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aylo\OneDrive\Documents\"/>
    </mc:Choice>
  </mc:AlternateContent>
  <xr:revisionPtr revIDLastSave="0" documentId="8_{D996560E-DCF2-420D-8FF9-1430AF09F461}" xr6:coauthVersionLast="47" xr6:coauthVersionMax="47" xr10:uidLastSave="{00000000-0000-0000-0000-000000000000}"/>
  <bookViews>
    <workbookView xWindow="-96" yWindow="-96" windowWidth="23232" windowHeight="13872" firstSheet="2" activeTab="7" xr2:uid="{AC354288-746B-4C8D-9C24-B4602C6F6139}"/>
  </bookViews>
  <sheets>
    <sheet name="data" sheetId="2" r:id="rId1"/>
    <sheet name="data_cleaned" sheetId="1" r:id="rId2"/>
    <sheet name="P&amp;L Pivot Table" sheetId="3" r:id="rId3"/>
    <sheet name="Top 10 Campaigns by Revenue" sheetId="10" r:id="rId4"/>
    <sheet name="ROAS by Campaign" sheetId="4" r:id="rId5"/>
    <sheet name="Combo Chart" sheetId="5" r:id="rId6"/>
    <sheet name="Pivot Table" sheetId="9" r:id="rId7"/>
    <sheet name="Scenario Analysis" sheetId="8" r:id="rId8"/>
  </sheets>
  <calcPr calcId="191029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8" l="1"/>
  <c r="H4" i="8"/>
  <c r="H5" i="8"/>
  <c r="I5" i="8" s="1"/>
  <c r="H6" i="8"/>
  <c r="H7" i="8"/>
  <c r="H8" i="8"/>
  <c r="I8" i="8" s="1"/>
  <c r="H9" i="8"/>
  <c r="I9" i="8" s="1"/>
  <c r="H10" i="8"/>
  <c r="I10" i="8" s="1"/>
  <c r="H11" i="8"/>
  <c r="I11" i="8" s="1"/>
  <c r="H12" i="8"/>
  <c r="H13" i="8"/>
  <c r="H14" i="8"/>
  <c r="H15" i="8"/>
  <c r="H16" i="8"/>
  <c r="I16" i="8" s="1"/>
  <c r="H17" i="8"/>
  <c r="H18" i="8"/>
  <c r="H19" i="8"/>
  <c r="H20" i="8"/>
  <c r="H21" i="8"/>
  <c r="H22" i="8"/>
  <c r="I22" i="8" s="1"/>
  <c r="H23" i="8"/>
  <c r="H24" i="8"/>
  <c r="H25" i="8"/>
  <c r="I17" i="8"/>
  <c r="I19" i="8"/>
  <c r="I20" i="8"/>
  <c r="H2" i="8"/>
  <c r="I14" i="8"/>
  <c r="I15" i="8"/>
  <c r="I18" i="8"/>
  <c r="I23" i="8"/>
  <c r="I6" i="8"/>
  <c r="I7" i="8"/>
  <c r="I13" i="8"/>
  <c r="I21" i="8"/>
  <c r="I3" i="8"/>
  <c r="I4" i="8"/>
  <c r="I12" i="8"/>
  <c r="I24" i="8"/>
  <c r="I25" i="8"/>
  <c r="I2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" i="8"/>
  <c r="A25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3" i="8"/>
  <c r="A4" i="8"/>
  <c r="A5" i="8"/>
  <c r="A6" i="8"/>
  <c r="A7" i="8"/>
  <c r="A8" i="8"/>
  <c r="A9" i="8"/>
  <c r="A2" i="8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2022" i="1"/>
  <c r="AB2023" i="1"/>
  <c r="AB2024" i="1"/>
  <c r="AB2025" i="1"/>
  <c r="AB2026" i="1"/>
  <c r="AB2027" i="1"/>
  <c r="AB2028" i="1"/>
  <c r="AB2029" i="1"/>
  <c r="AB2030" i="1"/>
  <c r="AB2031" i="1"/>
  <c r="AB2032" i="1"/>
  <c r="AB2033" i="1"/>
  <c r="AB2034" i="1"/>
  <c r="AB2035" i="1"/>
  <c r="AB2036" i="1"/>
  <c r="AB2037" i="1"/>
  <c r="AB2038" i="1"/>
  <c r="AB2039" i="1"/>
  <c r="AB2040" i="1"/>
  <c r="AB2041" i="1"/>
  <c r="AB2042" i="1"/>
  <c r="AB2043" i="1"/>
  <c r="AB2044" i="1"/>
  <c r="AB2045" i="1"/>
  <c r="AB2046" i="1"/>
  <c r="AB2047" i="1"/>
  <c r="AB2048" i="1"/>
  <c r="AB2049" i="1"/>
  <c r="AB2050" i="1"/>
  <c r="AB2051" i="1"/>
  <c r="AB2052" i="1"/>
  <c r="AB2053" i="1"/>
  <c r="AB2054" i="1"/>
  <c r="AB2055" i="1"/>
  <c r="AB2056" i="1"/>
  <c r="AB2057" i="1"/>
  <c r="AB2058" i="1"/>
  <c r="AB2059" i="1"/>
  <c r="AB2060" i="1"/>
  <c r="AB2061" i="1"/>
  <c r="AB2062" i="1"/>
  <c r="AB2063" i="1"/>
  <c r="AB2064" i="1"/>
  <c r="AB2065" i="1"/>
  <c r="AB2066" i="1"/>
  <c r="AB2067" i="1"/>
  <c r="AB2068" i="1"/>
  <c r="AB2069" i="1"/>
  <c r="AB2070" i="1"/>
  <c r="AB2071" i="1"/>
  <c r="AB2072" i="1"/>
  <c r="AB2073" i="1"/>
  <c r="AB2074" i="1"/>
  <c r="AB2075" i="1"/>
  <c r="AB2076" i="1"/>
  <c r="AB2077" i="1"/>
  <c r="AB2078" i="1"/>
  <c r="AB2079" i="1"/>
  <c r="AB2080" i="1"/>
  <c r="AB2081" i="1"/>
  <c r="AB2082" i="1"/>
  <c r="AB2083" i="1"/>
  <c r="AB2084" i="1"/>
  <c r="AB2085" i="1"/>
  <c r="AB2086" i="1"/>
  <c r="AB2087" i="1"/>
  <c r="AB2088" i="1"/>
  <c r="AB2089" i="1"/>
  <c r="AB2090" i="1"/>
  <c r="AB2091" i="1"/>
  <c r="AB2092" i="1"/>
  <c r="AB2093" i="1"/>
  <c r="AB2094" i="1"/>
  <c r="AB2095" i="1"/>
  <c r="AB2096" i="1"/>
  <c r="AB2097" i="1"/>
  <c r="AB2098" i="1"/>
  <c r="AB2099" i="1"/>
  <c r="AB2100" i="1"/>
  <c r="AB2101" i="1"/>
  <c r="AB2102" i="1"/>
  <c r="AB2103" i="1"/>
  <c r="AB2104" i="1"/>
  <c r="AB2105" i="1"/>
  <c r="AB2106" i="1"/>
  <c r="AB2107" i="1"/>
  <c r="AB2108" i="1"/>
  <c r="AB2109" i="1"/>
  <c r="AB2110" i="1"/>
  <c r="AB2111" i="1"/>
  <c r="AB2112" i="1"/>
  <c r="AB2113" i="1"/>
  <c r="AB2114" i="1"/>
  <c r="AB2115" i="1"/>
  <c r="AB2116" i="1"/>
  <c r="AB2117" i="1"/>
  <c r="AB2118" i="1"/>
  <c r="AB2119" i="1"/>
  <c r="AB2120" i="1"/>
  <c r="AB2121" i="1"/>
  <c r="AB2122" i="1"/>
  <c r="AB2123" i="1"/>
  <c r="AB2124" i="1"/>
  <c r="AB2125" i="1"/>
  <c r="AB2126" i="1"/>
  <c r="AB2127" i="1"/>
  <c r="AB2128" i="1"/>
  <c r="AB2129" i="1"/>
  <c r="AB2130" i="1"/>
  <c r="AB2131" i="1"/>
  <c r="AB2132" i="1"/>
  <c r="AB2133" i="1"/>
  <c r="AB2134" i="1"/>
  <c r="AB2135" i="1"/>
  <c r="AB2136" i="1"/>
  <c r="AB2137" i="1"/>
  <c r="AB2138" i="1"/>
  <c r="AB2139" i="1"/>
  <c r="AB2140" i="1"/>
  <c r="AB2141" i="1"/>
  <c r="AB2142" i="1"/>
  <c r="AB2143" i="1"/>
  <c r="AB2144" i="1"/>
  <c r="AB2145" i="1"/>
  <c r="AB2146" i="1"/>
  <c r="AB2147" i="1"/>
  <c r="AB2148" i="1"/>
  <c r="AB2149" i="1"/>
  <c r="AB2150" i="1"/>
  <c r="AB2151" i="1"/>
  <c r="AB2152" i="1"/>
  <c r="AB2153" i="1"/>
  <c r="AB2154" i="1"/>
  <c r="AB2155" i="1"/>
  <c r="AB2156" i="1"/>
  <c r="AB2157" i="1"/>
  <c r="AB2158" i="1"/>
  <c r="AB2159" i="1"/>
  <c r="AB2160" i="1"/>
  <c r="AB2161" i="1"/>
  <c r="AB2162" i="1"/>
  <c r="AB2163" i="1"/>
  <c r="AB2164" i="1"/>
  <c r="AB2165" i="1"/>
  <c r="AB2166" i="1"/>
  <c r="AB2167" i="1"/>
  <c r="AB2168" i="1"/>
  <c r="AB2169" i="1"/>
  <c r="AB2170" i="1"/>
  <c r="AB2171" i="1"/>
  <c r="AB2172" i="1"/>
  <c r="AB2173" i="1"/>
  <c r="AB2174" i="1"/>
  <c r="AB2175" i="1"/>
  <c r="AB2176" i="1"/>
  <c r="AB2177" i="1"/>
  <c r="AB2178" i="1"/>
  <c r="AB2179" i="1"/>
  <c r="AB2180" i="1"/>
  <c r="AB2181" i="1"/>
  <c r="AB2182" i="1"/>
  <c r="AB2183" i="1"/>
  <c r="AB2184" i="1"/>
  <c r="AB2185" i="1"/>
  <c r="AB2186" i="1"/>
  <c r="AB2187" i="1"/>
  <c r="AB2188" i="1"/>
  <c r="AB2189" i="1"/>
  <c r="AB2190" i="1"/>
  <c r="AB2191" i="1"/>
  <c r="AB2192" i="1"/>
  <c r="AB2193" i="1"/>
  <c r="AB2194" i="1"/>
  <c r="AB2195" i="1"/>
  <c r="AB2196" i="1"/>
  <c r="AB2197" i="1"/>
  <c r="AB2198" i="1"/>
  <c r="AB2199" i="1"/>
  <c r="AB2200" i="1"/>
  <c r="AB2201" i="1"/>
  <c r="AB2202" i="1"/>
  <c r="AB2203" i="1"/>
  <c r="AB2204" i="1"/>
  <c r="AB2205" i="1"/>
  <c r="AB2206" i="1"/>
  <c r="AB2207" i="1"/>
  <c r="AB2208" i="1"/>
  <c r="AB2209" i="1"/>
  <c r="AB2210" i="1"/>
  <c r="AB2211" i="1"/>
  <c r="AB2212" i="1"/>
  <c r="AB2213" i="1"/>
  <c r="AB2214" i="1"/>
  <c r="AB2215" i="1"/>
  <c r="AB2216" i="1"/>
  <c r="AB2217" i="1"/>
  <c r="AB2218" i="1"/>
  <c r="AB2219" i="1"/>
  <c r="AB2220" i="1"/>
  <c r="AB2221" i="1"/>
  <c r="AB2222" i="1"/>
  <c r="AB2223" i="1"/>
  <c r="AB2224" i="1"/>
  <c r="AB2225" i="1"/>
  <c r="AB2226" i="1"/>
  <c r="AB2227" i="1"/>
  <c r="AB2228" i="1"/>
  <c r="AB2229" i="1"/>
  <c r="AB2230" i="1"/>
  <c r="AB2231" i="1"/>
  <c r="AB2232" i="1"/>
  <c r="AB2233" i="1"/>
  <c r="AB2234" i="1"/>
  <c r="AB2235" i="1"/>
  <c r="AB2236" i="1"/>
  <c r="AB2237" i="1"/>
  <c r="AB2238" i="1"/>
  <c r="AB2239" i="1"/>
  <c r="AB2240" i="1"/>
  <c r="AB2241" i="1"/>
  <c r="AB2242" i="1"/>
  <c r="AB2243" i="1"/>
  <c r="AB2244" i="1"/>
  <c r="AB2245" i="1"/>
  <c r="AB2246" i="1"/>
  <c r="AB2247" i="1"/>
  <c r="AB2248" i="1"/>
  <c r="AB2249" i="1"/>
  <c r="AB2250" i="1"/>
  <c r="AB2251" i="1"/>
  <c r="AB2252" i="1"/>
  <c r="AB2253" i="1"/>
  <c r="AB2254" i="1"/>
  <c r="AB2255" i="1"/>
  <c r="AB2256" i="1"/>
  <c r="AB2257" i="1"/>
  <c r="AB2258" i="1"/>
  <c r="AB2259" i="1"/>
  <c r="AB2260" i="1"/>
  <c r="AB2261" i="1"/>
  <c r="AB2262" i="1"/>
  <c r="AB2263" i="1"/>
  <c r="AB2264" i="1"/>
  <c r="AB2265" i="1"/>
  <c r="AB2266" i="1"/>
  <c r="AB2267" i="1"/>
  <c r="AB2268" i="1"/>
  <c r="AB2269" i="1"/>
  <c r="AB2270" i="1"/>
  <c r="AB2271" i="1"/>
  <c r="AB2272" i="1"/>
  <c r="AB2273" i="1"/>
  <c r="AB2274" i="1"/>
  <c r="AB2275" i="1"/>
  <c r="AB2276" i="1"/>
  <c r="AB2277" i="1"/>
  <c r="AB2278" i="1"/>
  <c r="AB2279" i="1"/>
  <c r="AB2280" i="1"/>
  <c r="AB2281" i="1"/>
  <c r="AB2282" i="1"/>
  <c r="AB2283" i="1"/>
  <c r="AB2284" i="1"/>
  <c r="AB2285" i="1"/>
  <c r="AB2286" i="1"/>
  <c r="AB2287" i="1"/>
  <c r="AB2288" i="1"/>
  <c r="AB2289" i="1"/>
  <c r="AB2290" i="1"/>
  <c r="AB2291" i="1"/>
  <c r="AB2292" i="1"/>
  <c r="AB2293" i="1"/>
  <c r="AB2294" i="1"/>
  <c r="AB2295" i="1"/>
  <c r="AB2296" i="1"/>
  <c r="AB2297" i="1"/>
  <c r="AB2298" i="1"/>
  <c r="AB2299" i="1"/>
  <c r="AB2300" i="1"/>
  <c r="AB2301" i="1"/>
  <c r="AB2302" i="1"/>
  <c r="AB2303" i="1"/>
  <c r="AB2304" i="1"/>
  <c r="AB2305" i="1"/>
  <c r="AB2306" i="1"/>
  <c r="AB2307" i="1"/>
  <c r="AB2308" i="1"/>
  <c r="AB2309" i="1"/>
  <c r="AB2310" i="1"/>
  <c r="AB2311" i="1"/>
  <c r="AB2312" i="1"/>
  <c r="AB2313" i="1"/>
  <c r="AB2314" i="1"/>
  <c r="AB2315" i="1"/>
  <c r="AB2316" i="1"/>
  <c r="AB2317" i="1"/>
  <c r="AB2318" i="1"/>
  <c r="AB2319" i="1"/>
  <c r="AB2320" i="1"/>
  <c r="AB2321" i="1"/>
  <c r="AB2322" i="1"/>
  <c r="AB2323" i="1"/>
  <c r="AB2324" i="1"/>
  <c r="AB2325" i="1"/>
  <c r="AB2326" i="1"/>
  <c r="AB2327" i="1"/>
  <c r="AB2328" i="1"/>
  <c r="AB2329" i="1"/>
  <c r="AB2330" i="1"/>
  <c r="AB2331" i="1"/>
  <c r="AB2332" i="1"/>
  <c r="AB2333" i="1"/>
  <c r="AB2334" i="1"/>
  <c r="AB2335" i="1"/>
  <c r="AB2336" i="1"/>
  <c r="AB2337" i="1"/>
  <c r="AB2338" i="1"/>
  <c r="AB2339" i="1"/>
  <c r="AB2340" i="1"/>
  <c r="AB2341" i="1"/>
  <c r="AB2342" i="1"/>
  <c r="AB2343" i="1"/>
  <c r="AB2344" i="1"/>
  <c r="AB2345" i="1"/>
  <c r="AB2346" i="1"/>
  <c r="AB2347" i="1"/>
  <c r="AB2348" i="1"/>
  <c r="AB2349" i="1"/>
  <c r="AB2350" i="1"/>
  <c r="AB2351" i="1"/>
  <c r="AB2352" i="1"/>
  <c r="AB2353" i="1"/>
  <c r="AB2354" i="1"/>
  <c r="AB2355" i="1"/>
  <c r="AB2356" i="1"/>
  <c r="AB2357" i="1"/>
  <c r="AB2358" i="1"/>
  <c r="AB2359" i="1"/>
  <c r="AB2360" i="1"/>
  <c r="AB2361" i="1"/>
  <c r="AB2362" i="1"/>
  <c r="AB2363" i="1"/>
  <c r="AB2364" i="1"/>
  <c r="AB2365" i="1"/>
  <c r="AB2366" i="1"/>
  <c r="AB2367" i="1"/>
  <c r="AB2368" i="1"/>
  <c r="AB2369" i="1"/>
  <c r="AB2370" i="1"/>
  <c r="AB2371" i="1"/>
  <c r="AB2372" i="1"/>
  <c r="AB2373" i="1"/>
  <c r="AB2374" i="1"/>
  <c r="AB2375" i="1"/>
  <c r="AB2376" i="1"/>
  <c r="AB2377" i="1"/>
  <c r="AB2378" i="1"/>
  <c r="AB2379" i="1"/>
  <c r="AB2380" i="1"/>
  <c r="AB2381" i="1"/>
  <c r="AB2382" i="1"/>
  <c r="AB2383" i="1"/>
  <c r="AB2384" i="1"/>
  <c r="AB2385" i="1"/>
  <c r="AB2386" i="1"/>
  <c r="AB2387" i="1"/>
  <c r="AB2388" i="1"/>
  <c r="AB2389" i="1"/>
  <c r="AB2390" i="1"/>
  <c r="AB2391" i="1"/>
  <c r="AB2392" i="1"/>
  <c r="AB2393" i="1"/>
  <c r="AB2394" i="1"/>
  <c r="AB2395" i="1"/>
  <c r="AB2396" i="1"/>
  <c r="AB2397" i="1"/>
  <c r="AB2398" i="1"/>
  <c r="AB2399" i="1"/>
  <c r="AB2400" i="1"/>
  <c r="AB2401" i="1"/>
  <c r="AB2402" i="1"/>
  <c r="AB2403" i="1"/>
  <c r="AB2404" i="1"/>
  <c r="AB2405" i="1"/>
  <c r="AB2406" i="1"/>
  <c r="AB2407" i="1"/>
  <c r="AB2408" i="1"/>
  <c r="AB2409" i="1"/>
  <c r="AB2410" i="1"/>
  <c r="AB2411" i="1"/>
  <c r="AB2412" i="1"/>
  <c r="AB2413" i="1"/>
  <c r="AB2414" i="1"/>
  <c r="AB2415" i="1"/>
  <c r="AB2416" i="1"/>
  <c r="AB2417" i="1"/>
  <c r="AB2418" i="1"/>
  <c r="AB2419" i="1"/>
  <c r="AB2420" i="1"/>
  <c r="AB2421" i="1"/>
  <c r="AB2422" i="1"/>
  <c r="AB2423" i="1"/>
  <c r="AB2424" i="1"/>
  <c r="AB2425" i="1"/>
  <c r="AB2426" i="1"/>
  <c r="AB2427" i="1"/>
  <c r="AB2428" i="1"/>
  <c r="AB2429" i="1"/>
  <c r="AB2430" i="1"/>
  <c r="AB2431" i="1"/>
  <c r="AB2432" i="1"/>
  <c r="AB2433" i="1"/>
  <c r="AB2434" i="1"/>
  <c r="AB2435" i="1"/>
  <c r="AB2436" i="1"/>
  <c r="AB2437" i="1"/>
  <c r="AB2438" i="1"/>
  <c r="AB2439" i="1"/>
  <c r="AB2440" i="1"/>
  <c r="AB2441" i="1"/>
  <c r="AB2442" i="1"/>
  <c r="AB2443" i="1"/>
  <c r="AB2444" i="1"/>
  <c r="AB2445" i="1"/>
  <c r="AB2446" i="1"/>
  <c r="AB2447" i="1"/>
  <c r="AB2448" i="1"/>
  <c r="AB2449" i="1"/>
  <c r="AB2450" i="1"/>
  <c r="AB2451" i="1"/>
  <c r="AB2452" i="1"/>
  <c r="AB2453" i="1"/>
  <c r="AB2454" i="1"/>
  <c r="AB2455" i="1"/>
  <c r="AB2456" i="1"/>
  <c r="AB2457" i="1"/>
  <c r="AB2458" i="1"/>
  <c r="AB2459" i="1"/>
  <c r="AB2460" i="1"/>
  <c r="AB2461" i="1"/>
  <c r="AB2462" i="1"/>
  <c r="AB2463" i="1"/>
  <c r="AB2464" i="1"/>
  <c r="AB2465" i="1"/>
  <c r="AB2466" i="1"/>
  <c r="AB2467" i="1"/>
  <c r="AB2468" i="1"/>
  <c r="AB2469" i="1"/>
  <c r="AB2470" i="1"/>
  <c r="AB2471" i="1"/>
  <c r="AB2472" i="1"/>
  <c r="AB2473" i="1"/>
  <c r="AB2474" i="1"/>
  <c r="AB2475" i="1"/>
  <c r="AB2476" i="1"/>
  <c r="AB2477" i="1"/>
  <c r="AB2478" i="1"/>
  <c r="AB2479" i="1"/>
  <c r="AB2480" i="1"/>
  <c r="AB2481" i="1"/>
  <c r="AB2482" i="1"/>
  <c r="AB2483" i="1"/>
  <c r="AB2484" i="1"/>
  <c r="AB2485" i="1"/>
  <c r="AB2486" i="1"/>
  <c r="AB2487" i="1"/>
  <c r="AB2488" i="1"/>
  <c r="AB2489" i="1"/>
  <c r="AB2490" i="1"/>
  <c r="AB2491" i="1"/>
  <c r="AB2492" i="1"/>
  <c r="AB2493" i="1"/>
  <c r="AB2494" i="1"/>
  <c r="AB2495" i="1"/>
  <c r="AB2496" i="1"/>
  <c r="AB2497" i="1"/>
  <c r="AB2498" i="1"/>
  <c r="AB2499" i="1"/>
  <c r="AB2500" i="1"/>
  <c r="AB2501" i="1"/>
  <c r="AB2502" i="1"/>
  <c r="AB2503" i="1"/>
  <c r="AB2504" i="1"/>
  <c r="AB2505" i="1"/>
  <c r="AB2506" i="1"/>
  <c r="AB2507" i="1"/>
  <c r="AB2508" i="1"/>
  <c r="AB2509" i="1"/>
  <c r="AB2510" i="1"/>
  <c r="AB2511" i="1"/>
  <c r="AB2512" i="1"/>
  <c r="AB2513" i="1"/>
  <c r="AB2514" i="1"/>
  <c r="AB2515" i="1"/>
  <c r="AB2516" i="1"/>
  <c r="AB2517" i="1"/>
  <c r="AB2518" i="1"/>
  <c r="AB2519" i="1"/>
  <c r="AB2520" i="1"/>
  <c r="AB2521" i="1"/>
  <c r="AB2522" i="1"/>
  <c r="AB2523" i="1"/>
  <c r="AB2524" i="1"/>
  <c r="AB2525" i="1"/>
  <c r="AB2526" i="1"/>
  <c r="AB2527" i="1"/>
  <c r="AB2528" i="1"/>
  <c r="AB2529" i="1"/>
  <c r="AB2530" i="1"/>
  <c r="AB2531" i="1"/>
  <c r="AB2532" i="1"/>
  <c r="AB2533" i="1"/>
  <c r="AB2534" i="1"/>
  <c r="AB2535" i="1"/>
  <c r="AB2536" i="1"/>
  <c r="AB2537" i="1"/>
  <c r="AB2538" i="1"/>
  <c r="AB2539" i="1"/>
  <c r="AB2540" i="1"/>
  <c r="AB2541" i="1"/>
  <c r="AB2542" i="1"/>
  <c r="AB2543" i="1"/>
  <c r="AB2544" i="1"/>
  <c r="AB2545" i="1"/>
  <c r="AB2546" i="1"/>
  <c r="AB2547" i="1"/>
  <c r="AB2548" i="1"/>
  <c r="AB2549" i="1"/>
  <c r="AB2550" i="1"/>
  <c r="AB2551" i="1"/>
  <c r="AB2552" i="1"/>
  <c r="AB2553" i="1"/>
  <c r="AB2554" i="1"/>
  <c r="AB2555" i="1"/>
  <c r="AB2556" i="1"/>
  <c r="AB2557" i="1"/>
  <c r="AB2558" i="1"/>
  <c r="AB2559" i="1"/>
  <c r="AB2560" i="1"/>
  <c r="AB2561" i="1"/>
  <c r="AB2562" i="1"/>
  <c r="AB2563" i="1"/>
  <c r="AB2564" i="1"/>
  <c r="AB2565" i="1"/>
  <c r="AB2566" i="1"/>
  <c r="AB2567" i="1"/>
  <c r="AB2568" i="1"/>
  <c r="AB2569" i="1"/>
  <c r="AB2570" i="1"/>
  <c r="AB2571" i="1"/>
  <c r="AB2572" i="1"/>
  <c r="AB2573" i="1"/>
  <c r="AB2574" i="1"/>
  <c r="AB2575" i="1"/>
  <c r="AB2576" i="1"/>
  <c r="AB2577" i="1"/>
  <c r="AB2578" i="1"/>
  <c r="AB2579" i="1"/>
  <c r="AB2580" i="1"/>
  <c r="AB2581" i="1"/>
  <c r="AB2582" i="1"/>
  <c r="AB2583" i="1"/>
  <c r="AB2584" i="1"/>
  <c r="AB2585" i="1"/>
  <c r="AB2586" i="1"/>
  <c r="AB2587" i="1"/>
  <c r="AB2588" i="1"/>
  <c r="AB2589" i="1"/>
  <c r="AB2590" i="1"/>
  <c r="AB2591" i="1"/>
  <c r="AB2592" i="1"/>
  <c r="AB2593" i="1"/>
  <c r="AB2594" i="1"/>
  <c r="AB2595" i="1"/>
  <c r="AB2596" i="1"/>
  <c r="AB2597" i="1"/>
  <c r="AB2598" i="1"/>
  <c r="AB2599" i="1"/>
  <c r="AB2600" i="1"/>
  <c r="AB2601" i="1"/>
  <c r="AB2602" i="1"/>
  <c r="AB2603" i="1"/>
  <c r="AB2604" i="1"/>
  <c r="AB2605" i="1"/>
  <c r="AB2606" i="1"/>
  <c r="AB2607" i="1"/>
  <c r="AB2608" i="1"/>
  <c r="AB2609" i="1"/>
  <c r="AB2610" i="1"/>
  <c r="AB2611" i="1"/>
  <c r="AB2612" i="1"/>
  <c r="AB2613" i="1"/>
  <c r="AB2614" i="1"/>
  <c r="AB2615" i="1"/>
  <c r="AB2616" i="1"/>
  <c r="AB2617" i="1"/>
  <c r="AB2618" i="1"/>
  <c r="AB2619" i="1"/>
  <c r="AB2620" i="1"/>
  <c r="AB2621" i="1"/>
  <c r="AB2622" i="1"/>
  <c r="AB2623" i="1"/>
  <c r="AB2624" i="1"/>
  <c r="AB2625" i="1"/>
  <c r="AB2626" i="1"/>
  <c r="AB2627" i="1"/>
  <c r="AB2628" i="1"/>
  <c r="AB2629" i="1"/>
  <c r="AB2630" i="1"/>
  <c r="AB2631" i="1"/>
  <c r="AB2632" i="1"/>
  <c r="AB2633" i="1"/>
  <c r="AB2634" i="1"/>
  <c r="AB2635" i="1"/>
  <c r="AB2636" i="1"/>
  <c r="AB2637" i="1"/>
  <c r="AB2638" i="1"/>
  <c r="AB2639" i="1"/>
  <c r="AB2640" i="1"/>
  <c r="AB2641" i="1"/>
  <c r="AB2642" i="1"/>
  <c r="AB2643" i="1"/>
  <c r="AB2644" i="1"/>
  <c r="AB2645" i="1"/>
  <c r="AB2646" i="1"/>
  <c r="AB2647" i="1"/>
  <c r="AB2648" i="1"/>
  <c r="AB2649" i="1"/>
  <c r="AB2650" i="1"/>
  <c r="AB2651" i="1"/>
  <c r="AB2652" i="1"/>
  <c r="AB2653" i="1"/>
  <c r="AB2654" i="1"/>
  <c r="AB2655" i="1"/>
  <c r="AB2656" i="1"/>
  <c r="AB2657" i="1"/>
  <c r="AB2658" i="1"/>
  <c r="AB2659" i="1"/>
  <c r="AB2660" i="1"/>
  <c r="AB2661" i="1"/>
  <c r="AB2662" i="1"/>
  <c r="AB2663" i="1"/>
  <c r="AB2664" i="1"/>
  <c r="AB2665" i="1"/>
  <c r="AB2666" i="1"/>
  <c r="AB2667" i="1"/>
  <c r="AB2668" i="1"/>
  <c r="AB2669" i="1"/>
  <c r="AB2670" i="1"/>
  <c r="AB2671" i="1"/>
  <c r="AB2672" i="1"/>
  <c r="AB2673" i="1"/>
  <c r="AB2674" i="1"/>
  <c r="AB2675" i="1"/>
  <c r="AB2676" i="1"/>
  <c r="AB2677" i="1"/>
  <c r="AB2678" i="1"/>
  <c r="AB2679" i="1"/>
  <c r="AB2680" i="1"/>
  <c r="AB2681" i="1"/>
  <c r="AB2682" i="1"/>
  <c r="AB2683" i="1"/>
  <c r="AB2684" i="1"/>
  <c r="AB2685" i="1"/>
  <c r="AB2686" i="1"/>
  <c r="AB2687" i="1"/>
  <c r="AB2688" i="1"/>
  <c r="AB2689" i="1"/>
  <c r="AB2690" i="1"/>
  <c r="AB2691" i="1"/>
  <c r="AB2692" i="1"/>
  <c r="AB2693" i="1"/>
  <c r="AB2694" i="1"/>
  <c r="AB2695" i="1"/>
  <c r="AB2696" i="1"/>
  <c r="AB2697" i="1"/>
  <c r="AB2698" i="1"/>
  <c r="AB2699" i="1"/>
  <c r="AB2700" i="1"/>
  <c r="AB2701" i="1"/>
  <c r="AB2702" i="1"/>
  <c r="AB2703" i="1"/>
  <c r="AB2704" i="1"/>
  <c r="AB2705" i="1"/>
  <c r="AB2706" i="1"/>
  <c r="AB2707" i="1"/>
  <c r="AB2708" i="1"/>
  <c r="AB2709" i="1"/>
  <c r="AB2710" i="1"/>
  <c r="AB2711" i="1"/>
  <c r="AB2712" i="1"/>
  <c r="AB2713" i="1"/>
  <c r="AB2714" i="1"/>
  <c r="AB2715" i="1"/>
  <c r="AB2716" i="1"/>
  <c r="AB2717" i="1"/>
  <c r="AB2718" i="1"/>
  <c r="AB2719" i="1"/>
  <c r="AB2720" i="1"/>
  <c r="AB2721" i="1"/>
  <c r="AB2722" i="1"/>
  <c r="AB2723" i="1"/>
  <c r="AB2724" i="1"/>
  <c r="AB2725" i="1"/>
  <c r="AB2726" i="1"/>
  <c r="AB2727" i="1"/>
  <c r="AB2728" i="1"/>
  <c r="AB2729" i="1"/>
  <c r="AB2730" i="1"/>
  <c r="AB2731" i="1"/>
  <c r="AB2732" i="1"/>
  <c r="AB2733" i="1"/>
  <c r="AB2734" i="1"/>
  <c r="AB2735" i="1"/>
  <c r="AB2736" i="1"/>
  <c r="AB2737" i="1"/>
  <c r="AB2738" i="1"/>
  <c r="AB2739" i="1"/>
  <c r="AB2740" i="1"/>
  <c r="AB2741" i="1"/>
  <c r="AB2742" i="1"/>
  <c r="AB2743" i="1"/>
  <c r="AB2744" i="1"/>
  <c r="AB2745" i="1"/>
  <c r="AB2746" i="1"/>
  <c r="AB2747" i="1"/>
  <c r="AB2748" i="1"/>
  <c r="AB2749" i="1"/>
  <c r="AB2750" i="1"/>
  <c r="AB2751" i="1"/>
  <c r="AB2752" i="1"/>
  <c r="AB2753" i="1"/>
  <c r="AB2754" i="1"/>
  <c r="AB2755" i="1"/>
  <c r="AB2756" i="1"/>
  <c r="AB2757" i="1"/>
  <c r="AB2758" i="1"/>
  <c r="AB2759" i="1"/>
  <c r="AB2760" i="1"/>
  <c r="AB2761" i="1"/>
  <c r="AB2762" i="1"/>
  <c r="AB2763" i="1"/>
  <c r="AB2764" i="1"/>
  <c r="AB2765" i="1"/>
  <c r="AB2766" i="1"/>
  <c r="AB2767" i="1"/>
  <c r="AB2768" i="1"/>
  <c r="AB2769" i="1"/>
  <c r="AB2770" i="1"/>
  <c r="AB2771" i="1"/>
  <c r="AB2772" i="1"/>
  <c r="AB2773" i="1"/>
  <c r="AB2774" i="1"/>
  <c r="AB2775" i="1"/>
  <c r="AB2776" i="1"/>
  <c r="AB2777" i="1"/>
  <c r="AB2778" i="1"/>
  <c r="AB2779" i="1"/>
  <c r="AB2780" i="1"/>
  <c r="AB2781" i="1"/>
  <c r="AB2782" i="1"/>
  <c r="AB2783" i="1"/>
  <c r="AB2784" i="1"/>
  <c r="AB2785" i="1"/>
  <c r="AB2786" i="1"/>
  <c r="AB2787" i="1"/>
  <c r="AB2788" i="1"/>
  <c r="AB2789" i="1"/>
  <c r="AB2790" i="1"/>
  <c r="AB2791" i="1"/>
  <c r="AB2792" i="1"/>
  <c r="AB2793" i="1"/>
  <c r="AB2794" i="1"/>
  <c r="AB2795" i="1"/>
  <c r="AB2796" i="1"/>
  <c r="AB2797" i="1"/>
  <c r="AB2798" i="1"/>
  <c r="AB2799" i="1"/>
  <c r="AB2800" i="1"/>
  <c r="AB2801" i="1"/>
  <c r="AB2802" i="1"/>
  <c r="AB2803" i="1"/>
  <c r="AB2804" i="1"/>
  <c r="AB2805" i="1"/>
  <c r="AB2806" i="1"/>
  <c r="AB2807" i="1"/>
  <c r="AB2808" i="1"/>
  <c r="AB2809" i="1"/>
  <c r="AB2810" i="1"/>
  <c r="AB2811" i="1"/>
  <c r="AB2812" i="1"/>
  <c r="AB2813" i="1"/>
  <c r="AB2814" i="1"/>
  <c r="AB2815" i="1"/>
  <c r="AB2816" i="1"/>
  <c r="AB2817" i="1"/>
  <c r="AB2818" i="1"/>
  <c r="AB2819" i="1"/>
  <c r="AB2820" i="1"/>
  <c r="AB2821" i="1"/>
  <c r="AB2822" i="1"/>
  <c r="AB2823" i="1"/>
  <c r="AB2824" i="1"/>
  <c r="AB2825" i="1"/>
  <c r="AB2826" i="1"/>
  <c r="AB2827" i="1"/>
  <c r="AB2828" i="1"/>
  <c r="AB2829" i="1"/>
  <c r="AB2830" i="1"/>
  <c r="AB2831" i="1"/>
  <c r="AB2832" i="1"/>
  <c r="AB2833" i="1"/>
  <c r="AB2834" i="1"/>
  <c r="AB2835" i="1"/>
  <c r="AB2836" i="1"/>
  <c r="AB2837" i="1"/>
  <c r="AB2838" i="1"/>
  <c r="AB2839" i="1"/>
  <c r="AB2840" i="1"/>
  <c r="AB2841" i="1"/>
  <c r="AB2842" i="1"/>
  <c r="AB2843" i="1"/>
  <c r="AB2844" i="1"/>
  <c r="AB2845" i="1"/>
  <c r="AB2846" i="1"/>
  <c r="AB2847" i="1"/>
  <c r="AB2848" i="1"/>
  <c r="AB2849" i="1"/>
  <c r="AB2850" i="1"/>
  <c r="AB2851" i="1"/>
  <c r="AB2852" i="1"/>
  <c r="AB2853" i="1"/>
  <c r="AB2854" i="1"/>
  <c r="AB2855" i="1"/>
  <c r="AB2856" i="1"/>
  <c r="AB2857" i="1"/>
  <c r="AB2858" i="1"/>
  <c r="AB2859" i="1"/>
  <c r="AB2860" i="1"/>
  <c r="AB2861" i="1"/>
  <c r="AB2862" i="1"/>
  <c r="AB2863" i="1"/>
  <c r="AB2864" i="1"/>
  <c r="AB2865" i="1"/>
  <c r="AB2866" i="1"/>
  <c r="AB2867" i="1"/>
  <c r="AB2868" i="1"/>
  <c r="AB2869" i="1"/>
  <c r="AB2870" i="1"/>
  <c r="AB2871" i="1"/>
  <c r="AB2872" i="1"/>
  <c r="AB2873" i="1"/>
  <c r="AB2874" i="1"/>
  <c r="AB2875" i="1"/>
  <c r="AB2876" i="1"/>
  <c r="AB2877" i="1"/>
  <c r="AB2878" i="1"/>
  <c r="AB2879" i="1"/>
  <c r="AB2880" i="1"/>
  <c r="AB2881" i="1"/>
  <c r="AB2882" i="1"/>
  <c r="AB2883" i="1"/>
  <c r="AB2884" i="1"/>
  <c r="AB2885" i="1"/>
  <c r="AB2886" i="1"/>
  <c r="AB2887" i="1"/>
  <c r="AB2888" i="1"/>
  <c r="AB2889" i="1"/>
  <c r="AB2890" i="1"/>
  <c r="AB2891" i="1"/>
  <c r="AB2892" i="1"/>
  <c r="AB2893" i="1"/>
  <c r="AB2894" i="1"/>
  <c r="AB2895" i="1"/>
  <c r="AB2896" i="1"/>
  <c r="AB2897" i="1"/>
  <c r="AB2898" i="1"/>
  <c r="AB2899" i="1"/>
  <c r="AB2900" i="1"/>
  <c r="AB2901" i="1"/>
  <c r="AB2902" i="1"/>
  <c r="AB2903" i="1"/>
  <c r="AB2904" i="1"/>
  <c r="AB2905" i="1"/>
  <c r="AB2906" i="1"/>
  <c r="AB2907" i="1"/>
  <c r="AB2908" i="1"/>
  <c r="AB2909" i="1"/>
  <c r="AB2910" i="1"/>
  <c r="AB2911" i="1"/>
  <c r="AB2912" i="1"/>
  <c r="AB2913" i="1"/>
  <c r="AB2914" i="1"/>
  <c r="AB2915" i="1"/>
  <c r="AB2916" i="1"/>
  <c r="AB2917" i="1"/>
  <c r="AB2918" i="1"/>
  <c r="AB2919" i="1"/>
  <c r="AB2920" i="1"/>
  <c r="AB2921" i="1"/>
  <c r="AB2922" i="1"/>
  <c r="AB2923" i="1"/>
  <c r="AB2924" i="1"/>
  <c r="AB2925" i="1"/>
  <c r="AB2926" i="1"/>
  <c r="AB2927" i="1"/>
  <c r="AB2928" i="1"/>
  <c r="AB2929" i="1"/>
  <c r="AB2930" i="1"/>
  <c r="AB2931" i="1"/>
  <c r="AB2932" i="1"/>
  <c r="AB2933" i="1"/>
  <c r="AB2934" i="1"/>
  <c r="AB2935" i="1"/>
  <c r="AB2936" i="1"/>
  <c r="AB2937" i="1"/>
  <c r="AB2938" i="1"/>
  <c r="AB2939" i="1"/>
  <c r="AB2940" i="1"/>
  <c r="AB2941" i="1"/>
  <c r="AB2942" i="1"/>
  <c r="AB2943" i="1"/>
  <c r="AB2944" i="1"/>
  <c r="AB2945" i="1"/>
  <c r="AB2946" i="1"/>
  <c r="AB2947" i="1"/>
  <c r="AB2948" i="1"/>
  <c r="AB2949" i="1"/>
  <c r="AB2950" i="1"/>
  <c r="AB2951" i="1"/>
  <c r="AB2952" i="1"/>
  <c r="AB2953" i="1"/>
  <c r="AB2954" i="1"/>
  <c r="AB2955" i="1"/>
  <c r="AB2956" i="1"/>
  <c r="AB2957" i="1"/>
  <c r="AB2958" i="1"/>
  <c r="AB2959" i="1"/>
  <c r="AB2960" i="1"/>
  <c r="AB2961" i="1"/>
  <c r="AB2962" i="1"/>
  <c r="AB2963" i="1"/>
  <c r="AB2964" i="1"/>
  <c r="AB2965" i="1"/>
  <c r="AB2966" i="1"/>
  <c r="AB2967" i="1"/>
  <c r="AB2968" i="1"/>
  <c r="AB2969" i="1"/>
  <c r="AB2970" i="1"/>
  <c r="AB2971" i="1"/>
  <c r="AB2972" i="1"/>
  <c r="AB2973" i="1"/>
  <c r="AB2974" i="1"/>
  <c r="AB2975" i="1"/>
  <c r="AB2976" i="1"/>
  <c r="AB2977" i="1"/>
  <c r="AB2978" i="1"/>
  <c r="AB2979" i="1"/>
  <c r="AB2980" i="1"/>
  <c r="AB2981" i="1"/>
  <c r="AB2982" i="1"/>
  <c r="AB2983" i="1"/>
  <c r="AB2984" i="1"/>
  <c r="AB2985" i="1"/>
  <c r="AB2986" i="1"/>
  <c r="AB2987" i="1"/>
  <c r="AB2988" i="1"/>
  <c r="AB2989" i="1"/>
  <c r="AB2990" i="1"/>
  <c r="AB2991" i="1"/>
  <c r="AB2992" i="1"/>
  <c r="AB2993" i="1"/>
  <c r="AB2994" i="1"/>
  <c r="AB2995" i="1"/>
  <c r="AB2996" i="1"/>
  <c r="AB2997" i="1"/>
  <c r="AB2998" i="1"/>
  <c r="AB2999" i="1"/>
  <c r="AB3000" i="1"/>
  <c r="AB3001" i="1"/>
  <c r="AB3002" i="1"/>
  <c r="AB3003" i="1"/>
  <c r="AB3004" i="1"/>
  <c r="AB3005" i="1"/>
  <c r="AB3006" i="1"/>
  <c r="AB3007" i="1"/>
  <c r="AB3008" i="1"/>
  <c r="AB3009" i="1"/>
  <c r="AB3010" i="1"/>
  <c r="AB3011" i="1"/>
  <c r="AB3012" i="1"/>
  <c r="AB3013" i="1"/>
  <c r="AB3014" i="1"/>
  <c r="AB3015" i="1"/>
  <c r="AB3016" i="1"/>
  <c r="AB3017" i="1"/>
  <c r="AB3018" i="1"/>
  <c r="AB3019" i="1"/>
  <c r="AB3020" i="1"/>
  <c r="AB3021" i="1"/>
  <c r="AB3022" i="1"/>
  <c r="AB3023" i="1"/>
  <c r="AB3024" i="1"/>
  <c r="AB3025" i="1"/>
  <c r="AB3026" i="1"/>
  <c r="AB3027" i="1"/>
  <c r="AB3028" i="1"/>
  <c r="AB3029" i="1"/>
  <c r="AB3030" i="1"/>
  <c r="AB3031" i="1"/>
  <c r="AB3032" i="1"/>
  <c r="AB3033" i="1"/>
  <c r="AB3034" i="1"/>
  <c r="AB3035" i="1"/>
  <c r="AB3036" i="1"/>
  <c r="AB3037" i="1"/>
  <c r="AB3038" i="1"/>
  <c r="AB3039" i="1"/>
  <c r="AB3040" i="1"/>
  <c r="AB3041" i="1"/>
  <c r="AB3042" i="1"/>
  <c r="AB3043" i="1"/>
  <c r="AB3044" i="1"/>
  <c r="AB3045" i="1"/>
  <c r="AB3046" i="1"/>
  <c r="AB3047" i="1"/>
  <c r="AB3048" i="1"/>
  <c r="AB3049" i="1"/>
  <c r="AB3050" i="1"/>
  <c r="AB3051" i="1"/>
  <c r="AB3052" i="1"/>
  <c r="AB3053" i="1"/>
  <c r="AB3054" i="1"/>
  <c r="AB3055" i="1"/>
  <c r="AB3056" i="1"/>
  <c r="AB3057" i="1"/>
  <c r="AB3058" i="1"/>
  <c r="AB3059" i="1"/>
  <c r="AB3060" i="1"/>
  <c r="AB3061" i="1"/>
  <c r="AB3062" i="1"/>
  <c r="AB3063" i="1"/>
  <c r="AB3064" i="1"/>
  <c r="AB3065" i="1"/>
  <c r="AB3066" i="1"/>
  <c r="AB3067" i="1"/>
  <c r="AB3068" i="1"/>
  <c r="AB3069" i="1"/>
  <c r="AB3070" i="1"/>
  <c r="AB3071" i="1"/>
  <c r="AB3072" i="1"/>
  <c r="AB3073" i="1"/>
  <c r="AB3074" i="1"/>
  <c r="AB3075" i="1"/>
  <c r="AB3076" i="1"/>
  <c r="AB3077" i="1"/>
  <c r="AB3078" i="1"/>
  <c r="AB3079" i="1"/>
  <c r="AB3080" i="1"/>
  <c r="AB3081" i="1"/>
  <c r="AB3082" i="1"/>
  <c r="AB3083" i="1"/>
  <c r="AB3084" i="1"/>
  <c r="AB3085" i="1"/>
  <c r="AB3086" i="1"/>
  <c r="AB3087" i="1"/>
  <c r="AB3088" i="1"/>
  <c r="AB3089" i="1"/>
  <c r="AB3090" i="1"/>
  <c r="AB3091" i="1"/>
  <c r="AB3092" i="1"/>
  <c r="AB3093" i="1"/>
  <c r="AB3094" i="1"/>
  <c r="AB3095" i="1"/>
  <c r="AB3096" i="1"/>
  <c r="AB3097" i="1"/>
  <c r="AB3098" i="1"/>
  <c r="AB3099" i="1"/>
  <c r="AB3100" i="1"/>
  <c r="AB3101" i="1"/>
  <c r="AB3102" i="1"/>
  <c r="AB3103" i="1"/>
  <c r="AB3104" i="1"/>
  <c r="AB3105" i="1"/>
  <c r="AB3106" i="1"/>
  <c r="AB3107" i="1"/>
  <c r="AB3108" i="1"/>
  <c r="AB3109" i="1"/>
  <c r="AB3110" i="1"/>
  <c r="AB3111" i="1"/>
  <c r="AB3112" i="1"/>
  <c r="AB3113" i="1"/>
  <c r="AB3114" i="1"/>
  <c r="AB3115" i="1"/>
  <c r="AB3116" i="1"/>
  <c r="AB3117" i="1"/>
  <c r="AB3118" i="1"/>
  <c r="AB3119" i="1"/>
  <c r="AB3120" i="1"/>
  <c r="AB3121" i="1"/>
  <c r="AB3122" i="1"/>
  <c r="AB3123" i="1"/>
  <c r="AB3124" i="1"/>
  <c r="AB3125" i="1"/>
  <c r="AB3126" i="1"/>
  <c r="AB3127" i="1"/>
  <c r="AB3128" i="1"/>
  <c r="AB3129" i="1"/>
  <c r="AB3130" i="1"/>
  <c r="AB3131" i="1"/>
  <c r="AB3132" i="1"/>
  <c r="AB3133" i="1"/>
  <c r="AB3134" i="1"/>
  <c r="AB3135" i="1"/>
  <c r="AB3136" i="1"/>
  <c r="AB3137" i="1"/>
  <c r="AB3138" i="1"/>
  <c r="AB3139" i="1"/>
  <c r="AB3140" i="1"/>
  <c r="AB3141" i="1"/>
  <c r="AB3142" i="1"/>
  <c r="AB3143" i="1"/>
  <c r="AB3144" i="1"/>
  <c r="AB3145" i="1"/>
  <c r="AB3146" i="1"/>
  <c r="AB3147" i="1"/>
  <c r="AB3148" i="1"/>
  <c r="AB3149" i="1"/>
  <c r="AB3150" i="1"/>
  <c r="AB3151" i="1"/>
  <c r="AB3152" i="1"/>
  <c r="AB3153" i="1"/>
  <c r="AB3154" i="1"/>
  <c r="AB3155" i="1"/>
  <c r="AB3156" i="1"/>
  <c r="AB3157" i="1"/>
  <c r="AB3158" i="1"/>
  <c r="AB3159" i="1"/>
  <c r="AB3160" i="1"/>
  <c r="AB3161" i="1"/>
  <c r="AB3162" i="1"/>
  <c r="AB3163" i="1"/>
  <c r="AB3164" i="1"/>
  <c r="AB3165" i="1"/>
  <c r="AB3166" i="1"/>
  <c r="AB3167" i="1"/>
  <c r="AB3168" i="1"/>
  <c r="AB3169" i="1"/>
  <c r="AB3170" i="1"/>
  <c r="AB3171" i="1"/>
  <c r="AB3172" i="1"/>
  <c r="AB3173" i="1"/>
  <c r="AB3174" i="1"/>
  <c r="AB3175" i="1"/>
  <c r="AB3176" i="1"/>
  <c r="AB3177" i="1"/>
  <c r="AB3178" i="1"/>
  <c r="AB3179" i="1"/>
  <c r="AB3180" i="1"/>
  <c r="AB3181" i="1"/>
  <c r="AB3182" i="1"/>
  <c r="AB3183" i="1"/>
  <c r="AB3184" i="1"/>
  <c r="AB3185" i="1"/>
  <c r="AB3186" i="1"/>
  <c r="AB3187" i="1"/>
  <c r="AB3188" i="1"/>
  <c r="AB3189" i="1"/>
  <c r="AB3190" i="1"/>
  <c r="AB3191" i="1"/>
  <c r="AB3192" i="1"/>
  <c r="AB3193" i="1"/>
  <c r="AB3194" i="1"/>
  <c r="AB3195" i="1"/>
  <c r="AB3196" i="1"/>
  <c r="AB3197" i="1"/>
  <c r="AB3198" i="1"/>
  <c r="AB3199" i="1"/>
  <c r="AB3200" i="1"/>
  <c r="AB3201" i="1"/>
  <c r="AB3202" i="1"/>
  <c r="AB3203" i="1"/>
  <c r="AB3204" i="1"/>
  <c r="AB3205" i="1"/>
  <c r="AB3206" i="1"/>
  <c r="AB3207" i="1"/>
  <c r="AB3208" i="1"/>
  <c r="AB3209" i="1"/>
  <c r="AB3210" i="1"/>
  <c r="AB3211" i="1"/>
  <c r="AB3212" i="1"/>
  <c r="AB3213" i="1"/>
  <c r="AB3214" i="1"/>
  <c r="AB3215" i="1"/>
  <c r="AB3216" i="1"/>
  <c r="AB3217" i="1"/>
  <c r="AB3218" i="1"/>
  <c r="AB3219" i="1"/>
  <c r="AB3220" i="1"/>
  <c r="AB3221" i="1"/>
  <c r="AB3222" i="1"/>
  <c r="AB3223" i="1"/>
  <c r="AB3224" i="1"/>
  <c r="AB3225" i="1"/>
  <c r="AB3226" i="1"/>
  <c r="AB3227" i="1"/>
  <c r="AB3228" i="1"/>
  <c r="AB3229" i="1"/>
  <c r="AB3230" i="1"/>
  <c r="AB3231" i="1"/>
  <c r="AB3232" i="1"/>
  <c r="AB3233" i="1"/>
  <c r="AB3234" i="1"/>
  <c r="AB3235" i="1"/>
  <c r="AB3236" i="1"/>
  <c r="AB3237" i="1"/>
  <c r="AB3238" i="1"/>
  <c r="AB3239" i="1"/>
  <c r="AB3240" i="1"/>
  <c r="AB3241" i="1"/>
  <c r="AB3242" i="1"/>
  <c r="AB3243" i="1"/>
  <c r="AB3244" i="1"/>
  <c r="AB3245" i="1"/>
  <c r="AB3246" i="1"/>
  <c r="AB3247" i="1"/>
  <c r="AB3248" i="1"/>
  <c r="AB3249" i="1"/>
  <c r="AB3250" i="1"/>
  <c r="AB3251" i="1"/>
  <c r="AB3252" i="1"/>
  <c r="AB3253" i="1"/>
  <c r="AB3254" i="1"/>
  <c r="AB3255" i="1"/>
  <c r="AB3256" i="1"/>
  <c r="AB3257" i="1"/>
  <c r="AB3258" i="1"/>
  <c r="AB3259" i="1"/>
  <c r="AB3260" i="1"/>
  <c r="AB3261" i="1"/>
  <c r="AB3262" i="1"/>
  <c r="AB3263" i="1"/>
  <c r="AB3264" i="1"/>
  <c r="AB3265" i="1"/>
  <c r="AB3266" i="1"/>
  <c r="AB3267" i="1"/>
  <c r="AB3268" i="1"/>
  <c r="AB3269" i="1"/>
  <c r="AB3270" i="1"/>
  <c r="AB3271" i="1"/>
  <c r="AB3272" i="1"/>
  <c r="AB3273" i="1"/>
  <c r="AB3274" i="1"/>
  <c r="AB3275" i="1"/>
  <c r="AB3276" i="1"/>
  <c r="AB3277" i="1"/>
  <c r="AB3278" i="1"/>
  <c r="AB3279" i="1"/>
  <c r="AB3280" i="1"/>
  <c r="AB3281" i="1"/>
  <c r="AB3282" i="1"/>
  <c r="AB3283" i="1"/>
  <c r="AB3284" i="1"/>
  <c r="AB3285" i="1"/>
  <c r="AB3286" i="1"/>
  <c r="AB3287" i="1"/>
  <c r="AB3288" i="1"/>
  <c r="AB3289" i="1"/>
  <c r="AB3290" i="1"/>
  <c r="AB3291" i="1"/>
  <c r="AB3292" i="1"/>
  <c r="AB3293" i="1"/>
  <c r="AB3294" i="1"/>
  <c r="AB3295" i="1"/>
  <c r="AB3296" i="1"/>
  <c r="AB3297" i="1"/>
  <c r="AB3298" i="1"/>
  <c r="AB3299" i="1"/>
  <c r="AB3300" i="1"/>
  <c r="AB3301" i="1"/>
  <c r="AB3302" i="1"/>
  <c r="AB3303" i="1"/>
  <c r="AB3304" i="1"/>
  <c r="AB3305" i="1"/>
  <c r="AB3306" i="1"/>
  <c r="AB3307" i="1"/>
  <c r="AB3308" i="1"/>
  <c r="AB3309" i="1"/>
  <c r="AB3310" i="1"/>
  <c r="AB3311" i="1"/>
  <c r="AB3312" i="1"/>
  <c r="AB3313" i="1"/>
  <c r="AB3314" i="1"/>
  <c r="AB3315" i="1"/>
  <c r="AB3316" i="1"/>
  <c r="AB3317" i="1"/>
  <c r="AB3318" i="1"/>
  <c r="AB3319" i="1"/>
  <c r="AB3320" i="1"/>
  <c r="AB3321" i="1"/>
  <c r="AB3322" i="1"/>
  <c r="AB3323" i="1"/>
  <c r="AB3324" i="1"/>
  <c r="AB3325" i="1"/>
  <c r="AB3326" i="1"/>
  <c r="AB3327" i="1"/>
  <c r="AB3328" i="1"/>
  <c r="AB3329" i="1"/>
  <c r="AB3330" i="1"/>
  <c r="AB3331" i="1"/>
  <c r="AB3332" i="1"/>
  <c r="AB3333" i="1"/>
  <c r="AB3334" i="1"/>
  <c r="AB3335" i="1"/>
  <c r="AB3336" i="1"/>
  <c r="AB3337" i="1"/>
  <c r="AB3338" i="1"/>
  <c r="AB3339" i="1"/>
  <c r="AB3340" i="1"/>
  <c r="AB3341" i="1"/>
  <c r="AB3342" i="1"/>
  <c r="AB3343" i="1"/>
  <c r="AB3344" i="1"/>
  <c r="AB3345" i="1"/>
  <c r="AB3346" i="1"/>
  <c r="AB3347" i="1"/>
  <c r="AB3348" i="1"/>
  <c r="AB3349" i="1"/>
  <c r="AB3350" i="1"/>
  <c r="AB3351" i="1"/>
  <c r="AB3352" i="1"/>
  <c r="AB3353" i="1"/>
  <c r="AB3354" i="1"/>
  <c r="AB3355" i="1"/>
  <c r="AB3356" i="1"/>
  <c r="AB3357" i="1"/>
  <c r="AB3358" i="1"/>
  <c r="AB3359" i="1"/>
  <c r="AB3360" i="1"/>
  <c r="AB3361" i="1"/>
  <c r="AB3362" i="1"/>
  <c r="AB3363" i="1"/>
  <c r="AB3364" i="1"/>
  <c r="AB3365" i="1"/>
  <c r="AB3366" i="1"/>
  <c r="AB3367" i="1"/>
  <c r="AB3368" i="1"/>
  <c r="AB3369" i="1"/>
  <c r="AB3370" i="1"/>
  <c r="AB3371" i="1"/>
  <c r="AB3372" i="1"/>
  <c r="AB3373" i="1"/>
  <c r="AB3374" i="1"/>
  <c r="AB3375" i="1"/>
  <c r="AB3376" i="1"/>
  <c r="AB3377" i="1"/>
  <c r="AB3378" i="1"/>
  <c r="AB3379" i="1"/>
  <c r="AB3380" i="1"/>
  <c r="AB3381" i="1"/>
  <c r="AB3382" i="1"/>
  <c r="AB3383" i="1"/>
  <c r="AB3384" i="1"/>
  <c r="AB3385" i="1"/>
  <c r="AB3386" i="1"/>
  <c r="AB3387" i="1"/>
  <c r="AB3388" i="1"/>
  <c r="AB3389" i="1"/>
  <c r="AB3390" i="1"/>
  <c r="AB3391" i="1"/>
  <c r="AB3392" i="1"/>
  <c r="AB3393" i="1"/>
  <c r="AB3394" i="1"/>
  <c r="AB3395" i="1"/>
  <c r="AB3396" i="1"/>
  <c r="AB3397" i="1"/>
  <c r="AB3398" i="1"/>
  <c r="AB3399" i="1"/>
  <c r="AB3400" i="1"/>
  <c r="AB3401" i="1"/>
  <c r="AB3402" i="1"/>
  <c r="AB3403" i="1"/>
  <c r="AB3404" i="1"/>
  <c r="AB3405" i="1"/>
  <c r="AB3406" i="1"/>
  <c r="AB3407" i="1"/>
  <c r="AB3408" i="1"/>
  <c r="AB3409" i="1"/>
  <c r="AB3410" i="1"/>
  <c r="AB3411" i="1"/>
  <c r="AB3412" i="1"/>
  <c r="AB3413" i="1"/>
  <c r="AB3414" i="1"/>
  <c r="AB3415" i="1"/>
  <c r="AB3416" i="1"/>
  <c r="AB3417" i="1"/>
  <c r="AB3418" i="1"/>
  <c r="AB3419" i="1"/>
  <c r="AB3420" i="1"/>
  <c r="AB3421" i="1"/>
  <c r="AB3422" i="1"/>
  <c r="AB3423" i="1"/>
  <c r="AB3424" i="1"/>
  <c r="AB3425" i="1"/>
  <c r="AB3426" i="1"/>
  <c r="AB3427" i="1"/>
  <c r="AB3428" i="1"/>
  <c r="AB3429" i="1"/>
  <c r="AB3430" i="1"/>
  <c r="AB3431" i="1"/>
  <c r="AB3432" i="1"/>
  <c r="AB3433" i="1"/>
  <c r="AB3434" i="1"/>
  <c r="AB3435" i="1"/>
  <c r="AB3436" i="1"/>
  <c r="AB3437" i="1"/>
  <c r="AB3438" i="1"/>
  <c r="AB3439" i="1"/>
  <c r="AB3440" i="1"/>
  <c r="AB3441" i="1"/>
  <c r="AB3442" i="1"/>
  <c r="AB3443" i="1"/>
  <c r="AB3444" i="1"/>
  <c r="AB3445" i="1"/>
  <c r="AB3446" i="1"/>
  <c r="AB3447" i="1"/>
  <c r="AB3448" i="1"/>
  <c r="AB3449" i="1"/>
  <c r="AB3450" i="1"/>
  <c r="AB3451" i="1"/>
  <c r="AB3452" i="1"/>
  <c r="AB3453" i="1"/>
  <c r="AB3454" i="1"/>
  <c r="AB3455" i="1"/>
  <c r="AB3456" i="1"/>
  <c r="AB3457" i="1"/>
  <c r="AB3458" i="1"/>
  <c r="AB3459" i="1"/>
  <c r="AB3460" i="1"/>
  <c r="AB3461" i="1"/>
  <c r="AB3462" i="1"/>
  <c r="AB3463" i="1"/>
  <c r="AB3464" i="1"/>
  <c r="AB3465" i="1"/>
  <c r="AB3466" i="1"/>
  <c r="AB3467" i="1"/>
  <c r="AB3468" i="1"/>
  <c r="AB3469" i="1"/>
  <c r="AB3470" i="1"/>
  <c r="AB3471" i="1"/>
  <c r="AB3472" i="1"/>
  <c r="AB3473" i="1"/>
  <c r="AB3474" i="1"/>
  <c r="AB3475" i="1"/>
  <c r="AB3476" i="1"/>
  <c r="AB3477" i="1"/>
  <c r="AB3478" i="1"/>
  <c r="AB3479" i="1"/>
  <c r="AB3480" i="1"/>
  <c r="AB3481" i="1"/>
  <c r="AB3482" i="1"/>
  <c r="AB3483" i="1"/>
  <c r="AB3484" i="1"/>
  <c r="AB3485" i="1"/>
  <c r="AB3486" i="1"/>
  <c r="AB3487" i="1"/>
  <c r="AB3488" i="1"/>
  <c r="AB3489" i="1"/>
  <c r="AB3490" i="1"/>
  <c r="AB3491" i="1"/>
  <c r="AB3492" i="1"/>
  <c r="AB3493" i="1"/>
  <c r="AB3494" i="1"/>
  <c r="AB3495" i="1"/>
  <c r="AB3496" i="1"/>
  <c r="AB3497" i="1"/>
  <c r="AB3498" i="1"/>
  <c r="AB3499" i="1"/>
  <c r="AB3500" i="1"/>
  <c r="AB3501" i="1"/>
  <c r="AB3502" i="1"/>
  <c r="AB3503" i="1"/>
  <c r="AB3504" i="1"/>
  <c r="AB3505" i="1"/>
  <c r="AB3506" i="1"/>
  <c r="AB3507" i="1"/>
  <c r="AB3508" i="1"/>
  <c r="AB3509" i="1"/>
  <c r="AB3510" i="1"/>
  <c r="AB3511" i="1"/>
  <c r="AB3512" i="1"/>
  <c r="AB3513" i="1"/>
  <c r="AB3514" i="1"/>
  <c r="AB3515" i="1"/>
  <c r="AB3516" i="1"/>
  <c r="AB3517" i="1"/>
  <c r="AB3518" i="1"/>
  <c r="AB3519" i="1"/>
  <c r="AB3520" i="1"/>
  <c r="AB3521" i="1"/>
  <c r="AB3522" i="1"/>
  <c r="AB3523" i="1"/>
  <c r="AB3524" i="1"/>
  <c r="AB3525" i="1"/>
  <c r="AB3526" i="1"/>
  <c r="AB3527" i="1"/>
  <c r="AB3528" i="1"/>
  <c r="AB3529" i="1"/>
  <c r="AB3530" i="1"/>
  <c r="AB3531" i="1"/>
  <c r="AB3532" i="1"/>
  <c r="AB3533" i="1"/>
  <c r="AB3534" i="1"/>
  <c r="AB3535" i="1"/>
  <c r="AB3536" i="1"/>
  <c r="AB3537" i="1"/>
  <c r="AB3538" i="1"/>
  <c r="AB3539" i="1"/>
  <c r="AB3540" i="1"/>
  <c r="AB3541" i="1"/>
  <c r="AB3542" i="1"/>
  <c r="AB3543" i="1"/>
  <c r="AB3544" i="1"/>
  <c r="AB3545" i="1"/>
  <c r="AB3546" i="1"/>
  <c r="AB3547" i="1"/>
  <c r="AB3548" i="1"/>
  <c r="AB3549" i="1"/>
  <c r="AB3550" i="1"/>
  <c r="AB3551" i="1"/>
  <c r="AB3552" i="1"/>
  <c r="AB3553" i="1"/>
  <c r="AB3554" i="1"/>
  <c r="AB3555" i="1"/>
  <c r="AB3556" i="1"/>
  <c r="AB3557" i="1"/>
  <c r="AB3558" i="1"/>
  <c r="AB3559" i="1"/>
  <c r="AB3560" i="1"/>
  <c r="AB3561" i="1"/>
  <c r="AB3562" i="1"/>
  <c r="AB3563" i="1"/>
  <c r="AB3564" i="1"/>
  <c r="AB3565" i="1"/>
  <c r="AB3566" i="1"/>
  <c r="AB3567" i="1"/>
  <c r="AB3568" i="1"/>
  <c r="AB3569" i="1"/>
  <c r="AB3570" i="1"/>
  <c r="AB3571" i="1"/>
  <c r="AB3572" i="1"/>
  <c r="AB3573" i="1"/>
  <c r="AB3574" i="1"/>
  <c r="AB3575" i="1"/>
  <c r="AB3576" i="1"/>
  <c r="AB3577" i="1"/>
  <c r="AB3578" i="1"/>
  <c r="AB3579" i="1"/>
  <c r="AB3580" i="1"/>
  <c r="AB3581" i="1"/>
  <c r="AB3582" i="1"/>
  <c r="AB3583" i="1"/>
  <c r="AB3584" i="1"/>
  <c r="AB3585" i="1"/>
  <c r="AB3586" i="1"/>
  <c r="AB3587" i="1"/>
  <c r="AB3588" i="1"/>
  <c r="AB3589" i="1"/>
  <c r="AB3590" i="1"/>
  <c r="AB3591" i="1"/>
  <c r="AB3592" i="1"/>
  <c r="AB3593" i="1"/>
  <c r="AB3594" i="1"/>
  <c r="AB3595" i="1"/>
  <c r="AB3596" i="1"/>
  <c r="AB3597" i="1"/>
  <c r="AB3598" i="1"/>
  <c r="AB3599" i="1"/>
  <c r="AB3600" i="1"/>
  <c r="AB3601" i="1"/>
  <c r="AB3602" i="1"/>
  <c r="AB3603" i="1"/>
  <c r="AB3604" i="1"/>
  <c r="AB3605" i="1"/>
  <c r="AB3606" i="1"/>
  <c r="AB3607" i="1"/>
  <c r="AB3608" i="1"/>
  <c r="AB3609" i="1"/>
  <c r="AB3610" i="1"/>
  <c r="AB3611" i="1"/>
  <c r="AB3612" i="1"/>
  <c r="AB3613" i="1"/>
  <c r="AB3614" i="1"/>
  <c r="AB3615" i="1"/>
  <c r="AB3616" i="1"/>
  <c r="AB3617" i="1"/>
  <c r="AB3618" i="1"/>
  <c r="AB3619" i="1"/>
  <c r="AB3620" i="1"/>
  <c r="AB3621" i="1"/>
  <c r="AB3622" i="1"/>
  <c r="AB3623" i="1"/>
  <c r="AB3624" i="1"/>
  <c r="AB3625" i="1"/>
  <c r="AB3626" i="1"/>
  <c r="AB3627" i="1"/>
  <c r="AB3628" i="1"/>
  <c r="AB3629" i="1"/>
  <c r="AB3630" i="1"/>
  <c r="AB3631" i="1"/>
  <c r="AB3632" i="1"/>
  <c r="AB3633" i="1"/>
  <c r="AB3634" i="1"/>
  <c r="AB3635" i="1"/>
  <c r="AB3636" i="1"/>
  <c r="AB3637" i="1"/>
  <c r="AB3638" i="1"/>
  <c r="AB3639" i="1"/>
  <c r="AB3640" i="1"/>
  <c r="AB3641" i="1"/>
  <c r="AB3642" i="1"/>
  <c r="AB3643" i="1"/>
  <c r="AB3644" i="1"/>
  <c r="AB3645" i="1"/>
  <c r="AB3646" i="1"/>
  <c r="AB3647" i="1"/>
  <c r="AB3648" i="1"/>
  <c r="AB3649" i="1"/>
  <c r="AB3650" i="1"/>
  <c r="AB3651" i="1"/>
  <c r="AB3652" i="1"/>
  <c r="AB3653" i="1"/>
  <c r="AB3654" i="1"/>
  <c r="AB3655" i="1"/>
  <c r="AB3656" i="1"/>
  <c r="AB3657" i="1"/>
  <c r="AB3658" i="1"/>
  <c r="AB3659" i="1"/>
  <c r="AB3660" i="1"/>
  <c r="AB3661" i="1"/>
  <c r="AB3662" i="1"/>
  <c r="AB3663" i="1"/>
  <c r="AB3664" i="1"/>
  <c r="AB3665" i="1"/>
  <c r="AB3666" i="1"/>
  <c r="AB3667" i="1"/>
  <c r="AB3668" i="1"/>
  <c r="AB3669" i="1"/>
  <c r="AB3670" i="1"/>
  <c r="AB3671" i="1"/>
  <c r="AB3672" i="1"/>
  <c r="AB3673" i="1"/>
  <c r="AB3674" i="1"/>
  <c r="AB3675" i="1"/>
  <c r="AB3676" i="1"/>
  <c r="AB3677" i="1"/>
  <c r="AB3678" i="1"/>
  <c r="AB3679" i="1"/>
  <c r="AB3680" i="1"/>
  <c r="AB3681" i="1"/>
  <c r="AB3682" i="1"/>
  <c r="AB3683" i="1"/>
  <c r="AB3684" i="1"/>
  <c r="AB3685" i="1"/>
  <c r="AB3686" i="1"/>
  <c r="AB3687" i="1"/>
  <c r="AB3688" i="1"/>
  <c r="AB3689" i="1"/>
  <c r="AB3690" i="1"/>
  <c r="AB3691" i="1"/>
  <c r="AB3692" i="1"/>
  <c r="AB3693" i="1"/>
  <c r="AB3694" i="1"/>
  <c r="AB3695" i="1"/>
  <c r="AB3696" i="1"/>
  <c r="AB3697" i="1"/>
  <c r="AB3698" i="1"/>
  <c r="AB3699" i="1"/>
  <c r="AB3700" i="1"/>
  <c r="AB3701" i="1"/>
  <c r="AB3702" i="1"/>
  <c r="AB3703" i="1"/>
  <c r="AB3704" i="1"/>
  <c r="AB3705" i="1"/>
  <c r="AB3706" i="1"/>
  <c r="AB3707" i="1"/>
  <c r="AB3708" i="1"/>
  <c r="AB3709" i="1"/>
  <c r="AB3710" i="1"/>
  <c r="AB3711" i="1"/>
  <c r="AB3712" i="1"/>
  <c r="AB3713" i="1"/>
  <c r="AB3714" i="1"/>
  <c r="AB3715" i="1"/>
  <c r="AB3716" i="1"/>
  <c r="AB3717" i="1"/>
  <c r="AB3718" i="1"/>
  <c r="AB3719" i="1"/>
  <c r="AB3720" i="1"/>
  <c r="AB3721" i="1"/>
  <c r="AB3722" i="1"/>
  <c r="AB3723" i="1"/>
  <c r="AB3724" i="1"/>
  <c r="AB3725" i="1"/>
  <c r="AB3726" i="1"/>
  <c r="AB3727" i="1"/>
  <c r="AB3728" i="1"/>
  <c r="AB3729" i="1"/>
  <c r="AB3730" i="1"/>
  <c r="AB3731" i="1"/>
  <c r="AB3732" i="1"/>
  <c r="AB3733" i="1"/>
  <c r="AB3734" i="1"/>
  <c r="AB3735" i="1"/>
  <c r="AB3736" i="1"/>
  <c r="AB3737" i="1"/>
  <c r="AB3738" i="1"/>
  <c r="AB3739" i="1"/>
  <c r="AB3740" i="1"/>
  <c r="AB3741" i="1"/>
  <c r="AB3742" i="1"/>
  <c r="AB3743" i="1"/>
  <c r="AB3744" i="1"/>
  <c r="AB3745" i="1"/>
  <c r="AB3746" i="1"/>
  <c r="AB3747" i="1"/>
  <c r="AB3748" i="1"/>
  <c r="AB3749" i="1"/>
  <c r="AB3750" i="1"/>
  <c r="AB3751" i="1"/>
  <c r="AB3752" i="1"/>
  <c r="AB3753" i="1"/>
  <c r="AB3754" i="1"/>
  <c r="AB3755" i="1"/>
  <c r="AB3756" i="1"/>
  <c r="AB3757" i="1"/>
  <c r="AB3758" i="1"/>
  <c r="AB3759" i="1"/>
  <c r="AB3760" i="1"/>
  <c r="AB3761" i="1"/>
  <c r="AB3762" i="1"/>
  <c r="AB3763" i="1"/>
  <c r="AB3764" i="1"/>
  <c r="AB3765" i="1"/>
  <c r="AB3766" i="1"/>
  <c r="AB3767" i="1"/>
  <c r="AB3768" i="1"/>
  <c r="AB3769" i="1"/>
  <c r="AB3770" i="1"/>
  <c r="AB3771" i="1"/>
  <c r="AB3772" i="1"/>
  <c r="AB3773" i="1"/>
  <c r="AB3774" i="1"/>
  <c r="AB3775" i="1"/>
  <c r="AB3776" i="1"/>
  <c r="AB3777" i="1"/>
  <c r="AB3778" i="1"/>
  <c r="AB3779" i="1"/>
  <c r="AB3780" i="1"/>
  <c r="AB3781" i="1"/>
  <c r="AB3782" i="1"/>
  <c r="AB3783" i="1"/>
  <c r="AB3784" i="1"/>
  <c r="AB3785" i="1"/>
  <c r="AB3786" i="1"/>
  <c r="AB3787" i="1"/>
  <c r="AB3788" i="1"/>
  <c r="AB3789" i="1"/>
  <c r="AB3790" i="1"/>
  <c r="AB3791" i="1"/>
  <c r="AB3792" i="1"/>
  <c r="AB3793" i="1"/>
  <c r="AB3794" i="1"/>
  <c r="AB3795" i="1"/>
  <c r="AB3796" i="1"/>
  <c r="AB3797" i="1"/>
  <c r="AB3798" i="1"/>
  <c r="AB3799" i="1"/>
  <c r="AB3800" i="1"/>
  <c r="AB3801" i="1"/>
  <c r="AB3802" i="1"/>
  <c r="AB3803" i="1"/>
  <c r="AB3804" i="1"/>
  <c r="AB3805" i="1"/>
  <c r="AB3806" i="1"/>
  <c r="AB3807" i="1"/>
  <c r="AB3808" i="1"/>
  <c r="AB3809" i="1"/>
  <c r="AB3810" i="1"/>
  <c r="AB3811" i="1"/>
  <c r="AB3812" i="1"/>
  <c r="AB3813" i="1"/>
  <c r="AB3814" i="1"/>
  <c r="AB3815" i="1"/>
  <c r="AB3816" i="1"/>
  <c r="AB3817" i="1"/>
  <c r="AB3818" i="1"/>
  <c r="AB3819" i="1"/>
  <c r="AB3820" i="1"/>
  <c r="AB3821" i="1"/>
  <c r="AB3822" i="1"/>
  <c r="AB3823" i="1"/>
  <c r="AB3824" i="1"/>
  <c r="AB3825" i="1"/>
  <c r="AB3826" i="1"/>
  <c r="AB3827" i="1"/>
  <c r="AB3828" i="1"/>
  <c r="AB3829" i="1"/>
  <c r="AB3830" i="1"/>
  <c r="AB3831" i="1"/>
  <c r="AB3832" i="1"/>
  <c r="AB3833" i="1"/>
  <c r="AB3834" i="1"/>
  <c r="AB3835" i="1"/>
  <c r="AB3836" i="1"/>
  <c r="AB3837" i="1"/>
  <c r="AB3838" i="1"/>
  <c r="AB3839" i="1"/>
  <c r="AB3840" i="1"/>
  <c r="AB3841" i="1"/>
  <c r="AB3842" i="1"/>
  <c r="AB3843" i="1"/>
  <c r="AB3844" i="1"/>
  <c r="AB3845" i="1"/>
  <c r="AB3846" i="1"/>
  <c r="AB3847" i="1"/>
  <c r="AB3848" i="1"/>
  <c r="AB3849" i="1"/>
  <c r="AB3850" i="1"/>
  <c r="AB3851" i="1"/>
  <c r="AB3852" i="1"/>
  <c r="AB3853" i="1"/>
  <c r="AB3854" i="1"/>
  <c r="AB3855" i="1"/>
  <c r="AB3856" i="1"/>
  <c r="AB3857" i="1"/>
  <c r="AB3858" i="1"/>
  <c r="AB3859" i="1"/>
  <c r="AB3860" i="1"/>
  <c r="AB3861" i="1"/>
  <c r="AB3862" i="1"/>
  <c r="AB3863" i="1"/>
  <c r="AB3864" i="1"/>
  <c r="AB3865" i="1"/>
  <c r="AB3866" i="1"/>
  <c r="AB3867" i="1"/>
  <c r="AB3868" i="1"/>
  <c r="AB3869" i="1"/>
  <c r="AB3870" i="1"/>
  <c r="AB3871" i="1"/>
  <c r="AB3872" i="1"/>
  <c r="AB3873" i="1"/>
  <c r="AB3874" i="1"/>
  <c r="AB3875" i="1"/>
  <c r="AB3876" i="1"/>
  <c r="AB3877" i="1"/>
  <c r="AB3878" i="1"/>
  <c r="AB3879" i="1"/>
  <c r="AB3880" i="1"/>
  <c r="AB3881" i="1"/>
  <c r="AB3882" i="1"/>
  <c r="AB3883" i="1"/>
  <c r="AB3884" i="1"/>
  <c r="AB3885" i="1"/>
  <c r="AB3886" i="1"/>
  <c r="AB3887" i="1"/>
  <c r="AB3888" i="1"/>
  <c r="AB3889" i="1"/>
  <c r="AB3890" i="1"/>
  <c r="AB3891" i="1"/>
  <c r="AB3892" i="1"/>
  <c r="AB3893" i="1"/>
  <c r="AB3894" i="1"/>
  <c r="AB3895" i="1"/>
  <c r="AB3896" i="1"/>
  <c r="AB3897" i="1"/>
  <c r="AB3898" i="1"/>
  <c r="AB3899" i="1"/>
  <c r="AB3900" i="1"/>
  <c r="AB3901" i="1"/>
  <c r="AB3902" i="1"/>
  <c r="AB3903" i="1"/>
  <c r="AB3904" i="1"/>
  <c r="AB3905" i="1"/>
  <c r="AB3906" i="1"/>
  <c r="AB3907" i="1"/>
  <c r="AB3908" i="1"/>
  <c r="AB3909" i="1"/>
  <c r="AB3910" i="1"/>
  <c r="AB3911" i="1"/>
  <c r="AB3912" i="1"/>
  <c r="AB3913" i="1"/>
  <c r="AB3914" i="1"/>
  <c r="AB3915" i="1"/>
  <c r="AB3916" i="1"/>
  <c r="AB3917" i="1"/>
  <c r="AB3918" i="1"/>
  <c r="AB3919" i="1"/>
  <c r="AB3920" i="1"/>
  <c r="AB3921" i="1"/>
  <c r="AB3922" i="1"/>
  <c r="AB3923" i="1"/>
  <c r="AB3924" i="1"/>
  <c r="AB3925" i="1"/>
  <c r="AB3926" i="1"/>
  <c r="AB3927" i="1"/>
  <c r="AB3928" i="1"/>
  <c r="AB3929" i="1"/>
  <c r="AB3930" i="1"/>
  <c r="AB3931" i="1"/>
  <c r="AB3932" i="1"/>
  <c r="AB3933" i="1"/>
  <c r="AB3934" i="1"/>
  <c r="AB3935" i="1"/>
  <c r="AB3936" i="1"/>
  <c r="AB3937" i="1"/>
  <c r="AB3938" i="1"/>
  <c r="AB3939" i="1"/>
  <c r="AB3940" i="1"/>
  <c r="AB3941" i="1"/>
  <c r="AB3942" i="1"/>
  <c r="AB3943" i="1"/>
  <c r="AB3944" i="1"/>
  <c r="AB3945" i="1"/>
  <c r="AB3946" i="1"/>
  <c r="AB3947" i="1"/>
  <c r="AB3948" i="1"/>
  <c r="AB3949" i="1"/>
  <c r="AB3950" i="1"/>
  <c r="AB3951" i="1"/>
  <c r="AB3952" i="1"/>
  <c r="AB3953" i="1"/>
  <c r="AB3954" i="1"/>
  <c r="AB3955" i="1"/>
  <c r="AB3956" i="1"/>
  <c r="AB3957" i="1"/>
  <c r="AB3958" i="1"/>
  <c r="AB3959" i="1"/>
  <c r="AB3960" i="1"/>
  <c r="AB3961" i="1"/>
  <c r="AB3962" i="1"/>
  <c r="AB3963" i="1"/>
  <c r="AB3964" i="1"/>
  <c r="AB3965" i="1"/>
  <c r="AB3966" i="1"/>
  <c r="AB3967" i="1"/>
  <c r="AB3968" i="1"/>
  <c r="AB3969" i="1"/>
  <c r="AB3970" i="1"/>
  <c r="AB3971" i="1"/>
  <c r="AB3972" i="1"/>
  <c r="AB3973" i="1"/>
  <c r="AB3974" i="1"/>
  <c r="AB3975" i="1"/>
  <c r="AB3976" i="1"/>
  <c r="AB3977" i="1"/>
  <c r="AB3978" i="1"/>
  <c r="AB3979" i="1"/>
  <c r="AB3980" i="1"/>
  <c r="AB3981" i="1"/>
  <c r="AB3982" i="1"/>
  <c r="AB3983" i="1"/>
  <c r="AB3984" i="1"/>
  <c r="AB3985" i="1"/>
  <c r="AB3986" i="1"/>
  <c r="AB3987" i="1"/>
  <c r="AB3988" i="1"/>
  <c r="AB3989" i="1"/>
  <c r="AB3990" i="1"/>
  <c r="AB3991" i="1"/>
  <c r="AB3992" i="1"/>
  <c r="AB3993" i="1"/>
  <c r="AB3994" i="1"/>
  <c r="AB3995" i="1"/>
  <c r="AB3996" i="1"/>
  <c r="AB3997" i="1"/>
  <c r="AB3998" i="1"/>
  <c r="AB3999" i="1"/>
  <c r="AB4000" i="1"/>
  <c r="AB4001" i="1"/>
  <c r="AB4002" i="1"/>
  <c r="AB4003" i="1"/>
  <c r="AB4004" i="1"/>
  <c r="AB4005" i="1"/>
  <c r="AB4006" i="1"/>
  <c r="AB4007" i="1"/>
  <c r="AB4008" i="1"/>
  <c r="AB4009" i="1"/>
  <c r="AB4010" i="1"/>
  <c r="AB4011" i="1"/>
  <c r="AB4012" i="1"/>
  <c r="AB4013" i="1"/>
  <c r="AB4014" i="1"/>
  <c r="AB4015" i="1"/>
  <c r="AB4016" i="1"/>
  <c r="AB4017" i="1"/>
  <c r="AB4018" i="1"/>
  <c r="AB4019" i="1"/>
  <c r="AB4020" i="1"/>
  <c r="AB4021" i="1"/>
  <c r="AB4022" i="1"/>
  <c r="AB4023" i="1"/>
  <c r="AB4024" i="1"/>
  <c r="AB4025" i="1"/>
  <c r="AB4026" i="1"/>
  <c r="AB4027" i="1"/>
  <c r="AB4028" i="1"/>
  <c r="AB4029" i="1"/>
  <c r="AB4030" i="1"/>
  <c r="AB4031" i="1"/>
  <c r="AB4032" i="1"/>
  <c r="AB4033" i="1"/>
  <c r="AB4034" i="1"/>
  <c r="AB4035" i="1"/>
  <c r="AB4036" i="1"/>
  <c r="AB4037" i="1"/>
  <c r="AB4038" i="1"/>
  <c r="AB4039" i="1"/>
  <c r="AB4040" i="1"/>
  <c r="AB4041" i="1"/>
  <c r="AB4042" i="1"/>
  <c r="AB4043" i="1"/>
  <c r="AB4044" i="1"/>
  <c r="AB4045" i="1"/>
  <c r="AB4046" i="1"/>
  <c r="AB4047" i="1"/>
  <c r="AB4048" i="1"/>
  <c r="AB4049" i="1"/>
  <c r="AB4050" i="1"/>
  <c r="AB4051" i="1"/>
  <c r="AB4052" i="1"/>
  <c r="AB4053" i="1"/>
  <c r="AB4054" i="1"/>
  <c r="AB4055" i="1"/>
  <c r="AB4056" i="1"/>
  <c r="AB4057" i="1"/>
  <c r="AB4058" i="1"/>
  <c r="AB4059" i="1"/>
  <c r="AB4060" i="1"/>
  <c r="AB4061" i="1"/>
  <c r="AB4062" i="1"/>
  <c r="AB4063" i="1"/>
  <c r="AB4064" i="1"/>
  <c r="AB4065" i="1"/>
  <c r="AB4066" i="1"/>
  <c r="AB4067" i="1"/>
  <c r="AB4068" i="1"/>
  <c r="AB4069" i="1"/>
  <c r="AB4070" i="1"/>
  <c r="AB4071" i="1"/>
  <c r="AB4072" i="1"/>
  <c r="AB4073" i="1"/>
  <c r="AB4074" i="1"/>
  <c r="AB4075" i="1"/>
  <c r="AB4076" i="1"/>
  <c r="AB4077" i="1"/>
  <c r="AB4078" i="1"/>
  <c r="AB4079" i="1"/>
  <c r="AB4080" i="1"/>
  <c r="AB4081" i="1"/>
  <c r="AB4082" i="1"/>
  <c r="AB4083" i="1"/>
  <c r="AB4084" i="1"/>
  <c r="AB4085" i="1"/>
  <c r="AB4086" i="1"/>
  <c r="AB4087" i="1"/>
  <c r="AB4088" i="1"/>
  <c r="AB4089" i="1"/>
  <c r="AB4090" i="1"/>
  <c r="AB4091" i="1"/>
  <c r="AB4092" i="1"/>
  <c r="AB4093" i="1"/>
  <c r="AB4094" i="1"/>
  <c r="AB4095" i="1"/>
  <c r="AB4096" i="1"/>
  <c r="AB4097" i="1"/>
  <c r="AB4098" i="1"/>
  <c r="AB4099" i="1"/>
  <c r="AB4100" i="1"/>
  <c r="AB4101" i="1"/>
  <c r="AB4102" i="1"/>
  <c r="AB4103" i="1"/>
  <c r="AB4104" i="1"/>
  <c r="AB4105" i="1"/>
  <c r="AB4106" i="1"/>
  <c r="AB4107" i="1"/>
  <c r="AB4108" i="1"/>
  <c r="AB4109" i="1"/>
  <c r="AB4110" i="1"/>
  <c r="AB4111" i="1"/>
  <c r="AB4112" i="1"/>
  <c r="AB4113" i="1"/>
  <c r="AB4114" i="1"/>
  <c r="AB4115" i="1"/>
  <c r="AB4116" i="1"/>
  <c r="AB4117" i="1"/>
  <c r="AB4118" i="1"/>
  <c r="AB4119" i="1"/>
  <c r="AB4120" i="1"/>
  <c r="AB4121" i="1"/>
  <c r="AB4122" i="1"/>
  <c r="AB4123" i="1"/>
  <c r="AB4124" i="1"/>
  <c r="AB4125" i="1"/>
  <c r="AB4126" i="1"/>
  <c r="AB4127" i="1"/>
  <c r="AB4128" i="1"/>
  <c r="AB4129" i="1"/>
  <c r="AB4130" i="1"/>
  <c r="AB4131" i="1"/>
  <c r="AB4132" i="1"/>
  <c r="AB4133" i="1"/>
  <c r="AB4134" i="1"/>
  <c r="AB4135" i="1"/>
  <c r="AB4136" i="1"/>
  <c r="AB4137" i="1"/>
  <c r="AB4138" i="1"/>
  <c r="AB4139" i="1"/>
  <c r="AB4140" i="1"/>
  <c r="AB4141" i="1"/>
  <c r="AB4142" i="1"/>
  <c r="AB4143" i="1"/>
  <c r="AB4144" i="1"/>
  <c r="AB4145" i="1"/>
  <c r="AB4146" i="1"/>
  <c r="AB4147" i="1"/>
  <c r="AB4148" i="1"/>
  <c r="AB4149" i="1"/>
  <c r="AB4150" i="1"/>
  <c r="AB4151" i="1"/>
  <c r="AB4152" i="1"/>
  <c r="AB4153" i="1"/>
  <c r="AB4154" i="1"/>
  <c r="AB4155" i="1"/>
  <c r="AB4156" i="1"/>
  <c r="AB4157" i="1"/>
  <c r="AB4158" i="1"/>
  <c r="AB4159" i="1"/>
  <c r="AB4160" i="1"/>
  <c r="AB4161" i="1"/>
  <c r="AB4162" i="1"/>
  <c r="AB4163" i="1"/>
  <c r="AB4164" i="1"/>
  <c r="AB4165" i="1"/>
  <c r="AB4166" i="1"/>
  <c r="AB4167" i="1"/>
  <c r="AB4168" i="1"/>
  <c r="AB4169" i="1"/>
  <c r="AB4170" i="1"/>
  <c r="AB4171" i="1"/>
  <c r="AB4172" i="1"/>
  <c r="AB4173" i="1"/>
  <c r="AB4174" i="1"/>
  <c r="AB4175" i="1"/>
  <c r="AB4176" i="1"/>
  <c r="AB4177" i="1"/>
  <c r="AB4178" i="1"/>
  <c r="AB4179" i="1"/>
  <c r="AB4180" i="1"/>
  <c r="AB4181" i="1"/>
  <c r="AB4182" i="1"/>
  <c r="AB4183" i="1"/>
  <c r="AB4184" i="1"/>
  <c r="AB4185" i="1"/>
  <c r="AB4186" i="1"/>
  <c r="AB4187" i="1"/>
  <c r="AB4188" i="1"/>
  <c r="AB4189" i="1"/>
  <c r="AB4190" i="1"/>
  <c r="AB4191" i="1"/>
  <c r="AB4192" i="1"/>
  <c r="AB4193" i="1"/>
  <c r="AB4194" i="1"/>
  <c r="AB4195" i="1"/>
  <c r="AB4196" i="1"/>
  <c r="AB4197" i="1"/>
  <c r="AB4198" i="1"/>
  <c r="AB4199" i="1"/>
  <c r="AB4200" i="1"/>
  <c r="AB4201" i="1"/>
  <c r="AB4202" i="1"/>
  <c r="AB4203" i="1"/>
  <c r="AB4204" i="1"/>
  <c r="AB4205" i="1"/>
  <c r="AB4206" i="1"/>
  <c r="AB4207" i="1"/>
  <c r="AB4208" i="1"/>
  <c r="AB4209" i="1"/>
  <c r="AB4210" i="1"/>
  <c r="AB4211" i="1"/>
  <c r="AB4212" i="1"/>
  <c r="AB4213" i="1"/>
  <c r="AB4214" i="1"/>
  <c r="AB4215" i="1"/>
  <c r="AB4216" i="1"/>
  <c r="AB4217" i="1"/>
  <c r="AB4218" i="1"/>
  <c r="AB4219" i="1"/>
  <c r="AB4220" i="1"/>
  <c r="AB4221" i="1"/>
  <c r="AB4222" i="1"/>
  <c r="AB4223" i="1"/>
  <c r="AB4224" i="1"/>
  <c r="AB4225" i="1"/>
  <c r="AB4226" i="1"/>
  <c r="AB4227" i="1"/>
  <c r="AB4228" i="1"/>
  <c r="AB4229" i="1"/>
  <c r="AB4230" i="1"/>
  <c r="AB4231" i="1"/>
  <c r="AB4232" i="1"/>
  <c r="AB4233" i="1"/>
  <c r="AB4234" i="1"/>
  <c r="AB4235" i="1"/>
  <c r="AB4236" i="1"/>
  <c r="AB4237" i="1"/>
  <c r="AB4238" i="1"/>
  <c r="AB4239" i="1"/>
  <c r="AB4240" i="1"/>
  <c r="AB4241" i="1"/>
  <c r="AB4242" i="1"/>
  <c r="AB4243" i="1"/>
  <c r="AB4244" i="1"/>
  <c r="AB4245" i="1"/>
  <c r="AB4246" i="1"/>
  <c r="AB4247" i="1"/>
  <c r="AB4248" i="1"/>
  <c r="AB4249" i="1"/>
  <c r="AB4250" i="1"/>
  <c r="AB4251" i="1"/>
  <c r="AB4252" i="1"/>
  <c r="AB4253" i="1"/>
  <c r="AB4254" i="1"/>
  <c r="AB4255" i="1"/>
  <c r="AB4256" i="1"/>
  <c r="AB4257" i="1"/>
  <c r="AB4258" i="1"/>
  <c r="AB4259" i="1"/>
  <c r="AB4260" i="1"/>
  <c r="AB4261" i="1"/>
  <c r="AB4262" i="1"/>
  <c r="AB4263" i="1"/>
  <c r="AB4264" i="1"/>
  <c r="AB4265" i="1"/>
  <c r="AB4266" i="1"/>
  <c r="AB4267" i="1"/>
  <c r="AB4268" i="1"/>
  <c r="AB4269" i="1"/>
  <c r="AB4270" i="1"/>
  <c r="AB4271" i="1"/>
  <c r="AB4272" i="1"/>
  <c r="AB4273" i="1"/>
  <c r="AB4274" i="1"/>
  <c r="AB4275" i="1"/>
  <c r="AB4276" i="1"/>
  <c r="AB4277" i="1"/>
  <c r="AB4278" i="1"/>
  <c r="AB4279" i="1"/>
  <c r="AB4280" i="1"/>
  <c r="AB4281" i="1"/>
  <c r="AB4282" i="1"/>
  <c r="AB4283" i="1"/>
  <c r="AB4284" i="1"/>
  <c r="AB4285" i="1"/>
  <c r="AB4286" i="1"/>
  <c r="AB4287" i="1"/>
  <c r="AB4288" i="1"/>
  <c r="AB4289" i="1"/>
  <c r="AB4290" i="1"/>
  <c r="AB4291" i="1"/>
  <c r="AB4292" i="1"/>
  <c r="AB4293" i="1"/>
  <c r="AB4294" i="1"/>
  <c r="AB4295" i="1"/>
  <c r="AB4296" i="1"/>
  <c r="AB4297" i="1"/>
  <c r="AB4298" i="1"/>
  <c r="AB4299" i="1"/>
  <c r="AB4300" i="1"/>
  <c r="AB4301" i="1"/>
  <c r="AB4302" i="1"/>
  <c r="AB4303" i="1"/>
  <c r="AB4304" i="1"/>
  <c r="AB4305" i="1"/>
  <c r="AB4306" i="1"/>
  <c r="AB4307" i="1"/>
  <c r="AB4308" i="1"/>
  <c r="AB4309" i="1"/>
  <c r="AB4310" i="1"/>
  <c r="AB4311" i="1"/>
  <c r="AB4312" i="1"/>
  <c r="AB4313" i="1"/>
  <c r="AB4314" i="1"/>
  <c r="AB4315" i="1"/>
  <c r="AB4316" i="1"/>
  <c r="AB4317" i="1"/>
  <c r="AB4318" i="1"/>
  <c r="AB4319" i="1"/>
  <c r="AB4320" i="1"/>
  <c r="AB4321" i="1"/>
  <c r="AB4322" i="1"/>
  <c r="AB4323" i="1"/>
  <c r="AB4324" i="1"/>
  <c r="AB4325" i="1"/>
  <c r="AB4326" i="1"/>
  <c r="AB4327" i="1"/>
  <c r="AB4328" i="1"/>
  <c r="AB4329" i="1"/>
  <c r="AB4330" i="1"/>
  <c r="AB4331" i="1"/>
  <c r="AB4332" i="1"/>
  <c r="AB4333" i="1"/>
  <c r="AB4334" i="1"/>
  <c r="AB4335" i="1"/>
  <c r="AB4336" i="1"/>
  <c r="AB4337" i="1"/>
  <c r="AB4338" i="1"/>
  <c r="AB4339" i="1"/>
  <c r="AB4340" i="1"/>
  <c r="AB4341" i="1"/>
  <c r="AB4342" i="1"/>
  <c r="AB4343" i="1"/>
  <c r="AB4344" i="1"/>
  <c r="AB4345" i="1"/>
  <c r="AB4346" i="1"/>
  <c r="AB4347" i="1"/>
  <c r="AB4348" i="1"/>
  <c r="AB4349" i="1"/>
  <c r="AB4350" i="1"/>
  <c r="AB4351" i="1"/>
  <c r="AB4352" i="1"/>
  <c r="AB4353" i="1"/>
  <c r="AB4354" i="1"/>
  <c r="AB4355" i="1"/>
  <c r="AB4356" i="1"/>
  <c r="AB4357" i="1"/>
  <c r="AB4358" i="1"/>
  <c r="AB4359" i="1"/>
  <c r="AB4360" i="1"/>
  <c r="AB4361" i="1"/>
  <c r="AB4362" i="1"/>
  <c r="AB4363" i="1"/>
  <c r="AB4364" i="1"/>
  <c r="AB4365" i="1"/>
  <c r="AB4366" i="1"/>
  <c r="AB4367" i="1"/>
  <c r="AB4368" i="1"/>
  <c r="AB4369" i="1"/>
  <c r="AB4370" i="1"/>
  <c r="AB4371" i="1"/>
  <c r="AB4372" i="1"/>
  <c r="AB4373" i="1"/>
  <c r="AB4374" i="1"/>
  <c r="AB4375" i="1"/>
  <c r="AB4376" i="1"/>
  <c r="AB4377" i="1"/>
  <c r="AB4378" i="1"/>
  <c r="AB4379" i="1"/>
  <c r="AB4380" i="1"/>
  <c r="AB4381" i="1"/>
  <c r="AB4382" i="1"/>
  <c r="AB4383" i="1"/>
  <c r="AB4384" i="1"/>
  <c r="AB4385" i="1"/>
  <c r="AB4386" i="1"/>
  <c r="AB4387" i="1"/>
  <c r="AB4388" i="1"/>
  <c r="AB4389" i="1"/>
  <c r="AB4390" i="1"/>
  <c r="AB4391" i="1"/>
  <c r="AB4392" i="1"/>
  <c r="AB4393" i="1"/>
  <c r="AB4394" i="1"/>
  <c r="AB4395" i="1"/>
  <c r="AB4396" i="1"/>
  <c r="AB4397" i="1"/>
  <c r="AB4398" i="1"/>
  <c r="AB4399" i="1"/>
  <c r="AB4400" i="1"/>
  <c r="AB4401" i="1"/>
  <c r="AB4402" i="1"/>
  <c r="AB4403" i="1"/>
  <c r="AB4404" i="1"/>
  <c r="AB4405" i="1"/>
  <c r="AB4406" i="1"/>
  <c r="AB4407" i="1"/>
  <c r="AB4408" i="1"/>
  <c r="AB4409" i="1"/>
  <c r="AB4410" i="1"/>
  <c r="AB4411" i="1"/>
  <c r="AB4412" i="1"/>
  <c r="AB4413" i="1"/>
  <c r="AB4414" i="1"/>
  <c r="AB4415" i="1"/>
  <c r="AB4416" i="1"/>
  <c r="AB4417" i="1"/>
  <c r="AB4418" i="1"/>
  <c r="AB4419" i="1"/>
  <c r="AB4420" i="1"/>
  <c r="AB4421" i="1"/>
  <c r="AB4422" i="1"/>
  <c r="AB4423" i="1"/>
  <c r="AB4424" i="1"/>
  <c r="AB4425" i="1"/>
  <c r="AB4426" i="1"/>
  <c r="AB4427" i="1"/>
  <c r="AB4428" i="1"/>
  <c r="AB4429" i="1"/>
  <c r="AB4430" i="1"/>
  <c r="AB4431" i="1"/>
  <c r="AB4432" i="1"/>
  <c r="AB4433" i="1"/>
  <c r="AB4434" i="1"/>
  <c r="AB4435" i="1"/>
  <c r="AB4436" i="1"/>
  <c r="AB4437" i="1"/>
  <c r="AB4438" i="1"/>
  <c r="AB4439" i="1"/>
  <c r="AB4440" i="1"/>
  <c r="AB4441" i="1"/>
  <c r="AB4442" i="1"/>
  <c r="AB4443" i="1"/>
  <c r="AB4444" i="1"/>
  <c r="AB4445" i="1"/>
  <c r="AB4446" i="1"/>
  <c r="AB4447" i="1"/>
  <c r="AB4448" i="1"/>
  <c r="AB4449" i="1"/>
  <c r="AB4450" i="1"/>
  <c r="AB4451" i="1"/>
  <c r="AB4452" i="1"/>
  <c r="AB4453" i="1"/>
  <c r="AB4454" i="1"/>
  <c r="AB4455" i="1"/>
  <c r="AB4456" i="1"/>
  <c r="AB4457" i="1"/>
  <c r="AB4458" i="1"/>
  <c r="AB4459" i="1"/>
  <c r="AB4460" i="1"/>
  <c r="AB4461" i="1"/>
  <c r="AB4462" i="1"/>
  <c r="AB4463" i="1"/>
  <c r="AB4464" i="1"/>
  <c r="AB4465" i="1"/>
  <c r="AB4466" i="1"/>
  <c r="AB4467" i="1"/>
  <c r="AB4468" i="1"/>
  <c r="AB4469" i="1"/>
  <c r="AB4470" i="1"/>
  <c r="AB4471" i="1"/>
  <c r="AB4472" i="1"/>
  <c r="AB4473" i="1"/>
  <c r="AB4474" i="1"/>
  <c r="AB4475" i="1"/>
  <c r="AB4476" i="1"/>
  <c r="AB4477" i="1"/>
  <c r="AB4478" i="1"/>
  <c r="AB4479" i="1"/>
  <c r="AB4480" i="1"/>
  <c r="AB4481" i="1"/>
  <c r="AB4482" i="1"/>
  <c r="AB4483" i="1"/>
  <c r="AB4484" i="1"/>
  <c r="AB4485" i="1"/>
  <c r="AB4486" i="1"/>
  <c r="AB4487" i="1"/>
  <c r="AB4488" i="1"/>
  <c r="AB4489" i="1"/>
  <c r="AB4490" i="1"/>
  <c r="AB4491" i="1"/>
  <c r="AB4492" i="1"/>
  <c r="AB4493" i="1"/>
  <c r="AB4494" i="1"/>
  <c r="AB4495" i="1"/>
  <c r="AB4496" i="1"/>
  <c r="AB4497" i="1"/>
  <c r="AB4498" i="1"/>
  <c r="AB4499" i="1"/>
  <c r="AB4500" i="1"/>
  <c r="AB4501" i="1"/>
  <c r="AB4502" i="1"/>
  <c r="AB4503" i="1"/>
  <c r="AB4504" i="1"/>
  <c r="AB4505" i="1"/>
  <c r="AB4506" i="1"/>
  <c r="AB4507" i="1"/>
  <c r="AB4508" i="1"/>
  <c r="AB4509" i="1"/>
  <c r="AB4510" i="1"/>
  <c r="AB4511" i="1"/>
  <c r="AB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A2021" i="1"/>
  <c r="AA2022" i="1"/>
  <c r="AA2023" i="1"/>
  <c r="AA2024" i="1"/>
  <c r="AA2025" i="1"/>
  <c r="AA2026" i="1"/>
  <c r="AA2027" i="1"/>
  <c r="AA2028" i="1"/>
  <c r="AA2029" i="1"/>
  <c r="AA2030" i="1"/>
  <c r="AA2031" i="1"/>
  <c r="AA2032" i="1"/>
  <c r="AA2033" i="1"/>
  <c r="AA2034" i="1"/>
  <c r="AA2035" i="1"/>
  <c r="AA2036" i="1"/>
  <c r="AA2037" i="1"/>
  <c r="AA2038" i="1"/>
  <c r="AA2039" i="1"/>
  <c r="AA2040" i="1"/>
  <c r="AA2041" i="1"/>
  <c r="AA2042" i="1"/>
  <c r="AA2043" i="1"/>
  <c r="AA2044" i="1"/>
  <c r="AA2045" i="1"/>
  <c r="AA2046" i="1"/>
  <c r="AA2047" i="1"/>
  <c r="AA2048" i="1"/>
  <c r="AA2049" i="1"/>
  <c r="AA2050" i="1"/>
  <c r="AA2051" i="1"/>
  <c r="AA2052" i="1"/>
  <c r="AA2053" i="1"/>
  <c r="AA2054" i="1"/>
  <c r="AA2055" i="1"/>
  <c r="AA2056" i="1"/>
  <c r="AA2057" i="1"/>
  <c r="AA2058" i="1"/>
  <c r="AA2059" i="1"/>
  <c r="AA2060" i="1"/>
  <c r="AA2061" i="1"/>
  <c r="AA2062" i="1"/>
  <c r="AA2063" i="1"/>
  <c r="AA2064" i="1"/>
  <c r="AA2065" i="1"/>
  <c r="AA2066" i="1"/>
  <c r="AA2067" i="1"/>
  <c r="AA2068" i="1"/>
  <c r="AA2069" i="1"/>
  <c r="AA2070" i="1"/>
  <c r="AA2071" i="1"/>
  <c r="AA2072" i="1"/>
  <c r="AA2073" i="1"/>
  <c r="AA2074" i="1"/>
  <c r="AA2075" i="1"/>
  <c r="AA2076" i="1"/>
  <c r="AA2077" i="1"/>
  <c r="AA2078" i="1"/>
  <c r="AA2079" i="1"/>
  <c r="AA2080" i="1"/>
  <c r="AA2081" i="1"/>
  <c r="AA2082" i="1"/>
  <c r="AA2083" i="1"/>
  <c r="AA2084" i="1"/>
  <c r="AA2085" i="1"/>
  <c r="AA2086" i="1"/>
  <c r="AA2087" i="1"/>
  <c r="AA2088" i="1"/>
  <c r="AA2089" i="1"/>
  <c r="AA2090" i="1"/>
  <c r="AA2091" i="1"/>
  <c r="AA2092" i="1"/>
  <c r="AA2093" i="1"/>
  <c r="AA2094" i="1"/>
  <c r="AA2095" i="1"/>
  <c r="AA2096" i="1"/>
  <c r="AA2097" i="1"/>
  <c r="AA2098" i="1"/>
  <c r="AA2099" i="1"/>
  <c r="AA2100" i="1"/>
  <c r="AA2101" i="1"/>
  <c r="AA2102" i="1"/>
  <c r="AA2103" i="1"/>
  <c r="AA2104" i="1"/>
  <c r="AA2105" i="1"/>
  <c r="AA2106" i="1"/>
  <c r="AA2107" i="1"/>
  <c r="AA2108" i="1"/>
  <c r="AA2109" i="1"/>
  <c r="AA2110" i="1"/>
  <c r="AA2111" i="1"/>
  <c r="AA2112" i="1"/>
  <c r="AA2113" i="1"/>
  <c r="AA2114" i="1"/>
  <c r="AA2115" i="1"/>
  <c r="AA2116" i="1"/>
  <c r="AA2117" i="1"/>
  <c r="AA2118" i="1"/>
  <c r="AA2119" i="1"/>
  <c r="AA2120" i="1"/>
  <c r="AA2121" i="1"/>
  <c r="AA2122" i="1"/>
  <c r="AA2123" i="1"/>
  <c r="AA2124" i="1"/>
  <c r="AA2125" i="1"/>
  <c r="AA2126" i="1"/>
  <c r="AA2127" i="1"/>
  <c r="AA2128" i="1"/>
  <c r="AA2129" i="1"/>
  <c r="AA2130" i="1"/>
  <c r="AA2131" i="1"/>
  <c r="AA2132" i="1"/>
  <c r="AA2133" i="1"/>
  <c r="AA2134" i="1"/>
  <c r="AA2135" i="1"/>
  <c r="AA2136" i="1"/>
  <c r="AA2137" i="1"/>
  <c r="AA2138" i="1"/>
  <c r="AA2139" i="1"/>
  <c r="AA2140" i="1"/>
  <c r="AA2141" i="1"/>
  <c r="AA2142" i="1"/>
  <c r="AA2143" i="1"/>
  <c r="AA2144" i="1"/>
  <c r="AA2145" i="1"/>
  <c r="AA2146" i="1"/>
  <c r="AA2147" i="1"/>
  <c r="AA2148" i="1"/>
  <c r="AA2149" i="1"/>
  <c r="AA2150" i="1"/>
  <c r="AA2151" i="1"/>
  <c r="AA2152" i="1"/>
  <c r="AA2153" i="1"/>
  <c r="AA2154" i="1"/>
  <c r="AA2155" i="1"/>
  <c r="AA2156" i="1"/>
  <c r="AA2157" i="1"/>
  <c r="AA2158" i="1"/>
  <c r="AA2159" i="1"/>
  <c r="AA2160" i="1"/>
  <c r="AA2161" i="1"/>
  <c r="AA2162" i="1"/>
  <c r="AA2163" i="1"/>
  <c r="AA2164" i="1"/>
  <c r="AA2165" i="1"/>
  <c r="AA2166" i="1"/>
  <c r="AA2167" i="1"/>
  <c r="AA2168" i="1"/>
  <c r="AA2169" i="1"/>
  <c r="AA2170" i="1"/>
  <c r="AA2171" i="1"/>
  <c r="AA2172" i="1"/>
  <c r="AA2173" i="1"/>
  <c r="AA2174" i="1"/>
  <c r="AA2175" i="1"/>
  <c r="AA2176" i="1"/>
  <c r="AA2177" i="1"/>
  <c r="AA2178" i="1"/>
  <c r="AA2179" i="1"/>
  <c r="AA2180" i="1"/>
  <c r="AA2181" i="1"/>
  <c r="AA2182" i="1"/>
  <c r="AA2183" i="1"/>
  <c r="AA2184" i="1"/>
  <c r="AA2185" i="1"/>
  <c r="AA2186" i="1"/>
  <c r="AA2187" i="1"/>
  <c r="AA2188" i="1"/>
  <c r="AA2189" i="1"/>
  <c r="AA2190" i="1"/>
  <c r="AA2191" i="1"/>
  <c r="AA2192" i="1"/>
  <c r="AA2193" i="1"/>
  <c r="AA2194" i="1"/>
  <c r="AA2195" i="1"/>
  <c r="AA2196" i="1"/>
  <c r="AA2197" i="1"/>
  <c r="AA2198" i="1"/>
  <c r="AA2199" i="1"/>
  <c r="AA2200" i="1"/>
  <c r="AA2201" i="1"/>
  <c r="AA2202" i="1"/>
  <c r="AA2203" i="1"/>
  <c r="AA2204" i="1"/>
  <c r="AA2205" i="1"/>
  <c r="AA2206" i="1"/>
  <c r="AA2207" i="1"/>
  <c r="AA2208" i="1"/>
  <c r="AA2209" i="1"/>
  <c r="AA2210" i="1"/>
  <c r="AA2211" i="1"/>
  <c r="AA2212" i="1"/>
  <c r="AA2213" i="1"/>
  <c r="AA2214" i="1"/>
  <c r="AA2215" i="1"/>
  <c r="AA2216" i="1"/>
  <c r="AA2217" i="1"/>
  <c r="AA2218" i="1"/>
  <c r="AA2219" i="1"/>
  <c r="AA2220" i="1"/>
  <c r="AA2221" i="1"/>
  <c r="AA2222" i="1"/>
  <c r="AA2223" i="1"/>
  <c r="AA2224" i="1"/>
  <c r="AA2225" i="1"/>
  <c r="AA2226" i="1"/>
  <c r="AA2227" i="1"/>
  <c r="AA2228" i="1"/>
  <c r="AA2229" i="1"/>
  <c r="AA2230" i="1"/>
  <c r="AA2231" i="1"/>
  <c r="AA2232" i="1"/>
  <c r="AA2233" i="1"/>
  <c r="AA2234" i="1"/>
  <c r="AA2235" i="1"/>
  <c r="AA2236" i="1"/>
  <c r="AA2237" i="1"/>
  <c r="AA2238" i="1"/>
  <c r="AA2239" i="1"/>
  <c r="AA2240" i="1"/>
  <c r="AA2241" i="1"/>
  <c r="AA2242" i="1"/>
  <c r="AA2243" i="1"/>
  <c r="AA2244" i="1"/>
  <c r="AA2245" i="1"/>
  <c r="AA2246" i="1"/>
  <c r="AA2247" i="1"/>
  <c r="AA2248" i="1"/>
  <c r="AA2249" i="1"/>
  <c r="AA2250" i="1"/>
  <c r="AA2251" i="1"/>
  <c r="AA2252" i="1"/>
  <c r="AA2253" i="1"/>
  <c r="AA2254" i="1"/>
  <c r="AA2255" i="1"/>
  <c r="AA2256" i="1"/>
  <c r="AA2257" i="1"/>
  <c r="AA2258" i="1"/>
  <c r="AA2259" i="1"/>
  <c r="AA2260" i="1"/>
  <c r="AA2261" i="1"/>
  <c r="AA2262" i="1"/>
  <c r="AA2263" i="1"/>
  <c r="AA2264" i="1"/>
  <c r="AA2265" i="1"/>
  <c r="AA2266" i="1"/>
  <c r="AA2267" i="1"/>
  <c r="AA2268" i="1"/>
  <c r="AA2269" i="1"/>
  <c r="AA2270" i="1"/>
  <c r="AA2271" i="1"/>
  <c r="AA2272" i="1"/>
  <c r="AA2273" i="1"/>
  <c r="AA2274" i="1"/>
  <c r="AA2275" i="1"/>
  <c r="AA2276" i="1"/>
  <c r="AA2277" i="1"/>
  <c r="AA2278" i="1"/>
  <c r="AA2279" i="1"/>
  <c r="AA2280" i="1"/>
  <c r="AA2281" i="1"/>
  <c r="AA2282" i="1"/>
  <c r="AA2283" i="1"/>
  <c r="AA2284" i="1"/>
  <c r="AA2285" i="1"/>
  <c r="AA2286" i="1"/>
  <c r="AA2287" i="1"/>
  <c r="AA2288" i="1"/>
  <c r="AA2289" i="1"/>
  <c r="AA2290" i="1"/>
  <c r="AA2291" i="1"/>
  <c r="AA2292" i="1"/>
  <c r="AA2293" i="1"/>
  <c r="AA2294" i="1"/>
  <c r="AA2295" i="1"/>
  <c r="AA2296" i="1"/>
  <c r="AA2297" i="1"/>
  <c r="AA2298" i="1"/>
  <c r="AA2299" i="1"/>
  <c r="AA2300" i="1"/>
  <c r="AA2301" i="1"/>
  <c r="AA2302" i="1"/>
  <c r="AA2303" i="1"/>
  <c r="AA2304" i="1"/>
  <c r="AA2305" i="1"/>
  <c r="AA2306" i="1"/>
  <c r="AA2307" i="1"/>
  <c r="AA2308" i="1"/>
  <c r="AA2309" i="1"/>
  <c r="AA2310" i="1"/>
  <c r="AA2311" i="1"/>
  <c r="AA2312" i="1"/>
  <c r="AA2313" i="1"/>
  <c r="AA2314" i="1"/>
  <c r="AA2315" i="1"/>
  <c r="AA2316" i="1"/>
  <c r="AA2317" i="1"/>
  <c r="AA2318" i="1"/>
  <c r="AA2319" i="1"/>
  <c r="AA2320" i="1"/>
  <c r="AA2321" i="1"/>
  <c r="AA2322" i="1"/>
  <c r="AA2323" i="1"/>
  <c r="AA2324" i="1"/>
  <c r="AA2325" i="1"/>
  <c r="AA2326" i="1"/>
  <c r="AA2327" i="1"/>
  <c r="AA2328" i="1"/>
  <c r="AA2329" i="1"/>
  <c r="AA2330" i="1"/>
  <c r="AA2331" i="1"/>
  <c r="AA2332" i="1"/>
  <c r="AA2333" i="1"/>
  <c r="AA2334" i="1"/>
  <c r="AA2335" i="1"/>
  <c r="AA2336" i="1"/>
  <c r="AA2337" i="1"/>
  <c r="AA2338" i="1"/>
  <c r="AA2339" i="1"/>
  <c r="AA2340" i="1"/>
  <c r="AA2341" i="1"/>
  <c r="AA2342" i="1"/>
  <c r="AA2343" i="1"/>
  <c r="AA2344" i="1"/>
  <c r="AA2345" i="1"/>
  <c r="AA2346" i="1"/>
  <c r="AA2347" i="1"/>
  <c r="AA2348" i="1"/>
  <c r="AA2349" i="1"/>
  <c r="AA2350" i="1"/>
  <c r="AA2351" i="1"/>
  <c r="AA2352" i="1"/>
  <c r="AA2353" i="1"/>
  <c r="AA2354" i="1"/>
  <c r="AA2355" i="1"/>
  <c r="AA2356" i="1"/>
  <c r="AA2357" i="1"/>
  <c r="AA2358" i="1"/>
  <c r="AA2359" i="1"/>
  <c r="AA2360" i="1"/>
  <c r="AA2361" i="1"/>
  <c r="AA2362" i="1"/>
  <c r="AA2363" i="1"/>
  <c r="AA2364" i="1"/>
  <c r="AA2365" i="1"/>
  <c r="AA2366" i="1"/>
  <c r="AA2367" i="1"/>
  <c r="AA2368" i="1"/>
  <c r="AA2369" i="1"/>
  <c r="AA2370" i="1"/>
  <c r="AA2371" i="1"/>
  <c r="AA2372" i="1"/>
  <c r="AA2373" i="1"/>
  <c r="AA2374" i="1"/>
  <c r="AA2375" i="1"/>
  <c r="AA2376" i="1"/>
  <c r="AA2377" i="1"/>
  <c r="AA2378" i="1"/>
  <c r="AA2379" i="1"/>
  <c r="AA2380" i="1"/>
  <c r="AA2381" i="1"/>
  <c r="AA2382" i="1"/>
  <c r="AA2383" i="1"/>
  <c r="AA2384" i="1"/>
  <c r="AA2385" i="1"/>
  <c r="AA2386" i="1"/>
  <c r="AA2387" i="1"/>
  <c r="AA2388" i="1"/>
  <c r="AA2389" i="1"/>
  <c r="AA2390" i="1"/>
  <c r="AA2391" i="1"/>
  <c r="AA2392" i="1"/>
  <c r="AA2393" i="1"/>
  <c r="AA2394" i="1"/>
  <c r="AA2395" i="1"/>
  <c r="AA2396" i="1"/>
  <c r="AA2397" i="1"/>
  <c r="AA2398" i="1"/>
  <c r="AA2399" i="1"/>
  <c r="AA2400" i="1"/>
  <c r="AA2401" i="1"/>
  <c r="AA2402" i="1"/>
  <c r="AA2403" i="1"/>
  <c r="AA2404" i="1"/>
  <c r="AA2405" i="1"/>
  <c r="AA2406" i="1"/>
  <c r="AA2407" i="1"/>
  <c r="AA2408" i="1"/>
  <c r="AA2409" i="1"/>
  <c r="AA2410" i="1"/>
  <c r="AA2411" i="1"/>
  <c r="AA2412" i="1"/>
  <c r="AA2413" i="1"/>
  <c r="AA2414" i="1"/>
  <c r="AA2415" i="1"/>
  <c r="AA2416" i="1"/>
  <c r="AA2417" i="1"/>
  <c r="AA2418" i="1"/>
  <c r="AA2419" i="1"/>
  <c r="AA2420" i="1"/>
  <c r="AA2421" i="1"/>
  <c r="AA2422" i="1"/>
  <c r="AA2423" i="1"/>
  <c r="AA2424" i="1"/>
  <c r="AA2425" i="1"/>
  <c r="AA2426" i="1"/>
  <c r="AA2427" i="1"/>
  <c r="AA2428" i="1"/>
  <c r="AA2429" i="1"/>
  <c r="AA2430" i="1"/>
  <c r="AA2431" i="1"/>
  <c r="AA2432" i="1"/>
  <c r="AA2433" i="1"/>
  <c r="AA2434" i="1"/>
  <c r="AA2435" i="1"/>
  <c r="AA2436" i="1"/>
  <c r="AA2437" i="1"/>
  <c r="AA2438" i="1"/>
  <c r="AA2439" i="1"/>
  <c r="AA2440" i="1"/>
  <c r="AA2441" i="1"/>
  <c r="AA2442" i="1"/>
  <c r="AA2443" i="1"/>
  <c r="AA2444" i="1"/>
  <c r="AA2445" i="1"/>
  <c r="AA2446" i="1"/>
  <c r="AA2447" i="1"/>
  <c r="AA2448" i="1"/>
  <c r="AA2449" i="1"/>
  <c r="AA2450" i="1"/>
  <c r="AA2451" i="1"/>
  <c r="AA2452" i="1"/>
  <c r="AA2453" i="1"/>
  <c r="AA2454" i="1"/>
  <c r="AA2455" i="1"/>
  <c r="AA2456" i="1"/>
  <c r="AA2457" i="1"/>
  <c r="AA2458" i="1"/>
  <c r="AA2459" i="1"/>
  <c r="AA2460" i="1"/>
  <c r="AA2461" i="1"/>
  <c r="AA2462" i="1"/>
  <c r="AA2463" i="1"/>
  <c r="AA2464" i="1"/>
  <c r="AA2465" i="1"/>
  <c r="AA2466" i="1"/>
  <c r="AA2467" i="1"/>
  <c r="AA2468" i="1"/>
  <c r="AA2469" i="1"/>
  <c r="AA2470" i="1"/>
  <c r="AA2471" i="1"/>
  <c r="AA2472" i="1"/>
  <c r="AA2473" i="1"/>
  <c r="AA2474" i="1"/>
  <c r="AA2475" i="1"/>
  <c r="AA2476" i="1"/>
  <c r="AA2477" i="1"/>
  <c r="AA2478" i="1"/>
  <c r="AA2479" i="1"/>
  <c r="AA2480" i="1"/>
  <c r="AA2481" i="1"/>
  <c r="AA2482" i="1"/>
  <c r="AA2483" i="1"/>
  <c r="AA2484" i="1"/>
  <c r="AA2485" i="1"/>
  <c r="AA2486" i="1"/>
  <c r="AA2487" i="1"/>
  <c r="AA2488" i="1"/>
  <c r="AA2489" i="1"/>
  <c r="AA2490" i="1"/>
  <c r="AA2491" i="1"/>
  <c r="AA2492" i="1"/>
  <c r="AA2493" i="1"/>
  <c r="AA2494" i="1"/>
  <c r="AA2495" i="1"/>
  <c r="AA2496" i="1"/>
  <c r="AA2497" i="1"/>
  <c r="AA2498" i="1"/>
  <c r="AA2499" i="1"/>
  <c r="AA2500" i="1"/>
  <c r="AA2501" i="1"/>
  <c r="AA2502" i="1"/>
  <c r="AA2503" i="1"/>
  <c r="AA2504" i="1"/>
  <c r="AA2505" i="1"/>
  <c r="AA2506" i="1"/>
  <c r="AA2507" i="1"/>
  <c r="AA2508" i="1"/>
  <c r="AA2509" i="1"/>
  <c r="AA2510" i="1"/>
  <c r="AA2511" i="1"/>
  <c r="AA2512" i="1"/>
  <c r="AA2513" i="1"/>
  <c r="AA2514" i="1"/>
  <c r="AA2515" i="1"/>
  <c r="AA2516" i="1"/>
  <c r="AA2517" i="1"/>
  <c r="AA2518" i="1"/>
  <c r="AA2519" i="1"/>
  <c r="AA2520" i="1"/>
  <c r="AA2521" i="1"/>
  <c r="AA2522" i="1"/>
  <c r="AA2523" i="1"/>
  <c r="AA2524" i="1"/>
  <c r="AA2525" i="1"/>
  <c r="AA2526" i="1"/>
  <c r="AA2527" i="1"/>
  <c r="AA2528" i="1"/>
  <c r="AA2529" i="1"/>
  <c r="AA2530" i="1"/>
  <c r="AA2531" i="1"/>
  <c r="AA2532" i="1"/>
  <c r="AA2533" i="1"/>
  <c r="AA2534" i="1"/>
  <c r="AA2535" i="1"/>
  <c r="AA2536" i="1"/>
  <c r="AA2537" i="1"/>
  <c r="AA2538" i="1"/>
  <c r="AA2539" i="1"/>
  <c r="AA2540" i="1"/>
  <c r="AA2541" i="1"/>
  <c r="AA2542" i="1"/>
  <c r="AA2543" i="1"/>
  <c r="AA2544" i="1"/>
  <c r="AA2545" i="1"/>
  <c r="AA2546" i="1"/>
  <c r="AA2547" i="1"/>
  <c r="AA2548" i="1"/>
  <c r="AA2549" i="1"/>
  <c r="AA2550" i="1"/>
  <c r="AA2551" i="1"/>
  <c r="AA2552" i="1"/>
  <c r="AA2553" i="1"/>
  <c r="AA2554" i="1"/>
  <c r="AA2555" i="1"/>
  <c r="AA2556" i="1"/>
  <c r="AA2557" i="1"/>
  <c r="AA2558" i="1"/>
  <c r="AA2559" i="1"/>
  <c r="AA2560" i="1"/>
  <c r="AA2561" i="1"/>
  <c r="AA2562" i="1"/>
  <c r="AA2563" i="1"/>
  <c r="AA2564" i="1"/>
  <c r="AA2565" i="1"/>
  <c r="AA2566" i="1"/>
  <c r="AA2567" i="1"/>
  <c r="AA2568" i="1"/>
  <c r="AA2569" i="1"/>
  <c r="AA2570" i="1"/>
  <c r="AA2571" i="1"/>
  <c r="AA2572" i="1"/>
  <c r="AA2573" i="1"/>
  <c r="AA2574" i="1"/>
  <c r="AA2575" i="1"/>
  <c r="AA2576" i="1"/>
  <c r="AA2577" i="1"/>
  <c r="AA2578" i="1"/>
  <c r="AA2579" i="1"/>
  <c r="AA2580" i="1"/>
  <c r="AA2581" i="1"/>
  <c r="AA2582" i="1"/>
  <c r="AA2583" i="1"/>
  <c r="AA2584" i="1"/>
  <c r="AA2585" i="1"/>
  <c r="AA2586" i="1"/>
  <c r="AA2587" i="1"/>
  <c r="AA2588" i="1"/>
  <c r="AA2589" i="1"/>
  <c r="AA2590" i="1"/>
  <c r="AA2591" i="1"/>
  <c r="AA2592" i="1"/>
  <c r="AA2593" i="1"/>
  <c r="AA2594" i="1"/>
  <c r="AA2595" i="1"/>
  <c r="AA2596" i="1"/>
  <c r="AA2597" i="1"/>
  <c r="AA2598" i="1"/>
  <c r="AA2599" i="1"/>
  <c r="AA2600" i="1"/>
  <c r="AA2601" i="1"/>
  <c r="AA2602" i="1"/>
  <c r="AA2603" i="1"/>
  <c r="AA2604" i="1"/>
  <c r="AA2605" i="1"/>
  <c r="AA2606" i="1"/>
  <c r="AA2607" i="1"/>
  <c r="AA2608" i="1"/>
  <c r="AA2609" i="1"/>
  <c r="AA2610" i="1"/>
  <c r="AA2611" i="1"/>
  <c r="AA2612" i="1"/>
  <c r="AA2613" i="1"/>
  <c r="AA2614" i="1"/>
  <c r="AA2615" i="1"/>
  <c r="AA2616" i="1"/>
  <c r="AA2617" i="1"/>
  <c r="AA2618" i="1"/>
  <c r="AA2619" i="1"/>
  <c r="AA2620" i="1"/>
  <c r="AA2621" i="1"/>
  <c r="AA2622" i="1"/>
  <c r="AA2623" i="1"/>
  <c r="AA2624" i="1"/>
  <c r="AA2625" i="1"/>
  <c r="AA2626" i="1"/>
  <c r="AA2627" i="1"/>
  <c r="AA2628" i="1"/>
  <c r="AA2629" i="1"/>
  <c r="AA2630" i="1"/>
  <c r="AA2631" i="1"/>
  <c r="AA2632" i="1"/>
  <c r="AA2633" i="1"/>
  <c r="AA2634" i="1"/>
  <c r="AA2635" i="1"/>
  <c r="AA2636" i="1"/>
  <c r="AA2637" i="1"/>
  <c r="AA2638" i="1"/>
  <c r="AA2639" i="1"/>
  <c r="AA2640" i="1"/>
  <c r="AA2641" i="1"/>
  <c r="AA2642" i="1"/>
  <c r="AA2643" i="1"/>
  <c r="AA2644" i="1"/>
  <c r="AA2645" i="1"/>
  <c r="AA2646" i="1"/>
  <c r="AA2647" i="1"/>
  <c r="AA2648" i="1"/>
  <c r="AA2649" i="1"/>
  <c r="AA2650" i="1"/>
  <c r="AA2651" i="1"/>
  <c r="AA2652" i="1"/>
  <c r="AA2653" i="1"/>
  <c r="AA2654" i="1"/>
  <c r="AA2655" i="1"/>
  <c r="AA2656" i="1"/>
  <c r="AA2657" i="1"/>
  <c r="AA2658" i="1"/>
  <c r="AA2659" i="1"/>
  <c r="AA2660" i="1"/>
  <c r="AA2661" i="1"/>
  <c r="AA2662" i="1"/>
  <c r="AA2663" i="1"/>
  <c r="AA2664" i="1"/>
  <c r="AA2665" i="1"/>
  <c r="AA2666" i="1"/>
  <c r="AA2667" i="1"/>
  <c r="AA2668" i="1"/>
  <c r="AA2669" i="1"/>
  <c r="AA2670" i="1"/>
  <c r="AA2671" i="1"/>
  <c r="AA2672" i="1"/>
  <c r="AA2673" i="1"/>
  <c r="AA2674" i="1"/>
  <c r="AA2675" i="1"/>
  <c r="AA2676" i="1"/>
  <c r="AA2677" i="1"/>
  <c r="AA2678" i="1"/>
  <c r="AA2679" i="1"/>
  <c r="AA2680" i="1"/>
  <c r="AA2681" i="1"/>
  <c r="AA2682" i="1"/>
  <c r="AA2683" i="1"/>
  <c r="AA2684" i="1"/>
  <c r="AA2685" i="1"/>
  <c r="AA2686" i="1"/>
  <c r="AA2687" i="1"/>
  <c r="AA2688" i="1"/>
  <c r="AA2689" i="1"/>
  <c r="AA2690" i="1"/>
  <c r="AA2691" i="1"/>
  <c r="AA2692" i="1"/>
  <c r="AA2693" i="1"/>
  <c r="AA2694" i="1"/>
  <c r="AA2695" i="1"/>
  <c r="AA2696" i="1"/>
  <c r="AA2697" i="1"/>
  <c r="AA2698" i="1"/>
  <c r="AA2699" i="1"/>
  <c r="AA2700" i="1"/>
  <c r="AA2701" i="1"/>
  <c r="AA2702" i="1"/>
  <c r="AA2703" i="1"/>
  <c r="AA2704" i="1"/>
  <c r="AA2705" i="1"/>
  <c r="AA2706" i="1"/>
  <c r="AA2707" i="1"/>
  <c r="AA2708" i="1"/>
  <c r="AA2709" i="1"/>
  <c r="AA2710" i="1"/>
  <c r="AA2711" i="1"/>
  <c r="AA2712" i="1"/>
  <c r="AA2713" i="1"/>
  <c r="AA2714" i="1"/>
  <c r="AA2715" i="1"/>
  <c r="AA2716" i="1"/>
  <c r="AA2717" i="1"/>
  <c r="AA2718" i="1"/>
  <c r="AA2719" i="1"/>
  <c r="AA2720" i="1"/>
  <c r="AA2721" i="1"/>
  <c r="AA2722" i="1"/>
  <c r="AA2723" i="1"/>
  <c r="AA2724" i="1"/>
  <c r="AA2725" i="1"/>
  <c r="AA2726" i="1"/>
  <c r="AA2727" i="1"/>
  <c r="AA2728" i="1"/>
  <c r="AA2729" i="1"/>
  <c r="AA2730" i="1"/>
  <c r="AA2731" i="1"/>
  <c r="AA2732" i="1"/>
  <c r="AA2733" i="1"/>
  <c r="AA2734" i="1"/>
  <c r="AA2735" i="1"/>
  <c r="AA2736" i="1"/>
  <c r="AA2737" i="1"/>
  <c r="AA2738" i="1"/>
  <c r="AA2739" i="1"/>
  <c r="AA2740" i="1"/>
  <c r="AA2741" i="1"/>
  <c r="AA2742" i="1"/>
  <c r="AA2743" i="1"/>
  <c r="AA2744" i="1"/>
  <c r="AA2745" i="1"/>
  <c r="AA2746" i="1"/>
  <c r="AA2747" i="1"/>
  <c r="AA2748" i="1"/>
  <c r="AA2749" i="1"/>
  <c r="AA2750" i="1"/>
  <c r="AA2751" i="1"/>
  <c r="AA2752" i="1"/>
  <c r="AA2753" i="1"/>
  <c r="AA2754" i="1"/>
  <c r="AA2755" i="1"/>
  <c r="AA2756" i="1"/>
  <c r="AA2757" i="1"/>
  <c r="AA2758" i="1"/>
  <c r="AA2759" i="1"/>
  <c r="AA2760" i="1"/>
  <c r="AA2761" i="1"/>
  <c r="AA2762" i="1"/>
  <c r="AA2763" i="1"/>
  <c r="AA2764" i="1"/>
  <c r="AA2765" i="1"/>
  <c r="AA2766" i="1"/>
  <c r="AA2767" i="1"/>
  <c r="AA2768" i="1"/>
  <c r="AA2769" i="1"/>
  <c r="AA2770" i="1"/>
  <c r="AA2771" i="1"/>
  <c r="AA2772" i="1"/>
  <c r="AA2773" i="1"/>
  <c r="AA2774" i="1"/>
  <c r="AA2775" i="1"/>
  <c r="AA2776" i="1"/>
  <c r="AA2777" i="1"/>
  <c r="AA2778" i="1"/>
  <c r="AA2779" i="1"/>
  <c r="AA2780" i="1"/>
  <c r="AA2781" i="1"/>
  <c r="AA2782" i="1"/>
  <c r="AA2783" i="1"/>
  <c r="AA2784" i="1"/>
  <c r="AA2785" i="1"/>
  <c r="AA2786" i="1"/>
  <c r="AA2787" i="1"/>
  <c r="AA2788" i="1"/>
  <c r="AA2789" i="1"/>
  <c r="AA2790" i="1"/>
  <c r="AA2791" i="1"/>
  <c r="AA2792" i="1"/>
  <c r="AA2793" i="1"/>
  <c r="AA2794" i="1"/>
  <c r="AA2795" i="1"/>
  <c r="AA2796" i="1"/>
  <c r="AA2797" i="1"/>
  <c r="AA2798" i="1"/>
  <c r="AA2799" i="1"/>
  <c r="AA2800" i="1"/>
  <c r="AA2801" i="1"/>
  <c r="AA2802" i="1"/>
  <c r="AA2803" i="1"/>
  <c r="AA2804" i="1"/>
  <c r="AA2805" i="1"/>
  <c r="AA2806" i="1"/>
  <c r="AA2807" i="1"/>
  <c r="AA2808" i="1"/>
  <c r="AA2809" i="1"/>
  <c r="AA2810" i="1"/>
  <c r="AA2811" i="1"/>
  <c r="AA2812" i="1"/>
  <c r="AA2813" i="1"/>
  <c r="AA2814" i="1"/>
  <c r="AA2815" i="1"/>
  <c r="AA2816" i="1"/>
  <c r="AA2817" i="1"/>
  <c r="AA2818" i="1"/>
  <c r="AA2819" i="1"/>
  <c r="AA2820" i="1"/>
  <c r="AA2821" i="1"/>
  <c r="AA2822" i="1"/>
  <c r="AA2823" i="1"/>
  <c r="AA2824" i="1"/>
  <c r="AA2825" i="1"/>
  <c r="AA2826" i="1"/>
  <c r="AA2827" i="1"/>
  <c r="AA2828" i="1"/>
  <c r="AA2829" i="1"/>
  <c r="AA2830" i="1"/>
  <c r="AA2831" i="1"/>
  <c r="AA2832" i="1"/>
  <c r="AA2833" i="1"/>
  <c r="AA2834" i="1"/>
  <c r="AA2835" i="1"/>
  <c r="AA2836" i="1"/>
  <c r="AA2837" i="1"/>
  <c r="AA2838" i="1"/>
  <c r="AA2839" i="1"/>
  <c r="AA2840" i="1"/>
  <c r="AA2841" i="1"/>
  <c r="AA2842" i="1"/>
  <c r="AA2843" i="1"/>
  <c r="AA2844" i="1"/>
  <c r="AA2845" i="1"/>
  <c r="AA2846" i="1"/>
  <c r="AA2847" i="1"/>
  <c r="AA2848" i="1"/>
  <c r="AA2849" i="1"/>
  <c r="AA2850" i="1"/>
  <c r="AA2851" i="1"/>
  <c r="AA2852" i="1"/>
  <c r="AA2853" i="1"/>
  <c r="AA2854" i="1"/>
  <c r="AA2855" i="1"/>
  <c r="AA2856" i="1"/>
  <c r="AA2857" i="1"/>
  <c r="AA2858" i="1"/>
  <c r="AA2859" i="1"/>
  <c r="AA2860" i="1"/>
  <c r="AA2861" i="1"/>
  <c r="AA2862" i="1"/>
  <c r="AA2863" i="1"/>
  <c r="AA2864" i="1"/>
  <c r="AA2865" i="1"/>
  <c r="AA2866" i="1"/>
  <c r="AA2867" i="1"/>
  <c r="AA2868" i="1"/>
  <c r="AA2869" i="1"/>
  <c r="AA2870" i="1"/>
  <c r="AA2871" i="1"/>
  <c r="AA2872" i="1"/>
  <c r="AA2873" i="1"/>
  <c r="AA2874" i="1"/>
  <c r="AA2875" i="1"/>
  <c r="AA2876" i="1"/>
  <c r="AA2877" i="1"/>
  <c r="AA2878" i="1"/>
  <c r="AA2879" i="1"/>
  <c r="AA2880" i="1"/>
  <c r="AA2881" i="1"/>
  <c r="AA2882" i="1"/>
  <c r="AA2883" i="1"/>
  <c r="AA2884" i="1"/>
  <c r="AA2885" i="1"/>
  <c r="AA2886" i="1"/>
  <c r="AA2887" i="1"/>
  <c r="AA2888" i="1"/>
  <c r="AA2889" i="1"/>
  <c r="AA2890" i="1"/>
  <c r="AA2891" i="1"/>
  <c r="AA2892" i="1"/>
  <c r="AA2893" i="1"/>
  <c r="AA2894" i="1"/>
  <c r="AA2895" i="1"/>
  <c r="AA2896" i="1"/>
  <c r="AA2897" i="1"/>
  <c r="AA2898" i="1"/>
  <c r="AA2899" i="1"/>
  <c r="AA2900" i="1"/>
  <c r="AA2901" i="1"/>
  <c r="AA2902" i="1"/>
  <c r="AA2903" i="1"/>
  <c r="AA2904" i="1"/>
  <c r="AA2905" i="1"/>
  <c r="AA2906" i="1"/>
  <c r="AA2907" i="1"/>
  <c r="AA2908" i="1"/>
  <c r="AA2909" i="1"/>
  <c r="AA2910" i="1"/>
  <c r="AA2911" i="1"/>
  <c r="AA2912" i="1"/>
  <c r="AA2913" i="1"/>
  <c r="AA2914" i="1"/>
  <c r="AA2915" i="1"/>
  <c r="AA2916" i="1"/>
  <c r="AA2917" i="1"/>
  <c r="AA2918" i="1"/>
  <c r="AA2919" i="1"/>
  <c r="AA2920" i="1"/>
  <c r="AA2921" i="1"/>
  <c r="AA2922" i="1"/>
  <c r="AA2923" i="1"/>
  <c r="AA2924" i="1"/>
  <c r="AA2925" i="1"/>
  <c r="AA2926" i="1"/>
  <c r="AA2927" i="1"/>
  <c r="AA2928" i="1"/>
  <c r="AA2929" i="1"/>
  <c r="AA2930" i="1"/>
  <c r="AA2931" i="1"/>
  <c r="AA2932" i="1"/>
  <c r="AA2933" i="1"/>
  <c r="AA2934" i="1"/>
  <c r="AA2935" i="1"/>
  <c r="AA2936" i="1"/>
  <c r="AA2937" i="1"/>
  <c r="AA2938" i="1"/>
  <c r="AA2939" i="1"/>
  <c r="AA2940" i="1"/>
  <c r="AA2941" i="1"/>
  <c r="AA2942" i="1"/>
  <c r="AA2943" i="1"/>
  <c r="AA2944" i="1"/>
  <c r="AA2945" i="1"/>
  <c r="AA2946" i="1"/>
  <c r="AA2947" i="1"/>
  <c r="AA2948" i="1"/>
  <c r="AA2949" i="1"/>
  <c r="AA2950" i="1"/>
  <c r="AA2951" i="1"/>
  <c r="AA2952" i="1"/>
  <c r="AA2953" i="1"/>
  <c r="AA2954" i="1"/>
  <c r="AA2955" i="1"/>
  <c r="AA2956" i="1"/>
  <c r="AA2957" i="1"/>
  <c r="AA2958" i="1"/>
  <c r="AA2959" i="1"/>
  <c r="AA2960" i="1"/>
  <c r="AA2961" i="1"/>
  <c r="AA2962" i="1"/>
  <c r="AA2963" i="1"/>
  <c r="AA2964" i="1"/>
  <c r="AA2965" i="1"/>
  <c r="AA2966" i="1"/>
  <c r="AA2967" i="1"/>
  <c r="AA2968" i="1"/>
  <c r="AA2969" i="1"/>
  <c r="AA2970" i="1"/>
  <c r="AA2971" i="1"/>
  <c r="AA2972" i="1"/>
  <c r="AA2973" i="1"/>
  <c r="AA2974" i="1"/>
  <c r="AA2975" i="1"/>
  <c r="AA2976" i="1"/>
  <c r="AA2977" i="1"/>
  <c r="AA2978" i="1"/>
  <c r="AA2979" i="1"/>
  <c r="AA2980" i="1"/>
  <c r="AA2981" i="1"/>
  <c r="AA2982" i="1"/>
  <c r="AA2983" i="1"/>
  <c r="AA2984" i="1"/>
  <c r="AA2985" i="1"/>
  <c r="AA2986" i="1"/>
  <c r="AA2987" i="1"/>
  <c r="AA2988" i="1"/>
  <c r="AA2989" i="1"/>
  <c r="AA2990" i="1"/>
  <c r="AA2991" i="1"/>
  <c r="AA2992" i="1"/>
  <c r="AA2993" i="1"/>
  <c r="AA2994" i="1"/>
  <c r="AA2995" i="1"/>
  <c r="AA2996" i="1"/>
  <c r="AA2997" i="1"/>
  <c r="AA2998" i="1"/>
  <c r="AA2999" i="1"/>
  <c r="AA3000" i="1"/>
  <c r="AA3001" i="1"/>
  <c r="AA3002" i="1"/>
  <c r="AA3003" i="1"/>
  <c r="AA3004" i="1"/>
  <c r="AA3005" i="1"/>
  <c r="AA3006" i="1"/>
  <c r="AA3007" i="1"/>
  <c r="AA3008" i="1"/>
  <c r="AA3009" i="1"/>
  <c r="AA3010" i="1"/>
  <c r="AA3011" i="1"/>
  <c r="AA3012" i="1"/>
  <c r="AA3013" i="1"/>
  <c r="AA3014" i="1"/>
  <c r="AA3015" i="1"/>
  <c r="AA3016" i="1"/>
  <c r="AA3017" i="1"/>
  <c r="AA3018" i="1"/>
  <c r="AA3019" i="1"/>
  <c r="AA3020" i="1"/>
  <c r="AA3021" i="1"/>
  <c r="AA3022" i="1"/>
  <c r="AA3023" i="1"/>
  <c r="AA3024" i="1"/>
  <c r="AA3025" i="1"/>
  <c r="AA3026" i="1"/>
  <c r="AA3027" i="1"/>
  <c r="AA3028" i="1"/>
  <c r="AA3029" i="1"/>
  <c r="AA3030" i="1"/>
  <c r="AA3031" i="1"/>
  <c r="AA3032" i="1"/>
  <c r="AA3033" i="1"/>
  <c r="AA3034" i="1"/>
  <c r="AA3035" i="1"/>
  <c r="AA3036" i="1"/>
  <c r="AA3037" i="1"/>
  <c r="AA3038" i="1"/>
  <c r="AA3039" i="1"/>
  <c r="AA3040" i="1"/>
  <c r="AA3041" i="1"/>
  <c r="AA3042" i="1"/>
  <c r="AA3043" i="1"/>
  <c r="AA3044" i="1"/>
  <c r="AA3045" i="1"/>
  <c r="AA3046" i="1"/>
  <c r="AA3047" i="1"/>
  <c r="AA3048" i="1"/>
  <c r="AA3049" i="1"/>
  <c r="AA3050" i="1"/>
  <c r="AA3051" i="1"/>
  <c r="AA3052" i="1"/>
  <c r="AA3053" i="1"/>
  <c r="AA3054" i="1"/>
  <c r="AA3055" i="1"/>
  <c r="AA3056" i="1"/>
  <c r="AA3057" i="1"/>
  <c r="AA3058" i="1"/>
  <c r="AA3059" i="1"/>
  <c r="AA3060" i="1"/>
  <c r="AA3061" i="1"/>
  <c r="AA3062" i="1"/>
  <c r="AA3063" i="1"/>
  <c r="AA3064" i="1"/>
  <c r="AA3065" i="1"/>
  <c r="AA3066" i="1"/>
  <c r="AA3067" i="1"/>
  <c r="AA3068" i="1"/>
  <c r="AA3069" i="1"/>
  <c r="AA3070" i="1"/>
  <c r="AA3071" i="1"/>
  <c r="AA3072" i="1"/>
  <c r="AA3073" i="1"/>
  <c r="AA3074" i="1"/>
  <c r="AA3075" i="1"/>
  <c r="AA3076" i="1"/>
  <c r="AA3077" i="1"/>
  <c r="AA3078" i="1"/>
  <c r="AA3079" i="1"/>
  <c r="AA3080" i="1"/>
  <c r="AA3081" i="1"/>
  <c r="AA3082" i="1"/>
  <c r="AA3083" i="1"/>
  <c r="AA3084" i="1"/>
  <c r="AA3085" i="1"/>
  <c r="AA3086" i="1"/>
  <c r="AA3087" i="1"/>
  <c r="AA3088" i="1"/>
  <c r="AA3089" i="1"/>
  <c r="AA3090" i="1"/>
  <c r="AA3091" i="1"/>
  <c r="AA3092" i="1"/>
  <c r="AA3093" i="1"/>
  <c r="AA3094" i="1"/>
  <c r="AA3095" i="1"/>
  <c r="AA3096" i="1"/>
  <c r="AA3097" i="1"/>
  <c r="AA3098" i="1"/>
  <c r="AA3099" i="1"/>
  <c r="AA3100" i="1"/>
  <c r="AA3101" i="1"/>
  <c r="AA3102" i="1"/>
  <c r="AA3103" i="1"/>
  <c r="AA3104" i="1"/>
  <c r="AA3105" i="1"/>
  <c r="AA3106" i="1"/>
  <c r="AA3107" i="1"/>
  <c r="AA3108" i="1"/>
  <c r="AA3109" i="1"/>
  <c r="AA3110" i="1"/>
  <c r="AA3111" i="1"/>
  <c r="AA3112" i="1"/>
  <c r="AA3113" i="1"/>
  <c r="AA3114" i="1"/>
  <c r="AA3115" i="1"/>
  <c r="AA3116" i="1"/>
  <c r="AA3117" i="1"/>
  <c r="AA3118" i="1"/>
  <c r="AA3119" i="1"/>
  <c r="AA3120" i="1"/>
  <c r="AA3121" i="1"/>
  <c r="AA3122" i="1"/>
  <c r="AA3123" i="1"/>
  <c r="AA3124" i="1"/>
  <c r="AA3125" i="1"/>
  <c r="AA3126" i="1"/>
  <c r="AA3127" i="1"/>
  <c r="AA3128" i="1"/>
  <c r="AA3129" i="1"/>
  <c r="AA3130" i="1"/>
  <c r="AA3131" i="1"/>
  <c r="AA3132" i="1"/>
  <c r="AA3133" i="1"/>
  <c r="AA3134" i="1"/>
  <c r="AA3135" i="1"/>
  <c r="AA3136" i="1"/>
  <c r="AA3137" i="1"/>
  <c r="AA3138" i="1"/>
  <c r="AA3139" i="1"/>
  <c r="AA3140" i="1"/>
  <c r="AA3141" i="1"/>
  <c r="AA3142" i="1"/>
  <c r="AA3143" i="1"/>
  <c r="AA3144" i="1"/>
  <c r="AA3145" i="1"/>
  <c r="AA3146" i="1"/>
  <c r="AA3147" i="1"/>
  <c r="AA3148" i="1"/>
  <c r="AA3149" i="1"/>
  <c r="AA3150" i="1"/>
  <c r="AA3151" i="1"/>
  <c r="AA3152" i="1"/>
  <c r="AA3153" i="1"/>
  <c r="AA3154" i="1"/>
  <c r="AA3155" i="1"/>
  <c r="AA3156" i="1"/>
  <c r="AA3157" i="1"/>
  <c r="AA3158" i="1"/>
  <c r="AA3159" i="1"/>
  <c r="AA3160" i="1"/>
  <c r="AA3161" i="1"/>
  <c r="AA3162" i="1"/>
  <c r="AA3163" i="1"/>
  <c r="AA3164" i="1"/>
  <c r="AA3165" i="1"/>
  <c r="AA3166" i="1"/>
  <c r="AA3167" i="1"/>
  <c r="AA3168" i="1"/>
  <c r="AA3169" i="1"/>
  <c r="AA3170" i="1"/>
  <c r="AA3171" i="1"/>
  <c r="AA3172" i="1"/>
  <c r="AA3173" i="1"/>
  <c r="AA3174" i="1"/>
  <c r="AA3175" i="1"/>
  <c r="AA3176" i="1"/>
  <c r="AA3177" i="1"/>
  <c r="AA3178" i="1"/>
  <c r="AA3179" i="1"/>
  <c r="AA3180" i="1"/>
  <c r="AA3181" i="1"/>
  <c r="AA3182" i="1"/>
  <c r="AA3183" i="1"/>
  <c r="AA3184" i="1"/>
  <c r="AA3185" i="1"/>
  <c r="AA3186" i="1"/>
  <c r="AA3187" i="1"/>
  <c r="AA3188" i="1"/>
  <c r="AA3189" i="1"/>
  <c r="AA3190" i="1"/>
  <c r="AA3191" i="1"/>
  <c r="AA3192" i="1"/>
  <c r="AA3193" i="1"/>
  <c r="AA3194" i="1"/>
  <c r="AA3195" i="1"/>
  <c r="AA3196" i="1"/>
  <c r="AA3197" i="1"/>
  <c r="AA3198" i="1"/>
  <c r="AA3199" i="1"/>
  <c r="AA3200" i="1"/>
  <c r="AA3201" i="1"/>
  <c r="AA3202" i="1"/>
  <c r="AA3203" i="1"/>
  <c r="AA3204" i="1"/>
  <c r="AA3205" i="1"/>
  <c r="AA3206" i="1"/>
  <c r="AA3207" i="1"/>
  <c r="AA3208" i="1"/>
  <c r="AA3209" i="1"/>
  <c r="AA3210" i="1"/>
  <c r="AA3211" i="1"/>
  <c r="AA3212" i="1"/>
  <c r="AA3213" i="1"/>
  <c r="AA3214" i="1"/>
  <c r="AA3215" i="1"/>
  <c r="AA3216" i="1"/>
  <c r="AA3217" i="1"/>
  <c r="AA3218" i="1"/>
  <c r="AA3219" i="1"/>
  <c r="AA3220" i="1"/>
  <c r="AA3221" i="1"/>
  <c r="AA3222" i="1"/>
  <c r="AA3223" i="1"/>
  <c r="AA3224" i="1"/>
  <c r="AA3225" i="1"/>
  <c r="AA3226" i="1"/>
  <c r="AA3227" i="1"/>
  <c r="AA3228" i="1"/>
  <c r="AA3229" i="1"/>
  <c r="AA3230" i="1"/>
  <c r="AA3231" i="1"/>
  <c r="AA3232" i="1"/>
  <c r="AA3233" i="1"/>
  <c r="AA3234" i="1"/>
  <c r="AA3235" i="1"/>
  <c r="AA3236" i="1"/>
  <c r="AA3237" i="1"/>
  <c r="AA3238" i="1"/>
  <c r="AA3239" i="1"/>
  <c r="AA3240" i="1"/>
  <c r="AA3241" i="1"/>
  <c r="AA3242" i="1"/>
  <c r="AA3243" i="1"/>
  <c r="AA3244" i="1"/>
  <c r="AA3245" i="1"/>
  <c r="AA3246" i="1"/>
  <c r="AA3247" i="1"/>
  <c r="AA3248" i="1"/>
  <c r="AA3249" i="1"/>
  <c r="AA3250" i="1"/>
  <c r="AA3251" i="1"/>
  <c r="AA3252" i="1"/>
  <c r="AA3253" i="1"/>
  <c r="AA3254" i="1"/>
  <c r="AA3255" i="1"/>
  <c r="AA3256" i="1"/>
  <c r="AA3257" i="1"/>
  <c r="AA3258" i="1"/>
  <c r="AA3259" i="1"/>
  <c r="AA3260" i="1"/>
  <c r="AA3261" i="1"/>
  <c r="AA3262" i="1"/>
  <c r="AA3263" i="1"/>
  <c r="AA3264" i="1"/>
  <c r="AA3265" i="1"/>
  <c r="AA3266" i="1"/>
  <c r="AA3267" i="1"/>
  <c r="AA3268" i="1"/>
  <c r="AA3269" i="1"/>
  <c r="AA3270" i="1"/>
  <c r="AA3271" i="1"/>
  <c r="AA3272" i="1"/>
  <c r="AA3273" i="1"/>
  <c r="AA3274" i="1"/>
  <c r="AA3275" i="1"/>
  <c r="AA3276" i="1"/>
  <c r="AA3277" i="1"/>
  <c r="AA3278" i="1"/>
  <c r="AA3279" i="1"/>
  <c r="AA3280" i="1"/>
  <c r="AA3281" i="1"/>
  <c r="AA3282" i="1"/>
  <c r="AA3283" i="1"/>
  <c r="AA3284" i="1"/>
  <c r="AA3285" i="1"/>
  <c r="AA3286" i="1"/>
  <c r="AA3287" i="1"/>
  <c r="AA3288" i="1"/>
  <c r="AA3289" i="1"/>
  <c r="AA3290" i="1"/>
  <c r="AA3291" i="1"/>
  <c r="AA3292" i="1"/>
  <c r="AA3293" i="1"/>
  <c r="AA3294" i="1"/>
  <c r="AA3295" i="1"/>
  <c r="AA3296" i="1"/>
  <c r="AA3297" i="1"/>
  <c r="AA3298" i="1"/>
  <c r="AA3299" i="1"/>
  <c r="AA3300" i="1"/>
  <c r="AA3301" i="1"/>
  <c r="AA3302" i="1"/>
  <c r="AA3303" i="1"/>
  <c r="AA3304" i="1"/>
  <c r="AA3305" i="1"/>
  <c r="AA3306" i="1"/>
  <c r="AA3307" i="1"/>
  <c r="AA3308" i="1"/>
  <c r="AA3309" i="1"/>
  <c r="AA3310" i="1"/>
  <c r="AA3311" i="1"/>
  <c r="AA3312" i="1"/>
  <c r="AA3313" i="1"/>
  <c r="AA3314" i="1"/>
  <c r="AA3315" i="1"/>
  <c r="AA3316" i="1"/>
  <c r="AA3317" i="1"/>
  <c r="AA3318" i="1"/>
  <c r="AA3319" i="1"/>
  <c r="AA3320" i="1"/>
  <c r="AA3321" i="1"/>
  <c r="AA3322" i="1"/>
  <c r="AA3323" i="1"/>
  <c r="AA3324" i="1"/>
  <c r="AA3325" i="1"/>
  <c r="AA3326" i="1"/>
  <c r="AA3327" i="1"/>
  <c r="AA3328" i="1"/>
  <c r="AA3329" i="1"/>
  <c r="AA3330" i="1"/>
  <c r="AA3331" i="1"/>
  <c r="AA3332" i="1"/>
  <c r="AA3333" i="1"/>
  <c r="AA3334" i="1"/>
  <c r="AA3335" i="1"/>
  <c r="AA3336" i="1"/>
  <c r="AA3337" i="1"/>
  <c r="AA3338" i="1"/>
  <c r="AA3339" i="1"/>
  <c r="AA3340" i="1"/>
  <c r="AA3341" i="1"/>
  <c r="AA3342" i="1"/>
  <c r="AA3343" i="1"/>
  <c r="AA3344" i="1"/>
  <c r="AA3345" i="1"/>
  <c r="AA3346" i="1"/>
  <c r="AA3347" i="1"/>
  <c r="AA3348" i="1"/>
  <c r="AA3349" i="1"/>
  <c r="AA3350" i="1"/>
  <c r="AA3351" i="1"/>
  <c r="AA3352" i="1"/>
  <c r="AA3353" i="1"/>
  <c r="AA3354" i="1"/>
  <c r="AA3355" i="1"/>
  <c r="AA3356" i="1"/>
  <c r="AA3357" i="1"/>
  <c r="AA3358" i="1"/>
  <c r="AA3359" i="1"/>
  <c r="AA3360" i="1"/>
  <c r="AA3361" i="1"/>
  <c r="AA3362" i="1"/>
  <c r="AA3363" i="1"/>
  <c r="AA3364" i="1"/>
  <c r="AA3365" i="1"/>
  <c r="AA3366" i="1"/>
  <c r="AA3367" i="1"/>
  <c r="AA3368" i="1"/>
  <c r="AA3369" i="1"/>
  <c r="AA3370" i="1"/>
  <c r="AA3371" i="1"/>
  <c r="AA3372" i="1"/>
  <c r="AA3373" i="1"/>
  <c r="AA3374" i="1"/>
  <c r="AA3375" i="1"/>
  <c r="AA3376" i="1"/>
  <c r="AA3377" i="1"/>
  <c r="AA3378" i="1"/>
  <c r="AA3379" i="1"/>
  <c r="AA3380" i="1"/>
  <c r="AA3381" i="1"/>
  <c r="AA3382" i="1"/>
  <c r="AA3383" i="1"/>
  <c r="AA3384" i="1"/>
  <c r="AA3385" i="1"/>
  <c r="AA3386" i="1"/>
  <c r="AA3387" i="1"/>
  <c r="AA3388" i="1"/>
  <c r="AA3389" i="1"/>
  <c r="AA3390" i="1"/>
  <c r="AA3391" i="1"/>
  <c r="AA3392" i="1"/>
  <c r="AA3393" i="1"/>
  <c r="AA3394" i="1"/>
  <c r="AA3395" i="1"/>
  <c r="AA3396" i="1"/>
  <c r="AA3397" i="1"/>
  <c r="AA3398" i="1"/>
  <c r="AA3399" i="1"/>
  <c r="AA3400" i="1"/>
  <c r="AA3401" i="1"/>
  <c r="AA3402" i="1"/>
  <c r="AA3403" i="1"/>
  <c r="AA3404" i="1"/>
  <c r="AA3405" i="1"/>
  <c r="AA3406" i="1"/>
  <c r="AA3407" i="1"/>
  <c r="AA3408" i="1"/>
  <c r="AA3409" i="1"/>
  <c r="AA3410" i="1"/>
  <c r="AA3411" i="1"/>
  <c r="AA3412" i="1"/>
  <c r="AA3413" i="1"/>
  <c r="AA3414" i="1"/>
  <c r="AA3415" i="1"/>
  <c r="AA3416" i="1"/>
  <c r="AA3417" i="1"/>
  <c r="AA3418" i="1"/>
  <c r="AA3419" i="1"/>
  <c r="AA3420" i="1"/>
  <c r="AA3421" i="1"/>
  <c r="AA3422" i="1"/>
  <c r="AA3423" i="1"/>
  <c r="AA3424" i="1"/>
  <c r="AA3425" i="1"/>
  <c r="AA3426" i="1"/>
  <c r="AA3427" i="1"/>
  <c r="AA3428" i="1"/>
  <c r="AA3429" i="1"/>
  <c r="AA3430" i="1"/>
  <c r="AA3431" i="1"/>
  <c r="AA3432" i="1"/>
  <c r="AA3433" i="1"/>
  <c r="AA3434" i="1"/>
  <c r="AA3435" i="1"/>
  <c r="AA3436" i="1"/>
  <c r="AA3437" i="1"/>
  <c r="AA3438" i="1"/>
  <c r="AA3439" i="1"/>
  <c r="AA3440" i="1"/>
  <c r="AA3441" i="1"/>
  <c r="AA3442" i="1"/>
  <c r="AA3443" i="1"/>
  <c r="AA3444" i="1"/>
  <c r="AA3445" i="1"/>
  <c r="AA3446" i="1"/>
  <c r="AA3447" i="1"/>
  <c r="AA3448" i="1"/>
  <c r="AA3449" i="1"/>
  <c r="AA3450" i="1"/>
  <c r="AA3451" i="1"/>
  <c r="AA3452" i="1"/>
  <c r="AA3453" i="1"/>
  <c r="AA3454" i="1"/>
  <c r="AA3455" i="1"/>
  <c r="AA3456" i="1"/>
  <c r="AA3457" i="1"/>
  <c r="AA3458" i="1"/>
  <c r="AA3459" i="1"/>
  <c r="AA3460" i="1"/>
  <c r="AA3461" i="1"/>
  <c r="AA3462" i="1"/>
  <c r="AA3463" i="1"/>
  <c r="AA3464" i="1"/>
  <c r="AA3465" i="1"/>
  <c r="AA3466" i="1"/>
  <c r="AA3467" i="1"/>
  <c r="AA3468" i="1"/>
  <c r="AA3469" i="1"/>
  <c r="AA3470" i="1"/>
  <c r="AA3471" i="1"/>
  <c r="AA3472" i="1"/>
  <c r="AA3473" i="1"/>
  <c r="AA3474" i="1"/>
  <c r="AA3475" i="1"/>
  <c r="AA3476" i="1"/>
  <c r="AA3477" i="1"/>
  <c r="AA3478" i="1"/>
  <c r="AA3479" i="1"/>
  <c r="AA3480" i="1"/>
  <c r="AA3481" i="1"/>
  <c r="AA3482" i="1"/>
  <c r="AA3483" i="1"/>
  <c r="AA3484" i="1"/>
  <c r="AA3485" i="1"/>
  <c r="AA3486" i="1"/>
  <c r="AA3487" i="1"/>
  <c r="AA3488" i="1"/>
  <c r="AA3489" i="1"/>
  <c r="AA3490" i="1"/>
  <c r="AA3491" i="1"/>
  <c r="AA3492" i="1"/>
  <c r="AA3493" i="1"/>
  <c r="AA3494" i="1"/>
  <c r="AA3495" i="1"/>
  <c r="AA3496" i="1"/>
  <c r="AA3497" i="1"/>
  <c r="AA3498" i="1"/>
  <c r="AA3499" i="1"/>
  <c r="AA3500" i="1"/>
  <c r="AA3501" i="1"/>
  <c r="AA3502" i="1"/>
  <c r="AA3503" i="1"/>
  <c r="AA3504" i="1"/>
  <c r="AA3505" i="1"/>
  <c r="AA3506" i="1"/>
  <c r="AA3507" i="1"/>
  <c r="AA3508" i="1"/>
  <c r="AA3509" i="1"/>
  <c r="AA3510" i="1"/>
  <c r="AA3511" i="1"/>
  <c r="AA3512" i="1"/>
  <c r="AA3513" i="1"/>
  <c r="AA3514" i="1"/>
  <c r="AA3515" i="1"/>
  <c r="AA3516" i="1"/>
  <c r="AA3517" i="1"/>
  <c r="AA3518" i="1"/>
  <c r="AA3519" i="1"/>
  <c r="AA3520" i="1"/>
  <c r="AA3521" i="1"/>
  <c r="AA3522" i="1"/>
  <c r="AA3523" i="1"/>
  <c r="AA3524" i="1"/>
  <c r="AA3525" i="1"/>
  <c r="AA3526" i="1"/>
  <c r="AA3527" i="1"/>
  <c r="AA3528" i="1"/>
  <c r="AA3529" i="1"/>
  <c r="AA3530" i="1"/>
  <c r="AA3531" i="1"/>
  <c r="AA3532" i="1"/>
  <c r="AA3533" i="1"/>
  <c r="AA3534" i="1"/>
  <c r="AA3535" i="1"/>
  <c r="AA3536" i="1"/>
  <c r="AA3537" i="1"/>
  <c r="AA3538" i="1"/>
  <c r="AA3539" i="1"/>
  <c r="AA3540" i="1"/>
  <c r="AA3541" i="1"/>
  <c r="AA3542" i="1"/>
  <c r="AA3543" i="1"/>
  <c r="AA3544" i="1"/>
  <c r="AA3545" i="1"/>
  <c r="AA3546" i="1"/>
  <c r="AA3547" i="1"/>
  <c r="AA3548" i="1"/>
  <c r="AA3549" i="1"/>
  <c r="AA3550" i="1"/>
  <c r="AA3551" i="1"/>
  <c r="AA3552" i="1"/>
  <c r="AA3553" i="1"/>
  <c r="AA3554" i="1"/>
  <c r="AA3555" i="1"/>
  <c r="AA3556" i="1"/>
  <c r="AA3557" i="1"/>
  <c r="AA3558" i="1"/>
  <c r="AA3559" i="1"/>
  <c r="AA3560" i="1"/>
  <c r="AA3561" i="1"/>
  <c r="AA3562" i="1"/>
  <c r="AA3563" i="1"/>
  <c r="AA3564" i="1"/>
  <c r="AA3565" i="1"/>
  <c r="AA3566" i="1"/>
  <c r="AA3567" i="1"/>
  <c r="AA3568" i="1"/>
  <c r="AA3569" i="1"/>
  <c r="AA3570" i="1"/>
  <c r="AA3571" i="1"/>
  <c r="AA3572" i="1"/>
  <c r="AA3573" i="1"/>
  <c r="AA3574" i="1"/>
  <c r="AA3575" i="1"/>
  <c r="AA3576" i="1"/>
  <c r="AA3577" i="1"/>
  <c r="AA3578" i="1"/>
  <c r="AA3579" i="1"/>
  <c r="AA3580" i="1"/>
  <c r="AA3581" i="1"/>
  <c r="AA3582" i="1"/>
  <c r="AA3583" i="1"/>
  <c r="AA3584" i="1"/>
  <c r="AA3585" i="1"/>
  <c r="AA3586" i="1"/>
  <c r="AA3587" i="1"/>
  <c r="AA3588" i="1"/>
  <c r="AA3589" i="1"/>
  <c r="AA3590" i="1"/>
  <c r="AA3591" i="1"/>
  <c r="AA3592" i="1"/>
  <c r="AA3593" i="1"/>
  <c r="AA3594" i="1"/>
  <c r="AA3595" i="1"/>
  <c r="AA3596" i="1"/>
  <c r="AA3597" i="1"/>
  <c r="AA3598" i="1"/>
  <c r="AA3599" i="1"/>
  <c r="AA3600" i="1"/>
  <c r="AA3601" i="1"/>
  <c r="AA3602" i="1"/>
  <c r="AA3603" i="1"/>
  <c r="AA3604" i="1"/>
  <c r="AA3605" i="1"/>
  <c r="AA3606" i="1"/>
  <c r="AA3607" i="1"/>
  <c r="AA3608" i="1"/>
  <c r="AA3609" i="1"/>
  <c r="AA3610" i="1"/>
  <c r="AA3611" i="1"/>
  <c r="AA3612" i="1"/>
  <c r="AA3613" i="1"/>
  <c r="AA3614" i="1"/>
  <c r="AA3615" i="1"/>
  <c r="AA3616" i="1"/>
  <c r="AA3617" i="1"/>
  <c r="AA3618" i="1"/>
  <c r="AA3619" i="1"/>
  <c r="AA3620" i="1"/>
  <c r="AA3621" i="1"/>
  <c r="AA3622" i="1"/>
  <c r="AA3623" i="1"/>
  <c r="AA3624" i="1"/>
  <c r="AA3625" i="1"/>
  <c r="AA3626" i="1"/>
  <c r="AA3627" i="1"/>
  <c r="AA3628" i="1"/>
  <c r="AA3629" i="1"/>
  <c r="AA3630" i="1"/>
  <c r="AA3631" i="1"/>
  <c r="AA3632" i="1"/>
  <c r="AA3633" i="1"/>
  <c r="AA3634" i="1"/>
  <c r="AA3635" i="1"/>
  <c r="AA3636" i="1"/>
  <c r="AA3637" i="1"/>
  <c r="AA3638" i="1"/>
  <c r="AA3639" i="1"/>
  <c r="AA3640" i="1"/>
  <c r="AA3641" i="1"/>
  <c r="AA3642" i="1"/>
  <c r="AA3643" i="1"/>
  <c r="AA3644" i="1"/>
  <c r="AA3645" i="1"/>
  <c r="AA3646" i="1"/>
  <c r="AA3647" i="1"/>
  <c r="AA3648" i="1"/>
  <c r="AA3649" i="1"/>
  <c r="AA3650" i="1"/>
  <c r="AA3651" i="1"/>
  <c r="AA3652" i="1"/>
  <c r="AA3653" i="1"/>
  <c r="AA3654" i="1"/>
  <c r="AA3655" i="1"/>
  <c r="AA3656" i="1"/>
  <c r="AA3657" i="1"/>
  <c r="AA3658" i="1"/>
  <c r="AA3659" i="1"/>
  <c r="AA3660" i="1"/>
  <c r="AA3661" i="1"/>
  <c r="AA3662" i="1"/>
  <c r="AA3663" i="1"/>
  <c r="AA3664" i="1"/>
  <c r="AA3665" i="1"/>
  <c r="AA3666" i="1"/>
  <c r="AA3667" i="1"/>
  <c r="AA3668" i="1"/>
  <c r="AA3669" i="1"/>
  <c r="AA3670" i="1"/>
  <c r="AA3671" i="1"/>
  <c r="AA3672" i="1"/>
  <c r="AA3673" i="1"/>
  <c r="AA3674" i="1"/>
  <c r="AA3675" i="1"/>
  <c r="AA3676" i="1"/>
  <c r="AA3677" i="1"/>
  <c r="AA3678" i="1"/>
  <c r="AA3679" i="1"/>
  <c r="AA3680" i="1"/>
  <c r="AA3681" i="1"/>
  <c r="AA3682" i="1"/>
  <c r="AA3683" i="1"/>
  <c r="AA3684" i="1"/>
  <c r="AA3685" i="1"/>
  <c r="AA3686" i="1"/>
  <c r="AA3687" i="1"/>
  <c r="AA3688" i="1"/>
  <c r="AA3689" i="1"/>
  <c r="AA3690" i="1"/>
  <c r="AA3691" i="1"/>
  <c r="AA3692" i="1"/>
  <c r="AA3693" i="1"/>
  <c r="AA3694" i="1"/>
  <c r="AA3695" i="1"/>
  <c r="AA3696" i="1"/>
  <c r="AA3697" i="1"/>
  <c r="AA3698" i="1"/>
  <c r="AA3699" i="1"/>
  <c r="AA3700" i="1"/>
  <c r="AA3701" i="1"/>
  <c r="AA3702" i="1"/>
  <c r="AA3703" i="1"/>
  <c r="AA3704" i="1"/>
  <c r="AA3705" i="1"/>
  <c r="AA3706" i="1"/>
  <c r="AA3707" i="1"/>
  <c r="AA3708" i="1"/>
  <c r="AA3709" i="1"/>
  <c r="AA3710" i="1"/>
  <c r="AA3711" i="1"/>
  <c r="AA3712" i="1"/>
  <c r="AA3713" i="1"/>
  <c r="AA3714" i="1"/>
  <c r="AA3715" i="1"/>
  <c r="AA3716" i="1"/>
  <c r="AA3717" i="1"/>
  <c r="AA3718" i="1"/>
  <c r="AA3719" i="1"/>
  <c r="AA3720" i="1"/>
  <c r="AA3721" i="1"/>
  <c r="AA3722" i="1"/>
  <c r="AA3723" i="1"/>
  <c r="AA3724" i="1"/>
  <c r="AA3725" i="1"/>
  <c r="AA3726" i="1"/>
  <c r="AA3727" i="1"/>
  <c r="AA3728" i="1"/>
  <c r="AA3729" i="1"/>
  <c r="AA3730" i="1"/>
  <c r="AA3731" i="1"/>
  <c r="AA3732" i="1"/>
  <c r="AA3733" i="1"/>
  <c r="AA3734" i="1"/>
  <c r="AA3735" i="1"/>
  <c r="AA3736" i="1"/>
  <c r="AA3737" i="1"/>
  <c r="AA3738" i="1"/>
  <c r="AA3739" i="1"/>
  <c r="AA3740" i="1"/>
  <c r="AA3741" i="1"/>
  <c r="AA3742" i="1"/>
  <c r="AA3743" i="1"/>
  <c r="AA3744" i="1"/>
  <c r="AA3745" i="1"/>
  <c r="AA3746" i="1"/>
  <c r="AA3747" i="1"/>
  <c r="AA3748" i="1"/>
  <c r="AA3749" i="1"/>
  <c r="AA3750" i="1"/>
  <c r="AA3751" i="1"/>
  <c r="AA3752" i="1"/>
  <c r="AA3753" i="1"/>
  <c r="AA3754" i="1"/>
  <c r="AA3755" i="1"/>
  <c r="AA3756" i="1"/>
  <c r="AA3757" i="1"/>
  <c r="AA3758" i="1"/>
  <c r="AA3759" i="1"/>
  <c r="AA3760" i="1"/>
  <c r="AA3761" i="1"/>
  <c r="AA3762" i="1"/>
  <c r="AA3763" i="1"/>
  <c r="AA3764" i="1"/>
  <c r="AA3765" i="1"/>
  <c r="AA3766" i="1"/>
  <c r="AA3767" i="1"/>
  <c r="AA3768" i="1"/>
  <c r="AA3769" i="1"/>
  <c r="AA3770" i="1"/>
  <c r="AA3771" i="1"/>
  <c r="AA3772" i="1"/>
  <c r="AA3773" i="1"/>
  <c r="AA3774" i="1"/>
  <c r="AA3775" i="1"/>
  <c r="AA3776" i="1"/>
  <c r="AA3777" i="1"/>
  <c r="AA3778" i="1"/>
  <c r="AA3779" i="1"/>
  <c r="AA3780" i="1"/>
  <c r="AA3781" i="1"/>
  <c r="AA3782" i="1"/>
  <c r="AA3783" i="1"/>
  <c r="AA3784" i="1"/>
  <c r="AA3785" i="1"/>
  <c r="AA3786" i="1"/>
  <c r="AA3787" i="1"/>
  <c r="AA3788" i="1"/>
  <c r="AA3789" i="1"/>
  <c r="AA3790" i="1"/>
  <c r="AA3791" i="1"/>
  <c r="AA3792" i="1"/>
  <c r="AA3793" i="1"/>
  <c r="AA3794" i="1"/>
  <c r="AA3795" i="1"/>
  <c r="AA3796" i="1"/>
  <c r="AA3797" i="1"/>
  <c r="AA3798" i="1"/>
  <c r="AA3799" i="1"/>
  <c r="AA3800" i="1"/>
  <c r="AA3801" i="1"/>
  <c r="AA3802" i="1"/>
  <c r="AA3803" i="1"/>
  <c r="AA3804" i="1"/>
  <c r="AA3805" i="1"/>
  <c r="AA3806" i="1"/>
  <c r="AA3807" i="1"/>
  <c r="AA3808" i="1"/>
  <c r="AA3809" i="1"/>
  <c r="AA3810" i="1"/>
  <c r="AA3811" i="1"/>
  <c r="AA3812" i="1"/>
  <c r="AA3813" i="1"/>
  <c r="AA3814" i="1"/>
  <c r="AA3815" i="1"/>
  <c r="AA3816" i="1"/>
  <c r="AA3817" i="1"/>
  <c r="AA3818" i="1"/>
  <c r="AA3819" i="1"/>
  <c r="AA3820" i="1"/>
  <c r="AA3821" i="1"/>
  <c r="AA3822" i="1"/>
  <c r="AA3823" i="1"/>
  <c r="AA3824" i="1"/>
  <c r="AA3825" i="1"/>
  <c r="AA3826" i="1"/>
  <c r="AA3827" i="1"/>
  <c r="AA3828" i="1"/>
  <c r="AA3829" i="1"/>
  <c r="AA3830" i="1"/>
  <c r="AA3831" i="1"/>
  <c r="AA3832" i="1"/>
  <c r="AA3833" i="1"/>
  <c r="AA3834" i="1"/>
  <c r="AA3835" i="1"/>
  <c r="AA3836" i="1"/>
  <c r="AA3837" i="1"/>
  <c r="AA3838" i="1"/>
  <c r="AA3839" i="1"/>
  <c r="AA3840" i="1"/>
  <c r="AA3841" i="1"/>
  <c r="AA3842" i="1"/>
  <c r="AA3843" i="1"/>
  <c r="AA3844" i="1"/>
  <c r="AA3845" i="1"/>
  <c r="AA3846" i="1"/>
  <c r="AA3847" i="1"/>
  <c r="AA3848" i="1"/>
  <c r="AA3849" i="1"/>
  <c r="AA3850" i="1"/>
  <c r="AA3851" i="1"/>
  <c r="AA3852" i="1"/>
  <c r="AA3853" i="1"/>
  <c r="AA3854" i="1"/>
  <c r="AA3855" i="1"/>
  <c r="AA3856" i="1"/>
  <c r="AA3857" i="1"/>
  <c r="AA3858" i="1"/>
  <c r="AA3859" i="1"/>
  <c r="AA3860" i="1"/>
  <c r="AA3861" i="1"/>
  <c r="AA3862" i="1"/>
  <c r="AA3863" i="1"/>
  <c r="AA3864" i="1"/>
  <c r="AA3865" i="1"/>
  <c r="AA3866" i="1"/>
  <c r="AA3867" i="1"/>
  <c r="AA3868" i="1"/>
  <c r="AA3869" i="1"/>
  <c r="AA3870" i="1"/>
  <c r="AA3871" i="1"/>
  <c r="AA3872" i="1"/>
  <c r="AA3873" i="1"/>
  <c r="AA3874" i="1"/>
  <c r="AA3875" i="1"/>
  <c r="AA3876" i="1"/>
  <c r="AA3877" i="1"/>
  <c r="AA3878" i="1"/>
  <c r="AA3879" i="1"/>
  <c r="AA3880" i="1"/>
  <c r="AA3881" i="1"/>
  <c r="AA3882" i="1"/>
  <c r="AA3883" i="1"/>
  <c r="AA3884" i="1"/>
  <c r="AA3885" i="1"/>
  <c r="AA3886" i="1"/>
  <c r="AA3887" i="1"/>
  <c r="AA3888" i="1"/>
  <c r="AA3889" i="1"/>
  <c r="AA3890" i="1"/>
  <c r="AA3891" i="1"/>
  <c r="AA3892" i="1"/>
  <c r="AA3893" i="1"/>
  <c r="AA3894" i="1"/>
  <c r="AA3895" i="1"/>
  <c r="AA3896" i="1"/>
  <c r="AA3897" i="1"/>
  <c r="AA3898" i="1"/>
  <c r="AA3899" i="1"/>
  <c r="AA3900" i="1"/>
  <c r="AA3901" i="1"/>
  <c r="AA3902" i="1"/>
  <c r="AA3903" i="1"/>
  <c r="AA3904" i="1"/>
  <c r="AA3905" i="1"/>
  <c r="AA3906" i="1"/>
  <c r="AA3907" i="1"/>
  <c r="AA3908" i="1"/>
  <c r="AA3909" i="1"/>
  <c r="AA3910" i="1"/>
  <c r="AA3911" i="1"/>
  <c r="AA3912" i="1"/>
  <c r="AA3913" i="1"/>
  <c r="AA3914" i="1"/>
  <c r="AA3915" i="1"/>
  <c r="AA3916" i="1"/>
  <c r="AA3917" i="1"/>
  <c r="AA3918" i="1"/>
  <c r="AA3919" i="1"/>
  <c r="AA3920" i="1"/>
  <c r="AA3921" i="1"/>
  <c r="AA3922" i="1"/>
  <c r="AA3923" i="1"/>
  <c r="AA3924" i="1"/>
  <c r="AA3925" i="1"/>
  <c r="AA3926" i="1"/>
  <c r="AA3927" i="1"/>
  <c r="AA3928" i="1"/>
  <c r="AA3929" i="1"/>
  <c r="AA3930" i="1"/>
  <c r="AA3931" i="1"/>
  <c r="AA3932" i="1"/>
  <c r="AA3933" i="1"/>
  <c r="AA3934" i="1"/>
  <c r="AA3935" i="1"/>
  <c r="AA3936" i="1"/>
  <c r="AA3937" i="1"/>
  <c r="AA3938" i="1"/>
  <c r="AA3939" i="1"/>
  <c r="AA3940" i="1"/>
  <c r="AA3941" i="1"/>
  <c r="AA3942" i="1"/>
  <c r="AA3943" i="1"/>
  <c r="AA3944" i="1"/>
  <c r="AA3945" i="1"/>
  <c r="AA3946" i="1"/>
  <c r="AA3947" i="1"/>
  <c r="AA3948" i="1"/>
  <c r="AA3949" i="1"/>
  <c r="AA3950" i="1"/>
  <c r="AA3951" i="1"/>
  <c r="AA3952" i="1"/>
  <c r="AA3953" i="1"/>
  <c r="AA3954" i="1"/>
  <c r="AA3955" i="1"/>
  <c r="AA3956" i="1"/>
  <c r="AA3957" i="1"/>
  <c r="AA3958" i="1"/>
  <c r="AA3959" i="1"/>
  <c r="AA3960" i="1"/>
  <c r="AA3961" i="1"/>
  <c r="AA3962" i="1"/>
  <c r="AA3963" i="1"/>
  <c r="AA3964" i="1"/>
  <c r="AA3965" i="1"/>
  <c r="AA3966" i="1"/>
  <c r="AA3967" i="1"/>
  <c r="AA3968" i="1"/>
  <c r="AA3969" i="1"/>
  <c r="AA3970" i="1"/>
  <c r="AA3971" i="1"/>
  <c r="AA3972" i="1"/>
  <c r="AA3973" i="1"/>
  <c r="AA3974" i="1"/>
  <c r="AA3975" i="1"/>
  <c r="AA3976" i="1"/>
  <c r="AA3977" i="1"/>
  <c r="AA3978" i="1"/>
  <c r="AA3979" i="1"/>
  <c r="AA3980" i="1"/>
  <c r="AA3981" i="1"/>
  <c r="AA3982" i="1"/>
  <c r="AA3983" i="1"/>
  <c r="AA3984" i="1"/>
  <c r="AA3985" i="1"/>
  <c r="AA3986" i="1"/>
  <c r="AA3987" i="1"/>
  <c r="AA3988" i="1"/>
  <c r="AA3989" i="1"/>
  <c r="AA3990" i="1"/>
  <c r="AA3991" i="1"/>
  <c r="AA3992" i="1"/>
  <c r="AA3993" i="1"/>
  <c r="AA3994" i="1"/>
  <c r="AA3995" i="1"/>
  <c r="AA3996" i="1"/>
  <c r="AA3997" i="1"/>
  <c r="AA3998" i="1"/>
  <c r="AA3999" i="1"/>
  <c r="AA4000" i="1"/>
  <c r="AA4001" i="1"/>
  <c r="AA4002" i="1"/>
  <c r="AA4003" i="1"/>
  <c r="AA4004" i="1"/>
  <c r="AA4005" i="1"/>
  <c r="AA4006" i="1"/>
  <c r="AA4007" i="1"/>
  <c r="AA4008" i="1"/>
  <c r="AA4009" i="1"/>
  <c r="AA4010" i="1"/>
  <c r="AA4011" i="1"/>
  <c r="AA4012" i="1"/>
  <c r="AA4013" i="1"/>
  <c r="AA4014" i="1"/>
  <c r="AA4015" i="1"/>
  <c r="AA4016" i="1"/>
  <c r="AA4017" i="1"/>
  <c r="AA4018" i="1"/>
  <c r="AA4019" i="1"/>
  <c r="AA4020" i="1"/>
  <c r="AA4021" i="1"/>
  <c r="AA4022" i="1"/>
  <c r="AA4023" i="1"/>
  <c r="AA4024" i="1"/>
  <c r="AA4025" i="1"/>
  <c r="AA4026" i="1"/>
  <c r="AA4027" i="1"/>
  <c r="AA4028" i="1"/>
  <c r="AA4029" i="1"/>
  <c r="AA4030" i="1"/>
  <c r="AA4031" i="1"/>
  <c r="AA4032" i="1"/>
  <c r="AA4033" i="1"/>
  <c r="AA4034" i="1"/>
  <c r="AA4035" i="1"/>
  <c r="AA4036" i="1"/>
  <c r="AA4037" i="1"/>
  <c r="AA4038" i="1"/>
  <c r="AA4039" i="1"/>
  <c r="AA4040" i="1"/>
  <c r="AA4041" i="1"/>
  <c r="AA4042" i="1"/>
  <c r="AA4043" i="1"/>
  <c r="AA4044" i="1"/>
  <c r="AA4045" i="1"/>
  <c r="AA4046" i="1"/>
  <c r="AA4047" i="1"/>
  <c r="AA4048" i="1"/>
  <c r="AA4049" i="1"/>
  <c r="AA4050" i="1"/>
  <c r="AA4051" i="1"/>
  <c r="AA4052" i="1"/>
  <c r="AA4053" i="1"/>
  <c r="AA4054" i="1"/>
  <c r="AA4055" i="1"/>
  <c r="AA4056" i="1"/>
  <c r="AA4057" i="1"/>
  <c r="AA4058" i="1"/>
  <c r="AA4059" i="1"/>
  <c r="AA4060" i="1"/>
  <c r="AA4061" i="1"/>
  <c r="AA4062" i="1"/>
  <c r="AA4063" i="1"/>
  <c r="AA4064" i="1"/>
  <c r="AA4065" i="1"/>
  <c r="AA4066" i="1"/>
  <c r="AA4067" i="1"/>
  <c r="AA4068" i="1"/>
  <c r="AA4069" i="1"/>
  <c r="AA4070" i="1"/>
  <c r="AA4071" i="1"/>
  <c r="AA4072" i="1"/>
  <c r="AA4073" i="1"/>
  <c r="AA4074" i="1"/>
  <c r="AA4075" i="1"/>
  <c r="AA4076" i="1"/>
  <c r="AA4077" i="1"/>
  <c r="AA4078" i="1"/>
  <c r="AA4079" i="1"/>
  <c r="AA4080" i="1"/>
  <c r="AA4081" i="1"/>
  <c r="AA4082" i="1"/>
  <c r="AA4083" i="1"/>
  <c r="AA4084" i="1"/>
  <c r="AA4085" i="1"/>
  <c r="AA4086" i="1"/>
  <c r="AA4087" i="1"/>
  <c r="AA4088" i="1"/>
  <c r="AA4089" i="1"/>
  <c r="AA4090" i="1"/>
  <c r="AA4091" i="1"/>
  <c r="AA4092" i="1"/>
  <c r="AA4093" i="1"/>
  <c r="AA4094" i="1"/>
  <c r="AA4095" i="1"/>
  <c r="AA4096" i="1"/>
  <c r="AA4097" i="1"/>
  <c r="AA4098" i="1"/>
  <c r="AA4099" i="1"/>
  <c r="AA4100" i="1"/>
  <c r="AA4101" i="1"/>
  <c r="AA4102" i="1"/>
  <c r="AA4103" i="1"/>
  <c r="AA4104" i="1"/>
  <c r="AA4105" i="1"/>
  <c r="AA4106" i="1"/>
  <c r="AA4107" i="1"/>
  <c r="AA4108" i="1"/>
  <c r="AA4109" i="1"/>
  <c r="AA4110" i="1"/>
  <c r="AA4111" i="1"/>
  <c r="AA4112" i="1"/>
  <c r="AA4113" i="1"/>
  <c r="AA4114" i="1"/>
  <c r="AA4115" i="1"/>
  <c r="AA4116" i="1"/>
  <c r="AA4117" i="1"/>
  <c r="AA4118" i="1"/>
  <c r="AA4119" i="1"/>
  <c r="AA4120" i="1"/>
  <c r="AA4121" i="1"/>
  <c r="AA4122" i="1"/>
  <c r="AA4123" i="1"/>
  <c r="AA4124" i="1"/>
  <c r="AA4125" i="1"/>
  <c r="AA4126" i="1"/>
  <c r="AA4127" i="1"/>
  <c r="AA4128" i="1"/>
  <c r="AA4129" i="1"/>
  <c r="AA4130" i="1"/>
  <c r="AA4131" i="1"/>
  <c r="AA4132" i="1"/>
  <c r="AA4133" i="1"/>
  <c r="AA4134" i="1"/>
  <c r="AA4135" i="1"/>
  <c r="AA4136" i="1"/>
  <c r="AA4137" i="1"/>
  <c r="AA4138" i="1"/>
  <c r="AA4139" i="1"/>
  <c r="AA4140" i="1"/>
  <c r="AA4141" i="1"/>
  <c r="AA4142" i="1"/>
  <c r="AA4143" i="1"/>
  <c r="AA4144" i="1"/>
  <c r="AA4145" i="1"/>
  <c r="AA4146" i="1"/>
  <c r="AA4147" i="1"/>
  <c r="AA4148" i="1"/>
  <c r="AA4149" i="1"/>
  <c r="AA4150" i="1"/>
  <c r="AA4151" i="1"/>
  <c r="AA4152" i="1"/>
  <c r="AA4153" i="1"/>
  <c r="AA4154" i="1"/>
  <c r="AA4155" i="1"/>
  <c r="AA4156" i="1"/>
  <c r="AA4157" i="1"/>
  <c r="AA4158" i="1"/>
  <c r="AA4159" i="1"/>
  <c r="AA4160" i="1"/>
  <c r="AA4161" i="1"/>
  <c r="AA4162" i="1"/>
  <c r="AA4163" i="1"/>
  <c r="AA4164" i="1"/>
  <c r="AA4165" i="1"/>
  <c r="AA4166" i="1"/>
  <c r="AA4167" i="1"/>
  <c r="AA4168" i="1"/>
  <c r="AA4169" i="1"/>
  <c r="AA4170" i="1"/>
  <c r="AA4171" i="1"/>
  <c r="AA4172" i="1"/>
  <c r="AA4173" i="1"/>
  <c r="AA4174" i="1"/>
  <c r="AA4175" i="1"/>
  <c r="AA4176" i="1"/>
  <c r="AA4177" i="1"/>
  <c r="AA4178" i="1"/>
  <c r="AA4179" i="1"/>
  <c r="AA4180" i="1"/>
  <c r="AA4181" i="1"/>
  <c r="AA4182" i="1"/>
  <c r="AA4183" i="1"/>
  <c r="AA4184" i="1"/>
  <c r="AA4185" i="1"/>
  <c r="AA4186" i="1"/>
  <c r="AA4187" i="1"/>
  <c r="AA4188" i="1"/>
  <c r="AA4189" i="1"/>
  <c r="AA4190" i="1"/>
  <c r="AA4191" i="1"/>
  <c r="AA4192" i="1"/>
  <c r="AA4193" i="1"/>
  <c r="AA4194" i="1"/>
  <c r="AA4195" i="1"/>
  <c r="AA4196" i="1"/>
  <c r="AA4197" i="1"/>
  <c r="AA4198" i="1"/>
  <c r="AA4199" i="1"/>
  <c r="AA4200" i="1"/>
  <c r="AA4201" i="1"/>
  <c r="AA4202" i="1"/>
  <c r="AA4203" i="1"/>
  <c r="AA4204" i="1"/>
  <c r="AA4205" i="1"/>
  <c r="AA4206" i="1"/>
  <c r="AA4207" i="1"/>
  <c r="AA4208" i="1"/>
  <c r="AA4209" i="1"/>
  <c r="AA4210" i="1"/>
  <c r="AA4211" i="1"/>
  <c r="AA4212" i="1"/>
  <c r="AA4213" i="1"/>
  <c r="AA4214" i="1"/>
  <c r="AA4215" i="1"/>
  <c r="AA4216" i="1"/>
  <c r="AA4217" i="1"/>
  <c r="AA4218" i="1"/>
  <c r="AA4219" i="1"/>
  <c r="AA4220" i="1"/>
  <c r="AA4221" i="1"/>
  <c r="AA4222" i="1"/>
  <c r="AA4223" i="1"/>
  <c r="AA4224" i="1"/>
  <c r="AA4225" i="1"/>
  <c r="AA4226" i="1"/>
  <c r="AA4227" i="1"/>
  <c r="AA4228" i="1"/>
  <c r="AA4229" i="1"/>
  <c r="AA4230" i="1"/>
  <c r="AA4231" i="1"/>
  <c r="AA4232" i="1"/>
  <c r="AA4233" i="1"/>
  <c r="AA4234" i="1"/>
  <c r="AA4235" i="1"/>
  <c r="AA4236" i="1"/>
  <c r="AA4237" i="1"/>
  <c r="AA4238" i="1"/>
  <c r="AA4239" i="1"/>
  <c r="AA4240" i="1"/>
  <c r="AA4241" i="1"/>
  <c r="AA4242" i="1"/>
  <c r="AA4243" i="1"/>
  <c r="AA4244" i="1"/>
  <c r="AA4245" i="1"/>
  <c r="AA4246" i="1"/>
  <c r="AA4247" i="1"/>
  <c r="AA4248" i="1"/>
  <c r="AA4249" i="1"/>
  <c r="AA4250" i="1"/>
  <c r="AA4251" i="1"/>
  <c r="AA4252" i="1"/>
  <c r="AA4253" i="1"/>
  <c r="AA4254" i="1"/>
  <c r="AA4255" i="1"/>
  <c r="AA4256" i="1"/>
  <c r="AA4257" i="1"/>
  <c r="AA4258" i="1"/>
  <c r="AA4259" i="1"/>
  <c r="AA4260" i="1"/>
  <c r="AA4261" i="1"/>
  <c r="AA4262" i="1"/>
  <c r="AA4263" i="1"/>
  <c r="AA4264" i="1"/>
  <c r="AA4265" i="1"/>
  <c r="AA4266" i="1"/>
  <c r="AA4267" i="1"/>
  <c r="AA4268" i="1"/>
  <c r="AA4269" i="1"/>
  <c r="AA4270" i="1"/>
  <c r="AA4271" i="1"/>
  <c r="AA4272" i="1"/>
  <c r="AA4273" i="1"/>
  <c r="AA4274" i="1"/>
  <c r="AA4275" i="1"/>
  <c r="AA4276" i="1"/>
  <c r="AA4277" i="1"/>
  <c r="AA4278" i="1"/>
  <c r="AA4279" i="1"/>
  <c r="AA4280" i="1"/>
  <c r="AA4281" i="1"/>
  <c r="AA4282" i="1"/>
  <c r="AA4283" i="1"/>
  <c r="AA4284" i="1"/>
  <c r="AA4285" i="1"/>
  <c r="AA4286" i="1"/>
  <c r="AA4287" i="1"/>
  <c r="AA4288" i="1"/>
  <c r="AA4289" i="1"/>
  <c r="AA4290" i="1"/>
  <c r="AA4291" i="1"/>
  <c r="AA4292" i="1"/>
  <c r="AA4293" i="1"/>
  <c r="AA4294" i="1"/>
  <c r="AA4295" i="1"/>
  <c r="AA4296" i="1"/>
  <c r="AA4297" i="1"/>
  <c r="AA4298" i="1"/>
  <c r="AA4299" i="1"/>
  <c r="AA4300" i="1"/>
  <c r="AA4301" i="1"/>
  <c r="AA4302" i="1"/>
  <c r="AA4303" i="1"/>
  <c r="AA4304" i="1"/>
  <c r="AA4305" i="1"/>
  <c r="AA4306" i="1"/>
  <c r="AA4307" i="1"/>
  <c r="AA4308" i="1"/>
  <c r="AA4309" i="1"/>
  <c r="AA4310" i="1"/>
  <c r="AA4311" i="1"/>
  <c r="AA4312" i="1"/>
  <c r="AA4313" i="1"/>
  <c r="AA4314" i="1"/>
  <c r="AA4315" i="1"/>
  <c r="AA4316" i="1"/>
  <c r="AA4317" i="1"/>
  <c r="AA4318" i="1"/>
  <c r="AA4319" i="1"/>
  <c r="AA4320" i="1"/>
  <c r="AA4321" i="1"/>
  <c r="AA4322" i="1"/>
  <c r="AA4323" i="1"/>
  <c r="AA4324" i="1"/>
  <c r="AA4325" i="1"/>
  <c r="AA4326" i="1"/>
  <c r="AA4327" i="1"/>
  <c r="AA4328" i="1"/>
  <c r="AA4329" i="1"/>
  <c r="AA4330" i="1"/>
  <c r="AA4331" i="1"/>
  <c r="AA4332" i="1"/>
  <c r="AA4333" i="1"/>
  <c r="AA4334" i="1"/>
  <c r="AA4335" i="1"/>
  <c r="AA4336" i="1"/>
  <c r="AA4337" i="1"/>
  <c r="AA4338" i="1"/>
  <c r="AA4339" i="1"/>
  <c r="AA4340" i="1"/>
  <c r="AA4341" i="1"/>
  <c r="AA4342" i="1"/>
  <c r="AA4343" i="1"/>
  <c r="AA4344" i="1"/>
  <c r="AA4345" i="1"/>
  <c r="AA4346" i="1"/>
  <c r="AA4347" i="1"/>
  <c r="AA4348" i="1"/>
  <c r="AA4349" i="1"/>
  <c r="AA4350" i="1"/>
  <c r="AA4351" i="1"/>
  <c r="AA4352" i="1"/>
  <c r="AA4353" i="1"/>
  <c r="AA4354" i="1"/>
  <c r="AA4355" i="1"/>
  <c r="AA4356" i="1"/>
  <c r="AA4357" i="1"/>
  <c r="AA4358" i="1"/>
  <c r="AA4359" i="1"/>
  <c r="AA4360" i="1"/>
  <c r="AA4361" i="1"/>
  <c r="AA4362" i="1"/>
  <c r="AA4363" i="1"/>
  <c r="AA4364" i="1"/>
  <c r="AA4365" i="1"/>
  <c r="AA4366" i="1"/>
  <c r="AA4367" i="1"/>
  <c r="AA4368" i="1"/>
  <c r="AA4369" i="1"/>
  <c r="AA4370" i="1"/>
  <c r="AA4371" i="1"/>
  <c r="AA4372" i="1"/>
  <c r="AA4373" i="1"/>
  <c r="AA4374" i="1"/>
  <c r="AA4375" i="1"/>
  <c r="AA4376" i="1"/>
  <c r="AA4377" i="1"/>
  <c r="AA4378" i="1"/>
  <c r="AA4379" i="1"/>
  <c r="AA4380" i="1"/>
  <c r="AA4381" i="1"/>
  <c r="AA4382" i="1"/>
  <c r="AA4383" i="1"/>
  <c r="AA4384" i="1"/>
  <c r="AA4385" i="1"/>
  <c r="AA4386" i="1"/>
  <c r="AA4387" i="1"/>
  <c r="AA4388" i="1"/>
  <c r="AA4389" i="1"/>
  <c r="AA4390" i="1"/>
  <c r="AA4391" i="1"/>
  <c r="AA4392" i="1"/>
  <c r="AA4393" i="1"/>
  <c r="AA4394" i="1"/>
  <c r="AA4395" i="1"/>
  <c r="AA4396" i="1"/>
  <c r="AA4397" i="1"/>
  <c r="AA4398" i="1"/>
  <c r="AA4399" i="1"/>
  <c r="AA4400" i="1"/>
  <c r="AA4401" i="1"/>
  <c r="AA4402" i="1"/>
  <c r="AA4403" i="1"/>
  <c r="AA4404" i="1"/>
  <c r="AA4405" i="1"/>
  <c r="AA4406" i="1"/>
  <c r="AA4407" i="1"/>
  <c r="AA4408" i="1"/>
  <c r="AA4409" i="1"/>
  <c r="AA4410" i="1"/>
  <c r="AA4411" i="1"/>
  <c r="AA4412" i="1"/>
  <c r="AA4413" i="1"/>
  <c r="AA4414" i="1"/>
  <c r="AA4415" i="1"/>
  <c r="AA4416" i="1"/>
  <c r="AA4417" i="1"/>
  <c r="AA4418" i="1"/>
  <c r="AA4419" i="1"/>
  <c r="AA4420" i="1"/>
  <c r="AA4421" i="1"/>
  <c r="AA4422" i="1"/>
  <c r="AA4423" i="1"/>
  <c r="AA4424" i="1"/>
  <c r="AA4425" i="1"/>
  <c r="AA4426" i="1"/>
  <c r="AA4427" i="1"/>
  <c r="AA4428" i="1"/>
  <c r="AA4429" i="1"/>
  <c r="AA4430" i="1"/>
  <c r="AA4431" i="1"/>
  <c r="AA4432" i="1"/>
  <c r="AA4433" i="1"/>
  <c r="AA4434" i="1"/>
  <c r="AA4435" i="1"/>
  <c r="AA4436" i="1"/>
  <c r="AA4437" i="1"/>
  <c r="AA4438" i="1"/>
  <c r="AA4439" i="1"/>
  <c r="AA4440" i="1"/>
  <c r="AA4441" i="1"/>
  <c r="AA4442" i="1"/>
  <c r="AA4443" i="1"/>
  <c r="AA4444" i="1"/>
  <c r="AA4445" i="1"/>
  <c r="AA4446" i="1"/>
  <c r="AA4447" i="1"/>
  <c r="AA4448" i="1"/>
  <c r="AA4449" i="1"/>
  <c r="AA4450" i="1"/>
  <c r="AA4451" i="1"/>
  <c r="AA4452" i="1"/>
  <c r="AA4453" i="1"/>
  <c r="AA4454" i="1"/>
  <c r="AA4455" i="1"/>
  <c r="AA4456" i="1"/>
  <c r="AA4457" i="1"/>
  <c r="AA4458" i="1"/>
  <c r="AA4459" i="1"/>
  <c r="AA4460" i="1"/>
  <c r="AA4461" i="1"/>
  <c r="AA4462" i="1"/>
  <c r="AA4463" i="1"/>
  <c r="AA4464" i="1"/>
  <c r="AA4465" i="1"/>
  <c r="AA4466" i="1"/>
  <c r="AA4467" i="1"/>
  <c r="AA4468" i="1"/>
  <c r="AA4469" i="1"/>
  <c r="AA4470" i="1"/>
  <c r="AA4471" i="1"/>
  <c r="AA4472" i="1"/>
  <c r="AA4473" i="1"/>
  <c r="AA4474" i="1"/>
  <c r="AA4475" i="1"/>
  <c r="AA4476" i="1"/>
  <c r="AA4477" i="1"/>
  <c r="AA4478" i="1"/>
  <c r="AA4479" i="1"/>
  <c r="AA4480" i="1"/>
  <c r="AA4481" i="1"/>
  <c r="AA4482" i="1"/>
  <c r="AA4483" i="1"/>
  <c r="AA4484" i="1"/>
  <c r="AA4485" i="1"/>
  <c r="AA4486" i="1"/>
  <c r="AA4487" i="1"/>
  <c r="AA4488" i="1"/>
  <c r="AA4489" i="1"/>
  <c r="AA4490" i="1"/>
  <c r="AA4491" i="1"/>
  <c r="AA4492" i="1"/>
  <c r="AA4493" i="1"/>
  <c r="AA4494" i="1"/>
  <c r="AA4495" i="1"/>
  <c r="AA4496" i="1"/>
  <c r="AA4497" i="1"/>
  <c r="AA4498" i="1"/>
  <c r="AA4499" i="1"/>
  <c r="AA4500" i="1"/>
  <c r="AA4501" i="1"/>
  <c r="AA4502" i="1"/>
  <c r="AA4503" i="1"/>
  <c r="AA4504" i="1"/>
  <c r="AA4505" i="1"/>
  <c r="AA4506" i="1"/>
  <c r="AA4507" i="1"/>
  <c r="AA4508" i="1"/>
  <c r="AA4509" i="1"/>
  <c r="AA4510" i="1"/>
  <c r="AA4511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  <c r="Z4327" i="1"/>
  <c r="Z4328" i="1"/>
  <c r="Z4329" i="1"/>
  <c r="Z4330" i="1"/>
  <c r="Z4331" i="1"/>
  <c r="Z4332" i="1"/>
  <c r="Z4333" i="1"/>
  <c r="Z4334" i="1"/>
  <c r="Z4335" i="1"/>
  <c r="Z4336" i="1"/>
  <c r="Z4337" i="1"/>
  <c r="Z4338" i="1"/>
  <c r="Z4339" i="1"/>
  <c r="Z4340" i="1"/>
  <c r="Z4341" i="1"/>
  <c r="Z4342" i="1"/>
  <c r="Z4343" i="1"/>
  <c r="Z4344" i="1"/>
  <c r="Z4345" i="1"/>
  <c r="Z4346" i="1"/>
  <c r="Z4347" i="1"/>
  <c r="Z4348" i="1"/>
  <c r="Z4349" i="1"/>
  <c r="Z4350" i="1"/>
  <c r="Z4351" i="1"/>
  <c r="Z4352" i="1"/>
  <c r="Z4353" i="1"/>
  <c r="Z4354" i="1"/>
  <c r="Z4355" i="1"/>
  <c r="Z4356" i="1"/>
  <c r="Z4357" i="1"/>
  <c r="Z4358" i="1"/>
  <c r="Z4359" i="1"/>
  <c r="Z4360" i="1"/>
  <c r="Z4361" i="1"/>
  <c r="Z4362" i="1"/>
  <c r="Z4363" i="1"/>
  <c r="Z4364" i="1"/>
  <c r="Z4365" i="1"/>
  <c r="Z4366" i="1"/>
  <c r="Z4367" i="1"/>
  <c r="Z4368" i="1"/>
  <c r="Z4369" i="1"/>
  <c r="Z4370" i="1"/>
  <c r="Z4371" i="1"/>
  <c r="Z4372" i="1"/>
  <c r="Z4373" i="1"/>
  <c r="Z4374" i="1"/>
  <c r="Z4375" i="1"/>
  <c r="Z4376" i="1"/>
  <c r="Z4377" i="1"/>
  <c r="Z4378" i="1"/>
  <c r="Z4379" i="1"/>
  <c r="Z4380" i="1"/>
  <c r="Z4381" i="1"/>
  <c r="Z4382" i="1"/>
  <c r="Z4383" i="1"/>
  <c r="Z4384" i="1"/>
  <c r="Z4385" i="1"/>
  <c r="Z4386" i="1"/>
  <c r="Z4387" i="1"/>
  <c r="Z4388" i="1"/>
  <c r="Z4389" i="1"/>
  <c r="Z4390" i="1"/>
  <c r="Z4391" i="1"/>
  <c r="Z4392" i="1"/>
  <c r="Z4393" i="1"/>
  <c r="Z4394" i="1"/>
  <c r="Z4395" i="1"/>
  <c r="Z4396" i="1"/>
  <c r="Z4397" i="1"/>
  <c r="Z4398" i="1"/>
  <c r="Z4399" i="1"/>
  <c r="Z4400" i="1"/>
  <c r="Z4401" i="1"/>
  <c r="Z4402" i="1"/>
  <c r="Z4403" i="1"/>
  <c r="Z4404" i="1"/>
  <c r="Z4405" i="1"/>
  <c r="Z4406" i="1"/>
  <c r="Z4407" i="1"/>
  <c r="Z4408" i="1"/>
  <c r="Z4409" i="1"/>
  <c r="Z4410" i="1"/>
  <c r="Z4411" i="1"/>
  <c r="Z4412" i="1"/>
  <c r="Z4413" i="1"/>
  <c r="Z4414" i="1"/>
  <c r="Z4415" i="1"/>
  <c r="Z4416" i="1"/>
  <c r="Z4417" i="1"/>
  <c r="Z4418" i="1"/>
  <c r="Z4419" i="1"/>
  <c r="Z4420" i="1"/>
  <c r="Z4421" i="1"/>
  <c r="Z4422" i="1"/>
  <c r="Z4423" i="1"/>
  <c r="Z4424" i="1"/>
  <c r="Z4425" i="1"/>
  <c r="Z4426" i="1"/>
  <c r="Z4427" i="1"/>
  <c r="Z4428" i="1"/>
  <c r="Z4429" i="1"/>
  <c r="Z4430" i="1"/>
  <c r="Z4431" i="1"/>
  <c r="Z4432" i="1"/>
  <c r="Z4433" i="1"/>
  <c r="Z4434" i="1"/>
  <c r="Z4435" i="1"/>
  <c r="Z4436" i="1"/>
  <c r="Z4437" i="1"/>
  <c r="Z4438" i="1"/>
  <c r="Z4439" i="1"/>
  <c r="Z4440" i="1"/>
  <c r="Z4441" i="1"/>
  <c r="Z4442" i="1"/>
  <c r="Z4443" i="1"/>
  <c r="Z4444" i="1"/>
  <c r="Z4445" i="1"/>
  <c r="Z4446" i="1"/>
  <c r="Z4447" i="1"/>
  <c r="Z4448" i="1"/>
  <c r="Z4449" i="1"/>
  <c r="Z4450" i="1"/>
  <c r="Z4451" i="1"/>
  <c r="Z4452" i="1"/>
  <c r="Z4453" i="1"/>
  <c r="Z4454" i="1"/>
  <c r="Z4455" i="1"/>
  <c r="Z4456" i="1"/>
  <c r="Z4457" i="1"/>
  <c r="Z4458" i="1"/>
  <c r="Z4459" i="1"/>
  <c r="Z4460" i="1"/>
  <c r="Z4461" i="1"/>
  <c r="Z4462" i="1"/>
  <c r="Z4463" i="1"/>
  <c r="Z4464" i="1"/>
  <c r="Z4465" i="1"/>
  <c r="Z4466" i="1"/>
  <c r="Z4467" i="1"/>
  <c r="Z4468" i="1"/>
  <c r="Z4469" i="1"/>
  <c r="Z4470" i="1"/>
  <c r="Z4471" i="1"/>
  <c r="Z4472" i="1"/>
  <c r="Z4473" i="1"/>
  <c r="Z4474" i="1"/>
  <c r="Z4475" i="1"/>
  <c r="Z4476" i="1"/>
  <c r="Z4477" i="1"/>
  <c r="Z4478" i="1"/>
  <c r="Z4479" i="1"/>
  <c r="Z4480" i="1"/>
  <c r="Z4481" i="1"/>
  <c r="Z4482" i="1"/>
  <c r="Z4483" i="1"/>
  <c r="Z4484" i="1"/>
  <c r="Z4485" i="1"/>
  <c r="Z4486" i="1"/>
  <c r="Z4487" i="1"/>
  <c r="Z4488" i="1"/>
  <c r="Z4489" i="1"/>
  <c r="Z4490" i="1"/>
  <c r="Z4491" i="1"/>
  <c r="Z4492" i="1"/>
  <c r="Z4493" i="1"/>
  <c r="Z4494" i="1"/>
  <c r="Z4495" i="1"/>
  <c r="Z4496" i="1"/>
  <c r="Z4497" i="1"/>
  <c r="Z4498" i="1"/>
  <c r="Z4499" i="1"/>
  <c r="Z4500" i="1"/>
  <c r="Z4501" i="1"/>
  <c r="Z4502" i="1"/>
  <c r="Z4503" i="1"/>
  <c r="Z4504" i="1"/>
  <c r="Z4505" i="1"/>
  <c r="Z4506" i="1"/>
  <c r="Z4507" i="1"/>
  <c r="Z4508" i="1"/>
  <c r="Z4509" i="1"/>
  <c r="Z4510" i="1"/>
  <c r="Z4511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2" i="1"/>
  <c r="AA4511" i="2"/>
  <c r="Z4511" i="2"/>
  <c r="X4511" i="2"/>
  <c r="W4511" i="2"/>
  <c r="V4511" i="2"/>
  <c r="AA4510" i="2"/>
  <c r="Z4510" i="2"/>
  <c r="X4510" i="2"/>
  <c r="W4510" i="2"/>
  <c r="V4510" i="2"/>
  <c r="AA4509" i="2"/>
  <c r="Z4509" i="2"/>
  <c r="W4509" i="2"/>
  <c r="V4509" i="2"/>
  <c r="X4509" i="2" s="1"/>
  <c r="AA4508" i="2"/>
  <c r="Z4508" i="2"/>
  <c r="X4508" i="2"/>
  <c r="W4508" i="2"/>
  <c r="V4508" i="2"/>
  <c r="AA4507" i="2"/>
  <c r="Z4507" i="2"/>
  <c r="X4507" i="2"/>
  <c r="W4507" i="2"/>
  <c r="V4507" i="2"/>
  <c r="AA4506" i="2"/>
  <c r="Z4506" i="2"/>
  <c r="X4506" i="2"/>
  <c r="W4506" i="2"/>
  <c r="V4506" i="2"/>
  <c r="AA4505" i="2"/>
  <c r="Z4505" i="2"/>
  <c r="V4505" i="2"/>
  <c r="X4505" i="2" s="1"/>
  <c r="AA4504" i="2"/>
  <c r="Z4504" i="2"/>
  <c r="X4504" i="2"/>
  <c r="W4504" i="2"/>
  <c r="V4504" i="2"/>
  <c r="AA4503" i="2"/>
  <c r="Z4503" i="2"/>
  <c r="X4503" i="2"/>
  <c r="W4503" i="2"/>
  <c r="V4503" i="2"/>
  <c r="AA4502" i="2"/>
  <c r="Z4502" i="2"/>
  <c r="X4502" i="2"/>
  <c r="W4502" i="2"/>
  <c r="V4502" i="2"/>
  <c r="AA4501" i="2"/>
  <c r="Z4501" i="2"/>
  <c r="V4501" i="2"/>
  <c r="AA4500" i="2"/>
  <c r="Z4500" i="2"/>
  <c r="X4500" i="2"/>
  <c r="W4500" i="2"/>
  <c r="V4500" i="2"/>
  <c r="AA4499" i="2"/>
  <c r="Z4499" i="2"/>
  <c r="X4499" i="2"/>
  <c r="W4499" i="2"/>
  <c r="V4499" i="2"/>
  <c r="AA4498" i="2"/>
  <c r="Z4498" i="2"/>
  <c r="X4498" i="2"/>
  <c r="W4498" i="2"/>
  <c r="V4498" i="2"/>
  <c r="AA4497" i="2"/>
  <c r="Z4497" i="2"/>
  <c r="W4497" i="2"/>
  <c r="V4497" i="2"/>
  <c r="X4497" i="2" s="1"/>
  <c r="AA4496" i="2"/>
  <c r="Z4496" i="2"/>
  <c r="X4496" i="2"/>
  <c r="W4496" i="2"/>
  <c r="V4496" i="2"/>
  <c r="AA4495" i="2"/>
  <c r="Z4495" i="2"/>
  <c r="X4495" i="2"/>
  <c r="W4495" i="2"/>
  <c r="V4495" i="2"/>
  <c r="AA4494" i="2"/>
  <c r="Z4494" i="2"/>
  <c r="X4494" i="2"/>
  <c r="W4494" i="2"/>
  <c r="V4494" i="2"/>
  <c r="AA4493" i="2"/>
  <c r="Z4493" i="2"/>
  <c r="V4493" i="2"/>
  <c r="X4493" i="2" s="1"/>
  <c r="AA4492" i="2"/>
  <c r="Z4492" i="2"/>
  <c r="X4492" i="2"/>
  <c r="W4492" i="2"/>
  <c r="V4492" i="2"/>
  <c r="AA4491" i="2"/>
  <c r="Z4491" i="2"/>
  <c r="X4491" i="2"/>
  <c r="W4491" i="2"/>
  <c r="V4491" i="2"/>
  <c r="AA4490" i="2"/>
  <c r="Z4490" i="2"/>
  <c r="X4490" i="2"/>
  <c r="W4490" i="2"/>
  <c r="V4490" i="2"/>
  <c r="AA4489" i="2"/>
  <c r="Z4489" i="2"/>
  <c r="W4489" i="2"/>
  <c r="V4489" i="2"/>
  <c r="X4489" i="2" s="1"/>
  <c r="AA4488" i="2"/>
  <c r="Z4488" i="2"/>
  <c r="X4488" i="2"/>
  <c r="W4488" i="2"/>
  <c r="V4488" i="2"/>
  <c r="AA4487" i="2"/>
  <c r="Z4487" i="2"/>
  <c r="X4487" i="2"/>
  <c r="W4487" i="2"/>
  <c r="V4487" i="2"/>
  <c r="AA4486" i="2"/>
  <c r="Z4486" i="2"/>
  <c r="X4486" i="2"/>
  <c r="W4486" i="2"/>
  <c r="V4486" i="2"/>
  <c r="AA4485" i="2"/>
  <c r="Z4485" i="2"/>
  <c r="V4485" i="2"/>
  <c r="AA4484" i="2"/>
  <c r="Z4484" i="2"/>
  <c r="X4484" i="2"/>
  <c r="W4484" i="2"/>
  <c r="V4484" i="2"/>
  <c r="AA4483" i="2"/>
  <c r="Z4483" i="2"/>
  <c r="X4483" i="2"/>
  <c r="W4483" i="2"/>
  <c r="V4483" i="2"/>
  <c r="AA4482" i="2"/>
  <c r="Z4482" i="2"/>
  <c r="X4482" i="2"/>
  <c r="W4482" i="2"/>
  <c r="V4482" i="2"/>
  <c r="AA4481" i="2"/>
  <c r="Z4481" i="2"/>
  <c r="V4481" i="2"/>
  <c r="AA4480" i="2"/>
  <c r="Z4480" i="2"/>
  <c r="X4480" i="2"/>
  <c r="W4480" i="2"/>
  <c r="V4480" i="2"/>
  <c r="AA4479" i="2"/>
  <c r="Z4479" i="2"/>
  <c r="X4479" i="2"/>
  <c r="W4479" i="2"/>
  <c r="V4479" i="2"/>
  <c r="AA4478" i="2"/>
  <c r="Z4478" i="2"/>
  <c r="X4478" i="2"/>
  <c r="W4478" i="2"/>
  <c r="V4478" i="2"/>
  <c r="AA4477" i="2"/>
  <c r="Z4477" i="2"/>
  <c r="W4477" i="2"/>
  <c r="V4477" i="2"/>
  <c r="X4477" i="2" s="1"/>
  <c r="AA4476" i="2"/>
  <c r="Z4476" i="2"/>
  <c r="X4476" i="2"/>
  <c r="W4476" i="2"/>
  <c r="V4476" i="2"/>
  <c r="AA4475" i="2"/>
  <c r="Z4475" i="2"/>
  <c r="X4475" i="2"/>
  <c r="W4475" i="2"/>
  <c r="V4475" i="2"/>
  <c r="AA4474" i="2"/>
  <c r="Z4474" i="2"/>
  <c r="X4474" i="2"/>
  <c r="W4474" i="2"/>
  <c r="V4474" i="2"/>
  <c r="AA4473" i="2"/>
  <c r="Z4473" i="2"/>
  <c r="V4473" i="2"/>
  <c r="X4473" i="2" s="1"/>
  <c r="AA4472" i="2"/>
  <c r="Z4472" i="2"/>
  <c r="X4472" i="2"/>
  <c r="W4472" i="2"/>
  <c r="V4472" i="2"/>
  <c r="AA4471" i="2"/>
  <c r="Z4471" i="2"/>
  <c r="X4471" i="2"/>
  <c r="W4471" i="2"/>
  <c r="V4471" i="2"/>
  <c r="AA4470" i="2"/>
  <c r="Z4470" i="2"/>
  <c r="X4470" i="2"/>
  <c r="W4470" i="2"/>
  <c r="V4470" i="2"/>
  <c r="AA4469" i="2"/>
  <c r="Z4469" i="2"/>
  <c r="V4469" i="2"/>
  <c r="AA4468" i="2"/>
  <c r="Z4468" i="2"/>
  <c r="X4468" i="2"/>
  <c r="W4468" i="2"/>
  <c r="V4468" i="2"/>
  <c r="AA4467" i="2"/>
  <c r="Z4467" i="2"/>
  <c r="X4467" i="2"/>
  <c r="W4467" i="2"/>
  <c r="V4467" i="2"/>
  <c r="AA4466" i="2"/>
  <c r="Z4466" i="2"/>
  <c r="X4466" i="2"/>
  <c r="W4466" i="2"/>
  <c r="V4466" i="2"/>
  <c r="AA4465" i="2"/>
  <c r="Z4465" i="2"/>
  <c r="V4465" i="2"/>
  <c r="X4465" i="2" s="1"/>
  <c r="AA4464" i="2"/>
  <c r="Z4464" i="2"/>
  <c r="X4464" i="2"/>
  <c r="W4464" i="2"/>
  <c r="V4464" i="2"/>
  <c r="AA4463" i="2"/>
  <c r="Z4463" i="2"/>
  <c r="X4463" i="2"/>
  <c r="W4463" i="2"/>
  <c r="V4463" i="2"/>
  <c r="AA4462" i="2"/>
  <c r="Z4462" i="2"/>
  <c r="X4462" i="2"/>
  <c r="W4462" i="2"/>
  <c r="V4462" i="2"/>
  <c r="AA4461" i="2"/>
  <c r="Z4461" i="2"/>
  <c r="W4461" i="2"/>
  <c r="V4461" i="2"/>
  <c r="X4461" i="2" s="1"/>
  <c r="AA4460" i="2"/>
  <c r="Z4460" i="2"/>
  <c r="X4460" i="2"/>
  <c r="W4460" i="2"/>
  <c r="V4460" i="2"/>
  <c r="AA4459" i="2"/>
  <c r="Z4459" i="2"/>
  <c r="X4459" i="2"/>
  <c r="W4459" i="2"/>
  <c r="V4459" i="2"/>
  <c r="AA4458" i="2"/>
  <c r="Z4458" i="2"/>
  <c r="X4458" i="2"/>
  <c r="W4458" i="2"/>
  <c r="V4458" i="2"/>
  <c r="AA4457" i="2"/>
  <c r="Z4457" i="2"/>
  <c r="V4457" i="2"/>
  <c r="AA4456" i="2"/>
  <c r="Z4456" i="2"/>
  <c r="X4456" i="2"/>
  <c r="W4456" i="2"/>
  <c r="V4456" i="2"/>
  <c r="AA4455" i="2"/>
  <c r="Z4455" i="2"/>
  <c r="X4455" i="2"/>
  <c r="W4455" i="2"/>
  <c r="V4455" i="2"/>
  <c r="AA4454" i="2"/>
  <c r="Z4454" i="2"/>
  <c r="X4454" i="2"/>
  <c r="W4454" i="2"/>
  <c r="V4454" i="2"/>
  <c r="AA4453" i="2"/>
  <c r="Z4453" i="2"/>
  <c r="W4453" i="2"/>
  <c r="V4453" i="2"/>
  <c r="X4453" i="2" s="1"/>
  <c r="AA4452" i="2"/>
  <c r="Z4452" i="2"/>
  <c r="X4452" i="2"/>
  <c r="W4452" i="2"/>
  <c r="V4452" i="2"/>
  <c r="AA4451" i="2"/>
  <c r="Z4451" i="2"/>
  <c r="X4451" i="2"/>
  <c r="W4451" i="2"/>
  <c r="V4451" i="2"/>
  <c r="AA4450" i="2"/>
  <c r="Z4450" i="2"/>
  <c r="X4450" i="2"/>
  <c r="W4450" i="2"/>
  <c r="V4450" i="2"/>
  <c r="AA4449" i="2"/>
  <c r="Z4449" i="2"/>
  <c r="V4449" i="2"/>
  <c r="X4449" i="2" s="1"/>
  <c r="AA4448" i="2"/>
  <c r="Z4448" i="2"/>
  <c r="X4448" i="2"/>
  <c r="W4448" i="2"/>
  <c r="V4448" i="2"/>
  <c r="AA4447" i="2"/>
  <c r="Z4447" i="2"/>
  <c r="X4447" i="2"/>
  <c r="W4447" i="2"/>
  <c r="V4447" i="2"/>
  <c r="AA4446" i="2"/>
  <c r="Z4446" i="2"/>
  <c r="X4446" i="2"/>
  <c r="W4446" i="2"/>
  <c r="V4446" i="2"/>
  <c r="AA4445" i="2"/>
  <c r="Z4445" i="2"/>
  <c r="V4445" i="2"/>
  <c r="AA4444" i="2"/>
  <c r="Z4444" i="2"/>
  <c r="X4444" i="2"/>
  <c r="W4444" i="2"/>
  <c r="V4444" i="2"/>
  <c r="AA4443" i="2"/>
  <c r="Z4443" i="2"/>
  <c r="X4443" i="2"/>
  <c r="W4443" i="2"/>
  <c r="V4443" i="2"/>
  <c r="AA4442" i="2"/>
  <c r="Z4442" i="2"/>
  <c r="X4442" i="2"/>
  <c r="W4442" i="2"/>
  <c r="V4442" i="2"/>
  <c r="AA4441" i="2"/>
  <c r="Z4441" i="2"/>
  <c r="W4441" i="2"/>
  <c r="V4441" i="2"/>
  <c r="X4441" i="2" s="1"/>
  <c r="AA4440" i="2"/>
  <c r="Z4440" i="2"/>
  <c r="X4440" i="2"/>
  <c r="W4440" i="2"/>
  <c r="V4440" i="2"/>
  <c r="AA4439" i="2"/>
  <c r="Z4439" i="2"/>
  <c r="X4439" i="2"/>
  <c r="W4439" i="2"/>
  <c r="V4439" i="2"/>
  <c r="AA4438" i="2"/>
  <c r="Z4438" i="2"/>
  <c r="X4438" i="2"/>
  <c r="W4438" i="2"/>
  <c r="V4438" i="2"/>
  <c r="AA4437" i="2"/>
  <c r="Z4437" i="2"/>
  <c r="W4437" i="2"/>
  <c r="V4437" i="2"/>
  <c r="X4437" i="2" s="1"/>
  <c r="AA4436" i="2"/>
  <c r="Z4436" i="2"/>
  <c r="X4436" i="2"/>
  <c r="W4436" i="2"/>
  <c r="V4436" i="2"/>
  <c r="AA4435" i="2"/>
  <c r="Z4435" i="2"/>
  <c r="X4435" i="2"/>
  <c r="W4435" i="2"/>
  <c r="V4435" i="2"/>
  <c r="AA4434" i="2"/>
  <c r="Z4434" i="2"/>
  <c r="X4434" i="2"/>
  <c r="W4434" i="2"/>
  <c r="V4434" i="2"/>
  <c r="AA4433" i="2"/>
  <c r="Z4433" i="2"/>
  <c r="V4433" i="2"/>
  <c r="AA4432" i="2"/>
  <c r="Z4432" i="2"/>
  <c r="X4432" i="2"/>
  <c r="W4432" i="2"/>
  <c r="V4432" i="2"/>
  <c r="AA4431" i="2"/>
  <c r="Z4431" i="2"/>
  <c r="X4431" i="2"/>
  <c r="W4431" i="2"/>
  <c r="V4431" i="2"/>
  <c r="AA4430" i="2"/>
  <c r="Z4430" i="2"/>
  <c r="X4430" i="2"/>
  <c r="W4430" i="2"/>
  <c r="V4430" i="2"/>
  <c r="AA4429" i="2"/>
  <c r="Z4429" i="2"/>
  <c r="W4429" i="2"/>
  <c r="V4429" i="2"/>
  <c r="X4429" i="2" s="1"/>
  <c r="AA4428" i="2"/>
  <c r="Z4428" i="2"/>
  <c r="X4428" i="2"/>
  <c r="W4428" i="2"/>
  <c r="V4428" i="2"/>
  <c r="AA4427" i="2"/>
  <c r="Z4427" i="2"/>
  <c r="X4427" i="2"/>
  <c r="W4427" i="2"/>
  <c r="V4427" i="2"/>
  <c r="AA4426" i="2"/>
  <c r="Z4426" i="2"/>
  <c r="X4426" i="2"/>
  <c r="W4426" i="2"/>
  <c r="V4426" i="2"/>
  <c r="AA4425" i="2"/>
  <c r="Z4425" i="2"/>
  <c r="W4425" i="2"/>
  <c r="V4425" i="2"/>
  <c r="X4425" i="2" s="1"/>
  <c r="AA4424" i="2"/>
  <c r="Z4424" i="2"/>
  <c r="X4424" i="2"/>
  <c r="W4424" i="2"/>
  <c r="V4424" i="2"/>
  <c r="AA4423" i="2"/>
  <c r="Z4423" i="2"/>
  <c r="X4423" i="2"/>
  <c r="W4423" i="2"/>
  <c r="V4423" i="2"/>
  <c r="AA4422" i="2"/>
  <c r="Z4422" i="2"/>
  <c r="X4422" i="2"/>
  <c r="W4422" i="2"/>
  <c r="V4422" i="2"/>
  <c r="AA4421" i="2"/>
  <c r="Z4421" i="2"/>
  <c r="V4421" i="2"/>
  <c r="X4421" i="2" s="1"/>
  <c r="AA4420" i="2"/>
  <c r="Z4420" i="2"/>
  <c r="X4420" i="2"/>
  <c r="W4420" i="2"/>
  <c r="V4420" i="2"/>
  <c r="AA4419" i="2"/>
  <c r="Z4419" i="2"/>
  <c r="X4419" i="2"/>
  <c r="W4419" i="2"/>
  <c r="V4419" i="2"/>
  <c r="AA4418" i="2"/>
  <c r="Z4418" i="2"/>
  <c r="X4418" i="2"/>
  <c r="W4418" i="2"/>
  <c r="V4418" i="2"/>
  <c r="AA4417" i="2"/>
  <c r="Z4417" i="2"/>
  <c r="W4417" i="2"/>
  <c r="V4417" i="2"/>
  <c r="X4417" i="2" s="1"/>
  <c r="AA4416" i="2"/>
  <c r="Z4416" i="2"/>
  <c r="X4416" i="2"/>
  <c r="W4416" i="2"/>
  <c r="V4416" i="2"/>
  <c r="AA4415" i="2"/>
  <c r="Z4415" i="2"/>
  <c r="X4415" i="2"/>
  <c r="W4415" i="2"/>
  <c r="V4415" i="2"/>
  <c r="AA4414" i="2"/>
  <c r="Z4414" i="2"/>
  <c r="X4414" i="2"/>
  <c r="W4414" i="2"/>
  <c r="V4414" i="2"/>
  <c r="AA4413" i="2"/>
  <c r="Z4413" i="2"/>
  <c r="V4413" i="2"/>
  <c r="X4413" i="2" s="1"/>
  <c r="AA4412" i="2"/>
  <c r="Z4412" i="2"/>
  <c r="X4412" i="2"/>
  <c r="W4412" i="2"/>
  <c r="V4412" i="2"/>
  <c r="AA4411" i="2"/>
  <c r="Z4411" i="2"/>
  <c r="X4411" i="2"/>
  <c r="W4411" i="2"/>
  <c r="V4411" i="2"/>
  <c r="AA4410" i="2"/>
  <c r="Z4410" i="2"/>
  <c r="X4410" i="2"/>
  <c r="W4410" i="2"/>
  <c r="V4410" i="2"/>
  <c r="AA4409" i="2"/>
  <c r="Z4409" i="2"/>
  <c r="W4409" i="2"/>
  <c r="V4409" i="2"/>
  <c r="X4409" i="2" s="1"/>
  <c r="AA4408" i="2"/>
  <c r="Z4408" i="2"/>
  <c r="X4408" i="2"/>
  <c r="W4408" i="2"/>
  <c r="V4408" i="2"/>
  <c r="AA4407" i="2"/>
  <c r="Z4407" i="2"/>
  <c r="X4407" i="2"/>
  <c r="W4407" i="2"/>
  <c r="V4407" i="2"/>
  <c r="AA4406" i="2"/>
  <c r="Z4406" i="2"/>
  <c r="X4406" i="2"/>
  <c r="W4406" i="2"/>
  <c r="V4406" i="2"/>
  <c r="AA4405" i="2"/>
  <c r="Z4405" i="2"/>
  <c r="V4405" i="2"/>
  <c r="X4405" i="2" s="1"/>
  <c r="AA4404" i="2"/>
  <c r="Z4404" i="2"/>
  <c r="X4404" i="2"/>
  <c r="W4404" i="2"/>
  <c r="V4404" i="2"/>
  <c r="AA4403" i="2"/>
  <c r="Z4403" i="2"/>
  <c r="X4403" i="2"/>
  <c r="W4403" i="2"/>
  <c r="V4403" i="2"/>
  <c r="AA4402" i="2"/>
  <c r="Z4402" i="2"/>
  <c r="X4402" i="2"/>
  <c r="W4402" i="2"/>
  <c r="V4402" i="2"/>
  <c r="AA4401" i="2"/>
  <c r="Z4401" i="2"/>
  <c r="V4401" i="2"/>
  <c r="AA4400" i="2"/>
  <c r="Z4400" i="2"/>
  <c r="X4400" i="2"/>
  <c r="W4400" i="2"/>
  <c r="V4400" i="2"/>
  <c r="AA4399" i="2"/>
  <c r="Z4399" i="2"/>
  <c r="X4399" i="2"/>
  <c r="W4399" i="2"/>
  <c r="V4399" i="2"/>
  <c r="AA4398" i="2"/>
  <c r="Z4398" i="2"/>
  <c r="X4398" i="2"/>
  <c r="W4398" i="2"/>
  <c r="V4398" i="2"/>
  <c r="AA4397" i="2"/>
  <c r="Z4397" i="2"/>
  <c r="W4397" i="2"/>
  <c r="V4397" i="2"/>
  <c r="X4397" i="2" s="1"/>
  <c r="AA4396" i="2"/>
  <c r="Z4396" i="2"/>
  <c r="X4396" i="2"/>
  <c r="W4396" i="2"/>
  <c r="V4396" i="2"/>
  <c r="AA4395" i="2"/>
  <c r="Z4395" i="2"/>
  <c r="X4395" i="2"/>
  <c r="W4395" i="2"/>
  <c r="V4395" i="2"/>
  <c r="AA4394" i="2"/>
  <c r="Z4394" i="2"/>
  <c r="X4394" i="2"/>
  <c r="W4394" i="2"/>
  <c r="V4394" i="2"/>
  <c r="AA4393" i="2"/>
  <c r="Z4393" i="2"/>
  <c r="V4393" i="2"/>
  <c r="X4393" i="2" s="1"/>
  <c r="AA4392" i="2"/>
  <c r="Z4392" i="2"/>
  <c r="X4392" i="2"/>
  <c r="W4392" i="2"/>
  <c r="V4392" i="2"/>
  <c r="AA4391" i="2"/>
  <c r="Z4391" i="2"/>
  <c r="X4391" i="2"/>
  <c r="W4391" i="2"/>
  <c r="V4391" i="2"/>
  <c r="AA4390" i="2"/>
  <c r="Z4390" i="2"/>
  <c r="X4390" i="2"/>
  <c r="W4390" i="2"/>
  <c r="V4390" i="2"/>
  <c r="AA4389" i="2"/>
  <c r="Z4389" i="2"/>
  <c r="V4389" i="2"/>
  <c r="AA4388" i="2"/>
  <c r="Z4388" i="2"/>
  <c r="X4388" i="2"/>
  <c r="W4388" i="2"/>
  <c r="V4388" i="2"/>
  <c r="AA4387" i="2"/>
  <c r="Z4387" i="2"/>
  <c r="X4387" i="2"/>
  <c r="W4387" i="2"/>
  <c r="V4387" i="2"/>
  <c r="AA4386" i="2"/>
  <c r="Z4386" i="2"/>
  <c r="X4386" i="2"/>
  <c r="W4386" i="2"/>
  <c r="V4386" i="2"/>
  <c r="AA4385" i="2"/>
  <c r="Z4385" i="2"/>
  <c r="V4385" i="2"/>
  <c r="X4385" i="2" s="1"/>
  <c r="AA4384" i="2"/>
  <c r="Z4384" i="2"/>
  <c r="X4384" i="2"/>
  <c r="W4384" i="2"/>
  <c r="V4384" i="2"/>
  <c r="AA4383" i="2"/>
  <c r="Z4383" i="2"/>
  <c r="X4383" i="2"/>
  <c r="W4383" i="2"/>
  <c r="V4383" i="2"/>
  <c r="AA4382" i="2"/>
  <c r="Z4382" i="2"/>
  <c r="X4382" i="2"/>
  <c r="W4382" i="2"/>
  <c r="V4382" i="2"/>
  <c r="AA4381" i="2"/>
  <c r="Z4381" i="2"/>
  <c r="W4381" i="2"/>
  <c r="V4381" i="2"/>
  <c r="X4381" i="2" s="1"/>
  <c r="AA4380" i="2"/>
  <c r="Z4380" i="2"/>
  <c r="X4380" i="2"/>
  <c r="W4380" i="2"/>
  <c r="V4380" i="2"/>
  <c r="AA4379" i="2"/>
  <c r="Z4379" i="2"/>
  <c r="X4379" i="2"/>
  <c r="W4379" i="2"/>
  <c r="V4379" i="2"/>
  <c r="AA4378" i="2"/>
  <c r="Z4378" i="2"/>
  <c r="X4378" i="2"/>
  <c r="W4378" i="2"/>
  <c r="V4378" i="2"/>
  <c r="AA4377" i="2"/>
  <c r="Z4377" i="2"/>
  <c r="V4377" i="2"/>
  <c r="AA4376" i="2"/>
  <c r="Z4376" i="2"/>
  <c r="X4376" i="2"/>
  <c r="W4376" i="2"/>
  <c r="V4376" i="2"/>
  <c r="AA4375" i="2"/>
  <c r="Z4375" i="2"/>
  <c r="X4375" i="2"/>
  <c r="W4375" i="2"/>
  <c r="V4375" i="2"/>
  <c r="AA4374" i="2"/>
  <c r="Z4374" i="2"/>
  <c r="X4374" i="2"/>
  <c r="W4374" i="2"/>
  <c r="V4374" i="2"/>
  <c r="AA4373" i="2"/>
  <c r="Z4373" i="2"/>
  <c r="W4373" i="2"/>
  <c r="V4373" i="2"/>
  <c r="X4373" i="2" s="1"/>
  <c r="AA4372" i="2"/>
  <c r="Z4372" i="2"/>
  <c r="X4372" i="2"/>
  <c r="W4372" i="2"/>
  <c r="V4372" i="2"/>
  <c r="AA4371" i="2"/>
  <c r="Z4371" i="2"/>
  <c r="X4371" i="2"/>
  <c r="W4371" i="2"/>
  <c r="V4371" i="2"/>
  <c r="AA4370" i="2"/>
  <c r="Z4370" i="2"/>
  <c r="X4370" i="2"/>
  <c r="W4370" i="2"/>
  <c r="V4370" i="2"/>
  <c r="AA4369" i="2"/>
  <c r="Z4369" i="2"/>
  <c r="W4369" i="2"/>
  <c r="V4369" i="2"/>
  <c r="X4369" i="2" s="1"/>
  <c r="AA4368" i="2"/>
  <c r="Z4368" i="2"/>
  <c r="X4368" i="2"/>
  <c r="W4368" i="2"/>
  <c r="V4368" i="2"/>
  <c r="AA4367" i="2"/>
  <c r="Z4367" i="2"/>
  <c r="X4367" i="2"/>
  <c r="W4367" i="2"/>
  <c r="V4367" i="2"/>
  <c r="AA4366" i="2"/>
  <c r="Z4366" i="2"/>
  <c r="X4366" i="2"/>
  <c r="W4366" i="2"/>
  <c r="V4366" i="2"/>
  <c r="AA4365" i="2"/>
  <c r="Z4365" i="2"/>
  <c r="V4365" i="2"/>
  <c r="AA4364" i="2"/>
  <c r="Z4364" i="2"/>
  <c r="X4364" i="2"/>
  <c r="W4364" i="2"/>
  <c r="V4364" i="2"/>
  <c r="AA4363" i="2"/>
  <c r="Z4363" i="2"/>
  <c r="X4363" i="2"/>
  <c r="W4363" i="2"/>
  <c r="V4363" i="2"/>
  <c r="AA4362" i="2"/>
  <c r="Z4362" i="2"/>
  <c r="X4362" i="2"/>
  <c r="W4362" i="2"/>
  <c r="V4362" i="2"/>
  <c r="AA4361" i="2"/>
  <c r="Z4361" i="2"/>
  <c r="W4361" i="2"/>
  <c r="V4361" i="2"/>
  <c r="X4361" i="2" s="1"/>
  <c r="AA4360" i="2"/>
  <c r="Z4360" i="2"/>
  <c r="X4360" i="2"/>
  <c r="W4360" i="2"/>
  <c r="V4360" i="2"/>
  <c r="AA4359" i="2"/>
  <c r="Z4359" i="2"/>
  <c r="X4359" i="2"/>
  <c r="W4359" i="2"/>
  <c r="V4359" i="2"/>
  <c r="AA4358" i="2"/>
  <c r="Z4358" i="2"/>
  <c r="X4358" i="2"/>
  <c r="W4358" i="2"/>
  <c r="V4358" i="2"/>
  <c r="AA4357" i="2"/>
  <c r="Z4357" i="2"/>
  <c r="W4357" i="2"/>
  <c r="V4357" i="2"/>
  <c r="X4357" i="2" s="1"/>
  <c r="AA4356" i="2"/>
  <c r="Z4356" i="2"/>
  <c r="X4356" i="2"/>
  <c r="W4356" i="2"/>
  <c r="V4356" i="2"/>
  <c r="AA4355" i="2"/>
  <c r="Z4355" i="2"/>
  <c r="X4355" i="2"/>
  <c r="W4355" i="2"/>
  <c r="V4355" i="2"/>
  <c r="AA4354" i="2"/>
  <c r="Z4354" i="2"/>
  <c r="X4354" i="2"/>
  <c r="W4354" i="2"/>
  <c r="V4354" i="2"/>
  <c r="AA4353" i="2"/>
  <c r="Z4353" i="2"/>
  <c r="V4353" i="2"/>
  <c r="AA4352" i="2"/>
  <c r="Z4352" i="2"/>
  <c r="X4352" i="2"/>
  <c r="W4352" i="2"/>
  <c r="V4352" i="2"/>
  <c r="AA4351" i="2"/>
  <c r="Z4351" i="2"/>
  <c r="X4351" i="2"/>
  <c r="W4351" i="2"/>
  <c r="V4351" i="2"/>
  <c r="AA4350" i="2"/>
  <c r="Z4350" i="2"/>
  <c r="X4350" i="2"/>
  <c r="W4350" i="2"/>
  <c r="V4350" i="2"/>
  <c r="AA4349" i="2"/>
  <c r="Z4349" i="2"/>
  <c r="W4349" i="2"/>
  <c r="V4349" i="2"/>
  <c r="X4349" i="2" s="1"/>
  <c r="AA4348" i="2"/>
  <c r="Z4348" i="2"/>
  <c r="X4348" i="2"/>
  <c r="W4348" i="2"/>
  <c r="V4348" i="2"/>
  <c r="AA4347" i="2"/>
  <c r="Z4347" i="2"/>
  <c r="X4347" i="2"/>
  <c r="W4347" i="2"/>
  <c r="V4347" i="2"/>
  <c r="AA4346" i="2"/>
  <c r="Z4346" i="2"/>
  <c r="X4346" i="2"/>
  <c r="W4346" i="2"/>
  <c r="V4346" i="2"/>
  <c r="AA4345" i="2"/>
  <c r="Z4345" i="2"/>
  <c r="W4345" i="2"/>
  <c r="V4345" i="2"/>
  <c r="X4345" i="2" s="1"/>
  <c r="AA4344" i="2"/>
  <c r="Z4344" i="2"/>
  <c r="X4344" i="2"/>
  <c r="W4344" i="2"/>
  <c r="V4344" i="2"/>
  <c r="AA4343" i="2"/>
  <c r="Z4343" i="2"/>
  <c r="X4343" i="2"/>
  <c r="W4343" i="2"/>
  <c r="V4343" i="2"/>
  <c r="AA4342" i="2"/>
  <c r="Z4342" i="2"/>
  <c r="X4342" i="2"/>
  <c r="W4342" i="2"/>
  <c r="V4342" i="2"/>
  <c r="AA4341" i="2"/>
  <c r="Z4341" i="2"/>
  <c r="V4341" i="2"/>
  <c r="X4341" i="2" s="1"/>
  <c r="AA4340" i="2"/>
  <c r="Z4340" i="2"/>
  <c r="X4340" i="2"/>
  <c r="W4340" i="2"/>
  <c r="V4340" i="2"/>
  <c r="AA4339" i="2"/>
  <c r="Z4339" i="2"/>
  <c r="X4339" i="2"/>
  <c r="W4339" i="2"/>
  <c r="V4339" i="2"/>
  <c r="AA4338" i="2"/>
  <c r="Z4338" i="2"/>
  <c r="X4338" i="2"/>
  <c r="W4338" i="2"/>
  <c r="V4338" i="2"/>
  <c r="AA4337" i="2"/>
  <c r="Z4337" i="2"/>
  <c r="W4337" i="2"/>
  <c r="V4337" i="2"/>
  <c r="X4337" i="2" s="1"/>
  <c r="AA4336" i="2"/>
  <c r="Z4336" i="2"/>
  <c r="X4336" i="2"/>
  <c r="W4336" i="2"/>
  <c r="V4336" i="2"/>
  <c r="AA4335" i="2"/>
  <c r="Z4335" i="2"/>
  <c r="X4335" i="2"/>
  <c r="W4335" i="2"/>
  <c r="V4335" i="2"/>
  <c r="AA4334" i="2"/>
  <c r="Z4334" i="2"/>
  <c r="X4334" i="2"/>
  <c r="W4334" i="2"/>
  <c r="V4334" i="2"/>
  <c r="AA4333" i="2"/>
  <c r="Z4333" i="2"/>
  <c r="V4333" i="2"/>
  <c r="X4333" i="2" s="1"/>
  <c r="AA4332" i="2"/>
  <c r="Z4332" i="2"/>
  <c r="X4332" i="2"/>
  <c r="W4332" i="2"/>
  <c r="V4332" i="2"/>
  <c r="AA4331" i="2"/>
  <c r="Z4331" i="2"/>
  <c r="X4331" i="2"/>
  <c r="W4331" i="2"/>
  <c r="V4331" i="2"/>
  <c r="AA4330" i="2"/>
  <c r="Z4330" i="2"/>
  <c r="X4330" i="2"/>
  <c r="W4330" i="2"/>
  <c r="V4330" i="2"/>
  <c r="AA4329" i="2"/>
  <c r="Z4329" i="2"/>
  <c r="W4329" i="2"/>
  <c r="V4329" i="2"/>
  <c r="X4329" i="2" s="1"/>
  <c r="AA4328" i="2"/>
  <c r="Z4328" i="2"/>
  <c r="X4328" i="2"/>
  <c r="W4328" i="2"/>
  <c r="V4328" i="2"/>
  <c r="AA4327" i="2"/>
  <c r="Z4327" i="2"/>
  <c r="X4327" i="2"/>
  <c r="W4327" i="2"/>
  <c r="V4327" i="2"/>
  <c r="AA4326" i="2"/>
  <c r="Z4326" i="2"/>
  <c r="X4326" i="2"/>
  <c r="W4326" i="2"/>
  <c r="V4326" i="2"/>
  <c r="AA4325" i="2"/>
  <c r="Z4325" i="2"/>
  <c r="W4325" i="2"/>
  <c r="V4325" i="2"/>
  <c r="X4325" i="2" s="1"/>
  <c r="AA4324" i="2"/>
  <c r="Z4324" i="2"/>
  <c r="X4324" i="2"/>
  <c r="W4324" i="2"/>
  <c r="V4324" i="2"/>
  <c r="AA4323" i="2"/>
  <c r="Z4323" i="2"/>
  <c r="X4323" i="2"/>
  <c r="W4323" i="2"/>
  <c r="V4323" i="2"/>
  <c r="AA4322" i="2"/>
  <c r="Z4322" i="2"/>
  <c r="X4322" i="2"/>
  <c r="W4322" i="2"/>
  <c r="V4322" i="2"/>
  <c r="AA4321" i="2"/>
  <c r="Z4321" i="2"/>
  <c r="V4321" i="2"/>
  <c r="AA4320" i="2"/>
  <c r="Z4320" i="2"/>
  <c r="X4320" i="2"/>
  <c r="W4320" i="2"/>
  <c r="V4320" i="2"/>
  <c r="AA4319" i="2"/>
  <c r="Z4319" i="2"/>
  <c r="X4319" i="2"/>
  <c r="W4319" i="2"/>
  <c r="V4319" i="2"/>
  <c r="AA4318" i="2"/>
  <c r="Z4318" i="2"/>
  <c r="X4318" i="2"/>
  <c r="W4318" i="2"/>
  <c r="V4318" i="2"/>
  <c r="AA4317" i="2"/>
  <c r="Z4317" i="2"/>
  <c r="V4317" i="2"/>
  <c r="W4317" i="2" s="1"/>
  <c r="AA4316" i="2"/>
  <c r="Z4316" i="2"/>
  <c r="X4316" i="2"/>
  <c r="W4316" i="2"/>
  <c r="V4316" i="2"/>
  <c r="AA4315" i="2"/>
  <c r="Z4315" i="2"/>
  <c r="X4315" i="2"/>
  <c r="W4315" i="2"/>
  <c r="V4315" i="2"/>
  <c r="AA4314" i="2"/>
  <c r="Z4314" i="2"/>
  <c r="X4314" i="2"/>
  <c r="W4314" i="2"/>
  <c r="V4314" i="2"/>
  <c r="AA4313" i="2"/>
  <c r="Z4313" i="2"/>
  <c r="V4313" i="2"/>
  <c r="AA4312" i="2"/>
  <c r="Z4312" i="2"/>
  <c r="X4312" i="2"/>
  <c r="W4312" i="2"/>
  <c r="V4312" i="2"/>
  <c r="AA4311" i="2"/>
  <c r="Z4311" i="2"/>
  <c r="X4311" i="2"/>
  <c r="W4311" i="2"/>
  <c r="V4311" i="2"/>
  <c r="AA4310" i="2"/>
  <c r="Z4310" i="2"/>
  <c r="X4310" i="2"/>
  <c r="W4310" i="2"/>
  <c r="V4310" i="2"/>
  <c r="AA4309" i="2"/>
  <c r="Z4309" i="2"/>
  <c r="V4309" i="2"/>
  <c r="W4309" i="2" s="1"/>
  <c r="AA4308" i="2"/>
  <c r="Z4308" i="2"/>
  <c r="X4308" i="2"/>
  <c r="W4308" i="2"/>
  <c r="V4308" i="2"/>
  <c r="AA4307" i="2"/>
  <c r="Z4307" i="2"/>
  <c r="X4307" i="2"/>
  <c r="W4307" i="2"/>
  <c r="V4307" i="2"/>
  <c r="AA4306" i="2"/>
  <c r="Z4306" i="2"/>
  <c r="X4306" i="2"/>
  <c r="W4306" i="2"/>
  <c r="V4306" i="2"/>
  <c r="AA4305" i="2"/>
  <c r="Z4305" i="2"/>
  <c r="V4305" i="2"/>
  <c r="W4305" i="2" s="1"/>
  <c r="AA4304" i="2"/>
  <c r="Z4304" i="2"/>
  <c r="X4304" i="2"/>
  <c r="W4304" i="2"/>
  <c r="V4304" i="2"/>
  <c r="AA4303" i="2"/>
  <c r="Z4303" i="2"/>
  <c r="X4303" i="2"/>
  <c r="W4303" i="2"/>
  <c r="V4303" i="2"/>
  <c r="AA4302" i="2"/>
  <c r="Z4302" i="2"/>
  <c r="X4302" i="2"/>
  <c r="W4302" i="2"/>
  <c r="V4302" i="2"/>
  <c r="AA4301" i="2"/>
  <c r="Z4301" i="2"/>
  <c r="X4301" i="2"/>
  <c r="V4301" i="2"/>
  <c r="W4301" i="2" s="1"/>
  <c r="AA4300" i="2"/>
  <c r="Z4300" i="2"/>
  <c r="X4300" i="2"/>
  <c r="W4300" i="2"/>
  <c r="V4300" i="2"/>
  <c r="AA4299" i="2"/>
  <c r="Z4299" i="2"/>
  <c r="X4299" i="2"/>
  <c r="W4299" i="2"/>
  <c r="V4299" i="2"/>
  <c r="AA4298" i="2"/>
  <c r="Z4298" i="2"/>
  <c r="X4298" i="2"/>
  <c r="W4298" i="2"/>
  <c r="V4298" i="2"/>
  <c r="AA4297" i="2"/>
  <c r="Z4297" i="2"/>
  <c r="V4297" i="2"/>
  <c r="AA4296" i="2"/>
  <c r="Z4296" i="2"/>
  <c r="X4296" i="2"/>
  <c r="W4296" i="2"/>
  <c r="V4296" i="2"/>
  <c r="AA4295" i="2"/>
  <c r="Z4295" i="2"/>
  <c r="X4295" i="2"/>
  <c r="W4295" i="2"/>
  <c r="V4295" i="2"/>
  <c r="AA4294" i="2"/>
  <c r="Z4294" i="2"/>
  <c r="X4294" i="2"/>
  <c r="W4294" i="2"/>
  <c r="V4294" i="2"/>
  <c r="AA4293" i="2"/>
  <c r="Z4293" i="2"/>
  <c r="X4293" i="2"/>
  <c r="V4293" i="2"/>
  <c r="W4293" i="2" s="1"/>
  <c r="AA4292" i="2"/>
  <c r="Z4292" i="2"/>
  <c r="X4292" i="2"/>
  <c r="W4292" i="2"/>
  <c r="V4292" i="2"/>
  <c r="AA4291" i="2"/>
  <c r="Z4291" i="2"/>
  <c r="X4291" i="2"/>
  <c r="W4291" i="2"/>
  <c r="V4291" i="2"/>
  <c r="AA4290" i="2"/>
  <c r="Z4290" i="2"/>
  <c r="X4290" i="2"/>
  <c r="W4290" i="2"/>
  <c r="V4290" i="2"/>
  <c r="AA4289" i="2"/>
  <c r="Z4289" i="2"/>
  <c r="V4289" i="2"/>
  <c r="W4289" i="2" s="1"/>
  <c r="AA4288" i="2"/>
  <c r="Z4288" i="2"/>
  <c r="X4288" i="2"/>
  <c r="W4288" i="2"/>
  <c r="V4288" i="2"/>
  <c r="AA4287" i="2"/>
  <c r="Z4287" i="2"/>
  <c r="X4287" i="2"/>
  <c r="W4287" i="2"/>
  <c r="V4287" i="2"/>
  <c r="AA4286" i="2"/>
  <c r="Z4286" i="2"/>
  <c r="X4286" i="2"/>
  <c r="W4286" i="2"/>
  <c r="V4286" i="2"/>
  <c r="AA4285" i="2"/>
  <c r="Z4285" i="2"/>
  <c r="X4285" i="2"/>
  <c r="V4285" i="2"/>
  <c r="W4285" i="2" s="1"/>
  <c r="AA4284" i="2"/>
  <c r="Z4284" i="2"/>
  <c r="X4284" i="2"/>
  <c r="W4284" i="2"/>
  <c r="V4284" i="2"/>
  <c r="AA4283" i="2"/>
  <c r="Z4283" i="2"/>
  <c r="X4283" i="2"/>
  <c r="W4283" i="2"/>
  <c r="V4283" i="2"/>
  <c r="AA4282" i="2"/>
  <c r="Z4282" i="2"/>
  <c r="X4282" i="2"/>
  <c r="W4282" i="2"/>
  <c r="V4282" i="2"/>
  <c r="AA4281" i="2"/>
  <c r="Z4281" i="2"/>
  <c r="X4281" i="2"/>
  <c r="V4281" i="2"/>
  <c r="W4281" i="2" s="1"/>
  <c r="AA4280" i="2"/>
  <c r="Z4280" i="2"/>
  <c r="X4280" i="2"/>
  <c r="W4280" i="2"/>
  <c r="V4280" i="2"/>
  <c r="AA4279" i="2"/>
  <c r="Z4279" i="2"/>
  <c r="X4279" i="2"/>
  <c r="W4279" i="2"/>
  <c r="V4279" i="2"/>
  <c r="AA4278" i="2"/>
  <c r="Z4278" i="2"/>
  <c r="X4278" i="2"/>
  <c r="W4278" i="2"/>
  <c r="V4278" i="2"/>
  <c r="AA4277" i="2"/>
  <c r="Z4277" i="2"/>
  <c r="X4277" i="2"/>
  <c r="V4277" i="2"/>
  <c r="W4277" i="2" s="1"/>
  <c r="AA4276" i="2"/>
  <c r="Z4276" i="2"/>
  <c r="X4276" i="2"/>
  <c r="W4276" i="2"/>
  <c r="V4276" i="2"/>
  <c r="AA4275" i="2"/>
  <c r="Z4275" i="2"/>
  <c r="X4275" i="2"/>
  <c r="W4275" i="2"/>
  <c r="V4275" i="2"/>
  <c r="AA4274" i="2"/>
  <c r="Z4274" i="2"/>
  <c r="X4274" i="2"/>
  <c r="W4274" i="2"/>
  <c r="V4274" i="2"/>
  <c r="AA4273" i="2"/>
  <c r="Z4273" i="2"/>
  <c r="V4273" i="2"/>
  <c r="W4273" i="2" s="1"/>
  <c r="AA4272" i="2"/>
  <c r="Z4272" i="2"/>
  <c r="X4272" i="2"/>
  <c r="W4272" i="2"/>
  <c r="V4272" i="2"/>
  <c r="AA4271" i="2"/>
  <c r="Z4271" i="2"/>
  <c r="X4271" i="2"/>
  <c r="W4271" i="2"/>
  <c r="V4271" i="2"/>
  <c r="AA4270" i="2"/>
  <c r="Z4270" i="2"/>
  <c r="X4270" i="2"/>
  <c r="W4270" i="2"/>
  <c r="V4270" i="2"/>
  <c r="AA4269" i="2"/>
  <c r="Z4269" i="2"/>
  <c r="X4269" i="2"/>
  <c r="V4269" i="2"/>
  <c r="W4269" i="2" s="1"/>
  <c r="AA4268" i="2"/>
  <c r="Z4268" i="2"/>
  <c r="X4268" i="2"/>
  <c r="W4268" i="2"/>
  <c r="V4268" i="2"/>
  <c r="AA4267" i="2"/>
  <c r="Z4267" i="2"/>
  <c r="X4267" i="2"/>
  <c r="W4267" i="2"/>
  <c r="V4267" i="2"/>
  <c r="AA4266" i="2"/>
  <c r="Z4266" i="2"/>
  <c r="X4266" i="2"/>
  <c r="W4266" i="2"/>
  <c r="V4266" i="2"/>
  <c r="AA4265" i="2"/>
  <c r="Z4265" i="2"/>
  <c r="X4265" i="2"/>
  <c r="V4265" i="2"/>
  <c r="W4265" i="2" s="1"/>
  <c r="AA4264" i="2"/>
  <c r="Z4264" i="2"/>
  <c r="X4264" i="2"/>
  <c r="W4264" i="2"/>
  <c r="V4264" i="2"/>
  <c r="AA4263" i="2"/>
  <c r="Z4263" i="2"/>
  <c r="X4263" i="2"/>
  <c r="W4263" i="2"/>
  <c r="V4263" i="2"/>
  <c r="AA4262" i="2"/>
  <c r="Z4262" i="2"/>
  <c r="X4262" i="2"/>
  <c r="W4262" i="2"/>
  <c r="V4262" i="2"/>
  <c r="AA4261" i="2"/>
  <c r="Z4261" i="2"/>
  <c r="X4261" i="2"/>
  <c r="V4261" i="2"/>
  <c r="W4261" i="2" s="1"/>
  <c r="AA4260" i="2"/>
  <c r="Z4260" i="2"/>
  <c r="X4260" i="2"/>
  <c r="W4260" i="2"/>
  <c r="V4260" i="2"/>
  <c r="AA4259" i="2"/>
  <c r="Z4259" i="2"/>
  <c r="X4259" i="2"/>
  <c r="W4259" i="2"/>
  <c r="V4259" i="2"/>
  <c r="AA4258" i="2"/>
  <c r="Z4258" i="2"/>
  <c r="X4258" i="2"/>
  <c r="W4258" i="2"/>
  <c r="V4258" i="2"/>
  <c r="AA4257" i="2"/>
  <c r="Z4257" i="2"/>
  <c r="X4257" i="2"/>
  <c r="V4257" i="2"/>
  <c r="W4257" i="2" s="1"/>
  <c r="AA4256" i="2"/>
  <c r="Z4256" i="2"/>
  <c r="X4256" i="2"/>
  <c r="W4256" i="2"/>
  <c r="V4256" i="2"/>
  <c r="AA4255" i="2"/>
  <c r="Z4255" i="2"/>
  <c r="X4255" i="2"/>
  <c r="W4255" i="2"/>
  <c r="V4255" i="2"/>
  <c r="AA4254" i="2"/>
  <c r="Z4254" i="2"/>
  <c r="X4254" i="2"/>
  <c r="W4254" i="2"/>
  <c r="V4254" i="2"/>
  <c r="AA4253" i="2"/>
  <c r="Z4253" i="2"/>
  <c r="V4253" i="2"/>
  <c r="AA4252" i="2"/>
  <c r="Z4252" i="2"/>
  <c r="X4252" i="2"/>
  <c r="W4252" i="2"/>
  <c r="V4252" i="2"/>
  <c r="AA4251" i="2"/>
  <c r="Z4251" i="2"/>
  <c r="X4251" i="2"/>
  <c r="W4251" i="2"/>
  <c r="V4251" i="2"/>
  <c r="AA4250" i="2"/>
  <c r="Z4250" i="2"/>
  <c r="X4250" i="2"/>
  <c r="W4250" i="2"/>
  <c r="V4250" i="2"/>
  <c r="AA4249" i="2"/>
  <c r="Z4249" i="2"/>
  <c r="V4249" i="2"/>
  <c r="AA4248" i="2"/>
  <c r="Z4248" i="2"/>
  <c r="X4248" i="2"/>
  <c r="W4248" i="2"/>
  <c r="V4248" i="2"/>
  <c r="AA4247" i="2"/>
  <c r="Z4247" i="2"/>
  <c r="X4247" i="2"/>
  <c r="W4247" i="2"/>
  <c r="V4247" i="2"/>
  <c r="AA4246" i="2"/>
  <c r="Z4246" i="2"/>
  <c r="X4246" i="2"/>
  <c r="W4246" i="2"/>
  <c r="V4246" i="2"/>
  <c r="AA4245" i="2"/>
  <c r="Z4245" i="2"/>
  <c r="X4245" i="2"/>
  <c r="V4245" i="2"/>
  <c r="W4245" i="2" s="1"/>
  <c r="AA4244" i="2"/>
  <c r="Z4244" i="2"/>
  <c r="X4244" i="2"/>
  <c r="W4244" i="2"/>
  <c r="V4244" i="2"/>
  <c r="AA4243" i="2"/>
  <c r="Z4243" i="2"/>
  <c r="X4243" i="2"/>
  <c r="W4243" i="2"/>
  <c r="V4243" i="2"/>
  <c r="AA4242" i="2"/>
  <c r="Z4242" i="2"/>
  <c r="X4242" i="2"/>
  <c r="W4242" i="2"/>
  <c r="V4242" i="2"/>
  <c r="AA4241" i="2"/>
  <c r="Z4241" i="2"/>
  <c r="X4241" i="2"/>
  <c r="V4241" i="2"/>
  <c r="W4241" i="2" s="1"/>
  <c r="AA4240" i="2"/>
  <c r="Z4240" i="2"/>
  <c r="X4240" i="2"/>
  <c r="W4240" i="2"/>
  <c r="V4240" i="2"/>
  <c r="AA4239" i="2"/>
  <c r="Z4239" i="2"/>
  <c r="X4239" i="2"/>
  <c r="W4239" i="2"/>
  <c r="V4239" i="2"/>
  <c r="AA4238" i="2"/>
  <c r="Z4238" i="2"/>
  <c r="X4238" i="2"/>
  <c r="W4238" i="2"/>
  <c r="V4238" i="2"/>
  <c r="AA4237" i="2"/>
  <c r="Z4237" i="2"/>
  <c r="V4237" i="2"/>
  <c r="AA4236" i="2"/>
  <c r="Z4236" i="2"/>
  <c r="X4236" i="2"/>
  <c r="W4236" i="2"/>
  <c r="V4236" i="2"/>
  <c r="AA4235" i="2"/>
  <c r="Z4235" i="2"/>
  <c r="X4235" i="2"/>
  <c r="W4235" i="2"/>
  <c r="V4235" i="2"/>
  <c r="AA4234" i="2"/>
  <c r="Z4234" i="2"/>
  <c r="X4234" i="2"/>
  <c r="W4234" i="2"/>
  <c r="V4234" i="2"/>
  <c r="AA4233" i="2"/>
  <c r="Z4233" i="2"/>
  <c r="V4233" i="2"/>
  <c r="AA4232" i="2"/>
  <c r="Z4232" i="2"/>
  <c r="X4232" i="2"/>
  <c r="W4232" i="2"/>
  <c r="V4232" i="2"/>
  <c r="AA4231" i="2"/>
  <c r="Z4231" i="2"/>
  <c r="X4231" i="2"/>
  <c r="W4231" i="2"/>
  <c r="V4231" i="2"/>
  <c r="AA4230" i="2"/>
  <c r="Z4230" i="2"/>
  <c r="X4230" i="2"/>
  <c r="W4230" i="2"/>
  <c r="V4230" i="2"/>
  <c r="AA4229" i="2"/>
  <c r="Z4229" i="2"/>
  <c r="V4229" i="2"/>
  <c r="W4229" i="2" s="1"/>
  <c r="AA4228" i="2"/>
  <c r="Z4228" i="2"/>
  <c r="X4228" i="2"/>
  <c r="W4228" i="2"/>
  <c r="V4228" i="2"/>
  <c r="AA4227" i="2"/>
  <c r="Z4227" i="2"/>
  <c r="X4227" i="2"/>
  <c r="W4227" i="2"/>
  <c r="V4227" i="2"/>
  <c r="AA4226" i="2"/>
  <c r="Z4226" i="2"/>
  <c r="X4226" i="2"/>
  <c r="W4226" i="2"/>
  <c r="V4226" i="2"/>
  <c r="AA4225" i="2"/>
  <c r="Z4225" i="2"/>
  <c r="V4225" i="2"/>
  <c r="W4225" i="2" s="1"/>
  <c r="AA4224" i="2"/>
  <c r="Z4224" i="2"/>
  <c r="X4224" i="2"/>
  <c r="W4224" i="2"/>
  <c r="V4224" i="2"/>
  <c r="AA4223" i="2"/>
  <c r="Z4223" i="2"/>
  <c r="X4223" i="2"/>
  <c r="W4223" i="2"/>
  <c r="V4223" i="2"/>
  <c r="AA4222" i="2"/>
  <c r="Z4222" i="2"/>
  <c r="X4222" i="2"/>
  <c r="W4222" i="2"/>
  <c r="V4222" i="2"/>
  <c r="AA4221" i="2"/>
  <c r="Z4221" i="2"/>
  <c r="X4221" i="2"/>
  <c r="V4221" i="2"/>
  <c r="W4221" i="2" s="1"/>
  <c r="AA4220" i="2"/>
  <c r="Z4220" i="2"/>
  <c r="X4220" i="2"/>
  <c r="W4220" i="2"/>
  <c r="V4220" i="2"/>
  <c r="AA4219" i="2"/>
  <c r="Z4219" i="2"/>
  <c r="X4219" i="2"/>
  <c r="W4219" i="2"/>
  <c r="V4219" i="2"/>
  <c r="AA4218" i="2"/>
  <c r="Z4218" i="2"/>
  <c r="X4218" i="2"/>
  <c r="W4218" i="2"/>
  <c r="V4218" i="2"/>
  <c r="AA4217" i="2"/>
  <c r="Z4217" i="2"/>
  <c r="V4217" i="2"/>
  <c r="AA4216" i="2"/>
  <c r="Z4216" i="2"/>
  <c r="X4216" i="2"/>
  <c r="W4216" i="2"/>
  <c r="V4216" i="2"/>
  <c r="AA4215" i="2"/>
  <c r="Z4215" i="2"/>
  <c r="X4215" i="2"/>
  <c r="W4215" i="2"/>
  <c r="V4215" i="2"/>
  <c r="AA4214" i="2"/>
  <c r="Z4214" i="2"/>
  <c r="X4214" i="2"/>
  <c r="W4214" i="2"/>
  <c r="V4214" i="2"/>
  <c r="AA4213" i="2"/>
  <c r="Z4213" i="2"/>
  <c r="X4213" i="2"/>
  <c r="V4213" i="2"/>
  <c r="W4213" i="2" s="1"/>
  <c r="AA4212" i="2"/>
  <c r="Z4212" i="2"/>
  <c r="X4212" i="2"/>
  <c r="W4212" i="2"/>
  <c r="V4212" i="2"/>
  <c r="AA4211" i="2"/>
  <c r="Z4211" i="2"/>
  <c r="X4211" i="2"/>
  <c r="W4211" i="2"/>
  <c r="V4211" i="2"/>
  <c r="AA4210" i="2"/>
  <c r="Z4210" i="2"/>
  <c r="X4210" i="2"/>
  <c r="W4210" i="2"/>
  <c r="V4210" i="2"/>
  <c r="AA4209" i="2"/>
  <c r="Z4209" i="2"/>
  <c r="V4209" i="2"/>
  <c r="W4209" i="2" s="1"/>
  <c r="AA4208" i="2"/>
  <c r="Z4208" i="2"/>
  <c r="X4208" i="2"/>
  <c r="W4208" i="2"/>
  <c r="V4208" i="2"/>
  <c r="AA4207" i="2"/>
  <c r="Z4207" i="2"/>
  <c r="X4207" i="2"/>
  <c r="W4207" i="2"/>
  <c r="V4207" i="2"/>
  <c r="AA4206" i="2"/>
  <c r="Z4206" i="2"/>
  <c r="X4206" i="2"/>
  <c r="W4206" i="2"/>
  <c r="V4206" i="2"/>
  <c r="AA4205" i="2"/>
  <c r="Z4205" i="2"/>
  <c r="X4205" i="2"/>
  <c r="V4205" i="2"/>
  <c r="W4205" i="2" s="1"/>
  <c r="AA4204" i="2"/>
  <c r="Z4204" i="2"/>
  <c r="X4204" i="2"/>
  <c r="W4204" i="2"/>
  <c r="V4204" i="2"/>
  <c r="AA4203" i="2"/>
  <c r="Z4203" i="2"/>
  <c r="X4203" i="2"/>
  <c r="W4203" i="2"/>
  <c r="V4203" i="2"/>
  <c r="AA4202" i="2"/>
  <c r="Z4202" i="2"/>
  <c r="X4202" i="2"/>
  <c r="W4202" i="2"/>
  <c r="V4202" i="2"/>
  <c r="AA4201" i="2"/>
  <c r="Z4201" i="2"/>
  <c r="X4201" i="2"/>
  <c r="V4201" i="2"/>
  <c r="W4201" i="2" s="1"/>
  <c r="AA4200" i="2"/>
  <c r="Z4200" i="2"/>
  <c r="X4200" i="2"/>
  <c r="W4200" i="2"/>
  <c r="V4200" i="2"/>
  <c r="AA4199" i="2"/>
  <c r="Z4199" i="2"/>
  <c r="X4199" i="2"/>
  <c r="W4199" i="2"/>
  <c r="V4199" i="2"/>
  <c r="AA4198" i="2"/>
  <c r="Z4198" i="2"/>
  <c r="X4198" i="2"/>
  <c r="W4198" i="2"/>
  <c r="V4198" i="2"/>
  <c r="AA4197" i="2"/>
  <c r="Z4197" i="2"/>
  <c r="X4197" i="2"/>
  <c r="V4197" i="2"/>
  <c r="W4197" i="2" s="1"/>
  <c r="AA4196" i="2"/>
  <c r="Z4196" i="2"/>
  <c r="X4196" i="2"/>
  <c r="W4196" i="2"/>
  <c r="V4196" i="2"/>
  <c r="AA4195" i="2"/>
  <c r="Z4195" i="2"/>
  <c r="X4195" i="2"/>
  <c r="W4195" i="2"/>
  <c r="V4195" i="2"/>
  <c r="AA4194" i="2"/>
  <c r="Z4194" i="2"/>
  <c r="X4194" i="2"/>
  <c r="W4194" i="2"/>
  <c r="V4194" i="2"/>
  <c r="AA4193" i="2"/>
  <c r="Z4193" i="2"/>
  <c r="V4193" i="2"/>
  <c r="W4193" i="2" s="1"/>
  <c r="AA4192" i="2"/>
  <c r="Z4192" i="2"/>
  <c r="X4192" i="2"/>
  <c r="W4192" i="2"/>
  <c r="V4192" i="2"/>
  <c r="AA4191" i="2"/>
  <c r="Z4191" i="2"/>
  <c r="X4191" i="2"/>
  <c r="W4191" i="2"/>
  <c r="V4191" i="2"/>
  <c r="AA4190" i="2"/>
  <c r="Z4190" i="2"/>
  <c r="X4190" i="2"/>
  <c r="W4190" i="2"/>
  <c r="V4190" i="2"/>
  <c r="AA4189" i="2"/>
  <c r="Z4189" i="2"/>
  <c r="X4189" i="2"/>
  <c r="V4189" i="2"/>
  <c r="W4189" i="2" s="1"/>
  <c r="AA4188" i="2"/>
  <c r="Z4188" i="2"/>
  <c r="X4188" i="2"/>
  <c r="W4188" i="2"/>
  <c r="V4188" i="2"/>
  <c r="AA4187" i="2"/>
  <c r="Z4187" i="2"/>
  <c r="X4187" i="2"/>
  <c r="W4187" i="2"/>
  <c r="V4187" i="2"/>
  <c r="AA4186" i="2"/>
  <c r="Z4186" i="2"/>
  <c r="X4186" i="2"/>
  <c r="W4186" i="2"/>
  <c r="V4186" i="2"/>
  <c r="AA4185" i="2"/>
  <c r="Z4185" i="2"/>
  <c r="X4185" i="2"/>
  <c r="V4185" i="2"/>
  <c r="W4185" i="2" s="1"/>
  <c r="AA4184" i="2"/>
  <c r="Z4184" i="2"/>
  <c r="X4184" i="2"/>
  <c r="W4184" i="2"/>
  <c r="V4184" i="2"/>
  <c r="AA4183" i="2"/>
  <c r="Z4183" i="2"/>
  <c r="X4183" i="2"/>
  <c r="W4183" i="2"/>
  <c r="V4183" i="2"/>
  <c r="AA4182" i="2"/>
  <c r="Z4182" i="2"/>
  <c r="X4182" i="2"/>
  <c r="W4182" i="2"/>
  <c r="V4182" i="2"/>
  <c r="AA4181" i="2"/>
  <c r="Z4181" i="2"/>
  <c r="V4181" i="2"/>
  <c r="AA4180" i="2"/>
  <c r="Z4180" i="2"/>
  <c r="X4180" i="2"/>
  <c r="W4180" i="2"/>
  <c r="V4180" i="2"/>
  <c r="AA4179" i="2"/>
  <c r="Z4179" i="2"/>
  <c r="X4179" i="2"/>
  <c r="W4179" i="2"/>
  <c r="V4179" i="2"/>
  <c r="AA4178" i="2"/>
  <c r="Z4178" i="2"/>
  <c r="X4178" i="2"/>
  <c r="W4178" i="2"/>
  <c r="V4178" i="2"/>
  <c r="AA4177" i="2"/>
  <c r="Z4177" i="2"/>
  <c r="X4177" i="2"/>
  <c r="V4177" i="2"/>
  <c r="W4177" i="2" s="1"/>
  <c r="AA4176" i="2"/>
  <c r="Z4176" i="2"/>
  <c r="X4176" i="2"/>
  <c r="W4176" i="2"/>
  <c r="V4176" i="2"/>
  <c r="AA4175" i="2"/>
  <c r="Z4175" i="2"/>
  <c r="X4175" i="2"/>
  <c r="W4175" i="2"/>
  <c r="V4175" i="2"/>
  <c r="AA4174" i="2"/>
  <c r="Z4174" i="2"/>
  <c r="X4174" i="2"/>
  <c r="W4174" i="2"/>
  <c r="V4174" i="2"/>
  <c r="AA4173" i="2"/>
  <c r="Z4173" i="2"/>
  <c r="V4173" i="2"/>
  <c r="W4173" i="2" s="1"/>
  <c r="AA4172" i="2"/>
  <c r="Z4172" i="2"/>
  <c r="X4172" i="2"/>
  <c r="W4172" i="2"/>
  <c r="V4172" i="2"/>
  <c r="AA4171" i="2"/>
  <c r="Z4171" i="2"/>
  <c r="X4171" i="2"/>
  <c r="W4171" i="2"/>
  <c r="V4171" i="2"/>
  <c r="AA4170" i="2"/>
  <c r="Z4170" i="2"/>
  <c r="X4170" i="2"/>
  <c r="W4170" i="2"/>
  <c r="V4170" i="2"/>
  <c r="AA4169" i="2"/>
  <c r="Z4169" i="2"/>
  <c r="V4169" i="2"/>
  <c r="AA4168" i="2"/>
  <c r="Z4168" i="2"/>
  <c r="X4168" i="2"/>
  <c r="W4168" i="2"/>
  <c r="V4168" i="2"/>
  <c r="AA4167" i="2"/>
  <c r="Z4167" i="2"/>
  <c r="X4167" i="2"/>
  <c r="W4167" i="2"/>
  <c r="V4167" i="2"/>
  <c r="AA4166" i="2"/>
  <c r="Z4166" i="2"/>
  <c r="X4166" i="2"/>
  <c r="W4166" i="2"/>
  <c r="V4166" i="2"/>
  <c r="AA4165" i="2"/>
  <c r="Z4165" i="2"/>
  <c r="X4165" i="2"/>
  <c r="V4165" i="2"/>
  <c r="W4165" i="2" s="1"/>
  <c r="AA4164" i="2"/>
  <c r="Z4164" i="2"/>
  <c r="X4164" i="2"/>
  <c r="W4164" i="2"/>
  <c r="V4164" i="2"/>
  <c r="AA4163" i="2"/>
  <c r="Z4163" i="2"/>
  <c r="X4163" i="2"/>
  <c r="W4163" i="2"/>
  <c r="V4163" i="2"/>
  <c r="AA4162" i="2"/>
  <c r="Z4162" i="2"/>
  <c r="X4162" i="2"/>
  <c r="W4162" i="2"/>
  <c r="V4162" i="2"/>
  <c r="AA4161" i="2"/>
  <c r="Z4161" i="2"/>
  <c r="V4161" i="2"/>
  <c r="W4161" i="2" s="1"/>
  <c r="AA4160" i="2"/>
  <c r="Z4160" i="2"/>
  <c r="X4160" i="2"/>
  <c r="W4160" i="2"/>
  <c r="V4160" i="2"/>
  <c r="AA4159" i="2"/>
  <c r="Z4159" i="2"/>
  <c r="X4159" i="2"/>
  <c r="W4159" i="2"/>
  <c r="V4159" i="2"/>
  <c r="AA4158" i="2"/>
  <c r="Z4158" i="2"/>
  <c r="X4158" i="2"/>
  <c r="W4158" i="2"/>
  <c r="V4158" i="2"/>
  <c r="AA4157" i="2"/>
  <c r="Z4157" i="2"/>
  <c r="X4157" i="2"/>
  <c r="V4157" i="2"/>
  <c r="W4157" i="2" s="1"/>
  <c r="AA4156" i="2"/>
  <c r="Z4156" i="2"/>
  <c r="X4156" i="2"/>
  <c r="W4156" i="2"/>
  <c r="V4156" i="2"/>
  <c r="AA4155" i="2"/>
  <c r="Z4155" i="2"/>
  <c r="X4155" i="2"/>
  <c r="W4155" i="2"/>
  <c r="V4155" i="2"/>
  <c r="AA4154" i="2"/>
  <c r="Z4154" i="2"/>
  <c r="X4154" i="2"/>
  <c r="W4154" i="2"/>
  <c r="V4154" i="2"/>
  <c r="AA4153" i="2"/>
  <c r="Z4153" i="2"/>
  <c r="V4153" i="2"/>
  <c r="AA4152" i="2"/>
  <c r="Z4152" i="2"/>
  <c r="X4152" i="2"/>
  <c r="W4152" i="2"/>
  <c r="V4152" i="2"/>
  <c r="AA4151" i="2"/>
  <c r="Z4151" i="2"/>
  <c r="X4151" i="2"/>
  <c r="W4151" i="2"/>
  <c r="V4151" i="2"/>
  <c r="AA4150" i="2"/>
  <c r="Z4150" i="2"/>
  <c r="X4150" i="2"/>
  <c r="W4150" i="2"/>
  <c r="V4150" i="2"/>
  <c r="AA4149" i="2"/>
  <c r="Z4149" i="2"/>
  <c r="V4149" i="2"/>
  <c r="W4149" i="2" s="1"/>
  <c r="AA4148" i="2"/>
  <c r="Z4148" i="2"/>
  <c r="X4148" i="2"/>
  <c r="W4148" i="2"/>
  <c r="V4148" i="2"/>
  <c r="AA4147" i="2"/>
  <c r="Z4147" i="2"/>
  <c r="X4147" i="2"/>
  <c r="W4147" i="2"/>
  <c r="V4147" i="2"/>
  <c r="AA4146" i="2"/>
  <c r="Z4146" i="2"/>
  <c r="X4146" i="2"/>
  <c r="W4146" i="2"/>
  <c r="V4146" i="2"/>
  <c r="AA4145" i="2"/>
  <c r="Z4145" i="2"/>
  <c r="V4145" i="2"/>
  <c r="W4145" i="2" s="1"/>
  <c r="AA4144" i="2"/>
  <c r="Z4144" i="2"/>
  <c r="X4144" i="2"/>
  <c r="W4144" i="2"/>
  <c r="V4144" i="2"/>
  <c r="AA4143" i="2"/>
  <c r="Z4143" i="2"/>
  <c r="X4143" i="2"/>
  <c r="W4143" i="2"/>
  <c r="V4143" i="2"/>
  <c r="AA4142" i="2"/>
  <c r="Z4142" i="2"/>
  <c r="X4142" i="2"/>
  <c r="W4142" i="2"/>
  <c r="V4142" i="2"/>
  <c r="AA4141" i="2"/>
  <c r="Z4141" i="2"/>
  <c r="X4141" i="2"/>
  <c r="V4141" i="2"/>
  <c r="W4141" i="2" s="1"/>
  <c r="AA4140" i="2"/>
  <c r="Z4140" i="2"/>
  <c r="X4140" i="2"/>
  <c r="W4140" i="2"/>
  <c r="V4140" i="2"/>
  <c r="AA4139" i="2"/>
  <c r="Z4139" i="2"/>
  <c r="X4139" i="2"/>
  <c r="W4139" i="2"/>
  <c r="V4139" i="2"/>
  <c r="AA4138" i="2"/>
  <c r="Z4138" i="2"/>
  <c r="X4138" i="2"/>
  <c r="W4138" i="2"/>
  <c r="V4138" i="2"/>
  <c r="AA4137" i="2"/>
  <c r="Z4137" i="2"/>
  <c r="V4137" i="2"/>
  <c r="AA4136" i="2"/>
  <c r="Z4136" i="2"/>
  <c r="X4136" i="2"/>
  <c r="W4136" i="2"/>
  <c r="V4136" i="2"/>
  <c r="AA4135" i="2"/>
  <c r="Z4135" i="2"/>
  <c r="X4135" i="2"/>
  <c r="W4135" i="2"/>
  <c r="V4135" i="2"/>
  <c r="AA4134" i="2"/>
  <c r="Z4134" i="2"/>
  <c r="X4134" i="2"/>
  <c r="W4134" i="2"/>
  <c r="V4134" i="2"/>
  <c r="AA4133" i="2"/>
  <c r="Z4133" i="2"/>
  <c r="X4133" i="2"/>
  <c r="V4133" i="2"/>
  <c r="W4133" i="2" s="1"/>
  <c r="AA4132" i="2"/>
  <c r="Z4132" i="2"/>
  <c r="X4132" i="2"/>
  <c r="W4132" i="2"/>
  <c r="V4132" i="2"/>
  <c r="AA4131" i="2"/>
  <c r="Z4131" i="2"/>
  <c r="X4131" i="2"/>
  <c r="W4131" i="2"/>
  <c r="V4131" i="2"/>
  <c r="AA4130" i="2"/>
  <c r="Z4130" i="2"/>
  <c r="X4130" i="2"/>
  <c r="W4130" i="2"/>
  <c r="V4130" i="2"/>
  <c r="AA4129" i="2"/>
  <c r="Z4129" i="2"/>
  <c r="V4129" i="2"/>
  <c r="W4129" i="2" s="1"/>
  <c r="AA4128" i="2"/>
  <c r="Z4128" i="2"/>
  <c r="X4128" i="2"/>
  <c r="W4128" i="2"/>
  <c r="V4128" i="2"/>
  <c r="AA4127" i="2"/>
  <c r="Z4127" i="2"/>
  <c r="X4127" i="2"/>
  <c r="W4127" i="2"/>
  <c r="V4127" i="2"/>
  <c r="AA4126" i="2"/>
  <c r="Z4126" i="2"/>
  <c r="X4126" i="2"/>
  <c r="W4126" i="2"/>
  <c r="V4126" i="2"/>
  <c r="AA4125" i="2"/>
  <c r="Z4125" i="2"/>
  <c r="X4125" i="2"/>
  <c r="V4125" i="2"/>
  <c r="W4125" i="2" s="1"/>
  <c r="AA4124" i="2"/>
  <c r="Z4124" i="2"/>
  <c r="X4124" i="2"/>
  <c r="W4124" i="2"/>
  <c r="V4124" i="2"/>
  <c r="AA4123" i="2"/>
  <c r="Z4123" i="2"/>
  <c r="X4123" i="2"/>
  <c r="W4123" i="2"/>
  <c r="V4123" i="2"/>
  <c r="AA4122" i="2"/>
  <c r="Z4122" i="2"/>
  <c r="X4122" i="2"/>
  <c r="W4122" i="2"/>
  <c r="V4122" i="2"/>
  <c r="AA4121" i="2"/>
  <c r="Z4121" i="2"/>
  <c r="X4121" i="2"/>
  <c r="V4121" i="2"/>
  <c r="W4121" i="2" s="1"/>
  <c r="AA4120" i="2"/>
  <c r="Z4120" i="2"/>
  <c r="X4120" i="2"/>
  <c r="W4120" i="2"/>
  <c r="V4120" i="2"/>
  <c r="AA4119" i="2"/>
  <c r="Z4119" i="2"/>
  <c r="X4119" i="2"/>
  <c r="W4119" i="2"/>
  <c r="V4119" i="2"/>
  <c r="AA4118" i="2"/>
  <c r="Z4118" i="2"/>
  <c r="X4118" i="2"/>
  <c r="W4118" i="2"/>
  <c r="V4118" i="2"/>
  <c r="AA4117" i="2"/>
  <c r="Z4117" i="2"/>
  <c r="X4117" i="2"/>
  <c r="V4117" i="2"/>
  <c r="W4117" i="2" s="1"/>
  <c r="AA4116" i="2"/>
  <c r="Z4116" i="2"/>
  <c r="X4116" i="2"/>
  <c r="W4116" i="2"/>
  <c r="V4116" i="2"/>
  <c r="AA4115" i="2"/>
  <c r="Z4115" i="2"/>
  <c r="X4115" i="2"/>
  <c r="W4115" i="2"/>
  <c r="V4115" i="2"/>
  <c r="AA4114" i="2"/>
  <c r="Z4114" i="2"/>
  <c r="X4114" i="2"/>
  <c r="W4114" i="2"/>
  <c r="V4114" i="2"/>
  <c r="AA4113" i="2"/>
  <c r="Z4113" i="2"/>
  <c r="V4113" i="2"/>
  <c r="W4113" i="2" s="1"/>
  <c r="AA4112" i="2"/>
  <c r="Z4112" i="2"/>
  <c r="X4112" i="2"/>
  <c r="W4112" i="2"/>
  <c r="V4112" i="2"/>
  <c r="AA4111" i="2"/>
  <c r="Z4111" i="2"/>
  <c r="X4111" i="2"/>
  <c r="W4111" i="2"/>
  <c r="V4111" i="2"/>
  <c r="AA4110" i="2"/>
  <c r="Z4110" i="2"/>
  <c r="X4110" i="2"/>
  <c r="W4110" i="2"/>
  <c r="V4110" i="2"/>
  <c r="AA4109" i="2"/>
  <c r="Z4109" i="2"/>
  <c r="X4109" i="2"/>
  <c r="V4109" i="2"/>
  <c r="W4109" i="2" s="1"/>
  <c r="AA4108" i="2"/>
  <c r="Z4108" i="2"/>
  <c r="X4108" i="2"/>
  <c r="W4108" i="2"/>
  <c r="V4108" i="2"/>
  <c r="AA4107" i="2"/>
  <c r="Z4107" i="2"/>
  <c r="X4107" i="2"/>
  <c r="W4107" i="2"/>
  <c r="V4107" i="2"/>
  <c r="AA4106" i="2"/>
  <c r="Z4106" i="2"/>
  <c r="X4106" i="2"/>
  <c r="W4106" i="2"/>
  <c r="V4106" i="2"/>
  <c r="AA4105" i="2"/>
  <c r="Z4105" i="2"/>
  <c r="X4105" i="2"/>
  <c r="V4105" i="2"/>
  <c r="W4105" i="2" s="1"/>
  <c r="AA4104" i="2"/>
  <c r="Z4104" i="2"/>
  <c r="X4104" i="2"/>
  <c r="W4104" i="2"/>
  <c r="V4104" i="2"/>
  <c r="AA4103" i="2"/>
  <c r="Z4103" i="2"/>
  <c r="X4103" i="2"/>
  <c r="W4103" i="2"/>
  <c r="V4103" i="2"/>
  <c r="AA4102" i="2"/>
  <c r="Z4102" i="2"/>
  <c r="X4102" i="2"/>
  <c r="W4102" i="2"/>
  <c r="V4102" i="2"/>
  <c r="AA4101" i="2"/>
  <c r="Z4101" i="2"/>
  <c r="X4101" i="2"/>
  <c r="V4101" i="2"/>
  <c r="W4101" i="2" s="1"/>
  <c r="AA4100" i="2"/>
  <c r="Z4100" i="2"/>
  <c r="X4100" i="2"/>
  <c r="W4100" i="2"/>
  <c r="V4100" i="2"/>
  <c r="AA4099" i="2"/>
  <c r="Z4099" i="2"/>
  <c r="X4099" i="2"/>
  <c r="W4099" i="2"/>
  <c r="V4099" i="2"/>
  <c r="AA4098" i="2"/>
  <c r="Z4098" i="2"/>
  <c r="X4098" i="2"/>
  <c r="W4098" i="2"/>
  <c r="V4098" i="2"/>
  <c r="AA4097" i="2"/>
  <c r="Z4097" i="2"/>
  <c r="V4097" i="2"/>
  <c r="AA4096" i="2"/>
  <c r="Z4096" i="2"/>
  <c r="X4096" i="2"/>
  <c r="W4096" i="2"/>
  <c r="V4096" i="2"/>
  <c r="AA4095" i="2"/>
  <c r="Z4095" i="2"/>
  <c r="X4095" i="2"/>
  <c r="W4095" i="2"/>
  <c r="V4095" i="2"/>
  <c r="AA4094" i="2"/>
  <c r="Z4094" i="2"/>
  <c r="X4094" i="2"/>
  <c r="W4094" i="2"/>
  <c r="V4094" i="2"/>
  <c r="AA4093" i="2"/>
  <c r="Z4093" i="2"/>
  <c r="X4093" i="2"/>
  <c r="V4093" i="2"/>
  <c r="W4093" i="2" s="1"/>
  <c r="AA4092" i="2"/>
  <c r="Z4092" i="2"/>
  <c r="X4092" i="2"/>
  <c r="W4092" i="2"/>
  <c r="V4092" i="2"/>
  <c r="AA4091" i="2"/>
  <c r="Z4091" i="2"/>
  <c r="X4091" i="2"/>
  <c r="W4091" i="2"/>
  <c r="V4091" i="2"/>
  <c r="AA4090" i="2"/>
  <c r="Z4090" i="2"/>
  <c r="X4090" i="2"/>
  <c r="W4090" i="2"/>
  <c r="V4090" i="2"/>
  <c r="AA4089" i="2"/>
  <c r="Z4089" i="2"/>
  <c r="V4089" i="2"/>
  <c r="W4089" i="2" s="1"/>
  <c r="AA4088" i="2"/>
  <c r="Z4088" i="2"/>
  <c r="X4088" i="2"/>
  <c r="W4088" i="2"/>
  <c r="V4088" i="2"/>
  <c r="AA4087" i="2"/>
  <c r="Z4087" i="2"/>
  <c r="X4087" i="2"/>
  <c r="W4087" i="2"/>
  <c r="V4087" i="2"/>
  <c r="AA4086" i="2"/>
  <c r="Z4086" i="2"/>
  <c r="X4086" i="2"/>
  <c r="W4086" i="2"/>
  <c r="V4086" i="2"/>
  <c r="AA4085" i="2"/>
  <c r="Z4085" i="2"/>
  <c r="X4085" i="2"/>
  <c r="V4085" i="2"/>
  <c r="W4085" i="2" s="1"/>
  <c r="AA4084" i="2"/>
  <c r="Z4084" i="2"/>
  <c r="X4084" i="2"/>
  <c r="W4084" i="2"/>
  <c r="V4084" i="2"/>
  <c r="AA4083" i="2"/>
  <c r="Z4083" i="2"/>
  <c r="X4083" i="2"/>
  <c r="W4083" i="2"/>
  <c r="V4083" i="2"/>
  <c r="AA4082" i="2"/>
  <c r="Z4082" i="2"/>
  <c r="X4082" i="2"/>
  <c r="W4082" i="2"/>
  <c r="V4082" i="2"/>
  <c r="AA4081" i="2"/>
  <c r="Z4081" i="2"/>
  <c r="X4081" i="2"/>
  <c r="V4081" i="2"/>
  <c r="W4081" i="2" s="1"/>
  <c r="AA4080" i="2"/>
  <c r="Z4080" i="2"/>
  <c r="X4080" i="2"/>
  <c r="W4080" i="2"/>
  <c r="V4080" i="2"/>
  <c r="AA4079" i="2"/>
  <c r="Z4079" i="2"/>
  <c r="X4079" i="2"/>
  <c r="W4079" i="2"/>
  <c r="V4079" i="2"/>
  <c r="AA4078" i="2"/>
  <c r="Z4078" i="2"/>
  <c r="X4078" i="2"/>
  <c r="W4078" i="2"/>
  <c r="V4078" i="2"/>
  <c r="AA4077" i="2"/>
  <c r="Z4077" i="2"/>
  <c r="V4077" i="2"/>
  <c r="AA4076" i="2"/>
  <c r="Z4076" i="2"/>
  <c r="X4076" i="2"/>
  <c r="W4076" i="2"/>
  <c r="V4076" i="2"/>
  <c r="AA4075" i="2"/>
  <c r="Z4075" i="2"/>
  <c r="X4075" i="2"/>
  <c r="W4075" i="2"/>
  <c r="V4075" i="2"/>
  <c r="AA4074" i="2"/>
  <c r="Z4074" i="2"/>
  <c r="X4074" i="2"/>
  <c r="W4074" i="2"/>
  <c r="V4074" i="2"/>
  <c r="AA4073" i="2"/>
  <c r="Z4073" i="2"/>
  <c r="V4073" i="2"/>
  <c r="AA4072" i="2"/>
  <c r="Z4072" i="2"/>
  <c r="X4072" i="2"/>
  <c r="W4072" i="2"/>
  <c r="V4072" i="2"/>
  <c r="AA4071" i="2"/>
  <c r="Z4071" i="2"/>
  <c r="X4071" i="2"/>
  <c r="W4071" i="2"/>
  <c r="V4071" i="2"/>
  <c r="AA4070" i="2"/>
  <c r="Z4070" i="2"/>
  <c r="X4070" i="2"/>
  <c r="W4070" i="2"/>
  <c r="V4070" i="2"/>
  <c r="AA4069" i="2"/>
  <c r="Z4069" i="2"/>
  <c r="V4069" i="2"/>
  <c r="W4069" i="2" s="1"/>
  <c r="AA4068" i="2"/>
  <c r="Z4068" i="2"/>
  <c r="X4068" i="2"/>
  <c r="W4068" i="2"/>
  <c r="V4068" i="2"/>
  <c r="AA4067" i="2"/>
  <c r="Z4067" i="2"/>
  <c r="X4067" i="2"/>
  <c r="W4067" i="2"/>
  <c r="V4067" i="2"/>
  <c r="AA4066" i="2"/>
  <c r="Z4066" i="2"/>
  <c r="X4066" i="2"/>
  <c r="W4066" i="2"/>
  <c r="V4066" i="2"/>
  <c r="AA4065" i="2"/>
  <c r="Z4065" i="2"/>
  <c r="V4065" i="2"/>
  <c r="W4065" i="2" s="1"/>
  <c r="AA4064" i="2"/>
  <c r="Z4064" i="2"/>
  <c r="X4064" i="2"/>
  <c r="W4064" i="2"/>
  <c r="V4064" i="2"/>
  <c r="AA4063" i="2"/>
  <c r="Z4063" i="2"/>
  <c r="X4063" i="2"/>
  <c r="W4063" i="2"/>
  <c r="V4063" i="2"/>
  <c r="AA4062" i="2"/>
  <c r="Z4062" i="2"/>
  <c r="X4062" i="2"/>
  <c r="W4062" i="2"/>
  <c r="V4062" i="2"/>
  <c r="AA4061" i="2"/>
  <c r="Z4061" i="2"/>
  <c r="X4061" i="2"/>
  <c r="V4061" i="2"/>
  <c r="W4061" i="2" s="1"/>
  <c r="AA4060" i="2"/>
  <c r="Z4060" i="2"/>
  <c r="X4060" i="2"/>
  <c r="W4060" i="2"/>
  <c r="V4060" i="2"/>
  <c r="AA4059" i="2"/>
  <c r="Z4059" i="2"/>
  <c r="X4059" i="2"/>
  <c r="W4059" i="2"/>
  <c r="V4059" i="2"/>
  <c r="AA4058" i="2"/>
  <c r="Z4058" i="2"/>
  <c r="X4058" i="2"/>
  <c r="W4058" i="2"/>
  <c r="V4058" i="2"/>
  <c r="AA4057" i="2"/>
  <c r="Z4057" i="2"/>
  <c r="V4057" i="2"/>
  <c r="AA4056" i="2"/>
  <c r="Z4056" i="2"/>
  <c r="X4056" i="2"/>
  <c r="W4056" i="2"/>
  <c r="V4056" i="2"/>
  <c r="AA4055" i="2"/>
  <c r="Z4055" i="2"/>
  <c r="X4055" i="2"/>
  <c r="W4055" i="2"/>
  <c r="V4055" i="2"/>
  <c r="AA4054" i="2"/>
  <c r="Z4054" i="2"/>
  <c r="X4054" i="2"/>
  <c r="W4054" i="2"/>
  <c r="V4054" i="2"/>
  <c r="AA4053" i="2"/>
  <c r="Z4053" i="2"/>
  <c r="X4053" i="2"/>
  <c r="V4053" i="2"/>
  <c r="W4053" i="2" s="1"/>
  <c r="AA4052" i="2"/>
  <c r="Z4052" i="2"/>
  <c r="X4052" i="2"/>
  <c r="W4052" i="2"/>
  <c r="V4052" i="2"/>
  <c r="AA4051" i="2"/>
  <c r="Z4051" i="2"/>
  <c r="X4051" i="2"/>
  <c r="W4051" i="2"/>
  <c r="V4051" i="2"/>
  <c r="AA4050" i="2"/>
  <c r="Z4050" i="2"/>
  <c r="X4050" i="2"/>
  <c r="W4050" i="2"/>
  <c r="V4050" i="2"/>
  <c r="AA4049" i="2"/>
  <c r="Z4049" i="2"/>
  <c r="V4049" i="2"/>
  <c r="W4049" i="2" s="1"/>
  <c r="AA4048" i="2"/>
  <c r="Z4048" i="2"/>
  <c r="X4048" i="2"/>
  <c r="W4048" i="2"/>
  <c r="V4048" i="2"/>
  <c r="AA4047" i="2"/>
  <c r="Z4047" i="2"/>
  <c r="X4047" i="2"/>
  <c r="W4047" i="2"/>
  <c r="V4047" i="2"/>
  <c r="AA4046" i="2"/>
  <c r="Z4046" i="2"/>
  <c r="X4046" i="2"/>
  <c r="W4046" i="2"/>
  <c r="V4046" i="2"/>
  <c r="AA4045" i="2"/>
  <c r="Z4045" i="2"/>
  <c r="X4045" i="2"/>
  <c r="V4045" i="2"/>
  <c r="W4045" i="2" s="1"/>
  <c r="AA4044" i="2"/>
  <c r="Z4044" i="2"/>
  <c r="X4044" i="2"/>
  <c r="W4044" i="2"/>
  <c r="V4044" i="2"/>
  <c r="AA4043" i="2"/>
  <c r="Z4043" i="2"/>
  <c r="X4043" i="2"/>
  <c r="W4043" i="2"/>
  <c r="V4043" i="2"/>
  <c r="AA4042" i="2"/>
  <c r="Z4042" i="2"/>
  <c r="X4042" i="2"/>
  <c r="W4042" i="2"/>
  <c r="V4042" i="2"/>
  <c r="AA4041" i="2"/>
  <c r="Z4041" i="2"/>
  <c r="X4041" i="2"/>
  <c r="V4041" i="2"/>
  <c r="W4041" i="2" s="1"/>
  <c r="AA4040" i="2"/>
  <c r="Z4040" i="2"/>
  <c r="X4040" i="2"/>
  <c r="W4040" i="2"/>
  <c r="V4040" i="2"/>
  <c r="AA4039" i="2"/>
  <c r="Z4039" i="2"/>
  <c r="X4039" i="2"/>
  <c r="W4039" i="2"/>
  <c r="V4039" i="2"/>
  <c r="AA4038" i="2"/>
  <c r="Z4038" i="2"/>
  <c r="X4038" i="2"/>
  <c r="W4038" i="2"/>
  <c r="V4038" i="2"/>
  <c r="AA4037" i="2"/>
  <c r="Z4037" i="2"/>
  <c r="X4037" i="2"/>
  <c r="V4037" i="2"/>
  <c r="W4037" i="2" s="1"/>
  <c r="AA4036" i="2"/>
  <c r="Z4036" i="2"/>
  <c r="X4036" i="2"/>
  <c r="W4036" i="2"/>
  <c r="V4036" i="2"/>
  <c r="AA4035" i="2"/>
  <c r="Z4035" i="2"/>
  <c r="X4035" i="2"/>
  <c r="W4035" i="2"/>
  <c r="V4035" i="2"/>
  <c r="AA4034" i="2"/>
  <c r="Z4034" i="2"/>
  <c r="X4034" i="2"/>
  <c r="W4034" i="2"/>
  <c r="V4034" i="2"/>
  <c r="AA4033" i="2"/>
  <c r="Z4033" i="2"/>
  <c r="V4033" i="2"/>
  <c r="W4033" i="2" s="1"/>
  <c r="AA4032" i="2"/>
  <c r="Z4032" i="2"/>
  <c r="X4032" i="2"/>
  <c r="W4032" i="2"/>
  <c r="V4032" i="2"/>
  <c r="AA4031" i="2"/>
  <c r="Z4031" i="2"/>
  <c r="X4031" i="2"/>
  <c r="W4031" i="2"/>
  <c r="V4031" i="2"/>
  <c r="AA4030" i="2"/>
  <c r="Z4030" i="2"/>
  <c r="X4030" i="2"/>
  <c r="W4030" i="2"/>
  <c r="V4030" i="2"/>
  <c r="AA4029" i="2"/>
  <c r="Z4029" i="2"/>
  <c r="X4029" i="2"/>
  <c r="V4029" i="2"/>
  <c r="W4029" i="2" s="1"/>
  <c r="AA4028" i="2"/>
  <c r="Z4028" i="2"/>
  <c r="X4028" i="2"/>
  <c r="W4028" i="2"/>
  <c r="V4028" i="2"/>
  <c r="AA4027" i="2"/>
  <c r="Z4027" i="2"/>
  <c r="X4027" i="2"/>
  <c r="W4027" i="2"/>
  <c r="V4027" i="2"/>
  <c r="AA4026" i="2"/>
  <c r="Z4026" i="2"/>
  <c r="X4026" i="2"/>
  <c r="W4026" i="2"/>
  <c r="V4026" i="2"/>
  <c r="AA4025" i="2"/>
  <c r="Z4025" i="2"/>
  <c r="V4025" i="2"/>
  <c r="W4025" i="2" s="1"/>
  <c r="AA4024" i="2"/>
  <c r="Z4024" i="2"/>
  <c r="X4024" i="2"/>
  <c r="W4024" i="2"/>
  <c r="V4024" i="2"/>
  <c r="AA4023" i="2"/>
  <c r="Z4023" i="2"/>
  <c r="X4023" i="2"/>
  <c r="W4023" i="2"/>
  <c r="V4023" i="2"/>
  <c r="AA4022" i="2"/>
  <c r="Z4022" i="2"/>
  <c r="X4022" i="2"/>
  <c r="W4022" i="2"/>
  <c r="V4022" i="2"/>
  <c r="AA4021" i="2"/>
  <c r="Z4021" i="2"/>
  <c r="V4021" i="2"/>
  <c r="AA4020" i="2"/>
  <c r="Z4020" i="2"/>
  <c r="X4020" i="2"/>
  <c r="W4020" i="2"/>
  <c r="V4020" i="2"/>
  <c r="AA4019" i="2"/>
  <c r="Z4019" i="2"/>
  <c r="X4019" i="2"/>
  <c r="W4019" i="2"/>
  <c r="V4019" i="2"/>
  <c r="AA4018" i="2"/>
  <c r="Z4018" i="2"/>
  <c r="X4018" i="2"/>
  <c r="W4018" i="2"/>
  <c r="V4018" i="2"/>
  <c r="AA4017" i="2"/>
  <c r="Z4017" i="2"/>
  <c r="V4017" i="2"/>
  <c r="W4017" i="2" s="1"/>
  <c r="AA4016" i="2"/>
  <c r="Z4016" i="2"/>
  <c r="X4016" i="2"/>
  <c r="W4016" i="2"/>
  <c r="V4016" i="2"/>
  <c r="AA4015" i="2"/>
  <c r="Z4015" i="2"/>
  <c r="X4015" i="2"/>
  <c r="W4015" i="2"/>
  <c r="V4015" i="2"/>
  <c r="AA4014" i="2"/>
  <c r="Z4014" i="2"/>
  <c r="X4014" i="2"/>
  <c r="W4014" i="2"/>
  <c r="V4014" i="2"/>
  <c r="AA4013" i="2"/>
  <c r="Z4013" i="2"/>
  <c r="X4013" i="2"/>
  <c r="V4013" i="2"/>
  <c r="W4013" i="2" s="1"/>
  <c r="AA4012" i="2"/>
  <c r="Z4012" i="2"/>
  <c r="X4012" i="2"/>
  <c r="W4012" i="2"/>
  <c r="V4012" i="2"/>
  <c r="AA4011" i="2"/>
  <c r="Z4011" i="2"/>
  <c r="X4011" i="2"/>
  <c r="W4011" i="2"/>
  <c r="V4011" i="2"/>
  <c r="AA4010" i="2"/>
  <c r="Z4010" i="2"/>
  <c r="X4010" i="2"/>
  <c r="W4010" i="2"/>
  <c r="V4010" i="2"/>
  <c r="AA4009" i="2"/>
  <c r="Z4009" i="2"/>
  <c r="X4009" i="2"/>
  <c r="V4009" i="2"/>
  <c r="W4009" i="2" s="1"/>
  <c r="AA4008" i="2"/>
  <c r="Z4008" i="2"/>
  <c r="X4008" i="2"/>
  <c r="W4008" i="2"/>
  <c r="V4008" i="2"/>
  <c r="AA4007" i="2"/>
  <c r="Z4007" i="2"/>
  <c r="X4007" i="2"/>
  <c r="W4007" i="2"/>
  <c r="V4007" i="2"/>
  <c r="AA4006" i="2"/>
  <c r="Z4006" i="2"/>
  <c r="X4006" i="2"/>
  <c r="W4006" i="2"/>
  <c r="V4006" i="2"/>
  <c r="AA4005" i="2"/>
  <c r="Z4005" i="2"/>
  <c r="V4005" i="2"/>
  <c r="W4005" i="2" s="1"/>
  <c r="AA4004" i="2"/>
  <c r="Z4004" i="2"/>
  <c r="X4004" i="2"/>
  <c r="W4004" i="2"/>
  <c r="V4004" i="2"/>
  <c r="AA4003" i="2"/>
  <c r="Z4003" i="2"/>
  <c r="X4003" i="2"/>
  <c r="W4003" i="2"/>
  <c r="V4003" i="2"/>
  <c r="AA4002" i="2"/>
  <c r="Z4002" i="2"/>
  <c r="X4002" i="2"/>
  <c r="W4002" i="2"/>
  <c r="V4002" i="2"/>
  <c r="AA4001" i="2"/>
  <c r="Z4001" i="2"/>
  <c r="V4001" i="2"/>
  <c r="AA4000" i="2"/>
  <c r="Z4000" i="2"/>
  <c r="X4000" i="2"/>
  <c r="W4000" i="2"/>
  <c r="V4000" i="2"/>
  <c r="AA3999" i="2"/>
  <c r="Z3999" i="2"/>
  <c r="X3999" i="2"/>
  <c r="W3999" i="2"/>
  <c r="V3999" i="2"/>
  <c r="AA3998" i="2"/>
  <c r="Z3998" i="2"/>
  <c r="X3998" i="2"/>
  <c r="W3998" i="2"/>
  <c r="V3998" i="2"/>
  <c r="AA3997" i="2"/>
  <c r="Z3997" i="2"/>
  <c r="X3997" i="2"/>
  <c r="V3997" i="2"/>
  <c r="W3997" i="2" s="1"/>
  <c r="AA3996" i="2"/>
  <c r="Z3996" i="2"/>
  <c r="X3996" i="2"/>
  <c r="W3996" i="2"/>
  <c r="V3996" i="2"/>
  <c r="AA3995" i="2"/>
  <c r="Z3995" i="2"/>
  <c r="X3995" i="2"/>
  <c r="W3995" i="2"/>
  <c r="V3995" i="2"/>
  <c r="AA3994" i="2"/>
  <c r="Z3994" i="2"/>
  <c r="X3994" i="2"/>
  <c r="W3994" i="2"/>
  <c r="V3994" i="2"/>
  <c r="AA3993" i="2"/>
  <c r="Z3993" i="2"/>
  <c r="V3993" i="2"/>
  <c r="AA3992" i="2"/>
  <c r="Z3992" i="2"/>
  <c r="X3992" i="2"/>
  <c r="W3992" i="2"/>
  <c r="V3992" i="2"/>
  <c r="AA3991" i="2"/>
  <c r="Z3991" i="2"/>
  <c r="X3991" i="2"/>
  <c r="W3991" i="2"/>
  <c r="V3991" i="2"/>
  <c r="AA3990" i="2"/>
  <c r="Z3990" i="2"/>
  <c r="X3990" i="2"/>
  <c r="W3990" i="2"/>
  <c r="V3990" i="2"/>
  <c r="AA3989" i="2"/>
  <c r="Z3989" i="2"/>
  <c r="V3989" i="2"/>
  <c r="AA3988" i="2"/>
  <c r="Z3988" i="2"/>
  <c r="X3988" i="2"/>
  <c r="W3988" i="2"/>
  <c r="V3988" i="2"/>
  <c r="AA3987" i="2"/>
  <c r="Z3987" i="2"/>
  <c r="X3987" i="2"/>
  <c r="W3987" i="2"/>
  <c r="V3987" i="2"/>
  <c r="AA3986" i="2"/>
  <c r="Z3986" i="2"/>
  <c r="X3986" i="2"/>
  <c r="W3986" i="2"/>
  <c r="V3986" i="2"/>
  <c r="AA3985" i="2"/>
  <c r="Z3985" i="2"/>
  <c r="V3985" i="2"/>
  <c r="AA3984" i="2"/>
  <c r="Z3984" i="2"/>
  <c r="X3984" i="2"/>
  <c r="W3984" i="2"/>
  <c r="V3984" i="2"/>
  <c r="AA3983" i="2"/>
  <c r="Z3983" i="2"/>
  <c r="X3983" i="2"/>
  <c r="W3983" i="2"/>
  <c r="V3983" i="2"/>
  <c r="AA3982" i="2"/>
  <c r="Z3982" i="2"/>
  <c r="X3982" i="2"/>
  <c r="W3982" i="2"/>
  <c r="V3982" i="2"/>
  <c r="AA3981" i="2"/>
  <c r="Z3981" i="2"/>
  <c r="V3981" i="2"/>
  <c r="AA3980" i="2"/>
  <c r="Z3980" i="2"/>
  <c r="X3980" i="2"/>
  <c r="W3980" i="2"/>
  <c r="V3980" i="2"/>
  <c r="AA3979" i="2"/>
  <c r="Z3979" i="2"/>
  <c r="X3979" i="2"/>
  <c r="W3979" i="2"/>
  <c r="V3979" i="2"/>
  <c r="AA3978" i="2"/>
  <c r="Z3978" i="2"/>
  <c r="X3978" i="2"/>
  <c r="W3978" i="2"/>
  <c r="V3978" i="2"/>
  <c r="AA3977" i="2"/>
  <c r="Z3977" i="2"/>
  <c r="V3977" i="2"/>
  <c r="AA3976" i="2"/>
  <c r="Z3976" i="2"/>
  <c r="X3976" i="2"/>
  <c r="W3976" i="2"/>
  <c r="V3976" i="2"/>
  <c r="AA3975" i="2"/>
  <c r="Z3975" i="2"/>
  <c r="X3975" i="2"/>
  <c r="W3975" i="2"/>
  <c r="V3975" i="2"/>
  <c r="AA3974" i="2"/>
  <c r="Z3974" i="2"/>
  <c r="X3974" i="2"/>
  <c r="W3974" i="2"/>
  <c r="V3974" i="2"/>
  <c r="AA3973" i="2"/>
  <c r="Z3973" i="2"/>
  <c r="V3973" i="2"/>
  <c r="AA3972" i="2"/>
  <c r="Z3972" i="2"/>
  <c r="X3972" i="2"/>
  <c r="W3972" i="2"/>
  <c r="V3972" i="2"/>
  <c r="AA3971" i="2"/>
  <c r="Z3971" i="2"/>
  <c r="X3971" i="2"/>
  <c r="W3971" i="2"/>
  <c r="V3971" i="2"/>
  <c r="AA3970" i="2"/>
  <c r="Z3970" i="2"/>
  <c r="X3970" i="2"/>
  <c r="W3970" i="2"/>
  <c r="V3970" i="2"/>
  <c r="AA3969" i="2"/>
  <c r="Z3969" i="2"/>
  <c r="V3969" i="2"/>
  <c r="AA3968" i="2"/>
  <c r="Z3968" i="2"/>
  <c r="X3968" i="2"/>
  <c r="W3968" i="2"/>
  <c r="V3968" i="2"/>
  <c r="AA3967" i="2"/>
  <c r="Z3967" i="2"/>
  <c r="X3967" i="2"/>
  <c r="W3967" i="2"/>
  <c r="V3967" i="2"/>
  <c r="AA3966" i="2"/>
  <c r="Z3966" i="2"/>
  <c r="X3966" i="2"/>
  <c r="W3966" i="2"/>
  <c r="V3966" i="2"/>
  <c r="AA3965" i="2"/>
  <c r="Z3965" i="2"/>
  <c r="V3965" i="2"/>
  <c r="AA3964" i="2"/>
  <c r="Z3964" i="2"/>
  <c r="X3964" i="2"/>
  <c r="W3964" i="2"/>
  <c r="V3964" i="2"/>
  <c r="AA3963" i="2"/>
  <c r="Z3963" i="2"/>
  <c r="X3963" i="2"/>
  <c r="W3963" i="2"/>
  <c r="V3963" i="2"/>
  <c r="AA3962" i="2"/>
  <c r="Z3962" i="2"/>
  <c r="X3962" i="2"/>
  <c r="W3962" i="2"/>
  <c r="V3962" i="2"/>
  <c r="AA3961" i="2"/>
  <c r="Z3961" i="2"/>
  <c r="V3961" i="2"/>
  <c r="AA3960" i="2"/>
  <c r="Z3960" i="2"/>
  <c r="X3960" i="2"/>
  <c r="W3960" i="2"/>
  <c r="V3960" i="2"/>
  <c r="AA3959" i="2"/>
  <c r="Z3959" i="2"/>
  <c r="X3959" i="2"/>
  <c r="W3959" i="2"/>
  <c r="V3959" i="2"/>
  <c r="AA3958" i="2"/>
  <c r="Z3958" i="2"/>
  <c r="X3958" i="2"/>
  <c r="W3958" i="2"/>
  <c r="V3958" i="2"/>
  <c r="AA3957" i="2"/>
  <c r="Z3957" i="2"/>
  <c r="V3957" i="2"/>
  <c r="AA3956" i="2"/>
  <c r="Z3956" i="2"/>
  <c r="X3956" i="2"/>
  <c r="W3956" i="2"/>
  <c r="V3956" i="2"/>
  <c r="AA3955" i="2"/>
  <c r="Z3955" i="2"/>
  <c r="X3955" i="2"/>
  <c r="W3955" i="2"/>
  <c r="V3955" i="2"/>
  <c r="AA3954" i="2"/>
  <c r="Z3954" i="2"/>
  <c r="X3954" i="2"/>
  <c r="W3954" i="2"/>
  <c r="V3954" i="2"/>
  <c r="AA3953" i="2"/>
  <c r="Z3953" i="2"/>
  <c r="V3953" i="2"/>
  <c r="AA3952" i="2"/>
  <c r="Z3952" i="2"/>
  <c r="X3952" i="2"/>
  <c r="W3952" i="2"/>
  <c r="V3952" i="2"/>
  <c r="AA3951" i="2"/>
  <c r="Z3951" i="2"/>
  <c r="X3951" i="2"/>
  <c r="W3951" i="2"/>
  <c r="V3951" i="2"/>
  <c r="AA3950" i="2"/>
  <c r="Z3950" i="2"/>
  <c r="X3950" i="2"/>
  <c r="W3950" i="2"/>
  <c r="V3950" i="2"/>
  <c r="AA3949" i="2"/>
  <c r="Z3949" i="2"/>
  <c r="V3949" i="2"/>
  <c r="AA3948" i="2"/>
  <c r="Z3948" i="2"/>
  <c r="X3948" i="2"/>
  <c r="W3948" i="2"/>
  <c r="V3948" i="2"/>
  <c r="AA3947" i="2"/>
  <c r="Z3947" i="2"/>
  <c r="X3947" i="2"/>
  <c r="W3947" i="2"/>
  <c r="V3947" i="2"/>
  <c r="AA3946" i="2"/>
  <c r="Z3946" i="2"/>
  <c r="X3946" i="2"/>
  <c r="W3946" i="2"/>
  <c r="V3946" i="2"/>
  <c r="AA3945" i="2"/>
  <c r="Z3945" i="2"/>
  <c r="V3945" i="2"/>
  <c r="AA3944" i="2"/>
  <c r="Z3944" i="2"/>
  <c r="X3944" i="2"/>
  <c r="W3944" i="2"/>
  <c r="V3944" i="2"/>
  <c r="AA3943" i="2"/>
  <c r="Z3943" i="2"/>
  <c r="X3943" i="2"/>
  <c r="W3943" i="2"/>
  <c r="V3943" i="2"/>
  <c r="AA3942" i="2"/>
  <c r="Z3942" i="2"/>
  <c r="X3942" i="2"/>
  <c r="W3942" i="2"/>
  <c r="V3942" i="2"/>
  <c r="AA3941" i="2"/>
  <c r="Z3941" i="2"/>
  <c r="V3941" i="2"/>
  <c r="AA3940" i="2"/>
  <c r="Z3940" i="2"/>
  <c r="X3940" i="2"/>
  <c r="W3940" i="2"/>
  <c r="V3940" i="2"/>
  <c r="AA3939" i="2"/>
  <c r="Z3939" i="2"/>
  <c r="X3939" i="2"/>
  <c r="W3939" i="2"/>
  <c r="V3939" i="2"/>
  <c r="AA3938" i="2"/>
  <c r="Z3938" i="2"/>
  <c r="X3938" i="2"/>
  <c r="W3938" i="2"/>
  <c r="V3938" i="2"/>
  <c r="AA3937" i="2"/>
  <c r="Z3937" i="2"/>
  <c r="V3937" i="2"/>
  <c r="AA3936" i="2"/>
  <c r="Z3936" i="2"/>
  <c r="X3936" i="2"/>
  <c r="W3936" i="2"/>
  <c r="V3936" i="2"/>
  <c r="AA3935" i="2"/>
  <c r="Z3935" i="2"/>
  <c r="X3935" i="2"/>
  <c r="W3935" i="2"/>
  <c r="V3935" i="2"/>
  <c r="AA3934" i="2"/>
  <c r="Z3934" i="2"/>
  <c r="X3934" i="2"/>
  <c r="W3934" i="2"/>
  <c r="V3934" i="2"/>
  <c r="AA3933" i="2"/>
  <c r="Z3933" i="2"/>
  <c r="V3933" i="2"/>
  <c r="AA3932" i="2"/>
  <c r="Z3932" i="2"/>
  <c r="X3932" i="2"/>
  <c r="W3932" i="2"/>
  <c r="V3932" i="2"/>
  <c r="AA3931" i="2"/>
  <c r="Z3931" i="2"/>
  <c r="X3931" i="2"/>
  <c r="W3931" i="2"/>
  <c r="V3931" i="2"/>
  <c r="AA3930" i="2"/>
  <c r="Z3930" i="2"/>
  <c r="X3930" i="2"/>
  <c r="W3930" i="2"/>
  <c r="V3930" i="2"/>
  <c r="AA3929" i="2"/>
  <c r="Z3929" i="2"/>
  <c r="V3929" i="2"/>
  <c r="AA3928" i="2"/>
  <c r="Z3928" i="2"/>
  <c r="X3928" i="2"/>
  <c r="W3928" i="2"/>
  <c r="V3928" i="2"/>
  <c r="AA3927" i="2"/>
  <c r="Z3927" i="2"/>
  <c r="X3927" i="2"/>
  <c r="W3927" i="2"/>
  <c r="V3927" i="2"/>
  <c r="AA3926" i="2"/>
  <c r="Z3926" i="2"/>
  <c r="X3926" i="2"/>
  <c r="W3926" i="2"/>
  <c r="V3926" i="2"/>
  <c r="AA3925" i="2"/>
  <c r="Z3925" i="2"/>
  <c r="V3925" i="2"/>
  <c r="AA3924" i="2"/>
  <c r="Z3924" i="2"/>
  <c r="X3924" i="2"/>
  <c r="W3924" i="2"/>
  <c r="V3924" i="2"/>
  <c r="AA3923" i="2"/>
  <c r="Z3923" i="2"/>
  <c r="X3923" i="2"/>
  <c r="W3923" i="2"/>
  <c r="V3923" i="2"/>
  <c r="AA3922" i="2"/>
  <c r="Z3922" i="2"/>
  <c r="X3922" i="2"/>
  <c r="W3922" i="2"/>
  <c r="V3922" i="2"/>
  <c r="AA3921" i="2"/>
  <c r="Z3921" i="2"/>
  <c r="V3921" i="2"/>
  <c r="AA3920" i="2"/>
  <c r="Z3920" i="2"/>
  <c r="X3920" i="2"/>
  <c r="W3920" i="2"/>
  <c r="V3920" i="2"/>
  <c r="AA3919" i="2"/>
  <c r="Z3919" i="2"/>
  <c r="X3919" i="2"/>
  <c r="W3919" i="2"/>
  <c r="V3919" i="2"/>
  <c r="AA3918" i="2"/>
  <c r="Z3918" i="2"/>
  <c r="X3918" i="2"/>
  <c r="W3918" i="2"/>
  <c r="V3918" i="2"/>
  <c r="AA3917" i="2"/>
  <c r="Z3917" i="2"/>
  <c r="V3917" i="2"/>
  <c r="AA3916" i="2"/>
  <c r="Z3916" i="2"/>
  <c r="X3916" i="2"/>
  <c r="W3916" i="2"/>
  <c r="V3916" i="2"/>
  <c r="AA3915" i="2"/>
  <c r="Z3915" i="2"/>
  <c r="X3915" i="2"/>
  <c r="W3915" i="2"/>
  <c r="V3915" i="2"/>
  <c r="AA3914" i="2"/>
  <c r="Z3914" i="2"/>
  <c r="X3914" i="2"/>
  <c r="W3914" i="2"/>
  <c r="V3914" i="2"/>
  <c r="AA3913" i="2"/>
  <c r="Z3913" i="2"/>
  <c r="V3913" i="2"/>
  <c r="AA3912" i="2"/>
  <c r="Z3912" i="2"/>
  <c r="X3912" i="2"/>
  <c r="W3912" i="2"/>
  <c r="V3912" i="2"/>
  <c r="AA3911" i="2"/>
  <c r="Z3911" i="2"/>
  <c r="X3911" i="2"/>
  <c r="W3911" i="2"/>
  <c r="V3911" i="2"/>
  <c r="AA3910" i="2"/>
  <c r="Z3910" i="2"/>
  <c r="X3910" i="2"/>
  <c r="W3910" i="2"/>
  <c r="V3910" i="2"/>
  <c r="AA3909" i="2"/>
  <c r="Z3909" i="2"/>
  <c r="V3909" i="2"/>
  <c r="AA3908" i="2"/>
  <c r="Z3908" i="2"/>
  <c r="X3908" i="2"/>
  <c r="W3908" i="2"/>
  <c r="V3908" i="2"/>
  <c r="AA3907" i="2"/>
  <c r="Z3907" i="2"/>
  <c r="X3907" i="2"/>
  <c r="W3907" i="2"/>
  <c r="V3907" i="2"/>
  <c r="AA3906" i="2"/>
  <c r="Z3906" i="2"/>
  <c r="X3906" i="2"/>
  <c r="W3906" i="2"/>
  <c r="V3906" i="2"/>
  <c r="AA3905" i="2"/>
  <c r="Z3905" i="2"/>
  <c r="V3905" i="2"/>
  <c r="AA3904" i="2"/>
  <c r="Z3904" i="2"/>
  <c r="X3904" i="2"/>
  <c r="W3904" i="2"/>
  <c r="V3904" i="2"/>
  <c r="AA3903" i="2"/>
  <c r="Z3903" i="2"/>
  <c r="X3903" i="2"/>
  <c r="W3903" i="2"/>
  <c r="V3903" i="2"/>
  <c r="AA3902" i="2"/>
  <c r="Z3902" i="2"/>
  <c r="X3902" i="2"/>
  <c r="W3902" i="2"/>
  <c r="V3902" i="2"/>
  <c r="AA3901" i="2"/>
  <c r="Z3901" i="2"/>
  <c r="V3901" i="2"/>
  <c r="AA3900" i="2"/>
  <c r="Z3900" i="2"/>
  <c r="X3900" i="2"/>
  <c r="W3900" i="2"/>
  <c r="V3900" i="2"/>
  <c r="AA3899" i="2"/>
  <c r="Z3899" i="2"/>
  <c r="X3899" i="2"/>
  <c r="W3899" i="2"/>
  <c r="V3899" i="2"/>
  <c r="AA3898" i="2"/>
  <c r="Z3898" i="2"/>
  <c r="X3898" i="2"/>
  <c r="W3898" i="2"/>
  <c r="V3898" i="2"/>
  <c r="AA3897" i="2"/>
  <c r="Z3897" i="2"/>
  <c r="V3897" i="2"/>
  <c r="AA3896" i="2"/>
  <c r="Z3896" i="2"/>
  <c r="X3896" i="2"/>
  <c r="W3896" i="2"/>
  <c r="V3896" i="2"/>
  <c r="AA3895" i="2"/>
  <c r="Z3895" i="2"/>
  <c r="X3895" i="2"/>
  <c r="W3895" i="2"/>
  <c r="V3895" i="2"/>
  <c r="AA3894" i="2"/>
  <c r="Z3894" i="2"/>
  <c r="X3894" i="2"/>
  <c r="W3894" i="2"/>
  <c r="V3894" i="2"/>
  <c r="AA3893" i="2"/>
  <c r="Z3893" i="2"/>
  <c r="V3893" i="2"/>
  <c r="AA3892" i="2"/>
  <c r="Z3892" i="2"/>
  <c r="X3892" i="2"/>
  <c r="W3892" i="2"/>
  <c r="V3892" i="2"/>
  <c r="AA3891" i="2"/>
  <c r="Z3891" i="2"/>
  <c r="X3891" i="2"/>
  <c r="W3891" i="2"/>
  <c r="V3891" i="2"/>
  <c r="AA3890" i="2"/>
  <c r="Z3890" i="2"/>
  <c r="X3890" i="2"/>
  <c r="W3890" i="2"/>
  <c r="V3890" i="2"/>
  <c r="AA3889" i="2"/>
  <c r="Z3889" i="2"/>
  <c r="V3889" i="2"/>
  <c r="AA3888" i="2"/>
  <c r="Z3888" i="2"/>
  <c r="X3888" i="2"/>
  <c r="W3888" i="2"/>
  <c r="V3888" i="2"/>
  <c r="AA3887" i="2"/>
  <c r="Z3887" i="2"/>
  <c r="X3887" i="2"/>
  <c r="W3887" i="2"/>
  <c r="V3887" i="2"/>
  <c r="AA3886" i="2"/>
  <c r="Z3886" i="2"/>
  <c r="X3886" i="2"/>
  <c r="W3886" i="2"/>
  <c r="V3886" i="2"/>
  <c r="AA3885" i="2"/>
  <c r="Z3885" i="2"/>
  <c r="V3885" i="2"/>
  <c r="AA3884" i="2"/>
  <c r="Z3884" i="2"/>
  <c r="X3884" i="2"/>
  <c r="W3884" i="2"/>
  <c r="V3884" i="2"/>
  <c r="AA3883" i="2"/>
  <c r="Z3883" i="2"/>
  <c r="X3883" i="2"/>
  <c r="W3883" i="2"/>
  <c r="V3883" i="2"/>
  <c r="AA3882" i="2"/>
  <c r="Z3882" i="2"/>
  <c r="X3882" i="2"/>
  <c r="W3882" i="2"/>
  <c r="V3882" i="2"/>
  <c r="AA3881" i="2"/>
  <c r="Z3881" i="2"/>
  <c r="V3881" i="2"/>
  <c r="AA3880" i="2"/>
  <c r="Z3880" i="2"/>
  <c r="X3880" i="2"/>
  <c r="W3880" i="2"/>
  <c r="V3880" i="2"/>
  <c r="AA3879" i="2"/>
  <c r="Z3879" i="2"/>
  <c r="X3879" i="2"/>
  <c r="W3879" i="2"/>
  <c r="V3879" i="2"/>
  <c r="AA3878" i="2"/>
  <c r="Z3878" i="2"/>
  <c r="X3878" i="2"/>
  <c r="W3878" i="2"/>
  <c r="V3878" i="2"/>
  <c r="AA3877" i="2"/>
  <c r="Z3877" i="2"/>
  <c r="V3877" i="2"/>
  <c r="AA3876" i="2"/>
  <c r="Z3876" i="2"/>
  <c r="X3876" i="2"/>
  <c r="W3876" i="2"/>
  <c r="V3876" i="2"/>
  <c r="AA3875" i="2"/>
  <c r="Z3875" i="2"/>
  <c r="X3875" i="2"/>
  <c r="W3875" i="2"/>
  <c r="V3875" i="2"/>
  <c r="AA3874" i="2"/>
  <c r="Z3874" i="2"/>
  <c r="X3874" i="2"/>
  <c r="W3874" i="2"/>
  <c r="V3874" i="2"/>
  <c r="AA3873" i="2"/>
  <c r="Z3873" i="2"/>
  <c r="V3873" i="2"/>
  <c r="AA3872" i="2"/>
  <c r="Z3872" i="2"/>
  <c r="X3872" i="2"/>
  <c r="W3872" i="2"/>
  <c r="V3872" i="2"/>
  <c r="AA3871" i="2"/>
  <c r="Z3871" i="2"/>
  <c r="X3871" i="2"/>
  <c r="W3871" i="2"/>
  <c r="V3871" i="2"/>
  <c r="AA3870" i="2"/>
  <c r="Z3870" i="2"/>
  <c r="X3870" i="2"/>
  <c r="W3870" i="2"/>
  <c r="V3870" i="2"/>
  <c r="AA3869" i="2"/>
  <c r="Z3869" i="2"/>
  <c r="V3869" i="2"/>
  <c r="AA3868" i="2"/>
  <c r="Z3868" i="2"/>
  <c r="X3868" i="2"/>
  <c r="W3868" i="2"/>
  <c r="V3868" i="2"/>
  <c r="AA3867" i="2"/>
  <c r="Z3867" i="2"/>
  <c r="X3867" i="2"/>
  <c r="W3867" i="2"/>
  <c r="V3867" i="2"/>
  <c r="AA3866" i="2"/>
  <c r="Z3866" i="2"/>
  <c r="X3866" i="2"/>
  <c r="W3866" i="2"/>
  <c r="V3866" i="2"/>
  <c r="AA3865" i="2"/>
  <c r="Z3865" i="2"/>
  <c r="V3865" i="2"/>
  <c r="AA3864" i="2"/>
  <c r="Z3864" i="2"/>
  <c r="X3864" i="2"/>
  <c r="W3864" i="2"/>
  <c r="V3864" i="2"/>
  <c r="AA3863" i="2"/>
  <c r="Z3863" i="2"/>
  <c r="X3863" i="2"/>
  <c r="W3863" i="2"/>
  <c r="V3863" i="2"/>
  <c r="AA3862" i="2"/>
  <c r="Z3862" i="2"/>
  <c r="X3862" i="2"/>
  <c r="W3862" i="2"/>
  <c r="V3862" i="2"/>
  <c r="AA3861" i="2"/>
  <c r="Z3861" i="2"/>
  <c r="V3861" i="2"/>
  <c r="AA3860" i="2"/>
  <c r="Z3860" i="2"/>
  <c r="X3860" i="2"/>
  <c r="W3860" i="2"/>
  <c r="V3860" i="2"/>
  <c r="AA3859" i="2"/>
  <c r="Z3859" i="2"/>
  <c r="X3859" i="2"/>
  <c r="W3859" i="2"/>
  <c r="V3859" i="2"/>
  <c r="AA3858" i="2"/>
  <c r="Z3858" i="2"/>
  <c r="X3858" i="2"/>
  <c r="W3858" i="2"/>
  <c r="V3858" i="2"/>
  <c r="AA3857" i="2"/>
  <c r="Z3857" i="2"/>
  <c r="V3857" i="2"/>
  <c r="AA3856" i="2"/>
  <c r="Z3856" i="2"/>
  <c r="X3856" i="2"/>
  <c r="W3856" i="2"/>
  <c r="V3856" i="2"/>
  <c r="AA3855" i="2"/>
  <c r="Z3855" i="2"/>
  <c r="X3855" i="2"/>
  <c r="W3855" i="2"/>
  <c r="V3855" i="2"/>
  <c r="AA3854" i="2"/>
  <c r="Z3854" i="2"/>
  <c r="X3854" i="2"/>
  <c r="W3854" i="2"/>
  <c r="V3854" i="2"/>
  <c r="AA3853" i="2"/>
  <c r="Z3853" i="2"/>
  <c r="V3853" i="2"/>
  <c r="AA3852" i="2"/>
  <c r="Z3852" i="2"/>
  <c r="X3852" i="2"/>
  <c r="W3852" i="2"/>
  <c r="V3852" i="2"/>
  <c r="AA3851" i="2"/>
  <c r="Z3851" i="2"/>
  <c r="X3851" i="2"/>
  <c r="W3851" i="2"/>
  <c r="V3851" i="2"/>
  <c r="AA3850" i="2"/>
  <c r="Z3850" i="2"/>
  <c r="X3850" i="2"/>
  <c r="W3850" i="2"/>
  <c r="V3850" i="2"/>
  <c r="AA3849" i="2"/>
  <c r="Z3849" i="2"/>
  <c r="V3849" i="2"/>
  <c r="AA3848" i="2"/>
  <c r="Z3848" i="2"/>
  <c r="X3848" i="2"/>
  <c r="W3848" i="2"/>
  <c r="V3848" i="2"/>
  <c r="AA3847" i="2"/>
  <c r="Z3847" i="2"/>
  <c r="X3847" i="2"/>
  <c r="W3847" i="2"/>
  <c r="V3847" i="2"/>
  <c r="AA3846" i="2"/>
  <c r="Z3846" i="2"/>
  <c r="X3846" i="2"/>
  <c r="W3846" i="2"/>
  <c r="V3846" i="2"/>
  <c r="AA3845" i="2"/>
  <c r="Z3845" i="2"/>
  <c r="V3845" i="2"/>
  <c r="AA3844" i="2"/>
  <c r="Z3844" i="2"/>
  <c r="X3844" i="2"/>
  <c r="W3844" i="2"/>
  <c r="V3844" i="2"/>
  <c r="AA3843" i="2"/>
  <c r="Z3843" i="2"/>
  <c r="X3843" i="2"/>
  <c r="W3843" i="2"/>
  <c r="V3843" i="2"/>
  <c r="AA3842" i="2"/>
  <c r="Z3842" i="2"/>
  <c r="X3842" i="2"/>
  <c r="W3842" i="2"/>
  <c r="V3842" i="2"/>
  <c r="AA3841" i="2"/>
  <c r="Z3841" i="2"/>
  <c r="V3841" i="2"/>
  <c r="AA3840" i="2"/>
  <c r="Z3840" i="2"/>
  <c r="X3840" i="2"/>
  <c r="W3840" i="2"/>
  <c r="V3840" i="2"/>
  <c r="AA3839" i="2"/>
  <c r="Z3839" i="2"/>
  <c r="X3839" i="2"/>
  <c r="W3839" i="2"/>
  <c r="V3839" i="2"/>
  <c r="AA3838" i="2"/>
  <c r="Z3838" i="2"/>
  <c r="X3838" i="2"/>
  <c r="W3838" i="2"/>
  <c r="V3838" i="2"/>
  <c r="AA3837" i="2"/>
  <c r="Z3837" i="2"/>
  <c r="V3837" i="2"/>
  <c r="AA3836" i="2"/>
  <c r="Z3836" i="2"/>
  <c r="X3836" i="2"/>
  <c r="W3836" i="2"/>
  <c r="V3836" i="2"/>
  <c r="AA3835" i="2"/>
  <c r="Z3835" i="2"/>
  <c r="X3835" i="2"/>
  <c r="W3835" i="2"/>
  <c r="V3835" i="2"/>
  <c r="AA3834" i="2"/>
  <c r="Z3834" i="2"/>
  <c r="X3834" i="2"/>
  <c r="W3834" i="2"/>
  <c r="V3834" i="2"/>
  <c r="AA3833" i="2"/>
  <c r="Z3833" i="2"/>
  <c r="V3833" i="2"/>
  <c r="AA3832" i="2"/>
  <c r="Z3832" i="2"/>
  <c r="X3832" i="2"/>
  <c r="W3832" i="2"/>
  <c r="V3832" i="2"/>
  <c r="AA3831" i="2"/>
  <c r="Z3831" i="2"/>
  <c r="X3831" i="2"/>
  <c r="W3831" i="2"/>
  <c r="V3831" i="2"/>
  <c r="AA3830" i="2"/>
  <c r="Z3830" i="2"/>
  <c r="X3830" i="2"/>
  <c r="W3830" i="2"/>
  <c r="V3830" i="2"/>
  <c r="AA3829" i="2"/>
  <c r="Z3829" i="2"/>
  <c r="V3829" i="2"/>
  <c r="AA3828" i="2"/>
  <c r="Z3828" i="2"/>
  <c r="X3828" i="2"/>
  <c r="W3828" i="2"/>
  <c r="V3828" i="2"/>
  <c r="AA3827" i="2"/>
  <c r="Z3827" i="2"/>
  <c r="X3827" i="2"/>
  <c r="W3827" i="2"/>
  <c r="V3827" i="2"/>
  <c r="AA3826" i="2"/>
  <c r="Z3826" i="2"/>
  <c r="X3826" i="2"/>
  <c r="W3826" i="2"/>
  <c r="V3826" i="2"/>
  <c r="AA3825" i="2"/>
  <c r="Z3825" i="2"/>
  <c r="V3825" i="2"/>
  <c r="AA3824" i="2"/>
  <c r="Z3824" i="2"/>
  <c r="X3824" i="2"/>
  <c r="W3824" i="2"/>
  <c r="V3824" i="2"/>
  <c r="AA3823" i="2"/>
  <c r="Z3823" i="2"/>
  <c r="X3823" i="2"/>
  <c r="W3823" i="2"/>
  <c r="V3823" i="2"/>
  <c r="AA3822" i="2"/>
  <c r="Z3822" i="2"/>
  <c r="X3822" i="2"/>
  <c r="W3822" i="2"/>
  <c r="V3822" i="2"/>
  <c r="AA3821" i="2"/>
  <c r="Z3821" i="2"/>
  <c r="V3821" i="2"/>
  <c r="AA3820" i="2"/>
  <c r="Z3820" i="2"/>
  <c r="X3820" i="2"/>
  <c r="W3820" i="2"/>
  <c r="V3820" i="2"/>
  <c r="AA3819" i="2"/>
  <c r="Z3819" i="2"/>
  <c r="X3819" i="2"/>
  <c r="W3819" i="2"/>
  <c r="V3819" i="2"/>
  <c r="AA3818" i="2"/>
  <c r="Z3818" i="2"/>
  <c r="X3818" i="2"/>
  <c r="W3818" i="2"/>
  <c r="V3818" i="2"/>
  <c r="AA3817" i="2"/>
  <c r="Z3817" i="2"/>
  <c r="V3817" i="2"/>
  <c r="AA3816" i="2"/>
  <c r="Z3816" i="2"/>
  <c r="X3816" i="2"/>
  <c r="W3816" i="2"/>
  <c r="V3816" i="2"/>
  <c r="AA3815" i="2"/>
  <c r="Z3815" i="2"/>
  <c r="X3815" i="2"/>
  <c r="W3815" i="2"/>
  <c r="V3815" i="2"/>
  <c r="AA3814" i="2"/>
  <c r="Z3814" i="2"/>
  <c r="X3814" i="2"/>
  <c r="W3814" i="2"/>
  <c r="V3814" i="2"/>
  <c r="AA3813" i="2"/>
  <c r="Z3813" i="2"/>
  <c r="V3813" i="2"/>
  <c r="AA3812" i="2"/>
  <c r="Z3812" i="2"/>
  <c r="X3812" i="2"/>
  <c r="W3812" i="2"/>
  <c r="V3812" i="2"/>
  <c r="AA3811" i="2"/>
  <c r="Z3811" i="2"/>
  <c r="X3811" i="2"/>
  <c r="W3811" i="2"/>
  <c r="V3811" i="2"/>
  <c r="AA3810" i="2"/>
  <c r="Z3810" i="2"/>
  <c r="X3810" i="2"/>
  <c r="W3810" i="2"/>
  <c r="V3810" i="2"/>
  <c r="AA3809" i="2"/>
  <c r="Z3809" i="2"/>
  <c r="V3809" i="2"/>
  <c r="AA3808" i="2"/>
  <c r="Z3808" i="2"/>
  <c r="X3808" i="2"/>
  <c r="W3808" i="2"/>
  <c r="V3808" i="2"/>
  <c r="AA3807" i="2"/>
  <c r="Z3807" i="2"/>
  <c r="X3807" i="2"/>
  <c r="W3807" i="2"/>
  <c r="V3807" i="2"/>
  <c r="AA3806" i="2"/>
  <c r="Z3806" i="2"/>
  <c r="X3806" i="2"/>
  <c r="W3806" i="2"/>
  <c r="V3806" i="2"/>
  <c r="AA3805" i="2"/>
  <c r="Z3805" i="2"/>
  <c r="V3805" i="2"/>
  <c r="AA3804" i="2"/>
  <c r="Z3804" i="2"/>
  <c r="X3804" i="2"/>
  <c r="W3804" i="2"/>
  <c r="V3804" i="2"/>
  <c r="AA3803" i="2"/>
  <c r="Z3803" i="2"/>
  <c r="X3803" i="2"/>
  <c r="W3803" i="2"/>
  <c r="V3803" i="2"/>
  <c r="AA3802" i="2"/>
  <c r="Z3802" i="2"/>
  <c r="X3802" i="2"/>
  <c r="W3802" i="2"/>
  <c r="V3802" i="2"/>
  <c r="AA3801" i="2"/>
  <c r="Z3801" i="2"/>
  <c r="V3801" i="2"/>
  <c r="AA3800" i="2"/>
  <c r="Z3800" i="2"/>
  <c r="X3800" i="2"/>
  <c r="W3800" i="2"/>
  <c r="V3800" i="2"/>
  <c r="AA3799" i="2"/>
  <c r="Z3799" i="2"/>
  <c r="X3799" i="2"/>
  <c r="W3799" i="2"/>
  <c r="V3799" i="2"/>
  <c r="AA3798" i="2"/>
  <c r="Z3798" i="2"/>
  <c r="X3798" i="2"/>
  <c r="W3798" i="2"/>
  <c r="V3798" i="2"/>
  <c r="AA3797" i="2"/>
  <c r="Z3797" i="2"/>
  <c r="V3797" i="2"/>
  <c r="AA3796" i="2"/>
  <c r="Z3796" i="2"/>
  <c r="X3796" i="2"/>
  <c r="W3796" i="2"/>
  <c r="V3796" i="2"/>
  <c r="AA3795" i="2"/>
  <c r="Z3795" i="2"/>
  <c r="X3795" i="2"/>
  <c r="W3795" i="2"/>
  <c r="V3795" i="2"/>
  <c r="AA3794" i="2"/>
  <c r="Z3794" i="2"/>
  <c r="X3794" i="2"/>
  <c r="W3794" i="2"/>
  <c r="V3794" i="2"/>
  <c r="AA3793" i="2"/>
  <c r="Z3793" i="2"/>
  <c r="V3793" i="2"/>
  <c r="AA3792" i="2"/>
  <c r="Z3792" i="2"/>
  <c r="X3792" i="2"/>
  <c r="W3792" i="2"/>
  <c r="V3792" i="2"/>
  <c r="AA3791" i="2"/>
  <c r="Z3791" i="2"/>
  <c r="X3791" i="2"/>
  <c r="W3791" i="2"/>
  <c r="V3791" i="2"/>
  <c r="AA3790" i="2"/>
  <c r="Z3790" i="2"/>
  <c r="X3790" i="2"/>
  <c r="W3790" i="2"/>
  <c r="V3790" i="2"/>
  <c r="AA3789" i="2"/>
  <c r="Z3789" i="2"/>
  <c r="V3789" i="2"/>
  <c r="AA3788" i="2"/>
  <c r="Z3788" i="2"/>
  <c r="X3788" i="2"/>
  <c r="W3788" i="2"/>
  <c r="V3788" i="2"/>
  <c r="AA3787" i="2"/>
  <c r="Z3787" i="2"/>
  <c r="X3787" i="2"/>
  <c r="W3787" i="2"/>
  <c r="V3787" i="2"/>
  <c r="AA3786" i="2"/>
  <c r="Z3786" i="2"/>
  <c r="X3786" i="2"/>
  <c r="W3786" i="2"/>
  <c r="V3786" i="2"/>
  <c r="AA3785" i="2"/>
  <c r="Z3785" i="2"/>
  <c r="V3785" i="2"/>
  <c r="AA3784" i="2"/>
  <c r="Z3784" i="2"/>
  <c r="X3784" i="2"/>
  <c r="W3784" i="2"/>
  <c r="V3784" i="2"/>
  <c r="AA3783" i="2"/>
  <c r="Z3783" i="2"/>
  <c r="X3783" i="2"/>
  <c r="W3783" i="2"/>
  <c r="V3783" i="2"/>
  <c r="AA3782" i="2"/>
  <c r="Z3782" i="2"/>
  <c r="X3782" i="2"/>
  <c r="W3782" i="2"/>
  <c r="V3782" i="2"/>
  <c r="AA3781" i="2"/>
  <c r="Z3781" i="2"/>
  <c r="V3781" i="2"/>
  <c r="AA3780" i="2"/>
  <c r="Z3780" i="2"/>
  <c r="X3780" i="2"/>
  <c r="W3780" i="2"/>
  <c r="V3780" i="2"/>
  <c r="AA3779" i="2"/>
  <c r="Z3779" i="2"/>
  <c r="X3779" i="2"/>
  <c r="W3779" i="2"/>
  <c r="V3779" i="2"/>
  <c r="AA3778" i="2"/>
  <c r="Z3778" i="2"/>
  <c r="X3778" i="2"/>
  <c r="W3778" i="2"/>
  <c r="V3778" i="2"/>
  <c r="AA3777" i="2"/>
  <c r="Z3777" i="2"/>
  <c r="V3777" i="2"/>
  <c r="AA3776" i="2"/>
  <c r="Z3776" i="2"/>
  <c r="X3776" i="2"/>
  <c r="W3776" i="2"/>
  <c r="V3776" i="2"/>
  <c r="AA3775" i="2"/>
  <c r="Z3775" i="2"/>
  <c r="X3775" i="2"/>
  <c r="W3775" i="2"/>
  <c r="V3775" i="2"/>
  <c r="AA3774" i="2"/>
  <c r="Z3774" i="2"/>
  <c r="X3774" i="2"/>
  <c r="W3774" i="2"/>
  <c r="V3774" i="2"/>
  <c r="AA3773" i="2"/>
  <c r="Z3773" i="2"/>
  <c r="V3773" i="2"/>
  <c r="AA3772" i="2"/>
  <c r="Z3772" i="2"/>
  <c r="X3772" i="2"/>
  <c r="W3772" i="2"/>
  <c r="V3772" i="2"/>
  <c r="AA3771" i="2"/>
  <c r="Z3771" i="2"/>
  <c r="X3771" i="2"/>
  <c r="W3771" i="2"/>
  <c r="V3771" i="2"/>
  <c r="AA3770" i="2"/>
  <c r="Z3770" i="2"/>
  <c r="X3770" i="2"/>
  <c r="W3770" i="2"/>
  <c r="V3770" i="2"/>
  <c r="AA3769" i="2"/>
  <c r="Z3769" i="2"/>
  <c r="V3769" i="2"/>
  <c r="AA3768" i="2"/>
  <c r="Z3768" i="2"/>
  <c r="X3768" i="2"/>
  <c r="W3768" i="2"/>
  <c r="V3768" i="2"/>
  <c r="AA3767" i="2"/>
  <c r="Z3767" i="2"/>
  <c r="X3767" i="2"/>
  <c r="W3767" i="2"/>
  <c r="V3767" i="2"/>
  <c r="AA3766" i="2"/>
  <c r="Z3766" i="2"/>
  <c r="X3766" i="2"/>
  <c r="W3766" i="2"/>
  <c r="V3766" i="2"/>
  <c r="AA3765" i="2"/>
  <c r="Z3765" i="2"/>
  <c r="V3765" i="2"/>
  <c r="AA3764" i="2"/>
  <c r="Z3764" i="2"/>
  <c r="X3764" i="2"/>
  <c r="W3764" i="2"/>
  <c r="V3764" i="2"/>
  <c r="AA3763" i="2"/>
  <c r="Z3763" i="2"/>
  <c r="X3763" i="2"/>
  <c r="W3763" i="2"/>
  <c r="V3763" i="2"/>
  <c r="AA3762" i="2"/>
  <c r="Z3762" i="2"/>
  <c r="X3762" i="2"/>
  <c r="W3762" i="2"/>
  <c r="V3762" i="2"/>
  <c r="AA3761" i="2"/>
  <c r="Z3761" i="2"/>
  <c r="V3761" i="2"/>
  <c r="AA3760" i="2"/>
  <c r="Z3760" i="2"/>
  <c r="X3760" i="2"/>
  <c r="W3760" i="2"/>
  <c r="V3760" i="2"/>
  <c r="AA3759" i="2"/>
  <c r="Z3759" i="2"/>
  <c r="X3759" i="2"/>
  <c r="W3759" i="2"/>
  <c r="V3759" i="2"/>
  <c r="AA3758" i="2"/>
  <c r="Z3758" i="2"/>
  <c r="X3758" i="2"/>
  <c r="W3758" i="2"/>
  <c r="V3758" i="2"/>
  <c r="AA3757" i="2"/>
  <c r="Z3757" i="2"/>
  <c r="V3757" i="2"/>
  <c r="AA3756" i="2"/>
  <c r="Z3756" i="2"/>
  <c r="X3756" i="2"/>
  <c r="W3756" i="2"/>
  <c r="V3756" i="2"/>
  <c r="AA3755" i="2"/>
  <c r="Z3755" i="2"/>
  <c r="X3755" i="2"/>
  <c r="W3755" i="2"/>
  <c r="V3755" i="2"/>
  <c r="AA3754" i="2"/>
  <c r="Z3754" i="2"/>
  <c r="X3754" i="2"/>
  <c r="W3754" i="2"/>
  <c r="V3754" i="2"/>
  <c r="AA3753" i="2"/>
  <c r="Z3753" i="2"/>
  <c r="V3753" i="2"/>
  <c r="AA3752" i="2"/>
  <c r="Z3752" i="2"/>
  <c r="X3752" i="2"/>
  <c r="W3752" i="2"/>
  <c r="V3752" i="2"/>
  <c r="AA3751" i="2"/>
  <c r="Z3751" i="2"/>
  <c r="X3751" i="2"/>
  <c r="W3751" i="2"/>
  <c r="V3751" i="2"/>
  <c r="AA3750" i="2"/>
  <c r="Z3750" i="2"/>
  <c r="X3750" i="2"/>
  <c r="W3750" i="2"/>
  <c r="V3750" i="2"/>
  <c r="AA3749" i="2"/>
  <c r="Z3749" i="2"/>
  <c r="V3749" i="2"/>
  <c r="AA3748" i="2"/>
  <c r="Z3748" i="2"/>
  <c r="X3748" i="2"/>
  <c r="W3748" i="2"/>
  <c r="V3748" i="2"/>
  <c r="AA3747" i="2"/>
  <c r="Z3747" i="2"/>
  <c r="X3747" i="2"/>
  <c r="W3747" i="2"/>
  <c r="V3747" i="2"/>
  <c r="AA3746" i="2"/>
  <c r="Z3746" i="2"/>
  <c r="X3746" i="2"/>
  <c r="W3746" i="2"/>
  <c r="V3746" i="2"/>
  <c r="AA3745" i="2"/>
  <c r="Z3745" i="2"/>
  <c r="V3745" i="2"/>
  <c r="AA3744" i="2"/>
  <c r="Z3744" i="2"/>
  <c r="X3744" i="2"/>
  <c r="W3744" i="2"/>
  <c r="V3744" i="2"/>
  <c r="AA3743" i="2"/>
  <c r="Z3743" i="2"/>
  <c r="X3743" i="2"/>
  <c r="W3743" i="2"/>
  <c r="V3743" i="2"/>
  <c r="AA3742" i="2"/>
  <c r="Z3742" i="2"/>
  <c r="X3742" i="2"/>
  <c r="W3742" i="2"/>
  <c r="V3742" i="2"/>
  <c r="AA3741" i="2"/>
  <c r="Z3741" i="2"/>
  <c r="V3741" i="2"/>
  <c r="AA3740" i="2"/>
  <c r="Z3740" i="2"/>
  <c r="X3740" i="2"/>
  <c r="W3740" i="2"/>
  <c r="V3740" i="2"/>
  <c r="AA3739" i="2"/>
  <c r="Z3739" i="2"/>
  <c r="X3739" i="2"/>
  <c r="W3739" i="2"/>
  <c r="V3739" i="2"/>
  <c r="AA3738" i="2"/>
  <c r="Z3738" i="2"/>
  <c r="X3738" i="2"/>
  <c r="W3738" i="2"/>
  <c r="V3738" i="2"/>
  <c r="AA3737" i="2"/>
  <c r="Z3737" i="2"/>
  <c r="V3737" i="2"/>
  <c r="AA3736" i="2"/>
  <c r="Z3736" i="2"/>
  <c r="X3736" i="2"/>
  <c r="W3736" i="2"/>
  <c r="V3736" i="2"/>
  <c r="AA3735" i="2"/>
  <c r="Z3735" i="2"/>
  <c r="X3735" i="2"/>
  <c r="W3735" i="2"/>
  <c r="V3735" i="2"/>
  <c r="AA3734" i="2"/>
  <c r="Z3734" i="2"/>
  <c r="X3734" i="2"/>
  <c r="W3734" i="2"/>
  <c r="V3734" i="2"/>
  <c r="AA3733" i="2"/>
  <c r="Z3733" i="2"/>
  <c r="V3733" i="2"/>
  <c r="AA3732" i="2"/>
  <c r="Z3732" i="2"/>
  <c r="X3732" i="2"/>
  <c r="W3732" i="2"/>
  <c r="V3732" i="2"/>
  <c r="AA3731" i="2"/>
  <c r="Z3731" i="2"/>
  <c r="X3731" i="2"/>
  <c r="W3731" i="2"/>
  <c r="V3731" i="2"/>
  <c r="AA3730" i="2"/>
  <c r="Z3730" i="2"/>
  <c r="X3730" i="2"/>
  <c r="W3730" i="2"/>
  <c r="V3730" i="2"/>
  <c r="AA3729" i="2"/>
  <c r="Z3729" i="2"/>
  <c r="V3729" i="2"/>
  <c r="AA3728" i="2"/>
  <c r="Z3728" i="2"/>
  <c r="X3728" i="2"/>
  <c r="W3728" i="2"/>
  <c r="V3728" i="2"/>
  <c r="AA3727" i="2"/>
  <c r="Z3727" i="2"/>
  <c r="X3727" i="2"/>
  <c r="W3727" i="2"/>
  <c r="V3727" i="2"/>
  <c r="AA3726" i="2"/>
  <c r="Z3726" i="2"/>
  <c r="X3726" i="2"/>
  <c r="W3726" i="2"/>
  <c r="V3726" i="2"/>
  <c r="AA3725" i="2"/>
  <c r="Z3725" i="2"/>
  <c r="V3725" i="2"/>
  <c r="AA3724" i="2"/>
  <c r="Z3724" i="2"/>
  <c r="X3724" i="2"/>
  <c r="W3724" i="2"/>
  <c r="V3724" i="2"/>
  <c r="AA3723" i="2"/>
  <c r="Z3723" i="2"/>
  <c r="X3723" i="2"/>
  <c r="W3723" i="2"/>
  <c r="V3723" i="2"/>
  <c r="AA3722" i="2"/>
  <c r="Z3722" i="2"/>
  <c r="X3722" i="2"/>
  <c r="W3722" i="2"/>
  <c r="V3722" i="2"/>
  <c r="AA3721" i="2"/>
  <c r="Z3721" i="2"/>
  <c r="V3721" i="2"/>
  <c r="AA3720" i="2"/>
  <c r="Z3720" i="2"/>
  <c r="X3720" i="2"/>
  <c r="W3720" i="2"/>
  <c r="V3720" i="2"/>
  <c r="AA3719" i="2"/>
  <c r="Z3719" i="2"/>
  <c r="X3719" i="2"/>
  <c r="W3719" i="2"/>
  <c r="V3719" i="2"/>
  <c r="AA3718" i="2"/>
  <c r="Z3718" i="2"/>
  <c r="X3718" i="2"/>
  <c r="W3718" i="2"/>
  <c r="V3718" i="2"/>
  <c r="AA3717" i="2"/>
  <c r="Z3717" i="2"/>
  <c r="V3717" i="2"/>
  <c r="AA3716" i="2"/>
  <c r="Z3716" i="2"/>
  <c r="X3716" i="2"/>
  <c r="W3716" i="2"/>
  <c r="V3716" i="2"/>
  <c r="AA3715" i="2"/>
  <c r="Z3715" i="2"/>
  <c r="X3715" i="2"/>
  <c r="W3715" i="2"/>
  <c r="V3715" i="2"/>
  <c r="AA3714" i="2"/>
  <c r="Z3714" i="2"/>
  <c r="X3714" i="2"/>
  <c r="W3714" i="2"/>
  <c r="V3714" i="2"/>
  <c r="AA3713" i="2"/>
  <c r="Z3713" i="2"/>
  <c r="V3713" i="2"/>
  <c r="AA3712" i="2"/>
  <c r="Z3712" i="2"/>
  <c r="X3712" i="2"/>
  <c r="W3712" i="2"/>
  <c r="V3712" i="2"/>
  <c r="AA3711" i="2"/>
  <c r="Z3711" i="2"/>
  <c r="X3711" i="2"/>
  <c r="W3711" i="2"/>
  <c r="V3711" i="2"/>
  <c r="AA3710" i="2"/>
  <c r="Z3710" i="2"/>
  <c r="X3710" i="2"/>
  <c r="W3710" i="2"/>
  <c r="V3710" i="2"/>
  <c r="AA3709" i="2"/>
  <c r="Z3709" i="2"/>
  <c r="V3709" i="2"/>
  <c r="AA3708" i="2"/>
  <c r="Z3708" i="2"/>
  <c r="X3708" i="2"/>
  <c r="W3708" i="2"/>
  <c r="V3708" i="2"/>
  <c r="AA3707" i="2"/>
  <c r="Z3707" i="2"/>
  <c r="X3707" i="2"/>
  <c r="W3707" i="2"/>
  <c r="V3707" i="2"/>
  <c r="AA3706" i="2"/>
  <c r="Z3706" i="2"/>
  <c r="X3706" i="2"/>
  <c r="W3706" i="2"/>
  <c r="V3706" i="2"/>
  <c r="AA3705" i="2"/>
  <c r="Z3705" i="2"/>
  <c r="V3705" i="2"/>
  <c r="AA3704" i="2"/>
  <c r="Z3704" i="2"/>
  <c r="X3704" i="2"/>
  <c r="W3704" i="2"/>
  <c r="V3704" i="2"/>
  <c r="AA3703" i="2"/>
  <c r="Z3703" i="2"/>
  <c r="X3703" i="2"/>
  <c r="W3703" i="2"/>
  <c r="V3703" i="2"/>
  <c r="AA3702" i="2"/>
  <c r="Z3702" i="2"/>
  <c r="X3702" i="2"/>
  <c r="W3702" i="2"/>
  <c r="V3702" i="2"/>
  <c r="AA3701" i="2"/>
  <c r="Z3701" i="2"/>
  <c r="V3701" i="2"/>
  <c r="AA3700" i="2"/>
  <c r="Z3700" i="2"/>
  <c r="X3700" i="2"/>
  <c r="W3700" i="2"/>
  <c r="V3700" i="2"/>
  <c r="AA3699" i="2"/>
  <c r="Z3699" i="2"/>
  <c r="X3699" i="2"/>
  <c r="W3699" i="2"/>
  <c r="V3699" i="2"/>
  <c r="AA3698" i="2"/>
  <c r="Z3698" i="2"/>
  <c r="X3698" i="2"/>
  <c r="W3698" i="2"/>
  <c r="V3698" i="2"/>
  <c r="AA3697" i="2"/>
  <c r="Z3697" i="2"/>
  <c r="V3697" i="2"/>
  <c r="AA3696" i="2"/>
  <c r="Z3696" i="2"/>
  <c r="X3696" i="2"/>
  <c r="W3696" i="2"/>
  <c r="V3696" i="2"/>
  <c r="AA3695" i="2"/>
  <c r="Z3695" i="2"/>
  <c r="X3695" i="2"/>
  <c r="W3695" i="2"/>
  <c r="V3695" i="2"/>
  <c r="AA3694" i="2"/>
  <c r="Z3694" i="2"/>
  <c r="X3694" i="2"/>
  <c r="W3694" i="2"/>
  <c r="V3694" i="2"/>
  <c r="AA3693" i="2"/>
  <c r="Z3693" i="2"/>
  <c r="V3693" i="2"/>
  <c r="AA3692" i="2"/>
  <c r="Z3692" i="2"/>
  <c r="X3692" i="2"/>
  <c r="W3692" i="2"/>
  <c r="V3692" i="2"/>
  <c r="AA3691" i="2"/>
  <c r="Z3691" i="2"/>
  <c r="X3691" i="2"/>
  <c r="W3691" i="2"/>
  <c r="V3691" i="2"/>
  <c r="AA3690" i="2"/>
  <c r="Z3690" i="2"/>
  <c r="X3690" i="2"/>
  <c r="W3690" i="2"/>
  <c r="V3690" i="2"/>
  <c r="AA3689" i="2"/>
  <c r="Z3689" i="2"/>
  <c r="V3689" i="2"/>
  <c r="AA3688" i="2"/>
  <c r="Z3688" i="2"/>
  <c r="X3688" i="2"/>
  <c r="W3688" i="2"/>
  <c r="V3688" i="2"/>
  <c r="AA3687" i="2"/>
  <c r="Z3687" i="2"/>
  <c r="X3687" i="2"/>
  <c r="W3687" i="2"/>
  <c r="V3687" i="2"/>
  <c r="AA3686" i="2"/>
  <c r="Z3686" i="2"/>
  <c r="X3686" i="2"/>
  <c r="W3686" i="2"/>
  <c r="V3686" i="2"/>
  <c r="AA3685" i="2"/>
  <c r="Z3685" i="2"/>
  <c r="V3685" i="2"/>
  <c r="AA3684" i="2"/>
  <c r="Z3684" i="2"/>
  <c r="X3684" i="2"/>
  <c r="W3684" i="2"/>
  <c r="V3684" i="2"/>
  <c r="AA3683" i="2"/>
  <c r="Z3683" i="2"/>
  <c r="X3683" i="2"/>
  <c r="W3683" i="2"/>
  <c r="V3683" i="2"/>
  <c r="AA3682" i="2"/>
  <c r="Z3682" i="2"/>
  <c r="X3682" i="2"/>
  <c r="W3682" i="2"/>
  <c r="V3682" i="2"/>
  <c r="AA3681" i="2"/>
  <c r="Z3681" i="2"/>
  <c r="V3681" i="2"/>
  <c r="AA3680" i="2"/>
  <c r="Z3680" i="2"/>
  <c r="X3680" i="2"/>
  <c r="W3680" i="2"/>
  <c r="V3680" i="2"/>
  <c r="AA3679" i="2"/>
  <c r="Z3679" i="2"/>
  <c r="X3679" i="2"/>
  <c r="W3679" i="2"/>
  <c r="V3679" i="2"/>
  <c r="AA3678" i="2"/>
  <c r="Z3678" i="2"/>
  <c r="X3678" i="2"/>
  <c r="W3678" i="2"/>
  <c r="V3678" i="2"/>
  <c r="AA3677" i="2"/>
  <c r="Z3677" i="2"/>
  <c r="V3677" i="2"/>
  <c r="AA3676" i="2"/>
  <c r="Z3676" i="2"/>
  <c r="X3676" i="2"/>
  <c r="W3676" i="2"/>
  <c r="V3676" i="2"/>
  <c r="AA3675" i="2"/>
  <c r="Z3675" i="2"/>
  <c r="X3675" i="2"/>
  <c r="W3675" i="2"/>
  <c r="V3675" i="2"/>
  <c r="AA3674" i="2"/>
  <c r="Z3674" i="2"/>
  <c r="X3674" i="2"/>
  <c r="W3674" i="2"/>
  <c r="V3674" i="2"/>
  <c r="AA3673" i="2"/>
  <c r="Z3673" i="2"/>
  <c r="W3673" i="2"/>
  <c r="V3673" i="2"/>
  <c r="X3673" i="2" s="1"/>
  <c r="AA3672" i="2"/>
  <c r="Z3672" i="2"/>
  <c r="X3672" i="2"/>
  <c r="W3672" i="2"/>
  <c r="V3672" i="2"/>
  <c r="AA3671" i="2"/>
  <c r="Z3671" i="2"/>
  <c r="X3671" i="2"/>
  <c r="W3671" i="2"/>
  <c r="V3671" i="2"/>
  <c r="AA3670" i="2"/>
  <c r="Z3670" i="2"/>
  <c r="X3670" i="2"/>
  <c r="W3670" i="2"/>
  <c r="V3670" i="2"/>
  <c r="AA3669" i="2"/>
  <c r="Z3669" i="2"/>
  <c r="V3669" i="2"/>
  <c r="AA3668" i="2"/>
  <c r="Z3668" i="2"/>
  <c r="X3668" i="2"/>
  <c r="W3668" i="2"/>
  <c r="V3668" i="2"/>
  <c r="AA3667" i="2"/>
  <c r="Z3667" i="2"/>
  <c r="X3667" i="2"/>
  <c r="W3667" i="2"/>
  <c r="V3667" i="2"/>
  <c r="AA3666" i="2"/>
  <c r="Z3666" i="2"/>
  <c r="X3666" i="2"/>
  <c r="W3666" i="2"/>
  <c r="V3666" i="2"/>
  <c r="AA3665" i="2"/>
  <c r="Z3665" i="2"/>
  <c r="V3665" i="2"/>
  <c r="W3665" i="2" s="1"/>
  <c r="AA3664" i="2"/>
  <c r="Z3664" i="2"/>
  <c r="X3664" i="2"/>
  <c r="W3664" i="2"/>
  <c r="V3664" i="2"/>
  <c r="AA3663" i="2"/>
  <c r="Z3663" i="2"/>
  <c r="X3663" i="2"/>
  <c r="W3663" i="2"/>
  <c r="V3663" i="2"/>
  <c r="AA3662" i="2"/>
  <c r="Z3662" i="2"/>
  <c r="X3662" i="2"/>
  <c r="W3662" i="2"/>
  <c r="V3662" i="2"/>
  <c r="AA3661" i="2"/>
  <c r="Z3661" i="2"/>
  <c r="V3661" i="2"/>
  <c r="AA3660" i="2"/>
  <c r="Z3660" i="2"/>
  <c r="X3660" i="2"/>
  <c r="W3660" i="2"/>
  <c r="V3660" i="2"/>
  <c r="AA3659" i="2"/>
  <c r="Z3659" i="2"/>
  <c r="X3659" i="2"/>
  <c r="W3659" i="2"/>
  <c r="V3659" i="2"/>
  <c r="AA3658" i="2"/>
  <c r="Z3658" i="2"/>
  <c r="X3658" i="2"/>
  <c r="W3658" i="2"/>
  <c r="V3658" i="2"/>
  <c r="AA3657" i="2"/>
  <c r="Z3657" i="2"/>
  <c r="X3657" i="2"/>
  <c r="V3657" i="2"/>
  <c r="W3657" i="2" s="1"/>
  <c r="AA3656" i="2"/>
  <c r="Z3656" i="2"/>
  <c r="X3656" i="2"/>
  <c r="W3656" i="2"/>
  <c r="V3656" i="2"/>
  <c r="AA3655" i="2"/>
  <c r="Z3655" i="2"/>
  <c r="X3655" i="2"/>
  <c r="W3655" i="2"/>
  <c r="V3655" i="2"/>
  <c r="AA3654" i="2"/>
  <c r="Z3654" i="2"/>
  <c r="X3654" i="2"/>
  <c r="W3654" i="2"/>
  <c r="V3654" i="2"/>
  <c r="AA3653" i="2"/>
  <c r="Z3653" i="2"/>
  <c r="X3653" i="2"/>
  <c r="V3653" i="2"/>
  <c r="W3653" i="2" s="1"/>
  <c r="AA3652" i="2"/>
  <c r="Z3652" i="2"/>
  <c r="X3652" i="2"/>
  <c r="W3652" i="2"/>
  <c r="V3652" i="2"/>
  <c r="AA3651" i="2"/>
  <c r="Z3651" i="2"/>
  <c r="X3651" i="2"/>
  <c r="W3651" i="2"/>
  <c r="V3651" i="2"/>
  <c r="AA3650" i="2"/>
  <c r="Z3650" i="2"/>
  <c r="X3650" i="2"/>
  <c r="W3650" i="2"/>
  <c r="V3650" i="2"/>
  <c r="AA3649" i="2"/>
  <c r="Z3649" i="2"/>
  <c r="V3649" i="2"/>
  <c r="W3649" i="2" s="1"/>
  <c r="AA3648" i="2"/>
  <c r="Z3648" i="2"/>
  <c r="X3648" i="2"/>
  <c r="W3648" i="2"/>
  <c r="V3648" i="2"/>
  <c r="AA3647" i="2"/>
  <c r="Z3647" i="2"/>
  <c r="X3647" i="2"/>
  <c r="W3647" i="2"/>
  <c r="V3647" i="2"/>
  <c r="AA3646" i="2"/>
  <c r="Z3646" i="2"/>
  <c r="X3646" i="2"/>
  <c r="W3646" i="2"/>
  <c r="V3646" i="2"/>
  <c r="AA3645" i="2"/>
  <c r="Z3645" i="2"/>
  <c r="V3645" i="2"/>
  <c r="W3645" i="2" s="1"/>
  <c r="AA3644" i="2"/>
  <c r="Z3644" i="2"/>
  <c r="X3644" i="2"/>
  <c r="W3644" i="2"/>
  <c r="V3644" i="2"/>
  <c r="AA3643" i="2"/>
  <c r="Z3643" i="2"/>
  <c r="X3643" i="2"/>
  <c r="W3643" i="2"/>
  <c r="V3643" i="2"/>
  <c r="AA3642" i="2"/>
  <c r="Z3642" i="2"/>
  <c r="X3642" i="2"/>
  <c r="W3642" i="2"/>
  <c r="V3642" i="2"/>
  <c r="AA3641" i="2"/>
  <c r="Z3641" i="2"/>
  <c r="X3641" i="2"/>
  <c r="V3641" i="2"/>
  <c r="W3641" i="2" s="1"/>
  <c r="AA3640" i="2"/>
  <c r="Z3640" i="2"/>
  <c r="X3640" i="2"/>
  <c r="W3640" i="2"/>
  <c r="V3640" i="2"/>
  <c r="AA3639" i="2"/>
  <c r="Z3639" i="2"/>
  <c r="X3639" i="2"/>
  <c r="W3639" i="2"/>
  <c r="V3639" i="2"/>
  <c r="AA3638" i="2"/>
  <c r="Z3638" i="2"/>
  <c r="X3638" i="2"/>
  <c r="W3638" i="2"/>
  <c r="V3638" i="2"/>
  <c r="AA3637" i="2"/>
  <c r="Z3637" i="2"/>
  <c r="V3637" i="2"/>
  <c r="AA3636" i="2"/>
  <c r="Z3636" i="2"/>
  <c r="X3636" i="2"/>
  <c r="W3636" i="2"/>
  <c r="V3636" i="2"/>
  <c r="AA3635" i="2"/>
  <c r="Z3635" i="2"/>
  <c r="X3635" i="2"/>
  <c r="W3635" i="2"/>
  <c r="V3635" i="2"/>
  <c r="AA3634" i="2"/>
  <c r="Z3634" i="2"/>
  <c r="X3634" i="2"/>
  <c r="W3634" i="2"/>
  <c r="V3634" i="2"/>
  <c r="AA3633" i="2"/>
  <c r="Z3633" i="2"/>
  <c r="V3633" i="2"/>
  <c r="AA3632" i="2"/>
  <c r="Z3632" i="2"/>
  <c r="X3632" i="2"/>
  <c r="W3632" i="2"/>
  <c r="V3632" i="2"/>
  <c r="AA3631" i="2"/>
  <c r="Z3631" i="2"/>
  <c r="X3631" i="2"/>
  <c r="W3631" i="2"/>
  <c r="V3631" i="2"/>
  <c r="AA3630" i="2"/>
  <c r="Z3630" i="2"/>
  <c r="X3630" i="2"/>
  <c r="W3630" i="2"/>
  <c r="V3630" i="2"/>
  <c r="AA3629" i="2"/>
  <c r="Z3629" i="2"/>
  <c r="X3629" i="2"/>
  <c r="V3629" i="2"/>
  <c r="W3629" i="2" s="1"/>
  <c r="AA3628" i="2"/>
  <c r="Z3628" i="2"/>
  <c r="X3628" i="2"/>
  <c r="W3628" i="2"/>
  <c r="V3628" i="2"/>
  <c r="AA3627" i="2"/>
  <c r="Z3627" i="2"/>
  <c r="X3627" i="2"/>
  <c r="W3627" i="2"/>
  <c r="V3627" i="2"/>
  <c r="AA3626" i="2"/>
  <c r="Z3626" i="2"/>
  <c r="X3626" i="2"/>
  <c r="W3626" i="2"/>
  <c r="V3626" i="2"/>
  <c r="AA3625" i="2"/>
  <c r="Z3625" i="2"/>
  <c r="V3625" i="2"/>
  <c r="AA3624" i="2"/>
  <c r="Z3624" i="2"/>
  <c r="X3624" i="2"/>
  <c r="W3624" i="2"/>
  <c r="V3624" i="2"/>
  <c r="AA3623" i="2"/>
  <c r="Z3623" i="2"/>
  <c r="X3623" i="2"/>
  <c r="W3623" i="2"/>
  <c r="V3623" i="2"/>
  <c r="AA3622" i="2"/>
  <c r="Z3622" i="2"/>
  <c r="X3622" i="2"/>
  <c r="W3622" i="2"/>
  <c r="V3622" i="2"/>
  <c r="AA3621" i="2"/>
  <c r="Z3621" i="2"/>
  <c r="V3621" i="2"/>
  <c r="W3621" i="2" s="1"/>
  <c r="AA3620" i="2"/>
  <c r="Z3620" i="2"/>
  <c r="X3620" i="2"/>
  <c r="W3620" i="2"/>
  <c r="V3620" i="2"/>
  <c r="AA3619" i="2"/>
  <c r="Z3619" i="2"/>
  <c r="X3619" i="2"/>
  <c r="W3619" i="2"/>
  <c r="V3619" i="2"/>
  <c r="AA3618" i="2"/>
  <c r="Z3618" i="2"/>
  <c r="X3618" i="2"/>
  <c r="W3618" i="2"/>
  <c r="V3618" i="2"/>
  <c r="AA3617" i="2"/>
  <c r="Z3617" i="2"/>
  <c r="X3617" i="2"/>
  <c r="V3617" i="2"/>
  <c r="W3617" i="2" s="1"/>
  <c r="AA3616" i="2"/>
  <c r="Z3616" i="2"/>
  <c r="X3616" i="2"/>
  <c r="W3616" i="2"/>
  <c r="V3616" i="2"/>
  <c r="AA3615" i="2"/>
  <c r="Z3615" i="2"/>
  <c r="X3615" i="2"/>
  <c r="W3615" i="2"/>
  <c r="V3615" i="2"/>
  <c r="AA3614" i="2"/>
  <c r="Z3614" i="2"/>
  <c r="X3614" i="2"/>
  <c r="W3614" i="2"/>
  <c r="V3614" i="2"/>
  <c r="AA3613" i="2"/>
  <c r="Z3613" i="2"/>
  <c r="X3613" i="2"/>
  <c r="V3613" i="2"/>
  <c r="W3613" i="2" s="1"/>
  <c r="AA3612" i="2"/>
  <c r="Z3612" i="2"/>
  <c r="X3612" i="2"/>
  <c r="W3612" i="2"/>
  <c r="V3612" i="2"/>
  <c r="AA3611" i="2"/>
  <c r="Z3611" i="2"/>
  <c r="X3611" i="2"/>
  <c r="W3611" i="2"/>
  <c r="V3611" i="2"/>
  <c r="AA3610" i="2"/>
  <c r="Z3610" i="2"/>
  <c r="X3610" i="2"/>
  <c r="W3610" i="2"/>
  <c r="V3610" i="2"/>
  <c r="AA3609" i="2"/>
  <c r="Z3609" i="2"/>
  <c r="X3609" i="2"/>
  <c r="V3609" i="2"/>
  <c r="W3609" i="2" s="1"/>
  <c r="AA3608" i="2"/>
  <c r="Z3608" i="2"/>
  <c r="X3608" i="2"/>
  <c r="W3608" i="2"/>
  <c r="V3608" i="2"/>
  <c r="AA3607" i="2"/>
  <c r="Z3607" i="2"/>
  <c r="X3607" i="2"/>
  <c r="W3607" i="2"/>
  <c r="V3607" i="2"/>
  <c r="AA3606" i="2"/>
  <c r="Z3606" i="2"/>
  <c r="X3606" i="2"/>
  <c r="W3606" i="2"/>
  <c r="V3606" i="2"/>
  <c r="AA3605" i="2"/>
  <c r="Z3605" i="2"/>
  <c r="X3605" i="2"/>
  <c r="V3605" i="2"/>
  <c r="W3605" i="2" s="1"/>
  <c r="AA3604" i="2"/>
  <c r="Z3604" i="2"/>
  <c r="X3604" i="2"/>
  <c r="W3604" i="2"/>
  <c r="V3604" i="2"/>
  <c r="AA3603" i="2"/>
  <c r="Z3603" i="2"/>
  <c r="X3603" i="2"/>
  <c r="W3603" i="2"/>
  <c r="V3603" i="2"/>
  <c r="AA3602" i="2"/>
  <c r="Z3602" i="2"/>
  <c r="X3602" i="2"/>
  <c r="W3602" i="2"/>
  <c r="V3602" i="2"/>
  <c r="AA3601" i="2"/>
  <c r="Z3601" i="2"/>
  <c r="X3601" i="2"/>
  <c r="V3601" i="2"/>
  <c r="W3601" i="2" s="1"/>
  <c r="AA3600" i="2"/>
  <c r="Z3600" i="2"/>
  <c r="X3600" i="2"/>
  <c r="W3600" i="2"/>
  <c r="V3600" i="2"/>
  <c r="AA3599" i="2"/>
  <c r="Z3599" i="2"/>
  <c r="X3599" i="2"/>
  <c r="W3599" i="2"/>
  <c r="V3599" i="2"/>
  <c r="AA3598" i="2"/>
  <c r="Z3598" i="2"/>
  <c r="X3598" i="2"/>
  <c r="W3598" i="2"/>
  <c r="V3598" i="2"/>
  <c r="AA3597" i="2"/>
  <c r="Z3597" i="2"/>
  <c r="V3597" i="2"/>
  <c r="AA3596" i="2"/>
  <c r="Z3596" i="2"/>
  <c r="X3596" i="2"/>
  <c r="W3596" i="2"/>
  <c r="V3596" i="2"/>
  <c r="AA3595" i="2"/>
  <c r="Z3595" i="2"/>
  <c r="X3595" i="2"/>
  <c r="W3595" i="2"/>
  <c r="V3595" i="2"/>
  <c r="AA3594" i="2"/>
  <c r="Z3594" i="2"/>
  <c r="X3594" i="2"/>
  <c r="W3594" i="2"/>
  <c r="V3594" i="2"/>
  <c r="AA3593" i="2"/>
  <c r="Z3593" i="2"/>
  <c r="X3593" i="2"/>
  <c r="V3593" i="2"/>
  <c r="W3593" i="2" s="1"/>
  <c r="AA3592" i="2"/>
  <c r="Z3592" i="2"/>
  <c r="X3592" i="2"/>
  <c r="W3592" i="2"/>
  <c r="V3592" i="2"/>
  <c r="AA3591" i="2"/>
  <c r="Z3591" i="2"/>
  <c r="X3591" i="2"/>
  <c r="W3591" i="2"/>
  <c r="V3591" i="2"/>
  <c r="AA3590" i="2"/>
  <c r="Z3590" i="2"/>
  <c r="X3590" i="2"/>
  <c r="W3590" i="2"/>
  <c r="V3590" i="2"/>
  <c r="AA3589" i="2"/>
  <c r="Z3589" i="2"/>
  <c r="V3589" i="2"/>
  <c r="AA3588" i="2"/>
  <c r="Z3588" i="2"/>
  <c r="X3588" i="2"/>
  <c r="W3588" i="2"/>
  <c r="V3588" i="2"/>
  <c r="AA3587" i="2"/>
  <c r="Z3587" i="2"/>
  <c r="X3587" i="2"/>
  <c r="W3587" i="2"/>
  <c r="V3587" i="2"/>
  <c r="AA3586" i="2"/>
  <c r="Z3586" i="2"/>
  <c r="X3586" i="2"/>
  <c r="W3586" i="2"/>
  <c r="V3586" i="2"/>
  <c r="AA3585" i="2"/>
  <c r="Z3585" i="2"/>
  <c r="X3585" i="2"/>
  <c r="V3585" i="2"/>
  <c r="W3585" i="2" s="1"/>
  <c r="AA3584" i="2"/>
  <c r="Z3584" i="2"/>
  <c r="X3584" i="2"/>
  <c r="W3584" i="2"/>
  <c r="V3584" i="2"/>
  <c r="AA3583" i="2"/>
  <c r="Z3583" i="2"/>
  <c r="X3583" i="2"/>
  <c r="W3583" i="2"/>
  <c r="V3583" i="2"/>
  <c r="AA3582" i="2"/>
  <c r="Z3582" i="2"/>
  <c r="X3582" i="2"/>
  <c r="W3582" i="2"/>
  <c r="V3582" i="2"/>
  <c r="AA3581" i="2"/>
  <c r="Z3581" i="2"/>
  <c r="V3581" i="2"/>
  <c r="AA3580" i="2"/>
  <c r="Z3580" i="2"/>
  <c r="X3580" i="2"/>
  <c r="W3580" i="2"/>
  <c r="V3580" i="2"/>
  <c r="AA3579" i="2"/>
  <c r="Z3579" i="2"/>
  <c r="X3579" i="2"/>
  <c r="W3579" i="2"/>
  <c r="V3579" i="2"/>
  <c r="AA3578" i="2"/>
  <c r="Z3578" i="2"/>
  <c r="X3578" i="2"/>
  <c r="W3578" i="2"/>
  <c r="V3578" i="2"/>
  <c r="AA3577" i="2"/>
  <c r="Z3577" i="2"/>
  <c r="X3577" i="2"/>
  <c r="V3577" i="2"/>
  <c r="W3577" i="2" s="1"/>
  <c r="AA3576" i="2"/>
  <c r="Z3576" i="2"/>
  <c r="X3576" i="2"/>
  <c r="W3576" i="2"/>
  <c r="V3576" i="2"/>
  <c r="AA3575" i="2"/>
  <c r="Z3575" i="2"/>
  <c r="X3575" i="2"/>
  <c r="W3575" i="2"/>
  <c r="V3575" i="2"/>
  <c r="AA3574" i="2"/>
  <c r="Z3574" i="2"/>
  <c r="X3574" i="2"/>
  <c r="W3574" i="2"/>
  <c r="V3574" i="2"/>
  <c r="AA3573" i="2"/>
  <c r="Z3573" i="2"/>
  <c r="V3573" i="2"/>
  <c r="AA3572" i="2"/>
  <c r="Z3572" i="2"/>
  <c r="X3572" i="2"/>
  <c r="W3572" i="2"/>
  <c r="V3572" i="2"/>
  <c r="AA3571" i="2"/>
  <c r="Z3571" i="2"/>
  <c r="X3571" i="2"/>
  <c r="W3571" i="2"/>
  <c r="V3571" i="2"/>
  <c r="AA3570" i="2"/>
  <c r="Z3570" i="2"/>
  <c r="X3570" i="2"/>
  <c r="W3570" i="2"/>
  <c r="V3570" i="2"/>
  <c r="AA3569" i="2"/>
  <c r="Z3569" i="2"/>
  <c r="X3569" i="2"/>
  <c r="V3569" i="2"/>
  <c r="W3569" i="2" s="1"/>
  <c r="AA3568" i="2"/>
  <c r="Z3568" i="2"/>
  <c r="X3568" i="2"/>
  <c r="W3568" i="2"/>
  <c r="V3568" i="2"/>
  <c r="AA3567" i="2"/>
  <c r="Z3567" i="2"/>
  <c r="X3567" i="2"/>
  <c r="W3567" i="2"/>
  <c r="V3567" i="2"/>
  <c r="AA3566" i="2"/>
  <c r="Z3566" i="2"/>
  <c r="X3566" i="2"/>
  <c r="W3566" i="2"/>
  <c r="V3566" i="2"/>
  <c r="AA3565" i="2"/>
  <c r="Z3565" i="2"/>
  <c r="V3565" i="2"/>
  <c r="W3565" i="2" s="1"/>
  <c r="AA3564" i="2"/>
  <c r="Z3564" i="2"/>
  <c r="X3564" i="2"/>
  <c r="W3564" i="2"/>
  <c r="V3564" i="2"/>
  <c r="AA3563" i="2"/>
  <c r="Z3563" i="2"/>
  <c r="X3563" i="2"/>
  <c r="W3563" i="2"/>
  <c r="V3563" i="2"/>
  <c r="AA3562" i="2"/>
  <c r="Z3562" i="2"/>
  <c r="X3562" i="2"/>
  <c r="W3562" i="2"/>
  <c r="V3562" i="2"/>
  <c r="AA3561" i="2"/>
  <c r="Z3561" i="2"/>
  <c r="X3561" i="2"/>
  <c r="V3561" i="2"/>
  <c r="W3561" i="2" s="1"/>
  <c r="AA3560" i="2"/>
  <c r="Z3560" i="2"/>
  <c r="X3560" i="2"/>
  <c r="W3560" i="2"/>
  <c r="V3560" i="2"/>
  <c r="AA3559" i="2"/>
  <c r="Z3559" i="2"/>
  <c r="X3559" i="2"/>
  <c r="W3559" i="2"/>
  <c r="V3559" i="2"/>
  <c r="AA3558" i="2"/>
  <c r="Z3558" i="2"/>
  <c r="X3558" i="2"/>
  <c r="W3558" i="2"/>
  <c r="V3558" i="2"/>
  <c r="AA3557" i="2"/>
  <c r="Z3557" i="2"/>
  <c r="X3557" i="2"/>
  <c r="V3557" i="2"/>
  <c r="W3557" i="2" s="1"/>
  <c r="AA3556" i="2"/>
  <c r="Z3556" i="2"/>
  <c r="X3556" i="2"/>
  <c r="W3556" i="2"/>
  <c r="V3556" i="2"/>
  <c r="AA3555" i="2"/>
  <c r="Z3555" i="2"/>
  <c r="X3555" i="2"/>
  <c r="W3555" i="2"/>
  <c r="V3555" i="2"/>
  <c r="AA3554" i="2"/>
  <c r="Z3554" i="2"/>
  <c r="X3554" i="2"/>
  <c r="W3554" i="2"/>
  <c r="V3554" i="2"/>
  <c r="AA3553" i="2"/>
  <c r="Z3553" i="2"/>
  <c r="V3553" i="2"/>
  <c r="AA3552" i="2"/>
  <c r="Z3552" i="2"/>
  <c r="X3552" i="2"/>
  <c r="W3552" i="2"/>
  <c r="V3552" i="2"/>
  <c r="AA3551" i="2"/>
  <c r="Z3551" i="2"/>
  <c r="X3551" i="2"/>
  <c r="W3551" i="2"/>
  <c r="V3551" i="2"/>
  <c r="AA3550" i="2"/>
  <c r="Z3550" i="2"/>
  <c r="X3550" i="2"/>
  <c r="W3550" i="2"/>
  <c r="V3550" i="2"/>
  <c r="AA3549" i="2"/>
  <c r="Z3549" i="2"/>
  <c r="X3549" i="2"/>
  <c r="V3549" i="2"/>
  <c r="W3549" i="2" s="1"/>
  <c r="AA3548" i="2"/>
  <c r="Z3548" i="2"/>
  <c r="X3548" i="2"/>
  <c r="W3548" i="2"/>
  <c r="V3548" i="2"/>
  <c r="AA3547" i="2"/>
  <c r="Z3547" i="2"/>
  <c r="X3547" i="2"/>
  <c r="W3547" i="2"/>
  <c r="V3547" i="2"/>
  <c r="AA3546" i="2"/>
  <c r="Z3546" i="2"/>
  <c r="X3546" i="2"/>
  <c r="W3546" i="2"/>
  <c r="V3546" i="2"/>
  <c r="AA3545" i="2"/>
  <c r="Z3545" i="2"/>
  <c r="V3545" i="2"/>
  <c r="AA3544" i="2"/>
  <c r="Z3544" i="2"/>
  <c r="X3544" i="2"/>
  <c r="W3544" i="2"/>
  <c r="V3544" i="2"/>
  <c r="AA3543" i="2"/>
  <c r="Z3543" i="2"/>
  <c r="X3543" i="2"/>
  <c r="W3543" i="2"/>
  <c r="V3543" i="2"/>
  <c r="AA3542" i="2"/>
  <c r="Z3542" i="2"/>
  <c r="X3542" i="2"/>
  <c r="W3542" i="2"/>
  <c r="V3542" i="2"/>
  <c r="AA3541" i="2"/>
  <c r="Z3541" i="2"/>
  <c r="V3541" i="2"/>
  <c r="W3541" i="2" s="1"/>
  <c r="AA3540" i="2"/>
  <c r="Z3540" i="2"/>
  <c r="X3540" i="2"/>
  <c r="W3540" i="2"/>
  <c r="V3540" i="2"/>
  <c r="AA3539" i="2"/>
  <c r="Z3539" i="2"/>
  <c r="X3539" i="2"/>
  <c r="W3539" i="2"/>
  <c r="V3539" i="2"/>
  <c r="AA3538" i="2"/>
  <c r="Z3538" i="2"/>
  <c r="X3538" i="2"/>
  <c r="W3538" i="2"/>
  <c r="V3538" i="2"/>
  <c r="AA3537" i="2"/>
  <c r="Z3537" i="2"/>
  <c r="X3537" i="2"/>
  <c r="V3537" i="2"/>
  <c r="W3537" i="2" s="1"/>
  <c r="AA3536" i="2"/>
  <c r="Z3536" i="2"/>
  <c r="X3536" i="2"/>
  <c r="W3536" i="2"/>
  <c r="V3536" i="2"/>
  <c r="AA3535" i="2"/>
  <c r="Z3535" i="2"/>
  <c r="X3535" i="2"/>
  <c r="W3535" i="2"/>
  <c r="V3535" i="2"/>
  <c r="AA3534" i="2"/>
  <c r="Z3534" i="2"/>
  <c r="X3534" i="2"/>
  <c r="W3534" i="2"/>
  <c r="V3534" i="2"/>
  <c r="AA3533" i="2"/>
  <c r="Z3533" i="2"/>
  <c r="X3533" i="2"/>
  <c r="V3533" i="2"/>
  <c r="W3533" i="2" s="1"/>
  <c r="AA3532" i="2"/>
  <c r="Z3532" i="2"/>
  <c r="X3532" i="2"/>
  <c r="W3532" i="2"/>
  <c r="V3532" i="2"/>
  <c r="AA3531" i="2"/>
  <c r="Z3531" i="2"/>
  <c r="X3531" i="2"/>
  <c r="W3531" i="2"/>
  <c r="V3531" i="2"/>
  <c r="AA3530" i="2"/>
  <c r="Z3530" i="2"/>
  <c r="X3530" i="2"/>
  <c r="W3530" i="2"/>
  <c r="V3530" i="2"/>
  <c r="AA3529" i="2"/>
  <c r="Z3529" i="2"/>
  <c r="X3529" i="2"/>
  <c r="V3529" i="2"/>
  <c r="W3529" i="2" s="1"/>
  <c r="AA3528" i="2"/>
  <c r="Z3528" i="2"/>
  <c r="X3528" i="2"/>
  <c r="W3528" i="2"/>
  <c r="V3528" i="2"/>
  <c r="AA3527" i="2"/>
  <c r="Z3527" i="2"/>
  <c r="X3527" i="2"/>
  <c r="W3527" i="2"/>
  <c r="V3527" i="2"/>
  <c r="AA3526" i="2"/>
  <c r="Z3526" i="2"/>
  <c r="X3526" i="2"/>
  <c r="W3526" i="2"/>
  <c r="V3526" i="2"/>
  <c r="AA3525" i="2"/>
  <c r="Z3525" i="2"/>
  <c r="V3525" i="2"/>
  <c r="AA3524" i="2"/>
  <c r="Z3524" i="2"/>
  <c r="X3524" i="2"/>
  <c r="W3524" i="2"/>
  <c r="V3524" i="2"/>
  <c r="AA3523" i="2"/>
  <c r="Z3523" i="2"/>
  <c r="X3523" i="2"/>
  <c r="W3523" i="2"/>
  <c r="V3523" i="2"/>
  <c r="AA3522" i="2"/>
  <c r="Z3522" i="2"/>
  <c r="X3522" i="2"/>
  <c r="W3522" i="2"/>
  <c r="V3522" i="2"/>
  <c r="AA3521" i="2"/>
  <c r="Z3521" i="2"/>
  <c r="X3521" i="2"/>
  <c r="V3521" i="2"/>
  <c r="W3521" i="2" s="1"/>
  <c r="AA3520" i="2"/>
  <c r="Z3520" i="2"/>
  <c r="X3520" i="2"/>
  <c r="W3520" i="2"/>
  <c r="V3520" i="2"/>
  <c r="AA3519" i="2"/>
  <c r="Z3519" i="2"/>
  <c r="X3519" i="2"/>
  <c r="W3519" i="2"/>
  <c r="V3519" i="2"/>
  <c r="AA3518" i="2"/>
  <c r="Z3518" i="2"/>
  <c r="X3518" i="2"/>
  <c r="W3518" i="2"/>
  <c r="V3518" i="2"/>
  <c r="AA3517" i="2"/>
  <c r="Z3517" i="2"/>
  <c r="V3517" i="2"/>
  <c r="W3517" i="2" s="1"/>
  <c r="AA3516" i="2"/>
  <c r="Z3516" i="2"/>
  <c r="X3516" i="2"/>
  <c r="W3516" i="2"/>
  <c r="V3516" i="2"/>
  <c r="AA3515" i="2"/>
  <c r="Z3515" i="2"/>
  <c r="X3515" i="2"/>
  <c r="W3515" i="2"/>
  <c r="V3515" i="2"/>
  <c r="AA3514" i="2"/>
  <c r="Z3514" i="2"/>
  <c r="X3514" i="2"/>
  <c r="W3514" i="2"/>
  <c r="V3514" i="2"/>
  <c r="AA3513" i="2"/>
  <c r="Z3513" i="2"/>
  <c r="V3513" i="2"/>
  <c r="W3513" i="2" s="1"/>
  <c r="AA3512" i="2"/>
  <c r="Z3512" i="2"/>
  <c r="X3512" i="2"/>
  <c r="W3512" i="2"/>
  <c r="V3512" i="2"/>
  <c r="AA3511" i="2"/>
  <c r="Z3511" i="2"/>
  <c r="X3511" i="2"/>
  <c r="W3511" i="2"/>
  <c r="V3511" i="2"/>
  <c r="AA3510" i="2"/>
  <c r="Z3510" i="2"/>
  <c r="X3510" i="2"/>
  <c r="W3510" i="2"/>
  <c r="V3510" i="2"/>
  <c r="AA3509" i="2"/>
  <c r="Z3509" i="2"/>
  <c r="X3509" i="2"/>
  <c r="V3509" i="2"/>
  <c r="W3509" i="2" s="1"/>
  <c r="AA3508" i="2"/>
  <c r="Z3508" i="2"/>
  <c r="X3508" i="2"/>
  <c r="W3508" i="2"/>
  <c r="V3508" i="2"/>
  <c r="AA3507" i="2"/>
  <c r="Z3507" i="2"/>
  <c r="X3507" i="2"/>
  <c r="W3507" i="2"/>
  <c r="V3507" i="2"/>
  <c r="AA3506" i="2"/>
  <c r="Z3506" i="2"/>
  <c r="X3506" i="2"/>
  <c r="W3506" i="2"/>
  <c r="V3506" i="2"/>
  <c r="AA3505" i="2"/>
  <c r="Z3505" i="2"/>
  <c r="V3505" i="2"/>
  <c r="AA3504" i="2"/>
  <c r="Z3504" i="2"/>
  <c r="X3504" i="2"/>
  <c r="W3504" i="2"/>
  <c r="V3504" i="2"/>
  <c r="AA3503" i="2"/>
  <c r="Z3503" i="2"/>
  <c r="X3503" i="2"/>
  <c r="W3503" i="2"/>
  <c r="V3503" i="2"/>
  <c r="AA3502" i="2"/>
  <c r="Z3502" i="2"/>
  <c r="X3502" i="2"/>
  <c r="W3502" i="2"/>
  <c r="V3502" i="2"/>
  <c r="AA3501" i="2"/>
  <c r="Z3501" i="2"/>
  <c r="V3501" i="2"/>
  <c r="AA3500" i="2"/>
  <c r="Z3500" i="2"/>
  <c r="X3500" i="2"/>
  <c r="W3500" i="2"/>
  <c r="V3500" i="2"/>
  <c r="AA3499" i="2"/>
  <c r="Z3499" i="2"/>
  <c r="X3499" i="2"/>
  <c r="W3499" i="2"/>
  <c r="V3499" i="2"/>
  <c r="AA3498" i="2"/>
  <c r="Z3498" i="2"/>
  <c r="X3498" i="2"/>
  <c r="W3498" i="2"/>
  <c r="V3498" i="2"/>
  <c r="AA3497" i="2"/>
  <c r="Z3497" i="2"/>
  <c r="X3497" i="2"/>
  <c r="V3497" i="2"/>
  <c r="W3497" i="2" s="1"/>
  <c r="AA3496" i="2"/>
  <c r="Z3496" i="2"/>
  <c r="X3496" i="2"/>
  <c r="W3496" i="2"/>
  <c r="V3496" i="2"/>
  <c r="AA3495" i="2"/>
  <c r="Z3495" i="2"/>
  <c r="X3495" i="2"/>
  <c r="W3495" i="2"/>
  <c r="V3495" i="2"/>
  <c r="AA3494" i="2"/>
  <c r="Z3494" i="2"/>
  <c r="X3494" i="2"/>
  <c r="W3494" i="2"/>
  <c r="V3494" i="2"/>
  <c r="AA3493" i="2"/>
  <c r="Z3493" i="2"/>
  <c r="X3493" i="2"/>
  <c r="V3493" i="2"/>
  <c r="W3493" i="2" s="1"/>
  <c r="AA3492" i="2"/>
  <c r="Z3492" i="2"/>
  <c r="X3492" i="2"/>
  <c r="W3492" i="2"/>
  <c r="V3492" i="2"/>
  <c r="AA3491" i="2"/>
  <c r="Z3491" i="2"/>
  <c r="X3491" i="2"/>
  <c r="W3491" i="2"/>
  <c r="V3491" i="2"/>
  <c r="AA3490" i="2"/>
  <c r="Z3490" i="2"/>
  <c r="X3490" i="2"/>
  <c r="W3490" i="2"/>
  <c r="V3490" i="2"/>
  <c r="AA3489" i="2"/>
  <c r="Z3489" i="2"/>
  <c r="V3489" i="2"/>
  <c r="W3489" i="2" s="1"/>
  <c r="AA3488" i="2"/>
  <c r="Z3488" i="2"/>
  <c r="X3488" i="2"/>
  <c r="W3488" i="2"/>
  <c r="V3488" i="2"/>
  <c r="AA3487" i="2"/>
  <c r="Z3487" i="2"/>
  <c r="X3487" i="2"/>
  <c r="W3487" i="2"/>
  <c r="V3487" i="2"/>
  <c r="AA3486" i="2"/>
  <c r="Z3486" i="2"/>
  <c r="X3486" i="2"/>
  <c r="W3486" i="2"/>
  <c r="V3486" i="2"/>
  <c r="AA3485" i="2"/>
  <c r="Z3485" i="2"/>
  <c r="V3485" i="2"/>
  <c r="W3485" i="2" s="1"/>
  <c r="AA3484" i="2"/>
  <c r="Z3484" i="2"/>
  <c r="X3484" i="2"/>
  <c r="W3484" i="2"/>
  <c r="V3484" i="2"/>
  <c r="AA3483" i="2"/>
  <c r="Z3483" i="2"/>
  <c r="X3483" i="2"/>
  <c r="W3483" i="2"/>
  <c r="V3483" i="2"/>
  <c r="AA3482" i="2"/>
  <c r="Z3482" i="2"/>
  <c r="X3482" i="2"/>
  <c r="W3482" i="2"/>
  <c r="V3482" i="2"/>
  <c r="AA3481" i="2"/>
  <c r="Z3481" i="2"/>
  <c r="V3481" i="2"/>
  <c r="W3481" i="2" s="1"/>
  <c r="AA3480" i="2"/>
  <c r="Z3480" i="2"/>
  <c r="X3480" i="2"/>
  <c r="W3480" i="2"/>
  <c r="V3480" i="2"/>
  <c r="AA3479" i="2"/>
  <c r="Z3479" i="2"/>
  <c r="X3479" i="2"/>
  <c r="W3479" i="2"/>
  <c r="V3479" i="2"/>
  <c r="AA3478" i="2"/>
  <c r="Z3478" i="2"/>
  <c r="X3478" i="2"/>
  <c r="W3478" i="2"/>
  <c r="V3478" i="2"/>
  <c r="AA3477" i="2"/>
  <c r="Z3477" i="2"/>
  <c r="X3477" i="2"/>
  <c r="V3477" i="2"/>
  <c r="W3477" i="2" s="1"/>
  <c r="AA3476" i="2"/>
  <c r="Z3476" i="2"/>
  <c r="X3476" i="2"/>
  <c r="W3476" i="2"/>
  <c r="V3476" i="2"/>
  <c r="AA3475" i="2"/>
  <c r="Z3475" i="2"/>
  <c r="X3475" i="2"/>
  <c r="W3475" i="2"/>
  <c r="V3475" i="2"/>
  <c r="AA3474" i="2"/>
  <c r="Z3474" i="2"/>
  <c r="X3474" i="2"/>
  <c r="W3474" i="2"/>
  <c r="V3474" i="2"/>
  <c r="AA3473" i="2"/>
  <c r="Z3473" i="2"/>
  <c r="V3473" i="2"/>
  <c r="AA3472" i="2"/>
  <c r="Z3472" i="2"/>
  <c r="X3472" i="2"/>
  <c r="W3472" i="2"/>
  <c r="V3472" i="2"/>
  <c r="AA3471" i="2"/>
  <c r="Z3471" i="2"/>
  <c r="X3471" i="2"/>
  <c r="W3471" i="2"/>
  <c r="V3471" i="2"/>
  <c r="AA3470" i="2"/>
  <c r="Z3470" i="2"/>
  <c r="X3470" i="2"/>
  <c r="W3470" i="2"/>
  <c r="V3470" i="2"/>
  <c r="AA3469" i="2"/>
  <c r="Z3469" i="2"/>
  <c r="X3469" i="2"/>
  <c r="V3469" i="2"/>
  <c r="W3469" i="2" s="1"/>
  <c r="AA3468" i="2"/>
  <c r="Z3468" i="2"/>
  <c r="X3468" i="2"/>
  <c r="W3468" i="2"/>
  <c r="V3468" i="2"/>
  <c r="AA3467" i="2"/>
  <c r="Z3467" i="2"/>
  <c r="X3467" i="2"/>
  <c r="W3467" i="2"/>
  <c r="V3467" i="2"/>
  <c r="AA3466" i="2"/>
  <c r="Z3466" i="2"/>
  <c r="X3466" i="2"/>
  <c r="W3466" i="2"/>
  <c r="V3466" i="2"/>
  <c r="AA3465" i="2"/>
  <c r="Z3465" i="2"/>
  <c r="V3465" i="2"/>
  <c r="AA3464" i="2"/>
  <c r="Z3464" i="2"/>
  <c r="X3464" i="2"/>
  <c r="W3464" i="2"/>
  <c r="V3464" i="2"/>
  <c r="AA3463" i="2"/>
  <c r="Z3463" i="2"/>
  <c r="X3463" i="2"/>
  <c r="W3463" i="2"/>
  <c r="V3463" i="2"/>
  <c r="AA3462" i="2"/>
  <c r="Z3462" i="2"/>
  <c r="X3462" i="2"/>
  <c r="W3462" i="2"/>
  <c r="V3462" i="2"/>
  <c r="AA3461" i="2"/>
  <c r="Z3461" i="2"/>
  <c r="V3461" i="2"/>
  <c r="W3461" i="2" s="1"/>
  <c r="AA3460" i="2"/>
  <c r="Z3460" i="2"/>
  <c r="X3460" i="2"/>
  <c r="W3460" i="2"/>
  <c r="V3460" i="2"/>
  <c r="AA3459" i="2"/>
  <c r="Z3459" i="2"/>
  <c r="X3459" i="2"/>
  <c r="W3459" i="2"/>
  <c r="V3459" i="2"/>
  <c r="AA3458" i="2"/>
  <c r="Z3458" i="2"/>
  <c r="X3458" i="2"/>
  <c r="W3458" i="2"/>
  <c r="V3458" i="2"/>
  <c r="AA3457" i="2"/>
  <c r="Z3457" i="2"/>
  <c r="X3457" i="2"/>
  <c r="V3457" i="2"/>
  <c r="W3457" i="2" s="1"/>
  <c r="AA3456" i="2"/>
  <c r="Z3456" i="2"/>
  <c r="X3456" i="2"/>
  <c r="W3456" i="2"/>
  <c r="V3456" i="2"/>
  <c r="AA3455" i="2"/>
  <c r="Z3455" i="2"/>
  <c r="X3455" i="2"/>
  <c r="W3455" i="2"/>
  <c r="V3455" i="2"/>
  <c r="AA3454" i="2"/>
  <c r="Z3454" i="2"/>
  <c r="X3454" i="2"/>
  <c r="W3454" i="2"/>
  <c r="V3454" i="2"/>
  <c r="AA3453" i="2"/>
  <c r="Z3453" i="2"/>
  <c r="X3453" i="2"/>
  <c r="V3453" i="2"/>
  <c r="W3453" i="2" s="1"/>
  <c r="AA3452" i="2"/>
  <c r="Z3452" i="2"/>
  <c r="X3452" i="2"/>
  <c r="W3452" i="2"/>
  <c r="V3452" i="2"/>
  <c r="AA3451" i="2"/>
  <c r="Z3451" i="2"/>
  <c r="X3451" i="2"/>
  <c r="W3451" i="2"/>
  <c r="V3451" i="2"/>
  <c r="AA3450" i="2"/>
  <c r="Z3450" i="2"/>
  <c r="X3450" i="2"/>
  <c r="W3450" i="2"/>
  <c r="V3450" i="2"/>
  <c r="AA3449" i="2"/>
  <c r="Z3449" i="2"/>
  <c r="X3449" i="2"/>
  <c r="V3449" i="2"/>
  <c r="W3449" i="2" s="1"/>
  <c r="AA3448" i="2"/>
  <c r="Z3448" i="2"/>
  <c r="X3448" i="2"/>
  <c r="W3448" i="2"/>
  <c r="V3448" i="2"/>
  <c r="AA3447" i="2"/>
  <c r="Z3447" i="2"/>
  <c r="X3447" i="2"/>
  <c r="W3447" i="2"/>
  <c r="V3447" i="2"/>
  <c r="AA3446" i="2"/>
  <c r="Z3446" i="2"/>
  <c r="X3446" i="2"/>
  <c r="W3446" i="2"/>
  <c r="V3446" i="2"/>
  <c r="AA3445" i="2"/>
  <c r="Z3445" i="2"/>
  <c r="X3445" i="2"/>
  <c r="V3445" i="2"/>
  <c r="W3445" i="2" s="1"/>
  <c r="AA3444" i="2"/>
  <c r="Z3444" i="2"/>
  <c r="X3444" i="2"/>
  <c r="W3444" i="2"/>
  <c r="V3444" i="2"/>
  <c r="AA3443" i="2"/>
  <c r="Z3443" i="2"/>
  <c r="X3443" i="2"/>
  <c r="W3443" i="2"/>
  <c r="V3443" i="2"/>
  <c r="AA3442" i="2"/>
  <c r="Z3442" i="2"/>
  <c r="X3442" i="2"/>
  <c r="W3442" i="2"/>
  <c r="V3442" i="2"/>
  <c r="AA3441" i="2"/>
  <c r="Z3441" i="2"/>
  <c r="V3441" i="2"/>
  <c r="AA3440" i="2"/>
  <c r="Z3440" i="2"/>
  <c r="X3440" i="2"/>
  <c r="W3440" i="2"/>
  <c r="V3440" i="2"/>
  <c r="AA3439" i="2"/>
  <c r="Z3439" i="2"/>
  <c r="X3439" i="2"/>
  <c r="W3439" i="2"/>
  <c r="V3439" i="2"/>
  <c r="AA3438" i="2"/>
  <c r="Z3438" i="2"/>
  <c r="X3438" i="2"/>
  <c r="W3438" i="2"/>
  <c r="V3438" i="2"/>
  <c r="AA3437" i="2"/>
  <c r="Z3437" i="2"/>
  <c r="X3437" i="2"/>
  <c r="V3437" i="2"/>
  <c r="W3437" i="2" s="1"/>
  <c r="AA3436" i="2"/>
  <c r="Z3436" i="2"/>
  <c r="X3436" i="2"/>
  <c r="W3436" i="2"/>
  <c r="V3436" i="2"/>
  <c r="AA3435" i="2"/>
  <c r="Z3435" i="2"/>
  <c r="X3435" i="2"/>
  <c r="W3435" i="2"/>
  <c r="V3435" i="2"/>
  <c r="AA3434" i="2"/>
  <c r="Z3434" i="2"/>
  <c r="X3434" i="2"/>
  <c r="W3434" i="2"/>
  <c r="V3434" i="2"/>
  <c r="AA3433" i="2"/>
  <c r="Z3433" i="2"/>
  <c r="V3433" i="2"/>
  <c r="W3433" i="2" s="1"/>
  <c r="AA3432" i="2"/>
  <c r="Z3432" i="2"/>
  <c r="X3432" i="2"/>
  <c r="W3432" i="2"/>
  <c r="V3432" i="2"/>
  <c r="AA3431" i="2"/>
  <c r="Z3431" i="2"/>
  <c r="X3431" i="2"/>
  <c r="W3431" i="2"/>
  <c r="V3431" i="2"/>
  <c r="AA3430" i="2"/>
  <c r="Z3430" i="2"/>
  <c r="X3430" i="2"/>
  <c r="W3430" i="2"/>
  <c r="V3430" i="2"/>
  <c r="AA3429" i="2"/>
  <c r="Z3429" i="2"/>
  <c r="X3429" i="2"/>
  <c r="V3429" i="2"/>
  <c r="W3429" i="2" s="1"/>
  <c r="AA3428" i="2"/>
  <c r="Z3428" i="2"/>
  <c r="X3428" i="2"/>
  <c r="W3428" i="2"/>
  <c r="V3428" i="2"/>
  <c r="AA3427" i="2"/>
  <c r="Z3427" i="2"/>
  <c r="X3427" i="2"/>
  <c r="W3427" i="2"/>
  <c r="V3427" i="2"/>
  <c r="AA3426" i="2"/>
  <c r="Z3426" i="2"/>
  <c r="X3426" i="2"/>
  <c r="W3426" i="2"/>
  <c r="V3426" i="2"/>
  <c r="AA3425" i="2"/>
  <c r="Z3425" i="2"/>
  <c r="X3425" i="2"/>
  <c r="V3425" i="2"/>
  <c r="W3425" i="2" s="1"/>
  <c r="AA3424" i="2"/>
  <c r="Z3424" i="2"/>
  <c r="X3424" i="2"/>
  <c r="W3424" i="2"/>
  <c r="V3424" i="2"/>
  <c r="AA3423" i="2"/>
  <c r="Z3423" i="2"/>
  <c r="X3423" i="2"/>
  <c r="W3423" i="2"/>
  <c r="V3423" i="2"/>
  <c r="AA3422" i="2"/>
  <c r="Z3422" i="2"/>
  <c r="X3422" i="2"/>
  <c r="W3422" i="2"/>
  <c r="V3422" i="2"/>
  <c r="AA3421" i="2"/>
  <c r="Z3421" i="2"/>
  <c r="V3421" i="2"/>
  <c r="AA3420" i="2"/>
  <c r="Z3420" i="2"/>
  <c r="X3420" i="2"/>
  <c r="W3420" i="2"/>
  <c r="V3420" i="2"/>
  <c r="AA3419" i="2"/>
  <c r="Z3419" i="2"/>
  <c r="X3419" i="2"/>
  <c r="W3419" i="2"/>
  <c r="V3419" i="2"/>
  <c r="AA3418" i="2"/>
  <c r="Z3418" i="2"/>
  <c r="X3418" i="2"/>
  <c r="W3418" i="2"/>
  <c r="V3418" i="2"/>
  <c r="AA3417" i="2"/>
  <c r="Z3417" i="2"/>
  <c r="X3417" i="2"/>
  <c r="V3417" i="2"/>
  <c r="W3417" i="2" s="1"/>
  <c r="AA3416" i="2"/>
  <c r="Z3416" i="2"/>
  <c r="X3416" i="2"/>
  <c r="W3416" i="2"/>
  <c r="V3416" i="2"/>
  <c r="AA3415" i="2"/>
  <c r="Z3415" i="2"/>
  <c r="X3415" i="2"/>
  <c r="W3415" i="2"/>
  <c r="V3415" i="2"/>
  <c r="AA3414" i="2"/>
  <c r="Z3414" i="2"/>
  <c r="X3414" i="2"/>
  <c r="W3414" i="2"/>
  <c r="V3414" i="2"/>
  <c r="AA3413" i="2"/>
  <c r="Z3413" i="2"/>
  <c r="X3413" i="2"/>
  <c r="V3413" i="2"/>
  <c r="W3413" i="2" s="1"/>
  <c r="AA3412" i="2"/>
  <c r="Z3412" i="2"/>
  <c r="X3412" i="2"/>
  <c r="W3412" i="2"/>
  <c r="V3412" i="2"/>
  <c r="AA3411" i="2"/>
  <c r="Z3411" i="2"/>
  <c r="X3411" i="2"/>
  <c r="W3411" i="2"/>
  <c r="V3411" i="2"/>
  <c r="AA3410" i="2"/>
  <c r="Z3410" i="2"/>
  <c r="X3410" i="2"/>
  <c r="W3410" i="2"/>
  <c r="V3410" i="2"/>
  <c r="AA3409" i="2"/>
  <c r="Z3409" i="2"/>
  <c r="X3409" i="2"/>
  <c r="V3409" i="2"/>
  <c r="W3409" i="2" s="1"/>
  <c r="AA3408" i="2"/>
  <c r="Z3408" i="2"/>
  <c r="X3408" i="2"/>
  <c r="W3408" i="2"/>
  <c r="V3408" i="2"/>
  <c r="AA3407" i="2"/>
  <c r="Z3407" i="2"/>
  <c r="X3407" i="2"/>
  <c r="W3407" i="2"/>
  <c r="V3407" i="2"/>
  <c r="AA3406" i="2"/>
  <c r="Z3406" i="2"/>
  <c r="X3406" i="2"/>
  <c r="W3406" i="2"/>
  <c r="V3406" i="2"/>
  <c r="AA3405" i="2"/>
  <c r="Z3405" i="2"/>
  <c r="V3405" i="2"/>
  <c r="W3405" i="2" s="1"/>
  <c r="AA3404" i="2"/>
  <c r="Z3404" i="2"/>
  <c r="X3404" i="2"/>
  <c r="W3404" i="2"/>
  <c r="V3404" i="2"/>
  <c r="AA3403" i="2"/>
  <c r="Z3403" i="2"/>
  <c r="X3403" i="2"/>
  <c r="W3403" i="2"/>
  <c r="V3403" i="2"/>
  <c r="AA3402" i="2"/>
  <c r="Z3402" i="2"/>
  <c r="X3402" i="2"/>
  <c r="W3402" i="2"/>
  <c r="V3402" i="2"/>
  <c r="AA3401" i="2"/>
  <c r="Z3401" i="2"/>
  <c r="X3401" i="2"/>
  <c r="V3401" i="2"/>
  <c r="W3401" i="2" s="1"/>
  <c r="AA3400" i="2"/>
  <c r="Z3400" i="2"/>
  <c r="X3400" i="2"/>
  <c r="W3400" i="2"/>
  <c r="V3400" i="2"/>
  <c r="AA3399" i="2"/>
  <c r="Z3399" i="2"/>
  <c r="X3399" i="2"/>
  <c r="W3399" i="2"/>
  <c r="V3399" i="2"/>
  <c r="AA3398" i="2"/>
  <c r="Z3398" i="2"/>
  <c r="X3398" i="2"/>
  <c r="W3398" i="2"/>
  <c r="V3398" i="2"/>
  <c r="AA3397" i="2"/>
  <c r="Z3397" i="2"/>
  <c r="X3397" i="2"/>
  <c r="V3397" i="2"/>
  <c r="W3397" i="2" s="1"/>
  <c r="AA3396" i="2"/>
  <c r="Z3396" i="2"/>
  <c r="X3396" i="2"/>
  <c r="W3396" i="2"/>
  <c r="V3396" i="2"/>
  <c r="AA3395" i="2"/>
  <c r="Z3395" i="2"/>
  <c r="X3395" i="2"/>
  <c r="W3395" i="2"/>
  <c r="V3395" i="2"/>
  <c r="AA3394" i="2"/>
  <c r="Z3394" i="2"/>
  <c r="X3394" i="2"/>
  <c r="W3394" i="2"/>
  <c r="V3394" i="2"/>
  <c r="AA3393" i="2"/>
  <c r="Z3393" i="2"/>
  <c r="V3393" i="2"/>
  <c r="AA3392" i="2"/>
  <c r="Z3392" i="2"/>
  <c r="X3392" i="2"/>
  <c r="W3392" i="2"/>
  <c r="V3392" i="2"/>
  <c r="AA3391" i="2"/>
  <c r="Z3391" i="2"/>
  <c r="X3391" i="2"/>
  <c r="W3391" i="2"/>
  <c r="V3391" i="2"/>
  <c r="AA3390" i="2"/>
  <c r="Z3390" i="2"/>
  <c r="X3390" i="2"/>
  <c r="W3390" i="2"/>
  <c r="V3390" i="2"/>
  <c r="AA3389" i="2"/>
  <c r="Z3389" i="2"/>
  <c r="X3389" i="2"/>
  <c r="V3389" i="2"/>
  <c r="W3389" i="2" s="1"/>
  <c r="AA3388" i="2"/>
  <c r="Z3388" i="2"/>
  <c r="X3388" i="2"/>
  <c r="W3388" i="2"/>
  <c r="V3388" i="2"/>
  <c r="AA3387" i="2"/>
  <c r="Z3387" i="2"/>
  <c r="X3387" i="2"/>
  <c r="W3387" i="2"/>
  <c r="V3387" i="2"/>
  <c r="AA3386" i="2"/>
  <c r="Z3386" i="2"/>
  <c r="X3386" i="2"/>
  <c r="W3386" i="2"/>
  <c r="V3386" i="2"/>
  <c r="AA3385" i="2"/>
  <c r="Z3385" i="2"/>
  <c r="V3385" i="2"/>
  <c r="AA3384" i="2"/>
  <c r="Z3384" i="2"/>
  <c r="X3384" i="2"/>
  <c r="W3384" i="2"/>
  <c r="V3384" i="2"/>
  <c r="AA3383" i="2"/>
  <c r="Z3383" i="2"/>
  <c r="X3383" i="2"/>
  <c r="W3383" i="2"/>
  <c r="V3383" i="2"/>
  <c r="AA3382" i="2"/>
  <c r="Z3382" i="2"/>
  <c r="X3382" i="2"/>
  <c r="W3382" i="2"/>
  <c r="V3382" i="2"/>
  <c r="AA3381" i="2"/>
  <c r="Z3381" i="2"/>
  <c r="V3381" i="2"/>
  <c r="W3381" i="2" s="1"/>
  <c r="AA3380" i="2"/>
  <c r="Z3380" i="2"/>
  <c r="X3380" i="2"/>
  <c r="W3380" i="2"/>
  <c r="V3380" i="2"/>
  <c r="AA3379" i="2"/>
  <c r="Z3379" i="2"/>
  <c r="X3379" i="2"/>
  <c r="W3379" i="2"/>
  <c r="V3379" i="2"/>
  <c r="AA3378" i="2"/>
  <c r="Z3378" i="2"/>
  <c r="X3378" i="2"/>
  <c r="W3378" i="2"/>
  <c r="V3378" i="2"/>
  <c r="AA3377" i="2"/>
  <c r="Z3377" i="2"/>
  <c r="X3377" i="2"/>
  <c r="V3377" i="2"/>
  <c r="W3377" i="2" s="1"/>
  <c r="AA3376" i="2"/>
  <c r="Z3376" i="2"/>
  <c r="X3376" i="2"/>
  <c r="W3376" i="2"/>
  <c r="V3376" i="2"/>
  <c r="AA3375" i="2"/>
  <c r="Z3375" i="2"/>
  <c r="X3375" i="2"/>
  <c r="W3375" i="2"/>
  <c r="V3375" i="2"/>
  <c r="AA3374" i="2"/>
  <c r="Z3374" i="2"/>
  <c r="X3374" i="2"/>
  <c r="W3374" i="2"/>
  <c r="V3374" i="2"/>
  <c r="AA3373" i="2"/>
  <c r="Z3373" i="2"/>
  <c r="X3373" i="2"/>
  <c r="V3373" i="2"/>
  <c r="W3373" i="2" s="1"/>
  <c r="AA3372" i="2"/>
  <c r="Z3372" i="2"/>
  <c r="X3372" i="2"/>
  <c r="W3372" i="2"/>
  <c r="V3372" i="2"/>
  <c r="AA3371" i="2"/>
  <c r="Z3371" i="2"/>
  <c r="X3371" i="2"/>
  <c r="W3371" i="2"/>
  <c r="V3371" i="2"/>
  <c r="AA3370" i="2"/>
  <c r="Z3370" i="2"/>
  <c r="X3370" i="2"/>
  <c r="W3370" i="2"/>
  <c r="V3370" i="2"/>
  <c r="AA3369" i="2"/>
  <c r="Z3369" i="2"/>
  <c r="X3369" i="2"/>
  <c r="V3369" i="2"/>
  <c r="W3369" i="2" s="1"/>
  <c r="AA3368" i="2"/>
  <c r="Z3368" i="2"/>
  <c r="X3368" i="2"/>
  <c r="W3368" i="2"/>
  <c r="V3368" i="2"/>
  <c r="AA3367" i="2"/>
  <c r="Z3367" i="2"/>
  <c r="X3367" i="2"/>
  <c r="W3367" i="2"/>
  <c r="V3367" i="2"/>
  <c r="AA3366" i="2"/>
  <c r="Z3366" i="2"/>
  <c r="X3366" i="2"/>
  <c r="W3366" i="2"/>
  <c r="V3366" i="2"/>
  <c r="AA3365" i="2"/>
  <c r="Z3365" i="2"/>
  <c r="X3365" i="2"/>
  <c r="V3365" i="2"/>
  <c r="W3365" i="2" s="1"/>
  <c r="AA3364" i="2"/>
  <c r="Z3364" i="2"/>
  <c r="X3364" i="2"/>
  <c r="W3364" i="2"/>
  <c r="V3364" i="2"/>
  <c r="AA3363" i="2"/>
  <c r="Z3363" i="2"/>
  <c r="X3363" i="2"/>
  <c r="W3363" i="2"/>
  <c r="V3363" i="2"/>
  <c r="AA3362" i="2"/>
  <c r="Z3362" i="2"/>
  <c r="X3362" i="2"/>
  <c r="W3362" i="2"/>
  <c r="V3362" i="2"/>
  <c r="AA3361" i="2"/>
  <c r="Z3361" i="2"/>
  <c r="X3361" i="2"/>
  <c r="V3361" i="2"/>
  <c r="W3361" i="2" s="1"/>
  <c r="AA3360" i="2"/>
  <c r="Z3360" i="2"/>
  <c r="X3360" i="2"/>
  <c r="W3360" i="2"/>
  <c r="V3360" i="2"/>
  <c r="AA3359" i="2"/>
  <c r="Z3359" i="2"/>
  <c r="X3359" i="2"/>
  <c r="W3359" i="2"/>
  <c r="V3359" i="2"/>
  <c r="AA3358" i="2"/>
  <c r="Z3358" i="2"/>
  <c r="X3358" i="2"/>
  <c r="W3358" i="2"/>
  <c r="V3358" i="2"/>
  <c r="AA3357" i="2"/>
  <c r="Z3357" i="2"/>
  <c r="V3357" i="2"/>
  <c r="W3357" i="2" s="1"/>
  <c r="AA3356" i="2"/>
  <c r="Z3356" i="2"/>
  <c r="X3356" i="2"/>
  <c r="W3356" i="2"/>
  <c r="V3356" i="2"/>
  <c r="AA3355" i="2"/>
  <c r="Z3355" i="2"/>
  <c r="X3355" i="2"/>
  <c r="W3355" i="2"/>
  <c r="V3355" i="2"/>
  <c r="AA3354" i="2"/>
  <c r="Z3354" i="2"/>
  <c r="X3354" i="2"/>
  <c r="W3354" i="2"/>
  <c r="V3354" i="2"/>
  <c r="AA3353" i="2"/>
  <c r="Z3353" i="2"/>
  <c r="V3353" i="2"/>
  <c r="W3353" i="2" s="1"/>
  <c r="AA3352" i="2"/>
  <c r="Z3352" i="2"/>
  <c r="X3352" i="2"/>
  <c r="W3352" i="2"/>
  <c r="V3352" i="2"/>
  <c r="AA3351" i="2"/>
  <c r="Z3351" i="2"/>
  <c r="X3351" i="2"/>
  <c r="W3351" i="2"/>
  <c r="V3351" i="2"/>
  <c r="AA3350" i="2"/>
  <c r="Z3350" i="2"/>
  <c r="X3350" i="2"/>
  <c r="W3350" i="2"/>
  <c r="V3350" i="2"/>
  <c r="AA3349" i="2"/>
  <c r="Z3349" i="2"/>
  <c r="V3349" i="2"/>
  <c r="W3349" i="2" s="1"/>
  <c r="AA3348" i="2"/>
  <c r="Z3348" i="2"/>
  <c r="X3348" i="2"/>
  <c r="W3348" i="2"/>
  <c r="V3348" i="2"/>
  <c r="AA3347" i="2"/>
  <c r="Z3347" i="2"/>
  <c r="X3347" i="2"/>
  <c r="W3347" i="2"/>
  <c r="V3347" i="2"/>
  <c r="AA3346" i="2"/>
  <c r="Z3346" i="2"/>
  <c r="X3346" i="2"/>
  <c r="W3346" i="2"/>
  <c r="V3346" i="2"/>
  <c r="AA3345" i="2"/>
  <c r="Z3345" i="2"/>
  <c r="X3345" i="2"/>
  <c r="V3345" i="2"/>
  <c r="W3345" i="2" s="1"/>
  <c r="AA3344" i="2"/>
  <c r="Z3344" i="2"/>
  <c r="X3344" i="2"/>
  <c r="W3344" i="2"/>
  <c r="V3344" i="2"/>
  <c r="AA3343" i="2"/>
  <c r="Z3343" i="2"/>
  <c r="X3343" i="2"/>
  <c r="W3343" i="2"/>
  <c r="V3343" i="2"/>
  <c r="AA3342" i="2"/>
  <c r="Z3342" i="2"/>
  <c r="X3342" i="2"/>
  <c r="W3342" i="2"/>
  <c r="V3342" i="2"/>
  <c r="AA3341" i="2"/>
  <c r="Z3341" i="2"/>
  <c r="V3341" i="2"/>
  <c r="AA3340" i="2"/>
  <c r="Z3340" i="2"/>
  <c r="X3340" i="2"/>
  <c r="W3340" i="2"/>
  <c r="V3340" i="2"/>
  <c r="AA3339" i="2"/>
  <c r="Z3339" i="2"/>
  <c r="X3339" i="2"/>
  <c r="W3339" i="2"/>
  <c r="V3339" i="2"/>
  <c r="AA3338" i="2"/>
  <c r="Z3338" i="2"/>
  <c r="X3338" i="2"/>
  <c r="W3338" i="2"/>
  <c r="V3338" i="2"/>
  <c r="AA3337" i="2"/>
  <c r="Z3337" i="2"/>
  <c r="X3337" i="2"/>
  <c r="V3337" i="2"/>
  <c r="W3337" i="2" s="1"/>
  <c r="AA3336" i="2"/>
  <c r="Z3336" i="2"/>
  <c r="X3336" i="2"/>
  <c r="W3336" i="2"/>
  <c r="V3336" i="2"/>
  <c r="AA3335" i="2"/>
  <c r="Z3335" i="2"/>
  <c r="X3335" i="2"/>
  <c r="W3335" i="2"/>
  <c r="V3335" i="2"/>
  <c r="AA3334" i="2"/>
  <c r="Z3334" i="2"/>
  <c r="X3334" i="2"/>
  <c r="W3334" i="2"/>
  <c r="V3334" i="2"/>
  <c r="AA3333" i="2"/>
  <c r="Z3333" i="2"/>
  <c r="V3333" i="2"/>
  <c r="W3333" i="2" s="1"/>
  <c r="AA3332" i="2"/>
  <c r="Z3332" i="2"/>
  <c r="X3332" i="2"/>
  <c r="W3332" i="2"/>
  <c r="V3332" i="2"/>
  <c r="AA3331" i="2"/>
  <c r="Z3331" i="2"/>
  <c r="X3331" i="2"/>
  <c r="W3331" i="2"/>
  <c r="V3331" i="2"/>
  <c r="AA3330" i="2"/>
  <c r="Z3330" i="2"/>
  <c r="X3330" i="2"/>
  <c r="W3330" i="2"/>
  <c r="V3330" i="2"/>
  <c r="AA3329" i="2"/>
  <c r="Z3329" i="2"/>
  <c r="V3329" i="2"/>
  <c r="AA3328" i="2"/>
  <c r="Z3328" i="2"/>
  <c r="X3328" i="2"/>
  <c r="W3328" i="2"/>
  <c r="V3328" i="2"/>
  <c r="AA3327" i="2"/>
  <c r="Z3327" i="2"/>
  <c r="X3327" i="2"/>
  <c r="W3327" i="2"/>
  <c r="V3327" i="2"/>
  <c r="AA3326" i="2"/>
  <c r="Z3326" i="2"/>
  <c r="X3326" i="2"/>
  <c r="W3326" i="2"/>
  <c r="V3326" i="2"/>
  <c r="AA3325" i="2"/>
  <c r="Z3325" i="2"/>
  <c r="X3325" i="2"/>
  <c r="V3325" i="2"/>
  <c r="W3325" i="2" s="1"/>
  <c r="AA3324" i="2"/>
  <c r="Z3324" i="2"/>
  <c r="X3324" i="2"/>
  <c r="W3324" i="2"/>
  <c r="V3324" i="2"/>
  <c r="AA3323" i="2"/>
  <c r="Z3323" i="2"/>
  <c r="X3323" i="2"/>
  <c r="W3323" i="2"/>
  <c r="V3323" i="2"/>
  <c r="AA3322" i="2"/>
  <c r="Z3322" i="2"/>
  <c r="X3322" i="2"/>
  <c r="W3322" i="2"/>
  <c r="V3322" i="2"/>
  <c r="AA3321" i="2"/>
  <c r="Z3321" i="2"/>
  <c r="V3321" i="2"/>
  <c r="AA3320" i="2"/>
  <c r="Z3320" i="2"/>
  <c r="X3320" i="2"/>
  <c r="W3320" i="2"/>
  <c r="V3320" i="2"/>
  <c r="AA3319" i="2"/>
  <c r="Z3319" i="2"/>
  <c r="X3319" i="2"/>
  <c r="W3319" i="2"/>
  <c r="V3319" i="2"/>
  <c r="AA3318" i="2"/>
  <c r="Z3318" i="2"/>
  <c r="X3318" i="2"/>
  <c r="W3318" i="2"/>
  <c r="V3318" i="2"/>
  <c r="AA3317" i="2"/>
  <c r="Z3317" i="2"/>
  <c r="X3317" i="2"/>
  <c r="V3317" i="2"/>
  <c r="W3317" i="2" s="1"/>
  <c r="AA3316" i="2"/>
  <c r="Z3316" i="2"/>
  <c r="X3316" i="2"/>
  <c r="W3316" i="2"/>
  <c r="V3316" i="2"/>
  <c r="AA3315" i="2"/>
  <c r="Z3315" i="2"/>
  <c r="X3315" i="2"/>
  <c r="W3315" i="2"/>
  <c r="V3315" i="2"/>
  <c r="AA3314" i="2"/>
  <c r="Z3314" i="2"/>
  <c r="X3314" i="2"/>
  <c r="W3314" i="2"/>
  <c r="V3314" i="2"/>
  <c r="AA3313" i="2"/>
  <c r="Z3313" i="2"/>
  <c r="V3313" i="2"/>
  <c r="W3313" i="2" s="1"/>
  <c r="AA3312" i="2"/>
  <c r="Z3312" i="2"/>
  <c r="X3312" i="2"/>
  <c r="W3312" i="2"/>
  <c r="V3312" i="2"/>
  <c r="AA3311" i="2"/>
  <c r="Z3311" i="2"/>
  <c r="X3311" i="2"/>
  <c r="W3311" i="2"/>
  <c r="V3311" i="2"/>
  <c r="AA3310" i="2"/>
  <c r="Z3310" i="2"/>
  <c r="X3310" i="2"/>
  <c r="W3310" i="2"/>
  <c r="V3310" i="2"/>
  <c r="AA3309" i="2"/>
  <c r="Z3309" i="2"/>
  <c r="V3309" i="2"/>
  <c r="W3309" i="2" s="1"/>
  <c r="AA3308" i="2"/>
  <c r="Z3308" i="2"/>
  <c r="X3308" i="2"/>
  <c r="W3308" i="2"/>
  <c r="V3308" i="2"/>
  <c r="AA3307" i="2"/>
  <c r="Z3307" i="2"/>
  <c r="X3307" i="2"/>
  <c r="W3307" i="2"/>
  <c r="V3307" i="2"/>
  <c r="AA3306" i="2"/>
  <c r="Z3306" i="2"/>
  <c r="X3306" i="2"/>
  <c r="W3306" i="2"/>
  <c r="V3306" i="2"/>
  <c r="AA3305" i="2"/>
  <c r="Z3305" i="2"/>
  <c r="X3305" i="2"/>
  <c r="V3305" i="2"/>
  <c r="W3305" i="2" s="1"/>
  <c r="AA3304" i="2"/>
  <c r="Z3304" i="2"/>
  <c r="X3304" i="2"/>
  <c r="W3304" i="2"/>
  <c r="V3304" i="2"/>
  <c r="AA3303" i="2"/>
  <c r="Z3303" i="2"/>
  <c r="X3303" i="2"/>
  <c r="W3303" i="2"/>
  <c r="V3303" i="2"/>
  <c r="AA3302" i="2"/>
  <c r="Z3302" i="2"/>
  <c r="X3302" i="2"/>
  <c r="W3302" i="2"/>
  <c r="V3302" i="2"/>
  <c r="AA3301" i="2"/>
  <c r="Z3301" i="2"/>
  <c r="V3301" i="2"/>
  <c r="AA3300" i="2"/>
  <c r="Z3300" i="2"/>
  <c r="X3300" i="2"/>
  <c r="W3300" i="2"/>
  <c r="V3300" i="2"/>
  <c r="AA3299" i="2"/>
  <c r="Z3299" i="2"/>
  <c r="X3299" i="2"/>
  <c r="W3299" i="2"/>
  <c r="V3299" i="2"/>
  <c r="AA3298" i="2"/>
  <c r="Z3298" i="2"/>
  <c r="X3298" i="2"/>
  <c r="W3298" i="2"/>
  <c r="V3298" i="2"/>
  <c r="AA3297" i="2"/>
  <c r="Z3297" i="2"/>
  <c r="X3297" i="2"/>
  <c r="V3297" i="2"/>
  <c r="W3297" i="2" s="1"/>
  <c r="AA3296" i="2"/>
  <c r="Z3296" i="2"/>
  <c r="X3296" i="2"/>
  <c r="W3296" i="2"/>
  <c r="V3296" i="2"/>
  <c r="AA3295" i="2"/>
  <c r="Z3295" i="2"/>
  <c r="X3295" i="2"/>
  <c r="W3295" i="2"/>
  <c r="V3295" i="2"/>
  <c r="AA3294" i="2"/>
  <c r="Z3294" i="2"/>
  <c r="X3294" i="2"/>
  <c r="W3294" i="2"/>
  <c r="V3294" i="2"/>
  <c r="AA3293" i="2"/>
  <c r="Z3293" i="2"/>
  <c r="V3293" i="2"/>
  <c r="W3293" i="2" s="1"/>
  <c r="AA3292" i="2"/>
  <c r="Z3292" i="2"/>
  <c r="X3292" i="2"/>
  <c r="W3292" i="2"/>
  <c r="V3292" i="2"/>
  <c r="AA3291" i="2"/>
  <c r="Z3291" i="2"/>
  <c r="X3291" i="2"/>
  <c r="W3291" i="2"/>
  <c r="V3291" i="2"/>
  <c r="AA3290" i="2"/>
  <c r="Z3290" i="2"/>
  <c r="X3290" i="2"/>
  <c r="W3290" i="2"/>
  <c r="V3290" i="2"/>
  <c r="AA3289" i="2"/>
  <c r="Z3289" i="2"/>
  <c r="X3289" i="2"/>
  <c r="V3289" i="2"/>
  <c r="W3289" i="2" s="1"/>
  <c r="AA3288" i="2"/>
  <c r="Z3288" i="2"/>
  <c r="X3288" i="2"/>
  <c r="W3288" i="2"/>
  <c r="V3288" i="2"/>
  <c r="AA3287" i="2"/>
  <c r="Z3287" i="2"/>
  <c r="X3287" i="2"/>
  <c r="W3287" i="2"/>
  <c r="V3287" i="2"/>
  <c r="AA3286" i="2"/>
  <c r="Z3286" i="2"/>
  <c r="X3286" i="2"/>
  <c r="W3286" i="2"/>
  <c r="V3286" i="2"/>
  <c r="AA3285" i="2"/>
  <c r="Z3285" i="2"/>
  <c r="X3285" i="2"/>
  <c r="V3285" i="2"/>
  <c r="W3285" i="2" s="1"/>
  <c r="AA3284" i="2"/>
  <c r="Z3284" i="2"/>
  <c r="X3284" i="2"/>
  <c r="W3284" i="2"/>
  <c r="V3284" i="2"/>
  <c r="AA3283" i="2"/>
  <c r="Z3283" i="2"/>
  <c r="X3283" i="2"/>
  <c r="W3283" i="2"/>
  <c r="V3283" i="2"/>
  <c r="AA3282" i="2"/>
  <c r="Z3282" i="2"/>
  <c r="X3282" i="2"/>
  <c r="W3282" i="2"/>
  <c r="V3282" i="2"/>
  <c r="AA3281" i="2"/>
  <c r="Z3281" i="2"/>
  <c r="V3281" i="2"/>
  <c r="W3281" i="2" s="1"/>
  <c r="AA3280" i="2"/>
  <c r="Z3280" i="2"/>
  <c r="X3280" i="2"/>
  <c r="W3280" i="2"/>
  <c r="V3280" i="2"/>
  <c r="AA3279" i="2"/>
  <c r="Z3279" i="2"/>
  <c r="X3279" i="2"/>
  <c r="W3279" i="2"/>
  <c r="V3279" i="2"/>
  <c r="AA3278" i="2"/>
  <c r="Z3278" i="2"/>
  <c r="X3278" i="2"/>
  <c r="W3278" i="2"/>
  <c r="V3278" i="2"/>
  <c r="AA3277" i="2"/>
  <c r="Z3277" i="2"/>
  <c r="V3277" i="2"/>
  <c r="W3277" i="2" s="1"/>
  <c r="AA3276" i="2"/>
  <c r="Z3276" i="2"/>
  <c r="X3276" i="2"/>
  <c r="W3276" i="2"/>
  <c r="V3276" i="2"/>
  <c r="AA3275" i="2"/>
  <c r="Z3275" i="2"/>
  <c r="X3275" i="2"/>
  <c r="W3275" i="2"/>
  <c r="V3275" i="2"/>
  <c r="AA3274" i="2"/>
  <c r="Z3274" i="2"/>
  <c r="X3274" i="2"/>
  <c r="W3274" i="2"/>
  <c r="V3274" i="2"/>
  <c r="AA3273" i="2"/>
  <c r="Z3273" i="2"/>
  <c r="V3273" i="2"/>
  <c r="W3273" i="2" s="1"/>
  <c r="AA3272" i="2"/>
  <c r="Z3272" i="2"/>
  <c r="X3272" i="2"/>
  <c r="W3272" i="2"/>
  <c r="V3272" i="2"/>
  <c r="AA3271" i="2"/>
  <c r="Z3271" i="2"/>
  <c r="X3271" i="2"/>
  <c r="W3271" i="2"/>
  <c r="V3271" i="2"/>
  <c r="AA3270" i="2"/>
  <c r="Z3270" i="2"/>
  <c r="X3270" i="2"/>
  <c r="W3270" i="2"/>
  <c r="V3270" i="2"/>
  <c r="AA3269" i="2"/>
  <c r="Z3269" i="2"/>
  <c r="X3269" i="2"/>
  <c r="V3269" i="2"/>
  <c r="W3269" i="2" s="1"/>
  <c r="AA3268" i="2"/>
  <c r="Z3268" i="2"/>
  <c r="X3268" i="2"/>
  <c r="W3268" i="2"/>
  <c r="V3268" i="2"/>
  <c r="AA3267" i="2"/>
  <c r="Z3267" i="2"/>
  <c r="X3267" i="2"/>
  <c r="W3267" i="2"/>
  <c r="V3267" i="2"/>
  <c r="AA3266" i="2"/>
  <c r="Z3266" i="2"/>
  <c r="X3266" i="2"/>
  <c r="W3266" i="2"/>
  <c r="V3266" i="2"/>
  <c r="AA3265" i="2"/>
  <c r="Z3265" i="2"/>
  <c r="X3265" i="2"/>
  <c r="V3265" i="2"/>
  <c r="W3265" i="2" s="1"/>
  <c r="AA3264" i="2"/>
  <c r="Z3264" i="2"/>
  <c r="X3264" i="2"/>
  <c r="W3264" i="2"/>
  <c r="V3264" i="2"/>
  <c r="AA3263" i="2"/>
  <c r="Z3263" i="2"/>
  <c r="X3263" i="2"/>
  <c r="W3263" i="2"/>
  <c r="V3263" i="2"/>
  <c r="AA3262" i="2"/>
  <c r="Z3262" i="2"/>
  <c r="X3262" i="2"/>
  <c r="W3262" i="2"/>
  <c r="V3262" i="2"/>
  <c r="AA3261" i="2"/>
  <c r="Z3261" i="2"/>
  <c r="V3261" i="2"/>
  <c r="W3261" i="2" s="1"/>
  <c r="AA3260" i="2"/>
  <c r="Z3260" i="2"/>
  <c r="X3260" i="2"/>
  <c r="W3260" i="2"/>
  <c r="V3260" i="2"/>
  <c r="AA3259" i="2"/>
  <c r="Z3259" i="2"/>
  <c r="X3259" i="2"/>
  <c r="W3259" i="2"/>
  <c r="V3259" i="2"/>
  <c r="AA3258" i="2"/>
  <c r="Z3258" i="2"/>
  <c r="X3258" i="2"/>
  <c r="W3258" i="2"/>
  <c r="V3258" i="2"/>
  <c r="AA3257" i="2"/>
  <c r="Z3257" i="2"/>
  <c r="X3257" i="2"/>
  <c r="V3257" i="2"/>
  <c r="W3257" i="2" s="1"/>
  <c r="AA3256" i="2"/>
  <c r="Z3256" i="2"/>
  <c r="X3256" i="2"/>
  <c r="W3256" i="2"/>
  <c r="V3256" i="2"/>
  <c r="AA3255" i="2"/>
  <c r="Z3255" i="2"/>
  <c r="X3255" i="2"/>
  <c r="W3255" i="2"/>
  <c r="V3255" i="2"/>
  <c r="AA3254" i="2"/>
  <c r="Z3254" i="2"/>
  <c r="X3254" i="2"/>
  <c r="W3254" i="2"/>
  <c r="V3254" i="2"/>
  <c r="AA3253" i="2"/>
  <c r="Z3253" i="2"/>
  <c r="X3253" i="2"/>
  <c r="V3253" i="2"/>
  <c r="W3253" i="2" s="1"/>
  <c r="AA3252" i="2"/>
  <c r="Z3252" i="2"/>
  <c r="X3252" i="2"/>
  <c r="W3252" i="2"/>
  <c r="V3252" i="2"/>
  <c r="AA3251" i="2"/>
  <c r="Z3251" i="2"/>
  <c r="X3251" i="2"/>
  <c r="W3251" i="2"/>
  <c r="V3251" i="2"/>
  <c r="AA3250" i="2"/>
  <c r="Z3250" i="2"/>
  <c r="X3250" i="2"/>
  <c r="W3250" i="2"/>
  <c r="V3250" i="2"/>
  <c r="AA3249" i="2"/>
  <c r="Z3249" i="2"/>
  <c r="V3249" i="2"/>
  <c r="AA3248" i="2"/>
  <c r="Z3248" i="2"/>
  <c r="X3248" i="2"/>
  <c r="W3248" i="2"/>
  <c r="V3248" i="2"/>
  <c r="AA3247" i="2"/>
  <c r="Z3247" i="2"/>
  <c r="X3247" i="2"/>
  <c r="W3247" i="2"/>
  <c r="V3247" i="2"/>
  <c r="AA3246" i="2"/>
  <c r="Z3246" i="2"/>
  <c r="X3246" i="2"/>
  <c r="W3246" i="2"/>
  <c r="V3246" i="2"/>
  <c r="AA3245" i="2"/>
  <c r="Z3245" i="2"/>
  <c r="X3245" i="2"/>
  <c r="V3245" i="2"/>
  <c r="W3245" i="2" s="1"/>
  <c r="AA3244" i="2"/>
  <c r="Z3244" i="2"/>
  <c r="X3244" i="2"/>
  <c r="W3244" i="2"/>
  <c r="V3244" i="2"/>
  <c r="AA3243" i="2"/>
  <c r="Z3243" i="2"/>
  <c r="X3243" i="2"/>
  <c r="W3243" i="2"/>
  <c r="V3243" i="2"/>
  <c r="AA3242" i="2"/>
  <c r="Z3242" i="2"/>
  <c r="X3242" i="2"/>
  <c r="W3242" i="2"/>
  <c r="V3242" i="2"/>
  <c r="AA3241" i="2"/>
  <c r="Z3241" i="2"/>
  <c r="V3241" i="2"/>
  <c r="AA3240" i="2"/>
  <c r="Z3240" i="2"/>
  <c r="X3240" i="2"/>
  <c r="W3240" i="2"/>
  <c r="V3240" i="2"/>
  <c r="AA3239" i="2"/>
  <c r="Z3239" i="2"/>
  <c r="X3239" i="2"/>
  <c r="W3239" i="2"/>
  <c r="V3239" i="2"/>
  <c r="AA3238" i="2"/>
  <c r="Z3238" i="2"/>
  <c r="X3238" i="2"/>
  <c r="W3238" i="2"/>
  <c r="V3238" i="2"/>
  <c r="AA3237" i="2"/>
  <c r="Z3237" i="2"/>
  <c r="X3237" i="2"/>
  <c r="V3237" i="2"/>
  <c r="W3237" i="2" s="1"/>
  <c r="AA3236" i="2"/>
  <c r="Z3236" i="2"/>
  <c r="X3236" i="2"/>
  <c r="W3236" i="2"/>
  <c r="V3236" i="2"/>
  <c r="AA3235" i="2"/>
  <c r="Z3235" i="2"/>
  <c r="X3235" i="2"/>
  <c r="W3235" i="2"/>
  <c r="V3235" i="2"/>
  <c r="AA3234" i="2"/>
  <c r="Z3234" i="2"/>
  <c r="X3234" i="2"/>
  <c r="W3234" i="2"/>
  <c r="V3234" i="2"/>
  <c r="AA3233" i="2"/>
  <c r="Z3233" i="2"/>
  <c r="V3233" i="2"/>
  <c r="W3233" i="2" s="1"/>
  <c r="AA3232" i="2"/>
  <c r="Z3232" i="2"/>
  <c r="X3232" i="2"/>
  <c r="W3232" i="2"/>
  <c r="V3232" i="2"/>
  <c r="AA3231" i="2"/>
  <c r="Z3231" i="2"/>
  <c r="X3231" i="2"/>
  <c r="W3231" i="2"/>
  <c r="V3231" i="2"/>
  <c r="AA3230" i="2"/>
  <c r="Z3230" i="2"/>
  <c r="X3230" i="2"/>
  <c r="W3230" i="2"/>
  <c r="V3230" i="2"/>
  <c r="AA3229" i="2"/>
  <c r="Z3229" i="2"/>
  <c r="V3229" i="2"/>
  <c r="W3229" i="2" s="1"/>
  <c r="AA3228" i="2"/>
  <c r="Z3228" i="2"/>
  <c r="X3228" i="2"/>
  <c r="W3228" i="2"/>
  <c r="V3228" i="2"/>
  <c r="AA3227" i="2"/>
  <c r="Z3227" i="2"/>
  <c r="X3227" i="2"/>
  <c r="W3227" i="2"/>
  <c r="V3227" i="2"/>
  <c r="AA3226" i="2"/>
  <c r="Z3226" i="2"/>
  <c r="X3226" i="2"/>
  <c r="W3226" i="2"/>
  <c r="V3226" i="2"/>
  <c r="AA3225" i="2"/>
  <c r="Z3225" i="2"/>
  <c r="X3225" i="2"/>
  <c r="V3225" i="2"/>
  <c r="W3225" i="2" s="1"/>
  <c r="AA3224" i="2"/>
  <c r="Z3224" i="2"/>
  <c r="X3224" i="2"/>
  <c r="W3224" i="2"/>
  <c r="V3224" i="2"/>
  <c r="AA3223" i="2"/>
  <c r="Z3223" i="2"/>
  <c r="X3223" i="2"/>
  <c r="W3223" i="2"/>
  <c r="V3223" i="2"/>
  <c r="AA3222" i="2"/>
  <c r="Z3222" i="2"/>
  <c r="X3222" i="2"/>
  <c r="W3222" i="2"/>
  <c r="V3222" i="2"/>
  <c r="AA3221" i="2"/>
  <c r="Z3221" i="2"/>
  <c r="V3221" i="2"/>
  <c r="AA3220" i="2"/>
  <c r="Z3220" i="2"/>
  <c r="X3220" i="2"/>
  <c r="W3220" i="2"/>
  <c r="V3220" i="2"/>
  <c r="AA3219" i="2"/>
  <c r="Z3219" i="2"/>
  <c r="X3219" i="2"/>
  <c r="W3219" i="2"/>
  <c r="V3219" i="2"/>
  <c r="AA3218" i="2"/>
  <c r="Z3218" i="2"/>
  <c r="X3218" i="2"/>
  <c r="W3218" i="2"/>
  <c r="V3218" i="2"/>
  <c r="AA3217" i="2"/>
  <c r="Z3217" i="2"/>
  <c r="X3217" i="2"/>
  <c r="V3217" i="2"/>
  <c r="W3217" i="2" s="1"/>
  <c r="AA3216" i="2"/>
  <c r="Z3216" i="2"/>
  <c r="X3216" i="2"/>
  <c r="W3216" i="2"/>
  <c r="V3216" i="2"/>
  <c r="AA3215" i="2"/>
  <c r="Z3215" i="2"/>
  <c r="X3215" i="2"/>
  <c r="W3215" i="2"/>
  <c r="V3215" i="2"/>
  <c r="AA3214" i="2"/>
  <c r="Z3214" i="2"/>
  <c r="X3214" i="2"/>
  <c r="W3214" i="2"/>
  <c r="V3214" i="2"/>
  <c r="AA3213" i="2"/>
  <c r="Z3213" i="2"/>
  <c r="V3213" i="2"/>
  <c r="W3213" i="2" s="1"/>
  <c r="AA3212" i="2"/>
  <c r="Z3212" i="2"/>
  <c r="X3212" i="2"/>
  <c r="W3212" i="2"/>
  <c r="V3212" i="2"/>
  <c r="AA3211" i="2"/>
  <c r="Z3211" i="2"/>
  <c r="X3211" i="2"/>
  <c r="W3211" i="2"/>
  <c r="V3211" i="2"/>
  <c r="AA3210" i="2"/>
  <c r="Z3210" i="2"/>
  <c r="X3210" i="2"/>
  <c r="W3210" i="2"/>
  <c r="V3210" i="2"/>
  <c r="AA3209" i="2"/>
  <c r="Z3209" i="2"/>
  <c r="X3209" i="2"/>
  <c r="V3209" i="2"/>
  <c r="W3209" i="2" s="1"/>
  <c r="AA3208" i="2"/>
  <c r="Z3208" i="2"/>
  <c r="X3208" i="2"/>
  <c r="W3208" i="2"/>
  <c r="V3208" i="2"/>
  <c r="AA3207" i="2"/>
  <c r="Z3207" i="2"/>
  <c r="X3207" i="2"/>
  <c r="W3207" i="2"/>
  <c r="V3207" i="2"/>
  <c r="AA3206" i="2"/>
  <c r="Z3206" i="2"/>
  <c r="X3206" i="2"/>
  <c r="W3206" i="2"/>
  <c r="V3206" i="2"/>
  <c r="AA3205" i="2"/>
  <c r="Z3205" i="2"/>
  <c r="X3205" i="2"/>
  <c r="V3205" i="2"/>
  <c r="W3205" i="2" s="1"/>
  <c r="AA3204" i="2"/>
  <c r="Z3204" i="2"/>
  <c r="X3204" i="2"/>
  <c r="W3204" i="2"/>
  <c r="V3204" i="2"/>
  <c r="AA3203" i="2"/>
  <c r="Z3203" i="2"/>
  <c r="X3203" i="2"/>
  <c r="W3203" i="2"/>
  <c r="V3203" i="2"/>
  <c r="AA3202" i="2"/>
  <c r="Z3202" i="2"/>
  <c r="X3202" i="2"/>
  <c r="W3202" i="2"/>
  <c r="V3202" i="2"/>
  <c r="AA3201" i="2"/>
  <c r="Z3201" i="2"/>
  <c r="V3201" i="2"/>
  <c r="W3201" i="2" s="1"/>
  <c r="AA3200" i="2"/>
  <c r="Z3200" i="2"/>
  <c r="X3200" i="2"/>
  <c r="W3200" i="2"/>
  <c r="V3200" i="2"/>
  <c r="AA3199" i="2"/>
  <c r="Z3199" i="2"/>
  <c r="X3199" i="2"/>
  <c r="W3199" i="2"/>
  <c r="V3199" i="2"/>
  <c r="AA3198" i="2"/>
  <c r="Z3198" i="2"/>
  <c r="X3198" i="2"/>
  <c r="W3198" i="2"/>
  <c r="V3198" i="2"/>
  <c r="AA3197" i="2"/>
  <c r="Z3197" i="2"/>
  <c r="V3197" i="2"/>
  <c r="W3197" i="2" s="1"/>
  <c r="AA3196" i="2"/>
  <c r="Z3196" i="2"/>
  <c r="X3196" i="2"/>
  <c r="W3196" i="2"/>
  <c r="V3196" i="2"/>
  <c r="AA3195" i="2"/>
  <c r="Z3195" i="2"/>
  <c r="X3195" i="2"/>
  <c r="W3195" i="2"/>
  <c r="V3195" i="2"/>
  <c r="AA3194" i="2"/>
  <c r="Z3194" i="2"/>
  <c r="X3194" i="2"/>
  <c r="W3194" i="2"/>
  <c r="V3194" i="2"/>
  <c r="AA3193" i="2"/>
  <c r="Z3193" i="2"/>
  <c r="V3193" i="2"/>
  <c r="W3193" i="2" s="1"/>
  <c r="AA3192" i="2"/>
  <c r="Z3192" i="2"/>
  <c r="X3192" i="2"/>
  <c r="W3192" i="2"/>
  <c r="V3192" i="2"/>
  <c r="AA3191" i="2"/>
  <c r="Z3191" i="2"/>
  <c r="X3191" i="2"/>
  <c r="W3191" i="2"/>
  <c r="V3191" i="2"/>
  <c r="AA3190" i="2"/>
  <c r="Z3190" i="2"/>
  <c r="X3190" i="2"/>
  <c r="W3190" i="2"/>
  <c r="V3190" i="2"/>
  <c r="AA3189" i="2"/>
  <c r="Z3189" i="2"/>
  <c r="X3189" i="2"/>
  <c r="V3189" i="2"/>
  <c r="W3189" i="2" s="1"/>
  <c r="AA3188" i="2"/>
  <c r="Z3188" i="2"/>
  <c r="X3188" i="2"/>
  <c r="W3188" i="2"/>
  <c r="V3188" i="2"/>
  <c r="AA3187" i="2"/>
  <c r="Z3187" i="2"/>
  <c r="X3187" i="2"/>
  <c r="W3187" i="2"/>
  <c r="V3187" i="2"/>
  <c r="AA3186" i="2"/>
  <c r="Z3186" i="2"/>
  <c r="X3186" i="2"/>
  <c r="W3186" i="2"/>
  <c r="V3186" i="2"/>
  <c r="AA3185" i="2"/>
  <c r="Z3185" i="2"/>
  <c r="X3185" i="2"/>
  <c r="V3185" i="2"/>
  <c r="W3185" i="2" s="1"/>
  <c r="AA3184" i="2"/>
  <c r="Z3184" i="2"/>
  <c r="X3184" i="2"/>
  <c r="W3184" i="2"/>
  <c r="V3184" i="2"/>
  <c r="AA3183" i="2"/>
  <c r="Z3183" i="2"/>
  <c r="X3183" i="2"/>
  <c r="W3183" i="2"/>
  <c r="V3183" i="2"/>
  <c r="AA3182" i="2"/>
  <c r="Z3182" i="2"/>
  <c r="X3182" i="2"/>
  <c r="W3182" i="2"/>
  <c r="V3182" i="2"/>
  <c r="AA3181" i="2"/>
  <c r="Z3181" i="2"/>
  <c r="V3181" i="2"/>
  <c r="W3181" i="2" s="1"/>
  <c r="AA3180" i="2"/>
  <c r="Z3180" i="2"/>
  <c r="X3180" i="2"/>
  <c r="W3180" i="2"/>
  <c r="V3180" i="2"/>
  <c r="AA3179" i="2"/>
  <c r="Z3179" i="2"/>
  <c r="X3179" i="2"/>
  <c r="W3179" i="2"/>
  <c r="V3179" i="2"/>
  <c r="AA3178" i="2"/>
  <c r="Z3178" i="2"/>
  <c r="X3178" i="2"/>
  <c r="W3178" i="2"/>
  <c r="V3178" i="2"/>
  <c r="AA3177" i="2"/>
  <c r="Z3177" i="2"/>
  <c r="X3177" i="2"/>
  <c r="V3177" i="2"/>
  <c r="W3177" i="2" s="1"/>
  <c r="AA3176" i="2"/>
  <c r="Z3176" i="2"/>
  <c r="X3176" i="2"/>
  <c r="W3176" i="2"/>
  <c r="V3176" i="2"/>
  <c r="AA3175" i="2"/>
  <c r="Z3175" i="2"/>
  <c r="X3175" i="2"/>
  <c r="W3175" i="2"/>
  <c r="V3175" i="2"/>
  <c r="AA3174" i="2"/>
  <c r="Z3174" i="2"/>
  <c r="X3174" i="2"/>
  <c r="W3174" i="2"/>
  <c r="V3174" i="2"/>
  <c r="AA3173" i="2"/>
  <c r="Z3173" i="2"/>
  <c r="V3173" i="2"/>
  <c r="W3173" i="2" s="1"/>
  <c r="AA3172" i="2"/>
  <c r="Z3172" i="2"/>
  <c r="X3172" i="2"/>
  <c r="W3172" i="2"/>
  <c r="V3172" i="2"/>
  <c r="AA3171" i="2"/>
  <c r="Z3171" i="2"/>
  <c r="X3171" i="2"/>
  <c r="W3171" i="2"/>
  <c r="V3171" i="2"/>
  <c r="AA3170" i="2"/>
  <c r="Z3170" i="2"/>
  <c r="X3170" i="2"/>
  <c r="W3170" i="2"/>
  <c r="V3170" i="2"/>
  <c r="AA3169" i="2"/>
  <c r="Z3169" i="2"/>
  <c r="V3169" i="2"/>
  <c r="AA3168" i="2"/>
  <c r="Z3168" i="2"/>
  <c r="X3168" i="2"/>
  <c r="W3168" i="2"/>
  <c r="V3168" i="2"/>
  <c r="AA3167" i="2"/>
  <c r="Z3167" i="2"/>
  <c r="X3167" i="2"/>
  <c r="W3167" i="2"/>
  <c r="V3167" i="2"/>
  <c r="AA3166" i="2"/>
  <c r="Z3166" i="2"/>
  <c r="X3166" i="2"/>
  <c r="W3166" i="2"/>
  <c r="V3166" i="2"/>
  <c r="AA3165" i="2"/>
  <c r="Z3165" i="2"/>
  <c r="X3165" i="2"/>
  <c r="V3165" i="2"/>
  <c r="W3165" i="2" s="1"/>
  <c r="AA3164" i="2"/>
  <c r="Z3164" i="2"/>
  <c r="X3164" i="2"/>
  <c r="W3164" i="2"/>
  <c r="V3164" i="2"/>
  <c r="AA3163" i="2"/>
  <c r="Z3163" i="2"/>
  <c r="X3163" i="2"/>
  <c r="W3163" i="2"/>
  <c r="V3163" i="2"/>
  <c r="AA3162" i="2"/>
  <c r="Z3162" i="2"/>
  <c r="X3162" i="2"/>
  <c r="W3162" i="2"/>
  <c r="V3162" i="2"/>
  <c r="AA3161" i="2"/>
  <c r="Z3161" i="2"/>
  <c r="V3161" i="2"/>
  <c r="AA3160" i="2"/>
  <c r="Z3160" i="2"/>
  <c r="X3160" i="2"/>
  <c r="W3160" i="2"/>
  <c r="V3160" i="2"/>
  <c r="AA3159" i="2"/>
  <c r="Z3159" i="2"/>
  <c r="X3159" i="2"/>
  <c r="W3159" i="2"/>
  <c r="V3159" i="2"/>
  <c r="AA3158" i="2"/>
  <c r="Z3158" i="2"/>
  <c r="X3158" i="2"/>
  <c r="W3158" i="2"/>
  <c r="V3158" i="2"/>
  <c r="AA3157" i="2"/>
  <c r="Z3157" i="2"/>
  <c r="X3157" i="2"/>
  <c r="V3157" i="2"/>
  <c r="W3157" i="2" s="1"/>
  <c r="AA3156" i="2"/>
  <c r="Z3156" i="2"/>
  <c r="X3156" i="2"/>
  <c r="W3156" i="2"/>
  <c r="V3156" i="2"/>
  <c r="AA3155" i="2"/>
  <c r="Z3155" i="2"/>
  <c r="X3155" i="2"/>
  <c r="W3155" i="2"/>
  <c r="V3155" i="2"/>
  <c r="AA3154" i="2"/>
  <c r="Z3154" i="2"/>
  <c r="X3154" i="2"/>
  <c r="W3154" i="2"/>
  <c r="V3154" i="2"/>
  <c r="AA3153" i="2"/>
  <c r="Z3153" i="2"/>
  <c r="V3153" i="2"/>
  <c r="W3153" i="2" s="1"/>
  <c r="AA3152" i="2"/>
  <c r="Z3152" i="2"/>
  <c r="X3152" i="2"/>
  <c r="W3152" i="2"/>
  <c r="V3152" i="2"/>
  <c r="AA3151" i="2"/>
  <c r="Z3151" i="2"/>
  <c r="X3151" i="2"/>
  <c r="W3151" i="2"/>
  <c r="V3151" i="2"/>
  <c r="AA3150" i="2"/>
  <c r="Z3150" i="2"/>
  <c r="X3150" i="2"/>
  <c r="W3150" i="2"/>
  <c r="V3150" i="2"/>
  <c r="AA3149" i="2"/>
  <c r="Z3149" i="2"/>
  <c r="V3149" i="2"/>
  <c r="W3149" i="2" s="1"/>
  <c r="AA3148" i="2"/>
  <c r="Z3148" i="2"/>
  <c r="X3148" i="2"/>
  <c r="W3148" i="2"/>
  <c r="V3148" i="2"/>
  <c r="AA3147" i="2"/>
  <c r="Z3147" i="2"/>
  <c r="X3147" i="2"/>
  <c r="W3147" i="2"/>
  <c r="V3147" i="2"/>
  <c r="AA3146" i="2"/>
  <c r="Z3146" i="2"/>
  <c r="X3146" i="2"/>
  <c r="W3146" i="2"/>
  <c r="V3146" i="2"/>
  <c r="AA3145" i="2"/>
  <c r="Z3145" i="2"/>
  <c r="X3145" i="2"/>
  <c r="V3145" i="2"/>
  <c r="W3145" i="2" s="1"/>
  <c r="AA3144" i="2"/>
  <c r="Z3144" i="2"/>
  <c r="X3144" i="2"/>
  <c r="W3144" i="2"/>
  <c r="V3144" i="2"/>
  <c r="AA3143" i="2"/>
  <c r="Z3143" i="2"/>
  <c r="X3143" i="2"/>
  <c r="W3143" i="2"/>
  <c r="V3143" i="2"/>
  <c r="AA3142" i="2"/>
  <c r="Z3142" i="2"/>
  <c r="X3142" i="2"/>
  <c r="W3142" i="2"/>
  <c r="V3142" i="2"/>
  <c r="AA3141" i="2"/>
  <c r="Z3141" i="2"/>
  <c r="V3141" i="2"/>
  <c r="AA3140" i="2"/>
  <c r="Z3140" i="2"/>
  <c r="X3140" i="2"/>
  <c r="W3140" i="2"/>
  <c r="V3140" i="2"/>
  <c r="AA3139" i="2"/>
  <c r="Z3139" i="2"/>
  <c r="X3139" i="2"/>
  <c r="W3139" i="2"/>
  <c r="V3139" i="2"/>
  <c r="AA3138" i="2"/>
  <c r="Z3138" i="2"/>
  <c r="X3138" i="2"/>
  <c r="W3138" i="2"/>
  <c r="V3138" i="2"/>
  <c r="AA3137" i="2"/>
  <c r="Z3137" i="2"/>
  <c r="X3137" i="2"/>
  <c r="V3137" i="2"/>
  <c r="W3137" i="2" s="1"/>
  <c r="AA3136" i="2"/>
  <c r="Z3136" i="2"/>
  <c r="X3136" i="2"/>
  <c r="W3136" i="2"/>
  <c r="V3136" i="2"/>
  <c r="AA3135" i="2"/>
  <c r="Z3135" i="2"/>
  <c r="X3135" i="2"/>
  <c r="W3135" i="2"/>
  <c r="V3135" i="2"/>
  <c r="AA3134" i="2"/>
  <c r="Z3134" i="2"/>
  <c r="X3134" i="2"/>
  <c r="W3134" i="2"/>
  <c r="V3134" i="2"/>
  <c r="AA3133" i="2"/>
  <c r="Z3133" i="2"/>
  <c r="V3133" i="2"/>
  <c r="W3133" i="2" s="1"/>
  <c r="AA3132" i="2"/>
  <c r="Z3132" i="2"/>
  <c r="X3132" i="2"/>
  <c r="W3132" i="2"/>
  <c r="V3132" i="2"/>
  <c r="AA3131" i="2"/>
  <c r="Z3131" i="2"/>
  <c r="X3131" i="2"/>
  <c r="W3131" i="2"/>
  <c r="V3131" i="2"/>
  <c r="AA3130" i="2"/>
  <c r="Z3130" i="2"/>
  <c r="X3130" i="2"/>
  <c r="W3130" i="2"/>
  <c r="V3130" i="2"/>
  <c r="AA3129" i="2"/>
  <c r="Z3129" i="2"/>
  <c r="X3129" i="2"/>
  <c r="V3129" i="2"/>
  <c r="W3129" i="2" s="1"/>
  <c r="AA3128" i="2"/>
  <c r="Z3128" i="2"/>
  <c r="X3128" i="2"/>
  <c r="W3128" i="2"/>
  <c r="V3128" i="2"/>
  <c r="AA3127" i="2"/>
  <c r="Z3127" i="2"/>
  <c r="X3127" i="2"/>
  <c r="W3127" i="2"/>
  <c r="V3127" i="2"/>
  <c r="AA3126" i="2"/>
  <c r="Z3126" i="2"/>
  <c r="X3126" i="2"/>
  <c r="W3126" i="2"/>
  <c r="V3126" i="2"/>
  <c r="AA3125" i="2"/>
  <c r="Z3125" i="2"/>
  <c r="X3125" i="2"/>
  <c r="V3125" i="2"/>
  <c r="W3125" i="2" s="1"/>
  <c r="AA3124" i="2"/>
  <c r="Z3124" i="2"/>
  <c r="X3124" i="2"/>
  <c r="W3124" i="2"/>
  <c r="V3124" i="2"/>
  <c r="AA3123" i="2"/>
  <c r="Z3123" i="2"/>
  <c r="X3123" i="2"/>
  <c r="W3123" i="2"/>
  <c r="V3123" i="2"/>
  <c r="AA3122" i="2"/>
  <c r="Z3122" i="2"/>
  <c r="X3122" i="2"/>
  <c r="W3122" i="2"/>
  <c r="V3122" i="2"/>
  <c r="AA3121" i="2"/>
  <c r="Z3121" i="2"/>
  <c r="V3121" i="2"/>
  <c r="W3121" i="2" s="1"/>
  <c r="AA3120" i="2"/>
  <c r="Z3120" i="2"/>
  <c r="X3120" i="2"/>
  <c r="W3120" i="2"/>
  <c r="V3120" i="2"/>
  <c r="AA3119" i="2"/>
  <c r="Z3119" i="2"/>
  <c r="X3119" i="2"/>
  <c r="W3119" i="2"/>
  <c r="V3119" i="2"/>
  <c r="AA3118" i="2"/>
  <c r="Z3118" i="2"/>
  <c r="X3118" i="2"/>
  <c r="W3118" i="2"/>
  <c r="V3118" i="2"/>
  <c r="AA3117" i="2"/>
  <c r="Z3117" i="2"/>
  <c r="V3117" i="2"/>
  <c r="W3117" i="2" s="1"/>
  <c r="AA3116" i="2"/>
  <c r="Z3116" i="2"/>
  <c r="X3116" i="2"/>
  <c r="W3116" i="2"/>
  <c r="V3116" i="2"/>
  <c r="AA3115" i="2"/>
  <c r="Z3115" i="2"/>
  <c r="X3115" i="2"/>
  <c r="W3115" i="2"/>
  <c r="V3115" i="2"/>
  <c r="AA3114" i="2"/>
  <c r="Z3114" i="2"/>
  <c r="X3114" i="2"/>
  <c r="W3114" i="2"/>
  <c r="V3114" i="2"/>
  <c r="AA3113" i="2"/>
  <c r="Z3113" i="2"/>
  <c r="V3113" i="2"/>
  <c r="W3113" i="2" s="1"/>
  <c r="AA3112" i="2"/>
  <c r="Z3112" i="2"/>
  <c r="X3112" i="2"/>
  <c r="W3112" i="2"/>
  <c r="V3112" i="2"/>
  <c r="AA3111" i="2"/>
  <c r="Z3111" i="2"/>
  <c r="X3111" i="2"/>
  <c r="W3111" i="2"/>
  <c r="V3111" i="2"/>
  <c r="AA3110" i="2"/>
  <c r="Z3110" i="2"/>
  <c r="X3110" i="2"/>
  <c r="W3110" i="2"/>
  <c r="V3110" i="2"/>
  <c r="AA3109" i="2"/>
  <c r="Z3109" i="2"/>
  <c r="X3109" i="2"/>
  <c r="V3109" i="2"/>
  <c r="W3109" i="2" s="1"/>
  <c r="AA3108" i="2"/>
  <c r="Z3108" i="2"/>
  <c r="X3108" i="2"/>
  <c r="W3108" i="2"/>
  <c r="V3108" i="2"/>
  <c r="AA3107" i="2"/>
  <c r="Z3107" i="2"/>
  <c r="X3107" i="2"/>
  <c r="W3107" i="2"/>
  <c r="V3107" i="2"/>
  <c r="AA3106" i="2"/>
  <c r="Z3106" i="2"/>
  <c r="X3106" i="2"/>
  <c r="W3106" i="2"/>
  <c r="V3106" i="2"/>
  <c r="AA3105" i="2"/>
  <c r="Z3105" i="2"/>
  <c r="X3105" i="2"/>
  <c r="V3105" i="2"/>
  <c r="W3105" i="2" s="1"/>
  <c r="AA3104" i="2"/>
  <c r="Z3104" i="2"/>
  <c r="X3104" i="2"/>
  <c r="W3104" i="2"/>
  <c r="V3104" i="2"/>
  <c r="AA3103" i="2"/>
  <c r="Z3103" i="2"/>
  <c r="X3103" i="2"/>
  <c r="W3103" i="2"/>
  <c r="V3103" i="2"/>
  <c r="AA3102" i="2"/>
  <c r="Z3102" i="2"/>
  <c r="X3102" i="2"/>
  <c r="W3102" i="2"/>
  <c r="V3102" i="2"/>
  <c r="AA3101" i="2"/>
  <c r="Z3101" i="2"/>
  <c r="V3101" i="2"/>
  <c r="W3101" i="2" s="1"/>
  <c r="AA3100" i="2"/>
  <c r="Z3100" i="2"/>
  <c r="X3100" i="2"/>
  <c r="W3100" i="2"/>
  <c r="V3100" i="2"/>
  <c r="AA3099" i="2"/>
  <c r="Z3099" i="2"/>
  <c r="X3099" i="2"/>
  <c r="W3099" i="2"/>
  <c r="V3099" i="2"/>
  <c r="AA3098" i="2"/>
  <c r="Z3098" i="2"/>
  <c r="X3098" i="2"/>
  <c r="W3098" i="2"/>
  <c r="V3098" i="2"/>
  <c r="AA3097" i="2"/>
  <c r="Z3097" i="2"/>
  <c r="X3097" i="2"/>
  <c r="V3097" i="2"/>
  <c r="W3097" i="2" s="1"/>
  <c r="AA3096" i="2"/>
  <c r="Z3096" i="2"/>
  <c r="X3096" i="2"/>
  <c r="W3096" i="2"/>
  <c r="V3096" i="2"/>
  <c r="AA3095" i="2"/>
  <c r="Z3095" i="2"/>
  <c r="X3095" i="2"/>
  <c r="W3095" i="2"/>
  <c r="V3095" i="2"/>
  <c r="AA3094" i="2"/>
  <c r="Z3094" i="2"/>
  <c r="X3094" i="2"/>
  <c r="W3094" i="2"/>
  <c r="V3094" i="2"/>
  <c r="AA3093" i="2"/>
  <c r="Z3093" i="2"/>
  <c r="X3093" i="2"/>
  <c r="V3093" i="2"/>
  <c r="W3093" i="2" s="1"/>
  <c r="AA3092" i="2"/>
  <c r="Z3092" i="2"/>
  <c r="X3092" i="2"/>
  <c r="W3092" i="2"/>
  <c r="V3092" i="2"/>
  <c r="AA3091" i="2"/>
  <c r="Z3091" i="2"/>
  <c r="X3091" i="2"/>
  <c r="W3091" i="2"/>
  <c r="V3091" i="2"/>
  <c r="AA3090" i="2"/>
  <c r="Z3090" i="2"/>
  <c r="X3090" i="2"/>
  <c r="W3090" i="2"/>
  <c r="V3090" i="2"/>
  <c r="AA3089" i="2"/>
  <c r="Z3089" i="2"/>
  <c r="V3089" i="2"/>
  <c r="AA3088" i="2"/>
  <c r="Z3088" i="2"/>
  <c r="X3088" i="2"/>
  <c r="W3088" i="2"/>
  <c r="V3088" i="2"/>
  <c r="AA3087" i="2"/>
  <c r="Z3087" i="2"/>
  <c r="X3087" i="2"/>
  <c r="W3087" i="2"/>
  <c r="V3087" i="2"/>
  <c r="AA3086" i="2"/>
  <c r="Z3086" i="2"/>
  <c r="X3086" i="2"/>
  <c r="W3086" i="2"/>
  <c r="V3086" i="2"/>
  <c r="AA3085" i="2"/>
  <c r="Z3085" i="2"/>
  <c r="X3085" i="2"/>
  <c r="V3085" i="2"/>
  <c r="W3085" i="2" s="1"/>
  <c r="AA3084" i="2"/>
  <c r="Z3084" i="2"/>
  <c r="X3084" i="2"/>
  <c r="W3084" i="2"/>
  <c r="V3084" i="2"/>
  <c r="AA3083" i="2"/>
  <c r="Z3083" i="2"/>
  <c r="X3083" i="2"/>
  <c r="W3083" i="2"/>
  <c r="V3083" i="2"/>
  <c r="AA3082" i="2"/>
  <c r="Z3082" i="2"/>
  <c r="X3082" i="2"/>
  <c r="W3082" i="2"/>
  <c r="V3082" i="2"/>
  <c r="AA3081" i="2"/>
  <c r="Z3081" i="2"/>
  <c r="V3081" i="2"/>
  <c r="AA3080" i="2"/>
  <c r="Z3080" i="2"/>
  <c r="X3080" i="2"/>
  <c r="W3080" i="2"/>
  <c r="V3080" i="2"/>
  <c r="AA3079" i="2"/>
  <c r="Z3079" i="2"/>
  <c r="X3079" i="2"/>
  <c r="W3079" i="2"/>
  <c r="V3079" i="2"/>
  <c r="AA3078" i="2"/>
  <c r="Z3078" i="2"/>
  <c r="X3078" i="2"/>
  <c r="W3078" i="2"/>
  <c r="V3078" i="2"/>
  <c r="AA3077" i="2"/>
  <c r="Z3077" i="2"/>
  <c r="X3077" i="2"/>
  <c r="V3077" i="2"/>
  <c r="W3077" i="2" s="1"/>
  <c r="AA3076" i="2"/>
  <c r="Z3076" i="2"/>
  <c r="X3076" i="2"/>
  <c r="W3076" i="2"/>
  <c r="V3076" i="2"/>
  <c r="AA3075" i="2"/>
  <c r="Z3075" i="2"/>
  <c r="X3075" i="2"/>
  <c r="W3075" i="2"/>
  <c r="V3075" i="2"/>
  <c r="AA3074" i="2"/>
  <c r="Z3074" i="2"/>
  <c r="X3074" i="2"/>
  <c r="W3074" i="2"/>
  <c r="V3074" i="2"/>
  <c r="AA3073" i="2"/>
  <c r="Z3073" i="2"/>
  <c r="V3073" i="2"/>
  <c r="W3073" i="2" s="1"/>
  <c r="AA3072" i="2"/>
  <c r="Z3072" i="2"/>
  <c r="X3072" i="2"/>
  <c r="W3072" i="2"/>
  <c r="V3072" i="2"/>
  <c r="AA3071" i="2"/>
  <c r="Z3071" i="2"/>
  <c r="X3071" i="2"/>
  <c r="W3071" i="2"/>
  <c r="V3071" i="2"/>
  <c r="AA3070" i="2"/>
  <c r="Z3070" i="2"/>
  <c r="X3070" i="2"/>
  <c r="W3070" i="2"/>
  <c r="V3070" i="2"/>
  <c r="AA3069" i="2"/>
  <c r="Z3069" i="2"/>
  <c r="V3069" i="2"/>
  <c r="W3069" i="2" s="1"/>
  <c r="AA3068" i="2"/>
  <c r="Z3068" i="2"/>
  <c r="X3068" i="2"/>
  <c r="W3068" i="2"/>
  <c r="V3068" i="2"/>
  <c r="AA3067" i="2"/>
  <c r="Z3067" i="2"/>
  <c r="X3067" i="2"/>
  <c r="W3067" i="2"/>
  <c r="V3067" i="2"/>
  <c r="AA3066" i="2"/>
  <c r="Z3066" i="2"/>
  <c r="X3066" i="2"/>
  <c r="W3066" i="2"/>
  <c r="V3066" i="2"/>
  <c r="AA3065" i="2"/>
  <c r="Z3065" i="2"/>
  <c r="X3065" i="2"/>
  <c r="V3065" i="2"/>
  <c r="W3065" i="2" s="1"/>
  <c r="AA3064" i="2"/>
  <c r="Z3064" i="2"/>
  <c r="X3064" i="2"/>
  <c r="W3064" i="2"/>
  <c r="V3064" i="2"/>
  <c r="AA3063" i="2"/>
  <c r="Z3063" i="2"/>
  <c r="X3063" i="2"/>
  <c r="W3063" i="2"/>
  <c r="V3063" i="2"/>
  <c r="AA3062" i="2"/>
  <c r="Z3062" i="2"/>
  <c r="X3062" i="2"/>
  <c r="W3062" i="2"/>
  <c r="V3062" i="2"/>
  <c r="AA3061" i="2"/>
  <c r="Z3061" i="2"/>
  <c r="V3061" i="2"/>
  <c r="AA3060" i="2"/>
  <c r="Z3060" i="2"/>
  <c r="X3060" i="2"/>
  <c r="W3060" i="2"/>
  <c r="V3060" i="2"/>
  <c r="AA3059" i="2"/>
  <c r="Z3059" i="2"/>
  <c r="X3059" i="2"/>
  <c r="W3059" i="2"/>
  <c r="V3059" i="2"/>
  <c r="AA3058" i="2"/>
  <c r="Z3058" i="2"/>
  <c r="X3058" i="2"/>
  <c r="W3058" i="2"/>
  <c r="V3058" i="2"/>
  <c r="AA3057" i="2"/>
  <c r="Z3057" i="2"/>
  <c r="X3057" i="2"/>
  <c r="V3057" i="2"/>
  <c r="W3057" i="2" s="1"/>
  <c r="AA3056" i="2"/>
  <c r="Z3056" i="2"/>
  <c r="X3056" i="2"/>
  <c r="W3056" i="2"/>
  <c r="V3056" i="2"/>
  <c r="AA3055" i="2"/>
  <c r="Z3055" i="2"/>
  <c r="X3055" i="2"/>
  <c r="W3055" i="2"/>
  <c r="V3055" i="2"/>
  <c r="AA3054" i="2"/>
  <c r="Z3054" i="2"/>
  <c r="X3054" i="2"/>
  <c r="W3054" i="2"/>
  <c r="V3054" i="2"/>
  <c r="AA3053" i="2"/>
  <c r="Z3053" i="2"/>
  <c r="V3053" i="2"/>
  <c r="W3053" i="2" s="1"/>
  <c r="AA3052" i="2"/>
  <c r="Z3052" i="2"/>
  <c r="X3052" i="2"/>
  <c r="W3052" i="2"/>
  <c r="V3052" i="2"/>
  <c r="AA3051" i="2"/>
  <c r="Z3051" i="2"/>
  <c r="X3051" i="2"/>
  <c r="W3051" i="2"/>
  <c r="V3051" i="2"/>
  <c r="AA3050" i="2"/>
  <c r="Z3050" i="2"/>
  <c r="X3050" i="2"/>
  <c r="W3050" i="2"/>
  <c r="V3050" i="2"/>
  <c r="AA3049" i="2"/>
  <c r="Z3049" i="2"/>
  <c r="X3049" i="2"/>
  <c r="V3049" i="2"/>
  <c r="W3049" i="2" s="1"/>
  <c r="AA3048" i="2"/>
  <c r="Z3048" i="2"/>
  <c r="X3048" i="2"/>
  <c r="W3048" i="2"/>
  <c r="V3048" i="2"/>
  <c r="AA3047" i="2"/>
  <c r="Z3047" i="2"/>
  <c r="X3047" i="2"/>
  <c r="W3047" i="2"/>
  <c r="V3047" i="2"/>
  <c r="AA3046" i="2"/>
  <c r="Z3046" i="2"/>
  <c r="X3046" i="2"/>
  <c r="W3046" i="2"/>
  <c r="V3046" i="2"/>
  <c r="AA3045" i="2"/>
  <c r="Z3045" i="2"/>
  <c r="X3045" i="2"/>
  <c r="V3045" i="2"/>
  <c r="W3045" i="2" s="1"/>
  <c r="AA3044" i="2"/>
  <c r="Z3044" i="2"/>
  <c r="X3044" i="2"/>
  <c r="W3044" i="2"/>
  <c r="V3044" i="2"/>
  <c r="AA3043" i="2"/>
  <c r="Z3043" i="2"/>
  <c r="X3043" i="2"/>
  <c r="W3043" i="2"/>
  <c r="V3043" i="2"/>
  <c r="AA3042" i="2"/>
  <c r="Z3042" i="2"/>
  <c r="X3042" i="2"/>
  <c r="W3042" i="2"/>
  <c r="V3042" i="2"/>
  <c r="AA3041" i="2"/>
  <c r="Z3041" i="2"/>
  <c r="V3041" i="2"/>
  <c r="W3041" i="2" s="1"/>
  <c r="AA3040" i="2"/>
  <c r="Z3040" i="2"/>
  <c r="X3040" i="2"/>
  <c r="W3040" i="2"/>
  <c r="V3040" i="2"/>
  <c r="AA3039" i="2"/>
  <c r="Z3039" i="2"/>
  <c r="X3039" i="2"/>
  <c r="W3039" i="2"/>
  <c r="V3039" i="2"/>
  <c r="AA3038" i="2"/>
  <c r="Z3038" i="2"/>
  <c r="X3038" i="2"/>
  <c r="W3038" i="2"/>
  <c r="V3038" i="2"/>
  <c r="AA3037" i="2"/>
  <c r="Z3037" i="2"/>
  <c r="V3037" i="2"/>
  <c r="W3037" i="2" s="1"/>
  <c r="AA3036" i="2"/>
  <c r="Z3036" i="2"/>
  <c r="X3036" i="2"/>
  <c r="W3036" i="2"/>
  <c r="V3036" i="2"/>
  <c r="AA3035" i="2"/>
  <c r="Z3035" i="2"/>
  <c r="X3035" i="2"/>
  <c r="W3035" i="2"/>
  <c r="V3035" i="2"/>
  <c r="AA3034" i="2"/>
  <c r="Z3034" i="2"/>
  <c r="X3034" i="2"/>
  <c r="W3034" i="2"/>
  <c r="V3034" i="2"/>
  <c r="AA3033" i="2"/>
  <c r="Z3033" i="2"/>
  <c r="V3033" i="2"/>
  <c r="W3033" i="2" s="1"/>
  <c r="AA3032" i="2"/>
  <c r="Z3032" i="2"/>
  <c r="X3032" i="2"/>
  <c r="W3032" i="2"/>
  <c r="V3032" i="2"/>
  <c r="AA3031" i="2"/>
  <c r="Z3031" i="2"/>
  <c r="X3031" i="2"/>
  <c r="W3031" i="2"/>
  <c r="V3031" i="2"/>
  <c r="AA3030" i="2"/>
  <c r="Z3030" i="2"/>
  <c r="X3030" i="2"/>
  <c r="W3030" i="2"/>
  <c r="V3030" i="2"/>
  <c r="AA3029" i="2"/>
  <c r="Z3029" i="2"/>
  <c r="X3029" i="2"/>
  <c r="V3029" i="2"/>
  <c r="W3029" i="2" s="1"/>
  <c r="AA3028" i="2"/>
  <c r="Z3028" i="2"/>
  <c r="X3028" i="2"/>
  <c r="W3028" i="2"/>
  <c r="V3028" i="2"/>
  <c r="AA3027" i="2"/>
  <c r="Z3027" i="2"/>
  <c r="X3027" i="2"/>
  <c r="W3027" i="2"/>
  <c r="V3027" i="2"/>
  <c r="AA3026" i="2"/>
  <c r="Z3026" i="2"/>
  <c r="X3026" i="2"/>
  <c r="W3026" i="2"/>
  <c r="V3026" i="2"/>
  <c r="AA3025" i="2"/>
  <c r="Z3025" i="2"/>
  <c r="X3025" i="2"/>
  <c r="V3025" i="2"/>
  <c r="W3025" i="2" s="1"/>
  <c r="AA3024" i="2"/>
  <c r="Z3024" i="2"/>
  <c r="X3024" i="2"/>
  <c r="W3024" i="2"/>
  <c r="V3024" i="2"/>
  <c r="AA3023" i="2"/>
  <c r="Z3023" i="2"/>
  <c r="X3023" i="2"/>
  <c r="W3023" i="2"/>
  <c r="V3023" i="2"/>
  <c r="AA3022" i="2"/>
  <c r="Z3022" i="2"/>
  <c r="X3022" i="2"/>
  <c r="W3022" i="2"/>
  <c r="V3022" i="2"/>
  <c r="AA3021" i="2"/>
  <c r="Z3021" i="2"/>
  <c r="V3021" i="2"/>
  <c r="W3021" i="2" s="1"/>
  <c r="AA3020" i="2"/>
  <c r="Z3020" i="2"/>
  <c r="X3020" i="2"/>
  <c r="W3020" i="2"/>
  <c r="V3020" i="2"/>
  <c r="AA3019" i="2"/>
  <c r="Z3019" i="2"/>
  <c r="X3019" i="2"/>
  <c r="W3019" i="2"/>
  <c r="V3019" i="2"/>
  <c r="AA3018" i="2"/>
  <c r="Z3018" i="2"/>
  <c r="X3018" i="2"/>
  <c r="W3018" i="2"/>
  <c r="V3018" i="2"/>
  <c r="AA3017" i="2"/>
  <c r="Z3017" i="2"/>
  <c r="X3017" i="2"/>
  <c r="V3017" i="2"/>
  <c r="W3017" i="2" s="1"/>
  <c r="AA3016" i="2"/>
  <c r="Z3016" i="2"/>
  <c r="X3016" i="2"/>
  <c r="W3016" i="2"/>
  <c r="V3016" i="2"/>
  <c r="AA3015" i="2"/>
  <c r="Z3015" i="2"/>
  <c r="X3015" i="2"/>
  <c r="W3015" i="2"/>
  <c r="V3015" i="2"/>
  <c r="AA3014" i="2"/>
  <c r="Z3014" i="2"/>
  <c r="X3014" i="2"/>
  <c r="W3014" i="2"/>
  <c r="V3014" i="2"/>
  <c r="AA3013" i="2"/>
  <c r="Z3013" i="2"/>
  <c r="X3013" i="2"/>
  <c r="V3013" i="2"/>
  <c r="W3013" i="2" s="1"/>
  <c r="AA3012" i="2"/>
  <c r="Z3012" i="2"/>
  <c r="X3012" i="2"/>
  <c r="W3012" i="2"/>
  <c r="V3012" i="2"/>
  <c r="AA3011" i="2"/>
  <c r="Z3011" i="2"/>
  <c r="X3011" i="2"/>
  <c r="W3011" i="2"/>
  <c r="V3011" i="2"/>
  <c r="AA3010" i="2"/>
  <c r="Z3010" i="2"/>
  <c r="X3010" i="2"/>
  <c r="W3010" i="2"/>
  <c r="V3010" i="2"/>
  <c r="AA3009" i="2"/>
  <c r="Z3009" i="2"/>
  <c r="X3009" i="2"/>
  <c r="V3009" i="2"/>
  <c r="W3009" i="2" s="1"/>
  <c r="AA3008" i="2"/>
  <c r="Z3008" i="2"/>
  <c r="X3008" i="2"/>
  <c r="W3008" i="2"/>
  <c r="V3008" i="2"/>
  <c r="AA3007" i="2"/>
  <c r="Z3007" i="2"/>
  <c r="X3007" i="2"/>
  <c r="W3007" i="2"/>
  <c r="V3007" i="2"/>
  <c r="AA3006" i="2"/>
  <c r="Z3006" i="2"/>
  <c r="X3006" i="2"/>
  <c r="W3006" i="2"/>
  <c r="V3006" i="2"/>
  <c r="AA3005" i="2"/>
  <c r="Z3005" i="2"/>
  <c r="X3005" i="2"/>
  <c r="V3005" i="2"/>
  <c r="W3005" i="2" s="1"/>
  <c r="AA3004" i="2"/>
  <c r="Z3004" i="2"/>
  <c r="X3004" i="2"/>
  <c r="W3004" i="2"/>
  <c r="V3004" i="2"/>
  <c r="AA3003" i="2"/>
  <c r="Z3003" i="2"/>
  <c r="X3003" i="2"/>
  <c r="W3003" i="2"/>
  <c r="V3003" i="2"/>
  <c r="AA3002" i="2"/>
  <c r="Z3002" i="2"/>
  <c r="X3002" i="2"/>
  <c r="W3002" i="2"/>
  <c r="V3002" i="2"/>
  <c r="AA3001" i="2"/>
  <c r="Z3001" i="2"/>
  <c r="X3001" i="2"/>
  <c r="V3001" i="2"/>
  <c r="W3001" i="2" s="1"/>
  <c r="AA3000" i="2"/>
  <c r="Z3000" i="2"/>
  <c r="X3000" i="2"/>
  <c r="W3000" i="2"/>
  <c r="V3000" i="2"/>
  <c r="AA2999" i="2"/>
  <c r="Z2999" i="2"/>
  <c r="X2999" i="2"/>
  <c r="W2999" i="2"/>
  <c r="V2999" i="2"/>
  <c r="AA2998" i="2"/>
  <c r="Z2998" i="2"/>
  <c r="X2998" i="2"/>
  <c r="W2998" i="2"/>
  <c r="V2998" i="2"/>
  <c r="AA2997" i="2"/>
  <c r="Z2997" i="2"/>
  <c r="X2997" i="2"/>
  <c r="V2997" i="2"/>
  <c r="W2997" i="2" s="1"/>
  <c r="AA2996" i="2"/>
  <c r="Z2996" i="2"/>
  <c r="X2996" i="2"/>
  <c r="W2996" i="2"/>
  <c r="V2996" i="2"/>
  <c r="AA2995" i="2"/>
  <c r="Z2995" i="2"/>
  <c r="X2995" i="2"/>
  <c r="W2995" i="2"/>
  <c r="V2995" i="2"/>
  <c r="AA2994" i="2"/>
  <c r="Z2994" i="2"/>
  <c r="X2994" i="2"/>
  <c r="W2994" i="2"/>
  <c r="V2994" i="2"/>
  <c r="AA2993" i="2"/>
  <c r="Z2993" i="2"/>
  <c r="X2993" i="2"/>
  <c r="V2993" i="2"/>
  <c r="W2993" i="2" s="1"/>
  <c r="AA2992" i="2"/>
  <c r="Z2992" i="2"/>
  <c r="X2992" i="2"/>
  <c r="W2992" i="2"/>
  <c r="V2992" i="2"/>
  <c r="AA2991" i="2"/>
  <c r="Z2991" i="2"/>
  <c r="X2991" i="2"/>
  <c r="W2991" i="2"/>
  <c r="V2991" i="2"/>
  <c r="AA2990" i="2"/>
  <c r="Z2990" i="2"/>
  <c r="X2990" i="2"/>
  <c r="W2990" i="2"/>
  <c r="V2990" i="2"/>
  <c r="AA2989" i="2"/>
  <c r="Z2989" i="2"/>
  <c r="X2989" i="2"/>
  <c r="V2989" i="2"/>
  <c r="W2989" i="2" s="1"/>
  <c r="AA2988" i="2"/>
  <c r="Z2988" i="2"/>
  <c r="X2988" i="2"/>
  <c r="W2988" i="2"/>
  <c r="V2988" i="2"/>
  <c r="AA2987" i="2"/>
  <c r="Z2987" i="2"/>
  <c r="X2987" i="2"/>
  <c r="W2987" i="2"/>
  <c r="V2987" i="2"/>
  <c r="AA2986" i="2"/>
  <c r="Z2986" i="2"/>
  <c r="X2986" i="2"/>
  <c r="W2986" i="2"/>
  <c r="V2986" i="2"/>
  <c r="AA2985" i="2"/>
  <c r="Z2985" i="2"/>
  <c r="X2985" i="2"/>
  <c r="V2985" i="2"/>
  <c r="W2985" i="2" s="1"/>
  <c r="AA2984" i="2"/>
  <c r="Z2984" i="2"/>
  <c r="X2984" i="2"/>
  <c r="W2984" i="2"/>
  <c r="V2984" i="2"/>
  <c r="AA2983" i="2"/>
  <c r="Z2983" i="2"/>
  <c r="X2983" i="2"/>
  <c r="W2983" i="2"/>
  <c r="V2983" i="2"/>
  <c r="AA2982" i="2"/>
  <c r="Z2982" i="2"/>
  <c r="X2982" i="2"/>
  <c r="W2982" i="2"/>
  <c r="V2982" i="2"/>
  <c r="AA2981" i="2"/>
  <c r="Z2981" i="2"/>
  <c r="X2981" i="2"/>
  <c r="V2981" i="2"/>
  <c r="W2981" i="2" s="1"/>
  <c r="AA2980" i="2"/>
  <c r="Z2980" i="2"/>
  <c r="X2980" i="2"/>
  <c r="W2980" i="2"/>
  <c r="V2980" i="2"/>
  <c r="AA2979" i="2"/>
  <c r="Z2979" i="2"/>
  <c r="X2979" i="2"/>
  <c r="W2979" i="2"/>
  <c r="V2979" i="2"/>
  <c r="AA2978" i="2"/>
  <c r="Z2978" i="2"/>
  <c r="X2978" i="2"/>
  <c r="W2978" i="2"/>
  <c r="V2978" i="2"/>
  <c r="AA2977" i="2"/>
  <c r="Z2977" i="2"/>
  <c r="X2977" i="2"/>
  <c r="V2977" i="2"/>
  <c r="W2977" i="2" s="1"/>
  <c r="AA2976" i="2"/>
  <c r="Z2976" i="2"/>
  <c r="X2976" i="2"/>
  <c r="W2976" i="2"/>
  <c r="V2976" i="2"/>
  <c r="AA2975" i="2"/>
  <c r="Z2975" i="2"/>
  <c r="X2975" i="2"/>
  <c r="W2975" i="2"/>
  <c r="V2975" i="2"/>
  <c r="AA2974" i="2"/>
  <c r="Z2974" i="2"/>
  <c r="X2974" i="2"/>
  <c r="W2974" i="2"/>
  <c r="V2974" i="2"/>
  <c r="AA2973" i="2"/>
  <c r="Z2973" i="2"/>
  <c r="X2973" i="2"/>
  <c r="V2973" i="2"/>
  <c r="W2973" i="2" s="1"/>
  <c r="AA2972" i="2"/>
  <c r="Z2972" i="2"/>
  <c r="X2972" i="2"/>
  <c r="W2972" i="2"/>
  <c r="V2972" i="2"/>
  <c r="AA2971" i="2"/>
  <c r="Z2971" i="2"/>
  <c r="X2971" i="2"/>
  <c r="W2971" i="2"/>
  <c r="V2971" i="2"/>
  <c r="AA2970" i="2"/>
  <c r="Z2970" i="2"/>
  <c r="X2970" i="2"/>
  <c r="W2970" i="2"/>
  <c r="V2970" i="2"/>
  <c r="AA2969" i="2"/>
  <c r="Z2969" i="2"/>
  <c r="X2969" i="2"/>
  <c r="V2969" i="2"/>
  <c r="W2969" i="2" s="1"/>
  <c r="AA2968" i="2"/>
  <c r="Z2968" i="2"/>
  <c r="X2968" i="2"/>
  <c r="W2968" i="2"/>
  <c r="V2968" i="2"/>
  <c r="AA2967" i="2"/>
  <c r="Z2967" i="2"/>
  <c r="X2967" i="2"/>
  <c r="W2967" i="2"/>
  <c r="V2967" i="2"/>
  <c r="AA2966" i="2"/>
  <c r="Z2966" i="2"/>
  <c r="X2966" i="2"/>
  <c r="W2966" i="2"/>
  <c r="V2966" i="2"/>
  <c r="AA2965" i="2"/>
  <c r="Z2965" i="2"/>
  <c r="X2965" i="2"/>
  <c r="V2965" i="2"/>
  <c r="W2965" i="2" s="1"/>
  <c r="AA2964" i="2"/>
  <c r="Z2964" i="2"/>
  <c r="X2964" i="2"/>
  <c r="W2964" i="2"/>
  <c r="V2964" i="2"/>
  <c r="AA2963" i="2"/>
  <c r="Z2963" i="2"/>
  <c r="X2963" i="2"/>
  <c r="W2963" i="2"/>
  <c r="V2963" i="2"/>
  <c r="AA2962" i="2"/>
  <c r="Z2962" i="2"/>
  <c r="X2962" i="2"/>
  <c r="W2962" i="2"/>
  <c r="V2962" i="2"/>
  <c r="AA2961" i="2"/>
  <c r="Z2961" i="2"/>
  <c r="X2961" i="2"/>
  <c r="V2961" i="2"/>
  <c r="W2961" i="2" s="1"/>
  <c r="AA2960" i="2"/>
  <c r="Z2960" i="2"/>
  <c r="X2960" i="2"/>
  <c r="W2960" i="2"/>
  <c r="V2960" i="2"/>
  <c r="AA2959" i="2"/>
  <c r="Z2959" i="2"/>
  <c r="X2959" i="2"/>
  <c r="W2959" i="2"/>
  <c r="V2959" i="2"/>
  <c r="AA2958" i="2"/>
  <c r="Z2958" i="2"/>
  <c r="X2958" i="2"/>
  <c r="W2958" i="2"/>
  <c r="V2958" i="2"/>
  <c r="AA2957" i="2"/>
  <c r="Z2957" i="2"/>
  <c r="X2957" i="2"/>
  <c r="V2957" i="2"/>
  <c r="W2957" i="2" s="1"/>
  <c r="AA2956" i="2"/>
  <c r="Z2956" i="2"/>
  <c r="X2956" i="2"/>
  <c r="W2956" i="2"/>
  <c r="V2956" i="2"/>
  <c r="AA2955" i="2"/>
  <c r="Z2955" i="2"/>
  <c r="X2955" i="2"/>
  <c r="W2955" i="2"/>
  <c r="V2955" i="2"/>
  <c r="AA2954" i="2"/>
  <c r="Z2954" i="2"/>
  <c r="X2954" i="2"/>
  <c r="W2954" i="2"/>
  <c r="V2954" i="2"/>
  <c r="AA2953" i="2"/>
  <c r="Z2953" i="2"/>
  <c r="X2953" i="2"/>
  <c r="V2953" i="2"/>
  <c r="W2953" i="2" s="1"/>
  <c r="AA2952" i="2"/>
  <c r="Z2952" i="2"/>
  <c r="X2952" i="2"/>
  <c r="W2952" i="2"/>
  <c r="V2952" i="2"/>
  <c r="AA2951" i="2"/>
  <c r="Z2951" i="2"/>
  <c r="X2951" i="2"/>
  <c r="W2951" i="2"/>
  <c r="V2951" i="2"/>
  <c r="AA2950" i="2"/>
  <c r="Z2950" i="2"/>
  <c r="X2950" i="2"/>
  <c r="W2950" i="2"/>
  <c r="V2950" i="2"/>
  <c r="AA2949" i="2"/>
  <c r="Z2949" i="2"/>
  <c r="X2949" i="2"/>
  <c r="V2949" i="2"/>
  <c r="W2949" i="2" s="1"/>
  <c r="AA2948" i="2"/>
  <c r="Z2948" i="2"/>
  <c r="X2948" i="2"/>
  <c r="W2948" i="2"/>
  <c r="V2948" i="2"/>
  <c r="AA2947" i="2"/>
  <c r="Z2947" i="2"/>
  <c r="X2947" i="2"/>
  <c r="W2947" i="2"/>
  <c r="V2947" i="2"/>
  <c r="AA2946" i="2"/>
  <c r="Z2946" i="2"/>
  <c r="X2946" i="2"/>
  <c r="W2946" i="2"/>
  <c r="V2946" i="2"/>
  <c r="AA2945" i="2"/>
  <c r="Z2945" i="2"/>
  <c r="X2945" i="2"/>
  <c r="V2945" i="2"/>
  <c r="W2945" i="2" s="1"/>
  <c r="AA2944" i="2"/>
  <c r="Z2944" i="2"/>
  <c r="X2944" i="2"/>
  <c r="W2944" i="2"/>
  <c r="V2944" i="2"/>
  <c r="AA2943" i="2"/>
  <c r="Z2943" i="2"/>
  <c r="X2943" i="2"/>
  <c r="W2943" i="2"/>
  <c r="V2943" i="2"/>
  <c r="AA2942" i="2"/>
  <c r="Z2942" i="2"/>
  <c r="X2942" i="2"/>
  <c r="W2942" i="2"/>
  <c r="V2942" i="2"/>
  <c r="AA2941" i="2"/>
  <c r="Z2941" i="2"/>
  <c r="X2941" i="2"/>
  <c r="V2941" i="2"/>
  <c r="W2941" i="2" s="1"/>
  <c r="AA2940" i="2"/>
  <c r="Z2940" i="2"/>
  <c r="X2940" i="2"/>
  <c r="W2940" i="2"/>
  <c r="V2940" i="2"/>
  <c r="AA2939" i="2"/>
  <c r="Z2939" i="2"/>
  <c r="X2939" i="2"/>
  <c r="W2939" i="2"/>
  <c r="V2939" i="2"/>
  <c r="AA2938" i="2"/>
  <c r="Z2938" i="2"/>
  <c r="X2938" i="2"/>
  <c r="W2938" i="2"/>
  <c r="V2938" i="2"/>
  <c r="AA2937" i="2"/>
  <c r="Z2937" i="2"/>
  <c r="X2937" i="2"/>
  <c r="V2937" i="2"/>
  <c r="W2937" i="2" s="1"/>
  <c r="AA2936" i="2"/>
  <c r="Z2936" i="2"/>
  <c r="X2936" i="2"/>
  <c r="W2936" i="2"/>
  <c r="V2936" i="2"/>
  <c r="AA2935" i="2"/>
  <c r="Z2935" i="2"/>
  <c r="X2935" i="2"/>
  <c r="W2935" i="2"/>
  <c r="V2935" i="2"/>
  <c r="AA2934" i="2"/>
  <c r="Z2934" i="2"/>
  <c r="X2934" i="2"/>
  <c r="W2934" i="2"/>
  <c r="V2934" i="2"/>
  <c r="AA2933" i="2"/>
  <c r="Z2933" i="2"/>
  <c r="X2933" i="2"/>
  <c r="V2933" i="2"/>
  <c r="W2933" i="2" s="1"/>
  <c r="AA2932" i="2"/>
  <c r="Z2932" i="2"/>
  <c r="X2932" i="2"/>
  <c r="W2932" i="2"/>
  <c r="V2932" i="2"/>
  <c r="AA2931" i="2"/>
  <c r="Z2931" i="2"/>
  <c r="X2931" i="2"/>
  <c r="W2931" i="2"/>
  <c r="V2931" i="2"/>
  <c r="AA2930" i="2"/>
  <c r="Z2930" i="2"/>
  <c r="X2930" i="2"/>
  <c r="W2930" i="2"/>
  <c r="V2930" i="2"/>
  <c r="AA2929" i="2"/>
  <c r="Z2929" i="2"/>
  <c r="X2929" i="2"/>
  <c r="V2929" i="2"/>
  <c r="W2929" i="2" s="1"/>
  <c r="AA2928" i="2"/>
  <c r="Z2928" i="2"/>
  <c r="X2928" i="2"/>
  <c r="W2928" i="2"/>
  <c r="V2928" i="2"/>
  <c r="AA2927" i="2"/>
  <c r="Z2927" i="2"/>
  <c r="X2927" i="2"/>
  <c r="W2927" i="2"/>
  <c r="V2927" i="2"/>
  <c r="AA2926" i="2"/>
  <c r="Z2926" i="2"/>
  <c r="X2926" i="2"/>
  <c r="W2926" i="2"/>
  <c r="V2926" i="2"/>
  <c r="AA2925" i="2"/>
  <c r="Z2925" i="2"/>
  <c r="X2925" i="2"/>
  <c r="V2925" i="2"/>
  <c r="W2925" i="2" s="1"/>
  <c r="AA2924" i="2"/>
  <c r="Z2924" i="2"/>
  <c r="X2924" i="2"/>
  <c r="W2924" i="2"/>
  <c r="V2924" i="2"/>
  <c r="AA2923" i="2"/>
  <c r="Z2923" i="2"/>
  <c r="X2923" i="2"/>
  <c r="W2923" i="2"/>
  <c r="V2923" i="2"/>
  <c r="AA2922" i="2"/>
  <c r="Z2922" i="2"/>
  <c r="X2922" i="2"/>
  <c r="W2922" i="2"/>
  <c r="V2922" i="2"/>
  <c r="AA2921" i="2"/>
  <c r="Z2921" i="2"/>
  <c r="X2921" i="2"/>
  <c r="V2921" i="2"/>
  <c r="W2921" i="2" s="1"/>
  <c r="AA2920" i="2"/>
  <c r="Z2920" i="2"/>
  <c r="X2920" i="2"/>
  <c r="W2920" i="2"/>
  <c r="V2920" i="2"/>
  <c r="AA2919" i="2"/>
  <c r="Z2919" i="2"/>
  <c r="X2919" i="2"/>
  <c r="W2919" i="2"/>
  <c r="V2919" i="2"/>
  <c r="AA2918" i="2"/>
  <c r="Z2918" i="2"/>
  <c r="X2918" i="2"/>
  <c r="W2918" i="2"/>
  <c r="V2918" i="2"/>
  <c r="AA2917" i="2"/>
  <c r="Z2917" i="2"/>
  <c r="X2917" i="2"/>
  <c r="V2917" i="2"/>
  <c r="W2917" i="2" s="1"/>
  <c r="AA2916" i="2"/>
  <c r="Z2916" i="2"/>
  <c r="X2916" i="2"/>
  <c r="W2916" i="2"/>
  <c r="V2916" i="2"/>
  <c r="AA2915" i="2"/>
  <c r="Z2915" i="2"/>
  <c r="X2915" i="2"/>
  <c r="W2915" i="2"/>
  <c r="V2915" i="2"/>
  <c r="AA2914" i="2"/>
  <c r="Z2914" i="2"/>
  <c r="X2914" i="2"/>
  <c r="W2914" i="2"/>
  <c r="V2914" i="2"/>
  <c r="AA2913" i="2"/>
  <c r="Z2913" i="2"/>
  <c r="X2913" i="2"/>
  <c r="V2913" i="2"/>
  <c r="W2913" i="2" s="1"/>
  <c r="AA2912" i="2"/>
  <c r="Z2912" i="2"/>
  <c r="X2912" i="2"/>
  <c r="W2912" i="2"/>
  <c r="V2912" i="2"/>
  <c r="AA2911" i="2"/>
  <c r="Z2911" i="2"/>
  <c r="X2911" i="2"/>
  <c r="W2911" i="2"/>
  <c r="V2911" i="2"/>
  <c r="AA2910" i="2"/>
  <c r="Z2910" i="2"/>
  <c r="X2910" i="2"/>
  <c r="W2910" i="2"/>
  <c r="V2910" i="2"/>
  <c r="AA2909" i="2"/>
  <c r="Z2909" i="2"/>
  <c r="X2909" i="2"/>
  <c r="V2909" i="2"/>
  <c r="W2909" i="2" s="1"/>
  <c r="AA2908" i="2"/>
  <c r="Z2908" i="2"/>
  <c r="X2908" i="2"/>
  <c r="W2908" i="2"/>
  <c r="V2908" i="2"/>
  <c r="AA2907" i="2"/>
  <c r="Z2907" i="2"/>
  <c r="X2907" i="2"/>
  <c r="W2907" i="2"/>
  <c r="V2907" i="2"/>
  <c r="AA2906" i="2"/>
  <c r="Z2906" i="2"/>
  <c r="X2906" i="2"/>
  <c r="W2906" i="2"/>
  <c r="V2906" i="2"/>
  <c r="AA2905" i="2"/>
  <c r="Z2905" i="2"/>
  <c r="X2905" i="2"/>
  <c r="V2905" i="2"/>
  <c r="W2905" i="2" s="1"/>
  <c r="AA2904" i="2"/>
  <c r="Z2904" i="2"/>
  <c r="X2904" i="2"/>
  <c r="W2904" i="2"/>
  <c r="V2904" i="2"/>
  <c r="AA2903" i="2"/>
  <c r="Z2903" i="2"/>
  <c r="X2903" i="2"/>
  <c r="W2903" i="2"/>
  <c r="V2903" i="2"/>
  <c r="AA2902" i="2"/>
  <c r="Z2902" i="2"/>
  <c r="X2902" i="2"/>
  <c r="W2902" i="2"/>
  <c r="V2902" i="2"/>
  <c r="AA2901" i="2"/>
  <c r="Z2901" i="2"/>
  <c r="X2901" i="2"/>
  <c r="V2901" i="2"/>
  <c r="W2901" i="2" s="1"/>
  <c r="AA2900" i="2"/>
  <c r="Z2900" i="2"/>
  <c r="X2900" i="2"/>
  <c r="W2900" i="2"/>
  <c r="V2900" i="2"/>
  <c r="AA2899" i="2"/>
  <c r="Z2899" i="2"/>
  <c r="X2899" i="2"/>
  <c r="W2899" i="2"/>
  <c r="V2899" i="2"/>
  <c r="AA2898" i="2"/>
  <c r="Z2898" i="2"/>
  <c r="X2898" i="2"/>
  <c r="W2898" i="2"/>
  <c r="V2898" i="2"/>
  <c r="AA2897" i="2"/>
  <c r="Z2897" i="2"/>
  <c r="X2897" i="2"/>
  <c r="V2897" i="2"/>
  <c r="W2897" i="2" s="1"/>
  <c r="AA2896" i="2"/>
  <c r="Z2896" i="2"/>
  <c r="X2896" i="2"/>
  <c r="W2896" i="2"/>
  <c r="V2896" i="2"/>
  <c r="AA2895" i="2"/>
  <c r="Z2895" i="2"/>
  <c r="X2895" i="2"/>
  <c r="W2895" i="2"/>
  <c r="V2895" i="2"/>
  <c r="AA2894" i="2"/>
  <c r="Z2894" i="2"/>
  <c r="X2894" i="2"/>
  <c r="W2894" i="2"/>
  <c r="V2894" i="2"/>
  <c r="AA2893" i="2"/>
  <c r="Z2893" i="2"/>
  <c r="X2893" i="2"/>
  <c r="V2893" i="2"/>
  <c r="W2893" i="2" s="1"/>
  <c r="AA2892" i="2"/>
  <c r="Z2892" i="2"/>
  <c r="X2892" i="2"/>
  <c r="W2892" i="2"/>
  <c r="V2892" i="2"/>
  <c r="AA2891" i="2"/>
  <c r="Z2891" i="2"/>
  <c r="X2891" i="2"/>
  <c r="W2891" i="2"/>
  <c r="V2891" i="2"/>
  <c r="AA2890" i="2"/>
  <c r="Z2890" i="2"/>
  <c r="X2890" i="2"/>
  <c r="W2890" i="2"/>
  <c r="V2890" i="2"/>
  <c r="AA2889" i="2"/>
  <c r="Z2889" i="2"/>
  <c r="X2889" i="2"/>
  <c r="V2889" i="2"/>
  <c r="W2889" i="2" s="1"/>
  <c r="AA2888" i="2"/>
  <c r="Z2888" i="2"/>
  <c r="X2888" i="2"/>
  <c r="W2888" i="2"/>
  <c r="V2888" i="2"/>
  <c r="AA2887" i="2"/>
  <c r="Z2887" i="2"/>
  <c r="X2887" i="2"/>
  <c r="W2887" i="2"/>
  <c r="V2887" i="2"/>
  <c r="AA2886" i="2"/>
  <c r="Z2886" i="2"/>
  <c r="X2886" i="2"/>
  <c r="W2886" i="2"/>
  <c r="V2886" i="2"/>
  <c r="AA2885" i="2"/>
  <c r="Z2885" i="2"/>
  <c r="X2885" i="2"/>
  <c r="V2885" i="2"/>
  <c r="W2885" i="2" s="1"/>
  <c r="AA2884" i="2"/>
  <c r="Z2884" i="2"/>
  <c r="X2884" i="2"/>
  <c r="W2884" i="2"/>
  <c r="V2884" i="2"/>
  <c r="AA2883" i="2"/>
  <c r="Z2883" i="2"/>
  <c r="X2883" i="2"/>
  <c r="W2883" i="2"/>
  <c r="V2883" i="2"/>
  <c r="AA2882" i="2"/>
  <c r="Z2882" i="2"/>
  <c r="X2882" i="2"/>
  <c r="W2882" i="2"/>
  <c r="V2882" i="2"/>
  <c r="AA2881" i="2"/>
  <c r="Z2881" i="2"/>
  <c r="X2881" i="2"/>
  <c r="V2881" i="2"/>
  <c r="W2881" i="2" s="1"/>
  <c r="AA2880" i="2"/>
  <c r="Z2880" i="2"/>
  <c r="X2880" i="2"/>
  <c r="W2880" i="2"/>
  <c r="V2880" i="2"/>
  <c r="AA2879" i="2"/>
  <c r="Z2879" i="2"/>
  <c r="X2879" i="2"/>
  <c r="W2879" i="2"/>
  <c r="V2879" i="2"/>
  <c r="AA2878" i="2"/>
  <c r="Z2878" i="2"/>
  <c r="X2878" i="2"/>
  <c r="W2878" i="2"/>
  <c r="V2878" i="2"/>
  <c r="AA2877" i="2"/>
  <c r="Z2877" i="2"/>
  <c r="X2877" i="2"/>
  <c r="V2877" i="2"/>
  <c r="W2877" i="2" s="1"/>
  <c r="AA2876" i="2"/>
  <c r="Z2876" i="2"/>
  <c r="X2876" i="2"/>
  <c r="W2876" i="2"/>
  <c r="V2876" i="2"/>
  <c r="AA2875" i="2"/>
  <c r="Z2875" i="2"/>
  <c r="X2875" i="2"/>
  <c r="W2875" i="2"/>
  <c r="V2875" i="2"/>
  <c r="AA2874" i="2"/>
  <c r="Z2874" i="2"/>
  <c r="X2874" i="2"/>
  <c r="W2874" i="2"/>
  <c r="V2874" i="2"/>
  <c r="AA2873" i="2"/>
  <c r="Z2873" i="2"/>
  <c r="X2873" i="2"/>
  <c r="V2873" i="2"/>
  <c r="W2873" i="2" s="1"/>
  <c r="AA2872" i="2"/>
  <c r="Z2872" i="2"/>
  <c r="X2872" i="2"/>
  <c r="W2872" i="2"/>
  <c r="V2872" i="2"/>
  <c r="AA2871" i="2"/>
  <c r="Z2871" i="2"/>
  <c r="X2871" i="2"/>
  <c r="W2871" i="2"/>
  <c r="V2871" i="2"/>
  <c r="AA2870" i="2"/>
  <c r="Z2870" i="2"/>
  <c r="X2870" i="2"/>
  <c r="W2870" i="2"/>
  <c r="V2870" i="2"/>
  <c r="AA2869" i="2"/>
  <c r="Z2869" i="2"/>
  <c r="X2869" i="2"/>
  <c r="V2869" i="2"/>
  <c r="W2869" i="2" s="1"/>
  <c r="AA2868" i="2"/>
  <c r="Z2868" i="2"/>
  <c r="X2868" i="2"/>
  <c r="W2868" i="2"/>
  <c r="V2868" i="2"/>
  <c r="AA2867" i="2"/>
  <c r="Z2867" i="2"/>
  <c r="X2867" i="2"/>
  <c r="W2867" i="2"/>
  <c r="V2867" i="2"/>
  <c r="AA2866" i="2"/>
  <c r="Z2866" i="2"/>
  <c r="X2866" i="2"/>
  <c r="W2866" i="2"/>
  <c r="V2866" i="2"/>
  <c r="AA2865" i="2"/>
  <c r="Z2865" i="2"/>
  <c r="X2865" i="2"/>
  <c r="V2865" i="2"/>
  <c r="W2865" i="2" s="1"/>
  <c r="AA2864" i="2"/>
  <c r="Z2864" i="2"/>
  <c r="X2864" i="2"/>
  <c r="W2864" i="2"/>
  <c r="V2864" i="2"/>
  <c r="AA2863" i="2"/>
  <c r="Z2863" i="2"/>
  <c r="X2863" i="2"/>
  <c r="W2863" i="2"/>
  <c r="V2863" i="2"/>
  <c r="AA2862" i="2"/>
  <c r="Z2862" i="2"/>
  <c r="X2862" i="2"/>
  <c r="W2862" i="2"/>
  <c r="V2862" i="2"/>
  <c r="AA2861" i="2"/>
  <c r="Z2861" i="2"/>
  <c r="X2861" i="2"/>
  <c r="V2861" i="2"/>
  <c r="W2861" i="2" s="1"/>
  <c r="AA2860" i="2"/>
  <c r="Z2860" i="2"/>
  <c r="X2860" i="2"/>
  <c r="W2860" i="2"/>
  <c r="V2860" i="2"/>
  <c r="AA2859" i="2"/>
  <c r="Z2859" i="2"/>
  <c r="X2859" i="2"/>
  <c r="W2859" i="2"/>
  <c r="V2859" i="2"/>
  <c r="AA2858" i="2"/>
  <c r="Z2858" i="2"/>
  <c r="X2858" i="2"/>
  <c r="W2858" i="2"/>
  <c r="V2858" i="2"/>
  <c r="AA2857" i="2"/>
  <c r="Z2857" i="2"/>
  <c r="X2857" i="2"/>
  <c r="V2857" i="2"/>
  <c r="W2857" i="2" s="1"/>
  <c r="AA2856" i="2"/>
  <c r="Z2856" i="2"/>
  <c r="X2856" i="2"/>
  <c r="W2856" i="2"/>
  <c r="V2856" i="2"/>
  <c r="AA2855" i="2"/>
  <c r="Z2855" i="2"/>
  <c r="X2855" i="2"/>
  <c r="W2855" i="2"/>
  <c r="V2855" i="2"/>
  <c r="AA2854" i="2"/>
  <c r="Z2854" i="2"/>
  <c r="X2854" i="2"/>
  <c r="W2854" i="2"/>
  <c r="V2854" i="2"/>
  <c r="AA2853" i="2"/>
  <c r="Z2853" i="2"/>
  <c r="X2853" i="2"/>
  <c r="V2853" i="2"/>
  <c r="W2853" i="2" s="1"/>
  <c r="AA2852" i="2"/>
  <c r="Z2852" i="2"/>
  <c r="X2852" i="2"/>
  <c r="W2852" i="2"/>
  <c r="V2852" i="2"/>
  <c r="AA2851" i="2"/>
  <c r="Z2851" i="2"/>
  <c r="X2851" i="2"/>
  <c r="W2851" i="2"/>
  <c r="V2851" i="2"/>
  <c r="AA2850" i="2"/>
  <c r="Z2850" i="2"/>
  <c r="X2850" i="2"/>
  <c r="W2850" i="2"/>
  <c r="V2850" i="2"/>
  <c r="AA2849" i="2"/>
  <c r="Z2849" i="2"/>
  <c r="X2849" i="2"/>
  <c r="V2849" i="2"/>
  <c r="W2849" i="2" s="1"/>
  <c r="AA2848" i="2"/>
  <c r="Z2848" i="2"/>
  <c r="X2848" i="2"/>
  <c r="W2848" i="2"/>
  <c r="V2848" i="2"/>
  <c r="AA2847" i="2"/>
  <c r="Z2847" i="2"/>
  <c r="X2847" i="2"/>
  <c r="W2847" i="2"/>
  <c r="V2847" i="2"/>
  <c r="AA2846" i="2"/>
  <c r="Z2846" i="2"/>
  <c r="X2846" i="2"/>
  <c r="W2846" i="2"/>
  <c r="V2846" i="2"/>
  <c r="AA2845" i="2"/>
  <c r="Z2845" i="2"/>
  <c r="X2845" i="2"/>
  <c r="V2845" i="2"/>
  <c r="W2845" i="2" s="1"/>
  <c r="AA2844" i="2"/>
  <c r="Z2844" i="2"/>
  <c r="X2844" i="2"/>
  <c r="W2844" i="2"/>
  <c r="V2844" i="2"/>
  <c r="AA2843" i="2"/>
  <c r="Z2843" i="2"/>
  <c r="X2843" i="2"/>
  <c r="W2843" i="2"/>
  <c r="V2843" i="2"/>
  <c r="AA2842" i="2"/>
  <c r="Z2842" i="2"/>
  <c r="X2842" i="2"/>
  <c r="W2842" i="2"/>
  <c r="V2842" i="2"/>
  <c r="AA2841" i="2"/>
  <c r="Z2841" i="2"/>
  <c r="X2841" i="2"/>
  <c r="V2841" i="2"/>
  <c r="W2841" i="2" s="1"/>
  <c r="AA2840" i="2"/>
  <c r="Z2840" i="2"/>
  <c r="X2840" i="2"/>
  <c r="W2840" i="2"/>
  <c r="V2840" i="2"/>
  <c r="AA2839" i="2"/>
  <c r="Z2839" i="2"/>
  <c r="X2839" i="2"/>
  <c r="W2839" i="2"/>
  <c r="V2839" i="2"/>
  <c r="AA2838" i="2"/>
  <c r="Z2838" i="2"/>
  <c r="X2838" i="2"/>
  <c r="W2838" i="2"/>
  <c r="V2838" i="2"/>
  <c r="AA2837" i="2"/>
  <c r="Z2837" i="2"/>
  <c r="X2837" i="2"/>
  <c r="V2837" i="2"/>
  <c r="W2837" i="2" s="1"/>
  <c r="AA2836" i="2"/>
  <c r="Z2836" i="2"/>
  <c r="X2836" i="2"/>
  <c r="W2836" i="2"/>
  <c r="V2836" i="2"/>
  <c r="AA2835" i="2"/>
  <c r="Z2835" i="2"/>
  <c r="X2835" i="2"/>
  <c r="W2835" i="2"/>
  <c r="V2835" i="2"/>
  <c r="AA2834" i="2"/>
  <c r="Z2834" i="2"/>
  <c r="X2834" i="2"/>
  <c r="W2834" i="2"/>
  <c r="V2834" i="2"/>
  <c r="AA2833" i="2"/>
  <c r="Z2833" i="2"/>
  <c r="X2833" i="2"/>
  <c r="V2833" i="2"/>
  <c r="W2833" i="2" s="1"/>
  <c r="AA2832" i="2"/>
  <c r="Z2832" i="2"/>
  <c r="X2832" i="2"/>
  <c r="W2832" i="2"/>
  <c r="V2832" i="2"/>
  <c r="AA2831" i="2"/>
  <c r="Z2831" i="2"/>
  <c r="X2831" i="2"/>
  <c r="W2831" i="2"/>
  <c r="V2831" i="2"/>
  <c r="AA2830" i="2"/>
  <c r="Z2830" i="2"/>
  <c r="X2830" i="2"/>
  <c r="W2830" i="2"/>
  <c r="V2830" i="2"/>
  <c r="AA2829" i="2"/>
  <c r="Z2829" i="2"/>
  <c r="X2829" i="2"/>
  <c r="V2829" i="2"/>
  <c r="W2829" i="2" s="1"/>
  <c r="AA2828" i="2"/>
  <c r="Z2828" i="2"/>
  <c r="X2828" i="2"/>
  <c r="W2828" i="2"/>
  <c r="V2828" i="2"/>
  <c r="AA2827" i="2"/>
  <c r="Z2827" i="2"/>
  <c r="X2827" i="2"/>
  <c r="W2827" i="2"/>
  <c r="V2827" i="2"/>
  <c r="AA2826" i="2"/>
  <c r="Z2826" i="2"/>
  <c r="X2826" i="2"/>
  <c r="W2826" i="2"/>
  <c r="V2826" i="2"/>
  <c r="AA2825" i="2"/>
  <c r="Z2825" i="2"/>
  <c r="X2825" i="2"/>
  <c r="V2825" i="2"/>
  <c r="W2825" i="2" s="1"/>
  <c r="AA2824" i="2"/>
  <c r="Z2824" i="2"/>
  <c r="X2824" i="2"/>
  <c r="W2824" i="2"/>
  <c r="V2824" i="2"/>
  <c r="AA2823" i="2"/>
  <c r="Z2823" i="2"/>
  <c r="X2823" i="2"/>
  <c r="W2823" i="2"/>
  <c r="V2823" i="2"/>
  <c r="AA2822" i="2"/>
  <c r="Z2822" i="2"/>
  <c r="X2822" i="2"/>
  <c r="W2822" i="2"/>
  <c r="V2822" i="2"/>
  <c r="AA2821" i="2"/>
  <c r="Z2821" i="2"/>
  <c r="X2821" i="2"/>
  <c r="V2821" i="2"/>
  <c r="W2821" i="2" s="1"/>
  <c r="AA2820" i="2"/>
  <c r="Z2820" i="2"/>
  <c r="X2820" i="2"/>
  <c r="W2820" i="2"/>
  <c r="V2820" i="2"/>
  <c r="AA2819" i="2"/>
  <c r="Z2819" i="2"/>
  <c r="X2819" i="2"/>
  <c r="W2819" i="2"/>
  <c r="V2819" i="2"/>
  <c r="AA2818" i="2"/>
  <c r="Z2818" i="2"/>
  <c r="X2818" i="2"/>
  <c r="W2818" i="2"/>
  <c r="V2818" i="2"/>
  <c r="AA2817" i="2"/>
  <c r="Z2817" i="2"/>
  <c r="X2817" i="2"/>
  <c r="V2817" i="2"/>
  <c r="W2817" i="2" s="1"/>
  <c r="AA2816" i="2"/>
  <c r="Z2816" i="2"/>
  <c r="X2816" i="2"/>
  <c r="W2816" i="2"/>
  <c r="V2816" i="2"/>
  <c r="AA2815" i="2"/>
  <c r="Z2815" i="2"/>
  <c r="X2815" i="2"/>
  <c r="W2815" i="2"/>
  <c r="V2815" i="2"/>
  <c r="AA2814" i="2"/>
  <c r="Z2814" i="2"/>
  <c r="X2814" i="2"/>
  <c r="W2814" i="2"/>
  <c r="V2814" i="2"/>
  <c r="AA2813" i="2"/>
  <c r="Z2813" i="2"/>
  <c r="X2813" i="2"/>
  <c r="V2813" i="2"/>
  <c r="W2813" i="2" s="1"/>
  <c r="AA2812" i="2"/>
  <c r="Z2812" i="2"/>
  <c r="X2812" i="2"/>
  <c r="W2812" i="2"/>
  <c r="V2812" i="2"/>
  <c r="AA2811" i="2"/>
  <c r="Z2811" i="2"/>
  <c r="X2811" i="2"/>
  <c r="W2811" i="2"/>
  <c r="V2811" i="2"/>
  <c r="AA2810" i="2"/>
  <c r="Z2810" i="2"/>
  <c r="X2810" i="2"/>
  <c r="W2810" i="2"/>
  <c r="V2810" i="2"/>
  <c r="AA2809" i="2"/>
  <c r="Z2809" i="2"/>
  <c r="X2809" i="2"/>
  <c r="V2809" i="2"/>
  <c r="W2809" i="2" s="1"/>
  <c r="AA2808" i="2"/>
  <c r="Z2808" i="2"/>
  <c r="X2808" i="2"/>
  <c r="W2808" i="2"/>
  <c r="V2808" i="2"/>
  <c r="AA2807" i="2"/>
  <c r="Z2807" i="2"/>
  <c r="X2807" i="2"/>
  <c r="W2807" i="2"/>
  <c r="V2807" i="2"/>
  <c r="AA2806" i="2"/>
  <c r="Z2806" i="2"/>
  <c r="X2806" i="2"/>
  <c r="W2806" i="2"/>
  <c r="V2806" i="2"/>
  <c r="AA2805" i="2"/>
  <c r="Z2805" i="2"/>
  <c r="X2805" i="2"/>
  <c r="V2805" i="2"/>
  <c r="W2805" i="2" s="1"/>
  <c r="AA2804" i="2"/>
  <c r="Z2804" i="2"/>
  <c r="X2804" i="2"/>
  <c r="W2804" i="2"/>
  <c r="V2804" i="2"/>
  <c r="AA2803" i="2"/>
  <c r="Z2803" i="2"/>
  <c r="X2803" i="2"/>
  <c r="W2803" i="2"/>
  <c r="V2803" i="2"/>
  <c r="AA2802" i="2"/>
  <c r="Z2802" i="2"/>
  <c r="X2802" i="2"/>
  <c r="W2802" i="2"/>
  <c r="V2802" i="2"/>
  <c r="AA2801" i="2"/>
  <c r="Z2801" i="2"/>
  <c r="X2801" i="2"/>
  <c r="V2801" i="2"/>
  <c r="W2801" i="2" s="1"/>
  <c r="AA2800" i="2"/>
  <c r="Z2800" i="2"/>
  <c r="X2800" i="2"/>
  <c r="W2800" i="2"/>
  <c r="V2800" i="2"/>
  <c r="AA2799" i="2"/>
  <c r="Z2799" i="2"/>
  <c r="X2799" i="2"/>
  <c r="W2799" i="2"/>
  <c r="V2799" i="2"/>
  <c r="AA2798" i="2"/>
  <c r="Z2798" i="2"/>
  <c r="X2798" i="2"/>
  <c r="W2798" i="2"/>
  <c r="V2798" i="2"/>
  <c r="AA2797" i="2"/>
  <c r="Z2797" i="2"/>
  <c r="X2797" i="2"/>
  <c r="V2797" i="2"/>
  <c r="W2797" i="2" s="1"/>
  <c r="AA2796" i="2"/>
  <c r="Z2796" i="2"/>
  <c r="X2796" i="2"/>
  <c r="W2796" i="2"/>
  <c r="V2796" i="2"/>
  <c r="AA2795" i="2"/>
  <c r="Z2795" i="2"/>
  <c r="X2795" i="2"/>
  <c r="W2795" i="2"/>
  <c r="V2795" i="2"/>
  <c r="AA2794" i="2"/>
  <c r="Z2794" i="2"/>
  <c r="X2794" i="2"/>
  <c r="W2794" i="2"/>
  <c r="V2794" i="2"/>
  <c r="AA2793" i="2"/>
  <c r="Z2793" i="2"/>
  <c r="X2793" i="2"/>
  <c r="V2793" i="2"/>
  <c r="W2793" i="2" s="1"/>
  <c r="AA2792" i="2"/>
  <c r="Z2792" i="2"/>
  <c r="X2792" i="2"/>
  <c r="W2792" i="2"/>
  <c r="V2792" i="2"/>
  <c r="AA2791" i="2"/>
  <c r="Z2791" i="2"/>
  <c r="X2791" i="2"/>
  <c r="W2791" i="2"/>
  <c r="V2791" i="2"/>
  <c r="AA2790" i="2"/>
  <c r="Z2790" i="2"/>
  <c r="X2790" i="2"/>
  <c r="W2790" i="2"/>
  <c r="V2790" i="2"/>
  <c r="AA2789" i="2"/>
  <c r="Z2789" i="2"/>
  <c r="X2789" i="2"/>
  <c r="V2789" i="2"/>
  <c r="W2789" i="2" s="1"/>
  <c r="AA2788" i="2"/>
  <c r="Z2788" i="2"/>
  <c r="X2788" i="2"/>
  <c r="W2788" i="2"/>
  <c r="V2788" i="2"/>
  <c r="AA2787" i="2"/>
  <c r="Z2787" i="2"/>
  <c r="X2787" i="2"/>
  <c r="W2787" i="2"/>
  <c r="V2787" i="2"/>
  <c r="AA2786" i="2"/>
  <c r="Z2786" i="2"/>
  <c r="X2786" i="2"/>
  <c r="W2786" i="2"/>
  <c r="V2786" i="2"/>
  <c r="AA2785" i="2"/>
  <c r="Z2785" i="2"/>
  <c r="X2785" i="2"/>
  <c r="V2785" i="2"/>
  <c r="W2785" i="2" s="1"/>
  <c r="AA2784" i="2"/>
  <c r="Z2784" i="2"/>
  <c r="X2784" i="2"/>
  <c r="W2784" i="2"/>
  <c r="V2784" i="2"/>
  <c r="AA2783" i="2"/>
  <c r="Z2783" i="2"/>
  <c r="X2783" i="2"/>
  <c r="W2783" i="2"/>
  <c r="V2783" i="2"/>
  <c r="AA2782" i="2"/>
  <c r="Z2782" i="2"/>
  <c r="X2782" i="2"/>
  <c r="W2782" i="2"/>
  <c r="V2782" i="2"/>
  <c r="AA2781" i="2"/>
  <c r="Z2781" i="2"/>
  <c r="X2781" i="2"/>
  <c r="V2781" i="2"/>
  <c r="W2781" i="2" s="1"/>
  <c r="AA2780" i="2"/>
  <c r="Z2780" i="2"/>
  <c r="X2780" i="2"/>
  <c r="W2780" i="2"/>
  <c r="V2780" i="2"/>
  <c r="AA2779" i="2"/>
  <c r="Z2779" i="2"/>
  <c r="X2779" i="2"/>
  <c r="W2779" i="2"/>
  <c r="V2779" i="2"/>
  <c r="AA2778" i="2"/>
  <c r="Z2778" i="2"/>
  <c r="X2778" i="2"/>
  <c r="W2778" i="2"/>
  <c r="V2778" i="2"/>
  <c r="AA2777" i="2"/>
  <c r="Z2777" i="2"/>
  <c r="X2777" i="2"/>
  <c r="V2777" i="2"/>
  <c r="W2777" i="2" s="1"/>
  <c r="AA2776" i="2"/>
  <c r="Z2776" i="2"/>
  <c r="X2776" i="2"/>
  <c r="W2776" i="2"/>
  <c r="V2776" i="2"/>
  <c r="AA2775" i="2"/>
  <c r="Z2775" i="2"/>
  <c r="X2775" i="2"/>
  <c r="W2775" i="2"/>
  <c r="V2775" i="2"/>
  <c r="AA2774" i="2"/>
  <c r="Z2774" i="2"/>
  <c r="X2774" i="2"/>
  <c r="W2774" i="2"/>
  <c r="V2774" i="2"/>
  <c r="AA2773" i="2"/>
  <c r="Z2773" i="2"/>
  <c r="X2773" i="2"/>
  <c r="V2773" i="2"/>
  <c r="W2773" i="2" s="1"/>
  <c r="AA2772" i="2"/>
  <c r="Z2772" i="2"/>
  <c r="X2772" i="2"/>
  <c r="W2772" i="2"/>
  <c r="V2772" i="2"/>
  <c r="AA2771" i="2"/>
  <c r="Z2771" i="2"/>
  <c r="X2771" i="2"/>
  <c r="W2771" i="2"/>
  <c r="V2771" i="2"/>
  <c r="AA2770" i="2"/>
  <c r="Z2770" i="2"/>
  <c r="X2770" i="2"/>
  <c r="W2770" i="2"/>
  <c r="V2770" i="2"/>
  <c r="AA2769" i="2"/>
  <c r="Z2769" i="2"/>
  <c r="X2769" i="2"/>
  <c r="V2769" i="2"/>
  <c r="W2769" i="2" s="1"/>
  <c r="AA2768" i="2"/>
  <c r="Z2768" i="2"/>
  <c r="X2768" i="2"/>
  <c r="W2768" i="2"/>
  <c r="V2768" i="2"/>
  <c r="AA2767" i="2"/>
  <c r="Z2767" i="2"/>
  <c r="X2767" i="2"/>
  <c r="W2767" i="2"/>
  <c r="V2767" i="2"/>
  <c r="AA2766" i="2"/>
  <c r="Z2766" i="2"/>
  <c r="X2766" i="2"/>
  <c r="W2766" i="2"/>
  <c r="V2766" i="2"/>
  <c r="AA2765" i="2"/>
  <c r="Z2765" i="2"/>
  <c r="X2765" i="2"/>
  <c r="V2765" i="2"/>
  <c r="W2765" i="2" s="1"/>
  <c r="AA2764" i="2"/>
  <c r="Z2764" i="2"/>
  <c r="X2764" i="2"/>
  <c r="W2764" i="2"/>
  <c r="V2764" i="2"/>
  <c r="AA2763" i="2"/>
  <c r="Z2763" i="2"/>
  <c r="X2763" i="2"/>
  <c r="W2763" i="2"/>
  <c r="V2763" i="2"/>
  <c r="AA2762" i="2"/>
  <c r="Z2762" i="2"/>
  <c r="X2762" i="2"/>
  <c r="W2762" i="2"/>
  <c r="V2762" i="2"/>
  <c r="AA2761" i="2"/>
  <c r="Z2761" i="2"/>
  <c r="X2761" i="2"/>
  <c r="V2761" i="2"/>
  <c r="W2761" i="2" s="1"/>
  <c r="AA2760" i="2"/>
  <c r="Z2760" i="2"/>
  <c r="X2760" i="2"/>
  <c r="W2760" i="2"/>
  <c r="V2760" i="2"/>
  <c r="AA2759" i="2"/>
  <c r="Z2759" i="2"/>
  <c r="X2759" i="2"/>
  <c r="W2759" i="2"/>
  <c r="V2759" i="2"/>
  <c r="AA2758" i="2"/>
  <c r="Z2758" i="2"/>
  <c r="X2758" i="2"/>
  <c r="W2758" i="2"/>
  <c r="V2758" i="2"/>
  <c r="AA2757" i="2"/>
  <c r="Z2757" i="2"/>
  <c r="X2757" i="2"/>
  <c r="V2757" i="2"/>
  <c r="W2757" i="2" s="1"/>
  <c r="AA2756" i="2"/>
  <c r="Z2756" i="2"/>
  <c r="X2756" i="2"/>
  <c r="W2756" i="2"/>
  <c r="V2756" i="2"/>
  <c r="AA2755" i="2"/>
  <c r="Z2755" i="2"/>
  <c r="X2755" i="2"/>
  <c r="W2755" i="2"/>
  <c r="V2755" i="2"/>
  <c r="AA2754" i="2"/>
  <c r="Z2754" i="2"/>
  <c r="X2754" i="2"/>
  <c r="W2754" i="2"/>
  <c r="V2754" i="2"/>
  <c r="AA2753" i="2"/>
  <c r="Z2753" i="2"/>
  <c r="X2753" i="2"/>
  <c r="V2753" i="2"/>
  <c r="W2753" i="2" s="1"/>
  <c r="AA2752" i="2"/>
  <c r="Z2752" i="2"/>
  <c r="X2752" i="2"/>
  <c r="W2752" i="2"/>
  <c r="V2752" i="2"/>
  <c r="AA2751" i="2"/>
  <c r="Z2751" i="2"/>
  <c r="X2751" i="2"/>
  <c r="W2751" i="2"/>
  <c r="V2751" i="2"/>
  <c r="AA2750" i="2"/>
  <c r="Z2750" i="2"/>
  <c r="X2750" i="2"/>
  <c r="W2750" i="2"/>
  <c r="V2750" i="2"/>
  <c r="AA2749" i="2"/>
  <c r="Z2749" i="2"/>
  <c r="X2749" i="2"/>
  <c r="V2749" i="2"/>
  <c r="W2749" i="2" s="1"/>
  <c r="AA2748" i="2"/>
  <c r="Z2748" i="2"/>
  <c r="X2748" i="2"/>
  <c r="W2748" i="2"/>
  <c r="V2748" i="2"/>
  <c r="AA2747" i="2"/>
  <c r="Z2747" i="2"/>
  <c r="X2747" i="2"/>
  <c r="W2747" i="2"/>
  <c r="V2747" i="2"/>
  <c r="AA2746" i="2"/>
  <c r="Z2746" i="2"/>
  <c r="X2746" i="2"/>
  <c r="W2746" i="2"/>
  <c r="V2746" i="2"/>
  <c r="AA2745" i="2"/>
  <c r="Z2745" i="2"/>
  <c r="X2745" i="2"/>
  <c r="V2745" i="2"/>
  <c r="W2745" i="2" s="1"/>
  <c r="AA2744" i="2"/>
  <c r="Z2744" i="2"/>
  <c r="X2744" i="2"/>
  <c r="W2744" i="2"/>
  <c r="V2744" i="2"/>
  <c r="AA2743" i="2"/>
  <c r="Z2743" i="2"/>
  <c r="X2743" i="2"/>
  <c r="W2743" i="2"/>
  <c r="V2743" i="2"/>
  <c r="AA2742" i="2"/>
  <c r="Z2742" i="2"/>
  <c r="X2742" i="2"/>
  <c r="W2742" i="2"/>
  <c r="V2742" i="2"/>
  <c r="AA2741" i="2"/>
  <c r="Z2741" i="2"/>
  <c r="X2741" i="2"/>
  <c r="V2741" i="2"/>
  <c r="W2741" i="2" s="1"/>
  <c r="AA2740" i="2"/>
  <c r="Z2740" i="2"/>
  <c r="X2740" i="2"/>
  <c r="W2740" i="2"/>
  <c r="V2740" i="2"/>
  <c r="AA2739" i="2"/>
  <c r="Z2739" i="2"/>
  <c r="X2739" i="2"/>
  <c r="W2739" i="2"/>
  <c r="V2739" i="2"/>
  <c r="AA2738" i="2"/>
  <c r="Z2738" i="2"/>
  <c r="X2738" i="2"/>
  <c r="W2738" i="2"/>
  <c r="V2738" i="2"/>
  <c r="AA2737" i="2"/>
  <c r="Z2737" i="2"/>
  <c r="X2737" i="2"/>
  <c r="V2737" i="2"/>
  <c r="W2737" i="2" s="1"/>
  <c r="AA2736" i="2"/>
  <c r="Z2736" i="2"/>
  <c r="X2736" i="2"/>
  <c r="W2736" i="2"/>
  <c r="V2736" i="2"/>
  <c r="AA2735" i="2"/>
  <c r="Z2735" i="2"/>
  <c r="X2735" i="2"/>
  <c r="W2735" i="2"/>
  <c r="V2735" i="2"/>
  <c r="AA2734" i="2"/>
  <c r="Z2734" i="2"/>
  <c r="X2734" i="2"/>
  <c r="W2734" i="2"/>
  <c r="V2734" i="2"/>
  <c r="AA2733" i="2"/>
  <c r="Z2733" i="2"/>
  <c r="X2733" i="2"/>
  <c r="V2733" i="2"/>
  <c r="W2733" i="2" s="1"/>
  <c r="AA2732" i="2"/>
  <c r="Z2732" i="2"/>
  <c r="X2732" i="2"/>
  <c r="W2732" i="2"/>
  <c r="V2732" i="2"/>
  <c r="AA2731" i="2"/>
  <c r="Z2731" i="2"/>
  <c r="X2731" i="2"/>
  <c r="W2731" i="2"/>
  <c r="V2731" i="2"/>
  <c r="AA2730" i="2"/>
  <c r="Z2730" i="2"/>
  <c r="X2730" i="2"/>
  <c r="W2730" i="2"/>
  <c r="V2730" i="2"/>
  <c r="AA2729" i="2"/>
  <c r="Z2729" i="2"/>
  <c r="X2729" i="2"/>
  <c r="V2729" i="2"/>
  <c r="W2729" i="2" s="1"/>
  <c r="AA2728" i="2"/>
  <c r="Z2728" i="2"/>
  <c r="X2728" i="2"/>
  <c r="W2728" i="2"/>
  <c r="V2728" i="2"/>
  <c r="AA2727" i="2"/>
  <c r="Z2727" i="2"/>
  <c r="X2727" i="2"/>
  <c r="W2727" i="2"/>
  <c r="V2727" i="2"/>
  <c r="AA2726" i="2"/>
  <c r="Z2726" i="2"/>
  <c r="X2726" i="2"/>
  <c r="W2726" i="2"/>
  <c r="V2726" i="2"/>
  <c r="AA2725" i="2"/>
  <c r="Z2725" i="2"/>
  <c r="X2725" i="2"/>
  <c r="V2725" i="2"/>
  <c r="W2725" i="2" s="1"/>
  <c r="AA2724" i="2"/>
  <c r="Z2724" i="2"/>
  <c r="X2724" i="2"/>
  <c r="W2724" i="2"/>
  <c r="V2724" i="2"/>
  <c r="AA2723" i="2"/>
  <c r="Z2723" i="2"/>
  <c r="X2723" i="2"/>
  <c r="W2723" i="2"/>
  <c r="V2723" i="2"/>
  <c r="AA2722" i="2"/>
  <c r="Z2722" i="2"/>
  <c r="X2722" i="2"/>
  <c r="W2722" i="2"/>
  <c r="V2722" i="2"/>
  <c r="AA2721" i="2"/>
  <c r="Z2721" i="2"/>
  <c r="X2721" i="2"/>
  <c r="V2721" i="2"/>
  <c r="W2721" i="2" s="1"/>
  <c r="AA2720" i="2"/>
  <c r="Z2720" i="2"/>
  <c r="X2720" i="2"/>
  <c r="W2720" i="2"/>
  <c r="V2720" i="2"/>
  <c r="AA2719" i="2"/>
  <c r="Z2719" i="2"/>
  <c r="X2719" i="2"/>
  <c r="W2719" i="2"/>
  <c r="V2719" i="2"/>
  <c r="AA2718" i="2"/>
  <c r="Z2718" i="2"/>
  <c r="X2718" i="2"/>
  <c r="W2718" i="2"/>
  <c r="V2718" i="2"/>
  <c r="AA2717" i="2"/>
  <c r="Z2717" i="2"/>
  <c r="X2717" i="2"/>
  <c r="V2717" i="2"/>
  <c r="W2717" i="2" s="1"/>
  <c r="AA2716" i="2"/>
  <c r="Z2716" i="2"/>
  <c r="X2716" i="2"/>
  <c r="W2716" i="2"/>
  <c r="V2716" i="2"/>
  <c r="AA2715" i="2"/>
  <c r="Z2715" i="2"/>
  <c r="X2715" i="2"/>
  <c r="W2715" i="2"/>
  <c r="V2715" i="2"/>
  <c r="AA2714" i="2"/>
  <c r="Z2714" i="2"/>
  <c r="X2714" i="2"/>
  <c r="W2714" i="2"/>
  <c r="V2714" i="2"/>
  <c r="AA2713" i="2"/>
  <c r="Z2713" i="2"/>
  <c r="X2713" i="2"/>
  <c r="V2713" i="2"/>
  <c r="W2713" i="2" s="1"/>
  <c r="AA2712" i="2"/>
  <c r="Z2712" i="2"/>
  <c r="X2712" i="2"/>
  <c r="W2712" i="2"/>
  <c r="V2712" i="2"/>
  <c r="AA2711" i="2"/>
  <c r="Z2711" i="2"/>
  <c r="X2711" i="2"/>
  <c r="W2711" i="2"/>
  <c r="V2711" i="2"/>
  <c r="AA2710" i="2"/>
  <c r="Z2710" i="2"/>
  <c r="X2710" i="2"/>
  <c r="W2710" i="2"/>
  <c r="V2710" i="2"/>
  <c r="AA2709" i="2"/>
  <c r="Z2709" i="2"/>
  <c r="X2709" i="2"/>
  <c r="V2709" i="2"/>
  <c r="W2709" i="2" s="1"/>
  <c r="AA2708" i="2"/>
  <c r="Z2708" i="2"/>
  <c r="X2708" i="2"/>
  <c r="W2708" i="2"/>
  <c r="V2708" i="2"/>
  <c r="AA2707" i="2"/>
  <c r="Z2707" i="2"/>
  <c r="X2707" i="2"/>
  <c r="W2707" i="2"/>
  <c r="V2707" i="2"/>
  <c r="AA2706" i="2"/>
  <c r="Z2706" i="2"/>
  <c r="X2706" i="2"/>
  <c r="W2706" i="2"/>
  <c r="V2706" i="2"/>
  <c r="AA2705" i="2"/>
  <c r="Z2705" i="2"/>
  <c r="X2705" i="2"/>
  <c r="V2705" i="2"/>
  <c r="W2705" i="2" s="1"/>
  <c r="AA2704" i="2"/>
  <c r="Z2704" i="2"/>
  <c r="X2704" i="2"/>
  <c r="W2704" i="2"/>
  <c r="V2704" i="2"/>
  <c r="AA2703" i="2"/>
  <c r="Z2703" i="2"/>
  <c r="X2703" i="2"/>
  <c r="W2703" i="2"/>
  <c r="V2703" i="2"/>
  <c r="AA2702" i="2"/>
  <c r="Z2702" i="2"/>
  <c r="X2702" i="2"/>
  <c r="W2702" i="2"/>
  <c r="V2702" i="2"/>
  <c r="AA2701" i="2"/>
  <c r="Z2701" i="2"/>
  <c r="X2701" i="2"/>
  <c r="V2701" i="2"/>
  <c r="W2701" i="2" s="1"/>
  <c r="AA2700" i="2"/>
  <c r="Z2700" i="2"/>
  <c r="X2700" i="2"/>
  <c r="W2700" i="2"/>
  <c r="V2700" i="2"/>
  <c r="AA2699" i="2"/>
  <c r="Z2699" i="2"/>
  <c r="X2699" i="2"/>
  <c r="W2699" i="2"/>
  <c r="V2699" i="2"/>
  <c r="AA2698" i="2"/>
  <c r="Z2698" i="2"/>
  <c r="X2698" i="2"/>
  <c r="W2698" i="2"/>
  <c r="V2698" i="2"/>
  <c r="AA2697" i="2"/>
  <c r="Z2697" i="2"/>
  <c r="X2697" i="2"/>
  <c r="V2697" i="2"/>
  <c r="W2697" i="2" s="1"/>
  <c r="AA2696" i="2"/>
  <c r="Z2696" i="2"/>
  <c r="X2696" i="2"/>
  <c r="W2696" i="2"/>
  <c r="V2696" i="2"/>
  <c r="AA2695" i="2"/>
  <c r="Z2695" i="2"/>
  <c r="X2695" i="2"/>
  <c r="W2695" i="2"/>
  <c r="V2695" i="2"/>
  <c r="AA2694" i="2"/>
  <c r="Z2694" i="2"/>
  <c r="X2694" i="2"/>
  <c r="W2694" i="2"/>
  <c r="V2694" i="2"/>
  <c r="AA2693" i="2"/>
  <c r="Z2693" i="2"/>
  <c r="X2693" i="2"/>
  <c r="V2693" i="2"/>
  <c r="W2693" i="2" s="1"/>
  <c r="AA2692" i="2"/>
  <c r="Z2692" i="2"/>
  <c r="X2692" i="2"/>
  <c r="W2692" i="2"/>
  <c r="V2692" i="2"/>
  <c r="AA2691" i="2"/>
  <c r="Z2691" i="2"/>
  <c r="X2691" i="2"/>
  <c r="W2691" i="2"/>
  <c r="V2691" i="2"/>
  <c r="AA2690" i="2"/>
  <c r="Z2690" i="2"/>
  <c r="X2690" i="2"/>
  <c r="W2690" i="2"/>
  <c r="V2690" i="2"/>
  <c r="AA2689" i="2"/>
  <c r="Z2689" i="2"/>
  <c r="X2689" i="2"/>
  <c r="V2689" i="2"/>
  <c r="W2689" i="2" s="1"/>
  <c r="AA2688" i="2"/>
  <c r="Z2688" i="2"/>
  <c r="X2688" i="2"/>
  <c r="W2688" i="2"/>
  <c r="V2688" i="2"/>
  <c r="AA2687" i="2"/>
  <c r="Z2687" i="2"/>
  <c r="X2687" i="2"/>
  <c r="W2687" i="2"/>
  <c r="V2687" i="2"/>
  <c r="AA2686" i="2"/>
  <c r="Z2686" i="2"/>
  <c r="X2686" i="2"/>
  <c r="W2686" i="2"/>
  <c r="V2686" i="2"/>
  <c r="AA2685" i="2"/>
  <c r="Z2685" i="2"/>
  <c r="X2685" i="2"/>
  <c r="V2685" i="2"/>
  <c r="W2685" i="2" s="1"/>
  <c r="AA2684" i="2"/>
  <c r="Z2684" i="2"/>
  <c r="X2684" i="2"/>
  <c r="W2684" i="2"/>
  <c r="V2684" i="2"/>
  <c r="AA2683" i="2"/>
  <c r="Z2683" i="2"/>
  <c r="X2683" i="2"/>
  <c r="W2683" i="2"/>
  <c r="V2683" i="2"/>
  <c r="AA2682" i="2"/>
  <c r="Z2682" i="2"/>
  <c r="X2682" i="2"/>
  <c r="W2682" i="2"/>
  <c r="V2682" i="2"/>
  <c r="AA2681" i="2"/>
  <c r="Z2681" i="2"/>
  <c r="X2681" i="2"/>
  <c r="V2681" i="2"/>
  <c r="W2681" i="2" s="1"/>
  <c r="AA2680" i="2"/>
  <c r="Z2680" i="2"/>
  <c r="X2680" i="2"/>
  <c r="W2680" i="2"/>
  <c r="V2680" i="2"/>
  <c r="AA2679" i="2"/>
  <c r="Z2679" i="2"/>
  <c r="X2679" i="2"/>
  <c r="W2679" i="2"/>
  <c r="V2679" i="2"/>
  <c r="AA2678" i="2"/>
  <c r="Z2678" i="2"/>
  <c r="X2678" i="2"/>
  <c r="W2678" i="2"/>
  <c r="V2678" i="2"/>
  <c r="AA2677" i="2"/>
  <c r="Z2677" i="2"/>
  <c r="X2677" i="2"/>
  <c r="V2677" i="2"/>
  <c r="W2677" i="2" s="1"/>
  <c r="AA2676" i="2"/>
  <c r="Z2676" i="2"/>
  <c r="X2676" i="2"/>
  <c r="W2676" i="2"/>
  <c r="V2676" i="2"/>
  <c r="AA2675" i="2"/>
  <c r="Z2675" i="2"/>
  <c r="X2675" i="2"/>
  <c r="W2675" i="2"/>
  <c r="V2675" i="2"/>
  <c r="AA2674" i="2"/>
  <c r="Z2674" i="2"/>
  <c r="X2674" i="2"/>
  <c r="W2674" i="2"/>
  <c r="V2674" i="2"/>
  <c r="AA2673" i="2"/>
  <c r="Z2673" i="2"/>
  <c r="X2673" i="2"/>
  <c r="V2673" i="2"/>
  <c r="W2673" i="2" s="1"/>
  <c r="AA2672" i="2"/>
  <c r="Z2672" i="2"/>
  <c r="X2672" i="2"/>
  <c r="W2672" i="2"/>
  <c r="V2672" i="2"/>
  <c r="AA2671" i="2"/>
  <c r="Z2671" i="2"/>
  <c r="X2671" i="2"/>
  <c r="W2671" i="2"/>
  <c r="V2671" i="2"/>
  <c r="AA2670" i="2"/>
  <c r="Z2670" i="2"/>
  <c r="X2670" i="2"/>
  <c r="W2670" i="2"/>
  <c r="V2670" i="2"/>
  <c r="AA2669" i="2"/>
  <c r="Z2669" i="2"/>
  <c r="V2669" i="2"/>
  <c r="W2669" i="2" s="1"/>
  <c r="AA2668" i="2"/>
  <c r="Z2668" i="2"/>
  <c r="X2668" i="2"/>
  <c r="W2668" i="2"/>
  <c r="V2668" i="2"/>
  <c r="AA2667" i="2"/>
  <c r="Z2667" i="2"/>
  <c r="X2667" i="2"/>
  <c r="W2667" i="2"/>
  <c r="V2667" i="2"/>
  <c r="AA2666" i="2"/>
  <c r="Z2666" i="2"/>
  <c r="X2666" i="2"/>
  <c r="W2666" i="2"/>
  <c r="V2666" i="2"/>
  <c r="AA2665" i="2"/>
  <c r="Z2665" i="2"/>
  <c r="X2665" i="2"/>
  <c r="V2665" i="2"/>
  <c r="W2665" i="2" s="1"/>
  <c r="AA2664" i="2"/>
  <c r="Z2664" i="2"/>
  <c r="X2664" i="2"/>
  <c r="W2664" i="2"/>
  <c r="V2664" i="2"/>
  <c r="AA2663" i="2"/>
  <c r="Z2663" i="2"/>
  <c r="X2663" i="2"/>
  <c r="W2663" i="2"/>
  <c r="V2663" i="2"/>
  <c r="AA2662" i="2"/>
  <c r="Z2662" i="2"/>
  <c r="X2662" i="2"/>
  <c r="W2662" i="2"/>
  <c r="V2662" i="2"/>
  <c r="AA2661" i="2"/>
  <c r="Z2661" i="2"/>
  <c r="V2661" i="2"/>
  <c r="W2661" i="2" s="1"/>
  <c r="AA2660" i="2"/>
  <c r="Z2660" i="2"/>
  <c r="X2660" i="2"/>
  <c r="W2660" i="2"/>
  <c r="V2660" i="2"/>
  <c r="AA2659" i="2"/>
  <c r="Z2659" i="2"/>
  <c r="X2659" i="2"/>
  <c r="W2659" i="2"/>
  <c r="V2659" i="2"/>
  <c r="AA2658" i="2"/>
  <c r="Z2658" i="2"/>
  <c r="X2658" i="2"/>
  <c r="W2658" i="2"/>
  <c r="V2658" i="2"/>
  <c r="AA2657" i="2"/>
  <c r="Z2657" i="2"/>
  <c r="X2657" i="2"/>
  <c r="V2657" i="2"/>
  <c r="W2657" i="2" s="1"/>
  <c r="AA2656" i="2"/>
  <c r="Z2656" i="2"/>
  <c r="X2656" i="2"/>
  <c r="W2656" i="2"/>
  <c r="V2656" i="2"/>
  <c r="AA2655" i="2"/>
  <c r="Z2655" i="2"/>
  <c r="X2655" i="2"/>
  <c r="W2655" i="2"/>
  <c r="V2655" i="2"/>
  <c r="AA2654" i="2"/>
  <c r="Z2654" i="2"/>
  <c r="X2654" i="2"/>
  <c r="W2654" i="2"/>
  <c r="V2654" i="2"/>
  <c r="AA2653" i="2"/>
  <c r="Z2653" i="2"/>
  <c r="X2653" i="2"/>
  <c r="V2653" i="2"/>
  <c r="W2653" i="2" s="1"/>
  <c r="AA2652" i="2"/>
  <c r="Z2652" i="2"/>
  <c r="X2652" i="2"/>
  <c r="W2652" i="2"/>
  <c r="V2652" i="2"/>
  <c r="AA2651" i="2"/>
  <c r="Z2651" i="2"/>
  <c r="X2651" i="2"/>
  <c r="W2651" i="2"/>
  <c r="V2651" i="2"/>
  <c r="AA2650" i="2"/>
  <c r="Z2650" i="2"/>
  <c r="X2650" i="2"/>
  <c r="W2650" i="2"/>
  <c r="V2650" i="2"/>
  <c r="AA2649" i="2"/>
  <c r="Z2649" i="2"/>
  <c r="V2649" i="2"/>
  <c r="W2649" i="2" s="1"/>
  <c r="AA2648" i="2"/>
  <c r="Z2648" i="2"/>
  <c r="X2648" i="2"/>
  <c r="W2648" i="2"/>
  <c r="V2648" i="2"/>
  <c r="AA2647" i="2"/>
  <c r="Z2647" i="2"/>
  <c r="X2647" i="2"/>
  <c r="W2647" i="2"/>
  <c r="V2647" i="2"/>
  <c r="AA2646" i="2"/>
  <c r="Z2646" i="2"/>
  <c r="X2646" i="2"/>
  <c r="W2646" i="2"/>
  <c r="V2646" i="2"/>
  <c r="AA2645" i="2"/>
  <c r="Z2645" i="2"/>
  <c r="X2645" i="2"/>
  <c r="V2645" i="2"/>
  <c r="W2645" i="2" s="1"/>
  <c r="AA2644" i="2"/>
  <c r="Z2644" i="2"/>
  <c r="X2644" i="2"/>
  <c r="W2644" i="2"/>
  <c r="V2644" i="2"/>
  <c r="AA2643" i="2"/>
  <c r="Z2643" i="2"/>
  <c r="X2643" i="2"/>
  <c r="W2643" i="2"/>
  <c r="V2643" i="2"/>
  <c r="AA2642" i="2"/>
  <c r="Z2642" i="2"/>
  <c r="X2642" i="2"/>
  <c r="W2642" i="2"/>
  <c r="V2642" i="2"/>
  <c r="AA2641" i="2"/>
  <c r="Z2641" i="2"/>
  <c r="V2641" i="2"/>
  <c r="W2641" i="2" s="1"/>
  <c r="AA2640" i="2"/>
  <c r="Z2640" i="2"/>
  <c r="X2640" i="2"/>
  <c r="W2640" i="2"/>
  <c r="V2640" i="2"/>
  <c r="AA2639" i="2"/>
  <c r="Z2639" i="2"/>
  <c r="X2639" i="2"/>
  <c r="W2639" i="2"/>
  <c r="V2639" i="2"/>
  <c r="AA2638" i="2"/>
  <c r="Z2638" i="2"/>
  <c r="X2638" i="2"/>
  <c r="W2638" i="2"/>
  <c r="V2638" i="2"/>
  <c r="AA2637" i="2"/>
  <c r="Z2637" i="2"/>
  <c r="V2637" i="2"/>
  <c r="W2637" i="2" s="1"/>
  <c r="AA2636" i="2"/>
  <c r="Z2636" i="2"/>
  <c r="X2636" i="2"/>
  <c r="W2636" i="2"/>
  <c r="V2636" i="2"/>
  <c r="AA2635" i="2"/>
  <c r="Z2635" i="2"/>
  <c r="X2635" i="2"/>
  <c r="W2635" i="2"/>
  <c r="V2635" i="2"/>
  <c r="AA2634" i="2"/>
  <c r="Z2634" i="2"/>
  <c r="X2634" i="2"/>
  <c r="W2634" i="2"/>
  <c r="V2634" i="2"/>
  <c r="AA2633" i="2"/>
  <c r="Z2633" i="2"/>
  <c r="X2633" i="2"/>
  <c r="V2633" i="2"/>
  <c r="W2633" i="2" s="1"/>
  <c r="AA2632" i="2"/>
  <c r="Z2632" i="2"/>
  <c r="X2632" i="2"/>
  <c r="W2632" i="2"/>
  <c r="V2632" i="2"/>
  <c r="AA2631" i="2"/>
  <c r="Z2631" i="2"/>
  <c r="X2631" i="2"/>
  <c r="W2631" i="2"/>
  <c r="V2631" i="2"/>
  <c r="AA2630" i="2"/>
  <c r="Z2630" i="2"/>
  <c r="X2630" i="2"/>
  <c r="W2630" i="2"/>
  <c r="V2630" i="2"/>
  <c r="AA2629" i="2"/>
  <c r="Z2629" i="2"/>
  <c r="X2629" i="2"/>
  <c r="V2629" i="2"/>
  <c r="W2629" i="2" s="1"/>
  <c r="AA2628" i="2"/>
  <c r="Z2628" i="2"/>
  <c r="X2628" i="2"/>
  <c r="W2628" i="2"/>
  <c r="V2628" i="2"/>
  <c r="AA2627" i="2"/>
  <c r="Z2627" i="2"/>
  <c r="X2627" i="2"/>
  <c r="W2627" i="2"/>
  <c r="V2627" i="2"/>
  <c r="AA2626" i="2"/>
  <c r="Z2626" i="2"/>
  <c r="X2626" i="2"/>
  <c r="W2626" i="2"/>
  <c r="V2626" i="2"/>
  <c r="AA2625" i="2"/>
  <c r="Z2625" i="2"/>
  <c r="X2625" i="2"/>
  <c r="V2625" i="2"/>
  <c r="W2625" i="2" s="1"/>
  <c r="AA2624" i="2"/>
  <c r="Z2624" i="2"/>
  <c r="X2624" i="2"/>
  <c r="W2624" i="2"/>
  <c r="V2624" i="2"/>
  <c r="AA2623" i="2"/>
  <c r="Z2623" i="2"/>
  <c r="X2623" i="2"/>
  <c r="W2623" i="2"/>
  <c r="V2623" i="2"/>
  <c r="AA2622" i="2"/>
  <c r="Z2622" i="2"/>
  <c r="X2622" i="2"/>
  <c r="W2622" i="2"/>
  <c r="V2622" i="2"/>
  <c r="AA2621" i="2"/>
  <c r="Z2621" i="2"/>
  <c r="V2621" i="2"/>
  <c r="W2621" i="2" s="1"/>
  <c r="AA2620" i="2"/>
  <c r="Z2620" i="2"/>
  <c r="X2620" i="2"/>
  <c r="W2620" i="2"/>
  <c r="V2620" i="2"/>
  <c r="AA2619" i="2"/>
  <c r="Z2619" i="2"/>
  <c r="X2619" i="2"/>
  <c r="W2619" i="2"/>
  <c r="V2619" i="2"/>
  <c r="AA2618" i="2"/>
  <c r="Z2618" i="2"/>
  <c r="X2618" i="2"/>
  <c r="W2618" i="2"/>
  <c r="V2618" i="2"/>
  <c r="AA2617" i="2"/>
  <c r="Z2617" i="2"/>
  <c r="V2617" i="2"/>
  <c r="W2617" i="2" s="1"/>
  <c r="AA2616" i="2"/>
  <c r="Z2616" i="2"/>
  <c r="X2616" i="2"/>
  <c r="W2616" i="2"/>
  <c r="V2616" i="2"/>
  <c r="AA2615" i="2"/>
  <c r="Z2615" i="2"/>
  <c r="X2615" i="2"/>
  <c r="W2615" i="2"/>
  <c r="V2615" i="2"/>
  <c r="AA2614" i="2"/>
  <c r="Z2614" i="2"/>
  <c r="X2614" i="2"/>
  <c r="W2614" i="2"/>
  <c r="V2614" i="2"/>
  <c r="AA2613" i="2"/>
  <c r="Z2613" i="2"/>
  <c r="V2613" i="2"/>
  <c r="W2613" i="2" s="1"/>
  <c r="AA2612" i="2"/>
  <c r="Z2612" i="2"/>
  <c r="X2612" i="2"/>
  <c r="W2612" i="2"/>
  <c r="V2612" i="2"/>
  <c r="AA2611" i="2"/>
  <c r="Z2611" i="2"/>
  <c r="X2611" i="2"/>
  <c r="W2611" i="2"/>
  <c r="V2611" i="2"/>
  <c r="AA2610" i="2"/>
  <c r="Z2610" i="2"/>
  <c r="X2610" i="2"/>
  <c r="W2610" i="2"/>
  <c r="V2610" i="2"/>
  <c r="AA2609" i="2"/>
  <c r="Z2609" i="2"/>
  <c r="X2609" i="2"/>
  <c r="V2609" i="2"/>
  <c r="W2609" i="2" s="1"/>
  <c r="AA2608" i="2"/>
  <c r="Z2608" i="2"/>
  <c r="X2608" i="2"/>
  <c r="W2608" i="2"/>
  <c r="V2608" i="2"/>
  <c r="AA2607" i="2"/>
  <c r="Z2607" i="2"/>
  <c r="X2607" i="2"/>
  <c r="W2607" i="2"/>
  <c r="V2607" i="2"/>
  <c r="AA2606" i="2"/>
  <c r="Z2606" i="2"/>
  <c r="X2606" i="2"/>
  <c r="W2606" i="2"/>
  <c r="V2606" i="2"/>
  <c r="AA2605" i="2"/>
  <c r="Z2605" i="2"/>
  <c r="V2605" i="2"/>
  <c r="W2605" i="2" s="1"/>
  <c r="AA2604" i="2"/>
  <c r="Z2604" i="2"/>
  <c r="X2604" i="2"/>
  <c r="W2604" i="2"/>
  <c r="V2604" i="2"/>
  <c r="AA2603" i="2"/>
  <c r="Z2603" i="2"/>
  <c r="X2603" i="2"/>
  <c r="W2603" i="2"/>
  <c r="V2603" i="2"/>
  <c r="AA2602" i="2"/>
  <c r="Z2602" i="2"/>
  <c r="X2602" i="2"/>
  <c r="W2602" i="2"/>
  <c r="V2602" i="2"/>
  <c r="AA2601" i="2"/>
  <c r="Z2601" i="2"/>
  <c r="X2601" i="2"/>
  <c r="V2601" i="2"/>
  <c r="W2601" i="2" s="1"/>
  <c r="AA2600" i="2"/>
  <c r="Z2600" i="2"/>
  <c r="X2600" i="2"/>
  <c r="W2600" i="2"/>
  <c r="V2600" i="2"/>
  <c r="AA2599" i="2"/>
  <c r="Z2599" i="2"/>
  <c r="X2599" i="2"/>
  <c r="W2599" i="2"/>
  <c r="V2599" i="2"/>
  <c r="AA2598" i="2"/>
  <c r="Z2598" i="2"/>
  <c r="X2598" i="2"/>
  <c r="W2598" i="2"/>
  <c r="V2598" i="2"/>
  <c r="AA2597" i="2"/>
  <c r="Z2597" i="2"/>
  <c r="V2597" i="2"/>
  <c r="W2597" i="2" s="1"/>
  <c r="AA2596" i="2"/>
  <c r="Z2596" i="2"/>
  <c r="X2596" i="2"/>
  <c r="W2596" i="2"/>
  <c r="V2596" i="2"/>
  <c r="AA2595" i="2"/>
  <c r="Z2595" i="2"/>
  <c r="X2595" i="2"/>
  <c r="W2595" i="2"/>
  <c r="V2595" i="2"/>
  <c r="AA2594" i="2"/>
  <c r="Z2594" i="2"/>
  <c r="X2594" i="2"/>
  <c r="W2594" i="2"/>
  <c r="V2594" i="2"/>
  <c r="AA2593" i="2"/>
  <c r="Z2593" i="2"/>
  <c r="X2593" i="2"/>
  <c r="V2593" i="2"/>
  <c r="W2593" i="2" s="1"/>
  <c r="AA2592" i="2"/>
  <c r="Z2592" i="2"/>
  <c r="X2592" i="2"/>
  <c r="W2592" i="2"/>
  <c r="V2592" i="2"/>
  <c r="AA2591" i="2"/>
  <c r="Z2591" i="2"/>
  <c r="X2591" i="2"/>
  <c r="W2591" i="2"/>
  <c r="V2591" i="2"/>
  <c r="AA2590" i="2"/>
  <c r="Z2590" i="2"/>
  <c r="X2590" i="2"/>
  <c r="W2590" i="2"/>
  <c r="V2590" i="2"/>
  <c r="AA2589" i="2"/>
  <c r="Z2589" i="2"/>
  <c r="V2589" i="2"/>
  <c r="W2589" i="2" s="1"/>
  <c r="AA2588" i="2"/>
  <c r="Z2588" i="2"/>
  <c r="X2588" i="2"/>
  <c r="W2588" i="2"/>
  <c r="V2588" i="2"/>
  <c r="AA2587" i="2"/>
  <c r="Z2587" i="2"/>
  <c r="X2587" i="2"/>
  <c r="W2587" i="2"/>
  <c r="V2587" i="2"/>
  <c r="AA2586" i="2"/>
  <c r="Z2586" i="2"/>
  <c r="X2586" i="2"/>
  <c r="W2586" i="2"/>
  <c r="V2586" i="2"/>
  <c r="AA2585" i="2"/>
  <c r="Z2585" i="2"/>
  <c r="X2585" i="2"/>
  <c r="V2585" i="2"/>
  <c r="W2585" i="2" s="1"/>
  <c r="AA2584" i="2"/>
  <c r="Z2584" i="2"/>
  <c r="X2584" i="2"/>
  <c r="W2584" i="2"/>
  <c r="V2584" i="2"/>
  <c r="AA2583" i="2"/>
  <c r="Z2583" i="2"/>
  <c r="X2583" i="2"/>
  <c r="W2583" i="2"/>
  <c r="V2583" i="2"/>
  <c r="AA2582" i="2"/>
  <c r="Z2582" i="2"/>
  <c r="X2582" i="2"/>
  <c r="W2582" i="2"/>
  <c r="V2582" i="2"/>
  <c r="AA2581" i="2"/>
  <c r="Z2581" i="2"/>
  <c r="V2581" i="2"/>
  <c r="W2581" i="2" s="1"/>
  <c r="AA2580" i="2"/>
  <c r="Z2580" i="2"/>
  <c r="X2580" i="2"/>
  <c r="W2580" i="2"/>
  <c r="V2580" i="2"/>
  <c r="AA2579" i="2"/>
  <c r="Z2579" i="2"/>
  <c r="X2579" i="2"/>
  <c r="W2579" i="2"/>
  <c r="V2579" i="2"/>
  <c r="AA2578" i="2"/>
  <c r="Z2578" i="2"/>
  <c r="X2578" i="2"/>
  <c r="W2578" i="2"/>
  <c r="V2578" i="2"/>
  <c r="AA2577" i="2"/>
  <c r="Z2577" i="2"/>
  <c r="X2577" i="2"/>
  <c r="V2577" i="2"/>
  <c r="W2577" i="2" s="1"/>
  <c r="AA2576" i="2"/>
  <c r="Z2576" i="2"/>
  <c r="X2576" i="2"/>
  <c r="W2576" i="2"/>
  <c r="V2576" i="2"/>
  <c r="AA2575" i="2"/>
  <c r="Z2575" i="2"/>
  <c r="X2575" i="2"/>
  <c r="W2575" i="2"/>
  <c r="V2575" i="2"/>
  <c r="AA2574" i="2"/>
  <c r="Z2574" i="2"/>
  <c r="X2574" i="2"/>
  <c r="W2574" i="2"/>
  <c r="V2574" i="2"/>
  <c r="AA2573" i="2"/>
  <c r="Z2573" i="2"/>
  <c r="X2573" i="2"/>
  <c r="V2573" i="2"/>
  <c r="W2573" i="2" s="1"/>
  <c r="AA2572" i="2"/>
  <c r="Z2572" i="2"/>
  <c r="X2572" i="2"/>
  <c r="W2572" i="2"/>
  <c r="V2572" i="2"/>
  <c r="AA2571" i="2"/>
  <c r="Z2571" i="2"/>
  <c r="X2571" i="2"/>
  <c r="W2571" i="2"/>
  <c r="V2571" i="2"/>
  <c r="AA2570" i="2"/>
  <c r="Z2570" i="2"/>
  <c r="X2570" i="2"/>
  <c r="W2570" i="2"/>
  <c r="V2570" i="2"/>
  <c r="AA2569" i="2"/>
  <c r="Z2569" i="2"/>
  <c r="V2569" i="2"/>
  <c r="W2569" i="2" s="1"/>
  <c r="AA2568" i="2"/>
  <c r="Z2568" i="2"/>
  <c r="X2568" i="2"/>
  <c r="W2568" i="2"/>
  <c r="V2568" i="2"/>
  <c r="AA2567" i="2"/>
  <c r="Z2567" i="2"/>
  <c r="X2567" i="2"/>
  <c r="W2567" i="2"/>
  <c r="V2567" i="2"/>
  <c r="AA2566" i="2"/>
  <c r="Z2566" i="2"/>
  <c r="X2566" i="2"/>
  <c r="W2566" i="2"/>
  <c r="V2566" i="2"/>
  <c r="AA2565" i="2"/>
  <c r="Z2565" i="2"/>
  <c r="X2565" i="2"/>
  <c r="V2565" i="2"/>
  <c r="W2565" i="2" s="1"/>
  <c r="AA2564" i="2"/>
  <c r="Z2564" i="2"/>
  <c r="X2564" i="2"/>
  <c r="W2564" i="2"/>
  <c r="V2564" i="2"/>
  <c r="AA2563" i="2"/>
  <c r="Z2563" i="2"/>
  <c r="X2563" i="2"/>
  <c r="W2563" i="2"/>
  <c r="V2563" i="2"/>
  <c r="AA2562" i="2"/>
  <c r="Z2562" i="2"/>
  <c r="X2562" i="2"/>
  <c r="W2562" i="2"/>
  <c r="V2562" i="2"/>
  <c r="AA2561" i="2"/>
  <c r="Z2561" i="2"/>
  <c r="V2561" i="2"/>
  <c r="W2561" i="2" s="1"/>
  <c r="AA2560" i="2"/>
  <c r="Z2560" i="2"/>
  <c r="X2560" i="2"/>
  <c r="W2560" i="2"/>
  <c r="V2560" i="2"/>
  <c r="AA2559" i="2"/>
  <c r="Z2559" i="2"/>
  <c r="X2559" i="2"/>
  <c r="W2559" i="2"/>
  <c r="V2559" i="2"/>
  <c r="AA2558" i="2"/>
  <c r="Z2558" i="2"/>
  <c r="X2558" i="2"/>
  <c r="W2558" i="2"/>
  <c r="V2558" i="2"/>
  <c r="AA2557" i="2"/>
  <c r="Z2557" i="2"/>
  <c r="V2557" i="2"/>
  <c r="W2557" i="2" s="1"/>
  <c r="AA2556" i="2"/>
  <c r="Z2556" i="2"/>
  <c r="X2556" i="2"/>
  <c r="W2556" i="2"/>
  <c r="V2556" i="2"/>
  <c r="AA2555" i="2"/>
  <c r="Z2555" i="2"/>
  <c r="X2555" i="2"/>
  <c r="W2555" i="2"/>
  <c r="V2555" i="2"/>
  <c r="AA2554" i="2"/>
  <c r="Z2554" i="2"/>
  <c r="X2554" i="2"/>
  <c r="W2554" i="2"/>
  <c r="V2554" i="2"/>
  <c r="AA2553" i="2"/>
  <c r="Z2553" i="2"/>
  <c r="X2553" i="2"/>
  <c r="V2553" i="2"/>
  <c r="W2553" i="2" s="1"/>
  <c r="AA2552" i="2"/>
  <c r="Z2552" i="2"/>
  <c r="X2552" i="2"/>
  <c r="W2552" i="2"/>
  <c r="V2552" i="2"/>
  <c r="AA2551" i="2"/>
  <c r="Z2551" i="2"/>
  <c r="X2551" i="2"/>
  <c r="W2551" i="2"/>
  <c r="V2551" i="2"/>
  <c r="AA2550" i="2"/>
  <c r="Z2550" i="2"/>
  <c r="X2550" i="2"/>
  <c r="W2550" i="2"/>
  <c r="V2550" i="2"/>
  <c r="AA2549" i="2"/>
  <c r="Z2549" i="2"/>
  <c r="X2549" i="2"/>
  <c r="V2549" i="2"/>
  <c r="W2549" i="2" s="1"/>
  <c r="AA2548" i="2"/>
  <c r="Z2548" i="2"/>
  <c r="X2548" i="2"/>
  <c r="W2548" i="2"/>
  <c r="V2548" i="2"/>
  <c r="AA2547" i="2"/>
  <c r="Z2547" i="2"/>
  <c r="X2547" i="2"/>
  <c r="W2547" i="2"/>
  <c r="V2547" i="2"/>
  <c r="AA2546" i="2"/>
  <c r="Z2546" i="2"/>
  <c r="X2546" i="2"/>
  <c r="W2546" i="2"/>
  <c r="V2546" i="2"/>
  <c r="AA2545" i="2"/>
  <c r="Z2545" i="2"/>
  <c r="X2545" i="2"/>
  <c r="V2545" i="2"/>
  <c r="W2545" i="2" s="1"/>
  <c r="AA2544" i="2"/>
  <c r="Z2544" i="2"/>
  <c r="X2544" i="2"/>
  <c r="W2544" i="2"/>
  <c r="V2544" i="2"/>
  <c r="AA2543" i="2"/>
  <c r="Z2543" i="2"/>
  <c r="X2543" i="2"/>
  <c r="W2543" i="2"/>
  <c r="V2543" i="2"/>
  <c r="AA2542" i="2"/>
  <c r="Z2542" i="2"/>
  <c r="X2542" i="2"/>
  <c r="W2542" i="2"/>
  <c r="V2542" i="2"/>
  <c r="AA2541" i="2"/>
  <c r="Z2541" i="2"/>
  <c r="V2541" i="2"/>
  <c r="W2541" i="2" s="1"/>
  <c r="AA2540" i="2"/>
  <c r="Z2540" i="2"/>
  <c r="X2540" i="2"/>
  <c r="W2540" i="2"/>
  <c r="V2540" i="2"/>
  <c r="AA2539" i="2"/>
  <c r="Z2539" i="2"/>
  <c r="X2539" i="2"/>
  <c r="W2539" i="2"/>
  <c r="V2539" i="2"/>
  <c r="AA2538" i="2"/>
  <c r="Z2538" i="2"/>
  <c r="X2538" i="2"/>
  <c r="W2538" i="2"/>
  <c r="V2538" i="2"/>
  <c r="AA2537" i="2"/>
  <c r="Z2537" i="2"/>
  <c r="V2537" i="2"/>
  <c r="W2537" i="2" s="1"/>
  <c r="AA2536" i="2"/>
  <c r="Z2536" i="2"/>
  <c r="X2536" i="2"/>
  <c r="W2536" i="2"/>
  <c r="V2536" i="2"/>
  <c r="AA2535" i="2"/>
  <c r="Z2535" i="2"/>
  <c r="X2535" i="2"/>
  <c r="W2535" i="2"/>
  <c r="V2535" i="2"/>
  <c r="AA2534" i="2"/>
  <c r="Z2534" i="2"/>
  <c r="X2534" i="2"/>
  <c r="W2534" i="2"/>
  <c r="V2534" i="2"/>
  <c r="AA2533" i="2"/>
  <c r="Z2533" i="2"/>
  <c r="V2533" i="2"/>
  <c r="W2533" i="2" s="1"/>
  <c r="AA2532" i="2"/>
  <c r="Z2532" i="2"/>
  <c r="X2532" i="2"/>
  <c r="W2532" i="2"/>
  <c r="V2532" i="2"/>
  <c r="AA2531" i="2"/>
  <c r="Z2531" i="2"/>
  <c r="X2531" i="2"/>
  <c r="W2531" i="2"/>
  <c r="V2531" i="2"/>
  <c r="AA2530" i="2"/>
  <c r="Z2530" i="2"/>
  <c r="X2530" i="2"/>
  <c r="W2530" i="2"/>
  <c r="V2530" i="2"/>
  <c r="AA2529" i="2"/>
  <c r="Z2529" i="2"/>
  <c r="X2529" i="2"/>
  <c r="V2529" i="2"/>
  <c r="W2529" i="2" s="1"/>
  <c r="AA2528" i="2"/>
  <c r="Z2528" i="2"/>
  <c r="X2528" i="2"/>
  <c r="W2528" i="2"/>
  <c r="V2528" i="2"/>
  <c r="AA2527" i="2"/>
  <c r="Z2527" i="2"/>
  <c r="X2527" i="2"/>
  <c r="W2527" i="2"/>
  <c r="V2527" i="2"/>
  <c r="AA2526" i="2"/>
  <c r="Z2526" i="2"/>
  <c r="X2526" i="2"/>
  <c r="W2526" i="2"/>
  <c r="V2526" i="2"/>
  <c r="AA2525" i="2"/>
  <c r="Z2525" i="2"/>
  <c r="V2525" i="2"/>
  <c r="W2525" i="2" s="1"/>
  <c r="AA2524" i="2"/>
  <c r="Z2524" i="2"/>
  <c r="X2524" i="2"/>
  <c r="W2524" i="2"/>
  <c r="V2524" i="2"/>
  <c r="AA2523" i="2"/>
  <c r="Z2523" i="2"/>
  <c r="X2523" i="2"/>
  <c r="W2523" i="2"/>
  <c r="V2523" i="2"/>
  <c r="AA2522" i="2"/>
  <c r="Z2522" i="2"/>
  <c r="X2522" i="2"/>
  <c r="W2522" i="2"/>
  <c r="V2522" i="2"/>
  <c r="AA2521" i="2"/>
  <c r="Z2521" i="2"/>
  <c r="X2521" i="2"/>
  <c r="V2521" i="2"/>
  <c r="W2521" i="2" s="1"/>
  <c r="AA2520" i="2"/>
  <c r="Z2520" i="2"/>
  <c r="X2520" i="2"/>
  <c r="W2520" i="2"/>
  <c r="V2520" i="2"/>
  <c r="AA2519" i="2"/>
  <c r="Z2519" i="2"/>
  <c r="X2519" i="2"/>
  <c r="W2519" i="2"/>
  <c r="V2519" i="2"/>
  <c r="AA2518" i="2"/>
  <c r="Z2518" i="2"/>
  <c r="X2518" i="2"/>
  <c r="W2518" i="2"/>
  <c r="V2518" i="2"/>
  <c r="AA2517" i="2"/>
  <c r="Z2517" i="2"/>
  <c r="V2517" i="2"/>
  <c r="W2517" i="2" s="1"/>
  <c r="AA2516" i="2"/>
  <c r="Z2516" i="2"/>
  <c r="X2516" i="2"/>
  <c r="W2516" i="2"/>
  <c r="V2516" i="2"/>
  <c r="AA2515" i="2"/>
  <c r="Z2515" i="2"/>
  <c r="X2515" i="2"/>
  <c r="W2515" i="2"/>
  <c r="V2515" i="2"/>
  <c r="AA2514" i="2"/>
  <c r="Z2514" i="2"/>
  <c r="X2514" i="2"/>
  <c r="W2514" i="2"/>
  <c r="V2514" i="2"/>
  <c r="AA2513" i="2"/>
  <c r="Z2513" i="2"/>
  <c r="X2513" i="2"/>
  <c r="V2513" i="2"/>
  <c r="W2513" i="2" s="1"/>
  <c r="AA2512" i="2"/>
  <c r="Z2512" i="2"/>
  <c r="X2512" i="2"/>
  <c r="W2512" i="2"/>
  <c r="V2512" i="2"/>
  <c r="AA2511" i="2"/>
  <c r="Z2511" i="2"/>
  <c r="X2511" i="2"/>
  <c r="W2511" i="2"/>
  <c r="V2511" i="2"/>
  <c r="AA2510" i="2"/>
  <c r="Z2510" i="2"/>
  <c r="X2510" i="2"/>
  <c r="W2510" i="2"/>
  <c r="V2510" i="2"/>
  <c r="AA2509" i="2"/>
  <c r="Z2509" i="2"/>
  <c r="V2509" i="2"/>
  <c r="W2509" i="2" s="1"/>
  <c r="AA2508" i="2"/>
  <c r="Z2508" i="2"/>
  <c r="X2508" i="2"/>
  <c r="W2508" i="2"/>
  <c r="V2508" i="2"/>
  <c r="AA2507" i="2"/>
  <c r="Z2507" i="2"/>
  <c r="X2507" i="2"/>
  <c r="W2507" i="2"/>
  <c r="V2507" i="2"/>
  <c r="AA2506" i="2"/>
  <c r="Z2506" i="2"/>
  <c r="X2506" i="2"/>
  <c r="W2506" i="2"/>
  <c r="V2506" i="2"/>
  <c r="AA2505" i="2"/>
  <c r="Z2505" i="2"/>
  <c r="X2505" i="2"/>
  <c r="V2505" i="2"/>
  <c r="W2505" i="2" s="1"/>
  <c r="AA2504" i="2"/>
  <c r="Z2504" i="2"/>
  <c r="X2504" i="2"/>
  <c r="W2504" i="2"/>
  <c r="V2504" i="2"/>
  <c r="AA2503" i="2"/>
  <c r="Z2503" i="2"/>
  <c r="X2503" i="2"/>
  <c r="W2503" i="2"/>
  <c r="V2503" i="2"/>
  <c r="AA2502" i="2"/>
  <c r="Z2502" i="2"/>
  <c r="X2502" i="2"/>
  <c r="W2502" i="2"/>
  <c r="V2502" i="2"/>
  <c r="AA2501" i="2"/>
  <c r="Z2501" i="2"/>
  <c r="V2501" i="2"/>
  <c r="W2501" i="2" s="1"/>
  <c r="AA2500" i="2"/>
  <c r="Z2500" i="2"/>
  <c r="X2500" i="2"/>
  <c r="W2500" i="2"/>
  <c r="V2500" i="2"/>
  <c r="AA2499" i="2"/>
  <c r="Z2499" i="2"/>
  <c r="X2499" i="2"/>
  <c r="W2499" i="2"/>
  <c r="V2499" i="2"/>
  <c r="AA2498" i="2"/>
  <c r="Z2498" i="2"/>
  <c r="X2498" i="2"/>
  <c r="W2498" i="2"/>
  <c r="V2498" i="2"/>
  <c r="AA2497" i="2"/>
  <c r="Z2497" i="2"/>
  <c r="X2497" i="2"/>
  <c r="V2497" i="2"/>
  <c r="W2497" i="2" s="1"/>
  <c r="AA2496" i="2"/>
  <c r="Z2496" i="2"/>
  <c r="X2496" i="2"/>
  <c r="W2496" i="2"/>
  <c r="V2496" i="2"/>
  <c r="AA2495" i="2"/>
  <c r="Z2495" i="2"/>
  <c r="X2495" i="2"/>
  <c r="W2495" i="2"/>
  <c r="V2495" i="2"/>
  <c r="AA2494" i="2"/>
  <c r="Z2494" i="2"/>
  <c r="X2494" i="2"/>
  <c r="W2494" i="2"/>
  <c r="V2494" i="2"/>
  <c r="AA2493" i="2"/>
  <c r="Z2493" i="2"/>
  <c r="X2493" i="2"/>
  <c r="V2493" i="2"/>
  <c r="W2493" i="2" s="1"/>
  <c r="AA2492" i="2"/>
  <c r="Z2492" i="2"/>
  <c r="X2492" i="2"/>
  <c r="W2492" i="2"/>
  <c r="V2492" i="2"/>
  <c r="AA2491" i="2"/>
  <c r="Z2491" i="2"/>
  <c r="X2491" i="2"/>
  <c r="W2491" i="2"/>
  <c r="V2491" i="2"/>
  <c r="AA2490" i="2"/>
  <c r="Z2490" i="2"/>
  <c r="X2490" i="2"/>
  <c r="W2490" i="2"/>
  <c r="V2490" i="2"/>
  <c r="AA2489" i="2"/>
  <c r="Z2489" i="2"/>
  <c r="V2489" i="2"/>
  <c r="W2489" i="2" s="1"/>
  <c r="AA2488" i="2"/>
  <c r="Z2488" i="2"/>
  <c r="X2488" i="2"/>
  <c r="W2488" i="2"/>
  <c r="V2488" i="2"/>
  <c r="AA2487" i="2"/>
  <c r="Z2487" i="2"/>
  <c r="X2487" i="2"/>
  <c r="W2487" i="2"/>
  <c r="V2487" i="2"/>
  <c r="AA2486" i="2"/>
  <c r="Z2486" i="2"/>
  <c r="X2486" i="2"/>
  <c r="W2486" i="2"/>
  <c r="V2486" i="2"/>
  <c r="AA2485" i="2"/>
  <c r="Z2485" i="2"/>
  <c r="X2485" i="2"/>
  <c r="V2485" i="2"/>
  <c r="W2485" i="2" s="1"/>
  <c r="AA2484" i="2"/>
  <c r="Z2484" i="2"/>
  <c r="X2484" i="2"/>
  <c r="W2484" i="2"/>
  <c r="V2484" i="2"/>
  <c r="AA2483" i="2"/>
  <c r="Z2483" i="2"/>
  <c r="X2483" i="2"/>
  <c r="W2483" i="2"/>
  <c r="V2483" i="2"/>
  <c r="AA2482" i="2"/>
  <c r="Z2482" i="2"/>
  <c r="X2482" i="2"/>
  <c r="W2482" i="2"/>
  <c r="V2482" i="2"/>
  <c r="AA2481" i="2"/>
  <c r="Z2481" i="2"/>
  <c r="V2481" i="2"/>
  <c r="W2481" i="2" s="1"/>
  <c r="AA2480" i="2"/>
  <c r="Z2480" i="2"/>
  <c r="X2480" i="2"/>
  <c r="W2480" i="2"/>
  <c r="V2480" i="2"/>
  <c r="AA2479" i="2"/>
  <c r="Z2479" i="2"/>
  <c r="X2479" i="2"/>
  <c r="W2479" i="2"/>
  <c r="V2479" i="2"/>
  <c r="AA2478" i="2"/>
  <c r="Z2478" i="2"/>
  <c r="X2478" i="2"/>
  <c r="W2478" i="2"/>
  <c r="V2478" i="2"/>
  <c r="AA2477" i="2"/>
  <c r="Z2477" i="2"/>
  <c r="V2477" i="2"/>
  <c r="W2477" i="2" s="1"/>
  <c r="AA2476" i="2"/>
  <c r="Z2476" i="2"/>
  <c r="X2476" i="2"/>
  <c r="W2476" i="2"/>
  <c r="V2476" i="2"/>
  <c r="AA2475" i="2"/>
  <c r="Z2475" i="2"/>
  <c r="X2475" i="2"/>
  <c r="W2475" i="2"/>
  <c r="V2475" i="2"/>
  <c r="AA2474" i="2"/>
  <c r="Z2474" i="2"/>
  <c r="X2474" i="2"/>
  <c r="W2474" i="2"/>
  <c r="V2474" i="2"/>
  <c r="AA2473" i="2"/>
  <c r="Z2473" i="2"/>
  <c r="X2473" i="2"/>
  <c r="V2473" i="2"/>
  <c r="W2473" i="2" s="1"/>
  <c r="AA2472" i="2"/>
  <c r="Z2472" i="2"/>
  <c r="X2472" i="2"/>
  <c r="W2472" i="2"/>
  <c r="V2472" i="2"/>
  <c r="AA2471" i="2"/>
  <c r="Z2471" i="2"/>
  <c r="X2471" i="2"/>
  <c r="W2471" i="2"/>
  <c r="V2471" i="2"/>
  <c r="AA2470" i="2"/>
  <c r="Z2470" i="2"/>
  <c r="X2470" i="2"/>
  <c r="W2470" i="2"/>
  <c r="V2470" i="2"/>
  <c r="AA2469" i="2"/>
  <c r="Z2469" i="2"/>
  <c r="X2469" i="2"/>
  <c r="V2469" i="2"/>
  <c r="W2469" i="2" s="1"/>
  <c r="AA2468" i="2"/>
  <c r="Z2468" i="2"/>
  <c r="X2468" i="2"/>
  <c r="W2468" i="2"/>
  <c r="V2468" i="2"/>
  <c r="AA2467" i="2"/>
  <c r="Z2467" i="2"/>
  <c r="X2467" i="2"/>
  <c r="W2467" i="2"/>
  <c r="V2467" i="2"/>
  <c r="AA2466" i="2"/>
  <c r="Z2466" i="2"/>
  <c r="X2466" i="2"/>
  <c r="W2466" i="2"/>
  <c r="V2466" i="2"/>
  <c r="AA2465" i="2"/>
  <c r="Z2465" i="2"/>
  <c r="X2465" i="2"/>
  <c r="V2465" i="2"/>
  <c r="W2465" i="2" s="1"/>
  <c r="AA2464" i="2"/>
  <c r="Z2464" i="2"/>
  <c r="X2464" i="2"/>
  <c r="W2464" i="2"/>
  <c r="V2464" i="2"/>
  <c r="AA2463" i="2"/>
  <c r="Z2463" i="2"/>
  <c r="X2463" i="2"/>
  <c r="W2463" i="2"/>
  <c r="V2463" i="2"/>
  <c r="AA2462" i="2"/>
  <c r="Z2462" i="2"/>
  <c r="X2462" i="2"/>
  <c r="W2462" i="2"/>
  <c r="V2462" i="2"/>
  <c r="AA2461" i="2"/>
  <c r="Z2461" i="2"/>
  <c r="V2461" i="2"/>
  <c r="W2461" i="2" s="1"/>
  <c r="AA2460" i="2"/>
  <c r="Z2460" i="2"/>
  <c r="X2460" i="2"/>
  <c r="W2460" i="2"/>
  <c r="V2460" i="2"/>
  <c r="AA2459" i="2"/>
  <c r="Z2459" i="2"/>
  <c r="X2459" i="2"/>
  <c r="W2459" i="2"/>
  <c r="V2459" i="2"/>
  <c r="AA2458" i="2"/>
  <c r="Z2458" i="2"/>
  <c r="X2458" i="2"/>
  <c r="W2458" i="2"/>
  <c r="V2458" i="2"/>
  <c r="AA2457" i="2"/>
  <c r="Z2457" i="2"/>
  <c r="V2457" i="2"/>
  <c r="W2457" i="2" s="1"/>
  <c r="AA2456" i="2"/>
  <c r="Z2456" i="2"/>
  <c r="X2456" i="2"/>
  <c r="W2456" i="2"/>
  <c r="V2456" i="2"/>
  <c r="AA2455" i="2"/>
  <c r="Z2455" i="2"/>
  <c r="X2455" i="2"/>
  <c r="W2455" i="2"/>
  <c r="V2455" i="2"/>
  <c r="AA2454" i="2"/>
  <c r="Z2454" i="2"/>
  <c r="X2454" i="2"/>
  <c r="W2454" i="2"/>
  <c r="V2454" i="2"/>
  <c r="AA2453" i="2"/>
  <c r="Z2453" i="2"/>
  <c r="V2453" i="2"/>
  <c r="W2453" i="2" s="1"/>
  <c r="AA2452" i="2"/>
  <c r="Z2452" i="2"/>
  <c r="X2452" i="2"/>
  <c r="W2452" i="2"/>
  <c r="V2452" i="2"/>
  <c r="AA2451" i="2"/>
  <c r="Z2451" i="2"/>
  <c r="X2451" i="2"/>
  <c r="W2451" i="2"/>
  <c r="V2451" i="2"/>
  <c r="AA2450" i="2"/>
  <c r="Z2450" i="2"/>
  <c r="X2450" i="2"/>
  <c r="W2450" i="2"/>
  <c r="V2450" i="2"/>
  <c r="AA2449" i="2"/>
  <c r="Z2449" i="2"/>
  <c r="X2449" i="2"/>
  <c r="V2449" i="2"/>
  <c r="W2449" i="2" s="1"/>
  <c r="AA2448" i="2"/>
  <c r="Z2448" i="2"/>
  <c r="X2448" i="2"/>
  <c r="W2448" i="2"/>
  <c r="V2448" i="2"/>
  <c r="AA2447" i="2"/>
  <c r="Z2447" i="2"/>
  <c r="X2447" i="2"/>
  <c r="W2447" i="2"/>
  <c r="V2447" i="2"/>
  <c r="AA2446" i="2"/>
  <c r="Z2446" i="2"/>
  <c r="X2446" i="2"/>
  <c r="W2446" i="2"/>
  <c r="V2446" i="2"/>
  <c r="AA2445" i="2"/>
  <c r="Z2445" i="2"/>
  <c r="V2445" i="2"/>
  <c r="W2445" i="2" s="1"/>
  <c r="AA2444" i="2"/>
  <c r="Z2444" i="2"/>
  <c r="X2444" i="2"/>
  <c r="W2444" i="2"/>
  <c r="V2444" i="2"/>
  <c r="AA2443" i="2"/>
  <c r="Z2443" i="2"/>
  <c r="X2443" i="2"/>
  <c r="W2443" i="2"/>
  <c r="V2443" i="2"/>
  <c r="AA2442" i="2"/>
  <c r="Z2442" i="2"/>
  <c r="X2442" i="2"/>
  <c r="W2442" i="2"/>
  <c r="V2442" i="2"/>
  <c r="AA2441" i="2"/>
  <c r="Z2441" i="2"/>
  <c r="X2441" i="2"/>
  <c r="V2441" i="2"/>
  <c r="W2441" i="2" s="1"/>
  <c r="AA2440" i="2"/>
  <c r="Z2440" i="2"/>
  <c r="X2440" i="2"/>
  <c r="W2440" i="2"/>
  <c r="V2440" i="2"/>
  <c r="AA2439" i="2"/>
  <c r="Z2439" i="2"/>
  <c r="X2439" i="2"/>
  <c r="W2439" i="2"/>
  <c r="V2439" i="2"/>
  <c r="AA2438" i="2"/>
  <c r="Z2438" i="2"/>
  <c r="X2438" i="2"/>
  <c r="W2438" i="2"/>
  <c r="V2438" i="2"/>
  <c r="AA2437" i="2"/>
  <c r="Z2437" i="2"/>
  <c r="V2437" i="2"/>
  <c r="W2437" i="2" s="1"/>
  <c r="AA2436" i="2"/>
  <c r="Z2436" i="2"/>
  <c r="X2436" i="2"/>
  <c r="W2436" i="2"/>
  <c r="V2436" i="2"/>
  <c r="AA2435" i="2"/>
  <c r="Z2435" i="2"/>
  <c r="X2435" i="2"/>
  <c r="W2435" i="2"/>
  <c r="V2435" i="2"/>
  <c r="AA2434" i="2"/>
  <c r="Z2434" i="2"/>
  <c r="X2434" i="2"/>
  <c r="W2434" i="2"/>
  <c r="V2434" i="2"/>
  <c r="AA2433" i="2"/>
  <c r="Z2433" i="2"/>
  <c r="X2433" i="2"/>
  <c r="V2433" i="2"/>
  <c r="W2433" i="2" s="1"/>
  <c r="AA2432" i="2"/>
  <c r="Z2432" i="2"/>
  <c r="X2432" i="2"/>
  <c r="W2432" i="2"/>
  <c r="V2432" i="2"/>
  <c r="AA2431" i="2"/>
  <c r="Z2431" i="2"/>
  <c r="X2431" i="2"/>
  <c r="W2431" i="2"/>
  <c r="V2431" i="2"/>
  <c r="AA2430" i="2"/>
  <c r="Z2430" i="2"/>
  <c r="X2430" i="2"/>
  <c r="W2430" i="2"/>
  <c r="V2430" i="2"/>
  <c r="AA2429" i="2"/>
  <c r="Z2429" i="2"/>
  <c r="V2429" i="2"/>
  <c r="W2429" i="2" s="1"/>
  <c r="AA2428" i="2"/>
  <c r="Z2428" i="2"/>
  <c r="X2428" i="2"/>
  <c r="W2428" i="2"/>
  <c r="V2428" i="2"/>
  <c r="AA2427" i="2"/>
  <c r="Z2427" i="2"/>
  <c r="X2427" i="2"/>
  <c r="W2427" i="2"/>
  <c r="V2427" i="2"/>
  <c r="AA2426" i="2"/>
  <c r="Z2426" i="2"/>
  <c r="X2426" i="2"/>
  <c r="W2426" i="2"/>
  <c r="V2426" i="2"/>
  <c r="AA2425" i="2"/>
  <c r="Z2425" i="2"/>
  <c r="X2425" i="2"/>
  <c r="V2425" i="2"/>
  <c r="W2425" i="2" s="1"/>
  <c r="AA2424" i="2"/>
  <c r="Z2424" i="2"/>
  <c r="X2424" i="2"/>
  <c r="W2424" i="2"/>
  <c r="V2424" i="2"/>
  <c r="AA2423" i="2"/>
  <c r="Z2423" i="2"/>
  <c r="X2423" i="2"/>
  <c r="W2423" i="2"/>
  <c r="V2423" i="2"/>
  <c r="AA2422" i="2"/>
  <c r="Z2422" i="2"/>
  <c r="X2422" i="2"/>
  <c r="W2422" i="2"/>
  <c r="V2422" i="2"/>
  <c r="AA2421" i="2"/>
  <c r="Z2421" i="2"/>
  <c r="V2421" i="2"/>
  <c r="W2421" i="2" s="1"/>
  <c r="AA2420" i="2"/>
  <c r="Z2420" i="2"/>
  <c r="X2420" i="2"/>
  <c r="W2420" i="2"/>
  <c r="V2420" i="2"/>
  <c r="AA2419" i="2"/>
  <c r="Z2419" i="2"/>
  <c r="X2419" i="2"/>
  <c r="W2419" i="2"/>
  <c r="V2419" i="2"/>
  <c r="AA2418" i="2"/>
  <c r="Z2418" i="2"/>
  <c r="X2418" i="2"/>
  <c r="W2418" i="2"/>
  <c r="V2418" i="2"/>
  <c r="AA2417" i="2"/>
  <c r="Z2417" i="2"/>
  <c r="X2417" i="2"/>
  <c r="V2417" i="2"/>
  <c r="W2417" i="2" s="1"/>
  <c r="AA2416" i="2"/>
  <c r="Z2416" i="2"/>
  <c r="X2416" i="2"/>
  <c r="W2416" i="2"/>
  <c r="V2416" i="2"/>
  <c r="AA2415" i="2"/>
  <c r="Z2415" i="2"/>
  <c r="X2415" i="2"/>
  <c r="W2415" i="2"/>
  <c r="V2415" i="2"/>
  <c r="AA2414" i="2"/>
  <c r="Z2414" i="2"/>
  <c r="X2414" i="2"/>
  <c r="W2414" i="2"/>
  <c r="V2414" i="2"/>
  <c r="AA2413" i="2"/>
  <c r="Z2413" i="2"/>
  <c r="X2413" i="2"/>
  <c r="V2413" i="2"/>
  <c r="W2413" i="2" s="1"/>
  <c r="AA2412" i="2"/>
  <c r="Z2412" i="2"/>
  <c r="X2412" i="2"/>
  <c r="W2412" i="2"/>
  <c r="V2412" i="2"/>
  <c r="AA2411" i="2"/>
  <c r="Z2411" i="2"/>
  <c r="X2411" i="2"/>
  <c r="W2411" i="2"/>
  <c r="V2411" i="2"/>
  <c r="AA2410" i="2"/>
  <c r="Z2410" i="2"/>
  <c r="X2410" i="2"/>
  <c r="W2410" i="2"/>
  <c r="V2410" i="2"/>
  <c r="AA2409" i="2"/>
  <c r="Z2409" i="2"/>
  <c r="V2409" i="2"/>
  <c r="W2409" i="2" s="1"/>
  <c r="AA2408" i="2"/>
  <c r="Z2408" i="2"/>
  <c r="X2408" i="2"/>
  <c r="W2408" i="2"/>
  <c r="V2408" i="2"/>
  <c r="AA2407" i="2"/>
  <c r="Z2407" i="2"/>
  <c r="X2407" i="2"/>
  <c r="W2407" i="2"/>
  <c r="V2407" i="2"/>
  <c r="AA2406" i="2"/>
  <c r="Z2406" i="2"/>
  <c r="X2406" i="2"/>
  <c r="W2406" i="2"/>
  <c r="V2406" i="2"/>
  <c r="AA2405" i="2"/>
  <c r="Z2405" i="2"/>
  <c r="X2405" i="2"/>
  <c r="V2405" i="2"/>
  <c r="W2405" i="2" s="1"/>
  <c r="AA2404" i="2"/>
  <c r="Z2404" i="2"/>
  <c r="X2404" i="2"/>
  <c r="W2404" i="2"/>
  <c r="V2404" i="2"/>
  <c r="AA2403" i="2"/>
  <c r="Z2403" i="2"/>
  <c r="X2403" i="2"/>
  <c r="W2403" i="2"/>
  <c r="V2403" i="2"/>
  <c r="AA2402" i="2"/>
  <c r="Z2402" i="2"/>
  <c r="X2402" i="2"/>
  <c r="W2402" i="2"/>
  <c r="V2402" i="2"/>
  <c r="AA2401" i="2"/>
  <c r="Z2401" i="2"/>
  <c r="V2401" i="2"/>
  <c r="W2401" i="2" s="1"/>
  <c r="AA2400" i="2"/>
  <c r="Z2400" i="2"/>
  <c r="X2400" i="2"/>
  <c r="W2400" i="2"/>
  <c r="V2400" i="2"/>
  <c r="AA2399" i="2"/>
  <c r="Z2399" i="2"/>
  <c r="X2399" i="2"/>
  <c r="W2399" i="2"/>
  <c r="V2399" i="2"/>
  <c r="AA2398" i="2"/>
  <c r="Z2398" i="2"/>
  <c r="X2398" i="2"/>
  <c r="W2398" i="2"/>
  <c r="V2398" i="2"/>
  <c r="AA2397" i="2"/>
  <c r="Z2397" i="2"/>
  <c r="V2397" i="2"/>
  <c r="W2397" i="2" s="1"/>
  <c r="AA2396" i="2"/>
  <c r="Z2396" i="2"/>
  <c r="X2396" i="2"/>
  <c r="W2396" i="2"/>
  <c r="V2396" i="2"/>
  <c r="AA2395" i="2"/>
  <c r="Z2395" i="2"/>
  <c r="X2395" i="2"/>
  <c r="W2395" i="2"/>
  <c r="V2395" i="2"/>
  <c r="AA2394" i="2"/>
  <c r="Z2394" i="2"/>
  <c r="X2394" i="2"/>
  <c r="W2394" i="2"/>
  <c r="V2394" i="2"/>
  <c r="AA2393" i="2"/>
  <c r="Z2393" i="2"/>
  <c r="X2393" i="2"/>
  <c r="V2393" i="2"/>
  <c r="W2393" i="2" s="1"/>
  <c r="AA2392" i="2"/>
  <c r="Z2392" i="2"/>
  <c r="X2392" i="2"/>
  <c r="W2392" i="2"/>
  <c r="V2392" i="2"/>
  <c r="AA2391" i="2"/>
  <c r="Z2391" i="2"/>
  <c r="X2391" i="2"/>
  <c r="W2391" i="2"/>
  <c r="V2391" i="2"/>
  <c r="AA2390" i="2"/>
  <c r="Z2390" i="2"/>
  <c r="X2390" i="2"/>
  <c r="W2390" i="2"/>
  <c r="V2390" i="2"/>
  <c r="AA2389" i="2"/>
  <c r="Z2389" i="2"/>
  <c r="X2389" i="2"/>
  <c r="V2389" i="2"/>
  <c r="W2389" i="2" s="1"/>
  <c r="AA2388" i="2"/>
  <c r="Z2388" i="2"/>
  <c r="X2388" i="2"/>
  <c r="W2388" i="2"/>
  <c r="V2388" i="2"/>
  <c r="AA2387" i="2"/>
  <c r="Z2387" i="2"/>
  <c r="X2387" i="2"/>
  <c r="W2387" i="2"/>
  <c r="V2387" i="2"/>
  <c r="AA2386" i="2"/>
  <c r="Z2386" i="2"/>
  <c r="X2386" i="2"/>
  <c r="W2386" i="2"/>
  <c r="V2386" i="2"/>
  <c r="AA2385" i="2"/>
  <c r="Z2385" i="2"/>
  <c r="X2385" i="2"/>
  <c r="V2385" i="2"/>
  <c r="W2385" i="2" s="1"/>
  <c r="AA2384" i="2"/>
  <c r="Z2384" i="2"/>
  <c r="X2384" i="2"/>
  <c r="W2384" i="2"/>
  <c r="V2384" i="2"/>
  <c r="AA2383" i="2"/>
  <c r="Z2383" i="2"/>
  <c r="X2383" i="2"/>
  <c r="W2383" i="2"/>
  <c r="V2383" i="2"/>
  <c r="AA2382" i="2"/>
  <c r="Z2382" i="2"/>
  <c r="X2382" i="2"/>
  <c r="W2382" i="2"/>
  <c r="V2382" i="2"/>
  <c r="AA2381" i="2"/>
  <c r="Z2381" i="2"/>
  <c r="V2381" i="2"/>
  <c r="W2381" i="2" s="1"/>
  <c r="AA2380" i="2"/>
  <c r="Z2380" i="2"/>
  <c r="X2380" i="2"/>
  <c r="W2380" i="2"/>
  <c r="V2380" i="2"/>
  <c r="AA2379" i="2"/>
  <c r="Z2379" i="2"/>
  <c r="X2379" i="2"/>
  <c r="W2379" i="2"/>
  <c r="V2379" i="2"/>
  <c r="AA2378" i="2"/>
  <c r="Z2378" i="2"/>
  <c r="X2378" i="2"/>
  <c r="W2378" i="2"/>
  <c r="V2378" i="2"/>
  <c r="AA2377" i="2"/>
  <c r="Z2377" i="2"/>
  <c r="V2377" i="2"/>
  <c r="W2377" i="2" s="1"/>
  <c r="AA2376" i="2"/>
  <c r="Z2376" i="2"/>
  <c r="X2376" i="2"/>
  <c r="W2376" i="2"/>
  <c r="V2376" i="2"/>
  <c r="AA2375" i="2"/>
  <c r="Z2375" i="2"/>
  <c r="X2375" i="2"/>
  <c r="W2375" i="2"/>
  <c r="V2375" i="2"/>
  <c r="AA2374" i="2"/>
  <c r="Z2374" i="2"/>
  <c r="X2374" i="2"/>
  <c r="W2374" i="2"/>
  <c r="V2374" i="2"/>
  <c r="AA2373" i="2"/>
  <c r="Z2373" i="2"/>
  <c r="V2373" i="2"/>
  <c r="W2373" i="2" s="1"/>
  <c r="AA2372" i="2"/>
  <c r="Z2372" i="2"/>
  <c r="X2372" i="2"/>
  <c r="W2372" i="2"/>
  <c r="V2372" i="2"/>
  <c r="AA2371" i="2"/>
  <c r="Z2371" i="2"/>
  <c r="X2371" i="2"/>
  <c r="W2371" i="2"/>
  <c r="V2371" i="2"/>
  <c r="AA2370" i="2"/>
  <c r="Z2370" i="2"/>
  <c r="X2370" i="2"/>
  <c r="W2370" i="2"/>
  <c r="V2370" i="2"/>
  <c r="AA2369" i="2"/>
  <c r="Z2369" i="2"/>
  <c r="X2369" i="2"/>
  <c r="V2369" i="2"/>
  <c r="W2369" i="2" s="1"/>
  <c r="AA2368" i="2"/>
  <c r="Z2368" i="2"/>
  <c r="X2368" i="2"/>
  <c r="W2368" i="2"/>
  <c r="V2368" i="2"/>
  <c r="AA2367" i="2"/>
  <c r="Z2367" i="2"/>
  <c r="X2367" i="2"/>
  <c r="W2367" i="2"/>
  <c r="V2367" i="2"/>
  <c r="AA2366" i="2"/>
  <c r="Z2366" i="2"/>
  <c r="X2366" i="2"/>
  <c r="W2366" i="2"/>
  <c r="V2366" i="2"/>
  <c r="AA2365" i="2"/>
  <c r="Z2365" i="2"/>
  <c r="V2365" i="2"/>
  <c r="W2365" i="2" s="1"/>
  <c r="AA2364" i="2"/>
  <c r="Z2364" i="2"/>
  <c r="X2364" i="2"/>
  <c r="W2364" i="2"/>
  <c r="V2364" i="2"/>
  <c r="AA2363" i="2"/>
  <c r="Z2363" i="2"/>
  <c r="X2363" i="2"/>
  <c r="W2363" i="2"/>
  <c r="V2363" i="2"/>
  <c r="AA2362" i="2"/>
  <c r="Z2362" i="2"/>
  <c r="X2362" i="2"/>
  <c r="W2362" i="2"/>
  <c r="V2362" i="2"/>
  <c r="AA2361" i="2"/>
  <c r="Z2361" i="2"/>
  <c r="X2361" i="2"/>
  <c r="V2361" i="2"/>
  <c r="W2361" i="2" s="1"/>
  <c r="AA2360" i="2"/>
  <c r="Z2360" i="2"/>
  <c r="X2360" i="2"/>
  <c r="W2360" i="2"/>
  <c r="V2360" i="2"/>
  <c r="AA2359" i="2"/>
  <c r="Z2359" i="2"/>
  <c r="X2359" i="2"/>
  <c r="W2359" i="2"/>
  <c r="V2359" i="2"/>
  <c r="AA2358" i="2"/>
  <c r="Z2358" i="2"/>
  <c r="X2358" i="2"/>
  <c r="W2358" i="2"/>
  <c r="V2358" i="2"/>
  <c r="AA2357" i="2"/>
  <c r="Z2357" i="2"/>
  <c r="X2357" i="2"/>
  <c r="W2357" i="2"/>
  <c r="V2357" i="2"/>
  <c r="AA2356" i="2"/>
  <c r="Z2356" i="2"/>
  <c r="X2356" i="2"/>
  <c r="W2356" i="2"/>
  <c r="V2356" i="2"/>
  <c r="AA2355" i="2"/>
  <c r="Z2355" i="2"/>
  <c r="X2355" i="2"/>
  <c r="W2355" i="2"/>
  <c r="V2355" i="2"/>
  <c r="AA2354" i="2"/>
  <c r="Z2354" i="2"/>
  <c r="X2354" i="2"/>
  <c r="W2354" i="2"/>
  <c r="V2354" i="2"/>
  <c r="AA2353" i="2"/>
  <c r="Z2353" i="2"/>
  <c r="X2353" i="2"/>
  <c r="W2353" i="2"/>
  <c r="V2353" i="2"/>
  <c r="AA2352" i="2"/>
  <c r="Z2352" i="2"/>
  <c r="X2352" i="2"/>
  <c r="W2352" i="2"/>
  <c r="V2352" i="2"/>
  <c r="AA2351" i="2"/>
  <c r="Z2351" i="2"/>
  <c r="X2351" i="2"/>
  <c r="W2351" i="2"/>
  <c r="V2351" i="2"/>
  <c r="AA2350" i="2"/>
  <c r="Z2350" i="2"/>
  <c r="X2350" i="2"/>
  <c r="W2350" i="2"/>
  <c r="V2350" i="2"/>
  <c r="AA2349" i="2"/>
  <c r="Z2349" i="2"/>
  <c r="X2349" i="2"/>
  <c r="W2349" i="2"/>
  <c r="V2349" i="2"/>
  <c r="AA2348" i="2"/>
  <c r="Z2348" i="2"/>
  <c r="X2348" i="2"/>
  <c r="W2348" i="2"/>
  <c r="V2348" i="2"/>
  <c r="AA2347" i="2"/>
  <c r="Z2347" i="2"/>
  <c r="X2347" i="2"/>
  <c r="W2347" i="2"/>
  <c r="V2347" i="2"/>
  <c r="AA2346" i="2"/>
  <c r="Z2346" i="2"/>
  <c r="X2346" i="2"/>
  <c r="W2346" i="2"/>
  <c r="V2346" i="2"/>
  <c r="AA2345" i="2"/>
  <c r="Z2345" i="2"/>
  <c r="X2345" i="2"/>
  <c r="W2345" i="2"/>
  <c r="V2345" i="2"/>
  <c r="AA2344" i="2"/>
  <c r="Z2344" i="2"/>
  <c r="X2344" i="2"/>
  <c r="W2344" i="2"/>
  <c r="V2344" i="2"/>
  <c r="AA2343" i="2"/>
  <c r="Z2343" i="2"/>
  <c r="X2343" i="2"/>
  <c r="W2343" i="2"/>
  <c r="V2343" i="2"/>
  <c r="AA2342" i="2"/>
  <c r="Z2342" i="2"/>
  <c r="X2342" i="2"/>
  <c r="W2342" i="2"/>
  <c r="V2342" i="2"/>
  <c r="AA2341" i="2"/>
  <c r="Z2341" i="2"/>
  <c r="X2341" i="2"/>
  <c r="W2341" i="2"/>
  <c r="V2341" i="2"/>
  <c r="AA2340" i="2"/>
  <c r="Z2340" i="2"/>
  <c r="X2340" i="2"/>
  <c r="W2340" i="2"/>
  <c r="V2340" i="2"/>
  <c r="AA2339" i="2"/>
  <c r="Z2339" i="2"/>
  <c r="X2339" i="2"/>
  <c r="W2339" i="2"/>
  <c r="V2339" i="2"/>
  <c r="AA2338" i="2"/>
  <c r="Z2338" i="2"/>
  <c r="X2338" i="2"/>
  <c r="W2338" i="2"/>
  <c r="V2338" i="2"/>
  <c r="AA2337" i="2"/>
  <c r="Z2337" i="2"/>
  <c r="X2337" i="2"/>
  <c r="W2337" i="2"/>
  <c r="V2337" i="2"/>
  <c r="AA2336" i="2"/>
  <c r="Z2336" i="2"/>
  <c r="X2336" i="2"/>
  <c r="W2336" i="2"/>
  <c r="V2336" i="2"/>
  <c r="AA2335" i="2"/>
  <c r="Z2335" i="2"/>
  <c r="X2335" i="2"/>
  <c r="W2335" i="2"/>
  <c r="V2335" i="2"/>
  <c r="AA2334" i="2"/>
  <c r="Z2334" i="2"/>
  <c r="X2334" i="2"/>
  <c r="W2334" i="2"/>
  <c r="V2334" i="2"/>
  <c r="AA2333" i="2"/>
  <c r="Z2333" i="2"/>
  <c r="X2333" i="2"/>
  <c r="W2333" i="2"/>
  <c r="V2333" i="2"/>
  <c r="AA2332" i="2"/>
  <c r="Z2332" i="2"/>
  <c r="X2332" i="2"/>
  <c r="W2332" i="2"/>
  <c r="V2332" i="2"/>
  <c r="AA2331" i="2"/>
  <c r="Z2331" i="2"/>
  <c r="X2331" i="2"/>
  <c r="W2331" i="2"/>
  <c r="V2331" i="2"/>
  <c r="AA2330" i="2"/>
  <c r="Z2330" i="2"/>
  <c r="X2330" i="2"/>
  <c r="W2330" i="2"/>
  <c r="V2330" i="2"/>
  <c r="AA2329" i="2"/>
  <c r="Z2329" i="2"/>
  <c r="X2329" i="2"/>
  <c r="W2329" i="2"/>
  <c r="V2329" i="2"/>
  <c r="AA2328" i="2"/>
  <c r="Z2328" i="2"/>
  <c r="X2328" i="2"/>
  <c r="W2328" i="2"/>
  <c r="V2328" i="2"/>
  <c r="AA2327" i="2"/>
  <c r="Z2327" i="2"/>
  <c r="X2327" i="2"/>
  <c r="W2327" i="2"/>
  <c r="V2327" i="2"/>
  <c r="AA2326" i="2"/>
  <c r="Z2326" i="2"/>
  <c r="X2326" i="2"/>
  <c r="W2326" i="2"/>
  <c r="V2326" i="2"/>
  <c r="AA2325" i="2"/>
  <c r="Z2325" i="2"/>
  <c r="X2325" i="2"/>
  <c r="W2325" i="2"/>
  <c r="V2325" i="2"/>
  <c r="AA2324" i="2"/>
  <c r="Z2324" i="2"/>
  <c r="X2324" i="2"/>
  <c r="W2324" i="2"/>
  <c r="V2324" i="2"/>
  <c r="AA2323" i="2"/>
  <c r="Z2323" i="2"/>
  <c r="X2323" i="2"/>
  <c r="W2323" i="2"/>
  <c r="V2323" i="2"/>
  <c r="AA2322" i="2"/>
  <c r="Z2322" i="2"/>
  <c r="X2322" i="2"/>
  <c r="W2322" i="2"/>
  <c r="V2322" i="2"/>
  <c r="AA2321" i="2"/>
  <c r="Z2321" i="2"/>
  <c r="X2321" i="2"/>
  <c r="W2321" i="2"/>
  <c r="V2321" i="2"/>
  <c r="AA2320" i="2"/>
  <c r="Z2320" i="2"/>
  <c r="X2320" i="2"/>
  <c r="W2320" i="2"/>
  <c r="V2320" i="2"/>
  <c r="AA2319" i="2"/>
  <c r="Z2319" i="2"/>
  <c r="X2319" i="2"/>
  <c r="W2319" i="2"/>
  <c r="V2319" i="2"/>
  <c r="AA2318" i="2"/>
  <c r="Z2318" i="2"/>
  <c r="X2318" i="2"/>
  <c r="W2318" i="2"/>
  <c r="V2318" i="2"/>
  <c r="AA2317" i="2"/>
  <c r="Z2317" i="2"/>
  <c r="X2317" i="2"/>
  <c r="W2317" i="2"/>
  <c r="V2317" i="2"/>
  <c r="AA2316" i="2"/>
  <c r="Z2316" i="2"/>
  <c r="X2316" i="2"/>
  <c r="W2316" i="2"/>
  <c r="V2316" i="2"/>
  <c r="AA2315" i="2"/>
  <c r="Z2315" i="2"/>
  <c r="X2315" i="2"/>
  <c r="W2315" i="2"/>
  <c r="V2315" i="2"/>
  <c r="AA2314" i="2"/>
  <c r="Z2314" i="2"/>
  <c r="X2314" i="2"/>
  <c r="W2314" i="2"/>
  <c r="V2314" i="2"/>
  <c r="AA2313" i="2"/>
  <c r="Z2313" i="2"/>
  <c r="X2313" i="2"/>
  <c r="W2313" i="2"/>
  <c r="V2313" i="2"/>
  <c r="AA2312" i="2"/>
  <c r="Z2312" i="2"/>
  <c r="X2312" i="2"/>
  <c r="W2312" i="2"/>
  <c r="V2312" i="2"/>
  <c r="AA2311" i="2"/>
  <c r="Z2311" i="2"/>
  <c r="X2311" i="2"/>
  <c r="W2311" i="2"/>
  <c r="V2311" i="2"/>
  <c r="AA2310" i="2"/>
  <c r="Z2310" i="2"/>
  <c r="X2310" i="2"/>
  <c r="W2310" i="2"/>
  <c r="V2310" i="2"/>
  <c r="AA2309" i="2"/>
  <c r="Z2309" i="2"/>
  <c r="X2309" i="2"/>
  <c r="W2309" i="2"/>
  <c r="V2309" i="2"/>
  <c r="AA2308" i="2"/>
  <c r="Z2308" i="2"/>
  <c r="X2308" i="2"/>
  <c r="W2308" i="2"/>
  <c r="V2308" i="2"/>
  <c r="AA2307" i="2"/>
  <c r="Z2307" i="2"/>
  <c r="X2307" i="2"/>
  <c r="W2307" i="2"/>
  <c r="V2307" i="2"/>
  <c r="AA2306" i="2"/>
  <c r="Z2306" i="2"/>
  <c r="X2306" i="2"/>
  <c r="W2306" i="2"/>
  <c r="V2306" i="2"/>
  <c r="AA2305" i="2"/>
  <c r="Z2305" i="2"/>
  <c r="X2305" i="2"/>
  <c r="W2305" i="2"/>
  <c r="V2305" i="2"/>
  <c r="AA2304" i="2"/>
  <c r="Z2304" i="2"/>
  <c r="X2304" i="2"/>
  <c r="W2304" i="2"/>
  <c r="V2304" i="2"/>
  <c r="AA2303" i="2"/>
  <c r="Z2303" i="2"/>
  <c r="X2303" i="2"/>
  <c r="W2303" i="2"/>
  <c r="V2303" i="2"/>
  <c r="AA2302" i="2"/>
  <c r="Z2302" i="2"/>
  <c r="X2302" i="2"/>
  <c r="W2302" i="2"/>
  <c r="V2302" i="2"/>
  <c r="AA2301" i="2"/>
  <c r="Z2301" i="2"/>
  <c r="X2301" i="2"/>
  <c r="W2301" i="2"/>
  <c r="V2301" i="2"/>
  <c r="AA2300" i="2"/>
  <c r="Z2300" i="2"/>
  <c r="X2300" i="2"/>
  <c r="W2300" i="2"/>
  <c r="V2300" i="2"/>
  <c r="AA2299" i="2"/>
  <c r="Z2299" i="2"/>
  <c r="X2299" i="2"/>
  <c r="W2299" i="2"/>
  <c r="V2299" i="2"/>
  <c r="AA2298" i="2"/>
  <c r="Z2298" i="2"/>
  <c r="X2298" i="2"/>
  <c r="W2298" i="2"/>
  <c r="V2298" i="2"/>
  <c r="AA2297" i="2"/>
  <c r="Z2297" i="2"/>
  <c r="X2297" i="2"/>
  <c r="W2297" i="2"/>
  <c r="V2297" i="2"/>
  <c r="AA2296" i="2"/>
  <c r="Z2296" i="2"/>
  <c r="X2296" i="2"/>
  <c r="W2296" i="2"/>
  <c r="V2296" i="2"/>
  <c r="AA2295" i="2"/>
  <c r="Z2295" i="2"/>
  <c r="X2295" i="2"/>
  <c r="W2295" i="2"/>
  <c r="V2295" i="2"/>
  <c r="AA2294" i="2"/>
  <c r="Z2294" i="2"/>
  <c r="X2294" i="2"/>
  <c r="W2294" i="2"/>
  <c r="V2294" i="2"/>
  <c r="AA2293" i="2"/>
  <c r="Z2293" i="2"/>
  <c r="X2293" i="2"/>
  <c r="W2293" i="2"/>
  <c r="V2293" i="2"/>
  <c r="AA2292" i="2"/>
  <c r="Z2292" i="2"/>
  <c r="X2292" i="2"/>
  <c r="W2292" i="2"/>
  <c r="V2292" i="2"/>
  <c r="AA2291" i="2"/>
  <c r="Z2291" i="2"/>
  <c r="X2291" i="2"/>
  <c r="W2291" i="2"/>
  <c r="V2291" i="2"/>
  <c r="AA2290" i="2"/>
  <c r="Z2290" i="2"/>
  <c r="X2290" i="2"/>
  <c r="W2290" i="2"/>
  <c r="V2290" i="2"/>
  <c r="AA2289" i="2"/>
  <c r="Z2289" i="2"/>
  <c r="X2289" i="2"/>
  <c r="W2289" i="2"/>
  <c r="V2289" i="2"/>
  <c r="AA2288" i="2"/>
  <c r="Z2288" i="2"/>
  <c r="X2288" i="2"/>
  <c r="W2288" i="2"/>
  <c r="V2288" i="2"/>
  <c r="AA2287" i="2"/>
  <c r="Z2287" i="2"/>
  <c r="X2287" i="2"/>
  <c r="W2287" i="2"/>
  <c r="V2287" i="2"/>
  <c r="AA2286" i="2"/>
  <c r="Z2286" i="2"/>
  <c r="X2286" i="2"/>
  <c r="W2286" i="2"/>
  <c r="V2286" i="2"/>
  <c r="AA2285" i="2"/>
  <c r="Z2285" i="2"/>
  <c r="X2285" i="2"/>
  <c r="W2285" i="2"/>
  <c r="V2285" i="2"/>
  <c r="AA2284" i="2"/>
  <c r="Z2284" i="2"/>
  <c r="X2284" i="2"/>
  <c r="W2284" i="2"/>
  <c r="V2284" i="2"/>
  <c r="AA2283" i="2"/>
  <c r="Z2283" i="2"/>
  <c r="X2283" i="2"/>
  <c r="W2283" i="2"/>
  <c r="V2283" i="2"/>
  <c r="AA2282" i="2"/>
  <c r="Z2282" i="2"/>
  <c r="X2282" i="2"/>
  <c r="W2282" i="2"/>
  <c r="V2282" i="2"/>
  <c r="AA2281" i="2"/>
  <c r="Z2281" i="2"/>
  <c r="X2281" i="2"/>
  <c r="W2281" i="2"/>
  <c r="V2281" i="2"/>
  <c r="AA2280" i="2"/>
  <c r="Z2280" i="2"/>
  <c r="X2280" i="2"/>
  <c r="W2280" i="2"/>
  <c r="V2280" i="2"/>
  <c r="AA2279" i="2"/>
  <c r="Z2279" i="2"/>
  <c r="X2279" i="2"/>
  <c r="W2279" i="2"/>
  <c r="V2279" i="2"/>
  <c r="AA2278" i="2"/>
  <c r="Z2278" i="2"/>
  <c r="X2278" i="2"/>
  <c r="W2278" i="2"/>
  <c r="V2278" i="2"/>
  <c r="AA2277" i="2"/>
  <c r="Z2277" i="2"/>
  <c r="X2277" i="2"/>
  <c r="W2277" i="2"/>
  <c r="V2277" i="2"/>
  <c r="AA2276" i="2"/>
  <c r="Z2276" i="2"/>
  <c r="X2276" i="2"/>
  <c r="W2276" i="2"/>
  <c r="V2276" i="2"/>
  <c r="AA2275" i="2"/>
  <c r="Z2275" i="2"/>
  <c r="X2275" i="2"/>
  <c r="W2275" i="2"/>
  <c r="V2275" i="2"/>
  <c r="AA2274" i="2"/>
  <c r="Z2274" i="2"/>
  <c r="X2274" i="2"/>
  <c r="W2274" i="2"/>
  <c r="V2274" i="2"/>
  <c r="AA2273" i="2"/>
  <c r="Z2273" i="2"/>
  <c r="X2273" i="2"/>
  <c r="W2273" i="2"/>
  <c r="V2273" i="2"/>
  <c r="AA2272" i="2"/>
  <c r="Z2272" i="2"/>
  <c r="X2272" i="2"/>
  <c r="W2272" i="2"/>
  <c r="V2272" i="2"/>
  <c r="AA2271" i="2"/>
  <c r="Z2271" i="2"/>
  <c r="X2271" i="2"/>
  <c r="W2271" i="2"/>
  <c r="V2271" i="2"/>
  <c r="AA2270" i="2"/>
  <c r="Z2270" i="2"/>
  <c r="X2270" i="2"/>
  <c r="W2270" i="2"/>
  <c r="V2270" i="2"/>
  <c r="AA2269" i="2"/>
  <c r="Z2269" i="2"/>
  <c r="X2269" i="2"/>
  <c r="W2269" i="2"/>
  <c r="V2269" i="2"/>
  <c r="AA2268" i="2"/>
  <c r="Z2268" i="2"/>
  <c r="X2268" i="2"/>
  <c r="W2268" i="2"/>
  <c r="V2268" i="2"/>
  <c r="AA2267" i="2"/>
  <c r="Z2267" i="2"/>
  <c r="X2267" i="2"/>
  <c r="W2267" i="2"/>
  <c r="V2267" i="2"/>
  <c r="AA2266" i="2"/>
  <c r="Z2266" i="2"/>
  <c r="X2266" i="2"/>
  <c r="W2266" i="2"/>
  <c r="V2266" i="2"/>
  <c r="AA2265" i="2"/>
  <c r="Z2265" i="2"/>
  <c r="X2265" i="2"/>
  <c r="W2265" i="2"/>
  <c r="V2265" i="2"/>
  <c r="AA2264" i="2"/>
  <c r="Z2264" i="2"/>
  <c r="X2264" i="2"/>
  <c r="W2264" i="2"/>
  <c r="V2264" i="2"/>
  <c r="AA2263" i="2"/>
  <c r="Z2263" i="2"/>
  <c r="X2263" i="2"/>
  <c r="W2263" i="2"/>
  <c r="V2263" i="2"/>
  <c r="AA2262" i="2"/>
  <c r="Z2262" i="2"/>
  <c r="X2262" i="2"/>
  <c r="W2262" i="2"/>
  <c r="V2262" i="2"/>
  <c r="AA2261" i="2"/>
  <c r="Z2261" i="2"/>
  <c r="X2261" i="2"/>
  <c r="W2261" i="2"/>
  <c r="V2261" i="2"/>
  <c r="AA2260" i="2"/>
  <c r="Z2260" i="2"/>
  <c r="X2260" i="2"/>
  <c r="W2260" i="2"/>
  <c r="V2260" i="2"/>
  <c r="AA2259" i="2"/>
  <c r="Z2259" i="2"/>
  <c r="X2259" i="2"/>
  <c r="W2259" i="2"/>
  <c r="V2259" i="2"/>
  <c r="AA2258" i="2"/>
  <c r="Z2258" i="2"/>
  <c r="X2258" i="2"/>
  <c r="W2258" i="2"/>
  <c r="V2258" i="2"/>
  <c r="AA2257" i="2"/>
  <c r="Z2257" i="2"/>
  <c r="X2257" i="2"/>
  <c r="W2257" i="2"/>
  <c r="V2257" i="2"/>
  <c r="AA2256" i="2"/>
  <c r="Z2256" i="2"/>
  <c r="X2256" i="2"/>
  <c r="W2256" i="2"/>
  <c r="V2256" i="2"/>
  <c r="AA2255" i="2"/>
  <c r="Z2255" i="2"/>
  <c r="X2255" i="2"/>
  <c r="W2255" i="2"/>
  <c r="V2255" i="2"/>
  <c r="AA2254" i="2"/>
  <c r="Z2254" i="2"/>
  <c r="X2254" i="2"/>
  <c r="W2254" i="2"/>
  <c r="V2254" i="2"/>
  <c r="AA2253" i="2"/>
  <c r="Z2253" i="2"/>
  <c r="X2253" i="2"/>
  <c r="W2253" i="2"/>
  <c r="V2253" i="2"/>
  <c r="AA2252" i="2"/>
  <c r="Z2252" i="2"/>
  <c r="X2252" i="2"/>
  <c r="W2252" i="2"/>
  <c r="V2252" i="2"/>
  <c r="AA2251" i="2"/>
  <c r="Z2251" i="2"/>
  <c r="X2251" i="2"/>
  <c r="W2251" i="2"/>
  <c r="V2251" i="2"/>
  <c r="AA2250" i="2"/>
  <c r="Z2250" i="2"/>
  <c r="X2250" i="2"/>
  <c r="W2250" i="2"/>
  <c r="V2250" i="2"/>
  <c r="AA2249" i="2"/>
  <c r="Z2249" i="2"/>
  <c r="X2249" i="2"/>
  <c r="W2249" i="2"/>
  <c r="V2249" i="2"/>
  <c r="AA2248" i="2"/>
  <c r="Z2248" i="2"/>
  <c r="X2248" i="2"/>
  <c r="W2248" i="2"/>
  <c r="V2248" i="2"/>
  <c r="AA2247" i="2"/>
  <c r="Z2247" i="2"/>
  <c r="X2247" i="2"/>
  <c r="W2247" i="2"/>
  <c r="V2247" i="2"/>
  <c r="AA2246" i="2"/>
  <c r="Z2246" i="2"/>
  <c r="X2246" i="2"/>
  <c r="W2246" i="2"/>
  <c r="V2246" i="2"/>
  <c r="AA2245" i="2"/>
  <c r="Z2245" i="2"/>
  <c r="X2245" i="2"/>
  <c r="W2245" i="2"/>
  <c r="V2245" i="2"/>
  <c r="AA2244" i="2"/>
  <c r="Z2244" i="2"/>
  <c r="X2244" i="2"/>
  <c r="W2244" i="2"/>
  <c r="V2244" i="2"/>
  <c r="AA2243" i="2"/>
  <c r="Z2243" i="2"/>
  <c r="X2243" i="2"/>
  <c r="W2243" i="2"/>
  <c r="V2243" i="2"/>
  <c r="AA2242" i="2"/>
  <c r="Z2242" i="2"/>
  <c r="X2242" i="2"/>
  <c r="W2242" i="2"/>
  <c r="V2242" i="2"/>
  <c r="AA2241" i="2"/>
  <c r="Z2241" i="2"/>
  <c r="X2241" i="2"/>
  <c r="W2241" i="2"/>
  <c r="V2241" i="2"/>
  <c r="AA2240" i="2"/>
  <c r="Z2240" i="2"/>
  <c r="X2240" i="2"/>
  <c r="W2240" i="2"/>
  <c r="V2240" i="2"/>
  <c r="AA2239" i="2"/>
  <c r="Z2239" i="2"/>
  <c r="X2239" i="2"/>
  <c r="W2239" i="2"/>
  <c r="V2239" i="2"/>
  <c r="AA2238" i="2"/>
  <c r="Z2238" i="2"/>
  <c r="X2238" i="2"/>
  <c r="W2238" i="2"/>
  <c r="V2238" i="2"/>
  <c r="AA2237" i="2"/>
  <c r="Z2237" i="2"/>
  <c r="X2237" i="2"/>
  <c r="W2237" i="2"/>
  <c r="V2237" i="2"/>
  <c r="AA2236" i="2"/>
  <c r="Z2236" i="2"/>
  <c r="X2236" i="2"/>
  <c r="W2236" i="2"/>
  <c r="V2236" i="2"/>
  <c r="AA2235" i="2"/>
  <c r="Z2235" i="2"/>
  <c r="X2235" i="2"/>
  <c r="W2235" i="2"/>
  <c r="V2235" i="2"/>
  <c r="AA2234" i="2"/>
  <c r="Z2234" i="2"/>
  <c r="X2234" i="2"/>
  <c r="W2234" i="2"/>
  <c r="V2234" i="2"/>
  <c r="AA2233" i="2"/>
  <c r="Z2233" i="2"/>
  <c r="X2233" i="2"/>
  <c r="W2233" i="2"/>
  <c r="V2233" i="2"/>
  <c r="AA2232" i="2"/>
  <c r="Z2232" i="2"/>
  <c r="X2232" i="2"/>
  <c r="W2232" i="2"/>
  <c r="V2232" i="2"/>
  <c r="AA2231" i="2"/>
  <c r="Z2231" i="2"/>
  <c r="X2231" i="2"/>
  <c r="W2231" i="2"/>
  <c r="V2231" i="2"/>
  <c r="AA2230" i="2"/>
  <c r="Z2230" i="2"/>
  <c r="X2230" i="2"/>
  <c r="W2230" i="2"/>
  <c r="V2230" i="2"/>
  <c r="AA2229" i="2"/>
  <c r="Z2229" i="2"/>
  <c r="X2229" i="2"/>
  <c r="W2229" i="2"/>
  <c r="V2229" i="2"/>
  <c r="AA2228" i="2"/>
  <c r="Z2228" i="2"/>
  <c r="X2228" i="2"/>
  <c r="W2228" i="2"/>
  <c r="V2228" i="2"/>
  <c r="AA2227" i="2"/>
  <c r="Z2227" i="2"/>
  <c r="X2227" i="2"/>
  <c r="W2227" i="2"/>
  <c r="V2227" i="2"/>
  <c r="AA2226" i="2"/>
  <c r="Z2226" i="2"/>
  <c r="X2226" i="2"/>
  <c r="W2226" i="2"/>
  <c r="V2226" i="2"/>
  <c r="AA2225" i="2"/>
  <c r="Z2225" i="2"/>
  <c r="X2225" i="2"/>
  <c r="W2225" i="2"/>
  <c r="V2225" i="2"/>
  <c r="AA2224" i="2"/>
  <c r="Z2224" i="2"/>
  <c r="X2224" i="2"/>
  <c r="W2224" i="2"/>
  <c r="V2224" i="2"/>
  <c r="AA2223" i="2"/>
  <c r="Z2223" i="2"/>
  <c r="X2223" i="2"/>
  <c r="W2223" i="2"/>
  <c r="V2223" i="2"/>
  <c r="AA2222" i="2"/>
  <c r="Z2222" i="2"/>
  <c r="X2222" i="2"/>
  <c r="W2222" i="2"/>
  <c r="V2222" i="2"/>
  <c r="AA2221" i="2"/>
  <c r="Z2221" i="2"/>
  <c r="X2221" i="2"/>
  <c r="W2221" i="2"/>
  <c r="V2221" i="2"/>
  <c r="AA2220" i="2"/>
  <c r="Z2220" i="2"/>
  <c r="X2220" i="2"/>
  <c r="W2220" i="2"/>
  <c r="V2220" i="2"/>
  <c r="AA2219" i="2"/>
  <c r="Z2219" i="2"/>
  <c r="X2219" i="2"/>
  <c r="W2219" i="2"/>
  <c r="V2219" i="2"/>
  <c r="AA2218" i="2"/>
  <c r="Z2218" i="2"/>
  <c r="X2218" i="2"/>
  <c r="W2218" i="2"/>
  <c r="V2218" i="2"/>
  <c r="AA2217" i="2"/>
  <c r="Z2217" i="2"/>
  <c r="X2217" i="2"/>
  <c r="W2217" i="2"/>
  <c r="V2217" i="2"/>
  <c r="AA2216" i="2"/>
  <c r="Z2216" i="2"/>
  <c r="X2216" i="2"/>
  <c r="W2216" i="2"/>
  <c r="V2216" i="2"/>
  <c r="AA2215" i="2"/>
  <c r="Z2215" i="2"/>
  <c r="X2215" i="2"/>
  <c r="W2215" i="2"/>
  <c r="V2215" i="2"/>
  <c r="AA2214" i="2"/>
  <c r="Z2214" i="2"/>
  <c r="X2214" i="2"/>
  <c r="W2214" i="2"/>
  <c r="V2214" i="2"/>
  <c r="AA2213" i="2"/>
  <c r="Z2213" i="2"/>
  <c r="X2213" i="2"/>
  <c r="W2213" i="2"/>
  <c r="V2213" i="2"/>
  <c r="AA2212" i="2"/>
  <c r="Z2212" i="2"/>
  <c r="X2212" i="2"/>
  <c r="W2212" i="2"/>
  <c r="V2212" i="2"/>
  <c r="AA2211" i="2"/>
  <c r="Z2211" i="2"/>
  <c r="X2211" i="2"/>
  <c r="W2211" i="2"/>
  <c r="V2211" i="2"/>
  <c r="AA2210" i="2"/>
  <c r="Z2210" i="2"/>
  <c r="X2210" i="2"/>
  <c r="W2210" i="2"/>
  <c r="V2210" i="2"/>
  <c r="AA2209" i="2"/>
  <c r="Z2209" i="2"/>
  <c r="X2209" i="2"/>
  <c r="W2209" i="2"/>
  <c r="V2209" i="2"/>
  <c r="AA2208" i="2"/>
  <c r="Z2208" i="2"/>
  <c r="X2208" i="2"/>
  <c r="W2208" i="2"/>
  <c r="V2208" i="2"/>
  <c r="AA2207" i="2"/>
  <c r="Z2207" i="2"/>
  <c r="X2207" i="2"/>
  <c r="W2207" i="2"/>
  <c r="V2207" i="2"/>
  <c r="AA2206" i="2"/>
  <c r="Z2206" i="2"/>
  <c r="X2206" i="2"/>
  <c r="W2206" i="2"/>
  <c r="V2206" i="2"/>
  <c r="AA2205" i="2"/>
  <c r="Z2205" i="2"/>
  <c r="X2205" i="2"/>
  <c r="W2205" i="2"/>
  <c r="V2205" i="2"/>
  <c r="AA2204" i="2"/>
  <c r="Z2204" i="2"/>
  <c r="X2204" i="2"/>
  <c r="W2204" i="2"/>
  <c r="V2204" i="2"/>
  <c r="AA2203" i="2"/>
  <c r="Z2203" i="2"/>
  <c r="X2203" i="2"/>
  <c r="W2203" i="2"/>
  <c r="V2203" i="2"/>
  <c r="AA2202" i="2"/>
  <c r="Z2202" i="2"/>
  <c r="X2202" i="2"/>
  <c r="W2202" i="2"/>
  <c r="V2202" i="2"/>
  <c r="AA2201" i="2"/>
  <c r="Z2201" i="2"/>
  <c r="X2201" i="2"/>
  <c r="W2201" i="2"/>
  <c r="V2201" i="2"/>
  <c r="AA2200" i="2"/>
  <c r="Z2200" i="2"/>
  <c r="X2200" i="2"/>
  <c r="W2200" i="2"/>
  <c r="V2200" i="2"/>
  <c r="AA2199" i="2"/>
  <c r="Z2199" i="2"/>
  <c r="X2199" i="2"/>
  <c r="W2199" i="2"/>
  <c r="V2199" i="2"/>
  <c r="AA2198" i="2"/>
  <c r="Z2198" i="2"/>
  <c r="X2198" i="2"/>
  <c r="W2198" i="2"/>
  <c r="V2198" i="2"/>
  <c r="AA2197" i="2"/>
  <c r="Z2197" i="2"/>
  <c r="X2197" i="2"/>
  <c r="W2197" i="2"/>
  <c r="V2197" i="2"/>
  <c r="AA2196" i="2"/>
  <c r="Z2196" i="2"/>
  <c r="X2196" i="2"/>
  <c r="W2196" i="2"/>
  <c r="V2196" i="2"/>
  <c r="AA2195" i="2"/>
  <c r="Z2195" i="2"/>
  <c r="X2195" i="2"/>
  <c r="W2195" i="2"/>
  <c r="V2195" i="2"/>
  <c r="AA2194" i="2"/>
  <c r="Z2194" i="2"/>
  <c r="X2194" i="2"/>
  <c r="W2194" i="2"/>
  <c r="V2194" i="2"/>
  <c r="AA2193" i="2"/>
  <c r="Z2193" i="2"/>
  <c r="X2193" i="2"/>
  <c r="W2193" i="2"/>
  <c r="V2193" i="2"/>
  <c r="AA2192" i="2"/>
  <c r="Z2192" i="2"/>
  <c r="X2192" i="2"/>
  <c r="W2192" i="2"/>
  <c r="V2192" i="2"/>
  <c r="AA2191" i="2"/>
  <c r="Z2191" i="2"/>
  <c r="X2191" i="2"/>
  <c r="W2191" i="2"/>
  <c r="V2191" i="2"/>
  <c r="AA2190" i="2"/>
  <c r="Z2190" i="2"/>
  <c r="X2190" i="2"/>
  <c r="W2190" i="2"/>
  <c r="V2190" i="2"/>
  <c r="AA2189" i="2"/>
  <c r="Z2189" i="2"/>
  <c r="X2189" i="2"/>
  <c r="W2189" i="2"/>
  <c r="V2189" i="2"/>
  <c r="AA2188" i="2"/>
  <c r="Z2188" i="2"/>
  <c r="X2188" i="2"/>
  <c r="W2188" i="2"/>
  <c r="V2188" i="2"/>
  <c r="AA2187" i="2"/>
  <c r="Z2187" i="2"/>
  <c r="X2187" i="2"/>
  <c r="W2187" i="2"/>
  <c r="V2187" i="2"/>
  <c r="AA2186" i="2"/>
  <c r="Z2186" i="2"/>
  <c r="X2186" i="2"/>
  <c r="W2186" i="2"/>
  <c r="V2186" i="2"/>
  <c r="AA2185" i="2"/>
  <c r="Z2185" i="2"/>
  <c r="X2185" i="2"/>
  <c r="W2185" i="2"/>
  <c r="V2185" i="2"/>
  <c r="AA2184" i="2"/>
  <c r="Z2184" i="2"/>
  <c r="X2184" i="2"/>
  <c r="W2184" i="2"/>
  <c r="V2184" i="2"/>
  <c r="AA2183" i="2"/>
  <c r="Z2183" i="2"/>
  <c r="X2183" i="2"/>
  <c r="W2183" i="2"/>
  <c r="V2183" i="2"/>
  <c r="AA2182" i="2"/>
  <c r="Z2182" i="2"/>
  <c r="X2182" i="2"/>
  <c r="W2182" i="2"/>
  <c r="V2182" i="2"/>
  <c r="AA2181" i="2"/>
  <c r="Z2181" i="2"/>
  <c r="X2181" i="2"/>
  <c r="W2181" i="2"/>
  <c r="V2181" i="2"/>
  <c r="AA2180" i="2"/>
  <c r="Z2180" i="2"/>
  <c r="X2180" i="2"/>
  <c r="W2180" i="2"/>
  <c r="V2180" i="2"/>
  <c r="AA2179" i="2"/>
  <c r="Z2179" i="2"/>
  <c r="X2179" i="2"/>
  <c r="W2179" i="2"/>
  <c r="V2179" i="2"/>
  <c r="AA2178" i="2"/>
  <c r="Z2178" i="2"/>
  <c r="X2178" i="2"/>
  <c r="W2178" i="2"/>
  <c r="V2178" i="2"/>
  <c r="AA2177" i="2"/>
  <c r="Z2177" i="2"/>
  <c r="X2177" i="2"/>
  <c r="W2177" i="2"/>
  <c r="V2177" i="2"/>
  <c r="AA2176" i="2"/>
  <c r="Z2176" i="2"/>
  <c r="X2176" i="2"/>
  <c r="W2176" i="2"/>
  <c r="V2176" i="2"/>
  <c r="AA2175" i="2"/>
  <c r="Z2175" i="2"/>
  <c r="X2175" i="2"/>
  <c r="W2175" i="2"/>
  <c r="V2175" i="2"/>
  <c r="AA2174" i="2"/>
  <c r="Z2174" i="2"/>
  <c r="X2174" i="2"/>
  <c r="W2174" i="2"/>
  <c r="V2174" i="2"/>
  <c r="AA2173" i="2"/>
  <c r="Z2173" i="2"/>
  <c r="X2173" i="2"/>
  <c r="W2173" i="2"/>
  <c r="V2173" i="2"/>
  <c r="AA2172" i="2"/>
  <c r="Z2172" i="2"/>
  <c r="X2172" i="2"/>
  <c r="W2172" i="2"/>
  <c r="V2172" i="2"/>
  <c r="AA2171" i="2"/>
  <c r="Z2171" i="2"/>
  <c r="X2171" i="2"/>
  <c r="W2171" i="2"/>
  <c r="V2171" i="2"/>
  <c r="AA2170" i="2"/>
  <c r="Z2170" i="2"/>
  <c r="X2170" i="2"/>
  <c r="W2170" i="2"/>
  <c r="V2170" i="2"/>
  <c r="AA2169" i="2"/>
  <c r="Z2169" i="2"/>
  <c r="X2169" i="2"/>
  <c r="W2169" i="2"/>
  <c r="V2169" i="2"/>
  <c r="AA2168" i="2"/>
  <c r="Z2168" i="2"/>
  <c r="X2168" i="2"/>
  <c r="W2168" i="2"/>
  <c r="V2168" i="2"/>
  <c r="AA2167" i="2"/>
  <c r="Z2167" i="2"/>
  <c r="X2167" i="2"/>
  <c r="W2167" i="2"/>
  <c r="V2167" i="2"/>
  <c r="AA2166" i="2"/>
  <c r="Z2166" i="2"/>
  <c r="X2166" i="2"/>
  <c r="W2166" i="2"/>
  <c r="V2166" i="2"/>
  <c r="AA2165" i="2"/>
  <c r="Z2165" i="2"/>
  <c r="X2165" i="2"/>
  <c r="W2165" i="2"/>
  <c r="V2165" i="2"/>
  <c r="AA2164" i="2"/>
  <c r="Z2164" i="2"/>
  <c r="X2164" i="2"/>
  <c r="W2164" i="2"/>
  <c r="V2164" i="2"/>
  <c r="AA2163" i="2"/>
  <c r="Z2163" i="2"/>
  <c r="X2163" i="2"/>
  <c r="W2163" i="2"/>
  <c r="V2163" i="2"/>
  <c r="AA2162" i="2"/>
  <c r="Z2162" i="2"/>
  <c r="X2162" i="2"/>
  <c r="W2162" i="2"/>
  <c r="V2162" i="2"/>
  <c r="AA2161" i="2"/>
  <c r="Z2161" i="2"/>
  <c r="X2161" i="2"/>
  <c r="W2161" i="2"/>
  <c r="V2161" i="2"/>
  <c r="AA2160" i="2"/>
  <c r="Z2160" i="2"/>
  <c r="X2160" i="2"/>
  <c r="W2160" i="2"/>
  <c r="V2160" i="2"/>
  <c r="AA2159" i="2"/>
  <c r="Z2159" i="2"/>
  <c r="X2159" i="2"/>
  <c r="W2159" i="2"/>
  <c r="V2159" i="2"/>
  <c r="AA2158" i="2"/>
  <c r="Z2158" i="2"/>
  <c r="X2158" i="2"/>
  <c r="W2158" i="2"/>
  <c r="V2158" i="2"/>
  <c r="AA2157" i="2"/>
  <c r="Z2157" i="2"/>
  <c r="X2157" i="2"/>
  <c r="W2157" i="2"/>
  <c r="V2157" i="2"/>
  <c r="AA2156" i="2"/>
  <c r="Z2156" i="2"/>
  <c r="X2156" i="2"/>
  <c r="W2156" i="2"/>
  <c r="V2156" i="2"/>
  <c r="AA2155" i="2"/>
  <c r="Z2155" i="2"/>
  <c r="X2155" i="2"/>
  <c r="W2155" i="2"/>
  <c r="V2155" i="2"/>
  <c r="AA2154" i="2"/>
  <c r="Z2154" i="2"/>
  <c r="X2154" i="2"/>
  <c r="W2154" i="2"/>
  <c r="V2154" i="2"/>
  <c r="AA2153" i="2"/>
  <c r="Z2153" i="2"/>
  <c r="X2153" i="2"/>
  <c r="W2153" i="2"/>
  <c r="V2153" i="2"/>
  <c r="AA2152" i="2"/>
  <c r="Z2152" i="2"/>
  <c r="X2152" i="2"/>
  <c r="W2152" i="2"/>
  <c r="V2152" i="2"/>
  <c r="AA2151" i="2"/>
  <c r="Z2151" i="2"/>
  <c r="X2151" i="2"/>
  <c r="W2151" i="2"/>
  <c r="V2151" i="2"/>
  <c r="AA2150" i="2"/>
  <c r="Z2150" i="2"/>
  <c r="X2150" i="2"/>
  <c r="W2150" i="2"/>
  <c r="V2150" i="2"/>
  <c r="AA2149" i="2"/>
  <c r="Z2149" i="2"/>
  <c r="X2149" i="2"/>
  <c r="W2149" i="2"/>
  <c r="V2149" i="2"/>
  <c r="AA2148" i="2"/>
  <c r="Z2148" i="2"/>
  <c r="X2148" i="2"/>
  <c r="W2148" i="2"/>
  <c r="V2148" i="2"/>
  <c r="AA2147" i="2"/>
  <c r="Z2147" i="2"/>
  <c r="X2147" i="2"/>
  <c r="W2147" i="2"/>
  <c r="V2147" i="2"/>
  <c r="AA2146" i="2"/>
  <c r="Z2146" i="2"/>
  <c r="X2146" i="2"/>
  <c r="W2146" i="2"/>
  <c r="V2146" i="2"/>
  <c r="AA2145" i="2"/>
  <c r="Z2145" i="2"/>
  <c r="X2145" i="2"/>
  <c r="W2145" i="2"/>
  <c r="V2145" i="2"/>
  <c r="AA2144" i="2"/>
  <c r="Z2144" i="2"/>
  <c r="X2144" i="2"/>
  <c r="W2144" i="2"/>
  <c r="V2144" i="2"/>
  <c r="AA2143" i="2"/>
  <c r="Z2143" i="2"/>
  <c r="X2143" i="2"/>
  <c r="W2143" i="2"/>
  <c r="V2143" i="2"/>
  <c r="AA2142" i="2"/>
  <c r="Z2142" i="2"/>
  <c r="X2142" i="2"/>
  <c r="W2142" i="2"/>
  <c r="V2142" i="2"/>
  <c r="AA2141" i="2"/>
  <c r="Z2141" i="2"/>
  <c r="X2141" i="2"/>
  <c r="W2141" i="2"/>
  <c r="V2141" i="2"/>
  <c r="AA2140" i="2"/>
  <c r="Z2140" i="2"/>
  <c r="X2140" i="2"/>
  <c r="W2140" i="2"/>
  <c r="V2140" i="2"/>
  <c r="AA2139" i="2"/>
  <c r="Z2139" i="2"/>
  <c r="X2139" i="2"/>
  <c r="W2139" i="2"/>
  <c r="V2139" i="2"/>
  <c r="AA2138" i="2"/>
  <c r="Z2138" i="2"/>
  <c r="X2138" i="2"/>
  <c r="W2138" i="2"/>
  <c r="V2138" i="2"/>
  <c r="AA2137" i="2"/>
  <c r="Z2137" i="2"/>
  <c r="X2137" i="2"/>
  <c r="W2137" i="2"/>
  <c r="V2137" i="2"/>
  <c r="AA2136" i="2"/>
  <c r="Z2136" i="2"/>
  <c r="X2136" i="2"/>
  <c r="W2136" i="2"/>
  <c r="V2136" i="2"/>
  <c r="AA2135" i="2"/>
  <c r="Z2135" i="2"/>
  <c r="X2135" i="2"/>
  <c r="W2135" i="2"/>
  <c r="V2135" i="2"/>
  <c r="AA2134" i="2"/>
  <c r="Z2134" i="2"/>
  <c r="X2134" i="2"/>
  <c r="W2134" i="2"/>
  <c r="V2134" i="2"/>
  <c r="AA2133" i="2"/>
  <c r="Z2133" i="2"/>
  <c r="X2133" i="2"/>
  <c r="W2133" i="2"/>
  <c r="V2133" i="2"/>
  <c r="AA2132" i="2"/>
  <c r="Z2132" i="2"/>
  <c r="X2132" i="2"/>
  <c r="W2132" i="2"/>
  <c r="V2132" i="2"/>
  <c r="AA2131" i="2"/>
  <c r="Z2131" i="2"/>
  <c r="X2131" i="2"/>
  <c r="W2131" i="2"/>
  <c r="V2131" i="2"/>
  <c r="AA2130" i="2"/>
  <c r="Z2130" i="2"/>
  <c r="X2130" i="2"/>
  <c r="W2130" i="2"/>
  <c r="V2130" i="2"/>
  <c r="AA2129" i="2"/>
  <c r="Z2129" i="2"/>
  <c r="X2129" i="2"/>
  <c r="W2129" i="2"/>
  <c r="V2129" i="2"/>
  <c r="AA2128" i="2"/>
  <c r="Z2128" i="2"/>
  <c r="X2128" i="2"/>
  <c r="W2128" i="2"/>
  <c r="V2128" i="2"/>
  <c r="AA2127" i="2"/>
  <c r="Z2127" i="2"/>
  <c r="X2127" i="2"/>
  <c r="W2127" i="2"/>
  <c r="V2127" i="2"/>
  <c r="AA2126" i="2"/>
  <c r="Z2126" i="2"/>
  <c r="X2126" i="2"/>
  <c r="W2126" i="2"/>
  <c r="V2126" i="2"/>
  <c r="AA2125" i="2"/>
  <c r="Z2125" i="2"/>
  <c r="X2125" i="2"/>
  <c r="W2125" i="2"/>
  <c r="V2125" i="2"/>
  <c r="AA2124" i="2"/>
  <c r="Z2124" i="2"/>
  <c r="X2124" i="2"/>
  <c r="W2124" i="2"/>
  <c r="V2124" i="2"/>
  <c r="AA2123" i="2"/>
  <c r="Z2123" i="2"/>
  <c r="X2123" i="2"/>
  <c r="W2123" i="2"/>
  <c r="V2123" i="2"/>
  <c r="AA2122" i="2"/>
  <c r="Z2122" i="2"/>
  <c r="X2122" i="2"/>
  <c r="W2122" i="2"/>
  <c r="V2122" i="2"/>
  <c r="AA2121" i="2"/>
  <c r="Z2121" i="2"/>
  <c r="X2121" i="2"/>
  <c r="W2121" i="2"/>
  <c r="V2121" i="2"/>
  <c r="AA2120" i="2"/>
  <c r="Z2120" i="2"/>
  <c r="X2120" i="2"/>
  <c r="W2120" i="2"/>
  <c r="V2120" i="2"/>
  <c r="AA2119" i="2"/>
  <c r="Z2119" i="2"/>
  <c r="X2119" i="2"/>
  <c r="W2119" i="2"/>
  <c r="V2119" i="2"/>
  <c r="AA2118" i="2"/>
  <c r="Z2118" i="2"/>
  <c r="X2118" i="2"/>
  <c r="W2118" i="2"/>
  <c r="V2118" i="2"/>
  <c r="AA2117" i="2"/>
  <c r="Z2117" i="2"/>
  <c r="X2117" i="2"/>
  <c r="W2117" i="2"/>
  <c r="V2117" i="2"/>
  <c r="AA2116" i="2"/>
  <c r="Z2116" i="2"/>
  <c r="X2116" i="2"/>
  <c r="W2116" i="2"/>
  <c r="V2116" i="2"/>
  <c r="AA2115" i="2"/>
  <c r="Z2115" i="2"/>
  <c r="X2115" i="2"/>
  <c r="W2115" i="2"/>
  <c r="V2115" i="2"/>
  <c r="AA2114" i="2"/>
  <c r="Z2114" i="2"/>
  <c r="X2114" i="2"/>
  <c r="W2114" i="2"/>
  <c r="V2114" i="2"/>
  <c r="AA2113" i="2"/>
  <c r="Z2113" i="2"/>
  <c r="X2113" i="2"/>
  <c r="W2113" i="2"/>
  <c r="V2113" i="2"/>
  <c r="AA2112" i="2"/>
  <c r="Z2112" i="2"/>
  <c r="X2112" i="2"/>
  <c r="W2112" i="2"/>
  <c r="V2112" i="2"/>
  <c r="AA2111" i="2"/>
  <c r="Z2111" i="2"/>
  <c r="X2111" i="2"/>
  <c r="W2111" i="2"/>
  <c r="V2111" i="2"/>
  <c r="AA2110" i="2"/>
  <c r="Z2110" i="2"/>
  <c r="X2110" i="2"/>
  <c r="W2110" i="2"/>
  <c r="V2110" i="2"/>
  <c r="AA2109" i="2"/>
  <c r="Z2109" i="2"/>
  <c r="X2109" i="2"/>
  <c r="W2109" i="2"/>
  <c r="V2109" i="2"/>
  <c r="AA2108" i="2"/>
  <c r="Z2108" i="2"/>
  <c r="X2108" i="2"/>
  <c r="W2108" i="2"/>
  <c r="V2108" i="2"/>
  <c r="AA2107" i="2"/>
  <c r="Z2107" i="2"/>
  <c r="X2107" i="2"/>
  <c r="W2107" i="2"/>
  <c r="V2107" i="2"/>
  <c r="AA2106" i="2"/>
  <c r="Z2106" i="2"/>
  <c r="X2106" i="2"/>
  <c r="W2106" i="2"/>
  <c r="V2106" i="2"/>
  <c r="AA2105" i="2"/>
  <c r="Z2105" i="2"/>
  <c r="X2105" i="2"/>
  <c r="W2105" i="2"/>
  <c r="V2105" i="2"/>
  <c r="AA2104" i="2"/>
  <c r="Z2104" i="2"/>
  <c r="X2104" i="2"/>
  <c r="W2104" i="2"/>
  <c r="V2104" i="2"/>
  <c r="AA2103" i="2"/>
  <c r="Z2103" i="2"/>
  <c r="X2103" i="2"/>
  <c r="W2103" i="2"/>
  <c r="V2103" i="2"/>
  <c r="AA2102" i="2"/>
  <c r="Z2102" i="2"/>
  <c r="X2102" i="2"/>
  <c r="W2102" i="2"/>
  <c r="V2102" i="2"/>
  <c r="AA2101" i="2"/>
  <c r="Z2101" i="2"/>
  <c r="X2101" i="2"/>
  <c r="W2101" i="2"/>
  <c r="V2101" i="2"/>
  <c r="AA2100" i="2"/>
  <c r="Z2100" i="2"/>
  <c r="X2100" i="2"/>
  <c r="W2100" i="2"/>
  <c r="V2100" i="2"/>
  <c r="AA2099" i="2"/>
  <c r="Z2099" i="2"/>
  <c r="X2099" i="2"/>
  <c r="W2099" i="2"/>
  <c r="V2099" i="2"/>
  <c r="AA2098" i="2"/>
  <c r="Z2098" i="2"/>
  <c r="X2098" i="2"/>
  <c r="W2098" i="2"/>
  <c r="V2098" i="2"/>
  <c r="AA2097" i="2"/>
  <c r="Z2097" i="2"/>
  <c r="X2097" i="2"/>
  <c r="W2097" i="2"/>
  <c r="V2097" i="2"/>
  <c r="AA2096" i="2"/>
  <c r="Z2096" i="2"/>
  <c r="X2096" i="2"/>
  <c r="W2096" i="2"/>
  <c r="V2096" i="2"/>
  <c r="AA2095" i="2"/>
  <c r="Z2095" i="2"/>
  <c r="X2095" i="2"/>
  <c r="W2095" i="2"/>
  <c r="V2095" i="2"/>
  <c r="AA2094" i="2"/>
  <c r="Z2094" i="2"/>
  <c r="X2094" i="2"/>
  <c r="W2094" i="2"/>
  <c r="V2094" i="2"/>
  <c r="AA2093" i="2"/>
  <c r="Z2093" i="2"/>
  <c r="X2093" i="2"/>
  <c r="W2093" i="2"/>
  <c r="V2093" i="2"/>
  <c r="AA2092" i="2"/>
  <c r="Z2092" i="2"/>
  <c r="X2092" i="2"/>
  <c r="W2092" i="2"/>
  <c r="V2092" i="2"/>
  <c r="AA2091" i="2"/>
  <c r="Z2091" i="2"/>
  <c r="X2091" i="2"/>
  <c r="W2091" i="2"/>
  <c r="V2091" i="2"/>
  <c r="AA2090" i="2"/>
  <c r="Z2090" i="2"/>
  <c r="X2090" i="2"/>
  <c r="W2090" i="2"/>
  <c r="V2090" i="2"/>
  <c r="AA2089" i="2"/>
  <c r="Z2089" i="2"/>
  <c r="X2089" i="2"/>
  <c r="W2089" i="2"/>
  <c r="V2089" i="2"/>
  <c r="AA2088" i="2"/>
  <c r="Z2088" i="2"/>
  <c r="X2088" i="2"/>
  <c r="W2088" i="2"/>
  <c r="V2088" i="2"/>
  <c r="AA2087" i="2"/>
  <c r="Z2087" i="2"/>
  <c r="X2087" i="2"/>
  <c r="W2087" i="2"/>
  <c r="V2087" i="2"/>
  <c r="AA2086" i="2"/>
  <c r="Z2086" i="2"/>
  <c r="X2086" i="2"/>
  <c r="W2086" i="2"/>
  <c r="V2086" i="2"/>
  <c r="AA2085" i="2"/>
  <c r="Z2085" i="2"/>
  <c r="X2085" i="2"/>
  <c r="W2085" i="2"/>
  <c r="V2085" i="2"/>
  <c r="AA2084" i="2"/>
  <c r="Z2084" i="2"/>
  <c r="X2084" i="2"/>
  <c r="W2084" i="2"/>
  <c r="V2084" i="2"/>
  <c r="AA2083" i="2"/>
  <c r="Z2083" i="2"/>
  <c r="X2083" i="2"/>
  <c r="W2083" i="2"/>
  <c r="V2083" i="2"/>
  <c r="AA2082" i="2"/>
  <c r="Z2082" i="2"/>
  <c r="X2082" i="2"/>
  <c r="W2082" i="2"/>
  <c r="V2082" i="2"/>
  <c r="AA2081" i="2"/>
  <c r="Z2081" i="2"/>
  <c r="X2081" i="2"/>
  <c r="W2081" i="2"/>
  <c r="V2081" i="2"/>
  <c r="AA2080" i="2"/>
  <c r="Z2080" i="2"/>
  <c r="X2080" i="2"/>
  <c r="W2080" i="2"/>
  <c r="V2080" i="2"/>
  <c r="AA2079" i="2"/>
  <c r="Z2079" i="2"/>
  <c r="X2079" i="2"/>
  <c r="W2079" i="2"/>
  <c r="V2079" i="2"/>
  <c r="AA2078" i="2"/>
  <c r="Z2078" i="2"/>
  <c r="X2078" i="2"/>
  <c r="W2078" i="2"/>
  <c r="V2078" i="2"/>
  <c r="AA2077" i="2"/>
  <c r="Z2077" i="2"/>
  <c r="X2077" i="2"/>
  <c r="W2077" i="2"/>
  <c r="V2077" i="2"/>
  <c r="AA2076" i="2"/>
  <c r="Z2076" i="2"/>
  <c r="X2076" i="2"/>
  <c r="W2076" i="2"/>
  <c r="V2076" i="2"/>
  <c r="AA2075" i="2"/>
  <c r="Z2075" i="2"/>
  <c r="X2075" i="2"/>
  <c r="W2075" i="2"/>
  <c r="V2075" i="2"/>
  <c r="AA2074" i="2"/>
  <c r="Z2074" i="2"/>
  <c r="X2074" i="2"/>
  <c r="W2074" i="2"/>
  <c r="V2074" i="2"/>
  <c r="AA2073" i="2"/>
  <c r="Z2073" i="2"/>
  <c r="X2073" i="2"/>
  <c r="W2073" i="2"/>
  <c r="V2073" i="2"/>
  <c r="AA2072" i="2"/>
  <c r="Z2072" i="2"/>
  <c r="X2072" i="2"/>
  <c r="W2072" i="2"/>
  <c r="V2072" i="2"/>
  <c r="AA2071" i="2"/>
  <c r="Z2071" i="2"/>
  <c r="X2071" i="2"/>
  <c r="W2071" i="2"/>
  <c r="V2071" i="2"/>
  <c r="AA2070" i="2"/>
  <c r="Z2070" i="2"/>
  <c r="X2070" i="2"/>
  <c r="W2070" i="2"/>
  <c r="V2070" i="2"/>
  <c r="AA2069" i="2"/>
  <c r="Z2069" i="2"/>
  <c r="X2069" i="2"/>
  <c r="W2069" i="2"/>
  <c r="V2069" i="2"/>
  <c r="AA2068" i="2"/>
  <c r="Z2068" i="2"/>
  <c r="X2068" i="2"/>
  <c r="W2068" i="2"/>
  <c r="V2068" i="2"/>
  <c r="AA2067" i="2"/>
  <c r="Z2067" i="2"/>
  <c r="X2067" i="2"/>
  <c r="W2067" i="2"/>
  <c r="V2067" i="2"/>
  <c r="AA2066" i="2"/>
  <c r="Z2066" i="2"/>
  <c r="X2066" i="2"/>
  <c r="W2066" i="2"/>
  <c r="V2066" i="2"/>
  <c r="AA2065" i="2"/>
  <c r="Z2065" i="2"/>
  <c r="X2065" i="2"/>
  <c r="W2065" i="2"/>
  <c r="V2065" i="2"/>
  <c r="AA2064" i="2"/>
  <c r="Z2064" i="2"/>
  <c r="X2064" i="2"/>
  <c r="W2064" i="2"/>
  <c r="V2064" i="2"/>
  <c r="AA2063" i="2"/>
  <c r="Z2063" i="2"/>
  <c r="X2063" i="2"/>
  <c r="W2063" i="2"/>
  <c r="V2063" i="2"/>
  <c r="AA2062" i="2"/>
  <c r="Z2062" i="2"/>
  <c r="X2062" i="2"/>
  <c r="W2062" i="2"/>
  <c r="V2062" i="2"/>
  <c r="AA2061" i="2"/>
  <c r="Z2061" i="2"/>
  <c r="X2061" i="2"/>
  <c r="W2061" i="2"/>
  <c r="V2061" i="2"/>
  <c r="AA2060" i="2"/>
  <c r="Z2060" i="2"/>
  <c r="X2060" i="2"/>
  <c r="W2060" i="2"/>
  <c r="V2060" i="2"/>
  <c r="AA2059" i="2"/>
  <c r="Z2059" i="2"/>
  <c r="X2059" i="2"/>
  <c r="W2059" i="2"/>
  <c r="V2059" i="2"/>
  <c r="AA2058" i="2"/>
  <c r="Z2058" i="2"/>
  <c r="X2058" i="2"/>
  <c r="W2058" i="2"/>
  <c r="V2058" i="2"/>
  <c r="AA2057" i="2"/>
  <c r="Z2057" i="2"/>
  <c r="X2057" i="2"/>
  <c r="W2057" i="2"/>
  <c r="V2057" i="2"/>
  <c r="AA2056" i="2"/>
  <c r="Z2056" i="2"/>
  <c r="X2056" i="2"/>
  <c r="W2056" i="2"/>
  <c r="V2056" i="2"/>
  <c r="AA2055" i="2"/>
  <c r="Z2055" i="2"/>
  <c r="X2055" i="2"/>
  <c r="W2055" i="2"/>
  <c r="V2055" i="2"/>
  <c r="AA2054" i="2"/>
  <c r="Z2054" i="2"/>
  <c r="X2054" i="2"/>
  <c r="W2054" i="2"/>
  <c r="V2054" i="2"/>
  <c r="AA2053" i="2"/>
  <c r="Z2053" i="2"/>
  <c r="X2053" i="2"/>
  <c r="W2053" i="2"/>
  <c r="V2053" i="2"/>
  <c r="AA2052" i="2"/>
  <c r="Z2052" i="2"/>
  <c r="X2052" i="2"/>
  <c r="W2052" i="2"/>
  <c r="V2052" i="2"/>
  <c r="AA2051" i="2"/>
  <c r="Z2051" i="2"/>
  <c r="X2051" i="2"/>
  <c r="W2051" i="2"/>
  <c r="V2051" i="2"/>
  <c r="AA2050" i="2"/>
  <c r="Z2050" i="2"/>
  <c r="X2050" i="2"/>
  <c r="W2050" i="2"/>
  <c r="V2050" i="2"/>
  <c r="AA2049" i="2"/>
  <c r="Z2049" i="2"/>
  <c r="X2049" i="2"/>
  <c r="W2049" i="2"/>
  <c r="V2049" i="2"/>
  <c r="AA2048" i="2"/>
  <c r="Z2048" i="2"/>
  <c r="X2048" i="2"/>
  <c r="W2048" i="2"/>
  <c r="V2048" i="2"/>
  <c r="AA2047" i="2"/>
  <c r="Z2047" i="2"/>
  <c r="X2047" i="2"/>
  <c r="W2047" i="2"/>
  <c r="V2047" i="2"/>
  <c r="AA2046" i="2"/>
  <c r="Z2046" i="2"/>
  <c r="X2046" i="2"/>
  <c r="W2046" i="2"/>
  <c r="V2046" i="2"/>
  <c r="AA2045" i="2"/>
  <c r="Z2045" i="2"/>
  <c r="X2045" i="2"/>
  <c r="W2045" i="2"/>
  <c r="V2045" i="2"/>
  <c r="AA2044" i="2"/>
  <c r="Z2044" i="2"/>
  <c r="X2044" i="2"/>
  <c r="W2044" i="2"/>
  <c r="V2044" i="2"/>
  <c r="AA2043" i="2"/>
  <c r="Z2043" i="2"/>
  <c r="X2043" i="2"/>
  <c r="W2043" i="2"/>
  <c r="V2043" i="2"/>
  <c r="AA2042" i="2"/>
  <c r="Z2042" i="2"/>
  <c r="X2042" i="2"/>
  <c r="W2042" i="2"/>
  <c r="V2042" i="2"/>
  <c r="AA2041" i="2"/>
  <c r="Z2041" i="2"/>
  <c r="X2041" i="2"/>
  <c r="W2041" i="2"/>
  <c r="V2041" i="2"/>
  <c r="AA2040" i="2"/>
  <c r="Z2040" i="2"/>
  <c r="X2040" i="2"/>
  <c r="W2040" i="2"/>
  <c r="V2040" i="2"/>
  <c r="AA2039" i="2"/>
  <c r="Z2039" i="2"/>
  <c r="X2039" i="2"/>
  <c r="W2039" i="2"/>
  <c r="V2039" i="2"/>
  <c r="AA2038" i="2"/>
  <c r="Z2038" i="2"/>
  <c r="X2038" i="2"/>
  <c r="W2038" i="2"/>
  <c r="V2038" i="2"/>
  <c r="AA2037" i="2"/>
  <c r="Z2037" i="2"/>
  <c r="X2037" i="2"/>
  <c r="W2037" i="2"/>
  <c r="V2037" i="2"/>
  <c r="AA2036" i="2"/>
  <c r="Z2036" i="2"/>
  <c r="X2036" i="2"/>
  <c r="W2036" i="2"/>
  <c r="V2036" i="2"/>
  <c r="AA2035" i="2"/>
  <c r="Z2035" i="2"/>
  <c r="X2035" i="2"/>
  <c r="W2035" i="2"/>
  <c r="V2035" i="2"/>
  <c r="AA2034" i="2"/>
  <c r="Z2034" i="2"/>
  <c r="X2034" i="2"/>
  <c r="W2034" i="2"/>
  <c r="V2034" i="2"/>
  <c r="AA2033" i="2"/>
  <c r="Z2033" i="2"/>
  <c r="X2033" i="2"/>
  <c r="W2033" i="2"/>
  <c r="V2033" i="2"/>
  <c r="AA2032" i="2"/>
  <c r="Z2032" i="2"/>
  <c r="X2032" i="2"/>
  <c r="W2032" i="2"/>
  <c r="V2032" i="2"/>
  <c r="AA2031" i="2"/>
  <c r="Z2031" i="2"/>
  <c r="X2031" i="2"/>
  <c r="W2031" i="2"/>
  <c r="V2031" i="2"/>
  <c r="AA2030" i="2"/>
  <c r="Z2030" i="2"/>
  <c r="X2030" i="2"/>
  <c r="W2030" i="2"/>
  <c r="V2030" i="2"/>
  <c r="AA2029" i="2"/>
  <c r="Z2029" i="2"/>
  <c r="X2029" i="2"/>
  <c r="W2029" i="2"/>
  <c r="V2029" i="2"/>
  <c r="AA2028" i="2"/>
  <c r="Z2028" i="2"/>
  <c r="X2028" i="2"/>
  <c r="W2028" i="2"/>
  <c r="V2028" i="2"/>
  <c r="AA2027" i="2"/>
  <c r="Z2027" i="2"/>
  <c r="X2027" i="2"/>
  <c r="W2027" i="2"/>
  <c r="V2027" i="2"/>
  <c r="AA2026" i="2"/>
  <c r="Z2026" i="2"/>
  <c r="X2026" i="2"/>
  <c r="W2026" i="2"/>
  <c r="V2026" i="2"/>
  <c r="AA2025" i="2"/>
  <c r="Z2025" i="2"/>
  <c r="X2025" i="2"/>
  <c r="W2025" i="2"/>
  <c r="V2025" i="2"/>
  <c r="AA2024" i="2"/>
  <c r="Z2024" i="2"/>
  <c r="X2024" i="2"/>
  <c r="W2024" i="2"/>
  <c r="V2024" i="2"/>
  <c r="AA2023" i="2"/>
  <c r="Z2023" i="2"/>
  <c r="X2023" i="2"/>
  <c r="W2023" i="2"/>
  <c r="V2023" i="2"/>
  <c r="AA2022" i="2"/>
  <c r="Z2022" i="2"/>
  <c r="X2022" i="2"/>
  <c r="W2022" i="2"/>
  <c r="V2022" i="2"/>
  <c r="AA2021" i="2"/>
  <c r="Z2021" i="2"/>
  <c r="X2021" i="2"/>
  <c r="W2021" i="2"/>
  <c r="V2021" i="2"/>
  <c r="AA2020" i="2"/>
  <c r="Z2020" i="2"/>
  <c r="X2020" i="2"/>
  <c r="W2020" i="2"/>
  <c r="V2020" i="2"/>
  <c r="AA2019" i="2"/>
  <c r="Z2019" i="2"/>
  <c r="X2019" i="2"/>
  <c r="W2019" i="2"/>
  <c r="V2019" i="2"/>
  <c r="AA2018" i="2"/>
  <c r="Z2018" i="2"/>
  <c r="X2018" i="2"/>
  <c r="W2018" i="2"/>
  <c r="V2018" i="2"/>
  <c r="AA2017" i="2"/>
  <c r="Z2017" i="2"/>
  <c r="X2017" i="2"/>
  <c r="W2017" i="2"/>
  <c r="V2017" i="2"/>
  <c r="AA2016" i="2"/>
  <c r="Z2016" i="2"/>
  <c r="X2016" i="2"/>
  <c r="W2016" i="2"/>
  <c r="V2016" i="2"/>
  <c r="AA2015" i="2"/>
  <c r="Z2015" i="2"/>
  <c r="X2015" i="2"/>
  <c r="W2015" i="2"/>
  <c r="V2015" i="2"/>
  <c r="AA2014" i="2"/>
  <c r="Z2014" i="2"/>
  <c r="X2014" i="2"/>
  <c r="W2014" i="2"/>
  <c r="V2014" i="2"/>
  <c r="AA2013" i="2"/>
  <c r="Z2013" i="2"/>
  <c r="X2013" i="2"/>
  <c r="W2013" i="2"/>
  <c r="V2013" i="2"/>
  <c r="AA2012" i="2"/>
  <c r="Z2012" i="2"/>
  <c r="X2012" i="2"/>
  <c r="W2012" i="2"/>
  <c r="V2012" i="2"/>
  <c r="AA2011" i="2"/>
  <c r="Z2011" i="2"/>
  <c r="X2011" i="2"/>
  <c r="W2011" i="2"/>
  <c r="V2011" i="2"/>
  <c r="AA2010" i="2"/>
  <c r="Z2010" i="2"/>
  <c r="X2010" i="2"/>
  <c r="W2010" i="2"/>
  <c r="V2010" i="2"/>
  <c r="AA2009" i="2"/>
  <c r="Z2009" i="2"/>
  <c r="X2009" i="2"/>
  <c r="W2009" i="2"/>
  <c r="V2009" i="2"/>
  <c r="AA2008" i="2"/>
  <c r="Z2008" i="2"/>
  <c r="X2008" i="2"/>
  <c r="W2008" i="2"/>
  <c r="V2008" i="2"/>
  <c r="AA2007" i="2"/>
  <c r="Z2007" i="2"/>
  <c r="X2007" i="2"/>
  <c r="W2007" i="2"/>
  <c r="V2007" i="2"/>
  <c r="AA2006" i="2"/>
  <c r="Z2006" i="2"/>
  <c r="X2006" i="2"/>
  <c r="W2006" i="2"/>
  <c r="V2006" i="2"/>
  <c r="AA2005" i="2"/>
  <c r="Z2005" i="2"/>
  <c r="X2005" i="2"/>
  <c r="W2005" i="2"/>
  <c r="V2005" i="2"/>
  <c r="AA2004" i="2"/>
  <c r="Z2004" i="2"/>
  <c r="X2004" i="2"/>
  <c r="W2004" i="2"/>
  <c r="V2004" i="2"/>
  <c r="AA2003" i="2"/>
  <c r="Z2003" i="2"/>
  <c r="X2003" i="2"/>
  <c r="W2003" i="2"/>
  <c r="V2003" i="2"/>
  <c r="AA2002" i="2"/>
  <c r="Z2002" i="2"/>
  <c r="X2002" i="2"/>
  <c r="W2002" i="2"/>
  <c r="V2002" i="2"/>
  <c r="AA2001" i="2"/>
  <c r="Z2001" i="2"/>
  <c r="X2001" i="2"/>
  <c r="W2001" i="2"/>
  <c r="V2001" i="2"/>
  <c r="AA2000" i="2"/>
  <c r="Z2000" i="2"/>
  <c r="X2000" i="2"/>
  <c r="W2000" i="2"/>
  <c r="V2000" i="2"/>
  <c r="AA1999" i="2"/>
  <c r="Z1999" i="2"/>
  <c r="X1999" i="2"/>
  <c r="W1999" i="2"/>
  <c r="V1999" i="2"/>
  <c r="AA1998" i="2"/>
  <c r="Z1998" i="2"/>
  <c r="X1998" i="2"/>
  <c r="W1998" i="2"/>
  <c r="V1998" i="2"/>
  <c r="AA1997" i="2"/>
  <c r="Z1997" i="2"/>
  <c r="X1997" i="2"/>
  <c r="W1997" i="2"/>
  <c r="V1997" i="2"/>
  <c r="AA1996" i="2"/>
  <c r="Z1996" i="2"/>
  <c r="X1996" i="2"/>
  <c r="W1996" i="2"/>
  <c r="V1996" i="2"/>
  <c r="AA1995" i="2"/>
  <c r="Z1995" i="2"/>
  <c r="X1995" i="2"/>
  <c r="W1995" i="2"/>
  <c r="V1995" i="2"/>
  <c r="AA1994" i="2"/>
  <c r="Z1994" i="2"/>
  <c r="X1994" i="2"/>
  <c r="W1994" i="2"/>
  <c r="V1994" i="2"/>
  <c r="AA1993" i="2"/>
  <c r="Z1993" i="2"/>
  <c r="X1993" i="2"/>
  <c r="W1993" i="2"/>
  <c r="V1993" i="2"/>
  <c r="AA1992" i="2"/>
  <c r="Z1992" i="2"/>
  <c r="X1992" i="2"/>
  <c r="W1992" i="2"/>
  <c r="V1992" i="2"/>
  <c r="AA1991" i="2"/>
  <c r="Z1991" i="2"/>
  <c r="X1991" i="2"/>
  <c r="W1991" i="2"/>
  <c r="V1991" i="2"/>
  <c r="AA1990" i="2"/>
  <c r="Z1990" i="2"/>
  <c r="X1990" i="2"/>
  <c r="W1990" i="2"/>
  <c r="V1990" i="2"/>
  <c r="AA1989" i="2"/>
  <c r="Z1989" i="2"/>
  <c r="X1989" i="2"/>
  <c r="W1989" i="2"/>
  <c r="V1989" i="2"/>
  <c r="AA1988" i="2"/>
  <c r="Z1988" i="2"/>
  <c r="X1988" i="2"/>
  <c r="W1988" i="2"/>
  <c r="V1988" i="2"/>
  <c r="AA1987" i="2"/>
  <c r="Z1987" i="2"/>
  <c r="X1987" i="2"/>
  <c r="W1987" i="2"/>
  <c r="V1987" i="2"/>
  <c r="AA1986" i="2"/>
  <c r="Z1986" i="2"/>
  <c r="X1986" i="2"/>
  <c r="W1986" i="2"/>
  <c r="V1986" i="2"/>
  <c r="AA1985" i="2"/>
  <c r="Z1985" i="2"/>
  <c r="X1985" i="2"/>
  <c r="W1985" i="2"/>
  <c r="V1985" i="2"/>
  <c r="AA1984" i="2"/>
  <c r="Z1984" i="2"/>
  <c r="X1984" i="2"/>
  <c r="W1984" i="2"/>
  <c r="V1984" i="2"/>
  <c r="AA1983" i="2"/>
  <c r="Z1983" i="2"/>
  <c r="X1983" i="2"/>
  <c r="W1983" i="2"/>
  <c r="V1983" i="2"/>
  <c r="AA1982" i="2"/>
  <c r="Z1982" i="2"/>
  <c r="X1982" i="2"/>
  <c r="W1982" i="2"/>
  <c r="V1982" i="2"/>
  <c r="AA1981" i="2"/>
  <c r="Z1981" i="2"/>
  <c r="X1981" i="2"/>
  <c r="W1981" i="2"/>
  <c r="V1981" i="2"/>
  <c r="AA1980" i="2"/>
  <c r="Z1980" i="2"/>
  <c r="X1980" i="2"/>
  <c r="W1980" i="2"/>
  <c r="V1980" i="2"/>
  <c r="AA1979" i="2"/>
  <c r="Z1979" i="2"/>
  <c r="X1979" i="2"/>
  <c r="W1979" i="2"/>
  <c r="V1979" i="2"/>
  <c r="AA1978" i="2"/>
  <c r="Z1978" i="2"/>
  <c r="X1978" i="2"/>
  <c r="W1978" i="2"/>
  <c r="V1978" i="2"/>
  <c r="AA1977" i="2"/>
  <c r="Z1977" i="2"/>
  <c r="X1977" i="2"/>
  <c r="W1977" i="2"/>
  <c r="V1977" i="2"/>
  <c r="AA1976" i="2"/>
  <c r="Z1976" i="2"/>
  <c r="X1976" i="2"/>
  <c r="W1976" i="2"/>
  <c r="V1976" i="2"/>
  <c r="AA1975" i="2"/>
  <c r="Z1975" i="2"/>
  <c r="X1975" i="2"/>
  <c r="W1975" i="2"/>
  <c r="V1975" i="2"/>
  <c r="AA1974" i="2"/>
  <c r="Z1974" i="2"/>
  <c r="X1974" i="2"/>
  <c r="W1974" i="2"/>
  <c r="V1974" i="2"/>
  <c r="AA1973" i="2"/>
  <c r="Z1973" i="2"/>
  <c r="X1973" i="2"/>
  <c r="W1973" i="2"/>
  <c r="V1973" i="2"/>
  <c r="AA1972" i="2"/>
  <c r="Z1972" i="2"/>
  <c r="X1972" i="2"/>
  <c r="W1972" i="2"/>
  <c r="V1972" i="2"/>
  <c r="AA1971" i="2"/>
  <c r="Z1971" i="2"/>
  <c r="X1971" i="2"/>
  <c r="W1971" i="2"/>
  <c r="V1971" i="2"/>
  <c r="AA1970" i="2"/>
  <c r="Z1970" i="2"/>
  <c r="X1970" i="2"/>
  <c r="W1970" i="2"/>
  <c r="V1970" i="2"/>
  <c r="AA1969" i="2"/>
  <c r="Z1969" i="2"/>
  <c r="X1969" i="2"/>
  <c r="W1969" i="2"/>
  <c r="V1969" i="2"/>
  <c r="AA1968" i="2"/>
  <c r="Z1968" i="2"/>
  <c r="X1968" i="2"/>
  <c r="W1968" i="2"/>
  <c r="V1968" i="2"/>
  <c r="AA1967" i="2"/>
  <c r="Z1967" i="2"/>
  <c r="X1967" i="2"/>
  <c r="W1967" i="2"/>
  <c r="V1967" i="2"/>
  <c r="AA1966" i="2"/>
  <c r="Z1966" i="2"/>
  <c r="X1966" i="2"/>
  <c r="W1966" i="2"/>
  <c r="V1966" i="2"/>
  <c r="AA1965" i="2"/>
  <c r="Z1965" i="2"/>
  <c r="X1965" i="2"/>
  <c r="W1965" i="2"/>
  <c r="V1965" i="2"/>
  <c r="AA1964" i="2"/>
  <c r="Z1964" i="2"/>
  <c r="X1964" i="2"/>
  <c r="W1964" i="2"/>
  <c r="V1964" i="2"/>
  <c r="AA1963" i="2"/>
  <c r="Z1963" i="2"/>
  <c r="X1963" i="2"/>
  <c r="W1963" i="2"/>
  <c r="V1963" i="2"/>
  <c r="AA1962" i="2"/>
  <c r="Z1962" i="2"/>
  <c r="X1962" i="2"/>
  <c r="W1962" i="2"/>
  <c r="V1962" i="2"/>
  <c r="AA1961" i="2"/>
  <c r="Z1961" i="2"/>
  <c r="X1961" i="2"/>
  <c r="W1961" i="2"/>
  <c r="V1961" i="2"/>
  <c r="AA1960" i="2"/>
  <c r="Z1960" i="2"/>
  <c r="X1960" i="2"/>
  <c r="W1960" i="2"/>
  <c r="V1960" i="2"/>
  <c r="AA1959" i="2"/>
  <c r="Z1959" i="2"/>
  <c r="X1959" i="2"/>
  <c r="W1959" i="2"/>
  <c r="V1959" i="2"/>
  <c r="AA1958" i="2"/>
  <c r="Z1958" i="2"/>
  <c r="X1958" i="2"/>
  <c r="W1958" i="2"/>
  <c r="V1958" i="2"/>
  <c r="AA1957" i="2"/>
  <c r="Z1957" i="2"/>
  <c r="X1957" i="2"/>
  <c r="W1957" i="2"/>
  <c r="V1957" i="2"/>
  <c r="AA1956" i="2"/>
  <c r="Z1956" i="2"/>
  <c r="X1956" i="2"/>
  <c r="W1956" i="2"/>
  <c r="V1956" i="2"/>
  <c r="AA1955" i="2"/>
  <c r="Z1955" i="2"/>
  <c r="X1955" i="2"/>
  <c r="W1955" i="2"/>
  <c r="V1955" i="2"/>
  <c r="AA1954" i="2"/>
  <c r="Z1954" i="2"/>
  <c r="X1954" i="2"/>
  <c r="W1954" i="2"/>
  <c r="V1954" i="2"/>
  <c r="AA1953" i="2"/>
  <c r="Z1953" i="2"/>
  <c r="X1953" i="2"/>
  <c r="W1953" i="2"/>
  <c r="V1953" i="2"/>
  <c r="AA1952" i="2"/>
  <c r="Z1952" i="2"/>
  <c r="X1952" i="2"/>
  <c r="W1952" i="2"/>
  <c r="V1952" i="2"/>
  <c r="AA1951" i="2"/>
  <c r="Z1951" i="2"/>
  <c r="X1951" i="2"/>
  <c r="W1951" i="2"/>
  <c r="V1951" i="2"/>
  <c r="AA1950" i="2"/>
  <c r="Z1950" i="2"/>
  <c r="X1950" i="2"/>
  <c r="W1950" i="2"/>
  <c r="V1950" i="2"/>
  <c r="AA1949" i="2"/>
  <c r="Z1949" i="2"/>
  <c r="X1949" i="2"/>
  <c r="W1949" i="2"/>
  <c r="V1949" i="2"/>
  <c r="AA1948" i="2"/>
  <c r="Z1948" i="2"/>
  <c r="X1948" i="2"/>
  <c r="W1948" i="2"/>
  <c r="V1948" i="2"/>
  <c r="AA1947" i="2"/>
  <c r="Z1947" i="2"/>
  <c r="X1947" i="2"/>
  <c r="W1947" i="2"/>
  <c r="V1947" i="2"/>
  <c r="AA1946" i="2"/>
  <c r="Z1946" i="2"/>
  <c r="X1946" i="2"/>
  <c r="W1946" i="2"/>
  <c r="V1946" i="2"/>
  <c r="AA1945" i="2"/>
  <c r="Z1945" i="2"/>
  <c r="X1945" i="2"/>
  <c r="W1945" i="2"/>
  <c r="V1945" i="2"/>
  <c r="AA1944" i="2"/>
  <c r="Z1944" i="2"/>
  <c r="X1944" i="2"/>
  <c r="W1944" i="2"/>
  <c r="V1944" i="2"/>
  <c r="AA1943" i="2"/>
  <c r="Z1943" i="2"/>
  <c r="X1943" i="2"/>
  <c r="W1943" i="2"/>
  <c r="V1943" i="2"/>
  <c r="AA1942" i="2"/>
  <c r="Z1942" i="2"/>
  <c r="X1942" i="2"/>
  <c r="W1942" i="2"/>
  <c r="V1942" i="2"/>
  <c r="AA1941" i="2"/>
  <c r="Z1941" i="2"/>
  <c r="X1941" i="2"/>
  <c r="W1941" i="2"/>
  <c r="V1941" i="2"/>
  <c r="AA1940" i="2"/>
  <c r="Z1940" i="2"/>
  <c r="X1940" i="2"/>
  <c r="W1940" i="2"/>
  <c r="V1940" i="2"/>
  <c r="AA1939" i="2"/>
  <c r="Z1939" i="2"/>
  <c r="X1939" i="2"/>
  <c r="W1939" i="2"/>
  <c r="V1939" i="2"/>
  <c r="AA1938" i="2"/>
  <c r="Z1938" i="2"/>
  <c r="X1938" i="2"/>
  <c r="W1938" i="2"/>
  <c r="V1938" i="2"/>
  <c r="AA1937" i="2"/>
  <c r="Z1937" i="2"/>
  <c r="X1937" i="2"/>
  <c r="W1937" i="2"/>
  <c r="V1937" i="2"/>
  <c r="AA1936" i="2"/>
  <c r="Z1936" i="2"/>
  <c r="X1936" i="2"/>
  <c r="W1936" i="2"/>
  <c r="V1936" i="2"/>
  <c r="AA1935" i="2"/>
  <c r="Z1935" i="2"/>
  <c r="X1935" i="2"/>
  <c r="W1935" i="2"/>
  <c r="V1935" i="2"/>
  <c r="AA1934" i="2"/>
  <c r="Z1934" i="2"/>
  <c r="X1934" i="2"/>
  <c r="W1934" i="2"/>
  <c r="V1934" i="2"/>
  <c r="AA1933" i="2"/>
  <c r="Z1933" i="2"/>
  <c r="X1933" i="2"/>
  <c r="W1933" i="2"/>
  <c r="V1933" i="2"/>
  <c r="AA1932" i="2"/>
  <c r="Z1932" i="2"/>
  <c r="X1932" i="2"/>
  <c r="W1932" i="2"/>
  <c r="V1932" i="2"/>
  <c r="AA1931" i="2"/>
  <c r="Z1931" i="2"/>
  <c r="X1931" i="2"/>
  <c r="W1931" i="2"/>
  <c r="V1931" i="2"/>
  <c r="AA1930" i="2"/>
  <c r="Z1930" i="2"/>
  <c r="X1930" i="2"/>
  <c r="W1930" i="2"/>
  <c r="V1930" i="2"/>
  <c r="AA1929" i="2"/>
  <c r="Z1929" i="2"/>
  <c r="X1929" i="2"/>
  <c r="W1929" i="2"/>
  <c r="V1929" i="2"/>
  <c r="AA1928" i="2"/>
  <c r="Z1928" i="2"/>
  <c r="X1928" i="2"/>
  <c r="W1928" i="2"/>
  <c r="V1928" i="2"/>
  <c r="AA1927" i="2"/>
  <c r="Z1927" i="2"/>
  <c r="X1927" i="2"/>
  <c r="W1927" i="2"/>
  <c r="V1927" i="2"/>
  <c r="AA1926" i="2"/>
  <c r="Z1926" i="2"/>
  <c r="X1926" i="2"/>
  <c r="W1926" i="2"/>
  <c r="V1926" i="2"/>
  <c r="AA1925" i="2"/>
  <c r="Z1925" i="2"/>
  <c r="X1925" i="2"/>
  <c r="W1925" i="2"/>
  <c r="V1925" i="2"/>
  <c r="AA1924" i="2"/>
  <c r="Z1924" i="2"/>
  <c r="X1924" i="2"/>
  <c r="W1924" i="2"/>
  <c r="V1924" i="2"/>
  <c r="AA1923" i="2"/>
  <c r="Z1923" i="2"/>
  <c r="X1923" i="2"/>
  <c r="W1923" i="2"/>
  <c r="V1923" i="2"/>
  <c r="AA1922" i="2"/>
  <c r="Z1922" i="2"/>
  <c r="X1922" i="2"/>
  <c r="W1922" i="2"/>
  <c r="V1922" i="2"/>
  <c r="AA1921" i="2"/>
  <c r="Z1921" i="2"/>
  <c r="X1921" i="2"/>
  <c r="W1921" i="2"/>
  <c r="V1921" i="2"/>
  <c r="AA1920" i="2"/>
  <c r="Z1920" i="2"/>
  <c r="X1920" i="2"/>
  <c r="W1920" i="2"/>
  <c r="V1920" i="2"/>
  <c r="AA1919" i="2"/>
  <c r="Z1919" i="2"/>
  <c r="X1919" i="2"/>
  <c r="W1919" i="2"/>
  <c r="V1919" i="2"/>
  <c r="AA1918" i="2"/>
  <c r="Z1918" i="2"/>
  <c r="X1918" i="2"/>
  <c r="W1918" i="2"/>
  <c r="V1918" i="2"/>
  <c r="AA1917" i="2"/>
  <c r="Z1917" i="2"/>
  <c r="X1917" i="2"/>
  <c r="W1917" i="2"/>
  <c r="V1917" i="2"/>
  <c r="AA1916" i="2"/>
  <c r="Z1916" i="2"/>
  <c r="X1916" i="2"/>
  <c r="W1916" i="2"/>
  <c r="V1916" i="2"/>
  <c r="AA1915" i="2"/>
  <c r="Z1915" i="2"/>
  <c r="X1915" i="2"/>
  <c r="W1915" i="2"/>
  <c r="V1915" i="2"/>
  <c r="AA1914" i="2"/>
  <c r="Z1914" i="2"/>
  <c r="X1914" i="2"/>
  <c r="W1914" i="2"/>
  <c r="V1914" i="2"/>
  <c r="AA1913" i="2"/>
  <c r="Z1913" i="2"/>
  <c r="X1913" i="2"/>
  <c r="W1913" i="2"/>
  <c r="V1913" i="2"/>
  <c r="AA1912" i="2"/>
  <c r="Z1912" i="2"/>
  <c r="X1912" i="2"/>
  <c r="W1912" i="2"/>
  <c r="V1912" i="2"/>
  <c r="AA1911" i="2"/>
  <c r="Z1911" i="2"/>
  <c r="X1911" i="2"/>
  <c r="W1911" i="2"/>
  <c r="V1911" i="2"/>
  <c r="AA1910" i="2"/>
  <c r="Z1910" i="2"/>
  <c r="X1910" i="2"/>
  <c r="W1910" i="2"/>
  <c r="V1910" i="2"/>
  <c r="AA1909" i="2"/>
  <c r="Z1909" i="2"/>
  <c r="X1909" i="2"/>
  <c r="W1909" i="2"/>
  <c r="V1909" i="2"/>
  <c r="AA1908" i="2"/>
  <c r="Z1908" i="2"/>
  <c r="X1908" i="2"/>
  <c r="W1908" i="2"/>
  <c r="V1908" i="2"/>
  <c r="AA1907" i="2"/>
  <c r="Z1907" i="2"/>
  <c r="X1907" i="2"/>
  <c r="W1907" i="2"/>
  <c r="V1907" i="2"/>
  <c r="AA1906" i="2"/>
  <c r="Z1906" i="2"/>
  <c r="X1906" i="2"/>
  <c r="W1906" i="2"/>
  <c r="V1906" i="2"/>
  <c r="AA1905" i="2"/>
  <c r="Z1905" i="2"/>
  <c r="X1905" i="2"/>
  <c r="W1905" i="2"/>
  <c r="V1905" i="2"/>
  <c r="AA1904" i="2"/>
  <c r="Z1904" i="2"/>
  <c r="X1904" i="2"/>
  <c r="W1904" i="2"/>
  <c r="V1904" i="2"/>
  <c r="AA1903" i="2"/>
  <c r="Z1903" i="2"/>
  <c r="X1903" i="2"/>
  <c r="W1903" i="2"/>
  <c r="V1903" i="2"/>
  <c r="AA1902" i="2"/>
  <c r="Z1902" i="2"/>
  <c r="X1902" i="2"/>
  <c r="W1902" i="2"/>
  <c r="V1902" i="2"/>
  <c r="AA1901" i="2"/>
  <c r="Z1901" i="2"/>
  <c r="X1901" i="2"/>
  <c r="W1901" i="2"/>
  <c r="V1901" i="2"/>
  <c r="AA1900" i="2"/>
  <c r="Z1900" i="2"/>
  <c r="X1900" i="2"/>
  <c r="W1900" i="2"/>
  <c r="V1900" i="2"/>
  <c r="AA1899" i="2"/>
  <c r="Z1899" i="2"/>
  <c r="X1899" i="2"/>
  <c r="W1899" i="2"/>
  <c r="V1899" i="2"/>
  <c r="AA1898" i="2"/>
  <c r="Z1898" i="2"/>
  <c r="X1898" i="2"/>
  <c r="W1898" i="2"/>
  <c r="V1898" i="2"/>
  <c r="AA1897" i="2"/>
  <c r="Z1897" i="2"/>
  <c r="X1897" i="2"/>
  <c r="W1897" i="2"/>
  <c r="V1897" i="2"/>
  <c r="AA1896" i="2"/>
  <c r="Z1896" i="2"/>
  <c r="X1896" i="2"/>
  <c r="W1896" i="2"/>
  <c r="V1896" i="2"/>
  <c r="AA1895" i="2"/>
  <c r="Z1895" i="2"/>
  <c r="X1895" i="2"/>
  <c r="W1895" i="2"/>
  <c r="V1895" i="2"/>
  <c r="AA1894" i="2"/>
  <c r="Z1894" i="2"/>
  <c r="X1894" i="2"/>
  <c r="W1894" i="2"/>
  <c r="V1894" i="2"/>
  <c r="AA1893" i="2"/>
  <c r="Z1893" i="2"/>
  <c r="X1893" i="2"/>
  <c r="W1893" i="2"/>
  <c r="V1893" i="2"/>
  <c r="AA1892" i="2"/>
  <c r="Z1892" i="2"/>
  <c r="X1892" i="2"/>
  <c r="W1892" i="2"/>
  <c r="V1892" i="2"/>
  <c r="AA1891" i="2"/>
  <c r="Z1891" i="2"/>
  <c r="X1891" i="2"/>
  <c r="W1891" i="2"/>
  <c r="V1891" i="2"/>
  <c r="AA1890" i="2"/>
  <c r="Z1890" i="2"/>
  <c r="X1890" i="2"/>
  <c r="W1890" i="2"/>
  <c r="V1890" i="2"/>
  <c r="AA1889" i="2"/>
  <c r="Z1889" i="2"/>
  <c r="X1889" i="2"/>
  <c r="W1889" i="2"/>
  <c r="V1889" i="2"/>
  <c r="AA1888" i="2"/>
  <c r="Z1888" i="2"/>
  <c r="X1888" i="2"/>
  <c r="W1888" i="2"/>
  <c r="V1888" i="2"/>
  <c r="AA1887" i="2"/>
  <c r="Z1887" i="2"/>
  <c r="X1887" i="2"/>
  <c r="W1887" i="2"/>
  <c r="V1887" i="2"/>
  <c r="AA1886" i="2"/>
  <c r="Z1886" i="2"/>
  <c r="X1886" i="2"/>
  <c r="W1886" i="2"/>
  <c r="V1886" i="2"/>
  <c r="AA1885" i="2"/>
  <c r="Z1885" i="2"/>
  <c r="X1885" i="2"/>
  <c r="W1885" i="2"/>
  <c r="V1885" i="2"/>
  <c r="AA1884" i="2"/>
  <c r="Z1884" i="2"/>
  <c r="X1884" i="2"/>
  <c r="W1884" i="2"/>
  <c r="V1884" i="2"/>
  <c r="AA1883" i="2"/>
  <c r="Z1883" i="2"/>
  <c r="X1883" i="2"/>
  <c r="W1883" i="2"/>
  <c r="V1883" i="2"/>
  <c r="AA1882" i="2"/>
  <c r="Z1882" i="2"/>
  <c r="X1882" i="2"/>
  <c r="W1882" i="2"/>
  <c r="V1882" i="2"/>
  <c r="AA1881" i="2"/>
  <c r="Z1881" i="2"/>
  <c r="X1881" i="2"/>
  <c r="W1881" i="2"/>
  <c r="V1881" i="2"/>
  <c r="AA1880" i="2"/>
  <c r="Z1880" i="2"/>
  <c r="X1880" i="2"/>
  <c r="W1880" i="2"/>
  <c r="V1880" i="2"/>
  <c r="AA1879" i="2"/>
  <c r="Z1879" i="2"/>
  <c r="X1879" i="2"/>
  <c r="W1879" i="2"/>
  <c r="V1879" i="2"/>
  <c r="AA1878" i="2"/>
  <c r="Z1878" i="2"/>
  <c r="X1878" i="2"/>
  <c r="W1878" i="2"/>
  <c r="V1878" i="2"/>
  <c r="AA1877" i="2"/>
  <c r="Z1877" i="2"/>
  <c r="X1877" i="2"/>
  <c r="W1877" i="2"/>
  <c r="V1877" i="2"/>
  <c r="AA1876" i="2"/>
  <c r="Z1876" i="2"/>
  <c r="X1876" i="2"/>
  <c r="W1876" i="2"/>
  <c r="V1876" i="2"/>
  <c r="AA1875" i="2"/>
  <c r="Z1875" i="2"/>
  <c r="X1875" i="2"/>
  <c r="W1875" i="2"/>
  <c r="V1875" i="2"/>
  <c r="AA1874" i="2"/>
  <c r="Z1874" i="2"/>
  <c r="X1874" i="2"/>
  <c r="W1874" i="2"/>
  <c r="V1874" i="2"/>
  <c r="AA1873" i="2"/>
  <c r="Z1873" i="2"/>
  <c r="X1873" i="2"/>
  <c r="W1873" i="2"/>
  <c r="V1873" i="2"/>
  <c r="AA1872" i="2"/>
  <c r="Z1872" i="2"/>
  <c r="X1872" i="2"/>
  <c r="W1872" i="2"/>
  <c r="V1872" i="2"/>
  <c r="AA1871" i="2"/>
  <c r="Z1871" i="2"/>
  <c r="X1871" i="2"/>
  <c r="W1871" i="2"/>
  <c r="V1871" i="2"/>
  <c r="AA1870" i="2"/>
  <c r="Z1870" i="2"/>
  <c r="X1870" i="2"/>
  <c r="W1870" i="2"/>
  <c r="V1870" i="2"/>
  <c r="AA1869" i="2"/>
  <c r="Z1869" i="2"/>
  <c r="X1869" i="2"/>
  <c r="W1869" i="2"/>
  <c r="V1869" i="2"/>
  <c r="AA1868" i="2"/>
  <c r="Z1868" i="2"/>
  <c r="X1868" i="2"/>
  <c r="W1868" i="2"/>
  <c r="V1868" i="2"/>
  <c r="AA1867" i="2"/>
  <c r="Z1867" i="2"/>
  <c r="X1867" i="2"/>
  <c r="W1867" i="2"/>
  <c r="V1867" i="2"/>
  <c r="AA1866" i="2"/>
  <c r="Z1866" i="2"/>
  <c r="X1866" i="2"/>
  <c r="W1866" i="2"/>
  <c r="V1866" i="2"/>
  <c r="AA1865" i="2"/>
  <c r="Z1865" i="2"/>
  <c r="X1865" i="2"/>
  <c r="W1865" i="2"/>
  <c r="V1865" i="2"/>
  <c r="AA1864" i="2"/>
  <c r="Z1864" i="2"/>
  <c r="X1864" i="2"/>
  <c r="W1864" i="2"/>
  <c r="V1864" i="2"/>
  <c r="AA1863" i="2"/>
  <c r="Z1863" i="2"/>
  <c r="X1863" i="2"/>
  <c r="W1863" i="2"/>
  <c r="V1863" i="2"/>
  <c r="AA1862" i="2"/>
  <c r="Z1862" i="2"/>
  <c r="X1862" i="2"/>
  <c r="W1862" i="2"/>
  <c r="V1862" i="2"/>
  <c r="AA1861" i="2"/>
  <c r="Z1861" i="2"/>
  <c r="X1861" i="2"/>
  <c r="W1861" i="2"/>
  <c r="V1861" i="2"/>
  <c r="AA1860" i="2"/>
  <c r="Z1860" i="2"/>
  <c r="X1860" i="2"/>
  <c r="W1860" i="2"/>
  <c r="V1860" i="2"/>
  <c r="AA1859" i="2"/>
  <c r="Z1859" i="2"/>
  <c r="X1859" i="2"/>
  <c r="W1859" i="2"/>
  <c r="V1859" i="2"/>
  <c r="AA1858" i="2"/>
  <c r="Z1858" i="2"/>
  <c r="X1858" i="2"/>
  <c r="W1858" i="2"/>
  <c r="V1858" i="2"/>
  <c r="AA1857" i="2"/>
  <c r="Z1857" i="2"/>
  <c r="X1857" i="2"/>
  <c r="W1857" i="2"/>
  <c r="V1857" i="2"/>
  <c r="AA1856" i="2"/>
  <c r="Z1856" i="2"/>
  <c r="X1856" i="2"/>
  <c r="W1856" i="2"/>
  <c r="V1856" i="2"/>
  <c r="AA1855" i="2"/>
  <c r="Z1855" i="2"/>
  <c r="X1855" i="2"/>
  <c r="W1855" i="2"/>
  <c r="V1855" i="2"/>
  <c r="AA1854" i="2"/>
  <c r="Z1854" i="2"/>
  <c r="X1854" i="2"/>
  <c r="W1854" i="2"/>
  <c r="V1854" i="2"/>
  <c r="AA1853" i="2"/>
  <c r="Z1853" i="2"/>
  <c r="X1853" i="2"/>
  <c r="W1853" i="2"/>
  <c r="V1853" i="2"/>
  <c r="AA1852" i="2"/>
  <c r="Z1852" i="2"/>
  <c r="X1852" i="2"/>
  <c r="W1852" i="2"/>
  <c r="V1852" i="2"/>
  <c r="AA1851" i="2"/>
  <c r="Z1851" i="2"/>
  <c r="X1851" i="2"/>
  <c r="W1851" i="2"/>
  <c r="V1851" i="2"/>
  <c r="AA1850" i="2"/>
  <c r="Z1850" i="2"/>
  <c r="X1850" i="2"/>
  <c r="W1850" i="2"/>
  <c r="V1850" i="2"/>
  <c r="AA1849" i="2"/>
  <c r="Z1849" i="2"/>
  <c r="X1849" i="2"/>
  <c r="W1849" i="2"/>
  <c r="V1849" i="2"/>
  <c r="AA1848" i="2"/>
  <c r="Z1848" i="2"/>
  <c r="X1848" i="2"/>
  <c r="W1848" i="2"/>
  <c r="V1848" i="2"/>
  <c r="AA1847" i="2"/>
  <c r="Z1847" i="2"/>
  <c r="X1847" i="2"/>
  <c r="W1847" i="2"/>
  <c r="V1847" i="2"/>
  <c r="AA1846" i="2"/>
  <c r="Z1846" i="2"/>
  <c r="X1846" i="2"/>
  <c r="W1846" i="2"/>
  <c r="V1846" i="2"/>
  <c r="AA1845" i="2"/>
  <c r="Z1845" i="2"/>
  <c r="X1845" i="2"/>
  <c r="W1845" i="2"/>
  <c r="V1845" i="2"/>
  <c r="AA1844" i="2"/>
  <c r="Z1844" i="2"/>
  <c r="X1844" i="2"/>
  <c r="W1844" i="2"/>
  <c r="V1844" i="2"/>
  <c r="AA1843" i="2"/>
  <c r="Z1843" i="2"/>
  <c r="X1843" i="2"/>
  <c r="W1843" i="2"/>
  <c r="V1843" i="2"/>
  <c r="AA1842" i="2"/>
  <c r="Z1842" i="2"/>
  <c r="X1842" i="2"/>
  <c r="W1842" i="2"/>
  <c r="V1842" i="2"/>
  <c r="AA1841" i="2"/>
  <c r="Z1841" i="2"/>
  <c r="X1841" i="2"/>
  <c r="W1841" i="2"/>
  <c r="V1841" i="2"/>
  <c r="AA1840" i="2"/>
  <c r="Z1840" i="2"/>
  <c r="X1840" i="2"/>
  <c r="W1840" i="2"/>
  <c r="V1840" i="2"/>
  <c r="AA1839" i="2"/>
  <c r="Z1839" i="2"/>
  <c r="X1839" i="2"/>
  <c r="W1839" i="2"/>
  <c r="V1839" i="2"/>
  <c r="AA1838" i="2"/>
  <c r="Z1838" i="2"/>
  <c r="X1838" i="2"/>
  <c r="W1838" i="2"/>
  <c r="V1838" i="2"/>
  <c r="AA1837" i="2"/>
  <c r="Z1837" i="2"/>
  <c r="X1837" i="2"/>
  <c r="W1837" i="2"/>
  <c r="V1837" i="2"/>
  <c r="AA1836" i="2"/>
  <c r="Z1836" i="2"/>
  <c r="X1836" i="2"/>
  <c r="W1836" i="2"/>
  <c r="V1836" i="2"/>
  <c r="AA1835" i="2"/>
  <c r="Z1835" i="2"/>
  <c r="X1835" i="2"/>
  <c r="W1835" i="2"/>
  <c r="V1835" i="2"/>
  <c r="AA1834" i="2"/>
  <c r="Z1834" i="2"/>
  <c r="X1834" i="2"/>
  <c r="W1834" i="2"/>
  <c r="V1834" i="2"/>
  <c r="AA1833" i="2"/>
  <c r="Z1833" i="2"/>
  <c r="X1833" i="2"/>
  <c r="W1833" i="2"/>
  <c r="V1833" i="2"/>
  <c r="AA1832" i="2"/>
  <c r="Z1832" i="2"/>
  <c r="X1832" i="2"/>
  <c r="W1832" i="2"/>
  <c r="V1832" i="2"/>
  <c r="AA1831" i="2"/>
  <c r="Z1831" i="2"/>
  <c r="X1831" i="2"/>
  <c r="W1831" i="2"/>
  <c r="V1831" i="2"/>
  <c r="AA1830" i="2"/>
  <c r="Z1830" i="2"/>
  <c r="X1830" i="2"/>
  <c r="W1830" i="2"/>
  <c r="V1830" i="2"/>
  <c r="AA1829" i="2"/>
  <c r="Z1829" i="2"/>
  <c r="X1829" i="2"/>
  <c r="W1829" i="2"/>
  <c r="V1829" i="2"/>
  <c r="AA1828" i="2"/>
  <c r="Z1828" i="2"/>
  <c r="X1828" i="2"/>
  <c r="W1828" i="2"/>
  <c r="V1828" i="2"/>
  <c r="AA1827" i="2"/>
  <c r="Z1827" i="2"/>
  <c r="X1827" i="2"/>
  <c r="W1827" i="2"/>
  <c r="V1827" i="2"/>
  <c r="AA1826" i="2"/>
  <c r="Z1826" i="2"/>
  <c r="X1826" i="2"/>
  <c r="W1826" i="2"/>
  <c r="V1826" i="2"/>
  <c r="AA1825" i="2"/>
  <c r="Z1825" i="2"/>
  <c r="X1825" i="2"/>
  <c r="W1825" i="2"/>
  <c r="V1825" i="2"/>
  <c r="AA1824" i="2"/>
  <c r="Z1824" i="2"/>
  <c r="X1824" i="2"/>
  <c r="W1824" i="2"/>
  <c r="V1824" i="2"/>
  <c r="AA1823" i="2"/>
  <c r="Z1823" i="2"/>
  <c r="X1823" i="2"/>
  <c r="W1823" i="2"/>
  <c r="V1823" i="2"/>
  <c r="AA1822" i="2"/>
  <c r="Z1822" i="2"/>
  <c r="X1822" i="2"/>
  <c r="W1822" i="2"/>
  <c r="V1822" i="2"/>
  <c r="AA1821" i="2"/>
  <c r="Z1821" i="2"/>
  <c r="X1821" i="2"/>
  <c r="W1821" i="2"/>
  <c r="V1821" i="2"/>
  <c r="AA1820" i="2"/>
  <c r="Z1820" i="2"/>
  <c r="X1820" i="2"/>
  <c r="W1820" i="2"/>
  <c r="V1820" i="2"/>
  <c r="AA1819" i="2"/>
  <c r="Z1819" i="2"/>
  <c r="X1819" i="2"/>
  <c r="W1819" i="2"/>
  <c r="V1819" i="2"/>
  <c r="AA1818" i="2"/>
  <c r="Z1818" i="2"/>
  <c r="X1818" i="2"/>
  <c r="W1818" i="2"/>
  <c r="V1818" i="2"/>
  <c r="AA1817" i="2"/>
  <c r="Z1817" i="2"/>
  <c r="X1817" i="2"/>
  <c r="W1817" i="2"/>
  <c r="V1817" i="2"/>
  <c r="AA1816" i="2"/>
  <c r="Z1816" i="2"/>
  <c r="X1816" i="2"/>
  <c r="W1816" i="2"/>
  <c r="V1816" i="2"/>
  <c r="AA1815" i="2"/>
  <c r="Z1815" i="2"/>
  <c r="X1815" i="2"/>
  <c r="W1815" i="2"/>
  <c r="V1815" i="2"/>
  <c r="AA1814" i="2"/>
  <c r="Z1814" i="2"/>
  <c r="X1814" i="2"/>
  <c r="W1814" i="2"/>
  <c r="V1814" i="2"/>
  <c r="AA1813" i="2"/>
  <c r="Z1813" i="2"/>
  <c r="X1813" i="2"/>
  <c r="W1813" i="2"/>
  <c r="V1813" i="2"/>
  <c r="AA1812" i="2"/>
  <c r="Z1812" i="2"/>
  <c r="X1812" i="2"/>
  <c r="W1812" i="2"/>
  <c r="V1812" i="2"/>
  <c r="AA1811" i="2"/>
  <c r="Z1811" i="2"/>
  <c r="X1811" i="2"/>
  <c r="W1811" i="2"/>
  <c r="V1811" i="2"/>
  <c r="AA1810" i="2"/>
  <c r="Z1810" i="2"/>
  <c r="X1810" i="2"/>
  <c r="W1810" i="2"/>
  <c r="V1810" i="2"/>
  <c r="AA1809" i="2"/>
  <c r="Z1809" i="2"/>
  <c r="X1809" i="2"/>
  <c r="W1809" i="2"/>
  <c r="V1809" i="2"/>
  <c r="AA1808" i="2"/>
  <c r="Z1808" i="2"/>
  <c r="X1808" i="2"/>
  <c r="W1808" i="2"/>
  <c r="V1808" i="2"/>
  <c r="AA1807" i="2"/>
  <c r="Z1807" i="2"/>
  <c r="X1807" i="2"/>
  <c r="W1807" i="2"/>
  <c r="V1807" i="2"/>
  <c r="AA1806" i="2"/>
  <c r="Z1806" i="2"/>
  <c r="X1806" i="2"/>
  <c r="W1806" i="2"/>
  <c r="V1806" i="2"/>
  <c r="AA1805" i="2"/>
  <c r="Z1805" i="2"/>
  <c r="X1805" i="2"/>
  <c r="W1805" i="2"/>
  <c r="V1805" i="2"/>
  <c r="AA1804" i="2"/>
  <c r="Z1804" i="2"/>
  <c r="X1804" i="2"/>
  <c r="W1804" i="2"/>
  <c r="V1804" i="2"/>
  <c r="AA1803" i="2"/>
  <c r="Z1803" i="2"/>
  <c r="X1803" i="2"/>
  <c r="W1803" i="2"/>
  <c r="V1803" i="2"/>
  <c r="AA1802" i="2"/>
  <c r="Z1802" i="2"/>
  <c r="X1802" i="2"/>
  <c r="W1802" i="2"/>
  <c r="V1802" i="2"/>
  <c r="AA1801" i="2"/>
  <c r="Z1801" i="2"/>
  <c r="X1801" i="2"/>
  <c r="W1801" i="2"/>
  <c r="V1801" i="2"/>
  <c r="AA1800" i="2"/>
  <c r="Z1800" i="2"/>
  <c r="X1800" i="2"/>
  <c r="W1800" i="2"/>
  <c r="V1800" i="2"/>
  <c r="AA1799" i="2"/>
  <c r="Z1799" i="2"/>
  <c r="X1799" i="2"/>
  <c r="W1799" i="2"/>
  <c r="V1799" i="2"/>
  <c r="AA1798" i="2"/>
  <c r="Z1798" i="2"/>
  <c r="X1798" i="2"/>
  <c r="W1798" i="2"/>
  <c r="V1798" i="2"/>
  <c r="AA1797" i="2"/>
  <c r="Z1797" i="2"/>
  <c r="X1797" i="2"/>
  <c r="W1797" i="2"/>
  <c r="V1797" i="2"/>
  <c r="AA1796" i="2"/>
  <c r="Z1796" i="2"/>
  <c r="X1796" i="2"/>
  <c r="W1796" i="2"/>
  <c r="V1796" i="2"/>
  <c r="AA1795" i="2"/>
  <c r="Z1795" i="2"/>
  <c r="X1795" i="2"/>
  <c r="W1795" i="2"/>
  <c r="V1795" i="2"/>
  <c r="AA1794" i="2"/>
  <c r="Z1794" i="2"/>
  <c r="X1794" i="2"/>
  <c r="W1794" i="2"/>
  <c r="V1794" i="2"/>
  <c r="AA1793" i="2"/>
  <c r="Z1793" i="2"/>
  <c r="X1793" i="2"/>
  <c r="W1793" i="2"/>
  <c r="V1793" i="2"/>
  <c r="AA1792" i="2"/>
  <c r="Z1792" i="2"/>
  <c r="X1792" i="2"/>
  <c r="W1792" i="2"/>
  <c r="V1792" i="2"/>
  <c r="AA1791" i="2"/>
  <c r="Z1791" i="2"/>
  <c r="X1791" i="2"/>
  <c r="W1791" i="2"/>
  <c r="V1791" i="2"/>
  <c r="AA1790" i="2"/>
  <c r="Z1790" i="2"/>
  <c r="X1790" i="2"/>
  <c r="W1790" i="2"/>
  <c r="V1790" i="2"/>
  <c r="AA1789" i="2"/>
  <c r="Z1789" i="2"/>
  <c r="X1789" i="2"/>
  <c r="W1789" i="2"/>
  <c r="V1789" i="2"/>
  <c r="AA1788" i="2"/>
  <c r="Z1788" i="2"/>
  <c r="X1788" i="2"/>
  <c r="W1788" i="2"/>
  <c r="V1788" i="2"/>
  <c r="AA1787" i="2"/>
  <c r="Z1787" i="2"/>
  <c r="X1787" i="2"/>
  <c r="W1787" i="2"/>
  <c r="V1787" i="2"/>
  <c r="AA1786" i="2"/>
  <c r="Z1786" i="2"/>
  <c r="X1786" i="2"/>
  <c r="W1786" i="2"/>
  <c r="V1786" i="2"/>
  <c r="AA1785" i="2"/>
  <c r="Z1785" i="2"/>
  <c r="X1785" i="2"/>
  <c r="W1785" i="2"/>
  <c r="V1785" i="2"/>
  <c r="AA1784" i="2"/>
  <c r="Z1784" i="2"/>
  <c r="X1784" i="2"/>
  <c r="W1784" i="2"/>
  <c r="V1784" i="2"/>
  <c r="AA1783" i="2"/>
  <c r="Z1783" i="2"/>
  <c r="X1783" i="2"/>
  <c r="W1783" i="2"/>
  <c r="V1783" i="2"/>
  <c r="AA1782" i="2"/>
  <c r="Z1782" i="2"/>
  <c r="X1782" i="2"/>
  <c r="W1782" i="2"/>
  <c r="V1782" i="2"/>
  <c r="AA1781" i="2"/>
  <c r="Z1781" i="2"/>
  <c r="X1781" i="2"/>
  <c r="W1781" i="2"/>
  <c r="V1781" i="2"/>
  <c r="AA1780" i="2"/>
  <c r="Z1780" i="2"/>
  <c r="X1780" i="2"/>
  <c r="W1780" i="2"/>
  <c r="V1780" i="2"/>
  <c r="AA1779" i="2"/>
  <c r="Z1779" i="2"/>
  <c r="X1779" i="2"/>
  <c r="W1779" i="2"/>
  <c r="V1779" i="2"/>
  <c r="AA1778" i="2"/>
  <c r="Z1778" i="2"/>
  <c r="X1778" i="2"/>
  <c r="W1778" i="2"/>
  <c r="V1778" i="2"/>
  <c r="AA1777" i="2"/>
  <c r="Z1777" i="2"/>
  <c r="X1777" i="2"/>
  <c r="W1777" i="2"/>
  <c r="V1777" i="2"/>
  <c r="AA1776" i="2"/>
  <c r="Z1776" i="2"/>
  <c r="X1776" i="2"/>
  <c r="W1776" i="2"/>
  <c r="V1776" i="2"/>
  <c r="AA1775" i="2"/>
  <c r="Z1775" i="2"/>
  <c r="X1775" i="2"/>
  <c r="W1775" i="2"/>
  <c r="V1775" i="2"/>
  <c r="AA1774" i="2"/>
  <c r="Z1774" i="2"/>
  <c r="X1774" i="2"/>
  <c r="W1774" i="2"/>
  <c r="V1774" i="2"/>
  <c r="AA1773" i="2"/>
  <c r="Z1773" i="2"/>
  <c r="X1773" i="2"/>
  <c r="W1773" i="2"/>
  <c r="V1773" i="2"/>
  <c r="AA1772" i="2"/>
  <c r="Z1772" i="2"/>
  <c r="X1772" i="2"/>
  <c r="W1772" i="2"/>
  <c r="V1772" i="2"/>
  <c r="AA1771" i="2"/>
  <c r="Z1771" i="2"/>
  <c r="X1771" i="2"/>
  <c r="W1771" i="2"/>
  <c r="V1771" i="2"/>
  <c r="AA1770" i="2"/>
  <c r="Z1770" i="2"/>
  <c r="X1770" i="2"/>
  <c r="W1770" i="2"/>
  <c r="V1770" i="2"/>
  <c r="AA1769" i="2"/>
  <c r="Z1769" i="2"/>
  <c r="X1769" i="2"/>
  <c r="W1769" i="2"/>
  <c r="V1769" i="2"/>
  <c r="AA1768" i="2"/>
  <c r="Z1768" i="2"/>
  <c r="X1768" i="2"/>
  <c r="W1768" i="2"/>
  <c r="V1768" i="2"/>
  <c r="AA1767" i="2"/>
  <c r="Z1767" i="2"/>
  <c r="X1767" i="2"/>
  <c r="W1767" i="2"/>
  <c r="V1767" i="2"/>
  <c r="AA1766" i="2"/>
  <c r="Z1766" i="2"/>
  <c r="X1766" i="2"/>
  <c r="W1766" i="2"/>
  <c r="V1766" i="2"/>
  <c r="AA1765" i="2"/>
  <c r="Z1765" i="2"/>
  <c r="X1765" i="2"/>
  <c r="W1765" i="2"/>
  <c r="V1765" i="2"/>
  <c r="AA1764" i="2"/>
  <c r="Z1764" i="2"/>
  <c r="X1764" i="2"/>
  <c r="W1764" i="2"/>
  <c r="V1764" i="2"/>
  <c r="AA1763" i="2"/>
  <c r="Z1763" i="2"/>
  <c r="X1763" i="2"/>
  <c r="W1763" i="2"/>
  <c r="V1763" i="2"/>
  <c r="AA1762" i="2"/>
  <c r="Z1762" i="2"/>
  <c r="X1762" i="2"/>
  <c r="W1762" i="2"/>
  <c r="V1762" i="2"/>
  <c r="AA1761" i="2"/>
  <c r="Z1761" i="2"/>
  <c r="X1761" i="2"/>
  <c r="W1761" i="2"/>
  <c r="V1761" i="2"/>
  <c r="AA1760" i="2"/>
  <c r="Z1760" i="2"/>
  <c r="X1760" i="2"/>
  <c r="W1760" i="2"/>
  <c r="V1760" i="2"/>
  <c r="AA1759" i="2"/>
  <c r="Z1759" i="2"/>
  <c r="X1759" i="2"/>
  <c r="W1759" i="2"/>
  <c r="V1759" i="2"/>
  <c r="AA1758" i="2"/>
  <c r="Z1758" i="2"/>
  <c r="X1758" i="2"/>
  <c r="W1758" i="2"/>
  <c r="V1758" i="2"/>
  <c r="AA1757" i="2"/>
  <c r="Z1757" i="2"/>
  <c r="X1757" i="2"/>
  <c r="W1757" i="2"/>
  <c r="V1757" i="2"/>
  <c r="AA1756" i="2"/>
  <c r="Z1756" i="2"/>
  <c r="X1756" i="2"/>
  <c r="W1756" i="2"/>
  <c r="V1756" i="2"/>
  <c r="AA1755" i="2"/>
  <c r="Z1755" i="2"/>
  <c r="X1755" i="2"/>
  <c r="W1755" i="2"/>
  <c r="V1755" i="2"/>
  <c r="AA1754" i="2"/>
  <c r="Z1754" i="2"/>
  <c r="X1754" i="2"/>
  <c r="W1754" i="2"/>
  <c r="V1754" i="2"/>
  <c r="AA1753" i="2"/>
  <c r="Z1753" i="2"/>
  <c r="X1753" i="2"/>
  <c r="W1753" i="2"/>
  <c r="V1753" i="2"/>
  <c r="AA1752" i="2"/>
  <c r="Z1752" i="2"/>
  <c r="X1752" i="2"/>
  <c r="W1752" i="2"/>
  <c r="V1752" i="2"/>
  <c r="AA1751" i="2"/>
  <c r="Z1751" i="2"/>
  <c r="X1751" i="2"/>
  <c r="W1751" i="2"/>
  <c r="V1751" i="2"/>
  <c r="AA1750" i="2"/>
  <c r="Z1750" i="2"/>
  <c r="X1750" i="2"/>
  <c r="W1750" i="2"/>
  <c r="V1750" i="2"/>
  <c r="AA1749" i="2"/>
  <c r="Z1749" i="2"/>
  <c r="X1749" i="2"/>
  <c r="W1749" i="2"/>
  <c r="V1749" i="2"/>
  <c r="AA1748" i="2"/>
  <c r="Z1748" i="2"/>
  <c r="X1748" i="2"/>
  <c r="W1748" i="2"/>
  <c r="V1748" i="2"/>
  <c r="AA1747" i="2"/>
  <c r="Z1747" i="2"/>
  <c r="X1747" i="2"/>
  <c r="W1747" i="2"/>
  <c r="V1747" i="2"/>
  <c r="AA1746" i="2"/>
  <c r="Z1746" i="2"/>
  <c r="X1746" i="2"/>
  <c r="W1746" i="2"/>
  <c r="V1746" i="2"/>
  <c r="AA1745" i="2"/>
  <c r="Z1745" i="2"/>
  <c r="X1745" i="2"/>
  <c r="W1745" i="2"/>
  <c r="V1745" i="2"/>
  <c r="AA1744" i="2"/>
  <c r="Z1744" i="2"/>
  <c r="X1744" i="2"/>
  <c r="W1744" i="2"/>
  <c r="V1744" i="2"/>
  <c r="AA1743" i="2"/>
  <c r="Z1743" i="2"/>
  <c r="X1743" i="2"/>
  <c r="W1743" i="2"/>
  <c r="V1743" i="2"/>
  <c r="AA1742" i="2"/>
  <c r="Z1742" i="2"/>
  <c r="X1742" i="2"/>
  <c r="W1742" i="2"/>
  <c r="V1742" i="2"/>
  <c r="AA1741" i="2"/>
  <c r="Z1741" i="2"/>
  <c r="X1741" i="2"/>
  <c r="W1741" i="2"/>
  <c r="V1741" i="2"/>
  <c r="AA1740" i="2"/>
  <c r="Z1740" i="2"/>
  <c r="X1740" i="2"/>
  <c r="W1740" i="2"/>
  <c r="V1740" i="2"/>
  <c r="AA1739" i="2"/>
  <c r="Z1739" i="2"/>
  <c r="X1739" i="2"/>
  <c r="W1739" i="2"/>
  <c r="V1739" i="2"/>
  <c r="AA1738" i="2"/>
  <c r="Z1738" i="2"/>
  <c r="X1738" i="2"/>
  <c r="W1738" i="2"/>
  <c r="V1738" i="2"/>
  <c r="AA1737" i="2"/>
  <c r="Z1737" i="2"/>
  <c r="X1737" i="2"/>
  <c r="W1737" i="2"/>
  <c r="V1737" i="2"/>
  <c r="AA1736" i="2"/>
  <c r="Z1736" i="2"/>
  <c r="X1736" i="2"/>
  <c r="W1736" i="2"/>
  <c r="V1736" i="2"/>
  <c r="AA1735" i="2"/>
  <c r="Z1735" i="2"/>
  <c r="X1735" i="2"/>
  <c r="W1735" i="2"/>
  <c r="V1735" i="2"/>
  <c r="AA1734" i="2"/>
  <c r="Z1734" i="2"/>
  <c r="X1734" i="2"/>
  <c r="W1734" i="2"/>
  <c r="V1734" i="2"/>
  <c r="AA1733" i="2"/>
  <c r="Z1733" i="2"/>
  <c r="X1733" i="2"/>
  <c r="W1733" i="2"/>
  <c r="V1733" i="2"/>
  <c r="AA1732" i="2"/>
  <c r="Z1732" i="2"/>
  <c r="X1732" i="2"/>
  <c r="W1732" i="2"/>
  <c r="V1732" i="2"/>
  <c r="AA1731" i="2"/>
  <c r="Z1731" i="2"/>
  <c r="X1731" i="2"/>
  <c r="W1731" i="2"/>
  <c r="V1731" i="2"/>
  <c r="AA1730" i="2"/>
  <c r="Z1730" i="2"/>
  <c r="X1730" i="2"/>
  <c r="W1730" i="2"/>
  <c r="V1730" i="2"/>
  <c r="AA1729" i="2"/>
  <c r="Z1729" i="2"/>
  <c r="X1729" i="2"/>
  <c r="W1729" i="2"/>
  <c r="V1729" i="2"/>
  <c r="AA1728" i="2"/>
  <c r="Z1728" i="2"/>
  <c r="X1728" i="2"/>
  <c r="W1728" i="2"/>
  <c r="V1728" i="2"/>
  <c r="AA1727" i="2"/>
  <c r="Z1727" i="2"/>
  <c r="X1727" i="2"/>
  <c r="W1727" i="2"/>
  <c r="V1727" i="2"/>
  <c r="AA1726" i="2"/>
  <c r="Z1726" i="2"/>
  <c r="X1726" i="2"/>
  <c r="W1726" i="2"/>
  <c r="V1726" i="2"/>
  <c r="AA1725" i="2"/>
  <c r="Z1725" i="2"/>
  <c r="X1725" i="2"/>
  <c r="W1725" i="2"/>
  <c r="V1725" i="2"/>
  <c r="AA1724" i="2"/>
  <c r="Z1724" i="2"/>
  <c r="X1724" i="2"/>
  <c r="W1724" i="2"/>
  <c r="V1724" i="2"/>
  <c r="AA1723" i="2"/>
  <c r="Z1723" i="2"/>
  <c r="X1723" i="2"/>
  <c r="W1723" i="2"/>
  <c r="V1723" i="2"/>
  <c r="AA1722" i="2"/>
  <c r="Z1722" i="2"/>
  <c r="X1722" i="2"/>
  <c r="W1722" i="2"/>
  <c r="V1722" i="2"/>
  <c r="AA1721" i="2"/>
  <c r="Z1721" i="2"/>
  <c r="X1721" i="2"/>
  <c r="W1721" i="2"/>
  <c r="V1721" i="2"/>
  <c r="AA1720" i="2"/>
  <c r="Z1720" i="2"/>
  <c r="X1720" i="2"/>
  <c r="W1720" i="2"/>
  <c r="V1720" i="2"/>
  <c r="AA1719" i="2"/>
  <c r="Z1719" i="2"/>
  <c r="X1719" i="2"/>
  <c r="W1719" i="2"/>
  <c r="V1719" i="2"/>
  <c r="AA1718" i="2"/>
  <c r="Z1718" i="2"/>
  <c r="X1718" i="2"/>
  <c r="W1718" i="2"/>
  <c r="V1718" i="2"/>
  <c r="AA1717" i="2"/>
  <c r="Z1717" i="2"/>
  <c r="X1717" i="2"/>
  <c r="W1717" i="2"/>
  <c r="V1717" i="2"/>
  <c r="AA1716" i="2"/>
  <c r="Z1716" i="2"/>
  <c r="X1716" i="2"/>
  <c r="W1716" i="2"/>
  <c r="V1716" i="2"/>
  <c r="AA1715" i="2"/>
  <c r="Z1715" i="2"/>
  <c r="X1715" i="2"/>
  <c r="W1715" i="2"/>
  <c r="V1715" i="2"/>
  <c r="AA1714" i="2"/>
  <c r="Z1714" i="2"/>
  <c r="X1714" i="2"/>
  <c r="W1714" i="2"/>
  <c r="V1714" i="2"/>
  <c r="AA1713" i="2"/>
  <c r="Z1713" i="2"/>
  <c r="X1713" i="2"/>
  <c r="W1713" i="2"/>
  <c r="V1713" i="2"/>
  <c r="AA1712" i="2"/>
  <c r="Z1712" i="2"/>
  <c r="X1712" i="2"/>
  <c r="W1712" i="2"/>
  <c r="V1712" i="2"/>
  <c r="AA1711" i="2"/>
  <c r="Z1711" i="2"/>
  <c r="X1711" i="2"/>
  <c r="W1711" i="2"/>
  <c r="V1711" i="2"/>
  <c r="AA1710" i="2"/>
  <c r="Z1710" i="2"/>
  <c r="X1710" i="2"/>
  <c r="W1710" i="2"/>
  <c r="V1710" i="2"/>
  <c r="AA1709" i="2"/>
  <c r="Z1709" i="2"/>
  <c r="X1709" i="2"/>
  <c r="W1709" i="2"/>
  <c r="V1709" i="2"/>
  <c r="AA1708" i="2"/>
  <c r="Z1708" i="2"/>
  <c r="X1708" i="2"/>
  <c r="W1708" i="2"/>
  <c r="V1708" i="2"/>
  <c r="AA1707" i="2"/>
  <c r="Z1707" i="2"/>
  <c r="X1707" i="2"/>
  <c r="W1707" i="2"/>
  <c r="V1707" i="2"/>
  <c r="AA1706" i="2"/>
  <c r="Z1706" i="2"/>
  <c r="X1706" i="2"/>
  <c r="W1706" i="2"/>
  <c r="V1706" i="2"/>
  <c r="AA1705" i="2"/>
  <c r="Z1705" i="2"/>
  <c r="X1705" i="2"/>
  <c r="W1705" i="2"/>
  <c r="V1705" i="2"/>
  <c r="AA1704" i="2"/>
  <c r="Z1704" i="2"/>
  <c r="X1704" i="2"/>
  <c r="W1704" i="2"/>
  <c r="V1704" i="2"/>
  <c r="AA1703" i="2"/>
  <c r="Z1703" i="2"/>
  <c r="X1703" i="2"/>
  <c r="W1703" i="2"/>
  <c r="V1703" i="2"/>
  <c r="AA1702" i="2"/>
  <c r="Z1702" i="2"/>
  <c r="X1702" i="2"/>
  <c r="W1702" i="2"/>
  <c r="V1702" i="2"/>
  <c r="AA1701" i="2"/>
  <c r="Z1701" i="2"/>
  <c r="X1701" i="2"/>
  <c r="W1701" i="2"/>
  <c r="V1701" i="2"/>
  <c r="AA1700" i="2"/>
  <c r="Z1700" i="2"/>
  <c r="X1700" i="2"/>
  <c r="W1700" i="2"/>
  <c r="V1700" i="2"/>
  <c r="AA1699" i="2"/>
  <c r="Z1699" i="2"/>
  <c r="X1699" i="2"/>
  <c r="W1699" i="2"/>
  <c r="V1699" i="2"/>
  <c r="AA1698" i="2"/>
  <c r="Z1698" i="2"/>
  <c r="X1698" i="2"/>
  <c r="W1698" i="2"/>
  <c r="V1698" i="2"/>
  <c r="AA1697" i="2"/>
  <c r="Z1697" i="2"/>
  <c r="X1697" i="2"/>
  <c r="W1697" i="2"/>
  <c r="V1697" i="2"/>
  <c r="AA1696" i="2"/>
  <c r="Z1696" i="2"/>
  <c r="X1696" i="2"/>
  <c r="W1696" i="2"/>
  <c r="V1696" i="2"/>
  <c r="AA1695" i="2"/>
  <c r="Z1695" i="2"/>
  <c r="X1695" i="2"/>
  <c r="W1695" i="2"/>
  <c r="V1695" i="2"/>
  <c r="AA1694" i="2"/>
  <c r="Z1694" i="2"/>
  <c r="X1694" i="2"/>
  <c r="W1694" i="2"/>
  <c r="V1694" i="2"/>
  <c r="AA1693" i="2"/>
  <c r="Z1693" i="2"/>
  <c r="X1693" i="2"/>
  <c r="W1693" i="2"/>
  <c r="V1693" i="2"/>
  <c r="AA1692" i="2"/>
  <c r="Z1692" i="2"/>
  <c r="X1692" i="2"/>
  <c r="W1692" i="2"/>
  <c r="V1692" i="2"/>
  <c r="AA1691" i="2"/>
  <c r="Z1691" i="2"/>
  <c r="X1691" i="2"/>
  <c r="W1691" i="2"/>
  <c r="V1691" i="2"/>
  <c r="AA1690" i="2"/>
  <c r="Z1690" i="2"/>
  <c r="X1690" i="2"/>
  <c r="W1690" i="2"/>
  <c r="V1690" i="2"/>
  <c r="AA1689" i="2"/>
  <c r="Z1689" i="2"/>
  <c r="X1689" i="2"/>
  <c r="W1689" i="2"/>
  <c r="V1689" i="2"/>
  <c r="AA1688" i="2"/>
  <c r="Z1688" i="2"/>
  <c r="X1688" i="2"/>
  <c r="W1688" i="2"/>
  <c r="V1688" i="2"/>
  <c r="AA1687" i="2"/>
  <c r="Z1687" i="2"/>
  <c r="X1687" i="2"/>
  <c r="W1687" i="2"/>
  <c r="V1687" i="2"/>
  <c r="AA1686" i="2"/>
  <c r="Z1686" i="2"/>
  <c r="X1686" i="2"/>
  <c r="W1686" i="2"/>
  <c r="V1686" i="2"/>
  <c r="AA1685" i="2"/>
  <c r="Z1685" i="2"/>
  <c r="X1685" i="2"/>
  <c r="W1685" i="2"/>
  <c r="V1685" i="2"/>
  <c r="AA1684" i="2"/>
  <c r="Z1684" i="2"/>
  <c r="X1684" i="2"/>
  <c r="W1684" i="2"/>
  <c r="V1684" i="2"/>
  <c r="AA1683" i="2"/>
  <c r="Z1683" i="2"/>
  <c r="X1683" i="2"/>
  <c r="W1683" i="2"/>
  <c r="V1683" i="2"/>
  <c r="AA1682" i="2"/>
  <c r="Z1682" i="2"/>
  <c r="X1682" i="2"/>
  <c r="W1682" i="2"/>
  <c r="V1682" i="2"/>
  <c r="AA1681" i="2"/>
  <c r="Z1681" i="2"/>
  <c r="X1681" i="2"/>
  <c r="W1681" i="2"/>
  <c r="V1681" i="2"/>
  <c r="AA1680" i="2"/>
  <c r="Z1680" i="2"/>
  <c r="X1680" i="2"/>
  <c r="W1680" i="2"/>
  <c r="V1680" i="2"/>
  <c r="AA1679" i="2"/>
  <c r="Z1679" i="2"/>
  <c r="X1679" i="2"/>
  <c r="W1679" i="2"/>
  <c r="V1679" i="2"/>
  <c r="AA1678" i="2"/>
  <c r="Z1678" i="2"/>
  <c r="X1678" i="2"/>
  <c r="W1678" i="2"/>
  <c r="V1678" i="2"/>
  <c r="AA1677" i="2"/>
  <c r="Z1677" i="2"/>
  <c r="X1677" i="2"/>
  <c r="W1677" i="2"/>
  <c r="V1677" i="2"/>
  <c r="AA1676" i="2"/>
  <c r="Z1676" i="2"/>
  <c r="X1676" i="2"/>
  <c r="W1676" i="2"/>
  <c r="V1676" i="2"/>
  <c r="AA1675" i="2"/>
  <c r="Z1675" i="2"/>
  <c r="X1675" i="2"/>
  <c r="W1675" i="2"/>
  <c r="V1675" i="2"/>
  <c r="AA1674" i="2"/>
  <c r="Z1674" i="2"/>
  <c r="X1674" i="2"/>
  <c r="W1674" i="2"/>
  <c r="V1674" i="2"/>
  <c r="AA1673" i="2"/>
  <c r="Z1673" i="2"/>
  <c r="X1673" i="2"/>
  <c r="W1673" i="2"/>
  <c r="V1673" i="2"/>
  <c r="AA1672" i="2"/>
  <c r="Z1672" i="2"/>
  <c r="X1672" i="2"/>
  <c r="W1672" i="2"/>
  <c r="V1672" i="2"/>
  <c r="AA1671" i="2"/>
  <c r="Z1671" i="2"/>
  <c r="X1671" i="2"/>
  <c r="W1671" i="2"/>
  <c r="V1671" i="2"/>
  <c r="AA1670" i="2"/>
  <c r="Z1670" i="2"/>
  <c r="X1670" i="2"/>
  <c r="W1670" i="2"/>
  <c r="V1670" i="2"/>
  <c r="AA1669" i="2"/>
  <c r="Z1669" i="2"/>
  <c r="X1669" i="2"/>
  <c r="W1669" i="2"/>
  <c r="V1669" i="2"/>
  <c r="AA1668" i="2"/>
  <c r="Z1668" i="2"/>
  <c r="X1668" i="2"/>
  <c r="W1668" i="2"/>
  <c r="V1668" i="2"/>
  <c r="AA1667" i="2"/>
  <c r="Z1667" i="2"/>
  <c r="X1667" i="2"/>
  <c r="W1667" i="2"/>
  <c r="V1667" i="2"/>
  <c r="AA1666" i="2"/>
  <c r="Z1666" i="2"/>
  <c r="X1666" i="2"/>
  <c r="W1666" i="2"/>
  <c r="V1666" i="2"/>
  <c r="AA1665" i="2"/>
  <c r="Z1665" i="2"/>
  <c r="X1665" i="2"/>
  <c r="W1665" i="2"/>
  <c r="V1665" i="2"/>
  <c r="AA1664" i="2"/>
  <c r="Z1664" i="2"/>
  <c r="X1664" i="2"/>
  <c r="W1664" i="2"/>
  <c r="V1664" i="2"/>
  <c r="AA1663" i="2"/>
  <c r="Z1663" i="2"/>
  <c r="X1663" i="2"/>
  <c r="W1663" i="2"/>
  <c r="V1663" i="2"/>
  <c r="AA1662" i="2"/>
  <c r="Z1662" i="2"/>
  <c r="X1662" i="2"/>
  <c r="W1662" i="2"/>
  <c r="V1662" i="2"/>
  <c r="AA1661" i="2"/>
  <c r="Z1661" i="2"/>
  <c r="X1661" i="2"/>
  <c r="W1661" i="2"/>
  <c r="V1661" i="2"/>
  <c r="AA1660" i="2"/>
  <c r="Z1660" i="2"/>
  <c r="X1660" i="2"/>
  <c r="W1660" i="2"/>
  <c r="V1660" i="2"/>
  <c r="AA1659" i="2"/>
  <c r="Z1659" i="2"/>
  <c r="X1659" i="2"/>
  <c r="W1659" i="2"/>
  <c r="V1659" i="2"/>
  <c r="AA1658" i="2"/>
  <c r="Z1658" i="2"/>
  <c r="X1658" i="2"/>
  <c r="W1658" i="2"/>
  <c r="V1658" i="2"/>
  <c r="AA1657" i="2"/>
  <c r="Z1657" i="2"/>
  <c r="X1657" i="2"/>
  <c r="W1657" i="2"/>
  <c r="V1657" i="2"/>
  <c r="AA1656" i="2"/>
  <c r="Z1656" i="2"/>
  <c r="X1656" i="2"/>
  <c r="W1656" i="2"/>
  <c r="V1656" i="2"/>
  <c r="AA1655" i="2"/>
  <c r="Z1655" i="2"/>
  <c r="X1655" i="2"/>
  <c r="W1655" i="2"/>
  <c r="V1655" i="2"/>
  <c r="AA1654" i="2"/>
  <c r="Z1654" i="2"/>
  <c r="X1654" i="2"/>
  <c r="W1654" i="2"/>
  <c r="V1654" i="2"/>
  <c r="AA1653" i="2"/>
  <c r="Z1653" i="2"/>
  <c r="X1653" i="2"/>
  <c r="W1653" i="2"/>
  <c r="V1653" i="2"/>
  <c r="AA1652" i="2"/>
  <c r="Z1652" i="2"/>
  <c r="X1652" i="2"/>
  <c r="W1652" i="2"/>
  <c r="V1652" i="2"/>
  <c r="AA1651" i="2"/>
  <c r="Z1651" i="2"/>
  <c r="X1651" i="2"/>
  <c r="W1651" i="2"/>
  <c r="V1651" i="2"/>
  <c r="AA1650" i="2"/>
  <c r="Z1650" i="2"/>
  <c r="X1650" i="2"/>
  <c r="W1650" i="2"/>
  <c r="V1650" i="2"/>
  <c r="AA1649" i="2"/>
  <c r="Z1649" i="2"/>
  <c r="X1649" i="2"/>
  <c r="W1649" i="2"/>
  <c r="V1649" i="2"/>
  <c r="AA1648" i="2"/>
  <c r="Z1648" i="2"/>
  <c r="X1648" i="2"/>
  <c r="W1648" i="2"/>
  <c r="V1648" i="2"/>
  <c r="AA1647" i="2"/>
  <c r="Z1647" i="2"/>
  <c r="X1647" i="2"/>
  <c r="W1647" i="2"/>
  <c r="V1647" i="2"/>
  <c r="AA1646" i="2"/>
  <c r="Z1646" i="2"/>
  <c r="X1646" i="2"/>
  <c r="W1646" i="2"/>
  <c r="V1646" i="2"/>
  <c r="AA1645" i="2"/>
  <c r="Z1645" i="2"/>
  <c r="X1645" i="2"/>
  <c r="W1645" i="2"/>
  <c r="V1645" i="2"/>
  <c r="AA1644" i="2"/>
  <c r="Z1644" i="2"/>
  <c r="X1644" i="2"/>
  <c r="W1644" i="2"/>
  <c r="V1644" i="2"/>
  <c r="AA1643" i="2"/>
  <c r="Z1643" i="2"/>
  <c r="X1643" i="2"/>
  <c r="W1643" i="2"/>
  <c r="V1643" i="2"/>
  <c r="AA1642" i="2"/>
  <c r="Z1642" i="2"/>
  <c r="X1642" i="2"/>
  <c r="W1642" i="2"/>
  <c r="V1642" i="2"/>
  <c r="AA1641" i="2"/>
  <c r="Z1641" i="2"/>
  <c r="X1641" i="2"/>
  <c r="W1641" i="2"/>
  <c r="V1641" i="2"/>
  <c r="AA1640" i="2"/>
  <c r="Z1640" i="2"/>
  <c r="X1640" i="2"/>
  <c r="W1640" i="2"/>
  <c r="V1640" i="2"/>
  <c r="AA1639" i="2"/>
  <c r="Z1639" i="2"/>
  <c r="X1639" i="2"/>
  <c r="W1639" i="2"/>
  <c r="V1639" i="2"/>
  <c r="AA1638" i="2"/>
  <c r="Z1638" i="2"/>
  <c r="X1638" i="2"/>
  <c r="W1638" i="2"/>
  <c r="V1638" i="2"/>
  <c r="AA1637" i="2"/>
  <c r="Z1637" i="2"/>
  <c r="X1637" i="2"/>
  <c r="W1637" i="2"/>
  <c r="V1637" i="2"/>
  <c r="AA1636" i="2"/>
  <c r="Z1636" i="2"/>
  <c r="X1636" i="2"/>
  <c r="W1636" i="2"/>
  <c r="V1636" i="2"/>
  <c r="AA1635" i="2"/>
  <c r="Z1635" i="2"/>
  <c r="X1635" i="2"/>
  <c r="W1635" i="2"/>
  <c r="V1635" i="2"/>
  <c r="AA1634" i="2"/>
  <c r="Z1634" i="2"/>
  <c r="X1634" i="2"/>
  <c r="W1634" i="2"/>
  <c r="V1634" i="2"/>
  <c r="AA1633" i="2"/>
  <c r="Z1633" i="2"/>
  <c r="X1633" i="2"/>
  <c r="W1633" i="2"/>
  <c r="V1633" i="2"/>
  <c r="AA1632" i="2"/>
  <c r="Z1632" i="2"/>
  <c r="X1632" i="2"/>
  <c r="W1632" i="2"/>
  <c r="V1632" i="2"/>
  <c r="AA1631" i="2"/>
  <c r="Z1631" i="2"/>
  <c r="X1631" i="2"/>
  <c r="W1631" i="2"/>
  <c r="V1631" i="2"/>
  <c r="AA1630" i="2"/>
  <c r="Z1630" i="2"/>
  <c r="X1630" i="2"/>
  <c r="W1630" i="2"/>
  <c r="V1630" i="2"/>
  <c r="AA1629" i="2"/>
  <c r="Z1629" i="2"/>
  <c r="X1629" i="2"/>
  <c r="W1629" i="2"/>
  <c r="V1629" i="2"/>
  <c r="AA1628" i="2"/>
  <c r="Z1628" i="2"/>
  <c r="X1628" i="2"/>
  <c r="W1628" i="2"/>
  <c r="V1628" i="2"/>
  <c r="AA1627" i="2"/>
  <c r="Z1627" i="2"/>
  <c r="X1627" i="2"/>
  <c r="W1627" i="2"/>
  <c r="V1627" i="2"/>
  <c r="AA1626" i="2"/>
  <c r="Z1626" i="2"/>
  <c r="X1626" i="2"/>
  <c r="W1626" i="2"/>
  <c r="V1626" i="2"/>
  <c r="AA1625" i="2"/>
  <c r="Z1625" i="2"/>
  <c r="X1625" i="2"/>
  <c r="W1625" i="2"/>
  <c r="V1625" i="2"/>
  <c r="AA1624" i="2"/>
  <c r="Z1624" i="2"/>
  <c r="X1624" i="2"/>
  <c r="W1624" i="2"/>
  <c r="V1624" i="2"/>
  <c r="AA1623" i="2"/>
  <c r="Z1623" i="2"/>
  <c r="X1623" i="2"/>
  <c r="W1623" i="2"/>
  <c r="V1623" i="2"/>
  <c r="AA1622" i="2"/>
  <c r="Z1622" i="2"/>
  <c r="X1622" i="2"/>
  <c r="W1622" i="2"/>
  <c r="V1622" i="2"/>
  <c r="AA1621" i="2"/>
  <c r="Z1621" i="2"/>
  <c r="X1621" i="2"/>
  <c r="W1621" i="2"/>
  <c r="V1621" i="2"/>
  <c r="AA1620" i="2"/>
  <c r="Z1620" i="2"/>
  <c r="X1620" i="2"/>
  <c r="W1620" i="2"/>
  <c r="V1620" i="2"/>
  <c r="AA1619" i="2"/>
  <c r="Z1619" i="2"/>
  <c r="X1619" i="2"/>
  <c r="W1619" i="2"/>
  <c r="V1619" i="2"/>
  <c r="AA1618" i="2"/>
  <c r="Z1618" i="2"/>
  <c r="X1618" i="2"/>
  <c r="W1618" i="2"/>
  <c r="V1618" i="2"/>
  <c r="AA1617" i="2"/>
  <c r="Z1617" i="2"/>
  <c r="X1617" i="2"/>
  <c r="W1617" i="2"/>
  <c r="V1617" i="2"/>
  <c r="AA1616" i="2"/>
  <c r="Z1616" i="2"/>
  <c r="X1616" i="2"/>
  <c r="W1616" i="2"/>
  <c r="V1616" i="2"/>
  <c r="AA1615" i="2"/>
  <c r="Z1615" i="2"/>
  <c r="X1615" i="2"/>
  <c r="W1615" i="2"/>
  <c r="V1615" i="2"/>
  <c r="AA1614" i="2"/>
  <c r="Z1614" i="2"/>
  <c r="X1614" i="2"/>
  <c r="W1614" i="2"/>
  <c r="V1614" i="2"/>
  <c r="AA1613" i="2"/>
  <c r="Z1613" i="2"/>
  <c r="X1613" i="2"/>
  <c r="W1613" i="2"/>
  <c r="V1613" i="2"/>
  <c r="AA1612" i="2"/>
  <c r="Z1612" i="2"/>
  <c r="X1612" i="2"/>
  <c r="W1612" i="2"/>
  <c r="V1612" i="2"/>
  <c r="AA1611" i="2"/>
  <c r="Z1611" i="2"/>
  <c r="X1611" i="2"/>
  <c r="W1611" i="2"/>
  <c r="V1611" i="2"/>
  <c r="AA1610" i="2"/>
  <c r="Z1610" i="2"/>
  <c r="X1610" i="2"/>
  <c r="W1610" i="2"/>
  <c r="V1610" i="2"/>
  <c r="AA1609" i="2"/>
  <c r="Z1609" i="2"/>
  <c r="X1609" i="2"/>
  <c r="W1609" i="2"/>
  <c r="V1609" i="2"/>
  <c r="AA1608" i="2"/>
  <c r="Z1608" i="2"/>
  <c r="X1608" i="2"/>
  <c r="W1608" i="2"/>
  <c r="V1608" i="2"/>
  <c r="AA1607" i="2"/>
  <c r="Z1607" i="2"/>
  <c r="X1607" i="2"/>
  <c r="W1607" i="2"/>
  <c r="V1607" i="2"/>
  <c r="AA1606" i="2"/>
  <c r="Z1606" i="2"/>
  <c r="X1606" i="2"/>
  <c r="W1606" i="2"/>
  <c r="V1606" i="2"/>
  <c r="AA1605" i="2"/>
  <c r="Z1605" i="2"/>
  <c r="X1605" i="2"/>
  <c r="W1605" i="2"/>
  <c r="V1605" i="2"/>
  <c r="AA1604" i="2"/>
  <c r="Z1604" i="2"/>
  <c r="X1604" i="2"/>
  <c r="W1604" i="2"/>
  <c r="V1604" i="2"/>
  <c r="AA1603" i="2"/>
  <c r="Z1603" i="2"/>
  <c r="X1603" i="2"/>
  <c r="W1603" i="2"/>
  <c r="V1603" i="2"/>
  <c r="AA1602" i="2"/>
  <c r="Z1602" i="2"/>
  <c r="X1602" i="2"/>
  <c r="W1602" i="2"/>
  <c r="V1602" i="2"/>
  <c r="AA1601" i="2"/>
  <c r="Z1601" i="2"/>
  <c r="X1601" i="2"/>
  <c r="W1601" i="2"/>
  <c r="V1601" i="2"/>
  <c r="AA1600" i="2"/>
  <c r="Z1600" i="2"/>
  <c r="X1600" i="2"/>
  <c r="W1600" i="2"/>
  <c r="V1600" i="2"/>
  <c r="AA1599" i="2"/>
  <c r="Z1599" i="2"/>
  <c r="X1599" i="2"/>
  <c r="W1599" i="2"/>
  <c r="V1599" i="2"/>
  <c r="AA1598" i="2"/>
  <c r="Z1598" i="2"/>
  <c r="X1598" i="2"/>
  <c r="W1598" i="2"/>
  <c r="V1598" i="2"/>
  <c r="AA1597" i="2"/>
  <c r="Z1597" i="2"/>
  <c r="X1597" i="2"/>
  <c r="W1597" i="2"/>
  <c r="V1597" i="2"/>
  <c r="AA1596" i="2"/>
  <c r="Z1596" i="2"/>
  <c r="X1596" i="2"/>
  <c r="W1596" i="2"/>
  <c r="V1596" i="2"/>
  <c r="AA1595" i="2"/>
  <c r="Z1595" i="2"/>
  <c r="X1595" i="2"/>
  <c r="W1595" i="2"/>
  <c r="V1595" i="2"/>
  <c r="AA1594" i="2"/>
  <c r="Z1594" i="2"/>
  <c r="X1594" i="2"/>
  <c r="W1594" i="2"/>
  <c r="V1594" i="2"/>
  <c r="AA1593" i="2"/>
  <c r="Z1593" i="2"/>
  <c r="X1593" i="2"/>
  <c r="W1593" i="2"/>
  <c r="V1593" i="2"/>
  <c r="AA1592" i="2"/>
  <c r="Z1592" i="2"/>
  <c r="X1592" i="2"/>
  <c r="W1592" i="2"/>
  <c r="V1592" i="2"/>
  <c r="AA1591" i="2"/>
  <c r="Z1591" i="2"/>
  <c r="X1591" i="2"/>
  <c r="W1591" i="2"/>
  <c r="V1591" i="2"/>
  <c r="AA1590" i="2"/>
  <c r="Z1590" i="2"/>
  <c r="X1590" i="2"/>
  <c r="W1590" i="2"/>
  <c r="V1590" i="2"/>
  <c r="AA1589" i="2"/>
  <c r="Z1589" i="2"/>
  <c r="X1589" i="2"/>
  <c r="W1589" i="2"/>
  <c r="V1589" i="2"/>
  <c r="AA1588" i="2"/>
  <c r="Z1588" i="2"/>
  <c r="X1588" i="2"/>
  <c r="W1588" i="2"/>
  <c r="V1588" i="2"/>
  <c r="AA1587" i="2"/>
  <c r="Z1587" i="2"/>
  <c r="X1587" i="2"/>
  <c r="W1587" i="2"/>
  <c r="V1587" i="2"/>
  <c r="AA1586" i="2"/>
  <c r="Z1586" i="2"/>
  <c r="X1586" i="2"/>
  <c r="W1586" i="2"/>
  <c r="V1586" i="2"/>
  <c r="AA1585" i="2"/>
  <c r="Z1585" i="2"/>
  <c r="X1585" i="2"/>
  <c r="W1585" i="2"/>
  <c r="V1585" i="2"/>
  <c r="AA1584" i="2"/>
  <c r="Z1584" i="2"/>
  <c r="X1584" i="2"/>
  <c r="W1584" i="2"/>
  <c r="V1584" i="2"/>
  <c r="AA1583" i="2"/>
  <c r="Z1583" i="2"/>
  <c r="X1583" i="2"/>
  <c r="W1583" i="2"/>
  <c r="V1583" i="2"/>
  <c r="AA1582" i="2"/>
  <c r="Z1582" i="2"/>
  <c r="X1582" i="2"/>
  <c r="W1582" i="2"/>
  <c r="V1582" i="2"/>
  <c r="AA1581" i="2"/>
  <c r="Z1581" i="2"/>
  <c r="X1581" i="2"/>
  <c r="W1581" i="2"/>
  <c r="V1581" i="2"/>
  <c r="AA1580" i="2"/>
  <c r="Z1580" i="2"/>
  <c r="X1580" i="2"/>
  <c r="W1580" i="2"/>
  <c r="V1580" i="2"/>
  <c r="AA1579" i="2"/>
  <c r="Z1579" i="2"/>
  <c r="X1579" i="2"/>
  <c r="W1579" i="2"/>
  <c r="V1579" i="2"/>
  <c r="AA1578" i="2"/>
  <c r="Z1578" i="2"/>
  <c r="X1578" i="2"/>
  <c r="W1578" i="2"/>
  <c r="V1578" i="2"/>
  <c r="AA1577" i="2"/>
  <c r="Z1577" i="2"/>
  <c r="X1577" i="2"/>
  <c r="W1577" i="2"/>
  <c r="V1577" i="2"/>
  <c r="AA1576" i="2"/>
  <c r="Z1576" i="2"/>
  <c r="X1576" i="2"/>
  <c r="W1576" i="2"/>
  <c r="V1576" i="2"/>
  <c r="AA1575" i="2"/>
  <c r="Z1575" i="2"/>
  <c r="X1575" i="2"/>
  <c r="W1575" i="2"/>
  <c r="V1575" i="2"/>
  <c r="AA1574" i="2"/>
  <c r="Z1574" i="2"/>
  <c r="X1574" i="2"/>
  <c r="W1574" i="2"/>
  <c r="V1574" i="2"/>
  <c r="AA1573" i="2"/>
  <c r="Z1573" i="2"/>
  <c r="X1573" i="2"/>
  <c r="W1573" i="2"/>
  <c r="V1573" i="2"/>
  <c r="AA1572" i="2"/>
  <c r="Z1572" i="2"/>
  <c r="X1572" i="2"/>
  <c r="W1572" i="2"/>
  <c r="V1572" i="2"/>
  <c r="AA1571" i="2"/>
  <c r="Z1571" i="2"/>
  <c r="X1571" i="2"/>
  <c r="W1571" i="2"/>
  <c r="V1571" i="2"/>
  <c r="AA1570" i="2"/>
  <c r="Z1570" i="2"/>
  <c r="X1570" i="2"/>
  <c r="W1570" i="2"/>
  <c r="V1570" i="2"/>
  <c r="AA1569" i="2"/>
  <c r="Z1569" i="2"/>
  <c r="X1569" i="2"/>
  <c r="W1569" i="2"/>
  <c r="V1569" i="2"/>
  <c r="AA1568" i="2"/>
  <c r="Z1568" i="2"/>
  <c r="X1568" i="2"/>
  <c r="W1568" i="2"/>
  <c r="V1568" i="2"/>
  <c r="AA1567" i="2"/>
  <c r="Z1567" i="2"/>
  <c r="X1567" i="2"/>
  <c r="W1567" i="2"/>
  <c r="V1567" i="2"/>
  <c r="AA1566" i="2"/>
  <c r="Z1566" i="2"/>
  <c r="X1566" i="2"/>
  <c r="W1566" i="2"/>
  <c r="V1566" i="2"/>
  <c r="AA1565" i="2"/>
  <c r="Z1565" i="2"/>
  <c r="X1565" i="2"/>
  <c r="W1565" i="2"/>
  <c r="V1565" i="2"/>
  <c r="AA1564" i="2"/>
  <c r="Z1564" i="2"/>
  <c r="X1564" i="2"/>
  <c r="W1564" i="2"/>
  <c r="V1564" i="2"/>
  <c r="AA1563" i="2"/>
  <c r="Z1563" i="2"/>
  <c r="X1563" i="2"/>
  <c r="W1563" i="2"/>
  <c r="V1563" i="2"/>
  <c r="AA1562" i="2"/>
  <c r="Z1562" i="2"/>
  <c r="X1562" i="2"/>
  <c r="W1562" i="2"/>
  <c r="V1562" i="2"/>
  <c r="AA1561" i="2"/>
  <c r="Z1561" i="2"/>
  <c r="X1561" i="2"/>
  <c r="W1561" i="2"/>
  <c r="V1561" i="2"/>
  <c r="AA1560" i="2"/>
  <c r="Z1560" i="2"/>
  <c r="X1560" i="2"/>
  <c r="W1560" i="2"/>
  <c r="V1560" i="2"/>
  <c r="AA1559" i="2"/>
  <c r="Z1559" i="2"/>
  <c r="X1559" i="2"/>
  <c r="W1559" i="2"/>
  <c r="V1559" i="2"/>
  <c r="AA1558" i="2"/>
  <c r="Z1558" i="2"/>
  <c r="X1558" i="2"/>
  <c r="W1558" i="2"/>
  <c r="V1558" i="2"/>
  <c r="AA1557" i="2"/>
  <c r="Z1557" i="2"/>
  <c r="X1557" i="2"/>
  <c r="W1557" i="2"/>
  <c r="V1557" i="2"/>
  <c r="AA1556" i="2"/>
  <c r="Z1556" i="2"/>
  <c r="X1556" i="2"/>
  <c r="W1556" i="2"/>
  <c r="V1556" i="2"/>
  <c r="AA1555" i="2"/>
  <c r="Z1555" i="2"/>
  <c r="X1555" i="2"/>
  <c r="W1555" i="2"/>
  <c r="V1555" i="2"/>
  <c r="AA1554" i="2"/>
  <c r="Z1554" i="2"/>
  <c r="X1554" i="2"/>
  <c r="W1554" i="2"/>
  <c r="V1554" i="2"/>
  <c r="AA1553" i="2"/>
  <c r="Z1553" i="2"/>
  <c r="X1553" i="2"/>
  <c r="W1553" i="2"/>
  <c r="V1553" i="2"/>
  <c r="AA1552" i="2"/>
  <c r="Z1552" i="2"/>
  <c r="X1552" i="2"/>
  <c r="W1552" i="2"/>
  <c r="V1552" i="2"/>
  <c r="AA1551" i="2"/>
  <c r="Z1551" i="2"/>
  <c r="X1551" i="2"/>
  <c r="W1551" i="2"/>
  <c r="V1551" i="2"/>
  <c r="AA1550" i="2"/>
  <c r="Z1550" i="2"/>
  <c r="X1550" i="2"/>
  <c r="W1550" i="2"/>
  <c r="V1550" i="2"/>
  <c r="AA1549" i="2"/>
  <c r="Z1549" i="2"/>
  <c r="X1549" i="2"/>
  <c r="W1549" i="2"/>
  <c r="V1549" i="2"/>
  <c r="AA1548" i="2"/>
  <c r="Z1548" i="2"/>
  <c r="X1548" i="2"/>
  <c r="W1548" i="2"/>
  <c r="V1548" i="2"/>
  <c r="AA1547" i="2"/>
  <c r="Z1547" i="2"/>
  <c r="X1547" i="2"/>
  <c r="W1547" i="2"/>
  <c r="V1547" i="2"/>
  <c r="AA1546" i="2"/>
  <c r="Z1546" i="2"/>
  <c r="X1546" i="2"/>
  <c r="W1546" i="2"/>
  <c r="V1546" i="2"/>
  <c r="AA1545" i="2"/>
  <c r="Z1545" i="2"/>
  <c r="X1545" i="2"/>
  <c r="W1545" i="2"/>
  <c r="V1545" i="2"/>
  <c r="AA1544" i="2"/>
  <c r="Z1544" i="2"/>
  <c r="X1544" i="2"/>
  <c r="W1544" i="2"/>
  <c r="V1544" i="2"/>
  <c r="AA1543" i="2"/>
  <c r="Z1543" i="2"/>
  <c r="X1543" i="2"/>
  <c r="W1543" i="2"/>
  <c r="V1543" i="2"/>
  <c r="AA1542" i="2"/>
  <c r="Z1542" i="2"/>
  <c r="X1542" i="2"/>
  <c r="W1542" i="2"/>
  <c r="V1542" i="2"/>
  <c r="AA1541" i="2"/>
  <c r="Z1541" i="2"/>
  <c r="X1541" i="2"/>
  <c r="W1541" i="2"/>
  <c r="V1541" i="2"/>
  <c r="AA1540" i="2"/>
  <c r="Z1540" i="2"/>
  <c r="X1540" i="2"/>
  <c r="W1540" i="2"/>
  <c r="V1540" i="2"/>
  <c r="AA1539" i="2"/>
  <c r="Z1539" i="2"/>
  <c r="X1539" i="2"/>
  <c r="W1539" i="2"/>
  <c r="V1539" i="2"/>
  <c r="AA1538" i="2"/>
  <c r="Z1538" i="2"/>
  <c r="X1538" i="2"/>
  <c r="W1538" i="2"/>
  <c r="V1538" i="2"/>
  <c r="AA1537" i="2"/>
  <c r="Z1537" i="2"/>
  <c r="X1537" i="2"/>
  <c r="W1537" i="2"/>
  <c r="V1537" i="2"/>
  <c r="AA1536" i="2"/>
  <c r="Z1536" i="2"/>
  <c r="X1536" i="2"/>
  <c r="W1536" i="2"/>
  <c r="V1536" i="2"/>
  <c r="AA1535" i="2"/>
  <c r="Z1535" i="2"/>
  <c r="X1535" i="2"/>
  <c r="W1535" i="2"/>
  <c r="V1535" i="2"/>
  <c r="AA1534" i="2"/>
  <c r="Z1534" i="2"/>
  <c r="X1534" i="2"/>
  <c r="W1534" i="2"/>
  <c r="V1534" i="2"/>
  <c r="AA1533" i="2"/>
  <c r="Z1533" i="2"/>
  <c r="X1533" i="2"/>
  <c r="W1533" i="2"/>
  <c r="V1533" i="2"/>
  <c r="AA1532" i="2"/>
  <c r="Z1532" i="2"/>
  <c r="X1532" i="2"/>
  <c r="W1532" i="2"/>
  <c r="V1532" i="2"/>
  <c r="AA1531" i="2"/>
  <c r="Z1531" i="2"/>
  <c r="X1531" i="2"/>
  <c r="W1531" i="2"/>
  <c r="V1531" i="2"/>
  <c r="AA1530" i="2"/>
  <c r="Z1530" i="2"/>
  <c r="X1530" i="2"/>
  <c r="W1530" i="2"/>
  <c r="V1530" i="2"/>
  <c r="AA1529" i="2"/>
  <c r="Z1529" i="2"/>
  <c r="X1529" i="2"/>
  <c r="W1529" i="2"/>
  <c r="V1529" i="2"/>
  <c r="AA1528" i="2"/>
  <c r="Z1528" i="2"/>
  <c r="X1528" i="2"/>
  <c r="W1528" i="2"/>
  <c r="V1528" i="2"/>
  <c r="AA1527" i="2"/>
  <c r="Z1527" i="2"/>
  <c r="X1527" i="2"/>
  <c r="W1527" i="2"/>
  <c r="V1527" i="2"/>
  <c r="AA1526" i="2"/>
  <c r="Z1526" i="2"/>
  <c r="X1526" i="2"/>
  <c r="W1526" i="2"/>
  <c r="V1526" i="2"/>
  <c r="AA1525" i="2"/>
  <c r="Z1525" i="2"/>
  <c r="X1525" i="2"/>
  <c r="W1525" i="2"/>
  <c r="V1525" i="2"/>
  <c r="AA1524" i="2"/>
  <c r="Z1524" i="2"/>
  <c r="X1524" i="2"/>
  <c r="W1524" i="2"/>
  <c r="V1524" i="2"/>
  <c r="AA1523" i="2"/>
  <c r="Z1523" i="2"/>
  <c r="X1523" i="2"/>
  <c r="W1523" i="2"/>
  <c r="V1523" i="2"/>
  <c r="AA1522" i="2"/>
  <c r="Z1522" i="2"/>
  <c r="X1522" i="2"/>
  <c r="W1522" i="2"/>
  <c r="V1522" i="2"/>
  <c r="AA1521" i="2"/>
  <c r="Z1521" i="2"/>
  <c r="X1521" i="2"/>
  <c r="W1521" i="2"/>
  <c r="V1521" i="2"/>
  <c r="AA1520" i="2"/>
  <c r="Z1520" i="2"/>
  <c r="X1520" i="2"/>
  <c r="W1520" i="2"/>
  <c r="V1520" i="2"/>
  <c r="AA1519" i="2"/>
  <c r="Z1519" i="2"/>
  <c r="X1519" i="2"/>
  <c r="W1519" i="2"/>
  <c r="V1519" i="2"/>
  <c r="AA1518" i="2"/>
  <c r="Z1518" i="2"/>
  <c r="X1518" i="2"/>
  <c r="W1518" i="2"/>
  <c r="V1518" i="2"/>
  <c r="AA1517" i="2"/>
  <c r="Z1517" i="2"/>
  <c r="X1517" i="2"/>
  <c r="W1517" i="2"/>
  <c r="V1517" i="2"/>
  <c r="AA1516" i="2"/>
  <c r="Z1516" i="2"/>
  <c r="X1516" i="2"/>
  <c r="W1516" i="2"/>
  <c r="V1516" i="2"/>
  <c r="AA1515" i="2"/>
  <c r="Z1515" i="2"/>
  <c r="X1515" i="2"/>
  <c r="W1515" i="2"/>
  <c r="V1515" i="2"/>
  <c r="AA1514" i="2"/>
  <c r="Z1514" i="2"/>
  <c r="X1514" i="2"/>
  <c r="W1514" i="2"/>
  <c r="V1514" i="2"/>
  <c r="AA1513" i="2"/>
  <c r="Z1513" i="2"/>
  <c r="X1513" i="2"/>
  <c r="W1513" i="2"/>
  <c r="V1513" i="2"/>
  <c r="AA1512" i="2"/>
  <c r="Z1512" i="2"/>
  <c r="X1512" i="2"/>
  <c r="W1512" i="2"/>
  <c r="V1512" i="2"/>
  <c r="AA1511" i="2"/>
  <c r="Z1511" i="2"/>
  <c r="X1511" i="2"/>
  <c r="W1511" i="2"/>
  <c r="V1511" i="2"/>
  <c r="AA1510" i="2"/>
  <c r="Z1510" i="2"/>
  <c r="X1510" i="2"/>
  <c r="W1510" i="2"/>
  <c r="V1510" i="2"/>
  <c r="AA1509" i="2"/>
  <c r="Z1509" i="2"/>
  <c r="X1509" i="2"/>
  <c r="W1509" i="2"/>
  <c r="V1509" i="2"/>
  <c r="AA1508" i="2"/>
  <c r="Z1508" i="2"/>
  <c r="X1508" i="2"/>
  <c r="W1508" i="2"/>
  <c r="V1508" i="2"/>
  <c r="AA1507" i="2"/>
  <c r="Z1507" i="2"/>
  <c r="X1507" i="2"/>
  <c r="W1507" i="2"/>
  <c r="V1507" i="2"/>
  <c r="AA1506" i="2"/>
  <c r="Z1506" i="2"/>
  <c r="X1506" i="2"/>
  <c r="W1506" i="2"/>
  <c r="V1506" i="2"/>
  <c r="AA1505" i="2"/>
  <c r="Z1505" i="2"/>
  <c r="X1505" i="2"/>
  <c r="W1505" i="2"/>
  <c r="V1505" i="2"/>
  <c r="AA1504" i="2"/>
  <c r="Z1504" i="2"/>
  <c r="X1504" i="2"/>
  <c r="W1504" i="2"/>
  <c r="V1504" i="2"/>
  <c r="AA1503" i="2"/>
  <c r="Z1503" i="2"/>
  <c r="X1503" i="2"/>
  <c r="W1503" i="2"/>
  <c r="V1503" i="2"/>
  <c r="AA1502" i="2"/>
  <c r="Z1502" i="2"/>
  <c r="X1502" i="2"/>
  <c r="W1502" i="2"/>
  <c r="V1502" i="2"/>
  <c r="AA1501" i="2"/>
  <c r="Z1501" i="2"/>
  <c r="X1501" i="2"/>
  <c r="W1501" i="2"/>
  <c r="V1501" i="2"/>
  <c r="AA1500" i="2"/>
  <c r="Z1500" i="2"/>
  <c r="X1500" i="2"/>
  <c r="W1500" i="2"/>
  <c r="V1500" i="2"/>
  <c r="AA1499" i="2"/>
  <c r="Z1499" i="2"/>
  <c r="X1499" i="2"/>
  <c r="W1499" i="2"/>
  <c r="V1499" i="2"/>
  <c r="AA1498" i="2"/>
  <c r="Z1498" i="2"/>
  <c r="X1498" i="2"/>
  <c r="W1498" i="2"/>
  <c r="V1498" i="2"/>
  <c r="AA1497" i="2"/>
  <c r="Z1497" i="2"/>
  <c r="X1497" i="2"/>
  <c r="W1497" i="2"/>
  <c r="V1497" i="2"/>
  <c r="AA1496" i="2"/>
  <c r="Z1496" i="2"/>
  <c r="X1496" i="2"/>
  <c r="W1496" i="2"/>
  <c r="V1496" i="2"/>
  <c r="AA1495" i="2"/>
  <c r="Z1495" i="2"/>
  <c r="X1495" i="2"/>
  <c r="W1495" i="2"/>
  <c r="V1495" i="2"/>
  <c r="AA1494" i="2"/>
  <c r="Z1494" i="2"/>
  <c r="X1494" i="2"/>
  <c r="W1494" i="2"/>
  <c r="V1494" i="2"/>
  <c r="AA1493" i="2"/>
  <c r="Z1493" i="2"/>
  <c r="X1493" i="2"/>
  <c r="W1493" i="2"/>
  <c r="V1493" i="2"/>
  <c r="AA1492" i="2"/>
  <c r="Z1492" i="2"/>
  <c r="X1492" i="2"/>
  <c r="W1492" i="2"/>
  <c r="V1492" i="2"/>
  <c r="AA1491" i="2"/>
  <c r="Z1491" i="2"/>
  <c r="X1491" i="2"/>
  <c r="W1491" i="2"/>
  <c r="V1491" i="2"/>
  <c r="AA1490" i="2"/>
  <c r="Z1490" i="2"/>
  <c r="X1490" i="2"/>
  <c r="W1490" i="2"/>
  <c r="V1490" i="2"/>
  <c r="AA1489" i="2"/>
  <c r="Z1489" i="2"/>
  <c r="X1489" i="2"/>
  <c r="W1489" i="2"/>
  <c r="V1489" i="2"/>
  <c r="AA1488" i="2"/>
  <c r="Z1488" i="2"/>
  <c r="X1488" i="2"/>
  <c r="W1488" i="2"/>
  <c r="V1488" i="2"/>
  <c r="AA1487" i="2"/>
  <c r="Z1487" i="2"/>
  <c r="X1487" i="2"/>
  <c r="W1487" i="2"/>
  <c r="V1487" i="2"/>
  <c r="AA1486" i="2"/>
  <c r="Z1486" i="2"/>
  <c r="X1486" i="2"/>
  <c r="W1486" i="2"/>
  <c r="V1486" i="2"/>
  <c r="AA1485" i="2"/>
  <c r="Z1485" i="2"/>
  <c r="X1485" i="2"/>
  <c r="W1485" i="2"/>
  <c r="V1485" i="2"/>
  <c r="AA1484" i="2"/>
  <c r="Z1484" i="2"/>
  <c r="X1484" i="2"/>
  <c r="W1484" i="2"/>
  <c r="V1484" i="2"/>
  <c r="AA1483" i="2"/>
  <c r="Z1483" i="2"/>
  <c r="X1483" i="2"/>
  <c r="W1483" i="2"/>
  <c r="V1483" i="2"/>
  <c r="AA1482" i="2"/>
  <c r="Z1482" i="2"/>
  <c r="X1482" i="2"/>
  <c r="W1482" i="2"/>
  <c r="V1482" i="2"/>
  <c r="AA1481" i="2"/>
  <c r="Z1481" i="2"/>
  <c r="X1481" i="2"/>
  <c r="W1481" i="2"/>
  <c r="V1481" i="2"/>
  <c r="AA1480" i="2"/>
  <c r="Z1480" i="2"/>
  <c r="X1480" i="2"/>
  <c r="W1480" i="2"/>
  <c r="V1480" i="2"/>
  <c r="AA1479" i="2"/>
  <c r="Z1479" i="2"/>
  <c r="X1479" i="2"/>
  <c r="W1479" i="2"/>
  <c r="V1479" i="2"/>
  <c r="AA1478" i="2"/>
  <c r="Z1478" i="2"/>
  <c r="X1478" i="2"/>
  <c r="W1478" i="2"/>
  <c r="V1478" i="2"/>
  <c r="AA1477" i="2"/>
  <c r="Z1477" i="2"/>
  <c r="X1477" i="2"/>
  <c r="W1477" i="2"/>
  <c r="V1477" i="2"/>
  <c r="AA1476" i="2"/>
  <c r="Z1476" i="2"/>
  <c r="X1476" i="2"/>
  <c r="W1476" i="2"/>
  <c r="V1476" i="2"/>
  <c r="AA1475" i="2"/>
  <c r="Z1475" i="2"/>
  <c r="X1475" i="2"/>
  <c r="W1475" i="2"/>
  <c r="V1475" i="2"/>
  <c r="AA1474" i="2"/>
  <c r="Z1474" i="2"/>
  <c r="X1474" i="2"/>
  <c r="W1474" i="2"/>
  <c r="V1474" i="2"/>
  <c r="AA1473" i="2"/>
  <c r="Z1473" i="2"/>
  <c r="X1473" i="2"/>
  <c r="W1473" i="2"/>
  <c r="V1473" i="2"/>
  <c r="AA1472" i="2"/>
  <c r="Z1472" i="2"/>
  <c r="X1472" i="2"/>
  <c r="W1472" i="2"/>
  <c r="V1472" i="2"/>
  <c r="AA1471" i="2"/>
  <c r="Z1471" i="2"/>
  <c r="X1471" i="2"/>
  <c r="W1471" i="2"/>
  <c r="V1471" i="2"/>
  <c r="AA1470" i="2"/>
  <c r="Z1470" i="2"/>
  <c r="X1470" i="2"/>
  <c r="W1470" i="2"/>
  <c r="V1470" i="2"/>
  <c r="AA1469" i="2"/>
  <c r="Z1469" i="2"/>
  <c r="X1469" i="2"/>
  <c r="W1469" i="2"/>
  <c r="V1469" i="2"/>
  <c r="AA1468" i="2"/>
  <c r="Z1468" i="2"/>
  <c r="X1468" i="2"/>
  <c r="W1468" i="2"/>
  <c r="V1468" i="2"/>
  <c r="AA1467" i="2"/>
  <c r="Z1467" i="2"/>
  <c r="X1467" i="2"/>
  <c r="W1467" i="2"/>
  <c r="V1467" i="2"/>
  <c r="AA1466" i="2"/>
  <c r="Z1466" i="2"/>
  <c r="X1466" i="2"/>
  <c r="W1466" i="2"/>
  <c r="V1466" i="2"/>
  <c r="AA1465" i="2"/>
  <c r="Z1465" i="2"/>
  <c r="X1465" i="2"/>
  <c r="W1465" i="2"/>
  <c r="V1465" i="2"/>
  <c r="AA1464" i="2"/>
  <c r="Z1464" i="2"/>
  <c r="X1464" i="2"/>
  <c r="W1464" i="2"/>
  <c r="V1464" i="2"/>
  <c r="AA1463" i="2"/>
  <c r="Z1463" i="2"/>
  <c r="X1463" i="2"/>
  <c r="W1463" i="2"/>
  <c r="V1463" i="2"/>
  <c r="AA1462" i="2"/>
  <c r="Z1462" i="2"/>
  <c r="X1462" i="2"/>
  <c r="W1462" i="2"/>
  <c r="V1462" i="2"/>
  <c r="AA1461" i="2"/>
  <c r="Z1461" i="2"/>
  <c r="X1461" i="2"/>
  <c r="W1461" i="2"/>
  <c r="V1461" i="2"/>
  <c r="AA1460" i="2"/>
  <c r="Z1460" i="2"/>
  <c r="X1460" i="2"/>
  <c r="W1460" i="2"/>
  <c r="V1460" i="2"/>
  <c r="AA1459" i="2"/>
  <c r="Z1459" i="2"/>
  <c r="X1459" i="2"/>
  <c r="W1459" i="2"/>
  <c r="V1459" i="2"/>
  <c r="AA1458" i="2"/>
  <c r="Z1458" i="2"/>
  <c r="X1458" i="2"/>
  <c r="W1458" i="2"/>
  <c r="V1458" i="2"/>
  <c r="AA1457" i="2"/>
  <c r="Z1457" i="2"/>
  <c r="X1457" i="2"/>
  <c r="W1457" i="2"/>
  <c r="V1457" i="2"/>
  <c r="AA1456" i="2"/>
  <c r="Z1456" i="2"/>
  <c r="X1456" i="2"/>
  <c r="W1456" i="2"/>
  <c r="V1456" i="2"/>
  <c r="AA1455" i="2"/>
  <c r="Z1455" i="2"/>
  <c r="X1455" i="2"/>
  <c r="W1455" i="2"/>
  <c r="V1455" i="2"/>
  <c r="AA1454" i="2"/>
  <c r="Z1454" i="2"/>
  <c r="X1454" i="2"/>
  <c r="W1454" i="2"/>
  <c r="V1454" i="2"/>
  <c r="AA1453" i="2"/>
  <c r="Z1453" i="2"/>
  <c r="X1453" i="2"/>
  <c r="W1453" i="2"/>
  <c r="V1453" i="2"/>
  <c r="AA1452" i="2"/>
  <c r="Z1452" i="2"/>
  <c r="X1452" i="2"/>
  <c r="W1452" i="2"/>
  <c r="V1452" i="2"/>
  <c r="AA1451" i="2"/>
  <c r="Z1451" i="2"/>
  <c r="X1451" i="2"/>
  <c r="W1451" i="2"/>
  <c r="V1451" i="2"/>
  <c r="AA1450" i="2"/>
  <c r="Z1450" i="2"/>
  <c r="X1450" i="2"/>
  <c r="W1450" i="2"/>
  <c r="V1450" i="2"/>
  <c r="AA1449" i="2"/>
  <c r="Z1449" i="2"/>
  <c r="X1449" i="2"/>
  <c r="W1449" i="2"/>
  <c r="V1449" i="2"/>
  <c r="AA1448" i="2"/>
  <c r="Z1448" i="2"/>
  <c r="X1448" i="2"/>
  <c r="W1448" i="2"/>
  <c r="V1448" i="2"/>
  <c r="AA1447" i="2"/>
  <c r="Z1447" i="2"/>
  <c r="X1447" i="2"/>
  <c r="W1447" i="2"/>
  <c r="V1447" i="2"/>
  <c r="AA1446" i="2"/>
  <c r="Z1446" i="2"/>
  <c r="X1446" i="2"/>
  <c r="W1446" i="2"/>
  <c r="V1446" i="2"/>
  <c r="AA1445" i="2"/>
  <c r="Z1445" i="2"/>
  <c r="X1445" i="2"/>
  <c r="W1445" i="2"/>
  <c r="V1445" i="2"/>
  <c r="AA1444" i="2"/>
  <c r="Z1444" i="2"/>
  <c r="X1444" i="2"/>
  <c r="W1444" i="2"/>
  <c r="V1444" i="2"/>
  <c r="AA1443" i="2"/>
  <c r="Z1443" i="2"/>
  <c r="X1443" i="2"/>
  <c r="W1443" i="2"/>
  <c r="V1443" i="2"/>
  <c r="AA1442" i="2"/>
  <c r="Z1442" i="2"/>
  <c r="X1442" i="2"/>
  <c r="W1442" i="2"/>
  <c r="V1442" i="2"/>
  <c r="AA1441" i="2"/>
  <c r="Z1441" i="2"/>
  <c r="X1441" i="2"/>
  <c r="W1441" i="2"/>
  <c r="V1441" i="2"/>
  <c r="AA1440" i="2"/>
  <c r="Z1440" i="2"/>
  <c r="X1440" i="2"/>
  <c r="W1440" i="2"/>
  <c r="V1440" i="2"/>
  <c r="AA1439" i="2"/>
  <c r="Z1439" i="2"/>
  <c r="X1439" i="2"/>
  <c r="W1439" i="2"/>
  <c r="V1439" i="2"/>
  <c r="AA1438" i="2"/>
  <c r="Z1438" i="2"/>
  <c r="X1438" i="2"/>
  <c r="W1438" i="2"/>
  <c r="V1438" i="2"/>
  <c r="AA1437" i="2"/>
  <c r="Z1437" i="2"/>
  <c r="X1437" i="2"/>
  <c r="W1437" i="2"/>
  <c r="V1437" i="2"/>
  <c r="AA1436" i="2"/>
  <c r="Z1436" i="2"/>
  <c r="X1436" i="2"/>
  <c r="W1436" i="2"/>
  <c r="V1436" i="2"/>
  <c r="AA1435" i="2"/>
  <c r="Z1435" i="2"/>
  <c r="X1435" i="2"/>
  <c r="W1435" i="2"/>
  <c r="V1435" i="2"/>
  <c r="AA1434" i="2"/>
  <c r="Z1434" i="2"/>
  <c r="X1434" i="2"/>
  <c r="W1434" i="2"/>
  <c r="V1434" i="2"/>
  <c r="AA1433" i="2"/>
  <c r="Z1433" i="2"/>
  <c r="X1433" i="2"/>
  <c r="W1433" i="2"/>
  <c r="V1433" i="2"/>
  <c r="AA1432" i="2"/>
  <c r="Z1432" i="2"/>
  <c r="X1432" i="2"/>
  <c r="W1432" i="2"/>
  <c r="V1432" i="2"/>
  <c r="AA1431" i="2"/>
  <c r="Z1431" i="2"/>
  <c r="X1431" i="2"/>
  <c r="W1431" i="2"/>
  <c r="V1431" i="2"/>
  <c r="AA1430" i="2"/>
  <c r="Z1430" i="2"/>
  <c r="X1430" i="2"/>
  <c r="W1430" i="2"/>
  <c r="V1430" i="2"/>
  <c r="AA1429" i="2"/>
  <c r="Z1429" i="2"/>
  <c r="X1429" i="2"/>
  <c r="W1429" i="2"/>
  <c r="V1429" i="2"/>
  <c r="AA1428" i="2"/>
  <c r="Z1428" i="2"/>
  <c r="X1428" i="2"/>
  <c r="W1428" i="2"/>
  <c r="V1428" i="2"/>
  <c r="AA1427" i="2"/>
  <c r="Z1427" i="2"/>
  <c r="X1427" i="2"/>
  <c r="W1427" i="2"/>
  <c r="V1427" i="2"/>
  <c r="AA1426" i="2"/>
  <c r="Z1426" i="2"/>
  <c r="X1426" i="2"/>
  <c r="W1426" i="2"/>
  <c r="V1426" i="2"/>
  <c r="AA1425" i="2"/>
  <c r="Z1425" i="2"/>
  <c r="X1425" i="2"/>
  <c r="W1425" i="2"/>
  <c r="V1425" i="2"/>
  <c r="AA1424" i="2"/>
  <c r="Z1424" i="2"/>
  <c r="X1424" i="2"/>
  <c r="W1424" i="2"/>
  <c r="V1424" i="2"/>
  <c r="AA1423" i="2"/>
  <c r="Z1423" i="2"/>
  <c r="X1423" i="2"/>
  <c r="W1423" i="2"/>
  <c r="V1423" i="2"/>
  <c r="AA1422" i="2"/>
  <c r="Z1422" i="2"/>
  <c r="X1422" i="2"/>
  <c r="W1422" i="2"/>
  <c r="V1422" i="2"/>
  <c r="AA1421" i="2"/>
  <c r="Z1421" i="2"/>
  <c r="X1421" i="2"/>
  <c r="W1421" i="2"/>
  <c r="V1421" i="2"/>
  <c r="AA1420" i="2"/>
  <c r="Z1420" i="2"/>
  <c r="X1420" i="2"/>
  <c r="W1420" i="2"/>
  <c r="V1420" i="2"/>
  <c r="AA1419" i="2"/>
  <c r="Z1419" i="2"/>
  <c r="X1419" i="2"/>
  <c r="W1419" i="2"/>
  <c r="V1419" i="2"/>
  <c r="AA1418" i="2"/>
  <c r="Z1418" i="2"/>
  <c r="X1418" i="2"/>
  <c r="W1418" i="2"/>
  <c r="V1418" i="2"/>
  <c r="AA1417" i="2"/>
  <c r="Z1417" i="2"/>
  <c r="X1417" i="2"/>
  <c r="W1417" i="2"/>
  <c r="V1417" i="2"/>
  <c r="AA1416" i="2"/>
  <c r="Z1416" i="2"/>
  <c r="X1416" i="2"/>
  <c r="W1416" i="2"/>
  <c r="V1416" i="2"/>
  <c r="AA1415" i="2"/>
  <c r="Z1415" i="2"/>
  <c r="X1415" i="2"/>
  <c r="W1415" i="2"/>
  <c r="V1415" i="2"/>
  <c r="AA1414" i="2"/>
  <c r="Z1414" i="2"/>
  <c r="X1414" i="2"/>
  <c r="W1414" i="2"/>
  <c r="V1414" i="2"/>
  <c r="AA1413" i="2"/>
  <c r="Z1413" i="2"/>
  <c r="X1413" i="2"/>
  <c r="W1413" i="2"/>
  <c r="V1413" i="2"/>
  <c r="AA1412" i="2"/>
  <c r="Z1412" i="2"/>
  <c r="X1412" i="2"/>
  <c r="W1412" i="2"/>
  <c r="V1412" i="2"/>
  <c r="AA1411" i="2"/>
  <c r="Z1411" i="2"/>
  <c r="X1411" i="2"/>
  <c r="W1411" i="2"/>
  <c r="V1411" i="2"/>
  <c r="AA1410" i="2"/>
  <c r="Z1410" i="2"/>
  <c r="X1410" i="2"/>
  <c r="W1410" i="2"/>
  <c r="V1410" i="2"/>
  <c r="AA1409" i="2"/>
  <c r="Z1409" i="2"/>
  <c r="X1409" i="2"/>
  <c r="W1409" i="2"/>
  <c r="V1409" i="2"/>
  <c r="AA1408" i="2"/>
  <c r="Z1408" i="2"/>
  <c r="X1408" i="2"/>
  <c r="W1408" i="2"/>
  <c r="V1408" i="2"/>
  <c r="AA1407" i="2"/>
  <c r="Z1407" i="2"/>
  <c r="X1407" i="2"/>
  <c r="W1407" i="2"/>
  <c r="V1407" i="2"/>
  <c r="AA1406" i="2"/>
  <c r="Z1406" i="2"/>
  <c r="X1406" i="2"/>
  <c r="W1406" i="2"/>
  <c r="V1406" i="2"/>
  <c r="AA1405" i="2"/>
  <c r="Z1405" i="2"/>
  <c r="X1405" i="2"/>
  <c r="W1405" i="2"/>
  <c r="V1405" i="2"/>
  <c r="AA1404" i="2"/>
  <c r="Z1404" i="2"/>
  <c r="X1404" i="2"/>
  <c r="W1404" i="2"/>
  <c r="V1404" i="2"/>
  <c r="AA1403" i="2"/>
  <c r="Z1403" i="2"/>
  <c r="X1403" i="2"/>
  <c r="W1403" i="2"/>
  <c r="V1403" i="2"/>
  <c r="AA1402" i="2"/>
  <c r="Z1402" i="2"/>
  <c r="X1402" i="2"/>
  <c r="W1402" i="2"/>
  <c r="V1402" i="2"/>
  <c r="AA1401" i="2"/>
  <c r="Z1401" i="2"/>
  <c r="X1401" i="2"/>
  <c r="W1401" i="2"/>
  <c r="V1401" i="2"/>
  <c r="AA1400" i="2"/>
  <c r="Z1400" i="2"/>
  <c r="X1400" i="2"/>
  <c r="W1400" i="2"/>
  <c r="V1400" i="2"/>
  <c r="AA1399" i="2"/>
  <c r="Z1399" i="2"/>
  <c r="X1399" i="2"/>
  <c r="W1399" i="2"/>
  <c r="V1399" i="2"/>
  <c r="AA1398" i="2"/>
  <c r="Z1398" i="2"/>
  <c r="X1398" i="2"/>
  <c r="W1398" i="2"/>
  <c r="V1398" i="2"/>
  <c r="AA1397" i="2"/>
  <c r="Z1397" i="2"/>
  <c r="X1397" i="2"/>
  <c r="W1397" i="2"/>
  <c r="V1397" i="2"/>
  <c r="AA1396" i="2"/>
  <c r="Z1396" i="2"/>
  <c r="X1396" i="2"/>
  <c r="W1396" i="2"/>
  <c r="V1396" i="2"/>
  <c r="AA1395" i="2"/>
  <c r="Z1395" i="2"/>
  <c r="X1395" i="2"/>
  <c r="W1395" i="2"/>
  <c r="V1395" i="2"/>
  <c r="AA1394" i="2"/>
  <c r="Z1394" i="2"/>
  <c r="X1394" i="2"/>
  <c r="W1394" i="2"/>
  <c r="V1394" i="2"/>
  <c r="AA1393" i="2"/>
  <c r="Z1393" i="2"/>
  <c r="X1393" i="2"/>
  <c r="W1393" i="2"/>
  <c r="V1393" i="2"/>
  <c r="AA1392" i="2"/>
  <c r="Z1392" i="2"/>
  <c r="X1392" i="2"/>
  <c r="W1392" i="2"/>
  <c r="V1392" i="2"/>
  <c r="AA1391" i="2"/>
  <c r="Z1391" i="2"/>
  <c r="X1391" i="2"/>
  <c r="W1391" i="2"/>
  <c r="V1391" i="2"/>
  <c r="AA1390" i="2"/>
  <c r="Z1390" i="2"/>
  <c r="X1390" i="2"/>
  <c r="W1390" i="2"/>
  <c r="V1390" i="2"/>
  <c r="AA1389" i="2"/>
  <c r="Z1389" i="2"/>
  <c r="X1389" i="2"/>
  <c r="W1389" i="2"/>
  <c r="V1389" i="2"/>
  <c r="AA1388" i="2"/>
  <c r="Z1388" i="2"/>
  <c r="X1388" i="2"/>
  <c r="W1388" i="2"/>
  <c r="V1388" i="2"/>
  <c r="AA1387" i="2"/>
  <c r="Z1387" i="2"/>
  <c r="X1387" i="2"/>
  <c r="W1387" i="2"/>
  <c r="V1387" i="2"/>
  <c r="AA1386" i="2"/>
  <c r="Z1386" i="2"/>
  <c r="X1386" i="2"/>
  <c r="W1386" i="2"/>
  <c r="V1386" i="2"/>
  <c r="AA1385" i="2"/>
  <c r="Z1385" i="2"/>
  <c r="X1385" i="2"/>
  <c r="W1385" i="2"/>
  <c r="V1385" i="2"/>
  <c r="AA1384" i="2"/>
  <c r="Z1384" i="2"/>
  <c r="X1384" i="2"/>
  <c r="W1384" i="2"/>
  <c r="V1384" i="2"/>
  <c r="AA1383" i="2"/>
  <c r="Z1383" i="2"/>
  <c r="X1383" i="2"/>
  <c r="W1383" i="2"/>
  <c r="V1383" i="2"/>
  <c r="AA1382" i="2"/>
  <c r="Z1382" i="2"/>
  <c r="X1382" i="2"/>
  <c r="W1382" i="2"/>
  <c r="V1382" i="2"/>
  <c r="AA1381" i="2"/>
  <c r="Z1381" i="2"/>
  <c r="X1381" i="2"/>
  <c r="W1381" i="2"/>
  <c r="V1381" i="2"/>
  <c r="AA1380" i="2"/>
  <c r="Z1380" i="2"/>
  <c r="X1380" i="2"/>
  <c r="W1380" i="2"/>
  <c r="V1380" i="2"/>
  <c r="AA1379" i="2"/>
  <c r="Z1379" i="2"/>
  <c r="X1379" i="2"/>
  <c r="W1379" i="2"/>
  <c r="V1379" i="2"/>
  <c r="AA1378" i="2"/>
  <c r="Z1378" i="2"/>
  <c r="X1378" i="2"/>
  <c r="W1378" i="2"/>
  <c r="V1378" i="2"/>
  <c r="AA1377" i="2"/>
  <c r="Z1377" i="2"/>
  <c r="X1377" i="2"/>
  <c r="W1377" i="2"/>
  <c r="V1377" i="2"/>
  <c r="AA1376" i="2"/>
  <c r="Z1376" i="2"/>
  <c r="X1376" i="2"/>
  <c r="W1376" i="2"/>
  <c r="V1376" i="2"/>
  <c r="AA1375" i="2"/>
  <c r="Z1375" i="2"/>
  <c r="X1375" i="2"/>
  <c r="W1375" i="2"/>
  <c r="V1375" i="2"/>
  <c r="AA1374" i="2"/>
  <c r="Z1374" i="2"/>
  <c r="X1374" i="2"/>
  <c r="W1374" i="2"/>
  <c r="V1374" i="2"/>
  <c r="AA1373" i="2"/>
  <c r="Z1373" i="2"/>
  <c r="X1373" i="2"/>
  <c r="W1373" i="2"/>
  <c r="V1373" i="2"/>
  <c r="AA1372" i="2"/>
  <c r="Z1372" i="2"/>
  <c r="X1372" i="2"/>
  <c r="W1372" i="2"/>
  <c r="V1372" i="2"/>
  <c r="AA1371" i="2"/>
  <c r="Z1371" i="2"/>
  <c r="X1371" i="2"/>
  <c r="W1371" i="2"/>
  <c r="V1371" i="2"/>
  <c r="AA1370" i="2"/>
  <c r="Z1370" i="2"/>
  <c r="X1370" i="2"/>
  <c r="W1370" i="2"/>
  <c r="V1370" i="2"/>
  <c r="AA1369" i="2"/>
  <c r="Z1369" i="2"/>
  <c r="X1369" i="2"/>
  <c r="W1369" i="2"/>
  <c r="V1369" i="2"/>
  <c r="AA1368" i="2"/>
  <c r="Z1368" i="2"/>
  <c r="X1368" i="2"/>
  <c r="W1368" i="2"/>
  <c r="V1368" i="2"/>
  <c r="AA1367" i="2"/>
  <c r="Z1367" i="2"/>
  <c r="X1367" i="2"/>
  <c r="W1367" i="2"/>
  <c r="V1367" i="2"/>
  <c r="AA1366" i="2"/>
  <c r="Z1366" i="2"/>
  <c r="X1366" i="2"/>
  <c r="W1366" i="2"/>
  <c r="V1366" i="2"/>
  <c r="AA1365" i="2"/>
  <c r="Z1365" i="2"/>
  <c r="X1365" i="2"/>
  <c r="W1365" i="2"/>
  <c r="V1365" i="2"/>
  <c r="AA1364" i="2"/>
  <c r="Z1364" i="2"/>
  <c r="X1364" i="2"/>
  <c r="W1364" i="2"/>
  <c r="V1364" i="2"/>
  <c r="AA1363" i="2"/>
  <c r="Z1363" i="2"/>
  <c r="X1363" i="2"/>
  <c r="W1363" i="2"/>
  <c r="V1363" i="2"/>
  <c r="AA1362" i="2"/>
  <c r="Z1362" i="2"/>
  <c r="X1362" i="2"/>
  <c r="W1362" i="2"/>
  <c r="V1362" i="2"/>
  <c r="AA1361" i="2"/>
  <c r="Z1361" i="2"/>
  <c r="X1361" i="2"/>
  <c r="W1361" i="2"/>
  <c r="V1361" i="2"/>
  <c r="AA1360" i="2"/>
  <c r="Z1360" i="2"/>
  <c r="X1360" i="2"/>
  <c r="W1360" i="2"/>
  <c r="V1360" i="2"/>
  <c r="AA1359" i="2"/>
  <c r="Z1359" i="2"/>
  <c r="X1359" i="2"/>
  <c r="W1359" i="2"/>
  <c r="V1359" i="2"/>
  <c r="AA1358" i="2"/>
  <c r="Z1358" i="2"/>
  <c r="X1358" i="2"/>
  <c r="W1358" i="2"/>
  <c r="V1358" i="2"/>
  <c r="AA1357" i="2"/>
  <c r="Z1357" i="2"/>
  <c r="X1357" i="2"/>
  <c r="W1357" i="2"/>
  <c r="V1357" i="2"/>
  <c r="AA1356" i="2"/>
  <c r="Z1356" i="2"/>
  <c r="X1356" i="2"/>
  <c r="W1356" i="2"/>
  <c r="V1356" i="2"/>
  <c r="AA1355" i="2"/>
  <c r="Z1355" i="2"/>
  <c r="X1355" i="2"/>
  <c r="W1355" i="2"/>
  <c r="V1355" i="2"/>
  <c r="AA1354" i="2"/>
  <c r="Z1354" i="2"/>
  <c r="X1354" i="2"/>
  <c r="W1354" i="2"/>
  <c r="V1354" i="2"/>
  <c r="AA1353" i="2"/>
  <c r="Z1353" i="2"/>
  <c r="X1353" i="2"/>
  <c r="W1353" i="2"/>
  <c r="V1353" i="2"/>
  <c r="AA1352" i="2"/>
  <c r="Z1352" i="2"/>
  <c r="X1352" i="2"/>
  <c r="W1352" i="2"/>
  <c r="V1352" i="2"/>
  <c r="AA1351" i="2"/>
  <c r="Z1351" i="2"/>
  <c r="X1351" i="2"/>
  <c r="W1351" i="2"/>
  <c r="V1351" i="2"/>
  <c r="AA1350" i="2"/>
  <c r="Z1350" i="2"/>
  <c r="X1350" i="2"/>
  <c r="W1350" i="2"/>
  <c r="V1350" i="2"/>
  <c r="AA1349" i="2"/>
  <c r="Z1349" i="2"/>
  <c r="X1349" i="2"/>
  <c r="W1349" i="2"/>
  <c r="V1349" i="2"/>
  <c r="AA1348" i="2"/>
  <c r="Z1348" i="2"/>
  <c r="X1348" i="2"/>
  <c r="W1348" i="2"/>
  <c r="V1348" i="2"/>
  <c r="AA1347" i="2"/>
  <c r="Z1347" i="2"/>
  <c r="X1347" i="2"/>
  <c r="W1347" i="2"/>
  <c r="V1347" i="2"/>
  <c r="AA1346" i="2"/>
  <c r="Z1346" i="2"/>
  <c r="X1346" i="2"/>
  <c r="W1346" i="2"/>
  <c r="V1346" i="2"/>
  <c r="AA1345" i="2"/>
  <c r="Z1345" i="2"/>
  <c r="X1345" i="2"/>
  <c r="W1345" i="2"/>
  <c r="V1345" i="2"/>
  <c r="AA1344" i="2"/>
  <c r="Z1344" i="2"/>
  <c r="X1344" i="2"/>
  <c r="W1344" i="2"/>
  <c r="V1344" i="2"/>
  <c r="AA1343" i="2"/>
  <c r="Z1343" i="2"/>
  <c r="X1343" i="2"/>
  <c r="W1343" i="2"/>
  <c r="V1343" i="2"/>
  <c r="AA1342" i="2"/>
  <c r="Z1342" i="2"/>
  <c r="X1342" i="2"/>
  <c r="W1342" i="2"/>
  <c r="V1342" i="2"/>
  <c r="AA1341" i="2"/>
  <c r="Z1341" i="2"/>
  <c r="X1341" i="2"/>
  <c r="W1341" i="2"/>
  <c r="V1341" i="2"/>
  <c r="AA1340" i="2"/>
  <c r="Z1340" i="2"/>
  <c r="X1340" i="2"/>
  <c r="W1340" i="2"/>
  <c r="V1340" i="2"/>
  <c r="AA1339" i="2"/>
  <c r="Z1339" i="2"/>
  <c r="X1339" i="2"/>
  <c r="W1339" i="2"/>
  <c r="V1339" i="2"/>
  <c r="AA1338" i="2"/>
  <c r="Z1338" i="2"/>
  <c r="X1338" i="2"/>
  <c r="W1338" i="2"/>
  <c r="V1338" i="2"/>
  <c r="AA1337" i="2"/>
  <c r="Z1337" i="2"/>
  <c r="X1337" i="2"/>
  <c r="W1337" i="2"/>
  <c r="V1337" i="2"/>
  <c r="AA1336" i="2"/>
  <c r="Z1336" i="2"/>
  <c r="X1336" i="2"/>
  <c r="W1336" i="2"/>
  <c r="V1336" i="2"/>
  <c r="AA1335" i="2"/>
  <c r="Z1335" i="2"/>
  <c r="X1335" i="2"/>
  <c r="W1335" i="2"/>
  <c r="V1335" i="2"/>
  <c r="AA1334" i="2"/>
  <c r="Z1334" i="2"/>
  <c r="X1334" i="2"/>
  <c r="W1334" i="2"/>
  <c r="V1334" i="2"/>
  <c r="AA1333" i="2"/>
  <c r="Z1333" i="2"/>
  <c r="X1333" i="2"/>
  <c r="W1333" i="2"/>
  <c r="V1333" i="2"/>
  <c r="AA1332" i="2"/>
  <c r="Z1332" i="2"/>
  <c r="X1332" i="2"/>
  <c r="W1332" i="2"/>
  <c r="V1332" i="2"/>
  <c r="AA1331" i="2"/>
  <c r="Z1331" i="2"/>
  <c r="X1331" i="2"/>
  <c r="W1331" i="2"/>
  <c r="V1331" i="2"/>
  <c r="AA1330" i="2"/>
  <c r="Z1330" i="2"/>
  <c r="X1330" i="2"/>
  <c r="W1330" i="2"/>
  <c r="V1330" i="2"/>
  <c r="AA1329" i="2"/>
  <c r="Z1329" i="2"/>
  <c r="X1329" i="2"/>
  <c r="W1329" i="2"/>
  <c r="V1329" i="2"/>
  <c r="AA1328" i="2"/>
  <c r="Z1328" i="2"/>
  <c r="X1328" i="2"/>
  <c r="W1328" i="2"/>
  <c r="V1328" i="2"/>
  <c r="AA1327" i="2"/>
  <c r="Z1327" i="2"/>
  <c r="X1327" i="2"/>
  <c r="W1327" i="2"/>
  <c r="V1327" i="2"/>
  <c r="AA1326" i="2"/>
  <c r="Z1326" i="2"/>
  <c r="X1326" i="2"/>
  <c r="W1326" i="2"/>
  <c r="V1326" i="2"/>
  <c r="AA1325" i="2"/>
  <c r="Z1325" i="2"/>
  <c r="X1325" i="2"/>
  <c r="W1325" i="2"/>
  <c r="V1325" i="2"/>
  <c r="AA1324" i="2"/>
  <c r="Z1324" i="2"/>
  <c r="X1324" i="2"/>
  <c r="W1324" i="2"/>
  <c r="V1324" i="2"/>
  <c r="AA1323" i="2"/>
  <c r="Z1323" i="2"/>
  <c r="X1323" i="2"/>
  <c r="W1323" i="2"/>
  <c r="V1323" i="2"/>
  <c r="AA1322" i="2"/>
  <c r="Z1322" i="2"/>
  <c r="X1322" i="2"/>
  <c r="W1322" i="2"/>
  <c r="V1322" i="2"/>
  <c r="AA1321" i="2"/>
  <c r="Z1321" i="2"/>
  <c r="X1321" i="2"/>
  <c r="W1321" i="2"/>
  <c r="V1321" i="2"/>
  <c r="AA1320" i="2"/>
  <c r="Z1320" i="2"/>
  <c r="X1320" i="2"/>
  <c r="W1320" i="2"/>
  <c r="V1320" i="2"/>
  <c r="AA1319" i="2"/>
  <c r="Z1319" i="2"/>
  <c r="X1319" i="2"/>
  <c r="W1319" i="2"/>
  <c r="V1319" i="2"/>
  <c r="AA1318" i="2"/>
  <c r="Z1318" i="2"/>
  <c r="X1318" i="2"/>
  <c r="W1318" i="2"/>
  <c r="V1318" i="2"/>
  <c r="AA1317" i="2"/>
  <c r="Z1317" i="2"/>
  <c r="X1317" i="2"/>
  <c r="W1317" i="2"/>
  <c r="V1317" i="2"/>
  <c r="AA1316" i="2"/>
  <c r="Z1316" i="2"/>
  <c r="X1316" i="2"/>
  <c r="W1316" i="2"/>
  <c r="V1316" i="2"/>
  <c r="AA1315" i="2"/>
  <c r="Z1315" i="2"/>
  <c r="X1315" i="2"/>
  <c r="W1315" i="2"/>
  <c r="V1315" i="2"/>
  <c r="AA1314" i="2"/>
  <c r="Z1314" i="2"/>
  <c r="X1314" i="2"/>
  <c r="W1314" i="2"/>
  <c r="V1314" i="2"/>
  <c r="AA1313" i="2"/>
  <c r="Z1313" i="2"/>
  <c r="X1313" i="2"/>
  <c r="W1313" i="2"/>
  <c r="V1313" i="2"/>
  <c r="AA1312" i="2"/>
  <c r="Z1312" i="2"/>
  <c r="X1312" i="2"/>
  <c r="W1312" i="2"/>
  <c r="V1312" i="2"/>
  <c r="AA1311" i="2"/>
  <c r="Z1311" i="2"/>
  <c r="X1311" i="2"/>
  <c r="W1311" i="2"/>
  <c r="V1311" i="2"/>
  <c r="AA1310" i="2"/>
  <c r="Z1310" i="2"/>
  <c r="X1310" i="2"/>
  <c r="W1310" i="2"/>
  <c r="V1310" i="2"/>
  <c r="AA1309" i="2"/>
  <c r="Z1309" i="2"/>
  <c r="X1309" i="2"/>
  <c r="W1309" i="2"/>
  <c r="V1309" i="2"/>
  <c r="AA1308" i="2"/>
  <c r="Z1308" i="2"/>
  <c r="X1308" i="2"/>
  <c r="W1308" i="2"/>
  <c r="V1308" i="2"/>
  <c r="AA1307" i="2"/>
  <c r="Z1307" i="2"/>
  <c r="X1307" i="2"/>
  <c r="W1307" i="2"/>
  <c r="V1307" i="2"/>
  <c r="AA1306" i="2"/>
  <c r="Z1306" i="2"/>
  <c r="X1306" i="2"/>
  <c r="W1306" i="2"/>
  <c r="V1306" i="2"/>
  <c r="AA1305" i="2"/>
  <c r="Z1305" i="2"/>
  <c r="X1305" i="2"/>
  <c r="W1305" i="2"/>
  <c r="V1305" i="2"/>
  <c r="AA1304" i="2"/>
  <c r="Z1304" i="2"/>
  <c r="X1304" i="2"/>
  <c r="W1304" i="2"/>
  <c r="V1304" i="2"/>
  <c r="AA1303" i="2"/>
  <c r="Z1303" i="2"/>
  <c r="X1303" i="2"/>
  <c r="W1303" i="2"/>
  <c r="V1303" i="2"/>
  <c r="AA1302" i="2"/>
  <c r="Z1302" i="2"/>
  <c r="X1302" i="2"/>
  <c r="W1302" i="2"/>
  <c r="V1302" i="2"/>
  <c r="AA1301" i="2"/>
  <c r="Z1301" i="2"/>
  <c r="X1301" i="2"/>
  <c r="W1301" i="2"/>
  <c r="V1301" i="2"/>
  <c r="AA1300" i="2"/>
  <c r="Z1300" i="2"/>
  <c r="X1300" i="2"/>
  <c r="W1300" i="2"/>
  <c r="V1300" i="2"/>
  <c r="AA1299" i="2"/>
  <c r="Z1299" i="2"/>
  <c r="X1299" i="2"/>
  <c r="W1299" i="2"/>
  <c r="V1299" i="2"/>
  <c r="AA1298" i="2"/>
  <c r="Z1298" i="2"/>
  <c r="X1298" i="2"/>
  <c r="W1298" i="2"/>
  <c r="V1298" i="2"/>
  <c r="AA1297" i="2"/>
  <c r="Z1297" i="2"/>
  <c r="X1297" i="2"/>
  <c r="W1297" i="2"/>
  <c r="V1297" i="2"/>
  <c r="AA1296" i="2"/>
  <c r="Z1296" i="2"/>
  <c r="X1296" i="2"/>
  <c r="W1296" i="2"/>
  <c r="V1296" i="2"/>
  <c r="AA1295" i="2"/>
  <c r="Z1295" i="2"/>
  <c r="X1295" i="2"/>
  <c r="W1295" i="2"/>
  <c r="V1295" i="2"/>
  <c r="AA1294" i="2"/>
  <c r="Z1294" i="2"/>
  <c r="X1294" i="2"/>
  <c r="W1294" i="2"/>
  <c r="V1294" i="2"/>
  <c r="AA1293" i="2"/>
  <c r="Z1293" i="2"/>
  <c r="X1293" i="2"/>
  <c r="W1293" i="2"/>
  <c r="V1293" i="2"/>
  <c r="AA1292" i="2"/>
  <c r="Z1292" i="2"/>
  <c r="X1292" i="2"/>
  <c r="W1292" i="2"/>
  <c r="V1292" i="2"/>
  <c r="AA1291" i="2"/>
  <c r="Z1291" i="2"/>
  <c r="X1291" i="2"/>
  <c r="W1291" i="2"/>
  <c r="V1291" i="2"/>
  <c r="AA1290" i="2"/>
  <c r="Z1290" i="2"/>
  <c r="X1290" i="2"/>
  <c r="W1290" i="2"/>
  <c r="V1290" i="2"/>
  <c r="AA1289" i="2"/>
  <c r="Z1289" i="2"/>
  <c r="X1289" i="2"/>
  <c r="W1289" i="2"/>
  <c r="V1289" i="2"/>
  <c r="AA1288" i="2"/>
  <c r="Z1288" i="2"/>
  <c r="X1288" i="2"/>
  <c r="W1288" i="2"/>
  <c r="V1288" i="2"/>
  <c r="AA1287" i="2"/>
  <c r="Z1287" i="2"/>
  <c r="X1287" i="2"/>
  <c r="W1287" i="2"/>
  <c r="V1287" i="2"/>
  <c r="AA1286" i="2"/>
  <c r="Z1286" i="2"/>
  <c r="X1286" i="2"/>
  <c r="W1286" i="2"/>
  <c r="V1286" i="2"/>
  <c r="AA1285" i="2"/>
  <c r="Z1285" i="2"/>
  <c r="X1285" i="2"/>
  <c r="W1285" i="2"/>
  <c r="V1285" i="2"/>
  <c r="AA1284" i="2"/>
  <c r="Z1284" i="2"/>
  <c r="X1284" i="2"/>
  <c r="W1284" i="2"/>
  <c r="V1284" i="2"/>
  <c r="AA1283" i="2"/>
  <c r="Z1283" i="2"/>
  <c r="X1283" i="2"/>
  <c r="W1283" i="2"/>
  <c r="V1283" i="2"/>
  <c r="AA1282" i="2"/>
  <c r="Z1282" i="2"/>
  <c r="X1282" i="2"/>
  <c r="W1282" i="2"/>
  <c r="V1282" i="2"/>
  <c r="AA1281" i="2"/>
  <c r="Z1281" i="2"/>
  <c r="X1281" i="2"/>
  <c r="W1281" i="2"/>
  <c r="V1281" i="2"/>
  <c r="AA1280" i="2"/>
  <c r="Z1280" i="2"/>
  <c r="X1280" i="2"/>
  <c r="W1280" i="2"/>
  <c r="V1280" i="2"/>
  <c r="AA1279" i="2"/>
  <c r="Z1279" i="2"/>
  <c r="X1279" i="2"/>
  <c r="W1279" i="2"/>
  <c r="V1279" i="2"/>
  <c r="AA1278" i="2"/>
  <c r="Z1278" i="2"/>
  <c r="X1278" i="2"/>
  <c r="W1278" i="2"/>
  <c r="V1278" i="2"/>
  <c r="AA1277" i="2"/>
  <c r="Z1277" i="2"/>
  <c r="X1277" i="2"/>
  <c r="W1277" i="2"/>
  <c r="V1277" i="2"/>
  <c r="AA1276" i="2"/>
  <c r="Z1276" i="2"/>
  <c r="X1276" i="2"/>
  <c r="W1276" i="2"/>
  <c r="V1276" i="2"/>
  <c r="AA1275" i="2"/>
  <c r="Z1275" i="2"/>
  <c r="X1275" i="2"/>
  <c r="W1275" i="2"/>
  <c r="V1275" i="2"/>
  <c r="AA1274" i="2"/>
  <c r="Z1274" i="2"/>
  <c r="X1274" i="2"/>
  <c r="W1274" i="2"/>
  <c r="V1274" i="2"/>
  <c r="AA1273" i="2"/>
  <c r="Z1273" i="2"/>
  <c r="X1273" i="2"/>
  <c r="W1273" i="2"/>
  <c r="V1273" i="2"/>
  <c r="AA1272" i="2"/>
  <c r="Z1272" i="2"/>
  <c r="X1272" i="2"/>
  <c r="W1272" i="2"/>
  <c r="V1272" i="2"/>
  <c r="AA1271" i="2"/>
  <c r="Z1271" i="2"/>
  <c r="X1271" i="2"/>
  <c r="W1271" i="2"/>
  <c r="V1271" i="2"/>
  <c r="AA1270" i="2"/>
  <c r="Z1270" i="2"/>
  <c r="X1270" i="2"/>
  <c r="W1270" i="2"/>
  <c r="V1270" i="2"/>
  <c r="AA1269" i="2"/>
  <c r="Z1269" i="2"/>
  <c r="X1269" i="2"/>
  <c r="W1269" i="2"/>
  <c r="V1269" i="2"/>
  <c r="AA1268" i="2"/>
  <c r="Z1268" i="2"/>
  <c r="X1268" i="2"/>
  <c r="W1268" i="2"/>
  <c r="V1268" i="2"/>
  <c r="AA1267" i="2"/>
  <c r="Z1267" i="2"/>
  <c r="X1267" i="2"/>
  <c r="W1267" i="2"/>
  <c r="V1267" i="2"/>
  <c r="AA1266" i="2"/>
  <c r="Z1266" i="2"/>
  <c r="X1266" i="2"/>
  <c r="W1266" i="2"/>
  <c r="V1266" i="2"/>
  <c r="AA1265" i="2"/>
  <c r="Z1265" i="2"/>
  <c r="X1265" i="2"/>
  <c r="W1265" i="2"/>
  <c r="V1265" i="2"/>
  <c r="AA1264" i="2"/>
  <c r="Z1264" i="2"/>
  <c r="X1264" i="2"/>
  <c r="W1264" i="2"/>
  <c r="V1264" i="2"/>
  <c r="AA1263" i="2"/>
  <c r="Z1263" i="2"/>
  <c r="X1263" i="2"/>
  <c r="W1263" i="2"/>
  <c r="V1263" i="2"/>
  <c r="AA1262" i="2"/>
  <c r="Z1262" i="2"/>
  <c r="X1262" i="2"/>
  <c r="W1262" i="2"/>
  <c r="V1262" i="2"/>
  <c r="AA1261" i="2"/>
  <c r="Z1261" i="2"/>
  <c r="X1261" i="2"/>
  <c r="W1261" i="2"/>
  <c r="V1261" i="2"/>
  <c r="AA1260" i="2"/>
  <c r="Z1260" i="2"/>
  <c r="X1260" i="2"/>
  <c r="W1260" i="2"/>
  <c r="V1260" i="2"/>
  <c r="AA1259" i="2"/>
  <c r="Z1259" i="2"/>
  <c r="X1259" i="2"/>
  <c r="W1259" i="2"/>
  <c r="V1259" i="2"/>
  <c r="AA1258" i="2"/>
  <c r="Z1258" i="2"/>
  <c r="X1258" i="2"/>
  <c r="W1258" i="2"/>
  <c r="V1258" i="2"/>
  <c r="AA1257" i="2"/>
  <c r="Z1257" i="2"/>
  <c r="X1257" i="2"/>
  <c r="W1257" i="2"/>
  <c r="V1257" i="2"/>
  <c r="AA1256" i="2"/>
  <c r="Z1256" i="2"/>
  <c r="X1256" i="2"/>
  <c r="W1256" i="2"/>
  <c r="V1256" i="2"/>
  <c r="AA1255" i="2"/>
  <c r="Z1255" i="2"/>
  <c r="X1255" i="2"/>
  <c r="W1255" i="2"/>
  <c r="V1255" i="2"/>
  <c r="AA1254" i="2"/>
  <c r="Z1254" i="2"/>
  <c r="X1254" i="2"/>
  <c r="W1254" i="2"/>
  <c r="V1254" i="2"/>
  <c r="AA1253" i="2"/>
  <c r="Z1253" i="2"/>
  <c r="X1253" i="2"/>
  <c r="W1253" i="2"/>
  <c r="V1253" i="2"/>
  <c r="AA1252" i="2"/>
  <c r="Z1252" i="2"/>
  <c r="X1252" i="2"/>
  <c r="W1252" i="2"/>
  <c r="V1252" i="2"/>
  <c r="AA1251" i="2"/>
  <c r="Z1251" i="2"/>
  <c r="X1251" i="2"/>
  <c r="W1251" i="2"/>
  <c r="V1251" i="2"/>
  <c r="AA1250" i="2"/>
  <c r="Z1250" i="2"/>
  <c r="X1250" i="2"/>
  <c r="W1250" i="2"/>
  <c r="V1250" i="2"/>
  <c r="AA1249" i="2"/>
  <c r="Z1249" i="2"/>
  <c r="X1249" i="2"/>
  <c r="W1249" i="2"/>
  <c r="V1249" i="2"/>
  <c r="AA1248" i="2"/>
  <c r="Z1248" i="2"/>
  <c r="X1248" i="2"/>
  <c r="W1248" i="2"/>
  <c r="V1248" i="2"/>
  <c r="AA1247" i="2"/>
  <c r="Z1247" i="2"/>
  <c r="X1247" i="2"/>
  <c r="W1247" i="2"/>
  <c r="V1247" i="2"/>
  <c r="AA1246" i="2"/>
  <c r="Z1246" i="2"/>
  <c r="X1246" i="2"/>
  <c r="W1246" i="2"/>
  <c r="V1246" i="2"/>
  <c r="AA1245" i="2"/>
  <c r="Z1245" i="2"/>
  <c r="X1245" i="2"/>
  <c r="W1245" i="2"/>
  <c r="V1245" i="2"/>
  <c r="AA1244" i="2"/>
  <c r="Z1244" i="2"/>
  <c r="X1244" i="2"/>
  <c r="W1244" i="2"/>
  <c r="V1244" i="2"/>
  <c r="AA1243" i="2"/>
  <c r="Z1243" i="2"/>
  <c r="X1243" i="2"/>
  <c r="W1243" i="2"/>
  <c r="V1243" i="2"/>
  <c r="AA1242" i="2"/>
  <c r="Z1242" i="2"/>
  <c r="X1242" i="2"/>
  <c r="W1242" i="2"/>
  <c r="V1242" i="2"/>
  <c r="AA1241" i="2"/>
  <c r="Z1241" i="2"/>
  <c r="X1241" i="2"/>
  <c r="W1241" i="2"/>
  <c r="V1241" i="2"/>
  <c r="AA1240" i="2"/>
  <c r="Z1240" i="2"/>
  <c r="X1240" i="2"/>
  <c r="W1240" i="2"/>
  <c r="V1240" i="2"/>
  <c r="AA1239" i="2"/>
  <c r="Z1239" i="2"/>
  <c r="X1239" i="2"/>
  <c r="W1239" i="2"/>
  <c r="V1239" i="2"/>
  <c r="AA1238" i="2"/>
  <c r="Z1238" i="2"/>
  <c r="X1238" i="2"/>
  <c r="W1238" i="2"/>
  <c r="V1238" i="2"/>
  <c r="AA1237" i="2"/>
  <c r="Z1237" i="2"/>
  <c r="X1237" i="2"/>
  <c r="W1237" i="2"/>
  <c r="V1237" i="2"/>
  <c r="AA1236" i="2"/>
  <c r="Z1236" i="2"/>
  <c r="X1236" i="2"/>
  <c r="W1236" i="2"/>
  <c r="V1236" i="2"/>
  <c r="AA1235" i="2"/>
  <c r="Z1235" i="2"/>
  <c r="X1235" i="2"/>
  <c r="W1235" i="2"/>
  <c r="V1235" i="2"/>
  <c r="AA1234" i="2"/>
  <c r="Z1234" i="2"/>
  <c r="X1234" i="2"/>
  <c r="W1234" i="2"/>
  <c r="V1234" i="2"/>
  <c r="AA1233" i="2"/>
  <c r="Z1233" i="2"/>
  <c r="X1233" i="2"/>
  <c r="W1233" i="2"/>
  <c r="V1233" i="2"/>
  <c r="AA1232" i="2"/>
  <c r="Z1232" i="2"/>
  <c r="X1232" i="2"/>
  <c r="W1232" i="2"/>
  <c r="V1232" i="2"/>
  <c r="AA1231" i="2"/>
  <c r="Z1231" i="2"/>
  <c r="X1231" i="2"/>
  <c r="W1231" i="2"/>
  <c r="V1231" i="2"/>
  <c r="AA1230" i="2"/>
  <c r="Z1230" i="2"/>
  <c r="X1230" i="2"/>
  <c r="W1230" i="2"/>
  <c r="V1230" i="2"/>
  <c r="AA1229" i="2"/>
  <c r="Z1229" i="2"/>
  <c r="X1229" i="2"/>
  <c r="W1229" i="2"/>
  <c r="V1229" i="2"/>
  <c r="AA1228" i="2"/>
  <c r="Z1228" i="2"/>
  <c r="X1228" i="2"/>
  <c r="W1228" i="2"/>
  <c r="V1228" i="2"/>
  <c r="AA1227" i="2"/>
  <c r="Z1227" i="2"/>
  <c r="X1227" i="2"/>
  <c r="W1227" i="2"/>
  <c r="V1227" i="2"/>
  <c r="AA1226" i="2"/>
  <c r="Z1226" i="2"/>
  <c r="X1226" i="2"/>
  <c r="W1226" i="2"/>
  <c r="V1226" i="2"/>
  <c r="AA1225" i="2"/>
  <c r="Z1225" i="2"/>
  <c r="X1225" i="2"/>
  <c r="W1225" i="2"/>
  <c r="V1225" i="2"/>
  <c r="AA1224" i="2"/>
  <c r="Z1224" i="2"/>
  <c r="X1224" i="2"/>
  <c r="W1224" i="2"/>
  <c r="V1224" i="2"/>
  <c r="AA1223" i="2"/>
  <c r="Z1223" i="2"/>
  <c r="X1223" i="2"/>
  <c r="W1223" i="2"/>
  <c r="V1223" i="2"/>
  <c r="AA1222" i="2"/>
  <c r="Z1222" i="2"/>
  <c r="X1222" i="2"/>
  <c r="W1222" i="2"/>
  <c r="V1222" i="2"/>
  <c r="AA1221" i="2"/>
  <c r="Z1221" i="2"/>
  <c r="X1221" i="2"/>
  <c r="W1221" i="2"/>
  <c r="V1221" i="2"/>
  <c r="AA1220" i="2"/>
  <c r="Z1220" i="2"/>
  <c r="X1220" i="2"/>
  <c r="W1220" i="2"/>
  <c r="V1220" i="2"/>
  <c r="AA1219" i="2"/>
  <c r="Z1219" i="2"/>
  <c r="X1219" i="2"/>
  <c r="W1219" i="2"/>
  <c r="V1219" i="2"/>
  <c r="AA1218" i="2"/>
  <c r="Z1218" i="2"/>
  <c r="X1218" i="2"/>
  <c r="W1218" i="2"/>
  <c r="V1218" i="2"/>
  <c r="AA1217" i="2"/>
  <c r="Z1217" i="2"/>
  <c r="X1217" i="2"/>
  <c r="W1217" i="2"/>
  <c r="V1217" i="2"/>
  <c r="AA1216" i="2"/>
  <c r="Z1216" i="2"/>
  <c r="X1216" i="2"/>
  <c r="W1216" i="2"/>
  <c r="V1216" i="2"/>
  <c r="AA1215" i="2"/>
  <c r="Z1215" i="2"/>
  <c r="X1215" i="2"/>
  <c r="W1215" i="2"/>
  <c r="V1215" i="2"/>
  <c r="AA1214" i="2"/>
  <c r="Z1214" i="2"/>
  <c r="X1214" i="2"/>
  <c r="W1214" i="2"/>
  <c r="V1214" i="2"/>
  <c r="AA1213" i="2"/>
  <c r="Z1213" i="2"/>
  <c r="X1213" i="2"/>
  <c r="W1213" i="2"/>
  <c r="V1213" i="2"/>
  <c r="AA1212" i="2"/>
  <c r="Z1212" i="2"/>
  <c r="X1212" i="2"/>
  <c r="W1212" i="2"/>
  <c r="V1212" i="2"/>
  <c r="AA1211" i="2"/>
  <c r="Z1211" i="2"/>
  <c r="X1211" i="2"/>
  <c r="W1211" i="2"/>
  <c r="V1211" i="2"/>
  <c r="AA1210" i="2"/>
  <c r="Z1210" i="2"/>
  <c r="X1210" i="2"/>
  <c r="W1210" i="2"/>
  <c r="V1210" i="2"/>
  <c r="AA1209" i="2"/>
  <c r="Z1209" i="2"/>
  <c r="X1209" i="2"/>
  <c r="W1209" i="2"/>
  <c r="V1209" i="2"/>
  <c r="AA1208" i="2"/>
  <c r="Z1208" i="2"/>
  <c r="X1208" i="2"/>
  <c r="W1208" i="2"/>
  <c r="V1208" i="2"/>
  <c r="AA1207" i="2"/>
  <c r="Z1207" i="2"/>
  <c r="X1207" i="2"/>
  <c r="W1207" i="2"/>
  <c r="V1207" i="2"/>
  <c r="AA1206" i="2"/>
  <c r="Z1206" i="2"/>
  <c r="X1206" i="2"/>
  <c r="W1206" i="2"/>
  <c r="V1206" i="2"/>
  <c r="AA1205" i="2"/>
  <c r="Z1205" i="2"/>
  <c r="X1205" i="2"/>
  <c r="W1205" i="2"/>
  <c r="V1205" i="2"/>
  <c r="AA1204" i="2"/>
  <c r="Z1204" i="2"/>
  <c r="X1204" i="2"/>
  <c r="W1204" i="2"/>
  <c r="V1204" i="2"/>
  <c r="AA1203" i="2"/>
  <c r="Z1203" i="2"/>
  <c r="X1203" i="2"/>
  <c r="W1203" i="2"/>
  <c r="V1203" i="2"/>
  <c r="AA1202" i="2"/>
  <c r="Z1202" i="2"/>
  <c r="X1202" i="2"/>
  <c r="W1202" i="2"/>
  <c r="V1202" i="2"/>
  <c r="AA1201" i="2"/>
  <c r="Z1201" i="2"/>
  <c r="X1201" i="2"/>
  <c r="W1201" i="2"/>
  <c r="V1201" i="2"/>
  <c r="AA1200" i="2"/>
  <c r="Z1200" i="2"/>
  <c r="X1200" i="2"/>
  <c r="W1200" i="2"/>
  <c r="V1200" i="2"/>
  <c r="AA1199" i="2"/>
  <c r="Z1199" i="2"/>
  <c r="X1199" i="2"/>
  <c r="W1199" i="2"/>
  <c r="V1199" i="2"/>
  <c r="AA1198" i="2"/>
  <c r="Z1198" i="2"/>
  <c r="X1198" i="2"/>
  <c r="W1198" i="2"/>
  <c r="V1198" i="2"/>
  <c r="AA1197" i="2"/>
  <c r="Z1197" i="2"/>
  <c r="X1197" i="2"/>
  <c r="W1197" i="2"/>
  <c r="V1197" i="2"/>
  <c r="AA1196" i="2"/>
  <c r="Z1196" i="2"/>
  <c r="X1196" i="2"/>
  <c r="W1196" i="2"/>
  <c r="V1196" i="2"/>
  <c r="AA1195" i="2"/>
  <c r="Z1195" i="2"/>
  <c r="X1195" i="2"/>
  <c r="W1195" i="2"/>
  <c r="V1195" i="2"/>
  <c r="AA1194" i="2"/>
  <c r="Z1194" i="2"/>
  <c r="X1194" i="2"/>
  <c r="W1194" i="2"/>
  <c r="V1194" i="2"/>
  <c r="AA1193" i="2"/>
  <c r="Z1193" i="2"/>
  <c r="X1193" i="2"/>
  <c r="W1193" i="2"/>
  <c r="V1193" i="2"/>
  <c r="AA1192" i="2"/>
  <c r="Z1192" i="2"/>
  <c r="X1192" i="2"/>
  <c r="W1192" i="2"/>
  <c r="V1192" i="2"/>
  <c r="AA1191" i="2"/>
  <c r="Z1191" i="2"/>
  <c r="X1191" i="2"/>
  <c r="W1191" i="2"/>
  <c r="V1191" i="2"/>
  <c r="AA1190" i="2"/>
  <c r="Z1190" i="2"/>
  <c r="X1190" i="2"/>
  <c r="W1190" i="2"/>
  <c r="V1190" i="2"/>
  <c r="AA1189" i="2"/>
  <c r="Z1189" i="2"/>
  <c r="X1189" i="2"/>
  <c r="W1189" i="2"/>
  <c r="V1189" i="2"/>
  <c r="AA1188" i="2"/>
  <c r="Z1188" i="2"/>
  <c r="X1188" i="2"/>
  <c r="W1188" i="2"/>
  <c r="V1188" i="2"/>
  <c r="AA1187" i="2"/>
  <c r="Z1187" i="2"/>
  <c r="X1187" i="2"/>
  <c r="W1187" i="2"/>
  <c r="V1187" i="2"/>
  <c r="AA1186" i="2"/>
  <c r="Z1186" i="2"/>
  <c r="X1186" i="2"/>
  <c r="W1186" i="2"/>
  <c r="V1186" i="2"/>
  <c r="AA1185" i="2"/>
  <c r="Z1185" i="2"/>
  <c r="X1185" i="2"/>
  <c r="W1185" i="2"/>
  <c r="V1185" i="2"/>
  <c r="AA1184" i="2"/>
  <c r="Z1184" i="2"/>
  <c r="X1184" i="2"/>
  <c r="W1184" i="2"/>
  <c r="V1184" i="2"/>
  <c r="AA1183" i="2"/>
  <c r="Z1183" i="2"/>
  <c r="X1183" i="2"/>
  <c r="W1183" i="2"/>
  <c r="V1183" i="2"/>
  <c r="AA1182" i="2"/>
  <c r="Z1182" i="2"/>
  <c r="X1182" i="2"/>
  <c r="W1182" i="2"/>
  <c r="V1182" i="2"/>
  <c r="AA1181" i="2"/>
  <c r="Z1181" i="2"/>
  <c r="X1181" i="2"/>
  <c r="W1181" i="2"/>
  <c r="V1181" i="2"/>
  <c r="AA1180" i="2"/>
  <c r="Z1180" i="2"/>
  <c r="X1180" i="2"/>
  <c r="W1180" i="2"/>
  <c r="V1180" i="2"/>
  <c r="AA1179" i="2"/>
  <c r="Z1179" i="2"/>
  <c r="X1179" i="2"/>
  <c r="W1179" i="2"/>
  <c r="V1179" i="2"/>
  <c r="AA1178" i="2"/>
  <c r="Z1178" i="2"/>
  <c r="X1178" i="2"/>
  <c r="W1178" i="2"/>
  <c r="V1178" i="2"/>
  <c r="AA1177" i="2"/>
  <c r="Z1177" i="2"/>
  <c r="X1177" i="2"/>
  <c r="W1177" i="2"/>
  <c r="V1177" i="2"/>
  <c r="AA1176" i="2"/>
  <c r="Z1176" i="2"/>
  <c r="X1176" i="2"/>
  <c r="W1176" i="2"/>
  <c r="V1176" i="2"/>
  <c r="AA1175" i="2"/>
  <c r="Z1175" i="2"/>
  <c r="X1175" i="2"/>
  <c r="W1175" i="2"/>
  <c r="V1175" i="2"/>
  <c r="AA1174" i="2"/>
  <c r="Z1174" i="2"/>
  <c r="X1174" i="2"/>
  <c r="W1174" i="2"/>
  <c r="V1174" i="2"/>
  <c r="AA1173" i="2"/>
  <c r="Z1173" i="2"/>
  <c r="X1173" i="2"/>
  <c r="W1173" i="2"/>
  <c r="V1173" i="2"/>
  <c r="AA1172" i="2"/>
  <c r="Z1172" i="2"/>
  <c r="X1172" i="2"/>
  <c r="W1172" i="2"/>
  <c r="V1172" i="2"/>
  <c r="AA1171" i="2"/>
  <c r="Z1171" i="2"/>
  <c r="X1171" i="2"/>
  <c r="W1171" i="2"/>
  <c r="V1171" i="2"/>
  <c r="AA1170" i="2"/>
  <c r="Z1170" i="2"/>
  <c r="X1170" i="2"/>
  <c r="W1170" i="2"/>
  <c r="V1170" i="2"/>
  <c r="AA1169" i="2"/>
  <c r="Z1169" i="2"/>
  <c r="X1169" i="2"/>
  <c r="W1169" i="2"/>
  <c r="V1169" i="2"/>
  <c r="AA1168" i="2"/>
  <c r="Z1168" i="2"/>
  <c r="X1168" i="2"/>
  <c r="W1168" i="2"/>
  <c r="V1168" i="2"/>
  <c r="AA1167" i="2"/>
  <c r="Z1167" i="2"/>
  <c r="X1167" i="2"/>
  <c r="W1167" i="2"/>
  <c r="V1167" i="2"/>
  <c r="AA1166" i="2"/>
  <c r="Z1166" i="2"/>
  <c r="X1166" i="2"/>
  <c r="W1166" i="2"/>
  <c r="V1166" i="2"/>
  <c r="AA1165" i="2"/>
  <c r="Z1165" i="2"/>
  <c r="X1165" i="2"/>
  <c r="W1165" i="2"/>
  <c r="V1165" i="2"/>
  <c r="AA1164" i="2"/>
  <c r="Z1164" i="2"/>
  <c r="X1164" i="2"/>
  <c r="W1164" i="2"/>
  <c r="V1164" i="2"/>
  <c r="AA1163" i="2"/>
  <c r="Z1163" i="2"/>
  <c r="X1163" i="2"/>
  <c r="W1163" i="2"/>
  <c r="V1163" i="2"/>
  <c r="AA1162" i="2"/>
  <c r="Z1162" i="2"/>
  <c r="X1162" i="2"/>
  <c r="W1162" i="2"/>
  <c r="V1162" i="2"/>
  <c r="AA1161" i="2"/>
  <c r="Z1161" i="2"/>
  <c r="X1161" i="2"/>
  <c r="W1161" i="2"/>
  <c r="V1161" i="2"/>
  <c r="AA1160" i="2"/>
  <c r="Z1160" i="2"/>
  <c r="X1160" i="2"/>
  <c r="W1160" i="2"/>
  <c r="V1160" i="2"/>
  <c r="AA1159" i="2"/>
  <c r="Z1159" i="2"/>
  <c r="X1159" i="2"/>
  <c r="W1159" i="2"/>
  <c r="V1159" i="2"/>
  <c r="AA1158" i="2"/>
  <c r="Z1158" i="2"/>
  <c r="X1158" i="2"/>
  <c r="W1158" i="2"/>
  <c r="V1158" i="2"/>
  <c r="AA1157" i="2"/>
  <c r="Z1157" i="2"/>
  <c r="X1157" i="2"/>
  <c r="W1157" i="2"/>
  <c r="V1157" i="2"/>
  <c r="AA1156" i="2"/>
  <c r="Z1156" i="2"/>
  <c r="X1156" i="2"/>
  <c r="W1156" i="2"/>
  <c r="V1156" i="2"/>
  <c r="AA1155" i="2"/>
  <c r="Z1155" i="2"/>
  <c r="X1155" i="2"/>
  <c r="W1155" i="2"/>
  <c r="V1155" i="2"/>
  <c r="AA1154" i="2"/>
  <c r="Z1154" i="2"/>
  <c r="X1154" i="2"/>
  <c r="W1154" i="2"/>
  <c r="V1154" i="2"/>
  <c r="AA1153" i="2"/>
  <c r="Z1153" i="2"/>
  <c r="X1153" i="2"/>
  <c r="W1153" i="2"/>
  <c r="V1153" i="2"/>
  <c r="AA1152" i="2"/>
  <c r="Z1152" i="2"/>
  <c r="X1152" i="2"/>
  <c r="W1152" i="2"/>
  <c r="V1152" i="2"/>
  <c r="AA1151" i="2"/>
  <c r="Z1151" i="2"/>
  <c r="X1151" i="2"/>
  <c r="W1151" i="2"/>
  <c r="V1151" i="2"/>
  <c r="AA1150" i="2"/>
  <c r="Z1150" i="2"/>
  <c r="X1150" i="2"/>
  <c r="W1150" i="2"/>
  <c r="V1150" i="2"/>
  <c r="AA1149" i="2"/>
  <c r="Z1149" i="2"/>
  <c r="X1149" i="2"/>
  <c r="W1149" i="2"/>
  <c r="V1149" i="2"/>
  <c r="AA1148" i="2"/>
  <c r="Z1148" i="2"/>
  <c r="X1148" i="2"/>
  <c r="W1148" i="2"/>
  <c r="V1148" i="2"/>
  <c r="AA1147" i="2"/>
  <c r="Z1147" i="2"/>
  <c r="X1147" i="2"/>
  <c r="W1147" i="2"/>
  <c r="V1147" i="2"/>
  <c r="AA1146" i="2"/>
  <c r="Z1146" i="2"/>
  <c r="X1146" i="2"/>
  <c r="W1146" i="2"/>
  <c r="V1146" i="2"/>
  <c r="AA1145" i="2"/>
  <c r="Z1145" i="2"/>
  <c r="X1145" i="2"/>
  <c r="W1145" i="2"/>
  <c r="V1145" i="2"/>
  <c r="AA1144" i="2"/>
  <c r="Z1144" i="2"/>
  <c r="X1144" i="2"/>
  <c r="W1144" i="2"/>
  <c r="V1144" i="2"/>
  <c r="AA1143" i="2"/>
  <c r="Z1143" i="2"/>
  <c r="X1143" i="2"/>
  <c r="W1143" i="2"/>
  <c r="V1143" i="2"/>
  <c r="AA1142" i="2"/>
  <c r="Z1142" i="2"/>
  <c r="X1142" i="2"/>
  <c r="W1142" i="2"/>
  <c r="V1142" i="2"/>
  <c r="AA1141" i="2"/>
  <c r="Z1141" i="2"/>
  <c r="X1141" i="2"/>
  <c r="W1141" i="2"/>
  <c r="V1141" i="2"/>
  <c r="AA1140" i="2"/>
  <c r="Z1140" i="2"/>
  <c r="X1140" i="2"/>
  <c r="W1140" i="2"/>
  <c r="V1140" i="2"/>
  <c r="AA1139" i="2"/>
  <c r="Z1139" i="2"/>
  <c r="X1139" i="2"/>
  <c r="W1139" i="2"/>
  <c r="V1139" i="2"/>
  <c r="AA1138" i="2"/>
  <c r="Z1138" i="2"/>
  <c r="X1138" i="2"/>
  <c r="W1138" i="2"/>
  <c r="V1138" i="2"/>
  <c r="AA1137" i="2"/>
  <c r="Z1137" i="2"/>
  <c r="X1137" i="2"/>
  <c r="W1137" i="2"/>
  <c r="V1137" i="2"/>
  <c r="AA1136" i="2"/>
  <c r="Z1136" i="2"/>
  <c r="X1136" i="2"/>
  <c r="W1136" i="2"/>
  <c r="V1136" i="2"/>
  <c r="AA1135" i="2"/>
  <c r="Z1135" i="2"/>
  <c r="X1135" i="2"/>
  <c r="W1135" i="2"/>
  <c r="V1135" i="2"/>
  <c r="AA1134" i="2"/>
  <c r="Z1134" i="2"/>
  <c r="X1134" i="2"/>
  <c r="W1134" i="2"/>
  <c r="V1134" i="2"/>
  <c r="AA1133" i="2"/>
  <c r="Z1133" i="2"/>
  <c r="X1133" i="2"/>
  <c r="W1133" i="2"/>
  <c r="V1133" i="2"/>
  <c r="AA1132" i="2"/>
  <c r="Z1132" i="2"/>
  <c r="X1132" i="2"/>
  <c r="W1132" i="2"/>
  <c r="V1132" i="2"/>
  <c r="AA1131" i="2"/>
  <c r="Z1131" i="2"/>
  <c r="X1131" i="2"/>
  <c r="W1131" i="2"/>
  <c r="V1131" i="2"/>
  <c r="AA1130" i="2"/>
  <c r="Z1130" i="2"/>
  <c r="X1130" i="2"/>
  <c r="W1130" i="2"/>
  <c r="V1130" i="2"/>
  <c r="AA1129" i="2"/>
  <c r="Z1129" i="2"/>
  <c r="X1129" i="2"/>
  <c r="W1129" i="2"/>
  <c r="V1129" i="2"/>
  <c r="AA1128" i="2"/>
  <c r="Z1128" i="2"/>
  <c r="X1128" i="2"/>
  <c r="W1128" i="2"/>
  <c r="V1128" i="2"/>
  <c r="AA1127" i="2"/>
  <c r="Z1127" i="2"/>
  <c r="X1127" i="2"/>
  <c r="W1127" i="2"/>
  <c r="V1127" i="2"/>
  <c r="AA1126" i="2"/>
  <c r="Z1126" i="2"/>
  <c r="X1126" i="2"/>
  <c r="W1126" i="2"/>
  <c r="V1126" i="2"/>
  <c r="AA1125" i="2"/>
  <c r="Z1125" i="2"/>
  <c r="X1125" i="2"/>
  <c r="W1125" i="2"/>
  <c r="V1125" i="2"/>
  <c r="AA1124" i="2"/>
  <c r="Z1124" i="2"/>
  <c r="X1124" i="2"/>
  <c r="W1124" i="2"/>
  <c r="V1124" i="2"/>
  <c r="AA1123" i="2"/>
  <c r="Z1123" i="2"/>
  <c r="X1123" i="2"/>
  <c r="W1123" i="2"/>
  <c r="V1123" i="2"/>
  <c r="AA1122" i="2"/>
  <c r="Z1122" i="2"/>
  <c r="X1122" i="2"/>
  <c r="W1122" i="2"/>
  <c r="V1122" i="2"/>
  <c r="AA1121" i="2"/>
  <c r="Z1121" i="2"/>
  <c r="X1121" i="2"/>
  <c r="W1121" i="2"/>
  <c r="V1121" i="2"/>
  <c r="AA1120" i="2"/>
  <c r="Z1120" i="2"/>
  <c r="X1120" i="2"/>
  <c r="W1120" i="2"/>
  <c r="V1120" i="2"/>
  <c r="AA1119" i="2"/>
  <c r="Z1119" i="2"/>
  <c r="X1119" i="2"/>
  <c r="W1119" i="2"/>
  <c r="V1119" i="2"/>
  <c r="AA1118" i="2"/>
  <c r="Z1118" i="2"/>
  <c r="X1118" i="2"/>
  <c r="W1118" i="2"/>
  <c r="V1118" i="2"/>
  <c r="AA1117" i="2"/>
  <c r="Z1117" i="2"/>
  <c r="X1117" i="2"/>
  <c r="W1117" i="2"/>
  <c r="V1117" i="2"/>
  <c r="AA1116" i="2"/>
  <c r="Z1116" i="2"/>
  <c r="X1116" i="2"/>
  <c r="W1116" i="2"/>
  <c r="V1116" i="2"/>
  <c r="AA1115" i="2"/>
  <c r="Z1115" i="2"/>
  <c r="X1115" i="2"/>
  <c r="W1115" i="2"/>
  <c r="V1115" i="2"/>
  <c r="AA1114" i="2"/>
  <c r="Z1114" i="2"/>
  <c r="X1114" i="2"/>
  <c r="W1114" i="2"/>
  <c r="V1114" i="2"/>
  <c r="AA1113" i="2"/>
  <c r="Z1113" i="2"/>
  <c r="X1113" i="2"/>
  <c r="W1113" i="2"/>
  <c r="V1113" i="2"/>
  <c r="AA1112" i="2"/>
  <c r="Z1112" i="2"/>
  <c r="X1112" i="2"/>
  <c r="W1112" i="2"/>
  <c r="V1112" i="2"/>
  <c r="AA1111" i="2"/>
  <c r="Z1111" i="2"/>
  <c r="X1111" i="2"/>
  <c r="W1111" i="2"/>
  <c r="V1111" i="2"/>
  <c r="AA1110" i="2"/>
  <c r="Z1110" i="2"/>
  <c r="X1110" i="2"/>
  <c r="W1110" i="2"/>
  <c r="V1110" i="2"/>
  <c r="AA1109" i="2"/>
  <c r="Z1109" i="2"/>
  <c r="X1109" i="2"/>
  <c r="W1109" i="2"/>
  <c r="V1109" i="2"/>
  <c r="AA1108" i="2"/>
  <c r="Z1108" i="2"/>
  <c r="X1108" i="2"/>
  <c r="W1108" i="2"/>
  <c r="V1108" i="2"/>
  <c r="AA1107" i="2"/>
  <c r="Z1107" i="2"/>
  <c r="X1107" i="2"/>
  <c r="W1107" i="2"/>
  <c r="V1107" i="2"/>
  <c r="AA1106" i="2"/>
  <c r="Z1106" i="2"/>
  <c r="X1106" i="2"/>
  <c r="W1106" i="2"/>
  <c r="V1106" i="2"/>
  <c r="AA1105" i="2"/>
  <c r="Z1105" i="2"/>
  <c r="X1105" i="2"/>
  <c r="W1105" i="2"/>
  <c r="V1105" i="2"/>
  <c r="AA1104" i="2"/>
  <c r="Z1104" i="2"/>
  <c r="X1104" i="2"/>
  <c r="W1104" i="2"/>
  <c r="V1104" i="2"/>
  <c r="AA1103" i="2"/>
  <c r="Z1103" i="2"/>
  <c r="X1103" i="2"/>
  <c r="W1103" i="2"/>
  <c r="V1103" i="2"/>
  <c r="AA1102" i="2"/>
  <c r="Z1102" i="2"/>
  <c r="X1102" i="2"/>
  <c r="W1102" i="2"/>
  <c r="V1102" i="2"/>
  <c r="AA1101" i="2"/>
  <c r="Z1101" i="2"/>
  <c r="X1101" i="2"/>
  <c r="W1101" i="2"/>
  <c r="V1101" i="2"/>
  <c r="AA1100" i="2"/>
  <c r="Z1100" i="2"/>
  <c r="X1100" i="2"/>
  <c r="W1100" i="2"/>
  <c r="V1100" i="2"/>
  <c r="AA1099" i="2"/>
  <c r="Z1099" i="2"/>
  <c r="X1099" i="2"/>
  <c r="W1099" i="2"/>
  <c r="V1099" i="2"/>
  <c r="AA1098" i="2"/>
  <c r="Z1098" i="2"/>
  <c r="X1098" i="2"/>
  <c r="W1098" i="2"/>
  <c r="V1098" i="2"/>
  <c r="AA1097" i="2"/>
  <c r="Z1097" i="2"/>
  <c r="X1097" i="2"/>
  <c r="W1097" i="2"/>
  <c r="V1097" i="2"/>
  <c r="AA1096" i="2"/>
  <c r="Z1096" i="2"/>
  <c r="X1096" i="2"/>
  <c r="W1096" i="2"/>
  <c r="V1096" i="2"/>
  <c r="AA1095" i="2"/>
  <c r="Z1095" i="2"/>
  <c r="X1095" i="2"/>
  <c r="W1095" i="2"/>
  <c r="V1095" i="2"/>
  <c r="AA1094" i="2"/>
  <c r="Z1094" i="2"/>
  <c r="X1094" i="2"/>
  <c r="W1094" i="2"/>
  <c r="V1094" i="2"/>
  <c r="AA1093" i="2"/>
  <c r="Z1093" i="2"/>
  <c r="X1093" i="2"/>
  <c r="W1093" i="2"/>
  <c r="V1093" i="2"/>
  <c r="AA1092" i="2"/>
  <c r="Z1092" i="2"/>
  <c r="X1092" i="2"/>
  <c r="W1092" i="2"/>
  <c r="V1092" i="2"/>
  <c r="AA1091" i="2"/>
  <c r="Z1091" i="2"/>
  <c r="X1091" i="2"/>
  <c r="W1091" i="2"/>
  <c r="V1091" i="2"/>
  <c r="AA1090" i="2"/>
  <c r="Z1090" i="2"/>
  <c r="X1090" i="2"/>
  <c r="W1090" i="2"/>
  <c r="V1090" i="2"/>
  <c r="AA1089" i="2"/>
  <c r="Z1089" i="2"/>
  <c r="X1089" i="2"/>
  <c r="W1089" i="2"/>
  <c r="V1089" i="2"/>
  <c r="AA1088" i="2"/>
  <c r="Z1088" i="2"/>
  <c r="X1088" i="2"/>
  <c r="W1088" i="2"/>
  <c r="V1088" i="2"/>
  <c r="AA1087" i="2"/>
  <c r="Z1087" i="2"/>
  <c r="X1087" i="2"/>
  <c r="W1087" i="2"/>
  <c r="V1087" i="2"/>
  <c r="AA1086" i="2"/>
  <c r="Z1086" i="2"/>
  <c r="X1086" i="2"/>
  <c r="W1086" i="2"/>
  <c r="V1086" i="2"/>
  <c r="AA1085" i="2"/>
  <c r="Z1085" i="2"/>
  <c r="X1085" i="2"/>
  <c r="W1085" i="2"/>
  <c r="V1085" i="2"/>
  <c r="AA1084" i="2"/>
  <c r="Z1084" i="2"/>
  <c r="X1084" i="2"/>
  <c r="W1084" i="2"/>
  <c r="V1084" i="2"/>
  <c r="AA1083" i="2"/>
  <c r="Z1083" i="2"/>
  <c r="X1083" i="2"/>
  <c r="W1083" i="2"/>
  <c r="V1083" i="2"/>
  <c r="AA1082" i="2"/>
  <c r="Z1082" i="2"/>
  <c r="X1082" i="2"/>
  <c r="W1082" i="2"/>
  <c r="V1082" i="2"/>
  <c r="AA1081" i="2"/>
  <c r="Z1081" i="2"/>
  <c r="X1081" i="2"/>
  <c r="W1081" i="2"/>
  <c r="V1081" i="2"/>
  <c r="AA1080" i="2"/>
  <c r="Z1080" i="2"/>
  <c r="X1080" i="2"/>
  <c r="W1080" i="2"/>
  <c r="V1080" i="2"/>
  <c r="AA1079" i="2"/>
  <c r="Z1079" i="2"/>
  <c r="X1079" i="2"/>
  <c r="W1079" i="2"/>
  <c r="V1079" i="2"/>
  <c r="AA1078" i="2"/>
  <c r="Z1078" i="2"/>
  <c r="X1078" i="2"/>
  <c r="W1078" i="2"/>
  <c r="V1078" i="2"/>
  <c r="AA1077" i="2"/>
  <c r="Z1077" i="2"/>
  <c r="X1077" i="2"/>
  <c r="W1077" i="2"/>
  <c r="V1077" i="2"/>
  <c r="AA1076" i="2"/>
  <c r="Z1076" i="2"/>
  <c r="X1076" i="2"/>
  <c r="W1076" i="2"/>
  <c r="V1076" i="2"/>
  <c r="AA1075" i="2"/>
  <c r="Z1075" i="2"/>
  <c r="X1075" i="2"/>
  <c r="W1075" i="2"/>
  <c r="V1075" i="2"/>
  <c r="AA1074" i="2"/>
  <c r="Z1074" i="2"/>
  <c r="X1074" i="2"/>
  <c r="W1074" i="2"/>
  <c r="V1074" i="2"/>
  <c r="AA1073" i="2"/>
  <c r="Z1073" i="2"/>
  <c r="X1073" i="2"/>
  <c r="W1073" i="2"/>
  <c r="V1073" i="2"/>
  <c r="AA1072" i="2"/>
  <c r="Z1072" i="2"/>
  <c r="X1072" i="2"/>
  <c r="W1072" i="2"/>
  <c r="V1072" i="2"/>
  <c r="AA1071" i="2"/>
  <c r="Z1071" i="2"/>
  <c r="X1071" i="2"/>
  <c r="W1071" i="2"/>
  <c r="V1071" i="2"/>
  <c r="AA1070" i="2"/>
  <c r="Z1070" i="2"/>
  <c r="X1070" i="2"/>
  <c r="W1070" i="2"/>
  <c r="V1070" i="2"/>
  <c r="AA1069" i="2"/>
  <c r="Z1069" i="2"/>
  <c r="X1069" i="2"/>
  <c r="W1069" i="2"/>
  <c r="V1069" i="2"/>
  <c r="AA1068" i="2"/>
  <c r="Z1068" i="2"/>
  <c r="X1068" i="2"/>
  <c r="W1068" i="2"/>
  <c r="V1068" i="2"/>
  <c r="AA1067" i="2"/>
  <c r="Z1067" i="2"/>
  <c r="X1067" i="2"/>
  <c r="W1067" i="2"/>
  <c r="V1067" i="2"/>
  <c r="AA1066" i="2"/>
  <c r="Z1066" i="2"/>
  <c r="X1066" i="2"/>
  <c r="W1066" i="2"/>
  <c r="V1066" i="2"/>
  <c r="AA1065" i="2"/>
  <c r="Z1065" i="2"/>
  <c r="X1065" i="2"/>
  <c r="W1065" i="2"/>
  <c r="V1065" i="2"/>
  <c r="AA1064" i="2"/>
  <c r="Z1064" i="2"/>
  <c r="X1064" i="2"/>
  <c r="W1064" i="2"/>
  <c r="V1064" i="2"/>
  <c r="AA1063" i="2"/>
  <c r="Z1063" i="2"/>
  <c r="X1063" i="2"/>
  <c r="W1063" i="2"/>
  <c r="V1063" i="2"/>
  <c r="AA1062" i="2"/>
  <c r="Z1062" i="2"/>
  <c r="X1062" i="2"/>
  <c r="W1062" i="2"/>
  <c r="V1062" i="2"/>
  <c r="AA1061" i="2"/>
  <c r="Z1061" i="2"/>
  <c r="X1061" i="2"/>
  <c r="W1061" i="2"/>
  <c r="V1061" i="2"/>
  <c r="AA1060" i="2"/>
  <c r="Z1060" i="2"/>
  <c r="X1060" i="2"/>
  <c r="W1060" i="2"/>
  <c r="V1060" i="2"/>
  <c r="AA1059" i="2"/>
  <c r="Z1059" i="2"/>
  <c r="X1059" i="2"/>
  <c r="W1059" i="2"/>
  <c r="V1059" i="2"/>
  <c r="AA1058" i="2"/>
  <c r="Z1058" i="2"/>
  <c r="X1058" i="2"/>
  <c r="W1058" i="2"/>
  <c r="V1058" i="2"/>
  <c r="AA1057" i="2"/>
  <c r="Z1057" i="2"/>
  <c r="X1057" i="2"/>
  <c r="W1057" i="2"/>
  <c r="V1057" i="2"/>
  <c r="AA1056" i="2"/>
  <c r="Z1056" i="2"/>
  <c r="X1056" i="2"/>
  <c r="W1056" i="2"/>
  <c r="V1056" i="2"/>
  <c r="AA1055" i="2"/>
  <c r="Z1055" i="2"/>
  <c r="X1055" i="2"/>
  <c r="W1055" i="2"/>
  <c r="V1055" i="2"/>
  <c r="AA1054" i="2"/>
  <c r="Z1054" i="2"/>
  <c r="X1054" i="2"/>
  <c r="W1054" i="2"/>
  <c r="V1054" i="2"/>
  <c r="AA1053" i="2"/>
  <c r="Z1053" i="2"/>
  <c r="X1053" i="2"/>
  <c r="W1053" i="2"/>
  <c r="V1053" i="2"/>
  <c r="AA1052" i="2"/>
  <c r="Z1052" i="2"/>
  <c r="X1052" i="2"/>
  <c r="W1052" i="2"/>
  <c r="V1052" i="2"/>
  <c r="AA1051" i="2"/>
  <c r="Z1051" i="2"/>
  <c r="X1051" i="2"/>
  <c r="W1051" i="2"/>
  <c r="V1051" i="2"/>
  <c r="AA1050" i="2"/>
  <c r="Z1050" i="2"/>
  <c r="X1050" i="2"/>
  <c r="W1050" i="2"/>
  <c r="V1050" i="2"/>
  <c r="AA1049" i="2"/>
  <c r="Z1049" i="2"/>
  <c r="X1049" i="2"/>
  <c r="W1049" i="2"/>
  <c r="V1049" i="2"/>
  <c r="AA1048" i="2"/>
  <c r="Z1048" i="2"/>
  <c r="X1048" i="2"/>
  <c r="W1048" i="2"/>
  <c r="V1048" i="2"/>
  <c r="AA1047" i="2"/>
  <c r="Z1047" i="2"/>
  <c r="X1047" i="2"/>
  <c r="W1047" i="2"/>
  <c r="V1047" i="2"/>
  <c r="AA1046" i="2"/>
  <c r="Z1046" i="2"/>
  <c r="X1046" i="2"/>
  <c r="W1046" i="2"/>
  <c r="V1046" i="2"/>
  <c r="AA1045" i="2"/>
  <c r="Z1045" i="2"/>
  <c r="X1045" i="2"/>
  <c r="W1045" i="2"/>
  <c r="V1045" i="2"/>
  <c r="AA1044" i="2"/>
  <c r="Z1044" i="2"/>
  <c r="X1044" i="2"/>
  <c r="W1044" i="2"/>
  <c r="V1044" i="2"/>
  <c r="AA1043" i="2"/>
  <c r="Z1043" i="2"/>
  <c r="X1043" i="2"/>
  <c r="W1043" i="2"/>
  <c r="V1043" i="2"/>
  <c r="AA1042" i="2"/>
  <c r="Z1042" i="2"/>
  <c r="X1042" i="2"/>
  <c r="W1042" i="2"/>
  <c r="V1042" i="2"/>
  <c r="AA1041" i="2"/>
  <c r="Z1041" i="2"/>
  <c r="X1041" i="2"/>
  <c r="W1041" i="2"/>
  <c r="V1041" i="2"/>
  <c r="AA1040" i="2"/>
  <c r="Z1040" i="2"/>
  <c r="X1040" i="2"/>
  <c r="W1040" i="2"/>
  <c r="V1040" i="2"/>
  <c r="AA1039" i="2"/>
  <c r="Z1039" i="2"/>
  <c r="X1039" i="2"/>
  <c r="W1039" i="2"/>
  <c r="V1039" i="2"/>
  <c r="AA1038" i="2"/>
  <c r="Z1038" i="2"/>
  <c r="X1038" i="2"/>
  <c r="W1038" i="2"/>
  <c r="V1038" i="2"/>
  <c r="AA1037" i="2"/>
  <c r="Z1037" i="2"/>
  <c r="X1037" i="2"/>
  <c r="W1037" i="2"/>
  <c r="V1037" i="2"/>
  <c r="AA1036" i="2"/>
  <c r="Z1036" i="2"/>
  <c r="X1036" i="2"/>
  <c r="W1036" i="2"/>
  <c r="V1036" i="2"/>
  <c r="AA1035" i="2"/>
  <c r="Z1035" i="2"/>
  <c r="X1035" i="2"/>
  <c r="W1035" i="2"/>
  <c r="V1035" i="2"/>
  <c r="AA1034" i="2"/>
  <c r="Z1034" i="2"/>
  <c r="X1034" i="2"/>
  <c r="W1034" i="2"/>
  <c r="V1034" i="2"/>
  <c r="AA1033" i="2"/>
  <c r="Z1033" i="2"/>
  <c r="X1033" i="2"/>
  <c r="W1033" i="2"/>
  <c r="V1033" i="2"/>
  <c r="AA1032" i="2"/>
  <c r="Z1032" i="2"/>
  <c r="X1032" i="2"/>
  <c r="W1032" i="2"/>
  <c r="V1032" i="2"/>
  <c r="AA1031" i="2"/>
  <c r="Z1031" i="2"/>
  <c r="X1031" i="2"/>
  <c r="W1031" i="2"/>
  <c r="V1031" i="2"/>
  <c r="AA1030" i="2"/>
  <c r="Z1030" i="2"/>
  <c r="X1030" i="2"/>
  <c r="W1030" i="2"/>
  <c r="V1030" i="2"/>
  <c r="AA1029" i="2"/>
  <c r="Z1029" i="2"/>
  <c r="X1029" i="2"/>
  <c r="W1029" i="2"/>
  <c r="V1029" i="2"/>
  <c r="AA1028" i="2"/>
  <c r="Z1028" i="2"/>
  <c r="X1028" i="2"/>
  <c r="W1028" i="2"/>
  <c r="V1028" i="2"/>
  <c r="AA1027" i="2"/>
  <c r="Z1027" i="2"/>
  <c r="X1027" i="2"/>
  <c r="W1027" i="2"/>
  <c r="V1027" i="2"/>
  <c r="AA1026" i="2"/>
  <c r="Z1026" i="2"/>
  <c r="X1026" i="2"/>
  <c r="W1026" i="2"/>
  <c r="V1026" i="2"/>
  <c r="AA1025" i="2"/>
  <c r="Z1025" i="2"/>
  <c r="X1025" i="2"/>
  <c r="W1025" i="2"/>
  <c r="V1025" i="2"/>
  <c r="AA1024" i="2"/>
  <c r="Z1024" i="2"/>
  <c r="X1024" i="2"/>
  <c r="W1024" i="2"/>
  <c r="V1024" i="2"/>
  <c r="AA1023" i="2"/>
  <c r="Z1023" i="2"/>
  <c r="X1023" i="2"/>
  <c r="W1023" i="2"/>
  <c r="V1023" i="2"/>
  <c r="AA1022" i="2"/>
  <c r="Z1022" i="2"/>
  <c r="X1022" i="2"/>
  <c r="W1022" i="2"/>
  <c r="V1022" i="2"/>
  <c r="AA1021" i="2"/>
  <c r="Z1021" i="2"/>
  <c r="X1021" i="2"/>
  <c r="W1021" i="2"/>
  <c r="V1021" i="2"/>
  <c r="AA1020" i="2"/>
  <c r="Z1020" i="2"/>
  <c r="X1020" i="2"/>
  <c r="W1020" i="2"/>
  <c r="V1020" i="2"/>
  <c r="AA1019" i="2"/>
  <c r="Z1019" i="2"/>
  <c r="X1019" i="2"/>
  <c r="W1019" i="2"/>
  <c r="V1019" i="2"/>
  <c r="AA1018" i="2"/>
  <c r="Z1018" i="2"/>
  <c r="X1018" i="2"/>
  <c r="W1018" i="2"/>
  <c r="V1018" i="2"/>
  <c r="AA1017" i="2"/>
  <c r="Z1017" i="2"/>
  <c r="X1017" i="2"/>
  <c r="W1017" i="2"/>
  <c r="V1017" i="2"/>
  <c r="AA1016" i="2"/>
  <c r="Z1016" i="2"/>
  <c r="X1016" i="2"/>
  <c r="W1016" i="2"/>
  <c r="V1016" i="2"/>
  <c r="AA1015" i="2"/>
  <c r="Z1015" i="2"/>
  <c r="X1015" i="2"/>
  <c r="W1015" i="2"/>
  <c r="V1015" i="2"/>
  <c r="AA1014" i="2"/>
  <c r="Z1014" i="2"/>
  <c r="X1014" i="2"/>
  <c r="W1014" i="2"/>
  <c r="V1014" i="2"/>
  <c r="AA1013" i="2"/>
  <c r="Z1013" i="2"/>
  <c r="X1013" i="2"/>
  <c r="W1013" i="2"/>
  <c r="V1013" i="2"/>
  <c r="AA1012" i="2"/>
  <c r="Z1012" i="2"/>
  <c r="X1012" i="2"/>
  <c r="W1012" i="2"/>
  <c r="V1012" i="2"/>
  <c r="AA1011" i="2"/>
  <c r="Z1011" i="2"/>
  <c r="X1011" i="2"/>
  <c r="W1011" i="2"/>
  <c r="V1011" i="2"/>
  <c r="AA1010" i="2"/>
  <c r="Z1010" i="2"/>
  <c r="X1010" i="2"/>
  <c r="W1010" i="2"/>
  <c r="V1010" i="2"/>
  <c r="AA1009" i="2"/>
  <c r="Z1009" i="2"/>
  <c r="X1009" i="2"/>
  <c r="W1009" i="2"/>
  <c r="V1009" i="2"/>
  <c r="AA1008" i="2"/>
  <c r="Z1008" i="2"/>
  <c r="X1008" i="2"/>
  <c r="W1008" i="2"/>
  <c r="V1008" i="2"/>
  <c r="AA1007" i="2"/>
  <c r="Z1007" i="2"/>
  <c r="X1007" i="2"/>
  <c r="W1007" i="2"/>
  <c r="V1007" i="2"/>
  <c r="AA1006" i="2"/>
  <c r="Z1006" i="2"/>
  <c r="X1006" i="2"/>
  <c r="W1006" i="2"/>
  <c r="V1006" i="2"/>
  <c r="AA1005" i="2"/>
  <c r="Z1005" i="2"/>
  <c r="X1005" i="2"/>
  <c r="W1005" i="2"/>
  <c r="V1005" i="2"/>
  <c r="AA1004" i="2"/>
  <c r="Z1004" i="2"/>
  <c r="X1004" i="2"/>
  <c r="W1004" i="2"/>
  <c r="V1004" i="2"/>
  <c r="AA1003" i="2"/>
  <c r="Z1003" i="2"/>
  <c r="X1003" i="2"/>
  <c r="W1003" i="2"/>
  <c r="V1003" i="2"/>
  <c r="AA1002" i="2"/>
  <c r="Z1002" i="2"/>
  <c r="X1002" i="2"/>
  <c r="W1002" i="2"/>
  <c r="V1002" i="2"/>
  <c r="AA1001" i="2"/>
  <c r="Z1001" i="2"/>
  <c r="X1001" i="2"/>
  <c r="W1001" i="2"/>
  <c r="V1001" i="2"/>
  <c r="AA1000" i="2"/>
  <c r="Z1000" i="2"/>
  <c r="X1000" i="2"/>
  <c r="W1000" i="2"/>
  <c r="V1000" i="2"/>
  <c r="AA999" i="2"/>
  <c r="Z999" i="2"/>
  <c r="X999" i="2"/>
  <c r="W999" i="2"/>
  <c r="V999" i="2"/>
  <c r="AA998" i="2"/>
  <c r="Z998" i="2"/>
  <c r="X998" i="2"/>
  <c r="W998" i="2"/>
  <c r="V998" i="2"/>
  <c r="AA997" i="2"/>
  <c r="Z997" i="2"/>
  <c r="X997" i="2"/>
  <c r="W997" i="2"/>
  <c r="V997" i="2"/>
  <c r="AA996" i="2"/>
  <c r="Z996" i="2"/>
  <c r="X996" i="2"/>
  <c r="W996" i="2"/>
  <c r="V996" i="2"/>
  <c r="AA995" i="2"/>
  <c r="Z995" i="2"/>
  <c r="X995" i="2"/>
  <c r="W995" i="2"/>
  <c r="V995" i="2"/>
  <c r="AA994" i="2"/>
  <c r="Z994" i="2"/>
  <c r="X994" i="2"/>
  <c r="W994" i="2"/>
  <c r="V994" i="2"/>
  <c r="AA993" i="2"/>
  <c r="Z993" i="2"/>
  <c r="X993" i="2"/>
  <c r="W993" i="2"/>
  <c r="V993" i="2"/>
  <c r="AA992" i="2"/>
  <c r="Z992" i="2"/>
  <c r="X992" i="2"/>
  <c r="W992" i="2"/>
  <c r="V992" i="2"/>
  <c r="AA991" i="2"/>
  <c r="Z991" i="2"/>
  <c r="X991" i="2"/>
  <c r="W991" i="2"/>
  <c r="V991" i="2"/>
  <c r="AA990" i="2"/>
  <c r="Z990" i="2"/>
  <c r="X990" i="2"/>
  <c r="W990" i="2"/>
  <c r="V990" i="2"/>
  <c r="AA989" i="2"/>
  <c r="Z989" i="2"/>
  <c r="X989" i="2"/>
  <c r="W989" i="2"/>
  <c r="V989" i="2"/>
  <c r="AA988" i="2"/>
  <c r="Z988" i="2"/>
  <c r="X988" i="2"/>
  <c r="W988" i="2"/>
  <c r="V988" i="2"/>
  <c r="AA987" i="2"/>
  <c r="Z987" i="2"/>
  <c r="X987" i="2"/>
  <c r="W987" i="2"/>
  <c r="V987" i="2"/>
  <c r="AA986" i="2"/>
  <c r="Z986" i="2"/>
  <c r="X986" i="2"/>
  <c r="W986" i="2"/>
  <c r="V986" i="2"/>
  <c r="AA985" i="2"/>
  <c r="Z985" i="2"/>
  <c r="X985" i="2"/>
  <c r="W985" i="2"/>
  <c r="V985" i="2"/>
  <c r="AA984" i="2"/>
  <c r="Z984" i="2"/>
  <c r="X984" i="2"/>
  <c r="W984" i="2"/>
  <c r="V984" i="2"/>
  <c r="AA983" i="2"/>
  <c r="Z983" i="2"/>
  <c r="X983" i="2"/>
  <c r="W983" i="2"/>
  <c r="V983" i="2"/>
  <c r="AA982" i="2"/>
  <c r="Z982" i="2"/>
  <c r="X982" i="2"/>
  <c r="W982" i="2"/>
  <c r="V982" i="2"/>
  <c r="AA981" i="2"/>
  <c r="Z981" i="2"/>
  <c r="X981" i="2"/>
  <c r="W981" i="2"/>
  <c r="V981" i="2"/>
  <c r="AA980" i="2"/>
  <c r="Z980" i="2"/>
  <c r="X980" i="2"/>
  <c r="W980" i="2"/>
  <c r="V980" i="2"/>
  <c r="AA979" i="2"/>
  <c r="Z979" i="2"/>
  <c r="X979" i="2"/>
  <c r="W979" i="2"/>
  <c r="V979" i="2"/>
  <c r="AA978" i="2"/>
  <c r="Z978" i="2"/>
  <c r="X978" i="2"/>
  <c r="W978" i="2"/>
  <c r="V978" i="2"/>
  <c r="AA977" i="2"/>
  <c r="Z977" i="2"/>
  <c r="X977" i="2"/>
  <c r="W977" i="2"/>
  <c r="V977" i="2"/>
  <c r="AA976" i="2"/>
  <c r="Z976" i="2"/>
  <c r="X976" i="2"/>
  <c r="W976" i="2"/>
  <c r="V976" i="2"/>
  <c r="AA975" i="2"/>
  <c r="Z975" i="2"/>
  <c r="X975" i="2"/>
  <c r="W975" i="2"/>
  <c r="V975" i="2"/>
  <c r="AA974" i="2"/>
  <c r="Z974" i="2"/>
  <c r="X974" i="2"/>
  <c r="W974" i="2"/>
  <c r="V974" i="2"/>
  <c r="AA973" i="2"/>
  <c r="Z973" i="2"/>
  <c r="X973" i="2"/>
  <c r="W973" i="2"/>
  <c r="V973" i="2"/>
  <c r="AA972" i="2"/>
  <c r="Z972" i="2"/>
  <c r="X972" i="2"/>
  <c r="W972" i="2"/>
  <c r="V972" i="2"/>
  <c r="AA971" i="2"/>
  <c r="Z971" i="2"/>
  <c r="X971" i="2"/>
  <c r="W971" i="2"/>
  <c r="V971" i="2"/>
  <c r="AA970" i="2"/>
  <c r="Z970" i="2"/>
  <c r="X970" i="2"/>
  <c r="W970" i="2"/>
  <c r="V970" i="2"/>
  <c r="AA969" i="2"/>
  <c r="Z969" i="2"/>
  <c r="X969" i="2"/>
  <c r="W969" i="2"/>
  <c r="V969" i="2"/>
  <c r="AA968" i="2"/>
  <c r="Z968" i="2"/>
  <c r="X968" i="2"/>
  <c r="W968" i="2"/>
  <c r="V968" i="2"/>
  <c r="AA967" i="2"/>
  <c r="Z967" i="2"/>
  <c r="X967" i="2"/>
  <c r="W967" i="2"/>
  <c r="V967" i="2"/>
  <c r="AA966" i="2"/>
  <c r="Z966" i="2"/>
  <c r="X966" i="2"/>
  <c r="W966" i="2"/>
  <c r="V966" i="2"/>
  <c r="AA965" i="2"/>
  <c r="Z965" i="2"/>
  <c r="X965" i="2"/>
  <c r="W965" i="2"/>
  <c r="V965" i="2"/>
  <c r="AA964" i="2"/>
  <c r="Z964" i="2"/>
  <c r="X964" i="2"/>
  <c r="W964" i="2"/>
  <c r="V964" i="2"/>
  <c r="AA963" i="2"/>
  <c r="Z963" i="2"/>
  <c r="X963" i="2"/>
  <c r="W963" i="2"/>
  <c r="V963" i="2"/>
  <c r="AA962" i="2"/>
  <c r="Z962" i="2"/>
  <c r="X962" i="2"/>
  <c r="W962" i="2"/>
  <c r="V962" i="2"/>
  <c r="AA961" i="2"/>
  <c r="Z961" i="2"/>
  <c r="X961" i="2"/>
  <c r="W961" i="2"/>
  <c r="V961" i="2"/>
  <c r="AA960" i="2"/>
  <c r="Z960" i="2"/>
  <c r="X960" i="2"/>
  <c r="W960" i="2"/>
  <c r="V960" i="2"/>
  <c r="AA959" i="2"/>
  <c r="Z959" i="2"/>
  <c r="X959" i="2"/>
  <c r="W959" i="2"/>
  <c r="V959" i="2"/>
  <c r="AA958" i="2"/>
  <c r="Z958" i="2"/>
  <c r="X958" i="2"/>
  <c r="W958" i="2"/>
  <c r="V958" i="2"/>
  <c r="AA957" i="2"/>
  <c r="Z957" i="2"/>
  <c r="X957" i="2"/>
  <c r="W957" i="2"/>
  <c r="V957" i="2"/>
  <c r="AA956" i="2"/>
  <c r="Z956" i="2"/>
  <c r="X956" i="2"/>
  <c r="W956" i="2"/>
  <c r="V956" i="2"/>
  <c r="AA955" i="2"/>
  <c r="Z955" i="2"/>
  <c r="X955" i="2"/>
  <c r="W955" i="2"/>
  <c r="V955" i="2"/>
  <c r="AA954" i="2"/>
  <c r="Z954" i="2"/>
  <c r="X954" i="2"/>
  <c r="W954" i="2"/>
  <c r="V954" i="2"/>
  <c r="AA953" i="2"/>
  <c r="Z953" i="2"/>
  <c r="X953" i="2"/>
  <c r="W953" i="2"/>
  <c r="V953" i="2"/>
  <c r="AA952" i="2"/>
  <c r="Z952" i="2"/>
  <c r="X952" i="2"/>
  <c r="W952" i="2"/>
  <c r="V952" i="2"/>
  <c r="AA951" i="2"/>
  <c r="Z951" i="2"/>
  <c r="X951" i="2"/>
  <c r="W951" i="2"/>
  <c r="V951" i="2"/>
  <c r="AA950" i="2"/>
  <c r="Z950" i="2"/>
  <c r="X950" i="2"/>
  <c r="W950" i="2"/>
  <c r="V950" i="2"/>
  <c r="AA949" i="2"/>
  <c r="Z949" i="2"/>
  <c r="X949" i="2"/>
  <c r="W949" i="2"/>
  <c r="V949" i="2"/>
  <c r="AA948" i="2"/>
  <c r="Z948" i="2"/>
  <c r="X948" i="2"/>
  <c r="W948" i="2"/>
  <c r="V948" i="2"/>
  <c r="AA947" i="2"/>
  <c r="Z947" i="2"/>
  <c r="X947" i="2"/>
  <c r="W947" i="2"/>
  <c r="V947" i="2"/>
  <c r="AA946" i="2"/>
  <c r="Z946" i="2"/>
  <c r="X946" i="2"/>
  <c r="W946" i="2"/>
  <c r="V946" i="2"/>
  <c r="AA945" i="2"/>
  <c r="Z945" i="2"/>
  <c r="X945" i="2"/>
  <c r="W945" i="2"/>
  <c r="V945" i="2"/>
  <c r="AA944" i="2"/>
  <c r="Z944" i="2"/>
  <c r="X944" i="2"/>
  <c r="W944" i="2"/>
  <c r="V944" i="2"/>
  <c r="AA943" i="2"/>
  <c r="Z943" i="2"/>
  <c r="X943" i="2"/>
  <c r="W943" i="2"/>
  <c r="V943" i="2"/>
  <c r="AA942" i="2"/>
  <c r="Z942" i="2"/>
  <c r="X942" i="2"/>
  <c r="W942" i="2"/>
  <c r="V942" i="2"/>
  <c r="AA941" i="2"/>
  <c r="Z941" i="2"/>
  <c r="X941" i="2"/>
  <c r="W941" i="2"/>
  <c r="V941" i="2"/>
  <c r="AA940" i="2"/>
  <c r="Z940" i="2"/>
  <c r="X940" i="2"/>
  <c r="W940" i="2"/>
  <c r="V940" i="2"/>
  <c r="AA939" i="2"/>
  <c r="Z939" i="2"/>
  <c r="X939" i="2"/>
  <c r="W939" i="2"/>
  <c r="V939" i="2"/>
  <c r="AA938" i="2"/>
  <c r="Z938" i="2"/>
  <c r="X938" i="2"/>
  <c r="W938" i="2"/>
  <c r="V938" i="2"/>
  <c r="AA937" i="2"/>
  <c r="Z937" i="2"/>
  <c r="X937" i="2"/>
  <c r="W937" i="2"/>
  <c r="V937" i="2"/>
  <c r="AA936" i="2"/>
  <c r="Z936" i="2"/>
  <c r="X936" i="2"/>
  <c r="W936" i="2"/>
  <c r="V936" i="2"/>
  <c r="AA935" i="2"/>
  <c r="Z935" i="2"/>
  <c r="X935" i="2"/>
  <c r="W935" i="2"/>
  <c r="V935" i="2"/>
  <c r="AA934" i="2"/>
  <c r="Z934" i="2"/>
  <c r="X934" i="2"/>
  <c r="W934" i="2"/>
  <c r="V934" i="2"/>
  <c r="AA933" i="2"/>
  <c r="Z933" i="2"/>
  <c r="X933" i="2"/>
  <c r="W933" i="2"/>
  <c r="V933" i="2"/>
  <c r="AA932" i="2"/>
  <c r="Z932" i="2"/>
  <c r="X932" i="2"/>
  <c r="W932" i="2"/>
  <c r="V932" i="2"/>
  <c r="AA931" i="2"/>
  <c r="Z931" i="2"/>
  <c r="X931" i="2"/>
  <c r="W931" i="2"/>
  <c r="V931" i="2"/>
  <c r="AA930" i="2"/>
  <c r="Z930" i="2"/>
  <c r="X930" i="2"/>
  <c r="W930" i="2"/>
  <c r="V930" i="2"/>
  <c r="AA929" i="2"/>
  <c r="Z929" i="2"/>
  <c r="X929" i="2"/>
  <c r="W929" i="2"/>
  <c r="V929" i="2"/>
  <c r="AA928" i="2"/>
  <c r="Z928" i="2"/>
  <c r="X928" i="2"/>
  <c r="W928" i="2"/>
  <c r="V928" i="2"/>
  <c r="AA927" i="2"/>
  <c r="Z927" i="2"/>
  <c r="X927" i="2"/>
  <c r="W927" i="2"/>
  <c r="V927" i="2"/>
  <c r="AA926" i="2"/>
  <c r="Z926" i="2"/>
  <c r="X926" i="2"/>
  <c r="W926" i="2"/>
  <c r="V926" i="2"/>
  <c r="AA925" i="2"/>
  <c r="Z925" i="2"/>
  <c r="X925" i="2"/>
  <c r="W925" i="2"/>
  <c r="V925" i="2"/>
  <c r="AA924" i="2"/>
  <c r="Z924" i="2"/>
  <c r="X924" i="2"/>
  <c r="W924" i="2"/>
  <c r="V924" i="2"/>
  <c r="AA923" i="2"/>
  <c r="Z923" i="2"/>
  <c r="X923" i="2"/>
  <c r="W923" i="2"/>
  <c r="V923" i="2"/>
  <c r="AA922" i="2"/>
  <c r="Z922" i="2"/>
  <c r="X922" i="2"/>
  <c r="W922" i="2"/>
  <c r="V922" i="2"/>
  <c r="AA921" i="2"/>
  <c r="Z921" i="2"/>
  <c r="X921" i="2"/>
  <c r="W921" i="2"/>
  <c r="V921" i="2"/>
  <c r="AA920" i="2"/>
  <c r="Z920" i="2"/>
  <c r="X920" i="2"/>
  <c r="W920" i="2"/>
  <c r="V920" i="2"/>
  <c r="AA919" i="2"/>
  <c r="Z919" i="2"/>
  <c r="X919" i="2"/>
  <c r="W919" i="2"/>
  <c r="V919" i="2"/>
  <c r="AA918" i="2"/>
  <c r="Z918" i="2"/>
  <c r="X918" i="2"/>
  <c r="W918" i="2"/>
  <c r="V918" i="2"/>
  <c r="AA917" i="2"/>
  <c r="Z917" i="2"/>
  <c r="X917" i="2"/>
  <c r="W917" i="2"/>
  <c r="V917" i="2"/>
  <c r="AA916" i="2"/>
  <c r="Z916" i="2"/>
  <c r="X916" i="2"/>
  <c r="W916" i="2"/>
  <c r="V916" i="2"/>
  <c r="AA915" i="2"/>
  <c r="Z915" i="2"/>
  <c r="X915" i="2"/>
  <c r="W915" i="2"/>
  <c r="V915" i="2"/>
  <c r="AA914" i="2"/>
  <c r="Z914" i="2"/>
  <c r="X914" i="2"/>
  <c r="W914" i="2"/>
  <c r="V914" i="2"/>
  <c r="AA913" i="2"/>
  <c r="Z913" i="2"/>
  <c r="X913" i="2"/>
  <c r="W913" i="2"/>
  <c r="V913" i="2"/>
  <c r="AA912" i="2"/>
  <c r="Z912" i="2"/>
  <c r="X912" i="2"/>
  <c r="W912" i="2"/>
  <c r="V912" i="2"/>
  <c r="AA911" i="2"/>
  <c r="Z911" i="2"/>
  <c r="X911" i="2"/>
  <c r="W911" i="2"/>
  <c r="V911" i="2"/>
  <c r="AA910" i="2"/>
  <c r="Z910" i="2"/>
  <c r="X910" i="2"/>
  <c r="W910" i="2"/>
  <c r="V910" i="2"/>
  <c r="AA909" i="2"/>
  <c r="Z909" i="2"/>
  <c r="X909" i="2"/>
  <c r="W909" i="2"/>
  <c r="V909" i="2"/>
  <c r="AA908" i="2"/>
  <c r="Z908" i="2"/>
  <c r="X908" i="2"/>
  <c r="W908" i="2"/>
  <c r="V908" i="2"/>
  <c r="AA907" i="2"/>
  <c r="Z907" i="2"/>
  <c r="X907" i="2"/>
  <c r="W907" i="2"/>
  <c r="V907" i="2"/>
  <c r="AA906" i="2"/>
  <c r="Z906" i="2"/>
  <c r="X906" i="2"/>
  <c r="W906" i="2"/>
  <c r="V906" i="2"/>
  <c r="AA905" i="2"/>
  <c r="Z905" i="2"/>
  <c r="X905" i="2"/>
  <c r="W905" i="2"/>
  <c r="V905" i="2"/>
  <c r="AA904" i="2"/>
  <c r="Z904" i="2"/>
  <c r="X904" i="2"/>
  <c r="W904" i="2"/>
  <c r="V904" i="2"/>
  <c r="AA903" i="2"/>
  <c r="Z903" i="2"/>
  <c r="X903" i="2"/>
  <c r="W903" i="2"/>
  <c r="V903" i="2"/>
  <c r="AA902" i="2"/>
  <c r="Z902" i="2"/>
  <c r="X902" i="2"/>
  <c r="W902" i="2"/>
  <c r="V902" i="2"/>
  <c r="AA901" i="2"/>
  <c r="Z901" i="2"/>
  <c r="X901" i="2"/>
  <c r="W901" i="2"/>
  <c r="V901" i="2"/>
  <c r="AA900" i="2"/>
  <c r="Z900" i="2"/>
  <c r="X900" i="2"/>
  <c r="W900" i="2"/>
  <c r="V900" i="2"/>
  <c r="AA899" i="2"/>
  <c r="Z899" i="2"/>
  <c r="X899" i="2"/>
  <c r="W899" i="2"/>
  <c r="V899" i="2"/>
  <c r="AA898" i="2"/>
  <c r="Z898" i="2"/>
  <c r="X898" i="2"/>
  <c r="W898" i="2"/>
  <c r="V898" i="2"/>
  <c r="AA897" i="2"/>
  <c r="Z897" i="2"/>
  <c r="X897" i="2"/>
  <c r="W897" i="2"/>
  <c r="V897" i="2"/>
  <c r="AA896" i="2"/>
  <c r="Z896" i="2"/>
  <c r="X896" i="2"/>
  <c r="W896" i="2"/>
  <c r="V896" i="2"/>
  <c r="AA895" i="2"/>
  <c r="Z895" i="2"/>
  <c r="X895" i="2"/>
  <c r="W895" i="2"/>
  <c r="V895" i="2"/>
  <c r="AA894" i="2"/>
  <c r="Z894" i="2"/>
  <c r="X894" i="2"/>
  <c r="W894" i="2"/>
  <c r="V894" i="2"/>
  <c r="AA893" i="2"/>
  <c r="Z893" i="2"/>
  <c r="X893" i="2"/>
  <c r="W893" i="2"/>
  <c r="V893" i="2"/>
  <c r="AA892" i="2"/>
  <c r="Z892" i="2"/>
  <c r="X892" i="2"/>
  <c r="W892" i="2"/>
  <c r="V892" i="2"/>
  <c r="AA891" i="2"/>
  <c r="Z891" i="2"/>
  <c r="X891" i="2"/>
  <c r="W891" i="2"/>
  <c r="V891" i="2"/>
  <c r="AA890" i="2"/>
  <c r="Z890" i="2"/>
  <c r="X890" i="2"/>
  <c r="W890" i="2"/>
  <c r="V890" i="2"/>
  <c r="AA889" i="2"/>
  <c r="Z889" i="2"/>
  <c r="X889" i="2"/>
  <c r="W889" i="2"/>
  <c r="V889" i="2"/>
  <c r="AA888" i="2"/>
  <c r="Z888" i="2"/>
  <c r="X888" i="2"/>
  <c r="W888" i="2"/>
  <c r="V888" i="2"/>
  <c r="AA887" i="2"/>
  <c r="Z887" i="2"/>
  <c r="X887" i="2"/>
  <c r="W887" i="2"/>
  <c r="V887" i="2"/>
  <c r="AA886" i="2"/>
  <c r="Z886" i="2"/>
  <c r="X886" i="2"/>
  <c r="W886" i="2"/>
  <c r="V886" i="2"/>
  <c r="AA885" i="2"/>
  <c r="Z885" i="2"/>
  <c r="X885" i="2"/>
  <c r="W885" i="2"/>
  <c r="V885" i="2"/>
  <c r="AA884" i="2"/>
  <c r="Z884" i="2"/>
  <c r="X884" i="2"/>
  <c r="W884" i="2"/>
  <c r="V884" i="2"/>
  <c r="AA883" i="2"/>
  <c r="Z883" i="2"/>
  <c r="X883" i="2"/>
  <c r="W883" i="2"/>
  <c r="V883" i="2"/>
  <c r="AA882" i="2"/>
  <c r="Z882" i="2"/>
  <c r="X882" i="2"/>
  <c r="W882" i="2"/>
  <c r="V882" i="2"/>
  <c r="AA881" i="2"/>
  <c r="Z881" i="2"/>
  <c r="X881" i="2"/>
  <c r="W881" i="2"/>
  <c r="V881" i="2"/>
  <c r="AA880" i="2"/>
  <c r="Z880" i="2"/>
  <c r="X880" i="2"/>
  <c r="W880" i="2"/>
  <c r="V880" i="2"/>
  <c r="AA879" i="2"/>
  <c r="Z879" i="2"/>
  <c r="X879" i="2"/>
  <c r="W879" i="2"/>
  <c r="V879" i="2"/>
  <c r="AA878" i="2"/>
  <c r="Z878" i="2"/>
  <c r="X878" i="2"/>
  <c r="W878" i="2"/>
  <c r="V878" i="2"/>
  <c r="AA877" i="2"/>
  <c r="Z877" i="2"/>
  <c r="X877" i="2"/>
  <c r="W877" i="2"/>
  <c r="V877" i="2"/>
  <c r="AA876" i="2"/>
  <c r="Z876" i="2"/>
  <c r="X876" i="2"/>
  <c r="W876" i="2"/>
  <c r="V876" i="2"/>
  <c r="AA875" i="2"/>
  <c r="Z875" i="2"/>
  <c r="X875" i="2"/>
  <c r="W875" i="2"/>
  <c r="V875" i="2"/>
  <c r="AA874" i="2"/>
  <c r="Z874" i="2"/>
  <c r="X874" i="2"/>
  <c r="W874" i="2"/>
  <c r="V874" i="2"/>
  <c r="AA873" i="2"/>
  <c r="Z873" i="2"/>
  <c r="X873" i="2"/>
  <c r="W873" i="2"/>
  <c r="V873" i="2"/>
  <c r="AA872" i="2"/>
  <c r="Z872" i="2"/>
  <c r="X872" i="2"/>
  <c r="W872" i="2"/>
  <c r="V872" i="2"/>
  <c r="AA871" i="2"/>
  <c r="Z871" i="2"/>
  <c r="X871" i="2"/>
  <c r="W871" i="2"/>
  <c r="V871" i="2"/>
  <c r="AA870" i="2"/>
  <c r="Z870" i="2"/>
  <c r="X870" i="2"/>
  <c r="W870" i="2"/>
  <c r="V870" i="2"/>
  <c r="AA869" i="2"/>
  <c r="Z869" i="2"/>
  <c r="X869" i="2"/>
  <c r="W869" i="2"/>
  <c r="V869" i="2"/>
  <c r="AA868" i="2"/>
  <c r="Z868" i="2"/>
  <c r="X868" i="2"/>
  <c r="W868" i="2"/>
  <c r="V868" i="2"/>
  <c r="AA867" i="2"/>
  <c r="Z867" i="2"/>
  <c r="X867" i="2"/>
  <c r="W867" i="2"/>
  <c r="V867" i="2"/>
  <c r="AA866" i="2"/>
  <c r="Z866" i="2"/>
  <c r="X866" i="2"/>
  <c r="W866" i="2"/>
  <c r="V866" i="2"/>
  <c r="AA865" i="2"/>
  <c r="Z865" i="2"/>
  <c r="X865" i="2"/>
  <c r="W865" i="2"/>
  <c r="V865" i="2"/>
  <c r="AA864" i="2"/>
  <c r="Z864" i="2"/>
  <c r="X864" i="2"/>
  <c r="W864" i="2"/>
  <c r="V864" i="2"/>
  <c r="AA863" i="2"/>
  <c r="Z863" i="2"/>
  <c r="X863" i="2"/>
  <c r="W863" i="2"/>
  <c r="V863" i="2"/>
  <c r="AA862" i="2"/>
  <c r="Z862" i="2"/>
  <c r="X862" i="2"/>
  <c r="W862" i="2"/>
  <c r="V862" i="2"/>
  <c r="AA861" i="2"/>
  <c r="Z861" i="2"/>
  <c r="X861" i="2"/>
  <c r="W861" i="2"/>
  <c r="V861" i="2"/>
  <c r="AA860" i="2"/>
  <c r="Z860" i="2"/>
  <c r="X860" i="2"/>
  <c r="W860" i="2"/>
  <c r="V860" i="2"/>
  <c r="AA859" i="2"/>
  <c r="Z859" i="2"/>
  <c r="X859" i="2"/>
  <c r="W859" i="2"/>
  <c r="V859" i="2"/>
  <c r="AA858" i="2"/>
  <c r="Z858" i="2"/>
  <c r="X858" i="2"/>
  <c r="W858" i="2"/>
  <c r="V858" i="2"/>
  <c r="AA857" i="2"/>
  <c r="Z857" i="2"/>
  <c r="X857" i="2"/>
  <c r="W857" i="2"/>
  <c r="V857" i="2"/>
  <c r="AA856" i="2"/>
  <c r="Z856" i="2"/>
  <c r="X856" i="2"/>
  <c r="W856" i="2"/>
  <c r="V856" i="2"/>
  <c r="AA855" i="2"/>
  <c r="Z855" i="2"/>
  <c r="X855" i="2"/>
  <c r="W855" i="2"/>
  <c r="V855" i="2"/>
  <c r="AA854" i="2"/>
  <c r="Z854" i="2"/>
  <c r="X854" i="2"/>
  <c r="W854" i="2"/>
  <c r="V854" i="2"/>
  <c r="AA853" i="2"/>
  <c r="Z853" i="2"/>
  <c r="X853" i="2"/>
  <c r="W853" i="2"/>
  <c r="V853" i="2"/>
  <c r="AA852" i="2"/>
  <c r="Z852" i="2"/>
  <c r="X852" i="2"/>
  <c r="W852" i="2"/>
  <c r="V852" i="2"/>
  <c r="AA851" i="2"/>
  <c r="Z851" i="2"/>
  <c r="X851" i="2"/>
  <c r="W851" i="2"/>
  <c r="V851" i="2"/>
  <c r="AA850" i="2"/>
  <c r="Z850" i="2"/>
  <c r="X850" i="2"/>
  <c r="W850" i="2"/>
  <c r="V850" i="2"/>
  <c r="AA849" i="2"/>
  <c r="Z849" i="2"/>
  <c r="X849" i="2"/>
  <c r="W849" i="2"/>
  <c r="V849" i="2"/>
  <c r="AA848" i="2"/>
  <c r="Z848" i="2"/>
  <c r="X848" i="2"/>
  <c r="W848" i="2"/>
  <c r="V848" i="2"/>
  <c r="AA847" i="2"/>
  <c r="Z847" i="2"/>
  <c r="X847" i="2"/>
  <c r="W847" i="2"/>
  <c r="V847" i="2"/>
  <c r="AA846" i="2"/>
  <c r="Z846" i="2"/>
  <c r="X846" i="2"/>
  <c r="W846" i="2"/>
  <c r="V846" i="2"/>
  <c r="AA845" i="2"/>
  <c r="Z845" i="2"/>
  <c r="X845" i="2"/>
  <c r="W845" i="2"/>
  <c r="V845" i="2"/>
  <c r="AA844" i="2"/>
  <c r="Z844" i="2"/>
  <c r="X844" i="2"/>
  <c r="W844" i="2"/>
  <c r="V844" i="2"/>
  <c r="AA843" i="2"/>
  <c r="Z843" i="2"/>
  <c r="X843" i="2"/>
  <c r="W843" i="2"/>
  <c r="V843" i="2"/>
  <c r="AA842" i="2"/>
  <c r="Z842" i="2"/>
  <c r="X842" i="2"/>
  <c r="W842" i="2"/>
  <c r="V842" i="2"/>
  <c r="AA841" i="2"/>
  <c r="Z841" i="2"/>
  <c r="X841" i="2"/>
  <c r="W841" i="2"/>
  <c r="V841" i="2"/>
  <c r="AA840" i="2"/>
  <c r="Z840" i="2"/>
  <c r="X840" i="2"/>
  <c r="W840" i="2"/>
  <c r="V840" i="2"/>
  <c r="AA839" i="2"/>
  <c r="Z839" i="2"/>
  <c r="X839" i="2"/>
  <c r="W839" i="2"/>
  <c r="V839" i="2"/>
  <c r="AA838" i="2"/>
  <c r="Z838" i="2"/>
  <c r="X838" i="2"/>
  <c r="W838" i="2"/>
  <c r="V838" i="2"/>
  <c r="AA837" i="2"/>
  <c r="Z837" i="2"/>
  <c r="X837" i="2"/>
  <c r="W837" i="2"/>
  <c r="V837" i="2"/>
  <c r="AA836" i="2"/>
  <c r="Z836" i="2"/>
  <c r="X836" i="2"/>
  <c r="W836" i="2"/>
  <c r="V836" i="2"/>
  <c r="AA835" i="2"/>
  <c r="Z835" i="2"/>
  <c r="X835" i="2"/>
  <c r="W835" i="2"/>
  <c r="V835" i="2"/>
  <c r="AA834" i="2"/>
  <c r="Z834" i="2"/>
  <c r="X834" i="2"/>
  <c r="W834" i="2"/>
  <c r="V834" i="2"/>
  <c r="AA833" i="2"/>
  <c r="Z833" i="2"/>
  <c r="X833" i="2"/>
  <c r="W833" i="2"/>
  <c r="V833" i="2"/>
  <c r="AA832" i="2"/>
  <c r="Z832" i="2"/>
  <c r="X832" i="2"/>
  <c r="W832" i="2"/>
  <c r="V832" i="2"/>
  <c r="AA831" i="2"/>
  <c r="Z831" i="2"/>
  <c r="X831" i="2"/>
  <c r="W831" i="2"/>
  <c r="V831" i="2"/>
  <c r="AA830" i="2"/>
  <c r="Z830" i="2"/>
  <c r="X830" i="2"/>
  <c r="W830" i="2"/>
  <c r="V830" i="2"/>
  <c r="AA829" i="2"/>
  <c r="Z829" i="2"/>
  <c r="X829" i="2"/>
  <c r="W829" i="2"/>
  <c r="V829" i="2"/>
  <c r="AA828" i="2"/>
  <c r="Z828" i="2"/>
  <c r="X828" i="2"/>
  <c r="W828" i="2"/>
  <c r="V828" i="2"/>
  <c r="AA827" i="2"/>
  <c r="Z827" i="2"/>
  <c r="X827" i="2"/>
  <c r="W827" i="2"/>
  <c r="V827" i="2"/>
  <c r="AA826" i="2"/>
  <c r="Z826" i="2"/>
  <c r="X826" i="2"/>
  <c r="W826" i="2"/>
  <c r="V826" i="2"/>
  <c r="AA825" i="2"/>
  <c r="Z825" i="2"/>
  <c r="X825" i="2"/>
  <c r="W825" i="2"/>
  <c r="V825" i="2"/>
  <c r="AA824" i="2"/>
  <c r="Z824" i="2"/>
  <c r="X824" i="2"/>
  <c r="W824" i="2"/>
  <c r="V824" i="2"/>
  <c r="AA823" i="2"/>
  <c r="Z823" i="2"/>
  <c r="X823" i="2"/>
  <c r="W823" i="2"/>
  <c r="V823" i="2"/>
  <c r="AA822" i="2"/>
  <c r="Z822" i="2"/>
  <c r="X822" i="2"/>
  <c r="W822" i="2"/>
  <c r="V822" i="2"/>
  <c r="AA821" i="2"/>
  <c r="Z821" i="2"/>
  <c r="X821" i="2"/>
  <c r="W821" i="2"/>
  <c r="V821" i="2"/>
  <c r="AA820" i="2"/>
  <c r="Z820" i="2"/>
  <c r="X820" i="2"/>
  <c r="W820" i="2"/>
  <c r="V820" i="2"/>
  <c r="AA819" i="2"/>
  <c r="Z819" i="2"/>
  <c r="X819" i="2"/>
  <c r="W819" i="2"/>
  <c r="V819" i="2"/>
  <c r="AA818" i="2"/>
  <c r="Z818" i="2"/>
  <c r="X818" i="2"/>
  <c r="W818" i="2"/>
  <c r="V818" i="2"/>
  <c r="AA817" i="2"/>
  <c r="Z817" i="2"/>
  <c r="X817" i="2"/>
  <c r="W817" i="2"/>
  <c r="V817" i="2"/>
  <c r="AA816" i="2"/>
  <c r="Z816" i="2"/>
  <c r="X816" i="2"/>
  <c r="W816" i="2"/>
  <c r="V816" i="2"/>
  <c r="AA815" i="2"/>
  <c r="Z815" i="2"/>
  <c r="X815" i="2"/>
  <c r="W815" i="2"/>
  <c r="V815" i="2"/>
  <c r="AA814" i="2"/>
  <c r="Z814" i="2"/>
  <c r="X814" i="2"/>
  <c r="W814" i="2"/>
  <c r="V814" i="2"/>
  <c r="AA813" i="2"/>
  <c r="Z813" i="2"/>
  <c r="X813" i="2"/>
  <c r="W813" i="2"/>
  <c r="V813" i="2"/>
  <c r="AA812" i="2"/>
  <c r="Z812" i="2"/>
  <c r="X812" i="2"/>
  <c r="W812" i="2"/>
  <c r="V812" i="2"/>
  <c r="AA811" i="2"/>
  <c r="Z811" i="2"/>
  <c r="X811" i="2"/>
  <c r="W811" i="2"/>
  <c r="V811" i="2"/>
  <c r="AA810" i="2"/>
  <c r="Z810" i="2"/>
  <c r="X810" i="2"/>
  <c r="W810" i="2"/>
  <c r="V810" i="2"/>
  <c r="AA809" i="2"/>
  <c r="Z809" i="2"/>
  <c r="X809" i="2"/>
  <c r="W809" i="2"/>
  <c r="V809" i="2"/>
  <c r="AA808" i="2"/>
  <c r="Z808" i="2"/>
  <c r="X808" i="2"/>
  <c r="W808" i="2"/>
  <c r="V808" i="2"/>
  <c r="AA807" i="2"/>
  <c r="Z807" i="2"/>
  <c r="X807" i="2"/>
  <c r="W807" i="2"/>
  <c r="V807" i="2"/>
  <c r="AA806" i="2"/>
  <c r="Z806" i="2"/>
  <c r="X806" i="2"/>
  <c r="W806" i="2"/>
  <c r="V806" i="2"/>
  <c r="AA805" i="2"/>
  <c r="Z805" i="2"/>
  <c r="X805" i="2"/>
  <c r="W805" i="2"/>
  <c r="V805" i="2"/>
  <c r="AA804" i="2"/>
  <c r="Z804" i="2"/>
  <c r="X804" i="2"/>
  <c r="W804" i="2"/>
  <c r="V804" i="2"/>
  <c r="AA803" i="2"/>
  <c r="Z803" i="2"/>
  <c r="X803" i="2"/>
  <c r="W803" i="2"/>
  <c r="V803" i="2"/>
  <c r="AA802" i="2"/>
  <c r="Z802" i="2"/>
  <c r="X802" i="2"/>
  <c r="W802" i="2"/>
  <c r="V802" i="2"/>
  <c r="AA801" i="2"/>
  <c r="Z801" i="2"/>
  <c r="X801" i="2"/>
  <c r="W801" i="2"/>
  <c r="V801" i="2"/>
  <c r="AA800" i="2"/>
  <c r="Z800" i="2"/>
  <c r="X800" i="2"/>
  <c r="W800" i="2"/>
  <c r="V800" i="2"/>
  <c r="AA799" i="2"/>
  <c r="Z799" i="2"/>
  <c r="X799" i="2"/>
  <c r="W799" i="2"/>
  <c r="V799" i="2"/>
  <c r="AA798" i="2"/>
  <c r="Z798" i="2"/>
  <c r="X798" i="2"/>
  <c r="W798" i="2"/>
  <c r="V798" i="2"/>
  <c r="AA797" i="2"/>
  <c r="Z797" i="2"/>
  <c r="X797" i="2"/>
  <c r="W797" i="2"/>
  <c r="V797" i="2"/>
  <c r="AA796" i="2"/>
  <c r="Z796" i="2"/>
  <c r="X796" i="2"/>
  <c r="W796" i="2"/>
  <c r="V796" i="2"/>
  <c r="AA795" i="2"/>
  <c r="Z795" i="2"/>
  <c r="X795" i="2"/>
  <c r="W795" i="2"/>
  <c r="V795" i="2"/>
  <c r="AA794" i="2"/>
  <c r="Z794" i="2"/>
  <c r="X794" i="2"/>
  <c r="W794" i="2"/>
  <c r="V794" i="2"/>
  <c r="AA793" i="2"/>
  <c r="Z793" i="2"/>
  <c r="X793" i="2"/>
  <c r="W793" i="2"/>
  <c r="V793" i="2"/>
  <c r="AA792" i="2"/>
  <c r="Z792" i="2"/>
  <c r="X792" i="2"/>
  <c r="W792" i="2"/>
  <c r="V792" i="2"/>
  <c r="AA791" i="2"/>
  <c r="Z791" i="2"/>
  <c r="X791" i="2"/>
  <c r="W791" i="2"/>
  <c r="V791" i="2"/>
  <c r="AA790" i="2"/>
  <c r="Z790" i="2"/>
  <c r="X790" i="2"/>
  <c r="W790" i="2"/>
  <c r="V790" i="2"/>
  <c r="AA789" i="2"/>
  <c r="Z789" i="2"/>
  <c r="X789" i="2"/>
  <c r="W789" i="2"/>
  <c r="V789" i="2"/>
  <c r="AA788" i="2"/>
  <c r="Z788" i="2"/>
  <c r="X788" i="2"/>
  <c r="W788" i="2"/>
  <c r="V788" i="2"/>
  <c r="AA787" i="2"/>
  <c r="Z787" i="2"/>
  <c r="X787" i="2"/>
  <c r="W787" i="2"/>
  <c r="V787" i="2"/>
  <c r="AA786" i="2"/>
  <c r="Z786" i="2"/>
  <c r="X786" i="2"/>
  <c r="W786" i="2"/>
  <c r="V786" i="2"/>
  <c r="AA785" i="2"/>
  <c r="Z785" i="2"/>
  <c r="X785" i="2"/>
  <c r="W785" i="2"/>
  <c r="V785" i="2"/>
  <c r="AA784" i="2"/>
  <c r="Z784" i="2"/>
  <c r="X784" i="2"/>
  <c r="W784" i="2"/>
  <c r="V784" i="2"/>
  <c r="AA783" i="2"/>
  <c r="Z783" i="2"/>
  <c r="X783" i="2"/>
  <c r="W783" i="2"/>
  <c r="V783" i="2"/>
  <c r="AA782" i="2"/>
  <c r="Z782" i="2"/>
  <c r="X782" i="2"/>
  <c r="W782" i="2"/>
  <c r="V782" i="2"/>
  <c r="AA781" i="2"/>
  <c r="Z781" i="2"/>
  <c r="X781" i="2"/>
  <c r="W781" i="2"/>
  <c r="V781" i="2"/>
  <c r="AA780" i="2"/>
  <c r="Z780" i="2"/>
  <c r="X780" i="2"/>
  <c r="W780" i="2"/>
  <c r="V780" i="2"/>
  <c r="AA779" i="2"/>
  <c r="Z779" i="2"/>
  <c r="X779" i="2"/>
  <c r="W779" i="2"/>
  <c r="V779" i="2"/>
  <c r="AA778" i="2"/>
  <c r="Z778" i="2"/>
  <c r="X778" i="2"/>
  <c r="W778" i="2"/>
  <c r="V778" i="2"/>
  <c r="AA777" i="2"/>
  <c r="Z777" i="2"/>
  <c r="X777" i="2"/>
  <c r="W777" i="2"/>
  <c r="V777" i="2"/>
  <c r="AA776" i="2"/>
  <c r="Z776" i="2"/>
  <c r="X776" i="2"/>
  <c r="W776" i="2"/>
  <c r="V776" i="2"/>
  <c r="AA775" i="2"/>
  <c r="Z775" i="2"/>
  <c r="X775" i="2"/>
  <c r="W775" i="2"/>
  <c r="V775" i="2"/>
  <c r="AA774" i="2"/>
  <c r="Z774" i="2"/>
  <c r="X774" i="2"/>
  <c r="W774" i="2"/>
  <c r="V774" i="2"/>
  <c r="AA773" i="2"/>
  <c r="Z773" i="2"/>
  <c r="X773" i="2"/>
  <c r="W773" i="2"/>
  <c r="V773" i="2"/>
  <c r="AA772" i="2"/>
  <c r="Z772" i="2"/>
  <c r="X772" i="2"/>
  <c r="W772" i="2"/>
  <c r="V772" i="2"/>
  <c r="AA771" i="2"/>
  <c r="Z771" i="2"/>
  <c r="X771" i="2"/>
  <c r="W771" i="2"/>
  <c r="V771" i="2"/>
  <c r="AA770" i="2"/>
  <c r="Z770" i="2"/>
  <c r="X770" i="2"/>
  <c r="W770" i="2"/>
  <c r="V770" i="2"/>
  <c r="AA769" i="2"/>
  <c r="Z769" i="2"/>
  <c r="X769" i="2"/>
  <c r="W769" i="2"/>
  <c r="V769" i="2"/>
  <c r="AA768" i="2"/>
  <c r="Z768" i="2"/>
  <c r="X768" i="2"/>
  <c r="W768" i="2"/>
  <c r="V768" i="2"/>
  <c r="AA767" i="2"/>
  <c r="Z767" i="2"/>
  <c r="X767" i="2"/>
  <c r="W767" i="2"/>
  <c r="V767" i="2"/>
  <c r="AA766" i="2"/>
  <c r="Z766" i="2"/>
  <c r="X766" i="2"/>
  <c r="W766" i="2"/>
  <c r="V766" i="2"/>
  <c r="AA765" i="2"/>
  <c r="Z765" i="2"/>
  <c r="X765" i="2"/>
  <c r="W765" i="2"/>
  <c r="V765" i="2"/>
  <c r="AA764" i="2"/>
  <c r="Z764" i="2"/>
  <c r="X764" i="2"/>
  <c r="W764" i="2"/>
  <c r="V764" i="2"/>
  <c r="AA763" i="2"/>
  <c r="Z763" i="2"/>
  <c r="X763" i="2"/>
  <c r="W763" i="2"/>
  <c r="V763" i="2"/>
  <c r="AA762" i="2"/>
  <c r="Z762" i="2"/>
  <c r="X762" i="2"/>
  <c r="W762" i="2"/>
  <c r="V762" i="2"/>
  <c r="AA761" i="2"/>
  <c r="Z761" i="2"/>
  <c r="X761" i="2"/>
  <c r="W761" i="2"/>
  <c r="V761" i="2"/>
  <c r="AA760" i="2"/>
  <c r="Z760" i="2"/>
  <c r="X760" i="2"/>
  <c r="W760" i="2"/>
  <c r="V760" i="2"/>
  <c r="AA759" i="2"/>
  <c r="Z759" i="2"/>
  <c r="X759" i="2"/>
  <c r="W759" i="2"/>
  <c r="V759" i="2"/>
  <c r="AA758" i="2"/>
  <c r="Z758" i="2"/>
  <c r="X758" i="2"/>
  <c r="W758" i="2"/>
  <c r="V758" i="2"/>
  <c r="AA757" i="2"/>
  <c r="Z757" i="2"/>
  <c r="X757" i="2"/>
  <c r="W757" i="2"/>
  <c r="V757" i="2"/>
  <c r="AA756" i="2"/>
  <c r="Z756" i="2"/>
  <c r="X756" i="2"/>
  <c r="W756" i="2"/>
  <c r="V756" i="2"/>
  <c r="AA755" i="2"/>
  <c r="Z755" i="2"/>
  <c r="X755" i="2"/>
  <c r="W755" i="2"/>
  <c r="V755" i="2"/>
  <c r="AA754" i="2"/>
  <c r="Z754" i="2"/>
  <c r="X754" i="2"/>
  <c r="W754" i="2"/>
  <c r="V754" i="2"/>
  <c r="AA753" i="2"/>
  <c r="Z753" i="2"/>
  <c r="X753" i="2"/>
  <c r="W753" i="2"/>
  <c r="V753" i="2"/>
  <c r="AA752" i="2"/>
  <c r="Z752" i="2"/>
  <c r="X752" i="2"/>
  <c r="W752" i="2"/>
  <c r="V752" i="2"/>
  <c r="AA751" i="2"/>
  <c r="Z751" i="2"/>
  <c r="X751" i="2"/>
  <c r="W751" i="2"/>
  <c r="V751" i="2"/>
  <c r="AA750" i="2"/>
  <c r="Z750" i="2"/>
  <c r="X750" i="2"/>
  <c r="W750" i="2"/>
  <c r="V750" i="2"/>
  <c r="AA749" i="2"/>
  <c r="Z749" i="2"/>
  <c r="X749" i="2"/>
  <c r="W749" i="2"/>
  <c r="V749" i="2"/>
  <c r="AA748" i="2"/>
  <c r="Z748" i="2"/>
  <c r="X748" i="2"/>
  <c r="W748" i="2"/>
  <c r="V748" i="2"/>
  <c r="AA747" i="2"/>
  <c r="Z747" i="2"/>
  <c r="X747" i="2"/>
  <c r="W747" i="2"/>
  <c r="V747" i="2"/>
  <c r="AA746" i="2"/>
  <c r="Z746" i="2"/>
  <c r="X746" i="2"/>
  <c r="W746" i="2"/>
  <c r="V746" i="2"/>
  <c r="AA745" i="2"/>
  <c r="Z745" i="2"/>
  <c r="X745" i="2"/>
  <c r="W745" i="2"/>
  <c r="V745" i="2"/>
  <c r="AA744" i="2"/>
  <c r="Z744" i="2"/>
  <c r="X744" i="2"/>
  <c r="W744" i="2"/>
  <c r="V744" i="2"/>
  <c r="AA743" i="2"/>
  <c r="Z743" i="2"/>
  <c r="X743" i="2"/>
  <c r="W743" i="2"/>
  <c r="V743" i="2"/>
  <c r="AA742" i="2"/>
  <c r="Z742" i="2"/>
  <c r="X742" i="2"/>
  <c r="W742" i="2"/>
  <c r="V742" i="2"/>
  <c r="AA741" i="2"/>
  <c r="Z741" i="2"/>
  <c r="X741" i="2"/>
  <c r="W741" i="2"/>
  <c r="V741" i="2"/>
  <c r="AA740" i="2"/>
  <c r="Z740" i="2"/>
  <c r="X740" i="2"/>
  <c r="W740" i="2"/>
  <c r="V740" i="2"/>
  <c r="AA739" i="2"/>
  <c r="Z739" i="2"/>
  <c r="X739" i="2"/>
  <c r="W739" i="2"/>
  <c r="V739" i="2"/>
  <c r="AA738" i="2"/>
  <c r="Z738" i="2"/>
  <c r="X738" i="2"/>
  <c r="W738" i="2"/>
  <c r="V738" i="2"/>
  <c r="AA737" i="2"/>
  <c r="Z737" i="2"/>
  <c r="X737" i="2"/>
  <c r="W737" i="2"/>
  <c r="V737" i="2"/>
  <c r="AA736" i="2"/>
  <c r="Z736" i="2"/>
  <c r="X736" i="2"/>
  <c r="W736" i="2"/>
  <c r="V736" i="2"/>
  <c r="AA735" i="2"/>
  <c r="Z735" i="2"/>
  <c r="X735" i="2"/>
  <c r="W735" i="2"/>
  <c r="V735" i="2"/>
  <c r="AA734" i="2"/>
  <c r="Z734" i="2"/>
  <c r="X734" i="2"/>
  <c r="W734" i="2"/>
  <c r="V734" i="2"/>
  <c r="AA733" i="2"/>
  <c r="Z733" i="2"/>
  <c r="X733" i="2"/>
  <c r="W733" i="2"/>
  <c r="V733" i="2"/>
  <c r="AA732" i="2"/>
  <c r="Z732" i="2"/>
  <c r="X732" i="2"/>
  <c r="W732" i="2"/>
  <c r="V732" i="2"/>
  <c r="AA731" i="2"/>
  <c r="Z731" i="2"/>
  <c r="X731" i="2"/>
  <c r="W731" i="2"/>
  <c r="V731" i="2"/>
  <c r="AA730" i="2"/>
  <c r="Z730" i="2"/>
  <c r="X730" i="2"/>
  <c r="W730" i="2"/>
  <c r="V730" i="2"/>
  <c r="AA729" i="2"/>
  <c r="Z729" i="2"/>
  <c r="X729" i="2"/>
  <c r="W729" i="2"/>
  <c r="V729" i="2"/>
  <c r="AA728" i="2"/>
  <c r="Z728" i="2"/>
  <c r="X728" i="2"/>
  <c r="W728" i="2"/>
  <c r="V728" i="2"/>
  <c r="AA727" i="2"/>
  <c r="Z727" i="2"/>
  <c r="X727" i="2"/>
  <c r="W727" i="2"/>
  <c r="V727" i="2"/>
  <c r="AA726" i="2"/>
  <c r="Z726" i="2"/>
  <c r="X726" i="2"/>
  <c r="W726" i="2"/>
  <c r="V726" i="2"/>
  <c r="AA725" i="2"/>
  <c r="Z725" i="2"/>
  <c r="X725" i="2"/>
  <c r="W725" i="2"/>
  <c r="V725" i="2"/>
  <c r="AA724" i="2"/>
  <c r="Z724" i="2"/>
  <c r="X724" i="2"/>
  <c r="W724" i="2"/>
  <c r="V724" i="2"/>
  <c r="AA723" i="2"/>
  <c r="Z723" i="2"/>
  <c r="X723" i="2"/>
  <c r="W723" i="2"/>
  <c r="V723" i="2"/>
  <c r="AA722" i="2"/>
  <c r="Z722" i="2"/>
  <c r="X722" i="2"/>
  <c r="W722" i="2"/>
  <c r="V722" i="2"/>
  <c r="AA721" i="2"/>
  <c r="Z721" i="2"/>
  <c r="X721" i="2"/>
  <c r="W721" i="2"/>
  <c r="V721" i="2"/>
  <c r="AA720" i="2"/>
  <c r="Z720" i="2"/>
  <c r="X720" i="2"/>
  <c r="W720" i="2"/>
  <c r="V720" i="2"/>
  <c r="AA719" i="2"/>
  <c r="Z719" i="2"/>
  <c r="X719" i="2"/>
  <c r="W719" i="2"/>
  <c r="V719" i="2"/>
  <c r="AA718" i="2"/>
  <c r="Z718" i="2"/>
  <c r="X718" i="2"/>
  <c r="W718" i="2"/>
  <c r="V718" i="2"/>
  <c r="AA717" i="2"/>
  <c r="Z717" i="2"/>
  <c r="X717" i="2"/>
  <c r="W717" i="2"/>
  <c r="V717" i="2"/>
  <c r="AA716" i="2"/>
  <c r="Z716" i="2"/>
  <c r="X716" i="2"/>
  <c r="W716" i="2"/>
  <c r="V716" i="2"/>
  <c r="AA715" i="2"/>
  <c r="Z715" i="2"/>
  <c r="X715" i="2"/>
  <c r="W715" i="2"/>
  <c r="V715" i="2"/>
  <c r="AA714" i="2"/>
  <c r="Z714" i="2"/>
  <c r="X714" i="2"/>
  <c r="W714" i="2"/>
  <c r="V714" i="2"/>
  <c r="AA713" i="2"/>
  <c r="Z713" i="2"/>
  <c r="X713" i="2"/>
  <c r="W713" i="2"/>
  <c r="V713" i="2"/>
  <c r="AA712" i="2"/>
  <c r="Z712" i="2"/>
  <c r="X712" i="2"/>
  <c r="W712" i="2"/>
  <c r="V712" i="2"/>
  <c r="AA711" i="2"/>
  <c r="Z711" i="2"/>
  <c r="X711" i="2"/>
  <c r="W711" i="2"/>
  <c r="V711" i="2"/>
  <c r="AA710" i="2"/>
  <c r="Z710" i="2"/>
  <c r="X710" i="2"/>
  <c r="W710" i="2"/>
  <c r="V710" i="2"/>
  <c r="AA709" i="2"/>
  <c r="Z709" i="2"/>
  <c r="X709" i="2"/>
  <c r="W709" i="2"/>
  <c r="V709" i="2"/>
  <c r="AA708" i="2"/>
  <c r="Z708" i="2"/>
  <c r="X708" i="2"/>
  <c r="W708" i="2"/>
  <c r="V708" i="2"/>
  <c r="AA707" i="2"/>
  <c r="Z707" i="2"/>
  <c r="X707" i="2"/>
  <c r="W707" i="2"/>
  <c r="V707" i="2"/>
  <c r="AA706" i="2"/>
  <c r="Z706" i="2"/>
  <c r="X706" i="2"/>
  <c r="W706" i="2"/>
  <c r="V706" i="2"/>
  <c r="AA705" i="2"/>
  <c r="Z705" i="2"/>
  <c r="X705" i="2"/>
  <c r="W705" i="2"/>
  <c r="V705" i="2"/>
  <c r="AA704" i="2"/>
  <c r="Z704" i="2"/>
  <c r="X704" i="2"/>
  <c r="W704" i="2"/>
  <c r="V704" i="2"/>
  <c r="AA703" i="2"/>
  <c r="Z703" i="2"/>
  <c r="X703" i="2"/>
  <c r="W703" i="2"/>
  <c r="V703" i="2"/>
  <c r="AA702" i="2"/>
  <c r="Z702" i="2"/>
  <c r="X702" i="2"/>
  <c r="W702" i="2"/>
  <c r="V702" i="2"/>
  <c r="AA701" i="2"/>
  <c r="Z701" i="2"/>
  <c r="X701" i="2"/>
  <c r="W701" i="2"/>
  <c r="V701" i="2"/>
  <c r="AA700" i="2"/>
  <c r="Z700" i="2"/>
  <c r="X700" i="2"/>
  <c r="W700" i="2"/>
  <c r="V700" i="2"/>
  <c r="AA699" i="2"/>
  <c r="Z699" i="2"/>
  <c r="X699" i="2"/>
  <c r="W699" i="2"/>
  <c r="V699" i="2"/>
  <c r="AA698" i="2"/>
  <c r="Z698" i="2"/>
  <c r="X698" i="2"/>
  <c r="W698" i="2"/>
  <c r="V698" i="2"/>
  <c r="AA697" i="2"/>
  <c r="Z697" i="2"/>
  <c r="X697" i="2"/>
  <c r="W697" i="2"/>
  <c r="V697" i="2"/>
  <c r="AA696" i="2"/>
  <c r="Z696" i="2"/>
  <c r="X696" i="2"/>
  <c r="W696" i="2"/>
  <c r="V696" i="2"/>
  <c r="AA695" i="2"/>
  <c r="Z695" i="2"/>
  <c r="X695" i="2"/>
  <c r="W695" i="2"/>
  <c r="V695" i="2"/>
  <c r="AA694" i="2"/>
  <c r="Z694" i="2"/>
  <c r="X694" i="2"/>
  <c r="W694" i="2"/>
  <c r="V694" i="2"/>
  <c r="AA693" i="2"/>
  <c r="Z693" i="2"/>
  <c r="X693" i="2"/>
  <c r="W693" i="2"/>
  <c r="V693" i="2"/>
  <c r="AA692" i="2"/>
  <c r="Z692" i="2"/>
  <c r="X692" i="2"/>
  <c r="W692" i="2"/>
  <c r="V692" i="2"/>
  <c r="AA691" i="2"/>
  <c r="Z691" i="2"/>
  <c r="X691" i="2"/>
  <c r="W691" i="2"/>
  <c r="V691" i="2"/>
  <c r="AA690" i="2"/>
  <c r="Z690" i="2"/>
  <c r="X690" i="2"/>
  <c r="W690" i="2"/>
  <c r="V690" i="2"/>
  <c r="AA689" i="2"/>
  <c r="Z689" i="2"/>
  <c r="X689" i="2"/>
  <c r="W689" i="2"/>
  <c r="V689" i="2"/>
  <c r="AA688" i="2"/>
  <c r="Z688" i="2"/>
  <c r="X688" i="2"/>
  <c r="W688" i="2"/>
  <c r="V688" i="2"/>
  <c r="AA687" i="2"/>
  <c r="Z687" i="2"/>
  <c r="X687" i="2"/>
  <c r="W687" i="2"/>
  <c r="V687" i="2"/>
  <c r="AA686" i="2"/>
  <c r="Z686" i="2"/>
  <c r="X686" i="2"/>
  <c r="W686" i="2"/>
  <c r="V686" i="2"/>
  <c r="AA685" i="2"/>
  <c r="Z685" i="2"/>
  <c r="X685" i="2"/>
  <c r="W685" i="2"/>
  <c r="V685" i="2"/>
  <c r="AA684" i="2"/>
  <c r="Z684" i="2"/>
  <c r="X684" i="2"/>
  <c r="W684" i="2"/>
  <c r="V684" i="2"/>
  <c r="AA683" i="2"/>
  <c r="Z683" i="2"/>
  <c r="X683" i="2"/>
  <c r="W683" i="2"/>
  <c r="V683" i="2"/>
  <c r="AA682" i="2"/>
  <c r="Z682" i="2"/>
  <c r="X682" i="2"/>
  <c r="W682" i="2"/>
  <c r="V682" i="2"/>
  <c r="AA681" i="2"/>
  <c r="Z681" i="2"/>
  <c r="X681" i="2"/>
  <c r="W681" i="2"/>
  <c r="V681" i="2"/>
  <c r="AA680" i="2"/>
  <c r="Z680" i="2"/>
  <c r="X680" i="2"/>
  <c r="W680" i="2"/>
  <c r="V680" i="2"/>
  <c r="AA679" i="2"/>
  <c r="Z679" i="2"/>
  <c r="X679" i="2"/>
  <c r="W679" i="2"/>
  <c r="V679" i="2"/>
  <c r="AA678" i="2"/>
  <c r="Z678" i="2"/>
  <c r="X678" i="2"/>
  <c r="W678" i="2"/>
  <c r="V678" i="2"/>
  <c r="AA677" i="2"/>
  <c r="Z677" i="2"/>
  <c r="X677" i="2"/>
  <c r="W677" i="2"/>
  <c r="V677" i="2"/>
  <c r="AA676" i="2"/>
  <c r="Z676" i="2"/>
  <c r="X676" i="2"/>
  <c r="W676" i="2"/>
  <c r="V676" i="2"/>
  <c r="AA675" i="2"/>
  <c r="Z675" i="2"/>
  <c r="X675" i="2"/>
  <c r="W675" i="2"/>
  <c r="V675" i="2"/>
  <c r="AA674" i="2"/>
  <c r="Z674" i="2"/>
  <c r="X674" i="2"/>
  <c r="W674" i="2"/>
  <c r="V674" i="2"/>
  <c r="AA673" i="2"/>
  <c r="Z673" i="2"/>
  <c r="X673" i="2"/>
  <c r="W673" i="2"/>
  <c r="V673" i="2"/>
  <c r="AA672" i="2"/>
  <c r="Z672" i="2"/>
  <c r="X672" i="2"/>
  <c r="W672" i="2"/>
  <c r="V672" i="2"/>
  <c r="AA671" i="2"/>
  <c r="Z671" i="2"/>
  <c r="X671" i="2"/>
  <c r="W671" i="2"/>
  <c r="V671" i="2"/>
  <c r="AA670" i="2"/>
  <c r="Z670" i="2"/>
  <c r="X670" i="2"/>
  <c r="W670" i="2"/>
  <c r="V670" i="2"/>
  <c r="AA669" i="2"/>
  <c r="Z669" i="2"/>
  <c r="X669" i="2"/>
  <c r="W669" i="2"/>
  <c r="V669" i="2"/>
  <c r="AA668" i="2"/>
  <c r="Z668" i="2"/>
  <c r="X668" i="2"/>
  <c r="W668" i="2"/>
  <c r="V668" i="2"/>
  <c r="AA667" i="2"/>
  <c r="Z667" i="2"/>
  <c r="X667" i="2"/>
  <c r="W667" i="2"/>
  <c r="V667" i="2"/>
  <c r="AA666" i="2"/>
  <c r="Z666" i="2"/>
  <c r="X666" i="2"/>
  <c r="W666" i="2"/>
  <c r="V666" i="2"/>
  <c r="AA665" i="2"/>
  <c r="Z665" i="2"/>
  <c r="X665" i="2"/>
  <c r="W665" i="2"/>
  <c r="V665" i="2"/>
  <c r="AA664" i="2"/>
  <c r="Z664" i="2"/>
  <c r="X664" i="2"/>
  <c r="W664" i="2"/>
  <c r="V664" i="2"/>
  <c r="AA663" i="2"/>
  <c r="Z663" i="2"/>
  <c r="X663" i="2"/>
  <c r="W663" i="2"/>
  <c r="V663" i="2"/>
  <c r="AA662" i="2"/>
  <c r="Z662" i="2"/>
  <c r="X662" i="2"/>
  <c r="W662" i="2"/>
  <c r="V662" i="2"/>
  <c r="AA661" i="2"/>
  <c r="Z661" i="2"/>
  <c r="X661" i="2"/>
  <c r="W661" i="2"/>
  <c r="V661" i="2"/>
  <c r="AA660" i="2"/>
  <c r="Z660" i="2"/>
  <c r="X660" i="2"/>
  <c r="W660" i="2"/>
  <c r="V660" i="2"/>
  <c r="AA659" i="2"/>
  <c r="Z659" i="2"/>
  <c r="X659" i="2"/>
  <c r="W659" i="2"/>
  <c r="V659" i="2"/>
  <c r="AA658" i="2"/>
  <c r="Z658" i="2"/>
  <c r="X658" i="2"/>
  <c r="W658" i="2"/>
  <c r="V658" i="2"/>
  <c r="AA657" i="2"/>
  <c r="Z657" i="2"/>
  <c r="X657" i="2"/>
  <c r="W657" i="2"/>
  <c r="V657" i="2"/>
  <c r="AA656" i="2"/>
  <c r="Z656" i="2"/>
  <c r="X656" i="2"/>
  <c r="W656" i="2"/>
  <c r="V656" i="2"/>
  <c r="AA655" i="2"/>
  <c r="Z655" i="2"/>
  <c r="X655" i="2"/>
  <c r="W655" i="2"/>
  <c r="V655" i="2"/>
  <c r="AA654" i="2"/>
  <c r="Z654" i="2"/>
  <c r="X654" i="2"/>
  <c r="W654" i="2"/>
  <c r="V654" i="2"/>
  <c r="AA653" i="2"/>
  <c r="Z653" i="2"/>
  <c r="X653" i="2"/>
  <c r="W653" i="2"/>
  <c r="V653" i="2"/>
  <c r="AA652" i="2"/>
  <c r="Z652" i="2"/>
  <c r="X652" i="2"/>
  <c r="W652" i="2"/>
  <c r="V652" i="2"/>
  <c r="AA651" i="2"/>
  <c r="Z651" i="2"/>
  <c r="X651" i="2"/>
  <c r="W651" i="2"/>
  <c r="V651" i="2"/>
  <c r="AA650" i="2"/>
  <c r="Z650" i="2"/>
  <c r="X650" i="2"/>
  <c r="W650" i="2"/>
  <c r="V650" i="2"/>
  <c r="AA649" i="2"/>
  <c r="Z649" i="2"/>
  <c r="X649" i="2"/>
  <c r="W649" i="2"/>
  <c r="V649" i="2"/>
  <c r="AA648" i="2"/>
  <c r="Z648" i="2"/>
  <c r="X648" i="2"/>
  <c r="W648" i="2"/>
  <c r="V648" i="2"/>
  <c r="AA647" i="2"/>
  <c r="Z647" i="2"/>
  <c r="X647" i="2"/>
  <c r="W647" i="2"/>
  <c r="V647" i="2"/>
  <c r="AA646" i="2"/>
  <c r="Z646" i="2"/>
  <c r="X646" i="2"/>
  <c r="W646" i="2"/>
  <c r="V646" i="2"/>
  <c r="AA645" i="2"/>
  <c r="Z645" i="2"/>
  <c r="X645" i="2"/>
  <c r="W645" i="2"/>
  <c r="V645" i="2"/>
  <c r="AA644" i="2"/>
  <c r="Z644" i="2"/>
  <c r="X644" i="2"/>
  <c r="W644" i="2"/>
  <c r="V644" i="2"/>
  <c r="AA643" i="2"/>
  <c r="Z643" i="2"/>
  <c r="X643" i="2"/>
  <c r="W643" i="2"/>
  <c r="V643" i="2"/>
  <c r="AA642" i="2"/>
  <c r="Z642" i="2"/>
  <c r="X642" i="2"/>
  <c r="W642" i="2"/>
  <c r="V642" i="2"/>
  <c r="AA641" i="2"/>
  <c r="Z641" i="2"/>
  <c r="X641" i="2"/>
  <c r="W641" i="2"/>
  <c r="V641" i="2"/>
  <c r="AA640" i="2"/>
  <c r="Z640" i="2"/>
  <c r="X640" i="2"/>
  <c r="W640" i="2"/>
  <c r="V640" i="2"/>
  <c r="AA639" i="2"/>
  <c r="Z639" i="2"/>
  <c r="X639" i="2"/>
  <c r="W639" i="2"/>
  <c r="V639" i="2"/>
  <c r="AA638" i="2"/>
  <c r="Z638" i="2"/>
  <c r="X638" i="2"/>
  <c r="W638" i="2"/>
  <c r="V638" i="2"/>
  <c r="AA637" i="2"/>
  <c r="Z637" i="2"/>
  <c r="X637" i="2"/>
  <c r="W637" i="2"/>
  <c r="V637" i="2"/>
  <c r="AA636" i="2"/>
  <c r="Z636" i="2"/>
  <c r="X636" i="2"/>
  <c r="W636" i="2"/>
  <c r="V636" i="2"/>
  <c r="AA635" i="2"/>
  <c r="Z635" i="2"/>
  <c r="X635" i="2"/>
  <c r="W635" i="2"/>
  <c r="V635" i="2"/>
  <c r="AA634" i="2"/>
  <c r="Z634" i="2"/>
  <c r="X634" i="2"/>
  <c r="W634" i="2"/>
  <c r="V634" i="2"/>
  <c r="AA633" i="2"/>
  <c r="Z633" i="2"/>
  <c r="X633" i="2"/>
  <c r="W633" i="2"/>
  <c r="V633" i="2"/>
  <c r="AA632" i="2"/>
  <c r="Z632" i="2"/>
  <c r="X632" i="2"/>
  <c r="W632" i="2"/>
  <c r="V632" i="2"/>
  <c r="AA631" i="2"/>
  <c r="Z631" i="2"/>
  <c r="X631" i="2"/>
  <c r="W631" i="2"/>
  <c r="V631" i="2"/>
  <c r="AA630" i="2"/>
  <c r="Z630" i="2"/>
  <c r="X630" i="2"/>
  <c r="W630" i="2"/>
  <c r="V630" i="2"/>
  <c r="AA629" i="2"/>
  <c r="Z629" i="2"/>
  <c r="X629" i="2"/>
  <c r="W629" i="2"/>
  <c r="V629" i="2"/>
  <c r="AA628" i="2"/>
  <c r="Z628" i="2"/>
  <c r="X628" i="2"/>
  <c r="W628" i="2"/>
  <c r="V628" i="2"/>
  <c r="AA627" i="2"/>
  <c r="Z627" i="2"/>
  <c r="X627" i="2"/>
  <c r="W627" i="2"/>
  <c r="V627" i="2"/>
  <c r="AA626" i="2"/>
  <c r="Z626" i="2"/>
  <c r="X626" i="2"/>
  <c r="W626" i="2"/>
  <c r="V626" i="2"/>
  <c r="AA625" i="2"/>
  <c r="Z625" i="2"/>
  <c r="X625" i="2"/>
  <c r="W625" i="2"/>
  <c r="V625" i="2"/>
  <c r="AA624" i="2"/>
  <c r="Z624" i="2"/>
  <c r="X624" i="2"/>
  <c r="W624" i="2"/>
  <c r="V624" i="2"/>
  <c r="AA623" i="2"/>
  <c r="Z623" i="2"/>
  <c r="X623" i="2"/>
  <c r="W623" i="2"/>
  <c r="V623" i="2"/>
  <c r="AA622" i="2"/>
  <c r="Z622" i="2"/>
  <c r="X622" i="2"/>
  <c r="W622" i="2"/>
  <c r="V622" i="2"/>
  <c r="AA621" i="2"/>
  <c r="Z621" i="2"/>
  <c r="X621" i="2"/>
  <c r="W621" i="2"/>
  <c r="V621" i="2"/>
  <c r="AA620" i="2"/>
  <c r="Z620" i="2"/>
  <c r="X620" i="2"/>
  <c r="W620" i="2"/>
  <c r="V620" i="2"/>
  <c r="AA619" i="2"/>
  <c r="Z619" i="2"/>
  <c r="X619" i="2"/>
  <c r="W619" i="2"/>
  <c r="V619" i="2"/>
  <c r="AA618" i="2"/>
  <c r="Z618" i="2"/>
  <c r="X618" i="2"/>
  <c r="W618" i="2"/>
  <c r="V618" i="2"/>
  <c r="AA617" i="2"/>
  <c r="Z617" i="2"/>
  <c r="X617" i="2"/>
  <c r="W617" i="2"/>
  <c r="V617" i="2"/>
  <c r="AA616" i="2"/>
  <c r="Z616" i="2"/>
  <c r="X616" i="2"/>
  <c r="W616" i="2"/>
  <c r="V616" i="2"/>
  <c r="AA615" i="2"/>
  <c r="Z615" i="2"/>
  <c r="X615" i="2"/>
  <c r="W615" i="2"/>
  <c r="V615" i="2"/>
  <c r="AA614" i="2"/>
  <c r="Z614" i="2"/>
  <c r="X614" i="2"/>
  <c r="W614" i="2"/>
  <c r="V614" i="2"/>
  <c r="AA613" i="2"/>
  <c r="Z613" i="2"/>
  <c r="X613" i="2"/>
  <c r="W613" i="2"/>
  <c r="V613" i="2"/>
  <c r="AA612" i="2"/>
  <c r="Z612" i="2"/>
  <c r="X612" i="2"/>
  <c r="W612" i="2"/>
  <c r="V612" i="2"/>
  <c r="AA611" i="2"/>
  <c r="Z611" i="2"/>
  <c r="X611" i="2"/>
  <c r="W611" i="2"/>
  <c r="V611" i="2"/>
  <c r="AA610" i="2"/>
  <c r="Z610" i="2"/>
  <c r="X610" i="2"/>
  <c r="W610" i="2"/>
  <c r="V610" i="2"/>
  <c r="AA609" i="2"/>
  <c r="Z609" i="2"/>
  <c r="X609" i="2"/>
  <c r="W609" i="2"/>
  <c r="V609" i="2"/>
  <c r="AA608" i="2"/>
  <c r="Z608" i="2"/>
  <c r="X608" i="2"/>
  <c r="W608" i="2"/>
  <c r="V608" i="2"/>
  <c r="AA607" i="2"/>
  <c r="Z607" i="2"/>
  <c r="X607" i="2"/>
  <c r="W607" i="2"/>
  <c r="V607" i="2"/>
  <c r="AA606" i="2"/>
  <c r="Z606" i="2"/>
  <c r="X606" i="2"/>
  <c r="W606" i="2"/>
  <c r="V606" i="2"/>
  <c r="AA605" i="2"/>
  <c r="Z605" i="2"/>
  <c r="X605" i="2"/>
  <c r="W605" i="2"/>
  <c r="V605" i="2"/>
  <c r="AA604" i="2"/>
  <c r="Z604" i="2"/>
  <c r="X604" i="2"/>
  <c r="W604" i="2"/>
  <c r="V604" i="2"/>
  <c r="AA603" i="2"/>
  <c r="Z603" i="2"/>
  <c r="X603" i="2"/>
  <c r="W603" i="2"/>
  <c r="V603" i="2"/>
  <c r="AA602" i="2"/>
  <c r="Z602" i="2"/>
  <c r="X602" i="2"/>
  <c r="W602" i="2"/>
  <c r="V602" i="2"/>
  <c r="AA601" i="2"/>
  <c r="Z601" i="2"/>
  <c r="X601" i="2"/>
  <c r="W601" i="2"/>
  <c r="V601" i="2"/>
  <c r="AA600" i="2"/>
  <c r="Z600" i="2"/>
  <c r="X600" i="2"/>
  <c r="W600" i="2"/>
  <c r="V600" i="2"/>
  <c r="AA599" i="2"/>
  <c r="Z599" i="2"/>
  <c r="X599" i="2"/>
  <c r="W599" i="2"/>
  <c r="V599" i="2"/>
  <c r="AA598" i="2"/>
  <c r="Z598" i="2"/>
  <c r="X598" i="2"/>
  <c r="W598" i="2"/>
  <c r="V598" i="2"/>
  <c r="AA597" i="2"/>
  <c r="Z597" i="2"/>
  <c r="X597" i="2"/>
  <c r="W597" i="2"/>
  <c r="V597" i="2"/>
  <c r="AA596" i="2"/>
  <c r="Z596" i="2"/>
  <c r="X596" i="2"/>
  <c r="W596" i="2"/>
  <c r="V596" i="2"/>
  <c r="AA595" i="2"/>
  <c r="Z595" i="2"/>
  <c r="X595" i="2"/>
  <c r="W595" i="2"/>
  <c r="V595" i="2"/>
  <c r="AA594" i="2"/>
  <c r="Z594" i="2"/>
  <c r="X594" i="2"/>
  <c r="W594" i="2"/>
  <c r="V594" i="2"/>
  <c r="AA593" i="2"/>
  <c r="Z593" i="2"/>
  <c r="X593" i="2"/>
  <c r="W593" i="2"/>
  <c r="V593" i="2"/>
  <c r="AA592" i="2"/>
  <c r="Z592" i="2"/>
  <c r="X592" i="2"/>
  <c r="W592" i="2"/>
  <c r="V592" i="2"/>
  <c r="AA591" i="2"/>
  <c r="Z591" i="2"/>
  <c r="X591" i="2"/>
  <c r="W591" i="2"/>
  <c r="V591" i="2"/>
  <c r="AA590" i="2"/>
  <c r="Z590" i="2"/>
  <c r="X590" i="2"/>
  <c r="W590" i="2"/>
  <c r="V590" i="2"/>
  <c r="AA589" i="2"/>
  <c r="Z589" i="2"/>
  <c r="X589" i="2"/>
  <c r="W589" i="2"/>
  <c r="V589" i="2"/>
  <c r="AA588" i="2"/>
  <c r="Z588" i="2"/>
  <c r="X588" i="2"/>
  <c r="W588" i="2"/>
  <c r="V588" i="2"/>
  <c r="AA587" i="2"/>
  <c r="Z587" i="2"/>
  <c r="X587" i="2"/>
  <c r="W587" i="2"/>
  <c r="V587" i="2"/>
  <c r="AA586" i="2"/>
  <c r="Z586" i="2"/>
  <c r="X586" i="2"/>
  <c r="W586" i="2"/>
  <c r="V586" i="2"/>
  <c r="AA585" i="2"/>
  <c r="Z585" i="2"/>
  <c r="X585" i="2"/>
  <c r="W585" i="2"/>
  <c r="V585" i="2"/>
  <c r="AA584" i="2"/>
  <c r="Z584" i="2"/>
  <c r="X584" i="2"/>
  <c r="W584" i="2"/>
  <c r="V584" i="2"/>
  <c r="AA583" i="2"/>
  <c r="Z583" i="2"/>
  <c r="X583" i="2"/>
  <c r="W583" i="2"/>
  <c r="V583" i="2"/>
  <c r="AA582" i="2"/>
  <c r="Z582" i="2"/>
  <c r="X582" i="2"/>
  <c r="W582" i="2"/>
  <c r="V582" i="2"/>
  <c r="AA581" i="2"/>
  <c r="Z581" i="2"/>
  <c r="X581" i="2"/>
  <c r="W581" i="2"/>
  <c r="V581" i="2"/>
  <c r="AA580" i="2"/>
  <c r="Z580" i="2"/>
  <c r="X580" i="2"/>
  <c r="W580" i="2"/>
  <c r="V580" i="2"/>
  <c r="AA579" i="2"/>
  <c r="Z579" i="2"/>
  <c r="X579" i="2"/>
  <c r="W579" i="2"/>
  <c r="V579" i="2"/>
  <c r="AA578" i="2"/>
  <c r="Z578" i="2"/>
  <c r="X578" i="2"/>
  <c r="W578" i="2"/>
  <c r="V578" i="2"/>
  <c r="AA577" i="2"/>
  <c r="Z577" i="2"/>
  <c r="X577" i="2"/>
  <c r="W577" i="2"/>
  <c r="V577" i="2"/>
  <c r="AA576" i="2"/>
  <c r="Z576" i="2"/>
  <c r="X576" i="2"/>
  <c r="W576" i="2"/>
  <c r="V576" i="2"/>
  <c r="AA575" i="2"/>
  <c r="Z575" i="2"/>
  <c r="X575" i="2"/>
  <c r="W575" i="2"/>
  <c r="V575" i="2"/>
  <c r="AA574" i="2"/>
  <c r="Z574" i="2"/>
  <c r="X574" i="2"/>
  <c r="W574" i="2"/>
  <c r="V574" i="2"/>
  <c r="AA573" i="2"/>
  <c r="Z573" i="2"/>
  <c r="X573" i="2"/>
  <c r="W573" i="2"/>
  <c r="V573" i="2"/>
  <c r="AA572" i="2"/>
  <c r="Z572" i="2"/>
  <c r="X572" i="2"/>
  <c r="W572" i="2"/>
  <c r="V572" i="2"/>
  <c r="AA571" i="2"/>
  <c r="Z571" i="2"/>
  <c r="X571" i="2"/>
  <c r="W571" i="2"/>
  <c r="V571" i="2"/>
  <c r="AA570" i="2"/>
  <c r="Z570" i="2"/>
  <c r="X570" i="2"/>
  <c r="W570" i="2"/>
  <c r="V570" i="2"/>
  <c r="AA569" i="2"/>
  <c r="Z569" i="2"/>
  <c r="X569" i="2"/>
  <c r="W569" i="2"/>
  <c r="V569" i="2"/>
  <c r="AA568" i="2"/>
  <c r="Z568" i="2"/>
  <c r="X568" i="2"/>
  <c r="W568" i="2"/>
  <c r="V568" i="2"/>
  <c r="AA567" i="2"/>
  <c r="Z567" i="2"/>
  <c r="X567" i="2"/>
  <c r="W567" i="2"/>
  <c r="V567" i="2"/>
  <c r="AA566" i="2"/>
  <c r="Z566" i="2"/>
  <c r="X566" i="2"/>
  <c r="W566" i="2"/>
  <c r="V566" i="2"/>
  <c r="AA565" i="2"/>
  <c r="Z565" i="2"/>
  <c r="X565" i="2"/>
  <c r="W565" i="2"/>
  <c r="V565" i="2"/>
  <c r="AA564" i="2"/>
  <c r="Z564" i="2"/>
  <c r="X564" i="2"/>
  <c r="W564" i="2"/>
  <c r="V564" i="2"/>
  <c r="AA563" i="2"/>
  <c r="Z563" i="2"/>
  <c r="X563" i="2"/>
  <c r="W563" i="2"/>
  <c r="V563" i="2"/>
  <c r="AA562" i="2"/>
  <c r="Z562" i="2"/>
  <c r="X562" i="2"/>
  <c r="W562" i="2"/>
  <c r="V562" i="2"/>
  <c r="AA561" i="2"/>
  <c r="Z561" i="2"/>
  <c r="X561" i="2"/>
  <c r="W561" i="2"/>
  <c r="V561" i="2"/>
  <c r="AA560" i="2"/>
  <c r="Z560" i="2"/>
  <c r="X560" i="2"/>
  <c r="W560" i="2"/>
  <c r="V560" i="2"/>
  <c r="AA559" i="2"/>
  <c r="Z559" i="2"/>
  <c r="X559" i="2"/>
  <c r="W559" i="2"/>
  <c r="V559" i="2"/>
  <c r="AA558" i="2"/>
  <c r="Z558" i="2"/>
  <c r="X558" i="2"/>
  <c r="W558" i="2"/>
  <c r="V558" i="2"/>
  <c r="AA557" i="2"/>
  <c r="Z557" i="2"/>
  <c r="X557" i="2"/>
  <c r="W557" i="2"/>
  <c r="V557" i="2"/>
  <c r="AA556" i="2"/>
  <c r="Z556" i="2"/>
  <c r="X556" i="2"/>
  <c r="W556" i="2"/>
  <c r="V556" i="2"/>
  <c r="AA555" i="2"/>
  <c r="Z555" i="2"/>
  <c r="X555" i="2"/>
  <c r="W555" i="2"/>
  <c r="V555" i="2"/>
  <c r="AA554" i="2"/>
  <c r="Z554" i="2"/>
  <c r="X554" i="2"/>
  <c r="W554" i="2"/>
  <c r="V554" i="2"/>
  <c r="AA553" i="2"/>
  <c r="Z553" i="2"/>
  <c r="X553" i="2"/>
  <c r="W553" i="2"/>
  <c r="V553" i="2"/>
  <c r="AA552" i="2"/>
  <c r="Z552" i="2"/>
  <c r="X552" i="2"/>
  <c r="W552" i="2"/>
  <c r="V552" i="2"/>
  <c r="AA551" i="2"/>
  <c r="Z551" i="2"/>
  <c r="X551" i="2"/>
  <c r="W551" i="2"/>
  <c r="V551" i="2"/>
  <c r="AA550" i="2"/>
  <c r="Z550" i="2"/>
  <c r="X550" i="2"/>
  <c r="W550" i="2"/>
  <c r="V550" i="2"/>
  <c r="AA549" i="2"/>
  <c r="Z549" i="2"/>
  <c r="X549" i="2"/>
  <c r="W549" i="2"/>
  <c r="V549" i="2"/>
  <c r="AA548" i="2"/>
  <c r="Z548" i="2"/>
  <c r="X548" i="2"/>
  <c r="W548" i="2"/>
  <c r="V548" i="2"/>
  <c r="AA547" i="2"/>
  <c r="Z547" i="2"/>
  <c r="X547" i="2"/>
  <c r="W547" i="2"/>
  <c r="V547" i="2"/>
  <c r="AA546" i="2"/>
  <c r="Z546" i="2"/>
  <c r="X546" i="2"/>
  <c r="W546" i="2"/>
  <c r="V546" i="2"/>
  <c r="AA545" i="2"/>
  <c r="Z545" i="2"/>
  <c r="X545" i="2"/>
  <c r="W545" i="2"/>
  <c r="V545" i="2"/>
  <c r="AA544" i="2"/>
  <c r="Z544" i="2"/>
  <c r="X544" i="2"/>
  <c r="W544" i="2"/>
  <c r="V544" i="2"/>
  <c r="AA543" i="2"/>
  <c r="Z543" i="2"/>
  <c r="X543" i="2"/>
  <c r="W543" i="2"/>
  <c r="V543" i="2"/>
  <c r="AA542" i="2"/>
  <c r="Z542" i="2"/>
  <c r="X542" i="2"/>
  <c r="W542" i="2"/>
  <c r="V542" i="2"/>
  <c r="AA541" i="2"/>
  <c r="Z541" i="2"/>
  <c r="X541" i="2"/>
  <c r="W541" i="2"/>
  <c r="V541" i="2"/>
  <c r="AA540" i="2"/>
  <c r="Z540" i="2"/>
  <c r="X540" i="2"/>
  <c r="W540" i="2"/>
  <c r="V540" i="2"/>
  <c r="AA539" i="2"/>
  <c r="Z539" i="2"/>
  <c r="X539" i="2"/>
  <c r="W539" i="2"/>
  <c r="V539" i="2"/>
  <c r="AA538" i="2"/>
  <c r="Z538" i="2"/>
  <c r="X538" i="2"/>
  <c r="W538" i="2"/>
  <c r="V538" i="2"/>
  <c r="AA537" i="2"/>
  <c r="Z537" i="2"/>
  <c r="X537" i="2"/>
  <c r="W537" i="2"/>
  <c r="V537" i="2"/>
  <c r="AA536" i="2"/>
  <c r="Z536" i="2"/>
  <c r="X536" i="2"/>
  <c r="W536" i="2"/>
  <c r="V536" i="2"/>
  <c r="AA535" i="2"/>
  <c r="Z535" i="2"/>
  <c r="X535" i="2"/>
  <c r="W535" i="2"/>
  <c r="V535" i="2"/>
  <c r="AA534" i="2"/>
  <c r="Z534" i="2"/>
  <c r="X534" i="2"/>
  <c r="W534" i="2"/>
  <c r="V534" i="2"/>
  <c r="AA533" i="2"/>
  <c r="Z533" i="2"/>
  <c r="X533" i="2"/>
  <c r="W533" i="2"/>
  <c r="V533" i="2"/>
  <c r="AA532" i="2"/>
  <c r="Z532" i="2"/>
  <c r="X532" i="2"/>
  <c r="W532" i="2"/>
  <c r="V532" i="2"/>
  <c r="AA531" i="2"/>
  <c r="Z531" i="2"/>
  <c r="X531" i="2"/>
  <c r="W531" i="2"/>
  <c r="V531" i="2"/>
  <c r="AA530" i="2"/>
  <c r="Z530" i="2"/>
  <c r="X530" i="2"/>
  <c r="W530" i="2"/>
  <c r="V530" i="2"/>
  <c r="AA529" i="2"/>
  <c r="Z529" i="2"/>
  <c r="X529" i="2"/>
  <c r="W529" i="2"/>
  <c r="V529" i="2"/>
  <c r="AA528" i="2"/>
  <c r="Z528" i="2"/>
  <c r="X528" i="2"/>
  <c r="W528" i="2"/>
  <c r="V528" i="2"/>
  <c r="AA527" i="2"/>
  <c r="Z527" i="2"/>
  <c r="X527" i="2"/>
  <c r="W527" i="2"/>
  <c r="V527" i="2"/>
  <c r="AA526" i="2"/>
  <c r="Z526" i="2"/>
  <c r="X526" i="2"/>
  <c r="W526" i="2"/>
  <c r="V526" i="2"/>
  <c r="AA525" i="2"/>
  <c r="Z525" i="2"/>
  <c r="X525" i="2"/>
  <c r="W525" i="2"/>
  <c r="V525" i="2"/>
  <c r="AA524" i="2"/>
  <c r="Z524" i="2"/>
  <c r="X524" i="2"/>
  <c r="W524" i="2"/>
  <c r="V524" i="2"/>
  <c r="AA523" i="2"/>
  <c r="Z523" i="2"/>
  <c r="X523" i="2"/>
  <c r="W523" i="2"/>
  <c r="V523" i="2"/>
  <c r="AA522" i="2"/>
  <c r="Z522" i="2"/>
  <c r="X522" i="2"/>
  <c r="W522" i="2"/>
  <c r="V522" i="2"/>
  <c r="AA521" i="2"/>
  <c r="Z521" i="2"/>
  <c r="X521" i="2"/>
  <c r="W521" i="2"/>
  <c r="V521" i="2"/>
  <c r="AA520" i="2"/>
  <c r="Z520" i="2"/>
  <c r="X520" i="2"/>
  <c r="W520" i="2"/>
  <c r="V520" i="2"/>
  <c r="AA519" i="2"/>
  <c r="Z519" i="2"/>
  <c r="X519" i="2"/>
  <c r="W519" i="2"/>
  <c r="V519" i="2"/>
  <c r="AA518" i="2"/>
  <c r="Z518" i="2"/>
  <c r="X518" i="2"/>
  <c r="W518" i="2"/>
  <c r="V518" i="2"/>
  <c r="AA517" i="2"/>
  <c r="Z517" i="2"/>
  <c r="X517" i="2"/>
  <c r="W517" i="2"/>
  <c r="V517" i="2"/>
  <c r="AA516" i="2"/>
  <c r="Z516" i="2"/>
  <c r="X516" i="2"/>
  <c r="W516" i="2"/>
  <c r="V516" i="2"/>
  <c r="AA515" i="2"/>
  <c r="Z515" i="2"/>
  <c r="X515" i="2"/>
  <c r="W515" i="2"/>
  <c r="V515" i="2"/>
  <c r="AA514" i="2"/>
  <c r="Z514" i="2"/>
  <c r="X514" i="2"/>
  <c r="W514" i="2"/>
  <c r="V514" i="2"/>
  <c r="AA513" i="2"/>
  <c r="Z513" i="2"/>
  <c r="X513" i="2"/>
  <c r="W513" i="2"/>
  <c r="V513" i="2"/>
  <c r="AA512" i="2"/>
  <c r="Z512" i="2"/>
  <c r="X512" i="2"/>
  <c r="W512" i="2"/>
  <c r="V512" i="2"/>
  <c r="AA511" i="2"/>
  <c r="Z511" i="2"/>
  <c r="X511" i="2"/>
  <c r="W511" i="2"/>
  <c r="V511" i="2"/>
  <c r="AA510" i="2"/>
  <c r="Z510" i="2"/>
  <c r="X510" i="2"/>
  <c r="W510" i="2"/>
  <c r="V510" i="2"/>
  <c r="AA509" i="2"/>
  <c r="Z509" i="2"/>
  <c r="X509" i="2"/>
  <c r="W509" i="2"/>
  <c r="V509" i="2"/>
  <c r="AA508" i="2"/>
  <c r="Z508" i="2"/>
  <c r="X508" i="2"/>
  <c r="W508" i="2"/>
  <c r="V508" i="2"/>
  <c r="AA507" i="2"/>
  <c r="Z507" i="2"/>
  <c r="X507" i="2"/>
  <c r="W507" i="2"/>
  <c r="V507" i="2"/>
  <c r="AA506" i="2"/>
  <c r="Z506" i="2"/>
  <c r="X506" i="2"/>
  <c r="W506" i="2"/>
  <c r="V506" i="2"/>
  <c r="AA505" i="2"/>
  <c r="Z505" i="2"/>
  <c r="X505" i="2"/>
  <c r="W505" i="2"/>
  <c r="V505" i="2"/>
  <c r="AA504" i="2"/>
  <c r="Z504" i="2"/>
  <c r="X504" i="2"/>
  <c r="W504" i="2"/>
  <c r="V504" i="2"/>
  <c r="AA503" i="2"/>
  <c r="Z503" i="2"/>
  <c r="X503" i="2"/>
  <c r="W503" i="2"/>
  <c r="V503" i="2"/>
  <c r="AA502" i="2"/>
  <c r="Z502" i="2"/>
  <c r="X502" i="2"/>
  <c r="W502" i="2"/>
  <c r="V502" i="2"/>
  <c r="AA501" i="2"/>
  <c r="Z501" i="2"/>
  <c r="X501" i="2"/>
  <c r="W501" i="2"/>
  <c r="V501" i="2"/>
  <c r="AA500" i="2"/>
  <c r="Z500" i="2"/>
  <c r="X500" i="2"/>
  <c r="W500" i="2"/>
  <c r="V500" i="2"/>
  <c r="AA499" i="2"/>
  <c r="Z499" i="2"/>
  <c r="X499" i="2"/>
  <c r="W499" i="2"/>
  <c r="V499" i="2"/>
  <c r="AA498" i="2"/>
  <c r="Z498" i="2"/>
  <c r="X498" i="2"/>
  <c r="W498" i="2"/>
  <c r="V498" i="2"/>
  <c r="AA497" i="2"/>
  <c r="Z497" i="2"/>
  <c r="X497" i="2"/>
  <c r="W497" i="2"/>
  <c r="V497" i="2"/>
  <c r="AA496" i="2"/>
  <c r="Z496" i="2"/>
  <c r="X496" i="2"/>
  <c r="W496" i="2"/>
  <c r="V496" i="2"/>
  <c r="AA495" i="2"/>
  <c r="Z495" i="2"/>
  <c r="X495" i="2"/>
  <c r="W495" i="2"/>
  <c r="V495" i="2"/>
  <c r="AA494" i="2"/>
  <c r="Z494" i="2"/>
  <c r="X494" i="2"/>
  <c r="W494" i="2"/>
  <c r="V494" i="2"/>
  <c r="AA493" i="2"/>
  <c r="Z493" i="2"/>
  <c r="X493" i="2"/>
  <c r="W493" i="2"/>
  <c r="V493" i="2"/>
  <c r="AA492" i="2"/>
  <c r="Z492" i="2"/>
  <c r="X492" i="2"/>
  <c r="W492" i="2"/>
  <c r="V492" i="2"/>
  <c r="AA491" i="2"/>
  <c r="Z491" i="2"/>
  <c r="X491" i="2"/>
  <c r="W491" i="2"/>
  <c r="V491" i="2"/>
  <c r="AA490" i="2"/>
  <c r="Z490" i="2"/>
  <c r="X490" i="2"/>
  <c r="W490" i="2"/>
  <c r="V490" i="2"/>
  <c r="AA489" i="2"/>
  <c r="Z489" i="2"/>
  <c r="X489" i="2"/>
  <c r="W489" i="2"/>
  <c r="V489" i="2"/>
  <c r="AA488" i="2"/>
  <c r="Z488" i="2"/>
  <c r="X488" i="2"/>
  <c r="W488" i="2"/>
  <c r="V488" i="2"/>
  <c r="AA487" i="2"/>
  <c r="Z487" i="2"/>
  <c r="X487" i="2"/>
  <c r="W487" i="2"/>
  <c r="V487" i="2"/>
  <c r="AA486" i="2"/>
  <c r="Z486" i="2"/>
  <c r="X486" i="2"/>
  <c r="W486" i="2"/>
  <c r="V486" i="2"/>
  <c r="AA485" i="2"/>
  <c r="Z485" i="2"/>
  <c r="X485" i="2"/>
  <c r="W485" i="2"/>
  <c r="V485" i="2"/>
  <c r="AA484" i="2"/>
  <c r="Z484" i="2"/>
  <c r="X484" i="2"/>
  <c r="W484" i="2"/>
  <c r="V484" i="2"/>
  <c r="AA483" i="2"/>
  <c r="Z483" i="2"/>
  <c r="X483" i="2"/>
  <c r="W483" i="2"/>
  <c r="V483" i="2"/>
  <c r="AA482" i="2"/>
  <c r="Z482" i="2"/>
  <c r="X482" i="2"/>
  <c r="W482" i="2"/>
  <c r="V482" i="2"/>
  <c r="AA481" i="2"/>
  <c r="Z481" i="2"/>
  <c r="X481" i="2"/>
  <c r="W481" i="2"/>
  <c r="V481" i="2"/>
  <c r="AA480" i="2"/>
  <c r="Z480" i="2"/>
  <c r="X480" i="2"/>
  <c r="W480" i="2"/>
  <c r="V480" i="2"/>
  <c r="AA479" i="2"/>
  <c r="Z479" i="2"/>
  <c r="X479" i="2"/>
  <c r="W479" i="2"/>
  <c r="V479" i="2"/>
  <c r="AA478" i="2"/>
  <c r="Z478" i="2"/>
  <c r="X478" i="2"/>
  <c r="W478" i="2"/>
  <c r="V478" i="2"/>
  <c r="AA477" i="2"/>
  <c r="Z477" i="2"/>
  <c r="X477" i="2"/>
  <c r="W477" i="2"/>
  <c r="V477" i="2"/>
  <c r="AA476" i="2"/>
  <c r="Z476" i="2"/>
  <c r="X476" i="2"/>
  <c r="W476" i="2"/>
  <c r="V476" i="2"/>
  <c r="AA475" i="2"/>
  <c r="Z475" i="2"/>
  <c r="X475" i="2"/>
  <c r="W475" i="2"/>
  <c r="V475" i="2"/>
  <c r="AA474" i="2"/>
  <c r="Z474" i="2"/>
  <c r="X474" i="2"/>
  <c r="W474" i="2"/>
  <c r="V474" i="2"/>
  <c r="AA473" i="2"/>
  <c r="Z473" i="2"/>
  <c r="X473" i="2"/>
  <c r="W473" i="2"/>
  <c r="V473" i="2"/>
  <c r="AA472" i="2"/>
  <c r="Z472" i="2"/>
  <c r="X472" i="2"/>
  <c r="W472" i="2"/>
  <c r="V472" i="2"/>
  <c r="AA471" i="2"/>
  <c r="Z471" i="2"/>
  <c r="X471" i="2"/>
  <c r="W471" i="2"/>
  <c r="V471" i="2"/>
  <c r="AA470" i="2"/>
  <c r="Z470" i="2"/>
  <c r="X470" i="2"/>
  <c r="W470" i="2"/>
  <c r="V470" i="2"/>
  <c r="AA469" i="2"/>
  <c r="Z469" i="2"/>
  <c r="X469" i="2"/>
  <c r="W469" i="2"/>
  <c r="V469" i="2"/>
  <c r="AA468" i="2"/>
  <c r="Z468" i="2"/>
  <c r="X468" i="2"/>
  <c r="W468" i="2"/>
  <c r="V468" i="2"/>
  <c r="AA467" i="2"/>
  <c r="Z467" i="2"/>
  <c r="X467" i="2"/>
  <c r="W467" i="2"/>
  <c r="V467" i="2"/>
  <c r="AA466" i="2"/>
  <c r="Z466" i="2"/>
  <c r="X466" i="2"/>
  <c r="W466" i="2"/>
  <c r="V466" i="2"/>
  <c r="AA465" i="2"/>
  <c r="Z465" i="2"/>
  <c r="X465" i="2"/>
  <c r="W465" i="2"/>
  <c r="V465" i="2"/>
  <c r="AA464" i="2"/>
  <c r="Z464" i="2"/>
  <c r="X464" i="2"/>
  <c r="W464" i="2"/>
  <c r="V464" i="2"/>
  <c r="AA463" i="2"/>
  <c r="Z463" i="2"/>
  <c r="X463" i="2"/>
  <c r="W463" i="2"/>
  <c r="V463" i="2"/>
  <c r="AA462" i="2"/>
  <c r="Z462" i="2"/>
  <c r="X462" i="2"/>
  <c r="W462" i="2"/>
  <c r="V462" i="2"/>
  <c r="AA461" i="2"/>
  <c r="Z461" i="2"/>
  <c r="X461" i="2"/>
  <c r="W461" i="2"/>
  <c r="V461" i="2"/>
  <c r="AA460" i="2"/>
  <c r="Z460" i="2"/>
  <c r="X460" i="2"/>
  <c r="W460" i="2"/>
  <c r="V460" i="2"/>
  <c r="AA459" i="2"/>
  <c r="Z459" i="2"/>
  <c r="X459" i="2"/>
  <c r="W459" i="2"/>
  <c r="V459" i="2"/>
  <c r="AA458" i="2"/>
  <c r="Z458" i="2"/>
  <c r="X458" i="2"/>
  <c r="W458" i="2"/>
  <c r="V458" i="2"/>
  <c r="AA457" i="2"/>
  <c r="Z457" i="2"/>
  <c r="X457" i="2"/>
  <c r="W457" i="2"/>
  <c r="V457" i="2"/>
  <c r="AA456" i="2"/>
  <c r="Z456" i="2"/>
  <c r="X456" i="2"/>
  <c r="W456" i="2"/>
  <c r="V456" i="2"/>
  <c r="AA455" i="2"/>
  <c r="Z455" i="2"/>
  <c r="X455" i="2"/>
  <c r="W455" i="2"/>
  <c r="V455" i="2"/>
  <c r="AA454" i="2"/>
  <c r="Z454" i="2"/>
  <c r="X454" i="2"/>
  <c r="W454" i="2"/>
  <c r="V454" i="2"/>
  <c r="AA453" i="2"/>
  <c r="Z453" i="2"/>
  <c r="X453" i="2"/>
  <c r="W453" i="2"/>
  <c r="V453" i="2"/>
  <c r="AA452" i="2"/>
  <c r="Z452" i="2"/>
  <c r="X452" i="2"/>
  <c r="W452" i="2"/>
  <c r="V452" i="2"/>
  <c r="AA451" i="2"/>
  <c r="Z451" i="2"/>
  <c r="X451" i="2"/>
  <c r="W451" i="2"/>
  <c r="V451" i="2"/>
  <c r="AA450" i="2"/>
  <c r="Z450" i="2"/>
  <c r="X450" i="2"/>
  <c r="W450" i="2"/>
  <c r="V450" i="2"/>
  <c r="AA449" i="2"/>
  <c r="Z449" i="2"/>
  <c r="X449" i="2"/>
  <c r="W449" i="2"/>
  <c r="V449" i="2"/>
  <c r="AA448" i="2"/>
  <c r="Z448" i="2"/>
  <c r="X448" i="2"/>
  <c r="W448" i="2"/>
  <c r="V448" i="2"/>
  <c r="AA447" i="2"/>
  <c r="Z447" i="2"/>
  <c r="X447" i="2"/>
  <c r="W447" i="2"/>
  <c r="V447" i="2"/>
  <c r="AA446" i="2"/>
  <c r="Z446" i="2"/>
  <c r="X446" i="2"/>
  <c r="W446" i="2"/>
  <c r="V446" i="2"/>
  <c r="AA445" i="2"/>
  <c r="Z445" i="2"/>
  <c r="X445" i="2"/>
  <c r="W445" i="2"/>
  <c r="V445" i="2"/>
  <c r="AA444" i="2"/>
  <c r="Z444" i="2"/>
  <c r="X444" i="2"/>
  <c r="W444" i="2"/>
  <c r="V444" i="2"/>
  <c r="AA443" i="2"/>
  <c r="Z443" i="2"/>
  <c r="X443" i="2"/>
  <c r="W443" i="2"/>
  <c r="V443" i="2"/>
  <c r="AA442" i="2"/>
  <c r="Z442" i="2"/>
  <c r="X442" i="2"/>
  <c r="W442" i="2"/>
  <c r="V442" i="2"/>
  <c r="AA441" i="2"/>
  <c r="Z441" i="2"/>
  <c r="X441" i="2"/>
  <c r="W441" i="2"/>
  <c r="V441" i="2"/>
  <c r="AA440" i="2"/>
  <c r="Z440" i="2"/>
  <c r="X440" i="2"/>
  <c r="W440" i="2"/>
  <c r="V440" i="2"/>
  <c r="AA439" i="2"/>
  <c r="Z439" i="2"/>
  <c r="X439" i="2"/>
  <c r="W439" i="2"/>
  <c r="V439" i="2"/>
  <c r="AA438" i="2"/>
  <c r="Z438" i="2"/>
  <c r="X438" i="2"/>
  <c r="W438" i="2"/>
  <c r="V438" i="2"/>
  <c r="AA437" i="2"/>
  <c r="Z437" i="2"/>
  <c r="X437" i="2"/>
  <c r="W437" i="2"/>
  <c r="V437" i="2"/>
  <c r="AA436" i="2"/>
  <c r="Z436" i="2"/>
  <c r="X436" i="2"/>
  <c r="W436" i="2"/>
  <c r="V436" i="2"/>
  <c r="AA435" i="2"/>
  <c r="Z435" i="2"/>
  <c r="X435" i="2"/>
  <c r="W435" i="2"/>
  <c r="V435" i="2"/>
  <c r="AA434" i="2"/>
  <c r="Z434" i="2"/>
  <c r="X434" i="2"/>
  <c r="W434" i="2"/>
  <c r="V434" i="2"/>
  <c r="AA433" i="2"/>
  <c r="Z433" i="2"/>
  <c r="X433" i="2"/>
  <c r="W433" i="2"/>
  <c r="V433" i="2"/>
  <c r="AA432" i="2"/>
  <c r="Z432" i="2"/>
  <c r="X432" i="2"/>
  <c r="W432" i="2"/>
  <c r="V432" i="2"/>
  <c r="AA431" i="2"/>
  <c r="Z431" i="2"/>
  <c r="X431" i="2"/>
  <c r="W431" i="2"/>
  <c r="V431" i="2"/>
  <c r="AA430" i="2"/>
  <c r="Z430" i="2"/>
  <c r="X430" i="2"/>
  <c r="W430" i="2"/>
  <c r="V430" i="2"/>
  <c r="AA429" i="2"/>
  <c r="Z429" i="2"/>
  <c r="X429" i="2"/>
  <c r="W429" i="2"/>
  <c r="V429" i="2"/>
  <c r="AA428" i="2"/>
  <c r="Z428" i="2"/>
  <c r="X428" i="2"/>
  <c r="W428" i="2"/>
  <c r="V428" i="2"/>
  <c r="AA427" i="2"/>
  <c r="Z427" i="2"/>
  <c r="X427" i="2"/>
  <c r="W427" i="2"/>
  <c r="V427" i="2"/>
  <c r="AA426" i="2"/>
  <c r="Z426" i="2"/>
  <c r="X426" i="2"/>
  <c r="W426" i="2"/>
  <c r="V426" i="2"/>
  <c r="AA425" i="2"/>
  <c r="Z425" i="2"/>
  <c r="X425" i="2"/>
  <c r="W425" i="2"/>
  <c r="V425" i="2"/>
  <c r="AA424" i="2"/>
  <c r="Z424" i="2"/>
  <c r="X424" i="2"/>
  <c r="W424" i="2"/>
  <c r="V424" i="2"/>
  <c r="AA423" i="2"/>
  <c r="Z423" i="2"/>
  <c r="X423" i="2"/>
  <c r="W423" i="2"/>
  <c r="V423" i="2"/>
  <c r="AA422" i="2"/>
  <c r="Z422" i="2"/>
  <c r="X422" i="2"/>
  <c r="W422" i="2"/>
  <c r="V422" i="2"/>
  <c r="AA421" i="2"/>
  <c r="Z421" i="2"/>
  <c r="X421" i="2"/>
  <c r="W421" i="2"/>
  <c r="V421" i="2"/>
  <c r="AA420" i="2"/>
  <c r="Z420" i="2"/>
  <c r="X420" i="2"/>
  <c r="W420" i="2"/>
  <c r="V420" i="2"/>
  <c r="AA419" i="2"/>
  <c r="Z419" i="2"/>
  <c r="X419" i="2"/>
  <c r="W419" i="2"/>
  <c r="V419" i="2"/>
  <c r="AA418" i="2"/>
  <c r="Z418" i="2"/>
  <c r="X418" i="2"/>
  <c r="W418" i="2"/>
  <c r="V418" i="2"/>
  <c r="AA417" i="2"/>
  <c r="Z417" i="2"/>
  <c r="X417" i="2"/>
  <c r="W417" i="2"/>
  <c r="V417" i="2"/>
  <c r="AA416" i="2"/>
  <c r="Z416" i="2"/>
  <c r="X416" i="2"/>
  <c r="W416" i="2"/>
  <c r="V416" i="2"/>
  <c r="AA415" i="2"/>
  <c r="Z415" i="2"/>
  <c r="X415" i="2"/>
  <c r="W415" i="2"/>
  <c r="V415" i="2"/>
  <c r="AA414" i="2"/>
  <c r="Z414" i="2"/>
  <c r="X414" i="2"/>
  <c r="W414" i="2"/>
  <c r="V414" i="2"/>
  <c r="AA413" i="2"/>
  <c r="Z413" i="2"/>
  <c r="X413" i="2"/>
  <c r="W413" i="2"/>
  <c r="V413" i="2"/>
  <c r="AA412" i="2"/>
  <c r="Z412" i="2"/>
  <c r="X412" i="2"/>
  <c r="W412" i="2"/>
  <c r="V412" i="2"/>
  <c r="AA411" i="2"/>
  <c r="Z411" i="2"/>
  <c r="X411" i="2"/>
  <c r="W411" i="2"/>
  <c r="V411" i="2"/>
  <c r="AA410" i="2"/>
  <c r="Z410" i="2"/>
  <c r="X410" i="2"/>
  <c r="W410" i="2"/>
  <c r="V410" i="2"/>
  <c r="AA409" i="2"/>
  <c r="Z409" i="2"/>
  <c r="X409" i="2"/>
  <c r="W409" i="2"/>
  <c r="V409" i="2"/>
  <c r="AA408" i="2"/>
  <c r="Z408" i="2"/>
  <c r="X408" i="2"/>
  <c r="W408" i="2"/>
  <c r="V408" i="2"/>
  <c r="AA407" i="2"/>
  <c r="Z407" i="2"/>
  <c r="X407" i="2"/>
  <c r="W407" i="2"/>
  <c r="V407" i="2"/>
  <c r="AA406" i="2"/>
  <c r="Z406" i="2"/>
  <c r="X406" i="2"/>
  <c r="W406" i="2"/>
  <c r="V406" i="2"/>
  <c r="AA405" i="2"/>
  <c r="Z405" i="2"/>
  <c r="X405" i="2"/>
  <c r="W405" i="2"/>
  <c r="V405" i="2"/>
  <c r="AA404" i="2"/>
  <c r="Z404" i="2"/>
  <c r="X404" i="2"/>
  <c r="W404" i="2"/>
  <c r="V404" i="2"/>
  <c r="AA403" i="2"/>
  <c r="Z403" i="2"/>
  <c r="X403" i="2"/>
  <c r="W403" i="2"/>
  <c r="V403" i="2"/>
  <c r="AA402" i="2"/>
  <c r="Z402" i="2"/>
  <c r="X402" i="2"/>
  <c r="W402" i="2"/>
  <c r="V402" i="2"/>
  <c r="AA401" i="2"/>
  <c r="Z401" i="2"/>
  <c r="X401" i="2"/>
  <c r="W401" i="2"/>
  <c r="V401" i="2"/>
  <c r="AA400" i="2"/>
  <c r="Z400" i="2"/>
  <c r="X400" i="2"/>
  <c r="W400" i="2"/>
  <c r="V400" i="2"/>
  <c r="AA399" i="2"/>
  <c r="Z399" i="2"/>
  <c r="X399" i="2"/>
  <c r="W399" i="2"/>
  <c r="V399" i="2"/>
  <c r="AA398" i="2"/>
  <c r="Z398" i="2"/>
  <c r="X398" i="2"/>
  <c r="W398" i="2"/>
  <c r="V398" i="2"/>
  <c r="AA397" i="2"/>
  <c r="Z397" i="2"/>
  <c r="X397" i="2"/>
  <c r="W397" i="2"/>
  <c r="V397" i="2"/>
  <c r="AA396" i="2"/>
  <c r="Z396" i="2"/>
  <c r="X396" i="2"/>
  <c r="W396" i="2"/>
  <c r="V396" i="2"/>
  <c r="AA395" i="2"/>
  <c r="Z395" i="2"/>
  <c r="X395" i="2"/>
  <c r="W395" i="2"/>
  <c r="V395" i="2"/>
  <c r="AA394" i="2"/>
  <c r="Z394" i="2"/>
  <c r="X394" i="2"/>
  <c r="W394" i="2"/>
  <c r="V394" i="2"/>
  <c r="AA393" i="2"/>
  <c r="Z393" i="2"/>
  <c r="X393" i="2"/>
  <c r="W393" i="2"/>
  <c r="V393" i="2"/>
  <c r="AA392" i="2"/>
  <c r="Z392" i="2"/>
  <c r="X392" i="2"/>
  <c r="W392" i="2"/>
  <c r="V392" i="2"/>
  <c r="AA391" i="2"/>
  <c r="Z391" i="2"/>
  <c r="X391" i="2"/>
  <c r="W391" i="2"/>
  <c r="V391" i="2"/>
  <c r="AA390" i="2"/>
  <c r="Z390" i="2"/>
  <c r="X390" i="2"/>
  <c r="W390" i="2"/>
  <c r="V390" i="2"/>
  <c r="AA389" i="2"/>
  <c r="Z389" i="2"/>
  <c r="X389" i="2"/>
  <c r="W389" i="2"/>
  <c r="V389" i="2"/>
  <c r="AA388" i="2"/>
  <c r="Z388" i="2"/>
  <c r="X388" i="2"/>
  <c r="W388" i="2"/>
  <c r="V388" i="2"/>
  <c r="AA387" i="2"/>
  <c r="Z387" i="2"/>
  <c r="X387" i="2"/>
  <c r="W387" i="2"/>
  <c r="V387" i="2"/>
  <c r="AA386" i="2"/>
  <c r="Z386" i="2"/>
  <c r="X386" i="2"/>
  <c r="W386" i="2"/>
  <c r="V386" i="2"/>
  <c r="AA385" i="2"/>
  <c r="Z385" i="2"/>
  <c r="X385" i="2"/>
  <c r="W385" i="2"/>
  <c r="V385" i="2"/>
  <c r="AA384" i="2"/>
  <c r="Z384" i="2"/>
  <c r="X384" i="2"/>
  <c r="W384" i="2"/>
  <c r="V384" i="2"/>
  <c r="AA383" i="2"/>
  <c r="Z383" i="2"/>
  <c r="X383" i="2"/>
  <c r="W383" i="2"/>
  <c r="V383" i="2"/>
  <c r="AA382" i="2"/>
  <c r="Z382" i="2"/>
  <c r="X382" i="2"/>
  <c r="W382" i="2"/>
  <c r="V382" i="2"/>
  <c r="AA381" i="2"/>
  <c r="Z381" i="2"/>
  <c r="X381" i="2"/>
  <c r="W381" i="2"/>
  <c r="V381" i="2"/>
  <c r="AA380" i="2"/>
  <c r="Z380" i="2"/>
  <c r="X380" i="2"/>
  <c r="W380" i="2"/>
  <c r="V380" i="2"/>
  <c r="AA379" i="2"/>
  <c r="Z379" i="2"/>
  <c r="X379" i="2"/>
  <c r="W379" i="2"/>
  <c r="V379" i="2"/>
  <c r="AA378" i="2"/>
  <c r="Z378" i="2"/>
  <c r="X378" i="2"/>
  <c r="W378" i="2"/>
  <c r="V378" i="2"/>
  <c r="AA377" i="2"/>
  <c r="Z377" i="2"/>
  <c r="X377" i="2"/>
  <c r="W377" i="2"/>
  <c r="V377" i="2"/>
  <c r="AA376" i="2"/>
  <c r="Z376" i="2"/>
  <c r="X376" i="2"/>
  <c r="W376" i="2"/>
  <c r="V376" i="2"/>
  <c r="AA375" i="2"/>
  <c r="Z375" i="2"/>
  <c r="X375" i="2"/>
  <c r="W375" i="2"/>
  <c r="V375" i="2"/>
  <c r="AA374" i="2"/>
  <c r="Z374" i="2"/>
  <c r="X374" i="2"/>
  <c r="W374" i="2"/>
  <c r="V374" i="2"/>
  <c r="AA373" i="2"/>
  <c r="Z373" i="2"/>
  <c r="X373" i="2"/>
  <c r="W373" i="2"/>
  <c r="V373" i="2"/>
  <c r="AA372" i="2"/>
  <c r="Z372" i="2"/>
  <c r="X372" i="2"/>
  <c r="W372" i="2"/>
  <c r="V372" i="2"/>
  <c r="AA371" i="2"/>
  <c r="Z371" i="2"/>
  <c r="X371" i="2"/>
  <c r="W371" i="2"/>
  <c r="V371" i="2"/>
  <c r="AA370" i="2"/>
  <c r="Z370" i="2"/>
  <c r="X370" i="2"/>
  <c r="W370" i="2"/>
  <c r="V370" i="2"/>
  <c r="AA369" i="2"/>
  <c r="Z369" i="2"/>
  <c r="X369" i="2"/>
  <c r="W369" i="2"/>
  <c r="V369" i="2"/>
  <c r="T369" i="2"/>
  <c r="AA368" i="2"/>
  <c r="Z368" i="2"/>
  <c r="X368" i="2"/>
  <c r="V368" i="2"/>
  <c r="W368" i="2" s="1"/>
  <c r="T368" i="2"/>
  <c r="AA367" i="2"/>
  <c r="Z367" i="2"/>
  <c r="X367" i="2"/>
  <c r="V367" i="2"/>
  <c r="W367" i="2" s="1"/>
  <c r="T367" i="2"/>
  <c r="AA366" i="2"/>
  <c r="Z366" i="2"/>
  <c r="X366" i="2"/>
  <c r="V366" i="2"/>
  <c r="W366" i="2" s="1"/>
  <c r="T366" i="2"/>
  <c r="AA365" i="2"/>
  <c r="Z365" i="2"/>
  <c r="X365" i="2"/>
  <c r="W365" i="2"/>
  <c r="V365" i="2"/>
  <c r="T365" i="2"/>
  <c r="AA364" i="2"/>
  <c r="Z364" i="2"/>
  <c r="X364" i="2"/>
  <c r="W364" i="2"/>
  <c r="V364" i="2"/>
  <c r="T364" i="2"/>
  <c r="AA363" i="2"/>
  <c r="Z363" i="2"/>
  <c r="X363" i="2"/>
  <c r="V363" i="2"/>
  <c r="W363" i="2" s="1"/>
  <c r="T363" i="2"/>
  <c r="AA362" i="2"/>
  <c r="Z362" i="2"/>
  <c r="V362" i="2"/>
  <c r="T362" i="2"/>
  <c r="AA361" i="2"/>
  <c r="Z361" i="2"/>
  <c r="V361" i="2"/>
  <c r="T361" i="2"/>
  <c r="AA360" i="2"/>
  <c r="Z360" i="2"/>
  <c r="V360" i="2"/>
  <c r="X360" i="2" s="1"/>
  <c r="T360" i="2"/>
  <c r="AA359" i="2"/>
  <c r="Z359" i="2"/>
  <c r="V359" i="2"/>
  <c r="X359" i="2" s="1"/>
  <c r="T359" i="2"/>
  <c r="AA358" i="2"/>
  <c r="Z358" i="2"/>
  <c r="X358" i="2"/>
  <c r="V358" i="2"/>
  <c r="W358" i="2" s="1"/>
  <c r="T358" i="2"/>
  <c r="AA357" i="2"/>
  <c r="Z357" i="2"/>
  <c r="X357" i="2"/>
  <c r="V357" i="2"/>
  <c r="W357" i="2" s="1"/>
  <c r="T357" i="2"/>
  <c r="AA356" i="2"/>
  <c r="Z356" i="2"/>
  <c r="X356" i="2"/>
  <c r="V356" i="2"/>
  <c r="W356" i="2" s="1"/>
  <c r="T356" i="2"/>
  <c r="AA355" i="2"/>
  <c r="Z355" i="2"/>
  <c r="X355" i="2"/>
  <c r="W355" i="2"/>
  <c r="V355" i="2"/>
  <c r="T355" i="2"/>
  <c r="AA354" i="2"/>
  <c r="Z354" i="2"/>
  <c r="X354" i="2"/>
  <c r="W354" i="2"/>
  <c r="V354" i="2"/>
  <c r="T354" i="2"/>
  <c r="AA353" i="2"/>
  <c r="Z353" i="2"/>
  <c r="X353" i="2"/>
  <c r="V353" i="2"/>
  <c r="W353" i="2" s="1"/>
  <c r="T353" i="2"/>
  <c r="AA352" i="2"/>
  <c r="Z352" i="2"/>
  <c r="X352" i="2"/>
  <c r="V352" i="2"/>
  <c r="W352" i="2" s="1"/>
  <c r="T352" i="2"/>
  <c r="AA351" i="2"/>
  <c r="Z351" i="2"/>
  <c r="V351" i="2"/>
  <c r="T351" i="2"/>
  <c r="AA350" i="2"/>
  <c r="Z350" i="2"/>
  <c r="W350" i="2"/>
  <c r="V350" i="2"/>
  <c r="X350" i="2" s="1"/>
  <c r="T350" i="2"/>
  <c r="AA349" i="2"/>
  <c r="Z349" i="2"/>
  <c r="X349" i="2"/>
  <c r="W349" i="2"/>
  <c r="V349" i="2"/>
  <c r="T349" i="2"/>
  <c r="AA348" i="2"/>
  <c r="Z348" i="2"/>
  <c r="X348" i="2"/>
  <c r="V348" i="2"/>
  <c r="W348" i="2" s="1"/>
  <c r="T348" i="2"/>
  <c r="AA347" i="2"/>
  <c r="Z347" i="2"/>
  <c r="X347" i="2"/>
  <c r="V347" i="2"/>
  <c r="W347" i="2" s="1"/>
  <c r="T347" i="2"/>
  <c r="AA346" i="2"/>
  <c r="Z346" i="2"/>
  <c r="V346" i="2"/>
  <c r="T346" i="2"/>
  <c r="AA345" i="2"/>
  <c r="Z345" i="2"/>
  <c r="V345" i="2"/>
  <c r="T345" i="2"/>
  <c r="AA344" i="2"/>
  <c r="Z344" i="2"/>
  <c r="X344" i="2"/>
  <c r="W344" i="2"/>
  <c r="V344" i="2"/>
  <c r="T344" i="2"/>
  <c r="AA343" i="2"/>
  <c r="Z343" i="2"/>
  <c r="V343" i="2"/>
  <c r="T343" i="2"/>
  <c r="AA342" i="2"/>
  <c r="Z342" i="2"/>
  <c r="X342" i="2"/>
  <c r="V342" i="2"/>
  <c r="W342" i="2" s="1"/>
  <c r="T342" i="2"/>
  <c r="AA341" i="2"/>
  <c r="Z341" i="2"/>
  <c r="V341" i="2"/>
  <c r="T341" i="2"/>
  <c r="AA340" i="2"/>
  <c r="Z340" i="2"/>
  <c r="W340" i="2"/>
  <c r="V340" i="2"/>
  <c r="X340" i="2" s="1"/>
  <c r="T340" i="2"/>
  <c r="AA339" i="2"/>
  <c r="Z339" i="2"/>
  <c r="V339" i="2"/>
  <c r="T339" i="2"/>
  <c r="AA338" i="2"/>
  <c r="Z338" i="2"/>
  <c r="X338" i="2"/>
  <c r="V338" i="2"/>
  <c r="W338" i="2" s="1"/>
  <c r="T338" i="2"/>
  <c r="AA337" i="2"/>
  <c r="Z337" i="2"/>
  <c r="X337" i="2"/>
  <c r="V337" i="2"/>
  <c r="W337" i="2" s="1"/>
  <c r="T337" i="2"/>
  <c r="AA336" i="2"/>
  <c r="Z336" i="2"/>
  <c r="V336" i="2"/>
  <c r="T336" i="2"/>
  <c r="AA335" i="2"/>
  <c r="Z335" i="2"/>
  <c r="W335" i="2"/>
  <c r="V335" i="2"/>
  <c r="X335" i="2" s="1"/>
  <c r="T335" i="2"/>
  <c r="AA334" i="2"/>
  <c r="Z334" i="2"/>
  <c r="X334" i="2"/>
  <c r="W334" i="2"/>
  <c r="V334" i="2"/>
  <c r="T334" i="2"/>
  <c r="AA333" i="2"/>
  <c r="Z333" i="2"/>
  <c r="V333" i="2"/>
  <c r="T333" i="2"/>
  <c r="AA332" i="2"/>
  <c r="Z332" i="2"/>
  <c r="V332" i="2"/>
  <c r="W332" i="2" s="1"/>
  <c r="T332" i="2"/>
  <c r="AA331" i="2"/>
  <c r="Z331" i="2"/>
  <c r="V331" i="2"/>
  <c r="T331" i="2"/>
  <c r="AA330" i="2"/>
  <c r="Z330" i="2"/>
  <c r="V330" i="2"/>
  <c r="T330" i="2"/>
  <c r="AA329" i="2"/>
  <c r="Z329" i="2"/>
  <c r="X329" i="2"/>
  <c r="V329" i="2"/>
  <c r="W329" i="2" s="1"/>
  <c r="T329" i="2"/>
  <c r="AA328" i="2"/>
  <c r="Z328" i="2"/>
  <c r="X328" i="2"/>
  <c r="V328" i="2"/>
  <c r="W328" i="2" s="1"/>
  <c r="T328" i="2"/>
  <c r="AA327" i="2"/>
  <c r="Z327" i="2"/>
  <c r="X327" i="2"/>
  <c r="V327" i="2"/>
  <c r="W327" i="2" s="1"/>
  <c r="T327" i="2"/>
  <c r="AA326" i="2"/>
  <c r="Z326" i="2"/>
  <c r="V326" i="2"/>
  <c r="T326" i="2"/>
  <c r="AA325" i="2"/>
  <c r="Z325" i="2"/>
  <c r="W325" i="2"/>
  <c r="V325" i="2"/>
  <c r="X325" i="2" s="1"/>
  <c r="T325" i="2"/>
  <c r="AA324" i="2"/>
  <c r="Z324" i="2"/>
  <c r="X324" i="2"/>
  <c r="W324" i="2"/>
  <c r="V324" i="2"/>
  <c r="T324" i="2"/>
  <c r="AA323" i="2"/>
  <c r="Z323" i="2"/>
  <c r="X323" i="2"/>
  <c r="V323" i="2"/>
  <c r="W323" i="2" s="1"/>
  <c r="T323" i="2"/>
  <c r="AA322" i="2"/>
  <c r="Z322" i="2"/>
  <c r="V322" i="2"/>
  <c r="W322" i="2" s="1"/>
  <c r="T322" i="2"/>
  <c r="AA321" i="2"/>
  <c r="Z321" i="2"/>
  <c r="V321" i="2"/>
  <c r="T321" i="2"/>
  <c r="AA320" i="2"/>
  <c r="Z320" i="2"/>
  <c r="V320" i="2"/>
  <c r="X320" i="2" s="1"/>
  <c r="T320" i="2"/>
  <c r="AA319" i="2"/>
  <c r="Z319" i="2"/>
  <c r="X319" i="2"/>
  <c r="W319" i="2"/>
  <c r="V319" i="2"/>
  <c r="T319" i="2"/>
  <c r="AA318" i="2"/>
  <c r="Z318" i="2"/>
  <c r="X318" i="2"/>
  <c r="V318" i="2"/>
  <c r="W318" i="2" s="1"/>
  <c r="T318" i="2"/>
  <c r="AA317" i="2"/>
  <c r="Z317" i="2"/>
  <c r="X317" i="2"/>
  <c r="V317" i="2"/>
  <c r="W317" i="2" s="1"/>
  <c r="T317" i="2"/>
  <c r="AA316" i="2"/>
  <c r="Z316" i="2"/>
  <c r="X316" i="2"/>
  <c r="V316" i="2"/>
  <c r="W316" i="2" s="1"/>
  <c r="T316" i="2"/>
  <c r="AA315" i="2"/>
  <c r="Z315" i="2"/>
  <c r="V315" i="2"/>
  <c r="T315" i="2"/>
  <c r="AA314" i="2"/>
  <c r="Z314" i="2"/>
  <c r="X314" i="2"/>
  <c r="W314" i="2"/>
  <c r="V314" i="2"/>
  <c r="T314" i="2"/>
  <c r="AA313" i="2"/>
  <c r="Z313" i="2"/>
  <c r="X313" i="2"/>
  <c r="V313" i="2"/>
  <c r="W313" i="2" s="1"/>
  <c r="T313" i="2"/>
  <c r="AA312" i="2"/>
  <c r="Z312" i="2"/>
  <c r="V312" i="2"/>
  <c r="W312" i="2" s="1"/>
  <c r="T312" i="2"/>
  <c r="AA311" i="2"/>
  <c r="Z311" i="2"/>
  <c r="V311" i="2"/>
  <c r="T311" i="2"/>
  <c r="AA310" i="2"/>
  <c r="Z310" i="2"/>
  <c r="V310" i="2"/>
  <c r="T310" i="2"/>
  <c r="AA309" i="2"/>
  <c r="Z309" i="2"/>
  <c r="V309" i="2"/>
  <c r="X309" i="2" s="1"/>
  <c r="T309" i="2"/>
  <c r="AA308" i="2"/>
  <c r="Z308" i="2"/>
  <c r="X308" i="2"/>
  <c r="V308" i="2"/>
  <c r="W308" i="2" s="1"/>
  <c r="T308" i="2"/>
  <c r="AA307" i="2"/>
  <c r="Z307" i="2"/>
  <c r="X307" i="2"/>
  <c r="V307" i="2"/>
  <c r="W307" i="2" s="1"/>
  <c r="T307" i="2"/>
  <c r="AA306" i="2"/>
  <c r="Z306" i="2"/>
  <c r="X306" i="2"/>
  <c r="V306" i="2"/>
  <c r="W306" i="2" s="1"/>
  <c r="T306" i="2"/>
  <c r="AA305" i="2"/>
  <c r="Z305" i="2"/>
  <c r="W305" i="2"/>
  <c r="V305" i="2"/>
  <c r="X305" i="2" s="1"/>
  <c r="T305" i="2"/>
  <c r="AA304" i="2"/>
  <c r="Z304" i="2"/>
  <c r="X304" i="2"/>
  <c r="W304" i="2"/>
  <c r="V304" i="2"/>
  <c r="T304" i="2"/>
  <c r="AA303" i="2"/>
  <c r="Z303" i="2"/>
  <c r="V303" i="2"/>
  <c r="T303" i="2"/>
  <c r="AA302" i="2"/>
  <c r="Z302" i="2"/>
  <c r="X302" i="2"/>
  <c r="V302" i="2"/>
  <c r="W302" i="2" s="1"/>
  <c r="T302" i="2"/>
  <c r="AA301" i="2"/>
  <c r="Z301" i="2"/>
  <c r="V301" i="2"/>
  <c r="T301" i="2"/>
  <c r="AA300" i="2"/>
  <c r="Z300" i="2"/>
  <c r="V300" i="2"/>
  <c r="X300" i="2" s="1"/>
  <c r="T300" i="2"/>
  <c r="AA299" i="2"/>
  <c r="Z299" i="2"/>
  <c r="X299" i="2"/>
  <c r="V299" i="2"/>
  <c r="W299" i="2" s="1"/>
  <c r="T299" i="2"/>
  <c r="AA298" i="2"/>
  <c r="Z298" i="2"/>
  <c r="X298" i="2"/>
  <c r="V298" i="2"/>
  <c r="W298" i="2" s="1"/>
  <c r="T298" i="2"/>
  <c r="AA297" i="2"/>
  <c r="Z297" i="2"/>
  <c r="X297" i="2"/>
  <c r="V297" i="2"/>
  <c r="W297" i="2" s="1"/>
  <c r="T297" i="2"/>
  <c r="AA296" i="2"/>
  <c r="Z296" i="2"/>
  <c r="X296" i="2"/>
  <c r="V296" i="2"/>
  <c r="W296" i="2" s="1"/>
  <c r="T296" i="2"/>
  <c r="AA295" i="2"/>
  <c r="Z295" i="2"/>
  <c r="X295" i="2"/>
  <c r="W295" i="2"/>
  <c r="V295" i="2"/>
  <c r="T295" i="2"/>
  <c r="AA294" i="2"/>
  <c r="Z294" i="2"/>
  <c r="X294" i="2"/>
  <c r="W294" i="2"/>
  <c r="V294" i="2"/>
  <c r="T294" i="2"/>
  <c r="AA293" i="2"/>
  <c r="Z293" i="2"/>
  <c r="V293" i="2"/>
  <c r="T293" i="2"/>
  <c r="AA292" i="2"/>
  <c r="Z292" i="2"/>
  <c r="V292" i="2"/>
  <c r="W292" i="2" s="1"/>
  <c r="T292" i="2"/>
  <c r="AA291" i="2"/>
  <c r="Z291" i="2"/>
  <c r="V291" i="2"/>
  <c r="T291" i="2"/>
  <c r="AA290" i="2"/>
  <c r="Z290" i="2"/>
  <c r="W290" i="2"/>
  <c r="V290" i="2"/>
  <c r="X290" i="2" s="1"/>
  <c r="T290" i="2"/>
  <c r="AA289" i="2"/>
  <c r="Z289" i="2"/>
  <c r="X289" i="2"/>
  <c r="V289" i="2"/>
  <c r="W289" i="2" s="1"/>
  <c r="T289" i="2"/>
  <c r="AA288" i="2"/>
  <c r="Z288" i="2"/>
  <c r="X288" i="2"/>
  <c r="V288" i="2"/>
  <c r="W288" i="2" s="1"/>
  <c r="T288" i="2"/>
  <c r="AA287" i="2"/>
  <c r="Z287" i="2"/>
  <c r="X287" i="2"/>
  <c r="V287" i="2"/>
  <c r="W287" i="2" s="1"/>
  <c r="T287" i="2"/>
  <c r="AA286" i="2"/>
  <c r="Z286" i="2"/>
  <c r="V286" i="2"/>
  <c r="T286" i="2"/>
  <c r="AA285" i="2"/>
  <c r="Z285" i="2"/>
  <c r="V285" i="2"/>
  <c r="X285" i="2" s="1"/>
  <c r="T285" i="2"/>
  <c r="AA284" i="2"/>
  <c r="Z284" i="2"/>
  <c r="X284" i="2"/>
  <c r="W284" i="2"/>
  <c r="V284" i="2"/>
  <c r="T284" i="2"/>
  <c r="AA283" i="2"/>
  <c r="Z283" i="2"/>
  <c r="V283" i="2"/>
  <c r="T283" i="2"/>
  <c r="AA282" i="2"/>
  <c r="Z282" i="2"/>
  <c r="V282" i="2"/>
  <c r="W282" i="2" s="1"/>
  <c r="T282" i="2"/>
  <c r="AA281" i="2"/>
  <c r="Z281" i="2"/>
  <c r="V281" i="2"/>
  <c r="T281" i="2"/>
  <c r="AA280" i="2"/>
  <c r="Z280" i="2"/>
  <c r="W280" i="2"/>
  <c r="V280" i="2"/>
  <c r="X280" i="2" s="1"/>
  <c r="T280" i="2"/>
  <c r="AA279" i="2"/>
  <c r="Z279" i="2"/>
  <c r="V279" i="2"/>
  <c r="T279" i="2"/>
  <c r="AA278" i="2"/>
  <c r="Z278" i="2"/>
  <c r="X278" i="2"/>
  <c r="V278" i="2"/>
  <c r="W278" i="2" s="1"/>
  <c r="T278" i="2"/>
  <c r="AA277" i="2"/>
  <c r="Z277" i="2"/>
  <c r="X277" i="2"/>
  <c r="V277" i="2"/>
  <c r="W277" i="2" s="1"/>
  <c r="T277" i="2"/>
  <c r="AA276" i="2"/>
  <c r="Z276" i="2"/>
  <c r="V276" i="2"/>
  <c r="W276" i="2" s="1"/>
  <c r="T276" i="2"/>
  <c r="AA275" i="2"/>
  <c r="Z275" i="2"/>
  <c r="V275" i="2"/>
  <c r="T275" i="2"/>
  <c r="AA274" i="2"/>
  <c r="Z274" i="2"/>
  <c r="X274" i="2"/>
  <c r="W274" i="2"/>
  <c r="V274" i="2"/>
  <c r="T274" i="2"/>
  <c r="AA273" i="2"/>
  <c r="Z273" i="2"/>
  <c r="X273" i="2"/>
  <c r="V273" i="2"/>
  <c r="W273" i="2" s="1"/>
  <c r="T273" i="2"/>
  <c r="AA272" i="2"/>
  <c r="Z272" i="2"/>
  <c r="V272" i="2"/>
  <c r="W272" i="2" s="1"/>
  <c r="T272" i="2"/>
  <c r="AA271" i="2"/>
  <c r="Z271" i="2"/>
  <c r="V271" i="2"/>
  <c r="T271" i="2"/>
  <c r="AA270" i="2"/>
  <c r="Z270" i="2"/>
  <c r="V270" i="2"/>
  <c r="T270" i="2"/>
  <c r="AA269" i="2"/>
  <c r="Z269" i="2"/>
  <c r="V269" i="2"/>
  <c r="T269" i="2"/>
  <c r="AA268" i="2"/>
  <c r="Z268" i="2"/>
  <c r="X268" i="2"/>
  <c r="V268" i="2"/>
  <c r="W268" i="2" s="1"/>
  <c r="T268" i="2"/>
  <c r="AA267" i="2"/>
  <c r="Z267" i="2"/>
  <c r="X267" i="2"/>
  <c r="V267" i="2"/>
  <c r="W267" i="2" s="1"/>
  <c r="T267" i="2"/>
  <c r="AA266" i="2"/>
  <c r="Z266" i="2"/>
  <c r="X266" i="2"/>
  <c r="V266" i="2"/>
  <c r="W266" i="2" s="1"/>
  <c r="T266" i="2"/>
  <c r="AA265" i="2"/>
  <c r="Z265" i="2"/>
  <c r="V265" i="2"/>
  <c r="X265" i="2" s="1"/>
  <c r="T265" i="2"/>
  <c r="AA264" i="2"/>
  <c r="Z264" i="2"/>
  <c r="X264" i="2"/>
  <c r="W264" i="2"/>
  <c r="V264" i="2"/>
  <c r="T264" i="2"/>
  <c r="AA263" i="2"/>
  <c r="Z263" i="2"/>
  <c r="X263" i="2"/>
  <c r="V263" i="2"/>
  <c r="W263" i="2" s="1"/>
  <c r="T263" i="2"/>
  <c r="AA262" i="2"/>
  <c r="Z262" i="2"/>
  <c r="X262" i="2"/>
  <c r="V262" i="2"/>
  <c r="W262" i="2" s="1"/>
  <c r="T262" i="2"/>
  <c r="AA261" i="2"/>
  <c r="Z261" i="2"/>
  <c r="V261" i="2"/>
  <c r="T261" i="2"/>
  <c r="AA260" i="2"/>
  <c r="Z260" i="2"/>
  <c r="W260" i="2"/>
  <c r="V260" i="2"/>
  <c r="X260" i="2" s="1"/>
  <c r="T260" i="2"/>
  <c r="AA259" i="2"/>
  <c r="Z259" i="2"/>
  <c r="W259" i="2"/>
  <c r="V259" i="2"/>
  <c r="X259" i="2" s="1"/>
  <c r="T259" i="2"/>
  <c r="AA258" i="2"/>
  <c r="Z258" i="2"/>
  <c r="X258" i="2"/>
  <c r="V258" i="2"/>
  <c r="W258" i="2" s="1"/>
  <c r="T258" i="2"/>
  <c r="AA257" i="2"/>
  <c r="Z257" i="2"/>
  <c r="X257" i="2"/>
  <c r="V257" i="2"/>
  <c r="W257" i="2" s="1"/>
  <c r="T257" i="2"/>
  <c r="AA256" i="2"/>
  <c r="Z256" i="2"/>
  <c r="X256" i="2"/>
  <c r="V256" i="2"/>
  <c r="W256" i="2" s="1"/>
  <c r="T256" i="2"/>
  <c r="AA255" i="2"/>
  <c r="Z255" i="2"/>
  <c r="X255" i="2"/>
  <c r="W255" i="2"/>
  <c r="V255" i="2"/>
  <c r="T255" i="2"/>
  <c r="AA254" i="2"/>
  <c r="Z254" i="2"/>
  <c r="X254" i="2"/>
  <c r="W254" i="2"/>
  <c r="V254" i="2"/>
  <c r="T254" i="2"/>
  <c r="AA253" i="2"/>
  <c r="Z253" i="2"/>
  <c r="X253" i="2"/>
  <c r="V253" i="2"/>
  <c r="W253" i="2" s="1"/>
  <c r="T253" i="2"/>
  <c r="AA252" i="2"/>
  <c r="Z252" i="2"/>
  <c r="X252" i="2"/>
  <c r="V252" i="2"/>
  <c r="W252" i="2" s="1"/>
  <c r="T252" i="2"/>
  <c r="AA251" i="2"/>
  <c r="Z251" i="2"/>
  <c r="V251" i="2"/>
  <c r="T251" i="2"/>
  <c r="AA250" i="2"/>
  <c r="Z250" i="2"/>
  <c r="W250" i="2"/>
  <c r="V250" i="2"/>
  <c r="X250" i="2" s="1"/>
  <c r="T250" i="2"/>
  <c r="AA249" i="2"/>
  <c r="Z249" i="2"/>
  <c r="X249" i="2"/>
  <c r="W249" i="2"/>
  <c r="V249" i="2"/>
  <c r="T249" i="2"/>
  <c r="AA248" i="2"/>
  <c r="Z248" i="2"/>
  <c r="X248" i="2"/>
  <c r="V248" i="2"/>
  <c r="W248" i="2" s="1"/>
  <c r="T248" i="2"/>
  <c r="AA247" i="2"/>
  <c r="Z247" i="2"/>
  <c r="X247" i="2"/>
  <c r="V247" i="2"/>
  <c r="W247" i="2" s="1"/>
  <c r="T247" i="2"/>
  <c r="AA246" i="2"/>
  <c r="Z246" i="2"/>
  <c r="V246" i="2"/>
  <c r="W246" i="2" s="1"/>
  <c r="T246" i="2"/>
  <c r="AA245" i="2"/>
  <c r="Z245" i="2"/>
  <c r="X245" i="2"/>
  <c r="W245" i="2"/>
  <c r="V245" i="2"/>
  <c r="T245" i="2"/>
  <c r="AA244" i="2"/>
  <c r="Z244" i="2"/>
  <c r="X244" i="2"/>
  <c r="W244" i="2"/>
  <c r="V244" i="2"/>
  <c r="T244" i="2"/>
  <c r="AA243" i="2"/>
  <c r="Z243" i="2"/>
  <c r="V243" i="2"/>
  <c r="T243" i="2"/>
  <c r="AA242" i="2"/>
  <c r="Z242" i="2"/>
  <c r="V242" i="2"/>
  <c r="W242" i="2" s="1"/>
  <c r="T242" i="2"/>
  <c r="AA241" i="2"/>
  <c r="Z241" i="2"/>
  <c r="V241" i="2"/>
  <c r="T241" i="2"/>
  <c r="AA240" i="2"/>
  <c r="Z240" i="2"/>
  <c r="W240" i="2"/>
  <c r="V240" i="2"/>
  <c r="X240" i="2" s="1"/>
  <c r="T240" i="2"/>
  <c r="AA239" i="2"/>
  <c r="Z239" i="2"/>
  <c r="X239" i="2"/>
  <c r="V239" i="2"/>
  <c r="W239" i="2" s="1"/>
  <c r="T239" i="2"/>
  <c r="AA238" i="2"/>
  <c r="Z238" i="2"/>
  <c r="X238" i="2"/>
  <c r="V238" i="2"/>
  <c r="W238" i="2" s="1"/>
  <c r="T238" i="2"/>
  <c r="AA237" i="2"/>
  <c r="Z237" i="2"/>
  <c r="X237" i="2"/>
  <c r="V237" i="2"/>
  <c r="W237" i="2" s="1"/>
  <c r="T237" i="2"/>
  <c r="AA236" i="2"/>
  <c r="Z236" i="2"/>
  <c r="V236" i="2"/>
  <c r="T236" i="2"/>
  <c r="AA235" i="2"/>
  <c r="Z235" i="2"/>
  <c r="W235" i="2"/>
  <c r="V235" i="2"/>
  <c r="X235" i="2" s="1"/>
  <c r="T235" i="2"/>
  <c r="AA234" i="2"/>
  <c r="Z234" i="2"/>
  <c r="X234" i="2"/>
  <c r="W234" i="2"/>
  <c r="V234" i="2"/>
  <c r="T234" i="2"/>
  <c r="AA233" i="2"/>
  <c r="Z233" i="2"/>
  <c r="V233" i="2"/>
  <c r="T233" i="2"/>
  <c r="AA232" i="2"/>
  <c r="Z232" i="2"/>
  <c r="V232" i="2"/>
  <c r="W232" i="2" s="1"/>
  <c r="T232" i="2"/>
  <c r="AA231" i="2"/>
  <c r="Z231" i="2"/>
  <c r="V231" i="2"/>
  <c r="T231" i="2"/>
  <c r="AA230" i="2"/>
  <c r="Z230" i="2"/>
  <c r="W230" i="2"/>
  <c r="V230" i="2"/>
  <c r="X230" i="2" s="1"/>
  <c r="T230" i="2"/>
  <c r="AA229" i="2"/>
  <c r="Z229" i="2"/>
  <c r="V229" i="2"/>
  <c r="T229" i="2"/>
  <c r="AA228" i="2"/>
  <c r="Z228" i="2"/>
  <c r="X228" i="2"/>
  <c r="V228" i="2"/>
  <c r="W228" i="2" s="1"/>
  <c r="T228" i="2"/>
  <c r="AA227" i="2"/>
  <c r="Z227" i="2"/>
  <c r="X227" i="2"/>
  <c r="V227" i="2"/>
  <c r="W227" i="2" s="1"/>
  <c r="T227" i="2"/>
  <c r="AA226" i="2"/>
  <c r="Z226" i="2"/>
  <c r="X226" i="2"/>
  <c r="V226" i="2"/>
  <c r="W226" i="2" s="1"/>
  <c r="T226" i="2"/>
  <c r="AA225" i="2"/>
  <c r="Z225" i="2"/>
  <c r="V225" i="2"/>
  <c r="T225" i="2"/>
  <c r="AA224" i="2"/>
  <c r="Z224" i="2"/>
  <c r="X224" i="2"/>
  <c r="W224" i="2"/>
  <c r="V224" i="2"/>
  <c r="T224" i="2"/>
  <c r="AA223" i="2"/>
  <c r="Z223" i="2"/>
  <c r="V223" i="2"/>
  <c r="W223" i="2" s="1"/>
  <c r="T223" i="2"/>
  <c r="AA222" i="2"/>
  <c r="Z222" i="2"/>
  <c r="V222" i="2"/>
  <c r="T222" i="2"/>
  <c r="AA221" i="2"/>
  <c r="Z221" i="2"/>
  <c r="V221" i="2"/>
  <c r="T221" i="2"/>
  <c r="AA220" i="2"/>
  <c r="Z220" i="2"/>
  <c r="W220" i="2"/>
  <c r="V220" i="2"/>
  <c r="X220" i="2" s="1"/>
  <c r="T220" i="2"/>
  <c r="AA219" i="2"/>
  <c r="Z219" i="2"/>
  <c r="W219" i="2"/>
  <c r="V219" i="2"/>
  <c r="X219" i="2" s="1"/>
  <c r="T219" i="2"/>
  <c r="AA218" i="2"/>
  <c r="Z218" i="2"/>
  <c r="X218" i="2"/>
  <c r="V218" i="2"/>
  <c r="W218" i="2" s="1"/>
  <c r="T218" i="2"/>
  <c r="AA217" i="2"/>
  <c r="Z217" i="2"/>
  <c r="X217" i="2"/>
  <c r="V217" i="2"/>
  <c r="W217" i="2" s="1"/>
  <c r="T217" i="2"/>
  <c r="AA216" i="2"/>
  <c r="Z216" i="2"/>
  <c r="X216" i="2"/>
  <c r="V216" i="2"/>
  <c r="W216" i="2" s="1"/>
  <c r="T216" i="2"/>
  <c r="AA215" i="2"/>
  <c r="Z215" i="2"/>
  <c r="V215" i="2"/>
  <c r="X215" i="2" s="1"/>
  <c r="T215" i="2"/>
  <c r="AA214" i="2"/>
  <c r="Z214" i="2"/>
  <c r="X214" i="2"/>
  <c r="W214" i="2"/>
  <c r="V214" i="2"/>
  <c r="T214" i="2"/>
  <c r="AA213" i="2"/>
  <c r="Z213" i="2"/>
  <c r="X213" i="2"/>
  <c r="V213" i="2"/>
  <c r="W213" i="2" s="1"/>
  <c r="T213" i="2"/>
  <c r="AA212" i="2"/>
  <c r="Z212" i="2"/>
  <c r="V212" i="2"/>
  <c r="T212" i="2"/>
  <c r="AA211" i="2"/>
  <c r="Z211" i="2"/>
  <c r="V211" i="2"/>
  <c r="T211" i="2"/>
  <c r="AA210" i="2"/>
  <c r="Z210" i="2"/>
  <c r="V210" i="2"/>
  <c r="T210" i="2"/>
  <c r="AA209" i="2"/>
  <c r="Z209" i="2"/>
  <c r="V209" i="2"/>
  <c r="X209" i="2" s="1"/>
  <c r="T209" i="2"/>
  <c r="AA208" i="2"/>
  <c r="Z208" i="2"/>
  <c r="X208" i="2"/>
  <c r="V208" i="2"/>
  <c r="W208" i="2" s="1"/>
  <c r="T208" i="2"/>
  <c r="AA207" i="2"/>
  <c r="Z207" i="2"/>
  <c r="X207" i="2"/>
  <c r="V207" i="2"/>
  <c r="W207" i="2" s="1"/>
  <c r="T207" i="2"/>
  <c r="AA206" i="2"/>
  <c r="Z206" i="2"/>
  <c r="X206" i="2"/>
  <c r="V206" i="2"/>
  <c r="W206" i="2" s="1"/>
  <c r="T206" i="2"/>
  <c r="AA205" i="2"/>
  <c r="Z205" i="2"/>
  <c r="V205" i="2"/>
  <c r="T205" i="2"/>
  <c r="AA204" i="2"/>
  <c r="Z204" i="2"/>
  <c r="X204" i="2"/>
  <c r="W204" i="2"/>
  <c r="V204" i="2"/>
  <c r="T204" i="2"/>
  <c r="AA203" i="2"/>
  <c r="Z203" i="2"/>
  <c r="X203" i="2"/>
  <c r="V203" i="2"/>
  <c r="W203" i="2" s="1"/>
  <c r="T203" i="2"/>
  <c r="AA202" i="2"/>
  <c r="Z202" i="2"/>
  <c r="V202" i="2"/>
  <c r="T202" i="2"/>
  <c r="AA201" i="2"/>
  <c r="Z201" i="2"/>
  <c r="V201" i="2"/>
  <c r="T201" i="2"/>
  <c r="AA200" i="2"/>
  <c r="Z200" i="2"/>
  <c r="V200" i="2"/>
  <c r="T200" i="2"/>
  <c r="AA199" i="2"/>
  <c r="Z199" i="2"/>
  <c r="V199" i="2"/>
  <c r="X199" i="2" s="1"/>
  <c r="T199" i="2"/>
  <c r="AA198" i="2"/>
  <c r="Z198" i="2"/>
  <c r="X198" i="2"/>
  <c r="V198" i="2"/>
  <c r="W198" i="2" s="1"/>
  <c r="T198" i="2"/>
  <c r="AA197" i="2"/>
  <c r="Z197" i="2"/>
  <c r="X197" i="2"/>
  <c r="V197" i="2"/>
  <c r="W197" i="2" s="1"/>
  <c r="T197" i="2"/>
  <c r="AA196" i="2"/>
  <c r="Z196" i="2"/>
  <c r="V196" i="2"/>
  <c r="W196" i="2" s="1"/>
  <c r="T196" i="2"/>
  <c r="AA195" i="2"/>
  <c r="Z195" i="2"/>
  <c r="X195" i="2"/>
  <c r="W195" i="2"/>
  <c r="V195" i="2"/>
  <c r="T195" i="2"/>
  <c r="AA194" i="2"/>
  <c r="Z194" i="2"/>
  <c r="X194" i="2"/>
  <c r="W194" i="2"/>
  <c r="V194" i="2"/>
  <c r="T194" i="2"/>
  <c r="AA193" i="2"/>
  <c r="Z193" i="2"/>
  <c r="V193" i="2"/>
  <c r="T193" i="2"/>
  <c r="AA192" i="2"/>
  <c r="Z192" i="2"/>
  <c r="V192" i="2"/>
  <c r="W192" i="2" s="1"/>
  <c r="T192" i="2"/>
  <c r="AA191" i="2"/>
  <c r="Z191" i="2"/>
  <c r="V191" i="2"/>
  <c r="T191" i="2"/>
  <c r="AA190" i="2"/>
  <c r="Z190" i="2"/>
  <c r="W190" i="2"/>
  <c r="V190" i="2"/>
  <c r="X190" i="2" s="1"/>
  <c r="T190" i="2"/>
  <c r="AA189" i="2"/>
  <c r="Z189" i="2"/>
  <c r="V189" i="2"/>
  <c r="T189" i="2"/>
  <c r="AA188" i="2"/>
  <c r="Z188" i="2"/>
  <c r="X188" i="2"/>
  <c r="V188" i="2"/>
  <c r="W188" i="2" s="1"/>
  <c r="T188" i="2"/>
  <c r="AA187" i="2"/>
  <c r="Z187" i="2"/>
  <c r="X187" i="2"/>
  <c r="V187" i="2"/>
  <c r="W187" i="2" s="1"/>
  <c r="T187" i="2"/>
  <c r="AA186" i="2"/>
  <c r="Z186" i="2"/>
  <c r="V186" i="2"/>
  <c r="T186" i="2"/>
  <c r="AA185" i="2"/>
  <c r="Z185" i="2"/>
  <c r="V185" i="2"/>
  <c r="X185" i="2" s="1"/>
  <c r="T185" i="2"/>
  <c r="AA184" i="2"/>
  <c r="Z184" i="2"/>
  <c r="X184" i="2"/>
  <c r="W184" i="2"/>
  <c r="V184" i="2"/>
  <c r="T184" i="2"/>
  <c r="AA183" i="2"/>
  <c r="Z183" i="2"/>
  <c r="V183" i="2"/>
  <c r="T183" i="2"/>
  <c r="AA182" i="2"/>
  <c r="Z182" i="2"/>
  <c r="V182" i="2"/>
  <c r="T182" i="2"/>
  <c r="AA181" i="2"/>
  <c r="Z181" i="2"/>
  <c r="V181" i="2"/>
  <c r="T181" i="2"/>
  <c r="AA180" i="2"/>
  <c r="Z180" i="2"/>
  <c r="W180" i="2"/>
  <c r="V180" i="2"/>
  <c r="X180" i="2" s="1"/>
  <c r="T180" i="2"/>
  <c r="AA179" i="2"/>
  <c r="Z179" i="2"/>
  <c r="X179" i="2"/>
  <c r="V179" i="2"/>
  <c r="W179" i="2" s="1"/>
  <c r="T179" i="2"/>
  <c r="AA178" i="2"/>
  <c r="Z178" i="2"/>
  <c r="X178" i="2"/>
  <c r="V178" i="2"/>
  <c r="W178" i="2" s="1"/>
  <c r="T178" i="2"/>
  <c r="AA177" i="2"/>
  <c r="Z177" i="2"/>
  <c r="X177" i="2"/>
  <c r="V177" i="2"/>
  <c r="W177" i="2" s="1"/>
  <c r="T177" i="2"/>
  <c r="AA176" i="2"/>
  <c r="Z176" i="2"/>
  <c r="X176" i="2"/>
  <c r="V176" i="2"/>
  <c r="W176" i="2" s="1"/>
  <c r="T176" i="2"/>
  <c r="AA175" i="2"/>
  <c r="Z175" i="2"/>
  <c r="W175" i="2"/>
  <c r="V175" i="2"/>
  <c r="X175" i="2" s="1"/>
  <c r="T175" i="2"/>
  <c r="AA174" i="2"/>
  <c r="Z174" i="2"/>
  <c r="X174" i="2"/>
  <c r="W174" i="2"/>
  <c r="V174" i="2"/>
  <c r="T174" i="2"/>
  <c r="AA173" i="2"/>
  <c r="Z173" i="2"/>
  <c r="V173" i="2"/>
  <c r="W173" i="2" s="1"/>
  <c r="T173" i="2"/>
  <c r="AA172" i="2"/>
  <c r="Z172" i="2"/>
  <c r="V172" i="2"/>
  <c r="T172" i="2"/>
  <c r="AA171" i="2"/>
  <c r="Z171" i="2"/>
  <c r="V171" i="2"/>
  <c r="T171" i="2"/>
  <c r="AA170" i="2"/>
  <c r="Z170" i="2"/>
  <c r="V170" i="2"/>
  <c r="T170" i="2"/>
  <c r="AA169" i="2"/>
  <c r="Z169" i="2"/>
  <c r="V169" i="2"/>
  <c r="W169" i="2" s="1"/>
  <c r="T169" i="2"/>
  <c r="AA168" i="2"/>
  <c r="Z168" i="2"/>
  <c r="X168" i="2"/>
  <c r="V168" i="2"/>
  <c r="W168" i="2" s="1"/>
  <c r="T168" i="2"/>
  <c r="AA167" i="2"/>
  <c r="Z167" i="2"/>
  <c r="X167" i="2"/>
  <c r="V167" i="2"/>
  <c r="W167" i="2" s="1"/>
  <c r="T167" i="2"/>
  <c r="AA166" i="2"/>
  <c r="Z166" i="2"/>
  <c r="X166" i="2"/>
  <c r="V166" i="2"/>
  <c r="W166" i="2" s="1"/>
  <c r="T166" i="2"/>
  <c r="AA165" i="2"/>
  <c r="Z165" i="2"/>
  <c r="X165" i="2"/>
  <c r="W165" i="2"/>
  <c r="V165" i="2"/>
  <c r="T165" i="2"/>
  <c r="AA164" i="2"/>
  <c r="Z164" i="2"/>
  <c r="X164" i="2"/>
  <c r="W164" i="2"/>
  <c r="V164" i="2"/>
  <c r="T164" i="2"/>
  <c r="AA163" i="2"/>
  <c r="Z163" i="2"/>
  <c r="X163" i="2"/>
  <c r="V163" i="2"/>
  <c r="W163" i="2" s="1"/>
  <c r="T163" i="2"/>
  <c r="AA162" i="2"/>
  <c r="Z162" i="2"/>
  <c r="X162" i="2"/>
  <c r="V162" i="2"/>
  <c r="W162" i="2" s="1"/>
  <c r="T162" i="2"/>
  <c r="AA161" i="2"/>
  <c r="Z161" i="2"/>
  <c r="V161" i="2"/>
  <c r="T161" i="2"/>
  <c r="AA160" i="2"/>
  <c r="Z160" i="2"/>
  <c r="W160" i="2"/>
  <c r="V160" i="2"/>
  <c r="X160" i="2" s="1"/>
  <c r="T160" i="2"/>
  <c r="AA159" i="2"/>
  <c r="Z159" i="2"/>
  <c r="W159" i="2"/>
  <c r="V159" i="2"/>
  <c r="X159" i="2" s="1"/>
  <c r="T159" i="2"/>
  <c r="AA158" i="2"/>
  <c r="Z158" i="2"/>
  <c r="X158" i="2"/>
  <c r="V158" i="2"/>
  <c r="W158" i="2" s="1"/>
  <c r="T158" i="2"/>
  <c r="AA157" i="2"/>
  <c r="Z157" i="2"/>
  <c r="X157" i="2"/>
  <c r="V157" i="2"/>
  <c r="W157" i="2" s="1"/>
  <c r="T157" i="2"/>
  <c r="AA156" i="2"/>
  <c r="Z156" i="2"/>
  <c r="X156" i="2"/>
  <c r="V156" i="2"/>
  <c r="W156" i="2" s="1"/>
  <c r="T156" i="2"/>
  <c r="AA155" i="2"/>
  <c r="Z155" i="2"/>
  <c r="X155" i="2"/>
  <c r="W155" i="2"/>
  <c r="V155" i="2"/>
  <c r="T155" i="2"/>
  <c r="AA154" i="2"/>
  <c r="Z154" i="2"/>
  <c r="X154" i="2"/>
  <c r="W154" i="2"/>
  <c r="V154" i="2"/>
  <c r="T154" i="2"/>
  <c r="AA153" i="2"/>
  <c r="Z153" i="2"/>
  <c r="V153" i="2"/>
  <c r="T153" i="2"/>
  <c r="AA152" i="2"/>
  <c r="Z152" i="2"/>
  <c r="V152" i="2"/>
  <c r="W152" i="2" s="1"/>
  <c r="T152" i="2"/>
  <c r="AA151" i="2"/>
  <c r="Z151" i="2"/>
  <c r="V151" i="2"/>
  <c r="T151" i="2"/>
  <c r="AA150" i="2"/>
  <c r="Z150" i="2"/>
  <c r="V150" i="2"/>
  <c r="T150" i="2"/>
  <c r="AA149" i="2"/>
  <c r="Z149" i="2"/>
  <c r="V149" i="2"/>
  <c r="T149" i="2"/>
  <c r="AA148" i="2"/>
  <c r="Z148" i="2"/>
  <c r="X148" i="2"/>
  <c r="V148" i="2"/>
  <c r="W148" i="2" s="1"/>
  <c r="T148" i="2"/>
  <c r="AA147" i="2"/>
  <c r="Z147" i="2"/>
  <c r="X147" i="2"/>
  <c r="V147" i="2"/>
  <c r="W147" i="2" s="1"/>
  <c r="T147" i="2"/>
  <c r="AA146" i="2"/>
  <c r="Z146" i="2"/>
  <c r="V146" i="2"/>
  <c r="T146" i="2"/>
  <c r="AA145" i="2"/>
  <c r="Z145" i="2"/>
  <c r="X145" i="2"/>
  <c r="W145" i="2"/>
  <c r="V145" i="2"/>
  <c r="T145" i="2"/>
  <c r="AA144" i="2"/>
  <c r="Z144" i="2"/>
  <c r="X144" i="2"/>
  <c r="W144" i="2"/>
  <c r="V144" i="2"/>
  <c r="T144" i="2"/>
  <c r="AA143" i="2"/>
  <c r="Z143" i="2"/>
  <c r="V143" i="2"/>
  <c r="T143" i="2"/>
  <c r="AA142" i="2"/>
  <c r="Z142" i="2"/>
  <c r="V142" i="2"/>
  <c r="W142" i="2" s="1"/>
  <c r="T142" i="2"/>
  <c r="AA141" i="2"/>
  <c r="Z141" i="2"/>
  <c r="V141" i="2"/>
  <c r="T141" i="2"/>
  <c r="AA140" i="2"/>
  <c r="Z140" i="2"/>
  <c r="W140" i="2"/>
  <c r="V140" i="2"/>
  <c r="X140" i="2" s="1"/>
  <c r="T140" i="2"/>
  <c r="AA139" i="2"/>
  <c r="Z139" i="2"/>
  <c r="X139" i="2"/>
  <c r="V139" i="2"/>
  <c r="W139" i="2" s="1"/>
  <c r="T139" i="2"/>
  <c r="AA138" i="2"/>
  <c r="Z138" i="2"/>
  <c r="X138" i="2"/>
  <c r="V138" i="2"/>
  <c r="W138" i="2" s="1"/>
  <c r="T138" i="2"/>
  <c r="AA137" i="2"/>
  <c r="Z137" i="2"/>
  <c r="X137" i="2"/>
  <c r="V137" i="2"/>
  <c r="W137" i="2" s="1"/>
  <c r="T137" i="2"/>
  <c r="AA136" i="2"/>
  <c r="Z136" i="2"/>
  <c r="V136" i="2"/>
  <c r="T136" i="2"/>
  <c r="AA135" i="2"/>
  <c r="Z135" i="2"/>
  <c r="V135" i="2"/>
  <c r="X135" i="2" s="1"/>
  <c r="T135" i="2"/>
  <c r="AA134" i="2"/>
  <c r="Z134" i="2"/>
  <c r="X134" i="2"/>
  <c r="W134" i="2"/>
  <c r="V134" i="2"/>
  <c r="T134" i="2"/>
  <c r="AA133" i="2"/>
  <c r="Z133" i="2"/>
  <c r="V133" i="2"/>
  <c r="T133" i="2"/>
  <c r="AA132" i="2"/>
  <c r="Z132" i="2"/>
  <c r="V132" i="2"/>
  <c r="T132" i="2"/>
  <c r="AA131" i="2"/>
  <c r="Z131" i="2"/>
  <c r="V131" i="2"/>
  <c r="T131" i="2"/>
  <c r="AA130" i="2"/>
  <c r="Z130" i="2"/>
  <c r="W130" i="2"/>
  <c r="V130" i="2"/>
  <c r="X130" i="2" s="1"/>
  <c r="T130" i="2"/>
  <c r="AA129" i="2"/>
  <c r="Z129" i="2"/>
  <c r="V129" i="2"/>
  <c r="T129" i="2"/>
  <c r="AA128" i="2"/>
  <c r="Z128" i="2"/>
  <c r="X128" i="2"/>
  <c r="V128" i="2"/>
  <c r="W128" i="2" s="1"/>
  <c r="T128" i="2"/>
  <c r="AA127" i="2"/>
  <c r="Z127" i="2"/>
  <c r="X127" i="2"/>
  <c r="V127" i="2"/>
  <c r="W127" i="2" s="1"/>
  <c r="T127" i="2"/>
  <c r="AA126" i="2"/>
  <c r="Z126" i="2"/>
  <c r="X126" i="2"/>
  <c r="V126" i="2"/>
  <c r="W126" i="2" s="1"/>
  <c r="T126" i="2"/>
  <c r="AA125" i="2"/>
  <c r="Z125" i="2"/>
  <c r="X125" i="2"/>
  <c r="W125" i="2"/>
  <c r="V125" i="2"/>
  <c r="T125" i="2"/>
  <c r="AA124" i="2"/>
  <c r="Z124" i="2"/>
  <c r="X124" i="2"/>
  <c r="W124" i="2"/>
  <c r="V124" i="2"/>
  <c r="T124" i="2"/>
  <c r="AA123" i="2"/>
  <c r="Z123" i="2"/>
  <c r="X123" i="2"/>
  <c r="V123" i="2"/>
  <c r="W123" i="2" s="1"/>
  <c r="T123" i="2"/>
  <c r="AA122" i="2"/>
  <c r="Z122" i="2"/>
  <c r="X122" i="2"/>
  <c r="V122" i="2"/>
  <c r="W122" i="2" s="1"/>
  <c r="T122" i="2"/>
  <c r="AA121" i="2"/>
  <c r="Z121" i="2"/>
  <c r="V121" i="2"/>
  <c r="T121" i="2"/>
  <c r="AA120" i="2"/>
  <c r="Z120" i="2"/>
  <c r="V120" i="2"/>
  <c r="T120" i="2"/>
  <c r="AA119" i="2"/>
  <c r="Z119" i="2"/>
  <c r="V119" i="2"/>
  <c r="X119" i="2" s="1"/>
  <c r="T119" i="2"/>
  <c r="AA118" i="2"/>
  <c r="Z118" i="2"/>
  <c r="X118" i="2"/>
  <c r="V118" i="2"/>
  <c r="W118" i="2" s="1"/>
  <c r="T118" i="2"/>
  <c r="AA117" i="2"/>
  <c r="Z117" i="2"/>
  <c r="X117" i="2"/>
  <c r="V117" i="2"/>
  <c r="W117" i="2" s="1"/>
  <c r="T117" i="2"/>
  <c r="AA116" i="2"/>
  <c r="Z116" i="2"/>
  <c r="X116" i="2"/>
  <c r="V116" i="2"/>
  <c r="W116" i="2" s="1"/>
  <c r="T116" i="2"/>
  <c r="AA115" i="2"/>
  <c r="Z115" i="2"/>
  <c r="X115" i="2"/>
  <c r="W115" i="2"/>
  <c r="V115" i="2"/>
  <c r="T115" i="2"/>
  <c r="AA114" i="2"/>
  <c r="Z114" i="2"/>
  <c r="X114" i="2"/>
  <c r="W114" i="2"/>
  <c r="V114" i="2"/>
  <c r="T114" i="2"/>
  <c r="AA113" i="2"/>
  <c r="Z113" i="2"/>
  <c r="V113" i="2"/>
  <c r="W113" i="2" s="1"/>
  <c r="T113" i="2"/>
  <c r="AA112" i="2"/>
  <c r="Z112" i="2"/>
  <c r="X112" i="2"/>
  <c r="V112" i="2"/>
  <c r="W112" i="2" s="1"/>
  <c r="T112" i="2"/>
  <c r="AA111" i="2"/>
  <c r="Z111" i="2"/>
  <c r="V111" i="2"/>
  <c r="T111" i="2"/>
  <c r="AA110" i="2"/>
  <c r="Z110" i="2"/>
  <c r="W110" i="2"/>
  <c r="V110" i="2"/>
  <c r="X110" i="2" s="1"/>
  <c r="T110" i="2"/>
  <c r="AA109" i="2"/>
  <c r="Z109" i="2"/>
  <c r="X109" i="2"/>
  <c r="V109" i="2"/>
  <c r="W109" i="2" s="1"/>
  <c r="T109" i="2"/>
  <c r="AA108" i="2"/>
  <c r="Z108" i="2"/>
  <c r="X108" i="2"/>
  <c r="V108" i="2"/>
  <c r="W108" i="2" s="1"/>
  <c r="T108" i="2"/>
  <c r="AA107" i="2"/>
  <c r="Z107" i="2"/>
  <c r="X107" i="2"/>
  <c r="V107" i="2"/>
  <c r="W107" i="2" s="1"/>
  <c r="T107" i="2"/>
  <c r="AA106" i="2"/>
  <c r="Z106" i="2"/>
  <c r="X106" i="2"/>
  <c r="V106" i="2"/>
  <c r="W106" i="2" s="1"/>
  <c r="T106" i="2"/>
  <c r="AA105" i="2"/>
  <c r="Z105" i="2"/>
  <c r="V105" i="2"/>
  <c r="X105" i="2" s="1"/>
  <c r="T105" i="2"/>
  <c r="AA104" i="2"/>
  <c r="Z104" i="2"/>
  <c r="X104" i="2"/>
  <c r="W104" i="2"/>
  <c r="V104" i="2"/>
  <c r="T104" i="2"/>
  <c r="AA103" i="2"/>
  <c r="Z103" i="2"/>
  <c r="V103" i="2"/>
  <c r="T103" i="2"/>
  <c r="AA102" i="2"/>
  <c r="Z102" i="2"/>
  <c r="X102" i="2"/>
  <c r="V102" i="2"/>
  <c r="W102" i="2" s="1"/>
  <c r="T102" i="2"/>
  <c r="AA101" i="2"/>
  <c r="Z101" i="2"/>
  <c r="V101" i="2"/>
  <c r="T101" i="2"/>
  <c r="AA100" i="2"/>
  <c r="Z100" i="2"/>
  <c r="V100" i="2"/>
  <c r="X100" i="2" s="1"/>
  <c r="T100" i="2"/>
  <c r="AA99" i="2"/>
  <c r="Z99" i="2"/>
  <c r="X99" i="2"/>
  <c r="V99" i="2"/>
  <c r="W99" i="2" s="1"/>
  <c r="T99" i="2"/>
  <c r="AA98" i="2"/>
  <c r="Z98" i="2"/>
  <c r="X98" i="2"/>
  <c r="V98" i="2"/>
  <c r="W98" i="2" s="1"/>
  <c r="T98" i="2"/>
  <c r="AA97" i="2"/>
  <c r="Z97" i="2"/>
  <c r="X97" i="2"/>
  <c r="V97" i="2"/>
  <c r="W97" i="2" s="1"/>
  <c r="T97" i="2"/>
  <c r="AA96" i="2"/>
  <c r="Z96" i="2"/>
  <c r="V96" i="2"/>
  <c r="W96" i="2" s="1"/>
  <c r="T96" i="2"/>
  <c r="AA95" i="2"/>
  <c r="Z95" i="2"/>
  <c r="W95" i="2"/>
  <c r="V95" i="2"/>
  <c r="X95" i="2" s="1"/>
  <c r="T95" i="2"/>
  <c r="AA94" i="2"/>
  <c r="Z94" i="2"/>
  <c r="X94" i="2"/>
  <c r="W94" i="2"/>
  <c r="V94" i="2"/>
  <c r="T94" i="2"/>
  <c r="AA93" i="2"/>
  <c r="Z93" i="2"/>
  <c r="V93" i="2"/>
  <c r="W93" i="2" s="1"/>
  <c r="T93" i="2"/>
  <c r="AA92" i="2"/>
  <c r="Z92" i="2"/>
  <c r="X92" i="2"/>
  <c r="V92" i="2"/>
  <c r="W92" i="2" s="1"/>
  <c r="T92" i="2"/>
  <c r="AA91" i="2"/>
  <c r="Z91" i="2"/>
  <c r="V91" i="2"/>
  <c r="T91" i="2"/>
  <c r="AA90" i="2"/>
  <c r="Z90" i="2"/>
  <c r="V90" i="2"/>
  <c r="T90" i="2"/>
  <c r="AA89" i="2"/>
  <c r="Z89" i="2"/>
  <c r="X89" i="2"/>
  <c r="V89" i="2"/>
  <c r="W89" i="2" s="1"/>
  <c r="T89" i="2"/>
  <c r="AA88" i="2"/>
  <c r="Z88" i="2"/>
  <c r="X88" i="2"/>
  <c r="V88" i="2"/>
  <c r="W88" i="2" s="1"/>
  <c r="T88" i="2"/>
  <c r="AA87" i="2"/>
  <c r="Z87" i="2"/>
  <c r="X87" i="2"/>
  <c r="V87" i="2"/>
  <c r="W87" i="2" s="1"/>
  <c r="T87" i="2"/>
  <c r="AA86" i="2"/>
  <c r="Z86" i="2"/>
  <c r="X86" i="2"/>
  <c r="V86" i="2"/>
  <c r="W86" i="2" s="1"/>
  <c r="T86" i="2"/>
  <c r="AA85" i="2"/>
  <c r="Z85" i="2"/>
  <c r="V85" i="2"/>
  <c r="X85" i="2" s="1"/>
  <c r="T85" i="2"/>
  <c r="AA84" i="2"/>
  <c r="Z84" i="2"/>
  <c r="X84" i="2"/>
  <c r="W84" i="2"/>
  <c r="V84" i="2"/>
  <c r="T84" i="2"/>
  <c r="AA83" i="2"/>
  <c r="Z83" i="2"/>
  <c r="V83" i="2"/>
  <c r="T83" i="2"/>
  <c r="AA82" i="2"/>
  <c r="Z82" i="2"/>
  <c r="V82" i="2"/>
  <c r="T82" i="2"/>
  <c r="AA81" i="2"/>
  <c r="Z81" i="2"/>
  <c r="V81" i="2"/>
  <c r="T81" i="2"/>
  <c r="AA80" i="2"/>
  <c r="Z80" i="2"/>
  <c r="V80" i="2"/>
  <c r="X80" i="2" s="1"/>
  <c r="T80" i="2"/>
  <c r="AA79" i="2"/>
  <c r="Z79" i="2"/>
  <c r="X79" i="2"/>
  <c r="V79" i="2"/>
  <c r="W79" i="2" s="1"/>
  <c r="T79" i="2"/>
  <c r="AA78" i="2"/>
  <c r="Z78" i="2"/>
  <c r="X78" i="2"/>
  <c r="V78" i="2"/>
  <c r="W78" i="2" s="1"/>
  <c r="T78" i="2"/>
  <c r="AA77" i="2"/>
  <c r="Z77" i="2"/>
  <c r="X77" i="2"/>
  <c r="V77" i="2"/>
  <c r="W77" i="2" s="1"/>
  <c r="T77" i="2"/>
  <c r="AA76" i="2"/>
  <c r="Z76" i="2"/>
  <c r="V76" i="2"/>
  <c r="W76" i="2" s="1"/>
  <c r="T76" i="2"/>
  <c r="AA75" i="2"/>
  <c r="Z75" i="2"/>
  <c r="X75" i="2"/>
  <c r="W75" i="2"/>
  <c r="V75" i="2"/>
  <c r="T75" i="2"/>
  <c r="AA74" i="2"/>
  <c r="Z74" i="2"/>
  <c r="X74" i="2"/>
  <c r="W74" i="2"/>
  <c r="V74" i="2"/>
  <c r="T74" i="2"/>
  <c r="AA73" i="2"/>
  <c r="Z73" i="2"/>
  <c r="V73" i="2"/>
  <c r="T73" i="2"/>
  <c r="AA72" i="2"/>
  <c r="Z72" i="2"/>
  <c r="V72" i="2"/>
  <c r="T72" i="2"/>
  <c r="AA71" i="2"/>
  <c r="Z71" i="2"/>
  <c r="V71" i="2"/>
  <c r="T71" i="2"/>
  <c r="AA70" i="2"/>
  <c r="Z70" i="2"/>
  <c r="W70" i="2"/>
  <c r="V70" i="2"/>
  <c r="X70" i="2" s="1"/>
  <c r="T70" i="2"/>
  <c r="AA69" i="2"/>
  <c r="Z69" i="2"/>
  <c r="V69" i="2"/>
  <c r="X69" i="2" s="1"/>
  <c r="T69" i="2"/>
  <c r="AA68" i="2"/>
  <c r="Z68" i="2"/>
  <c r="X68" i="2"/>
  <c r="V68" i="2"/>
  <c r="W68" i="2" s="1"/>
  <c r="T68" i="2"/>
  <c r="AA67" i="2"/>
  <c r="Z67" i="2"/>
  <c r="X67" i="2"/>
  <c r="V67" i="2"/>
  <c r="W67" i="2" s="1"/>
  <c r="T67" i="2"/>
  <c r="AA66" i="2"/>
  <c r="Z66" i="2"/>
  <c r="V66" i="2"/>
  <c r="T66" i="2"/>
  <c r="AA65" i="2"/>
  <c r="Z65" i="2"/>
  <c r="V65" i="2"/>
  <c r="T65" i="2"/>
  <c r="AA64" i="2"/>
  <c r="Z64" i="2"/>
  <c r="X64" i="2"/>
  <c r="W64" i="2"/>
  <c r="V64" i="2"/>
  <c r="T64" i="2"/>
  <c r="AA63" i="2"/>
  <c r="Z63" i="2"/>
  <c r="X63" i="2"/>
  <c r="V63" i="2"/>
  <c r="W63" i="2" s="1"/>
  <c r="T63" i="2"/>
  <c r="AA62" i="2"/>
  <c r="Z62" i="2"/>
  <c r="V62" i="2"/>
  <c r="T62" i="2"/>
  <c r="AA61" i="2"/>
  <c r="Z61" i="2"/>
  <c r="V61" i="2"/>
  <c r="T61" i="2"/>
  <c r="AA60" i="2"/>
  <c r="Z60" i="2"/>
  <c r="W60" i="2"/>
  <c r="V60" i="2"/>
  <c r="X60" i="2" s="1"/>
  <c r="T60" i="2"/>
  <c r="AA59" i="2"/>
  <c r="Z59" i="2"/>
  <c r="V59" i="2"/>
  <c r="X59" i="2" s="1"/>
  <c r="T59" i="2"/>
  <c r="AA58" i="2"/>
  <c r="Z58" i="2"/>
  <c r="X58" i="2"/>
  <c r="V58" i="2"/>
  <c r="W58" i="2" s="1"/>
  <c r="T58" i="2"/>
  <c r="AA57" i="2"/>
  <c r="Z57" i="2"/>
  <c r="X57" i="2"/>
  <c r="V57" i="2"/>
  <c r="W57" i="2" s="1"/>
  <c r="T57" i="2"/>
  <c r="AA56" i="2"/>
  <c r="Z56" i="2"/>
  <c r="X56" i="2"/>
  <c r="V56" i="2"/>
  <c r="W56" i="2" s="1"/>
  <c r="T56" i="2"/>
  <c r="AA55" i="2"/>
  <c r="Z55" i="2"/>
  <c r="X55" i="2"/>
  <c r="W55" i="2"/>
  <c r="V55" i="2"/>
  <c r="T55" i="2"/>
  <c r="AA54" i="2"/>
  <c r="Z54" i="2"/>
  <c r="X54" i="2"/>
  <c r="W54" i="2"/>
  <c r="V54" i="2"/>
  <c r="T54" i="2"/>
  <c r="AA53" i="2"/>
  <c r="Z53" i="2"/>
  <c r="X53" i="2"/>
  <c r="V53" i="2"/>
  <c r="W53" i="2" s="1"/>
  <c r="T53" i="2"/>
  <c r="AA52" i="2"/>
  <c r="Z52" i="2"/>
  <c r="X52" i="2"/>
  <c r="V52" i="2"/>
  <c r="W52" i="2" s="1"/>
  <c r="T52" i="2"/>
  <c r="AA51" i="2"/>
  <c r="Z51" i="2"/>
  <c r="V51" i="2"/>
  <c r="T51" i="2"/>
  <c r="AA50" i="2"/>
  <c r="Z50" i="2"/>
  <c r="W50" i="2"/>
  <c r="V50" i="2"/>
  <c r="X50" i="2" s="1"/>
  <c r="T50" i="2"/>
  <c r="AA49" i="2"/>
  <c r="Z49" i="2"/>
  <c r="X49" i="2"/>
  <c r="W49" i="2"/>
  <c r="V49" i="2"/>
  <c r="T49" i="2"/>
  <c r="AA48" i="2"/>
  <c r="Z48" i="2"/>
  <c r="X48" i="2"/>
  <c r="V48" i="2"/>
  <c r="W48" i="2" s="1"/>
  <c r="T48" i="2"/>
  <c r="AA47" i="2"/>
  <c r="Z47" i="2"/>
  <c r="X47" i="2"/>
  <c r="V47" i="2"/>
  <c r="W47" i="2" s="1"/>
  <c r="T47" i="2"/>
  <c r="AA46" i="2"/>
  <c r="Z46" i="2"/>
  <c r="V46" i="2"/>
  <c r="W46" i="2" s="1"/>
  <c r="T46" i="2"/>
  <c r="AA45" i="2"/>
  <c r="Z45" i="2"/>
  <c r="V45" i="2"/>
  <c r="W45" i="2" s="1"/>
  <c r="T45" i="2"/>
  <c r="AA44" i="2"/>
  <c r="Z44" i="2"/>
  <c r="X44" i="2"/>
  <c r="W44" i="2"/>
  <c r="V44" i="2"/>
  <c r="T44" i="2"/>
  <c r="AA43" i="2"/>
  <c r="Z43" i="2"/>
  <c r="V43" i="2"/>
  <c r="T43" i="2"/>
  <c r="AA42" i="2"/>
  <c r="Z42" i="2"/>
  <c r="V42" i="2"/>
  <c r="W42" i="2" s="1"/>
  <c r="T42" i="2"/>
  <c r="AA41" i="2"/>
  <c r="Z41" i="2"/>
  <c r="V41" i="2"/>
  <c r="T41" i="2"/>
  <c r="AA40" i="2"/>
  <c r="Z40" i="2"/>
  <c r="V40" i="2"/>
  <c r="T40" i="2"/>
  <c r="AA39" i="2"/>
  <c r="Z39" i="2"/>
  <c r="X39" i="2"/>
  <c r="W39" i="2"/>
  <c r="V39" i="2"/>
  <c r="T39" i="2"/>
  <c r="AA38" i="2"/>
  <c r="Z38" i="2"/>
  <c r="X38" i="2"/>
  <c r="V38" i="2"/>
  <c r="W38" i="2" s="1"/>
  <c r="T38" i="2"/>
  <c r="AA37" i="2"/>
  <c r="Z37" i="2"/>
  <c r="X37" i="2"/>
  <c r="V37" i="2"/>
  <c r="W37" i="2" s="1"/>
  <c r="T37" i="2"/>
  <c r="AA36" i="2"/>
  <c r="Z36" i="2"/>
  <c r="X36" i="2"/>
  <c r="V36" i="2"/>
  <c r="W36" i="2" s="1"/>
  <c r="T36" i="2"/>
  <c r="AA35" i="2"/>
  <c r="Z35" i="2"/>
  <c r="V35" i="2"/>
  <c r="W35" i="2" s="1"/>
  <c r="T35" i="2"/>
  <c r="AA34" i="2"/>
  <c r="Z34" i="2"/>
  <c r="X34" i="2"/>
  <c r="W34" i="2"/>
  <c r="V34" i="2"/>
  <c r="T34" i="2"/>
  <c r="AA33" i="2"/>
  <c r="Z33" i="2"/>
  <c r="V33" i="2"/>
  <c r="T33" i="2"/>
  <c r="AA32" i="2"/>
  <c r="Z32" i="2"/>
  <c r="V32" i="2"/>
  <c r="T32" i="2"/>
  <c r="AA31" i="2"/>
  <c r="Z31" i="2"/>
  <c r="V31" i="2"/>
  <c r="T31" i="2"/>
  <c r="AA30" i="2"/>
  <c r="Z30" i="2"/>
  <c r="V30" i="2"/>
  <c r="X30" i="2" s="1"/>
  <c r="T30" i="2"/>
  <c r="AA29" i="2"/>
  <c r="Z29" i="2"/>
  <c r="V29" i="2"/>
  <c r="W29" i="2" s="1"/>
  <c r="T29" i="2"/>
  <c r="AA28" i="2"/>
  <c r="Z28" i="2"/>
  <c r="X28" i="2"/>
  <c r="V28" i="2"/>
  <c r="W28" i="2" s="1"/>
  <c r="T28" i="2"/>
  <c r="AA27" i="2"/>
  <c r="Z27" i="2"/>
  <c r="X27" i="2"/>
  <c r="V27" i="2"/>
  <c r="W27" i="2" s="1"/>
  <c r="T27" i="2"/>
  <c r="AA26" i="2"/>
  <c r="Z26" i="2"/>
  <c r="V26" i="2"/>
  <c r="W26" i="2" s="1"/>
  <c r="T26" i="2"/>
  <c r="AA25" i="2"/>
  <c r="Z25" i="2"/>
  <c r="X25" i="2"/>
  <c r="W25" i="2"/>
  <c r="V25" i="2"/>
  <c r="T25" i="2"/>
  <c r="AA24" i="2"/>
  <c r="Z24" i="2"/>
  <c r="X24" i="2"/>
  <c r="W24" i="2"/>
  <c r="V24" i="2"/>
  <c r="T24" i="2"/>
  <c r="AA23" i="2"/>
  <c r="Z23" i="2"/>
  <c r="X23" i="2"/>
  <c r="V23" i="2"/>
  <c r="W23" i="2" s="1"/>
  <c r="T23" i="2"/>
  <c r="AA22" i="2"/>
  <c r="Z22" i="2"/>
  <c r="V22" i="2"/>
  <c r="T22" i="2"/>
  <c r="AA21" i="2"/>
  <c r="Z21" i="2"/>
  <c r="V21" i="2"/>
  <c r="T21" i="2"/>
  <c r="AA20" i="2"/>
  <c r="Z20" i="2"/>
  <c r="V20" i="2"/>
  <c r="T20" i="2"/>
  <c r="AA19" i="2"/>
  <c r="Z19" i="2"/>
  <c r="W19" i="2"/>
  <c r="V19" i="2"/>
  <c r="X19" i="2" s="1"/>
  <c r="T19" i="2"/>
  <c r="AA18" i="2"/>
  <c r="Z18" i="2"/>
  <c r="X18" i="2"/>
  <c r="V18" i="2"/>
  <c r="W18" i="2" s="1"/>
  <c r="T18" i="2"/>
  <c r="AA17" i="2"/>
  <c r="Z17" i="2"/>
  <c r="X17" i="2"/>
  <c r="V17" i="2"/>
  <c r="W17" i="2" s="1"/>
  <c r="T17" i="2"/>
  <c r="AA16" i="2"/>
  <c r="Z16" i="2"/>
  <c r="X16" i="2"/>
  <c r="V16" i="2"/>
  <c r="W16" i="2" s="1"/>
  <c r="T16" i="2"/>
  <c r="AA15" i="2"/>
  <c r="Z15" i="2"/>
  <c r="X15" i="2"/>
  <c r="V15" i="2"/>
  <c r="W15" i="2" s="1"/>
  <c r="T15" i="2"/>
  <c r="AA14" i="2"/>
  <c r="Z14" i="2"/>
  <c r="X14" i="2"/>
  <c r="W14" i="2"/>
  <c r="V14" i="2"/>
  <c r="T14" i="2"/>
  <c r="AA13" i="2"/>
  <c r="Z13" i="2"/>
  <c r="X13" i="2"/>
  <c r="V13" i="2"/>
  <c r="W13" i="2" s="1"/>
  <c r="T13" i="2"/>
  <c r="AA12" i="2"/>
  <c r="Z12" i="2"/>
  <c r="V12" i="2"/>
  <c r="W12" i="2" s="1"/>
  <c r="T12" i="2"/>
  <c r="AA11" i="2"/>
  <c r="Z11" i="2"/>
  <c r="V11" i="2"/>
  <c r="T11" i="2"/>
  <c r="AA10" i="2"/>
  <c r="Z10" i="2"/>
  <c r="V10" i="2"/>
  <c r="X10" i="2" s="1"/>
  <c r="T10" i="2"/>
  <c r="AA9" i="2"/>
  <c r="Z9" i="2"/>
  <c r="X9" i="2"/>
  <c r="W9" i="2"/>
  <c r="V9" i="2"/>
  <c r="T9" i="2"/>
  <c r="AA8" i="2"/>
  <c r="Z8" i="2"/>
  <c r="X8" i="2"/>
  <c r="V8" i="2"/>
  <c r="W8" i="2" s="1"/>
  <c r="T8" i="2"/>
  <c r="AA7" i="2"/>
  <c r="Z7" i="2"/>
  <c r="X7" i="2"/>
  <c r="V7" i="2"/>
  <c r="W7" i="2" s="1"/>
  <c r="T7" i="2"/>
  <c r="AA6" i="2"/>
  <c r="Z6" i="2"/>
  <c r="X6" i="2"/>
  <c r="V6" i="2"/>
  <c r="W6" i="2" s="1"/>
  <c r="T6" i="2"/>
  <c r="AA5" i="2"/>
  <c r="Z5" i="2"/>
  <c r="X5" i="2"/>
  <c r="W5" i="2"/>
  <c r="V5" i="2"/>
  <c r="T5" i="2"/>
  <c r="AA4" i="2"/>
  <c r="Z4" i="2"/>
  <c r="X4" i="2"/>
  <c r="W4" i="2"/>
  <c r="V4" i="2"/>
  <c r="T4" i="2"/>
  <c r="AA3" i="2"/>
  <c r="Z3" i="2"/>
  <c r="V3" i="2"/>
  <c r="W3" i="2" s="1"/>
  <c r="T3" i="2"/>
  <c r="AA2" i="2"/>
  <c r="Z2" i="2"/>
  <c r="X2" i="2"/>
  <c r="V2" i="2"/>
  <c r="W2" i="2" s="1"/>
  <c r="T2" i="2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2" i="1"/>
  <c r="U4511" i="1"/>
  <c r="Q4511" i="1"/>
  <c r="S4511" i="1" s="1"/>
  <c r="U4510" i="1"/>
  <c r="Q4510" i="1"/>
  <c r="R4510" i="1" s="1"/>
  <c r="U4509" i="1"/>
  <c r="Q4509" i="1"/>
  <c r="S4509" i="1" s="1"/>
  <c r="U4508" i="1"/>
  <c r="Q4508" i="1"/>
  <c r="U4507" i="1"/>
  <c r="Q4507" i="1"/>
  <c r="S4507" i="1" s="1"/>
  <c r="U4506" i="1"/>
  <c r="Q4506" i="1"/>
  <c r="S4506" i="1" s="1"/>
  <c r="U4505" i="1"/>
  <c r="Q4505" i="1"/>
  <c r="S4505" i="1" s="1"/>
  <c r="U4504" i="1"/>
  <c r="Q4504" i="1"/>
  <c r="R4504" i="1" s="1"/>
  <c r="U4503" i="1"/>
  <c r="Q4503" i="1"/>
  <c r="U4502" i="1"/>
  <c r="Q4502" i="1"/>
  <c r="U4501" i="1"/>
  <c r="Q4501" i="1"/>
  <c r="S4501" i="1" s="1"/>
  <c r="U4500" i="1"/>
  <c r="Q4500" i="1"/>
  <c r="U4499" i="1"/>
  <c r="Q4499" i="1"/>
  <c r="U4498" i="1"/>
  <c r="Q4498" i="1"/>
  <c r="S4498" i="1" s="1"/>
  <c r="U4497" i="1"/>
  <c r="Q4497" i="1"/>
  <c r="U4496" i="1"/>
  <c r="Q4496" i="1"/>
  <c r="U4495" i="1"/>
  <c r="Q4495" i="1"/>
  <c r="S4495" i="1" s="1"/>
  <c r="U4494" i="1"/>
  <c r="Q4494" i="1"/>
  <c r="U4493" i="1"/>
  <c r="Q4493" i="1"/>
  <c r="U4492" i="1"/>
  <c r="Q4492" i="1"/>
  <c r="R4492" i="1" s="1"/>
  <c r="U4491" i="1"/>
  <c r="Q4491" i="1"/>
  <c r="U4490" i="1"/>
  <c r="Q4490" i="1"/>
  <c r="U4489" i="1"/>
  <c r="Q4489" i="1"/>
  <c r="U4488" i="1"/>
  <c r="Q4488" i="1"/>
  <c r="U4487" i="1"/>
  <c r="Q4487" i="1"/>
  <c r="S4487" i="1" s="1"/>
  <c r="U4486" i="1"/>
  <c r="Q4486" i="1"/>
  <c r="S4486" i="1" s="1"/>
  <c r="U4485" i="1"/>
  <c r="Q4485" i="1"/>
  <c r="U4484" i="1"/>
  <c r="Q4484" i="1"/>
  <c r="S4484" i="1" s="1"/>
  <c r="U4483" i="1"/>
  <c r="Q4483" i="1"/>
  <c r="U4482" i="1"/>
  <c r="Q4482" i="1"/>
  <c r="U4481" i="1"/>
  <c r="Q4481" i="1"/>
  <c r="U4480" i="1"/>
  <c r="Q4480" i="1"/>
  <c r="S4480" i="1" s="1"/>
  <c r="U4479" i="1"/>
  <c r="Q4479" i="1"/>
  <c r="S4479" i="1" s="1"/>
  <c r="U4478" i="1"/>
  <c r="Q4478" i="1"/>
  <c r="S4478" i="1" s="1"/>
  <c r="U4477" i="1"/>
  <c r="Q4477" i="1"/>
  <c r="U4476" i="1"/>
  <c r="Q4476" i="1"/>
  <c r="U4475" i="1"/>
  <c r="Q4475" i="1"/>
  <c r="U4474" i="1"/>
  <c r="Q4474" i="1"/>
  <c r="U4473" i="1"/>
  <c r="Q4473" i="1"/>
  <c r="S4473" i="1" s="1"/>
  <c r="U4472" i="1"/>
  <c r="Q4472" i="1"/>
  <c r="S4472" i="1" s="1"/>
  <c r="U4471" i="1"/>
  <c r="Q4471" i="1"/>
  <c r="S4471" i="1" s="1"/>
  <c r="U4470" i="1"/>
  <c r="Q4470" i="1"/>
  <c r="U4469" i="1"/>
  <c r="Q4469" i="1"/>
  <c r="S4469" i="1" s="1"/>
  <c r="U4468" i="1"/>
  <c r="Q4468" i="1"/>
  <c r="S4468" i="1" s="1"/>
  <c r="U4467" i="1"/>
  <c r="Q4467" i="1"/>
  <c r="S4467" i="1" s="1"/>
  <c r="U4466" i="1"/>
  <c r="Q4466" i="1"/>
  <c r="U4465" i="1"/>
  <c r="Q4465" i="1"/>
  <c r="S4465" i="1" s="1"/>
  <c r="U4464" i="1"/>
  <c r="Q4464" i="1"/>
  <c r="U4463" i="1"/>
  <c r="Q4463" i="1"/>
  <c r="U4462" i="1"/>
  <c r="Q4462" i="1"/>
  <c r="U4461" i="1"/>
  <c r="Q4461" i="1"/>
  <c r="U4460" i="1"/>
  <c r="Q4460" i="1"/>
  <c r="U4459" i="1"/>
  <c r="Q4459" i="1"/>
  <c r="U4458" i="1"/>
  <c r="Q4458" i="1"/>
  <c r="S4458" i="1" s="1"/>
  <c r="U4457" i="1"/>
  <c r="Q4457" i="1"/>
  <c r="U4456" i="1"/>
  <c r="Q4456" i="1"/>
  <c r="R4456" i="1" s="1"/>
  <c r="U4455" i="1"/>
  <c r="Q4455" i="1"/>
  <c r="S4455" i="1" s="1"/>
  <c r="U4454" i="1"/>
  <c r="Q4454" i="1"/>
  <c r="S4454" i="1" s="1"/>
  <c r="U4453" i="1"/>
  <c r="Q4453" i="1"/>
  <c r="U4452" i="1"/>
  <c r="Q4452" i="1"/>
  <c r="U4451" i="1"/>
  <c r="Q4451" i="1"/>
  <c r="U4450" i="1"/>
  <c r="Q4450" i="1"/>
  <c r="U4449" i="1"/>
  <c r="Q4449" i="1"/>
  <c r="S4449" i="1" s="1"/>
  <c r="U4448" i="1"/>
  <c r="Q4448" i="1"/>
  <c r="U4447" i="1"/>
  <c r="Q4447" i="1"/>
  <c r="S4447" i="1" s="1"/>
  <c r="U4446" i="1"/>
  <c r="Q4446" i="1"/>
  <c r="S4446" i="1" s="1"/>
  <c r="U4445" i="1"/>
  <c r="Q4445" i="1"/>
  <c r="S4445" i="1" s="1"/>
  <c r="U4444" i="1"/>
  <c r="Q4444" i="1"/>
  <c r="S4444" i="1" s="1"/>
  <c r="U4443" i="1"/>
  <c r="Q4443" i="1"/>
  <c r="U4442" i="1"/>
  <c r="Q4442" i="1"/>
  <c r="U4441" i="1"/>
  <c r="Q4441" i="1"/>
  <c r="U4440" i="1"/>
  <c r="Q4440" i="1"/>
  <c r="S4440" i="1" s="1"/>
  <c r="U4439" i="1"/>
  <c r="Q4439" i="1"/>
  <c r="U4438" i="1"/>
  <c r="Q4438" i="1"/>
  <c r="S4438" i="1" s="1"/>
  <c r="U4437" i="1"/>
  <c r="Q4437" i="1"/>
  <c r="U4436" i="1"/>
  <c r="Q4436" i="1"/>
  <c r="U4435" i="1"/>
  <c r="Q4435" i="1"/>
  <c r="S4435" i="1" s="1"/>
  <c r="U4434" i="1"/>
  <c r="Q4434" i="1"/>
  <c r="S4434" i="1" s="1"/>
  <c r="U4433" i="1"/>
  <c r="Q4433" i="1"/>
  <c r="U4432" i="1"/>
  <c r="Q4432" i="1"/>
  <c r="S4432" i="1" s="1"/>
  <c r="U4431" i="1"/>
  <c r="Q4431" i="1"/>
  <c r="S4431" i="1" s="1"/>
  <c r="U4430" i="1"/>
  <c r="Q4430" i="1"/>
  <c r="S4430" i="1" s="1"/>
  <c r="U4429" i="1"/>
  <c r="Q4429" i="1"/>
  <c r="S4429" i="1" s="1"/>
  <c r="U4428" i="1"/>
  <c r="Q4428" i="1"/>
  <c r="U4427" i="1"/>
  <c r="Q4427" i="1"/>
  <c r="S4427" i="1" s="1"/>
  <c r="U4426" i="1"/>
  <c r="Q4426" i="1"/>
  <c r="R4426" i="1" s="1"/>
  <c r="U4425" i="1"/>
  <c r="Q4425" i="1"/>
  <c r="U4424" i="1"/>
  <c r="Q4424" i="1"/>
  <c r="U4423" i="1"/>
  <c r="Q4423" i="1"/>
  <c r="S4423" i="1" s="1"/>
  <c r="U4422" i="1"/>
  <c r="Q4422" i="1"/>
  <c r="U4421" i="1"/>
  <c r="Q4421" i="1"/>
  <c r="U4420" i="1"/>
  <c r="Q4420" i="1"/>
  <c r="U4419" i="1"/>
  <c r="Q4419" i="1"/>
  <c r="U4418" i="1"/>
  <c r="Q4418" i="1"/>
  <c r="U4417" i="1"/>
  <c r="Q4417" i="1"/>
  <c r="U4416" i="1"/>
  <c r="Q4416" i="1"/>
  <c r="U4415" i="1"/>
  <c r="Q4415" i="1"/>
  <c r="S4415" i="1" s="1"/>
  <c r="U4414" i="1"/>
  <c r="Q4414" i="1"/>
  <c r="S4414" i="1" s="1"/>
  <c r="U4413" i="1"/>
  <c r="Q4413" i="1"/>
  <c r="U4412" i="1"/>
  <c r="Q4412" i="1"/>
  <c r="U4411" i="1"/>
  <c r="Q4411" i="1"/>
  <c r="U4410" i="1"/>
  <c r="Q4410" i="1"/>
  <c r="R4410" i="1" s="1"/>
  <c r="U4409" i="1"/>
  <c r="Q4409" i="1"/>
  <c r="S4409" i="1" s="1"/>
  <c r="U4408" i="1"/>
  <c r="Q4408" i="1"/>
  <c r="U4407" i="1"/>
  <c r="Q4407" i="1"/>
  <c r="S4407" i="1" s="1"/>
  <c r="U4406" i="1"/>
  <c r="Q4406" i="1"/>
  <c r="U4405" i="1"/>
  <c r="Q4405" i="1"/>
  <c r="U4404" i="1"/>
  <c r="Q4404" i="1"/>
  <c r="U4403" i="1"/>
  <c r="Q4403" i="1"/>
  <c r="U4402" i="1"/>
  <c r="Q4402" i="1"/>
  <c r="U4401" i="1"/>
  <c r="Q4401" i="1"/>
  <c r="U4400" i="1"/>
  <c r="Q4400" i="1"/>
  <c r="S4400" i="1" s="1"/>
  <c r="U4399" i="1"/>
  <c r="Q4399" i="1"/>
  <c r="U4398" i="1"/>
  <c r="Q4398" i="1"/>
  <c r="S4398" i="1" s="1"/>
  <c r="U4397" i="1"/>
  <c r="Q4397" i="1"/>
  <c r="S4397" i="1" s="1"/>
  <c r="U4396" i="1"/>
  <c r="Q4396" i="1"/>
  <c r="U4395" i="1"/>
  <c r="Q4395" i="1"/>
  <c r="S4395" i="1" s="1"/>
  <c r="U4394" i="1"/>
  <c r="Q4394" i="1"/>
  <c r="U4393" i="1"/>
  <c r="Q4393" i="1"/>
  <c r="U4392" i="1"/>
  <c r="Q4392" i="1"/>
  <c r="S4392" i="1" s="1"/>
  <c r="U4391" i="1"/>
  <c r="Q4391" i="1"/>
  <c r="S4391" i="1" s="1"/>
  <c r="U4390" i="1"/>
  <c r="Q4390" i="1"/>
  <c r="S4390" i="1" s="1"/>
  <c r="U4389" i="1"/>
  <c r="Q4389" i="1"/>
  <c r="S4389" i="1" s="1"/>
  <c r="U4388" i="1"/>
  <c r="Q4388" i="1"/>
  <c r="S4388" i="1" s="1"/>
  <c r="U4387" i="1"/>
  <c r="Q4387" i="1"/>
  <c r="S4387" i="1" s="1"/>
  <c r="U4386" i="1"/>
  <c r="Q4386" i="1"/>
  <c r="U4385" i="1"/>
  <c r="Q4385" i="1"/>
  <c r="U4384" i="1"/>
  <c r="Q4384" i="1"/>
  <c r="S4384" i="1" s="1"/>
  <c r="U4383" i="1"/>
  <c r="Q4383" i="1"/>
  <c r="S4383" i="1" s="1"/>
  <c r="U4382" i="1"/>
  <c r="Q4382" i="1"/>
  <c r="U4381" i="1"/>
  <c r="Q4381" i="1"/>
  <c r="U4380" i="1"/>
  <c r="Q4380" i="1"/>
  <c r="U4379" i="1"/>
  <c r="Q4379" i="1"/>
  <c r="U4378" i="1"/>
  <c r="Q4378" i="1"/>
  <c r="S4378" i="1" s="1"/>
  <c r="U4377" i="1"/>
  <c r="Q4377" i="1"/>
  <c r="S4377" i="1" s="1"/>
  <c r="U4376" i="1"/>
  <c r="Q4376" i="1"/>
  <c r="R4376" i="1" s="1"/>
  <c r="U4375" i="1"/>
  <c r="Q4375" i="1"/>
  <c r="S4375" i="1" s="1"/>
  <c r="U4374" i="1"/>
  <c r="Q4374" i="1"/>
  <c r="S4374" i="1" s="1"/>
  <c r="U4373" i="1"/>
  <c r="Q4373" i="1"/>
  <c r="U4372" i="1"/>
  <c r="Q4372" i="1"/>
  <c r="U4371" i="1"/>
  <c r="Q4371" i="1"/>
  <c r="U4370" i="1"/>
  <c r="Q4370" i="1"/>
  <c r="R4370" i="1" s="1"/>
  <c r="U4369" i="1"/>
  <c r="Q4369" i="1"/>
  <c r="U4368" i="1"/>
  <c r="Q4368" i="1"/>
  <c r="S4368" i="1" s="1"/>
  <c r="U4367" i="1"/>
  <c r="Q4367" i="1"/>
  <c r="S4367" i="1" s="1"/>
  <c r="U4366" i="1"/>
  <c r="Q4366" i="1"/>
  <c r="S4366" i="1" s="1"/>
  <c r="U4365" i="1"/>
  <c r="Q4365" i="1"/>
  <c r="U4364" i="1"/>
  <c r="Q4364" i="1"/>
  <c r="U4363" i="1"/>
  <c r="Q4363" i="1"/>
  <c r="S4363" i="1" s="1"/>
  <c r="U4362" i="1"/>
  <c r="Q4362" i="1"/>
  <c r="S4362" i="1" s="1"/>
  <c r="U4361" i="1"/>
  <c r="Q4361" i="1"/>
  <c r="U4360" i="1"/>
  <c r="Q4360" i="1"/>
  <c r="S4360" i="1" s="1"/>
  <c r="U4359" i="1"/>
  <c r="Q4359" i="1"/>
  <c r="S4359" i="1" s="1"/>
  <c r="U4358" i="1"/>
  <c r="Q4358" i="1"/>
  <c r="S4358" i="1" s="1"/>
  <c r="U4357" i="1"/>
  <c r="Q4357" i="1"/>
  <c r="S4357" i="1" s="1"/>
  <c r="U4356" i="1"/>
  <c r="Q4356" i="1"/>
  <c r="R4356" i="1" s="1"/>
  <c r="U4355" i="1"/>
  <c r="Q4355" i="1"/>
  <c r="S4355" i="1" s="1"/>
  <c r="U4354" i="1"/>
  <c r="Q4354" i="1"/>
  <c r="U4353" i="1"/>
  <c r="Q4353" i="1"/>
  <c r="U4352" i="1"/>
  <c r="Q4352" i="1"/>
  <c r="U4351" i="1"/>
  <c r="Q4351" i="1"/>
  <c r="S4351" i="1" s="1"/>
  <c r="U4350" i="1"/>
  <c r="Q4350" i="1"/>
  <c r="U4349" i="1"/>
  <c r="Q4349" i="1"/>
  <c r="S4349" i="1" s="1"/>
  <c r="U4348" i="1"/>
  <c r="Q4348" i="1"/>
  <c r="S4348" i="1" s="1"/>
  <c r="U4347" i="1"/>
  <c r="Q4347" i="1"/>
  <c r="S4347" i="1" s="1"/>
  <c r="U4346" i="1"/>
  <c r="Q4346" i="1"/>
  <c r="S4346" i="1" s="1"/>
  <c r="U4345" i="1"/>
  <c r="Q4345" i="1"/>
  <c r="S4345" i="1" s="1"/>
  <c r="U4344" i="1"/>
  <c r="Q4344" i="1"/>
  <c r="S4344" i="1" s="1"/>
  <c r="U4343" i="1"/>
  <c r="Q4343" i="1"/>
  <c r="U4342" i="1"/>
  <c r="Q4342" i="1"/>
  <c r="U4341" i="1"/>
  <c r="Q4341" i="1"/>
  <c r="S4341" i="1" s="1"/>
  <c r="U4340" i="1"/>
  <c r="Q4340" i="1"/>
  <c r="U4339" i="1"/>
  <c r="Q4339" i="1"/>
  <c r="U4338" i="1"/>
  <c r="Q4338" i="1"/>
  <c r="S4338" i="1" s="1"/>
  <c r="U4337" i="1"/>
  <c r="Q4337" i="1"/>
  <c r="S4337" i="1" s="1"/>
  <c r="U4336" i="1"/>
  <c r="Q4336" i="1"/>
  <c r="R4336" i="1" s="1"/>
  <c r="U4335" i="1"/>
  <c r="Q4335" i="1"/>
  <c r="S4335" i="1" s="1"/>
  <c r="U4334" i="1"/>
  <c r="Q4334" i="1"/>
  <c r="S4334" i="1" s="1"/>
  <c r="U4333" i="1"/>
  <c r="Q4333" i="1"/>
  <c r="U4332" i="1"/>
  <c r="Q4332" i="1"/>
  <c r="U4331" i="1"/>
  <c r="Q4331" i="1"/>
  <c r="U4330" i="1"/>
  <c r="Q4330" i="1"/>
  <c r="R4330" i="1" s="1"/>
  <c r="U4329" i="1"/>
  <c r="Q4329" i="1"/>
  <c r="U4328" i="1"/>
  <c r="Q4328" i="1"/>
  <c r="R4328" i="1" s="1"/>
  <c r="U4327" i="1"/>
  <c r="Q4327" i="1"/>
  <c r="S4327" i="1" s="1"/>
  <c r="U4326" i="1"/>
  <c r="Q4326" i="1"/>
  <c r="S4326" i="1" s="1"/>
  <c r="U4325" i="1"/>
  <c r="Q4325" i="1"/>
  <c r="S4325" i="1" s="1"/>
  <c r="U4324" i="1"/>
  <c r="Q4324" i="1"/>
  <c r="S4324" i="1" s="1"/>
  <c r="U4323" i="1"/>
  <c r="Q4323" i="1"/>
  <c r="U4322" i="1"/>
  <c r="Q4322" i="1"/>
  <c r="U4321" i="1"/>
  <c r="Q4321" i="1"/>
  <c r="U4320" i="1"/>
  <c r="Q4320" i="1"/>
  <c r="S4320" i="1" s="1"/>
  <c r="U4319" i="1"/>
  <c r="Q4319" i="1"/>
  <c r="U4318" i="1"/>
  <c r="Q4318" i="1"/>
  <c r="S4318" i="1" s="1"/>
  <c r="U4317" i="1"/>
  <c r="Q4317" i="1"/>
  <c r="U4316" i="1"/>
  <c r="Q4316" i="1"/>
  <c r="U4315" i="1"/>
  <c r="Q4315" i="1"/>
  <c r="U4314" i="1"/>
  <c r="Q4314" i="1"/>
  <c r="R4314" i="1" s="1"/>
  <c r="U4313" i="1"/>
  <c r="Q4313" i="1"/>
  <c r="S4313" i="1" s="1"/>
  <c r="U4312" i="1"/>
  <c r="Q4312" i="1"/>
  <c r="S4312" i="1" s="1"/>
  <c r="U4311" i="1"/>
  <c r="Q4311" i="1"/>
  <c r="S4311" i="1" s="1"/>
  <c r="U4310" i="1"/>
  <c r="Q4310" i="1"/>
  <c r="S4310" i="1" s="1"/>
  <c r="U4309" i="1"/>
  <c r="Q4309" i="1"/>
  <c r="S4309" i="1" s="1"/>
  <c r="U4308" i="1"/>
  <c r="Q4308" i="1"/>
  <c r="S4308" i="1" s="1"/>
  <c r="U4307" i="1"/>
  <c r="Q4307" i="1"/>
  <c r="S4307" i="1" s="1"/>
  <c r="U4306" i="1"/>
  <c r="Q4306" i="1"/>
  <c r="U4305" i="1"/>
  <c r="Q4305" i="1"/>
  <c r="S4305" i="1" s="1"/>
  <c r="U4304" i="1"/>
  <c r="Q4304" i="1"/>
  <c r="U4303" i="1"/>
  <c r="Q4303" i="1"/>
  <c r="U4302" i="1"/>
  <c r="Q4302" i="1"/>
  <c r="U4301" i="1"/>
  <c r="Q4301" i="1"/>
  <c r="U4300" i="1"/>
  <c r="Q4300" i="1"/>
  <c r="U4299" i="1"/>
  <c r="Q4299" i="1"/>
  <c r="U4298" i="1"/>
  <c r="Q4298" i="1"/>
  <c r="U4297" i="1"/>
  <c r="Q4297" i="1"/>
  <c r="U4296" i="1"/>
  <c r="Q4296" i="1"/>
  <c r="R4296" i="1" s="1"/>
  <c r="U4295" i="1"/>
  <c r="Q4295" i="1"/>
  <c r="U4294" i="1"/>
  <c r="Q4294" i="1"/>
  <c r="S4294" i="1" s="1"/>
  <c r="U4293" i="1"/>
  <c r="Q4293" i="1"/>
  <c r="U4292" i="1"/>
  <c r="Q4292" i="1"/>
  <c r="U4291" i="1"/>
  <c r="Q4291" i="1"/>
  <c r="U4290" i="1"/>
  <c r="Q4290" i="1"/>
  <c r="U4289" i="1"/>
  <c r="Q4289" i="1"/>
  <c r="U4288" i="1"/>
  <c r="Q4288" i="1"/>
  <c r="U4287" i="1"/>
  <c r="Q4287" i="1"/>
  <c r="S4287" i="1" s="1"/>
  <c r="U4286" i="1"/>
  <c r="Q4286" i="1"/>
  <c r="U4285" i="1"/>
  <c r="Q4285" i="1"/>
  <c r="S4285" i="1" s="1"/>
  <c r="U4284" i="1"/>
  <c r="Q4284" i="1"/>
  <c r="S4284" i="1" s="1"/>
  <c r="U4283" i="1"/>
  <c r="Q4283" i="1"/>
  <c r="S4283" i="1" s="1"/>
  <c r="U4282" i="1"/>
  <c r="Q4282" i="1"/>
  <c r="U4281" i="1"/>
  <c r="Q4281" i="1"/>
  <c r="U4280" i="1"/>
  <c r="Q4280" i="1"/>
  <c r="S4280" i="1" s="1"/>
  <c r="U4279" i="1"/>
  <c r="Q4279" i="1"/>
  <c r="S4279" i="1" s="1"/>
  <c r="U4278" i="1"/>
  <c r="Q4278" i="1"/>
  <c r="S4278" i="1" s="1"/>
  <c r="U4277" i="1"/>
  <c r="Q4277" i="1"/>
  <c r="S4277" i="1" s="1"/>
  <c r="U4276" i="1"/>
  <c r="Q4276" i="1"/>
  <c r="U4275" i="1"/>
  <c r="Q4275" i="1"/>
  <c r="U4274" i="1"/>
  <c r="Q4274" i="1"/>
  <c r="U4273" i="1"/>
  <c r="Q4273" i="1"/>
  <c r="U4272" i="1"/>
  <c r="Q4272" i="1"/>
  <c r="U4271" i="1"/>
  <c r="Q4271" i="1"/>
  <c r="S4271" i="1" s="1"/>
  <c r="U4270" i="1"/>
  <c r="Q4270" i="1"/>
  <c r="S4270" i="1" s="1"/>
  <c r="U4269" i="1"/>
  <c r="Q4269" i="1"/>
  <c r="S4269" i="1" s="1"/>
  <c r="U4268" i="1"/>
  <c r="Q4268" i="1"/>
  <c r="R4268" i="1" s="1"/>
  <c r="U4267" i="1"/>
  <c r="Q4267" i="1"/>
  <c r="S4267" i="1" s="1"/>
  <c r="U4266" i="1"/>
  <c r="Q4266" i="1"/>
  <c r="S4266" i="1" s="1"/>
  <c r="U4265" i="1"/>
  <c r="Q4265" i="1"/>
  <c r="S4265" i="1" s="1"/>
  <c r="U4264" i="1"/>
  <c r="Q4264" i="1"/>
  <c r="S4264" i="1" s="1"/>
  <c r="U4263" i="1"/>
  <c r="Q4263" i="1"/>
  <c r="S4263" i="1" s="1"/>
  <c r="U4262" i="1"/>
  <c r="Q4262" i="1"/>
  <c r="U4261" i="1"/>
  <c r="Q4261" i="1"/>
  <c r="S4261" i="1" s="1"/>
  <c r="U4260" i="1"/>
  <c r="Q4260" i="1"/>
  <c r="U4259" i="1"/>
  <c r="Q4259" i="1"/>
  <c r="U4258" i="1"/>
  <c r="Q4258" i="1"/>
  <c r="U4257" i="1"/>
  <c r="Q4257" i="1"/>
  <c r="S4257" i="1" s="1"/>
  <c r="U4256" i="1"/>
  <c r="Q4256" i="1"/>
  <c r="R4256" i="1" s="1"/>
  <c r="U4255" i="1"/>
  <c r="Q4255" i="1"/>
  <c r="U4254" i="1"/>
  <c r="Q4254" i="1"/>
  <c r="S4254" i="1" s="1"/>
  <c r="U4253" i="1"/>
  <c r="Q4253" i="1"/>
  <c r="U4252" i="1"/>
  <c r="Q4252" i="1"/>
  <c r="S4252" i="1" s="1"/>
  <c r="U4251" i="1"/>
  <c r="Q4251" i="1"/>
  <c r="U4250" i="1"/>
  <c r="Q4250" i="1"/>
  <c r="U4249" i="1"/>
  <c r="Q4249" i="1"/>
  <c r="U4248" i="1"/>
  <c r="Q4248" i="1"/>
  <c r="R4248" i="1" s="1"/>
  <c r="U4247" i="1"/>
  <c r="Q4247" i="1"/>
  <c r="S4247" i="1" s="1"/>
  <c r="U4246" i="1"/>
  <c r="Q4246" i="1"/>
  <c r="S4246" i="1" s="1"/>
  <c r="U4245" i="1"/>
  <c r="Q4245" i="1"/>
  <c r="S4245" i="1" s="1"/>
  <c r="U4244" i="1"/>
  <c r="Q4244" i="1"/>
  <c r="S4244" i="1" s="1"/>
  <c r="U4243" i="1"/>
  <c r="Q4243" i="1"/>
  <c r="U4242" i="1"/>
  <c r="Q4242" i="1"/>
  <c r="S4242" i="1" s="1"/>
  <c r="U4241" i="1"/>
  <c r="Q4241" i="1"/>
  <c r="U4240" i="1"/>
  <c r="Q4240" i="1"/>
  <c r="S4240" i="1" s="1"/>
  <c r="U4239" i="1"/>
  <c r="Q4239" i="1"/>
  <c r="U4238" i="1"/>
  <c r="Q4238" i="1"/>
  <c r="U4237" i="1"/>
  <c r="Q4237" i="1"/>
  <c r="U4236" i="1"/>
  <c r="Q4236" i="1"/>
  <c r="U4235" i="1"/>
  <c r="Q4235" i="1"/>
  <c r="R4235" i="1" s="1"/>
  <c r="U4234" i="1"/>
  <c r="Q4234" i="1"/>
  <c r="R4234" i="1" s="1"/>
  <c r="U4233" i="1"/>
  <c r="Q4233" i="1"/>
  <c r="U4232" i="1"/>
  <c r="Q4232" i="1"/>
  <c r="R4232" i="1" s="1"/>
  <c r="U4231" i="1"/>
  <c r="Q4231" i="1"/>
  <c r="U4230" i="1"/>
  <c r="Q4230" i="1"/>
  <c r="S4230" i="1" s="1"/>
  <c r="U4229" i="1"/>
  <c r="Q4229" i="1"/>
  <c r="S4229" i="1" s="1"/>
  <c r="U4228" i="1"/>
  <c r="Q4228" i="1"/>
  <c r="U4227" i="1"/>
  <c r="Q4227" i="1"/>
  <c r="U4226" i="1"/>
  <c r="Q4226" i="1"/>
  <c r="U4225" i="1"/>
  <c r="Q4225" i="1"/>
  <c r="U4224" i="1"/>
  <c r="Q4224" i="1"/>
  <c r="R4224" i="1" s="1"/>
  <c r="U4223" i="1"/>
  <c r="Q4223" i="1"/>
  <c r="S4223" i="1" s="1"/>
  <c r="U4222" i="1"/>
  <c r="Q4222" i="1"/>
  <c r="U4221" i="1"/>
  <c r="Q4221" i="1"/>
  <c r="U4220" i="1"/>
  <c r="Q4220" i="1"/>
  <c r="S4220" i="1" s="1"/>
  <c r="U4219" i="1"/>
  <c r="Q4219" i="1"/>
  <c r="U4218" i="1"/>
  <c r="Q4218" i="1"/>
  <c r="U4217" i="1"/>
  <c r="Q4217" i="1"/>
  <c r="S4217" i="1" s="1"/>
  <c r="U4216" i="1"/>
  <c r="Q4216" i="1"/>
  <c r="S4216" i="1" s="1"/>
  <c r="U4215" i="1"/>
  <c r="Q4215" i="1"/>
  <c r="R4215" i="1" s="1"/>
  <c r="U4214" i="1"/>
  <c r="Q4214" i="1"/>
  <c r="U4213" i="1"/>
  <c r="Q4213" i="1"/>
  <c r="U4212" i="1"/>
  <c r="Q4212" i="1"/>
  <c r="S4212" i="1" s="1"/>
  <c r="U4211" i="1"/>
  <c r="Q4211" i="1"/>
  <c r="U4210" i="1"/>
  <c r="Q4210" i="1"/>
  <c r="S4210" i="1" s="1"/>
  <c r="U4209" i="1"/>
  <c r="Q4209" i="1"/>
  <c r="U4208" i="1"/>
  <c r="Q4208" i="1"/>
  <c r="S4208" i="1" s="1"/>
  <c r="U4207" i="1"/>
  <c r="Q4207" i="1"/>
  <c r="U4206" i="1"/>
  <c r="Q4206" i="1"/>
  <c r="U4205" i="1"/>
  <c r="Q4205" i="1"/>
  <c r="U4204" i="1"/>
  <c r="Q4204" i="1"/>
  <c r="U4203" i="1"/>
  <c r="Q4203" i="1"/>
  <c r="U4202" i="1"/>
  <c r="Q4202" i="1"/>
  <c r="S4202" i="1" s="1"/>
  <c r="U4201" i="1"/>
  <c r="Q4201" i="1"/>
  <c r="U4200" i="1"/>
  <c r="Q4200" i="1"/>
  <c r="S4200" i="1" s="1"/>
  <c r="U4199" i="1"/>
  <c r="Q4199" i="1"/>
  <c r="U4198" i="1"/>
  <c r="Q4198" i="1"/>
  <c r="U4197" i="1"/>
  <c r="Q4197" i="1"/>
  <c r="S4197" i="1" s="1"/>
  <c r="U4196" i="1"/>
  <c r="Q4196" i="1"/>
  <c r="U4195" i="1"/>
  <c r="Q4195" i="1"/>
  <c r="U4194" i="1"/>
  <c r="Q4194" i="1"/>
  <c r="R4194" i="1" s="1"/>
  <c r="U4193" i="1"/>
  <c r="Q4193" i="1"/>
  <c r="U4192" i="1"/>
  <c r="Q4192" i="1"/>
  <c r="U4191" i="1"/>
  <c r="Q4191" i="1"/>
  <c r="U4190" i="1"/>
  <c r="Q4190" i="1"/>
  <c r="S4190" i="1" s="1"/>
  <c r="U4189" i="1"/>
  <c r="Q4189" i="1"/>
  <c r="U4188" i="1"/>
  <c r="Q4188" i="1"/>
  <c r="S4188" i="1" s="1"/>
  <c r="U4187" i="1"/>
  <c r="Q4187" i="1"/>
  <c r="S4187" i="1" s="1"/>
  <c r="U4186" i="1"/>
  <c r="Q4186" i="1"/>
  <c r="U4185" i="1"/>
  <c r="Q4185" i="1"/>
  <c r="S4185" i="1" s="1"/>
  <c r="U4184" i="1"/>
  <c r="Q4184" i="1"/>
  <c r="R4184" i="1" s="1"/>
  <c r="U4183" i="1"/>
  <c r="Q4183" i="1"/>
  <c r="U4182" i="1"/>
  <c r="Q4182" i="1"/>
  <c r="U4181" i="1"/>
  <c r="Q4181" i="1"/>
  <c r="U4180" i="1"/>
  <c r="Q4180" i="1"/>
  <c r="U4179" i="1"/>
  <c r="Q4179" i="1"/>
  <c r="S4179" i="1" s="1"/>
  <c r="U4178" i="1"/>
  <c r="Q4178" i="1"/>
  <c r="R4178" i="1" s="1"/>
  <c r="U4177" i="1"/>
  <c r="Q4177" i="1"/>
  <c r="S4177" i="1" s="1"/>
  <c r="U4176" i="1"/>
  <c r="Q4176" i="1"/>
  <c r="U4175" i="1"/>
  <c r="Q4175" i="1"/>
  <c r="R4175" i="1" s="1"/>
  <c r="U4174" i="1"/>
  <c r="Q4174" i="1"/>
  <c r="S4174" i="1" s="1"/>
  <c r="U4173" i="1"/>
  <c r="Q4173" i="1"/>
  <c r="S4173" i="1" s="1"/>
  <c r="U4172" i="1"/>
  <c r="Q4172" i="1"/>
  <c r="U4171" i="1"/>
  <c r="Q4171" i="1"/>
  <c r="R4171" i="1" s="1"/>
  <c r="U4170" i="1"/>
  <c r="Q4170" i="1"/>
  <c r="S4170" i="1" s="1"/>
  <c r="U4169" i="1"/>
  <c r="Q4169" i="1"/>
  <c r="S4169" i="1" s="1"/>
  <c r="U4168" i="1"/>
  <c r="Q4168" i="1"/>
  <c r="S4168" i="1" s="1"/>
  <c r="U4167" i="1"/>
  <c r="Q4167" i="1"/>
  <c r="U4166" i="1"/>
  <c r="Q4166" i="1"/>
  <c r="U4165" i="1"/>
  <c r="Q4165" i="1"/>
  <c r="S4165" i="1" s="1"/>
  <c r="U4164" i="1"/>
  <c r="Q4164" i="1"/>
  <c r="U4163" i="1"/>
  <c r="Q4163" i="1"/>
  <c r="R4163" i="1" s="1"/>
  <c r="U4162" i="1"/>
  <c r="Q4162" i="1"/>
  <c r="U4161" i="1"/>
  <c r="Q4161" i="1"/>
  <c r="U4160" i="1"/>
  <c r="Q4160" i="1"/>
  <c r="S4160" i="1" s="1"/>
  <c r="U4159" i="1"/>
  <c r="Q4159" i="1"/>
  <c r="U4158" i="1"/>
  <c r="Q4158" i="1"/>
  <c r="U4157" i="1"/>
  <c r="Q4157" i="1"/>
  <c r="U4156" i="1"/>
  <c r="Q4156" i="1"/>
  <c r="U4155" i="1"/>
  <c r="Q4155" i="1"/>
  <c r="U4154" i="1"/>
  <c r="Q4154" i="1"/>
  <c r="S4154" i="1" s="1"/>
  <c r="U4153" i="1"/>
  <c r="Q4153" i="1"/>
  <c r="S4153" i="1" s="1"/>
  <c r="U4152" i="1"/>
  <c r="Q4152" i="1"/>
  <c r="S4152" i="1" s="1"/>
  <c r="U4151" i="1"/>
  <c r="Q4151" i="1"/>
  <c r="U4150" i="1"/>
  <c r="Q4150" i="1"/>
  <c r="U4149" i="1"/>
  <c r="Q4149" i="1"/>
  <c r="U4148" i="1"/>
  <c r="Q4148" i="1"/>
  <c r="U4147" i="1"/>
  <c r="Q4147" i="1"/>
  <c r="S4147" i="1" s="1"/>
  <c r="U4146" i="1"/>
  <c r="Q4146" i="1"/>
  <c r="R4146" i="1" s="1"/>
  <c r="U4145" i="1"/>
  <c r="Q4145" i="1"/>
  <c r="S4145" i="1" s="1"/>
  <c r="U4144" i="1"/>
  <c r="Q4144" i="1"/>
  <c r="U4143" i="1"/>
  <c r="Q4143" i="1"/>
  <c r="R4143" i="1" s="1"/>
  <c r="U4142" i="1"/>
  <c r="Q4142" i="1"/>
  <c r="U4141" i="1"/>
  <c r="Q4141" i="1"/>
  <c r="R4141" i="1" s="1"/>
  <c r="U4140" i="1"/>
  <c r="Q4140" i="1"/>
  <c r="U4139" i="1"/>
  <c r="Q4139" i="1"/>
  <c r="S4139" i="1" s="1"/>
  <c r="U4138" i="1"/>
  <c r="Q4138" i="1"/>
  <c r="U4137" i="1"/>
  <c r="Q4137" i="1"/>
  <c r="U4136" i="1"/>
  <c r="Q4136" i="1"/>
  <c r="U4135" i="1"/>
  <c r="Q4135" i="1"/>
  <c r="R4135" i="1" s="1"/>
  <c r="U4134" i="1"/>
  <c r="Q4134" i="1"/>
  <c r="U4133" i="1"/>
  <c r="Q4133" i="1"/>
  <c r="R4133" i="1" s="1"/>
  <c r="U4132" i="1"/>
  <c r="Q4132" i="1"/>
  <c r="U4131" i="1"/>
  <c r="Q4131" i="1"/>
  <c r="U4130" i="1"/>
  <c r="Q4130" i="1"/>
  <c r="U4129" i="1"/>
  <c r="Q4129" i="1"/>
  <c r="R4129" i="1" s="1"/>
  <c r="U4128" i="1"/>
  <c r="Q4128" i="1"/>
  <c r="U4127" i="1"/>
  <c r="Q4127" i="1"/>
  <c r="U4126" i="1"/>
  <c r="Q4126" i="1"/>
  <c r="U4125" i="1"/>
  <c r="Q4125" i="1"/>
  <c r="R4125" i="1" s="1"/>
  <c r="U4124" i="1"/>
  <c r="Q4124" i="1"/>
  <c r="S4124" i="1" s="1"/>
  <c r="U4123" i="1"/>
  <c r="Q4123" i="1"/>
  <c r="U4122" i="1"/>
  <c r="Q4122" i="1"/>
  <c r="U4121" i="1"/>
  <c r="Q4121" i="1"/>
  <c r="U4120" i="1"/>
  <c r="Q4120" i="1"/>
  <c r="U4119" i="1"/>
  <c r="Q4119" i="1"/>
  <c r="S4119" i="1" s="1"/>
  <c r="U4118" i="1"/>
  <c r="Q4118" i="1"/>
  <c r="U4117" i="1"/>
  <c r="Q4117" i="1"/>
  <c r="U4116" i="1"/>
  <c r="Q4116" i="1"/>
  <c r="S4116" i="1" s="1"/>
  <c r="U4115" i="1"/>
  <c r="Q4115" i="1"/>
  <c r="R4115" i="1" s="1"/>
  <c r="U4114" i="1"/>
  <c r="Q4114" i="1"/>
  <c r="R4114" i="1" s="1"/>
  <c r="U4113" i="1"/>
  <c r="Q4113" i="1"/>
  <c r="U4112" i="1"/>
  <c r="Q4112" i="1"/>
  <c r="S4112" i="1" s="1"/>
  <c r="U4111" i="1"/>
  <c r="Q4111" i="1"/>
  <c r="U4110" i="1"/>
  <c r="Q4110" i="1"/>
  <c r="U4109" i="1"/>
  <c r="Q4109" i="1"/>
  <c r="S4109" i="1" s="1"/>
  <c r="U4108" i="1"/>
  <c r="Q4108" i="1"/>
  <c r="U4107" i="1"/>
  <c r="Q4107" i="1"/>
  <c r="S4107" i="1" s="1"/>
  <c r="U4106" i="1"/>
  <c r="Q4106" i="1"/>
  <c r="U4105" i="1"/>
  <c r="Q4105" i="1"/>
  <c r="S4105" i="1" s="1"/>
  <c r="U4104" i="1"/>
  <c r="Q4104" i="1"/>
  <c r="U4103" i="1"/>
  <c r="Q4103" i="1"/>
  <c r="R4103" i="1" s="1"/>
  <c r="U4102" i="1"/>
  <c r="Q4102" i="1"/>
  <c r="U4101" i="1"/>
  <c r="Q4101" i="1"/>
  <c r="U4100" i="1"/>
  <c r="Q4100" i="1"/>
  <c r="U4099" i="1"/>
  <c r="Q4099" i="1"/>
  <c r="S4099" i="1" s="1"/>
  <c r="U4098" i="1"/>
  <c r="Q4098" i="1"/>
  <c r="U4097" i="1"/>
  <c r="Q4097" i="1"/>
  <c r="S4097" i="1" s="1"/>
  <c r="U4096" i="1"/>
  <c r="Q4096" i="1"/>
  <c r="U4095" i="1"/>
  <c r="Q4095" i="1"/>
  <c r="U4094" i="1"/>
  <c r="Q4094" i="1"/>
  <c r="U4093" i="1"/>
  <c r="Q4093" i="1"/>
  <c r="S4093" i="1" s="1"/>
  <c r="U4092" i="1"/>
  <c r="Q4092" i="1"/>
  <c r="U4091" i="1"/>
  <c r="Q4091" i="1"/>
  <c r="U4090" i="1"/>
  <c r="Q4090" i="1"/>
  <c r="S4090" i="1" s="1"/>
  <c r="U4089" i="1"/>
  <c r="Q4089" i="1"/>
  <c r="U4088" i="1"/>
  <c r="Q4088" i="1"/>
  <c r="U4087" i="1"/>
  <c r="Q4087" i="1"/>
  <c r="U4086" i="1"/>
  <c r="Q4086" i="1"/>
  <c r="R4086" i="1" s="1"/>
  <c r="U4085" i="1"/>
  <c r="Q4085" i="1"/>
  <c r="U4084" i="1"/>
  <c r="Q4084" i="1"/>
  <c r="U4083" i="1"/>
  <c r="Q4083" i="1"/>
  <c r="S4083" i="1" s="1"/>
  <c r="U4082" i="1"/>
  <c r="Q4082" i="1"/>
  <c r="S4082" i="1" s="1"/>
  <c r="U4081" i="1"/>
  <c r="Q4081" i="1"/>
  <c r="S4081" i="1" s="1"/>
  <c r="U4080" i="1"/>
  <c r="Q4080" i="1"/>
  <c r="U4079" i="1"/>
  <c r="Q4079" i="1"/>
  <c r="U4078" i="1"/>
  <c r="Q4078" i="1"/>
  <c r="U4077" i="1"/>
  <c r="Q4077" i="1"/>
  <c r="S4077" i="1" s="1"/>
  <c r="U4076" i="1"/>
  <c r="Q4076" i="1"/>
  <c r="U4075" i="1"/>
  <c r="Q4075" i="1"/>
  <c r="U4074" i="1"/>
  <c r="Q4074" i="1"/>
  <c r="S4074" i="1" s="1"/>
  <c r="U4073" i="1"/>
  <c r="Q4073" i="1"/>
  <c r="U4072" i="1"/>
  <c r="Q4072" i="1"/>
  <c r="S4072" i="1" s="1"/>
  <c r="U4071" i="1"/>
  <c r="Q4071" i="1"/>
  <c r="R4071" i="1" s="1"/>
  <c r="U4070" i="1"/>
  <c r="Q4070" i="1"/>
  <c r="R4070" i="1" s="1"/>
  <c r="U4069" i="1"/>
  <c r="Q4069" i="1"/>
  <c r="U4068" i="1"/>
  <c r="Q4068" i="1"/>
  <c r="U4067" i="1"/>
  <c r="Q4067" i="1"/>
  <c r="S4067" i="1" s="1"/>
  <c r="U4066" i="1"/>
  <c r="Q4066" i="1"/>
  <c r="R4066" i="1" s="1"/>
  <c r="U4065" i="1"/>
  <c r="Q4065" i="1"/>
  <c r="S4065" i="1" s="1"/>
  <c r="U4064" i="1"/>
  <c r="Q4064" i="1"/>
  <c r="S4064" i="1" s="1"/>
  <c r="U4063" i="1"/>
  <c r="Q4063" i="1"/>
  <c r="U4062" i="1"/>
  <c r="Q4062" i="1"/>
  <c r="U4061" i="1"/>
  <c r="Q4061" i="1"/>
  <c r="R4061" i="1" s="1"/>
  <c r="U4060" i="1"/>
  <c r="Q4060" i="1"/>
  <c r="U4059" i="1"/>
  <c r="Q4059" i="1"/>
  <c r="S4059" i="1" s="1"/>
  <c r="U4058" i="1"/>
  <c r="Q4058" i="1"/>
  <c r="U4057" i="1"/>
  <c r="Q4057" i="1"/>
  <c r="S4057" i="1" s="1"/>
  <c r="U4056" i="1"/>
  <c r="Q4056" i="1"/>
  <c r="U4055" i="1"/>
  <c r="Q4055" i="1"/>
  <c r="R4055" i="1" s="1"/>
  <c r="U4054" i="1"/>
  <c r="Q4054" i="1"/>
  <c r="S4054" i="1" s="1"/>
  <c r="U4053" i="1"/>
  <c r="Q4053" i="1"/>
  <c r="U4052" i="1"/>
  <c r="Q4052" i="1"/>
  <c r="U4051" i="1"/>
  <c r="Q4051" i="1"/>
  <c r="R4051" i="1" s="1"/>
  <c r="U4050" i="1"/>
  <c r="Q4050" i="1"/>
  <c r="R4050" i="1" s="1"/>
  <c r="U4049" i="1"/>
  <c r="Q4049" i="1"/>
  <c r="U4048" i="1"/>
  <c r="Q4048" i="1"/>
  <c r="U4047" i="1"/>
  <c r="Q4047" i="1"/>
  <c r="R4047" i="1" s="1"/>
  <c r="U4046" i="1"/>
  <c r="Q4046" i="1"/>
  <c r="U4045" i="1"/>
  <c r="Q4045" i="1"/>
  <c r="R4045" i="1" s="1"/>
  <c r="U4044" i="1"/>
  <c r="Q4044" i="1"/>
  <c r="S4044" i="1" s="1"/>
  <c r="U4043" i="1"/>
  <c r="Q4043" i="1"/>
  <c r="R4043" i="1" s="1"/>
  <c r="U4042" i="1"/>
  <c r="Q4042" i="1"/>
  <c r="U4041" i="1"/>
  <c r="Q4041" i="1"/>
  <c r="U4040" i="1"/>
  <c r="Q4040" i="1"/>
  <c r="U4039" i="1"/>
  <c r="Q4039" i="1"/>
  <c r="R4039" i="1" s="1"/>
  <c r="U4038" i="1"/>
  <c r="Q4038" i="1"/>
  <c r="S4038" i="1" s="1"/>
  <c r="U4037" i="1"/>
  <c r="Q4037" i="1"/>
  <c r="U4036" i="1"/>
  <c r="Q4036" i="1"/>
  <c r="S4036" i="1" s="1"/>
  <c r="U4035" i="1"/>
  <c r="Q4035" i="1"/>
  <c r="U4034" i="1"/>
  <c r="Q4034" i="1"/>
  <c r="U4033" i="1"/>
  <c r="Q4033" i="1"/>
  <c r="S4033" i="1" s="1"/>
  <c r="U4032" i="1"/>
  <c r="Q4032" i="1"/>
  <c r="S4032" i="1" s="1"/>
  <c r="U4031" i="1"/>
  <c r="Q4031" i="1"/>
  <c r="U4030" i="1"/>
  <c r="Q4030" i="1"/>
  <c r="U4029" i="1"/>
  <c r="Q4029" i="1"/>
  <c r="U4028" i="1"/>
  <c r="Q4028" i="1"/>
  <c r="S4028" i="1" s="1"/>
  <c r="U4027" i="1"/>
  <c r="Q4027" i="1"/>
  <c r="S4027" i="1" s="1"/>
  <c r="U4026" i="1"/>
  <c r="Q4026" i="1"/>
  <c r="S4026" i="1" s="1"/>
  <c r="U4025" i="1"/>
  <c r="Q4025" i="1"/>
  <c r="U4024" i="1"/>
  <c r="Q4024" i="1"/>
  <c r="U4023" i="1"/>
  <c r="Q4023" i="1"/>
  <c r="S4023" i="1" s="1"/>
  <c r="U4022" i="1"/>
  <c r="Q4022" i="1"/>
  <c r="R4022" i="1" s="1"/>
  <c r="U4021" i="1"/>
  <c r="Q4021" i="1"/>
  <c r="U4020" i="1"/>
  <c r="Q4020" i="1"/>
  <c r="S4020" i="1" s="1"/>
  <c r="U4019" i="1"/>
  <c r="Q4019" i="1"/>
  <c r="U4018" i="1"/>
  <c r="Q4018" i="1"/>
  <c r="U4017" i="1"/>
  <c r="Q4017" i="1"/>
  <c r="S4017" i="1" s="1"/>
  <c r="U4016" i="1"/>
  <c r="Q4016" i="1"/>
  <c r="S4016" i="1" s="1"/>
  <c r="U4015" i="1"/>
  <c r="Q4015" i="1"/>
  <c r="R4015" i="1" s="1"/>
  <c r="U4014" i="1"/>
  <c r="Q4014" i="1"/>
  <c r="U4013" i="1"/>
  <c r="Q4013" i="1"/>
  <c r="S4013" i="1" s="1"/>
  <c r="U4012" i="1"/>
  <c r="Q4012" i="1"/>
  <c r="U4011" i="1"/>
  <c r="Q4011" i="1"/>
  <c r="R4011" i="1" s="1"/>
  <c r="U4010" i="1"/>
  <c r="Q4010" i="1"/>
  <c r="S4010" i="1" s="1"/>
  <c r="U4009" i="1"/>
  <c r="Q4009" i="1"/>
  <c r="R4009" i="1" s="1"/>
  <c r="U4008" i="1"/>
  <c r="Q4008" i="1"/>
  <c r="S4008" i="1" s="1"/>
  <c r="U4007" i="1"/>
  <c r="Q4007" i="1"/>
  <c r="U4006" i="1"/>
  <c r="Q4006" i="1"/>
  <c r="R4006" i="1" s="1"/>
  <c r="U4005" i="1"/>
  <c r="Q4005" i="1"/>
  <c r="U4004" i="1"/>
  <c r="Q4004" i="1"/>
  <c r="U4003" i="1"/>
  <c r="Q4003" i="1"/>
  <c r="U4002" i="1"/>
  <c r="Q4002" i="1"/>
  <c r="S4002" i="1" s="1"/>
  <c r="U4001" i="1"/>
  <c r="Q4001" i="1"/>
  <c r="S4001" i="1" s="1"/>
  <c r="U4000" i="1"/>
  <c r="Q4000" i="1"/>
  <c r="U3999" i="1"/>
  <c r="Q3999" i="1"/>
  <c r="S3999" i="1" s="1"/>
  <c r="U3998" i="1"/>
  <c r="Q3998" i="1"/>
  <c r="U3997" i="1"/>
  <c r="Q3997" i="1"/>
  <c r="U3996" i="1"/>
  <c r="Q3996" i="1"/>
  <c r="U3995" i="1"/>
  <c r="Q3995" i="1"/>
  <c r="U3994" i="1"/>
  <c r="Q3994" i="1"/>
  <c r="S3994" i="1" s="1"/>
  <c r="U3993" i="1"/>
  <c r="Q3993" i="1"/>
  <c r="U3992" i="1"/>
  <c r="Q3992" i="1"/>
  <c r="U3991" i="1"/>
  <c r="Q3991" i="1"/>
  <c r="U3990" i="1"/>
  <c r="Q3990" i="1"/>
  <c r="R3990" i="1" s="1"/>
  <c r="U3989" i="1"/>
  <c r="Q3989" i="1"/>
  <c r="U3988" i="1"/>
  <c r="Q3988" i="1"/>
  <c r="U3987" i="1"/>
  <c r="Q3987" i="1"/>
  <c r="R3987" i="1" s="1"/>
  <c r="U3986" i="1"/>
  <c r="Q3986" i="1"/>
  <c r="R3986" i="1" s="1"/>
  <c r="U3985" i="1"/>
  <c r="Q3985" i="1"/>
  <c r="U3984" i="1"/>
  <c r="Q3984" i="1"/>
  <c r="S3984" i="1" s="1"/>
  <c r="U3983" i="1"/>
  <c r="Q3983" i="1"/>
  <c r="U3982" i="1"/>
  <c r="Q3982" i="1"/>
  <c r="U3981" i="1"/>
  <c r="Q3981" i="1"/>
  <c r="S3981" i="1" s="1"/>
  <c r="U3980" i="1"/>
  <c r="Q3980" i="1"/>
  <c r="S3980" i="1" s="1"/>
  <c r="U3979" i="1"/>
  <c r="Q3979" i="1"/>
  <c r="U3978" i="1"/>
  <c r="Q3978" i="1"/>
  <c r="U3977" i="1"/>
  <c r="Q3977" i="1"/>
  <c r="U3976" i="1"/>
  <c r="Q3976" i="1"/>
  <c r="U3975" i="1"/>
  <c r="Q3975" i="1"/>
  <c r="R3975" i="1" s="1"/>
  <c r="U3974" i="1"/>
  <c r="Q3974" i="1"/>
  <c r="S3974" i="1" s="1"/>
  <c r="U3973" i="1"/>
  <c r="Q3973" i="1"/>
  <c r="R3973" i="1" s="1"/>
  <c r="U3972" i="1"/>
  <c r="Q3972" i="1"/>
  <c r="S3972" i="1" s="1"/>
  <c r="U3971" i="1"/>
  <c r="Q3971" i="1"/>
  <c r="U3970" i="1"/>
  <c r="Q3970" i="1"/>
  <c r="U3969" i="1"/>
  <c r="Q3969" i="1"/>
  <c r="S3969" i="1" s="1"/>
  <c r="U3968" i="1"/>
  <c r="Q3968" i="1"/>
  <c r="U3967" i="1"/>
  <c r="Q3967" i="1"/>
  <c r="R3967" i="1" s="1"/>
  <c r="U3966" i="1"/>
  <c r="Q3966" i="1"/>
  <c r="S3966" i="1" s="1"/>
  <c r="U3965" i="1"/>
  <c r="Q3965" i="1"/>
  <c r="S3965" i="1" s="1"/>
  <c r="U3964" i="1"/>
  <c r="Q3964" i="1"/>
  <c r="S3964" i="1" s="1"/>
  <c r="U3963" i="1"/>
  <c r="Q3963" i="1"/>
  <c r="R3963" i="1" s="1"/>
  <c r="U3962" i="1"/>
  <c r="Q3962" i="1"/>
  <c r="U3961" i="1"/>
  <c r="Q3961" i="1"/>
  <c r="U3960" i="1"/>
  <c r="Q3960" i="1"/>
  <c r="U3959" i="1"/>
  <c r="Q3959" i="1"/>
  <c r="R3959" i="1" s="1"/>
  <c r="U3958" i="1"/>
  <c r="Q3958" i="1"/>
  <c r="U3957" i="1"/>
  <c r="Q3957" i="1"/>
  <c r="S3957" i="1" s="1"/>
  <c r="U3956" i="1"/>
  <c r="Q3956" i="1"/>
  <c r="S3956" i="1" s="1"/>
  <c r="U3955" i="1"/>
  <c r="Q3955" i="1"/>
  <c r="S3955" i="1" s="1"/>
  <c r="U3954" i="1"/>
  <c r="Q3954" i="1"/>
  <c r="U3953" i="1"/>
  <c r="Q3953" i="1"/>
  <c r="S3953" i="1" s="1"/>
  <c r="U3952" i="1"/>
  <c r="Q3952" i="1"/>
  <c r="S3952" i="1" s="1"/>
  <c r="U3951" i="1"/>
  <c r="Q3951" i="1"/>
  <c r="S3951" i="1" s="1"/>
  <c r="U3950" i="1"/>
  <c r="Q3950" i="1"/>
  <c r="U3949" i="1"/>
  <c r="Q3949" i="1"/>
  <c r="R3949" i="1" s="1"/>
  <c r="U3948" i="1"/>
  <c r="Q3948" i="1"/>
  <c r="S3948" i="1" s="1"/>
  <c r="U3947" i="1"/>
  <c r="Q3947" i="1"/>
  <c r="U3946" i="1"/>
  <c r="Q3946" i="1"/>
  <c r="U3945" i="1"/>
  <c r="Q3945" i="1"/>
  <c r="S3945" i="1" s="1"/>
  <c r="U3944" i="1"/>
  <c r="Q3944" i="1"/>
  <c r="U3943" i="1"/>
  <c r="Q3943" i="1"/>
  <c r="R3943" i="1" s="1"/>
  <c r="U3942" i="1"/>
  <c r="Q3942" i="1"/>
  <c r="R3942" i="1" s="1"/>
  <c r="U3941" i="1"/>
  <c r="Q3941" i="1"/>
  <c r="R3941" i="1" s="1"/>
  <c r="U3940" i="1"/>
  <c r="Q3940" i="1"/>
  <c r="S3940" i="1" s="1"/>
  <c r="U3939" i="1"/>
  <c r="Q3939" i="1"/>
  <c r="U3938" i="1"/>
  <c r="Q3938" i="1"/>
  <c r="U3937" i="1"/>
  <c r="Q3937" i="1"/>
  <c r="U3936" i="1"/>
  <c r="Q3936" i="1"/>
  <c r="R3936" i="1" s="1"/>
  <c r="U3935" i="1"/>
  <c r="Q3935" i="1"/>
  <c r="U3934" i="1"/>
  <c r="Q3934" i="1"/>
  <c r="U3933" i="1"/>
  <c r="Q3933" i="1"/>
  <c r="U3932" i="1"/>
  <c r="Q3932" i="1"/>
  <c r="U3931" i="1"/>
  <c r="Q3931" i="1"/>
  <c r="U3930" i="1"/>
  <c r="Q3930" i="1"/>
  <c r="S3930" i="1" s="1"/>
  <c r="U3929" i="1"/>
  <c r="Q3929" i="1"/>
  <c r="R3929" i="1" s="1"/>
  <c r="U3928" i="1"/>
  <c r="Q3928" i="1"/>
  <c r="U3927" i="1"/>
  <c r="Q3927" i="1"/>
  <c r="S3927" i="1" s="1"/>
  <c r="U3926" i="1"/>
  <c r="Q3926" i="1"/>
  <c r="U3925" i="1"/>
  <c r="Q3925" i="1"/>
  <c r="S3925" i="1" s="1"/>
  <c r="U3924" i="1"/>
  <c r="Q3924" i="1"/>
  <c r="S3924" i="1" s="1"/>
  <c r="U3923" i="1"/>
  <c r="Q3923" i="1"/>
  <c r="U3922" i="1"/>
  <c r="Q3922" i="1"/>
  <c r="S3922" i="1" s="1"/>
  <c r="U3921" i="1"/>
  <c r="Q3921" i="1"/>
  <c r="U3920" i="1"/>
  <c r="Q3920" i="1"/>
  <c r="S3920" i="1" s="1"/>
  <c r="U3919" i="1"/>
  <c r="Q3919" i="1"/>
  <c r="R3919" i="1" s="1"/>
  <c r="U3918" i="1"/>
  <c r="Q3918" i="1"/>
  <c r="S3918" i="1" s="1"/>
  <c r="U3917" i="1"/>
  <c r="Q3917" i="1"/>
  <c r="R3917" i="1" s="1"/>
  <c r="U3916" i="1"/>
  <c r="Q3916" i="1"/>
  <c r="U3915" i="1"/>
  <c r="Q3915" i="1"/>
  <c r="R3915" i="1" s="1"/>
  <c r="U3914" i="1"/>
  <c r="Q3914" i="1"/>
  <c r="S3914" i="1" s="1"/>
  <c r="U3913" i="1"/>
  <c r="Q3913" i="1"/>
  <c r="U3912" i="1"/>
  <c r="Q3912" i="1"/>
  <c r="S3912" i="1" s="1"/>
  <c r="U3911" i="1"/>
  <c r="Q3911" i="1"/>
  <c r="R3911" i="1" s="1"/>
  <c r="U3910" i="1"/>
  <c r="Q3910" i="1"/>
  <c r="S3910" i="1" s="1"/>
  <c r="U3909" i="1"/>
  <c r="Q3909" i="1"/>
  <c r="S3909" i="1" s="1"/>
  <c r="U3908" i="1"/>
  <c r="Q3908" i="1"/>
  <c r="R3908" i="1" s="1"/>
  <c r="U3907" i="1"/>
  <c r="Q3907" i="1"/>
  <c r="R3907" i="1" s="1"/>
  <c r="U3906" i="1"/>
  <c r="Q3906" i="1"/>
  <c r="U3905" i="1"/>
  <c r="Q3905" i="1"/>
  <c r="S3905" i="1" s="1"/>
  <c r="U3904" i="1"/>
  <c r="Q3904" i="1"/>
  <c r="S3904" i="1" s="1"/>
  <c r="U3903" i="1"/>
  <c r="Q3903" i="1"/>
  <c r="S3903" i="1" s="1"/>
  <c r="U3902" i="1"/>
  <c r="Q3902" i="1"/>
  <c r="U3901" i="1"/>
  <c r="Q3901" i="1"/>
  <c r="U3900" i="1"/>
  <c r="Q3900" i="1"/>
  <c r="S3900" i="1" s="1"/>
  <c r="U3899" i="1"/>
  <c r="Q3899" i="1"/>
  <c r="U3898" i="1"/>
  <c r="Q3898" i="1"/>
  <c r="S3898" i="1" s="1"/>
  <c r="U3897" i="1"/>
  <c r="Q3897" i="1"/>
  <c r="S3897" i="1" s="1"/>
  <c r="U3896" i="1"/>
  <c r="Q3896" i="1"/>
  <c r="S3896" i="1" s="1"/>
  <c r="U3895" i="1"/>
  <c r="Q3895" i="1"/>
  <c r="U3894" i="1"/>
  <c r="Q3894" i="1"/>
  <c r="U3893" i="1"/>
  <c r="Q3893" i="1"/>
  <c r="U3892" i="1"/>
  <c r="Q3892" i="1"/>
  <c r="S3892" i="1" s="1"/>
  <c r="U3891" i="1"/>
  <c r="Q3891" i="1"/>
  <c r="S3891" i="1" s="1"/>
  <c r="U3890" i="1"/>
  <c r="Q3890" i="1"/>
  <c r="S3890" i="1" s="1"/>
  <c r="U3889" i="1"/>
  <c r="Q3889" i="1"/>
  <c r="U3888" i="1"/>
  <c r="Q3888" i="1"/>
  <c r="U3887" i="1"/>
  <c r="Q3887" i="1"/>
  <c r="R3887" i="1" s="1"/>
  <c r="U3886" i="1"/>
  <c r="Q3886" i="1"/>
  <c r="U3885" i="1"/>
  <c r="Q3885" i="1"/>
  <c r="R3885" i="1" s="1"/>
  <c r="U3884" i="1"/>
  <c r="Q3884" i="1"/>
  <c r="U3883" i="1"/>
  <c r="Q3883" i="1"/>
  <c r="S3883" i="1" s="1"/>
  <c r="U3882" i="1"/>
  <c r="Q3882" i="1"/>
  <c r="S3882" i="1" s="1"/>
  <c r="U3881" i="1"/>
  <c r="Q3881" i="1"/>
  <c r="R3881" i="1" s="1"/>
  <c r="U3880" i="1"/>
  <c r="Q3880" i="1"/>
  <c r="R3880" i="1" s="1"/>
  <c r="U3879" i="1"/>
  <c r="Q3879" i="1"/>
  <c r="U3878" i="1"/>
  <c r="Q3878" i="1"/>
  <c r="U3877" i="1"/>
  <c r="Q3877" i="1"/>
  <c r="U3876" i="1"/>
  <c r="Q3876" i="1"/>
  <c r="U3875" i="1"/>
  <c r="Q3875" i="1"/>
  <c r="R3875" i="1" s="1"/>
  <c r="U3874" i="1"/>
  <c r="Q3874" i="1"/>
  <c r="U3873" i="1"/>
  <c r="Q3873" i="1"/>
  <c r="S3873" i="1" s="1"/>
  <c r="U3872" i="1"/>
  <c r="Q3872" i="1"/>
  <c r="S3872" i="1" s="1"/>
  <c r="U3871" i="1"/>
  <c r="Q3871" i="1"/>
  <c r="R3871" i="1" s="1"/>
  <c r="U3870" i="1"/>
  <c r="Q3870" i="1"/>
  <c r="U3869" i="1"/>
  <c r="Q3869" i="1"/>
  <c r="U3868" i="1"/>
  <c r="Q3868" i="1"/>
  <c r="R3868" i="1" s="1"/>
  <c r="U3867" i="1"/>
  <c r="Q3867" i="1"/>
  <c r="S3867" i="1" s="1"/>
  <c r="U3866" i="1"/>
  <c r="Q3866" i="1"/>
  <c r="U3865" i="1"/>
  <c r="Q3865" i="1"/>
  <c r="U3864" i="1"/>
  <c r="Q3864" i="1"/>
  <c r="U3863" i="1"/>
  <c r="Q3863" i="1"/>
  <c r="U3862" i="1"/>
  <c r="Q3862" i="1"/>
  <c r="S3862" i="1" s="1"/>
  <c r="U3861" i="1"/>
  <c r="Q3861" i="1"/>
  <c r="U3860" i="1"/>
  <c r="Q3860" i="1"/>
  <c r="S3860" i="1" s="1"/>
  <c r="U3859" i="1"/>
  <c r="Q3859" i="1"/>
  <c r="S3859" i="1" s="1"/>
  <c r="U3858" i="1"/>
  <c r="Q3858" i="1"/>
  <c r="U3857" i="1"/>
  <c r="Q3857" i="1"/>
  <c r="U3856" i="1"/>
  <c r="Q3856" i="1"/>
  <c r="U3855" i="1"/>
  <c r="Q3855" i="1"/>
  <c r="U3854" i="1"/>
  <c r="Q3854" i="1"/>
  <c r="U3853" i="1"/>
  <c r="Q3853" i="1"/>
  <c r="R3853" i="1" s="1"/>
  <c r="U3852" i="1"/>
  <c r="Q3852" i="1"/>
  <c r="R3852" i="1" s="1"/>
  <c r="U3851" i="1"/>
  <c r="Q3851" i="1"/>
  <c r="S3851" i="1" s="1"/>
  <c r="U3850" i="1"/>
  <c r="Q3850" i="1"/>
  <c r="S3850" i="1" s="1"/>
  <c r="U3849" i="1"/>
  <c r="Q3849" i="1"/>
  <c r="S3849" i="1" s="1"/>
  <c r="U3848" i="1"/>
  <c r="Q3848" i="1"/>
  <c r="U3847" i="1"/>
  <c r="Q3847" i="1"/>
  <c r="S3847" i="1" s="1"/>
  <c r="U3846" i="1"/>
  <c r="Q3846" i="1"/>
  <c r="S3846" i="1" s="1"/>
  <c r="U3845" i="1"/>
  <c r="Q3845" i="1"/>
  <c r="U3844" i="1"/>
  <c r="Q3844" i="1"/>
  <c r="S3844" i="1" s="1"/>
  <c r="U3843" i="1"/>
  <c r="Q3843" i="1"/>
  <c r="S3843" i="1" s="1"/>
  <c r="U3842" i="1"/>
  <c r="Q3842" i="1"/>
  <c r="S3842" i="1" s="1"/>
  <c r="U3841" i="1"/>
  <c r="Q3841" i="1"/>
  <c r="R3841" i="1" s="1"/>
  <c r="U3840" i="1"/>
  <c r="Q3840" i="1"/>
  <c r="U3839" i="1"/>
  <c r="Q3839" i="1"/>
  <c r="U3838" i="1"/>
  <c r="Q3838" i="1"/>
  <c r="S3838" i="1" s="1"/>
  <c r="U3837" i="1"/>
  <c r="Q3837" i="1"/>
  <c r="R3837" i="1" s="1"/>
  <c r="U3836" i="1"/>
  <c r="Q3836" i="1"/>
  <c r="U3835" i="1"/>
  <c r="Q3835" i="1"/>
  <c r="S3835" i="1" s="1"/>
  <c r="U3834" i="1"/>
  <c r="Q3834" i="1"/>
  <c r="U3833" i="1"/>
  <c r="Q3833" i="1"/>
  <c r="U3832" i="1"/>
  <c r="Q3832" i="1"/>
  <c r="R3832" i="1" s="1"/>
  <c r="U3831" i="1"/>
  <c r="Q3831" i="1"/>
  <c r="R3831" i="1" s="1"/>
  <c r="U3830" i="1"/>
  <c r="Q3830" i="1"/>
  <c r="S3830" i="1" s="1"/>
  <c r="U3829" i="1"/>
  <c r="Q3829" i="1"/>
  <c r="U3828" i="1"/>
  <c r="Q3828" i="1"/>
  <c r="U3827" i="1"/>
  <c r="Q3827" i="1"/>
  <c r="S3827" i="1" s="1"/>
  <c r="U3826" i="1"/>
  <c r="Q3826" i="1"/>
  <c r="U3825" i="1"/>
  <c r="Q3825" i="1"/>
  <c r="R3825" i="1" s="1"/>
  <c r="U3824" i="1"/>
  <c r="Q3824" i="1"/>
  <c r="U3823" i="1"/>
  <c r="Q3823" i="1"/>
  <c r="S3823" i="1" s="1"/>
  <c r="U3822" i="1"/>
  <c r="Q3822" i="1"/>
  <c r="S3822" i="1" s="1"/>
  <c r="U3821" i="1"/>
  <c r="Q3821" i="1"/>
  <c r="U3820" i="1"/>
  <c r="Q3820" i="1"/>
  <c r="R3820" i="1" s="1"/>
  <c r="U3819" i="1"/>
  <c r="Q3819" i="1"/>
  <c r="R3819" i="1" s="1"/>
  <c r="U3818" i="1"/>
  <c r="Q3818" i="1"/>
  <c r="U3817" i="1"/>
  <c r="Q3817" i="1"/>
  <c r="R3817" i="1" s="1"/>
  <c r="U3816" i="1"/>
  <c r="Q3816" i="1"/>
  <c r="S3816" i="1" s="1"/>
  <c r="U3815" i="1"/>
  <c r="Q3815" i="1"/>
  <c r="U3814" i="1"/>
  <c r="Q3814" i="1"/>
  <c r="S3814" i="1" s="1"/>
  <c r="U3813" i="1"/>
  <c r="Q3813" i="1"/>
  <c r="U3812" i="1"/>
  <c r="Q3812" i="1"/>
  <c r="U3811" i="1"/>
  <c r="Q3811" i="1"/>
  <c r="S3811" i="1" s="1"/>
  <c r="U3810" i="1"/>
  <c r="Q3810" i="1"/>
  <c r="U3809" i="1"/>
  <c r="Q3809" i="1"/>
  <c r="R3809" i="1" s="1"/>
  <c r="U3808" i="1"/>
  <c r="Q3808" i="1"/>
  <c r="S3808" i="1" s="1"/>
  <c r="U3807" i="1"/>
  <c r="Q3807" i="1"/>
  <c r="R3807" i="1" s="1"/>
  <c r="U3806" i="1"/>
  <c r="Q3806" i="1"/>
  <c r="S3806" i="1" s="1"/>
  <c r="U3805" i="1"/>
  <c r="Q3805" i="1"/>
  <c r="U3804" i="1"/>
  <c r="Q3804" i="1"/>
  <c r="U3803" i="1"/>
  <c r="Q3803" i="1"/>
  <c r="S3803" i="1" s="1"/>
  <c r="U3802" i="1"/>
  <c r="Q3802" i="1"/>
  <c r="S3802" i="1" s="1"/>
  <c r="U3801" i="1"/>
  <c r="Q3801" i="1"/>
  <c r="U3800" i="1"/>
  <c r="Q3800" i="1"/>
  <c r="U3799" i="1"/>
  <c r="Q3799" i="1"/>
  <c r="U3798" i="1"/>
  <c r="Q3798" i="1"/>
  <c r="U3797" i="1"/>
  <c r="Q3797" i="1"/>
  <c r="S3797" i="1" s="1"/>
  <c r="U3796" i="1"/>
  <c r="Q3796" i="1"/>
  <c r="R3796" i="1" s="1"/>
  <c r="U3795" i="1"/>
  <c r="Q3795" i="1"/>
  <c r="U3794" i="1"/>
  <c r="Q3794" i="1"/>
  <c r="S3794" i="1" s="1"/>
  <c r="U3793" i="1"/>
  <c r="Q3793" i="1"/>
  <c r="U3792" i="1"/>
  <c r="Q3792" i="1"/>
  <c r="S3792" i="1" s="1"/>
  <c r="U3791" i="1"/>
  <c r="Q3791" i="1"/>
  <c r="S3791" i="1" s="1"/>
  <c r="U3790" i="1"/>
  <c r="Q3790" i="1"/>
  <c r="U3789" i="1"/>
  <c r="Q3789" i="1"/>
  <c r="S3789" i="1" s="1"/>
  <c r="U3788" i="1"/>
  <c r="Q3788" i="1"/>
  <c r="U3787" i="1"/>
  <c r="Q3787" i="1"/>
  <c r="U3786" i="1"/>
  <c r="Q3786" i="1"/>
  <c r="S3786" i="1" s="1"/>
  <c r="U3785" i="1"/>
  <c r="Q3785" i="1"/>
  <c r="U3784" i="1"/>
  <c r="Q3784" i="1"/>
  <c r="U3783" i="1"/>
  <c r="Q3783" i="1"/>
  <c r="U3782" i="1"/>
  <c r="Q3782" i="1"/>
  <c r="S3782" i="1" s="1"/>
  <c r="U3781" i="1"/>
  <c r="Q3781" i="1"/>
  <c r="U3780" i="1"/>
  <c r="Q3780" i="1"/>
  <c r="R3780" i="1" s="1"/>
  <c r="U3779" i="1"/>
  <c r="Q3779" i="1"/>
  <c r="U3778" i="1"/>
  <c r="Q3778" i="1"/>
  <c r="S3778" i="1" s="1"/>
  <c r="U3777" i="1"/>
  <c r="Q3777" i="1"/>
  <c r="U3776" i="1"/>
  <c r="Q3776" i="1"/>
  <c r="S3776" i="1" s="1"/>
  <c r="U3775" i="1"/>
  <c r="Q3775" i="1"/>
  <c r="R3775" i="1" s="1"/>
  <c r="U3774" i="1"/>
  <c r="Q3774" i="1"/>
  <c r="S3774" i="1" s="1"/>
  <c r="U3773" i="1"/>
  <c r="Q3773" i="1"/>
  <c r="R3773" i="1" s="1"/>
  <c r="U3772" i="1"/>
  <c r="Q3772" i="1"/>
  <c r="U3771" i="1"/>
  <c r="Q3771" i="1"/>
  <c r="S3771" i="1" s="1"/>
  <c r="U3770" i="1"/>
  <c r="Q3770" i="1"/>
  <c r="S3770" i="1" s="1"/>
  <c r="U3769" i="1"/>
  <c r="Q3769" i="1"/>
  <c r="U3768" i="1"/>
  <c r="Q3768" i="1"/>
  <c r="R3768" i="1" s="1"/>
  <c r="U3767" i="1"/>
  <c r="Q3767" i="1"/>
  <c r="U3766" i="1"/>
  <c r="Q3766" i="1"/>
  <c r="S3766" i="1" s="1"/>
  <c r="U3765" i="1"/>
  <c r="Q3765" i="1"/>
  <c r="U3764" i="1"/>
  <c r="Q3764" i="1"/>
  <c r="U3763" i="1"/>
  <c r="Q3763" i="1"/>
  <c r="U3762" i="1"/>
  <c r="Q3762" i="1"/>
  <c r="U3761" i="1"/>
  <c r="Q3761" i="1"/>
  <c r="U3760" i="1"/>
  <c r="Q3760" i="1"/>
  <c r="S3760" i="1" s="1"/>
  <c r="U3759" i="1"/>
  <c r="Q3759" i="1"/>
  <c r="U3758" i="1"/>
  <c r="Q3758" i="1"/>
  <c r="S3758" i="1" s="1"/>
  <c r="U3757" i="1"/>
  <c r="Q3757" i="1"/>
  <c r="S3757" i="1" s="1"/>
  <c r="U3756" i="1"/>
  <c r="Q3756" i="1"/>
  <c r="U3755" i="1"/>
  <c r="Q3755" i="1"/>
  <c r="U3754" i="1"/>
  <c r="Q3754" i="1"/>
  <c r="S3754" i="1" s="1"/>
  <c r="U3753" i="1"/>
  <c r="Q3753" i="1"/>
  <c r="U3752" i="1"/>
  <c r="Q3752" i="1"/>
  <c r="U3751" i="1"/>
  <c r="Q3751" i="1"/>
  <c r="U3750" i="1"/>
  <c r="Q3750" i="1"/>
  <c r="U3749" i="1"/>
  <c r="Q3749" i="1"/>
  <c r="S3749" i="1" s="1"/>
  <c r="U3748" i="1"/>
  <c r="Q3748" i="1"/>
  <c r="S3748" i="1" s="1"/>
  <c r="U3747" i="1"/>
  <c r="Q3747" i="1"/>
  <c r="U3746" i="1"/>
  <c r="Q3746" i="1"/>
  <c r="U3745" i="1"/>
  <c r="Q3745" i="1"/>
  <c r="U3744" i="1"/>
  <c r="Q3744" i="1"/>
  <c r="R3744" i="1" s="1"/>
  <c r="U3743" i="1"/>
  <c r="Q3743" i="1"/>
  <c r="U3742" i="1"/>
  <c r="Q3742" i="1"/>
  <c r="U3741" i="1"/>
  <c r="Q3741" i="1"/>
  <c r="S3741" i="1" s="1"/>
  <c r="U3740" i="1"/>
  <c r="Q3740" i="1"/>
  <c r="R3740" i="1" s="1"/>
  <c r="U3739" i="1"/>
  <c r="Q3739" i="1"/>
  <c r="S3739" i="1" s="1"/>
  <c r="U3738" i="1"/>
  <c r="Q3738" i="1"/>
  <c r="S3738" i="1" s="1"/>
  <c r="U3737" i="1"/>
  <c r="Q3737" i="1"/>
  <c r="U3736" i="1"/>
  <c r="Q3736" i="1"/>
  <c r="S3736" i="1" s="1"/>
  <c r="U3735" i="1"/>
  <c r="Q3735" i="1"/>
  <c r="S3735" i="1" s="1"/>
  <c r="U3734" i="1"/>
  <c r="Q3734" i="1"/>
  <c r="S3734" i="1" s="1"/>
  <c r="U3733" i="1"/>
  <c r="Q3733" i="1"/>
  <c r="U3732" i="1"/>
  <c r="Q3732" i="1"/>
  <c r="S3732" i="1" s="1"/>
  <c r="U3731" i="1"/>
  <c r="Q3731" i="1"/>
  <c r="R3731" i="1" s="1"/>
  <c r="U3730" i="1"/>
  <c r="Q3730" i="1"/>
  <c r="U3729" i="1"/>
  <c r="Q3729" i="1"/>
  <c r="R3729" i="1" s="1"/>
  <c r="U3728" i="1"/>
  <c r="Q3728" i="1"/>
  <c r="R3728" i="1" s="1"/>
  <c r="U3727" i="1"/>
  <c r="Q3727" i="1"/>
  <c r="R3727" i="1" s="1"/>
  <c r="U3726" i="1"/>
  <c r="Q3726" i="1"/>
  <c r="U3725" i="1"/>
  <c r="Q3725" i="1"/>
  <c r="R3725" i="1" s="1"/>
  <c r="U3724" i="1"/>
  <c r="Q3724" i="1"/>
  <c r="U3723" i="1"/>
  <c r="Q3723" i="1"/>
  <c r="R3723" i="1" s="1"/>
  <c r="U3722" i="1"/>
  <c r="Q3722" i="1"/>
  <c r="S3722" i="1" s="1"/>
  <c r="U3721" i="1"/>
  <c r="Q3721" i="1"/>
  <c r="U3720" i="1"/>
  <c r="Q3720" i="1"/>
  <c r="S3720" i="1" s="1"/>
  <c r="U3719" i="1"/>
  <c r="Q3719" i="1"/>
  <c r="U3718" i="1"/>
  <c r="Q3718" i="1"/>
  <c r="U3717" i="1"/>
  <c r="Q3717" i="1"/>
  <c r="R3717" i="1" s="1"/>
  <c r="U3716" i="1"/>
  <c r="Q3716" i="1"/>
  <c r="R3716" i="1" s="1"/>
  <c r="U3715" i="1"/>
  <c r="Q3715" i="1"/>
  <c r="S3715" i="1" s="1"/>
  <c r="U3714" i="1"/>
  <c r="Q3714" i="1"/>
  <c r="U3713" i="1"/>
  <c r="Q3713" i="1"/>
  <c r="U3712" i="1"/>
  <c r="Q3712" i="1"/>
  <c r="R3712" i="1" s="1"/>
  <c r="U3711" i="1"/>
  <c r="Q3711" i="1"/>
  <c r="S3711" i="1" s="1"/>
  <c r="U3710" i="1"/>
  <c r="Q3710" i="1"/>
  <c r="S3710" i="1" s="1"/>
  <c r="U3709" i="1"/>
  <c r="Q3709" i="1"/>
  <c r="S3709" i="1" s="1"/>
  <c r="U3708" i="1"/>
  <c r="Q3708" i="1"/>
  <c r="U3707" i="1"/>
  <c r="Q3707" i="1"/>
  <c r="S3707" i="1" s="1"/>
  <c r="U3706" i="1"/>
  <c r="Q3706" i="1"/>
  <c r="S3706" i="1" s="1"/>
  <c r="U3705" i="1"/>
  <c r="Q3705" i="1"/>
  <c r="S3705" i="1" s="1"/>
  <c r="U3704" i="1"/>
  <c r="Q3704" i="1"/>
  <c r="R3704" i="1" s="1"/>
  <c r="U3703" i="1"/>
  <c r="Q3703" i="1"/>
  <c r="R3703" i="1" s="1"/>
  <c r="U3702" i="1"/>
  <c r="Q3702" i="1"/>
  <c r="S3702" i="1" s="1"/>
  <c r="U3701" i="1"/>
  <c r="Q3701" i="1"/>
  <c r="S3701" i="1" s="1"/>
  <c r="U3700" i="1"/>
  <c r="Q3700" i="1"/>
  <c r="S3700" i="1" s="1"/>
  <c r="U3699" i="1"/>
  <c r="Q3699" i="1"/>
  <c r="U3698" i="1"/>
  <c r="Q3698" i="1"/>
  <c r="U3697" i="1"/>
  <c r="Q3697" i="1"/>
  <c r="U3696" i="1"/>
  <c r="Q3696" i="1"/>
  <c r="S3696" i="1" s="1"/>
  <c r="U3695" i="1"/>
  <c r="Q3695" i="1"/>
  <c r="U3694" i="1"/>
  <c r="Q3694" i="1"/>
  <c r="U3693" i="1"/>
  <c r="Q3693" i="1"/>
  <c r="U3692" i="1"/>
  <c r="Q3692" i="1"/>
  <c r="U3691" i="1"/>
  <c r="Q3691" i="1"/>
  <c r="U3690" i="1"/>
  <c r="Q3690" i="1"/>
  <c r="U3689" i="1"/>
  <c r="Q3689" i="1"/>
  <c r="U3688" i="1"/>
  <c r="Q3688" i="1"/>
  <c r="R3688" i="1" s="1"/>
  <c r="U3687" i="1"/>
  <c r="Q3687" i="1"/>
  <c r="U3686" i="1"/>
  <c r="Q3686" i="1"/>
  <c r="S3686" i="1" s="1"/>
  <c r="U3685" i="1"/>
  <c r="Q3685" i="1"/>
  <c r="S3685" i="1" s="1"/>
  <c r="U3684" i="1"/>
  <c r="Q3684" i="1"/>
  <c r="S3684" i="1" s="1"/>
  <c r="U3683" i="1"/>
  <c r="Q3683" i="1"/>
  <c r="U3682" i="1"/>
  <c r="Q3682" i="1"/>
  <c r="U3681" i="1"/>
  <c r="Q3681" i="1"/>
  <c r="U3680" i="1"/>
  <c r="Q3680" i="1"/>
  <c r="S3680" i="1" s="1"/>
  <c r="U3679" i="1"/>
  <c r="Q3679" i="1"/>
  <c r="U3678" i="1"/>
  <c r="Q3678" i="1"/>
  <c r="R3678" i="1" s="1"/>
  <c r="U3677" i="1"/>
  <c r="Q3677" i="1"/>
  <c r="S3677" i="1" s="1"/>
  <c r="U3676" i="1"/>
  <c r="Q3676" i="1"/>
  <c r="U3675" i="1"/>
  <c r="Q3675" i="1"/>
  <c r="U3674" i="1"/>
  <c r="Q3674" i="1"/>
  <c r="R3674" i="1" s="1"/>
  <c r="U3673" i="1"/>
  <c r="Q3673" i="1"/>
  <c r="R3673" i="1" s="1"/>
  <c r="U3672" i="1"/>
  <c r="Q3672" i="1"/>
  <c r="S3672" i="1" s="1"/>
  <c r="U3671" i="1"/>
  <c r="Q3671" i="1"/>
  <c r="U3670" i="1"/>
  <c r="Q3670" i="1"/>
  <c r="S3670" i="1" s="1"/>
  <c r="U3669" i="1"/>
  <c r="Q3669" i="1"/>
  <c r="S3669" i="1" s="1"/>
  <c r="U3668" i="1"/>
  <c r="Q3668" i="1"/>
  <c r="S3668" i="1" s="1"/>
  <c r="U3667" i="1"/>
  <c r="Q3667" i="1"/>
  <c r="U3666" i="1"/>
  <c r="Q3666" i="1"/>
  <c r="R3666" i="1" s="1"/>
  <c r="U3665" i="1"/>
  <c r="Q3665" i="1"/>
  <c r="R3665" i="1" s="1"/>
  <c r="U3664" i="1"/>
  <c r="Q3664" i="1"/>
  <c r="U3663" i="1"/>
  <c r="Q3663" i="1"/>
  <c r="S3663" i="1" s="1"/>
  <c r="U3662" i="1"/>
  <c r="Q3662" i="1"/>
  <c r="S3662" i="1" s="1"/>
  <c r="U3661" i="1"/>
  <c r="Q3661" i="1"/>
  <c r="R3661" i="1" s="1"/>
  <c r="U3660" i="1"/>
  <c r="Q3660" i="1"/>
  <c r="U3659" i="1"/>
  <c r="Q3659" i="1"/>
  <c r="U3658" i="1"/>
  <c r="Q3658" i="1"/>
  <c r="U3657" i="1"/>
  <c r="Q3657" i="1"/>
  <c r="R3657" i="1" s="1"/>
  <c r="U3656" i="1"/>
  <c r="Q3656" i="1"/>
  <c r="U3655" i="1"/>
  <c r="Q3655" i="1"/>
  <c r="S3655" i="1" s="1"/>
  <c r="U3654" i="1"/>
  <c r="Q3654" i="1"/>
  <c r="U3653" i="1"/>
  <c r="Q3653" i="1"/>
  <c r="U3652" i="1"/>
  <c r="Q3652" i="1"/>
  <c r="S3652" i="1" s="1"/>
  <c r="U3651" i="1"/>
  <c r="Q3651" i="1"/>
  <c r="S3651" i="1" s="1"/>
  <c r="U3650" i="1"/>
  <c r="Q3650" i="1"/>
  <c r="S3650" i="1" s="1"/>
  <c r="U3649" i="1"/>
  <c r="Q3649" i="1"/>
  <c r="S3649" i="1" s="1"/>
  <c r="U3648" i="1"/>
  <c r="Q3648" i="1"/>
  <c r="S3648" i="1" s="1"/>
  <c r="U3647" i="1"/>
  <c r="Q3647" i="1"/>
  <c r="R3647" i="1" s="1"/>
  <c r="U3646" i="1"/>
  <c r="Q3646" i="1"/>
  <c r="U3645" i="1"/>
  <c r="Q3645" i="1"/>
  <c r="U3644" i="1"/>
  <c r="Q3644" i="1"/>
  <c r="U3643" i="1"/>
  <c r="Q3643" i="1"/>
  <c r="S3643" i="1" s="1"/>
  <c r="U3642" i="1"/>
  <c r="Q3642" i="1"/>
  <c r="U3641" i="1"/>
  <c r="Q3641" i="1"/>
  <c r="S3641" i="1" s="1"/>
  <c r="U3640" i="1"/>
  <c r="Q3640" i="1"/>
  <c r="S3640" i="1" s="1"/>
  <c r="U3639" i="1"/>
  <c r="Q3639" i="1"/>
  <c r="S3639" i="1" s="1"/>
  <c r="U3638" i="1"/>
  <c r="Q3638" i="1"/>
  <c r="S3638" i="1" s="1"/>
  <c r="U3637" i="1"/>
  <c r="Q3637" i="1"/>
  <c r="S3637" i="1" s="1"/>
  <c r="U3636" i="1"/>
  <c r="Q3636" i="1"/>
  <c r="S3636" i="1" s="1"/>
  <c r="U3635" i="1"/>
  <c r="Q3635" i="1"/>
  <c r="U3634" i="1"/>
  <c r="Q3634" i="1"/>
  <c r="U3633" i="1"/>
  <c r="Q3633" i="1"/>
  <c r="S3633" i="1" s="1"/>
  <c r="U3632" i="1"/>
  <c r="Q3632" i="1"/>
  <c r="S3632" i="1" s="1"/>
  <c r="U3631" i="1"/>
  <c r="Q3631" i="1"/>
  <c r="R3631" i="1" s="1"/>
  <c r="U3630" i="1"/>
  <c r="Q3630" i="1"/>
  <c r="R3630" i="1" s="1"/>
  <c r="U3629" i="1"/>
  <c r="Q3629" i="1"/>
  <c r="U3628" i="1"/>
  <c r="Q3628" i="1"/>
  <c r="U3627" i="1"/>
  <c r="Q3627" i="1"/>
  <c r="R3627" i="1" s="1"/>
  <c r="U3626" i="1"/>
  <c r="Q3626" i="1"/>
  <c r="U3625" i="1"/>
  <c r="Q3625" i="1"/>
  <c r="S3625" i="1" s="1"/>
  <c r="U3624" i="1"/>
  <c r="Q3624" i="1"/>
  <c r="S3624" i="1" s="1"/>
  <c r="U3623" i="1"/>
  <c r="Q3623" i="1"/>
  <c r="U3622" i="1"/>
  <c r="Q3622" i="1"/>
  <c r="U3621" i="1"/>
  <c r="Q3621" i="1"/>
  <c r="S3621" i="1" s="1"/>
  <c r="U3620" i="1"/>
  <c r="Q3620" i="1"/>
  <c r="U3619" i="1"/>
  <c r="Q3619" i="1"/>
  <c r="U3618" i="1"/>
  <c r="Q3618" i="1"/>
  <c r="S3618" i="1" s="1"/>
  <c r="U3617" i="1"/>
  <c r="Q3617" i="1"/>
  <c r="U3616" i="1"/>
  <c r="Q3616" i="1"/>
  <c r="U3615" i="1"/>
  <c r="Q3615" i="1"/>
  <c r="R3615" i="1" s="1"/>
  <c r="U3614" i="1"/>
  <c r="Q3614" i="1"/>
  <c r="U3613" i="1"/>
  <c r="Q3613" i="1"/>
  <c r="U3612" i="1"/>
  <c r="Q3612" i="1"/>
  <c r="U3611" i="1"/>
  <c r="Q3611" i="1"/>
  <c r="S3611" i="1" s="1"/>
  <c r="U3610" i="1"/>
  <c r="Q3610" i="1"/>
  <c r="U3609" i="1"/>
  <c r="Q3609" i="1"/>
  <c r="U3608" i="1"/>
  <c r="Q3608" i="1"/>
  <c r="U3607" i="1"/>
  <c r="Q3607" i="1"/>
  <c r="U3606" i="1"/>
  <c r="Q3606" i="1"/>
  <c r="S3606" i="1" s="1"/>
  <c r="U3605" i="1"/>
  <c r="Q3605" i="1"/>
  <c r="R3605" i="1" s="1"/>
  <c r="U3604" i="1"/>
  <c r="Q3604" i="1"/>
  <c r="U3603" i="1"/>
  <c r="Q3603" i="1"/>
  <c r="R3603" i="1" s="1"/>
  <c r="U3602" i="1"/>
  <c r="Q3602" i="1"/>
  <c r="U3601" i="1"/>
  <c r="Q3601" i="1"/>
  <c r="R3601" i="1" s="1"/>
  <c r="U3600" i="1"/>
  <c r="Q3600" i="1"/>
  <c r="S3600" i="1" s="1"/>
  <c r="U3599" i="1"/>
  <c r="Q3599" i="1"/>
  <c r="S3599" i="1" s="1"/>
  <c r="U3598" i="1"/>
  <c r="Q3598" i="1"/>
  <c r="R3598" i="1" s="1"/>
  <c r="U3597" i="1"/>
  <c r="Q3597" i="1"/>
  <c r="U3596" i="1"/>
  <c r="Q3596" i="1"/>
  <c r="U3595" i="1"/>
  <c r="Q3595" i="1"/>
  <c r="U3594" i="1"/>
  <c r="Q3594" i="1"/>
  <c r="U3593" i="1"/>
  <c r="Q3593" i="1"/>
  <c r="S3593" i="1" s="1"/>
  <c r="U3592" i="1"/>
  <c r="Q3592" i="1"/>
  <c r="S3592" i="1" s="1"/>
  <c r="U3591" i="1"/>
  <c r="Q3591" i="1"/>
  <c r="U3590" i="1"/>
  <c r="Q3590" i="1"/>
  <c r="S3590" i="1" s="1"/>
  <c r="U3589" i="1"/>
  <c r="Q3589" i="1"/>
  <c r="U3588" i="1"/>
  <c r="Q3588" i="1"/>
  <c r="U3587" i="1"/>
  <c r="Q3587" i="1"/>
  <c r="U3586" i="1"/>
  <c r="Q3586" i="1"/>
  <c r="R3586" i="1" s="1"/>
  <c r="U3585" i="1"/>
  <c r="Q3585" i="1"/>
  <c r="S3585" i="1" s="1"/>
  <c r="U3584" i="1"/>
  <c r="Q3584" i="1"/>
  <c r="S3584" i="1" s="1"/>
  <c r="U3583" i="1"/>
  <c r="Q3583" i="1"/>
  <c r="R3583" i="1" s="1"/>
  <c r="U3582" i="1"/>
  <c r="Q3582" i="1"/>
  <c r="S3582" i="1" s="1"/>
  <c r="U3581" i="1"/>
  <c r="Q3581" i="1"/>
  <c r="R3581" i="1" s="1"/>
  <c r="U3580" i="1"/>
  <c r="Q3580" i="1"/>
  <c r="S3580" i="1" s="1"/>
  <c r="U3579" i="1"/>
  <c r="Q3579" i="1"/>
  <c r="U3578" i="1"/>
  <c r="Q3578" i="1"/>
  <c r="U3577" i="1"/>
  <c r="Q3577" i="1"/>
  <c r="R3577" i="1" s="1"/>
  <c r="U3576" i="1"/>
  <c r="Q3576" i="1"/>
  <c r="U3575" i="1"/>
  <c r="Q3575" i="1"/>
  <c r="S3575" i="1" s="1"/>
  <c r="U3574" i="1"/>
  <c r="Q3574" i="1"/>
  <c r="U3573" i="1"/>
  <c r="Q3573" i="1"/>
  <c r="U3572" i="1"/>
  <c r="Q3572" i="1"/>
  <c r="S3572" i="1" s="1"/>
  <c r="U3571" i="1"/>
  <c r="Q3571" i="1"/>
  <c r="U3570" i="1"/>
  <c r="Q3570" i="1"/>
  <c r="U3569" i="1"/>
  <c r="Q3569" i="1"/>
  <c r="S3569" i="1" s="1"/>
  <c r="U3568" i="1"/>
  <c r="Q3568" i="1"/>
  <c r="S3568" i="1" s="1"/>
  <c r="U3567" i="1"/>
  <c r="Q3567" i="1"/>
  <c r="U3566" i="1"/>
  <c r="Q3566" i="1"/>
  <c r="U3565" i="1"/>
  <c r="Q3565" i="1"/>
  <c r="U3564" i="1"/>
  <c r="Q3564" i="1"/>
  <c r="U3563" i="1"/>
  <c r="Q3563" i="1"/>
  <c r="U3562" i="1"/>
  <c r="Q3562" i="1"/>
  <c r="U3561" i="1"/>
  <c r="Q3561" i="1"/>
  <c r="U3560" i="1"/>
  <c r="Q3560" i="1"/>
  <c r="S3560" i="1" s="1"/>
  <c r="U3559" i="1"/>
  <c r="Q3559" i="1"/>
  <c r="U3558" i="1"/>
  <c r="Q3558" i="1"/>
  <c r="U3557" i="1"/>
  <c r="Q3557" i="1"/>
  <c r="R3557" i="1" s="1"/>
  <c r="U3556" i="1"/>
  <c r="Q3556" i="1"/>
  <c r="S3556" i="1" s="1"/>
  <c r="U3555" i="1"/>
  <c r="Q3555" i="1"/>
  <c r="U3554" i="1"/>
  <c r="Q3554" i="1"/>
  <c r="U3553" i="1"/>
  <c r="Q3553" i="1"/>
  <c r="U3552" i="1"/>
  <c r="Q3552" i="1"/>
  <c r="U3551" i="1"/>
  <c r="Q3551" i="1"/>
  <c r="R3551" i="1" s="1"/>
  <c r="U3550" i="1"/>
  <c r="Q3550" i="1"/>
  <c r="U3549" i="1"/>
  <c r="Q3549" i="1"/>
  <c r="S3549" i="1" s="1"/>
  <c r="U3548" i="1"/>
  <c r="Q3548" i="1"/>
  <c r="U3547" i="1"/>
  <c r="Q3547" i="1"/>
  <c r="S3547" i="1" s="1"/>
  <c r="U3546" i="1"/>
  <c r="Q3546" i="1"/>
  <c r="U3545" i="1"/>
  <c r="Q3545" i="1"/>
  <c r="U3544" i="1"/>
  <c r="Q3544" i="1"/>
  <c r="U3543" i="1"/>
  <c r="Q3543" i="1"/>
  <c r="U3542" i="1"/>
  <c r="Q3542" i="1"/>
  <c r="S3542" i="1" s="1"/>
  <c r="U3541" i="1"/>
  <c r="Q3541" i="1"/>
  <c r="U3540" i="1"/>
  <c r="Q3540" i="1"/>
  <c r="U3539" i="1"/>
  <c r="Q3539" i="1"/>
  <c r="U3538" i="1"/>
  <c r="Q3538" i="1"/>
  <c r="U3537" i="1"/>
  <c r="Q3537" i="1"/>
  <c r="S3537" i="1" s="1"/>
  <c r="U3536" i="1"/>
  <c r="Q3536" i="1"/>
  <c r="U3535" i="1"/>
  <c r="Q3535" i="1"/>
  <c r="U3534" i="1"/>
  <c r="Q3534" i="1"/>
  <c r="R3534" i="1" s="1"/>
  <c r="U3533" i="1"/>
  <c r="Q3533" i="1"/>
  <c r="S3533" i="1" s="1"/>
  <c r="U3532" i="1"/>
  <c r="Q3532" i="1"/>
  <c r="U3531" i="1"/>
  <c r="Q3531" i="1"/>
  <c r="U3530" i="1"/>
  <c r="Q3530" i="1"/>
  <c r="U3529" i="1"/>
  <c r="Q3529" i="1"/>
  <c r="R3529" i="1" s="1"/>
  <c r="U3528" i="1"/>
  <c r="Q3528" i="1"/>
  <c r="U3527" i="1"/>
  <c r="Q3527" i="1"/>
  <c r="R3527" i="1" s="1"/>
  <c r="U3526" i="1"/>
  <c r="Q3526" i="1"/>
  <c r="U3525" i="1"/>
  <c r="Q3525" i="1"/>
  <c r="U3524" i="1"/>
  <c r="Q3524" i="1"/>
  <c r="U3523" i="1"/>
  <c r="Q3523" i="1"/>
  <c r="S3523" i="1" s="1"/>
  <c r="U3522" i="1"/>
  <c r="Q3522" i="1"/>
  <c r="U3521" i="1"/>
  <c r="Q3521" i="1"/>
  <c r="S3521" i="1" s="1"/>
  <c r="U3520" i="1"/>
  <c r="Q3520" i="1"/>
  <c r="U3519" i="1"/>
  <c r="Q3519" i="1"/>
  <c r="R3519" i="1" s="1"/>
  <c r="U3518" i="1"/>
  <c r="Q3518" i="1"/>
  <c r="U3517" i="1"/>
  <c r="Q3517" i="1"/>
  <c r="R3517" i="1" s="1"/>
  <c r="U3516" i="1"/>
  <c r="Q3516" i="1"/>
  <c r="S3516" i="1" s="1"/>
  <c r="U3515" i="1"/>
  <c r="Q3515" i="1"/>
  <c r="U3514" i="1"/>
  <c r="Q3514" i="1"/>
  <c r="S3514" i="1" s="1"/>
  <c r="U3513" i="1"/>
  <c r="Q3513" i="1"/>
  <c r="U3512" i="1"/>
  <c r="Q3512" i="1"/>
  <c r="S3512" i="1" s="1"/>
  <c r="U3511" i="1"/>
  <c r="Q3511" i="1"/>
  <c r="U3510" i="1"/>
  <c r="Q3510" i="1"/>
  <c r="S3510" i="1" s="1"/>
  <c r="U3509" i="1"/>
  <c r="Q3509" i="1"/>
  <c r="U3508" i="1"/>
  <c r="Q3508" i="1"/>
  <c r="S3508" i="1" s="1"/>
  <c r="U3507" i="1"/>
  <c r="Q3507" i="1"/>
  <c r="U3506" i="1"/>
  <c r="Q3506" i="1"/>
  <c r="R3506" i="1" s="1"/>
  <c r="U3505" i="1"/>
  <c r="Q3505" i="1"/>
  <c r="S3505" i="1" s="1"/>
  <c r="U3504" i="1"/>
  <c r="Q3504" i="1"/>
  <c r="S3504" i="1" s="1"/>
  <c r="U3503" i="1"/>
  <c r="Q3503" i="1"/>
  <c r="R3503" i="1" s="1"/>
  <c r="U3502" i="1"/>
  <c r="Q3502" i="1"/>
  <c r="U3501" i="1"/>
  <c r="Q3501" i="1"/>
  <c r="U3500" i="1"/>
  <c r="Q3500" i="1"/>
  <c r="S3500" i="1" s="1"/>
  <c r="U3499" i="1"/>
  <c r="Q3499" i="1"/>
  <c r="U3498" i="1"/>
  <c r="Q3498" i="1"/>
  <c r="S3498" i="1" s="1"/>
  <c r="U3497" i="1"/>
  <c r="Q3497" i="1"/>
  <c r="U3496" i="1"/>
  <c r="Q3496" i="1"/>
  <c r="U3495" i="1"/>
  <c r="Q3495" i="1"/>
  <c r="R3495" i="1" s="1"/>
  <c r="U3494" i="1"/>
  <c r="Q3494" i="1"/>
  <c r="U3493" i="1"/>
  <c r="Q3493" i="1"/>
  <c r="S3493" i="1" s="1"/>
  <c r="U3492" i="1"/>
  <c r="Q3492" i="1"/>
  <c r="U3491" i="1"/>
  <c r="Q3491" i="1"/>
  <c r="S3491" i="1" s="1"/>
  <c r="U3490" i="1"/>
  <c r="Q3490" i="1"/>
  <c r="U3489" i="1"/>
  <c r="Q3489" i="1"/>
  <c r="U3488" i="1"/>
  <c r="Q3488" i="1"/>
  <c r="U3487" i="1"/>
  <c r="Q3487" i="1"/>
  <c r="R3487" i="1" s="1"/>
  <c r="U3486" i="1"/>
  <c r="Q3486" i="1"/>
  <c r="U3485" i="1"/>
  <c r="Q3485" i="1"/>
  <c r="U3484" i="1"/>
  <c r="Q3484" i="1"/>
  <c r="U3483" i="1"/>
  <c r="Q3483" i="1"/>
  <c r="S3483" i="1" s="1"/>
  <c r="U3482" i="1"/>
  <c r="Q3482" i="1"/>
  <c r="U3481" i="1"/>
  <c r="Q3481" i="1"/>
  <c r="R3481" i="1" s="1"/>
  <c r="U3480" i="1"/>
  <c r="Q3480" i="1"/>
  <c r="S3480" i="1" s="1"/>
  <c r="U3479" i="1"/>
  <c r="Q3479" i="1"/>
  <c r="S3479" i="1" s="1"/>
  <c r="U3478" i="1"/>
  <c r="Q3478" i="1"/>
  <c r="S3478" i="1" s="1"/>
  <c r="U3477" i="1"/>
  <c r="Q3477" i="1"/>
  <c r="S3477" i="1" s="1"/>
  <c r="U3476" i="1"/>
  <c r="Q3476" i="1"/>
  <c r="U3475" i="1"/>
  <c r="Q3475" i="1"/>
  <c r="R3475" i="1" s="1"/>
  <c r="U3474" i="1"/>
  <c r="Q3474" i="1"/>
  <c r="S3474" i="1" s="1"/>
  <c r="U3473" i="1"/>
  <c r="Q3473" i="1"/>
  <c r="S3473" i="1" s="1"/>
  <c r="U3472" i="1"/>
  <c r="Q3472" i="1"/>
  <c r="S3472" i="1" s="1"/>
  <c r="U3471" i="1"/>
  <c r="Q3471" i="1"/>
  <c r="S3471" i="1" s="1"/>
  <c r="U3470" i="1"/>
  <c r="Q3470" i="1"/>
  <c r="U3469" i="1"/>
  <c r="Q3469" i="1"/>
  <c r="S3469" i="1" s="1"/>
  <c r="U3468" i="1"/>
  <c r="Q3468" i="1"/>
  <c r="U3467" i="1"/>
  <c r="Q3467" i="1"/>
  <c r="U3466" i="1"/>
  <c r="Q3466" i="1"/>
  <c r="S3466" i="1" s="1"/>
  <c r="U3465" i="1"/>
  <c r="Q3465" i="1"/>
  <c r="U3464" i="1"/>
  <c r="Q3464" i="1"/>
  <c r="S3464" i="1" s="1"/>
  <c r="U3463" i="1"/>
  <c r="Q3463" i="1"/>
  <c r="R3463" i="1" s="1"/>
  <c r="U3462" i="1"/>
  <c r="Q3462" i="1"/>
  <c r="R3462" i="1" s="1"/>
  <c r="U3461" i="1"/>
  <c r="Q3461" i="1"/>
  <c r="R3461" i="1" s="1"/>
  <c r="U3460" i="1"/>
  <c r="Q3460" i="1"/>
  <c r="S3460" i="1" s="1"/>
  <c r="U3459" i="1"/>
  <c r="Q3459" i="1"/>
  <c r="U3458" i="1"/>
  <c r="Q3458" i="1"/>
  <c r="S3458" i="1" s="1"/>
  <c r="U3457" i="1"/>
  <c r="Q3457" i="1"/>
  <c r="U3456" i="1"/>
  <c r="Q3456" i="1"/>
  <c r="U3455" i="1"/>
  <c r="Q3455" i="1"/>
  <c r="R3455" i="1" s="1"/>
  <c r="U3454" i="1"/>
  <c r="Q3454" i="1"/>
  <c r="U3453" i="1"/>
  <c r="Q3453" i="1"/>
  <c r="U3452" i="1"/>
  <c r="Q3452" i="1"/>
  <c r="U3451" i="1"/>
  <c r="Q3451" i="1"/>
  <c r="R3451" i="1" s="1"/>
  <c r="U3450" i="1"/>
  <c r="Q3450" i="1"/>
  <c r="U3449" i="1"/>
  <c r="Q3449" i="1"/>
  <c r="R3449" i="1" s="1"/>
  <c r="U3448" i="1"/>
  <c r="Q3448" i="1"/>
  <c r="S3448" i="1" s="1"/>
  <c r="U3447" i="1"/>
  <c r="Q3447" i="1"/>
  <c r="R3447" i="1" s="1"/>
  <c r="U3446" i="1"/>
  <c r="Q3446" i="1"/>
  <c r="S3446" i="1" s="1"/>
  <c r="U3445" i="1"/>
  <c r="Q3445" i="1"/>
  <c r="S3445" i="1" s="1"/>
  <c r="U3444" i="1"/>
  <c r="Q3444" i="1"/>
  <c r="U3443" i="1"/>
  <c r="Q3443" i="1"/>
  <c r="U3442" i="1"/>
  <c r="Q3442" i="1"/>
  <c r="U3441" i="1"/>
  <c r="Q3441" i="1"/>
  <c r="S3441" i="1" s="1"/>
  <c r="U3440" i="1"/>
  <c r="Q3440" i="1"/>
  <c r="U3439" i="1"/>
  <c r="Q3439" i="1"/>
  <c r="U3438" i="1"/>
  <c r="Q3438" i="1"/>
  <c r="R3438" i="1" s="1"/>
  <c r="U3437" i="1"/>
  <c r="Q3437" i="1"/>
  <c r="U3436" i="1"/>
  <c r="Q3436" i="1"/>
  <c r="S3436" i="1" s="1"/>
  <c r="U3435" i="1"/>
  <c r="Q3435" i="1"/>
  <c r="S3435" i="1" s="1"/>
  <c r="U3434" i="1"/>
  <c r="Q3434" i="1"/>
  <c r="S3434" i="1" s="1"/>
  <c r="U3433" i="1"/>
  <c r="Q3433" i="1"/>
  <c r="U3432" i="1"/>
  <c r="Q3432" i="1"/>
  <c r="S3432" i="1" s="1"/>
  <c r="U3431" i="1"/>
  <c r="Q3431" i="1"/>
  <c r="S3431" i="1" s="1"/>
  <c r="U3430" i="1"/>
  <c r="Q3430" i="1"/>
  <c r="S3430" i="1" s="1"/>
  <c r="U3429" i="1"/>
  <c r="Q3429" i="1"/>
  <c r="S3429" i="1" s="1"/>
  <c r="U3428" i="1"/>
  <c r="Q3428" i="1"/>
  <c r="U3427" i="1"/>
  <c r="Q3427" i="1"/>
  <c r="S3427" i="1" s="1"/>
  <c r="U3426" i="1"/>
  <c r="Q3426" i="1"/>
  <c r="R3426" i="1" s="1"/>
  <c r="U3425" i="1"/>
  <c r="Q3425" i="1"/>
  <c r="S3425" i="1" s="1"/>
  <c r="U3424" i="1"/>
  <c r="Q3424" i="1"/>
  <c r="S3424" i="1" s="1"/>
  <c r="U3423" i="1"/>
  <c r="Q3423" i="1"/>
  <c r="R3423" i="1" s="1"/>
  <c r="U3422" i="1"/>
  <c r="Q3422" i="1"/>
  <c r="U3421" i="1"/>
  <c r="Q3421" i="1"/>
  <c r="R3421" i="1" s="1"/>
  <c r="U3420" i="1"/>
  <c r="Q3420" i="1"/>
  <c r="S3420" i="1" s="1"/>
  <c r="U3419" i="1"/>
  <c r="Q3419" i="1"/>
  <c r="U3418" i="1"/>
  <c r="Q3418" i="1"/>
  <c r="U3417" i="1"/>
  <c r="Q3417" i="1"/>
  <c r="R3417" i="1" s="1"/>
  <c r="U3416" i="1"/>
  <c r="Q3416" i="1"/>
  <c r="U3415" i="1"/>
  <c r="Q3415" i="1"/>
  <c r="U3414" i="1"/>
  <c r="Q3414" i="1"/>
  <c r="U3413" i="1"/>
  <c r="Q3413" i="1"/>
  <c r="S3413" i="1" s="1"/>
  <c r="U3412" i="1"/>
  <c r="Q3412" i="1"/>
  <c r="S3412" i="1" s="1"/>
  <c r="U3411" i="1"/>
  <c r="Q3411" i="1"/>
  <c r="U3410" i="1"/>
  <c r="Q3410" i="1"/>
  <c r="R3410" i="1" s="1"/>
  <c r="U3409" i="1"/>
  <c r="Q3409" i="1"/>
  <c r="U3408" i="1"/>
  <c r="Q3408" i="1"/>
  <c r="U3407" i="1"/>
  <c r="Q3407" i="1"/>
  <c r="U3406" i="1"/>
  <c r="Q3406" i="1"/>
  <c r="U3405" i="1"/>
  <c r="Q3405" i="1"/>
  <c r="U3404" i="1"/>
  <c r="Q3404" i="1"/>
  <c r="U3403" i="1"/>
  <c r="Q3403" i="1"/>
  <c r="U3402" i="1"/>
  <c r="Q3402" i="1"/>
  <c r="U3401" i="1"/>
  <c r="Q3401" i="1"/>
  <c r="S3401" i="1" s="1"/>
  <c r="U3400" i="1"/>
  <c r="Q3400" i="1"/>
  <c r="S3400" i="1" s="1"/>
  <c r="U3399" i="1"/>
  <c r="Q3399" i="1"/>
  <c r="U3398" i="1"/>
  <c r="Q3398" i="1"/>
  <c r="S3398" i="1" s="1"/>
  <c r="U3397" i="1"/>
  <c r="Q3397" i="1"/>
  <c r="S3397" i="1" s="1"/>
  <c r="U3396" i="1"/>
  <c r="Q3396" i="1"/>
  <c r="U3395" i="1"/>
  <c r="Q3395" i="1"/>
  <c r="U3394" i="1"/>
  <c r="Q3394" i="1"/>
  <c r="U3393" i="1"/>
  <c r="Q3393" i="1"/>
  <c r="S3393" i="1" s="1"/>
  <c r="U3392" i="1"/>
  <c r="Q3392" i="1"/>
  <c r="S3392" i="1" s="1"/>
  <c r="U3391" i="1"/>
  <c r="Q3391" i="1"/>
  <c r="U3390" i="1"/>
  <c r="Q3390" i="1"/>
  <c r="U3389" i="1"/>
  <c r="Q3389" i="1"/>
  <c r="R3389" i="1" s="1"/>
  <c r="U3388" i="1"/>
  <c r="Q3388" i="1"/>
  <c r="U3387" i="1"/>
  <c r="Q3387" i="1"/>
  <c r="U3386" i="1"/>
  <c r="Q3386" i="1"/>
  <c r="S3386" i="1" s="1"/>
  <c r="U3385" i="1"/>
  <c r="Q3385" i="1"/>
  <c r="U3384" i="1"/>
  <c r="Q3384" i="1"/>
  <c r="U3383" i="1"/>
  <c r="Q3383" i="1"/>
  <c r="S3383" i="1" s="1"/>
  <c r="U3382" i="1"/>
  <c r="Q3382" i="1"/>
  <c r="U3381" i="1"/>
  <c r="Q3381" i="1"/>
  <c r="S3381" i="1" s="1"/>
  <c r="U3380" i="1"/>
  <c r="Q3380" i="1"/>
  <c r="S3380" i="1" s="1"/>
  <c r="U3379" i="1"/>
  <c r="Q3379" i="1"/>
  <c r="U3378" i="1"/>
  <c r="Q3378" i="1"/>
  <c r="U3377" i="1"/>
  <c r="Q3377" i="1"/>
  <c r="U3376" i="1"/>
  <c r="Q3376" i="1"/>
  <c r="U3375" i="1"/>
  <c r="Q3375" i="1"/>
  <c r="U3374" i="1"/>
  <c r="Q3374" i="1"/>
  <c r="R3374" i="1" s="1"/>
  <c r="U3373" i="1"/>
  <c r="Q3373" i="1"/>
  <c r="R3373" i="1" s="1"/>
  <c r="U3372" i="1"/>
  <c r="Q3372" i="1"/>
  <c r="U3371" i="1"/>
  <c r="Q3371" i="1"/>
  <c r="S3371" i="1" s="1"/>
  <c r="U3370" i="1"/>
  <c r="Q3370" i="1"/>
  <c r="U3369" i="1"/>
  <c r="Q3369" i="1"/>
  <c r="U3368" i="1"/>
  <c r="Q3368" i="1"/>
  <c r="U3367" i="1"/>
  <c r="Q3367" i="1"/>
  <c r="U3366" i="1"/>
  <c r="Q3366" i="1"/>
  <c r="U3365" i="1"/>
  <c r="Q3365" i="1"/>
  <c r="R3365" i="1" s="1"/>
  <c r="U3364" i="1"/>
  <c r="Q3364" i="1"/>
  <c r="U3363" i="1"/>
  <c r="Q3363" i="1"/>
  <c r="S3363" i="1" s="1"/>
  <c r="U3362" i="1"/>
  <c r="Q3362" i="1"/>
  <c r="U3361" i="1"/>
  <c r="Q3361" i="1"/>
  <c r="R3361" i="1" s="1"/>
  <c r="U3360" i="1"/>
  <c r="Q3360" i="1"/>
  <c r="S3360" i="1" s="1"/>
  <c r="U3359" i="1"/>
  <c r="Q3359" i="1"/>
  <c r="S3359" i="1" s="1"/>
  <c r="U3358" i="1"/>
  <c r="Q3358" i="1"/>
  <c r="R3358" i="1" s="1"/>
  <c r="U3357" i="1"/>
  <c r="Q3357" i="1"/>
  <c r="U3356" i="1"/>
  <c r="Q3356" i="1"/>
  <c r="S3356" i="1" s="1"/>
  <c r="U3355" i="1"/>
  <c r="Q3355" i="1"/>
  <c r="S3355" i="1" s="1"/>
  <c r="U3354" i="1"/>
  <c r="Q3354" i="1"/>
  <c r="U3353" i="1"/>
  <c r="Q3353" i="1"/>
  <c r="S3353" i="1" s="1"/>
  <c r="U3352" i="1"/>
  <c r="Q3352" i="1"/>
  <c r="S3352" i="1" s="1"/>
  <c r="U3351" i="1"/>
  <c r="Q3351" i="1"/>
  <c r="R3351" i="1" s="1"/>
  <c r="U3350" i="1"/>
  <c r="Q3350" i="1"/>
  <c r="S3350" i="1" s="1"/>
  <c r="U3349" i="1"/>
  <c r="Q3349" i="1"/>
  <c r="S3349" i="1" s="1"/>
  <c r="U3348" i="1"/>
  <c r="Q3348" i="1"/>
  <c r="U3347" i="1"/>
  <c r="Q3347" i="1"/>
  <c r="U3346" i="1"/>
  <c r="Q3346" i="1"/>
  <c r="U3345" i="1"/>
  <c r="Q3345" i="1"/>
  <c r="U3344" i="1"/>
  <c r="Q3344" i="1"/>
  <c r="U3343" i="1"/>
  <c r="Q3343" i="1"/>
  <c r="R3343" i="1" s="1"/>
  <c r="U3342" i="1"/>
  <c r="Q3342" i="1"/>
  <c r="S3342" i="1" s="1"/>
  <c r="U3341" i="1"/>
  <c r="Q3341" i="1"/>
  <c r="U3340" i="1"/>
  <c r="Q3340" i="1"/>
  <c r="S3340" i="1" s="1"/>
  <c r="U3339" i="1"/>
  <c r="Q3339" i="1"/>
  <c r="U3338" i="1"/>
  <c r="Q3338" i="1"/>
  <c r="S3338" i="1" s="1"/>
  <c r="U3337" i="1"/>
  <c r="Q3337" i="1"/>
  <c r="R3337" i="1" s="1"/>
  <c r="U3336" i="1"/>
  <c r="Q3336" i="1"/>
  <c r="U3335" i="1"/>
  <c r="Q3335" i="1"/>
  <c r="U3334" i="1"/>
  <c r="Q3334" i="1"/>
  <c r="U3333" i="1"/>
  <c r="Q3333" i="1"/>
  <c r="S3333" i="1" s="1"/>
  <c r="U3332" i="1"/>
  <c r="Q3332" i="1"/>
  <c r="U3331" i="1"/>
  <c r="Q3331" i="1"/>
  <c r="S3331" i="1" s="1"/>
  <c r="U3330" i="1"/>
  <c r="Q3330" i="1"/>
  <c r="R3330" i="1" s="1"/>
  <c r="U3329" i="1"/>
  <c r="Q3329" i="1"/>
  <c r="U3328" i="1"/>
  <c r="Q3328" i="1"/>
  <c r="S3328" i="1" s="1"/>
  <c r="U3327" i="1"/>
  <c r="Q3327" i="1"/>
  <c r="U3326" i="1"/>
  <c r="Q3326" i="1"/>
  <c r="S3326" i="1" s="1"/>
  <c r="U3325" i="1"/>
  <c r="Q3325" i="1"/>
  <c r="U3324" i="1"/>
  <c r="Q3324" i="1"/>
  <c r="U3323" i="1"/>
  <c r="Q3323" i="1"/>
  <c r="U3322" i="1"/>
  <c r="Q3322" i="1"/>
  <c r="U3321" i="1"/>
  <c r="Q3321" i="1"/>
  <c r="U3320" i="1"/>
  <c r="Q3320" i="1"/>
  <c r="S3320" i="1" s="1"/>
  <c r="U3319" i="1"/>
  <c r="Q3319" i="1"/>
  <c r="R3319" i="1" s="1"/>
  <c r="U3318" i="1"/>
  <c r="Q3318" i="1"/>
  <c r="R3318" i="1" s="1"/>
  <c r="U3317" i="1"/>
  <c r="Q3317" i="1"/>
  <c r="S3317" i="1" s="1"/>
  <c r="U3316" i="1"/>
  <c r="Q3316" i="1"/>
  <c r="U3315" i="1"/>
  <c r="Q3315" i="1"/>
  <c r="U3314" i="1"/>
  <c r="Q3314" i="1"/>
  <c r="U3313" i="1"/>
  <c r="Q3313" i="1"/>
  <c r="S3313" i="1" s="1"/>
  <c r="U3312" i="1"/>
  <c r="Q3312" i="1"/>
  <c r="S3312" i="1" s="1"/>
  <c r="U3311" i="1"/>
  <c r="Q3311" i="1"/>
  <c r="S3311" i="1" s="1"/>
  <c r="U3310" i="1"/>
  <c r="Q3310" i="1"/>
  <c r="U3309" i="1"/>
  <c r="Q3309" i="1"/>
  <c r="R3309" i="1" s="1"/>
  <c r="U3308" i="1"/>
  <c r="Q3308" i="1"/>
  <c r="U3307" i="1"/>
  <c r="Q3307" i="1"/>
  <c r="S3307" i="1" s="1"/>
  <c r="U3306" i="1"/>
  <c r="Q3306" i="1"/>
  <c r="R3306" i="1" s="1"/>
  <c r="U3305" i="1"/>
  <c r="Q3305" i="1"/>
  <c r="S3305" i="1" s="1"/>
  <c r="U3304" i="1"/>
  <c r="Q3304" i="1"/>
  <c r="U3303" i="1"/>
  <c r="Q3303" i="1"/>
  <c r="U3302" i="1"/>
  <c r="Q3302" i="1"/>
  <c r="U3301" i="1"/>
  <c r="Q3301" i="1"/>
  <c r="S3301" i="1" s="1"/>
  <c r="U3300" i="1"/>
  <c r="Q3300" i="1"/>
  <c r="S3300" i="1" s="1"/>
  <c r="U3299" i="1"/>
  <c r="Q3299" i="1"/>
  <c r="U3298" i="1"/>
  <c r="Q3298" i="1"/>
  <c r="U3297" i="1"/>
  <c r="Q3297" i="1"/>
  <c r="U3296" i="1"/>
  <c r="Q3296" i="1"/>
  <c r="U3295" i="1"/>
  <c r="Q3295" i="1"/>
  <c r="S3295" i="1" s="1"/>
  <c r="U3294" i="1"/>
  <c r="Q3294" i="1"/>
  <c r="R3294" i="1" s="1"/>
  <c r="U3293" i="1"/>
  <c r="Q3293" i="1"/>
  <c r="S3293" i="1" s="1"/>
  <c r="U3292" i="1"/>
  <c r="Q3292" i="1"/>
  <c r="U3291" i="1"/>
  <c r="Q3291" i="1"/>
  <c r="R3291" i="1" s="1"/>
  <c r="U3290" i="1"/>
  <c r="Q3290" i="1"/>
  <c r="S3290" i="1" s="1"/>
  <c r="U3289" i="1"/>
  <c r="Q3289" i="1"/>
  <c r="U3288" i="1"/>
  <c r="Q3288" i="1"/>
  <c r="U3287" i="1"/>
  <c r="Q3287" i="1"/>
  <c r="U3286" i="1"/>
  <c r="Q3286" i="1"/>
  <c r="U3285" i="1"/>
  <c r="Q3285" i="1"/>
  <c r="U3284" i="1"/>
  <c r="Q3284" i="1"/>
  <c r="U3283" i="1"/>
  <c r="Q3283" i="1"/>
  <c r="U3282" i="1"/>
  <c r="Q3282" i="1"/>
  <c r="U3281" i="1"/>
  <c r="Q3281" i="1"/>
  <c r="R3281" i="1" s="1"/>
  <c r="U3280" i="1"/>
  <c r="Q3280" i="1"/>
  <c r="S3280" i="1" s="1"/>
  <c r="U3279" i="1"/>
  <c r="Q3279" i="1"/>
  <c r="U3278" i="1"/>
  <c r="Q3278" i="1"/>
  <c r="U3277" i="1"/>
  <c r="Q3277" i="1"/>
  <c r="S3277" i="1" s="1"/>
  <c r="U3276" i="1"/>
  <c r="Q3276" i="1"/>
  <c r="U3275" i="1"/>
  <c r="Q3275" i="1"/>
  <c r="U3274" i="1"/>
  <c r="Q3274" i="1"/>
  <c r="R3274" i="1" s="1"/>
  <c r="U3273" i="1"/>
  <c r="Q3273" i="1"/>
  <c r="U3272" i="1"/>
  <c r="Q3272" i="1"/>
  <c r="S3272" i="1" s="1"/>
  <c r="U3271" i="1"/>
  <c r="Q3271" i="1"/>
  <c r="U3270" i="1"/>
  <c r="Q3270" i="1"/>
  <c r="U3269" i="1"/>
  <c r="Q3269" i="1"/>
  <c r="U3268" i="1"/>
  <c r="Q3268" i="1"/>
  <c r="U3267" i="1"/>
  <c r="Q3267" i="1"/>
  <c r="U3266" i="1"/>
  <c r="Q3266" i="1"/>
  <c r="R3266" i="1" s="1"/>
  <c r="U3265" i="1"/>
  <c r="Q3265" i="1"/>
  <c r="U3264" i="1"/>
  <c r="Q3264" i="1"/>
  <c r="S3264" i="1" s="1"/>
  <c r="U3263" i="1"/>
  <c r="Q3263" i="1"/>
  <c r="U3262" i="1"/>
  <c r="Q3262" i="1"/>
  <c r="R3262" i="1" s="1"/>
  <c r="U3261" i="1"/>
  <c r="Q3261" i="1"/>
  <c r="S3261" i="1" s="1"/>
  <c r="U3260" i="1"/>
  <c r="Q3260" i="1"/>
  <c r="U3259" i="1"/>
  <c r="Q3259" i="1"/>
  <c r="U3258" i="1"/>
  <c r="Q3258" i="1"/>
  <c r="S3258" i="1" s="1"/>
  <c r="U3257" i="1"/>
  <c r="Q3257" i="1"/>
  <c r="U3256" i="1"/>
  <c r="Q3256" i="1"/>
  <c r="U3255" i="1"/>
  <c r="Q3255" i="1"/>
  <c r="S3255" i="1" s="1"/>
  <c r="U3254" i="1"/>
  <c r="Q3254" i="1"/>
  <c r="U3253" i="1"/>
  <c r="Q3253" i="1"/>
  <c r="U3252" i="1"/>
  <c r="Q3252" i="1"/>
  <c r="U3251" i="1"/>
  <c r="Q3251" i="1"/>
  <c r="U3250" i="1"/>
  <c r="Q3250" i="1"/>
  <c r="S3250" i="1" s="1"/>
  <c r="U3249" i="1"/>
  <c r="Q3249" i="1"/>
  <c r="U3248" i="1"/>
  <c r="Q3248" i="1"/>
  <c r="U3247" i="1"/>
  <c r="Q3247" i="1"/>
  <c r="R3247" i="1" s="1"/>
  <c r="U3246" i="1"/>
  <c r="Q3246" i="1"/>
  <c r="U3245" i="1"/>
  <c r="Q3245" i="1"/>
  <c r="S3245" i="1" s="1"/>
  <c r="U3244" i="1"/>
  <c r="Q3244" i="1"/>
  <c r="U3243" i="1"/>
  <c r="Q3243" i="1"/>
  <c r="S3243" i="1" s="1"/>
  <c r="U3242" i="1"/>
  <c r="Q3242" i="1"/>
  <c r="U3241" i="1"/>
  <c r="Q3241" i="1"/>
  <c r="R3241" i="1" s="1"/>
  <c r="U3240" i="1"/>
  <c r="Q3240" i="1"/>
  <c r="S3240" i="1" s="1"/>
  <c r="U3239" i="1"/>
  <c r="Q3239" i="1"/>
  <c r="S3239" i="1" s="1"/>
  <c r="U3238" i="1"/>
  <c r="Q3238" i="1"/>
  <c r="R3238" i="1" s="1"/>
  <c r="U3237" i="1"/>
  <c r="Q3237" i="1"/>
  <c r="U3236" i="1"/>
  <c r="Q3236" i="1"/>
  <c r="U3235" i="1"/>
  <c r="Q3235" i="1"/>
  <c r="S3235" i="1" s="1"/>
  <c r="U3234" i="1"/>
  <c r="Q3234" i="1"/>
  <c r="U3233" i="1"/>
  <c r="Q3233" i="1"/>
  <c r="U3232" i="1"/>
  <c r="Q3232" i="1"/>
  <c r="S3232" i="1" s="1"/>
  <c r="U3231" i="1"/>
  <c r="Q3231" i="1"/>
  <c r="U3230" i="1"/>
  <c r="Q3230" i="1"/>
  <c r="R3230" i="1" s="1"/>
  <c r="U3229" i="1"/>
  <c r="Q3229" i="1"/>
  <c r="S3229" i="1" s="1"/>
  <c r="U3228" i="1"/>
  <c r="Q3228" i="1"/>
  <c r="U3227" i="1"/>
  <c r="Q3227" i="1"/>
  <c r="R3227" i="1" s="1"/>
  <c r="U3226" i="1"/>
  <c r="Q3226" i="1"/>
  <c r="S3226" i="1" s="1"/>
  <c r="U3225" i="1"/>
  <c r="Q3225" i="1"/>
  <c r="U3224" i="1"/>
  <c r="Q3224" i="1"/>
  <c r="S3224" i="1" s="1"/>
  <c r="U3223" i="1"/>
  <c r="Q3223" i="1"/>
  <c r="S3223" i="1" s="1"/>
  <c r="U3222" i="1"/>
  <c r="Q3222" i="1"/>
  <c r="S3222" i="1" s="1"/>
  <c r="U3221" i="1"/>
  <c r="Q3221" i="1"/>
  <c r="U3220" i="1"/>
  <c r="Q3220" i="1"/>
  <c r="S3220" i="1" s="1"/>
  <c r="U3219" i="1"/>
  <c r="Q3219" i="1"/>
  <c r="R3219" i="1" s="1"/>
  <c r="U3218" i="1"/>
  <c r="Q3218" i="1"/>
  <c r="S3218" i="1" s="1"/>
  <c r="U3217" i="1"/>
  <c r="Q3217" i="1"/>
  <c r="U3216" i="1"/>
  <c r="Q3216" i="1"/>
  <c r="U3215" i="1"/>
  <c r="Q3215" i="1"/>
  <c r="S3215" i="1" s="1"/>
  <c r="U3214" i="1"/>
  <c r="Q3214" i="1"/>
  <c r="U3213" i="1"/>
  <c r="Q3213" i="1"/>
  <c r="U3212" i="1"/>
  <c r="Q3212" i="1"/>
  <c r="S3212" i="1" s="1"/>
  <c r="U3211" i="1"/>
  <c r="Q3211" i="1"/>
  <c r="S3211" i="1" s="1"/>
  <c r="U3210" i="1"/>
  <c r="Q3210" i="1"/>
  <c r="U3209" i="1"/>
  <c r="Q3209" i="1"/>
  <c r="S3209" i="1" s="1"/>
  <c r="U3208" i="1"/>
  <c r="Q3208" i="1"/>
  <c r="S3208" i="1" s="1"/>
  <c r="U3207" i="1"/>
  <c r="Q3207" i="1"/>
  <c r="U3206" i="1"/>
  <c r="Q3206" i="1"/>
  <c r="R3206" i="1" s="1"/>
  <c r="U3205" i="1"/>
  <c r="Q3205" i="1"/>
  <c r="R3205" i="1" s="1"/>
  <c r="U3204" i="1"/>
  <c r="Q3204" i="1"/>
  <c r="U3203" i="1"/>
  <c r="Q3203" i="1"/>
  <c r="U3202" i="1"/>
  <c r="Q3202" i="1"/>
  <c r="U3201" i="1"/>
  <c r="Q3201" i="1"/>
  <c r="R3201" i="1" s="1"/>
  <c r="U3200" i="1"/>
  <c r="Q3200" i="1"/>
  <c r="U3199" i="1"/>
  <c r="Q3199" i="1"/>
  <c r="U3198" i="1"/>
  <c r="Q3198" i="1"/>
  <c r="U3197" i="1"/>
  <c r="Q3197" i="1"/>
  <c r="R3197" i="1" s="1"/>
  <c r="U3196" i="1"/>
  <c r="Q3196" i="1"/>
  <c r="U3195" i="1"/>
  <c r="Q3195" i="1"/>
  <c r="U3194" i="1"/>
  <c r="Q3194" i="1"/>
  <c r="S3194" i="1" s="1"/>
  <c r="U3193" i="1"/>
  <c r="Q3193" i="1"/>
  <c r="U3192" i="1"/>
  <c r="Q3192" i="1"/>
  <c r="S3192" i="1" s="1"/>
  <c r="U3191" i="1"/>
  <c r="Q3191" i="1"/>
  <c r="U3190" i="1"/>
  <c r="Q3190" i="1"/>
  <c r="U3189" i="1"/>
  <c r="Q3189" i="1"/>
  <c r="S3189" i="1" s="1"/>
  <c r="U3188" i="1"/>
  <c r="Q3188" i="1"/>
  <c r="U3187" i="1"/>
  <c r="Q3187" i="1"/>
  <c r="U3186" i="1"/>
  <c r="Q3186" i="1"/>
  <c r="R3186" i="1" s="1"/>
  <c r="U3185" i="1"/>
  <c r="Q3185" i="1"/>
  <c r="U3184" i="1"/>
  <c r="Q3184" i="1"/>
  <c r="S3184" i="1" s="1"/>
  <c r="U3183" i="1"/>
  <c r="Q3183" i="1"/>
  <c r="S3183" i="1" s="1"/>
  <c r="U3182" i="1"/>
  <c r="Q3182" i="1"/>
  <c r="U3181" i="1"/>
  <c r="Q3181" i="1"/>
  <c r="R3181" i="1" s="1"/>
  <c r="U3180" i="1"/>
  <c r="Q3180" i="1"/>
  <c r="U3179" i="1"/>
  <c r="Q3179" i="1"/>
  <c r="U3178" i="1"/>
  <c r="Q3178" i="1"/>
  <c r="S3178" i="1" s="1"/>
  <c r="U3177" i="1"/>
  <c r="Q3177" i="1"/>
  <c r="S3177" i="1" s="1"/>
  <c r="U3176" i="1"/>
  <c r="Q3176" i="1"/>
  <c r="U3175" i="1"/>
  <c r="Q3175" i="1"/>
  <c r="S3175" i="1" s="1"/>
  <c r="U3174" i="1"/>
  <c r="Q3174" i="1"/>
  <c r="R3174" i="1" s="1"/>
  <c r="U3173" i="1"/>
  <c r="Q3173" i="1"/>
  <c r="U3172" i="1"/>
  <c r="Q3172" i="1"/>
  <c r="U3171" i="1"/>
  <c r="Q3171" i="1"/>
  <c r="U3170" i="1"/>
  <c r="Q3170" i="1"/>
  <c r="U3169" i="1"/>
  <c r="Q3169" i="1"/>
  <c r="U3168" i="1"/>
  <c r="Q3168" i="1"/>
  <c r="U3167" i="1"/>
  <c r="Q3167" i="1"/>
  <c r="S3167" i="1" s="1"/>
  <c r="U3166" i="1"/>
  <c r="Q3166" i="1"/>
  <c r="U3165" i="1"/>
  <c r="Q3165" i="1"/>
  <c r="S3165" i="1" s="1"/>
  <c r="U3164" i="1"/>
  <c r="Q3164" i="1"/>
  <c r="S3164" i="1" s="1"/>
  <c r="U3163" i="1"/>
  <c r="Q3163" i="1"/>
  <c r="R3163" i="1" s="1"/>
  <c r="U3162" i="1"/>
  <c r="Q3162" i="1"/>
  <c r="U3161" i="1"/>
  <c r="Q3161" i="1"/>
  <c r="U3160" i="1"/>
  <c r="Q3160" i="1"/>
  <c r="U3159" i="1"/>
  <c r="Q3159" i="1"/>
  <c r="U3158" i="1"/>
  <c r="Q3158" i="1"/>
  <c r="S3158" i="1" s="1"/>
  <c r="U3157" i="1"/>
  <c r="Q3157" i="1"/>
  <c r="S3157" i="1" s="1"/>
  <c r="U3156" i="1"/>
  <c r="Q3156" i="1"/>
  <c r="U3155" i="1"/>
  <c r="Q3155" i="1"/>
  <c r="U3154" i="1"/>
  <c r="Q3154" i="1"/>
  <c r="S3154" i="1" s="1"/>
  <c r="U3153" i="1"/>
  <c r="Q3153" i="1"/>
  <c r="U3152" i="1"/>
  <c r="Q3152" i="1"/>
  <c r="S3152" i="1" s="1"/>
  <c r="U3151" i="1"/>
  <c r="Q3151" i="1"/>
  <c r="U3150" i="1"/>
  <c r="Q3150" i="1"/>
  <c r="U3149" i="1"/>
  <c r="Q3149" i="1"/>
  <c r="U3148" i="1"/>
  <c r="Q3148" i="1"/>
  <c r="U3147" i="1"/>
  <c r="Q3147" i="1"/>
  <c r="U3146" i="1"/>
  <c r="Q3146" i="1"/>
  <c r="U3145" i="1"/>
  <c r="Q3145" i="1"/>
  <c r="U3144" i="1"/>
  <c r="Q3144" i="1"/>
  <c r="S3144" i="1" s="1"/>
  <c r="U3143" i="1"/>
  <c r="Q3143" i="1"/>
  <c r="S3143" i="1" s="1"/>
  <c r="U3142" i="1"/>
  <c r="Q3142" i="1"/>
  <c r="R3142" i="1" s="1"/>
  <c r="U3141" i="1"/>
  <c r="Q3141" i="1"/>
  <c r="R3141" i="1" s="1"/>
  <c r="U3140" i="1"/>
  <c r="Q3140" i="1"/>
  <c r="U3139" i="1"/>
  <c r="Q3139" i="1"/>
  <c r="U3138" i="1"/>
  <c r="Q3138" i="1"/>
  <c r="S3138" i="1" s="1"/>
  <c r="U3137" i="1"/>
  <c r="Q3137" i="1"/>
  <c r="R3137" i="1" s="1"/>
  <c r="U3136" i="1"/>
  <c r="Q3136" i="1"/>
  <c r="U3135" i="1"/>
  <c r="Q3135" i="1"/>
  <c r="U3134" i="1"/>
  <c r="Q3134" i="1"/>
  <c r="R3134" i="1" s="1"/>
  <c r="U3133" i="1"/>
  <c r="Q3133" i="1"/>
  <c r="R3133" i="1" s="1"/>
  <c r="U3132" i="1"/>
  <c r="Q3132" i="1"/>
  <c r="U3131" i="1"/>
  <c r="Q3131" i="1"/>
  <c r="S3131" i="1" s="1"/>
  <c r="U3130" i="1"/>
  <c r="Q3130" i="1"/>
  <c r="U3129" i="1"/>
  <c r="Q3129" i="1"/>
  <c r="U3128" i="1"/>
  <c r="Q3128" i="1"/>
  <c r="U3127" i="1"/>
  <c r="Q3127" i="1"/>
  <c r="R3127" i="1" s="1"/>
  <c r="U3126" i="1"/>
  <c r="Q3126" i="1"/>
  <c r="U3125" i="1"/>
  <c r="Q3125" i="1"/>
  <c r="S3125" i="1" s="1"/>
  <c r="U3124" i="1"/>
  <c r="Q3124" i="1"/>
  <c r="U3123" i="1"/>
  <c r="Q3123" i="1"/>
  <c r="U3122" i="1"/>
  <c r="Q3122" i="1"/>
  <c r="S3122" i="1" s="1"/>
  <c r="U3121" i="1"/>
  <c r="Q3121" i="1"/>
  <c r="R3121" i="1" s="1"/>
  <c r="U3120" i="1"/>
  <c r="Q3120" i="1"/>
  <c r="S3120" i="1" s="1"/>
  <c r="U3119" i="1"/>
  <c r="Q3119" i="1"/>
  <c r="U3118" i="1"/>
  <c r="Q3118" i="1"/>
  <c r="R3118" i="1" s="1"/>
  <c r="U3117" i="1"/>
  <c r="Q3117" i="1"/>
  <c r="S3117" i="1" s="1"/>
  <c r="U3116" i="1"/>
  <c r="Q3116" i="1"/>
  <c r="S3116" i="1" s="1"/>
  <c r="U3115" i="1"/>
  <c r="Q3115" i="1"/>
  <c r="S3115" i="1" s="1"/>
  <c r="U3114" i="1"/>
  <c r="Q3114" i="1"/>
  <c r="S3114" i="1" s="1"/>
  <c r="U3113" i="1"/>
  <c r="Q3113" i="1"/>
  <c r="U3112" i="1"/>
  <c r="Q3112" i="1"/>
  <c r="S3112" i="1" s="1"/>
  <c r="U3111" i="1"/>
  <c r="Q3111" i="1"/>
  <c r="U3110" i="1"/>
  <c r="Q3110" i="1"/>
  <c r="U3109" i="1"/>
  <c r="Q3109" i="1"/>
  <c r="U3108" i="1"/>
  <c r="Q3108" i="1"/>
  <c r="U3107" i="1"/>
  <c r="Q3107" i="1"/>
  <c r="U3106" i="1"/>
  <c r="Q3106" i="1"/>
  <c r="U3105" i="1"/>
  <c r="Q3105" i="1"/>
  <c r="S3105" i="1" s="1"/>
  <c r="U3104" i="1"/>
  <c r="Q3104" i="1"/>
  <c r="U3103" i="1"/>
  <c r="Q3103" i="1"/>
  <c r="U3102" i="1"/>
  <c r="Q3102" i="1"/>
  <c r="S3102" i="1" s="1"/>
  <c r="U3101" i="1"/>
  <c r="Q3101" i="1"/>
  <c r="U3100" i="1"/>
  <c r="Q3100" i="1"/>
  <c r="U3099" i="1"/>
  <c r="Q3099" i="1"/>
  <c r="U3098" i="1"/>
  <c r="Q3098" i="1"/>
  <c r="U3097" i="1"/>
  <c r="Q3097" i="1"/>
  <c r="U3096" i="1"/>
  <c r="Q3096" i="1"/>
  <c r="U3095" i="1"/>
  <c r="Q3095" i="1"/>
  <c r="U3094" i="1"/>
  <c r="Q3094" i="1"/>
  <c r="R3094" i="1" s="1"/>
  <c r="U3093" i="1"/>
  <c r="Q3093" i="1"/>
  <c r="U3092" i="1"/>
  <c r="Q3092" i="1"/>
  <c r="S3092" i="1" s="1"/>
  <c r="U3091" i="1"/>
  <c r="Q3091" i="1"/>
  <c r="R3091" i="1" s="1"/>
  <c r="U3090" i="1"/>
  <c r="Q3090" i="1"/>
  <c r="S3090" i="1" s="1"/>
  <c r="U3089" i="1"/>
  <c r="Q3089" i="1"/>
  <c r="R3089" i="1" s="1"/>
  <c r="U3088" i="1"/>
  <c r="Q3088" i="1"/>
  <c r="U3087" i="1"/>
  <c r="Q3087" i="1"/>
  <c r="U3086" i="1"/>
  <c r="Q3086" i="1"/>
  <c r="U3085" i="1"/>
  <c r="Q3085" i="1"/>
  <c r="S3085" i="1" s="1"/>
  <c r="U3084" i="1"/>
  <c r="Q3084" i="1"/>
  <c r="U3083" i="1"/>
  <c r="Q3083" i="1"/>
  <c r="U3082" i="1"/>
  <c r="Q3082" i="1"/>
  <c r="U3081" i="1"/>
  <c r="Q3081" i="1"/>
  <c r="S3081" i="1" s="1"/>
  <c r="U3080" i="1"/>
  <c r="Q3080" i="1"/>
  <c r="U3079" i="1"/>
  <c r="Q3079" i="1"/>
  <c r="U3078" i="1"/>
  <c r="Q3078" i="1"/>
  <c r="R3078" i="1" s="1"/>
  <c r="U3077" i="1"/>
  <c r="Q3077" i="1"/>
  <c r="U3076" i="1"/>
  <c r="Q3076" i="1"/>
  <c r="S3076" i="1" s="1"/>
  <c r="U3075" i="1"/>
  <c r="Q3075" i="1"/>
  <c r="R3075" i="1" s="1"/>
  <c r="U3074" i="1"/>
  <c r="Q3074" i="1"/>
  <c r="S3074" i="1" s="1"/>
  <c r="U3073" i="1"/>
  <c r="Q3073" i="1"/>
  <c r="U3072" i="1"/>
  <c r="Q3072" i="1"/>
  <c r="S3072" i="1" s="1"/>
  <c r="U3071" i="1"/>
  <c r="Q3071" i="1"/>
  <c r="U3070" i="1"/>
  <c r="Q3070" i="1"/>
  <c r="R3070" i="1" s="1"/>
  <c r="U3069" i="1"/>
  <c r="Q3069" i="1"/>
  <c r="U3068" i="1"/>
  <c r="Q3068" i="1"/>
  <c r="S3068" i="1" s="1"/>
  <c r="U3067" i="1"/>
  <c r="Q3067" i="1"/>
  <c r="U3066" i="1"/>
  <c r="Q3066" i="1"/>
  <c r="S3066" i="1" s="1"/>
  <c r="U3065" i="1"/>
  <c r="Q3065" i="1"/>
  <c r="U3064" i="1"/>
  <c r="Q3064" i="1"/>
  <c r="S3064" i="1" s="1"/>
  <c r="U3063" i="1"/>
  <c r="Q3063" i="1"/>
  <c r="S3063" i="1" s="1"/>
  <c r="U3062" i="1"/>
  <c r="Q3062" i="1"/>
  <c r="S3062" i="1" s="1"/>
  <c r="U3061" i="1"/>
  <c r="Q3061" i="1"/>
  <c r="U3060" i="1"/>
  <c r="Q3060" i="1"/>
  <c r="S3060" i="1" s="1"/>
  <c r="U3059" i="1"/>
  <c r="Q3059" i="1"/>
  <c r="U3058" i="1"/>
  <c r="Q3058" i="1"/>
  <c r="S3058" i="1" s="1"/>
  <c r="U3057" i="1"/>
  <c r="Q3057" i="1"/>
  <c r="R3057" i="1" s="1"/>
  <c r="U3056" i="1"/>
  <c r="Q3056" i="1"/>
  <c r="S3056" i="1" s="1"/>
  <c r="U3055" i="1"/>
  <c r="Q3055" i="1"/>
  <c r="R3055" i="1" s="1"/>
  <c r="U3054" i="1"/>
  <c r="Q3054" i="1"/>
  <c r="S3054" i="1" s="1"/>
  <c r="U3053" i="1"/>
  <c r="Q3053" i="1"/>
  <c r="U3052" i="1"/>
  <c r="Q3052" i="1"/>
  <c r="S3052" i="1" s="1"/>
  <c r="U3051" i="1"/>
  <c r="Q3051" i="1"/>
  <c r="R3051" i="1" s="1"/>
  <c r="U3050" i="1"/>
  <c r="Q3050" i="1"/>
  <c r="S3050" i="1" s="1"/>
  <c r="U3049" i="1"/>
  <c r="Q3049" i="1"/>
  <c r="U3048" i="1"/>
  <c r="Q3048" i="1"/>
  <c r="S3048" i="1" s="1"/>
  <c r="U3047" i="1"/>
  <c r="Q3047" i="1"/>
  <c r="U3046" i="1"/>
  <c r="Q3046" i="1"/>
  <c r="U3045" i="1"/>
  <c r="Q3045" i="1"/>
  <c r="S3045" i="1" s="1"/>
  <c r="U3044" i="1"/>
  <c r="Q3044" i="1"/>
  <c r="S3044" i="1" s="1"/>
  <c r="U3043" i="1"/>
  <c r="Q3043" i="1"/>
  <c r="U3042" i="1"/>
  <c r="Q3042" i="1"/>
  <c r="S3042" i="1" s="1"/>
  <c r="U3041" i="1"/>
  <c r="Q3041" i="1"/>
  <c r="U3040" i="1"/>
  <c r="Q3040" i="1"/>
  <c r="S3040" i="1" s="1"/>
  <c r="U3039" i="1"/>
  <c r="Q3039" i="1"/>
  <c r="R3039" i="1" s="1"/>
  <c r="U3038" i="1"/>
  <c r="Q3038" i="1"/>
  <c r="S3038" i="1" s="1"/>
  <c r="U3037" i="1"/>
  <c r="Q3037" i="1"/>
  <c r="U3036" i="1"/>
  <c r="Q3036" i="1"/>
  <c r="U3035" i="1"/>
  <c r="Q3035" i="1"/>
  <c r="U3034" i="1"/>
  <c r="Q3034" i="1"/>
  <c r="U3033" i="1"/>
  <c r="Q3033" i="1"/>
  <c r="S3033" i="1" s="1"/>
  <c r="U3032" i="1"/>
  <c r="Q3032" i="1"/>
  <c r="U3031" i="1"/>
  <c r="Q3031" i="1"/>
  <c r="U3030" i="1"/>
  <c r="Q3030" i="1"/>
  <c r="U3029" i="1"/>
  <c r="Q3029" i="1"/>
  <c r="R3029" i="1" s="1"/>
  <c r="U3028" i="1"/>
  <c r="Q3028" i="1"/>
  <c r="S3028" i="1" s="1"/>
  <c r="U3027" i="1"/>
  <c r="Q3027" i="1"/>
  <c r="R3027" i="1" s="1"/>
  <c r="U3026" i="1"/>
  <c r="Q3026" i="1"/>
  <c r="S3026" i="1" s="1"/>
  <c r="U3025" i="1"/>
  <c r="Q3025" i="1"/>
  <c r="U3024" i="1"/>
  <c r="Q3024" i="1"/>
  <c r="S3024" i="1" s="1"/>
  <c r="U3023" i="1"/>
  <c r="Q3023" i="1"/>
  <c r="U3022" i="1"/>
  <c r="Q3022" i="1"/>
  <c r="U3021" i="1"/>
  <c r="Q3021" i="1"/>
  <c r="R3021" i="1" s="1"/>
  <c r="U3020" i="1"/>
  <c r="Q3020" i="1"/>
  <c r="U3019" i="1"/>
  <c r="Q3019" i="1"/>
  <c r="S3019" i="1" s="1"/>
  <c r="U3018" i="1"/>
  <c r="Q3018" i="1"/>
  <c r="S3018" i="1" s="1"/>
  <c r="U3017" i="1"/>
  <c r="Q3017" i="1"/>
  <c r="S3017" i="1" s="1"/>
  <c r="U3016" i="1"/>
  <c r="Q3016" i="1"/>
  <c r="S3016" i="1" s="1"/>
  <c r="U3015" i="1"/>
  <c r="Q3015" i="1"/>
  <c r="U3014" i="1"/>
  <c r="Q3014" i="1"/>
  <c r="S3014" i="1" s="1"/>
  <c r="U3013" i="1"/>
  <c r="Q3013" i="1"/>
  <c r="S3013" i="1" s="1"/>
  <c r="U3012" i="1"/>
  <c r="Q3012" i="1"/>
  <c r="S3012" i="1" s="1"/>
  <c r="U3011" i="1"/>
  <c r="Q3011" i="1"/>
  <c r="U3010" i="1"/>
  <c r="Q3010" i="1"/>
  <c r="U3009" i="1"/>
  <c r="Q3009" i="1"/>
  <c r="S3009" i="1" s="1"/>
  <c r="U3008" i="1"/>
  <c r="Q3008" i="1"/>
  <c r="S3008" i="1" s="1"/>
  <c r="U3007" i="1"/>
  <c r="Q3007" i="1"/>
  <c r="U3006" i="1"/>
  <c r="Q3006" i="1"/>
  <c r="U3005" i="1"/>
  <c r="Q3005" i="1"/>
  <c r="U3004" i="1"/>
  <c r="Q3004" i="1"/>
  <c r="S3004" i="1" s="1"/>
  <c r="U3003" i="1"/>
  <c r="Q3003" i="1"/>
  <c r="U3002" i="1"/>
  <c r="Q3002" i="1"/>
  <c r="S3002" i="1" s="1"/>
  <c r="U3001" i="1"/>
  <c r="Q3001" i="1"/>
  <c r="U3000" i="1"/>
  <c r="Q3000" i="1"/>
  <c r="S3000" i="1" s="1"/>
  <c r="U2999" i="1"/>
  <c r="Q2999" i="1"/>
  <c r="R2999" i="1" s="1"/>
  <c r="U2998" i="1"/>
  <c r="Q2998" i="1"/>
  <c r="S2998" i="1" s="1"/>
  <c r="U2997" i="1"/>
  <c r="Q2997" i="1"/>
  <c r="S2997" i="1" s="1"/>
  <c r="U2996" i="1"/>
  <c r="Q2996" i="1"/>
  <c r="S2996" i="1" s="1"/>
  <c r="U2995" i="1"/>
  <c r="Q2995" i="1"/>
  <c r="U2994" i="1"/>
  <c r="Q2994" i="1"/>
  <c r="U2993" i="1"/>
  <c r="Q2993" i="1"/>
  <c r="U2992" i="1"/>
  <c r="Q2992" i="1"/>
  <c r="S2992" i="1" s="1"/>
  <c r="U2991" i="1"/>
  <c r="Q2991" i="1"/>
  <c r="R2991" i="1" s="1"/>
  <c r="U2990" i="1"/>
  <c r="Q2990" i="1"/>
  <c r="U2989" i="1"/>
  <c r="Q2989" i="1"/>
  <c r="R2989" i="1" s="1"/>
  <c r="U2988" i="1"/>
  <c r="Q2988" i="1"/>
  <c r="S2988" i="1" s="1"/>
  <c r="U2987" i="1"/>
  <c r="Q2987" i="1"/>
  <c r="U2986" i="1"/>
  <c r="Q2986" i="1"/>
  <c r="U2985" i="1"/>
  <c r="Q2985" i="1"/>
  <c r="U2984" i="1"/>
  <c r="Q2984" i="1"/>
  <c r="U2983" i="1"/>
  <c r="Q2983" i="1"/>
  <c r="R2983" i="1" s="1"/>
  <c r="U2982" i="1"/>
  <c r="Q2982" i="1"/>
  <c r="U2981" i="1"/>
  <c r="Q2981" i="1"/>
  <c r="S2981" i="1" s="1"/>
  <c r="U2980" i="1"/>
  <c r="Q2980" i="1"/>
  <c r="U2979" i="1"/>
  <c r="Q2979" i="1"/>
  <c r="U2978" i="1"/>
  <c r="Q2978" i="1"/>
  <c r="S2978" i="1" s="1"/>
  <c r="U2977" i="1"/>
  <c r="Q2977" i="1"/>
  <c r="U2976" i="1"/>
  <c r="Q2976" i="1"/>
  <c r="S2976" i="1" s="1"/>
  <c r="U2975" i="1"/>
  <c r="Q2975" i="1"/>
  <c r="U2974" i="1"/>
  <c r="Q2974" i="1"/>
  <c r="S2974" i="1" s="1"/>
  <c r="U2973" i="1"/>
  <c r="Q2973" i="1"/>
  <c r="U2972" i="1"/>
  <c r="Q2972" i="1"/>
  <c r="S2972" i="1" s="1"/>
  <c r="U2971" i="1"/>
  <c r="Q2971" i="1"/>
  <c r="U2970" i="1"/>
  <c r="Q2970" i="1"/>
  <c r="S2970" i="1" s="1"/>
  <c r="U2969" i="1"/>
  <c r="Q2969" i="1"/>
  <c r="U2968" i="1"/>
  <c r="Q2968" i="1"/>
  <c r="S2968" i="1" s="1"/>
  <c r="U2967" i="1"/>
  <c r="Q2967" i="1"/>
  <c r="U2966" i="1"/>
  <c r="Q2966" i="1"/>
  <c r="U2965" i="1"/>
  <c r="Q2965" i="1"/>
  <c r="R2965" i="1" s="1"/>
  <c r="U2964" i="1"/>
  <c r="Q2964" i="1"/>
  <c r="S2964" i="1" s="1"/>
  <c r="U2963" i="1"/>
  <c r="Q2963" i="1"/>
  <c r="U2962" i="1"/>
  <c r="Q2962" i="1"/>
  <c r="S2962" i="1" s="1"/>
  <c r="U2961" i="1"/>
  <c r="Q2961" i="1"/>
  <c r="U2960" i="1"/>
  <c r="Q2960" i="1"/>
  <c r="S2960" i="1" s="1"/>
  <c r="U2959" i="1"/>
  <c r="Q2959" i="1"/>
  <c r="R2959" i="1" s="1"/>
  <c r="U2958" i="1"/>
  <c r="Q2958" i="1"/>
  <c r="S2958" i="1" s="1"/>
  <c r="U2957" i="1"/>
  <c r="Q2957" i="1"/>
  <c r="U2956" i="1"/>
  <c r="Q2956" i="1"/>
  <c r="U2955" i="1"/>
  <c r="Q2955" i="1"/>
  <c r="U2954" i="1"/>
  <c r="Q2954" i="1"/>
  <c r="U2953" i="1"/>
  <c r="Q2953" i="1"/>
  <c r="U2952" i="1"/>
  <c r="Q2952" i="1"/>
  <c r="U2951" i="1"/>
  <c r="Q2951" i="1"/>
  <c r="S2951" i="1" s="1"/>
  <c r="U2950" i="1"/>
  <c r="Q2950" i="1"/>
  <c r="U2949" i="1"/>
  <c r="Q2949" i="1"/>
  <c r="S2949" i="1" s="1"/>
  <c r="U2948" i="1"/>
  <c r="Q2948" i="1"/>
  <c r="S2948" i="1" s="1"/>
  <c r="U2947" i="1"/>
  <c r="Q2947" i="1"/>
  <c r="U2946" i="1"/>
  <c r="Q2946" i="1"/>
  <c r="U2945" i="1"/>
  <c r="Q2945" i="1"/>
  <c r="R2945" i="1" s="1"/>
  <c r="U2944" i="1"/>
  <c r="Q2944" i="1"/>
  <c r="U2943" i="1"/>
  <c r="Q2943" i="1"/>
  <c r="S2943" i="1" s="1"/>
  <c r="U2942" i="1"/>
  <c r="Q2942" i="1"/>
  <c r="U2941" i="1"/>
  <c r="Q2941" i="1"/>
  <c r="R2941" i="1" s="1"/>
  <c r="U2940" i="1"/>
  <c r="Q2940" i="1"/>
  <c r="U2939" i="1"/>
  <c r="Q2939" i="1"/>
  <c r="R2939" i="1" s="1"/>
  <c r="U2938" i="1"/>
  <c r="Q2938" i="1"/>
  <c r="S2938" i="1" s="1"/>
  <c r="U2937" i="1"/>
  <c r="Q2937" i="1"/>
  <c r="U2936" i="1"/>
  <c r="Q2936" i="1"/>
  <c r="S2936" i="1" s="1"/>
  <c r="U2935" i="1"/>
  <c r="Q2935" i="1"/>
  <c r="S2935" i="1" s="1"/>
  <c r="U2934" i="1"/>
  <c r="Q2934" i="1"/>
  <c r="S2934" i="1" s="1"/>
  <c r="U2933" i="1"/>
  <c r="Q2933" i="1"/>
  <c r="U2932" i="1"/>
  <c r="Q2932" i="1"/>
  <c r="S2932" i="1" s="1"/>
  <c r="U2931" i="1"/>
  <c r="Q2931" i="1"/>
  <c r="U2930" i="1"/>
  <c r="Q2930" i="1"/>
  <c r="U2929" i="1"/>
  <c r="Q2929" i="1"/>
  <c r="S2929" i="1" s="1"/>
  <c r="U2928" i="1"/>
  <c r="Q2928" i="1"/>
  <c r="S2928" i="1" s="1"/>
  <c r="U2927" i="1"/>
  <c r="Q2927" i="1"/>
  <c r="R2927" i="1" s="1"/>
  <c r="U2926" i="1"/>
  <c r="Q2926" i="1"/>
  <c r="U2925" i="1"/>
  <c r="Q2925" i="1"/>
  <c r="R2925" i="1" s="1"/>
  <c r="U2924" i="1"/>
  <c r="Q2924" i="1"/>
  <c r="S2924" i="1" s="1"/>
  <c r="U2923" i="1"/>
  <c r="Q2923" i="1"/>
  <c r="U2922" i="1"/>
  <c r="Q2922" i="1"/>
  <c r="S2922" i="1" s="1"/>
  <c r="U2921" i="1"/>
  <c r="Q2921" i="1"/>
  <c r="R2921" i="1" s="1"/>
  <c r="U2920" i="1"/>
  <c r="Q2920" i="1"/>
  <c r="S2920" i="1" s="1"/>
  <c r="U2919" i="1"/>
  <c r="Q2919" i="1"/>
  <c r="U2918" i="1"/>
  <c r="Q2918" i="1"/>
  <c r="U2917" i="1"/>
  <c r="Q2917" i="1"/>
  <c r="R2917" i="1" s="1"/>
  <c r="U2916" i="1"/>
  <c r="Q2916" i="1"/>
  <c r="S2916" i="1" s="1"/>
  <c r="U2915" i="1"/>
  <c r="Q2915" i="1"/>
  <c r="R2915" i="1" s="1"/>
  <c r="U2914" i="1"/>
  <c r="Q2914" i="1"/>
  <c r="U2913" i="1"/>
  <c r="Q2913" i="1"/>
  <c r="U2912" i="1"/>
  <c r="Q2912" i="1"/>
  <c r="U2911" i="1"/>
  <c r="Q2911" i="1"/>
  <c r="U2910" i="1"/>
  <c r="Q2910" i="1"/>
  <c r="U2909" i="1"/>
  <c r="Q2909" i="1"/>
  <c r="R2909" i="1" s="1"/>
  <c r="U2908" i="1"/>
  <c r="Q2908" i="1"/>
  <c r="S2908" i="1" s="1"/>
  <c r="U2907" i="1"/>
  <c r="Q2907" i="1"/>
  <c r="U2906" i="1"/>
  <c r="Q2906" i="1"/>
  <c r="S2906" i="1" s="1"/>
  <c r="U2905" i="1"/>
  <c r="Q2905" i="1"/>
  <c r="U2904" i="1"/>
  <c r="Q2904" i="1"/>
  <c r="U2903" i="1"/>
  <c r="Q2903" i="1"/>
  <c r="U2902" i="1"/>
  <c r="Q2902" i="1"/>
  <c r="U2901" i="1"/>
  <c r="Q2901" i="1"/>
  <c r="U2900" i="1"/>
  <c r="Q2900" i="1"/>
  <c r="S2900" i="1" s="1"/>
  <c r="U2899" i="1"/>
  <c r="Q2899" i="1"/>
  <c r="S2899" i="1" s="1"/>
  <c r="U2898" i="1"/>
  <c r="Q2898" i="1"/>
  <c r="S2898" i="1" s="1"/>
  <c r="U2897" i="1"/>
  <c r="Q2897" i="1"/>
  <c r="S2897" i="1" s="1"/>
  <c r="U2896" i="1"/>
  <c r="Q2896" i="1"/>
  <c r="S2896" i="1" s="1"/>
  <c r="U2895" i="1"/>
  <c r="Q2895" i="1"/>
  <c r="U2894" i="1"/>
  <c r="Q2894" i="1"/>
  <c r="S2894" i="1" s="1"/>
  <c r="U2893" i="1"/>
  <c r="Q2893" i="1"/>
  <c r="S2893" i="1" s="1"/>
  <c r="U2892" i="1"/>
  <c r="Q2892" i="1"/>
  <c r="S2892" i="1" s="1"/>
  <c r="U2891" i="1"/>
  <c r="Q2891" i="1"/>
  <c r="U2890" i="1"/>
  <c r="Q2890" i="1"/>
  <c r="U2889" i="1"/>
  <c r="Q2889" i="1"/>
  <c r="S2889" i="1" s="1"/>
  <c r="U2888" i="1"/>
  <c r="Q2888" i="1"/>
  <c r="S2888" i="1" s="1"/>
  <c r="U2887" i="1"/>
  <c r="Q2887" i="1"/>
  <c r="R2887" i="1" s="1"/>
  <c r="U2886" i="1"/>
  <c r="Q2886" i="1"/>
  <c r="U2885" i="1"/>
  <c r="Q2885" i="1"/>
  <c r="R2885" i="1" s="1"/>
  <c r="U2884" i="1"/>
  <c r="Q2884" i="1"/>
  <c r="U2883" i="1"/>
  <c r="Q2883" i="1"/>
  <c r="R2883" i="1" s="1"/>
  <c r="U2882" i="1"/>
  <c r="Q2882" i="1"/>
  <c r="S2882" i="1" s="1"/>
  <c r="U2881" i="1"/>
  <c r="Q2881" i="1"/>
  <c r="R2881" i="1" s="1"/>
  <c r="U2880" i="1"/>
  <c r="Q2880" i="1"/>
  <c r="S2880" i="1" s="1"/>
  <c r="U2879" i="1"/>
  <c r="Q2879" i="1"/>
  <c r="U2878" i="1"/>
  <c r="Q2878" i="1"/>
  <c r="S2878" i="1" s="1"/>
  <c r="U2877" i="1"/>
  <c r="Q2877" i="1"/>
  <c r="R2877" i="1" s="1"/>
  <c r="U2876" i="1"/>
  <c r="Q2876" i="1"/>
  <c r="U2875" i="1"/>
  <c r="Q2875" i="1"/>
  <c r="R2875" i="1" s="1"/>
  <c r="U2874" i="1"/>
  <c r="Q2874" i="1"/>
  <c r="U2873" i="1"/>
  <c r="Q2873" i="1"/>
  <c r="U2872" i="1"/>
  <c r="Q2872" i="1"/>
  <c r="U2871" i="1"/>
  <c r="Q2871" i="1"/>
  <c r="R2871" i="1" s="1"/>
  <c r="U2870" i="1"/>
  <c r="Q2870" i="1"/>
  <c r="S2870" i="1" s="1"/>
  <c r="U2869" i="1"/>
  <c r="Q2869" i="1"/>
  <c r="S2869" i="1" s="1"/>
  <c r="U2868" i="1"/>
  <c r="Q2868" i="1"/>
  <c r="S2868" i="1" s="1"/>
  <c r="U2867" i="1"/>
  <c r="Q2867" i="1"/>
  <c r="S2867" i="1" s="1"/>
  <c r="U2866" i="1"/>
  <c r="Q2866" i="1"/>
  <c r="U2865" i="1"/>
  <c r="Q2865" i="1"/>
  <c r="S2865" i="1" s="1"/>
  <c r="U2864" i="1"/>
  <c r="Q2864" i="1"/>
  <c r="S2864" i="1" s="1"/>
  <c r="U2863" i="1"/>
  <c r="Q2863" i="1"/>
  <c r="U2862" i="1"/>
  <c r="Q2862" i="1"/>
  <c r="U2861" i="1"/>
  <c r="Q2861" i="1"/>
  <c r="U2860" i="1"/>
  <c r="Q2860" i="1"/>
  <c r="S2860" i="1" s="1"/>
  <c r="U2859" i="1"/>
  <c r="Q2859" i="1"/>
  <c r="U2858" i="1"/>
  <c r="Q2858" i="1"/>
  <c r="S2858" i="1" s="1"/>
  <c r="U2857" i="1"/>
  <c r="Q2857" i="1"/>
  <c r="U2856" i="1"/>
  <c r="Q2856" i="1"/>
  <c r="U2855" i="1"/>
  <c r="Q2855" i="1"/>
  <c r="U2854" i="1"/>
  <c r="Q2854" i="1"/>
  <c r="U2853" i="1"/>
  <c r="Q2853" i="1"/>
  <c r="U2852" i="1"/>
  <c r="Q2852" i="1"/>
  <c r="U2851" i="1"/>
  <c r="Q2851" i="1"/>
  <c r="R2851" i="1" s="1"/>
  <c r="U2850" i="1"/>
  <c r="Q2850" i="1"/>
  <c r="S2850" i="1" s="1"/>
  <c r="U2849" i="1"/>
  <c r="Q2849" i="1"/>
  <c r="U2848" i="1"/>
  <c r="Q2848" i="1"/>
  <c r="S2848" i="1" s="1"/>
  <c r="U2847" i="1"/>
  <c r="Q2847" i="1"/>
  <c r="R2847" i="1" s="1"/>
  <c r="U2846" i="1"/>
  <c r="Q2846" i="1"/>
  <c r="U2845" i="1"/>
  <c r="Q2845" i="1"/>
  <c r="U2844" i="1"/>
  <c r="Q2844" i="1"/>
  <c r="U2843" i="1"/>
  <c r="Q2843" i="1"/>
  <c r="S2843" i="1" s="1"/>
  <c r="U2842" i="1"/>
  <c r="Q2842" i="1"/>
  <c r="S2842" i="1" s="1"/>
  <c r="U2841" i="1"/>
  <c r="Q2841" i="1"/>
  <c r="U2840" i="1"/>
  <c r="Q2840" i="1"/>
  <c r="S2840" i="1" s="1"/>
  <c r="U2839" i="1"/>
  <c r="Q2839" i="1"/>
  <c r="S2839" i="1" s="1"/>
  <c r="U2838" i="1"/>
  <c r="Q2838" i="1"/>
  <c r="U2837" i="1"/>
  <c r="Q2837" i="1"/>
  <c r="U2836" i="1"/>
  <c r="Q2836" i="1"/>
  <c r="U2835" i="1"/>
  <c r="Q2835" i="1"/>
  <c r="R2835" i="1" s="1"/>
  <c r="U2834" i="1"/>
  <c r="Q2834" i="1"/>
  <c r="S2834" i="1" s="1"/>
  <c r="U2833" i="1"/>
  <c r="Q2833" i="1"/>
  <c r="U2832" i="1"/>
  <c r="Q2832" i="1"/>
  <c r="S2832" i="1" s="1"/>
  <c r="U2831" i="1"/>
  <c r="Q2831" i="1"/>
  <c r="S2831" i="1" s="1"/>
  <c r="U2830" i="1"/>
  <c r="Q2830" i="1"/>
  <c r="S2830" i="1" s="1"/>
  <c r="U2829" i="1"/>
  <c r="Q2829" i="1"/>
  <c r="R2829" i="1" s="1"/>
  <c r="U2828" i="1"/>
  <c r="Q2828" i="1"/>
  <c r="U2827" i="1"/>
  <c r="Q2827" i="1"/>
  <c r="S2827" i="1" s="1"/>
  <c r="U2826" i="1"/>
  <c r="Q2826" i="1"/>
  <c r="R2826" i="1" s="1"/>
  <c r="U2825" i="1"/>
  <c r="Q2825" i="1"/>
  <c r="R2825" i="1" s="1"/>
  <c r="U2824" i="1"/>
  <c r="Q2824" i="1"/>
  <c r="S2824" i="1" s="1"/>
  <c r="U2823" i="1"/>
  <c r="Q2823" i="1"/>
  <c r="R2823" i="1" s="1"/>
  <c r="U2822" i="1"/>
  <c r="Q2822" i="1"/>
  <c r="U2821" i="1"/>
  <c r="Q2821" i="1"/>
  <c r="R2821" i="1" s="1"/>
  <c r="U2820" i="1"/>
  <c r="Q2820" i="1"/>
  <c r="S2820" i="1" s="1"/>
  <c r="U2819" i="1"/>
  <c r="Q2819" i="1"/>
  <c r="R2819" i="1" s="1"/>
  <c r="U2818" i="1"/>
  <c r="Q2818" i="1"/>
  <c r="U2817" i="1"/>
  <c r="Q2817" i="1"/>
  <c r="S2817" i="1" s="1"/>
  <c r="U2816" i="1"/>
  <c r="Q2816" i="1"/>
  <c r="S2816" i="1" s="1"/>
  <c r="U2815" i="1"/>
  <c r="Q2815" i="1"/>
  <c r="R2815" i="1" s="1"/>
  <c r="U2814" i="1"/>
  <c r="Q2814" i="1"/>
  <c r="S2814" i="1" s="1"/>
  <c r="U2813" i="1"/>
  <c r="Q2813" i="1"/>
  <c r="S2813" i="1" s="1"/>
  <c r="U2812" i="1"/>
  <c r="Q2812" i="1"/>
  <c r="S2812" i="1" s="1"/>
  <c r="U2811" i="1"/>
  <c r="Q2811" i="1"/>
  <c r="R2811" i="1" s="1"/>
  <c r="U2810" i="1"/>
  <c r="Q2810" i="1"/>
  <c r="U2809" i="1"/>
  <c r="Q2809" i="1"/>
  <c r="U2808" i="1"/>
  <c r="Q2808" i="1"/>
  <c r="U2807" i="1"/>
  <c r="Q2807" i="1"/>
  <c r="U2806" i="1"/>
  <c r="Q2806" i="1"/>
  <c r="S2806" i="1" s="1"/>
  <c r="U2805" i="1"/>
  <c r="Q2805" i="1"/>
  <c r="R2805" i="1" s="1"/>
  <c r="U2804" i="1"/>
  <c r="Q2804" i="1"/>
  <c r="S2804" i="1" s="1"/>
  <c r="U2803" i="1"/>
  <c r="Q2803" i="1"/>
  <c r="S2803" i="1" s="1"/>
  <c r="U2802" i="1"/>
  <c r="Q2802" i="1"/>
  <c r="U2801" i="1"/>
  <c r="Q2801" i="1"/>
  <c r="R2801" i="1" s="1"/>
  <c r="U2800" i="1"/>
  <c r="Q2800" i="1"/>
  <c r="S2800" i="1" s="1"/>
  <c r="U2799" i="1"/>
  <c r="Q2799" i="1"/>
  <c r="R2799" i="1" s="1"/>
  <c r="U2798" i="1"/>
  <c r="Q2798" i="1"/>
  <c r="U2797" i="1"/>
  <c r="Q2797" i="1"/>
  <c r="S2797" i="1" s="1"/>
  <c r="U2796" i="1"/>
  <c r="Q2796" i="1"/>
  <c r="U2795" i="1"/>
  <c r="Q2795" i="1"/>
  <c r="S2795" i="1" s="1"/>
  <c r="U2794" i="1"/>
  <c r="Q2794" i="1"/>
  <c r="S2794" i="1" s="1"/>
  <c r="U2793" i="1"/>
  <c r="Q2793" i="1"/>
  <c r="R2793" i="1" s="1"/>
  <c r="U2792" i="1"/>
  <c r="Q2792" i="1"/>
  <c r="U2791" i="1"/>
  <c r="Q2791" i="1"/>
  <c r="U2790" i="1"/>
  <c r="Q2790" i="1"/>
  <c r="S2790" i="1" s="1"/>
  <c r="U2789" i="1"/>
  <c r="Q2789" i="1"/>
  <c r="R2789" i="1" s="1"/>
  <c r="U2788" i="1"/>
  <c r="Q2788" i="1"/>
  <c r="S2788" i="1" s="1"/>
  <c r="U2787" i="1"/>
  <c r="Q2787" i="1"/>
  <c r="U2786" i="1"/>
  <c r="Q2786" i="1"/>
  <c r="U2785" i="1"/>
  <c r="Q2785" i="1"/>
  <c r="U2784" i="1"/>
  <c r="Q2784" i="1"/>
  <c r="U2783" i="1"/>
  <c r="Q2783" i="1"/>
  <c r="S2783" i="1" s="1"/>
  <c r="U2782" i="1"/>
  <c r="Q2782" i="1"/>
  <c r="S2782" i="1" s="1"/>
  <c r="U2781" i="1"/>
  <c r="Q2781" i="1"/>
  <c r="R2781" i="1" s="1"/>
  <c r="U2780" i="1"/>
  <c r="Q2780" i="1"/>
  <c r="U2779" i="1"/>
  <c r="Q2779" i="1"/>
  <c r="U2778" i="1"/>
  <c r="Q2778" i="1"/>
  <c r="U2777" i="1"/>
  <c r="Q2777" i="1"/>
  <c r="U2776" i="1"/>
  <c r="Q2776" i="1"/>
  <c r="S2776" i="1" s="1"/>
  <c r="U2775" i="1"/>
  <c r="Q2775" i="1"/>
  <c r="U2774" i="1"/>
  <c r="Q2774" i="1"/>
  <c r="U2773" i="1"/>
  <c r="Q2773" i="1"/>
  <c r="U2772" i="1"/>
  <c r="Q2772" i="1"/>
  <c r="U2771" i="1"/>
  <c r="Q2771" i="1"/>
  <c r="S2771" i="1" s="1"/>
  <c r="U2770" i="1"/>
  <c r="Q2770" i="1"/>
  <c r="S2770" i="1" s="1"/>
  <c r="U2769" i="1"/>
  <c r="Q2769" i="1"/>
  <c r="S2769" i="1" s="1"/>
  <c r="U2768" i="1"/>
  <c r="Q2768" i="1"/>
  <c r="S2768" i="1" s="1"/>
  <c r="U2767" i="1"/>
  <c r="Q2767" i="1"/>
  <c r="R2767" i="1" s="1"/>
  <c r="U2766" i="1"/>
  <c r="Q2766" i="1"/>
  <c r="U2765" i="1"/>
  <c r="Q2765" i="1"/>
  <c r="S2765" i="1" s="1"/>
  <c r="U2764" i="1"/>
  <c r="Q2764" i="1"/>
  <c r="U2763" i="1"/>
  <c r="Q2763" i="1"/>
  <c r="R2763" i="1" s="1"/>
  <c r="U2762" i="1"/>
  <c r="Q2762" i="1"/>
  <c r="U2761" i="1"/>
  <c r="Q2761" i="1"/>
  <c r="R2761" i="1" s="1"/>
  <c r="U2760" i="1"/>
  <c r="Q2760" i="1"/>
  <c r="S2760" i="1" s="1"/>
  <c r="U2759" i="1"/>
  <c r="Q2759" i="1"/>
  <c r="R2759" i="1" s="1"/>
  <c r="U2758" i="1"/>
  <c r="Q2758" i="1"/>
  <c r="R2758" i="1" s="1"/>
  <c r="U2757" i="1"/>
  <c r="Q2757" i="1"/>
  <c r="S2757" i="1" s="1"/>
  <c r="U2756" i="1"/>
  <c r="Q2756" i="1"/>
  <c r="S2756" i="1" s="1"/>
  <c r="U2755" i="1"/>
  <c r="Q2755" i="1"/>
  <c r="U2754" i="1"/>
  <c r="Q2754" i="1"/>
  <c r="S2754" i="1" s="1"/>
  <c r="U2753" i="1"/>
  <c r="Q2753" i="1"/>
  <c r="U2752" i="1"/>
  <c r="Q2752" i="1"/>
  <c r="S2752" i="1" s="1"/>
  <c r="U2751" i="1"/>
  <c r="Q2751" i="1"/>
  <c r="R2751" i="1" s="1"/>
  <c r="U2750" i="1"/>
  <c r="Q2750" i="1"/>
  <c r="U2749" i="1"/>
  <c r="Q2749" i="1"/>
  <c r="S2749" i="1" s="1"/>
  <c r="U2748" i="1"/>
  <c r="Q2748" i="1"/>
  <c r="U2747" i="1"/>
  <c r="Q2747" i="1"/>
  <c r="U2746" i="1"/>
  <c r="Q2746" i="1"/>
  <c r="U2745" i="1"/>
  <c r="Q2745" i="1"/>
  <c r="R2745" i="1" s="1"/>
  <c r="U2744" i="1"/>
  <c r="Q2744" i="1"/>
  <c r="S2744" i="1" s="1"/>
  <c r="U2743" i="1"/>
  <c r="Q2743" i="1"/>
  <c r="U2742" i="1"/>
  <c r="Q2742" i="1"/>
  <c r="S2742" i="1" s="1"/>
  <c r="U2741" i="1"/>
  <c r="Q2741" i="1"/>
  <c r="R2741" i="1" s="1"/>
  <c r="U2740" i="1"/>
  <c r="Q2740" i="1"/>
  <c r="S2740" i="1" s="1"/>
  <c r="U2739" i="1"/>
  <c r="Q2739" i="1"/>
  <c r="U2738" i="1"/>
  <c r="Q2738" i="1"/>
  <c r="U2737" i="1"/>
  <c r="Q2737" i="1"/>
  <c r="U2736" i="1"/>
  <c r="Q2736" i="1"/>
  <c r="U2735" i="1"/>
  <c r="Q2735" i="1"/>
  <c r="U2734" i="1"/>
  <c r="Q2734" i="1"/>
  <c r="S2734" i="1" s="1"/>
  <c r="U2733" i="1"/>
  <c r="Q2733" i="1"/>
  <c r="S2733" i="1" s="1"/>
  <c r="U2732" i="1"/>
  <c r="Q2732" i="1"/>
  <c r="S2732" i="1" s="1"/>
  <c r="U2731" i="1"/>
  <c r="Q2731" i="1"/>
  <c r="U2730" i="1"/>
  <c r="Q2730" i="1"/>
  <c r="U2729" i="1"/>
  <c r="Q2729" i="1"/>
  <c r="R2729" i="1" s="1"/>
  <c r="U2728" i="1"/>
  <c r="Q2728" i="1"/>
  <c r="S2728" i="1" s="1"/>
  <c r="U2727" i="1"/>
  <c r="Q2727" i="1"/>
  <c r="R2727" i="1" s="1"/>
  <c r="U2726" i="1"/>
  <c r="Q2726" i="1"/>
  <c r="S2726" i="1" s="1"/>
  <c r="U2725" i="1"/>
  <c r="Q2725" i="1"/>
  <c r="U2724" i="1"/>
  <c r="Q2724" i="1"/>
  <c r="S2724" i="1" s="1"/>
  <c r="U2723" i="1"/>
  <c r="Q2723" i="1"/>
  <c r="S2723" i="1" s="1"/>
  <c r="U2722" i="1"/>
  <c r="Q2722" i="1"/>
  <c r="S2722" i="1" s="1"/>
  <c r="U2721" i="1"/>
  <c r="Q2721" i="1"/>
  <c r="R2721" i="1" s="1"/>
  <c r="U2720" i="1"/>
  <c r="Q2720" i="1"/>
  <c r="S2720" i="1" s="1"/>
  <c r="U2719" i="1"/>
  <c r="Q2719" i="1"/>
  <c r="S2719" i="1" s="1"/>
  <c r="U2718" i="1"/>
  <c r="Q2718" i="1"/>
  <c r="R2718" i="1" s="1"/>
  <c r="U2717" i="1"/>
  <c r="Q2717" i="1"/>
  <c r="R2717" i="1" s="1"/>
  <c r="U2716" i="1"/>
  <c r="Q2716" i="1"/>
  <c r="U2715" i="1"/>
  <c r="Q2715" i="1"/>
  <c r="R2715" i="1" s="1"/>
  <c r="U2714" i="1"/>
  <c r="Q2714" i="1"/>
  <c r="S2714" i="1" s="1"/>
  <c r="U2713" i="1"/>
  <c r="Q2713" i="1"/>
  <c r="S2713" i="1" s="1"/>
  <c r="U2712" i="1"/>
  <c r="Q2712" i="1"/>
  <c r="U2711" i="1"/>
  <c r="Q2711" i="1"/>
  <c r="U2710" i="1"/>
  <c r="Q2710" i="1"/>
  <c r="U2709" i="1"/>
  <c r="Q2709" i="1"/>
  <c r="U2708" i="1"/>
  <c r="Q2708" i="1"/>
  <c r="S2708" i="1" s="1"/>
  <c r="U2707" i="1"/>
  <c r="Q2707" i="1"/>
  <c r="S2707" i="1" s="1"/>
  <c r="U2706" i="1"/>
  <c r="Q2706" i="1"/>
  <c r="U2705" i="1"/>
  <c r="Q2705" i="1"/>
  <c r="S2705" i="1" s="1"/>
  <c r="U2704" i="1"/>
  <c r="Q2704" i="1"/>
  <c r="U2703" i="1"/>
  <c r="Q2703" i="1"/>
  <c r="S2703" i="1" s="1"/>
  <c r="U2702" i="1"/>
  <c r="Q2702" i="1"/>
  <c r="S2702" i="1" s="1"/>
  <c r="U2701" i="1"/>
  <c r="Q2701" i="1"/>
  <c r="U2700" i="1"/>
  <c r="Q2700" i="1"/>
  <c r="U2699" i="1"/>
  <c r="Q2699" i="1"/>
  <c r="R2699" i="1" s="1"/>
  <c r="U2698" i="1"/>
  <c r="Q2698" i="1"/>
  <c r="R2698" i="1" s="1"/>
  <c r="U2697" i="1"/>
  <c r="Q2697" i="1"/>
  <c r="U2696" i="1"/>
  <c r="Q2696" i="1"/>
  <c r="U2695" i="1"/>
  <c r="Q2695" i="1"/>
  <c r="R2695" i="1" s="1"/>
  <c r="U2694" i="1"/>
  <c r="Q2694" i="1"/>
  <c r="U2693" i="1"/>
  <c r="Q2693" i="1"/>
  <c r="S2693" i="1" s="1"/>
  <c r="U2692" i="1"/>
  <c r="Q2692" i="1"/>
  <c r="U2691" i="1"/>
  <c r="Q2691" i="1"/>
  <c r="S2691" i="1" s="1"/>
  <c r="U2690" i="1"/>
  <c r="Q2690" i="1"/>
  <c r="S2690" i="1" s="1"/>
  <c r="U2689" i="1"/>
  <c r="Q2689" i="1"/>
  <c r="R2689" i="1" s="1"/>
  <c r="U2688" i="1"/>
  <c r="Q2688" i="1"/>
  <c r="S2688" i="1" s="1"/>
  <c r="U2687" i="1"/>
  <c r="Q2687" i="1"/>
  <c r="R2687" i="1" s="1"/>
  <c r="U2686" i="1"/>
  <c r="Q2686" i="1"/>
  <c r="S2686" i="1" s="1"/>
  <c r="U2685" i="1"/>
  <c r="Q2685" i="1"/>
  <c r="U2684" i="1"/>
  <c r="Q2684" i="1"/>
  <c r="S2684" i="1" s="1"/>
  <c r="U2683" i="1"/>
  <c r="Q2683" i="1"/>
  <c r="U2682" i="1"/>
  <c r="Q2682" i="1"/>
  <c r="U2681" i="1"/>
  <c r="Q2681" i="1"/>
  <c r="U2680" i="1"/>
  <c r="Q2680" i="1"/>
  <c r="S2680" i="1" s="1"/>
  <c r="U2679" i="1"/>
  <c r="Q2679" i="1"/>
  <c r="U2678" i="1"/>
  <c r="Q2678" i="1"/>
  <c r="U2677" i="1"/>
  <c r="Q2677" i="1"/>
  <c r="S2677" i="1" s="1"/>
  <c r="U2676" i="1"/>
  <c r="Q2676" i="1"/>
  <c r="U2675" i="1"/>
  <c r="Q2675" i="1"/>
  <c r="R2675" i="1" s="1"/>
  <c r="U2674" i="1"/>
  <c r="Q2674" i="1"/>
  <c r="U2673" i="1"/>
  <c r="Q2673" i="1"/>
  <c r="S2673" i="1" s="1"/>
  <c r="U2672" i="1"/>
  <c r="Q2672" i="1"/>
  <c r="S2672" i="1" s="1"/>
  <c r="U2671" i="1"/>
  <c r="Q2671" i="1"/>
  <c r="S2671" i="1" s="1"/>
  <c r="U2670" i="1"/>
  <c r="Q2670" i="1"/>
  <c r="U2669" i="1"/>
  <c r="Q2669" i="1"/>
  <c r="S2669" i="1" s="1"/>
  <c r="U2668" i="1"/>
  <c r="Q2668" i="1"/>
  <c r="U2667" i="1"/>
  <c r="Q2667" i="1"/>
  <c r="U2666" i="1"/>
  <c r="Q2666" i="1"/>
  <c r="S2666" i="1" s="1"/>
  <c r="U2665" i="1"/>
  <c r="Q2665" i="1"/>
  <c r="U2664" i="1"/>
  <c r="Q2664" i="1"/>
  <c r="U2663" i="1"/>
  <c r="Q2663" i="1"/>
  <c r="S2663" i="1" s="1"/>
  <c r="U2662" i="1"/>
  <c r="Q2662" i="1"/>
  <c r="S2662" i="1" s="1"/>
  <c r="U2661" i="1"/>
  <c r="Q2661" i="1"/>
  <c r="U2660" i="1"/>
  <c r="Q2660" i="1"/>
  <c r="R2660" i="1" s="1"/>
  <c r="U2659" i="1"/>
  <c r="Q2659" i="1"/>
  <c r="U2658" i="1"/>
  <c r="Q2658" i="1"/>
  <c r="U2657" i="1"/>
  <c r="Q2657" i="1"/>
  <c r="U2656" i="1"/>
  <c r="Q2656" i="1"/>
  <c r="S2656" i="1" s="1"/>
  <c r="U2655" i="1"/>
  <c r="Q2655" i="1"/>
  <c r="U2654" i="1"/>
  <c r="Q2654" i="1"/>
  <c r="U2653" i="1"/>
  <c r="Q2653" i="1"/>
  <c r="U2652" i="1"/>
  <c r="Q2652" i="1"/>
  <c r="R2652" i="1" s="1"/>
  <c r="U2651" i="1"/>
  <c r="Q2651" i="1"/>
  <c r="S2651" i="1" s="1"/>
  <c r="U2650" i="1"/>
  <c r="Q2650" i="1"/>
  <c r="U2649" i="1"/>
  <c r="Q2649" i="1"/>
  <c r="U2648" i="1"/>
  <c r="Q2648" i="1"/>
  <c r="U2647" i="1"/>
  <c r="Q2647" i="1"/>
  <c r="R2647" i="1" s="1"/>
  <c r="U2646" i="1"/>
  <c r="Q2646" i="1"/>
  <c r="S2646" i="1" s="1"/>
  <c r="U2645" i="1"/>
  <c r="Q2645" i="1"/>
  <c r="S2645" i="1" s="1"/>
  <c r="U2644" i="1"/>
  <c r="Q2644" i="1"/>
  <c r="R2644" i="1" s="1"/>
  <c r="U2643" i="1"/>
  <c r="Q2643" i="1"/>
  <c r="S2643" i="1" s="1"/>
  <c r="U2642" i="1"/>
  <c r="Q2642" i="1"/>
  <c r="U2641" i="1"/>
  <c r="Q2641" i="1"/>
  <c r="S2641" i="1" s="1"/>
  <c r="U2640" i="1"/>
  <c r="Q2640" i="1"/>
  <c r="U2639" i="1"/>
  <c r="Q2639" i="1"/>
  <c r="R2639" i="1" s="1"/>
  <c r="U2638" i="1"/>
  <c r="Q2638" i="1"/>
  <c r="S2638" i="1" s="1"/>
  <c r="U2637" i="1"/>
  <c r="Q2637" i="1"/>
  <c r="U2636" i="1"/>
  <c r="Q2636" i="1"/>
  <c r="S2636" i="1" s="1"/>
  <c r="U2635" i="1"/>
  <c r="Q2635" i="1"/>
  <c r="U2634" i="1"/>
  <c r="Q2634" i="1"/>
  <c r="S2634" i="1" s="1"/>
  <c r="U2633" i="1"/>
  <c r="Q2633" i="1"/>
  <c r="U2632" i="1"/>
  <c r="Q2632" i="1"/>
  <c r="U2631" i="1"/>
  <c r="Q2631" i="1"/>
  <c r="U2630" i="1"/>
  <c r="Q2630" i="1"/>
  <c r="U2629" i="1"/>
  <c r="Q2629" i="1"/>
  <c r="U2628" i="1"/>
  <c r="Q2628" i="1"/>
  <c r="U2627" i="1"/>
  <c r="Q2627" i="1"/>
  <c r="S2627" i="1" s="1"/>
  <c r="U2626" i="1"/>
  <c r="Q2626" i="1"/>
  <c r="S2626" i="1" s="1"/>
  <c r="U2625" i="1"/>
  <c r="Q2625" i="1"/>
  <c r="U2624" i="1"/>
  <c r="Q2624" i="1"/>
  <c r="U2623" i="1"/>
  <c r="Q2623" i="1"/>
  <c r="R2623" i="1" s="1"/>
  <c r="U2622" i="1"/>
  <c r="Q2622" i="1"/>
  <c r="S2622" i="1" s="1"/>
  <c r="U2621" i="1"/>
  <c r="Q2621" i="1"/>
  <c r="U2620" i="1"/>
  <c r="Q2620" i="1"/>
  <c r="S2620" i="1" s="1"/>
  <c r="U2619" i="1"/>
  <c r="Q2619" i="1"/>
  <c r="U2618" i="1"/>
  <c r="Q2618" i="1"/>
  <c r="U2617" i="1"/>
  <c r="Q2617" i="1"/>
  <c r="U2616" i="1"/>
  <c r="Q2616" i="1"/>
  <c r="S2616" i="1" s="1"/>
  <c r="U2615" i="1"/>
  <c r="Q2615" i="1"/>
  <c r="S2615" i="1" s="1"/>
  <c r="U2614" i="1"/>
  <c r="Q2614" i="1"/>
  <c r="S2614" i="1" s="1"/>
  <c r="U2613" i="1"/>
  <c r="Q2613" i="1"/>
  <c r="S2613" i="1" s="1"/>
  <c r="U2612" i="1"/>
  <c r="Q2612" i="1"/>
  <c r="U2611" i="1"/>
  <c r="Q2611" i="1"/>
  <c r="U2610" i="1"/>
  <c r="Q2610" i="1"/>
  <c r="U2609" i="1"/>
  <c r="Q2609" i="1"/>
  <c r="S2609" i="1" s="1"/>
  <c r="U2608" i="1"/>
  <c r="Q2608" i="1"/>
  <c r="R2608" i="1" s="1"/>
  <c r="U2607" i="1"/>
  <c r="Q2607" i="1"/>
  <c r="S2607" i="1" s="1"/>
  <c r="U2606" i="1"/>
  <c r="Q2606" i="1"/>
  <c r="S2606" i="1" s="1"/>
  <c r="U2605" i="1"/>
  <c r="Q2605" i="1"/>
  <c r="U2604" i="1"/>
  <c r="Q2604" i="1"/>
  <c r="U2603" i="1"/>
  <c r="Q2603" i="1"/>
  <c r="S2603" i="1" s="1"/>
  <c r="U2602" i="1"/>
  <c r="Q2602" i="1"/>
  <c r="U2601" i="1"/>
  <c r="Q2601" i="1"/>
  <c r="S2601" i="1" s="1"/>
  <c r="U2600" i="1"/>
  <c r="Q2600" i="1"/>
  <c r="U2599" i="1"/>
  <c r="Q2599" i="1"/>
  <c r="S2599" i="1" s="1"/>
  <c r="U2598" i="1"/>
  <c r="Q2598" i="1"/>
  <c r="S2598" i="1" s="1"/>
  <c r="U2597" i="1"/>
  <c r="Q2597" i="1"/>
  <c r="R2597" i="1" s="1"/>
  <c r="U2596" i="1"/>
  <c r="Q2596" i="1"/>
  <c r="S2596" i="1" s="1"/>
  <c r="U2595" i="1"/>
  <c r="Q2595" i="1"/>
  <c r="S2595" i="1" s="1"/>
  <c r="U2594" i="1"/>
  <c r="Q2594" i="1"/>
  <c r="U2593" i="1"/>
  <c r="Q2593" i="1"/>
  <c r="U2592" i="1"/>
  <c r="Q2592" i="1"/>
  <c r="U2591" i="1"/>
  <c r="Q2591" i="1"/>
  <c r="U2590" i="1"/>
  <c r="Q2590" i="1"/>
  <c r="S2590" i="1" s="1"/>
  <c r="U2589" i="1"/>
  <c r="Q2589" i="1"/>
  <c r="R2589" i="1" s="1"/>
  <c r="U2588" i="1"/>
  <c r="Q2588" i="1"/>
  <c r="S2588" i="1" s="1"/>
  <c r="U2587" i="1"/>
  <c r="Q2587" i="1"/>
  <c r="R2587" i="1" s="1"/>
  <c r="U2586" i="1"/>
  <c r="Q2586" i="1"/>
  <c r="U2585" i="1"/>
  <c r="Q2585" i="1"/>
  <c r="S2585" i="1" s="1"/>
  <c r="U2584" i="1"/>
  <c r="Q2584" i="1"/>
  <c r="S2584" i="1" s="1"/>
  <c r="U2583" i="1"/>
  <c r="Q2583" i="1"/>
  <c r="U2582" i="1"/>
  <c r="Q2582" i="1"/>
  <c r="U2581" i="1"/>
  <c r="Q2581" i="1"/>
  <c r="R2581" i="1" s="1"/>
  <c r="U2580" i="1"/>
  <c r="Q2580" i="1"/>
  <c r="S2580" i="1" s="1"/>
  <c r="U2579" i="1"/>
  <c r="Q2579" i="1"/>
  <c r="U2578" i="1"/>
  <c r="Q2578" i="1"/>
  <c r="S2578" i="1" s="1"/>
  <c r="U2577" i="1"/>
  <c r="Q2577" i="1"/>
  <c r="R2577" i="1" s="1"/>
  <c r="U2576" i="1"/>
  <c r="Q2576" i="1"/>
  <c r="U2575" i="1"/>
  <c r="Q2575" i="1"/>
  <c r="U2574" i="1"/>
  <c r="Q2574" i="1"/>
  <c r="U2573" i="1"/>
  <c r="Q2573" i="1"/>
  <c r="U2572" i="1"/>
  <c r="Q2572" i="1"/>
  <c r="S2572" i="1" s="1"/>
  <c r="U2571" i="1"/>
  <c r="Q2571" i="1"/>
  <c r="U2570" i="1"/>
  <c r="Q2570" i="1"/>
  <c r="U2569" i="1"/>
  <c r="Q2569" i="1"/>
  <c r="U2568" i="1"/>
  <c r="Q2568" i="1"/>
  <c r="R2568" i="1" s="1"/>
  <c r="U2567" i="1"/>
  <c r="Q2567" i="1"/>
  <c r="S2567" i="1" s="1"/>
  <c r="U2566" i="1"/>
  <c r="Q2566" i="1"/>
  <c r="S2566" i="1" s="1"/>
  <c r="U2565" i="1"/>
  <c r="Q2565" i="1"/>
  <c r="U2564" i="1"/>
  <c r="Q2564" i="1"/>
  <c r="S2564" i="1" s="1"/>
  <c r="U2563" i="1"/>
  <c r="Q2563" i="1"/>
  <c r="U2562" i="1"/>
  <c r="Q2562" i="1"/>
  <c r="S2562" i="1" s="1"/>
  <c r="U2561" i="1"/>
  <c r="Q2561" i="1"/>
  <c r="S2561" i="1" s="1"/>
  <c r="U2560" i="1"/>
  <c r="Q2560" i="1"/>
  <c r="U2559" i="1"/>
  <c r="Q2559" i="1"/>
  <c r="U2558" i="1"/>
  <c r="Q2558" i="1"/>
  <c r="S2558" i="1" s="1"/>
  <c r="U2557" i="1"/>
  <c r="Q2557" i="1"/>
  <c r="U2556" i="1"/>
  <c r="Q2556" i="1"/>
  <c r="S2556" i="1" s="1"/>
  <c r="U2555" i="1"/>
  <c r="Q2555" i="1"/>
  <c r="U2554" i="1"/>
  <c r="Q2554" i="1"/>
  <c r="U2553" i="1"/>
  <c r="Q2553" i="1"/>
  <c r="R2553" i="1" s="1"/>
  <c r="U2552" i="1"/>
  <c r="Q2552" i="1"/>
  <c r="U2551" i="1"/>
  <c r="Q2551" i="1"/>
  <c r="U2550" i="1"/>
  <c r="Q2550" i="1"/>
  <c r="U2549" i="1"/>
  <c r="Q2549" i="1"/>
  <c r="R2549" i="1" s="1"/>
  <c r="U2548" i="1"/>
  <c r="Q2548" i="1"/>
  <c r="R2548" i="1" s="1"/>
  <c r="U2547" i="1"/>
  <c r="Q2547" i="1"/>
  <c r="U2546" i="1"/>
  <c r="Q2546" i="1"/>
  <c r="S2546" i="1" s="1"/>
  <c r="U2545" i="1"/>
  <c r="Q2545" i="1"/>
  <c r="R2545" i="1" s="1"/>
  <c r="U2544" i="1"/>
  <c r="Q2544" i="1"/>
  <c r="S2544" i="1" s="1"/>
  <c r="U2543" i="1"/>
  <c r="Q2543" i="1"/>
  <c r="R2543" i="1" s="1"/>
  <c r="U2542" i="1"/>
  <c r="Q2542" i="1"/>
  <c r="U2541" i="1"/>
  <c r="Q2541" i="1"/>
  <c r="U2540" i="1"/>
  <c r="Q2540" i="1"/>
  <c r="R2540" i="1" s="1"/>
  <c r="U2539" i="1"/>
  <c r="Q2539" i="1"/>
  <c r="U2538" i="1"/>
  <c r="Q2538" i="1"/>
  <c r="U2537" i="1"/>
  <c r="Q2537" i="1"/>
  <c r="U2536" i="1"/>
  <c r="Q2536" i="1"/>
  <c r="S2536" i="1" s="1"/>
  <c r="U2535" i="1"/>
  <c r="Q2535" i="1"/>
  <c r="S2535" i="1" s="1"/>
  <c r="U2534" i="1"/>
  <c r="Q2534" i="1"/>
  <c r="S2534" i="1" s="1"/>
  <c r="U2533" i="1"/>
  <c r="Q2533" i="1"/>
  <c r="U2532" i="1"/>
  <c r="Q2532" i="1"/>
  <c r="R2532" i="1" s="1"/>
  <c r="U2531" i="1"/>
  <c r="Q2531" i="1"/>
  <c r="S2531" i="1" s="1"/>
  <c r="U2530" i="1"/>
  <c r="Q2530" i="1"/>
  <c r="S2530" i="1" s="1"/>
  <c r="U2529" i="1"/>
  <c r="Q2529" i="1"/>
  <c r="U2528" i="1"/>
  <c r="Q2528" i="1"/>
  <c r="R2528" i="1" s="1"/>
  <c r="U2527" i="1"/>
  <c r="Q2527" i="1"/>
  <c r="R2527" i="1" s="1"/>
  <c r="U2526" i="1"/>
  <c r="Q2526" i="1"/>
  <c r="S2526" i="1" s="1"/>
  <c r="U2525" i="1"/>
  <c r="Q2525" i="1"/>
  <c r="S2525" i="1" s="1"/>
  <c r="U2524" i="1"/>
  <c r="Q2524" i="1"/>
  <c r="S2524" i="1" s="1"/>
  <c r="U2523" i="1"/>
  <c r="Q2523" i="1"/>
  <c r="U2522" i="1"/>
  <c r="Q2522" i="1"/>
  <c r="U2521" i="1"/>
  <c r="Q2521" i="1"/>
  <c r="S2521" i="1" s="1"/>
  <c r="U2520" i="1"/>
  <c r="Q2520" i="1"/>
  <c r="S2520" i="1" s="1"/>
  <c r="U2519" i="1"/>
  <c r="Q2519" i="1"/>
  <c r="U2518" i="1"/>
  <c r="Q2518" i="1"/>
  <c r="S2518" i="1" s="1"/>
  <c r="U2517" i="1"/>
  <c r="Q2517" i="1"/>
  <c r="R2517" i="1" s="1"/>
  <c r="U2516" i="1"/>
  <c r="Q2516" i="1"/>
  <c r="U2515" i="1"/>
  <c r="Q2515" i="1"/>
  <c r="S2515" i="1" s="1"/>
  <c r="U2514" i="1"/>
  <c r="Q2514" i="1"/>
  <c r="U2513" i="1"/>
  <c r="Q2513" i="1"/>
  <c r="U2512" i="1"/>
  <c r="Q2512" i="1"/>
  <c r="U2511" i="1"/>
  <c r="Q2511" i="1"/>
  <c r="R2511" i="1" s="1"/>
  <c r="U2510" i="1"/>
  <c r="Q2510" i="1"/>
  <c r="S2510" i="1" s="1"/>
  <c r="U2509" i="1"/>
  <c r="Q2509" i="1"/>
  <c r="U2508" i="1"/>
  <c r="Q2508" i="1"/>
  <c r="S2508" i="1" s="1"/>
  <c r="U2507" i="1"/>
  <c r="Q2507" i="1"/>
  <c r="S2507" i="1" s="1"/>
  <c r="U2506" i="1"/>
  <c r="Q2506" i="1"/>
  <c r="S2506" i="1" s="1"/>
  <c r="U2505" i="1"/>
  <c r="Q2505" i="1"/>
  <c r="U2504" i="1"/>
  <c r="Q2504" i="1"/>
  <c r="R2504" i="1" s="1"/>
  <c r="U2503" i="1"/>
  <c r="Q2503" i="1"/>
  <c r="U2502" i="1"/>
  <c r="Q2502" i="1"/>
  <c r="S2502" i="1" s="1"/>
  <c r="U2501" i="1"/>
  <c r="Q2501" i="1"/>
  <c r="S2501" i="1" s="1"/>
  <c r="U2500" i="1"/>
  <c r="Q2500" i="1"/>
  <c r="U2499" i="1"/>
  <c r="Q2499" i="1"/>
  <c r="U2498" i="1"/>
  <c r="Q2498" i="1"/>
  <c r="S2498" i="1" s="1"/>
  <c r="U2497" i="1"/>
  <c r="Q2497" i="1"/>
  <c r="R2497" i="1" s="1"/>
  <c r="U2496" i="1"/>
  <c r="Q2496" i="1"/>
  <c r="U2495" i="1"/>
  <c r="Q2495" i="1"/>
  <c r="U2494" i="1"/>
  <c r="Q2494" i="1"/>
  <c r="U2493" i="1"/>
  <c r="Q2493" i="1"/>
  <c r="U2492" i="1"/>
  <c r="Q2492" i="1"/>
  <c r="R2492" i="1" s="1"/>
  <c r="U2491" i="1"/>
  <c r="Q2491" i="1"/>
  <c r="S2491" i="1" s="1"/>
  <c r="U2490" i="1"/>
  <c r="Q2490" i="1"/>
  <c r="U2489" i="1"/>
  <c r="Q2489" i="1"/>
  <c r="U2488" i="1"/>
  <c r="Q2488" i="1"/>
  <c r="S2488" i="1" s="1"/>
  <c r="U2487" i="1"/>
  <c r="Q2487" i="1"/>
  <c r="S2487" i="1" s="1"/>
  <c r="U2486" i="1"/>
  <c r="Q2486" i="1"/>
  <c r="S2486" i="1" s="1"/>
  <c r="U2485" i="1"/>
  <c r="Q2485" i="1"/>
  <c r="U2484" i="1"/>
  <c r="Q2484" i="1"/>
  <c r="S2484" i="1" s="1"/>
  <c r="U2483" i="1"/>
  <c r="Q2483" i="1"/>
  <c r="R2483" i="1" s="1"/>
  <c r="U2482" i="1"/>
  <c r="Q2482" i="1"/>
  <c r="U2481" i="1"/>
  <c r="Q2481" i="1"/>
  <c r="S2481" i="1" s="1"/>
  <c r="U2480" i="1"/>
  <c r="Q2480" i="1"/>
  <c r="U2479" i="1"/>
  <c r="Q2479" i="1"/>
  <c r="U2478" i="1"/>
  <c r="Q2478" i="1"/>
  <c r="S2478" i="1" s="1"/>
  <c r="U2477" i="1"/>
  <c r="Q2477" i="1"/>
  <c r="U2476" i="1"/>
  <c r="Q2476" i="1"/>
  <c r="R2476" i="1" s="1"/>
  <c r="U2475" i="1"/>
  <c r="Q2475" i="1"/>
  <c r="S2475" i="1" s="1"/>
  <c r="U2474" i="1"/>
  <c r="Q2474" i="1"/>
  <c r="U2473" i="1"/>
  <c r="Q2473" i="1"/>
  <c r="U2472" i="1"/>
  <c r="Q2472" i="1"/>
  <c r="U2471" i="1"/>
  <c r="Q2471" i="1"/>
  <c r="U2470" i="1"/>
  <c r="Q2470" i="1"/>
  <c r="S2470" i="1" s="1"/>
  <c r="U2469" i="1"/>
  <c r="Q2469" i="1"/>
  <c r="U2468" i="1"/>
  <c r="Q2468" i="1"/>
  <c r="R2468" i="1" s="1"/>
  <c r="U2467" i="1"/>
  <c r="Q2467" i="1"/>
  <c r="U2466" i="1"/>
  <c r="Q2466" i="1"/>
  <c r="U2465" i="1"/>
  <c r="Q2465" i="1"/>
  <c r="S2465" i="1" s="1"/>
  <c r="U2464" i="1"/>
  <c r="Q2464" i="1"/>
  <c r="U2463" i="1"/>
  <c r="Q2463" i="1"/>
  <c r="R2463" i="1" s="1"/>
  <c r="U2462" i="1"/>
  <c r="Q2462" i="1"/>
  <c r="U2461" i="1"/>
  <c r="Q2461" i="1"/>
  <c r="R2461" i="1" s="1"/>
  <c r="U2460" i="1"/>
  <c r="Q2460" i="1"/>
  <c r="U2459" i="1"/>
  <c r="Q2459" i="1"/>
  <c r="S2459" i="1" s="1"/>
  <c r="U2458" i="1"/>
  <c r="Q2458" i="1"/>
  <c r="U2457" i="1"/>
  <c r="Q2457" i="1"/>
  <c r="R2457" i="1" s="1"/>
  <c r="U2456" i="1"/>
  <c r="Q2456" i="1"/>
  <c r="S2456" i="1" s="1"/>
  <c r="U2455" i="1"/>
  <c r="Q2455" i="1"/>
  <c r="R2455" i="1" s="1"/>
  <c r="U2454" i="1"/>
  <c r="Q2454" i="1"/>
  <c r="U2453" i="1"/>
  <c r="Q2453" i="1"/>
  <c r="U2452" i="1"/>
  <c r="Q2452" i="1"/>
  <c r="U2451" i="1"/>
  <c r="Q2451" i="1"/>
  <c r="S2451" i="1" s="1"/>
  <c r="U2450" i="1"/>
  <c r="Q2450" i="1"/>
  <c r="U2449" i="1"/>
  <c r="Q2449" i="1"/>
  <c r="S2449" i="1" s="1"/>
  <c r="U2448" i="1"/>
  <c r="Q2448" i="1"/>
  <c r="U2447" i="1"/>
  <c r="Q2447" i="1"/>
  <c r="R2447" i="1" s="1"/>
  <c r="U2446" i="1"/>
  <c r="Q2446" i="1"/>
  <c r="U2445" i="1"/>
  <c r="Q2445" i="1"/>
  <c r="R2445" i="1" s="1"/>
  <c r="U2444" i="1"/>
  <c r="Q2444" i="1"/>
  <c r="R2444" i="1" s="1"/>
  <c r="U2443" i="1"/>
  <c r="Q2443" i="1"/>
  <c r="R2443" i="1" s="1"/>
  <c r="U2442" i="1"/>
  <c r="Q2442" i="1"/>
  <c r="S2442" i="1" s="1"/>
  <c r="U2441" i="1"/>
  <c r="Q2441" i="1"/>
  <c r="U2440" i="1"/>
  <c r="Q2440" i="1"/>
  <c r="S2440" i="1" s="1"/>
  <c r="U2439" i="1"/>
  <c r="Q2439" i="1"/>
  <c r="R2439" i="1" s="1"/>
  <c r="U2438" i="1"/>
  <c r="Q2438" i="1"/>
  <c r="S2438" i="1" s="1"/>
  <c r="U2437" i="1"/>
  <c r="Q2437" i="1"/>
  <c r="R2437" i="1" s="1"/>
  <c r="U2436" i="1"/>
  <c r="Q2436" i="1"/>
  <c r="S2436" i="1" s="1"/>
  <c r="U2435" i="1"/>
  <c r="Q2435" i="1"/>
  <c r="U2434" i="1"/>
  <c r="Q2434" i="1"/>
  <c r="S2434" i="1" s="1"/>
  <c r="U2433" i="1"/>
  <c r="Q2433" i="1"/>
  <c r="R2433" i="1" s="1"/>
  <c r="U2432" i="1"/>
  <c r="Q2432" i="1"/>
  <c r="U2431" i="1"/>
  <c r="Q2431" i="1"/>
  <c r="U2430" i="1"/>
  <c r="Q2430" i="1"/>
  <c r="S2430" i="1" s="1"/>
  <c r="U2429" i="1"/>
  <c r="Q2429" i="1"/>
  <c r="R2429" i="1" s="1"/>
  <c r="U2428" i="1"/>
  <c r="Q2428" i="1"/>
  <c r="S2428" i="1" s="1"/>
  <c r="U2427" i="1"/>
  <c r="Q2427" i="1"/>
  <c r="U2426" i="1"/>
  <c r="Q2426" i="1"/>
  <c r="U2425" i="1"/>
  <c r="Q2425" i="1"/>
  <c r="U2424" i="1"/>
  <c r="Q2424" i="1"/>
  <c r="R2424" i="1" s="1"/>
  <c r="U2423" i="1"/>
  <c r="Q2423" i="1"/>
  <c r="U2422" i="1"/>
  <c r="Q2422" i="1"/>
  <c r="S2422" i="1" s="1"/>
  <c r="U2421" i="1"/>
  <c r="Q2421" i="1"/>
  <c r="R2421" i="1" s="1"/>
  <c r="U2420" i="1"/>
  <c r="Q2420" i="1"/>
  <c r="S2420" i="1" s="1"/>
  <c r="U2419" i="1"/>
  <c r="Q2419" i="1"/>
  <c r="R2419" i="1" s="1"/>
  <c r="U2418" i="1"/>
  <c r="Q2418" i="1"/>
  <c r="U2417" i="1"/>
  <c r="Q2417" i="1"/>
  <c r="S2417" i="1" s="1"/>
  <c r="U2416" i="1"/>
  <c r="Q2416" i="1"/>
  <c r="U2415" i="1"/>
  <c r="Q2415" i="1"/>
  <c r="U2414" i="1"/>
  <c r="Q2414" i="1"/>
  <c r="U2413" i="1"/>
  <c r="Q2413" i="1"/>
  <c r="U2412" i="1"/>
  <c r="Q2412" i="1"/>
  <c r="S2412" i="1" s="1"/>
  <c r="U2411" i="1"/>
  <c r="Q2411" i="1"/>
  <c r="S2411" i="1" s="1"/>
  <c r="U2410" i="1"/>
  <c r="Q2410" i="1"/>
  <c r="S2410" i="1" s="1"/>
  <c r="U2409" i="1"/>
  <c r="Q2409" i="1"/>
  <c r="U2408" i="1"/>
  <c r="Q2408" i="1"/>
  <c r="S2408" i="1" s="1"/>
  <c r="U2407" i="1"/>
  <c r="Q2407" i="1"/>
  <c r="U2406" i="1"/>
  <c r="Q2406" i="1"/>
  <c r="U2405" i="1"/>
  <c r="Q2405" i="1"/>
  <c r="S2405" i="1" s="1"/>
  <c r="U2404" i="1"/>
  <c r="Q2404" i="1"/>
  <c r="S2404" i="1" s="1"/>
  <c r="U2403" i="1"/>
  <c r="Q2403" i="1"/>
  <c r="S2403" i="1" s="1"/>
  <c r="U2402" i="1"/>
  <c r="Q2402" i="1"/>
  <c r="S2402" i="1" s="1"/>
  <c r="U2401" i="1"/>
  <c r="Q2401" i="1"/>
  <c r="R2401" i="1" s="1"/>
  <c r="U2400" i="1"/>
  <c r="Q2400" i="1"/>
  <c r="R2400" i="1" s="1"/>
  <c r="U2399" i="1"/>
  <c r="Q2399" i="1"/>
  <c r="S2399" i="1" s="1"/>
  <c r="U2398" i="1"/>
  <c r="Q2398" i="1"/>
  <c r="U2397" i="1"/>
  <c r="Q2397" i="1"/>
  <c r="U2396" i="1"/>
  <c r="Q2396" i="1"/>
  <c r="R2396" i="1" s="1"/>
  <c r="U2395" i="1"/>
  <c r="Q2395" i="1"/>
  <c r="S2395" i="1" s="1"/>
  <c r="U2394" i="1"/>
  <c r="Q2394" i="1"/>
  <c r="U2393" i="1"/>
  <c r="Q2393" i="1"/>
  <c r="U2392" i="1"/>
  <c r="Q2392" i="1"/>
  <c r="R2392" i="1" s="1"/>
  <c r="U2391" i="1"/>
  <c r="Q2391" i="1"/>
  <c r="U2390" i="1"/>
  <c r="Q2390" i="1"/>
  <c r="U2389" i="1"/>
  <c r="Q2389" i="1"/>
  <c r="R2389" i="1" s="1"/>
  <c r="U2388" i="1"/>
  <c r="Q2388" i="1"/>
  <c r="U2387" i="1"/>
  <c r="Q2387" i="1"/>
  <c r="S2387" i="1" s="1"/>
  <c r="U2386" i="1"/>
  <c r="Q2386" i="1"/>
  <c r="S2386" i="1" s="1"/>
  <c r="U2385" i="1"/>
  <c r="Q2385" i="1"/>
  <c r="R2385" i="1" s="1"/>
  <c r="U2384" i="1"/>
  <c r="Q2384" i="1"/>
  <c r="R2384" i="1" s="1"/>
  <c r="U2383" i="1"/>
  <c r="Q2383" i="1"/>
  <c r="S2383" i="1" s="1"/>
  <c r="U2382" i="1"/>
  <c r="Q2382" i="1"/>
  <c r="U2381" i="1"/>
  <c r="Q2381" i="1"/>
  <c r="U2380" i="1"/>
  <c r="Q2380" i="1"/>
  <c r="S2380" i="1" s="1"/>
  <c r="U2379" i="1"/>
  <c r="Q2379" i="1"/>
  <c r="U2378" i="1"/>
  <c r="Q2378" i="1"/>
  <c r="U2377" i="1"/>
  <c r="Q2377" i="1"/>
  <c r="S2377" i="1" s="1"/>
  <c r="U2376" i="1"/>
  <c r="Q2376" i="1"/>
  <c r="S2376" i="1" s="1"/>
  <c r="U2375" i="1"/>
  <c r="Q2375" i="1"/>
  <c r="S2375" i="1" s="1"/>
  <c r="U2374" i="1"/>
  <c r="Q2374" i="1"/>
  <c r="S2374" i="1" s="1"/>
  <c r="U2373" i="1"/>
  <c r="Q2373" i="1"/>
  <c r="S2373" i="1" s="1"/>
  <c r="U2372" i="1"/>
  <c r="Q2372" i="1"/>
  <c r="U2371" i="1"/>
  <c r="Q2371" i="1"/>
  <c r="R2371" i="1" s="1"/>
  <c r="U2370" i="1"/>
  <c r="Q2370" i="1"/>
  <c r="U2369" i="1"/>
  <c r="Q2369" i="1"/>
  <c r="S2369" i="1" s="1"/>
  <c r="U2368" i="1"/>
  <c r="Q2368" i="1"/>
  <c r="R2368" i="1" s="1"/>
  <c r="U2367" i="1"/>
  <c r="Q2367" i="1"/>
  <c r="U2366" i="1"/>
  <c r="Q2366" i="1"/>
  <c r="U2365" i="1"/>
  <c r="Q2365" i="1"/>
  <c r="R2365" i="1" s="1"/>
  <c r="U2364" i="1"/>
  <c r="Q2364" i="1"/>
  <c r="U2363" i="1"/>
  <c r="Q2363" i="1"/>
  <c r="U2362" i="1"/>
  <c r="Q2362" i="1"/>
  <c r="S2362" i="1" s="1"/>
  <c r="U2361" i="1"/>
  <c r="Q2361" i="1"/>
  <c r="U2360" i="1"/>
  <c r="Q2360" i="1"/>
  <c r="U2359" i="1"/>
  <c r="Q2359" i="1"/>
  <c r="U2358" i="1"/>
  <c r="Q2358" i="1"/>
  <c r="U2357" i="1"/>
  <c r="Q2357" i="1"/>
  <c r="U2356" i="1"/>
  <c r="Q2356" i="1"/>
  <c r="R2356" i="1" s="1"/>
  <c r="U2355" i="1"/>
  <c r="Q2355" i="1"/>
  <c r="S2355" i="1" s="1"/>
  <c r="U2354" i="1"/>
  <c r="Q2354" i="1"/>
  <c r="U2353" i="1"/>
  <c r="Q2353" i="1"/>
  <c r="S2353" i="1" s="1"/>
  <c r="U2352" i="1"/>
  <c r="Q2352" i="1"/>
  <c r="S2352" i="1" s="1"/>
  <c r="U2351" i="1"/>
  <c r="Q2351" i="1"/>
  <c r="U2350" i="1"/>
  <c r="Q2350" i="1"/>
  <c r="U2349" i="1"/>
  <c r="Q2349" i="1"/>
  <c r="S2349" i="1" s="1"/>
  <c r="U2348" i="1"/>
  <c r="Q2348" i="1"/>
  <c r="S2348" i="1" s="1"/>
  <c r="U2347" i="1"/>
  <c r="Q2347" i="1"/>
  <c r="U2346" i="1"/>
  <c r="Q2346" i="1"/>
  <c r="S2346" i="1" s="1"/>
  <c r="U2345" i="1"/>
  <c r="Q2345" i="1"/>
  <c r="R2345" i="1" s="1"/>
  <c r="U2344" i="1"/>
  <c r="Q2344" i="1"/>
  <c r="U2343" i="1"/>
  <c r="Q2343" i="1"/>
  <c r="U2342" i="1"/>
  <c r="Q2342" i="1"/>
  <c r="R2342" i="1" s="1"/>
  <c r="U2341" i="1"/>
  <c r="Q2341" i="1"/>
  <c r="R2341" i="1" s="1"/>
  <c r="U2340" i="1"/>
  <c r="Q2340" i="1"/>
  <c r="S2340" i="1" s="1"/>
  <c r="U2339" i="1"/>
  <c r="Q2339" i="1"/>
  <c r="U2338" i="1"/>
  <c r="Q2338" i="1"/>
  <c r="S2338" i="1" s="1"/>
  <c r="U2337" i="1"/>
  <c r="Q2337" i="1"/>
  <c r="S2337" i="1" s="1"/>
  <c r="U2336" i="1"/>
  <c r="Q2336" i="1"/>
  <c r="R2336" i="1" s="1"/>
  <c r="U2335" i="1"/>
  <c r="Q2335" i="1"/>
  <c r="U2334" i="1"/>
  <c r="Q2334" i="1"/>
  <c r="S2334" i="1" s="1"/>
  <c r="U2333" i="1"/>
  <c r="Q2333" i="1"/>
  <c r="U2332" i="1"/>
  <c r="Q2332" i="1"/>
  <c r="S2332" i="1" s="1"/>
  <c r="U2331" i="1"/>
  <c r="Q2331" i="1"/>
  <c r="U2330" i="1"/>
  <c r="Q2330" i="1"/>
  <c r="U2329" i="1"/>
  <c r="Q2329" i="1"/>
  <c r="S2329" i="1" s="1"/>
  <c r="U2328" i="1"/>
  <c r="Q2328" i="1"/>
  <c r="R2328" i="1" s="1"/>
  <c r="U2327" i="1"/>
  <c r="Q2327" i="1"/>
  <c r="U2326" i="1"/>
  <c r="Q2326" i="1"/>
  <c r="U2325" i="1"/>
  <c r="Q2325" i="1"/>
  <c r="R2325" i="1" s="1"/>
  <c r="U2324" i="1"/>
  <c r="Q2324" i="1"/>
  <c r="U2323" i="1"/>
  <c r="Q2323" i="1"/>
  <c r="U2322" i="1"/>
  <c r="Q2322" i="1"/>
  <c r="R2322" i="1" s="1"/>
  <c r="U2321" i="1"/>
  <c r="Q2321" i="1"/>
  <c r="U2320" i="1"/>
  <c r="Q2320" i="1"/>
  <c r="S2320" i="1" s="1"/>
  <c r="U2319" i="1"/>
  <c r="Q2319" i="1"/>
  <c r="U2318" i="1"/>
  <c r="Q2318" i="1"/>
  <c r="U2317" i="1"/>
  <c r="Q2317" i="1"/>
  <c r="S2317" i="1" s="1"/>
  <c r="U2316" i="1"/>
  <c r="Q2316" i="1"/>
  <c r="R2316" i="1" s="1"/>
  <c r="U2315" i="1"/>
  <c r="Q2315" i="1"/>
  <c r="U2314" i="1"/>
  <c r="Q2314" i="1"/>
  <c r="S2314" i="1" s="1"/>
  <c r="U2313" i="1"/>
  <c r="Q2313" i="1"/>
  <c r="R2313" i="1" s="1"/>
  <c r="U2312" i="1"/>
  <c r="Q2312" i="1"/>
  <c r="S2312" i="1" s="1"/>
  <c r="U2311" i="1"/>
  <c r="Q2311" i="1"/>
  <c r="U2310" i="1"/>
  <c r="Q2310" i="1"/>
  <c r="R2310" i="1" s="1"/>
  <c r="U2309" i="1"/>
  <c r="Q2309" i="1"/>
  <c r="S2309" i="1" s="1"/>
  <c r="U2308" i="1"/>
  <c r="Q2308" i="1"/>
  <c r="R2308" i="1" s="1"/>
  <c r="U2307" i="1"/>
  <c r="Q2307" i="1"/>
  <c r="U2306" i="1"/>
  <c r="Q2306" i="1"/>
  <c r="S2306" i="1" s="1"/>
  <c r="U2305" i="1"/>
  <c r="Q2305" i="1"/>
  <c r="R2305" i="1" s="1"/>
  <c r="U2304" i="1"/>
  <c r="Q2304" i="1"/>
  <c r="S2304" i="1" s="1"/>
  <c r="U2303" i="1"/>
  <c r="Q2303" i="1"/>
  <c r="U2302" i="1"/>
  <c r="Q2302" i="1"/>
  <c r="S2302" i="1" s="1"/>
  <c r="U2301" i="1"/>
  <c r="Q2301" i="1"/>
  <c r="R2301" i="1" s="1"/>
  <c r="U2300" i="1"/>
  <c r="Q2300" i="1"/>
  <c r="S2300" i="1" s="1"/>
  <c r="U2299" i="1"/>
  <c r="Q2299" i="1"/>
  <c r="U2298" i="1"/>
  <c r="Q2298" i="1"/>
  <c r="R2298" i="1" s="1"/>
  <c r="U2297" i="1"/>
  <c r="Q2297" i="1"/>
  <c r="U2296" i="1"/>
  <c r="Q2296" i="1"/>
  <c r="R2296" i="1" s="1"/>
  <c r="U2295" i="1"/>
  <c r="Q2295" i="1"/>
  <c r="U2294" i="1"/>
  <c r="Q2294" i="1"/>
  <c r="U2293" i="1"/>
  <c r="Q2293" i="1"/>
  <c r="U2292" i="1"/>
  <c r="Q2292" i="1"/>
  <c r="U2291" i="1"/>
  <c r="Q2291" i="1"/>
  <c r="U2290" i="1"/>
  <c r="Q2290" i="1"/>
  <c r="R2290" i="1" s="1"/>
  <c r="U2289" i="1"/>
  <c r="Q2289" i="1"/>
  <c r="U2288" i="1"/>
  <c r="Q2288" i="1"/>
  <c r="S2288" i="1" s="1"/>
  <c r="U2287" i="1"/>
  <c r="Q2287" i="1"/>
  <c r="U2286" i="1"/>
  <c r="Q2286" i="1"/>
  <c r="S2286" i="1" s="1"/>
  <c r="U2285" i="1"/>
  <c r="Q2285" i="1"/>
  <c r="U2284" i="1"/>
  <c r="Q2284" i="1"/>
  <c r="U2283" i="1"/>
  <c r="Q2283" i="1"/>
  <c r="U2282" i="1"/>
  <c r="Q2282" i="1"/>
  <c r="S2282" i="1" s="1"/>
  <c r="U2281" i="1"/>
  <c r="Q2281" i="1"/>
  <c r="U2280" i="1"/>
  <c r="Q2280" i="1"/>
  <c r="S2280" i="1" s="1"/>
  <c r="U2279" i="1"/>
  <c r="Q2279" i="1"/>
  <c r="U2278" i="1"/>
  <c r="Q2278" i="1"/>
  <c r="S2278" i="1" s="1"/>
  <c r="U2277" i="1"/>
  <c r="Q2277" i="1"/>
  <c r="S2277" i="1" s="1"/>
  <c r="U2276" i="1"/>
  <c r="Q2276" i="1"/>
  <c r="U2275" i="1"/>
  <c r="Q2275" i="1"/>
  <c r="U2274" i="1"/>
  <c r="Q2274" i="1"/>
  <c r="U2273" i="1"/>
  <c r="Q2273" i="1"/>
  <c r="R2273" i="1" s="1"/>
  <c r="U2272" i="1"/>
  <c r="Q2272" i="1"/>
  <c r="U2271" i="1"/>
  <c r="Q2271" i="1"/>
  <c r="S2271" i="1" s="1"/>
  <c r="U2270" i="1"/>
  <c r="Q2270" i="1"/>
  <c r="R2270" i="1" s="1"/>
  <c r="U2269" i="1"/>
  <c r="Q2269" i="1"/>
  <c r="S2269" i="1" s="1"/>
  <c r="U2268" i="1"/>
  <c r="Q2268" i="1"/>
  <c r="S2268" i="1" s="1"/>
  <c r="U2267" i="1"/>
  <c r="Q2267" i="1"/>
  <c r="U2266" i="1"/>
  <c r="Q2266" i="1"/>
  <c r="S2266" i="1" s="1"/>
  <c r="U2265" i="1"/>
  <c r="Q2265" i="1"/>
  <c r="U2264" i="1"/>
  <c r="Q2264" i="1"/>
  <c r="R2264" i="1" s="1"/>
  <c r="U2263" i="1"/>
  <c r="Q2263" i="1"/>
  <c r="S2263" i="1" s="1"/>
  <c r="U2262" i="1"/>
  <c r="Q2262" i="1"/>
  <c r="U2261" i="1"/>
  <c r="Q2261" i="1"/>
  <c r="S2261" i="1" s="1"/>
  <c r="U2260" i="1"/>
  <c r="Q2260" i="1"/>
  <c r="U2259" i="1"/>
  <c r="Q2259" i="1"/>
  <c r="S2259" i="1" s="1"/>
  <c r="U2258" i="1"/>
  <c r="Q2258" i="1"/>
  <c r="R2258" i="1" s="1"/>
  <c r="U2257" i="1"/>
  <c r="Q2257" i="1"/>
  <c r="R2257" i="1" s="1"/>
  <c r="U2256" i="1"/>
  <c r="Q2256" i="1"/>
  <c r="S2256" i="1" s="1"/>
  <c r="U2255" i="1"/>
  <c r="Q2255" i="1"/>
  <c r="S2255" i="1" s="1"/>
  <c r="U2254" i="1"/>
  <c r="Q2254" i="1"/>
  <c r="S2254" i="1" s="1"/>
  <c r="U2253" i="1"/>
  <c r="Q2253" i="1"/>
  <c r="U2252" i="1"/>
  <c r="Q2252" i="1"/>
  <c r="U2251" i="1"/>
  <c r="Q2251" i="1"/>
  <c r="U2250" i="1"/>
  <c r="Q2250" i="1"/>
  <c r="U2249" i="1"/>
  <c r="Q2249" i="1"/>
  <c r="U2248" i="1"/>
  <c r="Q2248" i="1"/>
  <c r="S2248" i="1" s="1"/>
  <c r="U2247" i="1"/>
  <c r="Q2247" i="1"/>
  <c r="S2247" i="1" s="1"/>
  <c r="U2246" i="1"/>
  <c r="Q2246" i="1"/>
  <c r="S2246" i="1" s="1"/>
  <c r="U2245" i="1"/>
  <c r="Q2245" i="1"/>
  <c r="R2245" i="1" s="1"/>
  <c r="U2244" i="1"/>
  <c r="Q2244" i="1"/>
  <c r="S2244" i="1" s="1"/>
  <c r="U2243" i="1"/>
  <c r="Q2243" i="1"/>
  <c r="S2243" i="1" s="1"/>
  <c r="U2242" i="1"/>
  <c r="Q2242" i="1"/>
  <c r="U2241" i="1"/>
  <c r="Q2241" i="1"/>
  <c r="S2241" i="1" s="1"/>
  <c r="U2240" i="1"/>
  <c r="Q2240" i="1"/>
  <c r="R2240" i="1" s="1"/>
  <c r="U2239" i="1"/>
  <c r="Q2239" i="1"/>
  <c r="S2239" i="1" s="1"/>
  <c r="U2238" i="1"/>
  <c r="Q2238" i="1"/>
  <c r="S2238" i="1" s="1"/>
  <c r="U2237" i="1"/>
  <c r="Q2237" i="1"/>
  <c r="U2236" i="1"/>
  <c r="Q2236" i="1"/>
  <c r="U2235" i="1"/>
  <c r="Q2235" i="1"/>
  <c r="U2234" i="1"/>
  <c r="Q2234" i="1"/>
  <c r="S2234" i="1" s="1"/>
  <c r="U2233" i="1"/>
  <c r="Q2233" i="1"/>
  <c r="R2233" i="1" s="1"/>
  <c r="U2232" i="1"/>
  <c r="Q2232" i="1"/>
  <c r="S2232" i="1" s="1"/>
  <c r="U2231" i="1"/>
  <c r="Q2231" i="1"/>
  <c r="U2230" i="1"/>
  <c r="Q2230" i="1"/>
  <c r="R2230" i="1" s="1"/>
  <c r="U2229" i="1"/>
  <c r="Q2229" i="1"/>
  <c r="S2229" i="1" s="1"/>
  <c r="U2228" i="1"/>
  <c r="Q2228" i="1"/>
  <c r="R2228" i="1" s="1"/>
  <c r="U2227" i="1"/>
  <c r="Q2227" i="1"/>
  <c r="S2227" i="1" s="1"/>
  <c r="U2226" i="1"/>
  <c r="Q2226" i="1"/>
  <c r="S2226" i="1" s="1"/>
  <c r="U2225" i="1"/>
  <c r="Q2225" i="1"/>
  <c r="R2225" i="1" s="1"/>
  <c r="U2224" i="1"/>
  <c r="Q2224" i="1"/>
  <c r="S2224" i="1" s="1"/>
  <c r="U2223" i="1"/>
  <c r="Q2223" i="1"/>
  <c r="U2222" i="1"/>
  <c r="Q2222" i="1"/>
  <c r="S2222" i="1" s="1"/>
  <c r="U2221" i="1"/>
  <c r="Q2221" i="1"/>
  <c r="U2220" i="1"/>
  <c r="Q2220" i="1"/>
  <c r="R2220" i="1" s="1"/>
  <c r="U2219" i="1"/>
  <c r="Q2219" i="1"/>
  <c r="S2219" i="1" s="1"/>
  <c r="U2218" i="1"/>
  <c r="Q2218" i="1"/>
  <c r="U2217" i="1"/>
  <c r="Q2217" i="1"/>
  <c r="S2217" i="1" s="1"/>
  <c r="U2216" i="1"/>
  <c r="Q2216" i="1"/>
  <c r="S2216" i="1" s="1"/>
  <c r="U2215" i="1"/>
  <c r="Q2215" i="1"/>
  <c r="U2214" i="1"/>
  <c r="Q2214" i="1"/>
  <c r="U2213" i="1"/>
  <c r="Q2213" i="1"/>
  <c r="S2213" i="1" s="1"/>
  <c r="U2212" i="1"/>
  <c r="Q2212" i="1"/>
  <c r="R2212" i="1" s="1"/>
  <c r="U2211" i="1"/>
  <c r="Q2211" i="1"/>
  <c r="U2210" i="1"/>
  <c r="Q2210" i="1"/>
  <c r="U2209" i="1"/>
  <c r="Q2209" i="1"/>
  <c r="U2208" i="1"/>
  <c r="Q2208" i="1"/>
  <c r="R2208" i="1" s="1"/>
  <c r="U2207" i="1"/>
  <c r="Q2207" i="1"/>
  <c r="S2207" i="1" s="1"/>
  <c r="U2206" i="1"/>
  <c r="Q2206" i="1"/>
  <c r="U2205" i="1"/>
  <c r="Q2205" i="1"/>
  <c r="R2205" i="1" s="1"/>
  <c r="U2204" i="1"/>
  <c r="Q2204" i="1"/>
  <c r="R2204" i="1" s="1"/>
  <c r="U2203" i="1"/>
  <c r="Q2203" i="1"/>
  <c r="S2203" i="1" s="1"/>
  <c r="U2202" i="1"/>
  <c r="Q2202" i="1"/>
  <c r="U2201" i="1"/>
  <c r="Q2201" i="1"/>
  <c r="U2200" i="1"/>
  <c r="Q2200" i="1"/>
  <c r="U2199" i="1"/>
  <c r="Q2199" i="1"/>
  <c r="S2199" i="1" s="1"/>
  <c r="U2198" i="1"/>
  <c r="Q2198" i="1"/>
  <c r="S2198" i="1" s="1"/>
  <c r="U2197" i="1"/>
  <c r="Q2197" i="1"/>
  <c r="U2196" i="1"/>
  <c r="Q2196" i="1"/>
  <c r="U2195" i="1"/>
  <c r="Q2195" i="1"/>
  <c r="S2195" i="1" s="1"/>
  <c r="U2194" i="1"/>
  <c r="Q2194" i="1"/>
  <c r="S2194" i="1" s="1"/>
  <c r="U2193" i="1"/>
  <c r="Q2193" i="1"/>
  <c r="U2192" i="1"/>
  <c r="Q2192" i="1"/>
  <c r="U2191" i="1"/>
  <c r="Q2191" i="1"/>
  <c r="S2191" i="1" s="1"/>
  <c r="U2190" i="1"/>
  <c r="Q2190" i="1"/>
  <c r="R2190" i="1" s="1"/>
  <c r="U2189" i="1"/>
  <c r="Q2189" i="1"/>
  <c r="R2189" i="1" s="1"/>
  <c r="U2188" i="1"/>
  <c r="Q2188" i="1"/>
  <c r="U2187" i="1"/>
  <c r="Q2187" i="1"/>
  <c r="U2186" i="1"/>
  <c r="Q2186" i="1"/>
  <c r="S2186" i="1" s="1"/>
  <c r="U2185" i="1"/>
  <c r="Q2185" i="1"/>
  <c r="S2185" i="1" s="1"/>
  <c r="U2184" i="1"/>
  <c r="Q2184" i="1"/>
  <c r="U2183" i="1"/>
  <c r="Q2183" i="1"/>
  <c r="S2183" i="1" s="1"/>
  <c r="U2182" i="1"/>
  <c r="Q2182" i="1"/>
  <c r="U2181" i="1"/>
  <c r="Q2181" i="1"/>
  <c r="U2180" i="1"/>
  <c r="Q2180" i="1"/>
  <c r="S2180" i="1" s="1"/>
  <c r="U2179" i="1"/>
  <c r="Q2179" i="1"/>
  <c r="S2179" i="1" s="1"/>
  <c r="U2178" i="1"/>
  <c r="Q2178" i="1"/>
  <c r="S2178" i="1" s="1"/>
  <c r="U2177" i="1"/>
  <c r="Q2177" i="1"/>
  <c r="S2177" i="1" s="1"/>
  <c r="U2176" i="1"/>
  <c r="Q2176" i="1"/>
  <c r="S2176" i="1" s="1"/>
  <c r="U2175" i="1"/>
  <c r="Q2175" i="1"/>
  <c r="U2174" i="1"/>
  <c r="Q2174" i="1"/>
  <c r="U2173" i="1"/>
  <c r="Q2173" i="1"/>
  <c r="S2173" i="1" s="1"/>
  <c r="U2172" i="1"/>
  <c r="Q2172" i="1"/>
  <c r="S2172" i="1" s="1"/>
  <c r="U2171" i="1"/>
  <c r="Q2171" i="1"/>
  <c r="U2170" i="1"/>
  <c r="Q2170" i="1"/>
  <c r="R2170" i="1" s="1"/>
  <c r="U2169" i="1"/>
  <c r="Q2169" i="1"/>
  <c r="R2169" i="1" s="1"/>
  <c r="U2168" i="1"/>
  <c r="Q2168" i="1"/>
  <c r="S2168" i="1" s="1"/>
  <c r="U2167" i="1"/>
  <c r="Q2167" i="1"/>
  <c r="U2166" i="1"/>
  <c r="Q2166" i="1"/>
  <c r="R2166" i="1" s="1"/>
  <c r="U2165" i="1"/>
  <c r="Q2165" i="1"/>
  <c r="U2164" i="1"/>
  <c r="Q2164" i="1"/>
  <c r="S2164" i="1" s="1"/>
  <c r="U2163" i="1"/>
  <c r="Q2163" i="1"/>
  <c r="U2162" i="1"/>
  <c r="Q2162" i="1"/>
  <c r="U2161" i="1"/>
  <c r="Q2161" i="1"/>
  <c r="R2161" i="1" s="1"/>
  <c r="U2160" i="1"/>
  <c r="Q2160" i="1"/>
  <c r="R2160" i="1" s="1"/>
  <c r="U2159" i="1"/>
  <c r="Q2159" i="1"/>
  <c r="S2159" i="1" s="1"/>
  <c r="U2158" i="1"/>
  <c r="Q2158" i="1"/>
  <c r="S2158" i="1" s="1"/>
  <c r="U2157" i="1"/>
  <c r="Q2157" i="1"/>
  <c r="S2157" i="1" s="1"/>
  <c r="U2156" i="1"/>
  <c r="Q2156" i="1"/>
  <c r="S2156" i="1" s="1"/>
  <c r="U2155" i="1"/>
  <c r="Q2155" i="1"/>
  <c r="S2155" i="1" s="1"/>
  <c r="U2154" i="1"/>
  <c r="Q2154" i="1"/>
  <c r="R2154" i="1" s="1"/>
  <c r="U2153" i="1"/>
  <c r="Q2153" i="1"/>
  <c r="U2152" i="1"/>
  <c r="Q2152" i="1"/>
  <c r="U2151" i="1"/>
  <c r="Q2151" i="1"/>
  <c r="S2151" i="1" s="1"/>
  <c r="U2150" i="1"/>
  <c r="Q2150" i="1"/>
  <c r="S2150" i="1" s="1"/>
  <c r="U2149" i="1"/>
  <c r="Q2149" i="1"/>
  <c r="U2148" i="1"/>
  <c r="Q2148" i="1"/>
  <c r="R2148" i="1" s="1"/>
  <c r="U2147" i="1"/>
  <c r="Q2147" i="1"/>
  <c r="S2147" i="1" s="1"/>
  <c r="U2146" i="1"/>
  <c r="Q2146" i="1"/>
  <c r="S2146" i="1" s="1"/>
  <c r="U2145" i="1"/>
  <c r="Q2145" i="1"/>
  <c r="S2145" i="1" s="1"/>
  <c r="U2144" i="1"/>
  <c r="Q2144" i="1"/>
  <c r="U2143" i="1"/>
  <c r="Q2143" i="1"/>
  <c r="S2143" i="1" s="1"/>
  <c r="U2142" i="1"/>
  <c r="Q2142" i="1"/>
  <c r="R2142" i="1" s="1"/>
  <c r="U2141" i="1"/>
  <c r="Q2141" i="1"/>
  <c r="S2141" i="1" s="1"/>
  <c r="U2140" i="1"/>
  <c r="Q2140" i="1"/>
  <c r="U2139" i="1"/>
  <c r="Q2139" i="1"/>
  <c r="S2139" i="1" s="1"/>
  <c r="U2138" i="1"/>
  <c r="Q2138" i="1"/>
  <c r="R2138" i="1" s="1"/>
  <c r="U2137" i="1"/>
  <c r="Q2137" i="1"/>
  <c r="U2136" i="1"/>
  <c r="Q2136" i="1"/>
  <c r="U2135" i="1"/>
  <c r="Q2135" i="1"/>
  <c r="U2134" i="1"/>
  <c r="Q2134" i="1"/>
  <c r="S2134" i="1" s="1"/>
  <c r="U2133" i="1"/>
  <c r="Q2133" i="1"/>
  <c r="U2132" i="1"/>
  <c r="Q2132" i="1"/>
  <c r="S2132" i="1" s="1"/>
  <c r="U2131" i="1"/>
  <c r="Q2131" i="1"/>
  <c r="U2130" i="1"/>
  <c r="Q2130" i="1"/>
  <c r="U2129" i="1"/>
  <c r="Q2129" i="1"/>
  <c r="R2129" i="1" s="1"/>
  <c r="U2128" i="1"/>
  <c r="Q2128" i="1"/>
  <c r="S2128" i="1" s="1"/>
  <c r="U2127" i="1"/>
  <c r="Q2127" i="1"/>
  <c r="U2126" i="1"/>
  <c r="Q2126" i="1"/>
  <c r="S2126" i="1" s="1"/>
  <c r="U2125" i="1"/>
  <c r="Q2125" i="1"/>
  <c r="S2125" i="1" s="1"/>
  <c r="U2124" i="1"/>
  <c r="Q2124" i="1"/>
  <c r="U2123" i="1"/>
  <c r="Q2123" i="1"/>
  <c r="U2122" i="1"/>
  <c r="Q2122" i="1"/>
  <c r="U2121" i="1"/>
  <c r="Q2121" i="1"/>
  <c r="U2120" i="1"/>
  <c r="Q2120" i="1"/>
  <c r="U2119" i="1"/>
  <c r="Q2119" i="1"/>
  <c r="S2119" i="1" s="1"/>
  <c r="U2118" i="1"/>
  <c r="Q2118" i="1"/>
  <c r="R2118" i="1" s="1"/>
  <c r="U2117" i="1"/>
  <c r="Q2117" i="1"/>
  <c r="U2116" i="1"/>
  <c r="Q2116" i="1"/>
  <c r="S2116" i="1" s="1"/>
  <c r="U2115" i="1"/>
  <c r="Q2115" i="1"/>
  <c r="S2115" i="1" s="1"/>
  <c r="U2114" i="1"/>
  <c r="Q2114" i="1"/>
  <c r="S2114" i="1" s="1"/>
  <c r="U2113" i="1"/>
  <c r="Q2113" i="1"/>
  <c r="R2113" i="1" s="1"/>
  <c r="U2112" i="1"/>
  <c r="Q2112" i="1"/>
  <c r="R2112" i="1" s="1"/>
  <c r="U2111" i="1"/>
  <c r="Q2111" i="1"/>
  <c r="S2111" i="1" s="1"/>
  <c r="U2110" i="1"/>
  <c r="Q2110" i="1"/>
  <c r="U2109" i="1"/>
  <c r="Q2109" i="1"/>
  <c r="S2109" i="1" s="1"/>
  <c r="U2108" i="1"/>
  <c r="Q2108" i="1"/>
  <c r="R2108" i="1" s="1"/>
  <c r="U2107" i="1"/>
  <c r="Q2107" i="1"/>
  <c r="U2106" i="1"/>
  <c r="Q2106" i="1"/>
  <c r="U2105" i="1"/>
  <c r="Q2105" i="1"/>
  <c r="U2104" i="1"/>
  <c r="Q2104" i="1"/>
  <c r="S2104" i="1" s="1"/>
  <c r="U2103" i="1"/>
  <c r="Q2103" i="1"/>
  <c r="R2103" i="1" s="1"/>
  <c r="U2102" i="1"/>
  <c r="Q2102" i="1"/>
  <c r="R2102" i="1" s="1"/>
  <c r="U2101" i="1"/>
  <c r="Q2101" i="1"/>
  <c r="U2100" i="1"/>
  <c r="Q2100" i="1"/>
  <c r="U2099" i="1"/>
  <c r="Q2099" i="1"/>
  <c r="S2099" i="1" s="1"/>
  <c r="U2098" i="1"/>
  <c r="Q2098" i="1"/>
  <c r="U2097" i="1"/>
  <c r="Q2097" i="1"/>
  <c r="R2097" i="1" s="1"/>
  <c r="U2096" i="1"/>
  <c r="Q2096" i="1"/>
  <c r="R2096" i="1" s="1"/>
  <c r="U2095" i="1"/>
  <c r="Q2095" i="1"/>
  <c r="U2094" i="1"/>
  <c r="Q2094" i="1"/>
  <c r="R2094" i="1" s="1"/>
  <c r="U2093" i="1"/>
  <c r="Q2093" i="1"/>
  <c r="S2093" i="1" s="1"/>
  <c r="U2092" i="1"/>
  <c r="Q2092" i="1"/>
  <c r="S2092" i="1" s="1"/>
  <c r="U2091" i="1"/>
  <c r="Q2091" i="1"/>
  <c r="S2091" i="1" s="1"/>
  <c r="U2090" i="1"/>
  <c r="Q2090" i="1"/>
  <c r="R2090" i="1" s="1"/>
  <c r="U2089" i="1"/>
  <c r="Q2089" i="1"/>
  <c r="S2089" i="1" s="1"/>
  <c r="U2088" i="1"/>
  <c r="Q2088" i="1"/>
  <c r="R2088" i="1" s="1"/>
  <c r="U2087" i="1"/>
  <c r="Q2087" i="1"/>
  <c r="U2086" i="1"/>
  <c r="Q2086" i="1"/>
  <c r="R2086" i="1" s="1"/>
  <c r="U2085" i="1"/>
  <c r="Q2085" i="1"/>
  <c r="U2084" i="1"/>
  <c r="Q2084" i="1"/>
  <c r="S2084" i="1" s="1"/>
  <c r="U2083" i="1"/>
  <c r="Q2083" i="1"/>
  <c r="U2082" i="1"/>
  <c r="Q2082" i="1"/>
  <c r="R2082" i="1" s="1"/>
  <c r="U2081" i="1"/>
  <c r="Q2081" i="1"/>
  <c r="U2080" i="1"/>
  <c r="Q2080" i="1"/>
  <c r="U2079" i="1"/>
  <c r="Q2079" i="1"/>
  <c r="R2079" i="1" s="1"/>
  <c r="U2078" i="1"/>
  <c r="Q2078" i="1"/>
  <c r="R2078" i="1" s="1"/>
  <c r="U2077" i="1"/>
  <c r="Q2077" i="1"/>
  <c r="R2077" i="1" s="1"/>
  <c r="U2076" i="1"/>
  <c r="Q2076" i="1"/>
  <c r="U2075" i="1"/>
  <c r="Q2075" i="1"/>
  <c r="R2075" i="1" s="1"/>
  <c r="U2074" i="1"/>
  <c r="Q2074" i="1"/>
  <c r="U2073" i="1"/>
  <c r="Q2073" i="1"/>
  <c r="S2073" i="1" s="1"/>
  <c r="U2072" i="1"/>
  <c r="Q2072" i="1"/>
  <c r="U2071" i="1"/>
  <c r="Q2071" i="1"/>
  <c r="U2070" i="1"/>
  <c r="Q2070" i="1"/>
  <c r="U2069" i="1"/>
  <c r="Q2069" i="1"/>
  <c r="R2069" i="1" s="1"/>
  <c r="U2068" i="1"/>
  <c r="Q2068" i="1"/>
  <c r="S2068" i="1" s="1"/>
  <c r="U2067" i="1"/>
  <c r="Q2067" i="1"/>
  <c r="U2066" i="1"/>
  <c r="Q2066" i="1"/>
  <c r="U2065" i="1"/>
  <c r="Q2065" i="1"/>
  <c r="R2065" i="1" s="1"/>
  <c r="U2064" i="1"/>
  <c r="Q2064" i="1"/>
  <c r="U2063" i="1"/>
  <c r="Q2063" i="1"/>
  <c r="U2062" i="1"/>
  <c r="Q2062" i="1"/>
  <c r="U2061" i="1"/>
  <c r="Q2061" i="1"/>
  <c r="U2060" i="1"/>
  <c r="Q2060" i="1"/>
  <c r="U2059" i="1"/>
  <c r="Q2059" i="1"/>
  <c r="R2059" i="1" s="1"/>
  <c r="U2058" i="1"/>
  <c r="Q2058" i="1"/>
  <c r="R2058" i="1" s="1"/>
  <c r="U2057" i="1"/>
  <c r="Q2057" i="1"/>
  <c r="U2056" i="1"/>
  <c r="Q2056" i="1"/>
  <c r="R2056" i="1" s="1"/>
  <c r="U2055" i="1"/>
  <c r="Q2055" i="1"/>
  <c r="U2054" i="1"/>
  <c r="Q2054" i="1"/>
  <c r="U2053" i="1"/>
  <c r="Q2053" i="1"/>
  <c r="R2053" i="1" s="1"/>
  <c r="U2052" i="1"/>
  <c r="Q2052" i="1"/>
  <c r="U2051" i="1"/>
  <c r="Q2051" i="1"/>
  <c r="U2050" i="1"/>
  <c r="Q2050" i="1"/>
  <c r="U2049" i="1"/>
  <c r="Q2049" i="1"/>
  <c r="S2049" i="1" s="1"/>
  <c r="U2048" i="1"/>
  <c r="Q2048" i="1"/>
  <c r="S2048" i="1" s="1"/>
  <c r="U2047" i="1"/>
  <c r="Q2047" i="1"/>
  <c r="U2046" i="1"/>
  <c r="Q2046" i="1"/>
  <c r="U2045" i="1"/>
  <c r="Q2045" i="1"/>
  <c r="U2044" i="1"/>
  <c r="Q2044" i="1"/>
  <c r="S2044" i="1" s="1"/>
  <c r="U2043" i="1"/>
  <c r="Q2043" i="1"/>
  <c r="R2043" i="1" s="1"/>
  <c r="U2042" i="1"/>
  <c r="Q2042" i="1"/>
  <c r="R2042" i="1" s="1"/>
  <c r="U2041" i="1"/>
  <c r="Q2041" i="1"/>
  <c r="U2040" i="1"/>
  <c r="Q2040" i="1"/>
  <c r="R2040" i="1" s="1"/>
  <c r="U2039" i="1"/>
  <c r="Q2039" i="1"/>
  <c r="U2038" i="1"/>
  <c r="Q2038" i="1"/>
  <c r="S2038" i="1" s="1"/>
  <c r="U2037" i="1"/>
  <c r="Q2037" i="1"/>
  <c r="R2037" i="1" s="1"/>
  <c r="U2036" i="1"/>
  <c r="Q2036" i="1"/>
  <c r="U2035" i="1"/>
  <c r="Q2035" i="1"/>
  <c r="S2035" i="1" s="1"/>
  <c r="U2034" i="1"/>
  <c r="Q2034" i="1"/>
  <c r="U2033" i="1"/>
  <c r="Q2033" i="1"/>
  <c r="R2033" i="1" s="1"/>
  <c r="U2032" i="1"/>
  <c r="Q2032" i="1"/>
  <c r="S2032" i="1" s="1"/>
  <c r="U2031" i="1"/>
  <c r="Q2031" i="1"/>
  <c r="S2031" i="1" s="1"/>
  <c r="U2030" i="1"/>
  <c r="Q2030" i="1"/>
  <c r="S2030" i="1" s="1"/>
  <c r="U2029" i="1"/>
  <c r="Q2029" i="1"/>
  <c r="R2029" i="1" s="1"/>
  <c r="U2028" i="1"/>
  <c r="Q2028" i="1"/>
  <c r="R2028" i="1" s="1"/>
  <c r="U2027" i="1"/>
  <c r="Q2027" i="1"/>
  <c r="U2026" i="1"/>
  <c r="Q2026" i="1"/>
  <c r="U2025" i="1"/>
  <c r="Q2025" i="1"/>
  <c r="R2025" i="1" s="1"/>
  <c r="U2024" i="1"/>
  <c r="Q2024" i="1"/>
  <c r="U2023" i="1"/>
  <c r="Q2023" i="1"/>
  <c r="U2022" i="1"/>
  <c r="Q2022" i="1"/>
  <c r="R2022" i="1" s="1"/>
  <c r="U2021" i="1"/>
  <c r="Q2021" i="1"/>
  <c r="R2021" i="1" s="1"/>
  <c r="U2020" i="1"/>
  <c r="Q2020" i="1"/>
  <c r="U2019" i="1"/>
  <c r="Q2019" i="1"/>
  <c r="R2019" i="1" s="1"/>
  <c r="U2018" i="1"/>
  <c r="Q2018" i="1"/>
  <c r="R2018" i="1" s="1"/>
  <c r="U2017" i="1"/>
  <c r="Q2017" i="1"/>
  <c r="U2016" i="1"/>
  <c r="Q2016" i="1"/>
  <c r="S2016" i="1" s="1"/>
  <c r="U2015" i="1"/>
  <c r="Q2015" i="1"/>
  <c r="U2014" i="1"/>
  <c r="Q2014" i="1"/>
  <c r="R2014" i="1" s="1"/>
  <c r="U2013" i="1"/>
  <c r="Q2013" i="1"/>
  <c r="R2013" i="1" s="1"/>
  <c r="U2012" i="1"/>
  <c r="Q2012" i="1"/>
  <c r="S2012" i="1" s="1"/>
  <c r="U2011" i="1"/>
  <c r="Q2011" i="1"/>
  <c r="U2010" i="1"/>
  <c r="Q2010" i="1"/>
  <c r="U2009" i="1"/>
  <c r="Q2009" i="1"/>
  <c r="R2009" i="1" s="1"/>
  <c r="U2008" i="1"/>
  <c r="Q2008" i="1"/>
  <c r="U2007" i="1"/>
  <c r="Q2007" i="1"/>
  <c r="R2007" i="1" s="1"/>
  <c r="U2006" i="1"/>
  <c r="Q2006" i="1"/>
  <c r="U2005" i="1"/>
  <c r="Q2005" i="1"/>
  <c r="R2005" i="1" s="1"/>
  <c r="U2004" i="1"/>
  <c r="Q2004" i="1"/>
  <c r="U2003" i="1"/>
  <c r="Q2003" i="1"/>
  <c r="S2003" i="1" s="1"/>
  <c r="U2002" i="1"/>
  <c r="Q2002" i="1"/>
  <c r="S2002" i="1" s="1"/>
  <c r="U2001" i="1"/>
  <c r="Q2001" i="1"/>
  <c r="U2000" i="1"/>
  <c r="Q2000" i="1"/>
  <c r="U1999" i="1"/>
  <c r="Q1999" i="1"/>
  <c r="U1998" i="1"/>
  <c r="Q1998" i="1"/>
  <c r="R1998" i="1" s="1"/>
  <c r="U1997" i="1"/>
  <c r="Q1997" i="1"/>
  <c r="R1997" i="1" s="1"/>
  <c r="U1996" i="1"/>
  <c r="Q1996" i="1"/>
  <c r="U1995" i="1"/>
  <c r="Q1995" i="1"/>
  <c r="U1994" i="1"/>
  <c r="Q1994" i="1"/>
  <c r="U1993" i="1"/>
  <c r="Q1993" i="1"/>
  <c r="U1992" i="1"/>
  <c r="Q1992" i="1"/>
  <c r="S1992" i="1" s="1"/>
  <c r="U1991" i="1"/>
  <c r="Q1991" i="1"/>
  <c r="R1991" i="1" s="1"/>
  <c r="U1990" i="1"/>
  <c r="Q1990" i="1"/>
  <c r="U1989" i="1"/>
  <c r="Q1989" i="1"/>
  <c r="U1988" i="1"/>
  <c r="Q1988" i="1"/>
  <c r="R1988" i="1" s="1"/>
  <c r="U1987" i="1"/>
  <c r="Q1987" i="1"/>
  <c r="R1987" i="1" s="1"/>
  <c r="U1986" i="1"/>
  <c r="Q1986" i="1"/>
  <c r="R1986" i="1" s="1"/>
  <c r="U1985" i="1"/>
  <c r="Q1985" i="1"/>
  <c r="U1984" i="1"/>
  <c r="Q1984" i="1"/>
  <c r="R1984" i="1" s="1"/>
  <c r="U1983" i="1"/>
  <c r="Q1983" i="1"/>
  <c r="U1982" i="1"/>
  <c r="Q1982" i="1"/>
  <c r="U1981" i="1"/>
  <c r="Q1981" i="1"/>
  <c r="R1981" i="1" s="1"/>
  <c r="U1980" i="1"/>
  <c r="Q1980" i="1"/>
  <c r="U1979" i="1"/>
  <c r="Q1979" i="1"/>
  <c r="U1978" i="1"/>
  <c r="Q1978" i="1"/>
  <c r="U1977" i="1"/>
  <c r="Q1977" i="1"/>
  <c r="R1977" i="1" s="1"/>
  <c r="U1976" i="1"/>
  <c r="Q1976" i="1"/>
  <c r="S1976" i="1" s="1"/>
  <c r="U1975" i="1"/>
  <c r="Q1975" i="1"/>
  <c r="U1974" i="1"/>
  <c r="Q1974" i="1"/>
  <c r="U1973" i="1"/>
  <c r="Q1973" i="1"/>
  <c r="R1973" i="1" s="1"/>
  <c r="U1972" i="1"/>
  <c r="Q1972" i="1"/>
  <c r="U1971" i="1"/>
  <c r="Q1971" i="1"/>
  <c r="S1971" i="1" s="1"/>
  <c r="U1970" i="1"/>
  <c r="Q1970" i="1"/>
  <c r="U1969" i="1"/>
  <c r="Q1969" i="1"/>
  <c r="U1968" i="1"/>
  <c r="Q1968" i="1"/>
  <c r="S1968" i="1" s="1"/>
  <c r="U1967" i="1"/>
  <c r="Q1967" i="1"/>
  <c r="R1967" i="1" s="1"/>
  <c r="U1966" i="1"/>
  <c r="Q1966" i="1"/>
  <c r="S1966" i="1" s="1"/>
  <c r="U1965" i="1"/>
  <c r="Q1965" i="1"/>
  <c r="R1965" i="1" s="1"/>
  <c r="U1964" i="1"/>
  <c r="Q1964" i="1"/>
  <c r="S1964" i="1" s="1"/>
  <c r="U1963" i="1"/>
  <c r="Q1963" i="1"/>
  <c r="U1962" i="1"/>
  <c r="Q1962" i="1"/>
  <c r="U1961" i="1"/>
  <c r="Q1961" i="1"/>
  <c r="U1960" i="1"/>
  <c r="Q1960" i="1"/>
  <c r="S1960" i="1" s="1"/>
  <c r="U1959" i="1"/>
  <c r="Q1959" i="1"/>
  <c r="S1959" i="1" s="1"/>
  <c r="U1958" i="1"/>
  <c r="Q1958" i="1"/>
  <c r="U1957" i="1"/>
  <c r="Q1957" i="1"/>
  <c r="U1956" i="1"/>
  <c r="Q1956" i="1"/>
  <c r="U1955" i="1"/>
  <c r="Q1955" i="1"/>
  <c r="R1955" i="1" s="1"/>
  <c r="U1954" i="1"/>
  <c r="Q1954" i="1"/>
  <c r="U1953" i="1"/>
  <c r="Q1953" i="1"/>
  <c r="R1953" i="1" s="1"/>
  <c r="U1952" i="1"/>
  <c r="Q1952" i="1"/>
  <c r="S1952" i="1" s="1"/>
  <c r="U1951" i="1"/>
  <c r="Q1951" i="1"/>
  <c r="U1950" i="1"/>
  <c r="Q1950" i="1"/>
  <c r="S1950" i="1" s="1"/>
  <c r="U1949" i="1"/>
  <c r="Q1949" i="1"/>
  <c r="U1948" i="1"/>
  <c r="Q1948" i="1"/>
  <c r="R1948" i="1" s="1"/>
  <c r="U1947" i="1"/>
  <c r="Q1947" i="1"/>
  <c r="U1946" i="1"/>
  <c r="Q1946" i="1"/>
  <c r="U1945" i="1"/>
  <c r="Q1945" i="1"/>
  <c r="R1945" i="1" s="1"/>
  <c r="U1944" i="1"/>
  <c r="Q1944" i="1"/>
  <c r="U1943" i="1"/>
  <c r="Q1943" i="1"/>
  <c r="U1942" i="1"/>
  <c r="Q1942" i="1"/>
  <c r="S1942" i="1" s="1"/>
  <c r="U1941" i="1"/>
  <c r="Q1941" i="1"/>
  <c r="U1940" i="1"/>
  <c r="Q1940" i="1"/>
  <c r="S1940" i="1" s="1"/>
  <c r="U1939" i="1"/>
  <c r="Q1939" i="1"/>
  <c r="S1939" i="1" s="1"/>
  <c r="U1938" i="1"/>
  <c r="Q1938" i="1"/>
  <c r="R1938" i="1" s="1"/>
  <c r="U1937" i="1"/>
  <c r="Q1937" i="1"/>
  <c r="R1937" i="1" s="1"/>
  <c r="U1936" i="1"/>
  <c r="Q1936" i="1"/>
  <c r="S1936" i="1" s="1"/>
  <c r="U1935" i="1"/>
  <c r="Q1935" i="1"/>
  <c r="U1934" i="1"/>
  <c r="Q1934" i="1"/>
  <c r="S1934" i="1" s="1"/>
  <c r="U1933" i="1"/>
  <c r="Q1933" i="1"/>
  <c r="U1932" i="1"/>
  <c r="Q1932" i="1"/>
  <c r="U1931" i="1"/>
  <c r="Q1931" i="1"/>
  <c r="U1930" i="1"/>
  <c r="Q1930" i="1"/>
  <c r="U1929" i="1"/>
  <c r="Q1929" i="1"/>
  <c r="U1928" i="1"/>
  <c r="Q1928" i="1"/>
  <c r="S1928" i="1" s="1"/>
  <c r="U1927" i="1"/>
  <c r="Q1927" i="1"/>
  <c r="S1927" i="1" s="1"/>
  <c r="U1926" i="1"/>
  <c r="Q1926" i="1"/>
  <c r="U1925" i="1"/>
  <c r="Q1925" i="1"/>
  <c r="R1925" i="1" s="1"/>
  <c r="U1924" i="1"/>
  <c r="Q1924" i="1"/>
  <c r="S1924" i="1" s="1"/>
  <c r="U1923" i="1"/>
  <c r="Q1923" i="1"/>
  <c r="S1923" i="1" s="1"/>
  <c r="U1922" i="1"/>
  <c r="Q1922" i="1"/>
  <c r="U1921" i="1"/>
  <c r="Q1921" i="1"/>
  <c r="R1921" i="1" s="1"/>
  <c r="U1920" i="1"/>
  <c r="Q1920" i="1"/>
  <c r="U1919" i="1"/>
  <c r="Q1919" i="1"/>
  <c r="U1918" i="1"/>
  <c r="Q1918" i="1"/>
  <c r="U1917" i="1"/>
  <c r="Q1917" i="1"/>
  <c r="R1917" i="1" s="1"/>
  <c r="U1916" i="1"/>
  <c r="Q1916" i="1"/>
  <c r="S1916" i="1" s="1"/>
  <c r="U1915" i="1"/>
  <c r="Q1915" i="1"/>
  <c r="S1915" i="1" s="1"/>
  <c r="U1914" i="1"/>
  <c r="Q1914" i="1"/>
  <c r="U1913" i="1"/>
  <c r="Q1913" i="1"/>
  <c r="R1913" i="1" s="1"/>
  <c r="U1912" i="1"/>
  <c r="Q1912" i="1"/>
  <c r="S1912" i="1" s="1"/>
  <c r="U1911" i="1"/>
  <c r="Q1911" i="1"/>
  <c r="U1910" i="1"/>
  <c r="Q1910" i="1"/>
  <c r="S1910" i="1" s="1"/>
  <c r="U1909" i="1"/>
  <c r="Q1909" i="1"/>
  <c r="U1908" i="1"/>
  <c r="Q1908" i="1"/>
  <c r="S1908" i="1" s="1"/>
  <c r="U1907" i="1"/>
  <c r="Q1907" i="1"/>
  <c r="S1907" i="1" s="1"/>
  <c r="U1906" i="1"/>
  <c r="Q1906" i="1"/>
  <c r="U1905" i="1"/>
  <c r="Q1905" i="1"/>
  <c r="R1905" i="1" s="1"/>
  <c r="U1904" i="1"/>
  <c r="Q1904" i="1"/>
  <c r="S1904" i="1" s="1"/>
  <c r="U1903" i="1"/>
  <c r="Q1903" i="1"/>
  <c r="S1903" i="1" s="1"/>
  <c r="U1902" i="1"/>
  <c r="Q1902" i="1"/>
  <c r="R1902" i="1" s="1"/>
  <c r="U1901" i="1"/>
  <c r="Q1901" i="1"/>
  <c r="U1900" i="1"/>
  <c r="Q1900" i="1"/>
  <c r="S1900" i="1" s="1"/>
  <c r="U1899" i="1"/>
  <c r="Q1899" i="1"/>
  <c r="S1899" i="1" s="1"/>
  <c r="U1898" i="1"/>
  <c r="Q1898" i="1"/>
  <c r="U1897" i="1"/>
  <c r="Q1897" i="1"/>
  <c r="R1897" i="1" s="1"/>
  <c r="U1896" i="1"/>
  <c r="Q1896" i="1"/>
  <c r="U1895" i="1"/>
  <c r="Q1895" i="1"/>
  <c r="U1894" i="1"/>
  <c r="Q1894" i="1"/>
  <c r="U1893" i="1"/>
  <c r="Q1893" i="1"/>
  <c r="R1893" i="1" s="1"/>
  <c r="U1892" i="1"/>
  <c r="Q1892" i="1"/>
  <c r="U1891" i="1"/>
  <c r="Q1891" i="1"/>
  <c r="S1891" i="1" s="1"/>
  <c r="U1890" i="1"/>
  <c r="Q1890" i="1"/>
  <c r="R1890" i="1" s="1"/>
  <c r="U1889" i="1"/>
  <c r="Q1889" i="1"/>
  <c r="U1888" i="1"/>
  <c r="Q1888" i="1"/>
  <c r="U1887" i="1"/>
  <c r="Q1887" i="1"/>
  <c r="S1887" i="1" s="1"/>
  <c r="U1886" i="1"/>
  <c r="Q1886" i="1"/>
  <c r="S1886" i="1" s="1"/>
  <c r="U1885" i="1"/>
  <c r="Q1885" i="1"/>
  <c r="U1884" i="1"/>
  <c r="Q1884" i="1"/>
  <c r="S1884" i="1" s="1"/>
  <c r="U1883" i="1"/>
  <c r="Q1883" i="1"/>
  <c r="S1883" i="1" s="1"/>
  <c r="U1882" i="1"/>
  <c r="Q1882" i="1"/>
  <c r="R1882" i="1" s="1"/>
  <c r="U1881" i="1"/>
  <c r="Q1881" i="1"/>
  <c r="R1881" i="1" s="1"/>
  <c r="U1880" i="1"/>
  <c r="Q1880" i="1"/>
  <c r="U1879" i="1"/>
  <c r="Q1879" i="1"/>
  <c r="U1878" i="1"/>
  <c r="Q1878" i="1"/>
  <c r="R1878" i="1" s="1"/>
  <c r="U1877" i="1"/>
  <c r="Q1877" i="1"/>
  <c r="R1877" i="1" s="1"/>
  <c r="U1876" i="1"/>
  <c r="Q1876" i="1"/>
  <c r="S1876" i="1" s="1"/>
  <c r="U1875" i="1"/>
  <c r="Q1875" i="1"/>
  <c r="S1875" i="1" s="1"/>
  <c r="U1874" i="1"/>
  <c r="Q1874" i="1"/>
  <c r="R1874" i="1" s="1"/>
  <c r="U1873" i="1"/>
  <c r="Q1873" i="1"/>
  <c r="R1873" i="1" s="1"/>
  <c r="U1872" i="1"/>
  <c r="Q1872" i="1"/>
  <c r="U1871" i="1"/>
  <c r="Q1871" i="1"/>
  <c r="U1870" i="1"/>
  <c r="Q1870" i="1"/>
  <c r="R1870" i="1" s="1"/>
  <c r="U1869" i="1"/>
  <c r="Q1869" i="1"/>
  <c r="U1868" i="1"/>
  <c r="Q1868" i="1"/>
  <c r="U1867" i="1"/>
  <c r="Q1867" i="1"/>
  <c r="S1867" i="1" s="1"/>
  <c r="U1866" i="1"/>
  <c r="Q1866" i="1"/>
  <c r="S1866" i="1" s="1"/>
  <c r="U1865" i="1"/>
  <c r="Q1865" i="1"/>
  <c r="U1864" i="1"/>
  <c r="Q1864" i="1"/>
  <c r="U1863" i="1"/>
  <c r="Q1863" i="1"/>
  <c r="R1863" i="1" s="1"/>
  <c r="U1862" i="1"/>
  <c r="Q1862" i="1"/>
  <c r="S1862" i="1" s="1"/>
  <c r="U1861" i="1"/>
  <c r="Q1861" i="1"/>
  <c r="U1860" i="1"/>
  <c r="Q1860" i="1"/>
  <c r="U1859" i="1"/>
  <c r="Q1859" i="1"/>
  <c r="S1859" i="1" s="1"/>
  <c r="U1858" i="1"/>
  <c r="Q1858" i="1"/>
  <c r="U1857" i="1"/>
  <c r="Q1857" i="1"/>
  <c r="R1857" i="1" s="1"/>
  <c r="U1856" i="1"/>
  <c r="Q1856" i="1"/>
  <c r="S1856" i="1" s="1"/>
  <c r="U1855" i="1"/>
  <c r="Q1855" i="1"/>
  <c r="U1854" i="1"/>
  <c r="Q1854" i="1"/>
  <c r="R1854" i="1" s="1"/>
  <c r="U1853" i="1"/>
  <c r="Q1853" i="1"/>
  <c r="R1853" i="1" s="1"/>
  <c r="U1852" i="1"/>
  <c r="Q1852" i="1"/>
  <c r="S1852" i="1" s="1"/>
  <c r="U1851" i="1"/>
  <c r="Q1851" i="1"/>
  <c r="S1851" i="1" s="1"/>
  <c r="U1850" i="1"/>
  <c r="Q1850" i="1"/>
  <c r="S1850" i="1" s="1"/>
  <c r="U1849" i="1"/>
  <c r="Q1849" i="1"/>
  <c r="R1849" i="1" s="1"/>
  <c r="U1848" i="1"/>
  <c r="Q1848" i="1"/>
  <c r="S1848" i="1" s="1"/>
  <c r="U1847" i="1"/>
  <c r="Q1847" i="1"/>
  <c r="S1847" i="1" s="1"/>
  <c r="U1846" i="1"/>
  <c r="Q1846" i="1"/>
  <c r="R1846" i="1" s="1"/>
  <c r="U1845" i="1"/>
  <c r="Q1845" i="1"/>
  <c r="R1845" i="1" s="1"/>
  <c r="U1844" i="1"/>
  <c r="Q1844" i="1"/>
  <c r="S1844" i="1" s="1"/>
  <c r="U1843" i="1"/>
  <c r="Q1843" i="1"/>
  <c r="R1843" i="1" s="1"/>
  <c r="U1842" i="1"/>
  <c r="Q1842" i="1"/>
  <c r="U1841" i="1"/>
  <c r="Q1841" i="1"/>
  <c r="U1840" i="1"/>
  <c r="Q1840" i="1"/>
  <c r="S1840" i="1" s="1"/>
  <c r="U1839" i="1"/>
  <c r="Q1839" i="1"/>
  <c r="U1838" i="1"/>
  <c r="Q1838" i="1"/>
  <c r="S1838" i="1" s="1"/>
  <c r="U1837" i="1"/>
  <c r="Q1837" i="1"/>
  <c r="U1836" i="1"/>
  <c r="Q1836" i="1"/>
  <c r="S1836" i="1" s="1"/>
  <c r="U1835" i="1"/>
  <c r="Q1835" i="1"/>
  <c r="R1835" i="1" s="1"/>
  <c r="U1834" i="1"/>
  <c r="Q1834" i="1"/>
  <c r="R1834" i="1" s="1"/>
  <c r="U1833" i="1"/>
  <c r="Q1833" i="1"/>
  <c r="R1833" i="1" s="1"/>
  <c r="U1832" i="1"/>
  <c r="Q1832" i="1"/>
  <c r="S1832" i="1" s="1"/>
  <c r="U1831" i="1"/>
  <c r="Q1831" i="1"/>
  <c r="U1830" i="1"/>
  <c r="Q1830" i="1"/>
  <c r="R1830" i="1" s="1"/>
  <c r="U1829" i="1"/>
  <c r="Q1829" i="1"/>
  <c r="U1828" i="1"/>
  <c r="Q1828" i="1"/>
  <c r="U1827" i="1"/>
  <c r="Q1827" i="1"/>
  <c r="S1827" i="1" s="1"/>
  <c r="U1826" i="1"/>
  <c r="Q1826" i="1"/>
  <c r="S1826" i="1" s="1"/>
  <c r="U1825" i="1"/>
  <c r="Q1825" i="1"/>
  <c r="R1825" i="1" s="1"/>
  <c r="U1824" i="1"/>
  <c r="Q1824" i="1"/>
  <c r="U1823" i="1"/>
  <c r="Q1823" i="1"/>
  <c r="U1822" i="1"/>
  <c r="Q1822" i="1"/>
  <c r="S1822" i="1" s="1"/>
  <c r="U1821" i="1"/>
  <c r="Q1821" i="1"/>
  <c r="R1821" i="1" s="1"/>
  <c r="U1820" i="1"/>
  <c r="Q1820" i="1"/>
  <c r="S1820" i="1" s="1"/>
  <c r="U1819" i="1"/>
  <c r="Q1819" i="1"/>
  <c r="S1819" i="1" s="1"/>
  <c r="U1818" i="1"/>
  <c r="Q1818" i="1"/>
  <c r="S1818" i="1" s="1"/>
  <c r="U1817" i="1"/>
  <c r="Q1817" i="1"/>
  <c r="R1817" i="1" s="1"/>
  <c r="U1816" i="1"/>
  <c r="Q1816" i="1"/>
  <c r="S1816" i="1" s="1"/>
  <c r="U1815" i="1"/>
  <c r="Q1815" i="1"/>
  <c r="U1814" i="1"/>
  <c r="Q1814" i="1"/>
  <c r="S1814" i="1" s="1"/>
  <c r="U1813" i="1"/>
  <c r="Q1813" i="1"/>
  <c r="R1813" i="1" s="1"/>
  <c r="U1812" i="1"/>
  <c r="Q1812" i="1"/>
  <c r="U1811" i="1"/>
  <c r="Q1811" i="1"/>
  <c r="R1811" i="1" s="1"/>
  <c r="U1810" i="1"/>
  <c r="Q1810" i="1"/>
  <c r="R1810" i="1" s="1"/>
  <c r="U1809" i="1"/>
  <c r="Q1809" i="1"/>
  <c r="U1808" i="1"/>
  <c r="Q1808" i="1"/>
  <c r="S1808" i="1" s="1"/>
  <c r="U1807" i="1"/>
  <c r="Q1807" i="1"/>
  <c r="S1807" i="1" s="1"/>
  <c r="U1806" i="1"/>
  <c r="Q1806" i="1"/>
  <c r="R1806" i="1" s="1"/>
  <c r="U1805" i="1"/>
  <c r="Q1805" i="1"/>
  <c r="R1805" i="1" s="1"/>
  <c r="U1804" i="1"/>
  <c r="Q1804" i="1"/>
  <c r="S1804" i="1" s="1"/>
  <c r="U1803" i="1"/>
  <c r="Q1803" i="1"/>
  <c r="U1802" i="1"/>
  <c r="Q1802" i="1"/>
  <c r="R1802" i="1" s="1"/>
  <c r="U1801" i="1"/>
  <c r="Q1801" i="1"/>
  <c r="R1801" i="1" s="1"/>
  <c r="U1800" i="1"/>
  <c r="Q1800" i="1"/>
  <c r="S1800" i="1" s="1"/>
  <c r="U1799" i="1"/>
  <c r="Q1799" i="1"/>
  <c r="U1798" i="1"/>
  <c r="Q1798" i="1"/>
  <c r="U1797" i="1"/>
  <c r="Q1797" i="1"/>
  <c r="R1797" i="1" s="1"/>
  <c r="U1796" i="1"/>
  <c r="Q1796" i="1"/>
  <c r="S1796" i="1" s="1"/>
  <c r="U1795" i="1"/>
  <c r="Q1795" i="1"/>
  <c r="U1794" i="1"/>
  <c r="Q1794" i="1"/>
  <c r="R1794" i="1" s="1"/>
  <c r="U1793" i="1"/>
  <c r="Q1793" i="1"/>
  <c r="R1793" i="1" s="1"/>
  <c r="U1792" i="1"/>
  <c r="Q1792" i="1"/>
  <c r="S1792" i="1" s="1"/>
  <c r="U1791" i="1"/>
  <c r="Q1791" i="1"/>
  <c r="U1790" i="1"/>
  <c r="Q1790" i="1"/>
  <c r="U1789" i="1"/>
  <c r="Q1789" i="1"/>
  <c r="R1789" i="1" s="1"/>
  <c r="U1788" i="1"/>
  <c r="Q1788" i="1"/>
  <c r="U1787" i="1"/>
  <c r="Q1787" i="1"/>
  <c r="S1787" i="1" s="1"/>
  <c r="U1786" i="1"/>
  <c r="Q1786" i="1"/>
  <c r="S1786" i="1" s="1"/>
  <c r="U1785" i="1"/>
  <c r="Q1785" i="1"/>
  <c r="U1784" i="1"/>
  <c r="Q1784" i="1"/>
  <c r="S1784" i="1" s="1"/>
  <c r="U1783" i="1"/>
  <c r="Q1783" i="1"/>
  <c r="R1783" i="1" s="1"/>
  <c r="U1782" i="1"/>
  <c r="Q1782" i="1"/>
  <c r="R1782" i="1" s="1"/>
  <c r="U1781" i="1"/>
  <c r="Q1781" i="1"/>
  <c r="R1781" i="1" s="1"/>
  <c r="U1780" i="1"/>
  <c r="Q1780" i="1"/>
  <c r="S1780" i="1" s="1"/>
  <c r="U1779" i="1"/>
  <c r="Q1779" i="1"/>
  <c r="U1778" i="1"/>
  <c r="Q1778" i="1"/>
  <c r="S1778" i="1" s="1"/>
  <c r="U1777" i="1"/>
  <c r="Q1777" i="1"/>
  <c r="R1777" i="1" s="1"/>
  <c r="U1776" i="1"/>
  <c r="Q1776" i="1"/>
  <c r="U1775" i="1"/>
  <c r="Q1775" i="1"/>
  <c r="U1774" i="1"/>
  <c r="Q1774" i="1"/>
  <c r="S1774" i="1" s="1"/>
  <c r="U1773" i="1"/>
  <c r="Q1773" i="1"/>
  <c r="U1772" i="1"/>
  <c r="Q1772" i="1"/>
  <c r="U1771" i="1"/>
  <c r="Q1771" i="1"/>
  <c r="R1771" i="1" s="1"/>
  <c r="U1770" i="1"/>
  <c r="Q1770" i="1"/>
  <c r="S1770" i="1" s="1"/>
  <c r="U1769" i="1"/>
  <c r="Q1769" i="1"/>
  <c r="U1768" i="1"/>
  <c r="Q1768" i="1"/>
  <c r="S1768" i="1" s="1"/>
  <c r="U1767" i="1"/>
  <c r="Q1767" i="1"/>
  <c r="S1767" i="1" s="1"/>
  <c r="U1766" i="1"/>
  <c r="Q1766" i="1"/>
  <c r="S1766" i="1" s="1"/>
  <c r="U1765" i="1"/>
  <c r="Q1765" i="1"/>
  <c r="R1765" i="1" s="1"/>
  <c r="U1764" i="1"/>
  <c r="Q1764" i="1"/>
  <c r="S1764" i="1" s="1"/>
  <c r="U1763" i="1"/>
  <c r="Q1763" i="1"/>
  <c r="U1762" i="1"/>
  <c r="Q1762" i="1"/>
  <c r="R1762" i="1" s="1"/>
  <c r="U1761" i="1"/>
  <c r="Q1761" i="1"/>
  <c r="S1761" i="1" s="1"/>
  <c r="U1760" i="1"/>
  <c r="Q1760" i="1"/>
  <c r="S1760" i="1" s="1"/>
  <c r="U1759" i="1"/>
  <c r="Q1759" i="1"/>
  <c r="S1759" i="1" s="1"/>
  <c r="U1758" i="1"/>
  <c r="Q1758" i="1"/>
  <c r="S1758" i="1" s="1"/>
  <c r="U1757" i="1"/>
  <c r="Q1757" i="1"/>
  <c r="S1757" i="1" s="1"/>
  <c r="U1756" i="1"/>
  <c r="Q1756" i="1"/>
  <c r="S1756" i="1" s="1"/>
  <c r="U1755" i="1"/>
  <c r="Q1755" i="1"/>
  <c r="U1754" i="1"/>
  <c r="Q1754" i="1"/>
  <c r="S1754" i="1" s="1"/>
  <c r="U1753" i="1"/>
  <c r="Q1753" i="1"/>
  <c r="S1753" i="1" s="1"/>
  <c r="U1752" i="1"/>
  <c r="Q1752" i="1"/>
  <c r="S1752" i="1" s="1"/>
  <c r="U1751" i="1"/>
  <c r="Q1751" i="1"/>
  <c r="U1750" i="1"/>
  <c r="Q1750" i="1"/>
  <c r="S1750" i="1" s="1"/>
  <c r="U1749" i="1"/>
  <c r="Q1749" i="1"/>
  <c r="S1749" i="1" s="1"/>
  <c r="U1748" i="1"/>
  <c r="Q1748" i="1"/>
  <c r="U1747" i="1"/>
  <c r="Q1747" i="1"/>
  <c r="R1747" i="1" s="1"/>
  <c r="U1746" i="1"/>
  <c r="Q1746" i="1"/>
  <c r="U1745" i="1"/>
  <c r="Q1745" i="1"/>
  <c r="U1744" i="1"/>
  <c r="Q1744" i="1"/>
  <c r="U1743" i="1"/>
  <c r="Q1743" i="1"/>
  <c r="S1743" i="1" s="1"/>
  <c r="U1742" i="1"/>
  <c r="Q1742" i="1"/>
  <c r="R1742" i="1" s="1"/>
  <c r="U1741" i="1"/>
  <c r="Q1741" i="1"/>
  <c r="S1741" i="1" s="1"/>
  <c r="U1740" i="1"/>
  <c r="Q1740" i="1"/>
  <c r="S1740" i="1" s="1"/>
  <c r="U1739" i="1"/>
  <c r="Q1739" i="1"/>
  <c r="U1738" i="1"/>
  <c r="Q1738" i="1"/>
  <c r="R1738" i="1" s="1"/>
  <c r="U1737" i="1"/>
  <c r="Q1737" i="1"/>
  <c r="R1737" i="1" s="1"/>
  <c r="U1736" i="1"/>
  <c r="Q1736" i="1"/>
  <c r="S1736" i="1" s="1"/>
  <c r="U1735" i="1"/>
  <c r="Q1735" i="1"/>
  <c r="S1735" i="1" s="1"/>
  <c r="U1734" i="1"/>
  <c r="Q1734" i="1"/>
  <c r="U1733" i="1"/>
  <c r="Q1733" i="1"/>
  <c r="S1733" i="1" s="1"/>
  <c r="U1732" i="1"/>
  <c r="Q1732" i="1"/>
  <c r="S1732" i="1" s="1"/>
  <c r="U1731" i="1"/>
  <c r="Q1731" i="1"/>
  <c r="S1731" i="1" s="1"/>
  <c r="U1730" i="1"/>
  <c r="Q1730" i="1"/>
  <c r="S1730" i="1" s="1"/>
  <c r="U1729" i="1"/>
  <c r="Q1729" i="1"/>
  <c r="S1729" i="1" s="1"/>
  <c r="U1728" i="1"/>
  <c r="Q1728" i="1"/>
  <c r="U1727" i="1"/>
  <c r="Q1727" i="1"/>
  <c r="S1727" i="1" s="1"/>
  <c r="U1726" i="1"/>
  <c r="Q1726" i="1"/>
  <c r="R1726" i="1" s="1"/>
  <c r="U1725" i="1"/>
  <c r="Q1725" i="1"/>
  <c r="R1725" i="1" s="1"/>
  <c r="U1724" i="1"/>
  <c r="Q1724" i="1"/>
  <c r="S1724" i="1" s="1"/>
  <c r="U1723" i="1"/>
  <c r="Q1723" i="1"/>
  <c r="U1722" i="1"/>
  <c r="Q1722" i="1"/>
  <c r="S1722" i="1" s="1"/>
  <c r="U1721" i="1"/>
  <c r="Q1721" i="1"/>
  <c r="S1721" i="1" s="1"/>
  <c r="U1720" i="1"/>
  <c r="Q1720" i="1"/>
  <c r="U1719" i="1"/>
  <c r="Q1719" i="1"/>
  <c r="S1719" i="1" s="1"/>
  <c r="U1718" i="1"/>
  <c r="Q1718" i="1"/>
  <c r="U1717" i="1"/>
  <c r="Q1717" i="1"/>
  <c r="S1717" i="1" s="1"/>
  <c r="U1716" i="1"/>
  <c r="Q1716" i="1"/>
  <c r="U1715" i="1"/>
  <c r="Q1715" i="1"/>
  <c r="U1714" i="1"/>
  <c r="Q1714" i="1"/>
  <c r="U1713" i="1"/>
  <c r="Q1713" i="1"/>
  <c r="U1712" i="1"/>
  <c r="Q1712" i="1"/>
  <c r="S1712" i="1" s="1"/>
  <c r="U1711" i="1"/>
  <c r="Q1711" i="1"/>
  <c r="S1711" i="1" s="1"/>
  <c r="U1710" i="1"/>
  <c r="Q1710" i="1"/>
  <c r="S1710" i="1" s="1"/>
  <c r="U1709" i="1"/>
  <c r="Q1709" i="1"/>
  <c r="U1708" i="1"/>
  <c r="Q1708" i="1"/>
  <c r="U1707" i="1"/>
  <c r="Q1707" i="1"/>
  <c r="U1706" i="1"/>
  <c r="Q1706" i="1"/>
  <c r="R1706" i="1" s="1"/>
  <c r="U1705" i="1"/>
  <c r="Q1705" i="1"/>
  <c r="S1705" i="1" s="1"/>
  <c r="U1704" i="1"/>
  <c r="Q1704" i="1"/>
  <c r="U1703" i="1"/>
  <c r="Q1703" i="1"/>
  <c r="S1703" i="1" s="1"/>
  <c r="U1702" i="1"/>
  <c r="Q1702" i="1"/>
  <c r="S1702" i="1" s="1"/>
  <c r="U1701" i="1"/>
  <c r="Q1701" i="1"/>
  <c r="S1701" i="1" s="1"/>
  <c r="U1700" i="1"/>
  <c r="Q1700" i="1"/>
  <c r="S1700" i="1" s="1"/>
  <c r="U1699" i="1"/>
  <c r="Q1699" i="1"/>
  <c r="S1699" i="1" s="1"/>
  <c r="U1698" i="1"/>
  <c r="Q1698" i="1"/>
  <c r="R1698" i="1" s="1"/>
  <c r="U1697" i="1"/>
  <c r="Q1697" i="1"/>
  <c r="U1696" i="1"/>
  <c r="Q1696" i="1"/>
  <c r="U1695" i="1"/>
  <c r="Q1695" i="1"/>
  <c r="R1695" i="1" s="1"/>
  <c r="U1694" i="1"/>
  <c r="Q1694" i="1"/>
  <c r="S1694" i="1" s="1"/>
  <c r="U1693" i="1"/>
  <c r="Q1693" i="1"/>
  <c r="U1692" i="1"/>
  <c r="Q1692" i="1"/>
  <c r="S1692" i="1" s="1"/>
  <c r="U1691" i="1"/>
  <c r="Q1691" i="1"/>
  <c r="S1691" i="1" s="1"/>
  <c r="U1690" i="1"/>
  <c r="Q1690" i="1"/>
  <c r="R1690" i="1" s="1"/>
  <c r="U1689" i="1"/>
  <c r="Q1689" i="1"/>
  <c r="S1689" i="1" s="1"/>
  <c r="U1688" i="1"/>
  <c r="Q1688" i="1"/>
  <c r="U1687" i="1"/>
  <c r="Q1687" i="1"/>
  <c r="R1687" i="1" s="1"/>
  <c r="U1686" i="1"/>
  <c r="Q1686" i="1"/>
  <c r="U1685" i="1"/>
  <c r="Q1685" i="1"/>
  <c r="S1685" i="1" s="1"/>
  <c r="U1684" i="1"/>
  <c r="Q1684" i="1"/>
  <c r="U1683" i="1"/>
  <c r="Q1683" i="1"/>
  <c r="U1682" i="1"/>
  <c r="Q1682" i="1"/>
  <c r="S1682" i="1" s="1"/>
  <c r="U1681" i="1"/>
  <c r="Q1681" i="1"/>
  <c r="U1680" i="1"/>
  <c r="Q1680" i="1"/>
  <c r="U1679" i="1"/>
  <c r="Q1679" i="1"/>
  <c r="S1679" i="1" s="1"/>
  <c r="U1678" i="1"/>
  <c r="Q1678" i="1"/>
  <c r="U1677" i="1"/>
  <c r="Q1677" i="1"/>
  <c r="S1677" i="1" s="1"/>
  <c r="U1676" i="1"/>
  <c r="Q1676" i="1"/>
  <c r="U1675" i="1"/>
  <c r="Q1675" i="1"/>
  <c r="U1674" i="1"/>
  <c r="Q1674" i="1"/>
  <c r="S1674" i="1" s="1"/>
  <c r="U1673" i="1"/>
  <c r="Q1673" i="1"/>
  <c r="S1673" i="1" s="1"/>
  <c r="U1672" i="1"/>
  <c r="Q1672" i="1"/>
  <c r="S1672" i="1" s="1"/>
  <c r="U1671" i="1"/>
  <c r="Q1671" i="1"/>
  <c r="R1671" i="1" s="1"/>
  <c r="U1670" i="1"/>
  <c r="Q1670" i="1"/>
  <c r="S1670" i="1" s="1"/>
  <c r="U1669" i="1"/>
  <c r="Q1669" i="1"/>
  <c r="S1669" i="1" s="1"/>
  <c r="U1668" i="1"/>
  <c r="Q1668" i="1"/>
  <c r="S1668" i="1" s="1"/>
  <c r="U1667" i="1"/>
  <c r="Q1667" i="1"/>
  <c r="R1667" i="1" s="1"/>
  <c r="U1666" i="1"/>
  <c r="Q1666" i="1"/>
  <c r="S1666" i="1" s="1"/>
  <c r="U1665" i="1"/>
  <c r="Q1665" i="1"/>
  <c r="U1664" i="1"/>
  <c r="Q1664" i="1"/>
  <c r="S1664" i="1" s="1"/>
  <c r="U1663" i="1"/>
  <c r="Q1663" i="1"/>
  <c r="S1663" i="1" s="1"/>
  <c r="U1662" i="1"/>
  <c r="Q1662" i="1"/>
  <c r="R1662" i="1" s="1"/>
  <c r="U1661" i="1"/>
  <c r="Q1661" i="1"/>
  <c r="S1661" i="1" s="1"/>
  <c r="U1660" i="1"/>
  <c r="Q1660" i="1"/>
  <c r="U1659" i="1"/>
  <c r="Q1659" i="1"/>
  <c r="U1658" i="1"/>
  <c r="Q1658" i="1"/>
  <c r="S1658" i="1" s="1"/>
  <c r="U1657" i="1"/>
  <c r="Q1657" i="1"/>
  <c r="S1657" i="1" s="1"/>
  <c r="U1656" i="1"/>
  <c r="Q1656" i="1"/>
  <c r="S1656" i="1" s="1"/>
  <c r="U1655" i="1"/>
  <c r="Q1655" i="1"/>
  <c r="S1655" i="1" s="1"/>
  <c r="U1654" i="1"/>
  <c r="Q1654" i="1"/>
  <c r="U1653" i="1"/>
  <c r="Q1653" i="1"/>
  <c r="R1653" i="1" s="1"/>
  <c r="U1652" i="1"/>
  <c r="Q1652" i="1"/>
  <c r="S1652" i="1" s="1"/>
  <c r="U1651" i="1"/>
  <c r="Q1651" i="1"/>
  <c r="S1651" i="1" s="1"/>
  <c r="U1650" i="1"/>
  <c r="Q1650" i="1"/>
  <c r="R1650" i="1" s="1"/>
  <c r="U1649" i="1"/>
  <c r="Q1649" i="1"/>
  <c r="S1649" i="1" s="1"/>
  <c r="U1648" i="1"/>
  <c r="Q1648" i="1"/>
  <c r="U1647" i="1"/>
  <c r="Q1647" i="1"/>
  <c r="S1647" i="1" s="1"/>
  <c r="U1646" i="1"/>
  <c r="Q1646" i="1"/>
  <c r="S1646" i="1" s="1"/>
  <c r="U1645" i="1"/>
  <c r="Q1645" i="1"/>
  <c r="R1645" i="1" s="1"/>
  <c r="U1644" i="1"/>
  <c r="Q1644" i="1"/>
  <c r="S1644" i="1" s="1"/>
  <c r="U1643" i="1"/>
  <c r="Q1643" i="1"/>
  <c r="S1643" i="1" s="1"/>
  <c r="U1642" i="1"/>
  <c r="Q1642" i="1"/>
  <c r="S1642" i="1" s="1"/>
  <c r="U1641" i="1"/>
  <c r="Q1641" i="1"/>
  <c r="R1641" i="1" s="1"/>
  <c r="U1640" i="1"/>
  <c r="Q1640" i="1"/>
  <c r="S1640" i="1" s="1"/>
  <c r="U1639" i="1"/>
  <c r="Q1639" i="1"/>
  <c r="S1639" i="1" s="1"/>
  <c r="U1638" i="1"/>
  <c r="Q1638" i="1"/>
  <c r="S1638" i="1" s="1"/>
  <c r="U1637" i="1"/>
  <c r="Q1637" i="1"/>
  <c r="S1637" i="1" s="1"/>
  <c r="U1636" i="1"/>
  <c r="Q1636" i="1"/>
  <c r="S1636" i="1" s="1"/>
  <c r="U1635" i="1"/>
  <c r="Q1635" i="1"/>
  <c r="R1635" i="1" s="1"/>
  <c r="U1634" i="1"/>
  <c r="Q1634" i="1"/>
  <c r="S1634" i="1" s="1"/>
  <c r="U1633" i="1"/>
  <c r="Q1633" i="1"/>
  <c r="U1632" i="1"/>
  <c r="Q1632" i="1"/>
  <c r="S1632" i="1" s="1"/>
  <c r="U1631" i="1"/>
  <c r="Q1631" i="1"/>
  <c r="S1631" i="1" s="1"/>
  <c r="U1630" i="1"/>
  <c r="Q1630" i="1"/>
  <c r="S1630" i="1" s="1"/>
  <c r="U1629" i="1"/>
  <c r="Q1629" i="1"/>
  <c r="R1629" i="1" s="1"/>
  <c r="U1628" i="1"/>
  <c r="Q1628" i="1"/>
  <c r="U1627" i="1"/>
  <c r="Q1627" i="1"/>
  <c r="U1626" i="1"/>
  <c r="Q1626" i="1"/>
  <c r="R1626" i="1" s="1"/>
  <c r="U1625" i="1"/>
  <c r="Q1625" i="1"/>
  <c r="R1625" i="1" s="1"/>
  <c r="U1624" i="1"/>
  <c r="Q1624" i="1"/>
  <c r="U1623" i="1"/>
  <c r="Q1623" i="1"/>
  <c r="S1623" i="1" s="1"/>
  <c r="U1622" i="1"/>
  <c r="Q1622" i="1"/>
  <c r="S1622" i="1" s="1"/>
  <c r="U1621" i="1"/>
  <c r="Q1621" i="1"/>
  <c r="S1621" i="1" s="1"/>
  <c r="U1620" i="1"/>
  <c r="Q1620" i="1"/>
  <c r="S1620" i="1" s="1"/>
  <c r="U1619" i="1"/>
  <c r="Q1619" i="1"/>
  <c r="U1618" i="1"/>
  <c r="Q1618" i="1"/>
  <c r="U1617" i="1"/>
  <c r="Q1617" i="1"/>
  <c r="U1616" i="1"/>
  <c r="Q1616" i="1"/>
  <c r="U1615" i="1"/>
  <c r="Q1615" i="1"/>
  <c r="U1614" i="1"/>
  <c r="Q1614" i="1"/>
  <c r="S1614" i="1" s="1"/>
  <c r="U1613" i="1"/>
  <c r="Q1613" i="1"/>
  <c r="S1613" i="1" s="1"/>
  <c r="U1612" i="1"/>
  <c r="Q1612" i="1"/>
  <c r="S1612" i="1" s="1"/>
  <c r="U1611" i="1"/>
  <c r="Q1611" i="1"/>
  <c r="S1611" i="1" s="1"/>
  <c r="U1610" i="1"/>
  <c r="Q1610" i="1"/>
  <c r="R1610" i="1" s="1"/>
  <c r="U1609" i="1"/>
  <c r="Q1609" i="1"/>
  <c r="S1609" i="1" s="1"/>
  <c r="U1608" i="1"/>
  <c r="Q1608" i="1"/>
  <c r="U1607" i="1"/>
  <c r="Q1607" i="1"/>
  <c r="R1607" i="1" s="1"/>
  <c r="U1606" i="1"/>
  <c r="Q1606" i="1"/>
  <c r="S1606" i="1" s="1"/>
  <c r="U1605" i="1"/>
  <c r="Q1605" i="1"/>
  <c r="S1605" i="1" s="1"/>
  <c r="U1604" i="1"/>
  <c r="Q1604" i="1"/>
  <c r="U1603" i="1"/>
  <c r="Q1603" i="1"/>
  <c r="R1603" i="1" s="1"/>
  <c r="U1602" i="1"/>
  <c r="Q1602" i="1"/>
  <c r="S1602" i="1" s="1"/>
  <c r="U1601" i="1"/>
  <c r="Q1601" i="1"/>
  <c r="R1601" i="1" s="1"/>
  <c r="U1600" i="1"/>
  <c r="Q1600" i="1"/>
  <c r="U1599" i="1"/>
  <c r="Q1599" i="1"/>
  <c r="U1598" i="1"/>
  <c r="Q1598" i="1"/>
  <c r="U1597" i="1"/>
  <c r="Q1597" i="1"/>
  <c r="S1597" i="1" s="1"/>
  <c r="U1596" i="1"/>
  <c r="Q1596" i="1"/>
  <c r="U1595" i="1"/>
  <c r="Q1595" i="1"/>
  <c r="U1594" i="1"/>
  <c r="Q1594" i="1"/>
  <c r="R1594" i="1" s="1"/>
  <c r="U1593" i="1"/>
  <c r="Q1593" i="1"/>
  <c r="R1593" i="1" s="1"/>
  <c r="U1592" i="1"/>
  <c r="Q1592" i="1"/>
  <c r="S1592" i="1" s="1"/>
  <c r="U1591" i="1"/>
  <c r="Q1591" i="1"/>
  <c r="R1591" i="1" s="1"/>
  <c r="U1590" i="1"/>
  <c r="Q1590" i="1"/>
  <c r="S1590" i="1" s="1"/>
  <c r="U1589" i="1"/>
  <c r="Q1589" i="1"/>
  <c r="S1589" i="1" s="1"/>
  <c r="U1588" i="1"/>
  <c r="Q1588" i="1"/>
  <c r="U1587" i="1"/>
  <c r="Q1587" i="1"/>
  <c r="R1587" i="1" s="1"/>
  <c r="U1586" i="1"/>
  <c r="Q1586" i="1"/>
  <c r="R1586" i="1" s="1"/>
  <c r="U1585" i="1"/>
  <c r="Q1585" i="1"/>
  <c r="U1584" i="1"/>
  <c r="Q1584" i="1"/>
  <c r="S1584" i="1" s="1"/>
  <c r="U1583" i="1"/>
  <c r="Q1583" i="1"/>
  <c r="U1582" i="1"/>
  <c r="Q1582" i="1"/>
  <c r="R1582" i="1" s="1"/>
  <c r="U1581" i="1"/>
  <c r="Q1581" i="1"/>
  <c r="S1581" i="1" s="1"/>
  <c r="U1580" i="1"/>
  <c r="Q1580" i="1"/>
  <c r="S1580" i="1" s="1"/>
  <c r="U1579" i="1"/>
  <c r="Q1579" i="1"/>
  <c r="U1578" i="1"/>
  <c r="Q1578" i="1"/>
  <c r="R1578" i="1" s="1"/>
  <c r="U1577" i="1"/>
  <c r="Q1577" i="1"/>
  <c r="R1577" i="1" s="1"/>
  <c r="U1576" i="1"/>
  <c r="Q1576" i="1"/>
  <c r="S1576" i="1" s="1"/>
  <c r="U1575" i="1"/>
  <c r="Q1575" i="1"/>
  <c r="U1574" i="1"/>
  <c r="Q1574" i="1"/>
  <c r="S1574" i="1" s="1"/>
  <c r="U1573" i="1"/>
  <c r="Q1573" i="1"/>
  <c r="R1573" i="1" s="1"/>
  <c r="U1572" i="1"/>
  <c r="Q1572" i="1"/>
  <c r="U1571" i="1"/>
  <c r="Q1571" i="1"/>
  <c r="S1571" i="1" s="1"/>
  <c r="U1570" i="1"/>
  <c r="Q1570" i="1"/>
  <c r="S1570" i="1" s="1"/>
  <c r="U1569" i="1"/>
  <c r="Q1569" i="1"/>
  <c r="S1569" i="1" s="1"/>
  <c r="U1568" i="1"/>
  <c r="Q1568" i="1"/>
  <c r="U1567" i="1"/>
  <c r="Q1567" i="1"/>
  <c r="S1567" i="1" s="1"/>
  <c r="U1566" i="1"/>
  <c r="Q1566" i="1"/>
  <c r="S1566" i="1" s="1"/>
  <c r="U1565" i="1"/>
  <c r="Q1565" i="1"/>
  <c r="R1565" i="1" s="1"/>
  <c r="U1564" i="1"/>
  <c r="Q1564" i="1"/>
  <c r="S1564" i="1" s="1"/>
  <c r="U1563" i="1"/>
  <c r="Q1563" i="1"/>
  <c r="S1563" i="1" s="1"/>
  <c r="U1562" i="1"/>
  <c r="Q1562" i="1"/>
  <c r="U1561" i="1"/>
  <c r="Q1561" i="1"/>
  <c r="R1561" i="1" s="1"/>
  <c r="U1560" i="1"/>
  <c r="Q1560" i="1"/>
  <c r="U1559" i="1"/>
  <c r="Q1559" i="1"/>
  <c r="U1558" i="1"/>
  <c r="Q1558" i="1"/>
  <c r="U1557" i="1"/>
  <c r="Q1557" i="1"/>
  <c r="S1557" i="1" s="1"/>
  <c r="U1556" i="1"/>
  <c r="Q1556" i="1"/>
  <c r="S1556" i="1" s="1"/>
  <c r="U1555" i="1"/>
  <c r="Q1555" i="1"/>
  <c r="R1555" i="1" s="1"/>
  <c r="U1554" i="1"/>
  <c r="Q1554" i="1"/>
  <c r="U1553" i="1"/>
  <c r="Q1553" i="1"/>
  <c r="U1552" i="1"/>
  <c r="Q1552" i="1"/>
  <c r="S1552" i="1" s="1"/>
  <c r="U1551" i="1"/>
  <c r="Q1551" i="1"/>
  <c r="U1550" i="1"/>
  <c r="Q1550" i="1"/>
  <c r="U1549" i="1"/>
  <c r="Q1549" i="1"/>
  <c r="R1549" i="1" s="1"/>
  <c r="U1548" i="1"/>
  <c r="Q1548" i="1"/>
  <c r="U1547" i="1"/>
  <c r="Q1547" i="1"/>
  <c r="U1546" i="1"/>
  <c r="Q1546" i="1"/>
  <c r="U1545" i="1"/>
  <c r="Q1545" i="1"/>
  <c r="S1545" i="1" s="1"/>
  <c r="U1544" i="1"/>
  <c r="Q1544" i="1"/>
  <c r="S1544" i="1" s="1"/>
  <c r="U1543" i="1"/>
  <c r="Q1543" i="1"/>
  <c r="S1543" i="1" s="1"/>
  <c r="U1542" i="1"/>
  <c r="Q1542" i="1"/>
  <c r="R1542" i="1" s="1"/>
  <c r="U1541" i="1"/>
  <c r="Q1541" i="1"/>
  <c r="S1541" i="1" s="1"/>
  <c r="U1540" i="1"/>
  <c r="Q1540" i="1"/>
  <c r="S1540" i="1" s="1"/>
  <c r="U1539" i="1"/>
  <c r="Q1539" i="1"/>
  <c r="U1538" i="1"/>
  <c r="Q1538" i="1"/>
  <c r="S1538" i="1" s="1"/>
  <c r="U1537" i="1"/>
  <c r="Q1537" i="1"/>
  <c r="U1536" i="1"/>
  <c r="Q1536" i="1"/>
  <c r="U1535" i="1"/>
  <c r="Q1535" i="1"/>
  <c r="S1535" i="1" s="1"/>
  <c r="U1534" i="1"/>
  <c r="Q1534" i="1"/>
  <c r="S1534" i="1" s="1"/>
  <c r="U1533" i="1"/>
  <c r="Q1533" i="1"/>
  <c r="S1533" i="1" s="1"/>
  <c r="U1532" i="1"/>
  <c r="Q1532" i="1"/>
  <c r="S1532" i="1" s="1"/>
  <c r="U1531" i="1"/>
  <c r="Q1531" i="1"/>
  <c r="S1531" i="1" s="1"/>
  <c r="U1530" i="1"/>
  <c r="Q1530" i="1"/>
  <c r="S1530" i="1" s="1"/>
  <c r="U1529" i="1"/>
  <c r="Q1529" i="1"/>
  <c r="S1529" i="1" s="1"/>
  <c r="U1528" i="1"/>
  <c r="Q1528" i="1"/>
  <c r="U1527" i="1"/>
  <c r="Q1527" i="1"/>
  <c r="R1527" i="1" s="1"/>
  <c r="U1526" i="1"/>
  <c r="Q1526" i="1"/>
  <c r="S1526" i="1" s="1"/>
  <c r="U1525" i="1"/>
  <c r="Q1525" i="1"/>
  <c r="U1524" i="1"/>
  <c r="Q1524" i="1"/>
  <c r="S1524" i="1" s="1"/>
  <c r="U1523" i="1"/>
  <c r="Q1523" i="1"/>
  <c r="U1522" i="1"/>
  <c r="Q1522" i="1"/>
  <c r="U1521" i="1"/>
  <c r="Q1521" i="1"/>
  <c r="R1521" i="1" s="1"/>
  <c r="U1520" i="1"/>
  <c r="Q1520" i="1"/>
  <c r="U1519" i="1"/>
  <c r="Q1519" i="1"/>
  <c r="U1518" i="1"/>
  <c r="Q1518" i="1"/>
  <c r="S1518" i="1" s="1"/>
  <c r="U1517" i="1"/>
  <c r="Q1517" i="1"/>
  <c r="R1517" i="1" s="1"/>
  <c r="U1516" i="1"/>
  <c r="Q1516" i="1"/>
  <c r="S1516" i="1" s="1"/>
  <c r="U1515" i="1"/>
  <c r="Q1515" i="1"/>
  <c r="U1514" i="1"/>
  <c r="Q1514" i="1"/>
  <c r="U1513" i="1"/>
  <c r="Q1513" i="1"/>
  <c r="S1513" i="1" s="1"/>
  <c r="U1512" i="1"/>
  <c r="Q1512" i="1"/>
  <c r="S1512" i="1" s="1"/>
  <c r="U1511" i="1"/>
  <c r="Q1511" i="1"/>
  <c r="R1511" i="1" s="1"/>
  <c r="U1510" i="1"/>
  <c r="Q1510" i="1"/>
  <c r="S1510" i="1" s="1"/>
  <c r="U1509" i="1"/>
  <c r="Q1509" i="1"/>
  <c r="S1509" i="1" s="1"/>
  <c r="U1508" i="1"/>
  <c r="Q1508" i="1"/>
  <c r="S1508" i="1" s="1"/>
  <c r="U1507" i="1"/>
  <c r="Q1507" i="1"/>
  <c r="R1507" i="1" s="1"/>
  <c r="U1506" i="1"/>
  <c r="Q1506" i="1"/>
  <c r="S1506" i="1" s="1"/>
  <c r="U1505" i="1"/>
  <c r="Q1505" i="1"/>
  <c r="U1504" i="1"/>
  <c r="Q1504" i="1"/>
  <c r="U1503" i="1"/>
  <c r="Q1503" i="1"/>
  <c r="S1503" i="1" s="1"/>
  <c r="U1502" i="1"/>
  <c r="Q1502" i="1"/>
  <c r="R1502" i="1" s="1"/>
  <c r="U1501" i="1"/>
  <c r="Q1501" i="1"/>
  <c r="S1501" i="1" s="1"/>
  <c r="U1500" i="1"/>
  <c r="Q1500" i="1"/>
  <c r="S1500" i="1" s="1"/>
  <c r="U1499" i="1"/>
  <c r="Q1499" i="1"/>
  <c r="U1498" i="1"/>
  <c r="Q1498" i="1"/>
  <c r="U1497" i="1"/>
  <c r="Q1497" i="1"/>
  <c r="R1497" i="1" s="1"/>
  <c r="U1496" i="1"/>
  <c r="Q1496" i="1"/>
  <c r="S1496" i="1" s="1"/>
  <c r="U1495" i="1"/>
  <c r="Q1495" i="1"/>
  <c r="S1495" i="1" s="1"/>
  <c r="U1494" i="1"/>
  <c r="Q1494" i="1"/>
  <c r="U1493" i="1"/>
  <c r="Q1493" i="1"/>
  <c r="U1492" i="1"/>
  <c r="Q1492" i="1"/>
  <c r="S1492" i="1" s="1"/>
  <c r="U1491" i="1"/>
  <c r="Q1491" i="1"/>
  <c r="S1491" i="1" s="1"/>
  <c r="U1490" i="1"/>
  <c r="Q1490" i="1"/>
  <c r="U1489" i="1"/>
  <c r="Q1489" i="1"/>
  <c r="S1489" i="1" s="1"/>
  <c r="U1488" i="1"/>
  <c r="Q1488" i="1"/>
  <c r="S1488" i="1" s="1"/>
  <c r="U1487" i="1"/>
  <c r="Q1487" i="1"/>
  <c r="S1487" i="1" s="1"/>
  <c r="U1486" i="1"/>
  <c r="Q1486" i="1"/>
  <c r="R1486" i="1" s="1"/>
  <c r="U1485" i="1"/>
  <c r="Q1485" i="1"/>
  <c r="U1484" i="1"/>
  <c r="Q1484" i="1"/>
  <c r="U1483" i="1"/>
  <c r="Q1483" i="1"/>
  <c r="U1482" i="1"/>
  <c r="Q1482" i="1"/>
  <c r="R1482" i="1" s="1"/>
  <c r="U1481" i="1"/>
  <c r="Q1481" i="1"/>
  <c r="R1481" i="1" s="1"/>
  <c r="U1480" i="1"/>
  <c r="Q1480" i="1"/>
  <c r="S1480" i="1" s="1"/>
  <c r="U1479" i="1"/>
  <c r="Q1479" i="1"/>
  <c r="R1479" i="1" s="1"/>
  <c r="U1478" i="1"/>
  <c r="Q1478" i="1"/>
  <c r="U1477" i="1"/>
  <c r="Q1477" i="1"/>
  <c r="S1477" i="1" s="1"/>
  <c r="U1476" i="1"/>
  <c r="Q1476" i="1"/>
  <c r="S1476" i="1" s="1"/>
  <c r="U1475" i="1"/>
  <c r="Q1475" i="1"/>
  <c r="U1474" i="1"/>
  <c r="Q1474" i="1"/>
  <c r="U1473" i="1"/>
  <c r="Q1473" i="1"/>
  <c r="U1472" i="1"/>
  <c r="Q1472" i="1"/>
  <c r="S1472" i="1" s="1"/>
  <c r="U1471" i="1"/>
  <c r="Q1471" i="1"/>
  <c r="S1471" i="1" s="1"/>
  <c r="U1470" i="1"/>
  <c r="Q1470" i="1"/>
  <c r="S1470" i="1" s="1"/>
  <c r="U1469" i="1"/>
  <c r="Q1469" i="1"/>
  <c r="R1469" i="1" s="1"/>
  <c r="U1468" i="1"/>
  <c r="Q1468" i="1"/>
  <c r="U1467" i="1"/>
  <c r="Q1467" i="1"/>
  <c r="S1467" i="1" s="1"/>
  <c r="U1466" i="1"/>
  <c r="Q1466" i="1"/>
  <c r="R1466" i="1" s="1"/>
  <c r="U1465" i="1"/>
  <c r="Q1465" i="1"/>
  <c r="U1464" i="1"/>
  <c r="Q1464" i="1"/>
  <c r="U1463" i="1"/>
  <c r="Q1463" i="1"/>
  <c r="U1462" i="1"/>
  <c r="Q1462" i="1"/>
  <c r="R1462" i="1" s="1"/>
  <c r="U1461" i="1"/>
  <c r="Q1461" i="1"/>
  <c r="S1461" i="1" s="1"/>
  <c r="U1460" i="1"/>
  <c r="Q1460" i="1"/>
  <c r="S1460" i="1" s="1"/>
  <c r="U1459" i="1"/>
  <c r="Q1459" i="1"/>
  <c r="R1459" i="1" s="1"/>
  <c r="U1458" i="1"/>
  <c r="Q1458" i="1"/>
  <c r="U1457" i="1"/>
  <c r="Q1457" i="1"/>
  <c r="U1456" i="1"/>
  <c r="Q1456" i="1"/>
  <c r="S1456" i="1" s="1"/>
  <c r="U1455" i="1"/>
  <c r="Q1455" i="1"/>
  <c r="S1455" i="1" s="1"/>
  <c r="U1454" i="1"/>
  <c r="Q1454" i="1"/>
  <c r="R1454" i="1" s="1"/>
  <c r="U1453" i="1"/>
  <c r="Q1453" i="1"/>
  <c r="S1453" i="1" s="1"/>
  <c r="U1452" i="1"/>
  <c r="Q1452" i="1"/>
  <c r="S1452" i="1" s="1"/>
  <c r="U1451" i="1"/>
  <c r="Q1451" i="1"/>
  <c r="S1451" i="1" s="1"/>
  <c r="U1450" i="1"/>
  <c r="Q1450" i="1"/>
  <c r="R1450" i="1" s="1"/>
  <c r="U1449" i="1"/>
  <c r="Q1449" i="1"/>
  <c r="S1449" i="1" s="1"/>
  <c r="U1448" i="1"/>
  <c r="Q1448" i="1"/>
  <c r="S1448" i="1" s="1"/>
  <c r="U1447" i="1"/>
  <c r="Q1447" i="1"/>
  <c r="R1447" i="1" s="1"/>
  <c r="U1446" i="1"/>
  <c r="Q1446" i="1"/>
  <c r="S1446" i="1" s="1"/>
  <c r="U1445" i="1"/>
  <c r="Q1445" i="1"/>
  <c r="R1445" i="1" s="1"/>
  <c r="U1444" i="1"/>
  <c r="Q1444" i="1"/>
  <c r="S1444" i="1" s="1"/>
  <c r="U1443" i="1"/>
  <c r="Q1443" i="1"/>
  <c r="U1442" i="1"/>
  <c r="Q1442" i="1"/>
  <c r="U1441" i="1"/>
  <c r="Q1441" i="1"/>
  <c r="R1441" i="1" s="1"/>
  <c r="U1440" i="1"/>
  <c r="Q1440" i="1"/>
  <c r="U1439" i="1"/>
  <c r="Q1439" i="1"/>
  <c r="U1438" i="1"/>
  <c r="Q1438" i="1"/>
  <c r="R1438" i="1" s="1"/>
  <c r="U1437" i="1"/>
  <c r="Q1437" i="1"/>
  <c r="U1436" i="1"/>
  <c r="Q1436" i="1"/>
  <c r="U1435" i="1"/>
  <c r="Q1435" i="1"/>
  <c r="S1435" i="1" s="1"/>
  <c r="U1434" i="1"/>
  <c r="Q1434" i="1"/>
  <c r="S1434" i="1" s="1"/>
  <c r="U1433" i="1"/>
  <c r="Q1433" i="1"/>
  <c r="R1433" i="1" s="1"/>
  <c r="U1432" i="1"/>
  <c r="Q1432" i="1"/>
  <c r="S1432" i="1" s="1"/>
  <c r="U1431" i="1"/>
  <c r="Q1431" i="1"/>
  <c r="S1431" i="1" s="1"/>
  <c r="U1430" i="1"/>
  <c r="Q1430" i="1"/>
  <c r="S1430" i="1" s="1"/>
  <c r="U1429" i="1"/>
  <c r="Q1429" i="1"/>
  <c r="S1429" i="1" s="1"/>
  <c r="U1428" i="1"/>
  <c r="Q1428" i="1"/>
  <c r="S1428" i="1" s="1"/>
  <c r="U1427" i="1"/>
  <c r="Q1427" i="1"/>
  <c r="S1427" i="1" s="1"/>
  <c r="U1426" i="1"/>
  <c r="Q1426" i="1"/>
  <c r="S1426" i="1" s="1"/>
  <c r="U1425" i="1"/>
  <c r="Q1425" i="1"/>
  <c r="S1425" i="1" s="1"/>
  <c r="U1424" i="1"/>
  <c r="Q1424" i="1"/>
  <c r="S1424" i="1" s="1"/>
  <c r="U1423" i="1"/>
  <c r="Q1423" i="1"/>
  <c r="U1422" i="1"/>
  <c r="Q1422" i="1"/>
  <c r="S1422" i="1" s="1"/>
  <c r="U1421" i="1"/>
  <c r="Q1421" i="1"/>
  <c r="U1420" i="1"/>
  <c r="Q1420" i="1"/>
  <c r="S1420" i="1" s="1"/>
  <c r="U1419" i="1"/>
  <c r="Q1419" i="1"/>
  <c r="U1418" i="1"/>
  <c r="Q1418" i="1"/>
  <c r="S1418" i="1" s="1"/>
  <c r="U1417" i="1"/>
  <c r="Q1417" i="1"/>
  <c r="U1416" i="1"/>
  <c r="Q1416" i="1"/>
  <c r="S1416" i="1" s="1"/>
  <c r="U1415" i="1"/>
  <c r="Q1415" i="1"/>
  <c r="S1415" i="1" s="1"/>
  <c r="U1414" i="1"/>
  <c r="Q1414" i="1"/>
  <c r="U1413" i="1"/>
  <c r="Q1413" i="1"/>
  <c r="S1413" i="1" s="1"/>
  <c r="U1412" i="1"/>
  <c r="Q1412" i="1"/>
  <c r="U1411" i="1"/>
  <c r="Q1411" i="1"/>
  <c r="S1411" i="1" s="1"/>
  <c r="U1410" i="1"/>
  <c r="Q1410" i="1"/>
  <c r="R1410" i="1" s="1"/>
  <c r="U1409" i="1"/>
  <c r="Q1409" i="1"/>
  <c r="U1408" i="1"/>
  <c r="Q1408" i="1"/>
  <c r="S1408" i="1" s="1"/>
  <c r="U1407" i="1"/>
  <c r="Q1407" i="1"/>
  <c r="R1407" i="1" s="1"/>
  <c r="U1406" i="1"/>
  <c r="Q1406" i="1"/>
  <c r="S1406" i="1" s="1"/>
  <c r="U1405" i="1"/>
  <c r="Q1405" i="1"/>
  <c r="R1405" i="1" s="1"/>
  <c r="U1404" i="1"/>
  <c r="Q1404" i="1"/>
  <c r="U1403" i="1"/>
  <c r="Q1403" i="1"/>
  <c r="R1403" i="1" s="1"/>
  <c r="U1402" i="1"/>
  <c r="Q1402" i="1"/>
  <c r="S1402" i="1" s="1"/>
  <c r="U1401" i="1"/>
  <c r="Q1401" i="1"/>
  <c r="R1401" i="1" s="1"/>
  <c r="U1400" i="1"/>
  <c r="Q1400" i="1"/>
  <c r="U1399" i="1"/>
  <c r="Q1399" i="1"/>
  <c r="R1399" i="1" s="1"/>
  <c r="U1398" i="1"/>
  <c r="Q1398" i="1"/>
  <c r="R1398" i="1" s="1"/>
  <c r="U1397" i="1"/>
  <c r="Q1397" i="1"/>
  <c r="S1397" i="1" s="1"/>
  <c r="U1396" i="1"/>
  <c r="Q1396" i="1"/>
  <c r="S1396" i="1" s="1"/>
  <c r="U1395" i="1"/>
  <c r="Q1395" i="1"/>
  <c r="S1395" i="1" s="1"/>
  <c r="U1394" i="1"/>
  <c r="Q1394" i="1"/>
  <c r="R1394" i="1" s="1"/>
  <c r="U1393" i="1"/>
  <c r="Q1393" i="1"/>
  <c r="R1393" i="1" s="1"/>
  <c r="U1392" i="1"/>
  <c r="Q1392" i="1"/>
  <c r="S1392" i="1" s="1"/>
  <c r="U1391" i="1"/>
  <c r="Q1391" i="1"/>
  <c r="S1391" i="1" s="1"/>
  <c r="U1390" i="1"/>
  <c r="Q1390" i="1"/>
  <c r="S1390" i="1" s="1"/>
  <c r="U1389" i="1"/>
  <c r="Q1389" i="1"/>
  <c r="R1389" i="1" s="1"/>
  <c r="U1388" i="1"/>
  <c r="Q1388" i="1"/>
  <c r="U1387" i="1"/>
  <c r="Q1387" i="1"/>
  <c r="U1386" i="1"/>
  <c r="Q1386" i="1"/>
  <c r="U1385" i="1"/>
  <c r="Q1385" i="1"/>
  <c r="U1384" i="1"/>
  <c r="Q1384" i="1"/>
  <c r="S1384" i="1" s="1"/>
  <c r="U1383" i="1"/>
  <c r="Q1383" i="1"/>
  <c r="U1382" i="1"/>
  <c r="Q1382" i="1"/>
  <c r="U1381" i="1"/>
  <c r="Q1381" i="1"/>
  <c r="U1380" i="1"/>
  <c r="Q1380" i="1"/>
  <c r="S1380" i="1" s="1"/>
  <c r="U1379" i="1"/>
  <c r="Q1379" i="1"/>
  <c r="U1378" i="1"/>
  <c r="Q1378" i="1"/>
  <c r="S1378" i="1" s="1"/>
  <c r="U1377" i="1"/>
  <c r="Q1377" i="1"/>
  <c r="U1376" i="1"/>
  <c r="Q1376" i="1"/>
  <c r="S1376" i="1" s="1"/>
  <c r="U1375" i="1"/>
  <c r="Q1375" i="1"/>
  <c r="S1375" i="1" s="1"/>
  <c r="U1374" i="1"/>
  <c r="Q1374" i="1"/>
  <c r="R1374" i="1" s="1"/>
  <c r="U1373" i="1"/>
  <c r="Q1373" i="1"/>
  <c r="S1373" i="1" s="1"/>
  <c r="U1372" i="1"/>
  <c r="Q1372" i="1"/>
  <c r="S1372" i="1" s="1"/>
  <c r="U1371" i="1"/>
  <c r="Q1371" i="1"/>
  <c r="U1370" i="1"/>
  <c r="Q1370" i="1"/>
  <c r="S1370" i="1" s="1"/>
  <c r="U1369" i="1"/>
  <c r="Q1369" i="1"/>
  <c r="S1369" i="1" s="1"/>
  <c r="U1368" i="1"/>
  <c r="Q1368" i="1"/>
  <c r="U1367" i="1"/>
  <c r="Q1367" i="1"/>
  <c r="R1367" i="1" s="1"/>
  <c r="U1366" i="1"/>
  <c r="Q1366" i="1"/>
  <c r="U1365" i="1"/>
  <c r="Q1365" i="1"/>
  <c r="S1365" i="1" s="1"/>
  <c r="U1364" i="1"/>
  <c r="Q1364" i="1"/>
  <c r="S1364" i="1" s="1"/>
  <c r="U1363" i="1"/>
  <c r="Q1363" i="1"/>
  <c r="S1363" i="1" s="1"/>
  <c r="U1362" i="1"/>
  <c r="Q1362" i="1"/>
  <c r="S1362" i="1" s="1"/>
  <c r="U1361" i="1"/>
  <c r="Q1361" i="1"/>
  <c r="R1361" i="1" s="1"/>
  <c r="U1360" i="1"/>
  <c r="Q1360" i="1"/>
  <c r="U1359" i="1"/>
  <c r="Q1359" i="1"/>
  <c r="S1359" i="1" s="1"/>
  <c r="U1358" i="1"/>
  <c r="Q1358" i="1"/>
  <c r="S1358" i="1" s="1"/>
  <c r="U1357" i="1"/>
  <c r="Q1357" i="1"/>
  <c r="S1357" i="1" s="1"/>
  <c r="U1356" i="1"/>
  <c r="Q1356" i="1"/>
  <c r="U1355" i="1"/>
  <c r="Q1355" i="1"/>
  <c r="U1354" i="1"/>
  <c r="Q1354" i="1"/>
  <c r="S1354" i="1" s="1"/>
  <c r="U1353" i="1"/>
  <c r="Q1353" i="1"/>
  <c r="S1353" i="1" s="1"/>
  <c r="U1352" i="1"/>
  <c r="Q1352" i="1"/>
  <c r="S1352" i="1" s="1"/>
  <c r="U1351" i="1"/>
  <c r="Q1351" i="1"/>
  <c r="S1351" i="1" s="1"/>
  <c r="U1350" i="1"/>
  <c r="Q1350" i="1"/>
  <c r="S1350" i="1" s="1"/>
  <c r="U1349" i="1"/>
  <c r="Q1349" i="1"/>
  <c r="S1349" i="1" s="1"/>
  <c r="U1348" i="1"/>
  <c r="Q1348" i="1"/>
  <c r="S1348" i="1" s="1"/>
  <c r="U1347" i="1"/>
  <c r="Q1347" i="1"/>
  <c r="R1347" i="1" s="1"/>
  <c r="U1346" i="1"/>
  <c r="Q1346" i="1"/>
  <c r="U1345" i="1"/>
  <c r="Q1345" i="1"/>
  <c r="U1344" i="1"/>
  <c r="Q1344" i="1"/>
  <c r="U1343" i="1"/>
  <c r="Q1343" i="1"/>
  <c r="U1342" i="1"/>
  <c r="Q1342" i="1"/>
  <c r="S1342" i="1" s="1"/>
  <c r="U1341" i="1"/>
  <c r="Q1341" i="1"/>
  <c r="U1340" i="1"/>
  <c r="Q1340" i="1"/>
  <c r="S1340" i="1" s="1"/>
  <c r="U1339" i="1"/>
  <c r="Q1339" i="1"/>
  <c r="U1338" i="1"/>
  <c r="Q1338" i="1"/>
  <c r="S1338" i="1" s="1"/>
  <c r="U1337" i="1"/>
  <c r="Q1337" i="1"/>
  <c r="S1337" i="1" s="1"/>
  <c r="U1336" i="1"/>
  <c r="Q1336" i="1"/>
  <c r="S1336" i="1" s="1"/>
  <c r="U1335" i="1"/>
  <c r="Q1335" i="1"/>
  <c r="U1334" i="1"/>
  <c r="Q1334" i="1"/>
  <c r="S1334" i="1" s="1"/>
  <c r="U1333" i="1"/>
  <c r="Q1333" i="1"/>
  <c r="U1332" i="1"/>
  <c r="Q1332" i="1"/>
  <c r="S1332" i="1" s="1"/>
  <c r="U1331" i="1"/>
  <c r="Q1331" i="1"/>
  <c r="S1331" i="1" s="1"/>
  <c r="U1330" i="1"/>
  <c r="Q1330" i="1"/>
  <c r="U1329" i="1"/>
  <c r="Q1329" i="1"/>
  <c r="S1329" i="1" s="1"/>
  <c r="U1328" i="1"/>
  <c r="Q1328" i="1"/>
  <c r="S1328" i="1" s="1"/>
  <c r="U1327" i="1"/>
  <c r="Q1327" i="1"/>
  <c r="S1327" i="1" s="1"/>
  <c r="U1326" i="1"/>
  <c r="Q1326" i="1"/>
  <c r="S1326" i="1" s="1"/>
  <c r="U1325" i="1"/>
  <c r="Q1325" i="1"/>
  <c r="R1325" i="1" s="1"/>
  <c r="U1324" i="1"/>
  <c r="Q1324" i="1"/>
  <c r="U1323" i="1"/>
  <c r="Q1323" i="1"/>
  <c r="R1323" i="1" s="1"/>
  <c r="U1322" i="1"/>
  <c r="Q1322" i="1"/>
  <c r="S1322" i="1" s="1"/>
  <c r="U1321" i="1"/>
  <c r="Q1321" i="1"/>
  <c r="U1320" i="1"/>
  <c r="Q1320" i="1"/>
  <c r="U1319" i="1"/>
  <c r="Q1319" i="1"/>
  <c r="S1319" i="1" s="1"/>
  <c r="U1318" i="1"/>
  <c r="Q1318" i="1"/>
  <c r="S1318" i="1" s="1"/>
  <c r="U1317" i="1"/>
  <c r="Q1317" i="1"/>
  <c r="U1316" i="1"/>
  <c r="Q1316" i="1"/>
  <c r="U1315" i="1"/>
  <c r="Q1315" i="1"/>
  <c r="U1314" i="1"/>
  <c r="Q1314" i="1"/>
  <c r="R1314" i="1" s="1"/>
  <c r="U1313" i="1"/>
  <c r="Q1313" i="1"/>
  <c r="S1313" i="1" s="1"/>
  <c r="U1312" i="1"/>
  <c r="Q1312" i="1"/>
  <c r="S1312" i="1" s="1"/>
  <c r="U1311" i="1"/>
  <c r="Q1311" i="1"/>
  <c r="U1310" i="1"/>
  <c r="Q1310" i="1"/>
  <c r="R1310" i="1" s="1"/>
  <c r="U1309" i="1"/>
  <c r="Q1309" i="1"/>
  <c r="S1309" i="1" s="1"/>
  <c r="U1308" i="1"/>
  <c r="Q1308" i="1"/>
  <c r="U1307" i="1"/>
  <c r="Q1307" i="1"/>
  <c r="S1307" i="1" s="1"/>
  <c r="U1306" i="1"/>
  <c r="Q1306" i="1"/>
  <c r="R1306" i="1" s="1"/>
  <c r="U1305" i="1"/>
  <c r="Q1305" i="1"/>
  <c r="S1305" i="1" s="1"/>
  <c r="U1304" i="1"/>
  <c r="Q1304" i="1"/>
  <c r="U1303" i="1"/>
  <c r="Q1303" i="1"/>
  <c r="U1302" i="1"/>
  <c r="Q1302" i="1"/>
  <c r="S1302" i="1" s="1"/>
  <c r="U1301" i="1"/>
  <c r="Q1301" i="1"/>
  <c r="S1301" i="1" s="1"/>
  <c r="U1300" i="1"/>
  <c r="Q1300" i="1"/>
  <c r="S1300" i="1" s="1"/>
  <c r="U1299" i="1"/>
  <c r="Q1299" i="1"/>
  <c r="U1298" i="1"/>
  <c r="Q1298" i="1"/>
  <c r="R1298" i="1" s="1"/>
  <c r="U1297" i="1"/>
  <c r="Q1297" i="1"/>
  <c r="U1296" i="1"/>
  <c r="Q1296" i="1"/>
  <c r="S1296" i="1" s="1"/>
  <c r="U1295" i="1"/>
  <c r="Q1295" i="1"/>
  <c r="R1295" i="1" s="1"/>
  <c r="U1294" i="1"/>
  <c r="Q1294" i="1"/>
  <c r="R1294" i="1" s="1"/>
  <c r="U1293" i="1"/>
  <c r="Q1293" i="1"/>
  <c r="U1292" i="1"/>
  <c r="Q1292" i="1"/>
  <c r="S1292" i="1" s="1"/>
  <c r="U1291" i="1"/>
  <c r="Q1291" i="1"/>
  <c r="S1291" i="1" s="1"/>
  <c r="U1290" i="1"/>
  <c r="Q1290" i="1"/>
  <c r="R1290" i="1" s="1"/>
  <c r="U1289" i="1"/>
  <c r="Q1289" i="1"/>
  <c r="S1289" i="1" s="1"/>
  <c r="U1288" i="1"/>
  <c r="Q1288" i="1"/>
  <c r="U1287" i="1"/>
  <c r="Q1287" i="1"/>
  <c r="R1287" i="1" s="1"/>
  <c r="U1286" i="1"/>
  <c r="Q1286" i="1"/>
  <c r="U1285" i="1"/>
  <c r="Q1285" i="1"/>
  <c r="R1285" i="1" s="1"/>
  <c r="U1284" i="1"/>
  <c r="Q1284" i="1"/>
  <c r="S1284" i="1" s="1"/>
  <c r="U1283" i="1"/>
  <c r="Q1283" i="1"/>
  <c r="U1282" i="1"/>
  <c r="Q1282" i="1"/>
  <c r="S1282" i="1" s="1"/>
  <c r="U1281" i="1"/>
  <c r="Q1281" i="1"/>
  <c r="R1281" i="1" s="1"/>
  <c r="U1280" i="1"/>
  <c r="Q1280" i="1"/>
  <c r="U1279" i="1"/>
  <c r="Q1279" i="1"/>
  <c r="S1279" i="1" s="1"/>
  <c r="U1278" i="1"/>
  <c r="Q1278" i="1"/>
  <c r="R1278" i="1" s="1"/>
  <c r="U1277" i="1"/>
  <c r="Q1277" i="1"/>
  <c r="R1277" i="1" s="1"/>
  <c r="U1276" i="1"/>
  <c r="Q1276" i="1"/>
  <c r="S1276" i="1" s="1"/>
  <c r="U1275" i="1"/>
  <c r="Q1275" i="1"/>
  <c r="S1275" i="1" s="1"/>
  <c r="U1274" i="1"/>
  <c r="Q1274" i="1"/>
  <c r="U1273" i="1"/>
  <c r="Q1273" i="1"/>
  <c r="U1272" i="1"/>
  <c r="Q1272" i="1"/>
  <c r="S1272" i="1" s="1"/>
  <c r="U1271" i="1"/>
  <c r="Q1271" i="1"/>
  <c r="S1271" i="1" s="1"/>
  <c r="U1270" i="1"/>
  <c r="Q1270" i="1"/>
  <c r="R1270" i="1" s="1"/>
  <c r="U1269" i="1"/>
  <c r="Q1269" i="1"/>
  <c r="R1269" i="1" s="1"/>
  <c r="U1268" i="1"/>
  <c r="Q1268" i="1"/>
  <c r="S1268" i="1" s="1"/>
  <c r="U1267" i="1"/>
  <c r="Q1267" i="1"/>
  <c r="S1267" i="1" s="1"/>
  <c r="U1266" i="1"/>
  <c r="Q1266" i="1"/>
  <c r="U1265" i="1"/>
  <c r="Q1265" i="1"/>
  <c r="U1264" i="1"/>
  <c r="Q1264" i="1"/>
  <c r="S1264" i="1" s="1"/>
  <c r="U1263" i="1"/>
  <c r="Q1263" i="1"/>
  <c r="S1263" i="1" s="1"/>
  <c r="U1262" i="1"/>
  <c r="Q1262" i="1"/>
  <c r="R1262" i="1" s="1"/>
  <c r="U1261" i="1"/>
  <c r="Q1261" i="1"/>
  <c r="U1260" i="1"/>
  <c r="Q1260" i="1"/>
  <c r="S1260" i="1" s="1"/>
  <c r="U1259" i="1"/>
  <c r="Q1259" i="1"/>
  <c r="U1258" i="1"/>
  <c r="Q1258" i="1"/>
  <c r="S1258" i="1" s="1"/>
  <c r="U1257" i="1"/>
  <c r="Q1257" i="1"/>
  <c r="R1257" i="1" s="1"/>
  <c r="U1256" i="1"/>
  <c r="Q1256" i="1"/>
  <c r="S1256" i="1" s="1"/>
  <c r="U1255" i="1"/>
  <c r="Q1255" i="1"/>
  <c r="S1255" i="1" s="1"/>
  <c r="U1254" i="1"/>
  <c r="Q1254" i="1"/>
  <c r="U1253" i="1"/>
  <c r="Q1253" i="1"/>
  <c r="R1253" i="1" s="1"/>
  <c r="U1252" i="1"/>
  <c r="Q1252" i="1"/>
  <c r="S1252" i="1" s="1"/>
  <c r="U1251" i="1"/>
  <c r="Q1251" i="1"/>
  <c r="S1251" i="1" s="1"/>
  <c r="U1250" i="1"/>
  <c r="Q1250" i="1"/>
  <c r="U1249" i="1"/>
  <c r="Q1249" i="1"/>
  <c r="S1249" i="1" s="1"/>
  <c r="U1248" i="1"/>
  <c r="Q1248" i="1"/>
  <c r="S1248" i="1" s="1"/>
  <c r="U1247" i="1"/>
  <c r="Q1247" i="1"/>
  <c r="U1246" i="1"/>
  <c r="Q1246" i="1"/>
  <c r="R1246" i="1" s="1"/>
  <c r="U1245" i="1"/>
  <c r="Q1245" i="1"/>
  <c r="U1244" i="1"/>
  <c r="Q1244" i="1"/>
  <c r="U1243" i="1"/>
  <c r="Q1243" i="1"/>
  <c r="S1243" i="1" s="1"/>
  <c r="U1242" i="1"/>
  <c r="Q1242" i="1"/>
  <c r="S1242" i="1" s="1"/>
  <c r="U1241" i="1"/>
  <c r="Q1241" i="1"/>
  <c r="R1241" i="1" s="1"/>
  <c r="U1240" i="1"/>
  <c r="Q1240" i="1"/>
  <c r="S1240" i="1" s="1"/>
  <c r="U1239" i="1"/>
  <c r="Q1239" i="1"/>
  <c r="U1238" i="1"/>
  <c r="Q1238" i="1"/>
  <c r="S1238" i="1" s="1"/>
  <c r="U1237" i="1"/>
  <c r="Q1237" i="1"/>
  <c r="R1237" i="1" s="1"/>
  <c r="U1236" i="1"/>
  <c r="Q1236" i="1"/>
  <c r="U1235" i="1"/>
  <c r="Q1235" i="1"/>
  <c r="U1234" i="1"/>
  <c r="Q1234" i="1"/>
  <c r="R1234" i="1" s="1"/>
  <c r="U1233" i="1"/>
  <c r="Q1233" i="1"/>
  <c r="S1233" i="1" s="1"/>
  <c r="U1232" i="1"/>
  <c r="Q1232" i="1"/>
  <c r="S1232" i="1" s="1"/>
  <c r="U1231" i="1"/>
  <c r="Q1231" i="1"/>
  <c r="R1231" i="1" s="1"/>
  <c r="U1230" i="1"/>
  <c r="Q1230" i="1"/>
  <c r="R1230" i="1" s="1"/>
  <c r="U1229" i="1"/>
  <c r="Q1229" i="1"/>
  <c r="S1229" i="1" s="1"/>
  <c r="U1228" i="1"/>
  <c r="Q1228" i="1"/>
  <c r="U1227" i="1"/>
  <c r="Q1227" i="1"/>
  <c r="S1227" i="1" s="1"/>
  <c r="U1226" i="1"/>
  <c r="Q1226" i="1"/>
  <c r="U1225" i="1"/>
  <c r="Q1225" i="1"/>
  <c r="R1225" i="1" s="1"/>
  <c r="U1224" i="1"/>
  <c r="Q1224" i="1"/>
  <c r="S1224" i="1" s="1"/>
  <c r="U1223" i="1"/>
  <c r="Q1223" i="1"/>
  <c r="U1222" i="1"/>
  <c r="Q1222" i="1"/>
  <c r="R1222" i="1" s="1"/>
  <c r="U1221" i="1"/>
  <c r="Q1221" i="1"/>
  <c r="S1221" i="1" s="1"/>
  <c r="U1220" i="1"/>
  <c r="Q1220" i="1"/>
  <c r="S1220" i="1" s="1"/>
  <c r="U1219" i="1"/>
  <c r="Q1219" i="1"/>
  <c r="U1218" i="1"/>
  <c r="Q1218" i="1"/>
  <c r="S1218" i="1" s="1"/>
  <c r="U1217" i="1"/>
  <c r="Q1217" i="1"/>
  <c r="U1216" i="1"/>
  <c r="Q1216" i="1"/>
  <c r="S1216" i="1" s="1"/>
  <c r="U1215" i="1"/>
  <c r="Q1215" i="1"/>
  <c r="R1215" i="1" s="1"/>
  <c r="U1214" i="1"/>
  <c r="Q1214" i="1"/>
  <c r="R1214" i="1" s="1"/>
  <c r="U1213" i="1"/>
  <c r="Q1213" i="1"/>
  <c r="S1213" i="1" s="1"/>
  <c r="U1212" i="1"/>
  <c r="Q1212" i="1"/>
  <c r="S1212" i="1" s="1"/>
  <c r="U1211" i="1"/>
  <c r="Q1211" i="1"/>
  <c r="S1211" i="1" s="1"/>
  <c r="U1210" i="1"/>
  <c r="Q1210" i="1"/>
  <c r="S1210" i="1" s="1"/>
  <c r="U1209" i="1"/>
  <c r="Q1209" i="1"/>
  <c r="S1209" i="1" s="1"/>
  <c r="U1208" i="1"/>
  <c r="Q1208" i="1"/>
  <c r="U1207" i="1"/>
  <c r="Q1207" i="1"/>
  <c r="R1207" i="1" s="1"/>
  <c r="U1206" i="1"/>
  <c r="Q1206" i="1"/>
  <c r="R1206" i="1" s="1"/>
  <c r="U1205" i="1"/>
  <c r="Q1205" i="1"/>
  <c r="R1205" i="1" s="1"/>
  <c r="U1204" i="1"/>
  <c r="Q1204" i="1"/>
  <c r="U1203" i="1"/>
  <c r="Q1203" i="1"/>
  <c r="S1203" i="1" s="1"/>
  <c r="U1202" i="1"/>
  <c r="Q1202" i="1"/>
  <c r="S1202" i="1" s="1"/>
  <c r="U1201" i="1"/>
  <c r="Q1201" i="1"/>
  <c r="R1201" i="1" s="1"/>
  <c r="U1200" i="1"/>
  <c r="Q1200" i="1"/>
  <c r="U1199" i="1"/>
  <c r="Q1199" i="1"/>
  <c r="R1199" i="1" s="1"/>
  <c r="U1198" i="1"/>
  <c r="Q1198" i="1"/>
  <c r="R1198" i="1" s="1"/>
  <c r="U1197" i="1"/>
  <c r="Q1197" i="1"/>
  <c r="R1197" i="1" s="1"/>
  <c r="U1196" i="1"/>
  <c r="Q1196" i="1"/>
  <c r="S1196" i="1" s="1"/>
  <c r="U1195" i="1"/>
  <c r="Q1195" i="1"/>
  <c r="S1195" i="1" s="1"/>
  <c r="U1194" i="1"/>
  <c r="Q1194" i="1"/>
  <c r="S1194" i="1" s="1"/>
  <c r="U1193" i="1"/>
  <c r="Q1193" i="1"/>
  <c r="U1192" i="1"/>
  <c r="Q1192" i="1"/>
  <c r="S1192" i="1" s="1"/>
  <c r="U1191" i="1"/>
  <c r="Q1191" i="1"/>
  <c r="R1191" i="1" s="1"/>
  <c r="U1190" i="1"/>
  <c r="Q1190" i="1"/>
  <c r="R1190" i="1" s="1"/>
  <c r="U1189" i="1"/>
  <c r="Q1189" i="1"/>
  <c r="U1188" i="1"/>
  <c r="Q1188" i="1"/>
  <c r="U1187" i="1"/>
  <c r="Q1187" i="1"/>
  <c r="R1187" i="1" s="1"/>
  <c r="U1186" i="1"/>
  <c r="Q1186" i="1"/>
  <c r="S1186" i="1" s="1"/>
  <c r="U1185" i="1"/>
  <c r="Q1185" i="1"/>
  <c r="U1184" i="1"/>
  <c r="Q1184" i="1"/>
  <c r="S1184" i="1" s="1"/>
  <c r="U1183" i="1"/>
  <c r="Q1183" i="1"/>
  <c r="S1183" i="1" s="1"/>
  <c r="U1182" i="1"/>
  <c r="Q1182" i="1"/>
  <c r="R1182" i="1" s="1"/>
  <c r="U1181" i="1"/>
  <c r="Q1181" i="1"/>
  <c r="U1180" i="1"/>
  <c r="Q1180" i="1"/>
  <c r="S1180" i="1" s="1"/>
  <c r="U1179" i="1"/>
  <c r="Q1179" i="1"/>
  <c r="U1178" i="1"/>
  <c r="Q1178" i="1"/>
  <c r="S1178" i="1" s="1"/>
  <c r="U1177" i="1"/>
  <c r="Q1177" i="1"/>
  <c r="R1177" i="1" s="1"/>
  <c r="U1176" i="1"/>
  <c r="Q1176" i="1"/>
  <c r="S1176" i="1" s="1"/>
  <c r="U1175" i="1"/>
  <c r="Q1175" i="1"/>
  <c r="S1175" i="1" s="1"/>
  <c r="U1174" i="1"/>
  <c r="Q1174" i="1"/>
  <c r="U1173" i="1"/>
  <c r="Q1173" i="1"/>
  <c r="S1173" i="1" s="1"/>
  <c r="U1172" i="1"/>
  <c r="Q1172" i="1"/>
  <c r="S1172" i="1" s="1"/>
  <c r="U1171" i="1"/>
  <c r="Q1171" i="1"/>
  <c r="S1171" i="1" s="1"/>
  <c r="U1170" i="1"/>
  <c r="Q1170" i="1"/>
  <c r="R1170" i="1" s="1"/>
  <c r="U1169" i="1"/>
  <c r="Q1169" i="1"/>
  <c r="S1169" i="1" s="1"/>
  <c r="U1168" i="1"/>
  <c r="Q1168" i="1"/>
  <c r="S1168" i="1" s="1"/>
  <c r="U1167" i="1"/>
  <c r="Q1167" i="1"/>
  <c r="R1167" i="1" s="1"/>
  <c r="U1166" i="1"/>
  <c r="Q1166" i="1"/>
  <c r="S1166" i="1" s="1"/>
  <c r="U1165" i="1"/>
  <c r="Q1165" i="1"/>
  <c r="R1165" i="1" s="1"/>
  <c r="U1164" i="1"/>
  <c r="Q1164" i="1"/>
  <c r="U1163" i="1"/>
  <c r="Q1163" i="1"/>
  <c r="S1163" i="1" s="1"/>
  <c r="U1162" i="1"/>
  <c r="Q1162" i="1"/>
  <c r="S1162" i="1" s="1"/>
  <c r="U1161" i="1"/>
  <c r="Q1161" i="1"/>
  <c r="R1161" i="1" s="1"/>
  <c r="U1160" i="1"/>
  <c r="Q1160" i="1"/>
  <c r="U1159" i="1"/>
  <c r="Q1159" i="1"/>
  <c r="U1158" i="1"/>
  <c r="Q1158" i="1"/>
  <c r="R1158" i="1" s="1"/>
  <c r="U1157" i="1"/>
  <c r="Q1157" i="1"/>
  <c r="S1157" i="1" s="1"/>
  <c r="U1156" i="1"/>
  <c r="Q1156" i="1"/>
  <c r="S1156" i="1" s="1"/>
  <c r="U1155" i="1"/>
  <c r="Q1155" i="1"/>
  <c r="S1155" i="1" s="1"/>
  <c r="U1154" i="1"/>
  <c r="Q1154" i="1"/>
  <c r="S1154" i="1" s="1"/>
  <c r="U1153" i="1"/>
  <c r="Q1153" i="1"/>
  <c r="S1153" i="1" s="1"/>
  <c r="U1152" i="1"/>
  <c r="Q1152" i="1"/>
  <c r="S1152" i="1" s="1"/>
  <c r="U1151" i="1"/>
  <c r="Q1151" i="1"/>
  <c r="S1151" i="1" s="1"/>
  <c r="U1150" i="1"/>
  <c r="Q1150" i="1"/>
  <c r="S1150" i="1" s="1"/>
  <c r="U1149" i="1"/>
  <c r="Q1149" i="1"/>
  <c r="S1149" i="1" s="1"/>
  <c r="U1148" i="1"/>
  <c r="Q1148" i="1"/>
  <c r="U1147" i="1"/>
  <c r="Q1147" i="1"/>
  <c r="S1147" i="1" s="1"/>
  <c r="U1146" i="1"/>
  <c r="Q1146" i="1"/>
  <c r="U1145" i="1"/>
  <c r="Q1145" i="1"/>
  <c r="S1145" i="1" s="1"/>
  <c r="U1144" i="1"/>
  <c r="Q1144" i="1"/>
  <c r="U1143" i="1"/>
  <c r="Q1143" i="1"/>
  <c r="U1142" i="1"/>
  <c r="Q1142" i="1"/>
  <c r="S1142" i="1" s="1"/>
  <c r="U1141" i="1"/>
  <c r="Q1141" i="1"/>
  <c r="S1141" i="1" s="1"/>
  <c r="U1140" i="1"/>
  <c r="Q1140" i="1"/>
  <c r="S1140" i="1" s="1"/>
  <c r="U1139" i="1"/>
  <c r="Q1139" i="1"/>
  <c r="U1138" i="1"/>
  <c r="Q1138" i="1"/>
  <c r="R1138" i="1" s="1"/>
  <c r="U1137" i="1"/>
  <c r="Q1137" i="1"/>
  <c r="U1136" i="1"/>
  <c r="Q1136" i="1"/>
  <c r="S1136" i="1" s="1"/>
  <c r="U1135" i="1"/>
  <c r="Q1135" i="1"/>
  <c r="S1135" i="1" s="1"/>
  <c r="U1134" i="1"/>
  <c r="Q1134" i="1"/>
  <c r="U1133" i="1"/>
  <c r="Q1133" i="1"/>
  <c r="S1133" i="1" s="1"/>
  <c r="U1132" i="1"/>
  <c r="Q1132" i="1"/>
  <c r="S1132" i="1" s="1"/>
  <c r="U1131" i="1"/>
  <c r="Q1131" i="1"/>
  <c r="S1131" i="1" s="1"/>
  <c r="U1130" i="1"/>
  <c r="Q1130" i="1"/>
  <c r="R1130" i="1" s="1"/>
  <c r="U1129" i="1"/>
  <c r="Q1129" i="1"/>
  <c r="S1129" i="1" s="1"/>
  <c r="U1128" i="1"/>
  <c r="Q1128" i="1"/>
  <c r="S1128" i="1" s="1"/>
  <c r="U1127" i="1"/>
  <c r="Q1127" i="1"/>
  <c r="R1127" i="1" s="1"/>
  <c r="U1126" i="1"/>
  <c r="Q1126" i="1"/>
  <c r="S1126" i="1" s="1"/>
  <c r="U1125" i="1"/>
  <c r="Q1125" i="1"/>
  <c r="U1124" i="1"/>
  <c r="Q1124" i="1"/>
  <c r="S1124" i="1" s="1"/>
  <c r="U1123" i="1"/>
  <c r="Q1123" i="1"/>
  <c r="R1123" i="1" s="1"/>
  <c r="U1122" i="1"/>
  <c r="Q1122" i="1"/>
  <c r="S1122" i="1" s="1"/>
  <c r="U1121" i="1"/>
  <c r="Q1121" i="1"/>
  <c r="R1121" i="1" s="1"/>
  <c r="U1120" i="1"/>
  <c r="Q1120" i="1"/>
  <c r="U1119" i="1"/>
  <c r="Q1119" i="1"/>
  <c r="S1119" i="1" s="1"/>
  <c r="U1118" i="1"/>
  <c r="Q1118" i="1"/>
  <c r="S1118" i="1" s="1"/>
  <c r="U1117" i="1"/>
  <c r="Q1117" i="1"/>
  <c r="R1117" i="1" s="1"/>
  <c r="U1116" i="1"/>
  <c r="Q1116" i="1"/>
  <c r="S1116" i="1" s="1"/>
  <c r="U1115" i="1"/>
  <c r="Q1115" i="1"/>
  <c r="U1114" i="1"/>
  <c r="Q1114" i="1"/>
  <c r="S1114" i="1" s="1"/>
  <c r="U1113" i="1"/>
  <c r="Q1113" i="1"/>
  <c r="S1113" i="1" s="1"/>
  <c r="U1112" i="1"/>
  <c r="Q1112" i="1"/>
  <c r="S1112" i="1" s="1"/>
  <c r="U1111" i="1"/>
  <c r="Q1111" i="1"/>
  <c r="S1111" i="1" s="1"/>
  <c r="U1110" i="1"/>
  <c r="Q1110" i="1"/>
  <c r="U1109" i="1"/>
  <c r="Q1109" i="1"/>
  <c r="S1109" i="1" s="1"/>
  <c r="U1108" i="1"/>
  <c r="Q1108" i="1"/>
  <c r="S1108" i="1" s="1"/>
  <c r="U1107" i="1"/>
  <c r="Q1107" i="1"/>
  <c r="U1106" i="1"/>
  <c r="Q1106" i="1"/>
  <c r="U1105" i="1"/>
  <c r="Q1105" i="1"/>
  <c r="S1105" i="1" s="1"/>
  <c r="U1104" i="1"/>
  <c r="Q1104" i="1"/>
  <c r="S1104" i="1" s="1"/>
  <c r="U1103" i="1"/>
  <c r="Q1103" i="1"/>
  <c r="S1103" i="1" s="1"/>
  <c r="U1102" i="1"/>
  <c r="Q1102" i="1"/>
  <c r="R1102" i="1" s="1"/>
  <c r="U1101" i="1"/>
  <c r="Q1101" i="1"/>
  <c r="U1100" i="1"/>
  <c r="Q1100" i="1"/>
  <c r="S1100" i="1" s="1"/>
  <c r="U1099" i="1"/>
  <c r="Q1099" i="1"/>
  <c r="S1099" i="1" s="1"/>
  <c r="U1098" i="1"/>
  <c r="Q1098" i="1"/>
  <c r="S1098" i="1" s="1"/>
  <c r="U1097" i="1"/>
  <c r="Q1097" i="1"/>
  <c r="S1097" i="1" s="1"/>
  <c r="U1096" i="1"/>
  <c r="Q1096" i="1"/>
  <c r="S1096" i="1" s="1"/>
  <c r="U1095" i="1"/>
  <c r="Q1095" i="1"/>
  <c r="U1094" i="1"/>
  <c r="Q1094" i="1"/>
  <c r="U1093" i="1"/>
  <c r="Q1093" i="1"/>
  <c r="R1093" i="1" s="1"/>
  <c r="U1092" i="1"/>
  <c r="Q1092" i="1"/>
  <c r="R1092" i="1" s="1"/>
  <c r="U1091" i="1"/>
  <c r="Q1091" i="1"/>
  <c r="S1091" i="1" s="1"/>
  <c r="U1090" i="1"/>
  <c r="Q1090" i="1"/>
  <c r="U1089" i="1"/>
  <c r="Q1089" i="1"/>
  <c r="S1089" i="1" s="1"/>
  <c r="U1088" i="1"/>
  <c r="Q1088" i="1"/>
  <c r="S1088" i="1" s="1"/>
  <c r="U1087" i="1"/>
  <c r="Q1087" i="1"/>
  <c r="S1087" i="1" s="1"/>
  <c r="U1086" i="1"/>
  <c r="Q1086" i="1"/>
  <c r="S1086" i="1" s="1"/>
  <c r="U1085" i="1"/>
  <c r="Q1085" i="1"/>
  <c r="S1085" i="1" s="1"/>
  <c r="U1084" i="1"/>
  <c r="Q1084" i="1"/>
  <c r="U1083" i="1"/>
  <c r="Q1083" i="1"/>
  <c r="S1083" i="1" s="1"/>
  <c r="U1082" i="1"/>
  <c r="Q1082" i="1"/>
  <c r="S1082" i="1" s="1"/>
  <c r="U1081" i="1"/>
  <c r="Q1081" i="1"/>
  <c r="U1080" i="1"/>
  <c r="Q1080" i="1"/>
  <c r="R1080" i="1" s="1"/>
  <c r="U1079" i="1"/>
  <c r="Q1079" i="1"/>
  <c r="U1078" i="1"/>
  <c r="Q1078" i="1"/>
  <c r="S1078" i="1" s="1"/>
  <c r="U1077" i="1"/>
  <c r="Q1077" i="1"/>
  <c r="S1077" i="1" s="1"/>
  <c r="U1076" i="1"/>
  <c r="Q1076" i="1"/>
  <c r="S1076" i="1" s="1"/>
  <c r="U1075" i="1"/>
  <c r="Q1075" i="1"/>
  <c r="S1075" i="1" s="1"/>
  <c r="U1074" i="1"/>
  <c r="Q1074" i="1"/>
  <c r="U1073" i="1"/>
  <c r="Q1073" i="1"/>
  <c r="U1072" i="1"/>
  <c r="Q1072" i="1"/>
  <c r="S1072" i="1" s="1"/>
  <c r="U1071" i="1"/>
  <c r="Q1071" i="1"/>
  <c r="S1071" i="1" s="1"/>
  <c r="U1070" i="1"/>
  <c r="Q1070" i="1"/>
  <c r="R1070" i="1" s="1"/>
  <c r="U1069" i="1"/>
  <c r="Q1069" i="1"/>
  <c r="S1069" i="1" s="1"/>
  <c r="U1068" i="1"/>
  <c r="Q1068" i="1"/>
  <c r="S1068" i="1" s="1"/>
  <c r="U1067" i="1"/>
  <c r="Q1067" i="1"/>
  <c r="U1066" i="1"/>
  <c r="Q1066" i="1"/>
  <c r="S1066" i="1" s="1"/>
  <c r="U1065" i="1"/>
  <c r="Q1065" i="1"/>
  <c r="S1065" i="1" s="1"/>
  <c r="U1064" i="1"/>
  <c r="Q1064" i="1"/>
  <c r="R1064" i="1" s="1"/>
  <c r="U1063" i="1"/>
  <c r="Q1063" i="1"/>
  <c r="U1062" i="1"/>
  <c r="Q1062" i="1"/>
  <c r="U1061" i="1"/>
  <c r="Q1061" i="1"/>
  <c r="S1061" i="1" s="1"/>
  <c r="U1060" i="1"/>
  <c r="Q1060" i="1"/>
  <c r="R1060" i="1" s="1"/>
  <c r="U1059" i="1"/>
  <c r="Q1059" i="1"/>
  <c r="S1059" i="1" s="1"/>
  <c r="U1058" i="1"/>
  <c r="Q1058" i="1"/>
  <c r="U1057" i="1"/>
  <c r="Q1057" i="1"/>
  <c r="U1056" i="1"/>
  <c r="Q1056" i="1"/>
  <c r="R1056" i="1" s="1"/>
  <c r="U1055" i="1"/>
  <c r="Q1055" i="1"/>
  <c r="S1055" i="1" s="1"/>
  <c r="U1054" i="1"/>
  <c r="Q1054" i="1"/>
  <c r="R1054" i="1" s="1"/>
  <c r="U1053" i="1"/>
  <c r="Q1053" i="1"/>
  <c r="U1052" i="1"/>
  <c r="Q1052" i="1"/>
  <c r="S1052" i="1" s="1"/>
  <c r="U1051" i="1"/>
  <c r="Q1051" i="1"/>
  <c r="U1050" i="1"/>
  <c r="Q1050" i="1"/>
  <c r="R1050" i="1" s="1"/>
  <c r="U1049" i="1"/>
  <c r="Q1049" i="1"/>
  <c r="S1049" i="1" s="1"/>
  <c r="U1048" i="1"/>
  <c r="Q1048" i="1"/>
  <c r="S1048" i="1" s="1"/>
  <c r="U1047" i="1"/>
  <c r="Q1047" i="1"/>
  <c r="S1047" i="1" s="1"/>
  <c r="U1046" i="1"/>
  <c r="Q1046" i="1"/>
  <c r="U1045" i="1"/>
  <c r="Q1045" i="1"/>
  <c r="U1044" i="1"/>
  <c r="Q1044" i="1"/>
  <c r="S1044" i="1" s="1"/>
  <c r="U1043" i="1"/>
  <c r="Q1043" i="1"/>
  <c r="S1043" i="1" s="1"/>
  <c r="U1042" i="1"/>
  <c r="Q1042" i="1"/>
  <c r="S1042" i="1" s="1"/>
  <c r="U1041" i="1"/>
  <c r="Q1041" i="1"/>
  <c r="R1041" i="1" s="1"/>
  <c r="U1040" i="1"/>
  <c r="Q1040" i="1"/>
  <c r="S1040" i="1" s="1"/>
  <c r="U1039" i="1"/>
  <c r="Q1039" i="1"/>
  <c r="U1038" i="1"/>
  <c r="Q1038" i="1"/>
  <c r="S1038" i="1" s="1"/>
  <c r="U1037" i="1"/>
  <c r="Q1037" i="1"/>
  <c r="S1037" i="1" s="1"/>
  <c r="U1036" i="1"/>
  <c r="Q1036" i="1"/>
  <c r="U1035" i="1"/>
  <c r="Q1035" i="1"/>
  <c r="S1035" i="1" s="1"/>
  <c r="U1034" i="1"/>
  <c r="Q1034" i="1"/>
  <c r="S1034" i="1" s="1"/>
  <c r="U1033" i="1"/>
  <c r="Q1033" i="1"/>
  <c r="S1033" i="1" s="1"/>
  <c r="U1032" i="1"/>
  <c r="Q1032" i="1"/>
  <c r="S1032" i="1" s="1"/>
  <c r="U1031" i="1"/>
  <c r="Q1031" i="1"/>
  <c r="S1031" i="1" s="1"/>
  <c r="U1030" i="1"/>
  <c r="Q1030" i="1"/>
  <c r="S1030" i="1" s="1"/>
  <c r="U1029" i="1"/>
  <c r="Q1029" i="1"/>
  <c r="U1028" i="1"/>
  <c r="Q1028" i="1"/>
  <c r="R1028" i="1" s="1"/>
  <c r="U1027" i="1"/>
  <c r="Q1027" i="1"/>
  <c r="U1026" i="1"/>
  <c r="Q1026" i="1"/>
  <c r="S1026" i="1" s="1"/>
  <c r="U1025" i="1"/>
  <c r="Q1025" i="1"/>
  <c r="R1025" i="1" s="1"/>
  <c r="U1024" i="1"/>
  <c r="Q1024" i="1"/>
  <c r="S1024" i="1" s="1"/>
  <c r="U1023" i="1"/>
  <c r="Q1023" i="1"/>
  <c r="S1023" i="1" s="1"/>
  <c r="U1022" i="1"/>
  <c r="Q1022" i="1"/>
  <c r="R1022" i="1" s="1"/>
  <c r="U1021" i="1"/>
  <c r="Q1021" i="1"/>
  <c r="S1021" i="1" s="1"/>
  <c r="U1020" i="1"/>
  <c r="Q1020" i="1"/>
  <c r="U1019" i="1"/>
  <c r="Q1019" i="1"/>
  <c r="S1019" i="1" s="1"/>
  <c r="U1018" i="1"/>
  <c r="Q1018" i="1"/>
  <c r="S1018" i="1" s="1"/>
  <c r="U1017" i="1"/>
  <c r="Q1017" i="1"/>
  <c r="U1016" i="1"/>
  <c r="Q1016" i="1"/>
  <c r="S1016" i="1" s="1"/>
  <c r="U1015" i="1"/>
  <c r="Q1015" i="1"/>
  <c r="S1015" i="1" s="1"/>
  <c r="U1014" i="1"/>
  <c r="Q1014" i="1"/>
  <c r="R1014" i="1" s="1"/>
  <c r="U1013" i="1"/>
  <c r="Q1013" i="1"/>
  <c r="S1013" i="1" s="1"/>
  <c r="U1012" i="1"/>
  <c r="Q1012" i="1"/>
  <c r="S1012" i="1" s="1"/>
  <c r="U1011" i="1"/>
  <c r="Q1011" i="1"/>
  <c r="S1011" i="1" s="1"/>
  <c r="U1010" i="1"/>
  <c r="Q1010" i="1"/>
  <c r="U1009" i="1"/>
  <c r="Q1009" i="1"/>
  <c r="S1009" i="1" s="1"/>
  <c r="U1008" i="1"/>
  <c r="Q1008" i="1"/>
  <c r="R1008" i="1" s="1"/>
  <c r="U1007" i="1"/>
  <c r="Q1007" i="1"/>
  <c r="U1006" i="1"/>
  <c r="Q1006" i="1"/>
  <c r="S1006" i="1" s="1"/>
  <c r="U1005" i="1"/>
  <c r="Q1005" i="1"/>
  <c r="R1005" i="1" s="1"/>
  <c r="U1004" i="1"/>
  <c r="Q1004" i="1"/>
  <c r="U1003" i="1"/>
  <c r="Q1003" i="1"/>
  <c r="S1003" i="1" s="1"/>
  <c r="U1002" i="1"/>
  <c r="Q1002" i="1"/>
  <c r="U1001" i="1"/>
  <c r="Q1001" i="1"/>
  <c r="R1001" i="1" s="1"/>
  <c r="U1000" i="1"/>
  <c r="Q1000" i="1"/>
  <c r="S1000" i="1" s="1"/>
  <c r="U999" i="1"/>
  <c r="Q999" i="1"/>
  <c r="U998" i="1"/>
  <c r="Q998" i="1"/>
  <c r="S998" i="1" s="1"/>
  <c r="U997" i="1"/>
  <c r="Q997" i="1"/>
  <c r="U996" i="1"/>
  <c r="Q996" i="1"/>
  <c r="S996" i="1" s="1"/>
  <c r="U995" i="1"/>
  <c r="Q995" i="1"/>
  <c r="S995" i="1" s="1"/>
  <c r="U994" i="1"/>
  <c r="Q994" i="1"/>
  <c r="R994" i="1" s="1"/>
  <c r="U993" i="1"/>
  <c r="Q993" i="1"/>
  <c r="S993" i="1" s="1"/>
  <c r="U992" i="1"/>
  <c r="Q992" i="1"/>
  <c r="S992" i="1" s="1"/>
  <c r="U991" i="1"/>
  <c r="Q991" i="1"/>
  <c r="S991" i="1" s="1"/>
  <c r="U990" i="1"/>
  <c r="Q990" i="1"/>
  <c r="S990" i="1" s="1"/>
  <c r="U989" i="1"/>
  <c r="Q989" i="1"/>
  <c r="U988" i="1"/>
  <c r="Q988" i="1"/>
  <c r="U987" i="1"/>
  <c r="Q987" i="1"/>
  <c r="U986" i="1"/>
  <c r="Q986" i="1"/>
  <c r="S986" i="1" s="1"/>
  <c r="U985" i="1"/>
  <c r="Q985" i="1"/>
  <c r="R985" i="1" s="1"/>
  <c r="U984" i="1"/>
  <c r="Q984" i="1"/>
  <c r="S984" i="1" s="1"/>
  <c r="U983" i="1"/>
  <c r="Q983" i="1"/>
  <c r="U982" i="1"/>
  <c r="Q982" i="1"/>
  <c r="R982" i="1" s="1"/>
  <c r="U981" i="1"/>
  <c r="Q981" i="1"/>
  <c r="U980" i="1"/>
  <c r="Q980" i="1"/>
  <c r="R980" i="1" s="1"/>
  <c r="U979" i="1"/>
  <c r="Q979" i="1"/>
  <c r="U978" i="1"/>
  <c r="Q978" i="1"/>
  <c r="R978" i="1" s="1"/>
  <c r="U977" i="1"/>
  <c r="Q977" i="1"/>
  <c r="U976" i="1"/>
  <c r="Q976" i="1"/>
  <c r="S976" i="1" s="1"/>
  <c r="U975" i="1"/>
  <c r="Q975" i="1"/>
  <c r="S975" i="1" s="1"/>
  <c r="U974" i="1"/>
  <c r="Q974" i="1"/>
  <c r="S974" i="1" s="1"/>
  <c r="U973" i="1"/>
  <c r="Q973" i="1"/>
  <c r="U972" i="1"/>
  <c r="Q972" i="1"/>
  <c r="R972" i="1" s="1"/>
  <c r="U971" i="1"/>
  <c r="Q971" i="1"/>
  <c r="U970" i="1"/>
  <c r="Q970" i="1"/>
  <c r="S970" i="1" s="1"/>
  <c r="U969" i="1"/>
  <c r="Q969" i="1"/>
  <c r="R969" i="1" s="1"/>
  <c r="U968" i="1"/>
  <c r="Q968" i="1"/>
  <c r="S968" i="1" s="1"/>
  <c r="U967" i="1"/>
  <c r="Q967" i="1"/>
  <c r="S967" i="1" s="1"/>
  <c r="U966" i="1"/>
  <c r="Q966" i="1"/>
  <c r="R966" i="1" s="1"/>
  <c r="U965" i="1"/>
  <c r="Q965" i="1"/>
  <c r="R965" i="1" s="1"/>
  <c r="U964" i="1"/>
  <c r="Q964" i="1"/>
  <c r="S964" i="1" s="1"/>
  <c r="U963" i="1"/>
  <c r="Q963" i="1"/>
  <c r="S963" i="1" s="1"/>
  <c r="U962" i="1"/>
  <c r="Q962" i="1"/>
  <c r="S962" i="1" s="1"/>
  <c r="U961" i="1"/>
  <c r="Q961" i="1"/>
  <c r="U960" i="1"/>
  <c r="Q960" i="1"/>
  <c r="S960" i="1" s="1"/>
  <c r="U959" i="1"/>
  <c r="Q959" i="1"/>
  <c r="U958" i="1"/>
  <c r="Q958" i="1"/>
  <c r="R958" i="1" s="1"/>
  <c r="U957" i="1"/>
  <c r="Q957" i="1"/>
  <c r="S957" i="1" s="1"/>
  <c r="U956" i="1"/>
  <c r="Q956" i="1"/>
  <c r="R956" i="1" s="1"/>
  <c r="U955" i="1"/>
  <c r="Q955" i="1"/>
  <c r="U954" i="1"/>
  <c r="Q954" i="1"/>
  <c r="S954" i="1" s="1"/>
  <c r="U953" i="1"/>
  <c r="Q953" i="1"/>
  <c r="R953" i="1" s="1"/>
  <c r="U952" i="1"/>
  <c r="Q952" i="1"/>
  <c r="S952" i="1" s="1"/>
  <c r="U951" i="1"/>
  <c r="Q951" i="1"/>
  <c r="S951" i="1" s="1"/>
  <c r="U950" i="1"/>
  <c r="Q950" i="1"/>
  <c r="R950" i="1" s="1"/>
  <c r="U949" i="1"/>
  <c r="Q949" i="1"/>
  <c r="S949" i="1" s="1"/>
  <c r="U948" i="1"/>
  <c r="Q948" i="1"/>
  <c r="S948" i="1" s="1"/>
  <c r="U947" i="1"/>
  <c r="Q947" i="1"/>
  <c r="U946" i="1"/>
  <c r="Q946" i="1"/>
  <c r="S946" i="1" s="1"/>
  <c r="U945" i="1"/>
  <c r="Q945" i="1"/>
  <c r="U944" i="1"/>
  <c r="Q944" i="1"/>
  <c r="R944" i="1" s="1"/>
  <c r="U943" i="1"/>
  <c r="Q943" i="1"/>
  <c r="S943" i="1" s="1"/>
  <c r="U942" i="1"/>
  <c r="Q942" i="1"/>
  <c r="S942" i="1" s="1"/>
  <c r="U941" i="1"/>
  <c r="Q941" i="1"/>
  <c r="S941" i="1" s="1"/>
  <c r="U940" i="1"/>
  <c r="Q940" i="1"/>
  <c r="U939" i="1"/>
  <c r="Q939" i="1"/>
  <c r="S939" i="1" s="1"/>
  <c r="U938" i="1"/>
  <c r="Q938" i="1"/>
  <c r="S938" i="1" s="1"/>
  <c r="U937" i="1"/>
  <c r="Q937" i="1"/>
  <c r="R937" i="1" s="1"/>
  <c r="U936" i="1"/>
  <c r="Q936" i="1"/>
  <c r="S936" i="1" s="1"/>
  <c r="U935" i="1"/>
  <c r="Q935" i="1"/>
  <c r="S935" i="1" s="1"/>
  <c r="U934" i="1"/>
  <c r="Q934" i="1"/>
  <c r="S934" i="1" s="1"/>
  <c r="U933" i="1"/>
  <c r="Q933" i="1"/>
  <c r="S933" i="1" s="1"/>
  <c r="U932" i="1"/>
  <c r="Q932" i="1"/>
  <c r="U931" i="1"/>
  <c r="Q931" i="1"/>
  <c r="S931" i="1" s="1"/>
  <c r="U930" i="1"/>
  <c r="Q930" i="1"/>
  <c r="S930" i="1" s="1"/>
  <c r="U929" i="1"/>
  <c r="Q929" i="1"/>
  <c r="R929" i="1" s="1"/>
  <c r="U928" i="1"/>
  <c r="Q928" i="1"/>
  <c r="S928" i="1" s="1"/>
  <c r="U927" i="1"/>
  <c r="Q927" i="1"/>
  <c r="S927" i="1" s="1"/>
  <c r="U926" i="1"/>
  <c r="Q926" i="1"/>
  <c r="S926" i="1" s="1"/>
  <c r="U925" i="1"/>
  <c r="Q925" i="1"/>
  <c r="R925" i="1" s="1"/>
  <c r="U924" i="1"/>
  <c r="Q924" i="1"/>
  <c r="S924" i="1" s="1"/>
  <c r="U923" i="1"/>
  <c r="Q923" i="1"/>
  <c r="S923" i="1" s="1"/>
  <c r="U922" i="1"/>
  <c r="Q922" i="1"/>
  <c r="U921" i="1"/>
  <c r="Q921" i="1"/>
  <c r="R921" i="1" s="1"/>
  <c r="U920" i="1"/>
  <c r="Q920" i="1"/>
  <c r="R920" i="1" s="1"/>
  <c r="U919" i="1"/>
  <c r="Q919" i="1"/>
  <c r="U918" i="1"/>
  <c r="Q918" i="1"/>
  <c r="R918" i="1" s="1"/>
  <c r="U917" i="1"/>
  <c r="Q917" i="1"/>
  <c r="U916" i="1"/>
  <c r="Q916" i="1"/>
  <c r="S916" i="1" s="1"/>
  <c r="U915" i="1"/>
  <c r="Q915" i="1"/>
  <c r="S915" i="1" s="1"/>
  <c r="U914" i="1"/>
  <c r="Q914" i="1"/>
  <c r="U913" i="1"/>
  <c r="Q913" i="1"/>
  <c r="U912" i="1"/>
  <c r="Q912" i="1"/>
  <c r="S912" i="1" s="1"/>
  <c r="U911" i="1"/>
  <c r="Q911" i="1"/>
  <c r="S911" i="1" s="1"/>
  <c r="U910" i="1"/>
  <c r="Q910" i="1"/>
  <c r="S910" i="1" s="1"/>
  <c r="U909" i="1"/>
  <c r="Q909" i="1"/>
  <c r="S909" i="1" s="1"/>
  <c r="U908" i="1"/>
  <c r="Q908" i="1"/>
  <c r="S908" i="1" s="1"/>
  <c r="U907" i="1"/>
  <c r="Q907" i="1"/>
  <c r="U906" i="1"/>
  <c r="Q906" i="1"/>
  <c r="R906" i="1" s="1"/>
  <c r="U905" i="1"/>
  <c r="Q905" i="1"/>
  <c r="R905" i="1" s="1"/>
  <c r="U904" i="1"/>
  <c r="Q904" i="1"/>
  <c r="R904" i="1" s="1"/>
  <c r="U903" i="1"/>
  <c r="Q903" i="1"/>
  <c r="U902" i="1"/>
  <c r="Q902" i="1"/>
  <c r="S902" i="1" s="1"/>
  <c r="U901" i="1"/>
  <c r="Q901" i="1"/>
  <c r="S901" i="1" s="1"/>
  <c r="U900" i="1"/>
  <c r="Q900" i="1"/>
  <c r="S900" i="1" s="1"/>
  <c r="U899" i="1"/>
  <c r="Q899" i="1"/>
  <c r="S899" i="1" s="1"/>
  <c r="U898" i="1"/>
  <c r="Q898" i="1"/>
  <c r="U897" i="1"/>
  <c r="Q897" i="1"/>
  <c r="R897" i="1" s="1"/>
  <c r="U896" i="1"/>
  <c r="Q896" i="1"/>
  <c r="S896" i="1" s="1"/>
  <c r="U895" i="1"/>
  <c r="Q895" i="1"/>
  <c r="S895" i="1" s="1"/>
  <c r="U894" i="1"/>
  <c r="Q894" i="1"/>
  <c r="R894" i="1" s="1"/>
  <c r="U893" i="1"/>
  <c r="Q893" i="1"/>
  <c r="R893" i="1" s="1"/>
  <c r="U892" i="1"/>
  <c r="Q892" i="1"/>
  <c r="S892" i="1" s="1"/>
  <c r="U891" i="1"/>
  <c r="Q891" i="1"/>
  <c r="U890" i="1"/>
  <c r="Q890" i="1"/>
  <c r="R890" i="1" s="1"/>
  <c r="U889" i="1"/>
  <c r="Q889" i="1"/>
  <c r="S889" i="1" s="1"/>
  <c r="U888" i="1"/>
  <c r="Q888" i="1"/>
  <c r="S888" i="1" s="1"/>
  <c r="U887" i="1"/>
  <c r="Q887" i="1"/>
  <c r="S887" i="1" s="1"/>
  <c r="U886" i="1"/>
  <c r="Q886" i="1"/>
  <c r="S886" i="1" s="1"/>
  <c r="U885" i="1"/>
  <c r="Q885" i="1"/>
  <c r="U884" i="1"/>
  <c r="Q884" i="1"/>
  <c r="U883" i="1"/>
  <c r="Q883" i="1"/>
  <c r="S883" i="1" s="1"/>
  <c r="U882" i="1"/>
  <c r="Q882" i="1"/>
  <c r="U881" i="1"/>
  <c r="Q881" i="1"/>
  <c r="R881" i="1" s="1"/>
  <c r="U880" i="1"/>
  <c r="Q880" i="1"/>
  <c r="S880" i="1" s="1"/>
  <c r="U879" i="1"/>
  <c r="Q879" i="1"/>
  <c r="U878" i="1"/>
  <c r="Q878" i="1"/>
  <c r="S878" i="1" s="1"/>
  <c r="U877" i="1"/>
  <c r="Q877" i="1"/>
  <c r="S877" i="1" s="1"/>
  <c r="U876" i="1"/>
  <c r="Q876" i="1"/>
  <c r="R876" i="1" s="1"/>
  <c r="U875" i="1"/>
  <c r="Q875" i="1"/>
  <c r="S875" i="1" s="1"/>
  <c r="U874" i="1"/>
  <c r="Q874" i="1"/>
  <c r="S874" i="1" s="1"/>
  <c r="U873" i="1"/>
  <c r="Q873" i="1"/>
  <c r="U872" i="1"/>
  <c r="Q872" i="1"/>
  <c r="U871" i="1"/>
  <c r="Q871" i="1"/>
  <c r="S871" i="1" s="1"/>
  <c r="U870" i="1"/>
  <c r="Q870" i="1"/>
  <c r="R870" i="1" s="1"/>
  <c r="U869" i="1"/>
  <c r="Q869" i="1"/>
  <c r="U868" i="1"/>
  <c r="Q868" i="1"/>
  <c r="U867" i="1"/>
  <c r="Q867" i="1"/>
  <c r="U866" i="1"/>
  <c r="Q866" i="1"/>
  <c r="S866" i="1" s="1"/>
  <c r="U865" i="1"/>
  <c r="Q865" i="1"/>
  <c r="R865" i="1" s="1"/>
  <c r="U864" i="1"/>
  <c r="Q864" i="1"/>
  <c r="S864" i="1" s="1"/>
  <c r="U863" i="1"/>
  <c r="Q863" i="1"/>
  <c r="U862" i="1"/>
  <c r="Q862" i="1"/>
  <c r="S862" i="1" s="1"/>
  <c r="U861" i="1"/>
  <c r="Q861" i="1"/>
  <c r="S861" i="1" s="1"/>
  <c r="U860" i="1"/>
  <c r="Q860" i="1"/>
  <c r="S860" i="1" s="1"/>
  <c r="U859" i="1"/>
  <c r="Q859" i="1"/>
  <c r="S859" i="1" s="1"/>
  <c r="U858" i="1"/>
  <c r="Q858" i="1"/>
  <c r="S858" i="1" s="1"/>
  <c r="U857" i="1"/>
  <c r="Q857" i="1"/>
  <c r="S857" i="1" s="1"/>
  <c r="U856" i="1"/>
  <c r="Q856" i="1"/>
  <c r="S856" i="1" s="1"/>
  <c r="U855" i="1"/>
  <c r="Q855" i="1"/>
  <c r="S855" i="1" s="1"/>
  <c r="U854" i="1"/>
  <c r="Q854" i="1"/>
  <c r="S854" i="1" s="1"/>
  <c r="U853" i="1"/>
  <c r="Q853" i="1"/>
  <c r="R853" i="1" s="1"/>
  <c r="U852" i="1"/>
  <c r="Q852" i="1"/>
  <c r="S852" i="1" s="1"/>
  <c r="U851" i="1"/>
  <c r="Q851" i="1"/>
  <c r="S851" i="1" s="1"/>
  <c r="U850" i="1"/>
  <c r="Q850" i="1"/>
  <c r="R850" i="1" s="1"/>
  <c r="U849" i="1"/>
  <c r="Q849" i="1"/>
  <c r="S849" i="1" s="1"/>
  <c r="U848" i="1"/>
  <c r="Q848" i="1"/>
  <c r="R848" i="1" s="1"/>
  <c r="U847" i="1"/>
  <c r="Q847" i="1"/>
  <c r="U846" i="1"/>
  <c r="Q846" i="1"/>
  <c r="S846" i="1" s="1"/>
  <c r="U845" i="1"/>
  <c r="Q845" i="1"/>
  <c r="R845" i="1" s="1"/>
  <c r="U844" i="1"/>
  <c r="Q844" i="1"/>
  <c r="S844" i="1" s="1"/>
  <c r="U843" i="1"/>
  <c r="Q843" i="1"/>
  <c r="S843" i="1" s="1"/>
  <c r="U842" i="1"/>
  <c r="Q842" i="1"/>
  <c r="R842" i="1" s="1"/>
  <c r="U841" i="1"/>
  <c r="Q841" i="1"/>
  <c r="R841" i="1" s="1"/>
  <c r="U840" i="1"/>
  <c r="Q840" i="1"/>
  <c r="S840" i="1" s="1"/>
  <c r="U839" i="1"/>
  <c r="Q839" i="1"/>
  <c r="U838" i="1"/>
  <c r="Q838" i="1"/>
  <c r="U837" i="1"/>
  <c r="Q837" i="1"/>
  <c r="S837" i="1" s="1"/>
  <c r="U836" i="1"/>
  <c r="Q836" i="1"/>
  <c r="S836" i="1" s="1"/>
  <c r="U835" i="1"/>
  <c r="Q835" i="1"/>
  <c r="S835" i="1" s="1"/>
  <c r="U834" i="1"/>
  <c r="Q834" i="1"/>
  <c r="S834" i="1" s="1"/>
  <c r="U833" i="1"/>
  <c r="Q833" i="1"/>
  <c r="U832" i="1"/>
  <c r="Q832" i="1"/>
  <c r="S832" i="1" s="1"/>
  <c r="U831" i="1"/>
  <c r="Q831" i="1"/>
  <c r="S831" i="1" s="1"/>
  <c r="U830" i="1"/>
  <c r="Q830" i="1"/>
  <c r="U829" i="1"/>
  <c r="Q829" i="1"/>
  <c r="R829" i="1" s="1"/>
  <c r="U828" i="1"/>
  <c r="Q828" i="1"/>
  <c r="S828" i="1" s="1"/>
  <c r="U827" i="1"/>
  <c r="Q827" i="1"/>
  <c r="U826" i="1"/>
  <c r="Q826" i="1"/>
  <c r="R826" i="1" s="1"/>
  <c r="U825" i="1"/>
  <c r="Q825" i="1"/>
  <c r="S825" i="1" s="1"/>
  <c r="U824" i="1"/>
  <c r="Q824" i="1"/>
  <c r="S824" i="1" s="1"/>
  <c r="U823" i="1"/>
  <c r="Q823" i="1"/>
  <c r="U822" i="1"/>
  <c r="Q822" i="1"/>
  <c r="S822" i="1" s="1"/>
  <c r="U821" i="1"/>
  <c r="Q821" i="1"/>
  <c r="S821" i="1" s="1"/>
  <c r="U820" i="1"/>
  <c r="Q820" i="1"/>
  <c r="U819" i="1"/>
  <c r="Q819" i="1"/>
  <c r="S819" i="1" s="1"/>
  <c r="U818" i="1"/>
  <c r="Q818" i="1"/>
  <c r="R818" i="1" s="1"/>
  <c r="U817" i="1"/>
  <c r="Q817" i="1"/>
  <c r="S817" i="1" s="1"/>
  <c r="U816" i="1"/>
  <c r="Q816" i="1"/>
  <c r="U815" i="1"/>
  <c r="Q815" i="1"/>
  <c r="U814" i="1"/>
  <c r="Q814" i="1"/>
  <c r="R814" i="1" s="1"/>
  <c r="U813" i="1"/>
  <c r="Q813" i="1"/>
  <c r="S813" i="1" s="1"/>
  <c r="U812" i="1"/>
  <c r="Q812" i="1"/>
  <c r="U811" i="1"/>
  <c r="Q811" i="1"/>
  <c r="U810" i="1"/>
  <c r="Q810" i="1"/>
  <c r="U809" i="1"/>
  <c r="Q809" i="1"/>
  <c r="S809" i="1" s="1"/>
  <c r="U808" i="1"/>
  <c r="Q808" i="1"/>
  <c r="S808" i="1" s="1"/>
  <c r="U807" i="1"/>
  <c r="Q807" i="1"/>
  <c r="S807" i="1" s="1"/>
  <c r="U806" i="1"/>
  <c r="Q806" i="1"/>
  <c r="S806" i="1" s="1"/>
  <c r="U805" i="1"/>
  <c r="Q805" i="1"/>
  <c r="U804" i="1"/>
  <c r="Q804" i="1"/>
  <c r="R804" i="1" s="1"/>
  <c r="U803" i="1"/>
  <c r="Q803" i="1"/>
  <c r="S803" i="1" s="1"/>
  <c r="U802" i="1"/>
  <c r="Q802" i="1"/>
  <c r="S802" i="1" s="1"/>
  <c r="U801" i="1"/>
  <c r="Q801" i="1"/>
  <c r="S801" i="1" s="1"/>
  <c r="U800" i="1"/>
  <c r="Q800" i="1"/>
  <c r="S800" i="1" s="1"/>
  <c r="U799" i="1"/>
  <c r="Q799" i="1"/>
  <c r="U798" i="1"/>
  <c r="Q798" i="1"/>
  <c r="R798" i="1" s="1"/>
  <c r="U797" i="1"/>
  <c r="Q797" i="1"/>
  <c r="S797" i="1" s="1"/>
  <c r="U796" i="1"/>
  <c r="Q796" i="1"/>
  <c r="U795" i="1"/>
  <c r="Q795" i="1"/>
  <c r="S795" i="1" s="1"/>
  <c r="U794" i="1"/>
  <c r="Q794" i="1"/>
  <c r="U793" i="1"/>
  <c r="Q793" i="1"/>
  <c r="U792" i="1"/>
  <c r="Q792" i="1"/>
  <c r="S792" i="1" s="1"/>
  <c r="U791" i="1"/>
  <c r="Q791" i="1"/>
  <c r="S791" i="1" s="1"/>
  <c r="U790" i="1"/>
  <c r="Q790" i="1"/>
  <c r="U789" i="1"/>
  <c r="Q789" i="1"/>
  <c r="S789" i="1" s="1"/>
  <c r="U788" i="1"/>
  <c r="Q788" i="1"/>
  <c r="S788" i="1" s="1"/>
  <c r="U787" i="1"/>
  <c r="Q787" i="1"/>
  <c r="U786" i="1"/>
  <c r="Q786" i="1"/>
  <c r="R786" i="1" s="1"/>
  <c r="U785" i="1"/>
  <c r="Q785" i="1"/>
  <c r="S785" i="1" s="1"/>
  <c r="U784" i="1"/>
  <c r="Q784" i="1"/>
  <c r="U783" i="1"/>
  <c r="Q783" i="1"/>
  <c r="U782" i="1"/>
  <c r="Q782" i="1"/>
  <c r="S782" i="1" s="1"/>
  <c r="U781" i="1"/>
  <c r="Q781" i="1"/>
  <c r="R781" i="1" s="1"/>
  <c r="U780" i="1"/>
  <c r="Q780" i="1"/>
  <c r="S780" i="1" s="1"/>
  <c r="U779" i="1"/>
  <c r="Q779" i="1"/>
  <c r="S779" i="1" s="1"/>
  <c r="U778" i="1"/>
  <c r="Q778" i="1"/>
  <c r="R778" i="1" s="1"/>
  <c r="U777" i="1"/>
  <c r="Q777" i="1"/>
  <c r="U776" i="1"/>
  <c r="Q776" i="1"/>
  <c r="U775" i="1"/>
  <c r="Q775" i="1"/>
  <c r="S775" i="1" s="1"/>
  <c r="U774" i="1"/>
  <c r="Q774" i="1"/>
  <c r="S774" i="1" s="1"/>
  <c r="U773" i="1"/>
  <c r="Q773" i="1"/>
  <c r="U772" i="1"/>
  <c r="Q772" i="1"/>
  <c r="S772" i="1" s="1"/>
  <c r="U771" i="1"/>
  <c r="Q771" i="1"/>
  <c r="S771" i="1" s="1"/>
  <c r="U770" i="1"/>
  <c r="Q770" i="1"/>
  <c r="R770" i="1" s="1"/>
  <c r="U769" i="1"/>
  <c r="Q769" i="1"/>
  <c r="S769" i="1" s="1"/>
  <c r="U768" i="1"/>
  <c r="Q768" i="1"/>
  <c r="R768" i="1" s="1"/>
  <c r="U767" i="1"/>
  <c r="Q767" i="1"/>
  <c r="U766" i="1"/>
  <c r="Q766" i="1"/>
  <c r="S766" i="1" s="1"/>
  <c r="U765" i="1"/>
  <c r="Q765" i="1"/>
  <c r="S765" i="1" s="1"/>
  <c r="U764" i="1"/>
  <c r="Q764" i="1"/>
  <c r="S764" i="1" s="1"/>
  <c r="U763" i="1"/>
  <c r="Q763" i="1"/>
  <c r="U762" i="1"/>
  <c r="Q762" i="1"/>
  <c r="U761" i="1"/>
  <c r="Q761" i="1"/>
  <c r="S761" i="1" s="1"/>
  <c r="U760" i="1"/>
  <c r="Q760" i="1"/>
  <c r="S760" i="1" s="1"/>
  <c r="U759" i="1"/>
  <c r="Q759" i="1"/>
  <c r="U758" i="1"/>
  <c r="Q758" i="1"/>
  <c r="U757" i="1"/>
  <c r="Q757" i="1"/>
  <c r="R757" i="1" s="1"/>
  <c r="U756" i="1"/>
  <c r="Q756" i="1"/>
  <c r="R756" i="1" s="1"/>
  <c r="U755" i="1"/>
  <c r="Q755" i="1"/>
  <c r="U754" i="1"/>
  <c r="Q754" i="1"/>
  <c r="S754" i="1" s="1"/>
  <c r="U753" i="1"/>
  <c r="Q753" i="1"/>
  <c r="S753" i="1" s="1"/>
  <c r="U752" i="1"/>
  <c r="Q752" i="1"/>
  <c r="R752" i="1" s="1"/>
  <c r="U751" i="1"/>
  <c r="Q751" i="1"/>
  <c r="U750" i="1"/>
  <c r="Q750" i="1"/>
  <c r="S750" i="1" s="1"/>
  <c r="U749" i="1"/>
  <c r="Q749" i="1"/>
  <c r="R749" i="1" s="1"/>
  <c r="U748" i="1"/>
  <c r="Q748" i="1"/>
  <c r="S748" i="1" s="1"/>
  <c r="U747" i="1"/>
  <c r="Q747" i="1"/>
  <c r="U746" i="1"/>
  <c r="Q746" i="1"/>
  <c r="S746" i="1" s="1"/>
  <c r="U745" i="1"/>
  <c r="Q745" i="1"/>
  <c r="U744" i="1"/>
  <c r="Q744" i="1"/>
  <c r="U743" i="1"/>
  <c r="Q743" i="1"/>
  <c r="U742" i="1"/>
  <c r="Q742" i="1"/>
  <c r="U741" i="1"/>
  <c r="Q741" i="1"/>
  <c r="S741" i="1" s="1"/>
  <c r="U740" i="1"/>
  <c r="Q740" i="1"/>
  <c r="R740" i="1" s="1"/>
  <c r="U739" i="1"/>
  <c r="Q739" i="1"/>
  <c r="U738" i="1"/>
  <c r="Q738" i="1"/>
  <c r="R738" i="1" s="1"/>
  <c r="U737" i="1"/>
  <c r="Q737" i="1"/>
  <c r="R737" i="1" s="1"/>
  <c r="U736" i="1"/>
  <c r="Q736" i="1"/>
  <c r="R736" i="1" s="1"/>
  <c r="U735" i="1"/>
  <c r="Q735" i="1"/>
  <c r="U734" i="1"/>
  <c r="Q734" i="1"/>
  <c r="S734" i="1" s="1"/>
  <c r="U733" i="1"/>
  <c r="Q733" i="1"/>
  <c r="S733" i="1" s="1"/>
  <c r="U732" i="1"/>
  <c r="Q732" i="1"/>
  <c r="S732" i="1" s="1"/>
  <c r="U731" i="1"/>
  <c r="Q731" i="1"/>
  <c r="U730" i="1"/>
  <c r="Q730" i="1"/>
  <c r="U729" i="1"/>
  <c r="Q729" i="1"/>
  <c r="U728" i="1"/>
  <c r="Q728" i="1"/>
  <c r="R728" i="1" s="1"/>
  <c r="U727" i="1"/>
  <c r="Q727" i="1"/>
  <c r="U726" i="1"/>
  <c r="Q726" i="1"/>
  <c r="S726" i="1" s="1"/>
  <c r="U725" i="1"/>
  <c r="Q725" i="1"/>
  <c r="R725" i="1" s="1"/>
  <c r="U724" i="1"/>
  <c r="Q724" i="1"/>
  <c r="S724" i="1" s="1"/>
  <c r="U723" i="1"/>
  <c r="Q723" i="1"/>
  <c r="U722" i="1"/>
  <c r="Q722" i="1"/>
  <c r="S722" i="1" s="1"/>
  <c r="U721" i="1"/>
  <c r="Q721" i="1"/>
  <c r="S721" i="1" s="1"/>
  <c r="U720" i="1"/>
  <c r="Q720" i="1"/>
  <c r="S720" i="1" s="1"/>
  <c r="U719" i="1"/>
  <c r="Q719" i="1"/>
  <c r="U718" i="1"/>
  <c r="Q718" i="1"/>
  <c r="S718" i="1" s="1"/>
  <c r="U717" i="1"/>
  <c r="Q717" i="1"/>
  <c r="S717" i="1" s="1"/>
  <c r="U716" i="1"/>
  <c r="Q716" i="1"/>
  <c r="R716" i="1" s="1"/>
  <c r="U715" i="1"/>
  <c r="Q715" i="1"/>
  <c r="U714" i="1"/>
  <c r="Q714" i="1"/>
  <c r="S714" i="1" s="1"/>
  <c r="U713" i="1"/>
  <c r="Q713" i="1"/>
  <c r="U712" i="1"/>
  <c r="Q712" i="1"/>
  <c r="S712" i="1" s="1"/>
  <c r="U711" i="1"/>
  <c r="Q711" i="1"/>
  <c r="U710" i="1"/>
  <c r="Q710" i="1"/>
  <c r="S710" i="1" s="1"/>
  <c r="U709" i="1"/>
  <c r="Q709" i="1"/>
  <c r="S709" i="1" s="1"/>
  <c r="U708" i="1"/>
  <c r="Q708" i="1"/>
  <c r="U707" i="1"/>
  <c r="Q707" i="1"/>
  <c r="U706" i="1"/>
  <c r="Q706" i="1"/>
  <c r="U705" i="1"/>
  <c r="Q705" i="1"/>
  <c r="R705" i="1" s="1"/>
  <c r="U704" i="1"/>
  <c r="Q704" i="1"/>
  <c r="S704" i="1" s="1"/>
  <c r="U703" i="1"/>
  <c r="Q703" i="1"/>
  <c r="U702" i="1"/>
  <c r="Q702" i="1"/>
  <c r="S702" i="1" s="1"/>
  <c r="U701" i="1"/>
  <c r="Q701" i="1"/>
  <c r="S701" i="1" s="1"/>
  <c r="U700" i="1"/>
  <c r="Q700" i="1"/>
  <c r="S700" i="1" s="1"/>
  <c r="U699" i="1"/>
  <c r="Q699" i="1"/>
  <c r="U698" i="1"/>
  <c r="Q698" i="1"/>
  <c r="R698" i="1" s="1"/>
  <c r="U697" i="1"/>
  <c r="Q697" i="1"/>
  <c r="S697" i="1" s="1"/>
  <c r="U696" i="1"/>
  <c r="Q696" i="1"/>
  <c r="U695" i="1"/>
  <c r="Q695" i="1"/>
  <c r="U694" i="1"/>
  <c r="Q694" i="1"/>
  <c r="S694" i="1" s="1"/>
  <c r="U693" i="1"/>
  <c r="Q693" i="1"/>
  <c r="S693" i="1" s="1"/>
  <c r="U692" i="1"/>
  <c r="Q692" i="1"/>
  <c r="U691" i="1"/>
  <c r="Q691" i="1"/>
  <c r="U690" i="1"/>
  <c r="Q690" i="1"/>
  <c r="S690" i="1" s="1"/>
  <c r="U689" i="1"/>
  <c r="Q689" i="1"/>
  <c r="U688" i="1"/>
  <c r="Q688" i="1"/>
  <c r="S688" i="1" s="1"/>
  <c r="U687" i="1"/>
  <c r="Q687" i="1"/>
  <c r="U686" i="1"/>
  <c r="Q686" i="1"/>
  <c r="U685" i="1"/>
  <c r="Q685" i="1"/>
  <c r="S685" i="1" s="1"/>
  <c r="U684" i="1"/>
  <c r="Q684" i="1"/>
  <c r="U683" i="1"/>
  <c r="Q683" i="1"/>
  <c r="U682" i="1"/>
  <c r="Q682" i="1"/>
  <c r="R682" i="1" s="1"/>
  <c r="U681" i="1"/>
  <c r="Q681" i="1"/>
  <c r="S681" i="1" s="1"/>
  <c r="U680" i="1"/>
  <c r="Q680" i="1"/>
  <c r="U679" i="1"/>
  <c r="Q679" i="1"/>
  <c r="U678" i="1"/>
  <c r="Q678" i="1"/>
  <c r="R678" i="1" s="1"/>
  <c r="U677" i="1"/>
  <c r="Q677" i="1"/>
  <c r="S677" i="1" s="1"/>
  <c r="U676" i="1"/>
  <c r="Q676" i="1"/>
  <c r="U675" i="1"/>
  <c r="Q675" i="1"/>
  <c r="U674" i="1"/>
  <c r="Q674" i="1"/>
  <c r="S674" i="1" s="1"/>
  <c r="U673" i="1"/>
  <c r="Q673" i="1"/>
  <c r="S673" i="1" s="1"/>
  <c r="U672" i="1"/>
  <c r="Q672" i="1"/>
  <c r="R672" i="1" s="1"/>
  <c r="U671" i="1"/>
  <c r="Q671" i="1"/>
  <c r="U670" i="1"/>
  <c r="Q670" i="1"/>
  <c r="U669" i="1"/>
  <c r="Q669" i="1"/>
  <c r="S669" i="1" s="1"/>
  <c r="U668" i="1"/>
  <c r="Q668" i="1"/>
  <c r="R668" i="1" s="1"/>
  <c r="U667" i="1"/>
  <c r="Q667" i="1"/>
  <c r="U666" i="1"/>
  <c r="Q666" i="1"/>
  <c r="S666" i="1" s="1"/>
  <c r="U665" i="1"/>
  <c r="Q665" i="1"/>
  <c r="U664" i="1"/>
  <c r="Q664" i="1"/>
  <c r="S664" i="1" s="1"/>
  <c r="U663" i="1"/>
  <c r="Q663" i="1"/>
  <c r="U662" i="1"/>
  <c r="Q662" i="1"/>
  <c r="S662" i="1" s="1"/>
  <c r="U661" i="1"/>
  <c r="Q661" i="1"/>
  <c r="U660" i="1"/>
  <c r="Q660" i="1"/>
  <c r="R660" i="1" s="1"/>
  <c r="U659" i="1"/>
  <c r="Q659" i="1"/>
  <c r="U658" i="1"/>
  <c r="Q658" i="1"/>
  <c r="R658" i="1" s="1"/>
  <c r="U657" i="1"/>
  <c r="Q657" i="1"/>
  <c r="R657" i="1" s="1"/>
  <c r="U656" i="1"/>
  <c r="Q656" i="1"/>
  <c r="S656" i="1" s="1"/>
  <c r="U655" i="1"/>
  <c r="Q655" i="1"/>
  <c r="U654" i="1"/>
  <c r="Q654" i="1"/>
  <c r="R654" i="1" s="1"/>
  <c r="U653" i="1"/>
  <c r="Q653" i="1"/>
  <c r="S653" i="1" s="1"/>
  <c r="U652" i="1"/>
  <c r="Q652" i="1"/>
  <c r="U651" i="1"/>
  <c r="Q651" i="1"/>
  <c r="U650" i="1"/>
  <c r="Q650" i="1"/>
  <c r="S650" i="1" s="1"/>
  <c r="U649" i="1"/>
  <c r="Q649" i="1"/>
  <c r="U648" i="1"/>
  <c r="Q648" i="1"/>
  <c r="S648" i="1" s="1"/>
  <c r="U647" i="1"/>
  <c r="Q647" i="1"/>
  <c r="U646" i="1"/>
  <c r="Q646" i="1"/>
  <c r="S646" i="1" s="1"/>
  <c r="U645" i="1"/>
  <c r="Q645" i="1"/>
  <c r="U644" i="1"/>
  <c r="Q644" i="1"/>
  <c r="R644" i="1" s="1"/>
  <c r="U643" i="1"/>
  <c r="Q643" i="1"/>
  <c r="U642" i="1"/>
  <c r="Q642" i="1"/>
  <c r="S642" i="1" s="1"/>
  <c r="U641" i="1"/>
  <c r="Q641" i="1"/>
  <c r="R641" i="1" s="1"/>
  <c r="U640" i="1"/>
  <c r="Q640" i="1"/>
  <c r="S640" i="1" s="1"/>
  <c r="U639" i="1"/>
  <c r="Q639" i="1"/>
  <c r="U638" i="1"/>
  <c r="Q638" i="1"/>
  <c r="S638" i="1" s="1"/>
  <c r="U637" i="1"/>
  <c r="Q637" i="1"/>
  <c r="S637" i="1" s="1"/>
  <c r="U636" i="1"/>
  <c r="Q636" i="1"/>
  <c r="R636" i="1" s="1"/>
  <c r="U635" i="1"/>
  <c r="Q635" i="1"/>
  <c r="U634" i="1"/>
  <c r="Q634" i="1"/>
  <c r="S634" i="1" s="1"/>
  <c r="U633" i="1"/>
  <c r="Q633" i="1"/>
  <c r="S633" i="1" s="1"/>
  <c r="U632" i="1"/>
  <c r="Q632" i="1"/>
  <c r="R632" i="1" s="1"/>
  <c r="U631" i="1"/>
  <c r="Q631" i="1"/>
  <c r="U630" i="1"/>
  <c r="Q630" i="1"/>
  <c r="R630" i="1" s="1"/>
  <c r="U629" i="1"/>
  <c r="Q629" i="1"/>
  <c r="S629" i="1" s="1"/>
  <c r="U628" i="1"/>
  <c r="Q628" i="1"/>
  <c r="R628" i="1" s="1"/>
  <c r="U627" i="1"/>
  <c r="Q627" i="1"/>
  <c r="U626" i="1"/>
  <c r="Q626" i="1"/>
  <c r="R626" i="1" s="1"/>
  <c r="U625" i="1"/>
  <c r="Q625" i="1"/>
  <c r="S625" i="1" s="1"/>
  <c r="U624" i="1"/>
  <c r="Q624" i="1"/>
  <c r="S624" i="1" s="1"/>
  <c r="U623" i="1"/>
  <c r="Q623" i="1"/>
  <c r="U622" i="1"/>
  <c r="Q622" i="1"/>
  <c r="U621" i="1"/>
  <c r="Q621" i="1"/>
  <c r="S621" i="1" s="1"/>
  <c r="U620" i="1"/>
  <c r="Q620" i="1"/>
  <c r="S620" i="1" s="1"/>
  <c r="U619" i="1"/>
  <c r="Q619" i="1"/>
  <c r="U618" i="1"/>
  <c r="Q618" i="1"/>
  <c r="R618" i="1" s="1"/>
  <c r="U617" i="1"/>
  <c r="Q617" i="1"/>
  <c r="R617" i="1" s="1"/>
  <c r="U616" i="1"/>
  <c r="Q616" i="1"/>
  <c r="S616" i="1" s="1"/>
  <c r="U615" i="1"/>
  <c r="Q615" i="1"/>
  <c r="U614" i="1"/>
  <c r="Q614" i="1"/>
  <c r="S614" i="1" s="1"/>
  <c r="U613" i="1"/>
  <c r="Q613" i="1"/>
  <c r="S613" i="1" s="1"/>
  <c r="U612" i="1"/>
  <c r="Q612" i="1"/>
  <c r="S612" i="1" s="1"/>
  <c r="U611" i="1"/>
  <c r="Q611" i="1"/>
  <c r="U610" i="1"/>
  <c r="Q610" i="1"/>
  <c r="S610" i="1" s="1"/>
  <c r="U609" i="1"/>
  <c r="Q609" i="1"/>
  <c r="U608" i="1"/>
  <c r="Q608" i="1"/>
  <c r="R608" i="1" s="1"/>
  <c r="U607" i="1"/>
  <c r="Q607" i="1"/>
  <c r="U606" i="1"/>
  <c r="Q606" i="1"/>
  <c r="S606" i="1" s="1"/>
  <c r="U605" i="1"/>
  <c r="Q605" i="1"/>
  <c r="R605" i="1" s="1"/>
  <c r="U604" i="1"/>
  <c r="Q604" i="1"/>
  <c r="R604" i="1" s="1"/>
  <c r="U603" i="1"/>
  <c r="Q603" i="1"/>
  <c r="U602" i="1"/>
  <c r="Q602" i="1"/>
  <c r="S602" i="1" s="1"/>
  <c r="U601" i="1"/>
  <c r="Q601" i="1"/>
  <c r="S601" i="1" s="1"/>
  <c r="U600" i="1"/>
  <c r="Q600" i="1"/>
  <c r="U599" i="1"/>
  <c r="Q599" i="1"/>
  <c r="U598" i="1"/>
  <c r="Q598" i="1"/>
  <c r="S598" i="1" s="1"/>
  <c r="U597" i="1"/>
  <c r="Q597" i="1"/>
  <c r="S597" i="1" s="1"/>
  <c r="U596" i="1"/>
  <c r="Q596" i="1"/>
  <c r="R596" i="1" s="1"/>
  <c r="U595" i="1"/>
  <c r="Q595" i="1"/>
  <c r="U594" i="1"/>
  <c r="Q594" i="1"/>
  <c r="U593" i="1"/>
  <c r="Q593" i="1"/>
  <c r="S593" i="1" s="1"/>
  <c r="U592" i="1"/>
  <c r="Q592" i="1"/>
  <c r="U591" i="1"/>
  <c r="Q591" i="1"/>
  <c r="U590" i="1"/>
  <c r="Q590" i="1"/>
  <c r="S590" i="1" s="1"/>
  <c r="U589" i="1"/>
  <c r="Q589" i="1"/>
  <c r="R589" i="1" s="1"/>
  <c r="U588" i="1"/>
  <c r="Q588" i="1"/>
  <c r="S588" i="1" s="1"/>
  <c r="U587" i="1"/>
  <c r="Q587" i="1"/>
  <c r="U586" i="1"/>
  <c r="Q586" i="1"/>
  <c r="S586" i="1" s="1"/>
  <c r="U585" i="1"/>
  <c r="Q585" i="1"/>
  <c r="S585" i="1" s="1"/>
  <c r="U584" i="1"/>
  <c r="Q584" i="1"/>
  <c r="U583" i="1"/>
  <c r="Q583" i="1"/>
  <c r="U582" i="1"/>
  <c r="Q582" i="1"/>
  <c r="S582" i="1" s="1"/>
  <c r="U581" i="1"/>
  <c r="Q581" i="1"/>
  <c r="S581" i="1" s="1"/>
  <c r="U580" i="1"/>
  <c r="Q580" i="1"/>
  <c r="S580" i="1" s="1"/>
  <c r="U579" i="1"/>
  <c r="Q579" i="1"/>
  <c r="U578" i="1"/>
  <c r="Q578" i="1"/>
  <c r="R578" i="1" s="1"/>
  <c r="U577" i="1"/>
  <c r="Q577" i="1"/>
  <c r="S577" i="1" s="1"/>
  <c r="U576" i="1"/>
  <c r="Q576" i="1"/>
  <c r="S576" i="1" s="1"/>
  <c r="U575" i="1"/>
  <c r="Q575" i="1"/>
  <c r="U574" i="1"/>
  <c r="Q574" i="1"/>
  <c r="S574" i="1" s="1"/>
  <c r="U573" i="1"/>
  <c r="Q573" i="1"/>
  <c r="S573" i="1" s="1"/>
  <c r="U572" i="1"/>
  <c r="Q572" i="1"/>
  <c r="U571" i="1"/>
  <c r="Q571" i="1"/>
  <c r="U570" i="1"/>
  <c r="Q570" i="1"/>
  <c r="R570" i="1" s="1"/>
  <c r="U569" i="1"/>
  <c r="Q569" i="1"/>
  <c r="U568" i="1"/>
  <c r="Q568" i="1"/>
  <c r="U567" i="1"/>
  <c r="Q567" i="1"/>
  <c r="U566" i="1"/>
  <c r="Q566" i="1"/>
  <c r="S566" i="1" s="1"/>
  <c r="U565" i="1"/>
  <c r="Q565" i="1"/>
  <c r="S565" i="1" s="1"/>
  <c r="U564" i="1"/>
  <c r="Q564" i="1"/>
  <c r="R564" i="1" s="1"/>
  <c r="U563" i="1"/>
  <c r="Q563" i="1"/>
  <c r="U562" i="1"/>
  <c r="Q562" i="1"/>
  <c r="S562" i="1" s="1"/>
  <c r="U561" i="1"/>
  <c r="Q561" i="1"/>
  <c r="R561" i="1" s="1"/>
  <c r="U560" i="1"/>
  <c r="Q560" i="1"/>
  <c r="S560" i="1" s="1"/>
  <c r="U559" i="1"/>
  <c r="Q559" i="1"/>
  <c r="U558" i="1"/>
  <c r="Q558" i="1"/>
  <c r="S558" i="1" s="1"/>
  <c r="U557" i="1"/>
  <c r="Q557" i="1"/>
  <c r="R557" i="1" s="1"/>
  <c r="U556" i="1"/>
  <c r="Q556" i="1"/>
  <c r="U555" i="1"/>
  <c r="Q555" i="1"/>
  <c r="U554" i="1"/>
  <c r="Q554" i="1"/>
  <c r="S554" i="1" s="1"/>
  <c r="U553" i="1"/>
  <c r="Q553" i="1"/>
  <c r="S553" i="1" s="1"/>
  <c r="U552" i="1"/>
  <c r="Q552" i="1"/>
  <c r="S552" i="1" s="1"/>
  <c r="U551" i="1"/>
  <c r="Q551" i="1"/>
  <c r="U550" i="1"/>
  <c r="Q550" i="1"/>
  <c r="S550" i="1" s="1"/>
  <c r="U549" i="1"/>
  <c r="Q549" i="1"/>
  <c r="S549" i="1" s="1"/>
  <c r="U548" i="1"/>
  <c r="Q548" i="1"/>
  <c r="R548" i="1" s="1"/>
  <c r="U547" i="1"/>
  <c r="Q547" i="1"/>
  <c r="U546" i="1"/>
  <c r="Q546" i="1"/>
  <c r="U545" i="1"/>
  <c r="Q545" i="1"/>
  <c r="R545" i="1" s="1"/>
  <c r="U544" i="1"/>
  <c r="Q544" i="1"/>
  <c r="S544" i="1" s="1"/>
  <c r="U543" i="1"/>
  <c r="Q543" i="1"/>
  <c r="U542" i="1"/>
  <c r="Q542" i="1"/>
  <c r="S542" i="1" s="1"/>
  <c r="U541" i="1"/>
  <c r="Q541" i="1"/>
  <c r="S541" i="1" s="1"/>
  <c r="U540" i="1"/>
  <c r="Q540" i="1"/>
  <c r="U539" i="1"/>
  <c r="Q539" i="1"/>
  <c r="U538" i="1"/>
  <c r="Q538" i="1"/>
  <c r="R538" i="1" s="1"/>
  <c r="U537" i="1"/>
  <c r="Q537" i="1"/>
  <c r="S537" i="1" s="1"/>
  <c r="U536" i="1"/>
  <c r="Q536" i="1"/>
  <c r="S536" i="1" s="1"/>
  <c r="U535" i="1"/>
  <c r="Q535" i="1"/>
  <c r="U534" i="1"/>
  <c r="Q534" i="1"/>
  <c r="S534" i="1" s="1"/>
  <c r="U533" i="1"/>
  <c r="Q533" i="1"/>
  <c r="S533" i="1" s="1"/>
  <c r="U532" i="1"/>
  <c r="Q532" i="1"/>
  <c r="U531" i="1"/>
  <c r="Q531" i="1"/>
  <c r="U530" i="1"/>
  <c r="Q530" i="1"/>
  <c r="R530" i="1" s="1"/>
  <c r="U529" i="1"/>
  <c r="Q529" i="1"/>
  <c r="U528" i="1"/>
  <c r="Q528" i="1"/>
  <c r="S528" i="1" s="1"/>
  <c r="U527" i="1"/>
  <c r="Q527" i="1"/>
  <c r="U526" i="1"/>
  <c r="Q526" i="1"/>
  <c r="S526" i="1" s="1"/>
  <c r="U525" i="1"/>
  <c r="Q525" i="1"/>
  <c r="R525" i="1" s="1"/>
  <c r="U524" i="1"/>
  <c r="Q524" i="1"/>
  <c r="S524" i="1" s="1"/>
  <c r="U523" i="1"/>
  <c r="Q523" i="1"/>
  <c r="U522" i="1"/>
  <c r="Q522" i="1"/>
  <c r="S522" i="1" s="1"/>
  <c r="U521" i="1"/>
  <c r="Q521" i="1"/>
  <c r="R521" i="1" s="1"/>
  <c r="U520" i="1"/>
  <c r="Q520" i="1"/>
  <c r="R520" i="1" s="1"/>
  <c r="U519" i="1"/>
  <c r="Q519" i="1"/>
  <c r="U518" i="1"/>
  <c r="Q518" i="1"/>
  <c r="S518" i="1" s="1"/>
  <c r="U517" i="1"/>
  <c r="Q517" i="1"/>
  <c r="S517" i="1" s="1"/>
  <c r="U516" i="1"/>
  <c r="Q516" i="1"/>
  <c r="R516" i="1" s="1"/>
  <c r="U515" i="1"/>
  <c r="Q515" i="1"/>
  <c r="U514" i="1"/>
  <c r="Q514" i="1"/>
  <c r="S514" i="1" s="1"/>
  <c r="U513" i="1"/>
  <c r="Q513" i="1"/>
  <c r="S513" i="1" s="1"/>
  <c r="U512" i="1"/>
  <c r="Q512" i="1"/>
  <c r="S512" i="1" s="1"/>
  <c r="U511" i="1"/>
  <c r="Q511" i="1"/>
  <c r="U510" i="1"/>
  <c r="Q510" i="1"/>
  <c r="U509" i="1"/>
  <c r="Q509" i="1"/>
  <c r="S509" i="1" s="1"/>
  <c r="U508" i="1"/>
  <c r="Q508" i="1"/>
  <c r="U507" i="1"/>
  <c r="Q507" i="1"/>
  <c r="U506" i="1"/>
  <c r="Q506" i="1"/>
  <c r="S506" i="1" s="1"/>
  <c r="U505" i="1"/>
  <c r="Q505" i="1"/>
  <c r="U504" i="1"/>
  <c r="Q504" i="1"/>
  <c r="S504" i="1" s="1"/>
  <c r="U503" i="1"/>
  <c r="Q503" i="1"/>
  <c r="U502" i="1"/>
  <c r="Q502" i="1"/>
  <c r="S502" i="1" s="1"/>
  <c r="U501" i="1"/>
  <c r="Q501" i="1"/>
  <c r="S501" i="1" s="1"/>
  <c r="U500" i="1"/>
  <c r="Q500" i="1"/>
  <c r="R500" i="1" s="1"/>
  <c r="U499" i="1"/>
  <c r="Q499" i="1"/>
  <c r="U498" i="1"/>
  <c r="Q498" i="1"/>
  <c r="S498" i="1" s="1"/>
  <c r="U497" i="1"/>
  <c r="Q497" i="1"/>
  <c r="R497" i="1" s="1"/>
  <c r="U496" i="1"/>
  <c r="Q496" i="1"/>
  <c r="S496" i="1" s="1"/>
  <c r="U495" i="1"/>
  <c r="Q495" i="1"/>
  <c r="S495" i="1" s="1"/>
  <c r="U494" i="1"/>
  <c r="Q494" i="1"/>
  <c r="S494" i="1" s="1"/>
  <c r="U493" i="1"/>
  <c r="Q493" i="1"/>
  <c r="U492" i="1"/>
  <c r="Q492" i="1"/>
  <c r="S492" i="1" s="1"/>
  <c r="U491" i="1"/>
  <c r="Q491" i="1"/>
  <c r="S491" i="1" s="1"/>
  <c r="U490" i="1"/>
  <c r="Q490" i="1"/>
  <c r="R490" i="1" s="1"/>
  <c r="U489" i="1"/>
  <c r="Q489" i="1"/>
  <c r="S489" i="1" s="1"/>
  <c r="U488" i="1"/>
  <c r="Q488" i="1"/>
  <c r="S488" i="1" s="1"/>
  <c r="U487" i="1"/>
  <c r="Q487" i="1"/>
  <c r="S487" i="1" s="1"/>
  <c r="U486" i="1"/>
  <c r="Q486" i="1"/>
  <c r="S486" i="1" s="1"/>
  <c r="U485" i="1"/>
  <c r="Q485" i="1"/>
  <c r="S485" i="1" s="1"/>
  <c r="U484" i="1"/>
  <c r="Q484" i="1"/>
  <c r="S484" i="1" s="1"/>
  <c r="U483" i="1"/>
  <c r="Q483" i="1"/>
  <c r="S483" i="1" s="1"/>
  <c r="U482" i="1"/>
  <c r="Q482" i="1"/>
  <c r="S482" i="1" s="1"/>
  <c r="U481" i="1"/>
  <c r="Q481" i="1"/>
  <c r="S481" i="1" s="1"/>
  <c r="U480" i="1"/>
  <c r="Q480" i="1"/>
  <c r="R480" i="1" s="1"/>
  <c r="U479" i="1"/>
  <c r="Q479" i="1"/>
  <c r="S479" i="1" s="1"/>
  <c r="U478" i="1"/>
  <c r="Q478" i="1"/>
  <c r="S478" i="1" s="1"/>
  <c r="U477" i="1"/>
  <c r="Q477" i="1"/>
  <c r="U476" i="1"/>
  <c r="Q476" i="1"/>
  <c r="S476" i="1" s="1"/>
  <c r="U475" i="1"/>
  <c r="Q475" i="1"/>
  <c r="S475" i="1" s="1"/>
  <c r="U474" i="1"/>
  <c r="Q474" i="1"/>
  <c r="U473" i="1"/>
  <c r="Q473" i="1"/>
  <c r="S473" i="1" s="1"/>
  <c r="U472" i="1"/>
  <c r="Q472" i="1"/>
  <c r="S472" i="1" s="1"/>
  <c r="U471" i="1"/>
  <c r="Q471" i="1"/>
  <c r="S471" i="1" s="1"/>
  <c r="U470" i="1"/>
  <c r="Q470" i="1"/>
  <c r="S470" i="1" s="1"/>
  <c r="U469" i="1"/>
  <c r="Q469" i="1"/>
  <c r="S469" i="1" s="1"/>
  <c r="U468" i="1"/>
  <c r="Q468" i="1"/>
  <c r="R468" i="1" s="1"/>
  <c r="U467" i="1"/>
  <c r="Q467" i="1"/>
  <c r="S467" i="1" s="1"/>
  <c r="U466" i="1"/>
  <c r="Q466" i="1"/>
  <c r="S466" i="1" s="1"/>
  <c r="U465" i="1"/>
  <c r="Q465" i="1"/>
  <c r="S465" i="1" s="1"/>
  <c r="U464" i="1"/>
  <c r="Q464" i="1"/>
  <c r="S464" i="1" s="1"/>
  <c r="U463" i="1"/>
  <c r="Q463" i="1"/>
  <c r="S463" i="1" s="1"/>
  <c r="U462" i="1"/>
  <c r="Q462" i="1"/>
  <c r="R462" i="1" s="1"/>
  <c r="U461" i="1"/>
  <c r="Q461" i="1"/>
  <c r="U460" i="1"/>
  <c r="Q460" i="1"/>
  <c r="S460" i="1" s="1"/>
  <c r="U459" i="1"/>
  <c r="Q459" i="1"/>
  <c r="S459" i="1" s="1"/>
  <c r="U458" i="1"/>
  <c r="Q458" i="1"/>
  <c r="R458" i="1" s="1"/>
  <c r="U457" i="1"/>
  <c r="Q457" i="1"/>
  <c r="S457" i="1" s="1"/>
  <c r="U456" i="1"/>
  <c r="Q456" i="1"/>
  <c r="S456" i="1" s="1"/>
  <c r="U455" i="1"/>
  <c r="Q455" i="1"/>
  <c r="S455" i="1" s="1"/>
  <c r="U454" i="1"/>
  <c r="Q454" i="1"/>
  <c r="S454" i="1" s="1"/>
  <c r="U453" i="1"/>
  <c r="Q453" i="1"/>
  <c r="S453" i="1" s="1"/>
  <c r="U452" i="1"/>
  <c r="Q452" i="1"/>
  <c r="S452" i="1" s="1"/>
  <c r="U451" i="1"/>
  <c r="Q451" i="1"/>
  <c r="S451" i="1" s="1"/>
  <c r="U450" i="1"/>
  <c r="Q450" i="1"/>
  <c r="U449" i="1"/>
  <c r="Q449" i="1"/>
  <c r="S449" i="1" s="1"/>
  <c r="U448" i="1"/>
  <c r="Q448" i="1"/>
  <c r="S448" i="1" s="1"/>
  <c r="U447" i="1"/>
  <c r="Q447" i="1"/>
  <c r="S447" i="1" s="1"/>
  <c r="U446" i="1"/>
  <c r="Q446" i="1"/>
  <c r="R446" i="1" s="1"/>
  <c r="U445" i="1"/>
  <c r="Q445" i="1"/>
  <c r="U444" i="1"/>
  <c r="Q444" i="1"/>
  <c r="S444" i="1" s="1"/>
  <c r="U443" i="1"/>
  <c r="Q443" i="1"/>
  <c r="U442" i="1"/>
  <c r="Q442" i="1"/>
  <c r="R442" i="1" s="1"/>
  <c r="U441" i="1"/>
  <c r="Q441" i="1"/>
  <c r="S441" i="1" s="1"/>
  <c r="U440" i="1"/>
  <c r="Q440" i="1"/>
  <c r="S440" i="1" s="1"/>
  <c r="U439" i="1"/>
  <c r="Q439" i="1"/>
  <c r="R439" i="1" s="1"/>
  <c r="U438" i="1"/>
  <c r="Q438" i="1"/>
  <c r="S438" i="1" s="1"/>
  <c r="U437" i="1"/>
  <c r="Q437" i="1"/>
  <c r="S437" i="1" s="1"/>
  <c r="U436" i="1"/>
  <c r="Q436" i="1"/>
  <c r="R436" i="1" s="1"/>
  <c r="U435" i="1"/>
  <c r="Q435" i="1"/>
  <c r="R435" i="1" s="1"/>
  <c r="U434" i="1"/>
  <c r="Q434" i="1"/>
  <c r="R434" i="1" s="1"/>
  <c r="U433" i="1"/>
  <c r="Q433" i="1"/>
  <c r="S433" i="1" s="1"/>
  <c r="U432" i="1"/>
  <c r="Q432" i="1"/>
  <c r="U431" i="1"/>
  <c r="Q431" i="1"/>
  <c r="U430" i="1"/>
  <c r="Q430" i="1"/>
  <c r="S430" i="1" s="1"/>
  <c r="U429" i="1"/>
  <c r="Q429" i="1"/>
  <c r="U428" i="1"/>
  <c r="Q428" i="1"/>
  <c r="S428" i="1" s="1"/>
  <c r="U427" i="1"/>
  <c r="Q427" i="1"/>
  <c r="R427" i="1" s="1"/>
  <c r="U426" i="1"/>
  <c r="Q426" i="1"/>
  <c r="R426" i="1" s="1"/>
  <c r="U425" i="1"/>
  <c r="Q425" i="1"/>
  <c r="S425" i="1" s="1"/>
  <c r="U424" i="1"/>
  <c r="Q424" i="1"/>
  <c r="R424" i="1" s="1"/>
  <c r="U423" i="1"/>
  <c r="Q423" i="1"/>
  <c r="R423" i="1" s="1"/>
  <c r="U422" i="1"/>
  <c r="Q422" i="1"/>
  <c r="S422" i="1" s="1"/>
  <c r="U421" i="1"/>
  <c r="Q421" i="1"/>
  <c r="S421" i="1" s="1"/>
  <c r="U420" i="1"/>
  <c r="Q420" i="1"/>
  <c r="S420" i="1" s="1"/>
  <c r="U419" i="1"/>
  <c r="Q419" i="1"/>
  <c r="R419" i="1" s="1"/>
  <c r="U418" i="1"/>
  <c r="Q418" i="1"/>
  <c r="S418" i="1" s="1"/>
  <c r="U417" i="1"/>
  <c r="Q417" i="1"/>
  <c r="S417" i="1" s="1"/>
  <c r="U416" i="1"/>
  <c r="Q416" i="1"/>
  <c r="S416" i="1" s="1"/>
  <c r="U415" i="1"/>
  <c r="Q415" i="1"/>
  <c r="R415" i="1" s="1"/>
  <c r="U414" i="1"/>
  <c r="Q414" i="1"/>
  <c r="S414" i="1" s="1"/>
  <c r="U413" i="1"/>
  <c r="Q413" i="1"/>
  <c r="R413" i="1" s="1"/>
  <c r="U412" i="1"/>
  <c r="Q412" i="1"/>
  <c r="S412" i="1" s="1"/>
  <c r="U411" i="1"/>
  <c r="Q411" i="1"/>
  <c r="R411" i="1" s="1"/>
  <c r="U410" i="1"/>
  <c r="Q410" i="1"/>
  <c r="U409" i="1"/>
  <c r="Q409" i="1"/>
  <c r="S409" i="1" s="1"/>
  <c r="U408" i="1"/>
  <c r="Q408" i="1"/>
  <c r="S408" i="1" s="1"/>
  <c r="U407" i="1"/>
  <c r="Q407" i="1"/>
  <c r="R407" i="1" s="1"/>
  <c r="U406" i="1"/>
  <c r="Q406" i="1"/>
  <c r="S406" i="1" s="1"/>
  <c r="U405" i="1"/>
  <c r="Q405" i="1"/>
  <c r="R405" i="1" s="1"/>
  <c r="U404" i="1"/>
  <c r="Q404" i="1"/>
  <c r="S404" i="1" s="1"/>
  <c r="U403" i="1"/>
  <c r="Q403" i="1"/>
  <c r="R403" i="1" s="1"/>
  <c r="U402" i="1"/>
  <c r="Q402" i="1"/>
  <c r="S402" i="1" s="1"/>
  <c r="U401" i="1"/>
  <c r="Q401" i="1"/>
  <c r="R401" i="1" s="1"/>
  <c r="U400" i="1"/>
  <c r="Q400" i="1"/>
  <c r="S400" i="1" s="1"/>
  <c r="U399" i="1"/>
  <c r="Q399" i="1"/>
  <c r="R399" i="1" s="1"/>
  <c r="U398" i="1"/>
  <c r="Q398" i="1"/>
  <c r="R398" i="1" s="1"/>
  <c r="U397" i="1"/>
  <c r="Q397" i="1"/>
  <c r="S397" i="1" s="1"/>
  <c r="U396" i="1"/>
  <c r="Q396" i="1"/>
  <c r="U395" i="1"/>
  <c r="Q395" i="1"/>
  <c r="R395" i="1" s="1"/>
  <c r="U394" i="1"/>
  <c r="Q394" i="1"/>
  <c r="R394" i="1" s="1"/>
  <c r="U393" i="1"/>
  <c r="Q393" i="1"/>
  <c r="S393" i="1" s="1"/>
  <c r="U392" i="1"/>
  <c r="Q392" i="1"/>
  <c r="S392" i="1" s="1"/>
  <c r="U391" i="1"/>
  <c r="Q391" i="1"/>
  <c r="R391" i="1" s="1"/>
  <c r="U390" i="1"/>
  <c r="Q390" i="1"/>
  <c r="U389" i="1"/>
  <c r="Q389" i="1"/>
  <c r="U388" i="1"/>
  <c r="Q388" i="1"/>
  <c r="S388" i="1" s="1"/>
  <c r="U387" i="1"/>
  <c r="Q387" i="1"/>
  <c r="R387" i="1" s="1"/>
  <c r="U386" i="1"/>
  <c r="Q386" i="1"/>
  <c r="U385" i="1"/>
  <c r="Q385" i="1"/>
  <c r="S385" i="1" s="1"/>
  <c r="U384" i="1"/>
  <c r="Q384" i="1"/>
  <c r="S384" i="1" s="1"/>
  <c r="U383" i="1"/>
  <c r="Q383" i="1"/>
  <c r="R383" i="1" s="1"/>
  <c r="U382" i="1"/>
  <c r="Q382" i="1"/>
  <c r="S382" i="1" s="1"/>
  <c r="U381" i="1"/>
  <c r="Q381" i="1"/>
  <c r="S381" i="1" s="1"/>
  <c r="U380" i="1"/>
  <c r="Q380" i="1"/>
  <c r="U379" i="1"/>
  <c r="Q379" i="1"/>
  <c r="R379" i="1" s="1"/>
  <c r="U378" i="1"/>
  <c r="Q378" i="1"/>
  <c r="S378" i="1" s="1"/>
  <c r="U377" i="1"/>
  <c r="Q377" i="1"/>
  <c r="R377" i="1" s="1"/>
  <c r="U376" i="1"/>
  <c r="Q376" i="1"/>
  <c r="R376" i="1" s="1"/>
  <c r="U375" i="1"/>
  <c r="Q375" i="1"/>
  <c r="R375" i="1" s="1"/>
  <c r="U374" i="1"/>
  <c r="Q374" i="1"/>
  <c r="U373" i="1"/>
  <c r="Q373" i="1"/>
  <c r="S373" i="1" s="1"/>
  <c r="U372" i="1"/>
  <c r="Q372" i="1"/>
  <c r="S372" i="1" s="1"/>
  <c r="U371" i="1"/>
  <c r="Q371" i="1"/>
  <c r="R371" i="1" s="1"/>
  <c r="U370" i="1"/>
  <c r="Q370" i="1"/>
  <c r="S370" i="1" s="1"/>
  <c r="U369" i="1"/>
  <c r="Q369" i="1"/>
  <c r="R369" i="1" s="1"/>
  <c r="O369" i="1"/>
  <c r="U368" i="1"/>
  <c r="Q368" i="1"/>
  <c r="O368" i="1"/>
  <c r="U367" i="1"/>
  <c r="Q367" i="1"/>
  <c r="S367" i="1" s="1"/>
  <c r="O367" i="1"/>
  <c r="U366" i="1"/>
  <c r="Q366" i="1"/>
  <c r="R366" i="1" s="1"/>
  <c r="O366" i="1"/>
  <c r="U365" i="1"/>
  <c r="Q365" i="1"/>
  <c r="S365" i="1" s="1"/>
  <c r="O365" i="1"/>
  <c r="U364" i="1"/>
  <c r="Q364" i="1"/>
  <c r="S364" i="1" s="1"/>
  <c r="O364" i="1"/>
  <c r="U363" i="1"/>
  <c r="Q363" i="1"/>
  <c r="O363" i="1"/>
  <c r="U362" i="1"/>
  <c r="Q362" i="1"/>
  <c r="S362" i="1" s="1"/>
  <c r="O362" i="1"/>
  <c r="U361" i="1"/>
  <c r="Q361" i="1"/>
  <c r="S361" i="1" s="1"/>
  <c r="O361" i="1"/>
  <c r="U360" i="1"/>
  <c r="Q360" i="1"/>
  <c r="R360" i="1" s="1"/>
  <c r="O360" i="1"/>
  <c r="U359" i="1"/>
  <c r="Q359" i="1"/>
  <c r="R359" i="1" s="1"/>
  <c r="O359" i="1"/>
  <c r="U358" i="1"/>
  <c r="Q358" i="1"/>
  <c r="R358" i="1" s="1"/>
  <c r="O358" i="1"/>
  <c r="U357" i="1"/>
  <c r="Q357" i="1"/>
  <c r="S357" i="1" s="1"/>
  <c r="O357" i="1"/>
  <c r="U356" i="1"/>
  <c r="Q356" i="1"/>
  <c r="S356" i="1" s="1"/>
  <c r="O356" i="1"/>
  <c r="U355" i="1"/>
  <c r="Q355" i="1"/>
  <c r="O355" i="1"/>
  <c r="U354" i="1"/>
  <c r="Q354" i="1"/>
  <c r="S354" i="1" s="1"/>
  <c r="O354" i="1"/>
  <c r="U353" i="1"/>
  <c r="Q353" i="1"/>
  <c r="S353" i="1" s="1"/>
  <c r="O353" i="1"/>
  <c r="U352" i="1"/>
  <c r="Q352" i="1"/>
  <c r="O352" i="1"/>
  <c r="U351" i="1"/>
  <c r="Q351" i="1"/>
  <c r="R351" i="1" s="1"/>
  <c r="O351" i="1"/>
  <c r="U350" i="1"/>
  <c r="Q350" i="1"/>
  <c r="S350" i="1" s="1"/>
  <c r="O350" i="1"/>
  <c r="U349" i="1"/>
  <c r="Q349" i="1"/>
  <c r="R349" i="1" s="1"/>
  <c r="O349" i="1"/>
  <c r="U348" i="1"/>
  <c r="Q348" i="1"/>
  <c r="S348" i="1" s="1"/>
  <c r="O348" i="1"/>
  <c r="U347" i="1"/>
  <c r="Q347" i="1"/>
  <c r="O347" i="1"/>
  <c r="U346" i="1"/>
  <c r="Q346" i="1"/>
  <c r="R346" i="1" s="1"/>
  <c r="O346" i="1"/>
  <c r="U345" i="1"/>
  <c r="Q345" i="1"/>
  <c r="S345" i="1" s="1"/>
  <c r="O345" i="1"/>
  <c r="U344" i="1"/>
  <c r="Q344" i="1"/>
  <c r="O344" i="1"/>
  <c r="U343" i="1"/>
  <c r="Q343" i="1"/>
  <c r="R343" i="1" s="1"/>
  <c r="O343" i="1"/>
  <c r="U342" i="1"/>
  <c r="Q342" i="1"/>
  <c r="S342" i="1" s="1"/>
  <c r="O342" i="1"/>
  <c r="U341" i="1"/>
  <c r="Q341" i="1"/>
  <c r="S341" i="1" s="1"/>
  <c r="O341" i="1"/>
  <c r="U340" i="1"/>
  <c r="Q340" i="1"/>
  <c r="O340" i="1"/>
  <c r="U339" i="1"/>
  <c r="Q339" i="1"/>
  <c r="R339" i="1" s="1"/>
  <c r="O339" i="1"/>
  <c r="U338" i="1"/>
  <c r="Q338" i="1"/>
  <c r="O338" i="1"/>
  <c r="U337" i="1"/>
  <c r="Q337" i="1"/>
  <c r="S337" i="1" s="1"/>
  <c r="O337" i="1"/>
  <c r="U336" i="1"/>
  <c r="Q336" i="1"/>
  <c r="S336" i="1" s="1"/>
  <c r="O336" i="1"/>
  <c r="U335" i="1"/>
  <c r="Q335" i="1"/>
  <c r="R335" i="1" s="1"/>
  <c r="O335" i="1"/>
  <c r="U334" i="1"/>
  <c r="Q334" i="1"/>
  <c r="S334" i="1" s="1"/>
  <c r="O334" i="1"/>
  <c r="U333" i="1"/>
  <c r="Q333" i="1"/>
  <c r="R333" i="1" s="1"/>
  <c r="O333" i="1"/>
  <c r="U332" i="1"/>
  <c r="Q332" i="1"/>
  <c r="O332" i="1"/>
  <c r="U331" i="1"/>
  <c r="Q331" i="1"/>
  <c r="S331" i="1" s="1"/>
  <c r="O331" i="1"/>
  <c r="U330" i="1"/>
  <c r="Q330" i="1"/>
  <c r="S330" i="1" s="1"/>
  <c r="O330" i="1"/>
  <c r="U329" i="1"/>
  <c r="Q329" i="1"/>
  <c r="O329" i="1"/>
  <c r="U328" i="1"/>
  <c r="Q328" i="1"/>
  <c r="S328" i="1" s="1"/>
  <c r="O328" i="1"/>
  <c r="U327" i="1"/>
  <c r="Q327" i="1"/>
  <c r="O327" i="1"/>
  <c r="U326" i="1"/>
  <c r="Q326" i="1"/>
  <c r="R326" i="1" s="1"/>
  <c r="O326" i="1"/>
  <c r="U325" i="1"/>
  <c r="Q325" i="1"/>
  <c r="S325" i="1" s="1"/>
  <c r="O325" i="1"/>
  <c r="U324" i="1"/>
  <c r="Q324" i="1"/>
  <c r="O324" i="1"/>
  <c r="U323" i="1"/>
  <c r="Q323" i="1"/>
  <c r="O323" i="1"/>
  <c r="U322" i="1"/>
  <c r="Q322" i="1"/>
  <c r="S322" i="1" s="1"/>
  <c r="O322" i="1"/>
  <c r="U321" i="1"/>
  <c r="Q321" i="1"/>
  <c r="O321" i="1"/>
  <c r="U320" i="1"/>
  <c r="Q320" i="1"/>
  <c r="S320" i="1" s="1"/>
  <c r="O320" i="1"/>
  <c r="U319" i="1"/>
  <c r="Q319" i="1"/>
  <c r="S319" i="1" s="1"/>
  <c r="O319" i="1"/>
  <c r="U318" i="1"/>
  <c r="Q318" i="1"/>
  <c r="R318" i="1" s="1"/>
  <c r="O318" i="1"/>
  <c r="U317" i="1"/>
  <c r="Q317" i="1"/>
  <c r="S317" i="1" s="1"/>
  <c r="O317" i="1"/>
  <c r="U316" i="1"/>
  <c r="Q316" i="1"/>
  <c r="O316" i="1"/>
  <c r="U315" i="1"/>
  <c r="Q315" i="1"/>
  <c r="S315" i="1" s="1"/>
  <c r="O315" i="1"/>
  <c r="U314" i="1"/>
  <c r="Q314" i="1"/>
  <c r="S314" i="1" s="1"/>
  <c r="O314" i="1"/>
  <c r="U313" i="1"/>
  <c r="Q313" i="1"/>
  <c r="S313" i="1" s="1"/>
  <c r="O313" i="1"/>
  <c r="U312" i="1"/>
  <c r="Q312" i="1"/>
  <c r="S312" i="1" s="1"/>
  <c r="O312" i="1"/>
  <c r="U311" i="1"/>
  <c r="Q311" i="1"/>
  <c r="O311" i="1"/>
  <c r="U310" i="1"/>
  <c r="Q310" i="1"/>
  <c r="O310" i="1"/>
  <c r="U309" i="1"/>
  <c r="Q309" i="1"/>
  <c r="R309" i="1" s="1"/>
  <c r="O309" i="1"/>
  <c r="U308" i="1"/>
  <c r="Q308" i="1"/>
  <c r="R308" i="1" s="1"/>
  <c r="O308" i="1"/>
  <c r="U307" i="1"/>
  <c r="Q307" i="1"/>
  <c r="S307" i="1" s="1"/>
  <c r="O307" i="1"/>
  <c r="U306" i="1"/>
  <c r="Q306" i="1"/>
  <c r="R306" i="1" s="1"/>
  <c r="O306" i="1"/>
  <c r="U305" i="1"/>
  <c r="Q305" i="1"/>
  <c r="S305" i="1" s="1"/>
  <c r="O305" i="1"/>
  <c r="U304" i="1"/>
  <c r="Q304" i="1"/>
  <c r="R304" i="1" s="1"/>
  <c r="O304" i="1"/>
  <c r="U303" i="1"/>
  <c r="Q303" i="1"/>
  <c r="R303" i="1" s="1"/>
  <c r="O303" i="1"/>
  <c r="U302" i="1"/>
  <c r="Q302" i="1"/>
  <c r="S302" i="1" s="1"/>
  <c r="O302" i="1"/>
  <c r="U301" i="1"/>
  <c r="Q301" i="1"/>
  <c r="O301" i="1"/>
  <c r="U300" i="1"/>
  <c r="Q300" i="1"/>
  <c r="O300" i="1"/>
  <c r="U299" i="1"/>
  <c r="Q299" i="1"/>
  <c r="S299" i="1" s="1"/>
  <c r="O299" i="1"/>
  <c r="U298" i="1"/>
  <c r="Q298" i="1"/>
  <c r="R298" i="1" s="1"/>
  <c r="O298" i="1"/>
  <c r="U297" i="1"/>
  <c r="Q297" i="1"/>
  <c r="S297" i="1" s="1"/>
  <c r="O297" i="1"/>
  <c r="U296" i="1"/>
  <c r="Q296" i="1"/>
  <c r="O296" i="1"/>
  <c r="U295" i="1"/>
  <c r="Q295" i="1"/>
  <c r="S295" i="1" s="1"/>
  <c r="O295" i="1"/>
  <c r="U294" i="1"/>
  <c r="Q294" i="1"/>
  <c r="R294" i="1" s="1"/>
  <c r="O294" i="1"/>
  <c r="U293" i="1"/>
  <c r="Q293" i="1"/>
  <c r="R293" i="1" s="1"/>
  <c r="O293" i="1"/>
  <c r="U292" i="1"/>
  <c r="Q292" i="1"/>
  <c r="S292" i="1" s="1"/>
  <c r="O292" i="1"/>
  <c r="U291" i="1"/>
  <c r="Q291" i="1"/>
  <c r="O291" i="1"/>
  <c r="U290" i="1"/>
  <c r="Q290" i="1"/>
  <c r="O290" i="1"/>
  <c r="U289" i="1"/>
  <c r="Q289" i="1"/>
  <c r="S289" i="1" s="1"/>
  <c r="O289" i="1"/>
  <c r="U288" i="1"/>
  <c r="Q288" i="1"/>
  <c r="R288" i="1" s="1"/>
  <c r="O288" i="1"/>
  <c r="U287" i="1"/>
  <c r="Q287" i="1"/>
  <c r="O287" i="1"/>
  <c r="U286" i="1"/>
  <c r="Q286" i="1"/>
  <c r="R286" i="1" s="1"/>
  <c r="O286" i="1"/>
  <c r="U285" i="1"/>
  <c r="Q285" i="1"/>
  <c r="S285" i="1" s="1"/>
  <c r="O285" i="1"/>
  <c r="U284" i="1"/>
  <c r="Q284" i="1"/>
  <c r="R284" i="1" s="1"/>
  <c r="O284" i="1"/>
  <c r="U283" i="1"/>
  <c r="Q283" i="1"/>
  <c r="R283" i="1" s="1"/>
  <c r="O283" i="1"/>
  <c r="U282" i="1"/>
  <c r="Q282" i="1"/>
  <c r="S282" i="1" s="1"/>
  <c r="O282" i="1"/>
  <c r="U281" i="1"/>
  <c r="Q281" i="1"/>
  <c r="O281" i="1"/>
  <c r="U280" i="1"/>
  <c r="Q280" i="1"/>
  <c r="S280" i="1" s="1"/>
  <c r="O280" i="1"/>
  <c r="U279" i="1"/>
  <c r="Q279" i="1"/>
  <c r="S279" i="1" s="1"/>
  <c r="O279" i="1"/>
  <c r="U278" i="1"/>
  <c r="Q278" i="1"/>
  <c r="R278" i="1" s="1"/>
  <c r="O278" i="1"/>
  <c r="U277" i="1"/>
  <c r="Q277" i="1"/>
  <c r="S277" i="1" s="1"/>
  <c r="O277" i="1"/>
  <c r="U276" i="1"/>
  <c r="Q276" i="1"/>
  <c r="R276" i="1" s="1"/>
  <c r="O276" i="1"/>
  <c r="U275" i="1"/>
  <c r="Q275" i="1"/>
  <c r="S275" i="1" s="1"/>
  <c r="O275" i="1"/>
  <c r="U274" i="1"/>
  <c r="Q274" i="1"/>
  <c r="S274" i="1" s="1"/>
  <c r="O274" i="1"/>
  <c r="U273" i="1"/>
  <c r="Q273" i="1"/>
  <c r="R273" i="1" s="1"/>
  <c r="O273" i="1"/>
  <c r="U272" i="1"/>
  <c r="Q272" i="1"/>
  <c r="S272" i="1" s="1"/>
  <c r="O272" i="1"/>
  <c r="U271" i="1"/>
  <c r="Q271" i="1"/>
  <c r="O271" i="1"/>
  <c r="U270" i="1"/>
  <c r="Q270" i="1"/>
  <c r="O270" i="1"/>
  <c r="U269" i="1"/>
  <c r="Q269" i="1"/>
  <c r="O269" i="1"/>
  <c r="U268" i="1"/>
  <c r="Q268" i="1"/>
  <c r="R268" i="1" s="1"/>
  <c r="O268" i="1"/>
  <c r="U267" i="1"/>
  <c r="Q267" i="1"/>
  <c r="S267" i="1" s="1"/>
  <c r="O267" i="1"/>
  <c r="U266" i="1"/>
  <c r="Q266" i="1"/>
  <c r="O266" i="1"/>
  <c r="U265" i="1"/>
  <c r="Q265" i="1"/>
  <c r="S265" i="1" s="1"/>
  <c r="O265" i="1"/>
  <c r="U264" i="1"/>
  <c r="Q264" i="1"/>
  <c r="S264" i="1" s="1"/>
  <c r="O264" i="1"/>
  <c r="U263" i="1"/>
  <c r="Q263" i="1"/>
  <c r="R263" i="1" s="1"/>
  <c r="O263" i="1"/>
  <c r="U262" i="1"/>
  <c r="Q262" i="1"/>
  <c r="S262" i="1" s="1"/>
  <c r="O262" i="1"/>
  <c r="U261" i="1"/>
  <c r="Q261" i="1"/>
  <c r="O261" i="1"/>
  <c r="U260" i="1"/>
  <c r="Q260" i="1"/>
  <c r="S260" i="1" s="1"/>
  <c r="O260" i="1"/>
  <c r="U259" i="1"/>
  <c r="Q259" i="1"/>
  <c r="S259" i="1" s="1"/>
  <c r="O259" i="1"/>
  <c r="U258" i="1"/>
  <c r="Q258" i="1"/>
  <c r="R258" i="1" s="1"/>
  <c r="O258" i="1"/>
  <c r="U257" i="1"/>
  <c r="Q257" i="1"/>
  <c r="S257" i="1" s="1"/>
  <c r="O257" i="1"/>
  <c r="U256" i="1"/>
  <c r="Q256" i="1"/>
  <c r="R256" i="1" s="1"/>
  <c r="O256" i="1"/>
  <c r="U255" i="1"/>
  <c r="Q255" i="1"/>
  <c r="S255" i="1" s="1"/>
  <c r="O255" i="1"/>
  <c r="U254" i="1"/>
  <c r="Q254" i="1"/>
  <c r="S254" i="1" s="1"/>
  <c r="O254" i="1"/>
  <c r="U253" i="1"/>
  <c r="Q253" i="1"/>
  <c r="S253" i="1" s="1"/>
  <c r="O253" i="1"/>
  <c r="U252" i="1"/>
  <c r="Q252" i="1"/>
  <c r="S252" i="1" s="1"/>
  <c r="O252" i="1"/>
  <c r="U251" i="1"/>
  <c r="Q251" i="1"/>
  <c r="O251" i="1"/>
  <c r="U250" i="1"/>
  <c r="Q250" i="1"/>
  <c r="O250" i="1"/>
  <c r="U249" i="1"/>
  <c r="Q249" i="1"/>
  <c r="S249" i="1" s="1"/>
  <c r="O249" i="1"/>
  <c r="U248" i="1"/>
  <c r="Q248" i="1"/>
  <c r="R248" i="1" s="1"/>
  <c r="O248" i="1"/>
  <c r="U247" i="1"/>
  <c r="Q247" i="1"/>
  <c r="S247" i="1" s="1"/>
  <c r="O247" i="1"/>
  <c r="U246" i="1"/>
  <c r="Q246" i="1"/>
  <c r="R246" i="1" s="1"/>
  <c r="O246" i="1"/>
  <c r="U245" i="1"/>
  <c r="Q245" i="1"/>
  <c r="S245" i="1" s="1"/>
  <c r="O245" i="1"/>
  <c r="U244" i="1"/>
  <c r="Q244" i="1"/>
  <c r="S244" i="1" s="1"/>
  <c r="O244" i="1"/>
  <c r="U243" i="1"/>
  <c r="Q243" i="1"/>
  <c r="R243" i="1" s="1"/>
  <c r="O243" i="1"/>
  <c r="U242" i="1"/>
  <c r="Q242" i="1"/>
  <c r="S242" i="1" s="1"/>
  <c r="O242" i="1"/>
  <c r="U241" i="1"/>
  <c r="Q241" i="1"/>
  <c r="O241" i="1"/>
  <c r="U240" i="1"/>
  <c r="Q240" i="1"/>
  <c r="S240" i="1" s="1"/>
  <c r="O240" i="1"/>
  <c r="U239" i="1"/>
  <c r="Q239" i="1"/>
  <c r="S239" i="1" s="1"/>
  <c r="O239" i="1"/>
  <c r="U238" i="1"/>
  <c r="Q238" i="1"/>
  <c r="R238" i="1" s="1"/>
  <c r="O238" i="1"/>
  <c r="U237" i="1"/>
  <c r="Q237" i="1"/>
  <c r="S237" i="1" s="1"/>
  <c r="O237" i="1"/>
  <c r="U236" i="1"/>
  <c r="Q236" i="1"/>
  <c r="R236" i="1" s="1"/>
  <c r="O236" i="1"/>
  <c r="U235" i="1"/>
  <c r="Q235" i="1"/>
  <c r="S235" i="1" s="1"/>
  <c r="O235" i="1"/>
  <c r="U234" i="1"/>
  <c r="Q234" i="1"/>
  <c r="R234" i="1" s="1"/>
  <c r="O234" i="1"/>
  <c r="U233" i="1"/>
  <c r="Q233" i="1"/>
  <c r="O233" i="1"/>
  <c r="U232" i="1"/>
  <c r="Q232" i="1"/>
  <c r="S232" i="1" s="1"/>
  <c r="O232" i="1"/>
  <c r="U231" i="1"/>
  <c r="Q231" i="1"/>
  <c r="O231" i="1"/>
  <c r="U230" i="1"/>
  <c r="Q230" i="1"/>
  <c r="O230" i="1"/>
  <c r="U229" i="1"/>
  <c r="Q229" i="1"/>
  <c r="S229" i="1" s="1"/>
  <c r="O229" i="1"/>
  <c r="U228" i="1"/>
  <c r="Q228" i="1"/>
  <c r="R228" i="1" s="1"/>
  <c r="O228" i="1"/>
  <c r="U227" i="1"/>
  <c r="Q227" i="1"/>
  <c r="S227" i="1" s="1"/>
  <c r="O227" i="1"/>
  <c r="U226" i="1"/>
  <c r="Q226" i="1"/>
  <c r="R226" i="1" s="1"/>
  <c r="O226" i="1"/>
  <c r="U225" i="1"/>
  <c r="Q225" i="1"/>
  <c r="S225" i="1" s="1"/>
  <c r="O225" i="1"/>
  <c r="U224" i="1"/>
  <c r="Q224" i="1"/>
  <c r="R224" i="1" s="1"/>
  <c r="O224" i="1"/>
  <c r="U223" i="1"/>
  <c r="Q223" i="1"/>
  <c r="R223" i="1" s="1"/>
  <c r="O223" i="1"/>
  <c r="U222" i="1"/>
  <c r="Q222" i="1"/>
  <c r="S222" i="1" s="1"/>
  <c r="O222" i="1"/>
  <c r="U221" i="1"/>
  <c r="Q221" i="1"/>
  <c r="O221" i="1"/>
  <c r="U220" i="1"/>
  <c r="Q220" i="1"/>
  <c r="S220" i="1" s="1"/>
  <c r="O220" i="1"/>
  <c r="U219" i="1"/>
  <c r="Q219" i="1"/>
  <c r="R219" i="1" s="1"/>
  <c r="O219" i="1"/>
  <c r="U218" i="1"/>
  <c r="Q218" i="1"/>
  <c r="R218" i="1" s="1"/>
  <c r="O218" i="1"/>
  <c r="U217" i="1"/>
  <c r="Q217" i="1"/>
  <c r="S217" i="1" s="1"/>
  <c r="O217" i="1"/>
  <c r="U216" i="1"/>
  <c r="Q216" i="1"/>
  <c r="R216" i="1" s="1"/>
  <c r="O216" i="1"/>
  <c r="U215" i="1"/>
  <c r="Q215" i="1"/>
  <c r="S215" i="1" s="1"/>
  <c r="O215" i="1"/>
  <c r="U214" i="1"/>
  <c r="Q214" i="1"/>
  <c r="S214" i="1" s="1"/>
  <c r="O214" i="1"/>
  <c r="U213" i="1"/>
  <c r="Q213" i="1"/>
  <c r="S213" i="1" s="1"/>
  <c r="O213" i="1"/>
  <c r="U212" i="1"/>
  <c r="Q212" i="1"/>
  <c r="S212" i="1" s="1"/>
  <c r="O212" i="1"/>
  <c r="U211" i="1"/>
  <c r="Q211" i="1"/>
  <c r="O211" i="1"/>
  <c r="U210" i="1"/>
  <c r="Q210" i="1"/>
  <c r="O210" i="1"/>
  <c r="U209" i="1"/>
  <c r="Q209" i="1"/>
  <c r="S209" i="1" s="1"/>
  <c r="O209" i="1"/>
  <c r="U208" i="1"/>
  <c r="Q208" i="1"/>
  <c r="R208" i="1" s="1"/>
  <c r="O208" i="1"/>
  <c r="U207" i="1"/>
  <c r="Q207" i="1"/>
  <c r="S207" i="1" s="1"/>
  <c r="O207" i="1"/>
  <c r="U206" i="1"/>
  <c r="Q206" i="1"/>
  <c r="R206" i="1" s="1"/>
  <c r="O206" i="1"/>
  <c r="U205" i="1"/>
  <c r="Q205" i="1"/>
  <c r="S205" i="1" s="1"/>
  <c r="O205" i="1"/>
  <c r="U204" i="1"/>
  <c r="Q204" i="1"/>
  <c r="O204" i="1"/>
  <c r="U203" i="1"/>
  <c r="Q203" i="1"/>
  <c r="S203" i="1" s="1"/>
  <c r="O203" i="1"/>
  <c r="U202" i="1"/>
  <c r="Q202" i="1"/>
  <c r="S202" i="1" s="1"/>
  <c r="O202" i="1"/>
  <c r="U201" i="1"/>
  <c r="Q201" i="1"/>
  <c r="O201" i="1"/>
  <c r="U200" i="1"/>
  <c r="Q200" i="1"/>
  <c r="O200" i="1"/>
  <c r="U199" i="1"/>
  <c r="Q199" i="1"/>
  <c r="S199" i="1" s="1"/>
  <c r="O199" i="1"/>
  <c r="U198" i="1"/>
  <c r="Q198" i="1"/>
  <c r="R198" i="1" s="1"/>
  <c r="O198" i="1"/>
  <c r="U197" i="1"/>
  <c r="Q197" i="1"/>
  <c r="S197" i="1" s="1"/>
  <c r="O197" i="1"/>
  <c r="U196" i="1"/>
  <c r="Q196" i="1"/>
  <c r="R196" i="1" s="1"/>
  <c r="O196" i="1"/>
  <c r="U195" i="1"/>
  <c r="Q195" i="1"/>
  <c r="S195" i="1" s="1"/>
  <c r="O195" i="1"/>
  <c r="U194" i="1"/>
  <c r="Q194" i="1"/>
  <c r="R194" i="1" s="1"/>
  <c r="O194" i="1"/>
  <c r="U193" i="1"/>
  <c r="Q193" i="1"/>
  <c r="S193" i="1" s="1"/>
  <c r="O193" i="1"/>
  <c r="U192" i="1"/>
  <c r="Q192" i="1"/>
  <c r="S192" i="1" s="1"/>
  <c r="O192" i="1"/>
  <c r="U191" i="1"/>
  <c r="Q191" i="1"/>
  <c r="O191" i="1"/>
  <c r="U190" i="1"/>
  <c r="Q190" i="1"/>
  <c r="O190" i="1"/>
  <c r="U189" i="1"/>
  <c r="Q189" i="1"/>
  <c r="S189" i="1" s="1"/>
  <c r="O189" i="1"/>
  <c r="U188" i="1"/>
  <c r="Q188" i="1"/>
  <c r="R188" i="1" s="1"/>
  <c r="O188" i="1"/>
  <c r="U187" i="1"/>
  <c r="Q187" i="1"/>
  <c r="O187" i="1"/>
  <c r="U186" i="1"/>
  <c r="Q186" i="1"/>
  <c r="R186" i="1" s="1"/>
  <c r="O186" i="1"/>
  <c r="U185" i="1"/>
  <c r="Q185" i="1"/>
  <c r="S185" i="1" s="1"/>
  <c r="O185" i="1"/>
  <c r="U184" i="1"/>
  <c r="Q184" i="1"/>
  <c r="R184" i="1" s="1"/>
  <c r="O184" i="1"/>
  <c r="U183" i="1"/>
  <c r="Q183" i="1"/>
  <c r="S183" i="1" s="1"/>
  <c r="O183" i="1"/>
  <c r="U182" i="1"/>
  <c r="Q182" i="1"/>
  <c r="S182" i="1" s="1"/>
  <c r="O182" i="1"/>
  <c r="U181" i="1"/>
  <c r="Q181" i="1"/>
  <c r="O181" i="1"/>
  <c r="U180" i="1"/>
  <c r="Q180" i="1"/>
  <c r="S180" i="1" s="1"/>
  <c r="O180" i="1"/>
  <c r="U179" i="1"/>
  <c r="Q179" i="1"/>
  <c r="S179" i="1" s="1"/>
  <c r="O179" i="1"/>
  <c r="U178" i="1"/>
  <c r="Q178" i="1"/>
  <c r="R178" i="1" s="1"/>
  <c r="O178" i="1"/>
  <c r="U177" i="1"/>
  <c r="Q177" i="1"/>
  <c r="S177" i="1" s="1"/>
  <c r="O177" i="1"/>
  <c r="U176" i="1"/>
  <c r="Q176" i="1"/>
  <c r="R176" i="1" s="1"/>
  <c r="O176" i="1"/>
  <c r="U175" i="1"/>
  <c r="Q175" i="1"/>
  <c r="S175" i="1" s="1"/>
  <c r="O175" i="1"/>
  <c r="U174" i="1"/>
  <c r="Q174" i="1"/>
  <c r="R174" i="1" s="1"/>
  <c r="O174" i="1"/>
  <c r="U173" i="1"/>
  <c r="Q173" i="1"/>
  <c r="S173" i="1" s="1"/>
  <c r="O173" i="1"/>
  <c r="U172" i="1"/>
  <c r="Q172" i="1"/>
  <c r="S172" i="1" s="1"/>
  <c r="O172" i="1"/>
  <c r="U171" i="1"/>
  <c r="Q171" i="1"/>
  <c r="O171" i="1"/>
  <c r="U170" i="1"/>
  <c r="Q170" i="1"/>
  <c r="O170" i="1"/>
  <c r="U169" i="1"/>
  <c r="Q169" i="1"/>
  <c r="R169" i="1" s="1"/>
  <c r="O169" i="1"/>
  <c r="U168" i="1"/>
  <c r="Q168" i="1"/>
  <c r="R168" i="1" s="1"/>
  <c r="O168" i="1"/>
  <c r="U167" i="1"/>
  <c r="Q167" i="1"/>
  <c r="S167" i="1" s="1"/>
  <c r="O167" i="1"/>
  <c r="U166" i="1"/>
  <c r="Q166" i="1"/>
  <c r="R166" i="1" s="1"/>
  <c r="O166" i="1"/>
  <c r="U165" i="1"/>
  <c r="Q165" i="1"/>
  <c r="S165" i="1" s="1"/>
  <c r="O165" i="1"/>
  <c r="U164" i="1"/>
  <c r="Q164" i="1"/>
  <c r="S164" i="1" s="1"/>
  <c r="O164" i="1"/>
  <c r="U163" i="1"/>
  <c r="Q163" i="1"/>
  <c r="S163" i="1" s="1"/>
  <c r="O163" i="1"/>
  <c r="U162" i="1"/>
  <c r="Q162" i="1"/>
  <c r="S162" i="1" s="1"/>
  <c r="O162" i="1"/>
  <c r="U161" i="1"/>
  <c r="Q161" i="1"/>
  <c r="O161" i="1"/>
  <c r="U160" i="1"/>
  <c r="Q160" i="1"/>
  <c r="S160" i="1" s="1"/>
  <c r="O160" i="1"/>
  <c r="U159" i="1"/>
  <c r="Q159" i="1"/>
  <c r="O159" i="1"/>
  <c r="U158" i="1"/>
  <c r="Q158" i="1"/>
  <c r="O158" i="1"/>
  <c r="U157" i="1"/>
  <c r="Q157" i="1"/>
  <c r="S157" i="1" s="1"/>
  <c r="O157" i="1"/>
  <c r="U156" i="1"/>
  <c r="Q156" i="1"/>
  <c r="R156" i="1" s="1"/>
  <c r="O156" i="1"/>
  <c r="U155" i="1"/>
  <c r="Q155" i="1"/>
  <c r="S155" i="1" s="1"/>
  <c r="O155" i="1"/>
  <c r="U154" i="1"/>
  <c r="Q154" i="1"/>
  <c r="O154" i="1"/>
  <c r="U153" i="1"/>
  <c r="Q153" i="1"/>
  <c r="R153" i="1" s="1"/>
  <c r="O153" i="1"/>
  <c r="U152" i="1"/>
  <c r="Q152" i="1"/>
  <c r="S152" i="1" s="1"/>
  <c r="O152" i="1"/>
  <c r="U151" i="1"/>
  <c r="Q151" i="1"/>
  <c r="O151" i="1"/>
  <c r="U150" i="1"/>
  <c r="Q150" i="1"/>
  <c r="O150" i="1"/>
  <c r="U149" i="1"/>
  <c r="Q149" i="1"/>
  <c r="O149" i="1"/>
  <c r="U148" i="1"/>
  <c r="Q148" i="1"/>
  <c r="R148" i="1" s="1"/>
  <c r="O148" i="1"/>
  <c r="U147" i="1"/>
  <c r="Q147" i="1"/>
  <c r="S147" i="1" s="1"/>
  <c r="O147" i="1"/>
  <c r="U146" i="1"/>
  <c r="Q146" i="1"/>
  <c r="R146" i="1" s="1"/>
  <c r="O146" i="1"/>
  <c r="U145" i="1"/>
  <c r="Q145" i="1"/>
  <c r="S145" i="1" s="1"/>
  <c r="O145" i="1"/>
  <c r="U144" i="1"/>
  <c r="Q144" i="1"/>
  <c r="S144" i="1" s="1"/>
  <c r="O144" i="1"/>
  <c r="U143" i="1"/>
  <c r="Q143" i="1"/>
  <c r="R143" i="1" s="1"/>
  <c r="O143" i="1"/>
  <c r="U142" i="1"/>
  <c r="Q142" i="1"/>
  <c r="S142" i="1" s="1"/>
  <c r="O142" i="1"/>
  <c r="U141" i="1"/>
  <c r="Q141" i="1"/>
  <c r="O141" i="1"/>
  <c r="U140" i="1"/>
  <c r="Q140" i="1"/>
  <c r="S140" i="1" s="1"/>
  <c r="O140" i="1"/>
  <c r="U139" i="1"/>
  <c r="Q139" i="1"/>
  <c r="R139" i="1" s="1"/>
  <c r="O139" i="1"/>
  <c r="U138" i="1"/>
  <c r="Q138" i="1"/>
  <c r="R138" i="1" s="1"/>
  <c r="O138" i="1"/>
  <c r="U137" i="1"/>
  <c r="Q137" i="1"/>
  <c r="S137" i="1" s="1"/>
  <c r="O137" i="1"/>
  <c r="U136" i="1"/>
  <c r="Q136" i="1"/>
  <c r="R136" i="1" s="1"/>
  <c r="O136" i="1"/>
  <c r="U135" i="1"/>
  <c r="Q135" i="1"/>
  <c r="S135" i="1" s="1"/>
  <c r="O135" i="1"/>
  <c r="U134" i="1"/>
  <c r="Q134" i="1"/>
  <c r="S134" i="1" s="1"/>
  <c r="O134" i="1"/>
  <c r="U133" i="1"/>
  <c r="Q133" i="1"/>
  <c r="S133" i="1" s="1"/>
  <c r="O133" i="1"/>
  <c r="U132" i="1"/>
  <c r="Q132" i="1"/>
  <c r="S132" i="1" s="1"/>
  <c r="O132" i="1"/>
  <c r="U131" i="1"/>
  <c r="Q131" i="1"/>
  <c r="O131" i="1"/>
  <c r="U130" i="1"/>
  <c r="Q130" i="1"/>
  <c r="O130" i="1"/>
  <c r="U129" i="1"/>
  <c r="Q129" i="1"/>
  <c r="R129" i="1" s="1"/>
  <c r="O129" i="1"/>
  <c r="U128" i="1"/>
  <c r="Q128" i="1"/>
  <c r="O128" i="1"/>
  <c r="U127" i="1"/>
  <c r="Q127" i="1"/>
  <c r="S127" i="1" s="1"/>
  <c r="O127" i="1"/>
  <c r="U126" i="1"/>
  <c r="Q126" i="1"/>
  <c r="R126" i="1" s="1"/>
  <c r="O126" i="1"/>
  <c r="U125" i="1"/>
  <c r="Q125" i="1"/>
  <c r="S125" i="1" s="1"/>
  <c r="O125" i="1"/>
  <c r="U124" i="1"/>
  <c r="Q124" i="1"/>
  <c r="R124" i="1" s="1"/>
  <c r="O124" i="1"/>
  <c r="U123" i="1"/>
  <c r="Q123" i="1"/>
  <c r="O123" i="1"/>
  <c r="U122" i="1"/>
  <c r="Q122" i="1"/>
  <c r="S122" i="1" s="1"/>
  <c r="O122" i="1"/>
  <c r="U121" i="1"/>
  <c r="Q121" i="1"/>
  <c r="O121" i="1"/>
  <c r="U120" i="1"/>
  <c r="Q120" i="1"/>
  <c r="S120" i="1" s="1"/>
  <c r="O120" i="1"/>
  <c r="U119" i="1"/>
  <c r="Q119" i="1"/>
  <c r="S119" i="1" s="1"/>
  <c r="O119" i="1"/>
  <c r="U118" i="1"/>
  <c r="Q118" i="1"/>
  <c r="R118" i="1" s="1"/>
  <c r="O118" i="1"/>
  <c r="U117" i="1"/>
  <c r="Q117" i="1"/>
  <c r="S117" i="1" s="1"/>
  <c r="O117" i="1"/>
  <c r="U116" i="1"/>
  <c r="Q116" i="1"/>
  <c r="R116" i="1" s="1"/>
  <c r="O116" i="1"/>
  <c r="U115" i="1"/>
  <c r="Q115" i="1"/>
  <c r="S115" i="1" s="1"/>
  <c r="O115" i="1"/>
  <c r="U114" i="1"/>
  <c r="Q114" i="1"/>
  <c r="R114" i="1" s="1"/>
  <c r="O114" i="1"/>
  <c r="U113" i="1"/>
  <c r="Q113" i="1"/>
  <c r="S113" i="1" s="1"/>
  <c r="O113" i="1"/>
  <c r="U112" i="1"/>
  <c r="Q112" i="1"/>
  <c r="S112" i="1" s="1"/>
  <c r="O112" i="1"/>
  <c r="U111" i="1"/>
  <c r="Q111" i="1"/>
  <c r="O111" i="1"/>
  <c r="U110" i="1"/>
  <c r="Q110" i="1"/>
  <c r="O110" i="1"/>
  <c r="U109" i="1"/>
  <c r="Q109" i="1"/>
  <c r="O109" i="1"/>
  <c r="U108" i="1"/>
  <c r="Q108" i="1"/>
  <c r="R108" i="1" s="1"/>
  <c r="O108" i="1"/>
  <c r="U107" i="1"/>
  <c r="Q107" i="1"/>
  <c r="S107" i="1" s="1"/>
  <c r="O107" i="1"/>
  <c r="U106" i="1"/>
  <c r="Q106" i="1"/>
  <c r="O106" i="1"/>
  <c r="U105" i="1"/>
  <c r="Q105" i="1"/>
  <c r="S105" i="1" s="1"/>
  <c r="O105" i="1"/>
  <c r="U104" i="1"/>
  <c r="Q104" i="1"/>
  <c r="S104" i="1" s="1"/>
  <c r="O104" i="1"/>
  <c r="U103" i="1"/>
  <c r="Q103" i="1"/>
  <c r="R103" i="1" s="1"/>
  <c r="O103" i="1"/>
  <c r="U102" i="1"/>
  <c r="Q102" i="1"/>
  <c r="S102" i="1" s="1"/>
  <c r="O102" i="1"/>
  <c r="U101" i="1"/>
  <c r="Q101" i="1"/>
  <c r="O101" i="1"/>
  <c r="U100" i="1"/>
  <c r="Q100" i="1"/>
  <c r="S100" i="1" s="1"/>
  <c r="O100" i="1"/>
  <c r="U99" i="1"/>
  <c r="Q99" i="1"/>
  <c r="R99" i="1" s="1"/>
  <c r="O99" i="1"/>
  <c r="U98" i="1"/>
  <c r="Q98" i="1"/>
  <c r="R98" i="1" s="1"/>
  <c r="O98" i="1"/>
  <c r="U97" i="1"/>
  <c r="Q97" i="1"/>
  <c r="S97" i="1" s="1"/>
  <c r="O97" i="1"/>
  <c r="U96" i="1"/>
  <c r="Q96" i="1"/>
  <c r="R96" i="1" s="1"/>
  <c r="O96" i="1"/>
  <c r="U95" i="1"/>
  <c r="Q95" i="1"/>
  <c r="S95" i="1" s="1"/>
  <c r="O95" i="1"/>
  <c r="U94" i="1"/>
  <c r="Q94" i="1"/>
  <c r="S94" i="1" s="1"/>
  <c r="O94" i="1"/>
  <c r="U93" i="1"/>
  <c r="Q93" i="1"/>
  <c r="S93" i="1" s="1"/>
  <c r="O93" i="1"/>
  <c r="U92" i="1"/>
  <c r="Q92" i="1"/>
  <c r="S92" i="1" s="1"/>
  <c r="O92" i="1"/>
  <c r="U91" i="1"/>
  <c r="Q91" i="1"/>
  <c r="O91" i="1"/>
  <c r="U90" i="1"/>
  <c r="Q90" i="1"/>
  <c r="O90" i="1"/>
  <c r="U89" i="1"/>
  <c r="Q89" i="1"/>
  <c r="S89" i="1" s="1"/>
  <c r="O89" i="1"/>
  <c r="U88" i="1"/>
  <c r="Q88" i="1"/>
  <c r="R88" i="1" s="1"/>
  <c r="O88" i="1"/>
  <c r="U87" i="1"/>
  <c r="Q87" i="1"/>
  <c r="S87" i="1" s="1"/>
  <c r="O87" i="1"/>
  <c r="U86" i="1"/>
  <c r="Q86" i="1"/>
  <c r="R86" i="1" s="1"/>
  <c r="O86" i="1"/>
  <c r="U85" i="1"/>
  <c r="Q85" i="1"/>
  <c r="S85" i="1" s="1"/>
  <c r="O85" i="1"/>
  <c r="U84" i="1"/>
  <c r="Q84" i="1"/>
  <c r="S84" i="1" s="1"/>
  <c r="O84" i="1"/>
  <c r="U83" i="1"/>
  <c r="Q83" i="1"/>
  <c r="S83" i="1" s="1"/>
  <c r="O83" i="1"/>
  <c r="U82" i="1"/>
  <c r="Q82" i="1"/>
  <c r="S82" i="1" s="1"/>
  <c r="O82" i="1"/>
  <c r="U81" i="1"/>
  <c r="Q81" i="1"/>
  <c r="O81" i="1"/>
  <c r="U80" i="1"/>
  <c r="Q80" i="1"/>
  <c r="S80" i="1" s="1"/>
  <c r="O80" i="1"/>
  <c r="U79" i="1"/>
  <c r="Q79" i="1"/>
  <c r="S79" i="1" s="1"/>
  <c r="O79" i="1"/>
  <c r="U78" i="1"/>
  <c r="Q78" i="1"/>
  <c r="R78" i="1" s="1"/>
  <c r="O78" i="1"/>
  <c r="U77" i="1"/>
  <c r="Q77" i="1"/>
  <c r="O77" i="1"/>
  <c r="U76" i="1"/>
  <c r="Q76" i="1"/>
  <c r="R76" i="1" s="1"/>
  <c r="O76" i="1"/>
  <c r="U75" i="1"/>
  <c r="Q75" i="1"/>
  <c r="S75" i="1" s="1"/>
  <c r="O75" i="1"/>
  <c r="U74" i="1"/>
  <c r="Q74" i="1"/>
  <c r="R74" i="1" s="1"/>
  <c r="O74" i="1"/>
  <c r="U73" i="1"/>
  <c r="Q73" i="1"/>
  <c r="S73" i="1" s="1"/>
  <c r="O73" i="1"/>
  <c r="U72" i="1"/>
  <c r="Q72" i="1"/>
  <c r="S72" i="1" s="1"/>
  <c r="O72" i="1"/>
  <c r="U71" i="1"/>
  <c r="Q71" i="1"/>
  <c r="O71" i="1"/>
  <c r="U70" i="1"/>
  <c r="Q70" i="1"/>
  <c r="O70" i="1"/>
  <c r="U69" i="1"/>
  <c r="Q69" i="1"/>
  <c r="S69" i="1" s="1"/>
  <c r="O69" i="1"/>
  <c r="U68" i="1"/>
  <c r="Q68" i="1"/>
  <c r="O68" i="1"/>
  <c r="U67" i="1"/>
  <c r="Q67" i="1"/>
  <c r="S67" i="1" s="1"/>
  <c r="O67" i="1"/>
  <c r="U66" i="1"/>
  <c r="Q66" i="1"/>
  <c r="R66" i="1" s="1"/>
  <c r="O66" i="1"/>
  <c r="U65" i="1"/>
  <c r="Q65" i="1"/>
  <c r="S65" i="1" s="1"/>
  <c r="O65" i="1"/>
  <c r="U64" i="1"/>
  <c r="Q64" i="1"/>
  <c r="R64" i="1" s="1"/>
  <c r="O64" i="1"/>
  <c r="U63" i="1"/>
  <c r="Q63" i="1"/>
  <c r="S63" i="1" s="1"/>
  <c r="O63" i="1"/>
  <c r="U62" i="1"/>
  <c r="Q62" i="1"/>
  <c r="S62" i="1" s="1"/>
  <c r="O62" i="1"/>
  <c r="U61" i="1"/>
  <c r="Q61" i="1"/>
  <c r="O61" i="1"/>
  <c r="U60" i="1"/>
  <c r="Q60" i="1"/>
  <c r="S60" i="1" s="1"/>
  <c r="O60" i="1"/>
  <c r="U59" i="1"/>
  <c r="Q59" i="1"/>
  <c r="O59" i="1"/>
  <c r="U58" i="1"/>
  <c r="Q58" i="1"/>
  <c r="R58" i="1" s="1"/>
  <c r="O58" i="1"/>
  <c r="U57" i="1"/>
  <c r="Q57" i="1"/>
  <c r="S57" i="1" s="1"/>
  <c r="O57" i="1"/>
  <c r="U56" i="1"/>
  <c r="Q56" i="1"/>
  <c r="R56" i="1" s="1"/>
  <c r="O56" i="1"/>
  <c r="U55" i="1"/>
  <c r="Q55" i="1"/>
  <c r="S55" i="1" s="1"/>
  <c r="O55" i="1"/>
  <c r="U54" i="1"/>
  <c r="Q54" i="1"/>
  <c r="S54" i="1" s="1"/>
  <c r="O54" i="1"/>
  <c r="U53" i="1"/>
  <c r="Q53" i="1"/>
  <c r="R53" i="1" s="1"/>
  <c r="O53" i="1"/>
  <c r="U52" i="1"/>
  <c r="Q52" i="1"/>
  <c r="S52" i="1" s="1"/>
  <c r="O52" i="1"/>
  <c r="U51" i="1"/>
  <c r="Q51" i="1"/>
  <c r="O51" i="1"/>
  <c r="U50" i="1"/>
  <c r="Q50" i="1"/>
  <c r="O50" i="1"/>
  <c r="U49" i="1"/>
  <c r="Q49" i="1"/>
  <c r="O49" i="1"/>
  <c r="U48" i="1"/>
  <c r="Q48" i="1"/>
  <c r="R48" i="1" s="1"/>
  <c r="O48" i="1"/>
  <c r="U47" i="1"/>
  <c r="Q47" i="1"/>
  <c r="S47" i="1" s="1"/>
  <c r="O47" i="1"/>
  <c r="U46" i="1"/>
  <c r="Q46" i="1"/>
  <c r="R46" i="1" s="1"/>
  <c r="O46" i="1"/>
  <c r="U45" i="1"/>
  <c r="Q45" i="1"/>
  <c r="S45" i="1" s="1"/>
  <c r="O45" i="1"/>
  <c r="U44" i="1"/>
  <c r="Q44" i="1"/>
  <c r="O44" i="1"/>
  <c r="U43" i="1"/>
  <c r="Q43" i="1"/>
  <c r="R43" i="1" s="1"/>
  <c r="O43" i="1"/>
  <c r="U42" i="1"/>
  <c r="Q42" i="1"/>
  <c r="S42" i="1" s="1"/>
  <c r="O42" i="1"/>
  <c r="U41" i="1"/>
  <c r="Q41" i="1"/>
  <c r="O41" i="1"/>
  <c r="U40" i="1"/>
  <c r="Q40" i="1"/>
  <c r="S40" i="1" s="1"/>
  <c r="O40" i="1"/>
  <c r="U39" i="1"/>
  <c r="Q39" i="1"/>
  <c r="S39" i="1" s="1"/>
  <c r="O39" i="1"/>
  <c r="U38" i="1"/>
  <c r="Q38" i="1"/>
  <c r="R38" i="1" s="1"/>
  <c r="O38" i="1"/>
  <c r="U37" i="1"/>
  <c r="Q37" i="1"/>
  <c r="S37" i="1" s="1"/>
  <c r="O37" i="1"/>
  <c r="U36" i="1"/>
  <c r="Q36" i="1"/>
  <c r="R36" i="1" s="1"/>
  <c r="O36" i="1"/>
  <c r="U35" i="1"/>
  <c r="Q35" i="1"/>
  <c r="S35" i="1" s="1"/>
  <c r="O35" i="1"/>
  <c r="U34" i="1"/>
  <c r="Q34" i="1"/>
  <c r="S34" i="1" s="1"/>
  <c r="O34" i="1"/>
  <c r="U33" i="1"/>
  <c r="Q33" i="1"/>
  <c r="R33" i="1" s="1"/>
  <c r="O33" i="1"/>
  <c r="U32" i="1"/>
  <c r="Q32" i="1"/>
  <c r="S32" i="1" s="1"/>
  <c r="O32" i="1"/>
  <c r="U31" i="1"/>
  <c r="Q31" i="1"/>
  <c r="O31" i="1"/>
  <c r="U30" i="1"/>
  <c r="Q30" i="1"/>
  <c r="O30" i="1"/>
  <c r="U29" i="1"/>
  <c r="Q29" i="1"/>
  <c r="S29" i="1" s="1"/>
  <c r="O29" i="1"/>
  <c r="U28" i="1"/>
  <c r="Q28" i="1"/>
  <c r="R28" i="1" s="1"/>
  <c r="O28" i="1"/>
  <c r="U27" i="1"/>
  <c r="Q27" i="1"/>
  <c r="O27" i="1"/>
  <c r="U26" i="1"/>
  <c r="Q26" i="1"/>
  <c r="R26" i="1" s="1"/>
  <c r="O26" i="1"/>
  <c r="U25" i="1"/>
  <c r="Q25" i="1"/>
  <c r="S25" i="1" s="1"/>
  <c r="O25" i="1"/>
  <c r="U24" i="1"/>
  <c r="Q24" i="1"/>
  <c r="R24" i="1" s="1"/>
  <c r="O24" i="1"/>
  <c r="U23" i="1"/>
  <c r="Q23" i="1"/>
  <c r="O23" i="1"/>
  <c r="U22" i="1"/>
  <c r="Q22" i="1"/>
  <c r="S22" i="1" s="1"/>
  <c r="O22" i="1"/>
  <c r="U21" i="1"/>
  <c r="Q21" i="1"/>
  <c r="O21" i="1"/>
  <c r="U20" i="1"/>
  <c r="Q20" i="1"/>
  <c r="S20" i="1" s="1"/>
  <c r="O20" i="1"/>
  <c r="U19" i="1"/>
  <c r="Q19" i="1"/>
  <c r="S19" i="1" s="1"/>
  <c r="O19" i="1"/>
  <c r="U18" i="1"/>
  <c r="Q18" i="1"/>
  <c r="O18" i="1"/>
  <c r="U17" i="1"/>
  <c r="Q17" i="1"/>
  <c r="S17" i="1" s="1"/>
  <c r="O17" i="1"/>
  <c r="U16" i="1"/>
  <c r="Q16" i="1"/>
  <c r="R16" i="1" s="1"/>
  <c r="O16" i="1"/>
  <c r="U15" i="1"/>
  <c r="Q15" i="1"/>
  <c r="S15" i="1" s="1"/>
  <c r="O15" i="1"/>
  <c r="U14" i="1"/>
  <c r="Q14" i="1"/>
  <c r="O14" i="1"/>
  <c r="U13" i="1"/>
  <c r="Q13" i="1"/>
  <c r="R13" i="1" s="1"/>
  <c r="O13" i="1"/>
  <c r="U12" i="1"/>
  <c r="Q12" i="1"/>
  <c r="S12" i="1" s="1"/>
  <c r="O12" i="1"/>
  <c r="U11" i="1"/>
  <c r="Q11" i="1"/>
  <c r="O11" i="1"/>
  <c r="U10" i="1"/>
  <c r="Q10" i="1"/>
  <c r="O10" i="1"/>
  <c r="U9" i="1"/>
  <c r="Q9" i="1"/>
  <c r="O9" i="1"/>
  <c r="U8" i="1"/>
  <c r="Q8" i="1"/>
  <c r="R8" i="1" s="1"/>
  <c r="O8" i="1"/>
  <c r="U7" i="1"/>
  <c r="Q7" i="1"/>
  <c r="S7" i="1" s="1"/>
  <c r="O7" i="1"/>
  <c r="U6" i="1"/>
  <c r="Q6" i="1"/>
  <c r="R6" i="1" s="1"/>
  <c r="O6" i="1"/>
  <c r="U5" i="1"/>
  <c r="Q5" i="1"/>
  <c r="S5" i="1" s="1"/>
  <c r="O5" i="1"/>
  <c r="U4" i="1"/>
  <c r="Q4" i="1"/>
  <c r="S4" i="1" s="1"/>
  <c r="O4" i="1"/>
  <c r="U3" i="1"/>
  <c r="Q3" i="1"/>
  <c r="S3" i="1" s="1"/>
  <c r="O3" i="1"/>
  <c r="U2" i="1"/>
  <c r="Q2" i="1"/>
  <c r="S2" i="1" s="1"/>
  <c r="O2" i="1"/>
  <c r="G3" i="8"/>
  <c r="G23" i="8"/>
  <c r="G4" i="8"/>
  <c r="G24" i="8"/>
  <c r="G5" i="8"/>
  <c r="G2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" i="8"/>
  <c r="D3" i="8"/>
  <c r="D23" i="8"/>
  <c r="D4" i="8"/>
  <c r="D24" i="8"/>
  <c r="D5" i="8"/>
  <c r="D2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" i="8"/>
  <c r="P3" i="8"/>
  <c r="P23" i="8"/>
  <c r="P4" i="8"/>
  <c r="P24" i="8"/>
  <c r="P5" i="8"/>
  <c r="P25" i="8"/>
  <c r="P6" i="8"/>
  <c r="P13" i="8"/>
  <c r="P14" i="8"/>
  <c r="P15" i="8"/>
  <c r="P16" i="8"/>
  <c r="P17" i="8"/>
  <c r="P18" i="8"/>
  <c r="P19" i="8"/>
  <c r="P20" i="8"/>
  <c r="P21" i="8"/>
  <c r="P22" i="8"/>
  <c r="P7" i="8"/>
  <c r="P8" i="8"/>
  <c r="P9" i="8"/>
  <c r="P10" i="8"/>
  <c r="P11" i="8"/>
  <c r="P12" i="8"/>
  <c r="P2" i="8"/>
  <c r="O3" i="8"/>
  <c r="O23" i="8"/>
  <c r="O4" i="8"/>
  <c r="O24" i="8"/>
  <c r="O5" i="8"/>
  <c r="O25" i="8"/>
  <c r="O6" i="8"/>
  <c r="O7" i="8"/>
  <c r="O8" i="8"/>
  <c r="O12" i="8"/>
  <c r="O21" i="8"/>
  <c r="O22" i="8"/>
  <c r="O9" i="8"/>
  <c r="O10" i="8"/>
  <c r="O11" i="8"/>
  <c r="O13" i="8"/>
  <c r="O14" i="8"/>
  <c r="O15" i="8"/>
  <c r="O16" i="8"/>
  <c r="O17" i="8"/>
  <c r="O18" i="8"/>
  <c r="O19" i="8"/>
  <c r="O20" i="8"/>
  <c r="O2" i="8"/>
  <c r="N3" i="8"/>
  <c r="N23" i="8"/>
  <c r="N4" i="8"/>
  <c r="N24" i="8"/>
  <c r="N5" i="8"/>
  <c r="N2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" i="8"/>
  <c r="M3" i="8"/>
  <c r="M23" i="8"/>
  <c r="M25" i="8"/>
  <c r="M6" i="8"/>
  <c r="M7" i="8"/>
  <c r="M10" i="8"/>
  <c r="M13" i="8"/>
  <c r="M14" i="8"/>
  <c r="M15" i="8"/>
  <c r="M16" i="8"/>
  <c r="M17" i="8"/>
  <c r="M18" i="8"/>
  <c r="M4" i="8"/>
  <c r="M24" i="8"/>
  <c r="M5" i="8"/>
  <c r="M8" i="8"/>
  <c r="M9" i="8"/>
  <c r="M11" i="8"/>
  <c r="M21" i="8"/>
  <c r="M19" i="8"/>
  <c r="M20" i="8"/>
  <c r="M22" i="8"/>
  <c r="M12" i="8"/>
  <c r="M2" i="8"/>
  <c r="B4" i="8"/>
  <c r="B24" i="8"/>
  <c r="B5" i="8"/>
  <c r="B2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3" i="8"/>
  <c r="B2" i="8"/>
  <c r="S2037" i="1" l="1"/>
  <c r="R4397" i="1"/>
  <c r="R4308" i="1"/>
  <c r="S1231" i="1"/>
  <c r="R1030" i="1"/>
  <c r="S1441" i="1"/>
  <c r="S3291" i="1"/>
  <c r="R4230" i="1"/>
  <c r="S1843" i="1"/>
  <c r="S3495" i="1"/>
  <c r="S2528" i="1"/>
  <c r="R2813" i="1"/>
  <c r="R3074" i="1"/>
  <c r="S3712" i="1"/>
  <c r="S4071" i="1"/>
  <c r="R4261" i="1"/>
  <c r="S3665" i="1"/>
  <c r="S4045" i="1"/>
  <c r="S1433" i="1"/>
  <c r="S2342" i="1"/>
  <c r="R2742" i="1"/>
  <c r="R761" i="1"/>
  <c r="S1671" i="1"/>
  <c r="R4346" i="1"/>
  <c r="R3326" i="1"/>
  <c r="R2395" i="1"/>
  <c r="R3189" i="1"/>
  <c r="S3973" i="1"/>
  <c r="S169" i="1"/>
  <c r="R1563" i="1"/>
  <c r="R908" i="1"/>
  <c r="S3577" i="1"/>
  <c r="R4341" i="1"/>
  <c r="S3517" i="1"/>
  <c r="R1852" i="1"/>
  <c r="S2825" i="1"/>
  <c r="R4016" i="1"/>
  <c r="S1582" i="1"/>
  <c r="S3230" i="1"/>
  <c r="S3319" i="1"/>
  <c r="R2049" i="1"/>
  <c r="R1069" i="1"/>
  <c r="R2728" i="1"/>
  <c r="S2915" i="1"/>
  <c r="S3134" i="1"/>
  <c r="R2068" i="1"/>
  <c r="S1070" i="1"/>
  <c r="S2112" i="1"/>
  <c r="R2897" i="1"/>
  <c r="R4147" i="1"/>
  <c r="R4423" i="1"/>
  <c r="S1230" i="1"/>
  <c r="S1965" i="1"/>
  <c r="S3463" i="1"/>
  <c r="S1695" i="1"/>
  <c r="R2420" i="1"/>
  <c r="S424" i="1"/>
  <c r="S1161" i="1"/>
  <c r="S4248" i="1"/>
  <c r="R3425" i="1"/>
  <c r="W132" i="2"/>
  <c r="X132" i="2"/>
  <c r="W186" i="2"/>
  <c r="X186" i="2"/>
  <c r="W4253" i="2"/>
  <c r="X4253" i="2"/>
  <c r="W66" i="2"/>
  <c r="X66" i="2"/>
  <c r="X261" i="2"/>
  <c r="W261" i="2"/>
  <c r="X2541" i="2"/>
  <c r="W303" i="2"/>
  <c r="X303" i="2"/>
  <c r="X2377" i="2"/>
  <c r="X2457" i="2"/>
  <c r="X2537" i="2"/>
  <c r="X2617" i="2"/>
  <c r="X3709" i="2"/>
  <c r="W3709" i="2"/>
  <c r="X3749" i="2"/>
  <c r="W3749" i="2"/>
  <c r="X3789" i="2"/>
  <c r="W3789" i="2"/>
  <c r="X3829" i="2"/>
  <c r="W3829" i="2"/>
  <c r="X3869" i="2"/>
  <c r="W3869" i="2"/>
  <c r="X3909" i="2"/>
  <c r="W3909" i="2"/>
  <c r="X96" i="2"/>
  <c r="W100" i="2"/>
  <c r="W199" i="2"/>
  <c r="X2373" i="2"/>
  <c r="X2453" i="2"/>
  <c r="X2533" i="2"/>
  <c r="X2613" i="2"/>
  <c r="X3173" i="2"/>
  <c r="X3333" i="2"/>
  <c r="X3665" i="2"/>
  <c r="X169" i="2"/>
  <c r="W233" i="2"/>
  <c r="X233" i="2"/>
  <c r="W336" i="2"/>
  <c r="X336" i="2"/>
  <c r="W3169" i="2"/>
  <c r="X3169" i="2"/>
  <c r="W3329" i="2"/>
  <c r="X3329" i="2"/>
  <c r="W4249" i="2"/>
  <c r="X4249" i="2"/>
  <c r="W212" i="2"/>
  <c r="X212" i="2"/>
  <c r="X2381" i="2"/>
  <c r="X2461" i="2"/>
  <c r="X2621" i="2"/>
  <c r="W3505" i="2"/>
  <c r="X3505" i="2"/>
  <c r="W4313" i="2"/>
  <c r="X4313" i="2"/>
  <c r="X191" i="2"/>
  <c r="W191" i="2"/>
  <c r="W265" i="2"/>
  <c r="W22" i="2"/>
  <c r="X22" i="2"/>
  <c r="W43" i="2"/>
  <c r="X43" i="2"/>
  <c r="X51" i="2"/>
  <c r="W51" i="2"/>
  <c r="X150" i="2"/>
  <c r="W150" i="2"/>
  <c r="X170" i="2"/>
  <c r="W170" i="2"/>
  <c r="W183" i="2"/>
  <c r="X183" i="2"/>
  <c r="W229" i="2"/>
  <c r="X229" i="2"/>
  <c r="X270" i="2"/>
  <c r="W270" i="2"/>
  <c r="X332" i="2"/>
  <c r="X2365" i="2"/>
  <c r="X2445" i="2"/>
  <c r="X2525" i="2"/>
  <c r="X2605" i="2"/>
  <c r="W3061" i="2"/>
  <c r="X3061" i="2"/>
  <c r="W3221" i="2"/>
  <c r="X3221" i="2"/>
  <c r="W3441" i="2"/>
  <c r="X3441" i="2"/>
  <c r="W149" i="2"/>
  <c r="X149" i="2"/>
  <c r="W129" i="2"/>
  <c r="X129" i="2"/>
  <c r="X225" i="2"/>
  <c r="W225" i="2"/>
  <c r="X345" i="2"/>
  <c r="W345" i="2"/>
  <c r="W62" i="2"/>
  <c r="X62" i="2"/>
  <c r="X241" i="2"/>
  <c r="W241" i="2"/>
  <c r="W59" i="2"/>
  <c r="W72" i="2"/>
  <c r="X72" i="2"/>
  <c r="X142" i="2"/>
  <c r="W146" i="2"/>
  <c r="X146" i="2"/>
  <c r="X192" i="2"/>
  <c r="X200" i="2"/>
  <c r="W200" i="2"/>
  <c r="X312" i="2"/>
  <c r="X2437" i="2"/>
  <c r="X2517" i="2"/>
  <c r="X2597" i="2"/>
  <c r="W3161" i="2"/>
  <c r="X3161" i="2"/>
  <c r="W3321" i="2"/>
  <c r="X3321" i="2"/>
  <c r="W3597" i="2"/>
  <c r="X3597" i="2"/>
  <c r="W10" i="2"/>
  <c r="X35" i="2"/>
  <c r="X76" i="2"/>
  <c r="W80" i="2"/>
  <c r="X196" i="2"/>
  <c r="W279" i="2"/>
  <c r="X279" i="2"/>
  <c r="W320" i="2"/>
  <c r="X269" i="2"/>
  <c r="W269" i="2"/>
  <c r="X171" i="2"/>
  <c r="W171" i="2"/>
  <c r="W243" i="2"/>
  <c r="X243" i="2"/>
  <c r="X271" i="2"/>
  <c r="W271" i="2"/>
  <c r="X275" i="2"/>
  <c r="W275" i="2"/>
  <c r="W300" i="2"/>
  <c r="W333" i="2"/>
  <c r="X333" i="2"/>
  <c r="W362" i="2"/>
  <c r="X362" i="2"/>
  <c r="X2429" i="2"/>
  <c r="X2509" i="2"/>
  <c r="X2589" i="2"/>
  <c r="X2669" i="2"/>
  <c r="W360" i="2"/>
  <c r="X205" i="2"/>
  <c r="W205" i="2"/>
  <c r="X251" i="2"/>
  <c r="W251" i="2"/>
  <c r="W346" i="2"/>
  <c r="X346" i="2"/>
  <c r="W3589" i="2"/>
  <c r="X3589" i="2"/>
  <c r="W83" i="2"/>
  <c r="X83" i="2"/>
  <c r="W73" i="2"/>
  <c r="X73" i="2"/>
  <c r="W143" i="2"/>
  <c r="X143" i="2"/>
  <c r="X201" i="2"/>
  <c r="W201" i="2"/>
  <c r="X2421" i="2"/>
  <c r="X2501" i="2"/>
  <c r="X2581" i="2"/>
  <c r="X2661" i="2"/>
  <c r="X11" i="2"/>
  <c r="W11" i="2"/>
  <c r="W293" i="2"/>
  <c r="X293" i="2"/>
  <c r="X321" i="2"/>
  <c r="W321" i="2"/>
  <c r="W32" i="2"/>
  <c r="X32" i="2"/>
  <c r="W172" i="2"/>
  <c r="X172" i="2"/>
  <c r="W189" i="2"/>
  <c r="X189" i="2"/>
  <c r="X210" i="2"/>
  <c r="W210" i="2"/>
  <c r="X301" i="2"/>
  <c r="W301" i="2"/>
  <c r="W3525" i="2"/>
  <c r="X3525" i="2"/>
  <c r="W3637" i="2"/>
  <c r="X3637" i="2"/>
  <c r="X90" i="2"/>
  <c r="W90" i="2"/>
  <c r="W135" i="2"/>
  <c r="X152" i="2"/>
  <c r="X231" i="2"/>
  <c r="W231" i="2"/>
  <c r="X272" i="2"/>
  <c r="X276" i="2"/>
  <c r="W309" i="2"/>
  <c r="X2409" i="2"/>
  <c r="X2489" i="2"/>
  <c r="X2569" i="2"/>
  <c r="X2649" i="2"/>
  <c r="W3089" i="2"/>
  <c r="X3089" i="2"/>
  <c r="W3249" i="2"/>
  <c r="X3249" i="2"/>
  <c r="X131" i="2"/>
  <c r="W131" i="2"/>
  <c r="W202" i="2"/>
  <c r="X202" i="2"/>
  <c r="W3141" i="2"/>
  <c r="X3141" i="2"/>
  <c r="W3301" i="2"/>
  <c r="X3301" i="2"/>
  <c r="X45" i="2"/>
  <c r="X65" i="2"/>
  <c r="W65" i="2"/>
  <c r="W82" i="2"/>
  <c r="X82" i="2"/>
  <c r="W103" i="2"/>
  <c r="X103" i="2"/>
  <c r="W119" i="2"/>
  <c r="X223" i="2"/>
  <c r="W285" i="2"/>
  <c r="X330" i="2"/>
  <c r="W330" i="2"/>
  <c r="X2401" i="2"/>
  <c r="X2481" i="2"/>
  <c r="X2561" i="2"/>
  <c r="X2641" i="2"/>
  <c r="W3573" i="2"/>
  <c r="X3573" i="2"/>
  <c r="X29" i="2"/>
  <c r="X120" i="2"/>
  <c r="W120" i="2"/>
  <c r="X12" i="2"/>
  <c r="X20" i="2"/>
  <c r="W20" i="2"/>
  <c r="X41" i="2"/>
  <c r="W41" i="2"/>
  <c r="X61" i="2"/>
  <c r="W61" i="2"/>
  <c r="X211" i="2"/>
  <c r="W211" i="2"/>
  <c r="W215" i="2"/>
  <c r="X281" i="2"/>
  <c r="W281" i="2"/>
  <c r="X322" i="2"/>
  <c r="W326" i="2"/>
  <c r="X326" i="2"/>
  <c r="X2397" i="2"/>
  <c r="X2477" i="2"/>
  <c r="X2557" i="2"/>
  <c r="X2637" i="2"/>
  <c r="W3081" i="2"/>
  <c r="X3081" i="2"/>
  <c r="W3241" i="2"/>
  <c r="X3241" i="2"/>
  <c r="W3465" i="2"/>
  <c r="X3465" i="2"/>
  <c r="W136" i="2"/>
  <c r="X136" i="2"/>
  <c r="X310" i="2"/>
  <c r="W310" i="2"/>
  <c r="X3021" i="2"/>
  <c r="X3101" i="2"/>
  <c r="X3181" i="2"/>
  <c r="X3261" i="2"/>
  <c r="X3405" i="2"/>
  <c r="X3669" i="2"/>
  <c r="W3669" i="2"/>
  <c r="W3393" i="2"/>
  <c r="X3393" i="2"/>
  <c r="W3661" i="2"/>
  <c r="X3661" i="2"/>
  <c r="X3701" i="2"/>
  <c r="W3701" i="2"/>
  <c r="X3741" i="2"/>
  <c r="W3741" i="2"/>
  <c r="X3781" i="2"/>
  <c r="W3781" i="2"/>
  <c r="X3821" i="2"/>
  <c r="W3821" i="2"/>
  <c r="X3861" i="2"/>
  <c r="W3861" i="2"/>
  <c r="X3901" i="2"/>
  <c r="W3901" i="2"/>
  <c r="X3941" i="2"/>
  <c r="W3941" i="2"/>
  <c r="X3981" i="2"/>
  <c r="W3981" i="2"/>
  <c r="X221" i="2"/>
  <c r="W221" i="2"/>
  <c r="W343" i="2"/>
  <c r="X343" i="2"/>
  <c r="W3385" i="2"/>
  <c r="X3385" i="2"/>
  <c r="X3" i="2"/>
  <c r="X42" i="2"/>
  <c r="W69" i="2"/>
  <c r="X81" i="2"/>
  <c r="W81" i="2"/>
  <c r="W85" i="2"/>
  <c r="X93" i="2"/>
  <c r="X101" i="2"/>
  <c r="W101" i="2"/>
  <c r="W105" i="2"/>
  <c r="W153" i="2"/>
  <c r="X153" i="2"/>
  <c r="W185" i="2"/>
  <c r="W209" i="2"/>
  <c r="X242" i="2"/>
  <c r="W286" i="2"/>
  <c r="X286" i="2"/>
  <c r="X3073" i="2"/>
  <c r="X3153" i="2"/>
  <c r="X3233" i="2"/>
  <c r="X3313" i="2"/>
  <c r="X3517" i="2"/>
  <c r="W3581" i="2"/>
  <c r="X3581" i="2"/>
  <c r="X3649" i="2"/>
  <c r="X4025" i="2"/>
  <c r="W4077" i="2"/>
  <c r="X4077" i="2"/>
  <c r="X26" i="2"/>
  <c r="W30" i="2"/>
  <c r="X46" i="2"/>
  <c r="X113" i="2"/>
  <c r="X161" i="2"/>
  <c r="W161" i="2"/>
  <c r="X173" i="2"/>
  <c r="X181" i="2"/>
  <c r="W181" i="2"/>
  <c r="X246" i="2"/>
  <c r="X282" i="2"/>
  <c r="W339" i="2"/>
  <c r="X339" i="2"/>
  <c r="X3069" i="2"/>
  <c r="X3149" i="2"/>
  <c r="X3229" i="2"/>
  <c r="X3309" i="2"/>
  <c r="X3513" i="2"/>
  <c r="X3645" i="2"/>
  <c r="W4021" i="2"/>
  <c r="X4021" i="2"/>
  <c r="W4237" i="2"/>
  <c r="X4237" i="2"/>
  <c r="W133" i="2"/>
  <c r="X133" i="2"/>
  <c r="X141" i="2"/>
  <c r="W141" i="2"/>
  <c r="W222" i="2"/>
  <c r="X222" i="2"/>
  <c r="X311" i="2"/>
  <c r="W311" i="2"/>
  <c r="X315" i="2"/>
  <c r="W315" i="2"/>
  <c r="W3501" i="2"/>
  <c r="X3501" i="2"/>
  <c r="W3633" i="2"/>
  <c r="X3633" i="2"/>
  <c r="X3689" i="2"/>
  <c r="W3689" i="2"/>
  <c r="X3729" i="2"/>
  <c r="W3729" i="2"/>
  <c r="X3769" i="2"/>
  <c r="W3769" i="2"/>
  <c r="X3809" i="2"/>
  <c r="W3809" i="2"/>
  <c r="X3849" i="2"/>
  <c r="W3849" i="2"/>
  <c r="X3889" i="2"/>
  <c r="W3889" i="2"/>
  <c r="X3929" i="2"/>
  <c r="W3929" i="2"/>
  <c r="X3969" i="2"/>
  <c r="W3969" i="2"/>
  <c r="X31" i="2"/>
  <c r="W31" i="2"/>
  <c r="W182" i="2"/>
  <c r="X182" i="2"/>
  <c r="W283" i="2"/>
  <c r="X283" i="2"/>
  <c r="X3053" i="2"/>
  <c r="X3133" i="2"/>
  <c r="X3213" i="2"/>
  <c r="X3293" i="2"/>
  <c r="X3433" i="2"/>
  <c r="X3565" i="2"/>
  <c r="X4445" i="2"/>
  <c r="W4445" i="2"/>
  <c r="W3625" i="2"/>
  <c r="X3625" i="2"/>
  <c r="W4169" i="2"/>
  <c r="X4169" i="2"/>
  <c r="X4389" i="2"/>
  <c r="W4389" i="2"/>
  <c r="X3041" i="2"/>
  <c r="X3121" i="2"/>
  <c r="X3201" i="2"/>
  <c r="X3281" i="2"/>
  <c r="X3357" i="2"/>
  <c r="W3421" i="2"/>
  <c r="X3421" i="2"/>
  <c r="X3489" i="2"/>
  <c r="W3553" i="2"/>
  <c r="X3553" i="2"/>
  <c r="X3037" i="2"/>
  <c r="X3117" i="2"/>
  <c r="X3197" i="2"/>
  <c r="X3277" i="2"/>
  <c r="X3353" i="2"/>
  <c r="X3485" i="2"/>
  <c r="W4001" i="2"/>
  <c r="X4001" i="2"/>
  <c r="X91" i="2"/>
  <c r="W91" i="2"/>
  <c r="X341" i="2"/>
  <c r="W341" i="2"/>
  <c r="X3033" i="2"/>
  <c r="X3113" i="2"/>
  <c r="X3193" i="2"/>
  <c r="X3273" i="2"/>
  <c r="X3349" i="2"/>
  <c r="X3481" i="2"/>
  <c r="X40" i="2"/>
  <c r="W40" i="2"/>
  <c r="X151" i="2"/>
  <c r="W151" i="2"/>
  <c r="X361" i="2"/>
  <c r="W361" i="2"/>
  <c r="W3545" i="2"/>
  <c r="X3545" i="2"/>
  <c r="W3341" i="2"/>
  <c r="X3341" i="2"/>
  <c r="W3473" i="2"/>
  <c r="X3473" i="2"/>
  <c r="X3713" i="2"/>
  <c r="W3713" i="2"/>
  <c r="X3753" i="2"/>
  <c r="W3753" i="2"/>
  <c r="X3793" i="2"/>
  <c r="W3793" i="2"/>
  <c r="X3833" i="2"/>
  <c r="W3833" i="2"/>
  <c r="X3873" i="2"/>
  <c r="W3873" i="2"/>
  <c r="X3913" i="2"/>
  <c r="W3913" i="2"/>
  <c r="X3953" i="2"/>
  <c r="W3953" i="2"/>
  <c r="W3993" i="2"/>
  <c r="X3993" i="2"/>
  <c r="W33" i="2"/>
  <c r="X33" i="2"/>
  <c r="X111" i="2"/>
  <c r="W111" i="2"/>
  <c r="X291" i="2"/>
  <c r="W291" i="2"/>
  <c r="W4181" i="2"/>
  <c r="X4181" i="2"/>
  <c r="W4297" i="2"/>
  <c r="X4297" i="2"/>
  <c r="X3381" i="2"/>
  <c r="X3461" i="2"/>
  <c r="X3541" i="2"/>
  <c r="X3621" i="2"/>
  <c r="W4233" i="2"/>
  <c r="X4233" i="2"/>
  <c r="X3681" i="2"/>
  <c r="W3681" i="2"/>
  <c r="X3721" i="2"/>
  <c r="W3721" i="2"/>
  <c r="X3761" i="2"/>
  <c r="W3761" i="2"/>
  <c r="X3801" i="2"/>
  <c r="W3801" i="2"/>
  <c r="X3841" i="2"/>
  <c r="W3841" i="2"/>
  <c r="X3881" i="2"/>
  <c r="W3881" i="2"/>
  <c r="X3921" i="2"/>
  <c r="W3921" i="2"/>
  <c r="X3961" i="2"/>
  <c r="W3961" i="2"/>
  <c r="X4005" i="2"/>
  <c r="X4173" i="2"/>
  <c r="X4161" i="2"/>
  <c r="X3949" i="2"/>
  <c r="W3949" i="2"/>
  <c r="X3989" i="2"/>
  <c r="W3989" i="2"/>
  <c r="W4097" i="2"/>
  <c r="X4097" i="2"/>
  <c r="W4057" i="2"/>
  <c r="X4057" i="2"/>
  <c r="X3705" i="2"/>
  <c r="W3705" i="2"/>
  <c r="X3745" i="2"/>
  <c r="W3745" i="2"/>
  <c r="X3785" i="2"/>
  <c r="W3785" i="2"/>
  <c r="X3825" i="2"/>
  <c r="W3825" i="2"/>
  <c r="X3865" i="2"/>
  <c r="W3865" i="2"/>
  <c r="X3905" i="2"/>
  <c r="W3905" i="2"/>
  <c r="X3945" i="2"/>
  <c r="W3945" i="2"/>
  <c r="X3985" i="2"/>
  <c r="W3985" i="2"/>
  <c r="X4401" i="2"/>
  <c r="W4401" i="2"/>
  <c r="X4457" i="2"/>
  <c r="W4457" i="2"/>
  <c r="X3697" i="2"/>
  <c r="W3697" i="2"/>
  <c r="X3737" i="2"/>
  <c r="W3737" i="2"/>
  <c r="X3777" i="2"/>
  <c r="W3777" i="2"/>
  <c r="X3817" i="2"/>
  <c r="W3817" i="2"/>
  <c r="X3857" i="2"/>
  <c r="W3857" i="2"/>
  <c r="X3897" i="2"/>
  <c r="W3897" i="2"/>
  <c r="X3937" i="2"/>
  <c r="W3937" i="2"/>
  <c r="X3977" i="2"/>
  <c r="W3977" i="2"/>
  <c r="W4153" i="2"/>
  <c r="X4153" i="2"/>
  <c r="W4341" i="2"/>
  <c r="W4505" i="2"/>
  <c r="W4217" i="2"/>
  <c r="X4217" i="2"/>
  <c r="X4501" i="2"/>
  <c r="W4501" i="2"/>
  <c r="X3693" i="2"/>
  <c r="W3693" i="2"/>
  <c r="X3733" i="2"/>
  <c r="W3733" i="2"/>
  <c r="X3773" i="2"/>
  <c r="W3773" i="2"/>
  <c r="X3813" i="2"/>
  <c r="W3813" i="2"/>
  <c r="X3853" i="2"/>
  <c r="W3853" i="2"/>
  <c r="X3893" i="2"/>
  <c r="W3893" i="2"/>
  <c r="X3933" i="2"/>
  <c r="W3933" i="2"/>
  <c r="X3973" i="2"/>
  <c r="W3973" i="2"/>
  <c r="X4089" i="2"/>
  <c r="W4333" i="2"/>
  <c r="W4393" i="2"/>
  <c r="W4449" i="2"/>
  <c r="X4321" i="2"/>
  <c r="W4321" i="2"/>
  <c r="X3685" i="2"/>
  <c r="W3685" i="2"/>
  <c r="X3725" i="2"/>
  <c r="W3725" i="2"/>
  <c r="X3765" i="2"/>
  <c r="W3765" i="2"/>
  <c r="X3805" i="2"/>
  <c r="W3805" i="2"/>
  <c r="X3845" i="2"/>
  <c r="W3845" i="2"/>
  <c r="X3885" i="2"/>
  <c r="W3885" i="2"/>
  <c r="X3925" i="2"/>
  <c r="W3925" i="2"/>
  <c r="X3965" i="2"/>
  <c r="W3965" i="2"/>
  <c r="X4017" i="2"/>
  <c r="W4073" i="2"/>
  <c r="X4073" i="2"/>
  <c r="W4137" i="2"/>
  <c r="X4137" i="2"/>
  <c r="X4317" i="2"/>
  <c r="X4485" i="2"/>
  <c r="W4485" i="2"/>
  <c r="X3677" i="2"/>
  <c r="W3677" i="2"/>
  <c r="X3717" i="2"/>
  <c r="W3717" i="2"/>
  <c r="X3757" i="2"/>
  <c r="W3757" i="2"/>
  <c r="X3797" i="2"/>
  <c r="W3797" i="2"/>
  <c r="X3837" i="2"/>
  <c r="W3837" i="2"/>
  <c r="X3877" i="2"/>
  <c r="W3877" i="2"/>
  <c r="X3917" i="2"/>
  <c r="W3917" i="2"/>
  <c r="X3957" i="2"/>
  <c r="W3957" i="2"/>
  <c r="X4377" i="2"/>
  <c r="W4377" i="2"/>
  <c r="X4069" i="2"/>
  <c r="X4149" i="2"/>
  <c r="X4229" i="2"/>
  <c r="X4309" i="2"/>
  <c r="X4065" i="2"/>
  <c r="X4145" i="2"/>
  <c r="X4225" i="2"/>
  <c r="X4305" i="2"/>
  <c r="X4433" i="2"/>
  <c r="W4433" i="2"/>
  <c r="W4493" i="2"/>
  <c r="X4365" i="2"/>
  <c r="W4365" i="2"/>
  <c r="X4481" i="2"/>
  <c r="W4481" i="2"/>
  <c r="X4049" i="2"/>
  <c r="X4129" i="2"/>
  <c r="X4209" i="2"/>
  <c r="X4289" i="2"/>
  <c r="W4421" i="2"/>
  <c r="X21" i="2"/>
  <c r="W21" i="2"/>
  <c r="X71" i="2"/>
  <c r="W71" i="2"/>
  <c r="X121" i="2"/>
  <c r="W121" i="2"/>
  <c r="X351" i="2"/>
  <c r="W351" i="2"/>
  <c r="W236" i="2"/>
  <c r="X236" i="2"/>
  <c r="X331" i="2"/>
  <c r="W331" i="2"/>
  <c r="X4353" i="2"/>
  <c r="W4353" i="2"/>
  <c r="W4413" i="2"/>
  <c r="W4473" i="2"/>
  <c r="W193" i="2"/>
  <c r="X193" i="2"/>
  <c r="X232" i="2"/>
  <c r="X292" i="2"/>
  <c r="W359" i="2"/>
  <c r="X4469" i="2"/>
  <c r="W4469" i="2"/>
  <c r="X4033" i="2"/>
  <c r="X4113" i="2"/>
  <c r="X4193" i="2"/>
  <c r="X4273" i="2"/>
  <c r="W4405" i="2"/>
  <c r="W4385" i="2"/>
  <c r="W4465" i="2"/>
  <c r="S1438" i="1"/>
  <c r="S1991" i="1"/>
  <c r="R2089" i="1"/>
  <c r="S3825" i="1"/>
  <c r="R4082" i="1"/>
  <c r="S298" i="1"/>
  <c r="S1215" i="1"/>
  <c r="R1630" i="1"/>
  <c r="S2018" i="1"/>
  <c r="S2129" i="1"/>
  <c r="S2941" i="1"/>
  <c r="R3469" i="1"/>
  <c r="R3700" i="1"/>
  <c r="S2883" i="1"/>
  <c r="S3529" i="1"/>
  <c r="S4051" i="1"/>
  <c r="S1269" i="1"/>
  <c r="R1275" i="1"/>
  <c r="S1762" i="1"/>
  <c r="S1835" i="1"/>
  <c r="R2765" i="1"/>
  <c r="S3141" i="1"/>
  <c r="R3920" i="1"/>
  <c r="S1626" i="1"/>
  <c r="R3927" i="1"/>
  <c r="S1270" i="1"/>
  <c r="R1276" i="1"/>
  <c r="S2204" i="1"/>
  <c r="R2317" i="1"/>
  <c r="R2641" i="1"/>
  <c r="S1025" i="1"/>
  <c r="R2143" i="1"/>
  <c r="S1206" i="1"/>
  <c r="S1462" i="1"/>
  <c r="R1712" i="1"/>
  <c r="S1738" i="1"/>
  <c r="R2035" i="1"/>
  <c r="S2463" i="1"/>
  <c r="S3137" i="1"/>
  <c r="R3222" i="1"/>
  <c r="S458" i="1"/>
  <c r="S737" i="1"/>
  <c r="S1706" i="1"/>
  <c r="R2186" i="1"/>
  <c r="R2596" i="1"/>
  <c r="R3757" i="1"/>
  <c r="S1394" i="1"/>
  <c r="S630" i="1"/>
  <c r="R902" i="1"/>
  <c r="S1093" i="1"/>
  <c r="S1653" i="1"/>
  <c r="S605" i="1"/>
  <c r="R877" i="1"/>
  <c r="S956" i="1"/>
  <c r="R1884" i="1"/>
  <c r="S2959" i="1"/>
  <c r="R3144" i="1"/>
  <c r="R3599" i="1"/>
  <c r="S3837" i="1"/>
  <c r="S234" i="1"/>
  <c r="S842" i="1"/>
  <c r="R1012" i="1"/>
  <c r="R1018" i="1"/>
  <c r="R1282" i="1"/>
  <c r="R1354" i="1"/>
  <c r="R2114" i="1"/>
  <c r="S2793" i="1"/>
  <c r="R2949" i="1"/>
  <c r="R3068" i="1"/>
  <c r="R3333" i="1"/>
  <c r="R3523" i="1"/>
  <c r="R3641" i="1"/>
  <c r="R3771" i="1"/>
  <c r="R3843" i="1"/>
  <c r="S4224" i="1"/>
  <c r="R3955" i="1"/>
  <c r="R3981" i="1"/>
  <c r="R1052" i="1"/>
  <c r="R1162" i="1"/>
  <c r="S1310" i="1"/>
  <c r="S1323" i="1"/>
  <c r="S1870" i="1"/>
  <c r="S1987" i="1"/>
  <c r="S2148" i="1"/>
  <c r="R2599" i="1"/>
  <c r="S3075" i="1"/>
  <c r="R3707" i="1"/>
  <c r="S660" i="1"/>
  <c r="R1605" i="1"/>
  <c r="R1611" i="1"/>
  <c r="R2508" i="1"/>
  <c r="R2626" i="1"/>
  <c r="R2705" i="1"/>
  <c r="S2789" i="1"/>
  <c r="R3434" i="1"/>
  <c r="R1402" i="1"/>
  <c r="S3819" i="1"/>
  <c r="R3851" i="1"/>
  <c r="S3917" i="1"/>
  <c r="R4409" i="1"/>
  <c r="R1480" i="1"/>
  <c r="R1702" i="1"/>
  <c r="S1806" i="1"/>
  <c r="S1890" i="1"/>
  <c r="R1936" i="1"/>
  <c r="S2065" i="1"/>
  <c r="S2847" i="1"/>
  <c r="R4390" i="1"/>
  <c r="S1878" i="1"/>
  <c r="S2385" i="1"/>
  <c r="S2444" i="1"/>
  <c r="S2457" i="1"/>
  <c r="S2483" i="1"/>
  <c r="S2751" i="1"/>
  <c r="R1908" i="1"/>
  <c r="S442" i="1"/>
  <c r="R990" i="1"/>
  <c r="S1197" i="1"/>
  <c r="S1587" i="1"/>
  <c r="R2150" i="1"/>
  <c r="S2208" i="1"/>
  <c r="R2353" i="1"/>
  <c r="R3305" i="1"/>
  <c r="S3330" i="1"/>
  <c r="S3455" i="1"/>
  <c r="R3474" i="1"/>
  <c r="R3638" i="1"/>
  <c r="S4043" i="1"/>
  <c r="S66" i="1"/>
  <c r="R2109" i="1"/>
  <c r="R791" i="1"/>
  <c r="S3657" i="1"/>
  <c r="R1232" i="1"/>
  <c r="R1068" i="1"/>
  <c r="R1113" i="1"/>
  <c r="R1964" i="1"/>
  <c r="R2048" i="1"/>
  <c r="R2536" i="1"/>
  <c r="R2797" i="1"/>
  <c r="R3175" i="1"/>
  <c r="S3729" i="1"/>
  <c r="R341" i="1"/>
  <c r="S398" i="1"/>
  <c r="S950" i="1"/>
  <c r="R1118" i="1"/>
  <c r="R164" i="1"/>
  <c r="S288" i="1"/>
  <c r="S564" i="1"/>
  <c r="S906" i="1"/>
  <c r="S3247" i="1"/>
  <c r="S3723" i="1"/>
  <c r="S548" i="1"/>
  <c r="S870" i="1"/>
  <c r="R1086" i="1"/>
  <c r="R2900" i="1"/>
  <c r="R702" i="1"/>
  <c r="S1737" i="1"/>
  <c r="R2498" i="1"/>
  <c r="S3091" i="1"/>
  <c r="R2180" i="1"/>
  <c r="S804" i="1"/>
  <c r="R1375" i="1"/>
  <c r="R2520" i="1"/>
  <c r="R2651" i="1"/>
  <c r="R2794" i="1"/>
  <c r="S2989" i="1"/>
  <c r="R3081" i="1"/>
  <c r="S3674" i="1"/>
  <c r="S24" i="1"/>
  <c r="S944" i="1"/>
  <c r="R1606" i="1"/>
  <c r="R1859" i="1"/>
  <c r="S2881" i="1"/>
  <c r="R3435" i="1"/>
  <c r="R34" i="1"/>
  <c r="R317" i="1"/>
  <c r="S570" i="1"/>
  <c r="R552" i="1"/>
  <c r="R1224" i="1"/>
  <c r="R1743" i="1"/>
  <c r="R1952" i="1"/>
  <c r="S2316" i="1"/>
  <c r="R3085" i="1"/>
  <c r="S3163" i="1"/>
  <c r="S3274" i="1"/>
  <c r="R3600" i="1"/>
  <c r="R3914" i="1"/>
  <c r="S4103" i="1"/>
  <c r="S4314" i="1"/>
  <c r="R4465" i="1"/>
  <c r="S2019" i="1"/>
  <c r="S969" i="1"/>
  <c r="S982" i="1"/>
  <c r="S1056" i="1"/>
  <c r="R1166" i="1"/>
  <c r="S1298" i="1"/>
  <c r="R1444" i="1"/>
  <c r="S1450" i="1"/>
  <c r="S1507" i="1"/>
  <c r="R1513" i="1"/>
  <c r="R1666" i="1"/>
  <c r="S1882" i="1"/>
  <c r="R1900" i="1"/>
  <c r="S2305" i="1"/>
  <c r="R2518" i="1"/>
  <c r="R2588" i="1"/>
  <c r="R2769" i="1"/>
  <c r="S2909" i="1"/>
  <c r="R3521" i="1"/>
  <c r="S3527" i="1"/>
  <c r="R3533" i="1"/>
  <c r="S3716" i="1"/>
  <c r="S3817" i="1"/>
  <c r="S3907" i="1"/>
  <c r="S4125" i="1"/>
  <c r="R4169" i="1"/>
  <c r="R4338" i="1"/>
  <c r="R4344" i="1"/>
  <c r="S4376" i="1"/>
  <c r="R4473" i="1"/>
  <c r="S740" i="1"/>
  <c r="R785" i="1"/>
  <c r="S1123" i="1"/>
  <c r="S1190" i="1"/>
  <c r="R1213" i="1"/>
  <c r="R1336" i="1"/>
  <c r="R1774" i="1"/>
  <c r="R1780" i="1"/>
  <c r="S1810" i="1"/>
  <c r="R1822" i="1"/>
  <c r="R2224" i="1"/>
  <c r="S2230" i="1"/>
  <c r="S2424" i="1"/>
  <c r="R2436" i="1"/>
  <c r="R2662" i="1"/>
  <c r="S2687" i="1"/>
  <c r="R2693" i="1"/>
  <c r="R3024" i="1"/>
  <c r="R3342" i="1"/>
  <c r="S3374" i="1"/>
  <c r="R3483" i="1"/>
  <c r="R3735" i="1"/>
  <c r="S3740" i="1"/>
  <c r="R3766" i="1"/>
  <c r="R3791" i="1"/>
  <c r="S3881" i="1"/>
  <c r="S4163" i="1"/>
  <c r="S4175" i="1"/>
  <c r="R4454" i="1"/>
  <c r="S1403" i="1"/>
  <c r="R1685" i="1"/>
  <c r="S2113" i="1"/>
  <c r="R2176" i="1"/>
  <c r="R2288" i="1"/>
  <c r="S2443" i="1"/>
  <c r="R2929" i="1"/>
  <c r="R2935" i="1"/>
  <c r="R3585" i="1"/>
  <c r="S3673" i="1"/>
  <c r="R3862" i="1"/>
  <c r="S3959" i="1"/>
  <c r="S4011" i="1"/>
  <c r="R4107" i="1"/>
  <c r="R167" i="1"/>
  <c r="R502" i="1"/>
  <c r="S3241" i="1"/>
  <c r="S3503" i="1"/>
  <c r="R314" i="1"/>
  <c r="R357" i="1"/>
  <c r="R404" i="1"/>
  <c r="S497" i="1"/>
  <c r="S736" i="1"/>
  <c r="S876" i="1"/>
  <c r="R952" i="1"/>
  <c r="R996" i="1"/>
  <c r="S1064" i="1"/>
  <c r="R1150" i="1"/>
  <c r="S1167" i="1"/>
  <c r="S1191" i="1"/>
  <c r="S1214" i="1"/>
  <c r="R1238" i="1"/>
  <c r="S1281" i="1"/>
  <c r="R1362" i="1"/>
  <c r="S1393" i="1"/>
  <c r="R1422" i="1"/>
  <c r="S1625" i="1"/>
  <c r="S1667" i="1"/>
  <c r="R1721" i="1"/>
  <c r="S1794" i="1"/>
  <c r="S2082" i="1"/>
  <c r="R2132" i="1"/>
  <c r="R2207" i="1"/>
  <c r="S2468" i="1"/>
  <c r="S2589" i="1"/>
  <c r="R2601" i="1"/>
  <c r="R2663" i="1"/>
  <c r="R2669" i="1"/>
  <c r="R2827" i="1"/>
  <c r="S3057" i="1"/>
  <c r="R3114" i="1"/>
  <c r="S3343" i="1"/>
  <c r="R3466" i="1"/>
  <c r="R3478" i="1"/>
  <c r="R3736" i="1"/>
  <c r="S4050" i="1"/>
  <c r="S4114" i="1"/>
  <c r="R4216" i="1"/>
  <c r="R4345" i="1"/>
  <c r="R4384" i="1"/>
  <c r="R2312" i="1"/>
  <c r="R2349" i="1"/>
  <c r="R2564" i="1"/>
  <c r="S1399" i="1"/>
  <c r="S1410" i="1"/>
  <c r="R1434" i="1"/>
  <c r="R1534" i="1"/>
  <c r="R1613" i="1"/>
  <c r="S1650" i="1"/>
  <c r="S1662" i="1"/>
  <c r="R2151" i="1"/>
  <c r="R2213" i="1"/>
  <c r="S2400" i="1"/>
  <c r="S2545" i="1"/>
  <c r="R2607" i="1"/>
  <c r="R3076" i="1"/>
  <c r="R4038" i="1"/>
  <c r="S4146" i="1"/>
  <c r="R4152" i="1"/>
  <c r="S578" i="1"/>
  <c r="R1545" i="1"/>
  <c r="S1877" i="1"/>
  <c r="R2306" i="1"/>
  <c r="S1726" i="1"/>
  <c r="R1757" i="1"/>
  <c r="S1913" i="1"/>
  <c r="S226" i="1"/>
  <c r="R299" i="1"/>
  <c r="R485" i="1"/>
  <c r="R522" i="1"/>
  <c r="S641" i="1"/>
  <c r="R754" i="1"/>
  <c r="S1008" i="1"/>
  <c r="R1156" i="1"/>
  <c r="S1257" i="1"/>
  <c r="S1445" i="1"/>
  <c r="R1470" i="1"/>
  <c r="S1502" i="1"/>
  <c r="S1601" i="1"/>
  <c r="R1800" i="1"/>
  <c r="S1817" i="1"/>
  <c r="R2044" i="1"/>
  <c r="S2257" i="1"/>
  <c r="R2282" i="1"/>
  <c r="S343" i="1"/>
  <c r="S480" i="1"/>
  <c r="S705" i="1"/>
  <c r="S965" i="1"/>
  <c r="R1119" i="1"/>
  <c r="R486" i="1"/>
  <c r="R586" i="1"/>
  <c r="S636" i="1"/>
  <c r="R673" i="1"/>
  <c r="S725" i="1"/>
  <c r="R1157" i="1"/>
  <c r="S1459" i="1"/>
  <c r="R1638" i="1"/>
  <c r="S1698" i="1"/>
  <c r="R1770" i="1"/>
  <c r="S1782" i="1"/>
  <c r="S1801" i="1"/>
  <c r="S1873" i="1"/>
  <c r="S2258" i="1"/>
  <c r="S2313" i="1"/>
  <c r="S2325" i="1"/>
  <c r="R2620" i="1"/>
  <c r="S2689" i="1"/>
  <c r="R2803" i="1"/>
  <c r="R3255" i="1"/>
  <c r="R3593" i="1"/>
  <c r="R3618" i="1"/>
  <c r="S3631" i="1"/>
  <c r="S3967" i="1"/>
  <c r="S4171" i="1"/>
  <c r="R428" i="1"/>
  <c r="R484" i="1"/>
  <c r="R621" i="1"/>
  <c r="R1850" i="1"/>
  <c r="R1903" i="1"/>
  <c r="R1915" i="1"/>
  <c r="R2016" i="1"/>
  <c r="S2021" i="1"/>
  <c r="R2278" i="1"/>
  <c r="S2296" i="1"/>
  <c r="S2476" i="1"/>
  <c r="R2572" i="1"/>
  <c r="S2608" i="1"/>
  <c r="R2816" i="1"/>
  <c r="R3033" i="1"/>
  <c r="S3039" i="1"/>
  <c r="R3115" i="1"/>
  <c r="S3262" i="1"/>
  <c r="S216" i="1"/>
  <c r="R1476" i="1"/>
  <c r="S436" i="1"/>
  <c r="R562" i="1"/>
  <c r="R593" i="1"/>
  <c r="S865" i="1"/>
  <c r="S929" i="1"/>
  <c r="S985" i="1"/>
  <c r="R1108" i="1"/>
  <c r="R1210" i="1"/>
  <c r="S1277" i="1"/>
  <c r="S1295" i="1"/>
  <c r="R1430" i="1"/>
  <c r="R1535" i="1"/>
  <c r="R1597" i="1"/>
  <c r="R1614" i="1"/>
  <c r="R942" i="1"/>
  <c r="S1022" i="1"/>
  <c r="R1126" i="1"/>
  <c r="S1187" i="1"/>
  <c r="S1466" i="1"/>
  <c r="S1591" i="1"/>
  <c r="S1603" i="1"/>
  <c r="S1777" i="1"/>
  <c r="R1807" i="1"/>
  <c r="R1819" i="1"/>
  <c r="R1856" i="1"/>
  <c r="R2115" i="1"/>
  <c r="R2128" i="1"/>
  <c r="R2227" i="1"/>
  <c r="S2290" i="1"/>
  <c r="S2308" i="1"/>
  <c r="S2421" i="1"/>
  <c r="R2534" i="1"/>
  <c r="R2566" i="1"/>
  <c r="S2597" i="1"/>
  <c r="R2627" i="1"/>
  <c r="R2684" i="1"/>
  <c r="S3021" i="1"/>
  <c r="S3027" i="1"/>
  <c r="S3358" i="1"/>
  <c r="R3371" i="1"/>
  <c r="R3436" i="1"/>
  <c r="S3462" i="1"/>
  <c r="R3556" i="1"/>
  <c r="R3582" i="1"/>
  <c r="S3775" i="1"/>
  <c r="S3820" i="1"/>
  <c r="S3929" i="1"/>
  <c r="R4097" i="1"/>
  <c r="S4135" i="1"/>
  <c r="R4160" i="1"/>
  <c r="R646" i="1"/>
  <c r="S129" i="1"/>
  <c r="S184" i="1"/>
  <c r="R769" i="1"/>
  <c r="S668" i="1"/>
  <c r="R788" i="1"/>
  <c r="S1158" i="1"/>
  <c r="R1327" i="1"/>
  <c r="R1567" i="1"/>
  <c r="R733" i="1"/>
  <c r="R1133" i="1"/>
  <c r="S1205" i="1"/>
  <c r="S1542" i="1"/>
  <c r="R1754" i="1"/>
  <c r="S1802" i="1"/>
  <c r="S2028" i="1"/>
  <c r="S148" i="1"/>
  <c r="S434" i="1"/>
  <c r="R479" i="1"/>
  <c r="S850" i="1"/>
  <c r="R888" i="1"/>
  <c r="R964" i="1"/>
  <c r="S1121" i="1"/>
  <c r="R1229" i="1"/>
  <c r="R1260" i="1"/>
  <c r="S1278" i="1"/>
  <c r="R1309" i="1"/>
  <c r="R1340" i="1"/>
  <c r="R1353" i="1"/>
  <c r="S1401" i="1"/>
  <c r="S1517" i="1"/>
  <c r="R1736" i="1"/>
  <c r="R1814" i="1"/>
  <c r="R1851" i="1"/>
  <c r="R1886" i="1"/>
  <c r="R1904" i="1"/>
  <c r="R1916" i="1"/>
  <c r="R1960" i="1"/>
  <c r="S2022" i="1"/>
  <c r="S2160" i="1"/>
  <c r="R2191" i="1"/>
  <c r="S2273" i="1"/>
  <c r="R2352" i="1"/>
  <c r="S2384" i="1"/>
  <c r="R2428" i="1"/>
  <c r="R2434" i="1"/>
  <c r="R2459" i="1"/>
  <c r="R2465" i="1"/>
  <c r="R2609" i="1"/>
  <c r="S2647" i="1"/>
  <c r="R2964" i="1"/>
  <c r="R2996" i="1"/>
  <c r="R3009" i="1"/>
  <c r="S3238" i="1"/>
  <c r="S3487" i="1"/>
  <c r="R3639" i="1"/>
  <c r="R3770" i="1"/>
  <c r="R3789" i="1"/>
  <c r="S4504" i="1"/>
  <c r="S143" i="1"/>
  <c r="R1415" i="1"/>
  <c r="S387" i="1"/>
  <c r="S218" i="1"/>
  <c r="S462" i="1"/>
  <c r="S349" i="1"/>
  <c r="S394" i="1"/>
  <c r="S1041" i="1"/>
  <c r="R1066" i="1"/>
  <c r="S1573" i="1"/>
  <c r="R1705" i="1"/>
  <c r="S1874" i="1"/>
  <c r="S194" i="1"/>
  <c r="R494" i="1"/>
  <c r="S738" i="1"/>
  <c r="S1054" i="1"/>
  <c r="R1370" i="1"/>
  <c r="S1511" i="1"/>
  <c r="R1682" i="1"/>
  <c r="S2059" i="1"/>
  <c r="R2185" i="1"/>
  <c r="R2603" i="1"/>
  <c r="S2983" i="1"/>
  <c r="S1241" i="1"/>
  <c r="R1670" i="1"/>
  <c r="S1833" i="1"/>
  <c r="S1857" i="1"/>
  <c r="S1863" i="1"/>
  <c r="R612" i="1"/>
  <c r="S335" i="1"/>
  <c r="R1175" i="1"/>
  <c r="R1699" i="1"/>
  <c r="S419" i="1"/>
  <c r="S238" i="1"/>
  <c r="S369" i="1"/>
  <c r="S500" i="1"/>
  <c r="R1097" i="1"/>
  <c r="R1194" i="1"/>
  <c r="R1322" i="1"/>
  <c r="R1431" i="1"/>
  <c r="S268" i="1"/>
  <c r="S395" i="1"/>
  <c r="S545" i="1"/>
  <c r="S657" i="1"/>
  <c r="S682" i="1"/>
  <c r="S848" i="1"/>
  <c r="R1072" i="1"/>
  <c r="S1170" i="1"/>
  <c r="R1176" i="1"/>
  <c r="R1365" i="1"/>
  <c r="S1407" i="1"/>
  <c r="R1413" i="1"/>
  <c r="R1574" i="1"/>
  <c r="R1647" i="1"/>
  <c r="R1761" i="1"/>
  <c r="R1875" i="1"/>
  <c r="R1923" i="1"/>
  <c r="R1942" i="1"/>
  <c r="S1948" i="1"/>
  <c r="R2012" i="1"/>
  <c r="R2198" i="1"/>
  <c r="R2216" i="1"/>
  <c r="R2304" i="1"/>
  <c r="S2365" i="1"/>
  <c r="S2587" i="1"/>
  <c r="R2843" i="1"/>
  <c r="R3226" i="1"/>
  <c r="S3309" i="1"/>
  <c r="S3583" i="1"/>
  <c r="S3601" i="1"/>
  <c r="R3652" i="1"/>
  <c r="R3739" i="1"/>
  <c r="R4124" i="1"/>
  <c r="S4143" i="1"/>
  <c r="R337" i="1"/>
  <c r="R1722" i="1"/>
  <c r="S136" i="1"/>
  <c r="R581" i="1"/>
  <c r="R936" i="1"/>
  <c r="R1169" i="1"/>
  <c r="S1561" i="1"/>
  <c r="R1694" i="1"/>
  <c r="S1765" i="1"/>
  <c r="R1928" i="1"/>
  <c r="S1005" i="1"/>
  <c r="S1199" i="1"/>
  <c r="R1376" i="1"/>
  <c r="R1395" i="1"/>
  <c r="S1479" i="1"/>
  <c r="R1652" i="1"/>
  <c r="R1664" i="1"/>
  <c r="R2247" i="1"/>
  <c r="S2396" i="1"/>
  <c r="R2634" i="1"/>
  <c r="S2761" i="1"/>
  <c r="S2829" i="1"/>
  <c r="R2970" i="1"/>
  <c r="R297" i="1"/>
  <c r="S413" i="1"/>
  <c r="S525" i="1"/>
  <c r="S644" i="1"/>
  <c r="R860" i="1"/>
  <c r="S1182" i="1"/>
  <c r="R1359" i="1"/>
  <c r="S1610" i="1"/>
  <c r="S1846" i="1"/>
  <c r="S2298" i="1"/>
  <c r="S2341" i="1"/>
  <c r="S2781" i="1"/>
  <c r="R3677" i="1"/>
  <c r="S3841" i="1"/>
  <c r="R4305" i="1"/>
  <c r="S380" i="1"/>
  <c r="R380" i="1"/>
  <c r="S827" i="1"/>
  <c r="R827" i="1"/>
  <c r="S987" i="1"/>
  <c r="R987" i="1"/>
  <c r="R1193" i="1"/>
  <c r="S1193" i="1"/>
  <c r="S1558" i="1"/>
  <c r="R1558" i="1"/>
  <c r="S1588" i="1"/>
  <c r="R1588" i="1"/>
  <c r="R2165" i="1"/>
  <c r="S2165" i="1"/>
  <c r="R2281" i="1"/>
  <c r="S2281" i="1"/>
  <c r="S2415" i="1"/>
  <c r="R2415" i="1"/>
  <c r="S3093" i="1"/>
  <c r="R3093" i="1"/>
  <c r="S3396" i="1"/>
  <c r="R3396" i="1"/>
  <c r="S3566" i="1"/>
  <c r="R3566" i="1"/>
  <c r="S3591" i="1"/>
  <c r="R3591" i="1"/>
  <c r="S4138" i="1"/>
  <c r="R4138" i="1"/>
  <c r="S1868" i="1"/>
  <c r="R1868" i="1"/>
  <c r="S2602" i="1"/>
  <c r="R2602" i="1"/>
  <c r="S3485" i="1"/>
  <c r="R3485" i="1"/>
  <c r="S3828" i="1"/>
  <c r="R3828" i="1"/>
  <c r="R797" i="1"/>
  <c r="R809" i="1"/>
  <c r="R821" i="1"/>
  <c r="S1102" i="1"/>
  <c r="S1239" i="1"/>
  <c r="R1239" i="1"/>
  <c r="R1263" i="1"/>
  <c r="S1381" i="1"/>
  <c r="R1381" i="1"/>
  <c r="R1516" i="1"/>
  <c r="S1522" i="1"/>
  <c r="R1522" i="1"/>
  <c r="S1716" i="1"/>
  <c r="R1716" i="1"/>
  <c r="R1792" i="1"/>
  <c r="R1861" i="1"/>
  <c r="S1861" i="1"/>
  <c r="S2005" i="1"/>
  <c r="S2076" i="1"/>
  <c r="R2076" i="1"/>
  <c r="S2088" i="1"/>
  <c r="R2238" i="1"/>
  <c r="S2409" i="1"/>
  <c r="R2409" i="1"/>
  <c r="S2895" i="1"/>
  <c r="R2895" i="1"/>
  <c r="S3149" i="1"/>
  <c r="R3149" i="1"/>
  <c r="R4025" i="1"/>
  <c r="S4025" i="1"/>
  <c r="S1746" i="1"/>
  <c r="R1746" i="1"/>
  <c r="S572" i="1"/>
  <c r="R572" i="1"/>
  <c r="S293" i="1"/>
  <c r="S399" i="1"/>
  <c r="R524" i="1"/>
  <c r="S561" i="1"/>
  <c r="S1067" i="1"/>
  <c r="R1067" i="1"/>
  <c r="S1286" i="1"/>
  <c r="R1286" i="1"/>
  <c r="S2040" i="1"/>
  <c r="R2232" i="1"/>
  <c r="S2251" i="1"/>
  <c r="R2251" i="1"/>
  <c r="R2403" i="1"/>
  <c r="S2446" i="1"/>
  <c r="R2446" i="1"/>
  <c r="R2578" i="1"/>
  <c r="S2644" i="1"/>
  <c r="S2675" i="1"/>
  <c r="S2876" i="1"/>
  <c r="R2876" i="1"/>
  <c r="S2939" i="1"/>
  <c r="R3045" i="1"/>
  <c r="S3070" i="1"/>
  <c r="R3239" i="1"/>
  <c r="S3303" i="1"/>
  <c r="R3303" i="1"/>
  <c r="S3497" i="1"/>
  <c r="R3497" i="1"/>
  <c r="S3659" i="1"/>
  <c r="R3659" i="1"/>
  <c r="S3703" i="1"/>
  <c r="R3715" i="1"/>
  <c r="S3949" i="1"/>
  <c r="R363" i="1"/>
  <c r="S363" i="1"/>
  <c r="R633" i="1"/>
  <c r="R1036" i="1"/>
  <c r="S1036" i="1"/>
  <c r="S1486" i="1"/>
  <c r="S1629" i="1"/>
  <c r="S1914" i="1"/>
  <c r="R1914" i="1"/>
  <c r="S2052" i="1"/>
  <c r="R2052" i="1"/>
  <c r="R2124" i="1"/>
  <c r="S2124" i="1"/>
  <c r="R2130" i="1"/>
  <c r="S2130" i="1"/>
  <c r="R2294" i="1"/>
  <c r="S2294" i="1"/>
  <c r="S2416" i="1"/>
  <c r="R2416" i="1"/>
  <c r="S2471" i="1"/>
  <c r="R2471" i="1"/>
  <c r="R2837" i="1"/>
  <c r="S2837" i="1"/>
  <c r="S2952" i="1"/>
  <c r="R2952" i="1"/>
  <c r="R3541" i="1"/>
  <c r="S3541" i="1"/>
  <c r="S3554" i="1"/>
  <c r="R3554" i="1"/>
  <c r="S3809" i="1"/>
  <c r="R4013" i="1"/>
  <c r="R489" i="1"/>
  <c r="S604" i="1"/>
  <c r="S628" i="1"/>
  <c r="R694" i="1"/>
  <c r="S768" i="1"/>
  <c r="S786" i="1"/>
  <c r="S798" i="1"/>
  <c r="S853" i="1"/>
  <c r="S1001" i="1"/>
  <c r="R1132" i="1"/>
  <c r="S1138" i="1"/>
  <c r="S1234" i="1"/>
  <c r="R1240" i="1"/>
  <c r="R1264" i="1"/>
  <c r="S1311" i="1"/>
  <c r="R1311" i="1"/>
  <c r="R1416" i="1"/>
  <c r="S1469" i="1"/>
  <c r="S1475" i="1"/>
  <c r="R1475" i="1"/>
  <c r="S1845" i="1"/>
  <c r="R1885" i="1"/>
  <c r="S1885" i="1"/>
  <c r="S2029" i="1"/>
  <c r="S2077" i="1"/>
  <c r="S2118" i="1"/>
  <c r="S2215" i="1"/>
  <c r="R2215" i="1"/>
  <c r="S2336" i="1"/>
  <c r="R2591" i="1"/>
  <c r="S2591" i="1"/>
  <c r="R2795" i="1"/>
  <c r="S2801" i="1"/>
  <c r="R3215" i="1"/>
  <c r="R3353" i="1"/>
  <c r="S3365" i="1"/>
  <c r="S3391" i="1"/>
  <c r="R3391" i="1"/>
  <c r="S3759" i="1"/>
  <c r="R3759" i="1"/>
  <c r="R3912" i="1"/>
  <c r="R4001" i="1"/>
  <c r="R3753" i="1"/>
  <c r="S3753" i="1"/>
  <c r="S294" i="1"/>
  <c r="S897" i="1"/>
  <c r="S1127" i="1"/>
  <c r="R1172" i="1"/>
  <c r="S1177" i="1"/>
  <c r="R1183" i="1"/>
  <c r="R1318" i="1"/>
  <c r="S1423" i="1"/>
  <c r="R1423" i="1"/>
  <c r="R1554" i="1"/>
  <c r="S1554" i="1"/>
  <c r="S1578" i="1"/>
  <c r="R1590" i="1"/>
  <c r="R1753" i="1"/>
  <c r="R1758" i="1"/>
  <c r="S1828" i="1"/>
  <c r="R1828" i="1"/>
  <c r="S1982" i="1"/>
  <c r="R1982" i="1"/>
  <c r="S2108" i="1"/>
  <c r="S2301" i="1"/>
  <c r="S2808" i="1"/>
  <c r="R2808" i="1"/>
  <c r="S2991" i="1"/>
  <c r="R2997" i="1"/>
  <c r="S3372" i="1"/>
  <c r="R3372" i="1"/>
  <c r="R3611" i="1"/>
  <c r="R3648" i="1"/>
  <c r="S3699" i="1"/>
  <c r="R3699" i="1"/>
  <c r="R106" i="1"/>
  <c r="S106" i="1"/>
  <c r="R4102" i="1"/>
  <c r="S4102" i="1"/>
  <c r="R1909" i="1"/>
  <c r="S1909" i="1"/>
  <c r="R2460" i="1"/>
  <c r="S2460" i="1"/>
  <c r="R454" i="1"/>
  <c r="R460" i="1"/>
  <c r="R726" i="1"/>
  <c r="S781" i="1"/>
  <c r="R817" i="1"/>
  <c r="R532" i="1"/>
  <c r="S532" i="1"/>
  <c r="R836" i="1"/>
  <c r="S953" i="1"/>
  <c r="R1122" i="1"/>
  <c r="R1139" i="1"/>
  <c r="S1139" i="1"/>
  <c r="S1265" i="1"/>
  <c r="R1265" i="1"/>
  <c r="S1294" i="1"/>
  <c r="R1446" i="1"/>
  <c r="S1596" i="1"/>
  <c r="R1596" i="1"/>
  <c r="S1747" i="1"/>
  <c r="S1776" i="1"/>
  <c r="R1776" i="1"/>
  <c r="S1834" i="1"/>
  <c r="R1840" i="1"/>
  <c r="R1891" i="1"/>
  <c r="R1976" i="1"/>
  <c r="S1988" i="1"/>
  <c r="S2007" i="1"/>
  <c r="R2036" i="1"/>
  <c r="S2036" i="1"/>
  <c r="R2084" i="1"/>
  <c r="S2228" i="1"/>
  <c r="R2448" i="1"/>
  <c r="S2448" i="1"/>
  <c r="S2479" i="1"/>
  <c r="R2479" i="1"/>
  <c r="S2548" i="1"/>
  <c r="R2615" i="1"/>
  <c r="R2771" i="1"/>
  <c r="S2796" i="1"/>
  <c r="R2796" i="1"/>
  <c r="S3133" i="1"/>
  <c r="R3437" i="1"/>
  <c r="S3437" i="1"/>
  <c r="S3605" i="1"/>
  <c r="S3747" i="1"/>
  <c r="R3747" i="1"/>
  <c r="R4109" i="1"/>
  <c r="S742" i="1"/>
  <c r="R742" i="1"/>
  <c r="S1073" i="1"/>
  <c r="R1073" i="1"/>
  <c r="S1110" i="1"/>
  <c r="R1110" i="1"/>
  <c r="S2423" i="1"/>
  <c r="R2423" i="1"/>
  <c r="S2633" i="1"/>
  <c r="R2633" i="1"/>
  <c r="R3170" i="1"/>
  <c r="S3170" i="1"/>
  <c r="R1247" i="1"/>
  <c r="S1247" i="1"/>
  <c r="S1371" i="1"/>
  <c r="R1371" i="1"/>
  <c r="S1412" i="1"/>
  <c r="R1412" i="1"/>
  <c r="R1898" i="1"/>
  <c r="S1898" i="1"/>
  <c r="R2555" i="1"/>
  <c r="S2555" i="1"/>
  <c r="S2659" i="1"/>
  <c r="R2659" i="1"/>
  <c r="S2753" i="1"/>
  <c r="R2753" i="1"/>
  <c r="R2778" i="1"/>
  <c r="S2778" i="1"/>
  <c r="R3210" i="1"/>
  <c r="S3210" i="1"/>
  <c r="R3779" i="1"/>
  <c r="S3779" i="1"/>
  <c r="S2284" i="1"/>
  <c r="R2284" i="1"/>
  <c r="S2833" i="1"/>
  <c r="R2833" i="1"/>
  <c r="S3267" i="1"/>
  <c r="R3267" i="1"/>
  <c r="R3767" i="1"/>
  <c r="S3767" i="1"/>
  <c r="S1523" i="1"/>
  <c r="R1523" i="1"/>
  <c r="R20" i="1"/>
  <c r="S88" i="1"/>
  <c r="R127" i="1"/>
  <c r="R227" i="1"/>
  <c r="S304" i="1"/>
  <c r="S377" i="1"/>
  <c r="R420" i="1"/>
  <c r="R449" i="1"/>
  <c r="S521" i="1"/>
  <c r="S654" i="1"/>
  <c r="S678" i="1"/>
  <c r="R690" i="1"/>
  <c r="S776" i="1"/>
  <c r="R776" i="1"/>
  <c r="R806" i="1"/>
  <c r="S818" i="1"/>
  <c r="R849" i="1"/>
  <c r="R861" i="1"/>
  <c r="R960" i="1"/>
  <c r="R1128" i="1"/>
  <c r="R1163" i="1"/>
  <c r="R1168" i="1"/>
  <c r="R1173" i="1"/>
  <c r="R1218" i="1"/>
  <c r="S1266" i="1"/>
  <c r="R1266" i="1"/>
  <c r="R1384" i="1"/>
  <c r="R1424" i="1"/>
  <c r="S1465" i="1"/>
  <c r="R1465" i="1"/>
  <c r="S1690" i="1"/>
  <c r="R1719" i="1"/>
  <c r="S1742" i="1"/>
  <c r="S1748" i="1"/>
  <c r="R1748" i="1"/>
  <c r="R1841" i="1"/>
  <c r="S1841" i="1"/>
  <c r="S1858" i="1"/>
  <c r="R1858" i="1"/>
  <c r="S1881" i="1"/>
  <c r="S1892" i="1"/>
  <c r="R1892" i="1"/>
  <c r="R1959" i="1"/>
  <c r="R2008" i="1"/>
  <c r="S2008" i="1"/>
  <c r="R2073" i="1"/>
  <c r="S2205" i="1"/>
  <c r="R2412" i="1"/>
  <c r="R2493" i="1"/>
  <c r="S2493" i="1"/>
  <c r="S2543" i="1"/>
  <c r="R2622" i="1"/>
  <c r="S2766" i="1"/>
  <c r="R2766" i="1"/>
  <c r="S3121" i="1"/>
  <c r="S3451" i="1"/>
  <c r="S3475" i="1"/>
  <c r="S3481" i="1"/>
  <c r="R3625" i="1"/>
  <c r="R3643" i="1"/>
  <c r="R3724" i="1"/>
  <c r="S3724" i="1"/>
  <c r="S3761" i="1"/>
  <c r="R3761" i="1"/>
  <c r="S3888" i="1"/>
  <c r="R3888" i="1"/>
  <c r="S4066" i="1"/>
  <c r="R4072" i="1"/>
  <c r="R443" i="1"/>
  <c r="S443" i="1"/>
  <c r="S972" i="1"/>
  <c r="R1003" i="1"/>
  <c r="S1134" i="1"/>
  <c r="R1134" i="1"/>
  <c r="R1319" i="1"/>
  <c r="R1349" i="1"/>
  <c r="S1436" i="1"/>
  <c r="R1436" i="1"/>
  <c r="R1620" i="1"/>
  <c r="S1812" i="1"/>
  <c r="R1812" i="1"/>
  <c r="S1977" i="1"/>
  <c r="R2055" i="1"/>
  <c r="S2055" i="1"/>
  <c r="R2332" i="1"/>
  <c r="R2338" i="1"/>
  <c r="S2350" i="1"/>
  <c r="R2350" i="1"/>
  <c r="S2382" i="1"/>
  <c r="R2382" i="1"/>
  <c r="R2525" i="1"/>
  <c r="R2531" i="1"/>
  <c r="R2575" i="1"/>
  <c r="S2575" i="1"/>
  <c r="R3097" i="1"/>
  <c r="S3097" i="1"/>
  <c r="R3185" i="1"/>
  <c r="S3185" i="1"/>
  <c r="S3191" i="1"/>
  <c r="R3191" i="1"/>
  <c r="R3293" i="1"/>
  <c r="S3570" i="1"/>
  <c r="R3570" i="1"/>
  <c r="R4079" i="1"/>
  <c r="S4079" i="1"/>
  <c r="S16" i="1"/>
  <c r="S979" i="1"/>
  <c r="R979" i="1"/>
  <c r="S1343" i="1"/>
  <c r="R1343" i="1"/>
  <c r="R1562" i="1"/>
  <c r="S1562" i="1"/>
  <c r="R2260" i="1"/>
  <c r="S2260" i="1"/>
  <c r="S2635" i="1"/>
  <c r="R2635" i="1"/>
  <c r="S2716" i="1"/>
  <c r="R2716" i="1"/>
  <c r="S3507" i="1"/>
  <c r="R3507" i="1"/>
  <c r="S3613" i="1"/>
  <c r="R3613" i="1"/>
  <c r="S118" i="1"/>
  <c r="R209" i="1"/>
  <c r="R237" i="1"/>
  <c r="S415" i="1"/>
  <c r="S426" i="1"/>
  <c r="S432" i="1"/>
  <c r="R432" i="1"/>
  <c r="R509" i="1"/>
  <c r="R625" i="1"/>
  <c r="R685" i="1"/>
  <c r="S716" i="1"/>
  <c r="S893" i="1"/>
  <c r="S918" i="1"/>
  <c r="S937" i="1"/>
  <c r="R1100" i="1"/>
  <c r="S1208" i="1"/>
  <c r="R1208" i="1"/>
  <c r="S1361" i="1"/>
  <c r="R1526" i="1"/>
  <c r="R1556" i="1"/>
  <c r="R1818" i="1"/>
  <c r="S1830" i="1"/>
  <c r="S1984" i="1"/>
  <c r="R2026" i="1"/>
  <c r="S2026" i="1"/>
  <c r="S2080" i="1"/>
  <c r="R2080" i="1"/>
  <c r="S2407" i="1"/>
  <c r="R2407" i="1"/>
  <c r="S2605" i="1"/>
  <c r="R2605" i="1"/>
  <c r="S2617" i="1"/>
  <c r="R2617" i="1"/>
  <c r="R2834" i="1"/>
  <c r="S3006" i="1"/>
  <c r="R3006" i="1"/>
  <c r="R3249" i="1"/>
  <c r="S3249" i="1"/>
  <c r="S3281" i="1"/>
  <c r="S3306" i="1"/>
  <c r="S3394" i="1"/>
  <c r="R3394" i="1"/>
  <c r="R3501" i="1"/>
  <c r="S3501" i="1"/>
  <c r="S3551" i="1"/>
  <c r="S3831" i="1"/>
  <c r="S3876" i="1"/>
  <c r="R3876" i="1"/>
  <c r="R4054" i="1"/>
  <c r="S1081" i="1"/>
  <c r="R1081" i="1"/>
  <c r="R79" i="1"/>
  <c r="S973" i="1"/>
  <c r="R973" i="1"/>
  <c r="S1159" i="1"/>
  <c r="R1159" i="1"/>
  <c r="S1273" i="1"/>
  <c r="R1273" i="1"/>
  <c r="R1490" i="1"/>
  <c r="S1490" i="1"/>
  <c r="S1720" i="1"/>
  <c r="R1720" i="1"/>
  <c r="S1824" i="1"/>
  <c r="R1824" i="1"/>
  <c r="R2182" i="1"/>
  <c r="S2182" i="1"/>
  <c r="R2333" i="1"/>
  <c r="S2333" i="1"/>
  <c r="S2661" i="1"/>
  <c r="R2661" i="1"/>
  <c r="R2755" i="1"/>
  <c r="S2755" i="1"/>
  <c r="S2975" i="1"/>
  <c r="R2975" i="1"/>
  <c r="R3147" i="1"/>
  <c r="S3147" i="1"/>
  <c r="R3545" i="1"/>
  <c r="S3545" i="1"/>
  <c r="R3863" i="1"/>
  <c r="S3863" i="1"/>
  <c r="R4023" i="1"/>
  <c r="S881" i="1"/>
  <c r="S1010" i="1"/>
  <c r="R1010" i="1"/>
  <c r="R1154" i="1"/>
  <c r="R1203" i="1"/>
  <c r="R1243" i="1"/>
  <c r="R1326" i="1"/>
  <c r="R1338" i="1"/>
  <c r="R1350" i="1"/>
  <c r="S1443" i="1"/>
  <c r="R1443" i="1"/>
  <c r="R1472" i="1"/>
  <c r="R1509" i="1"/>
  <c r="R1538" i="1"/>
  <c r="S1615" i="1"/>
  <c r="R1615" i="1"/>
  <c r="R1784" i="1"/>
  <c r="S1813" i="1"/>
  <c r="R1912" i="1"/>
  <c r="S2056" i="1"/>
  <c r="R2158" i="1"/>
  <c r="S2170" i="1"/>
  <c r="R2249" i="1"/>
  <c r="S2249" i="1"/>
  <c r="S2389" i="1"/>
  <c r="R2969" i="1"/>
  <c r="S2969" i="1"/>
  <c r="R3019" i="1"/>
  <c r="R3056" i="1"/>
  <c r="R3062" i="1"/>
  <c r="R3401" i="1"/>
  <c r="S3743" i="1"/>
  <c r="R3743" i="1"/>
  <c r="S3807" i="1"/>
  <c r="S114" i="1"/>
  <c r="R133" i="1"/>
  <c r="S219" i="1"/>
  <c r="R353" i="1"/>
  <c r="R510" i="1"/>
  <c r="S510" i="1"/>
  <c r="R553" i="1"/>
  <c r="S589" i="1"/>
  <c r="R796" i="1"/>
  <c r="S796" i="1"/>
  <c r="S814" i="1"/>
  <c r="S826" i="1"/>
  <c r="S845" i="1"/>
  <c r="S980" i="1"/>
  <c r="S1262" i="1"/>
  <c r="R1296" i="1"/>
  <c r="S1414" i="1"/>
  <c r="R1414" i="1"/>
  <c r="R1533" i="1"/>
  <c r="S1575" i="1"/>
  <c r="R1575" i="1"/>
  <c r="S1854" i="1"/>
  <c r="R1924" i="1"/>
  <c r="R1966" i="1"/>
  <c r="S2087" i="1"/>
  <c r="R2087" i="1"/>
  <c r="S2122" i="1"/>
  <c r="R2122" i="1"/>
  <c r="R2164" i="1"/>
  <c r="R2280" i="1"/>
  <c r="R2469" i="1"/>
  <c r="S2469" i="1"/>
  <c r="R2655" i="1"/>
  <c r="S2655" i="1"/>
  <c r="R2686" i="1"/>
  <c r="S2743" i="1"/>
  <c r="R2743" i="1"/>
  <c r="R3092" i="1"/>
  <c r="R3117" i="1"/>
  <c r="S3332" i="1"/>
  <c r="R3332" i="1"/>
  <c r="R3508" i="1"/>
  <c r="S3608" i="1"/>
  <c r="R3608" i="1"/>
  <c r="S4298" i="1"/>
  <c r="R4298" i="1"/>
  <c r="R810" i="1"/>
  <c r="S810" i="1"/>
  <c r="S1293" i="1"/>
  <c r="R1293" i="1"/>
  <c r="S2221" i="1"/>
  <c r="R2221" i="1"/>
  <c r="S2791" i="1"/>
  <c r="R2791" i="1"/>
  <c r="R7" i="1"/>
  <c r="R94" i="1"/>
  <c r="S386" i="1"/>
  <c r="R386" i="1"/>
  <c r="R504" i="1"/>
  <c r="R565" i="1"/>
  <c r="R717" i="1"/>
  <c r="S1028" i="1"/>
  <c r="S1130" i="1"/>
  <c r="R1142" i="1"/>
  <c r="R1291" i="1"/>
  <c r="R1321" i="1"/>
  <c r="S1321" i="1"/>
  <c r="S1398" i="1"/>
  <c r="R1455" i="1"/>
  <c r="S1521" i="1"/>
  <c r="R1646" i="1"/>
  <c r="R1657" i="1"/>
  <c r="R1668" i="1"/>
  <c r="S1715" i="1"/>
  <c r="R1715" i="1"/>
  <c r="R1779" i="1"/>
  <c r="S1779" i="1"/>
  <c r="S1797" i="1"/>
  <c r="R1866" i="1"/>
  <c r="S1872" i="1"/>
  <c r="R1872" i="1"/>
  <c r="S1955" i="1"/>
  <c r="S2039" i="1"/>
  <c r="R2039" i="1"/>
  <c r="R2099" i="1"/>
  <c r="R2111" i="1"/>
  <c r="R2141" i="1"/>
  <c r="R2256" i="1"/>
  <c r="R2408" i="1"/>
  <c r="S2539" i="1"/>
  <c r="R2539" i="1"/>
  <c r="S2913" i="1"/>
  <c r="R2913" i="1"/>
  <c r="R3130" i="1"/>
  <c r="S3130" i="1"/>
  <c r="S3187" i="1"/>
  <c r="R3187" i="1"/>
  <c r="S3263" i="1"/>
  <c r="R3263" i="1"/>
  <c r="R3363" i="1"/>
  <c r="S3515" i="1"/>
  <c r="R3515" i="1"/>
  <c r="R4265" i="1"/>
  <c r="S1330" i="1"/>
  <c r="R1330" i="1"/>
  <c r="S2223" i="1"/>
  <c r="R2223" i="1"/>
  <c r="R361" i="1"/>
  <c r="S783" i="1"/>
  <c r="R783" i="1"/>
  <c r="R17" i="1"/>
  <c r="S56" i="1"/>
  <c r="R325" i="1"/>
  <c r="R422" i="1"/>
  <c r="S439" i="1"/>
  <c r="R463" i="1"/>
  <c r="R476" i="1"/>
  <c r="S499" i="1"/>
  <c r="R499" i="1"/>
  <c r="R542" i="1"/>
  <c r="S584" i="1"/>
  <c r="R584" i="1"/>
  <c r="R662" i="1"/>
  <c r="R882" i="1"/>
  <c r="S882" i="1"/>
  <c r="S1090" i="1"/>
  <c r="R1090" i="1"/>
  <c r="R1125" i="1"/>
  <c r="S1125" i="1"/>
  <c r="S1198" i="1"/>
  <c r="R1333" i="1"/>
  <c r="S1333" i="1"/>
  <c r="S1409" i="1"/>
  <c r="R1409" i="1"/>
  <c r="S1593" i="1"/>
  <c r="R1674" i="1"/>
  <c r="R1756" i="1"/>
  <c r="R1808" i="1"/>
  <c r="S1937" i="1"/>
  <c r="R2093" i="1"/>
  <c r="R2147" i="1"/>
  <c r="R2489" i="1"/>
  <c r="S2489" i="1"/>
  <c r="R2907" i="1"/>
  <c r="S2907" i="1"/>
  <c r="S3257" i="1"/>
  <c r="R3257" i="1"/>
  <c r="R3422" i="1"/>
  <c r="S3422" i="1"/>
  <c r="S3884" i="1"/>
  <c r="R3884" i="1"/>
  <c r="S3986" i="1"/>
  <c r="R4031" i="1"/>
  <c r="S4031" i="1"/>
  <c r="S4194" i="1"/>
  <c r="S4233" i="1"/>
  <c r="R4233" i="1"/>
  <c r="R3830" i="1"/>
  <c r="R4027" i="1"/>
  <c r="R4033" i="1"/>
  <c r="S1454" i="1"/>
  <c r="S1783" i="1"/>
  <c r="S1789" i="1"/>
  <c r="R1832" i="1"/>
  <c r="R1848" i="1"/>
  <c r="S1853" i="1"/>
  <c r="S1986" i="1"/>
  <c r="S2043" i="1"/>
  <c r="S2138" i="1"/>
  <c r="R2173" i="1"/>
  <c r="S2190" i="1"/>
  <c r="R2376" i="1"/>
  <c r="S2439" i="1"/>
  <c r="S2504" i="1"/>
  <c r="R2510" i="1"/>
  <c r="R2614" i="1"/>
  <c r="R2757" i="1"/>
  <c r="S2763" i="1"/>
  <c r="S2851" i="1"/>
  <c r="R2870" i="1"/>
  <c r="S3055" i="1"/>
  <c r="R3090" i="1"/>
  <c r="R3212" i="1"/>
  <c r="R3218" i="1"/>
  <c r="R3380" i="1"/>
  <c r="S3461" i="1"/>
  <c r="S3717" i="1"/>
  <c r="S4039" i="1"/>
  <c r="R1196" i="1"/>
  <c r="S1201" i="1"/>
  <c r="R1211" i="1"/>
  <c r="R1216" i="1"/>
  <c r="S1577" i="1"/>
  <c r="S3975" i="1"/>
  <c r="S3987" i="1"/>
  <c r="S4006" i="1"/>
  <c r="S4133" i="1"/>
  <c r="R4187" i="1"/>
  <c r="S4330" i="1"/>
  <c r="R4432" i="1"/>
  <c r="S4510" i="1"/>
  <c r="S4061" i="1"/>
  <c r="R4266" i="1"/>
  <c r="R4498" i="1"/>
  <c r="S1938" i="1"/>
  <c r="S2014" i="1"/>
  <c r="S2069" i="1"/>
  <c r="S2086" i="1"/>
  <c r="R2091" i="1"/>
  <c r="R2119" i="1"/>
  <c r="R2229" i="1"/>
  <c r="R2234" i="1"/>
  <c r="R2263" i="1"/>
  <c r="R2404" i="1"/>
  <c r="R2478" i="1"/>
  <c r="S2532" i="1"/>
  <c r="S2549" i="1"/>
  <c r="R2613" i="1"/>
  <c r="R2671" i="1"/>
  <c r="R2707" i="1"/>
  <c r="R2713" i="1"/>
  <c r="R2719" i="1"/>
  <c r="R2869" i="1"/>
  <c r="R3017" i="1"/>
  <c r="S3142" i="1"/>
  <c r="R3331" i="1"/>
  <c r="S3727" i="1"/>
  <c r="R3940" i="1"/>
  <c r="S4055" i="1"/>
  <c r="S4129" i="1"/>
  <c r="R1426" i="1"/>
  <c r="R1506" i="1"/>
  <c r="R1602" i="1"/>
  <c r="R1642" i="1"/>
  <c r="R1710" i="1"/>
  <c r="R1732" i="1"/>
  <c r="R1862" i="1"/>
  <c r="S1893" i="1"/>
  <c r="R1899" i="1"/>
  <c r="R1910" i="1"/>
  <c r="S1967" i="1"/>
  <c r="R2003" i="1"/>
  <c r="S2058" i="1"/>
  <c r="S2097" i="1"/>
  <c r="R2125" i="1"/>
  <c r="S2154" i="1"/>
  <c r="S2240" i="1"/>
  <c r="R2362" i="1"/>
  <c r="R2399" i="1"/>
  <c r="R2449" i="1"/>
  <c r="R2515" i="1"/>
  <c r="S2527" i="1"/>
  <c r="S2568" i="1"/>
  <c r="R2580" i="1"/>
  <c r="S2695" i="1"/>
  <c r="R2756" i="1"/>
  <c r="S2767" i="1"/>
  <c r="S3089" i="1"/>
  <c r="R3131" i="1"/>
  <c r="R3211" i="1"/>
  <c r="R3229" i="1"/>
  <c r="R3313" i="1"/>
  <c r="S3423" i="1"/>
  <c r="R3429" i="1"/>
  <c r="R3471" i="1"/>
  <c r="R3662" i="1"/>
  <c r="R3711" i="1"/>
  <c r="R3722" i="1"/>
  <c r="S3768" i="1"/>
  <c r="R3786" i="1"/>
  <c r="R3891" i="1"/>
  <c r="R3897" i="1"/>
  <c r="R4105" i="1"/>
  <c r="S4141" i="1"/>
  <c r="R4165" i="1"/>
  <c r="S38" i="1"/>
  <c r="S284" i="1"/>
  <c r="R307" i="1"/>
  <c r="S770" i="1"/>
  <c r="S1805" i="1"/>
  <c r="R1836" i="1"/>
  <c r="R1883" i="1"/>
  <c r="S1921" i="1"/>
  <c r="S1997" i="1"/>
  <c r="R2195" i="1"/>
  <c r="S2310" i="1"/>
  <c r="S2345" i="1"/>
  <c r="S2356" i="1"/>
  <c r="S2821" i="1"/>
  <c r="R3066" i="1"/>
  <c r="R3290" i="1"/>
  <c r="S3337" i="1"/>
  <c r="R3355" i="1"/>
  <c r="S3361" i="1"/>
  <c r="S3603" i="1"/>
  <c r="S200" i="1"/>
  <c r="R200" i="1"/>
  <c r="R233" i="1"/>
  <c r="S233" i="1"/>
  <c r="R913" i="1"/>
  <c r="S913" i="1"/>
  <c r="S955" i="1"/>
  <c r="R955" i="1"/>
  <c r="S1188" i="1"/>
  <c r="R1188" i="1"/>
  <c r="S1299" i="1"/>
  <c r="R1299" i="1"/>
  <c r="R1437" i="1"/>
  <c r="S1437" i="1"/>
  <c r="S1560" i="1"/>
  <c r="R1560" i="1"/>
  <c r="S2061" i="1"/>
  <c r="R2061" i="1"/>
  <c r="R2106" i="1"/>
  <c r="S2106" i="1"/>
  <c r="S2237" i="1"/>
  <c r="R2237" i="1"/>
  <c r="R2485" i="1"/>
  <c r="S2485" i="1"/>
  <c r="R2625" i="1"/>
  <c r="S2625" i="1"/>
  <c r="S77" i="1"/>
  <c r="R77" i="1"/>
  <c r="S323" i="1"/>
  <c r="R323" i="1"/>
  <c r="R506" i="1"/>
  <c r="S680" i="1"/>
  <c r="R680" i="1"/>
  <c r="R734" i="1"/>
  <c r="R825" i="1"/>
  <c r="S907" i="1"/>
  <c r="R907" i="1"/>
  <c r="S961" i="1"/>
  <c r="R961" i="1"/>
  <c r="R1104" i="1"/>
  <c r="R1235" i="1"/>
  <c r="S1235" i="1"/>
  <c r="R1366" i="1"/>
  <c r="S1366" i="1"/>
  <c r="S1493" i="1"/>
  <c r="R1493" i="1"/>
  <c r="R1643" i="1"/>
  <c r="S2078" i="1"/>
  <c r="S2406" i="1"/>
  <c r="R2406" i="1"/>
  <c r="S300" i="1"/>
  <c r="R300" i="1"/>
  <c r="S490" i="1"/>
  <c r="R674" i="1"/>
  <c r="R686" i="1"/>
  <c r="S686" i="1"/>
  <c r="S692" i="1"/>
  <c r="R692" i="1"/>
  <c r="S745" i="1"/>
  <c r="R745" i="1"/>
  <c r="S763" i="1"/>
  <c r="R763" i="1"/>
  <c r="S873" i="1"/>
  <c r="R873" i="1"/>
  <c r="S884" i="1"/>
  <c r="R884" i="1"/>
  <c r="R1023" i="1"/>
  <c r="R1268" i="1"/>
  <c r="S1283" i="1"/>
  <c r="R1283" i="1"/>
  <c r="R1487" i="1"/>
  <c r="S1549" i="1"/>
  <c r="S1555" i="1"/>
  <c r="R1566" i="1"/>
  <c r="S1676" i="1"/>
  <c r="R1676" i="1"/>
  <c r="R1804" i="1"/>
  <c r="R1809" i="1"/>
  <c r="S1809" i="1"/>
  <c r="S2474" i="1"/>
  <c r="R2474" i="1"/>
  <c r="R39" i="1"/>
  <c r="R329" i="1"/>
  <c r="S329" i="1"/>
  <c r="R445" i="1"/>
  <c r="S445" i="1"/>
  <c r="R653" i="1"/>
  <c r="S658" i="1"/>
  <c r="R792" i="1"/>
  <c r="S815" i="1"/>
  <c r="R815" i="1"/>
  <c r="R868" i="1"/>
  <c r="S868" i="1"/>
  <c r="S921" i="1"/>
  <c r="R1077" i="1"/>
  <c r="S1094" i="1"/>
  <c r="R1094" i="1"/>
  <c r="R1178" i="1"/>
  <c r="R1622" i="1"/>
  <c r="R1639" i="1"/>
  <c r="S2063" i="1"/>
  <c r="R2063" i="1"/>
  <c r="S2378" i="1"/>
  <c r="R2378" i="1"/>
  <c r="S2418" i="1"/>
  <c r="R2418" i="1"/>
  <c r="S2552" i="1"/>
  <c r="R2552" i="1"/>
  <c r="S44" i="1"/>
  <c r="R44" i="1"/>
  <c r="S49" i="1"/>
  <c r="R49" i="1"/>
  <c r="R664" i="1"/>
  <c r="R718" i="1"/>
  <c r="S945" i="1"/>
  <c r="R945" i="1"/>
  <c r="R1083" i="1"/>
  <c r="R1184" i="1"/>
  <c r="S1253" i="1"/>
  <c r="R1334" i="1"/>
  <c r="R1379" i="1"/>
  <c r="S1379" i="1"/>
  <c r="R1385" i="1"/>
  <c r="S1385" i="1"/>
  <c r="S1772" i="1"/>
  <c r="R1772" i="1"/>
  <c r="S1932" i="1"/>
  <c r="R1932" i="1"/>
  <c r="S2512" i="1"/>
  <c r="R2512" i="1"/>
  <c r="S3539" i="1"/>
  <c r="R3539" i="1"/>
  <c r="R3683" i="1"/>
  <c r="S3683" i="1"/>
  <c r="S149" i="1"/>
  <c r="R149" i="1"/>
  <c r="R508" i="1"/>
  <c r="S508" i="1"/>
  <c r="S1346" i="1"/>
  <c r="R1346" i="1"/>
  <c r="S1417" i="1"/>
  <c r="R1417" i="1"/>
  <c r="S1478" i="1"/>
  <c r="R1478" i="1"/>
  <c r="S1528" i="1"/>
  <c r="R1528" i="1"/>
  <c r="R2153" i="1"/>
  <c r="S2153" i="1"/>
  <c r="S2366" i="1"/>
  <c r="R2366" i="1"/>
  <c r="R481" i="1"/>
  <c r="S713" i="1"/>
  <c r="R713" i="1"/>
  <c r="R851" i="1"/>
  <c r="R857" i="1"/>
  <c r="S922" i="1"/>
  <c r="R922" i="1"/>
  <c r="R1155" i="1"/>
  <c r="R1242" i="1"/>
  <c r="S1374" i="1"/>
  <c r="R1634" i="1"/>
  <c r="R1718" i="1"/>
  <c r="S1718" i="1"/>
  <c r="R1778" i="1"/>
  <c r="R1795" i="1"/>
  <c r="S1795" i="1"/>
  <c r="S2171" i="1"/>
  <c r="R2171" i="1"/>
  <c r="S2391" i="1"/>
  <c r="R2391" i="1"/>
  <c r="R3287" i="1"/>
  <c r="S3287" i="1"/>
  <c r="S3323" i="1"/>
  <c r="R3323" i="1"/>
  <c r="R3346" i="1"/>
  <c r="S3346" i="1"/>
  <c r="S159" i="1"/>
  <c r="R159" i="1"/>
  <c r="R676" i="1"/>
  <c r="S676" i="1"/>
  <c r="S706" i="1"/>
  <c r="R706" i="1"/>
  <c r="R940" i="1"/>
  <c r="S940" i="1"/>
  <c r="S1106" i="1"/>
  <c r="R1106" i="1"/>
  <c r="S1483" i="1"/>
  <c r="R1483" i="1"/>
  <c r="S1734" i="1"/>
  <c r="R1734" i="1"/>
  <c r="R2360" i="1"/>
  <c r="S2360" i="1"/>
  <c r="R140" i="1"/>
  <c r="R249" i="1"/>
  <c r="S429" i="1"/>
  <c r="R429" i="1"/>
  <c r="S538" i="1"/>
  <c r="R648" i="1"/>
  <c r="R665" i="1"/>
  <c r="S665" i="1"/>
  <c r="S863" i="1"/>
  <c r="R863" i="1"/>
  <c r="R991" i="1"/>
  <c r="R997" i="1"/>
  <c r="S997" i="1"/>
  <c r="R1020" i="1"/>
  <c r="S1020" i="1"/>
  <c r="S1174" i="1"/>
  <c r="R1174" i="1"/>
  <c r="S1185" i="1"/>
  <c r="R1185" i="1"/>
  <c r="S1254" i="1"/>
  <c r="R1254" i="1"/>
  <c r="S1386" i="1"/>
  <c r="R1386" i="1"/>
  <c r="R1518" i="1"/>
  <c r="R1773" i="1"/>
  <c r="S1773" i="1"/>
  <c r="R1889" i="1"/>
  <c r="S1889" i="1"/>
  <c r="S1905" i="1"/>
  <c r="S2142" i="1"/>
  <c r="R2373" i="1"/>
  <c r="S3938" i="1"/>
  <c r="R3938" i="1"/>
  <c r="S8" i="1"/>
  <c r="R89" i="1"/>
  <c r="R113" i="1"/>
  <c r="R240" i="1"/>
  <c r="S358" i="1"/>
  <c r="R373" i="1"/>
  <c r="S847" i="1"/>
  <c r="R847" i="1"/>
  <c r="S905" i="1"/>
  <c r="S1004" i="1"/>
  <c r="R1004" i="1"/>
  <c r="R1233" i="1"/>
  <c r="S1314" i="1"/>
  <c r="S1474" i="1"/>
  <c r="R1474" i="1"/>
  <c r="R1508" i="1"/>
  <c r="S1519" i="1"/>
  <c r="R1519" i="1"/>
  <c r="S1607" i="1"/>
  <c r="R1768" i="1"/>
  <c r="R1869" i="1"/>
  <c r="S1869" i="1"/>
  <c r="S1906" i="1"/>
  <c r="R1906" i="1"/>
  <c r="S2010" i="1"/>
  <c r="R2010" i="1"/>
  <c r="S2120" i="1"/>
  <c r="R2120" i="1"/>
  <c r="S27" i="1"/>
  <c r="R27" i="1"/>
  <c r="R464" i="1"/>
  <c r="R477" i="1"/>
  <c r="S477" i="1"/>
  <c r="R533" i="1"/>
  <c r="S626" i="1"/>
  <c r="S708" i="1"/>
  <c r="R708" i="1"/>
  <c r="R970" i="1"/>
  <c r="S981" i="1"/>
  <c r="R981" i="1"/>
  <c r="S1057" i="1"/>
  <c r="R1057" i="1"/>
  <c r="S1222" i="1"/>
  <c r="S1497" i="1"/>
  <c r="R1844" i="1"/>
  <c r="S1849" i="1"/>
  <c r="R2104" i="1"/>
  <c r="S2051" i="1"/>
  <c r="R2051" i="1"/>
  <c r="S450" i="1"/>
  <c r="R450" i="1"/>
  <c r="R1219" i="1"/>
  <c r="S1219" i="1"/>
  <c r="R1949" i="1"/>
  <c r="S1949" i="1"/>
  <c r="S2517" i="1"/>
  <c r="R68" i="1"/>
  <c r="S68" i="1"/>
  <c r="S405" i="1"/>
  <c r="S1274" i="1"/>
  <c r="R1274" i="1"/>
  <c r="S1345" i="1"/>
  <c r="R1345" i="1"/>
  <c r="S1482" i="1"/>
  <c r="S1550" i="1"/>
  <c r="R1550" i="1"/>
  <c r="S1925" i="1"/>
  <c r="S2024" i="1"/>
  <c r="R2024" i="1"/>
  <c r="S269" i="1"/>
  <c r="R269" i="1"/>
  <c r="S390" i="1"/>
  <c r="R390" i="1"/>
  <c r="R493" i="1"/>
  <c r="S493" i="1"/>
  <c r="R1723" i="1"/>
  <c r="S1723" i="1"/>
  <c r="S1790" i="1"/>
  <c r="R1790" i="1"/>
  <c r="S2015" i="1"/>
  <c r="R2015" i="1"/>
  <c r="S3087" i="1"/>
  <c r="R3087" i="1"/>
  <c r="S1160" i="1"/>
  <c r="R1160" i="1"/>
  <c r="S1624" i="1"/>
  <c r="R1624" i="1"/>
  <c r="R2004" i="1"/>
  <c r="S2004" i="1"/>
  <c r="R2269" i="1"/>
  <c r="R568" i="1"/>
  <c r="S568" i="1"/>
  <c r="S767" i="1"/>
  <c r="R767" i="1"/>
  <c r="S1514" i="1"/>
  <c r="R1514" i="1"/>
  <c r="S1686" i="1"/>
  <c r="R1686" i="1"/>
  <c r="S1864" i="1"/>
  <c r="R1864" i="1"/>
  <c r="R2110" i="1"/>
  <c r="S2110" i="1"/>
  <c r="S2496" i="1"/>
  <c r="R2496" i="1"/>
  <c r="S2750" i="1"/>
  <c r="R2750" i="1"/>
  <c r="S2849" i="1"/>
  <c r="R2849" i="1"/>
  <c r="R3179" i="1"/>
  <c r="S3179" i="1"/>
  <c r="R296" i="1"/>
  <c r="S296" i="1"/>
  <c r="S600" i="1"/>
  <c r="R600" i="1"/>
  <c r="S1029" i="1"/>
  <c r="R1029" i="1"/>
  <c r="R1189" i="1"/>
  <c r="S1189" i="1"/>
  <c r="S2192" i="1"/>
  <c r="R2192" i="1"/>
  <c r="S1356" i="1"/>
  <c r="R1356" i="1"/>
  <c r="R1931" i="1"/>
  <c r="S1931" i="1"/>
  <c r="S2523" i="1"/>
  <c r="R2523" i="1"/>
  <c r="R1396" i="1"/>
  <c r="R1477" i="1"/>
  <c r="R1544" i="1"/>
  <c r="R1733" i="1"/>
  <c r="S1920" i="1"/>
  <c r="R1920" i="1"/>
  <c r="R396" i="1"/>
  <c r="S396" i="1"/>
  <c r="R2137" i="1"/>
  <c r="S2137" i="1"/>
  <c r="R771" i="1"/>
  <c r="S1144" i="1"/>
  <c r="R1144" i="1"/>
  <c r="R1546" i="1"/>
  <c r="S1546" i="1"/>
  <c r="S1618" i="1"/>
  <c r="R1618" i="1"/>
  <c r="S23" i="1"/>
  <c r="R23" i="1"/>
  <c r="S123" i="1"/>
  <c r="R123" i="1"/>
  <c r="R448" i="1"/>
  <c r="S540" i="1"/>
  <c r="R540" i="1"/>
  <c r="S696" i="1"/>
  <c r="R696" i="1"/>
  <c r="S829" i="1"/>
  <c r="S894" i="1"/>
  <c r="R1074" i="1"/>
  <c r="S1074" i="1"/>
  <c r="R1202" i="1"/>
  <c r="S1315" i="1"/>
  <c r="R1315" i="1"/>
  <c r="R1525" i="1"/>
  <c r="S1525" i="1"/>
  <c r="S1608" i="1"/>
  <c r="R1608" i="1"/>
  <c r="R1769" i="1"/>
  <c r="S1769" i="1"/>
  <c r="S1896" i="1"/>
  <c r="R1896" i="1"/>
  <c r="S2264" i="1"/>
  <c r="S2461" i="1"/>
  <c r="S2490" i="1"/>
  <c r="R2490" i="1"/>
  <c r="S9" i="1"/>
  <c r="R9" i="1"/>
  <c r="R128" i="1"/>
  <c r="S128" i="1"/>
  <c r="S374" i="1"/>
  <c r="R374" i="1"/>
  <c r="S1250" i="1"/>
  <c r="R1250" i="1"/>
  <c r="S1382" i="1"/>
  <c r="R1382" i="1"/>
  <c r="S1458" i="1"/>
  <c r="R1458" i="1"/>
  <c r="S1498" i="1"/>
  <c r="R1498" i="1"/>
  <c r="S1504" i="1"/>
  <c r="R1504" i="1"/>
  <c r="S1681" i="1"/>
  <c r="R1681" i="1"/>
  <c r="S1823" i="1"/>
  <c r="R1823" i="1"/>
  <c r="R1829" i="1"/>
  <c r="S1829" i="1"/>
  <c r="R1941" i="1"/>
  <c r="S1941" i="1"/>
  <c r="R1993" i="1"/>
  <c r="S1993" i="1"/>
  <c r="S2105" i="1"/>
  <c r="R2105" i="1"/>
  <c r="S3047" i="1"/>
  <c r="R3047" i="1"/>
  <c r="R313" i="1"/>
  <c r="R610" i="1"/>
  <c r="R645" i="1"/>
  <c r="S645" i="1"/>
  <c r="R750" i="1"/>
  <c r="R773" i="1"/>
  <c r="S773" i="1"/>
  <c r="R988" i="1"/>
  <c r="S988" i="1"/>
  <c r="S1046" i="1"/>
  <c r="R1046" i="1"/>
  <c r="R1114" i="1"/>
  <c r="S1146" i="1"/>
  <c r="R1146" i="1"/>
  <c r="S1442" i="1"/>
  <c r="R1442" i="1"/>
  <c r="S1464" i="1"/>
  <c r="R1464" i="1"/>
  <c r="R1576" i="1"/>
  <c r="S1598" i="1"/>
  <c r="R1598" i="1"/>
  <c r="R1658" i="1"/>
  <c r="R1865" i="1"/>
  <c r="S1865" i="1"/>
  <c r="R1970" i="1"/>
  <c r="S1970" i="1"/>
  <c r="S2083" i="1"/>
  <c r="R2083" i="1"/>
  <c r="R2254" i="1"/>
  <c r="R2648" i="1"/>
  <c r="S2648" i="1"/>
  <c r="R3041" i="1"/>
  <c r="S3041" i="1"/>
  <c r="S411" i="1"/>
  <c r="R933" i="1"/>
  <c r="S1204" i="1"/>
  <c r="R1204" i="1"/>
  <c r="R1258" i="1"/>
  <c r="R1406" i="1"/>
  <c r="S1744" i="1"/>
  <c r="R1744" i="1"/>
  <c r="S1972" i="1"/>
  <c r="R1972" i="1"/>
  <c r="R2046" i="1"/>
  <c r="S2046" i="1"/>
  <c r="S594" i="1"/>
  <c r="R594" i="1"/>
  <c r="R669" i="1"/>
  <c r="R758" i="1"/>
  <c r="S758" i="1"/>
  <c r="S1527" i="1"/>
  <c r="R1727" i="1"/>
  <c r="R556" i="1"/>
  <c r="S556" i="1"/>
  <c r="R805" i="1"/>
  <c r="S805" i="1"/>
  <c r="R766" i="1"/>
  <c r="S794" i="1"/>
  <c r="R794" i="1"/>
  <c r="R917" i="1"/>
  <c r="S917" i="1"/>
  <c r="S1922" i="1"/>
  <c r="R1922" i="1"/>
  <c r="S2495" i="1"/>
  <c r="R2495" i="1"/>
  <c r="R214" i="1"/>
  <c r="R616" i="1"/>
  <c r="S622" i="1"/>
  <c r="R622" i="1"/>
  <c r="S756" i="1"/>
  <c r="S830" i="1"/>
  <c r="R830" i="1"/>
  <c r="R883" i="1"/>
  <c r="R1040" i="1"/>
  <c r="R1109" i="1"/>
  <c r="S1288" i="1"/>
  <c r="R1288" i="1"/>
  <c r="S1860" i="1"/>
  <c r="R1860" i="1"/>
  <c r="S2000" i="1"/>
  <c r="R2000" i="1"/>
  <c r="S2265" i="1"/>
  <c r="R2265" i="1"/>
  <c r="R2427" i="1"/>
  <c r="S2427" i="1"/>
  <c r="S2450" i="1"/>
  <c r="R2450" i="1"/>
  <c r="S2739" i="1"/>
  <c r="R2739" i="1"/>
  <c r="R2838" i="1"/>
  <c r="S2838" i="1"/>
  <c r="S2844" i="1"/>
  <c r="R2844" i="1"/>
  <c r="R3023" i="1"/>
  <c r="S3023" i="1"/>
  <c r="R3035" i="1"/>
  <c r="S3035" i="1"/>
  <c r="S1368" i="1"/>
  <c r="R1368" i="1"/>
  <c r="R1803" i="1"/>
  <c r="S1803" i="1"/>
  <c r="S1930" i="1"/>
  <c r="R1930" i="1"/>
  <c r="R2050" i="1"/>
  <c r="S2050" i="1"/>
  <c r="R2060" i="1"/>
  <c r="S2060" i="1"/>
  <c r="S2136" i="1"/>
  <c r="R2136" i="1"/>
  <c r="S2174" i="1"/>
  <c r="R2174" i="1"/>
  <c r="R2285" i="1"/>
  <c r="S2285" i="1"/>
  <c r="S2359" i="1"/>
  <c r="R2359" i="1"/>
  <c r="S2505" i="1"/>
  <c r="R2505" i="1"/>
  <c r="S2538" i="1"/>
  <c r="R2538" i="1"/>
  <c r="S2879" i="1"/>
  <c r="R2879" i="1"/>
  <c r="R3231" i="1"/>
  <c r="S3231" i="1"/>
  <c r="R3550" i="1"/>
  <c r="S3550" i="1"/>
  <c r="R157" i="1"/>
  <c r="R217" i="1"/>
  <c r="R277" i="1"/>
  <c r="R421" i="1"/>
  <c r="R452" i="1"/>
  <c r="S516" i="1"/>
  <c r="R722" i="1"/>
  <c r="S749" i="1"/>
  <c r="R760" i="1"/>
  <c r="R926" i="1"/>
  <c r="R948" i="1"/>
  <c r="R974" i="1"/>
  <c r="R1061" i="1"/>
  <c r="R1149" i="1"/>
  <c r="S1237" i="1"/>
  <c r="R1302" i="1"/>
  <c r="R1363" i="1"/>
  <c r="R1390" i="1"/>
  <c r="R1420" i="1"/>
  <c r="S1481" i="1"/>
  <c r="R1559" i="1"/>
  <c r="S1559" i="1"/>
  <c r="R1570" i="1"/>
  <c r="S1586" i="1"/>
  <c r="R1711" i="1"/>
  <c r="R1752" i="1"/>
  <c r="S1793" i="1"/>
  <c r="S1798" i="1"/>
  <c r="R1798" i="1"/>
  <c r="R1838" i="1"/>
  <c r="R2072" i="1"/>
  <c r="S2072" i="1"/>
  <c r="S2163" i="1"/>
  <c r="R2163" i="1"/>
  <c r="R2203" i="1"/>
  <c r="S2225" i="1"/>
  <c r="R2241" i="1"/>
  <c r="S2455" i="1"/>
  <c r="S2466" i="1"/>
  <c r="R2466" i="1"/>
  <c r="R2499" i="1"/>
  <c r="S2499" i="1"/>
  <c r="R2562" i="1"/>
  <c r="R2653" i="1"/>
  <c r="S2653" i="1"/>
  <c r="S3069" i="1"/>
  <c r="R3069" i="1"/>
  <c r="R3375" i="1"/>
  <c r="S3375" i="1"/>
  <c r="S3490" i="1"/>
  <c r="R3490" i="1"/>
  <c r="S3635" i="1"/>
  <c r="R3635" i="1"/>
  <c r="S3695" i="1"/>
  <c r="R3695" i="1"/>
  <c r="R3793" i="1"/>
  <c r="S3793" i="1"/>
  <c r="R2242" i="1"/>
  <c r="S2242" i="1"/>
  <c r="S2500" i="1"/>
  <c r="R2500" i="1"/>
  <c r="S2563" i="1"/>
  <c r="R2563" i="1"/>
  <c r="S2654" i="1"/>
  <c r="R2654" i="1"/>
  <c r="S2905" i="1"/>
  <c r="R2905" i="1"/>
  <c r="R4095" i="1"/>
  <c r="S4095" i="1"/>
  <c r="S2738" i="1"/>
  <c r="R2738" i="1"/>
  <c r="R3233" i="1"/>
  <c r="S3233" i="1"/>
  <c r="S3857" i="1"/>
  <c r="R3857" i="1"/>
  <c r="S1115" i="1"/>
  <c r="R1115" i="1"/>
  <c r="S1304" i="1"/>
  <c r="R1304" i="1"/>
  <c r="S1335" i="1"/>
  <c r="R1335" i="1"/>
  <c r="S1572" i="1"/>
  <c r="R1572" i="1"/>
  <c r="R1654" i="1"/>
  <c r="S1654" i="1"/>
  <c r="S1763" i="1"/>
  <c r="R1763" i="1"/>
  <c r="R1926" i="1"/>
  <c r="S1926" i="1"/>
  <c r="R2121" i="1"/>
  <c r="S2121" i="1"/>
  <c r="S2187" i="1"/>
  <c r="R2187" i="1"/>
  <c r="S2210" i="1"/>
  <c r="R2210" i="1"/>
  <c r="S2276" i="1"/>
  <c r="R2276" i="1"/>
  <c r="S2367" i="1"/>
  <c r="R2367" i="1"/>
  <c r="R2507" i="1"/>
  <c r="R3005" i="1"/>
  <c r="S3005" i="1"/>
  <c r="S3053" i="1"/>
  <c r="R3053" i="1"/>
  <c r="S3065" i="1"/>
  <c r="R3065" i="1"/>
  <c r="S3269" i="1"/>
  <c r="R3269" i="1"/>
  <c r="S3492" i="1"/>
  <c r="R3492" i="1"/>
  <c r="S1320" i="1"/>
  <c r="R1320" i="1"/>
  <c r="S1880" i="1"/>
  <c r="R1880" i="1"/>
  <c r="R1983" i="1"/>
  <c r="S1983" i="1"/>
  <c r="S2057" i="1"/>
  <c r="R2057" i="1"/>
  <c r="S2127" i="1"/>
  <c r="R2127" i="1"/>
  <c r="R2193" i="1"/>
  <c r="S2193" i="1"/>
  <c r="S2570" i="1"/>
  <c r="R2570" i="1"/>
  <c r="R2773" i="1"/>
  <c r="S2773" i="1"/>
  <c r="R3415" i="1"/>
  <c r="S3415" i="1"/>
  <c r="S3433" i="1"/>
  <c r="R3433" i="1"/>
  <c r="S1551" i="1"/>
  <c r="R1551" i="1"/>
  <c r="S1583" i="1"/>
  <c r="R1583" i="1"/>
  <c r="R1901" i="1"/>
  <c r="S1901" i="1"/>
  <c r="R1943" i="1"/>
  <c r="S1943" i="1"/>
  <c r="S2144" i="1"/>
  <c r="R2144" i="1"/>
  <c r="S2413" i="1"/>
  <c r="R2413" i="1"/>
  <c r="S2513" i="1"/>
  <c r="R2513" i="1"/>
  <c r="S2541" i="1"/>
  <c r="R2541" i="1"/>
  <c r="S2594" i="1"/>
  <c r="R2594" i="1"/>
  <c r="S2679" i="1"/>
  <c r="R2679" i="1"/>
  <c r="S3833" i="1"/>
  <c r="R3833" i="1"/>
  <c r="S3895" i="1"/>
  <c r="R3895" i="1"/>
  <c r="S3926" i="1"/>
  <c r="R3926" i="1"/>
  <c r="S168" i="1"/>
  <c r="S246" i="1"/>
  <c r="S407" i="1"/>
  <c r="S557" i="1"/>
  <c r="R601" i="1"/>
  <c r="S617" i="1"/>
  <c r="S778" i="1"/>
  <c r="R858" i="1"/>
  <c r="S890" i="1"/>
  <c r="R998" i="1"/>
  <c r="S1014" i="1"/>
  <c r="R1135" i="1"/>
  <c r="R1180" i="1"/>
  <c r="R1255" i="1"/>
  <c r="S1387" i="1"/>
  <c r="R1387" i="1"/>
  <c r="R1428" i="1"/>
  <c r="R1453" i="1"/>
  <c r="R1494" i="1"/>
  <c r="S1494" i="1"/>
  <c r="R1619" i="1"/>
  <c r="S1619" i="1"/>
  <c r="S1635" i="1"/>
  <c r="R1640" i="1"/>
  <c r="R1655" i="1"/>
  <c r="S1660" i="1"/>
  <c r="R1660" i="1"/>
  <c r="S1693" i="1"/>
  <c r="R1693" i="1"/>
  <c r="S1714" i="1"/>
  <c r="R1714" i="1"/>
  <c r="R1764" i="1"/>
  <c r="R1820" i="1"/>
  <c r="S1825" i="1"/>
  <c r="R2085" i="1"/>
  <c r="S2085" i="1"/>
  <c r="R2244" i="1"/>
  <c r="R2271" i="1"/>
  <c r="S2322" i="1"/>
  <c r="S2328" i="1"/>
  <c r="R2380" i="1"/>
  <c r="S2429" i="1"/>
  <c r="S2441" i="1"/>
  <c r="R2441" i="1"/>
  <c r="R2480" i="1"/>
  <c r="S2480" i="1"/>
  <c r="R2491" i="1"/>
  <c r="R2583" i="1"/>
  <c r="S2583" i="1"/>
  <c r="S2697" i="1"/>
  <c r="R2697" i="1"/>
  <c r="S2715" i="1"/>
  <c r="S2727" i="1"/>
  <c r="R2733" i="1"/>
  <c r="S2944" i="1"/>
  <c r="R2944" i="1"/>
  <c r="R3167" i="1"/>
  <c r="S2101" i="1"/>
  <c r="R2101" i="1"/>
  <c r="S2206" i="1"/>
  <c r="R2206" i="1"/>
  <c r="S2926" i="1"/>
  <c r="R2926" i="1"/>
  <c r="S3217" i="1"/>
  <c r="R3217" i="1"/>
  <c r="S4259" i="1"/>
  <c r="R4259" i="1"/>
  <c r="S1316" i="1"/>
  <c r="R1316" i="1"/>
  <c r="R1750" i="1"/>
  <c r="S1917" i="1"/>
  <c r="S1944" i="1"/>
  <c r="R1944" i="1"/>
  <c r="R1962" i="1"/>
  <c r="S1962" i="1"/>
  <c r="S1995" i="1"/>
  <c r="R1995" i="1"/>
  <c r="R2038" i="1"/>
  <c r="S2075" i="1"/>
  <c r="S2166" i="1"/>
  <c r="R2172" i="1"/>
  <c r="R2363" i="1"/>
  <c r="S2363" i="1"/>
  <c r="R2375" i="1"/>
  <c r="R2386" i="1"/>
  <c r="S2464" i="1"/>
  <c r="R2464" i="1"/>
  <c r="S3379" i="1"/>
  <c r="R3379" i="1"/>
  <c r="R3397" i="1"/>
  <c r="S3785" i="1"/>
  <c r="R3785" i="1"/>
  <c r="S4019" i="1"/>
  <c r="R4019" i="1"/>
  <c r="R19" i="1"/>
  <c r="R197" i="1"/>
  <c r="S224" i="1"/>
  <c r="R280" i="1"/>
  <c r="R289" i="1"/>
  <c r="R466" i="1"/>
  <c r="R488" i="1"/>
  <c r="R585" i="1"/>
  <c r="R634" i="1"/>
  <c r="R677" i="1"/>
  <c r="R688" i="1"/>
  <c r="R720" i="1"/>
  <c r="R789" i="1"/>
  <c r="R864" i="1"/>
  <c r="R924" i="1"/>
  <c r="R946" i="1"/>
  <c r="S978" i="1"/>
  <c r="R1059" i="1"/>
  <c r="S1080" i="1"/>
  <c r="S1117" i="1"/>
  <c r="R1147" i="1"/>
  <c r="R1186" i="1"/>
  <c r="R1195" i="1"/>
  <c r="S1290" i="1"/>
  <c r="S1306" i="1"/>
  <c r="R1357" i="1"/>
  <c r="R1418" i="1"/>
  <c r="R1510" i="1"/>
  <c r="R1530" i="1"/>
  <c r="R1552" i="1"/>
  <c r="S1594" i="1"/>
  <c r="S1599" i="1"/>
  <c r="R1599" i="1"/>
  <c r="R1677" i="1"/>
  <c r="S1688" i="1"/>
  <c r="R1688" i="1"/>
  <c r="R1730" i="1"/>
  <c r="R1735" i="1"/>
  <c r="R1740" i="1"/>
  <c r="R1760" i="1"/>
  <c r="R1796" i="1"/>
  <c r="S1897" i="1"/>
  <c r="S1902" i="1"/>
  <c r="R1934" i="1"/>
  <c r="R1939" i="1"/>
  <c r="S2053" i="1"/>
  <c r="S2096" i="1"/>
  <c r="R2134" i="1"/>
  <c r="R2140" i="1"/>
  <c r="S2140" i="1"/>
  <c r="R2145" i="1"/>
  <c r="R2156" i="1"/>
  <c r="S2189" i="1"/>
  <c r="S2201" i="1"/>
  <c r="R2201" i="1"/>
  <c r="S2212" i="1"/>
  <c r="R2261" i="1"/>
  <c r="S2272" i="1"/>
  <c r="R2272" i="1"/>
  <c r="S2398" i="1"/>
  <c r="R2398" i="1"/>
  <c r="S2447" i="1"/>
  <c r="S2453" i="1"/>
  <c r="R2453" i="1"/>
  <c r="S2674" i="1"/>
  <c r="R2674" i="1"/>
  <c r="S3007" i="1"/>
  <c r="R3007" i="1"/>
  <c r="S3373" i="1"/>
  <c r="S3773" i="1"/>
  <c r="S64" i="1"/>
  <c r="S78" i="1"/>
  <c r="S188" i="1"/>
  <c r="S520" i="1"/>
  <c r="R602" i="1"/>
  <c r="S618" i="1"/>
  <c r="R640" i="1"/>
  <c r="R656" i="1"/>
  <c r="S672" i="1"/>
  <c r="R693" i="1"/>
  <c r="S698" i="1"/>
  <c r="R704" i="1"/>
  <c r="R832" i="1"/>
  <c r="R844" i="1"/>
  <c r="S994" i="1"/>
  <c r="R1015" i="1"/>
  <c r="R1037" i="1"/>
  <c r="R1048" i="1"/>
  <c r="R1091" i="1"/>
  <c r="R1096" i="1"/>
  <c r="S1225" i="1"/>
  <c r="R1245" i="1"/>
  <c r="S1245" i="1"/>
  <c r="R1256" i="1"/>
  <c r="S1285" i="1"/>
  <c r="R1332" i="1"/>
  <c r="R1337" i="1"/>
  <c r="R1342" i="1"/>
  <c r="S1347" i="1"/>
  <c r="S1439" i="1"/>
  <c r="R1439" i="1"/>
  <c r="R1495" i="1"/>
  <c r="R1500" i="1"/>
  <c r="R1636" i="1"/>
  <c r="S1641" i="1"/>
  <c r="R1656" i="1"/>
  <c r="R1683" i="1"/>
  <c r="S1683" i="1"/>
  <c r="R1786" i="1"/>
  <c r="S1821" i="1"/>
  <c r="R1826" i="1"/>
  <c r="S1842" i="1"/>
  <c r="R1842" i="1"/>
  <c r="R1957" i="1"/>
  <c r="S1957" i="1"/>
  <c r="S1979" i="1"/>
  <c r="R1979" i="1"/>
  <c r="S2161" i="1"/>
  <c r="S2218" i="1"/>
  <c r="R2218" i="1"/>
  <c r="S2245" i="1"/>
  <c r="R2481" i="1"/>
  <c r="S2492" i="1"/>
  <c r="S2509" i="1"/>
  <c r="R2509" i="1"/>
  <c r="R2584" i="1"/>
  <c r="R2645" i="1"/>
  <c r="S2764" i="1"/>
  <c r="R2764" i="1"/>
  <c r="S3001" i="1"/>
  <c r="R3001" i="1"/>
  <c r="S3417" i="1"/>
  <c r="S1604" i="1"/>
  <c r="R1604" i="1"/>
  <c r="R1816" i="1"/>
  <c r="R1876" i="1"/>
  <c r="R1584" i="1"/>
  <c r="S1317" i="1"/>
  <c r="R1317" i="1"/>
  <c r="S1918" i="1"/>
  <c r="R1918" i="1"/>
  <c r="S1963" i="1"/>
  <c r="R1963" i="1"/>
  <c r="S2167" i="1"/>
  <c r="R2167" i="1"/>
  <c r="S2364" i="1"/>
  <c r="R2364" i="1"/>
  <c r="R3025" i="1"/>
  <c r="S3025" i="1"/>
  <c r="S3193" i="1"/>
  <c r="R3193" i="1"/>
  <c r="R147" i="1"/>
  <c r="R220" i="1"/>
  <c r="R267" i="1"/>
  <c r="S339" i="1"/>
  <c r="S435" i="1"/>
  <c r="S1236" i="1"/>
  <c r="R1236" i="1"/>
  <c r="R1485" i="1"/>
  <c r="S1485" i="1"/>
  <c r="S1678" i="1"/>
  <c r="R1678" i="1"/>
  <c r="R1751" i="1"/>
  <c r="S1751" i="1"/>
  <c r="R1837" i="1"/>
  <c r="S1837" i="1"/>
  <c r="R1929" i="1"/>
  <c r="S1929" i="1"/>
  <c r="S1974" i="1"/>
  <c r="R1974" i="1"/>
  <c r="S2135" i="1"/>
  <c r="R2135" i="1"/>
  <c r="R2202" i="1"/>
  <c r="S2202" i="1"/>
  <c r="R2324" i="1"/>
  <c r="S2324" i="1"/>
  <c r="S2628" i="1"/>
  <c r="R2628" i="1"/>
  <c r="S2711" i="1"/>
  <c r="R2711" i="1"/>
  <c r="R2735" i="1"/>
  <c r="S2735" i="1"/>
  <c r="S3127" i="1"/>
  <c r="S3854" i="1"/>
  <c r="R3854" i="1"/>
  <c r="S1704" i="1"/>
  <c r="R1704" i="1"/>
  <c r="S1811" i="1"/>
  <c r="S2033" i="1"/>
  <c r="R2266" i="1"/>
  <c r="R87" i="1"/>
  <c r="S530" i="1"/>
  <c r="S596" i="1"/>
  <c r="R1131" i="1"/>
  <c r="S46" i="1"/>
  <c r="R60" i="1"/>
  <c r="R812" i="1"/>
  <c r="S812" i="1"/>
  <c r="S1226" i="1"/>
  <c r="R1226" i="1"/>
  <c r="S1684" i="1"/>
  <c r="R1684" i="1"/>
  <c r="S1958" i="1"/>
  <c r="R1958" i="1"/>
  <c r="S1980" i="1"/>
  <c r="R1980" i="1"/>
  <c r="S2071" i="1"/>
  <c r="R2071" i="1"/>
  <c r="S2196" i="1"/>
  <c r="R2196" i="1"/>
  <c r="S2318" i="1"/>
  <c r="R2318" i="1"/>
  <c r="S2482" i="1"/>
  <c r="R2482" i="1"/>
  <c r="R2612" i="1"/>
  <c r="S2612" i="1"/>
  <c r="S2841" i="1"/>
  <c r="R2841" i="1"/>
  <c r="R3237" i="1"/>
  <c r="S3237" i="1"/>
  <c r="S3387" i="1"/>
  <c r="R3387" i="1"/>
  <c r="S3645" i="1"/>
  <c r="R3645" i="1"/>
  <c r="S3763" i="1"/>
  <c r="R3763" i="1"/>
  <c r="R1709" i="1"/>
  <c r="S1709" i="1"/>
  <c r="R2250" i="1"/>
  <c r="S2250" i="1"/>
  <c r="R855" i="1"/>
  <c r="S904" i="1"/>
  <c r="S920" i="1"/>
  <c r="R1038" i="1"/>
  <c r="S1246" i="1"/>
  <c r="R1348" i="1"/>
  <c r="R1358" i="1"/>
  <c r="R1373" i="1"/>
  <c r="R1378" i="1"/>
  <c r="R1496" i="1"/>
  <c r="R1580" i="1"/>
  <c r="R1621" i="1"/>
  <c r="R1673" i="1"/>
  <c r="R1700" i="1"/>
  <c r="R1766" i="1"/>
  <c r="S1771" i="1"/>
  <c r="R1940" i="1"/>
  <c r="R1946" i="1"/>
  <c r="S1946" i="1"/>
  <c r="S2103" i="1"/>
  <c r="R2157" i="1"/>
  <c r="S2235" i="1"/>
  <c r="R2235" i="1"/>
  <c r="R2388" i="1"/>
  <c r="S2388" i="1"/>
  <c r="S2682" i="1"/>
  <c r="R2682" i="1"/>
  <c r="S3339" i="1"/>
  <c r="R3339" i="1"/>
  <c r="R3357" i="1"/>
  <c r="S3357" i="1"/>
  <c r="S3519" i="1"/>
  <c r="S3531" i="1"/>
  <c r="R3531" i="1"/>
  <c r="S3799" i="1"/>
  <c r="R3799" i="1"/>
  <c r="R2537" i="1"/>
  <c r="S2537" i="1"/>
  <c r="S2554" i="1"/>
  <c r="R2554" i="1"/>
  <c r="S2784" i="1"/>
  <c r="R2784" i="1"/>
  <c r="S2901" i="1"/>
  <c r="R2901" i="1"/>
  <c r="S2919" i="1"/>
  <c r="R2919" i="1"/>
  <c r="S3010" i="1"/>
  <c r="R3010" i="1"/>
  <c r="R3561" i="1"/>
  <c r="S3561" i="1"/>
  <c r="R2657" i="1"/>
  <c r="S2657" i="1"/>
  <c r="R2853" i="1"/>
  <c r="S2853" i="1"/>
  <c r="S2890" i="1"/>
  <c r="R2890" i="1"/>
  <c r="S2950" i="1"/>
  <c r="R2950" i="1"/>
  <c r="S2993" i="1"/>
  <c r="R2993" i="1"/>
  <c r="R3390" i="1"/>
  <c r="S3390" i="1"/>
  <c r="R4101" i="1"/>
  <c r="S4101" i="1"/>
  <c r="S2891" i="1"/>
  <c r="R2891" i="1"/>
  <c r="S2903" i="1"/>
  <c r="R2903" i="1"/>
  <c r="R2933" i="1"/>
  <c r="S2933" i="1"/>
  <c r="R2957" i="1"/>
  <c r="S2957" i="1"/>
  <c r="R3139" i="1"/>
  <c r="S3139" i="1"/>
  <c r="S3286" i="1"/>
  <c r="R3286" i="1"/>
  <c r="S3385" i="1"/>
  <c r="R3385" i="1"/>
  <c r="R4029" i="1"/>
  <c r="S4029" i="1"/>
  <c r="R4089" i="1"/>
  <c r="S4089" i="1"/>
  <c r="R2629" i="1"/>
  <c r="S2629" i="1"/>
  <c r="S2885" i="1"/>
  <c r="S2921" i="1"/>
  <c r="S2945" i="1"/>
  <c r="R2951" i="1"/>
  <c r="R3105" i="1"/>
  <c r="S3315" i="1"/>
  <c r="R3315" i="1"/>
  <c r="S3438" i="1"/>
  <c r="R3811" i="1"/>
  <c r="R3823" i="1"/>
  <c r="R3931" i="1"/>
  <c r="S3931" i="1"/>
  <c r="S4041" i="1"/>
  <c r="R4041" i="1"/>
  <c r="R4077" i="1"/>
  <c r="S3299" i="1"/>
  <c r="R3299" i="1"/>
  <c r="S3316" i="1"/>
  <c r="R3316" i="1"/>
  <c r="S3369" i="1"/>
  <c r="R3369" i="1"/>
  <c r="S3689" i="1"/>
  <c r="R3689" i="1"/>
  <c r="S4127" i="1"/>
  <c r="R4127" i="1"/>
  <c r="R4157" i="1"/>
  <c r="S4157" i="1"/>
  <c r="S2631" i="1"/>
  <c r="R2631" i="1"/>
  <c r="R2665" i="1"/>
  <c r="S2665" i="1"/>
  <c r="S3690" i="1"/>
  <c r="R3690" i="1"/>
  <c r="S3995" i="1"/>
  <c r="R3995" i="1"/>
  <c r="S2700" i="1"/>
  <c r="R2700" i="1"/>
  <c r="S2799" i="1"/>
  <c r="S2811" i="1"/>
  <c r="R2839" i="1"/>
  <c r="S2887" i="1"/>
  <c r="R3165" i="1"/>
  <c r="R3183" i="1"/>
  <c r="R3223" i="1"/>
  <c r="S3252" i="1"/>
  <c r="R3252" i="1"/>
  <c r="R3311" i="1"/>
  <c r="S3341" i="1"/>
  <c r="R3341" i="1"/>
  <c r="R3381" i="1"/>
  <c r="S1344" i="1"/>
  <c r="R1344" i="1"/>
  <c r="S1788" i="1"/>
  <c r="R1788" i="1"/>
  <c r="S2006" i="1"/>
  <c r="R2006" i="1"/>
  <c r="S2095" i="1"/>
  <c r="R2095" i="1"/>
  <c r="S2358" i="1"/>
  <c r="R2358" i="1"/>
  <c r="S2604" i="1"/>
  <c r="R2604" i="1"/>
  <c r="R2677" i="1"/>
  <c r="S2694" i="1"/>
  <c r="R2694" i="1"/>
  <c r="S2823" i="1"/>
  <c r="S3078" i="1"/>
  <c r="R3095" i="1"/>
  <c r="S3095" i="1"/>
  <c r="R3177" i="1"/>
  <c r="S3200" i="1"/>
  <c r="R3200" i="1"/>
  <c r="S3206" i="1"/>
  <c r="S3294" i="1"/>
  <c r="S3335" i="1"/>
  <c r="R3335" i="1"/>
  <c r="R3405" i="1"/>
  <c r="S3405" i="1"/>
  <c r="R3684" i="1"/>
  <c r="R3849" i="1"/>
  <c r="R3867" i="1"/>
  <c r="R3873" i="1"/>
  <c r="S2425" i="1"/>
  <c r="R2425" i="1"/>
  <c r="S2565" i="1"/>
  <c r="R2565" i="1"/>
  <c r="R3003" i="1"/>
  <c r="S3003" i="1"/>
  <c r="R2701" i="1"/>
  <c r="S2701" i="1"/>
  <c r="S2930" i="1"/>
  <c r="R2930" i="1"/>
  <c r="R3382" i="1"/>
  <c r="S3382" i="1"/>
  <c r="S3928" i="1"/>
  <c r="R3928" i="1"/>
  <c r="R2672" i="1"/>
  <c r="R2967" i="1"/>
  <c r="S2967" i="1"/>
  <c r="S3661" i="1"/>
  <c r="S3874" i="1"/>
  <c r="R3874" i="1"/>
  <c r="S1355" i="1"/>
  <c r="R1355" i="1"/>
  <c r="S1400" i="1"/>
  <c r="R1400" i="1"/>
  <c r="S1894" i="1"/>
  <c r="R1894" i="1"/>
  <c r="S2188" i="1"/>
  <c r="R2188" i="1"/>
  <c r="S2292" i="1"/>
  <c r="R2292" i="1"/>
  <c r="R2560" i="1"/>
  <c r="S2560" i="1"/>
  <c r="R2667" i="1"/>
  <c r="S2667" i="1"/>
  <c r="S2737" i="1"/>
  <c r="R2737" i="1"/>
  <c r="R2749" i="1"/>
  <c r="S2846" i="1"/>
  <c r="R2846" i="1"/>
  <c r="R2961" i="1"/>
  <c r="S2961" i="1"/>
  <c r="S2986" i="1"/>
  <c r="R2986" i="1"/>
  <c r="S3051" i="1"/>
  <c r="R3120" i="1"/>
  <c r="R3184" i="1"/>
  <c r="S3201" i="1"/>
  <c r="S3213" i="1"/>
  <c r="R3213" i="1"/>
  <c r="R3567" i="1"/>
  <c r="S3567" i="1"/>
  <c r="R3650" i="1"/>
  <c r="S3796" i="1"/>
  <c r="S3832" i="1"/>
  <c r="S3868" i="1"/>
  <c r="R3607" i="1"/>
  <c r="S3607" i="1"/>
  <c r="S3681" i="1"/>
  <c r="R3681" i="1"/>
  <c r="R3877" i="1"/>
  <c r="S3877" i="1"/>
  <c r="S3991" i="1"/>
  <c r="R3991" i="1"/>
  <c r="R4063" i="1"/>
  <c r="S4063" i="1"/>
  <c r="S4100" i="1"/>
  <c r="R4100" i="1"/>
  <c r="R3572" i="1"/>
  <c r="R3637" i="1"/>
  <c r="S3647" i="1"/>
  <c r="R3663" i="1"/>
  <c r="R3883" i="1"/>
  <c r="R3901" i="1"/>
  <c r="S3901" i="1"/>
  <c r="S3942" i="1"/>
  <c r="S4106" i="1"/>
  <c r="R4106" i="1"/>
  <c r="S3532" i="1"/>
  <c r="R3532" i="1"/>
  <c r="R3609" i="1"/>
  <c r="S3609" i="1"/>
  <c r="S3746" i="1"/>
  <c r="R3746" i="1"/>
  <c r="R4030" i="1"/>
  <c r="S4030" i="1"/>
  <c r="R1539" i="1"/>
  <c r="S1539" i="1"/>
  <c r="R1985" i="1"/>
  <c r="S1985" i="1"/>
  <c r="R2100" i="1"/>
  <c r="S2100" i="1"/>
  <c r="S2175" i="1"/>
  <c r="R2175" i="1"/>
  <c r="S2354" i="1"/>
  <c r="R2354" i="1"/>
  <c r="S2394" i="1"/>
  <c r="R2394" i="1"/>
  <c r="R2432" i="1"/>
  <c r="S2432" i="1"/>
  <c r="R2624" i="1"/>
  <c r="S2624" i="1"/>
  <c r="S3285" i="1"/>
  <c r="R3285" i="1"/>
  <c r="S3399" i="1"/>
  <c r="R3399" i="1"/>
  <c r="S3453" i="1"/>
  <c r="R3453" i="1"/>
  <c r="S3834" i="1"/>
  <c r="R3834" i="1"/>
  <c r="S3221" i="1"/>
  <c r="R3221" i="1"/>
  <c r="R3697" i="1"/>
  <c r="S3697" i="1"/>
  <c r="S3714" i="1"/>
  <c r="R3714" i="1"/>
  <c r="S3818" i="1"/>
  <c r="R3818" i="1"/>
  <c r="S3977" i="1"/>
  <c r="R3977" i="1"/>
  <c r="R3077" i="1"/>
  <c r="S3077" i="1"/>
  <c r="R3157" i="1"/>
  <c r="R3349" i="1"/>
  <c r="R3412" i="1"/>
  <c r="R3776" i="1"/>
  <c r="R3812" i="1"/>
  <c r="S3812" i="1"/>
  <c r="R4014" i="1"/>
  <c r="S4014" i="1"/>
  <c r="S3565" i="1"/>
  <c r="R3565" i="1"/>
  <c r="R4110" i="1"/>
  <c r="S4110" i="1"/>
  <c r="S4459" i="1"/>
  <c r="R4459" i="1"/>
  <c r="S2670" i="1"/>
  <c r="R2670" i="1"/>
  <c r="S2836" i="1"/>
  <c r="R2836" i="1"/>
  <c r="R3113" i="1"/>
  <c r="S3113" i="1"/>
  <c r="S3389" i="1"/>
  <c r="S3419" i="1"/>
  <c r="R3419" i="1"/>
  <c r="R3547" i="1"/>
  <c r="S3559" i="1"/>
  <c r="R3559" i="1"/>
  <c r="S3698" i="1"/>
  <c r="R3698" i="1"/>
  <c r="R3882" i="1"/>
  <c r="S3941" i="1"/>
  <c r="S3535" i="1"/>
  <c r="R3535" i="1"/>
  <c r="S3997" i="1"/>
  <c r="R3997" i="1"/>
  <c r="R4196" i="1"/>
  <c r="S4196" i="1"/>
  <c r="S1888" i="1"/>
  <c r="R1888" i="1"/>
  <c r="S2289" i="1"/>
  <c r="R2289" i="1"/>
  <c r="S2379" i="1"/>
  <c r="R2379" i="1"/>
  <c r="S2390" i="1"/>
  <c r="R2390" i="1"/>
  <c r="R2779" i="1"/>
  <c r="S2779" i="1"/>
  <c r="S3015" i="1"/>
  <c r="R3015" i="1"/>
  <c r="S3067" i="1"/>
  <c r="R3067" i="1"/>
  <c r="S3107" i="1"/>
  <c r="R3107" i="1"/>
  <c r="S3853" i="1"/>
  <c r="R3859" i="1"/>
  <c r="R4075" i="1"/>
  <c r="S4075" i="1"/>
  <c r="R4111" i="1"/>
  <c r="S4111" i="1"/>
  <c r="R4073" i="1"/>
  <c r="S4073" i="1"/>
  <c r="R4113" i="1"/>
  <c r="S4113" i="1"/>
  <c r="S4231" i="1"/>
  <c r="R4231" i="1"/>
  <c r="R4416" i="1"/>
  <c r="S4416" i="1"/>
  <c r="R3965" i="1"/>
  <c r="S4151" i="1"/>
  <c r="R4151" i="1"/>
  <c r="R3925" i="1"/>
  <c r="S3936" i="1"/>
  <c r="R3966" i="1"/>
  <c r="S4115" i="1"/>
  <c r="S4181" i="1"/>
  <c r="R4181" i="1"/>
  <c r="S2529" i="1"/>
  <c r="R2529" i="1"/>
  <c r="S2886" i="1"/>
  <c r="R2886" i="1"/>
  <c r="S3457" i="1"/>
  <c r="R3457" i="1"/>
  <c r="S3543" i="1"/>
  <c r="R3543" i="1"/>
  <c r="S4317" i="1"/>
  <c r="R4317" i="1"/>
  <c r="S4412" i="1"/>
  <c r="R4412" i="1"/>
  <c r="S2547" i="1"/>
  <c r="R2547" i="1"/>
  <c r="R3470" i="1"/>
  <c r="S3470" i="1"/>
  <c r="R1933" i="1"/>
  <c r="S1933" i="1"/>
  <c r="R2001" i="1"/>
  <c r="S2001" i="1"/>
  <c r="S2231" i="1"/>
  <c r="R2231" i="1"/>
  <c r="S2477" i="1"/>
  <c r="R2477" i="1"/>
  <c r="S2542" i="1"/>
  <c r="R2542" i="1"/>
  <c r="S2592" i="1"/>
  <c r="R2592" i="1"/>
  <c r="S2747" i="1"/>
  <c r="R2747" i="1"/>
  <c r="S2911" i="1"/>
  <c r="R2911" i="1"/>
  <c r="S3146" i="1"/>
  <c r="R3146" i="1"/>
  <c r="S3653" i="1"/>
  <c r="R3653" i="1"/>
  <c r="R4142" i="1"/>
  <c r="S4142" i="1"/>
  <c r="R4166" i="1"/>
  <c r="S4166" i="1"/>
  <c r="R4274" i="1"/>
  <c r="S4274" i="1"/>
  <c r="S2947" i="1"/>
  <c r="R2947" i="1"/>
  <c r="S3046" i="1"/>
  <c r="R3046" i="1"/>
  <c r="S4466" i="1"/>
  <c r="R4466" i="1"/>
  <c r="R2571" i="1"/>
  <c r="S2571" i="1"/>
  <c r="S2815" i="1"/>
  <c r="S2826" i="1"/>
  <c r="S2871" i="1"/>
  <c r="S2877" i="1"/>
  <c r="S2917" i="1"/>
  <c r="R3063" i="1"/>
  <c r="S3227" i="1"/>
  <c r="R3243" i="1"/>
  <c r="R3431" i="1"/>
  <c r="S3557" i="1"/>
  <c r="R3575" i="1"/>
  <c r="S3581" i="1"/>
  <c r="S3586" i="1"/>
  <c r="S3598" i="1"/>
  <c r="R3705" i="1"/>
  <c r="R3738" i="1"/>
  <c r="R3813" i="1"/>
  <c r="S3813" i="1"/>
  <c r="S3887" i="1"/>
  <c r="S3911" i="1"/>
  <c r="R4028" i="1"/>
  <c r="R4044" i="1"/>
  <c r="S4161" i="1"/>
  <c r="R4161" i="1"/>
  <c r="S4178" i="1"/>
  <c r="R4236" i="1"/>
  <c r="S4236" i="1"/>
  <c r="R4357" i="1"/>
  <c r="S4370" i="1"/>
  <c r="R4414" i="1"/>
  <c r="R4446" i="1"/>
  <c r="R3924" i="1"/>
  <c r="R3945" i="1"/>
  <c r="R3951" i="1"/>
  <c r="S4070" i="1"/>
  <c r="R4093" i="1"/>
  <c r="R4170" i="1"/>
  <c r="S4268" i="1"/>
  <c r="R4294" i="1"/>
  <c r="R4337" i="1"/>
  <c r="R4348" i="1"/>
  <c r="R4479" i="1"/>
  <c r="R3158" i="1"/>
  <c r="S3181" i="1"/>
  <c r="S3197" i="1"/>
  <c r="R3224" i="1"/>
  <c r="R3245" i="1"/>
  <c r="R3393" i="1"/>
  <c r="R3398" i="1"/>
  <c r="S3421" i="1"/>
  <c r="S3449" i="1"/>
  <c r="R3460" i="1"/>
  <c r="R3549" i="1"/>
  <c r="S3627" i="1"/>
  <c r="S3725" i="1"/>
  <c r="R3741" i="1"/>
  <c r="R3803" i="1"/>
  <c r="R3847" i="1"/>
  <c r="S3880" i="1"/>
  <c r="S3885" i="1"/>
  <c r="R3896" i="1"/>
  <c r="S3908" i="1"/>
  <c r="S4015" i="1"/>
  <c r="R4099" i="1"/>
  <c r="R4188" i="1"/>
  <c r="R4220" i="1"/>
  <c r="R4263" i="1"/>
  <c r="R4325" i="1"/>
  <c r="R4392" i="1"/>
  <c r="R4505" i="1"/>
  <c r="S2368" i="1"/>
  <c r="R2430" i="1"/>
  <c r="R2488" i="1"/>
  <c r="S2639" i="1"/>
  <c r="R2703" i="1"/>
  <c r="S2758" i="1"/>
  <c r="S2925" i="1"/>
  <c r="R3060" i="1"/>
  <c r="R3125" i="1"/>
  <c r="R3209" i="1"/>
  <c r="S3219" i="1"/>
  <c r="R3280" i="1"/>
  <c r="R3307" i="1"/>
  <c r="S3318" i="1"/>
  <c r="S3351" i="1"/>
  <c r="R3356" i="1"/>
  <c r="R3383" i="1"/>
  <c r="S3410" i="1"/>
  <c r="R3493" i="1"/>
  <c r="S3615" i="1"/>
  <c r="S3780" i="1"/>
  <c r="S3875" i="1"/>
  <c r="S3919" i="1"/>
  <c r="R3964" i="1"/>
  <c r="R3969" i="1"/>
  <c r="S4232" i="1"/>
  <c r="R4355" i="1"/>
  <c r="R4374" i="1"/>
  <c r="R4455" i="1"/>
  <c r="S885" i="1"/>
  <c r="R885" i="1"/>
  <c r="S1616" i="1"/>
  <c r="R1616" i="1"/>
  <c r="S1739" i="1"/>
  <c r="R1739" i="1"/>
  <c r="S1951" i="1"/>
  <c r="R1951" i="1"/>
  <c r="R4" i="1"/>
  <c r="R59" i="1"/>
  <c r="S59" i="1"/>
  <c r="S98" i="1"/>
  <c r="R119" i="1"/>
  <c r="R144" i="1"/>
  <c r="R264" i="1"/>
  <c r="R324" i="1"/>
  <c r="S324" i="1"/>
  <c r="R378" i="1"/>
  <c r="R392" i="1"/>
  <c r="R410" i="1"/>
  <c r="S410" i="1"/>
  <c r="R441" i="1"/>
  <c r="R455" i="1"/>
  <c r="R469" i="1"/>
  <c r="R474" i="1"/>
  <c r="S474" i="1"/>
  <c r="R554" i="1"/>
  <c r="R573" i="1"/>
  <c r="R837" i="1"/>
  <c r="R895" i="1"/>
  <c r="R900" i="1"/>
  <c r="R934" i="1"/>
  <c r="R962" i="1"/>
  <c r="R1078" i="1"/>
  <c r="R1088" i="1"/>
  <c r="R1153" i="1"/>
  <c r="R1252" i="1"/>
  <c r="R1279" i="1"/>
  <c r="S1324" i="1"/>
  <c r="R1324" i="1"/>
  <c r="R1397" i="1"/>
  <c r="R1429" i="1"/>
  <c r="R1451" i="1"/>
  <c r="R1488" i="1"/>
  <c r="R1631" i="1"/>
  <c r="S1697" i="1"/>
  <c r="R1697" i="1"/>
  <c r="S1725" i="1"/>
  <c r="R1749" i="1"/>
  <c r="R1767" i="1"/>
  <c r="S1781" i="1"/>
  <c r="R1847" i="1"/>
  <c r="S2270" i="1"/>
  <c r="S2297" i="1"/>
  <c r="R2297" i="1"/>
  <c r="R2787" i="1"/>
  <c r="S2787" i="1"/>
  <c r="S2809" i="1"/>
  <c r="R2809" i="1"/>
  <c r="R1569" i="1"/>
  <c r="S1645" i="1"/>
  <c r="S1659" i="1"/>
  <c r="R1659" i="1"/>
  <c r="S1687" i="1"/>
  <c r="S1791" i="1"/>
  <c r="R1791" i="1"/>
  <c r="S2027" i="1"/>
  <c r="R2027" i="1"/>
  <c r="R2226" i="1"/>
  <c r="S2303" i="1"/>
  <c r="R2303" i="1"/>
  <c r="R2417" i="1"/>
  <c r="S2573" i="1"/>
  <c r="R2573" i="1"/>
  <c r="S2683" i="1"/>
  <c r="R2683" i="1"/>
  <c r="S2699" i="1"/>
  <c r="R1531" i="1"/>
  <c r="S1536" i="1"/>
  <c r="R1536" i="1"/>
  <c r="R1541" i="1"/>
  <c r="S1617" i="1"/>
  <c r="R1617" i="1"/>
  <c r="R1669" i="1"/>
  <c r="S1745" i="1"/>
  <c r="R1745" i="1"/>
  <c r="S1871" i="1"/>
  <c r="R1871" i="1"/>
  <c r="R1927" i="1"/>
  <c r="R2017" i="1"/>
  <c r="S2017" i="1"/>
  <c r="R2126" i="1"/>
  <c r="S2371" i="1"/>
  <c r="S2579" i="1"/>
  <c r="R2579" i="1"/>
  <c r="S303" i="1"/>
  <c r="R550" i="1"/>
  <c r="R598" i="1"/>
  <c r="R18" i="1"/>
  <c r="S18" i="1"/>
  <c r="R107" i="1"/>
  <c r="S153" i="1"/>
  <c r="S166" i="1"/>
  <c r="S174" i="1"/>
  <c r="R239" i="1"/>
  <c r="S243" i="1"/>
  <c r="R247" i="1"/>
  <c r="S256" i="1"/>
  <c r="R260" i="1"/>
  <c r="S366" i="1"/>
  <c r="R370" i="1"/>
  <c r="R388" i="1"/>
  <c r="R397" i="1"/>
  <c r="S401" i="1"/>
  <c r="R437" i="1"/>
  <c r="S446" i="1"/>
  <c r="R465" i="1"/>
  <c r="R512" i="1"/>
  <c r="R517" i="1"/>
  <c r="S608" i="1"/>
  <c r="R613" i="1"/>
  <c r="S632" i="1"/>
  <c r="R637" i="1"/>
  <c r="R642" i="1"/>
  <c r="R700" i="1"/>
  <c r="R709" i="1"/>
  <c r="S728" i="1"/>
  <c r="S752" i="1"/>
  <c r="S757" i="1"/>
  <c r="R762" i="1"/>
  <c r="S762" i="1"/>
  <c r="R800" i="1"/>
  <c r="R828" i="1"/>
  <c r="R866" i="1"/>
  <c r="R886" i="1"/>
  <c r="S925" i="1"/>
  <c r="R930" i="1"/>
  <c r="R949" i="1"/>
  <c r="S958" i="1"/>
  <c r="R992" i="1"/>
  <c r="R1016" i="1"/>
  <c r="R1021" i="1"/>
  <c r="S1050" i="1"/>
  <c r="S1060" i="1"/>
  <c r="R1065" i="1"/>
  <c r="S1207" i="1"/>
  <c r="R1212" i="1"/>
  <c r="R1271" i="1"/>
  <c r="R1284" i="1"/>
  <c r="S1389" i="1"/>
  <c r="S1579" i="1"/>
  <c r="R1579" i="1"/>
  <c r="S1707" i="1"/>
  <c r="R1707" i="1"/>
  <c r="S1815" i="1"/>
  <c r="R1815" i="1"/>
  <c r="S2131" i="1"/>
  <c r="R2131" i="1"/>
  <c r="R2361" i="1"/>
  <c r="S2361" i="1"/>
  <c r="S2668" i="1"/>
  <c r="R2668" i="1"/>
  <c r="R433" i="1"/>
  <c r="R456" i="1"/>
  <c r="R526" i="1"/>
  <c r="R536" i="1"/>
  <c r="R541" i="1"/>
  <c r="R652" i="1"/>
  <c r="S652" i="1"/>
  <c r="R681" i="1"/>
  <c r="R714" i="1"/>
  <c r="R724" i="1"/>
  <c r="R748" i="1"/>
  <c r="R819" i="1"/>
  <c r="R824" i="1"/>
  <c r="R838" i="1"/>
  <c r="S838" i="1"/>
  <c r="R862" i="1"/>
  <c r="R896" i="1"/>
  <c r="R916" i="1"/>
  <c r="S1084" i="1"/>
  <c r="R1084" i="1"/>
  <c r="R1089" i="1"/>
  <c r="R1140" i="1"/>
  <c r="R1145" i="1"/>
  <c r="S1181" i="1"/>
  <c r="R1181" i="1"/>
  <c r="S1217" i="1"/>
  <c r="R1217" i="1"/>
  <c r="R1248" i="1"/>
  <c r="R1267" i="1"/>
  <c r="S1280" i="1"/>
  <c r="R1280" i="1"/>
  <c r="S1303" i="1"/>
  <c r="R1303" i="1"/>
  <c r="R1312" i="1"/>
  <c r="S1325" i="1"/>
  <c r="S1447" i="1"/>
  <c r="R1452" i="1"/>
  <c r="R1471" i="1"/>
  <c r="R1489" i="1"/>
  <c r="S1565" i="1"/>
  <c r="R1589" i="1"/>
  <c r="S1627" i="1"/>
  <c r="R1627" i="1"/>
  <c r="R1632" i="1"/>
  <c r="S1665" i="1"/>
  <c r="R1665" i="1"/>
  <c r="R1717" i="1"/>
  <c r="R1759" i="1"/>
  <c r="R2330" i="1"/>
  <c r="S2330" i="1"/>
  <c r="S2995" i="1"/>
  <c r="R2995" i="1"/>
  <c r="R461" i="1"/>
  <c r="S461" i="1"/>
  <c r="R498" i="1"/>
  <c r="R546" i="1"/>
  <c r="S546" i="1"/>
  <c r="S833" i="1"/>
  <c r="R833" i="1"/>
  <c r="S872" i="1"/>
  <c r="R872" i="1"/>
  <c r="R935" i="1"/>
  <c r="R954" i="1"/>
  <c r="S1002" i="1"/>
  <c r="R1002" i="1"/>
  <c r="S1007" i="1"/>
  <c r="R1007" i="1"/>
  <c r="S1308" i="1"/>
  <c r="R1308" i="1"/>
  <c r="S1339" i="1"/>
  <c r="R1339" i="1"/>
  <c r="R1380" i="1"/>
  <c r="S1421" i="1"/>
  <c r="R1421" i="1"/>
  <c r="S1457" i="1"/>
  <c r="R1457" i="1"/>
  <c r="S1537" i="1"/>
  <c r="R1537" i="1"/>
  <c r="R1637" i="1"/>
  <c r="R1679" i="1"/>
  <c r="S1839" i="1"/>
  <c r="R1839" i="1"/>
  <c r="S1895" i="1"/>
  <c r="R1895" i="1"/>
  <c r="S1947" i="1"/>
  <c r="R1947" i="1"/>
  <c r="S1998" i="1"/>
  <c r="S2117" i="1"/>
  <c r="R2117" i="1"/>
  <c r="R2569" i="1"/>
  <c r="S2569" i="1"/>
  <c r="R2621" i="1"/>
  <c r="S2621" i="1"/>
  <c r="S2966" i="1"/>
  <c r="R2966" i="1"/>
  <c r="S2984" i="1"/>
  <c r="R2984" i="1"/>
  <c r="S3921" i="1"/>
  <c r="R3921" i="1"/>
  <c r="R4476" i="1"/>
  <c r="S4476" i="1"/>
  <c r="R350" i="1"/>
  <c r="S379" i="1"/>
  <c r="R393" i="1"/>
  <c r="S99" i="1"/>
  <c r="R120" i="1"/>
  <c r="S124" i="1"/>
  <c r="R137" i="1"/>
  <c r="R274" i="1"/>
  <c r="S278" i="1"/>
  <c r="S346" i="1"/>
  <c r="S375" i="1"/>
  <c r="R384" i="1"/>
  <c r="R416" i="1"/>
  <c r="S609" i="1"/>
  <c r="R609" i="1"/>
  <c r="S729" i="1"/>
  <c r="R729" i="1"/>
  <c r="S1244" i="1"/>
  <c r="R1244" i="1"/>
  <c r="S1499" i="1"/>
  <c r="R1499" i="1"/>
  <c r="S1585" i="1"/>
  <c r="R1585" i="1"/>
  <c r="S1708" i="1"/>
  <c r="R1708" i="1"/>
  <c r="S1713" i="1"/>
  <c r="R1713" i="1"/>
  <c r="S1755" i="1"/>
  <c r="R1755" i="1"/>
  <c r="S2252" i="1"/>
  <c r="R2252" i="1"/>
  <c r="S2262" i="1"/>
  <c r="R2262" i="1"/>
  <c r="S2293" i="1"/>
  <c r="R2293" i="1"/>
  <c r="S3155" i="1"/>
  <c r="R3155" i="1"/>
  <c r="S3172" i="1"/>
  <c r="R3172" i="1"/>
  <c r="S3270" i="1"/>
  <c r="R3270" i="1"/>
  <c r="S3893" i="1"/>
  <c r="R3893" i="1"/>
  <c r="S1628" i="1"/>
  <c r="R1628" i="1"/>
  <c r="S1633" i="1"/>
  <c r="R1633" i="1"/>
  <c r="S1675" i="1"/>
  <c r="R1675" i="1"/>
  <c r="S1919" i="1"/>
  <c r="R1919" i="1"/>
  <c r="S2023" i="1"/>
  <c r="R2023" i="1"/>
  <c r="S2357" i="1"/>
  <c r="R2357" i="1"/>
  <c r="S2611" i="1"/>
  <c r="R2611" i="1"/>
  <c r="S3265" i="1"/>
  <c r="R3265" i="1"/>
  <c r="S48" i="1"/>
  <c r="R69" i="1"/>
  <c r="R104" i="1"/>
  <c r="S108" i="1"/>
  <c r="S236" i="1"/>
  <c r="R244" i="1"/>
  <c r="S248" i="1"/>
  <c r="R257" i="1"/>
  <c r="R334" i="1"/>
  <c r="R367" i="1"/>
  <c r="S371" i="1"/>
  <c r="R412" i="1"/>
  <c r="R425" i="1"/>
  <c r="R438" i="1"/>
  <c r="R471" i="1"/>
  <c r="R513" i="1"/>
  <c r="R518" i="1"/>
  <c r="R580" i="1"/>
  <c r="R614" i="1"/>
  <c r="R624" i="1"/>
  <c r="R701" i="1"/>
  <c r="R710" i="1"/>
  <c r="R772" i="1"/>
  <c r="R782" i="1"/>
  <c r="R801" i="1"/>
  <c r="R912" i="1"/>
  <c r="R931" i="1"/>
  <c r="R993" i="1"/>
  <c r="R1032" i="1"/>
  <c r="R1136" i="1"/>
  <c r="R1141" i="1"/>
  <c r="R1227" i="1"/>
  <c r="R1249" i="1"/>
  <c r="R1313" i="1"/>
  <c r="R1435" i="1"/>
  <c r="R1448" i="1"/>
  <c r="R1467" i="1"/>
  <c r="R1557" i="1"/>
  <c r="S1680" i="1"/>
  <c r="R1680" i="1"/>
  <c r="S2152" i="1"/>
  <c r="R2152" i="1"/>
  <c r="R2320" i="1"/>
  <c r="R2860" i="1"/>
  <c r="S4007" i="1"/>
  <c r="R4007" i="1"/>
  <c r="S4211" i="1"/>
  <c r="R4211" i="1"/>
  <c r="S4292" i="1"/>
  <c r="R4292" i="1"/>
  <c r="S790" i="1"/>
  <c r="R790" i="1"/>
  <c r="R795" i="1"/>
  <c r="R1006" i="1"/>
  <c r="R1011" i="1"/>
  <c r="R1055" i="1"/>
  <c r="R1221" i="1"/>
  <c r="R1307" i="1"/>
  <c r="R1329" i="1"/>
  <c r="R1425" i="1"/>
  <c r="R1456" i="1"/>
  <c r="R1461" i="1"/>
  <c r="S1484" i="1"/>
  <c r="R1484" i="1"/>
  <c r="R1503" i="1"/>
  <c r="S14" i="1"/>
  <c r="R14" i="1"/>
  <c r="S116" i="1"/>
  <c r="R158" i="1"/>
  <c r="S158" i="1"/>
  <c r="R730" i="1"/>
  <c r="S730" i="1"/>
  <c r="S777" i="1"/>
  <c r="R777" i="1"/>
  <c r="S1505" i="1"/>
  <c r="R1505" i="1"/>
  <c r="S1595" i="1"/>
  <c r="R1595" i="1"/>
  <c r="S1954" i="1"/>
  <c r="R1954" i="1"/>
  <c r="S1994" i="1"/>
  <c r="R1994" i="1"/>
  <c r="R2074" i="1"/>
  <c r="S2074" i="1"/>
  <c r="R2098" i="1"/>
  <c r="S2098" i="1"/>
  <c r="S2123" i="1"/>
  <c r="R2123" i="1"/>
  <c r="S3839" i="1"/>
  <c r="R3839" i="1"/>
  <c r="S74" i="1"/>
  <c r="S96" i="1"/>
  <c r="R100" i="1"/>
  <c r="R180" i="1"/>
  <c r="R189" i="1"/>
  <c r="S309" i="1"/>
  <c r="S326" i="1"/>
  <c r="S351" i="1"/>
  <c r="S359" i="1"/>
  <c r="S376" i="1"/>
  <c r="R408" i="1"/>
  <c r="R417" i="1"/>
  <c r="R430" i="1"/>
  <c r="R566" i="1"/>
  <c r="R576" i="1"/>
  <c r="R590" i="1"/>
  <c r="R697" i="1"/>
  <c r="R764" i="1"/>
  <c r="R840" i="1"/>
  <c r="R854" i="1"/>
  <c r="R927" i="1"/>
  <c r="R932" i="1"/>
  <c r="S932" i="1"/>
  <c r="R984" i="1"/>
  <c r="S1062" i="1"/>
  <c r="R1062" i="1"/>
  <c r="R1105" i="1"/>
  <c r="S1137" i="1"/>
  <c r="R1137" i="1"/>
  <c r="R1151" i="1"/>
  <c r="S1228" i="1"/>
  <c r="R1228" i="1"/>
  <c r="S1259" i="1"/>
  <c r="R1259" i="1"/>
  <c r="S1367" i="1"/>
  <c r="R1372" i="1"/>
  <c r="R1408" i="1"/>
  <c r="R1427" i="1"/>
  <c r="S1440" i="1"/>
  <c r="R1440" i="1"/>
  <c r="S1468" i="1"/>
  <c r="R1468" i="1"/>
  <c r="S1831" i="1"/>
  <c r="R1831" i="1"/>
  <c r="R1887" i="1"/>
  <c r="R1989" i="1"/>
  <c r="S1989" i="1"/>
  <c r="S2079" i="1"/>
  <c r="R2243" i="1"/>
  <c r="R2248" i="1"/>
  <c r="S2321" i="1"/>
  <c r="R2321" i="1"/>
  <c r="R2348" i="1"/>
  <c r="S2435" i="1"/>
  <c r="R2435" i="1"/>
  <c r="S2462" i="1"/>
  <c r="R2462" i="1"/>
  <c r="S2923" i="1"/>
  <c r="R2923" i="1"/>
  <c r="S28" i="1"/>
  <c r="R40" i="1"/>
  <c r="R109" i="1"/>
  <c r="S109" i="1"/>
  <c r="S176" i="1"/>
  <c r="S198" i="1"/>
  <c r="R207" i="1"/>
  <c r="S228" i="1"/>
  <c r="S318" i="1"/>
  <c r="R372" i="1"/>
  <c r="R467" i="1"/>
  <c r="R472" i="1"/>
  <c r="S898" i="1"/>
  <c r="R898" i="1"/>
  <c r="R1033" i="1"/>
  <c r="R1042" i="1"/>
  <c r="S1164" i="1"/>
  <c r="R1164" i="1"/>
  <c r="R1300" i="1"/>
  <c r="R1305" i="1"/>
  <c r="S1341" i="1"/>
  <c r="R1341" i="1"/>
  <c r="S1377" i="1"/>
  <c r="R1377" i="1"/>
  <c r="R1391" i="1"/>
  <c r="S1473" i="1"/>
  <c r="R1473" i="1"/>
  <c r="S1515" i="1"/>
  <c r="R1515" i="1"/>
  <c r="R1524" i="1"/>
  <c r="R2178" i="1"/>
  <c r="R2649" i="1"/>
  <c r="S2649" i="1"/>
  <c r="S2855" i="1"/>
  <c r="R2855" i="1"/>
  <c r="S287" i="1"/>
  <c r="R287" i="1"/>
  <c r="R389" i="1"/>
  <c r="S389" i="1"/>
  <c r="S820" i="1"/>
  <c r="R820" i="1"/>
  <c r="R1017" i="1"/>
  <c r="S1017" i="1"/>
  <c r="R117" i="1"/>
  <c r="R253" i="1"/>
  <c r="R330" i="1"/>
  <c r="S989" i="1"/>
  <c r="R989" i="1"/>
  <c r="S1095" i="1"/>
  <c r="R1095" i="1"/>
  <c r="S1200" i="1"/>
  <c r="R1200" i="1"/>
  <c r="S1223" i="1"/>
  <c r="R1223" i="1"/>
  <c r="S1463" i="1"/>
  <c r="R1463" i="1"/>
  <c r="S1548" i="1"/>
  <c r="R1548" i="1"/>
  <c r="S1553" i="1"/>
  <c r="R1553" i="1"/>
  <c r="S1600" i="1"/>
  <c r="R1600" i="1"/>
  <c r="S2064" i="1"/>
  <c r="R2064" i="1"/>
  <c r="S2912" i="1"/>
  <c r="R2912" i="1"/>
  <c r="S36" i="1"/>
  <c r="S53" i="1"/>
  <c r="R57" i="1"/>
  <c r="R368" i="1"/>
  <c r="S368" i="1"/>
  <c r="R505" i="1"/>
  <c r="S505" i="1"/>
  <c r="S649" i="1"/>
  <c r="R649" i="1"/>
  <c r="S1404" i="1"/>
  <c r="R1404" i="1"/>
  <c r="S1520" i="1"/>
  <c r="R1520" i="1"/>
  <c r="S1728" i="1"/>
  <c r="R1728" i="1"/>
  <c r="S1911" i="1"/>
  <c r="R1911" i="1"/>
  <c r="R2070" i="1"/>
  <c r="S2070" i="1"/>
  <c r="S2279" i="1"/>
  <c r="R2279" i="1"/>
  <c r="S2725" i="1"/>
  <c r="R2725" i="1"/>
  <c r="R2731" i="1"/>
  <c r="S2731" i="1"/>
  <c r="S187" i="1"/>
  <c r="R187" i="1"/>
  <c r="R977" i="1"/>
  <c r="S977" i="1"/>
  <c r="R316" i="1"/>
  <c r="S316" i="1"/>
  <c r="R661" i="1"/>
  <c r="S661" i="1"/>
  <c r="R154" i="1"/>
  <c r="S154" i="1"/>
  <c r="R744" i="1"/>
  <c r="S744" i="1"/>
  <c r="S1547" i="1"/>
  <c r="R1547" i="1"/>
  <c r="R266" i="1"/>
  <c r="S266" i="1"/>
  <c r="S403" i="1"/>
  <c r="S529" i="1"/>
  <c r="R529" i="1"/>
  <c r="R793" i="1"/>
  <c r="S793" i="1"/>
  <c r="S869" i="1"/>
  <c r="R869" i="1"/>
  <c r="R1053" i="1"/>
  <c r="S1053" i="1"/>
  <c r="S1648" i="1"/>
  <c r="R1648" i="1"/>
  <c r="S1775" i="1"/>
  <c r="R1775" i="1"/>
  <c r="S1855" i="1"/>
  <c r="R1855" i="1"/>
  <c r="S1990" i="1"/>
  <c r="R1990" i="1"/>
  <c r="S2209" i="1"/>
  <c r="R2209" i="1"/>
  <c r="S3031" i="1"/>
  <c r="R3031" i="1"/>
  <c r="S33" i="1"/>
  <c r="R37" i="1"/>
  <c r="R54" i="1"/>
  <c r="S58" i="1"/>
  <c r="R84" i="1"/>
  <c r="S139" i="1"/>
  <c r="S156" i="1"/>
  <c r="R160" i="1"/>
  <c r="R173" i="1"/>
  <c r="S276" i="1"/>
  <c r="S391" i="1"/>
  <c r="R409" i="1"/>
  <c r="R418" i="1"/>
  <c r="S468" i="1"/>
  <c r="R473" i="1"/>
  <c r="R482" i="1"/>
  <c r="R496" i="1"/>
  <c r="R534" i="1"/>
  <c r="R544" i="1"/>
  <c r="R577" i="1"/>
  <c r="R684" i="1"/>
  <c r="S684" i="1"/>
  <c r="R732" i="1"/>
  <c r="R741" i="1"/>
  <c r="R746" i="1"/>
  <c r="R765" i="1"/>
  <c r="R784" i="1"/>
  <c r="S784" i="1"/>
  <c r="R808" i="1"/>
  <c r="R822" i="1"/>
  <c r="S841" i="1"/>
  <c r="R889" i="1"/>
  <c r="R899" i="1"/>
  <c r="R1043" i="1"/>
  <c r="R1082" i="1"/>
  <c r="R1087" i="1"/>
  <c r="R1124" i="1"/>
  <c r="S1143" i="1"/>
  <c r="R1143" i="1"/>
  <c r="R1152" i="1"/>
  <c r="S1165" i="1"/>
  <c r="R1301" i="1"/>
  <c r="R1492" i="1"/>
  <c r="S1879" i="1"/>
  <c r="R1879" i="1"/>
  <c r="S2011" i="1"/>
  <c r="R2011" i="1"/>
  <c r="R2031" i="1"/>
  <c r="R2041" i="1"/>
  <c r="S2041" i="1"/>
  <c r="R2139" i="1"/>
  <c r="R2179" i="1"/>
  <c r="R2344" i="1"/>
  <c r="S2344" i="1"/>
  <c r="S2819" i="1"/>
  <c r="S3037" i="1"/>
  <c r="R3037" i="1"/>
  <c r="R459" i="1"/>
  <c r="R478" i="1"/>
  <c r="R549" i="1"/>
  <c r="R558" i="1"/>
  <c r="R650" i="1"/>
  <c r="R774" i="1"/>
  <c r="R813" i="1"/>
  <c r="R831" i="1"/>
  <c r="R846" i="1"/>
  <c r="R875" i="1"/>
  <c r="R880" i="1"/>
  <c r="R909" i="1"/>
  <c r="R914" i="1"/>
  <c r="S914" i="1"/>
  <c r="R938" i="1"/>
  <c r="R1024" i="1"/>
  <c r="R1034" i="1"/>
  <c r="S1092" i="1"/>
  <c r="R1111" i="1"/>
  <c r="S1120" i="1"/>
  <c r="R1120" i="1"/>
  <c r="S1148" i="1"/>
  <c r="R1148" i="1"/>
  <c r="S1179" i="1"/>
  <c r="R1179" i="1"/>
  <c r="S1287" i="1"/>
  <c r="R1292" i="1"/>
  <c r="R1351" i="1"/>
  <c r="R1364" i="1"/>
  <c r="S1383" i="1"/>
  <c r="R1383" i="1"/>
  <c r="R1392" i="1"/>
  <c r="S1405" i="1"/>
  <c r="S1568" i="1"/>
  <c r="R1568" i="1"/>
  <c r="R1663" i="1"/>
  <c r="R1691" i="1"/>
  <c r="S1696" i="1"/>
  <c r="R1696" i="1"/>
  <c r="R1729" i="1"/>
  <c r="R1785" i="1"/>
  <c r="S1785" i="1"/>
  <c r="S1956" i="1"/>
  <c r="R1956" i="1"/>
  <c r="S2200" i="1"/>
  <c r="R2200" i="1"/>
  <c r="R2640" i="1"/>
  <c r="S2640" i="1"/>
  <c r="S2698" i="1"/>
  <c r="R204" i="1"/>
  <c r="S204" i="1"/>
  <c r="S332" i="1"/>
  <c r="R332" i="1"/>
  <c r="S178" i="1"/>
  <c r="S383" i="1"/>
  <c r="R331" i="1"/>
  <c r="S352" i="1"/>
  <c r="R352" i="1"/>
  <c r="R431" i="1"/>
  <c r="S431" i="1"/>
  <c r="S1799" i="1"/>
  <c r="R1799" i="1"/>
  <c r="S1935" i="1"/>
  <c r="R1935" i="1"/>
  <c r="S2020" i="1"/>
  <c r="R2020" i="1"/>
  <c r="S2184" i="1"/>
  <c r="R2184" i="1"/>
  <c r="S2274" i="1"/>
  <c r="R2274" i="1"/>
  <c r="S2650" i="1"/>
  <c r="R2650" i="1"/>
  <c r="R29" i="1"/>
  <c r="R177" i="1"/>
  <c r="R199" i="1"/>
  <c r="S208" i="1"/>
  <c r="R259" i="1"/>
  <c r="R319" i="1"/>
  <c r="R340" i="1"/>
  <c r="S340" i="1"/>
  <c r="R382" i="1"/>
  <c r="R400" i="1"/>
  <c r="R63" i="1"/>
  <c r="R67" i="1"/>
  <c r="R336" i="1"/>
  <c r="R414" i="1"/>
  <c r="R487" i="1"/>
  <c r="R582" i="1"/>
  <c r="R592" i="1"/>
  <c r="S592" i="1"/>
  <c r="R670" i="1"/>
  <c r="S670" i="1"/>
  <c r="R943" i="1"/>
  <c r="R957" i="1"/>
  <c r="S966" i="1"/>
  <c r="R976" i="1"/>
  <c r="R1220" i="1"/>
  <c r="S1261" i="1"/>
  <c r="R1261" i="1"/>
  <c r="S1297" i="1"/>
  <c r="R1297" i="1"/>
  <c r="R1328" i="1"/>
  <c r="S1360" i="1"/>
  <c r="R1360" i="1"/>
  <c r="S1388" i="1"/>
  <c r="R1388" i="1"/>
  <c r="S1419" i="1"/>
  <c r="R1419" i="1"/>
  <c r="R1460" i="1"/>
  <c r="R1540" i="1"/>
  <c r="R1649" i="1"/>
  <c r="R1701" i="1"/>
  <c r="R1961" i="1"/>
  <c r="S1961" i="1"/>
  <c r="R2066" i="1"/>
  <c r="S2066" i="1"/>
  <c r="R2302" i="1"/>
  <c r="S2494" i="1"/>
  <c r="R2494" i="1"/>
  <c r="S2551" i="1"/>
  <c r="R2551" i="1"/>
  <c r="S3450" i="1"/>
  <c r="R3450" i="1"/>
  <c r="S3511" i="1"/>
  <c r="R3511" i="1"/>
  <c r="S3411" i="1"/>
  <c r="R3411" i="1"/>
  <c r="R2054" i="1"/>
  <c r="S2054" i="1"/>
  <c r="S2149" i="1"/>
  <c r="R2149" i="1"/>
  <c r="R2746" i="1"/>
  <c r="S2746" i="1"/>
  <c r="S2854" i="1"/>
  <c r="R2854" i="1"/>
  <c r="S2872" i="1"/>
  <c r="R2872" i="1"/>
  <c r="R3275" i="1"/>
  <c r="S3275" i="1"/>
  <c r="R1501" i="1"/>
  <c r="R1543" i="1"/>
  <c r="R1564" i="1"/>
  <c r="R1581" i="1"/>
  <c r="R1623" i="1"/>
  <c r="R1644" i="1"/>
  <c r="R1661" i="1"/>
  <c r="R1703" i="1"/>
  <c r="R1724" i="1"/>
  <c r="R1741" i="1"/>
  <c r="R1968" i="1"/>
  <c r="S1973" i="1"/>
  <c r="S1978" i="1"/>
  <c r="R1978" i="1"/>
  <c r="R2002" i="1"/>
  <c r="R2092" i="1"/>
  <c r="S2169" i="1"/>
  <c r="R2183" i="1"/>
  <c r="R2217" i="1"/>
  <c r="R2222" i="1"/>
  <c r="S2236" i="1"/>
  <c r="R2236" i="1"/>
  <c r="S2736" i="1"/>
  <c r="R2736" i="1"/>
  <c r="S2741" i="1"/>
  <c r="R2867" i="1"/>
  <c r="S2045" i="1"/>
  <c r="R2045" i="1"/>
  <c r="S2107" i="1"/>
  <c r="R2107" i="1"/>
  <c r="S2326" i="1"/>
  <c r="R2326" i="1"/>
  <c r="S2861" i="1"/>
  <c r="R2861" i="1"/>
  <c r="R2955" i="1"/>
  <c r="S2955" i="1"/>
  <c r="S2979" i="1"/>
  <c r="R2979" i="1"/>
  <c r="R3253" i="1"/>
  <c r="S3253" i="1"/>
  <c r="S1101" i="1"/>
  <c r="R1101" i="1"/>
  <c r="R1969" i="1"/>
  <c r="S1969" i="1"/>
  <c r="S3073" i="1"/>
  <c r="R3073" i="1"/>
  <c r="S3800" i="1"/>
  <c r="R3800" i="1"/>
  <c r="R4496" i="1"/>
  <c r="S4496" i="1"/>
  <c r="S2214" i="1"/>
  <c r="R2214" i="1"/>
  <c r="S2307" i="1"/>
  <c r="R2307" i="1"/>
  <c r="S2343" i="1"/>
  <c r="R2343" i="1"/>
  <c r="S2630" i="1"/>
  <c r="R2630" i="1"/>
  <c r="S2709" i="1"/>
  <c r="R2709" i="1"/>
  <c r="S3207" i="1"/>
  <c r="R3207" i="1"/>
  <c r="R1532" i="1"/>
  <c r="R1612" i="1"/>
  <c r="R1692" i="1"/>
  <c r="S1975" i="1"/>
  <c r="R1975" i="1"/>
  <c r="S1999" i="1"/>
  <c r="R1999" i="1"/>
  <c r="R2032" i="1"/>
  <c r="S2047" i="1"/>
  <c r="R2047" i="1"/>
  <c r="R2440" i="1"/>
  <c r="S3745" i="1"/>
  <c r="R3745" i="1"/>
  <c r="R3900" i="1"/>
  <c r="S3996" i="1"/>
  <c r="R3996" i="1"/>
  <c r="S3751" i="1"/>
  <c r="R3751" i="1"/>
  <c r="R3889" i="1"/>
  <c r="S3889" i="1"/>
  <c r="S3626" i="1"/>
  <c r="R3626" i="1"/>
  <c r="S2181" i="1"/>
  <c r="R2181" i="1"/>
  <c r="S2253" i="1"/>
  <c r="R2253" i="1"/>
  <c r="R2798" i="1"/>
  <c r="S2798" i="1"/>
  <c r="R93" i="1"/>
  <c r="R183" i="1"/>
  <c r="R229" i="1"/>
  <c r="S283" i="1"/>
  <c r="R320" i="1"/>
  <c r="S360" i="1"/>
  <c r="R385" i="1"/>
  <c r="R406" i="1"/>
  <c r="S427" i="1"/>
  <c r="R444" i="1"/>
  <c r="R457" i="1"/>
  <c r="R492" i="1"/>
  <c r="R514" i="1"/>
  <c r="R537" i="1"/>
  <c r="R560" i="1"/>
  <c r="R620" i="1"/>
  <c r="R629" i="1"/>
  <c r="R638" i="1"/>
  <c r="R721" i="1"/>
  <c r="R753" i="1"/>
  <c r="R775" i="1"/>
  <c r="R780" i="1"/>
  <c r="R802" i="1"/>
  <c r="R856" i="1"/>
  <c r="R878" i="1"/>
  <c r="R892" i="1"/>
  <c r="R901" i="1"/>
  <c r="R928" i="1"/>
  <c r="R941" i="1"/>
  <c r="R968" i="1"/>
  <c r="R986" i="1"/>
  <c r="R1013" i="1"/>
  <c r="R1044" i="1"/>
  <c r="S2162" i="1"/>
  <c r="R2162" i="1"/>
  <c r="S2339" i="1"/>
  <c r="R2339" i="1"/>
  <c r="S2467" i="1"/>
  <c r="R2467" i="1"/>
  <c r="S2472" i="1"/>
  <c r="R2472" i="1"/>
  <c r="R2678" i="1"/>
  <c r="S2678" i="1"/>
  <c r="R1035" i="1"/>
  <c r="R1085" i="1"/>
  <c r="R1098" i="1"/>
  <c r="R1116" i="1"/>
  <c r="S43" i="1"/>
  <c r="R47" i="1"/>
  <c r="R80" i="1"/>
  <c r="R97" i="1"/>
  <c r="R134" i="1"/>
  <c r="S138" i="1"/>
  <c r="R179" i="1"/>
  <c r="S196" i="1"/>
  <c r="R213" i="1"/>
  <c r="R254" i="1"/>
  <c r="S258" i="1"/>
  <c r="R279" i="1"/>
  <c r="S308" i="1"/>
  <c r="R381" i="1"/>
  <c r="R402" i="1"/>
  <c r="S423" i="1"/>
  <c r="R440" i="1"/>
  <c r="R453" i="1"/>
  <c r="R470" i="1"/>
  <c r="R501" i="1"/>
  <c r="R528" i="1"/>
  <c r="R574" i="1"/>
  <c r="R588" i="1"/>
  <c r="R597" i="1"/>
  <c r="R606" i="1"/>
  <c r="R666" i="1"/>
  <c r="S689" i="1"/>
  <c r="R689" i="1"/>
  <c r="R712" i="1"/>
  <c r="S816" i="1"/>
  <c r="R816" i="1"/>
  <c r="R834" i="1"/>
  <c r="R852" i="1"/>
  <c r="R874" i="1"/>
  <c r="R910" i="1"/>
  <c r="R1000" i="1"/>
  <c r="R1009" i="1"/>
  <c r="R1026" i="1"/>
  <c r="R1049" i="1"/>
  <c r="S1058" i="1"/>
  <c r="R1058" i="1"/>
  <c r="R1076" i="1"/>
  <c r="R1103" i="1"/>
  <c r="R1112" i="1"/>
  <c r="R1129" i="1"/>
  <c r="R1171" i="1"/>
  <c r="R1192" i="1"/>
  <c r="R1209" i="1"/>
  <c r="R1251" i="1"/>
  <c r="R1272" i="1"/>
  <c r="R1289" i="1"/>
  <c r="R1331" i="1"/>
  <c r="R1352" i="1"/>
  <c r="R1369" i="1"/>
  <c r="R1411" i="1"/>
  <c r="R1432" i="1"/>
  <c r="R1449" i="1"/>
  <c r="R1491" i="1"/>
  <c r="R1512" i="1"/>
  <c r="R1529" i="1"/>
  <c r="R1571" i="1"/>
  <c r="R1592" i="1"/>
  <c r="R1609" i="1"/>
  <c r="R1651" i="1"/>
  <c r="R1672" i="1"/>
  <c r="R1689" i="1"/>
  <c r="R1731" i="1"/>
  <c r="R1787" i="1"/>
  <c r="R1827" i="1"/>
  <c r="R1867" i="1"/>
  <c r="R1907" i="1"/>
  <c r="S1981" i="1"/>
  <c r="S2133" i="1"/>
  <c r="R2133" i="1"/>
  <c r="R2239" i="1"/>
  <c r="S2283" i="1"/>
  <c r="R2283" i="1"/>
  <c r="R2329" i="1"/>
  <c r="R2334" i="1"/>
  <c r="R2616" i="1"/>
  <c r="R2673" i="1"/>
  <c r="R2893" i="1"/>
  <c r="S2999" i="1"/>
  <c r="R3026" i="1"/>
  <c r="R2062" i="1"/>
  <c r="S2062" i="1"/>
  <c r="S2067" i="1"/>
  <c r="R2067" i="1"/>
  <c r="S2081" i="1"/>
  <c r="R2081" i="1"/>
  <c r="S2426" i="1"/>
  <c r="R2426" i="1"/>
  <c r="S2458" i="1"/>
  <c r="R2458" i="1"/>
  <c r="S3571" i="1"/>
  <c r="R3571" i="1"/>
  <c r="S2034" i="1"/>
  <c r="R2034" i="1"/>
  <c r="S2519" i="1"/>
  <c r="R2519" i="1"/>
  <c r="S2550" i="1"/>
  <c r="R2550" i="1"/>
  <c r="R2777" i="1"/>
  <c r="S2777" i="1"/>
  <c r="S3588" i="1"/>
  <c r="R3588" i="1"/>
  <c r="S569" i="1"/>
  <c r="R569" i="1"/>
  <c r="S76" i="1"/>
  <c r="S1045" i="1"/>
  <c r="R1045" i="1"/>
  <c r="S1996" i="1"/>
  <c r="R1996" i="1"/>
  <c r="S2197" i="1"/>
  <c r="R2197" i="1"/>
  <c r="S2381" i="1"/>
  <c r="R2381" i="1"/>
  <c r="S2664" i="1"/>
  <c r="R2664" i="1"/>
  <c r="S2866" i="1"/>
  <c r="R2866" i="1"/>
  <c r="S3528" i="1"/>
  <c r="R3528" i="1"/>
  <c r="S3544" i="1"/>
  <c r="R3544" i="1"/>
  <c r="S3555" i="1"/>
  <c r="R3555" i="1"/>
  <c r="S2315" i="1"/>
  <c r="R2315" i="1"/>
  <c r="S2370" i="1"/>
  <c r="R2370" i="1"/>
  <c r="S2393" i="1"/>
  <c r="R2393" i="1"/>
  <c r="S2503" i="1"/>
  <c r="R2503" i="1"/>
  <c r="S2522" i="1"/>
  <c r="R2522" i="1"/>
  <c r="S2559" i="1"/>
  <c r="R2559" i="1"/>
  <c r="R2775" i="1"/>
  <c r="S2775" i="1"/>
  <c r="R2818" i="1"/>
  <c r="S2818" i="1"/>
  <c r="S2977" i="1"/>
  <c r="R2977" i="1"/>
  <c r="S4150" i="1"/>
  <c r="R4150" i="1"/>
  <c r="S3020" i="1"/>
  <c r="R3020" i="1"/>
  <c r="S3036" i="1"/>
  <c r="R3036" i="1"/>
  <c r="S3297" i="1"/>
  <c r="R3297" i="1"/>
  <c r="S3587" i="1"/>
  <c r="R3587" i="1"/>
  <c r="R3916" i="1"/>
  <c r="S3916" i="1"/>
  <c r="R4162" i="1"/>
  <c r="S4162" i="1"/>
  <c r="S4419" i="1"/>
  <c r="R4419" i="1"/>
  <c r="S2311" i="1"/>
  <c r="R2311" i="1"/>
  <c r="S2704" i="1"/>
  <c r="R2704" i="1"/>
  <c r="S2940" i="1"/>
  <c r="R2940" i="1"/>
  <c r="R3101" i="1"/>
  <c r="S3101" i="1"/>
  <c r="S3292" i="1"/>
  <c r="R3292" i="1"/>
  <c r="S3314" i="1"/>
  <c r="R3314" i="1"/>
  <c r="S3428" i="1"/>
  <c r="R3428" i="1"/>
  <c r="R3784" i="1"/>
  <c r="S3784" i="1"/>
  <c r="S2275" i="1"/>
  <c r="R2275" i="1"/>
  <c r="S2335" i="1"/>
  <c r="R2335" i="1"/>
  <c r="S2454" i="1"/>
  <c r="R2454" i="1"/>
  <c r="S2514" i="1"/>
  <c r="R2514" i="1"/>
  <c r="S2574" i="1"/>
  <c r="R2574" i="1"/>
  <c r="S2593" i="1"/>
  <c r="R2593" i="1"/>
  <c r="S2956" i="1"/>
  <c r="R2956" i="1"/>
  <c r="S3032" i="1"/>
  <c r="R3032" i="1"/>
  <c r="S3043" i="1"/>
  <c r="R3043" i="1"/>
  <c r="S3276" i="1"/>
  <c r="R3276" i="1"/>
  <c r="S3879" i="1"/>
  <c r="R3879" i="1"/>
  <c r="S4192" i="1"/>
  <c r="R4192" i="1"/>
  <c r="S4483" i="1"/>
  <c r="R4483" i="1"/>
  <c r="S4508" i="1"/>
  <c r="R4508" i="1"/>
  <c r="S2372" i="1"/>
  <c r="R2372" i="1"/>
  <c r="S2431" i="1"/>
  <c r="R2431" i="1"/>
  <c r="S2473" i="1"/>
  <c r="R2473" i="1"/>
  <c r="S2533" i="1"/>
  <c r="R2533" i="1"/>
  <c r="S2762" i="1"/>
  <c r="R2762" i="1"/>
  <c r="S2946" i="1"/>
  <c r="R2946" i="1"/>
  <c r="S3135" i="1"/>
  <c r="R3135" i="1"/>
  <c r="S3196" i="1"/>
  <c r="R3196" i="1"/>
  <c r="S3489" i="1"/>
  <c r="R3489" i="1"/>
  <c r="R3933" i="1"/>
  <c r="S3933" i="1"/>
  <c r="S3939" i="1"/>
  <c r="R3939" i="1"/>
  <c r="S3979" i="1"/>
  <c r="R3979" i="1"/>
  <c r="S4205" i="1"/>
  <c r="R4205" i="1"/>
  <c r="R4310" i="1"/>
  <c r="R4316" i="1"/>
  <c r="S4316" i="1"/>
  <c r="S4352" i="1"/>
  <c r="R4352" i="1"/>
  <c r="S4402" i="1"/>
  <c r="R4402" i="1"/>
  <c r="R4490" i="1"/>
  <c r="S4490" i="1"/>
  <c r="R2340" i="1"/>
  <c r="R2377" i="1"/>
  <c r="R2422" i="1"/>
  <c r="S2445" i="1"/>
  <c r="R2487" i="1"/>
  <c r="R2524" i="1"/>
  <c r="R2556" i="1"/>
  <c r="R2561" i="1"/>
  <c r="R2598" i="1"/>
  <c r="R2636" i="1"/>
  <c r="R2646" i="1"/>
  <c r="S2660" i="1"/>
  <c r="S2721" i="1"/>
  <c r="R2783" i="1"/>
  <c r="R2804" i="1"/>
  <c r="R2830" i="1"/>
  <c r="S2835" i="1"/>
  <c r="S2845" i="1"/>
  <c r="R2845" i="1"/>
  <c r="S2873" i="1"/>
  <c r="R2873" i="1"/>
  <c r="R2889" i="1"/>
  <c r="R2899" i="1"/>
  <c r="S3049" i="1"/>
  <c r="R3049" i="1"/>
  <c r="S3108" i="1"/>
  <c r="R3108" i="1"/>
  <c r="S3119" i="1"/>
  <c r="R3119" i="1"/>
  <c r="R3151" i="1"/>
  <c r="S3151" i="1"/>
  <c r="R3261" i="1"/>
  <c r="S3288" i="1"/>
  <c r="R3288" i="1"/>
  <c r="R3445" i="1"/>
  <c r="S3688" i="1"/>
  <c r="S3704" i="1"/>
  <c r="R3709" i="1"/>
  <c r="S3752" i="1"/>
  <c r="R3752" i="1"/>
  <c r="S4329" i="1"/>
  <c r="R4329" i="1"/>
  <c r="S2331" i="1"/>
  <c r="R2331" i="1"/>
  <c r="S2685" i="1"/>
  <c r="R2685" i="1"/>
  <c r="S2904" i="1"/>
  <c r="R2904" i="1"/>
  <c r="R2985" i="1"/>
  <c r="S2985" i="1"/>
  <c r="R3103" i="1"/>
  <c r="S3103" i="1"/>
  <c r="R3271" i="1"/>
  <c r="S3271" i="1"/>
  <c r="R3370" i="1"/>
  <c r="S3370" i="1"/>
  <c r="R3407" i="1"/>
  <c r="S3407" i="1"/>
  <c r="R3439" i="1"/>
  <c r="S3439" i="1"/>
  <c r="S3671" i="1"/>
  <c r="R3671" i="1"/>
  <c r="S3869" i="1"/>
  <c r="R3869" i="1"/>
  <c r="S1953" i="1"/>
  <c r="S2299" i="1"/>
  <c r="R2299" i="1"/>
  <c r="S2642" i="1"/>
  <c r="R2642" i="1"/>
  <c r="R2963" i="1"/>
  <c r="S2963" i="1"/>
  <c r="R3354" i="1"/>
  <c r="S3354" i="1"/>
  <c r="R3424" i="1"/>
  <c r="R3518" i="1"/>
  <c r="S3518" i="1"/>
  <c r="R3623" i="1"/>
  <c r="S3623" i="1"/>
  <c r="S3764" i="1"/>
  <c r="R3764" i="1"/>
  <c r="S4219" i="1"/>
  <c r="R4219" i="1"/>
  <c r="S4299" i="1"/>
  <c r="R4299" i="1"/>
  <c r="S4372" i="1"/>
  <c r="R4372" i="1"/>
  <c r="S4428" i="1"/>
  <c r="R4428" i="1"/>
  <c r="S2267" i="1"/>
  <c r="R2267" i="1"/>
  <c r="S2414" i="1"/>
  <c r="R2414" i="1"/>
  <c r="S2632" i="1"/>
  <c r="R2632" i="1"/>
  <c r="R2637" i="1"/>
  <c r="S2637" i="1"/>
  <c r="R2863" i="1"/>
  <c r="S2863" i="1"/>
  <c r="R2931" i="1"/>
  <c r="S2931" i="1"/>
  <c r="S3289" i="1"/>
  <c r="R3289" i="1"/>
  <c r="S3513" i="1"/>
  <c r="R3513" i="1"/>
  <c r="S4213" i="1"/>
  <c r="R4213" i="1"/>
  <c r="S1945" i="1"/>
  <c r="S2025" i="1"/>
  <c r="S2042" i="1"/>
  <c r="S2102" i="1"/>
  <c r="R2219" i="1"/>
  <c r="S2295" i="1"/>
  <c r="R2295" i="1"/>
  <c r="S2327" i="1"/>
  <c r="R2327" i="1"/>
  <c r="R2405" i="1"/>
  <c r="S2437" i="1"/>
  <c r="R2501" i="1"/>
  <c r="R2506" i="1"/>
  <c r="S2557" i="1"/>
  <c r="R2557" i="1"/>
  <c r="R2585" i="1"/>
  <c r="S2618" i="1"/>
  <c r="R2618" i="1"/>
  <c r="S2623" i="1"/>
  <c r="R2656" i="1"/>
  <c r="S2712" i="1"/>
  <c r="R2712" i="1"/>
  <c r="S2717" i="1"/>
  <c r="R2722" i="1"/>
  <c r="S2805" i="1"/>
  <c r="R2831" i="1"/>
  <c r="S2857" i="1"/>
  <c r="R2857" i="1"/>
  <c r="R2937" i="1"/>
  <c r="S2937" i="1"/>
  <c r="S3104" i="1"/>
  <c r="R3104" i="1"/>
  <c r="R4026" i="1"/>
  <c r="S2516" i="1"/>
  <c r="R2516" i="1"/>
  <c r="R3061" i="1"/>
  <c r="S3061" i="1"/>
  <c r="R3126" i="1"/>
  <c r="S3126" i="1"/>
  <c r="S3452" i="1"/>
  <c r="R3452" i="1"/>
  <c r="S3612" i="1"/>
  <c r="R3612" i="1"/>
  <c r="S3721" i="1"/>
  <c r="R3721" i="1"/>
  <c r="S4021" i="1"/>
  <c r="R4021" i="1"/>
  <c r="S4126" i="1"/>
  <c r="R4126" i="1"/>
  <c r="S4148" i="1"/>
  <c r="R4148" i="1"/>
  <c r="S2211" i="1"/>
  <c r="R2211" i="1"/>
  <c r="R2259" i="1"/>
  <c r="R2277" i="1"/>
  <c r="R2286" i="1"/>
  <c r="R2300" i="1"/>
  <c r="R2309" i="1"/>
  <c r="S2323" i="1"/>
  <c r="R2323" i="1"/>
  <c r="R2346" i="1"/>
  <c r="R2355" i="1"/>
  <c r="R2387" i="1"/>
  <c r="S2401" i="1"/>
  <c r="S2419" i="1"/>
  <c r="R2442" i="1"/>
  <c r="R2451" i="1"/>
  <c r="R2456" i="1"/>
  <c r="S2511" i="1"/>
  <c r="R2567" i="1"/>
  <c r="S2576" i="1"/>
  <c r="R2576" i="1"/>
  <c r="R2590" i="1"/>
  <c r="R2595" i="1"/>
  <c r="R2643" i="1"/>
  <c r="S2652" i="1"/>
  <c r="R2666" i="1"/>
  <c r="R2691" i="1"/>
  <c r="R2754" i="1"/>
  <c r="R2981" i="1"/>
  <c r="R3013" i="1"/>
  <c r="R3071" i="1"/>
  <c r="S3071" i="1"/>
  <c r="S3098" i="1"/>
  <c r="R3098" i="1"/>
  <c r="S3110" i="1"/>
  <c r="R3110" i="1"/>
  <c r="S3153" i="1"/>
  <c r="R3153" i="1"/>
  <c r="S3159" i="1"/>
  <c r="R3159" i="1"/>
  <c r="S3182" i="1"/>
  <c r="R3182" i="1"/>
  <c r="R3198" i="1"/>
  <c r="S3198" i="1"/>
  <c r="R3214" i="1"/>
  <c r="S3214" i="1"/>
  <c r="R3525" i="1"/>
  <c r="S3525" i="1"/>
  <c r="S3630" i="1"/>
  <c r="S3666" i="1"/>
  <c r="R3781" i="1"/>
  <c r="S3781" i="1"/>
  <c r="R1950" i="1"/>
  <c r="R1971" i="1"/>
  <c r="R1992" i="1"/>
  <c r="S2013" i="1"/>
  <c r="R2030" i="1"/>
  <c r="S2094" i="1"/>
  <c r="R2116" i="1"/>
  <c r="R2146" i="1"/>
  <c r="R2159" i="1"/>
  <c r="R2168" i="1"/>
  <c r="R2194" i="1"/>
  <c r="S2233" i="1"/>
  <c r="R2246" i="1"/>
  <c r="R2255" i="1"/>
  <c r="R2268" i="1"/>
  <c r="R2337" i="1"/>
  <c r="R2369" i="1"/>
  <c r="R2383" i="1"/>
  <c r="S2433" i="1"/>
  <c r="R2475" i="1"/>
  <c r="S2497" i="1"/>
  <c r="R2521" i="1"/>
  <c r="R2535" i="1"/>
  <c r="R2544" i="1"/>
  <c r="S2553" i="1"/>
  <c r="S2581" i="1"/>
  <c r="S2586" i="1"/>
  <c r="R2586" i="1"/>
  <c r="S2619" i="1"/>
  <c r="R2619" i="1"/>
  <c r="R2638" i="1"/>
  <c r="R2681" i="1"/>
  <c r="S2681" i="1"/>
  <c r="S2875" i="1"/>
  <c r="R2943" i="1"/>
  <c r="R3225" i="1"/>
  <c r="S3225" i="1"/>
  <c r="S3246" i="1"/>
  <c r="R3246" i="1"/>
  <c r="S3344" i="1"/>
  <c r="R3344" i="1"/>
  <c r="S3366" i="1"/>
  <c r="R3366" i="1"/>
  <c r="S3447" i="1"/>
  <c r="R4121" i="1"/>
  <c r="S4121" i="1"/>
  <c r="R803" i="1"/>
  <c r="R911" i="1"/>
  <c r="R963" i="1"/>
  <c r="R1071" i="1"/>
  <c r="S2009" i="1"/>
  <c r="S2090" i="1"/>
  <c r="R2155" i="1"/>
  <c r="R2177" i="1"/>
  <c r="S2220" i="1"/>
  <c r="S2291" i="1"/>
  <c r="R2291" i="1"/>
  <c r="R2314" i="1"/>
  <c r="S2351" i="1"/>
  <c r="R2351" i="1"/>
  <c r="R2374" i="1"/>
  <c r="S2392" i="1"/>
  <c r="S2397" i="1"/>
  <c r="R2397" i="1"/>
  <c r="R2438" i="1"/>
  <c r="R2470" i="1"/>
  <c r="R2484" i="1"/>
  <c r="R2502" i="1"/>
  <c r="R2530" i="1"/>
  <c r="R2558" i="1"/>
  <c r="R2600" i="1"/>
  <c r="S2600" i="1"/>
  <c r="S2676" i="1"/>
  <c r="R2676" i="1"/>
  <c r="S2718" i="1"/>
  <c r="R2723" i="1"/>
  <c r="S2759" i="1"/>
  <c r="S2774" i="1"/>
  <c r="R2774" i="1"/>
  <c r="R2953" i="1"/>
  <c r="S2953" i="1"/>
  <c r="S3029" i="1"/>
  <c r="S3132" i="1"/>
  <c r="R3132" i="1"/>
  <c r="S3329" i="1"/>
  <c r="R3329" i="1"/>
  <c r="R3706" i="1"/>
  <c r="R3970" i="1"/>
  <c r="S3970" i="1"/>
  <c r="R4094" i="1"/>
  <c r="S4094" i="1"/>
  <c r="S4155" i="1"/>
  <c r="R4155" i="1"/>
  <c r="S4195" i="1"/>
  <c r="R4195" i="1"/>
  <c r="S2319" i="1"/>
  <c r="R2319" i="1"/>
  <c r="S3099" i="1"/>
  <c r="R3099" i="1"/>
  <c r="S3111" i="1"/>
  <c r="R3111" i="1"/>
  <c r="R3171" i="1"/>
  <c r="S3171" i="1"/>
  <c r="S3199" i="1"/>
  <c r="R3199" i="1"/>
  <c r="S3486" i="1"/>
  <c r="R3486" i="1"/>
  <c r="S3520" i="1"/>
  <c r="R3520" i="1"/>
  <c r="R3667" i="1"/>
  <c r="S3667" i="1"/>
  <c r="S3679" i="1"/>
  <c r="R3679" i="1"/>
  <c r="R2199" i="1"/>
  <c r="S2287" i="1"/>
  <c r="R2287" i="1"/>
  <c r="S2347" i="1"/>
  <c r="R2347" i="1"/>
  <c r="R2402" i="1"/>
  <c r="R2411" i="1"/>
  <c r="S2452" i="1"/>
  <c r="R2452" i="1"/>
  <c r="R2526" i="1"/>
  <c r="S2540" i="1"/>
  <c r="S2577" i="1"/>
  <c r="S2582" i="1"/>
  <c r="R2582" i="1"/>
  <c r="S2610" i="1"/>
  <c r="R2610" i="1"/>
  <c r="S2745" i="1"/>
  <c r="S2859" i="1"/>
  <c r="R2859" i="1"/>
  <c r="R2865" i="1"/>
  <c r="R2906" i="1"/>
  <c r="S2965" i="1"/>
  <c r="S3083" i="1"/>
  <c r="R3083" i="1"/>
  <c r="R3138" i="1"/>
  <c r="R3143" i="1"/>
  <c r="S3188" i="1"/>
  <c r="R3188" i="1"/>
  <c r="R3345" i="1"/>
  <c r="S3345" i="1"/>
  <c r="R3459" i="1"/>
  <c r="S3459" i="1"/>
  <c r="S3619" i="1"/>
  <c r="R3619" i="1"/>
  <c r="R2971" i="1"/>
  <c r="S2971" i="1"/>
  <c r="S3234" i="1"/>
  <c r="R3234" i="1"/>
  <c r="R3310" i="1"/>
  <c r="S3310" i="1"/>
  <c r="S3476" i="1"/>
  <c r="R3476" i="1"/>
  <c r="S3737" i="1"/>
  <c r="R3737" i="1"/>
  <c r="S4249" i="1"/>
  <c r="R4249" i="1"/>
  <c r="S4201" i="1"/>
  <c r="R4201" i="1"/>
  <c r="S4214" i="1"/>
  <c r="R4214" i="1"/>
  <c r="S4288" i="1"/>
  <c r="R4288" i="1"/>
  <c r="S4385" i="1"/>
  <c r="R4385" i="1"/>
  <c r="S4485" i="1"/>
  <c r="R4485" i="1"/>
  <c r="S3821" i="1"/>
  <c r="R3821" i="1"/>
  <c r="S4238" i="1"/>
  <c r="R4238" i="1"/>
  <c r="S4448" i="1"/>
  <c r="R4448" i="1"/>
  <c r="S3166" i="1"/>
  <c r="R3166" i="1"/>
  <c r="S3236" i="1"/>
  <c r="R3236" i="1"/>
  <c r="S3268" i="1"/>
  <c r="R3268" i="1"/>
  <c r="S3467" i="1"/>
  <c r="R3467" i="1"/>
  <c r="S3594" i="1"/>
  <c r="R3594" i="1"/>
  <c r="S3610" i="1"/>
  <c r="R3610" i="1"/>
  <c r="R3668" i="1"/>
  <c r="S3691" i="1"/>
  <c r="R3691" i="1"/>
  <c r="R3805" i="1"/>
  <c r="S3805" i="1"/>
  <c r="S3871" i="1"/>
  <c r="R3957" i="1"/>
  <c r="S3963" i="1"/>
  <c r="S4034" i="1"/>
  <c r="R4034" i="1"/>
  <c r="S4184" i="1"/>
  <c r="R3621" i="1"/>
  <c r="R4002" i="1"/>
  <c r="R4168" i="1"/>
  <c r="R4190" i="1"/>
  <c r="R4245" i="1"/>
  <c r="S2990" i="1"/>
  <c r="R2990" i="1"/>
  <c r="S3011" i="1"/>
  <c r="R3011" i="1"/>
  <c r="S3059" i="1"/>
  <c r="R3059" i="1"/>
  <c r="R3079" i="1"/>
  <c r="S3079" i="1"/>
  <c r="S3302" i="1"/>
  <c r="R3302" i="1"/>
  <c r="S3589" i="1"/>
  <c r="R3589" i="1"/>
  <c r="S3783" i="1"/>
  <c r="R3783" i="1"/>
  <c r="R3860" i="1"/>
  <c r="R3909" i="1"/>
  <c r="S3946" i="1"/>
  <c r="R3946" i="1"/>
  <c r="S4085" i="1"/>
  <c r="R4085" i="1"/>
  <c r="R4173" i="1"/>
  <c r="S3855" i="1"/>
  <c r="R3855" i="1"/>
  <c r="S3958" i="1"/>
  <c r="R3958" i="1"/>
  <c r="S2780" i="1"/>
  <c r="R2780" i="1"/>
  <c r="S2910" i="1"/>
  <c r="R2910" i="1"/>
  <c r="S2980" i="1"/>
  <c r="R2980" i="1"/>
  <c r="S3129" i="1"/>
  <c r="R3129" i="1"/>
  <c r="S3173" i="1"/>
  <c r="R3173" i="1"/>
  <c r="S3403" i="1"/>
  <c r="R3403" i="1"/>
  <c r="S3713" i="1"/>
  <c r="R3713" i="1"/>
  <c r="S3750" i="1"/>
  <c r="R3750" i="1"/>
  <c r="R3904" i="1"/>
  <c r="S4069" i="1"/>
  <c r="R4069" i="1"/>
  <c r="S3947" i="1"/>
  <c r="R3947" i="1"/>
  <c r="S4046" i="1"/>
  <c r="R4046" i="1"/>
  <c r="S3195" i="1"/>
  <c r="R3195" i="1"/>
  <c r="S3367" i="1"/>
  <c r="R3367" i="1"/>
  <c r="S3502" i="1"/>
  <c r="R3502" i="1"/>
  <c r="S3596" i="1"/>
  <c r="R3596" i="1"/>
  <c r="S3693" i="1"/>
  <c r="R3693" i="1"/>
  <c r="S3795" i="1"/>
  <c r="R3795" i="1"/>
  <c r="S3801" i="1"/>
  <c r="R3801" i="1"/>
  <c r="R3899" i="1"/>
  <c r="S3899" i="1"/>
  <c r="S3915" i="1"/>
  <c r="S4052" i="1"/>
  <c r="R4052" i="1"/>
  <c r="S4098" i="1"/>
  <c r="R4098" i="1"/>
  <c r="R4119" i="1"/>
  <c r="S3251" i="1"/>
  <c r="R3251" i="1"/>
  <c r="R3278" i="1"/>
  <c r="S3278" i="1"/>
  <c r="S3321" i="1"/>
  <c r="R3321" i="1"/>
  <c r="R3530" i="1"/>
  <c r="S3530" i="1"/>
  <c r="R4053" i="1"/>
  <c r="S4053" i="1"/>
  <c r="S4087" i="1"/>
  <c r="R4087" i="1"/>
  <c r="S4221" i="1"/>
  <c r="R4221" i="1"/>
  <c r="S4319" i="1"/>
  <c r="R4319" i="1"/>
  <c r="R4436" i="1"/>
  <c r="S4436" i="1"/>
  <c r="S2807" i="1"/>
  <c r="R2807" i="1"/>
  <c r="S3145" i="1"/>
  <c r="R3145" i="1"/>
  <c r="R3194" i="1"/>
  <c r="S3205" i="1"/>
  <c r="R3235" i="1"/>
  <c r="R3427" i="1"/>
  <c r="S3579" i="1"/>
  <c r="R3579" i="1"/>
  <c r="R3622" i="1"/>
  <c r="S3622" i="1"/>
  <c r="S3664" i="1"/>
  <c r="R3664" i="1"/>
  <c r="S3804" i="1"/>
  <c r="R3804" i="1"/>
  <c r="S3943" i="1"/>
  <c r="S4005" i="1"/>
  <c r="R4005" i="1"/>
  <c r="S4191" i="1"/>
  <c r="R4191" i="1"/>
  <c r="S4405" i="1"/>
  <c r="R4405" i="1"/>
  <c r="S3787" i="1"/>
  <c r="R3787" i="1"/>
  <c r="S3848" i="1"/>
  <c r="R3848" i="1"/>
  <c r="R3864" i="1"/>
  <c r="S3864" i="1"/>
  <c r="S3923" i="1"/>
  <c r="R3923" i="1"/>
  <c r="S3961" i="1"/>
  <c r="R3961" i="1"/>
  <c r="R3983" i="1"/>
  <c r="S3983" i="1"/>
  <c r="S4000" i="1"/>
  <c r="R4000" i="1"/>
  <c r="S4228" i="1"/>
  <c r="R4228" i="1"/>
  <c r="S2792" i="1"/>
  <c r="R2792" i="1"/>
  <c r="S2802" i="1"/>
  <c r="R2802" i="1"/>
  <c r="R3279" i="1"/>
  <c r="S3279" i="1"/>
  <c r="S3406" i="1"/>
  <c r="R3406" i="1"/>
  <c r="S3552" i="1"/>
  <c r="R3552" i="1"/>
  <c r="S3634" i="1"/>
  <c r="R3634" i="1"/>
  <c r="R3649" i="1"/>
  <c r="S3744" i="1"/>
  <c r="R3749" i="1"/>
  <c r="R3972" i="1"/>
  <c r="S3989" i="1"/>
  <c r="R3989" i="1"/>
  <c r="R4065" i="1"/>
  <c r="S4088" i="1"/>
  <c r="R4088" i="1"/>
  <c r="R4153" i="1"/>
  <c r="R4326" i="1"/>
  <c r="S3088" i="1"/>
  <c r="R3088" i="1"/>
  <c r="S3509" i="1"/>
  <c r="R3509" i="1"/>
  <c r="S3558" i="1"/>
  <c r="R3558" i="1"/>
  <c r="S3777" i="1"/>
  <c r="R3777" i="1"/>
  <c r="S3865" i="1"/>
  <c r="R3865" i="1"/>
  <c r="S3886" i="1"/>
  <c r="R3886" i="1"/>
  <c r="S3902" i="1"/>
  <c r="R3902" i="1"/>
  <c r="S4132" i="1"/>
  <c r="R4132" i="1"/>
  <c r="S4198" i="1"/>
  <c r="R4198" i="1"/>
  <c r="S2785" i="1"/>
  <c r="R2785" i="1"/>
  <c r="S3030" i="1"/>
  <c r="R3030" i="1"/>
  <c r="S3086" i="1"/>
  <c r="R3086" i="1"/>
  <c r="S3123" i="1"/>
  <c r="R3123" i="1"/>
  <c r="S3283" i="1"/>
  <c r="R3283" i="1"/>
  <c r="S3325" i="1"/>
  <c r="R3325" i="1"/>
  <c r="S3546" i="1"/>
  <c r="R3546" i="1"/>
  <c r="S3595" i="1"/>
  <c r="R3595" i="1"/>
  <c r="S3954" i="1"/>
  <c r="R3954" i="1"/>
  <c r="S3993" i="1"/>
  <c r="R3993" i="1"/>
  <c r="S4159" i="1"/>
  <c r="R4159" i="1"/>
  <c r="R4354" i="1"/>
  <c r="S4354" i="1"/>
  <c r="S4379" i="1"/>
  <c r="R4379" i="1"/>
  <c r="S3161" i="1"/>
  <c r="R3161" i="1"/>
  <c r="S3347" i="1"/>
  <c r="R3347" i="1"/>
  <c r="S3368" i="1"/>
  <c r="R3368" i="1"/>
  <c r="S3553" i="1"/>
  <c r="R3553" i="1"/>
  <c r="R3597" i="1"/>
  <c r="S3597" i="1"/>
  <c r="S3675" i="1"/>
  <c r="R3675" i="1"/>
  <c r="S3769" i="1"/>
  <c r="R3769" i="1"/>
  <c r="S3866" i="1"/>
  <c r="R3866" i="1"/>
  <c r="S4123" i="1"/>
  <c r="R4123" i="1"/>
  <c r="S3327" i="1"/>
  <c r="R3327" i="1"/>
  <c r="S3629" i="1"/>
  <c r="R3629" i="1"/>
  <c r="S3913" i="1"/>
  <c r="R3913" i="1"/>
  <c r="S3978" i="1"/>
  <c r="R3978" i="1"/>
  <c r="S4193" i="1"/>
  <c r="R4193" i="1"/>
  <c r="S4199" i="1"/>
  <c r="R4199" i="1"/>
  <c r="S4418" i="1"/>
  <c r="R4418" i="1"/>
  <c r="R4450" i="1"/>
  <c r="S4450" i="1"/>
  <c r="S4474" i="1"/>
  <c r="R4474" i="1"/>
  <c r="S2658" i="1"/>
  <c r="R2658" i="1"/>
  <c r="S2987" i="1"/>
  <c r="R2987" i="1"/>
  <c r="S3156" i="1"/>
  <c r="R3156" i="1"/>
  <c r="R3301" i="1"/>
  <c r="S3488" i="1"/>
  <c r="R3488" i="1"/>
  <c r="S3499" i="1"/>
  <c r="R3499" i="1"/>
  <c r="R3655" i="1"/>
  <c r="S3660" i="1"/>
  <c r="R3660" i="1"/>
  <c r="S3687" i="1"/>
  <c r="R3687" i="1"/>
  <c r="R3808" i="1"/>
  <c r="S3845" i="1"/>
  <c r="R3845" i="1"/>
  <c r="R4059" i="1"/>
  <c r="R4064" i="1"/>
  <c r="S4080" i="1"/>
  <c r="R4080" i="1"/>
  <c r="S4118" i="1"/>
  <c r="R4118" i="1"/>
  <c r="S4140" i="1"/>
  <c r="R4140" i="1"/>
  <c r="R4254" i="1"/>
  <c r="R4278" i="1"/>
  <c r="S4297" i="1"/>
  <c r="R4297" i="1"/>
  <c r="S4339" i="1"/>
  <c r="R4339" i="1"/>
  <c r="R4468" i="1"/>
  <c r="R2410" i="1"/>
  <c r="R2486" i="1"/>
  <c r="R2546" i="1"/>
  <c r="R2606" i="1"/>
  <c r="R2714" i="1"/>
  <c r="S2729" i="1"/>
  <c r="R2817" i="1"/>
  <c r="S2927" i="1"/>
  <c r="R3150" i="1"/>
  <c r="S3150" i="1"/>
  <c r="S3203" i="1"/>
  <c r="R3203" i="1"/>
  <c r="S3259" i="1"/>
  <c r="R3259" i="1"/>
  <c r="S3440" i="1"/>
  <c r="R3440" i="1"/>
  <c r="S3676" i="1"/>
  <c r="R3676" i="1"/>
  <c r="S3733" i="1"/>
  <c r="R3733" i="1"/>
  <c r="R4388" i="1"/>
  <c r="S4425" i="1"/>
  <c r="R4425" i="1"/>
  <c r="R4494" i="1"/>
  <c r="S4494" i="1"/>
  <c r="S3109" i="1"/>
  <c r="R3109" i="1"/>
  <c r="S3418" i="1"/>
  <c r="R3418" i="1"/>
  <c r="S3443" i="1"/>
  <c r="R3443" i="1"/>
  <c r="S3563" i="1"/>
  <c r="R3563" i="1"/>
  <c r="S3840" i="1"/>
  <c r="R3840" i="1"/>
  <c r="S3988" i="1"/>
  <c r="R3988" i="1"/>
  <c r="S4076" i="1"/>
  <c r="R4076" i="1"/>
  <c r="S4149" i="1"/>
  <c r="R4149" i="1"/>
  <c r="R4203" i="1"/>
  <c r="S4203" i="1"/>
  <c r="R4350" i="1"/>
  <c r="S4350" i="1"/>
  <c r="S4369" i="1"/>
  <c r="R4369" i="1"/>
  <c r="S4381" i="1"/>
  <c r="R4381" i="1"/>
  <c r="S3094" i="1"/>
  <c r="S3169" i="1"/>
  <c r="R3169" i="1"/>
  <c r="S3174" i="1"/>
  <c r="R3208" i="1"/>
  <c r="R3277" i="1"/>
  <c r="R3317" i="1"/>
  <c r="R3413" i="1"/>
  <c r="R3479" i="1"/>
  <c r="R3537" i="1"/>
  <c r="R3584" i="1"/>
  <c r="R3636" i="1"/>
  <c r="S3646" i="1"/>
  <c r="R3646" i="1"/>
  <c r="R3794" i="1"/>
  <c r="R3835" i="1"/>
  <c r="S4009" i="1"/>
  <c r="S4035" i="1"/>
  <c r="R4035" i="1"/>
  <c r="S4108" i="1"/>
  <c r="R4108" i="1"/>
  <c r="R4139" i="1"/>
  <c r="S4215" i="1"/>
  <c r="R4244" i="1"/>
  <c r="S4256" i="1"/>
  <c r="R4334" i="1"/>
  <c r="R4375" i="1"/>
  <c r="S4443" i="1"/>
  <c r="R4443" i="1"/>
  <c r="S4497" i="1"/>
  <c r="R4497" i="1"/>
  <c r="S3932" i="1"/>
  <c r="R3932" i="1"/>
  <c r="S4037" i="1"/>
  <c r="R4037" i="1"/>
  <c r="R4062" i="1"/>
  <c r="S4062" i="1"/>
  <c r="R4222" i="1"/>
  <c r="S4222" i="1"/>
  <c r="S4258" i="1"/>
  <c r="R4258" i="1"/>
  <c r="S2973" i="1"/>
  <c r="R2973" i="1"/>
  <c r="S3304" i="1"/>
  <c r="R3304" i="1"/>
  <c r="S3465" i="1"/>
  <c r="R3465" i="1"/>
  <c r="S3617" i="1"/>
  <c r="R3617" i="1"/>
  <c r="R3827" i="1"/>
  <c r="R3842" i="1"/>
  <c r="R3974" i="1"/>
  <c r="S3985" i="1"/>
  <c r="R3985" i="1"/>
  <c r="S3990" i="1"/>
  <c r="S4047" i="1"/>
  <c r="R4057" i="1"/>
  <c r="S4156" i="1"/>
  <c r="R4156" i="1"/>
  <c r="R4276" i="1"/>
  <c r="S4276" i="1"/>
  <c r="S4289" i="1"/>
  <c r="R4289" i="1"/>
  <c r="S4336" i="1"/>
  <c r="S4365" i="1"/>
  <c r="R4365" i="1"/>
  <c r="R4395" i="1"/>
  <c r="R4445" i="1"/>
  <c r="S4499" i="1"/>
  <c r="R4499" i="1"/>
  <c r="S4408" i="1"/>
  <c r="R4408" i="1"/>
  <c r="S3395" i="1"/>
  <c r="R3395" i="1"/>
  <c r="S3755" i="1"/>
  <c r="R3755" i="1"/>
  <c r="S4058" i="1"/>
  <c r="R4058" i="1"/>
  <c r="S4131" i="1"/>
  <c r="R4131" i="1"/>
  <c r="R4396" i="1"/>
  <c r="S4396" i="1"/>
  <c r="S4475" i="1"/>
  <c r="R4475" i="1"/>
  <c r="S4488" i="1"/>
  <c r="R4488" i="1"/>
  <c r="S3937" i="1"/>
  <c r="R3937" i="1"/>
  <c r="S4091" i="1"/>
  <c r="R4091" i="1"/>
  <c r="S4137" i="1"/>
  <c r="R4137" i="1"/>
  <c r="S4167" i="1"/>
  <c r="R4167" i="1"/>
  <c r="S2822" i="1"/>
  <c r="R2822" i="1"/>
  <c r="S3273" i="1"/>
  <c r="R3273" i="1"/>
  <c r="S3298" i="1"/>
  <c r="R3298" i="1"/>
  <c r="S3540" i="1"/>
  <c r="R3540" i="1"/>
  <c r="S3658" i="1"/>
  <c r="R3658" i="1"/>
  <c r="S3815" i="1"/>
  <c r="R3815" i="1"/>
  <c r="S3861" i="1"/>
  <c r="R3861" i="1"/>
  <c r="S4209" i="1"/>
  <c r="R4209" i="1"/>
  <c r="S4461" i="1"/>
  <c r="R4461" i="1"/>
  <c r="S3348" i="1"/>
  <c r="R3348" i="1"/>
  <c r="S3573" i="1"/>
  <c r="R3573" i="1"/>
  <c r="S3935" i="1"/>
  <c r="R3935" i="1"/>
  <c r="R2776" i="1"/>
  <c r="R2790" i="1"/>
  <c r="R2864" i="1"/>
  <c r="R2916" i="1"/>
  <c r="R2992" i="1"/>
  <c r="R3178" i="1"/>
  <c r="R3295" i="1"/>
  <c r="S3377" i="1"/>
  <c r="R3377" i="1"/>
  <c r="R3504" i="1"/>
  <c r="R3514" i="1"/>
  <c r="R3568" i="1"/>
  <c r="R3680" i="1"/>
  <c r="R3685" i="1"/>
  <c r="S3719" i="1"/>
  <c r="R3719" i="1"/>
  <c r="R3903" i="1"/>
  <c r="R3930" i="1"/>
  <c r="S4003" i="1"/>
  <c r="R4003" i="1"/>
  <c r="R4212" i="1"/>
  <c r="S4234" i="1"/>
  <c r="R4246" i="1"/>
  <c r="R4377" i="1"/>
  <c r="R4383" i="1"/>
  <c r="S4394" i="1"/>
  <c r="R4394" i="1"/>
  <c r="R4458" i="1"/>
  <c r="S3765" i="1"/>
  <c r="R3765" i="1"/>
  <c r="S4117" i="1"/>
  <c r="R4117" i="1"/>
  <c r="S4489" i="1"/>
  <c r="R4489" i="1"/>
  <c r="R3360" i="1"/>
  <c r="S3384" i="1"/>
  <c r="R3384" i="1"/>
  <c r="S3409" i="1"/>
  <c r="R3409" i="1"/>
  <c r="R3448" i="1"/>
  <c r="R3477" i="1"/>
  <c r="R3516" i="1"/>
  <c r="R3702" i="1"/>
  <c r="S3726" i="1"/>
  <c r="R3726" i="1"/>
  <c r="S3731" i="1"/>
  <c r="R3760" i="1"/>
  <c r="S3829" i="1"/>
  <c r="R3829" i="1"/>
  <c r="R3910" i="1"/>
  <c r="S3971" i="1"/>
  <c r="R3971" i="1"/>
  <c r="R4010" i="1"/>
  <c r="R4020" i="1"/>
  <c r="S4049" i="1"/>
  <c r="R4049" i="1"/>
  <c r="R4083" i="1"/>
  <c r="R4277" i="1"/>
  <c r="R4283" i="1"/>
  <c r="R4363" i="1"/>
  <c r="R4444" i="1"/>
  <c r="R4449" i="1"/>
  <c r="R4472" i="1"/>
  <c r="R3250" i="1"/>
  <c r="R3300" i="1"/>
  <c r="R3350" i="1"/>
  <c r="R3359" i="1"/>
  <c r="R3386" i="1"/>
  <c r="R3441" i="1"/>
  <c r="R3473" i="1"/>
  <c r="R3491" i="1"/>
  <c r="R3505" i="1"/>
  <c r="R3542" i="1"/>
  <c r="R3569" i="1"/>
  <c r="R3633" i="1"/>
  <c r="R3651" i="1"/>
  <c r="R3669" i="1"/>
  <c r="S3678" i="1"/>
  <c r="R3701" i="1"/>
  <c r="R3774" i="1"/>
  <c r="R3797" i="1"/>
  <c r="R3806" i="1"/>
  <c r="R3838" i="1"/>
  <c r="R3892" i="1"/>
  <c r="R3905" i="1"/>
  <c r="R3948" i="1"/>
  <c r="R3953" i="1"/>
  <c r="R3999" i="1"/>
  <c r="R4017" i="1"/>
  <c r="R4067" i="1"/>
  <c r="R4081" i="1"/>
  <c r="R4090" i="1"/>
  <c r="R4145" i="1"/>
  <c r="S4235" i="1"/>
  <c r="R4252" i="1"/>
  <c r="R4257" i="1"/>
  <c r="R4335" i="1"/>
  <c r="S4356" i="1"/>
  <c r="R4362" i="1"/>
  <c r="R4378" i="1"/>
  <c r="R4434" i="1"/>
  <c r="R3264" i="1"/>
  <c r="R3446" i="1"/>
  <c r="R3464" i="1"/>
  <c r="R3624" i="1"/>
  <c r="S3852" i="1"/>
  <c r="R3918" i="1"/>
  <c r="R4008" i="1"/>
  <c r="R4279" i="1"/>
  <c r="R4285" i="1"/>
  <c r="S4296" i="1"/>
  <c r="R4313" i="1"/>
  <c r="R4318" i="1"/>
  <c r="S4456" i="1"/>
  <c r="R4495" i="1"/>
  <c r="S161" i="1"/>
  <c r="R161" i="1"/>
  <c r="S879" i="1"/>
  <c r="R879" i="1"/>
  <c r="S1107" i="1"/>
  <c r="R1107" i="1"/>
  <c r="S2884" i="1"/>
  <c r="R2884" i="1"/>
  <c r="S3100" i="1"/>
  <c r="R3100" i="1"/>
  <c r="S141" i="1"/>
  <c r="R141" i="1"/>
  <c r="S250" i="1"/>
  <c r="R250" i="1"/>
  <c r="S291" i="1"/>
  <c r="R291" i="1"/>
  <c r="S519" i="1"/>
  <c r="R519" i="1"/>
  <c r="S559" i="1"/>
  <c r="R559" i="1"/>
  <c r="S599" i="1"/>
  <c r="R599" i="1"/>
  <c r="S639" i="1"/>
  <c r="R639" i="1"/>
  <c r="S679" i="1"/>
  <c r="R679" i="1"/>
  <c r="S719" i="1"/>
  <c r="R719" i="1"/>
  <c r="S759" i="1"/>
  <c r="R759" i="1"/>
  <c r="R73" i="1"/>
  <c r="S101" i="1"/>
  <c r="R101" i="1"/>
  <c r="S206" i="1"/>
  <c r="S210" i="1"/>
  <c r="R210" i="1"/>
  <c r="S271" i="1"/>
  <c r="R271" i="1"/>
  <c r="R451" i="1"/>
  <c r="S515" i="1"/>
  <c r="R515" i="1"/>
  <c r="S555" i="1"/>
  <c r="R555" i="1"/>
  <c r="S595" i="1"/>
  <c r="R595" i="1"/>
  <c r="S635" i="1"/>
  <c r="R635" i="1"/>
  <c r="S675" i="1"/>
  <c r="R675" i="1"/>
  <c r="S715" i="1"/>
  <c r="R715" i="1"/>
  <c r="S755" i="1"/>
  <c r="R755" i="1"/>
  <c r="S811" i="1"/>
  <c r="R811" i="1"/>
  <c r="R871" i="1"/>
  <c r="S983" i="1"/>
  <c r="R983" i="1"/>
  <c r="R2998" i="1"/>
  <c r="S3826" i="1"/>
  <c r="R3826" i="1"/>
  <c r="S81" i="1"/>
  <c r="R81" i="1"/>
  <c r="S186" i="1"/>
  <c r="S190" i="1"/>
  <c r="R190" i="1"/>
  <c r="S263" i="1"/>
  <c r="R348" i="1"/>
  <c r="R447" i="1"/>
  <c r="S867" i="1"/>
  <c r="R867" i="1"/>
  <c r="R923" i="1"/>
  <c r="S1039" i="1"/>
  <c r="R1039" i="1"/>
  <c r="S2810" i="1"/>
  <c r="R2810" i="1"/>
  <c r="S2918" i="1"/>
  <c r="R2918" i="1"/>
  <c r="S2942" i="1"/>
  <c r="R2942" i="1"/>
  <c r="S3730" i="1"/>
  <c r="R3730" i="1"/>
  <c r="R3844" i="1"/>
  <c r="S3858" i="1"/>
  <c r="R3858" i="1"/>
  <c r="S13" i="1"/>
  <c r="R21" i="1"/>
  <c r="S21" i="1"/>
  <c r="S126" i="1"/>
  <c r="S130" i="1"/>
  <c r="R130" i="1"/>
  <c r="R203" i="1"/>
  <c r="S211" i="1"/>
  <c r="R211" i="1"/>
  <c r="S223" i="1"/>
  <c r="R364" i="1"/>
  <c r="S507" i="1"/>
  <c r="R507" i="1"/>
  <c r="S547" i="1"/>
  <c r="R547" i="1"/>
  <c r="S587" i="1"/>
  <c r="R587" i="1"/>
  <c r="S627" i="1"/>
  <c r="R627" i="1"/>
  <c r="S667" i="1"/>
  <c r="R667" i="1"/>
  <c r="S707" i="1"/>
  <c r="R707" i="1"/>
  <c r="S747" i="1"/>
  <c r="R747" i="1"/>
  <c r="S971" i="1"/>
  <c r="R971" i="1"/>
  <c r="R1031" i="1"/>
  <c r="S2862" i="1"/>
  <c r="R2862" i="1"/>
  <c r="S2914" i="1"/>
  <c r="R2914" i="1"/>
  <c r="S3180" i="1"/>
  <c r="R3180" i="1"/>
  <c r="R3430" i="1"/>
  <c r="S110" i="1"/>
  <c r="R110" i="1"/>
  <c r="S191" i="1"/>
  <c r="R191" i="1"/>
  <c r="S799" i="1"/>
  <c r="R799" i="1"/>
  <c r="S1027" i="1"/>
  <c r="R1027" i="1"/>
  <c r="S3708" i="1"/>
  <c r="R3708" i="1"/>
  <c r="R3772" i="1"/>
  <c r="S3772" i="1"/>
  <c r="S121" i="1"/>
  <c r="R121" i="1"/>
  <c r="S230" i="1"/>
  <c r="R230" i="1"/>
  <c r="S2856" i="1"/>
  <c r="R2856" i="1"/>
  <c r="S61" i="1"/>
  <c r="R61" i="1"/>
  <c r="S170" i="1"/>
  <c r="R170" i="1"/>
  <c r="S251" i="1"/>
  <c r="R251" i="1"/>
  <c r="S511" i="1"/>
  <c r="R511" i="1"/>
  <c r="S551" i="1"/>
  <c r="R551" i="1"/>
  <c r="S591" i="1"/>
  <c r="R591" i="1"/>
  <c r="S631" i="1"/>
  <c r="R631" i="1"/>
  <c r="S671" i="1"/>
  <c r="R671" i="1"/>
  <c r="S711" i="1"/>
  <c r="R711" i="1"/>
  <c r="S751" i="1"/>
  <c r="R751" i="1"/>
  <c r="S919" i="1"/>
  <c r="R919" i="1"/>
  <c r="S2852" i="1"/>
  <c r="R2852" i="1"/>
  <c r="S41" i="1"/>
  <c r="R41" i="1"/>
  <c r="S146" i="1"/>
  <c r="S150" i="1"/>
  <c r="R150" i="1"/>
  <c r="R231" i="1"/>
  <c r="S231" i="1"/>
  <c r="S344" i="1"/>
  <c r="R344" i="1"/>
  <c r="R975" i="1"/>
  <c r="S3526" i="1"/>
  <c r="R3526" i="1"/>
  <c r="R4464" i="1"/>
  <c r="S4464" i="1"/>
  <c r="S86" i="1"/>
  <c r="S90" i="1"/>
  <c r="R90" i="1"/>
  <c r="R163" i="1"/>
  <c r="S171" i="1"/>
  <c r="R171" i="1"/>
  <c r="S321" i="1"/>
  <c r="R321" i="1"/>
  <c r="S333" i="1"/>
  <c r="S503" i="1"/>
  <c r="R503" i="1"/>
  <c r="S543" i="1"/>
  <c r="R543" i="1"/>
  <c r="S583" i="1"/>
  <c r="R583" i="1"/>
  <c r="S623" i="1"/>
  <c r="R623" i="1"/>
  <c r="S663" i="1"/>
  <c r="R663" i="1"/>
  <c r="S703" i="1"/>
  <c r="R703" i="1"/>
  <c r="S743" i="1"/>
  <c r="R743" i="1"/>
  <c r="S1079" i="1"/>
  <c r="R1079" i="1"/>
  <c r="S2710" i="1"/>
  <c r="R2710" i="1"/>
  <c r="S3148" i="1"/>
  <c r="R3148" i="1"/>
  <c r="S3494" i="1"/>
  <c r="R3494" i="1"/>
  <c r="S4207" i="1"/>
  <c r="R4207" i="1"/>
  <c r="S4260" i="1"/>
  <c r="R4260" i="1"/>
  <c r="S4321" i="1"/>
  <c r="R4321" i="1"/>
  <c r="S70" i="1"/>
  <c r="R70" i="1"/>
  <c r="S151" i="1"/>
  <c r="R151" i="1"/>
  <c r="S2696" i="1"/>
  <c r="R2696" i="1"/>
  <c r="S3190" i="1"/>
  <c r="R3190" i="1"/>
  <c r="S3376" i="1"/>
  <c r="R3376" i="1"/>
  <c r="S3408" i="1"/>
  <c r="R3408" i="1"/>
  <c r="S6" i="1"/>
  <c r="S10" i="1"/>
  <c r="R10" i="1"/>
  <c r="R83" i="1"/>
  <c r="S91" i="1"/>
  <c r="R91" i="1"/>
  <c r="S103" i="1"/>
  <c r="S273" i="1"/>
  <c r="S281" i="1"/>
  <c r="R281" i="1"/>
  <c r="R491" i="1"/>
  <c r="S535" i="1"/>
  <c r="R535" i="1"/>
  <c r="S575" i="1"/>
  <c r="R575" i="1"/>
  <c r="S615" i="1"/>
  <c r="R615" i="1"/>
  <c r="S655" i="1"/>
  <c r="R655" i="1"/>
  <c r="S695" i="1"/>
  <c r="R695" i="1"/>
  <c r="S735" i="1"/>
  <c r="R735" i="1"/>
  <c r="S839" i="1"/>
  <c r="R839" i="1"/>
  <c r="S2692" i="1"/>
  <c r="R2692" i="1"/>
  <c r="S2982" i="1"/>
  <c r="R2982" i="1"/>
  <c r="S3322" i="1"/>
  <c r="R3322" i="1"/>
  <c r="S3336" i="1"/>
  <c r="R3336" i="1"/>
  <c r="R3454" i="1"/>
  <c r="S3454" i="1"/>
  <c r="R3614" i="1"/>
  <c r="S3614" i="1"/>
  <c r="S4048" i="1"/>
  <c r="R4048" i="1"/>
  <c r="S26" i="1"/>
  <c r="S30" i="1"/>
  <c r="R30" i="1"/>
  <c r="S111" i="1"/>
  <c r="R111" i="1"/>
  <c r="R495" i="1"/>
  <c r="S787" i="1"/>
  <c r="R787" i="1"/>
  <c r="R843" i="1"/>
  <c r="S959" i="1"/>
  <c r="R959" i="1"/>
  <c r="R3038" i="1"/>
  <c r="S3140" i="1"/>
  <c r="R3140" i="1"/>
  <c r="S4404" i="1"/>
  <c r="R4404" i="1"/>
  <c r="S71" i="1"/>
  <c r="R71" i="1"/>
  <c r="S3034" i="1"/>
  <c r="R3034" i="1"/>
  <c r="S3168" i="1"/>
  <c r="R3168" i="1"/>
  <c r="R3696" i="1"/>
  <c r="S51" i="1"/>
  <c r="R51" i="1"/>
  <c r="S261" i="1"/>
  <c r="R261" i="1"/>
  <c r="S306" i="1"/>
  <c r="S310" i="1"/>
  <c r="R310" i="1"/>
  <c r="R483" i="1"/>
  <c r="S531" i="1"/>
  <c r="R531" i="1"/>
  <c r="S571" i="1"/>
  <c r="R571" i="1"/>
  <c r="S611" i="1"/>
  <c r="R611" i="1"/>
  <c r="S651" i="1"/>
  <c r="R651" i="1"/>
  <c r="S691" i="1"/>
  <c r="R691" i="1"/>
  <c r="S731" i="1"/>
  <c r="R731" i="1"/>
  <c r="S891" i="1"/>
  <c r="R891" i="1"/>
  <c r="R951" i="1"/>
  <c r="S1063" i="1"/>
  <c r="R1063" i="1"/>
  <c r="S3282" i="1"/>
  <c r="R3282" i="1"/>
  <c r="S3578" i="1"/>
  <c r="R3578" i="1"/>
  <c r="S31" i="1"/>
  <c r="R31" i="1"/>
  <c r="S241" i="1"/>
  <c r="R241" i="1"/>
  <c r="S947" i="1"/>
  <c r="R947" i="1"/>
  <c r="S2730" i="1"/>
  <c r="R2730" i="1"/>
  <c r="S2954" i="1"/>
  <c r="R2954" i="1"/>
  <c r="R3" i="1"/>
  <c r="R11" i="1"/>
  <c r="S11" i="1"/>
  <c r="R193" i="1"/>
  <c r="R221" i="1"/>
  <c r="S221" i="1"/>
  <c r="S286" i="1"/>
  <c r="S290" i="1"/>
  <c r="R290" i="1"/>
  <c r="R354" i="1"/>
  <c r="R475" i="1"/>
  <c r="S527" i="1"/>
  <c r="R527" i="1"/>
  <c r="S567" i="1"/>
  <c r="R567" i="1"/>
  <c r="S607" i="1"/>
  <c r="R607" i="1"/>
  <c r="S647" i="1"/>
  <c r="R647" i="1"/>
  <c r="S687" i="1"/>
  <c r="R687" i="1"/>
  <c r="S727" i="1"/>
  <c r="R727" i="1"/>
  <c r="S999" i="1"/>
  <c r="R999" i="1"/>
  <c r="S3260" i="1"/>
  <c r="R3260" i="1"/>
  <c r="S50" i="1"/>
  <c r="R50" i="1"/>
  <c r="S131" i="1"/>
  <c r="R131" i="1"/>
  <c r="S301" i="1"/>
  <c r="R301" i="1"/>
  <c r="S539" i="1"/>
  <c r="R539" i="1"/>
  <c r="S579" i="1"/>
  <c r="R579" i="1"/>
  <c r="S619" i="1"/>
  <c r="R619" i="1"/>
  <c r="S659" i="1"/>
  <c r="R659" i="1"/>
  <c r="S699" i="1"/>
  <c r="R699" i="1"/>
  <c r="S739" i="1"/>
  <c r="R739" i="1"/>
  <c r="S903" i="1"/>
  <c r="R903" i="1"/>
  <c r="S201" i="1"/>
  <c r="R201" i="1"/>
  <c r="S181" i="1"/>
  <c r="R181" i="1"/>
  <c r="S270" i="1"/>
  <c r="R270" i="1"/>
  <c r="S311" i="1"/>
  <c r="R311" i="1"/>
  <c r="S327" i="1"/>
  <c r="R327" i="1"/>
  <c r="S347" i="1"/>
  <c r="R347" i="1"/>
  <c r="S523" i="1"/>
  <c r="R523" i="1"/>
  <c r="S563" i="1"/>
  <c r="R563" i="1"/>
  <c r="S603" i="1"/>
  <c r="R603" i="1"/>
  <c r="S643" i="1"/>
  <c r="R643" i="1"/>
  <c r="S683" i="1"/>
  <c r="R683" i="1"/>
  <c r="S723" i="1"/>
  <c r="R723" i="1"/>
  <c r="S823" i="1"/>
  <c r="R823" i="1"/>
  <c r="S1051" i="1"/>
  <c r="R1051" i="1"/>
  <c r="R2936" i="1"/>
  <c r="S2902" i="1"/>
  <c r="R2902" i="1"/>
  <c r="S3484" i="1"/>
  <c r="R3484" i="1"/>
  <c r="S4086" i="1"/>
  <c r="R835" i="1"/>
  <c r="R915" i="1"/>
  <c r="R995" i="1"/>
  <c r="R1075" i="1"/>
  <c r="S2828" i="1"/>
  <c r="R2828" i="1"/>
  <c r="S2874" i="1"/>
  <c r="R2874" i="1"/>
  <c r="R2958" i="1"/>
  <c r="S3084" i="1"/>
  <c r="R3084" i="1"/>
  <c r="S3248" i="1"/>
  <c r="R3248" i="1"/>
  <c r="S3906" i="1"/>
  <c r="R3906" i="1"/>
  <c r="S3162" i="1"/>
  <c r="R3162" i="1"/>
  <c r="S3790" i="1"/>
  <c r="R3790" i="1"/>
  <c r="R338" i="1"/>
  <c r="S338" i="1"/>
  <c r="S2706" i="1"/>
  <c r="R2706" i="1"/>
  <c r="S3654" i="1"/>
  <c r="R3654" i="1"/>
  <c r="S4293" i="1"/>
  <c r="R4293" i="1"/>
  <c r="S4315" i="1"/>
  <c r="R4315" i="1"/>
  <c r="S4343" i="1"/>
  <c r="R4343" i="1"/>
  <c r="R365" i="1"/>
  <c r="R807" i="1"/>
  <c r="R887" i="1"/>
  <c r="R967" i="1"/>
  <c r="R1047" i="1"/>
  <c r="R2734" i="1"/>
  <c r="R2752" i="1"/>
  <c r="R3016" i="1"/>
  <c r="R3044" i="1"/>
  <c r="R3122" i="1"/>
  <c r="S4282" i="1"/>
  <c r="R4282" i="1"/>
  <c r="S2748" i="1"/>
  <c r="R2748" i="1"/>
  <c r="S4255" i="1"/>
  <c r="R4255" i="1"/>
  <c r="S3022" i="1"/>
  <c r="R3022" i="1"/>
  <c r="S3082" i="1"/>
  <c r="R3082" i="1"/>
  <c r="S3128" i="1"/>
  <c r="R3128" i="1"/>
  <c r="S3998" i="1"/>
  <c r="R3998" i="1"/>
  <c r="S4393" i="1"/>
  <c r="R4393" i="1"/>
  <c r="S2994" i="1"/>
  <c r="R2994" i="1"/>
  <c r="S3378" i="1"/>
  <c r="R3378" i="1"/>
  <c r="S3642" i="1"/>
  <c r="R3642" i="1"/>
  <c r="S4144" i="1"/>
  <c r="R4144" i="1"/>
  <c r="R779" i="1"/>
  <c r="R859" i="1"/>
  <c r="R939" i="1"/>
  <c r="R1019" i="1"/>
  <c r="R1099" i="1"/>
  <c r="R2896" i="1"/>
  <c r="R2924" i="1"/>
  <c r="S3228" i="1"/>
  <c r="R3228" i="1"/>
  <c r="S3524" i="1"/>
  <c r="R3524" i="1"/>
  <c r="S3538" i="1"/>
  <c r="R3538" i="1"/>
  <c r="S3856" i="1"/>
  <c r="R3856" i="1"/>
  <c r="S355" i="1"/>
  <c r="R355" i="1"/>
  <c r="S2772" i="1"/>
  <c r="R2772" i="1"/>
  <c r="S3620" i="1"/>
  <c r="R3620" i="1"/>
  <c r="S2786" i="1"/>
  <c r="R2786" i="1"/>
  <c r="R2976" i="1"/>
  <c r="R3004" i="1"/>
  <c r="S3324" i="1"/>
  <c r="R3324" i="1"/>
  <c r="S3506" i="1"/>
  <c r="R3802" i="1"/>
  <c r="S3870" i="1"/>
  <c r="R3870" i="1"/>
  <c r="S3106" i="1"/>
  <c r="R3106" i="1"/>
  <c r="S3202" i="1"/>
  <c r="R3202" i="1"/>
  <c r="R2814" i="1"/>
  <c r="R2832" i="1"/>
  <c r="R2878" i="1"/>
  <c r="S3402" i="1"/>
  <c r="R3402" i="1"/>
  <c r="S3456" i="1"/>
  <c r="R3456" i="1"/>
  <c r="S3604" i="1"/>
  <c r="R3604" i="1"/>
  <c r="R3756" i="1"/>
  <c r="S3756" i="1"/>
  <c r="S4206" i="1"/>
  <c r="R4206" i="1"/>
  <c r="S4342" i="1"/>
  <c r="R4342" i="1"/>
  <c r="S3308" i="1"/>
  <c r="R3308" i="1"/>
  <c r="S3362" i="1"/>
  <c r="R3362" i="1"/>
  <c r="S3416" i="1"/>
  <c r="R3416" i="1"/>
  <c r="S3810" i="1"/>
  <c r="R3810" i="1"/>
  <c r="S4134" i="1"/>
  <c r="R4134" i="1"/>
  <c r="R2708" i="1"/>
  <c r="R2788" i="1"/>
  <c r="R2882" i="1"/>
  <c r="R2922" i="1"/>
  <c r="R2962" i="1"/>
  <c r="R3002" i="1"/>
  <c r="R3042" i="1"/>
  <c r="R3064" i="1"/>
  <c r="R3152" i="1"/>
  <c r="R3232" i="1"/>
  <c r="R3340" i="1"/>
  <c r="R3510" i="1"/>
  <c r="S3564" i="1"/>
  <c r="R3564" i="1"/>
  <c r="S3694" i="1"/>
  <c r="R3694" i="1"/>
  <c r="R3734" i="1"/>
  <c r="S3788" i="1"/>
  <c r="R3788" i="1"/>
  <c r="S3824" i="1"/>
  <c r="R3824" i="1"/>
  <c r="S3934" i="1"/>
  <c r="R3934" i="1"/>
  <c r="S4120" i="1"/>
  <c r="R4120" i="1"/>
  <c r="R4270" i="1"/>
  <c r="S4304" i="1"/>
  <c r="R4304" i="1"/>
  <c r="S4332" i="1"/>
  <c r="R4332" i="1"/>
  <c r="S3096" i="1"/>
  <c r="R3096" i="1"/>
  <c r="S3242" i="1"/>
  <c r="R3242" i="1"/>
  <c r="S3296" i="1"/>
  <c r="R3296" i="1"/>
  <c r="S3444" i="1"/>
  <c r="R3444" i="1"/>
  <c r="S3762" i="1"/>
  <c r="R3762" i="1"/>
  <c r="R4176" i="1"/>
  <c r="S4176" i="1"/>
  <c r="R2688" i="1"/>
  <c r="R2726" i="1"/>
  <c r="R2768" i="1"/>
  <c r="R2806" i="1"/>
  <c r="R2848" i="1"/>
  <c r="R2892" i="1"/>
  <c r="R2932" i="1"/>
  <c r="R2972" i="1"/>
  <c r="R3012" i="1"/>
  <c r="R3052" i="1"/>
  <c r="S3118" i="1"/>
  <c r="R3220" i="1"/>
  <c r="S3256" i="1"/>
  <c r="R3256" i="1"/>
  <c r="S3426" i="1"/>
  <c r="R3498" i="1"/>
  <c r="S3574" i="1"/>
  <c r="R3574" i="1"/>
  <c r="R3632" i="1"/>
  <c r="R3686" i="1"/>
  <c r="S3962" i="1"/>
  <c r="R3962" i="1"/>
  <c r="R3980" i="1"/>
  <c r="R4182" i="1"/>
  <c r="S4182" i="1"/>
  <c r="R4197" i="1"/>
  <c r="R4208" i="1"/>
  <c r="R4218" i="1"/>
  <c r="S4218" i="1"/>
  <c r="S4371" i="1"/>
  <c r="R4371" i="1"/>
  <c r="S4403" i="1"/>
  <c r="R4403" i="1"/>
  <c r="S3136" i="1"/>
  <c r="R3136" i="1"/>
  <c r="S3176" i="1"/>
  <c r="R3176" i="1"/>
  <c r="S3404" i="1"/>
  <c r="R3404" i="1"/>
  <c r="S3944" i="1"/>
  <c r="R3944" i="1"/>
  <c r="S4272" i="1"/>
  <c r="R4272" i="1"/>
  <c r="S4437" i="1"/>
  <c r="R4437" i="1"/>
  <c r="R2680" i="1"/>
  <c r="R2760" i="1"/>
  <c r="R2840" i="1"/>
  <c r="R2888" i="1"/>
  <c r="R2928" i="1"/>
  <c r="R2968" i="1"/>
  <c r="R3008" i="1"/>
  <c r="R3048" i="1"/>
  <c r="S3216" i="1"/>
  <c r="R3216" i="1"/>
  <c r="R3328" i="1"/>
  <c r="S3364" i="1"/>
  <c r="R3364" i="1"/>
  <c r="R3458" i="1"/>
  <c r="S3534" i="1"/>
  <c r="R3606" i="1"/>
  <c r="S3628" i="1"/>
  <c r="R3628" i="1"/>
  <c r="S3682" i="1"/>
  <c r="R3682" i="1"/>
  <c r="R3758" i="1"/>
  <c r="S4104" i="1"/>
  <c r="R4104" i="1"/>
  <c r="S4136" i="1"/>
  <c r="R4136" i="1"/>
  <c r="S4158" i="1"/>
  <c r="R4158" i="1"/>
  <c r="R4366" i="1"/>
  <c r="S4426" i="1"/>
  <c r="S3284" i="1"/>
  <c r="R3284" i="1"/>
  <c r="S3548" i="1"/>
  <c r="R3548" i="1"/>
  <c r="S3602" i="1"/>
  <c r="R3602" i="1"/>
  <c r="S3656" i="1"/>
  <c r="R3656" i="1"/>
  <c r="S4018" i="1"/>
  <c r="R4018" i="1"/>
  <c r="S4068" i="1"/>
  <c r="R4068" i="1"/>
  <c r="R4290" i="1"/>
  <c r="S4290" i="1"/>
  <c r="R328" i="1"/>
  <c r="R345" i="1"/>
  <c r="R2702" i="1"/>
  <c r="R2744" i="1"/>
  <c r="R2782" i="1"/>
  <c r="R2824" i="1"/>
  <c r="R2880" i="1"/>
  <c r="R2920" i="1"/>
  <c r="R2960" i="1"/>
  <c r="R3000" i="1"/>
  <c r="R3040" i="1"/>
  <c r="R3102" i="1"/>
  <c r="S3124" i="1"/>
  <c r="R3124" i="1"/>
  <c r="S3266" i="1"/>
  <c r="R3338" i="1"/>
  <c r="S3414" i="1"/>
  <c r="R3414" i="1"/>
  <c r="R3472" i="1"/>
  <c r="R3580" i="1"/>
  <c r="R3732" i="1"/>
  <c r="S3968" i="1"/>
  <c r="R3968" i="1"/>
  <c r="S4301" i="1"/>
  <c r="R4301" i="1"/>
  <c r="S4433" i="1"/>
  <c r="R4433" i="1"/>
  <c r="R362" i="1"/>
  <c r="R2740" i="1"/>
  <c r="R2820" i="1"/>
  <c r="R2858" i="1"/>
  <c r="R2898" i="1"/>
  <c r="R2938" i="1"/>
  <c r="R2978" i="1"/>
  <c r="R3018" i="1"/>
  <c r="R3058" i="1"/>
  <c r="R3164" i="1"/>
  <c r="S3186" i="1"/>
  <c r="S3204" i="1"/>
  <c r="R3204" i="1"/>
  <c r="S3244" i="1"/>
  <c r="R3244" i="1"/>
  <c r="S3562" i="1"/>
  <c r="R3562" i="1"/>
  <c r="S3616" i="1"/>
  <c r="R3616" i="1"/>
  <c r="S3692" i="1"/>
  <c r="R3692" i="1"/>
  <c r="R3872" i="1"/>
  <c r="R3898" i="1"/>
  <c r="S4096" i="1"/>
  <c r="R4096" i="1"/>
  <c r="S4225" i="1"/>
  <c r="R4225" i="1"/>
  <c r="S4399" i="1"/>
  <c r="R4399" i="1"/>
  <c r="S4439" i="1"/>
  <c r="R4439" i="1"/>
  <c r="S3080" i="1"/>
  <c r="R3080" i="1"/>
  <c r="S3468" i="1"/>
  <c r="R3468" i="1"/>
  <c r="S3522" i="1"/>
  <c r="R3522" i="1"/>
  <c r="S3576" i="1"/>
  <c r="R3576" i="1"/>
  <c r="R3836" i="1"/>
  <c r="S3836" i="1"/>
  <c r="S3894" i="1"/>
  <c r="R3894" i="1"/>
  <c r="R3950" i="1"/>
  <c r="S3950" i="1"/>
  <c r="S4373" i="1"/>
  <c r="R4373" i="1"/>
  <c r="R5" i="1"/>
  <c r="R15" i="1"/>
  <c r="R25" i="1"/>
  <c r="R35" i="1"/>
  <c r="R45" i="1"/>
  <c r="R55" i="1"/>
  <c r="R65" i="1"/>
  <c r="R75" i="1"/>
  <c r="R85" i="1"/>
  <c r="R95" i="1"/>
  <c r="R105" i="1"/>
  <c r="R115" i="1"/>
  <c r="R125" i="1"/>
  <c r="R135" i="1"/>
  <c r="R145" i="1"/>
  <c r="R155" i="1"/>
  <c r="R165" i="1"/>
  <c r="R175" i="1"/>
  <c r="R185" i="1"/>
  <c r="R195" i="1"/>
  <c r="R205" i="1"/>
  <c r="R215" i="1"/>
  <c r="R225" i="1"/>
  <c r="R235" i="1"/>
  <c r="R245" i="1"/>
  <c r="R255" i="1"/>
  <c r="R265" i="1"/>
  <c r="R275" i="1"/>
  <c r="R285" i="1"/>
  <c r="R295" i="1"/>
  <c r="R305" i="1"/>
  <c r="R315" i="1"/>
  <c r="R342" i="1"/>
  <c r="R2690" i="1"/>
  <c r="R2732" i="1"/>
  <c r="R2770" i="1"/>
  <c r="R2812" i="1"/>
  <c r="R2850" i="1"/>
  <c r="R2894" i="1"/>
  <c r="R2934" i="1"/>
  <c r="R2974" i="1"/>
  <c r="R3014" i="1"/>
  <c r="R3054" i="1"/>
  <c r="R3258" i="1"/>
  <c r="S3334" i="1"/>
  <c r="R3334" i="1"/>
  <c r="R3392" i="1"/>
  <c r="R3500" i="1"/>
  <c r="R3670" i="1"/>
  <c r="S3728" i="1"/>
  <c r="S4060" i="1"/>
  <c r="R4060" i="1"/>
  <c r="S4302" i="1"/>
  <c r="R4302" i="1"/>
  <c r="R4368" i="1"/>
  <c r="S3160" i="1"/>
  <c r="R3160" i="1"/>
  <c r="S3482" i="1"/>
  <c r="R3482" i="1"/>
  <c r="S3536" i="1"/>
  <c r="R3536" i="1"/>
  <c r="S4024" i="1"/>
  <c r="R4024" i="1"/>
  <c r="R4406" i="1"/>
  <c r="S4406" i="1"/>
  <c r="R2" i="1"/>
  <c r="R12" i="1"/>
  <c r="R22" i="1"/>
  <c r="R32" i="1"/>
  <c r="R42" i="1"/>
  <c r="R52" i="1"/>
  <c r="R62" i="1"/>
  <c r="R72" i="1"/>
  <c r="R82" i="1"/>
  <c r="R92" i="1"/>
  <c r="R102" i="1"/>
  <c r="R112" i="1"/>
  <c r="R122" i="1"/>
  <c r="R132" i="1"/>
  <c r="R142" i="1"/>
  <c r="R152" i="1"/>
  <c r="R162" i="1"/>
  <c r="R172" i="1"/>
  <c r="R182" i="1"/>
  <c r="R192" i="1"/>
  <c r="R202" i="1"/>
  <c r="R212" i="1"/>
  <c r="R222" i="1"/>
  <c r="R232" i="1"/>
  <c r="R242" i="1"/>
  <c r="R252" i="1"/>
  <c r="R262" i="1"/>
  <c r="R272" i="1"/>
  <c r="R282" i="1"/>
  <c r="R292" i="1"/>
  <c r="R302" i="1"/>
  <c r="R312" i="1"/>
  <c r="R322" i="1"/>
  <c r="R356" i="1"/>
  <c r="R2724" i="1"/>
  <c r="R2842" i="1"/>
  <c r="R3050" i="1"/>
  <c r="S3388" i="1"/>
  <c r="R3388" i="1"/>
  <c r="S3442" i="1"/>
  <c r="R3442" i="1"/>
  <c r="S3496" i="1"/>
  <c r="R3496" i="1"/>
  <c r="R2720" i="1"/>
  <c r="R2800" i="1"/>
  <c r="R2868" i="1"/>
  <c r="R2908" i="1"/>
  <c r="R2948" i="1"/>
  <c r="R2988" i="1"/>
  <c r="R3028" i="1"/>
  <c r="R3072" i="1"/>
  <c r="S3254" i="1"/>
  <c r="R3254" i="1"/>
  <c r="R3312" i="1"/>
  <c r="R3420" i="1"/>
  <c r="R3590" i="1"/>
  <c r="S3644" i="1"/>
  <c r="R3644" i="1"/>
  <c r="R3720" i="1"/>
  <c r="S3742" i="1"/>
  <c r="R3742" i="1"/>
  <c r="R3792" i="1"/>
  <c r="R3814" i="1"/>
  <c r="S3992" i="1"/>
  <c r="R3992" i="1"/>
  <c r="R4174" i="1"/>
  <c r="S4303" i="1"/>
  <c r="R4303" i="1"/>
  <c r="S4331" i="1"/>
  <c r="R4331" i="1"/>
  <c r="S4295" i="1"/>
  <c r="R4295" i="1"/>
  <c r="S4442" i="1"/>
  <c r="R4442" i="1"/>
  <c r="S3976" i="1"/>
  <c r="R3976" i="1"/>
  <c r="S4012" i="1"/>
  <c r="R4012" i="1"/>
  <c r="S4084" i="1"/>
  <c r="R4084" i="1"/>
  <c r="S4361" i="1"/>
  <c r="R4361" i="1"/>
  <c r="S4243" i="1"/>
  <c r="R4243" i="1"/>
  <c r="R3240" i="1"/>
  <c r="R3320" i="1"/>
  <c r="R3400" i="1"/>
  <c r="R3480" i="1"/>
  <c r="R3560" i="1"/>
  <c r="R3640" i="1"/>
  <c r="R3754" i="1"/>
  <c r="R3822" i="1"/>
  <c r="R3890" i="1"/>
  <c r="S4022" i="1"/>
  <c r="R4130" i="1"/>
  <c r="S4130" i="1"/>
  <c r="S4227" i="1"/>
  <c r="R4227" i="1"/>
  <c r="S4237" i="1"/>
  <c r="R4237" i="1"/>
  <c r="S4275" i="1"/>
  <c r="R4275" i="1"/>
  <c r="S4286" i="1"/>
  <c r="R4286" i="1"/>
  <c r="S4421" i="1"/>
  <c r="R4421" i="1"/>
  <c r="S4470" i="1"/>
  <c r="R4470" i="1"/>
  <c r="S4492" i="1"/>
  <c r="S4503" i="1"/>
  <c r="R4503" i="1"/>
  <c r="S3878" i="1"/>
  <c r="R3878" i="1"/>
  <c r="R3982" i="1"/>
  <c r="S3982" i="1"/>
  <c r="S4482" i="1"/>
  <c r="R4482" i="1"/>
  <c r="S4493" i="1"/>
  <c r="R4493" i="1"/>
  <c r="S3798" i="1"/>
  <c r="R3798" i="1"/>
  <c r="S4122" i="1"/>
  <c r="R4122" i="1"/>
  <c r="R4250" i="1"/>
  <c r="S4250" i="1"/>
  <c r="S4417" i="1"/>
  <c r="R4417" i="1"/>
  <c r="S3960" i="1"/>
  <c r="R3960" i="1"/>
  <c r="S4172" i="1"/>
  <c r="R4172" i="1"/>
  <c r="S4183" i="1"/>
  <c r="R4183" i="1"/>
  <c r="S4239" i="1"/>
  <c r="R4239" i="1"/>
  <c r="S4353" i="1"/>
  <c r="R4353" i="1"/>
  <c r="S4364" i="1"/>
  <c r="R4364" i="1"/>
  <c r="S4477" i="1"/>
  <c r="R4477" i="1"/>
  <c r="S3718" i="1"/>
  <c r="R3718" i="1"/>
  <c r="S4042" i="1"/>
  <c r="R4042" i="1"/>
  <c r="S4078" i="1"/>
  <c r="R4078" i="1"/>
  <c r="S4462" i="1"/>
  <c r="R4462" i="1"/>
  <c r="S4056" i="1"/>
  <c r="R4056" i="1"/>
  <c r="S4424" i="1"/>
  <c r="R4424" i="1"/>
  <c r="R3116" i="1"/>
  <c r="R3154" i="1"/>
  <c r="R3748" i="1"/>
  <c r="R3782" i="1"/>
  <c r="R3816" i="1"/>
  <c r="R3850" i="1"/>
  <c r="S4092" i="1"/>
  <c r="R4092" i="1"/>
  <c r="S4262" i="1"/>
  <c r="R4262" i="1"/>
  <c r="S4306" i="1"/>
  <c r="R4306" i="1"/>
  <c r="S4322" i="1"/>
  <c r="R4322" i="1"/>
  <c r="S4457" i="1"/>
  <c r="R4457" i="1"/>
  <c r="R4484" i="1"/>
  <c r="R3112" i="1"/>
  <c r="R3192" i="1"/>
  <c r="R3272" i="1"/>
  <c r="R3352" i="1"/>
  <c r="R3432" i="1"/>
  <c r="R3512" i="1"/>
  <c r="R3592" i="1"/>
  <c r="R3672" i="1"/>
  <c r="R3710" i="1"/>
  <c r="R3778" i="1"/>
  <c r="R3846" i="1"/>
  <c r="R3922" i="1"/>
  <c r="R3984" i="1"/>
  <c r="S4128" i="1"/>
  <c r="R4128" i="1"/>
  <c r="S4164" i="1"/>
  <c r="R4164" i="1"/>
  <c r="S4273" i="1"/>
  <c r="R4273" i="1"/>
  <c r="S4300" i="1"/>
  <c r="R4300" i="1"/>
  <c r="S4386" i="1"/>
  <c r="R4386" i="1"/>
  <c r="S4452" i="1"/>
  <c r="R4452" i="1"/>
  <c r="S4004" i="1"/>
  <c r="R4004" i="1"/>
  <c r="S4180" i="1"/>
  <c r="R4180" i="1"/>
  <c r="S4186" i="1"/>
  <c r="R4186" i="1"/>
  <c r="S4226" i="1"/>
  <c r="R4226" i="1"/>
  <c r="R4242" i="1"/>
  <c r="R4312" i="1"/>
  <c r="S4328" i="1"/>
  <c r="S4040" i="1"/>
  <c r="R4040" i="1"/>
  <c r="S4323" i="1"/>
  <c r="R4323" i="1"/>
  <c r="S4413" i="1"/>
  <c r="R4413" i="1"/>
  <c r="S4463" i="1"/>
  <c r="R4463" i="1"/>
  <c r="S4502" i="1"/>
  <c r="R4502" i="1"/>
  <c r="S4340" i="1"/>
  <c r="R4340" i="1"/>
  <c r="S4401" i="1"/>
  <c r="R4401" i="1"/>
  <c r="S4411" i="1"/>
  <c r="R4411" i="1"/>
  <c r="S4422" i="1"/>
  <c r="R4422" i="1"/>
  <c r="S4281" i="1"/>
  <c r="R4281" i="1"/>
  <c r="S4291" i="1"/>
  <c r="R4291" i="1"/>
  <c r="S4382" i="1"/>
  <c r="R4382" i="1"/>
  <c r="S4241" i="1"/>
  <c r="R4241" i="1"/>
  <c r="S4251" i="1"/>
  <c r="R4251" i="1"/>
  <c r="S4453" i="1"/>
  <c r="R4453" i="1"/>
  <c r="S4189" i="1"/>
  <c r="R4189" i="1"/>
  <c r="S4333" i="1"/>
  <c r="R4333" i="1"/>
  <c r="S4500" i="1"/>
  <c r="R4500" i="1"/>
  <c r="S4204" i="1"/>
  <c r="R4204" i="1"/>
  <c r="S4253" i="1"/>
  <c r="R4253" i="1"/>
  <c r="S4460" i="1"/>
  <c r="R4460" i="1"/>
  <c r="R4324" i="1"/>
  <c r="R4359" i="1"/>
  <c r="S4420" i="1"/>
  <c r="R4420" i="1"/>
  <c r="R4430" i="1"/>
  <c r="S4481" i="1"/>
  <c r="R4481" i="1"/>
  <c r="R4486" i="1"/>
  <c r="S4491" i="1"/>
  <c r="R4491" i="1"/>
  <c r="R4501" i="1"/>
  <c r="R4506" i="1"/>
  <c r="R3956" i="1"/>
  <c r="R3994" i="1"/>
  <c r="R4036" i="1"/>
  <c r="R4074" i="1"/>
  <c r="R4116" i="1"/>
  <c r="R4154" i="1"/>
  <c r="R4210" i="1"/>
  <c r="R4229" i="1"/>
  <c r="R4264" i="1"/>
  <c r="R4284" i="1"/>
  <c r="S4410" i="1"/>
  <c r="R4415" i="1"/>
  <c r="R4435" i="1"/>
  <c r="R3952" i="1"/>
  <c r="R4032" i="1"/>
  <c r="R4112" i="1"/>
  <c r="S4380" i="1"/>
  <c r="R4380" i="1"/>
  <c r="S4441" i="1"/>
  <c r="R4441" i="1"/>
  <c r="S4451" i="1"/>
  <c r="R4451" i="1"/>
  <c r="R4179" i="1"/>
  <c r="R4200" i="1"/>
  <c r="R4269" i="1"/>
  <c r="R4309" i="1"/>
  <c r="R4349" i="1"/>
  <c r="R4358" i="1"/>
  <c r="R4389" i="1"/>
  <c r="R4398" i="1"/>
  <c r="R4429" i="1"/>
  <c r="R4438" i="1"/>
  <c r="R4469" i="1"/>
  <c r="R4478" i="1"/>
  <c r="R4509" i="1"/>
  <c r="R4217" i="1"/>
  <c r="R4247" i="1"/>
  <c r="R4287" i="1"/>
  <c r="R4327" i="1"/>
  <c r="R4367" i="1"/>
  <c r="R4407" i="1"/>
  <c r="R4447" i="1"/>
  <c r="R4487" i="1"/>
  <c r="R4185" i="1"/>
  <c r="R4202" i="1"/>
  <c r="R4223" i="1"/>
  <c r="R4240" i="1"/>
  <c r="R4271" i="1"/>
  <c r="R4280" i="1"/>
  <c r="R4311" i="1"/>
  <c r="R4320" i="1"/>
  <c r="R4351" i="1"/>
  <c r="R4360" i="1"/>
  <c r="R4391" i="1"/>
  <c r="R4400" i="1"/>
  <c r="R4431" i="1"/>
  <c r="R4440" i="1"/>
  <c r="R4471" i="1"/>
  <c r="R4480" i="1"/>
  <c r="R4511" i="1"/>
  <c r="R4177" i="1"/>
  <c r="R4267" i="1"/>
  <c r="R4307" i="1"/>
  <c r="R4347" i="1"/>
  <c r="R4387" i="1"/>
  <c r="R4427" i="1"/>
  <c r="R4467" i="1"/>
  <c r="R450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 Jeffery</author>
  </authors>
  <commentList>
    <comment ref="X1" authorId="0" shapeId="0" xr:uid="{84EE7840-063C-4491-A126-943FF4755AD5}">
      <text>
        <r>
          <rPr>
            <b/>
            <sz val="9"/>
            <color indexed="81"/>
            <rFont val="Tahoma"/>
            <family val="2"/>
          </rPr>
          <t>Mark Jeffery:</t>
        </r>
        <r>
          <rPr>
            <sz val="9"/>
            <color indexed="81"/>
            <rFont val="Tahoma"/>
            <family val="2"/>
          </rPr>
          <t xml:space="preserve">
These metrics were added to the original data file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 Jeffery</author>
  </authors>
  <commentList>
    <comment ref="S1" authorId="0" shapeId="0" xr:uid="{A7471BC7-BDA4-44D4-BC38-33C232A4D963}">
      <text>
        <r>
          <rPr>
            <b/>
            <sz val="9"/>
            <color indexed="81"/>
            <rFont val="Tahoma"/>
            <family val="2"/>
          </rPr>
          <t>Mark Jeffery:</t>
        </r>
        <r>
          <rPr>
            <sz val="9"/>
            <color indexed="81"/>
            <rFont val="Tahoma"/>
            <family val="2"/>
          </rPr>
          <t xml:space="preserve">
These metrics were added to the original data file</t>
        </r>
      </text>
    </comment>
  </commentList>
</comments>
</file>

<file path=xl/sharedStrings.xml><?xml version="1.0" encoding="utf-8"?>
<sst xmlns="http://schemas.openxmlformats.org/spreadsheetml/2006/main" count="76900" uniqueCount="7170">
  <si>
    <t>Publisher ID</t>
  </si>
  <si>
    <t>Publisher Name</t>
  </si>
  <si>
    <t>Keyword ID</t>
  </si>
  <si>
    <t>Keyword</t>
  </si>
  <si>
    <t>Match Type</t>
  </si>
  <si>
    <t>Campaign</t>
  </si>
  <si>
    <t>Keyword Group</t>
  </si>
  <si>
    <t>Category</t>
  </si>
  <si>
    <t>Bid Strategy</t>
  </si>
  <si>
    <t>Keyword Type</t>
  </si>
  <si>
    <t>Status</t>
  </si>
  <si>
    <t>Search Engine Bid</t>
  </si>
  <si>
    <t>Clicks</t>
  </si>
  <si>
    <t>Click Charges</t>
  </si>
  <si>
    <t>Avg. Cost per Click</t>
  </si>
  <si>
    <t>Impressions</t>
  </si>
  <si>
    <t>Engine Click Thru %</t>
  </si>
  <si>
    <t>Avg. Pos.</t>
  </si>
  <si>
    <t>Trans. Conv. %</t>
  </si>
  <si>
    <t>Total Cost/ Trans.</t>
  </si>
  <si>
    <t>Amount</t>
  </si>
  <si>
    <t>Total Cost</t>
  </si>
  <si>
    <t>Net Revenue</t>
  </si>
  <si>
    <t>Return on Ad Dollar Spent</t>
  </si>
  <si>
    <t>Total Volume of Bookings</t>
  </si>
  <si>
    <t>Avg. Revenue per Booking</t>
  </si>
  <si>
    <t>Probability of Booking</t>
  </si>
  <si>
    <t>K2615</t>
  </si>
  <si>
    <t>Yahoo - US</t>
  </si>
  <si>
    <t>43000000039657988</t>
  </si>
  <si>
    <t>fly to florence</t>
  </si>
  <si>
    <t>Advanced</t>
  </si>
  <si>
    <t>Western Europe Destinations</t>
  </si>
  <si>
    <t>Florence</t>
  </si>
  <si>
    <t>uncategorized</t>
  </si>
  <si>
    <t/>
  </si>
  <si>
    <t>Unassigned</t>
  </si>
  <si>
    <t>Live</t>
  </si>
  <si>
    <t>43000000039651113</t>
  </si>
  <si>
    <t>low international airfare</t>
  </si>
  <si>
    <t>Geo Targeted DC</t>
  </si>
  <si>
    <t>Low International DC</t>
  </si>
  <si>
    <t>Paused</t>
  </si>
  <si>
    <t>K2003</t>
  </si>
  <si>
    <t>MSN - Global</t>
  </si>
  <si>
    <t>43000000019452431</t>
  </si>
  <si>
    <t>air discount france ticket</t>
  </si>
  <si>
    <t>Broad</t>
  </si>
  <si>
    <t>Air France Brand &amp; French Destinations</t>
  </si>
  <si>
    <t>France</t>
  </si>
  <si>
    <t>Position 2-5 Bid Strategy</t>
  </si>
  <si>
    <t>Deactivated</t>
  </si>
  <si>
    <t>K1175</t>
  </si>
  <si>
    <t>Google - Global</t>
  </si>
  <si>
    <t>43000000005663331</t>
  </si>
  <si>
    <t>[airfrance]</t>
  </si>
  <si>
    <t>Exact</t>
  </si>
  <si>
    <t>Air France Global Campaign</t>
  </si>
  <si>
    <t>Air France</t>
  </si>
  <si>
    <t>airfrance</t>
  </si>
  <si>
    <t>Position 1- 3</t>
  </si>
  <si>
    <t>Unavailable</t>
  </si>
  <si>
    <t>K1123</t>
  </si>
  <si>
    <t>Overture - Global</t>
  </si>
  <si>
    <t>43000000005421354</t>
  </si>
  <si>
    <t>air france online booking</t>
  </si>
  <si>
    <t>Standard</t>
  </si>
  <si>
    <t>Position 1-2 Target</t>
  </si>
  <si>
    <t>43000000005421146</t>
  </si>
  <si>
    <t>airfrance,com</t>
  </si>
  <si>
    <t>airfrancewebsite</t>
  </si>
  <si>
    <t>K435</t>
  </si>
  <si>
    <t>Google - US</t>
  </si>
  <si>
    <t>43000000014110441</t>
  </si>
  <si>
    <t>paris cheap airline</t>
  </si>
  <si>
    <t>Geo Targeted San Francisco</t>
  </si>
  <si>
    <t>San Francisco to Paris Sale</t>
  </si>
  <si>
    <t>Position 5-10 Bid Strategy</t>
  </si>
  <si>
    <t>K1122</t>
  </si>
  <si>
    <t>Overture - US</t>
  </si>
  <si>
    <t>43000000014278681</t>
  </si>
  <si>
    <t>airfrance.us</t>
  </si>
  <si>
    <t>Position 1-4 Bid Strategy</t>
  </si>
  <si>
    <t>43000000005421374</t>
  </si>
  <si>
    <t>air travel to paris</t>
  </si>
  <si>
    <t>paris</t>
  </si>
  <si>
    <t>43000000019449172</t>
  </si>
  <si>
    <t>air france site</t>
  </si>
  <si>
    <t>Air France Website</t>
  </si>
  <si>
    <t>43000000005421298</t>
  </si>
  <si>
    <t>cheap fare to paris</t>
  </si>
  <si>
    <t>Sent</t>
  </si>
  <si>
    <t>43000000014278799</t>
  </si>
  <si>
    <t>air france.com</t>
  </si>
  <si>
    <t>43000000017532136</t>
  </si>
  <si>
    <t>air france us</t>
  </si>
  <si>
    <t>Air France Branded</t>
  </si>
  <si>
    <t>43000000017532129</t>
  </si>
  <si>
    <t>43000000014278804</t>
  </si>
  <si>
    <t>cdg flight</t>
  </si>
  <si>
    <t>43000000017532133</t>
  </si>
  <si>
    <t>airfrance us</t>
  </si>
  <si>
    <t>43000000014113402</t>
  </si>
  <si>
    <t>france airline ticket</t>
  </si>
  <si>
    <t>Geo Targeted New York</t>
  </si>
  <si>
    <t>New York to France Sale</t>
  </si>
  <si>
    <t>43000000013069003</t>
  </si>
  <si>
    <t>airfrance website</t>
  </si>
  <si>
    <t>43000000005420920</t>
  </si>
  <si>
    <t>airplane france ticket</t>
  </si>
  <si>
    <t>airline</t>
  </si>
  <si>
    <t>43000000014115425</t>
  </si>
  <si>
    <t>france airfare sale</t>
  </si>
  <si>
    <t>Geo Targeted Miami</t>
  </si>
  <si>
    <t>Miami to France Sale</t>
  </si>
  <si>
    <t>43000000005421434</t>
  </si>
  <si>
    <t>air france schedule</t>
  </si>
  <si>
    <t>43000000009683629</t>
  </si>
  <si>
    <t>airfare to tahiti</t>
  </si>
  <si>
    <t>tahiti</t>
  </si>
  <si>
    <t>43000000014122527</t>
  </si>
  <si>
    <t>france flights</t>
  </si>
  <si>
    <t>DC to France Sale</t>
  </si>
  <si>
    <t>43000000014201100</t>
  </si>
  <si>
    <t>international airfares</t>
  </si>
  <si>
    <t>Geo Targeted Detroit</t>
  </si>
  <si>
    <t>International Detroit</t>
  </si>
  <si>
    <t>43000000014113704</t>
  </si>
  <si>
    <t>france air ticket</t>
  </si>
  <si>
    <t>43000000017532937</t>
  </si>
  <si>
    <t>airfrance.com/us</t>
  </si>
  <si>
    <t>43000000014127450</t>
  </si>
  <si>
    <t>paris cheap ticket</t>
  </si>
  <si>
    <t>Geo Targeted Boston</t>
  </si>
  <si>
    <t>Boston to Paris Sale</t>
  </si>
  <si>
    <t>43000000014118997</t>
  </si>
  <si>
    <t>paris cheap flights</t>
  </si>
  <si>
    <t>Geo Targeted Houston</t>
  </si>
  <si>
    <t>Houston to Paris Sale</t>
  </si>
  <si>
    <t>43000000007003938</t>
  </si>
  <si>
    <t>tunis</t>
  </si>
  <si>
    <t>regional</t>
  </si>
  <si>
    <t>43000000029356928</t>
  </si>
  <si>
    <t>france travel agency</t>
  </si>
  <si>
    <t>Paris &amp; France Terms</t>
  </si>
  <si>
    <t>43000000005663431</t>
  </si>
  <si>
    <t>air france airlines</t>
  </si>
  <si>
    <t>43000000005663208</t>
  </si>
  <si>
    <t>lyon airfare</t>
  </si>
  <si>
    <t>Lyon</t>
  </si>
  <si>
    <t>lyon</t>
  </si>
  <si>
    <t>43000000005421430</t>
  </si>
  <si>
    <t>air france web site</t>
  </si>
  <si>
    <t>43000000005648300</t>
  </si>
  <si>
    <t>cont:air france global campaign::france</t>
  </si>
  <si>
    <t>N/A</t>
  </si>
  <si>
    <t>43000000017532124</t>
  </si>
  <si>
    <t>airfrance.com</t>
  </si>
  <si>
    <t>43000000027382609</t>
  </si>
  <si>
    <t>43000000013136095</t>
  </si>
  <si>
    <t>book airfrance</t>
  </si>
  <si>
    <t>Air France Brand</t>
  </si>
  <si>
    <t>Position 1 -2 Target</t>
  </si>
  <si>
    <t>43000000005663350</t>
  </si>
  <si>
    <t>nice flight</t>
  </si>
  <si>
    <t>Nice</t>
  </si>
  <si>
    <t>nice</t>
  </si>
  <si>
    <t>43000000017532142</t>
  </si>
  <si>
    <t>43000000039658517</t>
  </si>
  <si>
    <t>rome travel</t>
  </si>
  <si>
    <t>Rome</t>
  </si>
  <si>
    <t>43000000007147583</t>
  </si>
  <si>
    <t>rabat flights</t>
  </si>
  <si>
    <t>Google_Yearlong 2006</t>
  </si>
  <si>
    <t>Google|rabat</t>
  </si>
  <si>
    <t>Postiion 1-4 Bid Strategy</t>
  </si>
  <si>
    <t>43000000027382580</t>
  </si>
  <si>
    <t>43000000005420948</t>
  </si>
  <si>
    <t>air france phone number</t>
  </si>
  <si>
    <t>43000000014278767</t>
  </si>
  <si>
    <t>airline ticket to france</t>
  </si>
  <si>
    <t>france</t>
  </si>
  <si>
    <t>43000000005663191</t>
  </si>
  <si>
    <t>airfrance com</t>
  </si>
  <si>
    <t>43000000005421358</t>
  </si>
  <si>
    <t>new york to paris</t>
  </si>
  <si>
    <t>43000000005277892</t>
  </si>
  <si>
    <t>cont:google_yearlong 2006::google|europe</t>
  </si>
  <si>
    <t>Google|Europe</t>
  </si>
  <si>
    <t>43000000013069225</t>
  </si>
  <si>
    <t>43000000005421406</t>
  </si>
  <si>
    <t>cheap travel france</t>
  </si>
  <si>
    <t>43000000014113121</t>
  </si>
  <si>
    <t>paris flight</t>
  </si>
  <si>
    <t>Geo Targeted Philadelphia</t>
  </si>
  <si>
    <t>Philadelphia to Paris Sale</t>
  </si>
  <si>
    <t>43000000005421034</t>
  </si>
  <si>
    <t>43000000013068975</t>
  </si>
  <si>
    <t>airfrance airlines</t>
  </si>
  <si>
    <t>43000000014113546</t>
  </si>
  <si>
    <t>florence cheap tickets</t>
  </si>
  <si>
    <t>New York to Florence Sale</t>
  </si>
  <si>
    <t>43000000027413323</t>
  </si>
  <si>
    <t>air france travel</t>
  </si>
  <si>
    <t>43000000005278156</t>
  </si>
  <si>
    <t>rome fare</t>
  </si>
  <si>
    <t>Google|Rome</t>
  </si>
  <si>
    <t>43000000013069140</t>
  </si>
  <si>
    <t>air france com</t>
  </si>
  <si>
    <t>K2966</t>
  </si>
  <si>
    <t>MSN - US</t>
  </si>
  <si>
    <t>43000000031840336</t>
  </si>
  <si>
    <t>air travel in france</t>
  </si>
  <si>
    <t>43000000017532123</t>
  </si>
  <si>
    <t>airfrance usa</t>
  </si>
  <si>
    <t>43000000014122844</t>
  </si>
  <si>
    <t>france cheap tickets</t>
  </si>
  <si>
    <t>43000000005421121</t>
  </si>
  <si>
    <t>boston to paris</t>
  </si>
  <si>
    <t>43000000014126195</t>
  </si>
  <si>
    <t>paris ticket</t>
  </si>
  <si>
    <t>Geo Targeted Chicago</t>
  </si>
  <si>
    <t>Chicago to Paris Sale</t>
  </si>
  <si>
    <t>43000000005663215</t>
  </si>
  <si>
    <t>43000000005420972</t>
  </si>
  <si>
    <t>cheap airline ticket to france</t>
  </si>
  <si>
    <t>43000000019449245</t>
  </si>
  <si>
    <t>43000000008202838</t>
  </si>
  <si>
    <t>43000000013069207</t>
  </si>
  <si>
    <t>air france website</t>
  </si>
  <si>
    <t>43000000014113639</t>
  </si>
  <si>
    <t>paris air fares</t>
  </si>
  <si>
    <t>New York to Paris Sale</t>
  </si>
  <si>
    <t>43000000006981635</t>
  </si>
  <si>
    <t>europe ticket</t>
  </si>
  <si>
    <t>europe2</t>
  </si>
  <si>
    <t>43000000014118692</t>
  </si>
  <si>
    <t>paris air flight</t>
  </si>
  <si>
    <t>43000000014113425</t>
  </si>
  <si>
    <t>paris airfares</t>
  </si>
  <si>
    <t>43000000005663439</t>
  </si>
  <si>
    <t>[air france]</t>
  </si>
  <si>
    <t>43000000008202787</t>
  </si>
  <si>
    <t>air france fr</t>
  </si>
  <si>
    <t>43000000013068288</t>
  </si>
  <si>
    <t>43000000017532138</t>
  </si>
  <si>
    <t>air france usa</t>
  </si>
  <si>
    <t>43000000008202780</t>
  </si>
  <si>
    <t>43000000034321251</t>
  </si>
  <si>
    <t>paris tickets</t>
  </si>
  <si>
    <t>Geo Targeted Seattle</t>
  </si>
  <si>
    <t>Seattle to Paris Sale</t>
  </si>
  <si>
    <t>43000000014113834</t>
  </si>
  <si>
    <t>paris cheap air tickets</t>
  </si>
  <si>
    <t>43000000009028069</t>
  </si>
  <si>
    <t>paris airline</t>
  </si>
  <si>
    <t>Tour de France</t>
  </si>
  <si>
    <t>43000000014113617</t>
  </si>
  <si>
    <t>france airlines</t>
  </si>
  <si>
    <t>43000000014113896</t>
  </si>
  <si>
    <t>france air flight</t>
  </si>
  <si>
    <t>43000000014116465</t>
  </si>
  <si>
    <t>Geo Targeted Los Angeles</t>
  </si>
  <si>
    <t>Los Angeles to France Sale</t>
  </si>
  <si>
    <t>43000000013068726</t>
  </si>
  <si>
    <t>43000000013136087</t>
  </si>
  <si>
    <t>airfrance tickets</t>
  </si>
  <si>
    <t>43000000013068860</t>
  </si>
  <si>
    <t>airfrance airline</t>
  </si>
  <si>
    <t>43000000039649216</t>
  </si>
  <si>
    <t>international flight</t>
  </si>
  <si>
    <t>International Chicago</t>
  </si>
  <si>
    <t>43000000005663445</t>
  </si>
  <si>
    <t>43000000027382601</t>
  </si>
  <si>
    <t>43000000005420856</t>
  </si>
  <si>
    <t>43000000014126154</t>
  </si>
  <si>
    <t>paris airfare</t>
  </si>
  <si>
    <t>43000000005421316</t>
  </si>
  <si>
    <t>air france reservation</t>
  </si>
  <si>
    <t>43000000005421182</t>
  </si>
  <si>
    <t>43000000014110167</t>
  </si>
  <si>
    <t>italy airline</t>
  </si>
  <si>
    <t>San Francisco to Italy Sale</t>
  </si>
  <si>
    <t>43000000039655020</t>
  </si>
  <si>
    <t>international air fare</t>
  </si>
  <si>
    <t>International New York</t>
  </si>
  <si>
    <t>43000000027382592</t>
  </si>
  <si>
    <t>43000000031840290</t>
  </si>
  <si>
    <t>43000000005421364</t>
  </si>
  <si>
    <t>43000000029356952</t>
  </si>
  <si>
    <t>france flight</t>
  </si>
  <si>
    <t>43000000014278672</t>
  </si>
  <si>
    <t>air france</t>
  </si>
  <si>
    <t>43000000013069215</t>
  </si>
  <si>
    <t>43000000014278775</t>
  </si>
  <si>
    <t>airfare paris france</t>
  </si>
  <si>
    <t>43000000005278541</t>
  </si>
  <si>
    <t>rome cheap flights</t>
  </si>
  <si>
    <t>43000000005663376</t>
  </si>
  <si>
    <t>43000000017532935</t>
  </si>
  <si>
    <t>43000000014117659</t>
  </si>
  <si>
    <t>paris flights</t>
  </si>
  <si>
    <t>Los Angeles to Paris Sale</t>
  </si>
  <si>
    <t>43000000031840135</t>
  </si>
  <si>
    <t>43000000005421410</t>
  </si>
  <si>
    <t>air france ticket</t>
  </si>
  <si>
    <t>43000000019449336</t>
  </si>
  <si>
    <t>43000000019452320</t>
  </si>
  <si>
    <t>43000000019452378</t>
  </si>
  <si>
    <t>Paris</t>
  </si>
  <si>
    <t>43000000027382608</t>
  </si>
  <si>
    <t>43000000007003964</t>
  </si>
  <si>
    <t>amman</t>
  </si>
  <si>
    <t>43000000006997655</t>
  </si>
  <si>
    <t>air ticket europe</t>
  </si>
  <si>
    <t>airgeneral</t>
  </si>
  <si>
    <t>43000000014278636</t>
  </si>
  <si>
    <t>air france flight</t>
  </si>
  <si>
    <t>43000000008202832</t>
  </si>
  <si>
    <t>bordeaux flight</t>
  </si>
  <si>
    <t>bordeaux</t>
  </si>
  <si>
    <t>43000000014113701</t>
  </si>
  <si>
    <t>paris plane ticket</t>
  </si>
  <si>
    <t>43000000013068710</t>
  </si>
  <si>
    <t>air france to nice</t>
  </si>
  <si>
    <t>French Destinations</t>
  </si>
  <si>
    <t>Nice Branded</t>
  </si>
  <si>
    <t>43000000019452511</t>
  </si>
  <si>
    <t>43000000005421040</t>
  </si>
  <si>
    <t>air ticket to paris</t>
  </si>
  <si>
    <t>43000000006981710</t>
  </si>
  <si>
    <t>flight to marseille</t>
  </si>
  <si>
    <t>marseille</t>
  </si>
  <si>
    <t>43000000017532151</t>
  </si>
  <si>
    <t>airfrance fr</t>
  </si>
  <si>
    <t>43000000005421426</t>
  </si>
  <si>
    <t>43000000019452248</t>
  </si>
  <si>
    <t>43000000005421080</t>
  </si>
  <si>
    <t>43000000019449085</t>
  </si>
  <si>
    <t>43000000019449044</t>
  </si>
  <si>
    <t>trip to paris france</t>
  </si>
  <si>
    <t>43000000006981755</t>
  </si>
  <si>
    <t>flight nice paris</t>
  </si>
  <si>
    <t>43000000005420998</t>
  </si>
  <si>
    <t>cheap flight to france</t>
  </si>
  <si>
    <t>flight</t>
  </si>
  <si>
    <t>43000000013068768</t>
  </si>
  <si>
    <t>43000000019452352</t>
  </si>
  <si>
    <t>43000000031840136</t>
  </si>
  <si>
    <t>43000000013136065</t>
  </si>
  <si>
    <t>book air france</t>
  </si>
  <si>
    <t>43000000005421128</t>
  </si>
  <si>
    <t>discount airfare to france</t>
  </si>
  <si>
    <t>airfare</t>
  </si>
  <si>
    <t>43000000014127815</t>
  </si>
  <si>
    <t>43000000005420980</t>
  </si>
  <si>
    <t>cannes flight</t>
  </si>
  <si>
    <t>cannes</t>
  </si>
  <si>
    <t>43000000014110638</t>
  </si>
  <si>
    <t>43000000031840461</t>
  </si>
  <si>
    <t>43000000019449114</t>
  </si>
  <si>
    <t>43000000005421286</t>
  </si>
  <si>
    <t>air france airline</t>
  </si>
  <si>
    <t>43000000017532929</t>
  </si>
  <si>
    <t>43000000014278845</t>
  </si>
  <si>
    <t>43000000013071315</t>
  </si>
  <si>
    <t>flights to florence</t>
  </si>
  <si>
    <t>43000000027382613</t>
  </si>
  <si>
    <t>43000000029356944</t>
  </si>
  <si>
    <t>paris travel deal</t>
  </si>
  <si>
    <t>43000000013069065</t>
  </si>
  <si>
    <t>43000000019449400</t>
  </si>
  <si>
    <t>43000000013068961</t>
  </si>
  <si>
    <t>air france tickets paris</t>
  </si>
  <si>
    <t>Paris Branded</t>
  </si>
  <si>
    <t>43000000039657941</t>
  </si>
  <si>
    <t>european airline</t>
  </si>
  <si>
    <t>Europe</t>
  </si>
  <si>
    <t>43000000019449351</t>
  </si>
  <si>
    <t>paris tourism</t>
  </si>
  <si>
    <t>43000000019449260</t>
  </si>
  <si>
    <t>paris cheap flight</t>
  </si>
  <si>
    <t>43000000027382585</t>
  </si>
  <si>
    <t>43000000005278792</t>
  </si>
  <si>
    <t>barcelona flight</t>
  </si>
  <si>
    <t>Google|Barcelona</t>
  </si>
  <si>
    <t>barcelona</t>
  </si>
  <si>
    <t>43000000039651070</t>
  </si>
  <si>
    <t>International DC</t>
  </si>
  <si>
    <t>43000000029356677</t>
  </si>
  <si>
    <t>france cheap ticket</t>
  </si>
  <si>
    <t>43000000031840457</t>
  </si>
  <si>
    <t>43000000019452514</t>
  </si>
  <si>
    <t>43000000031840368</t>
  </si>
  <si>
    <t>43000000019449419</t>
  </si>
  <si>
    <t>flight to paris</t>
  </si>
  <si>
    <t>43000000005420864</t>
  </si>
  <si>
    <t>flight to nice</t>
  </si>
  <si>
    <t>43000000008139172</t>
  </si>
  <si>
    <t>flight to marseilles</t>
  </si>
  <si>
    <t>Marseille</t>
  </si>
  <si>
    <t>43000000007003958</t>
  </si>
  <si>
    <t>casablanca</t>
  </si>
  <si>
    <t>43000000027382615</t>
  </si>
  <si>
    <t>43000000031840091</t>
  </si>
  <si>
    <t>43000000029356746</t>
  </si>
  <si>
    <t>43000000005663205</t>
  </si>
  <si>
    <t>flights to nice</t>
  </si>
  <si>
    <t>43000000019449128</t>
  </si>
  <si>
    <t>43000000029356841</t>
  </si>
  <si>
    <t>fly to paris</t>
  </si>
  <si>
    <t>43000000005663307</t>
  </si>
  <si>
    <t>flights to paris</t>
  </si>
  <si>
    <t>43000000014127701</t>
  </si>
  <si>
    <t>43000000031840108</t>
  </si>
  <si>
    <t>french airlines</t>
  </si>
  <si>
    <t>43000000039641430</t>
  </si>
  <si>
    <t>Geo Targeted Atlanta</t>
  </si>
  <si>
    <t>International Atlanta</t>
  </si>
  <si>
    <t>43000000014278518</t>
  </si>
  <si>
    <t>43000000005663267</t>
  </si>
  <si>
    <t>france airline</t>
  </si>
  <si>
    <t>43000000005663179</t>
  </si>
  <si>
    <t>paris cheap tickets</t>
  </si>
  <si>
    <t>43000000005277696</t>
  </si>
  <si>
    <t>cheap ticket to europe</t>
  </si>
  <si>
    <t>europe</t>
  </si>
  <si>
    <t>43000000005663277</t>
  </si>
  <si>
    <t>nice flights</t>
  </si>
  <si>
    <t>43000000007704266</t>
  </si>
  <si>
    <t>travel to nice</t>
  </si>
  <si>
    <t>43000000027382591</t>
  </si>
  <si>
    <t>43000000014113703</t>
  </si>
  <si>
    <t>france air tickets</t>
  </si>
  <si>
    <t>43000000005421024</t>
  </si>
  <si>
    <t>charles de gaulle airport</t>
  </si>
  <si>
    <t>franceairports</t>
  </si>
  <si>
    <t>43000000005277606</t>
  </si>
  <si>
    <t>airline ticket to italy</t>
  </si>
  <si>
    <t>italy</t>
  </si>
  <si>
    <t>43000000034321236</t>
  </si>
  <si>
    <t>paris fares</t>
  </si>
  <si>
    <t>43000000005663399</t>
  </si>
  <si>
    <t>43000000013068751</t>
  </si>
  <si>
    <t>nice fares</t>
  </si>
  <si>
    <t>43000000005421432</t>
  </si>
  <si>
    <t>43000000014278642</t>
  </si>
  <si>
    <t>paris airport</t>
  </si>
  <si>
    <t>43000000029356956</t>
  </si>
  <si>
    <t>43000000005420986</t>
  </si>
  <si>
    <t>flight to france</t>
  </si>
  <si>
    <t>43000000019452321</t>
  </si>
  <si>
    <t>travel in paris</t>
  </si>
  <si>
    <t>43000000014114001</t>
  </si>
  <si>
    <t>43000000013068784</t>
  </si>
  <si>
    <t>ticket to france</t>
  </si>
  <si>
    <t>Pos 3-6</t>
  </si>
  <si>
    <t>43000000029356885</t>
  </si>
  <si>
    <t>43000000014119792</t>
  </si>
  <si>
    <t>43000000005663273</t>
  </si>
  <si>
    <t>43000000019449325</t>
  </si>
  <si>
    <t>ticket paris</t>
  </si>
  <si>
    <t>43000000013068439</t>
  </si>
  <si>
    <t>43000000013068757</t>
  </si>
  <si>
    <t>air france to paris</t>
  </si>
  <si>
    <t>43000000013072884</t>
  </si>
  <si>
    <t>italy fares</t>
  </si>
  <si>
    <t>Italy</t>
  </si>
  <si>
    <t>43000000005420874</t>
  </si>
  <si>
    <t>cheap paris airfare</t>
  </si>
  <si>
    <t>43000000013136072</t>
  </si>
  <si>
    <t>air france deal</t>
  </si>
  <si>
    <t>43000000005278565</t>
  </si>
  <si>
    <t>athens airline</t>
  </si>
  <si>
    <t>Google|Athens</t>
  </si>
  <si>
    <t>athens</t>
  </si>
  <si>
    <t>43000000019449006</t>
  </si>
  <si>
    <t>43000000019449146</t>
  </si>
  <si>
    <t>flights to france</t>
  </si>
  <si>
    <t>43000000005663401</t>
  </si>
  <si>
    <t>43000000005663390</t>
  </si>
  <si>
    <t>43000000013071946</t>
  </si>
  <si>
    <t>Barcelona</t>
  </si>
  <si>
    <t>43000000005421534</t>
  </si>
  <si>
    <t>greece travel</t>
  </si>
  <si>
    <t>greece</t>
  </si>
  <si>
    <t>43000000019449360</t>
  </si>
  <si>
    <t>43000000005663254</t>
  </si>
  <si>
    <t>43000000019449299</t>
  </si>
  <si>
    <t>43000000034321237</t>
  </si>
  <si>
    <t>43000000005277748</t>
  </si>
  <si>
    <t>cheap airline ticket to europe</t>
  </si>
  <si>
    <t>43000000013072997</t>
  </si>
  <si>
    <t>43000000013068241</t>
  </si>
  <si>
    <t>france airfares</t>
  </si>
  <si>
    <t>43000000013068858</t>
  </si>
  <si>
    <t>43000000013072208</t>
  </si>
  <si>
    <t>italy airfares</t>
  </si>
  <si>
    <t>43000000027382604</t>
  </si>
  <si>
    <t>french airline</t>
  </si>
  <si>
    <t>43000000013068594</t>
  </si>
  <si>
    <t>43000000019449303</t>
  </si>
  <si>
    <t>43000000005663344</t>
  </si>
  <si>
    <t>france fare</t>
  </si>
  <si>
    <t>43000000017532143</t>
  </si>
  <si>
    <t>43000000005663443</t>
  </si>
  <si>
    <t>paris plane tickets</t>
  </si>
  <si>
    <t>43000000005663286</t>
  </si>
  <si>
    <t>43000000014113866</t>
  </si>
  <si>
    <t>france cheap flights</t>
  </si>
  <si>
    <t>43000000019449059</t>
  </si>
  <si>
    <t>paris airlines</t>
  </si>
  <si>
    <t>43000000013068570</t>
  </si>
  <si>
    <t>fly to france</t>
  </si>
  <si>
    <t>43000000019449246</t>
  </si>
  <si>
    <t>43000000005663203</t>
  </si>
  <si>
    <t>43000000005421126</t>
  </si>
  <si>
    <t>cheap flight to paris</t>
  </si>
  <si>
    <t>43000000019449104</t>
  </si>
  <si>
    <t>43000000006998065</t>
  </si>
  <si>
    <t>flight bargain</t>
  </si>
  <si>
    <t>flightgeneral</t>
  </si>
  <si>
    <t>43000000013068408</t>
  </si>
  <si>
    <t>france tickets</t>
  </si>
  <si>
    <t>43000000014113669</t>
  </si>
  <si>
    <t>43000000029356962</t>
  </si>
  <si>
    <t>43000000019449439</t>
  </si>
  <si>
    <t>43000000014113174</t>
  </si>
  <si>
    <t>43000000014113823</t>
  </si>
  <si>
    <t>43000000005277626</t>
  </si>
  <si>
    <t>barcelona travel</t>
  </si>
  <si>
    <t>43000000005663367</t>
  </si>
  <si>
    <t>43000000017532147</t>
  </si>
  <si>
    <t>air france germany</t>
  </si>
  <si>
    <t>43000000005663447</t>
  </si>
  <si>
    <t>43000000005663403</t>
  </si>
  <si>
    <t>france ticket</t>
  </si>
  <si>
    <t>43000000019452510</t>
  </si>
  <si>
    <t>43000000005278188</t>
  </si>
  <si>
    <t>athens travel</t>
  </si>
  <si>
    <t>43000000005663222</t>
  </si>
  <si>
    <t>43000000019449343</t>
  </si>
  <si>
    <t>43000000005421538</t>
  </si>
  <si>
    <t>43000000005278167</t>
  </si>
  <si>
    <t>flight to spain</t>
  </si>
  <si>
    <t>Google|Spain</t>
  </si>
  <si>
    <t>43000000040593698</t>
  </si>
  <si>
    <t>airline ticket</t>
  </si>
  <si>
    <t>General Terms</t>
  </si>
  <si>
    <t>43000000013068971</t>
  </si>
  <si>
    <t>43000000019449330</t>
  </si>
  <si>
    <t>43000000014114150</t>
  </si>
  <si>
    <t>43000000019449320</t>
  </si>
  <si>
    <t>43000000006997853</t>
  </si>
  <si>
    <t>airfare special</t>
  </si>
  <si>
    <t>airfaregeneral</t>
  </si>
  <si>
    <t>43000000005663294</t>
  </si>
  <si>
    <t>43000000019449083</t>
  </si>
  <si>
    <t>43000000013069175</t>
  </si>
  <si>
    <t>france airfare</t>
  </si>
  <si>
    <t>43000000005663387</t>
  </si>
  <si>
    <t>43000000006997693</t>
  </si>
  <si>
    <t>air flight</t>
  </si>
  <si>
    <t>43000000005277882</t>
  </si>
  <si>
    <t>flight to athens</t>
  </si>
  <si>
    <t>43000000005421304</t>
  </si>
  <si>
    <t>paris trip</t>
  </si>
  <si>
    <t>43000000005663305</t>
  </si>
  <si>
    <t>paris fare</t>
  </si>
  <si>
    <t>43000000014113812</t>
  </si>
  <si>
    <t>43000000014302656</t>
  </si>
  <si>
    <t>india flights</t>
  </si>
  <si>
    <t>india</t>
  </si>
  <si>
    <t>43000000013072675</t>
  </si>
  <si>
    <t>flights to spain</t>
  </si>
  <si>
    <t>Spain</t>
  </si>
  <si>
    <t>43000000017532146</t>
  </si>
  <si>
    <t>air france uk</t>
  </si>
  <si>
    <t>43000000014125964</t>
  </si>
  <si>
    <t>43000000005420894</t>
  </si>
  <si>
    <t>43000000006981640</t>
  </si>
  <si>
    <t>europe travel</t>
  </si>
  <si>
    <t>43000000019452258</t>
  </si>
  <si>
    <t>43000000005663375</t>
  </si>
  <si>
    <t>43000000005277650</t>
  </si>
  <si>
    <t>european flight</t>
  </si>
  <si>
    <t>discount</t>
  </si>
  <si>
    <t>43000000019449267</t>
  </si>
  <si>
    <t>43000000019449333</t>
  </si>
  <si>
    <t>travel to paris</t>
  </si>
  <si>
    <t>43000000019449288</t>
  </si>
  <si>
    <t>43000000014114012</t>
  </si>
  <si>
    <t>43000000017532128</t>
  </si>
  <si>
    <t>43000000019449194</t>
  </si>
  <si>
    <t>43000000013068640</t>
  </si>
  <si>
    <t>nice airlines</t>
  </si>
  <si>
    <t>43000000005421284</t>
  </si>
  <si>
    <t>cheap ticket to paris</t>
  </si>
  <si>
    <t>ticket</t>
  </si>
  <si>
    <t>43000000029356647</t>
  </si>
  <si>
    <t>france travel</t>
  </si>
  <si>
    <t>43000000005421560</t>
  </si>
  <si>
    <t>vacation in greece</t>
  </si>
  <si>
    <t>43000000013069029</t>
  </si>
  <si>
    <t>flights to marseille</t>
  </si>
  <si>
    <t>43000000005278495</t>
  </si>
  <si>
    <t>43000000005663214</t>
  </si>
  <si>
    <t>43000000006997751</t>
  </si>
  <si>
    <t>43000000013068935</t>
  </si>
  <si>
    <t>43000000019449041</t>
  </si>
  <si>
    <t>43000000005663259</t>
  </si>
  <si>
    <t>france plane tickets</t>
  </si>
  <si>
    <t>43000000013068261</t>
  </si>
  <si>
    <t>fly to nice</t>
  </si>
  <si>
    <t>43000000039654962</t>
  </si>
  <si>
    <t>cheap international flight</t>
  </si>
  <si>
    <t>Cheap International New York</t>
  </si>
  <si>
    <t>43000000009235262</t>
  </si>
  <si>
    <t>43000000014278708</t>
  </si>
  <si>
    <t>43000000013068477</t>
  </si>
  <si>
    <t>43000000013068618</t>
  </si>
  <si>
    <t>43000000013069150</t>
  </si>
  <si>
    <t>43000000013068409</t>
  </si>
  <si>
    <t>43000000005278209</t>
  </si>
  <si>
    <t>43000000005663427</t>
  </si>
  <si>
    <t>43000000014113509</t>
  </si>
  <si>
    <t>43000000013069170</t>
  </si>
  <si>
    <t>43000000013068583</t>
  </si>
  <si>
    <t>43000000019449367</t>
  </si>
  <si>
    <t>paris travel</t>
  </si>
  <si>
    <t>43000000019449186</t>
  </si>
  <si>
    <t>43000000019449013</t>
  </si>
  <si>
    <t>43000000007704267</t>
  </si>
  <si>
    <t>43000000005277648</t>
  </si>
  <si>
    <t>43000000005277842</t>
  </si>
  <si>
    <t>cheap flight to europe</t>
  </si>
  <si>
    <t>43000000005663314</t>
  </si>
  <si>
    <t>43000000029356695</t>
  </si>
  <si>
    <t>43000000019449090</t>
  </si>
  <si>
    <t>43000000005278768</t>
  </si>
  <si>
    <t>athens flights</t>
  </si>
  <si>
    <t>43000000014113441</t>
  </si>
  <si>
    <t>43000000019449014</t>
  </si>
  <si>
    <t>43000000005663355</t>
  </si>
  <si>
    <t>43000000019449305</t>
  </si>
  <si>
    <t>43000000013068779</t>
  </si>
  <si>
    <t>43000000013072547</t>
  </si>
  <si>
    <t>flights to italy</t>
  </si>
  <si>
    <t>43000000029356786</t>
  </si>
  <si>
    <t>43000000005277824</t>
  </si>
  <si>
    <t>flight to rome</t>
  </si>
  <si>
    <t>43000000005663321</t>
  </si>
  <si>
    <t>43000000013072734</t>
  </si>
  <si>
    <t>flight to italy</t>
  </si>
  <si>
    <t>43000000006997883</t>
  </si>
  <si>
    <t>flight ticket</t>
  </si>
  <si>
    <t>43000000008384360</t>
  </si>
  <si>
    <t>trip to paris</t>
  </si>
  <si>
    <t>43000000006981689</t>
  </si>
  <si>
    <t>43000000013069200</t>
  </si>
  <si>
    <t>43000000013068478</t>
  </si>
  <si>
    <t>43000000017532134</t>
  </si>
  <si>
    <t>air france italy</t>
  </si>
  <si>
    <t>43000000007704270</t>
  </si>
  <si>
    <t>travel to france</t>
  </si>
  <si>
    <t>43000000006981695</t>
  </si>
  <si>
    <t>france vacation</t>
  </si>
  <si>
    <t>43000000005663361</t>
  </si>
  <si>
    <t>43000000006997962</t>
  </si>
  <si>
    <t>43000000005663253</t>
  </si>
  <si>
    <t>nice travel</t>
  </si>
  <si>
    <t>43000000005278225</t>
  </si>
  <si>
    <t>athens cheap flights</t>
  </si>
  <si>
    <t>43000000013069180</t>
  </si>
  <si>
    <t>43000000005277962</t>
  </si>
  <si>
    <t>Google|Italy</t>
  </si>
  <si>
    <t>43000000005277636</t>
  </si>
  <si>
    <t>discount airfare</t>
  </si>
  <si>
    <t>43000000006981650</t>
  </si>
  <si>
    <t>europe vacation</t>
  </si>
  <si>
    <t>43000000013971488</t>
  </si>
  <si>
    <t>cont:geo targeted boston::boston to paris sale</t>
  </si>
  <si>
    <t>43000000005663197</t>
  </si>
  <si>
    <t>43000000013072189</t>
  </si>
  <si>
    <t>flights to madrid</t>
  </si>
  <si>
    <t>Madrid</t>
  </si>
  <si>
    <t>43000000013136057</t>
  </si>
  <si>
    <t>43000000014278815</t>
  </si>
  <si>
    <t>43000000005663429</t>
  </si>
  <si>
    <t>43000000013072778</t>
  </si>
  <si>
    <t>italy airfare</t>
  </si>
  <si>
    <t>43000000013068352</t>
  </si>
  <si>
    <t>43000000013068332</t>
  </si>
  <si>
    <t>43000000014278645</t>
  </si>
  <si>
    <t>air line ticket</t>
  </si>
  <si>
    <t>airlinegeneral</t>
  </si>
  <si>
    <t>43000000013072024</t>
  </si>
  <si>
    <t>Athens</t>
  </si>
  <si>
    <t>43000000014302651</t>
  </si>
  <si>
    <t>india travel</t>
  </si>
  <si>
    <t>43000000019449167</t>
  </si>
  <si>
    <t>43000000005277750</t>
  </si>
  <si>
    <t>43000000005663285</t>
  </si>
  <si>
    <t>43000000019449277</t>
  </si>
  <si>
    <t>43000000013072698</t>
  </si>
  <si>
    <t>43000000013071472</t>
  </si>
  <si>
    <t>europe cheap flights</t>
  </si>
  <si>
    <t>43000000005277758</t>
  </si>
  <si>
    <t>international airfare</t>
  </si>
  <si>
    <t>internationalairfare</t>
  </si>
  <si>
    <t>43000000005663373</t>
  </si>
  <si>
    <t>43000000005277764</t>
  </si>
  <si>
    <t>flight to europe</t>
  </si>
  <si>
    <t>43000000013071232</t>
  </si>
  <si>
    <t>flights to barcelona</t>
  </si>
  <si>
    <t>43000000013068952</t>
  </si>
  <si>
    <t>43000000013068795</t>
  </si>
  <si>
    <t>43000000013069205</t>
  </si>
  <si>
    <t>43000000006981745</t>
  </si>
  <si>
    <t>paris vacation</t>
  </si>
  <si>
    <t>43000000005663249</t>
  </si>
  <si>
    <t>43000000005277796</t>
  </si>
  <si>
    <t>flight to venice</t>
  </si>
  <si>
    <t>venice</t>
  </si>
  <si>
    <t>43000000005278335</t>
  </si>
  <si>
    <t>flights</t>
  </si>
  <si>
    <t>Google|Flights Relaunch</t>
  </si>
  <si>
    <t>43000000033387624</t>
  </si>
  <si>
    <t>business class</t>
  </si>
  <si>
    <t>Business Class</t>
  </si>
  <si>
    <t>Business Class - Generic</t>
  </si>
  <si>
    <t>43000000013068690</t>
  </si>
  <si>
    <t>43000000005663379</t>
  </si>
  <si>
    <t>fly to lyon</t>
  </si>
  <si>
    <t>43000000005663308</t>
  </si>
  <si>
    <t>fly to bordeaux</t>
  </si>
  <si>
    <t>Bordeaux</t>
  </si>
  <si>
    <t>43000000005663317</t>
  </si>
  <si>
    <t>lyon fare</t>
  </si>
  <si>
    <t>43000000005663218</t>
  </si>
  <si>
    <t>lyon airport</t>
  </si>
  <si>
    <t>43000000005663323</t>
  </si>
  <si>
    <t>flight to bordeaux</t>
  </si>
  <si>
    <t>43000000005663394</t>
  </si>
  <si>
    <t>paris airports</t>
  </si>
  <si>
    <t>43000000005663283</t>
  </si>
  <si>
    <t>nice fare</t>
  </si>
  <si>
    <t>43000000013072765</t>
  </si>
  <si>
    <t>air france to spain</t>
  </si>
  <si>
    <t>Spain Branded</t>
  </si>
  <si>
    <t>43000000013072181</t>
  </si>
  <si>
    <t>air france to rome</t>
  </si>
  <si>
    <t>Rome Branded</t>
  </si>
  <si>
    <t>43000000013072061</t>
  </si>
  <si>
    <t>florence airlines</t>
  </si>
  <si>
    <t>43000000013071606</t>
  </si>
  <si>
    <t>air france to athens</t>
  </si>
  <si>
    <t>Athens Branded</t>
  </si>
  <si>
    <t>43000000013071503</t>
  </si>
  <si>
    <t>air france to florence</t>
  </si>
  <si>
    <t>Florence Branded</t>
  </si>
  <si>
    <t>43000000013071365</t>
  </si>
  <si>
    <t>florence airfare</t>
  </si>
  <si>
    <t>43000000013071899</t>
  </si>
  <si>
    <t>air france to barcelona</t>
  </si>
  <si>
    <t>Barcelona Branded</t>
  </si>
  <si>
    <t>43000000013071918</t>
  </si>
  <si>
    <t>florence airline</t>
  </si>
  <si>
    <t>43000000013072507</t>
  </si>
  <si>
    <t>rome fares</t>
  </si>
  <si>
    <t>43000000013072510</t>
  </si>
  <si>
    <t>43000000013071459</t>
  </si>
  <si>
    <t>athens cheap flight</t>
  </si>
  <si>
    <t>43000000013071287</t>
  </si>
  <si>
    <t>flight to florence</t>
  </si>
  <si>
    <t>43000000013072470</t>
  </si>
  <si>
    <t>italy fare</t>
  </si>
  <si>
    <t>43000000013071800</t>
  </si>
  <si>
    <t>barcelona flights</t>
  </si>
  <si>
    <t>43000000013072405</t>
  </si>
  <si>
    <t>rome flight</t>
  </si>
  <si>
    <t>43000000013071707</t>
  </si>
  <si>
    <t>43000000013072158</t>
  </si>
  <si>
    <t>italy airlines</t>
  </si>
  <si>
    <t>43000000013072899</t>
  </si>
  <si>
    <t>rome flights</t>
  </si>
  <si>
    <t>43000000019452238</t>
  </si>
  <si>
    <t>airfrance deals</t>
  </si>
  <si>
    <t>43000000019452487</t>
  </si>
  <si>
    <t>paris travel service</t>
  </si>
  <si>
    <t>43000000019452400</t>
  </si>
  <si>
    <t>43000000019452115</t>
  </si>
  <si>
    <t>aeroport lyon</t>
  </si>
  <si>
    <t>43000000019452363</t>
  </si>
  <si>
    <t>43000000019452264</t>
  </si>
  <si>
    <t>discount france travel</t>
  </si>
  <si>
    <t>43000000019452369</t>
  </si>
  <si>
    <t>airfrance to paris</t>
  </si>
  <si>
    <t>43000000019452339</t>
  </si>
  <si>
    <t>43000000019452419</t>
  </si>
  <si>
    <t>air france discount ticket</t>
  </si>
  <si>
    <t>France Branded</t>
  </si>
  <si>
    <t>43000000019452382</t>
  </si>
  <si>
    <t>travel deal to paris france</t>
  </si>
  <si>
    <t>43000000019452292</t>
  </si>
  <si>
    <t>new york to paris flight</t>
  </si>
  <si>
    <t>43000000019452260</t>
  </si>
  <si>
    <t>43000000019452167</t>
  </si>
  <si>
    <t>bordeaux airport</t>
  </si>
  <si>
    <t>43000000019452472</t>
  </si>
  <si>
    <t>43000000019452148</t>
  </si>
  <si>
    <t>43000000019452272</t>
  </si>
  <si>
    <t>43000000019452174</t>
  </si>
  <si>
    <t>europe france travel</t>
  </si>
  <si>
    <t>43000000019452486</t>
  </si>
  <si>
    <t>nice tickets</t>
  </si>
  <si>
    <t>43000000019452454</t>
  </si>
  <si>
    <t>lyon airfares</t>
  </si>
  <si>
    <t>43000000019452233</t>
  </si>
  <si>
    <t>43000000019452507</t>
  </si>
  <si>
    <t>air france deals</t>
  </si>
  <si>
    <t>43000000019452387</t>
  </si>
  <si>
    <t>43000000019452499</t>
  </si>
  <si>
    <t>43000000019452390</t>
  </si>
  <si>
    <t>43000000019452485</t>
  </si>
  <si>
    <t>43000000019452375</t>
  </si>
  <si>
    <t>paris france travel</t>
  </si>
  <si>
    <t>43000000019452449</t>
  </si>
  <si>
    <t>43000000019452464</t>
  </si>
  <si>
    <t>43000000019452443</t>
  </si>
  <si>
    <t>43000000019452460</t>
  </si>
  <si>
    <t>air france fare paris</t>
  </si>
  <si>
    <t>43000000019452319</t>
  </si>
  <si>
    <t>43000000019452467</t>
  </si>
  <si>
    <t>43000000019452252</t>
  </si>
  <si>
    <t>flights to lyon</t>
  </si>
  <si>
    <t>43000000019452502</t>
  </si>
  <si>
    <t>bordeaux cheap flights</t>
  </si>
  <si>
    <t>43000000019452398</t>
  </si>
  <si>
    <t>lyon flights</t>
  </si>
  <si>
    <t>43000000019452291</t>
  </si>
  <si>
    <t>43000000019452354</t>
  </si>
  <si>
    <t>france airports</t>
  </si>
  <si>
    <t>43000000019452459</t>
  </si>
  <si>
    <t>paris france tourism</t>
  </si>
  <si>
    <t>43000000019452190</t>
  </si>
  <si>
    <t>nice airport</t>
  </si>
  <si>
    <t>43000000019452342</t>
  </si>
  <si>
    <t>43000000019452131</t>
  </si>
  <si>
    <t>france holidays</t>
  </si>
  <si>
    <t>43000000019452542</t>
  </si>
  <si>
    <t>43000000019452269</t>
  </si>
  <si>
    <t>43000000019452169</t>
  </si>
  <si>
    <t>france trip</t>
  </si>
  <si>
    <t>43000000019452423</t>
  </si>
  <si>
    <t>nice cheap flights</t>
  </si>
  <si>
    <t>43000000019452540</t>
  </si>
  <si>
    <t>43000000019452403</t>
  </si>
  <si>
    <t>airfrance site</t>
  </si>
  <si>
    <t>43000000019452217</t>
  </si>
  <si>
    <t>paris france airport</t>
  </si>
  <si>
    <t>43000000019452368</t>
  </si>
  <si>
    <t>43000000019452180</t>
  </si>
  <si>
    <t>43000000019452281</t>
  </si>
  <si>
    <t>43000000019452481</t>
  </si>
  <si>
    <t>43000000019452310</t>
  </si>
  <si>
    <t>43000000019452409</t>
  </si>
  <si>
    <t>43000000019452393</t>
  </si>
  <si>
    <t>43000000019452139</t>
  </si>
  <si>
    <t>43000000019452218</t>
  </si>
  <si>
    <t>france airport</t>
  </si>
  <si>
    <t>43000000019452107</t>
  </si>
  <si>
    <t>43000000019452532</t>
  </si>
  <si>
    <t>43000000019452416</t>
  </si>
  <si>
    <t>43000000019452111</t>
  </si>
  <si>
    <t>visit paris</t>
  </si>
  <si>
    <t>43000000019452202</t>
  </si>
  <si>
    <t>trip in france</t>
  </si>
  <si>
    <t>43000000019452475</t>
  </si>
  <si>
    <t>43000000019452362</t>
  </si>
  <si>
    <t>43000000019452545</t>
  </si>
  <si>
    <t>43000000019452313</t>
  </si>
  <si>
    <t>43000000019452124</t>
  </si>
  <si>
    <t>43000000019452168</t>
  </si>
  <si>
    <t>43000000019452424</t>
  </si>
  <si>
    <t>43000000019452171</t>
  </si>
  <si>
    <t>trips to france</t>
  </si>
  <si>
    <t>43000000019452318</t>
  </si>
  <si>
    <t>43000000019452286</t>
  </si>
  <si>
    <t>43000000019452293</t>
  </si>
  <si>
    <t>43000000019452266</t>
  </si>
  <si>
    <t>43000000019452270</t>
  </si>
  <si>
    <t>43000000019452250</t>
  </si>
  <si>
    <t>43000000019452527</t>
  </si>
  <si>
    <t>43000000019452432</t>
  </si>
  <si>
    <t>43000000019452503</t>
  </si>
  <si>
    <t>trips to paris</t>
  </si>
  <si>
    <t>43000000019452413</t>
  </si>
  <si>
    <t>43000000019452404</t>
  </si>
  <si>
    <t>43000000019452345</t>
  </si>
  <si>
    <t>43000000019452173</t>
  </si>
  <si>
    <t>43000000019452254</t>
  </si>
  <si>
    <t>43000000019452518</t>
  </si>
  <si>
    <t>43000000019452405</t>
  </si>
  <si>
    <t>43000000019452496</t>
  </si>
  <si>
    <t>agen</t>
  </si>
  <si>
    <t>43000000019452259</t>
  </si>
  <si>
    <t>43000000019452223</t>
  </si>
  <si>
    <t>43000000031840232</t>
  </si>
  <si>
    <t>43000000031840110</t>
  </si>
  <si>
    <t>43000000031840239</t>
  </si>
  <si>
    <t>air france paris flights</t>
  </si>
  <si>
    <t>43000000031840370</t>
  </si>
  <si>
    <t>43000000031840265</t>
  </si>
  <si>
    <t>43000000031840451</t>
  </si>
  <si>
    <t>43000000031840077</t>
  </si>
  <si>
    <t>43000000031840273</t>
  </si>
  <si>
    <t>43000000031840297</t>
  </si>
  <si>
    <t>43000000031840254</t>
  </si>
  <si>
    <t>43000000039941883</t>
  </si>
  <si>
    <t>paris air fare</t>
  </si>
  <si>
    <t>43000000031840339</t>
  </si>
  <si>
    <t>marseille flights</t>
  </si>
  <si>
    <t>43000000031840390</t>
  </si>
  <si>
    <t>air france flights to paris</t>
  </si>
  <si>
    <t>43000000031840074</t>
  </si>
  <si>
    <t>43000000031840301</t>
  </si>
  <si>
    <t>43000000031840234</t>
  </si>
  <si>
    <t>cheapest flight to france</t>
  </si>
  <si>
    <t>43000000031840353</t>
  </si>
  <si>
    <t>43000000031840447</t>
  </si>
  <si>
    <t>43000000031840101</t>
  </si>
  <si>
    <t>43000000031840408</t>
  </si>
  <si>
    <t>43000000031840425</t>
  </si>
  <si>
    <t>43000000031840302</t>
  </si>
  <si>
    <t>43000000031840196</t>
  </si>
  <si>
    <t>nice airfare</t>
  </si>
  <si>
    <t>43000000039941865</t>
  </si>
  <si>
    <t>business class travel</t>
  </si>
  <si>
    <t>43000000031840263</t>
  </si>
  <si>
    <t>france fares</t>
  </si>
  <si>
    <t>43000000039941867</t>
  </si>
  <si>
    <t>business flight</t>
  </si>
  <si>
    <t>43000000031840194</t>
  </si>
  <si>
    <t>flight france marseille</t>
  </si>
  <si>
    <t>43000000031840209</t>
  </si>
  <si>
    <t>43000000031840267</t>
  </si>
  <si>
    <t>43000000031840321</t>
  </si>
  <si>
    <t>newark to paris</t>
  </si>
  <si>
    <t>43000000031840350</t>
  </si>
  <si>
    <t>43000000031840208</t>
  </si>
  <si>
    <t>flight south of france</t>
  </si>
  <si>
    <t>43000000031840094</t>
  </si>
  <si>
    <t>43000000031840190</t>
  </si>
  <si>
    <t>marseille fares</t>
  </si>
  <si>
    <t>43000000031840393</t>
  </si>
  <si>
    <t>43000000031840200</t>
  </si>
  <si>
    <t>43000000031840372</t>
  </si>
  <si>
    <t>43000000031840459</t>
  </si>
  <si>
    <t>43000000031840230</t>
  </si>
  <si>
    <t>nice airfares</t>
  </si>
  <si>
    <t>43000000031840187</t>
  </si>
  <si>
    <t>43000000031840192</t>
  </si>
  <si>
    <t>43000000031840248</t>
  </si>
  <si>
    <t>nice cheap tickets</t>
  </si>
  <si>
    <t>43000000031840162</t>
  </si>
  <si>
    <t>43000000031840454</t>
  </si>
  <si>
    <t>43000000031840317</t>
  </si>
  <si>
    <t>43000000031840075</t>
  </si>
  <si>
    <t>43000000031840346</t>
  </si>
  <si>
    <t>43000000031840121</t>
  </si>
  <si>
    <t>43000000031840318</t>
  </si>
  <si>
    <t>43000000031840140</t>
  </si>
  <si>
    <t>43000000031840415</t>
  </si>
  <si>
    <t>43000000031840125</t>
  </si>
  <si>
    <t>43000000031840330</t>
  </si>
  <si>
    <t>43000000031840291</t>
  </si>
  <si>
    <t>43000000031840103</t>
  </si>
  <si>
    <t>43000000031840381</t>
  </si>
  <si>
    <t>43000000031840174</t>
  </si>
  <si>
    <t>43000000031840244</t>
  </si>
  <si>
    <t>43000000031840095</t>
  </si>
  <si>
    <t>43000000031840068</t>
  </si>
  <si>
    <t>43000000031840417</t>
  </si>
  <si>
    <t>43000000031840380</t>
  </si>
  <si>
    <t>43000000031840071</t>
  </si>
  <si>
    <t>43000000031840450</t>
  </si>
  <si>
    <t>43000000031840226</t>
  </si>
  <si>
    <t>43000000031840072</t>
  </si>
  <si>
    <t>43000000031840449</t>
  </si>
  <si>
    <t>43000000031840189</t>
  </si>
  <si>
    <t>43000000031840242</t>
  </si>
  <si>
    <t>43000000031840456</t>
  </si>
  <si>
    <t>43000000031840225</t>
  </si>
  <si>
    <t>43000000031840280</t>
  </si>
  <si>
    <t>43000000031840348</t>
  </si>
  <si>
    <t>43000000031840164</t>
  </si>
  <si>
    <t>43000000031840172</t>
  </si>
  <si>
    <t>43000000031840092</t>
  </si>
  <si>
    <t>43000000031840278</t>
  </si>
  <si>
    <t>43000000031840386</t>
  </si>
  <si>
    <t>43000000031840315</t>
  </si>
  <si>
    <t>43000000039941851</t>
  </si>
  <si>
    <t>43000000031840156</t>
  </si>
  <si>
    <t>43000000031840169</t>
  </si>
  <si>
    <t>43000000031840161</t>
  </si>
  <si>
    <t>43000000031840183</t>
  </si>
  <si>
    <t>43000000031840154</t>
  </si>
  <si>
    <t>43000000031840082</t>
  </si>
  <si>
    <t>43000000031840329</t>
  </si>
  <si>
    <t>43000000031840287</t>
  </si>
  <si>
    <t>43000000031840113</t>
  </si>
  <si>
    <t>43000000005421099</t>
  </si>
  <si>
    <t>charles de gaulle airport in paris</t>
  </si>
  <si>
    <t>43000000005421306</t>
  </si>
  <si>
    <t>avn ticket</t>
  </si>
  <si>
    <t>avignon</t>
  </si>
  <si>
    <t>43000000005421422</t>
  </si>
  <si>
    <t>cheap flight to orly</t>
  </si>
  <si>
    <t>orly</t>
  </si>
  <si>
    <t>43000000005421022</t>
  </si>
  <si>
    <t>ajaccio airport</t>
  </si>
  <si>
    <t>ajaccio</t>
  </si>
  <si>
    <t>43000000005421278</t>
  </si>
  <si>
    <t>roissy airport</t>
  </si>
  <si>
    <t>43000000005421386</t>
  </si>
  <si>
    <t>beauvais flight</t>
  </si>
  <si>
    <t>beauvais</t>
  </si>
  <si>
    <t>43000000005421344</t>
  </si>
  <si>
    <t>aeroport nantes</t>
  </si>
  <si>
    <t>nantes</t>
  </si>
  <si>
    <t>43000000005420962</t>
  </si>
  <si>
    <t>poitiers airport</t>
  </si>
  <si>
    <t>poitiers</t>
  </si>
  <si>
    <t>43000000005421176</t>
  </si>
  <si>
    <t>charles de gaulle flight</t>
  </si>
  <si>
    <t>43000000005421018</t>
  </si>
  <si>
    <t>air france frequence plus</t>
  </si>
  <si>
    <t>43000000005421272</t>
  </si>
  <si>
    <t>anger ticket</t>
  </si>
  <si>
    <t>anger</t>
  </si>
  <si>
    <t>43000000005420892</t>
  </si>
  <si>
    <t>air france frequency plus</t>
  </si>
  <si>
    <t>43000000005421296</t>
  </si>
  <si>
    <t>air chicago france</t>
  </si>
  <si>
    <t>43000000005421258</t>
  </si>
  <si>
    <t>phoenix to paris</t>
  </si>
  <si>
    <t>43000000005420880</t>
  </si>
  <si>
    <t>air customer france service</t>
  </si>
  <si>
    <t>43000000005421060</t>
  </si>
  <si>
    <t>air france lax</t>
  </si>
  <si>
    <t>43000000005421246</t>
  </si>
  <si>
    <t>nice plane ticket</t>
  </si>
  <si>
    <t>43000000005421178</t>
  </si>
  <si>
    <t>airport in paris france</t>
  </si>
  <si>
    <t>43000000005421068</t>
  </si>
  <si>
    <t>lax to paris</t>
  </si>
  <si>
    <t>43000000005420932</t>
  </si>
  <si>
    <t>france international airport</t>
  </si>
  <si>
    <t>43000000005421064</t>
  </si>
  <si>
    <t>air france new york</t>
  </si>
  <si>
    <t>43000000005421092</t>
  </si>
  <si>
    <t>.com air france</t>
  </si>
  <si>
    <t>43000000005277814</t>
  </si>
  <si>
    <t>boston to venice</t>
  </si>
  <si>
    <t>boston</t>
  </si>
  <si>
    <t>43000000005289892</t>
  </si>
  <si>
    <t>stuttgart plane ticket</t>
  </si>
  <si>
    <t>stuttgart</t>
  </si>
  <si>
    <t>43000000005289953</t>
  </si>
  <si>
    <t>munich plane ticket</t>
  </si>
  <si>
    <t>munich</t>
  </si>
  <si>
    <t>43000000005290002</t>
  </si>
  <si>
    <t>nuremberg cheap ticket</t>
  </si>
  <si>
    <t>nuremberg</t>
  </si>
  <si>
    <t>43000000006997687</t>
  </si>
  <si>
    <t>airplane flight ticket</t>
  </si>
  <si>
    <t>43000000006997703</t>
  </si>
  <si>
    <t>airway fare</t>
  </si>
  <si>
    <t>43000000006997857</t>
  </si>
  <si>
    <t>airway flight</t>
  </si>
  <si>
    <t>43000000006997950</t>
  </si>
  <si>
    <t>airplane ticket web site</t>
  </si>
  <si>
    <t>43000000006981632</t>
  </si>
  <si>
    <t>cheap travel idea</t>
  </si>
  <si>
    <t>43000000014278638</t>
  </si>
  <si>
    <t>flight paris paris</t>
  </si>
  <si>
    <t>43000000014278789</t>
  </si>
  <si>
    <t>planning a trip to france</t>
  </si>
  <si>
    <t>43000000014278683</t>
  </si>
  <si>
    <t>city trip paris</t>
  </si>
  <si>
    <t>43000000006997599</t>
  </si>
  <si>
    <t>airline cheap international ticket travel</t>
  </si>
  <si>
    <t>43000000006997711</t>
  </si>
  <si>
    <t>airplane ticket special</t>
  </si>
  <si>
    <t>43000000014278537</t>
  </si>
  <si>
    <t>air france los angeles</t>
  </si>
  <si>
    <t>43000000014278587</t>
  </si>
  <si>
    <t>43000000014278794</t>
  </si>
  <si>
    <t>aeroport cdg</t>
  </si>
  <si>
    <t>43000000018973981</t>
  </si>
  <si>
    <t>athenes</t>
  </si>
  <si>
    <t>43000000005421563</t>
  </si>
  <si>
    <t>frequence plus</t>
  </si>
  <si>
    <t>43000000006997621</t>
  </si>
  <si>
    <t>airline airline</t>
  </si>
  <si>
    <t>43000000014278770</t>
  </si>
  <si>
    <t>43000000006997685</t>
  </si>
  <si>
    <t>international travel bargain</t>
  </si>
  <si>
    <t>internationalgeneral</t>
  </si>
  <si>
    <t>43000000006997661</t>
  </si>
  <si>
    <t>international airline booking</t>
  </si>
  <si>
    <t>43000000014278593</t>
  </si>
  <si>
    <t>de gaulle airport</t>
  </si>
  <si>
    <t>43000000014278641</t>
  </si>
  <si>
    <t>san francisco to paris flight</t>
  </si>
  <si>
    <t>43000000014278673</t>
  </si>
  <si>
    <t>air france europe</t>
  </si>
  <si>
    <t>43000000014278790</t>
  </si>
  <si>
    <t>planning a trip to paris</t>
  </si>
  <si>
    <t>43000000006997609</t>
  </si>
  <si>
    <t>international air reservation</t>
  </si>
  <si>
    <t>43000000006997991</t>
  </si>
  <si>
    <t>international airline ticket sale</t>
  </si>
  <si>
    <t>43000000006997691</t>
  </si>
  <si>
    <t>airfare flight international</t>
  </si>
  <si>
    <t>43000000014278582</t>
  </si>
  <si>
    <t>france round trip ticket</t>
  </si>
  <si>
    <t>43000000014278797</t>
  </si>
  <si>
    <t>air france home page</t>
  </si>
  <si>
    <t>43000000014278750</t>
  </si>
  <si>
    <t>43000000006997629</t>
  </si>
  <si>
    <t>airfare site travel web</t>
  </si>
  <si>
    <t>43000000014278595</t>
  </si>
  <si>
    <t>43000000014278785</t>
  </si>
  <si>
    <t>air france destination</t>
  </si>
  <si>
    <t>43000000014278824</t>
  </si>
  <si>
    <t>discounted flight paris</t>
  </si>
  <si>
    <t>43000000006998043</t>
  </si>
  <si>
    <t>airfare business class discount international</t>
  </si>
  <si>
    <t>43000000008373880</t>
  </si>
  <si>
    <t>greece fares</t>
  </si>
  <si>
    <t>43000000006997793</t>
  </si>
  <si>
    <t>air plan ticket</t>
  </si>
  <si>
    <t>43000000014278571</t>
  </si>
  <si>
    <t>charles de gaulle international airport</t>
  </si>
  <si>
    <t>43000000014278532</t>
  </si>
  <si>
    <t>43000000014278686</t>
  </si>
  <si>
    <t>43000000014278578</t>
  </si>
  <si>
    <t>air france air line</t>
  </si>
  <si>
    <t>43000000008373871</t>
  </si>
  <si>
    <t>jfk to athens</t>
  </si>
  <si>
    <t>43000000006997593</t>
  </si>
  <si>
    <t>air booking</t>
  </si>
  <si>
    <t>43000000006998009</t>
  </si>
  <si>
    <t>international airfare rate</t>
  </si>
  <si>
    <t>43000000006997753</t>
  </si>
  <si>
    <t>airplane tiket</t>
  </si>
  <si>
    <t>43000000014278746</t>
  </si>
  <si>
    <t>washington to paris</t>
  </si>
  <si>
    <t>43000000014278558</t>
  </si>
  <si>
    <t>airfrance ca</t>
  </si>
  <si>
    <t>43000000005289962</t>
  </si>
  <si>
    <t>nuremberg ticket</t>
  </si>
  <si>
    <t>43000000014278828</t>
  </si>
  <si>
    <t>orlando to paris</t>
  </si>
  <si>
    <t>43000000008373879</t>
  </si>
  <si>
    <t>ny to greece</t>
  </si>
  <si>
    <t>43000000005277666</t>
  </si>
  <si>
    <t>cheap airline ticket to england</t>
  </si>
  <si>
    <t>england</t>
  </si>
  <si>
    <t>43000000014278676</t>
  </si>
  <si>
    <t>air france special</t>
  </si>
  <si>
    <t>43000000006997605</t>
  </si>
  <si>
    <t>airplanetickets</t>
  </si>
  <si>
    <t>43000000014278682</t>
  </si>
  <si>
    <t>paris france info</t>
  </si>
  <si>
    <t>43000000014278520</t>
  </si>
  <si>
    <t>cheap flight from paris</t>
  </si>
  <si>
    <t>43000000006997831</t>
  </si>
  <si>
    <t>air fly ticket</t>
  </si>
  <si>
    <t>43000000006997619</t>
  </si>
  <si>
    <t>airplane book</t>
  </si>
  <si>
    <t>43000000008373876</t>
  </si>
  <si>
    <t>new york to athens</t>
  </si>
  <si>
    <t>43000000008373878</t>
  </si>
  <si>
    <t>cheap flight greece new york</t>
  </si>
  <si>
    <t>43000000014278781</t>
  </si>
  <si>
    <t>french air</t>
  </si>
  <si>
    <t>french</t>
  </si>
  <si>
    <t>43000000014278758</t>
  </si>
  <si>
    <t>san diego to paris</t>
  </si>
  <si>
    <t>43000000014278721</t>
  </si>
  <si>
    <t>chicago to paris</t>
  </si>
  <si>
    <t>43000000014278646</t>
  </si>
  <si>
    <t>lowest fare to paris</t>
  </si>
  <si>
    <t>43000000006997964</t>
  </si>
  <si>
    <t>air ticket direct</t>
  </si>
  <si>
    <t>43000000006997983</t>
  </si>
  <si>
    <t>airway ticket</t>
  </si>
  <si>
    <t>43000000005420946</t>
  </si>
  <si>
    <t>paris degaulle airport</t>
  </si>
  <si>
    <t>43000000005421048</t>
  </si>
  <si>
    <t>agen flight</t>
  </si>
  <si>
    <t>43000000005420966</t>
  </si>
  <si>
    <t>charles de gaulle france</t>
  </si>
  <si>
    <t>43000000005421105</t>
  </si>
  <si>
    <t>aeroport de roissy</t>
  </si>
  <si>
    <t>43000000005420956</t>
  </si>
  <si>
    <t>43000000005421012</t>
  </si>
  <si>
    <t>carcassonne flight</t>
  </si>
  <si>
    <t>carcassonne</t>
  </si>
  <si>
    <t>43000000005421162</t>
  </si>
  <si>
    <t>43000000005421312</t>
  </si>
  <si>
    <t>43000000005421388</t>
  </si>
  <si>
    <t>air france holidays</t>
  </si>
  <si>
    <t>43000000005421408</t>
  </si>
  <si>
    <t>43000000005421140</t>
  </si>
  <si>
    <t>43000000005421078</t>
  </si>
  <si>
    <t>air france plane ticket</t>
  </si>
  <si>
    <t>43000000005421058</t>
  </si>
  <si>
    <t>43000000005420858</t>
  </si>
  <si>
    <t>43000000005289868</t>
  </si>
  <si>
    <t>hanover airline</t>
  </si>
  <si>
    <t>hanover</t>
  </si>
  <si>
    <t>43000000014278718</t>
  </si>
  <si>
    <t>family holiday france</t>
  </si>
  <si>
    <t>43000000005277632</t>
  </si>
  <si>
    <t>houston to madrid</t>
  </si>
  <si>
    <t>houston</t>
  </si>
  <si>
    <t>43000000006998051</t>
  </si>
  <si>
    <t>air ticket special</t>
  </si>
  <si>
    <t>43000000006997649</t>
  </si>
  <si>
    <t>airline cheap flight international ticket</t>
  </si>
  <si>
    <t>43000000006997922</t>
  </si>
  <si>
    <t>airline flight info</t>
  </si>
  <si>
    <t>43000000014278706</t>
  </si>
  <si>
    <t>low cost flight to paris</t>
  </si>
  <si>
    <t>43000000014278531</t>
  </si>
  <si>
    <t>43000000014278654</t>
  </si>
  <si>
    <t>air france travel agent</t>
  </si>
  <si>
    <t>43000000006998021</t>
  </si>
  <si>
    <t>air fare sales</t>
  </si>
  <si>
    <t>43000000014278536</t>
  </si>
  <si>
    <t>paris flight prices</t>
  </si>
  <si>
    <t>43000000014278812</t>
  </si>
  <si>
    <t>air fare paris france</t>
  </si>
  <si>
    <t>43000000014278846</t>
  </si>
  <si>
    <t>paris charles de gaulle</t>
  </si>
  <si>
    <t>43000000006997665</t>
  </si>
  <si>
    <t>airline fare sale</t>
  </si>
  <si>
    <t>43000000006997735</t>
  </si>
  <si>
    <t>international travel web site</t>
  </si>
  <si>
    <t>43000000005277802</t>
  </si>
  <si>
    <t>miami to madrid</t>
  </si>
  <si>
    <t>miami</t>
  </si>
  <si>
    <t>43000000006997960</t>
  </si>
  <si>
    <t>airfare booking</t>
  </si>
  <si>
    <t>43000000006997681</t>
  </si>
  <si>
    <t>international air line ticket</t>
  </si>
  <si>
    <t>43000000014278602</t>
  </si>
  <si>
    <t>43000000006997905</t>
  </si>
  <si>
    <t>international airline ticket price</t>
  </si>
  <si>
    <t>43000000014278826</t>
  </si>
  <si>
    <t>cdg paris airport</t>
  </si>
  <si>
    <t>43000000014278838</t>
  </si>
  <si>
    <t>43000000014278784</t>
  </si>
  <si>
    <t>cdg airport</t>
  </si>
  <si>
    <t>43000000014302655</t>
  </si>
  <si>
    <t>fly to india</t>
  </si>
  <si>
    <t>43000000005421250</t>
  </si>
  <si>
    <t>43000000005421010</t>
  </si>
  <si>
    <t>calais flight</t>
  </si>
  <si>
    <t>calais</t>
  </si>
  <si>
    <t>43000000005421154</t>
  </si>
  <si>
    <t>atlanta to paris</t>
  </si>
  <si>
    <t>43000000005421014</t>
  </si>
  <si>
    <t>air france airway</t>
  </si>
  <si>
    <t>43000000006998017</t>
  </si>
  <si>
    <t>international business class airfare</t>
  </si>
  <si>
    <t>43000000006997713</t>
  </si>
  <si>
    <t>international airfare price</t>
  </si>
  <si>
    <t>43000000006997699</t>
  </si>
  <si>
    <t>airplane ticket cost</t>
  </si>
  <si>
    <t>43000000014278713</t>
  </si>
  <si>
    <t>marseille airport</t>
  </si>
  <si>
    <t>43000000005277686</t>
  </si>
  <si>
    <t>houston to barcelona</t>
  </si>
  <si>
    <t>43000000006997887</t>
  </si>
  <si>
    <t>international airfare ticket</t>
  </si>
  <si>
    <t>43000000006998047</t>
  </si>
  <si>
    <t>air fare for international travel</t>
  </si>
  <si>
    <t>43000000008373874</t>
  </si>
  <si>
    <t>new york to greece</t>
  </si>
  <si>
    <t>43000000006997837</t>
  </si>
  <si>
    <t>international travel ticket</t>
  </si>
  <si>
    <t>43000000014278694</t>
  </si>
  <si>
    <t>los angeles to paris flight</t>
  </si>
  <si>
    <t>43000000005420872</t>
  </si>
  <si>
    <t>france information paris travel</t>
  </si>
  <si>
    <t>43000000005421042</t>
  </si>
  <si>
    <t>air france airfare</t>
  </si>
  <si>
    <t>43000000005420922</t>
  </si>
  <si>
    <t>air france timetable</t>
  </si>
  <si>
    <t>43000000005420846</t>
  </si>
  <si>
    <t>roissy charles de gaulle</t>
  </si>
  <si>
    <t>43000000014278773</t>
  </si>
  <si>
    <t>new york to lyon</t>
  </si>
  <si>
    <t>43000000014278727</t>
  </si>
  <si>
    <t>43000000006997777</t>
  </si>
  <si>
    <t>airline guide</t>
  </si>
  <si>
    <t>43000000006997595</t>
  </si>
  <si>
    <t>airline ticket rate</t>
  </si>
  <si>
    <t>43000000014278732</t>
  </si>
  <si>
    <t>43000000014278736</t>
  </si>
  <si>
    <t>43000000014278710</t>
  </si>
  <si>
    <t>best airfare to paris</t>
  </si>
  <si>
    <t>43000000014278692</t>
  </si>
  <si>
    <t>43000000005421196</t>
  </si>
  <si>
    <t>deauville flight</t>
  </si>
  <si>
    <t>deauville</t>
  </si>
  <si>
    <t>43000000005421026</t>
  </si>
  <si>
    <t>avignon airport</t>
  </si>
  <si>
    <t>43000000005421142</t>
  </si>
  <si>
    <t>poitiers flight</t>
  </si>
  <si>
    <t>43000000005420868</t>
  </si>
  <si>
    <t>air france airplane</t>
  </si>
  <si>
    <t>43000000005421262</t>
  </si>
  <si>
    <t>43000000006997969</t>
  </si>
  <si>
    <t>air plane ticket prices</t>
  </si>
  <si>
    <t>43000000006997615</t>
  </si>
  <si>
    <t>air flight booking</t>
  </si>
  <si>
    <t>43000000014278643</t>
  </si>
  <si>
    <t>cheap holidays to paris</t>
  </si>
  <si>
    <t>43000000006997715</t>
  </si>
  <si>
    <t>airfare web site</t>
  </si>
  <si>
    <t>43000000005421084</t>
  </si>
  <si>
    <t>43000000005421144</t>
  </si>
  <si>
    <t>aeroport roissy charles de gaulle</t>
  </si>
  <si>
    <t>43000000014278574</t>
  </si>
  <si>
    <t>air france flight information</t>
  </si>
  <si>
    <t>43000000006997813</t>
  </si>
  <si>
    <t>airline flight information</t>
  </si>
  <si>
    <t>43000000006997811</t>
  </si>
  <si>
    <t>international airline fare</t>
  </si>
  <si>
    <t>43000000006997918</t>
  </si>
  <si>
    <t>international airline flight</t>
  </si>
  <si>
    <t>43000000014278627</t>
  </si>
  <si>
    <t>flight france nice</t>
  </si>
  <si>
    <t>43000000005277624</t>
  </si>
  <si>
    <t>discount england flight</t>
  </si>
  <si>
    <t>43000000005277804</t>
  </si>
  <si>
    <t>cheap airline ticket uk</t>
  </si>
  <si>
    <t>uk</t>
  </si>
  <si>
    <t>43000000005277702</t>
  </si>
  <si>
    <t>airline flight italy</t>
  </si>
  <si>
    <t>43000000005277740</t>
  </si>
  <si>
    <t>cheap airline ticket to italy</t>
  </si>
  <si>
    <t>43000000005421342</t>
  </si>
  <si>
    <t>rodez flight</t>
  </si>
  <si>
    <t>rodez</t>
  </si>
  <si>
    <t>43000000005420996</t>
  </si>
  <si>
    <t>toulouse cheap ticket</t>
  </si>
  <si>
    <t>toulouse</t>
  </si>
  <si>
    <t>43000000005421170</t>
  </si>
  <si>
    <t>reims flight</t>
  </si>
  <si>
    <t>reims</t>
  </si>
  <si>
    <t>43000000005421336</t>
  </si>
  <si>
    <t>paris orly airport</t>
  </si>
  <si>
    <t>43000000006997926</t>
  </si>
  <si>
    <t>air travel booking</t>
  </si>
  <si>
    <t>43000000005290006</t>
  </si>
  <si>
    <t>hamburg cheap ticket</t>
  </si>
  <si>
    <t>hamburg</t>
  </si>
  <si>
    <t>43000000005277770</t>
  </si>
  <si>
    <t>cheapest flight to greece</t>
  </si>
  <si>
    <t>43000000006997725</t>
  </si>
  <si>
    <t>air flight fare</t>
  </si>
  <si>
    <t>43000000006998035</t>
  </si>
  <si>
    <t>air discount flight ticket</t>
  </si>
  <si>
    <t>43000000006997973</t>
  </si>
  <si>
    <t>air ticket booking</t>
  </si>
  <si>
    <t>43000000014278695</t>
  </si>
  <si>
    <t>paris charles de gaulle airport</t>
  </si>
  <si>
    <t>43000000005277738</t>
  </si>
  <si>
    <t>low airfare to europe</t>
  </si>
  <si>
    <t>43000000006997893</t>
  </si>
  <si>
    <t>discounted international airline ticket</t>
  </si>
  <si>
    <t>discountgeneral</t>
  </si>
  <si>
    <t>43000000005277558</t>
  </si>
  <si>
    <t>discount flight to italy</t>
  </si>
  <si>
    <t>43000000005420850</t>
  </si>
  <si>
    <t>travel to lourdes france</t>
  </si>
  <si>
    <t>lourdes</t>
  </si>
  <si>
    <t>43000000005421132</t>
  </si>
  <si>
    <t>43000000005421320</t>
  </si>
  <si>
    <t>degaulle airport</t>
  </si>
  <si>
    <t>43000000005421115</t>
  </si>
  <si>
    <t>43000000005421396</t>
  </si>
  <si>
    <t>43000000006997803</t>
  </si>
  <si>
    <t>airfare site</t>
  </si>
  <si>
    <t>43000000006997607</t>
  </si>
  <si>
    <t>airline flight reservation</t>
  </si>
  <si>
    <t>43000000006997827</t>
  </si>
  <si>
    <t>discounted international travel</t>
  </si>
  <si>
    <t>43000000014278522</t>
  </si>
  <si>
    <t>cheap airline france</t>
  </si>
  <si>
    <t>43000000006998055</t>
  </si>
  <si>
    <t>air ticket reservation</t>
  </si>
  <si>
    <t>43000000014278572</t>
  </si>
  <si>
    <t>43000000014302652</t>
  </si>
  <si>
    <t>india flight deal</t>
  </si>
  <si>
    <t>43000000005421552</t>
  </si>
  <si>
    <t>athens airport</t>
  </si>
  <si>
    <t>43000000005277614</t>
  </si>
  <si>
    <t>cheap airline ticket spain</t>
  </si>
  <si>
    <t>spain</t>
  </si>
  <si>
    <t>43000000005277604</t>
  </si>
  <si>
    <t>cheap airfare to spain</t>
  </si>
  <si>
    <t>43000000005421188</t>
  </si>
  <si>
    <t>bergerac flight</t>
  </si>
  <si>
    <t>bergerac</t>
  </si>
  <si>
    <t>43000000006997601</t>
  </si>
  <si>
    <t>international airfare special</t>
  </si>
  <si>
    <t>43000000006997765</t>
  </si>
  <si>
    <t>air plane ticket cheap</t>
  </si>
  <si>
    <t>43000000006997697</t>
  </si>
  <si>
    <t>air line ticket prices</t>
  </si>
  <si>
    <t>43000000014278689</t>
  </si>
  <si>
    <t>air france flight schedule</t>
  </si>
  <si>
    <t>43000000006997879</t>
  </si>
  <si>
    <t>airline ticket cheap airfare</t>
  </si>
  <si>
    <t>43000000005277622</t>
  </si>
  <si>
    <t>cheap airline ticket to germany</t>
  </si>
  <si>
    <t>germany</t>
  </si>
  <si>
    <t>43000000005277778</t>
  </si>
  <si>
    <t>airline ticket to spain</t>
  </si>
  <si>
    <t>43000000005421180</t>
  </si>
  <si>
    <t>discount airline france</t>
  </si>
  <si>
    <t>43000000005421244</t>
  </si>
  <si>
    <t>43000000005421160</t>
  </si>
  <si>
    <t>43000000006998059</t>
  </si>
  <si>
    <t>airfare ticket for sale</t>
  </si>
  <si>
    <t>43000000006997743</t>
  </si>
  <si>
    <t>discounted international flight</t>
  </si>
  <si>
    <t>43000000006997645</t>
  </si>
  <si>
    <t>airline reservation system</t>
  </si>
  <si>
    <t>43000000014278786</t>
  </si>
  <si>
    <t>french travel</t>
  </si>
  <si>
    <t>43000000006997995</t>
  </si>
  <si>
    <t>airfare deal to europe</t>
  </si>
  <si>
    <t>43000000006997833</t>
  </si>
  <si>
    <t>airplane ticket prices</t>
  </si>
  <si>
    <t>43000000005277708</t>
  </si>
  <si>
    <t>cheapest airfare europe</t>
  </si>
  <si>
    <t>43000000005421124</t>
  </si>
  <si>
    <t>airline in france</t>
  </si>
  <si>
    <t>43000000014278844</t>
  </si>
  <si>
    <t>air france vacation</t>
  </si>
  <si>
    <t>43000000006998001</t>
  </si>
  <si>
    <t>international airplane ticket</t>
  </si>
  <si>
    <t>43000000005421166</t>
  </si>
  <si>
    <t>cheap air france flight</t>
  </si>
  <si>
    <t>43000000005420984</t>
  </si>
  <si>
    <t>43000000005421382</t>
  </si>
  <si>
    <t>mulhouse flight</t>
  </si>
  <si>
    <t>mulhouse</t>
  </si>
  <si>
    <t>43000000005421090</t>
  </si>
  <si>
    <t>orly airport</t>
  </si>
  <si>
    <t>43000000005421008</t>
  </si>
  <si>
    <t>airport in paris</t>
  </si>
  <si>
    <t>43000000005421348</t>
  </si>
  <si>
    <t>43000000005421270</t>
  </si>
  <si>
    <t>43000000005420898</t>
  </si>
  <si>
    <t>43000000014278748</t>
  </si>
  <si>
    <t>43000000014278783</t>
  </si>
  <si>
    <t>paris travel information</t>
  </si>
  <si>
    <t>43000000005277588</t>
  </si>
  <si>
    <t>discount airline deal</t>
  </si>
  <si>
    <t>43000000006997689</t>
  </si>
  <si>
    <t>international airline reservation</t>
  </si>
  <si>
    <t>43000000005277792</t>
  </si>
  <si>
    <t>discount airfare to greece</t>
  </si>
  <si>
    <t>43000000005277832</t>
  </si>
  <si>
    <t>discount flight to spain</t>
  </si>
  <si>
    <t>43000000005277568</t>
  </si>
  <si>
    <t>discount airfare england</t>
  </si>
  <si>
    <t>43000000005277776</t>
  </si>
  <si>
    <t>airfare to rome italy</t>
  </si>
  <si>
    <t>rome</t>
  </si>
  <si>
    <t>43000000005421318</t>
  </si>
  <si>
    <t>rennes airport</t>
  </si>
  <si>
    <t>rennes</t>
  </si>
  <si>
    <t>43000000005420878</t>
  </si>
  <si>
    <t>paris de gaulle airport</t>
  </si>
  <si>
    <t>43000000005421436</t>
  </si>
  <si>
    <t>nantes airport</t>
  </si>
  <si>
    <t>43000000005421276</t>
  </si>
  <si>
    <t>nimes airport</t>
  </si>
  <si>
    <t>nimes</t>
  </si>
  <si>
    <t>43000000005420978</t>
  </si>
  <si>
    <t>discount air france fare</t>
  </si>
  <si>
    <t>43000000005420964</t>
  </si>
  <si>
    <t>perpignan airport</t>
  </si>
  <si>
    <t>perpignan</t>
  </si>
  <si>
    <t>43000000005421076</t>
  </si>
  <si>
    <t>lyon france airport</t>
  </si>
  <si>
    <t>43000000005421101</t>
  </si>
  <si>
    <t>la rochelle airport</t>
  </si>
  <si>
    <t>larochelle</t>
  </si>
  <si>
    <t>43000000005421214</t>
  </si>
  <si>
    <t>toulon flight</t>
  </si>
  <si>
    <t>toulon</t>
  </si>
  <si>
    <t>43000000005421266</t>
  </si>
  <si>
    <t>montpellier airport</t>
  </si>
  <si>
    <t>montpellier</t>
  </si>
  <si>
    <t>43000000005421082</t>
  </si>
  <si>
    <t>43000000005421228</t>
  </si>
  <si>
    <t>toulouse airport</t>
  </si>
  <si>
    <t>43000000005421074</t>
  </si>
  <si>
    <t>43000000005421360</t>
  </si>
  <si>
    <t>air france paris</t>
  </si>
  <si>
    <t>43000000005421130</t>
  </si>
  <si>
    <t>43000000005421186</t>
  </si>
  <si>
    <t>43000000005420914</t>
  </si>
  <si>
    <t>43000000005421332</t>
  </si>
  <si>
    <t>43000000005421274</t>
  </si>
  <si>
    <t>43000000006997881</t>
  </si>
  <si>
    <t>airfare flight</t>
  </si>
  <si>
    <t>43000000014278709</t>
  </si>
  <si>
    <t>43000000005420866</t>
  </si>
  <si>
    <t>43000000005421113</t>
  </si>
  <si>
    <t>43000000005421002</t>
  </si>
  <si>
    <t>43000000005420940</t>
  </si>
  <si>
    <t>cheap flight to nice france</t>
  </si>
  <si>
    <t>43000000005420968</t>
  </si>
  <si>
    <t>43000000005421438</t>
  </si>
  <si>
    <t>la rochelle flight</t>
  </si>
  <si>
    <t>43000000005421380</t>
  </si>
  <si>
    <t>toulouse cheap airfare</t>
  </si>
  <si>
    <t>43000000005420982</t>
  </si>
  <si>
    <t>43000000005421242</t>
  </si>
  <si>
    <t>43000000005421096</t>
  </si>
  <si>
    <t>43000000005421050</t>
  </si>
  <si>
    <t>43000000005421056</t>
  </si>
  <si>
    <t>43000000005290009</t>
  </si>
  <si>
    <t>nuremberg airport</t>
  </si>
  <si>
    <t>43000000006998015</t>
  </si>
  <si>
    <t>air plain ticket</t>
  </si>
  <si>
    <t>43000000014278581</t>
  </si>
  <si>
    <t>43000000005421292</t>
  </si>
  <si>
    <t>43000000005420924</t>
  </si>
  <si>
    <t>43000000005421194</t>
  </si>
  <si>
    <t>france travel information</t>
  </si>
  <si>
    <t>43000000014278823</t>
  </si>
  <si>
    <t>france air line</t>
  </si>
  <si>
    <t>43000000008373875</t>
  </si>
  <si>
    <t>greece cheap ticket</t>
  </si>
  <si>
    <t>43000000014278684</t>
  </si>
  <si>
    <t>43000000005420890</t>
  </si>
  <si>
    <t>bastia flight</t>
  </si>
  <si>
    <t>bastia</t>
  </si>
  <si>
    <t>43000000005420960</t>
  </si>
  <si>
    <t>avignon flight</t>
  </si>
  <si>
    <t>43000000014278788</t>
  </si>
  <si>
    <t>cheap trip to france</t>
  </si>
  <si>
    <t>43000000006997747</t>
  </si>
  <si>
    <t>airline ticketing</t>
  </si>
  <si>
    <t>43000000014278608</t>
  </si>
  <si>
    <t>paris flight deal</t>
  </si>
  <si>
    <t>43000000005277810</t>
  </si>
  <si>
    <t>cheap airfare to frankfurt</t>
  </si>
  <si>
    <t>frankfurt</t>
  </si>
  <si>
    <t>43000000005277706</t>
  </si>
  <si>
    <t>cheap european airfare</t>
  </si>
  <si>
    <t>43000000005421404</t>
  </si>
  <si>
    <t>43000000005420990</t>
  </si>
  <si>
    <t>43000000005421565</t>
  </si>
  <si>
    <t>chicago to venice</t>
  </si>
  <si>
    <t>chicago</t>
  </si>
  <si>
    <t>43000000006997877</t>
  </si>
  <si>
    <t>air fare prices</t>
  </si>
  <si>
    <t>43000000006997787</t>
  </si>
  <si>
    <t>air line ticket cheap</t>
  </si>
  <si>
    <t>43000000006997979</t>
  </si>
  <si>
    <t>airline ticket web site</t>
  </si>
  <si>
    <t>43000000014278809</t>
  </si>
  <si>
    <t>43000000006997683</t>
  </si>
  <si>
    <t>airline ticket cheap flight</t>
  </si>
  <si>
    <t>43000000006997867</t>
  </si>
  <si>
    <t>airline ticket cheap prices</t>
  </si>
  <si>
    <t>43000000005277578</t>
  </si>
  <si>
    <t>discount airfare to italy</t>
  </si>
  <si>
    <t>43000000005421103</t>
  </si>
  <si>
    <t>cheap flight to perpignan</t>
  </si>
  <si>
    <t>43000000005420900</t>
  </si>
  <si>
    <t>clermont ferrand flight</t>
  </si>
  <si>
    <t>clermont</t>
  </si>
  <si>
    <t>43000000005421192</t>
  </si>
  <si>
    <t>43000000005289995</t>
  </si>
  <si>
    <t>cologne airport</t>
  </si>
  <si>
    <t>cologne</t>
  </si>
  <si>
    <t>43000000006997677</t>
  </si>
  <si>
    <t>international airfare deal</t>
  </si>
  <si>
    <t>43000000014278585</t>
  </si>
  <si>
    <t>airline ticket to paris france</t>
  </si>
  <si>
    <t>43000000005420852</t>
  </si>
  <si>
    <t>air ticket nice</t>
  </si>
  <si>
    <t>43000000005420918</t>
  </si>
  <si>
    <t>43000000005420994</t>
  </si>
  <si>
    <t>low cost airline france</t>
  </si>
  <si>
    <t>43000000005420926</t>
  </si>
  <si>
    <t>south france travel</t>
  </si>
  <si>
    <t>43000000005420910</t>
  </si>
  <si>
    <t>cheapest flight to paris</t>
  </si>
  <si>
    <t>43000000005421324</t>
  </si>
  <si>
    <t>43000000005421238</t>
  </si>
  <si>
    <t>lourdes flight</t>
  </si>
  <si>
    <t>43000000005290008</t>
  </si>
  <si>
    <t>stuttgart airport</t>
  </si>
  <si>
    <t>43000000006997885</t>
  </si>
  <si>
    <t>international travel airfare</t>
  </si>
  <si>
    <t>43000000005289956</t>
  </si>
  <si>
    <t>munich airline</t>
  </si>
  <si>
    <t>43000000006998019</t>
  </si>
  <si>
    <t>air travel rate</t>
  </si>
  <si>
    <t>43000000005277854</t>
  </si>
  <si>
    <t>airline ticket venice</t>
  </si>
  <si>
    <t>43000000006998053</t>
  </si>
  <si>
    <t>air fair ticket</t>
  </si>
  <si>
    <t>43000000006997637</t>
  </si>
  <si>
    <t>international discount travel</t>
  </si>
  <si>
    <t>43000000005277744</t>
  </si>
  <si>
    <t>discount airfare germany</t>
  </si>
  <si>
    <t>43000000005277560</t>
  </si>
  <si>
    <t>cheap airfare to greece</t>
  </si>
  <si>
    <t>43000000005277714</t>
  </si>
  <si>
    <t>cheap airfare to italy</t>
  </si>
  <si>
    <t>43000000005277704</t>
  </si>
  <si>
    <t>airfare to spain</t>
  </si>
  <si>
    <t>43000000005421334</t>
  </si>
  <si>
    <t>travel to montpellier</t>
  </si>
  <si>
    <t>43000000005421378</t>
  </si>
  <si>
    <t>air europe france travel</t>
  </si>
  <si>
    <t>43000000005421152</t>
  </si>
  <si>
    <t>business france in travel</t>
  </si>
  <si>
    <t>43000000005420934</t>
  </si>
  <si>
    <t>43000000005421384</t>
  </si>
  <si>
    <t>paris airfare special</t>
  </si>
  <si>
    <t>43000000005421256</t>
  </si>
  <si>
    <t>43000000005421204</t>
  </si>
  <si>
    <t>43000000005421370</t>
  </si>
  <si>
    <t>43000000005421206</t>
  </si>
  <si>
    <t>air cheap france ticket</t>
  </si>
  <si>
    <t>43000000006997721</t>
  </si>
  <si>
    <t>airline ticket reservation online</t>
  </si>
  <si>
    <t>43000000014278650</t>
  </si>
  <si>
    <t>cheap air fare to france</t>
  </si>
  <si>
    <t>43000000006997695</t>
  </si>
  <si>
    <t>airline travel fare</t>
  </si>
  <si>
    <t>43000000005277878</t>
  </si>
  <si>
    <t>airfare geneva</t>
  </si>
  <si>
    <t>geneva</t>
  </si>
  <si>
    <t>43000000006997729</t>
  </si>
  <si>
    <t>airline search</t>
  </si>
  <si>
    <t>43000000014278834</t>
  </si>
  <si>
    <t>air fare to france</t>
  </si>
  <si>
    <t>43000000006997675</t>
  </si>
  <si>
    <t>international air flight</t>
  </si>
  <si>
    <t>43000000006997912</t>
  </si>
  <si>
    <t>international fare</t>
  </si>
  <si>
    <t>43000000005421524</t>
  </si>
  <si>
    <t>greece airline</t>
  </si>
  <si>
    <t>43000000005421232</t>
  </si>
  <si>
    <t>43000000005421252</t>
  </si>
  <si>
    <t>43000000006997861</t>
  </si>
  <si>
    <t>airplane ticket deal</t>
  </si>
  <si>
    <t>43000000005277720</t>
  </si>
  <si>
    <t>airline athens ticket</t>
  </si>
  <si>
    <t>43000000005421572</t>
  </si>
  <si>
    <t>airline milan ticket</t>
  </si>
  <si>
    <t>milan</t>
  </si>
  <si>
    <t>43000000006997967</t>
  </si>
  <si>
    <t>international ticket</t>
  </si>
  <si>
    <t>43000000005277602</t>
  </si>
  <si>
    <t>cheap airfare to germany</t>
  </si>
  <si>
    <t>43000000014302657</t>
  </si>
  <si>
    <t>india cheap ticket</t>
  </si>
  <si>
    <t>43000000006997903</t>
  </si>
  <si>
    <t>air line flight</t>
  </si>
  <si>
    <t>43000000014278836</t>
  </si>
  <si>
    <t>cheap airfare to france</t>
  </si>
  <si>
    <t>43000000006997966</t>
  </si>
  <si>
    <t>airline flight prices</t>
  </si>
  <si>
    <t>43000000005277680</t>
  </si>
  <si>
    <t>discount airfare spain</t>
  </si>
  <si>
    <t>43000000005420912</t>
  </si>
  <si>
    <t>paris air</t>
  </si>
  <si>
    <t>43000000005421020</t>
  </si>
  <si>
    <t>43000000005277848</t>
  </si>
  <si>
    <t>cheap flight special</t>
  </si>
  <si>
    <t>43000000006997613</t>
  </si>
  <si>
    <t>airline ticket pricing</t>
  </si>
  <si>
    <t>43000000006997659</t>
  </si>
  <si>
    <t>air fare rate</t>
  </si>
  <si>
    <t>43000000006997653</t>
  </si>
  <si>
    <t>airfare cheap discount international</t>
  </si>
  <si>
    <t>43000000008373872</t>
  </si>
  <si>
    <t>greece ticket</t>
  </si>
  <si>
    <t>43000000005421390</t>
  </si>
  <si>
    <t>budget travel france</t>
  </si>
  <si>
    <t>43000000005421030</t>
  </si>
  <si>
    <t>bargain flight to paris</t>
  </si>
  <si>
    <t>43000000014278665</t>
  </si>
  <si>
    <t>43000000006998003</t>
  </si>
  <si>
    <t>air travel web site</t>
  </si>
  <si>
    <t>43000000006997657</t>
  </si>
  <si>
    <t>air ticket sale</t>
  </si>
  <si>
    <t>43000000014278822</t>
  </si>
  <si>
    <t>43000000005277862</t>
  </si>
  <si>
    <t>cheap airfare travel</t>
  </si>
  <si>
    <t>43000000006997936</t>
  </si>
  <si>
    <t>air travel prices</t>
  </si>
  <si>
    <t>43000000005421528</t>
  </si>
  <si>
    <t>cheap flight paris london</t>
  </si>
  <si>
    <t>43000000005290024</t>
  </si>
  <si>
    <t>berlin airline</t>
  </si>
  <si>
    <t>berlin</t>
  </si>
  <si>
    <t>43000000014278766</t>
  </si>
  <si>
    <t>cheap paris vacation</t>
  </si>
  <si>
    <t>43000000014278680</t>
  </si>
  <si>
    <t>cheap flight to paris france</t>
  </si>
  <si>
    <t>43000000005421350</t>
  </si>
  <si>
    <t>43000000005421420</t>
  </si>
  <si>
    <t>air france reservation online</t>
  </si>
  <si>
    <t>43000000014278825</t>
  </si>
  <si>
    <t>43000000014278647</t>
  </si>
  <si>
    <t>paris airfare deal</t>
  </si>
  <si>
    <t>43000000005277690</t>
  </si>
  <si>
    <t>boston to london</t>
  </si>
  <si>
    <t>43000000005421568</t>
  </si>
  <si>
    <t>43000000006997835</t>
  </si>
  <si>
    <t>air fare deal</t>
  </si>
  <si>
    <t>43000000006997749</t>
  </si>
  <si>
    <t>air fare ticket</t>
  </si>
  <si>
    <t>43000000014302650</t>
  </si>
  <si>
    <t>india cheap airfare</t>
  </si>
  <si>
    <t>43000000006997741</t>
  </si>
  <si>
    <t>international air travel</t>
  </si>
  <si>
    <t>43000000014278734</t>
  </si>
  <si>
    <t>discount paris vacation</t>
  </si>
  <si>
    <t>43000000006997821</t>
  </si>
  <si>
    <t>air travel discount airline ticket</t>
  </si>
  <si>
    <t>43000000006997635</t>
  </si>
  <si>
    <t>airplane fare</t>
  </si>
  <si>
    <t>43000000014278833</t>
  </si>
  <si>
    <t>43000000014278632</t>
  </si>
  <si>
    <t>43000000006997617</t>
  </si>
  <si>
    <t>air travel fare</t>
  </si>
  <si>
    <t>43000000005277662</t>
  </si>
  <si>
    <t>flight to rome italy</t>
  </si>
  <si>
    <t>43000000005421340</t>
  </si>
  <si>
    <t>caen flight</t>
  </si>
  <si>
    <t>caen</t>
  </si>
  <si>
    <t>43000000005420908</t>
  </si>
  <si>
    <t>travel to marseille</t>
  </si>
  <si>
    <t>43000000005421300</t>
  </si>
  <si>
    <t>43000000005421302</t>
  </si>
  <si>
    <t>travel to lourdes</t>
  </si>
  <si>
    <t>43000000014278637</t>
  </si>
  <si>
    <t>lowest airfare to paris</t>
  </si>
  <si>
    <t>43000000005277586</t>
  </si>
  <si>
    <t>venice plane ticket</t>
  </si>
  <si>
    <t>43000000006997815</t>
  </si>
  <si>
    <t>international airline travel</t>
  </si>
  <si>
    <t>43000000006997673</t>
  </si>
  <si>
    <t>air ticket deal</t>
  </si>
  <si>
    <t>43000000006997911</t>
  </si>
  <si>
    <t>airline ticket prices</t>
  </si>
  <si>
    <t>43000000005421280</t>
  </si>
  <si>
    <t>travel to lille</t>
  </si>
  <si>
    <t>lille</t>
  </si>
  <si>
    <t>43000000005421240</t>
  </si>
  <si>
    <t>orange flight</t>
  </si>
  <si>
    <t>orange</t>
  </si>
  <si>
    <t>43000000005421338</t>
  </si>
  <si>
    <t>airfare low paris</t>
  </si>
  <si>
    <t>43000000005421210</t>
  </si>
  <si>
    <t>airfare cheap france paris</t>
  </si>
  <si>
    <t>43000000006997841</t>
  </si>
  <si>
    <t>air line ticket online</t>
  </si>
  <si>
    <t>43000000014278771</t>
  </si>
  <si>
    <t>cheap air fare paris</t>
  </si>
  <si>
    <t>43000000005277722</t>
  </si>
  <si>
    <t>budget airfare europe</t>
  </si>
  <si>
    <t>43000000014278801</t>
  </si>
  <si>
    <t>cheap airline paris</t>
  </si>
  <si>
    <t>43000000014278745</t>
  </si>
  <si>
    <t>43000000005277762</t>
  </si>
  <si>
    <t>germany air ticket</t>
  </si>
  <si>
    <t>43000000005421308</t>
  </si>
  <si>
    <t>cheap grenoble flight</t>
  </si>
  <si>
    <t>grenoble</t>
  </si>
  <si>
    <t>43000000005421158</t>
  </si>
  <si>
    <t>le man flight</t>
  </si>
  <si>
    <t>leman</t>
  </si>
  <si>
    <t>43000000005421268</t>
  </si>
  <si>
    <t>lille flight</t>
  </si>
  <si>
    <t>43000000005421414</t>
  </si>
  <si>
    <t>43000000005420916</t>
  </si>
  <si>
    <t>airfare cheapest paris</t>
  </si>
  <si>
    <t>43000000005421366</t>
  </si>
  <si>
    <t>grenoble flight</t>
  </si>
  <si>
    <t>43000000005421398</t>
  </si>
  <si>
    <t>cheap trip to paris</t>
  </si>
  <si>
    <t>43000000005421184</t>
  </si>
  <si>
    <t>43000000006997775</t>
  </si>
  <si>
    <t>airline ticket prices online</t>
  </si>
  <si>
    <t>43000000014278667</t>
  </si>
  <si>
    <t>flight ticket to paris</t>
  </si>
  <si>
    <t>43000000014278848</t>
  </si>
  <si>
    <t>43000000005277716</t>
  </si>
  <si>
    <t>bargain flight spain</t>
  </si>
  <si>
    <t>43000000014278534</t>
  </si>
  <si>
    <t>cheap air ticket to paris</t>
  </si>
  <si>
    <t>43000000014278611</t>
  </si>
  <si>
    <t>43000000014278829</t>
  </si>
  <si>
    <t>43000000005277850</t>
  </si>
  <si>
    <t>best fare to europe</t>
  </si>
  <si>
    <t>43000000006997946</t>
  </si>
  <si>
    <t>airplane travel</t>
  </si>
  <si>
    <t>43000000006997873</t>
  </si>
  <si>
    <t>international air ticket</t>
  </si>
  <si>
    <t>43000000005421416</t>
  </si>
  <si>
    <t>bordeaux airfare</t>
  </si>
  <si>
    <t>43000000005421314</t>
  </si>
  <si>
    <t>ticket to toulouse</t>
  </si>
  <si>
    <t>43000000005421046</t>
  </si>
  <si>
    <t>discount flight nice</t>
  </si>
  <si>
    <t>43000000005421346</t>
  </si>
  <si>
    <t>discount flight france</t>
  </si>
  <si>
    <t>43000000005421212</t>
  </si>
  <si>
    <t>43000000005420860</t>
  </si>
  <si>
    <t>nantes flight</t>
  </si>
  <si>
    <t>43000000005421136</t>
  </si>
  <si>
    <t>43000000005421234</t>
  </si>
  <si>
    <t>dijon flight</t>
  </si>
  <si>
    <t>dijon</t>
  </si>
  <si>
    <t>43000000005421148</t>
  </si>
  <si>
    <t>43000000005421376</t>
  </si>
  <si>
    <t>43000000014278698</t>
  </si>
  <si>
    <t>43000000005277676</t>
  </si>
  <si>
    <t>43000000006997785</t>
  </si>
  <si>
    <t>airline ticket on line</t>
  </si>
  <si>
    <t>43000000005421561</t>
  </si>
  <si>
    <t>fly to venice</t>
  </si>
  <si>
    <t>fly</t>
  </si>
  <si>
    <t>43000000005277734</t>
  </si>
  <si>
    <t>fly to geneva</t>
  </si>
  <si>
    <t>43000000014278644</t>
  </si>
  <si>
    <t>43000000005290037</t>
  </si>
  <si>
    <t>nuremberg cheap flight</t>
  </si>
  <si>
    <t>43000000014278598</t>
  </si>
  <si>
    <t>43000000005289997</t>
  </si>
  <si>
    <t>fly to munich</t>
  </si>
  <si>
    <t>43000000005290028</t>
  </si>
  <si>
    <t>berlin cheap ticket</t>
  </si>
  <si>
    <t>43000000005277664</t>
  </si>
  <si>
    <t>athens fly</t>
  </si>
  <si>
    <t>43000000005277798</t>
  </si>
  <si>
    <t>air paris travel</t>
  </si>
  <si>
    <t>43000000005289859</t>
  </si>
  <si>
    <t>munich cheap ticket</t>
  </si>
  <si>
    <t>43000000005277732</t>
  </si>
  <si>
    <t>fly to barcelona</t>
  </si>
  <si>
    <t>43000000005277612</t>
  </si>
  <si>
    <t>discount airfare to rome</t>
  </si>
  <si>
    <t>43000000005277712</t>
  </si>
  <si>
    <t>airfare milan</t>
  </si>
  <si>
    <t>43000000005277812</t>
  </si>
  <si>
    <t>cheap airfare to madrid</t>
  </si>
  <si>
    <t>madrid</t>
  </si>
  <si>
    <t>43000000005277880</t>
  </si>
  <si>
    <t>cheap airfare to rome</t>
  </si>
  <si>
    <t>43000000005277858</t>
  </si>
  <si>
    <t>airfare to germany</t>
  </si>
  <si>
    <t>43000000008373877</t>
  </si>
  <si>
    <t>flight to greece</t>
  </si>
  <si>
    <t>43000000014302646</t>
  </si>
  <si>
    <t>india cheap flight</t>
  </si>
  <si>
    <t>43000000005421440</t>
  </si>
  <si>
    <t>travel to toulouse</t>
  </si>
  <si>
    <t>43000000005421119</t>
  </si>
  <si>
    <t>plane ticket france</t>
  </si>
  <si>
    <t>43000000006997597</t>
  </si>
  <si>
    <t>air ticket price</t>
  </si>
  <si>
    <t>43000000005277756</t>
  </si>
  <si>
    <t>cheapest airfare to london</t>
  </si>
  <si>
    <t>london</t>
  </si>
  <si>
    <t>43000000005277844</t>
  </si>
  <si>
    <t>athens greece airfare</t>
  </si>
  <si>
    <t>43000000006997899</t>
  </si>
  <si>
    <t>airline booking</t>
  </si>
  <si>
    <t>43000000005277692</t>
  </si>
  <si>
    <t>airfare to frankfurt</t>
  </si>
  <si>
    <t>43000000014278798</t>
  </si>
  <si>
    <t>43000000014278805</t>
  </si>
  <si>
    <t>flight to paris france</t>
  </si>
  <si>
    <t>43000000005421054</t>
  </si>
  <si>
    <t>lorient flight</t>
  </si>
  <si>
    <t>lorient</t>
  </si>
  <si>
    <t>43000000005420888</t>
  </si>
  <si>
    <t>43000000006997981</t>
  </si>
  <si>
    <t>air travel bargain</t>
  </si>
  <si>
    <t>43000000005277566</t>
  </si>
  <si>
    <t>fly prague</t>
  </si>
  <si>
    <t>43000000006997761</t>
  </si>
  <si>
    <t>air travel site</t>
  </si>
  <si>
    <t>43000000006997733</t>
  </si>
  <si>
    <t>airfare cheap discount</t>
  </si>
  <si>
    <t>43000000005421036</t>
  </si>
  <si>
    <t>marseille airline ticket</t>
  </si>
  <si>
    <t>43000000005421310</t>
  </si>
  <si>
    <t>cheap montpellier flight</t>
  </si>
  <si>
    <t>43000000005421168</t>
  </si>
  <si>
    <t>air france business travel</t>
  </si>
  <si>
    <t>43000000005277628</t>
  </si>
  <si>
    <t>atlanta to frankfurt</t>
  </si>
  <si>
    <t>43000000005277718</t>
  </si>
  <si>
    <t>flight to britain</t>
  </si>
  <si>
    <t>britain</t>
  </si>
  <si>
    <t>43000000005277654</t>
  </si>
  <si>
    <t>atlanta to rome</t>
  </si>
  <si>
    <t>43000000005277840</t>
  </si>
  <si>
    <t>chicago to rome</t>
  </si>
  <si>
    <t>43000000005277838</t>
  </si>
  <si>
    <t>flight italy naples</t>
  </si>
  <si>
    <t>43000000006997952</t>
  </si>
  <si>
    <t>discounted international airfare</t>
  </si>
  <si>
    <t>43000000006997639</t>
  </si>
  <si>
    <t>air flight ticket</t>
  </si>
  <si>
    <t>43000000005289901</t>
  </si>
  <si>
    <t>hanover cheap flight</t>
  </si>
  <si>
    <t>43000000005277646</t>
  </si>
  <si>
    <t>flight to valencia spain</t>
  </si>
  <si>
    <t>43000000005277766</t>
  </si>
  <si>
    <t>chicago to london</t>
  </si>
  <si>
    <t>43000000006997909</t>
  </si>
  <si>
    <t>airfare cheap rate</t>
  </si>
  <si>
    <t>43000000014278523</t>
  </si>
  <si>
    <t>43000000006998027</t>
  </si>
  <si>
    <t>air fare cheap</t>
  </si>
  <si>
    <t>43000000014278668</t>
  </si>
  <si>
    <t>discount paris airfare</t>
  </si>
  <si>
    <t>43000000005421174</t>
  </si>
  <si>
    <t>43000000005421248</t>
  </si>
  <si>
    <t>cheap nice airfare</t>
  </si>
  <si>
    <t>43000000005421428</t>
  </si>
  <si>
    <t>ajaccio flight</t>
  </si>
  <si>
    <t>43000000005421294</t>
  </si>
  <si>
    <t>cheap flight to marseille</t>
  </si>
  <si>
    <t>43000000005421198</t>
  </si>
  <si>
    <t>cheap flight to lyon</t>
  </si>
  <si>
    <t>43000000005421086</t>
  </si>
  <si>
    <t>flight to perpignan</t>
  </si>
  <si>
    <t>43000000005420954</t>
  </si>
  <si>
    <t>43000000005421400</t>
  </si>
  <si>
    <t>flight to nimes</t>
  </si>
  <si>
    <t>43000000006997807</t>
  </si>
  <si>
    <t>air travel reservation</t>
  </si>
  <si>
    <t>43000000014278810</t>
  </si>
  <si>
    <t>43000000005277574</t>
  </si>
  <si>
    <t>atlanta to london</t>
  </si>
  <si>
    <t>43000000014278663</t>
  </si>
  <si>
    <t>cheap paris plane ticket</t>
  </si>
  <si>
    <t>43000000005289932</t>
  </si>
  <si>
    <t>munich ticket</t>
  </si>
  <si>
    <t>43000000005277596</t>
  </si>
  <si>
    <t>new york to london</t>
  </si>
  <si>
    <t>newyork</t>
  </si>
  <si>
    <t>43000000006997731</t>
  </si>
  <si>
    <t>air line travel</t>
  </si>
  <si>
    <t>43000000005277658</t>
  </si>
  <si>
    <t>london air fare</t>
  </si>
  <si>
    <t>43000000005421520</t>
  </si>
  <si>
    <t>athens ticket</t>
  </si>
  <si>
    <t>43000000014278731</t>
  </si>
  <si>
    <t>43000000014278737</t>
  </si>
  <si>
    <t>airline ticket paris</t>
  </si>
  <si>
    <t>43000000005277684</t>
  </si>
  <si>
    <t>cheap flight to barcelona</t>
  </si>
  <si>
    <t>43000000014302653</t>
  </si>
  <si>
    <t>india airfare</t>
  </si>
  <si>
    <t>43000000005420882</t>
  </si>
  <si>
    <t>cheap strasbourg flight</t>
  </si>
  <si>
    <t>strasbourg</t>
  </si>
  <si>
    <t>43000000005420942</t>
  </si>
  <si>
    <t>bordeaux cheap airfare</t>
  </si>
  <si>
    <t>43000000005420896</t>
  </si>
  <si>
    <t>lyon travel</t>
  </si>
  <si>
    <t>43000000005421107</t>
  </si>
  <si>
    <t>cheap flight to toulouse</t>
  </si>
  <si>
    <t>43000000005421328</t>
  </si>
  <si>
    <t>air class first france</t>
  </si>
  <si>
    <t>43000000005421330</t>
  </si>
  <si>
    <t>43000000005420958</t>
  </si>
  <si>
    <t>43000000005421548</t>
  </si>
  <si>
    <t>boston to madrid</t>
  </si>
  <si>
    <t>43000000005289891</t>
  </si>
  <si>
    <t>hamburg ticket</t>
  </si>
  <si>
    <t>43000000014278729</t>
  </si>
  <si>
    <t>43000000005289836</t>
  </si>
  <si>
    <t>cologne cheap flight</t>
  </si>
  <si>
    <t>43000000005277580</t>
  </si>
  <si>
    <t>madrid plane ticket</t>
  </si>
  <si>
    <t>43000000005289886</t>
  </si>
  <si>
    <t>munich airfare</t>
  </si>
  <si>
    <t>43000000005277808</t>
  </si>
  <si>
    <t>fly to rome</t>
  </si>
  <si>
    <t>43000000006997819</t>
  </si>
  <si>
    <t>airline ticket fare</t>
  </si>
  <si>
    <t>43000000005277752</t>
  </si>
  <si>
    <t>athens cheap flight greece</t>
  </si>
  <si>
    <t>43000000005277806</t>
  </si>
  <si>
    <t>athens greece flight</t>
  </si>
  <si>
    <t>43000000006997897</t>
  </si>
  <si>
    <t>airline prices</t>
  </si>
  <si>
    <t>43000000005420936</t>
  </si>
  <si>
    <t>43000000005421150</t>
  </si>
  <si>
    <t>cheap ticket to france</t>
  </si>
  <si>
    <t>43000000005277594</t>
  </si>
  <si>
    <t>lowest airfare to london</t>
  </si>
  <si>
    <t>43000000006997801</t>
  </si>
  <si>
    <t>airfare search</t>
  </si>
  <si>
    <t>43000000006997669</t>
  </si>
  <si>
    <t>airfare rate</t>
  </si>
  <si>
    <t>43000000005277592</t>
  </si>
  <si>
    <t>ticket sale</t>
  </si>
  <si>
    <t>43000000005421218</t>
  </si>
  <si>
    <t>rennes flight</t>
  </si>
  <si>
    <t>43000000005421016</t>
  </si>
  <si>
    <t>flight to limoges</t>
  </si>
  <si>
    <t>limoges</t>
  </si>
  <si>
    <t>43000000005421004</t>
  </si>
  <si>
    <t>montpellier flight</t>
  </si>
  <si>
    <t>43000000005289993</t>
  </si>
  <si>
    <t>nuremberg travel</t>
  </si>
  <si>
    <t>43000000005289860</t>
  </si>
  <si>
    <t>stuttgart airfare</t>
  </si>
  <si>
    <t>43000000005289909</t>
  </si>
  <si>
    <t>hamburg travel</t>
  </si>
  <si>
    <t>43000000005277830</t>
  </si>
  <si>
    <t>low airfare to london</t>
  </si>
  <si>
    <t>43000000005289935</t>
  </si>
  <si>
    <t>berlin airport</t>
  </si>
  <si>
    <t>43000000006998011</t>
  </si>
  <si>
    <t>airfare sale</t>
  </si>
  <si>
    <t>43000000005420992</t>
  </si>
  <si>
    <t>43000000005290026</t>
  </si>
  <si>
    <t>hamburg airfare</t>
  </si>
  <si>
    <t>43000000014278712</t>
  </si>
  <si>
    <t>nice airline ticket</t>
  </si>
  <si>
    <t>43000000006997999</t>
  </si>
  <si>
    <t>airline ticket search</t>
  </si>
  <si>
    <t>43000000005289898</t>
  </si>
  <si>
    <t>berlin ticket</t>
  </si>
  <si>
    <t>43000000005289943</t>
  </si>
  <si>
    <t>munich travel</t>
  </si>
  <si>
    <t>43000000005289855</t>
  </si>
  <si>
    <t>hamburg cheap flight</t>
  </si>
  <si>
    <t>43000000006997623</t>
  </si>
  <si>
    <t>air reservation</t>
  </si>
  <si>
    <t>43000000005277818</t>
  </si>
  <si>
    <t>cheap airfare to berlin</t>
  </si>
  <si>
    <t>43000000006997971</t>
  </si>
  <si>
    <t>airline ticket reservation</t>
  </si>
  <si>
    <t>43000000006997865</t>
  </si>
  <si>
    <t>airline rate</t>
  </si>
  <si>
    <t>43000000006997603</t>
  </si>
  <si>
    <t>airline ticket for sale</t>
  </si>
  <si>
    <t>43000000005277856</t>
  </si>
  <si>
    <t>discount airfare to europe</t>
  </si>
  <si>
    <t>43000000005421097</t>
  </si>
  <si>
    <t>43000000005421066</t>
  </si>
  <si>
    <t>air travel france</t>
  </si>
  <si>
    <t>43000000014278577</t>
  </si>
  <si>
    <t>43000000006997719</t>
  </si>
  <si>
    <t>airline travel reservation</t>
  </si>
  <si>
    <t>43000000014278802</t>
  </si>
  <si>
    <t>cheap airline ticket paris</t>
  </si>
  <si>
    <t>43000000014278751</t>
  </si>
  <si>
    <t>cheap travel paris</t>
  </si>
  <si>
    <t>43000000005277828</t>
  </si>
  <si>
    <t>fly to madrid</t>
  </si>
  <si>
    <t>43000000005277638</t>
  </si>
  <si>
    <t>fly to berlin</t>
  </si>
  <si>
    <t>43000000014278639</t>
  </si>
  <si>
    <t>paris vacation deal</t>
  </si>
  <si>
    <t>43000000005277834</t>
  </si>
  <si>
    <t>london plane ticket</t>
  </si>
  <si>
    <t>43000000005277672</t>
  </si>
  <si>
    <t>cheapest flight italy</t>
  </si>
  <si>
    <t>43000000005277634</t>
  </si>
  <si>
    <t>flight florence italy</t>
  </si>
  <si>
    <t>43000000005277788</t>
  </si>
  <si>
    <t>flight to milan italy</t>
  </si>
  <si>
    <t>43000000005277700</t>
  </si>
  <si>
    <t>cheap ticket to italy</t>
  </si>
  <si>
    <t>43000000005277630</t>
  </si>
  <si>
    <t>flight to venice italy</t>
  </si>
  <si>
    <t>43000000005277726</t>
  </si>
  <si>
    <t>cheap flight italy rome</t>
  </si>
  <si>
    <t>43000000005277698</t>
  </si>
  <si>
    <t>cheap ticket to spain</t>
  </si>
  <si>
    <t>43000000005277616</t>
  </si>
  <si>
    <t>flight to london england</t>
  </si>
  <si>
    <t>43000000005277846</t>
  </si>
  <si>
    <t>cheap ticket to england</t>
  </si>
  <si>
    <t>43000000005421072</t>
  </si>
  <si>
    <t>airfare to nice</t>
  </si>
  <si>
    <t>43000000005421000</t>
  </si>
  <si>
    <t>air fare to paris</t>
  </si>
  <si>
    <t>43000000005420884</t>
  </si>
  <si>
    <t>cheap nice flight</t>
  </si>
  <si>
    <t>43000000005421028</t>
  </si>
  <si>
    <t>toulouse flight</t>
  </si>
  <si>
    <t>43000000005421062</t>
  </si>
  <si>
    <t>airfare to france</t>
  </si>
  <si>
    <t>43000000005421550</t>
  </si>
  <si>
    <t>greek holidays</t>
  </si>
  <si>
    <t>43000000005421544</t>
  </si>
  <si>
    <t>athens cheap ticket</t>
  </si>
  <si>
    <t>43000000005289967</t>
  </si>
  <si>
    <t>munich cheap flight</t>
  </si>
  <si>
    <t>43000000006998063</t>
  </si>
  <si>
    <t>43000000007003934</t>
  </si>
  <si>
    <t>cairo</t>
  </si>
  <si>
    <t>43000000005420902</t>
  </si>
  <si>
    <t>43000000006997954</t>
  </si>
  <si>
    <t>airline travel deal</t>
  </si>
  <si>
    <t>43000000005277768</t>
  </si>
  <si>
    <t>cheap flight to milan</t>
  </si>
  <si>
    <t>43000000005277820</t>
  </si>
  <si>
    <t>cheap flight to athens</t>
  </si>
  <si>
    <t>43000000006997643</t>
  </si>
  <si>
    <t>airfare ticket</t>
  </si>
  <si>
    <t>43000000006997789</t>
  </si>
  <si>
    <t>international airline ticket</t>
  </si>
  <si>
    <t>43000000005277576</t>
  </si>
  <si>
    <t>cheap flight to venice</t>
  </si>
  <si>
    <t>43000000014278530</t>
  </si>
  <si>
    <t>43000000005277852</t>
  </si>
  <si>
    <t>cheap ticket to germany</t>
  </si>
  <si>
    <t>43000000005421038</t>
  </si>
  <si>
    <t>discount paris travel</t>
  </si>
  <si>
    <t>43000000014278752</t>
  </si>
  <si>
    <t>43000000005277728</t>
  </si>
  <si>
    <t>cheap air fare to london</t>
  </si>
  <si>
    <t>43000000005289939</t>
  </si>
  <si>
    <t>berlin cheap flight</t>
  </si>
  <si>
    <t>43000000014302649</t>
  </si>
  <si>
    <t>india vacations</t>
  </si>
  <si>
    <t>43000000005421172</t>
  </si>
  <si>
    <t>43000000005421200</t>
  </si>
  <si>
    <t>paris travel bargain</t>
  </si>
  <si>
    <t>43000000005421264</t>
  </si>
  <si>
    <t>discount ticket to paris</t>
  </si>
  <si>
    <t>43000000005420854</t>
  </si>
  <si>
    <t>43000000005421220</t>
  </si>
  <si>
    <t>43000000005421290</t>
  </si>
  <si>
    <t>43000000005421282</t>
  </si>
  <si>
    <t>43000000005420862</t>
  </si>
  <si>
    <t>43000000014278702</t>
  </si>
  <si>
    <t>43000000005277562</t>
  </si>
  <si>
    <t>new york to madrid</t>
  </si>
  <si>
    <t>43000000014278715</t>
  </si>
  <si>
    <t>43000000005277816</t>
  </si>
  <si>
    <t>discount flight to london</t>
  </si>
  <si>
    <t>43000000014278674</t>
  </si>
  <si>
    <t>43000000006997869</t>
  </si>
  <si>
    <t>airline deal ticket</t>
  </si>
  <si>
    <t>43000000005277670</t>
  </si>
  <si>
    <t>43000000005420906</t>
  </si>
  <si>
    <t>miami to paris</t>
  </si>
  <si>
    <t>43000000005421372</t>
  </si>
  <si>
    <t>43000000005420886</t>
  </si>
  <si>
    <t>43000000005421156</t>
  </si>
  <si>
    <t>43000000005289848</t>
  </si>
  <si>
    <t>cologne travel</t>
  </si>
  <si>
    <t>43000000006997985</t>
  </si>
  <si>
    <t>airline airfare</t>
  </si>
  <si>
    <t>43000000005277742</t>
  </si>
  <si>
    <t>rome plane ticket</t>
  </si>
  <si>
    <t>43000000006998013</t>
  </si>
  <si>
    <t>air travel deal</t>
  </si>
  <si>
    <t>43000000005277570</t>
  </si>
  <si>
    <t>barcelona airfare</t>
  </si>
  <si>
    <t>43000000014278651</t>
  </si>
  <si>
    <t>43000000005277800</t>
  </si>
  <si>
    <t>43000000005420974</t>
  </si>
  <si>
    <t>43000000005420976</t>
  </si>
  <si>
    <t>discount paris flight</t>
  </si>
  <si>
    <t>43000000014278769</t>
  </si>
  <si>
    <t>43000000014278660</t>
  </si>
  <si>
    <t>43000000014278655</t>
  </si>
  <si>
    <t>43000000014278610</t>
  </si>
  <si>
    <t>43000000014278590</t>
  </si>
  <si>
    <t>flight to lyon</t>
  </si>
  <si>
    <t>43000000006997914</t>
  </si>
  <si>
    <t>air travel ticket</t>
  </si>
  <si>
    <t>43000000006997805</t>
  </si>
  <si>
    <t>flight deal</t>
  </si>
  <si>
    <t>43000000006998005</t>
  </si>
  <si>
    <t>airline ticket online</t>
  </si>
  <si>
    <t>43000000005421032</t>
  </si>
  <si>
    <t>france travel deal</t>
  </si>
  <si>
    <t>43000000005277782</t>
  </si>
  <si>
    <t>chicago to barcelona</t>
  </si>
  <si>
    <t>43000000039657705</t>
  </si>
  <si>
    <t>43000000005421117</t>
  </si>
  <si>
    <t>strasbourg flight</t>
  </si>
  <si>
    <t>43000000005420876</t>
  </si>
  <si>
    <t>43000000005277582</t>
  </si>
  <si>
    <t>cheap airfare deal</t>
  </si>
  <si>
    <t>43000000005421109</t>
  </si>
  <si>
    <t>43000000005277572</t>
  </si>
  <si>
    <t>cheap flight uk to spain</t>
  </si>
  <si>
    <t>43000000006997989</t>
  </si>
  <si>
    <t>airplane reservation</t>
  </si>
  <si>
    <t>43000000005277772</t>
  </si>
  <si>
    <t>cheap flight deal</t>
  </si>
  <si>
    <t>43000000005277694</t>
  </si>
  <si>
    <t>cheapest flight to spain</t>
  </si>
  <si>
    <t>43000000005277790</t>
  </si>
  <si>
    <t>barcelona cheap flight spain</t>
  </si>
  <si>
    <t>43000000005277780</t>
  </si>
  <si>
    <t>cheap flight madrid spain</t>
  </si>
  <si>
    <t>43000000005277736</t>
  </si>
  <si>
    <t>flight to barcelona spain</t>
  </si>
  <si>
    <t>43000000005277682</t>
  </si>
  <si>
    <t>flight madrid spain</t>
  </si>
  <si>
    <t>43000000039658284</t>
  </si>
  <si>
    <t>43000000006997705</t>
  </si>
  <si>
    <t>airline bargain</t>
  </si>
  <si>
    <t>43000000005289983</t>
  </si>
  <si>
    <t>berlin travel</t>
  </si>
  <si>
    <t>43000000006997977</t>
  </si>
  <si>
    <t>airfare prices</t>
  </si>
  <si>
    <t>43000000006997633</t>
  </si>
  <si>
    <t>airline flight</t>
  </si>
  <si>
    <t>43000000005420970</t>
  </si>
  <si>
    <t>43000000005421418</t>
  </si>
  <si>
    <t>43000000005277784</t>
  </si>
  <si>
    <t>discount airfare to london</t>
  </si>
  <si>
    <t>43000000005290018</t>
  </si>
  <si>
    <t>munich airport</t>
  </si>
  <si>
    <t>43000000014278542</t>
  </si>
  <si>
    <t>43000000005421226</t>
  </si>
  <si>
    <t>air france discount</t>
  </si>
  <si>
    <t>43000000005421052</t>
  </si>
  <si>
    <t>43000000005277564</t>
  </si>
  <si>
    <t>cheap flight discount</t>
  </si>
  <si>
    <t>43000000005289972</t>
  </si>
  <si>
    <t>flight to nuremberg</t>
  </si>
  <si>
    <t>43000000005289988</t>
  </si>
  <si>
    <t>berlin airfare</t>
  </si>
  <si>
    <t>43000000005277866</t>
  </si>
  <si>
    <t>venice airfare</t>
  </si>
  <si>
    <t>43000000005421532</t>
  </si>
  <si>
    <t>athens airfare</t>
  </si>
  <si>
    <t>43000000005277836</t>
  </si>
  <si>
    <t>madrid airline ticket</t>
  </si>
  <si>
    <t>43000000005290031</t>
  </si>
  <si>
    <t>cologne flight</t>
  </si>
  <si>
    <t>43000000005289862</t>
  </si>
  <si>
    <t>flight to stuttgart</t>
  </si>
  <si>
    <t>43000000005277608</t>
  </si>
  <si>
    <t>greece airfare</t>
  </si>
  <si>
    <t>43000000006998061</t>
  </si>
  <si>
    <t>airline ticket special</t>
  </si>
  <si>
    <t>43000000005277730</t>
  </si>
  <si>
    <t>spain ticket</t>
  </si>
  <si>
    <t>43000000014278549</t>
  </si>
  <si>
    <t>paris france vacation</t>
  </si>
  <si>
    <t>43000000005289887</t>
  </si>
  <si>
    <t>flight to hanover</t>
  </si>
  <si>
    <t>43000000005421530</t>
  </si>
  <si>
    <t>houston to paris</t>
  </si>
  <si>
    <t>43000000005289965</t>
  </si>
  <si>
    <t>flight to hamburg</t>
  </si>
  <si>
    <t>43000000005421164</t>
  </si>
  <si>
    <t>43000000005277660</t>
  </si>
  <si>
    <t>rome airfare</t>
  </si>
  <si>
    <t>43000000005277868</t>
  </si>
  <si>
    <t>43000000014278652</t>
  </si>
  <si>
    <t>paris holidays</t>
  </si>
  <si>
    <t>43000000005277618</t>
  </si>
  <si>
    <t>cheap airfare to europe</t>
  </si>
  <si>
    <t>43000000005421138</t>
  </si>
  <si>
    <t>43000000005289872</t>
  </si>
  <si>
    <t>stuttgart cheap flight</t>
  </si>
  <si>
    <t>43000000039657977</t>
  </si>
  <si>
    <t>43000000005277826</t>
  </si>
  <si>
    <t>cheap flight geneva</t>
  </si>
  <si>
    <t>43000000005421394</t>
  </si>
  <si>
    <t>travel nice france</t>
  </si>
  <si>
    <t>43000000039658280</t>
  </si>
  <si>
    <t>43000000005277874</t>
  </si>
  <si>
    <t>cheap airline ticket deal</t>
  </si>
  <si>
    <t>43000000005277610</t>
  </si>
  <si>
    <t>travel florence italy</t>
  </si>
  <si>
    <t>43000000005421356</t>
  </si>
  <si>
    <t>travel to cannes</t>
  </si>
  <si>
    <t>43000000005420870</t>
  </si>
  <si>
    <t>43000000005421288</t>
  </si>
  <si>
    <t>43000000005421546</t>
  </si>
  <si>
    <t>cheap flight to greece</t>
  </si>
  <si>
    <t>43000000014278754</t>
  </si>
  <si>
    <t>43000000014278738</t>
  </si>
  <si>
    <t>43000000005277678</t>
  </si>
  <si>
    <t>cheap flight to rome</t>
  </si>
  <si>
    <t>43000000014278691</t>
  </si>
  <si>
    <t>43000000005421542</t>
  </si>
  <si>
    <t>greek travel</t>
  </si>
  <si>
    <t>43000000006997773</t>
  </si>
  <si>
    <t>international travel</t>
  </si>
  <si>
    <t>43000000005663381</t>
  </si>
  <si>
    <t>nice airports</t>
  </si>
  <si>
    <t>43000000005663292</t>
  </si>
  <si>
    <t>bordeaux airports</t>
  </si>
  <si>
    <t>43000000005663397</t>
  </si>
  <si>
    <t>43000000005663435</t>
  </si>
  <si>
    <t>marseille ticket</t>
  </si>
  <si>
    <t>43000000005663301</t>
  </si>
  <si>
    <t>bordeaux airfares</t>
  </si>
  <si>
    <t>43000000005663220</t>
  </si>
  <si>
    <t>lyon tickets</t>
  </si>
  <si>
    <t>43000000005663193</t>
  </si>
  <si>
    <t>bordeaux airline</t>
  </si>
  <si>
    <t>43000000005663405</t>
  </si>
  <si>
    <t>bordeaux tickets</t>
  </si>
  <si>
    <t>43000000005663269</t>
  </si>
  <si>
    <t>marseille plane tickets</t>
  </si>
  <si>
    <t>43000000005663388</t>
  </si>
  <si>
    <t>lyon fares</t>
  </si>
  <si>
    <t>43000000005663207</t>
  </si>
  <si>
    <t>fly to marseille</t>
  </si>
  <si>
    <t>43000000005663275</t>
  </si>
  <si>
    <t>marseille fare</t>
  </si>
  <si>
    <t>43000000005663325</t>
  </si>
  <si>
    <t>43000000005663177</t>
  </si>
  <si>
    <t>nice ticket</t>
  </si>
  <si>
    <t>43000000005663189</t>
  </si>
  <si>
    <t>43000000005663449</t>
  </si>
  <si>
    <t>marseille airline</t>
  </si>
  <si>
    <t>43000000005663184</t>
  </si>
  <si>
    <t>43000000005663348</t>
  </si>
  <si>
    <t>43000000005663337</t>
  </si>
  <si>
    <t>lyon airline</t>
  </si>
  <si>
    <t>43000000005663371</t>
  </si>
  <si>
    <t>43000000005663346</t>
  </si>
  <si>
    <t>marseille airlines</t>
  </si>
  <si>
    <t>43000000005663335</t>
  </si>
  <si>
    <t>marseille flight</t>
  </si>
  <si>
    <t>43000000005663195</t>
  </si>
  <si>
    <t>bordeaux flights</t>
  </si>
  <si>
    <t>43000000005663359</t>
  </si>
  <si>
    <t>43000000005663257</t>
  </si>
  <si>
    <t>43000000005663392</t>
  </si>
  <si>
    <t>43000000005663239</t>
  </si>
  <si>
    <t>lyon flight</t>
  </si>
  <si>
    <t>43000000005663415</t>
  </si>
  <si>
    <t>43000000005663247</t>
  </si>
  <si>
    <t>flights to bordeaux</t>
  </si>
  <si>
    <t>43000000005663265</t>
  </si>
  <si>
    <t>43000000005663407</t>
  </si>
  <si>
    <t>43000000005663441</t>
  </si>
  <si>
    <t>43000000005663319</t>
  </si>
  <si>
    <t>43000000013072307</t>
  </si>
  <si>
    <t>air france to italy</t>
  </si>
  <si>
    <t>Italy Branded</t>
  </si>
  <si>
    <t>43000000013072246</t>
  </si>
  <si>
    <t>[rome cheap flights]</t>
  </si>
  <si>
    <t>43000000006981717</t>
  </si>
  <si>
    <t>43000000005277642</t>
  </si>
  <si>
    <t>frankfurt plane ticket</t>
  </si>
  <si>
    <t>43000000005277652</t>
  </si>
  <si>
    <t>air ticket frankfurt</t>
  </si>
  <si>
    <t>43000000005277668</t>
  </si>
  <si>
    <t>fly frankfurt</t>
  </si>
  <si>
    <t>43000000005277786</t>
  </si>
  <si>
    <t>cheap ticket to frankfurt</t>
  </si>
  <si>
    <t>43000000005277710</t>
  </si>
  <si>
    <t>cheap flight to frankfurt</t>
  </si>
  <si>
    <t>43000000005421554</t>
  </si>
  <si>
    <t>athens greece</t>
  </si>
  <si>
    <t>43000000005277774</t>
  </si>
  <si>
    <t>flight to frankfurt</t>
  </si>
  <si>
    <t>43000000014278631</t>
  </si>
  <si>
    <t>cheap nice ticket</t>
  </si>
  <si>
    <t>43000000014278569</t>
  </si>
  <si>
    <t>43000000014278792</t>
  </si>
  <si>
    <t>43000000005289849</t>
  </si>
  <si>
    <t>hamburg airport</t>
  </si>
  <si>
    <t>43000000014278618</t>
  </si>
  <si>
    <t>43000000005277794</t>
  </si>
  <si>
    <t>fly london</t>
  </si>
  <si>
    <t>43000000014278840</t>
  </si>
  <si>
    <t>43000000005277600</t>
  </si>
  <si>
    <t>air ticket cheap london</t>
  </si>
  <si>
    <t>43000000014278525</t>
  </si>
  <si>
    <t>43000000014278551</t>
  </si>
  <si>
    <t>43000000014278701</t>
  </si>
  <si>
    <t>43000000005277584</t>
  </si>
  <si>
    <t>international plane ticket</t>
  </si>
  <si>
    <t>43000000014278579</t>
  </si>
  <si>
    <t>43000000005421352</t>
  </si>
  <si>
    <t>43000000005277746</t>
  </si>
  <si>
    <t>airline sales</t>
  </si>
  <si>
    <t>43000000005277872</t>
  </si>
  <si>
    <t>airline sale</t>
  </si>
  <si>
    <t>43000000005277656</t>
  </si>
  <si>
    <t>airline deal</t>
  </si>
  <si>
    <t>43000000013068748</t>
  </si>
  <si>
    <t>43000000014278599</t>
  </si>
  <si>
    <t>43000000005277674</t>
  </si>
  <si>
    <t>boston to rome</t>
  </si>
  <si>
    <t>43000000005277754</t>
  </si>
  <si>
    <t>new york to venice</t>
  </si>
  <si>
    <t>43000000005277688</t>
  </si>
  <si>
    <t>flight to madrid</t>
  </si>
  <si>
    <t>43000000005277598</t>
  </si>
  <si>
    <t>new york to barcelona</t>
  </si>
  <si>
    <t>43000000005290035</t>
  </si>
  <si>
    <t>stuttgart travel</t>
  </si>
  <si>
    <t>43000000005277644</t>
  </si>
  <si>
    <t>flight to berlin</t>
  </si>
  <si>
    <t>43000000005289929</t>
  </si>
  <si>
    <t>flight to munich</t>
  </si>
  <si>
    <t>43000000005421222</t>
  </si>
  <si>
    <t>43000000005277870</t>
  </si>
  <si>
    <t>cheapest flight to london</t>
  </si>
  <si>
    <t>43000000014278658</t>
  </si>
  <si>
    <t>43000000014278573</t>
  </si>
  <si>
    <t>43000000005277822</t>
  </si>
  <si>
    <t>madrid travel</t>
  </si>
  <si>
    <t>43000000005421556</t>
  </si>
  <si>
    <t>athens vacation</t>
  </si>
  <si>
    <t>43000000005663357</t>
  </si>
  <si>
    <t>lyon cheap ticket</t>
  </si>
  <si>
    <t>43000000005663411</t>
  </si>
  <si>
    <t>bordeaux fares</t>
  </si>
  <si>
    <t>43000000005663364</t>
  </si>
  <si>
    <t>bordeaux plane ticket</t>
  </si>
  <si>
    <t>43000000005663226</t>
  </si>
  <si>
    <t>marseille cheap ticket</t>
  </si>
  <si>
    <t>43000000005663279</t>
  </si>
  <si>
    <t>lyon plane tickets</t>
  </si>
  <si>
    <t>43000000005663181</t>
  </si>
  <si>
    <t>43000000005663281</t>
  </si>
  <si>
    <t>marseille airfares</t>
  </si>
  <si>
    <t>43000000005663230</t>
  </si>
  <si>
    <t>bordeaux ticket</t>
  </si>
  <si>
    <t>43000000005663413</t>
  </si>
  <si>
    <t>43000000005663327</t>
  </si>
  <si>
    <t>lyon airlines</t>
  </si>
  <si>
    <t>43000000005663303</t>
  </si>
  <si>
    <t>43000000005663251</t>
  </si>
  <si>
    <t>marseille cheap tickets</t>
  </si>
  <si>
    <t>43000000005663198</t>
  </si>
  <si>
    <t>43000000005663396</t>
  </si>
  <si>
    <t>43000000005663186</t>
  </si>
  <si>
    <t>43000000005663333</t>
  </si>
  <si>
    <t>nice airline</t>
  </si>
  <si>
    <t>43000000005663228</t>
  </si>
  <si>
    <t>43000000005663234</t>
  </si>
  <si>
    <t>marseille cheap flights</t>
  </si>
  <si>
    <t>43000000005663183</t>
  </si>
  <si>
    <t>43000000005663417</t>
  </si>
  <si>
    <t>43000000005663312</t>
  </si>
  <si>
    <t>43000000013072473</t>
  </si>
  <si>
    <t>airfrance to rome</t>
  </si>
  <si>
    <t>43000000013068813</t>
  </si>
  <si>
    <t>43000000013072699</t>
  </si>
  <si>
    <t>43000000005420950</t>
  </si>
  <si>
    <t>air france business class</t>
  </si>
  <si>
    <t>43000000005421543</t>
  </si>
  <si>
    <t>43000000005421540</t>
  </si>
  <si>
    <t>greece hotel</t>
  </si>
  <si>
    <t>43000000005421558</t>
  </si>
  <si>
    <t>greece cruises</t>
  </si>
  <si>
    <t>43000000013068610</t>
  </si>
  <si>
    <t>43000000005421122</t>
  </si>
  <si>
    <t>43000000005421070</t>
  </si>
  <si>
    <t>43000000014278728</t>
  </si>
  <si>
    <t>43000000014278583</t>
  </si>
  <si>
    <t>43000000014278835</t>
  </si>
  <si>
    <t>43000000014278619</t>
  </si>
  <si>
    <t>43000000014278548</t>
  </si>
  <si>
    <t>43000000014278756</t>
  </si>
  <si>
    <t>43000000014278625</t>
  </si>
  <si>
    <t>43000000005421526</t>
  </si>
  <si>
    <t>athens hotel</t>
  </si>
  <si>
    <t>43000000039658511</t>
  </si>
  <si>
    <t>rome cheap flight</t>
  </si>
  <si>
    <t>43000000005663437</t>
  </si>
  <si>
    <t>bordeaux cheap tickets</t>
  </si>
  <si>
    <t>43000000005663271</t>
  </si>
  <si>
    <t>43000000005663366</t>
  </si>
  <si>
    <t>bordeaux airlines</t>
  </si>
  <si>
    <t>43000000005663340</t>
  </si>
  <si>
    <t>43000000005663299</t>
  </si>
  <si>
    <t>nice cheap flight</t>
  </si>
  <si>
    <t>43000000005663425</t>
  </si>
  <si>
    <t>43000000005663210</t>
  </si>
  <si>
    <t>marseille travel</t>
  </si>
  <si>
    <t>43000000005663212</t>
  </si>
  <si>
    <t>43000000005663310</t>
  </si>
  <si>
    <t>43000000014278529</t>
  </si>
  <si>
    <t>43000000014278626</t>
  </si>
  <si>
    <t>43000000014278567</t>
  </si>
  <si>
    <t>43000000019449126</t>
  </si>
  <si>
    <t>43000000019449354</t>
  </si>
  <si>
    <t>43000000019449304</t>
  </si>
  <si>
    <t>43000000019449170</t>
  </si>
  <si>
    <t>trips to nice</t>
  </si>
  <si>
    <t>43000000019449327</t>
  </si>
  <si>
    <t>43000000019449237</t>
  </si>
  <si>
    <t>43000000019449374</t>
  </si>
  <si>
    <t>43000000019449196</t>
  </si>
  <si>
    <t>43000000019449155</t>
  </si>
  <si>
    <t>43000000019449120</t>
  </si>
  <si>
    <t>43000000019449039</t>
  </si>
  <si>
    <t>air france cheap tickets paris</t>
  </si>
  <si>
    <t>43000000019449266</t>
  </si>
  <si>
    <t>43000000019449384</t>
  </si>
  <si>
    <t>43000000019449180</t>
  </si>
  <si>
    <t>43000000019449049</t>
  </si>
  <si>
    <t>43000000019449347</t>
  </si>
  <si>
    <t>air france flight to paris</t>
  </si>
  <si>
    <t>43000000019449060</t>
  </si>
  <si>
    <t>43000000019449440</t>
  </si>
  <si>
    <t>43000000019449236</t>
  </si>
  <si>
    <t>43000000019449190</t>
  </si>
  <si>
    <t>43000000019449137</t>
  </si>
  <si>
    <t>43000000019449042</t>
  </si>
  <si>
    <t>43000000005663316</t>
  </si>
  <si>
    <t>nice cheap ticket</t>
  </si>
  <si>
    <t>43000000019449057</t>
  </si>
  <si>
    <t>43000000019449319</t>
  </si>
  <si>
    <t>43000000019449436</t>
  </si>
  <si>
    <t>43000000019449092</t>
  </si>
  <si>
    <t>43000000019449317</t>
  </si>
  <si>
    <t>43000000019449413</t>
  </si>
  <si>
    <t>43000000019449395</t>
  </si>
  <si>
    <t>43000000019449214</t>
  </si>
  <si>
    <t>43000000019449207</t>
  </si>
  <si>
    <t>43000000019449112</t>
  </si>
  <si>
    <t>43000000005663409</t>
  </si>
  <si>
    <t>marseille airfare</t>
  </si>
  <si>
    <t>43000000019449442</t>
  </si>
  <si>
    <t>43000000019449032</t>
  </si>
  <si>
    <t>43000000019449108</t>
  </si>
  <si>
    <t>43000000019449233</t>
  </si>
  <si>
    <t>france plane ticket</t>
  </si>
  <si>
    <t>43000000019449133</t>
  </si>
  <si>
    <t>43000000019449206</t>
  </si>
  <si>
    <t>43000000019449298</t>
  </si>
  <si>
    <t>43000000019449153</t>
  </si>
  <si>
    <t>43000000005663297</t>
  </si>
  <si>
    <t>43000000019449391</t>
  </si>
  <si>
    <t>43000000005663288</t>
  </si>
  <si>
    <t>lyon cheap flights</t>
  </si>
  <si>
    <t>43000000019449149</t>
  </si>
  <si>
    <t>43000000019449067</t>
  </si>
  <si>
    <t>43000000019449243</t>
  </si>
  <si>
    <t>43000000019449005</t>
  </si>
  <si>
    <t>43000000019449227</t>
  </si>
  <si>
    <t>43000000019449081</t>
  </si>
  <si>
    <t>43000000005663238</t>
  </si>
  <si>
    <t>bordeaux travel</t>
  </si>
  <si>
    <t>43000000019449369</t>
  </si>
  <si>
    <t>43000000019449371</t>
  </si>
  <si>
    <t>france cheap flight</t>
  </si>
  <si>
    <t>43000000005663224</t>
  </si>
  <si>
    <t>43000000019449187</t>
  </si>
  <si>
    <t>43000000019449297</t>
  </si>
  <si>
    <t>trip to france</t>
  </si>
  <si>
    <t>43000000019449122</t>
  </si>
  <si>
    <t>43000000019449398</t>
  </si>
  <si>
    <t>43000000019449396</t>
  </si>
  <si>
    <t>43000000019449031</t>
  </si>
  <si>
    <t>43000000019449010</t>
  </si>
  <si>
    <t>43000000019449259</t>
  </si>
  <si>
    <t>43000000019449068</t>
  </si>
  <si>
    <t>43000000019449046</t>
  </si>
  <si>
    <t>43000000019449241</t>
  </si>
  <si>
    <t>43000000019449183</t>
  </si>
  <si>
    <t>43000000005663354</t>
  </si>
  <si>
    <t>43000000019449034</t>
  </si>
  <si>
    <t>43000000019449386</t>
  </si>
  <si>
    <t>43000000019449284</t>
  </si>
  <si>
    <t>43000000019449422</t>
  </si>
  <si>
    <t>43000000019449334</t>
  </si>
  <si>
    <t>43000000019449393</t>
  </si>
  <si>
    <t>43000000019449321</t>
  </si>
  <si>
    <t>43000000019449244</t>
  </si>
  <si>
    <t>43000000019449084</t>
  </si>
  <si>
    <t>43000000019449202</t>
  </si>
  <si>
    <t>43000000019449212</t>
  </si>
  <si>
    <t>43000000019449416</t>
  </si>
  <si>
    <t>43000000034321146</t>
  </si>
  <si>
    <t>paris air flights</t>
  </si>
  <si>
    <t>43000000034321245</t>
  </si>
  <si>
    <t>paris flight specials</t>
  </si>
  <si>
    <t>43000000034321239</t>
  </si>
  <si>
    <t>paris flight deals</t>
  </si>
  <si>
    <t>43000000034321180</t>
  </si>
  <si>
    <t>paris airplane tickets</t>
  </si>
  <si>
    <t>43000000034321218</t>
  </si>
  <si>
    <t>paris cheap fare</t>
  </si>
  <si>
    <t>43000000034321201</t>
  </si>
  <si>
    <t>43000000034321222</t>
  </si>
  <si>
    <t>paris cheap fares</t>
  </si>
  <si>
    <t>43000000034321188</t>
  </si>
  <si>
    <t>paris cheap air flights</t>
  </si>
  <si>
    <t>43000000013072692</t>
  </si>
  <si>
    <t>air france ticket rome</t>
  </si>
  <si>
    <t>43000000034321143</t>
  </si>
  <si>
    <t>43000000034321232</t>
  </si>
  <si>
    <t>43000000034321144</t>
  </si>
  <si>
    <t>43000000034321211</t>
  </si>
  <si>
    <t>paris cheap airlines</t>
  </si>
  <si>
    <t>43000000034321205</t>
  </si>
  <si>
    <t>43000000034321181</t>
  </si>
  <si>
    <t>43000000034321248</t>
  </si>
  <si>
    <t>43000000034321164</t>
  </si>
  <si>
    <t>43000000034321176</t>
  </si>
  <si>
    <t>paris airline tickets</t>
  </si>
  <si>
    <t>43000000034321137</t>
  </si>
  <si>
    <t>43000000034321223</t>
  </si>
  <si>
    <t>43000000034321175</t>
  </si>
  <si>
    <t>paris airline ticket</t>
  </si>
  <si>
    <t>43000000034321203</t>
  </si>
  <si>
    <t>paris cheap airfare</t>
  </si>
  <si>
    <t>43000000034321182</t>
  </si>
  <si>
    <t>43000000034321171</t>
  </si>
  <si>
    <t>43000000034321234</t>
  </si>
  <si>
    <t>43000000034321250</t>
  </si>
  <si>
    <t>43000000034321233</t>
  </si>
  <si>
    <t>43000000034321177</t>
  </si>
  <si>
    <t>43000000034321228</t>
  </si>
  <si>
    <t>43000000034321162</t>
  </si>
  <si>
    <t>43000000034321246</t>
  </si>
  <si>
    <t>43000000039657694</t>
  </si>
  <si>
    <t>paris cheap flight deal</t>
  </si>
  <si>
    <t>43000000013136103</t>
  </si>
  <si>
    <t>43000000009028077</t>
  </si>
  <si>
    <t>tour de france trip</t>
  </si>
  <si>
    <t>43000000009028068</t>
  </si>
  <si>
    <t>tour de france travel</t>
  </si>
  <si>
    <t>43000000009028056</t>
  </si>
  <si>
    <t>tou de france</t>
  </si>
  <si>
    <t>43000000009028064</t>
  </si>
  <si>
    <t>toure de france</t>
  </si>
  <si>
    <t>43000000005663416</t>
  </si>
  <si>
    <t>43000000009028079</t>
  </si>
  <si>
    <t>tour de france vacation</t>
  </si>
  <si>
    <t>43000000009028087</t>
  </si>
  <si>
    <t>tour de franc</t>
  </si>
  <si>
    <t>43000000009028085</t>
  </si>
  <si>
    <t>tours de france</t>
  </si>
  <si>
    <t>43000000005663236</t>
  </si>
  <si>
    <t>43000000009028089</t>
  </si>
  <si>
    <t>de france tour</t>
  </si>
  <si>
    <t>43000000009028073</t>
  </si>
  <si>
    <t>tour airline</t>
  </si>
  <si>
    <t>43000000005663217</t>
  </si>
  <si>
    <t>43000000009028054</t>
  </si>
  <si>
    <t>tour de france</t>
  </si>
  <si>
    <t>43000000014128044</t>
  </si>
  <si>
    <t>Boston to France Sale</t>
  </si>
  <si>
    <t>43000000014115208</t>
  </si>
  <si>
    <t>france air flights</t>
  </si>
  <si>
    <t>43000000013072811</t>
  </si>
  <si>
    <t>turkey airport</t>
  </si>
  <si>
    <t>Turkey</t>
  </si>
  <si>
    <t>43000000014127235</t>
  </si>
  <si>
    <t>43000000013072227</t>
  </si>
  <si>
    <t>milan airport</t>
  </si>
  <si>
    <t>Milan</t>
  </si>
  <si>
    <t>43000000014111814</t>
  </si>
  <si>
    <t>Philadelphia to France Sale</t>
  </si>
  <si>
    <t>43000000013072370</t>
  </si>
  <si>
    <t>milan cheap flight</t>
  </si>
  <si>
    <t>43000000005278373</t>
  </si>
  <si>
    <t>europe airport</t>
  </si>
  <si>
    <t>43000000005278119</t>
  </si>
  <si>
    <t>england airline</t>
  </si>
  <si>
    <t>Google|England</t>
  </si>
  <si>
    <t>43000000005278434</t>
  </si>
  <si>
    <t>england airports</t>
  </si>
  <si>
    <t>43000000013071295</t>
  </si>
  <si>
    <t>barcelona cheap tickets</t>
  </si>
  <si>
    <t>43000000014201084</t>
  </si>
  <si>
    <t>international airports</t>
  </si>
  <si>
    <t>International Los Angeles</t>
  </si>
  <si>
    <t>43000000014119877</t>
  </si>
  <si>
    <t>air france sales</t>
  </si>
  <si>
    <t>Airfrance Deal Detroit</t>
  </si>
  <si>
    <t>43000000005278385</t>
  </si>
  <si>
    <t>england ticket</t>
  </si>
  <si>
    <t>43000000013072515</t>
  </si>
  <si>
    <t>venice airfares</t>
  </si>
  <si>
    <t>Venice</t>
  </si>
  <si>
    <t>43000000014116011</t>
  </si>
  <si>
    <t>43000000005278585</t>
  </si>
  <si>
    <t>london cheap ticket</t>
  </si>
  <si>
    <t>Google|London</t>
  </si>
  <si>
    <t>43000000005287790</t>
  </si>
  <si>
    <t>fly to nuremberg</t>
  </si>
  <si>
    <t>Google|Nuremberg</t>
  </si>
  <si>
    <t>43000000014116355</t>
  </si>
  <si>
    <t>Airfrance Deal Los Angeles</t>
  </si>
  <si>
    <t>43000000013072966</t>
  </si>
  <si>
    <t>milan airports</t>
  </si>
  <si>
    <t>43000000014115260</t>
  </si>
  <si>
    <t>43000000014121044</t>
  </si>
  <si>
    <t>Detroit to Paris Sale</t>
  </si>
  <si>
    <t>43000000013072896</t>
  </si>
  <si>
    <t>air france milan flights</t>
  </si>
  <si>
    <t>Milan Branded</t>
  </si>
  <si>
    <t>43000000014120893</t>
  </si>
  <si>
    <t>43000000008357098</t>
  </si>
  <si>
    <t>cheap flight to athens greece</t>
  </si>
  <si>
    <t>Google|Greece</t>
  </si>
  <si>
    <t>43000000014113221</t>
  </si>
  <si>
    <t>france cheap air flights</t>
  </si>
  <si>
    <t>43000000014121092</t>
  </si>
  <si>
    <t>Detroit to France Sale</t>
  </si>
  <si>
    <t>43000000013071296</t>
  </si>
  <si>
    <t>43000000014113414</t>
  </si>
  <si>
    <t>florence fare</t>
  </si>
  <si>
    <t>43000000013072539</t>
  </si>
  <si>
    <t>Greece</t>
  </si>
  <si>
    <t>43000000014113478</t>
  </si>
  <si>
    <t>france flight deal</t>
  </si>
  <si>
    <t>43000000014125813</t>
  </si>
  <si>
    <t>Chicago to France Sale</t>
  </si>
  <si>
    <t>43000000014112642</t>
  </si>
  <si>
    <t>Airfrance Deal New York</t>
  </si>
  <si>
    <t>43000000014125918</t>
  </si>
  <si>
    <t>43000000014116670</t>
  </si>
  <si>
    <t>43000000013071386</t>
  </si>
  <si>
    <t>43000000014200744</t>
  </si>
  <si>
    <t>43000000014120556</t>
  </si>
  <si>
    <t>43000000014123011</t>
  </si>
  <si>
    <t>43000000014112199</t>
  </si>
  <si>
    <t>43000000007147591</t>
  </si>
  <si>
    <t>ouagadougou flights</t>
  </si>
  <si>
    <t>Google|ouagadougou</t>
  </si>
  <si>
    <t>43000000014127943</t>
  </si>
  <si>
    <t>43000000005278179</t>
  </si>
  <si>
    <t>turkey cheap tickets</t>
  </si>
  <si>
    <t>Google|Turkey</t>
  </si>
  <si>
    <t>43000000014110911</t>
  </si>
  <si>
    <t>43000000014117521</t>
  </si>
  <si>
    <t>rome airports</t>
  </si>
  <si>
    <t>Los Angeles to Rome Sale</t>
  </si>
  <si>
    <t>43000000014122203</t>
  </si>
  <si>
    <t>DC to Paris Sale</t>
  </si>
  <si>
    <t>43000000013072155</t>
  </si>
  <si>
    <t>43000000014116727</t>
  </si>
  <si>
    <t>barcelona tickets</t>
  </si>
  <si>
    <t>Los Angeles to Barcelona Sale</t>
  </si>
  <si>
    <t>43000000014123196</t>
  </si>
  <si>
    <t>valencia flights</t>
  </si>
  <si>
    <t>DC to Valencia Sale</t>
  </si>
  <si>
    <t>43000000014128045</t>
  </si>
  <si>
    <t>Boston to Italy Sale</t>
  </si>
  <si>
    <t>43000000014113191</t>
  </si>
  <si>
    <t>madrid fares</t>
  </si>
  <si>
    <t>New York to Madrid Sale</t>
  </si>
  <si>
    <t>43000000014120948</t>
  </si>
  <si>
    <t>madrid airlines</t>
  </si>
  <si>
    <t>Detroit to Madrid Sale</t>
  </si>
  <si>
    <t>43000000014125819</t>
  </si>
  <si>
    <t>43000000005278305</t>
  </si>
  <si>
    <t>european cheap ticket</t>
  </si>
  <si>
    <t>43000000005278653</t>
  </si>
  <si>
    <t>florence cheap flight</t>
  </si>
  <si>
    <t>Google|Florence</t>
  </si>
  <si>
    <t>43000000005287734</t>
  </si>
  <si>
    <t>hanover airfare</t>
  </si>
  <si>
    <t>Google|Hanover</t>
  </si>
  <si>
    <t>43000000013071710</t>
  </si>
  <si>
    <t>florence cheap ticket</t>
  </si>
  <si>
    <t>43000000013072472</t>
  </si>
  <si>
    <t>spain fare</t>
  </si>
  <si>
    <t>43000000014126694</t>
  </si>
  <si>
    <t>athens tickets</t>
  </si>
  <si>
    <t>Boston to Athens Sale</t>
  </si>
  <si>
    <t>43000000013071706</t>
  </si>
  <si>
    <t>florence tickets</t>
  </si>
  <si>
    <t>43000000005278758</t>
  </si>
  <si>
    <t>istanbul airport</t>
  </si>
  <si>
    <t>Google|Istanbul</t>
  </si>
  <si>
    <t>43000000005287752</t>
  </si>
  <si>
    <t>43000000013071674</t>
  </si>
  <si>
    <t>air france europe flights</t>
  </si>
  <si>
    <t>Europe Branded</t>
  </si>
  <si>
    <t>43000000014113140</t>
  </si>
  <si>
    <t>low europe airlines</t>
  </si>
  <si>
    <t>Low Europe New York</t>
  </si>
  <si>
    <t>43000000014109751</t>
  </si>
  <si>
    <t>florence airport</t>
  </si>
  <si>
    <t>San Francisco to Florence Sale</t>
  </si>
  <si>
    <t>43000000014125589</t>
  </si>
  <si>
    <t>43000000005278462</t>
  </si>
  <si>
    <t>milan plane tickets</t>
  </si>
  <si>
    <t>Google|Milan</t>
  </si>
  <si>
    <t>43000000014114006</t>
  </si>
  <si>
    <t>43000000014201058</t>
  </si>
  <si>
    <t>43000000014122578</t>
  </si>
  <si>
    <t>43000000013072085</t>
  </si>
  <si>
    <t>florence airports</t>
  </si>
  <si>
    <t>43000000014115305</t>
  </si>
  <si>
    <t>Miami to Paris Sale</t>
  </si>
  <si>
    <t>43000000014127544</t>
  </si>
  <si>
    <t>naples flights</t>
  </si>
  <si>
    <t>Boston to Naples Sale</t>
  </si>
  <si>
    <t>43000000013072671</t>
  </si>
  <si>
    <t>uk airports</t>
  </si>
  <si>
    <t>UK</t>
  </si>
  <si>
    <t>43000000014113341</t>
  </si>
  <si>
    <t>athens airfares</t>
  </si>
  <si>
    <t>New York to Athens Sale</t>
  </si>
  <si>
    <t>43000000014121645</t>
  </si>
  <si>
    <t>43000000005278664</t>
  </si>
  <si>
    <t>geneva ticket</t>
  </si>
  <si>
    <t>Google|Geneva</t>
  </si>
  <si>
    <t>43000000013072878</t>
  </si>
  <si>
    <t>[istanbul tickets]</t>
  </si>
  <si>
    <t>Istanbul</t>
  </si>
  <si>
    <t>43000000013072452</t>
  </si>
  <si>
    <t>milan cheap tickets</t>
  </si>
  <si>
    <t>43000000014116569</t>
  </si>
  <si>
    <t>Los Angeles to Greece Sale</t>
  </si>
  <si>
    <t>43000000014200940</t>
  </si>
  <si>
    <t>international airport</t>
  </si>
  <si>
    <t>43000000014125241</t>
  </si>
  <si>
    <t>43000000014122202</t>
  </si>
  <si>
    <t>43000000014200772</t>
  </si>
  <si>
    <t>Europe Philadelphia</t>
  </si>
  <si>
    <t>43000000013072657</t>
  </si>
  <si>
    <t>43000000014117349</t>
  </si>
  <si>
    <t>madrid flight</t>
  </si>
  <si>
    <t>Los Angeles to Madrid Sale</t>
  </si>
  <si>
    <t>43000000014201067</t>
  </si>
  <si>
    <t>europe airline tickets</t>
  </si>
  <si>
    <t>Europe Los Angeles</t>
  </si>
  <si>
    <t>43000000014120037</t>
  </si>
  <si>
    <t>rome airline ticket</t>
  </si>
  <si>
    <t>Houston to Rome Sale</t>
  </si>
  <si>
    <t>43000000014118437</t>
  </si>
  <si>
    <t>Houston to Florence Sale</t>
  </si>
  <si>
    <t>43000000014115375</t>
  </si>
  <si>
    <t>43000000014115794</t>
  </si>
  <si>
    <t>43000000014122692</t>
  </si>
  <si>
    <t>DC to Greece Sale</t>
  </si>
  <si>
    <t>43000000005278603</t>
  </si>
  <si>
    <t>flight to switzerland</t>
  </si>
  <si>
    <t>Google|Switzerland</t>
  </si>
  <si>
    <t>43000000013072388</t>
  </si>
  <si>
    <t>spain airfares</t>
  </si>
  <si>
    <t>43000000014121862</t>
  </si>
  <si>
    <t>43000000014126610</t>
  </si>
  <si>
    <t>Airfrance Deal Boston</t>
  </si>
  <si>
    <t>43000000014113696</t>
  </si>
  <si>
    <t>paris airfare sale</t>
  </si>
  <si>
    <t>43000000013072667</t>
  </si>
  <si>
    <t>madrid airfares</t>
  </si>
  <si>
    <t>43000000014121280</t>
  </si>
  <si>
    <t>DC to Florence Sale</t>
  </si>
  <si>
    <t>43000000014127684</t>
  </si>
  <si>
    <t>43000000014126937</t>
  </si>
  <si>
    <t>43000000014127153</t>
  </si>
  <si>
    <t>greece flights</t>
  </si>
  <si>
    <t>Boston to Greece Sale</t>
  </si>
  <si>
    <t>43000000014127492</t>
  </si>
  <si>
    <t>spain airline</t>
  </si>
  <si>
    <t>Boston to Spain Sale</t>
  </si>
  <si>
    <t>43000000014128379</t>
  </si>
  <si>
    <t>cheap europe ticket</t>
  </si>
  <si>
    <t>Cheap Europe Boston</t>
  </si>
  <si>
    <t>43000000014111690</t>
  </si>
  <si>
    <t>Philadelphia to Greece Sale</t>
  </si>
  <si>
    <t>43000000014125341</t>
  </si>
  <si>
    <t>43000000005278369</t>
  </si>
  <si>
    <t>england airfare</t>
  </si>
  <si>
    <t>43000000014112804</t>
  </si>
  <si>
    <t>spain airfare</t>
  </si>
  <si>
    <t>Philadelphia to Spain Sale</t>
  </si>
  <si>
    <t>43000000014119528</t>
  </si>
  <si>
    <t>43000000014127175</t>
  </si>
  <si>
    <t>italy air fares</t>
  </si>
  <si>
    <t>43000000014128065</t>
  </si>
  <si>
    <t>Boston to Florence Sale</t>
  </si>
  <si>
    <t>43000000014109866</t>
  </si>
  <si>
    <t>italy air flights</t>
  </si>
  <si>
    <t>43000000014112691</t>
  </si>
  <si>
    <t>cheap europe airline</t>
  </si>
  <si>
    <t>Cheap Europe New York</t>
  </si>
  <si>
    <t>43000000014200730</t>
  </si>
  <si>
    <t>Europe New York</t>
  </si>
  <si>
    <t>43000000014116405</t>
  </si>
  <si>
    <t>cheap europe airlines</t>
  </si>
  <si>
    <t>Cheap Europe Los Angeles</t>
  </si>
  <si>
    <t>43000000014122547</t>
  </si>
  <si>
    <t>43000000013072053</t>
  </si>
  <si>
    <t>germany airlines</t>
  </si>
  <si>
    <t>Germany</t>
  </si>
  <si>
    <t>43000000014201158</t>
  </si>
  <si>
    <t>europe air fare</t>
  </si>
  <si>
    <t>Europe Detroit</t>
  </si>
  <si>
    <t>43000000014201002</t>
  </si>
  <si>
    <t>43000000014127276</t>
  </si>
  <si>
    <t>43000000005299188</t>
  </si>
  <si>
    <t>britain airline</t>
  </si>
  <si>
    <t>Google|Britain</t>
  </si>
  <si>
    <t>43000000014121386</t>
  </si>
  <si>
    <t>barcelona flight deal</t>
  </si>
  <si>
    <t>DC to Barcelona Sale</t>
  </si>
  <si>
    <t>43000000014117149</t>
  </si>
  <si>
    <t>43000000014113731</t>
  </si>
  <si>
    <t>france cheap air ticket</t>
  </si>
  <si>
    <t>43000000014117401</t>
  </si>
  <si>
    <t>spain airfare sale</t>
  </si>
  <si>
    <t>Los Angeles to Spain Sale</t>
  </si>
  <si>
    <t>43000000014119920</t>
  </si>
  <si>
    <t>43000000014111059</t>
  </si>
  <si>
    <t>San Francisco to Rome Sale</t>
  </si>
  <si>
    <t>43000000014121636</t>
  </si>
  <si>
    <t>Detroit to Spain Sale</t>
  </si>
  <si>
    <t>43000000014127463</t>
  </si>
  <si>
    <t>france cheap airfare</t>
  </si>
  <si>
    <t>43000000005287834</t>
  </si>
  <si>
    <t>stuttgart airports</t>
  </si>
  <si>
    <t>Google|Stuttgart</t>
  </si>
  <si>
    <t>43000000013072423</t>
  </si>
  <si>
    <t>turkey fares</t>
  </si>
  <si>
    <t>43000000014111661</t>
  </si>
  <si>
    <t>Philadelphia to Florence Sale</t>
  </si>
  <si>
    <t>43000000014201407</t>
  </si>
  <si>
    <t>international air flights</t>
  </si>
  <si>
    <t>International Boston</t>
  </si>
  <si>
    <t>43000000014114285</t>
  </si>
  <si>
    <t>spain cheap airfare</t>
  </si>
  <si>
    <t>New York to Spain Sale</t>
  </si>
  <si>
    <t>43000000014118835</t>
  </si>
  <si>
    <t>43000000014120195</t>
  </si>
  <si>
    <t>43000000014117132</t>
  </si>
  <si>
    <t>greece airlines</t>
  </si>
  <si>
    <t>43000000014116860</t>
  </si>
  <si>
    <t>43000000014120756</t>
  </si>
  <si>
    <t>43000000014112382</t>
  </si>
  <si>
    <t>43000000014118889</t>
  </si>
  <si>
    <t>athens cheap fares</t>
  </si>
  <si>
    <t>Houston to Athens Sale</t>
  </si>
  <si>
    <t>43000000005278259</t>
  </si>
  <si>
    <t>43000000013072321</t>
  </si>
  <si>
    <t>air france to milan</t>
  </si>
  <si>
    <t>43000000014113785</t>
  </si>
  <si>
    <t>low europe flights</t>
  </si>
  <si>
    <t>43000000014200927</t>
  </si>
  <si>
    <t>international air tickets</t>
  </si>
  <si>
    <t>43000000014127228</t>
  </si>
  <si>
    <t>paris air ticket</t>
  </si>
  <si>
    <t>43000000014121811</t>
  </si>
  <si>
    <t>barcelona plane tickets</t>
  </si>
  <si>
    <t>43000000005278381</t>
  </si>
  <si>
    <t>barcelona airports</t>
  </si>
  <si>
    <t>43000000014200690</t>
  </si>
  <si>
    <t>international tickets</t>
  </si>
  <si>
    <t>International Philadelphia</t>
  </si>
  <si>
    <t>43000000014122507</t>
  </si>
  <si>
    <t>rome air fares</t>
  </si>
  <si>
    <t>DC to Rome Sale</t>
  </si>
  <si>
    <t>43000000013072780</t>
  </si>
  <si>
    <t>uk fare</t>
  </si>
  <si>
    <t>43000000013072857</t>
  </si>
  <si>
    <t>madrid cheap ticket</t>
  </si>
  <si>
    <t>43000000014112683</t>
  </si>
  <si>
    <t>43000000014118277</t>
  </si>
  <si>
    <t>43000000014111008</t>
  </si>
  <si>
    <t>venice fare</t>
  </si>
  <si>
    <t>San Francisco to Venice Sale</t>
  </si>
  <si>
    <t>43000000014200729</t>
  </si>
  <si>
    <t>europe airline</t>
  </si>
  <si>
    <t>43000000014121061</t>
  </si>
  <si>
    <t>Detroit to Greece Sale</t>
  </si>
  <si>
    <t>43000000014127949</t>
  </si>
  <si>
    <t>italy cheap flights</t>
  </si>
  <si>
    <t>43000000013072308</t>
  </si>
  <si>
    <t>milan fare</t>
  </si>
  <si>
    <t>43000000014114424</t>
  </si>
  <si>
    <t>43000000014114884</t>
  </si>
  <si>
    <t>rome cheap tickets</t>
  </si>
  <si>
    <t>New York to Rome Sale</t>
  </si>
  <si>
    <t>43000000013072446</t>
  </si>
  <si>
    <t>air france istanbul flight</t>
  </si>
  <si>
    <t>Istanbul Branded</t>
  </si>
  <si>
    <t>43000000014113325</t>
  </si>
  <si>
    <t>43000000014116642</t>
  </si>
  <si>
    <t>Los Angeles to Athens Sale</t>
  </si>
  <si>
    <t>43000000014118980</t>
  </si>
  <si>
    <t>43000000014115426</t>
  </si>
  <si>
    <t>43000000014113920</t>
  </si>
  <si>
    <t>italy cheap airfare</t>
  </si>
  <si>
    <t>New York to Italy Sale</t>
  </si>
  <si>
    <t>43000000014118661</t>
  </si>
  <si>
    <t>43000000014127903</t>
  </si>
  <si>
    <t>43000000014128631</t>
  </si>
  <si>
    <t>cheap international airline ticket</t>
  </si>
  <si>
    <t>Cheap International Boston</t>
  </si>
  <si>
    <t>43000000008357130</t>
  </si>
  <si>
    <t>43000000013072803</t>
  </si>
  <si>
    <t>milan airline</t>
  </si>
  <si>
    <t>43000000014113461</t>
  </si>
  <si>
    <t>rome air flight</t>
  </si>
  <si>
    <t>43000000014117193</t>
  </si>
  <si>
    <t>Cheap International Los Angeles</t>
  </si>
  <si>
    <t>43000000014112409</t>
  </si>
  <si>
    <t>spain cheap airlines</t>
  </si>
  <si>
    <t>43000000014113180</t>
  </si>
  <si>
    <t>italy airports</t>
  </si>
  <si>
    <t>43000000014114930</t>
  </si>
  <si>
    <t>spain airports</t>
  </si>
  <si>
    <t>43000000014119704</t>
  </si>
  <si>
    <t>Detroit to Athens Sale</t>
  </si>
  <si>
    <t>43000000014120476</t>
  </si>
  <si>
    <t>Detroit to Italy Sale</t>
  </si>
  <si>
    <t>43000000005278719</t>
  </si>
  <si>
    <t>overseas ticket</t>
  </si>
  <si>
    <t>Google|Overseas</t>
  </si>
  <si>
    <t>43000000013071458</t>
  </si>
  <si>
    <t>european airports</t>
  </si>
  <si>
    <t>43000000013072460</t>
  </si>
  <si>
    <t>[venice cheap flight]</t>
  </si>
  <si>
    <t>43000000014109480</t>
  </si>
  <si>
    <t>barcelona fares</t>
  </si>
  <si>
    <t>San Francisco to Barcelona Sale</t>
  </si>
  <si>
    <t>43000000014114333</t>
  </si>
  <si>
    <t>43000000013071249</t>
  </si>
  <si>
    <t>nyc to athens</t>
  </si>
  <si>
    <t>43000000013071466</t>
  </si>
  <si>
    <t>43000000013072218</t>
  </si>
  <si>
    <t>air france to london</t>
  </si>
  <si>
    <t>London Branded</t>
  </si>
  <si>
    <t>43000000014110112</t>
  </si>
  <si>
    <t>43000000014119944</t>
  </si>
  <si>
    <t>rome air fare</t>
  </si>
  <si>
    <t>43000000005277971</t>
  </si>
  <si>
    <t>rome plane tickets</t>
  </si>
  <si>
    <t>43000000005299187</t>
  </si>
  <si>
    <t>fly to britain</t>
  </si>
  <si>
    <t>43000000014112231</t>
  </si>
  <si>
    <t>43000000014112244</t>
  </si>
  <si>
    <t>43000000014128607</t>
  </si>
  <si>
    <t>43000000014114713</t>
  </si>
  <si>
    <t>New York to Venice Sale</t>
  </si>
  <si>
    <t>43000000005278620</t>
  </si>
  <si>
    <t>43000000013072275</t>
  </si>
  <si>
    <t>air france to istanbul</t>
  </si>
  <si>
    <t>43000000014110110</t>
  </si>
  <si>
    <t>italy air fare</t>
  </si>
  <si>
    <t>43000000014113848</t>
  </si>
  <si>
    <t>malaga flight</t>
  </si>
  <si>
    <t>New York to Malaga Sale</t>
  </si>
  <si>
    <t>43000000014114106</t>
  </si>
  <si>
    <t>barcelona cheap airfare</t>
  </si>
  <si>
    <t>New York to Barcelona Sale</t>
  </si>
  <si>
    <t>43000000005278829</t>
  </si>
  <si>
    <t>istanbul cheap tickets</t>
  </si>
  <si>
    <t>43000000014113273</t>
  </si>
  <si>
    <t>madrid cheap flight</t>
  </si>
  <si>
    <t>43000000014116672</t>
  </si>
  <si>
    <t>43000000014113381</t>
  </si>
  <si>
    <t>france cheap air fare</t>
  </si>
  <si>
    <t>43000000014113713</t>
  </si>
  <si>
    <t>New York to Milan Sale</t>
  </si>
  <si>
    <t>43000000014112185</t>
  </si>
  <si>
    <t>43000000014114659</t>
  </si>
  <si>
    <t>venice cheap tickets</t>
  </si>
  <si>
    <t>43000000014118178</t>
  </si>
  <si>
    <t>43000000014118313</t>
  </si>
  <si>
    <t>43000000005278371</t>
  </si>
  <si>
    <t>switzerland airlines</t>
  </si>
  <si>
    <t>43000000005278615</t>
  </si>
  <si>
    <t>england flight</t>
  </si>
  <si>
    <t>43000000014121816</t>
  </si>
  <si>
    <t>43000000005278559</t>
  </si>
  <si>
    <t>fly to istanbul</t>
  </si>
  <si>
    <t>43000000014110633</t>
  </si>
  <si>
    <t>43000000014122580</t>
  </si>
  <si>
    <t>43000000014127676</t>
  </si>
  <si>
    <t>france cheap airline</t>
  </si>
  <si>
    <t>43000000014113219</t>
  </si>
  <si>
    <t>france cheap plane tickets</t>
  </si>
  <si>
    <t>43000000014109863</t>
  </si>
  <si>
    <t>italy air ticket</t>
  </si>
  <si>
    <t>43000000014114002</t>
  </si>
  <si>
    <t>barcelona airlines</t>
  </si>
  <si>
    <t>43000000007147579</t>
  </si>
  <si>
    <t>abidjan flights</t>
  </si>
  <si>
    <t>Google|abidjan</t>
  </si>
  <si>
    <t>43000000005299181</t>
  </si>
  <si>
    <t>britain fares</t>
  </si>
  <si>
    <t>43000000013071780</t>
  </si>
  <si>
    <t>barcelona plane ticket</t>
  </si>
  <si>
    <t>43000000014112983</t>
  </si>
  <si>
    <t>43000000005278662</t>
  </si>
  <si>
    <t>43000000005287982</t>
  </si>
  <si>
    <t>stuttgart fare</t>
  </si>
  <si>
    <t>43000000014115899</t>
  </si>
  <si>
    <t>43000000014113006</t>
  </si>
  <si>
    <t>cheap international airfare</t>
  </si>
  <si>
    <t>43000000014120032</t>
  </si>
  <si>
    <t>venice ticket</t>
  </si>
  <si>
    <t>Houston to Venice Sale</t>
  </si>
  <si>
    <t>43000000005278395</t>
  </si>
  <si>
    <t>venice plane tickets</t>
  </si>
  <si>
    <t>Google|Venice</t>
  </si>
  <si>
    <t>43000000014121108</t>
  </si>
  <si>
    <t>barcelona ticket</t>
  </si>
  <si>
    <t>Detroit to Barcelona Sale</t>
  </si>
  <si>
    <t>43000000014201473</t>
  </si>
  <si>
    <t>international airlines</t>
  </si>
  <si>
    <t>43000000014127602</t>
  </si>
  <si>
    <t>43000000005277952</t>
  </si>
  <si>
    <t>geneva airfares</t>
  </si>
  <si>
    <t>43000000005278175</t>
  </si>
  <si>
    <t>istanbul cheap ticket</t>
  </si>
  <si>
    <t>43000000013072998</t>
  </si>
  <si>
    <t>madrid airports</t>
  </si>
  <si>
    <t>43000000014112882</t>
  </si>
  <si>
    <t>rome airline tickets</t>
  </si>
  <si>
    <t>Philadelphia to Rome Sale</t>
  </si>
  <si>
    <t>43000000014117115</t>
  </si>
  <si>
    <t>malaga flights</t>
  </si>
  <si>
    <t>Los Angeles to Malaga Sale</t>
  </si>
  <si>
    <t>43000000014201145</t>
  </si>
  <si>
    <t>43000000014127838</t>
  </si>
  <si>
    <t>43000000014112788</t>
  </si>
  <si>
    <t>cheap international flights</t>
  </si>
  <si>
    <t>43000000014127420</t>
  </si>
  <si>
    <t>seville airfares</t>
  </si>
  <si>
    <t>Boston to Seville Sale</t>
  </si>
  <si>
    <t>43000000005278515</t>
  </si>
  <si>
    <t>spain cheap ticket</t>
  </si>
  <si>
    <t>43000000014114613</t>
  </si>
  <si>
    <t>43000000014109660</t>
  </si>
  <si>
    <t>barcelona airline</t>
  </si>
  <si>
    <t>43000000014122628</t>
  </si>
  <si>
    <t>spain flights</t>
  </si>
  <si>
    <t>DC to Spain Sale</t>
  </si>
  <si>
    <t>43000000014127270</t>
  </si>
  <si>
    <t>43000000014117713</t>
  </si>
  <si>
    <t>seville flights</t>
  </si>
  <si>
    <t>Los Angeles to Seville Sale</t>
  </si>
  <si>
    <t>43000000005278695</t>
  </si>
  <si>
    <t>turkey plane ticket</t>
  </si>
  <si>
    <t>43000000014200902</t>
  </si>
  <si>
    <t>europe airfare</t>
  </si>
  <si>
    <t>43000000014113637</t>
  </si>
  <si>
    <t>florence flight</t>
  </si>
  <si>
    <t>43000000014113970</t>
  </si>
  <si>
    <t>43000000014117194</t>
  </si>
  <si>
    <t>43000000014127913</t>
  </si>
  <si>
    <t>italy flights</t>
  </si>
  <si>
    <t>43000000014201166</t>
  </si>
  <si>
    <t>international airline</t>
  </si>
  <si>
    <t>43000000014118252</t>
  </si>
  <si>
    <t>43000000014121274</t>
  </si>
  <si>
    <t>cheap europe airfare</t>
  </si>
  <si>
    <t>Cheap Europe DC</t>
  </si>
  <si>
    <t>43000000014128897</t>
  </si>
  <si>
    <t>venice cheap airfare</t>
  </si>
  <si>
    <t>Boston to Venice Sale</t>
  </si>
  <si>
    <t>43000000014114147</t>
  </si>
  <si>
    <t>athens flight</t>
  </si>
  <si>
    <t>43000000014114531</t>
  </si>
  <si>
    <t>43000000014120830</t>
  </si>
  <si>
    <t>43000000014121978</t>
  </si>
  <si>
    <t>athens cheap airline</t>
  </si>
  <si>
    <t>DC to Athens Sale</t>
  </si>
  <si>
    <t>43000000005278282</t>
  </si>
  <si>
    <t>fly to england</t>
  </si>
  <si>
    <t>43000000005287860</t>
  </si>
  <si>
    <t>cologne cheap flights</t>
  </si>
  <si>
    <t>Google|Cologne</t>
  </si>
  <si>
    <t>43000000013072375</t>
  </si>
  <si>
    <t>flight to athens greece</t>
  </si>
  <si>
    <t>43000000014114082</t>
  </si>
  <si>
    <t>france airplane ticket</t>
  </si>
  <si>
    <t>43000000014113557</t>
  </si>
  <si>
    <t>italy airport</t>
  </si>
  <si>
    <t>43000000014201069</t>
  </si>
  <si>
    <t>europe airlines</t>
  </si>
  <si>
    <t>Europe DC</t>
  </si>
  <si>
    <t>43000000014125303</t>
  </si>
  <si>
    <t>43000000008357090</t>
  </si>
  <si>
    <t>43000000014113357</t>
  </si>
  <si>
    <t>france cheap air fares</t>
  </si>
  <si>
    <t>43000000014200885</t>
  </si>
  <si>
    <t>europe airfares</t>
  </si>
  <si>
    <t>43000000014121847</t>
  </si>
  <si>
    <t>cheap europe flight</t>
  </si>
  <si>
    <t>43000000013072570</t>
  </si>
  <si>
    <t>air france to madrid</t>
  </si>
  <si>
    <t>Madrid Branded</t>
  </si>
  <si>
    <t>43000000014120574</t>
  </si>
  <si>
    <t>madrid airline</t>
  </si>
  <si>
    <t>43000000014121537</t>
  </si>
  <si>
    <t>cheap europe tickets</t>
  </si>
  <si>
    <t>43000000005278443</t>
  </si>
  <si>
    <t>43000000014115541</t>
  </si>
  <si>
    <t>43000000014122909</t>
  </si>
  <si>
    <t>DC to Seville Sale</t>
  </si>
  <si>
    <t>43000000014128945</t>
  </si>
  <si>
    <t>43000000014200894</t>
  </si>
  <si>
    <t>43000000014118309</t>
  </si>
  <si>
    <t>43000000014121288</t>
  </si>
  <si>
    <t>turin tickets</t>
  </si>
  <si>
    <t>Detroit to Turin Sale</t>
  </si>
  <si>
    <t>43000000014122762</t>
  </si>
  <si>
    <t>43000000014121831</t>
  </si>
  <si>
    <t>air france tickets</t>
  </si>
  <si>
    <t>Airfrance Deal DC</t>
  </si>
  <si>
    <t>43000000014127856</t>
  </si>
  <si>
    <t>43000000005299193</t>
  </si>
  <si>
    <t>britain cheap flights</t>
  </si>
  <si>
    <t>43000000014111254</t>
  </si>
  <si>
    <t>43000000014120120</t>
  </si>
  <si>
    <t>43000000014123186</t>
  </si>
  <si>
    <t>venice flights</t>
  </si>
  <si>
    <t>DC to Venice Sale</t>
  </si>
  <si>
    <t>43000000014200942</t>
  </si>
  <si>
    <t>43000000014128334</t>
  </si>
  <si>
    <t>cheap europe airfares</t>
  </si>
  <si>
    <t>43000000014114205</t>
  </si>
  <si>
    <t>spain plane ticket</t>
  </si>
  <si>
    <t>43000000014118099</t>
  </si>
  <si>
    <t>43000000014201024</t>
  </si>
  <si>
    <t>43000000005278485</t>
  </si>
  <si>
    <t>istanbul tickets</t>
  </si>
  <si>
    <t>43000000014110401</t>
  </si>
  <si>
    <t>43000000005278219</t>
  </si>
  <si>
    <t>frankfurt fare</t>
  </si>
  <si>
    <t>Google|Frankfurt</t>
  </si>
  <si>
    <t>43000000014127580</t>
  </si>
  <si>
    <t>43000000005278101</t>
  </si>
  <si>
    <t>istanbul ticket</t>
  </si>
  <si>
    <t>43000000013072841</t>
  </si>
  <si>
    <t>air france flights to rome</t>
  </si>
  <si>
    <t>43000000014120139</t>
  </si>
  <si>
    <t>rome flight sale</t>
  </si>
  <si>
    <t>43000000014122140</t>
  </si>
  <si>
    <t>DC to Italy Sale</t>
  </si>
  <si>
    <t>43000000014128941</t>
  </si>
  <si>
    <t>venice tickets</t>
  </si>
  <si>
    <t>43000000014114448</t>
  </si>
  <si>
    <t>spain air fare</t>
  </si>
  <si>
    <t>43000000014201345</t>
  </si>
  <si>
    <t>43000000014110765</t>
  </si>
  <si>
    <t>rome airlines</t>
  </si>
  <si>
    <t>43000000014114912</t>
  </si>
  <si>
    <t>43000000014116935</t>
  </si>
  <si>
    <t>cheap international tickets</t>
  </si>
  <si>
    <t>43000000014122204</t>
  </si>
  <si>
    <t>43000000013071882</t>
  </si>
  <si>
    <t>43000000014113817</t>
  </si>
  <si>
    <t>florence air fare</t>
  </si>
  <si>
    <t>43000000014117262</t>
  </si>
  <si>
    <t>43000000014118300</t>
  </si>
  <si>
    <t>43000000014113493</t>
  </si>
  <si>
    <t>paris cheap air flight</t>
  </si>
  <si>
    <t>43000000014125385</t>
  </si>
  <si>
    <t>43000000014121493</t>
  </si>
  <si>
    <t>43000000014119022</t>
  </si>
  <si>
    <t>paris airplane ticket</t>
  </si>
  <si>
    <t>43000000014201036</t>
  </si>
  <si>
    <t>international air fares</t>
  </si>
  <si>
    <t>43000000014119511</t>
  </si>
  <si>
    <t>43000000014125255</t>
  </si>
  <si>
    <t>43000000014113246</t>
  </si>
  <si>
    <t>florence airfare sale</t>
  </si>
  <si>
    <t>43000000014127247</t>
  </si>
  <si>
    <t>43000000014128746</t>
  </si>
  <si>
    <t>43000000014201356</t>
  </si>
  <si>
    <t>Europe Boston</t>
  </si>
  <si>
    <t>43000000005278038</t>
  </si>
  <si>
    <t>frankfurt cheap tickets</t>
  </si>
  <si>
    <t>43000000014113218</t>
  </si>
  <si>
    <t>43000000014122010</t>
  </si>
  <si>
    <t>spain cheap flights</t>
  </si>
  <si>
    <t>43000000014121340</t>
  </si>
  <si>
    <t>43000000014113549</t>
  </si>
  <si>
    <t>43000000014121656</t>
  </si>
  <si>
    <t>cheap international ticket</t>
  </si>
  <si>
    <t>Cheap International DC</t>
  </si>
  <si>
    <t>43000000014127818</t>
  </si>
  <si>
    <t>rome air flights</t>
  </si>
  <si>
    <t>Boston to Rome Sale</t>
  </si>
  <si>
    <t>43000000013072838</t>
  </si>
  <si>
    <t>italy plane ticket</t>
  </si>
  <si>
    <t>43000000014115175</t>
  </si>
  <si>
    <t>43000000014120518</t>
  </si>
  <si>
    <t>43000000014125479</t>
  </si>
  <si>
    <t>43000000013072824</t>
  </si>
  <si>
    <t>air france spain flight</t>
  </si>
  <si>
    <t>43000000014121294</t>
  </si>
  <si>
    <t>Detroit to Venice Sale</t>
  </si>
  <si>
    <t>43000000005278609</t>
  </si>
  <si>
    <t>switzerland flight</t>
  </si>
  <si>
    <t>43000000014115076</t>
  </si>
  <si>
    <t>43000000005278144</t>
  </si>
  <si>
    <t>england airfares</t>
  </si>
  <si>
    <t>43000000013072124</t>
  </si>
  <si>
    <t>european tickets</t>
  </si>
  <si>
    <t>43000000014115459</t>
  </si>
  <si>
    <t>43000000014113023</t>
  </si>
  <si>
    <t>spain airlines</t>
  </si>
  <si>
    <t>43000000014114638</t>
  </si>
  <si>
    <t>rome ticket</t>
  </si>
  <si>
    <t>43000000014115094</t>
  </si>
  <si>
    <t>france airline tickets</t>
  </si>
  <si>
    <t>43000000014200989</t>
  </si>
  <si>
    <t>43000000014122358</t>
  </si>
  <si>
    <t>43000000014117252</t>
  </si>
  <si>
    <t>milan flight</t>
  </si>
  <si>
    <t>Los Angeles to Milan Sale</t>
  </si>
  <si>
    <t>43000000014127722</t>
  </si>
  <si>
    <t>43000000014127817</t>
  </si>
  <si>
    <t>italy tickets</t>
  </si>
  <si>
    <t>43000000005278358</t>
  </si>
  <si>
    <t>geneva tickets</t>
  </si>
  <si>
    <t>43000000014110121</t>
  </si>
  <si>
    <t>San Francisco to Athens Sale</t>
  </si>
  <si>
    <t>43000000014119954</t>
  </si>
  <si>
    <t>venice flight</t>
  </si>
  <si>
    <t>43000000014120378</t>
  </si>
  <si>
    <t>barcelona cheap flights</t>
  </si>
  <si>
    <t>43000000014121958</t>
  </si>
  <si>
    <t>43000000014200641</t>
  </si>
  <si>
    <t>43000000014121378</t>
  </si>
  <si>
    <t>athens air fares</t>
  </si>
  <si>
    <t>43000000014109713</t>
  </si>
  <si>
    <t>italy airline tickets</t>
  </si>
  <si>
    <t>43000000014122469</t>
  </si>
  <si>
    <t>43000000014125772</t>
  </si>
  <si>
    <t>paris cheap airfares</t>
  </si>
  <si>
    <t>43000000014127874</t>
  </si>
  <si>
    <t>milan cheap flights</t>
  </si>
  <si>
    <t>Boston to Milan Sale</t>
  </si>
  <si>
    <t>43000000014200711</t>
  </si>
  <si>
    <t>43000000005278397</t>
  </si>
  <si>
    <t>switzerland airline</t>
  </si>
  <si>
    <t>43000000014113137</t>
  </si>
  <si>
    <t>43000000014122001</t>
  </si>
  <si>
    <t>cheap international airfares</t>
  </si>
  <si>
    <t>43000000014115704</t>
  </si>
  <si>
    <t>43000000014109958</t>
  </si>
  <si>
    <t>43000000014115049</t>
  </si>
  <si>
    <t>43000000014116440</t>
  </si>
  <si>
    <t>discount europe airfares</t>
  </si>
  <si>
    <t>Discount Europe Los Angeles</t>
  </si>
  <si>
    <t>43000000014116591</t>
  </si>
  <si>
    <t>greece cheap flights</t>
  </si>
  <si>
    <t>43000000014117196</t>
  </si>
  <si>
    <t>43000000014112969</t>
  </si>
  <si>
    <t>43000000014201025</t>
  </si>
  <si>
    <t>international plane tickets</t>
  </si>
  <si>
    <t>43000000014113860</t>
  </si>
  <si>
    <t>athens airline tickets</t>
  </si>
  <si>
    <t>43000000014126856</t>
  </si>
  <si>
    <t>43000000014117354</t>
  </si>
  <si>
    <t>43000000014118703</t>
  </si>
  <si>
    <t>43000000014122622</t>
  </si>
  <si>
    <t>43000000014115026</t>
  </si>
  <si>
    <t>43000000014125961</t>
  </si>
  <si>
    <t>43000000014127341</t>
  </si>
  <si>
    <t>italy plane tickets</t>
  </si>
  <si>
    <t>43000000014109537</t>
  </si>
  <si>
    <t>43000000014113660</t>
  </si>
  <si>
    <t>43000000014125438</t>
  </si>
  <si>
    <t>43000000013072730</t>
  </si>
  <si>
    <t>[istanbul airlines]</t>
  </si>
  <si>
    <t>43000000014111221</t>
  </si>
  <si>
    <t>rome tickets</t>
  </si>
  <si>
    <t>43000000014127133</t>
  </si>
  <si>
    <t>43000000014111928</t>
  </si>
  <si>
    <t>madrid flights</t>
  </si>
  <si>
    <t>Philadelphia to Madrid Sale</t>
  </si>
  <si>
    <t>43000000014119014</t>
  </si>
  <si>
    <t>43000000014125421</t>
  </si>
  <si>
    <t>france flight sale</t>
  </si>
  <si>
    <t>43000000014127570</t>
  </si>
  <si>
    <t>43000000014112728</t>
  </si>
  <si>
    <t>cheap air france</t>
  </si>
  <si>
    <t>43000000014116375</t>
  </si>
  <si>
    <t>cheap international fares</t>
  </si>
  <si>
    <t>43000000014121842</t>
  </si>
  <si>
    <t>barcelona airfares</t>
  </si>
  <si>
    <t>43000000005278379</t>
  </si>
  <si>
    <t>overseas cheap tickets</t>
  </si>
  <si>
    <t>43000000005287786</t>
  </si>
  <si>
    <t>berlin plane ticket</t>
  </si>
  <si>
    <t>Google|Berlin</t>
  </si>
  <si>
    <t>43000000013072376</t>
  </si>
  <si>
    <t>[london cheap flights]</t>
  </si>
  <si>
    <t>London</t>
  </si>
  <si>
    <t>43000000005278107</t>
  </si>
  <si>
    <t>geneva cheap tickets</t>
  </si>
  <si>
    <t>43000000005278311</t>
  </si>
  <si>
    <t>geneva fare</t>
  </si>
  <si>
    <t>43000000013072314</t>
  </si>
  <si>
    <t>spain fares</t>
  </si>
  <si>
    <t>43000000014112547</t>
  </si>
  <si>
    <t>43000000014201140</t>
  </si>
  <si>
    <t>europe fares</t>
  </si>
  <si>
    <t>43000000014117611</t>
  </si>
  <si>
    <t>Los Angeles to Venice Sale</t>
  </si>
  <si>
    <t>43000000014121201</t>
  </si>
  <si>
    <t>43000000013072951</t>
  </si>
  <si>
    <t>turkey plane tickets</t>
  </si>
  <si>
    <t>43000000014109606</t>
  </si>
  <si>
    <t>italy airplane tickets</t>
  </si>
  <si>
    <t>43000000014112315</t>
  </si>
  <si>
    <t>43000000014122396</t>
  </si>
  <si>
    <t>rome airline</t>
  </si>
  <si>
    <t>43000000005278493</t>
  </si>
  <si>
    <t>geneva fares</t>
  </si>
  <si>
    <t>43000000005278752</t>
  </si>
  <si>
    <t>geneva cheap ticket</t>
  </si>
  <si>
    <t>43000000014109797</t>
  </si>
  <si>
    <t>43000000014109855</t>
  </si>
  <si>
    <t>italy cheap airlines</t>
  </si>
  <si>
    <t>43000000014121078</t>
  </si>
  <si>
    <t>43000000014114404</t>
  </si>
  <si>
    <t>spain cheap tickets</t>
  </si>
  <si>
    <t>43000000014118737</t>
  </si>
  <si>
    <t>43000000005299151</t>
  </si>
  <si>
    <t>Google|Munich</t>
  </si>
  <si>
    <t>43000000005278735</t>
  </si>
  <si>
    <t>geneva plane tickets</t>
  </si>
  <si>
    <t>43000000013072148</t>
  </si>
  <si>
    <t>venice airline</t>
  </si>
  <si>
    <t>43000000014115953</t>
  </si>
  <si>
    <t>43000000014109931</t>
  </si>
  <si>
    <t>italy cheap ticket</t>
  </si>
  <si>
    <t>43000000014111440</t>
  </si>
  <si>
    <t>Philadelphia to Barcelona Sale</t>
  </si>
  <si>
    <t>43000000014122709</t>
  </si>
  <si>
    <t>43000000014201368</t>
  </si>
  <si>
    <t>europe airports</t>
  </si>
  <si>
    <t>43000000014201438</t>
  </si>
  <si>
    <t>43000000013072613</t>
  </si>
  <si>
    <t>rome airport</t>
  </si>
  <si>
    <t>43000000014121787</t>
  </si>
  <si>
    <t>florence cheap flights</t>
  </si>
  <si>
    <t>43000000005278303</t>
  </si>
  <si>
    <t>istanbul airfare</t>
  </si>
  <si>
    <t>43000000014109412</t>
  </si>
  <si>
    <t>florence flights</t>
  </si>
  <si>
    <t>43000000014200820</t>
  </si>
  <si>
    <t>43000000014117079</t>
  </si>
  <si>
    <t>discount europe airfare</t>
  </si>
  <si>
    <t>43000000014115348</t>
  </si>
  <si>
    <t>43000000014109632</t>
  </si>
  <si>
    <t>43000000014118114</t>
  </si>
  <si>
    <t>43000000014114017</t>
  </si>
  <si>
    <t>43000000005278651</t>
  </si>
  <si>
    <t>43000000014119218</t>
  </si>
  <si>
    <t>43000000014119320</t>
  </si>
  <si>
    <t>43000000014122163</t>
  </si>
  <si>
    <t>43000000014114027</t>
  </si>
  <si>
    <t>43000000014109686</t>
  </si>
  <si>
    <t>43000000014114124</t>
  </si>
  <si>
    <t>43000000014114146</t>
  </si>
  <si>
    <t>barcelona airline tickets</t>
  </si>
  <si>
    <t>43000000014128152</t>
  </si>
  <si>
    <t>venice cheap flights</t>
  </si>
  <si>
    <t>43000000014113279</t>
  </si>
  <si>
    <t>rome airfares</t>
  </si>
  <si>
    <t>43000000014200753</t>
  </si>
  <si>
    <t>43000000014123151</t>
  </si>
  <si>
    <t>venice airport</t>
  </si>
  <si>
    <t>43000000014201154</t>
  </si>
  <si>
    <t>43000000014121845</t>
  </si>
  <si>
    <t>low international fare</t>
  </si>
  <si>
    <t>Low International Detroit</t>
  </si>
  <si>
    <t>43000000013071614</t>
  </si>
  <si>
    <t>european fares</t>
  </si>
  <si>
    <t>43000000013073018</t>
  </si>
  <si>
    <t>43000000014112375</t>
  </si>
  <si>
    <t>43000000005278825</t>
  </si>
  <si>
    <t>england flights</t>
  </si>
  <si>
    <t>43000000014110841</t>
  </si>
  <si>
    <t>rome air ticket</t>
  </si>
  <si>
    <t>43000000014117403</t>
  </si>
  <si>
    <t>paris cheap airline tickets</t>
  </si>
  <si>
    <t>43000000014126712</t>
  </si>
  <si>
    <t>Boston to Barcelona Sale</t>
  </si>
  <si>
    <t>43000000014113142</t>
  </si>
  <si>
    <t>43000000014121744</t>
  </si>
  <si>
    <t>low international fares</t>
  </si>
  <si>
    <t>43000000005278555</t>
  </si>
  <si>
    <t>istanbul airlines</t>
  </si>
  <si>
    <t>43000000014111593</t>
  </si>
  <si>
    <t>43000000014116382</t>
  </si>
  <si>
    <t>Los Angeles to Italy Sale</t>
  </si>
  <si>
    <t>43000000014118515</t>
  </si>
  <si>
    <t>43000000014122018</t>
  </si>
  <si>
    <t>43000000013071433</t>
  </si>
  <si>
    <t>athens fares</t>
  </si>
  <si>
    <t>43000000014118613</t>
  </si>
  <si>
    <t>43000000014120852</t>
  </si>
  <si>
    <t>43000000014121104</t>
  </si>
  <si>
    <t>greece flight</t>
  </si>
  <si>
    <t>43000000014127975</t>
  </si>
  <si>
    <t>seville airfare</t>
  </si>
  <si>
    <t>43000000013072404</t>
  </si>
  <si>
    <t>venice fares</t>
  </si>
  <si>
    <t>43000000014200866</t>
  </si>
  <si>
    <t>43000000014121773</t>
  </si>
  <si>
    <t>43000000014119379</t>
  </si>
  <si>
    <t>43000000014113490</t>
  </si>
  <si>
    <t>madrid tickets</t>
  </si>
  <si>
    <t>43000000014113723</t>
  </si>
  <si>
    <t>43000000014113553</t>
  </si>
  <si>
    <t>athens cheap tickets</t>
  </si>
  <si>
    <t>43000000005287886</t>
  </si>
  <si>
    <t>43000000014114203</t>
  </si>
  <si>
    <t>43000000014117499</t>
  </si>
  <si>
    <t>43000000014116949</t>
  </si>
  <si>
    <t>cheap international air tickets</t>
  </si>
  <si>
    <t>43000000013072527</t>
  </si>
  <si>
    <t>madrid cheap tickets</t>
  </si>
  <si>
    <t>43000000014127653</t>
  </si>
  <si>
    <t>43000000014201454</t>
  </si>
  <si>
    <t>43000000005278744</t>
  </si>
  <si>
    <t>43000000014110188</t>
  </si>
  <si>
    <t>43000000014201010</t>
  </si>
  <si>
    <t>43000000014127900</t>
  </si>
  <si>
    <t>Boston to Madrid Sale</t>
  </si>
  <si>
    <t>43000000005278717</t>
  </si>
  <si>
    <t>43000000005278583</t>
  </si>
  <si>
    <t>geneva airfare</t>
  </si>
  <si>
    <t>43000000014126281</t>
  </si>
  <si>
    <t>athens airlines</t>
  </si>
  <si>
    <t>43000000014110745</t>
  </si>
  <si>
    <t>43000000014122138</t>
  </si>
  <si>
    <t>43000000005287913</t>
  </si>
  <si>
    <t>hanover tickets</t>
  </si>
  <si>
    <t>43000000014116058</t>
  </si>
  <si>
    <t>43000000014110313</t>
  </si>
  <si>
    <t>barcelona cheap airlines</t>
  </si>
  <si>
    <t>43000000005278723</t>
  </si>
  <si>
    <t>43000000005278146</t>
  </si>
  <si>
    <t>turkey cheap flight</t>
  </si>
  <si>
    <t>43000000014121000</t>
  </si>
  <si>
    <t>43000000014122590</t>
  </si>
  <si>
    <t>43000000014201282</t>
  </si>
  <si>
    <t>43000000014112288</t>
  </si>
  <si>
    <t>43000000014120199</t>
  </si>
  <si>
    <t>Detroit to Rome Sale</t>
  </si>
  <si>
    <t>43000000014121454</t>
  </si>
  <si>
    <t>Discount Europe Detroit</t>
  </si>
  <si>
    <t>43000000014112444</t>
  </si>
  <si>
    <t>43000000014200984</t>
  </si>
  <si>
    <t>43000000014122673</t>
  </si>
  <si>
    <t>43000000014113830</t>
  </si>
  <si>
    <t>New York to Naples Sale</t>
  </si>
  <si>
    <t>43000000014125711</t>
  </si>
  <si>
    <t>paris cheap airport</t>
  </si>
  <si>
    <t>43000000014119294</t>
  </si>
  <si>
    <t>43000000014128397</t>
  </si>
  <si>
    <t>43000000005287986</t>
  </si>
  <si>
    <t>nuremberg plane tickets</t>
  </si>
  <si>
    <t>43000000014118784</t>
  </si>
  <si>
    <t>43000000013072886</t>
  </si>
  <si>
    <t>uk airfare</t>
  </si>
  <si>
    <t>43000000014112613</t>
  </si>
  <si>
    <t>43000000014110203</t>
  </si>
  <si>
    <t>43000000014111459</t>
  </si>
  <si>
    <t>43000000014113336</t>
  </si>
  <si>
    <t>43000000014109934</t>
  </si>
  <si>
    <t>barcelona flight deals</t>
  </si>
  <si>
    <t>43000000014110449</t>
  </si>
  <si>
    <t>43000000014119830</t>
  </si>
  <si>
    <t>Cheap International Detroit</t>
  </si>
  <si>
    <t>43000000013072596</t>
  </si>
  <si>
    <t>milan cheap ticket</t>
  </si>
  <si>
    <t>43000000014201120</t>
  </si>
  <si>
    <t>43000000014122594</t>
  </si>
  <si>
    <t>43000000005278261</t>
  </si>
  <si>
    <t>Google|International General</t>
  </si>
  <si>
    <t>43000000005278089</t>
  </si>
  <si>
    <t>43000000014111930</t>
  </si>
  <si>
    <t>Cheap International Philadelphia</t>
  </si>
  <si>
    <t>43000000014117782</t>
  </si>
  <si>
    <t>low international ticket</t>
  </si>
  <si>
    <t>Low International Los Angeles</t>
  </si>
  <si>
    <t>43000000013071657</t>
  </si>
  <si>
    <t>barcelona airport</t>
  </si>
  <si>
    <t>43000000013072820</t>
  </si>
  <si>
    <t>milan ticket</t>
  </si>
  <si>
    <t>43000000014127638</t>
  </si>
  <si>
    <t>milan flights</t>
  </si>
  <si>
    <t>43000000005278605</t>
  </si>
  <si>
    <t>43000000013072209</t>
  </si>
  <si>
    <t>[flight to istanbul]</t>
  </si>
  <si>
    <t>43000000014302628</t>
  </si>
  <si>
    <t>air france india flight</t>
  </si>
  <si>
    <t>Outside Western Europe</t>
  </si>
  <si>
    <t>India Branded</t>
  </si>
  <si>
    <t>43000000014117684</t>
  </si>
  <si>
    <t>43000000014118600</t>
  </si>
  <si>
    <t>Houston to Barcelona Sale</t>
  </si>
  <si>
    <t>43000000014201023</t>
  </si>
  <si>
    <t>43000000014113398</t>
  </si>
  <si>
    <t>43000000014128913</t>
  </si>
  <si>
    <t>discount europe flights</t>
  </si>
  <si>
    <t>Discount Europe Boston</t>
  </si>
  <si>
    <t>43000000014113353</t>
  </si>
  <si>
    <t>43000000014113545</t>
  </si>
  <si>
    <t>43000000014201260</t>
  </si>
  <si>
    <t>43000000005278360</t>
  </si>
  <si>
    <t>43000000014122319</t>
  </si>
  <si>
    <t>DC to Madrid Sale</t>
  </si>
  <si>
    <t>43000000014110593</t>
  </si>
  <si>
    <t>43000000014120941</t>
  </si>
  <si>
    <t>43000000014122433</t>
  </si>
  <si>
    <t>43000000005278127</t>
  </si>
  <si>
    <t>fly to frankfurt</t>
  </si>
  <si>
    <t>43000000007147617</t>
  </si>
  <si>
    <t>warsow flights</t>
  </si>
  <si>
    <t>Google|warsaw</t>
  </si>
  <si>
    <t>43000000013072476</t>
  </si>
  <si>
    <t>43000000014122735</t>
  </si>
  <si>
    <t>rome cheap ticket</t>
  </si>
  <si>
    <t>43000000014115462</t>
  </si>
  <si>
    <t>43000000014111038</t>
  </si>
  <si>
    <t>43000000014117011</t>
  </si>
  <si>
    <t>43000000014119762</t>
  </si>
  <si>
    <t>rome cheap airline</t>
  </si>
  <si>
    <t>43000000014125361</t>
  </si>
  <si>
    <t>43000000014128958</t>
  </si>
  <si>
    <t>discount europe flight</t>
  </si>
  <si>
    <t>43000000014110047</t>
  </si>
  <si>
    <t>florence fares</t>
  </si>
  <si>
    <t>43000000014113852</t>
  </si>
  <si>
    <t>paris cheap air ticket</t>
  </si>
  <si>
    <t>43000000013072145</t>
  </si>
  <si>
    <t>spain airport</t>
  </si>
  <si>
    <t>43000000014113629</t>
  </si>
  <si>
    <t>43000000014200653</t>
  </si>
  <si>
    <t>europe tickets</t>
  </si>
  <si>
    <t>43000000014119557</t>
  </si>
  <si>
    <t>43000000014201070</t>
  </si>
  <si>
    <t>europe plane tickets</t>
  </si>
  <si>
    <t>43000000013071771</t>
  </si>
  <si>
    <t>european ticket</t>
  </si>
  <si>
    <t>43000000014111654</t>
  </si>
  <si>
    <t>43000000014120422</t>
  </si>
  <si>
    <t>43000000014127884</t>
  </si>
  <si>
    <t>43000000014200901</t>
  </si>
  <si>
    <t>43000000013072292</t>
  </si>
  <si>
    <t>43000000014118455</t>
  </si>
  <si>
    <t>43000000014125913</t>
  </si>
  <si>
    <t>43000000014111275</t>
  </si>
  <si>
    <t>italy cheap flight</t>
  </si>
  <si>
    <t>Philadelphia to Italy Sale</t>
  </si>
  <si>
    <t>43000000014123289</t>
  </si>
  <si>
    <t>43000000014113890</t>
  </si>
  <si>
    <t>43000000014119272</t>
  </si>
  <si>
    <t>43000000014118624</t>
  </si>
  <si>
    <t>43000000014122934</t>
  </si>
  <si>
    <t>43000000005278607</t>
  </si>
  <si>
    <t>Google|Madrid</t>
  </si>
  <si>
    <t>43000000014110969</t>
  </si>
  <si>
    <t>venice airlines</t>
  </si>
  <si>
    <t>43000000013072736</t>
  </si>
  <si>
    <t>43000000014111672</t>
  </si>
  <si>
    <t>italy cheap tickets</t>
  </si>
  <si>
    <t>43000000005278770</t>
  </si>
  <si>
    <t>43000000014118055</t>
  </si>
  <si>
    <t>43000000014121507</t>
  </si>
  <si>
    <t>discount international airfares</t>
  </si>
  <si>
    <t>Discount International Detroit</t>
  </si>
  <si>
    <t>43000000005277973</t>
  </si>
  <si>
    <t>43000000014111104</t>
  </si>
  <si>
    <t>43000000014111113</t>
  </si>
  <si>
    <t>43000000014113891</t>
  </si>
  <si>
    <t>43000000014112160</t>
  </si>
  <si>
    <t>43000000014113158</t>
  </si>
  <si>
    <t>43000000014127845</t>
  </si>
  <si>
    <t>43000000014122361</t>
  </si>
  <si>
    <t>rome cheap airfare</t>
  </si>
  <si>
    <t>43000000014122869</t>
  </si>
  <si>
    <t>43000000014119706</t>
  </si>
  <si>
    <t>43000000014126438</t>
  </si>
  <si>
    <t>43000000014117405</t>
  </si>
  <si>
    <t>43000000014201065</t>
  </si>
  <si>
    <t>43000000005277958</t>
  </si>
  <si>
    <t>43000000005278639</t>
  </si>
  <si>
    <t>43000000005278731</t>
  </si>
  <si>
    <t>43000000007147637</t>
  </si>
  <si>
    <t>bamako flights</t>
  </si>
  <si>
    <t>Google|bamako</t>
  </si>
  <si>
    <t>43000000014120137</t>
  </si>
  <si>
    <t>43000000013072255</t>
  </si>
  <si>
    <t>43000000013072533</t>
  </si>
  <si>
    <t>43000000014113569</t>
  </si>
  <si>
    <t>43000000005287900</t>
  </si>
  <si>
    <t>hanover flights</t>
  </si>
  <si>
    <t>43000000014117203</t>
  </si>
  <si>
    <t>43000000014117869</t>
  </si>
  <si>
    <t>43000000008357084</t>
  </si>
  <si>
    <t>43000000013072310</t>
  </si>
  <si>
    <t>uk travel</t>
  </si>
  <si>
    <t>43000000014115510</t>
  </si>
  <si>
    <t>43000000014113187</t>
  </si>
  <si>
    <t>paris airline fare</t>
  </si>
  <si>
    <t>43000000014119126</t>
  </si>
  <si>
    <t>43000000014302634</t>
  </si>
  <si>
    <t>india flight deals</t>
  </si>
  <si>
    <t>India</t>
  </si>
  <si>
    <t>43000000014121433</t>
  </si>
  <si>
    <t>43000000007147581</t>
  </si>
  <si>
    <t>djibouti flights</t>
  </si>
  <si>
    <t>Google|djibouti</t>
  </si>
  <si>
    <t>43000000014120127</t>
  </si>
  <si>
    <t>43000000014110442</t>
  </si>
  <si>
    <t>43000000014111851</t>
  </si>
  <si>
    <t>43000000014117498</t>
  </si>
  <si>
    <t>43000000014113411</t>
  </si>
  <si>
    <t>43000000014119027</t>
  </si>
  <si>
    <t>43000000014121520</t>
  </si>
  <si>
    <t>43000000005287990</t>
  </si>
  <si>
    <t>nuremberg cheap flights</t>
  </si>
  <si>
    <t>43000000014123157</t>
  </si>
  <si>
    <t>43000000005278177</t>
  </si>
  <si>
    <t>43000000014120992</t>
  </si>
  <si>
    <t>43000000013072334</t>
  </si>
  <si>
    <t>[istanbul cheap flights]</t>
  </si>
  <si>
    <t>43000000005278521</t>
  </si>
  <si>
    <t>43000000013071635</t>
  </si>
  <si>
    <t>european airfares</t>
  </si>
  <si>
    <t>43000000014110880</t>
  </si>
  <si>
    <t>43000000014121027</t>
  </si>
  <si>
    <t>43000000014121650</t>
  </si>
  <si>
    <t>discount international flights</t>
  </si>
  <si>
    <t>43000000005278223</t>
  </si>
  <si>
    <t>switzerland tickets</t>
  </si>
  <si>
    <t>43000000013071799</t>
  </si>
  <si>
    <t>air france europe flight</t>
  </si>
  <si>
    <t>43000000014111919</t>
  </si>
  <si>
    <t>Philadelphia to Athens Sale</t>
  </si>
  <si>
    <t>43000000013072779</t>
  </si>
  <si>
    <t>madrid ticket</t>
  </si>
  <si>
    <t>43000000014127710</t>
  </si>
  <si>
    <t>43000000014111241</t>
  </si>
  <si>
    <t>greece airfares</t>
  </si>
  <si>
    <t>43000000005278567</t>
  </si>
  <si>
    <t>43000000013071737</t>
  </si>
  <si>
    <t>43000000005278699</t>
  </si>
  <si>
    <t>43000000014125266</t>
  </si>
  <si>
    <t>43000000014109736</t>
  </si>
  <si>
    <t>43000000014128983</t>
  </si>
  <si>
    <t>43000000014109791</t>
  </si>
  <si>
    <t>43000000014200826</t>
  </si>
  <si>
    <t>43000000014125318</t>
  </si>
  <si>
    <t>paris flight special</t>
  </si>
  <si>
    <t>43000000014113616</t>
  </si>
  <si>
    <t>43000000014117453</t>
  </si>
  <si>
    <t>43000000014118671</t>
  </si>
  <si>
    <t>43000000014121649</t>
  </si>
  <si>
    <t>43000000005287958</t>
  </si>
  <si>
    <t>43000000014116850</t>
  </si>
  <si>
    <t>43000000014119109</t>
  </si>
  <si>
    <t>43000000014122797</t>
  </si>
  <si>
    <t>43000000014115696</t>
  </si>
  <si>
    <t>43000000014201005</t>
  </si>
  <si>
    <t>43000000014111847</t>
  </si>
  <si>
    <t>43000000014114244</t>
  </si>
  <si>
    <t>rome flight deals</t>
  </si>
  <si>
    <t>43000000014112968</t>
  </si>
  <si>
    <t>43000000014200862</t>
  </si>
  <si>
    <t>43000000014114140</t>
  </si>
  <si>
    <t>43000000014123078</t>
  </si>
  <si>
    <t>43000000013072151</t>
  </si>
  <si>
    <t>43000000013072365</t>
  </si>
  <si>
    <t>[istanbul airfare]</t>
  </si>
  <si>
    <t>43000000014113339</t>
  </si>
  <si>
    <t>43000000013072266</t>
  </si>
  <si>
    <t>uk airlines</t>
  </si>
  <si>
    <t>43000000014113423</t>
  </si>
  <si>
    <t>43000000014118426</t>
  </si>
  <si>
    <t>43000000014122703</t>
  </si>
  <si>
    <t>43000000014201109</t>
  </si>
  <si>
    <t>europe flight</t>
  </si>
  <si>
    <t>43000000013072409</t>
  </si>
  <si>
    <t>uk airline</t>
  </si>
  <si>
    <t>43000000014111564</t>
  </si>
  <si>
    <t>43000000014112100</t>
  </si>
  <si>
    <t>43000000014118570</t>
  </si>
  <si>
    <t>43000000014121157</t>
  </si>
  <si>
    <t>43000000005287915</t>
  </si>
  <si>
    <t>43000000014200747</t>
  </si>
  <si>
    <t>international flights</t>
  </si>
  <si>
    <t>43000000014127565</t>
  </si>
  <si>
    <t>43000000013072101</t>
  </si>
  <si>
    <t>florence ticket</t>
  </si>
  <si>
    <t>43000000014115041</t>
  </si>
  <si>
    <t>rome cheap airlines</t>
  </si>
  <si>
    <t>43000000014116867</t>
  </si>
  <si>
    <t>milan airlines</t>
  </si>
  <si>
    <t>43000000007147609</t>
  </si>
  <si>
    <t>conakry flights</t>
  </si>
  <si>
    <t>Google|conakry</t>
  </si>
  <si>
    <t>43000000014115486</t>
  </si>
  <si>
    <t>43000000014112881</t>
  </si>
  <si>
    <t>43000000013072727</t>
  </si>
  <si>
    <t>turkey airfare</t>
  </si>
  <si>
    <t>43000000014113542</t>
  </si>
  <si>
    <t>43000000014109631</t>
  </si>
  <si>
    <t>43000000013072443</t>
  </si>
  <si>
    <t>[flight to london]</t>
  </si>
  <si>
    <t>43000000014110452</t>
  </si>
  <si>
    <t>43000000014302635</t>
  </si>
  <si>
    <t>43000000014118815</t>
  </si>
  <si>
    <t>43000000014122783</t>
  </si>
  <si>
    <t>43000000014200957</t>
  </si>
  <si>
    <t>43000000014110979</t>
  </si>
  <si>
    <t>43000000014122341</t>
  </si>
  <si>
    <t>43000000014115202</t>
  </si>
  <si>
    <t>43000000014116467</t>
  </si>
  <si>
    <t>43000000014114849</t>
  </si>
  <si>
    <t>43000000014127737</t>
  </si>
  <si>
    <t>43000000014112654</t>
  </si>
  <si>
    <t>43000000014116787</t>
  </si>
  <si>
    <t>43000000014113183</t>
  </si>
  <si>
    <t>43000000014110675</t>
  </si>
  <si>
    <t>43000000014201064</t>
  </si>
  <si>
    <t>43000000005287932</t>
  </si>
  <si>
    <t>43000000014201446</t>
  </si>
  <si>
    <t>43000000005287766</t>
  </si>
  <si>
    <t>fly to hanover</t>
  </si>
  <si>
    <t>43000000014117293</t>
  </si>
  <si>
    <t>43000000005278239</t>
  </si>
  <si>
    <t>germany airport</t>
  </si>
  <si>
    <t>Google|Germany</t>
  </si>
  <si>
    <t>43000000014118668</t>
  </si>
  <si>
    <t>43000000005287800</t>
  </si>
  <si>
    <t>Google|Hamburg</t>
  </si>
  <si>
    <t>43000000014121501</t>
  </si>
  <si>
    <t>43000000013072496</t>
  </si>
  <si>
    <t>43000000013072767</t>
  </si>
  <si>
    <t>43000000013072549</t>
  </si>
  <si>
    <t>[london flights]</t>
  </si>
  <si>
    <t>43000000014114645</t>
  </si>
  <si>
    <t>43000000014122201</t>
  </si>
  <si>
    <t>43000000014114872</t>
  </si>
  <si>
    <t>43000000013072604</t>
  </si>
  <si>
    <t>[istanbul airport]</t>
  </si>
  <si>
    <t>43000000014113626</t>
  </si>
  <si>
    <t>43000000014116818</t>
  </si>
  <si>
    <t>43000000014118480</t>
  </si>
  <si>
    <t>43000000005278162</t>
  </si>
  <si>
    <t>switzerland cheap flights</t>
  </si>
  <si>
    <t>43000000014114036</t>
  </si>
  <si>
    <t>43000000014112117</t>
  </si>
  <si>
    <t>43000000005278643</t>
  </si>
  <si>
    <t>overseas airline</t>
  </si>
  <si>
    <t>43000000013072231</t>
  </si>
  <si>
    <t>43000000013072593</t>
  </si>
  <si>
    <t>italy ticket</t>
  </si>
  <si>
    <t>43000000014116734</t>
  </si>
  <si>
    <t>43000000014201026</t>
  </si>
  <si>
    <t>43000000013072463</t>
  </si>
  <si>
    <t>[fly to istanbul]</t>
  </si>
  <si>
    <t>43000000014120340</t>
  </si>
  <si>
    <t>43000000013071868</t>
  </si>
  <si>
    <t>43000000005278547</t>
  </si>
  <si>
    <t>european cheap tickets</t>
  </si>
  <si>
    <t>43000000013072798</t>
  </si>
  <si>
    <t>43000000013072850</t>
  </si>
  <si>
    <t>turkey fare</t>
  </si>
  <si>
    <t>43000000014201290</t>
  </si>
  <si>
    <t>43000000013072483</t>
  </si>
  <si>
    <t>[istanbul flight]</t>
  </si>
  <si>
    <t>43000000014201022</t>
  </si>
  <si>
    <t>43000000005287796</t>
  </si>
  <si>
    <t>43000000013072772</t>
  </si>
  <si>
    <t>43000000014111822</t>
  </si>
  <si>
    <t>discount international airline</t>
  </si>
  <si>
    <t>Discount International Philadelphia</t>
  </si>
  <si>
    <t>43000000014125475</t>
  </si>
  <si>
    <t>43000000014112235</t>
  </si>
  <si>
    <t>43000000005278523</t>
  </si>
  <si>
    <t>43000000014122378</t>
  </si>
  <si>
    <t>43000000005277960</t>
  </si>
  <si>
    <t>43000000014113604</t>
  </si>
  <si>
    <t>43000000005278365</t>
  </si>
  <si>
    <t>germany fare</t>
  </si>
  <si>
    <t>43000000014121757</t>
  </si>
  <si>
    <t>athens flight deals</t>
  </si>
  <si>
    <t>43000000014200639</t>
  </si>
  <si>
    <t>43000000014116525</t>
  </si>
  <si>
    <t>43000000005287890</t>
  </si>
  <si>
    <t>hamburg cheap flights</t>
  </si>
  <si>
    <t>43000000014113737</t>
  </si>
  <si>
    <t>france air fares</t>
  </si>
  <si>
    <t>43000000014113329</t>
  </si>
  <si>
    <t>43000000014113782</t>
  </si>
  <si>
    <t>paris cheap air fares</t>
  </si>
  <si>
    <t>43000000014119698</t>
  </si>
  <si>
    <t>43000000013072054</t>
  </si>
  <si>
    <t>43000000014109485</t>
  </si>
  <si>
    <t>43000000014110965</t>
  </si>
  <si>
    <t>43000000013072744</t>
  </si>
  <si>
    <t>uk airfares</t>
  </si>
  <si>
    <t>43000000014112025</t>
  </si>
  <si>
    <t>43000000014201152</t>
  </si>
  <si>
    <t>43000000008357142</t>
  </si>
  <si>
    <t>43000000013072641</t>
  </si>
  <si>
    <t>madrid plane tickets</t>
  </si>
  <si>
    <t>43000000014118052</t>
  </si>
  <si>
    <t>43000000014112103</t>
  </si>
  <si>
    <t>43000000014201149</t>
  </si>
  <si>
    <t>43000000014120467</t>
  </si>
  <si>
    <t>43000000014201213</t>
  </si>
  <si>
    <t>43000000014117358</t>
  </si>
  <si>
    <t>43000000014200759</t>
  </si>
  <si>
    <t>43000000005278024</t>
  </si>
  <si>
    <t>43000000014116630</t>
  </si>
  <si>
    <t>43000000005278599</t>
  </si>
  <si>
    <t>43000000014118566</t>
  </si>
  <si>
    <t>43000000005287826</t>
  </si>
  <si>
    <t>43000000005278477</t>
  </si>
  <si>
    <t>43000000014119936</t>
  </si>
  <si>
    <t>rome cheap air fares</t>
  </si>
  <si>
    <t>43000000005278657</t>
  </si>
  <si>
    <t>london airline</t>
  </si>
  <si>
    <t>43000000014201193</t>
  </si>
  <si>
    <t>43000000013071385</t>
  </si>
  <si>
    <t>43000000014127516</t>
  </si>
  <si>
    <t>43000000014122026</t>
  </si>
  <si>
    <t>43000000014127561</t>
  </si>
  <si>
    <t>43000000014113326</t>
  </si>
  <si>
    <t>france airfare deals</t>
  </si>
  <si>
    <t>43000000014113924</t>
  </si>
  <si>
    <t>paris air plane tickets</t>
  </si>
  <si>
    <t>43000000014116466</t>
  </si>
  <si>
    <t>43000000014112177</t>
  </si>
  <si>
    <t>43000000014302610</t>
  </si>
  <si>
    <t>43000000014201080</t>
  </si>
  <si>
    <t>43000000013072328</t>
  </si>
  <si>
    <t>43000000013072715</t>
  </si>
  <si>
    <t>milan tickets</t>
  </si>
  <si>
    <t>43000000013072893</t>
  </si>
  <si>
    <t>43000000013071969</t>
  </si>
  <si>
    <t>european cheap flight</t>
  </si>
  <si>
    <t>43000000014201006</t>
  </si>
  <si>
    <t>43000000014117801</t>
  </si>
  <si>
    <t>43000000014112751</t>
  </si>
  <si>
    <t>cheap europe flights</t>
  </si>
  <si>
    <t>43000000014121877</t>
  </si>
  <si>
    <t>43000000014121406</t>
  </si>
  <si>
    <t>43000000005278469</t>
  </si>
  <si>
    <t>43000000013072482</t>
  </si>
  <si>
    <t>fly to milan</t>
  </si>
  <si>
    <t>43000000014112990</t>
  </si>
  <si>
    <t>43000000014125329</t>
  </si>
  <si>
    <t>43000000014113494</t>
  </si>
  <si>
    <t>43000000014118938</t>
  </si>
  <si>
    <t>43000000014118961</t>
  </si>
  <si>
    <t>43000000014201242</t>
  </si>
  <si>
    <t>43000000005287754</t>
  </si>
  <si>
    <t>berlin flight</t>
  </si>
  <si>
    <t>43000000013071330</t>
  </si>
  <si>
    <t>43000000014119953</t>
  </si>
  <si>
    <t>Cheap Europe Detroit</t>
  </si>
  <si>
    <t>43000000014127668</t>
  </si>
  <si>
    <t>43000000005278195</t>
  </si>
  <si>
    <t>germany plane ticket</t>
  </si>
  <si>
    <t>43000000005278272</t>
  </si>
  <si>
    <t>flight to england</t>
  </si>
  <si>
    <t>43000000013072116</t>
  </si>
  <si>
    <t>43000000014119735</t>
  </si>
  <si>
    <t>43000000013072490</t>
  </si>
  <si>
    <t>43000000013072986</t>
  </si>
  <si>
    <t>[london travel]</t>
  </si>
  <si>
    <t>43000000013072904</t>
  </si>
  <si>
    <t>turkey airfares</t>
  </si>
  <si>
    <t>43000000014111212</t>
  </si>
  <si>
    <t>43000000014113976</t>
  </si>
  <si>
    <t>france cheap air tickets</t>
  </si>
  <si>
    <t>43000000005287762</t>
  </si>
  <si>
    <t>43000000013071533</t>
  </si>
  <si>
    <t>barcelona cheap flight</t>
  </si>
  <si>
    <t>43000000014113928</t>
  </si>
  <si>
    <t>43000000014113564</t>
  </si>
  <si>
    <t>43000000014113297</t>
  </si>
  <si>
    <t>43000000005287929</t>
  </si>
  <si>
    <t>fly to  hamburg</t>
  </si>
  <si>
    <t>43000000005277966</t>
  </si>
  <si>
    <t>43000000014201199</t>
  </si>
  <si>
    <t>43000000013072875</t>
  </si>
  <si>
    <t>43000000014111323</t>
  </si>
  <si>
    <t>Cheap Europe Philadelphia</t>
  </si>
  <si>
    <t>43000000014127216</t>
  </si>
  <si>
    <t>43000000014201359</t>
  </si>
  <si>
    <t>43000000014113697</t>
  </si>
  <si>
    <t>43000000013071796</t>
  </si>
  <si>
    <t>43000000014113202</t>
  </si>
  <si>
    <t>madrid cheap flights</t>
  </si>
  <si>
    <t>43000000014115945</t>
  </si>
  <si>
    <t>43000000014120925</t>
  </si>
  <si>
    <t>43000000014119083</t>
  </si>
  <si>
    <t>paris air tickets</t>
  </si>
  <si>
    <t>43000000014125237</t>
  </si>
  <si>
    <t>43000000014121887</t>
  </si>
  <si>
    <t>43000000014121735</t>
  </si>
  <si>
    <t>43000000014127157</t>
  </si>
  <si>
    <t>43000000014113470</t>
  </si>
  <si>
    <t>43000000014115702</t>
  </si>
  <si>
    <t>43000000005278401</t>
  </si>
  <si>
    <t>overseas airfares</t>
  </si>
  <si>
    <t>43000000014113921</t>
  </si>
  <si>
    <t>43000000014113585</t>
  </si>
  <si>
    <t>paris cheap air fare</t>
  </si>
  <si>
    <t>43000000013071676</t>
  </si>
  <si>
    <t>43000000014119299</t>
  </si>
  <si>
    <t>43000000005278387</t>
  </si>
  <si>
    <t>43000000014127483</t>
  </si>
  <si>
    <t>43000000005277999</t>
  </si>
  <si>
    <t>germany plane tickets</t>
  </si>
  <si>
    <t>43000000007147587</t>
  </si>
  <si>
    <t>nouakchott flights</t>
  </si>
  <si>
    <t>Google|nouakchott</t>
  </si>
  <si>
    <t>43000000014118743</t>
  </si>
  <si>
    <t>43000000014121258</t>
  </si>
  <si>
    <t>43000000013072575</t>
  </si>
  <si>
    <t>43000000014116873</t>
  </si>
  <si>
    <t>43000000014116407</t>
  </si>
  <si>
    <t>43000000014113186</t>
  </si>
  <si>
    <t>43000000005278681</t>
  </si>
  <si>
    <t>milan travel</t>
  </si>
  <si>
    <t>43000000014122741</t>
  </si>
  <si>
    <t>43000000007147595</t>
  </si>
  <si>
    <t>cotonou flights</t>
  </si>
  <si>
    <t>Google|cotonou</t>
  </si>
  <si>
    <t>43000000005278217</t>
  </si>
  <si>
    <t>overseas cheap flights</t>
  </si>
  <si>
    <t>43000000014113492</t>
  </si>
  <si>
    <t>france cheap airfares</t>
  </si>
  <si>
    <t>43000000014113213</t>
  </si>
  <si>
    <t>madrid airfare</t>
  </si>
  <si>
    <t>43000000005278577</t>
  </si>
  <si>
    <t>43000000005278203</t>
  </si>
  <si>
    <t>london ticket</t>
  </si>
  <si>
    <t>43000000013072367</t>
  </si>
  <si>
    <t>43000000014128663</t>
  </si>
  <si>
    <t>43000000014127441</t>
  </si>
  <si>
    <t>43000000005278416</t>
  </si>
  <si>
    <t>43000000014121176</t>
  </si>
  <si>
    <t>43000000014119970</t>
  </si>
  <si>
    <t>43000000014120727</t>
  </si>
  <si>
    <t>italy flight</t>
  </si>
  <si>
    <t>43000000005278754</t>
  </si>
  <si>
    <t>germany cheap ticket</t>
  </si>
  <si>
    <t>43000000014111106</t>
  </si>
  <si>
    <t>43000000014114065</t>
  </si>
  <si>
    <t>43000000014123058</t>
  </si>
  <si>
    <t>43000000014112533</t>
  </si>
  <si>
    <t>43000000014127571</t>
  </si>
  <si>
    <t>43000000013071557</t>
  </si>
  <si>
    <t>43000000014116766</t>
  </si>
  <si>
    <t>43000000014128104</t>
  </si>
  <si>
    <t>43000000013072345</t>
  </si>
  <si>
    <t>uk plane tickets</t>
  </si>
  <si>
    <t>43000000007147535</t>
  </si>
  <si>
    <t>delhi fares</t>
  </si>
  <si>
    <t>Google|Delhi</t>
  </si>
  <si>
    <t>43000000014113063</t>
  </si>
  <si>
    <t>43000000005278111</t>
  </si>
  <si>
    <t>43000000014119315</t>
  </si>
  <si>
    <t>43000000014112667</t>
  </si>
  <si>
    <t>spain flight</t>
  </si>
  <si>
    <t>43000000005278383</t>
  </si>
  <si>
    <t>43000000014121970</t>
  </si>
  <si>
    <t>43000000014125862</t>
  </si>
  <si>
    <t>43000000014120353</t>
  </si>
  <si>
    <t>43000000014128114</t>
  </si>
  <si>
    <t>43000000013072464</t>
  </si>
  <si>
    <t>43000000014120439</t>
  </si>
  <si>
    <t>greece tickets</t>
  </si>
  <si>
    <t>43000000014112266</t>
  </si>
  <si>
    <t>43000000013072567</t>
  </si>
  <si>
    <t>uk flight</t>
  </si>
  <si>
    <t>43000000013071314</t>
  </si>
  <si>
    <t>43000000013072759</t>
  </si>
  <si>
    <t>43000000014201174</t>
  </si>
  <si>
    <t>43000000014302627</t>
  </si>
  <si>
    <t>43000000014113880</t>
  </si>
  <si>
    <t>43000000014127689</t>
  </si>
  <si>
    <t>43000000014122162</t>
  </si>
  <si>
    <t>43000000014112605</t>
  </si>
  <si>
    <t>43000000013072207</t>
  </si>
  <si>
    <t>turkey airports</t>
  </si>
  <si>
    <t>43000000014127793</t>
  </si>
  <si>
    <t>43000000005278350</t>
  </si>
  <si>
    <t>43000000014113591</t>
  </si>
  <si>
    <t>43000000013071621</t>
  </si>
  <si>
    <t>barcelona fare</t>
  </si>
  <si>
    <t>43000000014122751</t>
  </si>
  <si>
    <t>43000000014118159</t>
  </si>
  <si>
    <t>43000000013071591</t>
  </si>
  <si>
    <t>43000000014120227</t>
  </si>
  <si>
    <t>43000000014125458</t>
  </si>
  <si>
    <t>43000000005278327</t>
  </si>
  <si>
    <t>43000000013072500</t>
  </si>
  <si>
    <t>[flights to london]</t>
  </si>
  <si>
    <t>43000000005278011</t>
  </si>
  <si>
    <t>43000000013072801</t>
  </si>
  <si>
    <t>fly to uk</t>
  </si>
  <si>
    <t>43000000014127550</t>
  </si>
  <si>
    <t>43000000013073000</t>
  </si>
  <si>
    <t>43000000013072791</t>
  </si>
  <si>
    <t>43000000014200987</t>
  </si>
  <si>
    <t>international airline tickets</t>
  </si>
  <si>
    <t>43000000014128015</t>
  </si>
  <si>
    <t>43000000014110665</t>
  </si>
  <si>
    <t>43000000014110776</t>
  </si>
  <si>
    <t>43000000014122979</t>
  </si>
  <si>
    <t>43000000005278205</t>
  </si>
  <si>
    <t>london fare</t>
  </si>
  <si>
    <t>43000000005278403</t>
  </si>
  <si>
    <t>madrid fare</t>
  </si>
  <si>
    <t>43000000014128813</t>
  </si>
  <si>
    <t>43000000014111992</t>
  </si>
  <si>
    <t>43000000005278343</t>
  </si>
  <si>
    <t>43000000013072169</t>
  </si>
  <si>
    <t>43000000014113819</t>
  </si>
  <si>
    <t>paris airfare deals</t>
  </si>
  <si>
    <t>43000000014113769</t>
  </si>
  <si>
    <t>43000000014125581</t>
  </si>
  <si>
    <t>43000000005278452</t>
  </si>
  <si>
    <t>london airfares</t>
  </si>
  <si>
    <t>43000000014117614</t>
  </si>
  <si>
    <t>43000000014119905</t>
  </si>
  <si>
    <t>43000000013072807</t>
  </si>
  <si>
    <t>43000000013072645</t>
  </si>
  <si>
    <t>[venice cheap flights]</t>
  </si>
  <si>
    <t>43000000014113259</t>
  </si>
  <si>
    <t>43000000014118120</t>
  </si>
  <si>
    <t>43000000014119846</t>
  </si>
  <si>
    <t>43000000014113347</t>
  </si>
  <si>
    <t>43000000005278247</t>
  </si>
  <si>
    <t>overseas airfare</t>
  </si>
  <si>
    <t>43000000013072495</t>
  </si>
  <si>
    <t>43000000014113589</t>
  </si>
  <si>
    <t>43000000005278705</t>
  </si>
  <si>
    <t>43000000005278679</t>
  </si>
  <si>
    <t>geneva cheap flights</t>
  </si>
  <si>
    <t>43000000013072417</t>
  </si>
  <si>
    <t>43000000014122691</t>
  </si>
  <si>
    <t>43000000005278069</t>
  </si>
  <si>
    <t>43000000005278511</t>
  </si>
  <si>
    <t>43000000014110244</t>
  </si>
  <si>
    <t>43000000014110857</t>
  </si>
  <si>
    <t>43000000013071665</t>
  </si>
  <si>
    <t>europe plane ticket</t>
  </si>
  <si>
    <t>43000000005287988</t>
  </si>
  <si>
    <t>cologne flights</t>
  </si>
  <si>
    <t>43000000005278022</t>
  </si>
  <si>
    <t>switzerland travel</t>
  </si>
  <si>
    <t>43000000005278036</t>
  </si>
  <si>
    <t>istanbul flight</t>
  </si>
  <si>
    <t>43000000005278267</t>
  </si>
  <si>
    <t>43000000014109928</t>
  </si>
  <si>
    <t>43000000014122443</t>
  </si>
  <si>
    <t>43000000005278727</t>
  </si>
  <si>
    <t>germany travel</t>
  </si>
  <si>
    <t>43000000005278290</t>
  </si>
  <si>
    <t>fly to london</t>
  </si>
  <si>
    <t>43000000014113999</t>
  </si>
  <si>
    <t>43000000014114319</t>
  </si>
  <si>
    <t>43000000014122659</t>
  </si>
  <si>
    <t>43000000014122989</t>
  </si>
  <si>
    <t>43000000005278066</t>
  </si>
  <si>
    <t>43000000014119966</t>
  </si>
  <si>
    <t>43000000005278249</t>
  </si>
  <si>
    <t>43000000005278040</t>
  </si>
  <si>
    <t>43000000014110346</t>
  </si>
  <si>
    <t>43000000014200777</t>
  </si>
  <si>
    <t>europe flights</t>
  </si>
  <si>
    <t>43000000013072071</t>
  </si>
  <si>
    <t>barcelona cheap ticket</t>
  </si>
  <si>
    <t>43000000014117597</t>
  </si>
  <si>
    <t>43000000013071784</t>
  </si>
  <si>
    <t>43000000005278182</t>
  </si>
  <si>
    <t>43000000014122952</t>
  </si>
  <si>
    <t>43000000014200933</t>
  </si>
  <si>
    <t>43000000005278683</t>
  </si>
  <si>
    <t>flight to geneva</t>
  </si>
  <si>
    <t>43000000013072504</t>
  </si>
  <si>
    <t>milan airfare</t>
  </si>
  <si>
    <t>43000000014114786</t>
  </si>
  <si>
    <t>spain tickets</t>
  </si>
  <si>
    <t>43000000013072914</t>
  </si>
  <si>
    <t>43000000014114267</t>
  </si>
  <si>
    <t>43000000014115370</t>
  </si>
  <si>
    <t>43000000005278796</t>
  </si>
  <si>
    <t>frankfurt airfare</t>
  </si>
  <si>
    <t>43000000014110674</t>
  </si>
  <si>
    <t>43000000013071271</t>
  </si>
  <si>
    <t>43000000014119589</t>
  </si>
  <si>
    <t>43000000014121434</t>
  </si>
  <si>
    <t>43000000005287746</t>
  </si>
  <si>
    <t>berlin airfares</t>
  </si>
  <si>
    <t>43000000014122477</t>
  </si>
  <si>
    <t>43000000005278519</t>
  </si>
  <si>
    <t>43000000005278505</t>
  </si>
  <si>
    <t>london tickets</t>
  </si>
  <si>
    <t>43000000005278802</t>
  </si>
  <si>
    <t>flight to istanbul</t>
  </si>
  <si>
    <t>43000000014113825</t>
  </si>
  <si>
    <t>43000000014113488</t>
  </si>
  <si>
    <t>france cheap fare</t>
  </si>
  <si>
    <t>43000000014200796</t>
  </si>
  <si>
    <t>43000000014121256</t>
  </si>
  <si>
    <t>43000000013072634</t>
  </si>
  <si>
    <t>43000000014128245</t>
  </si>
  <si>
    <t>43000000005278611</t>
  </si>
  <si>
    <t>frankfurt flight</t>
  </si>
  <si>
    <t>43000000014127892</t>
  </si>
  <si>
    <t>43000000014125767</t>
  </si>
  <si>
    <t>43000000014114733</t>
  </si>
  <si>
    <t>43000000014114412</t>
  </si>
  <si>
    <t>43000000014114706</t>
  </si>
  <si>
    <t>43000000014113413</t>
  </si>
  <si>
    <t>43000000014117287</t>
  </si>
  <si>
    <t>43000000014114738</t>
  </si>
  <si>
    <t>43000000014110615</t>
  </si>
  <si>
    <t>43000000014127280</t>
  </si>
  <si>
    <t>43000000014111402</t>
  </si>
  <si>
    <t>43000000014201337</t>
  </si>
  <si>
    <t>43000000014125706</t>
  </si>
  <si>
    <t>43000000005278441</t>
  </si>
  <si>
    <t>overseas airlines</t>
  </si>
  <si>
    <t>43000000013072883</t>
  </si>
  <si>
    <t>uk ticket</t>
  </si>
  <si>
    <t>43000000014115628</t>
  </si>
  <si>
    <t>43000000005278831</t>
  </si>
  <si>
    <t>london flight</t>
  </si>
  <si>
    <t>43000000014111102</t>
  </si>
  <si>
    <t>43000000005278748</t>
  </si>
  <si>
    <t>43000000013072585</t>
  </si>
  <si>
    <t>43000000014125969</t>
  </si>
  <si>
    <t>43000000014127861</t>
  </si>
  <si>
    <t>43000000014116548</t>
  </si>
  <si>
    <t>43000000005278160</t>
  </si>
  <si>
    <t>43000000005278280</t>
  </si>
  <si>
    <t>43000000014120452</t>
  </si>
  <si>
    <t>43000000014109856</t>
  </si>
  <si>
    <t>43000000014122210</t>
  </si>
  <si>
    <t>43000000014116537</t>
  </si>
  <si>
    <t>43000000014111159</t>
  </si>
  <si>
    <t>43000000014118097</t>
  </si>
  <si>
    <t>43000000014120377</t>
  </si>
  <si>
    <t>43000000005278213</t>
  </si>
  <si>
    <t>european airfare</t>
  </si>
  <si>
    <t>43000000005278450</t>
  </si>
  <si>
    <t>frankfurt airport</t>
  </si>
  <si>
    <t>43000000014200667</t>
  </si>
  <si>
    <t>43000000014121904</t>
  </si>
  <si>
    <t>43000000014121464</t>
  </si>
  <si>
    <t>43000000014113714</t>
  </si>
  <si>
    <t>paris cheap plane tickets</t>
  </si>
  <si>
    <t>43000000014115019</t>
  </si>
  <si>
    <t>43000000005278140</t>
  </si>
  <si>
    <t>overseas tickets</t>
  </si>
  <si>
    <t>43000000014119894</t>
  </si>
  <si>
    <t>43000000005278489</t>
  </si>
  <si>
    <t>geneva flight</t>
  </si>
  <si>
    <t>43000000014200934</t>
  </si>
  <si>
    <t>43000000005278725</t>
  </si>
  <si>
    <t>spain plane tickets</t>
  </si>
  <si>
    <t>43000000005278265</t>
  </si>
  <si>
    <t>43000000008357119</t>
  </si>
  <si>
    <t>43000000005278099</t>
  </si>
  <si>
    <t>43000000005277967</t>
  </si>
  <si>
    <t>43000000014115087</t>
  </si>
  <si>
    <t>43000000014113728</t>
  </si>
  <si>
    <t>france cheap airline tickets</t>
  </si>
  <si>
    <t>43000000014117101</t>
  </si>
  <si>
    <t>43000000005287798</t>
  </si>
  <si>
    <t>43000000005278154</t>
  </si>
  <si>
    <t>germany fares</t>
  </si>
  <si>
    <t>43000000013072171</t>
  </si>
  <si>
    <t>43000000014116746</t>
  </si>
  <si>
    <t>43000000014125239</t>
  </si>
  <si>
    <t>43000000014200962</t>
  </si>
  <si>
    <t>43000000014113178</t>
  </si>
  <si>
    <t>43000000014125616</t>
  </si>
  <si>
    <t>43000000014114059</t>
  </si>
  <si>
    <t>france airfare sales</t>
  </si>
  <si>
    <t>43000000014200682</t>
  </si>
  <si>
    <t>43000000014122276</t>
  </si>
  <si>
    <t>43000000005278003</t>
  </si>
  <si>
    <t>43000000005278707</t>
  </si>
  <si>
    <t>43000000005278637</t>
  </si>
  <si>
    <t>43000000005277979</t>
  </si>
  <si>
    <t>london airlines</t>
  </si>
  <si>
    <t>43000000005278169</t>
  </si>
  <si>
    <t>england tickets</t>
  </si>
  <si>
    <t>43000000005278756</t>
  </si>
  <si>
    <t>overseas flight</t>
  </si>
  <si>
    <t>43000000013072795</t>
  </si>
  <si>
    <t>spain cheap flight</t>
  </si>
  <si>
    <t>43000000014127354</t>
  </si>
  <si>
    <t>43000000014125230</t>
  </si>
  <si>
    <t>43000000013072836</t>
  </si>
  <si>
    <t>43000000005278701</t>
  </si>
  <si>
    <t>43000000014302633</t>
  </si>
  <si>
    <t>43000000005278786</t>
  </si>
  <si>
    <t>43000000014127384</t>
  </si>
  <si>
    <t>43000000005287810</t>
  </si>
  <si>
    <t>43000000014125959</t>
  </si>
  <si>
    <t>43000000014302643</t>
  </si>
  <si>
    <t>43000000005278587</t>
  </si>
  <si>
    <t>43000000005278132</t>
  </si>
  <si>
    <t>43000000013072764</t>
  </si>
  <si>
    <t>uk tickets</t>
  </si>
  <si>
    <t>43000000014201079</t>
  </si>
  <si>
    <t>43000000005278499</t>
  </si>
  <si>
    <t>43000000014117413</t>
  </si>
  <si>
    <t>43000000014125205</t>
  </si>
  <si>
    <t>43000000014121933</t>
  </si>
  <si>
    <t>43000000005287905</t>
  </si>
  <si>
    <t>stuttgart flight</t>
  </si>
  <si>
    <t>43000000014201057</t>
  </si>
  <si>
    <t>43000000005287866</t>
  </si>
  <si>
    <t>flight to cologne</t>
  </si>
  <si>
    <t>43000000014113594</t>
  </si>
  <si>
    <t>43000000014122668</t>
  </si>
  <si>
    <t>43000000014127901</t>
  </si>
  <si>
    <t>43000000005278048</t>
  </si>
  <si>
    <t>germany airports</t>
  </si>
  <si>
    <t>43000000014113753</t>
  </si>
  <si>
    <t>43000000014116882</t>
  </si>
  <si>
    <t>43000000013071254</t>
  </si>
  <si>
    <t>43000000013072461</t>
  </si>
  <si>
    <t>43000000014122745</t>
  </si>
  <si>
    <t>43000000014127998</t>
  </si>
  <si>
    <t>43000000013071442</t>
  </si>
  <si>
    <t>43000000014119400</t>
  </si>
  <si>
    <t>43000000014113250</t>
  </si>
  <si>
    <t>43000000014120068</t>
  </si>
  <si>
    <t>43000000013071825</t>
  </si>
  <si>
    <t>43000000014117502</t>
  </si>
  <si>
    <t>43000000014111247</t>
  </si>
  <si>
    <t>43000000014122775</t>
  </si>
  <si>
    <t>43000000014119311</t>
  </si>
  <si>
    <t>43000000014121631</t>
  </si>
  <si>
    <t>43000000014200967</t>
  </si>
  <si>
    <t>43000000014126177</t>
  </si>
  <si>
    <t>43000000014113552</t>
  </si>
  <si>
    <t>43000000014116876</t>
  </si>
  <si>
    <t>43000000014113299</t>
  </si>
  <si>
    <t>43000000013072668</t>
  </si>
  <si>
    <t>venice airports</t>
  </si>
  <si>
    <t>43000000014114914</t>
  </si>
  <si>
    <t>43000000014116735</t>
  </si>
  <si>
    <t>43000000014118618</t>
  </si>
  <si>
    <t>43000000014115824</t>
  </si>
  <si>
    <t>43000000014111385</t>
  </si>
  <si>
    <t>43000000014110727</t>
  </si>
  <si>
    <t>43000000014121556</t>
  </si>
  <si>
    <t>cheap international airline tickets</t>
  </si>
  <si>
    <t>43000000014110243</t>
  </si>
  <si>
    <t>43000000014200727</t>
  </si>
  <si>
    <t>43000000008357092</t>
  </si>
  <si>
    <t>greece cheap flight</t>
  </si>
  <si>
    <t>43000000014109577</t>
  </si>
  <si>
    <t>43000000014114049</t>
  </si>
  <si>
    <t>43000000005278399</t>
  </si>
  <si>
    <t>43000000014111183</t>
  </si>
  <si>
    <t>43000000014125733</t>
  </si>
  <si>
    <t>43000000005277969</t>
  </si>
  <si>
    <t>flights to switzerland</t>
  </si>
  <si>
    <t>43000000014117917</t>
  </si>
  <si>
    <t>43000000014119478</t>
  </si>
  <si>
    <t>43000000005278428</t>
  </si>
  <si>
    <t>43000000014122299</t>
  </si>
  <si>
    <t>43000000013071242</t>
  </si>
  <si>
    <t>43000000014128530</t>
  </si>
  <si>
    <t>43000000005278815</t>
  </si>
  <si>
    <t>43000000014110975</t>
  </si>
  <si>
    <t>43000000014128899</t>
  </si>
  <si>
    <t>43000000014118698</t>
  </si>
  <si>
    <t>43000000014113043</t>
  </si>
  <si>
    <t>43000000013072538</t>
  </si>
  <si>
    <t>43000000014119722</t>
  </si>
  <si>
    <t>43000000014127222</t>
  </si>
  <si>
    <t>43000000014122849</t>
  </si>
  <si>
    <t>43000000013072079</t>
  </si>
  <si>
    <t>43000000013072291</t>
  </si>
  <si>
    <t>43000000013072107</t>
  </si>
  <si>
    <t>43000000014120492</t>
  </si>
  <si>
    <t>43000000014114731</t>
  </si>
  <si>
    <t>43000000013072391</t>
  </si>
  <si>
    <t>fly to turkey</t>
  </si>
  <si>
    <t>43000000005278703</t>
  </si>
  <si>
    <t>43000000014116989</t>
  </si>
  <si>
    <t>43000000013072168</t>
  </si>
  <si>
    <t>43000000014200952</t>
  </si>
  <si>
    <t>43000000013072163</t>
  </si>
  <si>
    <t>43000000014113543</t>
  </si>
  <si>
    <t>43000000014119499</t>
  </si>
  <si>
    <t>43000000005278060</t>
  </si>
  <si>
    <t>43000000014120662</t>
  </si>
  <si>
    <t>43000000014119988</t>
  </si>
  <si>
    <t>43000000013072301</t>
  </si>
  <si>
    <t>43000000005278054</t>
  </si>
  <si>
    <t>43000000013072895</t>
  </si>
  <si>
    <t>43000000014115225</t>
  </si>
  <si>
    <t>43000000013072805</t>
  </si>
  <si>
    <t>madrid airport</t>
  </si>
  <si>
    <t>43000000014109980</t>
  </si>
  <si>
    <t>43000000014114101</t>
  </si>
  <si>
    <t>43000000005278093</t>
  </si>
  <si>
    <t>london cheap flight</t>
  </si>
  <si>
    <t>43000000014122085</t>
  </si>
  <si>
    <t>43000000014122191</t>
  </si>
  <si>
    <t>43000000005278689</t>
  </si>
  <si>
    <t>europe cheap ticket</t>
  </si>
  <si>
    <t>43000000014114346</t>
  </si>
  <si>
    <t>43000000014201161</t>
  </si>
  <si>
    <t>43000000005277993</t>
  </si>
  <si>
    <t>43000000014111217</t>
  </si>
  <si>
    <t>43000000014127543</t>
  </si>
  <si>
    <t>43000000013072517</t>
  </si>
  <si>
    <t>43000000014119779</t>
  </si>
  <si>
    <t>43000000013071246</t>
  </si>
  <si>
    <t>43000000005278821</t>
  </si>
  <si>
    <t>england travel</t>
  </si>
  <si>
    <t>43000000014117444</t>
  </si>
  <si>
    <t>43000000014127489</t>
  </si>
  <si>
    <t>43000000005278687</t>
  </si>
  <si>
    <t>overseas flights</t>
  </si>
  <si>
    <t>43000000014117761</t>
  </si>
  <si>
    <t>43000000014117835</t>
  </si>
  <si>
    <t>43000000013072170</t>
  </si>
  <si>
    <t>43000000005278473</t>
  </si>
  <si>
    <t>43000000005287802</t>
  </si>
  <si>
    <t>43000000005278435</t>
  </si>
  <si>
    <t>43000000005278789</t>
  </si>
  <si>
    <t>43000000014125279</t>
  </si>
  <si>
    <t>43000000005278711</t>
  </si>
  <si>
    <t>43000000005278617</t>
  </si>
  <si>
    <t>43000000013072933</t>
  </si>
  <si>
    <t>turkey ticket</t>
  </si>
  <si>
    <t>43000000014122442</t>
  </si>
  <si>
    <t>43000000014115361</t>
  </si>
  <si>
    <t>43000000014127534</t>
  </si>
  <si>
    <t>43000000005278537</t>
  </si>
  <si>
    <t>43000000005278647</t>
  </si>
  <si>
    <t>43000000005278418</t>
  </si>
  <si>
    <t>Google|UK</t>
  </si>
  <si>
    <t>43000000014115741</t>
  </si>
  <si>
    <t>43000000014115177</t>
  </si>
  <si>
    <t>43000000005278557</t>
  </si>
  <si>
    <t>43000000014113466</t>
  </si>
  <si>
    <t>43000000014201150</t>
  </si>
  <si>
    <t>43000000005278073</t>
  </si>
  <si>
    <t>london fares</t>
  </si>
  <si>
    <t>43000000014118652</t>
  </si>
  <si>
    <t>43000000014114074</t>
  </si>
  <si>
    <t>43000000005278641</t>
  </si>
  <si>
    <t>43000000014117531</t>
  </si>
  <si>
    <t>43000000005278458</t>
  </si>
  <si>
    <t>germany airfare</t>
  </si>
  <si>
    <t>43000000013072972</t>
  </si>
  <si>
    <t>43000000014113518</t>
  </si>
  <si>
    <t>france air fare</t>
  </si>
  <si>
    <t>43000000005278341</t>
  </si>
  <si>
    <t>overseas travel</t>
  </si>
  <si>
    <t>43000000013072303</t>
  </si>
  <si>
    <t>43000000005278774</t>
  </si>
  <si>
    <t>43000000013071469</t>
  </si>
  <si>
    <t>43000000005278422</t>
  </si>
  <si>
    <t>istanbul flights</t>
  </si>
  <si>
    <t>43000000014119128</t>
  </si>
  <si>
    <t>43000000013071986</t>
  </si>
  <si>
    <t>air france to europe</t>
  </si>
  <si>
    <t>43000000014122063</t>
  </si>
  <si>
    <t>43000000014119453</t>
  </si>
  <si>
    <t>43000000005278827</t>
  </si>
  <si>
    <t>germany ticket</t>
  </si>
  <si>
    <t>43000000014115896</t>
  </si>
  <si>
    <t>43000000005278563</t>
  </si>
  <si>
    <t>43000000013072316</t>
  </si>
  <si>
    <t>43000000013072587</t>
  </si>
  <si>
    <t>43000000014121665</t>
  </si>
  <si>
    <t>43000000013072295</t>
  </si>
  <si>
    <t>43000000013072535</t>
  </si>
  <si>
    <t>turkey flight</t>
  </si>
  <si>
    <t>43000000014113522</t>
  </si>
  <si>
    <t>43000000005278354</t>
  </si>
  <si>
    <t>london cheap tickets</t>
  </si>
  <si>
    <t>43000000013072175</t>
  </si>
  <si>
    <t>43000000005278454</t>
  </si>
  <si>
    <t>london flights</t>
  </si>
  <si>
    <t>43000000014119817</t>
  </si>
  <si>
    <t>43000000013072486</t>
  </si>
  <si>
    <t>43000000005278791</t>
  </si>
  <si>
    <t>43000000014127531</t>
  </si>
  <si>
    <t>43000000014119772</t>
  </si>
  <si>
    <t>43000000013071587</t>
  </si>
  <si>
    <t>43000000005278083</t>
  </si>
  <si>
    <t>43000000014119261</t>
  </si>
  <si>
    <t>43000000005278276</t>
  </si>
  <si>
    <t>43000000014113164</t>
  </si>
  <si>
    <t>43000000005277964</t>
  </si>
  <si>
    <t>frankfurt flights</t>
  </si>
  <si>
    <t>43000000005278081</t>
  </si>
  <si>
    <t>geneva airlines</t>
  </si>
  <si>
    <t>43000000014113695</t>
  </si>
  <si>
    <t>france flight deals</t>
  </si>
  <si>
    <t>43000000014114034</t>
  </si>
  <si>
    <t>43000000014126127</t>
  </si>
  <si>
    <t>43000000014113798</t>
  </si>
  <si>
    <t>43000000005278794</t>
  </si>
  <si>
    <t>43000000014200917</t>
  </si>
  <si>
    <t>43000000005278806</t>
  </si>
  <si>
    <t>43000000005277985</t>
  </si>
  <si>
    <t>istanbul cheap flights</t>
  </si>
  <si>
    <t>43000000005287903</t>
  </si>
  <si>
    <t>flights to nuremberg</t>
  </si>
  <si>
    <t>43000000013072749</t>
  </si>
  <si>
    <t>43000000005287776</t>
  </si>
  <si>
    <t>hamburg flights</t>
  </si>
  <si>
    <t>43000000014302611</t>
  </si>
  <si>
    <t>43000000014111000</t>
  </si>
  <si>
    <t>43000000013072694</t>
  </si>
  <si>
    <t>fly to spain</t>
  </si>
  <si>
    <t>43000000014302625</t>
  </si>
  <si>
    <t>india vacation</t>
  </si>
  <si>
    <t>43000000014116917</t>
  </si>
  <si>
    <t>43000000013072222</t>
  </si>
  <si>
    <t>43000000013072306</t>
  </si>
  <si>
    <t>43000000014114075</t>
  </si>
  <si>
    <t>43000000005278215</t>
  </si>
  <si>
    <t>london airfare</t>
  </si>
  <si>
    <t>43000000014113886</t>
  </si>
  <si>
    <t>france cheap airlines</t>
  </si>
  <si>
    <t>43000000014125494</t>
  </si>
  <si>
    <t>43000000005278633</t>
  </si>
  <si>
    <t>43000000005278635</t>
  </si>
  <si>
    <t>43000000013071686</t>
  </si>
  <si>
    <t>florence travel</t>
  </si>
  <si>
    <t>43000000014122105</t>
  </si>
  <si>
    <t>43000000014110844</t>
  </si>
  <si>
    <t>43000000005277981</t>
  </si>
  <si>
    <t>43000000014113875</t>
  </si>
  <si>
    <t>43000000014113958</t>
  </si>
  <si>
    <t>43000000005287970</t>
  </si>
  <si>
    <t>berlin flights</t>
  </si>
  <si>
    <t>43000000005278780</t>
  </si>
  <si>
    <t>43000000005278005</t>
  </si>
  <si>
    <t>international cheap flight</t>
  </si>
  <si>
    <t>43000000005278808</t>
  </si>
  <si>
    <t>london travel</t>
  </si>
  <si>
    <t>43000000005278464</t>
  </si>
  <si>
    <t>43000000005277989</t>
  </si>
  <si>
    <t>43000000014117837</t>
  </si>
  <si>
    <t>43000000005278798</t>
  </si>
  <si>
    <t>43000000007147621</t>
  </si>
  <si>
    <t>bucarest flights</t>
  </si>
  <si>
    <t>Google|bucarest</t>
  </si>
  <si>
    <t>43000000005278685</t>
  </si>
  <si>
    <t>germany airfares</t>
  </si>
  <si>
    <t>43000000005278344</t>
  </si>
  <si>
    <t>43000000005278659</t>
  </si>
  <si>
    <t>43000000014114131</t>
  </si>
  <si>
    <t>43000000005287878</t>
  </si>
  <si>
    <t>flights to hamburg</t>
  </si>
  <si>
    <t>43000000014112773</t>
  </si>
  <si>
    <t>43000000005278460</t>
  </si>
  <si>
    <t>43000000013072918</t>
  </si>
  <si>
    <t>flight to milan</t>
  </si>
  <si>
    <t>43000000005278740</t>
  </si>
  <si>
    <t>43000000014113640</t>
  </si>
  <si>
    <t>43000000005278742</t>
  </si>
  <si>
    <t>england cheap flights</t>
  </si>
  <si>
    <t>43000000014110722</t>
  </si>
  <si>
    <t>43000000014113622</t>
  </si>
  <si>
    <t>43000000014111094</t>
  </si>
  <si>
    <t>43000000005278309</t>
  </si>
  <si>
    <t>43000000005287794</t>
  </si>
  <si>
    <t>stuttgart flights</t>
  </si>
  <si>
    <t>43000000005278085</t>
  </si>
  <si>
    <t>43000000013072338</t>
  </si>
  <si>
    <t>43000000005278601</t>
  </si>
  <si>
    <t>43000000005278501</t>
  </si>
  <si>
    <t>43000000014113804</t>
  </si>
  <si>
    <t>france cheap fares</t>
  </si>
  <si>
    <t>43000000014113977</t>
  </si>
  <si>
    <t>43000000014119990</t>
  </si>
  <si>
    <t>43000000007147550</t>
  </si>
  <si>
    <t>delhi airfares</t>
  </si>
  <si>
    <t>43000000014114581</t>
  </si>
  <si>
    <t>43000000005278013</t>
  </si>
  <si>
    <t>43000000013072642</t>
  </si>
  <si>
    <t>43000000014118291</t>
  </si>
  <si>
    <t>43000000014113760</t>
  </si>
  <si>
    <t>43000000014113337</t>
  </si>
  <si>
    <t>43000000014114122</t>
  </si>
  <si>
    <t>43000000007147547</t>
  </si>
  <si>
    <t>delhi travel</t>
  </si>
  <si>
    <t>delhi</t>
  </si>
  <si>
    <t>43000000014302630</t>
  </si>
  <si>
    <t>india cheap tickets</t>
  </si>
  <si>
    <t>43000000013072799</t>
  </si>
  <si>
    <t>[istanbul flights]</t>
  </si>
  <si>
    <t>43000000005287998</t>
  </si>
  <si>
    <t>berlin cheap flights</t>
  </si>
  <si>
    <t>43000000014128090</t>
  </si>
  <si>
    <t>43000000014119898</t>
  </si>
  <si>
    <t>43000000014127733</t>
  </si>
  <si>
    <t>43000000014113321</t>
  </si>
  <si>
    <t>43000000013072234</t>
  </si>
  <si>
    <t>43000000013072994</t>
  </si>
  <si>
    <t>turkey airline</t>
  </si>
  <si>
    <t>43000000013071342</t>
  </si>
  <si>
    <t>europe fare</t>
  </si>
  <si>
    <t>43000000014117306</t>
  </si>
  <si>
    <t>43000000014111787</t>
  </si>
  <si>
    <t>43000000005299127</t>
  </si>
  <si>
    <t>munich cheap flights</t>
  </si>
  <si>
    <t>43000000005278346</t>
  </si>
  <si>
    <t>international cheap ticket</t>
  </si>
  <si>
    <t>43000000013072372</t>
  </si>
  <si>
    <t>43000000005278628</t>
  </si>
  <si>
    <t>flight to london</t>
  </si>
  <si>
    <t>43000000014115877</t>
  </si>
  <si>
    <t>43000000014116367</t>
  </si>
  <si>
    <t>43000000005278619</t>
  </si>
  <si>
    <t>43000000013071410</t>
  </si>
  <si>
    <t>43000000014113600</t>
  </si>
  <si>
    <t>43000000014118220</t>
  </si>
  <si>
    <t>43000000014200919</t>
  </si>
  <si>
    <t>43000000014119112</t>
  </si>
  <si>
    <t>43000000005278420</t>
  </si>
  <si>
    <t>43000000005278235</t>
  </si>
  <si>
    <t>uk fares</t>
  </si>
  <si>
    <t>43000000014122585</t>
  </si>
  <si>
    <t>43000000013071778</t>
  </si>
  <si>
    <t>43000000013072833</t>
  </si>
  <si>
    <t>turkey tickets</t>
  </si>
  <si>
    <t>43000000013071577</t>
  </si>
  <si>
    <t>43000000005278750</t>
  </si>
  <si>
    <t>flights to england</t>
  </si>
  <si>
    <t>43000000013072358</t>
  </si>
  <si>
    <t>43000000005278800</t>
  </si>
  <si>
    <t>43000000005278673</t>
  </si>
  <si>
    <t>europe cheap flight</t>
  </si>
  <si>
    <t>43000000005278018</t>
  </si>
  <si>
    <t>43000000014125903</t>
  </si>
  <si>
    <t>43000000014110663</t>
  </si>
  <si>
    <t>43000000013072917</t>
  </si>
  <si>
    <t>fly to italy</t>
  </si>
  <si>
    <t>43000000013072380</t>
  </si>
  <si>
    <t>flight to uk</t>
  </si>
  <si>
    <t>43000000005287954</t>
  </si>
  <si>
    <t>flights to hanover</t>
  </si>
  <si>
    <t>43000000005278517</t>
  </si>
  <si>
    <t>43000000005278697</t>
  </si>
  <si>
    <t>43000000014119773</t>
  </si>
  <si>
    <t>43000000013071390</t>
  </si>
  <si>
    <t>flight to barcelona</t>
  </si>
  <si>
    <t>43000000007147542</t>
  </si>
  <si>
    <t>delhi flight</t>
  </si>
  <si>
    <t>43000000005278772</t>
  </si>
  <si>
    <t>germany airline</t>
  </si>
  <si>
    <t>43000000014119757</t>
  </si>
  <si>
    <t>43000000014117644</t>
  </si>
  <si>
    <t>43000000013071483</t>
  </si>
  <si>
    <t>43000000013072809</t>
  </si>
  <si>
    <t>[flights to istanbul]</t>
  </si>
  <si>
    <t>43000000014113328</t>
  </si>
  <si>
    <t>43000000005278030</t>
  </si>
  <si>
    <t>43000000005278787</t>
  </si>
  <si>
    <t>43000000013071580</t>
  </si>
  <si>
    <t>european airlines</t>
  </si>
  <si>
    <t>43000000014113227</t>
  </si>
  <si>
    <t>43000000005278180</t>
  </si>
  <si>
    <t>43000000013072679</t>
  </si>
  <si>
    <t>43000000014116694</t>
  </si>
  <si>
    <t>43000000005278595</t>
  </si>
  <si>
    <t>43000000013072684</t>
  </si>
  <si>
    <t>43000000013071758</t>
  </si>
  <si>
    <t>43000000005278142</t>
  </si>
  <si>
    <t>germany cheap flight</t>
  </si>
  <si>
    <t>43000000005287788</t>
  </si>
  <si>
    <t>flights to stuttgart</t>
  </si>
  <si>
    <t>43000000014120010</t>
  </si>
  <si>
    <t>43000000013072113</t>
  </si>
  <si>
    <t>european flights</t>
  </si>
  <si>
    <t>43000000014115030</t>
  </si>
  <si>
    <t>43000000005278173</t>
  </si>
  <si>
    <t>43000000007147540</t>
  </si>
  <si>
    <t>delhi fare</t>
  </si>
  <si>
    <t>43000000013072149</t>
  </si>
  <si>
    <t>43000000005278561</t>
  </si>
  <si>
    <t>43000000005278622</t>
  </si>
  <si>
    <t>43000000014114032</t>
  </si>
  <si>
    <t>43000000005278317</t>
  </si>
  <si>
    <t>43000000005278298</t>
  </si>
  <si>
    <t>london cheap flights</t>
  </si>
  <si>
    <t>43000000014118392</t>
  </si>
  <si>
    <t>43000000014113768</t>
  </si>
  <si>
    <t>43000000014111140</t>
  </si>
  <si>
    <t>43000000005278414</t>
  </si>
  <si>
    <t>43000000013071305</t>
  </si>
  <si>
    <t>43000000014119475</t>
  </si>
  <si>
    <t>43000000005278581</t>
  </si>
  <si>
    <t>43000000005277987</t>
  </si>
  <si>
    <t>43000000014113945</t>
  </si>
  <si>
    <t>43000000013072976</t>
  </si>
  <si>
    <t>43000000005278308</t>
  </si>
  <si>
    <t>43000000014114156</t>
  </si>
  <si>
    <t>43000000005278284</t>
  </si>
  <si>
    <t>43000000014113849</t>
  </si>
  <si>
    <t>43000000005278268</t>
  </si>
  <si>
    <t>43000000014114024</t>
  </si>
  <si>
    <t>43000000014113865</t>
  </si>
  <si>
    <t>43000000007147532</t>
  </si>
  <si>
    <t>delhi ticket</t>
  </si>
  <si>
    <t>43000000005278525</t>
  </si>
  <si>
    <t>43000000005278497</t>
  </si>
  <si>
    <t>43000000005278323</t>
  </si>
  <si>
    <t>43000000005278274</t>
  </si>
  <si>
    <t>43000000005278513</t>
  </si>
  <si>
    <t>germany tickets</t>
  </si>
  <si>
    <t>43000000013071497</t>
  </si>
  <si>
    <t>43000000007147531</t>
  </si>
  <si>
    <t>flight to delhi</t>
  </si>
  <si>
    <t>43000000014110597</t>
  </si>
  <si>
    <t>43000000014128043</t>
  </si>
  <si>
    <t>43000000007147546</t>
  </si>
  <si>
    <t>delhi airfare</t>
  </si>
  <si>
    <t>43000000005278479</t>
  </si>
  <si>
    <t>germany cheap tickets</t>
  </si>
  <si>
    <t>43000000014113867</t>
  </si>
  <si>
    <t>43000000014113201</t>
  </si>
  <si>
    <t>43000000014302639</t>
  </si>
  <si>
    <t>india cheap flights</t>
  </si>
  <si>
    <t>43000000005278533</t>
  </si>
  <si>
    <t>fly to germany</t>
  </si>
  <si>
    <t>43000000014114046</t>
  </si>
  <si>
    <t>43000000013071395</t>
  </si>
  <si>
    <t>43000000013072569</t>
  </si>
  <si>
    <t>venice travel</t>
  </si>
  <si>
    <t>43000000013072134</t>
  </si>
  <si>
    <t>43000000014109754</t>
  </si>
  <si>
    <t>43000000005278071</t>
  </si>
  <si>
    <t>european cheap flights</t>
  </si>
  <si>
    <t>43000000005278243</t>
  </si>
  <si>
    <t>43000000013072845</t>
  </si>
  <si>
    <t>43000000014119334</t>
  </si>
  <si>
    <t>43000000007147619</t>
  </si>
  <si>
    <t>agadir flights</t>
  </si>
  <si>
    <t>Google|agadir</t>
  </si>
  <si>
    <t>43000000005278079</t>
  </si>
  <si>
    <t>turkey cheap flights</t>
  </si>
  <si>
    <t>43000000005278389</t>
  </si>
  <si>
    <t>43000000013071945</t>
  </si>
  <si>
    <t>43000000005278192</t>
  </si>
  <si>
    <t>international fares</t>
  </si>
  <si>
    <t>43000000013072678</t>
  </si>
  <si>
    <t>turkey airlines</t>
  </si>
  <si>
    <t>43000000005278737</t>
  </si>
  <si>
    <t>43000000005278166</t>
  </si>
  <si>
    <t>43000000014125919</t>
  </si>
  <si>
    <t>43000000005278014</t>
  </si>
  <si>
    <t>43000000013072688</t>
  </si>
  <si>
    <t>flight to turkey</t>
  </si>
  <si>
    <t>43000000005278121</t>
  </si>
  <si>
    <t>43000000014113452</t>
  </si>
  <si>
    <t>43000000005278549</t>
  </si>
  <si>
    <t>frankfurt cheap flights</t>
  </si>
  <si>
    <t>43000000013072205</t>
  </si>
  <si>
    <t>uk flights</t>
  </si>
  <si>
    <t>43000000013072599</t>
  </si>
  <si>
    <t>43000000005278543</t>
  </si>
  <si>
    <t>43000000005277997</t>
  </si>
  <si>
    <t>43000000005278077</t>
  </si>
  <si>
    <t>geneva flights</t>
  </si>
  <si>
    <t>43000000005278666</t>
  </si>
  <si>
    <t>43000000005278117</t>
  </si>
  <si>
    <t>international cheap tickets</t>
  </si>
  <si>
    <t>43000000013071548</t>
  </si>
  <si>
    <t>43000000014113806</t>
  </si>
  <si>
    <t>43000000013071851</t>
  </si>
  <si>
    <t>43000000005278412</t>
  </si>
  <si>
    <t>43000000014117467</t>
  </si>
  <si>
    <t>43000000014302620</t>
  </si>
  <si>
    <t>43000000005277995</t>
  </si>
  <si>
    <t>43000000013071859</t>
  </si>
  <si>
    <t>43000000008357122</t>
  </si>
  <si>
    <t>43000000014125646</t>
  </si>
  <si>
    <t>43000000005287772</t>
  </si>
  <si>
    <t>43000000007147625</t>
  </si>
  <si>
    <t>dakar flights</t>
  </si>
  <si>
    <t>Google|dakar</t>
  </si>
  <si>
    <t>43000000005278571</t>
  </si>
  <si>
    <t>43000000005278337</t>
  </si>
  <si>
    <t>43000000014113318</t>
  </si>
  <si>
    <t>43000000014111093</t>
  </si>
  <si>
    <t>43000000005278352</t>
  </si>
  <si>
    <t>43000000005278227</t>
  </si>
  <si>
    <t>flights to frankfurt</t>
  </si>
  <si>
    <t>43000000008357088</t>
  </si>
  <si>
    <t>43000000005288018</t>
  </si>
  <si>
    <t>flights to cologne</t>
  </si>
  <si>
    <t>43000000013072086</t>
  </si>
  <si>
    <t>43000000005278535</t>
  </si>
  <si>
    <t>43000000005278152</t>
  </si>
  <si>
    <t>43000000014113997</t>
  </si>
  <si>
    <t>43000000014127745</t>
  </si>
  <si>
    <t>43000000014113535</t>
  </si>
  <si>
    <t>43000000013071982</t>
  </si>
  <si>
    <t>43000000007147623</t>
  </si>
  <si>
    <t>casablanca flights</t>
  </si>
  <si>
    <t>Google|casablanca</t>
  </si>
  <si>
    <t>43000000014302607</t>
  </si>
  <si>
    <t>india flight</t>
  </si>
  <si>
    <t>43000000005278410</t>
  </si>
  <si>
    <t>43000000014127393</t>
  </si>
  <si>
    <t>43000000014110708</t>
  </si>
  <si>
    <t>43000000005278105</t>
  </si>
  <si>
    <t>43000000013072674</t>
  </si>
  <si>
    <t>flights to uk</t>
  </si>
  <si>
    <t>43000000005278551</t>
  </si>
  <si>
    <t>43000000005278062</t>
  </si>
  <si>
    <t>43000000005278709</t>
  </si>
  <si>
    <t>43000000014113781</t>
  </si>
  <si>
    <t>43000000005278527</t>
  </si>
  <si>
    <t>flights to istanbul</t>
  </si>
  <si>
    <t>43000000014119688</t>
  </si>
  <si>
    <t>43000000007147629</t>
  </si>
  <si>
    <t>amman flights</t>
  </si>
  <si>
    <t>Google|amman</t>
  </si>
  <si>
    <t>43000000005277996</t>
  </si>
  <si>
    <t>43000000014126009</t>
  </si>
  <si>
    <t>43000000005288002</t>
  </si>
  <si>
    <t>flights to berlin</t>
  </si>
  <si>
    <t>43000000007147524</t>
  </si>
  <si>
    <t>delhi tickets</t>
  </si>
  <si>
    <t>43000000014119381</t>
  </si>
  <si>
    <t>43000000014110507</t>
  </si>
  <si>
    <t>43000000005278393</t>
  </si>
  <si>
    <t>europe cheap tickets</t>
  </si>
  <si>
    <t>43000000005278064</t>
  </si>
  <si>
    <t>43000000005278661</t>
  </si>
  <si>
    <t>43000000005278255</t>
  </si>
  <si>
    <t>43000000005278782</t>
  </si>
  <si>
    <t>43000000013071921</t>
  </si>
  <si>
    <t>43000000013071854</t>
  </si>
  <si>
    <t>43000000013072142</t>
  </si>
  <si>
    <t>flights to milan</t>
  </si>
  <si>
    <t>43000000005278158</t>
  </si>
  <si>
    <t>germany flight</t>
  </si>
  <si>
    <t>43000000013072437</t>
  </si>
  <si>
    <t>43000000005278375</t>
  </si>
  <si>
    <t>43000000005278171</t>
  </si>
  <si>
    <t>43000000005278405</t>
  </si>
  <si>
    <t>uk cheap flights</t>
  </si>
  <si>
    <t>43000000005278456</t>
  </si>
  <si>
    <t>43000000007147571</t>
  </si>
  <si>
    <t>belgrade flights</t>
  </si>
  <si>
    <t>Google|belgrade</t>
  </si>
  <si>
    <t>43000000014113345</t>
  </si>
  <si>
    <t>43000000014119466</t>
  </si>
  <si>
    <t>43000000014113592</t>
  </si>
  <si>
    <t>43000000005278446</t>
  </si>
  <si>
    <t>43000000007147544</t>
  </si>
  <si>
    <t>delhi flights</t>
  </si>
  <si>
    <t>43000000013071926</t>
  </si>
  <si>
    <t>43000000013071888</t>
  </si>
  <si>
    <t>43000000014119292</t>
  </si>
  <si>
    <t>43000000013073012</t>
  </si>
  <si>
    <t>43000000005278363</t>
  </si>
  <si>
    <t>43000000013071500</t>
  </si>
  <si>
    <t>european travel</t>
  </si>
  <si>
    <t>43000000008357107</t>
  </si>
  <si>
    <t>43000000005278044</t>
  </si>
  <si>
    <t>43000000013071576</t>
  </si>
  <si>
    <t>fly to europe</t>
  </si>
  <si>
    <t>43000000005278539</t>
  </si>
  <si>
    <t>flights to london</t>
  </si>
  <si>
    <t>43000000005278406</t>
  </si>
  <si>
    <t>Google|International Flights</t>
  </si>
  <si>
    <t>43000000014111227</t>
  </si>
  <si>
    <t>43000000005278691</t>
  </si>
  <si>
    <t>43000000013072738</t>
  </si>
  <si>
    <t>43000000005278671</t>
  </si>
  <si>
    <t>Google|International Airfare</t>
  </si>
  <si>
    <t>43000000005278624</t>
  </si>
  <si>
    <t>43000000005278034</t>
  </si>
  <si>
    <t>43000000005278553</t>
  </si>
  <si>
    <t>43000000005278432</t>
  </si>
  <si>
    <t>43000000005278056</t>
  </si>
  <si>
    <t>43000000007147631</t>
  </si>
  <si>
    <t>tel aviv flights</t>
  </si>
  <si>
    <t>Google|tel aviv</t>
  </si>
  <si>
    <t>43000000013072712</t>
  </si>
  <si>
    <t>43000000014114104</t>
  </si>
  <si>
    <t>43000000005278292</t>
  </si>
  <si>
    <t>43000000013072462</t>
  </si>
  <si>
    <t>spain travel</t>
  </si>
  <si>
    <t>43000000005278670</t>
  </si>
  <si>
    <t>43000000005278113</t>
  </si>
  <si>
    <t>flight to germany</t>
  </si>
  <si>
    <t>43000000014302622</t>
  </si>
  <si>
    <t>43000000005278164</t>
  </si>
  <si>
    <t>43000000013072638</t>
  </si>
  <si>
    <t>flights to venice</t>
  </si>
  <si>
    <t>43000000007147530</t>
  </si>
  <si>
    <t>flights to delhi</t>
  </si>
  <si>
    <t>43000000013071805</t>
  </si>
  <si>
    <t>43000000005278766</t>
  </si>
  <si>
    <t>43000000013072136</t>
  </si>
  <si>
    <t>43000000005278778</t>
  </si>
  <si>
    <t>germany cheap flights</t>
  </si>
  <si>
    <t>43000000013072233</t>
  </si>
  <si>
    <t>43000000005278125</t>
  </si>
  <si>
    <t>flights to geneva</t>
  </si>
  <si>
    <t>43000000013071904</t>
  </si>
  <si>
    <t>43000000005278465</t>
  </si>
  <si>
    <t>43000000013071876</t>
  </si>
  <si>
    <t>43000000005278367</t>
  </si>
  <si>
    <t>43000000005278134</t>
  </si>
  <si>
    <t>43000000005278823</t>
  </si>
  <si>
    <t>43000000007147603</t>
  </si>
  <si>
    <t>tunis flights</t>
  </si>
  <si>
    <t>Google|tunis</t>
  </si>
  <si>
    <t>43000000005278593</t>
  </si>
  <si>
    <t>43000000005278430</t>
  </si>
  <si>
    <t>43000000005278046</t>
  </si>
  <si>
    <t>43000000014113690</t>
  </si>
  <si>
    <t>43000000013072224</t>
  </si>
  <si>
    <t>turkey travel</t>
  </si>
  <si>
    <t>43000000005278597</t>
  </si>
  <si>
    <t>international cheap flights</t>
  </si>
  <si>
    <t>43000000005278231</t>
  </si>
  <si>
    <t>43000000005278020</t>
  </si>
  <si>
    <t>43000000005278423</t>
  </si>
  <si>
    <t>43000000005278503</t>
  </si>
  <si>
    <t>43000000013072428</t>
  </si>
  <si>
    <t>turkey flights</t>
  </si>
  <si>
    <t>43000000014113323</t>
  </si>
  <si>
    <t>43000000005278028</t>
  </si>
  <si>
    <t>43000000005278109</t>
  </si>
  <si>
    <t>43000000007147569</t>
  </si>
  <si>
    <t>kiev flights</t>
  </si>
  <si>
    <t>Google|kiev</t>
  </si>
  <si>
    <t>43000000013072537</t>
  </si>
  <si>
    <t>43000000005278713</t>
  </si>
  <si>
    <t>43000000005278233</t>
  </si>
  <si>
    <t>43000000005278115</t>
  </si>
  <si>
    <t>43000000013072349</t>
  </si>
  <si>
    <t>italy travel</t>
  </si>
  <si>
    <t>43000000005278437</t>
  </si>
  <si>
    <t>germany flights</t>
  </si>
  <si>
    <t>43000000005278103</t>
  </si>
  <si>
    <t>43000000008357096</t>
  </si>
  <si>
    <t>43000000013072940</t>
  </si>
  <si>
    <t>flights to rome</t>
  </si>
  <si>
    <t>43000000007147567</t>
  </si>
  <si>
    <t>sofia flights</t>
  </si>
  <si>
    <t>Google|sofia</t>
  </si>
  <si>
    <t>43000000005278270</t>
  </si>
  <si>
    <t>43000000007147573</t>
  </si>
  <si>
    <t>nairobi flights</t>
  </si>
  <si>
    <t>Google|nairobi</t>
  </si>
  <si>
    <t>43000000005278253</t>
  </si>
  <si>
    <t>43000000005278263</t>
  </si>
  <si>
    <t>43000000007147593</t>
  </si>
  <si>
    <t>johannesburg flights</t>
  </si>
  <si>
    <t>Google|johannesburg</t>
  </si>
  <si>
    <t>43000000007147589</t>
  </si>
  <si>
    <t>moscow flights</t>
  </si>
  <si>
    <t>Google|moscow</t>
  </si>
  <si>
    <t>43000000007147565</t>
  </si>
  <si>
    <t>split flights</t>
  </si>
  <si>
    <t>Google|split</t>
  </si>
  <si>
    <t>43000000013072607</t>
  </si>
  <si>
    <t>43000000007147597</t>
  </si>
  <si>
    <t>marrakech flights</t>
  </si>
  <si>
    <t>Google|marrakech</t>
  </si>
  <si>
    <t>43000000005278764</t>
  </si>
  <si>
    <t>43000000013071813</t>
  </si>
  <si>
    <t>43000000005278545</t>
  </si>
  <si>
    <t>43000000013072545</t>
  </si>
  <si>
    <t>flights to turkey</t>
  </si>
  <si>
    <t>43000000005278138</t>
  </si>
  <si>
    <t>43000000007147599</t>
  </si>
  <si>
    <t>cairo flights</t>
  </si>
  <si>
    <t>Google|cairo</t>
  </si>
  <si>
    <t>43000000005278613</t>
  </si>
  <si>
    <t>43000000005278448</t>
  </si>
  <si>
    <t>43000000005278814</t>
  </si>
  <si>
    <t>flights to germany</t>
  </si>
  <si>
    <t>43000000013071677</t>
  </si>
  <si>
    <t>43000000007147613</t>
  </si>
  <si>
    <t>prague flights</t>
  </si>
  <si>
    <t>Google|prague</t>
  </si>
  <si>
    <t>43000000005278001</t>
  </si>
  <si>
    <t>43000000013071247</t>
  </si>
  <si>
    <t>flights to europe</t>
  </si>
  <si>
    <t>43000000005277975</t>
  </si>
  <si>
    <t>43000000005278445</t>
  </si>
  <si>
    <t>43000000005278819</t>
  </si>
  <si>
    <t>43000000007147635</t>
  </si>
  <si>
    <t>dubai flights</t>
  </si>
  <si>
    <t>Google|dubai</t>
  </si>
  <si>
    <t>43000000005278573</t>
  </si>
  <si>
    <t>43000000008357104</t>
  </si>
  <si>
    <t>43000000005278042</t>
  </si>
  <si>
    <t>43000000005278321</t>
  </si>
  <si>
    <t>43000000005278199</t>
  </si>
  <si>
    <t>43000000005278630</t>
  </si>
  <si>
    <t>43000000005421402</t>
  </si>
  <si>
    <t>travel to bordeaux</t>
  </si>
  <si>
    <t>43000000006981731</t>
  </si>
  <si>
    <t>romantic vacation</t>
  </si>
  <si>
    <t>romantic</t>
  </si>
  <si>
    <t>43000000029356882</t>
  </si>
  <si>
    <t>airfrance to nice</t>
  </si>
  <si>
    <t>43000000039641102</t>
  </si>
  <si>
    <t>Atlanta to Venice Sale</t>
  </si>
  <si>
    <t>43000000039657942</t>
  </si>
  <si>
    <t>43000000039655798</t>
  </si>
  <si>
    <t>Airfrance Deal Philadelphia</t>
  </si>
  <si>
    <t>43000000039656732</t>
  </si>
  <si>
    <t>Airfrance Deal San Francisco</t>
  </si>
  <si>
    <t>43000000039650192</t>
  </si>
  <si>
    <t>air france promotion</t>
  </si>
  <si>
    <t>43000000039648577</t>
  </si>
  <si>
    <t>43000000027382619</t>
  </si>
  <si>
    <t>43000000039648669</t>
  </si>
  <si>
    <t>madrid air ticket</t>
  </si>
  <si>
    <t>Chicago to Madrid Sale</t>
  </si>
  <si>
    <t>43000000029356703</t>
  </si>
  <si>
    <t>43000000039648662</t>
  </si>
  <si>
    <t>Chicago to Italy Sale</t>
  </si>
  <si>
    <t>43000000039653948</t>
  </si>
  <si>
    <t>discount air france</t>
  </si>
  <si>
    <t>Airfrance Deal Miami</t>
  </si>
  <si>
    <t>43000000039658208</t>
  </si>
  <si>
    <t>Hanover</t>
  </si>
  <si>
    <t>43000000029356727</t>
  </si>
  <si>
    <t>Bordeaux Branded</t>
  </si>
  <si>
    <t>43000000039654882</t>
  </si>
  <si>
    <t>43000000039658290</t>
  </si>
  <si>
    <t>43000000039655128</t>
  </si>
  <si>
    <t>43000000039649157</t>
  </si>
  <si>
    <t>Discount Europe Chicago</t>
  </si>
  <si>
    <t>43000000039655308</t>
  </si>
  <si>
    <t>43000000039657717</t>
  </si>
  <si>
    <t>43000000039653573</t>
  </si>
  <si>
    <t>paris air line ticket</t>
  </si>
  <si>
    <t>43000000039653291</t>
  </si>
  <si>
    <t>43000000029356650</t>
  </si>
  <si>
    <t>43000000039654883</t>
  </si>
  <si>
    <t>discount air france flight</t>
  </si>
  <si>
    <t>43000000039657713</t>
  </si>
  <si>
    <t>flight from ny to athens</t>
  </si>
  <si>
    <t>43000000039651047</t>
  </si>
  <si>
    <t>discount international fare</t>
  </si>
  <si>
    <t>Discount International DC</t>
  </si>
  <si>
    <t>43000000039658207</t>
  </si>
  <si>
    <t>43000000039640089</t>
  </si>
  <si>
    <t>greece airline tickets</t>
  </si>
  <si>
    <t>Atlanta to Greece Sale</t>
  </si>
  <si>
    <t>43000000039641409</t>
  </si>
  <si>
    <t>Europe Atlanta</t>
  </si>
  <si>
    <t>43000000029356908</t>
  </si>
  <si>
    <t>43000000039644072</t>
  </si>
  <si>
    <t>43000000039649214</t>
  </si>
  <si>
    <t>43000000039650426</t>
  </si>
  <si>
    <t>43000000039655883</t>
  </si>
  <si>
    <t>cheap international air flight</t>
  </si>
  <si>
    <t>43000000039657418</t>
  </si>
  <si>
    <t>pisa flight</t>
  </si>
  <si>
    <t>San Francisco to Pisa Sale</t>
  </si>
  <si>
    <t>43000000039652981</t>
  </si>
  <si>
    <t>Low International Houston</t>
  </si>
  <si>
    <t>43000000039657719</t>
  </si>
  <si>
    <t>ny to athens</t>
  </si>
  <si>
    <t>43000000039657096</t>
  </si>
  <si>
    <t>San Francisco to France Sale</t>
  </si>
  <si>
    <t>43000000029356793</t>
  </si>
  <si>
    <t>43000000039649169</t>
  </si>
  <si>
    <t>Discount International Chicago</t>
  </si>
  <si>
    <t>43000000039654060</t>
  </si>
  <si>
    <t>discount international airline ticket</t>
  </si>
  <si>
    <t>Discount International Miami</t>
  </si>
  <si>
    <t>43000000039648862</t>
  </si>
  <si>
    <t>43000000039654960</t>
  </si>
  <si>
    <t>cheap international airport</t>
  </si>
  <si>
    <t>43000000039658287</t>
  </si>
  <si>
    <t>43000000039652657</t>
  </si>
  <si>
    <t>43000000039643839</t>
  </si>
  <si>
    <t>bargain international air fare</t>
  </si>
  <si>
    <t>Bargain International Boston</t>
  </si>
  <si>
    <t>43000000039641449</t>
  </si>
  <si>
    <t>43000000039648688</t>
  </si>
  <si>
    <t>madrid cheap airline ticket</t>
  </si>
  <si>
    <t>43000000039651212</t>
  </si>
  <si>
    <t>cheap international air fare</t>
  </si>
  <si>
    <t>43000000039658739</t>
  </si>
  <si>
    <t>43000000039653319</t>
  </si>
  <si>
    <t>43000000039651200</t>
  </si>
  <si>
    <t>cheap europe air ticket</t>
  </si>
  <si>
    <t>43000000039655223</t>
  </si>
  <si>
    <t>43000000039639854</t>
  </si>
  <si>
    <t>Atlanta to Barcelona Sale</t>
  </si>
  <si>
    <t>43000000039649015</t>
  </si>
  <si>
    <t>Chicago to Spain Sale</t>
  </si>
  <si>
    <t>43000000039640175</t>
  </si>
  <si>
    <t>Atlanta to Italy Sale</t>
  </si>
  <si>
    <t>43000000039650294</t>
  </si>
  <si>
    <t>cheap international plane ticket</t>
  </si>
  <si>
    <t>43000000039655035</t>
  </si>
  <si>
    <t>international flight deal</t>
  </si>
  <si>
    <t>43000000039641399</t>
  </si>
  <si>
    <t>43000000039640198</t>
  </si>
  <si>
    <t>italy cheap airfares</t>
  </si>
  <si>
    <t>43000000039649836</t>
  </si>
  <si>
    <t>Geo Targeted Cincinnati</t>
  </si>
  <si>
    <t>Cincinnati to Pisa Sale</t>
  </si>
  <si>
    <t>43000000039657986</t>
  </si>
  <si>
    <t>43000000039658585</t>
  </si>
  <si>
    <t>stuttgart airline</t>
  </si>
  <si>
    <t>Stuttgart</t>
  </si>
  <si>
    <t>43000000029356966</t>
  </si>
  <si>
    <t>43000000039644078</t>
  </si>
  <si>
    <t>43000000039648710</t>
  </si>
  <si>
    <t>malaga airfare</t>
  </si>
  <si>
    <t>Chicago to Malaga Sale</t>
  </si>
  <si>
    <t>43000000039655036</t>
  </si>
  <si>
    <t>43000000039656866</t>
  </si>
  <si>
    <t>discount international flight</t>
  </si>
  <si>
    <t>Discount International San Francisco</t>
  </si>
  <si>
    <t>43000000029356839</t>
  </si>
  <si>
    <t>43000000039641287</t>
  </si>
  <si>
    <t>cheap international air flights</t>
  </si>
  <si>
    <t>Cheap International Atlanta</t>
  </si>
  <si>
    <t>43000000039641397</t>
  </si>
  <si>
    <t>43000000039653344</t>
  </si>
  <si>
    <t>greece airport</t>
  </si>
  <si>
    <t>43000000039658204</t>
  </si>
  <si>
    <t>43000000039652145</t>
  </si>
  <si>
    <t>Cheap Europe Houston</t>
  </si>
  <si>
    <t>43000000039653204</t>
  </si>
  <si>
    <t>43000000039656825</t>
  </si>
  <si>
    <t>cheap international airline fare</t>
  </si>
  <si>
    <t>Cheap International San Francisco</t>
  </si>
  <si>
    <t>43000000039657897</t>
  </si>
  <si>
    <t>england cheap ticket</t>
  </si>
  <si>
    <t>England</t>
  </si>
  <si>
    <t>43000000039640292</t>
  </si>
  <si>
    <t>Atlanta to Madrid Sale</t>
  </si>
  <si>
    <t>43000000039640502</t>
  </si>
  <si>
    <t>naples flight</t>
  </si>
  <si>
    <t>Atlanta to Naples Sale</t>
  </si>
  <si>
    <t>43000000039649350</t>
  </si>
  <si>
    <t>cheap international air ticket</t>
  </si>
  <si>
    <t>Cheap International Cincinnati</t>
  </si>
  <si>
    <t>43000000039652737</t>
  </si>
  <si>
    <t>43000000039652147</t>
  </si>
  <si>
    <t>Cheap International Houston</t>
  </si>
  <si>
    <t>43000000039658622</t>
  </si>
  <si>
    <t>Switzerland</t>
  </si>
  <si>
    <t>43000000039648855</t>
  </si>
  <si>
    <t>43000000039650428</t>
  </si>
  <si>
    <t>43000000039652059</t>
  </si>
  <si>
    <t>Airfrance Deal Houston</t>
  </si>
  <si>
    <t>43000000039653161</t>
  </si>
  <si>
    <t>43000000039653844</t>
  </si>
  <si>
    <t>valencia flight</t>
  </si>
  <si>
    <t>Los Angeles to Valencia Sale</t>
  </si>
  <si>
    <t>43000000039653604</t>
  </si>
  <si>
    <t>43000000039653682</t>
  </si>
  <si>
    <t>43000000039651440</t>
  </si>
  <si>
    <t>43000000039653016</t>
  </si>
  <si>
    <t>discount air france ticket</t>
  </si>
  <si>
    <t>43000000039649153</t>
  </si>
  <si>
    <t>discount europe airline ticket</t>
  </si>
  <si>
    <t>43000000039655971</t>
  </si>
  <si>
    <t>43000000039658132</t>
  </si>
  <si>
    <t>43000000039658668</t>
  </si>
  <si>
    <t>air france cheap ticket turkey</t>
  </si>
  <si>
    <t>Turkey Branded</t>
  </si>
  <si>
    <t>43000000039652189</t>
  </si>
  <si>
    <t>discount international airfare</t>
  </si>
  <si>
    <t>Discount International Houston</t>
  </si>
  <si>
    <t>43000000039657653</t>
  </si>
  <si>
    <t>venice cheap flight</t>
  </si>
  <si>
    <t>43000000039657782</t>
  </si>
  <si>
    <t>Berlin</t>
  </si>
  <si>
    <t>43000000039643895</t>
  </si>
  <si>
    <t>43000000039657983</t>
  </si>
  <si>
    <t>43000000039657864</t>
  </si>
  <si>
    <t>Cologne</t>
  </si>
  <si>
    <t>43000000039641284</t>
  </si>
  <si>
    <t>43000000039650719</t>
  </si>
  <si>
    <t>43000000039652947</t>
  </si>
  <si>
    <t>International Houston</t>
  </si>
  <si>
    <t>43000000039658736</t>
  </si>
  <si>
    <t>venice cheap ticket</t>
  </si>
  <si>
    <t>43000000029356816</t>
  </si>
  <si>
    <t>43000000039648833</t>
  </si>
  <si>
    <t>43000000039654340</t>
  </si>
  <si>
    <t>Miami to Italy Sale</t>
  </si>
  <si>
    <t>43000000039644609</t>
  </si>
  <si>
    <t>43000000039652159</t>
  </si>
  <si>
    <t>cheap international fare</t>
  </si>
  <si>
    <t>43000000039655010</t>
  </si>
  <si>
    <t>43000000039655888</t>
  </si>
  <si>
    <t>43000000039658732</t>
  </si>
  <si>
    <t>43000000039640721</t>
  </si>
  <si>
    <t>Atlanta to Rome Sale</t>
  </si>
  <si>
    <t>43000000029356838</t>
  </si>
  <si>
    <t>43000000039641286</t>
  </si>
  <si>
    <t>43000000039658139</t>
  </si>
  <si>
    <t>43000000039649175</t>
  </si>
  <si>
    <t>43000000039658396</t>
  </si>
  <si>
    <t>43000000039657901</t>
  </si>
  <si>
    <t>43000000039649179</t>
  </si>
  <si>
    <t>Europe Chicago</t>
  </si>
  <si>
    <t>43000000039655548</t>
  </si>
  <si>
    <t>New York to Pisa Sale</t>
  </si>
  <si>
    <t>43000000039657369</t>
  </si>
  <si>
    <t>paris cheap airline ticket</t>
  </si>
  <si>
    <t>43000000029356830</t>
  </si>
  <si>
    <t>airfrance ticket paris</t>
  </si>
  <si>
    <t>43000000039648717</t>
  </si>
  <si>
    <t>malaga airport</t>
  </si>
  <si>
    <t>43000000039654352</t>
  </si>
  <si>
    <t>italy airline ticket</t>
  </si>
  <si>
    <t>43000000039656168</t>
  </si>
  <si>
    <t>greece air fare</t>
  </si>
  <si>
    <t>43000000029356773</t>
  </si>
  <si>
    <t>trip to nice</t>
  </si>
  <si>
    <t>43000000039651053</t>
  </si>
  <si>
    <t>europe air flight</t>
  </si>
  <si>
    <t>43000000039643889</t>
  </si>
  <si>
    <t>43000000039657378</t>
  </si>
  <si>
    <t>43000000039648925</t>
  </si>
  <si>
    <t>Chicago to Rome Sale</t>
  </si>
  <si>
    <t>43000000039652017</t>
  </si>
  <si>
    <t>43000000039655484</t>
  </si>
  <si>
    <t>43000000039658285</t>
  </si>
  <si>
    <t>43000000029356694</t>
  </si>
  <si>
    <t>43000000039655033</t>
  </si>
  <si>
    <t>43000000029356866</t>
  </si>
  <si>
    <t>43000000039650330</t>
  </si>
  <si>
    <t>43000000039653211</t>
  </si>
  <si>
    <t>barcelona air flight</t>
  </si>
  <si>
    <t>43000000039641425</t>
  </si>
  <si>
    <t>43000000039644381</t>
  </si>
  <si>
    <t>Boston to Pisa Sale</t>
  </si>
  <si>
    <t>43000000039657940</t>
  </si>
  <si>
    <t>43000000039651749</t>
  </si>
  <si>
    <t>43000000039653340</t>
  </si>
  <si>
    <t>43000000039639942</t>
  </si>
  <si>
    <t>florence airfares</t>
  </si>
  <si>
    <t>Atlanta to Florence Sale</t>
  </si>
  <si>
    <t>43000000029356745</t>
  </si>
  <si>
    <t>43000000039657952</t>
  </si>
  <si>
    <t>43000000039644079</t>
  </si>
  <si>
    <t>43000000039650274</t>
  </si>
  <si>
    <t>43000000029356821</t>
  </si>
  <si>
    <t>lyon airports</t>
  </si>
  <si>
    <t>43000000039643836</t>
  </si>
  <si>
    <t>bargain europe flight</t>
  </si>
  <si>
    <t>Bargain Europe Boston</t>
  </si>
  <si>
    <t>43000000029356686</t>
  </si>
  <si>
    <t>43000000039653884</t>
  </si>
  <si>
    <t>43000000039648510</t>
  </si>
  <si>
    <t>Chicago to Florence Sale</t>
  </si>
  <si>
    <t>43000000039652142</t>
  </si>
  <si>
    <t>43000000039643939</t>
  </si>
  <si>
    <t>43000000039652332</t>
  </si>
  <si>
    <t>43000000039654078</t>
  </si>
  <si>
    <t>europe airline ticket</t>
  </si>
  <si>
    <t>Europe Miami</t>
  </si>
  <si>
    <t>43000000039651220</t>
  </si>
  <si>
    <t>cheap international airline</t>
  </si>
  <si>
    <t>43000000039652021</t>
  </si>
  <si>
    <t>43000000039652944</t>
  </si>
  <si>
    <t>43000000039654075</t>
  </si>
  <si>
    <t>43000000039657630</t>
  </si>
  <si>
    <t>venice air ticket</t>
  </si>
  <si>
    <t>43000000039653302</t>
  </si>
  <si>
    <t>43000000039651944</t>
  </si>
  <si>
    <t>43000000039657438</t>
  </si>
  <si>
    <t>43000000039655508</t>
  </si>
  <si>
    <t>43000000039655925</t>
  </si>
  <si>
    <t>43000000039656722</t>
  </si>
  <si>
    <t>Philadelphia to Venice Sale</t>
  </si>
  <si>
    <t>43000000039657351</t>
  </si>
  <si>
    <t>43000000039643887</t>
  </si>
  <si>
    <t>cheap international airplane ticket</t>
  </si>
  <si>
    <t>43000000039653300</t>
  </si>
  <si>
    <t>43000000039656859</t>
  </si>
  <si>
    <t>43000000039657900</t>
  </si>
  <si>
    <t>england plane tickets</t>
  </si>
  <si>
    <t>43000000039658550</t>
  </si>
  <si>
    <t>43000000039653244</t>
  </si>
  <si>
    <t>43000000039641429</t>
  </si>
  <si>
    <t>43000000039650370</t>
  </si>
  <si>
    <t>43000000039656841</t>
  </si>
  <si>
    <t>Discount Europe San Francisco</t>
  </si>
  <si>
    <t>43000000039644267</t>
  </si>
  <si>
    <t>43000000039648777</t>
  </si>
  <si>
    <t>Chicago to Milan Sale</t>
  </si>
  <si>
    <t>43000000039658427</t>
  </si>
  <si>
    <t>Munich</t>
  </si>
  <si>
    <t>43000000039658770</t>
  </si>
  <si>
    <t>flight to zurich</t>
  </si>
  <si>
    <t>Zurich</t>
  </si>
  <si>
    <t>43000000039641359</t>
  </si>
  <si>
    <t>Discount International Atlanta</t>
  </si>
  <si>
    <t>43000000039655588</t>
  </si>
  <si>
    <t>43000000029356759</t>
  </si>
  <si>
    <t>43000000039648406</t>
  </si>
  <si>
    <t>Cheap International Chicago</t>
  </si>
  <si>
    <t>43000000039651208</t>
  </si>
  <si>
    <t>43000000039657857</t>
  </si>
  <si>
    <t>43000000039658097</t>
  </si>
  <si>
    <t>43000000039658129</t>
  </si>
  <si>
    <t>43000000039649340</t>
  </si>
  <si>
    <t>Cheap Europe Cincinnati</t>
  </si>
  <si>
    <t>43000000039656976</t>
  </si>
  <si>
    <t>43000000039643940</t>
  </si>
  <si>
    <t>43000000039651044</t>
  </si>
  <si>
    <t>43000000039654948</t>
  </si>
  <si>
    <t>43000000039653163</t>
  </si>
  <si>
    <t>43000000039657893</t>
  </si>
  <si>
    <t>43000000039652010</t>
  </si>
  <si>
    <t>43000000039657896</t>
  </si>
  <si>
    <t>43000000029356809</t>
  </si>
  <si>
    <t>43000000029356880</t>
  </si>
  <si>
    <t>43000000039658013</t>
  </si>
  <si>
    <t>Frankfurt</t>
  </si>
  <si>
    <t>43000000039649187</t>
  </si>
  <si>
    <t>43000000029356767</t>
  </si>
  <si>
    <t>43000000029356644</t>
  </si>
  <si>
    <t>43000000039643946</t>
  </si>
  <si>
    <t>43000000039651201</t>
  </si>
  <si>
    <t>43000000039654964</t>
  </si>
  <si>
    <t>43000000039652004</t>
  </si>
  <si>
    <t>43000000039652949</t>
  </si>
  <si>
    <t>43000000039654994</t>
  </si>
  <si>
    <t>Discount International New York</t>
  </si>
  <si>
    <t>43000000039641307</t>
  </si>
  <si>
    <t>43000000039658510</t>
  </si>
  <si>
    <t>43000000039658508</t>
  </si>
  <si>
    <t>43000000029356897</t>
  </si>
  <si>
    <t>43000000029356777</t>
  </si>
  <si>
    <t>43000000039655037</t>
  </si>
  <si>
    <t>43000000039651229</t>
  </si>
  <si>
    <t>43000000039653112</t>
  </si>
  <si>
    <t>43000000039649150</t>
  </si>
  <si>
    <t>43000000039648416</t>
  </si>
  <si>
    <t>43000000039654013</t>
  </si>
  <si>
    <t>Cheap Europe Miami</t>
  </si>
  <si>
    <t>43000000039655899</t>
  </si>
  <si>
    <t>43000000039648572</t>
  </si>
  <si>
    <t>43000000039652157</t>
  </si>
  <si>
    <t>43000000039649227</t>
  </si>
  <si>
    <t>low europe airfare</t>
  </si>
  <si>
    <t>Low Europe Chicago</t>
  </si>
  <si>
    <t>43000000039658089</t>
  </si>
  <si>
    <t>43000000039651010</t>
  </si>
  <si>
    <t>43000000039658390</t>
  </si>
  <si>
    <t>43000000039649360</t>
  </si>
  <si>
    <t>43000000039641448</t>
  </si>
  <si>
    <t>43000000039652163</t>
  </si>
  <si>
    <t>43000000039640024</t>
  </si>
  <si>
    <t>Atlanta to France Sale</t>
  </si>
  <si>
    <t>43000000039657791</t>
  </si>
  <si>
    <t>43000000039653264</t>
  </si>
  <si>
    <t>Los Angeles to Florence Sale</t>
  </si>
  <si>
    <t>43000000039653088</t>
  </si>
  <si>
    <t>43000000039658168</t>
  </si>
  <si>
    <t>Hamburg</t>
  </si>
  <si>
    <t>43000000029356825</t>
  </si>
  <si>
    <t>43000000039654998</t>
  </si>
  <si>
    <t>43000000039643922</t>
  </si>
  <si>
    <t>Discount International Boston</t>
  </si>
  <si>
    <t>43000000039651076</t>
  </si>
  <si>
    <t>43000000039651975</t>
  </si>
  <si>
    <t>43000000039644069</t>
  </si>
  <si>
    <t>43000000039653080</t>
  </si>
  <si>
    <t>43000000029356899</t>
  </si>
  <si>
    <t>43000000039658091</t>
  </si>
  <si>
    <t>43000000039653168</t>
  </si>
  <si>
    <t>43000000039650810</t>
  </si>
  <si>
    <t>43000000039655943</t>
  </si>
  <si>
    <t>43000000039656904</t>
  </si>
  <si>
    <t>International San Francisco</t>
  </si>
  <si>
    <t>43000000039649358</t>
  </si>
  <si>
    <t>43000000039650703</t>
  </si>
  <si>
    <t>43000000039658735</t>
  </si>
  <si>
    <t>43000000039653224</t>
  </si>
  <si>
    <t>43000000039653684</t>
  </si>
  <si>
    <t>43000000039655244</t>
  </si>
  <si>
    <t>New York to Greece Sale</t>
  </si>
  <si>
    <t>43000000029356723</t>
  </si>
  <si>
    <t>43000000039655194</t>
  </si>
  <si>
    <t>43000000039650735</t>
  </si>
  <si>
    <t>43000000039650289</t>
  </si>
  <si>
    <t>43000000029356954</t>
  </si>
  <si>
    <t>43000000039655878</t>
  </si>
  <si>
    <t>43000000039657376</t>
  </si>
  <si>
    <t>43000000039641271</t>
  </si>
  <si>
    <t>Cheap Europe Atlanta</t>
  </si>
  <si>
    <t>43000000039650146</t>
  </si>
  <si>
    <t>International Cincinnati</t>
  </si>
  <si>
    <t>43000000039654021</t>
  </si>
  <si>
    <t>Cheap International Miami</t>
  </si>
  <si>
    <t>43000000039657981</t>
  </si>
  <si>
    <t>43000000039657658</t>
  </si>
  <si>
    <t>43000000039658165</t>
  </si>
  <si>
    <t>43000000029356852</t>
  </si>
  <si>
    <t>43000000039644073</t>
  </si>
  <si>
    <t>43000000039656329</t>
  </si>
  <si>
    <t>milan air flight</t>
  </si>
  <si>
    <t>Philadelphia to Milan Sale</t>
  </si>
  <si>
    <t>43000000039652788</t>
  </si>
  <si>
    <t>Houston to Spain Sale</t>
  </si>
  <si>
    <t>43000000039657036</t>
  </si>
  <si>
    <t>43000000039655486</t>
  </si>
  <si>
    <t>43000000039655893</t>
  </si>
  <si>
    <t>43000000029356945</t>
  </si>
  <si>
    <t>43000000039658126</t>
  </si>
  <si>
    <t>43000000039654086</t>
  </si>
  <si>
    <t>International Miami</t>
  </si>
  <si>
    <t>43000000039655008</t>
  </si>
  <si>
    <t>europe air ticket</t>
  </si>
  <si>
    <t>43000000039651078</t>
  </si>
  <si>
    <t>43000000039640739</t>
  </si>
  <si>
    <t>43000000039657373</t>
  </si>
  <si>
    <t>43000000039641290</t>
  </si>
  <si>
    <t>43000000039655108</t>
  </si>
  <si>
    <t>43000000039649205</t>
  </si>
  <si>
    <t>43000000039654031</t>
  </si>
  <si>
    <t>43000000039656971</t>
  </si>
  <si>
    <t>43000000039653324</t>
  </si>
  <si>
    <t>43000000039656884</t>
  </si>
  <si>
    <t>Europe San Francisco</t>
  </si>
  <si>
    <t>43000000039656829</t>
  </si>
  <si>
    <t>43000000039641393</t>
  </si>
  <si>
    <t>43000000027413325</t>
  </si>
  <si>
    <t>air france flights paris</t>
  </si>
  <si>
    <t>43000000039652016</t>
  </si>
  <si>
    <t>43000000027382624</t>
  </si>
  <si>
    <t>airfrance deal</t>
  </si>
  <si>
    <t>43000000039644075</t>
  </si>
  <si>
    <t>43000000029356969</t>
  </si>
  <si>
    <t>43000000039648537</t>
  </si>
  <si>
    <t>43000000039652946</t>
  </si>
  <si>
    <t>43000000039654947</t>
  </si>
  <si>
    <t>43000000039655788</t>
  </si>
  <si>
    <t>43000000027413321</t>
  </si>
  <si>
    <t>air france luxury flights</t>
  </si>
  <si>
    <t>43000000039652938</t>
  </si>
  <si>
    <t>43000000039654865</t>
  </si>
  <si>
    <t>43000000039644337</t>
  </si>
  <si>
    <t>paris cheap plane ticket</t>
  </si>
  <si>
    <t>43000000039653297</t>
  </si>
  <si>
    <t>43000000039653079</t>
  </si>
  <si>
    <t>43000000039655025</t>
  </si>
  <si>
    <t>international air plane ticket</t>
  </si>
  <si>
    <t>43000000039655640</t>
  </si>
  <si>
    <t>spain air ticket</t>
  </si>
  <si>
    <t>43000000039641356</t>
  </si>
  <si>
    <t>43000000039653232</t>
  </si>
  <si>
    <t>43000000039648411</t>
  </si>
  <si>
    <t>43000000039643984</t>
  </si>
  <si>
    <t>43000000039658099</t>
  </si>
  <si>
    <t>43000000039658130</t>
  </si>
  <si>
    <t>43000000039648421</t>
  </si>
  <si>
    <t>43000000039657518</t>
  </si>
  <si>
    <t>San Francisco to Spain Sale</t>
  </si>
  <si>
    <t>43000000039658662</t>
  </si>
  <si>
    <t>turkey cheap ticket</t>
  </si>
  <si>
    <t>43000000039652162</t>
  </si>
  <si>
    <t>43000000029356856</t>
  </si>
  <si>
    <t>43000000039654980</t>
  </si>
  <si>
    <t>Discount Europe New York</t>
  </si>
  <si>
    <t>43000000039654020</t>
  </si>
  <si>
    <t>43000000039657458</t>
  </si>
  <si>
    <t>43000000039653740</t>
  </si>
  <si>
    <t>43000000039654991</t>
  </si>
  <si>
    <t>43000000029356705</t>
  </si>
  <si>
    <t>43000000039648550</t>
  </si>
  <si>
    <t>43000000029356763</t>
  </si>
  <si>
    <t>43000000039656894</t>
  </si>
  <si>
    <t>43000000039648420</t>
  </si>
  <si>
    <t>cheap international flight deal</t>
  </si>
  <si>
    <t>43000000039658553</t>
  </si>
  <si>
    <t>43000000039658702</t>
  </si>
  <si>
    <t>43000000039655003</t>
  </si>
  <si>
    <t>43000000039657383</t>
  </si>
  <si>
    <t>43000000039655593</t>
  </si>
  <si>
    <t>43000000029356659</t>
  </si>
  <si>
    <t>43000000039649195</t>
  </si>
  <si>
    <t>43000000039650150</t>
  </si>
  <si>
    <t>43000000039658704</t>
  </si>
  <si>
    <t>43000000029356850</t>
  </si>
  <si>
    <t>43000000039643876</t>
  </si>
  <si>
    <t>43000000039649189</t>
  </si>
  <si>
    <t>43000000039653142</t>
  </si>
  <si>
    <t>43000000039653202</t>
  </si>
  <si>
    <t>43000000039655023</t>
  </si>
  <si>
    <t>43000000039658432</t>
  </si>
  <si>
    <t>43000000039656899</t>
  </si>
  <si>
    <t>43000000039650148</t>
  </si>
  <si>
    <t>43000000039653141</t>
  </si>
  <si>
    <t>43000000039657083</t>
  </si>
  <si>
    <t>43000000039648904</t>
  </si>
  <si>
    <t>43000000039654082</t>
  </si>
  <si>
    <t>43000000039654974</t>
  </si>
  <si>
    <t>discount europe airline</t>
  </si>
  <si>
    <t>43000000039657935</t>
  </si>
  <si>
    <t>43000000039652951</t>
  </si>
  <si>
    <t>43000000039657982</t>
  </si>
  <si>
    <t>43000000039654057</t>
  </si>
  <si>
    <t>43000000039641310</t>
  </si>
  <si>
    <t>cheap international airplane tickets</t>
  </si>
  <si>
    <t>43000000039655016</t>
  </si>
  <si>
    <t>43000000039653093</t>
  </si>
  <si>
    <t>43000000039641426</t>
  </si>
  <si>
    <t>43000000039655204</t>
  </si>
  <si>
    <t>43000000039655019</t>
  </si>
  <si>
    <t>43000000039655009</t>
  </si>
  <si>
    <t>43000000039655961</t>
  </si>
  <si>
    <t>43000000029356693</t>
  </si>
  <si>
    <t>airfrance fares paris</t>
  </si>
  <si>
    <t>43000000039658286</t>
  </si>
  <si>
    <t>43000000039658657</t>
  </si>
  <si>
    <t>43000000039654024</t>
  </si>
  <si>
    <t>43000000039656122</t>
  </si>
  <si>
    <t>43000000039658131</t>
  </si>
  <si>
    <t>43000000029356801</t>
  </si>
  <si>
    <t>43000000039652945</t>
  </si>
  <si>
    <t>43000000039655932</t>
  </si>
  <si>
    <t>43000000039658554</t>
  </si>
  <si>
    <t>43000000039643883</t>
  </si>
  <si>
    <t>43000000029356788</t>
  </si>
  <si>
    <t>43000000039658402</t>
  </si>
  <si>
    <t>43000000039655026</t>
  </si>
  <si>
    <t>43000000039651081</t>
  </si>
  <si>
    <t>43000000039655962</t>
  </si>
  <si>
    <t>43000000039653284</t>
  </si>
  <si>
    <t>43000000039656877</t>
  </si>
  <si>
    <t>43000000039658734</t>
  </si>
  <si>
    <t>43000000029356654</t>
  </si>
  <si>
    <t>43000000039657944</t>
  </si>
  <si>
    <t>43000000039657714</t>
  </si>
  <si>
    <t>43000000039653096</t>
  </si>
  <si>
    <t>43000000039658547</t>
  </si>
  <si>
    <t>43000000039656822</t>
  </si>
  <si>
    <t>43000000039658665</t>
  </si>
  <si>
    <t>43000000029356858</t>
  </si>
  <si>
    <t>43000000039648422</t>
  </si>
  <si>
    <t>43000000029356691</t>
  </si>
  <si>
    <t>43000000039652012</t>
  </si>
  <si>
    <t>43000000039641431</t>
  </si>
  <si>
    <t>43000000029356868</t>
  </si>
  <si>
    <t>43000000039649219</t>
  </si>
  <si>
    <t>43000000039658666</t>
  </si>
  <si>
    <t>43000000029356714</t>
  </si>
  <si>
    <t>43000000039652152</t>
  </si>
  <si>
    <t>43000000039658542</t>
  </si>
  <si>
    <t>43000000039658093</t>
  </si>
  <si>
    <t>43000000039650136</t>
  </si>
  <si>
    <t>43000000039654959</t>
  </si>
  <si>
    <t>43000000039655188</t>
  </si>
  <si>
    <t>43000000039652950</t>
  </si>
  <si>
    <t>43000000039657056</t>
  </si>
  <si>
    <t>43000000039655031</t>
  </si>
  <si>
    <t>43000000039653158</t>
  </si>
  <si>
    <t>43000000029356754</t>
  </si>
  <si>
    <t>43000000039658658</t>
  </si>
  <si>
    <t>43000000039657931</t>
  </si>
  <si>
    <t>43000000039657902</t>
  </si>
  <si>
    <t>43000000029356865</t>
  </si>
  <si>
    <t>43000000039655954</t>
  </si>
  <si>
    <t>43000000039657934</t>
  </si>
  <si>
    <t>43000000039649197</t>
  </si>
  <si>
    <t>43000000039658549</t>
  </si>
  <si>
    <t>43000000039653148</t>
  </si>
  <si>
    <t>43000000039658661</t>
  </si>
  <si>
    <t>43000000039655892</t>
  </si>
  <si>
    <t>43000000029356673</t>
  </si>
  <si>
    <t>43000000039650285</t>
  </si>
  <si>
    <t>43000000039653599</t>
  </si>
  <si>
    <t>43000000039658740</t>
  </si>
  <si>
    <t>43000000039649218</t>
  </si>
  <si>
    <t>43000000039641253</t>
  </si>
  <si>
    <t>43000000029356684</t>
  </si>
  <si>
    <t>43000000029356799</t>
  </si>
  <si>
    <t>43000000039656832</t>
  </si>
  <si>
    <t>43000000039648415</t>
  </si>
  <si>
    <t>43000000039654965</t>
  </si>
  <si>
    <t>43000000039656896</t>
  </si>
  <si>
    <t>43000000039653076</t>
  </si>
  <si>
    <t>43000000039651041</t>
  </si>
  <si>
    <t>43000000039656833</t>
  </si>
  <si>
    <t>43000000029356804</t>
  </si>
  <si>
    <t>43000000039652156</t>
  </si>
  <si>
    <t>43000000039657938</t>
  </si>
  <si>
    <t>43000000039650288</t>
  </si>
  <si>
    <t>43000000029356923</t>
  </si>
  <si>
    <t>43000000039644063</t>
  </si>
  <si>
    <t>43000000039648412</t>
  </si>
  <si>
    <t>43000000039657861</t>
  </si>
  <si>
    <t>43000000039658516</t>
  </si>
  <si>
    <t>43000000039654096</t>
  </si>
  <si>
    <t>43000000039654093</t>
  </si>
  <si>
    <t>43000000039652011</t>
  </si>
  <si>
    <t>43000000039655028</t>
  </si>
  <si>
    <t>43000000029356837</t>
  </si>
  <si>
    <t>43000000039657936</t>
  </si>
  <si>
    <t>43000000039641435</t>
  </si>
  <si>
    <t>43000000039644071</t>
  </si>
  <si>
    <t>43000000039644070</t>
  </si>
  <si>
    <t>43000000039657987</t>
  </si>
  <si>
    <t>43000000039653164</t>
  </si>
  <si>
    <t>43000000029356744</t>
  </si>
  <si>
    <t>43000000039649168</t>
  </si>
  <si>
    <t>43000000039655889</t>
  </si>
  <si>
    <t>43000000039657930</t>
  </si>
  <si>
    <t>43000000039653086</t>
  </si>
  <si>
    <t>43000000039652952</t>
  </si>
  <si>
    <t>43000000029356900</t>
  </si>
  <si>
    <t>43000000039658659</t>
  </si>
  <si>
    <t>43000000039649208</t>
  </si>
  <si>
    <t>43000000029356907</t>
  </si>
  <si>
    <t>43000000039649198</t>
  </si>
  <si>
    <t>43000000039643884</t>
  </si>
  <si>
    <t>43000000039651219</t>
  </si>
  <si>
    <t>43000000039653123</t>
  </si>
  <si>
    <t>Discount International Los Angeles</t>
  </si>
  <si>
    <t>43000000039658317</t>
  </si>
  <si>
    <t>43000000039651222</t>
  </si>
  <si>
    <t>43000000029356812</t>
  </si>
  <si>
    <t>43000000039657933</t>
  </si>
  <si>
    <t>43000000039641291</t>
  </si>
  <si>
    <t>43000000039643885</t>
  </si>
  <si>
    <t>43000000029356867</t>
  </si>
  <si>
    <t>43000000039653160</t>
  </si>
  <si>
    <t>43000000039656888</t>
  </si>
  <si>
    <t>43000000029356700</t>
  </si>
  <si>
    <t>43000000039641432</t>
  </si>
  <si>
    <t>43000000039653097</t>
  </si>
  <si>
    <t>43000000039658655</t>
  </si>
  <si>
    <t>43000000039658505</t>
  </si>
  <si>
    <t>43000000039651226</t>
  </si>
  <si>
    <t>43000000029356676</t>
  </si>
  <si>
    <t>43000000039653152</t>
  </si>
  <si>
    <t>43000000039654958</t>
  </si>
  <si>
    <t>43000000029356798</t>
  </si>
  <si>
    <t>43000000039652153</t>
  </si>
  <si>
    <t>43000000039654955</t>
  </si>
  <si>
    <t>43000000039644077</t>
  </si>
  <si>
    <t>43000000039656826</t>
  </si>
  <si>
    <t>43000000029356843</t>
  </si>
  <si>
    <t>43000000039657708</t>
  </si>
  <si>
    <t>43000000039657939</t>
  </si>
  <si>
    <t>43000000029356927</t>
  </si>
  <si>
    <t>43000000039652014</t>
  </si>
  <si>
    <t>43000000039649186</t>
  </si>
  <si>
    <t>43000000039656895</t>
  </si>
  <si>
    <t>43000000039649193</t>
  </si>
  <si>
    <t>43000000039651082</t>
  </si>
  <si>
    <t>43000000029356769</t>
  </si>
  <si>
    <t>43000000039652018</t>
  </si>
  <si>
    <t>43000000039654100</t>
  </si>
  <si>
    <t>43000000039656823</t>
  </si>
  <si>
    <t>43000000029356806</t>
  </si>
  <si>
    <t>43000000039653159</t>
  </si>
  <si>
    <t>43000000039641303</t>
  </si>
  <si>
    <t>43000000039654954</t>
  </si>
  <si>
    <t>43000000039658729</t>
  </si>
  <si>
    <t>43000000039655968</t>
  </si>
  <si>
    <t>43000000039653087</t>
  </si>
  <si>
    <t>43000000039644074</t>
  </si>
  <si>
    <t>43000000039653090</t>
  </si>
  <si>
    <t>43000000039656900</t>
  </si>
  <si>
    <t>43000000039641424</t>
  </si>
  <si>
    <t>43000000039652948</t>
  </si>
  <si>
    <t>43000000039655027</t>
  </si>
  <si>
    <t>43000000039656902</t>
  </si>
  <si>
    <t>43000000039651084</t>
  </si>
  <si>
    <t>43000000039653162</t>
  </si>
  <si>
    <t>43000000039651077</t>
  </si>
  <si>
    <t>43000000029356663</t>
  </si>
  <si>
    <t>43000000039649207</t>
  </si>
  <si>
    <t>43000000039655964</t>
  </si>
  <si>
    <t>43000000039649211</t>
  </si>
  <si>
    <t>43000000039653166</t>
  </si>
  <si>
    <t>43000000039651080</t>
  </si>
  <si>
    <t>43000000039655896</t>
  </si>
  <si>
    <t>43000000029356919</t>
  </si>
  <si>
    <t>43000000039654028</t>
  </si>
  <si>
    <t>43000000029356729</t>
  </si>
  <si>
    <t>43000000039656898</t>
  </si>
  <si>
    <t>43000000029356931</t>
  </si>
  <si>
    <t>43000000039658292</t>
  </si>
  <si>
    <t>43000000029356655</t>
  </si>
  <si>
    <t>43000000029356733</t>
  </si>
  <si>
    <t>43000000039657949</t>
  </si>
  <si>
    <t>43000000039658135</t>
  </si>
  <si>
    <t>43000000039655966</t>
  </si>
  <si>
    <t>43000000029356961</t>
  </si>
  <si>
    <t>43000000029356878</t>
  </si>
  <si>
    <t>43000000039649213</t>
  </si>
  <si>
    <t>43000000039650292</t>
  </si>
  <si>
    <t>43000000039652160</t>
  </si>
  <si>
    <t>43000000039643891</t>
  </si>
  <si>
    <t>43000000039658555</t>
  </si>
  <si>
    <t>43000000039648419</t>
  </si>
  <si>
    <t>43000000039655032</t>
  </si>
  <si>
    <t>43000000039654098</t>
  </si>
  <si>
    <t>43000000039657946</t>
  </si>
  <si>
    <t>43000000039655034</t>
  </si>
  <si>
    <t>43000000039657854</t>
  </si>
  <si>
    <t>43000000039657943</t>
  </si>
  <si>
    <t>43000000039653094</t>
  </si>
  <si>
    <t>43000000027413322</t>
  </si>
  <si>
    <t>air france flights</t>
  </si>
  <si>
    <t>43000000029356828</t>
  </si>
  <si>
    <t>43000000039656830</t>
  </si>
  <si>
    <t>43000000039655030</t>
  </si>
  <si>
    <t>43000000039658667</t>
  </si>
  <si>
    <t>43000000005663329</t>
  </si>
  <si>
    <t>lyon plane ticket</t>
  </si>
  <si>
    <t>43000000005663296</t>
  </si>
  <si>
    <t>lyon cheap tickets</t>
  </si>
  <si>
    <t>43000000005663241</t>
  </si>
  <si>
    <t>43000000005663245</t>
  </si>
  <si>
    <t>43000000033399076</t>
  </si>
  <si>
    <t>paris xpress</t>
  </si>
  <si>
    <t>Paris Xpress</t>
  </si>
  <si>
    <t>43000000033399071</t>
  </si>
  <si>
    <t>day flight to paris</t>
  </si>
  <si>
    <t>43000000033399072</t>
  </si>
  <si>
    <t>day flights to paris</t>
  </si>
  <si>
    <t>43000000033399077</t>
  </si>
  <si>
    <t>paris express</t>
  </si>
  <si>
    <t>43000000019448954</t>
  </si>
  <si>
    <t>airfrance.uk</t>
  </si>
  <si>
    <t>43000000019448956</t>
  </si>
  <si>
    <t>air france ca</t>
  </si>
  <si>
    <t>43000000019448957</t>
  </si>
  <si>
    <t>43000000008202830</t>
  </si>
  <si>
    <t>airfrance.com us</t>
  </si>
  <si>
    <t>43000000005420848</t>
  </si>
  <si>
    <t>43000000017532938</t>
  </si>
  <si>
    <t>airframce</t>
  </si>
  <si>
    <t>43000000017532940</t>
  </si>
  <si>
    <t>43000000014278730</t>
  </si>
  <si>
    <t>43000000014278722</t>
  </si>
  <si>
    <t>bordeaux cheap ticket</t>
  </si>
  <si>
    <t>43000000014278528</t>
  </si>
  <si>
    <t>bordeaux cheap flight</t>
  </si>
  <si>
    <t>43000000017532943</t>
  </si>
  <si>
    <t>43000000017532932</t>
  </si>
  <si>
    <t>airfrance uk</t>
  </si>
  <si>
    <t>43000000017532941</t>
  </si>
  <si>
    <t>43000000017532944</t>
  </si>
  <si>
    <t>43000000014278747</t>
  </si>
  <si>
    <t>43000000027382578</t>
  </si>
  <si>
    <t>43000000027382586</t>
  </si>
  <si>
    <t>43000000027382596</t>
  </si>
  <si>
    <t>43000000039579614</t>
  </si>
  <si>
    <t>air france business class flat bed</t>
  </si>
  <si>
    <t>Business Class - Branded</t>
  </si>
  <si>
    <t>43000000027382633</t>
  </si>
  <si>
    <t>43000000027382590</t>
  </si>
  <si>
    <t>air france co uk</t>
  </si>
  <si>
    <t>43000000027382582</t>
  </si>
  <si>
    <t>air france webpage</t>
  </si>
  <si>
    <t>43000000027382589</t>
  </si>
  <si>
    <t>airfrance.co.uk</t>
  </si>
  <si>
    <t>43000000039579622</t>
  </si>
  <si>
    <t>air france business class seat</t>
  </si>
  <si>
    <t>43000000027382568</t>
  </si>
  <si>
    <t>43000000039579699</t>
  </si>
  <si>
    <t>business class seat</t>
  </si>
  <si>
    <t>43000000027382567</t>
  </si>
  <si>
    <t>43000000027382607</t>
  </si>
  <si>
    <t>air france,com</t>
  </si>
  <si>
    <t>43000000039579716</t>
  </si>
  <si>
    <t>luxury airline</t>
  </si>
  <si>
    <t>Luxury Flight</t>
  </si>
  <si>
    <t>43000000027382610</t>
  </si>
  <si>
    <t>43000000039579602</t>
  </si>
  <si>
    <t>43000000027382576</t>
  </si>
  <si>
    <t>43000000039579706</t>
  </si>
  <si>
    <t>43000000039579718</t>
  </si>
  <si>
    <t>luxury flight</t>
  </si>
  <si>
    <t>43000000027382584</t>
  </si>
  <si>
    <t>43000000039579694</t>
  </si>
  <si>
    <t>business class flat bed</t>
  </si>
  <si>
    <t>43000000039579701</t>
  </si>
  <si>
    <t>business class ticket</t>
  </si>
  <si>
    <t>43000000039579696</t>
  </si>
  <si>
    <t>business class flight</t>
  </si>
  <si>
    <t>43000000027382629</t>
  </si>
  <si>
    <t>airfrance.ca</t>
  </si>
  <si>
    <t>43000000039579691</t>
  </si>
  <si>
    <t>business class fare</t>
  </si>
  <si>
    <t>43000000027382571</t>
  </si>
  <si>
    <t>43000000027382563</t>
  </si>
  <si>
    <t>43000000039579703</t>
  </si>
  <si>
    <t>43000000027382621</t>
  </si>
  <si>
    <t>43000000039579687</t>
  </si>
  <si>
    <t>43000000008384346</t>
  </si>
  <si>
    <t>trips to bordeaux</t>
  </si>
  <si>
    <t>43000000008384356</t>
  </si>
  <si>
    <t>trip to lyon</t>
  </si>
  <si>
    <t>43000000008384348</t>
  </si>
  <si>
    <t>trip to marseille</t>
  </si>
  <si>
    <t>43000000008384364</t>
  </si>
  <si>
    <t>trips to marseille</t>
  </si>
  <si>
    <t>43000000008384366</t>
  </si>
  <si>
    <t>trip to bordeaux</t>
  </si>
  <si>
    <t>43000000008384350</t>
  </si>
  <si>
    <t>43000000007704268</t>
  </si>
  <si>
    <t>43000000008384368</t>
  </si>
  <si>
    <t>43000000008384362</t>
  </si>
  <si>
    <t>43000000008384354</t>
  </si>
  <si>
    <t>43000000008384358</t>
  </si>
  <si>
    <t>43000000005299143</t>
  </si>
  <si>
    <t>43000000005299134</t>
  </si>
  <si>
    <t>43000000005299144</t>
  </si>
  <si>
    <t>fly to  munich</t>
  </si>
  <si>
    <t>43000000005299149</t>
  </si>
  <si>
    <t>munich fares</t>
  </si>
  <si>
    <t>43000000005299150</t>
  </si>
  <si>
    <t>43000000005299139</t>
  </si>
  <si>
    <t>munich flight</t>
  </si>
  <si>
    <t>43000000005299135</t>
  </si>
  <si>
    <t>43000000005299132</t>
  </si>
  <si>
    <t>munich flights</t>
  </si>
  <si>
    <t>43000000005299133</t>
  </si>
  <si>
    <t>flights to munich</t>
  </si>
  <si>
    <t>43000000005278491</t>
  </si>
  <si>
    <t>43000000012627615</t>
  </si>
  <si>
    <t>dakar trip</t>
  </si>
  <si>
    <t>ebsaleend7.28</t>
  </si>
  <si>
    <t>43000000012627711</t>
  </si>
  <si>
    <t>new york mumbai flight</t>
  </si>
  <si>
    <t>43000000012627737</t>
  </si>
  <si>
    <t>new york paris plane ticket</t>
  </si>
  <si>
    <t>43000000012627739</t>
  </si>
  <si>
    <t>ny air france</t>
  </si>
  <si>
    <t>43000000012627734</t>
  </si>
  <si>
    <t>houston paris flight</t>
  </si>
  <si>
    <t>43000000012627425</t>
  </si>
  <si>
    <t>new york paris fly</t>
  </si>
  <si>
    <t>43000000008202828</t>
  </si>
  <si>
    <t>welcome to air france</t>
  </si>
  <si>
    <t>43000000012627596</t>
  </si>
  <si>
    <t>new york paris airfare</t>
  </si>
  <si>
    <t>43000000008202783</t>
  </si>
  <si>
    <t>43000000012627512</t>
  </si>
  <si>
    <t>new york city paris air france</t>
  </si>
  <si>
    <t>43000000009028106</t>
  </si>
  <si>
    <t>43000000012627625</t>
  </si>
  <si>
    <t>boston rome flight</t>
  </si>
  <si>
    <t>43000000006981771</t>
  </si>
  <si>
    <t>romantic travel idea</t>
  </si>
  <si>
    <t>43000000012627423</t>
  </si>
  <si>
    <t>43000000012627601</t>
  </si>
  <si>
    <t>dubai plane ticket</t>
  </si>
  <si>
    <t>43000000012627474</t>
  </si>
  <si>
    <t>dubai air travel</t>
  </si>
  <si>
    <t>43000000012627688</t>
  </si>
  <si>
    <t>ny fly</t>
  </si>
  <si>
    <t>43000000012627705</t>
  </si>
  <si>
    <t>barcelona air fare</t>
  </si>
  <si>
    <t>43000000012627765</t>
  </si>
  <si>
    <t>houston paris ticket</t>
  </si>
  <si>
    <t>43000000012627347</t>
  </si>
  <si>
    <t>budapest air france</t>
  </si>
  <si>
    <t>43000000012627382</t>
  </si>
  <si>
    <t>cheap new york mumbai airfare</t>
  </si>
  <si>
    <t>43000000006981761</t>
  </si>
  <si>
    <t>vacation in nice</t>
  </si>
  <si>
    <t>43000000012627396</t>
  </si>
  <si>
    <t>zurich trip</t>
  </si>
  <si>
    <t>43000000012627558</t>
  </si>
  <si>
    <t>johannesburg vacation</t>
  </si>
  <si>
    <t>43000000012627373</t>
  </si>
  <si>
    <t>chennai travel</t>
  </si>
  <si>
    <t>43000000012627580</t>
  </si>
  <si>
    <t>bangalore fare</t>
  </si>
  <si>
    <t>43000000006981682</t>
  </si>
  <si>
    <t>paris airplane</t>
  </si>
  <si>
    <t>43000000012627669</t>
  </si>
  <si>
    <t>tel aviv ticket</t>
  </si>
  <si>
    <t>43000000008202790</t>
  </si>
  <si>
    <t>43000000008202835</t>
  </si>
  <si>
    <t>43000000012627403</t>
  </si>
  <si>
    <t>miami rome flight</t>
  </si>
  <si>
    <t>43000000012627635</t>
  </si>
  <si>
    <t>cheap new york paris flight</t>
  </si>
  <si>
    <t>43000000008202813</t>
  </si>
  <si>
    <t>travel to par</t>
  </si>
  <si>
    <t>43000000012627332</t>
  </si>
  <si>
    <t>rome air travel</t>
  </si>
  <si>
    <t>43000000012627424</t>
  </si>
  <si>
    <t>chennai ticket</t>
  </si>
  <si>
    <t>43000000012627479</t>
  </si>
  <si>
    <t>bangalore airfare</t>
  </si>
  <si>
    <t>43000000008202809</t>
  </si>
  <si>
    <t>airfrance.com usa</t>
  </si>
  <si>
    <t>43000000012627771</t>
  </si>
  <si>
    <t>ny plane ticket</t>
  </si>
  <si>
    <t>43000000012627511</t>
  </si>
  <si>
    <t>chicago plane ticket</t>
  </si>
  <si>
    <t>43000000008202776</t>
  </si>
  <si>
    <t>43000000012627482</t>
  </si>
  <si>
    <t>chicago fly</t>
  </si>
  <si>
    <t>43000000012627505</t>
  </si>
  <si>
    <t>mumbai vacation</t>
  </si>
  <si>
    <t>43000000012627343</t>
  </si>
  <si>
    <t>cincinnati ticket</t>
  </si>
  <si>
    <t>43000000012627518</t>
  </si>
  <si>
    <t>cheap new york amsterdam flight</t>
  </si>
  <si>
    <t>43000000006981699</t>
  </si>
  <si>
    <t>france holidays paris</t>
  </si>
  <si>
    <t>43000000012627753</t>
  </si>
  <si>
    <t>bangalore ticket</t>
  </si>
  <si>
    <t>43000000012627354</t>
  </si>
  <si>
    <t>new york fare</t>
  </si>
  <si>
    <t>43000000012627393</t>
  </si>
  <si>
    <t>athens to trip</t>
  </si>
  <si>
    <t>43000000012627345</t>
  </si>
  <si>
    <t>boston paris flight</t>
  </si>
  <si>
    <t>43000000012627585</t>
  </si>
  <si>
    <t>dakar travel</t>
  </si>
  <si>
    <t>43000000012627687</t>
  </si>
  <si>
    <t>43000000012627714</t>
  </si>
  <si>
    <t>new york delhi airfare</t>
  </si>
  <si>
    <t>43000000012627638</t>
  </si>
  <si>
    <t>discount new york paris airfare</t>
  </si>
  <si>
    <t>43000000009028099</t>
  </si>
  <si>
    <t>43000000006981693</t>
  </si>
  <si>
    <t>airline cheap france paris</t>
  </si>
  <si>
    <t>43000000012627557</t>
  </si>
  <si>
    <t>boston paris airfare</t>
  </si>
  <si>
    <t>43000000012627398</t>
  </si>
  <si>
    <t>new york mumbai airfare</t>
  </si>
  <si>
    <t>43000000012627338</t>
  </si>
  <si>
    <t>dubai vacation</t>
  </si>
  <si>
    <t>43000000012627365</t>
  </si>
  <si>
    <t>new york city fly</t>
  </si>
  <si>
    <t>43000000012627595</t>
  </si>
  <si>
    <t>new york plane ticket</t>
  </si>
  <si>
    <t>43000000012627570</t>
  </si>
  <si>
    <t>dubai trip</t>
  </si>
  <si>
    <t>43000000006981704</t>
  </si>
  <si>
    <t>marseille vacation</t>
  </si>
  <si>
    <t>43000000012627575</t>
  </si>
  <si>
    <t>dubai fly</t>
  </si>
  <si>
    <t>43000000008202841</t>
  </si>
  <si>
    <t>43000000012627723</t>
  </si>
  <si>
    <t>dakar airfare</t>
  </si>
  <si>
    <t>43000000012627643</t>
  </si>
  <si>
    <t>ny ticket</t>
  </si>
  <si>
    <t>43000000008202807</t>
  </si>
  <si>
    <t>43000000012627473</t>
  </si>
  <si>
    <t>dubai ticket</t>
  </si>
  <si>
    <t>43000000012627432</t>
  </si>
  <si>
    <t>dc fly</t>
  </si>
  <si>
    <t>43000000012627416</t>
  </si>
  <si>
    <t>budapest airline</t>
  </si>
  <si>
    <t>43000000012627454</t>
  </si>
  <si>
    <t>nyc paris flight</t>
  </si>
  <si>
    <t>43000000008202846</t>
  </si>
  <si>
    <t>43000000012627552</t>
  </si>
  <si>
    <t>philadelphia ticket</t>
  </si>
  <si>
    <t>43000000012627442</t>
  </si>
  <si>
    <t>johannesburg fare</t>
  </si>
  <si>
    <t>43000000012627494</t>
  </si>
  <si>
    <t>detroit travel</t>
  </si>
  <si>
    <t>43000000012627766</t>
  </si>
  <si>
    <t>new york paris ticket</t>
  </si>
  <si>
    <t>43000000008202831</t>
  </si>
  <si>
    <t>43000000006981716</t>
  </si>
  <si>
    <t>43000000012627483</t>
  </si>
  <si>
    <t>43000000012627459</t>
  </si>
  <si>
    <t>miami trip</t>
  </si>
  <si>
    <t>43000000012627661</t>
  </si>
  <si>
    <t>venice trip</t>
  </si>
  <si>
    <t>43000000008202791</t>
  </si>
  <si>
    <t>43000000012627551</t>
  </si>
  <si>
    <t>new york city ticket</t>
  </si>
  <si>
    <t>43000000012627614</t>
  </si>
  <si>
    <t>zurich airfare</t>
  </si>
  <si>
    <t>43000000008202815</t>
  </si>
  <si>
    <t>43000000008202801</t>
  </si>
  <si>
    <t>43000000012627391</t>
  </si>
  <si>
    <t>cheap new york athens ticket</t>
  </si>
  <si>
    <t>43000000006981712</t>
  </si>
  <si>
    <t>romantic vacation spot</t>
  </si>
  <si>
    <t>43000000012627490</t>
  </si>
  <si>
    <t>new york airline</t>
  </si>
  <si>
    <t>43000000008202789</t>
  </si>
  <si>
    <t>brest flight</t>
  </si>
  <si>
    <t>43000000008202793</t>
  </si>
  <si>
    <t>paris france tourist information</t>
  </si>
  <si>
    <t>43000000012627672</t>
  </si>
  <si>
    <t>cincinnati to vacation</t>
  </si>
  <si>
    <t>43000000012627516</t>
  </si>
  <si>
    <t>ny flight</t>
  </si>
  <si>
    <t>43000000012627682</t>
  </si>
  <si>
    <t>zurich travel</t>
  </si>
  <si>
    <t>43000000006981735</t>
  </si>
  <si>
    <t>lyon vacation</t>
  </si>
  <si>
    <t>43000000012627453</t>
  </si>
  <si>
    <t>cairo airfare</t>
  </si>
  <si>
    <t>43000000012627533</t>
  </si>
  <si>
    <t>new york fly</t>
  </si>
  <si>
    <t>43000000012627738</t>
  </si>
  <si>
    <t>san francisco ticket</t>
  </si>
  <si>
    <t>43000000012627664</t>
  </si>
  <si>
    <t>chicago to trip</t>
  </si>
  <si>
    <t>43000000008202795</t>
  </si>
  <si>
    <t>cheap fare to france</t>
  </si>
  <si>
    <t>43000000006981773</t>
  </si>
  <si>
    <t>paris vacation booking</t>
  </si>
  <si>
    <t>43000000012627576</t>
  </si>
  <si>
    <t>cairo trip</t>
  </si>
  <si>
    <t>43000000012627604</t>
  </si>
  <si>
    <t>detroit trip</t>
  </si>
  <si>
    <t>43000000012627400</t>
  </si>
  <si>
    <t>new york amsterdam flight</t>
  </si>
  <si>
    <t>43000000012627495</t>
  </si>
  <si>
    <t>san francisco trip</t>
  </si>
  <si>
    <t>43000000006981714</t>
  </si>
  <si>
    <t>marseille tourism</t>
  </si>
  <si>
    <t>43000000008202802</t>
  </si>
  <si>
    <t>43000000012627598</t>
  </si>
  <si>
    <t>new york city to trip</t>
  </si>
  <si>
    <t>43000000009028095</t>
  </si>
  <si>
    <t>43000000012627389</t>
  </si>
  <si>
    <t>budapest to travel</t>
  </si>
  <si>
    <t>43000000012627719</t>
  </si>
  <si>
    <t>43000000008202840</t>
  </si>
  <si>
    <t>43000000012627418</t>
  </si>
  <si>
    <t>nyc flight</t>
  </si>
  <si>
    <t>43000000012627761</t>
  </si>
  <si>
    <t>dc vacation</t>
  </si>
  <si>
    <t>43000000006981701</t>
  </si>
  <si>
    <t>romantic travel destination</t>
  </si>
  <si>
    <t>43000000008202818</t>
  </si>
  <si>
    <t>43000000008202850</t>
  </si>
  <si>
    <t>43000000012627427</t>
  </si>
  <si>
    <t>cincinnati flight</t>
  </si>
  <si>
    <t>43000000006981691</t>
  </si>
  <si>
    <t>airline paris travel</t>
  </si>
  <si>
    <t>43000000012627667</t>
  </si>
  <si>
    <t>nyc ticket</t>
  </si>
  <si>
    <t>43000000012627693</t>
  </si>
  <si>
    <t>cincinnati to travel</t>
  </si>
  <si>
    <t>43000000012627465</t>
  </si>
  <si>
    <t>barcelona to trip</t>
  </si>
  <si>
    <t>43000000008202823</t>
  </si>
  <si>
    <t>43000000012627560</t>
  </si>
  <si>
    <t>amsterdam fly</t>
  </si>
  <si>
    <t>43000000012627510</t>
  </si>
  <si>
    <t>new york city airline</t>
  </si>
  <si>
    <t>43000000006981767</t>
  </si>
  <si>
    <t>43000000006981759</t>
  </si>
  <si>
    <t>france getaway</t>
  </si>
  <si>
    <t>43000000012627716</t>
  </si>
  <si>
    <t>cairo ticket</t>
  </si>
  <si>
    <t>43000000012627636</t>
  </si>
  <si>
    <t>new york city fare</t>
  </si>
  <si>
    <t>43000000006981765</t>
  </si>
  <si>
    <t>discount airline paris</t>
  </si>
  <si>
    <t>43000000012627767</t>
  </si>
  <si>
    <t>philadelphia travel</t>
  </si>
  <si>
    <t>43000000012627542</t>
  </si>
  <si>
    <t>new york to trip</t>
  </si>
  <si>
    <t>43000000012627356</t>
  </si>
  <si>
    <t>san francisco airfare</t>
  </si>
  <si>
    <t>43000000012627506</t>
  </si>
  <si>
    <t>miami airfare</t>
  </si>
  <si>
    <t>43000000012627644</t>
  </si>
  <si>
    <t>dubai airfare</t>
  </si>
  <si>
    <t>43000000009235255</t>
  </si>
  <si>
    <t>43000000008202826</t>
  </si>
  <si>
    <t>43000000012627709</t>
  </si>
  <si>
    <t>cairo travel</t>
  </si>
  <si>
    <t>43000000008202805</t>
  </si>
  <si>
    <t>43000000012627701</t>
  </si>
  <si>
    <t>atlanta vacation</t>
  </si>
  <si>
    <t>43000000008202775</t>
  </si>
  <si>
    <t>43000000006981775</t>
  </si>
  <si>
    <t>romantic holidays</t>
  </si>
  <si>
    <t>43000000008202806</t>
  </si>
  <si>
    <t>lyon ticket</t>
  </si>
  <si>
    <t>43000000012627680</t>
  </si>
  <si>
    <t>philadelphia trip</t>
  </si>
  <si>
    <t>43000000012627671</t>
  </si>
  <si>
    <t>amsterdam ticket</t>
  </si>
  <si>
    <t>43000000006981781</t>
  </si>
  <si>
    <t>43000000006981749</t>
  </si>
  <si>
    <t>southern france vacation</t>
  </si>
  <si>
    <t>43000000012627349</t>
  </si>
  <si>
    <t>miami ticket</t>
  </si>
  <si>
    <t>43000000012627435</t>
  </si>
  <si>
    <t>atlanta ticket</t>
  </si>
  <si>
    <t>43000000008202797</t>
  </si>
  <si>
    <t>airline discount ticket france</t>
  </si>
  <si>
    <t>43000000006981702</t>
  </si>
  <si>
    <t>43000000006981725</t>
  </si>
  <si>
    <t>romantic vacation place</t>
  </si>
  <si>
    <t>43000000012627590</t>
  </si>
  <si>
    <t>chicago airfare</t>
  </si>
  <si>
    <t>43000000008202834</t>
  </si>
  <si>
    <t>43000000008202800</t>
  </si>
  <si>
    <t>43000000012627335</t>
  </si>
  <si>
    <t>amsterdam airfare</t>
  </si>
  <si>
    <t>43000000008202848</t>
  </si>
  <si>
    <t>43000000012627708</t>
  </si>
  <si>
    <t>philadelphia vacation</t>
  </si>
  <si>
    <t>43000000012627572</t>
  </si>
  <si>
    <t>los angeles ticket</t>
  </si>
  <si>
    <t>43000000006981741</t>
  </si>
  <si>
    <t>south of france vacation</t>
  </si>
  <si>
    <t>43000000006981697</t>
  </si>
  <si>
    <t>nyc to paris</t>
  </si>
  <si>
    <t>43000000008202804</t>
  </si>
  <si>
    <t>cheap france</t>
  </si>
  <si>
    <t>43000000008202785</t>
  </si>
  <si>
    <t>air france arrival</t>
  </si>
  <si>
    <t>43000000008202820</t>
  </si>
  <si>
    <t>france in paris travel</t>
  </si>
  <si>
    <t>43000000008202843</t>
  </si>
  <si>
    <t>43000000006981708</t>
  </si>
  <si>
    <t>romance vacation</t>
  </si>
  <si>
    <t>43000000012627754</t>
  </si>
  <si>
    <t>new york city airfare</t>
  </si>
  <si>
    <t>43000000006981747</t>
  </si>
  <si>
    <t>43000000008202799</t>
  </si>
  <si>
    <t>losangeles</t>
  </si>
  <si>
    <t>43000000006981743</t>
  </si>
  <si>
    <t>43000000006981753</t>
  </si>
  <si>
    <t>romantic destination</t>
  </si>
  <si>
    <t>43000000012627539</t>
  </si>
  <si>
    <t>dubai travel</t>
  </si>
  <si>
    <t>43000000012627485</t>
  </si>
  <si>
    <t>chicago airline</t>
  </si>
  <si>
    <t>43000000012627441</t>
  </si>
  <si>
    <t>los angeles airfare</t>
  </si>
  <si>
    <t>43000000006981751</t>
  </si>
  <si>
    <t>43000000008202811</t>
  </si>
  <si>
    <t>43000000012627632</t>
  </si>
  <si>
    <t>amsterdam plane ticket</t>
  </si>
  <si>
    <t>43000000006981757</t>
  </si>
  <si>
    <t>romantic vacation idea</t>
  </si>
  <si>
    <t>43000000012627376</t>
  </si>
  <si>
    <t>new york airfare</t>
  </si>
  <si>
    <t>43000000006981688</t>
  </si>
  <si>
    <t>nice air</t>
  </si>
  <si>
    <t>43000000006981684</t>
  </si>
  <si>
    <t>43000000006981737</t>
  </si>
  <si>
    <t>ny to paris</t>
  </si>
  <si>
    <t>43000000012627605</t>
  </si>
  <si>
    <t>istanbul vacation</t>
  </si>
  <si>
    <t>43000000012627721</t>
  </si>
  <si>
    <t>atlanta airfare</t>
  </si>
  <si>
    <t>43000000006981769</t>
  </si>
  <si>
    <t>paris getaway</t>
  </si>
  <si>
    <t>43000000012627519</t>
  </si>
  <si>
    <t>chicago to vacation</t>
  </si>
  <si>
    <t>43000000012627468</t>
  </si>
  <si>
    <t>chennai flight</t>
  </si>
  <si>
    <t>43000000012627616</t>
  </si>
  <si>
    <t>istanbul travel</t>
  </si>
  <si>
    <t>43000000012627409</t>
  </si>
  <si>
    <t>chicago ticket</t>
  </si>
  <si>
    <t>43000000012627663</t>
  </si>
  <si>
    <t>bangalore flight</t>
  </si>
  <si>
    <t>43000000008202782</t>
  </si>
  <si>
    <t>43000000012627384</t>
  </si>
  <si>
    <t>rome trip</t>
  </si>
  <si>
    <t>43000000012627412</t>
  </si>
  <si>
    <t>43000000006981779</t>
  </si>
  <si>
    <t>great vacation place</t>
  </si>
  <si>
    <t>vacation</t>
  </si>
  <si>
    <t>43000000012627489</t>
  </si>
  <si>
    <t>new york ticket</t>
  </si>
  <si>
    <t>43000000012627631</t>
  </si>
  <si>
    <t>barcelona to vacation</t>
  </si>
  <si>
    <t>43000000006981721</t>
  </si>
  <si>
    <t>fare paris</t>
  </si>
  <si>
    <t>43000000006981706</t>
  </si>
  <si>
    <t>nice vacation</t>
  </si>
  <si>
    <t>43000000012627390</t>
  </si>
  <si>
    <t>budapest to vacation</t>
  </si>
  <si>
    <t>43000000012627573</t>
  </si>
  <si>
    <t>miami travel</t>
  </si>
  <si>
    <t>43000000006981777</t>
  </si>
  <si>
    <t>43000000012627746</t>
  </si>
  <si>
    <t>venice vacation</t>
  </si>
  <si>
    <t>43000000012627755</t>
  </si>
  <si>
    <t>new york city flight</t>
  </si>
  <si>
    <t>43000000012627546</t>
  </si>
  <si>
    <t>43000000009235261</t>
  </si>
  <si>
    <t>bordeaux airline ticket</t>
  </si>
  <si>
    <t>43000000006981719</t>
  </si>
  <si>
    <t>43000000012627360</t>
  </si>
  <si>
    <t>philadelphia flight</t>
  </si>
  <si>
    <t>43000000012627769</t>
  </si>
  <si>
    <t>budapest flight</t>
  </si>
  <si>
    <t>43000000012627499</t>
  </si>
  <si>
    <t>amsterdam trip</t>
  </si>
  <si>
    <t>43000000012627440</t>
  </si>
  <si>
    <t>miami vacation</t>
  </si>
  <si>
    <t>43000000012627548</t>
  </si>
  <si>
    <t>copenhagen flight</t>
  </si>
  <si>
    <t>43000000009235257</t>
  </si>
  <si>
    <t>french airline ticket</t>
  </si>
  <si>
    <t>43000000008202817</t>
  </si>
  <si>
    <t>cheap flight ticket to paris</t>
  </si>
  <si>
    <t>43000000012627581</t>
  </si>
  <si>
    <t>43000000012627567</t>
  </si>
  <si>
    <t>los angeles travel</t>
  </si>
  <si>
    <t>43000000006981739</t>
  </si>
  <si>
    <t>43000000012627727</t>
  </si>
  <si>
    <t>zurich flight</t>
  </si>
  <si>
    <t>43000000012627414</t>
  </si>
  <si>
    <t>san francisco vacation</t>
  </si>
  <si>
    <t>43000000006981733</t>
  </si>
  <si>
    <t>flight paris france</t>
  </si>
  <si>
    <t>43000000012627379</t>
  </si>
  <si>
    <t>chicago to travel</t>
  </si>
  <si>
    <t>43000000012627333</t>
  </si>
  <si>
    <t>amsterdam vacation</t>
  </si>
  <si>
    <t>43000000006981729</t>
  </si>
  <si>
    <t>french vacation</t>
  </si>
  <si>
    <t>43000000006981763</t>
  </si>
  <si>
    <t>43000000012627358</t>
  </si>
  <si>
    <t>amsterdam travel</t>
  </si>
  <si>
    <t>43000000006981709</t>
  </si>
  <si>
    <t>43000000012627722</t>
  </si>
  <si>
    <t>new york city to vacation</t>
  </si>
  <si>
    <t>43000000012627493</t>
  </si>
  <si>
    <t>new york city to travel</t>
  </si>
  <si>
    <t>43000000012627342</t>
  </si>
  <si>
    <t>43000000012627359</t>
  </si>
  <si>
    <t>atlanta travel</t>
  </si>
  <si>
    <t>43000000012627446</t>
  </si>
  <si>
    <t>san francisco travel</t>
  </si>
  <si>
    <t>43000000012627368</t>
  </si>
  <si>
    <t>los angeles vacation</t>
  </si>
  <si>
    <t>43000000012627437</t>
  </si>
  <si>
    <t>san francisco flight</t>
  </si>
  <si>
    <t>43000000012627710</t>
  </si>
  <si>
    <t>mumbai flight</t>
  </si>
  <si>
    <t>43000000008202821</t>
  </si>
  <si>
    <t>43000000012627666</t>
  </si>
  <si>
    <t>miami flight</t>
  </si>
  <si>
    <t>43000000012627444</t>
  </si>
  <si>
    <t>chicago flight</t>
  </si>
  <si>
    <t>43000000012627685</t>
  </si>
  <si>
    <t>detroit flight</t>
  </si>
  <si>
    <t>43000000012627762</t>
  </si>
  <si>
    <t>new york to travel</t>
  </si>
  <si>
    <t>43000000012627540</t>
  </si>
  <si>
    <t>43000000012627752</t>
  </si>
  <si>
    <t>amsterdam flight</t>
  </si>
  <si>
    <t>43000000012627668</t>
  </si>
  <si>
    <t>rome vacation</t>
  </si>
  <si>
    <t>43000000012627756</t>
  </si>
  <si>
    <t>new york to vacation</t>
  </si>
  <si>
    <t>43000000012627617</t>
  </si>
  <si>
    <t>los angeles flight</t>
  </si>
  <si>
    <t>43000000012627768</t>
  </si>
  <si>
    <t>atlanta flight</t>
  </si>
  <si>
    <t>43000000012627509</t>
  </si>
  <si>
    <t>new york flight</t>
  </si>
  <si>
    <t>43000000006981680</t>
  </si>
  <si>
    <t>43000000006997987</t>
  </si>
  <si>
    <t>flight ticket reservation</t>
  </si>
  <si>
    <t>43000000006981646</t>
  </si>
  <si>
    <t>vacation destination idea</t>
  </si>
  <si>
    <t>43000000006997930</t>
  </si>
  <si>
    <t>flight buy</t>
  </si>
  <si>
    <t>43000000006981627</t>
  </si>
  <si>
    <t>europe site travel</t>
  </si>
  <si>
    <t>43000000006997737</t>
  </si>
  <si>
    <t>international flight special</t>
  </si>
  <si>
    <t>internationalflight</t>
  </si>
  <si>
    <t>43000000006997823</t>
  </si>
  <si>
    <t>flight web site</t>
  </si>
  <si>
    <t>43000000006997641</t>
  </si>
  <si>
    <t>international flight fare</t>
  </si>
  <si>
    <t>43000000006997875</t>
  </si>
  <si>
    <t>international flight prices</t>
  </si>
  <si>
    <t>43000000006997948</t>
  </si>
  <si>
    <t>flight special offer</t>
  </si>
  <si>
    <t>43000000006997625</t>
  </si>
  <si>
    <t>international flight rate</t>
  </si>
  <si>
    <t>43000000006997847</t>
  </si>
  <si>
    <t>flight line</t>
  </si>
  <si>
    <t>43000000006998023</t>
  </si>
  <si>
    <t>international flight search</t>
  </si>
  <si>
    <t>43000000006981662</t>
  </si>
  <si>
    <t>europe holiday</t>
  </si>
  <si>
    <t>43000000006997799</t>
  </si>
  <si>
    <t>international flight travel</t>
  </si>
  <si>
    <t>43000000006981664</t>
  </si>
  <si>
    <t>cheap holidays europe</t>
  </si>
  <si>
    <t>43000000006981625</t>
  </si>
  <si>
    <t>business class flight to europe</t>
  </si>
  <si>
    <t>business</t>
  </si>
  <si>
    <t>43000000006981654</t>
  </si>
  <si>
    <t>travel vacation europe</t>
  </si>
  <si>
    <t>43000000006997783</t>
  </si>
  <si>
    <t>international flight reservation</t>
  </si>
  <si>
    <t>43000000006981637</t>
  </si>
  <si>
    <t>air cheap travel europe</t>
  </si>
  <si>
    <t>43000000006997781</t>
  </si>
  <si>
    <t>flight offer</t>
  </si>
  <si>
    <t>43000000006997755</t>
  </si>
  <si>
    <t>flight ticket prices</t>
  </si>
  <si>
    <t>43000000006998031</t>
  </si>
  <si>
    <t>flight rate</t>
  </si>
  <si>
    <t>43000000006997859</t>
  </si>
  <si>
    <t>flight plane ticket</t>
  </si>
  <si>
    <t>43000000006981629</t>
  </si>
  <si>
    <t>airplane ticket europe</t>
  </si>
  <si>
    <t>43000000006997934</t>
  </si>
  <si>
    <t>international flight booking</t>
  </si>
  <si>
    <t>43000000006997843</t>
  </si>
  <si>
    <t>flight ticket sale</t>
  </si>
  <si>
    <t>43000000006981648</t>
  </si>
  <si>
    <t>travel ticket to europe</t>
  </si>
  <si>
    <t>43000000006997863</t>
  </si>
  <si>
    <t>43000000006981658</t>
  </si>
  <si>
    <t>budget travel europe</t>
  </si>
  <si>
    <t>43000000006997993</t>
  </si>
  <si>
    <t>flight fair</t>
  </si>
  <si>
    <t>43000000006998039</t>
  </si>
  <si>
    <t>flight planning</t>
  </si>
  <si>
    <t>43000000006997769</t>
  </si>
  <si>
    <t>flight special</t>
  </si>
  <si>
    <t>43000000006981666</t>
  </si>
  <si>
    <t>cheap plane ticket to europe</t>
  </si>
  <si>
    <t>43000000006981676</t>
  </si>
  <si>
    <t>business class europe</t>
  </si>
  <si>
    <t>43000000006997944</t>
  </si>
  <si>
    <t>international flight ticket</t>
  </si>
  <si>
    <t>43000000006997851</t>
  </si>
  <si>
    <t>flight info</t>
  </si>
  <si>
    <t>43000000006981674</t>
  </si>
  <si>
    <t>discount europe travel</t>
  </si>
  <si>
    <t>43000000006981656</t>
  </si>
  <si>
    <t>air europe travel</t>
  </si>
  <si>
    <t>43000000006981660</t>
  </si>
  <si>
    <t>cheap air ticket europe</t>
  </si>
  <si>
    <t>43000000006997763</t>
  </si>
  <si>
    <t>flight fare</t>
  </si>
  <si>
    <t>43000000006997907</t>
  </si>
  <si>
    <t>airline ticket to europe</t>
  </si>
  <si>
    <t>43000000006981672</t>
  </si>
  <si>
    <t>europe travel deal</t>
  </si>
  <si>
    <t>43000000006981642</t>
  </si>
  <si>
    <t>cheap travel europe</t>
  </si>
  <si>
    <t>43000000006997727</t>
  </si>
  <si>
    <t>flight reservation</t>
  </si>
  <si>
    <t>43000000006997757</t>
  </si>
  <si>
    <t>flight booking</t>
  </si>
  <si>
    <t>43000000006997745</t>
  </si>
  <si>
    <t>flight prices</t>
  </si>
  <si>
    <t>43000000006981630</t>
  </si>
  <si>
    <t>43000000006981723</t>
  </si>
  <si>
    <t>great vacation idea</t>
  </si>
  <si>
    <t>43000000005663266</t>
  </si>
  <si>
    <t>43000000005663342</t>
  </si>
  <si>
    <t>43000000017532135</t>
  </si>
  <si>
    <t>airfrance italy</t>
  </si>
  <si>
    <t>43000000013069222</t>
  </si>
  <si>
    <t>43000000013136075</t>
  </si>
  <si>
    <t>43000000013069149</t>
  </si>
  <si>
    <t>43000000013069089</t>
  </si>
  <si>
    <t>airfrance flight to paris</t>
  </si>
  <si>
    <t>43000000013068902</t>
  </si>
  <si>
    <t>airfrance nice flight</t>
  </si>
  <si>
    <t>43000000013068702</t>
  </si>
  <si>
    <t>43000000013068707</t>
  </si>
  <si>
    <t>air france to marseille</t>
  </si>
  <si>
    <t>Marseille Branded</t>
  </si>
  <si>
    <t>43000000013136053</t>
  </si>
  <si>
    <t>43000000013136048</t>
  </si>
  <si>
    <t>43000000013068986</t>
  </si>
  <si>
    <t>airfrance flights to paris</t>
  </si>
  <si>
    <t>43000000013068294</t>
  </si>
  <si>
    <t>43000000013069191</t>
  </si>
  <si>
    <t>43000000013068377</t>
  </si>
  <si>
    <t>43000000013068237</t>
  </si>
  <si>
    <t>bordeaux fare</t>
  </si>
  <si>
    <t>43000000013136071</t>
  </si>
  <si>
    <t>43000000017532130</t>
  </si>
  <si>
    <t>43000000013068830</t>
  </si>
  <si>
    <t>marseille cheap flight</t>
  </si>
  <si>
    <t>43000000013069024</t>
  </si>
  <si>
    <t>43000000013068305</t>
  </si>
  <si>
    <t>43000000013136059</t>
  </si>
  <si>
    <t>43000000013136067</t>
  </si>
  <si>
    <t>43000000013068814</t>
  </si>
  <si>
    <t>43000000017532139</t>
  </si>
  <si>
    <t>43000000013068948</t>
  </si>
  <si>
    <t>43000000013068829</t>
  </si>
  <si>
    <t>43000000013068688</t>
  </si>
  <si>
    <t>43000000013068966</t>
  </si>
  <si>
    <t>43000000013136091</t>
  </si>
  <si>
    <t>43000000013136055</t>
  </si>
  <si>
    <t>43000000013068741</t>
  </si>
  <si>
    <t>43000000013068924</t>
  </si>
  <si>
    <t>43000000013068406</t>
  </si>
  <si>
    <t>43000000013068416</t>
  </si>
  <si>
    <t>43000000013068613</t>
  </si>
  <si>
    <t>43000000013068668</t>
  </si>
  <si>
    <t>43000000013069181</t>
  </si>
  <si>
    <t>43000000013069231</t>
  </si>
  <si>
    <t>43000000005278467</t>
  </si>
  <si>
    <t>uk cheap tickets</t>
  </si>
  <si>
    <t>43000000013068293</t>
  </si>
  <si>
    <t>airfrance paris flight</t>
  </si>
  <si>
    <t>43000000013068340</t>
  </si>
  <si>
    <t>43000000013136094</t>
  </si>
  <si>
    <t>43000000013068571</t>
  </si>
  <si>
    <t>43000000013136047</t>
  </si>
  <si>
    <t>43000000013068738</t>
  </si>
  <si>
    <t>43000000013068937</t>
  </si>
  <si>
    <t>43000000013068916</t>
  </si>
  <si>
    <t>43000000013068562</t>
  </si>
  <si>
    <t>43000000013068431</t>
  </si>
  <si>
    <t>nice plane tickets</t>
  </si>
  <si>
    <t>43000000005278762</t>
  </si>
  <si>
    <t>43000000013068447</t>
  </si>
  <si>
    <t>43000000013136077</t>
  </si>
  <si>
    <t>lyon cheap flight</t>
  </si>
  <si>
    <t>43000000013068327</t>
  </si>
  <si>
    <t>43000000013068836</t>
  </si>
  <si>
    <t>43000000013068776</t>
  </si>
  <si>
    <t>43000000013068886</t>
  </si>
  <si>
    <t>43000000013136068</t>
  </si>
  <si>
    <t>43000000013069091</t>
  </si>
  <si>
    <t>43000000013068546</t>
  </si>
  <si>
    <t>43000000005278693</t>
  </si>
  <si>
    <t>43000000013068538</t>
  </si>
  <si>
    <t>43000000013068826</t>
  </si>
  <si>
    <t>43000000013068287</t>
  </si>
  <si>
    <t>43000000013068284</t>
  </si>
  <si>
    <t>bordeaux air france</t>
  </si>
  <si>
    <t>43000000013069017</t>
  </si>
  <si>
    <t>43000000013068885</t>
  </si>
  <si>
    <t>43000000013069153</t>
  </si>
  <si>
    <t>fly marseille</t>
  </si>
  <si>
    <t>43000000013068689</t>
  </si>
  <si>
    <t>43000000013068705</t>
  </si>
  <si>
    <t>43000000013068670</t>
  </si>
  <si>
    <t>43000000013068425</t>
  </si>
  <si>
    <t>43000000013136051</t>
  </si>
  <si>
    <t>43000000013068752</t>
  </si>
  <si>
    <t>43000000013136049</t>
  </si>
  <si>
    <t>43000000013068954</t>
  </si>
  <si>
    <t>43000000013068489</t>
  </si>
  <si>
    <t>43000000013069108</t>
  </si>
  <si>
    <t>43000000005278655</t>
  </si>
  <si>
    <t>43000000013068415</t>
  </si>
  <si>
    <t>43000000013068531</t>
  </si>
  <si>
    <t>43000000013068989</t>
  </si>
  <si>
    <t>43000000013068635</t>
  </si>
  <si>
    <t>43000000013069010</t>
  </si>
  <si>
    <t>43000000013068730</t>
  </si>
  <si>
    <t>43000000013068253</t>
  </si>
  <si>
    <t>43000000005278278</t>
  </si>
  <si>
    <t>43000000013069025</t>
  </si>
  <si>
    <t>43000000013068395</t>
  </si>
  <si>
    <t>43000000013069075</t>
  </si>
  <si>
    <t>43000000013068357</t>
  </si>
  <si>
    <t>43000000013068575</t>
  </si>
  <si>
    <t>43000000013136096</t>
  </si>
  <si>
    <t>43000000013136080</t>
  </si>
  <si>
    <t>43000000013069192</t>
  </si>
  <si>
    <t>43000000013069132</t>
  </si>
  <si>
    <t>43000000005278315</t>
  </si>
  <si>
    <t>43000000013068918</t>
  </si>
  <si>
    <t>43000000013136102</t>
  </si>
  <si>
    <t>43000000013069193</t>
  </si>
  <si>
    <t>43000000013068946</t>
  </si>
  <si>
    <t>43000000013068693</t>
  </si>
  <si>
    <t>43000000005278569</t>
  </si>
  <si>
    <t>43000000013068837</t>
  </si>
  <si>
    <t>43000000005278294</t>
  </si>
  <si>
    <t>43000000013069079</t>
  </si>
  <si>
    <t>43000000013068449</t>
  </si>
  <si>
    <t>43000000013069097</t>
  </si>
  <si>
    <t>43000000013068283</t>
  </si>
  <si>
    <t>43000000013069124</t>
  </si>
  <si>
    <t>43000000013068877</t>
  </si>
  <si>
    <t>43000000013068629</t>
  </si>
  <si>
    <t>43000000013069053</t>
  </si>
  <si>
    <t>43000000013136064</t>
  </si>
  <si>
    <t>43000000013068543</t>
  </si>
  <si>
    <t>43000000013068963</t>
  </si>
  <si>
    <t>43000000013068296</t>
  </si>
  <si>
    <t>43000000013068337</t>
  </si>
  <si>
    <t>43000000013068402</t>
  </si>
  <si>
    <t>43000000013068723</t>
  </si>
  <si>
    <t>43000000013068452</t>
  </si>
  <si>
    <t>43000000013069048</t>
  </si>
  <si>
    <t>43000000013068368</t>
  </si>
  <si>
    <t>43000000013068767</t>
  </si>
  <si>
    <t>43000000013069040</t>
  </si>
  <si>
    <t>43000000013068276</t>
  </si>
  <si>
    <t>43000000013136063</t>
  </si>
  <si>
    <t>43000000013068926</t>
  </si>
  <si>
    <t>43000000013068737</t>
  </si>
  <si>
    <t>43000000013069174</t>
  </si>
  <si>
    <t>43000000013068793</t>
  </si>
  <si>
    <t>43000000013068901</t>
  </si>
  <si>
    <t>43000000013068798</t>
  </si>
  <si>
    <t>43000000013069018</t>
  </si>
  <si>
    <t>43000000013068527</t>
  </si>
  <si>
    <t>43000000013069220</t>
  </si>
  <si>
    <t>43000000013068322</t>
  </si>
  <si>
    <t>43000000013068878</t>
  </si>
  <si>
    <t>43000000013069062</t>
  </si>
  <si>
    <t>43000000013068297</t>
  </si>
  <si>
    <t>43000000005278307</t>
  </si>
  <si>
    <t>43000000013068561</t>
  </si>
  <si>
    <t>43000000013069135</t>
  </si>
  <si>
    <t>43000000013068524</t>
  </si>
  <si>
    <t>43000000013068887</t>
  </si>
  <si>
    <t>43000000013068506</t>
  </si>
  <si>
    <t>43000000013068615</t>
  </si>
  <si>
    <t>43000000013068470</t>
  </si>
  <si>
    <t>43000000013136104</t>
  </si>
  <si>
    <t>43000000013068433</t>
  </si>
  <si>
    <t>43000000013069023</t>
  </si>
  <si>
    <t>43000000013069054</t>
  </si>
  <si>
    <t>43000000013068761</t>
  </si>
  <si>
    <t>43000000009683645</t>
  </si>
  <si>
    <t>tahiti fare</t>
  </si>
  <si>
    <t>43000000009683655</t>
  </si>
  <si>
    <t>bora bora airport</t>
  </si>
  <si>
    <t>43000000009683624</t>
  </si>
  <si>
    <t>cheap tahiti airfare</t>
  </si>
  <si>
    <t>43000000009683623</t>
  </si>
  <si>
    <t>fly to tahiti</t>
  </si>
  <si>
    <t>43000000009683614</t>
  </si>
  <si>
    <t>tahiti airport</t>
  </si>
  <si>
    <t>43000000009683637</t>
  </si>
  <si>
    <t>cheap tahiti flight</t>
  </si>
  <si>
    <t>43000000009683639</t>
  </si>
  <si>
    <t>bora bora ticket</t>
  </si>
  <si>
    <t>43000000009683642</t>
  </si>
  <si>
    <t>airfare to bora bora</t>
  </si>
  <si>
    <t>43000000009683626</t>
  </si>
  <si>
    <t>flight to tahiti</t>
  </si>
  <si>
    <t>43000000009683632</t>
  </si>
  <si>
    <t>tahiti airline</t>
  </si>
  <si>
    <t>43000000009683616</t>
  </si>
  <si>
    <t>flight to bora bora</t>
  </si>
  <si>
    <t>43000000009683646</t>
  </si>
  <si>
    <t>travel to bora bora</t>
  </si>
  <si>
    <t>43000000009683627</t>
  </si>
  <si>
    <t>bora bora vacation</t>
  </si>
  <si>
    <t>43000000009683612</t>
  </si>
  <si>
    <t>travel to tahiti</t>
  </si>
  <si>
    <t>43000000009683611</t>
  </si>
  <si>
    <t>tahiti vacation</t>
  </si>
  <si>
    <t>43000000008139209</t>
  </si>
  <si>
    <t>marseilles airport</t>
  </si>
  <si>
    <t>43000000008139181</t>
  </si>
  <si>
    <t>fly to strasbourg</t>
  </si>
  <si>
    <t>Strasbourg</t>
  </si>
  <si>
    <t>43000000007706604</t>
  </si>
  <si>
    <t>flights to glasgow</t>
  </si>
  <si>
    <t>Glasgow</t>
  </si>
  <si>
    <t>glasgow</t>
  </si>
  <si>
    <t>43000000007706584</t>
  </si>
  <si>
    <t>zagreb tickets</t>
  </si>
  <si>
    <t>Zagreb</t>
  </si>
  <si>
    <t>zagreb</t>
  </si>
  <si>
    <t>43000000007707031</t>
  </si>
  <si>
    <t>cheap flight to strasbourg</t>
  </si>
  <si>
    <t>43000000007706340</t>
  </si>
  <si>
    <t>pisa airfare</t>
  </si>
  <si>
    <t>Pisa</t>
  </si>
  <si>
    <t>pisa</t>
  </si>
  <si>
    <t>43000000007707011</t>
  </si>
  <si>
    <t>flight to warsaw</t>
  </si>
  <si>
    <t>Warsaw</t>
  </si>
  <si>
    <t>warsaw</t>
  </si>
  <si>
    <t>43000000008139189</t>
  </si>
  <si>
    <t>strasbourg airports</t>
  </si>
  <si>
    <t>43000000007717161</t>
  </si>
  <si>
    <t>travel to brussels</t>
  </si>
  <si>
    <t>Brussels</t>
  </si>
  <si>
    <t>brussels</t>
  </si>
  <si>
    <t>43000000007706136</t>
  </si>
  <si>
    <t>oslo airfare</t>
  </si>
  <si>
    <t>Oslo</t>
  </si>
  <si>
    <t>oslo</t>
  </si>
  <si>
    <t>43000000007706831</t>
  </si>
  <si>
    <t>strasbourg tickets</t>
  </si>
  <si>
    <t>43000000008139191</t>
  </si>
  <si>
    <t>strasbourg airlines</t>
  </si>
  <si>
    <t>43000000007707047</t>
  </si>
  <si>
    <t>glasgow flight</t>
  </si>
  <si>
    <t>43000000007717155</t>
  </si>
  <si>
    <t>cheap flight to brussels</t>
  </si>
  <si>
    <t>43000000008139199</t>
  </si>
  <si>
    <t>marseilles airports</t>
  </si>
  <si>
    <t>43000000007706918</t>
  </si>
  <si>
    <t>genoa flight</t>
  </si>
  <si>
    <t>Genoa</t>
  </si>
  <si>
    <t>genoa</t>
  </si>
  <si>
    <t>43000000007706877</t>
  </si>
  <si>
    <t>st. petersburg airfare</t>
  </si>
  <si>
    <t>St. Petersburg</t>
  </si>
  <si>
    <t>st.petersburg</t>
  </si>
  <si>
    <t>43000000007717175</t>
  </si>
  <si>
    <t>brussels cheap tickets</t>
  </si>
  <si>
    <t>43000000007706818</t>
  </si>
  <si>
    <t>amsterdam airfares</t>
  </si>
  <si>
    <t>Amsterdam</t>
  </si>
  <si>
    <t>amsterdam</t>
  </si>
  <si>
    <t>43000000007707294</t>
  </si>
  <si>
    <t>strasbourg fares</t>
  </si>
  <si>
    <t>43000000007706226</t>
  </si>
  <si>
    <t>stockholm flights</t>
  </si>
  <si>
    <t>Stockholm</t>
  </si>
  <si>
    <t>stockholm</t>
  </si>
  <si>
    <t>43000000007706499</t>
  </si>
  <si>
    <t>43000000007706485</t>
  </si>
  <si>
    <t>basel flights</t>
  </si>
  <si>
    <t>Basel</t>
  </si>
  <si>
    <t>basel</t>
  </si>
  <si>
    <t>43000000007707292</t>
  </si>
  <si>
    <t>trip to amsterdam</t>
  </si>
  <si>
    <t>43000000007707053</t>
  </si>
  <si>
    <t>cheap flights to manchester</t>
  </si>
  <si>
    <t>Manchester</t>
  </si>
  <si>
    <t>manchester</t>
  </si>
  <si>
    <t>43000000007707019</t>
  </si>
  <si>
    <t>lisbon flight</t>
  </si>
  <si>
    <t>Lisbon</t>
  </si>
  <si>
    <t>lisbon</t>
  </si>
  <si>
    <t>43000000007717171</t>
  </si>
  <si>
    <t>brussels tickets</t>
  </si>
  <si>
    <t>43000000007707221</t>
  </si>
  <si>
    <t>southampton flights</t>
  </si>
  <si>
    <t>Southampton</t>
  </si>
  <si>
    <t>southampton</t>
  </si>
  <si>
    <t>43000000008139203</t>
  </si>
  <si>
    <t>marseilles ticket</t>
  </si>
  <si>
    <t>43000000007706243</t>
  </si>
  <si>
    <t>stockholm flight</t>
  </si>
  <si>
    <t>43000000007706853</t>
  </si>
  <si>
    <t>lisbon flights</t>
  </si>
  <si>
    <t>43000000007706763</t>
  </si>
  <si>
    <t>warsaw flights</t>
  </si>
  <si>
    <t>43000000007706395</t>
  </si>
  <si>
    <t>budapest airfares</t>
  </si>
  <si>
    <t>Budapest</t>
  </si>
  <si>
    <t>budapest</t>
  </si>
  <si>
    <t>43000000007706051</t>
  </si>
  <si>
    <t>flights to genoa</t>
  </si>
  <si>
    <t>43000000007706354</t>
  </si>
  <si>
    <t>krakow airfare</t>
  </si>
  <si>
    <t>Krakow</t>
  </si>
  <si>
    <t>krakow</t>
  </si>
  <si>
    <t>43000000007706946</t>
  </si>
  <si>
    <t>copenhagen airfare</t>
  </si>
  <si>
    <t>Copenhagen</t>
  </si>
  <si>
    <t>copenhagen</t>
  </si>
  <si>
    <t>43000000007717169</t>
  </si>
  <si>
    <t>brussels fares</t>
  </si>
  <si>
    <t>43000000007706138</t>
  </si>
  <si>
    <t>amsterdam tickets</t>
  </si>
  <si>
    <t>43000000007706237</t>
  </si>
  <si>
    <t>amsterdam airline tickets</t>
  </si>
  <si>
    <t>43000000007707043</t>
  </si>
  <si>
    <t>copenhagen airfares</t>
  </si>
  <si>
    <t>43000000007707272</t>
  </si>
  <si>
    <t>dusseldorf flights</t>
  </si>
  <si>
    <t>Dusseldorf</t>
  </si>
  <si>
    <t>dusseldorf</t>
  </si>
  <si>
    <t>43000000007706296</t>
  </si>
  <si>
    <t>flights to stockholm</t>
  </si>
  <si>
    <t>43000000007706280</t>
  </si>
  <si>
    <t>flight to lisbon</t>
  </si>
  <si>
    <t>43000000007707116</t>
  </si>
  <si>
    <t>flights to naples</t>
  </si>
  <si>
    <t>Naples</t>
  </si>
  <si>
    <t>43000000007706421</t>
  </si>
  <si>
    <t>flight to vienna</t>
  </si>
  <si>
    <t>Vienna</t>
  </si>
  <si>
    <t>vienna</t>
  </si>
  <si>
    <t>43000000007706910</t>
  </si>
  <si>
    <t>zagreb flights</t>
  </si>
  <si>
    <t>43000000007707069</t>
  </si>
  <si>
    <t>glasgow flights</t>
  </si>
  <si>
    <t>43000000007707211</t>
  </si>
  <si>
    <t>amsterdam cheap tickets</t>
  </si>
  <si>
    <t>43000000007706596</t>
  </si>
  <si>
    <t>manchester airfare</t>
  </si>
  <si>
    <t>43000000007706065</t>
  </si>
  <si>
    <t>bucharest airfare</t>
  </si>
  <si>
    <t>Bucharest</t>
  </si>
  <si>
    <t>bucharest</t>
  </si>
  <si>
    <t>43000000007707091</t>
  </si>
  <si>
    <t>flights to krakow</t>
  </si>
  <si>
    <t>43000000007706115</t>
  </si>
  <si>
    <t>helsinki airfare</t>
  </si>
  <si>
    <t>Helsinki</t>
  </si>
  <si>
    <t>helsinki</t>
  </si>
  <si>
    <t>43000000007706828</t>
  </si>
  <si>
    <t>travel to venice</t>
  </si>
  <si>
    <t>43000000007706294</t>
  </si>
  <si>
    <t>dusseldorf airfare</t>
  </si>
  <si>
    <t>43000000007706665</t>
  </si>
  <si>
    <t>43000000007706381</t>
  </si>
  <si>
    <t>flights to bologna</t>
  </si>
  <si>
    <t>Bologna</t>
  </si>
  <si>
    <t>bologna</t>
  </si>
  <si>
    <t>43000000007706330</t>
  </si>
  <si>
    <t>zurich</t>
  </si>
  <si>
    <t>43000000007706958</t>
  </si>
  <si>
    <t>43000000007706882</t>
  </si>
  <si>
    <t>43000000007706552</t>
  </si>
  <si>
    <t>cheap flights to zurich</t>
  </si>
  <si>
    <t>43000000007706471</t>
  </si>
  <si>
    <t>flights to zagreb</t>
  </si>
  <si>
    <t>43000000007706590</t>
  </si>
  <si>
    <t>oslo flights</t>
  </si>
  <si>
    <t>43000000007706745</t>
  </si>
  <si>
    <t>helsinki flight</t>
  </si>
  <si>
    <t>43000000007717157</t>
  </si>
  <si>
    <t>brussels flight</t>
  </si>
  <si>
    <t>43000000007706487</t>
  </si>
  <si>
    <t>zurich flights</t>
  </si>
  <si>
    <t>43000000007706576</t>
  </si>
  <si>
    <t>43000000007707035</t>
  </si>
  <si>
    <t>flight to naples</t>
  </si>
  <si>
    <t>43000000007706849</t>
  </si>
  <si>
    <t>flights to helsinki</t>
  </si>
  <si>
    <t>43000000007706405</t>
  </si>
  <si>
    <t>strasbourg airfare</t>
  </si>
  <si>
    <t>43000000007706721</t>
  </si>
  <si>
    <t>lisbon airfare</t>
  </si>
  <si>
    <t>43000000007706176</t>
  </si>
  <si>
    <t>vienna airfare</t>
  </si>
  <si>
    <t>43000000007707264</t>
  </si>
  <si>
    <t>manchester flights</t>
  </si>
  <si>
    <t>43000000007707215</t>
  </si>
  <si>
    <t>trip to oslo</t>
  </si>
  <si>
    <t>43000000007707223</t>
  </si>
  <si>
    <t>copenhagen flights</t>
  </si>
  <si>
    <t>43000000007706140</t>
  </si>
  <si>
    <t>travel to bucharest</t>
  </si>
  <si>
    <t>43000000007707276</t>
  </si>
  <si>
    <t>vienna tickets</t>
  </si>
  <si>
    <t>43000000007706550</t>
  </si>
  <si>
    <t>flight to strasbourg</t>
  </si>
  <si>
    <t>43000000007706773</t>
  </si>
  <si>
    <t>dusseldorf flight</t>
  </si>
  <si>
    <t>43000000007706483</t>
  </si>
  <si>
    <t>copenhagen cheap ticket</t>
  </si>
  <si>
    <t>43000000007706795</t>
  </si>
  <si>
    <t>flights to copenhagen</t>
  </si>
  <si>
    <t>43000000008139193</t>
  </si>
  <si>
    <t>marseilles airline</t>
  </si>
  <si>
    <t>43000000007707242</t>
  </si>
  <si>
    <t>flight to budapest</t>
  </si>
  <si>
    <t>43000000007706652</t>
  </si>
  <si>
    <t>flights to vienna</t>
  </si>
  <si>
    <t>43000000005663378</t>
  </si>
  <si>
    <t>43000000007707201</t>
  </si>
  <si>
    <t>flights to dusseldorf</t>
  </si>
  <si>
    <t>43000000007706693</t>
  </si>
  <si>
    <t>bologna flight</t>
  </si>
  <si>
    <t>43000000008139162</t>
  </si>
  <si>
    <t>marseilles cheap flights</t>
  </si>
  <si>
    <t>43000000007717151</t>
  </si>
  <si>
    <t>flight to brussels</t>
  </si>
  <si>
    <t>43000000008139170</t>
  </si>
  <si>
    <t>marseilles flights</t>
  </si>
  <si>
    <t>43000000007706391</t>
  </si>
  <si>
    <t>flights to strasbourg</t>
  </si>
  <si>
    <t>43000000007706370</t>
  </si>
  <si>
    <t>budapest cheap ticket</t>
  </si>
  <si>
    <t>43000000008139166</t>
  </si>
  <si>
    <t>marseilles airlines</t>
  </si>
  <si>
    <t>43000000007706886</t>
  </si>
  <si>
    <t>flights to bucharest</t>
  </si>
  <si>
    <t>43000000008139164</t>
  </si>
  <si>
    <t>marseilles tickets</t>
  </si>
  <si>
    <t>43000000007706371</t>
  </si>
  <si>
    <t>43000000007717179</t>
  </si>
  <si>
    <t>brussels airfares</t>
  </si>
  <si>
    <t>43000000008139211</t>
  </si>
  <si>
    <t>marseilles airfare</t>
  </si>
  <si>
    <t>43000000007706366</t>
  </si>
  <si>
    <t>bucharest flights</t>
  </si>
  <si>
    <t>43000000007706526</t>
  </si>
  <si>
    <t>flights to st. petersburg</t>
  </si>
  <si>
    <t>43000000007706061</t>
  </si>
  <si>
    <t>flights to pisa</t>
  </si>
  <si>
    <t>43000000007707173</t>
  </si>
  <si>
    <t>gothenburg cheap tickets</t>
  </si>
  <si>
    <t>Gothenburg</t>
  </si>
  <si>
    <t>gothenburg</t>
  </si>
  <si>
    <t>43000000007707282</t>
  </si>
  <si>
    <t>43000000007717149</t>
  </si>
  <si>
    <t>flights to brussels</t>
  </si>
  <si>
    <t>43000000007706658</t>
  </si>
  <si>
    <t>vienna flights</t>
  </si>
  <si>
    <t>43000000007706798</t>
  </si>
  <si>
    <t>43000000007707266</t>
  </si>
  <si>
    <t>43000000007717147</t>
  </si>
  <si>
    <t>cheap flights to brussels</t>
  </si>
  <si>
    <t>43000000007706328</t>
  </si>
  <si>
    <t>cheap flights to venice</t>
  </si>
  <si>
    <t>43000000007706097</t>
  </si>
  <si>
    <t>flights to budapest</t>
  </si>
  <si>
    <t>43000000007707083</t>
  </si>
  <si>
    <t>budapest flights</t>
  </si>
  <si>
    <t>43000000007706077</t>
  </si>
  <si>
    <t>budapest airfare</t>
  </si>
  <si>
    <t>43000000007707274</t>
  </si>
  <si>
    <t>travel to amsterdam</t>
  </si>
  <si>
    <t>43000000007706099</t>
  </si>
  <si>
    <t>amsterdam flights</t>
  </si>
  <si>
    <t>43000000007706735</t>
  </si>
  <si>
    <t>flights to zurich</t>
  </si>
  <si>
    <t>43000000008139197</t>
  </si>
  <si>
    <t>flights to marseilles</t>
  </si>
  <si>
    <t>43000000007717167</t>
  </si>
  <si>
    <t>brussels flights</t>
  </si>
  <si>
    <t>43000000007707075</t>
  </si>
  <si>
    <t>flights to amsterdam</t>
  </si>
  <si>
    <t>43000000005278348</t>
  </si>
  <si>
    <t>switzerland flights</t>
  </si>
  <si>
    <t>43000000005278733</t>
  </si>
  <si>
    <t>england cheap tickets</t>
  </si>
  <si>
    <t>43000000005421216</t>
  </si>
  <si>
    <t>cannes airport</t>
  </si>
  <si>
    <t>43000000007003956</t>
  </si>
  <si>
    <t>bucarest</t>
  </si>
  <si>
    <t>43000000007003912</t>
  </si>
  <si>
    <t>abou dhabi</t>
  </si>
  <si>
    <t>43000000007003946</t>
  </si>
  <si>
    <t>lomé</t>
  </si>
  <si>
    <t>43000000007003930</t>
  </si>
  <si>
    <t>cotonou</t>
  </si>
  <si>
    <t>43000000007003968</t>
  </si>
  <si>
    <t>yaoundé</t>
  </si>
  <si>
    <t>43000000007003950</t>
  </si>
  <si>
    <t>bangui</t>
  </si>
  <si>
    <t>43000000006997739</t>
  </si>
  <si>
    <t>international business class</t>
  </si>
  <si>
    <t>43000000007003972</t>
  </si>
  <si>
    <t>bamako</t>
  </si>
  <si>
    <t>43000000007003926</t>
  </si>
  <si>
    <t>ouagadougou</t>
  </si>
  <si>
    <t>43000000007003916</t>
  </si>
  <si>
    <t>djibouti</t>
  </si>
  <si>
    <t>43000000007003954</t>
  </si>
  <si>
    <t>agadir</t>
  </si>
  <si>
    <t>43000000007003922</t>
  </si>
  <si>
    <t>nouakchott</t>
  </si>
  <si>
    <t>43000000007003918</t>
  </si>
  <si>
    <t>rabat</t>
  </si>
  <si>
    <t>43000000007003944</t>
  </si>
  <si>
    <t>conakry</t>
  </si>
  <si>
    <t>43000000007003960</t>
  </si>
  <si>
    <t>dakar</t>
  </si>
  <si>
    <t>43000000007003914</t>
  </si>
  <si>
    <t>abidjan</t>
  </si>
  <si>
    <t>43000000007003932</t>
  </si>
  <si>
    <t>marrakech</t>
  </si>
  <si>
    <t>43000000007003900</t>
  </si>
  <si>
    <t>split</t>
  </si>
  <si>
    <t>43000000007003952</t>
  </si>
  <si>
    <t>warsow</t>
  </si>
  <si>
    <t>43000000007003920</t>
  </si>
  <si>
    <t>damascus</t>
  </si>
  <si>
    <t>43000000007003902</t>
  </si>
  <si>
    <t>sofia</t>
  </si>
  <si>
    <t>43000000007003906</t>
  </si>
  <si>
    <t>belgrade</t>
  </si>
  <si>
    <t>43000000007003904</t>
  </si>
  <si>
    <t>kiev</t>
  </si>
  <si>
    <t>43000000007003908</t>
  </si>
  <si>
    <t>nairobi</t>
  </si>
  <si>
    <t>43000000007003966</t>
  </si>
  <si>
    <t>tel aviv</t>
  </si>
  <si>
    <t>43000000007003924</t>
  </si>
  <si>
    <t>moscow</t>
  </si>
  <si>
    <t>43000000007003928</t>
  </si>
  <si>
    <t>johannesburg</t>
  </si>
  <si>
    <t>43000000007003948</t>
  </si>
  <si>
    <t>prague</t>
  </si>
  <si>
    <t>43000000007003970</t>
  </si>
  <si>
    <t>dubai</t>
  </si>
  <si>
    <t>43000000039658283</t>
  </si>
  <si>
    <t>43000000013136061</t>
  </si>
  <si>
    <t>43000000007147541</t>
  </si>
  <si>
    <t>delhi cheap ticket</t>
  </si>
  <si>
    <t>43000000005299190</t>
  </si>
  <si>
    <t>britain airfare</t>
  </si>
  <si>
    <t>43000000007147548</t>
  </si>
  <si>
    <t>delhi cheap flight</t>
  </si>
  <si>
    <t>43000000005278201</t>
  </si>
  <si>
    <t>uk cheap flight</t>
  </si>
  <si>
    <t>43000000007147523</t>
  </si>
  <si>
    <t>delhi cheap flights</t>
  </si>
  <si>
    <t>43000000033387655</t>
  </si>
  <si>
    <t>luxury airfare</t>
  </si>
  <si>
    <t>43000000033387639</t>
  </si>
  <si>
    <t>business flights</t>
  </si>
  <si>
    <t>43000000033387627</t>
  </si>
  <si>
    <t>43000000033387654</t>
  </si>
  <si>
    <t>luxury air travel</t>
  </si>
  <si>
    <t>43000000033387656</t>
  </si>
  <si>
    <t>43000000033387630</t>
  </si>
  <si>
    <t>43000000033387660</t>
  </si>
  <si>
    <t>luxury flights</t>
  </si>
  <si>
    <t>43000000033387636</t>
  </si>
  <si>
    <t>43000000033387657</t>
  </si>
  <si>
    <t>luxury airlines</t>
  </si>
  <si>
    <t>43000000033387637</t>
  </si>
  <si>
    <t>43000000033387631</t>
  </si>
  <si>
    <t>business class flights</t>
  </si>
  <si>
    <t>43000000017532148</t>
  </si>
  <si>
    <t>43000000013069057</t>
  </si>
  <si>
    <t>air france flights to nice</t>
  </si>
  <si>
    <t>43000000013069125</t>
  </si>
  <si>
    <t>43000000013068375</t>
  </si>
  <si>
    <t>air france deals to paris</t>
  </si>
  <si>
    <t>43000000013068725</t>
  </si>
  <si>
    <t>air france fares paris</t>
  </si>
  <si>
    <t>43000000013068719</t>
  </si>
  <si>
    <t>air france tickets nice</t>
  </si>
  <si>
    <t>43000000017532140</t>
  </si>
  <si>
    <t>air france spain</t>
  </si>
  <si>
    <t>43000000013068804</t>
  </si>
  <si>
    <t>air france ticket paris</t>
  </si>
  <si>
    <t>43000000013068807</t>
  </si>
  <si>
    <t>43000000013069206</t>
  </si>
  <si>
    <t>43000000013068295</t>
  </si>
  <si>
    <t>43000000013068245</t>
  </si>
  <si>
    <t>43000000013069077</t>
  </si>
  <si>
    <t>air france paris flight</t>
  </si>
  <si>
    <t>43000000013068442</t>
  </si>
  <si>
    <t>43000000017532145</t>
  </si>
  <si>
    <t>43000000033387603</t>
  </si>
  <si>
    <t>air france espace affaires</t>
  </si>
  <si>
    <t>43000000033387640</t>
  </si>
  <si>
    <t>air france luxury</t>
  </si>
  <si>
    <t>Luxury - Branded</t>
  </si>
  <si>
    <t>43000000033387586</t>
  </si>
  <si>
    <t>43000000041119292</t>
  </si>
  <si>
    <t>43000000005648302</t>
  </si>
  <si>
    <t>cont:air france global campaign::lyon</t>
  </si>
  <si>
    <t>43000000005648298</t>
  </si>
  <si>
    <t>cont:air france global campaign::bordeaux</t>
  </si>
  <si>
    <t>43000000005648304</t>
  </si>
  <si>
    <t>cont:air france global campaign::nice</t>
  </si>
  <si>
    <t>43000000005648296</t>
  </si>
  <si>
    <t>cont:air france global campaign::paris</t>
  </si>
  <si>
    <t>43000000005648294</t>
  </si>
  <si>
    <t>cont:air france global campaign::air france website</t>
  </si>
  <si>
    <t>43000000005648292</t>
  </si>
  <si>
    <t>cont:air france global campaign::air france</t>
  </si>
  <si>
    <t>43000000005663324</t>
  </si>
  <si>
    <t>43000000005277886</t>
  </si>
  <si>
    <t>cont:google_yearlong 2006::google|britain</t>
  </si>
  <si>
    <t>43000000005277920</t>
  </si>
  <si>
    <t>cont:google_yearlong 2006::google|milan</t>
  </si>
  <si>
    <t>43000000007147484</t>
  </si>
  <si>
    <t>cont:google_yearlong 2006::google|johannesburg</t>
  </si>
  <si>
    <t>43000000005277930</t>
  </si>
  <si>
    <t>cont:google_yearlong 2006::google|switzerland</t>
  </si>
  <si>
    <t>43000000005277902</t>
  </si>
  <si>
    <t>cont:google_yearlong 2006::google|germany</t>
  </si>
  <si>
    <t>43000000007147450</t>
  </si>
  <si>
    <t>cont:google_yearlong 2006::google|agadir</t>
  </si>
  <si>
    <t>43000000007147508</t>
  </si>
  <si>
    <t>cont:google_yearlong 2006::google|sofia</t>
  </si>
  <si>
    <t>43000000005277890</t>
  </si>
  <si>
    <t>cont:google_yearlong 2006::google|england</t>
  </si>
  <si>
    <t>43000000005298010</t>
  </si>
  <si>
    <t>cont:google_yearlong 2006::google|munich</t>
  </si>
  <si>
    <t>43000000005277926</t>
  </si>
  <si>
    <t>cont:google_yearlong 2006::google|rome</t>
  </si>
  <si>
    <t>43000000005277898</t>
  </si>
  <si>
    <t>cont:google_yearlong 2006::google|frankfurt</t>
  </si>
  <si>
    <t>43000000005277918</t>
  </si>
  <si>
    <t>cont:google_yearlong 2006::google|madrid</t>
  </si>
  <si>
    <t>43000000005277938</t>
  </si>
  <si>
    <t>cont:google_yearlong 2006::google|athens</t>
  </si>
  <si>
    <t>43000000007147486</t>
  </si>
  <si>
    <t>cont:google_yearlong 2006::google|kiev</t>
  </si>
  <si>
    <t>43000000005277906</t>
  </si>
  <si>
    <t>cont:google_yearlong 2006::google|international flights</t>
  </si>
  <si>
    <t>43000000007147492</t>
  </si>
  <si>
    <t>cont:google_yearlong 2006::google|marrakech</t>
  </si>
  <si>
    <t>43000000005277912</t>
  </si>
  <si>
    <t>cont:google_yearlong 2006::google|italy</t>
  </si>
  <si>
    <t>43000000005277928</t>
  </si>
  <si>
    <t>cont:google_yearlong 2006::google|spain</t>
  </si>
  <si>
    <t>43000000005277884</t>
  </si>
  <si>
    <t>cont:google_yearlong 2006::google|barcelona</t>
  </si>
  <si>
    <t>43000000007147496</t>
  </si>
  <si>
    <t>cont:google_yearlong 2006::google|nairobi</t>
  </si>
  <si>
    <t>43000000005277904</t>
  </si>
  <si>
    <t>cont:google_yearlong 2006::google|international airfare</t>
  </si>
  <si>
    <t>43000000005277910</t>
  </si>
  <si>
    <t>cont:google_yearlong 2006::google|istanbul</t>
  </si>
  <si>
    <t>43000000007147464</t>
  </si>
  <si>
    <t>cont:google_yearlong 2006::google|cairo</t>
  </si>
  <si>
    <t>43000000005277894</t>
  </si>
  <si>
    <t>cont:google_yearlong 2006::google|flights relaunch</t>
  </si>
  <si>
    <t>43000000007147468</t>
  </si>
  <si>
    <t>cont:google_yearlong 2006::google|casablanca</t>
  </si>
  <si>
    <t>43000000007147494</t>
  </si>
  <si>
    <t>cont:google_yearlong 2006::google|moscow</t>
  </si>
  <si>
    <t>43000000005287724</t>
  </si>
  <si>
    <t>cont:google_yearlong 2006::google|stuttgart</t>
  </si>
  <si>
    <t>43000000005277932</t>
  </si>
  <si>
    <t>cont:google_yearlong 2006::google|turkey</t>
  </si>
  <si>
    <t>43000000007147458</t>
  </si>
  <si>
    <t>cont:google_yearlong 2006::google|belgrade</t>
  </si>
  <si>
    <t>43000000005287716</t>
  </si>
  <si>
    <t>cont:google_yearlong 2006::google|cologne</t>
  </si>
  <si>
    <t>43000000005287718</t>
  </si>
  <si>
    <t>cont:google_yearlong 2006::google|hamburg</t>
  </si>
  <si>
    <t>43000000007147502</t>
  </si>
  <si>
    <t>cont:google_yearlong 2006::google|prague</t>
  </si>
  <si>
    <t>43000000005299131</t>
  </si>
  <si>
    <t>discount airfares - exact</t>
  </si>
  <si>
    <t>Google|Discount Airfare</t>
  </si>
  <si>
    <t>discountairfare</t>
  </si>
  <si>
    <t>43000000007147512</t>
  </si>
  <si>
    <t>cont:google_yearlong 2006::google|tel aviv</t>
  </si>
  <si>
    <t>43000000005287714</t>
  </si>
  <si>
    <t>cont:google_yearlong 2006::google|berlin</t>
  </si>
  <si>
    <t>43000000005278529</t>
  </si>
  <si>
    <t>flight - exact</t>
  </si>
  <si>
    <t>43000000005277888</t>
  </si>
  <si>
    <t>cont:google_yearlong 2006::google|discount airfare</t>
  </si>
  <si>
    <t>43000000005299153</t>
  </si>
  <si>
    <t>discount airfare - exact</t>
  </si>
  <si>
    <t>43000000007147482</t>
  </si>
  <si>
    <t>cont:google_yearlong 2006::google|dubai</t>
  </si>
  <si>
    <t>43000000007141661</t>
  </si>
  <si>
    <t>cont:google_yearlong 2006::google|delhi</t>
  </si>
  <si>
    <t>43000000005277908</t>
  </si>
  <si>
    <t>cont:google_yearlong 2006::google|international general</t>
  </si>
  <si>
    <t>43000000008357081</t>
  </si>
  <si>
    <t>cont:google_yearlong 2006::google|greece</t>
  </si>
  <si>
    <t>43000000005299142</t>
  </si>
  <si>
    <t>discount airfares - broad</t>
  </si>
  <si>
    <t>43000000005277977</t>
  </si>
  <si>
    <t>flights - exact</t>
  </si>
  <si>
    <t>43000000005299138</t>
  </si>
  <si>
    <t>discount airfare - broad</t>
  </si>
  <si>
    <t>43000000019448950</t>
  </si>
  <si>
    <t>43000000019448963</t>
  </si>
  <si>
    <t>43000000006981727</t>
  </si>
  <si>
    <t>romantic getaway vacation</t>
  </si>
  <si>
    <t>43000000014278795</t>
  </si>
  <si>
    <t>43000000007141650</t>
  </si>
  <si>
    <t>delhi airline</t>
  </si>
  <si>
    <t>43000000007141654</t>
  </si>
  <si>
    <t>43000000007141656</t>
  </si>
  <si>
    <t>delhi airport</t>
  </si>
  <si>
    <t>43000000007141636</t>
  </si>
  <si>
    <t>43000000014278597</t>
  </si>
  <si>
    <t>43000000014278791</t>
  </si>
  <si>
    <t>43000000014278545</t>
  </si>
  <si>
    <t>43000000006981652</t>
  </si>
  <si>
    <t>airline ticket europe</t>
  </si>
  <si>
    <t>43000000007141646</t>
  </si>
  <si>
    <t>Margin %</t>
  </si>
  <si>
    <t>Cost per Booking</t>
  </si>
  <si>
    <t>Budgeted Cost</t>
  </si>
  <si>
    <t>Budgeted Revenue</t>
  </si>
  <si>
    <t>Cost Variance</t>
  </si>
  <si>
    <t>Revenue Variance</t>
  </si>
  <si>
    <t>Total Revenue</t>
  </si>
  <si>
    <t>Net Revenue (Profit)</t>
  </si>
  <si>
    <t>Row Labels</t>
  </si>
  <si>
    <t>Grand Total</t>
  </si>
  <si>
    <t>Sum of Net Revenue (Profit)</t>
  </si>
  <si>
    <t>Sum of Total Cost</t>
  </si>
  <si>
    <t>Sum of Budgeted Revenue</t>
  </si>
  <si>
    <t>Sum of Budgeted Cost</t>
  </si>
  <si>
    <t>Sum of Revenue Variance</t>
  </si>
  <si>
    <t>Sum of Cost Variance</t>
  </si>
  <si>
    <t>Average of Margin %</t>
  </si>
  <si>
    <t>Average of Engine Click Thru %</t>
  </si>
  <si>
    <t>Average of Cost per Booking</t>
  </si>
  <si>
    <t>Average of RevenuePerBooking</t>
  </si>
  <si>
    <t>Sum of Total Volume of Bookings</t>
  </si>
  <si>
    <t>Average of Return on Ad Dollar Spent</t>
  </si>
  <si>
    <t>Average of Revenue per Booking</t>
  </si>
  <si>
    <t>Sum of Impressions</t>
  </si>
  <si>
    <t>Sum of Trans. Conv. %</t>
  </si>
  <si>
    <t>Sum of Clicks</t>
  </si>
  <si>
    <t>Average of Cost per Click</t>
  </si>
  <si>
    <t>Sum of Total Revenue</t>
  </si>
  <si>
    <t>Cost per Click</t>
  </si>
  <si>
    <t>Revenue per Booking</t>
  </si>
  <si>
    <t>Current CTR</t>
  </si>
  <si>
    <t>Current Profit</t>
  </si>
  <si>
    <t>Profit Target</t>
  </si>
  <si>
    <t>Required CTR</t>
  </si>
  <si>
    <t>Bookings</t>
  </si>
  <si>
    <t>Average of Net Revenue (Profit)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</si>
</sst>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#,##0.00&quot;%&quot;"/>
    <numFmt numFmtId="166" formatCode="&quot;$&quot;#,##0"/>
    <numFmt numFmtId="167" formatCode="0.0000%"/>
  </numFmts>
  <fonts count="7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 wrapText="1"/>
    </xf>
    <xf numFmtId="0" fontId="0" fillId="0" borderId="0" xfId="0" applyAlignment="1">
      <alignment horizontal="left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4" fontId="0" fillId="0" borderId="0" xfId="0" applyNumberFormat="1"/>
    <xf numFmtId="9" fontId="0" fillId="0" borderId="0" xfId="0" applyNumberFormat="1"/>
    <xf numFmtId="166" fontId="0" fillId="0" borderId="0" xfId="0" applyNumberFormat="1"/>
    <xf numFmtId="167" fontId="0" fillId="0" borderId="0" xfId="0" applyNumberFormat="1"/>
    <xf numFmtId="164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left"/>
    </xf>
    <xf numFmtId="2" fontId="0" fillId="0" borderId="0" xfId="0" applyNumberFormat="1"/>
    <xf numFmtId="10" fontId="3" fillId="0" borderId="0" xfId="0" applyNumberFormat="1" applyFont="1" applyAlignment="1">
      <alignment horizontal="left"/>
    </xf>
    <xf numFmtId="10" fontId="0" fillId="0" borderId="0" xfId="0" applyNumberFormat="1"/>
    <xf numFmtId="10" fontId="3" fillId="2" borderId="0" xfId="0" applyNumberFormat="1" applyFont="1" applyFill="1" applyAlignment="1">
      <alignment horizontal="center" wrapText="1"/>
    </xf>
    <xf numFmtId="10" fontId="3" fillId="0" borderId="0" xfId="0" applyNumberFormat="1" applyFont="1" applyAlignment="1">
      <alignment horizontal="right" wrapText="1"/>
    </xf>
    <xf numFmtId="164" fontId="3" fillId="0" borderId="0" xfId="0" applyNumberFormat="1" applyFont="1" applyAlignment="1">
      <alignment horizontal="right" wrapText="1"/>
    </xf>
    <xf numFmtId="10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right"/>
    </xf>
    <xf numFmtId="9" fontId="3" fillId="0" borderId="0" xfId="0" applyNumberFormat="1" applyFont="1" applyAlignment="1">
      <alignment horizontal="right" wrapText="1"/>
    </xf>
    <xf numFmtId="166" fontId="3" fillId="0" borderId="0" xfId="0" applyNumberFormat="1" applyFont="1" applyAlignment="1">
      <alignment horizontal="right" wrapText="1"/>
    </xf>
    <xf numFmtId="0" fontId="3" fillId="0" borderId="0" xfId="0" applyFont="1" applyAlignment="1">
      <alignment horizontal="center" wrapText="1"/>
    </xf>
    <xf numFmtId="0" fontId="0" fillId="0" borderId="0" xfId="0" pivotButton="1"/>
    <xf numFmtId="0" fontId="2" fillId="2" borderId="0" xfId="0" applyFont="1" applyFill="1"/>
    <xf numFmtId="0" fontId="0" fillId="0" borderId="0" xfId="0" applyAlignment="1">
      <alignment horizontal="left" indent="1"/>
    </xf>
  </cellXfs>
  <cellStyles count="2">
    <cellStyle name="Normal" xfId="0" builtinId="0"/>
    <cellStyle name="Normal 2" xfId="1" xr:uid="{AA1089FF-7F94-4FB3-B02E-11DE3F38C2CC}"/>
  </cellStyles>
  <dxfs count="32"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4" formatCode="&quot;$&quot;#,##0.00"/>
    </dxf>
    <dxf>
      <numFmt numFmtId="14" formatCode="0.00%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4" formatCode="0.00%"/>
    </dxf>
    <dxf>
      <numFmt numFmtId="14" formatCode="0.00%"/>
    </dxf>
    <dxf>
      <numFmt numFmtId="14" formatCode="0.00%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499984740745262"/>
      </font>
      <fill>
        <patternFill>
          <bgColor rgb="FFFFFF00"/>
        </patternFill>
      </fill>
    </dxf>
    <dxf>
      <numFmt numFmtId="14" formatCode="0.00%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[AirFranceAnalysis.xlsx]ROAS by Campaign!PivotTable2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ROAS</a:t>
            </a:r>
            <a:r>
              <a:rPr lang="en-US" baseline="0"/>
              <a:t> by Campaign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'ROAS by Campaign'!$B$3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'ROAS by Campaign'!$A$4:$A$27</c:f>
              <c:strCache>
                <c:ptCount val="24"/>
                <c:pt idx="0">
                  <c:v>Air France Brand &amp; French Destinations</c:v>
                </c:pt>
                <c:pt idx="1">
                  <c:v>Air France Branded</c:v>
                </c:pt>
                <c:pt idx="2">
                  <c:v>Air France Global Campaign</c:v>
                </c:pt>
                <c:pt idx="3">
                  <c:v>Business Class</c:v>
                </c:pt>
                <c:pt idx="4">
                  <c:v>French Destinations</c:v>
                </c:pt>
                <c:pt idx="5">
                  <c:v>General Terms</c:v>
                </c:pt>
                <c:pt idx="6">
                  <c:v>Geo Targeted Atlanta</c:v>
                </c:pt>
                <c:pt idx="7">
                  <c:v>Geo Targeted Boston</c:v>
                </c:pt>
                <c:pt idx="8">
                  <c:v>Geo Targeted Chicago</c:v>
                </c:pt>
                <c:pt idx="9">
                  <c:v>Geo Targeted Cincinnati</c:v>
                </c:pt>
                <c:pt idx="10">
                  <c:v>Geo Targeted DC</c:v>
                </c:pt>
                <c:pt idx="11">
                  <c:v>Geo Targeted Detroit</c:v>
                </c:pt>
                <c:pt idx="12">
                  <c:v>Geo Targeted Houston</c:v>
                </c:pt>
                <c:pt idx="13">
                  <c:v>Geo Targeted Los Angeles</c:v>
                </c:pt>
                <c:pt idx="14">
                  <c:v>Geo Targeted Miami</c:v>
                </c:pt>
                <c:pt idx="15">
                  <c:v>Geo Targeted New York</c:v>
                </c:pt>
                <c:pt idx="16">
                  <c:v>Geo Targeted Philadelphia</c:v>
                </c:pt>
                <c:pt idx="17">
                  <c:v>Geo Targeted San Francisco</c:v>
                </c:pt>
                <c:pt idx="18">
                  <c:v>Geo Targeted Seattle</c:v>
                </c:pt>
                <c:pt idx="19">
                  <c:v>Google_Yearlong 2006</c:v>
                </c:pt>
                <c:pt idx="20">
                  <c:v>Outside Western Europe</c:v>
                </c:pt>
                <c:pt idx="21">
                  <c:v>Paris &amp; France Terms</c:v>
                </c:pt>
                <c:pt idx="22">
                  <c:v>Unassigned</c:v>
                </c:pt>
                <c:pt idx="23">
                  <c:v>Western Europe Destinations</c:v>
                </c:pt>
              </c:strCache>
            </c:strRef>
          </c:cat>
          <c:val>
            <c:numRef>
              <c:f>'ROAS by Campaign'!$B$4:$B$27</c:f>
              <c:numCache>
                <c:formatCode>0.00%</c:formatCode>
                <c:ptCount val="24"/>
                <c:pt idx="0">
                  <c:v>5.4135137007932199</c:v>
                </c:pt>
                <c:pt idx="1">
                  <c:v>30.494118441912583</c:v>
                </c:pt>
                <c:pt idx="2">
                  <c:v>4.8639168000585427</c:v>
                </c:pt>
                <c:pt idx="3">
                  <c:v>-0.99720644537474212</c:v>
                </c:pt>
                <c:pt idx="4">
                  <c:v>-0.58365977268664382</c:v>
                </c:pt>
                <c:pt idx="5">
                  <c:v>2.2613875494026403</c:v>
                </c:pt>
                <c:pt idx="6">
                  <c:v>-0.75380604952447727</c:v>
                </c:pt>
                <c:pt idx="7">
                  <c:v>0.10833709995029876</c:v>
                </c:pt>
                <c:pt idx="8">
                  <c:v>0.45151159142029329</c:v>
                </c:pt>
                <c:pt idx="9">
                  <c:v>-1</c:v>
                </c:pt>
                <c:pt idx="10">
                  <c:v>17.724147644031842</c:v>
                </c:pt>
                <c:pt idx="11">
                  <c:v>0.33326118326118331</c:v>
                </c:pt>
                <c:pt idx="12">
                  <c:v>0.61209532325013338</c:v>
                </c:pt>
                <c:pt idx="13">
                  <c:v>-0.56484488061184579</c:v>
                </c:pt>
                <c:pt idx="14">
                  <c:v>2.2721893491124261</c:v>
                </c:pt>
                <c:pt idx="15">
                  <c:v>1.5266911735689139</c:v>
                </c:pt>
                <c:pt idx="16">
                  <c:v>-3.402646502835531E-2</c:v>
                </c:pt>
                <c:pt idx="17">
                  <c:v>2.0049598375893236</c:v>
                </c:pt>
                <c:pt idx="18">
                  <c:v>0.58033699317049825</c:v>
                </c:pt>
                <c:pt idx="19">
                  <c:v>-0.37012800888389036</c:v>
                </c:pt>
                <c:pt idx="20">
                  <c:v>-1</c:v>
                </c:pt>
                <c:pt idx="21">
                  <c:v>0.78010727147349124</c:v>
                </c:pt>
                <c:pt idx="22">
                  <c:v>2.7050212570265861</c:v>
                </c:pt>
                <c:pt idx="23">
                  <c:v>9.0219603782873179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FF-440C-B306-48DE4CE94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5277999"/>
        <c:axId val="305277519"/>
      </c:barChart>
      <c:catAx>
        <c:axId val="30527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277519"/>
        <c:crosses val="autoZero"/>
        <c:auto val="1"/>
        <c:lblAlgn val="ctr"/>
        <c:lblOffset val="100"/>
        <c:noMultiLvlLbl val="0"/>
      </c:catAx>
      <c:valAx>
        <c:axId val="305277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27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[AirFranceAnalysis.xlsx]Combo Chart!PivotTable3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vs. Cost Per Booking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'Combo Chart'!$B$3</c:f>
              <c:strCache>
                <c:ptCount val="1"/>
                <c:pt idx="0">
                  <c:v>Average of Cost per Booking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'Combo Chart'!$A$4:$A$11</c:f>
              <c:strCache>
                <c:ptCount val="7"/>
                <c:pt idx="0">
                  <c:v>Google - Global</c:v>
                </c:pt>
                <c:pt idx="1">
                  <c:v>Google - US</c:v>
                </c:pt>
                <c:pt idx="2">
                  <c:v>MSN - Global</c:v>
                </c:pt>
                <c:pt idx="3">
                  <c:v>MSN - US</c:v>
                </c:pt>
                <c:pt idx="4">
                  <c:v>Overture - Global</c:v>
                </c:pt>
                <c:pt idx="5">
                  <c:v>Overture - US</c:v>
                </c:pt>
                <c:pt idx="6">
                  <c:v>Yahoo - US</c:v>
                </c:pt>
              </c:strCache>
            </c:strRef>
          </c:cat>
          <c:val>
            <c:numRef>
              <c:f>'Combo Chart'!$B$4:$B$11</c:f>
              <c:numCache>
                <c:formatCode>"$"#,##0.00</c:formatCode>
                <c:ptCount val="7"/>
                <c:pt idx="0">
                  <c:v>70.896471701598571</c:v>
                </c:pt>
                <c:pt idx="1">
                  <c:v>25.11688327153891</c:v>
                </c:pt>
                <c:pt idx="2">
                  <c:v>11.165816860454102</c:v>
                </c:pt>
                <c:pt idx="3">
                  <c:v>5.1577144652083682</c:v>
                </c:pt>
                <c:pt idx="4">
                  <c:v>16.46869862688833</c:v>
                </c:pt>
                <c:pt idx="5">
                  <c:v>43.660687422378814</c:v>
                </c:pt>
                <c:pt idx="6">
                  <c:v>7.9565704340701782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FD-46C0-8452-DC816E428499}"/>
            </c:ext>
          </c:extLst>
        </c:ser>
        <c:ser>
          <c:idx val="1"/>
          <c:order val="1"/>
          <c:tx>
            <c:strRef>
              <c:f>'Combo Chart'!$C$3</c:f>
              <c:strCache>
                <c:ptCount val="1"/>
                <c:pt idx="0">
                  <c:v>Average of Revenue per Booking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'Combo Chart'!$A$4:$A$11</c:f>
              <c:strCache>
                <c:ptCount val="7"/>
                <c:pt idx="0">
                  <c:v>Google - Global</c:v>
                </c:pt>
                <c:pt idx="1">
                  <c:v>Google - US</c:v>
                </c:pt>
                <c:pt idx="2">
                  <c:v>MSN - Global</c:v>
                </c:pt>
                <c:pt idx="3">
                  <c:v>MSN - US</c:v>
                </c:pt>
                <c:pt idx="4">
                  <c:v>Overture - Global</c:v>
                </c:pt>
                <c:pt idx="5">
                  <c:v>Overture - US</c:v>
                </c:pt>
                <c:pt idx="6">
                  <c:v>Yahoo - US</c:v>
                </c:pt>
              </c:strCache>
            </c:strRef>
          </c:cat>
          <c:val>
            <c:numRef>
              <c:f>'Combo Chart'!$C$4:$C$11</c:f>
              <c:numCache>
                <c:formatCode>"$"#,##0.00</c:formatCode>
                <c:ptCount val="7"/>
                <c:pt idx="0">
                  <c:v>1166.3109159347555</c:v>
                </c:pt>
                <c:pt idx="1">
                  <c:v>1126.1172903225815</c:v>
                </c:pt>
                <c:pt idx="2">
                  <c:v>1128.0949612403099</c:v>
                </c:pt>
                <c:pt idx="3">
                  <c:v>1296.7842857142857</c:v>
                </c:pt>
                <c:pt idx="4">
                  <c:v>1156.1416666666667</c:v>
                </c:pt>
                <c:pt idx="5">
                  <c:v>1202.1911764705881</c:v>
                </c:pt>
                <c:pt idx="6">
                  <c:v>1332.7627643504534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FD-46C0-8452-DC816E428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2931535"/>
        <c:axId val="662931055"/>
      </c:barChart>
      <c:catAx>
        <c:axId val="6629315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Publisher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931055"/>
        <c:crosses val="autoZero"/>
        <c:auto val="1"/>
        <c:lblAlgn val="ctr"/>
        <c:lblOffset val="100"/>
        <c:noMultiLvlLbl val="0"/>
      </c:catAx>
      <c:valAx>
        <c:axId val="66293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931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4</xdr:row>
      <xdr:rowOff>125730</xdr:rowOff>
    </xdr:from>
    <xdr:to>
      <xdr:col>15</xdr:col>
      <xdr:colOff>194309</xdr:colOff>
      <xdr:row>27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1B3CDD9-FC8E-C184-B881-58365FF980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241934</xdr:colOff>
      <xdr:row>2</xdr:row>
      <xdr:rowOff>83820</xdr:rowOff>
    </xdr:from>
    <xdr:to>
      <xdr:col>13</xdr:col>
      <xdr:colOff>628650</xdr:colOff>
      <xdr:row>24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AEAC03-BE88-B158-F59A-69B9EF80B1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ylo" refreshedDate="45999.709053819446" createdVersion="8" refreshedVersion="8" minRefreshableVersion="3" recordCount="4510" xr:uid="{FB3DF3B3-69F3-4408-897C-F08A117C86C4}">
  <cacheSource type="worksheet">
    <worksheetSource ref="A1:AB4511" sheet="data_cleaned"/>
  </cacheSource>
  <cacheFields count="29">
    <cacheField name="Publisher Name" numFmtId="0">
      <sharedItems count="7">
        <s v="Yahoo - US"/>
        <s v="MSN - Global"/>
        <s v="Google - Global"/>
        <s v="Overture - Global"/>
        <s v="Google - US"/>
        <s v="Overture - US"/>
        <s v="MSN - US"/>
      </sharedItems>
    </cacheField>
    <cacheField name="Keyword" numFmtId="0">
      <sharedItems/>
    </cacheField>
    <cacheField name="Match Type" numFmtId="0">
      <sharedItems/>
    </cacheField>
    <cacheField name="Campaign" numFmtId="0">
      <sharedItems/>
    </cacheField>
    <cacheField name="Keyword Group" numFmtId="0">
      <sharedItems/>
    </cacheField>
    <cacheField name="Bid Strategy" numFmtId="0">
      <sharedItems/>
    </cacheField>
    <cacheField name="Search Engine Bid" numFmtId="164">
      <sharedItems containsSemiMixedTypes="0" containsString="0" containsNumber="1" minValue="0" maxValue="27.5"/>
    </cacheField>
    <cacheField name="Clicks" numFmtId="0">
      <sharedItems containsSemiMixedTypes="0" containsString="0" containsNumber="1" containsInteger="1" minValue="0" maxValue="34012"/>
    </cacheField>
    <cacheField name="Click Charges" numFmtId="164">
      <sharedItems containsSemiMixedTypes="0" containsString="0" containsNumber="1" minValue="0" maxValue="46188.437314750008"/>
    </cacheField>
    <cacheField name="Avg. Cost per Click" numFmtId="164">
      <sharedItems containsSemiMixedTypes="0" containsString="0" containsNumber="1" minValue="0" maxValue="10"/>
    </cacheField>
    <cacheField name="Impressions" numFmtId="0">
      <sharedItems containsSemiMixedTypes="0" containsString="0" containsNumber="1" containsInteger="1" minValue="0" maxValue="8342415"/>
    </cacheField>
    <cacheField name="Engine Click Thru %" numFmtId="10">
      <sharedItems containsSemiMixedTypes="0" containsString="0" containsNumber="1" minValue="0" maxValue="2"/>
    </cacheField>
    <cacheField name="Avg. Pos." numFmtId="2">
      <sharedItems containsSemiMixedTypes="0" containsString="0" containsNumber="1" minValue="0" maxValue="15"/>
    </cacheField>
    <cacheField name="Trans. Conv. %" numFmtId="10">
      <sharedItems containsSemiMixedTypes="0" containsString="0" containsNumber="1" minValue="0" maxValue="9"/>
    </cacheField>
    <cacheField name="Total Cost/ Trans." numFmtId="164">
      <sharedItems containsSemiMixedTypes="0" containsString="0" containsNumber="1" minValue="0" maxValue="9597.1749873999997"/>
    </cacheField>
    <cacheField name="Total Revenue" numFmtId="164">
      <sharedItems containsSemiMixedTypes="0" containsString="0" containsNumber="1" minValue="0" maxValue="567463.4"/>
    </cacheField>
    <cacheField name="Total Cost" numFmtId="164">
      <sharedItems containsSemiMixedTypes="0" containsString="0" containsNumber="1" minValue="0" maxValue="46188.437314750008"/>
    </cacheField>
    <cacheField name="Net Revenue (Profit)" numFmtId="164">
      <sharedItems containsSemiMixedTypes="0" containsString="0" containsNumber="1" minValue="-8725.9249873999997" maxValue="549524.05027343752"/>
    </cacheField>
    <cacheField name="Return on Ad Dollar Spent" numFmtId="10">
      <sharedItems containsSemiMixedTypes="0" containsString="0" containsNumber="1" minValue="-1" maxValue="3794.8702702702708"/>
    </cacheField>
    <cacheField name="Total Volume of Bookings" numFmtId="0">
      <sharedItems containsSemiMixedTypes="0" containsString="0" containsNumber="1" containsInteger="1" minValue="0" maxValue="439"/>
    </cacheField>
    <cacheField name="Avg. Revenue per Booking" numFmtId="164">
      <sharedItems containsMixedTypes="1" containsNumber="1" minValue="34" maxValue="5877.75"/>
    </cacheField>
    <cacheField name="Probability of Booking" numFmtId="10">
      <sharedItems containsSemiMixedTypes="0" containsString="0" containsNumber="1" minValue="0" maxValue="0.81818181818181812"/>
    </cacheField>
    <cacheField name="Margin %" numFmtId="10">
      <sharedItems containsSemiMixedTypes="0" containsString="0" containsNumber="1" minValue="-10.939468178104574" maxValue="1" count="369">
        <n v="0.99973655580175325"/>
        <n v="0.99960297293863554"/>
        <n v="0.99900679225938749"/>
        <n v="0.99861123632255355"/>
        <n v="0.99764705882352933"/>
        <n v="0.99711109888295824"/>
        <n v="0.99690753759900319"/>
        <n v="0.99689154664655832"/>
        <n v="0.99655485790647724"/>
        <n v="0.99649251671243955"/>
        <n v="0.996412829573179"/>
        <n v="0.99588798662043054"/>
        <n v="0.99568611567861887"/>
        <n v="0.99515742686527509"/>
        <n v="0.99470309453582373"/>
        <n v="0.99463000948414948"/>
        <n v="0.99456741459470388"/>
        <n v="0.99452660277594185"/>
        <n v="0.99436020082773591"/>
        <n v="0.99412296564195302"/>
        <n v="0.99399859957983194"/>
        <n v="0.99382855708898943"/>
        <n v="0.99346998329240954"/>
        <n v="0.99285675631798254"/>
        <n v="0.99283180610774457"/>
        <n v="0.99282365802401751"/>
        <n v="0.9924068873780667"/>
        <n v="0.99230452019315185"/>
        <n v="0.99220346286082983"/>
        <n v="0.99219855467960383"/>
        <n v="0.99195232167435354"/>
        <n v="0.99181644885620912"/>
        <n v="0.99154901966666664"/>
        <n v="0.99151398296046289"/>
        <n v="0.99140068086957034"/>
        <n v="0.99136383814161044"/>
        <n v="0.99106478034251677"/>
        <n v="0.99076445238336719"/>
        <n v="0.99075059888208672"/>
        <n v="0.99015316810089016"/>
        <n v="0.98996434941176481"/>
        <n v="0.98981900452488691"/>
        <n v="0.9897520444473753"/>
        <n v="0.98964534358288769"/>
        <n v="0.98923966457698609"/>
        <n v="0.98902252771039689"/>
        <n v="0.98901937696671116"/>
        <n v="0.98887811302648598"/>
        <n v="0.9888770053475936"/>
        <n v="0.98874755381604695"/>
        <n v="0.98851038669346203"/>
        <n v="0.98846845110020898"/>
        <n v="0.98781731065857892"/>
        <n v="0.98781422440220723"/>
        <n v="0.98649442658810094"/>
        <n v="0.98556879270243858"/>
        <n v="0.98524534191786162"/>
        <n v="0.98513305952970909"/>
        <n v="0.98493730247731681"/>
        <n v="0.98439533899460729"/>
        <n v="0.9843509219671609"/>
        <n v="0.98302950196336436"/>
        <n v="0.98282085593582891"/>
        <n v="0.98247118786889609"/>
        <n v="0.98239234215964788"/>
        <n v="0.9816176475938968"/>
        <n v="0.9816084558823529"/>
        <n v="0.98058023484631374"/>
        <n v="0.98010897586126078"/>
        <n v="0.97951480282487613"/>
        <n v="0.9792931993021663"/>
        <n v="0.97822554468638279"/>
        <n v="0.97808749624143476"/>
        <n v="0.97760104202576203"/>
        <n v="0.97741124564567172"/>
        <n v="0.97632648100562536"/>
        <n v="0.97551546391752575"/>
        <n v="0.97502731742851945"/>
        <n v="0.97466730377557154"/>
        <n v="0.97439228091946561"/>
        <n v="0.97430993497363794"/>
        <n v="0.97414303636049726"/>
        <n v="0.9739587971767375"/>
        <n v="0.973297562864335"/>
        <n v="0.973003735430362"/>
        <n v="0.97176302327939379"/>
        <n v="0.97123078286879183"/>
        <n v="0.97114743197425735"/>
        <n v="0.97090686274509796"/>
        <n v="0.96998115102397775"/>
        <n v="0.96992508205183359"/>
        <n v="0.9697058823529412"/>
        <n v="0.96839767156862744"/>
        <n v="0.96838677221022096"/>
        <n v="0.96834598079005907"/>
        <n v="0.96783413070047819"/>
        <n v="0.96714079076060755"/>
        <n v="0.96649655307710092"/>
        <n v="0.96632102162573197"/>
        <n v="0.96569359124231779"/>
        <n v="0.96554943836730101"/>
        <n v="0.96524281084227281"/>
        <n v="0.96521298239350906"/>
        <n v="0.96494117658823531"/>
        <n v="0.96472871754430323"/>
        <n v="0.96393966543258647"/>
        <n v="0.96266678770866709"/>
        <n v="0.96224100579327188"/>
        <n v="0.96123097613313802"/>
        <n v="0.9609361988894477"/>
        <n v="0.96012820035862978"/>
        <n v="0.96003531867007674"/>
        <n v="0.95974082702387886"/>
        <n v="0.95882602454722343"/>
        <n v="0.95879156016624045"/>
        <n v="0.95854418868163227"/>
        <n v="0.95844838536971433"/>
        <n v="0.95758010604973698"/>
        <n v="0.95726030838838561"/>
        <n v="0.95712760993833024"/>
        <n v="0.9562892207201924"/>
        <n v="0.95598956224260356"/>
        <n v="0.95575292010865542"/>
        <n v="0.95511353561992174"/>
        <n v="0.95503857287983496"/>
        <n v="0.95370071153846159"/>
        <n v="0.95355846105664488"/>
        <n v="0.95282715574201848"/>
        <n v="0.9523720933737837"/>
        <n v="0.95117249602543719"/>
        <n v="0.95110854799436118"/>
        <n v="0.95106792752100844"/>
        <n v="0.94917144678138954"/>
        <n v="0.94913692047930287"/>
        <n v="0.94803403527857644"/>
        <n v="0.94453444959319177"/>
        <n v="0.94207562745091733"/>
        <n v="0.94109527457824815"/>
        <n v="0.9410214731452784"/>
        <n v="0.9409272193419741"/>
        <n v="0.94019128653638007"/>
        <n v="0.93881158556868949"/>
        <n v="0.93875280124384552"/>
        <n v="0.93846665667077089"/>
        <n v="0.93818785580645159"/>
        <n v="0.93618143459915615"/>
        <n v="0.93440402481617646"/>
        <n v="0.93362586993991137"/>
        <n v="0.93243106095967798"/>
        <n v="0.93174792492492486"/>
        <n v="0.93151434148976398"/>
        <n v="0.92958523907900958"/>
        <n v="0.92787114845938379"/>
        <n v="0.92510478505716898"/>
        <n v="0.92487993416284875"/>
        <n v="0.92312350104281138"/>
        <n v="0.922221647787275"/>
        <n v="0.92151194506040168"/>
        <n v="0.91885637503732454"/>
        <n v="0.91848220935981228"/>
        <n v="0.91645141953798914"/>
        <n v="0.91530330888480393"/>
        <n v="0.91006306430357731"/>
        <n v="0.90795614655798684"/>
        <n v="0.90320802358480523"/>
        <n v="0.90091973332677555"/>
        <n v="0.89569697608533549"/>
        <n v="0.89412318638528854"/>
        <n v="0.89283009341075492"/>
        <n v="0.89022058838235296"/>
        <n v="0.88816993531520128"/>
        <n v="0.88360407250678719"/>
        <n v="0.88298765985739369"/>
        <n v="0.88260973784496333"/>
        <n v="0.88218448891584134"/>
        <n v="0.88007871448435138"/>
        <n v="0.87732781654596514"/>
        <n v="0.87549396037032856"/>
        <n v="0.87439840053475937"/>
        <n v="0.87257340798458682"/>
        <n v="0.87076809162082103"/>
        <n v="0.8683303919017995"/>
        <n v="0.86569627911164471"/>
        <n v="0.86308032153878245"/>
        <n v="0.86258438036403084"/>
        <n v="0.85972850684880975"/>
        <n v="0.85787815245098042"/>
        <n v="0.85764786683904326"/>
        <n v="0.85625944713597435"/>
        <n v="0.85426401908672345"/>
        <n v="0.8531286963044169"/>
        <n v="0.85256634551951627"/>
        <n v="0.84805583262711859"/>
        <n v="0.84643754684591399"/>
        <n v="0.84106378580099983"/>
        <n v="0.84102009447967097"/>
        <n v="0.83923230396311066"/>
        <n v="0.83678052051444241"/>
        <n v="0.82504428132283025"/>
        <n v="0.82246204975094883"/>
        <n v="0.82239566976643597"/>
        <n v="0.81968757158877847"/>
        <n v="0.81931985367647053"/>
        <n v="0.81846144942289667"/>
        <n v="0.81801822096783261"/>
        <n v="0.81697025489847919"/>
        <n v="0.81580022920195472"/>
        <n v="0.81511962718114772"/>
        <n v="0.813175217014941"/>
        <n v="0.81246988746660243"/>
        <n v="0.80969015185856752"/>
        <n v="0.80870000542206277"/>
        <n v="0.80800796729164526"/>
        <n v="0.80175597831666134"/>
        <n v="0.79694424310234935"/>
        <n v="0.79561214921090384"/>
        <n v="0.78871609825903455"/>
        <n v="0.78779156946693052"/>
        <n v="0.78696606121202028"/>
        <n v="0.77274893979032455"/>
        <n v="0.7718983957219252"/>
        <n v="0.7631997948814494"/>
        <n v="0.76161064504201692"/>
        <n v="0.75748424423462568"/>
        <n v="0.75378628189788477"/>
        <n v="0.75240904597699187"/>
        <n v="0.75052715891078314"/>
        <n v="0.74966017820369046"/>
        <n v="0.74564270242214525"/>
        <n v="0.7447382637614679"/>
        <n v="0.74029341688081107"/>
        <n v="0.73903496350709552"/>
        <n v="0.73603052790547174"/>
        <n v="0.73229847500961165"/>
        <n v="0.73030090731899611"/>
        <n v="0.72965448315248427"/>
        <n v="0.72507677769903145"/>
        <n v="0.72345875476947541"/>
        <n v="0.72299903567984558"/>
        <n v="0.7190916189484643"/>
        <n v="0.71574523324742267"/>
        <n v="0.71372245529958123"/>
        <n v="0.70704573547589622"/>
        <n v="0.70660621070034635"/>
        <n v="0.69836098503094868"/>
        <n v="0.69715342559339533"/>
        <n v="0.69361764717647056"/>
        <n v="0.69338203913142393"/>
        <n v="0.69165685789867737"/>
        <n v="0.68655224212631238"/>
        <n v="0.6819277119064493"/>
        <n v="0.67990574708153528"/>
        <n v="0.67350138220909128"/>
        <n v="0.66680304930795853"/>
        <n v="0.6654754516140825"/>
        <n v="0.65941680613633713"/>
        <n v="0.65734647542282443"/>
        <n v="0.65415118400318517"/>
        <n v="0.65139235032892639"/>
        <n v="0.64309896012178303"/>
        <n v="0.64238268605419702"/>
        <n v="0.63380418072755418"/>
        <n v="0.62070863538011689"/>
        <n v="0.61940911592715708"/>
        <n v="0.61719779675332465"/>
        <n v="0.61203377454073116"/>
        <n v="0.61164122361921858"/>
        <n v="0.61051894886149627"/>
        <n v="0.60610352335868389"/>
        <n v="0.60173457831193133"/>
        <n v="0.60153803895311042"/>
        <n v="0.59609840348972176"/>
        <n v="0.58722076857435423"/>
        <n v="0.58501928205939913"/>
        <n v="0.58440185161929936"/>
        <n v="0.57854848770327238"/>
        <n v="0.57595431789737173"/>
        <n v="0.57583789500683991"/>
        <n v="0.55175387070154691"/>
        <n v="0.55016869816879366"/>
        <n v="0.52859131078639077"/>
        <n v="0.52390171511541317"/>
        <n v="0.52007996409978319"/>
        <n v="0.4978931891281812"/>
        <n v="0.48625538047406569"/>
        <n v="0.48179440468303825"/>
        <n v="0.47925008115183237"/>
        <n v="0.47879170379719055"/>
        <n v="0.47076023529411759"/>
        <n v="0.46296573653707918"/>
        <n v="0.46141964800819646"/>
        <n v="0.46104064324295763"/>
        <n v="0.45896073993808045"/>
        <n v="0.44041481415514411"/>
        <n v="0.43880704841130852"/>
        <n v="0.41464872173144879"/>
        <n v="0.41332002449045929"/>
        <n v="0.39493391819112039"/>
        <n v="0.39254400330432504"/>
        <n v="0.38784062751872384"/>
        <n v="0.38117305391178069"/>
        <n v="0.37242730558356435"/>
        <n v="0.36062511986949136"/>
        <n v="0.34264085610573347"/>
        <n v="0.32571758290033065"/>
        <n v="0.31821496028548413"/>
        <n v="0.31794789877425528"/>
        <n v="0.31703775450928184"/>
        <n v="0.28862708406908738"/>
        <n v="0.27331804303831625"/>
        <n v="0.26782349197040795"/>
        <n v="0.2571582633281419"/>
        <n v="0.25496195187165782"/>
        <n v="0.25031781217496818"/>
        <n v="0.22529578411931347"/>
        <n v="0.18037462370682095"/>
        <n v="0.13563327517235621"/>
        <n v="0.12601699870401045"/>
        <n v="0.1104781333087978"/>
        <n v="9.4205279904699277E-2"/>
        <n v="6.7968227028397679E-2"/>
        <n v="5.940168546904636E-2"/>
        <n v="4.9385436055018831E-3"/>
        <n v="-8.6646473532010753E-3"/>
        <n v="-6.4667670558115189E-2"/>
        <n v="-8.6751506262192662E-2"/>
        <n v="-0.11627906976744187"/>
        <n v="-0.11684474765442121"/>
        <n v="-0.12514373818000885"/>
        <n v="-0.14070147270079117"/>
        <n v="-0.1431458076672405"/>
        <n v="-0.14535379076086952"/>
        <n v="-0.17070809367508777"/>
        <n v="-0.27920068720003172"/>
        <n v="-0.35498564925872794"/>
        <n v="-0.38319913929236499"/>
        <n v="-0.44764748195766746"/>
        <n v="1"/>
        <n v="-0.55192534266477655"/>
        <n v="-0.57869633863275016"/>
        <n v="-0.68613274357840315"/>
        <n v="-0.7161098038660223"/>
        <n v="-0.74001109378468366"/>
        <n v="-0.79472881097837578"/>
        <n v="-0.89990621764705869"/>
        <n v="-0.94778008783888357"/>
        <n v="-0.9916695968210637"/>
        <n v="-1.0168339044117649"/>
        <n v="-1.032129089186957"/>
        <n v="-1.0489294917820069"/>
        <n v="-1.1818727448979591"/>
        <n v="-1.3515345222826083"/>
        <n v="-1.7430327422116054"/>
        <n v="-1.979241758735458"/>
        <n v="-2.1993033978328174"/>
        <n v="-2.5436612368154159"/>
        <n v="-3.1991669481468885"/>
        <n v="-3.4374758594262294"/>
        <n v="-3.4563516544117641"/>
        <n v="-3.5656604705237358"/>
        <n v="-4.406431801689906"/>
        <n v="-5.1074974700854696"/>
        <n v="-6.3850499208494202"/>
        <n v="-7.617546656896204"/>
        <n v="-7.9720588095588241"/>
        <n v="-10.015408880803443"/>
        <n v="-10.547318324999999"/>
        <n v="-10.939468178104574"/>
        <n v="0"/>
      </sharedItems>
    </cacheField>
    <cacheField name="Cost per Booking" numFmtId="164">
      <sharedItems containsSemiMixedTypes="0" containsString="0" containsNumber="1" minValue="0" maxValue="9597.1749873999997"/>
    </cacheField>
    <cacheField name="Budgeted Cost" numFmtId="164">
      <sharedItems containsSemiMixedTypes="0" containsString="0" containsNumber="1" minValue="0" maxValue="41569.593583275011"/>
    </cacheField>
    <cacheField name="Budgeted Revenue" numFmtId="164">
      <sharedItems containsSemiMixedTypes="0" containsString="0" containsNumber="1" minValue="-9162.2212367699995" maxValue="577000.25278710946"/>
    </cacheField>
    <cacheField name="Cost Variance" numFmtId="164">
      <sharedItems containsSemiMixedTypes="0" containsString="0" containsNumber="1" minValue="0" maxValue="4618.8437314749972"/>
    </cacheField>
    <cacheField name="Revenue Variance" numFmtId="164">
      <sharedItems containsSemiMixedTypes="0" containsString="0" containsNumber="1" minValue="-27476.202513671946" maxValue="436.29624936999971"/>
    </cacheField>
    <cacheField name="RevenuePerBooking" numFmtId="0" formula="'Total Revenue'/'Total Volume of Booking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ylo" refreshedDate="45999.741227777777" createdVersion="8" refreshedVersion="8" minRefreshableVersion="3" recordCount="4511" xr:uid="{A438B5F4-FBD4-4183-A759-D5C97495931C}">
  <cacheSource type="worksheet">
    <worksheetSource ref="A1:AB1048576" sheet="data_cleaned"/>
  </cacheSource>
  <cacheFields count="31">
    <cacheField name="Publisher Name" numFmtId="0">
      <sharedItems containsBlank="1" count="8">
        <s v="Yahoo - US"/>
        <s v="MSN - Global"/>
        <s v="Google - Global"/>
        <s v="Overture - Global"/>
        <s v="Google - US"/>
        <s v="Overture - US"/>
        <s v="MSN - US"/>
        <m/>
      </sharedItems>
    </cacheField>
    <cacheField name="Keyword" numFmtId="0">
      <sharedItems containsBlank="1"/>
    </cacheField>
    <cacheField name="Match Type" numFmtId="0">
      <sharedItems containsBlank="1"/>
    </cacheField>
    <cacheField name="Campaign" numFmtId="0">
      <sharedItems containsBlank="1" count="25">
        <s v="Western Europe Destinations"/>
        <s v="Geo Targeted DC"/>
        <s v="Air France Brand &amp; French Destinations"/>
        <s v="Air France Global Campaign"/>
        <s v="Unassigned"/>
        <s v="Geo Targeted San Francisco"/>
        <s v="Air France Branded"/>
        <s v="Geo Targeted New York"/>
        <s v="Geo Targeted Miami"/>
        <s v="Geo Targeted Detroit"/>
        <s v="Geo Targeted Boston"/>
        <s v="Geo Targeted Houston"/>
        <s v="Paris &amp; France Terms"/>
        <s v="Google_Yearlong 2006"/>
        <s v="Geo Targeted Philadelphia"/>
        <s v="Geo Targeted Chicago"/>
        <s v="Geo Targeted Seattle"/>
        <s v="Geo Targeted Los Angeles"/>
        <s v="French Destinations"/>
        <s v="Geo Targeted Atlanta"/>
        <s v="General Terms"/>
        <s v="Business Class"/>
        <s v="Outside Western Europe"/>
        <s v="Geo Targeted Cincinnati"/>
        <m/>
      </sharedItems>
    </cacheField>
    <cacheField name="Keyword Group" numFmtId="0">
      <sharedItems containsBlank="1"/>
    </cacheField>
    <cacheField name="Bid Strategy" numFmtId="0">
      <sharedItems containsBlank="1"/>
    </cacheField>
    <cacheField name="Search Engine Bid" numFmtId="164">
      <sharedItems containsString="0" containsBlank="1" containsNumber="1" minValue="0" maxValue="27.5"/>
    </cacheField>
    <cacheField name="Clicks" numFmtId="0">
      <sharedItems containsString="0" containsBlank="1" containsNumber="1" containsInteger="1" minValue="0" maxValue="34012"/>
    </cacheField>
    <cacheField name="Click Charges" numFmtId="164">
      <sharedItems containsString="0" containsBlank="1" containsNumber="1" minValue="0" maxValue="46188.437314750008"/>
    </cacheField>
    <cacheField name="Avg. Cost per Click" numFmtId="164">
      <sharedItems containsString="0" containsBlank="1" containsNumber="1" minValue="0" maxValue="10"/>
    </cacheField>
    <cacheField name="Impressions" numFmtId="0">
      <sharedItems containsString="0" containsBlank="1" containsNumber="1" containsInteger="1" minValue="0" maxValue="8342415"/>
    </cacheField>
    <cacheField name="Engine Click Thru %" numFmtId="0">
      <sharedItems containsString="0" containsBlank="1" containsNumber="1" minValue="0" maxValue="2"/>
    </cacheField>
    <cacheField name="Avg. Pos." numFmtId="2">
      <sharedItems containsString="0" containsBlank="1" containsNumber="1" minValue="0" maxValue="15"/>
    </cacheField>
    <cacheField name="Trans. Conv. %" numFmtId="10">
      <sharedItems containsString="0" containsBlank="1" containsNumber="1" minValue="0" maxValue="9"/>
    </cacheField>
    <cacheField name="Total Cost/ Trans." numFmtId="164">
      <sharedItems containsString="0" containsBlank="1" containsNumber="1" minValue="0" maxValue="9597.1749873999997"/>
    </cacheField>
    <cacheField name="Total Revenue" numFmtId="164">
      <sharedItems containsString="0" containsBlank="1" containsNumber="1" minValue="0" maxValue="567463.4"/>
    </cacheField>
    <cacheField name="Total Cost" numFmtId="164">
      <sharedItems containsString="0" containsBlank="1" containsNumber="1" minValue="0" maxValue="46188.437314750008"/>
    </cacheField>
    <cacheField name="Net Revenue (Profit)" numFmtId="164">
      <sharedItems containsString="0" containsBlank="1" containsNumber="1" minValue="-8725.9249873999997" maxValue="549524.05027343752" count="2799">
        <n v="8775.6375000000007"/>
        <n v="1573.575"/>
        <n v="389.76249999999999"/>
        <n v="1662.8375001625002"/>
        <n v="932.8"/>
        <n v="1812.05"/>
        <n v="1680.3374999999999"/>
        <n v="3784.3000002250001"/>
        <n v="1507.7875000125"/>
        <n v="2340.312500125"/>
        <n v="7392.1875000375003"/>
        <n v="11225.500001987501"/>
        <n v="22977.100001375002"/>
        <n v="48316.037505350003"/>
        <n v="892.00000002499996"/>
        <n v="5702.4625018750003"/>
        <n v="492.01249999999999"/>
        <n v="1805.6624999999999"/>
        <n v="1465.5875000000001"/>
        <n v="467.28750000000002"/>
        <n v="1774.28750025"/>
        <n v="1976.7250000500001"/>
        <n v="2791.7500000499999"/>
        <n v="917.35"/>
        <n v="2687.0000000499999"/>
        <n v="773.01250013750007"/>
        <n v="671.46249999999998"/>
        <n v="5594.662500075"/>
        <n v="3229.2750004"/>
        <n v="1963.3625"/>
        <n v="6817.7875021"/>
        <n v="1820.9750001"/>
        <n v="632.11250003750001"/>
        <n v="1285.2500004125"/>
        <n v="42172.450013000001"/>
        <n v="10052.925000675001"/>
        <n v="665.5"/>
        <n v="3907.5750002"/>
        <n v="744.44999999999993"/>
        <n v="5672.58750005"/>
        <n v="1388.4250000500001"/>
        <n v="710.9375"/>
        <n v="938.03750012499995"/>
        <n v="980.83750002500005"/>
        <n v="22793.862503249999"/>
        <n v="2201.7125000625001"/>
        <n v="2850.7000011999999"/>
        <n v="214503.23754572499"/>
        <n v="924.6"/>
        <n v="429.46250000000003"/>
        <n v="3000.4750022499998"/>
        <n v="5087.4000007000004"/>
        <n v="484.4750000125"/>
        <n v="2738.9124999999999"/>
        <n v="1469.087500075"/>
        <n v="130159.487557325"/>
        <n v="504.98749999999995"/>
        <n v="993.9500004125"/>
        <n v="483.0625"/>
        <n v="794.06250019999993"/>
        <n v="926.2250000250001"/>
        <n v="11747.350002887499"/>
        <n v="918.93750030000001"/>
        <n v="14747.875001099999"/>
        <n v="32039.400009875"/>
        <n v="3554.4375019375002"/>
        <n v="1334.9875"/>
        <n v="4105.7875013250004"/>
        <n v="418.21249999999998"/>
        <n v="2400.3500000625004"/>
        <n v="231079.85010187502"/>
        <n v="752.50000024999997"/>
        <n v="74575.112525300006"/>
        <n v="10526.612500325"/>
        <n v="5636.9750064500004"/>
        <n v="1405.8125"/>
        <n v="482.58749999999998"/>
        <n v="1070.7750000000001"/>
        <n v="11015.30000035"/>
        <n v="1575.3000005625001"/>
        <n v="471.22500004999995"/>
        <n v="502455.08759615"/>
        <n v="1094.4375003875"/>
        <n v="1836.6125011250001"/>
        <n v="4284.9625002749999"/>
        <n v="34359.062507449999"/>
        <n v="117880.56250912501"/>
        <n v="1237.3875004500001"/>
        <n v="1485.4875"/>
        <n v="5712.0250021500005"/>
        <n v="1352.9000007"/>
        <n v="824.25"/>
        <n v="790.21249999999998"/>
        <n v="549524.05027343752"/>
        <n v="29102.137516375002"/>
        <n v="1164.0625007000001"/>
        <n v="4011.7000000749999"/>
        <n v="41578.875012687495"/>
        <n v="30149.312506824997"/>
        <n v="549.9625002125"/>
        <n v="1499.4500003125002"/>
        <n v="34390.250010374999"/>
        <n v="594.81250039999998"/>
        <n v="1640.4000002"/>
        <n v="5914.8000037000002"/>
        <n v="1402.7250011374999"/>
        <n v="48587.862509250001"/>
        <n v="16040.750014775002"/>
        <n v="3183.2125005624998"/>
        <n v="89127.937523624991"/>
        <n v="2329.1750012500002"/>
        <n v="1970.7125004"/>
        <n v="1153.5125"/>
        <n v="960.88750049999999"/>
        <n v="374.88750002500001"/>
        <n v="2367.7000004624997"/>
        <n v="6751.2625041249994"/>
        <n v="500.57500043750002"/>
        <n v="3629.7875003624999"/>
        <n v="201.76250017500001"/>
        <n v="3261.1375005"/>
        <n v="12372.5125135"/>
        <n v="222631.41264250001"/>
        <n v="12019.387510625"/>
        <n v="1782.6750001374999"/>
        <n v="147.537500075"/>
        <n v="2626.10000175"/>
        <n v="814.762500875"/>
        <n v="92591.662517799996"/>
        <n v="598.28750000000002"/>
        <n v="742.15"/>
        <n v="135.81250005000001"/>
        <n v="1265.8625000000002"/>
        <n v="283.17500022500002"/>
        <n v="1220.0250000000001"/>
        <n v="25754.762517225001"/>
        <n v="249321.16267295001"/>
        <n v="15067.5000031625"/>
        <n v="70350.012515162496"/>
        <n v="3397.5000036000001"/>
        <n v="2779.4875003875004"/>
        <n v="15129.887513025"/>
        <n v="3079.2500009999999"/>
        <n v="11813.8875075"/>
        <n v="1236.062500025"/>
        <n v="754.375"/>
        <n v="482.90000002499994"/>
        <n v="590.42500014999996"/>
        <n v="5281.6625016999997"/>
        <n v="1054.9250006"/>
        <n v="1724.5125003999999"/>
        <n v="294.72500005000001"/>
        <n v="563.125"/>
        <n v="102378.987545075"/>
        <n v="3764.8625040000002"/>
        <n v="4116.3000035000005"/>
        <n v="10697.725003250001"/>
        <n v="3386.9250028750002"/>
        <n v="153.86249999999998"/>
        <n v="822.08750148749994"/>
        <n v="16924.200009749999"/>
        <n v="1493.7750000999999"/>
        <n v="4184.9250012000002"/>
        <n v="2062.1500000624997"/>
        <n v="8478.7750006000006"/>
        <n v="457.93750045000002"/>
        <n v="21622.125002699999"/>
        <n v="403.56250017500003"/>
        <n v="176.82500000000002"/>
        <n v="151.337500025"/>
        <n v="5265.7375039999997"/>
        <n v="4881.9125005999995"/>
        <n v="3495.2625021624999"/>
        <n v="3866.6250005249995"/>
        <n v="654.625"/>
        <n v="933.58750032499995"/>
        <n v="593.60000067500005"/>
        <n v="387.71250035000003"/>
        <n v="163.51250089999999"/>
        <n v="894.47500052499993"/>
        <n v="205.76250005000003"/>
        <n v="3049.7500024374999"/>
        <n v="360.56250025000003"/>
        <n v="28653.662518862504"/>
        <n v="178.90000048749999"/>
        <n v="874.00000006250002"/>
        <n v="1837.5750025500001"/>
        <n v="1592.1375"/>
        <n v="2719.137500325"/>
        <n v="2486.2500011500001"/>
        <n v="1478.6000000000001"/>
        <n v="852.95000037500006"/>
        <n v="850.60000012499995"/>
        <n v="1818.8250006625001"/>
        <n v="244421.46268525001"/>
        <n v="1963.025002525"/>
        <n v="757.57500078750002"/>
        <n v="992.21250220000002"/>
        <n v="442.51250028750002"/>
        <n v="693.50000035000005"/>
        <n v="3137.2750010250002"/>
        <n v="4677.8750022999993"/>
        <n v="557.13750049999999"/>
        <n v="1396.950001875"/>
        <n v="727.30000026250002"/>
        <n v="7822.0000084999992"/>
        <n v="13822.837503575001"/>
        <n v="226.56250037499998"/>
        <n v="1945.7250005124999"/>
        <n v="927.47500003749997"/>
        <n v="759.12500187499995"/>
        <n v="1554.8875004250001"/>
        <n v="2353.00000155"/>
        <n v="19243.987518350001"/>
        <n v="2625.612503325"/>
        <n v="332.72500079999998"/>
        <n v="1644.5125006750002"/>
        <n v="656.90000020000002"/>
        <n v="1416.7750000000001"/>
        <n v="27762.512522399997"/>
        <n v="360.86250000000001"/>
        <n v="3547.2000066500004"/>
        <n v="679.73750070000006"/>
        <n v="1586.4750011250001"/>
        <n v="1072.5625005125003"/>
        <n v="16596.262531637498"/>
        <n v="1548.3000024749999"/>
        <n v="1103.0125031999999"/>
        <n v="290.91250034999996"/>
        <n v="828.00000164999994"/>
        <n v="792.22500007500003"/>
        <n v="1291.537502225"/>
        <n v="824.5750004125"/>
        <n v="571.41250004999995"/>
        <n v="1667.3500015"/>
        <n v="766.57499999999993"/>
        <n v="613.85"/>
        <n v="819.10000215000014"/>
        <n v="74.974999999999994"/>
        <n v="690.6875"/>
        <n v="2124.475001325"/>
        <n v="979.76250051250008"/>
        <n v="486.2"/>
        <n v="6101.0500050499995"/>
        <n v="3317.0750066999999"/>
        <n v="1013.3125041000001"/>
        <n v="884.36250014999996"/>
        <n v="1371.4750042999999"/>
        <n v="3995.4250053374999"/>
        <n v="206.00000025000003"/>
        <n v="481.10000074999999"/>
        <n v="1496.8125021999999"/>
        <n v="2282.4625092374999"/>
        <n v="2139.0375018750001"/>
        <n v="910.13750140000002"/>
        <n v="4251.4250033624994"/>
        <n v="2032.7125059500001"/>
        <n v="2526.0375045874998"/>
        <n v="2549.712507275"/>
        <n v="2099.0750058374997"/>
        <n v="485.96250200000003"/>
        <n v="245.66250045000001"/>
        <n v="451.10000076249997"/>
        <n v="6428.5375096500002"/>
        <n v="257.58750047500007"/>
        <n v="164.91250055"/>
        <n v="136.21250049999998"/>
        <n v="15155.675016275"/>
        <n v="390.51250010000001"/>
        <n v="1028.5750014374998"/>
        <n v="1527.2750039999996"/>
        <n v="796.00000309999996"/>
        <n v="3096.6500009999995"/>
        <n v="1016.4125006500001"/>
        <n v="442.10000074999994"/>
        <n v="144.08750086250001"/>
        <n v="184.07500000000002"/>
        <n v="84.187500249999985"/>
        <n v="279.98750168749996"/>
        <n v="1125.1500046249998"/>
        <n v="636.2125016624999"/>
        <n v="351.80000169999994"/>
        <n v="3056.9000089875003"/>
        <n v="744.42500172500013"/>
        <n v="40942.362657149999"/>
        <n v="5272.6375162499999"/>
        <n v="155.61250134999997"/>
        <n v="218.13750025000002"/>
        <n v="136.85000039999997"/>
        <n v="386.43750028750003"/>
        <n v="17490.850029187499"/>
        <n v="2180.8375027000002"/>
        <n v="326.1375018"/>
        <n v="187.9250012"/>
        <n v="1490.825006625"/>
        <n v="398.97500005000006"/>
        <n v="445.12500037500013"/>
        <n v="5538.6125088000008"/>
        <n v="299.96250012499996"/>
        <n v="21373.800022399992"/>
        <n v="1784.9000008999997"/>
        <n v="2511.6125061249995"/>
        <n v="190.66250087500009"/>
        <n v="552.20000370000002"/>
        <n v="586.11250455000004"/>
        <n v="1243.9500120000002"/>
        <n v="1561.5375152500001"/>
        <n v="1113.5000013874997"/>
        <n v="784.57500262500025"/>
        <n v="151.93750012499999"/>
        <n v="333.96250331250019"/>
        <n v="107.32500120000003"/>
        <n v="123.96250100000003"/>
        <n v="216.60000287499997"/>
        <n v="135.20000005000003"/>
        <n v="874.37500714999987"/>
        <n v="243.95000872499986"/>
        <n v="175.02500950000012"/>
        <n v="540.33750219999911"/>
        <n v="43.000000012499981"/>
        <n v="50.262503887500088"/>
        <n v="150.26250356249966"/>
        <n v="1.6875003499999934"/>
        <n v="-50.037472000000889"/>
        <n v="-579.68746565000038"/>
        <n v="-944.96246983749916"/>
        <n v="-8.5"/>
        <n v="-309.47499863749999"/>
        <n v="-282.94999202500003"/>
        <n v="-536.14999679999983"/>
        <n v="-1422.1249700125009"/>
        <n v="-34.099999312499989"/>
        <n v="-46.287499600000046"/>
        <n v="-2463.62498375"/>
        <n v="-371.13749630000007"/>
        <n v="-1749.1124712999999"/>
        <n v="-526.61249777500007"/>
        <n v="417.35"/>
        <n v="-584.07499387499979"/>
        <n v="-54.599999549999978"/>
        <n v="-1008.3749866000003"/>
        <n v="-429.73749329999998"/>
        <n v="-1000.12499325"/>
        <n v="-1576.6624880999998"/>
        <n v="-3958.4624748749993"/>
        <n v="-2450.6749731250011"/>
        <n v="-1407.6749926875"/>
        <n v="-734.66249593750013"/>
        <n v="-2155.5499963125003"/>
        <n v="-242.51249849999999"/>
        <n v="-492.24999824999998"/>
        <n v="-528.44999821249985"/>
        <n v="-875.61249805"/>
        <n v="-2415.8624907124999"/>
        <n v="-213.11249925000001"/>
        <n v="-1881.0374846250002"/>
        <n v="-470.43749972500001"/>
        <n v="-3564.6624662249997"/>
        <n v="-276.16249718749998"/>
        <n v="-3455.1249959375"/>
        <n v="-2385.862499025"/>
        <n v="-2031.7624936"/>
        <n v="-2811.3374801499999"/>
        <n v="-1897.1499948999997"/>
        <n v="-271.04999952500003"/>
        <n v="-8725.9249873999997"/>
        <n v="-1524.0874979624998"/>
        <n v="-1841.1124943749999"/>
        <n v="-1.3125"/>
        <n v="-2"/>
        <n v="-2.1375000000000002"/>
        <n v="-4.1500000000000004"/>
        <n v="-4.875"/>
        <n v="-10.0625"/>
        <n v="-14.312499949999999"/>
        <n v="-6.8499999374999998"/>
        <n v="-9.7249998624999989"/>
        <n v="-9.9250000000000007"/>
        <n v="-11.025"/>
        <n v="-11.037499850000001"/>
        <n v="-12.7125"/>
        <n v="-17.324999837499998"/>
        <n v="-18.474999950000001"/>
        <n v="-31.237499800000002"/>
        <n v="-42.887499675000001"/>
        <n v="-49.362499999999997"/>
        <n v="-57.687499837499999"/>
        <n v="-75.612499600000007"/>
        <n v="-181.487498875"/>
        <n v="-186.474999"/>
        <n v="-389.84999900000003"/>
        <n v="-418.93749803749995"/>
        <n v="-492.43749682500004"/>
        <n v="-0.1"/>
        <n v="-0.125"/>
        <n v="-0.15"/>
        <n v="-0.26250000000000001"/>
        <n v="-0.58750000000000002"/>
        <n v="-0.61250000000000004"/>
        <n v="-0.67500000000000004"/>
        <n v="-0.77500000000000002"/>
        <n v="-0.8125"/>
        <n v="-0.92500000000000004"/>
        <n v="-1"/>
        <n v="-1.0375000000000001"/>
        <n v="-1.1375"/>
        <n v="-1.25"/>
        <n v="-1.375"/>
        <n v="-1.5249999999999999"/>
        <n v="-1.55"/>
        <n v="-1.6"/>
        <n v="-1.7749999999999999"/>
        <n v="-1.9624999999999999"/>
        <n v="-2.25"/>
        <n v="-2.35"/>
        <n v="-2.4249999999999998"/>
        <n v="-2.625"/>
        <n v="-2.7250000000000001"/>
        <n v="-2.8624999999999998"/>
        <n v="-3.3"/>
        <n v="-3.7374999999999998"/>
        <n v="-3.75"/>
        <n v="-4.1124999750000004"/>
        <n v="-4.2750000000000004"/>
        <n v="-4.7874999999999996"/>
        <n v="-5.05"/>
        <n v="-5.125"/>
        <n v="-5.2249999499999999"/>
        <n v="-5.5125000000000002"/>
        <n v="-5.6874999750000006"/>
        <n v="-5.9124999750000002"/>
        <n v="-6.4999999874999999"/>
        <n v="-6.6624999750000002"/>
        <n v="-7.35"/>
        <n v="-7.4749999999999996"/>
        <n v="-7.625"/>
        <n v="-8.9624999874999993"/>
        <n v="-9.5374999999999996"/>
        <n v="-10.137499999999999"/>
        <n v="-10.212499962500001"/>
        <n v="-10.337499987499999"/>
        <n v="-12.7"/>
        <n v="-12.974999887499999"/>
        <n v="-13.225"/>
        <n v="-13.4375"/>
        <n v="-14.0374999125"/>
        <n v="-14.4249998"/>
        <n v="-14.6625"/>
        <n v="-15.312499950000003"/>
        <n v="-16.949999925"/>
        <n v="-19.037499974999999"/>
        <n v="-20.387499999999999"/>
        <n v="-21.037500000000001"/>
        <n v="-22.612500000000001"/>
        <n v="-24.287499924999999"/>
        <n v="-26.23749995"/>
        <n v="-26.612500000000001"/>
        <n v="-28.299999824999997"/>
        <n v="-28.449999837499998"/>
        <n v="-29.037499975000003"/>
        <n v="-31.362500000000001"/>
        <n v="-31.462499999999999"/>
        <n v="-36.312499799999998"/>
        <n v="-41.062499800000005"/>
        <n v="-50.02499985"/>
        <n v="-52.4749999"/>
        <n v="-56.662499949999997"/>
        <n v="-61.837499999999999"/>
        <n v="-62.062499875"/>
        <n v="-62.212499699999995"/>
        <n v="-77.999999525000007"/>
        <n v="-91.387499599999998"/>
        <n v="-92.324999974999997"/>
        <n v="-95.612499900000003"/>
        <n v="-111.96249959999999"/>
        <n v="-114.49999955"/>
        <n v="-117.42499997500001"/>
        <n v="-356.29999942500001"/>
        <n v="-2582.33749855"/>
        <n v="-0.42499999999999999"/>
        <n v="-1.0874999999999999"/>
        <n v="-1.2875000000000001"/>
        <n v="-1.65"/>
        <n v="-2.1625000000000001"/>
        <n v="-2.6124999999999998"/>
        <n v="-2.6625000000000001"/>
        <n v="-2.6749999999999998"/>
        <n v="-2.8875000000000002"/>
        <n v="-3.0874999999999999"/>
        <n v="-3.1875"/>
        <n v="-3.2749999999999999"/>
        <n v="-3.375"/>
        <n v="-3.3875000000000002"/>
        <n v="-3.45"/>
        <n v="-3.4750000000000001"/>
        <n v="-3.625"/>
        <n v="-3.6375000000000002"/>
        <n v="-5.2"/>
        <n v="-5.2625000000000002"/>
        <n v="-5.6"/>
        <n v="-5.65"/>
        <n v="-5.7750000000000004"/>
        <n v="-6.0125000000000002"/>
        <n v="-6.1875"/>
        <n v="-6.6124999999999998"/>
        <n v="-7.2"/>
        <n v="-7.4374999874999999"/>
        <n v="-7.7"/>
        <n v="-7.7874999999999996"/>
        <n v="-8.1125000000000007"/>
        <n v="-8.4749999999999996"/>
        <n v="-8.6750000000000007"/>
        <n v="-9.2750000000000004"/>
        <n v="-10.187499975"/>
        <n v="-11.775"/>
        <n v="-12.824999999999999"/>
        <n v="-13.0249999125"/>
        <n v="-15.024999975"/>
        <n v="-15.074999999999999"/>
        <n v="-15.22499985"/>
        <n v="-16.100000000000001"/>
        <n v="-16.587499999999999"/>
        <n v="-17.112500000000001"/>
        <n v="-17.274999975"/>
        <n v="-17.824999875"/>
        <n v="-20.6"/>
        <n v="-21.162499799999999"/>
        <n v="-23"/>
        <n v="-23.774999999999999"/>
        <n v="-23.862499862499998"/>
        <n v="-24.287499937500002"/>
        <n v="-24.487500000000001"/>
        <n v="-26.39999985"/>
        <n v="-26.787499949999997"/>
        <n v="-28.112500000000001"/>
        <n v="-30.98749995"/>
        <n v="-33.049999874999997"/>
        <n v="-35.599999875000002"/>
        <n v="-35.887499862500007"/>
        <n v="-39.049999812499998"/>
        <n v="-39.787499862499999"/>
        <n v="-40.549999999999997"/>
        <n v="-44.337499825000002"/>
        <n v="-45.0625"/>
        <n v="-46.037499749999995"/>
        <n v="-52.962499999999999"/>
        <n v="-56.549999962499996"/>
        <n v="-60.499999899999992"/>
        <n v="-60.912500000000001"/>
        <n v="-62.637500000000003"/>
        <n v="-70.962499800000018"/>
        <n v="-73.474999949999997"/>
        <n v="-118.09999987500001"/>
        <n v="-139.86249979999999"/>
        <n v="-141.06249942500003"/>
        <n v="-145.99999974999997"/>
        <n v="-170.24999969999999"/>
        <n v="-175.29999975000001"/>
        <n v="-234.14999939999998"/>
        <n v="-480.61249774999999"/>
        <n v="-713.87499994999996"/>
        <n v="-824.51250000000005"/>
        <n v="-0.13750000000000001"/>
        <n v="-0.25"/>
        <n v="-0.27500000000000002"/>
        <n v="-0.375"/>
        <n v="-0.39999997500000001"/>
        <n v="-0.5"/>
        <n v="-0.55000000000000004"/>
        <n v="-0.57499999999999996"/>
        <n v="-0.63749999999999996"/>
        <n v="-0.76249995000000004"/>
        <n v="-1.4375"/>
        <n v="-1.6874999624999998"/>
        <n v="-2.3624999999999998"/>
        <n v="-2.4750000000000001"/>
        <n v="-3.1"/>
        <n v="-3.8374998749999993"/>
        <n v="-4.0374999499999999"/>
        <n v="-5.7625000000000002"/>
        <n v="-0.3125"/>
        <n v="-0.35"/>
        <n v="-0.38749998750000003"/>
        <n v="-0.4"/>
        <n v="-0.45"/>
        <n v="-0.51249999999999996"/>
        <n v="-0.6"/>
        <n v="-0.64999998749999999"/>
        <n v="-0.82499999999999996"/>
        <n v="-0.83750000000000002"/>
        <n v="-0.9"/>
        <n v="-0.9375"/>
        <n v="-0.96249997500000006"/>
        <n v="-1.125"/>
        <n v="-1.2625"/>
        <n v="-1.3249999875"/>
        <n v="-1.425"/>
        <n v="-1.5"/>
        <n v="-1.8875"/>
        <n v="-2.1875"/>
        <n v="-2.987499975"/>
        <n v="-3.25"/>
        <n v="-3.3249999749999999"/>
        <n v="-3.7749999375000005"/>
        <n v="-4.4249999999999998"/>
        <n v="-6"/>
        <n v="-7.9375"/>
        <n v="-9.9124997500000003"/>
        <n v="-0.23749999999999999"/>
        <n v="-1.299999975"/>
        <n v="-1.8374999624999999"/>
        <n v="-2.7374999999999998"/>
        <n v="-3.8124999000000002"/>
        <n v="-4.7749999499999998"/>
        <n v="-4.8624999749999995"/>
        <n v="-5.4625000000000004"/>
        <n v="-6.1999999500000005"/>
        <n v="-6.4749998999999994"/>
        <n v="-7.8249999125000009"/>
        <n v="-0.41249999999999998"/>
        <n v="-0.7"/>
        <n v="-0.73749997499999997"/>
        <n v="-0.875"/>
        <n v="-0.95"/>
        <n v="-1.45"/>
        <n v="-1.8999999750000001"/>
        <n v="-1.9749999749999998"/>
        <n v="-4.5625"/>
        <n v="-7.0750000000000002"/>
        <n v="-8.4124999124999995"/>
        <n v="-9.1499999249999995"/>
        <n v="-0.17499999999999999"/>
        <n v="-2.07499995"/>
        <n v="-0.32500000000000001"/>
        <n v="-2.8250000000000002"/>
        <n v="-3.7"/>
        <n v="-4.0875000000000004"/>
        <n v="-1.4"/>
        <n v="-1.6374999750000001"/>
        <n v="-1.6749999874999999"/>
        <n v="-1.762499925"/>
        <n v="-0.16250000000000001"/>
        <n v="-2.5125000000000002"/>
        <n v="-3.2250000000000001"/>
        <n v="-17.937499987500004"/>
        <n v="-0.43749997500000004"/>
        <n v="-0.72499999999999998"/>
        <n v="-1.5499999375"/>
        <n v="-1.7375"/>
        <n v="-8.8624999249999998"/>
        <n v="-0.91249999999999998"/>
        <n v="-0.98750000000000004"/>
        <n v="-1.1499999999999999"/>
        <n v="-2.85"/>
        <n v="-3.3125"/>
        <n v="-0.73750000000000004"/>
        <n v="-1.6375"/>
        <n v="-2.2124999999999999"/>
        <n v="-2.9375"/>
        <n v="-3.6499999375000001"/>
        <n v="-4.3125"/>
        <n v="-12.324999825000003"/>
        <n v="-0.47499997499999991"/>
        <n v="-2.0499999999999998"/>
        <n v="-5.0374999500000008"/>
        <n v="-0.48749999999999999"/>
        <n v="-1.1000000000000001"/>
        <n v="-1.3875"/>
        <n v="-5.4249999999999998"/>
        <n v="-5.8374999750000001"/>
        <n v="-9.0124999999999993"/>
        <n v="-12.549999825000002"/>
        <n v="-1.3"/>
        <n v="-1.7374999500000001"/>
        <n v="-2.0249999999999999"/>
        <n v="-4.7374998999999995"/>
        <n v="-0.22500000000000001"/>
        <n v="-0.52500000000000002"/>
        <n v="-0.86250000000000004"/>
        <n v="-2.7749999374999996"/>
        <n v="-2.8249999749999999"/>
        <n v="-20.362499849999999"/>
        <n v="-27.224999899999997"/>
        <n v="-3.8874999624999997"/>
        <n v="-1.05"/>
        <n v="-1.9"/>
        <n v="-28.749999849999998"/>
        <n v="-37.975000000000001"/>
        <n v="-1.1875"/>
        <n v="-3.7874999124999995"/>
        <n v="-4.75"/>
        <n v="-0.5625"/>
        <n v="-2.4624999999999999"/>
        <n v="-2.5249999999999999"/>
        <n v="-3.1124999499999997"/>
        <n v="-3.5750000000000002"/>
        <n v="-8.8249999500000005"/>
        <n v="-19.649999925000003"/>
        <n v="-5.1999998749999996"/>
        <n v="-18.962499937500002"/>
        <n v="-23.274999899999997"/>
        <n v="-1.7"/>
        <n v="-3.0750000000000002"/>
        <n v="-3.737499975"/>
        <n v="-4.8249999249999993"/>
        <n v="-8.2874999999999996"/>
        <n v="-26.599999074999999"/>
        <n v="-101.46249987500001"/>
        <n v="-0.625"/>
        <n v="-1.2749999999999999"/>
        <n v="-2.8125"/>
        <n v="-4.0250000000000004"/>
        <n v="-7.3624999500000001"/>
        <n v="-26.249999750000001"/>
        <n v="-0.96250000000000002"/>
        <n v="-1.0249999999999999"/>
        <n v="-1.7374999249999998"/>
        <n v="-2.0125000000000002"/>
        <n v="-2.5750000000000002"/>
        <n v="-3.35"/>
        <n v="-4.8249998999999999"/>
        <n v="-5.45"/>
        <n v="-5.9124999999999996"/>
        <n v="-5.9374999749999997"/>
        <n v="-6.8874998500000002"/>
        <n v="-10.4125"/>
        <n v="-26.287499725"/>
        <n v="-1.7625"/>
        <n v="-0.2"/>
        <n v="-1.3625"/>
        <n v="-2.6749999500000001"/>
        <n v="-2.68749985"/>
        <n v="-3.7625000000000002"/>
        <n v="-4.9749999750000002"/>
        <n v="-9.524999900000001"/>
        <n v="-10.537499925000001"/>
        <n v="-11.72499975"/>
        <n v="-17.312499750000001"/>
        <n v="-4.6749998999999995"/>
        <n v="-0.75"/>
        <n v="-1.9499999749999999"/>
        <n v="-1.0624999875000001"/>
        <n v="-32.824999924999993"/>
        <n v="-50.224999949999997"/>
        <n v="-0.97499999999999998"/>
        <n v="-2.5625"/>
        <n v="-7.8"/>
        <n v="-9.9374999375000002"/>
        <n v="-21.212499824999998"/>
        <n v="-0.77499997500000006"/>
        <n v="-1.8"/>
        <n v="-1.1874999750000002"/>
        <n v="-1.9624999875"/>
        <n v="-4.5999999999999996"/>
        <n v="-5.5874999249999995"/>
        <n v="-8.0625"/>
        <n v="-10.949999662500002"/>
        <n v="-20.037499974999999"/>
        <n v="-0.76249999999999996"/>
        <n v="-16.562499800000001"/>
        <n v="-1.5499999875000001"/>
        <n v="-7.0999999874999995"/>
        <n v="-0.4375"/>
        <n v="-1.95"/>
        <n v="-12.612499962500001"/>
        <n v="-14.187499987499999"/>
        <n v="-14.674999662499999"/>
        <n v="-20.812499774999999"/>
        <n v="-0.47499999999999998"/>
        <n v="-0.85"/>
        <n v="-4.9749999250000005"/>
        <n v="-11.675000000000001"/>
        <n v="-23.987499750000001"/>
        <n v="-61.987499112499997"/>
        <n v="-70.537499400000002"/>
        <n v="-3.0375000000000001"/>
        <n v="-3.9624999999999999"/>
        <n v="-4.5374999999999996"/>
        <n v="-6.9499999125"/>
        <n v="-10.899999899999999"/>
        <n v="-3.0249999999999999"/>
        <n v="-5.6749999999999998"/>
        <n v="-13.987500000000001"/>
        <n v="-19.124999849999998"/>
        <n v="-3.7875000000000001"/>
        <n v="-1.9249999875000001"/>
        <n v="-4.1375000000000002"/>
        <n v="-4.5125000000000002"/>
        <n v="-25.462499924999999"/>
        <n v="-40.262499337500003"/>
        <n v="-207.23749624999999"/>
        <n v="-3.15"/>
        <n v="-11.9625"/>
        <n v="-17.074999999999999"/>
        <n v="-72.049999499999998"/>
        <n v="-17.174999974999999"/>
        <n v="-27.312499975000001"/>
        <n v="-1.4374999875000003"/>
        <n v="-2.7"/>
        <n v="-7.2874999749999994"/>
        <n v="-9.7125000000000004"/>
        <n v="-1.85"/>
        <n v="-2.1"/>
        <n v="-4.4000000000000004"/>
        <n v="-14.512499999999999"/>
        <n v="-5.9874998750000001"/>
        <n v="-11.9249997375"/>
        <n v="-1.35"/>
        <n v="-20.674999862500002"/>
        <n v="-39.587499749999999"/>
        <n v="-83.599999762500005"/>
        <n v="-5.1624999999999996"/>
        <n v="-7.15"/>
        <n v="-10.749999825"/>
        <n v="-20.987500000000001"/>
        <n v="-33.4999994"/>
        <n v="-3.1749999750000004"/>
        <n v="-5.2374999750000004"/>
        <n v="-10.937499899999999"/>
        <n v="-1.8249999749999999"/>
        <n v="-224.48749810000001"/>
        <n v="-1.2124999875"/>
        <n v="-1.6125"/>
        <n v="-2.15"/>
        <n v="-17.549999949999997"/>
        <n v="-1.4624999999999999"/>
        <n v="-3.2124999999999999"/>
        <n v="-3.5125000000000002"/>
        <n v="-7.5624999374999993"/>
        <n v="-1.5375000000000001"/>
        <n v="-5.462499900000001"/>
        <n v="-7.1999999749999999"/>
        <n v="-23.262499650000002"/>
        <n v="-145.09999800000003"/>
        <n v="-1.075"/>
        <n v="-4.2"/>
        <n v="-5.4874999999999998"/>
        <n v="-9.5874999874999993"/>
        <n v="-19.474999875000002"/>
        <n v="-32.937499899999999"/>
        <n v="-1.6624999874999999"/>
        <n v="-5.2750000000000004"/>
        <n v="-7.8499999124999995"/>
        <n v="-8.6999997749999984"/>
        <n v="-10.25"/>
        <n v="-25.612499824999997"/>
        <n v="-40.162499425"/>
        <n v="-1.675"/>
        <n v="-2.9249999999999998"/>
        <n v="-3.0874999500000002"/>
        <n v="-3.1124999999999998"/>
        <n v="-3.8249999375000003"/>
        <n v="-4.0125000000000002"/>
        <n v="-7.2499999000000006"/>
        <n v="-8.4999998875000013"/>
        <n v="-9.087499949999998"/>
        <n v="-21.387499825000003"/>
        <n v="-25.524999900000001"/>
        <n v="-88.362499049999997"/>
        <n v="-117.79999979999999"/>
        <n v="-187.12499923749999"/>
        <n v="-12.999999912500002"/>
        <n v="-4.8499999999999996"/>
        <n v="-9.474999875"/>
        <n v="-9.7624998999999999"/>
        <n v="-10.425000000000001"/>
        <n v="-14.025"/>
        <n v="-51.212499649999998"/>
        <n v="-76.649999837500005"/>
        <n v="-3.0499999250000003"/>
        <n v="-126.54999884999999"/>
        <n v="-2.3499999750000002"/>
        <n v="-2.8"/>
        <n v="-9.9"/>
        <n v="-25.562499712499999"/>
        <n v="-1.674999975"/>
        <n v="-6.55"/>
        <n v="-1.487499975"/>
        <n v="-10.487499962499999"/>
        <n v="-13.462499874999999"/>
        <n v="-19.8999999125"/>
        <n v="-2.875"/>
        <n v="-2.9749999874999995"/>
        <n v="-6.4874999249999998"/>
        <n v="-10.637499925"/>
        <n v="-2.612499975"/>
        <n v="-4.2374999624999994"/>
        <n v="-5.6999999250000002"/>
        <n v="-8.9375"/>
        <n v="-10.074999999999999"/>
        <n v="-1.5625"/>
        <n v="-3.2499999750000006"/>
        <n v="-3.3874999875"/>
        <n v="-3.8250000000000002"/>
        <n v="-3.85"/>
        <n v="-4.1624999999999996"/>
        <n v="-24.037499849999996"/>
        <n v="-57.574999624999997"/>
        <n v="-182.03749920000001"/>
        <n v="-1.0125"/>
        <n v="-2.2749999750000001"/>
        <n v="-2.4"/>
        <n v="-4.1499999750000001"/>
        <n v="-9.599999875"/>
        <n v="-20.937499825"/>
        <n v="-2.3875000000000002"/>
        <n v="-5.4124999499999999"/>
        <n v="-7.3125"/>
        <n v="-7.5124999499999987"/>
        <n v="-11.14999995"/>
        <n v="-40.362499587500004"/>
        <n v="-213.58749868750002"/>
        <n v="-26.524999875000002"/>
        <n v="-78.449998900000011"/>
        <n v="-7.637499974999999"/>
        <n v="-7.8375000000000004"/>
        <n v="-38.8499994875"/>
        <n v="-4.5749999750000008"/>
        <n v="-18.287499687500002"/>
        <n v="-2.0374999874999995"/>
        <n v="-4.6374999749999999"/>
        <n v="-5.5625"/>
        <n v="-63.662499399999994"/>
        <n v="-4.3250000000000002"/>
        <n v="-4.3499999999999996"/>
        <n v="-7.4499999875"/>
        <n v="-11.7499999375"/>
        <n v="-17.174999925000002"/>
        <n v="-45.98749995"/>
        <n v="-115.04999972500001"/>
        <n v="-14.137499999999999"/>
        <n v="-20.462499987499999"/>
        <n v="-0.65"/>
        <n v="-1.6875"/>
        <n v="-4.9999999499999994"/>
        <n v="-6.1624999999999996"/>
        <n v="-6.4374998875000005"/>
        <n v="-6.65"/>
        <n v="-7.5250000000000004"/>
        <n v="-8.5749999999999993"/>
        <n v="-13.612500000000001"/>
        <n v="-14.274999962499999"/>
        <n v="-15.887499862499999"/>
        <n v="-21.7"/>
        <n v="-23.412499687500002"/>
        <n v="-34.92499995"/>
        <n v="-37.349999775000001"/>
        <n v="-41.874999687500001"/>
        <n v="-7.8874999500000005"/>
        <n v="-16.312499875"/>
        <n v="-38.787499687500002"/>
        <n v="-67.324999874999989"/>
        <n v="-107.0124998"/>
        <n v="-6.5875000000000004"/>
        <n v="-15.6625"/>
        <n v="-138.43749919999999"/>
        <n v="-181.0124998"/>
        <n v="-29.099999587499997"/>
        <n v="-17.399999924999999"/>
        <n v="-20.287499750000002"/>
        <n v="-155.82499974999999"/>
        <n v="-465.94999909999996"/>
        <n v="-12.5625"/>
        <n v="-18.887499812500003"/>
        <n v="-113.67499909999999"/>
        <n v="-11.5374999375"/>
        <n v="-21.8999998"/>
        <n v="-234.94999905000003"/>
        <n v="-2.125"/>
        <n v="-11.7125"/>
        <n v="-30.599999849999996"/>
        <n v="-44.8125"/>
        <n v="-71.462499674999989"/>
        <n v="-91.149999537500008"/>
        <n v="-227.24999959999997"/>
        <n v="-14.049999937499999"/>
        <n v="-18.274999999999999"/>
        <n v="-20.074999949999999"/>
        <n v="-31.54999995"/>
        <n v="-371.16249692499997"/>
        <n v="-7.9624998749999989"/>
        <n v="-20.474999912499996"/>
        <n v="-32.212499962499997"/>
        <n v="-76.049999437500006"/>
        <n v="-7.7249999999999996"/>
        <n v="-22.074999999999999"/>
        <n v="-23.049999787499999"/>
        <n v="-25.412500000000001"/>
        <n v="-222.324999225"/>
        <n v="-4.0625"/>
        <n v="-52.712499600000001"/>
        <n v="-6.2374999750000004"/>
        <n v="-14.237500000000001"/>
        <n v="-16.899999999999999"/>
        <n v="-20.462499999999999"/>
        <n v="-26.474999850000003"/>
        <n v="-109.92499979999998"/>
        <n v="-519.22499772499998"/>
        <n v="-7.9499998499999993"/>
        <n v="-1.175"/>
        <n v="-1.2375"/>
        <n v="-11.874999825000002"/>
        <n v="-27.949999875000003"/>
        <n v="-5.1375000000000002"/>
        <n v="-58.712499100000009"/>
        <n v="-4.0750000000000002"/>
        <n v="-6.0624999874999999"/>
        <n v="-10.5375"/>
        <n v="-18.0625"/>
        <n v="-29.224999762499998"/>
        <n v="-35.737499737500002"/>
        <n v="-9.1374999375000012"/>
        <n v="-13.3125"/>
        <n v="-80.049999350000007"/>
        <n v="-757.42499137499999"/>
        <n v="-19.224999749999998"/>
        <n v="-237.9249981625"/>
        <n v="-10.6"/>
        <n v="-5.5624999500000003"/>
        <n v="-272.4124989"/>
        <n v="-37.912499937500002"/>
        <n v="-164.63749982499999"/>
        <n v="-1.7124999749999998"/>
        <n v="-2.9124999749999998"/>
        <n v="-4.9375"/>
        <n v="-8.75"/>
        <n v="-20.212499999999999"/>
        <n v="-39.737499924999995"/>
        <n v="-45.237499999999997"/>
        <n v="-14.6875"/>
        <n v="-43.099999799999999"/>
        <n v="-67.687499387499997"/>
        <n v="-0.66249999999999998"/>
        <n v="-40.762500000000003"/>
        <n v="-60.037499274999995"/>
        <n v="-93.849999374999996"/>
        <n v="-311.99999931249994"/>
        <n v="-8.6249999250000009"/>
        <n v="-242.3999968"/>
        <n v="-19.474999950000001"/>
        <n v="-3.8374999999999999"/>
        <n v="-14.349999837499999"/>
        <n v="-10.5"/>
        <n v="-12.687499875"/>
        <n v="-8.0124999750000008"/>
        <n v="-11.5375"/>
        <n v="-4.7874999750000002"/>
        <n v="-8.7999999374999991"/>
        <n v="-89.749999799999998"/>
        <n v="-69.224999812500002"/>
        <n v="-326.06249954999998"/>
        <n v="-2.0124999749999999"/>
        <n v="-140.07499960000001"/>
        <n v="-86.512499974999997"/>
        <n v="-17.987499862500002"/>
        <n v="-1221.325"/>
        <n v="-0.6875"/>
        <n v="-0.71250000000000002"/>
        <n v="-1.8374999999999999"/>
        <n v="-2.5375000000000001"/>
        <n v="-3.2374999875000001"/>
        <n v="-3.4624999999999999"/>
        <n v="-3.9750000000000001"/>
        <n v="-4.1875"/>
        <n v="-5.5250000000000004"/>
        <n v="-6.1999999875"/>
        <n v="-6.5499999249999998"/>
        <n v="-8.7999999750000004"/>
        <n v="-9.75"/>
        <n v="-11.524999949999998"/>
        <n v="-12.762499999999999"/>
        <n v="-14.3124999375"/>
        <n v="-15.4999999125"/>
        <n v="-20.824999874999996"/>
        <n v="-21.099999862500002"/>
        <n v="-21.774999875000002"/>
        <n v="-25.449999850000005"/>
        <n v="-38.9499999875"/>
        <n v="-42.024999600000001"/>
        <n v="-52.324999650000002"/>
        <n v="-6.9624999749999992"/>
        <n v="-29.074999849999998"/>
        <n v="-34.700000000000003"/>
        <n v="-1.1749999875000001"/>
        <n v="-5.25"/>
        <n v="-5.3"/>
        <n v="-13.05"/>
        <n v="-46.437499800000005"/>
        <n v="-534.6249942500001"/>
        <n v="-1062.049991375"/>
        <n v="-0.3"/>
        <n v="-2.7499999874999999"/>
        <n v="-4.2874999999999996"/>
        <n v="-7"/>
        <n v="-10.587499987499999"/>
        <n v="-10.774999875000001"/>
        <n v="-10.8375"/>
        <n v="-12.899999924999999"/>
        <n v="-14.837499912499998"/>
        <n v="-30.162500000000001"/>
        <n v="-37.637499900000002"/>
        <n v="-27.399999824999998"/>
        <n v="-98.199999849999998"/>
        <n v="-9.5124998500000011"/>
        <n v="-17.1875"/>
        <n v="-155.51249865"/>
        <n v="-3.5249999999999999"/>
        <n v="-527.92499725000005"/>
        <n v="-4.6124999375000009"/>
        <n v="-516.01249356250003"/>
        <n v="-437.28749670000002"/>
        <n v="-494.21249999999998"/>
        <n v="-931.9999981000002"/>
        <n v="-39.987499787500006"/>
        <n v="-550.01249832500002"/>
        <n v="-918.93749638750012"/>
        <n v="-177.46249965000001"/>
        <n v="-52.624999712499992"/>
        <n v="-1.9750000000000001"/>
        <n v="-2.1749999999999998"/>
        <n v="-3.4"/>
        <n v="-5.4624999750000001"/>
        <n v="-5.9375"/>
        <n v="-7.9249999999999998"/>
        <n v="-17.749999875"/>
        <n v="-18.5625"/>
        <n v="-23.487499875000001"/>
        <n v="-38.412499812500002"/>
        <n v="-46.662499762499998"/>
        <n v="-60.937499700000004"/>
        <n v="-125.07499891250001"/>
        <n v="-186.08749950000001"/>
        <n v="-457.42499880000003"/>
        <n v="-1152.0624967250001"/>
        <n v="-1243.7499961999999"/>
        <n v="-48.79999995"/>
        <n v="-15.6"/>
        <n v="-2.7625000000000002"/>
        <n v="-92.149999812499999"/>
        <n v="-1070.6374977375001"/>
        <n v="-4.8375000000000004"/>
        <n v="-6.0499999125000006"/>
        <n v="-1.875"/>
        <n v="-2.4375"/>
        <n v="-13.475"/>
        <n v="-16.850000000000001"/>
        <n v="-23.962499749999999"/>
        <n v="-111.21249919999998"/>
        <n v="-132.01249961249999"/>
        <n v="-1545.0374974375002"/>
        <n v="-3.9124999875000004"/>
        <n v="-9.9249999750000022"/>
        <n v="-9.9375"/>
        <n v="-13.275"/>
        <n v="-17.724999825000001"/>
        <n v="-18.462499999999999"/>
        <n v="-84.749999674999998"/>
        <n v="-623.08749907499998"/>
        <n v="-59.249999737499998"/>
        <n v="-89.737499650000018"/>
        <n v="-106.71249956250001"/>
        <n v="-0.8"/>
        <n v="-1.2124999999999999"/>
        <n v="-1.9375"/>
        <n v="-2.2625000000000002"/>
        <n v="-2.2875000000000001"/>
        <n v="-4.5250000000000004"/>
        <n v="-4.6749999999999998"/>
        <n v="-5.8250000000000002"/>
        <n v="-7.125"/>
        <n v="-7.55"/>
        <n v="-7.7749999875000011"/>
        <n v="-9.1"/>
        <n v="-9.1125000000000007"/>
        <n v="-9.2624999999999993"/>
        <n v="-9.4375"/>
        <n v="-9.5374999874999986"/>
        <n v="-10.025"/>
        <n v="-11.599999950000001"/>
        <n v="-12.174999924999998"/>
        <n v="-12.637499999999999"/>
        <n v="-13.262499999999999"/>
        <n v="-19.512499949999999"/>
        <n v="-23.25"/>
        <n v="-24.674999987500001"/>
        <n v="-24.78749985"/>
        <n v="-26.149999837500001"/>
        <n v="-26.374999625000001"/>
        <n v="-29.524999950000002"/>
        <n v="-33.75"/>
        <n v="-39.4374999375"/>
        <n v="-47.799999974999999"/>
        <n v="-49.999999950000003"/>
        <n v="-50.774999799999996"/>
        <n v="-54.774999999999999"/>
        <n v="-54.8"/>
        <n v="-63.987499662500007"/>
        <n v="-65.699999925"/>
        <n v="-66.087499725000001"/>
        <n v="-81.537499812500002"/>
        <n v="-84.525000000000006"/>
        <n v="-91.849999875000009"/>
        <n v="-95.862499700000001"/>
        <n v="-103.1374998"/>
        <n v="-122.36249968750001"/>
        <n v="-126.7375"/>
        <n v="-134.34999997499997"/>
        <n v="-141.27499950000001"/>
        <n v="-154.63749974999996"/>
        <n v="-156.67499992500001"/>
        <n v="-168.87499936250001"/>
        <n v="-171.83749983750002"/>
        <n v="-208.39999937499999"/>
        <n v="-213.78749978750002"/>
        <n v="-214.08749945"/>
        <n v="-217.32499965"/>
        <n v="-283.72500000000002"/>
        <n v="-361.84999952499999"/>
        <n v="-372.83749833749999"/>
        <n v="-418.06249959999997"/>
        <n v="-429.13749919999998"/>
        <n v="-470.63749860000001"/>
        <n v="-522.13749754999992"/>
        <n v="-586.57499906250007"/>
        <n v="-629.26249929999994"/>
        <n v="-669.74999850000006"/>
        <n v="-745.83749999999998"/>
        <n v="-760.23749793749994"/>
        <n v="-989.53749675000006"/>
        <n v="-1310.3624971124998"/>
        <n v="-2.5499999999999998"/>
        <n v="-3.3250000000000002"/>
        <n v="-5.7624999749999999"/>
        <n v="-5.8125"/>
        <n v="-6.4374999749999997"/>
        <n v="-8.5875000000000004"/>
        <n v="-14.48749995"/>
        <n v="-14.875"/>
        <n v="-15.062499900000001"/>
        <n v="-15.774999975000002"/>
        <n v="-15.85"/>
        <n v="-16.562499974999998"/>
        <n v="-17.125"/>
        <n v="-19.55"/>
        <n v="-19.849999950000004"/>
        <n v="-20.037499987500002"/>
        <n v="-21"/>
        <n v="-27.837499937500002"/>
        <n v="-38.487499874999997"/>
        <n v="-93.39999954999999"/>
        <n v="-107.27499956249999"/>
        <n v="-117.77499970000001"/>
        <n v="-262.43749841249996"/>
        <n v="-711.08749860000012"/>
        <n v="-7.5"/>
        <n v="-16.212499999999999"/>
        <n v="-42.712499899999997"/>
        <n v="-57.499999899999999"/>
        <n v="-66.024999949999994"/>
        <n v="-717.17499735000001"/>
        <n v="-3151.7874998499997"/>
        <n v="-0.05"/>
        <n v="-0.1125"/>
        <n v="-0.21249999999999999"/>
        <n v="-0.46250000000000002"/>
        <n v="-0.53749999999999998"/>
        <n v="-0.78749999999999998"/>
        <n v="-0.88749999999999996"/>
        <n v="-1.0625"/>
        <n v="-1.1125"/>
        <n v="-1.1625000000000001"/>
        <n v="-1.2"/>
        <n v="-1.2250000000000001"/>
        <n v="-1.2499999874999999"/>
        <n v="-1.2624999750000001"/>
        <n v="-1.325"/>
        <n v="-1.3374999999999999"/>
        <n v="-1.4125000000000001"/>
        <n v="-1.5125"/>
        <n v="-1.575"/>
        <n v="-1.625"/>
        <n v="-1.6625000000000001"/>
        <n v="-1.7250000000000001"/>
        <n v="-1.75"/>
        <n v="-1.7875000000000001"/>
        <n v="-1.8125"/>
        <n v="-1.8625"/>
        <n v="-1.9125000000000001"/>
        <n v="-1.925"/>
        <n v="-1.9875"/>
        <n v="-2.0375000000000001"/>
        <n v="-2.0625"/>
        <n v="-2.0750000000000002"/>
        <n v="-2.0874999999999999"/>
        <n v="-2.1124999999999998"/>
        <n v="-2.2000000000000002"/>
        <n v="-2.2250000000000001"/>
        <n v="-2.2374999999999998"/>
        <n v="-2.2749999999999999"/>
        <n v="-2.3125"/>
        <n v="-2.3250000000000002"/>
        <n v="-2.3374999999999999"/>
        <n v="-2.375"/>
        <n v="-2.4125000000000001"/>
        <n v="-2.4500000000000002"/>
        <n v="-2.4874999999999998"/>
        <n v="-2.5"/>
        <n v="-2.5874999999999999"/>
        <n v="-2.6"/>
        <n v="-2.6375000000000002"/>
        <n v="-2.65"/>
        <n v="-2.7124999999999999"/>
        <n v="-2.75"/>
        <n v="-2.7749999999999999"/>
        <n v="-2.7875000000000001"/>
        <n v="-2.8374999999999999"/>
        <n v="-2.9"/>
        <n v="-2.9125000000000001"/>
        <n v="-2.95"/>
        <n v="-2.9624999999999999"/>
        <n v="-2.9750000000000001"/>
        <n v="-2.9874999999999998"/>
        <n v="-3"/>
        <n v="-3.0125000000000002"/>
        <n v="-3.05"/>
        <n v="-3.0625"/>
        <n v="-3.0874999875000002"/>
        <n v="-3.125"/>
        <n v="-3.1249999874999999"/>
        <n v="-3.1375000000000002"/>
        <n v="-3.1625000000000001"/>
        <n v="-3.1749999999999998"/>
        <n v="-3.1999999875"/>
        <n v="-3.2"/>
        <n v="-3.2374999999999998"/>
        <n v="-3.2625000000000002"/>
        <n v="-3.2875000000000001"/>
        <n v="-3.3374999999999999"/>
        <n v="-3.3624999999999998"/>
        <n v="-3.4125000000000001"/>
        <n v="-3.4249999875000001"/>
        <n v="-3.4249999999999998"/>
        <n v="-3.4375"/>
        <n v="-3.4374999749999997"/>
        <n v="-3.4749999750000002"/>
        <n v="-3.4874999999999998"/>
        <n v="-3.5"/>
        <n v="-3.5375000000000001"/>
        <n v="-3.55"/>
        <n v="-3.5625"/>
        <n v="-3.5874999750000001"/>
        <n v="-3.5874999999999999"/>
        <n v="-3.6"/>
        <n v="-3.6124999999999998"/>
        <n v="-3.6625000000000001"/>
        <n v="-3.6749999999999998"/>
        <n v="-3.6875"/>
        <n v="-3.7250000000000001"/>
        <n v="-3.7749999999999999"/>
        <n v="-3.8"/>
        <n v="-3.8125"/>
        <n v="-3.8624999999999998"/>
        <n v="-3.9"/>
        <n v="-3.9125000000000001"/>
        <n v="-3.9249999999999998"/>
        <n v="-3.9375"/>
        <n v="-3.95"/>
        <n v="-3.9874999999999998"/>
        <n v="-4.0374999999999996"/>
        <n v="-4.05"/>
        <n v="-4.0999999999999996"/>
        <n v="-4.1124999999999998"/>
        <n v="-4.125"/>
        <n v="-4.1749999999999998"/>
        <n v="-4.1874999749999997"/>
        <n v="-4.2125000000000004"/>
        <n v="-4.25"/>
        <n v="-4.2625000000000002"/>
        <n v="-4.262499974999999"/>
        <n v="-4.3"/>
        <n v="-4.3249999875"/>
        <n v="-4.375"/>
        <n v="-4.3875000000000002"/>
        <n v="-4.3999999750000001"/>
        <n v="-4.4375"/>
        <n v="-4.45"/>
        <n v="-4.4625000000000004"/>
        <n v="-4.4749999874999995"/>
        <n v="-4.4874999999999998"/>
        <n v="-4.5"/>
        <n v="-4.55"/>
        <n v="-4.5750000000000002"/>
        <n v="-4.6124999999999998"/>
        <n v="-4.6249999874999999"/>
        <n v="-4.6375000000000002"/>
        <n v="-4.6500000000000004"/>
        <n v="-4.6624999999999996"/>
        <n v="-4.6749998750000001"/>
        <n v="-4.6875"/>
        <n v="-4.7125000000000004"/>
        <n v="-4.7124999750000001"/>
        <n v="-4.7249999999999996"/>
        <n v="-4.7625000000000002"/>
        <n v="-4.7750000000000004"/>
        <n v="-4.8"/>
        <n v="-4.8125"/>
        <n v="-4.8250000000000002"/>
        <n v="-4.8499999875000004"/>
        <n v="-4.8624999750000004"/>
        <n v="-4.8624999999999998"/>
        <n v="-4.9000000000000004"/>
        <n v="-4.9124999999999996"/>
        <n v="-4.95"/>
        <n v="-4.9625000000000004"/>
        <n v="-4.9749999999999996"/>
        <n v="-4.9874999999999998"/>
        <n v="-5"/>
        <n v="-5.0250000000000004"/>
        <n v="-5.0374999999999996"/>
        <n v="-5.0625"/>
        <n v="-5.0749999875"/>
        <n v="-5.0750000000000002"/>
        <n v="-5.0875000000000004"/>
        <n v="-5.0999999999999996"/>
        <n v="-5.1124999999999998"/>
        <n v="-5.1499999499999998"/>
        <n v="-5.2874999999999996"/>
        <n v="-5.3250000000000002"/>
        <n v="-5.3375000000000004"/>
        <n v="-5.375"/>
        <n v="-5.3875000000000002"/>
        <n v="-5.4"/>
        <n v="-5.4124999999999996"/>
        <n v="-5.4375"/>
        <n v="-5.4499999500000005"/>
        <n v="-5.4499999749999999"/>
        <n v="-5.4749999999999996"/>
        <n v="-5.4874999874999997"/>
        <n v="-5.5"/>
        <n v="-5.5750000000000002"/>
        <n v="-5.5749999749999999"/>
        <n v="-5.5875000000000004"/>
        <n v="-5.6124999999999998"/>
        <n v="-5.6624999999999996"/>
        <n v="-5.7"/>
        <n v="-5.7374999999999998"/>
        <n v="-5.75"/>
        <n v="-5.8375000000000004"/>
        <n v="-5.85"/>
        <n v="-5.875"/>
        <n v="-5.8875000000000002"/>
        <n v="-5.95"/>
        <n v="-6.0250000000000004"/>
        <n v="-6.0374999999999996"/>
        <n v="-6.05"/>
        <n v="-6.0625"/>
        <n v="-6.0750000000000002"/>
        <n v="-6.0875000000000004"/>
        <n v="-6.1124999999999998"/>
        <n v="-6.1749999750000004"/>
        <n v="-6.1749999999999998"/>
        <n v="-6.2249999999999996"/>
        <n v="-6.2374999999999998"/>
        <n v="-6.2374999874999997"/>
        <n v="-6.25"/>
        <n v="-6.3"/>
        <n v="-6.3375000000000004"/>
        <n v="-6.3624999750000004"/>
        <n v="-6.375"/>
        <n v="-6.3874999125"/>
        <n v="-6.3875000000000002"/>
        <n v="-6.3999999874999993"/>
        <n v="-6.4124999999999996"/>
        <n v="-6.4249999999999998"/>
        <n v="-6.4375"/>
        <n v="-6.4749999999999996"/>
        <n v="-6.4749999874999995"/>
        <n v="-6.4874999999999998"/>
        <n v="-6.5"/>
        <n v="-6.5250000000000004"/>
        <n v="-6.5374999999999996"/>
        <n v="-6.6"/>
        <n v="-6.6124999874999997"/>
        <n v="-6.7374999750000004"/>
        <n v="-6.7374999999999998"/>
        <n v="-6.75"/>
        <n v="-6.7749999750000001"/>
        <n v="-6.7874999999999996"/>
        <n v="-6.8250000000000002"/>
        <n v="-6.8499999750000002"/>
        <n v="-6.8624999999999998"/>
        <n v="-6.875"/>
        <n v="-6.8875000000000002"/>
        <n v="-6.9249999750000004"/>
        <n v="-6.9249999999999998"/>
        <n v="-6.9375"/>
        <n v="-6.9749999999999996"/>
        <n v="-6.9999999749999997"/>
        <n v="-7.05"/>
        <n v="-7.0999999875000004"/>
        <n v="-7.1749999500000001"/>
        <n v="-7.1875"/>
        <n v="-7.2125000000000004"/>
        <n v="-7.2249999750000002"/>
        <n v="-7.2374999999999998"/>
        <n v="-7.2625000000000002"/>
        <n v="-7.3"/>
        <n v="-7.3249999875"/>
        <n v="-7.3375000000000004"/>
        <n v="-7.3624999999999998"/>
        <n v="-7.3749999749999997"/>
        <n v="-7.4124999750000002"/>
        <n v="-7.45"/>
        <n v="-7.4749999875000004"/>
        <n v="-7.487499950000001"/>
        <n v="-7.5374999999999996"/>
        <n v="-7.5625"/>
        <n v="-7.5874999500000007"/>
        <n v="-7.6124999999999998"/>
        <n v="-7.65"/>
        <n v="-7.6875"/>
        <n v="-7.7249999750000011"/>
        <n v="-7.75"/>
        <n v="-7.7625000000000002"/>
        <n v="-7.8125"/>
        <n v="-7.9"/>
        <n v="-7.9124999999999996"/>
        <n v="-7.924999950000001"/>
        <n v="-7.9999999874999999"/>
        <n v="-8"/>
        <n v="-8.0250000000000004"/>
        <n v="-8.0374999500000008"/>
        <n v="-8.0749999999999993"/>
        <n v="-8.1124999874999997"/>
        <n v="-8.1249999750000015"/>
        <n v="-8.1374999999999993"/>
        <n v="-8.1624999749999994"/>
        <n v="-8.1874999499999994"/>
        <n v="-8.2624999875"/>
        <n v="-8.2750000000000004"/>
        <n v="-8.3125"/>
        <n v="-8.3374999874999993"/>
        <n v="-8.35"/>
        <n v="-8.3874999750000008"/>
        <n v="-8.4249999749999986"/>
        <n v="-8.4375"/>
        <n v="-8.4499999499999987"/>
        <n v="-8.4499999999999993"/>
        <n v="-8.5374999999999996"/>
        <n v="-8.6125000000000007"/>
        <n v="-8.625"/>
        <n v="-8.6499999750000001"/>
        <n v="-8.7249999374999998"/>
        <n v="-8.7750000000000004"/>
        <n v="-8.8749999625000004"/>
        <n v="-8.8749999749999997"/>
        <n v="-8.9124999999999996"/>
        <n v="-8.9374999499999994"/>
        <n v="-8.9374999875000007"/>
        <n v="-8.9625000000000004"/>
        <n v="-8.9875000000000007"/>
        <n v="-9.0374999999999996"/>
        <n v="-9.0875000000000004"/>
        <n v="-9.25"/>
        <n v="-9.2874999749999994"/>
        <n v="-9.3124999875000007"/>
        <n v="-9.3125"/>
        <n v="-9.3375000000000004"/>
        <n v="-9.3625000000000007"/>
        <n v="-9.375"/>
        <n v="-9.3874999999999993"/>
        <n v="-9.4"/>
        <n v="-9.4250000000000007"/>
        <n v="-9.4625000000000004"/>
        <n v="-9.4624999874999993"/>
        <n v="-9.5250000000000004"/>
        <n v="-9.5500000000000007"/>
        <n v="-9.5625"/>
        <n v="-9.5875000000000004"/>
        <n v="-9.5999999374999998"/>
        <n v="-9.65"/>
        <n v="-9.6874999875000007"/>
        <n v="-9.6999999999999993"/>
        <n v="-9.7375000000000007"/>
        <n v="-9.7750000000000004"/>
        <n v="-9.7999999500000001"/>
        <n v="-9.8125"/>
        <n v="-9.8499999749999994"/>
        <n v="-9.8625000000000007"/>
        <n v="-9.9124999750000011"/>
        <n v="-9.9499999999999993"/>
        <n v="-9.9874999874999997"/>
        <n v="-10"/>
        <n v="-10.012499999999999"/>
        <n v="-10.037499974999999"/>
        <n v="-10.0875"/>
        <n v="-10.1"/>
        <n v="-10.125"/>
        <n v="-10.225"/>
        <n v="-10.275"/>
        <n v="-10.3"/>
        <n v="-10.399999950000002"/>
        <n v="-10.4249998875"/>
        <n v="-10.4375"/>
        <n v="-10.475"/>
        <n v="-10.487500000000001"/>
        <n v="-10.5124999875"/>
        <n v="-10.5625"/>
        <n v="-10.574999999999999"/>
        <n v="-10.5875"/>
        <n v="-10.625"/>
        <n v="-10.624999987500001"/>
        <n v="-10.6875"/>
        <n v="-10.7125"/>
        <n v="-10.7374999875"/>
        <n v="-10.749999975"/>
        <n v="-10.8"/>
        <n v="-10.875"/>
        <n v="-10.9125"/>
        <n v="-10.9249999875"/>
        <n v="-10.925000000000001"/>
        <n v="-10.9375"/>
        <n v="-10.9625"/>
        <n v="-10.974999974999999"/>
        <n v="-10.9999999375"/>
        <n v="-11"/>
        <n v="-11.0374999875"/>
        <n v="-11.07499995"/>
        <n v="-11.162499974999999"/>
        <n v="-11.175000000000001"/>
        <n v="-11.237500000000001"/>
        <n v="-11.2875"/>
        <n v="-11.362500000000001"/>
        <n v="-11.425000000000001"/>
        <n v="-11.4375"/>
        <n v="-11.525"/>
        <n v="-11.537499974999999"/>
        <n v="-11.562499987500001"/>
        <n v="-11.6"/>
        <n v="-11.612500000000001"/>
        <n v="-11.699999937499999"/>
        <n v="-11.7"/>
        <n v="-11.724999974999999"/>
        <n v="-11.9"/>
        <n v="-11.925000000000001"/>
        <n v="-12.01249995"/>
        <n v="-12.012499999999999"/>
        <n v="-12.0375"/>
        <n v="-12.1"/>
        <n v="-12.1875"/>
        <n v="-12.19999995"/>
        <n v="-12.2125"/>
        <n v="-12.225"/>
        <n v="-12.237500000000001"/>
        <n v="-12.237499987500001"/>
        <n v="-12.23749995"/>
        <n v="-12.25"/>
        <n v="-12.275"/>
        <n v="-12.29999995"/>
        <n v="-12.3"/>
        <n v="-12.3499999875"/>
        <n v="-12.362499975000002"/>
        <n v="-12.375"/>
        <n v="-12.387499987499998"/>
        <n v="-12.399999975"/>
        <n v="-12.4125"/>
        <n v="-12.4625"/>
        <n v="-12.549999974999999"/>
        <n v="-12.6"/>
        <n v="-12.699999975000001"/>
        <n v="-12.774999937500002"/>
        <n v="-12.7874999875"/>
        <n v="-12.8125"/>
        <n v="-12.8124999625"/>
        <n v="-12.837499987499999"/>
        <n v="-12.875"/>
        <n v="-12.9"/>
        <n v="-12.925000000000001"/>
        <n v="-12.975"/>
        <n v="-12.974999974999999"/>
        <n v="-13.024999924999999"/>
        <n v="-13.024999950000002"/>
        <n v="-13.412499974999999"/>
        <n v="-13.425000000000001"/>
        <n v="-13.437499987500001"/>
        <n v="-13.474999950000001"/>
        <n v="-13.55"/>
        <n v="-13.65"/>
        <n v="-13.8375"/>
        <n v="-13.875"/>
        <n v="-13.925000000000001"/>
        <n v="-13.9375"/>
        <n v="-13.975"/>
        <n v="-13.999999949999999"/>
        <n v="-14.0375"/>
        <n v="-14.05"/>
        <n v="-14.162499974999999"/>
        <n v="-14.2125"/>
        <n v="-14.237499975000002"/>
        <n v="-14.25"/>
        <n v="-14.3"/>
        <n v="-14.412499950000001"/>
        <n v="-14.525"/>
        <n v="-14.5999999875"/>
        <n v="-14.725"/>
        <n v="-14.737499962499999"/>
        <n v="-14.75"/>
        <n v="-14.774999962500001"/>
        <n v="-14.775"/>
        <n v="-14.8125"/>
        <n v="-14.9"/>
        <n v="-14.925000000000001"/>
        <n v="-14.9749999875"/>
        <n v="-15.149999924999999"/>
        <n v="-15.225"/>
        <n v="-15.237500000000001"/>
        <n v="-15.2875"/>
        <n v="-15.324999999999999"/>
        <n v="-15.3375"/>
        <n v="-15.4124999875"/>
        <n v="-15.4375"/>
        <n v="-15.487500000000001"/>
        <n v="-15.574999999999999"/>
        <n v="-15.625"/>
        <n v="-15.75"/>
        <n v="-15.7875"/>
        <n v="-15.8"/>
        <n v="-15.862500000000001"/>
        <n v="-15.975"/>
        <n v="-16.012499999999999"/>
        <n v="-16.024999987499999"/>
        <n v="-16.17499995"/>
        <n v="-16.187499975000001"/>
        <n v="-16.23749995"/>
        <n v="-16.324999949999999"/>
        <n v="-16.337499999999999"/>
        <n v="-16.350000000000001"/>
        <n v="-16.537500000000001"/>
        <n v="-16.55"/>
        <n v="-16.587499950000002"/>
        <n v="-16.600000000000001"/>
        <n v="-16.625"/>
        <n v="-16.6875"/>
        <n v="-16.6999999875"/>
        <n v="-16.862500000000001"/>
        <n v="-16.875"/>
        <n v="-16.925000000000001"/>
        <n v="-17.049999837500003"/>
        <n v="-17.0625"/>
        <n v="-17.124999975000001"/>
        <n v="-17.149999949999998"/>
        <n v="-17.1624997875"/>
        <n v="-17.212499975"/>
        <n v="-17.274999999999999"/>
        <n v="-17.312499975000001"/>
        <n v="-17.337499987499999"/>
        <n v="-17.349999974999999"/>
        <n v="-17.350000000000001"/>
        <n v="-17.4375"/>
        <n v="-17.5"/>
        <n v="-17.5124999875"/>
        <n v="-17.512499999999999"/>
        <n v="-17.524999950000002"/>
        <n v="-17.624999925000001"/>
        <n v="-17.675000000000001"/>
        <n v="-17.737499974999999"/>
        <n v="-17.887499999999999"/>
        <n v="-17.987499937499997"/>
        <n v="-18"/>
        <n v="-18.512499937500003"/>
        <n v="-18.637499999999999"/>
        <n v="-18.649999812499999"/>
        <n v="-18.649999999999999"/>
        <n v="-18.699999975000001"/>
        <n v="-18.712499975"/>
        <n v="-18.724999974999999"/>
        <n v="-18.86249995"/>
        <n v="-18.874999850000002"/>
        <n v="-18.949999949999999"/>
        <n v="-18.962499999999999"/>
        <n v="-19.024999999999999"/>
        <n v="-19.112499962500003"/>
        <n v="-19.1624999625"/>
        <n v="-19.187499975000001"/>
        <n v="-19.1875"/>
        <n v="-19.3125"/>
        <n v="-19.337499900000001"/>
        <n v="-19.487500000000001"/>
        <n v="-19.524999999999999"/>
        <n v="-19.574999999999999"/>
        <n v="-19.637499887500002"/>
        <n v="-19.674999974999999"/>
        <n v="-19.774999875000002"/>
        <n v="-19.937499975000001"/>
        <n v="-19.962499999999999"/>
        <n v="-19.987500000000001"/>
        <n v="-20.087499950000002"/>
        <n v="-20.099999925000002"/>
        <n v="-20.224999924999999"/>
        <n v="-20.224999987499999"/>
        <n v="-20.349999975000003"/>
        <n v="-20.350000000000001"/>
        <n v="-20.512499999999999"/>
        <n v="-20.574999900000002"/>
        <n v="-20.649999975"/>
        <n v="-20.712499949999998"/>
        <n v="-20.724999974999999"/>
        <n v="-20.774999999999999"/>
        <n v="-20.85"/>
        <n v="-20.8749999375"/>
        <n v="-21.024999999999999"/>
        <n v="-21.062499850000002"/>
        <n v="-21.074999999999999"/>
        <n v="-21.162499987499999"/>
        <n v="-21.199999975000001"/>
        <n v="-21.224999924999999"/>
        <n v="-21.249999925000001"/>
        <n v="-21.475000000000001"/>
        <n v="-21.487500000000001"/>
        <n v="-21.6"/>
        <n v="-21.687499837500003"/>
        <n v="-21.774999937499999"/>
        <n v="-21.824999999999999"/>
        <n v="-21.837499750000003"/>
        <n v="-22.149999900000001"/>
        <n v="-22.162500000000001"/>
        <n v="-22.237499775"/>
        <n v="-22.299999937500001"/>
        <n v="-22.387499925"/>
        <n v="-22.449999949999999"/>
        <n v="-22.474999924999999"/>
        <n v="-22.487500000000001"/>
        <n v="-22.499999912499998"/>
        <n v="-22.562499749999997"/>
        <n v="-22.6999999875"/>
        <n v="-22.787500000000001"/>
        <n v="-22.8125"/>
        <n v="-22.824999999999999"/>
        <n v="-22.987500000000001"/>
        <n v="-23.074999949999999"/>
        <n v="-23.087499937499999"/>
        <n v="-23.349999887500001"/>
        <n v="-23.499999949999999"/>
        <n v="-23.7"/>
        <n v="-23.912499937500002"/>
        <n v="-24.024999975"/>
        <n v="-24.1"/>
        <n v="-24.212499999999999"/>
        <n v="-24.237500000000001"/>
        <n v="-24.3"/>
        <n v="-24.462499949999998"/>
        <n v="-24.624999987499997"/>
        <n v="-24.712499999999999"/>
        <n v="-24.724999950000004"/>
        <n v="-24.737499825"/>
        <n v="-24.787500000000001"/>
        <n v="-25.137499887500002"/>
        <n v="-25.225000000000001"/>
        <n v="-25.262499925"/>
        <n v="-25.36249995"/>
        <n v="-25.387499912499997"/>
        <n v="-25.399999975"/>
        <n v="-25.425000000000001"/>
        <n v="-25.712499962500001"/>
        <n v="-25.749999899999999"/>
        <n v="-25.799999962499996"/>
        <n v="-25.9375"/>
        <n v="-25.987500000000001"/>
        <n v="-25.999999949999999"/>
        <n v="-26.037499950000001"/>
        <n v="-26.174999949999997"/>
        <n v="-26.2249999"/>
        <n v="-26.224999949999997"/>
        <n v="-26.4124999125"/>
        <n v="-26.524999912500004"/>
        <n v="-26.975000000000001"/>
        <n v="-27.25"/>
        <n v="-27.45"/>
        <n v="-27.624999975000001"/>
        <n v="-27.762499875"/>
        <n v="-27.824999999999999"/>
        <n v="-27.924999987499998"/>
        <n v="-28.05"/>
        <n v="-28.2999998875"/>
        <n v="-28.399999950000002"/>
        <n v="-28.4"/>
        <n v="-28.574999887499999"/>
        <n v="-28.587499849999997"/>
        <n v="-28.637499937500003"/>
        <n v="-28.762499999999999"/>
        <n v="-29.062499950000003"/>
        <n v="-29.175000000000001"/>
        <n v="-29.199999937499999"/>
        <n v="-29.2"/>
        <n v="-29.225000000000001"/>
        <n v="-29.362500000000001"/>
        <n v="-29.4"/>
        <n v="-29.399999887499995"/>
        <n v="-29.412500000000001"/>
        <n v="-29.524999900000001"/>
        <n v="-29.599999875000002"/>
        <n v="-29.799999899999996"/>
        <n v="-29.874999975000001"/>
        <n v="-29.9749998375"/>
        <n v="-29.987499937499997"/>
        <n v="-30.324999999999999"/>
        <n v="-30.4749999"/>
        <n v="-30.962499999999999"/>
        <n v="-31.175000000000001"/>
        <n v="-31.2"/>
        <n v="-31.5124999875"/>
        <n v="-31.612499962500003"/>
        <n v="-31.787500000000001"/>
        <n v="-31.799999962499996"/>
        <n v="-31.837499999999999"/>
        <n v="-32.174999999999997"/>
        <n v="-32.262499912500004"/>
        <n v="-32.299999999999997"/>
        <n v="-32.424999937499997"/>
        <n v="-32.537499749999995"/>
        <n v="-32.662499924999999"/>
        <n v="-32.674999999999997"/>
        <n v="-33.224999912500003"/>
        <n v="-33.462499962499997"/>
        <n v="-33.849999974999996"/>
        <n v="-33.887499949999999"/>
        <n v="-33.949999874999996"/>
        <n v="-34.4124999"/>
        <n v="-34.549999999999997"/>
        <n v="-34.799999962500003"/>
        <n v="-34.9749999"/>
        <n v="-35.04999995"/>
        <n v="-35.399999925000003"/>
        <n v="-36.162499787499996"/>
        <n v="-36.199999800000001"/>
        <n v="-36.6624999"/>
        <n v="-36.75"/>
        <n v="-36.912499799999999"/>
        <n v="-37.712499999999999"/>
        <n v="-37.825000000000003"/>
        <n v="-37.987499999999997"/>
        <n v="-38.15"/>
        <n v="-38.387499937500003"/>
        <n v="-38.512499900000002"/>
        <n v="-38.549999999999997"/>
        <n v="-38.562499849999995"/>
        <n v="-38.700000000000003"/>
        <n v="-39.249999949999996"/>
        <n v="-39.324999787500005"/>
        <n v="-39.337499950000002"/>
        <n v="-39.424999999999997"/>
        <n v="-39.700000000000003"/>
        <n v="-39.9749999"/>
        <n v="-40.0374999"/>
        <n v="-40.075000000000003"/>
        <n v="-40.349999762499998"/>
        <n v="-40.474999987499999"/>
        <n v="-40.5874999125"/>
        <n v="-40.724999824999998"/>
        <n v="-40.799999987500009"/>
        <n v="-40.912499924999999"/>
        <n v="-41.512499900000002"/>
        <n v="-42.15"/>
        <n v="-43.624999912499995"/>
        <n v="-43.824999937499996"/>
        <n v="-43.837499999999999"/>
        <n v="-45.124999875"/>
        <n v="-45.237499775000003"/>
        <n v="-45.362499999999997"/>
        <n v="-45.55"/>
        <n v="-45.6"/>
        <n v="-45.612499862500002"/>
        <n v="-45.812499937500007"/>
        <n v="-45.937499725000002"/>
        <n v="-46.0749999875"/>
        <n v="-46.1624999"/>
        <n v="-46.599999749999995"/>
        <n v="-46.849999762499998"/>
        <n v="-46.974999749999995"/>
        <n v="-47.324999749999996"/>
        <n v="-47.349999937500002"/>
        <n v="-47.449999949999999"/>
        <n v="-47.474999775000001"/>
        <n v="-47.574999875000003"/>
        <n v="-47.587499999999999"/>
        <n v="-48.037499812500009"/>
        <n v="-48.537499849999996"/>
        <n v="-48.6875"/>
        <n v="-49.212499700000002"/>
        <n v="-49.662499949999997"/>
        <n v="-49.7"/>
        <n v="-49.787499712500001"/>
        <n v="-49.787499824999998"/>
        <n v="-49.962499987500003"/>
        <n v="-50.53749997500001"/>
        <n v="-51.2749995625"/>
        <n v="-51.624999824999996"/>
        <n v="-51.774999975"/>
        <n v="-51.962499874999999"/>
        <n v="-51.987499825"/>
        <n v="-52.337499974999993"/>
        <n v="-52.787499875000002"/>
        <n v="-52.8374995"/>
        <n v="-53.112499774999996"/>
        <n v="-53.249999737499998"/>
        <n v="-54.199999887499992"/>
        <n v="-54.3"/>
        <n v="-54.312499700000004"/>
        <n v="-54.374999874999993"/>
        <n v="-54.924999812500005"/>
        <n v="-55.487499999999997"/>
        <n v="-56.287500000000001"/>
        <n v="-57.887500000000003"/>
        <n v="-58.174999875000005"/>
        <n v="-58.299999862500002"/>
        <n v="-58.449999599999998"/>
        <n v="-58.562499899999999"/>
        <n v="-60.087499874999999"/>
        <n v="-60.412500000000001"/>
        <n v="-60.562499674999998"/>
        <n v="-60.799999749999998"/>
        <n v="-61.15"/>
        <n v="-61.649999949999994"/>
        <n v="-61.774999999999999"/>
        <n v="-61.824999599999998"/>
        <n v="-61.999999875000007"/>
        <n v="-62.624999775000006"/>
        <n v="-62.687499974999994"/>
        <n v="-63.412499825000012"/>
        <n v="-63.599999850000003"/>
        <n v="-63.937499800000005"/>
        <n v="-64.562499899999992"/>
        <n v="-65.199999599999998"/>
        <n v="-65.549999924999995"/>
        <n v="-65.587500000000006"/>
        <n v="-65.999999812500008"/>
        <n v="-66.512499950000006"/>
        <n v="-66.712499700000009"/>
        <n v="-67.849999925000006"/>
        <n v="-67.987499850000006"/>
        <n v="-68.262499800000001"/>
        <n v="-68.775000000000006"/>
        <n v="-68.999999687499994"/>
        <n v="-69.0999999"/>
        <n v="-69.449999699999992"/>
        <n v="-69.574999812499996"/>
        <n v="-69.787499999999994"/>
        <n v="-70.599999749999995"/>
        <n v="-70.637499950000006"/>
        <n v="-70.662499425000007"/>
        <n v="-71.074999800000001"/>
        <n v="-71.512499875000003"/>
        <n v="-73.562499875"/>
        <n v="-75.912499687499988"/>
        <n v="-76.125"/>
        <n v="-76.899999637500002"/>
        <n v="-76.999999700000004"/>
        <n v="-78.124999750000015"/>
        <n v="-78.712499949999994"/>
        <n v="-79.012500000000003"/>
        <n v="-80.55"/>
        <n v="-80.574999862500007"/>
        <n v="-80.737499812499991"/>
        <n v="-81.449999487499994"/>
        <n v="-83.087499899999997"/>
        <n v="-84.987499799999995"/>
        <n v="-85.062499612499991"/>
        <n v="-86.537499949999997"/>
        <n v="-87.237499900000003"/>
        <n v="-88.212499900000012"/>
        <n v="-88.387500000000003"/>
        <n v="-88.937499750000001"/>
        <n v="-89.649999725000001"/>
        <n v="-90.787499999999994"/>
        <n v="-91.424999924999995"/>
        <n v="-91.949999925"/>
        <n v="-92.762499750000003"/>
        <n v="-95.98749983750001"/>
        <n v="-96.687499799999998"/>
        <n v="-96.999999650000007"/>
        <n v="-100.02499987499999"/>
        <n v="-101.174999625"/>
        <n v="-101.287499775"/>
        <n v="-102.14999960000002"/>
        <n v="-103.27499952499998"/>
        <n v="-104.0874999875"/>
        <n v="-107.04999987499998"/>
        <n v="-109.0125"/>
        <n v="-110.27499975000001"/>
        <n v="-110.84999959999999"/>
        <n v="-111.2124999375"/>
        <n v="-117.14999975000001"/>
        <n v="-118.61249968749999"/>
        <n v="-123.3749993"/>
        <n v="-124.61249984999999"/>
        <n v="-124.8874998125"/>
        <n v="-125.47499965"/>
        <n v="-126.54999960000001"/>
        <n v="-126.78749996250001"/>
        <n v="-126.89999987499999"/>
        <n v="-127.09999935"/>
        <n v="-127.2624995875"/>
        <n v="-130.41249981250002"/>
        <n v="-132.58749945"/>
        <n v="-133.18749954999998"/>
        <n v="-133.4749995"/>
        <n v="-134.39999925000001"/>
        <n v="-134.53749907500003"/>
        <n v="-135.56249922500001"/>
        <n v="-136.94999999999999"/>
        <n v="-138.18749991250002"/>
        <n v="-140.78749937500001"/>
        <n v="-143.3374993125"/>
        <n v="-144.68749940000001"/>
        <n v="-149.06249980000001"/>
        <n v="-152.074999725"/>
        <n v="-153.74999980000001"/>
        <n v="-153.8624997"/>
        <n v="-155.92499981249998"/>
        <n v="-156.2249995"/>
        <n v="-158.89999915000001"/>
        <n v="-159.375"/>
        <n v="-160.56249975"/>
        <n v="-160.80000000000001"/>
        <n v="-162.33749945"/>
        <n v="-163.11249990000002"/>
        <n v="-163.42499942500001"/>
        <n v="-164.7374995875"/>
        <n v="-165.03749955000001"/>
        <n v="-168.23750000000001"/>
        <n v="-169.7499995"/>
        <n v="-170.83749904999999"/>
        <n v="-170.98749926249999"/>
        <n v="-171.76249935000001"/>
        <n v="-172.77499882499998"/>
        <n v="-173.48749931249998"/>
        <n v="-173.85"/>
        <n v="-178.9374997875"/>
        <n v="-183.199999625"/>
        <n v="-189.39999978749998"/>
        <n v="-190.21249912499999"/>
        <n v="-191.69999957499999"/>
        <n v="-198.52499907500001"/>
        <n v="-199.33749962499999"/>
        <n v="-199.4749999"/>
        <n v="-201.23749950000001"/>
        <n v="-204.15"/>
        <n v="-210.37499962500002"/>
        <n v="-211.33749893749999"/>
        <n v="-215.21249978750001"/>
        <n v="-216.61249837500003"/>
        <n v="-218.48749982500004"/>
        <n v="-219.02499951250002"/>
        <n v="-222.87499919999999"/>
        <n v="-224.33749964999998"/>
        <n v="-232.79999923749997"/>
        <n v="-237.09999879999998"/>
        <n v="-240.01249999999999"/>
        <n v="-240.14999935"/>
        <n v="-240.18749977499996"/>
        <n v="-240.31249943750001"/>
        <n v="-242.43749984999999"/>
        <n v="-249.21249885"/>
        <n v="-250.69999905"/>
        <n v="-253.21249965000001"/>
        <n v="-257.97499968750003"/>
        <n v="-260.68749960000002"/>
        <n v="-262.79999973750006"/>
        <n v="-276.81249918749995"/>
        <n v="-279.38749904999997"/>
        <n v="-282.49999920000005"/>
        <n v="-287.29999918750002"/>
        <n v="-291.76249899999999"/>
        <n v="-292.81249909999997"/>
        <n v="-293.33749949999998"/>
        <n v="-298.52499997500001"/>
        <n v="-303.77499934999997"/>
        <n v="-310.625"/>
        <n v="-321.63749971250002"/>
        <n v="-331.8"/>
        <n v="-332.96249912500002"/>
        <n v="-353.53749839999995"/>
        <n v="-354.6999993"/>
        <n v="-373.04999951249999"/>
        <n v="-382.8"/>
        <n v="-394.63749971249996"/>
        <n v="-396.46249807499998"/>
        <n v="-417.93749931249999"/>
        <n v="-433.72499820000007"/>
        <n v="-445.29999800000007"/>
        <n v="-460.27499924999995"/>
        <n v="-491.02499968750004"/>
        <n v="-491.53749994999993"/>
        <n v="-518.34999922499992"/>
        <n v="-528.67499987500003"/>
        <n v="-555.07500000000005"/>
        <n v="-557.91249821249994"/>
        <n v="-592.03749966249995"/>
        <n v="-601.84999957500008"/>
        <n v="-648.91249728749995"/>
        <n v="-681.68749787500008"/>
        <n v="-688.4374983749999"/>
        <n v="-739.62499724999998"/>
        <n v="-754.49999576250002"/>
        <n v="-793.52499827500003"/>
        <n v="-812.21249862500008"/>
        <n v="-882.41249897500006"/>
        <n v="-903.9249955125"/>
        <n v="-981.81249574999993"/>
        <n v="-1045.4124999999999"/>
        <n v="-1188.9749978750001"/>
        <n v="-1406.3749985499999"/>
        <n v="-1480.5249986250001"/>
        <n v="-1556.6"/>
        <n v="-1616.3374991875"/>
        <n v="-1667.7874963125"/>
        <n v="-1676.7124944500001"/>
        <n v="-1692.9374969999999"/>
        <n v="-2065.2999948750003"/>
        <n v="-2082.7624999999998"/>
        <n v="-2697.6249922750003"/>
        <n v="-2921.3624999999997"/>
        <n v="-5642.3374773999994"/>
        <n v="-82.174999999999997"/>
        <n v="-2510.3624879250001"/>
        <n v="-0.1875"/>
        <n v="-0.28749999999999998"/>
        <n v="-0.38750000000000001"/>
        <n v="-1.2124999499999998"/>
        <n v="-1.5874999999999999"/>
        <n v="-1.825"/>
        <n v="-2.2624999875"/>
        <n v="-2.3249999499999996"/>
        <n v="-2.6875"/>
        <n v="-2.7249999750000002"/>
        <n v="-2.8374999750000001"/>
        <n v="-3.7124999999999999"/>
        <n v="-3.8124999750000006"/>
        <n v="-3.8875000000000002"/>
        <n v="-4.2499999874999999"/>
        <n v="-4.2999999750000004"/>
        <n v="-4.3374999750000001"/>
        <n v="-4.4124999999999996"/>
        <n v="-4.5875000000000004"/>
        <n v="-4.7374999874999997"/>
        <n v="-4.7499999750000006"/>
        <n v="-4.9249999999999998"/>
        <n v="-5.1249999749999997"/>
        <n v="-5.2249999999999996"/>
        <n v="-5.6875"/>
        <n v="-5.7125000000000004"/>
        <n v="-5.7874999875000004"/>
        <n v="-5.8"/>
        <n v="-5.8624999999999998"/>
        <n v="-5.9874999999999998"/>
        <n v="-6.1"/>
        <n v="-6.125"/>
        <n v="-6.2625000000000002"/>
        <n v="-6.2874999999999996"/>
        <n v="-6.6249999749999997"/>
        <n v="-6.6875"/>
        <n v="-6.7625000000000002"/>
        <n v="-6.9874999999999998"/>
        <n v="-6.9874999874999997"/>
        <n v="-7.0250000000000004"/>
        <n v="-7.1"/>
        <n v="-7.3250000000000002"/>
        <n v="-7.4"/>
        <n v="-7.5125000000000002"/>
        <n v="-7.6624999874999995"/>
        <n v="-7.875"/>
        <n v="-8.1"/>
        <n v="-8.125"/>
        <n v="-8.1999999999999993"/>
        <n v="-8.7375000000000007"/>
        <n v="-8.7624999999999993"/>
        <n v="-8.8125"/>
        <n v="-9.0250000000000004"/>
        <n v="-9.0499999624999994"/>
        <n v="-9.1374999750000008"/>
        <n v="-9.3249999999999993"/>
        <n v="-9.6874999375000002"/>
        <n v="-10.1875"/>
        <n v="-10.249999924999999"/>
        <n v="-10.712499975"/>
        <n v="-10.95"/>
        <n v="-11.112500000000001"/>
        <n v="-11.125"/>
        <n v="-11.262499949999999"/>
        <n v="-11.612499975"/>
        <n v="-11.625"/>
        <n v="-11.949999975000001"/>
        <n v="-11.95"/>
        <n v="-13.0625"/>
        <n v="-13.062499949999999"/>
        <n v="-13.1"/>
        <n v="-13.25"/>
        <n v="-13.624999862500001"/>
        <n v="-13.637499975000001"/>
        <n v="-14.149999987499999"/>
        <n v="-14.349999974999999"/>
        <n v="-14.462499974999998"/>
        <n v="-15.012499999999999"/>
        <n v="-15.05"/>
        <n v="-15.3499999625"/>
        <n v="-15.925000000000001"/>
        <n v="-15.95"/>
        <n v="-16.0625"/>
        <n v="-16.824999999999999"/>
        <n v="-17.124999900000002"/>
        <n v="-17.587499999999999"/>
        <n v="-17.75"/>
        <n v="-18.049999987500001"/>
        <n v="-18.649999987500003"/>
        <n v="-18.6624999"/>
        <n v="-19.062499925000001"/>
        <n v="-19.225000000000001"/>
        <n v="-19.3"/>
        <n v="-19.712499975"/>
        <n v="-19.925000000000001"/>
        <n v="-20.0625"/>
        <n v="-20.137499800000001"/>
        <n v="-20.862500000000001"/>
        <n v="-21.574999912500001"/>
        <n v="-21.662500000000001"/>
        <n v="-21.9"/>
        <n v="-22.0374999"/>
        <n v="-22.262499875000003"/>
        <n v="-23.637499999999999"/>
        <n v="-24.125"/>
        <n v="-24.362499937500001"/>
        <n v="-24.55"/>
        <n v="-24.587499887500002"/>
        <n v="-24.962499900000001"/>
        <n v="-25.999999899999999"/>
        <n v="-26.0999999"/>
        <n v="-26.387499937499999"/>
        <n v="-26.887499999999999"/>
        <n v="-27.187499950000003"/>
        <n v="-27.687499875"/>
        <n v="-28.2749999125"/>
        <n v="-28.375"/>
        <n v="-28.399999949999998"/>
        <n v="-29.199999937500003"/>
        <n v="-29.599999824999994"/>
        <n v="-30.074999962500002"/>
        <n v="-30.624999900000006"/>
        <n v="-32.262499874999996"/>
        <n v="-33.462499999999999"/>
        <n v="-33.6749996"/>
        <n v="-33.774999899999997"/>
        <n v="-34.762500000000003"/>
        <n v="-34.974999749999995"/>
        <n v="-35.262499949999999"/>
        <n v="-35.637500000000003"/>
        <n v="-36.837499962499997"/>
        <n v="-37.324999875000003"/>
        <n v="-38.149999949999994"/>
        <n v="-39.324999699999999"/>
        <n v="-40.212499950000002"/>
        <n v="-40.574999837499995"/>
        <n v="-41.749999874999993"/>
        <n v="-42.849999924999999"/>
        <n v="-43.61249995"/>
        <n v="-45.512499987500007"/>
        <n v="-46.15"/>
        <n v="-46.9"/>
        <n v="-47.612499812500005"/>
        <n v="-49.437499825000003"/>
        <n v="-50.124999924999997"/>
        <n v="-50.887499774999995"/>
        <n v="-52.0625"/>
        <n v="-52.862499899999996"/>
        <n v="-53.08749985"/>
        <n v="-53.249999824999996"/>
        <n v="-59.249999600000002"/>
        <n v="-61.649999774999998"/>
        <n v="-62.574999899999995"/>
        <n v="-63.724999799999999"/>
        <n v="-64.887499537499991"/>
        <n v="-65.149999850000015"/>
        <n v="-65.299999862500002"/>
        <n v="-65.637499837500002"/>
        <n v="-68.487499499999998"/>
        <n v="-68.762499750000003"/>
        <n v="-71.662499974999989"/>
        <n v="-73.187499899999992"/>
        <n v="-75.749999949999989"/>
        <n v="-82.449999824999992"/>
        <n v="-83.524999950000009"/>
        <n v="-84.912499237500001"/>
        <n v="-89.212499750000006"/>
        <n v="-96.974999999999994"/>
        <n v="-98.087499962500004"/>
        <n v="-104.63749974999999"/>
        <n v="-105.02499989999998"/>
        <n v="-109.01249998749999"/>
        <n v="-112.37499968750002"/>
        <n v="-117.24999963750001"/>
        <n v="-117.48749980000001"/>
        <n v="-131.32499984999998"/>
        <n v="-132.125"/>
        <n v="-143.299999875"/>
        <n v="-155.39999964999998"/>
        <n v="-158.04999960000001"/>
        <n v="-187.19999996250002"/>
        <n v="-202.712499525"/>
        <n v="-208.01249895000001"/>
        <n v="-222.72499892499997"/>
        <n v="-234.13749975000002"/>
        <n v="-251.61250000000001"/>
        <n v="-267.97499960000005"/>
        <n v="-273.89999839999996"/>
        <n v="-283.03749920000001"/>
        <n v="-296.76249933749995"/>
        <n v="-381.84999970000001"/>
        <n v="-398.33749965000004"/>
        <n v="-5.9625000000000004"/>
        <n v="-104.437499375"/>
        <n v="-1092.0749978125"/>
        <n v="-1.5874999875"/>
        <n v="-46.3999999125"/>
        <n v="-8.7499997000000018"/>
        <n v="-37.262499624999997"/>
        <n v="-5.3749998750000003"/>
        <n v="-10.949999799999999"/>
        <n v="-12.912499950000001"/>
        <n v="-44.637500000000003"/>
        <n v="-1.0749999750000001"/>
        <n v="-3.749999925"/>
        <n v="-5.9249999999999998"/>
        <n v="-6.0499999874999997"/>
        <n v="-6.9874999500000001"/>
        <n v="-10.0749999"/>
        <n v="-10.6625"/>
        <n v="-11.0625"/>
        <n v="-11.787499862500001"/>
        <n v="-13.5625"/>
        <n v="-24.75"/>
        <n v="-26.487500000000001"/>
        <n v="-33.450000000000003"/>
        <n v="-41.3"/>
        <n v="-64.699998475000001"/>
        <n v="-77.824999925"/>
        <n v="-130.21249994999999"/>
        <n v="-247.48749982500001"/>
        <n v="-575.01249919999998"/>
        <n v="-9.3000000000000007"/>
        <n v="-14.887499999999999"/>
        <n v="-20.149999975"/>
        <n v="-20.599999887500001"/>
        <n v="-299.98749877500001"/>
        <n v="-328.69999904999997"/>
        <n v="-495.86249992500001"/>
        <n v="-5.3124999749999997"/>
        <n v="-8.1875"/>
        <n v="-13.449999975000001"/>
        <n v="-73.687499812500008"/>
        <n v="-165.67500000000001"/>
        <n v="-4247.5624912499998"/>
        <n v="-0.49999998750000002"/>
        <n v="-0.7999999874999999"/>
        <n v="-1.27499995"/>
        <n v="-2.4874999875000001"/>
        <n v="-2.5749999749999999"/>
        <n v="-2.6874999750000002"/>
        <n v="-3.8499999750000002"/>
        <n v="-4.1374999875"/>
        <n v="-4.5374999249999997"/>
        <n v="-5.2374999249999998"/>
        <n v="-5.3624999999999998"/>
        <n v="-5.6624998625000007"/>
        <n v="-6.2249999875000004"/>
        <n v="-6.3249998125000007"/>
        <n v="-6.7125000000000004"/>
        <n v="-7.0249999874999993"/>
        <n v="-7.0374999999999996"/>
        <n v="-7.1124999749999995"/>
        <n v="-7.2624998999999999"/>
        <n v="-7.6499997750000004"/>
        <n v="-8.1124998500000007"/>
        <n v="-8.2999999500000001"/>
        <n v="-8.3375000000000004"/>
        <n v="-8.3749999499999994"/>
        <n v="-9.5499998999999995"/>
        <n v="-9.8124999000000006"/>
        <n v="-9.9749999999999996"/>
        <n v="-9.9875000000000007"/>
        <n v="-10.087499987499999"/>
        <n v="-10.437499950000001"/>
        <n v="-10.824999999999999"/>
        <n v="-10.8249999"/>
        <n v="-11.824999999999999"/>
        <n v="-11.949999937500001"/>
        <n v="-12.2624999875"/>
        <n v="-12.624999975"/>
        <n v="-12.987500000000001"/>
        <n v="-13.4125"/>
        <n v="-13.625"/>
        <n v="-14.9124999"/>
        <n v="-16.112499687499998"/>
        <n v="-16.187499899999999"/>
        <n v="-16.675000000000001"/>
        <n v="-17.649999899999997"/>
        <n v="-17.812499849999998"/>
        <n v="-17.9374999375"/>
        <n v="-18.212499999999999"/>
        <n v="-18.237499912499999"/>
        <n v="-18.574999525000003"/>
        <n v="-19"/>
        <n v="-20.912499937499998"/>
        <n v="-21.587499999999999"/>
        <n v="-22.5"/>
        <n v="-23.412499824999998"/>
        <n v="-26.237499925000002"/>
        <n v="-29.987499549999999"/>
        <n v="-30.162499950000004"/>
        <n v="-31.074999999999999"/>
        <n v="-31.474999937500002"/>
        <n v="-32"/>
        <n v="-36.037499850000003"/>
        <n v="-37.5999999"/>
        <n v="-38.149999774999998"/>
        <n v="-38.949999599999998"/>
        <n v="-43.637499837500002"/>
        <n v="-45.462499900000005"/>
        <n v="-48.787499537500004"/>
        <n v="-49.725000000000001"/>
        <n v="-50.999999737499998"/>
        <n v="-52.787499799999999"/>
        <n v="-52.837499812499999"/>
        <n v="-60.874999649999999"/>
        <n v="-72.562498999999988"/>
        <n v="-74.337499687499999"/>
        <n v="-75.274999975"/>
        <n v="-78.349999324999999"/>
        <n v="-81.95"/>
        <n v="-83.199999712499988"/>
        <n v="-85.412499762500005"/>
        <n v="-98.912499600000004"/>
        <n v="-106.24999905"/>
        <n v="-110.5124985625"/>
        <n v="-110.98749900000001"/>
        <n v="-122.03749974999999"/>
        <n v="-128.5499997"/>
        <n v="-133.88749940000002"/>
        <n v="-139.52499990000001"/>
        <n v="-154.43749912499999"/>
        <n v="-156.43749956249999"/>
        <n v="-172.83750000000001"/>
        <n v="-175.13749905"/>
        <n v="-183.274999425"/>
        <n v="-198.71249818750002"/>
        <n v="-274.84999987499998"/>
        <n v="-0.42499998749999995"/>
        <n v="-2.0874999750000001"/>
        <n v="-2.799999975"/>
        <n v="-3.3499999875000004"/>
        <n v="-4.1624999625000001"/>
        <n v="-5.0499999750000004"/>
        <n v="-5.1999999624999997"/>
        <n v="-5.6249999750000006"/>
        <n v="-8.7249998499999997"/>
        <n v="-10.812499950000001"/>
        <n v="-13.574999999999999"/>
        <n v="-16.474999750000002"/>
        <n v="-16.474999799999999"/>
        <n v="-18.849999750000002"/>
        <n v="-25.362500000000001"/>
        <n v="-29.424999974999999"/>
        <n v="-37.974999712499994"/>
        <n v="-61.499999600000002"/>
        <n v="-62.774999437499993"/>
        <n v="-67.462500000000006"/>
        <n v="-67.512499375000004"/>
        <n v="-72.549999737500002"/>
        <n v="-81.737499112500004"/>
        <n v="-165.39999818749999"/>
        <n v="-279.16249790000001"/>
        <n v="-16.774999999999999"/>
        <n v="-47.662499849999996"/>
        <n v="-4.1749999874999997"/>
        <n v="-4.7374999999999998"/>
        <n v="-5.625"/>
        <n v="-6.7624999875000009"/>
        <n v="-7.2249999999999996"/>
        <n v="-7.4874999750000004"/>
        <n v="-8.2249999999999996"/>
        <n v="-9.4999999500000012"/>
        <n v="-9.6374999999999993"/>
        <n v="-9.8249999999999993"/>
        <n v="-10.024999949999998"/>
        <n v="-12.6874999125"/>
        <n v="-12.85"/>
        <n v="-15.15"/>
        <n v="-15.175000000000001"/>
        <n v="-15.174999962499999"/>
        <n v="-15.737499925"/>
        <n v="-15.8499999"/>
        <n v="-18.8499999625"/>
        <n v="-19.012499999999999"/>
        <n v="-19.037500000000001"/>
        <n v="-19.599999974999999"/>
        <n v="-20.412500000000001"/>
        <n v="-21.987499875000001"/>
        <n v="-23.187499875"/>
        <n v="-23.824999999999999"/>
        <n v="-24.225000000000001"/>
        <n v="-25.1"/>
        <n v="-26.824999999999999"/>
        <n v="-27.737500000000001"/>
        <n v="-28.762499975000004"/>
        <n v="-29.099999950000004"/>
        <n v="-31.037500000000001"/>
        <n v="-33.412500000000001"/>
        <n v="-33.8125"/>
        <n v="-44.987499749999998"/>
        <n v="-46.362499999999997"/>
        <n v="-47.562499799999998"/>
        <n v="-50.537499862499999"/>
        <n v="-51.15"/>
        <n v="-52.374999600000002"/>
        <n v="-52.487499999999997"/>
        <n v="-52.524999899999997"/>
        <n v="-52.712499825000002"/>
        <n v="-55.087499999999999"/>
        <n v="-60.987499912500006"/>
        <n v="-61.212499799999996"/>
        <n v="-61.962499949999994"/>
        <n v="-62.837499999999999"/>
        <n v="-62.949999774999995"/>
        <n v="-69.312499874999986"/>
        <n v="-72.349999800000006"/>
        <n v="-80.712499699999995"/>
        <n v="-81.0625"/>
        <n v="-84.025000000000006"/>
        <n v="-95.599999687500002"/>
        <n v="-95.687499599999995"/>
        <n v="-96.96249983749999"/>
        <n v="-97.399999800000003"/>
        <n v="-98.924999999999997"/>
        <n v="-101.03749989999999"/>
        <n v="-107.4999998"/>
        <n v="-115.13749970000001"/>
        <n v="-124.3999998375"/>
        <n v="-136.14999975000001"/>
        <n v="-137.56249987500001"/>
        <n v="-141.31249962499999"/>
        <n v="-155.23749968749999"/>
        <n v="-173.52499930000002"/>
        <n v="-175.01249932500002"/>
        <n v="-177.34999974999999"/>
        <n v="-187.27499971250003"/>
        <n v="-197.21249974999998"/>
        <n v="-209.1"/>
        <n v="-213.1499997"/>
        <n v="-216.02499982500001"/>
        <n v="-217.08749925000001"/>
        <n v="-229.47499968750003"/>
        <n v="-233.72499930000004"/>
        <n v="-241.57499939999997"/>
        <n v="-291.93749969999999"/>
        <n v="-309.98749953750001"/>
        <n v="-310.44999963750001"/>
        <n v="-316.62499976250001"/>
        <n v="-329.07499962499998"/>
        <n v="-393.3624985875"/>
        <n v="-416.11249987499997"/>
        <n v="-444.56249917499997"/>
        <n v="-463.6499979125"/>
        <n v="-497.35"/>
        <n v="-501.89999940000001"/>
        <n v="-525.987499275"/>
        <n v="-566.49999883750002"/>
        <n v="-666.92499837499997"/>
        <n v="-709.17499942500012"/>
        <n v="-723.18749800000012"/>
        <n v="-788.25"/>
        <n v="-1092.012496025"/>
        <n v="-1234.5624969500002"/>
        <n v="-0.33750000000000002"/>
        <n v="-7.6249999875000007"/>
        <n v="-12.337499924999999"/>
        <n v="-50.349999775000001"/>
        <n v="-82.112499999999997"/>
        <n v="-224.94999975000005"/>
        <n v="-1.4750000000000001"/>
        <n v="-3.9999999750000006"/>
        <n v="-4.3375000000000004"/>
        <n v="-5.4999999749999997"/>
        <n v="-5.9749999999999996"/>
        <n v="-6.9625000000000004"/>
        <n v="-7.0625"/>
        <n v="-7.0875000000000004"/>
        <n v="-7.1624999999999996"/>
        <n v="-7.1749999999999998"/>
        <n v="-7.2750000000000004"/>
        <n v="-7.8124999874999999"/>
        <n v="-8.6624999999999996"/>
        <n v="-8.8624999874999997"/>
        <n v="-8.9"/>
        <n v="-9.5749999999999993"/>
        <n v="-10.3125"/>
        <n v="-11.012499999999999"/>
        <n v="-11.7875"/>
        <n v="-11.8"/>
        <n v="-12.987499987500001"/>
        <n v="-13.9625"/>
        <n v="-15.537499950000001"/>
        <n v="-15.57499995"/>
        <n v="-16.212499987499999"/>
        <n v="-18.162500000000001"/>
        <n v="-20.100000000000001"/>
        <n v="-20.237500000000001"/>
        <n v="-22.05"/>
        <n v="-24.599999875000002"/>
        <n v="-31.449999937500003"/>
        <n v="-35.762499987500007"/>
        <n v="-40.024999987500003"/>
        <n v="-47.6875"/>
        <n v="-5.7874999999999996"/>
        <n v="-1.6249999875000003"/>
        <n v="-6.5124998999999999"/>
        <n v="-7.0999998875000001"/>
        <n v="-14.637499799999999"/>
        <n v="-15.787499950000003"/>
        <n v="-28.612499849999999"/>
        <n v="-38.649999500000007"/>
        <n v="-39.25"/>
        <n v="-39.687499799999998"/>
        <n v="-43.462499999999999"/>
        <n v="-47.199999500000004"/>
        <n v="-65.337499199999996"/>
        <n v="-67.149999624999992"/>
        <n v="-103.89999854999999"/>
        <n v="-112.26249853749999"/>
        <n v="-114.74999827499998"/>
        <n v="-129.72499875"/>
        <n v="-273.83749548750001"/>
        <n v="-15.7125"/>
        <n v="-14.1875"/>
        <n v="-14.987500000000001"/>
        <n v="-2.2999999999999998"/>
        <n v="-5.9"/>
        <n v="-24.587499999999999"/>
        <n v="-27.975000000000001"/>
        <n v="-67.974999824999998"/>
        <n v="-83.062499975000009"/>
        <n v="-91.974999862499999"/>
        <n v="-113.22499999999999"/>
        <n v="-126.96249981250001"/>
        <n v="-6.7249999875000004"/>
        <n v="-9.2249999999999996"/>
        <n v="-12.8"/>
        <n v="-14.0875"/>
        <n v="-17.487500000000001"/>
        <n v="-18.425000000000001"/>
        <n v="-20.625"/>
        <n v="-22.212499812500003"/>
        <n v="-47.699999937499996"/>
        <n v="-135.8499990375"/>
        <n v="-6.25E-2"/>
        <n v="-67.249999912500016"/>
        <n v="-2.5874999499999998"/>
        <n v="-51.049999800000002"/>
        <n v="-0.87499998750000008"/>
        <n v="-2.1749999249999998"/>
        <n v="-4.625"/>
        <n v="-4.6874998625000002"/>
        <n v="-4.6999997999999996"/>
        <n v="-5.3125"/>
        <n v="-5.6624998250000003"/>
        <n v="-8.7874996999999997"/>
        <n v="-10.199999999999999"/>
        <n v="-13.0499998625"/>
        <n v="-13.6"/>
        <n v="-14.4"/>
        <n v="-19.074999974999997"/>
        <n v="-23.662500000000001"/>
        <n v="-26.637499999999999"/>
        <n v="-27.137499999999999"/>
        <n v="-30.462499999999999"/>
        <n v="-36.824999624999997"/>
        <n v="-46.612499999999997"/>
        <n v="-67.375"/>
        <n v="-90.012499800000001"/>
        <n v="-94.537495500000006"/>
        <n v="-131.33749983749999"/>
        <n v="-212.49999989999998"/>
        <n v="-241.79999891250003"/>
        <n v="-669.08749968749999"/>
        <n v="-1.4499999749999999"/>
        <n v="-186.79999856250001"/>
        <n v="-1.6999999875"/>
        <n v="-1.7374999875000001"/>
        <n v="-3.6249999000000002"/>
        <n v="-34.924999999999997"/>
        <n v="-55.799998875"/>
        <m/>
      </sharedItems>
    </cacheField>
    <cacheField name="Return on Ad Dollar Spent" numFmtId="10">
      <sharedItems containsString="0" containsBlank="1" containsNumber="1" minValue="-1" maxValue="3794.8702702702708"/>
    </cacheField>
    <cacheField name="Total Volume of Bookings" numFmtId="0">
      <sharedItems containsString="0" containsBlank="1" containsNumber="1" containsInteger="1" minValue="0" maxValue="439"/>
    </cacheField>
    <cacheField name="Avg. Revenue per Booking" numFmtId="164">
      <sharedItems containsBlank="1" containsMixedTypes="1" containsNumber="1" minValue="34" maxValue="5877.75"/>
    </cacheField>
    <cacheField name="Probability of Booking" numFmtId="10">
      <sharedItems containsString="0" containsBlank="1" containsNumber="1" minValue="0" maxValue="0.81818181818181812"/>
    </cacheField>
    <cacheField name="Margin %" numFmtId="0">
      <sharedItems containsString="0" containsBlank="1" containsNumber="1" minValue="-10.939468178104574" maxValue="1"/>
    </cacheField>
    <cacheField name="Cost per Booking" numFmtId="0">
      <sharedItems containsString="0" containsBlank="1" containsNumber="1" minValue="0" maxValue="9597.1749873999997"/>
    </cacheField>
    <cacheField name="Budgeted Cost" numFmtId="0">
      <sharedItems containsString="0" containsBlank="1" containsNumber="1" minValue="0" maxValue="41569.593583275011"/>
    </cacheField>
    <cacheField name="Budgeted Revenue" numFmtId="0">
      <sharedItems containsString="0" containsBlank="1" containsNumber="1" minValue="-9162.2212367699995" maxValue="577000.25278710946"/>
    </cacheField>
    <cacheField name="Cost Variance" numFmtId="0">
      <sharedItems containsString="0" containsBlank="1" containsNumber="1" minValue="0" maxValue="4618.8437314749972"/>
    </cacheField>
    <cacheField name="Revenue Variance" numFmtId="0">
      <sharedItems containsString="0" containsBlank="1" containsNumber="1" minValue="-27476.202513671946" maxValue="436.29624936999971"/>
    </cacheField>
    <cacheField name="Average Revenue Per Booking" numFmtId="0" formula="'Total Revenue'/'Total Volume of Bookings'" databaseField="0"/>
    <cacheField name="Revenue per Booking" numFmtId="0" formula="'Total Revenue'/'Total Volume of Bookings'" databaseField="0"/>
    <cacheField name="Cost per Click" numFmtId="0" formula="'Total Cost'/Click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10">
  <r>
    <x v="0"/>
    <s v="fly to florence"/>
    <s v="Advanced"/>
    <s v="Western Europe Destinations"/>
    <s v="Florence"/>
    <s v=""/>
    <n v="6.25"/>
    <n v="1"/>
    <n v="2.3125"/>
    <n v="2.3125"/>
    <n v="11"/>
    <n v="9.0909090909090898E-2"/>
    <n v="1.27272727272727"/>
    <n v="9"/>
    <n v="0.25694444444444442"/>
    <n v="8777.9500000000007"/>
    <n v="2.3125"/>
    <n v="8775.6375000000007"/>
    <n v="3794.8702702702708"/>
    <n v="9"/>
    <n v="975.3277777777779"/>
    <n v="0.81818181818181812"/>
    <x v="0"/>
    <n v="0.25694444444444442"/>
    <n v="2.0812500000000003"/>
    <n v="9214.4193750000013"/>
    <n v="0.23124999999999973"/>
    <n v="-438.78187500000058"/>
  </r>
  <r>
    <x v="0"/>
    <s v="low international airfare"/>
    <s v="Advanced"/>
    <s v="Geo Targeted DC"/>
    <s v="Low International DC"/>
    <s v=""/>
    <n v="6.25"/>
    <n v="1"/>
    <n v="0.625"/>
    <n v="0.625"/>
    <n v="6"/>
    <n v="0.16666666666666699"/>
    <n v="1"/>
    <n v="1"/>
    <n v="0.625"/>
    <n v="1574.2"/>
    <n v="0.625"/>
    <n v="1573.575"/>
    <n v="2517.7200000000003"/>
    <n v="1"/>
    <n v="1574.2"/>
    <n v="0.16666666666666699"/>
    <x v="1"/>
    <n v="0.625"/>
    <n v="0.5625"/>
    <n v="1652.2537500000001"/>
    <n v="6.25E-2"/>
    <n v="-78.678750000000036"/>
  </r>
  <r>
    <x v="1"/>
    <s v="air discount france ticket"/>
    <s v="Broad"/>
    <s v="Air France Brand &amp; French Destinations"/>
    <s v="France"/>
    <s v="Position 2-5 Bid Strategy"/>
    <n v="0"/>
    <n v="1"/>
    <n v="0.38750000000000001"/>
    <n v="0.38750000000000001"/>
    <n v="9"/>
    <n v="0.11111111111111099"/>
    <n v="1.1111111111111101"/>
    <n v="1"/>
    <n v="0.38750000000000001"/>
    <n v="390.15"/>
    <n v="0.38750000000000001"/>
    <n v="389.76249999999999"/>
    <n v="1005.8387096774193"/>
    <n v="1"/>
    <n v="390.15"/>
    <n v="0.11111111111111099"/>
    <x v="2"/>
    <n v="0.38750000000000001"/>
    <n v="0.34875"/>
    <n v="409.25062500000001"/>
    <n v="3.8750000000000007E-2"/>
    <n v="-19.488125000000025"/>
  </r>
  <r>
    <x v="2"/>
    <s v="[airfrance]"/>
    <s v="Exact"/>
    <s v="Air France Global Campaign"/>
    <s v="Air France"/>
    <s v="Position 1- 3"/>
    <n v="7.5"/>
    <n v="59"/>
    <n v="2.3124998374999999"/>
    <n v="3.9194912499999998E-2"/>
    <n v="401"/>
    <n v="0.14713216957606001"/>
    <n v="2"/>
    <n v="3.3898305084745804E-2"/>
    <n v="1.1562499187499999"/>
    <n v="1665.15"/>
    <n v="2.3124998374999999"/>
    <n v="1662.8375001625002"/>
    <n v="719.06491546402117"/>
    <n v="2"/>
    <n v="832.57500000000005"/>
    <n v="4.9875311720698375E-3"/>
    <x v="3"/>
    <n v="1.1562499187499999"/>
    <n v="2.0812498537500002"/>
    <n v="1745.9793751706252"/>
    <n v="0.23124998374999972"/>
    <n v="-83.141875008124998"/>
  </r>
  <r>
    <x v="3"/>
    <s v="air france online booking"/>
    <s v="Standard"/>
    <s v="Unassigned"/>
    <s v="Unassigned"/>
    <s v="Position 1-2 Target"/>
    <n v="0.25"/>
    <n v="8"/>
    <n v="2.2000000000000002"/>
    <n v="0.27500000000000002"/>
    <n v="318"/>
    <n v="2.51572327044025E-2"/>
    <n v="2.97578616352201"/>
    <n v="0.125"/>
    <n v="2.2000000000000002"/>
    <n v="935"/>
    <n v="2.2000000000000002"/>
    <n v="932.8"/>
    <n v="423.99999999999994"/>
    <n v="1"/>
    <n v="935"/>
    <n v="3.1446540880503125E-3"/>
    <x v="4"/>
    <n v="2.2000000000000002"/>
    <n v="1.9800000000000002"/>
    <n v="979.43999999999994"/>
    <n v="0.21999999999999997"/>
    <n v="-46.639999999999986"/>
  </r>
  <r>
    <x v="3"/>
    <s v="airfrance,com"/>
    <s v="Standard"/>
    <s v="Unassigned"/>
    <s v="Unassigned"/>
    <s v="Position 1-2 Target"/>
    <n v="0.125"/>
    <n v="42"/>
    <n v="5.25"/>
    <n v="0.125"/>
    <n v="722"/>
    <n v="5.8171745152354598E-2"/>
    <n v="1.1290858725761801"/>
    <n v="4.7619047619047603E-2"/>
    <n v="2.625"/>
    <n v="1817.3"/>
    <n v="5.25"/>
    <n v="1812.05"/>
    <n v="345.15238095238095"/>
    <n v="2"/>
    <n v="908.65"/>
    <n v="2.7700831024930752E-3"/>
    <x v="5"/>
    <n v="2.625"/>
    <n v="4.7250000000000005"/>
    <n v="1902.6525000000001"/>
    <n v="0.52499999999999947"/>
    <n v="-90.602500000000191"/>
  </r>
  <r>
    <x v="4"/>
    <s v="paris cheap airline"/>
    <s v="Broad"/>
    <s v="Geo Targeted San Francisco"/>
    <s v="San Francisco to Paris Sale"/>
    <s v="Position 5-10 Bid Strategy"/>
    <n v="6.25"/>
    <n v="3"/>
    <n v="5.2125000000000004"/>
    <n v="1.7375"/>
    <n v="13"/>
    <n v="0.230769230769231"/>
    <n v="1"/>
    <n v="0.33333333333333298"/>
    <n v="5.2125000000000004"/>
    <n v="1685.55"/>
    <n v="5.2125000000000004"/>
    <n v="1680.3374999999999"/>
    <n v="322.3669064748201"/>
    <n v="1"/>
    <n v="1685.55"/>
    <n v="7.6923076923076913E-2"/>
    <x v="6"/>
    <n v="5.2125000000000004"/>
    <n v="4.6912500000000001"/>
    <n v="1764.3543749999999"/>
    <n v="0.52125000000000021"/>
    <n v="-84.016875000000027"/>
  </r>
  <r>
    <x v="5"/>
    <s v="airfrance.us"/>
    <s v="Standard"/>
    <s v="Unassigned"/>
    <s v="Unassigned"/>
    <s v="Position 1-4 Bid Strategy"/>
    <n v="0.32500000000000001"/>
    <n v="47"/>
    <n v="11.799999775000002"/>
    <n v="0.25106382500000002"/>
    <n v="547"/>
    <n v="8.5923217550274197E-2"/>
    <n v="1.1819012797074999"/>
    <n v="4.2553191489361701E-2"/>
    <n v="5.8999998875000008"/>
    <n v="3796.1"/>
    <n v="11.799999775000002"/>
    <n v="3784.3000002250001"/>
    <n v="320.70339596468335"/>
    <n v="2"/>
    <n v="1898.05"/>
    <n v="3.6563071297989018E-3"/>
    <x v="7"/>
    <n v="5.8999998875000008"/>
    <n v="10.619999797500002"/>
    <n v="3973.5150002362502"/>
    <n v="1.1799999774999996"/>
    <n v="-189.21500001125014"/>
  </r>
  <r>
    <x v="3"/>
    <s v="air travel to paris"/>
    <s v="Standard"/>
    <s v="Unassigned"/>
    <s v="Unassigned"/>
    <s v="Position 1-2 Target"/>
    <n v="7.5"/>
    <n v="13"/>
    <n v="5.2124999875000002"/>
    <n v="0.40096153750000002"/>
    <n v="448"/>
    <n v="2.9017857142857099E-2"/>
    <n v="1.8564732142857101"/>
    <n v="7.69230769230769E-2"/>
    <n v="5.2124999875000002"/>
    <n v="1513"/>
    <n v="5.2124999875000002"/>
    <n v="1507.7875000125"/>
    <n v="289.26378966490114"/>
    <n v="1"/>
    <n v="1513"/>
    <n v="2.2321428571428531E-3"/>
    <x v="8"/>
    <n v="5.2124999875000002"/>
    <n v="4.6912499887500001"/>
    <n v="1583.176875013125"/>
    <n v="0.52124999875000011"/>
    <n v="-75.389375000625023"/>
  </r>
  <r>
    <x v="2"/>
    <s v="air france site"/>
    <s v="Broad"/>
    <s v="Air France Brand &amp; French Destinations"/>
    <s v="Air France Website"/>
    <s v=""/>
    <n v="5"/>
    <n v="19"/>
    <n v="8.2374998749999992"/>
    <n v="0.43355262499999997"/>
    <n v="129"/>
    <n v="0.14728682170542601"/>
    <n v="1.03023255813953"/>
    <n v="5.2631578947368397E-2"/>
    <n v="8.2374998749999992"/>
    <n v="2348.5500000000002"/>
    <n v="8.2374998749999992"/>
    <n v="2340.312500125"/>
    <n v="284.10470842344023"/>
    <n v="1"/>
    <n v="2348.5500000000002"/>
    <n v="7.7519379844961022E-3"/>
    <x v="9"/>
    <n v="8.2374998749999992"/>
    <n v="7.4137498874999999"/>
    <n v="2457.3281251312501"/>
    <n v="0.82374998749999939"/>
    <n v="-117.01562500625005"/>
  </r>
  <r>
    <x v="3"/>
    <s v="cheap fare to paris"/>
    <s v="Advanced"/>
    <s v="Unassigned"/>
    <s v="Unassigned"/>
    <s v="Position 1-2 Target"/>
    <n v="0.6875"/>
    <n v="29"/>
    <n v="26.612499962500003"/>
    <n v="0.91767241250000009"/>
    <n v="559"/>
    <n v="5.1878354203935599E-2"/>
    <n v="2.33345259391771"/>
    <n v="6.8965517241379296E-2"/>
    <n v="13.306249981250001"/>
    <n v="7418.8"/>
    <n v="26.612499962500003"/>
    <n v="7392.1875000375003"/>
    <n v="277.77125450273076"/>
    <n v="2"/>
    <n v="3709.4"/>
    <n v="3.5778175313059025E-3"/>
    <x v="10"/>
    <n v="13.306249981250001"/>
    <n v="23.951249966250003"/>
    <n v="7761.7968750393757"/>
    <n v="2.6612499962499996"/>
    <n v="-369.60937500187538"/>
  </r>
  <r>
    <x v="5"/>
    <s v="air france.com"/>
    <s v="Standard"/>
    <s v="Unassigned"/>
    <s v="Unassigned"/>
    <s v="Position 1-4 Bid Strategy"/>
    <n v="0.3125"/>
    <n v="273"/>
    <n v="46.349998012500002"/>
    <n v="0.1697802125"/>
    <n v="3171"/>
    <n v="8.6092715231788103E-2"/>
    <n v="1.0063071586250401"/>
    <n v="3.6630036630036604E-2"/>
    <n v="4.6349998012500002"/>
    <n v="11271.85"/>
    <n v="46.349998012500002"/>
    <n v="11225.500001987501"/>
    <n v="242.18987019071989"/>
    <n v="10"/>
    <n v="1127.1849999999999"/>
    <n v="3.1535793125197086E-3"/>
    <x v="11"/>
    <n v="4.6349998012500002"/>
    <n v="41.714998211250006"/>
    <n v="11786.775002086875"/>
    <n v="4.6349998012499967"/>
    <n v="-561.27500009937467"/>
  </r>
  <r>
    <x v="4"/>
    <s v="air france us"/>
    <s v="Broad"/>
    <s v="Air France Branded"/>
    <s v="Air France Website"/>
    <s v=""/>
    <n v="10"/>
    <n v="231"/>
    <n v="99.549998625000001"/>
    <n v="0.430952375"/>
    <n v="1277"/>
    <n v="0.18089271730618597"/>
    <n v="1.02260767423649"/>
    <n v="8.658008658008659E-2"/>
    <n v="4.9774999312499997"/>
    <n v="23076.65"/>
    <n v="99.549998625000001"/>
    <n v="22977.100001375002"/>
    <n v="230.80964659706947"/>
    <n v="20"/>
    <n v="1153.8325"/>
    <n v="1.5661707126076709E-2"/>
    <x v="12"/>
    <n v="4.9774999312499997"/>
    <n v="89.594998762499998"/>
    <n v="24125.955001443752"/>
    <n v="9.9549998625000029"/>
    <n v="-1148.8550000687501"/>
  </r>
  <r>
    <x v="4"/>
    <s v="airfrance"/>
    <s v="Broad"/>
    <s v="Air France Branded"/>
    <s v="Air France Website"/>
    <s v=""/>
    <n v="10"/>
    <n v="907"/>
    <n v="235.11249464999997"/>
    <n v="0.25921994999999998"/>
    <n v="4352"/>
    <n v="0.20840992647058801"/>
    <n v="1.0105836397058801"/>
    <n v="2.8665931642778402E-2"/>
    <n v="9.0427882557692296"/>
    <n v="48551.15"/>
    <n v="235.11249464999997"/>
    <n v="48316.037505350003"/>
    <n v="205.50178576121883"/>
    <n v="26"/>
    <n v="1867.3519230769232"/>
    <n v="5.9742647058823491E-3"/>
    <x v="13"/>
    <n v="9.0427882557692296"/>
    <n v="211.60124518499998"/>
    <n v="50731.839380617508"/>
    <n v="23.511249464999992"/>
    <n v="-2415.8018752675052"/>
  </r>
  <r>
    <x v="5"/>
    <s v="cdg flight"/>
    <s v="Standard"/>
    <s v="Unassigned"/>
    <s v="Unassigned"/>
    <s v="Position 2-5 Bid Strategy"/>
    <n v="0.125"/>
    <n v="18"/>
    <n v="4.7499999749999997"/>
    <n v="0.2638888875"/>
    <n v="169"/>
    <n v="0.106508875739645"/>
    <n v="1.6621301775147901"/>
    <n v="5.5555555555555601E-2"/>
    <n v="4.7499999749999997"/>
    <n v="896.75"/>
    <n v="4.7499999749999997"/>
    <n v="892.00000002499996"/>
    <n v="187.78947467783934"/>
    <n v="1"/>
    <n v="896.75"/>
    <n v="5.9171597633136163E-3"/>
    <x v="14"/>
    <n v="4.7499999749999997"/>
    <n v="4.2749999775000003"/>
    <n v="936.60000002624997"/>
    <n v="0.47499999749999944"/>
    <n v="-44.60000000125001"/>
  </r>
  <r>
    <x v="4"/>
    <s v="airfrance us"/>
    <s v="Broad"/>
    <s v="Air France Branded"/>
    <s v="Air France Website"/>
    <s v=""/>
    <n v="10"/>
    <n v="207"/>
    <n v="30.787498124999995"/>
    <n v="0.14873187499999999"/>
    <n v="730"/>
    <n v="0.283561643835616"/>
    <n v="1"/>
    <n v="2.41545893719807E-2"/>
    <n v="6.1574996249999989"/>
    <n v="5733.25"/>
    <n v="30.787498124999995"/>
    <n v="5702.4625018750003"/>
    <n v="185.22006818230219"/>
    <n v="5"/>
    <n v="1146.6500000000001"/>
    <n v="6.8493150684931468E-3"/>
    <x v="15"/>
    <n v="6.1574996249999989"/>
    <n v="27.708748312499996"/>
    <n v="5987.5856269687501"/>
    <n v="3.0787498124999999"/>
    <n v="-285.12312509374988"/>
  </r>
  <r>
    <x v="4"/>
    <s v="france airline ticket"/>
    <s v="Broad"/>
    <s v="Geo Targeted New York"/>
    <s v="New York to France Sale"/>
    <s v="Position 5-10 Bid Strategy"/>
    <n v="6.25"/>
    <n v="2"/>
    <n v="2.6875"/>
    <n v="1.34375"/>
    <n v="24"/>
    <n v="8.3333333333333301E-2"/>
    <n v="1.5416666666666701"/>
    <n v="0.5"/>
    <n v="2.6875"/>
    <n v="494.7"/>
    <n v="2.6875"/>
    <n v="492.01249999999999"/>
    <n v="183.07441860465116"/>
    <n v="1"/>
    <n v="494.7"/>
    <n v="4.166666666666665E-2"/>
    <x v="16"/>
    <n v="2.6875"/>
    <n v="2.4187500000000002"/>
    <n v="516.61312499999997"/>
    <n v="0.26874999999999982"/>
    <n v="-24.60062499999998"/>
  </r>
  <r>
    <x v="4"/>
    <s v="airfrance website"/>
    <s v="Broad"/>
    <s v="Air France Branded"/>
    <s v="Air France Website"/>
    <s v="Position 2-5 Bid Strategy"/>
    <n v="0.71250000000000002"/>
    <n v="10"/>
    <n v="9.9375"/>
    <n v="0.99375000000000002"/>
    <n v="80"/>
    <n v="0.125"/>
    <n v="1.0625"/>
    <n v="0.1"/>
    <n v="9.9375"/>
    <n v="1815.6"/>
    <n v="9.9375"/>
    <n v="1805.6624999999999"/>
    <n v="181.70188679245283"/>
    <n v="1"/>
    <n v="1815.6"/>
    <n v="1.2500000000000001E-2"/>
    <x v="17"/>
    <n v="9.9375"/>
    <n v="8.9437499999999996"/>
    <n v="1895.9456250000001"/>
    <n v="0.99375000000000036"/>
    <n v="-90.283125000000155"/>
  </r>
  <r>
    <x v="3"/>
    <s v="airplane france ticket"/>
    <s v="Advanced"/>
    <s v="Unassigned"/>
    <s v="Unassigned"/>
    <s v="Position 1-2 Target"/>
    <n v="0.4375"/>
    <n v="16"/>
    <n v="8.3125"/>
    <n v="0.51953125"/>
    <n v="6073"/>
    <n v="2.6346122180141603E-3"/>
    <n v="2.4634282891486898"/>
    <n v="6.25E-2"/>
    <n v="8.3125"/>
    <n v="1473.9"/>
    <n v="8.3125"/>
    <n v="1465.5875000000001"/>
    <n v="176.31127819548874"/>
    <n v="1"/>
    <n v="1473.9"/>
    <n v="1.6466326362588502E-4"/>
    <x v="18"/>
    <n v="8.3125"/>
    <n v="7.4812500000000002"/>
    <n v="1538.8668750000002"/>
    <n v="0.83124999999999982"/>
    <n v="-73.279375000000073"/>
  </r>
  <r>
    <x v="4"/>
    <s v="france airfare sale"/>
    <s v="Broad"/>
    <s v="Geo Targeted Miami"/>
    <s v="Miami to France Sale"/>
    <s v="Position 5-10 Bid Strategy"/>
    <n v="6.25"/>
    <n v="1"/>
    <n v="2.7625000000000002"/>
    <n v="2.7625000000000002"/>
    <n v="2"/>
    <n v="0.5"/>
    <n v="1"/>
    <n v="1"/>
    <n v="2.7625000000000002"/>
    <n v="470.05"/>
    <n v="2.7625000000000002"/>
    <n v="467.28750000000002"/>
    <n v="169.15384615384616"/>
    <n v="1"/>
    <n v="470.05"/>
    <n v="0.5"/>
    <x v="19"/>
    <n v="2.7625000000000002"/>
    <n v="2.4862500000000001"/>
    <n v="490.65187500000002"/>
    <n v="0.27625000000000011"/>
    <n v="-23.364374999999995"/>
  </r>
  <r>
    <x v="3"/>
    <s v="air france schedule"/>
    <s v="Advanced"/>
    <s v="Unassigned"/>
    <s v="Unassigned"/>
    <s v="Position 1-2 Target"/>
    <n v="0.32500000000000001"/>
    <n v="30"/>
    <n v="10.712499750000001"/>
    <n v="0.35708332500000001"/>
    <n v="2192"/>
    <n v="1.3686131386861301E-2"/>
    <n v="1.5193430656934299"/>
    <n v="3.3333333333333298E-2"/>
    <n v="10.712499750000001"/>
    <n v="1785"/>
    <n v="10.712499750000001"/>
    <n v="1774.28750025"/>
    <n v="165.62777518384539"/>
    <n v="1"/>
    <n v="1785"/>
    <n v="4.5620437956204286E-4"/>
    <x v="20"/>
    <n v="10.712499750000001"/>
    <n v="9.6412497750000004"/>
    <n v="1863.0018752625001"/>
    <n v="1.0712499750000006"/>
    <n v="-88.714375012500113"/>
  </r>
  <r>
    <x v="3"/>
    <s v="airfare to tahiti"/>
    <s v="Standard"/>
    <s v="Unassigned"/>
    <s v="Unassigned"/>
    <s v=""/>
    <n v="10"/>
    <n v="6"/>
    <n v="12.274999949999998"/>
    <n v="2.0458333249999998"/>
    <n v="102"/>
    <n v="5.8823529411764698E-2"/>
    <n v="4.1637254901960796"/>
    <n v="0.16666666666666699"/>
    <n v="12.274999949999998"/>
    <n v="1989"/>
    <n v="12.274999949999998"/>
    <n v="1976.7250000500001"/>
    <n v="161.03666053782757"/>
    <n v="1"/>
    <n v="1989"/>
    <n v="9.8039215686274682E-3"/>
    <x v="21"/>
    <n v="12.274999949999998"/>
    <n v="11.047499954999999"/>
    <n v="2075.5612500525003"/>
    <n v="1.2274999949999987"/>
    <n v="-98.836250002500265"/>
  </r>
  <r>
    <x v="4"/>
    <s v="france flights"/>
    <s v="Broad"/>
    <s v="Geo Targeted DC"/>
    <s v="DC to France Sale"/>
    <s v="Position 5-10 Bid Strategy"/>
    <n v="6.25"/>
    <n v="6"/>
    <n v="18.349999950000001"/>
    <n v="3.058333325"/>
    <n v="137"/>
    <n v="4.3795620437956206E-2"/>
    <n v="1.2026277372262799"/>
    <n v="0.5"/>
    <n v="6.11666665"/>
    <n v="2810.1"/>
    <n v="18.349999950000001"/>
    <n v="2791.7500000499999"/>
    <n v="152.13896499492904"/>
    <n v="3"/>
    <n v="936.69999999999993"/>
    <n v="2.1897810218978103E-2"/>
    <x v="22"/>
    <n v="6.11666665"/>
    <n v="16.514999955"/>
    <n v="2931.3375000525002"/>
    <n v="1.8349999950000004"/>
    <n v="-139.58750000250029"/>
  </r>
  <r>
    <x v="4"/>
    <s v="international airfares"/>
    <s v="Broad"/>
    <s v="Geo Targeted Detroit"/>
    <s v="International Detroit"/>
    <s v="Position 5-10 Bid Strategy"/>
    <n v="6.25"/>
    <n v="2"/>
    <n v="6.6"/>
    <n v="3.3"/>
    <n v="79"/>
    <n v="2.5316455696202497E-2"/>
    <n v="3.0050632911392401"/>
    <n v="0.5"/>
    <n v="6.6"/>
    <n v="923.95"/>
    <n v="6.6"/>
    <n v="917.35"/>
    <n v="138.99242424242425"/>
    <n v="1"/>
    <n v="923.95"/>
    <n v="1.2658227848101248E-2"/>
    <x v="23"/>
    <n v="6.6"/>
    <n v="5.9399999999999995"/>
    <n v="963.21750000000009"/>
    <n v="0.66000000000000014"/>
    <n v="-45.867500000000064"/>
  </r>
  <r>
    <x v="4"/>
    <s v="france air ticket"/>
    <s v="Broad"/>
    <s v="Geo Targeted New York"/>
    <s v="New York to France Sale"/>
    <s v="Position 5-10 Bid Strategy"/>
    <n v="6.25"/>
    <n v="12"/>
    <n v="19.399999950000002"/>
    <n v="1.6166666625000001"/>
    <n v="116"/>
    <n v="0.10344827586206901"/>
    <n v="1.0940517241379299"/>
    <n v="0.33333333333333298"/>
    <n v="4.8499999875000004"/>
    <n v="2706.4"/>
    <n v="19.399999950000002"/>
    <n v="2687.0000000499999"/>
    <n v="138.50515499872461"/>
    <n v="4"/>
    <n v="676.6"/>
    <n v="3.4482758620689634E-2"/>
    <x v="24"/>
    <n v="4.8499999875000004"/>
    <n v="17.459999955000001"/>
    <n v="2821.3500000525"/>
    <n v="1.9399999950000009"/>
    <n v="-134.35000000250011"/>
  </r>
  <r>
    <x v="5"/>
    <s v="airfrance.com/us"/>
    <s v="Standard"/>
    <s v="Unassigned"/>
    <s v="Unassigned"/>
    <s v=""/>
    <n v="7.5"/>
    <n v="17"/>
    <n v="5.5874998624999996"/>
    <n v="0.32867646249999999"/>
    <n v="98"/>
    <n v="0.17346938775510201"/>
    <n v="0.95918367346938804"/>
    <n v="5.8823529411764698E-2"/>
    <n v="5.5874998624999996"/>
    <n v="778.6"/>
    <n v="5.5874998624999996"/>
    <n v="773.01250013750007"/>
    <n v="138.34675958124018"/>
    <n v="1"/>
    <n v="778.6"/>
    <n v="1.0204081632653059E-2"/>
    <x v="25"/>
    <n v="5.5874998624999996"/>
    <n v="5.02874987625"/>
    <n v="811.66312514437516"/>
    <n v="0.55874998624999961"/>
    <n v="-38.650625006875089"/>
  </r>
  <r>
    <x v="4"/>
    <s v="paris cheap ticket"/>
    <s v="Broad"/>
    <s v="Geo Targeted Boston"/>
    <s v="Boston to Paris Sale"/>
    <s v="Position 5-10 Bid Strategy"/>
    <n v="6.25"/>
    <n v="3"/>
    <n v="5.1375000000000002"/>
    <n v="1.7124999999999999"/>
    <n v="18"/>
    <n v="0.16666666666666699"/>
    <n v="1.8333333333333299"/>
    <n v="0.33333333333333298"/>
    <n v="5.1375000000000002"/>
    <n v="676.6"/>
    <n v="5.1375000000000002"/>
    <n v="671.46249999999998"/>
    <n v="130.69829683698296"/>
    <n v="1"/>
    <n v="676.6"/>
    <n v="5.5555555555555608E-2"/>
    <x v="26"/>
    <n v="5.1375000000000002"/>
    <n v="4.6237500000000002"/>
    <n v="705.03562499999998"/>
    <n v="0.51374999999999993"/>
    <n v="-33.573125000000005"/>
  </r>
  <r>
    <x v="4"/>
    <s v="paris cheap flights"/>
    <s v="Broad"/>
    <s v="Geo Targeted Houston"/>
    <s v="Houston to Paris Sale"/>
    <s v="Position 5-10 Bid Strategy"/>
    <n v="6.25"/>
    <n v="21"/>
    <n v="43.387499925"/>
    <n v="2.0660714250000001"/>
    <n v="174"/>
    <n v="0.12068965517241401"/>
    <n v="1.3214367816092001"/>
    <n v="0.14285714285714302"/>
    <n v="14.462499975"/>
    <n v="5638.05"/>
    <n v="43.387499925"/>
    <n v="5594.662500075"/>
    <n v="128.94641336205083"/>
    <n v="3"/>
    <n v="1879.3500000000001"/>
    <n v="1.7241379310344876E-2"/>
    <x v="27"/>
    <n v="14.462499975"/>
    <n v="39.048749932500002"/>
    <n v="5874.3956250787505"/>
    <n v="4.3387499924999986"/>
    <n v="-279.7331250037505"/>
  </r>
  <r>
    <x v="5"/>
    <s v="tunis"/>
    <s v="Standard"/>
    <s v="Unassigned"/>
    <s v="Unassigned"/>
    <s v="Position 1-4 Bid Strategy"/>
    <n v="11.25"/>
    <n v="36"/>
    <n v="25.374999600000002"/>
    <n v="0.70486110000000002"/>
    <n v="832"/>
    <n v="4.3269230769230803E-2"/>
    <n v="1.40745192307692"/>
    <n v="8.3333333333333301E-2"/>
    <n v="8.4583332000000002"/>
    <n v="3254.65"/>
    <n v="25.374999600000002"/>
    <n v="3229.2750004"/>
    <n v="127.26207098738239"/>
    <n v="3"/>
    <n v="1084.8833333333334"/>
    <n v="3.6057692307692323E-3"/>
    <x v="28"/>
    <n v="8.4583332000000002"/>
    <n v="22.837499640000004"/>
    <n v="3390.7387504200001"/>
    <n v="2.5374999599999981"/>
    <n v="-161.46375002000013"/>
  </r>
  <r>
    <x v="0"/>
    <s v="france travel agency"/>
    <s v="Standard"/>
    <s v="Paris &amp; France Terms"/>
    <s v="France"/>
    <s v=""/>
    <n v="6.25"/>
    <n v="5"/>
    <n v="15.4375"/>
    <n v="3.0874999999999999"/>
    <n v="167"/>
    <n v="2.9940119760478997E-2"/>
    <n v="1.2392814371257499"/>
    <n v="0.4"/>
    <n v="7.71875"/>
    <n v="1978.8"/>
    <n v="15.4375"/>
    <n v="1963.3625"/>
    <n v="127.18137651821863"/>
    <n v="2"/>
    <n v="989.4"/>
    <n v="1.19760479041916E-2"/>
    <x v="29"/>
    <n v="7.71875"/>
    <n v="13.893750000000001"/>
    <n v="2061.5306249999999"/>
    <n v="1.5437499999999993"/>
    <n v="-98.168124999999918"/>
  </r>
  <r>
    <x v="2"/>
    <s v="air france airlines"/>
    <s v="Broad"/>
    <s v="Air France Global Campaign"/>
    <s v="Air France"/>
    <s v="Position 1- 3"/>
    <n v="1.25"/>
    <n v="228"/>
    <n v="55.312497900000004"/>
    <n v="0.24259867500000001"/>
    <n v="3747"/>
    <n v="6.0848678943154502E-2"/>
    <n v="1.4166533226581299"/>
    <n v="1.7543859649122799E-2"/>
    <n v="13.828124475000001"/>
    <n v="6873.1"/>
    <n v="55.312497900000004"/>
    <n v="6817.7875021"/>
    <n v="123.25943974589511"/>
    <n v="4"/>
    <n v="1718.2750000000001"/>
    <n v="1.0675206832132364E-3"/>
    <x v="30"/>
    <n v="13.828124475000001"/>
    <n v="49.781248110000007"/>
    <n v="7158.676877205"/>
    <n v="5.5312497899999968"/>
    <n v="-340.889375105"/>
  </r>
  <r>
    <x v="2"/>
    <s v="lyon airfare"/>
    <s v="Broad"/>
    <s v="Air France Global Campaign"/>
    <s v="Lyon"/>
    <s v="Position 1- 3"/>
    <n v="1.25"/>
    <n v="12"/>
    <n v="15.024999899999997"/>
    <n v="1.2520833249999999"/>
    <n v="1030"/>
    <n v="1.1650485436893201E-2"/>
    <n v="1.30961165048544"/>
    <n v="0.16666666666666699"/>
    <n v="7.5124999499999987"/>
    <n v="1836"/>
    <n v="15.024999899999997"/>
    <n v="1820.9750001"/>
    <n v="121.19634024756301"/>
    <n v="2"/>
    <n v="918"/>
    <n v="1.9417475728155372E-3"/>
    <x v="31"/>
    <n v="7.5124999499999987"/>
    <n v="13.522499909999999"/>
    <n v="1912.0237501050001"/>
    <n v="1.5024999899999987"/>
    <n v="-91.048750005000102"/>
  </r>
  <r>
    <x v="3"/>
    <s v="air france web site"/>
    <s v="Standard"/>
    <s v="Unassigned"/>
    <s v="Unassigned"/>
    <s v="Position 1-2 Target"/>
    <n v="0.28749999999999998"/>
    <n v="17"/>
    <n v="5.3874999625000006"/>
    <n v="0.31691176250000003"/>
    <n v="752"/>
    <n v="2.2606382978723399E-2"/>
    <n v="2.2155585106382998"/>
    <n v="5.8823529411764698E-2"/>
    <n v="5.3874999625000006"/>
    <n v="637.5"/>
    <n v="5.3874999625000006"/>
    <n v="632.11250003750001"/>
    <n v="117.32946718094756"/>
    <n v="1"/>
    <n v="637.5"/>
    <n v="1.3297872340425527E-3"/>
    <x v="32"/>
    <n v="5.3874999625000006"/>
    <n v="4.8487499662500007"/>
    <n v="663.71812503937508"/>
    <n v="0.53874999624999997"/>
    <n v="-31.605625001875069"/>
  </r>
  <r>
    <x v="2"/>
    <s v="cont:air france global campaign::france"/>
    <s v="N/A"/>
    <s v="Air France Global Campaign"/>
    <s v="France"/>
    <s v=""/>
    <n v="7.5"/>
    <n v="49"/>
    <n v="10.9999995875"/>
    <n v="0.22448978750000001"/>
    <n v="4780"/>
    <n v="1.02510460251046E-2"/>
    <n v="4.8444769874476998"/>
    <n v="2.04081632653061E-2"/>
    <n v="10.9999995875"/>
    <n v="1296.25"/>
    <n v="10.9999995875"/>
    <n v="1285.2500004125"/>
    <n v="116.84091350994335"/>
    <n v="1"/>
    <n v="1296.25"/>
    <n v="2.0920502092050181E-4"/>
    <x v="33"/>
    <n v="10.9999995875"/>
    <n v="9.8999996287500007"/>
    <n v="1349.5125004331251"/>
    <n v="1.0999999587499989"/>
    <n v="-64.262500020625112"/>
  </r>
  <r>
    <x v="4"/>
    <s v="airfrance.com"/>
    <s v="Broad"/>
    <s v="Air France Branded"/>
    <s v="Air France Website"/>
    <s v=""/>
    <n v="10"/>
    <n v="1260"/>
    <n v="365.79998700000004"/>
    <n v="0.29031745000000003"/>
    <n v="6231"/>
    <n v="0.20221473278767502"/>
    <n v="1.00517091959557"/>
    <n v="2.53968253968254E-2"/>
    <n v="11.431249593750001"/>
    <n v="42538.25"/>
    <n v="365.79998700000004"/>
    <n v="42172.450013000001"/>
    <n v="115.2882764126506"/>
    <n v="32"/>
    <n v="1329.3203125"/>
    <n v="5.1356122612742873E-3"/>
    <x v="34"/>
    <n v="11.431249593750001"/>
    <n v="329.21998830000007"/>
    <n v="44281.072513650004"/>
    <n v="36.579998699999976"/>
    <n v="-2108.6225006500026"/>
  </r>
  <r>
    <x v="0"/>
    <s v="airfrance.us"/>
    <s v="Advanced"/>
    <s v="Air France Branded"/>
    <s v="Air France Website"/>
    <s v=""/>
    <n v="7.5"/>
    <n v="242"/>
    <n v="87.574999325000007"/>
    <n v="0.36188016250000005"/>
    <n v="1371"/>
    <n v="0.176513493800146"/>
    <n v="1.0201312910284499"/>
    <n v="5.7851239669421496E-2"/>
    <n v="6.2553570946428581"/>
    <n v="10140.5"/>
    <n v="87.574999325000007"/>
    <n v="10052.925000675001"/>
    <n v="114.7921790255178"/>
    <n v="14"/>
    <n v="724.32142857142856"/>
    <n v="1.0211524434719191E-2"/>
    <x v="35"/>
    <n v="6.2553570946428581"/>
    <n v="78.817499392500011"/>
    <n v="10555.571250708752"/>
    <n v="8.7574999324999965"/>
    <n v="-502.64625003375113"/>
  </r>
  <r>
    <x v="4"/>
    <s v="book airfrance"/>
    <s v="Broad"/>
    <s v="Air France Branded"/>
    <s v="Air France Brand"/>
    <s v="Position 1 -2 Target"/>
    <n v="10"/>
    <n v="4"/>
    <n v="6"/>
    <n v="1.5"/>
    <n v="43"/>
    <n v="9.3023255813953487E-2"/>
    <n v="1.0930232558139501"/>
    <n v="0.25"/>
    <n v="6"/>
    <n v="671.5"/>
    <n v="6"/>
    <n v="665.5"/>
    <n v="110.91666666666667"/>
    <n v="1"/>
    <n v="671.5"/>
    <n v="2.3255813953488372E-2"/>
    <x v="36"/>
    <n v="6"/>
    <n v="5.4"/>
    <n v="698.77499999999998"/>
    <n v="0.59999999999999964"/>
    <n v="-33.274999999999977"/>
  </r>
  <r>
    <x v="2"/>
    <s v="nice flight"/>
    <s v="Broad"/>
    <s v="Air France Global Campaign"/>
    <s v="Nice"/>
    <s v="Position 1- 3"/>
    <n v="1.25"/>
    <n v="28"/>
    <n v="36.424999799999995"/>
    <n v="1.3008928499999999"/>
    <n v="2356"/>
    <n v="1.1884550084889599E-2"/>
    <n v="1.5467317487266601"/>
    <n v="0.107142857142857"/>
    <n v="12.141666599999999"/>
    <n v="3944"/>
    <n v="36.424999799999995"/>
    <n v="3907.5750002"/>
    <n v="107.27728268100088"/>
    <n v="3"/>
    <n v="1314.6666666666667"/>
    <n v="1.2733446519524554E-3"/>
    <x v="37"/>
    <n v="12.141666599999999"/>
    <n v="32.782499819999998"/>
    <n v="4102.9537502100002"/>
    <n v="3.6424999799999966"/>
    <n v="-195.3787500100002"/>
  </r>
  <r>
    <x v="4"/>
    <s v="airfrance.us"/>
    <s v="Broad"/>
    <s v="Air France Branded"/>
    <s v="Air France Website"/>
    <s v=""/>
    <n v="10"/>
    <n v="25"/>
    <n v="6.95"/>
    <n v="0.27799999999999997"/>
    <n v="132"/>
    <n v="0.18939393939393898"/>
    <n v="1"/>
    <n v="0.04"/>
    <n v="6.95"/>
    <n v="751.4"/>
    <n v="6.95"/>
    <n v="744.44999999999993"/>
    <n v="107.11510791366905"/>
    <n v="1"/>
    <n v="751.4"/>
    <n v="7.5757575757575595E-3"/>
    <x v="38"/>
    <n v="6.95"/>
    <n v="6.2549999999999999"/>
    <n v="781.67250000000001"/>
    <n v="0.69500000000000028"/>
    <n v="-37.222500000000082"/>
  </r>
  <r>
    <x v="0"/>
    <s v="rome travel"/>
    <s v="Advanced"/>
    <s v="Western Europe Destinations"/>
    <s v="Rome"/>
    <s v=""/>
    <n v="2.7"/>
    <n v="27"/>
    <n v="56.412499949999997"/>
    <n v="2.0893518499999999"/>
    <n v="1051"/>
    <n v="2.5689819219790699E-2"/>
    <n v="2.8635585156993302"/>
    <n v="0.148148148148148"/>
    <n v="14.103124987499999"/>
    <n v="5729"/>
    <n v="56.412499949999997"/>
    <n v="5672.58750005"/>
    <n v="100.55550640510127"/>
    <n v="4"/>
    <n v="1432.25"/>
    <n v="3.8058991436726924E-3"/>
    <x v="39"/>
    <n v="14.103124987499999"/>
    <n v="50.771249955000002"/>
    <n v="5956.2168750525007"/>
    <n v="5.6412499949999955"/>
    <n v="-283.62937500250064"/>
  </r>
  <r>
    <x v="4"/>
    <s v="rabat flights"/>
    <s v="Broad"/>
    <s v="Google_Yearlong 2006"/>
    <s v="Google|rabat"/>
    <s v="Postiion 1-4 Bid Strategy"/>
    <n v="6.25"/>
    <n v="11"/>
    <n v="14.07499995"/>
    <n v="1.2795454500000001"/>
    <n v="361"/>
    <n v="3.0470914127423799E-2"/>
    <n v="1.1379501385041599"/>
    <n v="9.0909090909090898E-2"/>
    <n v="14.07499995"/>
    <n v="1402.5"/>
    <n v="14.07499995"/>
    <n v="1388.4250000500001"/>
    <n v="98.644760567121708"/>
    <n v="1"/>
    <n v="1402.5"/>
    <n v="2.7700831024930722E-3"/>
    <x v="40"/>
    <n v="14.07499995"/>
    <n v="12.667499955"/>
    <n v="1457.8462500525002"/>
    <n v="1.4074999950000002"/>
    <n v="-69.421250002500074"/>
  </r>
  <r>
    <x v="0"/>
    <s v="airfrance,com"/>
    <s v="Advanced"/>
    <s v="Air France Branded"/>
    <s v="Air France Website"/>
    <s v=""/>
    <n v="7.5"/>
    <n v="48"/>
    <n v="7.3125"/>
    <n v="0.15234375"/>
    <n v="298"/>
    <n v="0.161073825503356"/>
    <n v="1"/>
    <n v="2.0833333333333301E-2"/>
    <n v="7.3125"/>
    <n v="718.25"/>
    <n v="7.3125"/>
    <n v="710.9375"/>
    <n v="97.222222222222229"/>
    <n v="1"/>
    <n v="718.25"/>
    <n v="3.355704697986578E-3"/>
    <x v="41"/>
    <n v="7.3125"/>
    <n v="6.5812499999999998"/>
    <n v="746.484375"/>
    <n v="0.73125000000000018"/>
    <n v="-35.546875"/>
  </r>
  <r>
    <x v="3"/>
    <s v="air france phone number"/>
    <s v="Standard"/>
    <s v="Unassigned"/>
    <s v="Unassigned"/>
    <s v="Position 1-2 Target"/>
    <n v="0.125"/>
    <n v="65"/>
    <n v="9.7124998749999989"/>
    <n v="0.14942307499999999"/>
    <n v="1831"/>
    <n v="3.5499726925177499E-2"/>
    <n v="2.4816493719279098"/>
    <n v="1.5384615384615401E-2"/>
    <n v="9.7124998749999989"/>
    <n v="947.75"/>
    <n v="9.7124998749999989"/>
    <n v="938.03750012499995"/>
    <n v="96.580438836299095"/>
    <n v="1"/>
    <n v="947.75"/>
    <n v="5.4614964500273135E-4"/>
    <x v="42"/>
    <n v="9.7124998749999989"/>
    <n v="8.7412498874999986"/>
    <n v="984.93937513125002"/>
    <n v="0.97124998750000024"/>
    <n v="-46.901875006250066"/>
  </r>
  <r>
    <x v="5"/>
    <s v="airline ticket to france"/>
    <s v="Standard"/>
    <s v="Unassigned"/>
    <s v="Unassigned"/>
    <s v="Position 1-4 Bid Strategy"/>
    <n v="1.2625"/>
    <n v="14"/>
    <n v="10.262499975000001"/>
    <n v="0.73303571249999999"/>
    <n v="225"/>
    <n v="6.22222222222222E-2"/>
    <n v="2.1017777777777802"/>
    <n v="7.1428571428571397E-2"/>
    <n v="10.262499975000001"/>
    <n v="991.1"/>
    <n v="10.262499975000001"/>
    <n v="980.83750002500005"/>
    <n v="95.574908883251908"/>
    <n v="1"/>
    <n v="991.1"/>
    <n v="4.444444444444441E-3"/>
    <x v="43"/>
    <n v="10.262499975000001"/>
    <n v="9.2362499775000018"/>
    <n v="1029.87937502625"/>
    <n v="1.026249997499999"/>
    <n v="-49.041875001249991"/>
  </r>
  <r>
    <x v="2"/>
    <s v="airfrance com"/>
    <s v="Broad"/>
    <s v="Air France Global Campaign"/>
    <s v="Air France Website"/>
    <s v="Position 1- 3"/>
    <n v="2.5"/>
    <n v="548"/>
    <n v="247.93749675000001"/>
    <n v="0.45244068749999999"/>
    <n v="2919"/>
    <n v="0.18773552586502198"/>
    <n v="1.4655361425145601"/>
    <n v="2.1897810218978103E-2"/>
    <n v="20.661458062499999"/>
    <n v="23041.8"/>
    <n v="247.93749675000001"/>
    <n v="22793.862503249999"/>
    <n v="91.933905932080435"/>
    <n v="12"/>
    <n v="1920.1499999999999"/>
    <n v="4.1109969167523065E-3"/>
    <x v="44"/>
    <n v="20.661458062499999"/>
    <n v="223.14374707500002"/>
    <n v="23933.555628412498"/>
    <n v="24.793749674999987"/>
    <n v="-1139.6931251624992"/>
  </r>
  <r>
    <x v="3"/>
    <s v="new york to paris"/>
    <s v="Advanced"/>
    <s v="Unassigned"/>
    <s v="Unassigned"/>
    <s v="Position 1-2 Target"/>
    <n v="0.72499999999999998"/>
    <n v="39"/>
    <n v="24.4374999375"/>
    <n v="0.62660256250000002"/>
    <n v="2364"/>
    <n v="1.6497461928934001E-2"/>
    <n v="3.6335448392554999"/>
    <n v="2.5641025641025599E-2"/>
    <n v="24.4374999375"/>
    <n v="2226.15"/>
    <n v="24.4374999375"/>
    <n v="2201.7125000625001"/>
    <n v="90.09565240689426"/>
    <n v="1"/>
    <n v="2226.15"/>
    <n v="4.2301184433164035E-4"/>
    <x v="45"/>
    <n v="24.4374999375"/>
    <n v="21.99374994375"/>
    <n v="2311.7981250656253"/>
    <n v="2.44374999375"/>
    <n v="-110.08562500312519"/>
  </r>
  <r>
    <x v="4"/>
    <s v="cont:google_yearlong 2006::google|europe"/>
    <s v="N/A"/>
    <s v="Google_Yearlong 2006"/>
    <s v="Google|Europe"/>
    <s v=""/>
    <n v="7.5"/>
    <n v="112"/>
    <n v="31.649998799999999"/>
    <n v="0.28258927499999997"/>
    <n v="157285"/>
    <n v="7.1208316114060506E-4"/>
    <n v="2.3088775153383998"/>
    <n v="8.9285714285714298E-3"/>
    <n v="31.649998799999999"/>
    <n v="2882.35"/>
    <n v="31.649998799999999"/>
    <n v="2850.7000011999999"/>
    <n v="90.069513721434959"/>
    <n v="1"/>
    <n v="2882.35"/>
    <n v="6.3578853673268316E-6"/>
    <x v="46"/>
    <n v="31.649998799999999"/>
    <n v="28.484998919999999"/>
    <n v="2993.23500126"/>
    <n v="3.1649998799999999"/>
    <n v="-142.53500006000013"/>
  </r>
  <r>
    <x v="4"/>
    <s v="airfrance"/>
    <s v="Broad"/>
    <s v="Air France Branded"/>
    <s v="Air France Brand"/>
    <s v=""/>
    <n v="27.5"/>
    <n v="11789"/>
    <n v="2412.512454275"/>
    <n v="0.204640975"/>
    <n v="78814"/>
    <n v="0.14958002385363001"/>
    <n v="1.1294810566650599"/>
    <n v="1.8491814403257301E-2"/>
    <n v="11.066570891169725"/>
    <n v="216915.75"/>
    <n v="2412.512454275"/>
    <n v="214503.23754572499"/>
    <n v="88.912800083424557"/>
    <n v="218"/>
    <n v="995.02637614678895"/>
    <n v="2.7660060395361262E-3"/>
    <x v="47"/>
    <n v="11.066570891169725"/>
    <n v="2171.2612088475003"/>
    <n v="225228.39942301126"/>
    <n v="241.25124542749973"/>
    <n v="-10725.161877286271"/>
  </r>
  <r>
    <x v="3"/>
    <s v="cheap travel france"/>
    <s v="Advanced"/>
    <s v="Unassigned"/>
    <s v="Unassigned"/>
    <s v="Position 1-2 Target"/>
    <n v="0.47499999999999998"/>
    <n v="20"/>
    <n v="10.4"/>
    <n v="0.52"/>
    <n v="501"/>
    <n v="3.9920159680638695E-2"/>
    <n v="2.12155688622755"/>
    <n v="0.05"/>
    <n v="10.4"/>
    <n v="935"/>
    <n v="10.4"/>
    <n v="924.6"/>
    <n v="88.903846153846146"/>
    <n v="1"/>
    <n v="935"/>
    <n v="1.9960079840319347E-3"/>
    <x v="48"/>
    <n v="10.4"/>
    <n v="9.3600000000000012"/>
    <n v="970.83"/>
    <n v="1.0399999999999991"/>
    <n v="-46.230000000000018"/>
  </r>
  <r>
    <x v="4"/>
    <s v="paris flight"/>
    <s v="Broad"/>
    <s v="Geo Targeted Philadelphia"/>
    <s v="Philadelphia to Paris Sale"/>
    <s v="Position 5-10 Bid Strategy"/>
    <n v="6.25"/>
    <n v="2"/>
    <n v="4.8875000000000002"/>
    <n v="2.4437500000000001"/>
    <n v="38"/>
    <n v="5.2631578947368397E-2"/>
    <n v="1.7089473684210501"/>
    <n v="0.5"/>
    <n v="4.8875000000000002"/>
    <n v="434.35"/>
    <n v="4.8875000000000002"/>
    <n v="429.46250000000003"/>
    <n v="87.869565217391312"/>
    <n v="1"/>
    <n v="434.35"/>
    <n v="2.6315789473684199E-2"/>
    <x v="49"/>
    <n v="4.8875000000000002"/>
    <n v="4.3987500000000006"/>
    <n v="450.93562500000007"/>
    <n v="0.48874999999999957"/>
    <n v="-21.473125000000039"/>
  </r>
  <r>
    <x v="3"/>
    <s v="airfrance.us"/>
    <s v="Advanced"/>
    <s v="Unassigned"/>
    <s v="Unassigned"/>
    <s v="Position 1-2 Target"/>
    <n v="0.13750000000000001"/>
    <n v="207"/>
    <n v="34.874997749999999"/>
    <n v="0.16847825"/>
    <n v="1100"/>
    <n v="0.18818181818181798"/>
    <n v="1.16954545454545"/>
    <n v="1.9323671497584502E-2"/>
    <n v="8.7187494374999996"/>
    <n v="3035.35"/>
    <n v="34.874997749999999"/>
    <n v="3000.4750022499998"/>
    <n v="86.035131063198421"/>
    <n v="4"/>
    <n v="758.83749999999998"/>
    <n v="3.6363636363636251E-3"/>
    <x v="50"/>
    <n v="8.7187494374999996"/>
    <n v="31.387497974999999"/>
    <n v="3150.4987523625"/>
    <n v="3.4874997749999999"/>
    <n v="-150.02375011250024"/>
  </r>
  <r>
    <x v="4"/>
    <s v="airfrance airlines"/>
    <s v="Broad"/>
    <s v="Air France Branded"/>
    <s v="Air France Brand"/>
    <s v="Position 1 -2 Target"/>
    <n v="0.35"/>
    <n v="116"/>
    <n v="59.349999300000007"/>
    <n v="0.51163792500000005"/>
    <n v="776"/>
    <n v="0.149484536082474"/>
    <n v="1.30069587628866"/>
    <n v="4.31034482758621E-2"/>
    <n v="11.869999860000002"/>
    <n v="5146.75"/>
    <n v="59.349999300000007"/>
    <n v="5087.4000007000004"/>
    <n v="85.718619388425168"/>
    <n v="5"/>
    <n v="1029.3499999999999"/>
    <n v="6.4432989690721594E-3"/>
    <x v="51"/>
    <n v="11.869999860000002"/>
    <n v="53.414999370000011"/>
    <n v="5341.7700007350004"/>
    <n v="5.9349999299999965"/>
    <n v="-254.37000003499998"/>
  </r>
  <r>
    <x v="4"/>
    <s v="florence cheap tickets"/>
    <s v="Broad"/>
    <s v="Geo Targeted New York"/>
    <s v="New York to Florence Sale"/>
    <s v="Position 5-10 Bid Strategy"/>
    <n v="6.25"/>
    <n v="3"/>
    <n v="5.9749999875000004"/>
    <n v="1.9916666625000001"/>
    <n v="6"/>
    <n v="0.5"/>
    <n v="2"/>
    <n v="0.33333333333333298"/>
    <n v="5.9749999875000004"/>
    <n v="490.45"/>
    <n v="5.9749999875000004"/>
    <n v="484.4750000125"/>
    <n v="81.083682180091387"/>
    <n v="1"/>
    <n v="490.45"/>
    <n v="0.16666666666666649"/>
    <x v="52"/>
    <n v="5.9749999875000004"/>
    <n v="5.3774999887500003"/>
    <n v="508.69875001312505"/>
    <n v="0.59749999875000004"/>
    <n v="-24.223750000625046"/>
  </r>
  <r>
    <x v="0"/>
    <s v="air france travel"/>
    <s v="Advanced"/>
    <s v="Air France Branded"/>
    <s v="Air France Brand"/>
    <s v=""/>
    <n v="6.25"/>
    <n v="24"/>
    <n v="33.787500000000001"/>
    <n v="1.4078124999999999"/>
    <n v="1171"/>
    <n v="2.0495303159692599E-2"/>
    <n v="3.0695217762596099"/>
    <n v="4.1666666666666699E-2"/>
    <n v="33.787500000000001"/>
    <n v="2772.7"/>
    <n v="33.787500000000001"/>
    <n v="2738.9124999999999"/>
    <n v="81.062893081761004"/>
    <n v="1"/>
    <n v="2772.7"/>
    <n v="8.5397096498719227E-4"/>
    <x v="53"/>
    <n v="33.787500000000001"/>
    <n v="30.408750000000001"/>
    <n v="2875.8581250000002"/>
    <n v="3.3787500000000001"/>
    <n v="-136.94562500000029"/>
  </r>
  <r>
    <x v="4"/>
    <s v="rome fare"/>
    <s v="Broad"/>
    <s v="Google_Yearlong 2006"/>
    <s v="Google|Rome"/>
    <s v="Postiion 1-4 Bid Strategy"/>
    <n v="6.25"/>
    <n v="14"/>
    <n v="20.112499925000002"/>
    <n v="1.4366071375"/>
    <n v="310"/>
    <n v="4.5161290322580594E-2"/>
    <n v="1.4922580645161301"/>
    <n v="7.1428571428571397E-2"/>
    <n v="20.112499925000002"/>
    <n v="1489.2"/>
    <n v="20.112499925000002"/>
    <n v="1469.087500075"/>
    <n v="73.043505558894353"/>
    <n v="1"/>
    <n v="1489.2"/>
    <n v="3.225806451612898E-3"/>
    <x v="54"/>
    <n v="20.112499925000002"/>
    <n v="18.101249932500004"/>
    <n v="1542.5418750787501"/>
    <n v="2.011249992499998"/>
    <n v="-73.454375003750101"/>
  </r>
  <r>
    <x v="4"/>
    <s v="air france com"/>
    <s v="Broad"/>
    <s v="Air France Branded"/>
    <s v="Air France Website"/>
    <s v="Postiion 1-4 Bid Strategy"/>
    <n v="15"/>
    <n v="6119"/>
    <n v="1905.862442675"/>
    <n v="0.31146632499999999"/>
    <n v="15166"/>
    <n v="0.40346828432019"/>
    <n v="1.03887115917183"/>
    <n v="1.91207713678706E-2"/>
    <n v="16.289422586965813"/>
    <n v="132065.35"/>
    <n v="1905.862442675"/>
    <n v="130159.487557325"/>
    <n v="68.294271739065195"/>
    <n v="117"/>
    <n v="1128.7636752136752"/>
    <n v="7.7146248186733633E-3"/>
    <x v="55"/>
    <n v="16.289422586965813"/>
    <n v="1715.2761984075"/>
    <n v="136667.46193519127"/>
    <n v="190.58624426749998"/>
    <n v="-6507.9743778662669"/>
  </r>
  <r>
    <x v="6"/>
    <s v="air travel in france"/>
    <s v="Broad"/>
    <s v="Air France Brand &amp; French Destinations"/>
    <s v="France"/>
    <s v=""/>
    <n v="0"/>
    <n v="2"/>
    <n v="7.5625"/>
    <n v="3.78125"/>
    <n v="35"/>
    <n v="5.7142857142857099E-2"/>
    <n v="6.0845714285714303"/>
    <n v="0.5"/>
    <n v="7.5625"/>
    <n v="512.54999999999995"/>
    <n v="7.5625"/>
    <n v="504.98749999999995"/>
    <n v="66.775206611570241"/>
    <n v="1"/>
    <n v="512.54999999999995"/>
    <n v="2.857142857142855E-2"/>
    <x v="56"/>
    <n v="7.5625"/>
    <n v="6.8062500000000004"/>
    <n v="530.23687499999994"/>
    <n v="0.75624999999999964"/>
    <n v="-25.249374999999986"/>
  </r>
  <r>
    <x v="4"/>
    <s v="airfrance usa"/>
    <s v="Broad"/>
    <s v="Air France Branded"/>
    <s v="Air France Website"/>
    <s v=""/>
    <n v="10"/>
    <n v="57"/>
    <n v="14.999999587500001"/>
    <n v="0.26315788750000002"/>
    <n v="200"/>
    <n v="0.28499999999999998"/>
    <n v="1.0049999999999999"/>
    <n v="1.7543859649122799E-2"/>
    <n v="14.999999587500001"/>
    <n v="1008.95"/>
    <n v="14.999999587500001"/>
    <n v="993.9500004125"/>
    <n v="66.263335183075043"/>
    <n v="1"/>
    <n v="1008.95"/>
    <n v="4.9999999999999975E-3"/>
    <x v="57"/>
    <n v="14.999999587500001"/>
    <n v="13.499999628750002"/>
    <n v="1043.6475004331251"/>
    <n v="1.4999999587499993"/>
    <n v="-49.697500020625057"/>
  </r>
  <r>
    <x v="4"/>
    <s v="france cheap tickets"/>
    <s v="Broad"/>
    <s v="Geo Targeted DC"/>
    <s v="DC to France Sale"/>
    <s v="Position 5-10 Bid Strategy"/>
    <n v="6.25"/>
    <n v="3"/>
    <n v="7.3875000000000002"/>
    <n v="2.4624999999999999"/>
    <n v="22"/>
    <n v="0.13636363636363599"/>
    <n v="1.0900000000000001"/>
    <n v="0.33333333333333298"/>
    <n v="7.3875000000000002"/>
    <n v="490.45"/>
    <n v="7.3875000000000002"/>
    <n v="483.0625"/>
    <n v="65.389170896785103"/>
    <n v="1"/>
    <n v="490.45"/>
    <n v="4.5454545454545282E-2"/>
    <x v="58"/>
    <n v="7.3875000000000002"/>
    <n v="6.6487500000000006"/>
    <n v="507.21562500000005"/>
    <n v="0.73874999999999957"/>
    <n v="-24.153125000000045"/>
  </r>
  <r>
    <x v="3"/>
    <s v="boston to paris"/>
    <s v="Advanced"/>
    <s v="Unassigned"/>
    <s v="Unassigned"/>
    <s v="Position 1-2 Target"/>
    <n v="0.72499999999999998"/>
    <n v="23"/>
    <n v="12.5874998"/>
    <n v="0.54728259999999995"/>
    <n v="699"/>
    <n v="3.29041487839771E-2"/>
    <n v="2.4997138769671001"/>
    <n v="4.3478260869565195E-2"/>
    <n v="12.5874998"/>
    <n v="806.65"/>
    <n v="12.5874998"/>
    <n v="794.06250019999993"/>
    <n v="63.083417105595501"/>
    <n v="1"/>
    <n v="806.65"/>
    <n v="1.4306151645207428E-3"/>
    <x v="59"/>
    <n v="12.5874998"/>
    <n v="11.328749820000001"/>
    <n v="833.76562520999994"/>
    <n v="1.2587499799999993"/>
    <n v="-39.703125010000008"/>
  </r>
  <r>
    <x v="4"/>
    <s v="paris ticket"/>
    <s v="Broad"/>
    <s v="Geo Targeted Chicago"/>
    <s v="Chicago to Paris Sale"/>
    <s v="Position 5-10 Bid Strategy"/>
    <n v="6.25"/>
    <n v="6"/>
    <n v="14.724999974999999"/>
    <n v="2.4541666625"/>
    <n v="97"/>
    <n v="6.1855670103092807E-2"/>
    <n v="1.2561855670103099"/>
    <n v="0.16666666666666699"/>
    <n v="14.724999974999999"/>
    <n v="940.95"/>
    <n v="14.724999974999999"/>
    <n v="926.2250000250001"/>
    <n v="62.901528122073913"/>
    <n v="1"/>
    <n v="940.95"/>
    <n v="1.0309278350515488E-2"/>
    <x v="60"/>
    <n v="14.724999974999999"/>
    <n v="13.252499977499999"/>
    <n v="972.53625002625017"/>
    <n v="1.4724999974999999"/>
    <n v="-46.311250001250073"/>
  </r>
  <r>
    <x v="2"/>
    <s v="air france com"/>
    <s v="Broad"/>
    <s v="Air France Global Campaign"/>
    <s v="Air France Website"/>
    <s v="Position 1- 3"/>
    <n v="0"/>
    <n v="661"/>
    <n v="202.79999711250002"/>
    <n v="0.30680786250000003"/>
    <n v="2703"/>
    <n v="0.244543100258972"/>
    <n v="1.47584165741768"/>
    <n v="1.51285930408472E-2"/>
    <n v="20.279999711250003"/>
    <n v="11950.15"/>
    <n v="202.79999711250002"/>
    <n v="11747.350002887499"/>
    <n v="57.925789793630251"/>
    <n v="10"/>
    <n v="1195.0149999999999"/>
    <n v="3.6995930447650829E-3"/>
    <x v="61"/>
    <n v="20.279999711250003"/>
    <n v="182.51999740125004"/>
    <n v="12334.717503031874"/>
    <n v="20.279999711249985"/>
    <n v="-587.3675001443753"/>
  </r>
  <r>
    <x v="3"/>
    <s v="cheap airline ticket to france"/>
    <s v="Advanced"/>
    <s v="Unassigned"/>
    <s v="Unassigned"/>
    <s v="Position 1-2 Target"/>
    <n v="0.3125"/>
    <n v="26"/>
    <n v="16.062499699999996"/>
    <n v="0.61778844999999993"/>
    <n v="9279"/>
    <n v="2.80202608039659E-3"/>
    <n v="2.39967668929842"/>
    <n v="3.8461538461538498E-2"/>
    <n v="16.062499699999996"/>
    <n v="935"/>
    <n v="16.062499699999996"/>
    <n v="918.93750030000001"/>
    <n v="57.210117818710387"/>
    <n v="1"/>
    <n v="935"/>
    <n v="1.0777023386140741E-4"/>
    <x v="62"/>
    <n v="16.062499699999996"/>
    <n v="14.456249729999998"/>
    <n v="964.88437531500006"/>
    <n v="1.6062499699999986"/>
    <n v="-45.946875015000046"/>
  </r>
  <r>
    <x v="2"/>
    <s v="air france com"/>
    <s v="Broad"/>
    <s v="Air France Brand &amp; French Destinations"/>
    <s v="Air France Website"/>
    <s v=""/>
    <n v="5"/>
    <n v="568"/>
    <n v="263.12499889999998"/>
    <n v="0.46324823749999999"/>
    <n v="1710"/>
    <n v="0.33216374269005799"/>
    <n v="1.1094152046783601"/>
    <n v="2.2887323943662E-2"/>
    <n v="20.24038453076923"/>
    <n v="15011"/>
    <n v="263.12499889999998"/>
    <n v="14747.875001099999"/>
    <n v="56.048931354883898"/>
    <n v="13"/>
    <n v="1154.6923076923076"/>
    <n v="7.6023391812865479E-3"/>
    <x v="63"/>
    <n v="20.24038453076923"/>
    <n v="236.81249900999998"/>
    <n v="15485.268751154999"/>
    <n v="26.312499889999998"/>
    <n v="-737.39375005500005"/>
  </r>
  <r>
    <x v="3"/>
    <s v="airfrance.com"/>
    <s v="Standard"/>
    <s v="Unassigned"/>
    <s v="Unassigned"/>
    <s v=""/>
    <n v="8.75"/>
    <n v="2010"/>
    <n v="574.24999012499995"/>
    <n v="0.2856965125"/>
    <n v="37801"/>
    <n v="5.3173196476283699E-2"/>
    <n v="1.1638951350493401"/>
    <n v="1.7910447761194E-2"/>
    <n v="15.951388614583331"/>
    <n v="32613.65"/>
    <n v="574.24999012499995"/>
    <n v="32039.400009875"/>
    <n v="55.793470719783244"/>
    <n v="36"/>
    <n v="905.93472222222226"/>
    <n v="9.5235575778418403E-4"/>
    <x v="64"/>
    <n v="15.951388614583331"/>
    <n v="516.82499111250002"/>
    <n v="33641.370010368752"/>
    <n v="57.424999012499939"/>
    <n v="-1601.9700004937513"/>
  </r>
  <r>
    <x v="4"/>
    <s v="air france website"/>
    <s v="Broad"/>
    <s v="Air France Branded"/>
    <s v="Air France Website"/>
    <s v="Position 2-5 Bid Strategy"/>
    <n v="0.3"/>
    <n v="187"/>
    <n v="66.562498062500012"/>
    <n v="0.35594918750000004"/>
    <n v="899"/>
    <n v="0.20800889877641801"/>
    <n v="1.14244716351502"/>
    <n v="2.1390374331550797E-2"/>
    <n v="16.640624515625003"/>
    <n v="3621"/>
    <n v="66.562498062500012"/>
    <n v="3554.4375019375002"/>
    <n v="53.400001583474221"/>
    <n v="4"/>
    <n v="905.25"/>
    <n v="4.4493882091212397E-3"/>
    <x v="65"/>
    <n v="16.640624515625003"/>
    <n v="59.906248256250009"/>
    <n v="3732.1593770343752"/>
    <n v="6.6562498062500026"/>
    <n v="-177.72187509687501"/>
  </r>
  <r>
    <x v="4"/>
    <s v="paris air fares"/>
    <s v="Broad"/>
    <s v="Geo Targeted New York"/>
    <s v="New York to Paris Sale"/>
    <s v="Position 5-10 Bid Strategy"/>
    <n v="6.25"/>
    <n v="10"/>
    <n v="25.012499999999999"/>
    <n v="2.5012500000000002"/>
    <n v="41"/>
    <n v="0.24390243902438999"/>
    <n v="1.19487804878049"/>
    <n v="0.1"/>
    <n v="25.012499999999999"/>
    <n v="1360"/>
    <n v="25.012499999999999"/>
    <n v="1334.9875"/>
    <n v="53.372813593203396"/>
    <n v="1"/>
    <n v="1360"/>
    <n v="2.4390243902439001E-2"/>
    <x v="66"/>
    <n v="25.012499999999999"/>
    <n v="22.51125"/>
    <n v="1401.7368750000001"/>
    <n v="2.5012499999999989"/>
    <n v="-66.7493750000001"/>
  </r>
  <r>
    <x v="5"/>
    <s v="europe ticket"/>
    <s v="Standard"/>
    <s v="Unassigned"/>
    <s v="Unassigned"/>
    <s v="Position 1-4 Bid Strategy"/>
    <n v="0.86250000000000004"/>
    <n v="123"/>
    <n v="81.312498674999986"/>
    <n v="0.66107722499999988"/>
    <n v="3325"/>
    <n v="3.69924812030075E-2"/>
    <n v="2.1720902255639101"/>
    <n v="1.6260162601626001E-2"/>
    <n v="40.656249337499993"/>
    <n v="4187.1000000000004"/>
    <n v="81.312498674999986"/>
    <n v="4105.7875013250004"/>
    <n v="50.493928586987934"/>
    <n v="2"/>
    <n v="2093.5500000000002"/>
    <n v="6.0150375939849534E-4"/>
    <x v="67"/>
    <n v="40.656249337499993"/>
    <n v="73.181248807499983"/>
    <n v="4311.0768763912511"/>
    <n v="8.1312498675000029"/>
    <n v="-205.28937506625061"/>
  </r>
  <r>
    <x v="4"/>
    <s v="paris air flight"/>
    <s v="Broad"/>
    <s v="Geo Targeted Houston"/>
    <s v="Houston to Paris Sale"/>
    <s v="Position 5-10 Bid Strategy"/>
    <n v="6.25"/>
    <n v="4"/>
    <n v="8.4875000000000007"/>
    <n v="2.1218750000000002"/>
    <n v="20"/>
    <n v="0.2"/>
    <n v="1.35"/>
    <n v="0.25"/>
    <n v="8.4875000000000007"/>
    <n v="426.7"/>
    <n v="8.4875000000000007"/>
    <n v="418.21249999999998"/>
    <n v="49.273932253313689"/>
    <n v="1"/>
    <n v="426.7"/>
    <n v="0.05"/>
    <x v="68"/>
    <n v="8.4875000000000007"/>
    <n v="7.6387500000000008"/>
    <n v="439.12312500000002"/>
    <n v="0.84874999999999989"/>
    <n v="-20.910625000000039"/>
  </r>
  <r>
    <x v="4"/>
    <s v="paris airfares"/>
    <s v="Broad"/>
    <s v="Geo Targeted New York"/>
    <s v="New York to Paris Sale"/>
    <s v="Position 5-10 Bid Strategy"/>
    <n v="6.25"/>
    <n v="21"/>
    <n v="50.199999937500003"/>
    <n v="2.3904761875"/>
    <n v="195"/>
    <n v="0.107692307692308"/>
    <n v="1.8745641025641"/>
    <n v="9.5238095238095205E-2"/>
    <n v="25.099999968750001"/>
    <n v="2450.5500000000002"/>
    <n v="50.199999937500003"/>
    <n v="2400.3500000625004"/>
    <n v="47.815737112569401"/>
    <n v="2"/>
    <n v="1225.2750000000001"/>
    <n v="1.0256410256410282E-2"/>
    <x v="69"/>
    <n v="25.099999968750001"/>
    <n v="45.179999943750005"/>
    <n v="2520.3675000656253"/>
    <n v="5.0199999937499982"/>
    <n v="-120.01750000312495"/>
  </r>
  <r>
    <x v="2"/>
    <s v="[air france]"/>
    <s v="Exact"/>
    <s v="Air France Global Campaign"/>
    <s v="Air France"/>
    <s v="Position 1- 3"/>
    <n v="1.25"/>
    <n v="11150"/>
    <n v="4886.0998981250004"/>
    <n v="0.43821523750000002"/>
    <n v="107222"/>
    <n v="0.10398985282871101"/>
    <n v="1.8312034843595499"/>
    <n v="1.5964125560538101E-2"/>
    <n v="27.449999427668541"/>
    <n v="235965.95"/>
    <n v="4886.0998981250004"/>
    <n v="231079.85010187502"/>
    <n v="47.293312646053344"/>
    <n v="178"/>
    <n v="1325.6514044943822"/>
    <n v="1.6601070675794209E-3"/>
    <x v="70"/>
    <n v="27.449999427668541"/>
    <n v="4397.4899083125001"/>
    <n v="242633.8426069688"/>
    <n v="488.60998981250032"/>
    <n v="-11553.992505093775"/>
  </r>
  <r>
    <x v="3"/>
    <s v="air france fr"/>
    <s v="Advanced"/>
    <s v="Unassigned"/>
    <s v="Unassigned"/>
    <s v=""/>
    <n v="7.5"/>
    <n v="60"/>
    <n v="16.749999750000001"/>
    <n v="0.2791666625"/>
    <n v="3370"/>
    <n v="1.78041543026706E-2"/>
    <n v="1.0401483679525201"/>
    <n v="1.6666666666666701E-2"/>
    <n v="16.749999750000001"/>
    <n v="769.25"/>
    <n v="16.749999750000001"/>
    <n v="752.50000024999997"/>
    <n v="44.925373819781697"/>
    <n v="1"/>
    <n v="769.25"/>
    <n v="2.9673590504451059E-4"/>
    <x v="71"/>
    <n v="16.749999750000001"/>
    <n v="15.074999775"/>
    <n v="790.12500026249995"/>
    <n v="1.6749999750000004"/>
    <n v="-37.625000012499981"/>
  </r>
  <r>
    <x v="4"/>
    <s v="airfrance com"/>
    <s v="Broad"/>
    <s v="Air France Branded"/>
    <s v="Air France Website"/>
    <s v="Postiion 1-4 Bid Strategy"/>
    <n v="11.5"/>
    <n v="3853"/>
    <n v="1670.7374747000001"/>
    <n v="0.43361990000000006"/>
    <n v="22668"/>
    <n v="0.16997529557084901"/>
    <n v="1.0531718722428101"/>
    <n v="1.6610433428497301E-2"/>
    <n v="26.105273042187502"/>
    <n v="76245.850000000006"/>
    <n v="1670.7374747000001"/>
    <n v="74575.112525300006"/>
    <n v="44.636044653688522"/>
    <n v="64"/>
    <n v="1191.3414062500001"/>
    <n v="2.8233633315687397E-3"/>
    <x v="72"/>
    <n v="26.105273042187502"/>
    <n v="1503.6637272300002"/>
    <n v="78303.86815156501"/>
    <n v="167.07374746999994"/>
    <n v="-3728.7556262650032"/>
  </r>
  <r>
    <x v="4"/>
    <s v="air france usa"/>
    <s v="Broad"/>
    <s v="Air France Branded"/>
    <s v="Air France Website"/>
    <s v=""/>
    <n v="10"/>
    <n v="558"/>
    <n v="241.187499675"/>
    <n v="0.43223566250000001"/>
    <n v="1602"/>
    <n v="0.348314606741573"/>
    <n v="1.03235330836454"/>
    <n v="1.9713261648745498E-2"/>
    <n v="21.926136334090909"/>
    <n v="10767.8"/>
    <n v="241.187499675"/>
    <n v="10526.612500325"/>
    <n v="43.644933980863868"/>
    <n v="11"/>
    <n v="978.89090909090908"/>
    <n v="6.866416978776521E-3"/>
    <x v="73"/>
    <n v="21.926136334090909"/>
    <n v="217.06874970749999"/>
    <n v="11052.943125341251"/>
    <n v="24.118749967500008"/>
    <n v="-526.33062501625136"/>
  </r>
  <r>
    <x v="3"/>
    <s v="air france.com"/>
    <s v="Advanced"/>
    <s v="Unassigned"/>
    <s v="Unassigned"/>
    <s v=""/>
    <n v="8.75"/>
    <n v="681"/>
    <n v="130.27499355"/>
    <n v="0.19129955000000001"/>
    <n v="7996"/>
    <n v="8.5167583791895887E-2"/>
    <n v="1.1776138069034501"/>
    <n v="1.0279001468428799E-2"/>
    <n v="18.610713364285715"/>
    <n v="5767.25"/>
    <n v="130.27499355"/>
    <n v="5636.9750064500004"/>
    <n v="43.269816047133475"/>
    <n v="7"/>
    <n v="823.89285714285711"/>
    <n v="8.754377188594306E-4"/>
    <x v="74"/>
    <n v="18.610713364285715"/>
    <n v="117.247494195"/>
    <n v="5918.8237567725009"/>
    <n v="13.027499355000003"/>
    <n v="-281.84875032250056"/>
  </r>
  <r>
    <x v="4"/>
    <s v="paris tickets"/>
    <s v="Broad"/>
    <s v="Geo Targeted Seattle"/>
    <s v="Seattle to Paris Sale"/>
    <s v="Position 2-5 Bid Strategy"/>
    <n v="5"/>
    <n v="12"/>
    <n v="34.087499999999999"/>
    <n v="2.8406250000000002"/>
    <n v="538"/>
    <n v="2.2304832713754597E-2"/>
    <n v="1.6939405204461"/>
    <n v="8.3333333333333301E-2"/>
    <n v="34.087499999999999"/>
    <n v="1439.9"/>
    <n v="34.087499999999999"/>
    <n v="1405.8125"/>
    <n v="41.241290795746245"/>
    <n v="1"/>
    <n v="1439.9"/>
    <n v="1.858736059479549E-3"/>
    <x v="75"/>
    <n v="34.087499999999999"/>
    <n v="30.678750000000001"/>
    <n v="1476.1031250000001"/>
    <n v="3.4087499999999977"/>
    <n v="-70.290625000000091"/>
  </r>
  <r>
    <x v="4"/>
    <s v="paris cheap air tickets"/>
    <s v="Broad"/>
    <s v="Geo Targeted New York"/>
    <s v="New York to Paris Sale"/>
    <s v="Position 5-10 Bid Strategy"/>
    <n v="6.25"/>
    <n v="5"/>
    <n v="12.112500000000001"/>
    <n v="2.4224999999999999"/>
    <n v="7"/>
    <n v="0.71428571428571397"/>
    <n v="1"/>
    <n v="0.2"/>
    <n v="12.112500000000001"/>
    <n v="494.7"/>
    <n v="12.112500000000001"/>
    <n v="482.58749999999998"/>
    <n v="39.84210526315789"/>
    <n v="1"/>
    <n v="494.7"/>
    <n v="0.14285714285714279"/>
    <x v="76"/>
    <n v="12.112500000000001"/>
    <n v="10.901250000000001"/>
    <n v="506.71687500000002"/>
    <n v="1.2112499999999997"/>
    <n v="-24.129375000000039"/>
  </r>
  <r>
    <x v="2"/>
    <s v="paris airline"/>
    <s v="Broad"/>
    <s v="Air France Global Campaign"/>
    <s v="Tour de France"/>
    <s v=""/>
    <n v="6.25"/>
    <n v="16"/>
    <n v="27.425000000000001"/>
    <n v="1.7140625"/>
    <n v="1602"/>
    <n v="9.9875156054931302E-3"/>
    <n v="1.2408239700374499"/>
    <n v="6.25E-2"/>
    <n v="27.425000000000001"/>
    <n v="1098.2"/>
    <n v="27.425000000000001"/>
    <n v="1070.7750000000001"/>
    <n v="39.043755697356431"/>
    <n v="1"/>
    <n v="1098.2"/>
    <n v="6.2421972534332064E-4"/>
    <x v="77"/>
    <n v="27.425000000000001"/>
    <n v="24.682500000000001"/>
    <n v="1124.3137500000003"/>
    <n v="2.7424999999999997"/>
    <n v="-53.538750000000164"/>
  </r>
  <r>
    <x v="4"/>
    <s v="france airlines"/>
    <s v="Broad"/>
    <s v="Geo Targeted New York"/>
    <s v="New York to France Sale"/>
    <s v="Postiion 1-4 Bid Strategy"/>
    <n v="6.25"/>
    <n v="119"/>
    <n v="286.29999965000002"/>
    <n v="2.4058823500000002"/>
    <n v="4403"/>
    <n v="2.7027027027027001E-2"/>
    <n v="1.6807744719509401"/>
    <n v="7.5630252100840303E-2"/>
    <n v="31.811111072222225"/>
    <n v="11301.6"/>
    <n v="286.29999965000002"/>
    <n v="11015.30000035"/>
    <n v="38.474676960587274"/>
    <n v="9"/>
    <n v="1255.7333333333333"/>
    <n v="2.0440608675902764E-3"/>
    <x v="78"/>
    <n v="31.811111072222225"/>
    <n v="257.66999968500005"/>
    <n v="11566.0650003675"/>
    <n v="28.629999964999968"/>
    <n v="-550.76500001749991"/>
  </r>
  <r>
    <x v="4"/>
    <s v="france air flight"/>
    <s v="Broad"/>
    <s v="Geo Targeted New York"/>
    <s v="New York to France Sale"/>
    <s v="Position 5-10 Bid Strategy"/>
    <n v="6.25"/>
    <n v="55"/>
    <n v="41.399999437500007"/>
    <n v="0.7527272625000001"/>
    <n v="776"/>
    <n v="7.0876288659793799E-2"/>
    <n v="1.0417396907216501"/>
    <n v="3.6363636363636397E-2"/>
    <n v="20.699999718750004"/>
    <n v="1616.7"/>
    <n v="41.399999437500007"/>
    <n v="1575.3000005625001"/>
    <n v="38.050725168261664"/>
    <n v="2"/>
    <n v="808.35"/>
    <n v="2.5773195876288677E-3"/>
    <x v="79"/>
    <n v="20.699999718750004"/>
    <n v="37.259999493750009"/>
    <n v="1654.0650005906252"/>
    <n v="4.1399999437499986"/>
    <n v="-78.765000028125087"/>
  </r>
  <r>
    <x v="4"/>
    <s v="france air flight"/>
    <s v="Broad"/>
    <s v="Geo Targeted Los Angeles"/>
    <s v="Los Angeles to France Sale"/>
    <s v="Position 5-10 Bid Strategy"/>
    <n v="6.25"/>
    <n v="9"/>
    <n v="12.42499995"/>
    <n v="1.38055555"/>
    <n v="67"/>
    <n v="0.134328358208955"/>
    <n v="1.1358208955223901"/>
    <n v="0.11111111111111099"/>
    <n v="12.42499995"/>
    <n v="483.65"/>
    <n v="12.42499995"/>
    <n v="471.22500004999995"/>
    <n v="37.925553476561582"/>
    <n v="1"/>
    <n v="483.65"/>
    <n v="1.4925373134328318E-2"/>
    <x v="80"/>
    <n v="12.42499995"/>
    <n v="11.182499955000001"/>
    <n v="494.78625005249995"/>
    <n v="1.2424999949999993"/>
    <n v="-23.561250002500003"/>
  </r>
  <r>
    <x v="4"/>
    <s v="[air france]"/>
    <s v="Exact"/>
    <s v="Air France Branded"/>
    <s v="Air France Brand"/>
    <s v=""/>
    <n v="27.5"/>
    <n v="30418"/>
    <n v="13336.812403850001"/>
    <n v="0.438451325"/>
    <n v="188409"/>
    <n v="0.161446640022504"/>
    <n v="1.26550695561252"/>
    <n v="1.4432244066013501E-2"/>
    <n v="30.379982696697041"/>
    <n v="515791.9"/>
    <n v="13336.812403850001"/>
    <n v="502455.08759615"/>
    <n v="37.674301203419787"/>
    <n v="439"/>
    <n v="1174.9246013667428"/>
    <n v="2.330037312442601E-3"/>
    <x v="81"/>
    <n v="30.379982696697041"/>
    <n v="12003.131163465001"/>
    <n v="527577.8419759575"/>
    <n v="1333.6812403849999"/>
    <n v="-25122.754379807506"/>
  </r>
  <r>
    <x v="4"/>
    <s v="airfrance tickets"/>
    <s v="Broad"/>
    <s v="Air France Branded"/>
    <s v="Air France Brand"/>
    <s v="Position 1 -2 Target"/>
    <n v="0.92500000000000004"/>
    <n v="33"/>
    <n v="29.262499612499997"/>
    <n v="0.88674241249999997"/>
    <n v="241"/>
    <n v="0.13692946058091299"/>
    <n v="1.1933609958506199"/>
    <n v="3.0303030303030297E-2"/>
    <n v="29.262499612499997"/>
    <n v="1123.7"/>
    <n v="29.262499612499997"/>
    <n v="1094.4375003875"/>
    <n v="37.400683977112863"/>
    <n v="1"/>
    <n v="1123.7"/>
    <n v="4.1493775933609985E-3"/>
    <x v="82"/>
    <n v="29.262499612499997"/>
    <n v="26.336249651249997"/>
    <n v="1149.1593754068751"/>
    <n v="2.9262499612500008"/>
    <n v="-54.721875019375148"/>
  </r>
  <r>
    <x v="4"/>
    <s v="airfrance airline"/>
    <s v="Broad"/>
    <s v="Air France Branded"/>
    <s v="Air France Brand"/>
    <s v="Position 1 -2 Target"/>
    <n v="0.28749999999999998"/>
    <n v="95"/>
    <n v="50.387498874999999"/>
    <n v="0.53039472499999996"/>
    <n v="712"/>
    <n v="0.13342696629213499"/>
    <n v="1.3119522471910099"/>
    <n v="1.05263157894737E-2"/>
    <n v="50.387498874999999"/>
    <n v="1887"/>
    <n v="50.387498874999999"/>
    <n v="1836.6125011250001"/>
    <n v="36.449765162609495"/>
    <n v="1"/>
    <n v="1887"/>
    <n v="1.4044943820224756E-3"/>
    <x v="83"/>
    <n v="50.387498874999999"/>
    <n v="45.348748987500002"/>
    <n v="1928.4431261812501"/>
    <n v="5.0387498874999963"/>
    <n v="-91.830625056250028"/>
  </r>
  <r>
    <x v="0"/>
    <s v="international flight"/>
    <s v="Advanced"/>
    <s v="Geo Targeted Chicago"/>
    <s v="International Chicago"/>
    <s v=""/>
    <n v="6.25"/>
    <n v="86"/>
    <n v="118.88749972500001"/>
    <n v="1.3824127875000001"/>
    <n v="1215"/>
    <n v="7.0781893004115193E-2"/>
    <n v="1.3184444444444401"/>
    <n v="1.16279069767442E-2"/>
    <n v="118.88749972500001"/>
    <n v="4403.8500000000004"/>
    <n v="118.88749972500001"/>
    <n v="4284.9625002749999"/>
    <n v="36.042161793179218"/>
    <n v="1"/>
    <n v="4403.8500000000004"/>
    <n v="8.2304526748971257E-4"/>
    <x v="84"/>
    <n v="118.88749972500001"/>
    <n v="106.99874975250002"/>
    <n v="4499.2106252887497"/>
    <n v="11.888749972499994"/>
    <n v="-214.24812501374981"/>
  </r>
  <r>
    <x v="2"/>
    <s v="airfrance"/>
    <s v="Broad"/>
    <s v="Air France Global Campaign"/>
    <s v="Air France"/>
    <s v="Position 1- 3"/>
    <n v="2.5"/>
    <n v="1383"/>
    <n v="998.38749255000005"/>
    <n v="0.72189985000000001"/>
    <n v="23310"/>
    <n v="5.9330759330759299E-2"/>
    <n v="1.6499570999571"/>
    <n v="2.6753434562545201E-2"/>
    <n v="26.983445744594597"/>
    <n v="35357.449999999997"/>
    <n v="998.38749255000005"/>
    <n v="34359.062507449999"/>
    <n v="34.414556235768615"/>
    <n v="37"/>
    <n v="955.60675675675668"/>
    <n v="1.5873015873015871E-3"/>
    <x v="85"/>
    <n v="26.983445744594597"/>
    <n v="898.54874329500001"/>
    <n v="36077.015632822498"/>
    <n v="99.838749255000039"/>
    <n v="-1717.9531253724999"/>
  </r>
  <r>
    <x v="0"/>
    <s v="airfrance.com"/>
    <s v="Advanced"/>
    <s v="Air France Branded"/>
    <s v="Air France Website"/>
    <s v=""/>
    <n v="7.5"/>
    <n v="4023"/>
    <n v="3491.787490875"/>
    <n v="0.86795612499999997"/>
    <n v="24934"/>
    <n v="0.16134595331675602"/>
    <n v="1.27023582257159"/>
    <n v="2.1128511061397001E-2"/>
    <n v="41.07985283382353"/>
    <n v="121372.35"/>
    <n v="3491.787490875"/>
    <n v="117880.56250912501"/>
    <n v="33.759374766413849"/>
    <n v="85"/>
    <n v="1427.91"/>
    <n v="3.4089997593647237E-3"/>
    <x v="86"/>
    <n v="41.07985283382353"/>
    <n v="3142.6087417875001"/>
    <n v="123774.59063458127"/>
    <n v="349.17874908749991"/>
    <n v="-5894.0281254562578"/>
  </r>
  <r>
    <x v="3"/>
    <s v="airline ticket to france"/>
    <s v="Advanced"/>
    <s v="Unassigned"/>
    <s v="Unassigned"/>
    <s v="Position 1-2 Target"/>
    <n v="7.5"/>
    <n v="43"/>
    <n v="36.762499550000001"/>
    <n v="0.85494185"/>
    <n v="825"/>
    <n v="5.2121212121212103E-2"/>
    <n v="1.7916363636363599"/>
    <n v="2.32558139534884E-2"/>
    <n v="36.762499550000001"/>
    <n v="1274.1500000000001"/>
    <n v="36.762499550000001"/>
    <n v="1237.3875004500001"/>
    <n v="33.658959961823378"/>
    <n v="1"/>
    <n v="1274.1500000000001"/>
    <n v="1.2121212121212132E-3"/>
    <x v="87"/>
    <n v="36.762499550000001"/>
    <n v="33.086249595000005"/>
    <n v="1299.2568754725"/>
    <n v="3.6762499549999959"/>
    <n v="-61.86937502249998"/>
  </r>
  <r>
    <x v="4"/>
    <s v="paris airfare"/>
    <s v="Broad"/>
    <s v="Geo Targeted Chicago"/>
    <s v="Chicago to Paris Sale"/>
    <s v="Position 5-10 Bid Strategy"/>
    <n v="6.25"/>
    <n v="24"/>
    <n v="44.512500000000003"/>
    <n v="1.8546875"/>
    <n v="194"/>
    <n v="0.123711340206186"/>
    <n v="1.7108762886597899"/>
    <n v="4.1666666666666699E-2"/>
    <n v="44.512500000000003"/>
    <n v="1530"/>
    <n v="44.512500000000003"/>
    <n v="1485.4875"/>
    <n v="33.372367312552647"/>
    <n v="1"/>
    <n v="1530"/>
    <n v="5.1546391752577544E-3"/>
    <x v="88"/>
    <n v="44.512500000000003"/>
    <n v="40.061250000000001"/>
    <n v="1559.7618749999999"/>
    <n v="4.4512500000000017"/>
    <n v="-74.274374999999964"/>
  </r>
  <r>
    <x v="3"/>
    <s v="air france reservation"/>
    <s v="Advanced"/>
    <s v="Unassigned"/>
    <s v="Unassigned"/>
    <s v="Position 1-2 Target"/>
    <n v="0.45"/>
    <n v="302"/>
    <n v="176.77499784999998"/>
    <n v="0.58534767499999996"/>
    <n v="22484"/>
    <n v="1.3431773705746299E-2"/>
    <n v="1.3111901796833301"/>
    <n v="1.9867549668874201E-2"/>
    <n v="29.462499641666664"/>
    <n v="5888.8"/>
    <n v="176.77499784999998"/>
    <n v="5712.0250021500005"/>
    <n v="32.312403177042391"/>
    <n v="6"/>
    <n v="981.4666666666667"/>
    <n v="2.6685643123999309E-4"/>
    <x v="89"/>
    <n v="29.462499641666664"/>
    <n v="159.097498065"/>
    <n v="5997.6262522575007"/>
    <n v="17.677499784999981"/>
    <n v="-285.60125010750016"/>
  </r>
  <r>
    <x v="3"/>
    <s v="air france usa"/>
    <s v="Advanced"/>
    <s v="Unassigned"/>
    <s v="Unassigned"/>
    <s v="Position 1-2 Target"/>
    <n v="7.5"/>
    <n v="116"/>
    <n v="41.949999300000002"/>
    <n v="0.36163792500000003"/>
    <n v="4815"/>
    <n v="2.4091381100726901E-2"/>
    <n v="1.98940809968847"/>
    <n v="8.6206896551724102E-3"/>
    <n v="41.949999300000002"/>
    <n v="1394.85"/>
    <n v="41.949999300000002"/>
    <n v="1352.9000007"/>
    <n v="32.250298528610465"/>
    <n v="1"/>
    <n v="1394.85"/>
    <n v="2.0768431983385252E-4"/>
    <x v="90"/>
    <n v="41.949999300000002"/>
    <n v="37.75499937"/>
    <n v="1420.545000735"/>
    <n v="4.1949999300000016"/>
    <n v="-67.645000035000066"/>
  </r>
  <r>
    <x v="4"/>
    <s v="italy airline"/>
    <s v="Broad"/>
    <s v="Geo Targeted San Francisco"/>
    <s v="San Francisco to Italy Sale"/>
    <s v="Position 5-10 Bid Strategy"/>
    <n v="6.25"/>
    <n v="16"/>
    <n v="25.75"/>
    <n v="1.609375"/>
    <n v="163"/>
    <n v="9.8159509202454004E-2"/>
    <n v="1.5705521472392601"/>
    <n v="6.25E-2"/>
    <n v="25.75"/>
    <n v="850"/>
    <n v="25.75"/>
    <n v="824.25"/>
    <n v="32.009708737864081"/>
    <n v="1"/>
    <n v="850"/>
    <n v="6.1349693251533752E-3"/>
    <x v="91"/>
    <n v="25.75"/>
    <n v="23.175000000000001"/>
    <n v="865.46250000000009"/>
    <n v="2.5749999999999993"/>
    <n v="-41.212500000000091"/>
  </r>
  <r>
    <x v="0"/>
    <s v="international air fare"/>
    <s v="Advanced"/>
    <s v="Geo Targeted New York"/>
    <s v="International New York"/>
    <s v=""/>
    <n v="6.25"/>
    <n v="10"/>
    <n v="25.787500000000001"/>
    <n v="2.5787499999999999"/>
    <n v="830"/>
    <n v="1.20481927710843E-2"/>
    <n v="3.4382168674698801"/>
    <n v="0.1"/>
    <n v="25.787500000000001"/>
    <n v="816"/>
    <n v="25.787500000000001"/>
    <n v="790.21249999999998"/>
    <n v="30.643238002908383"/>
    <n v="1"/>
    <n v="816"/>
    <n v="1.2048192771084302E-3"/>
    <x v="92"/>
    <n v="25.787500000000001"/>
    <n v="23.208750000000002"/>
    <n v="829.72312499999998"/>
    <n v="2.5787499999999994"/>
    <n v="-39.510625000000005"/>
  </r>
  <r>
    <x v="0"/>
    <s v="airfrance"/>
    <s v="Advanced"/>
    <s v="Air France Branded"/>
    <s v="Air France Website"/>
    <s v=""/>
    <n v="7.5"/>
    <n v="23893"/>
    <n v="17939.349726562501"/>
    <n v="0.75082031250000003"/>
    <n v="162070"/>
    <n v="0.14742395261306801"/>
    <n v="1.6010921823903299"/>
    <n v="1.7620223496421502E-2"/>
    <n v="42.611282010837293"/>
    <n v="567463.4"/>
    <n v="17939.349726562501"/>
    <n v="549524.05027343752"/>
    <n v="30.632328297818191"/>
    <n v="421"/>
    <n v="1347.8940617577198"/>
    <n v="2.597642993768111E-3"/>
    <x v="93"/>
    <n v="42.611282010837293"/>
    <n v="16145.414753906251"/>
    <n v="577000.25278710946"/>
    <n v="1793.9349726562505"/>
    <n v="-27476.202513671946"/>
  </r>
  <r>
    <x v="6"/>
    <s v="airfrance com"/>
    <s v="Broad"/>
    <s v="Air France Brand &amp; French Destinations"/>
    <s v="Air France Website"/>
    <s v=""/>
    <n v="0"/>
    <n v="1498"/>
    <n v="951.31248362500003"/>
    <n v="0.63505506249999999"/>
    <n v="5490"/>
    <n v="0.27285974499089299"/>
    <n v="1.1497504553734099"/>
    <n v="1.6021361815754299E-2"/>
    <n v="39.638020151041665"/>
    <n v="30053.45"/>
    <n v="951.31248362500003"/>
    <n v="29102.137516375002"/>
    <n v="30.591564829971091"/>
    <n v="24"/>
    <n v="1252.2270833333334"/>
    <n v="4.3715846994535484E-3"/>
    <x v="94"/>
    <n v="39.638020151041665"/>
    <n v="856.18123526250008"/>
    <n v="30557.244392193752"/>
    <n v="95.131248362499946"/>
    <n v="-1455.1068758187503"/>
  </r>
  <r>
    <x v="3"/>
    <s v="air france us"/>
    <s v="Advanced"/>
    <s v="Unassigned"/>
    <s v="Unassigned"/>
    <s v="Position 1-2 Target"/>
    <n v="7.5"/>
    <n v="87"/>
    <n v="38.687499299999999"/>
    <n v="0.44468389999999997"/>
    <n v="2505"/>
    <n v="3.4730538922155697E-2"/>
    <n v="1.18566866267465"/>
    <n v="1.1494252873563199E-2"/>
    <n v="38.687499299999999"/>
    <n v="1202.75"/>
    <n v="38.687499299999999"/>
    <n v="1164.0625007000001"/>
    <n v="30.088853551203815"/>
    <n v="1"/>
    <n v="1202.75"/>
    <n v="3.9920159680638666E-4"/>
    <x v="95"/>
    <n v="38.687499299999999"/>
    <n v="34.818749369999999"/>
    <n v="1222.2656257350002"/>
    <n v="3.8687499299999999"/>
    <n v="-58.203125035000085"/>
  </r>
  <r>
    <x v="0"/>
    <s v="france flight"/>
    <s v="Standard"/>
    <s v="Paris &amp; France Terms"/>
    <s v="France"/>
    <s v=""/>
    <n v="6.25"/>
    <n v="107"/>
    <n v="136.29999992500001"/>
    <n v="1.2738317750000001"/>
    <n v="3137"/>
    <n v="3.4109021357985297E-2"/>
    <n v="1"/>
    <n v="9.3457943925233603E-3"/>
    <n v="136.29999992500001"/>
    <n v="4148"/>
    <n v="136.29999992500001"/>
    <n v="4011.7000000749999"/>
    <n v="29.432868688792844"/>
    <n v="1"/>
    <n v="4148"/>
    <n v="3.1877590054191853E-4"/>
    <x v="96"/>
    <n v="136.29999992500001"/>
    <n v="122.66999993250001"/>
    <n v="4212.2850000787503"/>
    <n v="13.629999992500004"/>
    <n v="-200.58500000375034"/>
  </r>
  <r>
    <x v="5"/>
    <s v="air france"/>
    <s v="Standard"/>
    <s v="Unassigned"/>
    <s v="Unassigned"/>
    <s v="Position 1-4 Bid Strategy"/>
    <n v="7.5"/>
    <n v="2235"/>
    <n v="1441.3249873124998"/>
    <n v="0.64488813749999996"/>
    <n v="38432"/>
    <n v="5.8154662781015797E-2"/>
    <n v="1.37399302664446"/>
    <n v="1.7002237136465301E-2"/>
    <n v="37.929604929276309"/>
    <n v="43020.2"/>
    <n v="1441.3249873124998"/>
    <n v="41578.875012687495"/>
    <n v="28.847675145225661"/>
    <n v="38"/>
    <n v="1132.1105263157895"/>
    <n v="9.8875936719400315E-4"/>
    <x v="97"/>
    <n v="37.929604929276309"/>
    <n v="1297.1924885812498"/>
    <n v="43657.818763321869"/>
    <n v="144.13249873125005"/>
    <n v="-2078.9437506343747"/>
  </r>
  <r>
    <x v="4"/>
    <s v="air france airlines"/>
    <s v="Broad"/>
    <s v="Air France Branded"/>
    <s v="Air France Brand"/>
    <s v="Position 1 -2 Target"/>
    <n v="18.75"/>
    <n v="2454"/>
    <n v="1050.787493175"/>
    <n v="0.42819376249999996"/>
    <n v="11128"/>
    <n v="0.220524802300503"/>
    <n v="1.17787742631201"/>
    <n v="1.1409942950285299E-2"/>
    <n v="37.528124756250001"/>
    <n v="31200.1"/>
    <n v="1050.787493175"/>
    <n v="30149.312506824997"/>
    <n v="28.692112061333678"/>
    <n v="28"/>
    <n v="1114.2892857142856"/>
    <n v="2.5161754133716835E-3"/>
    <x v="98"/>
    <n v="37.528124756250001"/>
    <n v="945.70874385750005"/>
    <n v="31656.778132166248"/>
    <n v="105.07874931749996"/>
    <n v="-1507.4656253412504"/>
  </r>
  <r>
    <x v="5"/>
    <s v="airfare paris france"/>
    <s v="Standard"/>
    <s v="Unassigned"/>
    <s v="Unassigned"/>
    <s v="Position 2-5 Bid Strategy"/>
    <n v="0.7"/>
    <n v="19"/>
    <n v="19.537499787500003"/>
    <n v="1.0282894625000001"/>
    <n v="200"/>
    <n v="9.5000000000000001E-2"/>
    <n v="2.1709999999999998"/>
    <n v="5.2631578947368397E-2"/>
    <n v="19.537499787500003"/>
    <n v="569.5"/>
    <n v="19.537499787500003"/>
    <n v="549.9625002125"/>
    <n v="28.149072613905457"/>
    <n v="1"/>
    <n v="569.5"/>
    <n v="4.9999999999999975E-3"/>
    <x v="99"/>
    <n v="19.537499787500003"/>
    <n v="17.583749808750003"/>
    <n v="577.46062522312502"/>
    <n v="1.9537499787500003"/>
    <n v="-27.498125010625017"/>
  </r>
  <r>
    <x v="4"/>
    <s v="rome cheap flights"/>
    <s v="Broad"/>
    <s v="Google_Yearlong 2006"/>
    <s v="Google|Rome"/>
    <s v="Postiion 1-4 Bid Strategy"/>
    <n v="6.25"/>
    <n v="37"/>
    <n v="53.499999687499994"/>
    <n v="1.4459459374999999"/>
    <n v="1595"/>
    <n v="2.3197492163009401E-2"/>
    <n v="1.6186833855799401"/>
    <n v="2.7027027027027001E-2"/>
    <n v="53.499999687499994"/>
    <n v="1552.95"/>
    <n v="53.499999687499994"/>
    <n v="1499.4500003125002"/>
    <n v="28.027102973289161"/>
    <n v="1"/>
    <n v="1552.95"/>
    <n v="6.269592476489021E-4"/>
    <x v="100"/>
    <n v="53.499999687499994"/>
    <n v="48.149999718749996"/>
    <n v="1574.4225003281251"/>
    <n v="5.3499999687499979"/>
    <n v="-74.972500015624973"/>
  </r>
  <r>
    <x v="2"/>
    <s v="air france"/>
    <s v="Broad"/>
    <s v="Air France Global Campaign"/>
    <s v="Air France"/>
    <s v="Position 1- 3"/>
    <n v="1.25"/>
    <n v="2478"/>
    <n v="1238.349989625"/>
    <n v="0.49973768750000003"/>
    <n v="52074"/>
    <n v="4.7586127434036202E-2"/>
    <n v="1.5778469101663"/>
    <n v="6.0532687651331692E-3"/>
    <n v="82.556665975000001"/>
    <n v="35628.6"/>
    <n v="1238.349989625"/>
    <n v="34390.250010374999"/>
    <n v="27.771026203011584"/>
    <n v="15"/>
    <n v="2375.2399999999998"/>
    <n v="2.8805161885009795E-4"/>
    <x v="101"/>
    <n v="82.556665975000001"/>
    <n v="1114.5149906625002"/>
    <n v="36109.76251089375"/>
    <n v="123.83499896249987"/>
    <n v="-1719.512500518751"/>
  </r>
  <r>
    <x v="5"/>
    <s v="airfrance usa"/>
    <s v="Standard"/>
    <s v="Unassigned"/>
    <s v="Unassigned"/>
    <s v=""/>
    <n v="7.5"/>
    <n v="44"/>
    <n v="21.437499600000002"/>
    <n v="0.48721590000000004"/>
    <n v="1023"/>
    <n v="4.3010752688171998E-2"/>
    <n v="1.8805474095796699"/>
    <n v="2.2727272727272697E-2"/>
    <n v="21.437499600000002"/>
    <n v="616.25"/>
    <n v="21.437499600000002"/>
    <n v="594.81250039999998"/>
    <n v="27.74635622150635"/>
    <n v="1"/>
    <n v="616.25"/>
    <n v="9.7751710654936223E-4"/>
    <x v="102"/>
    <n v="21.437499600000002"/>
    <n v="19.293749640000001"/>
    <n v="624.55312542000001"/>
    <n v="2.143749960000001"/>
    <n v="-29.740625020000039"/>
  </r>
  <r>
    <x v="4"/>
    <s v="paris flights"/>
    <s v="Broad"/>
    <s v="Geo Targeted Los Angeles"/>
    <s v="Los Angeles to Paris Sale"/>
    <s v="Position 5-10 Bid Strategy"/>
    <n v="6.25"/>
    <n v="22"/>
    <n v="59.599999799999999"/>
    <n v="2.7090909000000001"/>
    <n v="649"/>
    <n v="3.3898305084745804E-2"/>
    <n v="2.46265023112481"/>
    <n v="4.5454545454545504E-2"/>
    <n v="59.599999799999999"/>
    <n v="1700"/>
    <n v="59.599999799999999"/>
    <n v="1640.4000002"/>
    <n v="27.523490028602318"/>
    <n v="1"/>
    <n v="1700"/>
    <n v="1.5408320493066291E-3"/>
    <x v="103"/>
    <n v="59.599999799999999"/>
    <n v="53.63999982"/>
    <n v="1722.4200002100001"/>
    <n v="5.9599999799999992"/>
    <n v="-82.020000010000103"/>
  </r>
  <r>
    <x v="6"/>
    <s v="air france airlines"/>
    <s v="Broad"/>
    <s v="Air France Brand &amp; French Destinations"/>
    <s v="Air France Brand"/>
    <s v=""/>
    <n v="0"/>
    <n v="312"/>
    <n v="216.24999629999999"/>
    <n v="0.69310896249999998"/>
    <n v="1587"/>
    <n v="0.19659735349716401"/>
    <n v="1.62785759294266"/>
    <n v="2.5641025641025599E-2"/>
    <n v="27.031249537499999"/>
    <n v="6131.05"/>
    <n v="216.24999629999999"/>
    <n v="5914.8000037000002"/>
    <n v="27.35167678567031"/>
    <n v="8"/>
    <n v="766.38125000000002"/>
    <n v="5.0409577819785561E-3"/>
    <x v="104"/>
    <n v="27.031249537499999"/>
    <n v="194.62499667"/>
    <n v="6210.5400038850003"/>
    <n v="21.624999629999991"/>
    <n v="-295.7400001850001"/>
  </r>
  <r>
    <x v="3"/>
    <s v="air france ticket"/>
    <s v="Advanced"/>
    <s v="Unassigned"/>
    <s v="Unassigned"/>
    <s v="Position 1-2 Target"/>
    <n v="0.5"/>
    <n v="111"/>
    <n v="52.474998862500001"/>
    <n v="0.47274773749999999"/>
    <n v="14856"/>
    <n v="7.4717285945072702E-3"/>
    <n v="2.00041060850835"/>
    <n v="1.8018018018018001E-2"/>
    <n v="26.237499431250001"/>
    <n v="1455.2"/>
    <n v="52.474998862500001"/>
    <n v="1402.7250011374999"/>
    <n v="26.731301220473654"/>
    <n v="2"/>
    <n v="727.6"/>
    <n v="1.3462574044157229E-4"/>
    <x v="105"/>
    <n v="26.237499431250001"/>
    <n v="47.227498976250004"/>
    <n v="1472.861251194375"/>
    <n v="5.2474998862499973"/>
    <n v="-70.136250056875042"/>
  </r>
  <r>
    <x v="2"/>
    <s v="airfrance"/>
    <s v="Broad"/>
    <s v="Air France Brand &amp; French Destinations"/>
    <s v="Air France Brand"/>
    <s v=""/>
    <n v="5"/>
    <n v="2908"/>
    <n v="1884.28749075"/>
    <n v="0.64796681249999999"/>
    <n v="13075"/>
    <n v="0.22240917782026798"/>
    <n v="1.02456596558317"/>
    <n v="1.5474552957359E-2"/>
    <n v="41.873055350000001"/>
    <n v="50472.15"/>
    <n v="1884.28749075"/>
    <n v="48587.862509250001"/>
    <n v="25.78580113054333"/>
    <n v="45"/>
    <n v="1121.6033333333335"/>
    <n v="3.4416826003824115E-3"/>
    <x v="106"/>
    <n v="41.873055350000001"/>
    <n v="1695.8587416749999"/>
    <n v="51017.255634712499"/>
    <n v="188.42874907500004"/>
    <n v="-2429.3931254624986"/>
  </r>
  <r>
    <x v="1"/>
    <s v="airfrance com"/>
    <s v="Broad"/>
    <s v="Air France Brand &amp; French Destinations"/>
    <s v="Air France Website"/>
    <s v="Position 1-4 Bid Strategy"/>
    <n v="0"/>
    <n v="1514"/>
    <n v="629.44998522499998"/>
    <n v="0.41575296249999999"/>
    <n v="4976"/>
    <n v="0.30426045016077202"/>
    <n v="1.01708199356913"/>
    <n v="1.2549537648612901E-2"/>
    <n v="33.128946590789475"/>
    <n v="16670.2"/>
    <n v="629.44998522499998"/>
    <n v="16040.750014775002"/>
    <n v="25.483756281352772"/>
    <n v="19"/>
    <n v="877.37894736842111"/>
    <n v="3.8183279742765178E-3"/>
    <x v="107"/>
    <n v="33.128946590789475"/>
    <n v="566.50498670249999"/>
    <n v="16842.787515513752"/>
    <n v="62.944998522499986"/>
    <n v="-802.03750073875017"/>
  </r>
  <r>
    <x v="1"/>
    <s v="paris airfare"/>
    <s v="Broad"/>
    <s v="Air France Brand &amp; French Destinations"/>
    <s v="Paris"/>
    <s v="Position 1-4 Bid Strategy"/>
    <n v="0"/>
    <n v="59"/>
    <n v="128.3874994375"/>
    <n v="2.1760593125000001"/>
    <n v="1759"/>
    <n v="3.3541785105173402E-2"/>
    <n v="2.0432063672541201"/>
    <n v="3.3898305084745804E-2"/>
    <n v="64.193749718749999"/>
    <n v="3311.6"/>
    <n v="128.3874994375"/>
    <n v="3183.2125005624998"/>
    <n v="24.793788449101399"/>
    <n v="2"/>
    <n v="1655.8"/>
    <n v="1.1370096645821506E-3"/>
    <x v="108"/>
    <n v="64.193749718749999"/>
    <n v="115.54874949374999"/>
    <n v="3342.373125590625"/>
    <n v="12.838749943750003"/>
    <n v="-159.1606250281252"/>
  </r>
  <r>
    <x v="0"/>
    <s v="airfrance"/>
    <s v="Advanced"/>
    <s v="Air France Branded"/>
    <s v="Air France Brand"/>
    <s v=""/>
    <n v="6.25"/>
    <n v="4353"/>
    <n v="3623.2124763750003"/>
    <n v="0.83234837500000003"/>
    <n v="23872"/>
    <n v="0.18234752010723898"/>
    <n v="1.4446368130026801"/>
    <n v="1.5851137146795299E-2"/>
    <n v="52.510325744565222"/>
    <n v="92751.15"/>
    <n v="3623.2124763750003"/>
    <n v="89127.937523624991"/>
    <n v="24.599147332589475"/>
    <n v="69"/>
    <n v="1344.2195652173912"/>
    <n v="2.8904155495978585E-3"/>
    <x v="109"/>
    <n v="52.510325744565222"/>
    <n v="3260.8912287375001"/>
    <n v="93584.334399806248"/>
    <n v="362.32124763750016"/>
    <n v="-4456.3968761812575"/>
  </r>
  <r>
    <x v="5"/>
    <s v="amman"/>
    <s v="Standard"/>
    <s v="Unassigned"/>
    <s v="Unassigned"/>
    <s v="Position 1-4 Bid Strategy"/>
    <n v="11.25"/>
    <n v="150"/>
    <n v="96.724998749999997"/>
    <n v="0.64483332500000001"/>
    <n v="4028"/>
    <n v="3.7239324726911598E-2"/>
    <n v="1.46827209533267"/>
    <n v="6.6666666666666697E-3"/>
    <n v="96.724998749999997"/>
    <n v="2425.9"/>
    <n v="96.724998749999997"/>
    <n v="2329.1750012500002"/>
    <n v="24.080382851904666"/>
    <n v="1"/>
    <n v="2425.9"/>
    <n v="2.4826216484607745E-4"/>
    <x v="110"/>
    <n v="96.724998749999997"/>
    <n v="87.052498874999998"/>
    <n v="2445.6337513125004"/>
    <n v="9.6724998749999997"/>
    <n v="-116.45875006250026"/>
  </r>
  <r>
    <x v="5"/>
    <s v="air ticket europe"/>
    <s v="Standard"/>
    <s v="Unassigned"/>
    <s v="Unassigned"/>
    <s v="Position 1-4 Bid Strategy"/>
    <n v="1.2625"/>
    <n v="112"/>
    <n v="82.037499600000004"/>
    <n v="0.73247767500000005"/>
    <n v="3236"/>
    <n v="3.4610630407911E-2"/>
    <n v="3.2312731767614302"/>
    <n v="2.6785714285714302E-2"/>
    <n v="27.345833200000001"/>
    <n v="2052.75"/>
    <n v="82.037499600000004"/>
    <n v="1970.7125004"/>
    <n v="24.022093676779978"/>
    <n v="3"/>
    <n v="684.25"/>
    <n v="9.2707045735475942E-4"/>
    <x v="111"/>
    <n v="27.345833200000001"/>
    <n v="73.833749640000008"/>
    <n v="2069.2481254200002"/>
    <n v="8.2037499599999961"/>
    <n v="-98.535625020000225"/>
  </r>
  <r>
    <x v="5"/>
    <s v="air france flight"/>
    <s v="Standard"/>
    <s v="Unassigned"/>
    <s v="Unassigned"/>
    <s v="Position 1-4 Bid Strategy"/>
    <n v="0.33750000000000002"/>
    <n v="98"/>
    <n v="48.387500000000003"/>
    <n v="0.49375000000000002"/>
    <n v="7805"/>
    <n v="1.2556053811659201E-2"/>
    <n v="1.4738244714926301"/>
    <n v="2.04081632653061E-2"/>
    <n v="24.193750000000001"/>
    <n v="1201.9000000000001"/>
    <n v="48.387500000000003"/>
    <n v="1153.5125"/>
    <n v="23.83905967450271"/>
    <n v="2"/>
    <n v="600.95000000000005"/>
    <n v="2.5624599615630994E-4"/>
    <x v="112"/>
    <n v="24.193750000000001"/>
    <n v="43.548750000000005"/>
    <n v="1211.1881250000001"/>
    <n v="4.8387499999999974"/>
    <n v="-57.675625000000082"/>
  </r>
  <r>
    <x v="3"/>
    <s v="bordeaux flight"/>
    <s v="Advanced"/>
    <s v="Unassigned"/>
    <s v="Unassigned"/>
    <s v=""/>
    <n v="8.75"/>
    <n v="60"/>
    <n v="41.262499500000004"/>
    <n v="0.68770832500000001"/>
    <n v="2547"/>
    <n v="2.3557126030624299E-2"/>
    <n v="1.03297997644287"/>
    <n v="1.6666666666666701E-2"/>
    <n v="41.262499500000004"/>
    <n v="1002.15"/>
    <n v="41.262499500000004"/>
    <n v="960.88750049999999"/>
    <n v="23.287185995603583"/>
    <n v="1"/>
    <n v="1002.15"/>
    <n v="3.9261876717707248E-4"/>
    <x v="113"/>
    <n v="41.262499500000004"/>
    <n v="37.136249550000002"/>
    <n v="1008.931875525"/>
    <n v="4.1262499500000018"/>
    <n v="-48.044375025000022"/>
  </r>
  <r>
    <x v="4"/>
    <s v="paris plane ticket"/>
    <s v="Broad"/>
    <s v="Geo Targeted New York"/>
    <s v="New York to Paris Sale"/>
    <s v="Position 5-10 Bid Strategy"/>
    <n v="6.25"/>
    <n v="6"/>
    <n v="16.112499974999999"/>
    <n v="2.6854166624999998"/>
    <n v="27"/>
    <n v="0.22222222222222199"/>
    <n v="1.62962962962963"/>
    <n v="0.16666666666666699"/>
    <n v="16.112499974999999"/>
    <n v="391"/>
    <n v="16.112499974999999"/>
    <n v="374.88750002500001"/>
    <n v="23.266873583036269"/>
    <n v="1"/>
    <n v="391"/>
    <n v="3.703703703703707E-2"/>
    <x v="114"/>
    <n v="16.112499974999999"/>
    <n v="14.501249977499999"/>
    <n v="393.63187502625004"/>
    <n v="1.6112499974999999"/>
    <n v="-18.744375001250035"/>
  </r>
  <r>
    <x v="4"/>
    <s v="air france to nice"/>
    <s v="Broad"/>
    <s v="French Destinations"/>
    <s v="Nice Branded"/>
    <s v="Position 2-5 Bid Strategy"/>
    <n v="10"/>
    <n v="59"/>
    <n v="102.39999953749999"/>
    <n v="1.7355932125"/>
    <n v="234"/>
    <n v="0.25213675213675196"/>
    <n v="1.07615384615385"/>
    <n v="5.0847457627118703E-2"/>
    <n v="34.133333179166662"/>
    <n v="2470.1"/>
    <n v="102.39999953749999"/>
    <n v="2367.7000004624997"/>
    <n v="23.122070421449781"/>
    <n v="3"/>
    <n v="823.36666666666667"/>
    <n v="1.2820512820512827E-2"/>
    <x v="115"/>
    <n v="34.133333179166662"/>
    <n v="92.159999583749993"/>
    <n v="2486.0850004856247"/>
    <n v="10.239999953750001"/>
    <n v="-118.38500002312503"/>
  </r>
  <r>
    <x v="1"/>
    <s v="air france airlines"/>
    <s v="Broad"/>
    <s v="Air France Brand &amp; French Destinations"/>
    <s v="Air France Brand"/>
    <s v="Position 1-4 Bid Strategy"/>
    <n v="0"/>
    <n v="465"/>
    <n v="292.68749587499997"/>
    <n v="0.62943547499999997"/>
    <n v="2153"/>
    <n v="0.21597770552717102"/>
    <n v="1.0559219693451001"/>
    <n v="4.3010752688172008E-3"/>
    <n v="146.34374793749998"/>
    <n v="7043.95"/>
    <n v="292.68749587499997"/>
    <n v="6751.2625041249994"/>
    <n v="23.066453467517817"/>
    <n v="2"/>
    <n v="3521.9749999999999"/>
    <n v="9.289363678587993E-4"/>
    <x v="116"/>
    <n v="146.34374793749998"/>
    <n v="263.41874628749997"/>
    <n v="7088.8256293312497"/>
    <n v="29.268749587499997"/>
    <n v="-337.56312520625033"/>
  </r>
  <r>
    <x v="3"/>
    <s v="air ticket to paris"/>
    <s v="Advanced"/>
    <s v="Unassigned"/>
    <s v="Unassigned"/>
    <s v="Position 1-2 Target"/>
    <n v="0.7"/>
    <n v="37"/>
    <n v="22.174999562500002"/>
    <n v="0.59932431250000007"/>
    <n v="765"/>
    <n v="4.8366013071895406E-2"/>
    <n v="2.0810457516339902"/>
    <n v="2.7027027027027001E-2"/>
    <n v="22.174999562500002"/>
    <n v="522.75"/>
    <n v="22.174999562500002"/>
    <n v="500.57500043750002"/>
    <n v="22.57384488448961"/>
    <n v="1"/>
    <n v="522.75"/>
    <n v="1.3071895424836583E-3"/>
    <x v="117"/>
    <n v="22.174999562500002"/>
    <n v="19.957499606250003"/>
    <n v="525.60375045937508"/>
    <n v="2.2174999562499984"/>
    <n v="-25.028750021875055"/>
  </r>
  <r>
    <x v="3"/>
    <s v="flight to marseille"/>
    <s v="Advanced"/>
    <s v="Unassigned"/>
    <s v="Unassigned"/>
    <s v=""/>
    <n v="8.75"/>
    <n v="231"/>
    <n v="162.06249963750003"/>
    <n v="0.70156926250000007"/>
    <n v="11620"/>
    <n v="1.9879518072289201E-2"/>
    <n v="1.16609294320138"/>
    <n v="1.2987012987013E-2"/>
    <n v="54.020833212500008"/>
    <n v="3791.85"/>
    <n v="162.06249963750003"/>
    <n v="3629.7875003624999"/>
    <n v="22.39745473802747"/>
    <n v="3"/>
    <n v="1263.95"/>
    <n v="2.581755593803795E-4"/>
    <x v="118"/>
    <n v="54.020833212500008"/>
    <n v="145.85624967375003"/>
    <n v="3811.2768753806249"/>
    <n v="16.206249963749997"/>
    <n v="-181.48937501812497"/>
  </r>
  <r>
    <x v="4"/>
    <s v="airfrance fr"/>
    <s v="Broad"/>
    <s v="Air France Branded"/>
    <s v="Air France Website"/>
    <s v=""/>
    <n v="10"/>
    <n v="41"/>
    <n v="9.0374998249999994"/>
    <n v="0.22042682499999999"/>
    <n v="486"/>
    <n v="8.4362139917695506E-2"/>
    <n v="1"/>
    <n v="2.4390243902439001E-2"/>
    <n v="9.0374998249999994"/>
    <n v="210.8"/>
    <n v="9.0374998249999994"/>
    <n v="201.76250017500001"/>
    <n v="22.325035029807044"/>
    <n v="1"/>
    <n v="210.8"/>
    <n v="2.0576131687242787E-3"/>
    <x v="119"/>
    <n v="9.0374998249999994"/>
    <n v="8.1337498425000003"/>
    <n v="211.85062518375003"/>
    <n v="0.90374998249999905"/>
    <n v="-10.088125008750012"/>
  </r>
  <r>
    <x v="3"/>
    <s v="air france flight"/>
    <s v="Advanced"/>
    <s v="Unassigned"/>
    <s v="Unassigned"/>
    <s v="Position 1-2 Target"/>
    <n v="0.33750000000000002"/>
    <n v="251"/>
    <n v="149.0624995"/>
    <n v="0.59387449999999997"/>
    <n v="15470"/>
    <n v="1.6224951519069199E-2"/>
    <n v="1.7710601163542301"/>
    <n v="1.9920318725099598E-2"/>
    <n v="29.812499899999999"/>
    <n v="3410.2"/>
    <n v="149.0624995"/>
    <n v="3261.1375005"/>
    <n v="21.87765206835271"/>
    <n v="5"/>
    <n v="682.04"/>
    <n v="3.2320620555914732E-4"/>
    <x v="120"/>
    <n v="29.812499899999999"/>
    <n v="134.15624955000001"/>
    <n v="3424.1943755249999"/>
    <n v="14.906249949999989"/>
    <n v="-163.05687502499995"/>
  </r>
  <r>
    <x v="1"/>
    <s v="airfrance"/>
    <s v="Broad"/>
    <s v="Air France Brand &amp; French Destinations"/>
    <s v="Air France Brand"/>
    <s v="Position 1-4 Bid Strategy"/>
    <n v="0"/>
    <n v="1158"/>
    <n v="569.58748649999995"/>
    <n v="0.49187175"/>
    <n v="8389"/>
    <n v="0.13803790678269201"/>
    <n v="1.0501370842770299"/>
    <n v="1.2953367875647701E-2"/>
    <n v="37.9724991"/>
    <n v="12942.1"/>
    <n v="569.58748649999995"/>
    <n v="12372.5125135"/>
    <n v="21.721882602313809"/>
    <n v="15"/>
    <n v="862.80666666666673"/>
    <n v="1.7880557873405744E-3"/>
    <x v="121"/>
    <n v="37.9724991"/>
    <n v="512.62873784999999"/>
    <n v="12991.138139175"/>
    <n v="56.958748649999961"/>
    <n v="-618.62562567500026"/>
  </r>
  <r>
    <x v="3"/>
    <s v="air france"/>
    <s v="Advanced"/>
    <s v="Unassigned"/>
    <s v="Unassigned"/>
    <s v="Position 1-2 Target"/>
    <n v="0.67500000000000004"/>
    <n v="15320"/>
    <n v="10306.837357499999"/>
    <n v="0.67277006249999993"/>
    <n v="441707"/>
    <n v="3.4683625118008099E-2"/>
    <n v="1.75661150943952"/>
    <n v="1.30548302872063E-2"/>
    <n v="51.534186787499991"/>
    <n v="232938.25"/>
    <n v="10306.837357499999"/>
    <n v="222631.41264250001"/>
    <n v="21.600361480478522"/>
    <n v="200"/>
    <n v="1164.6912500000001"/>
    <n v="4.5278883966068135E-4"/>
    <x v="122"/>
    <n v="51.534186787499991"/>
    <n v="9276.1536217499997"/>
    <n v="233762.98327462503"/>
    <n v="1030.683735749999"/>
    <n v="-11131.570632125018"/>
  </r>
  <r>
    <x v="2"/>
    <s v="airfrance com"/>
    <s v="Broad"/>
    <s v="Air France Brand &amp; French Destinations"/>
    <s v="Air France Website"/>
    <s v=""/>
    <n v="5"/>
    <n v="899"/>
    <n v="564.862489375"/>
    <n v="0.62832312499999998"/>
    <n v="4656"/>
    <n v="0.19308419243986299"/>
    <n v="1.1191795532646001"/>
    <n v="1.8909899888765302E-2"/>
    <n v="33.227205257352942"/>
    <n v="12584.25"/>
    <n v="564.862489375"/>
    <n v="12019.387510625"/>
    <n v="21.278431010570412"/>
    <n v="17"/>
    <n v="740.25"/>
    <n v="3.6512027491409035E-3"/>
    <x v="123"/>
    <n v="33.227205257352942"/>
    <n v="508.37624043750003"/>
    <n v="12620.356886156251"/>
    <n v="56.486248937499965"/>
    <n v="-600.96937553125099"/>
  </r>
  <r>
    <x v="2"/>
    <s v="trip to paris france"/>
    <s v="Broad"/>
    <s v="Air France Brand &amp; French Destinations"/>
    <s v="Paris"/>
    <s v=""/>
    <n v="5"/>
    <n v="29"/>
    <n v="83.924999862500016"/>
    <n v="2.8939655125000003"/>
    <n v="185"/>
    <n v="0.15675675675675702"/>
    <n v="1.30648648648649"/>
    <n v="6.8965517241379296E-2"/>
    <n v="41.962499931250008"/>
    <n v="1866.6"/>
    <n v="83.924999862500016"/>
    <n v="1782.6750001374999"/>
    <n v="21.241286899710175"/>
    <n v="2"/>
    <n v="933.3"/>
    <n v="1.0810810810810827E-2"/>
    <x v="124"/>
    <n v="41.962499931250008"/>
    <n v="75.532499876250014"/>
    <n v="1871.8087501443749"/>
    <n v="8.3924999862500016"/>
    <n v="-89.133750006875061"/>
  </r>
  <r>
    <x v="3"/>
    <s v="flight nice paris"/>
    <s v="Advanced"/>
    <s v="Unassigned"/>
    <s v="Unassigned"/>
    <s v=""/>
    <n v="8.75"/>
    <n v="17"/>
    <n v="7.1624999249999997"/>
    <n v="0.42132352499999998"/>
    <n v="595"/>
    <n v="2.8571428571428598E-2"/>
    <n v="1.3786554621848699"/>
    <n v="5.8823529411764698E-2"/>
    <n v="7.1624999249999997"/>
    <n v="154.69999999999999"/>
    <n v="7.1624999249999997"/>
    <n v="147.537500075"/>
    <n v="20.598604065604931"/>
    <n v="1"/>
    <n v="154.69999999999999"/>
    <n v="1.6806722689075644E-3"/>
    <x v="125"/>
    <n v="7.1624999249999997"/>
    <n v="6.4462499324999998"/>
    <n v="154.91437507875"/>
    <n v="0.71624999249999988"/>
    <n v="-7.3768750037500013"/>
  </r>
  <r>
    <x v="3"/>
    <s v="cheap flight to france"/>
    <s v="Advanced"/>
    <s v="Unassigned"/>
    <s v="Unassigned"/>
    <s v="Position 1-2 Target"/>
    <n v="0.88749999999999996"/>
    <n v="149"/>
    <n v="127.89999825"/>
    <n v="0.85838924999999999"/>
    <n v="18777"/>
    <n v="7.9352399211801688E-3"/>
    <n v="1.4739202215476399"/>
    <n v="6.7114093959731499E-3"/>
    <n v="127.89999825"/>
    <n v="2754"/>
    <n v="127.89999825"/>
    <n v="2626.10000175"/>
    <n v="20.532447519013161"/>
    <n v="1"/>
    <n v="2754"/>
    <n v="5.3256643766309825E-5"/>
    <x v="126"/>
    <n v="127.89999825"/>
    <n v="115.109998425"/>
    <n v="2757.4050018375001"/>
    <n v="12.789999824999995"/>
    <n v="-131.30500008750005"/>
  </r>
  <r>
    <x v="4"/>
    <s v="air france site"/>
    <s v="Broad"/>
    <s v="Air France Branded"/>
    <s v="Air France Website"/>
    <s v="Position 2-5 Bid Strategy"/>
    <n v="0.4375"/>
    <n v="110"/>
    <n v="40.337499125000001"/>
    <n v="0.36670453749999998"/>
    <n v="718"/>
    <n v="0.153203342618384"/>
    <n v="1.15611420612813"/>
    <n v="1.8181818181818198E-2"/>
    <n v="20.1687495625"/>
    <n v="855.1"/>
    <n v="40.337499125000001"/>
    <n v="814.762500875"/>
    <n v="20.19863696433362"/>
    <n v="2"/>
    <n v="427.55"/>
    <n v="2.7855153203342571E-3"/>
    <x v="127"/>
    <n v="20.1687495625"/>
    <n v="36.303749212500001"/>
    <n v="855.50062591875007"/>
    <n v="4.0337499124999994"/>
    <n v="-40.738125043750074"/>
  </r>
  <r>
    <x v="1"/>
    <s v="air france"/>
    <s v="Broad"/>
    <s v="Air France Brand &amp; French Destinations"/>
    <s v="Air France Brand"/>
    <s v="Position 1-4 Bid Strategy"/>
    <n v="0"/>
    <n v="5848"/>
    <n v="4630.4874822000002"/>
    <n v="0.791807025"/>
    <n v="43722"/>
    <n v="0.13375417409999499"/>
    <n v="1.13611911623439"/>
    <n v="1.3679890560875501E-2"/>
    <n v="57.881093527499999"/>
    <n v="97222.15"/>
    <n v="4630.4874822000002"/>
    <n v="92591.662517799996"/>
    <n v="19.996093904525271"/>
    <n v="80"/>
    <n v="1215.276875"/>
    <n v="1.8297424637482198E-3"/>
    <x v="128"/>
    <n v="57.881093527499999"/>
    <n v="4167.4387339800005"/>
    <n v="97221.245643689996"/>
    <n v="463.04874821999965"/>
    <n v="-4629.5831258899998"/>
  </r>
  <r>
    <x v="6"/>
    <s v="paris airfare"/>
    <s v="Broad"/>
    <s v="Air France Brand &amp; French Destinations"/>
    <s v="Paris"/>
    <s v=""/>
    <n v="0"/>
    <n v="15"/>
    <n v="30.712499999999999"/>
    <n v="2.0474999999999999"/>
    <n v="372"/>
    <n v="4.0322580645161296E-2"/>
    <n v="3.4430913978494599"/>
    <n v="6.6666666666666693E-2"/>
    <n v="30.712499999999999"/>
    <n v="629"/>
    <n v="30.712499999999999"/>
    <n v="598.28750000000002"/>
    <n v="19.480260480260483"/>
    <n v="1"/>
    <n v="629"/>
    <n v="2.6881720430107542E-3"/>
    <x v="129"/>
    <n v="30.712499999999999"/>
    <n v="27.641249999999999"/>
    <n v="628.20187500000009"/>
    <n v="3.0712499999999991"/>
    <n v="-29.914375000000064"/>
  </r>
  <r>
    <x v="4"/>
    <s v="book air france"/>
    <s v="Broad"/>
    <s v="Air France Branded"/>
    <s v="Air France Brand"/>
    <s v="Position 1 -2 Target"/>
    <n v="0.52500000000000002"/>
    <n v="25"/>
    <n v="38.15"/>
    <n v="1.5260000000000002"/>
    <n v="379"/>
    <n v="6.5963060686015804E-2"/>
    <n v="1.43393139841689"/>
    <n v="0.04"/>
    <n v="38.15"/>
    <n v="780.3"/>
    <n v="38.15"/>
    <n v="742.15"/>
    <n v="19.453473132372213"/>
    <n v="1"/>
    <n v="780.3"/>
    <n v="2.6385224274406323E-3"/>
    <x v="130"/>
    <n v="38.15"/>
    <n v="34.335000000000001"/>
    <n v="779.25750000000005"/>
    <n v="3.8149999999999977"/>
    <n v="-37.107500000000073"/>
  </r>
  <r>
    <x v="3"/>
    <s v="discount airfare to france"/>
    <s v="Advanced"/>
    <s v="Unassigned"/>
    <s v="Unassigned"/>
    <s v="Position 1-2 Target"/>
    <n v="0.48749999999999999"/>
    <n v="12"/>
    <n v="6.9874999500000001"/>
    <n v="0.58229166249999997"/>
    <n v="572"/>
    <n v="2.0979020979021001E-2"/>
    <n v="2.4872377622377599"/>
    <n v="8.3333333333333301E-2"/>
    <n v="6.9874999500000001"/>
    <n v="142.80000000000001"/>
    <n v="6.9874999500000001"/>
    <n v="135.81250005000001"/>
    <n v="19.436493885055413"/>
    <n v="1"/>
    <n v="142.80000000000001"/>
    <n v="1.7482517482517493E-3"/>
    <x v="131"/>
    <n v="6.9874999500000001"/>
    <n v="6.2887499550000001"/>
    <n v="142.60312505250002"/>
    <n v="0.69874999500000001"/>
    <n v="-6.7906250025000077"/>
  </r>
  <r>
    <x v="4"/>
    <s v="paris flights"/>
    <s v="Broad"/>
    <s v="Geo Targeted Boston"/>
    <s v="Boston to Paris Sale"/>
    <s v="Position 5-10 Bid Strategy"/>
    <n v="6.25"/>
    <n v="32"/>
    <n v="67.787499999999994"/>
    <n v="2.1183593749999998"/>
    <n v="2184"/>
    <n v="1.4652014652014701E-2"/>
    <n v="2.3135485347985298"/>
    <n v="3.125E-2"/>
    <n v="67.787499999999994"/>
    <n v="1333.65"/>
    <n v="67.787499999999994"/>
    <n v="1265.8625000000002"/>
    <n v="18.673981191222573"/>
    <n v="1"/>
    <n v="1333.65"/>
    <n v="4.5787545787545939E-4"/>
    <x v="132"/>
    <n v="67.787499999999994"/>
    <n v="61.008749999999999"/>
    <n v="1329.1556250000003"/>
    <n v="6.7787499999999952"/>
    <n v="-63.293125000000146"/>
  </r>
  <r>
    <x v="3"/>
    <s v="cannes flight"/>
    <s v="Standard"/>
    <s v="Unassigned"/>
    <s v="Unassigned"/>
    <s v="Position 1-2 Target"/>
    <n v="0.61250000000000004"/>
    <n v="26"/>
    <n v="15.174999775"/>
    <n v="0.58365383749999999"/>
    <n v="235"/>
    <n v="0.11063829787234"/>
    <n v="1.6889361702127701"/>
    <n v="3.8461538461538498E-2"/>
    <n v="15.174999775"/>
    <n v="298.35000000000002"/>
    <n v="15.174999775"/>
    <n v="283.17500022500002"/>
    <n v="18.6606263211625"/>
    <n v="1"/>
    <n v="298.35000000000002"/>
    <n v="4.2553191489361581E-3"/>
    <x v="133"/>
    <n v="15.174999775"/>
    <n v="13.6574997975"/>
    <n v="297.33375023625001"/>
    <n v="1.5174999775"/>
    <n v="-14.158750011249992"/>
  </r>
  <r>
    <x v="4"/>
    <s v="paris airfare"/>
    <s v="Broad"/>
    <s v="Geo Targeted San Francisco"/>
    <s v="San Francisco to Paris Sale"/>
    <s v="Position 5-10 Bid Strategy"/>
    <n v="6.25"/>
    <n v="32"/>
    <n v="66.875"/>
    <n v="2.08984375"/>
    <n v="293"/>
    <n v="0.109215017064846"/>
    <n v="1.5009215017064801"/>
    <n v="3.125E-2"/>
    <n v="66.875"/>
    <n v="1286.9000000000001"/>
    <n v="66.875"/>
    <n v="1220.0250000000001"/>
    <n v="18.24336448598131"/>
    <n v="1"/>
    <n v="1286.9000000000001"/>
    <n v="3.4129692832764375E-3"/>
    <x v="134"/>
    <n v="66.875"/>
    <n v="60.1875"/>
    <n v="1281.0262500000001"/>
    <n v="6.6875"/>
    <n v="-61.001250000000027"/>
  </r>
  <r>
    <x v="6"/>
    <s v="airfrance"/>
    <s v="Broad"/>
    <s v="Air France Brand &amp; French Destinations"/>
    <s v="Air France Brand"/>
    <s v=""/>
    <n v="0"/>
    <n v="1462"/>
    <n v="1512.3874827750001"/>
    <n v="1.0344647625000001"/>
    <n v="11628"/>
    <n v="0.125730994152047"/>
    <n v="1.1934829721362199"/>
    <n v="1.7099863201094401E-2"/>
    <n v="60.495499311000003"/>
    <n v="27267.15"/>
    <n v="1512.3874827750001"/>
    <n v="25754.762517225001"/>
    <n v="17.029208989464092"/>
    <n v="25"/>
    <n v="1090.6860000000001"/>
    <n v="2.1499828001376037E-3"/>
    <x v="135"/>
    <n v="60.495499311000003"/>
    <n v="1361.1487344975001"/>
    <n v="27042.500643086252"/>
    <n v="151.23874827750001"/>
    <n v="-1287.7381258612513"/>
  </r>
  <r>
    <x v="2"/>
    <s v="[air france]"/>
    <s v="Exact"/>
    <s v="Air France Brand &amp; French Destinations"/>
    <s v="Air France Brand"/>
    <s v=""/>
    <n v="5"/>
    <n v="14713"/>
    <n v="15329.737327049999"/>
    <n v="1.0419178499999999"/>
    <n v="44023"/>
    <n v="0.334211662085728"/>
    <n v="1.0235376962042599"/>
    <n v="1.5700401005913099E-2"/>
    <n v="66.362499251298701"/>
    <n v="264650.90000000002"/>
    <n v="15329.737327049999"/>
    <n v="249321.16267295001"/>
    <n v="16.263890068945397"/>
    <n v="231"/>
    <n v="1145.6748917748919"/>
    <n v="5.247257115598653E-3"/>
    <x v="136"/>
    <n v="66.362499251298701"/>
    <n v="13796.763594345"/>
    <n v="261787.22080659753"/>
    <n v="1532.9737327049988"/>
    <n v="-12466.058133647515"/>
  </r>
  <r>
    <x v="3"/>
    <s v="air france airline"/>
    <s v="Advanced"/>
    <s v="Unassigned"/>
    <s v="Unassigned"/>
    <s v="Position 1-2 Target"/>
    <n v="0.52500000000000002"/>
    <n v="1553"/>
    <n v="943.09999683750004"/>
    <n v="0.60727623750000004"/>
    <n v="52774"/>
    <n v="2.9427369538030098E-2"/>
    <n v="1.9208833895478801"/>
    <n v="1.09465550547328E-2"/>
    <n v="55.476470402205884"/>
    <n v="16010.6"/>
    <n v="943.09999683750004"/>
    <n v="15067.5000031625"/>
    <n v="15.976566698853135"/>
    <n v="17"/>
    <n v="941.80000000000007"/>
    <n v="3.2212832076401342E-4"/>
    <x v="137"/>
    <n v="55.476470402205884"/>
    <n v="848.78999715375005"/>
    <n v="15820.875003320627"/>
    <n v="94.309999683749993"/>
    <n v="-753.37500015812657"/>
  </r>
  <r>
    <x v="5"/>
    <s v="airfrance"/>
    <s v="Standard"/>
    <s v="Unassigned"/>
    <s v="Unassigned"/>
    <s v=""/>
    <n v="7.5"/>
    <n v="5637"/>
    <n v="4409.1874848375001"/>
    <n v="0.78218688749999998"/>
    <n v="184486"/>
    <n v="3.0555164077491002E-2"/>
    <n v="1.80738592630335"/>
    <n v="1.2772751463544401E-2"/>
    <n v="61.238715067187499"/>
    <n v="74759.199999999997"/>
    <n v="4409.1874848375001"/>
    <n v="70350.012515162496"/>
    <n v="15.95532345972701"/>
    <n v="72"/>
    <n v="1038.3222222222221"/>
    <n v="3.9027351668961255E-4"/>
    <x v="138"/>
    <n v="61.238715067187499"/>
    <n v="3968.2687363537502"/>
    <n v="73867.513140920622"/>
    <n v="440.91874848374982"/>
    <n v="-3517.5006257581263"/>
  </r>
  <r>
    <x v="5"/>
    <s v="air france reservation"/>
    <s v="Standard"/>
    <s v="Unassigned"/>
    <s v="Unassigned"/>
    <s v="Position 1-4 Bid Strategy"/>
    <n v="0.6"/>
    <n v="342"/>
    <n v="213.2999964"/>
    <n v="0.62368420000000002"/>
    <n v="9978"/>
    <n v="3.4275405892964496E-2"/>
    <n v="1.2639607135698501"/>
    <n v="5.8479532163742695E-3"/>
    <n v="106.6499982"/>
    <n v="3610.8"/>
    <n v="213.2999964"/>
    <n v="3397.5000036000001"/>
    <n v="15.928270327903297"/>
    <n v="2"/>
    <n v="1805.4"/>
    <n v="2.0044097013429532E-4"/>
    <x v="139"/>
    <n v="106.6499982"/>
    <n v="191.96999676000002"/>
    <n v="3567.3750037800005"/>
    <n v="21.329999639999983"/>
    <n v="-169.87500018000037"/>
  </r>
  <r>
    <x v="4"/>
    <s v="flights to florence"/>
    <s v="Broad"/>
    <s v="Western Europe Destinations"/>
    <s v="Florence"/>
    <s v="Position 5-10 Bid Strategy"/>
    <n v="0"/>
    <n v="131"/>
    <n v="176.81249961250001"/>
    <n v="1.3497137375000001"/>
    <n v="3441"/>
    <n v="3.8070328392908998E-2"/>
    <n v="4.8872885789014804"/>
    <n v="3.0534351145038201E-2"/>
    <n v="44.203124903125001"/>
    <n v="2956.3"/>
    <n v="176.81249961250001"/>
    <n v="2779.4875003875004"/>
    <n v="15.719971758099621"/>
    <n v="4"/>
    <n v="739.07500000000005"/>
    <n v="1.1624527753560012E-3"/>
    <x v="140"/>
    <n v="44.203124903125001"/>
    <n v="159.13124965125002"/>
    <n v="2918.4618754068756"/>
    <n v="17.681249961249989"/>
    <n v="-138.9743750193752"/>
  </r>
  <r>
    <x v="0"/>
    <s v="air france airline"/>
    <s v="Advanced"/>
    <s v="Air France Branded"/>
    <s v="Air France Brand"/>
    <s v=""/>
    <n v="6.25"/>
    <n v="1891"/>
    <n v="986.11248697499991"/>
    <n v="0.52147672499999997"/>
    <n v="14438"/>
    <n v="0.13097381908851602"/>
    <n v="1.4308733896661601"/>
    <n v="7.4034902168164992E-3"/>
    <n v="70.436606212499996"/>
    <n v="16116"/>
    <n v="986.11248697499991"/>
    <n v="15129.887513025"/>
    <n v="15.342963113100275"/>
    <n v="14"/>
    <n v="1151.1428571428571"/>
    <n v="9.6966338828092245E-4"/>
    <x v="141"/>
    <n v="70.436606212499996"/>
    <n v="887.50123827749997"/>
    <n v="15886.381888676251"/>
    <n v="98.611248697499946"/>
    <n v="-756.49437565125118"/>
  </r>
  <r>
    <x v="0"/>
    <s v="paris travel deal"/>
    <s v="Standard"/>
    <s v="Paris &amp; France Terms"/>
    <s v="Paris"/>
    <s v=""/>
    <n v="6.25"/>
    <n v="136"/>
    <n v="200.89999900000001"/>
    <n v="1.4772058750000001"/>
    <n v="7192"/>
    <n v="1.8909899888765302E-2"/>
    <n v="1.0016935483870999"/>
    <n v="1.4705882352941201E-2"/>
    <n v="100.4499995"/>
    <n v="3280.15"/>
    <n v="200.89999900000001"/>
    <n v="3079.2500009999999"/>
    <n v="15.327277333635028"/>
    <n v="2"/>
    <n v="1640.075"/>
    <n v="2.780867630700784E-4"/>
    <x v="142"/>
    <n v="100.4499995"/>
    <n v="180.8099991"/>
    <n v="3233.2125010499999"/>
    <n v="20.089999900000009"/>
    <n v="-153.96250005000002"/>
  </r>
  <r>
    <x v="4"/>
    <s v="air france airline"/>
    <s v="Broad"/>
    <s v="Air France Branded"/>
    <s v="Air France Brand"/>
    <s v="Position 1 -2 Target"/>
    <n v="18.75"/>
    <n v="770"/>
    <n v="774.61249250000003"/>
    <n v="1.00599025"/>
    <n v="6057"/>
    <n v="0.127125639755655"/>
    <n v="1.29424962852897"/>
    <n v="1.55844155844156E-2"/>
    <n v="64.551041041666664"/>
    <n v="12588.5"/>
    <n v="774.61249250000003"/>
    <n v="11813.8875075"/>
    <n v="15.251351639542529"/>
    <n v="12"/>
    <n v="1049.0416666666667"/>
    <n v="1.9811788013868329E-3"/>
    <x v="143"/>
    <n v="64.551041041666664"/>
    <n v="697.15124324999999"/>
    <n v="12404.581882875"/>
    <n v="77.461249250000037"/>
    <n v="-590.69437537500016"/>
  </r>
  <r>
    <x v="2"/>
    <s v="air france airline"/>
    <s v="Broad"/>
    <s v="Air France Brand &amp; French Destinations"/>
    <s v="Air France Brand"/>
    <s v=""/>
    <n v="5"/>
    <n v="34"/>
    <n v="81.437499974999994"/>
    <n v="2.3952205874999999"/>
    <n v="397"/>
    <n v="8.5642317380352606E-2"/>
    <n v="1.55138539042821"/>
    <n v="2.9411764705882401E-2"/>
    <n v="81.437499974999994"/>
    <n v="1317.5"/>
    <n v="81.437499974999994"/>
    <n v="1236.062500025"/>
    <n v="15.178050657307153"/>
    <n v="1"/>
    <n v="1317.5"/>
    <n v="2.5188916876574337E-3"/>
    <x v="144"/>
    <n v="81.437499974999994"/>
    <n v="73.293749977499999"/>
    <n v="1297.86562502625"/>
    <n v="8.1437499974999952"/>
    <n v="-61.80312500125001"/>
  </r>
  <r>
    <x v="4"/>
    <s v="air france tickets paris"/>
    <s v="Broad"/>
    <s v="Paris &amp; France Terms"/>
    <s v="Paris Branded"/>
    <s v="Position 2-5 Bid Strategy"/>
    <n v="15"/>
    <n v="20"/>
    <n v="51.424999999999997"/>
    <n v="2.57125"/>
    <n v="72"/>
    <n v="0.27777777777777801"/>
    <n v="1.0137499999999999"/>
    <n v="0.05"/>
    <n v="51.424999999999997"/>
    <n v="805.8"/>
    <n v="51.424999999999997"/>
    <n v="754.375"/>
    <n v="14.669421487603307"/>
    <n v="1"/>
    <n v="805.8"/>
    <n v="1.3888888888888902E-2"/>
    <x v="145"/>
    <n v="51.424999999999997"/>
    <n v="46.282499999999999"/>
    <n v="792.09375"/>
    <n v="5.1424999999999983"/>
    <n v="-37.71875"/>
  </r>
  <r>
    <x v="0"/>
    <s v="european airline"/>
    <s v="Advanced"/>
    <s v="Western Europe Destinations"/>
    <s v="Europe"/>
    <s v=""/>
    <n v="6.25"/>
    <n v="19"/>
    <n v="33.899999975000007"/>
    <n v="1.7842105250000002"/>
    <n v="634"/>
    <n v="2.9968454258675101E-2"/>
    <n v="1.4632649842271299"/>
    <n v="5.2631578947368397E-2"/>
    <n v="33.899999975000007"/>
    <n v="516.79999999999995"/>
    <n v="33.899999975000007"/>
    <n v="482.90000002499994"/>
    <n v="14.244837769354595"/>
    <n v="1"/>
    <n v="516.79999999999995"/>
    <n v="1.5772870662460572E-3"/>
    <x v="146"/>
    <n v="33.899999975000007"/>
    <n v="30.509999977500009"/>
    <n v="507.04500002624997"/>
    <n v="3.3899999974999986"/>
    <n v="-24.145000001250025"/>
  </r>
  <r>
    <x v="2"/>
    <s v="paris tourism"/>
    <s v="Broad"/>
    <s v="Air France Brand &amp; French Destinations"/>
    <s v="Paris"/>
    <s v=""/>
    <n v="5"/>
    <n v="14"/>
    <n v="41.974999850000003"/>
    <n v="2.998214275"/>
    <n v="1667"/>
    <n v="8.3983203359328101E-3"/>
    <n v="1.1889022195560901"/>
    <n v="7.1428571428571397E-2"/>
    <n v="41.974999850000003"/>
    <n v="632.4"/>
    <n v="41.974999850000003"/>
    <n v="590.42500014999996"/>
    <n v="14.06611083406591"/>
    <n v="1"/>
    <n v="632.4"/>
    <n v="5.9988002399520048E-4"/>
    <x v="147"/>
    <n v="41.974999850000003"/>
    <n v="37.777499865000003"/>
    <n v="619.9462501575"/>
    <n v="4.1974999850000003"/>
    <n v="-29.521250007500043"/>
  </r>
  <r>
    <x v="2"/>
    <s v="paris cheap flight"/>
    <s v="Broad"/>
    <s v="Air France Brand &amp; French Destinations"/>
    <s v="Paris"/>
    <s v=""/>
    <n v="5"/>
    <n v="162"/>
    <n v="382.73749829999997"/>
    <n v="2.3625771499999999"/>
    <n v="1255"/>
    <n v="0.12908366533864502"/>
    <n v="1.86940239043825"/>
    <n v="1.2345679012345701E-2"/>
    <n v="191.36874914999999"/>
    <n v="5664.4"/>
    <n v="382.73749829999997"/>
    <n v="5281.6625016999997"/>
    <n v="13.799699598705351"/>
    <n v="2"/>
    <n v="2832.2"/>
    <n v="1.593625498007966E-3"/>
    <x v="148"/>
    <n v="191.36874914999999"/>
    <n v="344.46374846999998"/>
    <n v="5545.7456267850002"/>
    <n v="38.273749829999986"/>
    <n v="-264.08312508500057"/>
  </r>
  <r>
    <x v="0"/>
    <s v="airfrance us"/>
    <s v="Advanced"/>
    <s v="Air France Branded"/>
    <s v="Air France Website"/>
    <s v=""/>
    <n v="7.5"/>
    <n v="136"/>
    <n v="77.274999399999999"/>
    <n v="0.56819852500000001"/>
    <n v="714"/>
    <n v="0.19047619047619002"/>
    <n v="1.16442577030812"/>
    <n v="1.4705882352941201E-2"/>
    <n v="38.637499699999999"/>
    <n v="1132.2"/>
    <n v="77.274999399999999"/>
    <n v="1054.9250006"/>
    <n v="13.651569185259676"/>
    <n v="2"/>
    <n v="566.1"/>
    <n v="2.8011204481792696E-3"/>
    <x v="149"/>
    <n v="38.637499699999999"/>
    <n v="69.547499459999997"/>
    <n v="1107.67125063"/>
    <n v="7.7274999400000013"/>
    <n v="-52.746250030000056"/>
  </r>
  <r>
    <x v="4"/>
    <s v="barcelona flight"/>
    <s v="Broad"/>
    <s v="Google_Yearlong 2006"/>
    <s v="Google|Barcelona"/>
    <s v="Postiion 1-4 Bid Strategy"/>
    <n v="6.25"/>
    <n v="61"/>
    <n v="126.78749960000002"/>
    <n v="2.0784836000000002"/>
    <n v="1413"/>
    <n v="4.3170559094126003E-2"/>
    <n v="1.63021939136589"/>
    <n v="1.63934426229508E-2"/>
    <n v="126.78749960000002"/>
    <n v="1851.3"/>
    <n v="126.78749960000002"/>
    <n v="1724.5125003999999"/>
    <n v="13.601597206669732"/>
    <n v="1"/>
    <n v="1851.3"/>
    <n v="7.0771408351026144E-4"/>
    <x v="150"/>
    <n v="126.78749960000002"/>
    <n v="114.10874964000001"/>
    <n v="1810.73812542"/>
    <n v="12.678749960000005"/>
    <n v="-86.225625020000052"/>
  </r>
  <r>
    <x v="0"/>
    <s v="international air fare"/>
    <s v="Advanced"/>
    <s v="Geo Targeted DC"/>
    <s v="International DC"/>
    <s v=""/>
    <n v="6.25"/>
    <n v="11"/>
    <n v="22.324999949999995"/>
    <n v="2.0295454499999996"/>
    <n v="586"/>
    <n v="1.87713310580205E-2"/>
    <n v="3.5887542662116001"/>
    <n v="0.36363636363636404"/>
    <n v="5.5812499874999988"/>
    <n v="317.05"/>
    <n v="22.324999949999995"/>
    <n v="294.72500005000001"/>
    <n v="13.20156778096656"/>
    <n v="4"/>
    <n v="79.262500000000003"/>
    <n v="6.8259385665529167E-3"/>
    <x v="151"/>
    <n v="5.5812499874999988"/>
    <n v="20.092499954999997"/>
    <n v="309.46125005250002"/>
    <n v="2.2324999949999977"/>
    <n v="-14.736250002500014"/>
  </r>
  <r>
    <x v="0"/>
    <s v="france cheap ticket"/>
    <s v="Standard"/>
    <s v="Paris &amp; France Terms"/>
    <s v="France"/>
    <s v=""/>
    <n v="6.25"/>
    <n v="32"/>
    <n v="43.774999999999999"/>
    <n v="1.36796875"/>
    <n v="181"/>
    <n v="0.17679558011049701"/>
    <n v="1"/>
    <n v="3.125E-2"/>
    <n v="43.774999999999999"/>
    <n v="606.9"/>
    <n v="43.774999999999999"/>
    <n v="563.125"/>
    <n v="12.864077669902914"/>
    <n v="1"/>
    <n v="606.9"/>
    <n v="5.5248618784530315E-3"/>
    <x v="152"/>
    <n v="43.774999999999999"/>
    <n v="39.397500000000001"/>
    <n v="591.28125"/>
    <n v="4.3774999999999977"/>
    <n v="-28.15625"/>
  </r>
  <r>
    <x v="6"/>
    <s v="air france"/>
    <s v="Broad"/>
    <s v="Air France Brand &amp; French Destinations"/>
    <s v="Air France Brand"/>
    <s v=""/>
    <n v="0"/>
    <n v="5417"/>
    <n v="8288.4624549250002"/>
    <n v="1.530083525"/>
    <n v="39052"/>
    <n v="0.13871248591621399"/>
    <n v="1.29508194202602"/>
    <n v="1.36606978032121E-2"/>
    <n v="112.00624939087838"/>
    <n v="110667.45"/>
    <n v="8288.4624549250002"/>
    <n v="102378.987545075"/>
    <n v="12.351987850803553"/>
    <n v="74"/>
    <n v="1495.506081081081"/>
    <n v="1.8949093516337139E-3"/>
    <x v="153"/>
    <n v="112.00624939087838"/>
    <n v="7459.6162094325"/>
    <n v="107497.93692232875"/>
    <n v="828.8462454925002"/>
    <n v="-5118.9493772537535"/>
  </r>
  <r>
    <x v="1"/>
    <s v="air france com"/>
    <s v="Broad"/>
    <s v="Air France Brand &amp; French Destinations"/>
    <s v="Air France Website"/>
    <s v="Position 1-4 Bid Strategy"/>
    <n v="0"/>
    <n v="560"/>
    <n v="305.78749599999998"/>
    <n v="0.54604909999999995"/>
    <n v="2022"/>
    <n v="0.276953511374876"/>
    <n v="1.0401582591493601"/>
    <n v="1.0714285714285701E-2"/>
    <n v="50.964582666666665"/>
    <n v="4070.65"/>
    <n v="305.78749599999998"/>
    <n v="3764.8625040000002"/>
    <n v="12.312022411799338"/>
    <n v="6"/>
    <n v="678.44166666666672"/>
    <n v="2.9673590504450962E-3"/>
    <x v="154"/>
    <n v="50.964582666666665"/>
    <n v="275.2087464"/>
    <n v="3953.1056292000003"/>
    <n v="30.578749599999981"/>
    <n v="-188.24312520000012"/>
  </r>
  <r>
    <x v="6"/>
    <s v="air france com"/>
    <s v="Broad"/>
    <s v="Air France Brand &amp; French Destinations"/>
    <s v="Air France Website"/>
    <s v=""/>
    <n v="0"/>
    <n v="390"/>
    <n v="342.79999650000002"/>
    <n v="0.87897435000000002"/>
    <n v="1337"/>
    <n v="0.29169783096484703"/>
    <n v="1.4039640987285"/>
    <n v="1.2820512820512799E-2"/>
    <n v="68.559999300000001"/>
    <n v="4459.1000000000004"/>
    <n v="342.79999650000002"/>
    <n v="4116.3000035000005"/>
    <n v="12.007876445529661"/>
    <n v="5"/>
    <n v="891.82"/>
    <n v="3.7397157816005965E-3"/>
    <x v="155"/>
    <n v="68.559999300000001"/>
    <n v="308.51999685000004"/>
    <n v="4322.1150036750005"/>
    <n v="34.279999649999979"/>
    <n v="-205.81500017500002"/>
  </r>
  <r>
    <x v="2"/>
    <s v="flight to paris"/>
    <s v="Broad"/>
    <s v="Air France Brand &amp; French Destinations"/>
    <s v="Air France Website"/>
    <s v=""/>
    <n v="5"/>
    <n v="385"/>
    <n v="902.22499675000006"/>
    <n v="2.3434415500000001"/>
    <n v="4437"/>
    <n v="8.6770340320036096E-2"/>
    <n v="2.17128690556682"/>
    <n v="1.8181818181818198E-2"/>
    <n v="128.88928525"/>
    <n v="11599.95"/>
    <n v="902.22499675000006"/>
    <n v="10697.725003250001"/>
    <n v="11.857047900230437"/>
    <n v="7"/>
    <n v="1657.1357142857144"/>
    <n v="1.577642551273385E-3"/>
    <x v="156"/>
    <n v="128.88928525"/>
    <n v="812.00249707500006"/>
    <n v="11232.611253412502"/>
    <n v="90.222499674999995"/>
    <n v="-534.8862501625008"/>
  </r>
  <r>
    <x v="3"/>
    <s v="flight to nice"/>
    <s v="Advanced"/>
    <s v="Unassigned"/>
    <s v="Unassigned"/>
    <s v="Position 1-2 Target"/>
    <n v="1.0125"/>
    <n v="415"/>
    <n v="288.47499712499996"/>
    <n v="0.69512047499999996"/>
    <n v="59642"/>
    <n v="6.9581838301867793E-3"/>
    <n v="1.71361289024513"/>
    <n v="4.8192771084337406E-3"/>
    <n v="144.23749856249998"/>
    <n v="3675.4"/>
    <n v="288.47499712499996"/>
    <n v="3386.9250028750002"/>
    <n v="11.740792223346142"/>
    <n v="2"/>
    <n v="1837.7"/>
    <n v="3.3533416049092949E-5"/>
    <x v="157"/>
    <n v="144.23749856249998"/>
    <n v="259.62749741249996"/>
    <n v="3556.2712530187505"/>
    <n v="28.847499712499996"/>
    <n v="-169.34625014375024"/>
  </r>
  <r>
    <x v="2"/>
    <s v="flight to marseilles"/>
    <s v="Broad"/>
    <s v="Air France Global Campaign"/>
    <s v="Marseille"/>
    <s v="Position 1- 3"/>
    <n v="11.25"/>
    <n v="5"/>
    <n v="13.5875"/>
    <n v="2.7174999999999998"/>
    <n v="15"/>
    <n v="0.33333333333333298"/>
    <n v="1.2666666666666699"/>
    <n v="0.2"/>
    <n v="13.5875"/>
    <n v="167.45"/>
    <n v="13.5875"/>
    <n v="153.86249999999998"/>
    <n v="11.323827046918122"/>
    <n v="1"/>
    <n v="167.45"/>
    <n v="6.6666666666666596E-2"/>
    <x v="158"/>
    <n v="13.5875"/>
    <n v="12.22875"/>
    <n v="161.55562499999999"/>
    <n v="1.3587500000000006"/>
    <n v="-7.6931250000000091"/>
  </r>
  <r>
    <x v="5"/>
    <s v="casablanca"/>
    <s v="Standard"/>
    <s v="Unassigned"/>
    <s v="Unassigned"/>
    <s v="Position 1-4 Bid Strategy"/>
    <n v="0.55000000000000004"/>
    <n v="131"/>
    <n v="72.962498512499991"/>
    <n v="0.55696563749999994"/>
    <n v="3021"/>
    <n v="4.3363124793114903E-2"/>
    <n v="0.97974180734855998"/>
    <n v="7.6335877862595391E-3"/>
    <n v="72.962498512499991"/>
    <n v="895.05"/>
    <n v="72.962498512499991"/>
    <n v="822.08750148749994"/>
    <n v="11.267260829159508"/>
    <n v="1"/>
    <n v="895.05"/>
    <n v="3.3101621979477012E-4"/>
    <x v="159"/>
    <n v="72.962498512499991"/>
    <n v="65.666248661249995"/>
    <n v="863.19187656187501"/>
    <n v="7.2962498512499963"/>
    <n v="-41.104375074375071"/>
  </r>
  <r>
    <x v="0"/>
    <s v="flight to paris"/>
    <s v="Advanced"/>
    <s v="Air France Branded"/>
    <s v="Air France Website"/>
    <s v=""/>
    <n v="7.5"/>
    <n v="1348"/>
    <n v="1542.89999025"/>
    <n v="1.1445845625"/>
    <n v="117521"/>
    <n v="1.14702904161809E-2"/>
    <n v="1.3421680380527701"/>
    <n v="5.9347181008902097E-3"/>
    <n v="192.86249878125"/>
    <n v="18467.099999999999"/>
    <n v="1542.89999025"/>
    <n v="16924.200009749999"/>
    <n v="10.969084267741636"/>
    <n v="8"/>
    <n v="2308.3874999999998"/>
    <n v="6.8072940155376288E-5"/>
    <x v="160"/>
    <n v="192.86249878125"/>
    <n v="1388.6099912249999"/>
    <n v="17770.410010237498"/>
    <n v="154.28999902500004"/>
    <n v="-846.2100004874992"/>
  </r>
  <r>
    <x v="6"/>
    <s v="air france airline"/>
    <s v="Broad"/>
    <s v="Air France Brand &amp; French Destinations"/>
    <s v="Air France Brand"/>
    <s v=""/>
    <n v="0"/>
    <n v="67"/>
    <n v="138.2249999"/>
    <n v="2.0630597000000002"/>
    <n v="500"/>
    <n v="0.13400000000000001"/>
    <n v="1.12588"/>
    <n v="1.49253731343284E-2"/>
    <n v="138.2249999"/>
    <n v="1632"/>
    <n v="138.2249999"/>
    <n v="1493.7750000999999"/>
    <n v="10.806836687868936"/>
    <n v="1"/>
    <n v="1632"/>
    <n v="2.0000000000000057E-3"/>
    <x v="161"/>
    <n v="138.2249999"/>
    <n v="124.40249991"/>
    <n v="1568.4637501049999"/>
    <n v="13.822499989999997"/>
    <n v="-74.688750004999974"/>
  </r>
  <r>
    <x v="0"/>
    <s v="paris cheap flight"/>
    <s v="Standard"/>
    <s v="Paris &amp; France Terms"/>
    <s v="Paris"/>
    <s v=""/>
    <n v="6.25"/>
    <n v="304"/>
    <n v="413.5749988"/>
    <n v="1.360444075"/>
    <n v="7399"/>
    <n v="4.1086633328828198E-2"/>
    <n v="1.0016988782267899"/>
    <n v="1.3157894736842099E-2"/>
    <n v="103.3937497"/>
    <n v="4598.5"/>
    <n v="413.5749988"/>
    <n v="4184.9250012000002"/>
    <n v="10.118902286991919"/>
    <n v="4"/>
    <n v="1149.625"/>
    <n v="5.4061359643194974E-4"/>
    <x v="162"/>
    <n v="103.3937497"/>
    <n v="372.21749892000003"/>
    <n v="4394.1712512600006"/>
    <n v="41.357499879999978"/>
    <n v="-209.24625006000042"/>
  </r>
  <r>
    <x v="2"/>
    <s v="flights to nice"/>
    <s v="Broad"/>
    <s v="Air France Global Campaign"/>
    <s v="Nice"/>
    <s v="Position 1- 3"/>
    <n v="1.25"/>
    <n v="145"/>
    <n v="209.04999993750002"/>
    <n v="1.4417241375000001"/>
    <n v="4864"/>
    <n v="2.9810855263157899E-2"/>
    <n v="1.6730879934210501"/>
    <n v="6.8965517241379292E-3"/>
    <n v="209.04999993750002"/>
    <n v="2271.1999999999998"/>
    <n v="209.04999993750002"/>
    <n v="2062.1500000624997"/>
    <n v="9.8643865136523488"/>
    <n v="1"/>
    <n v="2271.1999999999998"/>
    <n v="2.0559210526315786E-4"/>
    <x v="163"/>
    <n v="209.04999993750002"/>
    <n v="188.14499994375001"/>
    <n v="2165.2575000656248"/>
    <n v="20.90499999375001"/>
    <n v="-103.1075000031251"/>
  </r>
  <r>
    <x v="2"/>
    <s v="paris flights"/>
    <s v="Broad"/>
    <s v="Air France Brand &amp; French Destinations"/>
    <s v="Paris"/>
    <s v=""/>
    <n v="5"/>
    <n v="438"/>
    <n v="908.62499939999987"/>
    <n v="2.0744862999999998"/>
    <n v="6348"/>
    <n v="6.8998109640831806E-2"/>
    <n v="2.5442186515437899"/>
    <n v="1.5981735159817399E-2"/>
    <n v="129.80357134285711"/>
    <n v="9387.4"/>
    <n v="908.62499939999987"/>
    <n v="8478.7750006000006"/>
    <n v="9.3314348671881824"/>
    <n v="7"/>
    <n v="1341.0571428571427"/>
    <n v="1.1027095148078176E-3"/>
    <x v="164"/>
    <n v="129.80357134285711"/>
    <n v="817.76249945999984"/>
    <n v="8902.7137506300005"/>
    <n v="90.862499940000021"/>
    <n v="-423.93875002999994"/>
  </r>
  <r>
    <x v="0"/>
    <s v="fly to paris"/>
    <s v="Standard"/>
    <s v="Paris &amp; France Terms"/>
    <s v="Paris"/>
    <s v=""/>
    <n v="6.25"/>
    <n v="44"/>
    <n v="50.362499550000003"/>
    <n v="1.1446022625000001"/>
    <n v="314"/>
    <n v="0.14012738853503198"/>
    <n v="1.2249044585987301"/>
    <n v="2.2727272727272697E-2"/>
    <n v="50.362499550000003"/>
    <n v="508.3"/>
    <n v="50.362499550000003"/>
    <n v="457.93750045000002"/>
    <n v="9.0928270944010361"/>
    <n v="1"/>
    <n v="508.3"/>
    <n v="3.1847133757961772E-3"/>
    <x v="165"/>
    <n v="50.362499550000003"/>
    <n v="45.326249595"/>
    <n v="480.83437547250003"/>
    <n v="5.0362499550000024"/>
    <n v="-22.896875022500012"/>
  </r>
  <r>
    <x v="2"/>
    <s v="flights to paris"/>
    <s v="Broad"/>
    <s v="Air France Global Campaign"/>
    <s v="Paris"/>
    <s v="Position 1- 3"/>
    <n v="5"/>
    <n v="1558"/>
    <n v="2517.8749972999999"/>
    <n v="1.61609435"/>
    <n v="70914"/>
    <n v="2.19702738528358E-2"/>
    <n v="2.3569605437572299"/>
    <n v="8.3440308087291398E-3"/>
    <n v="193.6826921"/>
    <n v="24140"/>
    <n v="2517.8749972999999"/>
    <n v="21622.125002699999"/>
    <n v="8.5874497446799829"/>
    <n v="13"/>
    <n v="1856.9230769230769"/>
    <n v="1.8332064190427818E-4"/>
    <x v="166"/>
    <n v="193.6826921"/>
    <n v="2266.0874975699999"/>
    <n v="22703.231252835001"/>
    <n v="251.78749973000004"/>
    <n v="-1081.1062501350025"/>
  </r>
  <r>
    <x v="4"/>
    <s v="paris cheap flights"/>
    <s v="Broad"/>
    <s v="Geo Targeted Boston"/>
    <s v="Boston to Paris Sale"/>
    <s v="Position 5-10 Bid Strategy"/>
    <n v="6.25"/>
    <n v="26"/>
    <n v="47.787499824999998"/>
    <n v="1.8379807625"/>
    <n v="139"/>
    <n v="0.18705035971223002"/>
    <n v="1.6846762589928099"/>
    <n v="3.8461538461538498E-2"/>
    <n v="47.787499824999998"/>
    <n v="451.35"/>
    <n v="47.787499824999998"/>
    <n v="403.56250017500003"/>
    <n v="8.4449385645380968"/>
    <n v="1"/>
    <n v="451.35"/>
    <n v="7.1942446043165463E-3"/>
    <x v="167"/>
    <n v="47.787499824999998"/>
    <n v="43.008749842500002"/>
    <n v="423.74062518375007"/>
    <n v="4.7787499824999955"/>
    <n v="-20.178125008750044"/>
  </r>
  <r>
    <x v="6"/>
    <s v="french airlines"/>
    <s v="Broad"/>
    <s v="Air France Brand &amp; French Destinations"/>
    <s v="Air France Brand"/>
    <s v=""/>
    <n v="0"/>
    <n v="20"/>
    <n v="21.225000000000001"/>
    <n v="1.06125"/>
    <n v="328"/>
    <n v="6.0975609756097594E-2"/>
    <n v="1.01478658536585"/>
    <n v="0.05"/>
    <n v="21.225000000000001"/>
    <n v="198.05"/>
    <n v="21.225000000000001"/>
    <n v="176.82500000000002"/>
    <n v="8.3309776207302715"/>
    <n v="1"/>
    <n v="198.05"/>
    <n v="3.0487804878048799E-3"/>
    <x v="168"/>
    <n v="21.225000000000001"/>
    <n v="19.102500000000003"/>
    <n v="185.66625000000002"/>
    <n v="2.1224999999999987"/>
    <n v="-8.8412500000000023"/>
  </r>
  <r>
    <x v="0"/>
    <s v="international air fare"/>
    <s v="Advanced"/>
    <s v="Geo Targeted Atlanta"/>
    <s v="International Atlanta"/>
    <s v=""/>
    <n v="6.25"/>
    <n v="6"/>
    <n v="18.662499974999999"/>
    <n v="3.1104166625"/>
    <n v="355"/>
    <n v="1.6901408450704199E-2"/>
    <n v="3.60360563380282"/>
    <n v="0.16666666666666699"/>
    <n v="18.662499974999999"/>
    <n v="170"/>
    <n v="18.662499974999999"/>
    <n v="151.337500025"/>
    <n v="8.1091761675943417"/>
    <n v="1"/>
    <n v="170"/>
    <n v="2.8169014084507052E-3"/>
    <x v="169"/>
    <n v="18.662499974999999"/>
    <n v="16.7962499775"/>
    <n v="158.90437502624999"/>
    <n v="1.8662499974999989"/>
    <n v="-7.566875001249997"/>
  </r>
  <r>
    <x v="5"/>
    <s v="air france airline"/>
    <s v="Standard"/>
    <s v="Unassigned"/>
    <s v="Unassigned"/>
    <s v="Position 1-4 Bid Strategy"/>
    <n v="0.51249999999999996"/>
    <n v="1280"/>
    <n v="663.01249600000006"/>
    <n v="0.51797851250000004"/>
    <n v="21407"/>
    <n v="5.9793525482318893E-2"/>
    <n v="1.30065399168496"/>
    <n v="5.4687499999999997E-3"/>
    <n v="94.716070857142867"/>
    <n v="5928.75"/>
    <n v="663.01249600000006"/>
    <n v="5265.7375039999997"/>
    <n v="7.9421391538900936"/>
    <n v="7"/>
    <n v="846.96428571428567"/>
    <n v="3.2699584248143142E-4"/>
    <x v="170"/>
    <n v="94.716070857142867"/>
    <n v="596.71124640000005"/>
    <n v="5529.0243792000001"/>
    <n v="66.301249600000006"/>
    <n v="-263.2868752000004"/>
  </r>
  <r>
    <x v="2"/>
    <s v="france airline"/>
    <s v="Broad"/>
    <s v="Air France Global Campaign"/>
    <s v="France"/>
    <s v="Position 1- 3"/>
    <n v="3.75"/>
    <n v="292"/>
    <n v="643.08749940000007"/>
    <n v="2.2023544500000001"/>
    <n v="14347"/>
    <n v="2.0352686972886298E-2"/>
    <n v="1.7434794730605701"/>
    <n v="1.3698630136986301E-2"/>
    <n v="160.77187485000002"/>
    <n v="5525"/>
    <n v="643.08749940000007"/>
    <n v="4881.9125005999995"/>
    <n v="7.5913658796894952"/>
    <n v="4"/>
    <n v="1381.25"/>
    <n v="2.7880393113542874E-4"/>
    <x v="171"/>
    <n v="160.77187485000002"/>
    <n v="578.77874946000009"/>
    <n v="5126.00812563"/>
    <n v="64.308749939999984"/>
    <n v="-244.09562503000052"/>
  </r>
  <r>
    <x v="2"/>
    <s v="paris cheap tickets"/>
    <s v="Broad"/>
    <s v="Air France Global Campaign"/>
    <s v="Paris"/>
    <s v="Position 1- 3"/>
    <n v="5"/>
    <n v="207"/>
    <n v="463.18749783749996"/>
    <n v="2.2376207624999997"/>
    <n v="10175"/>
    <n v="2.03439803439803E-2"/>
    <n v="3.27082063882064"/>
    <n v="1.4492753623188399E-2"/>
    <n v="154.39583261249999"/>
    <n v="3958.45"/>
    <n v="463.18749783749996"/>
    <n v="3495.2625021624999"/>
    <n v="7.546107177937567"/>
    <n v="3"/>
    <n v="1319.4833333333333"/>
    <n v="2.9484029484029404E-4"/>
    <x v="172"/>
    <n v="154.39583261249999"/>
    <n v="416.86874805374998"/>
    <n v="3670.0256272706251"/>
    <n v="46.318749783749979"/>
    <n v="-174.76312510812522"/>
  </r>
  <r>
    <x v="5"/>
    <s v="cheap ticket to europe"/>
    <s v="Advanced"/>
    <s v="Unassigned"/>
    <s v="Unassigned"/>
    <s v="Position 1-4 Bid Strategy"/>
    <n v="0.95"/>
    <n v="542"/>
    <n v="514.27499947500007"/>
    <n v="0.94884686250000005"/>
    <n v="15797"/>
    <n v="3.4310312084572997E-2"/>
    <n v="2.2082737228587699"/>
    <n v="3.6900369003689997E-3"/>
    <n v="257.13749973750004"/>
    <n v="4380.8999999999996"/>
    <n v="514.27499947500007"/>
    <n v="3866.6250005249995"/>
    <n v="7.5185941460741059"/>
    <n v="2"/>
    <n v="2190.4499999999998"/>
    <n v="1.2660631765525076E-4"/>
    <x v="173"/>
    <n v="257.13749973750004"/>
    <n v="462.84749952750008"/>
    <n v="4059.9562505512495"/>
    <n v="51.427499947499996"/>
    <n v="-193.33125002625002"/>
  </r>
  <r>
    <x v="2"/>
    <s v="nice flights"/>
    <s v="Broad"/>
    <s v="Air France Global Campaign"/>
    <s v="Nice"/>
    <s v="Position 1- 3"/>
    <n v="2.5"/>
    <n v="65"/>
    <n v="87.424999999999997"/>
    <n v="1.345"/>
    <n v="4480"/>
    <n v="1.4508928571428601E-2"/>
    <n v="1.47607142857143"/>
    <n v="1.5384615384615401E-2"/>
    <n v="87.424999999999997"/>
    <n v="742.05"/>
    <n v="87.424999999999997"/>
    <n v="654.625"/>
    <n v="7.4878467257649417"/>
    <n v="1"/>
    <n v="742.05"/>
    <n v="2.2321428571428641E-4"/>
    <x v="174"/>
    <n v="87.424999999999997"/>
    <n v="78.682500000000005"/>
    <n v="687.35625000000005"/>
    <n v="8.7424999999999926"/>
    <n v="-32.731250000000045"/>
  </r>
  <r>
    <x v="2"/>
    <s v="travel to nice"/>
    <s v="Broad"/>
    <s v="Air France Global Campaign"/>
    <s v="Nice"/>
    <s v="Position 1- 3"/>
    <n v="8.75"/>
    <n v="43"/>
    <n v="127.21249967499999"/>
    <n v="2.9584302249999999"/>
    <n v="2374"/>
    <n v="1.8112889637742199E-2"/>
    <n v="1.43803706823926"/>
    <n v="2.32558139534884E-2"/>
    <n v="127.21249967499999"/>
    <n v="1060.8"/>
    <n v="127.21249967499999"/>
    <n v="933.58750032499995"/>
    <n v="7.3388032049532166"/>
    <n v="1"/>
    <n v="1060.8"/>
    <n v="4.2122999157540047E-4"/>
    <x v="175"/>
    <n v="127.21249967499999"/>
    <n v="114.49124970749999"/>
    <n v="980.26687534124994"/>
    <n v="12.7212499675"/>
    <n v="-46.679375016249992"/>
  </r>
  <r>
    <x v="0"/>
    <s v="airfrance tickets"/>
    <s v="Advanced"/>
    <s v="Air France Branded"/>
    <s v="Air France Brand"/>
    <s v=""/>
    <n v="6.25"/>
    <n v="74"/>
    <n v="82.999999325000005"/>
    <n v="1.1216216125"/>
    <n v="1669"/>
    <n v="4.4337926902336698E-2"/>
    <n v="1.72166566806471"/>
    <n v="1.35135135135135E-2"/>
    <n v="82.999999325000005"/>
    <n v="676.6"/>
    <n v="82.999999325000005"/>
    <n v="593.60000067500005"/>
    <n v="7.1518072952104808"/>
    <n v="1"/>
    <n v="676.6"/>
    <n v="5.9916117435590078E-4"/>
    <x v="176"/>
    <n v="82.999999325000005"/>
    <n v="74.699999392500004"/>
    <n v="623.28000070875009"/>
    <n v="8.2999999325000005"/>
    <n v="-29.680000033750048"/>
  </r>
  <r>
    <x v="4"/>
    <s v="france air tickets"/>
    <s v="Broad"/>
    <s v="Geo Targeted New York"/>
    <s v="New York to France Sale"/>
    <s v="Position 5-10 Bid Strategy"/>
    <n v="6.25"/>
    <n v="36"/>
    <n v="55.137499649999995"/>
    <n v="1.5315972124999999"/>
    <n v="296"/>
    <n v="0.121621621621622"/>
    <n v="1.1133783783783799"/>
    <n v="2.7777777777777801E-2"/>
    <n v="55.137499649999995"/>
    <n v="442.85"/>
    <n v="55.137499649999995"/>
    <n v="387.71250035000003"/>
    <n v="7.0317388857149608"/>
    <n v="1"/>
    <n v="442.85"/>
    <n v="3.3783783783783916E-3"/>
    <x v="177"/>
    <n v="55.137499649999995"/>
    <n v="49.623749685"/>
    <n v="407.09812536750007"/>
    <n v="5.5137499649999953"/>
    <n v="-19.385625017500047"/>
  </r>
  <r>
    <x v="3"/>
    <s v="charles de gaulle airport"/>
    <s v="Standard"/>
    <s v="Unassigned"/>
    <s v="Unassigned"/>
    <s v="Position 1-2 Target"/>
    <n v="0.26250000000000001"/>
    <n v="104"/>
    <n v="23.487499099999997"/>
    <n v="0.22584133749999999"/>
    <n v="22722"/>
    <n v="4.5770618783557808E-3"/>
    <n v="1.8464395739811601"/>
    <n v="9.6153846153846194E-3"/>
    <n v="23.487499099999997"/>
    <n v="187"/>
    <n v="23.487499099999997"/>
    <n v="163.51250089999999"/>
    <n v="6.9616820506871253"/>
    <n v="1"/>
    <n v="187"/>
    <n v="4.4010210368805601E-5"/>
    <x v="178"/>
    <n v="23.487499099999997"/>
    <n v="21.138749189999999"/>
    <n v="171.688125945"/>
    <n v="2.3487499099999987"/>
    <n v="-8.1756250450000039"/>
  </r>
  <r>
    <x v="5"/>
    <s v="airline ticket to italy"/>
    <s v="Advanced"/>
    <s v="Unassigned"/>
    <s v="Unassigned"/>
    <s v="Position 1-4 Bid Strategy"/>
    <n v="1"/>
    <n v="142"/>
    <n v="130.62499947500001"/>
    <n v="0.91989436250000001"/>
    <n v="5875"/>
    <n v="2.4170212765957402E-2"/>
    <n v="2.0134127659574501"/>
    <n v="7.0422535211267599E-3"/>
    <n v="130.62499947500001"/>
    <n v="1025.0999999999999"/>
    <n v="130.62499947500001"/>
    <n v="894.47500052499993"/>
    <n v="6.8476555339331595"/>
    <n v="1"/>
    <n v="1025.0999999999999"/>
    <n v="1.7021276595744647E-4"/>
    <x v="179"/>
    <n v="130.62499947500001"/>
    <n v="117.56249952750001"/>
    <n v="939.19875055124999"/>
    <n v="13.062499947500001"/>
    <n v="-44.723750026250059"/>
  </r>
  <r>
    <x v="4"/>
    <s v="paris fares"/>
    <s v="Broad"/>
    <s v="Geo Targeted Seattle"/>
    <s v="Seattle to Paris Sale"/>
    <s v="Position 2-5 Bid Strategy"/>
    <n v="5"/>
    <n v="9"/>
    <n v="30.537499949999997"/>
    <n v="3.3930555499999997"/>
    <n v="123"/>
    <n v="7.3170731707317097E-2"/>
    <n v="1.6169918699187"/>
    <n v="0.11111111111111099"/>
    <n v="30.537499949999997"/>
    <n v="236.3"/>
    <n v="30.537499949999997"/>
    <n v="205.76250005000003"/>
    <n v="6.7380270286336925"/>
    <n v="1"/>
    <n v="236.3"/>
    <n v="8.1300813008130021E-3"/>
    <x v="180"/>
    <n v="30.537499949999997"/>
    <n v="27.483749954999997"/>
    <n v="216.05062505250004"/>
    <n v="3.0537499950000004"/>
    <n v="-10.28812500250001"/>
  </r>
  <r>
    <x v="2"/>
    <s v="paris tickets"/>
    <s v="Broad"/>
    <s v="Air France Global Campaign"/>
    <s v="Paris"/>
    <s v="Position 1- 3"/>
    <n v="2.5"/>
    <n v="237"/>
    <n v="462.44999756250002"/>
    <n v="1.9512658125"/>
    <n v="23540"/>
    <n v="1.0067969413763801E-2"/>
    <n v="1.78698385726423"/>
    <n v="2.1097046413502102E-2"/>
    <n v="92.489999512500006"/>
    <n v="3512.2"/>
    <n v="462.44999756250002"/>
    <n v="3049.7500024374999"/>
    <n v="6.5947670418688391"/>
    <n v="5"/>
    <n v="702.43999999999994"/>
    <n v="2.1240441801189443E-4"/>
    <x v="181"/>
    <n v="92.489999512500006"/>
    <n v="416.20499780625005"/>
    <n v="3202.2375025593751"/>
    <n v="46.244999756249968"/>
    <n v="-152.4875001218752"/>
  </r>
  <r>
    <x v="4"/>
    <s v="nice fares"/>
    <s v="Broad"/>
    <s v="French Destinations"/>
    <s v="Nice"/>
    <s v="Position 2-5 Bid Strategy"/>
    <n v="10"/>
    <n v="22"/>
    <n v="55.937499749999986"/>
    <n v="2.5426136249999995"/>
    <n v="126"/>
    <n v="0.17460317460317501"/>
    <n v="1.0952380952381"/>
    <n v="4.5454545454545504E-2"/>
    <n v="55.937499749999986"/>
    <n v="416.5"/>
    <n v="55.937499749999986"/>
    <n v="360.56250025000003"/>
    <n v="6.4458100891432872"/>
    <n v="1"/>
    <n v="416.5"/>
    <n v="7.9365079365079638E-3"/>
    <x v="182"/>
    <n v="55.937499749999986"/>
    <n v="50.343749774999992"/>
    <n v="378.59062526250005"/>
    <n v="5.5937499749999944"/>
    <n v="-18.028125012500027"/>
  </r>
  <r>
    <x v="3"/>
    <s v="flight to paris"/>
    <s v="Advanced"/>
    <s v="Unassigned"/>
    <s v="Unassigned"/>
    <s v="Position 1-2 Target"/>
    <n v="1.25"/>
    <n v="5393"/>
    <n v="4545.6374811374999"/>
    <n v="0.84287733749999993"/>
    <n v="200030"/>
    <n v="2.6960955856621501E-2"/>
    <n v="1.48233414987752"/>
    <n v="4.4502132393843905E-3"/>
    <n v="189.4015617140625"/>
    <n v="33199.300000000003"/>
    <n v="4545.6374811374999"/>
    <n v="28653.662518862504"/>
    <n v="6.3035520623374071"/>
    <n v="24"/>
    <n v="1383.3041666666668"/>
    <n v="1.1998200269959512E-4"/>
    <x v="183"/>
    <n v="189.4015617140625"/>
    <n v="4091.0737330237498"/>
    <n v="30086.345644805631"/>
    <n v="454.56374811375008"/>
    <n v="-1432.6831259431274"/>
  </r>
  <r>
    <x v="5"/>
    <s v="paris airport"/>
    <s v="Standard"/>
    <s v="Unassigned"/>
    <s v="Unassigned"/>
    <s v="Position 1-4 Bid Strategy"/>
    <n v="0.36249999999999999"/>
    <n v="79"/>
    <n v="28.499999512500004"/>
    <n v="0.36075948750000003"/>
    <n v="6323"/>
    <n v="1.24940692709157E-2"/>
    <n v="2.7658548157520202"/>
    <n v="1.26582278481013E-2"/>
    <n v="28.499999512500004"/>
    <n v="207.4"/>
    <n v="28.499999512500004"/>
    <n v="178.90000048749999"/>
    <n v="6.2771931069344422"/>
    <n v="1"/>
    <n v="207.4"/>
    <n v="1.5815277558121183E-4"/>
    <x v="184"/>
    <n v="28.499999512500004"/>
    <n v="25.649999561250006"/>
    <n v="187.84500051187501"/>
    <n v="2.8499999512499983"/>
    <n v="-8.9450000243750196"/>
  </r>
  <r>
    <x v="0"/>
    <s v="paris cheap ticket"/>
    <s v="Standard"/>
    <s v="Paris &amp; France Terms"/>
    <s v="Paris"/>
    <s v=""/>
    <n v="6.25"/>
    <n v="101"/>
    <n v="142.5999999375"/>
    <n v="1.4118811875000001"/>
    <n v="748"/>
    <n v="0.13502673796791401"/>
    <n v="1"/>
    <n v="9.9009900990098994E-3"/>
    <n v="142.5999999375"/>
    <n v="1016.6"/>
    <n v="142.5999999375"/>
    <n v="874.00000006250002"/>
    <n v="6.1290322611890922"/>
    <n v="1"/>
    <n v="1016.6"/>
    <n v="1.3368983957219207E-3"/>
    <x v="185"/>
    <n v="142.5999999375"/>
    <n v="128.33999994375"/>
    <n v="917.70000006562509"/>
    <n v="14.25999999375"/>
    <n v="-43.700000003125069"/>
  </r>
  <r>
    <x v="3"/>
    <s v="flight to france"/>
    <s v="Advanced"/>
    <s v="Unassigned"/>
    <s v="Unassigned"/>
    <s v="Position 1-2 Target"/>
    <n v="0.8125"/>
    <n v="294"/>
    <n v="304.42499744999998"/>
    <n v="1.035459175"/>
    <n v="23579"/>
    <n v="1.24687221680309E-2"/>
    <n v="1.5793629924933199"/>
    <n v="6.8027210884353696E-3"/>
    <n v="152.21249872499999"/>
    <n v="2142"/>
    <n v="304.42499744999998"/>
    <n v="1837.5750025500001"/>
    <n v="6.0362158756421147"/>
    <n v="2"/>
    <n v="1071"/>
    <n v="8.4821239238305388E-5"/>
    <x v="186"/>
    <n v="152.21249872499999"/>
    <n v="273.98249770500001"/>
    <n v="1929.4537526775002"/>
    <n v="30.442499744999964"/>
    <n v="-91.878750127500098"/>
  </r>
  <r>
    <x v="1"/>
    <s v="travel in paris"/>
    <s v="Broad"/>
    <s v="Air France Brand &amp; French Destinations"/>
    <s v="Paris"/>
    <s v="Position 2-5 Bid Strategy"/>
    <n v="0"/>
    <n v="150"/>
    <n v="264.26249999999999"/>
    <n v="1.7617499999999999"/>
    <n v="4798"/>
    <n v="3.1263026260942101E-2"/>
    <n v="2.9487077949145499"/>
    <n v="6.6666666666666697E-3"/>
    <n v="264.26249999999999"/>
    <n v="1856.4"/>
    <n v="264.26249999999999"/>
    <n v="1592.1375"/>
    <n v="6.0248332623811551"/>
    <n v="1"/>
    <n v="1856.4"/>
    <n v="2.0842017507294745E-4"/>
    <x v="187"/>
    <n v="264.26249999999999"/>
    <n v="237.83625000000001"/>
    <n v="1671.7443750000002"/>
    <n v="26.426249999999982"/>
    <n v="-79.606875000000173"/>
  </r>
  <r>
    <x v="4"/>
    <s v="paris cheap flights"/>
    <s v="Broad"/>
    <s v="Geo Targeted New York"/>
    <s v="New York to Paris Sale"/>
    <s v="Postiion 1-4 Bid Strategy"/>
    <n v="6.25"/>
    <n v="238"/>
    <n v="456.462499675"/>
    <n v="1.9179096625000001"/>
    <n v="1080"/>
    <n v="0.22037037037036999"/>
    <n v="1.24981481481481"/>
    <n v="2.9411764705882401E-2"/>
    <n v="65.208928525000005"/>
    <n v="3175.6"/>
    <n v="456.462499675"/>
    <n v="2719.137500325"/>
    <n v="5.9569789462683529"/>
    <n v="7"/>
    <n v="453.65714285714284"/>
    <n v="6.4814814814814813E-3"/>
    <x v="188"/>
    <n v="65.208928525000005"/>
    <n v="410.81624970749999"/>
    <n v="2855.0943753412503"/>
    <n v="45.646249967500012"/>
    <n v="-135.95687501625025"/>
  </r>
  <r>
    <x v="4"/>
    <s v="ticket to france"/>
    <s v="Broad"/>
    <s v="Paris &amp; France Terms"/>
    <s v="France"/>
    <s v="Pos 3-6"/>
    <n v="10"/>
    <n v="114"/>
    <n v="424.14999885000003"/>
    <n v="3.7206140250000002"/>
    <n v="1139"/>
    <n v="0.100087796312555"/>
    <n v="1.5724143985952601"/>
    <n v="8.7719298245614013E-3"/>
    <n v="424.14999885000003"/>
    <n v="2910.4"/>
    <n v="424.14999885000003"/>
    <n v="2486.2500011500001"/>
    <n v="5.8617234654980122"/>
    <n v="1"/>
    <n v="2910.4"/>
    <n v="8.7796312554872782E-4"/>
    <x v="189"/>
    <n v="424.14999885000003"/>
    <n v="381.73499896500005"/>
    <n v="2610.5625012075002"/>
    <n v="42.414999884999986"/>
    <n v="-124.31250005750007"/>
  </r>
  <r>
    <x v="0"/>
    <s v="paris airfares"/>
    <s v="Standard"/>
    <s v="Paris &amp; France Terms"/>
    <s v="Paris"/>
    <s v=""/>
    <n v="6.25"/>
    <n v="150"/>
    <n v="254.55"/>
    <n v="1.6969999999999998"/>
    <n v="4991"/>
    <n v="3.00540973752755E-2"/>
    <n v="1.0339551192145899"/>
    <n v="6.6666666666666697E-3"/>
    <n v="254.55"/>
    <n v="1733.15"/>
    <n v="254.55"/>
    <n v="1478.6000000000001"/>
    <n v="5.8086819878216467"/>
    <n v="1"/>
    <n v="1733.15"/>
    <n v="2.0036064916850342E-4"/>
    <x v="190"/>
    <n v="254.55"/>
    <n v="229.09500000000003"/>
    <n v="1552.5300000000002"/>
    <n v="25.454999999999984"/>
    <n v="-73.930000000000064"/>
  </r>
  <r>
    <x v="4"/>
    <s v="paris flight"/>
    <s v="Broad"/>
    <s v="Geo Targeted Houston"/>
    <s v="Houston to Paris Sale"/>
    <s v="Position 5-10 Bid Strategy"/>
    <n v="6.25"/>
    <n v="55"/>
    <n v="147.49999962499999"/>
    <n v="2.6818181749999996"/>
    <n v="2134"/>
    <n v="2.57731958762887E-2"/>
    <n v="1.7207872539831299"/>
    <n v="1.8181818181818198E-2"/>
    <n v="147.49999962499999"/>
    <n v="1000.45"/>
    <n v="147.49999962499999"/>
    <n v="852.95000037500006"/>
    <n v="5.7827118816509637"/>
    <n v="1"/>
    <n v="1000.45"/>
    <n v="4.6860356138706769E-4"/>
    <x v="191"/>
    <n v="147.49999962499999"/>
    <n v="132.74999966249999"/>
    <n v="895.59750039375012"/>
    <n v="14.749999962499999"/>
    <n v="-42.647500018750065"/>
  </r>
  <r>
    <x v="2"/>
    <s v="paris airfares"/>
    <s v="Broad"/>
    <s v="Air France Global Campaign"/>
    <s v="Paris"/>
    <s v="Position 1- 3"/>
    <n v="2.5"/>
    <n v="95"/>
    <n v="152.39999987499999"/>
    <n v="1.6042105250000001"/>
    <n v="3288"/>
    <n v="2.8892944038929402E-2"/>
    <n v="2.0739355231143599"/>
    <n v="1.05263157894737E-2"/>
    <n v="152.39999987499999"/>
    <n v="1003"/>
    <n v="152.39999987499999"/>
    <n v="850.60000012499995"/>
    <n v="5.5813648347944262"/>
    <n v="1"/>
    <n v="1003"/>
    <n v="3.0413625304136259E-4"/>
    <x v="192"/>
    <n v="152.39999987499999"/>
    <n v="137.15999988749999"/>
    <n v="893.13000013124997"/>
    <n v="15.239999987499999"/>
    <n v="-42.53000000625002"/>
  </r>
  <r>
    <x v="2"/>
    <s v="ticket paris"/>
    <s v="Broad"/>
    <s v="Air France Brand &amp; French Destinations"/>
    <s v="Paris"/>
    <s v=""/>
    <n v="5"/>
    <n v="113"/>
    <n v="329.97499933750004"/>
    <n v="2.9201327375000004"/>
    <n v="1262"/>
    <n v="8.9540412044374004E-2"/>
    <n v="1.5329635499207599"/>
    <n v="1.7699115044247801E-2"/>
    <n v="164.98749966875002"/>
    <n v="2148.8000000000002"/>
    <n v="329.97499933750004"/>
    <n v="1818.8250006625001"/>
    <n v="5.5120084985656659"/>
    <n v="2"/>
    <n v="1074.4000000000001"/>
    <n v="1.584786053882727E-3"/>
    <x v="193"/>
    <n v="164.98749966875002"/>
    <n v="296.97749940375002"/>
    <n v="1909.7662506956251"/>
    <n v="32.997499933750021"/>
    <n v="-90.941250033125016"/>
  </r>
  <r>
    <x v="4"/>
    <s v="air france"/>
    <s v="Broad"/>
    <s v="Air France Branded"/>
    <s v="Air France Brand"/>
    <s v=""/>
    <n v="27.5"/>
    <n v="29060"/>
    <n v="46188.437314750008"/>
    <n v="1.5894162875000002"/>
    <n v="385476"/>
    <n v="7.5387313347653306E-2"/>
    <n v="1.4389421650115699"/>
    <n v="7.7081899518238097E-3"/>
    <n v="206.19838086941968"/>
    <n v="290609.90000000002"/>
    <n v="46188.437314750008"/>
    <n v="244421.46268525001"/>
    <n v="5.2918322613871034"/>
    <n v="224"/>
    <n v="1297.3656250000001"/>
    <n v="5.8109973124137416E-4"/>
    <x v="194"/>
    <n v="206.19838086941968"/>
    <n v="41569.593583275011"/>
    <n v="256642.53581951253"/>
    <n v="4618.8437314749972"/>
    <n v="-12221.073134262522"/>
  </r>
  <r>
    <x v="4"/>
    <s v="air france to paris"/>
    <s v="Broad"/>
    <s v="Paris &amp; France Terms"/>
    <s v="Paris Branded"/>
    <s v="Position 2-5 Bid Strategy"/>
    <n v="10"/>
    <n v="247"/>
    <n v="371.07499747499998"/>
    <n v="1.5023279249999999"/>
    <n v="1223"/>
    <n v="0.201962387571545"/>
    <n v="1.06549468520033"/>
    <n v="1.6194331983805699E-2"/>
    <n v="92.768749368749994"/>
    <n v="2334.1"/>
    <n v="371.07499747499998"/>
    <n v="1963.025002525"/>
    <n v="5.2901031216937557"/>
    <n v="4"/>
    <n v="583.52499999999998"/>
    <n v="3.2706459525756338E-3"/>
    <x v="195"/>
    <n v="92.768749368749994"/>
    <n v="333.96749772749996"/>
    <n v="2061.1762526512503"/>
    <n v="37.107499747500015"/>
    <n v="-98.151250126250261"/>
  </r>
  <r>
    <x v="4"/>
    <s v="italy fares"/>
    <s v="Broad"/>
    <s v="Western Europe Destinations"/>
    <s v="Italy"/>
    <s v="Position 5-10 Bid Strategy"/>
    <n v="1.25"/>
    <n v="97"/>
    <n v="145.1249992125"/>
    <n v="1.4961340125"/>
    <n v="974"/>
    <n v="9.9589322381930204E-2"/>
    <n v="3.9887782340862401"/>
    <n v="1.03092783505155E-2"/>
    <n v="145.1249992125"/>
    <n v="902.7"/>
    <n v="145.1249992125"/>
    <n v="757.57500078750002"/>
    <n v="5.2201550725124699"/>
    <n v="1"/>
    <n v="902.7"/>
    <n v="1.0266940451745417E-3"/>
    <x v="196"/>
    <n v="145.1249992125"/>
    <n v="130.61249929125"/>
    <n v="795.45375082687508"/>
    <n v="14.512499921249997"/>
    <n v="-37.878750039375063"/>
  </r>
  <r>
    <x v="3"/>
    <s v="cheap paris airfare"/>
    <s v="Advanced"/>
    <s v="Unassigned"/>
    <s v="Unassigned"/>
    <s v="Position 1-2 Target"/>
    <n v="0.92500000000000004"/>
    <n v="292"/>
    <n v="193.53749779999998"/>
    <n v="0.66279964999999996"/>
    <n v="242220"/>
    <n v="1.2055156469325402E-3"/>
    <n v="1.33014243249938"/>
    <n v="3.4246575342465804E-3"/>
    <n v="193.53749779999998"/>
    <n v="1185.75"/>
    <n v="193.53749779999998"/>
    <n v="992.21250220000002"/>
    <n v="5.126719697623372"/>
    <n v="1"/>
    <n v="1185.75"/>
    <n v="4.1284782429196643E-6"/>
    <x v="197"/>
    <n v="193.53749779999998"/>
    <n v="174.18374802"/>
    <n v="1041.82312731"/>
    <n v="19.353749779999987"/>
    <n v="-49.610625110000001"/>
  </r>
  <r>
    <x v="4"/>
    <s v="air france deal"/>
    <s v="Broad"/>
    <s v="Air France Branded"/>
    <s v="Air France Brand"/>
    <s v="Position 1 -2 Target"/>
    <n v="2.9125000000000001"/>
    <n v="53"/>
    <n v="93.837499712500005"/>
    <n v="1.7705188625000001"/>
    <n v="592"/>
    <n v="8.9527027027027001E-2"/>
    <n v="1.42827702702703"/>
    <n v="1.88679245283019E-2"/>
    <n v="93.837499712500005"/>
    <n v="536.35"/>
    <n v="93.837499712500005"/>
    <n v="442.51250028750002"/>
    <n v="4.7157320009939836"/>
    <n v="1"/>
    <n v="536.35"/>
    <n v="1.6891891891891899E-3"/>
    <x v="198"/>
    <n v="93.837499712500005"/>
    <n v="84.453749741250007"/>
    <n v="464.63812530187505"/>
    <n v="9.3837499712499977"/>
    <n v="-22.125625014375032"/>
  </r>
  <r>
    <x v="4"/>
    <s v="athens airline"/>
    <s v="Broad"/>
    <s v="Google_Yearlong 2006"/>
    <s v="Google|Athens"/>
    <s v="Postiion 1-4 Bid Strategy"/>
    <n v="6.25"/>
    <n v="76"/>
    <n v="149.69999965"/>
    <n v="1.9697368374999999"/>
    <n v="2740"/>
    <n v="2.7737226277372299E-2"/>
    <n v="1.4477007299270099"/>
    <n v="1.3157894736842099E-2"/>
    <n v="149.69999965"/>
    <n v="843.2"/>
    <n v="149.69999965"/>
    <n v="693.50000035000005"/>
    <n v="4.6325985435631898"/>
    <n v="1"/>
    <n v="843.2"/>
    <n v="3.6496350364963534E-4"/>
    <x v="199"/>
    <n v="149.69999965"/>
    <n v="134.729999685"/>
    <n v="728.17500036750005"/>
    <n v="14.969999965"/>
    <n v="-34.675000017499997"/>
  </r>
  <r>
    <x v="2"/>
    <s v="air france ticket"/>
    <s v="Broad"/>
    <s v="Air France Brand &amp; French Destinations"/>
    <s v="Air France Brand"/>
    <s v=""/>
    <n v="5"/>
    <n v="258"/>
    <n v="677.5249989749999"/>
    <n v="2.6260658874999998"/>
    <n v="2250"/>
    <n v="0.114666666666667"/>
    <n v="1.67773333333333"/>
    <n v="1.5503875968992199E-2"/>
    <n v="169.38124974374998"/>
    <n v="3814.8"/>
    <n v="677.5249989749999"/>
    <n v="3137.2750010250002"/>
    <n v="4.6304933482473061"/>
    <n v="4"/>
    <n v="953.7"/>
    <n v="1.7777777777777774E-3"/>
    <x v="200"/>
    <n v="169.38124974374998"/>
    <n v="609.7724990774999"/>
    <n v="3294.1387510762502"/>
    <n v="67.752499897500002"/>
    <n v="-156.86375005125001"/>
  </r>
  <r>
    <x v="2"/>
    <s v="flights to france"/>
    <s v="Broad"/>
    <s v="Air France Brand &amp; French Destinations"/>
    <s v="France"/>
    <s v=""/>
    <n v="5"/>
    <n v="344"/>
    <n v="1029.0249976999999"/>
    <n v="2.9913517374999996"/>
    <n v="3400"/>
    <n v="0.10117647058823501"/>
    <n v="2.0553529411764702"/>
    <n v="1.16279069767442E-2"/>
    <n v="257.25624942499996"/>
    <n v="5706.9"/>
    <n v="1029.0249976999999"/>
    <n v="4677.8750022999993"/>
    <n v="4.5459294115844004"/>
    <n v="4"/>
    <n v="1426.7249999999999"/>
    <n v="1.1764705882352921E-3"/>
    <x v="201"/>
    <n v="257.25624942499996"/>
    <n v="926.12249792999989"/>
    <n v="4911.7687524149997"/>
    <n v="102.90249976999996"/>
    <n v="-233.89375011500033"/>
  </r>
  <r>
    <x v="2"/>
    <s v="france cheap ticket"/>
    <s v="Broad"/>
    <s v="Air France Global Campaign"/>
    <s v="France"/>
    <s v="Position 1- 3"/>
    <n v="7.5"/>
    <n v="60"/>
    <n v="122.8624995"/>
    <n v="2.0477083249999999"/>
    <n v="1094"/>
    <n v="5.4844606946983496E-2"/>
    <n v="2.4792504570383902"/>
    <n v="1.6666666666666701E-2"/>
    <n v="122.8624995"/>
    <n v="680"/>
    <n v="122.8624995"/>
    <n v="557.13750049999999"/>
    <n v="4.5346424073034584"/>
    <n v="1"/>
    <n v="680"/>
    <n v="9.1407678244972686E-4"/>
    <x v="202"/>
    <n v="122.8624995"/>
    <n v="110.57624955"/>
    <n v="584.99437552500001"/>
    <n v="12.286249949999998"/>
    <n v="-27.856875025000022"/>
  </r>
  <r>
    <x v="2"/>
    <s v="paris airline"/>
    <s v="Broad"/>
    <s v="Air France Global Campaign"/>
    <s v="Paris"/>
    <s v="Position 1- 3"/>
    <n v="2.5"/>
    <n v="214"/>
    <n v="309.84999812500001"/>
    <n v="1.4478971875"/>
    <n v="7483"/>
    <n v="2.8598155819858299E-2"/>
    <n v="1.8241480689563001"/>
    <n v="4.6728971962616802E-3"/>
    <n v="309.84999812500001"/>
    <n v="1706.8"/>
    <n v="309.84999812500001"/>
    <n v="1396.950001875"/>
    <n v="4.5084718745469896"/>
    <n v="1"/>
    <n v="1706.8"/>
    <n v="1.336362421488705E-4"/>
    <x v="203"/>
    <n v="309.84999812500001"/>
    <n v="278.86499831250001"/>
    <n v="1466.7975019687501"/>
    <n v="30.984999812500007"/>
    <n v="-69.847500093750114"/>
  </r>
  <r>
    <x v="4"/>
    <s v="barcelona flight"/>
    <s v="Broad"/>
    <s v="Western Europe Destinations"/>
    <s v="Barcelona"/>
    <s v="Position 5-10 Bid Strategy"/>
    <n v="0"/>
    <n v="79"/>
    <n v="161.7999997375"/>
    <n v="2.0481012624999999"/>
    <n v="2217"/>
    <n v="3.5633739287325203E-2"/>
    <n v="3.9762516914749702"/>
    <n v="1.26582278481013E-2"/>
    <n v="161.7999997375"/>
    <n v="889.1"/>
    <n v="161.7999997375"/>
    <n v="727.30000026250002"/>
    <n v="4.4950556331424725"/>
    <n v="1"/>
    <n v="889.1"/>
    <n v="4.5105999097880126E-4"/>
    <x v="204"/>
    <n v="161.7999997375"/>
    <n v="145.61999976375"/>
    <n v="763.66500027562506"/>
    <n v="16.17999997375"/>
    <n v="-36.365000013125041"/>
  </r>
  <r>
    <x v="5"/>
    <s v="greece travel"/>
    <s v="Advanced"/>
    <s v="Unassigned"/>
    <s v="Unassigned"/>
    <s v="Position 1-4 Bid Strategy"/>
    <n v="1.2749999999999999"/>
    <n v="1140"/>
    <n v="1752.3999914999999"/>
    <n v="1.537192975"/>
    <n v="348718"/>
    <n v="3.2691171663063001E-3"/>
    <n v="1.6220324158775901"/>
    <n v="4.3859649122807006E-3"/>
    <n v="350.47999829999998"/>
    <n v="9574.4"/>
    <n v="1752.3999914999999"/>
    <n v="7822.0000084999992"/>
    <n v="4.4635928135360299"/>
    <n v="5"/>
    <n v="1914.8799999999999"/>
    <n v="1.4338233185553944E-5"/>
    <x v="205"/>
    <n v="350.47999829999998"/>
    <n v="1577.15999235"/>
    <n v="8213.1000089249992"/>
    <n v="175.2399991499999"/>
    <n v="-391.10000042499996"/>
  </r>
  <r>
    <x v="2"/>
    <s v="flights to paris"/>
    <s v="Broad"/>
    <s v="Air France Brand &amp; French Destinations"/>
    <s v="Paris"/>
    <s v=""/>
    <n v="5"/>
    <n v="1538"/>
    <n v="3121.0624964250001"/>
    <n v="2.0292994124999999"/>
    <n v="9687"/>
    <n v="0.158769484876639"/>
    <n v="1.61181996490141"/>
    <n v="1.23537061118336E-2"/>
    <n v="164.26644718026316"/>
    <n v="16943.900000000001"/>
    <n v="3121.0624964250001"/>
    <n v="13822.837503575001"/>
    <n v="4.4288884056017066"/>
    <n v="19"/>
    <n v="891.78421052631586"/>
    <n v="1.9613915556932074E-3"/>
    <x v="206"/>
    <n v="164.26644718026316"/>
    <n v="2808.9562467825003"/>
    <n v="14513.979378753753"/>
    <n v="312.10624964249973"/>
    <n v="-691.14187517875143"/>
  </r>
  <r>
    <x v="2"/>
    <s v="air france airline"/>
    <s v="Broad"/>
    <s v="Air France Global Campaign"/>
    <s v="Air France"/>
    <s v="Position 1- 3"/>
    <n v="1.25"/>
    <n v="110"/>
    <n v="51.387499625000004"/>
    <n v="0.46715908750000001"/>
    <n v="1703"/>
    <n v="6.45918966529654E-2"/>
    <n v="1.42313564298297"/>
    <n v="9.0909090909090905E-3"/>
    <n v="51.387499625000004"/>
    <n v="277.95"/>
    <n v="51.387499625000004"/>
    <n v="226.56250037499998"/>
    <n v="4.4089029827942321"/>
    <n v="1"/>
    <n v="277.95"/>
    <n v="5.8719906048150365E-4"/>
    <x v="207"/>
    <n v="51.387499625000004"/>
    <n v="46.248749662500003"/>
    <n v="237.89062539374999"/>
    <n v="5.1387499625000004"/>
    <n v="-11.328125018750001"/>
  </r>
  <r>
    <x v="2"/>
    <s v="paris airline"/>
    <s v="Broad"/>
    <s v="Air France Brand &amp; French Destinations"/>
    <s v="Paris"/>
    <s v=""/>
    <n v="5"/>
    <n v="189"/>
    <n v="447.02499948750005"/>
    <n v="2.3652116375000003"/>
    <n v="2242"/>
    <n v="8.4299732381801995E-2"/>
    <n v="1.4914808206958099"/>
    <n v="2.1164021164021198E-2"/>
    <n v="111.75624987187501"/>
    <n v="2392.75"/>
    <n v="447.02499948750005"/>
    <n v="1945.7250005124999"/>
    <n v="4.352608920626837"/>
    <n v="4"/>
    <n v="598.1875"/>
    <n v="1.7841213202497805E-3"/>
    <x v="208"/>
    <n v="111.75624987187501"/>
    <n v="402.32249953875004"/>
    <n v="2043.0112505381251"/>
    <n v="44.702499948750017"/>
    <n v="-97.286250025625122"/>
  </r>
  <r>
    <x v="4"/>
    <s v="paris flight"/>
    <s v="Broad"/>
    <s v="Geo Targeted Seattle"/>
    <s v="Seattle to Paris Sale"/>
    <s v="Position 2-5 Bid Strategy"/>
    <n v="5"/>
    <n v="97"/>
    <n v="214.07499996250002"/>
    <n v="2.2069587625000002"/>
    <n v="972"/>
    <n v="9.979423868312759E-2"/>
    <n v="1.17834362139918"/>
    <n v="2.06185567010309E-2"/>
    <n v="107.03749998125001"/>
    <n v="1141.55"/>
    <n v="214.07499996250002"/>
    <n v="927.47500003749997"/>
    <n v="4.3324769365874944"/>
    <n v="2"/>
    <n v="570.77499999999998"/>
    <n v="2.0576131687242774E-3"/>
    <x v="209"/>
    <n v="107.03749998125001"/>
    <n v="192.66749996625001"/>
    <n v="973.84875003937498"/>
    <n v="21.40749999625001"/>
    <n v="-46.37375000187501"/>
  </r>
  <r>
    <x v="5"/>
    <s v="cheap airline ticket to europe"/>
    <s v="Advanced"/>
    <s v="Unassigned"/>
    <s v="Unassigned"/>
    <s v="Position 1-4 Bid Strategy"/>
    <n v="0.8125"/>
    <n v="209"/>
    <n v="178.424998125"/>
    <n v="0.85370812500000004"/>
    <n v="3864"/>
    <n v="5.40890269151139E-2"/>
    <n v="2.10450310559006"/>
    <n v="4.7846889952153108E-3"/>
    <n v="178.424998125"/>
    <n v="937.55"/>
    <n v="178.424998125"/>
    <n v="759.12500187499995"/>
    <n v="4.2545888180039455"/>
    <n v="1"/>
    <n v="937.55"/>
    <n v="2.5879917184265023E-4"/>
    <x v="210"/>
    <n v="178.424998125"/>
    <n v="160.58249831250001"/>
    <n v="797.08125196874994"/>
    <n v="17.842499812499995"/>
    <n v="-37.956250093749986"/>
  </r>
  <r>
    <x v="4"/>
    <s v="italy airline"/>
    <s v="Broad"/>
    <s v="Western Europe Destinations"/>
    <s v="Italy"/>
    <s v="Position 5-10 Bid Strategy"/>
    <n v="0"/>
    <n v="246"/>
    <n v="367.812499575"/>
    <n v="1.4951727625"/>
    <n v="8589"/>
    <n v="2.8641285365001701E-2"/>
    <n v="3.9385260216556102"/>
    <n v="8.1300813008130107E-3"/>
    <n v="183.9062497875"/>
    <n v="1922.7"/>
    <n v="367.812499575"/>
    <n v="1554.8875004250001"/>
    <n v="4.2273916797869608"/>
    <n v="2"/>
    <n v="961.35"/>
    <n v="2.3285597857724969E-4"/>
    <x v="211"/>
    <n v="183.9062497875"/>
    <n v="331.03124961750001"/>
    <n v="1632.6318754462502"/>
    <n v="36.781249957499995"/>
    <n v="-77.744375021250107"/>
  </r>
  <r>
    <x v="4"/>
    <s v="france airfares"/>
    <s v="Broad"/>
    <s v="Paris &amp; France Terms"/>
    <s v="France"/>
    <s v="Pos 3-6"/>
    <n v="10"/>
    <n v="196"/>
    <n v="559.09999844999993"/>
    <n v="2.8525510124999998"/>
    <n v="1919"/>
    <n v="0.10213652944241799"/>
    <n v="1.2150599270453399"/>
    <n v="1.53061224489796E-2"/>
    <n v="186.36666614999999"/>
    <n v="2912.1"/>
    <n v="559.09999844999993"/>
    <n v="2353.00000155"/>
    <n v="4.2085494689201433"/>
    <n v="3"/>
    <n v="970.69999999999993"/>
    <n v="1.56331422615946E-3"/>
    <x v="212"/>
    <n v="186.36666614999999"/>
    <n v="503.18999860499997"/>
    <n v="2470.6500016274999"/>
    <n v="55.909999844999959"/>
    <n v="-117.65000007749995"/>
  </r>
  <r>
    <x v="4"/>
    <s v="flight to paris"/>
    <s v="Broad"/>
    <s v="Paris &amp; France Terms"/>
    <s v="Paris"/>
    <s v="Position 5-10 Bid Strategy"/>
    <n v="10"/>
    <n v="1638"/>
    <n v="4758.3124816499994"/>
    <n v="2.9049526749999997"/>
    <n v="13911"/>
    <n v="0.117748544317447"/>
    <n v="1.1826885198763599"/>
    <n v="6.1050061050061102E-3"/>
    <n v="475.83124816499992"/>
    <n v="24002.3"/>
    <n v="4758.3124816499994"/>
    <n v="19243.987518350001"/>
    <n v="4.0442883044278179"/>
    <n v="10"/>
    <n v="2400.23"/>
    <n v="7.1885558191359643E-4"/>
    <x v="213"/>
    <n v="475.83124816499992"/>
    <n v="4282.4812334849994"/>
    <n v="20206.186894267503"/>
    <n v="475.83124816500003"/>
    <n v="-962.19937591750204"/>
  </r>
  <r>
    <x v="4"/>
    <s v="italy airfares"/>
    <s v="Broad"/>
    <s v="Western Europe Destinations"/>
    <s v="Italy"/>
    <s v="Postiion 1-4 Bid Strategy"/>
    <n v="11.25"/>
    <n v="282"/>
    <n v="668.98749667499987"/>
    <n v="2.3722960874999997"/>
    <n v="3048"/>
    <n v="9.2519685039370095E-2"/>
    <n v="2.6902427821522301"/>
    <n v="7.0921985815602792E-3"/>
    <n v="334.49374833749994"/>
    <n v="3294.6"/>
    <n v="668.98749667499987"/>
    <n v="2625.612503325"/>
    <n v="3.9247557187164381"/>
    <n v="2"/>
    <n v="1647.3"/>
    <n v="6.5616797900262434E-4"/>
    <x v="214"/>
    <n v="334.49374833749994"/>
    <n v="602.08874700749993"/>
    <n v="2756.8931284912501"/>
    <n v="66.898749667499942"/>
    <n v="-131.28062516625005"/>
  </r>
  <r>
    <x v="0"/>
    <s v="french airline"/>
    <s v="Advanced"/>
    <s v="Air France Branded"/>
    <s v="Air France Brand"/>
    <s v=""/>
    <n v="6.25"/>
    <n v="96"/>
    <n v="85.474999199999999"/>
    <n v="0.89036457499999999"/>
    <n v="1532"/>
    <n v="6.26631853785901E-2"/>
    <n v="1.2709921671018301"/>
    <n v="2.0833333333333301E-2"/>
    <n v="42.7374996"/>
    <n v="418.2"/>
    <n v="85.474999199999999"/>
    <n v="332.72500079999998"/>
    <n v="3.8926587179190051"/>
    <n v="2"/>
    <n v="209.1"/>
    <n v="1.3054830287206251E-3"/>
    <x v="215"/>
    <n v="42.7374996"/>
    <n v="76.927499280000006"/>
    <n v="349.36125083999997"/>
    <n v="8.5474999199999928"/>
    <n v="-16.636250039999993"/>
  </r>
  <r>
    <x v="4"/>
    <s v="paris airfares"/>
    <s v="Broad"/>
    <s v="Paris &amp; France Terms"/>
    <s v="Paris"/>
    <s v="Position 5-10 Bid Strategy"/>
    <n v="10"/>
    <n v="209"/>
    <n v="440.53749932500006"/>
    <n v="2.1078349250000001"/>
    <n v="1705"/>
    <n v="0.12258064516129"/>
    <n v="1.42405278592375"/>
    <n v="1.4354066985645899E-2"/>
    <n v="146.84583310833335"/>
    <n v="2085.0500000000002"/>
    <n v="440.53749932500006"/>
    <n v="1644.5125006750002"/>
    <n v="3.732968256265933"/>
    <n v="3"/>
    <n v="695.01666666666677"/>
    <n v="1.7595307917888474E-3"/>
    <x v="216"/>
    <n v="146.84583310833335"/>
    <n v="396.48374939250004"/>
    <n v="1726.7381257087502"/>
    <n v="44.053749932500011"/>
    <n v="-82.225625033750021"/>
  </r>
  <r>
    <x v="2"/>
    <s v="paris cheap ticket"/>
    <s v="Broad"/>
    <s v="Air France Brand &amp; French Destinations"/>
    <s v="Paris"/>
    <s v=""/>
    <n v="5"/>
    <n v="73"/>
    <n v="176.9499998"/>
    <n v="2.4239725999999999"/>
    <n v="613"/>
    <n v="0.119086460032626"/>
    <n v="2.07128874388254"/>
    <n v="2.7397260273972601E-2"/>
    <n v="88.4749999"/>
    <n v="833.85"/>
    <n v="176.9499998"/>
    <n v="656.90000020000002"/>
    <n v="3.7123481262643101"/>
    <n v="2"/>
    <n v="416.92500000000001"/>
    <n v="3.2626427406198906E-3"/>
    <x v="217"/>
    <n v="88.4749999"/>
    <n v="159.25499981999999"/>
    <n v="689.74500021000006"/>
    <n v="17.694999980000006"/>
    <n v="-32.845000010000035"/>
  </r>
  <r>
    <x v="2"/>
    <s v="france fare"/>
    <s v="Broad"/>
    <s v="Air France Global Campaign"/>
    <s v="France"/>
    <s v="Position 1- 3"/>
    <n v="3.75"/>
    <n v="145"/>
    <n v="383.52499999999998"/>
    <n v="2.645"/>
    <n v="4976"/>
    <n v="2.9139871382636698E-2"/>
    <n v="2.2289590032154298"/>
    <n v="1.37931034482759E-2"/>
    <n v="191.76249999999999"/>
    <n v="1800.3"/>
    <n v="383.52499999999998"/>
    <n v="1416.7750000000001"/>
    <n v="3.6940877387393263"/>
    <n v="2"/>
    <n v="900.15"/>
    <n v="4.0192926045016245E-4"/>
    <x v="218"/>
    <n v="191.76249999999999"/>
    <n v="345.17250000000001"/>
    <n v="1487.6137500000002"/>
    <n v="38.352499999999964"/>
    <n v="-70.838750000000118"/>
  </r>
  <r>
    <x v="4"/>
    <s v="air france"/>
    <s v="Broad"/>
    <s v="Air France Branded"/>
    <s v="Air France Website"/>
    <s v=""/>
    <n v="15"/>
    <n v="3592"/>
    <n v="8164.4374776000004"/>
    <n v="2.2729503000000002"/>
    <n v="36049"/>
    <n v="9.9642153735193806E-2"/>
    <n v="1.0396601847485401"/>
    <n v="8.0734966592427605E-3"/>
    <n v="281.53232681379313"/>
    <n v="35926.949999999997"/>
    <n v="8164.4374776000004"/>
    <n v="27762.512522399997"/>
    <n v="3.4004195143351139"/>
    <n v="29"/>
    <n v="1238.860344827586"/>
    <n v="8.0446059530084075E-4"/>
    <x v="219"/>
    <n v="281.53232681379313"/>
    <n v="7347.9937298400009"/>
    <n v="29150.638148519996"/>
    <n v="816.4437477599995"/>
    <n v="-1388.1256261199997"/>
  </r>
  <r>
    <x v="2"/>
    <s v="paris plane tickets"/>
    <s v="Broad"/>
    <s v="Air France Global Campaign"/>
    <s v="Paris"/>
    <s v="Position 1- 3"/>
    <n v="3.75"/>
    <n v="38"/>
    <n v="106.6375"/>
    <n v="2.8062499999999999"/>
    <n v="350"/>
    <n v="0.108571428571429"/>
    <n v="2.476"/>
    <n v="2.6315789473684199E-2"/>
    <n v="106.6375"/>
    <n v="467.5"/>
    <n v="106.6375"/>
    <n v="360.86250000000001"/>
    <n v="3.3840112530770132"/>
    <n v="1"/>
    <n v="467.5"/>
    <n v="2.8571428571428671E-3"/>
    <x v="220"/>
    <n v="106.6375"/>
    <n v="95.97375000000001"/>
    <n v="378.90562500000004"/>
    <n v="10.663749999999993"/>
    <n v="-18.043125000000032"/>
  </r>
  <r>
    <x v="2"/>
    <s v="paris airfare"/>
    <s v="Broad"/>
    <s v="Air France Global Campaign"/>
    <s v="Paris"/>
    <s v="Position 1- 3"/>
    <n v="5"/>
    <n v="678"/>
    <n v="1100.59999335"/>
    <n v="1.623303825"/>
    <n v="32909"/>
    <n v="2.0602266857090799E-2"/>
    <n v="2.4206478470935"/>
    <n v="7.3746312684365798E-3"/>
    <n v="220.11999867"/>
    <n v="4647.8"/>
    <n v="1100.59999335"/>
    <n v="3547.2000066500004"/>
    <n v="3.2229693149943182"/>
    <n v="5"/>
    <n v="929.56000000000006"/>
    <n v="1.5193412136497642E-4"/>
    <x v="221"/>
    <n v="220.11999867"/>
    <n v="990.53999401500005"/>
    <n v="3724.5600069825005"/>
    <n v="110.05999933499993"/>
    <n v="-177.36000033250002"/>
  </r>
  <r>
    <x v="4"/>
    <s v="france cheap flights"/>
    <s v="Broad"/>
    <s v="Geo Targeted New York"/>
    <s v="New York to France Sale"/>
    <s v="Postiion 1-4 Bid Strategy"/>
    <n v="6.25"/>
    <n v="78"/>
    <n v="212.7624993"/>
    <n v="2.7277243499999999"/>
    <n v="1275"/>
    <n v="6.1176470588235297E-2"/>
    <n v="1.2060313725490199"/>
    <n v="1.2820512820512799E-2"/>
    <n v="212.7624993"/>
    <n v="892.5"/>
    <n v="212.7624993"/>
    <n v="679.73750070000006"/>
    <n v="3.1948181795963704"/>
    <n v="1"/>
    <n v="892.5"/>
    <n v="7.8431372549019485E-4"/>
    <x v="222"/>
    <n v="212.7624993"/>
    <n v="191.48624937"/>
    <n v="713.72437573500008"/>
    <n v="21.276249930000006"/>
    <n v="-33.986875035000025"/>
  </r>
  <r>
    <x v="2"/>
    <s v="paris airlines"/>
    <s v="Broad"/>
    <s v="Air France Brand &amp; French Destinations"/>
    <s v="Paris"/>
    <s v=""/>
    <n v="5"/>
    <n v="218"/>
    <n v="507.92499887500003"/>
    <n v="2.3299311875000002"/>
    <n v="2724"/>
    <n v="8.0029368575624107E-2"/>
    <n v="1.5082599118942701"/>
    <n v="4.5871559633027499E-3"/>
    <n v="507.92499887500003"/>
    <n v="2094.4"/>
    <n v="507.92499887500003"/>
    <n v="1586.4750011250001"/>
    <n v="3.1234434308980141"/>
    <n v="1"/>
    <n v="2094.4"/>
    <n v="3.6710719530102783E-4"/>
    <x v="223"/>
    <n v="507.92499887500003"/>
    <n v="457.13249898750001"/>
    <n v="1665.7987511812501"/>
    <n v="50.792499887500014"/>
    <n v="-79.323750056249992"/>
  </r>
  <r>
    <x v="4"/>
    <s v="fly to france"/>
    <s v="Broad"/>
    <s v="Paris &amp; France Terms"/>
    <s v="France"/>
    <s v="Pos 3-6"/>
    <n v="10"/>
    <n v="133"/>
    <n v="350.33749948749994"/>
    <n v="2.6341165374999997"/>
    <n v="2440"/>
    <n v="5.4508196721311498E-2"/>
    <n v="1.17480737704918"/>
    <n v="2.2556390977443601E-2"/>
    <n v="116.77916649583331"/>
    <n v="1422.9"/>
    <n v="350.33749948749994"/>
    <n v="1072.5625005125003"/>
    <n v="3.0615121192607853"/>
    <n v="3"/>
    <n v="474.3"/>
    <n v="1.2295081967213116E-3"/>
    <x v="224"/>
    <n v="116.77916649583331"/>
    <n v="315.30374953874997"/>
    <n v="1126.1906255381252"/>
    <n v="35.033749948749971"/>
    <n v="-53.628125025624968"/>
  </r>
  <r>
    <x v="2"/>
    <s v="air france"/>
    <s v="Broad"/>
    <s v="Air France Brand &amp; French Destinations"/>
    <s v="Air France Brand"/>
    <s v=""/>
    <n v="5"/>
    <n v="3403"/>
    <n v="5461.2374683625003"/>
    <n v="1.6048302875"/>
    <n v="37720"/>
    <n v="9.0217391304347791E-2"/>
    <n v="1.65507158006363"/>
    <n v="7.3464590067587399E-3"/>
    <n v="218.44949873450003"/>
    <n v="22057.5"/>
    <n v="5461.2374683625003"/>
    <n v="16596.262531637498"/>
    <n v="3.0389197737291815"/>
    <n v="25"/>
    <n v="882.3"/>
    <n v="6.6277836691410342E-4"/>
    <x v="225"/>
    <n v="218.44949873450003"/>
    <n v="4915.1137215262506"/>
    <n v="17426.075658219375"/>
    <n v="546.12374683624967"/>
    <n v="-829.81312658187744"/>
  </r>
  <r>
    <x v="2"/>
    <s v="flight to paris"/>
    <s v="Broad"/>
    <s v="Air France Global Campaign"/>
    <s v="Paris"/>
    <s v="Position 1- 3"/>
    <n v="3.75"/>
    <n v="274"/>
    <n v="514.649997525"/>
    <n v="1.8782846625"/>
    <n v="7186"/>
    <n v="3.8129696632340698E-2"/>
    <n v="2.0801976064569998"/>
    <n v="1.4598540145985399E-2"/>
    <n v="128.66249938125"/>
    <n v="2062.9499999999998"/>
    <n v="514.649997525"/>
    <n v="1548.3000024749999"/>
    <n v="3.0084523655317583"/>
    <n v="4"/>
    <n v="515.73749999999995"/>
    <n v="5.5663790704146995E-4"/>
    <x v="226"/>
    <n v="128.66249938125"/>
    <n v="463.18499777250003"/>
    <n v="1625.7150025987501"/>
    <n v="51.464999752499978"/>
    <n v="-77.415000123750133"/>
  </r>
  <r>
    <x v="3"/>
    <s v="cheap flight to paris"/>
    <s v="Advanced"/>
    <s v="Unassigned"/>
    <s v="Unassigned"/>
    <s v="Position 1-2 Target"/>
    <n v="0.92500000000000004"/>
    <n v="416"/>
    <n v="368.3374968"/>
    <n v="0.88542667500000005"/>
    <n v="38048"/>
    <n v="1.09335576114382E-2"/>
    <n v="1.77627996215307"/>
    <n v="7.2115384615384593E-3"/>
    <n v="122.7791656"/>
    <n v="1471.35"/>
    <n v="368.3374968"/>
    <n v="1103.0125031999999"/>
    <n v="2.994570231873281"/>
    <n v="3"/>
    <n v="490.45"/>
    <n v="7.8847771236333151E-5"/>
    <x v="227"/>
    <n v="122.7791656"/>
    <n v="331.50374712000001"/>
    <n v="1158.16312836"/>
    <n v="36.833749679999983"/>
    <n v="-55.150625160000118"/>
  </r>
  <r>
    <x v="2"/>
    <s v="paris plane ticket"/>
    <s v="Broad"/>
    <s v="Air France Brand &amp; French Destinations"/>
    <s v="Paris"/>
    <s v=""/>
    <n v="5"/>
    <n v="36"/>
    <n v="99.237499650000004"/>
    <n v="2.7565972125"/>
    <n v="181"/>
    <n v="0.198895027624309"/>
    <n v="2.3292817679558002"/>
    <n v="2.7777777777777801E-2"/>
    <n v="99.237499650000004"/>
    <n v="390.15"/>
    <n v="99.237499650000004"/>
    <n v="290.91250034999996"/>
    <n v="2.9314775299258553"/>
    <n v="1"/>
    <n v="390.15"/>
    <n v="5.5248618784530324E-3"/>
    <x v="228"/>
    <n v="99.237499650000004"/>
    <n v="89.313749685000005"/>
    <n v="305.45812536749997"/>
    <n v="9.923749964999999"/>
    <n v="-14.545625017500015"/>
  </r>
  <r>
    <x v="5"/>
    <s v="flight bargain"/>
    <s v="Standard"/>
    <s v="Unassigned"/>
    <s v="Unassigned"/>
    <s v="Position 1-4 Bid Strategy"/>
    <n v="8.75"/>
    <n v="212"/>
    <n v="283.79999835000001"/>
    <n v="1.3386792375000001"/>
    <n v="10471"/>
    <n v="2.0246394804698701E-2"/>
    <n v="1.03145831343711"/>
    <n v="4.7169811320754698E-3"/>
    <n v="283.79999835000001"/>
    <n v="1111.8"/>
    <n v="283.79999835000001"/>
    <n v="828.00000164999994"/>
    <n v="2.9175475914867985"/>
    <n v="1"/>
    <n v="1111.8"/>
    <n v="9.5501862286314582E-5"/>
    <x v="229"/>
    <n v="283.79999835000001"/>
    <n v="255.419998515"/>
    <n v="869.40000173249996"/>
    <n v="28.379999835000007"/>
    <n v="-41.400000082500014"/>
  </r>
  <r>
    <x v="4"/>
    <s v="france tickets"/>
    <s v="Broad"/>
    <s v="Paris &amp; France Terms"/>
    <s v="France"/>
    <s v="Pos 3-6"/>
    <n v="10"/>
    <n v="83"/>
    <n v="277.92499992500001"/>
    <n v="3.3484939749999998"/>
    <n v="3292"/>
    <n v="2.5212636695018199E-2"/>
    <n v="1.51384264884569"/>
    <n v="2.40963855421687E-2"/>
    <n v="138.9624999625"/>
    <n v="1070.1500000000001"/>
    <n v="277.92499992500001"/>
    <n v="792.22500007500003"/>
    <n v="2.8504992364443194"/>
    <n v="2"/>
    <n v="535.07500000000005"/>
    <n v="6.0753341433778863E-4"/>
    <x v="230"/>
    <n v="138.9624999625"/>
    <n v="250.13249993250002"/>
    <n v="831.83625007875003"/>
    <n v="27.792499992499984"/>
    <n v="-39.611250003750001"/>
  </r>
  <r>
    <x v="4"/>
    <s v="paris flight"/>
    <s v="Broad"/>
    <s v="Geo Targeted New York"/>
    <s v="New York to Paris Sale"/>
    <s v="Position 5-10 Bid Strategy"/>
    <n v="6.25"/>
    <n v="202"/>
    <n v="456.062497775"/>
    <n v="2.2577351375000001"/>
    <n v="3564"/>
    <n v="5.6677890011223295E-2"/>
    <n v="1.96530583613917"/>
    <n v="9.9009900990098994E-3"/>
    <n v="228.0312488875"/>
    <n v="1747.6"/>
    <n v="456.062497775"/>
    <n v="1291.537502225"/>
    <n v="2.8319309492142994"/>
    <n v="2"/>
    <n v="873.8"/>
    <n v="5.611672278338939E-4"/>
    <x v="231"/>
    <n v="228.0312488875"/>
    <n v="410.45624799749999"/>
    <n v="1356.1143773362501"/>
    <n v="45.606249777500011"/>
    <n v="-64.576875111250047"/>
  </r>
  <r>
    <x v="0"/>
    <s v="nice flights"/>
    <s v="Standard"/>
    <s v="French Destinations"/>
    <s v="Nice"/>
    <s v=""/>
    <n v="6.25"/>
    <n v="189"/>
    <n v="295.72499958750001"/>
    <n v="1.5646825375"/>
    <n v="15038"/>
    <n v="1.25681606596622E-2"/>
    <n v="1.00033249102274"/>
    <n v="5.2910052910052898E-3"/>
    <n v="295.72499958750001"/>
    <n v="1120.3"/>
    <n v="295.72499958750001"/>
    <n v="824.5750004125"/>
    <n v="2.7883168537076024"/>
    <n v="1"/>
    <n v="1120.3"/>
    <n v="6.6498204548477236E-5"/>
    <x v="232"/>
    <n v="295.72499958750001"/>
    <n v="266.15249962875004"/>
    <n v="865.80375043312506"/>
    <n v="29.572499958749972"/>
    <n v="-41.228750020625057"/>
  </r>
  <r>
    <x v="2"/>
    <s v="paris plane tickets"/>
    <s v="Broad"/>
    <s v="Air France Brand &amp; French Destinations"/>
    <s v="Paris"/>
    <s v=""/>
    <n v="5"/>
    <n v="62"/>
    <n v="208.88749994999998"/>
    <n v="3.3691532249999998"/>
    <n v="478"/>
    <n v="0.129707112970711"/>
    <n v="2.2851464435146398"/>
    <n v="1.6129032258064498E-2"/>
    <n v="208.88749994999998"/>
    <n v="780.3"/>
    <n v="208.88749994999998"/>
    <n v="571.41250004999995"/>
    <n v="2.7355035614231356"/>
    <n v="1"/>
    <n v="780.3"/>
    <n v="2.0920502092050138E-3"/>
    <x v="233"/>
    <n v="208.88749994999998"/>
    <n v="187.99874995499999"/>
    <n v="599.98312505249999"/>
    <n v="20.888749994999984"/>
    <n v="-28.570625002500037"/>
  </r>
  <r>
    <x v="4"/>
    <s v="paris flights"/>
    <s v="Broad"/>
    <s v="Geo Targeted New York"/>
    <s v="New York to Paris Sale"/>
    <s v="Postiion 1-4 Bid Strategy"/>
    <n v="6.25"/>
    <n v="280"/>
    <n v="615.74999849999995"/>
    <n v="2.1991071375"/>
    <n v="5100"/>
    <n v="5.4901960784313697E-2"/>
    <n v="2.25620392156863"/>
    <n v="1.0714285714285701E-2"/>
    <n v="205.24999949999997"/>
    <n v="2283.1"/>
    <n v="615.74999849999995"/>
    <n v="1667.3500015"/>
    <n v="2.7078359814238802"/>
    <n v="3"/>
    <n v="761.0333333333333"/>
    <n v="5.8823529411764603E-4"/>
    <x v="234"/>
    <n v="205.24999949999997"/>
    <n v="554.17499865000002"/>
    <n v="1750.7175015750001"/>
    <n v="61.574999849999926"/>
    <n v="-83.36750007500018"/>
  </r>
  <r>
    <x v="4"/>
    <s v="paris tickets"/>
    <s v="Broad"/>
    <s v="Geo Targeted New York"/>
    <s v="New York to Paris Sale"/>
    <s v="Position 5-10 Bid Strategy"/>
    <n v="6.25"/>
    <n v="96"/>
    <n v="284.02499999999998"/>
    <n v="2.9585937499999999"/>
    <n v="3348"/>
    <n v="2.8673835125448001E-2"/>
    <n v="1.34529569892473"/>
    <n v="1.0416666666666701E-2"/>
    <n v="284.02499999999998"/>
    <n v="1050.5999999999999"/>
    <n v="284.02499999999998"/>
    <n v="766.57499999999993"/>
    <n v="2.6989701610773698"/>
    <n v="1"/>
    <n v="1050.5999999999999"/>
    <n v="2.9868578255675099E-4"/>
    <x v="235"/>
    <n v="284.02499999999998"/>
    <n v="255.62249999999997"/>
    <n v="804.90374999999995"/>
    <n v="28.402500000000003"/>
    <n v="-38.328750000000014"/>
  </r>
  <r>
    <x v="5"/>
    <s v="barcelona travel"/>
    <s v="Advanced"/>
    <s v="Unassigned"/>
    <s v="Unassigned"/>
    <s v="Position 1-4 Bid Strategy"/>
    <n v="1.2625"/>
    <n v="152"/>
    <n v="232.75"/>
    <n v="1.53125"/>
    <n v="10456"/>
    <n v="1.4537107880642698E-2"/>
    <n v="1.78854246365723"/>
    <n v="6.5789473684210497E-3"/>
    <n v="232.75"/>
    <n v="846.6"/>
    <n v="232.75"/>
    <n v="613.85"/>
    <n v="2.6373791621911922"/>
    <n v="1"/>
    <n v="846.6"/>
    <n v="9.5638867635807175E-5"/>
    <x v="236"/>
    <n v="232.75"/>
    <n v="209.47499999999999"/>
    <n v="644.54250000000002"/>
    <n v="23.275000000000006"/>
    <n v="-30.692499999999995"/>
  </r>
  <r>
    <x v="2"/>
    <s v="fly to france"/>
    <s v="Broad"/>
    <s v="Air France Global Campaign"/>
    <s v="France"/>
    <s v="Position 1- 3"/>
    <n v="2.5"/>
    <n v="244"/>
    <n v="313.09999784999997"/>
    <n v="1.2831967124999999"/>
    <n v="5015"/>
    <n v="4.8654037886340998E-2"/>
    <n v="2.3957527417746798"/>
    <n v="4.0983606557377103E-3"/>
    <n v="313.09999784999997"/>
    <n v="1132.2"/>
    <n v="313.09999784999997"/>
    <n v="819.10000215000014"/>
    <n v="2.6160971184113988"/>
    <n v="1"/>
    <n v="1132.2"/>
    <n v="1.9940179461615189E-4"/>
    <x v="237"/>
    <n v="313.09999784999997"/>
    <n v="281.78999806499996"/>
    <n v="860.05500225750018"/>
    <n v="31.309999785000002"/>
    <n v="-40.955000107500041"/>
  </r>
  <r>
    <x v="4"/>
    <s v="air france germany"/>
    <s v="Broad"/>
    <s v="Air France Branded"/>
    <s v="Air France Website"/>
    <s v=""/>
    <n v="15"/>
    <n v="10"/>
    <n v="28.725000000000001"/>
    <n v="2.8725000000000001"/>
    <n v="192"/>
    <n v="5.2083333333333301E-2"/>
    <n v="1.0104166666666701"/>
    <n v="0.1"/>
    <n v="28.725000000000001"/>
    <n v="103.7"/>
    <n v="28.725000000000001"/>
    <n v="74.974999999999994"/>
    <n v="2.6100957354221057"/>
    <n v="1"/>
    <n v="103.7"/>
    <n v="5.2083333333333304E-3"/>
    <x v="238"/>
    <n v="28.725000000000001"/>
    <n v="25.852500000000003"/>
    <n v="78.723749999999995"/>
    <n v="2.8724999999999987"/>
    <n v="-3.7487500000000011"/>
  </r>
  <r>
    <x v="2"/>
    <s v="paris fares"/>
    <s v="Broad"/>
    <s v="Air France Global Campaign"/>
    <s v="Paris"/>
    <s v="Position 1- 3"/>
    <n v="3.75"/>
    <n v="150"/>
    <n v="269.8125"/>
    <n v="1.7987500000000001"/>
    <n v="3051"/>
    <n v="4.9164208456243898E-2"/>
    <n v="2.4555883316945302"/>
    <n v="6.6666666666666697E-3"/>
    <n v="269.8125"/>
    <n v="960.5"/>
    <n v="269.8125"/>
    <n v="690.6875"/>
    <n v="2.5598795459810053"/>
    <n v="1"/>
    <n v="960.5"/>
    <n v="3.277613897082928E-4"/>
    <x v="239"/>
    <n v="269.8125"/>
    <n v="242.83125000000001"/>
    <n v="725.22187500000007"/>
    <n v="26.981249999999989"/>
    <n v="-34.534375000000068"/>
  </r>
  <r>
    <x v="2"/>
    <s v="france ticket"/>
    <s v="Broad"/>
    <s v="Air France Global Campaign"/>
    <s v="France"/>
    <s v="Position 1- 3"/>
    <n v="6.25"/>
    <n v="234"/>
    <n v="843.72499867499994"/>
    <n v="3.6056623874999998"/>
    <n v="7633"/>
    <n v="3.0656360539761601E-2"/>
    <n v="2.04650858116075"/>
    <n v="8.5470085470085496E-3"/>
    <n v="421.86249933749997"/>
    <n v="2968.2"/>
    <n v="843.72499867499994"/>
    <n v="2124.475001325"/>
    <n v="2.5179709083662467"/>
    <n v="2"/>
    <n v="1484.1"/>
    <n v="2.6202017555351803E-4"/>
    <x v="240"/>
    <n v="421.86249933749997"/>
    <n v="759.35249880749996"/>
    <n v="2230.69875139125"/>
    <n v="84.372499867499982"/>
    <n v="-106.22375006624998"/>
  </r>
  <r>
    <x v="1"/>
    <s v="paris flights"/>
    <s v="Broad"/>
    <s v="Air France Brand &amp; French Destinations"/>
    <s v="Paris"/>
    <s v="Position 1-4 Bid Strategy"/>
    <n v="0"/>
    <n v="93"/>
    <n v="392.98749948749997"/>
    <n v="4.2256720374999999"/>
    <n v="7349"/>
    <n v="1.2654782963668501E-2"/>
    <n v="1.6597768403864499"/>
    <n v="2.1505376344085999E-2"/>
    <n v="196.49374974374999"/>
    <n v="1372.75"/>
    <n v="392.98749948749997"/>
    <n v="979.76250051250008"/>
    <n v="2.4931136532083613"/>
    <n v="2"/>
    <n v="686.375"/>
    <n v="2.7214587018641907E-4"/>
    <x v="241"/>
    <n v="196.49374974374999"/>
    <n v="353.68874953874996"/>
    <n v="1028.7506255381252"/>
    <n v="39.298749948750014"/>
    <n v="-48.988125025625095"/>
  </r>
  <r>
    <x v="4"/>
    <s v="athens travel"/>
    <s v="Broad"/>
    <s v="Google_Yearlong 2006"/>
    <s v="Google|Athens"/>
    <s v="Postiion 1-4 Bid Strategy"/>
    <n v="6.25"/>
    <n v="51"/>
    <n v="201.45"/>
    <n v="3.95"/>
    <n v="5455"/>
    <n v="9.3492208982584799E-3"/>
    <n v="2.3242896425297901"/>
    <n v="1.9607843137254898E-2"/>
    <n v="201.45"/>
    <n v="687.65"/>
    <n v="201.45"/>
    <n v="486.2"/>
    <n v="2.4135021097046416"/>
    <n v="1"/>
    <n v="687.65"/>
    <n v="1.833180568285976E-4"/>
    <x v="242"/>
    <n v="201.45"/>
    <n v="181.30500000000001"/>
    <n v="510.51"/>
    <n v="20.144999999999982"/>
    <n v="-24.310000000000002"/>
  </r>
  <r>
    <x v="2"/>
    <s v="flights to france"/>
    <s v="Broad"/>
    <s v="Air France Global Campaign"/>
    <s v="France"/>
    <s v="Position 1- 3"/>
    <n v="6.25"/>
    <n v="911"/>
    <n v="2533.2499949499997"/>
    <n v="2.7807354499999999"/>
    <n v="43629"/>
    <n v="2.08806069357537E-2"/>
    <n v="1.84023929038025"/>
    <n v="3.2930845225027398E-3"/>
    <n v="844.41666498333325"/>
    <n v="8634.2999999999993"/>
    <n v="2533.2499949499997"/>
    <n v="6101.0500050499995"/>
    <n v="2.4083884406246372"/>
    <n v="3"/>
    <n v="2878.1"/>
    <n v="6.8761603520593867E-5"/>
    <x v="243"/>
    <n v="844.41666498333325"/>
    <n v="2279.924995455"/>
    <n v="6406.1025053024996"/>
    <n v="253.3249994949997"/>
    <n v="-305.05250025250007"/>
  </r>
  <r>
    <x v="2"/>
    <s v="paris airfare"/>
    <s v="Broad"/>
    <s v="Air France Brand &amp; French Destinations"/>
    <s v="Paris"/>
    <s v=""/>
    <n v="5"/>
    <n v="628"/>
    <n v="1432.7249933000001"/>
    <n v="2.281409225"/>
    <n v="4020"/>
    <n v="0.156218905472637"/>
    <n v="1.61296019900498"/>
    <n v="9.5541401273885398E-3"/>
    <n v="238.78749888333334"/>
    <n v="4749.8"/>
    <n v="1432.7249933000001"/>
    <n v="3317.0750066999999"/>
    <n v="2.3152210104604727"/>
    <n v="6"/>
    <n v="791.63333333333333"/>
    <n v="1.4925373134328384E-3"/>
    <x v="244"/>
    <n v="238.78749888333334"/>
    <n v="1289.45249397"/>
    <n v="3482.9287570350002"/>
    <n v="143.27249933000007"/>
    <n v="-165.85375033500031"/>
  </r>
  <r>
    <x v="5"/>
    <s v="athens"/>
    <s v="Advanced"/>
    <s v="Unassigned"/>
    <s v="Unassigned"/>
    <s v="Position 1-4 Bid Strategy"/>
    <n v="0.71250000000000002"/>
    <n v="653"/>
    <n v="440.18749589999999"/>
    <n v="0.67410029999999999"/>
    <n v="287973"/>
    <n v="2.26757369614512E-3"/>
    <n v="2.0004830313953001"/>
    <n v="1.5313935681470102E-3"/>
    <n v="440.18749589999999"/>
    <n v="1453.5"/>
    <n v="440.18749589999999"/>
    <n v="1013.3125041000001"/>
    <n v="2.3020020185448438"/>
    <n v="1"/>
    <n v="1453.5"/>
    <n v="3.4725477735759796E-6"/>
    <x v="245"/>
    <n v="440.18749589999999"/>
    <n v="396.16874631000002"/>
    <n v="1063.978129305"/>
    <n v="44.01874958999997"/>
    <n v="-50.665625204999969"/>
  </r>
  <r>
    <x v="4"/>
    <s v="flight to spain"/>
    <s v="Broad"/>
    <s v="Google_Yearlong 2006"/>
    <s v="Google|Spain"/>
    <s v="Postiion 1-4 Bid Strategy"/>
    <n v="6.25"/>
    <n v="156"/>
    <n v="390.63749985000004"/>
    <n v="2.5040865375000001"/>
    <n v="1987"/>
    <n v="7.8510317060895798E-2"/>
    <n v="2.1577755410166102"/>
    <n v="6.41025641025641E-3"/>
    <n v="390.63749985000004"/>
    <n v="1275"/>
    <n v="390.63749985000004"/>
    <n v="884.36250014999996"/>
    <n v="2.2638955565955245"/>
    <n v="1"/>
    <n v="1275"/>
    <n v="5.0327126321087054E-4"/>
    <x v="246"/>
    <n v="390.63749985000004"/>
    <n v="351.57374986500002"/>
    <n v="928.58062515749998"/>
    <n v="39.063749985000015"/>
    <n v="-44.218125007500021"/>
  </r>
  <r>
    <x v="0"/>
    <s v="airline ticket"/>
    <s v="Advanced"/>
    <s v="General Terms"/>
    <s v="General Terms"/>
    <s v="Position 2-5 Bid Strategy"/>
    <n v="6.25"/>
    <n v="518"/>
    <n v="606.47499570000002"/>
    <n v="1.17080115"/>
    <n v="144298"/>
    <n v="3.5897933443290995E-3"/>
    <n v="3.5704131034387201"/>
    <n v="1.9305019305019299E-3"/>
    <n v="606.47499570000002"/>
    <n v="1977.95"/>
    <n v="606.47499570000002"/>
    <n v="1371.4750042999999"/>
    <n v="2.2613875494026403"/>
    <n v="1"/>
    <n v="1977.95"/>
    <n v="6.9301029813303061E-6"/>
    <x v="247"/>
    <n v="606.47499570000002"/>
    <n v="545.82749612999999"/>
    <n v="1440.0487545149999"/>
    <n v="60.647499570000036"/>
    <n v="-68.573750215000018"/>
  </r>
  <r>
    <x v="4"/>
    <s v="paris airlines"/>
    <s v="Broad"/>
    <s v="Paris &amp; France Terms"/>
    <s v="Paris"/>
    <s v="Position 5-10 Bid Strategy"/>
    <n v="10"/>
    <n v="571"/>
    <n v="1781.1749946625002"/>
    <n v="3.1193957875000002"/>
    <n v="12481"/>
    <n v="4.5749539299735603E-2"/>
    <n v="1.5193654354618999"/>
    <n v="7.005253940455339E-3"/>
    <n v="445.29374866562506"/>
    <n v="5776.6"/>
    <n v="1781.1749946625002"/>
    <n v="3995.4250053374999"/>
    <n v="2.2431400717561494"/>
    <n v="4"/>
    <n v="1444.15"/>
    <n v="3.2048714045348922E-4"/>
    <x v="248"/>
    <n v="445.29374866562506"/>
    <n v="1603.0574951962503"/>
    <n v="4195.1962556043754"/>
    <n v="178.11749946624991"/>
    <n v="-199.77125026687554"/>
  </r>
  <r>
    <x v="2"/>
    <s v="paris ticket"/>
    <s v="Broad"/>
    <s v="Air France Brand &amp; French Destinations"/>
    <s v="Paris"/>
    <s v=""/>
    <n v="5"/>
    <n v="35"/>
    <n v="94.049999749999998"/>
    <n v="2.6871428499999999"/>
    <n v="488"/>
    <n v="7.1721311475409791E-2"/>
    <n v="1.64549180327869"/>
    <n v="2.8571428571428598E-2"/>
    <n v="94.049999749999998"/>
    <n v="300.05"/>
    <n v="94.049999749999998"/>
    <n v="206.00000025000003"/>
    <n v="2.1903243040678482"/>
    <n v="1"/>
    <n v="300.05"/>
    <n v="2.049180327868853E-3"/>
    <x v="249"/>
    <n v="94.049999749999998"/>
    <n v="84.644999775000002"/>
    <n v="216.30000026250005"/>
    <n v="9.4049999749999955"/>
    <n v="-10.300000012500021"/>
  </r>
  <r>
    <x v="4"/>
    <s v="france tickets"/>
    <s v="Broad"/>
    <s v="Geo Targeted New York"/>
    <s v="New York to France Sale"/>
    <s v="Position 5-10 Bid Strategy"/>
    <n v="6.25"/>
    <n v="70"/>
    <n v="224.39999925000001"/>
    <n v="3.2057142750000001"/>
    <n v="2087"/>
    <n v="3.3540967896502204E-2"/>
    <n v="1.7939817920459999"/>
    <n v="1.4285714285714299E-2"/>
    <n v="224.39999925000001"/>
    <n v="705.5"/>
    <n v="224.39999925000001"/>
    <n v="481.10000074999999"/>
    <n v="2.1439394044472126"/>
    <n v="1"/>
    <n v="705.5"/>
    <n v="4.7915668423574619E-4"/>
    <x v="250"/>
    <n v="224.39999925000001"/>
    <n v="201.95999932500001"/>
    <n v="505.1550007875"/>
    <n v="22.439999924999995"/>
    <n v="-24.055000037500008"/>
  </r>
  <r>
    <x v="2"/>
    <s v="paris cheap flights"/>
    <s v="Broad"/>
    <s v="Air France Brand &amp; French Destinations"/>
    <s v="Paris"/>
    <s v=""/>
    <n v="5"/>
    <n v="314"/>
    <n v="704.68749779999996"/>
    <n v="2.2442276999999997"/>
    <n v="2321"/>
    <n v="0.13528651443343398"/>
    <n v="1.6569151227918999"/>
    <n v="6.3694267515923596E-3"/>
    <n v="352.34374889999998"/>
    <n v="2201.5"/>
    <n v="704.68749779999996"/>
    <n v="1496.8125021999999"/>
    <n v="2.1240798323696328"/>
    <n v="2"/>
    <n v="1100.75"/>
    <n v="8.6169754416200032E-4"/>
    <x v="251"/>
    <n v="352.34374889999998"/>
    <n v="634.21874802000002"/>
    <n v="1571.6531273099999"/>
    <n v="70.468749779999939"/>
    <n v="-74.840625110000019"/>
  </r>
  <r>
    <x v="5"/>
    <s v="airfare special"/>
    <s v="Standard"/>
    <s v="Unassigned"/>
    <s v="Unassigned"/>
    <s v="Position 1-4 Bid Strategy"/>
    <n v="1.325"/>
    <n v="913"/>
    <n v="1106.4874907624999"/>
    <n v="1.2119249624999999"/>
    <n v="90420"/>
    <n v="1.00973236009732E-2"/>
    <n v="2.8414399469144"/>
    <n v="1.0952902519167601E-3"/>
    <n v="1106.4874907624999"/>
    <n v="3388.95"/>
    <n v="1106.4874907624999"/>
    <n v="2282.4625092374999"/>
    <n v="2.0628001023894225"/>
    <n v="1"/>
    <n v="3388.95"/>
    <n v="1.1059500110594984E-5"/>
    <x v="252"/>
    <n v="1106.4874907624999"/>
    <n v="995.83874168624993"/>
    <n v="2396.5856346993751"/>
    <n v="110.64874907624994"/>
    <n v="-114.12312546187513"/>
  </r>
  <r>
    <x v="2"/>
    <s v="french airlines"/>
    <s v="Broad"/>
    <s v="Air France Global Campaign"/>
    <s v="Air France"/>
    <s v="Position 1- 3"/>
    <n v="5"/>
    <n v="370"/>
    <n v="1068.862498125"/>
    <n v="2.8888175624999999"/>
    <n v="38742"/>
    <n v="9.550358783748901E-3"/>
    <n v="1.69793763873832"/>
    <n v="8.1081081081081103E-3"/>
    <n v="356.28749937499998"/>
    <n v="3207.9"/>
    <n v="1068.862498125"/>
    <n v="2139.0375018750001"/>
    <n v="2.0012279461832581"/>
    <n v="3"/>
    <n v="1069.3"/>
    <n v="7.7435341489855971E-5"/>
    <x v="253"/>
    <n v="356.28749937499998"/>
    <n v="961.97624831250005"/>
    <n v="2245.9893769687501"/>
    <n v="106.88624981249995"/>
    <n v="-106.95187509375"/>
  </r>
  <r>
    <x v="2"/>
    <s v="paris fares"/>
    <s v="Broad"/>
    <s v="Air France Brand &amp; French Destinations"/>
    <s v="Paris"/>
    <s v=""/>
    <n v="5"/>
    <n v="167"/>
    <n v="457.51249860000001"/>
    <n v="2.7395958"/>
    <n v="1298"/>
    <n v="0.12865947611710302"/>
    <n v="1.5603235747303501"/>
    <n v="1.19760479041916E-2"/>
    <n v="228.75624930000001"/>
    <n v="1367.65"/>
    <n v="457.51249860000001"/>
    <n v="910.13750140000002"/>
    <n v="1.9893172409170112"/>
    <n v="2"/>
    <n v="683.82500000000005"/>
    <n v="1.5408320493066209E-3"/>
    <x v="254"/>
    <n v="228.75624930000001"/>
    <n v="411.76124874000004"/>
    <n v="955.64437647000011"/>
    <n v="45.751249859999973"/>
    <n v="-45.506875070000092"/>
  </r>
  <r>
    <x v="4"/>
    <s v="france airfare"/>
    <s v="Broad"/>
    <s v="Paris &amp; France Terms"/>
    <s v="France"/>
    <s v="Pos 3-6"/>
    <n v="10"/>
    <n v="683"/>
    <n v="2195.8249966375001"/>
    <n v="3.2149707125"/>
    <n v="5310"/>
    <n v="0.12862523540489598"/>
    <n v="1.20844444444444"/>
    <n v="4.3923865300146405E-3"/>
    <n v="731.94166554583342"/>
    <n v="6447.25"/>
    <n v="2195.8249966375001"/>
    <n v="4251.4250033624994"/>
    <n v="1.9361401796011843"/>
    <n v="3"/>
    <n v="2149.0833333333335"/>
    <n v="5.6497175141242734E-4"/>
    <x v="255"/>
    <n v="731.94166554583342"/>
    <n v="1976.2424969737501"/>
    <n v="4463.9962535306249"/>
    <n v="219.58249966375001"/>
    <n v="-212.57125016812552"/>
  </r>
  <r>
    <x v="2"/>
    <s v="paris cheap flights"/>
    <s v="Broad"/>
    <s v="Air France Global Campaign"/>
    <s v="Paris"/>
    <s v="Position 1- 3"/>
    <n v="1.25"/>
    <n v="967"/>
    <n v="1059.58749405"/>
    <n v="1.09574715"/>
    <n v="38390"/>
    <n v="2.5188851263349799E-2"/>
    <n v="1.30734566293306"/>
    <n v="4.1365046535677399E-3"/>
    <n v="264.89687351250001"/>
    <n v="3092.3"/>
    <n v="1059.58749405"/>
    <n v="2032.7125059500001"/>
    <n v="1.9183998653858028"/>
    <n v="4"/>
    <n v="773.07500000000005"/>
    <n v="1.0419380046887209E-4"/>
    <x v="256"/>
    <n v="264.89687351250001"/>
    <n v="953.6287446450001"/>
    <n v="2134.3481312475001"/>
    <n v="105.95874940499993"/>
    <n v="-101.63562529749993"/>
  </r>
  <r>
    <x v="5"/>
    <s v="air flight"/>
    <s v="Standard"/>
    <s v="Unassigned"/>
    <s v="Unassigned"/>
    <s v="Position 1-4 Bid Strategy"/>
    <n v="1.1625000000000001"/>
    <n v="1201"/>
    <n v="1335.5124954125001"/>
    <n v="1.1120004125"/>
    <n v="290767"/>
    <n v="4.1304549690989699E-3"/>
    <n v="2.4996639921311599"/>
    <n v="2.4979184013322201E-3"/>
    <n v="445.17083180416671"/>
    <n v="3861.55"/>
    <n v="1335.5124954125001"/>
    <n v="2526.0375045874998"/>
    <n v="1.8914368178990957"/>
    <n v="3"/>
    <n v="1287.1833333333334"/>
    <n v="1.0317539473186424E-5"/>
    <x v="257"/>
    <n v="445.17083180416671"/>
    <n v="1201.9612458712502"/>
    <n v="2652.339379816875"/>
    <n v="133.55124954124994"/>
    <n v="-126.30187522937513"/>
  </r>
  <r>
    <x v="5"/>
    <s v="flight to athens"/>
    <s v="Advanced"/>
    <s v="Unassigned"/>
    <s v="Unassigned"/>
    <s v="Position 1-4 Bid Strategy"/>
    <n v="1.075"/>
    <n v="1178"/>
    <n v="1364.537492725"/>
    <n v="1.1583510125000001"/>
    <n v="55974"/>
    <n v="2.1045485403937501E-2"/>
    <n v="1.44368278129131"/>
    <n v="3.3955857385398998E-3"/>
    <n v="341.13437318125"/>
    <n v="3914.25"/>
    <n v="1364.537492725"/>
    <n v="2549.712507275"/>
    <n v="1.868554378951647"/>
    <n v="4"/>
    <n v="978.5625"/>
    <n v="7.1461750098259804E-5"/>
    <x v="258"/>
    <n v="341.13437318125"/>
    <n v="1228.0837434525001"/>
    <n v="2677.1981326387499"/>
    <n v="136.45374927249986"/>
    <n v="-127.48562536374993"/>
  </r>
  <r>
    <x v="3"/>
    <s v="paris trip"/>
    <s v="Advanced"/>
    <s v="Unassigned"/>
    <s v="Unassigned"/>
    <s v="Position 1-2 Target"/>
    <n v="1.2625"/>
    <n v="509"/>
    <n v="1164.9249941625001"/>
    <n v="2.2886542125"/>
    <n v="26315"/>
    <n v="1.9342580277408303E-2"/>
    <n v="1.3576781303439101"/>
    <n v="1.9646365422396899E-3"/>
    <n v="1164.9249941625001"/>
    <n v="3264"/>
    <n v="1164.9249941625001"/>
    <n v="2099.0750058374997"/>
    <n v="1.8018971318806567"/>
    <n v="1"/>
    <n v="3264"/>
    <n v="3.800114003420107E-5"/>
    <x v="259"/>
    <n v="1164.9249941625001"/>
    <n v="1048.4324947462501"/>
    <n v="2204.0287561293749"/>
    <n v="116.49249941624998"/>
    <n v="-104.95375029187517"/>
  </r>
  <r>
    <x v="2"/>
    <s v="paris fare"/>
    <s v="Broad"/>
    <s v="Air France Global Campaign"/>
    <s v="Paris"/>
    <s v="Position 1- 3"/>
    <n v="2.5"/>
    <n v="168"/>
    <n v="270.53749799999997"/>
    <n v="1.61034225"/>
    <n v="6048"/>
    <n v="2.7777777777777801E-2"/>
    <n v="1.9691798941798899"/>
    <n v="5.9523809523809503E-3"/>
    <n v="270.53749799999997"/>
    <n v="756.5"/>
    <n v="270.53749799999997"/>
    <n v="485.96250200000003"/>
    <n v="1.7962851937072326"/>
    <n v="1"/>
    <n v="756.5"/>
    <n v="1.6534391534391542E-4"/>
    <x v="260"/>
    <n v="270.53749799999997"/>
    <n v="243.48374819999998"/>
    <n v="510.26062710000008"/>
    <n v="27.053749799999991"/>
    <n v="-24.29812510000005"/>
  </r>
  <r>
    <x v="4"/>
    <s v="france airline"/>
    <s v="Broad"/>
    <s v="Geo Targeted New York"/>
    <s v="New York to France Sale"/>
    <s v="Position 5-10 Bid Strategy"/>
    <n v="6.25"/>
    <n v="77"/>
    <n v="141.93749955000001"/>
    <n v="1.8433441500000001"/>
    <n v="1319"/>
    <n v="5.8377558756633793E-2"/>
    <n v="1.2260955269143301"/>
    <n v="1.2987012987013E-2"/>
    <n v="141.93749955000001"/>
    <n v="387.6"/>
    <n v="141.93749955000001"/>
    <n v="245.66250045000001"/>
    <n v="1.7307794009958659"/>
    <n v="1"/>
    <n v="387.6"/>
    <n v="7.5815011372251759E-4"/>
    <x v="261"/>
    <n v="141.93749955000001"/>
    <n v="127.74374959500001"/>
    <n v="257.94562547250001"/>
    <n v="14.193749955000001"/>
    <n v="-12.283125022500002"/>
  </r>
  <r>
    <x v="5"/>
    <s v="india flights"/>
    <s v="Standard"/>
    <s v="Unassigned"/>
    <s v="Unassigned"/>
    <s v="Position 5-10 Bid Strategy"/>
    <n v="0.53749999999999998"/>
    <n v="493"/>
    <n v="275.64999923750003"/>
    <n v="0.55912778750000003"/>
    <n v="13720"/>
    <n v="3.5932944606413997E-2"/>
    <n v="2.05760932944606"/>
    <n v="2.02839756592292E-3"/>
    <n v="275.64999923750003"/>
    <n v="726.75"/>
    <n v="275.64999923750003"/>
    <n v="451.10000076249997"/>
    <n v="1.636495563251688"/>
    <n v="1"/>
    <n v="726.75"/>
    <n v="7.2886297376093266E-5"/>
    <x v="262"/>
    <n v="275.64999923750003"/>
    <n v="248.08499931375002"/>
    <n v="473.65500080062498"/>
    <n v="27.564999923750008"/>
    <n v="-22.555000038125002"/>
  </r>
  <r>
    <x v="4"/>
    <s v="flights to spain"/>
    <s v="Broad"/>
    <s v="Western Europe Destinations"/>
    <s v="Spain"/>
    <s v="Position 5-10 Bid Strategy"/>
    <n v="6.25"/>
    <n v="1444"/>
    <n v="3949.9624903499998"/>
    <n v="2.7354310874999999"/>
    <n v="14923"/>
    <n v="9.6763385378275099E-2"/>
    <n v="1.4949949742009001"/>
    <n v="5.5401662049861496E-3"/>
    <n v="493.74531129374998"/>
    <n v="10378.5"/>
    <n v="3949.9624903499998"/>
    <n v="6428.5375096500002"/>
    <n v="1.6274933054061427"/>
    <n v="8"/>
    <n v="1297.3125"/>
    <n v="5.3608523755277059E-4"/>
    <x v="263"/>
    <n v="493.74531129374998"/>
    <n v="3554.9662413149999"/>
    <n v="6749.9643851325009"/>
    <n v="394.99624903499989"/>
    <n v="-321.42687548250069"/>
  </r>
  <r>
    <x v="4"/>
    <s v="air france uk"/>
    <s v="Broad"/>
    <s v="Air France Branded"/>
    <s v="Air France Website"/>
    <s v=""/>
    <n v="10"/>
    <n v="59"/>
    <n v="159.76249952499998"/>
    <n v="2.7078389749999996"/>
    <n v="766"/>
    <n v="7.7023498694516995E-2"/>
    <n v="1.0391514360313301"/>
    <n v="1.6949152542372902E-2"/>
    <n v="159.76249952499998"/>
    <n v="417.35"/>
    <n v="159.76249952499998"/>
    <n v="257.58750047500007"/>
    <n v="1.6123151630755015"/>
    <n v="1"/>
    <n v="417.35"/>
    <n v="1.3054830287206286E-3"/>
    <x v="264"/>
    <n v="159.76249952499998"/>
    <n v="143.7862495725"/>
    <n v="270.46687549875008"/>
    <n v="15.976249952499984"/>
    <n v="-12.879375023750015"/>
  </r>
  <r>
    <x v="4"/>
    <s v="paris flights"/>
    <s v="Broad"/>
    <s v="Geo Targeted Chicago"/>
    <s v="Chicago to Paris Sale"/>
    <s v="Position 5-10 Bid Strategy"/>
    <n v="6.25"/>
    <n v="53"/>
    <n v="104.53749945"/>
    <n v="1.97240565"/>
    <n v="1016"/>
    <n v="5.2165354330708701E-2"/>
    <n v="2.4402952755905498"/>
    <n v="3.77358490566038E-2"/>
    <n v="52.268749724999999"/>
    <n v="269.45"/>
    <n v="104.53749945"/>
    <n v="164.91250055"/>
    <n v="1.5775439571220775"/>
    <n v="2"/>
    <n v="134.72499999999999"/>
    <n v="1.968503937007877E-3"/>
    <x v="265"/>
    <n v="52.268749724999999"/>
    <n v="94.083749505"/>
    <n v="173.15812557750002"/>
    <n v="10.453749944999998"/>
    <n v="-8.2456250275000116"/>
  </r>
  <r>
    <x v="3"/>
    <s v="ticket paris"/>
    <s v="Advanced"/>
    <s v="Unassigned"/>
    <s v="Unassigned"/>
    <s v="Position 1-2 Target"/>
    <n v="0.6875"/>
    <n v="120"/>
    <n v="86.487499499999998"/>
    <n v="0.72072916249999996"/>
    <n v="15070"/>
    <n v="7.9628400796283999E-3"/>
    <n v="2.60929661579297"/>
    <n v="8.3333333333333297E-3"/>
    <n v="86.487499499999998"/>
    <n v="222.7"/>
    <n v="86.487499499999998"/>
    <n v="136.21250049999998"/>
    <n v="1.5749385898247639"/>
    <n v="1"/>
    <n v="222.7"/>
    <n v="6.6357000663569977E-5"/>
    <x v="266"/>
    <n v="86.487499499999998"/>
    <n v="77.838749550000003"/>
    <n v="143.02312552499998"/>
    <n v="8.6487499499999956"/>
    <n v="-6.8106250250000073"/>
  </r>
  <r>
    <x v="5"/>
    <s v="europe travel"/>
    <s v="Standard"/>
    <s v="Unassigned"/>
    <s v="Unassigned"/>
    <s v="Position 1-4 Bid Strategy"/>
    <n v="6.2625000000000002"/>
    <n v="5873"/>
    <n v="9668.5749837250005"/>
    <n v="1.646275325"/>
    <n v="4132197"/>
    <n v="1.4212778335592399E-3"/>
    <n v="1.07177968523766"/>
    <n v="2.3837902264600701E-3"/>
    <n v="690.61249883750008"/>
    <n v="24824.25"/>
    <n v="9668.5749837250005"/>
    <n v="15155.675016275"/>
    <n v="1.5675190027265"/>
    <n v="14"/>
    <n v="1773.1607142857142"/>
    <n v="3.3880282087228586E-6"/>
    <x v="267"/>
    <n v="690.61249883750008"/>
    <n v="8701.7174853525012"/>
    <n v="15913.45876708875"/>
    <n v="966.85749837249932"/>
    <n v="-757.78375081375088"/>
  </r>
  <r>
    <x v="1"/>
    <s v="flights to paris"/>
    <s v="Broad"/>
    <s v="Air France Brand &amp; French Destinations"/>
    <s v="Paris"/>
    <s v="Position 1-4 Bid Strategy"/>
    <n v="0"/>
    <n v="174"/>
    <n v="253.78749989999997"/>
    <n v="1.4585488499999999"/>
    <n v="6152"/>
    <n v="2.8283485045513701E-2"/>
    <n v="1.6374674902470701"/>
    <n v="5.74712643678161E-3"/>
    <n v="253.78749989999997"/>
    <n v="644.29999999999995"/>
    <n v="253.78749989999997"/>
    <n v="390.51250010000001"/>
    <n v="1.5387381185199187"/>
    <n v="1"/>
    <n v="644.29999999999995"/>
    <n v="1.6254876462938912E-4"/>
    <x v="268"/>
    <n v="253.78749989999997"/>
    <n v="228.40874990999998"/>
    <n v="410.03812510500001"/>
    <n v="25.378749989999989"/>
    <n v="-19.525625004999995"/>
  </r>
  <r>
    <x v="2"/>
    <s v="france airfares"/>
    <s v="Broad"/>
    <s v="Air France Global Campaign"/>
    <s v="France"/>
    <s v="Position 1- 3"/>
    <n v="5"/>
    <n v="235"/>
    <n v="680.77499856249995"/>
    <n v="2.8969148874999999"/>
    <n v="6871"/>
    <n v="3.4201717362829301E-2"/>
    <n v="2.5489157327899901"/>
    <n v="4.2553191489361703E-3"/>
    <n v="680.77499856249995"/>
    <n v="1709.35"/>
    <n v="680.77499856249995"/>
    <n v="1028.5750014374998"/>
    <n v="1.51088833110705"/>
    <n v="1"/>
    <n v="1709.35"/>
    <n v="1.4553922282055021E-4"/>
    <x v="269"/>
    <n v="680.77499856249995"/>
    <n v="612.69749870624992"/>
    <n v="1080.003751509375"/>
    <n v="68.077499856250029"/>
    <n v="-51.428750071875129"/>
  </r>
  <r>
    <x v="5"/>
    <s v="european flight"/>
    <s v="Advanced"/>
    <s v="Unassigned"/>
    <s v="Unassigned"/>
    <s v="Position 1-4 Bid Strategy"/>
    <n v="4.45"/>
    <n v="1220"/>
    <n v="1011.6749960000001"/>
    <n v="0.82924180000000003"/>
    <n v="20090"/>
    <n v="6.0726729716276802E-2"/>
    <n v="1.73134395221503"/>
    <n v="2.4590163934426201E-3"/>
    <n v="337.22499866666669"/>
    <n v="2538.9499999999998"/>
    <n v="1011.6749960000001"/>
    <n v="1527.2750039999996"/>
    <n v="1.5096498480624696"/>
    <n v="3"/>
    <n v="846.31666666666661"/>
    <n v="1.4932802389248378E-4"/>
    <x v="270"/>
    <n v="337.22499866666669"/>
    <n v="910.50749640000004"/>
    <n v="1603.6387541999998"/>
    <n v="101.16749960000004"/>
    <n v="-76.36375020000014"/>
  </r>
  <r>
    <x v="2"/>
    <s v="paris flight"/>
    <s v="Broad"/>
    <s v="Air France Brand &amp; French Destinations"/>
    <s v="Paris"/>
    <s v=""/>
    <n v="5"/>
    <n v="286"/>
    <n v="539.34999689999995"/>
    <n v="1.8858391499999998"/>
    <n v="3328"/>
    <n v="8.59375E-2"/>
    <n v="1.5294771634615401"/>
    <n v="1.04895104895105E-2"/>
    <n v="179.78333229999998"/>
    <n v="1335.35"/>
    <n v="539.34999689999995"/>
    <n v="796.00000309999996"/>
    <n v="1.4758505750906403"/>
    <n v="3"/>
    <n v="445.11666666666662"/>
    <n v="9.0144230769230861E-4"/>
    <x v="271"/>
    <n v="179.78333229999998"/>
    <n v="485.41499720999997"/>
    <n v="835.80000325499998"/>
    <n v="53.934999689999984"/>
    <n v="-39.800000155000021"/>
  </r>
  <r>
    <x v="2"/>
    <s v="travel to paris"/>
    <s v="Broad"/>
    <s v="Air France Brand &amp; French Destinations"/>
    <s v="Paris"/>
    <s v=""/>
    <n v="5"/>
    <n v="688"/>
    <n v="2176.7499990000001"/>
    <n v="3.1638808125"/>
    <n v="8961"/>
    <n v="7.6777145407878597E-2"/>
    <n v="1.75482647026002"/>
    <n v="1.0174418604651202E-2"/>
    <n v="310.9642855714286"/>
    <n v="5273.4"/>
    <n v="2176.7499990000001"/>
    <n v="3096.6500009999995"/>
    <n v="1.4226025048455735"/>
    <n v="7"/>
    <n v="753.34285714285704"/>
    <n v="7.8116281664993058E-4"/>
    <x v="272"/>
    <n v="310.9642855714286"/>
    <n v="1959.0749991000002"/>
    <n v="3251.4825010499994"/>
    <n v="217.67499989999988"/>
    <n v="-154.83250004999991"/>
  </r>
  <r>
    <x v="2"/>
    <s v="paris cheap tickets"/>
    <s v="Broad"/>
    <s v="Air France Brand &amp; French Destinations"/>
    <s v="Paris"/>
    <s v=""/>
    <n v="5"/>
    <n v="362"/>
    <n v="720.98749935000001"/>
    <n v="1.9916781750000001"/>
    <n v="3092"/>
    <n v="0.11707632600258699"/>
    <n v="2.56688227684347"/>
    <n v="5.5248618784530402E-3"/>
    <n v="360.493749675"/>
    <n v="1737.4"/>
    <n v="720.98749935000001"/>
    <n v="1016.4125006500001"/>
    <n v="1.4097505179581309"/>
    <n v="2"/>
    <n v="868.7"/>
    <n v="6.4683053040103325E-4"/>
    <x v="273"/>
    <n v="360.493749675"/>
    <n v="648.88874941500001"/>
    <n v="1067.2331256825"/>
    <n v="72.098749935000001"/>
    <n v="-50.820625032499947"/>
  </r>
  <r>
    <x v="4"/>
    <s v="france flight"/>
    <s v="Broad"/>
    <s v="Geo Targeted New York"/>
    <s v="New York to France Sale"/>
    <s v="Position 5-10 Bid Strategy"/>
    <n v="6.25"/>
    <n v="107"/>
    <n v="314.39999925000006"/>
    <n v="2.9383177500000004"/>
    <n v="2912"/>
    <n v="3.6744505494505503E-2"/>
    <n v="1.8042410714285699"/>
    <n v="1.86915887850467E-2"/>
    <n v="157.19999962500003"/>
    <n v="756.5"/>
    <n v="314.39999925000006"/>
    <n v="442.10000074999994"/>
    <n v="1.4061704892004698"/>
    <n v="2"/>
    <n v="378.25"/>
    <n v="6.8681318681318589E-4"/>
    <x v="274"/>
    <n v="157.19999962500003"/>
    <n v="282.95999932500007"/>
    <n v="464.20500078749996"/>
    <n v="31.439999924999995"/>
    <n v="-22.10500003750002"/>
  </r>
  <r>
    <x v="4"/>
    <s v="airfrance.com/us"/>
    <s v="Broad"/>
    <s v="Air France Branded"/>
    <s v="Air France Website"/>
    <s v=""/>
    <n v="10"/>
    <n v="141"/>
    <n v="104.9624991375"/>
    <n v="0.74441488750000007"/>
    <n v="296"/>
    <n v="0.47635135135135104"/>
    <n v="1.01013513513514"/>
    <n v="7.0921985815602792E-3"/>
    <n v="104.9624991375"/>
    <n v="249.05"/>
    <n v="104.9624991375"/>
    <n v="144.08750086250001"/>
    <n v="1.372752192892688"/>
    <n v="1"/>
    <n v="249.05"/>
    <n v="3.3783783783783738E-3"/>
    <x v="275"/>
    <n v="104.9624991375"/>
    <n v="94.466249223750012"/>
    <n v="151.29187590562501"/>
    <n v="10.496249913749992"/>
    <n v="-7.2043750431249975"/>
  </r>
  <r>
    <x v="2"/>
    <s v="france airlines"/>
    <s v="Broad"/>
    <s v="Air France Brand &amp; French Destinations"/>
    <s v="France"/>
    <s v=""/>
    <n v="5"/>
    <n v="52"/>
    <n v="135.52500000000001"/>
    <n v="2.6062500000000002"/>
    <n v="1181"/>
    <n v="4.4030482641828995E-2"/>
    <n v="1.4026248941574899"/>
    <n v="1.9230769230769201E-2"/>
    <n v="135.52500000000001"/>
    <n v="319.60000000000002"/>
    <n v="135.52500000000001"/>
    <n v="184.07500000000002"/>
    <n v="1.3582364877328907"/>
    <n v="1"/>
    <n v="319.60000000000002"/>
    <n v="8.4674005080440247E-4"/>
    <x v="276"/>
    <n v="135.52500000000001"/>
    <n v="121.97250000000001"/>
    <n v="193.27875000000003"/>
    <n v="13.552499999999995"/>
    <n v="-9.2037500000000136"/>
  </r>
  <r>
    <x v="4"/>
    <s v="nice airlines"/>
    <s v="Broad"/>
    <s v="French Destinations"/>
    <s v="Nice"/>
    <s v="Position 2-5 Bid Strategy"/>
    <n v="10"/>
    <n v="36"/>
    <n v="62.012499750000003"/>
    <n v="1.7225694375"/>
    <n v="848"/>
    <n v="4.2452830188679201E-2"/>
    <n v="1.89412735849057"/>
    <n v="2.7777777777777801E-2"/>
    <n v="62.012499750000003"/>
    <n v="146.19999999999999"/>
    <n v="62.012499750000003"/>
    <n v="84.187500249999985"/>
    <n v="1.3575892052311596"/>
    <n v="1"/>
    <n v="146.19999999999999"/>
    <n v="1.1792452830188677E-3"/>
    <x v="277"/>
    <n v="62.012499750000003"/>
    <n v="55.811249775000007"/>
    <n v="88.396875262499989"/>
    <n v="6.2012499749999961"/>
    <n v="-4.2093750125000042"/>
  </r>
  <r>
    <x v="3"/>
    <s v="cheap ticket to paris"/>
    <s v="Advanced"/>
    <s v="Unassigned"/>
    <s v="Unassigned"/>
    <s v="Position 1-2 Target"/>
    <n v="1.1499999999999999"/>
    <n v="209"/>
    <n v="227.4624983125"/>
    <n v="1.0883373125"/>
    <n v="2269"/>
    <n v="9.2111062141912697E-2"/>
    <n v="1.7515645658880601"/>
    <n v="4.7846889952153108E-3"/>
    <n v="227.4624983125"/>
    <n v="507.45"/>
    <n v="227.4624983125"/>
    <n v="279.98750168749996"/>
    <n v="1.230917200701974"/>
    <n v="1"/>
    <n v="507.45"/>
    <n v="4.4072278536800332E-4"/>
    <x v="278"/>
    <n v="227.4624983125"/>
    <n v="204.71624848125001"/>
    <n v="293.98687677187496"/>
    <n v="22.746249831249997"/>
    <n v="-13.999375084375004"/>
  </r>
  <r>
    <x v="0"/>
    <s v="france travel"/>
    <s v="Standard"/>
    <s v="Paris &amp; France Terms"/>
    <s v="France"/>
    <s v=""/>
    <n v="6.25"/>
    <n v="746"/>
    <n v="919.94999537499996"/>
    <n v="1.2331769374999999"/>
    <n v="49960"/>
    <n v="1.4931945556445201E-2"/>
    <n v="1.0285014011208999"/>
    <n v="2.6809651474530797E-3"/>
    <n v="459.97499768749998"/>
    <n v="2045.1"/>
    <n v="919.94999537499996"/>
    <n v="1125.1500046249998"/>
    <n v="1.2230556120241667"/>
    <n v="2"/>
    <n v="1022.55"/>
    <n v="4.0032025620496466E-5"/>
    <x v="279"/>
    <n v="459.97499768749998"/>
    <n v="827.95499583749995"/>
    <n v="1181.4075048562499"/>
    <n v="91.994999537500007"/>
    <n v="-56.257500231250106"/>
  </r>
  <r>
    <x v="5"/>
    <s v="vacation in greece"/>
    <s v="Advanced"/>
    <s v="Unassigned"/>
    <s v="Unassigned"/>
    <s v="Position 1-4 Bid Strategy"/>
    <n v="1.4"/>
    <n v="447"/>
    <n v="567.38749833750001"/>
    <n v="1.2693232624999999"/>
    <n v="75151"/>
    <n v="5.9480246437173204E-3"/>
    <n v="2.6075235193144501"/>
    <n v="2.23713646532438E-3"/>
    <n v="567.38749833750001"/>
    <n v="1203.5999999999999"/>
    <n v="567.38749833750001"/>
    <n v="636.2125016624999"/>
    <n v="1.1213015858239102"/>
    <n v="1"/>
    <n v="1203.5999999999999"/>
    <n v="1.3306542827108071E-5"/>
    <x v="280"/>
    <n v="567.38749833750001"/>
    <n v="510.64874850375003"/>
    <n v="668.02312674562495"/>
    <n v="56.738749833749978"/>
    <n v="-31.810625083125046"/>
  </r>
  <r>
    <x v="4"/>
    <s v="flights to marseille"/>
    <s v="Broad"/>
    <s v="French Destinations"/>
    <s v="Marseille"/>
    <s v="Postiion 1-4 Bid Strategy"/>
    <n v="10"/>
    <n v="152"/>
    <n v="319.69999830000006"/>
    <n v="2.1032894625000003"/>
    <n v="866"/>
    <n v="0.17551963048498798"/>
    <n v="1.05080831408776"/>
    <n v="6.5789473684210497E-3"/>
    <n v="319.69999830000006"/>
    <n v="671.5"/>
    <n v="319.69999830000006"/>
    <n v="351.80000169999994"/>
    <n v="1.1004066423856464"/>
    <n v="1"/>
    <n v="671.5"/>
    <n v="1.1547344110854466E-3"/>
    <x v="281"/>
    <n v="319.69999830000006"/>
    <n v="287.72999847000006"/>
    <n v="369.39000178499992"/>
    <n v="31.969999830000006"/>
    <n v="-17.590000084999986"/>
  </r>
  <r>
    <x v="4"/>
    <s v="europe travel"/>
    <s v="Broad"/>
    <s v="Google_Yearlong 2006"/>
    <s v="Google|Europe"/>
    <s v="Postiion 1-4 Bid Strategy"/>
    <n v="6.25"/>
    <n v="867"/>
    <n v="2820.8499910124997"/>
    <n v="3.2535755374999997"/>
    <n v="44091"/>
    <n v="1.9663876981696901E-2"/>
    <n v="1.8844458052663799"/>
    <n v="1.1534025374855801E-3"/>
    <n v="2820.8499910124997"/>
    <n v="5877.75"/>
    <n v="2820.8499910124997"/>
    <n v="3056.9000089875003"/>
    <n v="1.0836804575667187"/>
    <n v="1"/>
    <n v="5877.75"/>
    <n v="2.2680365607493495E-5"/>
    <x v="282"/>
    <n v="2820.8499910124997"/>
    <n v="2538.7649919112496"/>
    <n v="3209.7450094368755"/>
    <n v="282.08499910125011"/>
    <n v="-152.84500044937522"/>
  </r>
  <r>
    <x v="2"/>
    <s v="paris flight"/>
    <s v="Broad"/>
    <s v="Air France Global Campaign"/>
    <s v="Paris"/>
    <s v="Position 1- 3"/>
    <n v="5"/>
    <n v="497"/>
    <n v="750.72499827499996"/>
    <n v="1.510513075"/>
    <n v="33456"/>
    <n v="1.48553323768532E-2"/>
    <n v="2.4238043998087"/>
    <n v="4.0241448692152904E-3"/>
    <n v="375.36249913749998"/>
    <n v="1495.15"/>
    <n v="750.72499827499996"/>
    <n v="744.42500172500013"/>
    <n v="0.9916081167345222"/>
    <n v="2"/>
    <n v="747.57500000000005"/>
    <n v="5.9780009564801588E-5"/>
    <x v="283"/>
    <n v="375.36249913749998"/>
    <n v="675.65249844749997"/>
    <n v="781.64625181125018"/>
    <n v="75.072499827499996"/>
    <n v="-37.221250086250052"/>
  </r>
  <r>
    <x v="5"/>
    <s v="airline ticket"/>
    <s v="Standard"/>
    <s v="Unassigned"/>
    <s v="Unassigned"/>
    <s v="Position 1-4 Bid Strategy"/>
    <n v="7.5"/>
    <n v="34012"/>
    <n v="43256.937342850004"/>
    <n v="1.2718139875000001"/>
    <n v="4492536"/>
    <n v="7.5707796220219493E-3"/>
    <n v="2.9837013214807899"/>
    <n v="1.61707632600259E-3"/>
    <n v="786.48976987000003"/>
    <n v="84199.3"/>
    <n v="43256.937342850004"/>
    <n v="40942.362657149999"/>
    <n v="0.94649240496720966"/>
    <n v="55"/>
    <n v="1530.8963636363637"/>
    <n v="1.2242528496154531E-5"/>
    <x v="284"/>
    <n v="786.48976987000003"/>
    <n v="38931.243608565004"/>
    <n v="42989.480790007503"/>
    <n v="4325.6937342849997"/>
    <n v="-2047.118132857504"/>
  </r>
  <r>
    <x v="4"/>
    <s v="flights to france"/>
    <s v="Broad"/>
    <s v="Paris &amp; France Terms"/>
    <s v="France"/>
    <s v="Pos 3-6"/>
    <n v="10"/>
    <n v="1498"/>
    <n v="5671.1124837500001"/>
    <n v="3.7857893749999998"/>
    <n v="24108"/>
    <n v="6.2137049941928001E-2"/>
    <n v="1.5887867098058699"/>
    <n v="4.6728971962616802E-3"/>
    <n v="810.15892625000004"/>
    <n v="10943.75"/>
    <n v="5671.1124837500001"/>
    <n v="5272.6375162499999"/>
    <n v="0.92973601411684392"/>
    <n v="7"/>
    <n v="1563.3928571428571"/>
    <n v="2.9036004645760732E-4"/>
    <x v="285"/>
    <n v="810.15892625000004"/>
    <n v="5104.0012353749999"/>
    <n v="5536.2693920624997"/>
    <n v="567.11124837500029"/>
    <n v="-263.63187581249986"/>
  </r>
  <r>
    <x v="2"/>
    <s v="air france airlines"/>
    <s v="Broad"/>
    <s v="Air France Brand &amp; French Destinations"/>
    <s v="Air France Brand"/>
    <s v=""/>
    <n v="5"/>
    <n v="153"/>
    <n v="169.08749865000001"/>
    <n v="1.10514705"/>
    <n v="1172"/>
    <n v="0.13054607508532398"/>
    <n v="1.3706484641638199"/>
    <n v="6.5359477124183E-3"/>
    <n v="169.08749865000001"/>
    <n v="324.7"/>
    <n v="169.08749865000001"/>
    <n v="155.61250134999997"/>
    <n v="0.92030754841378071"/>
    <n v="1"/>
    <n v="324.7"/>
    <n v="8.532423208191109E-4"/>
    <x v="286"/>
    <n v="169.08749865000001"/>
    <n v="152.17874878500001"/>
    <n v="163.39312641749999"/>
    <n v="16.908749865000004"/>
    <n v="-7.7806250675000115"/>
  </r>
  <r>
    <x v="2"/>
    <s v="france plane tickets"/>
    <s v="Broad"/>
    <s v="Air France Global Campaign"/>
    <s v="France"/>
    <s v="Position 1- 3"/>
    <n v="6.25"/>
    <n v="70"/>
    <n v="237.46249975000001"/>
    <n v="3.392321425"/>
    <n v="1368"/>
    <n v="5.1169590643274893E-2"/>
    <n v="3.2112573099415198"/>
    <n v="1.4285714285714299E-2"/>
    <n v="237.46249975000001"/>
    <n v="455.6"/>
    <n v="237.46249975000001"/>
    <n v="218.13750025000002"/>
    <n v="0.91861873129296079"/>
    <n v="1"/>
    <n v="455.6"/>
    <n v="7.3099415204678489E-4"/>
    <x v="287"/>
    <n v="237.46249975000001"/>
    <n v="213.71624977500002"/>
    <n v="229.04437526250004"/>
    <n v="23.746249974999984"/>
    <n v="-10.906875012500024"/>
  </r>
  <r>
    <x v="4"/>
    <s v="fly to nice"/>
    <s v="Broad"/>
    <s v="French Destinations"/>
    <s v="Nice"/>
    <s v="Position 2-5 Bid Strategy"/>
    <n v="10"/>
    <n v="87"/>
    <n v="153.84999960000002"/>
    <n v="1.7683908000000002"/>
    <n v="664"/>
    <n v="0.13102409638554199"/>
    <n v="1.1429367469879499"/>
    <n v="2.2988505747126398E-2"/>
    <n v="76.924999800000009"/>
    <n v="290.7"/>
    <n v="153.84999960000002"/>
    <n v="136.85000039999997"/>
    <n v="0.88950276734352329"/>
    <n v="2"/>
    <n v="145.35"/>
    <n v="3.0120481927710754E-3"/>
    <x v="288"/>
    <n v="76.924999800000009"/>
    <n v="138.46499964000003"/>
    <n v="143.69250041999999"/>
    <n v="15.384999959999988"/>
    <n v="-6.842500020000017"/>
  </r>
  <r>
    <x v="0"/>
    <s v="cheap international flight"/>
    <s v="Advanced"/>
    <s v="Geo Targeted New York"/>
    <s v="Cheap International New York"/>
    <s v=""/>
    <n v="6.25"/>
    <n v="99"/>
    <n v="448.26249971250002"/>
    <n v="4.5279040374999999"/>
    <n v="3245"/>
    <n v="3.0508474576271198E-2"/>
    <n v="1.31291217257319"/>
    <n v="1.01010101010101E-2"/>
    <n v="448.26249971250002"/>
    <n v="834.7"/>
    <n v="448.26249971250002"/>
    <n v="386.43750028750003"/>
    <n v="0.86207858238275026"/>
    <n v="1"/>
    <n v="834.7"/>
    <n v="3.0816640986132518E-4"/>
    <x v="289"/>
    <n v="448.26249971250002"/>
    <n v="403.43624974125004"/>
    <n v="405.75937530187502"/>
    <n v="44.826249971249979"/>
    <n v="-19.321875014374996"/>
  </r>
  <r>
    <x v="3"/>
    <s v="airline ticket"/>
    <s v="Standard"/>
    <s v="Unassigned"/>
    <s v="Unassigned"/>
    <s v=""/>
    <n v="7.5"/>
    <n v="11555"/>
    <n v="20415.7499708125"/>
    <n v="1.7668325375"/>
    <n v="4004689"/>
    <n v="2.8853676277983105E-3"/>
    <n v="1.0480287982412599"/>
    <n v="1.81739506707053E-3"/>
    <n v="972.17857003869051"/>
    <n v="37906.6"/>
    <n v="20415.7499708125"/>
    <n v="17490.850029187499"/>
    <n v="0.85673316210246497"/>
    <n v="21"/>
    <n v="1805.0761904761905"/>
    <n v="5.2438528934456469E-6"/>
    <x v="290"/>
    <n v="972.17857003869051"/>
    <n v="18374.174973731249"/>
    <n v="18365.392530646874"/>
    <n v="2041.5749970812503"/>
    <n v="-874.54250145937476"/>
  </r>
  <r>
    <x v="5"/>
    <s v="flight to paris"/>
    <s v="Standard"/>
    <s v="Unassigned"/>
    <s v="Unassigned"/>
    <s v="Position 1-4 Bid Strategy"/>
    <n v="4.45"/>
    <n v="1676"/>
    <n v="2549.4124972999998"/>
    <n v="1.521129175"/>
    <n v="96748"/>
    <n v="1.7323355521561199E-2"/>
    <n v="1.40590296440236"/>
    <n v="5.3699284009546501E-3"/>
    <n v="283.26805525555551"/>
    <n v="4730.25"/>
    <n v="2549.4124972999998"/>
    <n v="2180.8375027000002"/>
    <n v="0.85542747790310691"/>
    <n v="9"/>
    <n v="525.58333333333337"/>
    <n v="9.3025178815066037E-5"/>
    <x v="291"/>
    <n v="283.26805525555551"/>
    <n v="2294.4712475699998"/>
    <n v="2289.8793778350005"/>
    <n v="254.94124972999998"/>
    <n v="-109.04187513500028"/>
  </r>
  <r>
    <x v="4"/>
    <s v="nice flights"/>
    <s v="Broad"/>
    <s v="French Destinations"/>
    <s v="Nice"/>
    <s v="Postiion 1-4 Bid Strategy"/>
    <n v="10"/>
    <n v="181"/>
    <n v="384.46249820000003"/>
    <n v="2.1241022000000003"/>
    <n v="1859"/>
    <n v="9.7364174287251207E-2"/>
    <n v="1.1589349112426"/>
    <n v="1.1049723756906099E-2"/>
    <n v="192.23124910000001"/>
    <n v="710.6"/>
    <n v="384.46249820000003"/>
    <n v="326.1375018"/>
    <n v="0.84829470579557287"/>
    <n v="2"/>
    <n v="355.3"/>
    <n v="1.0758472296933856E-3"/>
    <x v="292"/>
    <n v="192.23124910000001"/>
    <n v="346.01624838000004"/>
    <n v="342.44437689"/>
    <n v="38.446249819999991"/>
    <n v="-16.306875090000005"/>
  </r>
  <r>
    <x v="4"/>
    <s v="france airline"/>
    <s v="Broad"/>
    <s v="Paris &amp; France Terms"/>
    <s v="France"/>
    <s v="Pos 3-6"/>
    <n v="10"/>
    <n v="104"/>
    <n v="238.77499879999999"/>
    <n v="2.29591345"/>
    <n v="3306"/>
    <n v="3.1457955232909902E-2"/>
    <n v="1.2434694494857801"/>
    <n v="1.9230769230769201E-2"/>
    <n v="119.3874994"/>
    <n v="426.7"/>
    <n v="238.77499879999999"/>
    <n v="187.9250012"/>
    <n v="0.78703801547249763"/>
    <n v="2"/>
    <n v="213.35"/>
    <n v="6.0496067755595869E-4"/>
    <x v="293"/>
    <n v="119.3874994"/>
    <n v="214.89749892"/>
    <n v="197.32125126"/>
    <n v="23.877499879999988"/>
    <n v="-9.3962500599999998"/>
  </r>
  <r>
    <x v="4"/>
    <s v="paris flight"/>
    <s v="Broad"/>
    <s v="Paris &amp; France Terms"/>
    <s v="Paris"/>
    <s v="Position 5-10 Bid Strategy"/>
    <n v="10"/>
    <n v="731"/>
    <n v="1906.6249933749998"/>
    <n v="2.6082421249999999"/>
    <n v="10474"/>
    <n v="6.9791865571892306E-2"/>
    <n v="1.2477200687416501"/>
    <n v="4.1039671682626504E-3"/>
    <n v="635.54166445833323"/>
    <n v="3397.45"/>
    <n v="1906.6249933749998"/>
    <n v="1490.825006625"/>
    <n v="0.78191831734358308"/>
    <n v="3"/>
    <n v="1132.4833333333333"/>
    <n v="2.864235249188464E-4"/>
    <x v="294"/>
    <n v="635.54166445833323"/>
    <n v="1715.9624940374999"/>
    <n v="1565.36625695625"/>
    <n v="190.66249933749987"/>
    <n v="-74.541250331250012"/>
  </r>
  <r>
    <x v="4"/>
    <s v="france cheap flights"/>
    <s v="Broad"/>
    <s v="Paris &amp; France Terms"/>
    <s v="France"/>
    <s v="Pos 3-6"/>
    <n v="10"/>
    <n v="171"/>
    <n v="563.22499994999998"/>
    <n v="3.2937134499999998"/>
    <n v="2477"/>
    <n v="6.9035123132822007E-2"/>
    <n v="1.2932983447719"/>
    <n v="1.1695906432748499E-2"/>
    <n v="281.61249997499999"/>
    <n v="962.2"/>
    <n v="563.22499994999998"/>
    <n v="398.97500005000006"/>
    <n v="0.70837587125113211"/>
    <n v="2"/>
    <n v="481.1"/>
    <n v="8.0742834073475769E-4"/>
    <x v="295"/>
    <n v="281.61249997499999"/>
    <n v="506.902499955"/>
    <n v="418.92375005250011"/>
    <n v="56.322499994999987"/>
    <n v="-19.948750002500049"/>
  </r>
  <r>
    <x v="4"/>
    <s v="rome travel"/>
    <s v="Broad"/>
    <s v="Google_Yearlong 2006"/>
    <s v="Google|Rome"/>
    <s v="Postiion 1-4 Bid Strategy"/>
    <n v="6.25"/>
    <n v="134"/>
    <n v="631.82499962499992"/>
    <n v="4.7151119374999997"/>
    <n v="9351"/>
    <n v="1.43300181798738E-2"/>
    <n v="2.1615014436958599"/>
    <n v="1.49253731343284E-2"/>
    <n v="315.91249981249996"/>
    <n v="1076.95"/>
    <n v="631.82499962499992"/>
    <n v="445.12500037500013"/>
    <n v="0.70450678690965096"/>
    <n v="2"/>
    <n v="538.47500000000002"/>
    <n v="2.1388086835632595E-4"/>
    <x v="296"/>
    <n v="315.91249981249996"/>
    <n v="568.64249966249997"/>
    <n v="467.38125039375018"/>
    <n v="63.182499962499946"/>
    <n v="-22.256250018750052"/>
  </r>
  <r>
    <x v="2"/>
    <s v="france travel"/>
    <s v="Broad"/>
    <s v="Air France Global Campaign"/>
    <s v="France"/>
    <s v="Position 1- 3"/>
    <n v="8.75"/>
    <n v="1792"/>
    <n v="8485.5374911999988"/>
    <n v="4.7352329749999997"/>
    <n v="205674"/>
    <n v="8.7128173711796316E-3"/>
    <n v="1.77713614749555"/>
    <n v="7.8125E-3"/>
    <n v="606.10982079999997"/>
    <n v="14024.15"/>
    <n v="8485.5374911999988"/>
    <n v="5538.6125088000008"/>
    <n v="0.65271204264242155"/>
    <n v="14"/>
    <n v="1001.725"/>
    <n v="6.8068885712340872E-5"/>
    <x v="297"/>
    <n v="606.10982079999997"/>
    <n v="7636.9837420799995"/>
    <n v="5815.5431342400007"/>
    <n v="848.55374911999934"/>
    <n v="-276.93062543999986"/>
  </r>
  <r>
    <x v="4"/>
    <s v="france flights"/>
    <s v="Broad"/>
    <s v="Geo Targeted New York"/>
    <s v="New York to France Sale"/>
    <s v="Position 5-10 Bid Strategy"/>
    <n v="6.25"/>
    <n v="146"/>
    <n v="464.18749987500001"/>
    <n v="3.1793664375000001"/>
    <n v="5723"/>
    <n v="2.5511095579241697E-2"/>
    <n v="1.5157033024637401"/>
    <n v="1.3698630136986301E-2"/>
    <n v="232.09374993750001"/>
    <n v="764.15"/>
    <n v="464.18749987500001"/>
    <n v="299.96250012499996"/>
    <n v="0.64620977558804615"/>
    <n v="2"/>
    <n v="382.07499999999999"/>
    <n v="3.4946706272933828E-4"/>
    <x v="298"/>
    <n v="232.09374993750001"/>
    <n v="417.76874988750001"/>
    <n v="314.96062513124997"/>
    <n v="46.418749987500007"/>
    <n v="-14.998125006250007"/>
  </r>
  <r>
    <x v="4"/>
    <s v="flight to paris"/>
    <s v="Broad"/>
    <s v="Air France Branded"/>
    <s v="Air France Website"/>
    <s v="Postiion 1-4 Bid Strategy"/>
    <n v="12.5"/>
    <n v="12456"/>
    <n v="33735.949977600008"/>
    <n v="2.7084096000000004"/>
    <n v="119031"/>
    <n v="0.10464500844317901"/>
    <n v="1.6342129361258799"/>
    <n v="4.9775208734746303E-3"/>
    <n v="544.12822544516143"/>
    <n v="55109.75"/>
    <n v="33735.949977600008"/>
    <n v="21373.800022399992"/>
    <n v="0.63356152817963518"/>
    <n v="62"/>
    <n v="888.86693548387098"/>
    <n v="5.2087271383085242E-4"/>
    <x v="299"/>
    <n v="544.12822544516143"/>
    <n v="30362.354979840009"/>
    <n v="22442.490023519993"/>
    <n v="3373.5949977599994"/>
    <n v="-1068.6900011200014"/>
  </r>
  <r>
    <x v="4"/>
    <s v="france cheap tickets"/>
    <s v="Broad"/>
    <s v="Paris &amp; France Terms"/>
    <s v="France"/>
    <s v="Pos 3-6"/>
    <n v="10"/>
    <n v="799"/>
    <n v="2897.7499991"/>
    <n v="3.6267209"/>
    <n v="6297"/>
    <n v="0.126885818643799"/>
    <n v="1.2598110211211699"/>
    <n v="6.25782227784731E-3"/>
    <n v="579.54999982000004"/>
    <n v="4682.6499999999996"/>
    <n v="2897.7499991"/>
    <n v="1784.9000008999997"/>
    <n v="0.61596065963397961"/>
    <n v="5"/>
    <n v="936.53"/>
    <n v="7.940289026520589E-4"/>
    <x v="300"/>
    <n v="579.54999982000004"/>
    <n v="2607.9749991899998"/>
    <n v="1874.1450009449998"/>
    <n v="289.77499991000013"/>
    <n v="-89.245000045000097"/>
  </r>
  <r>
    <x v="2"/>
    <s v="paris travel"/>
    <s v="Broad"/>
    <s v="Air France Brand &amp; French Destinations"/>
    <s v="Paris"/>
    <s v=""/>
    <n v="5"/>
    <n v="1190"/>
    <n v="4232.2874938750001"/>
    <n v="3.5565441125000001"/>
    <n v="20492"/>
    <n v="5.8071442514151903E-2"/>
    <n v="1.6496876829982401"/>
    <n v="5.0420168067226902E-3"/>
    <n v="705.38124897916668"/>
    <n v="6743.9"/>
    <n v="4232.2874938750001"/>
    <n v="2511.6125061249995"/>
    <n v="0.5934409015833223"/>
    <n v="6"/>
    <n v="1123.9833333333333"/>
    <n v="2.9279718914698445E-4"/>
    <x v="301"/>
    <n v="705.38124897916668"/>
    <n v="3809.0587444875"/>
    <n v="2637.1931314312496"/>
    <n v="423.2287493875001"/>
    <n v="-125.58062530625011"/>
  </r>
  <r>
    <x v="2"/>
    <s v="paris airfares"/>
    <s v="Broad"/>
    <s v="Air France Brand &amp; French Destinations"/>
    <s v="Paris"/>
    <s v=""/>
    <n v="5"/>
    <n v="135"/>
    <n v="338.03749912499995"/>
    <n v="2.5039814749999998"/>
    <n v="948"/>
    <n v="0.142405063291139"/>
    <n v="1.7939873417721499"/>
    <n v="7.4074074074074094E-3"/>
    <n v="338.03749912499995"/>
    <n v="528.70000000000005"/>
    <n v="338.03749912499995"/>
    <n v="190.66250087500009"/>
    <n v="0.56402766370158441"/>
    <n v="1"/>
    <n v="528.70000000000005"/>
    <n v="1.0548523206751041E-3"/>
    <x v="302"/>
    <n v="338.03749912499995"/>
    <n v="304.23374921249996"/>
    <n v="200.1956259187501"/>
    <n v="33.803749912499995"/>
    <n v="-9.5331250437500046"/>
  </r>
  <r>
    <x v="2"/>
    <s v="paris tickets"/>
    <s v="Broad"/>
    <s v="Air France Brand &amp; French Destinations"/>
    <s v="Paris"/>
    <s v=""/>
    <n v="5"/>
    <n v="324"/>
    <n v="1059.3999962999999"/>
    <n v="3.2697530749999997"/>
    <n v="6338"/>
    <n v="5.1120227201009803E-2"/>
    <n v="1.5687440833070401"/>
    <n v="9.2592592592592605E-3"/>
    <n v="353.13333209999996"/>
    <n v="1611.6"/>
    <n v="1059.3999962999999"/>
    <n v="552.20000370000002"/>
    <n v="0.52123844216403847"/>
    <n v="3"/>
    <n v="537.19999999999993"/>
    <n v="4.7333543704638711E-4"/>
    <x v="303"/>
    <n v="353.13333209999996"/>
    <n v="953.4599966699999"/>
    <n v="579.81000388500001"/>
    <n v="105.93999962999999"/>
    <n v="-27.61000018499999"/>
  </r>
  <r>
    <x v="2"/>
    <s v="travel to paris"/>
    <s v="Broad"/>
    <s v="Air France Global Campaign"/>
    <s v="Paris"/>
    <s v="Position 1- 3"/>
    <n v="8.75"/>
    <n v="391"/>
    <n v="1213.33749545"/>
    <n v="3.10316495"/>
    <n v="12248"/>
    <n v="3.1923579359895503E-2"/>
    <n v="2.0551845199216201"/>
    <n v="2.55754475703325E-3"/>
    <n v="1213.33749545"/>
    <n v="1799.45"/>
    <n v="1213.33749545"/>
    <n v="586.11250455000004"/>
    <n v="0.48305809945535716"/>
    <n v="1"/>
    <n v="1799.45"/>
    <n v="8.1645983017635616E-5"/>
    <x v="304"/>
    <n v="1213.33749545"/>
    <n v="1092.003745905"/>
    <n v="615.4181297775001"/>
    <n v="121.33374954500005"/>
    <n v="-29.305625227500059"/>
  </r>
  <r>
    <x v="5"/>
    <s v="international flight"/>
    <s v="Advanced"/>
    <s v="Unassigned"/>
    <s v="Unassigned"/>
    <s v="Position 1-4 Bid Strategy"/>
    <n v="7.5"/>
    <n v="2130"/>
    <n v="2665.1999879999998"/>
    <n v="1.2512676"/>
    <n v="348506"/>
    <n v="6.1118029531772797E-3"/>
    <n v="1.19683334002858"/>
    <n v="1.40845070422535E-3"/>
    <n v="888.39999599999999"/>
    <n v="3909.15"/>
    <n v="2665.1999879999998"/>
    <n v="1243.9500120000002"/>
    <n v="0.4667379624796848"/>
    <n v="3"/>
    <n v="1303.05"/>
    <n v="8.6081731734891132E-6"/>
    <x v="305"/>
    <n v="888.39999599999999"/>
    <n v="2398.6799891999999"/>
    <n v="1306.1475126000003"/>
    <n v="266.51999879999994"/>
    <n v="-62.197500600000012"/>
  </r>
  <r>
    <x v="5"/>
    <s v="cheap flight to europe"/>
    <s v="Advanced"/>
    <s v="Unassigned"/>
    <s v="Unassigned"/>
    <s v="Position 1-4 Bid Strategy"/>
    <n v="1.2625"/>
    <n v="2915"/>
    <n v="3349.7624847500001"/>
    <n v="1.14914665"/>
    <n v="117937"/>
    <n v="2.4716585973867403E-2"/>
    <n v="1.78074989189143"/>
    <n v="2.0583190394511102E-3"/>
    <n v="558.29374745833331"/>
    <n v="4911.3"/>
    <n v="3349.7624847500001"/>
    <n v="1561.5375152500001"/>
    <n v="0.46616365260492221"/>
    <n v="6"/>
    <n v="818.55000000000007"/>
    <n v="5.0874619500241532E-5"/>
    <x v="306"/>
    <n v="558.29374745833331"/>
    <n v="3014.7862362750002"/>
    <n v="1639.6143910125002"/>
    <n v="334.97624847499992"/>
    <n v="-78.076875762500094"/>
  </r>
  <r>
    <x v="2"/>
    <s v="france flights"/>
    <s v="Broad"/>
    <s v="Air France Global Campaign"/>
    <s v="France"/>
    <s v="Position 1- 3"/>
    <n v="5"/>
    <n v="751"/>
    <n v="2398.6999986125002"/>
    <n v="3.1940079875"/>
    <n v="85535"/>
    <n v="8.7800315660256003E-3"/>
    <n v="1.82715379669141"/>
    <n v="5.3262316910785597E-3"/>
    <n v="599.67499965312504"/>
    <n v="3512.2"/>
    <n v="2398.6999986125002"/>
    <n v="1113.5000013874997"/>
    <n v="0.46420978114461608"/>
    <n v="4"/>
    <n v="878.05"/>
    <n v="4.6764482375635666E-5"/>
    <x v="307"/>
    <n v="599.67499965312504"/>
    <n v="2158.8299987512501"/>
    <n v="1169.1750014568747"/>
    <n v="239.86999986125011"/>
    <n v="-55.675000069375074"/>
  </r>
  <r>
    <x v="0"/>
    <s v="paris travel"/>
    <s v="Standard"/>
    <s v="Paris &amp; France Terms"/>
    <s v="Paris"/>
    <s v=""/>
    <n v="6.25"/>
    <n v="670"/>
    <n v="1933.7249973749999"/>
    <n v="2.8861567125000001"/>
    <n v="28685"/>
    <n v="2.3357155307652099E-2"/>
    <n v="1.1240481087676499"/>
    <n v="2.9850746268656704E-3"/>
    <n v="966.86249868749996"/>
    <n v="2718.3"/>
    <n v="1933.7249973749999"/>
    <n v="784.57500262500025"/>
    <n v="0.40573246128071366"/>
    <n v="2"/>
    <n v="1359.15"/>
    <n v="6.9722851664633098E-5"/>
    <x v="308"/>
    <n v="966.86249868749996"/>
    <n v="1740.3524976374999"/>
    <n v="823.80375275625033"/>
    <n v="193.37249973749999"/>
    <n v="-39.228750131250081"/>
  </r>
  <r>
    <x v="2"/>
    <s v="france cheap flights"/>
    <s v="Broad"/>
    <s v="Air France Brand &amp; French Destinations"/>
    <s v="France"/>
    <s v=""/>
    <n v="5"/>
    <n v="145"/>
    <n v="403.96249987499999"/>
    <n v="2.785948275"/>
    <n v="1200"/>
    <n v="0.120833333333333"/>
    <n v="1.6225000000000001"/>
    <n v="6.8965517241379292E-3"/>
    <n v="403.96249987499999"/>
    <n v="555.9"/>
    <n v="403.96249987499999"/>
    <n v="151.93750012499999"/>
    <n v="0.37611783314543978"/>
    <n v="1"/>
    <n v="555.9"/>
    <n v="8.3333333333333078E-4"/>
    <x v="309"/>
    <n v="403.96249987499999"/>
    <n v="363.56624988750002"/>
    <n v="159.53437513124999"/>
    <n v="40.396249987499971"/>
    <n v="-7.5968750062500021"/>
  </r>
  <r>
    <x v="4"/>
    <s v="athens flights"/>
    <s v="Broad"/>
    <s v="Google_Yearlong 2006"/>
    <s v="Google|Athens"/>
    <s v="Postiion 1-4 Bid Strategy"/>
    <n v="6.25"/>
    <n v="453"/>
    <n v="912.98749668749986"/>
    <n v="2.0154249374999997"/>
    <n v="9977"/>
    <n v="4.5404430189435699E-2"/>
    <n v="1.59927834018242"/>
    <n v="2.2075055187637999E-3"/>
    <n v="912.98749668749986"/>
    <n v="1246.95"/>
    <n v="912.98749668749986"/>
    <n v="333.96250331250019"/>
    <n v="0.36579088380090913"/>
    <n v="1"/>
    <n v="1246.95"/>
    <n v="1.0023053021950499E-4"/>
    <x v="310"/>
    <n v="912.98749668749986"/>
    <n v="821.68874701874984"/>
    <n v="350.6606284781252"/>
    <n v="91.29874966875002"/>
    <n v="-16.698125165625015"/>
  </r>
  <r>
    <x v="4"/>
    <s v="paris cheap tickets"/>
    <s v="Broad"/>
    <s v="Geo Targeted New York"/>
    <s v="New York to Paris Sale"/>
    <s v="Position 5-10 Bid Strategy"/>
    <n v="6.25"/>
    <n v="116"/>
    <n v="310.02499879999999"/>
    <n v="2.6726293000000001"/>
    <n v="842"/>
    <n v="0.13776722090261301"/>
    <n v="2.2877672209026101"/>
    <n v="8.6206896551724102E-3"/>
    <n v="310.02499879999999"/>
    <n v="417.35"/>
    <n v="310.02499879999999"/>
    <n v="107.32500120000003"/>
    <n v="0.34618176474612744"/>
    <n v="1"/>
    <n v="417.35"/>
    <n v="1.1876484560570083E-3"/>
    <x v="311"/>
    <n v="310.02499879999999"/>
    <n v="279.02249891999998"/>
    <n v="112.69125126000004"/>
    <n v="31.002499880000016"/>
    <n v="-5.3662500600000129"/>
  </r>
  <r>
    <x v="2"/>
    <s v="fly to paris"/>
    <s v="Broad"/>
    <s v="Air France Brand &amp; French Destinations"/>
    <s v="Paris"/>
    <s v=""/>
    <n v="5"/>
    <n v="240"/>
    <n v="362.23749899999996"/>
    <n v="1.5093229124999998"/>
    <n v="2032"/>
    <n v="0.118110236220472"/>
    <n v="1.2990649606299201"/>
    <n v="4.1666666666666701E-3"/>
    <n v="362.23749899999996"/>
    <n v="486.2"/>
    <n v="362.23749899999996"/>
    <n v="123.96250100000003"/>
    <n v="0.34221333059722797"/>
    <n v="1"/>
    <n v="486.2"/>
    <n v="4.9212598425196709E-4"/>
    <x v="312"/>
    <n v="362.23749899999996"/>
    <n v="326.01374909999998"/>
    <n v="130.16062605000005"/>
    <n v="36.223749899999973"/>
    <n v="-6.1981250500000158"/>
  </r>
  <r>
    <x v="2"/>
    <s v="flight to france"/>
    <s v="Broad"/>
    <s v="Air France Global Campaign"/>
    <s v="France"/>
    <s v="Position 1- 3"/>
    <n v="5"/>
    <n v="262"/>
    <n v="648.69999712499998"/>
    <n v="2.4759541874999997"/>
    <n v="14447"/>
    <n v="1.8135252993701102E-2"/>
    <n v="2.3125008652315402"/>
    <n v="3.81679389312977E-3"/>
    <n v="648.69999712499998"/>
    <n v="865.3"/>
    <n v="648.69999712499998"/>
    <n v="216.60000287499997"/>
    <n v="0.33389857227525571"/>
    <n v="1"/>
    <n v="865.3"/>
    <n v="6.9218522876721738E-5"/>
    <x v="313"/>
    <n v="648.69999712499998"/>
    <n v="583.82999741250001"/>
    <n v="227.43000301874997"/>
    <n v="64.869999712499975"/>
    <n v="-10.830000143749999"/>
  </r>
  <r>
    <x v="2"/>
    <s v="flight to france"/>
    <s v="Broad"/>
    <s v="Air France Brand &amp; French Destinations"/>
    <s v="France"/>
    <s v=""/>
    <n v="5"/>
    <n v="146"/>
    <n v="464.89999994999999"/>
    <n v="3.184246575"/>
    <n v="1583"/>
    <n v="9.2229943145925489E-2"/>
    <n v="2.1147820593809201"/>
    <n v="6.8493150684931503E-3"/>
    <n v="464.89999994999999"/>
    <n v="600.1"/>
    <n v="464.89999994999999"/>
    <n v="135.20000005000003"/>
    <n v="0.29081522922035019"/>
    <n v="1"/>
    <n v="600.1"/>
    <n v="6.31711939355654E-4"/>
    <x v="314"/>
    <n v="464.89999994999999"/>
    <n v="418.40999995499999"/>
    <n v="141.96000005250005"/>
    <n v="46.489999995000005"/>
    <n v="-6.7600000025000213"/>
  </r>
  <r>
    <x v="4"/>
    <s v="paris flights"/>
    <s v="Broad"/>
    <s v="Paris &amp; France Terms"/>
    <s v="Paris"/>
    <s v="Position 5-10 Bid Strategy"/>
    <n v="10"/>
    <n v="1246"/>
    <n v="3973.1749928500003"/>
    <n v="3.1887439750000004"/>
    <n v="19784"/>
    <n v="6.29801860088961E-2"/>
    <n v="1.3110624747270501"/>
    <n v="4.8154093097913303E-3"/>
    <n v="662.19583214166676"/>
    <n v="4847.55"/>
    <n v="3973.1749928500003"/>
    <n v="874.37500714999987"/>
    <n v="0.22006959389493225"/>
    <n v="6"/>
    <n v="807.92500000000007"/>
    <n v="3.0327537403962798E-4"/>
    <x v="315"/>
    <n v="662.19583214166676"/>
    <n v="3575.8574935650004"/>
    <n v="918.09375750749996"/>
    <n v="397.31749928499994"/>
    <n v="-43.718750357500085"/>
  </r>
  <r>
    <x v="4"/>
    <s v="flights to italy"/>
    <s v="Broad"/>
    <s v="Western Europe Destinations"/>
    <s v="Italy"/>
    <s v="Position 5-10 Bid Strategy"/>
    <n v="0"/>
    <n v="919"/>
    <n v="1554.649991275"/>
    <n v="1.6916757250000001"/>
    <n v="20112"/>
    <n v="4.5694112967382704E-2"/>
    <n v="4.7223602824184603"/>
    <n v="2.1762785636561502E-3"/>
    <n v="777.32499563750002"/>
    <n v="1798.6"/>
    <n v="1554.649991275"/>
    <n v="243.95000872499986"/>
    <n v="0.1569163542238414"/>
    <n v="2"/>
    <n v="899.3"/>
    <n v="9.9443118536197503E-5"/>
    <x v="316"/>
    <n v="777.32499563750002"/>
    <n v="1399.1849921475"/>
    <n v="256.14750916124984"/>
    <n v="155.46499912750005"/>
    <n v="-12.197500436249982"/>
  </r>
  <r>
    <x v="0"/>
    <s v="paris flights"/>
    <s v="Standard"/>
    <s v="Paris &amp; France Terms"/>
    <s v="Paris"/>
    <s v=""/>
    <n v="6.25"/>
    <n v="920"/>
    <n v="1213.8749905"/>
    <n v="1.3194293374999999"/>
    <n v="26749"/>
    <n v="3.4393809114359401E-2"/>
    <n v="1.0012191109948001"/>
    <n v="2.17391304347826E-3"/>
    <n v="606.93749524999998"/>
    <n v="1388.9"/>
    <n v="1213.8749905"/>
    <n v="175.02500950000012"/>
    <n v="0.14418701338257792"/>
    <n v="2"/>
    <n v="694.45"/>
    <n v="7.4769150248607367E-5"/>
    <x v="317"/>
    <n v="606.93749524999998"/>
    <n v="1092.4874914500001"/>
    <n v="183.77625997500013"/>
    <n v="121.38749904999986"/>
    <n v="-8.7512504750000062"/>
  </r>
  <r>
    <x v="5"/>
    <s v="flight to rome"/>
    <s v="Advanced"/>
    <s v="Unassigned"/>
    <s v="Unassigned"/>
    <s v="Position 1-4 Bid Strategy"/>
    <n v="4.45"/>
    <n v="3088"/>
    <n v="4350.5624978000005"/>
    <n v="1.4088609125000002"/>
    <n v="104695"/>
    <n v="2.9495200343855998E-2"/>
    <n v="1.01807918238693"/>
    <n v="1.2953367875647701E-3"/>
    <n v="1087.6406244500001"/>
    <n v="4890.8999999999996"/>
    <n v="4350.5624978000005"/>
    <n v="540.33750219999911"/>
    <n v="0.12419945753525845"/>
    <n v="4"/>
    <n v="1222.7249999999999"/>
    <n v="3.820621806198973E-5"/>
    <x v="318"/>
    <n v="1087.6406244500001"/>
    <n v="3915.5062480200004"/>
    <n v="567.35437730999911"/>
    <n v="435.05624978000014"/>
    <n v="-27.016875110000001"/>
  </r>
  <r>
    <x v="2"/>
    <s v="france cheap flights"/>
    <s v="Broad"/>
    <s v="Air France Global Campaign"/>
    <s v="France"/>
    <s v="Position 1- 3"/>
    <n v="6.25"/>
    <n v="189"/>
    <n v="413.44999998750001"/>
    <n v="2.1875661375000002"/>
    <n v="17123"/>
    <n v="1.10377854347953E-2"/>
    <n v="1.5970507504526099"/>
    <n v="1.58730158730159E-2"/>
    <n v="137.81666666250001"/>
    <n v="456.45"/>
    <n v="413.44999998750001"/>
    <n v="43.000000012499981"/>
    <n v="0.10400290243995651"/>
    <n v="3"/>
    <n v="152.15"/>
    <n v="1.752029434094495E-4"/>
    <x v="319"/>
    <n v="137.81666666250001"/>
    <n v="372.10499998875002"/>
    <n v="45.150000013124981"/>
    <n v="41.344999998749984"/>
    <n v="-2.1500000006249991"/>
  </r>
  <r>
    <x v="4"/>
    <s v="flight to italy"/>
    <s v="Broad"/>
    <s v="Western Europe Destinations"/>
    <s v="Italy"/>
    <s v="Position 5-10 Bid Strategy"/>
    <n v="0"/>
    <n v="417"/>
    <n v="689.23749611249991"/>
    <n v="1.6528477124999998"/>
    <n v="8215"/>
    <n v="5.0760803408399301E-2"/>
    <n v="4.8592160681679903"/>
    <n v="2.3980815347721799E-3"/>
    <n v="689.23749611249991"/>
    <n v="739.5"/>
    <n v="689.23749611249991"/>
    <n v="50.262503887500088"/>
    <n v="7.2924796127597877E-2"/>
    <n v="1"/>
    <n v="739.5"/>
    <n v="1.217285453438831E-4"/>
    <x v="320"/>
    <n v="689.23749611249991"/>
    <n v="620.31374650124997"/>
    <n v="52.775629081875095"/>
    <n v="68.923749611249946"/>
    <n v="-2.5131251943750073"/>
  </r>
  <r>
    <x v="5"/>
    <s v="flight ticket"/>
    <s v="Standard"/>
    <s v="Unassigned"/>
    <s v="Unassigned"/>
    <s v="Position 1-4 Bid Strategy"/>
    <n v="8.75"/>
    <n v="2577"/>
    <n v="2379.3374964375002"/>
    <n v="0.92329743750000004"/>
    <n v="128116"/>
    <n v="2.01145836585594E-2"/>
    <n v="1.22246635861251"/>
    <n v="7.760962359332561E-4"/>
    <n v="1189.6687482187501"/>
    <n v="2529.6"/>
    <n v="2379.3374964375002"/>
    <n v="150.26250356249966"/>
    <n v="6.3153085170759723E-2"/>
    <n v="2"/>
    <n v="1264.8"/>
    <n v="1.5610852664772533E-5"/>
    <x v="321"/>
    <n v="1189.6687482187501"/>
    <n v="2141.4037467937501"/>
    <n v="157.77562874062465"/>
    <n v="237.93374964375016"/>
    <n v="-7.5131251781249944"/>
  </r>
  <r>
    <x v="2"/>
    <s v="trip to paris"/>
    <s v="Broad"/>
    <s v="Air France Global Campaign"/>
    <s v="Paris"/>
    <s v="Position 1- 3"/>
    <n v="8.75"/>
    <n v="124"/>
    <n v="340.01249965"/>
    <n v="2.7420362874999999"/>
    <n v="3655"/>
    <n v="3.39261285909713E-2"/>
    <n v="1.8155677154582801"/>
    <n v="8.0645161290322613E-3"/>
    <n v="340.01249965"/>
    <n v="341.7"/>
    <n v="340.01249965"/>
    <n v="1.6875003499999934"/>
    <n v="4.9630538634228517E-3"/>
    <n v="1"/>
    <n v="341.7"/>
    <n v="2.7359781121751058E-4"/>
    <x v="322"/>
    <n v="340.01249965"/>
    <n v="306.011249685"/>
    <n v="1.7718753674999932"/>
    <n v="34.001249965"/>
    <n v="-8.437501749999976E-2"/>
  </r>
  <r>
    <x v="3"/>
    <s v="france travel"/>
    <s v="Advanced"/>
    <s v="Unassigned"/>
    <s v="Unassigned"/>
    <s v=""/>
    <n v="8.75"/>
    <n v="4672"/>
    <n v="5824.9374720000005"/>
    <n v="1.2467760000000001"/>
    <n v="8342415"/>
    <n v="5.60029679655112E-4"/>
    <n v="1.3292142503100099"/>
    <n v="1.07020547945205E-3"/>
    <n v="1164.9874944000001"/>
    <n v="5774.9"/>
    <n v="5824.9374720000005"/>
    <n v="-50.037472000000889"/>
    <n v="-8.5902161594913137E-3"/>
    <n v="5"/>
    <n v="1154.98"/>
    <n v="5.9934683182267712E-7"/>
    <x v="323"/>
    <n v="1164.9874944000001"/>
    <n v="5242.4437248000004"/>
    <n v="-52.539345600000935"/>
    <n v="582.49374720000014"/>
    <n v="2.5018736000000459"/>
  </r>
  <r>
    <x v="4"/>
    <s v="flights to paris"/>
    <s v="Broad"/>
    <s v="Paris &amp; France Terms"/>
    <s v="Paris"/>
    <s v="Position 5-10 Bid Strategy"/>
    <n v="10"/>
    <n v="3866"/>
    <n v="9543.7874656500007"/>
    <n v="2.468646525"/>
    <n v="31972"/>
    <n v="0.120918303515576"/>
    <n v="1.35536844739147"/>
    <n v="3.1039834454216196E-3"/>
    <n v="795.3156221375001"/>
    <n v="8964.1"/>
    <n v="9543.7874656500007"/>
    <n v="-579.68746565000038"/>
    <n v="-6.0739771053830723E-2"/>
    <n v="12"/>
    <n v="747.00833333333333"/>
    <n v="3.7532841236081473E-4"/>
    <x v="324"/>
    <n v="795.3156221375001"/>
    <n v="8589.4087190850005"/>
    <n v="-608.67183893250046"/>
    <n v="954.37874656500026"/>
    <n v="28.984373282500087"/>
  </r>
  <r>
    <x v="4"/>
    <s v="paris travel"/>
    <s v="Broad"/>
    <s v="Paris &amp; France Terms"/>
    <s v="Paris"/>
    <s v="Position 5-10 Bid Strategy"/>
    <n v="10"/>
    <n v="2679"/>
    <n v="11837.712469837499"/>
    <n v="4.4187056624999999"/>
    <n v="58444"/>
    <n v="4.5838751625487603E-2"/>
    <n v="1.4997544658134301"/>
    <n v="2.6129152668906302E-3"/>
    <n v="1691.1017814053571"/>
    <n v="10892.75"/>
    <n v="11837.712469837499"/>
    <n v="-944.96246983749916"/>
    <n v="-7.9826442164840902E-2"/>
    <n v="7"/>
    <n v="1556.1071428571429"/>
    <n v="1.1977277393744425E-4"/>
    <x v="325"/>
    <n v="1691.1017814053571"/>
    <n v="10653.941222853749"/>
    <n v="-992.21059332937421"/>
    <n v="1183.7712469837497"/>
    <n v="47.248123491875049"/>
  </r>
  <r>
    <x v="4"/>
    <s v="air france italy"/>
    <s v="Broad"/>
    <s v="Air France Branded"/>
    <s v="Air France Website"/>
    <s v=""/>
    <n v="15"/>
    <n v="20"/>
    <n v="81.599999999999994"/>
    <n v="4.08"/>
    <n v="347"/>
    <n v="5.7636887608069197E-2"/>
    <n v="1.04"/>
    <n v="0.05"/>
    <n v="81.599999999999994"/>
    <n v="73.099999999999994"/>
    <n v="81.599999999999994"/>
    <n v="-8.5"/>
    <n v="-0.10416666666666667"/>
    <n v="1"/>
    <n v="73.099999999999994"/>
    <n v="2.8818443804034602E-3"/>
    <x v="326"/>
    <n v="81.599999999999994"/>
    <n v="73.44"/>
    <n v="-8.9250000000000007"/>
    <n v="8.1599999999999966"/>
    <n v="0.42500000000000071"/>
  </r>
  <r>
    <x v="2"/>
    <s v="travel to france"/>
    <s v="Broad"/>
    <s v="Air France Global Campaign"/>
    <s v="France"/>
    <s v="Position 1- 3"/>
    <n v="8.75"/>
    <n v="623"/>
    <n v="2958.0749986374999"/>
    <n v="4.7481139624999997"/>
    <n v="26033"/>
    <n v="2.3931164291476202E-2"/>
    <n v="2.4424538086275098"/>
    <n v="4.8154093097913303E-3"/>
    <n v="986.02499954583334"/>
    <n v="2648.6"/>
    <n v="2958.0749986374999"/>
    <n v="-309.47499863749999"/>
    <n v="-0.1046204030594374"/>
    <n v="3"/>
    <n v="882.86666666666667"/>
    <n v="1.1523835132332035E-4"/>
    <x v="327"/>
    <n v="986.02499954583334"/>
    <n v="2662.26749877375"/>
    <n v="-324.94874856937503"/>
    <n v="295.80749986374985"/>
    <n v="15.473749931875034"/>
  </r>
  <r>
    <x v="3"/>
    <s v="france vacation"/>
    <s v="Advanced"/>
    <s v="Unassigned"/>
    <s v="Unassigned"/>
    <s v=""/>
    <n v="8.75"/>
    <n v="1593"/>
    <n v="2543.949992025"/>
    <n v="1.596955425"/>
    <n v="705496"/>
    <n v="2.2579858709333598E-3"/>
    <n v="2.3587614954585101"/>
    <n v="2.5109855618330201E-3"/>
    <n v="635.98749800625001"/>
    <n v="2261"/>
    <n v="2543.949992025"/>
    <n v="-282.94999202500003"/>
    <n v="-0.11122466750998122"/>
    <n v="4"/>
    <n v="565.25"/>
    <n v="5.6697699207366235E-6"/>
    <x v="328"/>
    <n v="635.98749800625001"/>
    <n v="2289.5549928225"/>
    <n v="-297.09749162625002"/>
    <n v="254.3949992025"/>
    <n v="14.14749960124999"/>
  </r>
  <r>
    <x v="2"/>
    <s v="paris travel"/>
    <s v="Broad"/>
    <s v="Air France Global Campaign"/>
    <s v="Paris"/>
    <s v="Position 1- 3"/>
    <n v="5"/>
    <n v="1568"/>
    <n v="4346.6999968"/>
    <n v="2.7721301"/>
    <n v="162900"/>
    <n v="9.6255371393492908E-3"/>
    <n v="1.7167943523634099"/>
    <n v="1.91326530612245E-3"/>
    <n v="1448.8999989333333"/>
    <n v="3810.55"/>
    <n v="4346.6999968"/>
    <n v="-536.14999679999983"/>
    <n v="-0.12334644608431879"/>
    <n v="3"/>
    <n v="1270.1833333333334"/>
    <n v="1.8416206261510131E-5"/>
    <x v="329"/>
    <n v="1448.8999989333333"/>
    <n v="3912.0299971200002"/>
    <n v="-562.95749663999982"/>
    <n v="434.66999967999982"/>
    <n v="26.807499839999991"/>
  </r>
  <r>
    <x v="5"/>
    <s v="airfare"/>
    <s v="Standard"/>
    <s v="Unassigned"/>
    <s v="Unassigned"/>
    <s v="Position 1-4 Bid Strategy"/>
    <n v="7.5"/>
    <n v="9391"/>
    <n v="11356.9249700125"/>
    <n v="1.2093413875000001"/>
    <n v="1419190"/>
    <n v="6.6171548559389491E-3"/>
    <n v="3.2357317202066"/>
    <n v="8.5187945905654304E-4"/>
    <n v="1419.6156212515625"/>
    <n v="9934.7999999999993"/>
    <n v="11356.9249700125"/>
    <n v="-1422.1249700125009"/>
    <n v="-0.12522095318649759"/>
    <n v="8"/>
    <n v="1241.8499999999999"/>
    <n v="5.6370182991706492E-6"/>
    <x v="330"/>
    <n v="1419.6156212515625"/>
    <n v="10221.23247301125"/>
    <n v="-1493.2312185131259"/>
    <n v="1135.6924970012496"/>
    <n v="71.106248500625043"/>
  </r>
  <r>
    <x v="2"/>
    <s v="nice travel"/>
    <s v="Broad"/>
    <s v="Air France Global Campaign"/>
    <s v="Nice"/>
    <s v="Position 1- 3"/>
    <n v="6.25"/>
    <n v="85"/>
    <n v="268.69999931249998"/>
    <n v="3.1611764624999998"/>
    <n v="11965"/>
    <n v="7.1040534893439203E-3"/>
    <n v="1.46451316339323"/>
    <n v="1.1764705882352899E-2"/>
    <n v="268.69999931249998"/>
    <n v="234.6"/>
    <n v="268.69999931249998"/>
    <n v="-34.099999312499989"/>
    <n v="-0.12690732936266758"/>
    <n v="1"/>
    <n v="234.6"/>
    <n v="8.3577099874634065E-5"/>
    <x v="331"/>
    <n v="268.69999931249998"/>
    <n v="241.82999938124999"/>
    <n v="-35.804999278124988"/>
    <n v="26.869999931249993"/>
    <n v="1.7049999656249994"/>
  </r>
  <r>
    <x v="4"/>
    <s v="athens cheap flights"/>
    <s v="Broad"/>
    <s v="Google_Yearlong 2006"/>
    <s v="Google|Athens"/>
    <s v="Postiion 1-4 Bid Strategy"/>
    <n v="6.25"/>
    <n v="169"/>
    <n v="317.43749960000002"/>
    <n v="1.8783284"/>
    <n v="2698"/>
    <n v="6.2638991845811703E-2"/>
    <n v="1.70604151223128"/>
    <n v="5.9171597633136093E-3"/>
    <n v="317.43749960000002"/>
    <n v="271.14999999999998"/>
    <n v="317.43749960000002"/>
    <n v="-46.287499600000046"/>
    <n v="-0.14581610445623622"/>
    <n v="1"/>
    <n v="271.14999999999998"/>
    <n v="3.7064492216456628E-4"/>
    <x v="332"/>
    <n v="317.43749960000002"/>
    <n v="285.69374964000002"/>
    <n v="-48.60187458000005"/>
    <n v="31.743749960000002"/>
    <n v="2.3143749800000037"/>
  </r>
  <r>
    <x v="4"/>
    <s v="france travel"/>
    <s v="Broad"/>
    <s v="Paris &amp; France Terms"/>
    <s v="France"/>
    <s v="Pos 3-6"/>
    <n v="10"/>
    <n v="2100"/>
    <n v="11287.47498375"/>
    <n v="5.3749880875000002"/>
    <n v="55794"/>
    <n v="3.76384557479299E-2"/>
    <n v="1.4067268881958599"/>
    <n v="4.7619047619047597E-3"/>
    <n v="1128.7474983750001"/>
    <n v="8823.85"/>
    <n v="11287.47498375"/>
    <n v="-2463.62498375"/>
    <n v="-0.21826183334153607"/>
    <n v="10"/>
    <n v="882.38499999999999"/>
    <n v="1.7923074165680897E-4"/>
    <x v="333"/>
    <n v="1128.7474983750001"/>
    <n v="10158.727485375"/>
    <n v="-2586.8062329375002"/>
    <n v="1128.7474983749999"/>
    <n v="123.18124918750027"/>
  </r>
  <r>
    <x v="4"/>
    <s v="flights to italy"/>
    <s v="Broad"/>
    <s v="Google_Yearlong 2006"/>
    <s v="Google|Italy"/>
    <s v="Postiion 1-4 Bid Strategy"/>
    <n v="6.25"/>
    <n v="584"/>
    <n v="1416.6374963000001"/>
    <n v="2.4257491375"/>
    <n v="12921"/>
    <n v="4.5197740112994399E-2"/>
    <n v="1.75768129401749"/>
    <n v="1.7123287671232902E-3"/>
    <n v="1416.6374963000001"/>
    <n v="1045.5"/>
    <n v="1416.6374963000001"/>
    <n v="-371.13749630000007"/>
    <n v="-0.26198480364196475"/>
    <n v="1"/>
    <n v="1045.5"/>
    <n v="7.7393390604442572E-5"/>
    <x v="334"/>
    <n v="1416.6374963000001"/>
    <n v="1274.9737466700001"/>
    <n v="-389.69437111500008"/>
    <n v="141.66374962999998"/>
    <n v="18.556874815000015"/>
  </r>
  <r>
    <x v="5"/>
    <s v="discount airfare"/>
    <s v="Advanced"/>
    <s v="Unassigned"/>
    <s v="Unassigned"/>
    <s v="Position 1-4 Bid Strategy"/>
    <n v="7.5"/>
    <n v="5032"/>
    <n v="6313.6124712999999"/>
    <n v="1.2546924625"/>
    <n v="836845"/>
    <n v="6.0130609611098798E-3"/>
    <n v="1.1951184508481301"/>
    <n v="5.96184419713831E-4"/>
    <n v="2104.5374904333335"/>
    <n v="4564.5"/>
    <n v="6313.6124712999999"/>
    <n v="-1749.1124712999999"/>
    <n v="-0.27703830085406717"/>
    <n v="3"/>
    <n v="1521.5"/>
    <n v="3.5848932598031846E-6"/>
    <x v="335"/>
    <n v="2104.5374904333335"/>
    <n v="5682.2512241699997"/>
    <n v="-1836.5680948649999"/>
    <n v="631.36124713000027"/>
    <n v="87.455623564999996"/>
  </r>
  <r>
    <x v="5"/>
    <s v="europe vacation"/>
    <s v="Standard"/>
    <s v="Unassigned"/>
    <s v="Unassigned"/>
    <s v="Position 1-4 Bid Strategy"/>
    <n v="8.75"/>
    <n v="1501"/>
    <n v="1703.0124977750002"/>
    <n v="1.1345852750000001"/>
    <n v="42914"/>
    <n v="3.4976930605396798E-2"/>
    <n v="1.25205527333737"/>
    <n v="6.6622251832111905E-4"/>
    <n v="1703.0124977750002"/>
    <n v="1176.4000000000001"/>
    <n v="1703.0124977750002"/>
    <n v="-526.61249777500007"/>
    <n v="-0.30922409463408146"/>
    <n v="1"/>
    <n v="1176.4000000000001"/>
    <n v="2.3302418791070478E-5"/>
    <x v="336"/>
    <n v="1703.0124977750002"/>
    <n v="1532.7112479975001"/>
    <n v="-552.94312266375005"/>
    <n v="170.30124977750006"/>
    <n v="26.330624888749981"/>
  </r>
  <r>
    <x v="4"/>
    <s v="cont:geo targeted boston::boston to paris sale"/>
    <s v="N/A"/>
    <s v="Geo Targeted Boston"/>
    <s v="Boston to Paris Sale"/>
    <s v=""/>
    <n v="7.5"/>
    <n v="0"/>
    <n v="0"/>
    <n v="0"/>
    <n v="0"/>
    <n v="0"/>
    <n v="0"/>
    <n v="0"/>
    <n v="0"/>
    <n v="417.35"/>
    <n v="0"/>
    <n v="417.35"/>
    <n v="0"/>
    <n v="1"/>
    <n v="417.35"/>
    <n v="0"/>
    <x v="337"/>
    <n v="0"/>
    <n v="0"/>
    <n v="438.21750000000003"/>
    <n v="0"/>
    <n v="-20.867500000000007"/>
  </r>
  <r>
    <x v="2"/>
    <s v="france tickets"/>
    <s v="Broad"/>
    <s v="Air France Global Campaign"/>
    <s v="France"/>
    <s v="Position 1- 3"/>
    <n v="6.25"/>
    <n v="538"/>
    <n v="1642.3249938749998"/>
    <n v="3.0526486874999996"/>
    <n v="37068"/>
    <n v="1.45138664076832E-2"/>
    <n v="1.82321679076292"/>
    <n v="3.7174721189591098E-3"/>
    <n v="821.1624969374999"/>
    <n v="1058.25"/>
    <n v="1642.3249938749998"/>
    <n v="-584.07499387499979"/>
    <n v="-0.35563910678659183"/>
    <n v="2"/>
    <n v="529.125"/>
    <n v="5.3954893708859507E-5"/>
    <x v="338"/>
    <n v="821.1624969374999"/>
    <n v="1478.0924944874998"/>
    <n v="-613.27874356874986"/>
    <n v="164.23249938749996"/>
    <n v="29.203749693750069"/>
  </r>
  <r>
    <x v="4"/>
    <s v="flights to madrid"/>
    <s v="Broad"/>
    <s v="Western Europe Destinations"/>
    <s v="Madrid"/>
    <s v="Position 5-10 Bid Strategy"/>
    <n v="6.25"/>
    <n v="108"/>
    <n v="148.94999954999997"/>
    <n v="1.3791666624999999"/>
    <n v="4573"/>
    <n v="2.3616881696916701E-2"/>
    <n v="4.9058386179750704"/>
    <n v="9.2592592592592605E-3"/>
    <n v="148.94999954999997"/>
    <n v="94.35"/>
    <n v="148.94999954999997"/>
    <n v="-54.599999549999978"/>
    <n v="-0.36656595981842677"/>
    <n v="1"/>
    <n v="94.35"/>
    <n v="2.1867483052700652E-4"/>
    <x v="339"/>
    <n v="148.94999954999997"/>
    <n v="134.05499959499997"/>
    <n v="-57.329999527499979"/>
    <n v="14.894999955000003"/>
    <n v="2.7299999775000003"/>
  </r>
  <r>
    <x v="4"/>
    <s v="air france ticket"/>
    <s v="Broad"/>
    <s v="Air France Branded"/>
    <s v="Air France Brand"/>
    <s v="Position 1 -2 Target"/>
    <n v="1.4375"/>
    <n v="1087"/>
    <n v="2478.0249866000004"/>
    <n v="2.2796918000000002"/>
    <n v="13032"/>
    <n v="8.3410067526089607E-2"/>
    <n v="1.9214310926949001"/>
    <n v="2.7598896044158201E-3"/>
    <n v="826.00832886666683"/>
    <n v="1469.65"/>
    <n v="2478.0249866000004"/>
    <n v="-1008.3749866000003"/>
    <n v="-0.40692688413265415"/>
    <n v="3"/>
    <n v="489.88333333333338"/>
    <n v="2.3020257826887629E-4"/>
    <x v="340"/>
    <n v="826.00832886666683"/>
    <n v="2230.2224879400005"/>
    <n v="-1058.7937359300004"/>
    <n v="247.80249865999986"/>
    <n v="50.418749330000082"/>
  </r>
  <r>
    <x v="5"/>
    <s v="france travel"/>
    <s v="Standard"/>
    <s v="Unassigned"/>
    <s v="Unassigned"/>
    <s v="Position 1-4 Bid Strategy"/>
    <n v="1.2625"/>
    <n v="742"/>
    <n v="1029.8374933"/>
    <n v="1.3879211499999999"/>
    <n v="51486"/>
    <n v="1.44116847298295E-2"/>
    <n v="1.42048129588626"/>
    <n v="1.34770889487871E-3"/>
    <n v="1029.8374933"/>
    <n v="600.1"/>
    <n v="1029.8374933"/>
    <n v="-429.73749329999998"/>
    <n v="-0.41728670406333124"/>
    <n v="1"/>
    <n v="600.1"/>
    <n v="1.9422755700578894E-5"/>
    <x v="341"/>
    <n v="1029.8374933"/>
    <n v="926.85374396999998"/>
    <n v="-451.224367965"/>
    <n v="102.98374933000002"/>
    <n v="21.486874665000016"/>
  </r>
  <r>
    <x v="2"/>
    <s v="paris flights"/>
    <s v="Broad"/>
    <s v="Air France Global Campaign"/>
    <s v="Paris"/>
    <s v="Position 1- 3"/>
    <n v="10"/>
    <n v="740"/>
    <n v="2351.62499325"/>
    <n v="3.1778716125000002"/>
    <n v="105557"/>
    <n v="7.0104303835842293E-3"/>
    <n v="1.6486050190892101"/>
    <n v="2.7027027027027003E-3"/>
    <n v="1175.812496625"/>
    <n v="1351.5"/>
    <n v="2351.62499325"/>
    <n v="-1000.12499325"/>
    <n v="-0.42529102051590467"/>
    <n v="2"/>
    <n v="675.75"/>
    <n v="1.8947109144822225E-5"/>
    <x v="342"/>
    <n v="1175.812496625"/>
    <n v="2116.4624939250002"/>
    <n v="-1050.1312429125001"/>
    <n v="235.16249932499977"/>
    <n v="50.006249662500068"/>
  </r>
  <r>
    <x v="4"/>
    <s v="italy airfare"/>
    <s v="Broad"/>
    <s v="Western Europe Destinations"/>
    <s v="Italy"/>
    <s v="Postiion 1-4 Bid Strategy"/>
    <n v="11.25"/>
    <n v="1142"/>
    <n v="3560.5624880999999"/>
    <n v="3.1178305499999999"/>
    <n v="10491"/>
    <n v="0.10885520922695599"/>
    <n v="2.2336907825755401"/>
    <n v="2.62697022767075E-3"/>
    <n v="1186.8541627"/>
    <n v="1983.9"/>
    <n v="3560.5624880999999"/>
    <n v="-1576.6624880999998"/>
    <n v="-0.44281275595344038"/>
    <n v="3"/>
    <n v="661.30000000000007"/>
    <n v="2.8595939376608372E-4"/>
    <x v="343"/>
    <n v="1186.8541627"/>
    <n v="3204.5062392899999"/>
    <n v="-1655.4956125049998"/>
    <n v="356.05624880999994"/>
    <n v="78.833124405000035"/>
  </r>
  <r>
    <x v="4"/>
    <s v="french airlines"/>
    <s v="Broad"/>
    <s v="Paris &amp; France Terms"/>
    <s v="France"/>
    <s v="Pos 3-6"/>
    <n v="12.5"/>
    <n v="2453"/>
    <n v="8357.2124748749993"/>
    <n v="3.4069353749999998"/>
    <n v="60488"/>
    <n v="4.0553498214521901E-2"/>
    <n v="1.2758115659304301"/>
    <n v="2.8536485935589102E-3"/>
    <n v="1193.8874964107142"/>
    <n v="4398.75"/>
    <n v="8357.2124748749993"/>
    <n v="-3958.4624748749993"/>
    <n v="-0.47365823075285723"/>
    <n v="7"/>
    <n v="628.39285714285711"/>
    <n v="1.157254331437642E-4"/>
    <x v="344"/>
    <n v="1193.8874964107142"/>
    <n v="7521.4912273874997"/>
    <n v="-4156.3855986187491"/>
    <n v="835.72124748749957"/>
    <n v="197.92312374374978"/>
  </r>
  <r>
    <x v="4"/>
    <s v="paris cheap flights"/>
    <s v="Broad"/>
    <s v="Paris &amp; France Terms"/>
    <s v="Paris"/>
    <s v="Position 5-10 Bid Strategy"/>
    <n v="10"/>
    <n v="2374"/>
    <n v="5036.3749731250009"/>
    <n v="2.1214721875000002"/>
    <n v="15937"/>
    <n v="0.14896153604819001"/>
    <n v="1.25685386208195"/>
    <n v="1.6849199663016002E-3"/>
    <n v="1259.0937432812502"/>
    <n v="2585.6999999999998"/>
    <n v="5036.3749731250009"/>
    <n v="-2450.6749731250011"/>
    <n v="-0.48659501848099906"/>
    <n v="4"/>
    <n v="646.42499999999995"/>
    <n v="2.5098826629855092E-4"/>
    <x v="345"/>
    <n v="1259.0937432812502"/>
    <n v="4532.7374758125006"/>
    <n v="-2573.2087217812514"/>
    <n v="503.63749731250027"/>
    <n v="122.53374865625028"/>
  </r>
  <r>
    <x v="5"/>
    <s v="air line ticket"/>
    <s v="Standard"/>
    <s v="Unassigned"/>
    <s v="Unassigned"/>
    <s v="Position 1-4 Bid Strategy"/>
    <n v="7.5"/>
    <n v="2269"/>
    <n v="2827.1749926875"/>
    <n v="1.2460004375"/>
    <n v="425290"/>
    <n v="5.33518305156481E-3"/>
    <n v="4.78025700110513"/>
    <n v="1.3221683561040101E-3"/>
    <n v="942.39166422916662"/>
    <n v="1419.5"/>
    <n v="2827.1749926875"/>
    <n v="-1407.6749926875"/>
    <n v="-0.49790868847116193"/>
    <n v="3"/>
    <n v="473.16666666666669"/>
    <n v="7.054010204801421E-6"/>
    <x v="346"/>
    <n v="942.39166422916662"/>
    <n v="2544.4574934187499"/>
    <n v="-1478.0587423218751"/>
    <n v="282.71749926875009"/>
    <n v="70.383749634375135"/>
  </r>
  <r>
    <x v="4"/>
    <s v="athens cheap flights"/>
    <s v="Broad"/>
    <s v="Western Europe Destinations"/>
    <s v="Athens"/>
    <s v="Postiion 1-4 Bid Strategy"/>
    <n v="6.25"/>
    <n v="935"/>
    <n v="1457.1624959375001"/>
    <n v="1.5584625625000001"/>
    <n v="9093"/>
    <n v="0.10282634993951399"/>
    <n v="2.6451534147146201"/>
    <n v="1.0695187165775401E-3"/>
    <n v="1457.1624959375001"/>
    <n v="722.5"/>
    <n v="1457.1624959375001"/>
    <n v="-734.66249593750013"/>
    <n v="-0.50417334922200119"/>
    <n v="1"/>
    <n v="722.5"/>
    <n v="1.0997470581766202E-4"/>
    <x v="347"/>
    <n v="1457.1624959375001"/>
    <n v="1311.4462463437501"/>
    <n v="-771.39562073437514"/>
    <n v="145.71624959375004"/>
    <n v="36.733124796875018"/>
  </r>
  <r>
    <x v="5"/>
    <s v="india travel"/>
    <s v="Standard"/>
    <s v="Unassigned"/>
    <s v="Unassigned"/>
    <s v="Position 5-10 Bid Strategy"/>
    <n v="1.25"/>
    <n v="1389"/>
    <n v="4243.9999963125001"/>
    <n v="3.0554355625"/>
    <n v="136212"/>
    <n v="1.0197339441458899E-2"/>
    <n v="1.90971133233489"/>
    <n v="1.4398848092152599E-3"/>
    <n v="2121.9999981562501"/>
    <n v="2088.4499999999998"/>
    <n v="4243.9999963125001"/>
    <n v="-2155.5499963125003"/>
    <n v="-0.5079052776120172"/>
    <n v="2"/>
    <n v="1044.2249999999999"/>
    <n v="1.4682994156168291E-5"/>
    <x v="348"/>
    <n v="2121.9999981562501"/>
    <n v="3819.5999966812501"/>
    <n v="-2263.3274961281254"/>
    <n v="424.39999963125001"/>
    <n v="107.77749981562511"/>
  </r>
  <r>
    <x v="2"/>
    <s v="french airline"/>
    <s v="Broad"/>
    <s v="Air France Brand &amp; French Destinations"/>
    <s v="Air France Brand"/>
    <s v=""/>
    <n v="5"/>
    <n v="166"/>
    <n v="473.71249849999998"/>
    <n v="2.85368975"/>
    <n v="3620"/>
    <n v="4.5856353591160207E-2"/>
    <n v="1.37408839779006"/>
    <n v="6.0240963855421707E-3"/>
    <n v="473.71249849999998"/>
    <n v="231.2"/>
    <n v="473.71249849999998"/>
    <n v="-242.51249849999999"/>
    <n v="-0.51194025757798323"/>
    <n v="1"/>
    <n v="231.2"/>
    <n v="2.7624309392265195E-4"/>
    <x v="349"/>
    <n v="473.71249849999998"/>
    <n v="426.34124865000001"/>
    <n v="-254.638123425"/>
    <n v="47.37124984999997"/>
    <n v="12.125624925000011"/>
  </r>
  <r>
    <x v="5"/>
    <s v="barcelona flight"/>
    <s v="Advanced"/>
    <s v="Unassigned"/>
    <s v="Unassigned"/>
    <s v="Position 1-4 Bid Strategy"/>
    <n v="0.875"/>
    <n v="1207"/>
    <n v="908.74999824999998"/>
    <n v="0.75289974999999998"/>
    <n v="66370"/>
    <n v="1.8185927376826901E-2"/>
    <n v="1.3730088895585399"/>
    <n v="8.2850041425020697E-4"/>
    <n v="908.74999824999998"/>
    <n v="416.5"/>
    <n v="908.74999824999998"/>
    <n v="-492.24999824999998"/>
    <n v="-0.54167812841588636"/>
    <n v="1"/>
    <n v="416.5"/>
    <n v="1.5067048365225267E-5"/>
    <x v="350"/>
    <n v="908.74999824999998"/>
    <n v="817.87499842499994"/>
    <n v="-516.86249816249995"/>
    <n v="90.874999825000032"/>
    <n v="24.61249991249997"/>
  </r>
  <r>
    <x v="2"/>
    <s v="france flight"/>
    <s v="Broad"/>
    <s v="Air France Global Campaign"/>
    <s v="France"/>
    <s v="Position 1- 3"/>
    <n v="3.75"/>
    <n v="321"/>
    <n v="919.44999821249985"/>
    <n v="2.8643302124999996"/>
    <n v="19877"/>
    <n v="1.6149318307591701E-2"/>
    <n v="1.9875886703224801"/>
    <n v="3.1152647975077898E-3"/>
    <n v="919.44999821249985"/>
    <n v="391"/>
    <n v="919.44999821249985"/>
    <n v="-528.44999821249985"/>
    <n v="-0.57474577110213498"/>
    <n v="1"/>
    <n v="391"/>
    <n v="5.0309402827388507E-5"/>
    <x v="351"/>
    <n v="919.44999821249985"/>
    <n v="827.50499839124984"/>
    <n v="-554.87249812312484"/>
    <n v="91.944999821250008"/>
    <n v="26.422499910624992"/>
  </r>
  <r>
    <x v="2"/>
    <s v="france travel"/>
    <s v="Broad"/>
    <s v="Air France Brand &amp; French Destinations"/>
    <s v="France"/>
    <s v=""/>
    <n v="5"/>
    <n v="404"/>
    <n v="1377.96249805"/>
    <n v="3.4107982625000002"/>
    <n v="10338"/>
    <n v="3.9079125556200398E-2"/>
    <n v="1.69829754304508"/>
    <n v="2.47524752475248E-3"/>
    <n v="1377.96249805"/>
    <n v="502.35"/>
    <n v="1377.96249805"/>
    <n v="-875.61249805"/>
    <n v="-0.63544000601548156"/>
    <n v="1"/>
    <n v="502.35"/>
    <n v="9.6730508802476419E-5"/>
    <x v="352"/>
    <n v="1377.96249805"/>
    <n v="1240.1662482450001"/>
    <n v="-919.39312295249999"/>
    <n v="137.79624980499989"/>
    <n v="43.780624902499994"/>
  </r>
  <r>
    <x v="4"/>
    <s v="flight to spain"/>
    <s v="Broad"/>
    <s v="Western Europe Destinations"/>
    <s v="Spain"/>
    <s v="Position 5-10 Bid Strategy"/>
    <n v="6.25"/>
    <n v="1229"/>
    <n v="3636.4624907124999"/>
    <n v="2.9588791624999997"/>
    <n v="10582"/>
    <n v="0.11614061614061599"/>
    <n v="1.4382224532224499"/>
    <n v="2.4410089503661501E-3"/>
    <n v="1212.1541635708334"/>
    <n v="1220.5999999999999"/>
    <n v="3636.4624907124999"/>
    <n v="-2415.8624907124999"/>
    <n v="-0.66434412478682126"/>
    <n v="3"/>
    <n v="406.86666666666662"/>
    <n v="2.8350028350028299E-4"/>
    <x v="353"/>
    <n v="1212.1541635708334"/>
    <n v="3272.8162416412501"/>
    <n v="-2536.6556152481248"/>
    <n v="363.64624907124971"/>
    <n v="120.79312453562488"/>
  </r>
  <r>
    <x v="4"/>
    <s v="europe cheap flights"/>
    <s v="Broad"/>
    <s v="Western Europe Destinations"/>
    <s v="Europe"/>
    <s v="Postiion 1-4 Bid Strategy"/>
    <n v="6.25"/>
    <n v="139"/>
    <n v="310.01249925000002"/>
    <n v="2.2303057500000003"/>
    <n v="2301"/>
    <n v="6.0408518035636696E-2"/>
    <n v="1.53468057366362"/>
    <n v="7.1942446043165497E-3"/>
    <n v="310.01249925000002"/>
    <n v="96.9"/>
    <n v="310.01249925000002"/>
    <n v="-213.11249925000001"/>
    <n v="-0.68743195763259213"/>
    <n v="1"/>
    <n v="96.9"/>
    <n v="4.3459365493263828E-4"/>
    <x v="354"/>
    <n v="310.01249925000002"/>
    <n v="279.01124932500005"/>
    <n v="-223.76812421250003"/>
    <n v="31.001249924999968"/>
    <n v="10.655624962500013"/>
  </r>
  <r>
    <x v="5"/>
    <s v="international airfare"/>
    <s v="Advanced"/>
    <s v="Unassigned"/>
    <s v="Unassigned"/>
    <s v="Position 1-4 Bid Strategy"/>
    <n v="0.72499999999999998"/>
    <n v="2070"/>
    <n v="2620.5374846250002"/>
    <n v="1.2659601375"/>
    <n v="216690"/>
    <n v="9.5528173888965798E-3"/>
    <n v="1.2456144722875999"/>
    <n v="4.83091787439614E-4"/>
    <n v="2620.5374846250002"/>
    <n v="739.5"/>
    <n v="2620.5374846250002"/>
    <n v="-1881.0374846250002"/>
    <n v="-0.71780598280362984"/>
    <n v="1"/>
    <n v="739.5"/>
    <n v="4.6148876274862746E-6"/>
    <x v="355"/>
    <n v="2620.5374846250002"/>
    <n v="2358.4837361625"/>
    <n v="-1975.0893588562503"/>
    <n v="262.05374846250015"/>
    <n v="94.051874231250167"/>
  </r>
  <r>
    <x v="2"/>
    <s v="france airlines"/>
    <s v="Broad"/>
    <s v="Air France Global Campaign"/>
    <s v="France"/>
    <s v="Position 1- 3"/>
    <n v="5"/>
    <n v="246"/>
    <n v="617.48749972500002"/>
    <n v="2.5101117875000001"/>
    <n v="28163"/>
    <n v="8.734864893654791E-3"/>
    <n v="1.83184319852288"/>
    <n v="4.0650406504065002E-3"/>
    <n v="617.48749972500002"/>
    <n v="147.05000000000001"/>
    <n v="617.48749972500002"/>
    <n v="-470.43749972500001"/>
    <n v="-0.76185752737425583"/>
    <n v="1"/>
    <n v="147.05000000000001"/>
    <n v="3.5507580868515374E-5"/>
    <x v="356"/>
    <n v="617.48749972500002"/>
    <n v="555.73874975249998"/>
    <n v="-493.95937471125001"/>
    <n v="61.748749972500036"/>
    <n v="23.521874986249998"/>
  </r>
  <r>
    <x v="5"/>
    <s v="flight to europe"/>
    <s v="Advanced"/>
    <s v="Unassigned"/>
    <s v="Unassigned"/>
    <s v="Position 1-4 Bid Strategy"/>
    <n v="4.45"/>
    <n v="2827"/>
    <n v="4601.6624662249997"/>
    <n v="1.6277546749999998"/>
    <n v="109457"/>
    <n v="2.5827493901714803E-2"/>
    <n v="1.4057693888924401"/>
    <n v="3.5373187124159897E-4"/>
    <n v="4601.6624662249997"/>
    <n v="1037"/>
    <n v="4601.6624662249997"/>
    <n v="-3564.6624662249997"/>
    <n v="-0.77464666137264326"/>
    <n v="1"/>
    <n v="1037"/>
    <n v="9.1360077473345633E-6"/>
    <x v="357"/>
    <n v="4601.6624662249997"/>
    <n v="4141.4962196024999"/>
    <n v="-3742.8955895362496"/>
    <n v="460.16624662249978"/>
    <n v="178.23312331124998"/>
  </r>
  <r>
    <x v="4"/>
    <s v="flights to barcelona"/>
    <s v="Broad"/>
    <s v="Western Europe Destinations"/>
    <s v="Barcelona"/>
    <s v="Position 5-10 Bid Strategy"/>
    <n v="6.25"/>
    <n v="235"/>
    <n v="356.06249718750001"/>
    <n v="1.5151595625000001"/>
    <n v="7056"/>
    <n v="3.3304988662131503E-2"/>
    <n v="4.7298044217687103"/>
    <n v="4.2553191489361703E-3"/>
    <n v="356.06249718750001"/>
    <n v="79.900000000000006"/>
    <n v="356.06249718750001"/>
    <n v="-276.16249718749998"/>
    <n v="-0.77560119183816978"/>
    <n v="1"/>
    <n v="79.900000000000006"/>
    <n v="1.4172335600907022E-4"/>
    <x v="358"/>
    <n v="356.06249718750001"/>
    <n v="320.45624746875001"/>
    <n v="-289.97062204687501"/>
    <n v="35.606249718750007"/>
    <n v="13.808124859375027"/>
  </r>
  <r>
    <x v="4"/>
    <s v="france flights"/>
    <s v="Broad"/>
    <s v="Paris &amp; France Terms"/>
    <s v="France"/>
    <s v="Pos 3-6"/>
    <n v="10"/>
    <n v="1075"/>
    <n v="4424.1249959375"/>
    <n v="4.1154651124999999"/>
    <n v="23596"/>
    <n v="4.5558569249025301E-2"/>
    <n v="1.51522800474657"/>
    <n v="1.8604651162790701E-3"/>
    <n v="2212.06249796875"/>
    <n v="969"/>
    <n v="4424.1249959375"/>
    <n v="-3455.1249959375"/>
    <n v="-0.78097363865401759"/>
    <n v="2"/>
    <n v="484.5"/>
    <n v="8.4760128835395919E-5"/>
    <x v="359"/>
    <n v="2212.06249796875"/>
    <n v="3981.71249634375"/>
    <n v="-3627.8812457343752"/>
    <n v="442.41249959375"/>
    <n v="172.75624979687518"/>
  </r>
  <r>
    <x v="4"/>
    <s v="flight to france"/>
    <s v="Broad"/>
    <s v="Paris &amp; France Terms"/>
    <s v="France"/>
    <s v="Pos 3-6"/>
    <n v="10"/>
    <n v="694"/>
    <n v="2927.3124990249999"/>
    <n v="4.2180295374999996"/>
    <n v="8514"/>
    <n v="8.1512802443034993E-2"/>
    <n v="1.5543939393939401"/>
    <n v="1.4409221902017299E-3"/>
    <n v="2927.3124990249999"/>
    <n v="541.45000000000005"/>
    <n v="2927.3124990249999"/>
    <n v="-2385.862499025"/>
    <n v="-0.8150351217438041"/>
    <n v="1"/>
    <n v="541.45000000000005"/>
    <n v="1.1745360582569889E-4"/>
    <x v="360"/>
    <n v="2927.3124990249999"/>
    <n v="2634.5812491225001"/>
    <n v="-2505.1556239762504"/>
    <n v="292.73124990249971"/>
    <n v="119.29312495125032"/>
  </r>
  <r>
    <x v="4"/>
    <s v="flights to nice"/>
    <s v="Broad"/>
    <s v="French Destinations"/>
    <s v="Nice"/>
    <s v="Postiion 1-4 Bid Strategy"/>
    <n v="10"/>
    <n v="1088"/>
    <n v="2429.5624935999999"/>
    <n v="2.2330537625"/>
    <n v="6903"/>
    <n v="0.15761263218890298"/>
    <n v="1.2097233087063599"/>
    <n v="2.7573529411764703E-3"/>
    <n v="809.85416453333335"/>
    <n v="397.8"/>
    <n v="2429.5624935999999"/>
    <n v="-2031.7624936"/>
    <n v="-0.83626681715416151"/>
    <n v="3"/>
    <n v="132.6"/>
    <n v="4.3459365493263687E-4"/>
    <x v="361"/>
    <n v="809.85416453333335"/>
    <n v="2186.6062442399998"/>
    <n v="-2133.3506182800002"/>
    <n v="242.95624936000013"/>
    <n v="101.58812468000019"/>
  </r>
  <r>
    <x v="3"/>
    <s v="paris vacation"/>
    <s v="Advanced"/>
    <s v="Unassigned"/>
    <s v="Unassigned"/>
    <s v=""/>
    <n v="8.75"/>
    <n v="1972"/>
    <n v="3251.6374801500001"/>
    <n v="1.6489033875000001"/>
    <n v="1189894"/>
    <n v="1.6572904813369901E-3"/>
    <n v="2.0641392426552301"/>
    <n v="5.0709939148073E-4"/>
    <n v="3251.6374801500001"/>
    <n v="440.3"/>
    <n v="3251.6374801500001"/>
    <n v="-2811.3374801499999"/>
    <n v="-0.86459130124810568"/>
    <n v="1"/>
    <n v="440.3"/>
    <n v="8.4041099459279378E-7"/>
    <x v="362"/>
    <n v="3251.6374801500001"/>
    <n v="2926.4737321350003"/>
    <n v="-2951.9043541575002"/>
    <n v="325.16374801499978"/>
    <n v="140.56687400750025"/>
  </r>
  <r>
    <x v="2"/>
    <s v="france airfare"/>
    <s v="Broad"/>
    <s v="Air France Global Campaign"/>
    <s v="France"/>
    <s v="Position 1- 3"/>
    <n v="5"/>
    <n v="806"/>
    <n v="2146.1999948999996"/>
    <n v="2.6627791499999995"/>
    <n v="23013"/>
    <n v="3.5023682266545002E-2"/>
    <n v="2.4318254899404699"/>
    <n v="1.24069478908189E-3"/>
    <n v="2146.1999948999996"/>
    <n v="249.05"/>
    <n v="2146.1999948999996"/>
    <n v="-1897.1499948999997"/>
    <n v="-0.88395769239035704"/>
    <n v="1"/>
    <n v="249.05"/>
    <n v="4.3453700082562179E-5"/>
    <x v="363"/>
    <n v="2146.1999948999996"/>
    <n v="1931.5799954099998"/>
    <n v="-1992.0074946449997"/>
    <n v="214.61999948999983"/>
    <n v="94.857499745000041"/>
  </r>
  <r>
    <x v="5"/>
    <s v="flight to venice"/>
    <s v="Advanced"/>
    <s v="Unassigned"/>
    <s v="Unassigned"/>
    <s v="Position 1-4 Bid Strategy"/>
    <n v="0.78749999999999998"/>
    <n v="354"/>
    <n v="305.04999952500003"/>
    <n v="0.86172316250000003"/>
    <n v="20676"/>
    <n v="1.7121300058038299E-2"/>
    <n v="1.55795124782356"/>
    <n v="2.8248587570621504E-3"/>
    <n v="305.04999952500003"/>
    <n v="34"/>
    <n v="305.04999952500003"/>
    <n v="-271.04999952500003"/>
    <n v="-0.88854286165237784"/>
    <n v="1"/>
    <n v="34"/>
    <n v="4.8365254401238189E-5"/>
    <x v="364"/>
    <n v="305.04999952500003"/>
    <n v="274.54499957250005"/>
    <n v="-284.60249950125007"/>
    <n v="30.504999952499986"/>
    <n v="13.552499976250033"/>
  </r>
  <r>
    <x v="4"/>
    <s v="flights"/>
    <s v="Broad"/>
    <s v="Google_Yearlong 2006"/>
    <s v="Google|Flights Relaunch"/>
    <s v="Postiion 1-4 Bid Strategy"/>
    <n v="8.75"/>
    <n v="2288"/>
    <n v="9597.1749873999997"/>
    <n v="4.1945694874999999"/>
    <n v="266585"/>
    <n v="8.5826284299566694E-3"/>
    <n v="1.9435272052065899"/>
    <n v="4.3706293706293695E-4"/>
    <n v="9597.1749873999997"/>
    <n v="871.25"/>
    <n v="9597.1749873999997"/>
    <n v="-8725.9249873999997"/>
    <n v="-0.90921807707540481"/>
    <n v="1"/>
    <n v="871.25"/>
    <n v="3.7511487893167253E-6"/>
    <x v="365"/>
    <n v="9597.1749873999997"/>
    <n v="8637.4574886600003"/>
    <n v="-9162.2212367699995"/>
    <n v="959.71749873999943"/>
    <n v="436.29624936999971"/>
  </r>
  <r>
    <x v="4"/>
    <s v="business class"/>
    <s v="Broad"/>
    <s v="Business Class"/>
    <s v="Business Class - Generic"/>
    <s v="Position 2-5 Bid Strategy"/>
    <n v="13.75"/>
    <n v="289"/>
    <n v="1668.5874979624998"/>
    <n v="5.7736591624999996"/>
    <n v="8045"/>
    <n v="3.5922933499067701E-2"/>
    <n v="2.7225170913610901"/>
    <n v="3.4602076124567501E-3"/>
    <n v="1668.5874979624998"/>
    <n v="144.5"/>
    <n v="1668.5874979624998"/>
    <n v="-1524.0874979624998"/>
    <n v="-0.91339980661700515"/>
    <n v="1"/>
    <n v="144.5"/>
    <n v="1.2430080795525165E-4"/>
    <x v="366"/>
    <n v="1668.5874979624998"/>
    <n v="1501.7287481662499"/>
    <n v="-1600.2918728606248"/>
    <n v="166.85874979624987"/>
    <n v="76.204374898125025"/>
  </r>
  <r>
    <x v="4"/>
    <s v="travel to paris"/>
    <s v="Broad"/>
    <s v="Paris &amp; France Terms"/>
    <s v="Paris"/>
    <s v="Position 5-10 Bid Strategy"/>
    <n v="10"/>
    <n v="598"/>
    <n v="2009.4124943749998"/>
    <n v="3.3602215624999996"/>
    <n v="8683"/>
    <n v="6.8870206149948196E-2"/>
    <n v="1.8791777035586801"/>
    <n v="1.67224080267559E-3"/>
    <n v="2009.4124943749998"/>
    <n v="168.3"/>
    <n v="2009.4124943749998"/>
    <n v="-1841.1124943749999"/>
    <n v="-0.91624417561295823"/>
    <n v="1"/>
    <n v="168.3"/>
    <n v="1.1516756881262273E-4"/>
    <x v="367"/>
    <n v="2009.4124943749998"/>
    <n v="1808.4712449374999"/>
    <n v="-1933.16811909375"/>
    <n v="200.94124943749989"/>
    <n v="92.055624718750096"/>
  </r>
  <r>
    <x v="2"/>
    <s v="fly to lyon"/>
    <s v="Broad"/>
    <s v="Air France Global Campaign"/>
    <s v="Lyon"/>
    <s v="Position 1- 3"/>
    <n v="0"/>
    <n v="2"/>
    <n v="1.3125"/>
    <n v="0.65625"/>
    <n v="34"/>
    <n v="5.8823529411764698E-2"/>
    <n v="1.9411764705882399"/>
    <n v="0"/>
    <n v="0"/>
    <n v="0"/>
    <n v="1.3125"/>
    <n v="-1.3125"/>
    <n v="-1"/>
    <n v="0"/>
    <s v="NA"/>
    <n v="0"/>
    <x v="368"/>
    <n v="0"/>
    <n v="1.1812500000000001"/>
    <n v="-1.378125"/>
    <n v="0.13124999999999987"/>
    <n v="6.5625000000000044E-2"/>
  </r>
  <r>
    <x v="2"/>
    <s v="fly to bordeaux"/>
    <s v="Broad"/>
    <s v="Air France Global Campaign"/>
    <s v="Bordeaux"/>
    <s v="Position 1- 3"/>
    <n v="0"/>
    <n v="2"/>
    <n v="2"/>
    <n v="1"/>
    <n v="69"/>
    <n v="2.8985507246376798E-2"/>
    <n v="1.6768115942029"/>
    <n v="0"/>
    <n v="0"/>
    <n v="0"/>
    <n v="2"/>
    <n v="-2"/>
    <n v="-1"/>
    <n v="0"/>
    <s v="NA"/>
    <n v="0"/>
    <x v="368"/>
    <n v="0"/>
    <n v="1.8"/>
    <n v="-2.1"/>
    <n v="0.19999999999999996"/>
    <n v="0.10000000000000009"/>
  </r>
  <r>
    <x v="2"/>
    <s v="lyon fare"/>
    <s v="Broad"/>
    <s v="Air France Global Campaign"/>
    <s v="Lyon"/>
    <s v="Position 1- 3"/>
    <n v="0"/>
    <n v="2"/>
    <n v="2.1375000000000002"/>
    <n v="1.0687500000000001"/>
    <n v="452"/>
    <n v="4.4247787610619503E-3"/>
    <n v="1.65730088495575"/>
    <n v="0"/>
    <n v="0"/>
    <n v="0"/>
    <n v="2.1375000000000002"/>
    <n v="-2.1375000000000002"/>
    <n v="-1"/>
    <n v="0"/>
    <s v="NA"/>
    <n v="0"/>
    <x v="368"/>
    <n v="0"/>
    <n v="1.9237500000000003"/>
    <n v="-2.2443750000000002"/>
    <n v="0.21374999999999988"/>
    <n v="0.10687500000000005"/>
  </r>
  <r>
    <x v="2"/>
    <s v="lyon airport"/>
    <s v="Broad"/>
    <s v="Air France Global Campaign"/>
    <s v="Lyon"/>
    <s v="Position 1- 3"/>
    <n v="0"/>
    <n v="5"/>
    <n v="4.1500000000000004"/>
    <n v="0.83"/>
    <n v="448"/>
    <n v="1.11607142857143E-2"/>
    <n v="1.38214285714286"/>
    <n v="0"/>
    <n v="0"/>
    <n v="0"/>
    <n v="4.1500000000000004"/>
    <n v="-4.1500000000000004"/>
    <n v="-1"/>
    <n v="0"/>
    <s v="NA"/>
    <n v="0"/>
    <x v="368"/>
    <n v="0"/>
    <n v="3.7350000000000003"/>
    <n v="-4.3575000000000008"/>
    <n v="0.41500000000000004"/>
    <n v="0.20750000000000046"/>
  </r>
  <r>
    <x v="2"/>
    <s v="flight to bordeaux"/>
    <s v="Broad"/>
    <s v="Air France Global Campaign"/>
    <s v="Bordeaux"/>
    <s v="Position 1- 3"/>
    <n v="0"/>
    <n v="6"/>
    <n v="4.875"/>
    <n v="0.8125"/>
    <n v="53"/>
    <n v="0.11320754716981099"/>
    <n v="3.5320754716981102"/>
    <n v="0"/>
    <n v="0"/>
    <n v="0"/>
    <n v="4.875"/>
    <n v="-4.875"/>
    <n v="-1"/>
    <n v="0"/>
    <s v="NA"/>
    <n v="0"/>
    <x v="368"/>
    <n v="0"/>
    <n v="4.3875000000000002"/>
    <n v="-5.1187500000000004"/>
    <n v="0.48749999999999982"/>
    <n v="0.24375000000000036"/>
  </r>
  <r>
    <x v="2"/>
    <s v="paris airports"/>
    <s v="Broad"/>
    <s v="Air France Global Campaign"/>
    <s v="Paris"/>
    <s v="Position 1- 3"/>
    <n v="0"/>
    <n v="16"/>
    <n v="10.0625"/>
    <n v="0.62890625"/>
    <n v="2087"/>
    <n v="7.6665069477719191E-3"/>
    <n v="1.3501197891710599"/>
    <n v="0"/>
    <n v="0"/>
    <n v="0"/>
    <n v="10.0625"/>
    <n v="-10.0625"/>
    <n v="-1"/>
    <n v="0"/>
    <s v="NA"/>
    <n v="0"/>
    <x v="368"/>
    <n v="0"/>
    <n v="9.0562500000000004"/>
    <n v="-10.565625000000001"/>
    <n v="1.0062499999999996"/>
    <n v="0.50312500000000071"/>
  </r>
  <r>
    <x v="2"/>
    <s v="nice fare"/>
    <s v="Broad"/>
    <s v="Air France Global Campaign"/>
    <s v="Nice"/>
    <s v="Position 1- 3"/>
    <n v="0"/>
    <n v="14"/>
    <n v="14.312499949999999"/>
    <n v="1.0223214249999999"/>
    <n v="278"/>
    <n v="5.0359712230215799E-2"/>
    <n v="1.7802158273381301"/>
    <n v="0"/>
    <n v="0"/>
    <n v="0"/>
    <n v="14.312499949999999"/>
    <n v="-14.312499949999999"/>
    <n v="-1"/>
    <n v="0"/>
    <s v="NA"/>
    <n v="0"/>
    <x v="368"/>
    <n v="0"/>
    <n v="12.881249954999999"/>
    <n v="-15.0281249475"/>
    <n v="1.4312499949999999"/>
    <n v="0.71562499750000086"/>
  </r>
  <r>
    <x v="4"/>
    <s v="air france to spain"/>
    <s v="Broad"/>
    <s v="Western Europe Destinations"/>
    <s v="Spain Branded"/>
    <s v="Position 5-10 Bid Strategy"/>
    <n v="0"/>
    <n v="15"/>
    <n v="6.8499999374999998"/>
    <n v="0.45666666249999999"/>
    <n v="136"/>
    <n v="0.110294117647059"/>
    <n v="3.7962500000000001"/>
    <n v="0"/>
    <n v="0"/>
    <n v="0"/>
    <n v="6.8499999374999998"/>
    <n v="-6.8499999374999998"/>
    <n v="-1"/>
    <n v="0"/>
    <s v="NA"/>
    <n v="0"/>
    <x v="368"/>
    <n v="0"/>
    <n v="6.1649999437499998"/>
    <n v="-7.1924999343750002"/>
    <n v="0.68499999374999998"/>
    <n v="0.34249999687500043"/>
  </r>
  <r>
    <x v="4"/>
    <s v="air france to rome"/>
    <s v="Broad"/>
    <s v="Western Europe Destinations"/>
    <s v="Rome Branded"/>
    <s v="Position 5-10 Bid Strategy"/>
    <n v="0"/>
    <n v="13"/>
    <n v="9.7249998624999989"/>
    <n v="0.74807691249999997"/>
    <n v="185"/>
    <n v="7.0270270270270302E-2"/>
    <n v="4.7404324324324296"/>
    <n v="0"/>
    <n v="0"/>
    <n v="0"/>
    <n v="9.7249998624999989"/>
    <n v="-9.7249998624999989"/>
    <n v="-1"/>
    <n v="0"/>
    <s v="NA"/>
    <n v="0"/>
    <x v="368"/>
    <n v="0"/>
    <n v="8.752499876249999"/>
    <n v="-10.211249855624999"/>
    <n v="0.97249998624999989"/>
    <n v="0.48624999312499995"/>
  </r>
  <r>
    <x v="4"/>
    <s v="florence airlines"/>
    <s v="Broad"/>
    <s v="Western Europe Destinations"/>
    <s v="Florence"/>
    <s v="Position 5-10 Bid Strategy"/>
    <n v="0"/>
    <n v="10"/>
    <n v="9.9250000000000007"/>
    <n v="0.99250000000000005"/>
    <n v="821"/>
    <n v="1.2180267965895199E-2"/>
    <n v="2.71194884287454"/>
    <n v="0"/>
    <n v="0"/>
    <n v="0"/>
    <n v="9.9250000000000007"/>
    <n v="-9.9250000000000007"/>
    <n v="-1"/>
    <n v="0"/>
    <s v="NA"/>
    <n v="0"/>
    <x v="368"/>
    <n v="0"/>
    <n v="8.932500000000001"/>
    <n v="-10.421250000000001"/>
    <n v="0.99249999999999972"/>
    <n v="0.49624999999999986"/>
  </r>
  <r>
    <x v="4"/>
    <s v="air france to athens"/>
    <s v="Broad"/>
    <s v="Western Europe Destinations"/>
    <s v="Athens Branded"/>
    <s v="Position 5-10 Bid Strategy"/>
    <n v="0"/>
    <n v="10"/>
    <n v="11.025"/>
    <n v="1.1025"/>
    <n v="77"/>
    <n v="0.12987012987013"/>
    <n v="4.3441558441558401"/>
    <n v="0"/>
    <n v="0"/>
    <n v="0"/>
    <n v="11.025"/>
    <n v="-11.025"/>
    <n v="-1"/>
    <n v="0"/>
    <s v="NA"/>
    <n v="0"/>
    <x v="368"/>
    <n v="0"/>
    <n v="9.9225000000000012"/>
    <n v="-11.576250000000002"/>
    <n v="1.1024999999999991"/>
    <n v="0.55125000000000135"/>
  </r>
  <r>
    <x v="4"/>
    <s v="air france to florence"/>
    <s v="Broad"/>
    <s v="Western Europe Destinations"/>
    <s v="Florence Branded"/>
    <s v="Position 5-10 Bid Strategy"/>
    <n v="0"/>
    <n v="13"/>
    <n v="11.037499850000001"/>
    <n v="0.84903845000000011"/>
    <n v="105"/>
    <n v="0.12380952380952399"/>
    <n v="3.67533333333333"/>
    <n v="0"/>
    <n v="0"/>
    <n v="0"/>
    <n v="11.037499850000001"/>
    <n v="-11.037499850000001"/>
    <n v="-1"/>
    <n v="0"/>
    <s v="NA"/>
    <n v="0"/>
    <x v="368"/>
    <n v="0"/>
    <n v="9.9337498650000011"/>
    <n v="-11.589374842500002"/>
    <n v="1.1037499850000003"/>
    <n v="0.55187499250000016"/>
  </r>
  <r>
    <x v="4"/>
    <s v="florence airfare"/>
    <s v="Broad"/>
    <s v="Western Europe Destinations"/>
    <s v="Florence"/>
    <s v="Position 5-10 Bid Strategy"/>
    <n v="0"/>
    <n v="9"/>
    <n v="12.7125"/>
    <n v="1.4125000000000001"/>
    <n v="334"/>
    <n v="2.69461077844311E-2"/>
    <n v="4.6428143712574803"/>
    <n v="0"/>
    <n v="0"/>
    <n v="0"/>
    <n v="12.7125"/>
    <n v="-12.7125"/>
    <n v="-1"/>
    <n v="0"/>
    <s v="NA"/>
    <n v="0"/>
    <x v="368"/>
    <n v="0"/>
    <n v="11.44125"/>
    <n v="-13.348125000000001"/>
    <n v="1.2712500000000002"/>
    <n v="0.63562500000000099"/>
  </r>
  <r>
    <x v="4"/>
    <s v="air france to barcelona"/>
    <s v="Broad"/>
    <s v="Western Europe Destinations"/>
    <s v="Barcelona Branded"/>
    <s v="Position 5-10 Bid Strategy"/>
    <n v="0"/>
    <n v="23"/>
    <n v="17.324999837499998"/>
    <n v="0.75326086249999991"/>
    <n v="188"/>
    <n v="0.122340425531915"/>
    <n v="4.0681914893617002"/>
    <n v="0"/>
    <n v="0"/>
    <n v="0"/>
    <n v="17.324999837499998"/>
    <n v="-17.324999837499998"/>
    <n v="-1"/>
    <n v="0"/>
    <s v="NA"/>
    <n v="0"/>
    <x v="368"/>
    <n v="0"/>
    <n v="15.592499853749999"/>
    <n v="-18.191249829375"/>
    <n v="1.7324999837499995"/>
    <n v="0.86624999187500151"/>
  </r>
  <r>
    <x v="4"/>
    <s v="florence airline"/>
    <s v="Broad"/>
    <s v="Western Europe Destinations"/>
    <s v="Florence"/>
    <s v="Position 5-10 Bid Strategy"/>
    <n v="0"/>
    <n v="11"/>
    <n v="18.474999950000001"/>
    <n v="1.67954545"/>
    <n v="388"/>
    <n v="2.8350515463917501E-2"/>
    <n v="3.5314948453608199"/>
    <n v="0"/>
    <n v="0"/>
    <n v="0"/>
    <n v="18.474999950000001"/>
    <n v="-18.474999950000001"/>
    <n v="-1"/>
    <n v="0"/>
    <s v="NA"/>
    <n v="0"/>
    <x v="368"/>
    <n v="0"/>
    <n v="16.627499955000001"/>
    <n v="-19.398749947500001"/>
    <n v="1.8474999949999997"/>
    <n v="0.92374999749999986"/>
  </r>
  <r>
    <x v="4"/>
    <s v="rome fares"/>
    <s v="Broad"/>
    <s v="Western Europe Destinations"/>
    <s v="Rome"/>
    <s v="Position 5-10 Bid Strategy"/>
    <n v="0"/>
    <n v="26"/>
    <n v="31.237499800000002"/>
    <n v="1.2014423000000001"/>
    <n v="494"/>
    <n v="5.2631578947368397E-2"/>
    <n v="5.2775708502024301"/>
    <n v="0"/>
    <n v="0"/>
    <n v="0"/>
    <n v="31.237499800000002"/>
    <n v="-31.237499800000002"/>
    <n v="-1"/>
    <n v="0"/>
    <s v="NA"/>
    <n v="0"/>
    <x v="368"/>
    <n v="0"/>
    <n v="28.113749820000002"/>
    <n v="-32.799374790000002"/>
    <n v="3.1237499799999995"/>
    <n v="1.5618749899999997"/>
  </r>
  <r>
    <x v="4"/>
    <s v="rome fare"/>
    <s v="Broad"/>
    <s v="Western Europe Destinations"/>
    <s v="Rome"/>
    <s v="Position 5-10 Bid Strategy"/>
    <n v="0"/>
    <n v="38"/>
    <n v="42.887499675000001"/>
    <n v="1.1286184125000001"/>
    <n v="485"/>
    <n v="7.8350515463917497E-2"/>
    <n v="3.8971340206185601"/>
    <n v="0"/>
    <n v="0"/>
    <n v="0"/>
    <n v="42.887499675000001"/>
    <n v="-42.887499675000001"/>
    <n v="-1"/>
    <n v="0"/>
    <s v="NA"/>
    <n v="0"/>
    <x v="368"/>
    <n v="0"/>
    <n v="38.598749707500005"/>
    <n v="-45.031874658750006"/>
    <n v="4.2887499674999958"/>
    <n v="2.144374983750005"/>
  </r>
  <r>
    <x v="4"/>
    <s v="athens cheap flight"/>
    <s v="Broad"/>
    <s v="Western Europe Destinations"/>
    <s v="Athens"/>
    <s v="Position 5-10 Bid Strategy"/>
    <n v="0"/>
    <n v="44"/>
    <n v="49.362499999999997"/>
    <n v="1.121875"/>
    <n v="747"/>
    <n v="5.8902275769745598E-2"/>
    <n v="5.5172824631860804"/>
    <n v="0"/>
    <n v="0"/>
    <n v="0"/>
    <n v="49.362499999999997"/>
    <n v="-49.362499999999997"/>
    <n v="-1"/>
    <n v="0"/>
    <s v="NA"/>
    <n v="0"/>
    <x v="368"/>
    <n v="0"/>
    <n v="44.426249999999996"/>
    <n v="-51.830624999999998"/>
    <n v="4.9362500000000011"/>
    <n v="2.4681250000000006"/>
  </r>
  <r>
    <x v="4"/>
    <s v="flight to florence"/>
    <s v="Broad"/>
    <s v="Western Europe Destinations"/>
    <s v="Florence"/>
    <s v="Position 5-10 Bid Strategy"/>
    <n v="0"/>
    <n v="39"/>
    <n v="57.687499837499999"/>
    <n v="1.4791666625"/>
    <n v="1117"/>
    <n v="3.4914950760966901E-2"/>
    <n v="4.8948075201432397"/>
    <n v="0"/>
    <n v="0"/>
    <n v="0"/>
    <n v="57.687499837499999"/>
    <n v="-57.687499837499999"/>
    <n v="-1"/>
    <n v="0"/>
    <s v="NA"/>
    <n v="0"/>
    <x v="368"/>
    <n v="0"/>
    <n v="51.918749853750001"/>
    <n v="-60.571874829374998"/>
    <n v="5.7687499837499985"/>
    <n v="2.8843749918749992"/>
  </r>
  <r>
    <x v="4"/>
    <s v="italy fare"/>
    <s v="Broad"/>
    <s v="Western Europe Destinations"/>
    <s v="Italy"/>
    <s v="Position 5-10 Bid Strategy"/>
    <n v="0"/>
    <n v="44"/>
    <n v="75.612499600000007"/>
    <n v="1.7184659"/>
    <n v="814"/>
    <n v="5.4054054054054099E-2"/>
    <n v="4.05239557739558"/>
    <n v="0"/>
    <n v="0"/>
    <n v="0"/>
    <n v="75.612499600000007"/>
    <n v="-75.612499600000007"/>
    <n v="-1"/>
    <n v="0"/>
    <s v="NA"/>
    <n v="0"/>
    <x v="368"/>
    <n v="0"/>
    <n v="68.051249640000009"/>
    <n v="-79.393124580000006"/>
    <n v="7.5612499599999978"/>
    <n v="3.7806249799999989"/>
  </r>
  <r>
    <x v="4"/>
    <s v="barcelona flights"/>
    <s v="Broad"/>
    <s v="Western Europe Destinations"/>
    <s v="Barcelona"/>
    <s v="Position 5-10 Bid Strategy"/>
    <n v="0"/>
    <n v="95"/>
    <n v="181.487498875"/>
    <n v="1.910394725"/>
    <n v="4006"/>
    <n v="2.3714428357463801E-2"/>
    <n v="4.9040414378432304"/>
    <n v="0"/>
    <n v="0"/>
    <n v="0"/>
    <n v="181.487498875"/>
    <n v="-181.487498875"/>
    <n v="-1"/>
    <n v="0"/>
    <s v="NA"/>
    <n v="0"/>
    <x v="368"/>
    <n v="0"/>
    <n v="163.3387489875"/>
    <n v="-190.56187381875"/>
    <n v="18.148749887500003"/>
    <n v="9.0743749437500014"/>
  </r>
  <r>
    <x v="4"/>
    <s v="rome flight"/>
    <s v="Broad"/>
    <s v="Western Europe Destinations"/>
    <s v="Rome"/>
    <s v="Position 5-10 Bid Strategy"/>
    <n v="0"/>
    <n v="120"/>
    <n v="186.474999"/>
    <n v="1.553958325"/>
    <n v="3880"/>
    <n v="3.0927835051546403E-2"/>
    <n v="4.67492783505155"/>
    <n v="0"/>
    <n v="0"/>
    <n v="0"/>
    <n v="186.474999"/>
    <n v="-186.474999"/>
    <n v="-1"/>
    <n v="0"/>
    <s v="NA"/>
    <n v="0"/>
    <x v="368"/>
    <n v="0"/>
    <n v="167.82749910000001"/>
    <n v="-195.79874895"/>
    <n v="18.647499899999985"/>
    <n v="9.3237499500000069"/>
  </r>
  <r>
    <x v="4"/>
    <s v="athens airline"/>
    <s v="Broad"/>
    <s v="Western Europe Destinations"/>
    <s v="Athens"/>
    <s v="Position 5-10 Bid Strategy"/>
    <n v="0"/>
    <n v="266"/>
    <n v="389.84999900000003"/>
    <n v="1.4656015"/>
    <n v="7842"/>
    <n v="3.3919918388166298E-2"/>
    <n v="4.6730884978321896"/>
    <n v="0"/>
    <n v="0"/>
    <n v="0"/>
    <n v="389.84999900000003"/>
    <n v="-389.84999900000003"/>
    <n v="-1"/>
    <n v="0"/>
    <s v="NA"/>
    <n v="0"/>
    <x v="368"/>
    <n v="0"/>
    <n v="350.86499910000003"/>
    <n v="-409.34249895000005"/>
    <n v="38.984999899999991"/>
    <n v="19.492499950000024"/>
  </r>
  <r>
    <x v="4"/>
    <s v="italy airlines"/>
    <s v="Broad"/>
    <s v="Western Europe Destinations"/>
    <s v="Italy"/>
    <s v="Position 5-10 Bid Strategy"/>
    <n v="0"/>
    <n v="221"/>
    <n v="418.93749803749995"/>
    <n v="1.8956447874999998"/>
    <n v="9391"/>
    <n v="2.3533170056437E-2"/>
    <n v="4.07061441805984"/>
    <n v="0"/>
    <n v="0"/>
    <n v="0"/>
    <n v="418.93749803749995"/>
    <n v="-418.93749803749995"/>
    <n v="-1"/>
    <n v="0"/>
    <s v="NA"/>
    <n v="0"/>
    <x v="368"/>
    <n v="0"/>
    <n v="377.04374823374997"/>
    <n v="-439.88437293937494"/>
    <n v="41.893749803749984"/>
    <n v="20.946874901874992"/>
  </r>
  <r>
    <x v="4"/>
    <s v="rome flights"/>
    <s v="Broad"/>
    <s v="Western Europe Destinations"/>
    <s v="Rome"/>
    <s v="Position 5-10 Bid Strategy"/>
    <n v="0"/>
    <n v="291"/>
    <n v="492.43749682500004"/>
    <n v="1.6922250750000001"/>
    <n v="7714"/>
    <n v="3.7723619393310898E-2"/>
    <n v="4.5810578169561804"/>
    <n v="0"/>
    <n v="0"/>
    <n v="0"/>
    <n v="492.43749682500004"/>
    <n v="-492.43749682500004"/>
    <n v="-1"/>
    <n v="0"/>
    <s v="NA"/>
    <n v="0"/>
    <x v="368"/>
    <n v="0"/>
    <n v="443.19374714250006"/>
    <n v="-517.05937166625006"/>
    <n v="49.243749682499981"/>
    <n v="24.621874841250019"/>
  </r>
  <r>
    <x v="1"/>
    <s v="airfrance deals"/>
    <s v="Broad"/>
    <s v="Air France Brand &amp; French Destinations"/>
    <s v="Air France Brand"/>
    <s v="Position 2-5 Bid Strategy"/>
    <n v="0"/>
    <n v="1"/>
    <n v="0.1"/>
    <n v="0.1"/>
    <n v="4"/>
    <n v="0.25"/>
    <n v="1"/>
    <n v="0"/>
    <n v="0"/>
    <n v="0"/>
    <n v="0.1"/>
    <n v="-0.1"/>
    <n v="-1"/>
    <n v="0"/>
    <s v="NA"/>
    <n v="0"/>
    <x v="368"/>
    <n v="0"/>
    <n v="9.0000000000000011E-2"/>
    <n v="-0.10500000000000001"/>
    <n v="9.999999999999995E-3"/>
    <n v="5.0000000000000044E-3"/>
  </r>
  <r>
    <x v="1"/>
    <s v="paris travel service"/>
    <s v="Broad"/>
    <s v="Air France Brand &amp; French Destinations"/>
    <s v="Paris"/>
    <s v="Position 2-5 Bid Strategy"/>
    <n v="0"/>
    <n v="1"/>
    <n v="0.125"/>
    <n v="0.125"/>
    <n v="44"/>
    <n v="2.2727272727272697E-2"/>
    <n v="1"/>
    <n v="0"/>
    <n v="0"/>
    <n v="0"/>
    <n v="0.125"/>
    <n v="-0.125"/>
    <n v="-1"/>
    <n v="0"/>
    <s v="NA"/>
    <n v="0"/>
    <x v="368"/>
    <n v="0"/>
    <n v="0.1125"/>
    <n v="-0.13125000000000001"/>
    <n v="1.2499999999999997E-2"/>
    <n v="6.2500000000000056E-3"/>
  </r>
  <r>
    <x v="1"/>
    <s v="nice fare"/>
    <s v="Broad"/>
    <s v="Air France Brand &amp; French Destinations"/>
    <s v="Nice"/>
    <s v="Position 2-5 Bid Strategy"/>
    <n v="0"/>
    <n v="1"/>
    <n v="0.15"/>
    <n v="0.15"/>
    <n v="25"/>
    <n v="0.04"/>
    <n v="1.08"/>
    <n v="0"/>
    <n v="0"/>
    <n v="0"/>
    <n v="0.15"/>
    <n v="-0.15"/>
    <n v="-1"/>
    <n v="0"/>
    <s v="NA"/>
    <n v="0"/>
    <x v="368"/>
    <n v="0"/>
    <n v="0.13500000000000001"/>
    <n v="-0.1575"/>
    <n v="1.4999999999999986E-2"/>
    <n v="7.5000000000000067E-3"/>
  </r>
  <r>
    <x v="1"/>
    <s v="aeroport lyon"/>
    <s v="Broad"/>
    <s v="Air France Brand &amp; French Destinations"/>
    <s v="Lyon"/>
    <s v="Position 2-5 Bid Strategy"/>
    <n v="0"/>
    <n v="3"/>
    <n v="0.26250000000000001"/>
    <n v="8.7499999999999994E-2"/>
    <n v="173"/>
    <n v="1.7341040462427699E-2"/>
    <n v="1.2277456647398799"/>
    <n v="0"/>
    <n v="0"/>
    <n v="0"/>
    <n v="0.26250000000000001"/>
    <n v="-0.26250000000000001"/>
    <n v="-1"/>
    <n v="0"/>
    <s v="NA"/>
    <n v="0"/>
    <x v="368"/>
    <n v="0"/>
    <n v="0.23625000000000002"/>
    <n v="-0.27562500000000001"/>
    <n v="2.6249999999999996E-2"/>
    <n v="1.3124999999999998E-2"/>
  </r>
  <r>
    <x v="1"/>
    <s v="fly to bordeaux"/>
    <s v="Broad"/>
    <s v="Air France Brand &amp; French Destinations"/>
    <s v="Bordeaux"/>
    <s v="Position 2-5 Bid Strategy"/>
    <n v="0"/>
    <n v="1"/>
    <n v="0.58750000000000002"/>
    <n v="0.58750000000000002"/>
    <n v="11"/>
    <n v="9.0909090909090898E-2"/>
    <n v="1"/>
    <n v="0"/>
    <n v="0"/>
    <n v="0"/>
    <n v="0.58750000000000002"/>
    <n v="-0.58750000000000002"/>
    <n v="-1"/>
    <n v="0"/>
    <s v="NA"/>
    <n v="0"/>
    <x v="368"/>
    <n v="0"/>
    <n v="0.52875000000000005"/>
    <n v="-0.61687500000000006"/>
    <n v="5.8749999999999969E-2"/>
    <n v="2.937500000000004E-2"/>
  </r>
  <r>
    <x v="1"/>
    <s v="discount france travel"/>
    <s v="Broad"/>
    <s v="Air France Brand &amp; French Destinations"/>
    <s v="France"/>
    <s v="Position 2-5 Bid Strategy"/>
    <n v="0"/>
    <n v="1"/>
    <n v="0.61250000000000004"/>
    <n v="0.61250000000000004"/>
    <n v="37"/>
    <n v="2.7027027027027001E-2"/>
    <n v="1.2351351351351401"/>
    <n v="0"/>
    <n v="0"/>
    <n v="0"/>
    <n v="0.61250000000000004"/>
    <n v="-0.61250000000000004"/>
    <n v="-1"/>
    <n v="0"/>
    <s v="NA"/>
    <n v="0"/>
    <x v="368"/>
    <n v="0"/>
    <n v="0.55125000000000002"/>
    <n v="-0.64312500000000006"/>
    <n v="6.1250000000000027E-2"/>
    <n v="3.0625000000000013E-2"/>
  </r>
  <r>
    <x v="1"/>
    <s v="airfrance to paris"/>
    <s v="Broad"/>
    <s v="Air France Brand &amp; French Destinations"/>
    <s v="Paris Branded"/>
    <s v="Position 2-5 Bid Strategy"/>
    <n v="0"/>
    <n v="1"/>
    <n v="0.67500000000000004"/>
    <n v="0.67500000000000004"/>
    <n v="14"/>
    <n v="7.1428571428571397E-2"/>
    <n v="1.28571428571429"/>
    <n v="0"/>
    <n v="0"/>
    <n v="0"/>
    <n v="0.67500000000000004"/>
    <n v="-0.67500000000000004"/>
    <n v="-1"/>
    <n v="0"/>
    <s v="NA"/>
    <n v="0"/>
    <x v="368"/>
    <n v="0"/>
    <n v="0.60750000000000004"/>
    <n v="-0.7087500000000001"/>
    <n v="6.7500000000000004E-2"/>
    <n v="3.3750000000000058E-2"/>
  </r>
  <r>
    <x v="1"/>
    <s v="nice fares"/>
    <s v="Broad"/>
    <s v="Air France Brand &amp; French Destinations"/>
    <s v="Nice"/>
    <s v="Position 2-5 Bid Strategy"/>
    <n v="0"/>
    <n v="1"/>
    <n v="0.77500000000000002"/>
    <n v="0.77500000000000002"/>
    <n v="8"/>
    <n v="0.125"/>
    <n v="1.125"/>
    <n v="0"/>
    <n v="0"/>
    <n v="0"/>
    <n v="0.77500000000000002"/>
    <n v="-0.77500000000000002"/>
    <n v="-1"/>
    <n v="0"/>
    <s v="NA"/>
    <n v="0"/>
    <x v="368"/>
    <n v="0"/>
    <n v="0.69750000000000001"/>
    <n v="-0.81375000000000008"/>
    <n v="7.7500000000000013E-2"/>
    <n v="3.8750000000000062E-2"/>
  </r>
  <r>
    <x v="1"/>
    <s v="air france discount ticket"/>
    <s v="Broad"/>
    <s v="Air France Brand &amp; French Destinations"/>
    <s v="France Branded"/>
    <s v="Position 2-5 Bid Strategy"/>
    <n v="0"/>
    <n v="1"/>
    <n v="0.77500000000000002"/>
    <n v="0.77500000000000002"/>
    <n v="20"/>
    <n v="0.05"/>
    <n v="1"/>
    <n v="0"/>
    <n v="0"/>
    <n v="0"/>
    <n v="0.77500000000000002"/>
    <n v="-0.77500000000000002"/>
    <n v="-1"/>
    <n v="0"/>
    <s v="NA"/>
    <n v="0"/>
    <x v="368"/>
    <n v="0"/>
    <n v="0.69750000000000001"/>
    <n v="-0.81375000000000008"/>
    <n v="7.7500000000000013E-2"/>
    <n v="3.8750000000000062E-2"/>
  </r>
  <r>
    <x v="1"/>
    <s v="travel deal to paris france"/>
    <s v="Broad"/>
    <s v="Air France Brand &amp; French Destinations"/>
    <s v="Paris"/>
    <s v="Position 2-5 Bid Strategy"/>
    <n v="0"/>
    <n v="2"/>
    <n v="0.8125"/>
    <n v="0.40625"/>
    <n v="11"/>
    <n v="0.18181818181818202"/>
    <n v="1.0909090909090899"/>
    <n v="0"/>
    <n v="0"/>
    <n v="0"/>
    <n v="0.8125"/>
    <n v="-0.8125"/>
    <n v="-1"/>
    <n v="0"/>
    <s v="NA"/>
    <n v="0"/>
    <x v="368"/>
    <n v="0"/>
    <n v="0.73125000000000007"/>
    <n v="-0.85312500000000002"/>
    <n v="8.1249999999999933E-2"/>
    <n v="4.0625000000000022E-2"/>
  </r>
  <r>
    <x v="1"/>
    <s v="new york to paris flight"/>
    <s v="Broad"/>
    <s v="Air France Brand &amp; French Destinations"/>
    <s v="Paris"/>
    <s v="Position 2-5 Bid Strategy"/>
    <n v="0"/>
    <n v="2"/>
    <n v="0.92500000000000004"/>
    <n v="0.46250000000000002"/>
    <n v="29"/>
    <n v="6.8965517241379296E-2"/>
    <n v="1.03103448275862"/>
    <n v="0"/>
    <n v="0"/>
    <n v="0"/>
    <n v="0.92500000000000004"/>
    <n v="-0.92500000000000004"/>
    <n v="-1"/>
    <n v="0"/>
    <s v="NA"/>
    <n v="0"/>
    <x v="368"/>
    <n v="0"/>
    <n v="0.83250000000000002"/>
    <n v="-0.97125000000000006"/>
    <n v="9.2500000000000027E-2"/>
    <n v="4.6250000000000013E-2"/>
  </r>
  <r>
    <x v="1"/>
    <s v="nice airlines"/>
    <s v="Broad"/>
    <s v="Air France Brand &amp; French Destinations"/>
    <s v="Nice"/>
    <s v="Position 2-5 Bid Strategy"/>
    <n v="0"/>
    <n v="2"/>
    <n v="1"/>
    <n v="0.5"/>
    <n v="17"/>
    <n v="0.11764705882352899"/>
    <n v="1"/>
    <n v="0"/>
    <n v="0"/>
    <n v="0"/>
    <n v="1"/>
    <n v="-1"/>
    <n v="-1"/>
    <n v="0"/>
    <s v="NA"/>
    <n v="0"/>
    <x v="368"/>
    <n v="0"/>
    <n v="0.9"/>
    <n v="-1.05"/>
    <n v="9.9999999999999978E-2"/>
    <n v="5.0000000000000044E-2"/>
  </r>
  <r>
    <x v="1"/>
    <s v="bordeaux airport"/>
    <s v="Broad"/>
    <s v="Air France Brand &amp; French Destinations"/>
    <s v="Bordeaux"/>
    <s v="Position 2-5 Bid Strategy"/>
    <n v="0"/>
    <n v="1"/>
    <n v="1.0375000000000001"/>
    <n v="1.0375000000000001"/>
    <n v="230"/>
    <n v="4.3478260869565201E-3"/>
    <n v="2.96173913043478"/>
    <n v="0"/>
    <n v="0"/>
    <n v="0"/>
    <n v="1.0375000000000001"/>
    <n v="-1.0375000000000001"/>
    <n v="-1"/>
    <n v="0"/>
    <s v="NA"/>
    <n v="0"/>
    <x v="368"/>
    <n v="0"/>
    <n v="0.93375000000000008"/>
    <n v="-1.0893750000000002"/>
    <n v="0.10375000000000001"/>
    <n v="5.1875000000000115E-2"/>
  </r>
  <r>
    <x v="1"/>
    <s v="france cheap ticket"/>
    <s v="Broad"/>
    <s v="Air France Brand &amp; French Destinations"/>
    <s v="France"/>
    <s v="Position 1-4 Bid Strategy"/>
    <n v="0"/>
    <n v="1"/>
    <n v="1.1375"/>
    <n v="1.1375"/>
    <n v="37"/>
    <n v="2.7027027027027001E-2"/>
    <n v="1.0270270270270301"/>
    <n v="0"/>
    <n v="0"/>
    <n v="0"/>
    <n v="1.1375"/>
    <n v="-1.1375"/>
    <n v="-1"/>
    <n v="0"/>
    <s v="NA"/>
    <n v="0"/>
    <x v="368"/>
    <n v="0"/>
    <n v="1.0237499999999999"/>
    <n v="-1.194375"/>
    <n v="0.11375000000000002"/>
    <n v="5.6875000000000009E-2"/>
  </r>
  <r>
    <x v="1"/>
    <s v="cheap airline ticket to france"/>
    <s v="Broad"/>
    <s v="Air France Brand &amp; French Destinations"/>
    <s v="France"/>
    <s v="Position 2-5 Bid Strategy"/>
    <n v="0"/>
    <n v="1"/>
    <n v="1.25"/>
    <n v="1.25"/>
    <n v="3"/>
    <n v="0.33333333333333298"/>
    <n v="1.3333333333333299"/>
    <n v="0"/>
    <n v="0"/>
    <n v="0"/>
    <n v="1.25"/>
    <n v="-1.25"/>
    <n v="-1"/>
    <n v="0"/>
    <s v="NA"/>
    <n v="0"/>
    <x v="368"/>
    <n v="0"/>
    <n v="1.125"/>
    <n v="-1.3125"/>
    <n v="0.125"/>
    <n v="6.25E-2"/>
  </r>
  <r>
    <x v="1"/>
    <s v="air france deal"/>
    <s v="Broad"/>
    <s v="Air France Brand &amp; French Destinations"/>
    <s v="Air France Brand"/>
    <s v="Position 2-5 Bid Strategy"/>
    <n v="0"/>
    <n v="1"/>
    <n v="1.375"/>
    <n v="1.375"/>
    <n v="12"/>
    <n v="8.3333333333333301E-2"/>
    <n v="1"/>
    <n v="0"/>
    <n v="0"/>
    <n v="0"/>
    <n v="1.375"/>
    <n v="-1.375"/>
    <n v="-1"/>
    <n v="0"/>
    <s v="NA"/>
    <n v="0"/>
    <x v="368"/>
    <n v="0"/>
    <n v="1.2375"/>
    <n v="-1.4437500000000001"/>
    <n v="0.13749999999999996"/>
    <n v="6.8750000000000089E-2"/>
  </r>
  <r>
    <x v="1"/>
    <s v="europe france travel"/>
    <s v="Broad"/>
    <s v="Air France Brand &amp; French Destinations"/>
    <s v="France"/>
    <s v="Position 2-5 Bid Strategy"/>
    <n v="0"/>
    <n v="1"/>
    <n v="1.5249999999999999"/>
    <n v="1.5249999999999999"/>
    <n v="188"/>
    <n v="5.31914893617021E-3"/>
    <n v="1.3265957446808501"/>
    <n v="0"/>
    <n v="0"/>
    <n v="0"/>
    <n v="1.5249999999999999"/>
    <n v="-1.5249999999999999"/>
    <n v="-1"/>
    <n v="0"/>
    <s v="NA"/>
    <n v="0"/>
    <x v="368"/>
    <n v="0"/>
    <n v="1.3725000000000001"/>
    <n v="-1.6012500000000001"/>
    <n v="0.15249999999999986"/>
    <n v="7.6250000000000151E-2"/>
  </r>
  <r>
    <x v="1"/>
    <s v="nice tickets"/>
    <s v="Broad"/>
    <s v="Air France Brand &amp; French Destinations"/>
    <s v="Nice"/>
    <s v="Position 2-5 Bid Strategy"/>
    <n v="0"/>
    <n v="2"/>
    <n v="1.55"/>
    <n v="0.77500000000000002"/>
    <n v="35"/>
    <n v="5.7142857142857099E-2"/>
    <n v="1.2"/>
    <n v="0"/>
    <n v="0"/>
    <n v="0"/>
    <n v="1.55"/>
    <n v="-1.55"/>
    <n v="-1"/>
    <n v="0"/>
    <s v="NA"/>
    <n v="0"/>
    <x v="368"/>
    <n v="0"/>
    <n v="1.395"/>
    <n v="-1.6275000000000002"/>
    <n v="0.15500000000000003"/>
    <n v="7.7500000000000124E-2"/>
  </r>
  <r>
    <x v="1"/>
    <s v="lyon airfares"/>
    <s v="Broad"/>
    <s v="Air France Brand &amp; French Destinations"/>
    <s v="Lyon"/>
    <s v="Position 2-5 Bid Strategy"/>
    <n v="0"/>
    <n v="1"/>
    <n v="1.6"/>
    <n v="1.6"/>
    <n v="31"/>
    <n v="3.2258064516128997E-2"/>
    <n v="1.0322580645161299"/>
    <n v="0"/>
    <n v="0"/>
    <n v="0"/>
    <n v="1.6"/>
    <n v="-1.6"/>
    <n v="-1"/>
    <n v="0"/>
    <s v="NA"/>
    <n v="0"/>
    <x v="368"/>
    <n v="0"/>
    <n v="1.4400000000000002"/>
    <n v="-1.6800000000000002"/>
    <n v="0.15999999999999992"/>
    <n v="8.0000000000000071E-2"/>
  </r>
  <r>
    <x v="1"/>
    <s v="airline ticket to france"/>
    <s v="Broad"/>
    <s v="Air France Brand &amp; French Destinations"/>
    <s v="France"/>
    <s v="Position 2-5 Bid Strategy"/>
    <n v="0"/>
    <n v="1"/>
    <n v="1.7749999999999999"/>
    <n v="1.7749999999999999"/>
    <n v="8"/>
    <n v="0.125"/>
    <n v="3.125"/>
    <n v="0"/>
    <n v="0"/>
    <n v="0"/>
    <n v="1.7749999999999999"/>
    <n v="-1.7749999999999999"/>
    <n v="-1"/>
    <n v="0"/>
    <s v="NA"/>
    <n v="0"/>
    <x v="368"/>
    <n v="0"/>
    <n v="1.5974999999999999"/>
    <n v="-1.86375"/>
    <n v="0.17749999999999999"/>
    <n v="8.8750000000000107E-2"/>
  </r>
  <r>
    <x v="1"/>
    <s v="air france deals"/>
    <s v="Broad"/>
    <s v="Air France Brand &amp; French Destinations"/>
    <s v="Air France Brand"/>
    <s v="Position 2-5 Bid Strategy"/>
    <n v="0"/>
    <n v="2"/>
    <n v="1.9624999999999999"/>
    <n v="0.98124999999999996"/>
    <n v="18"/>
    <n v="0.11111111111111099"/>
    <n v="1.2777777777777799"/>
    <n v="0"/>
    <n v="0"/>
    <n v="0"/>
    <n v="1.9624999999999999"/>
    <n v="-1.9624999999999999"/>
    <n v="-1"/>
    <n v="0"/>
    <s v="NA"/>
    <n v="0"/>
    <x v="368"/>
    <n v="0"/>
    <n v="1.7662499999999999"/>
    <n v="-2.0606249999999999"/>
    <n v="0.19625000000000004"/>
    <n v="9.8125000000000018E-2"/>
  </r>
  <r>
    <x v="1"/>
    <s v="flight to paris"/>
    <s v="Broad"/>
    <s v="Air France Brand &amp; French Destinations"/>
    <s v="Air France Website"/>
    <s v="Position 2-5 Bid Strategy"/>
    <n v="0"/>
    <n v="1"/>
    <n v="2.25"/>
    <n v="2.25"/>
    <n v="138"/>
    <n v="7.2463768115941995E-3"/>
    <n v="1.98913043478261"/>
    <n v="0"/>
    <n v="0"/>
    <n v="0"/>
    <n v="2.25"/>
    <n v="-2.25"/>
    <n v="-1"/>
    <n v="0"/>
    <s v="NA"/>
    <n v="0"/>
    <x v="368"/>
    <n v="0"/>
    <n v="2.0249999999999999"/>
    <n v="-2.3625000000000003"/>
    <n v="0.22500000000000009"/>
    <n v="0.11250000000000027"/>
  </r>
  <r>
    <x v="1"/>
    <s v="flight to bordeaux"/>
    <s v="Broad"/>
    <s v="Air France Brand &amp; French Destinations"/>
    <s v="Bordeaux"/>
    <s v="Position 2-5 Bid Strategy"/>
    <n v="0"/>
    <n v="1"/>
    <n v="2.35"/>
    <n v="2.35"/>
    <n v="15"/>
    <n v="6.6666666666666693E-2"/>
    <n v="1.5333333333333301"/>
    <n v="0"/>
    <n v="0"/>
    <n v="0"/>
    <n v="2.35"/>
    <n v="-2.35"/>
    <n v="-1"/>
    <n v="0"/>
    <s v="NA"/>
    <n v="0"/>
    <x v="368"/>
    <n v="0"/>
    <n v="2.1150000000000002"/>
    <n v="-2.4675000000000002"/>
    <n v="0.23499999999999988"/>
    <n v="0.11750000000000016"/>
  </r>
  <r>
    <x v="1"/>
    <s v="book airfrance"/>
    <s v="Broad"/>
    <s v="Air France Brand &amp; French Destinations"/>
    <s v="Air France Brand"/>
    <s v="Position 1-4 Bid Strategy"/>
    <n v="0"/>
    <n v="1"/>
    <n v="2.4249999999999998"/>
    <n v="2.4249999999999998"/>
    <n v="5"/>
    <n v="0.2"/>
    <n v="1.4"/>
    <n v="0"/>
    <n v="0"/>
    <n v="0"/>
    <n v="2.4249999999999998"/>
    <n v="-2.4249999999999998"/>
    <n v="-1"/>
    <n v="0"/>
    <s v="NA"/>
    <n v="0"/>
    <x v="368"/>
    <n v="0"/>
    <n v="2.1825000000000001"/>
    <n v="-2.5462500000000001"/>
    <n v="0.24249999999999972"/>
    <n v="0.1212500000000003"/>
  </r>
  <r>
    <x v="1"/>
    <s v="flights to marseille"/>
    <s v="Broad"/>
    <s v="Air France Brand &amp; French Destinations"/>
    <s v="Marseille"/>
    <s v="Position 1-4 Bid Strategy"/>
    <n v="0"/>
    <n v="1"/>
    <n v="2.625"/>
    <n v="2.625"/>
    <n v="131"/>
    <n v="7.6335877862595391E-3"/>
    <n v="1.36106870229008"/>
    <n v="0"/>
    <n v="0"/>
    <n v="0"/>
    <n v="2.625"/>
    <n v="-2.625"/>
    <n v="-1"/>
    <n v="0"/>
    <s v="NA"/>
    <n v="0"/>
    <x v="368"/>
    <n v="0"/>
    <n v="2.3625000000000003"/>
    <n v="-2.7562500000000001"/>
    <n v="0.26249999999999973"/>
    <n v="0.13125000000000009"/>
  </r>
  <r>
    <x v="1"/>
    <s v="paris france travel"/>
    <s v="Broad"/>
    <s v="Air France Brand &amp; French Destinations"/>
    <s v="Paris"/>
    <s v="Position 2-5 Bid Strategy"/>
    <n v="0"/>
    <n v="1"/>
    <n v="2.7250000000000001"/>
    <n v="2.7250000000000001"/>
    <n v="89"/>
    <n v="1.1235955056179801E-2"/>
    <n v="3.2685393258427"/>
    <n v="0"/>
    <n v="0"/>
    <n v="0"/>
    <n v="2.7250000000000001"/>
    <n v="-2.7250000000000001"/>
    <n v="-1"/>
    <n v="0"/>
    <s v="NA"/>
    <n v="0"/>
    <x v="368"/>
    <n v="0"/>
    <n v="2.4525000000000001"/>
    <n v="-2.8612500000000001"/>
    <n v="0.27249999999999996"/>
    <n v="0.13624999999999998"/>
  </r>
  <r>
    <x v="1"/>
    <s v="flight to nice"/>
    <s v="Broad"/>
    <s v="Air France Brand &amp; French Destinations"/>
    <s v="Nice"/>
    <s v="Position 2-5 Bid Strategy"/>
    <n v="0"/>
    <n v="1"/>
    <n v="2.8624999999999998"/>
    <n v="2.8624999999999998"/>
    <n v="94"/>
    <n v="1.0638297872340401E-2"/>
    <n v="1.9936170212766"/>
    <n v="0"/>
    <n v="0"/>
    <n v="0"/>
    <n v="2.8624999999999998"/>
    <n v="-2.8624999999999998"/>
    <n v="-1"/>
    <n v="0"/>
    <s v="NA"/>
    <n v="0"/>
    <x v="368"/>
    <n v="0"/>
    <n v="2.5762499999999999"/>
    <n v="-3.0056249999999998"/>
    <n v="0.28624999999999989"/>
    <n v="0.14312499999999995"/>
  </r>
  <r>
    <x v="1"/>
    <s v="paris plane tickets"/>
    <s v="Broad"/>
    <s v="Air France Brand &amp; French Destinations"/>
    <s v="Paris"/>
    <s v="Position 1-4 Bid Strategy"/>
    <n v="0"/>
    <n v="1"/>
    <n v="3.3"/>
    <n v="3.3"/>
    <n v="25"/>
    <n v="0.04"/>
    <n v="2.9119999999999999"/>
    <n v="0"/>
    <n v="0"/>
    <n v="0"/>
    <n v="3.3"/>
    <n v="-3.3"/>
    <n v="-1"/>
    <n v="0"/>
    <s v="NA"/>
    <n v="0"/>
    <x v="368"/>
    <n v="0"/>
    <n v="2.9699999999999998"/>
    <n v="-3.4649999999999999"/>
    <n v="0.33000000000000007"/>
    <n v="0.16500000000000004"/>
  </r>
  <r>
    <x v="1"/>
    <s v="ticket paris"/>
    <s v="Broad"/>
    <s v="Air France Brand &amp; French Destinations"/>
    <s v="Paris"/>
    <s v="Position 2-5 Bid Strategy"/>
    <n v="0"/>
    <n v="1"/>
    <n v="3.7374999999999998"/>
    <n v="3.7374999999999998"/>
    <n v="166"/>
    <n v="6.0240963855421707E-3"/>
    <n v="2.3078313253011999"/>
    <n v="0"/>
    <n v="0"/>
    <n v="0"/>
    <n v="3.7374999999999998"/>
    <n v="-3.7374999999999998"/>
    <n v="-1"/>
    <n v="0"/>
    <s v="NA"/>
    <n v="0"/>
    <x v="368"/>
    <n v="0"/>
    <n v="3.36375"/>
    <n v="-3.9243749999999999"/>
    <n v="0.3737499999999998"/>
    <n v="0.18687500000000012"/>
  </r>
  <r>
    <x v="1"/>
    <s v="air france fare paris"/>
    <s v="Broad"/>
    <s v="Air France Brand &amp; French Destinations"/>
    <s v="Paris Branded"/>
    <s v="Position 2-5 Bid Strategy"/>
    <n v="0"/>
    <n v="1"/>
    <n v="3.75"/>
    <n v="3.75"/>
    <n v="1"/>
    <n v="1"/>
    <n v="4"/>
    <n v="0"/>
    <n v="0"/>
    <n v="0"/>
    <n v="3.75"/>
    <n v="-3.75"/>
    <n v="-1"/>
    <n v="0"/>
    <s v="NA"/>
    <n v="0"/>
    <x v="368"/>
    <n v="0"/>
    <n v="3.375"/>
    <n v="-3.9375"/>
    <n v="0.375"/>
    <n v="0.1875"/>
  </r>
  <r>
    <x v="1"/>
    <s v="french airline"/>
    <s v="Broad"/>
    <s v="Air France Brand &amp; French Destinations"/>
    <s v="Air France Brand"/>
    <s v="Position 2-5 Bid Strategy"/>
    <n v="0"/>
    <n v="6"/>
    <n v="4.1124999750000004"/>
    <n v="0.6854166625"/>
    <n v="59"/>
    <n v="0.101694915254237"/>
    <n v="1.1016949152542399"/>
    <n v="0"/>
    <n v="0"/>
    <n v="0"/>
    <n v="4.1124999750000004"/>
    <n v="-4.1124999750000004"/>
    <n v="-1"/>
    <n v="0"/>
    <s v="NA"/>
    <n v="0"/>
    <x v="368"/>
    <n v="0"/>
    <n v="3.7012499775000003"/>
    <n v="-4.3181249737500007"/>
    <n v="0.41124999750000013"/>
    <n v="0.20562499875000029"/>
  </r>
  <r>
    <x v="1"/>
    <s v="airfrance airline"/>
    <s v="Broad"/>
    <s v="Air France Brand &amp; French Destinations"/>
    <s v="Air France Brand"/>
    <s v="Position 2-5 Bid Strategy"/>
    <n v="0"/>
    <n v="4"/>
    <n v="4.2750000000000004"/>
    <n v="1.0687500000000001"/>
    <n v="23"/>
    <n v="0.173913043478261"/>
    <n v="1.34782608695652"/>
    <n v="0"/>
    <n v="0"/>
    <n v="0"/>
    <n v="4.2750000000000004"/>
    <n v="-4.2750000000000004"/>
    <n v="-1"/>
    <n v="0"/>
    <s v="NA"/>
    <n v="0"/>
    <x v="368"/>
    <n v="0"/>
    <n v="3.8475000000000006"/>
    <n v="-4.4887500000000005"/>
    <n v="0.42749999999999977"/>
    <n v="0.21375000000000011"/>
  </r>
  <r>
    <x v="1"/>
    <s v="flights to lyon"/>
    <s v="Broad"/>
    <s v="Air France Brand &amp; French Destinations"/>
    <s v="Lyon"/>
    <s v="Position 2-5 Bid Strategy"/>
    <n v="0"/>
    <n v="2"/>
    <n v="4.2750000000000004"/>
    <n v="2.1375000000000002"/>
    <n v="156"/>
    <n v="1.2820512820512799E-2"/>
    <n v="1.7064102564102599"/>
    <n v="0"/>
    <n v="0"/>
    <n v="0"/>
    <n v="4.2750000000000004"/>
    <n v="-4.2750000000000004"/>
    <n v="-1"/>
    <n v="0"/>
    <s v="NA"/>
    <n v="0"/>
    <x v="368"/>
    <n v="0"/>
    <n v="3.8475000000000006"/>
    <n v="-4.4887500000000005"/>
    <n v="0.42749999999999977"/>
    <n v="0.21375000000000011"/>
  </r>
  <r>
    <x v="1"/>
    <s v="bordeaux cheap flights"/>
    <s v="Broad"/>
    <s v="Air France Brand &amp; French Destinations"/>
    <s v="Bordeaux"/>
    <s v="Position 2-5 Bid Strategy"/>
    <n v="0"/>
    <n v="1"/>
    <n v="4.7874999999999996"/>
    <n v="4.7874999999999996"/>
    <n v="14"/>
    <n v="7.1428571428571397E-2"/>
    <n v="2.8428571428571399"/>
    <n v="0"/>
    <n v="0"/>
    <n v="0"/>
    <n v="4.7874999999999996"/>
    <n v="-4.7874999999999996"/>
    <n v="-1"/>
    <n v="0"/>
    <s v="NA"/>
    <n v="0"/>
    <x v="368"/>
    <n v="0"/>
    <n v="4.3087499999999999"/>
    <n v="-5.0268749999999995"/>
    <n v="0.47874999999999979"/>
    <n v="0.23937499999999989"/>
  </r>
  <r>
    <x v="1"/>
    <s v="lyon flights"/>
    <s v="Broad"/>
    <s v="Air France Brand &amp; French Destinations"/>
    <s v="Lyon"/>
    <s v="Position 2-5 Bid Strategy"/>
    <n v="0"/>
    <n v="2"/>
    <n v="5.05"/>
    <n v="2.5249999999999999"/>
    <n v="85"/>
    <n v="2.3529411764705899E-2"/>
    <n v="1.8529411764705901"/>
    <n v="0"/>
    <n v="0"/>
    <n v="0"/>
    <n v="5.05"/>
    <n v="-5.05"/>
    <n v="-1"/>
    <n v="0"/>
    <s v="NA"/>
    <n v="0"/>
    <x v="368"/>
    <n v="0"/>
    <n v="4.5449999999999999"/>
    <n v="-5.3025000000000002"/>
    <n v="0.50499999999999989"/>
    <n v="0.25250000000000039"/>
  </r>
  <r>
    <x v="1"/>
    <s v="trip to paris france"/>
    <s v="Broad"/>
    <s v="Air France Brand &amp; French Destinations"/>
    <s v="Paris"/>
    <s v="Position 2-5 Bid Strategy"/>
    <n v="0"/>
    <n v="2"/>
    <n v="5.125"/>
    <n v="2.5625"/>
    <n v="35"/>
    <n v="5.7142857142857099E-2"/>
    <n v="2.9085714285714301"/>
    <n v="0"/>
    <n v="0"/>
    <n v="0"/>
    <n v="5.125"/>
    <n v="-5.125"/>
    <n v="-1"/>
    <n v="0"/>
    <s v="NA"/>
    <n v="0"/>
    <x v="368"/>
    <n v="0"/>
    <n v="4.6124999999999998"/>
    <n v="-5.3812500000000005"/>
    <n v="0.51250000000000018"/>
    <n v="0.25625000000000053"/>
  </r>
  <r>
    <x v="1"/>
    <s v="france airports"/>
    <s v="Broad"/>
    <s v="Air France Brand &amp; French Destinations"/>
    <s v="France"/>
    <s v="Position 2-5 Bid Strategy"/>
    <n v="0"/>
    <n v="6"/>
    <n v="5.2249999499999999"/>
    <n v="0.87083332499999999"/>
    <n v="275"/>
    <n v="2.1818181818181799E-2"/>
    <n v="1.69745454545455"/>
    <n v="0"/>
    <n v="0"/>
    <n v="0"/>
    <n v="5.2249999499999999"/>
    <n v="-5.2249999499999999"/>
    <n v="-1"/>
    <n v="0"/>
    <s v="NA"/>
    <n v="0"/>
    <x v="368"/>
    <n v="0"/>
    <n v="4.7024999550000004"/>
    <n v="-5.4862499475000002"/>
    <n v="0.52249999499999955"/>
    <n v="0.26124999750000022"/>
  </r>
  <r>
    <x v="1"/>
    <s v="paris france tourism"/>
    <s v="Broad"/>
    <s v="Air France Brand &amp; French Destinations"/>
    <s v="Paris"/>
    <s v="Position 2-5 Bid Strategy"/>
    <n v="0"/>
    <n v="2"/>
    <n v="5.5125000000000002"/>
    <n v="2.7562500000000001"/>
    <n v="185"/>
    <n v="1.0810810810810801E-2"/>
    <n v="1.8081081081081101"/>
    <n v="0"/>
    <n v="0"/>
    <n v="0"/>
    <n v="5.5125000000000002"/>
    <n v="-5.5125000000000002"/>
    <n v="-1"/>
    <n v="0"/>
    <s v="NA"/>
    <n v="0"/>
    <x v="368"/>
    <n v="0"/>
    <n v="4.9612500000000006"/>
    <n v="-5.7881250000000009"/>
    <n v="0.55124999999999957"/>
    <n v="0.27562500000000068"/>
  </r>
  <r>
    <x v="1"/>
    <s v="nice airport"/>
    <s v="Broad"/>
    <s v="Air France Brand &amp; French Destinations"/>
    <s v="Nice"/>
    <s v="Position 2-5 Bid Strategy"/>
    <n v="0"/>
    <n v="6"/>
    <n v="5.6874999750000006"/>
    <n v="0.94791666250000006"/>
    <n v="405"/>
    <n v="1.4814814814814802E-2"/>
    <n v="2.5711111111111098"/>
    <n v="0"/>
    <n v="0"/>
    <n v="0"/>
    <n v="5.6874999750000006"/>
    <n v="-5.6874999750000006"/>
    <n v="-1"/>
    <n v="0"/>
    <s v="NA"/>
    <n v="0"/>
    <x v="368"/>
    <n v="0"/>
    <n v="5.1187499775000003"/>
    <n v="-5.9718749737500012"/>
    <n v="0.56874999750000033"/>
    <n v="0.28437499875000061"/>
  </r>
  <r>
    <x v="1"/>
    <s v="fly to nice"/>
    <s v="Broad"/>
    <s v="Air France Brand &amp; French Destinations"/>
    <s v="Nice"/>
    <s v="Position 2-5 Bid Strategy"/>
    <n v="0"/>
    <n v="3"/>
    <n v="5.9124999750000002"/>
    <n v="1.9708333250000001"/>
    <n v="38"/>
    <n v="7.8947368421052599E-2"/>
    <n v="1.07894736842105"/>
    <n v="0"/>
    <n v="0"/>
    <n v="0"/>
    <n v="5.9124999750000002"/>
    <n v="-5.9124999750000002"/>
    <n v="-1"/>
    <n v="0"/>
    <s v="NA"/>
    <n v="0"/>
    <x v="368"/>
    <n v="0"/>
    <n v="5.3212499775"/>
    <n v="-6.2081249737500004"/>
    <n v="0.59124999750000029"/>
    <n v="0.29562499875000015"/>
  </r>
  <r>
    <x v="1"/>
    <s v="france holidays"/>
    <s v="Broad"/>
    <s v="Air France Brand &amp; French Destinations"/>
    <s v="France"/>
    <s v="Position 2-5 Bid Strategy"/>
    <n v="0"/>
    <n v="3"/>
    <n v="6.4999999874999999"/>
    <n v="2.1666666625"/>
    <n v="2078"/>
    <n v="1.4436958614052E-3"/>
    <n v="2.1993262752646801"/>
    <n v="0"/>
    <n v="0"/>
    <n v="0"/>
    <n v="6.4999999874999999"/>
    <n v="-6.4999999874999999"/>
    <n v="-1"/>
    <n v="0"/>
    <s v="NA"/>
    <n v="0"/>
    <x v="368"/>
    <n v="0"/>
    <n v="5.8499999887499996"/>
    <n v="-6.8249999868750004"/>
    <n v="0.64999999875000025"/>
    <n v="0.32499999937500057"/>
  </r>
  <r>
    <x v="1"/>
    <s v="airfrance airlines"/>
    <s v="Broad"/>
    <s v="Air France Brand &amp; French Destinations"/>
    <s v="Air France Brand"/>
    <s v="Position 2-5 Bid Strategy"/>
    <n v="0"/>
    <n v="9"/>
    <n v="6.6624999750000002"/>
    <n v="0.74027777500000003"/>
    <n v="40"/>
    <n v="0.22500000000000001"/>
    <n v="1.02"/>
    <n v="0"/>
    <n v="0"/>
    <n v="0"/>
    <n v="6.6624999750000002"/>
    <n v="-6.6624999750000002"/>
    <n v="-1"/>
    <n v="0"/>
    <s v="NA"/>
    <n v="0"/>
    <x v="368"/>
    <n v="0"/>
    <n v="5.9962499775000007"/>
    <n v="-6.9956249737500009"/>
    <n v="0.66624999749999958"/>
    <n v="0.33312499875000068"/>
  </r>
  <r>
    <x v="1"/>
    <s v="travel to nice"/>
    <s v="Broad"/>
    <s v="Air France Brand &amp; French Destinations"/>
    <s v="Nice"/>
    <s v="Position 1-4 Bid Strategy"/>
    <n v="0"/>
    <n v="2"/>
    <n v="7.35"/>
    <n v="3.6749999999999998"/>
    <n v="129"/>
    <n v="1.5503875968992199E-2"/>
    <n v="2.1844961240310101"/>
    <n v="0"/>
    <n v="0"/>
    <n v="0"/>
    <n v="7.35"/>
    <n v="-7.35"/>
    <n v="-1"/>
    <n v="0"/>
    <s v="NA"/>
    <n v="0"/>
    <x v="368"/>
    <n v="0"/>
    <n v="6.6150000000000002"/>
    <n v="-7.7175000000000002"/>
    <n v="0.73499999999999943"/>
    <n v="0.3675000000000006"/>
  </r>
  <r>
    <x v="1"/>
    <s v="france trip"/>
    <s v="Broad"/>
    <s v="Air France Brand &amp; French Destinations"/>
    <s v="France"/>
    <s v="Position 2-5 Bid Strategy"/>
    <n v="0"/>
    <n v="2"/>
    <n v="7.4749999999999996"/>
    <n v="3.7374999999999998"/>
    <n v="237"/>
    <n v="8.4388185654008414E-3"/>
    <n v="2.3278481012658201"/>
    <n v="0"/>
    <n v="0"/>
    <n v="0"/>
    <n v="7.4749999999999996"/>
    <n v="-7.4749999999999996"/>
    <n v="-1"/>
    <n v="0"/>
    <s v="NA"/>
    <n v="0"/>
    <x v="368"/>
    <n v="0"/>
    <n v="6.7275"/>
    <n v="-7.8487499999999999"/>
    <n v="0.74749999999999961"/>
    <n v="0.37375000000000025"/>
  </r>
  <r>
    <x v="1"/>
    <s v="nice cheap flights"/>
    <s v="Broad"/>
    <s v="Air France Brand &amp; French Destinations"/>
    <s v="Nice"/>
    <s v="Position 2-5 Bid Strategy"/>
    <n v="0"/>
    <n v="2"/>
    <n v="7.625"/>
    <n v="3.8125"/>
    <n v="63"/>
    <n v="3.1746031746031703E-2"/>
    <n v="2.5206349206349201"/>
    <n v="0"/>
    <n v="0"/>
    <n v="0"/>
    <n v="7.625"/>
    <n v="-7.625"/>
    <n v="-1"/>
    <n v="0"/>
    <s v="NA"/>
    <n v="0"/>
    <x v="368"/>
    <n v="0"/>
    <n v="6.8624999999999998"/>
    <n v="-8.0062499999999996"/>
    <n v="0.76250000000000018"/>
    <n v="0.38124999999999964"/>
  </r>
  <r>
    <x v="1"/>
    <s v="french airlines"/>
    <s v="Broad"/>
    <s v="Air France Brand &amp; French Destinations"/>
    <s v="Air France Brand"/>
    <s v="Position 1-4 Bid Strategy"/>
    <n v="0"/>
    <n v="23"/>
    <n v="8.9624999874999993"/>
    <n v="0.38967391249999994"/>
    <n v="153"/>
    <n v="0.15032679738562099"/>
    <n v="1.0509803921568599"/>
    <n v="0"/>
    <n v="0"/>
    <n v="0"/>
    <n v="8.9624999874999993"/>
    <n v="-8.9624999874999993"/>
    <n v="-1"/>
    <n v="0"/>
    <s v="NA"/>
    <n v="0"/>
    <x v="368"/>
    <n v="0"/>
    <n v="8.0662499887500001"/>
    <n v="-9.4106249868749998"/>
    <n v="0.89624999874999922"/>
    <n v="0.4481249993750005"/>
  </r>
  <r>
    <x v="1"/>
    <s v="airfrance site"/>
    <s v="Broad"/>
    <s v="Air France Brand &amp; French Destinations"/>
    <s v="Air France Website"/>
    <s v="Position 2-5 Bid Strategy"/>
    <n v="0"/>
    <n v="5"/>
    <n v="9.5374999999999996"/>
    <n v="1.9075"/>
    <n v="80"/>
    <n v="6.25E-2"/>
    <n v="1.0974999999999999"/>
    <n v="0"/>
    <n v="0"/>
    <n v="0"/>
    <n v="9.5374999999999996"/>
    <n v="-9.5374999999999996"/>
    <n v="-1"/>
    <n v="0"/>
    <s v="NA"/>
    <n v="0"/>
    <x v="368"/>
    <n v="0"/>
    <n v="8.5837500000000002"/>
    <n v="-10.014374999999999"/>
    <n v="0.95374999999999943"/>
    <n v="0.47687499999999972"/>
  </r>
  <r>
    <x v="1"/>
    <s v="paris france airport"/>
    <s v="Broad"/>
    <s v="Air France Brand &amp; French Destinations"/>
    <s v="Paris"/>
    <s v="Position 2-5 Bid Strategy"/>
    <n v="0"/>
    <n v="4"/>
    <n v="10.137499999999999"/>
    <n v="2.5343749999999998"/>
    <n v="130"/>
    <n v="3.0769230769230802E-2"/>
    <n v="1.63846153846154"/>
    <n v="0"/>
    <n v="0"/>
    <n v="0"/>
    <n v="10.137499999999999"/>
    <n v="-10.137499999999999"/>
    <n v="-1"/>
    <n v="0"/>
    <s v="NA"/>
    <n v="0"/>
    <x v="368"/>
    <n v="0"/>
    <n v="9.1237499999999994"/>
    <n v="-10.644375"/>
    <n v="1.0137499999999999"/>
    <n v="0.50687500000000085"/>
  </r>
  <r>
    <x v="1"/>
    <s v="france cheap tickets"/>
    <s v="Broad"/>
    <s v="Air France Brand &amp; French Destinations"/>
    <s v="France"/>
    <s v="Position 2-5 Bid Strategy"/>
    <n v="0"/>
    <n v="11"/>
    <n v="10.212499962500001"/>
    <n v="0.92840908750000006"/>
    <n v="86"/>
    <n v="0.127906976744186"/>
    <n v="1.2139534883720899"/>
    <n v="0"/>
    <n v="0"/>
    <n v="0"/>
    <n v="10.212499962500001"/>
    <n v="-10.212499962500001"/>
    <n v="-1"/>
    <n v="0"/>
    <s v="NA"/>
    <n v="0"/>
    <x v="368"/>
    <n v="0"/>
    <n v="9.1912499662500018"/>
    <n v="-10.723124960625002"/>
    <n v="1.021249996249999"/>
    <n v="0.51062499812500128"/>
  </r>
  <r>
    <x v="1"/>
    <s v="paris airports"/>
    <s v="Broad"/>
    <s v="Air France Brand &amp; French Destinations"/>
    <s v="Paris"/>
    <s v="Position 2-5 Bid Strategy"/>
    <n v="0"/>
    <n v="7"/>
    <n v="10.337499987499999"/>
    <n v="1.4767857124999999"/>
    <n v="313"/>
    <n v="2.23642172523962E-2"/>
    <n v="2.1594249201278002"/>
    <n v="0"/>
    <n v="0"/>
    <n v="0"/>
    <n v="10.337499987499999"/>
    <n v="-10.337499987499999"/>
    <n v="-1"/>
    <n v="0"/>
    <s v="NA"/>
    <n v="0"/>
    <x v="368"/>
    <n v="0"/>
    <n v="9.303749988749999"/>
    <n v="-10.854374986874999"/>
    <n v="1.0337499987500003"/>
    <n v="0.51687499937500014"/>
  </r>
  <r>
    <x v="1"/>
    <s v="france flight"/>
    <s v="Broad"/>
    <s v="Air France Brand &amp; French Destinations"/>
    <s v="France"/>
    <s v="Position 2-5 Bid Strategy"/>
    <n v="0"/>
    <n v="4"/>
    <n v="12.7"/>
    <n v="3.1749999999999998"/>
    <n v="661"/>
    <n v="6.0514372163388798E-3"/>
    <n v="2.3291981845688299"/>
    <n v="0"/>
    <n v="0"/>
    <n v="0"/>
    <n v="12.7"/>
    <n v="-12.7"/>
    <n v="-1"/>
    <n v="0"/>
    <s v="NA"/>
    <n v="0"/>
    <x v="368"/>
    <n v="0"/>
    <n v="11.43"/>
    <n v="-13.334999999999999"/>
    <n v="1.2699999999999996"/>
    <n v="0.63499999999999979"/>
  </r>
  <r>
    <x v="1"/>
    <s v="fly to france"/>
    <s v="Broad"/>
    <s v="Air France Brand &amp; French Destinations"/>
    <s v="France"/>
    <s v="Position 1-4 Bid Strategy"/>
    <n v="0"/>
    <n v="10"/>
    <n v="12.7"/>
    <n v="1.27"/>
    <n v="181"/>
    <n v="5.5248618784530398E-2"/>
    <n v="1.1325966850828699"/>
    <n v="0"/>
    <n v="0"/>
    <n v="0"/>
    <n v="12.7"/>
    <n v="-12.7"/>
    <n v="-1"/>
    <n v="0"/>
    <s v="NA"/>
    <n v="0"/>
    <x v="368"/>
    <n v="0"/>
    <n v="11.43"/>
    <n v="-13.334999999999999"/>
    <n v="1.2699999999999996"/>
    <n v="0.63499999999999979"/>
  </r>
  <r>
    <x v="1"/>
    <s v="fly to paris"/>
    <s v="Broad"/>
    <s v="Air France Brand &amp; French Destinations"/>
    <s v="Paris"/>
    <s v="Position 2-5 Bid Strategy"/>
    <n v="0"/>
    <n v="17"/>
    <n v="12.974999887499999"/>
    <n v="0.76323528749999991"/>
    <n v="174"/>
    <n v="9.7701149425287404E-2"/>
    <n v="1.4344827586206901"/>
    <n v="0"/>
    <n v="0"/>
    <n v="0"/>
    <n v="12.974999887499999"/>
    <n v="-12.974999887499999"/>
    <n v="-1"/>
    <n v="0"/>
    <s v="NA"/>
    <n v="0"/>
    <x v="368"/>
    <n v="0"/>
    <n v="11.67749989875"/>
    <n v="-13.623749881875"/>
    <n v="1.2974999887499994"/>
    <n v="0.64874999437500058"/>
  </r>
  <r>
    <x v="1"/>
    <s v="france airline"/>
    <s v="Broad"/>
    <s v="Air France Brand &amp; French Destinations"/>
    <s v="France"/>
    <s v="Position 1-4 Bid Strategy"/>
    <n v="0"/>
    <n v="10"/>
    <n v="13.225"/>
    <n v="1.3225"/>
    <n v="321"/>
    <n v="3.1152647975077899E-2"/>
    <n v="1.5121495327102801"/>
    <n v="0"/>
    <n v="0"/>
    <n v="0"/>
    <n v="13.225"/>
    <n v="-13.225"/>
    <n v="-1"/>
    <n v="0"/>
    <s v="NA"/>
    <n v="0"/>
    <x v="368"/>
    <n v="0"/>
    <n v="11.9025"/>
    <n v="-13.88625"/>
    <n v="1.3224999999999998"/>
    <n v="0.66125000000000078"/>
  </r>
  <r>
    <x v="1"/>
    <s v="france airfares"/>
    <s v="Broad"/>
    <s v="Air France Brand &amp; French Destinations"/>
    <s v="France"/>
    <s v="Position 1-4 Bid Strategy"/>
    <n v="0"/>
    <n v="4"/>
    <n v="13.4375"/>
    <n v="3.359375"/>
    <n v="68"/>
    <n v="5.8823529411764698E-2"/>
    <n v="1.92794117647059"/>
    <n v="0"/>
    <n v="0"/>
    <n v="0"/>
    <n v="13.4375"/>
    <n v="-13.4375"/>
    <n v="-1"/>
    <n v="0"/>
    <s v="NA"/>
    <n v="0"/>
    <x v="368"/>
    <n v="0"/>
    <n v="12.09375"/>
    <n v="-14.109375"/>
    <n v="1.34375"/>
    <n v="0.671875"/>
  </r>
  <r>
    <x v="1"/>
    <s v="paris tourism"/>
    <s v="Broad"/>
    <s v="Air France Brand &amp; French Destinations"/>
    <s v="Paris"/>
    <s v="Position 2-5 Bid Strategy"/>
    <n v="0"/>
    <n v="9"/>
    <n v="14.0374999125"/>
    <n v="1.5597222124999999"/>
    <n v="958"/>
    <n v="9.3945720250521898E-3"/>
    <n v="2.1059498956158702"/>
    <n v="0"/>
    <n v="0"/>
    <n v="0"/>
    <n v="14.0374999125"/>
    <n v="-14.0374999125"/>
    <n v="-1"/>
    <n v="0"/>
    <s v="NA"/>
    <n v="0"/>
    <x v="368"/>
    <n v="0"/>
    <n v="12.633749921250001"/>
    <n v="-14.739374908125001"/>
    <n v="1.4037499912499989"/>
    <n v="0.70187499562500122"/>
  </r>
  <r>
    <x v="1"/>
    <s v="france airport"/>
    <s v="Broad"/>
    <s v="Air France Brand &amp; French Destinations"/>
    <s v="France"/>
    <s v="Position 2-5 Bid Strategy"/>
    <n v="0"/>
    <n v="17"/>
    <n v="14.4249998"/>
    <n v="0.84852939999999999"/>
    <n v="905"/>
    <n v="1.87845303867403E-2"/>
    <n v="1.4696132596685101"/>
    <n v="0"/>
    <n v="0"/>
    <n v="0"/>
    <n v="14.4249998"/>
    <n v="-14.4249998"/>
    <n v="-1"/>
    <n v="0"/>
    <s v="NA"/>
    <n v="0"/>
    <x v="368"/>
    <n v="0"/>
    <n v="12.982499820000001"/>
    <n v="-15.146249790000001"/>
    <n v="1.4424999799999991"/>
    <n v="0.72124999000000045"/>
  </r>
  <r>
    <x v="1"/>
    <s v="france tickets"/>
    <s v="Broad"/>
    <s v="Air France Brand &amp; French Destinations"/>
    <s v="France"/>
    <s v="Position 1-4 Bid Strategy"/>
    <n v="0"/>
    <n v="2"/>
    <n v="14.6625"/>
    <n v="7.3312499999999998"/>
    <n v="252"/>
    <n v="7.9365079365079395E-3"/>
    <n v="2.8007936507936502"/>
    <n v="0"/>
    <n v="0"/>
    <n v="0"/>
    <n v="14.6625"/>
    <n v="-14.6625"/>
    <n v="-1"/>
    <n v="0"/>
    <s v="NA"/>
    <n v="0"/>
    <x v="368"/>
    <n v="0"/>
    <n v="13.196249999999999"/>
    <n v="-15.395625000000001"/>
    <n v="1.4662500000000005"/>
    <n v="0.73312500000000114"/>
  </r>
  <r>
    <x v="1"/>
    <s v="ticket to france"/>
    <s v="Broad"/>
    <s v="Air France Brand &amp; French Destinations"/>
    <s v="France"/>
    <s v="Position 2-5 Bid Strategy"/>
    <n v="0"/>
    <n v="6"/>
    <n v="15.312499950000003"/>
    <n v="2.5520833250000003"/>
    <n v="118"/>
    <n v="5.0847457627118703E-2"/>
    <n v="1.75932203389831"/>
    <n v="0"/>
    <n v="0"/>
    <n v="0"/>
    <n v="15.312499950000003"/>
    <n v="-15.312499950000003"/>
    <n v="-1"/>
    <n v="0"/>
    <s v="NA"/>
    <n v="0"/>
    <x v="368"/>
    <n v="0"/>
    <n v="13.781249955000003"/>
    <n v="-16.078124947500005"/>
    <n v="1.5312499949999996"/>
    <n v="0.76562499750000157"/>
  </r>
  <r>
    <x v="1"/>
    <s v="air france to paris"/>
    <s v="Broad"/>
    <s v="Air France Brand &amp; French Destinations"/>
    <s v="Paris Branded"/>
    <s v="Position 2-5 Bid Strategy"/>
    <n v="0"/>
    <n v="9"/>
    <n v="16.949999925"/>
    <n v="1.8833333250000002"/>
    <n v="204"/>
    <n v="4.4117647058823498E-2"/>
    <n v="1.44411764705882"/>
    <n v="0"/>
    <n v="0"/>
    <n v="0"/>
    <n v="16.949999925"/>
    <n v="-16.949999925"/>
    <n v="-1"/>
    <n v="0"/>
    <s v="NA"/>
    <n v="0"/>
    <x v="368"/>
    <n v="0"/>
    <n v="15.254999932500001"/>
    <n v="-17.797499921250001"/>
    <n v="1.6949999924999997"/>
    <n v="0.84749999625000072"/>
  </r>
  <r>
    <x v="1"/>
    <s v="visit paris"/>
    <s v="Broad"/>
    <s v="Air France Brand &amp; French Destinations"/>
    <s v="Paris"/>
    <s v="Position 2-5 Bid Strategy"/>
    <n v="0"/>
    <n v="9"/>
    <n v="19.037499974999999"/>
    <n v="2.115277775"/>
    <n v="669"/>
    <n v="1.34529147982063E-2"/>
    <n v="2.0414050822122598"/>
    <n v="0"/>
    <n v="0"/>
    <n v="0"/>
    <n v="19.037499974999999"/>
    <n v="-19.037499974999999"/>
    <n v="-1"/>
    <n v="0"/>
    <s v="NA"/>
    <n v="0"/>
    <x v="368"/>
    <n v="0"/>
    <n v="17.133749977499999"/>
    <n v="-19.989374973749999"/>
    <n v="1.9037499975000003"/>
    <n v="0.95187499875000015"/>
  </r>
  <r>
    <x v="1"/>
    <s v="trip in france"/>
    <s v="Broad"/>
    <s v="Air France Brand &amp; French Destinations"/>
    <s v="France"/>
    <s v="Position 2-5 Bid Strategy"/>
    <n v="0"/>
    <n v="7"/>
    <n v="20.387499999999999"/>
    <n v="2.9125000000000001"/>
    <n v="396"/>
    <n v="1.76767676767677E-2"/>
    <n v="2.1535353535353501"/>
    <n v="0"/>
    <n v="0"/>
    <n v="0"/>
    <n v="20.387499999999999"/>
    <n v="-20.387499999999999"/>
    <n v="-1"/>
    <n v="0"/>
    <s v="NA"/>
    <n v="0"/>
    <x v="368"/>
    <n v="0"/>
    <n v="18.348749999999999"/>
    <n v="-21.406874999999999"/>
    <n v="2.0387500000000003"/>
    <n v="1.0193750000000001"/>
  </r>
  <r>
    <x v="1"/>
    <s v="paris trip"/>
    <s v="Broad"/>
    <s v="Air France Brand &amp; French Destinations"/>
    <s v="Paris"/>
    <s v="Position 2-5 Bid Strategy"/>
    <n v="0"/>
    <n v="8"/>
    <n v="21.037500000000001"/>
    <n v="2.6296875000000002"/>
    <n v="158"/>
    <n v="5.0632911392405104E-2"/>
    <n v="3.3563291139240499"/>
    <n v="0"/>
    <n v="0"/>
    <n v="0"/>
    <n v="21.037500000000001"/>
    <n v="-21.037500000000001"/>
    <n v="-1"/>
    <n v="0"/>
    <s v="NA"/>
    <n v="0"/>
    <x v="368"/>
    <n v="0"/>
    <n v="18.933750000000003"/>
    <n v="-22.089375000000004"/>
    <n v="2.103749999999998"/>
    <n v="1.0518750000000026"/>
  </r>
  <r>
    <x v="1"/>
    <s v="flights to nice"/>
    <s v="Broad"/>
    <s v="Air France Brand &amp; French Destinations"/>
    <s v="Nice"/>
    <s v="Position 1-4 Bid Strategy"/>
    <n v="0"/>
    <n v="15"/>
    <n v="22.612500000000001"/>
    <n v="1.5075000000000001"/>
    <n v="249"/>
    <n v="6.02409638554217E-2"/>
    <n v="1.6465863453815299"/>
    <n v="0"/>
    <n v="0"/>
    <n v="0"/>
    <n v="22.612500000000001"/>
    <n v="-22.612500000000001"/>
    <n v="-1"/>
    <n v="0"/>
    <s v="NA"/>
    <n v="0"/>
    <x v="368"/>
    <n v="0"/>
    <n v="20.35125"/>
    <n v="-23.743125000000003"/>
    <n v="2.2612500000000004"/>
    <n v="1.130625000000002"/>
  </r>
  <r>
    <x v="1"/>
    <s v="paris airline"/>
    <s v="Broad"/>
    <s v="Air France Brand &amp; French Destinations"/>
    <s v="Paris"/>
    <s v="Position 1-4 Bid Strategy"/>
    <n v="0"/>
    <n v="13"/>
    <n v="24.287499924999999"/>
    <n v="1.8682692249999999"/>
    <n v="284"/>
    <n v="4.5774647887323897E-2"/>
    <n v="1.6947183098591501"/>
    <n v="0"/>
    <n v="0"/>
    <n v="0"/>
    <n v="24.287499924999999"/>
    <n v="-24.287499924999999"/>
    <n v="-1"/>
    <n v="0"/>
    <s v="NA"/>
    <n v="0"/>
    <x v="368"/>
    <n v="0"/>
    <n v="21.8587499325"/>
    <n v="-25.50187492125"/>
    <n v="2.4287499924999985"/>
    <n v="1.214374996250001"/>
  </r>
  <r>
    <x v="1"/>
    <s v="france airlines"/>
    <s v="Broad"/>
    <s v="Air France Brand &amp; French Destinations"/>
    <s v="France"/>
    <s v="Position 1-4 Bid Strategy"/>
    <n v="0"/>
    <n v="17"/>
    <n v="26.23749995"/>
    <n v="1.5433823499999999"/>
    <n v="311"/>
    <n v="5.4662379421221895E-2"/>
    <n v="1.2601286173633399"/>
    <n v="0"/>
    <n v="0"/>
    <n v="0"/>
    <n v="26.23749995"/>
    <n v="-26.23749995"/>
    <n v="-1"/>
    <n v="0"/>
    <s v="NA"/>
    <n v="0"/>
    <x v="368"/>
    <n v="0"/>
    <n v="23.613749954999999"/>
    <n v="-27.549374947500002"/>
    <n v="2.6237499950000007"/>
    <n v="1.3118749975000021"/>
  </r>
  <r>
    <x v="1"/>
    <s v="france ticket"/>
    <s v="Broad"/>
    <s v="Air France Brand &amp; French Destinations"/>
    <s v="France"/>
    <s v="Position 1-4 Bid Strategy"/>
    <n v="0"/>
    <n v="10"/>
    <n v="26.612500000000001"/>
    <n v="2.6612499999999999"/>
    <n v="207"/>
    <n v="4.8309178743961401E-2"/>
    <n v="1.46618357487923"/>
    <n v="0"/>
    <n v="0"/>
    <n v="0"/>
    <n v="26.612500000000001"/>
    <n v="-26.612500000000001"/>
    <n v="-1"/>
    <n v="0"/>
    <s v="NA"/>
    <n v="0"/>
    <x v="368"/>
    <n v="0"/>
    <n v="23.951250000000002"/>
    <n v="-27.943125000000002"/>
    <n v="2.661249999999999"/>
    <n v="1.3306250000000013"/>
  </r>
  <r>
    <x v="1"/>
    <s v="paris airport"/>
    <s v="Broad"/>
    <s v="Air France Brand &amp; French Destinations"/>
    <s v="Paris"/>
    <s v="Position 2-5 Bid Strategy"/>
    <n v="0"/>
    <n v="18"/>
    <n v="28.299999824999997"/>
    <n v="1.5722222124999998"/>
    <n v="2662"/>
    <n v="6.7618332081141996E-3"/>
    <n v="2.3403080390683701"/>
    <n v="0"/>
    <n v="0"/>
    <n v="0"/>
    <n v="28.299999824999997"/>
    <n v="-28.299999824999997"/>
    <n v="-1"/>
    <n v="0"/>
    <s v="NA"/>
    <n v="0"/>
    <x v="368"/>
    <n v="0"/>
    <n v="25.469999842499998"/>
    <n v="-29.71499981625"/>
    <n v="2.8299999824999986"/>
    <n v="1.4149999912500029"/>
  </r>
  <r>
    <x v="1"/>
    <s v="nice flights"/>
    <s v="Broad"/>
    <s v="Air France Brand &amp; French Destinations"/>
    <s v="Nice"/>
    <s v="Position 1-4 Bid Strategy"/>
    <n v="0"/>
    <n v="19"/>
    <n v="28.449999837499998"/>
    <n v="1.4973684125"/>
    <n v="251"/>
    <n v="7.5697211155378502E-2"/>
    <n v="1.5812749003984099"/>
    <n v="0"/>
    <n v="0"/>
    <n v="0"/>
    <n v="28.449999837499998"/>
    <n v="-28.449999837499998"/>
    <n v="-1"/>
    <n v="0"/>
    <s v="NA"/>
    <n v="0"/>
    <x v="368"/>
    <n v="0"/>
    <n v="25.604999853749998"/>
    <n v="-29.872499829374998"/>
    <n v="2.8449999837500002"/>
    <n v="1.4224999918750001"/>
  </r>
  <r>
    <x v="1"/>
    <s v="trips to france"/>
    <s v="Broad"/>
    <s v="Air France Brand &amp; French Destinations"/>
    <s v="France"/>
    <s v="Position 2-5 Bid Strategy"/>
    <n v="0"/>
    <n v="11"/>
    <n v="29.037499975000003"/>
    <n v="2.6397727250000003"/>
    <n v="443"/>
    <n v="2.4830699774266399E-2"/>
    <n v="2.4325056433408601"/>
    <n v="0"/>
    <n v="0"/>
    <n v="0"/>
    <n v="29.037499975000003"/>
    <n v="-29.037499975000003"/>
    <n v="-1"/>
    <n v="0"/>
    <s v="NA"/>
    <n v="0"/>
    <x v="368"/>
    <n v="0"/>
    <n v="26.133749977500003"/>
    <n v="-30.489374973750003"/>
    <n v="2.9037499975000003"/>
    <n v="1.4518749987500001"/>
  </r>
  <r>
    <x v="1"/>
    <s v="france cheap flights"/>
    <s v="Broad"/>
    <s v="Air France Brand &amp; French Destinations"/>
    <s v="France"/>
    <s v="Position 1-4 Bid Strategy"/>
    <n v="0"/>
    <n v="4"/>
    <n v="31.362500000000001"/>
    <n v="7.8406250000000002"/>
    <n v="229"/>
    <n v="1.7467248908296901E-2"/>
    <n v="3.63406113537118"/>
    <n v="0"/>
    <n v="0"/>
    <n v="0"/>
    <n v="31.362500000000001"/>
    <n v="-31.362500000000001"/>
    <n v="-1"/>
    <n v="0"/>
    <s v="NA"/>
    <n v="0"/>
    <x v="368"/>
    <n v="0"/>
    <n v="28.22625"/>
    <n v="-32.930624999999999"/>
    <n v="3.1362500000000004"/>
    <n v="1.5681249999999984"/>
  </r>
  <r>
    <x v="1"/>
    <s v="paris airfares"/>
    <s v="Broad"/>
    <s v="Air France Brand &amp; French Destinations"/>
    <s v="Paris"/>
    <s v="Position 1-4 Bid Strategy"/>
    <n v="0"/>
    <n v="6"/>
    <n v="31.462499999999999"/>
    <n v="5.2437500000000004"/>
    <n v="4033"/>
    <n v="1.4877262583684601E-3"/>
    <n v="1.2153235804611999"/>
    <n v="0"/>
    <n v="0"/>
    <n v="0"/>
    <n v="31.462499999999999"/>
    <n v="-31.462499999999999"/>
    <n v="-1"/>
    <n v="0"/>
    <s v="NA"/>
    <n v="0"/>
    <x v="368"/>
    <n v="0"/>
    <n v="28.31625"/>
    <n v="-33.035625000000003"/>
    <n v="3.1462499999999984"/>
    <n v="1.5731250000000045"/>
  </r>
  <r>
    <x v="1"/>
    <s v="paris fares"/>
    <s v="Broad"/>
    <s v="Air France Brand &amp; French Destinations"/>
    <s v="Paris"/>
    <s v="Position 1-4 Bid Strategy"/>
    <n v="0"/>
    <n v="17"/>
    <n v="36.312499799999998"/>
    <n v="2.1360294"/>
    <n v="200"/>
    <n v="8.5000000000000006E-2"/>
    <n v="1.7935000000000001"/>
    <n v="0"/>
    <n v="0"/>
    <n v="0"/>
    <n v="36.312499799999998"/>
    <n v="-36.312499799999998"/>
    <n v="-1"/>
    <n v="0"/>
    <s v="NA"/>
    <n v="0"/>
    <x v="368"/>
    <n v="0"/>
    <n v="32.681249819999998"/>
    <n v="-38.128124790000001"/>
    <n v="3.6312499799999998"/>
    <n v="1.8156249900000034"/>
  </r>
  <r>
    <x v="1"/>
    <s v="air france ticket"/>
    <s v="Broad"/>
    <s v="Air France Brand &amp; French Destinations"/>
    <s v="Air France Brand"/>
    <s v="Position 2-5 Bid Strategy"/>
    <n v="0"/>
    <n v="19"/>
    <n v="41.062499800000005"/>
    <n v="2.1611842000000001"/>
    <n v="406"/>
    <n v="4.6798029556650196E-2"/>
    <n v="2.1943349753694599"/>
    <n v="0"/>
    <n v="0"/>
    <n v="0"/>
    <n v="41.062499800000005"/>
    <n v="-41.062499800000005"/>
    <n v="-1"/>
    <n v="0"/>
    <s v="NA"/>
    <n v="0"/>
    <x v="368"/>
    <n v="0"/>
    <n v="36.956249820000004"/>
    <n v="-43.115624790000005"/>
    <n v="4.1062499800000012"/>
    <n v="2.0531249900000006"/>
  </r>
  <r>
    <x v="1"/>
    <s v="france airfare"/>
    <s v="Broad"/>
    <s v="Air France Brand &amp; French Destinations"/>
    <s v="France"/>
    <s v="Position 1-4 Bid Strategy"/>
    <n v="0"/>
    <n v="21"/>
    <n v="50.02499985"/>
    <n v="2.3821428500000001"/>
    <n v="341"/>
    <n v="6.1583577712609999E-2"/>
    <n v="1.3683284457478"/>
    <n v="0"/>
    <n v="0"/>
    <n v="0"/>
    <n v="50.02499985"/>
    <n v="-50.02499985"/>
    <n v="-1"/>
    <n v="0"/>
    <s v="NA"/>
    <n v="0"/>
    <x v="368"/>
    <n v="0"/>
    <n v="45.022499865"/>
    <n v="-52.5262498425"/>
    <n v="5.002499985"/>
    <n v="2.5012499925"/>
  </r>
  <r>
    <x v="1"/>
    <s v="flight to france"/>
    <s v="Broad"/>
    <s v="Air France Brand &amp; French Destinations"/>
    <s v="France"/>
    <s v="Position 1-4 Bid Strategy"/>
    <n v="0"/>
    <n v="19"/>
    <n v="52.4749999"/>
    <n v="2.7618421"/>
    <n v="1001"/>
    <n v="1.8981018981019001E-2"/>
    <n v="1.55574425574426"/>
    <n v="0"/>
    <n v="0"/>
    <n v="0"/>
    <n v="52.4749999"/>
    <n v="-52.4749999"/>
    <n v="-1"/>
    <n v="0"/>
    <s v="NA"/>
    <n v="0"/>
    <x v="368"/>
    <n v="0"/>
    <n v="47.227499909999999"/>
    <n v="-55.098749895000005"/>
    <n v="5.2474999900000014"/>
    <n v="2.6237499950000043"/>
  </r>
  <r>
    <x v="1"/>
    <s v="paris cheap flights"/>
    <s v="Broad"/>
    <s v="Air France Brand &amp; French Destinations"/>
    <s v="Paris"/>
    <s v="Position 1-4 Bid Strategy"/>
    <n v="0"/>
    <n v="14"/>
    <n v="56.662499949999997"/>
    <n v="4.0473214249999998"/>
    <n v="1575"/>
    <n v="8.8888888888888906E-3"/>
    <n v="2.22019047619048"/>
    <n v="0"/>
    <n v="0"/>
    <n v="0"/>
    <n v="56.662499949999997"/>
    <n v="-56.662499949999997"/>
    <n v="-1"/>
    <n v="0"/>
    <s v="NA"/>
    <n v="0"/>
    <x v="368"/>
    <n v="0"/>
    <n v="50.996249954999996"/>
    <n v="-59.495624947499998"/>
    <n v="5.6662499950000011"/>
    <n v="2.8331249975000006"/>
  </r>
  <r>
    <x v="1"/>
    <s v="paris cheap tickets"/>
    <s v="Broad"/>
    <s v="Air France Brand &amp; French Destinations"/>
    <s v="Paris"/>
    <s v="Position 1-4 Bid Strategy"/>
    <n v="0"/>
    <n v="16"/>
    <n v="61.837499999999999"/>
    <n v="3.8648437499999999"/>
    <n v="477"/>
    <n v="3.3542976939203405E-2"/>
    <n v="1.9664570230608001"/>
    <n v="0"/>
    <n v="0"/>
    <n v="0"/>
    <n v="61.837499999999999"/>
    <n v="-61.837499999999999"/>
    <n v="-1"/>
    <n v="0"/>
    <s v="NA"/>
    <n v="0"/>
    <x v="368"/>
    <n v="0"/>
    <n v="55.653750000000002"/>
    <n v="-64.929375000000007"/>
    <n v="6.1837499999999963"/>
    <n v="3.0918750000000088"/>
  </r>
  <r>
    <x v="1"/>
    <s v="trips to paris"/>
    <s v="Broad"/>
    <s v="Air France Brand &amp; French Destinations"/>
    <s v="Paris"/>
    <s v="Position 2-5 Bid Strategy"/>
    <n v="0"/>
    <n v="31"/>
    <n v="62.062499875"/>
    <n v="2.0020161249999999"/>
    <n v="581"/>
    <n v="5.3356282271944895E-2"/>
    <n v="3.5869191049913902"/>
    <n v="0"/>
    <n v="0"/>
    <n v="0"/>
    <n v="62.062499875"/>
    <n v="-62.062499875"/>
    <n v="-1"/>
    <n v="0"/>
    <s v="NA"/>
    <n v="0"/>
    <x v="368"/>
    <n v="0"/>
    <n v="55.856249887499999"/>
    <n v="-65.165624868750001"/>
    <n v="6.2062499875000015"/>
    <n v="3.1031249937500007"/>
  </r>
  <r>
    <x v="1"/>
    <s v="paris airlines"/>
    <s v="Broad"/>
    <s v="Air France Brand &amp; French Destinations"/>
    <s v="Paris"/>
    <s v="Position 1-4 Bid Strategy"/>
    <n v="0"/>
    <n v="26"/>
    <n v="62.212499699999995"/>
    <n v="2.3927884499999998"/>
    <n v="321"/>
    <n v="8.0996884735202487E-2"/>
    <n v="1.1087227414330201"/>
    <n v="0"/>
    <n v="0"/>
    <n v="0"/>
    <n v="62.212499699999995"/>
    <n v="-62.212499699999995"/>
    <n v="-1"/>
    <n v="0"/>
    <s v="NA"/>
    <n v="0"/>
    <x v="368"/>
    <n v="0"/>
    <n v="55.99124973"/>
    <n v="-65.323124684999996"/>
    <n v="6.2212499699999952"/>
    <n v="3.1106249850000012"/>
  </r>
  <r>
    <x v="1"/>
    <s v="air france airline"/>
    <s v="Broad"/>
    <s v="Air France Brand &amp; French Destinations"/>
    <s v="Air France Brand"/>
    <s v="Position 1-4 Bid Strategy"/>
    <n v="0"/>
    <n v="49"/>
    <n v="77.999999525000007"/>
    <n v="1.5918367250000001"/>
    <n v="405"/>
    <n v="0.120987654320988"/>
    <n v="2.03851851851852"/>
    <n v="0"/>
    <n v="0"/>
    <n v="0"/>
    <n v="77.999999525000007"/>
    <n v="-77.999999525000007"/>
    <n v="-1"/>
    <n v="0"/>
    <s v="NA"/>
    <n v="0"/>
    <x v="368"/>
    <n v="0"/>
    <n v="70.199999572500005"/>
    <n v="-81.899999501250008"/>
    <n v="7.7999999525000021"/>
    <n v="3.8999999762500011"/>
  </r>
  <r>
    <x v="1"/>
    <s v="flights to france"/>
    <s v="Broad"/>
    <s v="Air France Brand &amp; French Destinations"/>
    <s v="France"/>
    <s v="Position 1-4 Bid Strategy"/>
    <n v="0"/>
    <n v="38"/>
    <n v="91.387499599999998"/>
    <n v="2.4049342"/>
    <n v="747"/>
    <n v="5.0870147255689398E-2"/>
    <n v="2.7668005354752299"/>
    <n v="0"/>
    <n v="0"/>
    <n v="0"/>
    <n v="91.387499599999998"/>
    <n v="-91.387499599999998"/>
    <n v="-1"/>
    <n v="0"/>
    <s v="NA"/>
    <n v="0"/>
    <x v="368"/>
    <n v="0"/>
    <n v="82.24874964"/>
    <n v="-95.956874580000004"/>
    <n v="9.1387499599999984"/>
    <n v="4.5693749800000063"/>
  </r>
  <r>
    <x v="1"/>
    <s v="france travel"/>
    <s v="Broad"/>
    <s v="Air France Brand &amp; French Destinations"/>
    <s v="France"/>
    <s v="Position 1-4 Bid Strategy"/>
    <n v="0"/>
    <n v="13"/>
    <n v="92.324999974999997"/>
    <n v="7.1019230749999993"/>
    <n v="2290"/>
    <n v="5.6768558951965096E-3"/>
    <n v="2.7082532751091701"/>
    <n v="0"/>
    <n v="0"/>
    <n v="0"/>
    <n v="92.324999974999997"/>
    <n v="-92.324999974999997"/>
    <n v="-1"/>
    <n v="0"/>
    <s v="NA"/>
    <n v="0"/>
    <x v="368"/>
    <n v="0"/>
    <n v="83.092499977499997"/>
    <n v="-96.941249973750004"/>
    <n v="9.2324999974999997"/>
    <n v="4.616249998750007"/>
  </r>
  <r>
    <x v="1"/>
    <s v="france flights"/>
    <s v="Broad"/>
    <s v="Air France Brand &amp; French Destinations"/>
    <s v="France"/>
    <s v="Position 1-4 Bid Strategy"/>
    <n v="0"/>
    <n v="24"/>
    <n v="95.612499900000003"/>
    <n v="3.9838541625000001"/>
    <n v="804"/>
    <n v="2.9850746268656702E-2"/>
    <n v="2.26927860696517"/>
    <n v="0"/>
    <n v="0"/>
    <n v="0"/>
    <n v="95.612499900000003"/>
    <n v="-95.612499900000003"/>
    <n v="-1"/>
    <n v="0"/>
    <s v="NA"/>
    <n v="0"/>
    <x v="368"/>
    <n v="0"/>
    <n v="86.05124991000001"/>
    <n v="-100.39312489500001"/>
    <n v="9.5612499899999932"/>
    <n v="4.7806249950000108"/>
  </r>
  <r>
    <x v="1"/>
    <s v="paris flight"/>
    <s v="Broad"/>
    <s v="Air France Brand &amp; French Destinations"/>
    <s v="Paris"/>
    <s v="Position 1-4 Bid Strategy"/>
    <n v="0"/>
    <n v="42"/>
    <n v="111.96249959999999"/>
    <n v="2.6657737999999997"/>
    <n v="1440"/>
    <n v="2.9166666666666702E-2"/>
    <n v="1.22444444444444"/>
    <n v="0"/>
    <n v="0"/>
    <n v="0"/>
    <n v="111.96249959999999"/>
    <n v="-111.96249959999999"/>
    <n v="-1"/>
    <n v="0"/>
    <s v="NA"/>
    <n v="0"/>
    <x v="368"/>
    <n v="0"/>
    <n v="100.76624963999998"/>
    <n v="-117.56062458"/>
    <n v="11.196249960000003"/>
    <n v="5.5981249800000086"/>
  </r>
  <r>
    <x v="1"/>
    <s v="trip to paris"/>
    <s v="Broad"/>
    <s v="Air France Brand &amp; French Destinations"/>
    <s v="Paris"/>
    <s v="Position 1-4 Bid Strategy"/>
    <n v="0"/>
    <n v="46"/>
    <n v="114.49999955"/>
    <n v="2.4891304249999999"/>
    <n v="912"/>
    <n v="5.0438596491228102E-2"/>
    <n v="1.2593201754386001"/>
    <n v="0"/>
    <n v="0"/>
    <n v="0"/>
    <n v="114.49999955"/>
    <n v="-114.49999955"/>
    <n v="-1"/>
    <n v="0"/>
    <s v="NA"/>
    <n v="0"/>
    <x v="368"/>
    <n v="0"/>
    <n v="103.049999595"/>
    <n v="-120.2249995275"/>
    <n v="11.449999954999996"/>
    <n v="5.7249999775000049"/>
  </r>
  <r>
    <x v="1"/>
    <s v="paris tickets"/>
    <s v="Broad"/>
    <s v="Air France Brand &amp; French Destinations"/>
    <s v="Paris"/>
    <s v="Position 1-4 Bid Strategy"/>
    <n v="0"/>
    <n v="31"/>
    <n v="117.42499997500001"/>
    <n v="3.787903225"/>
    <n v="1495"/>
    <n v="2.0735785953177301E-2"/>
    <n v="1.7294314381270901"/>
    <n v="0"/>
    <n v="0"/>
    <n v="0"/>
    <n v="117.42499997500001"/>
    <n v="-117.42499997500001"/>
    <n v="-1"/>
    <n v="0"/>
    <s v="NA"/>
    <n v="0"/>
    <x v="368"/>
    <n v="0"/>
    <n v="105.6824999775"/>
    <n v="-123.29624997375001"/>
    <n v="11.742499997500005"/>
    <n v="5.8712499987500024"/>
  </r>
  <r>
    <x v="1"/>
    <s v="paris travel"/>
    <s v="Broad"/>
    <s v="Air France Brand &amp; French Destinations"/>
    <s v="Paris"/>
    <s v="Position 1-4 Bid Strategy"/>
    <n v="0"/>
    <n v="79"/>
    <n v="356.29999942500001"/>
    <n v="4.5101265750000001"/>
    <n v="2353"/>
    <n v="3.3574160645983897E-2"/>
    <n v="1.89524011899703"/>
    <n v="0"/>
    <n v="0"/>
    <n v="0"/>
    <n v="356.29999942500001"/>
    <n v="-356.29999942500001"/>
    <n v="-1"/>
    <n v="0"/>
    <s v="NA"/>
    <n v="0"/>
    <x v="368"/>
    <n v="0"/>
    <n v="320.66999948250003"/>
    <n v="-374.11499939625003"/>
    <n v="35.629999942499978"/>
    <n v="17.814999971250018"/>
  </r>
  <r>
    <x v="1"/>
    <s v="travel to france"/>
    <s v="Broad"/>
    <s v="Air France Brand &amp; French Destinations"/>
    <s v="France"/>
    <s v="Position 1-4 Bid Strategy"/>
    <n v="0"/>
    <n v="346"/>
    <n v="2582.33749855"/>
    <n v="7.4634031749999998"/>
    <n v="23365"/>
    <n v="1.48084742135673E-2"/>
    <n v="3.10662101433768"/>
    <n v="0"/>
    <n v="0"/>
    <n v="0"/>
    <n v="2582.33749855"/>
    <n v="-2582.33749855"/>
    <n v="-1"/>
    <n v="0"/>
    <s v="NA"/>
    <n v="0"/>
    <x v="368"/>
    <n v="0"/>
    <n v="2324.1037486949999"/>
    <n v="-2711.4543734775002"/>
    <n v="258.23374985500004"/>
    <n v="129.11687492750025"/>
  </r>
  <r>
    <x v="6"/>
    <s v="airfrance site"/>
    <s v="Broad"/>
    <s v="Air France Brand &amp; French Destinations"/>
    <s v="Air France Website"/>
    <s v=""/>
    <n v="0"/>
    <n v="4"/>
    <n v="0.42499999999999999"/>
    <n v="0.10625"/>
    <n v="91"/>
    <n v="4.3956043956044001E-2"/>
    <n v="1.06582417582418"/>
    <n v="0"/>
    <n v="0"/>
    <n v="0"/>
    <n v="0.42499999999999999"/>
    <n v="-0.42499999999999999"/>
    <n v="-1"/>
    <n v="0"/>
    <s v="NA"/>
    <n v="0"/>
    <x v="368"/>
    <n v="0"/>
    <n v="0.38250000000000001"/>
    <n v="-0.44624999999999998"/>
    <n v="4.2499999999999982E-2"/>
    <n v="2.1249999999999991E-2"/>
  </r>
  <r>
    <x v="6"/>
    <s v="new york to paris flight"/>
    <s v="Broad"/>
    <s v="Air France Brand &amp; French Destinations"/>
    <s v="Paris"/>
    <s v=""/>
    <n v="0"/>
    <n v="1"/>
    <n v="0.58750000000000002"/>
    <n v="0.58750000000000002"/>
    <n v="29"/>
    <n v="3.4482758620689703E-2"/>
    <n v="1"/>
    <n v="0"/>
    <n v="0"/>
    <n v="0"/>
    <n v="0.58750000000000002"/>
    <n v="-0.58750000000000002"/>
    <n v="-1"/>
    <n v="0"/>
    <s v="NA"/>
    <n v="0"/>
    <x v="368"/>
    <n v="0"/>
    <n v="0.52875000000000005"/>
    <n v="-0.61687500000000006"/>
    <n v="5.8749999999999969E-2"/>
    <n v="2.937500000000004E-2"/>
  </r>
  <r>
    <x v="6"/>
    <s v="air france paris flights"/>
    <s v="Broad"/>
    <s v="Air France Brand &amp; French Destinations"/>
    <s v="Paris Branded"/>
    <s v=""/>
    <n v="0"/>
    <n v="1"/>
    <n v="0.8125"/>
    <n v="0.8125"/>
    <n v="218"/>
    <n v="4.5871559633027499E-3"/>
    <n v="1.0045871559632999"/>
    <n v="0"/>
    <n v="0"/>
    <n v="0"/>
    <n v="0.8125"/>
    <n v="-0.8125"/>
    <n v="-1"/>
    <n v="0"/>
    <s v="NA"/>
    <n v="0"/>
    <x v="368"/>
    <n v="0"/>
    <n v="0.73125000000000007"/>
    <n v="-0.85312500000000002"/>
    <n v="8.1249999999999933E-2"/>
    <n v="4.0625000000000022E-2"/>
  </r>
  <r>
    <x v="6"/>
    <s v="trip to paris france"/>
    <s v="Broad"/>
    <s v="Air France Brand &amp; French Destinations"/>
    <s v="Paris"/>
    <s v=""/>
    <n v="0"/>
    <n v="1"/>
    <n v="1.0874999999999999"/>
    <n v="1.0874999999999999"/>
    <n v="68"/>
    <n v="1.4705882352941201E-2"/>
    <n v="2.2910294117647099"/>
    <n v="0"/>
    <n v="0"/>
    <n v="0"/>
    <n v="1.0874999999999999"/>
    <n v="-1.0874999999999999"/>
    <n v="-1"/>
    <n v="0"/>
    <s v="NA"/>
    <n v="0"/>
    <x v="368"/>
    <n v="0"/>
    <n v="0.9787499999999999"/>
    <n v="-1.141875"/>
    <n v="0.10875000000000001"/>
    <n v="5.4375000000000062E-2"/>
  </r>
  <r>
    <x v="6"/>
    <s v="paris trip"/>
    <s v="Broad"/>
    <s v="Air France Brand &amp; French Destinations"/>
    <s v="Paris"/>
    <s v=""/>
    <n v="0"/>
    <n v="1"/>
    <n v="1.2875000000000001"/>
    <n v="1.2875000000000001"/>
    <n v="89"/>
    <n v="1.1235955056179801E-2"/>
    <n v="2.60280898876404"/>
    <n v="0"/>
    <n v="0"/>
    <n v="0"/>
    <n v="1.2875000000000001"/>
    <n v="-1.2875000000000001"/>
    <n v="-1"/>
    <n v="0"/>
    <s v="NA"/>
    <n v="0"/>
    <x v="368"/>
    <n v="0"/>
    <n v="1.1587500000000002"/>
    <n v="-1.3518750000000002"/>
    <n v="0.12874999999999992"/>
    <n v="6.4375000000000071E-2"/>
  </r>
  <r>
    <x v="6"/>
    <s v="airfrance tickets"/>
    <s v="Broad"/>
    <s v="Air France Brand &amp; French Destinations"/>
    <s v="Air France Brand"/>
    <s v=""/>
    <n v="0"/>
    <n v="1"/>
    <n v="1.65"/>
    <n v="1.65"/>
    <n v="209"/>
    <n v="4.7846889952153108E-3"/>
    <n v="1.02368421052632"/>
    <n v="0"/>
    <n v="0"/>
    <n v="0"/>
    <n v="1.65"/>
    <n v="-1.65"/>
    <n v="-1"/>
    <n v="0"/>
    <s v="NA"/>
    <n v="0"/>
    <x v="368"/>
    <n v="0"/>
    <n v="1.4849999999999999"/>
    <n v="-1.7324999999999999"/>
    <n v="0.16500000000000004"/>
    <n v="8.2500000000000018E-2"/>
  </r>
  <r>
    <x v="6"/>
    <s v="france trip"/>
    <s v="Broad"/>
    <s v="Air France Brand &amp; French Destinations"/>
    <s v="France"/>
    <s v=""/>
    <n v="0"/>
    <n v="1"/>
    <n v="2"/>
    <n v="2"/>
    <n v="90"/>
    <n v="1.1111111111111101E-2"/>
    <n v="2.0164444444444398"/>
    <n v="0"/>
    <n v="0"/>
    <n v="0"/>
    <n v="2"/>
    <n v="-2"/>
    <n v="-1"/>
    <n v="0"/>
    <s v="NA"/>
    <n v="0"/>
    <x v="368"/>
    <n v="0"/>
    <n v="1.8"/>
    <n v="-2.1"/>
    <n v="0.19999999999999996"/>
    <n v="0.10000000000000009"/>
  </r>
  <r>
    <x v="6"/>
    <s v="airfrance to paris"/>
    <s v="Broad"/>
    <s v="Air France Brand &amp; French Destinations"/>
    <s v="Paris Branded"/>
    <s v=""/>
    <n v="0"/>
    <n v="2"/>
    <n v="2.1625000000000001"/>
    <n v="1.08125"/>
    <n v="7"/>
    <n v="0.28571428571428603"/>
    <n v="1"/>
    <n v="0"/>
    <n v="0"/>
    <n v="0"/>
    <n v="2.1625000000000001"/>
    <n v="-2.1625000000000001"/>
    <n v="-1"/>
    <n v="0"/>
    <s v="NA"/>
    <n v="0"/>
    <x v="368"/>
    <n v="0"/>
    <n v="1.94625"/>
    <n v="-2.2706250000000003"/>
    <n v="0.21625000000000005"/>
    <n v="0.10812500000000025"/>
  </r>
  <r>
    <x v="6"/>
    <s v="fly to nice"/>
    <s v="Broad"/>
    <s v="Air France Brand &amp; French Destinations"/>
    <s v="Nice"/>
    <s v=""/>
    <n v="0"/>
    <n v="1"/>
    <n v="2.6124999999999998"/>
    <n v="2.6124999999999998"/>
    <n v="20"/>
    <n v="0.05"/>
    <n v="1"/>
    <n v="0"/>
    <n v="0"/>
    <n v="0"/>
    <n v="2.6124999999999998"/>
    <n v="-2.6124999999999998"/>
    <n v="-1"/>
    <n v="0"/>
    <s v="NA"/>
    <n v="0"/>
    <x v="368"/>
    <n v="0"/>
    <n v="2.3512499999999998"/>
    <n v="-2.743125"/>
    <n v="0.26124999999999998"/>
    <n v="0.13062500000000021"/>
  </r>
  <r>
    <x v="6"/>
    <s v="paris plane ticket"/>
    <s v="Broad"/>
    <s v="Air France Brand &amp; French Destinations"/>
    <s v="Paris"/>
    <s v=""/>
    <n v="0"/>
    <n v="1"/>
    <n v="2.6625000000000001"/>
    <n v="2.6625000000000001"/>
    <n v="9"/>
    <n v="0.11111111111111099"/>
    <n v="3.3222222222222202"/>
    <n v="0"/>
    <n v="0"/>
    <n v="0"/>
    <n v="2.6625000000000001"/>
    <n v="-2.6625000000000001"/>
    <n v="-1"/>
    <n v="0"/>
    <s v="NA"/>
    <n v="0"/>
    <x v="368"/>
    <n v="0"/>
    <n v="2.3962500000000002"/>
    <n v="-2.7956250000000002"/>
    <n v="0.26624999999999988"/>
    <n v="0.13312500000000016"/>
  </r>
  <r>
    <x v="6"/>
    <s v="paris air fare"/>
    <s v="Broad"/>
    <s v="Geo Targeted Seattle"/>
    <s v="Seattle to Paris Sale"/>
    <s v=""/>
    <n v="0"/>
    <n v="1"/>
    <n v="2.6749999999999998"/>
    <n v="2.6749999999999998"/>
    <n v="1"/>
    <n v="1"/>
    <n v="1"/>
    <n v="0"/>
    <n v="0"/>
    <n v="0"/>
    <n v="2.6749999999999998"/>
    <n v="-2.6749999999999998"/>
    <n v="-1"/>
    <n v="0"/>
    <s v="NA"/>
    <n v="0"/>
    <x v="368"/>
    <n v="0"/>
    <n v="2.4074999999999998"/>
    <n v="-2.8087499999999999"/>
    <n v="0.26750000000000007"/>
    <n v="0.13375000000000004"/>
  </r>
  <r>
    <x v="6"/>
    <s v="marseille flights"/>
    <s v="Broad"/>
    <s v="Air France Brand &amp; French Destinations"/>
    <s v="Marseille"/>
    <s v=""/>
    <n v="0"/>
    <n v="1"/>
    <n v="2.7250000000000001"/>
    <n v="2.7250000000000001"/>
    <n v="24"/>
    <n v="4.1666666666666699E-2"/>
    <n v="1.4583333333333299"/>
    <n v="0"/>
    <n v="0"/>
    <n v="0"/>
    <n v="2.7250000000000001"/>
    <n v="-2.7250000000000001"/>
    <n v="-1"/>
    <n v="0"/>
    <s v="NA"/>
    <n v="0"/>
    <x v="368"/>
    <n v="0"/>
    <n v="2.4525000000000001"/>
    <n v="-2.8612500000000001"/>
    <n v="0.27249999999999996"/>
    <n v="0.13624999999999998"/>
  </r>
  <r>
    <x v="6"/>
    <s v="air france flights to paris"/>
    <s v="Broad"/>
    <s v="Air France Brand &amp; French Destinations"/>
    <s v="Paris Branded"/>
    <s v=""/>
    <n v="0"/>
    <n v="1"/>
    <n v="2.8875000000000002"/>
    <n v="2.8875000000000002"/>
    <n v="11"/>
    <n v="9.0909090909090898E-2"/>
    <n v="1.36363636363636"/>
    <n v="0"/>
    <n v="0"/>
    <n v="0"/>
    <n v="2.8875000000000002"/>
    <n v="-2.8875000000000002"/>
    <n v="-1"/>
    <n v="0"/>
    <s v="NA"/>
    <n v="0"/>
    <x v="368"/>
    <n v="0"/>
    <n v="2.5987500000000003"/>
    <n v="-3.0318750000000003"/>
    <n v="0.28874999999999984"/>
    <n v="0.14437500000000014"/>
  </r>
  <r>
    <x v="6"/>
    <s v="paris airports"/>
    <s v="Broad"/>
    <s v="Air France Brand &amp; French Destinations"/>
    <s v="Paris"/>
    <s v=""/>
    <n v="0"/>
    <n v="1"/>
    <n v="3.0874999999999999"/>
    <n v="3.0874999999999999"/>
    <n v="164"/>
    <n v="6.0975609756097589E-3"/>
    <n v="1.3667682926829301"/>
    <n v="0"/>
    <n v="0"/>
    <n v="0"/>
    <n v="3.0874999999999999"/>
    <n v="-3.0874999999999999"/>
    <n v="-1"/>
    <n v="0"/>
    <s v="NA"/>
    <n v="0"/>
    <x v="368"/>
    <n v="0"/>
    <n v="2.7787500000000001"/>
    <n v="-3.2418749999999998"/>
    <n v="0.30874999999999986"/>
    <n v="0.15437499999999993"/>
  </r>
  <r>
    <x v="6"/>
    <s v="travel deal to paris france"/>
    <s v="Broad"/>
    <s v="Air France Brand &amp; French Destinations"/>
    <s v="Paris"/>
    <s v=""/>
    <n v="0"/>
    <n v="1"/>
    <n v="3.1875"/>
    <n v="3.1875"/>
    <n v="15"/>
    <n v="6.6666666666666693E-2"/>
    <n v="1.6666666666666701"/>
    <n v="0"/>
    <n v="0"/>
    <n v="0"/>
    <n v="3.1875"/>
    <n v="-3.1875"/>
    <n v="-1"/>
    <n v="0"/>
    <s v="NA"/>
    <n v="0"/>
    <x v="368"/>
    <n v="0"/>
    <n v="2.8687499999999999"/>
    <n v="-3.3468750000000003"/>
    <n v="0.31875000000000009"/>
    <n v="0.15937500000000027"/>
  </r>
  <r>
    <x v="6"/>
    <s v="cheapest flight to france"/>
    <s v="Broad"/>
    <s v="Air France Brand &amp; French Destinations"/>
    <s v="France"/>
    <s v=""/>
    <n v="0"/>
    <n v="1"/>
    <n v="3.2749999999999999"/>
    <n v="3.2749999999999999"/>
    <n v="7"/>
    <n v="0.14285714285714302"/>
    <n v="1.1428571428571399"/>
    <n v="0"/>
    <n v="0"/>
    <n v="0"/>
    <n v="3.2749999999999999"/>
    <n v="-3.2749999999999999"/>
    <n v="-1"/>
    <n v="0"/>
    <s v="NA"/>
    <n v="0"/>
    <x v="368"/>
    <n v="0"/>
    <n v="2.9474999999999998"/>
    <n v="-3.4387500000000002"/>
    <n v="0.32750000000000012"/>
    <n v="0.16375000000000028"/>
  </r>
  <r>
    <x v="6"/>
    <s v="paris flight"/>
    <s v="Broad"/>
    <s v="Air France Brand &amp; French Destinations"/>
    <s v="Paris"/>
    <s v=""/>
    <n v="0"/>
    <n v="1"/>
    <n v="3.375"/>
    <n v="3.375"/>
    <n v="114"/>
    <n v="8.7719298245614013E-3"/>
    <n v="2.2856140350877201"/>
    <n v="0"/>
    <n v="0"/>
    <n v="0"/>
    <n v="3.375"/>
    <n v="-3.375"/>
    <n v="-1"/>
    <n v="0"/>
    <s v="NA"/>
    <n v="0"/>
    <x v="368"/>
    <n v="0"/>
    <n v="3.0375000000000001"/>
    <n v="-3.5437500000000002"/>
    <n v="0.33749999999999991"/>
    <n v="0.16875000000000018"/>
  </r>
  <r>
    <x v="6"/>
    <s v="air france deals"/>
    <s v="Broad"/>
    <s v="Air France Brand &amp; French Destinations"/>
    <s v="Air France Brand"/>
    <s v=""/>
    <n v="0"/>
    <n v="2"/>
    <n v="3.3875000000000002"/>
    <n v="1.6937500000000001"/>
    <n v="211"/>
    <n v="9.4786729857819912E-3"/>
    <n v="1.1028436018957299"/>
    <n v="0"/>
    <n v="0"/>
    <n v="0"/>
    <n v="3.3875000000000002"/>
    <n v="-3.3875000000000002"/>
    <n v="-1"/>
    <n v="0"/>
    <s v="NA"/>
    <n v="0"/>
    <x v="368"/>
    <n v="0"/>
    <n v="3.0487500000000001"/>
    <n v="-3.5568750000000002"/>
    <n v="0.33875000000000011"/>
    <n v="0.16937500000000005"/>
  </r>
  <r>
    <x v="6"/>
    <s v="paris fare"/>
    <s v="Broad"/>
    <s v="Air France Brand &amp; French Destinations"/>
    <s v="Paris"/>
    <s v=""/>
    <n v="0"/>
    <n v="1"/>
    <n v="3.45"/>
    <n v="3.45"/>
    <n v="132"/>
    <n v="7.5757575757575794E-3"/>
    <n v="2.84537878787879"/>
    <n v="0"/>
    <n v="0"/>
    <n v="0"/>
    <n v="3.45"/>
    <n v="-3.45"/>
    <n v="-1"/>
    <n v="0"/>
    <s v="NA"/>
    <n v="0"/>
    <x v="368"/>
    <n v="0"/>
    <n v="3.1050000000000004"/>
    <n v="-3.6225000000000005"/>
    <n v="0.34499999999999975"/>
    <n v="0.17250000000000032"/>
  </r>
  <r>
    <x v="6"/>
    <s v="nice flights"/>
    <s v="Broad"/>
    <s v="Air France Brand &amp; French Destinations"/>
    <s v="Nice"/>
    <s v=""/>
    <n v="0"/>
    <n v="2"/>
    <n v="3.4750000000000001"/>
    <n v="1.7375"/>
    <n v="51"/>
    <n v="3.9215686274509796E-2"/>
    <n v="1.0968627450980399"/>
    <n v="0"/>
    <n v="0"/>
    <n v="0"/>
    <n v="3.4750000000000001"/>
    <n v="-3.4750000000000001"/>
    <n v="-1"/>
    <n v="0"/>
    <s v="NA"/>
    <n v="0"/>
    <x v="368"/>
    <n v="0"/>
    <n v="3.1274999999999999"/>
    <n v="-3.6487500000000002"/>
    <n v="0.34750000000000014"/>
    <n v="0.17375000000000007"/>
  </r>
  <r>
    <x v="6"/>
    <s v="nice flight"/>
    <s v="Broad"/>
    <s v="Air France Brand &amp; French Destinations"/>
    <s v="Nice"/>
    <s v=""/>
    <n v="0"/>
    <n v="1"/>
    <n v="3.4750000000000001"/>
    <n v="3.4750000000000001"/>
    <n v="60"/>
    <n v="1.6666666666666701E-2"/>
    <n v="1.633"/>
    <n v="0"/>
    <n v="0"/>
    <n v="0"/>
    <n v="3.4750000000000001"/>
    <n v="-3.4750000000000001"/>
    <n v="-1"/>
    <n v="0"/>
    <s v="NA"/>
    <n v="0"/>
    <x v="368"/>
    <n v="0"/>
    <n v="3.1274999999999999"/>
    <n v="-3.6487500000000002"/>
    <n v="0.34750000000000014"/>
    <n v="0.17375000000000007"/>
  </r>
  <r>
    <x v="6"/>
    <s v="france flight"/>
    <s v="Broad"/>
    <s v="Air France Brand &amp; French Destinations"/>
    <s v="France"/>
    <s v=""/>
    <n v="0"/>
    <n v="1"/>
    <n v="3.625"/>
    <n v="3.625"/>
    <n v="145"/>
    <n v="6.8965517241379292E-3"/>
    <n v="2.4637931034482801"/>
    <n v="0"/>
    <n v="0"/>
    <n v="0"/>
    <n v="3.625"/>
    <n v="-3.625"/>
    <n v="-1"/>
    <n v="0"/>
    <s v="NA"/>
    <n v="0"/>
    <x v="368"/>
    <n v="0"/>
    <n v="3.2625000000000002"/>
    <n v="-3.8062500000000004"/>
    <n v="0.36249999999999982"/>
    <n v="0.18125000000000036"/>
  </r>
  <r>
    <x v="6"/>
    <s v="nice airfare"/>
    <s v="Broad"/>
    <s v="Air France Brand &amp; French Destinations"/>
    <s v="Nice"/>
    <s v=""/>
    <n v="0"/>
    <n v="1"/>
    <n v="3.6375000000000002"/>
    <n v="3.6375000000000002"/>
    <n v="10"/>
    <n v="0.1"/>
    <n v="1.8979999999999999"/>
    <n v="0"/>
    <n v="0"/>
    <n v="0"/>
    <n v="3.6375000000000002"/>
    <n v="-3.6375000000000002"/>
    <n v="-1"/>
    <n v="0"/>
    <s v="NA"/>
    <n v="0"/>
    <x v="368"/>
    <n v="0"/>
    <n v="3.2737500000000002"/>
    <n v="-3.8193750000000004"/>
    <n v="0.36375000000000002"/>
    <n v="0.18187500000000023"/>
  </r>
  <r>
    <x v="6"/>
    <s v="business class travel"/>
    <s v="Broad"/>
    <s v="Business Class"/>
    <s v="Business Class - Generic"/>
    <s v=""/>
    <n v="0"/>
    <n v="1"/>
    <n v="5.2"/>
    <n v="5.2"/>
    <n v="220"/>
    <n v="4.5454545454545504E-3"/>
    <n v="2.66486363636364"/>
    <n v="0"/>
    <n v="0"/>
    <n v="0"/>
    <n v="5.2"/>
    <n v="-5.2"/>
    <n v="-1"/>
    <n v="0"/>
    <s v="NA"/>
    <n v="0"/>
    <x v="368"/>
    <n v="0"/>
    <n v="4.6800000000000006"/>
    <n v="-5.4600000000000009"/>
    <n v="0.51999999999999957"/>
    <n v="0.26000000000000068"/>
  </r>
  <r>
    <x v="6"/>
    <s v="france fares"/>
    <s v="Broad"/>
    <s v="Air France Brand &amp; French Destinations"/>
    <s v="France"/>
    <s v=""/>
    <n v="0"/>
    <n v="2"/>
    <n v="5.2625000000000002"/>
    <n v="2.6312500000000001"/>
    <n v="59"/>
    <n v="3.3898305084745804E-2"/>
    <n v="1.5930508474576299"/>
    <n v="0"/>
    <n v="0"/>
    <n v="0"/>
    <n v="5.2625000000000002"/>
    <n v="-5.2625000000000002"/>
    <n v="-1"/>
    <n v="0"/>
    <s v="NA"/>
    <n v="0"/>
    <x v="368"/>
    <n v="0"/>
    <n v="4.7362500000000001"/>
    <n v="-5.5256250000000007"/>
    <n v="0.52625000000000011"/>
    <n v="0.2631250000000005"/>
  </r>
  <r>
    <x v="6"/>
    <s v="business flight"/>
    <s v="Broad"/>
    <s v="Business Class"/>
    <s v="Business Class - Generic"/>
    <s v=""/>
    <n v="0"/>
    <n v="1"/>
    <n v="5.6"/>
    <n v="5.6"/>
    <n v="124"/>
    <n v="8.0645161290322613E-3"/>
    <n v="3.0660483870967701"/>
    <n v="0"/>
    <n v="0"/>
    <n v="0"/>
    <n v="5.6"/>
    <n v="-5.6"/>
    <n v="-1"/>
    <n v="0"/>
    <s v="NA"/>
    <n v="0"/>
    <x v="368"/>
    <n v="0"/>
    <n v="5.04"/>
    <n v="-5.88"/>
    <n v="0.55999999999999961"/>
    <n v="0.28000000000000025"/>
  </r>
  <r>
    <x v="6"/>
    <s v="flight france marseille"/>
    <s v="Broad"/>
    <s v="Air France Brand &amp; French Destinations"/>
    <s v="Marseille"/>
    <s v=""/>
    <n v="0"/>
    <n v="1"/>
    <n v="5.65"/>
    <n v="5.65"/>
    <n v="11"/>
    <n v="9.0909090909090898E-2"/>
    <n v="1.1818181818181801"/>
    <n v="0"/>
    <n v="0"/>
    <n v="0"/>
    <n v="5.65"/>
    <n v="-5.65"/>
    <n v="-1"/>
    <n v="0"/>
    <s v="NA"/>
    <n v="0"/>
    <x v="368"/>
    <n v="0"/>
    <n v="5.0850000000000009"/>
    <n v="-5.932500000000001"/>
    <n v="0.5649999999999995"/>
    <n v="0.28250000000000064"/>
  </r>
  <r>
    <x v="6"/>
    <s v="airfrance airline"/>
    <s v="Broad"/>
    <s v="Air France Brand &amp; French Destinations"/>
    <s v="Air France Brand"/>
    <s v=""/>
    <n v="0"/>
    <n v="4"/>
    <n v="5.7750000000000004"/>
    <n v="1.4437500000000001"/>
    <n v="232"/>
    <n v="1.72413793103448E-2"/>
    <n v="1.42573275862069"/>
    <n v="0"/>
    <n v="0"/>
    <n v="0"/>
    <n v="5.7750000000000004"/>
    <n v="-5.7750000000000004"/>
    <n v="-1"/>
    <n v="0"/>
    <s v="NA"/>
    <n v="0"/>
    <x v="368"/>
    <n v="0"/>
    <n v="5.1975000000000007"/>
    <n v="-6.0637500000000006"/>
    <n v="0.57749999999999968"/>
    <n v="0.28875000000000028"/>
  </r>
  <r>
    <x v="6"/>
    <s v="flight to nice"/>
    <s v="Broad"/>
    <s v="Air France Brand &amp; French Destinations"/>
    <s v="Nice"/>
    <s v=""/>
    <n v="0"/>
    <n v="2"/>
    <n v="6.0125000000000002"/>
    <n v="3.0062500000000001"/>
    <n v="19"/>
    <n v="0.10526315789473699"/>
    <n v="2.2621052631578902"/>
    <n v="0"/>
    <n v="0"/>
    <n v="0"/>
    <n v="6.0125000000000002"/>
    <n v="-6.0125000000000002"/>
    <n v="-1"/>
    <n v="0"/>
    <s v="NA"/>
    <n v="0"/>
    <x v="368"/>
    <n v="0"/>
    <n v="5.4112499999999999"/>
    <n v="-6.3131250000000003"/>
    <n v="0.60125000000000028"/>
    <n v="0.30062500000000014"/>
  </r>
  <r>
    <x v="6"/>
    <s v="newark to paris"/>
    <s v="Broad"/>
    <s v="Air France Brand &amp; French Destinations"/>
    <s v="Paris"/>
    <s v=""/>
    <n v="0"/>
    <n v="1"/>
    <n v="6.1875"/>
    <n v="6.1875"/>
    <n v="16"/>
    <n v="6.25E-2"/>
    <n v="1.6125"/>
    <n v="0"/>
    <n v="0"/>
    <n v="0"/>
    <n v="6.1875"/>
    <n v="-6.1875"/>
    <n v="-1"/>
    <n v="0"/>
    <s v="NA"/>
    <n v="0"/>
    <x v="368"/>
    <n v="0"/>
    <n v="5.5687500000000005"/>
    <n v="-6.4968750000000002"/>
    <n v="0.61874999999999947"/>
    <n v="0.30937500000000018"/>
  </r>
  <r>
    <x v="6"/>
    <s v="air france discount ticket"/>
    <s v="Broad"/>
    <s v="Air France Brand &amp; French Destinations"/>
    <s v="France Branded"/>
    <s v=""/>
    <n v="0"/>
    <n v="4"/>
    <n v="6.6124999999999998"/>
    <n v="1.653125"/>
    <n v="21"/>
    <n v="0.19047619047619002"/>
    <n v="1.0476190476190499"/>
    <n v="0"/>
    <n v="0"/>
    <n v="0"/>
    <n v="6.6124999999999998"/>
    <n v="-6.6124999999999998"/>
    <n v="-1"/>
    <n v="0"/>
    <s v="NA"/>
    <n v="0"/>
    <x v="368"/>
    <n v="0"/>
    <n v="5.9512499999999999"/>
    <n v="-6.9431250000000002"/>
    <n v="0.66124999999999989"/>
    <n v="0.33062500000000039"/>
  </r>
  <r>
    <x v="6"/>
    <s v="flight south of france"/>
    <s v="Broad"/>
    <s v="Air France Brand &amp; French Destinations"/>
    <s v="France"/>
    <s v=""/>
    <n v="0"/>
    <n v="3"/>
    <n v="7.2"/>
    <n v="2.4"/>
    <n v="20"/>
    <n v="0.15"/>
    <n v="1.7"/>
    <n v="0"/>
    <n v="0"/>
    <n v="0"/>
    <n v="7.2"/>
    <n v="-7.2"/>
    <n v="-1"/>
    <n v="0"/>
    <s v="NA"/>
    <n v="0"/>
    <x v="368"/>
    <n v="0"/>
    <n v="6.48"/>
    <n v="-7.5600000000000005"/>
    <n v="0.71999999999999975"/>
    <n v="0.36000000000000032"/>
  </r>
  <r>
    <x v="6"/>
    <s v="france airport"/>
    <s v="Broad"/>
    <s v="Air France Brand &amp; French Destinations"/>
    <s v="France"/>
    <s v=""/>
    <n v="0"/>
    <n v="3"/>
    <n v="7.4374999874999999"/>
    <n v="2.4791666625"/>
    <n v="519"/>
    <n v="5.78034682080925E-3"/>
    <n v="1.90718689788054"/>
    <n v="0"/>
    <n v="0"/>
    <n v="0"/>
    <n v="7.4374999874999999"/>
    <n v="-7.4374999874999999"/>
    <n v="-1"/>
    <n v="0"/>
    <s v="NA"/>
    <n v="0"/>
    <x v="368"/>
    <n v="0"/>
    <n v="6.6937499887499996"/>
    <n v="-7.8093749868750004"/>
    <n v="0.74374999875000025"/>
    <n v="0.37187499937500057"/>
  </r>
  <r>
    <x v="6"/>
    <s v="marseille fares"/>
    <s v="Broad"/>
    <s v="Air France Brand &amp; French Destinations"/>
    <s v="Marseille"/>
    <s v=""/>
    <n v="0"/>
    <n v="1"/>
    <n v="7.7"/>
    <n v="7.7"/>
    <n v="2"/>
    <n v="0.5"/>
    <n v="1.5"/>
    <n v="0"/>
    <n v="0"/>
    <n v="0"/>
    <n v="7.7"/>
    <n v="-7.7"/>
    <n v="-1"/>
    <n v="0"/>
    <s v="NA"/>
    <n v="0"/>
    <x v="368"/>
    <n v="0"/>
    <n v="6.9300000000000006"/>
    <n v="-8.0850000000000009"/>
    <n v="0.76999999999999957"/>
    <n v="0.38500000000000068"/>
  </r>
  <r>
    <x v="6"/>
    <s v="paris france tourism"/>
    <s v="Broad"/>
    <s v="Air France Brand &amp; French Destinations"/>
    <s v="Paris"/>
    <s v=""/>
    <n v="0"/>
    <n v="5"/>
    <n v="7.7874999999999996"/>
    <n v="1.5575000000000001"/>
    <n v="358"/>
    <n v="1.3966480446927401E-2"/>
    <n v="1.3791061452514"/>
    <n v="0"/>
    <n v="0"/>
    <n v="0"/>
    <n v="7.7874999999999996"/>
    <n v="-7.7874999999999996"/>
    <n v="-1"/>
    <n v="0"/>
    <s v="NA"/>
    <n v="0"/>
    <x v="368"/>
    <n v="0"/>
    <n v="7.00875"/>
    <n v="-8.1768750000000008"/>
    <n v="0.77874999999999961"/>
    <n v="0.38937500000000114"/>
  </r>
  <r>
    <x v="6"/>
    <s v="france plane tickets"/>
    <s v="Broad"/>
    <s v="Air France Brand &amp; French Destinations"/>
    <s v="France"/>
    <s v=""/>
    <n v="0"/>
    <n v="2"/>
    <n v="8.1125000000000007"/>
    <n v="4.0562500000000004"/>
    <n v="20"/>
    <n v="0.1"/>
    <n v="3.85"/>
    <n v="0"/>
    <n v="0"/>
    <n v="0"/>
    <n v="8.1125000000000007"/>
    <n v="-8.1125000000000007"/>
    <n v="-1"/>
    <n v="0"/>
    <s v="NA"/>
    <n v="0"/>
    <x v="368"/>
    <n v="0"/>
    <n v="7.3012500000000005"/>
    <n v="-8.5181250000000013"/>
    <n v="0.81125000000000025"/>
    <n v="0.40562500000000057"/>
  </r>
  <r>
    <x v="6"/>
    <s v="cheap travel france"/>
    <s v="Broad"/>
    <s v="Air France Brand &amp; French Destinations"/>
    <s v="France"/>
    <s v=""/>
    <n v="0"/>
    <n v="1"/>
    <n v="8.4749999999999996"/>
    <n v="8.4749999999999996"/>
    <n v="4"/>
    <n v="0.25"/>
    <n v="4.75"/>
    <n v="0"/>
    <n v="0"/>
    <n v="0"/>
    <n v="8.4749999999999996"/>
    <n v="-8.4749999999999996"/>
    <n v="-1"/>
    <n v="0"/>
    <s v="NA"/>
    <n v="0"/>
    <x v="368"/>
    <n v="0"/>
    <n v="7.6274999999999995"/>
    <n v="-8.8987499999999997"/>
    <n v="0.84750000000000014"/>
    <n v="0.42375000000000007"/>
  </r>
  <r>
    <x v="6"/>
    <s v="ticket paris"/>
    <s v="Broad"/>
    <s v="Air France Brand &amp; French Destinations"/>
    <s v="Paris"/>
    <s v=""/>
    <n v="0"/>
    <n v="2"/>
    <n v="8.6750000000000007"/>
    <n v="4.3375000000000004"/>
    <n v="24"/>
    <n v="8.3333333333333301E-2"/>
    <n v="3.5750000000000002"/>
    <n v="0"/>
    <n v="0"/>
    <n v="0"/>
    <n v="8.6750000000000007"/>
    <n v="-8.6750000000000007"/>
    <n v="-1"/>
    <n v="0"/>
    <s v="NA"/>
    <n v="0"/>
    <x v="368"/>
    <n v="0"/>
    <n v="7.807500000000001"/>
    <n v="-9.1087500000000006"/>
    <n v="0.86749999999999972"/>
    <n v="0.43374999999999986"/>
  </r>
  <r>
    <x v="6"/>
    <s v="nice airfares"/>
    <s v="Broad"/>
    <s v="Air France Brand &amp; French Destinations"/>
    <s v="Nice"/>
    <s v=""/>
    <n v="0"/>
    <n v="2"/>
    <n v="9.2750000000000004"/>
    <n v="4.6375000000000002"/>
    <n v="4"/>
    <n v="0.5"/>
    <n v="1"/>
    <n v="0"/>
    <n v="0"/>
    <n v="0"/>
    <n v="9.2750000000000004"/>
    <n v="-9.2750000000000004"/>
    <n v="-1"/>
    <n v="0"/>
    <s v="NA"/>
    <n v="0"/>
    <x v="368"/>
    <n v="0"/>
    <n v="8.3475000000000001"/>
    <n v="-9.7387500000000014"/>
    <n v="0.92750000000000021"/>
    <n v="0.46375000000000099"/>
  </r>
  <r>
    <x v="6"/>
    <s v="france airfares"/>
    <s v="Broad"/>
    <s v="Air France Brand &amp; French Destinations"/>
    <s v="France"/>
    <s v=""/>
    <n v="0"/>
    <n v="3"/>
    <n v="10.187499975"/>
    <n v="3.3958333249999999"/>
    <n v="43"/>
    <n v="6.9767441860465101E-2"/>
    <n v="2.0651162790697701"/>
    <n v="0"/>
    <n v="0"/>
    <n v="0"/>
    <n v="10.187499975"/>
    <n v="-10.187499975"/>
    <n v="-1"/>
    <n v="0"/>
    <s v="NA"/>
    <n v="0"/>
    <x v="368"/>
    <n v="0"/>
    <n v="9.1687499774999992"/>
    <n v="-10.696874973750001"/>
    <n v="1.0187499975000005"/>
    <n v="0.50937499875000114"/>
  </r>
  <r>
    <x v="6"/>
    <s v="france airports"/>
    <s v="Broad"/>
    <s v="Air France Brand &amp; French Destinations"/>
    <s v="France"/>
    <s v=""/>
    <n v="0"/>
    <n v="4"/>
    <n v="11.775"/>
    <n v="2.9437500000000001"/>
    <n v="275"/>
    <n v="1.4545454545454499E-2"/>
    <n v="1.20229090909091"/>
    <n v="0"/>
    <n v="0"/>
    <n v="0"/>
    <n v="11.775"/>
    <n v="-11.775"/>
    <n v="-1"/>
    <n v="0"/>
    <s v="NA"/>
    <n v="0"/>
    <x v="368"/>
    <n v="0"/>
    <n v="10.5975"/>
    <n v="-12.363750000000001"/>
    <n v="1.1775000000000002"/>
    <n v="0.58875000000000099"/>
  </r>
  <r>
    <x v="6"/>
    <s v="nice cheap tickets"/>
    <s v="Broad"/>
    <s v="Air France Brand &amp; French Destinations"/>
    <s v="Nice"/>
    <s v=""/>
    <n v="0"/>
    <n v="2"/>
    <n v="12.824999999999999"/>
    <n v="6.4124999999999996"/>
    <n v="6"/>
    <n v="0.33333333333333298"/>
    <n v="1.6666666666666701"/>
    <n v="0"/>
    <n v="0"/>
    <n v="0"/>
    <n v="12.824999999999999"/>
    <n v="-12.824999999999999"/>
    <n v="-1"/>
    <n v="0"/>
    <s v="NA"/>
    <n v="0"/>
    <x v="368"/>
    <n v="0"/>
    <n v="11.5425"/>
    <n v="-13.46625"/>
    <n v="1.2824999999999989"/>
    <n v="0.64125000000000121"/>
  </r>
  <r>
    <x v="6"/>
    <s v="french airline"/>
    <s v="Broad"/>
    <s v="Air France Brand &amp; French Destinations"/>
    <s v="Air France Brand"/>
    <s v=""/>
    <n v="0"/>
    <n v="9"/>
    <n v="13.0249999125"/>
    <n v="1.4472222125"/>
    <n v="254"/>
    <n v="3.5433070866141697E-2"/>
    <n v="1.1868897637795299"/>
    <n v="0"/>
    <n v="0"/>
    <n v="0"/>
    <n v="13.0249999125"/>
    <n v="-13.0249999125"/>
    <n v="-1"/>
    <n v="0"/>
    <s v="NA"/>
    <n v="0"/>
    <x v="368"/>
    <n v="0"/>
    <n v="11.72249992125"/>
    <n v="-13.676249908125001"/>
    <n v="1.3024999912500004"/>
    <n v="0.65124999562500108"/>
  </r>
  <r>
    <x v="6"/>
    <s v="paris france airport"/>
    <s v="Broad"/>
    <s v="Air France Brand &amp; French Destinations"/>
    <s v="Paris"/>
    <s v=""/>
    <n v="0"/>
    <n v="3"/>
    <n v="15.024999975"/>
    <n v="5.0083333249999997"/>
    <n v="174"/>
    <n v="1.72413793103448E-2"/>
    <n v="1.7132183908045999"/>
    <n v="0"/>
    <n v="0"/>
    <n v="0"/>
    <n v="15.024999975"/>
    <n v="-15.024999975"/>
    <n v="-1"/>
    <n v="0"/>
    <s v="NA"/>
    <n v="0"/>
    <x v="368"/>
    <n v="0"/>
    <n v="13.522499977500001"/>
    <n v="-15.776249973750001"/>
    <n v="1.5024999974999993"/>
    <n v="0.75124999875000142"/>
  </r>
  <r>
    <x v="6"/>
    <s v="paris cheap flights"/>
    <s v="Broad"/>
    <s v="Air France Brand &amp; French Destinations"/>
    <s v="Paris"/>
    <s v=""/>
    <n v="0"/>
    <n v="3"/>
    <n v="15.074999999999999"/>
    <n v="5.0250000000000004"/>
    <n v="1101"/>
    <n v="2.7247956403269801E-3"/>
    <n v="1.95486830154405"/>
    <n v="0"/>
    <n v="0"/>
    <n v="0"/>
    <n v="15.074999999999999"/>
    <n v="-15.074999999999999"/>
    <n v="-1"/>
    <n v="0"/>
    <s v="NA"/>
    <n v="0"/>
    <x v="368"/>
    <n v="0"/>
    <n v="13.567499999999999"/>
    <n v="-15.828749999999999"/>
    <n v="1.5075000000000003"/>
    <n v="0.75375000000000014"/>
  </r>
  <r>
    <x v="6"/>
    <s v="airfrance airlines"/>
    <s v="Broad"/>
    <s v="Air France Brand &amp; French Destinations"/>
    <s v="Air France Brand"/>
    <s v=""/>
    <n v="0"/>
    <n v="18"/>
    <n v="15.22499985"/>
    <n v="0.84583332499999997"/>
    <n v="258"/>
    <n v="6.9767441860465101E-2"/>
    <n v="1.03081395348837"/>
    <n v="0"/>
    <n v="0"/>
    <n v="0"/>
    <n v="15.22499985"/>
    <n v="-15.22499985"/>
    <n v="-1"/>
    <n v="0"/>
    <s v="NA"/>
    <n v="0"/>
    <x v="368"/>
    <n v="0"/>
    <n v="13.702499865"/>
    <n v="-15.986249842499999"/>
    <n v="1.5224999849999996"/>
    <n v="0.76124999249999981"/>
  </r>
  <r>
    <x v="6"/>
    <s v="ticket to france"/>
    <s v="Broad"/>
    <s v="Air France Brand &amp; French Destinations"/>
    <s v="France"/>
    <s v=""/>
    <n v="0"/>
    <n v="14"/>
    <n v="16.100000000000001"/>
    <n v="1.1499999999999999"/>
    <n v="198"/>
    <n v="7.0707070707070704E-2"/>
    <n v="1.10909090909091"/>
    <n v="0"/>
    <n v="0"/>
    <n v="0"/>
    <n v="16.100000000000001"/>
    <n v="-16.100000000000001"/>
    <n v="-1"/>
    <n v="0"/>
    <s v="NA"/>
    <n v="0"/>
    <x v="368"/>
    <n v="0"/>
    <n v="14.490000000000002"/>
    <n v="-16.905000000000001"/>
    <n v="1.6099999999999994"/>
    <n v="0.80499999999999972"/>
  </r>
  <r>
    <x v="6"/>
    <s v="air france to paris"/>
    <s v="Broad"/>
    <s v="Air France Brand &amp; French Destinations"/>
    <s v="Paris Branded"/>
    <s v=""/>
    <n v="0"/>
    <n v="5"/>
    <n v="16.587499999999999"/>
    <n v="3.3174999999999999"/>
    <n v="357"/>
    <n v="1.4005602240896399E-2"/>
    <n v="1.20831932773109"/>
    <n v="0"/>
    <n v="0"/>
    <n v="0"/>
    <n v="16.587499999999999"/>
    <n v="-16.587499999999999"/>
    <n v="-1"/>
    <n v="0"/>
    <s v="NA"/>
    <n v="0"/>
    <x v="368"/>
    <n v="0"/>
    <n v="14.928749999999999"/>
    <n v="-17.416875000000001"/>
    <n v="1.6587499999999995"/>
    <n v="0.82937500000000242"/>
  </r>
  <r>
    <x v="6"/>
    <s v="flights to marseille"/>
    <s v="Broad"/>
    <s v="Air France Brand &amp; French Destinations"/>
    <s v="Marseille"/>
    <s v=""/>
    <n v="0"/>
    <n v="5"/>
    <n v="17.112500000000001"/>
    <n v="3.4224999999999999"/>
    <n v="65"/>
    <n v="7.69230769230769E-2"/>
    <n v="1.3673846153846201"/>
    <n v="0"/>
    <n v="0"/>
    <n v="0"/>
    <n v="17.112500000000001"/>
    <n v="-17.112500000000001"/>
    <n v="-1"/>
    <n v="0"/>
    <s v="NA"/>
    <n v="0"/>
    <x v="368"/>
    <n v="0"/>
    <n v="15.401250000000001"/>
    <n v="-17.968125000000001"/>
    <n v="1.7112499999999997"/>
    <n v="0.85562499999999986"/>
  </r>
  <r>
    <x v="6"/>
    <s v="flight to paris"/>
    <s v="Broad"/>
    <s v="Air France Brand &amp; French Destinations"/>
    <s v="Air France Website"/>
    <s v=""/>
    <n v="0"/>
    <n v="6"/>
    <n v="17.274999975"/>
    <n v="2.8791666625000003"/>
    <n v="385"/>
    <n v="1.55844155844156E-2"/>
    <n v="1.7196883116883099"/>
    <n v="0"/>
    <n v="0"/>
    <n v="0"/>
    <n v="17.274999975"/>
    <n v="-17.274999975"/>
    <n v="-1"/>
    <n v="0"/>
    <s v="NA"/>
    <n v="0"/>
    <x v="368"/>
    <n v="0"/>
    <n v="15.547499977500001"/>
    <n v="-18.138749973750002"/>
    <n v="1.7274999974999989"/>
    <n v="0.86374999875000213"/>
  </r>
  <r>
    <x v="6"/>
    <s v="paris airlines"/>
    <s v="Broad"/>
    <s v="Air France Brand &amp; French Destinations"/>
    <s v="Paris"/>
    <s v=""/>
    <n v="0"/>
    <n v="15"/>
    <n v="17.824999875"/>
    <n v="1.1883333249999999"/>
    <n v="239"/>
    <n v="6.2761506276150597E-2"/>
    <n v="1.16004184100418"/>
    <n v="0"/>
    <n v="0"/>
    <n v="0"/>
    <n v="17.824999875"/>
    <n v="-17.824999875"/>
    <n v="-1"/>
    <n v="0"/>
    <s v="NA"/>
    <n v="0"/>
    <x v="368"/>
    <n v="0"/>
    <n v="16.0424998875"/>
    <n v="-18.716249868750001"/>
    <n v="1.7824999874999996"/>
    <n v="0.89124999375000158"/>
  </r>
  <r>
    <x v="6"/>
    <s v="travel to nice"/>
    <s v="Broad"/>
    <s v="Air France Brand &amp; French Destinations"/>
    <s v="Nice"/>
    <s v=""/>
    <n v="0"/>
    <n v="4"/>
    <n v="20.6"/>
    <n v="5.15"/>
    <n v="111"/>
    <n v="3.6036036036036001E-2"/>
    <n v="1.6836936936936899"/>
    <n v="0"/>
    <n v="0"/>
    <n v="0"/>
    <n v="20.6"/>
    <n v="-20.6"/>
    <n v="-1"/>
    <n v="0"/>
    <s v="NA"/>
    <n v="0"/>
    <x v="368"/>
    <n v="0"/>
    <n v="18.540000000000003"/>
    <n v="-21.630000000000003"/>
    <n v="2.0599999999999987"/>
    <n v="1.0300000000000011"/>
  </r>
  <r>
    <x v="6"/>
    <s v="fly to paris"/>
    <s v="Broad"/>
    <s v="Air France Brand &amp; French Destinations"/>
    <s v="Paris"/>
    <s v=""/>
    <n v="0"/>
    <n v="24"/>
    <n v="21.162499799999999"/>
    <n v="0.88177082500000004"/>
    <n v="184"/>
    <n v="0.13043478260869601"/>
    <n v="1.0399456521739101"/>
    <n v="0"/>
    <n v="0"/>
    <n v="0"/>
    <n v="21.162499799999999"/>
    <n v="-21.162499799999999"/>
    <n v="-1"/>
    <n v="0"/>
    <s v="NA"/>
    <n v="0"/>
    <x v="368"/>
    <n v="0"/>
    <n v="19.04624982"/>
    <n v="-22.220624789999999"/>
    <n v="2.1162499799999992"/>
    <n v="1.0581249899999996"/>
  </r>
  <r>
    <x v="6"/>
    <s v="france cheap flights"/>
    <s v="Broad"/>
    <s v="Air France Brand &amp; French Destinations"/>
    <s v="France"/>
    <s v=""/>
    <n v="0"/>
    <n v="8"/>
    <n v="23"/>
    <n v="2.875"/>
    <n v="210"/>
    <n v="3.8095238095238099E-2"/>
    <n v="4.5031428571428602"/>
    <n v="0"/>
    <n v="0"/>
    <n v="0"/>
    <n v="23"/>
    <n v="-23"/>
    <n v="-1"/>
    <n v="0"/>
    <s v="NA"/>
    <n v="0"/>
    <x v="368"/>
    <n v="0"/>
    <n v="20.7"/>
    <n v="-24.150000000000002"/>
    <n v="2.3000000000000007"/>
    <n v="1.1500000000000021"/>
  </r>
  <r>
    <x v="6"/>
    <s v="france cheap tickets"/>
    <s v="Broad"/>
    <s v="Air France Brand &amp; French Destinations"/>
    <s v="France"/>
    <s v=""/>
    <n v="0"/>
    <n v="10"/>
    <n v="23.774999999999999"/>
    <n v="2.3774999999999999"/>
    <n v="92"/>
    <n v="0.108695652173913"/>
    <n v="1.6173913043478301"/>
    <n v="0"/>
    <n v="0"/>
    <n v="0"/>
    <n v="23.774999999999999"/>
    <n v="-23.774999999999999"/>
    <n v="-1"/>
    <n v="0"/>
    <s v="NA"/>
    <n v="0"/>
    <x v="368"/>
    <n v="0"/>
    <n v="21.397500000000001"/>
    <n v="-24.963750000000001"/>
    <n v="2.3774999999999977"/>
    <n v="1.1887500000000024"/>
  </r>
  <r>
    <x v="6"/>
    <s v="nice airport"/>
    <s v="Broad"/>
    <s v="Air France Brand &amp; French Destinations"/>
    <s v="Nice"/>
    <s v=""/>
    <n v="0"/>
    <n v="13"/>
    <n v="23.862499862499998"/>
    <n v="1.8355769124999999"/>
    <n v="432"/>
    <n v="3.0092592592592601E-2"/>
    <n v="1.2237037037037"/>
    <n v="0"/>
    <n v="0"/>
    <n v="0"/>
    <n v="23.862499862499998"/>
    <n v="-23.862499862499998"/>
    <n v="-1"/>
    <n v="0"/>
    <s v="NA"/>
    <n v="0"/>
    <x v="368"/>
    <n v="0"/>
    <n v="21.476249876249998"/>
    <n v="-25.055624855624998"/>
    <n v="2.3862499862500002"/>
    <n v="1.1931249931250001"/>
  </r>
  <r>
    <x v="6"/>
    <s v="fly to france"/>
    <s v="Broad"/>
    <s v="Air France Brand &amp; French Destinations"/>
    <s v="France"/>
    <s v=""/>
    <n v="0"/>
    <n v="15"/>
    <n v="24.287499937500002"/>
    <n v="1.6191666625000001"/>
    <n v="354"/>
    <n v="4.2372881355932195E-2"/>
    <n v="1.0168361581920899"/>
    <n v="0"/>
    <n v="0"/>
    <n v="0"/>
    <n v="24.287499937500002"/>
    <n v="-24.287499937500002"/>
    <n v="-1"/>
    <n v="0"/>
    <s v="NA"/>
    <n v="0"/>
    <x v="368"/>
    <n v="0"/>
    <n v="21.858749943750002"/>
    <n v="-25.501874934375003"/>
    <n v="2.4287499937499994"/>
    <n v="1.2143749968750015"/>
  </r>
  <r>
    <x v="6"/>
    <s v="visit paris"/>
    <s v="Broad"/>
    <s v="Air France Brand &amp; French Destinations"/>
    <s v="Paris"/>
    <s v=""/>
    <n v="0"/>
    <n v="10"/>
    <n v="24.487500000000001"/>
    <n v="2.44875"/>
    <n v="437"/>
    <n v="2.2883295194508001E-2"/>
    <n v="1.5072082379862699"/>
    <n v="0"/>
    <n v="0"/>
    <n v="0"/>
    <n v="24.487500000000001"/>
    <n v="-24.487500000000001"/>
    <n v="-1"/>
    <n v="0"/>
    <s v="NA"/>
    <n v="0"/>
    <x v="368"/>
    <n v="0"/>
    <n v="22.03875"/>
    <n v="-25.711875000000003"/>
    <n v="2.4487500000000004"/>
    <n v="1.224375000000002"/>
  </r>
  <r>
    <x v="6"/>
    <s v="nice cheap flights"/>
    <s v="Broad"/>
    <s v="Air France Brand &amp; French Destinations"/>
    <s v="Nice"/>
    <s v=""/>
    <n v="0"/>
    <n v="14"/>
    <n v="26.39999985"/>
    <n v="1.885714275"/>
    <n v="113"/>
    <n v="0.12389380530973501"/>
    <n v="1.61053097345133"/>
    <n v="0"/>
    <n v="0"/>
    <n v="0"/>
    <n v="26.39999985"/>
    <n v="-26.39999985"/>
    <n v="-1"/>
    <n v="0"/>
    <s v="NA"/>
    <n v="0"/>
    <x v="368"/>
    <n v="0"/>
    <n v="23.759999865000001"/>
    <n v="-27.719999842500002"/>
    <n v="2.6399999849999993"/>
    <n v="1.3199999925000014"/>
  </r>
  <r>
    <x v="6"/>
    <s v="trip in france"/>
    <s v="Broad"/>
    <s v="Air France Brand &amp; French Destinations"/>
    <s v="France"/>
    <s v=""/>
    <n v="0"/>
    <n v="12"/>
    <n v="26.787499949999997"/>
    <n v="2.2322916624999998"/>
    <n v="430"/>
    <n v="2.7906976744185998E-2"/>
    <n v="1.58374418604651"/>
    <n v="0"/>
    <n v="0"/>
    <n v="0"/>
    <n v="26.787499949999997"/>
    <n v="-26.787499949999997"/>
    <n v="-1"/>
    <n v="0"/>
    <s v="NA"/>
    <n v="0"/>
    <x v="368"/>
    <n v="0"/>
    <n v="24.108749954999997"/>
    <n v="-28.126874947499999"/>
    <n v="2.6787499950000004"/>
    <n v="1.339374997500002"/>
  </r>
  <r>
    <x v="6"/>
    <s v="paris airline"/>
    <s v="Broad"/>
    <s v="Air France Brand &amp; French Destinations"/>
    <s v="Paris"/>
    <s v=""/>
    <n v="0"/>
    <n v="8"/>
    <n v="28.112500000000001"/>
    <n v="3.5140625000000001"/>
    <n v="206"/>
    <n v="3.8834951456310697E-2"/>
    <n v="1.4184466019417501"/>
    <n v="0"/>
    <n v="0"/>
    <n v="0"/>
    <n v="28.112500000000001"/>
    <n v="-28.112500000000001"/>
    <n v="-1"/>
    <n v="0"/>
    <s v="NA"/>
    <n v="0"/>
    <x v="368"/>
    <n v="0"/>
    <n v="25.30125"/>
    <n v="-29.518125000000001"/>
    <n v="2.8112500000000011"/>
    <n v="1.4056250000000006"/>
  </r>
  <r>
    <x v="6"/>
    <s v="france airlines"/>
    <s v="Broad"/>
    <s v="Air France Brand &amp; French Destinations"/>
    <s v="France"/>
    <s v=""/>
    <n v="0"/>
    <n v="19"/>
    <n v="28.449999837499998"/>
    <n v="1.4973684125"/>
    <n v="247"/>
    <n v="7.69230769230769E-2"/>
    <n v="1.2314170040485799"/>
    <n v="0"/>
    <n v="0"/>
    <n v="0"/>
    <n v="28.449999837499998"/>
    <n v="-28.449999837499998"/>
    <n v="-1"/>
    <n v="0"/>
    <s v="NA"/>
    <n v="0"/>
    <x v="368"/>
    <n v="0"/>
    <n v="25.604999853749998"/>
    <n v="-29.872499829374998"/>
    <n v="2.8449999837500002"/>
    <n v="1.4224999918750001"/>
  </r>
  <r>
    <x v="6"/>
    <s v="france tickets"/>
    <s v="Broad"/>
    <s v="Air France Brand &amp; French Destinations"/>
    <s v="France"/>
    <s v=""/>
    <n v="0"/>
    <n v="6"/>
    <n v="30.98749995"/>
    <n v="5.1645833249999997"/>
    <n v="203"/>
    <n v="2.95566502463054E-2"/>
    <n v="2.1219704433497499"/>
    <n v="0"/>
    <n v="0"/>
    <n v="0"/>
    <n v="30.98749995"/>
    <n v="-30.98749995"/>
    <n v="-1"/>
    <n v="0"/>
    <s v="NA"/>
    <n v="0"/>
    <x v="368"/>
    <n v="0"/>
    <n v="27.888749955000002"/>
    <n v="-32.536874947500003"/>
    <n v="3.0987499949999986"/>
    <n v="1.5493749975000028"/>
  </r>
  <r>
    <x v="6"/>
    <s v="trips to france"/>
    <s v="Broad"/>
    <s v="Air France Brand &amp; French Destinations"/>
    <s v="France"/>
    <s v=""/>
    <n v="0"/>
    <n v="15"/>
    <n v="33.049999874999997"/>
    <n v="2.203333325"/>
    <n v="425"/>
    <n v="3.5294117647058802E-2"/>
    <n v="1.3590117647058799"/>
    <n v="0"/>
    <n v="0"/>
    <n v="0"/>
    <n v="33.049999874999997"/>
    <n v="-33.049999874999997"/>
    <n v="-1"/>
    <n v="0"/>
    <s v="NA"/>
    <n v="0"/>
    <x v="368"/>
    <n v="0"/>
    <n v="29.744999887499997"/>
    <n v="-34.702499868749996"/>
    <n v="3.3049999875000005"/>
    <n v="1.6524999937499985"/>
  </r>
  <r>
    <x v="6"/>
    <s v="paris fares"/>
    <s v="Broad"/>
    <s v="Air France Brand &amp; French Destinations"/>
    <s v="Paris"/>
    <s v=""/>
    <n v="0"/>
    <n v="15"/>
    <n v="35.599999875000002"/>
    <n v="2.3733333249999999"/>
    <n v="145"/>
    <n v="0.10344827586206901"/>
    <n v="1.57758620689655"/>
    <n v="0"/>
    <n v="0"/>
    <n v="0"/>
    <n v="35.599999875000002"/>
    <n v="-35.599999875000002"/>
    <n v="-1"/>
    <n v="0"/>
    <s v="NA"/>
    <n v="0"/>
    <x v="368"/>
    <n v="0"/>
    <n v="32.039999887500002"/>
    <n v="-37.379999868750005"/>
    <n v="3.5599999874999995"/>
    <n v="1.7799999937500033"/>
  </r>
  <r>
    <x v="6"/>
    <s v="flight to france"/>
    <s v="Broad"/>
    <s v="Air France Brand &amp; French Destinations"/>
    <s v="France"/>
    <s v=""/>
    <n v="0"/>
    <n v="13"/>
    <n v="35.887499862500007"/>
    <n v="2.7605769125000004"/>
    <n v="513"/>
    <n v="2.5341130604288501E-2"/>
    <n v="1.69231968810916"/>
    <n v="0"/>
    <n v="0"/>
    <n v="0"/>
    <n v="35.887499862500007"/>
    <n v="-35.887499862500007"/>
    <n v="-1"/>
    <n v="0"/>
    <s v="NA"/>
    <n v="0"/>
    <x v="368"/>
    <n v="0"/>
    <n v="32.298749876250007"/>
    <n v="-37.681874855625011"/>
    <n v="3.5887499862500007"/>
    <n v="1.7943749931250039"/>
  </r>
  <r>
    <x v="6"/>
    <s v="france airfare"/>
    <s v="Broad"/>
    <s v="Air France Brand &amp; French Destinations"/>
    <s v="France"/>
    <s v=""/>
    <n v="0"/>
    <n v="17"/>
    <n v="39.049999812499998"/>
    <n v="2.2970588125"/>
    <n v="248"/>
    <n v="6.8548387096774202E-2"/>
    <n v="1.85701612903226"/>
    <n v="0"/>
    <n v="0"/>
    <n v="0"/>
    <n v="39.049999812499998"/>
    <n v="-39.049999812499998"/>
    <n v="-1"/>
    <n v="0"/>
    <s v="NA"/>
    <n v="0"/>
    <x v="368"/>
    <n v="0"/>
    <n v="35.144999831249997"/>
    <n v="-41.002499803124998"/>
    <n v="3.9049999812500005"/>
    <n v="1.9524999906250002"/>
  </r>
  <r>
    <x v="6"/>
    <s v="france flights"/>
    <s v="Broad"/>
    <s v="Air France Brand &amp; French Destinations"/>
    <s v="France"/>
    <s v=""/>
    <n v="0"/>
    <n v="13"/>
    <n v="39.787499862499999"/>
    <n v="3.0605769124999997"/>
    <n v="494"/>
    <n v="2.6315789473684199E-2"/>
    <n v="1.39206477732794"/>
    <n v="0"/>
    <n v="0"/>
    <n v="0"/>
    <n v="39.787499862499999"/>
    <n v="-39.787499862499999"/>
    <n v="-1"/>
    <n v="0"/>
    <s v="NA"/>
    <n v="0"/>
    <x v="368"/>
    <n v="0"/>
    <n v="35.808749876249998"/>
    <n v="-41.776874855625003"/>
    <n v="3.9787499862500013"/>
    <n v="1.9893749931250042"/>
  </r>
  <r>
    <x v="6"/>
    <s v="paris ticket"/>
    <s v="Broad"/>
    <s v="Air France Brand &amp; French Destinations"/>
    <s v="Paris"/>
    <s v=""/>
    <n v="0"/>
    <n v="16"/>
    <n v="40.549999999999997"/>
    <n v="2.5343749999999998"/>
    <n v="380"/>
    <n v="4.2105263157894701E-2"/>
    <n v="1.5063157894736801"/>
    <n v="0"/>
    <n v="0"/>
    <n v="0"/>
    <n v="40.549999999999997"/>
    <n v="-40.549999999999997"/>
    <n v="-1"/>
    <n v="0"/>
    <s v="NA"/>
    <n v="0"/>
    <x v="368"/>
    <n v="0"/>
    <n v="36.494999999999997"/>
    <n v="-42.577500000000001"/>
    <n v="4.0549999999999997"/>
    <n v="2.0275000000000034"/>
  </r>
  <r>
    <x v="6"/>
    <s v="flights to france"/>
    <s v="Broad"/>
    <s v="Air France Brand &amp; French Destinations"/>
    <s v="France"/>
    <s v=""/>
    <n v="0"/>
    <n v="17"/>
    <n v="44.337499825000002"/>
    <n v="2.6080882249999999"/>
    <n v="645"/>
    <n v="2.6356589147286801E-2"/>
    <n v="1.91662015503876"/>
    <n v="0"/>
    <n v="0"/>
    <n v="0"/>
    <n v="44.337499825000002"/>
    <n v="-44.337499825000002"/>
    <n v="-1"/>
    <n v="0"/>
    <s v="NA"/>
    <n v="0"/>
    <x v="368"/>
    <n v="0"/>
    <n v="39.903749842500005"/>
    <n v="-46.554374816250004"/>
    <n v="4.4337499824999966"/>
    <n v="2.2168749912500019"/>
  </r>
  <r>
    <x v="6"/>
    <s v="france airline"/>
    <s v="Broad"/>
    <s v="Air France Brand &amp; French Destinations"/>
    <s v="France"/>
    <s v=""/>
    <n v="0"/>
    <n v="16"/>
    <n v="45.0625"/>
    <n v="2.81640625"/>
    <n v="217"/>
    <n v="7.3732718894009203E-2"/>
    <n v="1.20299539170507"/>
    <n v="0"/>
    <n v="0"/>
    <n v="0"/>
    <n v="45.0625"/>
    <n v="-45.0625"/>
    <n v="-1"/>
    <n v="0"/>
    <s v="NA"/>
    <n v="0"/>
    <x v="368"/>
    <n v="0"/>
    <n v="40.556249999999999"/>
    <n v="-47.315625000000004"/>
    <n v="4.5062500000000014"/>
    <n v="2.2531250000000043"/>
  </r>
  <r>
    <x v="6"/>
    <s v="paris tourism"/>
    <s v="Broad"/>
    <s v="Air France Brand &amp; French Destinations"/>
    <s v="Paris"/>
    <s v=""/>
    <n v="0"/>
    <n v="22"/>
    <n v="46.037499749999995"/>
    <n v="2.0926136249999998"/>
    <n v="1280"/>
    <n v="1.7187500000000001E-2"/>
    <n v="1.2646953125"/>
    <n v="0"/>
    <n v="0"/>
    <n v="0"/>
    <n v="46.037499749999995"/>
    <n v="-46.037499749999995"/>
    <n v="-1"/>
    <n v="0"/>
    <s v="NA"/>
    <n v="0"/>
    <x v="368"/>
    <n v="0"/>
    <n v="41.433749774999995"/>
    <n v="-48.339374737499995"/>
    <n v="4.6037499749999995"/>
    <n v="2.3018749874999997"/>
  </r>
  <r>
    <x v="6"/>
    <s v="trip to paris"/>
    <s v="Broad"/>
    <s v="Air France Brand &amp; French Destinations"/>
    <s v="Paris"/>
    <s v=""/>
    <n v="0"/>
    <n v="19"/>
    <n v="52.962499999999999"/>
    <n v="2.7875000000000001"/>
    <n v="696"/>
    <n v="2.72988505747126E-2"/>
    <n v="1.65306034482759"/>
    <n v="0"/>
    <n v="0"/>
    <n v="0"/>
    <n v="52.962499999999999"/>
    <n v="-52.962499999999999"/>
    <n v="-1"/>
    <n v="0"/>
    <s v="NA"/>
    <n v="0"/>
    <x v="368"/>
    <n v="0"/>
    <n v="47.666249999999998"/>
    <n v="-55.610624999999999"/>
    <n v="5.2962500000000006"/>
    <n v="2.6481250000000003"/>
  </r>
  <r>
    <x v="6"/>
    <s v="paris airfares"/>
    <s v="Broad"/>
    <s v="Air France Brand &amp; French Destinations"/>
    <s v="Paris"/>
    <s v=""/>
    <n v="0"/>
    <n v="11"/>
    <n v="56.549999962499996"/>
    <n v="5.1409090874999999"/>
    <n v="1840"/>
    <n v="5.9782608695652193E-3"/>
    <n v="1.2483206521739101"/>
    <n v="0"/>
    <n v="0"/>
    <n v="0"/>
    <n v="56.549999962499996"/>
    <n v="-56.549999962499996"/>
    <n v="-1"/>
    <n v="0"/>
    <s v="NA"/>
    <n v="0"/>
    <x v="368"/>
    <n v="0"/>
    <n v="50.894999966249998"/>
    <n v="-59.377499960624995"/>
    <n v="5.6549999962499982"/>
    <n v="2.8274999981249991"/>
  </r>
  <r>
    <x v="6"/>
    <s v="flights to nice"/>
    <s v="Broad"/>
    <s v="Air France Brand &amp; French Destinations"/>
    <s v="Nice"/>
    <s v=""/>
    <n v="0"/>
    <n v="31"/>
    <n v="60.499999899999992"/>
    <n v="1.9516128999999998"/>
    <n v="402"/>
    <n v="7.7114427860696499E-2"/>
    <n v="1.14014925373134"/>
    <n v="0"/>
    <n v="0"/>
    <n v="0"/>
    <n v="60.499999899999992"/>
    <n v="-60.499999899999992"/>
    <n v="-1"/>
    <n v="0"/>
    <s v="NA"/>
    <n v="0"/>
    <x v="368"/>
    <n v="0"/>
    <n v="54.449999909999995"/>
    <n v="-63.524999894999993"/>
    <n v="6.0499999899999963"/>
    <n v="3.0249999950000017"/>
  </r>
  <r>
    <x v="6"/>
    <s v="paris france travel"/>
    <s v="Broad"/>
    <s v="Air France Brand &amp; French Destinations"/>
    <s v="Paris"/>
    <s v=""/>
    <n v="0"/>
    <n v="22"/>
    <n v="60.912500000000001"/>
    <n v="2.7687499999999998"/>
    <n v="519"/>
    <n v="4.2389210019267799E-2"/>
    <n v="1.66458574181118"/>
    <n v="0"/>
    <n v="0"/>
    <n v="0"/>
    <n v="60.912500000000001"/>
    <n v="-60.912500000000001"/>
    <n v="-1"/>
    <n v="0"/>
    <s v="NA"/>
    <n v="0"/>
    <x v="368"/>
    <n v="0"/>
    <n v="54.821249999999999"/>
    <n v="-63.958125000000003"/>
    <n v="6.0912500000000023"/>
    <n v="3.0456250000000011"/>
  </r>
  <r>
    <x v="6"/>
    <s v="paris tickets"/>
    <s v="Broad"/>
    <s v="Air France Brand &amp; French Destinations"/>
    <s v="Paris"/>
    <s v=""/>
    <n v="0"/>
    <n v="25"/>
    <n v="62.637500000000003"/>
    <n v="2.5055000000000001"/>
    <n v="638"/>
    <n v="3.9184952978056402E-2"/>
    <n v="1.79830721003135"/>
    <n v="0"/>
    <n v="0"/>
    <n v="0"/>
    <n v="62.637500000000003"/>
    <n v="-62.637500000000003"/>
    <n v="-1"/>
    <n v="0"/>
    <s v="NA"/>
    <n v="0"/>
    <x v="368"/>
    <n v="0"/>
    <n v="56.373750000000001"/>
    <n v="-65.769375000000011"/>
    <n v="6.2637500000000017"/>
    <n v="3.131875000000008"/>
  </r>
  <r>
    <x v="6"/>
    <s v="paris airport"/>
    <s v="Broad"/>
    <s v="Air France Brand &amp; French Destinations"/>
    <s v="Paris"/>
    <s v=""/>
    <n v="0"/>
    <n v="48"/>
    <n v="70.962499800000018"/>
    <n v="1.4783854125000002"/>
    <n v="2583"/>
    <n v="1.85830429732869E-2"/>
    <n v="1.3080332946186599"/>
    <n v="0"/>
    <n v="0"/>
    <n v="0"/>
    <n v="70.962499800000018"/>
    <n v="-70.962499800000018"/>
    <n v="-1"/>
    <n v="0"/>
    <s v="NA"/>
    <n v="0"/>
    <x v="368"/>
    <n v="0"/>
    <n v="63.866249820000014"/>
    <n v="-74.510624790000023"/>
    <n v="7.0962499800000032"/>
    <n v="3.5481249900000051"/>
  </r>
  <r>
    <x v="6"/>
    <s v="france travel"/>
    <s v="Broad"/>
    <s v="Air France Brand &amp; French Destinations"/>
    <s v="France"/>
    <s v=""/>
    <n v="0"/>
    <n v="12"/>
    <n v="73.474999949999997"/>
    <n v="6.1229166624999998"/>
    <n v="1166"/>
    <n v="1.0291595197255601E-2"/>
    <n v="2.9629331046312202"/>
    <n v="0"/>
    <n v="0"/>
    <n v="0"/>
    <n v="73.474999949999997"/>
    <n v="-73.474999949999997"/>
    <n v="-1"/>
    <n v="0"/>
    <s v="NA"/>
    <n v="0"/>
    <x v="368"/>
    <n v="0"/>
    <n v="66.127499955000005"/>
    <n v="-77.148749947499994"/>
    <n v="7.3474999949999926"/>
    <n v="3.6737499974999963"/>
  </r>
  <r>
    <x v="6"/>
    <s v="business class"/>
    <s v="Broad"/>
    <s v="Business Class"/>
    <s v="Business Class - Generic"/>
    <s v=""/>
    <n v="0"/>
    <n v="22"/>
    <n v="118.09999987500001"/>
    <n v="5.3681818125000005"/>
    <n v="4847"/>
    <n v="4.5388900350732406E-3"/>
    <n v="2.50342067258098"/>
    <n v="0"/>
    <n v="0"/>
    <n v="0"/>
    <n v="118.09999987500001"/>
    <n v="-118.09999987500001"/>
    <n v="-1"/>
    <n v="0"/>
    <s v="NA"/>
    <n v="0"/>
    <x v="368"/>
    <n v="0"/>
    <n v="106.28999988750002"/>
    <n v="-124.00499986875002"/>
    <n v="11.809999987499992"/>
    <n v="5.9049999937500104"/>
  </r>
  <r>
    <x v="6"/>
    <s v="paris cheap tickets"/>
    <s v="Broad"/>
    <s v="Air France Brand &amp; French Destinations"/>
    <s v="Paris"/>
    <s v=""/>
    <n v="0"/>
    <n v="38"/>
    <n v="139.86249979999999"/>
    <n v="3.6805921000000001"/>
    <n v="422"/>
    <n v="9.0047393364928896E-2"/>
    <n v="1.7755687203791499"/>
    <n v="0"/>
    <n v="0"/>
    <n v="0"/>
    <n v="139.86249979999999"/>
    <n v="-139.86249979999999"/>
    <n v="-1"/>
    <n v="0"/>
    <s v="NA"/>
    <n v="0"/>
    <x v="368"/>
    <n v="0"/>
    <n v="125.87624982"/>
    <n v="-146.85562479000001"/>
    <n v="13.986249979999997"/>
    <n v="6.9931249900000125"/>
  </r>
  <r>
    <x v="6"/>
    <s v="air france ticket"/>
    <s v="Broad"/>
    <s v="Air France Brand &amp; French Destinations"/>
    <s v="Air France Brand"/>
    <s v=""/>
    <n v="0"/>
    <n v="47"/>
    <n v="141.06249942500003"/>
    <n v="3.0013297750000003"/>
    <n v="649"/>
    <n v="7.24191063174114E-2"/>
    <n v="1.16203389830508"/>
    <n v="0"/>
    <n v="0"/>
    <n v="0"/>
    <n v="141.06249942500003"/>
    <n v="-141.06249942500003"/>
    <n v="-1"/>
    <n v="0"/>
    <s v="NA"/>
    <n v="0"/>
    <x v="368"/>
    <n v="0"/>
    <n v="126.95624948250003"/>
    <n v="-148.11562439625004"/>
    <n v="14.1062499425"/>
    <n v="7.0531249712500141"/>
  </r>
  <r>
    <x v="6"/>
    <s v="trips to paris"/>
    <s v="Broad"/>
    <s v="Air France Brand &amp; French Destinations"/>
    <s v="Paris"/>
    <s v=""/>
    <n v="0"/>
    <n v="55"/>
    <n v="145.99999974999997"/>
    <n v="2.6545454499999996"/>
    <n v="567"/>
    <n v="9.7001763668430302E-2"/>
    <n v="1.71641975308642"/>
    <n v="0"/>
    <n v="0"/>
    <n v="0"/>
    <n v="145.99999974999997"/>
    <n v="-145.99999974999997"/>
    <n v="-1"/>
    <n v="0"/>
    <s v="NA"/>
    <n v="0"/>
    <x v="368"/>
    <n v="0"/>
    <n v="131.39999977499997"/>
    <n v="-153.29999973749997"/>
    <n v="14.599999975000003"/>
    <n v="7.2999999875000015"/>
  </r>
  <r>
    <x v="6"/>
    <s v="paris travel"/>
    <s v="Broad"/>
    <s v="Air France Brand &amp; French Destinations"/>
    <s v="Paris"/>
    <s v=""/>
    <n v="0"/>
    <n v="57"/>
    <n v="170.24999969999999"/>
    <n v="2.9868421000000001"/>
    <n v="1750"/>
    <n v="3.2571428571428598E-2"/>
    <n v="2.1080857142857101"/>
    <n v="0"/>
    <n v="0"/>
    <n v="0"/>
    <n v="170.24999969999999"/>
    <n v="-170.24999969999999"/>
    <n v="-1"/>
    <n v="0"/>
    <s v="NA"/>
    <n v="0"/>
    <x v="368"/>
    <n v="0"/>
    <n v="153.22499973000001"/>
    <n v="-178.76249968499999"/>
    <n v="17.024999969999982"/>
    <n v="8.5124999850000052"/>
  </r>
  <r>
    <x v="6"/>
    <s v="flight to paris"/>
    <s v="Broad"/>
    <s v="Air France Brand &amp; French Destinations"/>
    <s v="Paris"/>
    <s v=""/>
    <n v="0"/>
    <n v="82"/>
    <n v="175.29999975000001"/>
    <n v="2.137804875"/>
    <n v="2753"/>
    <n v="2.9785688339992702E-2"/>
    <n v="1.49896113330912"/>
    <n v="0"/>
    <n v="0"/>
    <n v="0"/>
    <n v="175.29999975000001"/>
    <n v="-175.29999975000001"/>
    <n v="-1"/>
    <n v="0"/>
    <s v="NA"/>
    <n v="0"/>
    <x v="368"/>
    <n v="0"/>
    <n v="157.769999775"/>
    <n v="-184.06499973750002"/>
    <n v="17.52999997500001"/>
    <n v="8.7649999875000049"/>
  </r>
  <r>
    <x v="6"/>
    <s v="paris flights"/>
    <s v="Broad"/>
    <s v="Air France Brand &amp; French Destinations"/>
    <s v="Paris"/>
    <s v=""/>
    <n v="0"/>
    <n v="72"/>
    <n v="234.14999939999998"/>
    <n v="3.2520833249999996"/>
    <n v="4123"/>
    <n v="1.7463012369633799E-2"/>
    <n v="1.4521198156682"/>
    <n v="0"/>
    <n v="0"/>
    <n v="0"/>
    <n v="234.14999939999998"/>
    <n v="-234.14999939999998"/>
    <n v="-1"/>
    <n v="0"/>
    <s v="NA"/>
    <n v="0"/>
    <x v="368"/>
    <n v="0"/>
    <n v="210.73499945999998"/>
    <n v="-245.85749937"/>
    <n v="23.414999940000001"/>
    <n v="11.707499970000015"/>
  </r>
  <r>
    <x v="6"/>
    <s v="flights to paris"/>
    <s v="Broad"/>
    <s v="Air France Brand &amp; French Destinations"/>
    <s v="Paris"/>
    <s v=""/>
    <n v="0"/>
    <n v="290"/>
    <n v="480.61249774999999"/>
    <n v="1.657284475"/>
    <n v="4071"/>
    <n v="7.1235568656349807E-2"/>
    <n v="1.3082657823630599"/>
    <n v="0"/>
    <n v="0"/>
    <n v="0"/>
    <n v="480.61249774999999"/>
    <n v="-480.61249774999999"/>
    <n v="-1"/>
    <n v="0"/>
    <s v="NA"/>
    <n v="0"/>
    <x v="368"/>
    <n v="0"/>
    <n v="432.55124797500002"/>
    <n v="-504.64312263750003"/>
    <n v="48.061249774999965"/>
    <n v="24.030624887500039"/>
  </r>
  <r>
    <x v="6"/>
    <s v="travel to france"/>
    <s v="Broad"/>
    <s v="Air France Brand &amp; French Destinations"/>
    <s v="France"/>
    <s v=""/>
    <n v="0"/>
    <n v="196"/>
    <n v="713.87499994999996"/>
    <n v="3.6422193875"/>
    <n v="51140"/>
    <n v="3.8326163472819697E-3"/>
    <n v="1.46788560813453"/>
    <n v="0"/>
    <n v="0"/>
    <n v="0"/>
    <n v="713.87499994999996"/>
    <n v="-713.87499994999996"/>
    <n v="-1"/>
    <n v="0"/>
    <s v="NA"/>
    <n v="0"/>
    <x v="368"/>
    <n v="0"/>
    <n v="642.48749995499998"/>
    <n v="-749.56874994750001"/>
    <n v="71.387499994999985"/>
    <n v="35.693749997500049"/>
  </r>
  <r>
    <x v="6"/>
    <s v="travel in paris"/>
    <s v="Broad"/>
    <s v="Air France Brand &amp; French Destinations"/>
    <s v="Paris"/>
    <s v=""/>
    <n v="0"/>
    <n v="160"/>
    <n v="824.51250000000005"/>
    <n v="5.1532031250000001"/>
    <n v="17476"/>
    <n v="9.15541313801785E-3"/>
    <n v="3.3789951934081"/>
    <n v="0"/>
    <n v="0"/>
    <n v="0"/>
    <n v="824.51250000000005"/>
    <n v="-824.51250000000005"/>
    <n v="-1"/>
    <n v="0"/>
    <s v="NA"/>
    <n v="0"/>
    <x v="368"/>
    <n v="0"/>
    <n v="742.06125000000009"/>
    <n v="-865.73812500000008"/>
    <n v="82.451249999999959"/>
    <n v="41.225625000000036"/>
  </r>
  <r>
    <x v="3"/>
    <s v="charles de gaulle airport in paris"/>
    <s v="Standard"/>
    <s v="Unassigned"/>
    <s v="Unassigned"/>
    <s v="Position 1-2 Target"/>
    <n v="0.125"/>
    <n v="1"/>
    <n v="0.125"/>
    <n v="0.125"/>
    <n v="212"/>
    <n v="4.7169811320754698E-3"/>
    <n v="1.11981132075472"/>
    <n v="0"/>
    <n v="0"/>
    <n v="0"/>
    <n v="0.125"/>
    <n v="-0.125"/>
    <n v="-1"/>
    <n v="0"/>
    <s v="NA"/>
    <n v="0"/>
    <x v="368"/>
    <n v="0"/>
    <n v="0.1125"/>
    <n v="-0.13125000000000001"/>
    <n v="1.2499999999999997E-2"/>
    <n v="6.2500000000000056E-3"/>
  </r>
  <r>
    <x v="3"/>
    <s v="avn ticket"/>
    <s v="Standard"/>
    <s v="Unassigned"/>
    <s v="Unassigned"/>
    <s v="Position 1-2 Target"/>
    <n v="0.125"/>
    <n v="1"/>
    <n v="0.125"/>
    <n v="0.125"/>
    <n v="4417"/>
    <n v="2.2639800769753201E-4"/>
    <n v="1.83065429024225"/>
    <n v="0"/>
    <n v="0"/>
    <n v="0"/>
    <n v="0.125"/>
    <n v="-0.125"/>
    <n v="-1"/>
    <n v="0"/>
    <s v="NA"/>
    <n v="0"/>
    <x v="368"/>
    <n v="0"/>
    <n v="0.1125"/>
    <n v="-0.13125000000000001"/>
    <n v="1.2499999999999997E-2"/>
    <n v="6.2500000000000056E-3"/>
  </r>
  <r>
    <x v="3"/>
    <s v="cheap flight to orly"/>
    <s v="Standard"/>
    <s v="Unassigned"/>
    <s v="Unassigned"/>
    <s v="Position 1-2 Target"/>
    <n v="0.125"/>
    <n v="1"/>
    <n v="0.13750000000000001"/>
    <n v="0.13750000000000001"/>
    <n v="217"/>
    <n v="4.6082949308755804E-3"/>
    <n v="1.50599078341014"/>
    <n v="0"/>
    <n v="0"/>
    <n v="0"/>
    <n v="0.13750000000000001"/>
    <n v="-0.13750000000000001"/>
    <n v="-1"/>
    <n v="0"/>
    <s v="NA"/>
    <n v="0"/>
    <x v="368"/>
    <n v="0"/>
    <n v="0.12375000000000001"/>
    <n v="-0.14437500000000003"/>
    <n v="1.3749999999999998E-2"/>
    <n v="6.87500000000002E-3"/>
  </r>
  <r>
    <x v="3"/>
    <s v="ajaccio airport"/>
    <s v="Standard"/>
    <s v="Unassigned"/>
    <s v="Unassigned"/>
    <s v="Position 1-2 Target"/>
    <n v="0.125"/>
    <n v="1"/>
    <n v="0.15"/>
    <n v="0.15"/>
    <n v="387"/>
    <n v="2.58397932816538E-3"/>
    <n v="1.43979328165375"/>
    <n v="0"/>
    <n v="0"/>
    <n v="0"/>
    <n v="0.15"/>
    <n v="-0.15"/>
    <n v="-1"/>
    <n v="0"/>
    <s v="NA"/>
    <n v="0"/>
    <x v="368"/>
    <n v="0"/>
    <n v="0.13500000000000001"/>
    <n v="-0.1575"/>
    <n v="1.4999999999999986E-2"/>
    <n v="7.5000000000000067E-3"/>
  </r>
  <r>
    <x v="3"/>
    <s v="roissy airport"/>
    <s v="Advanced"/>
    <s v="Unassigned"/>
    <s v="Unassigned"/>
    <s v="Position 1-2 Target"/>
    <n v="0.125"/>
    <n v="2"/>
    <n v="0.25"/>
    <n v="0.125"/>
    <n v="739"/>
    <n v="2.7063599458728E-3"/>
    <n v="3.19756427604871"/>
    <n v="0"/>
    <n v="0"/>
    <n v="0"/>
    <n v="0.25"/>
    <n v="-0.25"/>
    <n v="-1"/>
    <n v="0"/>
    <s v="NA"/>
    <n v="0"/>
    <x v="368"/>
    <n v="0"/>
    <n v="0.22500000000000001"/>
    <n v="-0.26250000000000001"/>
    <n v="2.4999999999999994E-2"/>
    <n v="1.2500000000000011E-2"/>
  </r>
  <r>
    <x v="3"/>
    <s v="beauvais flight"/>
    <s v="Standard"/>
    <s v="Unassigned"/>
    <s v="Unassigned"/>
    <s v="Position 1-2 Target"/>
    <n v="0.125"/>
    <n v="2"/>
    <n v="0.26250000000000001"/>
    <n v="0.13125000000000001"/>
    <n v="513"/>
    <n v="3.8986354775828497E-3"/>
    <n v="1.91461988304094"/>
    <n v="0"/>
    <n v="0"/>
    <n v="0"/>
    <n v="0.26250000000000001"/>
    <n v="-0.26250000000000001"/>
    <n v="-1"/>
    <n v="0"/>
    <s v="NA"/>
    <n v="0"/>
    <x v="368"/>
    <n v="0"/>
    <n v="0.23625000000000002"/>
    <n v="-0.27562500000000001"/>
    <n v="2.6249999999999996E-2"/>
    <n v="1.3124999999999998E-2"/>
  </r>
  <r>
    <x v="3"/>
    <s v="aeroport nantes"/>
    <s v="Standard"/>
    <s v="Unassigned"/>
    <s v="Unassigned"/>
    <s v="Position 1-2 Target"/>
    <n v="0.125"/>
    <n v="1"/>
    <n v="0.27500000000000002"/>
    <n v="0.27500000000000002"/>
    <n v="1192"/>
    <n v="8.3892617449664406E-4"/>
    <n v="1.9994127516778499"/>
    <n v="0"/>
    <n v="0"/>
    <n v="0"/>
    <n v="0.27500000000000002"/>
    <n v="-0.27500000000000002"/>
    <n v="-1"/>
    <n v="0"/>
    <s v="NA"/>
    <n v="0"/>
    <x v="368"/>
    <n v="0"/>
    <n v="0.24750000000000003"/>
    <n v="-0.28875000000000006"/>
    <n v="2.7499999999999997E-2"/>
    <n v="1.375000000000004E-2"/>
  </r>
  <r>
    <x v="3"/>
    <s v="poitiers airport"/>
    <s v="Standard"/>
    <s v="Unassigned"/>
    <s v="Unassigned"/>
    <s v="Position 1-2 Target"/>
    <n v="0.125"/>
    <n v="3"/>
    <n v="0.375"/>
    <n v="0.125"/>
    <n v="136"/>
    <n v="2.2058823529411801E-2"/>
    <n v="1.8529411764705901"/>
    <n v="0"/>
    <n v="0"/>
    <n v="0"/>
    <n v="0.375"/>
    <n v="-0.375"/>
    <n v="-1"/>
    <n v="0"/>
    <s v="NA"/>
    <n v="0"/>
    <x v="368"/>
    <n v="0"/>
    <n v="0.33750000000000002"/>
    <n v="-0.39375000000000004"/>
    <n v="3.7499999999999978E-2"/>
    <n v="1.8750000000000044E-2"/>
  </r>
  <r>
    <x v="3"/>
    <s v="charles de gaulle flight"/>
    <s v="Advanced"/>
    <s v="Unassigned"/>
    <s v="Unassigned"/>
    <s v="Position 1-2 Target"/>
    <n v="0.125"/>
    <n v="3"/>
    <n v="0.39999997500000001"/>
    <n v="0.133333325"/>
    <n v="464"/>
    <n v="6.4655172413793094E-3"/>
    <n v="2.3980603448275901"/>
    <n v="0"/>
    <n v="0"/>
    <n v="0"/>
    <n v="0.39999997500000001"/>
    <n v="-0.39999997500000001"/>
    <n v="-1"/>
    <n v="0"/>
    <s v="NA"/>
    <n v="0"/>
    <x v="368"/>
    <n v="0"/>
    <n v="0.35999997750000001"/>
    <n v="-0.41999997375000003"/>
    <n v="3.9999997499999995E-2"/>
    <n v="1.9999998750000025E-2"/>
  </r>
  <r>
    <x v="3"/>
    <s v="air france frequence plus"/>
    <s v="Standard"/>
    <s v="Unassigned"/>
    <s v="Unassigned"/>
    <s v="Position 1-2 Target"/>
    <n v="0.125"/>
    <n v="4"/>
    <n v="0.5"/>
    <n v="0.125"/>
    <n v="583"/>
    <n v="6.8610634648370496E-3"/>
    <n v="1.02144082332762"/>
    <n v="0"/>
    <n v="0"/>
    <n v="0"/>
    <n v="0.5"/>
    <n v="-0.5"/>
    <n v="-1"/>
    <n v="0"/>
    <s v="NA"/>
    <n v="0"/>
    <x v="368"/>
    <n v="0"/>
    <n v="0.45"/>
    <n v="-0.52500000000000002"/>
    <n v="4.9999999999999989E-2"/>
    <n v="2.5000000000000022E-2"/>
  </r>
  <r>
    <x v="3"/>
    <s v="anger ticket"/>
    <s v="Standard"/>
    <s v="Unassigned"/>
    <s v="Unassigned"/>
    <s v="Position 1-2 Target"/>
    <n v="0.125"/>
    <n v="2"/>
    <n v="0.55000000000000004"/>
    <n v="0.27500000000000002"/>
    <n v="1868"/>
    <n v="1.0706638115631701E-3"/>
    <n v="1.8241970021413301"/>
    <n v="0"/>
    <n v="0"/>
    <n v="0"/>
    <n v="0.55000000000000004"/>
    <n v="-0.55000000000000004"/>
    <n v="-1"/>
    <n v="0"/>
    <s v="NA"/>
    <n v="0"/>
    <x v="368"/>
    <n v="0"/>
    <n v="0.49500000000000005"/>
    <n v="-0.57750000000000012"/>
    <n v="5.4999999999999993E-2"/>
    <n v="2.750000000000008E-2"/>
  </r>
  <r>
    <x v="3"/>
    <s v="air france frequency plus"/>
    <s v="Advanced"/>
    <s v="Unassigned"/>
    <s v="Unassigned"/>
    <s v="Position 1-2 Target"/>
    <n v="0.125"/>
    <n v="1"/>
    <n v="0.57499999999999996"/>
    <n v="0.57499999999999996"/>
    <n v="28"/>
    <n v="3.5714285714285698E-2"/>
    <n v="1.0714285714285701"/>
    <n v="0"/>
    <n v="0"/>
    <n v="0"/>
    <n v="0.57499999999999996"/>
    <n v="-0.57499999999999996"/>
    <n v="-1"/>
    <n v="0"/>
    <s v="NA"/>
    <n v="0"/>
    <x v="368"/>
    <n v="0"/>
    <n v="0.51749999999999996"/>
    <n v="-0.60375000000000001"/>
    <n v="5.7499999999999996E-2"/>
    <n v="2.8750000000000053E-2"/>
  </r>
  <r>
    <x v="3"/>
    <s v="air chicago france"/>
    <s v="Advanced"/>
    <s v="Unassigned"/>
    <s v="Unassigned"/>
    <s v="Position 1-2 Target"/>
    <n v="0.125"/>
    <n v="5"/>
    <n v="0.63749999999999996"/>
    <n v="0.1275"/>
    <n v="293"/>
    <n v="1.7064846416382298E-2"/>
    <n v="1.9470989761092199"/>
    <n v="0"/>
    <n v="0"/>
    <n v="0"/>
    <n v="0.63749999999999996"/>
    <n v="-0.63749999999999996"/>
    <n v="-1"/>
    <n v="0"/>
    <s v="NA"/>
    <n v="0"/>
    <x v="368"/>
    <n v="0"/>
    <n v="0.57374999999999998"/>
    <n v="-0.66937499999999994"/>
    <n v="6.3749999999999973E-2"/>
    <n v="3.1874999999999987E-2"/>
  </r>
  <r>
    <x v="3"/>
    <s v="phoenix to paris"/>
    <s v="Standard"/>
    <s v="Unassigned"/>
    <s v="Unassigned"/>
    <s v="Position 1-2 Target"/>
    <n v="0.125"/>
    <n v="6"/>
    <n v="0.76249995000000004"/>
    <n v="0.127083325"/>
    <n v="736"/>
    <n v="8.1521739130434798E-3"/>
    <n v="3.85108695652174"/>
    <n v="0"/>
    <n v="0"/>
    <n v="0"/>
    <n v="0.76249995000000004"/>
    <n v="-0.76249995000000004"/>
    <n v="-1"/>
    <n v="0"/>
    <s v="NA"/>
    <n v="0"/>
    <x v="368"/>
    <n v="0"/>
    <n v="0.68624995500000008"/>
    <n v="-0.80062494750000013"/>
    <n v="7.6249994999999959E-2"/>
    <n v="3.8124997500000091E-2"/>
  </r>
  <r>
    <x v="3"/>
    <s v="air customer france service"/>
    <s v="Advanced"/>
    <s v="Unassigned"/>
    <s v="Unassigned"/>
    <s v="Position 1-2 Target"/>
    <n v="0.125"/>
    <n v="10"/>
    <n v="1.4375"/>
    <n v="0.14374999999999999"/>
    <n v="516"/>
    <n v="1.9379844961240299E-2"/>
    <n v="1.41279069767442"/>
    <n v="0"/>
    <n v="0"/>
    <n v="0"/>
    <n v="1.4375"/>
    <n v="-1.4375"/>
    <n v="-1"/>
    <n v="0"/>
    <s v="NA"/>
    <n v="0"/>
    <x v="368"/>
    <n v="0"/>
    <n v="1.29375"/>
    <n v="-1.5093750000000001"/>
    <n v="0.14375000000000004"/>
    <n v="7.1875000000000133E-2"/>
  </r>
  <r>
    <x v="3"/>
    <s v="air france lax"/>
    <s v="Standard"/>
    <s v="Unassigned"/>
    <s v="Unassigned"/>
    <s v="Position 1-2 Target"/>
    <n v="0.125"/>
    <n v="11"/>
    <n v="1.6874999624999998"/>
    <n v="0.15340908749999999"/>
    <n v="329"/>
    <n v="3.3434650455927001E-2"/>
    <n v="2.44559270516717"/>
    <n v="0"/>
    <n v="0"/>
    <n v="0"/>
    <n v="1.6874999624999998"/>
    <n v="-1.6874999624999998"/>
    <n v="-1"/>
    <n v="0"/>
    <s v="NA"/>
    <n v="0"/>
    <x v="368"/>
    <n v="0"/>
    <n v="1.5187499662499999"/>
    <n v="-1.7718749606249999"/>
    <n v="0.16874999624999987"/>
    <n v="8.4374998125000156E-2"/>
  </r>
  <r>
    <x v="3"/>
    <s v="nice plane ticket"/>
    <s v="Standard"/>
    <s v="Unassigned"/>
    <s v="Unassigned"/>
    <s v="Position 1-2 Target"/>
    <n v="0.125"/>
    <n v="7"/>
    <n v="2.3624999999999998"/>
    <n v="0.33750000000000002"/>
    <n v="15060"/>
    <n v="4.6480743691899097E-4"/>
    <n v="2.5486852589641402"/>
    <n v="0"/>
    <n v="0"/>
    <n v="0"/>
    <n v="2.3624999999999998"/>
    <n v="-2.3624999999999998"/>
    <n v="-1"/>
    <n v="0"/>
    <s v="NA"/>
    <n v="0"/>
    <x v="368"/>
    <n v="0"/>
    <n v="2.1262499999999998"/>
    <n v="-2.4806249999999999"/>
    <n v="0.23625000000000007"/>
    <n v="0.11812500000000004"/>
  </r>
  <r>
    <x v="3"/>
    <s v="airport in paris france"/>
    <s v="Advanced"/>
    <s v="Unassigned"/>
    <s v="Unassigned"/>
    <s v="Position 1-2 Target"/>
    <n v="0.125"/>
    <n v="4"/>
    <n v="2.4750000000000001"/>
    <n v="0.61875000000000002"/>
    <n v="648"/>
    <n v="6.17283950617284E-3"/>
    <n v="1.81604938271605"/>
    <n v="0"/>
    <n v="0"/>
    <n v="0"/>
    <n v="2.4750000000000001"/>
    <n v="-2.4750000000000001"/>
    <n v="-1"/>
    <n v="0"/>
    <s v="NA"/>
    <n v="0"/>
    <x v="368"/>
    <n v="0"/>
    <n v="2.2275"/>
    <n v="-2.5987500000000003"/>
    <n v="0.24750000000000005"/>
    <n v="0.12375000000000025"/>
  </r>
  <r>
    <x v="3"/>
    <s v="lax to paris"/>
    <s v="Standard"/>
    <s v="Unassigned"/>
    <s v="Unassigned"/>
    <s v="Position 1-2 Target"/>
    <n v="0.125"/>
    <n v="20"/>
    <n v="3.1"/>
    <n v="0.155"/>
    <n v="867"/>
    <n v="2.3068050749711699E-2"/>
    <n v="2.0476355247981499"/>
    <n v="0"/>
    <n v="0"/>
    <n v="0"/>
    <n v="3.1"/>
    <n v="-3.1"/>
    <n v="-1"/>
    <n v="0"/>
    <s v="NA"/>
    <n v="0"/>
    <x v="368"/>
    <n v="0"/>
    <n v="2.79"/>
    <n v="-3.2550000000000003"/>
    <n v="0.31000000000000005"/>
    <n v="0.15500000000000025"/>
  </r>
  <r>
    <x v="3"/>
    <s v="france international airport"/>
    <s v="Standard"/>
    <s v="Unassigned"/>
    <s v="Unassigned"/>
    <s v="Position 1-2 Target"/>
    <n v="0.125"/>
    <n v="11"/>
    <n v="3.8374998749999993"/>
    <n v="0.34886362499999996"/>
    <n v="782"/>
    <n v="1.40664961636829E-2"/>
    <n v="3.6285166240409201"/>
    <n v="0"/>
    <n v="0"/>
    <n v="0"/>
    <n v="3.8374998749999993"/>
    <n v="-3.8374998749999993"/>
    <n v="-1"/>
    <n v="0"/>
    <s v="NA"/>
    <n v="0"/>
    <x v="368"/>
    <n v="0"/>
    <n v="3.4537498874999994"/>
    <n v="-4.0293748687499997"/>
    <n v="0.38374998749999989"/>
    <n v="0.19187499375000039"/>
  </r>
  <r>
    <x v="3"/>
    <s v="air france new york"/>
    <s v="Standard"/>
    <s v="Unassigned"/>
    <s v="Unassigned"/>
    <s v="Position 1-2 Target"/>
    <n v="0.125"/>
    <n v="22"/>
    <n v="4.0374999499999999"/>
    <n v="0.183522725"/>
    <n v="638"/>
    <n v="3.4482758620689703E-2"/>
    <n v="3.6623824451410698"/>
    <n v="0"/>
    <n v="0"/>
    <n v="0"/>
    <n v="4.0374999499999999"/>
    <n v="-4.0374999499999999"/>
    <n v="-1"/>
    <n v="0"/>
    <s v="NA"/>
    <n v="0"/>
    <x v="368"/>
    <n v="0"/>
    <n v="3.6337499549999999"/>
    <n v="-4.2393749475"/>
    <n v="0.40374999500000008"/>
    <n v="0.20187499750000004"/>
  </r>
  <r>
    <x v="3"/>
    <s v=".com air france"/>
    <s v="Standard"/>
    <s v="Unassigned"/>
    <s v="Unassigned"/>
    <s v="Position 1-2 Target"/>
    <n v="0.125"/>
    <n v="32"/>
    <n v="5.7625000000000002"/>
    <n v="0.18007812500000001"/>
    <n v="1033"/>
    <n v="3.0977734753146201E-2"/>
    <n v="2.6560503388189698"/>
    <n v="0"/>
    <n v="0"/>
    <n v="0"/>
    <n v="5.7625000000000002"/>
    <n v="-5.7625000000000002"/>
    <n v="-1"/>
    <n v="0"/>
    <s v="NA"/>
    <n v="0"/>
    <x v="368"/>
    <n v="0"/>
    <n v="5.1862500000000002"/>
    <n v="-6.0506250000000001"/>
    <n v="0.57624999999999993"/>
    <n v="0.28812499999999996"/>
  </r>
  <r>
    <x v="5"/>
    <s v="boston to venice"/>
    <s v="Advanced"/>
    <s v="Unassigned"/>
    <s v="Unassigned"/>
    <s v="Position 5-10 Bid Strategy"/>
    <n v="0.125"/>
    <n v="1"/>
    <n v="0.125"/>
    <n v="0.125"/>
    <n v="125"/>
    <n v="8.0000000000000002E-3"/>
    <n v="3.3919999999999999"/>
    <n v="0"/>
    <n v="0"/>
    <n v="0"/>
    <n v="0.125"/>
    <n v="-0.125"/>
    <n v="-1"/>
    <n v="0"/>
    <s v="NA"/>
    <n v="0"/>
    <x v="368"/>
    <n v="0"/>
    <n v="0.1125"/>
    <n v="-0.13125000000000001"/>
    <n v="1.2499999999999997E-2"/>
    <n v="6.2500000000000056E-3"/>
  </r>
  <r>
    <x v="5"/>
    <s v="stuttgart plane ticket"/>
    <s v="Advanced"/>
    <s v="Unassigned"/>
    <s v="Unassigned"/>
    <s v="Position 5-10 Bid Strategy"/>
    <n v="0.125"/>
    <n v="1"/>
    <n v="0.125"/>
    <n v="0.125"/>
    <n v="5"/>
    <n v="0.2"/>
    <n v="1"/>
    <n v="0"/>
    <n v="0"/>
    <n v="0"/>
    <n v="0.125"/>
    <n v="-0.125"/>
    <n v="-1"/>
    <n v="0"/>
    <s v="NA"/>
    <n v="0"/>
    <x v="368"/>
    <n v="0"/>
    <n v="0.1125"/>
    <n v="-0.13125000000000001"/>
    <n v="1.2499999999999997E-2"/>
    <n v="6.2500000000000056E-3"/>
  </r>
  <r>
    <x v="5"/>
    <s v="munich plane ticket"/>
    <s v="Advanced"/>
    <s v="Unassigned"/>
    <s v="Unassigned"/>
    <s v="Position 5-10 Bid Strategy"/>
    <n v="0.125"/>
    <n v="1"/>
    <n v="0.125"/>
    <n v="0.125"/>
    <n v="25"/>
    <n v="0.04"/>
    <n v="2.04"/>
    <n v="0"/>
    <n v="0"/>
    <n v="0"/>
    <n v="0.125"/>
    <n v="-0.125"/>
    <n v="-1"/>
    <n v="0"/>
    <s v="NA"/>
    <n v="0"/>
    <x v="368"/>
    <n v="0"/>
    <n v="0.1125"/>
    <n v="-0.13125000000000001"/>
    <n v="1.2499999999999997E-2"/>
    <n v="6.2500000000000056E-3"/>
  </r>
  <r>
    <x v="5"/>
    <s v="nuremberg cheap ticket"/>
    <s v="Advanced"/>
    <s v="Unassigned"/>
    <s v="Unassigned"/>
    <s v="Position 5-10 Bid Strategy"/>
    <n v="0.125"/>
    <n v="1"/>
    <n v="0.125"/>
    <n v="0.125"/>
    <n v="44"/>
    <n v="2.2727272727272697E-2"/>
    <n v="1.69090909090909"/>
    <n v="0"/>
    <n v="0"/>
    <n v="0"/>
    <n v="0.125"/>
    <n v="-0.125"/>
    <n v="-1"/>
    <n v="0"/>
    <s v="NA"/>
    <n v="0"/>
    <x v="368"/>
    <n v="0"/>
    <n v="0.1125"/>
    <n v="-0.13125000000000001"/>
    <n v="1.2499999999999997E-2"/>
    <n v="6.2500000000000056E-3"/>
  </r>
  <r>
    <x v="5"/>
    <s v="airplane flight ticket"/>
    <s v="Standard"/>
    <s v="Unassigned"/>
    <s v="Unassigned"/>
    <s v="Position 5-10 Bid Strategy"/>
    <n v="0.125"/>
    <n v="1"/>
    <n v="0.125"/>
    <n v="0.125"/>
    <n v="204"/>
    <n v="4.9019607843137306E-3"/>
    <n v="3.24411764705882"/>
    <n v="0"/>
    <n v="0"/>
    <n v="0"/>
    <n v="0.125"/>
    <n v="-0.125"/>
    <n v="-1"/>
    <n v="0"/>
    <s v="NA"/>
    <n v="0"/>
    <x v="368"/>
    <n v="0"/>
    <n v="0.1125"/>
    <n v="-0.13125000000000001"/>
    <n v="1.2499999999999997E-2"/>
    <n v="6.2500000000000056E-3"/>
  </r>
  <r>
    <x v="5"/>
    <s v="airway fare"/>
    <s v="Standard"/>
    <s v="Unassigned"/>
    <s v="Unassigned"/>
    <s v="Position 5-10 Bid Strategy"/>
    <n v="0.125"/>
    <n v="1"/>
    <n v="0.125"/>
    <n v="0.125"/>
    <n v="715"/>
    <n v="1.3986013986014001E-3"/>
    <n v="1.0932867132867099"/>
    <n v="0"/>
    <n v="0"/>
    <n v="0"/>
    <n v="0.125"/>
    <n v="-0.125"/>
    <n v="-1"/>
    <n v="0"/>
    <s v="NA"/>
    <n v="0"/>
    <x v="368"/>
    <n v="0"/>
    <n v="0.1125"/>
    <n v="-0.13125000000000001"/>
    <n v="1.2499999999999997E-2"/>
    <n v="6.2500000000000056E-3"/>
  </r>
  <r>
    <x v="5"/>
    <s v="airway flight"/>
    <s v="Standard"/>
    <s v="Unassigned"/>
    <s v="Unassigned"/>
    <s v="Position 5-10 Bid Strategy"/>
    <n v="0.125"/>
    <n v="1"/>
    <n v="0.125"/>
    <n v="0.125"/>
    <n v="372"/>
    <n v="2.6881720430107503E-3"/>
    <n v="2.5782258064516101"/>
    <n v="0"/>
    <n v="0"/>
    <n v="0"/>
    <n v="0.125"/>
    <n v="-0.125"/>
    <n v="-1"/>
    <n v="0"/>
    <s v="NA"/>
    <n v="0"/>
    <x v="368"/>
    <n v="0"/>
    <n v="0.1125"/>
    <n v="-0.13125000000000001"/>
    <n v="1.2499999999999997E-2"/>
    <n v="6.2500000000000056E-3"/>
  </r>
  <r>
    <x v="5"/>
    <s v="airplane ticket web site"/>
    <s v="Standard"/>
    <s v="Unassigned"/>
    <s v="Unassigned"/>
    <s v="Position 5-10 Bid Strategy"/>
    <n v="0.125"/>
    <n v="1"/>
    <n v="0.125"/>
    <n v="0.125"/>
    <n v="110"/>
    <n v="9.0909090909090905E-3"/>
    <n v="4.1336363636363602"/>
    <n v="0"/>
    <n v="0"/>
    <n v="0"/>
    <n v="0.125"/>
    <n v="-0.125"/>
    <n v="-1"/>
    <n v="0"/>
    <s v="NA"/>
    <n v="0"/>
    <x v="368"/>
    <n v="0"/>
    <n v="0.1125"/>
    <n v="-0.13125000000000001"/>
    <n v="1.2499999999999997E-2"/>
    <n v="6.2500000000000056E-3"/>
  </r>
  <r>
    <x v="5"/>
    <s v="cheap travel idea"/>
    <s v="Standard"/>
    <s v="Unassigned"/>
    <s v="Unassigned"/>
    <s v="Position 5-10 Bid Strategy"/>
    <n v="0.125"/>
    <n v="1"/>
    <n v="0.125"/>
    <n v="0.125"/>
    <n v="631"/>
    <n v="1.58478605388273E-3"/>
    <n v="6.6290015847860504"/>
    <n v="0"/>
    <n v="0"/>
    <n v="0"/>
    <n v="0.125"/>
    <n v="-0.125"/>
    <n v="-1"/>
    <n v="0"/>
    <s v="NA"/>
    <n v="0"/>
    <x v="368"/>
    <n v="0"/>
    <n v="0.1125"/>
    <n v="-0.13125000000000001"/>
    <n v="1.2499999999999997E-2"/>
    <n v="6.2500000000000056E-3"/>
  </r>
  <r>
    <x v="5"/>
    <s v="flight paris paris"/>
    <s v="Standard"/>
    <s v="Unassigned"/>
    <s v="Unassigned"/>
    <s v="Position 2-5 Bid Strategy"/>
    <n v="0.125"/>
    <n v="1"/>
    <n v="0.125"/>
    <n v="0.125"/>
    <n v="849"/>
    <n v="1.1778563015312101E-3"/>
    <n v="1.94287396937574"/>
    <n v="0"/>
    <n v="0"/>
    <n v="0"/>
    <n v="0.125"/>
    <n v="-0.125"/>
    <n v="-1"/>
    <n v="0"/>
    <s v="NA"/>
    <n v="0"/>
    <x v="368"/>
    <n v="0"/>
    <n v="0.1125"/>
    <n v="-0.13125000000000001"/>
    <n v="1.2499999999999997E-2"/>
    <n v="6.2500000000000056E-3"/>
  </r>
  <r>
    <x v="5"/>
    <s v="planning a trip to france"/>
    <s v="Standard"/>
    <s v="Unassigned"/>
    <s v="Unassigned"/>
    <s v="Position 2-5 Bid Strategy"/>
    <n v="0.125"/>
    <n v="1"/>
    <n v="0.125"/>
    <n v="0.125"/>
    <n v="120"/>
    <n v="8.3333333333333297E-3"/>
    <n v="3.2208333333333301"/>
    <n v="0"/>
    <n v="0"/>
    <n v="0"/>
    <n v="0.125"/>
    <n v="-0.125"/>
    <n v="-1"/>
    <n v="0"/>
    <s v="NA"/>
    <n v="0"/>
    <x v="368"/>
    <n v="0"/>
    <n v="0.1125"/>
    <n v="-0.13125000000000001"/>
    <n v="1.2499999999999997E-2"/>
    <n v="6.2500000000000056E-3"/>
  </r>
  <r>
    <x v="5"/>
    <s v="city trip paris"/>
    <s v="Standard"/>
    <s v="Unassigned"/>
    <s v="Unassigned"/>
    <s v="Position 2-5 Bid Strategy"/>
    <n v="0.125"/>
    <n v="1"/>
    <n v="0.13750000000000001"/>
    <n v="0.13750000000000001"/>
    <n v="50"/>
    <n v="0.02"/>
    <n v="4.0599999999999996"/>
    <n v="0"/>
    <n v="0"/>
    <n v="0"/>
    <n v="0.13750000000000001"/>
    <n v="-0.13750000000000001"/>
    <n v="-1"/>
    <n v="0"/>
    <s v="NA"/>
    <n v="0"/>
    <x v="368"/>
    <n v="0"/>
    <n v="0.12375000000000001"/>
    <n v="-0.14437500000000003"/>
    <n v="1.3749999999999998E-2"/>
    <n v="6.87500000000002E-3"/>
  </r>
  <r>
    <x v="5"/>
    <s v="airline cheap international ticket travel"/>
    <s v="Standard"/>
    <s v="Unassigned"/>
    <s v="Unassigned"/>
    <s v="Position 5-10 Bid Strategy"/>
    <n v="0.125"/>
    <n v="1"/>
    <n v="0.15"/>
    <n v="0.15"/>
    <n v="261"/>
    <n v="3.83141762452107E-3"/>
    <n v="4.4363984674329497"/>
    <n v="0"/>
    <n v="0"/>
    <n v="0"/>
    <n v="0.15"/>
    <n v="-0.15"/>
    <n v="-1"/>
    <n v="0"/>
    <s v="NA"/>
    <n v="0"/>
    <x v="368"/>
    <n v="0"/>
    <n v="0.13500000000000001"/>
    <n v="-0.1575"/>
    <n v="1.4999999999999986E-2"/>
    <n v="7.5000000000000067E-3"/>
  </r>
  <r>
    <x v="5"/>
    <s v="airplane ticket special"/>
    <s v="Standard"/>
    <s v="Unassigned"/>
    <s v="Unassigned"/>
    <s v="Position 5-10 Bid Strategy"/>
    <n v="0.125"/>
    <n v="2"/>
    <n v="0.25"/>
    <n v="0.125"/>
    <n v="56"/>
    <n v="3.5714285714285698E-2"/>
    <n v="2.3035714285714302"/>
    <n v="0"/>
    <n v="0"/>
    <n v="0"/>
    <n v="0.25"/>
    <n v="-0.25"/>
    <n v="-1"/>
    <n v="0"/>
    <s v="NA"/>
    <n v="0"/>
    <x v="368"/>
    <n v="0"/>
    <n v="0.22500000000000001"/>
    <n v="-0.26250000000000001"/>
    <n v="2.4999999999999994E-2"/>
    <n v="1.2500000000000011E-2"/>
  </r>
  <r>
    <x v="5"/>
    <s v="air france los angeles"/>
    <s v="Standard"/>
    <s v="Unassigned"/>
    <s v="Unassigned"/>
    <s v="Position 2-5 Bid Strategy"/>
    <n v="0.125"/>
    <n v="2"/>
    <n v="0.25"/>
    <n v="0.125"/>
    <n v="120"/>
    <n v="1.6666666666666701E-2"/>
    <n v="3.2241666666666702"/>
    <n v="0"/>
    <n v="0"/>
    <n v="0"/>
    <n v="0.25"/>
    <n v="-0.25"/>
    <n v="-1"/>
    <n v="0"/>
    <s v="NA"/>
    <n v="0"/>
    <x v="368"/>
    <n v="0"/>
    <n v="0.22500000000000001"/>
    <n v="-0.26250000000000001"/>
    <n v="2.4999999999999994E-2"/>
    <n v="1.2500000000000011E-2"/>
  </r>
  <r>
    <x v="5"/>
    <s v="flight nice paris"/>
    <s v="Standard"/>
    <s v="Unassigned"/>
    <s v="Unassigned"/>
    <s v="Position 1-4 Bid Strategy"/>
    <n v="0.125"/>
    <n v="2"/>
    <n v="0.25"/>
    <n v="0.125"/>
    <n v="59"/>
    <n v="3.3898305084745804E-2"/>
    <n v="1.6966101694915301"/>
    <n v="0"/>
    <n v="0"/>
    <n v="0"/>
    <n v="0.25"/>
    <n v="-0.25"/>
    <n v="-1"/>
    <n v="0"/>
    <s v="NA"/>
    <n v="0"/>
    <x v="368"/>
    <n v="0"/>
    <n v="0.22500000000000001"/>
    <n v="-0.26250000000000001"/>
    <n v="2.4999999999999994E-2"/>
    <n v="1.2500000000000011E-2"/>
  </r>
  <r>
    <x v="5"/>
    <s v="aeroport cdg"/>
    <s v="Standard"/>
    <s v="Unassigned"/>
    <s v="Unassigned"/>
    <s v="Position 2-5 Bid Strategy"/>
    <n v="0.125"/>
    <n v="2"/>
    <n v="0.25"/>
    <n v="0.125"/>
    <n v="151"/>
    <n v="1.3245033112582801E-2"/>
    <n v="1.57086092715232"/>
    <n v="0"/>
    <n v="0"/>
    <n v="0"/>
    <n v="0.25"/>
    <n v="-0.25"/>
    <n v="-1"/>
    <n v="0"/>
    <s v="NA"/>
    <n v="0"/>
    <x v="368"/>
    <n v="0"/>
    <n v="0.22500000000000001"/>
    <n v="-0.26250000000000001"/>
    <n v="2.4999999999999994E-2"/>
    <n v="1.2500000000000011E-2"/>
  </r>
  <r>
    <x v="5"/>
    <s v="athenes"/>
    <s v="Advanced"/>
    <s v="Unassigned"/>
    <s v="Unassigned"/>
    <s v="Position 5-10 Bid Strategy"/>
    <n v="0.125"/>
    <n v="2"/>
    <n v="0.25"/>
    <n v="0.125"/>
    <n v="375"/>
    <n v="5.3333333333333297E-3"/>
    <n v="1.1642666666666699"/>
    <n v="0"/>
    <n v="0"/>
    <n v="0"/>
    <n v="0.25"/>
    <n v="-0.25"/>
    <n v="-1"/>
    <n v="0"/>
    <s v="NA"/>
    <n v="0"/>
    <x v="368"/>
    <n v="0"/>
    <n v="0.22500000000000001"/>
    <n v="-0.26250000000000001"/>
    <n v="2.4999999999999994E-2"/>
    <n v="1.2500000000000011E-2"/>
  </r>
  <r>
    <x v="5"/>
    <s v="frequence plus"/>
    <s v="Advanced"/>
    <s v="Unassigned"/>
    <s v="Unassigned"/>
    <s v="Position 2-5 Bid Strategy"/>
    <n v="0.125"/>
    <n v="2"/>
    <n v="0.25"/>
    <n v="0.125"/>
    <n v="369"/>
    <n v="5.4200542005420002E-3"/>
    <n v="1.1219512195121999"/>
    <n v="0"/>
    <n v="0"/>
    <n v="0"/>
    <n v="0.25"/>
    <n v="-0.25"/>
    <n v="-1"/>
    <n v="0"/>
    <s v="NA"/>
    <n v="0"/>
    <x v="368"/>
    <n v="0"/>
    <n v="0.22500000000000001"/>
    <n v="-0.26250000000000001"/>
    <n v="2.4999999999999994E-2"/>
    <n v="1.2500000000000011E-2"/>
  </r>
  <r>
    <x v="5"/>
    <s v="airline airline"/>
    <s v="Standard"/>
    <s v="Unassigned"/>
    <s v="Unassigned"/>
    <s v="Position 5-10 Bid Strategy"/>
    <n v="0.125"/>
    <n v="2"/>
    <n v="0.26250000000000001"/>
    <n v="0.13125000000000001"/>
    <n v="15546"/>
    <n v="1.28650456709121E-4"/>
    <n v="1.47845748102406"/>
    <n v="0"/>
    <n v="0"/>
    <n v="0"/>
    <n v="0.26250000000000001"/>
    <n v="-0.26250000000000001"/>
    <n v="-1"/>
    <n v="0"/>
    <s v="NA"/>
    <n v="0"/>
    <x v="368"/>
    <n v="0"/>
    <n v="0.23625000000000002"/>
    <n v="-0.27562500000000001"/>
    <n v="2.6249999999999996E-2"/>
    <n v="1.3124999999999998E-2"/>
  </r>
  <r>
    <x v="5"/>
    <s v="airport in paris france"/>
    <s v="Standard"/>
    <s v="Unassigned"/>
    <s v="Unassigned"/>
    <s v="Position 2-5 Bid Strategy"/>
    <n v="0.125"/>
    <n v="2"/>
    <n v="0.26250000000000001"/>
    <n v="0.13125000000000001"/>
    <n v="209"/>
    <n v="9.5693779904306199E-3"/>
    <n v="3.83540669856459"/>
    <n v="0"/>
    <n v="0"/>
    <n v="0"/>
    <n v="0.26250000000000001"/>
    <n v="-0.26250000000000001"/>
    <n v="-1"/>
    <n v="0"/>
    <s v="NA"/>
    <n v="0"/>
    <x v="368"/>
    <n v="0"/>
    <n v="0.23625000000000002"/>
    <n v="-0.27562500000000001"/>
    <n v="2.6249999999999996E-2"/>
    <n v="1.3124999999999998E-2"/>
  </r>
  <r>
    <x v="5"/>
    <s v="international travel bargain"/>
    <s v="Standard"/>
    <s v="Unassigned"/>
    <s v="Unassigned"/>
    <s v="Position 5-10 Bid Strategy"/>
    <n v="0.125"/>
    <n v="1"/>
    <n v="0.3125"/>
    <n v="0.3125"/>
    <n v="976"/>
    <n v="1.02459016393443E-3"/>
    <n v="1.8947745901639299"/>
    <n v="0"/>
    <n v="0"/>
    <n v="0"/>
    <n v="0.3125"/>
    <n v="-0.3125"/>
    <n v="-1"/>
    <n v="0"/>
    <s v="NA"/>
    <n v="0"/>
    <x v="368"/>
    <n v="0"/>
    <n v="0.28125"/>
    <n v="-0.328125"/>
    <n v="3.125E-2"/>
    <n v="1.5625E-2"/>
  </r>
  <r>
    <x v="5"/>
    <s v="international airline booking"/>
    <s v="Standard"/>
    <s v="Unassigned"/>
    <s v="Unassigned"/>
    <s v="Position 5-10 Bid Strategy"/>
    <n v="0.125"/>
    <n v="1"/>
    <n v="0.3125"/>
    <n v="0.3125"/>
    <n v="51"/>
    <n v="1.9607843137254898E-2"/>
    <n v="2.7980392156862699"/>
    <n v="0"/>
    <n v="0"/>
    <n v="0"/>
    <n v="0.3125"/>
    <n v="-0.3125"/>
    <n v="-1"/>
    <n v="0"/>
    <s v="NA"/>
    <n v="0"/>
    <x v="368"/>
    <n v="0"/>
    <n v="0.28125"/>
    <n v="-0.328125"/>
    <n v="3.125E-2"/>
    <n v="1.5625E-2"/>
  </r>
  <r>
    <x v="5"/>
    <s v="de gaulle airport"/>
    <s v="Standard"/>
    <s v="Unassigned"/>
    <s v="Unassigned"/>
    <s v="Position 2-5 Bid Strategy"/>
    <n v="0.125"/>
    <n v="1"/>
    <n v="0.35"/>
    <n v="0.35"/>
    <n v="1099"/>
    <n v="9.0991810737033692E-4"/>
    <n v="4.0602365787079204"/>
    <n v="0"/>
    <n v="0"/>
    <n v="0"/>
    <n v="0.35"/>
    <n v="-0.35"/>
    <n v="-1"/>
    <n v="0"/>
    <s v="NA"/>
    <n v="0"/>
    <x v="368"/>
    <n v="0"/>
    <n v="0.315"/>
    <n v="-0.36749999999999999"/>
    <n v="3.4999999999999976E-2"/>
    <n v="1.7500000000000016E-2"/>
  </r>
  <r>
    <x v="5"/>
    <s v="san francisco to paris flight"/>
    <s v="Standard"/>
    <s v="Unassigned"/>
    <s v="Unassigned"/>
    <s v="Position 2-5 Bid Strategy"/>
    <n v="0.125"/>
    <n v="1"/>
    <n v="0.35"/>
    <n v="0.35"/>
    <n v="37"/>
    <n v="2.7027027027027001E-2"/>
    <n v="4.7324324324324296"/>
    <n v="0"/>
    <n v="0"/>
    <n v="0"/>
    <n v="0.35"/>
    <n v="-0.35"/>
    <n v="-1"/>
    <n v="0"/>
    <s v="NA"/>
    <n v="0"/>
    <x v="368"/>
    <n v="0"/>
    <n v="0.315"/>
    <n v="-0.36749999999999999"/>
    <n v="3.4999999999999976E-2"/>
    <n v="1.7500000000000016E-2"/>
  </r>
  <r>
    <x v="5"/>
    <s v="air france europe"/>
    <s v="Standard"/>
    <s v="Unassigned"/>
    <s v="Unassigned"/>
    <s v="Position 2-5 Bid Strategy"/>
    <n v="0.125"/>
    <n v="1"/>
    <n v="0.35"/>
    <n v="0.35"/>
    <n v="114"/>
    <n v="8.7719298245614013E-3"/>
    <n v="4.3499999999999996"/>
    <n v="0"/>
    <n v="0"/>
    <n v="0"/>
    <n v="0.35"/>
    <n v="-0.35"/>
    <n v="-1"/>
    <n v="0"/>
    <s v="NA"/>
    <n v="0"/>
    <x v="368"/>
    <n v="0"/>
    <n v="0.315"/>
    <n v="-0.36749999999999999"/>
    <n v="3.4999999999999976E-2"/>
    <n v="1.7500000000000016E-2"/>
  </r>
  <r>
    <x v="5"/>
    <s v="planning a trip to paris"/>
    <s v="Standard"/>
    <s v="Unassigned"/>
    <s v="Unassigned"/>
    <s v="Position 2-5 Bid Strategy"/>
    <n v="0.125"/>
    <n v="3"/>
    <n v="0.38749998750000003"/>
    <n v="0.1291666625"/>
    <n v="87"/>
    <n v="3.4482758620689703E-2"/>
    <n v="3.7425287356321801"/>
    <n v="0"/>
    <n v="0"/>
    <n v="0"/>
    <n v="0.38749998750000003"/>
    <n v="-0.38749998750000003"/>
    <n v="-1"/>
    <n v="0"/>
    <s v="NA"/>
    <n v="0"/>
    <x v="368"/>
    <n v="0"/>
    <n v="0.34874998875000002"/>
    <n v="-0.40687498687500007"/>
    <n v="3.8749998750000014E-2"/>
    <n v="1.9374999375000035E-2"/>
  </r>
  <r>
    <x v="5"/>
    <s v="international air reservation"/>
    <s v="Standard"/>
    <s v="Unassigned"/>
    <s v="Unassigned"/>
    <s v="Position 5-10 Bid Strategy"/>
    <n v="0.125"/>
    <n v="1"/>
    <n v="0.4"/>
    <n v="0.4"/>
    <n v="37"/>
    <n v="2.7027027027027001E-2"/>
    <n v="1.4783783783783799"/>
    <n v="0"/>
    <n v="0"/>
    <n v="0"/>
    <n v="0.4"/>
    <n v="-0.4"/>
    <n v="-1"/>
    <n v="0"/>
    <s v="NA"/>
    <n v="0"/>
    <x v="368"/>
    <n v="0"/>
    <n v="0.36000000000000004"/>
    <n v="-0.42000000000000004"/>
    <n v="3.999999999999998E-2"/>
    <n v="2.0000000000000018E-2"/>
  </r>
  <r>
    <x v="5"/>
    <s v="international airline ticket sale"/>
    <s v="Standard"/>
    <s v="Unassigned"/>
    <s v="Unassigned"/>
    <s v="Position 5-10 Bid Strategy"/>
    <n v="0.125"/>
    <n v="1"/>
    <n v="0.4"/>
    <n v="0.4"/>
    <n v="157"/>
    <n v="6.3694267515923596E-3"/>
    <n v="3.05414012738854"/>
    <n v="0"/>
    <n v="0"/>
    <n v="0"/>
    <n v="0.4"/>
    <n v="-0.4"/>
    <n v="-1"/>
    <n v="0"/>
    <s v="NA"/>
    <n v="0"/>
    <x v="368"/>
    <n v="0"/>
    <n v="0.36000000000000004"/>
    <n v="-0.42000000000000004"/>
    <n v="3.999999999999998E-2"/>
    <n v="2.0000000000000018E-2"/>
  </r>
  <r>
    <x v="5"/>
    <s v="airfare flight international"/>
    <s v="Standard"/>
    <s v="Unassigned"/>
    <s v="Unassigned"/>
    <s v="Position 5-10 Bid Strategy"/>
    <n v="0.125"/>
    <n v="1"/>
    <n v="0.42499999999999999"/>
    <n v="0.42499999999999999"/>
    <n v="182"/>
    <n v="5.4945054945054906E-3"/>
    <n v="3.35769230769231"/>
    <n v="0"/>
    <n v="0"/>
    <n v="0"/>
    <n v="0.42499999999999999"/>
    <n v="-0.42499999999999999"/>
    <n v="-1"/>
    <n v="0"/>
    <s v="NA"/>
    <n v="0"/>
    <x v="368"/>
    <n v="0"/>
    <n v="0.38250000000000001"/>
    <n v="-0.44624999999999998"/>
    <n v="4.2499999999999982E-2"/>
    <n v="2.1249999999999991E-2"/>
  </r>
  <r>
    <x v="5"/>
    <s v="france round trip ticket"/>
    <s v="Standard"/>
    <s v="Unassigned"/>
    <s v="Unassigned"/>
    <s v="Position 2-5 Bid Strategy"/>
    <n v="0.125"/>
    <n v="2"/>
    <n v="0.42499999999999999"/>
    <n v="0.21249999999999999"/>
    <n v="72"/>
    <n v="2.7777777777777801E-2"/>
    <n v="3.9555555555555602"/>
    <n v="0"/>
    <n v="0"/>
    <n v="0"/>
    <n v="0.42499999999999999"/>
    <n v="-0.42499999999999999"/>
    <n v="-1"/>
    <n v="0"/>
    <s v="NA"/>
    <n v="0"/>
    <x v="368"/>
    <n v="0"/>
    <n v="0.38250000000000001"/>
    <n v="-0.44624999999999998"/>
    <n v="4.2499999999999982E-2"/>
    <n v="2.1249999999999991E-2"/>
  </r>
  <r>
    <x v="5"/>
    <s v="air france home page"/>
    <s v="Standard"/>
    <s v="Unassigned"/>
    <s v="Unassigned"/>
    <s v="Position 2-5 Bid Strategy"/>
    <n v="0.125"/>
    <n v="2"/>
    <n v="0.42499999999999999"/>
    <n v="0.21249999999999999"/>
    <n v="100"/>
    <n v="0.02"/>
    <n v="1.8220000000000001"/>
    <n v="0"/>
    <n v="0"/>
    <n v="0"/>
    <n v="0.42499999999999999"/>
    <n v="-0.42499999999999999"/>
    <n v="-1"/>
    <n v="0"/>
    <s v="NA"/>
    <n v="0"/>
    <x v="368"/>
    <n v="0"/>
    <n v="0.38250000000000001"/>
    <n v="-0.44624999999999998"/>
    <n v="4.2499999999999982E-2"/>
    <n v="2.1249999999999991E-2"/>
  </r>
  <r>
    <x v="5"/>
    <s v="air chicago france"/>
    <s v="Standard"/>
    <s v="Unassigned"/>
    <s v="Unassigned"/>
    <s v="Position 2-5 Bid Strategy"/>
    <n v="0.125"/>
    <n v="2"/>
    <n v="0.45"/>
    <n v="0.22500000000000001"/>
    <n v="64"/>
    <n v="3.125E-2"/>
    <n v="2.0671875000000002"/>
    <n v="0"/>
    <n v="0"/>
    <n v="0"/>
    <n v="0.45"/>
    <n v="-0.45"/>
    <n v="-1"/>
    <n v="0"/>
    <s v="NA"/>
    <n v="0"/>
    <x v="368"/>
    <n v="0"/>
    <n v="0.40500000000000003"/>
    <n v="-0.47250000000000003"/>
    <n v="4.4999999999999984E-2"/>
    <n v="2.250000000000002E-2"/>
  </r>
  <r>
    <x v="5"/>
    <s v="airfare site travel web"/>
    <s v="Standard"/>
    <s v="Unassigned"/>
    <s v="Unassigned"/>
    <s v="Position 5-10 Bid Strategy"/>
    <n v="0.125"/>
    <n v="1"/>
    <n v="0.51249999999999996"/>
    <n v="0.51249999999999996"/>
    <n v="118"/>
    <n v="8.4745762711864406E-3"/>
    <n v="3.1949152542372898"/>
    <n v="0"/>
    <n v="0"/>
    <n v="0"/>
    <n v="0.51249999999999996"/>
    <n v="-0.51249999999999996"/>
    <n v="-1"/>
    <n v="0"/>
    <s v="NA"/>
    <n v="0"/>
    <x v="368"/>
    <n v="0"/>
    <n v="0.46124999999999999"/>
    <n v="-0.53812499999999996"/>
    <n v="5.1249999999999962E-2"/>
    <n v="2.5625000000000009E-2"/>
  </r>
  <r>
    <x v="5"/>
    <s v="air customer france service"/>
    <s v="Standard"/>
    <s v="Unassigned"/>
    <s v="Unassigned"/>
    <s v="Position 2-5 Bid Strategy"/>
    <n v="0.125"/>
    <n v="4"/>
    <n v="0.57499999999999996"/>
    <n v="0.14374999999999999"/>
    <n v="172"/>
    <n v="2.32558139534884E-2"/>
    <n v="1.98546511627907"/>
    <n v="0"/>
    <n v="0"/>
    <n v="0"/>
    <n v="0.57499999999999996"/>
    <n v="-0.57499999999999996"/>
    <n v="-1"/>
    <n v="0"/>
    <s v="NA"/>
    <n v="0"/>
    <x v="368"/>
    <n v="0"/>
    <n v="0.51749999999999996"/>
    <n v="-0.60375000000000001"/>
    <n v="5.7499999999999996E-2"/>
    <n v="2.8750000000000053E-2"/>
  </r>
  <r>
    <x v="5"/>
    <s v="air france destination"/>
    <s v="Standard"/>
    <s v="Unassigned"/>
    <s v="Unassigned"/>
    <s v="Position 2-5 Bid Strategy"/>
    <n v="0.125"/>
    <n v="2"/>
    <n v="0.57499999999999996"/>
    <n v="0.28749999999999998"/>
    <n v="122"/>
    <n v="1.63934426229508E-2"/>
    <n v="1.73688524590164"/>
    <n v="0"/>
    <n v="0"/>
    <n v="0"/>
    <n v="0.57499999999999996"/>
    <n v="-0.57499999999999996"/>
    <n v="-1"/>
    <n v="0"/>
    <s v="NA"/>
    <n v="0"/>
    <x v="368"/>
    <n v="0"/>
    <n v="0.51749999999999996"/>
    <n v="-0.60375000000000001"/>
    <n v="5.7499999999999996E-2"/>
    <n v="2.8750000000000053E-2"/>
  </r>
  <r>
    <x v="5"/>
    <s v="discounted flight paris"/>
    <s v="Standard"/>
    <s v="Unassigned"/>
    <s v="Unassigned"/>
    <s v="Position 2-5 Bid Strategy"/>
    <n v="0.125"/>
    <n v="1"/>
    <n v="0.6"/>
    <n v="0.6"/>
    <n v="18"/>
    <n v="5.5555555555555601E-2"/>
    <n v="2.6722222222222198"/>
    <n v="0"/>
    <n v="0"/>
    <n v="0"/>
    <n v="0.6"/>
    <n v="-0.6"/>
    <n v="-1"/>
    <n v="0"/>
    <s v="NA"/>
    <n v="0"/>
    <x v="368"/>
    <n v="0"/>
    <n v="0.54"/>
    <n v="-0.63"/>
    <n v="5.9999999999999942E-2"/>
    <n v="3.0000000000000027E-2"/>
  </r>
  <r>
    <x v="5"/>
    <s v="airfare business class discount international"/>
    <s v="Standard"/>
    <s v="Unassigned"/>
    <s v="Unassigned"/>
    <s v="Position 5-10 Bid Strategy"/>
    <n v="0.125"/>
    <n v="2"/>
    <n v="0.63749999999999996"/>
    <n v="0.31874999999999998"/>
    <n v="76"/>
    <n v="2.6315789473684199E-2"/>
    <n v="2.2236842105263199"/>
    <n v="0"/>
    <n v="0"/>
    <n v="0"/>
    <n v="0.63749999999999996"/>
    <n v="-0.63749999999999996"/>
    <n v="-1"/>
    <n v="0"/>
    <s v="NA"/>
    <n v="0"/>
    <x v="368"/>
    <n v="0"/>
    <n v="0.57374999999999998"/>
    <n v="-0.66937499999999994"/>
    <n v="6.3749999999999973E-2"/>
    <n v="3.1874999999999987E-2"/>
  </r>
  <r>
    <x v="5"/>
    <s v="greece fares"/>
    <s v="Standard"/>
    <s v="Unassigned"/>
    <s v="Unassigned"/>
    <s v="Position 5-10 Bid Strategy"/>
    <n v="0.125"/>
    <n v="3"/>
    <n v="0.64999998749999999"/>
    <n v="0.2166666625"/>
    <n v="101"/>
    <n v="2.9702970297029698E-2"/>
    <n v="2.4762376237623802"/>
    <n v="0"/>
    <n v="0"/>
    <n v="0"/>
    <n v="0.64999998749999999"/>
    <n v="-0.64999998749999999"/>
    <n v="-1"/>
    <n v="0"/>
    <s v="NA"/>
    <n v="0"/>
    <x v="368"/>
    <n v="0"/>
    <n v="0.58499998875000003"/>
    <n v="-0.68249998687500002"/>
    <n v="6.4999998749999954E-2"/>
    <n v="3.2499999375000033E-2"/>
  </r>
  <r>
    <x v="5"/>
    <s v="air plan ticket"/>
    <s v="Standard"/>
    <s v="Unassigned"/>
    <s v="Unassigned"/>
    <s v="Position 5-10 Bid Strategy"/>
    <n v="0.125"/>
    <n v="4"/>
    <n v="0.82499999999999996"/>
    <n v="0.20624999999999999"/>
    <n v="98"/>
    <n v="4.08163265306122E-2"/>
    <n v="2.08469387755102"/>
    <n v="0"/>
    <n v="0"/>
    <n v="0"/>
    <n v="0.82499999999999996"/>
    <n v="-0.82499999999999996"/>
    <n v="-1"/>
    <n v="0"/>
    <s v="NA"/>
    <n v="0"/>
    <x v="368"/>
    <n v="0"/>
    <n v="0.74249999999999994"/>
    <n v="-0.86624999999999996"/>
    <n v="8.2500000000000018E-2"/>
    <n v="4.1250000000000009E-2"/>
  </r>
  <r>
    <x v="5"/>
    <s v="charles de gaulle international airport"/>
    <s v="Standard"/>
    <s v="Unassigned"/>
    <s v="Unassigned"/>
    <s v="Position 2-5 Bid Strategy"/>
    <n v="0.125"/>
    <n v="3"/>
    <n v="0.82499999999999996"/>
    <n v="0.27500000000000002"/>
    <n v="527"/>
    <n v="5.6925996204933603E-3"/>
    <n v="2.2129032258064498"/>
    <n v="0"/>
    <n v="0"/>
    <n v="0"/>
    <n v="0.82499999999999996"/>
    <n v="-0.82499999999999996"/>
    <n v="-1"/>
    <n v="0"/>
    <s v="NA"/>
    <n v="0"/>
    <x v="368"/>
    <n v="0"/>
    <n v="0.74249999999999994"/>
    <n v="-0.86624999999999996"/>
    <n v="8.2500000000000018E-2"/>
    <n v="4.1250000000000009E-2"/>
  </r>
  <r>
    <x v="5"/>
    <s v="air france site"/>
    <s v="Standard"/>
    <s v="Unassigned"/>
    <s v="Unassigned"/>
    <s v="Position 2-5 Bid Strategy"/>
    <n v="0.125"/>
    <n v="2"/>
    <n v="0.83750000000000002"/>
    <n v="0.41875000000000001"/>
    <n v="144"/>
    <n v="1.38888888888889E-2"/>
    <n v="3.1187499999999999"/>
    <n v="0"/>
    <n v="0"/>
    <n v="0"/>
    <n v="0.83750000000000002"/>
    <n v="-0.83750000000000002"/>
    <n v="-1"/>
    <n v="0"/>
    <s v="NA"/>
    <n v="0"/>
    <x v="368"/>
    <n v="0"/>
    <n v="0.75375000000000003"/>
    <n v="-0.87937500000000002"/>
    <n v="8.3749999999999991E-2"/>
    <n v="4.1874999999999996E-2"/>
  </r>
  <r>
    <x v="5"/>
    <s v="cheapest flight to france"/>
    <s v="Standard"/>
    <s v="Unassigned"/>
    <s v="Unassigned"/>
    <s v="Position 2-5 Bid Strategy"/>
    <n v="0.125"/>
    <n v="1"/>
    <n v="0.83750000000000002"/>
    <n v="0.83750000000000002"/>
    <n v="106"/>
    <n v="9.4339622641509396E-3"/>
    <n v="4.7141509433962296"/>
    <n v="0"/>
    <n v="0"/>
    <n v="0"/>
    <n v="0.83750000000000002"/>
    <n v="-0.83750000000000002"/>
    <n v="-1"/>
    <n v="0"/>
    <s v="NA"/>
    <n v="0"/>
    <x v="368"/>
    <n v="0"/>
    <n v="0.75375000000000003"/>
    <n v="-0.87937500000000002"/>
    <n v="8.3749999999999991E-2"/>
    <n v="4.1874999999999996E-2"/>
  </r>
  <r>
    <x v="5"/>
    <s v="air france air line"/>
    <s v="Standard"/>
    <s v="Unassigned"/>
    <s v="Unassigned"/>
    <s v="Position 2-5 Bid Strategy"/>
    <n v="0.125"/>
    <n v="2"/>
    <n v="0.9"/>
    <n v="0.45"/>
    <n v="108"/>
    <n v="1.85185185185185E-2"/>
    <n v="5.8324074074074099"/>
    <n v="0"/>
    <n v="0"/>
    <n v="0"/>
    <n v="0.9"/>
    <n v="-0.9"/>
    <n v="-1"/>
    <n v="0"/>
    <s v="NA"/>
    <n v="0"/>
    <x v="368"/>
    <n v="0"/>
    <n v="0.81"/>
    <n v="-0.94500000000000006"/>
    <n v="8.9999999999999969E-2"/>
    <n v="4.500000000000004E-2"/>
  </r>
  <r>
    <x v="5"/>
    <s v="jfk to athens"/>
    <s v="Standard"/>
    <s v="Unassigned"/>
    <s v="Unassigned"/>
    <s v="Position 5-10 Bid Strategy"/>
    <n v="0.125"/>
    <n v="3"/>
    <n v="0.9375"/>
    <n v="0.3125"/>
    <n v="50"/>
    <n v="0.06"/>
    <n v="1.58"/>
    <n v="0"/>
    <n v="0"/>
    <n v="0"/>
    <n v="0.9375"/>
    <n v="-0.9375"/>
    <n v="-1"/>
    <n v="0"/>
    <s v="NA"/>
    <n v="0"/>
    <x v="368"/>
    <n v="0"/>
    <n v="0.84375"/>
    <n v="-0.984375"/>
    <n v="9.375E-2"/>
    <n v="4.6875E-2"/>
  </r>
  <r>
    <x v="5"/>
    <s v="air booking"/>
    <s v="Standard"/>
    <s v="Unassigned"/>
    <s v="Unassigned"/>
    <s v="Position 5-10 Bid Strategy"/>
    <n v="0.125"/>
    <n v="3"/>
    <n v="0.96249997500000006"/>
    <n v="0.320833325"/>
    <n v="295"/>
    <n v="1.01694915254237E-2"/>
    <n v="2.0905084745762701"/>
    <n v="0"/>
    <n v="0"/>
    <n v="0"/>
    <n v="0.96249997500000006"/>
    <n v="-0.96249997500000006"/>
    <n v="-1"/>
    <n v="0"/>
    <s v="NA"/>
    <n v="0"/>
    <x v="368"/>
    <n v="0"/>
    <n v="0.8662499775000001"/>
    <n v="-1.0106249737500002"/>
    <n v="9.6249997499999962E-2"/>
    <n v="4.8124998750000092E-2"/>
  </r>
  <r>
    <x v="5"/>
    <s v="international airfare rate"/>
    <s v="Standard"/>
    <s v="Unassigned"/>
    <s v="Unassigned"/>
    <s v="Position 5-10 Bid Strategy"/>
    <n v="0.125"/>
    <n v="1"/>
    <n v="1"/>
    <n v="1"/>
    <n v="115"/>
    <n v="8.6956521739130401E-3"/>
    <n v="3.2982608695652198"/>
    <n v="0"/>
    <n v="0"/>
    <n v="0"/>
    <n v="1"/>
    <n v="-1"/>
    <n v="-1"/>
    <n v="0"/>
    <s v="NA"/>
    <n v="0"/>
    <x v="368"/>
    <n v="0"/>
    <n v="0.9"/>
    <n v="-1.05"/>
    <n v="9.9999999999999978E-2"/>
    <n v="5.0000000000000044E-2"/>
  </r>
  <r>
    <x v="5"/>
    <s v="airplane tiket"/>
    <s v="Standard"/>
    <s v="Unassigned"/>
    <s v="Unassigned"/>
    <s v="Position 5-10 Bid Strategy"/>
    <n v="0.125"/>
    <n v="2"/>
    <n v="1.125"/>
    <n v="0.5625"/>
    <n v="59"/>
    <n v="3.3898305084745804E-2"/>
    <n v="1.7542372881355901"/>
    <n v="0"/>
    <n v="0"/>
    <n v="0"/>
    <n v="1.125"/>
    <n v="-1.125"/>
    <n v="-1"/>
    <n v="0"/>
    <s v="NA"/>
    <n v="0"/>
    <x v="368"/>
    <n v="0"/>
    <n v="1.0125"/>
    <n v="-1.1812500000000001"/>
    <n v="0.11250000000000004"/>
    <n v="5.6250000000000133E-2"/>
  </r>
  <r>
    <x v="5"/>
    <s v="washington to paris"/>
    <s v="Standard"/>
    <s v="Unassigned"/>
    <s v="Unassigned"/>
    <s v="Position 2-5 Bid Strategy"/>
    <n v="0.125"/>
    <n v="2"/>
    <n v="1.125"/>
    <n v="0.5625"/>
    <n v="194"/>
    <n v="1.03092783505155E-2"/>
    <n v="3.1469072164948502"/>
    <n v="0"/>
    <n v="0"/>
    <n v="0"/>
    <n v="1.125"/>
    <n v="-1.125"/>
    <n v="-1"/>
    <n v="0"/>
    <s v="NA"/>
    <n v="0"/>
    <x v="368"/>
    <n v="0"/>
    <n v="1.0125"/>
    <n v="-1.1812500000000001"/>
    <n v="0.11250000000000004"/>
    <n v="5.6250000000000133E-2"/>
  </r>
  <r>
    <x v="5"/>
    <s v="airfrance ca"/>
    <s v="Standard"/>
    <s v="Unassigned"/>
    <s v="Unassigned"/>
    <s v="Position 2-5 Bid Strategy"/>
    <n v="0.125"/>
    <n v="10"/>
    <n v="1.25"/>
    <n v="0.125"/>
    <n v="329"/>
    <n v="3.0395136778115499E-2"/>
    <n v="1.4841945288753799"/>
    <n v="0"/>
    <n v="0"/>
    <n v="0"/>
    <n v="1.25"/>
    <n v="-1.25"/>
    <n v="-1"/>
    <n v="0"/>
    <s v="NA"/>
    <n v="0"/>
    <x v="368"/>
    <n v="0"/>
    <n v="1.125"/>
    <n v="-1.3125"/>
    <n v="0.125"/>
    <n v="6.25E-2"/>
  </r>
  <r>
    <x v="5"/>
    <s v="nuremberg ticket"/>
    <s v="Advanced"/>
    <s v="Unassigned"/>
    <s v="Unassigned"/>
    <s v="Position 5-10 Bid Strategy"/>
    <n v="0.125"/>
    <n v="1"/>
    <n v="1.2625"/>
    <n v="1.2625"/>
    <n v="55"/>
    <n v="1.8181818181818198E-2"/>
    <n v="1.78909090909091"/>
    <n v="0"/>
    <n v="0"/>
    <n v="0"/>
    <n v="1.2625"/>
    <n v="-1.2625"/>
    <n v="-1"/>
    <n v="0"/>
    <s v="NA"/>
    <n v="0"/>
    <x v="368"/>
    <n v="0"/>
    <n v="1.13625"/>
    <n v="-1.3256250000000001"/>
    <n v="0.12624999999999997"/>
    <n v="6.3125000000000098E-2"/>
  </r>
  <r>
    <x v="5"/>
    <s v="orlando to paris"/>
    <s v="Standard"/>
    <s v="Unassigned"/>
    <s v="Unassigned"/>
    <s v="Position 2-5 Bid Strategy"/>
    <n v="0.125"/>
    <n v="2"/>
    <n v="1.2625"/>
    <n v="0.63124999999999998"/>
    <n v="107"/>
    <n v="1.86915887850467E-2"/>
    <n v="2.9168224299065399"/>
    <n v="0"/>
    <n v="0"/>
    <n v="0"/>
    <n v="1.2625"/>
    <n v="-1.2625"/>
    <n v="-1"/>
    <n v="0"/>
    <s v="NA"/>
    <n v="0"/>
    <x v="368"/>
    <n v="0"/>
    <n v="1.13625"/>
    <n v="-1.3256250000000001"/>
    <n v="0.12624999999999997"/>
    <n v="6.3125000000000098E-2"/>
  </r>
  <r>
    <x v="5"/>
    <s v="ny to greece"/>
    <s v="Standard"/>
    <s v="Unassigned"/>
    <s v="Unassigned"/>
    <s v="Position 5-10 Bid Strategy"/>
    <n v="0.125"/>
    <n v="3"/>
    <n v="1.3249999875"/>
    <n v="0.44166666249999997"/>
    <n v="1728"/>
    <n v="1.7361111111111099E-3"/>
    <n v="2.2335069444444402"/>
    <n v="0"/>
    <n v="0"/>
    <n v="0"/>
    <n v="1.3249999875"/>
    <n v="-1.3249999875"/>
    <n v="-1"/>
    <n v="0"/>
    <s v="NA"/>
    <n v="0"/>
    <x v="368"/>
    <n v="0"/>
    <n v="1.1924999887500001"/>
    <n v="-1.3912499868750001"/>
    <n v="0.13249999874999996"/>
    <n v="6.624999937500009E-2"/>
  </r>
  <r>
    <x v="5"/>
    <s v="cheap airline ticket to england"/>
    <s v="Advanced"/>
    <s v="Unassigned"/>
    <s v="Unassigned"/>
    <s v="Position 5-10 Bid Strategy"/>
    <n v="0.125"/>
    <n v="3"/>
    <n v="1.425"/>
    <n v="0.47499999999999998"/>
    <n v="131"/>
    <n v="2.2900763358778602E-2"/>
    <n v="4.0832061068702297"/>
    <n v="0"/>
    <n v="0"/>
    <n v="0"/>
    <n v="1.425"/>
    <n v="-1.425"/>
    <n v="-1"/>
    <n v="0"/>
    <s v="NA"/>
    <n v="0"/>
    <x v="368"/>
    <n v="0"/>
    <n v="1.2825"/>
    <n v="-1.4962500000000001"/>
    <n v="0.14250000000000007"/>
    <n v="7.1250000000000036E-2"/>
  </r>
  <r>
    <x v="5"/>
    <s v="air france special"/>
    <s v="Standard"/>
    <s v="Unassigned"/>
    <s v="Unassigned"/>
    <s v="Position 2-5 Bid Strategy"/>
    <n v="0.125"/>
    <n v="4"/>
    <n v="1.5"/>
    <n v="0.375"/>
    <n v="36"/>
    <n v="0.11111111111111099"/>
    <n v="2.6111111111111098"/>
    <n v="0"/>
    <n v="0"/>
    <n v="0"/>
    <n v="1.5"/>
    <n v="-1.5"/>
    <n v="-1"/>
    <n v="0"/>
    <s v="NA"/>
    <n v="0"/>
    <x v="368"/>
    <n v="0"/>
    <n v="1.35"/>
    <n v="-1.5750000000000002"/>
    <n v="0.14999999999999991"/>
    <n v="7.5000000000000178E-2"/>
  </r>
  <r>
    <x v="5"/>
    <s v="airplanetickets"/>
    <s v="Standard"/>
    <s v="Unassigned"/>
    <s v="Unassigned"/>
    <s v="Position 5-10 Bid Strategy"/>
    <n v="0.125"/>
    <n v="5"/>
    <n v="1.6"/>
    <n v="0.32"/>
    <n v="480"/>
    <n v="1.0416666666666701E-2"/>
    <n v="2.2822916666666702"/>
    <n v="0"/>
    <n v="0"/>
    <n v="0"/>
    <n v="1.6"/>
    <n v="-1.6"/>
    <n v="-1"/>
    <n v="0"/>
    <s v="NA"/>
    <n v="0"/>
    <x v="368"/>
    <n v="0"/>
    <n v="1.4400000000000002"/>
    <n v="-1.6800000000000002"/>
    <n v="0.15999999999999992"/>
    <n v="8.0000000000000071E-2"/>
  </r>
  <r>
    <x v="5"/>
    <s v="paris france info"/>
    <s v="Standard"/>
    <s v="Unassigned"/>
    <s v="Unassigned"/>
    <s v="Position 2-5 Bid Strategy"/>
    <n v="0.125"/>
    <n v="1"/>
    <n v="1.8875"/>
    <n v="1.8875"/>
    <n v="801"/>
    <n v="1.24843945068664E-3"/>
    <n v="4.4942571785268397"/>
    <n v="0"/>
    <n v="0"/>
    <n v="0"/>
    <n v="1.8875"/>
    <n v="-1.8875"/>
    <n v="-1"/>
    <n v="0"/>
    <s v="NA"/>
    <n v="0"/>
    <x v="368"/>
    <n v="0"/>
    <n v="1.69875"/>
    <n v="-1.9818750000000001"/>
    <n v="0.18874999999999997"/>
    <n v="9.4375000000000098E-2"/>
  </r>
  <r>
    <x v="5"/>
    <s v="cheap flight from paris"/>
    <s v="Standard"/>
    <s v="Unassigned"/>
    <s v="Unassigned"/>
    <s v="Position 2-5 Bid Strategy"/>
    <n v="0.125"/>
    <n v="2"/>
    <n v="2.1875"/>
    <n v="1.09375"/>
    <n v="266"/>
    <n v="7.5187969924811991E-3"/>
    <n v="2.49586466165414"/>
    <n v="0"/>
    <n v="0"/>
    <n v="0"/>
    <n v="2.1875"/>
    <n v="-2.1875"/>
    <n v="-1"/>
    <n v="0"/>
    <s v="NA"/>
    <n v="0"/>
    <x v="368"/>
    <n v="0"/>
    <n v="1.96875"/>
    <n v="-2.296875"/>
    <n v="0.21875"/>
    <n v="0.109375"/>
  </r>
  <r>
    <x v="5"/>
    <s v="air fly ticket"/>
    <s v="Standard"/>
    <s v="Unassigned"/>
    <s v="Unassigned"/>
    <s v="Position 5-10 Bid Strategy"/>
    <n v="0.125"/>
    <n v="6"/>
    <n v="2.4750000000000001"/>
    <n v="0.41249999999999998"/>
    <n v="205"/>
    <n v="2.9268292682926803E-2"/>
    <n v="3.84829268292683"/>
    <n v="0"/>
    <n v="0"/>
    <n v="0"/>
    <n v="2.4750000000000001"/>
    <n v="-2.4750000000000001"/>
    <n v="-1"/>
    <n v="0"/>
    <s v="NA"/>
    <n v="0"/>
    <x v="368"/>
    <n v="0"/>
    <n v="2.2275"/>
    <n v="-2.5987500000000003"/>
    <n v="0.24750000000000005"/>
    <n v="0.12375000000000025"/>
  </r>
  <r>
    <x v="5"/>
    <s v="airplane book"/>
    <s v="Standard"/>
    <s v="Unassigned"/>
    <s v="Unassigned"/>
    <s v="Position 5-10 Bid Strategy"/>
    <n v="0.125"/>
    <n v="3"/>
    <n v="2.987499975"/>
    <n v="0.99583332499999999"/>
    <n v="388"/>
    <n v="7.7319587628865991E-3"/>
    <n v="2.7567010309278399"/>
    <n v="0"/>
    <n v="0"/>
    <n v="0"/>
    <n v="2.987499975"/>
    <n v="-2.987499975"/>
    <n v="-1"/>
    <n v="0"/>
    <s v="NA"/>
    <n v="0"/>
    <x v="368"/>
    <n v="0"/>
    <n v="2.6887499775000001"/>
    <n v="-3.1368749737499999"/>
    <n v="0.29874999749999986"/>
    <n v="0.14937499874999993"/>
  </r>
  <r>
    <x v="5"/>
    <s v="new york to athens"/>
    <s v="Standard"/>
    <s v="Unassigned"/>
    <s v="Unassigned"/>
    <s v="Position 5-10 Bid Strategy"/>
    <n v="0.125"/>
    <n v="5"/>
    <n v="3.25"/>
    <n v="0.65"/>
    <n v="2168"/>
    <n v="2.3062730627306303E-3"/>
    <n v="2.16674354243542"/>
    <n v="0"/>
    <n v="0"/>
    <n v="0"/>
    <n v="3.25"/>
    <n v="-3.25"/>
    <n v="-1"/>
    <n v="0"/>
    <s v="NA"/>
    <n v="0"/>
    <x v="368"/>
    <n v="0"/>
    <n v="2.9250000000000003"/>
    <n v="-3.4125000000000001"/>
    <n v="0.32499999999999973"/>
    <n v="0.16250000000000009"/>
  </r>
  <r>
    <x v="5"/>
    <s v="cheap flight greece new york"/>
    <s v="Standard"/>
    <s v="Unassigned"/>
    <s v="Unassigned"/>
    <s v="Position 5-10 Bid Strategy"/>
    <n v="0.125"/>
    <n v="3"/>
    <n v="3.3249999749999999"/>
    <n v="1.108333325"/>
    <n v="102"/>
    <n v="2.9411764705882401E-2"/>
    <n v="1.30294117647059"/>
    <n v="0"/>
    <n v="0"/>
    <n v="0"/>
    <n v="3.3249999749999999"/>
    <n v="-3.3249999749999999"/>
    <n v="-1"/>
    <n v="0"/>
    <s v="NA"/>
    <n v="0"/>
    <x v="368"/>
    <n v="0"/>
    <n v="2.9924999775000001"/>
    <n v="-3.49124997375"/>
    <n v="0.33249999749999981"/>
    <n v="0.16624999875000013"/>
  </r>
  <r>
    <x v="5"/>
    <s v="french air"/>
    <s v="Standard"/>
    <s v="Unassigned"/>
    <s v="Unassigned"/>
    <s v="Position 2-5 Bid Strategy"/>
    <n v="0.125"/>
    <n v="15"/>
    <n v="3.7749999375000005"/>
    <n v="0.25166666250000003"/>
    <n v="556"/>
    <n v="2.6978417266187101E-2"/>
    <n v="2.48525179856115"/>
    <n v="0"/>
    <n v="0"/>
    <n v="0"/>
    <n v="3.7749999375000005"/>
    <n v="-3.7749999375000005"/>
    <n v="-1"/>
    <n v="0"/>
    <s v="NA"/>
    <n v="0"/>
    <x v="368"/>
    <n v="0"/>
    <n v="3.3974999437500006"/>
    <n v="-3.9637499343750009"/>
    <n v="0.37749999374999987"/>
    <n v="0.18874999687500038"/>
  </r>
  <r>
    <x v="5"/>
    <s v="san diego to paris"/>
    <s v="Standard"/>
    <s v="Unassigned"/>
    <s v="Unassigned"/>
    <s v="Position 2-5 Bid Strategy"/>
    <n v="0.125"/>
    <n v="5"/>
    <n v="4.2750000000000004"/>
    <n v="0.85499999999999998"/>
    <n v="199"/>
    <n v="2.5125628140703501E-2"/>
    <n v="4.1105527638190997"/>
    <n v="0"/>
    <n v="0"/>
    <n v="0"/>
    <n v="4.2750000000000004"/>
    <n v="-4.2750000000000004"/>
    <n v="-1"/>
    <n v="0"/>
    <s v="NA"/>
    <n v="0"/>
    <x v="368"/>
    <n v="0"/>
    <n v="3.8475000000000006"/>
    <n v="-4.4887500000000005"/>
    <n v="0.42749999999999977"/>
    <n v="0.21375000000000011"/>
  </r>
  <r>
    <x v="5"/>
    <s v="chicago to paris"/>
    <s v="Standard"/>
    <s v="Unassigned"/>
    <s v="Unassigned"/>
    <s v="Position 2-5 Bid Strategy"/>
    <n v="0.125"/>
    <n v="6"/>
    <n v="4.4249999999999998"/>
    <n v="0.73750000000000004"/>
    <n v="759"/>
    <n v="7.9051383399209498E-3"/>
    <n v="5.5376811594202904"/>
    <n v="0"/>
    <n v="0"/>
    <n v="0"/>
    <n v="4.4249999999999998"/>
    <n v="-4.4249999999999998"/>
    <n v="-1"/>
    <n v="0"/>
    <s v="NA"/>
    <n v="0"/>
    <x v="368"/>
    <n v="0"/>
    <n v="3.9824999999999999"/>
    <n v="-4.6462500000000002"/>
    <n v="0.44249999999999989"/>
    <n v="0.22125000000000039"/>
  </r>
  <r>
    <x v="5"/>
    <s v="lowest fare to paris"/>
    <s v="Standard"/>
    <s v="Unassigned"/>
    <s v="Unassigned"/>
    <s v="Position 2-5 Bid Strategy"/>
    <n v="0.125"/>
    <n v="5"/>
    <n v="6"/>
    <n v="1.2"/>
    <n v="42"/>
    <n v="0.119047619047619"/>
    <n v="4.1166666666666698"/>
    <n v="0"/>
    <n v="0"/>
    <n v="0"/>
    <n v="6"/>
    <n v="-6"/>
    <n v="-1"/>
    <n v="0"/>
    <s v="NA"/>
    <n v="0"/>
    <x v="368"/>
    <n v="0"/>
    <n v="5.4"/>
    <n v="-6.3000000000000007"/>
    <n v="0.59999999999999964"/>
    <n v="0.30000000000000071"/>
  </r>
  <r>
    <x v="5"/>
    <s v="air ticket direct"/>
    <s v="Standard"/>
    <s v="Unassigned"/>
    <s v="Unassigned"/>
    <s v="Position 5-10 Bid Strategy"/>
    <n v="0.125"/>
    <n v="4"/>
    <n v="7.9375"/>
    <n v="1.984375"/>
    <n v="240"/>
    <n v="1.6666666666666701E-2"/>
    <n v="3.1458333333333299"/>
    <n v="0"/>
    <n v="0"/>
    <n v="0"/>
    <n v="7.9375"/>
    <n v="-7.9375"/>
    <n v="-1"/>
    <n v="0"/>
    <s v="NA"/>
    <n v="0"/>
    <x v="368"/>
    <n v="0"/>
    <n v="7.1437499999999998"/>
    <n v="-8.3343749999999996"/>
    <n v="0.79375000000000018"/>
    <n v="0.39687499999999964"/>
  </r>
  <r>
    <x v="5"/>
    <s v="airway ticket"/>
    <s v="Standard"/>
    <s v="Unassigned"/>
    <s v="Unassigned"/>
    <s v="Position 5-10 Bid Strategy"/>
    <n v="0.125"/>
    <n v="46"/>
    <n v="9.9124997500000003"/>
    <n v="0.215489125"/>
    <n v="2052"/>
    <n v="2.2417153996101401E-2"/>
    <n v="2.07889863547758"/>
    <n v="0"/>
    <n v="0"/>
    <n v="0"/>
    <n v="9.9124997500000003"/>
    <n v="-9.9124997500000003"/>
    <n v="-1"/>
    <n v="0"/>
    <s v="NA"/>
    <n v="0"/>
    <x v="368"/>
    <n v="0"/>
    <n v="8.9212497749999997"/>
    <n v="-10.408124737500001"/>
    <n v="0.99124997500000056"/>
    <n v="0.49562498750000117"/>
  </r>
  <r>
    <x v="3"/>
    <s v="paris degaulle airport"/>
    <s v="Advanced"/>
    <s v="Unassigned"/>
    <s v="Unassigned"/>
    <s v="Position 1-2 Target"/>
    <n v="0.13750000000000001"/>
    <n v="1"/>
    <n v="0.23749999999999999"/>
    <n v="0.23749999999999999"/>
    <n v="402"/>
    <n v="2.4875621890547302E-3"/>
    <n v="1.6470149253731301"/>
    <n v="0"/>
    <n v="0"/>
    <n v="0"/>
    <n v="0.23749999999999999"/>
    <n v="-0.23749999999999999"/>
    <n v="-1"/>
    <n v="0"/>
    <s v="NA"/>
    <n v="0"/>
    <x v="368"/>
    <n v="0"/>
    <n v="0.21375"/>
    <n v="-0.24937499999999999"/>
    <n v="2.3749999999999993E-2"/>
    <n v="1.1874999999999997E-2"/>
  </r>
  <r>
    <x v="3"/>
    <s v="agen flight"/>
    <s v="Standard"/>
    <s v="Unassigned"/>
    <s v="Unassigned"/>
    <s v="Position 1-2 Target"/>
    <n v="0.13750000000000001"/>
    <n v="2"/>
    <n v="0.26250000000000001"/>
    <n v="0.13125000000000001"/>
    <n v="208"/>
    <n v="9.6153846153846194E-3"/>
    <n v="1.7100961538461501"/>
    <n v="0"/>
    <n v="0"/>
    <n v="0"/>
    <n v="0.26250000000000001"/>
    <n v="-0.26250000000000001"/>
    <n v="-1"/>
    <n v="0"/>
    <s v="NA"/>
    <n v="0"/>
    <x v="368"/>
    <n v="0"/>
    <n v="0.23625000000000002"/>
    <n v="-0.27562500000000001"/>
    <n v="2.6249999999999996E-2"/>
    <n v="1.3124999999999998E-2"/>
  </r>
  <r>
    <x v="3"/>
    <s v="charles de gaulle france"/>
    <s v="Standard"/>
    <s v="Unassigned"/>
    <s v="Unassigned"/>
    <s v="Position 1-2 Target"/>
    <n v="0.13750000000000001"/>
    <n v="2"/>
    <n v="0.27500000000000002"/>
    <n v="0.13750000000000001"/>
    <n v="230"/>
    <n v="8.6956521739130401E-3"/>
    <n v="2.9095652173912998"/>
    <n v="0"/>
    <n v="0"/>
    <n v="0"/>
    <n v="0.27500000000000002"/>
    <n v="-0.27500000000000002"/>
    <n v="-1"/>
    <n v="0"/>
    <s v="NA"/>
    <n v="0"/>
    <x v="368"/>
    <n v="0"/>
    <n v="0.24750000000000003"/>
    <n v="-0.28875000000000006"/>
    <n v="2.7499999999999997E-2"/>
    <n v="1.375000000000004E-2"/>
  </r>
  <r>
    <x v="3"/>
    <s v="aeroport de roissy"/>
    <s v="Advanced"/>
    <s v="Unassigned"/>
    <s v="Unassigned"/>
    <s v="Position 1-2 Target"/>
    <n v="0.13750000000000001"/>
    <n v="2"/>
    <n v="0.51249999999999996"/>
    <n v="0.25624999999999998"/>
    <n v="452"/>
    <n v="4.4247787610619503E-3"/>
    <n v="1.8471238938053101"/>
    <n v="0"/>
    <n v="0"/>
    <n v="0"/>
    <n v="0.51249999999999996"/>
    <n v="-0.51249999999999996"/>
    <n v="-1"/>
    <n v="0"/>
    <s v="NA"/>
    <n v="0"/>
    <x v="368"/>
    <n v="0"/>
    <n v="0.46124999999999999"/>
    <n v="-0.53812499999999996"/>
    <n v="5.1249999999999962E-2"/>
    <n v="2.5625000000000009E-2"/>
  </r>
  <r>
    <x v="3"/>
    <s v="france round trip ticket"/>
    <s v="Advanced"/>
    <s v="Unassigned"/>
    <s v="Unassigned"/>
    <s v="Position 1-2 Target"/>
    <n v="0.13750000000000001"/>
    <n v="3"/>
    <n v="1.299999975"/>
    <n v="0.43333332499999999"/>
    <n v="391"/>
    <n v="7.6726342710997401E-3"/>
    <n v="2.2122762148337598"/>
    <n v="0"/>
    <n v="0"/>
    <n v="0"/>
    <n v="1.299999975"/>
    <n v="-1.299999975"/>
    <n v="-1"/>
    <n v="0"/>
    <s v="NA"/>
    <n v="0"/>
    <x v="368"/>
    <n v="0"/>
    <n v="1.1699999775000001"/>
    <n v="-1.36499997375"/>
    <n v="0.12999999749999991"/>
    <n v="6.4999998750000065E-2"/>
  </r>
  <r>
    <x v="3"/>
    <s v="carcassonne flight"/>
    <s v="Standard"/>
    <s v="Unassigned"/>
    <s v="Unassigned"/>
    <s v="Position 1-2 Target"/>
    <n v="0.13750000000000001"/>
    <n v="9"/>
    <n v="1.8374999624999999"/>
    <n v="0.20416666249999998"/>
    <n v="560"/>
    <n v="1.6071428571428601E-2"/>
    <n v="2.3298214285714298"/>
    <n v="0"/>
    <n v="0"/>
    <n v="0"/>
    <n v="1.8374999624999999"/>
    <n v="-1.8374999624999999"/>
    <n v="-1"/>
    <n v="0"/>
    <s v="NA"/>
    <n v="0"/>
    <x v="368"/>
    <n v="0"/>
    <n v="1.6537499662499999"/>
    <n v="-1.9293749606249999"/>
    <n v="0.18374999624999999"/>
    <n v="9.1874998124999996E-2"/>
  </r>
  <r>
    <x v="3"/>
    <s v="san francisco to paris flight"/>
    <s v="Advanced"/>
    <s v="Unassigned"/>
    <s v="Unassigned"/>
    <s v="Position 1-2 Target"/>
    <n v="0.13750000000000001"/>
    <n v="12"/>
    <n v="2.7374999999999998"/>
    <n v="0.22812499999999999"/>
    <n v="118"/>
    <n v="0.101694915254237"/>
    <n v="3.64576271186441"/>
    <n v="0"/>
    <n v="0"/>
    <n v="0"/>
    <n v="2.7374999999999998"/>
    <n v="-2.7374999999999998"/>
    <n v="-1"/>
    <n v="0"/>
    <s v="NA"/>
    <n v="0"/>
    <x v="368"/>
    <n v="0"/>
    <n v="2.4637500000000001"/>
    <n v="-2.8743750000000001"/>
    <n v="0.27374999999999972"/>
    <n v="0.1368750000000003"/>
  </r>
  <r>
    <x v="3"/>
    <s v="air france deal"/>
    <s v="Standard"/>
    <s v="Unassigned"/>
    <s v="Unassigned"/>
    <s v="Position 1-2 Target"/>
    <n v="0.13750000000000001"/>
    <n v="12"/>
    <n v="3.8124999000000002"/>
    <n v="0.31770832500000001"/>
    <n v="169"/>
    <n v="7.1005917159763302E-2"/>
    <n v="3.0177514792899398"/>
    <n v="0"/>
    <n v="0"/>
    <n v="0"/>
    <n v="3.8124999000000002"/>
    <n v="-3.8124999000000002"/>
    <n v="-1"/>
    <n v="0"/>
    <s v="NA"/>
    <n v="0"/>
    <x v="368"/>
    <n v="0"/>
    <n v="3.43124991"/>
    <n v="-4.003124895"/>
    <n v="0.38124999000000015"/>
    <n v="0.19062499499999985"/>
  </r>
  <r>
    <x v="3"/>
    <s v="air france holidays"/>
    <s v="Standard"/>
    <s v="Unassigned"/>
    <s v="Unassigned"/>
    <s v="Position 1-2 Target"/>
    <n v="0.13750000000000001"/>
    <n v="28"/>
    <n v="4.7749999499999998"/>
    <n v="0.17053571249999999"/>
    <n v="3169"/>
    <n v="8.8355948248658896E-3"/>
    <n v="1.4735878826128099"/>
    <n v="0"/>
    <n v="0"/>
    <n v="0"/>
    <n v="4.7749999499999998"/>
    <n v="-4.7749999499999998"/>
    <n v="-1"/>
    <n v="0"/>
    <s v="NA"/>
    <n v="0"/>
    <x v="368"/>
    <n v="0"/>
    <n v="4.2974999550000001"/>
    <n v="-5.0137499475"/>
    <n v="0.47749999499999962"/>
    <n v="0.23874999750000026"/>
  </r>
  <r>
    <x v="3"/>
    <s v="cheapest flight to france"/>
    <s v="Advanced"/>
    <s v="Unassigned"/>
    <s v="Unassigned"/>
    <s v="Position 1-2 Target"/>
    <n v="0.13750000000000001"/>
    <n v="9"/>
    <n v="4.8624999749999995"/>
    <n v="0.54027777499999996"/>
    <n v="268"/>
    <n v="3.3582089552238799E-2"/>
    <n v="5.2033582089552199"/>
    <n v="0"/>
    <n v="0"/>
    <n v="0"/>
    <n v="4.8624999749999995"/>
    <n v="-4.8624999749999995"/>
    <n v="-1"/>
    <n v="0"/>
    <s v="NA"/>
    <n v="0"/>
    <x v="368"/>
    <n v="0"/>
    <n v="4.3762499774999997"/>
    <n v="-5.1056249737499995"/>
    <n v="0.48624999749999986"/>
    <n v="0.24312499874999993"/>
  </r>
  <r>
    <x v="3"/>
    <s v="san diego to paris"/>
    <s v="Advanced"/>
    <s v="Unassigned"/>
    <s v="Unassigned"/>
    <s v="Position 1-2 Target"/>
    <n v="0.13750000000000001"/>
    <n v="10"/>
    <n v="5.4625000000000004"/>
    <n v="0.54625000000000001"/>
    <n v="630"/>
    <n v="1.58730158730159E-2"/>
    <n v="2.9660317460317498"/>
    <n v="0"/>
    <n v="0"/>
    <n v="0"/>
    <n v="5.4625000000000004"/>
    <n v="-5.4625000000000004"/>
    <n v="-1"/>
    <n v="0"/>
    <s v="NA"/>
    <n v="0"/>
    <x v="368"/>
    <n v="0"/>
    <n v="4.9162500000000007"/>
    <n v="-5.7356250000000006"/>
    <n v="0.54624999999999968"/>
    <n v="0.27312500000000028"/>
  </r>
  <r>
    <x v="3"/>
    <s v="air france plane ticket"/>
    <s v="Advanced"/>
    <s v="Unassigned"/>
    <s v="Unassigned"/>
    <s v="Position 1-2 Target"/>
    <n v="0.13750000000000001"/>
    <n v="6"/>
    <n v="6.1999999500000005"/>
    <n v="1.0333333250000001"/>
    <n v="280"/>
    <n v="2.1428571428571401E-2"/>
    <n v="1.9139285714285701"/>
    <n v="0"/>
    <n v="0"/>
    <n v="0"/>
    <n v="6.1999999500000005"/>
    <n v="-6.1999999500000005"/>
    <n v="-1"/>
    <n v="0"/>
    <s v="NA"/>
    <n v="0"/>
    <x v="368"/>
    <n v="0"/>
    <n v="5.5799999550000008"/>
    <n v="-6.5099999475000008"/>
    <n v="0.61999999499999969"/>
    <n v="0.30999999750000029"/>
  </r>
  <r>
    <x v="3"/>
    <s v="air france home page"/>
    <s v="Advanced"/>
    <s v="Unassigned"/>
    <s v="Unassigned"/>
    <s v="Position 1-2 Target"/>
    <n v="0.13750000000000001"/>
    <n v="12"/>
    <n v="6.4749998999999994"/>
    <n v="0.53958332499999995"/>
    <n v="334"/>
    <n v="3.59281437125748E-2"/>
    <n v="1.52005988023952"/>
    <n v="0"/>
    <n v="0"/>
    <n v="0"/>
    <n v="6.4749998999999994"/>
    <n v="-6.4749998999999994"/>
    <n v="-1"/>
    <n v="0"/>
    <s v="NA"/>
    <n v="0"/>
    <x v="368"/>
    <n v="0"/>
    <n v="5.8274999099999993"/>
    <n v="-6.7987498949999994"/>
    <n v="0.64749999000000003"/>
    <n v="0.32374999500000001"/>
  </r>
  <r>
    <x v="3"/>
    <s v="air france special"/>
    <s v="Advanced"/>
    <s v="Unassigned"/>
    <s v="Unassigned"/>
    <s v="Position 1-2 Target"/>
    <n v="0.13750000000000001"/>
    <n v="23"/>
    <n v="7.8249999125000009"/>
    <n v="0.34021738750000002"/>
    <n v="228"/>
    <n v="0.10087719298245601"/>
    <n v="2.4991228070175402"/>
    <n v="0"/>
    <n v="0"/>
    <n v="0"/>
    <n v="7.8249999125000009"/>
    <n v="-7.8249999125000009"/>
    <n v="-1"/>
    <n v="0"/>
    <s v="NA"/>
    <n v="0"/>
    <x v="368"/>
    <n v="0"/>
    <n v="7.042499921250001"/>
    <n v="-8.2162499081250004"/>
    <n v="0.78249999124999992"/>
    <n v="0.39124999562499951"/>
  </r>
  <r>
    <x v="5"/>
    <s v="hanover airline"/>
    <s v="Advanced"/>
    <s v="Unassigned"/>
    <s v="Unassigned"/>
    <s v="Position 5-10 Bid Strategy"/>
    <n v="0.13750000000000001"/>
    <n v="1"/>
    <n v="0.125"/>
    <n v="0.125"/>
    <n v="6"/>
    <n v="0.16666666666666699"/>
    <n v="3.6666666666666701"/>
    <n v="0"/>
    <n v="0"/>
    <n v="0"/>
    <n v="0.125"/>
    <n v="-0.125"/>
    <n v="-1"/>
    <n v="0"/>
    <s v="NA"/>
    <n v="0"/>
    <x v="368"/>
    <n v="0"/>
    <n v="0.1125"/>
    <n v="-0.13125000000000001"/>
    <n v="1.2499999999999997E-2"/>
    <n v="6.2500000000000056E-3"/>
  </r>
  <r>
    <x v="5"/>
    <s v="family holiday france"/>
    <s v="Standard"/>
    <s v="Unassigned"/>
    <s v="Unassigned"/>
    <s v="Position 2-5 Bid Strategy"/>
    <n v="0.13750000000000001"/>
    <n v="1"/>
    <n v="0.125"/>
    <n v="0.125"/>
    <n v="379"/>
    <n v="2.6385224274406301E-3"/>
    <n v="2.0788918205804698"/>
    <n v="0"/>
    <n v="0"/>
    <n v="0"/>
    <n v="0.125"/>
    <n v="-0.125"/>
    <n v="-1"/>
    <n v="0"/>
    <s v="NA"/>
    <n v="0"/>
    <x v="368"/>
    <n v="0"/>
    <n v="0.1125"/>
    <n v="-0.13125000000000001"/>
    <n v="1.2499999999999997E-2"/>
    <n v="6.2500000000000056E-3"/>
  </r>
  <r>
    <x v="5"/>
    <s v="houston to madrid"/>
    <s v="Advanced"/>
    <s v="Unassigned"/>
    <s v="Unassigned"/>
    <s v="Position 5-10 Bid Strategy"/>
    <n v="0.13750000000000001"/>
    <n v="1"/>
    <n v="0.13750000000000001"/>
    <n v="0.13750000000000001"/>
    <n v="31"/>
    <n v="3.2258064516128997E-2"/>
    <n v="3.3838709677419399"/>
    <n v="0"/>
    <n v="0"/>
    <n v="0"/>
    <n v="0.13750000000000001"/>
    <n v="-0.13750000000000001"/>
    <n v="-1"/>
    <n v="0"/>
    <s v="NA"/>
    <n v="0"/>
    <x v="368"/>
    <n v="0"/>
    <n v="0.12375000000000001"/>
    <n v="-0.14437500000000003"/>
    <n v="1.3749999999999998E-2"/>
    <n v="6.87500000000002E-3"/>
  </r>
  <r>
    <x v="5"/>
    <s v="air ticket special"/>
    <s v="Standard"/>
    <s v="Unassigned"/>
    <s v="Unassigned"/>
    <s v="Position 5-10 Bid Strategy"/>
    <n v="0.13750000000000001"/>
    <n v="1"/>
    <n v="0.15"/>
    <n v="0.15"/>
    <n v="107"/>
    <n v="9.3457943925233603E-3"/>
    <n v="4.6915887850467302"/>
    <n v="0"/>
    <n v="0"/>
    <n v="0"/>
    <n v="0.15"/>
    <n v="-0.15"/>
    <n v="-1"/>
    <n v="0"/>
    <s v="NA"/>
    <n v="0"/>
    <x v="368"/>
    <n v="0"/>
    <n v="0.13500000000000001"/>
    <n v="-0.1575"/>
    <n v="1.4999999999999986E-2"/>
    <n v="7.5000000000000067E-3"/>
  </r>
  <r>
    <x v="5"/>
    <s v="airline cheap flight international ticket"/>
    <s v="Standard"/>
    <s v="Unassigned"/>
    <s v="Unassigned"/>
    <s v="Position 5-10 Bid Strategy"/>
    <n v="0.13750000000000001"/>
    <n v="1"/>
    <n v="0.23749999999999999"/>
    <n v="0.23749999999999999"/>
    <n v="664"/>
    <n v="1.5060240963855401E-3"/>
    <n v="4.3382530120481899"/>
    <n v="0"/>
    <n v="0"/>
    <n v="0"/>
    <n v="0.23749999999999999"/>
    <n v="-0.23749999999999999"/>
    <n v="-1"/>
    <n v="0"/>
    <s v="NA"/>
    <n v="0"/>
    <x v="368"/>
    <n v="0"/>
    <n v="0.21375"/>
    <n v="-0.24937499999999999"/>
    <n v="2.3749999999999993E-2"/>
    <n v="1.1874999999999997E-2"/>
  </r>
  <r>
    <x v="5"/>
    <s v="airline flight info"/>
    <s v="Standard"/>
    <s v="Unassigned"/>
    <s v="Unassigned"/>
    <s v="Position 5-10 Bid Strategy"/>
    <n v="0.13750000000000001"/>
    <n v="1"/>
    <n v="0.41249999999999998"/>
    <n v="0.41249999999999998"/>
    <n v="536"/>
    <n v="1.8656716417910402E-3"/>
    <n v="5.0389925373134297"/>
    <n v="0"/>
    <n v="0"/>
    <n v="0"/>
    <n v="0.41249999999999998"/>
    <n v="-0.41249999999999998"/>
    <n v="-1"/>
    <n v="0"/>
    <s v="NA"/>
    <n v="0"/>
    <x v="368"/>
    <n v="0"/>
    <n v="0.37124999999999997"/>
    <n v="-0.43312499999999998"/>
    <n v="4.1250000000000009E-2"/>
    <n v="2.0625000000000004E-2"/>
  </r>
  <r>
    <x v="5"/>
    <s v="low cost flight to paris"/>
    <s v="Standard"/>
    <s v="Unassigned"/>
    <s v="Unassigned"/>
    <s v="Position 2-5 Bid Strategy"/>
    <n v="0.13750000000000001"/>
    <n v="1"/>
    <n v="0.57499999999999996"/>
    <n v="0.57499999999999996"/>
    <n v="124"/>
    <n v="8.0645161290322613E-3"/>
    <n v="3.4346774193548399"/>
    <n v="0"/>
    <n v="0"/>
    <n v="0"/>
    <n v="0.57499999999999996"/>
    <n v="-0.57499999999999996"/>
    <n v="-1"/>
    <n v="0"/>
    <s v="NA"/>
    <n v="0"/>
    <x v="368"/>
    <n v="0"/>
    <n v="0.51749999999999996"/>
    <n v="-0.60375000000000001"/>
    <n v="5.7499999999999996E-2"/>
    <n v="2.8750000000000053E-2"/>
  </r>
  <r>
    <x v="5"/>
    <s v="flight france marseille"/>
    <s v="Standard"/>
    <s v="Unassigned"/>
    <s v="Unassigned"/>
    <s v="Position 2-5 Bid Strategy"/>
    <n v="0.13750000000000001"/>
    <n v="2"/>
    <n v="0.63749999999999996"/>
    <n v="0.31874999999999998"/>
    <n v="42"/>
    <n v="4.7619047619047603E-2"/>
    <n v="3.7380952380952399"/>
    <n v="0"/>
    <n v="0"/>
    <n v="0"/>
    <n v="0.63749999999999996"/>
    <n v="-0.63749999999999996"/>
    <n v="-1"/>
    <n v="0"/>
    <s v="NA"/>
    <n v="0"/>
    <x v="368"/>
    <n v="0"/>
    <n v="0.57374999999999998"/>
    <n v="-0.66937499999999994"/>
    <n v="6.3749999999999973E-2"/>
    <n v="3.1874999999999987E-2"/>
  </r>
  <r>
    <x v="5"/>
    <s v="air france travel agent"/>
    <s v="Standard"/>
    <s v="Unassigned"/>
    <s v="Unassigned"/>
    <s v="Position 2-5 Bid Strategy"/>
    <n v="0.13750000000000001"/>
    <n v="2"/>
    <n v="0.67500000000000004"/>
    <n v="0.33750000000000002"/>
    <n v="176"/>
    <n v="1.13636363636364E-2"/>
    <n v="2.63238636363636"/>
    <n v="0"/>
    <n v="0"/>
    <n v="0"/>
    <n v="0.67500000000000004"/>
    <n v="-0.67500000000000004"/>
    <n v="-1"/>
    <n v="0"/>
    <s v="NA"/>
    <n v="0"/>
    <x v="368"/>
    <n v="0"/>
    <n v="0.60750000000000004"/>
    <n v="-0.7087500000000001"/>
    <n v="6.7500000000000004E-2"/>
    <n v="3.3750000000000058E-2"/>
  </r>
  <r>
    <x v="5"/>
    <s v="air fare sales"/>
    <s v="Standard"/>
    <s v="Unassigned"/>
    <s v="Unassigned"/>
    <s v="Position 5-10 Bid Strategy"/>
    <n v="0.13750000000000001"/>
    <n v="2"/>
    <n v="0.7"/>
    <n v="0.35"/>
    <n v="79"/>
    <n v="2.5316455696202497E-2"/>
    <n v="3.08227848101266"/>
    <n v="0"/>
    <n v="0"/>
    <n v="0"/>
    <n v="0.7"/>
    <n v="-0.7"/>
    <n v="-1"/>
    <n v="0"/>
    <s v="NA"/>
    <n v="0"/>
    <x v="368"/>
    <n v="0"/>
    <n v="0.63"/>
    <n v="-0.73499999999999999"/>
    <n v="6.9999999999999951E-2"/>
    <n v="3.5000000000000031E-2"/>
  </r>
  <r>
    <x v="5"/>
    <s v="paris flight prices"/>
    <s v="Standard"/>
    <s v="Unassigned"/>
    <s v="Unassigned"/>
    <s v="Position 2-5 Bid Strategy"/>
    <n v="0.13750000000000001"/>
    <n v="1"/>
    <n v="0.7"/>
    <n v="0.7"/>
    <n v="85"/>
    <n v="1.1764705882352899E-2"/>
    <n v="3.0117647058823498"/>
    <n v="0"/>
    <n v="0"/>
    <n v="0"/>
    <n v="0.7"/>
    <n v="-0.7"/>
    <n v="-1"/>
    <n v="0"/>
    <s v="NA"/>
    <n v="0"/>
    <x v="368"/>
    <n v="0"/>
    <n v="0.63"/>
    <n v="-0.73499999999999999"/>
    <n v="6.9999999999999951E-2"/>
    <n v="3.5000000000000031E-2"/>
  </r>
  <r>
    <x v="5"/>
    <s v="air fare paris france"/>
    <s v="Standard"/>
    <s v="Unassigned"/>
    <s v="Unassigned"/>
    <s v="Position 2-5 Bid Strategy"/>
    <n v="0.13750000000000001"/>
    <n v="3"/>
    <n v="0.73749997499999997"/>
    <n v="0.24583332499999999"/>
    <n v="51"/>
    <n v="5.8823529411764698E-2"/>
    <n v="2.5843137254902002"/>
    <n v="0"/>
    <n v="0"/>
    <n v="0"/>
    <n v="0.73749997499999997"/>
    <n v="-0.73749997499999997"/>
    <n v="-1"/>
    <n v="0"/>
    <s v="NA"/>
    <n v="0"/>
    <x v="368"/>
    <n v="0"/>
    <n v="0.66374997749999998"/>
    <n v="-0.77437497374999997"/>
    <n v="7.3749997499999997E-2"/>
    <n v="3.6874998749999999E-2"/>
  </r>
  <r>
    <x v="5"/>
    <s v="paris charles de gaulle"/>
    <s v="Standard"/>
    <s v="Unassigned"/>
    <s v="Unassigned"/>
    <s v="Position 2-5 Bid Strategy"/>
    <n v="0.13750000000000001"/>
    <n v="4"/>
    <n v="0.875"/>
    <n v="0.21875"/>
    <n v="671"/>
    <n v="5.9612518628912106E-3"/>
    <n v="2.3476900149031299"/>
    <n v="0"/>
    <n v="0"/>
    <n v="0"/>
    <n v="0.875"/>
    <n v="-0.875"/>
    <n v="-1"/>
    <n v="0"/>
    <s v="NA"/>
    <n v="0"/>
    <x v="368"/>
    <n v="0"/>
    <n v="0.78749999999999998"/>
    <n v="-0.91875000000000007"/>
    <n v="8.7500000000000022E-2"/>
    <n v="4.3750000000000067E-2"/>
  </r>
  <r>
    <x v="5"/>
    <s v="airline fare sale"/>
    <s v="Standard"/>
    <s v="Unassigned"/>
    <s v="Unassigned"/>
    <s v="Position 5-10 Bid Strategy"/>
    <n v="0.13750000000000001"/>
    <n v="1"/>
    <n v="0.95"/>
    <n v="0.95"/>
    <n v="77"/>
    <n v="1.2987012987013E-2"/>
    <n v="3.9948051948051999"/>
    <n v="0"/>
    <n v="0"/>
    <n v="0"/>
    <n v="0.95"/>
    <n v="-0.95"/>
    <n v="-1"/>
    <n v="0"/>
    <s v="NA"/>
    <n v="0"/>
    <x v="368"/>
    <n v="0"/>
    <n v="0.85499999999999998"/>
    <n v="-0.99749999999999994"/>
    <n v="9.4999999999999973E-2"/>
    <n v="4.7499999999999987E-2"/>
  </r>
  <r>
    <x v="5"/>
    <s v="international travel web site"/>
    <s v="Standard"/>
    <s v="Unassigned"/>
    <s v="Unassigned"/>
    <s v="Position 5-10 Bid Strategy"/>
    <n v="0.13750000000000001"/>
    <n v="2"/>
    <n v="0.95"/>
    <n v="0.47499999999999998"/>
    <n v="139"/>
    <n v="1.4388489208633099E-2"/>
    <n v="4.2215827338129497"/>
    <n v="0"/>
    <n v="0"/>
    <n v="0"/>
    <n v="0.95"/>
    <n v="-0.95"/>
    <n v="-1"/>
    <n v="0"/>
    <s v="NA"/>
    <n v="0"/>
    <x v="368"/>
    <n v="0"/>
    <n v="0.85499999999999998"/>
    <n v="-0.99749999999999994"/>
    <n v="9.4999999999999973E-2"/>
    <n v="4.7499999999999987E-2"/>
  </r>
  <r>
    <x v="5"/>
    <s v="miami to madrid"/>
    <s v="Advanced"/>
    <s v="Unassigned"/>
    <s v="Unassigned"/>
    <s v="Position 5-10 Bid Strategy"/>
    <n v="0.13750000000000001"/>
    <n v="8"/>
    <n v="1.0874999999999999"/>
    <n v="0.13593749999999999"/>
    <n v="167"/>
    <n v="4.7904191616766498E-2"/>
    <n v="3.7844311377245501"/>
    <n v="0"/>
    <n v="0"/>
    <n v="0"/>
    <n v="1.0874999999999999"/>
    <n v="-1.0874999999999999"/>
    <n v="-1"/>
    <n v="0"/>
    <s v="NA"/>
    <n v="0"/>
    <x v="368"/>
    <n v="0"/>
    <n v="0.9787499999999999"/>
    <n v="-1.141875"/>
    <n v="0.10875000000000001"/>
    <n v="5.4375000000000062E-2"/>
  </r>
  <r>
    <x v="5"/>
    <s v="airfare booking"/>
    <s v="Standard"/>
    <s v="Unassigned"/>
    <s v="Unassigned"/>
    <s v="Position 5-10 Bid Strategy"/>
    <n v="0.13750000000000001"/>
    <n v="2"/>
    <n v="1.425"/>
    <n v="0.71250000000000002"/>
    <n v="215"/>
    <n v="9.3023255813953504E-3"/>
    <n v="2.4483720930232602"/>
    <n v="0"/>
    <n v="0"/>
    <n v="0"/>
    <n v="1.425"/>
    <n v="-1.425"/>
    <n v="-1"/>
    <n v="0"/>
    <s v="NA"/>
    <n v="0"/>
    <x v="368"/>
    <n v="0"/>
    <n v="1.2825"/>
    <n v="-1.4962500000000001"/>
    <n v="0.14250000000000007"/>
    <n v="7.1250000000000036E-2"/>
  </r>
  <r>
    <x v="5"/>
    <s v="international air line ticket"/>
    <s v="Standard"/>
    <s v="Unassigned"/>
    <s v="Unassigned"/>
    <s v="Position 5-10 Bid Strategy"/>
    <n v="0.13750000000000001"/>
    <n v="2"/>
    <n v="1.45"/>
    <n v="0.72499999999999998"/>
    <n v="73"/>
    <n v="2.7397260273972601E-2"/>
    <n v="3.1260273972602701"/>
    <n v="0"/>
    <n v="0"/>
    <n v="0"/>
    <n v="1.45"/>
    <n v="-1.45"/>
    <n v="-1"/>
    <n v="0"/>
    <s v="NA"/>
    <n v="0"/>
    <x v="368"/>
    <n v="0"/>
    <n v="1.3049999999999999"/>
    <n v="-1.5225"/>
    <n v="0.14500000000000002"/>
    <n v="7.2500000000000009E-2"/>
  </r>
  <r>
    <x v="5"/>
    <s v="air france plane ticket"/>
    <s v="Standard"/>
    <s v="Unassigned"/>
    <s v="Unassigned"/>
    <s v="Position 2-5 Bid Strategy"/>
    <n v="0.13750000000000001"/>
    <n v="3"/>
    <n v="1.8999999750000001"/>
    <n v="0.63333332500000006"/>
    <n v="101"/>
    <n v="2.9702970297029698E-2"/>
    <n v="2.3841584158415801"/>
    <n v="0"/>
    <n v="0"/>
    <n v="0"/>
    <n v="1.8999999750000001"/>
    <n v="-1.8999999750000001"/>
    <n v="-1"/>
    <n v="0"/>
    <s v="NA"/>
    <n v="0"/>
    <x v="368"/>
    <n v="0"/>
    <n v="1.7099999775000001"/>
    <n v="-1.9949999737500002"/>
    <n v="0.18999999749999996"/>
    <n v="9.4999998750000092E-2"/>
  </r>
  <r>
    <x v="5"/>
    <s v="international airline ticket price"/>
    <s v="Standard"/>
    <s v="Unassigned"/>
    <s v="Unassigned"/>
    <s v="Position 5-10 Bid Strategy"/>
    <n v="0.13750000000000001"/>
    <n v="3"/>
    <n v="1.9749999749999998"/>
    <n v="0.65833332499999997"/>
    <n v="1473"/>
    <n v="2.0366598778004102E-3"/>
    <n v="3.2526816021724398"/>
    <n v="0"/>
    <n v="0"/>
    <n v="0"/>
    <n v="1.9749999749999998"/>
    <n v="-1.9749999749999998"/>
    <n v="-1"/>
    <n v="0"/>
    <s v="NA"/>
    <n v="0"/>
    <x v="368"/>
    <n v="0"/>
    <n v="1.7774999774999998"/>
    <n v="-2.07374997375"/>
    <n v="0.19749999750000002"/>
    <n v="9.8749998750000234E-2"/>
  </r>
  <r>
    <x v="5"/>
    <s v="cdg paris airport"/>
    <s v="Standard"/>
    <s v="Unassigned"/>
    <s v="Unassigned"/>
    <s v="Position 2-5 Bid Strategy"/>
    <n v="0.13750000000000001"/>
    <n v="5"/>
    <n v="4.5625"/>
    <n v="0.91249999999999998"/>
    <n v="1129"/>
    <n v="4.4286979627989401E-3"/>
    <n v="2.3519043401239998"/>
    <n v="0"/>
    <n v="0"/>
    <n v="0"/>
    <n v="4.5625"/>
    <n v="-4.5625"/>
    <n v="-1"/>
    <n v="0"/>
    <s v="NA"/>
    <n v="0"/>
    <x v="368"/>
    <n v="0"/>
    <n v="4.1062500000000002"/>
    <n v="-4.7906250000000004"/>
    <n v="0.45624999999999982"/>
    <n v="0.22812500000000036"/>
  </r>
  <r>
    <x v="5"/>
    <s v="paris airline"/>
    <s v="Standard"/>
    <s v="Unassigned"/>
    <s v="Unassigned"/>
    <s v="Position 2-5 Bid Strategy"/>
    <n v="0.13750000000000001"/>
    <n v="8"/>
    <n v="7.0750000000000002"/>
    <n v="0.88437500000000002"/>
    <n v="686"/>
    <n v="1.1661807580174901E-2"/>
    <n v="3.0590379008746398"/>
    <n v="0"/>
    <n v="0"/>
    <n v="0"/>
    <n v="7.0750000000000002"/>
    <n v="-7.0750000000000002"/>
    <n v="-1"/>
    <n v="0"/>
    <s v="NA"/>
    <n v="0"/>
    <x v="368"/>
    <n v="0"/>
    <n v="6.3675000000000006"/>
    <n v="-7.4287500000000009"/>
    <n v="0.70749999999999957"/>
    <n v="0.35375000000000068"/>
  </r>
  <r>
    <x v="5"/>
    <s v="cdg airport"/>
    <s v="Standard"/>
    <s v="Unassigned"/>
    <s v="Unassigned"/>
    <s v="Position 2-5 Bid Strategy"/>
    <n v="0.13750000000000001"/>
    <n v="9"/>
    <n v="8.4124999124999995"/>
    <n v="0.93472221249999998"/>
    <n v="2037"/>
    <n v="4.4182621502209104E-3"/>
    <n v="2.99577810505646"/>
    <n v="0"/>
    <n v="0"/>
    <n v="0"/>
    <n v="8.4124999124999995"/>
    <n v="-8.4124999124999995"/>
    <n v="-1"/>
    <n v="0"/>
    <s v="NA"/>
    <n v="0"/>
    <x v="368"/>
    <n v="0"/>
    <n v="7.5712499212499997"/>
    <n v="-8.8331249081250007"/>
    <n v="0.84124999124999977"/>
    <n v="0.42062499562500122"/>
  </r>
  <r>
    <x v="5"/>
    <s v="fly to india"/>
    <s v="Standard"/>
    <s v="Unassigned"/>
    <s v="Unassigned"/>
    <s v="Position 5-10 Bid Strategy"/>
    <n v="0.13750000000000001"/>
    <n v="22"/>
    <n v="9.1499999249999995"/>
    <n v="0.4159090875"/>
    <n v="477"/>
    <n v="4.6121593291404597E-2"/>
    <n v="4.0270440251572301"/>
    <n v="0"/>
    <n v="0"/>
    <n v="0"/>
    <n v="9.1499999249999995"/>
    <n v="-9.1499999249999995"/>
    <n v="-1"/>
    <n v="0"/>
    <s v="NA"/>
    <n v="0"/>
    <x v="368"/>
    <n v="0"/>
    <n v="8.2349999324999992"/>
    <n v="-9.6074999212499996"/>
    <n v="0.9149999925000003"/>
    <n v="0.45749999625000015"/>
  </r>
  <r>
    <x v="3"/>
    <s v="aeroport lyon"/>
    <s v="Standard"/>
    <s v="Unassigned"/>
    <s v="Unassigned"/>
    <s v="Position 1-2 Target"/>
    <n v="0.15"/>
    <n v="1"/>
    <n v="0.17499999999999999"/>
    <n v="0.17499999999999999"/>
    <n v="446"/>
    <n v="2.2421524663677099E-3"/>
    <n v="1.76726457399103"/>
    <n v="0"/>
    <n v="0"/>
    <n v="0"/>
    <n v="0.17499999999999999"/>
    <n v="-0.17499999999999999"/>
    <n v="-1"/>
    <n v="0"/>
    <s v="NA"/>
    <n v="0"/>
    <x v="368"/>
    <n v="0"/>
    <n v="0.1575"/>
    <n v="-0.18375"/>
    <n v="1.7499999999999988E-2"/>
    <n v="8.7500000000000078E-3"/>
  </r>
  <r>
    <x v="3"/>
    <s v="calais flight"/>
    <s v="Standard"/>
    <s v="Unassigned"/>
    <s v="Unassigned"/>
    <s v="Position 1-2 Target"/>
    <n v="0.15"/>
    <n v="2"/>
    <n v="0.26250000000000001"/>
    <n v="0.13125000000000001"/>
    <n v="140"/>
    <n v="1.4285714285714299E-2"/>
    <n v="1.74142857142857"/>
    <n v="0"/>
    <n v="0"/>
    <n v="0"/>
    <n v="0.26250000000000001"/>
    <n v="-0.26250000000000001"/>
    <n v="-1"/>
    <n v="0"/>
    <s v="NA"/>
    <n v="0"/>
    <x v="368"/>
    <n v="0"/>
    <n v="0.23625000000000002"/>
    <n v="-0.27562500000000001"/>
    <n v="2.6249999999999996E-2"/>
    <n v="1.3124999999999998E-2"/>
  </r>
  <r>
    <x v="3"/>
    <s v="atlanta to paris"/>
    <s v="Standard"/>
    <s v="Unassigned"/>
    <s v="Unassigned"/>
    <s v="Position 1-2 Target"/>
    <n v="0.15"/>
    <n v="6"/>
    <n v="2.07499995"/>
    <n v="0.34583332500000002"/>
    <n v="859"/>
    <n v="6.9848661233992996E-3"/>
    <n v="3.3053550640279399"/>
    <n v="0"/>
    <n v="0"/>
    <n v="0"/>
    <n v="2.07499995"/>
    <n v="-2.07499995"/>
    <n v="-1"/>
    <n v="0"/>
    <s v="NA"/>
    <n v="0"/>
    <x v="368"/>
    <n v="0"/>
    <n v="1.867499955"/>
    <n v="-2.1787499475000001"/>
    <n v="0.20749999500000005"/>
    <n v="0.10374999750000002"/>
  </r>
  <r>
    <x v="3"/>
    <s v="air france airway"/>
    <s v="Standard"/>
    <s v="Unassigned"/>
    <s v="Unassigned"/>
    <s v="Position 1-2 Target"/>
    <n v="0.15"/>
    <n v="15"/>
    <n v="2.625"/>
    <n v="0.17499999999999999"/>
    <n v="864"/>
    <n v="1.7361111111111101E-2"/>
    <n v="5.4128472222222204"/>
    <n v="0"/>
    <n v="0"/>
    <n v="0"/>
    <n v="2.625"/>
    <n v="-2.625"/>
    <n v="-1"/>
    <n v="0"/>
    <s v="NA"/>
    <n v="0"/>
    <x v="368"/>
    <n v="0"/>
    <n v="2.3625000000000003"/>
    <n v="-2.7562500000000001"/>
    <n v="0.26249999999999973"/>
    <n v="0.13125000000000009"/>
  </r>
  <r>
    <x v="5"/>
    <s v="international business class airfare"/>
    <s v="Standard"/>
    <s v="Unassigned"/>
    <s v="Unassigned"/>
    <s v="Position 5-10 Bid Strategy"/>
    <n v="0.15"/>
    <n v="1"/>
    <n v="0.13750000000000001"/>
    <n v="0.13750000000000001"/>
    <n v="126"/>
    <n v="7.9365079365079395E-3"/>
    <n v="3.3738095238095198"/>
    <n v="0"/>
    <n v="0"/>
    <n v="0"/>
    <n v="0.13750000000000001"/>
    <n v="-0.13750000000000001"/>
    <n v="-1"/>
    <n v="0"/>
    <s v="NA"/>
    <n v="0"/>
    <x v="368"/>
    <n v="0"/>
    <n v="0.12375000000000001"/>
    <n v="-0.14437500000000003"/>
    <n v="1.3749999999999998E-2"/>
    <n v="6.87500000000002E-3"/>
  </r>
  <r>
    <x v="5"/>
    <s v="international airfare price"/>
    <s v="Standard"/>
    <s v="Unassigned"/>
    <s v="Unassigned"/>
    <s v="Position 5-10 Bid Strategy"/>
    <n v="0.15"/>
    <n v="1"/>
    <n v="0.3125"/>
    <n v="0.3125"/>
    <n v="875"/>
    <n v="1.1428571428571401E-3"/>
    <n v="3.8651428571428599"/>
    <n v="0"/>
    <n v="0"/>
    <n v="0"/>
    <n v="0.3125"/>
    <n v="-0.3125"/>
    <n v="-1"/>
    <n v="0"/>
    <s v="NA"/>
    <n v="0"/>
    <x v="368"/>
    <n v="0"/>
    <n v="0.28125"/>
    <n v="-0.328125"/>
    <n v="3.125E-2"/>
    <n v="1.5625E-2"/>
  </r>
  <r>
    <x v="5"/>
    <s v="airplane ticket cost"/>
    <s v="Standard"/>
    <s v="Unassigned"/>
    <s v="Unassigned"/>
    <s v="Position 5-10 Bid Strategy"/>
    <n v="0.15"/>
    <n v="1"/>
    <n v="0.32500000000000001"/>
    <n v="0.32500000000000001"/>
    <n v="248"/>
    <n v="4.0322580645161307E-3"/>
    <n v="2.8774193548387101"/>
    <n v="0"/>
    <n v="0"/>
    <n v="0"/>
    <n v="0.32500000000000001"/>
    <n v="-0.32500000000000001"/>
    <n v="-1"/>
    <n v="0"/>
    <s v="NA"/>
    <n v="0"/>
    <x v="368"/>
    <n v="0"/>
    <n v="0.29250000000000004"/>
    <n v="-0.34125000000000005"/>
    <n v="3.2499999999999973E-2"/>
    <n v="1.6250000000000042E-2"/>
  </r>
  <r>
    <x v="5"/>
    <s v="marseille airport"/>
    <s v="Standard"/>
    <s v="Unassigned"/>
    <s v="Unassigned"/>
    <s v="Position 2-5 Bid Strategy"/>
    <n v="0.15"/>
    <n v="1"/>
    <n v="0.35"/>
    <n v="0.35"/>
    <n v="400"/>
    <n v="2.5000000000000001E-3"/>
    <n v="3.5567500000000001"/>
    <n v="0"/>
    <n v="0"/>
    <n v="0"/>
    <n v="0.35"/>
    <n v="-0.35"/>
    <n v="-1"/>
    <n v="0"/>
    <s v="NA"/>
    <n v="0"/>
    <x v="368"/>
    <n v="0"/>
    <n v="0.315"/>
    <n v="-0.36749999999999999"/>
    <n v="3.4999999999999976E-2"/>
    <n v="1.7500000000000016E-2"/>
  </r>
  <r>
    <x v="5"/>
    <s v="houston to barcelona"/>
    <s v="Advanced"/>
    <s v="Unassigned"/>
    <s v="Unassigned"/>
    <s v="Position 1-4 Bid Strategy"/>
    <n v="0.15"/>
    <n v="3"/>
    <n v="0.45"/>
    <n v="0.15"/>
    <n v="976"/>
    <n v="3.0737704918032799E-3"/>
    <n v="3.6413934426229502"/>
    <n v="0"/>
    <n v="0"/>
    <n v="0"/>
    <n v="0.45"/>
    <n v="-0.45"/>
    <n v="-1"/>
    <n v="0"/>
    <s v="NA"/>
    <n v="0"/>
    <x v="368"/>
    <n v="0"/>
    <n v="0.40500000000000003"/>
    <n v="-0.47250000000000003"/>
    <n v="4.4999999999999984E-2"/>
    <n v="2.250000000000002E-2"/>
  </r>
  <r>
    <x v="5"/>
    <s v="international airfare ticket"/>
    <s v="Standard"/>
    <s v="Unassigned"/>
    <s v="Unassigned"/>
    <s v="Position 5-10 Bid Strategy"/>
    <n v="0.15"/>
    <n v="1"/>
    <n v="0.5"/>
    <n v="0.5"/>
    <n v="134"/>
    <n v="7.4626865671641798E-3"/>
    <n v="3.3723880597014899"/>
    <n v="0"/>
    <n v="0"/>
    <n v="0"/>
    <n v="0.5"/>
    <n v="-0.5"/>
    <n v="-1"/>
    <n v="0"/>
    <s v="NA"/>
    <n v="0"/>
    <x v="368"/>
    <n v="0"/>
    <n v="0.45"/>
    <n v="-0.52500000000000002"/>
    <n v="4.9999999999999989E-2"/>
    <n v="2.5000000000000022E-2"/>
  </r>
  <r>
    <x v="5"/>
    <s v="air fare for international travel"/>
    <s v="Standard"/>
    <s v="Unassigned"/>
    <s v="Unassigned"/>
    <s v="Position 5-10 Bid Strategy"/>
    <n v="0.15"/>
    <n v="2"/>
    <n v="0.9"/>
    <n v="0.45"/>
    <n v="215"/>
    <n v="9.3023255813953504E-3"/>
    <n v="3.9037209302325602"/>
    <n v="0"/>
    <n v="0"/>
    <n v="0"/>
    <n v="0.9"/>
    <n v="-0.9"/>
    <n v="-1"/>
    <n v="0"/>
    <s v="NA"/>
    <n v="0"/>
    <x v="368"/>
    <n v="0"/>
    <n v="0.81"/>
    <n v="-0.94500000000000006"/>
    <n v="8.9999999999999969E-2"/>
    <n v="4.500000000000004E-2"/>
  </r>
  <r>
    <x v="5"/>
    <s v="new york to greece"/>
    <s v="Standard"/>
    <s v="Unassigned"/>
    <s v="Unassigned"/>
    <s v="Position 5-10 Bid Strategy"/>
    <n v="0.15"/>
    <n v="4"/>
    <n v="2.8250000000000002"/>
    <n v="0.70625000000000004"/>
    <n v="1247"/>
    <n v="3.2076984763432198E-3"/>
    <n v="2.8902165196471499"/>
    <n v="0"/>
    <n v="0"/>
    <n v="0"/>
    <n v="2.8250000000000002"/>
    <n v="-2.8250000000000002"/>
    <n v="-1"/>
    <n v="0"/>
    <s v="NA"/>
    <n v="0"/>
    <x v="368"/>
    <n v="0"/>
    <n v="2.5425000000000004"/>
    <n v="-2.9662500000000005"/>
    <n v="0.28249999999999975"/>
    <n v="0.14125000000000032"/>
  </r>
  <r>
    <x v="5"/>
    <s v="international travel ticket"/>
    <s v="Standard"/>
    <s v="Unassigned"/>
    <s v="Unassigned"/>
    <s v="Position 5-10 Bid Strategy"/>
    <n v="0.15"/>
    <n v="8"/>
    <n v="3.7"/>
    <n v="0.46250000000000002"/>
    <n v="493"/>
    <n v="1.6227180527383402E-2"/>
    <n v="2.9758620689655202"/>
    <n v="0"/>
    <n v="0"/>
    <n v="0"/>
    <n v="3.7"/>
    <n v="-3.7"/>
    <n v="-1"/>
    <n v="0"/>
    <s v="NA"/>
    <n v="0"/>
    <x v="368"/>
    <n v="0"/>
    <n v="3.33"/>
    <n v="-3.8850000000000002"/>
    <n v="0.37000000000000011"/>
    <n v="0.18500000000000005"/>
  </r>
  <r>
    <x v="5"/>
    <s v="los angeles to paris flight"/>
    <s v="Standard"/>
    <s v="Unassigned"/>
    <s v="Unassigned"/>
    <s v="Position 2-5 Bid Strategy"/>
    <n v="0.15"/>
    <n v="5"/>
    <n v="4.0875000000000004"/>
    <n v="0.8175"/>
    <n v="80"/>
    <n v="6.25E-2"/>
    <n v="3.2774999999999999"/>
    <n v="0"/>
    <n v="0"/>
    <n v="0"/>
    <n v="4.0875000000000004"/>
    <n v="-4.0875000000000004"/>
    <n v="-1"/>
    <n v="0"/>
    <s v="NA"/>
    <n v="0"/>
    <x v="368"/>
    <n v="0"/>
    <n v="3.6787500000000004"/>
    <n v="-4.291875000000001"/>
    <n v="0.40874999999999995"/>
    <n v="0.20437500000000064"/>
  </r>
  <r>
    <x v="3"/>
    <s v="france information paris travel"/>
    <s v="Advanced"/>
    <s v="Unassigned"/>
    <s v="Unassigned"/>
    <s v="Position 1-2 Target"/>
    <n v="0.16250000000000001"/>
    <n v="7"/>
    <n v="1.4"/>
    <n v="0.2"/>
    <n v="2350"/>
    <n v="2.9787234042553202E-3"/>
    <n v="2.4325106382978698"/>
    <n v="0"/>
    <n v="0"/>
    <n v="0"/>
    <n v="1.4"/>
    <n v="-1.4"/>
    <n v="-1"/>
    <n v="0"/>
    <s v="NA"/>
    <n v="0"/>
    <x v="368"/>
    <n v="0"/>
    <n v="1.26"/>
    <n v="-1.47"/>
    <n v="0.1399999999999999"/>
    <n v="7.0000000000000062E-2"/>
  </r>
  <r>
    <x v="3"/>
    <s v="air france airfare"/>
    <s v="Advanced"/>
    <s v="Unassigned"/>
    <s v="Unassigned"/>
    <s v="Position 1-2 Target"/>
    <n v="0.16250000000000001"/>
    <n v="6"/>
    <n v="1.6374999750000001"/>
    <n v="0.27291666250000002"/>
    <n v="152"/>
    <n v="3.94736842105263E-2"/>
    <n v="4.1585526315789503"/>
    <n v="0"/>
    <n v="0"/>
    <n v="0"/>
    <n v="1.6374999750000001"/>
    <n v="-1.6374999750000001"/>
    <n v="-1"/>
    <n v="0"/>
    <s v="NA"/>
    <n v="0"/>
    <x v="368"/>
    <n v="0"/>
    <n v="1.4737499775"/>
    <n v="-1.7193749737500001"/>
    <n v="0.16374999750000008"/>
    <n v="8.1874998750000039E-2"/>
  </r>
  <r>
    <x v="3"/>
    <s v="air france timetable"/>
    <s v="Standard"/>
    <s v="Unassigned"/>
    <s v="Unassigned"/>
    <s v="Position 1-2 Target"/>
    <n v="0.16250000000000001"/>
    <n v="7"/>
    <n v="1.6749999874999999"/>
    <n v="0.2392857125"/>
    <n v="626"/>
    <n v="1.11821086261981E-2"/>
    <n v="2.8004792332268398"/>
    <n v="0"/>
    <n v="0"/>
    <n v="0"/>
    <n v="1.6749999874999999"/>
    <n v="-1.6749999874999999"/>
    <n v="-1"/>
    <n v="0"/>
    <s v="NA"/>
    <n v="0"/>
    <x v="368"/>
    <n v="0"/>
    <n v="1.50749998875"/>
    <n v="-1.7587499868750001"/>
    <n v="0.16749999874999988"/>
    <n v="8.3749999375000161E-2"/>
  </r>
  <r>
    <x v="3"/>
    <s v="roissy charles de gaulle"/>
    <s v="Advanced"/>
    <s v="Unassigned"/>
    <s v="Unassigned"/>
    <s v="Position 1-2 Target"/>
    <n v="0.16250000000000001"/>
    <n v="9"/>
    <n v="1.762499925"/>
    <n v="0.195833325"/>
    <n v="2472"/>
    <n v="3.6407766990291302E-3"/>
    <n v="2.56496763754045"/>
    <n v="0"/>
    <n v="0"/>
    <n v="0"/>
    <n v="1.762499925"/>
    <n v="-1.762499925"/>
    <n v="-1"/>
    <n v="0"/>
    <s v="NA"/>
    <n v="0"/>
    <x v="368"/>
    <n v="0"/>
    <n v="1.5862499324999999"/>
    <n v="-1.8506249212500001"/>
    <n v="0.17624999250000006"/>
    <n v="8.8124996250000143E-2"/>
  </r>
  <r>
    <x v="5"/>
    <s v="new york to lyon"/>
    <s v="Standard"/>
    <s v="Unassigned"/>
    <s v="Unassigned"/>
    <s v="Position 2-5 Bid Strategy"/>
    <n v="0.16250000000000001"/>
    <n v="1"/>
    <n v="0.15"/>
    <n v="0.15"/>
    <n v="375"/>
    <n v="2.66666666666667E-3"/>
    <n v="3.3290666666666699"/>
    <n v="0"/>
    <n v="0"/>
    <n v="0"/>
    <n v="0.15"/>
    <n v="-0.15"/>
    <n v="-1"/>
    <n v="0"/>
    <s v="NA"/>
    <n v="0"/>
    <x v="368"/>
    <n v="0"/>
    <n v="0.13500000000000001"/>
    <n v="-0.1575"/>
    <n v="1.4999999999999986E-2"/>
    <n v="7.5000000000000067E-3"/>
  </r>
  <r>
    <x v="5"/>
    <s v="air france airfare"/>
    <s v="Standard"/>
    <s v="Unassigned"/>
    <s v="Unassigned"/>
    <s v="Position 2-5 Bid Strategy"/>
    <n v="0.16250000000000001"/>
    <n v="1"/>
    <n v="0.16250000000000001"/>
    <n v="0.16250000000000001"/>
    <n v="31"/>
    <n v="3.2258064516128997E-2"/>
    <n v="3.5774193548387099"/>
    <n v="0"/>
    <n v="0"/>
    <n v="0"/>
    <n v="0.16250000000000001"/>
    <n v="-0.16250000000000001"/>
    <n v="-1"/>
    <n v="0"/>
    <s v="NA"/>
    <n v="0"/>
    <x v="368"/>
    <n v="0"/>
    <n v="0.14625000000000002"/>
    <n v="-0.17062500000000003"/>
    <n v="1.6249999999999987E-2"/>
    <n v="8.1250000000000211E-3"/>
  </r>
  <r>
    <x v="5"/>
    <s v="airline guide"/>
    <s v="Standard"/>
    <s v="Unassigned"/>
    <s v="Unassigned"/>
    <s v="Position 5-10 Bid Strategy"/>
    <n v="0.16250000000000001"/>
    <n v="1"/>
    <n v="1.2625"/>
    <n v="1.2625"/>
    <n v="1677"/>
    <n v="5.9630292188431698E-4"/>
    <n v="3.8039355992844399"/>
    <n v="0"/>
    <n v="0"/>
    <n v="0"/>
    <n v="1.2625"/>
    <n v="-1.2625"/>
    <n v="-1"/>
    <n v="0"/>
    <s v="NA"/>
    <n v="0"/>
    <x v="368"/>
    <n v="0"/>
    <n v="1.13625"/>
    <n v="-1.3256250000000001"/>
    <n v="0.12624999999999997"/>
    <n v="6.3125000000000098E-2"/>
  </r>
  <r>
    <x v="5"/>
    <s v="airline ticket rate"/>
    <s v="Standard"/>
    <s v="Unassigned"/>
    <s v="Unassigned"/>
    <s v="Position 5-10 Bid Strategy"/>
    <n v="0.16250000000000001"/>
    <n v="1"/>
    <n v="1.2625"/>
    <n v="1.2625"/>
    <n v="164"/>
    <n v="6.0975609756097589E-3"/>
    <n v="3.63170731707317"/>
    <n v="0"/>
    <n v="0"/>
    <n v="0"/>
    <n v="1.2625"/>
    <n v="-1.2625"/>
    <n v="-1"/>
    <n v="0"/>
    <s v="NA"/>
    <n v="0"/>
    <x v="368"/>
    <n v="0"/>
    <n v="1.13625"/>
    <n v="-1.3256250000000001"/>
    <n v="0.12624999999999997"/>
    <n v="6.3125000000000098E-2"/>
  </r>
  <r>
    <x v="5"/>
    <s v="france fare"/>
    <s v="Standard"/>
    <s v="Unassigned"/>
    <s v="Unassigned"/>
    <s v="Position 2-5 Bid Strategy"/>
    <n v="0.16250000000000001"/>
    <n v="3"/>
    <n v="1.425"/>
    <n v="0.47499999999999998"/>
    <n v="65"/>
    <n v="4.6153846153846205E-2"/>
    <n v="2.1969230769230799"/>
    <n v="0"/>
    <n v="0"/>
    <n v="0"/>
    <n v="1.425"/>
    <n v="-1.425"/>
    <n v="-1"/>
    <n v="0"/>
    <s v="NA"/>
    <n v="0"/>
    <x v="368"/>
    <n v="0"/>
    <n v="1.2825"/>
    <n v="-1.4962500000000001"/>
    <n v="0.14250000000000007"/>
    <n v="7.1250000000000036E-2"/>
  </r>
  <r>
    <x v="5"/>
    <s v="travel deal to paris france"/>
    <s v="Standard"/>
    <s v="Unassigned"/>
    <s v="Unassigned"/>
    <s v="Position 2-5 Bid Strategy"/>
    <n v="0.16250000000000001"/>
    <n v="4"/>
    <n v="2.5125000000000002"/>
    <n v="0.62812500000000004"/>
    <n v="54"/>
    <n v="7.4074074074074098E-2"/>
    <n v="2.5333333333333301"/>
    <n v="0"/>
    <n v="0"/>
    <n v="0"/>
    <n v="2.5125000000000002"/>
    <n v="-2.5125000000000002"/>
    <n v="-1"/>
    <n v="0"/>
    <s v="NA"/>
    <n v="0"/>
    <x v="368"/>
    <n v="0"/>
    <n v="2.2612500000000004"/>
    <n v="-2.6381250000000005"/>
    <n v="0.25124999999999975"/>
    <n v="0.12562500000000032"/>
  </r>
  <r>
    <x v="5"/>
    <s v="best airfare to paris"/>
    <s v="Standard"/>
    <s v="Unassigned"/>
    <s v="Unassigned"/>
    <s v="Position 2-5 Bid Strategy"/>
    <n v="0.16250000000000001"/>
    <n v="5"/>
    <n v="3.2250000000000001"/>
    <n v="0.64500000000000002"/>
    <n v="60"/>
    <n v="8.3333333333333301E-2"/>
    <n v="2.8433333333333302"/>
    <n v="0"/>
    <n v="0"/>
    <n v="0"/>
    <n v="3.2250000000000001"/>
    <n v="-3.2250000000000001"/>
    <n v="-1"/>
    <n v="0"/>
    <s v="NA"/>
    <n v="0"/>
    <x v="368"/>
    <n v="0"/>
    <n v="2.9025000000000003"/>
    <n v="-3.3862500000000004"/>
    <n v="0.32249999999999979"/>
    <n v="0.16125000000000034"/>
  </r>
  <r>
    <x v="5"/>
    <s v="french airline"/>
    <s v="Standard"/>
    <s v="Unassigned"/>
    <s v="Unassigned"/>
    <s v="Position 2-5 Bid Strategy"/>
    <n v="0.16250000000000001"/>
    <n v="43"/>
    <n v="17.937499987500004"/>
    <n v="0.41715116250000006"/>
    <n v="1158"/>
    <n v="3.7132987910189999E-2"/>
    <n v="3.7356649395509498"/>
    <n v="0"/>
    <n v="0"/>
    <n v="0"/>
    <n v="17.937499987500004"/>
    <n v="-17.937499987500004"/>
    <n v="-1"/>
    <n v="0"/>
    <s v="NA"/>
    <n v="0"/>
    <x v="368"/>
    <n v="0"/>
    <n v="16.143749988750006"/>
    <n v="-18.834374986875005"/>
    <n v="1.7937499987499983"/>
    <n v="0.89687499937500093"/>
  </r>
  <r>
    <x v="3"/>
    <s v="deauville flight"/>
    <s v="Standard"/>
    <s v="Unassigned"/>
    <s v="Unassigned"/>
    <s v="Position 1-2 Target"/>
    <n v="0.17499999999999999"/>
    <n v="3"/>
    <n v="0.43749997500000004"/>
    <n v="0.14583332500000001"/>
    <n v="144"/>
    <n v="2.0833333333333301E-2"/>
    <n v="2.3076388888888899"/>
    <n v="0"/>
    <n v="0"/>
    <n v="0"/>
    <n v="0.43749997500000004"/>
    <n v="-0.43749997500000004"/>
    <n v="-1"/>
    <n v="0"/>
    <s v="NA"/>
    <n v="0"/>
    <x v="368"/>
    <n v="0"/>
    <n v="0.39374997750000007"/>
    <n v="-0.45937497375000008"/>
    <n v="4.3749997499999971E-2"/>
    <n v="2.1874998750000041E-2"/>
  </r>
  <r>
    <x v="3"/>
    <s v="avignon airport"/>
    <s v="Standard"/>
    <s v="Unassigned"/>
    <s v="Unassigned"/>
    <s v="Position 1-2 Target"/>
    <n v="0.17499999999999999"/>
    <n v="4"/>
    <n v="0.72499999999999998"/>
    <n v="0.18124999999999999"/>
    <n v="223"/>
    <n v="1.79372197309417E-2"/>
    <n v="1.8197309417040399"/>
    <n v="0"/>
    <n v="0"/>
    <n v="0"/>
    <n v="0.72499999999999998"/>
    <n v="-0.72499999999999998"/>
    <n v="-1"/>
    <n v="0"/>
    <s v="NA"/>
    <n v="0"/>
    <x v="368"/>
    <n v="0"/>
    <n v="0.65249999999999997"/>
    <n v="-0.76124999999999998"/>
    <n v="7.2500000000000009E-2"/>
    <n v="3.6250000000000004E-2"/>
  </r>
  <r>
    <x v="3"/>
    <s v="poitiers flight"/>
    <s v="Standard"/>
    <s v="Unassigned"/>
    <s v="Unassigned"/>
    <s v="Position 1-2 Target"/>
    <n v="0.17499999999999999"/>
    <n v="7"/>
    <n v="1.5499999375"/>
    <n v="0.22142856249999998"/>
    <n v="247"/>
    <n v="2.8340080971659899E-2"/>
    <n v="2.1514170040485801"/>
    <n v="0"/>
    <n v="0"/>
    <n v="0"/>
    <n v="1.5499999375"/>
    <n v="-1.5499999375"/>
    <n v="-1"/>
    <n v="0"/>
    <s v="NA"/>
    <n v="0"/>
    <x v="368"/>
    <n v="0"/>
    <n v="1.39499994375"/>
    <n v="-1.6274999343750001"/>
    <n v="0.15499999374999995"/>
    <n v="7.7499996875000088E-2"/>
  </r>
  <r>
    <x v="3"/>
    <s v="air france airplane"/>
    <s v="Advanced"/>
    <s v="Unassigned"/>
    <s v="Unassigned"/>
    <s v="Position 1-2 Target"/>
    <n v="0.17499999999999999"/>
    <n v="5"/>
    <n v="1.7375"/>
    <n v="0.34749999999999998"/>
    <n v="443"/>
    <n v="1.1286681715575599E-2"/>
    <n v="2.2866817155756198"/>
    <n v="0"/>
    <n v="0"/>
    <n v="0"/>
    <n v="1.7375"/>
    <n v="-1.7375"/>
    <n v="-1"/>
    <n v="0"/>
    <s v="NA"/>
    <n v="0"/>
    <x v="368"/>
    <n v="0"/>
    <n v="1.56375"/>
    <n v="-1.8243750000000001"/>
    <n v="0.17375000000000007"/>
    <n v="8.6875000000000036E-2"/>
  </r>
  <r>
    <x v="3"/>
    <s v="best airfare to paris"/>
    <s v="Advanced"/>
    <s v="Unassigned"/>
    <s v="Unassigned"/>
    <s v="Position 1-2 Target"/>
    <n v="0.17499999999999999"/>
    <n v="17"/>
    <n v="8.8624999249999998"/>
    <n v="0.52132352500000001"/>
    <n v="10203"/>
    <n v="1.6661766147211602E-3"/>
    <n v="3.0659021856316802"/>
    <n v="0"/>
    <n v="0"/>
    <n v="0"/>
    <n v="8.8624999249999998"/>
    <n v="-8.8624999249999998"/>
    <n v="-1"/>
    <n v="0"/>
    <s v="NA"/>
    <n v="0"/>
    <x v="368"/>
    <n v="0"/>
    <n v="7.9762499325"/>
    <n v="-9.3056249212500006"/>
    <n v="0.88624999249999981"/>
    <n v="0.44312499625000079"/>
  </r>
  <r>
    <x v="5"/>
    <s v="air plane ticket prices"/>
    <s v="Standard"/>
    <s v="Unassigned"/>
    <s v="Unassigned"/>
    <s v="Position 5-10 Bid Strategy"/>
    <n v="0.17499999999999999"/>
    <n v="4"/>
    <n v="0.91249999999999998"/>
    <n v="0.22812499999999999"/>
    <n v="3217"/>
    <n v="1.2433944668946201E-3"/>
    <n v="2.27662418402238"/>
    <n v="0"/>
    <n v="0"/>
    <n v="0"/>
    <n v="0.91249999999999998"/>
    <n v="-0.91249999999999998"/>
    <n v="-1"/>
    <n v="0"/>
    <s v="NA"/>
    <n v="0"/>
    <x v="368"/>
    <n v="0"/>
    <n v="0.82125000000000004"/>
    <n v="-0.958125"/>
    <n v="9.1249999999999942E-2"/>
    <n v="4.5625000000000027E-2"/>
  </r>
  <r>
    <x v="5"/>
    <s v="air flight booking"/>
    <s v="Standard"/>
    <s v="Unassigned"/>
    <s v="Unassigned"/>
    <s v="Position 5-10 Bid Strategy"/>
    <n v="0.17499999999999999"/>
    <n v="2"/>
    <n v="0.98750000000000004"/>
    <n v="0.49375000000000002"/>
    <n v="95"/>
    <n v="2.1052631578947399E-2"/>
    <n v="4.1284210526315803"/>
    <n v="0"/>
    <n v="0"/>
    <n v="0"/>
    <n v="0.98750000000000004"/>
    <n v="-0.98750000000000004"/>
    <n v="-1"/>
    <n v="0"/>
    <s v="NA"/>
    <n v="0"/>
    <x v="368"/>
    <n v="0"/>
    <n v="0.88875000000000004"/>
    <n v="-1.036875"/>
    <n v="9.8750000000000004E-2"/>
    <n v="4.9374999999999947E-2"/>
  </r>
  <r>
    <x v="5"/>
    <s v="cheap holidays to paris"/>
    <s v="Standard"/>
    <s v="Unassigned"/>
    <s v="Unassigned"/>
    <s v="Position 2-5 Bid Strategy"/>
    <n v="0.17499999999999999"/>
    <n v="2"/>
    <n v="1.1499999999999999"/>
    <n v="0.57499999999999996"/>
    <n v="158"/>
    <n v="1.26582278481013E-2"/>
    <n v="2.7569620253164602"/>
    <n v="0"/>
    <n v="0"/>
    <n v="0"/>
    <n v="1.1499999999999999"/>
    <n v="-1.1499999999999999"/>
    <n v="-1"/>
    <n v="0"/>
    <s v="NA"/>
    <n v="0"/>
    <x v="368"/>
    <n v="0"/>
    <n v="1.0349999999999999"/>
    <n v="-1.2075"/>
    <n v="0.11499999999999999"/>
    <n v="5.7500000000000107E-2"/>
  </r>
  <r>
    <x v="5"/>
    <s v="airfare web site"/>
    <s v="Standard"/>
    <s v="Unassigned"/>
    <s v="Unassigned"/>
    <s v="Position 5-10 Bid Strategy"/>
    <n v="0.17499999999999999"/>
    <n v="3"/>
    <n v="2.85"/>
    <n v="0.95"/>
    <n v="611"/>
    <n v="4.9099836333878905E-3"/>
    <n v="4.0689034369885402"/>
    <n v="0"/>
    <n v="0"/>
    <n v="0"/>
    <n v="2.85"/>
    <n v="-2.85"/>
    <n v="-1"/>
    <n v="0"/>
    <s v="NA"/>
    <n v="0"/>
    <x v="368"/>
    <n v="0"/>
    <n v="2.5649999999999999"/>
    <n v="-2.9925000000000002"/>
    <n v="0.28500000000000014"/>
    <n v="0.14250000000000007"/>
  </r>
  <r>
    <x v="3"/>
    <s v="air travel in france"/>
    <s v="Standard"/>
    <s v="Unassigned"/>
    <s v="Unassigned"/>
    <s v="Position 1-2 Target"/>
    <n v="0.1875"/>
    <n v="1"/>
    <n v="0.3125"/>
    <n v="0.3125"/>
    <n v="221"/>
    <n v="4.5248868778280504E-3"/>
    <n v="3.7049773755656101"/>
    <n v="0"/>
    <n v="0"/>
    <n v="0"/>
    <n v="0.3125"/>
    <n v="-0.3125"/>
    <n v="-1"/>
    <n v="0"/>
    <s v="NA"/>
    <n v="0"/>
    <x v="368"/>
    <n v="0"/>
    <n v="0.28125"/>
    <n v="-0.328125"/>
    <n v="3.125E-2"/>
    <n v="1.5625E-2"/>
  </r>
  <r>
    <x v="3"/>
    <s v="aeroport roissy charles de gaulle"/>
    <s v="Standard"/>
    <s v="Unassigned"/>
    <s v="Unassigned"/>
    <s v="Position 1-2 Target"/>
    <n v="0.1875"/>
    <n v="8"/>
    <n v="3.3125"/>
    <n v="0.4140625"/>
    <n v="2683"/>
    <n v="2.9817368617219503E-3"/>
    <n v="3.4451733134550899"/>
    <n v="0"/>
    <n v="0"/>
    <n v="0"/>
    <n v="3.3125"/>
    <n v="-3.3125"/>
    <n v="-1"/>
    <n v="0"/>
    <s v="NA"/>
    <n v="0"/>
    <x v="368"/>
    <n v="0"/>
    <n v="2.9812500000000002"/>
    <n v="-3.4781250000000004"/>
    <n v="0.33124999999999982"/>
    <n v="0.16562500000000036"/>
  </r>
  <r>
    <x v="5"/>
    <s v="air france flight information"/>
    <s v="Standard"/>
    <s v="Unassigned"/>
    <s v="Unassigned"/>
    <s v="Position 2-5 Bid Strategy"/>
    <n v="0.1875"/>
    <n v="2"/>
    <n v="0.73750000000000004"/>
    <n v="0.36875000000000002"/>
    <n v="263"/>
    <n v="7.6045627376425898E-3"/>
    <n v="3.4608365019011398"/>
    <n v="0"/>
    <n v="0"/>
    <n v="0"/>
    <n v="0.73750000000000004"/>
    <n v="-0.73750000000000004"/>
    <n v="-1"/>
    <n v="0"/>
    <s v="NA"/>
    <n v="0"/>
    <x v="368"/>
    <n v="0"/>
    <n v="0.66375000000000006"/>
    <n v="-0.77437500000000004"/>
    <n v="7.3749999999999982E-2"/>
    <n v="3.6874999999999991E-2"/>
  </r>
  <r>
    <x v="5"/>
    <s v="airline flight information"/>
    <s v="Standard"/>
    <s v="Unassigned"/>
    <s v="Unassigned"/>
    <s v="Position 5-10 Bid Strategy"/>
    <n v="0.1875"/>
    <n v="2"/>
    <n v="1.6375"/>
    <n v="0.81874999999999998"/>
    <n v="4047"/>
    <n v="4.9419322955275504E-4"/>
    <n v="3.2357548801581402"/>
    <n v="0"/>
    <n v="0"/>
    <n v="0"/>
    <n v="1.6375"/>
    <n v="-1.6375"/>
    <n v="-1"/>
    <n v="0"/>
    <s v="NA"/>
    <n v="0"/>
    <x v="368"/>
    <n v="0"/>
    <n v="1.4737499999999999"/>
    <n v="-1.7193750000000001"/>
    <n v="0.16375000000000006"/>
    <n v="8.1875000000000142E-2"/>
  </r>
  <r>
    <x v="5"/>
    <s v="international airline fare"/>
    <s v="Standard"/>
    <s v="Unassigned"/>
    <s v="Unassigned"/>
    <s v="Position 5-10 Bid Strategy"/>
    <n v="0.1875"/>
    <n v="5"/>
    <n v="1.7375"/>
    <n v="0.34749999999999998"/>
    <n v="277"/>
    <n v="1.8050541516245501E-2"/>
    <n v="3.8530685920577601"/>
    <n v="0"/>
    <n v="0"/>
    <n v="0"/>
    <n v="1.7375"/>
    <n v="-1.7375"/>
    <n v="-1"/>
    <n v="0"/>
    <s v="NA"/>
    <n v="0"/>
    <x v="368"/>
    <n v="0"/>
    <n v="1.56375"/>
    <n v="-1.8243750000000001"/>
    <n v="0.17375000000000007"/>
    <n v="8.6875000000000036E-2"/>
  </r>
  <r>
    <x v="5"/>
    <s v="international airline flight"/>
    <s v="Standard"/>
    <s v="Unassigned"/>
    <s v="Unassigned"/>
    <s v="Position 5-10 Bid Strategy"/>
    <n v="0.1875"/>
    <n v="5"/>
    <n v="2.1875"/>
    <n v="0.4375"/>
    <n v="844"/>
    <n v="5.9241706161137393E-3"/>
    <n v="4.0159952606635096"/>
    <n v="0"/>
    <n v="0"/>
    <n v="0"/>
    <n v="2.1875"/>
    <n v="-2.1875"/>
    <n v="-1"/>
    <n v="0"/>
    <s v="NA"/>
    <n v="0"/>
    <x v="368"/>
    <n v="0"/>
    <n v="1.96875"/>
    <n v="-2.296875"/>
    <n v="0.21875"/>
    <n v="0.109375"/>
  </r>
  <r>
    <x v="5"/>
    <s v="flight france nice"/>
    <s v="Standard"/>
    <s v="Unassigned"/>
    <s v="Unassigned"/>
    <s v="Position 2-5 Bid Strategy"/>
    <n v="0.1875"/>
    <n v="5"/>
    <n v="2.2124999999999999"/>
    <n v="0.4425"/>
    <n v="78"/>
    <n v="6.4102564102564097E-2"/>
    <n v="2.6397435897435901"/>
    <n v="0"/>
    <n v="0"/>
    <n v="0"/>
    <n v="2.2124999999999999"/>
    <n v="-2.2124999999999999"/>
    <n v="-1"/>
    <n v="0"/>
    <s v="NA"/>
    <n v="0"/>
    <x v="368"/>
    <n v="0"/>
    <n v="1.99125"/>
    <n v="-2.3231250000000001"/>
    <n v="0.22124999999999995"/>
    <n v="0.1106250000000002"/>
  </r>
  <r>
    <x v="5"/>
    <s v="discount england flight"/>
    <s v="Advanced"/>
    <s v="Unassigned"/>
    <s v="Unassigned"/>
    <s v="Position 5-10 Bid Strategy"/>
    <n v="0.1875"/>
    <n v="4"/>
    <n v="2.9375"/>
    <n v="0.734375"/>
    <n v="169"/>
    <n v="2.3668639053254399E-2"/>
    <n v="3.0846153846153799"/>
    <n v="0"/>
    <n v="0"/>
    <n v="0"/>
    <n v="2.9375"/>
    <n v="-2.9375"/>
    <n v="-1"/>
    <n v="0"/>
    <s v="NA"/>
    <n v="0"/>
    <x v="368"/>
    <n v="0"/>
    <n v="2.6437500000000003"/>
    <n v="-3.0843750000000001"/>
    <n v="0.29374999999999973"/>
    <n v="0.14687500000000009"/>
  </r>
  <r>
    <x v="5"/>
    <s v="cheap airline ticket uk"/>
    <s v="Advanced"/>
    <s v="Unassigned"/>
    <s v="Unassigned"/>
    <s v="Position 5-10 Bid Strategy"/>
    <n v="0.1875"/>
    <n v="7"/>
    <n v="3.6499999375000001"/>
    <n v="0.52142856250000003"/>
    <n v="655"/>
    <n v="1.0687022900763401E-2"/>
    <n v="3.23221374045802"/>
    <n v="0"/>
    <n v="0"/>
    <n v="0"/>
    <n v="3.6499999375000001"/>
    <n v="-3.6499999375000001"/>
    <n v="-1"/>
    <n v="0"/>
    <s v="NA"/>
    <n v="0"/>
    <x v="368"/>
    <n v="0"/>
    <n v="3.2849999437499999"/>
    <n v="-3.8324999343750004"/>
    <n v="0.36499999375000014"/>
    <n v="0.18249999687500029"/>
  </r>
  <r>
    <x v="5"/>
    <s v="airline flight italy"/>
    <s v="Advanced"/>
    <s v="Unassigned"/>
    <s v="Unassigned"/>
    <s v="Position 5-10 Bid Strategy"/>
    <n v="0.1875"/>
    <n v="8"/>
    <n v="4.3125"/>
    <n v="0.5390625"/>
    <n v="195"/>
    <n v="4.1025641025641005E-2"/>
    <n v="3.2194871794871802"/>
    <n v="0"/>
    <n v="0"/>
    <n v="0"/>
    <n v="4.3125"/>
    <n v="-4.3125"/>
    <n v="-1"/>
    <n v="0"/>
    <s v="NA"/>
    <n v="0"/>
    <x v="368"/>
    <n v="0"/>
    <n v="3.8812500000000001"/>
    <n v="-4.5281250000000002"/>
    <n v="0.43124999999999991"/>
    <n v="0.21562500000000018"/>
  </r>
  <r>
    <x v="5"/>
    <s v="cheap airline ticket to italy"/>
    <s v="Advanced"/>
    <s v="Unassigned"/>
    <s v="Unassigned"/>
    <s v="Position 5-10 Bid Strategy"/>
    <n v="0.1875"/>
    <n v="18"/>
    <n v="12.324999825000003"/>
    <n v="0.68472221250000009"/>
    <n v="379"/>
    <n v="4.7493403693931402E-2"/>
    <n v="2.6688654353561998"/>
    <n v="0"/>
    <n v="0"/>
    <n v="0"/>
    <n v="12.324999825000003"/>
    <n v="-12.324999825000003"/>
    <n v="-1"/>
    <n v="0"/>
    <s v="NA"/>
    <n v="0"/>
    <x v="368"/>
    <n v="0"/>
    <n v="11.092499842500002"/>
    <n v="-12.941249816250004"/>
    <n v="1.2324999825000003"/>
    <n v="0.61624999125000102"/>
  </r>
  <r>
    <x v="3"/>
    <s v="rodez flight"/>
    <s v="Standard"/>
    <s v="Unassigned"/>
    <s v="Unassigned"/>
    <s v="Position 1-2 Target"/>
    <n v="0.2"/>
    <n v="3"/>
    <n v="0.47499997499999991"/>
    <n v="0.15833332499999997"/>
    <n v="116"/>
    <n v="2.5862068965517203E-2"/>
    <n v="1.5818965517241399"/>
    <n v="0"/>
    <n v="0"/>
    <n v="0"/>
    <n v="0.47499997499999991"/>
    <n v="-0.47499997499999991"/>
    <n v="-1"/>
    <n v="0"/>
    <s v="NA"/>
    <n v="0"/>
    <x v="368"/>
    <n v="0"/>
    <n v="0.42749997749999991"/>
    <n v="-0.49874997374999991"/>
    <n v="4.7499997500000002E-2"/>
    <n v="2.3749998750000001E-2"/>
  </r>
  <r>
    <x v="3"/>
    <s v="toulouse cheap ticket"/>
    <s v="Standard"/>
    <s v="Unassigned"/>
    <s v="Unassigned"/>
    <s v="Position 1-2 Target"/>
    <n v="0.2"/>
    <n v="1"/>
    <n v="0.51249999999999996"/>
    <n v="0.51249999999999996"/>
    <n v="142"/>
    <n v="7.0422535211267599E-3"/>
    <n v="2.97535211267606"/>
    <n v="0"/>
    <n v="0"/>
    <n v="0"/>
    <n v="0.51249999999999996"/>
    <n v="-0.51249999999999996"/>
    <n v="-1"/>
    <n v="0"/>
    <s v="NA"/>
    <n v="0"/>
    <x v="368"/>
    <n v="0"/>
    <n v="0.46124999999999999"/>
    <n v="-0.53812499999999996"/>
    <n v="5.1249999999999962E-2"/>
    <n v="2.5625000000000009E-2"/>
  </r>
  <r>
    <x v="3"/>
    <s v="reims flight"/>
    <s v="Standard"/>
    <s v="Unassigned"/>
    <s v="Unassigned"/>
    <s v="Position 1-2 Target"/>
    <n v="0.2"/>
    <n v="4"/>
    <n v="2.0499999999999998"/>
    <n v="0.51249999999999996"/>
    <n v="218"/>
    <n v="1.8348623853211E-2"/>
    <n v="2.0555045871559599"/>
    <n v="0"/>
    <n v="0"/>
    <n v="0"/>
    <n v="2.0499999999999998"/>
    <n v="-2.0499999999999998"/>
    <n v="-1"/>
    <n v="0"/>
    <s v="NA"/>
    <n v="0"/>
    <x v="368"/>
    <n v="0"/>
    <n v="1.845"/>
    <n v="-2.1524999999999999"/>
    <n v="0.20499999999999985"/>
    <n v="0.10250000000000004"/>
  </r>
  <r>
    <x v="3"/>
    <s v="paris orly airport"/>
    <s v="Advanced"/>
    <s v="Unassigned"/>
    <s v="Unassigned"/>
    <s v="Position 1-2 Target"/>
    <n v="0.2"/>
    <n v="7"/>
    <n v="5.0374999500000008"/>
    <n v="0.71964285000000006"/>
    <n v="2314"/>
    <n v="3.0250648228176296E-3"/>
    <n v="1.82294727744166"/>
    <n v="0"/>
    <n v="0"/>
    <n v="0"/>
    <n v="5.0374999500000008"/>
    <n v="-5.0374999500000008"/>
    <n v="-1"/>
    <n v="0"/>
    <s v="NA"/>
    <n v="0"/>
    <x v="368"/>
    <n v="0"/>
    <n v="4.5337499550000011"/>
    <n v="-5.2893749475000007"/>
    <n v="0.50374999499999973"/>
    <n v="0.25187499749999986"/>
  </r>
  <r>
    <x v="5"/>
    <s v="air travel booking"/>
    <s v="Standard"/>
    <s v="Unassigned"/>
    <s v="Unassigned"/>
    <s v="Position 5-10 Bid Strategy"/>
    <n v="0.2"/>
    <n v="1"/>
    <n v="0.48749999999999999"/>
    <n v="0.48749999999999999"/>
    <n v="481"/>
    <n v="2.0790020790020804E-3"/>
    <n v="3.6049896049896"/>
    <n v="0"/>
    <n v="0"/>
    <n v="0"/>
    <n v="0.48749999999999999"/>
    <n v="-0.48749999999999999"/>
    <n v="-1"/>
    <n v="0"/>
    <s v="NA"/>
    <n v="0"/>
    <x v="368"/>
    <n v="0"/>
    <n v="0.43874999999999997"/>
    <n v="-0.51187499999999997"/>
    <n v="4.8750000000000016E-2"/>
    <n v="2.437499999999998E-2"/>
  </r>
  <r>
    <x v="5"/>
    <s v="hamburg cheap ticket"/>
    <s v="Advanced"/>
    <s v="Unassigned"/>
    <s v="Unassigned"/>
    <s v="Position 5-10 Bid Strategy"/>
    <n v="0.2"/>
    <n v="1"/>
    <n v="0.51249999999999996"/>
    <n v="0.51249999999999996"/>
    <n v="24"/>
    <n v="4.1666666666666699E-2"/>
    <n v="1.6666666666666701"/>
    <n v="0"/>
    <n v="0"/>
    <n v="0"/>
    <n v="0.51249999999999996"/>
    <n v="-0.51249999999999996"/>
    <n v="-1"/>
    <n v="0"/>
    <s v="NA"/>
    <n v="0"/>
    <x v="368"/>
    <n v="0"/>
    <n v="0.46124999999999999"/>
    <n v="-0.53812499999999996"/>
    <n v="5.1249999999999962E-2"/>
    <n v="2.5625000000000009E-2"/>
  </r>
  <r>
    <x v="5"/>
    <s v="cheapest flight to greece"/>
    <s v="Advanced"/>
    <s v="Unassigned"/>
    <s v="Unassigned"/>
    <s v="Position 5-10 Bid Strategy"/>
    <n v="0.2"/>
    <n v="4"/>
    <n v="1.1000000000000001"/>
    <n v="0.27500000000000002"/>
    <n v="188"/>
    <n v="2.1276595744680899E-2"/>
    <n v="2.6829787234042599"/>
    <n v="0"/>
    <n v="0"/>
    <n v="0"/>
    <n v="1.1000000000000001"/>
    <n v="-1.1000000000000001"/>
    <n v="-1"/>
    <n v="0"/>
    <s v="NA"/>
    <n v="0"/>
    <x v="368"/>
    <n v="0"/>
    <n v="0.9900000000000001"/>
    <n v="-1.1550000000000002"/>
    <n v="0.10999999999999999"/>
    <n v="5.500000000000016E-2"/>
  </r>
  <r>
    <x v="5"/>
    <s v="air flight fare"/>
    <s v="Standard"/>
    <s v="Unassigned"/>
    <s v="Unassigned"/>
    <s v="Position 5-10 Bid Strategy"/>
    <n v="0.2"/>
    <n v="4"/>
    <n v="1.2625"/>
    <n v="0.31562499999999999"/>
    <n v="859"/>
    <n v="4.6565774155995308E-3"/>
    <n v="2.50221187427241"/>
    <n v="0"/>
    <n v="0"/>
    <n v="0"/>
    <n v="1.2625"/>
    <n v="-1.2625"/>
    <n v="-1"/>
    <n v="0"/>
    <s v="NA"/>
    <n v="0"/>
    <x v="368"/>
    <n v="0"/>
    <n v="1.13625"/>
    <n v="-1.3256250000000001"/>
    <n v="0.12624999999999997"/>
    <n v="6.3125000000000098E-2"/>
  </r>
  <r>
    <x v="5"/>
    <s v="air discount flight ticket"/>
    <s v="Standard"/>
    <s v="Unassigned"/>
    <s v="Unassigned"/>
    <s v="Position 5-10 Bid Strategy"/>
    <n v="0.2"/>
    <n v="1"/>
    <n v="1.3875"/>
    <n v="1.3875"/>
    <n v="153"/>
    <n v="6.5359477124183E-3"/>
    <n v="4.1104575163398698"/>
    <n v="0"/>
    <n v="0"/>
    <n v="0"/>
    <n v="1.3875"/>
    <n v="-1.3875"/>
    <n v="-1"/>
    <n v="0"/>
    <s v="NA"/>
    <n v="0"/>
    <x v="368"/>
    <n v="0"/>
    <n v="1.24875"/>
    <n v="-1.4568749999999999"/>
    <n v="0.13874999999999993"/>
    <n v="6.9374999999999964E-2"/>
  </r>
  <r>
    <x v="5"/>
    <s v="air ticket booking"/>
    <s v="Standard"/>
    <s v="Unassigned"/>
    <s v="Unassigned"/>
    <s v="Position 5-10 Bid Strategy"/>
    <n v="0.2"/>
    <n v="8"/>
    <n v="5.4249999999999998"/>
    <n v="0.67812499999999998"/>
    <n v="1168"/>
    <n v="6.8493150684931503E-3"/>
    <n v="4.2333047945205502"/>
    <n v="0"/>
    <n v="0"/>
    <n v="0"/>
    <n v="5.4249999999999998"/>
    <n v="-5.4249999999999998"/>
    <n v="-1"/>
    <n v="0"/>
    <s v="NA"/>
    <n v="0"/>
    <x v="368"/>
    <n v="0"/>
    <n v="4.8825000000000003"/>
    <n v="-5.69625"/>
    <n v="0.54249999999999954"/>
    <n v="0.27125000000000021"/>
  </r>
  <r>
    <x v="5"/>
    <s v="paris charles de gaulle airport"/>
    <s v="Standard"/>
    <s v="Unassigned"/>
    <s v="Unassigned"/>
    <s v="Position 2-5 Bid Strategy"/>
    <n v="0.2"/>
    <n v="6"/>
    <n v="5.8374999750000001"/>
    <n v="0.97291666250000008"/>
    <n v="2728"/>
    <n v="2.1994134897360702E-3"/>
    <n v="2.3531891495601198"/>
    <n v="0"/>
    <n v="0"/>
    <n v="0"/>
    <n v="5.8374999750000001"/>
    <n v="-5.8374999750000001"/>
    <n v="-1"/>
    <n v="0"/>
    <s v="NA"/>
    <n v="0"/>
    <x v="368"/>
    <n v="0"/>
    <n v="5.2537499775000001"/>
    <n v="-6.1293749737500001"/>
    <n v="0.58374999750000001"/>
    <n v="0.29187499875"/>
  </r>
  <r>
    <x v="5"/>
    <s v="low airfare to europe"/>
    <s v="Advanced"/>
    <s v="Unassigned"/>
    <s v="Unassigned"/>
    <s v="Position 5-10 Bid Strategy"/>
    <n v="0.2"/>
    <n v="16"/>
    <n v="8.6750000000000007"/>
    <n v="0.54218750000000004"/>
    <n v="422"/>
    <n v="3.7914691943128E-2"/>
    <n v="1.8713270142180101"/>
    <n v="0"/>
    <n v="0"/>
    <n v="0"/>
    <n v="8.6750000000000007"/>
    <n v="-8.6750000000000007"/>
    <n v="-1"/>
    <n v="0"/>
    <s v="NA"/>
    <n v="0"/>
    <x v="368"/>
    <n v="0"/>
    <n v="7.807500000000001"/>
    <n v="-9.1087500000000006"/>
    <n v="0.86749999999999972"/>
    <n v="0.43374999999999986"/>
  </r>
  <r>
    <x v="5"/>
    <s v="discounted international airline ticket"/>
    <s v="Standard"/>
    <s v="Unassigned"/>
    <s v="Unassigned"/>
    <s v="Position 5-10 Bid Strategy"/>
    <n v="0.2"/>
    <n v="7"/>
    <n v="9.0124999999999993"/>
    <n v="1.2875000000000001"/>
    <n v="158"/>
    <n v="4.4303797468354403E-2"/>
    <n v="3.30126582278481"/>
    <n v="0"/>
    <n v="0"/>
    <n v="0"/>
    <n v="9.0124999999999993"/>
    <n v="-9.0124999999999993"/>
    <n v="-1"/>
    <n v="0"/>
    <s v="NA"/>
    <n v="0"/>
    <x v="368"/>
    <n v="0"/>
    <n v="8.1112500000000001"/>
    <n v="-9.4631249999999998"/>
    <n v="0.90124999999999922"/>
    <n v="0.4506250000000005"/>
  </r>
  <r>
    <x v="5"/>
    <s v="discount flight to italy"/>
    <s v="Advanced"/>
    <s v="Unassigned"/>
    <s v="Unassigned"/>
    <s v="Position 5-10 Bid Strategy"/>
    <n v="0.2"/>
    <n v="22"/>
    <n v="12.549999825000002"/>
    <n v="0.57045453750000008"/>
    <n v="243"/>
    <n v="9.0534979423868303E-2"/>
    <n v="1.5353909465020601"/>
    <n v="0"/>
    <n v="0"/>
    <n v="0"/>
    <n v="12.549999825000002"/>
    <n v="-12.549999825000002"/>
    <n v="-1"/>
    <n v="0"/>
    <s v="NA"/>
    <n v="0"/>
    <x v="368"/>
    <n v="0"/>
    <n v="11.294999842500003"/>
    <n v="-13.177499816250004"/>
    <n v="1.2549999824999993"/>
    <n v="0.62749999125000144"/>
  </r>
  <r>
    <x v="3"/>
    <s v="travel to lourdes france"/>
    <s v="Standard"/>
    <s v="Unassigned"/>
    <s v="Unassigned"/>
    <s v="Position 1-2 Target"/>
    <n v="0.21249999999999999"/>
    <n v="4"/>
    <n v="0.98750000000000004"/>
    <n v="0.24687500000000001"/>
    <n v="495"/>
    <n v="8.0808080808080808E-3"/>
    <n v="2.5056565656565701"/>
    <n v="0"/>
    <n v="0"/>
    <n v="0"/>
    <n v="0.98750000000000004"/>
    <n v="-0.98750000000000004"/>
    <n v="-1"/>
    <n v="0"/>
    <s v="NA"/>
    <n v="0"/>
    <x v="368"/>
    <n v="0"/>
    <n v="0.88875000000000004"/>
    <n v="-1.036875"/>
    <n v="9.8750000000000004E-2"/>
    <n v="4.9374999999999947E-2"/>
  </r>
  <r>
    <x v="3"/>
    <s v="air discount france ticket"/>
    <s v="Standard"/>
    <s v="Unassigned"/>
    <s v="Unassigned"/>
    <s v="Position 1-2 Target"/>
    <n v="0.21249999999999999"/>
    <n v="4"/>
    <n v="1.3"/>
    <n v="0.32500000000000001"/>
    <n v="302"/>
    <n v="1.3245033112582801E-2"/>
    <n v="2.68443708609272"/>
    <n v="0"/>
    <n v="0"/>
    <n v="0"/>
    <n v="1.3"/>
    <n v="-1.3"/>
    <n v="-1"/>
    <n v="0"/>
    <s v="NA"/>
    <n v="0"/>
    <x v="368"/>
    <n v="0"/>
    <n v="1.1700000000000002"/>
    <n v="-1.3650000000000002"/>
    <n v="0.12999999999999989"/>
    <n v="6.5000000000000169E-2"/>
  </r>
  <r>
    <x v="3"/>
    <s v="degaulle airport"/>
    <s v="Standard"/>
    <s v="Unassigned"/>
    <s v="Unassigned"/>
    <s v="Position 1-2 Target"/>
    <n v="0.21249999999999999"/>
    <n v="6"/>
    <n v="1.7374999500000001"/>
    <n v="0.289583325"/>
    <n v="321"/>
    <n v="1.86915887850467E-2"/>
    <n v="2.0775700934579402"/>
    <n v="0"/>
    <n v="0"/>
    <n v="0"/>
    <n v="1.7374999500000001"/>
    <n v="-1.7374999500000001"/>
    <n v="-1"/>
    <n v="0"/>
    <s v="NA"/>
    <n v="0"/>
    <x v="368"/>
    <n v="0"/>
    <n v="1.5637499550000002"/>
    <n v="-1.8243749475000002"/>
    <n v="0.17374999499999988"/>
    <n v="8.6874997500000051E-2"/>
  </r>
  <r>
    <x v="3"/>
    <s v="air france travel agent"/>
    <s v="Advanced"/>
    <s v="Unassigned"/>
    <s v="Unassigned"/>
    <s v="Position 1-2 Target"/>
    <n v="0.21249999999999999"/>
    <n v="5"/>
    <n v="2.0249999999999999"/>
    <n v="0.40500000000000003"/>
    <n v="564"/>
    <n v="8.8652482269503605E-3"/>
    <n v="1.64468085106383"/>
    <n v="0"/>
    <n v="0"/>
    <n v="0"/>
    <n v="2.0249999999999999"/>
    <n v="-2.0249999999999999"/>
    <n v="-1"/>
    <n v="0"/>
    <s v="NA"/>
    <n v="0"/>
    <x v="368"/>
    <n v="0"/>
    <n v="1.8225"/>
    <n v="-2.1262500000000002"/>
    <n v="0.2024999999999999"/>
    <n v="0.10125000000000028"/>
  </r>
  <r>
    <x v="3"/>
    <s v="charles de gaulle international airport"/>
    <s v="Advanced"/>
    <s v="Unassigned"/>
    <s v="Unassigned"/>
    <s v="Position 1-2 Target"/>
    <n v="0.21249999999999999"/>
    <n v="14"/>
    <n v="4.7374998999999995"/>
    <n v="0.33839284999999997"/>
    <n v="2187"/>
    <n v="6.4014631915866489E-3"/>
    <n v="2.0546867855509801"/>
    <n v="0"/>
    <n v="0"/>
    <n v="0"/>
    <n v="4.7374998999999995"/>
    <n v="-4.7374998999999995"/>
    <n v="-1"/>
    <n v="0"/>
    <s v="NA"/>
    <n v="0"/>
    <x v="368"/>
    <n v="0"/>
    <n v="4.2637499099999996"/>
    <n v="-4.9743748949999995"/>
    <n v="0.47374998999999995"/>
    <n v="0.23687499499999998"/>
  </r>
  <r>
    <x v="5"/>
    <s v="airfare site"/>
    <s v="Standard"/>
    <s v="Unassigned"/>
    <s v="Unassigned"/>
    <s v="Position 5-10 Bid Strategy"/>
    <n v="0.21249999999999999"/>
    <n v="1"/>
    <n v="0.22500000000000001"/>
    <n v="0.22500000000000001"/>
    <n v="238"/>
    <n v="4.20168067226891E-3"/>
    <n v="4.3058823529411798"/>
    <n v="0"/>
    <n v="0"/>
    <n v="0"/>
    <n v="0.22500000000000001"/>
    <n v="-0.22500000000000001"/>
    <n v="-1"/>
    <n v="0"/>
    <s v="NA"/>
    <n v="0"/>
    <x v="368"/>
    <n v="0"/>
    <n v="0.20250000000000001"/>
    <n v="-0.23625000000000002"/>
    <n v="2.2499999999999992E-2"/>
    <n v="1.125000000000001E-2"/>
  </r>
  <r>
    <x v="5"/>
    <s v="airline flight reservation"/>
    <s v="Standard"/>
    <s v="Unassigned"/>
    <s v="Unassigned"/>
    <s v="Position 5-10 Bid Strategy"/>
    <n v="0.21249999999999999"/>
    <n v="1"/>
    <n v="0.52500000000000002"/>
    <n v="0.52500000000000002"/>
    <n v="701"/>
    <n v="1.4265335235378001E-3"/>
    <n v="4.2613409415121204"/>
    <n v="0"/>
    <n v="0"/>
    <n v="0"/>
    <n v="0.52500000000000002"/>
    <n v="-0.52500000000000002"/>
    <n v="-1"/>
    <n v="0"/>
    <s v="NA"/>
    <n v="0"/>
    <x v="368"/>
    <n v="0"/>
    <n v="0.47250000000000003"/>
    <n v="-0.55125000000000002"/>
    <n v="5.2499999999999991E-2"/>
    <n v="2.6249999999999996E-2"/>
  </r>
  <r>
    <x v="5"/>
    <s v="discounted international travel"/>
    <s v="Standard"/>
    <s v="Unassigned"/>
    <s v="Unassigned"/>
    <s v="Position 5-10 Bid Strategy"/>
    <n v="0.21249999999999999"/>
    <n v="1"/>
    <n v="0.82499999999999996"/>
    <n v="0.82499999999999996"/>
    <n v="38"/>
    <n v="2.6315789473684199E-2"/>
    <n v="3.2052631578947399"/>
    <n v="0"/>
    <n v="0"/>
    <n v="0"/>
    <n v="0.82499999999999996"/>
    <n v="-0.82499999999999996"/>
    <n v="-1"/>
    <n v="0"/>
    <s v="NA"/>
    <n v="0"/>
    <x v="368"/>
    <n v="0"/>
    <n v="0.74249999999999994"/>
    <n v="-0.86624999999999996"/>
    <n v="8.2500000000000018E-2"/>
    <n v="4.1250000000000009E-2"/>
  </r>
  <r>
    <x v="5"/>
    <s v="cheap airline france"/>
    <s v="Standard"/>
    <s v="Unassigned"/>
    <s v="Unassigned"/>
    <s v="Position 2-5 Bid Strategy"/>
    <n v="0.21249999999999999"/>
    <n v="2"/>
    <n v="0.86250000000000004"/>
    <n v="0.43125000000000002"/>
    <n v="103"/>
    <n v="1.94174757281553E-2"/>
    <n v="5.0252427184466004"/>
    <n v="0"/>
    <n v="0"/>
    <n v="0"/>
    <n v="0.86250000000000004"/>
    <n v="-0.86250000000000004"/>
    <n v="-1"/>
    <n v="0"/>
    <s v="NA"/>
    <n v="0"/>
    <x v="368"/>
    <n v="0"/>
    <n v="0.77625000000000011"/>
    <n v="-0.90562500000000012"/>
    <n v="8.6249999999999938E-2"/>
    <n v="4.312500000000008E-2"/>
  </r>
  <r>
    <x v="5"/>
    <s v="air ticket reservation"/>
    <s v="Standard"/>
    <s v="Unassigned"/>
    <s v="Unassigned"/>
    <s v="Position 5-10 Bid Strategy"/>
    <n v="0.21249999999999999"/>
    <n v="2"/>
    <n v="1.125"/>
    <n v="0.5625"/>
    <n v="245"/>
    <n v="8.1632653061224497E-3"/>
    <n v="3.0751020408163301"/>
    <n v="0"/>
    <n v="0"/>
    <n v="0"/>
    <n v="1.125"/>
    <n v="-1.125"/>
    <n v="-1"/>
    <n v="0"/>
    <s v="NA"/>
    <n v="0"/>
    <x v="368"/>
    <n v="0"/>
    <n v="1.0125"/>
    <n v="-1.1812500000000001"/>
    <n v="0.11250000000000004"/>
    <n v="5.6250000000000133E-2"/>
  </r>
  <r>
    <x v="5"/>
    <s v="lyon airport"/>
    <s v="Standard"/>
    <s v="Unassigned"/>
    <s v="Unassigned"/>
    <s v="Position 2-5 Bid Strategy"/>
    <n v="0.21249999999999999"/>
    <n v="5"/>
    <n v="1.6375"/>
    <n v="0.32750000000000001"/>
    <n v="618"/>
    <n v="8.0906148867313909E-3"/>
    <n v="2.5004854368932001"/>
    <n v="0"/>
    <n v="0"/>
    <n v="0"/>
    <n v="1.6375"/>
    <n v="-1.6375"/>
    <n v="-1"/>
    <n v="0"/>
    <s v="NA"/>
    <n v="0"/>
    <x v="368"/>
    <n v="0"/>
    <n v="1.4737499999999999"/>
    <n v="-1.7193750000000001"/>
    <n v="0.16375000000000006"/>
    <n v="8.1875000000000142E-2"/>
  </r>
  <r>
    <x v="5"/>
    <s v="india flight deal"/>
    <s v="Standard"/>
    <s v="Unassigned"/>
    <s v="Unassigned"/>
    <s v="Position 5-10 Bid Strategy"/>
    <n v="0.21249999999999999"/>
    <n v="7"/>
    <n v="2.7749999374999996"/>
    <n v="0.39642856249999997"/>
    <n v="135"/>
    <n v="5.1851851851851899E-2"/>
    <n v="2.7111111111111099"/>
    <n v="0"/>
    <n v="0"/>
    <n v="0"/>
    <n v="2.7749999374999996"/>
    <n v="-2.7749999374999996"/>
    <n v="-1"/>
    <n v="0"/>
    <s v="NA"/>
    <n v="0"/>
    <x v="368"/>
    <n v="0"/>
    <n v="2.4974999437499998"/>
    <n v="-2.9137499343749997"/>
    <n v="0.27749999374999978"/>
    <n v="0.13874999687500011"/>
  </r>
  <r>
    <x v="5"/>
    <s v="athens airport"/>
    <s v="Advanced"/>
    <s v="Unassigned"/>
    <s v="Unassigned"/>
    <s v="Position 5-10 Bid Strategy"/>
    <n v="0.21249999999999999"/>
    <n v="14"/>
    <n v="2.8249999749999999"/>
    <n v="0.20178571249999999"/>
    <n v="4023"/>
    <n v="3.47999005717126E-3"/>
    <n v="3.6290330599055398"/>
    <n v="0"/>
    <n v="0"/>
    <n v="0"/>
    <n v="2.8249999749999999"/>
    <n v="-2.8249999749999999"/>
    <n v="-1"/>
    <n v="0"/>
    <s v="NA"/>
    <n v="0"/>
    <x v="368"/>
    <n v="0"/>
    <n v="2.5424999774999999"/>
    <n v="-2.9662499737500001"/>
    <n v="0.28249999749999999"/>
    <n v="0.14124999875000022"/>
  </r>
  <r>
    <x v="5"/>
    <s v="cheap airline ticket spain"/>
    <s v="Advanced"/>
    <s v="Unassigned"/>
    <s v="Unassigned"/>
    <s v="Position 5-10 Bid Strategy"/>
    <n v="0.21249999999999999"/>
    <n v="21"/>
    <n v="20.362499849999999"/>
    <n v="0.96964284999999995"/>
    <n v="684"/>
    <n v="3.07017543859649E-2"/>
    <n v="2.6089181286549699"/>
    <n v="0"/>
    <n v="0"/>
    <n v="0"/>
    <n v="20.362499849999999"/>
    <n v="-20.362499849999999"/>
    <n v="-1"/>
    <n v="0"/>
    <s v="NA"/>
    <n v="0"/>
    <x v="368"/>
    <n v="0"/>
    <n v="18.326249865000001"/>
    <n v="-21.380624842500001"/>
    <n v="2.0362499849999978"/>
    <n v="1.0181249925000024"/>
  </r>
  <r>
    <x v="5"/>
    <s v="cheap airfare to spain"/>
    <s v="Advanced"/>
    <s v="Unassigned"/>
    <s v="Unassigned"/>
    <s v="Position 5-10 Bid Strategy"/>
    <n v="0.21249999999999999"/>
    <n v="29"/>
    <n v="27.224999899999997"/>
    <n v="0.93879309999999994"/>
    <n v="506"/>
    <n v="5.73122529644269E-2"/>
    <n v="1.67569169960474"/>
    <n v="0"/>
    <n v="0"/>
    <n v="0"/>
    <n v="27.224999899999997"/>
    <n v="-27.224999899999997"/>
    <n v="-1"/>
    <n v="0"/>
    <s v="NA"/>
    <n v="0"/>
    <x v="368"/>
    <n v="0"/>
    <n v="24.502499909999997"/>
    <n v="-28.586249894999998"/>
    <n v="2.7224999899999993"/>
    <n v="1.3612499950000014"/>
  </r>
  <r>
    <x v="3"/>
    <s v="bergerac flight"/>
    <s v="Standard"/>
    <s v="Unassigned"/>
    <s v="Unassigned"/>
    <s v="Position 1-2 Target"/>
    <n v="0.22500000000000001"/>
    <n v="11"/>
    <n v="3.8874999624999997"/>
    <n v="0.3534090875"/>
    <n v="622"/>
    <n v="1.7684887459807098E-2"/>
    <n v="1.6908360128617399"/>
    <n v="0"/>
    <n v="0"/>
    <n v="0"/>
    <n v="3.8874999624999997"/>
    <n v="-3.8874999624999997"/>
    <n v="-1"/>
    <n v="0"/>
    <s v="NA"/>
    <n v="0"/>
    <x v="368"/>
    <n v="0"/>
    <n v="3.4987499662499997"/>
    <n v="-4.081874960625"/>
    <n v="0.38874999625000006"/>
    <n v="0.19437499812500025"/>
  </r>
  <r>
    <x v="5"/>
    <s v="international airfare special"/>
    <s v="Standard"/>
    <s v="Unassigned"/>
    <s v="Unassigned"/>
    <s v="Position 5-10 Bid Strategy"/>
    <n v="0.22500000000000001"/>
    <n v="1"/>
    <n v="0.23749999999999999"/>
    <n v="0.23749999999999999"/>
    <n v="91"/>
    <n v="1.0989010989011E-2"/>
    <n v="3.0043956043955999"/>
    <n v="0"/>
    <n v="0"/>
    <n v="0"/>
    <n v="0.23749999999999999"/>
    <n v="-0.23749999999999999"/>
    <n v="-1"/>
    <n v="0"/>
    <s v="NA"/>
    <n v="0"/>
    <x v="368"/>
    <n v="0"/>
    <n v="0.21375"/>
    <n v="-0.24937499999999999"/>
    <n v="2.3749999999999993E-2"/>
    <n v="1.1874999999999997E-2"/>
  </r>
  <r>
    <x v="5"/>
    <s v="air plane ticket cheap"/>
    <s v="Standard"/>
    <s v="Unassigned"/>
    <s v="Unassigned"/>
    <s v="Position 5-10 Bid Strategy"/>
    <n v="0.22500000000000001"/>
    <n v="1"/>
    <n v="0.6"/>
    <n v="0.6"/>
    <n v="624"/>
    <n v="1.6025641025640999E-3"/>
    <n v="3.8309294871794899"/>
    <n v="0"/>
    <n v="0"/>
    <n v="0"/>
    <n v="0.6"/>
    <n v="-0.6"/>
    <n v="-1"/>
    <n v="0"/>
    <s v="NA"/>
    <n v="0"/>
    <x v="368"/>
    <n v="0"/>
    <n v="0.54"/>
    <n v="-0.63"/>
    <n v="5.9999999999999942E-2"/>
    <n v="3.0000000000000027E-2"/>
  </r>
  <r>
    <x v="5"/>
    <s v="air line ticket prices"/>
    <s v="Standard"/>
    <s v="Unassigned"/>
    <s v="Unassigned"/>
    <s v="Position 5-10 Bid Strategy"/>
    <n v="0.22500000000000001"/>
    <n v="5"/>
    <n v="1.05"/>
    <n v="0.21"/>
    <n v="3295"/>
    <n v="1.5174506828528099E-3"/>
    <n v="2.1891957511380902"/>
    <n v="0"/>
    <n v="0"/>
    <n v="0"/>
    <n v="1.05"/>
    <n v="-1.05"/>
    <n v="-1"/>
    <n v="0"/>
    <s v="NA"/>
    <n v="0"/>
    <x v="368"/>
    <n v="0"/>
    <n v="0.94500000000000006"/>
    <n v="-1.1025"/>
    <n v="0.10499999999999998"/>
    <n v="5.2499999999999991E-2"/>
  </r>
  <r>
    <x v="5"/>
    <s v="air france flight schedule"/>
    <s v="Standard"/>
    <s v="Unassigned"/>
    <s v="Unassigned"/>
    <s v="Position 2-5 Bid Strategy"/>
    <n v="0.22500000000000001"/>
    <n v="4"/>
    <n v="1.5"/>
    <n v="0.375"/>
    <n v="640"/>
    <n v="6.2500000000000003E-3"/>
    <n v="2.3951562499999999"/>
    <n v="0"/>
    <n v="0"/>
    <n v="0"/>
    <n v="1.5"/>
    <n v="-1.5"/>
    <n v="-1"/>
    <n v="0"/>
    <s v="NA"/>
    <n v="0"/>
    <x v="368"/>
    <n v="0"/>
    <n v="1.35"/>
    <n v="-1.5750000000000002"/>
    <n v="0.14999999999999991"/>
    <n v="7.5000000000000178E-2"/>
  </r>
  <r>
    <x v="5"/>
    <s v="airline ticket cheap airfare"/>
    <s v="Standard"/>
    <s v="Unassigned"/>
    <s v="Unassigned"/>
    <s v="Position 5-10 Bid Strategy"/>
    <n v="0.22500000000000001"/>
    <n v="2"/>
    <n v="1.9"/>
    <n v="0.95"/>
    <n v="4256"/>
    <n v="4.69924812030075E-4"/>
    <n v="2.4744125939849599"/>
    <n v="0"/>
    <n v="0"/>
    <n v="0"/>
    <n v="1.9"/>
    <n v="-1.9"/>
    <n v="-1"/>
    <n v="0"/>
    <s v="NA"/>
    <n v="0"/>
    <x v="368"/>
    <n v="0"/>
    <n v="1.71"/>
    <n v="-1.9949999999999999"/>
    <n v="0.18999999999999995"/>
    <n v="9.4999999999999973E-2"/>
  </r>
  <r>
    <x v="5"/>
    <s v="cheap airline ticket to germany"/>
    <s v="Advanced"/>
    <s v="Unassigned"/>
    <s v="Unassigned"/>
    <s v="Position 5-10 Bid Strategy"/>
    <n v="0.22500000000000001"/>
    <n v="44"/>
    <n v="28.749999849999998"/>
    <n v="0.65340908749999993"/>
    <n v="842"/>
    <n v="5.22565320665083E-2"/>
    <n v="2.0545130641330198"/>
    <n v="0"/>
    <n v="0"/>
    <n v="0"/>
    <n v="28.749999849999998"/>
    <n v="-28.749999849999998"/>
    <n v="-1"/>
    <n v="0"/>
    <s v="NA"/>
    <n v="0"/>
    <x v="368"/>
    <n v="0"/>
    <n v="25.874999864999999"/>
    <n v="-30.187499842499999"/>
    <n v="2.8749999849999988"/>
    <n v="1.4374999925000012"/>
  </r>
  <r>
    <x v="5"/>
    <s v="airline ticket to spain"/>
    <s v="Advanced"/>
    <s v="Unassigned"/>
    <s v="Unassigned"/>
    <s v="Position 5-10 Bid Strategy"/>
    <n v="0.22500000000000001"/>
    <n v="35"/>
    <n v="37.975000000000001"/>
    <n v="1.085"/>
    <n v="522"/>
    <n v="6.7049808429118798E-2"/>
    <n v="3.8932950191570899"/>
    <n v="0"/>
    <n v="0"/>
    <n v="0"/>
    <n v="37.975000000000001"/>
    <n v="-37.975000000000001"/>
    <n v="-1"/>
    <n v="0"/>
    <s v="NA"/>
    <n v="0"/>
    <x v="368"/>
    <n v="0"/>
    <n v="34.177500000000002"/>
    <n v="-39.873750000000001"/>
    <n v="3.7974999999999994"/>
    <n v="1.8987499999999997"/>
  </r>
  <r>
    <x v="3"/>
    <s v="discount airline france"/>
    <s v="Standard"/>
    <s v="Unassigned"/>
    <s v="Unassigned"/>
    <s v="Position 1-2 Target"/>
    <n v="0.23749999999999999"/>
    <n v="2"/>
    <n v="1.1875"/>
    <n v="0.59375"/>
    <n v="492"/>
    <n v="4.0650406504065002E-3"/>
    <n v="3.9209349593495899"/>
    <n v="0"/>
    <n v="0"/>
    <n v="0"/>
    <n v="1.1875"/>
    <n v="-1.1875"/>
    <n v="-1"/>
    <n v="0"/>
    <s v="NA"/>
    <n v="0"/>
    <x v="368"/>
    <n v="0"/>
    <n v="1.0687500000000001"/>
    <n v="-1.246875"/>
    <n v="0.11874999999999991"/>
    <n v="5.9374999999999956E-2"/>
  </r>
  <r>
    <x v="3"/>
    <s v="nice airport"/>
    <s v="Standard"/>
    <s v="Unassigned"/>
    <s v="Unassigned"/>
    <s v="Position 1-2 Target"/>
    <n v="0.23749999999999999"/>
    <n v="17"/>
    <n v="3.7874999124999995"/>
    <n v="0.22279411249999997"/>
    <n v="19322"/>
    <n v="8.7982610495807901E-4"/>
    <n v="2.4016768450471"/>
    <n v="0"/>
    <n v="0"/>
    <n v="0"/>
    <n v="3.7874999124999995"/>
    <n v="-3.7874999124999995"/>
    <n v="-1"/>
    <n v="0"/>
    <s v="NA"/>
    <n v="0"/>
    <x v="368"/>
    <n v="0"/>
    <n v="3.4087499212499996"/>
    <n v="-3.9768749081249997"/>
    <n v="0.37874999124999986"/>
    <n v="0.18937499562500015"/>
  </r>
  <r>
    <x v="3"/>
    <s v="cheap airline france"/>
    <s v="Advanced"/>
    <s v="Unassigned"/>
    <s v="Unassigned"/>
    <s v="Position 1-2 Target"/>
    <n v="0.23749999999999999"/>
    <n v="8"/>
    <n v="4.75"/>
    <n v="0.59375"/>
    <n v="344"/>
    <n v="2.32558139534884E-2"/>
    <n v="3.71511627906977"/>
    <n v="0"/>
    <n v="0"/>
    <n v="0"/>
    <n v="4.75"/>
    <n v="-4.75"/>
    <n v="-1"/>
    <n v="0"/>
    <s v="NA"/>
    <n v="0"/>
    <x v="368"/>
    <n v="0"/>
    <n v="4.2750000000000004"/>
    <n v="-4.9874999999999998"/>
    <n v="0.47499999999999964"/>
    <n v="0.23749999999999982"/>
  </r>
  <r>
    <x v="5"/>
    <s v="airfare ticket for sale"/>
    <s v="Standard"/>
    <s v="Unassigned"/>
    <s v="Unassigned"/>
    <s v="Position 5-10 Bid Strategy"/>
    <n v="0.23749999999999999"/>
    <n v="1"/>
    <n v="0.5625"/>
    <n v="0.5625"/>
    <n v="199"/>
    <n v="5.0251256281407001E-3"/>
    <n v="3.9447236180904501"/>
    <n v="0"/>
    <n v="0"/>
    <n v="0"/>
    <n v="0.5625"/>
    <n v="-0.5625"/>
    <n v="-1"/>
    <n v="0"/>
    <s v="NA"/>
    <n v="0"/>
    <x v="368"/>
    <n v="0"/>
    <n v="0.50624999999999998"/>
    <n v="-0.59062500000000007"/>
    <n v="5.6250000000000022E-2"/>
    <n v="2.8125000000000067E-2"/>
  </r>
  <r>
    <x v="5"/>
    <s v="discounted international flight"/>
    <s v="Standard"/>
    <s v="Unassigned"/>
    <s v="Unassigned"/>
    <s v="Position 5-10 Bid Strategy"/>
    <n v="0.23749999999999999"/>
    <n v="4"/>
    <n v="2.4624999999999999"/>
    <n v="0.61562499999999998"/>
    <n v="158"/>
    <n v="2.5316455696202497E-2"/>
    <n v="3.2582278481012699"/>
    <n v="0"/>
    <n v="0"/>
    <n v="0"/>
    <n v="2.4624999999999999"/>
    <n v="-2.4624999999999999"/>
    <n v="-1"/>
    <n v="0"/>
    <s v="NA"/>
    <n v="0"/>
    <x v="368"/>
    <n v="0"/>
    <n v="2.2162500000000001"/>
    <n v="-2.5856249999999998"/>
    <n v="0.24624999999999986"/>
    <n v="0.12312499999999993"/>
  </r>
  <r>
    <x v="5"/>
    <s v="airline reservation system"/>
    <s v="Standard"/>
    <s v="Unassigned"/>
    <s v="Unassigned"/>
    <s v="Position 5-10 Bid Strategy"/>
    <n v="0.23749999999999999"/>
    <n v="10"/>
    <n v="2.5249999999999999"/>
    <n v="0.2525"/>
    <n v="26870"/>
    <n v="3.7216226274655796E-4"/>
    <n v="1.4903349460364701"/>
    <n v="0"/>
    <n v="0"/>
    <n v="0"/>
    <n v="2.5249999999999999"/>
    <n v="-2.5249999999999999"/>
    <n v="-1"/>
    <n v="0"/>
    <s v="NA"/>
    <n v="0"/>
    <x v="368"/>
    <n v="0"/>
    <n v="2.2725"/>
    <n v="-2.6512500000000001"/>
    <n v="0.25249999999999995"/>
    <n v="0.1262500000000002"/>
  </r>
  <r>
    <x v="5"/>
    <s v="french travel"/>
    <s v="Standard"/>
    <s v="Unassigned"/>
    <s v="Unassigned"/>
    <s v="Position 2-5 Bid Strategy"/>
    <n v="0.23749999999999999"/>
    <n v="7"/>
    <n v="3.1124999499999997"/>
    <n v="0.44464284999999998"/>
    <n v="577"/>
    <n v="1.2131715771230501E-2"/>
    <n v="2.9577123050259999"/>
    <n v="0"/>
    <n v="0"/>
    <n v="0"/>
    <n v="3.1124999499999997"/>
    <n v="-3.1124999499999997"/>
    <n v="-1"/>
    <n v="0"/>
    <s v="NA"/>
    <n v="0"/>
    <x v="368"/>
    <n v="0"/>
    <n v="2.8012499549999998"/>
    <n v="-3.2681249474999996"/>
    <n v="0.31124999499999983"/>
    <n v="0.15562499749999992"/>
  </r>
  <r>
    <x v="5"/>
    <s v="airfare deal to europe"/>
    <s v="Standard"/>
    <s v="Unassigned"/>
    <s v="Unassigned"/>
    <s v="Position 5-10 Bid Strategy"/>
    <n v="0.23749999999999999"/>
    <n v="8"/>
    <n v="3.5750000000000002"/>
    <n v="0.44687500000000002"/>
    <n v="319"/>
    <n v="2.5078369905956101E-2"/>
    <n v="3.13699059561129"/>
    <n v="0"/>
    <n v="0"/>
    <n v="0"/>
    <n v="3.5750000000000002"/>
    <n v="-3.5750000000000002"/>
    <n v="-1"/>
    <n v="0"/>
    <s v="NA"/>
    <n v="0"/>
    <x v="368"/>
    <n v="0"/>
    <n v="3.2175000000000002"/>
    <n v="-3.7537500000000001"/>
    <n v="0.35749999999999993"/>
    <n v="0.17874999999999996"/>
  </r>
  <r>
    <x v="5"/>
    <s v="airplane ticket prices"/>
    <s v="Standard"/>
    <s v="Unassigned"/>
    <s v="Unassigned"/>
    <s v="Position 5-10 Bid Strategy"/>
    <n v="0.23749999999999999"/>
    <n v="9"/>
    <n v="8.8249999500000005"/>
    <n v="0.98055555000000005"/>
    <n v="3232"/>
    <n v="2.7846534653465298E-3"/>
    <n v="2.92320544554455"/>
    <n v="0"/>
    <n v="0"/>
    <n v="0"/>
    <n v="8.8249999500000005"/>
    <n v="-8.8249999500000005"/>
    <n v="-1"/>
    <n v="0"/>
    <s v="NA"/>
    <n v="0"/>
    <x v="368"/>
    <n v="0"/>
    <n v="7.9424999550000006"/>
    <n v="-9.2662499475000004"/>
    <n v="0.88249999499999987"/>
    <n v="0.44124999749999994"/>
  </r>
  <r>
    <x v="5"/>
    <s v="cheapest airfare europe"/>
    <s v="Advanced"/>
    <s v="Unassigned"/>
    <s v="Unassigned"/>
    <s v="Position 5-10 Bid Strategy"/>
    <n v="0.23749999999999999"/>
    <n v="27"/>
    <n v="19.649999925000003"/>
    <n v="0.72777777500000007"/>
    <n v="412"/>
    <n v="6.5533980582524298E-2"/>
    <n v="1.4135922330097099"/>
    <n v="0"/>
    <n v="0"/>
    <n v="0"/>
    <n v="19.649999925000003"/>
    <n v="-19.649999925000003"/>
    <n v="-1"/>
    <n v="0"/>
    <s v="NA"/>
    <n v="0"/>
    <x v="368"/>
    <n v="0"/>
    <n v="17.684999932500002"/>
    <n v="-20.632499921250005"/>
    <n v="1.964999992500001"/>
    <n v="0.98249999625000228"/>
  </r>
  <r>
    <x v="3"/>
    <s v="airline in france"/>
    <s v="Standard"/>
    <s v="Unassigned"/>
    <s v="Unassigned"/>
    <s v="Position 1-2 Target"/>
    <n v="0.25"/>
    <n v="14"/>
    <n v="5.1999998749999996"/>
    <n v="0.3714285625"/>
    <n v="1214"/>
    <n v="1.1532125205930801E-2"/>
    <n v="4.1618616144975302"/>
    <n v="0"/>
    <n v="0"/>
    <n v="0"/>
    <n v="5.1999998749999996"/>
    <n v="-5.1999998749999996"/>
    <n v="-1"/>
    <n v="0"/>
    <s v="NA"/>
    <n v="0"/>
    <x v="368"/>
    <n v="0"/>
    <n v="4.6799998875000002"/>
    <n v="-5.4599998687499998"/>
    <n v="0.51999998749999943"/>
    <n v="0.25999999375000016"/>
  </r>
  <r>
    <x v="5"/>
    <s v="air france vacation"/>
    <s v="Standard"/>
    <s v="Unassigned"/>
    <s v="Unassigned"/>
    <s v="Position 2-5 Bid Strategy"/>
    <n v="0.25"/>
    <n v="27"/>
    <n v="18.962499937500002"/>
    <n v="0.70231481250000005"/>
    <n v="1273"/>
    <n v="2.1209740769834999E-2"/>
    <n v="2.83809897879026"/>
    <n v="0"/>
    <n v="0"/>
    <n v="0"/>
    <n v="18.962499937500002"/>
    <n v="-18.962499937500002"/>
    <n v="-1"/>
    <n v="0"/>
    <s v="NA"/>
    <n v="0"/>
    <x v="368"/>
    <n v="0"/>
    <n v="17.066249943750002"/>
    <n v="-19.910624934375004"/>
    <n v="1.8962499937500006"/>
    <n v="0.94812499687500207"/>
  </r>
  <r>
    <x v="5"/>
    <s v="international airplane ticket"/>
    <s v="Standard"/>
    <s v="Unassigned"/>
    <s v="Unassigned"/>
    <s v="Position 5-10 Bid Strategy"/>
    <n v="0.25"/>
    <n v="9"/>
    <n v="23.274999899999997"/>
    <n v="2.5861110999999997"/>
    <n v="594"/>
    <n v="1.5151515151515201E-2"/>
    <n v="3.05740740740741"/>
    <n v="0"/>
    <n v="0"/>
    <n v="0"/>
    <n v="23.274999899999997"/>
    <n v="-23.274999899999997"/>
    <n v="-1"/>
    <n v="0"/>
    <s v="NA"/>
    <n v="0"/>
    <x v="368"/>
    <n v="0"/>
    <n v="20.947499909999998"/>
    <n v="-24.438749894999997"/>
    <n v="2.3274999899999997"/>
    <n v="1.1637499949999999"/>
  </r>
  <r>
    <x v="3"/>
    <s v="cheap air france flight"/>
    <s v="Standard"/>
    <s v="Unassigned"/>
    <s v="Unassigned"/>
    <s v="Position 1-2 Target"/>
    <n v="0.26250000000000001"/>
    <n v="2"/>
    <n v="1.7"/>
    <n v="0.85"/>
    <n v="359"/>
    <n v="5.5710306406685194E-3"/>
    <n v="2.6796657381615598"/>
    <n v="0"/>
    <n v="0"/>
    <n v="0"/>
    <n v="1.7"/>
    <n v="-1.7"/>
    <n v="-1"/>
    <n v="0"/>
    <s v="NA"/>
    <n v="0"/>
    <x v="368"/>
    <n v="0"/>
    <n v="1.53"/>
    <n v="-1.7849999999999999"/>
    <n v="0.16999999999999993"/>
    <n v="8.4999999999999964E-2"/>
  </r>
  <r>
    <x v="3"/>
    <s v="cheap flight from paris"/>
    <s v="Advanced"/>
    <s v="Unassigned"/>
    <s v="Unassigned"/>
    <s v="Position 1-2 Target"/>
    <n v="0.26250000000000001"/>
    <n v="8"/>
    <n v="2.25"/>
    <n v="0.28125"/>
    <n v="569"/>
    <n v="1.4059753954305801E-2"/>
    <n v="2.4984182776801398"/>
    <n v="0"/>
    <n v="0"/>
    <n v="0"/>
    <n v="2.25"/>
    <n v="-2.25"/>
    <n v="-1"/>
    <n v="0"/>
    <s v="NA"/>
    <n v="0"/>
    <x v="368"/>
    <n v="0"/>
    <n v="2.0249999999999999"/>
    <n v="-2.3625000000000003"/>
    <n v="0.22500000000000009"/>
    <n v="0.11250000000000027"/>
  </r>
  <r>
    <x v="3"/>
    <s v="mulhouse flight"/>
    <s v="Standard"/>
    <s v="Unassigned"/>
    <s v="Unassigned"/>
    <s v="Position 1-2 Target"/>
    <n v="0.26250000000000001"/>
    <n v="6"/>
    <n v="3.0750000000000002"/>
    <n v="0.51249999999999996"/>
    <n v="457"/>
    <n v="1.3129102844638901E-2"/>
    <n v="1.8982494529540499"/>
    <n v="0"/>
    <n v="0"/>
    <n v="0"/>
    <n v="3.0750000000000002"/>
    <n v="-3.0750000000000002"/>
    <n v="-1"/>
    <n v="0"/>
    <s v="NA"/>
    <n v="0"/>
    <x v="368"/>
    <n v="0"/>
    <n v="2.7675000000000001"/>
    <n v="-3.2287500000000002"/>
    <n v="0.30750000000000011"/>
    <n v="0.15375000000000005"/>
  </r>
  <r>
    <x v="3"/>
    <s v="orly airport"/>
    <s v="Standard"/>
    <s v="Unassigned"/>
    <s v="Unassigned"/>
    <s v="Position 1-2 Target"/>
    <n v="0.26250000000000001"/>
    <n v="22"/>
    <n v="3.737499975"/>
    <n v="0.1698863625"/>
    <n v="4101"/>
    <n v="5.3645452328700306E-3"/>
    <n v="2.136454523287"/>
    <n v="0"/>
    <n v="0"/>
    <n v="0"/>
    <n v="3.737499975"/>
    <n v="-3.737499975"/>
    <n v="-1"/>
    <n v="0"/>
    <s v="NA"/>
    <n v="0"/>
    <x v="368"/>
    <n v="0"/>
    <n v="3.3637499774999999"/>
    <n v="-3.92437497375"/>
    <n v="0.37374999750000004"/>
    <n v="0.18687499875000002"/>
  </r>
  <r>
    <x v="3"/>
    <s v="airport in paris"/>
    <s v="Standard"/>
    <s v="Unassigned"/>
    <s v="Unassigned"/>
    <s v="Position 1-2 Target"/>
    <n v="0.26250000000000001"/>
    <n v="17"/>
    <n v="4.8249999249999993"/>
    <n v="0.28382352499999997"/>
    <n v="1767"/>
    <n v="9.6208262591963804E-3"/>
    <n v="2.66785512167516"/>
    <n v="0"/>
    <n v="0"/>
    <n v="0"/>
    <n v="4.8249999249999993"/>
    <n v="-4.8249999249999993"/>
    <n v="-1"/>
    <n v="0"/>
    <s v="NA"/>
    <n v="0"/>
    <x v="368"/>
    <n v="0"/>
    <n v="4.3424999324999991"/>
    <n v="-5.0662499212499998"/>
    <n v="0.4824999925000002"/>
    <n v="0.24124999625000054"/>
  </r>
  <r>
    <x v="3"/>
    <s v="air fare paris france"/>
    <s v="Advanced"/>
    <s v="Unassigned"/>
    <s v="Unassigned"/>
    <s v="Position 1-2 Target"/>
    <n v="0.26250000000000001"/>
    <n v="16"/>
    <n v="8.2874999999999996"/>
    <n v="0.51796874999999998"/>
    <n v="6643"/>
    <n v="2.4085503537558299E-3"/>
    <n v="2.3641276531687501"/>
    <n v="0"/>
    <n v="0"/>
    <n v="0"/>
    <n v="8.2874999999999996"/>
    <n v="-8.2874999999999996"/>
    <n v="-1"/>
    <n v="0"/>
    <s v="NA"/>
    <n v="0"/>
    <x v="368"/>
    <n v="0"/>
    <n v="7.4587500000000002"/>
    <n v="-8.7018749999999994"/>
    <n v="0.82874999999999943"/>
    <n v="0.41437499999999972"/>
  </r>
  <r>
    <x v="3"/>
    <s v="cdg flight"/>
    <s v="Advanced"/>
    <s v="Unassigned"/>
    <s v="Unassigned"/>
    <s v="Position 1-2 Target"/>
    <n v="0.26250000000000001"/>
    <n v="106"/>
    <n v="26.599999074999999"/>
    <n v="0.2509433875"/>
    <n v="701"/>
    <n v="0.15121255349500701"/>
    <n v="1.3169757489300999"/>
    <n v="0"/>
    <n v="0"/>
    <n v="0"/>
    <n v="26.599999074999999"/>
    <n v="-26.599999074999999"/>
    <n v="-1"/>
    <n v="0"/>
    <s v="NA"/>
    <n v="0"/>
    <x v="368"/>
    <n v="0"/>
    <n v="23.939999167500002"/>
    <n v="-27.92999902875"/>
    <n v="2.6599999074999978"/>
    <n v="1.3299999537500007"/>
  </r>
  <r>
    <x v="3"/>
    <s v="paris airport"/>
    <s v="Advanced"/>
    <s v="Unassigned"/>
    <s v="Unassigned"/>
    <s v="Position 1-2 Target"/>
    <n v="0.26250000000000001"/>
    <n v="149"/>
    <n v="101.46249987500001"/>
    <n v="0.68095637500000006"/>
    <n v="19046"/>
    <n v="7.8231649690223698E-3"/>
    <n v="2.5036700619552699"/>
    <n v="0"/>
    <n v="0"/>
    <n v="0"/>
    <n v="101.46249987500001"/>
    <n v="-101.46249987500001"/>
    <n v="-1"/>
    <n v="0"/>
    <s v="NA"/>
    <n v="0"/>
    <x v="368"/>
    <n v="0"/>
    <n v="91.316249887500007"/>
    <n v="-106.53562486875001"/>
    <n v="10.146249987499999"/>
    <n v="5.0731249937499996"/>
  </r>
  <r>
    <x v="5"/>
    <s v="europe france travel"/>
    <s v="Standard"/>
    <s v="Unassigned"/>
    <s v="Unassigned"/>
    <s v="Position 2-5 Bid Strategy"/>
    <n v="0.26250000000000001"/>
    <n v="1"/>
    <n v="0.375"/>
    <n v="0.375"/>
    <n v="2667"/>
    <n v="3.7495313085864296E-4"/>
    <n v="1.9311586051743499"/>
    <n v="0"/>
    <n v="0"/>
    <n v="0"/>
    <n v="0.375"/>
    <n v="-0.375"/>
    <n v="-1"/>
    <n v="0"/>
    <s v="NA"/>
    <n v="0"/>
    <x v="368"/>
    <n v="0"/>
    <n v="0.33750000000000002"/>
    <n v="-0.39375000000000004"/>
    <n v="3.7499999999999978E-2"/>
    <n v="1.8750000000000044E-2"/>
  </r>
  <r>
    <x v="5"/>
    <s v="paris travel information"/>
    <s v="Standard"/>
    <s v="Unassigned"/>
    <s v="Unassigned"/>
    <s v="Position 2-5 Bid Strategy"/>
    <n v="0.26250000000000001"/>
    <n v="1"/>
    <n v="0.55000000000000004"/>
    <n v="0.55000000000000004"/>
    <n v="405"/>
    <n v="2.4691358024691401E-3"/>
    <n v="4.7911111111111104"/>
    <n v="0"/>
    <n v="0"/>
    <n v="0"/>
    <n v="0.55000000000000004"/>
    <n v="-0.55000000000000004"/>
    <n v="-1"/>
    <n v="0"/>
    <s v="NA"/>
    <n v="0"/>
    <x v="368"/>
    <n v="0"/>
    <n v="0.49500000000000005"/>
    <n v="-0.57750000000000012"/>
    <n v="5.4999999999999993E-2"/>
    <n v="2.750000000000008E-2"/>
  </r>
  <r>
    <x v="5"/>
    <s v="discount airline deal"/>
    <s v="Advanced"/>
    <s v="Unassigned"/>
    <s v="Unassigned"/>
    <s v="Position 5-10 Bid Strategy"/>
    <n v="0.26250000000000001"/>
    <n v="1"/>
    <n v="0.625"/>
    <n v="0.625"/>
    <n v="63"/>
    <n v="1.58730158730159E-2"/>
    <n v="3.3222222222222202"/>
    <n v="0"/>
    <n v="0"/>
    <n v="0"/>
    <n v="0.625"/>
    <n v="-0.625"/>
    <n v="-1"/>
    <n v="0"/>
    <s v="NA"/>
    <n v="0"/>
    <x v="368"/>
    <n v="0"/>
    <n v="0.5625"/>
    <n v="-0.65625"/>
    <n v="6.25E-2"/>
    <n v="3.125E-2"/>
  </r>
  <r>
    <x v="5"/>
    <s v="international airline reservation"/>
    <s v="Standard"/>
    <s v="Unassigned"/>
    <s v="Unassigned"/>
    <s v="Position 5-10 Bid Strategy"/>
    <n v="0.26250000000000001"/>
    <n v="2"/>
    <n v="1.2749999999999999"/>
    <n v="0.63749999999999996"/>
    <n v="326"/>
    <n v="6.13496932515337E-3"/>
    <n v="3.55981595092025"/>
    <n v="0"/>
    <n v="0"/>
    <n v="0"/>
    <n v="1.2749999999999999"/>
    <n v="-1.2749999999999999"/>
    <n v="-1"/>
    <n v="0"/>
    <s v="NA"/>
    <n v="0"/>
    <x v="368"/>
    <n v="0"/>
    <n v="1.1475"/>
    <n v="-1.3387499999999999"/>
    <n v="0.12749999999999995"/>
    <n v="6.3749999999999973E-2"/>
  </r>
  <r>
    <x v="5"/>
    <s v="discount airfare to greece"/>
    <s v="Advanced"/>
    <s v="Unassigned"/>
    <s v="Unassigned"/>
    <s v="Position 5-10 Bid Strategy"/>
    <n v="0.26250000000000001"/>
    <n v="5"/>
    <n v="2.8125"/>
    <n v="0.5625"/>
    <n v="112"/>
    <n v="4.4642857142857102E-2"/>
    <n v="2.60535714285714"/>
    <n v="0"/>
    <n v="0"/>
    <n v="0"/>
    <n v="2.8125"/>
    <n v="-2.8125"/>
    <n v="-1"/>
    <n v="0"/>
    <s v="NA"/>
    <n v="0"/>
    <x v="368"/>
    <n v="0"/>
    <n v="2.53125"/>
    <n v="-2.953125"/>
    <n v="0.28125"/>
    <n v="0.140625"/>
  </r>
  <r>
    <x v="5"/>
    <s v="discount flight to spain"/>
    <s v="Advanced"/>
    <s v="Unassigned"/>
    <s v="Unassigned"/>
    <s v="Position 5-10 Bid Strategy"/>
    <n v="0.26250000000000001"/>
    <n v="7"/>
    <n v="4.0250000000000004"/>
    <n v="0.57499999999999996"/>
    <n v="148"/>
    <n v="4.72972972972973E-2"/>
    <n v="1.58310810810811"/>
    <n v="0"/>
    <n v="0"/>
    <n v="0"/>
    <n v="4.0250000000000004"/>
    <n v="-4.0250000000000004"/>
    <n v="-1"/>
    <n v="0"/>
    <s v="NA"/>
    <n v="0"/>
    <x v="368"/>
    <n v="0"/>
    <n v="3.6225000000000005"/>
    <n v="-4.2262500000000003"/>
    <n v="0.40249999999999986"/>
    <n v="0.20124999999999993"/>
  </r>
  <r>
    <x v="5"/>
    <s v="discount airfare england"/>
    <s v="Advanced"/>
    <s v="Unassigned"/>
    <s v="Unassigned"/>
    <s v="Position 5-10 Bid Strategy"/>
    <n v="0.26250000000000001"/>
    <n v="9"/>
    <n v="7.3624999500000001"/>
    <n v="0.81805554999999996"/>
    <n v="176"/>
    <n v="5.1136363636363598E-2"/>
    <n v="3.2045454545454501"/>
    <n v="0"/>
    <n v="0"/>
    <n v="0"/>
    <n v="7.3624999500000001"/>
    <n v="-7.3624999500000001"/>
    <n v="-1"/>
    <n v="0"/>
    <s v="NA"/>
    <n v="0"/>
    <x v="368"/>
    <n v="0"/>
    <n v="6.6262499550000005"/>
    <n v="-7.7306249475000008"/>
    <n v="0.73624999499999966"/>
    <n v="0.36812499750000072"/>
  </r>
  <r>
    <x v="5"/>
    <s v="airfare to rome italy"/>
    <s v="Advanced"/>
    <s v="Unassigned"/>
    <s v="Unassigned"/>
    <s v="Position 5-10 Bid Strategy"/>
    <n v="0.26250000000000001"/>
    <n v="26"/>
    <n v="26.249999750000001"/>
    <n v="1.0096153750000001"/>
    <n v="250"/>
    <n v="0.10400000000000001"/>
    <n v="1.4992000000000001"/>
    <n v="0"/>
    <n v="0"/>
    <n v="0"/>
    <n v="26.249999750000001"/>
    <n v="-26.249999750000001"/>
    <n v="-1"/>
    <n v="0"/>
    <s v="NA"/>
    <n v="0"/>
    <x v="368"/>
    <n v="0"/>
    <n v="23.624999775000003"/>
    <n v="-27.562499737500001"/>
    <n v="2.6249999749999979"/>
    <n v="1.3124999875000007"/>
  </r>
  <r>
    <x v="3"/>
    <s v="rennes airport"/>
    <s v="Standard"/>
    <s v="Unassigned"/>
    <s v="Unassigned"/>
    <s v="Position 1-2 Target"/>
    <n v="0.27500000000000002"/>
    <n v="2"/>
    <n v="0.4"/>
    <n v="0.2"/>
    <n v="553"/>
    <n v="3.6166365280289299E-3"/>
    <n v="1.45877034358047"/>
    <n v="0"/>
    <n v="0"/>
    <n v="0"/>
    <n v="0.4"/>
    <n v="-0.4"/>
    <n v="-1"/>
    <n v="0"/>
    <s v="NA"/>
    <n v="0"/>
    <x v="368"/>
    <n v="0"/>
    <n v="0.36000000000000004"/>
    <n v="-0.42000000000000004"/>
    <n v="3.999999999999998E-2"/>
    <n v="2.0000000000000018E-2"/>
  </r>
  <r>
    <x v="3"/>
    <s v="paris de gaulle airport"/>
    <s v="Standard"/>
    <s v="Unassigned"/>
    <s v="Unassigned"/>
    <s v="Position 1-2 Target"/>
    <n v="0.27500000000000002"/>
    <n v="2"/>
    <n v="0.55000000000000004"/>
    <n v="0.27500000000000002"/>
    <n v="1063"/>
    <n v="1.8814675446848499E-3"/>
    <n v="2.0873000940733801"/>
    <n v="0"/>
    <n v="0"/>
    <n v="0"/>
    <n v="0.55000000000000004"/>
    <n v="-0.55000000000000004"/>
    <n v="-1"/>
    <n v="0"/>
    <s v="NA"/>
    <n v="0"/>
    <x v="368"/>
    <n v="0"/>
    <n v="0.49500000000000005"/>
    <n v="-0.57750000000000012"/>
    <n v="5.4999999999999993E-2"/>
    <n v="2.750000000000008E-2"/>
  </r>
  <r>
    <x v="3"/>
    <s v="nantes airport"/>
    <s v="Standard"/>
    <s v="Unassigned"/>
    <s v="Unassigned"/>
    <s v="Position 1-2 Target"/>
    <n v="0.27500000000000002"/>
    <n v="2"/>
    <n v="0.57499999999999996"/>
    <n v="0.28749999999999998"/>
    <n v="918"/>
    <n v="2.1786492374727701E-3"/>
    <n v="3.08398692810457"/>
    <n v="0"/>
    <n v="0"/>
    <n v="0"/>
    <n v="0.57499999999999996"/>
    <n v="-0.57499999999999996"/>
    <n v="-1"/>
    <n v="0"/>
    <s v="NA"/>
    <n v="0"/>
    <x v="368"/>
    <n v="0"/>
    <n v="0.51749999999999996"/>
    <n v="-0.60375000000000001"/>
    <n v="5.7499999999999996E-2"/>
    <n v="2.8750000000000053E-2"/>
  </r>
  <r>
    <x v="3"/>
    <s v="nimes airport"/>
    <s v="Standard"/>
    <s v="Unassigned"/>
    <s v="Unassigned"/>
    <s v="Position 1-2 Target"/>
    <n v="0.27500000000000002"/>
    <n v="3"/>
    <n v="0.82499999999999996"/>
    <n v="0.27500000000000002"/>
    <n v="223"/>
    <n v="1.34529147982063E-2"/>
    <n v="1.97847533632287"/>
    <n v="0"/>
    <n v="0"/>
    <n v="0"/>
    <n v="0.82499999999999996"/>
    <n v="-0.82499999999999996"/>
    <n v="-1"/>
    <n v="0"/>
    <s v="NA"/>
    <n v="0"/>
    <x v="368"/>
    <n v="0"/>
    <n v="0.74249999999999994"/>
    <n v="-0.86624999999999996"/>
    <n v="8.2500000000000018E-2"/>
    <n v="4.1250000000000009E-2"/>
  </r>
  <r>
    <x v="3"/>
    <s v="discount air france fare"/>
    <s v="Advanced"/>
    <s v="Unassigned"/>
    <s v="Unassigned"/>
    <s v="Position 1-2 Target"/>
    <n v="0.27500000000000002"/>
    <n v="2"/>
    <n v="0.96250000000000002"/>
    <n v="0.48125000000000001"/>
    <n v="737"/>
    <n v="2.7137042062415199E-3"/>
    <n v="2.74681139755767"/>
    <n v="0"/>
    <n v="0"/>
    <n v="0"/>
    <n v="0.96250000000000002"/>
    <n v="-0.96250000000000002"/>
    <n v="-1"/>
    <n v="0"/>
    <s v="NA"/>
    <n v="0"/>
    <x v="368"/>
    <n v="0"/>
    <n v="0.86625000000000008"/>
    <n v="-1.0106250000000001"/>
    <n v="9.6249999999999947E-2"/>
    <n v="4.8125000000000084E-2"/>
  </r>
  <r>
    <x v="3"/>
    <s v="perpignan airport"/>
    <s v="Standard"/>
    <s v="Unassigned"/>
    <s v="Unassigned"/>
    <s v="Position 1-2 Target"/>
    <n v="0.27500000000000002"/>
    <n v="4"/>
    <n v="1.0249999999999999"/>
    <n v="0.25624999999999998"/>
    <n v="485"/>
    <n v="8.2474226804123713E-3"/>
    <n v="3.5257731958762899"/>
    <n v="0"/>
    <n v="0"/>
    <n v="0"/>
    <n v="1.0249999999999999"/>
    <n v="-1.0249999999999999"/>
    <n v="-1"/>
    <n v="0"/>
    <s v="NA"/>
    <n v="0"/>
    <x v="368"/>
    <n v="0"/>
    <n v="0.92249999999999999"/>
    <n v="-1.0762499999999999"/>
    <n v="0.10249999999999992"/>
    <n v="5.1250000000000018E-2"/>
  </r>
  <r>
    <x v="3"/>
    <s v="lyon france airport"/>
    <s v="Standard"/>
    <s v="Unassigned"/>
    <s v="Unassigned"/>
    <s v="Position 1-2 Target"/>
    <n v="0.27500000000000002"/>
    <n v="7"/>
    <n v="1.7374999249999998"/>
    <n v="0.24821427499999998"/>
    <n v="1787"/>
    <n v="3.9171796306659203E-3"/>
    <n v="2.7869613878007802"/>
    <n v="0"/>
    <n v="0"/>
    <n v="0"/>
    <n v="1.7374999249999998"/>
    <n v="-1.7374999249999998"/>
    <n v="-1"/>
    <n v="0"/>
    <s v="NA"/>
    <n v="0"/>
    <x v="368"/>
    <n v="0"/>
    <n v="1.5637499324999999"/>
    <n v="-1.82437492125"/>
    <n v="0.17374999249999989"/>
    <n v="8.6874996250000169E-2"/>
  </r>
  <r>
    <x v="3"/>
    <s v="la rochelle airport"/>
    <s v="Standard"/>
    <s v="Unassigned"/>
    <s v="Unassigned"/>
    <s v="Position 1-2 Target"/>
    <n v="0.27500000000000002"/>
    <n v="8"/>
    <n v="2.0125000000000002"/>
    <n v="0.25156250000000002"/>
    <n v="547"/>
    <n v="1.46252285191956E-2"/>
    <n v="2.1199268738574002"/>
    <n v="0"/>
    <n v="0"/>
    <n v="0"/>
    <n v="2.0125000000000002"/>
    <n v="-2.0125000000000002"/>
    <n v="-1"/>
    <n v="0"/>
    <s v="NA"/>
    <n v="0"/>
    <x v="368"/>
    <n v="0"/>
    <n v="1.8112500000000002"/>
    <n v="-2.1131250000000001"/>
    <n v="0.20124999999999993"/>
    <n v="0.10062499999999996"/>
  </r>
  <r>
    <x v="3"/>
    <s v="toulon flight"/>
    <s v="Standard"/>
    <s v="Unassigned"/>
    <s v="Unassigned"/>
    <s v="Position 1-2 Target"/>
    <n v="0.27500000000000002"/>
    <n v="4"/>
    <n v="2.0499999999999998"/>
    <n v="0.51249999999999996"/>
    <n v="341"/>
    <n v="1.17302052785924E-2"/>
    <n v="1.69090909090909"/>
    <n v="0"/>
    <n v="0"/>
    <n v="0"/>
    <n v="2.0499999999999998"/>
    <n v="-2.0499999999999998"/>
    <n v="-1"/>
    <n v="0"/>
    <s v="NA"/>
    <n v="0"/>
    <x v="368"/>
    <n v="0"/>
    <n v="1.845"/>
    <n v="-2.1524999999999999"/>
    <n v="0.20499999999999985"/>
    <n v="0.10250000000000004"/>
  </r>
  <r>
    <x v="3"/>
    <s v="montpellier airport"/>
    <s v="Standard"/>
    <s v="Unassigned"/>
    <s v="Unassigned"/>
    <s v="Position 1-2 Target"/>
    <n v="0.27500000000000002"/>
    <n v="10"/>
    <n v="2.5750000000000002"/>
    <n v="0.25750000000000001"/>
    <n v="577"/>
    <n v="1.7331022530329299E-2"/>
    <n v="2.2544194107452298"/>
    <n v="0"/>
    <n v="0"/>
    <n v="0"/>
    <n v="2.5750000000000002"/>
    <n v="-2.5750000000000002"/>
    <n v="-1"/>
    <n v="0"/>
    <s v="NA"/>
    <n v="0"/>
    <x v="368"/>
    <n v="0"/>
    <n v="2.3175000000000003"/>
    <n v="-2.7037500000000003"/>
    <n v="0.25749999999999984"/>
    <n v="0.12875000000000014"/>
  </r>
  <r>
    <x v="3"/>
    <s v="lyon airport"/>
    <s v="Advanced"/>
    <s v="Unassigned"/>
    <s v="Unassigned"/>
    <s v="Position 1-2 Target"/>
    <n v="0.27500000000000002"/>
    <n v="8"/>
    <n v="3.35"/>
    <n v="0.41875000000000001"/>
    <n v="1428"/>
    <n v="5.60224089635854E-3"/>
    <n v="2.3253501400560199"/>
    <n v="0"/>
    <n v="0"/>
    <n v="0"/>
    <n v="3.35"/>
    <n v="-3.35"/>
    <n v="-1"/>
    <n v="0"/>
    <s v="NA"/>
    <n v="0"/>
    <x v="368"/>
    <n v="0"/>
    <n v="3.0150000000000001"/>
    <n v="-3.5175000000000001"/>
    <n v="0.33499999999999996"/>
    <n v="0.16749999999999998"/>
  </r>
  <r>
    <x v="3"/>
    <s v="toulouse airport"/>
    <s v="Standard"/>
    <s v="Unassigned"/>
    <s v="Unassigned"/>
    <s v="Position 1-2 Target"/>
    <n v="0.27500000000000002"/>
    <n v="10"/>
    <n v="3.5750000000000002"/>
    <n v="0.35749999999999998"/>
    <n v="1133"/>
    <n v="8.8261253309797009E-3"/>
    <n v="2.16469549867608"/>
    <n v="0"/>
    <n v="0"/>
    <n v="0"/>
    <n v="3.5750000000000002"/>
    <n v="-3.5750000000000002"/>
    <n v="-1"/>
    <n v="0"/>
    <s v="NA"/>
    <n v="0"/>
    <x v="368"/>
    <n v="0"/>
    <n v="3.2175000000000002"/>
    <n v="-3.7537500000000001"/>
    <n v="0.35749999999999993"/>
    <n v="0.17874999999999996"/>
  </r>
  <r>
    <x v="3"/>
    <s v="marseille airport"/>
    <s v="Advanced"/>
    <s v="Unassigned"/>
    <s v="Unassigned"/>
    <s v="Position 1-2 Target"/>
    <n v="0.27500000000000002"/>
    <n v="18"/>
    <n v="4.8249998999999999"/>
    <n v="0.26805554999999998"/>
    <n v="1720"/>
    <n v="1.0465116279069799E-2"/>
    <n v="2.7449418604651199"/>
    <n v="0"/>
    <n v="0"/>
    <n v="0"/>
    <n v="4.8249998999999999"/>
    <n v="-4.8249998999999999"/>
    <n v="-1"/>
    <n v="0"/>
    <s v="NA"/>
    <n v="0"/>
    <x v="368"/>
    <n v="0"/>
    <n v="4.3424999099999999"/>
    <n v="-5.0662498950000003"/>
    <n v="0.48249998999999999"/>
    <n v="0.24124999500000044"/>
  </r>
  <r>
    <x v="3"/>
    <s v="air france paris"/>
    <s v="Standard"/>
    <s v="Unassigned"/>
    <s v="Unassigned"/>
    <s v="Position 1-2 Target"/>
    <n v="0.27500000000000002"/>
    <n v="20"/>
    <n v="5.45"/>
    <n v="0.27250000000000002"/>
    <n v="991"/>
    <n v="2.0181634712411699E-2"/>
    <n v="1.72189707366297"/>
    <n v="0"/>
    <n v="0"/>
    <n v="0"/>
    <n v="5.45"/>
    <n v="-5.45"/>
    <n v="-1"/>
    <n v="0"/>
    <s v="NA"/>
    <n v="0"/>
    <x v="368"/>
    <n v="0"/>
    <n v="4.9050000000000002"/>
    <n v="-5.7225000000000001"/>
    <n v="0.54499999999999993"/>
    <n v="0.27249999999999996"/>
  </r>
  <r>
    <x v="3"/>
    <s v="de gaulle airport"/>
    <s v="Advanced"/>
    <s v="Unassigned"/>
    <s v="Unassigned"/>
    <s v="Position 1-2 Target"/>
    <n v="0.27500000000000002"/>
    <n v="11"/>
    <n v="5.9124999999999996"/>
    <n v="0.53749999999999998"/>
    <n v="2583"/>
    <n v="4.25861401471158E-3"/>
    <n v="2.23170731707317"/>
    <n v="0"/>
    <n v="0"/>
    <n v="0"/>
    <n v="5.9124999999999996"/>
    <n v="-5.9124999999999996"/>
    <n v="-1"/>
    <n v="0"/>
    <s v="NA"/>
    <n v="0"/>
    <x v="368"/>
    <n v="0"/>
    <n v="5.32125"/>
    <n v="-6.2081249999999999"/>
    <n v="0.59124999999999961"/>
    <n v="0.29562500000000025"/>
  </r>
  <r>
    <x v="3"/>
    <s v="paris charles de gaulle"/>
    <s v="Advanced"/>
    <s v="Unassigned"/>
    <s v="Unassigned"/>
    <s v="Position 1-2 Target"/>
    <n v="0.27500000000000002"/>
    <n v="22"/>
    <n v="5.9374999749999997"/>
    <n v="0.26988636249999998"/>
    <n v="2598"/>
    <n v="8.4680523479599701E-3"/>
    <n v="1.9203233256351"/>
    <n v="0"/>
    <n v="0"/>
    <n v="0"/>
    <n v="5.9374999749999997"/>
    <n v="-5.9374999749999997"/>
    <n v="-1"/>
    <n v="0"/>
    <s v="NA"/>
    <n v="0"/>
    <x v="368"/>
    <n v="0"/>
    <n v="5.3437499774999999"/>
    <n v="-6.2343749737499996"/>
    <n v="0.59374999749999979"/>
    <n v="0.2968749987499999"/>
  </r>
  <r>
    <x v="3"/>
    <s v="cdg paris airport"/>
    <s v="Advanced"/>
    <s v="Unassigned"/>
    <s v="Unassigned"/>
    <s v="Position 1-2 Target"/>
    <n v="0.27500000000000002"/>
    <n v="14"/>
    <n v="6.8874998500000002"/>
    <n v="0.49196427500000001"/>
    <n v="4688"/>
    <n v="2.9863481228668905E-3"/>
    <n v="2.0774317406143301"/>
    <n v="0"/>
    <n v="0"/>
    <n v="0"/>
    <n v="6.8874998500000002"/>
    <n v="-6.8874998500000002"/>
    <n v="-1"/>
    <n v="0"/>
    <s v="NA"/>
    <n v="0"/>
    <x v="368"/>
    <n v="0"/>
    <n v="6.1987498649999999"/>
    <n v="-7.2318748425000008"/>
    <n v="0.68874998500000029"/>
    <n v="0.34437499250000059"/>
  </r>
  <r>
    <x v="3"/>
    <s v="cdg airport"/>
    <s v="Advanced"/>
    <s v="Unassigned"/>
    <s v="Unassigned"/>
    <s v="Position 1-2 Target"/>
    <n v="0.27500000000000002"/>
    <n v="28"/>
    <n v="10.4125"/>
    <n v="0.37187500000000001"/>
    <n v="7379"/>
    <n v="3.7945521073316198E-3"/>
    <n v="2.7333514026290802"/>
    <n v="0"/>
    <n v="0"/>
    <n v="0"/>
    <n v="10.4125"/>
    <n v="-10.4125"/>
    <n v="-1"/>
    <n v="0"/>
    <s v="NA"/>
    <n v="0"/>
    <x v="368"/>
    <n v="0"/>
    <n v="9.3712499999999999"/>
    <n v="-10.933125"/>
    <n v="1.0412499999999998"/>
    <n v="0.52062500000000078"/>
  </r>
  <r>
    <x v="3"/>
    <s v="france airport"/>
    <s v="Advanced"/>
    <s v="Unassigned"/>
    <s v="Unassigned"/>
    <s v="Position 1-2 Target"/>
    <n v="0.27500000000000002"/>
    <n v="71"/>
    <n v="26.287499725"/>
    <n v="0.37024647500000002"/>
    <n v="5261"/>
    <n v="1.34955331685991E-2"/>
    <n v="2.6845086485459002"/>
    <n v="0"/>
    <n v="0"/>
    <n v="0"/>
    <n v="26.287499725"/>
    <n v="-26.287499725"/>
    <n v="-1"/>
    <n v="0"/>
    <s v="NA"/>
    <n v="0"/>
    <x v="368"/>
    <n v="0"/>
    <n v="23.6587497525"/>
    <n v="-27.601874711250002"/>
    <n v="2.6287499724999996"/>
    <n v="1.3143749862500016"/>
  </r>
  <r>
    <x v="5"/>
    <s v="airfare flight"/>
    <s v="Standard"/>
    <s v="Unassigned"/>
    <s v="Unassigned"/>
    <s v="Position 5-10 Bid Strategy"/>
    <n v="0.27500000000000002"/>
    <n v="1"/>
    <n v="0.61250000000000004"/>
    <n v="0.61250000000000004"/>
    <n v="640"/>
    <n v="1.5625000000000001E-3"/>
    <n v="3.6257812500000002"/>
    <n v="0"/>
    <n v="0"/>
    <n v="0"/>
    <n v="0.61250000000000004"/>
    <n v="-0.61250000000000004"/>
    <n v="-1"/>
    <n v="0"/>
    <s v="NA"/>
    <n v="0"/>
    <x v="368"/>
    <n v="0"/>
    <n v="0.55125000000000002"/>
    <n v="-0.64312500000000006"/>
    <n v="6.1250000000000027E-2"/>
    <n v="3.0625000000000013E-2"/>
  </r>
  <r>
    <x v="5"/>
    <s v="cheap airline ticket to france"/>
    <s v="Standard"/>
    <s v="Unassigned"/>
    <s v="Unassigned"/>
    <s v="Position 1-4 Bid Strategy"/>
    <n v="0.27500000000000002"/>
    <n v="4"/>
    <n v="1.7625"/>
    <n v="0.44062499999999999"/>
    <n v="60"/>
    <n v="6.6666666666666693E-2"/>
    <n v="2.5516666666666699"/>
    <n v="0"/>
    <n v="0"/>
    <n v="0"/>
    <n v="1.7625"/>
    <n v="-1.7625"/>
    <n v="-1"/>
    <n v="0"/>
    <s v="NA"/>
    <n v="0"/>
    <x v="368"/>
    <n v="0"/>
    <n v="1.5862499999999999"/>
    <n v="-1.850625"/>
    <n v="0.17625000000000002"/>
    <n v="8.8125000000000009E-2"/>
  </r>
  <r>
    <x v="3"/>
    <s v="fly to bordeaux"/>
    <s v="Standard"/>
    <s v="Unassigned"/>
    <s v="Unassigned"/>
    <s v="Position 1-2 Target"/>
    <n v="0.28749999999999998"/>
    <n v="1"/>
    <n v="0.2"/>
    <n v="0.2"/>
    <n v="66"/>
    <n v="1.5151515151515201E-2"/>
    <n v="1.75757575757576"/>
    <n v="0"/>
    <n v="0"/>
    <n v="0"/>
    <n v="0.2"/>
    <n v="-0.2"/>
    <n v="-1"/>
    <n v="0"/>
    <s v="NA"/>
    <n v="0"/>
    <x v="368"/>
    <n v="0"/>
    <n v="0.18000000000000002"/>
    <n v="-0.21000000000000002"/>
    <n v="1.999999999999999E-2"/>
    <n v="1.0000000000000009E-2"/>
  </r>
  <r>
    <x v="3"/>
    <s v="flight south of france"/>
    <s v="Standard"/>
    <s v="Unassigned"/>
    <s v="Unassigned"/>
    <s v="Position 1-2 Target"/>
    <n v="0.28749999999999998"/>
    <n v="2"/>
    <n v="0.5"/>
    <n v="0.25"/>
    <n v="590"/>
    <n v="3.3898305084745801E-3"/>
    <n v="3.21186440677966"/>
    <n v="0"/>
    <n v="0"/>
    <n v="0"/>
    <n v="0.5"/>
    <n v="-0.5"/>
    <n v="-1"/>
    <n v="0"/>
    <s v="NA"/>
    <n v="0"/>
    <x v="368"/>
    <n v="0"/>
    <n v="0.45"/>
    <n v="-0.52500000000000002"/>
    <n v="4.9999999999999989E-2"/>
    <n v="2.5000000000000022E-2"/>
  </r>
  <r>
    <x v="3"/>
    <s v="air france flight information"/>
    <s v="Advanced"/>
    <s v="Unassigned"/>
    <s v="Unassigned"/>
    <s v="Position 1-2 Target"/>
    <n v="0.28749999999999998"/>
    <n v="5"/>
    <n v="1.3625"/>
    <n v="0.27250000000000002"/>
    <n v="947"/>
    <n v="5.2798310454065496E-3"/>
    <n v="3.0102428722280901"/>
    <n v="0"/>
    <n v="0"/>
    <n v="0"/>
    <n v="1.3625"/>
    <n v="-1.3625"/>
    <n v="-1"/>
    <n v="0"/>
    <s v="NA"/>
    <n v="0"/>
    <x v="368"/>
    <n v="0"/>
    <n v="1.2262500000000001"/>
    <n v="-1.430625"/>
    <n v="0.13624999999999998"/>
    <n v="6.8124999999999991E-2"/>
  </r>
  <r>
    <x v="3"/>
    <s v="cheap flight to nice france"/>
    <s v="Standard"/>
    <s v="Unassigned"/>
    <s v="Unassigned"/>
    <s v="Position 1-2 Target"/>
    <n v="0.28749999999999998"/>
    <n v="8"/>
    <n v="2.5125000000000002"/>
    <n v="0.31406250000000002"/>
    <n v="480"/>
    <n v="1.6666666666666701E-2"/>
    <n v="2.4766666666666701"/>
    <n v="0"/>
    <n v="0"/>
    <n v="0"/>
    <n v="2.5125000000000002"/>
    <n v="-2.5125000000000002"/>
    <n v="-1"/>
    <n v="0"/>
    <s v="NA"/>
    <n v="0"/>
    <x v="368"/>
    <n v="0"/>
    <n v="2.2612500000000004"/>
    <n v="-2.6381250000000005"/>
    <n v="0.25124999999999975"/>
    <n v="0.12562500000000032"/>
  </r>
  <r>
    <x v="3"/>
    <s v="flight france marseille"/>
    <s v="Advanced"/>
    <s v="Unassigned"/>
    <s v="Unassigned"/>
    <s v="Position 1-2 Target"/>
    <n v="0.28749999999999998"/>
    <n v="6"/>
    <n v="2.6749999500000001"/>
    <n v="0.44583332500000006"/>
    <n v="119"/>
    <n v="5.0420168067226899E-2"/>
    <n v="1.8092436974789901"/>
    <n v="0"/>
    <n v="0"/>
    <n v="0"/>
    <n v="2.6749999500000001"/>
    <n v="-2.6749999500000001"/>
    <n v="-1"/>
    <n v="0"/>
    <s v="NA"/>
    <n v="0"/>
    <x v="368"/>
    <n v="0"/>
    <n v="2.407499955"/>
    <n v="-2.8087499475000004"/>
    <n v="0.2674999950000001"/>
    <n v="0.13374999750000027"/>
  </r>
  <r>
    <x v="3"/>
    <s v="la rochelle flight"/>
    <s v="Standard"/>
    <s v="Unassigned"/>
    <s v="Unassigned"/>
    <s v="Position 1-2 Target"/>
    <n v="0.28749999999999998"/>
    <n v="14"/>
    <n v="2.68749985"/>
    <n v="0.19196427499999999"/>
    <n v="598"/>
    <n v="2.3411371237458199E-2"/>
    <n v="2.2112040133779298"/>
    <n v="0"/>
    <n v="0"/>
    <n v="0"/>
    <n v="2.68749985"/>
    <n v="-2.68749985"/>
    <n v="-1"/>
    <n v="0"/>
    <s v="NA"/>
    <n v="0"/>
    <x v="368"/>
    <n v="0"/>
    <n v="2.4187498650000001"/>
    <n v="-2.8218748425000002"/>
    <n v="0.26874998499999991"/>
    <n v="0.13437499250000018"/>
  </r>
  <r>
    <x v="3"/>
    <s v="toulouse cheap airfare"/>
    <s v="Standard"/>
    <s v="Unassigned"/>
    <s v="Unassigned"/>
    <s v="Position 1-2 Target"/>
    <n v="0.28749999999999998"/>
    <n v="1"/>
    <n v="3.7625000000000002"/>
    <n v="3.7625000000000002"/>
    <n v="42"/>
    <n v="2.3809523809523801E-2"/>
    <n v="2.88095238095238"/>
    <n v="0"/>
    <n v="0"/>
    <n v="0"/>
    <n v="3.7625000000000002"/>
    <n v="-3.7625000000000002"/>
    <n v="-1"/>
    <n v="0"/>
    <s v="NA"/>
    <n v="0"/>
    <x v="368"/>
    <n v="0"/>
    <n v="3.3862500000000004"/>
    <n v="-3.9506250000000005"/>
    <n v="0.37624999999999975"/>
    <n v="0.18812500000000032"/>
  </r>
  <r>
    <x v="3"/>
    <s v="paris france airport"/>
    <s v="Standard"/>
    <s v="Unassigned"/>
    <s v="Unassigned"/>
    <s v="Position 1-2 Target"/>
    <n v="0.28749999999999998"/>
    <n v="18"/>
    <n v="4.9749999750000002"/>
    <n v="0.27638888750000001"/>
    <n v="1443"/>
    <n v="1.2474012474012499E-2"/>
    <n v="2.7"/>
    <n v="0"/>
    <n v="0"/>
    <n v="0"/>
    <n v="4.9749999750000002"/>
    <n v="-4.9749999750000002"/>
    <n v="-1"/>
    <n v="0"/>
    <s v="NA"/>
    <n v="0"/>
    <x v="368"/>
    <n v="0"/>
    <n v="4.4774999775"/>
    <n v="-5.2237499737500004"/>
    <n v="0.49749999750000029"/>
    <n v="0.24874999875000015"/>
  </r>
  <r>
    <x v="3"/>
    <s v="los angeles to paris flight"/>
    <s v="Advanced"/>
    <s v="Unassigned"/>
    <s v="Unassigned"/>
    <s v="Position 1-2 Target"/>
    <n v="0.28749999999999998"/>
    <n v="13"/>
    <n v="9.524999900000001"/>
    <n v="0.73269230000000007"/>
    <n v="200"/>
    <n v="6.5000000000000002E-2"/>
    <n v="3.1019999999999999"/>
    <n v="0"/>
    <n v="0"/>
    <n v="0"/>
    <n v="9.524999900000001"/>
    <n v="-9.524999900000001"/>
    <n v="-1"/>
    <n v="0"/>
    <s v="NA"/>
    <n v="0"/>
    <x v="368"/>
    <n v="0"/>
    <n v="8.5724999100000012"/>
    <n v="-10.001249895000001"/>
    <n v="0.95249998999999974"/>
    <n v="0.47624999499999987"/>
  </r>
  <r>
    <x v="3"/>
    <s v="air france air line"/>
    <s v="Advanced"/>
    <s v="Unassigned"/>
    <s v="Unassigned"/>
    <s v="Position 1-2 Target"/>
    <n v="0.28749999999999998"/>
    <n v="27"/>
    <n v="10.537499925000001"/>
    <n v="0.39027777499999999"/>
    <n v="6422"/>
    <n v="4.2042977265649298E-3"/>
    <n v="2.5662877608221701"/>
    <n v="0"/>
    <n v="0"/>
    <n v="0"/>
    <n v="10.537499925000001"/>
    <n v="-10.537499925000001"/>
    <n v="-1"/>
    <n v="0"/>
    <s v="NA"/>
    <n v="0"/>
    <x v="368"/>
    <n v="0"/>
    <n v="9.4837499325000003"/>
    <n v="-11.064374921250002"/>
    <n v="1.0537499925000002"/>
    <n v="0.526874996250001"/>
  </r>
  <r>
    <x v="3"/>
    <s v="air france flight schedule"/>
    <s v="Advanced"/>
    <s v="Unassigned"/>
    <s v="Unassigned"/>
    <s v="Position 1-2 Target"/>
    <n v="0.28749999999999998"/>
    <n v="30"/>
    <n v="11.72499975"/>
    <n v="0.39083332500000001"/>
    <n v="5068"/>
    <n v="5.9194948697711101E-3"/>
    <n v="1.4349250197316501"/>
    <n v="0"/>
    <n v="0"/>
    <n v="0"/>
    <n v="11.72499975"/>
    <n v="-11.72499975"/>
    <n v="-1"/>
    <n v="0"/>
    <s v="NA"/>
    <n v="0"/>
    <x v="368"/>
    <n v="0"/>
    <n v="10.552499775000001"/>
    <n v="-12.311249737500001"/>
    <n v="1.1724999749999991"/>
    <n v="0.58624998750000046"/>
  </r>
  <r>
    <x v="3"/>
    <s v="fly to france"/>
    <s v="Advanced"/>
    <s v="Unassigned"/>
    <s v="Unassigned"/>
    <s v="Position 1-2 Target"/>
    <n v="0.28749999999999998"/>
    <n v="28"/>
    <n v="17.312499750000001"/>
    <n v="0.61830356250000007"/>
    <n v="991"/>
    <n v="2.8254288597376397E-2"/>
    <n v="6.2536831483350204"/>
    <n v="0"/>
    <n v="0"/>
    <n v="0"/>
    <n v="17.312499750000001"/>
    <n v="-17.312499750000001"/>
    <n v="-1"/>
    <n v="0"/>
    <s v="NA"/>
    <n v="0"/>
    <x v="368"/>
    <n v="0"/>
    <n v="15.581249775000002"/>
    <n v="-18.178124737500003"/>
    <n v="1.731249974999999"/>
    <n v="0.86562498750000216"/>
  </r>
  <r>
    <x v="5"/>
    <s v="nuremberg airport"/>
    <s v="Advanced"/>
    <s v="Unassigned"/>
    <s v="Unassigned"/>
    <s v="Position 5-10 Bid Strategy"/>
    <n v="0.28749999999999998"/>
    <n v="2"/>
    <n v="1.55"/>
    <n v="0.77500000000000002"/>
    <n v="213"/>
    <n v="9.3896713615023494E-3"/>
    <n v="1.9441314553990601"/>
    <n v="0"/>
    <n v="0"/>
    <n v="0"/>
    <n v="1.55"/>
    <n v="-1.55"/>
    <n v="-1"/>
    <n v="0"/>
    <s v="NA"/>
    <n v="0"/>
    <x v="368"/>
    <n v="0"/>
    <n v="1.395"/>
    <n v="-1.6275000000000002"/>
    <n v="0.15500000000000003"/>
    <n v="7.7500000000000124E-2"/>
  </r>
  <r>
    <x v="5"/>
    <s v="air plain ticket"/>
    <s v="Standard"/>
    <s v="Unassigned"/>
    <s v="Unassigned"/>
    <s v="Position 5-10 Bid Strategy"/>
    <n v="0.28749999999999998"/>
    <n v="5"/>
    <n v="2.85"/>
    <n v="0.56999999999999995"/>
    <n v="696"/>
    <n v="7.1839080459770097E-3"/>
    <n v="3.0472701149425299"/>
    <n v="0"/>
    <n v="0"/>
    <n v="0"/>
    <n v="2.85"/>
    <n v="-2.85"/>
    <n v="-1"/>
    <n v="0"/>
    <s v="NA"/>
    <n v="0"/>
    <x v="368"/>
    <n v="0"/>
    <n v="2.5649999999999999"/>
    <n v="-2.9925000000000002"/>
    <n v="0.28500000000000014"/>
    <n v="0.14250000000000007"/>
  </r>
  <r>
    <x v="5"/>
    <s v="france airport"/>
    <s v="Standard"/>
    <s v="Unassigned"/>
    <s v="Unassigned"/>
    <s v="Position 2-5 Bid Strategy"/>
    <n v="0.28749999999999998"/>
    <n v="12"/>
    <n v="4.6749998999999995"/>
    <n v="0.38958332499999998"/>
    <n v="1345"/>
    <n v="8.9219330855018607E-3"/>
    <n v="2.8889962825278799"/>
    <n v="0"/>
    <n v="0"/>
    <n v="0"/>
    <n v="4.6749998999999995"/>
    <n v="-4.6749998999999995"/>
    <n v="-1"/>
    <n v="0"/>
    <s v="NA"/>
    <n v="0"/>
    <x v="368"/>
    <n v="0"/>
    <n v="4.2074999100000001"/>
    <n v="-4.9087498949999997"/>
    <n v="0.46749998999999942"/>
    <n v="0.23374999500000015"/>
  </r>
  <r>
    <x v="3"/>
    <s v="trip in france"/>
    <s v="Advanced"/>
    <s v="Unassigned"/>
    <s v="Unassigned"/>
    <s v="Position 1-2 Target"/>
    <n v="0.3"/>
    <n v="3"/>
    <n v="0.75"/>
    <n v="0.25"/>
    <n v="310"/>
    <n v="9.6774193548387101E-3"/>
    <n v="2.6638709677419401"/>
    <n v="0"/>
    <n v="0"/>
    <n v="0"/>
    <n v="0.75"/>
    <n v="-0.75"/>
    <n v="-1"/>
    <n v="0"/>
    <s v="NA"/>
    <n v="0"/>
    <x v="368"/>
    <n v="0"/>
    <n v="0.67500000000000004"/>
    <n v="-0.78750000000000009"/>
    <n v="7.4999999999999956E-2"/>
    <n v="3.7500000000000089E-2"/>
  </r>
  <r>
    <x v="3"/>
    <s v="france travel agency"/>
    <s v="Standard"/>
    <s v="Unassigned"/>
    <s v="Unassigned"/>
    <s v="Position 1-2 Target"/>
    <n v="0.3"/>
    <n v="7"/>
    <n v="1.9499999749999999"/>
    <n v="0.27857142499999998"/>
    <n v="619"/>
    <n v="1.1308562197092101E-2"/>
    <n v="3.2972536348949899"/>
    <n v="0"/>
    <n v="0"/>
    <n v="0"/>
    <n v="1.9499999749999999"/>
    <n v="-1.9499999749999999"/>
    <n v="-1"/>
    <n v="0"/>
    <s v="NA"/>
    <n v="0"/>
    <x v="368"/>
    <n v="0"/>
    <n v="1.7549999775"/>
    <n v="-2.0474999737499999"/>
    <n v="0.19499999749999986"/>
    <n v="9.7499998750000039E-2"/>
  </r>
  <r>
    <x v="3"/>
    <s v="france travel information"/>
    <s v="Standard"/>
    <s v="Unassigned"/>
    <s v="Unassigned"/>
    <s v="Position 1-2 Target"/>
    <n v="0.3"/>
    <n v="5"/>
    <n v="2.9375"/>
    <n v="0.58750000000000002"/>
    <n v="879"/>
    <n v="5.6882821387940798E-3"/>
    <n v="3.1374288964732702"/>
    <n v="0"/>
    <n v="0"/>
    <n v="0"/>
    <n v="2.9375"/>
    <n v="-2.9375"/>
    <n v="-1"/>
    <n v="0"/>
    <s v="NA"/>
    <n v="0"/>
    <x v="368"/>
    <n v="0"/>
    <n v="2.6437500000000003"/>
    <n v="-3.0843750000000001"/>
    <n v="0.29374999999999973"/>
    <n v="0.14687500000000009"/>
  </r>
  <r>
    <x v="5"/>
    <s v="france air line"/>
    <s v="Standard"/>
    <s v="Unassigned"/>
    <s v="Unassigned"/>
    <s v="Position 2-5 Bid Strategy"/>
    <n v="0.3"/>
    <n v="3"/>
    <n v="1.0624999875000001"/>
    <n v="0.35416666250000001"/>
    <n v="266"/>
    <n v="1.12781954887218E-2"/>
    <n v="1.9853383458646601"/>
    <n v="0"/>
    <n v="0"/>
    <n v="0"/>
    <n v="1.0624999875000001"/>
    <n v="-1.0624999875000001"/>
    <n v="-1"/>
    <n v="0"/>
    <s v="NA"/>
    <n v="0"/>
    <x v="368"/>
    <n v="0"/>
    <n v="0.95624998875000011"/>
    <n v="-1.1156249868750001"/>
    <n v="0.10624999874999996"/>
    <n v="5.3124999375000037E-2"/>
  </r>
  <r>
    <x v="5"/>
    <s v="greece cheap ticket"/>
    <s v="Standard"/>
    <s v="Unassigned"/>
    <s v="Unassigned"/>
    <s v="Position 5-10 Bid Strategy"/>
    <n v="0.3"/>
    <n v="38"/>
    <n v="32.824999924999993"/>
    <n v="0.86381578749999988"/>
    <n v="816"/>
    <n v="4.6568627450980407E-2"/>
    <n v="2.6383578431372601"/>
    <n v="0"/>
    <n v="0"/>
    <n v="0"/>
    <n v="32.824999924999993"/>
    <n v="-32.824999924999993"/>
    <n v="-1"/>
    <n v="0"/>
    <s v="NA"/>
    <n v="0"/>
    <x v="368"/>
    <n v="0"/>
    <n v="29.542499932499993"/>
    <n v="-34.466249921249997"/>
    <n v="3.2824999925"/>
    <n v="1.6412499962500036"/>
  </r>
  <r>
    <x v="5"/>
    <s v="paris tourism"/>
    <s v="Standard"/>
    <s v="Unassigned"/>
    <s v="Unassigned"/>
    <s v="Position 2-5 Bid Strategy"/>
    <n v="0.3"/>
    <n v="76"/>
    <n v="50.224999949999997"/>
    <n v="0.66085526249999993"/>
    <n v="3682"/>
    <n v="2.0640956002172701E-2"/>
    <n v="2.1414448669201498"/>
    <n v="0"/>
    <n v="0"/>
    <n v="0"/>
    <n v="50.224999949999997"/>
    <n v="-50.224999949999997"/>
    <n v="-1"/>
    <n v="0"/>
    <s v="NA"/>
    <n v="0"/>
    <x v="368"/>
    <n v="0"/>
    <n v="45.202499955"/>
    <n v="-52.736249947499999"/>
    <n v="5.0224999949999969"/>
    <n v="2.511249997500002"/>
  </r>
  <r>
    <x v="3"/>
    <s v="bastia flight"/>
    <s v="Standard"/>
    <s v="Unassigned"/>
    <s v="Unassigned"/>
    <s v="Position 1-2 Target"/>
    <n v="0.3125"/>
    <n v="1"/>
    <n v="0.3125"/>
    <n v="0.3125"/>
    <n v="290"/>
    <n v="3.4482758620689698E-3"/>
    <n v="2.0462068965517202"/>
    <n v="0"/>
    <n v="0"/>
    <n v="0"/>
    <n v="0.3125"/>
    <n v="-0.3125"/>
    <n v="-1"/>
    <n v="0"/>
    <s v="NA"/>
    <n v="0"/>
    <x v="368"/>
    <n v="0"/>
    <n v="0.28125"/>
    <n v="-0.328125"/>
    <n v="3.125E-2"/>
    <n v="1.5625E-2"/>
  </r>
  <r>
    <x v="3"/>
    <s v="avignon flight"/>
    <s v="Standard"/>
    <s v="Unassigned"/>
    <s v="Unassigned"/>
    <s v="Position 1-2 Target"/>
    <n v="0.3125"/>
    <n v="3"/>
    <n v="0.97499999999999998"/>
    <n v="0.32500000000000001"/>
    <n v="315"/>
    <n v="9.5238095238095195E-3"/>
    <n v="2.19619047619048"/>
    <n v="0"/>
    <n v="0"/>
    <n v="0"/>
    <n v="0.97499999999999998"/>
    <n v="-0.97499999999999998"/>
    <n v="-1"/>
    <n v="0"/>
    <s v="NA"/>
    <n v="0"/>
    <x v="368"/>
    <n v="0"/>
    <n v="0.87749999999999995"/>
    <n v="-1.0237499999999999"/>
    <n v="9.7500000000000031E-2"/>
    <n v="4.874999999999996E-2"/>
  </r>
  <r>
    <x v="5"/>
    <s v="cheap trip to france"/>
    <s v="Standard"/>
    <s v="Unassigned"/>
    <s v="Unassigned"/>
    <s v="Position 2-5 Bid Strategy"/>
    <n v="0.3125"/>
    <n v="5"/>
    <n v="2.5625"/>
    <n v="0.51249999999999996"/>
    <n v="58"/>
    <n v="8.6206896551724088E-2"/>
    <n v="3.8465517241379299"/>
    <n v="0"/>
    <n v="0"/>
    <n v="0"/>
    <n v="2.5625"/>
    <n v="-2.5625"/>
    <n v="-1"/>
    <n v="0"/>
    <s v="NA"/>
    <n v="0"/>
    <x v="368"/>
    <n v="0"/>
    <n v="2.3062499999999999"/>
    <n v="-2.6906250000000003"/>
    <n v="0.25625000000000009"/>
    <n v="0.12812500000000027"/>
  </r>
  <r>
    <x v="5"/>
    <s v="airline ticketing"/>
    <s v="Standard"/>
    <s v="Unassigned"/>
    <s v="Unassigned"/>
    <s v="Position 5-10 Bid Strategy"/>
    <n v="0.3125"/>
    <n v="6"/>
    <n v="2.85"/>
    <n v="0.47499999999999998"/>
    <n v="1206"/>
    <n v="4.97512437810945E-3"/>
    <n v="4.0971807628523997"/>
    <n v="0"/>
    <n v="0"/>
    <n v="0"/>
    <n v="2.85"/>
    <n v="-2.85"/>
    <n v="-1"/>
    <n v="0"/>
    <s v="NA"/>
    <n v="0"/>
    <x v="368"/>
    <n v="0"/>
    <n v="2.5649999999999999"/>
    <n v="-2.9925000000000002"/>
    <n v="0.28500000000000014"/>
    <n v="0.14250000000000007"/>
  </r>
  <r>
    <x v="5"/>
    <s v="paris flight deal"/>
    <s v="Standard"/>
    <s v="Unassigned"/>
    <s v="Unassigned"/>
    <s v="Position 2-5 Bid Strategy"/>
    <n v="0.3125"/>
    <n v="8"/>
    <n v="7.8"/>
    <n v="0.97499999999999998"/>
    <n v="84"/>
    <n v="9.5238095238095205E-2"/>
    <n v="2.0714285714285698"/>
    <n v="0"/>
    <n v="0"/>
    <n v="0"/>
    <n v="7.8"/>
    <n v="-7.8"/>
    <n v="-1"/>
    <n v="0"/>
    <s v="NA"/>
    <n v="0"/>
    <x v="368"/>
    <n v="0"/>
    <n v="7.02"/>
    <n v="-8.19"/>
    <n v="0.78000000000000025"/>
    <n v="0.38999999999999968"/>
  </r>
  <r>
    <x v="5"/>
    <s v="cheap airfare to frankfurt"/>
    <s v="Advanced"/>
    <s v="Unassigned"/>
    <s v="Unassigned"/>
    <s v="Position 5-10 Bid Strategy"/>
    <n v="0.3125"/>
    <n v="19"/>
    <n v="9.9374999375000002"/>
    <n v="0.52302631249999998"/>
    <n v="220"/>
    <n v="8.6363636363636406E-2"/>
    <n v="1.99545454545455"/>
    <n v="0"/>
    <n v="0"/>
    <n v="0"/>
    <n v="9.9374999375000002"/>
    <n v="-9.9374999375000002"/>
    <n v="-1"/>
    <n v="0"/>
    <s v="NA"/>
    <n v="0"/>
    <x v="368"/>
    <n v="0"/>
    <n v="8.9437499437500012"/>
    <n v="-10.434374934375001"/>
    <n v="0.99374999374999895"/>
    <n v="0.49687499687500036"/>
  </r>
  <r>
    <x v="5"/>
    <s v="cheap european airfare"/>
    <s v="Advanced"/>
    <s v="Unassigned"/>
    <s v="Unassigned"/>
    <s v="Position 5-10 Bid Strategy"/>
    <n v="0.3125"/>
    <n v="33"/>
    <n v="21.212499824999998"/>
    <n v="0.64280302499999997"/>
    <n v="1019"/>
    <n v="3.23846908734053E-2"/>
    <n v="1.76202158979392"/>
    <n v="0"/>
    <n v="0"/>
    <n v="0"/>
    <n v="21.212499824999998"/>
    <n v="-21.212499824999998"/>
    <n v="-1"/>
    <n v="0"/>
    <s v="NA"/>
    <n v="0"/>
    <x v="368"/>
    <n v="0"/>
    <n v="19.091249842499998"/>
    <n v="-22.27312481625"/>
    <n v="2.1212499825000002"/>
    <n v="1.0606249912500019"/>
  </r>
  <r>
    <x v="3"/>
    <s v="newark to paris"/>
    <s v="Standard"/>
    <s v="Unassigned"/>
    <s v="Unassigned"/>
    <s v="Position 1-2 Target"/>
    <n v="0.32500000000000001"/>
    <n v="3"/>
    <n v="0.77499997500000006"/>
    <n v="0.258333325"/>
    <n v="276"/>
    <n v="1.0869565217391299E-2"/>
    <n v="2.66413043478261"/>
    <n v="0"/>
    <n v="0"/>
    <n v="0"/>
    <n v="0.77499997500000006"/>
    <n v="-0.77499997500000006"/>
    <n v="-1"/>
    <n v="0"/>
    <s v="NA"/>
    <n v="0"/>
    <x v="368"/>
    <n v="0"/>
    <n v="0.69749997750000003"/>
    <n v="-0.81374997375000013"/>
    <n v="7.7499997500000029E-2"/>
    <n v="3.874999875000007E-2"/>
  </r>
  <r>
    <x v="3"/>
    <s v="new york to lyon"/>
    <s v="Advanced"/>
    <s v="Unassigned"/>
    <s v="Unassigned"/>
    <s v="Position 1-2 Target"/>
    <n v="0.32500000000000001"/>
    <n v="6"/>
    <n v="1.8"/>
    <n v="0.3"/>
    <n v="1315"/>
    <n v="4.5627376425855506E-3"/>
    <n v="3.07414448669202"/>
    <n v="0"/>
    <n v="0"/>
    <n v="0"/>
    <n v="1.8"/>
    <n v="-1.8"/>
    <n v="-1"/>
    <n v="0"/>
    <s v="NA"/>
    <n v="0"/>
    <x v="368"/>
    <n v="0"/>
    <n v="1.62"/>
    <n v="-1.8900000000000001"/>
    <n v="0.17999999999999994"/>
    <n v="9.000000000000008E-2"/>
  </r>
  <r>
    <x v="5"/>
    <s v="chicago to venice"/>
    <s v="Advanced"/>
    <s v="Unassigned"/>
    <s v="Unassigned"/>
    <s v="Position 5-10 Bid Strategy"/>
    <n v="0.32500000000000001"/>
    <n v="1"/>
    <n v="0.125"/>
    <n v="0.125"/>
    <n v="190"/>
    <n v="5.2631578947368394E-3"/>
    <n v="4.65736842105263"/>
    <n v="0"/>
    <n v="0"/>
    <n v="0"/>
    <n v="0.125"/>
    <n v="-0.125"/>
    <n v="-1"/>
    <n v="0"/>
    <s v="NA"/>
    <n v="0"/>
    <x v="368"/>
    <n v="0"/>
    <n v="0.1125"/>
    <n v="-0.13125000000000001"/>
    <n v="1.2499999999999997E-2"/>
    <n v="6.2500000000000056E-3"/>
  </r>
  <r>
    <x v="5"/>
    <s v="air fare prices"/>
    <s v="Standard"/>
    <s v="Unassigned"/>
    <s v="Unassigned"/>
    <s v="Position 5-10 Bid Strategy"/>
    <n v="0.32500000000000001"/>
    <n v="3"/>
    <n v="1.1874999750000002"/>
    <n v="0.39583332500000001"/>
    <n v="297"/>
    <n v="1.01010101010101E-2"/>
    <n v="3.8356902356902398"/>
    <n v="0"/>
    <n v="0"/>
    <n v="0"/>
    <n v="1.1874999750000002"/>
    <n v="-1.1874999750000002"/>
    <n v="-1"/>
    <n v="0"/>
    <s v="NA"/>
    <n v="0"/>
    <x v="368"/>
    <n v="0"/>
    <n v="1.0687499775000002"/>
    <n v="-1.2468749737500002"/>
    <n v="0.11874999749999993"/>
    <n v="5.9374998750000074E-2"/>
  </r>
  <r>
    <x v="5"/>
    <s v="air line ticket cheap"/>
    <s v="Standard"/>
    <s v="Unassigned"/>
    <s v="Unassigned"/>
    <s v="Position 5-10 Bid Strategy"/>
    <n v="0.32500000000000001"/>
    <n v="3"/>
    <n v="1.9624999875"/>
    <n v="0.6541666625"/>
    <n v="907"/>
    <n v="3.3076074972436596E-3"/>
    <n v="3.5930540242557898"/>
    <n v="0"/>
    <n v="0"/>
    <n v="0"/>
    <n v="1.9624999875"/>
    <n v="-1.9624999875"/>
    <n v="-1"/>
    <n v="0"/>
    <s v="NA"/>
    <n v="0"/>
    <x v="368"/>
    <n v="0"/>
    <n v="1.7662499887500001"/>
    <n v="-2.0606249868750002"/>
    <n v="0.19624999874999993"/>
    <n v="9.8124999375000188E-2"/>
  </r>
  <r>
    <x v="5"/>
    <s v="airline ticket web site"/>
    <s v="Standard"/>
    <s v="Unassigned"/>
    <s v="Unassigned"/>
    <s v="Position 5-10 Bid Strategy"/>
    <n v="0.32500000000000001"/>
    <n v="5"/>
    <n v="4.5999999999999996"/>
    <n v="0.92"/>
    <n v="673"/>
    <n v="7.4294205052005888E-3"/>
    <n v="5.6353640416047499"/>
    <n v="0"/>
    <n v="0"/>
    <n v="0"/>
    <n v="4.5999999999999996"/>
    <n v="-4.5999999999999996"/>
    <n v="-1"/>
    <n v="0"/>
    <s v="NA"/>
    <n v="0"/>
    <x v="368"/>
    <n v="0"/>
    <n v="4.1399999999999997"/>
    <n v="-4.83"/>
    <n v="0.45999999999999996"/>
    <n v="0.23000000000000043"/>
  </r>
  <r>
    <x v="5"/>
    <s v="air ticket to paris"/>
    <s v="Standard"/>
    <s v="Unassigned"/>
    <s v="Unassigned"/>
    <s v="Position 2-5 Bid Strategy"/>
    <n v="0.32500000000000001"/>
    <n v="7"/>
    <n v="5.5874999249999995"/>
    <n v="0.79821427499999997"/>
    <n v="187"/>
    <n v="3.7433155080213901E-2"/>
    <n v="1.9641711229946499"/>
    <n v="0"/>
    <n v="0"/>
    <n v="0"/>
    <n v="5.5874999249999995"/>
    <n v="-5.5874999249999995"/>
    <n v="-1"/>
    <n v="0"/>
    <s v="NA"/>
    <n v="0"/>
    <x v="368"/>
    <n v="0"/>
    <n v="5.0287499324999994"/>
    <n v="-5.86687492125"/>
    <n v="0.55874999250000013"/>
    <n v="0.27937499625000051"/>
  </r>
  <r>
    <x v="5"/>
    <s v="airline ticket cheap flight"/>
    <s v="Standard"/>
    <s v="Unassigned"/>
    <s v="Unassigned"/>
    <s v="Position 5-10 Bid Strategy"/>
    <n v="0.32500000000000001"/>
    <n v="6"/>
    <n v="8.0625"/>
    <n v="1.34375"/>
    <n v="9177"/>
    <n v="6.5380843412880005E-4"/>
    <n v="3.6153318077803198"/>
    <n v="0"/>
    <n v="0"/>
    <n v="0"/>
    <n v="8.0625"/>
    <n v="-8.0625"/>
    <n v="-1"/>
    <n v="0"/>
    <s v="NA"/>
    <n v="0"/>
    <x v="368"/>
    <n v="0"/>
    <n v="7.2562500000000005"/>
    <n v="-8.4656250000000011"/>
    <n v="0.80624999999999947"/>
    <n v="0.40312500000000107"/>
  </r>
  <r>
    <x v="5"/>
    <s v="airline ticket cheap prices"/>
    <s v="Standard"/>
    <s v="Unassigned"/>
    <s v="Unassigned"/>
    <s v="Position 5-10 Bid Strategy"/>
    <n v="0.32500000000000001"/>
    <n v="41"/>
    <n v="10.949999662500002"/>
    <n v="0.26707316250000002"/>
    <n v="58738"/>
    <n v="6.9801491368449693E-4"/>
    <n v="1.0397800401784201"/>
    <n v="0"/>
    <n v="0"/>
    <n v="0"/>
    <n v="10.949999662500002"/>
    <n v="-10.949999662500002"/>
    <n v="-1"/>
    <n v="0"/>
    <s v="NA"/>
    <n v="0"/>
    <x v="368"/>
    <n v="0"/>
    <n v="9.8549996962500011"/>
    <n v="-11.497499645625002"/>
    <n v="1.0949999662500005"/>
    <n v="0.54749998312500026"/>
  </r>
  <r>
    <x v="5"/>
    <s v="discount airfare to italy"/>
    <s v="Advanced"/>
    <s v="Unassigned"/>
    <s v="Unassigned"/>
    <s v="Position 5-10 Bid Strategy"/>
    <n v="0.32500000000000001"/>
    <n v="29"/>
    <n v="20.037499974999999"/>
    <n v="0.690948275"/>
    <n v="413"/>
    <n v="7.0217917675544805E-2"/>
    <n v="1.71791767554479"/>
    <n v="0"/>
    <n v="0"/>
    <n v="0"/>
    <n v="20.037499974999999"/>
    <n v="-20.037499974999999"/>
    <n v="-1"/>
    <n v="0"/>
    <s v="NA"/>
    <n v="0"/>
    <x v="368"/>
    <n v="0"/>
    <n v="18.033749977500001"/>
    <n v="-21.03937497375"/>
    <n v="2.0037499974999982"/>
    <n v="1.0018749987500009"/>
  </r>
  <r>
    <x v="3"/>
    <s v="cheap flight to perpignan"/>
    <s v="Standard"/>
    <s v="Unassigned"/>
    <s v="Unassigned"/>
    <s v="Position 1-2 Target"/>
    <n v="0.33750000000000002"/>
    <n v="2"/>
    <n v="0.76249999999999996"/>
    <n v="0.38124999999999998"/>
    <n v="74"/>
    <n v="2.7027027027027001E-2"/>
    <n v="1.8243243243243199"/>
    <n v="0"/>
    <n v="0"/>
    <n v="0"/>
    <n v="0.76249999999999996"/>
    <n v="-0.76249999999999996"/>
    <n v="-1"/>
    <n v="0"/>
    <s v="NA"/>
    <n v="0"/>
    <x v="368"/>
    <n v="0"/>
    <n v="0.68625000000000003"/>
    <n v="-0.80062500000000003"/>
    <n v="7.6249999999999929E-2"/>
    <n v="3.8125000000000075E-2"/>
  </r>
  <r>
    <x v="3"/>
    <s v="clermont ferrand flight"/>
    <s v="Standard"/>
    <s v="Unassigned"/>
    <s v="Unassigned"/>
    <s v="Position 1-2 Target"/>
    <n v="0.35"/>
    <n v="2"/>
    <n v="1.05"/>
    <n v="0.52500000000000002"/>
    <n v="300"/>
    <n v="6.6666666666666697E-3"/>
    <n v="2.3666666666666698"/>
    <n v="0"/>
    <n v="0"/>
    <n v="0"/>
    <n v="1.05"/>
    <n v="-1.05"/>
    <n v="-1"/>
    <n v="0"/>
    <s v="NA"/>
    <n v="0"/>
    <x v="368"/>
    <n v="0"/>
    <n v="0.94500000000000006"/>
    <n v="-1.1025"/>
    <n v="0.10499999999999998"/>
    <n v="5.2499999999999991E-2"/>
  </r>
  <r>
    <x v="3"/>
    <s v="flight france nice"/>
    <s v="Advanced"/>
    <s v="Unassigned"/>
    <s v="Unassigned"/>
    <s v="Position 1-2 Target"/>
    <n v="0.35"/>
    <n v="22"/>
    <n v="16.562499800000001"/>
    <n v="0.75284090000000004"/>
    <n v="681"/>
    <n v="3.2305433186490505E-2"/>
    <n v="2.4712187958884"/>
    <n v="0"/>
    <n v="0"/>
    <n v="0"/>
    <n v="16.562499800000001"/>
    <n v="-16.562499800000001"/>
    <n v="-1"/>
    <n v="0"/>
    <s v="NA"/>
    <n v="0"/>
    <x v="368"/>
    <n v="0"/>
    <n v="14.906249820000001"/>
    <n v="-17.39062479"/>
    <n v="1.6562499800000001"/>
    <n v="0.82812498999999917"/>
  </r>
  <r>
    <x v="5"/>
    <s v="cologne airport"/>
    <s v="Advanced"/>
    <s v="Unassigned"/>
    <s v="Unassigned"/>
    <s v="Position 5-10 Bid Strategy"/>
    <n v="0.35"/>
    <n v="2"/>
    <n v="0.45"/>
    <n v="0.22500000000000001"/>
    <n v="294"/>
    <n v="6.8027210884353696E-3"/>
    <n v="2.6649659863945598"/>
    <n v="0"/>
    <n v="0"/>
    <n v="0"/>
    <n v="0.45"/>
    <n v="-0.45"/>
    <n v="-1"/>
    <n v="0"/>
    <s v="NA"/>
    <n v="0"/>
    <x v="368"/>
    <n v="0"/>
    <n v="0.40500000000000003"/>
    <n v="-0.47250000000000003"/>
    <n v="4.4999999999999984E-2"/>
    <n v="2.250000000000002E-2"/>
  </r>
  <r>
    <x v="5"/>
    <s v="international airfare deal"/>
    <s v="Standard"/>
    <s v="Unassigned"/>
    <s v="Unassigned"/>
    <s v="Position 5-10 Bid Strategy"/>
    <n v="0.35"/>
    <n v="3"/>
    <n v="1.5499999875000001"/>
    <n v="0.51666666250000004"/>
    <n v="245"/>
    <n v="1.2244897959183701E-2"/>
    <n v="2.5"/>
    <n v="0"/>
    <n v="0"/>
    <n v="0"/>
    <n v="1.5499999875000001"/>
    <n v="-1.5499999875000001"/>
    <n v="-1"/>
    <n v="0"/>
    <s v="NA"/>
    <n v="0"/>
    <x v="368"/>
    <n v="0"/>
    <n v="1.3949999887500002"/>
    <n v="-1.6274999868750002"/>
    <n v="0.15499999874999992"/>
    <n v="7.7499999375000073E-2"/>
  </r>
  <r>
    <x v="5"/>
    <s v="airline ticket to paris france"/>
    <s v="Standard"/>
    <s v="Unassigned"/>
    <s v="Unassigned"/>
    <s v="Position 2-5 Bid Strategy"/>
    <n v="0.35"/>
    <n v="9"/>
    <n v="7.0999999874999995"/>
    <n v="0.78888888749999997"/>
    <n v="105"/>
    <n v="8.5714285714285687E-2"/>
    <n v="1.98285714285714"/>
    <n v="0"/>
    <n v="0"/>
    <n v="0"/>
    <n v="7.0999999874999995"/>
    <n v="-7.0999999874999995"/>
    <n v="-1"/>
    <n v="0"/>
    <s v="NA"/>
    <n v="0"/>
    <x v="368"/>
    <n v="0"/>
    <n v="6.3899999887499996"/>
    <n v="-7.4549999868749994"/>
    <n v="0.70999999874999986"/>
    <n v="0.35499999937499993"/>
  </r>
  <r>
    <x v="3"/>
    <s v="air ticket nice"/>
    <s v="Advanced"/>
    <s v="Unassigned"/>
    <s v="Unassigned"/>
    <s v="Position 1-2 Target"/>
    <n v="0.36249999999999999"/>
    <n v="1"/>
    <n v="0.4375"/>
    <n v="0.4375"/>
    <n v="197"/>
    <n v="5.0761421319796994E-3"/>
    <n v="1.23350253807107"/>
    <n v="0"/>
    <n v="0"/>
    <n v="0"/>
    <n v="0.4375"/>
    <n v="-0.4375"/>
    <n v="-1"/>
    <n v="0"/>
    <s v="NA"/>
    <n v="0"/>
    <x v="368"/>
    <n v="0"/>
    <n v="0.39374999999999999"/>
    <n v="-0.45937500000000003"/>
    <n v="4.3750000000000011E-2"/>
    <n v="2.1875000000000033E-2"/>
  </r>
  <r>
    <x v="3"/>
    <s v="paris flight prices"/>
    <s v="Advanced"/>
    <s v="Unassigned"/>
    <s v="Unassigned"/>
    <s v="Position 1-2 Target"/>
    <n v="0.36249999999999999"/>
    <n v="4"/>
    <n v="1.95"/>
    <n v="0.48749999999999999"/>
    <n v="226"/>
    <n v="1.7699115044247801E-2"/>
    <n v="2.4951327433628299"/>
    <n v="0"/>
    <n v="0"/>
    <n v="0"/>
    <n v="1.95"/>
    <n v="-1.95"/>
    <n v="-1"/>
    <n v="0"/>
    <s v="NA"/>
    <n v="0"/>
    <x v="368"/>
    <n v="0"/>
    <n v="1.7549999999999999"/>
    <n v="-2.0474999999999999"/>
    <n v="0.19500000000000006"/>
    <n v="9.749999999999992E-2"/>
  </r>
  <r>
    <x v="3"/>
    <s v="low cost airline france"/>
    <s v="Advanced"/>
    <s v="Unassigned"/>
    <s v="Unassigned"/>
    <s v="Position 1-2 Target"/>
    <n v="0.36249999999999999"/>
    <n v="8"/>
    <n v="2.8624999999999998"/>
    <n v="0.35781249999999998"/>
    <n v="1225"/>
    <n v="6.5306122448979594E-3"/>
    <n v="3.5410612244898001"/>
    <n v="0"/>
    <n v="0"/>
    <n v="0"/>
    <n v="2.8624999999999998"/>
    <n v="-2.8624999999999998"/>
    <n v="-1"/>
    <n v="0"/>
    <s v="NA"/>
    <n v="0"/>
    <x v="368"/>
    <n v="0"/>
    <n v="2.5762499999999999"/>
    <n v="-3.0056249999999998"/>
    <n v="0.28624999999999989"/>
    <n v="0.14312499999999995"/>
  </r>
  <r>
    <x v="3"/>
    <s v="south france travel"/>
    <s v="Advanced"/>
    <s v="Unassigned"/>
    <s v="Unassigned"/>
    <s v="Position 1-2 Target"/>
    <n v="0.36249999999999999"/>
    <n v="19"/>
    <n v="12.612499962500001"/>
    <n v="0.66381578750000003"/>
    <n v="837"/>
    <n v="2.2700119474313E-2"/>
    <n v="1.5048984468339299"/>
    <n v="0"/>
    <n v="0"/>
    <n v="0"/>
    <n v="12.612499962500001"/>
    <n v="-12.612499962500001"/>
    <n v="-1"/>
    <n v="0"/>
    <s v="NA"/>
    <n v="0"/>
    <x v="368"/>
    <n v="0"/>
    <n v="11.351249966250002"/>
    <n v="-13.243124960625002"/>
    <n v="1.2612499962499992"/>
    <n v="0.6306249981250005"/>
  </r>
  <r>
    <x v="3"/>
    <s v="cheapest flight to paris"/>
    <s v="Advanced"/>
    <s v="Unassigned"/>
    <s v="Unassigned"/>
    <s v="Position 1-2 Target"/>
    <n v="0.36249999999999999"/>
    <n v="29"/>
    <n v="14.187499987499999"/>
    <n v="0.48922413749999999"/>
    <n v="568"/>
    <n v="5.1056338028169002E-2"/>
    <n v="1.9244718309859199"/>
    <n v="0"/>
    <n v="0"/>
    <n v="0"/>
    <n v="14.187499987499999"/>
    <n v="-14.187499987499999"/>
    <n v="-1"/>
    <n v="0"/>
    <s v="NA"/>
    <n v="0"/>
    <x v="368"/>
    <n v="0"/>
    <n v="12.768749988749999"/>
    <n v="-14.896874986875"/>
    <n v="1.4187499987500001"/>
    <n v="0.70937499937500093"/>
  </r>
  <r>
    <x v="3"/>
    <s v="visit paris"/>
    <s v="Standard"/>
    <s v="Unassigned"/>
    <s v="Unassigned"/>
    <s v="Position 1-2 Target"/>
    <n v="0.36249999999999999"/>
    <n v="37"/>
    <n v="14.674999662499999"/>
    <n v="0.3966216125"/>
    <n v="3770"/>
    <n v="9.8143236074270598E-3"/>
    <n v="1.92652519893899"/>
    <n v="0"/>
    <n v="0"/>
    <n v="0"/>
    <n v="14.674999662499999"/>
    <n v="-14.674999662499999"/>
    <n v="-1"/>
    <n v="0"/>
    <s v="NA"/>
    <n v="0"/>
    <x v="368"/>
    <n v="0"/>
    <n v="13.20749969625"/>
    <n v="-15.408749645625001"/>
    <n v="1.4674999662499992"/>
    <n v="0.73374998312500139"/>
  </r>
  <r>
    <x v="3"/>
    <s v="lourdes flight"/>
    <s v="Standard"/>
    <s v="Unassigned"/>
    <s v="Unassigned"/>
    <s v="Position 1-2 Target"/>
    <n v="0.36249999999999999"/>
    <n v="54"/>
    <n v="20.812499774999999"/>
    <n v="0.38541666250000001"/>
    <n v="993"/>
    <n v="5.4380664652568002E-2"/>
    <n v="1.80070493454179"/>
    <n v="0"/>
    <n v="0"/>
    <n v="0"/>
    <n v="20.812499774999999"/>
    <n v="-20.812499774999999"/>
    <n v="-1"/>
    <n v="0"/>
    <s v="NA"/>
    <n v="0"/>
    <x v="368"/>
    <n v="0"/>
    <n v="18.731249797499999"/>
    <n v="-21.853124763749999"/>
    <n v="2.0812499775000006"/>
    <n v="1.0406249887500003"/>
  </r>
  <r>
    <x v="5"/>
    <s v="stuttgart airport"/>
    <s v="Advanced"/>
    <s v="Unassigned"/>
    <s v="Unassigned"/>
    <s v="Position 5-10 Bid Strategy"/>
    <n v="0.36249999999999999"/>
    <n v="1"/>
    <n v="0.32500000000000001"/>
    <n v="0.32500000000000001"/>
    <n v="711"/>
    <n v="1.40646976090014E-3"/>
    <n v="3.8978902953586498"/>
    <n v="0"/>
    <n v="0"/>
    <n v="0"/>
    <n v="0.32500000000000001"/>
    <n v="-0.32500000000000001"/>
    <n v="-1"/>
    <n v="0"/>
    <s v="NA"/>
    <n v="0"/>
    <x v="368"/>
    <n v="0"/>
    <n v="0.29250000000000004"/>
    <n v="-0.34125000000000005"/>
    <n v="3.2499999999999973E-2"/>
    <n v="1.6250000000000042E-2"/>
  </r>
  <r>
    <x v="5"/>
    <s v="international travel airfare"/>
    <s v="Standard"/>
    <s v="Unassigned"/>
    <s v="Unassigned"/>
    <s v="Position 5-10 Bid Strategy"/>
    <n v="0.36249999999999999"/>
    <n v="1"/>
    <n v="0.47499999999999998"/>
    <n v="0.47499999999999998"/>
    <n v="245"/>
    <n v="4.0816326530612205E-3"/>
    <n v="2.8779591836734699"/>
    <n v="0"/>
    <n v="0"/>
    <n v="0"/>
    <n v="0.47499999999999998"/>
    <n v="-0.47499999999999998"/>
    <n v="-1"/>
    <n v="0"/>
    <s v="NA"/>
    <n v="0"/>
    <x v="368"/>
    <n v="0"/>
    <n v="0.42749999999999999"/>
    <n v="-0.49874999999999997"/>
    <n v="4.7499999999999987E-2"/>
    <n v="2.3749999999999993E-2"/>
  </r>
  <r>
    <x v="5"/>
    <s v="munich airline"/>
    <s v="Advanced"/>
    <s v="Unassigned"/>
    <s v="Unassigned"/>
    <s v="Position 5-10 Bid Strategy"/>
    <n v="0.36249999999999999"/>
    <n v="2"/>
    <n v="0.5"/>
    <n v="0.25"/>
    <n v="1584"/>
    <n v="1.2626262626262599E-3"/>
    <n v="2.1880050505050499"/>
    <n v="0"/>
    <n v="0"/>
    <n v="0"/>
    <n v="0.5"/>
    <n v="-0.5"/>
    <n v="-1"/>
    <n v="0"/>
    <s v="NA"/>
    <n v="0"/>
    <x v="368"/>
    <n v="0"/>
    <n v="0.45"/>
    <n v="-0.52500000000000002"/>
    <n v="4.9999999999999989E-2"/>
    <n v="2.5000000000000022E-2"/>
  </r>
  <r>
    <x v="5"/>
    <s v="air travel rate"/>
    <s v="Standard"/>
    <s v="Unassigned"/>
    <s v="Unassigned"/>
    <s v="Position 5-10 Bid Strategy"/>
    <n v="0.36249999999999999"/>
    <n v="1"/>
    <n v="0.51249999999999996"/>
    <n v="0.51249999999999996"/>
    <n v="537"/>
    <n v="1.8621973929236501E-3"/>
    <n v="3.75772811918063"/>
    <n v="0"/>
    <n v="0"/>
    <n v="0"/>
    <n v="0.51249999999999996"/>
    <n v="-0.51249999999999996"/>
    <n v="-1"/>
    <n v="0"/>
    <s v="NA"/>
    <n v="0"/>
    <x v="368"/>
    <n v="0"/>
    <n v="0.46124999999999999"/>
    <n v="-0.53812499999999996"/>
    <n v="5.1249999999999962E-2"/>
    <n v="2.5625000000000009E-2"/>
  </r>
  <r>
    <x v="5"/>
    <s v="airline ticket venice"/>
    <s v="Advanced"/>
    <s v="Unassigned"/>
    <s v="Unassigned"/>
    <s v="Position 5-10 Bid Strategy"/>
    <n v="0.36249999999999999"/>
    <n v="1"/>
    <n v="0.51249999999999996"/>
    <n v="0.51249999999999996"/>
    <n v="60"/>
    <n v="1.6666666666666701E-2"/>
    <n v="3.5966666666666698"/>
    <n v="0"/>
    <n v="0"/>
    <n v="0"/>
    <n v="0.51249999999999996"/>
    <n v="-0.51249999999999996"/>
    <n v="-1"/>
    <n v="0"/>
    <s v="NA"/>
    <n v="0"/>
    <x v="368"/>
    <n v="0"/>
    <n v="0.46124999999999999"/>
    <n v="-0.53812499999999996"/>
    <n v="5.1249999999999962E-2"/>
    <n v="2.5625000000000009E-2"/>
  </r>
  <r>
    <x v="5"/>
    <s v="air fair ticket"/>
    <s v="Standard"/>
    <s v="Unassigned"/>
    <s v="Unassigned"/>
    <s v="Position 5-10 Bid Strategy"/>
    <n v="0.36249999999999999"/>
    <n v="2"/>
    <n v="0.85"/>
    <n v="0.42499999999999999"/>
    <n v="589"/>
    <n v="3.3955857385398998E-3"/>
    <n v="3.3471986417656998"/>
    <n v="0"/>
    <n v="0"/>
    <n v="0"/>
    <n v="0.85"/>
    <n v="-0.85"/>
    <n v="-1"/>
    <n v="0"/>
    <s v="NA"/>
    <n v="0"/>
    <x v="368"/>
    <n v="0"/>
    <n v="0.76500000000000001"/>
    <n v="-0.89249999999999996"/>
    <n v="8.4999999999999964E-2"/>
    <n v="4.2499999999999982E-2"/>
  </r>
  <r>
    <x v="5"/>
    <s v="international discount travel"/>
    <s v="Standard"/>
    <s v="Unassigned"/>
    <s v="Unassigned"/>
    <s v="Position 5-10 Bid Strategy"/>
    <n v="0.36249999999999999"/>
    <n v="7"/>
    <n v="4.9749999250000005"/>
    <n v="0.71071427500000006"/>
    <n v="1451"/>
    <n v="4.8242591316333596E-3"/>
    <n v="2.4618194348725"/>
    <n v="0"/>
    <n v="0"/>
    <n v="0"/>
    <n v="4.9749999250000005"/>
    <n v="-4.9749999250000005"/>
    <n v="-1"/>
    <n v="0"/>
    <s v="NA"/>
    <n v="0"/>
    <x v="368"/>
    <n v="0"/>
    <n v="4.4774999325000007"/>
    <n v="-5.2237499212500005"/>
    <n v="0.49749999249999988"/>
    <n v="0.24874999624999994"/>
  </r>
  <r>
    <x v="5"/>
    <s v="discount airfare germany"/>
    <s v="Advanced"/>
    <s v="Unassigned"/>
    <s v="Unassigned"/>
    <s v="Position 5-10 Bid Strategy"/>
    <n v="0.36249999999999999"/>
    <n v="16"/>
    <n v="11.675000000000001"/>
    <n v="0.72968750000000004"/>
    <n v="404"/>
    <n v="3.9603960396039598E-2"/>
    <n v="2.1690594059405899"/>
    <n v="0"/>
    <n v="0"/>
    <n v="0"/>
    <n v="11.675000000000001"/>
    <n v="-11.675000000000001"/>
    <n v="-1"/>
    <n v="0"/>
    <s v="NA"/>
    <n v="0"/>
    <x v="368"/>
    <n v="0"/>
    <n v="10.5075"/>
    <n v="-12.258750000000001"/>
    <n v="1.1675000000000004"/>
    <n v="0.58375000000000021"/>
  </r>
  <r>
    <x v="5"/>
    <s v="cheap airfare to greece"/>
    <s v="Advanced"/>
    <s v="Unassigned"/>
    <s v="Unassigned"/>
    <s v="Position 5-10 Bid Strategy"/>
    <n v="0.36249999999999999"/>
    <n v="30"/>
    <n v="23.987499750000001"/>
    <n v="0.79958332500000007"/>
    <n v="435"/>
    <n v="6.8965517241379296E-2"/>
    <n v="1.96459770114943"/>
    <n v="0"/>
    <n v="0"/>
    <n v="0"/>
    <n v="23.987499750000001"/>
    <n v="-23.987499750000001"/>
    <n v="-1"/>
    <n v="0"/>
    <s v="NA"/>
    <n v="0"/>
    <x v="368"/>
    <n v="0"/>
    <n v="21.588749775"/>
    <n v="-25.186874737500002"/>
    <n v="2.3987499750000012"/>
    <n v="1.1993749875000006"/>
  </r>
  <r>
    <x v="5"/>
    <s v="cheap airfare to italy"/>
    <s v="Advanced"/>
    <s v="Unassigned"/>
    <s v="Unassigned"/>
    <s v="Position 5-10 Bid Strategy"/>
    <n v="0.36249999999999999"/>
    <n v="79"/>
    <n v="61.987499112499997"/>
    <n v="0.78465188749999992"/>
    <n v="940"/>
    <n v="8.40425531914894E-2"/>
    <n v="1.55329787234043"/>
    <n v="0"/>
    <n v="0"/>
    <n v="0"/>
    <n v="61.987499112499997"/>
    <n v="-61.987499112499997"/>
    <n v="-1"/>
    <n v="0"/>
    <s v="NA"/>
    <n v="0"/>
    <x v="368"/>
    <n v="0"/>
    <n v="55.788749201249999"/>
    <n v="-65.086874068124999"/>
    <n v="6.1987499112499975"/>
    <n v="3.0993749556250023"/>
  </r>
  <r>
    <x v="5"/>
    <s v="airfare to spain"/>
    <s v="Advanced"/>
    <s v="Unassigned"/>
    <s v="Unassigned"/>
    <s v="Position 5-10 Bid Strategy"/>
    <n v="0.36249999999999999"/>
    <n v="69"/>
    <n v="70.537499400000002"/>
    <n v="1.0222826"/>
    <n v="837"/>
    <n v="8.2437275985663097E-2"/>
    <n v="1.3758661887694099"/>
    <n v="0"/>
    <n v="0"/>
    <n v="0"/>
    <n v="70.537499400000002"/>
    <n v="-70.537499400000002"/>
    <n v="-1"/>
    <n v="0"/>
    <s v="NA"/>
    <n v="0"/>
    <x v="368"/>
    <n v="0"/>
    <n v="63.483749460000006"/>
    <n v="-74.06437437000001"/>
    <n v="7.0537499399999959"/>
    <n v="3.5268749700000086"/>
  </r>
  <r>
    <x v="3"/>
    <s v="travel to montpellier"/>
    <s v="Standard"/>
    <s v="Unassigned"/>
    <s v="Unassigned"/>
    <s v="Position 1-2 Target"/>
    <n v="0.375"/>
    <n v="1"/>
    <n v="0.4375"/>
    <n v="0.4375"/>
    <n v="366"/>
    <n v="2.7322404371584704E-3"/>
    <n v="1.5617486338797799"/>
    <n v="0"/>
    <n v="0"/>
    <n v="0"/>
    <n v="0.4375"/>
    <n v="-0.4375"/>
    <n v="-1"/>
    <n v="0"/>
    <s v="NA"/>
    <n v="0"/>
    <x v="368"/>
    <n v="0"/>
    <n v="0.39374999999999999"/>
    <n v="-0.45937500000000003"/>
    <n v="4.3750000000000011E-2"/>
    <n v="2.1875000000000033E-2"/>
  </r>
  <r>
    <x v="3"/>
    <s v="air europe france travel"/>
    <s v="Standard"/>
    <s v="Unassigned"/>
    <s v="Unassigned"/>
    <s v="Position 1-2 Target"/>
    <n v="0.375"/>
    <n v="2"/>
    <n v="0.82499999999999996"/>
    <n v="0.41249999999999998"/>
    <n v="1224"/>
    <n v="1.6339869281045802E-3"/>
    <n v="1.6547385620915001"/>
    <n v="0"/>
    <n v="0"/>
    <n v="0"/>
    <n v="0.82499999999999996"/>
    <n v="-0.82499999999999996"/>
    <n v="-1"/>
    <n v="0"/>
    <s v="NA"/>
    <n v="0"/>
    <x v="368"/>
    <n v="0"/>
    <n v="0.74249999999999994"/>
    <n v="-0.86624999999999996"/>
    <n v="8.2500000000000018E-2"/>
    <n v="4.1250000000000009E-2"/>
  </r>
  <r>
    <x v="3"/>
    <s v="business france in travel"/>
    <s v="Advanced"/>
    <s v="Unassigned"/>
    <s v="Unassigned"/>
    <s v="Position 1-2 Target"/>
    <n v="0.375"/>
    <n v="5"/>
    <n v="1.5249999999999999"/>
    <n v="0.30499999999999999"/>
    <n v="415"/>
    <n v="1.20481927710843E-2"/>
    <n v="1.5874698795180699"/>
    <n v="0"/>
    <n v="0"/>
    <n v="0"/>
    <n v="1.5249999999999999"/>
    <n v="-1.5249999999999999"/>
    <n v="-1"/>
    <n v="0"/>
    <s v="NA"/>
    <n v="0"/>
    <x v="368"/>
    <n v="0"/>
    <n v="1.3725000000000001"/>
    <n v="-1.6012500000000001"/>
    <n v="0.15249999999999986"/>
    <n v="7.6250000000000151E-2"/>
  </r>
  <r>
    <x v="3"/>
    <s v="paris france tourism"/>
    <s v="Standard"/>
    <s v="Unassigned"/>
    <s v="Unassigned"/>
    <s v="Position 1-2 Target"/>
    <n v="0.375"/>
    <n v="7"/>
    <n v="2.7749999374999996"/>
    <n v="0.39642856249999997"/>
    <n v="2814"/>
    <n v="2.4875621890547302E-3"/>
    <n v="3.7820895522388098"/>
    <n v="0"/>
    <n v="0"/>
    <n v="0"/>
    <n v="2.7749999374999996"/>
    <n v="-2.7749999374999996"/>
    <n v="-1"/>
    <n v="0"/>
    <s v="NA"/>
    <n v="0"/>
    <x v="368"/>
    <n v="0"/>
    <n v="2.4974999437499998"/>
    <n v="-2.9137499343749997"/>
    <n v="0.27749999374999978"/>
    <n v="0.13874999687500011"/>
  </r>
  <r>
    <x v="3"/>
    <s v="paris airfare special"/>
    <s v="Standard"/>
    <s v="Unassigned"/>
    <s v="Unassigned"/>
    <s v="Position 1-2 Target"/>
    <n v="0.375"/>
    <n v="6"/>
    <n v="3.0375000000000001"/>
    <n v="0.50624999999999998"/>
    <n v="76"/>
    <n v="7.8947368421052599E-2"/>
    <n v="3.1394736842105302"/>
    <n v="0"/>
    <n v="0"/>
    <n v="0"/>
    <n v="3.0375000000000001"/>
    <n v="-3.0375000000000001"/>
    <n v="-1"/>
    <n v="0"/>
    <s v="NA"/>
    <n v="0"/>
    <x v="368"/>
    <n v="0"/>
    <n v="2.7337500000000001"/>
    <n v="-3.1893750000000001"/>
    <n v="0.30374999999999996"/>
    <n v="0.15187499999999998"/>
  </r>
  <r>
    <x v="3"/>
    <s v="cheap trip to france"/>
    <s v="Advanced"/>
    <s v="Unassigned"/>
    <s v="Unassigned"/>
    <s v="Position 1-2 Target"/>
    <n v="0.375"/>
    <n v="10"/>
    <n v="3.9624999999999999"/>
    <n v="0.39624999999999999"/>
    <n v="399"/>
    <n v="2.5062656641603998E-2"/>
    <n v="2.8353383458646602"/>
    <n v="0"/>
    <n v="0"/>
    <n v="0"/>
    <n v="3.9624999999999999"/>
    <n v="-3.9624999999999999"/>
    <n v="-1"/>
    <n v="0"/>
    <s v="NA"/>
    <n v="0"/>
    <x v="368"/>
    <n v="0"/>
    <n v="3.5662500000000001"/>
    <n v="-4.1606250000000005"/>
    <n v="0.39624999999999977"/>
    <n v="0.19812500000000055"/>
  </r>
  <r>
    <x v="3"/>
    <s v="europe france travel"/>
    <s v="Advanced"/>
    <s v="Unassigned"/>
    <s v="Unassigned"/>
    <s v="Position 1-2 Target"/>
    <n v="0.375"/>
    <n v="12"/>
    <n v="4.5374999999999996"/>
    <n v="0.37812499999999999"/>
    <n v="9077"/>
    <n v="1.32202269472293E-3"/>
    <n v="1.24600638977636"/>
    <n v="0"/>
    <n v="0"/>
    <n v="0"/>
    <n v="4.5374999999999996"/>
    <n v="-4.5374999999999996"/>
    <n v="-1"/>
    <n v="0"/>
    <s v="NA"/>
    <n v="0"/>
    <x v="368"/>
    <n v="0"/>
    <n v="4.0837500000000002"/>
    <n v="-4.7643750000000002"/>
    <n v="0.45374999999999943"/>
    <n v="0.2268750000000006"/>
  </r>
  <r>
    <x v="3"/>
    <s v="low cost flight to paris"/>
    <s v="Advanced"/>
    <s v="Unassigned"/>
    <s v="Unassigned"/>
    <s v="Position 1-2 Target"/>
    <n v="0.375"/>
    <n v="9"/>
    <n v="6.9499999125"/>
    <n v="0.7722222125"/>
    <n v="482"/>
    <n v="1.8672199170124498E-2"/>
    <n v="2.5153526970954401"/>
    <n v="0"/>
    <n v="0"/>
    <n v="0"/>
    <n v="6.9499999125"/>
    <n v="-6.9499999125"/>
    <n v="-1"/>
    <n v="0"/>
    <s v="NA"/>
    <n v="0"/>
    <x v="368"/>
    <n v="0"/>
    <n v="6.2549999212500005"/>
    <n v="-7.2974999081250003"/>
    <n v="0.69499999124999956"/>
    <n v="0.34749999562500022"/>
  </r>
  <r>
    <x v="3"/>
    <s v="air cheap france ticket"/>
    <s v="Advanced"/>
    <s v="Unassigned"/>
    <s v="Unassigned"/>
    <s v="Position 1-2 Target"/>
    <n v="0.375"/>
    <n v="18"/>
    <n v="10.899999899999999"/>
    <n v="0.60555554999999994"/>
    <n v="1328"/>
    <n v="1.3554216867469899E-2"/>
    <n v="2.4585843373494001"/>
    <n v="0"/>
    <n v="0"/>
    <n v="0"/>
    <n v="10.899999899999999"/>
    <n v="-10.899999899999999"/>
    <n v="-1"/>
    <n v="0"/>
    <s v="NA"/>
    <n v="0"/>
    <x v="368"/>
    <n v="0"/>
    <n v="9.8099999100000002"/>
    <n v="-11.444999895"/>
    <n v="1.089999989999999"/>
    <n v="0.54499999500000129"/>
  </r>
  <r>
    <x v="5"/>
    <s v="airline ticket reservation online"/>
    <s v="Standard"/>
    <s v="Unassigned"/>
    <s v="Unassigned"/>
    <s v="Position 5-10 Bid Strategy"/>
    <n v="0.375"/>
    <n v="1"/>
    <n v="0.16250000000000001"/>
    <n v="0.16250000000000001"/>
    <n v="132"/>
    <n v="7.5757575757575794E-3"/>
    <n v="3.10606060606061"/>
    <n v="0"/>
    <n v="0"/>
    <n v="0"/>
    <n v="0.16250000000000001"/>
    <n v="-0.16250000000000001"/>
    <n v="-1"/>
    <n v="0"/>
    <s v="NA"/>
    <n v="0"/>
    <x v="368"/>
    <n v="0"/>
    <n v="0.14625000000000002"/>
    <n v="-0.17062500000000003"/>
    <n v="1.6249999999999987E-2"/>
    <n v="8.1250000000000211E-3"/>
  </r>
  <r>
    <x v="5"/>
    <s v="cheap air fare to france"/>
    <s v="Standard"/>
    <s v="Unassigned"/>
    <s v="Unassigned"/>
    <s v="Position 2-5 Bid Strategy"/>
    <n v="0.375"/>
    <n v="2"/>
    <n v="0.86250000000000004"/>
    <n v="0.43125000000000002"/>
    <n v="121"/>
    <n v="1.6528925619834701E-2"/>
    <n v="2.65619834710744"/>
    <n v="0"/>
    <n v="0"/>
    <n v="0"/>
    <n v="0.86250000000000004"/>
    <n v="-0.86250000000000004"/>
    <n v="-1"/>
    <n v="0"/>
    <s v="NA"/>
    <n v="0"/>
    <x v="368"/>
    <n v="0"/>
    <n v="0.77625000000000011"/>
    <n v="-0.90562500000000012"/>
    <n v="8.6249999999999938E-2"/>
    <n v="4.312500000000008E-2"/>
  </r>
  <r>
    <x v="5"/>
    <s v="airline travel fare"/>
    <s v="Standard"/>
    <s v="Unassigned"/>
    <s v="Unassigned"/>
    <s v="Position 5-10 Bid Strategy"/>
    <n v="0.375"/>
    <n v="3"/>
    <n v="1.0874999999999999"/>
    <n v="0.36249999999999999"/>
    <n v="5638"/>
    <n v="5.3210358283079103E-4"/>
    <n v="2.3112628591699198"/>
    <n v="0"/>
    <n v="0"/>
    <n v="0"/>
    <n v="1.0874999999999999"/>
    <n v="-1.0874999999999999"/>
    <n v="-1"/>
    <n v="0"/>
    <s v="NA"/>
    <n v="0"/>
    <x v="368"/>
    <n v="0"/>
    <n v="0.9787499999999999"/>
    <n v="-1.141875"/>
    <n v="0.10875000000000001"/>
    <n v="5.4375000000000062E-2"/>
  </r>
  <r>
    <x v="5"/>
    <s v="airfare geneva"/>
    <s v="Advanced"/>
    <s v="Unassigned"/>
    <s v="Unassigned"/>
    <s v="Position 5-10 Bid Strategy"/>
    <n v="0.375"/>
    <n v="4"/>
    <n v="2.85"/>
    <n v="0.71250000000000002"/>
    <n v="85"/>
    <n v="4.7058823529411799E-2"/>
    <n v="2.3858823529411799"/>
    <n v="0"/>
    <n v="0"/>
    <n v="0"/>
    <n v="2.85"/>
    <n v="-2.85"/>
    <n v="-1"/>
    <n v="0"/>
    <s v="NA"/>
    <n v="0"/>
    <x v="368"/>
    <n v="0"/>
    <n v="2.5649999999999999"/>
    <n v="-2.9925000000000002"/>
    <n v="0.28500000000000014"/>
    <n v="0.14250000000000007"/>
  </r>
  <r>
    <x v="5"/>
    <s v="airline search"/>
    <s v="Standard"/>
    <s v="Unassigned"/>
    <s v="Unassigned"/>
    <s v="Position 5-10 Bid Strategy"/>
    <n v="0.375"/>
    <n v="5"/>
    <n v="3.0249999999999999"/>
    <n v="0.60499999999999998"/>
    <n v="1884"/>
    <n v="2.6539278131634801E-3"/>
    <n v="4.6260615711252697"/>
    <n v="0"/>
    <n v="0"/>
    <n v="0"/>
    <n v="3.0249999999999999"/>
    <n v="-3.0249999999999999"/>
    <n v="-1"/>
    <n v="0"/>
    <s v="NA"/>
    <n v="0"/>
    <x v="368"/>
    <n v="0"/>
    <n v="2.7225000000000001"/>
    <n v="-3.17625"/>
    <n v="0.30249999999999977"/>
    <n v="0.15125000000000011"/>
  </r>
  <r>
    <x v="5"/>
    <s v="air fare to france"/>
    <s v="Standard"/>
    <s v="Unassigned"/>
    <s v="Unassigned"/>
    <s v="Position 2-5 Bid Strategy"/>
    <n v="0.375"/>
    <n v="6"/>
    <n v="3.1875"/>
    <n v="0.53125"/>
    <n v="451"/>
    <n v="1.3303769401330401E-2"/>
    <n v="1.73880266075388"/>
    <n v="0"/>
    <n v="0"/>
    <n v="0"/>
    <n v="3.1875"/>
    <n v="-3.1875"/>
    <n v="-1"/>
    <n v="0"/>
    <s v="NA"/>
    <n v="0"/>
    <x v="368"/>
    <n v="0"/>
    <n v="2.8687499999999999"/>
    <n v="-3.3468750000000003"/>
    <n v="0.31875000000000009"/>
    <n v="0.15937500000000027"/>
  </r>
  <r>
    <x v="5"/>
    <s v="international air flight"/>
    <s v="Standard"/>
    <s v="Unassigned"/>
    <s v="Unassigned"/>
    <s v="Position 5-10 Bid Strategy"/>
    <n v="0.375"/>
    <n v="10"/>
    <n v="5.6749999999999998"/>
    <n v="0.5675"/>
    <n v="546"/>
    <n v="1.8315018315018302E-2"/>
    <n v="2.9805860805860802"/>
    <n v="0"/>
    <n v="0"/>
    <n v="0"/>
    <n v="5.6749999999999998"/>
    <n v="-5.6749999999999998"/>
    <n v="-1"/>
    <n v="0"/>
    <s v="NA"/>
    <n v="0"/>
    <x v="368"/>
    <n v="0"/>
    <n v="5.1074999999999999"/>
    <n v="-5.9587500000000002"/>
    <n v="0.56749999999999989"/>
    <n v="0.28375000000000039"/>
  </r>
  <r>
    <x v="5"/>
    <s v="international fare"/>
    <s v="Standard"/>
    <s v="Unassigned"/>
    <s v="Unassigned"/>
    <s v="Position 5-10 Bid Strategy"/>
    <n v="0.375"/>
    <n v="16"/>
    <n v="13.987500000000001"/>
    <n v="0.87421875000000004"/>
    <n v="871"/>
    <n v="1.8369690011481098E-2"/>
    <n v="4.0366245694603897"/>
    <n v="0"/>
    <n v="0"/>
    <n v="0"/>
    <n v="13.987500000000001"/>
    <n v="-13.987500000000001"/>
    <n v="-1"/>
    <n v="0"/>
    <s v="NA"/>
    <n v="0"/>
    <x v="368"/>
    <n v="0"/>
    <n v="12.588750000000001"/>
    <n v="-14.686875000000001"/>
    <n v="1.3987499999999997"/>
    <n v="0.69937499999999986"/>
  </r>
  <r>
    <x v="5"/>
    <s v="greece airline"/>
    <s v="Advanced"/>
    <s v="Unassigned"/>
    <s v="Unassigned"/>
    <s v="Position 5-10 Bid Strategy"/>
    <n v="0.375"/>
    <n v="44"/>
    <n v="19.124999849999998"/>
    <n v="0.43465908749999999"/>
    <n v="2693"/>
    <n v="1.63386557742295E-2"/>
    <n v="4.2432603044931296"/>
    <n v="0"/>
    <n v="0"/>
    <n v="0"/>
    <n v="19.124999849999998"/>
    <n v="-19.124999849999998"/>
    <n v="-1"/>
    <n v="0"/>
    <s v="NA"/>
    <n v="0"/>
    <x v="368"/>
    <n v="0"/>
    <n v="17.212499864999998"/>
    <n v="-20.0812498425"/>
    <n v="1.9124999850000002"/>
    <n v="0.95624999250000187"/>
  </r>
  <r>
    <x v="3"/>
    <s v="discounted flight paris"/>
    <s v="Advanced"/>
    <s v="Unassigned"/>
    <s v="Unassigned"/>
    <s v="Position 1-2 Target"/>
    <n v="0.38750000000000001"/>
    <n v="2"/>
    <n v="0.95"/>
    <n v="0.47499999999999998"/>
    <n v="146"/>
    <n v="1.3698630136986301E-2"/>
    <n v="2.2205479452054799"/>
    <n v="0"/>
    <n v="0"/>
    <n v="0"/>
    <n v="0.95"/>
    <n v="-0.95"/>
    <n v="-1"/>
    <n v="0"/>
    <s v="NA"/>
    <n v="0"/>
    <x v="368"/>
    <n v="0"/>
    <n v="0.85499999999999998"/>
    <n v="-0.99749999999999994"/>
    <n v="9.4999999999999973E-2"/>
    <n v="4.7499999999999987E-2"/>
  </r>
  <r>
    <x v="3"/>
    <s v="travel in paris"/>
    <s v="Standard"/>
    <s v="Unassigned"/>
    <s v="Unassigned"/>
    <s v="Position 1-2 Target"/>
    <n v="0.38750000000000001"/>
    <n v="10"/>
    <n v="3.7875000000000001"/>
    <n v="0.37874999999999998"/>
    <n v="712"/>
    <n v="1.40449438202247E-2"/>
    <n v="2.0650280898876399"/>
    <n v="0"/>
    <n v="0"/>
    <n v="0"/>
    <n v="3.7875000000000001"/>
    <n v="-3.7875000000000001"/>
    <n v="-1"/>
    <n v="0"/>
    <s v="NA"/>
    <n v="0"/>
    <x v="368"/>
    <n v="0"/>
    <n v="3.4087499999999999"/>
    <n v="-3.9768750000000002"/>
    <n v="0.37875000000000014"/>
    <n v="0.18937500000000007"/>
  </r>
  <r>
    <x v="5"/>
    <s v="airplane ticket deal"/>
    <s v="Standard"/>
    <s v="Unassigned"/>
    <s v="Unassigned"/>
    <s v="Position 5-10 Bid Strategy"/>
    <n v="0.38750000000000001"/>
    <n v="3"/>
    <n v="1.9249999875000001"/>
    <n v="0.64166666250000004"/>
    <n v="138"/>
    <n v="2.1739130434782598E-2"/>
    <n v="2.2869565217391301"/>
    <n v="0"/>
    <n v="0"/>
    <n v="0"/>
    <n v="1.9249999875000001"/>
    <n v="-1.9249999875000001"/>
    <n v="-1"/>
    <n v="0"/>
    <s v="NA"/>
    <n v="0"/>
    <x v="368"/>
    <n v="0"/>
    <n v="1.7324999887500001"/>
    <n v="-2.021249986875"/>
    <n v="0.19249999875000001"/>
    <n v="9.6249999374999895E-2"/>
  </r>
  <r>
    <x v="5"/>
    <s v="airline athens ticket"/>
    <s v="Advanced"/>
    <s v="Unassigned"/>
    <s v="Unassigned"/>
    <s v="Position 5-10 Bid Strategy"/>
    <n v="0.38750000000000001"/>
    <n v="5"/>
    <n v="4.1375000000000002"/>
    <n v="0.82750000000000001"/>
    <n v="125"/>
    <n v="0.04"/>
    <n v="2.6608000000000001"/>
    <n v="0"/>
    <n v="0"/>
    <n v="0"/>
    <n v="4.1375000000000002"/>
    <n v="-4.1375000000000002"/>
    <n v="-1"/>
    <n v="0"/>
    <s v="NA"/>
    <n v="0"/>
    <x v="368"/>
    <n v="0"/>
    <n v="3.7237500000000003"/>
    <n v="-4.3443750000000003"/>
    <n v="0.41374999999999984"/>
    <n v="0.20687500000000014"/>
  </r>
  <r>
    <x v="5"/>
    <s v="airline milan ticket"/>
    <s v="Advanced"/>
    <s v="Unassigned"/>
    <s v="Unassigned"/>
    <s v="Position 5-10 Bid Strategy"/>
    <n v="0.38750000000000001"/>
    <n v="5"/>
    <n v="4.5125000000000002"/>
    <n v="0.90249999999999997"/>
    <n v="74"/>
    <n v="6.7567567567567599E-2"/>
    <n v="3.83378378378378"/>
    <n v="0"/>
    <n v="0"/>
    <n v="0"/>
    <n v="4.5125000000000002"/>
    <n v="-4.5125000000000002"/>
    <n v="-1"/>
    <n v="0"/>
    <s v="NA"/>
    <n v="0"/>
    <x v="368"/>
    <n v="0"/>
    <n v="4.0612500000000002"/>
    <n v="-4.7381250000000001"/>
    <n v="0.45124999999999993"/>
    <n v="0.22562499999999996"/>
  </r>
  <r>
    <x v="5"/>
    <s v="international ticket"/>
    <s v="Standard"/>
    <s v="Unassigned"/>
    <s v="Unassigned"/>
    <s v="Position 5-10 Bid Strategy"/>
    <n v="0.38750000000000001"/>
    <n v="38"/>
    <n v="25.462499924999999"/>
    <n v="0.67006578750000001"/>
    <n v="2118"/>
    <n v="1.7941454202077399E-2"/>
    <n v="3.83101983002833"/>
    <n v="0"/>
    <n v="0"/>
    <n v="0"/>
    <n v="25.462499924999999"/>
    <n v="-25.462499924999999"/>
    <n v="-1"/>
    <n v="0"/>
    <s v="NA"/>
    <n v="0"/>
    <x v="368"/>
    <n v="0"/>
    <n v="22.916249932500001"/>
    <n v="-26.73562492125"/>
    <n v="2.5462499924999982"/>
    <n v="1.2731249962500009"/>
  </r>
  <r>
    <x v="5"/>
    <s v="cheap airfare to germany"/>
    <s v="Advanced"/>
    <s v="Unassigned"/>
    <s v="Unassigned"/>
    <s v="Position 5-10 Bid Strategy"/>
    <n v="0.38750000000000001"/>
    <n v="57"/>
    <n v="40.262499337500003"/>
    <n v="0.70635963750000008"/>
    <n v="866"/>
    <n v="6.5819861431870699E-2"/>
    <n v="1.56362586605081"/>
    <n v="0"/>
    <n v="0"/>
    <n v="0"/>
    <n v="40.262499337500003"/>
    <n v="-40.262499337500003"/>
    <n v="-1"/>
    <n v="0"/>
    <s v="NA"/>
    <n v="0"/>
    <x v="368"/>
    <n v="0"/>
    <n v="36.236249403750001"/>
    <n v="-42.275624304375008"/>
    <n v="4.0262499337500017"/>
    <n v="2.0131249668750044"/>
  </r>
  <r>
    <x v="5"/>
    <s v="india cheap ticket"/>
    <s v="Standard"/>
    <s v="Unassigned"/>
    <s v="Unassigned"/>
    <s v="Position 5-10 Bid Strategy"/>
    <n v="0.38750000000000001"/>
    <n v="302"/>
    <n v="207.23749624999999"/>
    <n v="0.68621687499999995"/>
    <n v="5144"/>
    <n v="5.8709175738724702E-2"/>
    <n v="2.4230559875583202"/>
    <n v="0"/>
    <n v="0"/>
    <n v="0"/>
    <n v="207.23749624999999"/>
    <n v="-207.23749624999999"/>
    <n v="-1"/>
    <n v="0"/>
    <s v="NA"/>
    <n v="0"/>
    <x v="368"/>
    <n v="0"/>
    <n v="186.51374662500001"/>
    <n v="-217.59937106250001"/>
    <n v="20.723749624999982"/>
    <n v="10.36187481250002"/>
  </r>
  <r>
    <x v="5"/>
    <s v="air line flight"/>
    <s v="Standard"/>
    <s v="Unassigned"/>
    <s v="Unassigned"/>
    <s v="Position 5-10 Bid Strategy"/>
    <n v="0.4"/>
    <n v="1"/>
    <n v="0.32500000000000001"/>
    <n v="0.32500000000000001"/>
    <n v="590"/>
    <n v="1.69491525423729E-3"/>
    <n v="3.49220338983051"/>
    <n v="0"/>
    <n v="0"/>
    <n v="0"/>
    <n v="0.32500000000000001"/>
    <n v="-0.32500000000000001"/>
    <n v="-1"/>
    <n v="0"/>
    <s v="NA"/>
    <n v="0"/>
    <x v="368"/>
    <n v="0"/>
    <n v="0.29250000000000004"/>
    <n v="-0.34125000000000005"/>
    <n v="3.2499999999999973E-2"/>
    <n v="1.6250000000000042E-2"/>
  </r>
  <r>
    <x v="5"/>
    <s v="cheap airfare to france"/>
    <s v="Standard"/>
    <s v="Unassigned"/>
    <s v="Unassigned"/>
    <s v="Position 2-5 Bid Strategy"/>
    <n v="0.4"/>
    <n v="4"/>
    <n v="1.7375"/>
    <n v="0.43437500000000001"/>
    <n v="274"/>
    <n v="1.4598540145985399E-2"/>
    <n v="2.2204379562043801"/>
    <n v="0"/>
    <n v="0"/>
    <n v="0"/>
    <n v="1.7375"/>
    <n v="-1.7375"/>
    <n v="-1"/>
    <n v="0"/>
    <s v="NA"/>
    <n v="0"/>
    <x v="368"/>
    <n v="0"/>
    <n v="1.56375"/>
    <n v="-1.8243750000000001"/>
    <n v="0.17375000000000007"/>
    <n v="8.6875000000000036E-2"/>
  </r>
  <r>
    <x v="5"/>
    <s v="airline flight prices"/>
    <s v="Standard"/>
    <s v="Unassigned"/>
    <s v="Unassigned"/>
    <s v="Position 5-10 Bid Strategy"/>
    <n v="0.4"/>
    <n v="6"/>
    <n v="3.15"/>
    <n v="0.52500000000000002"/>
    <n v="789"/>
    <n v="7.6045627376425898E-3"/>
    <n v="3.0470215462610901"/>
    <n v="0"/>
    <n v="0"/>
    <n v="0"/>
    <n v="3.15"/>
    <n v="-3.15"/>
    <n v="-1"/>
    <n v="0"/>
    <s v="NA"/>
    <n v="0"/>
    <x v="368"/>
    <n v="0"/>
    <n v="2.835"/>
    <n v="-3.3075000000000001"/>
    <n v="0.31499999999999995"/>
    <n v="0.1575000000000002"/>
  </r>
  <r>
    <x v="5"/>
    <s v="discount airfare spain"/>
    <s v="Advanced"/>
    <s v="Unassigned"/>
    <s v="Unassigned"/>
    <s v="Position 5-10 Bid Strategy"/>
    <n v="0.4"/>
    <n v="11"/>
    <n v="11.9625"/>
    <n v="1.0874999999999999"/>
    <n v="241"/>
    <n v="4.5643153526970993E-2"/>
    <n v="1.4489626556016599"/>
    <n v="0"/>
    <n v="0"/>
    <n v="0"/>
    <n v="11.9625"/>
    <n v="-11.9625"/>
    <n v="-1"/>
    <n v="0"/>
    <s v="NA"/>
    <n v="0"/>
    <x v="368"/>
    <n v="0"/>
    <n v="10.766250000000001"/>
    <n v="-12.560625000000002"/>
    <n v="1.1962499999999991"/>
    <n v="0.59812500000000135"/>
  </r>
  <r>
    <x v="3"/>
    <s v="paris air"/>
    <s v="Standard"/>
    <s v="Unassigned"/>
    <s v="Unassigned"/>
    <s v="Position 1-2 Target"/>
    <n v="0.41249999999999998"/>
    <n v="40"/>
    <n v="17.074999999999999"/>
    <n v="0.426875"/>
    <n v="4182"/>
    <n v="9.5648015303682506E-3"/>
    <n v="4.2221664275466297"/>
    <n v="0"/>
    <n v="0"/>
    <n v="0"/>
    <n v="17.074999999999999"/>
    <n v="-17.074999999999999"/>
    <n v="-1"/>
    <n v="0"/>
    <s v="NA"/>
    <n v="0"/>
    <x v="368"/>
    <n v="0"/>
    <n v="15.3675"/>
    <n v="-17.928750000000001"/>
    <n v="1.7074999999999996"/>
    <n v="0.85375000000000156"/>
  </r>
  <r>
    <x v="3"/>
    <s v="air france vacation"/>
    <s v="Advanced"/>
    <s v="Unassigned"/>
    <s v="Unassigned"/>
    <s v="Position 1-2 Target"/>
    <n v="0.41249999999999998"/>
    <n v="97"/>
    <n v="72.049999499999998"/>
    <n v="0.74278350000000004"/>
    <n v="5132"/>
    <n v="1.8901013250194901E-2"/>
    <n v="1.65227981293843"/>
    <n v="0"/>
    <n v="0"/>
    <n v="0"/>
    <n v="72.049999499999998"/>
    <n v="-72.049999499999998"/>
    <n v="-1"/>
    <n v="0"/>
    <s v="NA"/>
    <n v="0"/>
    <x v="368"/>
    <n v="0"/>
    <n v="64.844999549999997"/>
    <n v="-75.652499474999999"/>
    <n v="7.2049999500000013"/>
    <n v="3.6024999750000006"/>
  </r>
  <r>
    <x v="5"/>
    <s v="cheap flight special"/>
    <s v="Advanced"/>
    <s v="Unassigned"/>
    <s v="Unassigned"/>
    <s v="Position 5-10 Bid Strategy"/>
    <n v="0.41249999999999998"/>
    <n v="1"/>
    <n v="0.41249999999999998"/>
    <n v="0.41249999999999998"/>
    <n v="87"/>
    <n v="1.1494252873563199E-2"/>
    <n v="3.0919540229885101"/>
    <n v="0"/>
    <n v="0"/>
    <n v="0"/>
    <n v="0.41249999999999998"/>
    <n v="-0.41249999999999998"/>
    <n v="-1"/>
    <n v="0"/>
    <s v="NA"/>
    <n v="0"/>
    <x v="368"/>
    <n v="0"/>
    <n v="0.37124999999999997"/>
    <n v="-0.43312499999999998"/>
    <n v="4.1250000000000009E-2"/>
    <n v="2.0625000000000004E-2"/>
  </r>
  <r>
    <x v="5"/>
    <s v="airline ticket pricing"/>
    <s v="Standard"/>
    <s v="Unassigned"/>
    <s v="Unassigned"/>
    <s v="Position 5-10 Bid Strategy"/>
    <n v="0.41249999999999998"/>
    <n v="1"/>
    <n v="0.41249999999999998"/>
    <n v="0.41249999999999998"/>
    <n v="662"/>
    <n v="1.5105740181268902E-3"/>
    <n v="5.2427492447129902"/>
    <n v="0"/>
    <n v="0"/>
    <n v="0"/>
    <n v="0.41249999999999998"/>
    <n v="-0.41249999999999998"/>
    <n v="-1"/>
    <n v="0"/>
    <s v="NA"/>
    <n v="0"/>
    <x v="368"/>
    <n v="0"/>
    <n v="0.37124999999999997"/>
    <n v="-0.43312499999999998"/>
    <n v="4.1250000000000009E-2"/>
    <n v="2.0625000000000004E-2"/>
  </r>
  <r>
    <x v="5"/>
    <s v="air fare rate"/>
    <s v="Standard"/>
    <s v="Unassigned"/>
    <s v="Unassigned"/>
    <s v="Position 5-10 Bid Strategy"/>
    <n v="0.41249999999999998"/>
    <n v="2"/>
    <n v="2"/>
    <n v="1"/>
    <n v="200"/>
    <n v="0.01"/>
    <n v="3.1335000000000002"/>
    <n v="0"/>
    <n v="0"/>
    <n v="0"/>
    <n v="2"/>
    <n v="-2"/>
    <n v="-1"/>
    <n v="0"/>
    <s v="NA"/>
    <n v="0"/>
    <x v="368"/>
    <n v="0"/>
    <n v="1.8"/>
    <n v="-2.1"/>
    <n v="0.19999999999999996"/>
    <n v="0.10000000000000009"/>
  </r>
  <r>
    <x v="5"/>
    <s v="airfare cheap discount international"/>
    <s v="Standard"/>
    <s v="Unassigned"/>
    <s v="Unassigned"/>
    <s v="Position 5-10 Bid Strategy"/>
    <n v="0.41249999999999998"/>
    <n v="14"/>
    <n v="17.174999974999999"/>
    <n v="1.2267857124999999"/>
    <n v="901"/>
    <n v="1.55382907880133E-2"/>
    <n v="2.9325194228634799"/>
    <n v="0"/>
    <n v="0"/>
    <n v="0"/>
    <n v="17.174999974999999"/>
    <n v="-17.174999974999999"/>
    <n v="-1"/>
    <n v="0"/>
    <s v="NA"/>
    <n v="0"/>
    <x v="368"/>
    <n v="0"/>
    <n v="15.457499977499999"/>
    <n v="-18.033749973749998"/>
    <n v="1.7174999974999992"/>
    <n v="0.85874999874999958"/>
  </r>
  <r>
    <x v="5"/>
    <s v="greece ticket"/>
    <s v="Standard"/>
    <s v="Unassigned"/>
    <s v="Unassigned"/>
    <s v="Position 5-10 Bid Strategy"/>
    <n v="0.41249999999999998"/>
    <n v="37"/>
    <n v="27.312499975000001"/>
    <n v="0.73817567500000003"/>
    <n v="864"/>
    <n v="4.2824074074074098E-2"/>
    <n v="2.3857638888888899"/>
    <n v="0"/>
    <n v="0"/>
    <n v="0"/>
    <n v="27.312499975000001"/>
    <n v="-27.312499975000001"/>
    <n v="-1"/>
    <n v="0"/>
    <s v="NA"/>
    <n v="0"/>
    <x v="368"/>
    <n v="0"/>
    <n v="24.581249977500001"/>
    <n v="-28.678124973750002"/>
    <n v="2.7312499975000009"/>
    <n v="1.3656249987500004"/>
  </r>
  <r>
    <x v="3"/>
    <s v="budget travel france"/>
    <s v="Advanced"/>
    <s v="Unassigned"/>
    <s v="Unassigned"/>
    <s v="Position 1-2 Target"/>
    <n v="0.42499999999999999"/>
    <n v="3"/>
    <n v="1.4374999875000003"/>
    <n v="0.47916666250000006"/>
    <n v="415"/>
    <n v="7.2289156626505991E-3"/>
    <n v="3.0657831325301199"/>
    <n v="0"/>
    <n v="0"/>
    <n v="0"/>
    <n v="1.4374999875000003"/>
    <n v="-1.4374999875000003"/>
    <n v="-1"/>
    <n v="0"/>
    <s v="NA"/>
    <n v="0"/>
    <x v="368"/>
    <n v="0"/>
    <n v="1.2937499887500004"/>
    <n v="-1.5093749868750004"/>
    <n v="0.14374999874999994"/>
    <n v="7.1874999375000082E-2"/>
  </r>
  <r>
    <x v="3"/>
    <s v="bargain flight to paris"/>
    <s v="Advanced"/>
    <s v="Unassigned"/>
    <s v="Unassigned"/>
    <s v="Position 1-2 Target"/>
    <n v="0.42499999999999999"/>
    <n v="6"/>
    <n v="2.7"/>
    <n v="0.45"/>
    <n v="148"/>
    <n v="4.0540540540540501E-2"/>
    <n v="2.1682432432432401"/>
    <n v="0"/>
    <n v="0"/>
    <n v="0"/>
    <n v="2.7"/>
    <n v="-2.7"/>
    <n v="-1"/>
    <n v="0"/>
    <s v="NA"/>
    <n v="0"/>
    <x v="368"/>
    <n v="0"/>
    <n v="2.4300000000000002"/>
    <n v="-2.8350000000000004"/>
    <n v="0.27"/>
    <n v="0.13500000000000023"/>
  </r>
  <r>
    <x v="5"/>
    <s v="air cheap france ticket"/>
    <s v="Standard"/>
    <s v="Unassigned"/>
    <s v="Unassigned"/>
    <s v="Position 2-5 Bid Strategy"/>
    <n v="0.42499999999999999"/>
    <n v="5"/>
    <n v="3.25"/>
    <n v="0.65"/>
    <n v="368"/>
    <n v="1.3586956521739101E-2"/>
    <n v="2.5364130434782601"/>
    <n v="0"/>
    <n v="0"/>
    <n v="0"/>
    <n v="3.25"/>
    <n v="-3.25"/>
    <n v="-1"/>
    <n v="0"/>
    <s v="NA"/>
    <n v="0"/>
    <x v="368"/>
    <n v="0"/>
    <n v="2.9250000000000003"/>
    <n v="-3.4125000000000001"/>
    <n v="0.32499999999999973"/>
    <n v="0.16250000000000009"/>
  </r>
  <r>
    <x v="5"/>
    <s v="air travel web site"/>
    <s v="Standard"/>
    <s v="Unassigned"/>
    <s v="Unassigned"/>
    <s v="Position 5-10 Bid Strategy"/>
    <n v="0.42499999999999999"/>
    <n v="5"/>
    <n v="4.1500000000000004"/>
    <n v="0.83"/>
    <n v="929"/>
    <n v="5.3821313240043104E-3"/>
    <n v="3.74176533907427"/>
    <n v="0"/>
    <n v="0"/>
    <n v="0"/>
    <n v="4.1500000000000004"/>
    <n v="-4.1500000000000004"/>
    <n v="-1"/>
    <n v="0"/>
    <s v="NA"/>
    <n v="0"/>
    <x v="368"/>
    <n v="0"/>
    <n v="3.7350000000000003"/>
    <n v="-4.3575000000000008"/>
    <n v="0.41500000000000004"/>
    <n v="0.20750000000000046"/>
  </r>
  <r>
    <x v="5"/>
    <s v="air ticket sale"/>
    <s v="Standard"/>
    <s v="Unassigned"/>
    <s v="Unassigned"/>
    <s v="Position 5-10 Bid Strategy"/>
    <n v="0.42499999999999999"/>
    <n v="7"/>
    <n v="7.2874999749999994"/>
    <n v="1.0410714249999999"/>
    <n v="683"/>
    <n v="1.02489019033675E-2"/>
    <n v="3.2549048316251801"/>
    <n v="0"/>
    <n v="0"/>
    <n v="0"/>
    <n v="7.2874999749999994"/>
    <n v="-7.2874999749999994"/>
    <n v="-1"/>
    <n v="0"/>
    <s v="NA"/>
    <n v="0"/>
    <x v="368"/>
    <n v="0"/>
    <n v="6.5587499774999998"/>
    <n v="-7.65187497375"/>
    <n v="0.72874999749999958"/>
    <n v="0.36437499875000068"/>
  </r>
  <r>
    <x v="5"/>
    <s v="cheap fare to paris"/>
    <s v="Standard"/>
    <s v="Unassigned"/>
    <s v="Unassigned"/>
    <s v="Position 1-4 Bid Strategy"/>
    <n v="0.42499999999999999"/>
    <n v="12"/>
    <n v="9.7125000000000004"/>
    <n v="0.80937499999999996"/>
    <n v="173"/>
    <n v="6.9364161849711004E-2"/>
    <n v="4.8763005780346802"/>
    <n v="0"/>
    <n v="0"/>
    <n v="0"/>
    <n v="9.7125000000000004"/>
    <n v="-9.7125000000000004"/>
    <n v="-1"/>
    <n v="0"/>
    <s v="NA"/>
    <n v="0"/>
    <x v="368"/>
    <n v="0"/>
    <n v="8.7412500000000009"/>
    <n v="-10.198125000000001"/>
    <n v="0.9712499999999995"/>
    <n v="0.48562500000000064"/>
  </r>
  <r>
    <x v="5"/>
    <s v="cheap airfare travel"/>
    <s v="Advanced"/>
    <s v="Unassigned"/>
    <s v="Unassigned"/>
    <s v="Position 5-10 Bid Strategy"/>
    <n v="0.4375"/>
    <n v="2"/>
    <n v="1.7625"/>
    <n v="0.88124999999999998"/>
    <n v="4240"/>
    <n v="4.7169811320754701E-4"/>
    <n v="1.2438679245283"/>
    <n v="0"/>
    <n v="0"/>
    <n v="0"/>
    <n v="1.7625"/>
    <n v="-1.7625"/>
    <n v="-1"/>
    <n v="0"/>
    <s v="NA"/>
    <n v="0"/>
    <x v="368"/>
    <n v="0"/>
    <n v="1.5862499999999999"/>
    <n v="-1.850625"/>
    <n v="0.17625000000000002"/>
    <n v="8.8125000000000009E-2"/>
  </r>
  <r>
    <x v="5"/>
    <s v="air travel prices"/>
    <s v="Standard"/>
    <s v="Unassigned"/>
    <s v="Unassigned"/>
    <s v="Position 5-10 Bid Strategy"/>
    <n v="0.4375"/>
    <n v="2"/>
    <n v="1.85"/>
    <n v="0.92500000000000004"/>
    <n v="868"/>
    <n v="2.3041474654377902E-3"/>
    <n v="3.19354838709677"/>
    <n v="0"/>
    <n v="0"/>
    <n v="0"/>
    <n v="1.85"/>
    <n v="-1.85"/>
    <n v="-1"/>
    <n v="0"/>
    <s v="NA"/>
    <n v="0"/>
    <x v="368"/>
    <n v="0"/>
    <n v="1.665"/>
    <n v="-1.9425000000000001"/>
    <n v="0.18500000000000005"/>
    <n v="9.2500000000000027E-2"/>
  </r>
  <r>
    <x v="5"/>
    <s v="cheap flight paris london"/>
    <s v="Advanced"/>
    <s v="Unassigned"/>
    <s v="Unassigned"/>
    <s v="Position 5-10 Bid Strategy"/>
    <n v="0.4375"/>
    <n v="6"/>
    <n v="2.1"/>
    <n v="0.35"/>
    <n v="627"/>
    <n v="9.5693779904306199E-3"/>
    <n v="3.7170653907496001"/>
    <n v="0"/>
    <n v="0"/>
    <n v="0"/>
    <n v="2.1"/>
    <n v="-2.1"/>
    <n v="-1"/>
    <n v="0"/>
    <s v="NA"/>
    <n v="0"/>
    <x v="368"/>
    <n v="0"/>
    <n v="1.8900000000000001"/>
    <n v="-2.2050000000000001"/>
    <n v="0.20999999999999996"/>
    <n v="0.10499999999999998"/>
  </r>
  <r>
    <x v="5"/>
    <s v="berlin airline"/>
    <s v="Advanced"/>
    <s v="Unassigned"/>
    <s v="Unassigned"/>
    <s v="Position 5-10 Bid Strategy"/>
    <n v="0.4375"/>
    <n v="11"/>
    <n v="4.4000000000000004"/>
    <n v="0.4"/>
    <n v="990"/>
    <n v="1.1111111111111101E-2"/>
    <n v="4.9364646464646498"/>
    <n v="0"/>
    <n v="0"/>
    <n v="0"/>
    <n v="4.4000000000000004"/>
    <n v="-4.4000000000000004"/>
    <n v="-1"/>
    <n v="0"/>
    <s v="NA"/>
    <n v="0"/>
    <x v="368"/>
    <n v="0"/>
    <n v="3.9600000000000004"/>
    <n v="-4.620000000000001"/>
    <n v="0.43999999999999995"/>
    <n v="0.22000000000000064"/>
  </r>
  <r>
    <x v="5"/>
    <s v="cheap paris vacation"/>
    <s v="Standard"/>
    <s v="Unassigned"/>
    <s v="Unassigned"/>
    <s v="Position 2-5 Bid Strategy"/>
    <n v="0.4375"/>
    <n v="8"/>
    <n v="5.9124999999999996"/>
    <n v="0.73906249999999996"/>
    <n v="140"/>
    <n v="5.7142857142857099E-2"/>
    <n v="2.6214285714285701"/>
    <n v="0"/>
    <n v="0"/>
    <n v="0"/>
    <n v="5.9124999999999996"/>
    <n v="-5.9124999999999996"/>
    <n v="-1"/>
    <n v="0"/>
    <s v="NA"/>
    <n v="0"/>
    <x v="368"/>
    <n v="0"/>
    <n v="5.32125"/>
    <n v="-6.2081249999999999"/>
    <n v="0.59124999999999961"/>
    <n v="0.29562500000000025"/>
  </r>
  <r>
    <x v="5"/>
    <s v="cheap flight to paris france"/>
    <s v="Standard"/>
    <s v="Unassigned"/>
    <s v="Unassigned"/>
    <s v="Position 2-5 Bid Strategy"/>
    <n v="0.4375"/>
    <n v="15"/>
    <n v="14.512499999999999"/>
    <n v="0.96750000000000003"/>
    <n v="375"/>
    <n v="0.04"/>
    <n v="2.1463999999999999"/>
    <n v="0"/>
    <n v="0"/>
    <n v="0"/>
    <n v="14.512499999999999"/>
    <n v="-14.512499999999999"/>
    <n v="-1"/>
    <n v="0"/>
    <s v="NA"/>
    <n v="0"/>
    <x v="368"/>
    <n v="0"/>
    <n v="13.061249999999999"/>
    <n v="-15.238125"/>
    <n v="1.4512499999999999"/>
    <n v="0.72562500000000085"/>
  </r>
  <r>
    <x v="3"/>
    <s v="chicago to paris"/>
    <s v="Advanced"/>
    <s v="Unassigned"/>
    <s v="Unassigned"/>
    <s v="Position 1-2 Target"/>
    <n v="0.45"/>
    <n v="14"/>
    <n v="5.9874998750000001"/>
    <n v="0.42767856250000003"/>
    <n v="2315"/>
    <n v="6.0475161987040994E-3"/>
    <n v="4.4844924406047504"/>
    <n v="0"/>
    <n v="0"/>
    <n v="0"/>
    <n v="5.9874998750000001"/>
    <n v="-5.9874998750000001"/>
    <n v="-1"/>
    <n v="0"/>
    <s v="NA"/>
    <n v="0"/>
    <x v="368"/>
    <n v="0"/>
    <n v="5.3887498875000004"/>
    <n v="-6.28687486875"/>
    <n v="0.59874998749999975"/>
    <n v="0.29937499374999987"/>
  </r>
  <r>
    <x v="3"/>
    <s v="air france reservation online"/>
    <s v="Standard"/>
    <s v="Unassigned"/>
    <s v="Unassigned"/>
    <s v="Position 1-2 Target"/>
    <n v="0.45"/>
    <n v="29"/>
    <n v="11.9249997375"/>
    <n v="0.41120688750000001"/>
    <n v="6604"/>
    <n v="4.3912780133252604E-3"/>
    <n v="1.9328437310720801"/>
    <n v="0"/>
    <n v="0"/>
    <n v="0"/>
    <n v="11.9249997375"/>
    <n v="-11.9249997375"/>
    <n v="-1"/>
    <n v="0"/>
    <s v="NA"/>
    <n v="0"/>
    <x v="368"/>
    <n v="0"/>
    <n v="10.732499763750001"/>
    <n v="-12.521249724375"/>
    <n v="1.1924999737499995"/>
    <n v="0.59624998687499975"/>
  </r>
  <r>
    <x v="5"/>
    <s v="budget travel france"/>
    <s v="Standard"/>
    <s v="Unassigned"/>
    <s v="Unassigned"/>
    <s v="Position 2-5 Bid Strategy"/>
    <n v="0.45"/>
    <n v="1"/>
    <n v="0.41249999999999998"/>
    <n v="0.41249999999999998"/>
    <n v="111"/>
    <n v="9.0090090090090107E-3"/>
    <n v="4.3135135135135103"/>
    <n v="0"/>
    <n v="0"/>
    <n v="0"/>
    <n v="0.41249999999999998"/>
    <n v="-0.41249999999999998"/>
    <n v="-1"/>
    <n v="0"/>
    <s v="NA"/>
    <n v="0"/>
    <x v="368"/>
    <n v="0"/>
    <n v="0.37124999999999997"/>
    <n v="-0.43312499999999998"/>
    <n v="4.1250000000000009E-2"/>
    <n v="2.0625000000000004E-2"/>
  </r>
  <r>
    <x v="5"/>
    <s v="paris airfare deal"/>
    <s v="Standard"/>
    <s v="Unassigned"/>
    <s v="Unassigned"/>
    <s v="Position 2-5 Bid Strategy"/>
    <n v="0.45"/>
    <n v="1"/>
    <n v="0.6"/>
    <n v="0.6"/>
    <n v="90"/>
    <n v="1.1111111111111101E-2"/>
    <n v="1.9877777777777801"/>
    <n v="0"/>
    <n v="0"/>
    <n v="0"/>
    <n v="0.6"/>
    <n v="-0.6"/>
    <n v="-1"/>
    <n v="0"/>
    <s v="NA"/>
    <n v="0"/>
    <x v="368"/>
    <n v="0"/>
    <n v="0.54"/>
    <n v="-0.63"/>
    <n v="5.9999999999999942E-2"/>
    <n v="3.0000000000000027E-2"/>
  </r>
  <r>
    <x v="5"/>
    <s v="boston to london"/>
    <s v="Advanced"/>
    <s v="Unassigned"/>
    <s v="Unassigned"/>
    <s v="Position 5-10 Bid Strategy"/>
    <n v="0.45"/>
    <n v="2"/>
    <n v="1.0249999999999999"/>
    <n v="0.51249999999999996"/>
    <n v="70"/>
    <n v="2.8571428571428598E-2"/>
    <n v="2.0514285714285698"/>
    <n v="0"/>
    <n v="0"/>
    <n v="0"/>
    <n v="1.0249999999999999"/>
    <n v="-1.0249999999999999"/>
    <n v="-1"/>
    <n v="0"/>
    <s v="NA"/>
    <n v="0"/>
    <x v="368"/>
    <n v="0"/>
    <n v="0.92249999999999999"/>
    <n v="-1.0762499999999999"/>
    <n v="0.10249999999999992"/>
    <n v="5.1250000000000018E-2"/>
  </r>
  <r>
    <x v="5"/>
    <s v="athens airline"/>
    <s v="Advanced"/>
    <s v="Unassigned"/>
    <s v="Unassigned"/>
    <s v="Position 5-10 Bid Strategy"/>
    <n v="0.45"/>
    <n v="3"/>
    <n v="1.35"/>
    <n v="0.45"/>
    <n v="215"/>
    <n v="1.3953488372092999E-2"/>
    <n v="2.91581395348837"/>
    <n v="0"/>
    <n v="0"/>
    <n v="0"/>
    <n v="1.35"/>
    <n v="-1.35"/>
    <n v="-1"/>
    <n v="0"/>
    <s v="NA"/>
    <n v="0"/>
    <x v="368"/>
    <n v="0"/>
    <n v="1.2150000000000001"/>
    <n v="-1.4175000000000002"/>
    <n v="0.13500000000000001"/>
    <n v="6.7500000000000115E-2"/>
  </r>
  <r>
    <x v="5"/>
    <s v="air fare deal"/>
    <s v="Standard"/>
    <s v="Unassigned"/>
    <s v="Unassigned"/>
    <s v="Position 5-10 Bid Strategy"/>
    <n v="0.45"/>
    <n v="4"/>
    <n v="2.1"/>
    <n v="0.52500000000000002"/>
    <n v="624"/>
    <n v="6.41025641025641E-3"/>
    <n v="4.5001602564102603"/>
    <n v="0"/>
    <n v="0"/>
    <n v="0"/>
    <n v="2.1"/>
    <n v="-2.1"/>
    <n v="-1"/>
    <n v="0"/>
    <s v="NA"/>
    <n v="0"/>
    <x v="368"/>
    <n v="0"/>
    <n v="1.8900000000000001"/>
    <n v="-2.2050000000000001"/>
    <n v="0.20999999999999996"/>
    <n v="0.10499999999999998"/>
  </r>
  <r>
    <x v="5"/>
    <s v="air fare ticket"/>
    <s v="Standard"/>
    <s v="Unassigned"/>
    <s v="Unassigned"/>
    <s v="Position 5-10 Bid Strategy"/>
    <n v="0.45"/>
    <n v="17"/>
    <n v="20.674999862500002"/>
    <n v="1.2161764625"/>
    <n v="2114"/>
    <n v="8.0416272469252606E-3"/>
    <n v="3.5934247871334"/>
    <n v="0"/>
    <n v="0"/>
    <n v="0"/>
    <n v="20.674999862500002"/>
    <n v="-20.674999862500002"/>
    <n v="-1"/>
    <n v="0"/>
    <s v="NA"/>
    <n v="0"/>
    <x v="368"/>
    <n v="0"/>
    <n v="18.607499876250003"/>
    <n v="-21.708749855625001"/>
    <n v="2.0674999862499988"/>
    <n v="1.0337499931249994"/>
  </r>
  <r>
    <x v="5"/>
    <s v="india cheap airfare"/>
    <s v="Standard"/>
    <s v="Unassigned"/>
    <s v="Unassigned"/>
    <s v="Position 5-10 Bid Strategy"/>
    <n v="0.45"/>
    <n v="60"/>
    <n v="39.587499749999999"/>
    <n v="0.65979166249999999"/>
    <n v="1504"/>
    <n v="3.9893617021276605E-2"/>
    <n v="3.0948138297872299"/>
    <n v="0"/>
    <n v="0"/>
    <n v="0"/>
    <n v="39.587499749999999"/>
    <n v="-39.587499749999999"/>
    <n v="-1"/>
    <n v="0"/>
    <s v="NA"/>
    <n v="0"/>
    <x v="368"/>
    <n v="0"/>
    <n v="35.628749775000003"/>
    <n v="-41.566874737500001"/>
    <n v="3.9587499749999964"/>
    <n v="1.9793749875000017"/>
  </r>
  <r>
    <x v="5"/>
    <s v="international air travel"/>
    <s v="Standard"/>
    <s v="Unassigned"/>
    <s v="Unassigned"/>
    <s v="Position 5-10 Bid Strategy"/>
    <n v="0.45"/>
    <n v="81"/>
    <n v="83.599999762500005"/>
    <n v="1.0320987625"/>
    <n v="4047"/>
    <n v="2.0014825796886598E-2"/>
    <n v="2.7429453916481301"/>
    <n v="0"/>
    <n v="0"/>
    <n v="0"/>
    <n v="83.599999762500005"/>
    <n v="-83.599999762500005"/>
    <n v="-1"/>
    <n v="0"/>
    <s v="NA"/>
    <n v="0"/>
    <x v="368"/>
    <n v="0"/>
    <n v="75.23999978625001"/>
    <n v="-87.779999750625009"/>
    <n v="8.3599999762499948"/>
    <n v="4.1799999881250045"/>
  </r>
  <r>
    <x v="5"/>
    <s v="discount paris vacation"/>
    <s v="Standard"/>
    <s v="Unassigned"/>
    <s v="Unassigned"/>
    <s v="Position 2-5 Bid Strategy"/>
    <n v="0.46250000000000002"/>
    <n v="2"/>
    <n v="1.45"/>
    <n v="0.72499999999999998"/>
    <n v="112"/>
    <n v="1.7857142857142901E-2"/>
    <n v="3.4464285714285698"/>
    <n v="0"/>
    <n v="0"/>
    <n v="0"/>
    <n v="1.45"/>
    <n v="-1.45"/>
    <n v="-1"/>
    <n v="0"/>
    <s v="NA"/>
    <n v="0"/>
    <x v="368"/>
    <n v="0"/>
    <n v="1.3049999999999999"/>
    <n v="-1.5225"/>
    <n v="0.14500000000000002"/>
    <n v="7.2500000000000009E-2"/>
  </r>
  <r>
    <x v="5"/>
    <s v="air travel discount airline ticket"/>
    <s v="Standard"/>
    <s v="Unassigned"/>
    <s v="Unassigned"/>
    <s v="Position 5-10 Bid Strategy"/>
    <n v="0.46250000000000002"/>
    <n v="6"/>
    <n v="3.1875"/>
    <n v="0.53125"/>
    <n v="1951"/>
    <n v="3.0753459764223503E-3"/>
    <n v="3.69144028703229"/>
    <n v="0"/>
    <n v="0"/>
    <n v="0"/>
    <n v="3.1875"/>
    <n v="-3.1875"/>
    <n v="-1"/>
    <n v="0"/>
    <s v="NA"/>
    <n v="0"/>
    <x v="368"/>
    <n v="0"/>
    <n v="2.8687499999999999"/>
    <n v="-3.3468750000000003"/>
    <n v="0.31875000000000009"/>
    <n v="0.15937500000000027"/>
  </r>
  <r>
    <x v="5"/>
    <s v="airplane fare"/>
    <s v="Standard"/>
    <s v="Unassigned"/>
    <s v="Unassigned"/>
    <s v="Position 5-10 Bid Strategy"/>
    <n v="0.46250000000000002"/>
    <n v="8"/>
    <n v="5.1624999999999996"/>
    <n v="0.64531249999999996"/>
    <n v="1681"/>
    <n v="4.7590719809637097E-3"/>
    <n v="3.05651397977394"/>
    <n v="0"/>
    <n v="0"/>
    <n v="0"/>
    <n v="5.1624999999999996"/>
    <n v="-5.1624999999999996"/>
    <n v="-1"/>
    <n v="0"/>
    <s v="NA"/>
    <n v="0"/>
    <x v="368"/>
    <n v="0"/>
    <n v="4.6462500000000002"/>
    <n v="-5.4206250000000002"/>
    <n v="0.51624999999999943"/>
    <n v="0.2581250000000006"/>
  </r>
  <r>
    <x v="5"/>
    <s v="trip to paris france"/>
    <s v="Standard"/>
    <s v="Unassigned"/>
    <s v="Unassigned"/>
    <s v="Position 2-5 Bid Strategy"/>
    <n v="0.46250000000000002"/>
    <n v="11"/>
    <n v="7.15"/>
    <n v="0.65"/>
    <n v="172"/>
    <n v="6.3953488372092998E-2"/>
    <n v="2.7418604651162801"/>
    <n v="0"/>
    <n v="0"/>
    <n v="0"/>
    <n v="7.15"/>
    <n v="-7.15"/>
    <n v="-1"/>
    <n v="0"/>
    <s v="NA"/>
    <n v="0"/>
    <x v="368"/>
    <n v="0"/>
    <n v="6.4350000000000005"/>
    <n v="-7.5075000000000003"/>
    <n v="0.71499999999999986"/>
    <n v="0.35749999999999993"/>
  </r>
  <r>
    <x v="5"/>
    <s v="air france ticket"/>
    <s v="Standard"/>
    <s v="Unassigned"/>
    <s v="Unassigned"/>
    <s v="Position 1-4 Bid Strategy"/>
    <n v="0.46250000000000002"/>
    <n v="18"/>
    <n v="10.749999825"/>
    <n v="0.59722221249999996"/>
    <n v="1013"/>
    <n v="1.77690029615005E-2"/>
    <n v="1.9264560710760099"/>
    <n v="0"/>
    <n v="0"/>
    <n v="0"/>
    <n v="10.749999825"/>
    <n v="-10.749999825"/>
    <n v="-1"/>
    <n v="0"/>
    <s v="NA"/>
    <n v="0"/>
    <x v="368"/>
    <n v="0"/>
    <n v="9.6749998425000001"/>
    <n v="-11.28749981625"/>
    <n v="1.0749999824999996"/>
    <n v="0.53749999124999981"/>
  </r>
  <r>
    <x v="5"/>
    <s v="air travel fare"/>
    <s v="Standard"/>
    <s v="Unassigned"/>
    <s v="Unassigned"/>
    <s v="Position 5-10 Bid Strategy"/>
    <n v="0.46250000000000002"/>
    <n v="20"/>
    <n v="20.987500000000001"/>
    <n v="1.0493749999999999"/>
    <n v="2904"/>
    <n v="6.8870523415977998E-3"/>
    <n v="3.2858471074380202"/>
    <n v="0"/>
    <n v="0"/>
    <n v="0"/>
    <n v="20.987500000000001"/>
    <n v="-20.987500000000001"/>
    <n v="-1"/>
    <n v="0"/>
    <s v="NA"/>
    <n v="0"/>
    <x v="368"/>
    <n v="0"/>
    <n v="18.888750000000002"/>
    <n v="-22.036875000000002"/>
    <n v="2.098749999999999"/>
    <n v="1.0493750000000013"/>
  </r>
  <r>
    <x v="5"/>
    <s v="flight to rome italy"/>
    <s v="Advanced"/>
    <s v="Unassigned"/>
    <s v="Unassigned"/>
    <s v="Position 5-10 Bid Strategy"/>
    <n v="0.46250000000000002"/>
    <n v="59"/>
    <n v="33.4999994"/>
    <n v="0.56779659999999998"/>
    <n v="530"/>
    <n v="0.111320754716981"/>
    <n v="1.7705660377358501"/>
    <n v="0"/>
    <n v="0"/>
    <n v="0"/>
    <n v="33.4999994"/>
    <n v="-33.4999994"/>
    <n v="-1"/>
    <n v="0"/>
    <s v="NA"/>
    <n v="0"/>
    <x v="368"/>
    <n v="0"/>
    <n v="30.14999946"/>
    <n v="-35.174999370000002"/>
    <n v="3.34999994"/>
    <n v="1.6749999700000018"/>
  </r>
  <r>
    <x v="3"/>
    <s v="caen flight"/>
    <s v="Standard"/>
    <s v="Unassigned"/>
    <s v="Unassigned"/>
    <s v="Position 1-2 Target"/>
    <n v="0.47499999999999998"/>
    <n v="7"/>
    <n v="3.1749999750000004"/>
    <n v="0.45357142500000003"/>
    <n v="480"/>
    <n v="1.4583333333333299E-2"/>
    <n v="1.7335416666666701"/>
    <n v="0"/>
    <n v="0"/>
    <n v="0"/>
    <n v="3.1749999750000004"/>
    <n v="-3.1749999750000004"/>
    <n v="-1"/>
    <n v="0"/>
    <s v="NA"/>
    <n v="0"/>
    <x v="368"/>
    <n v="0"/>
    <n v="2.8574999775000003"/>
    <n v="-3.3337499737500007"/>
    <n v="0.31749999750000013"/>
    <n v="0.15874999875000029"/>
  </r>
  <r>
    <x v="3"/>
    <s v="travel to marseille"/>
    <s v="Standard"/>
    <s v="Unassigned"/>
    <s v="Unassigned"/>
    <s v="Position 1-2 Target"/>
    <n v="0.47499999999999998"/>
    <n v="8"/>
    <n v="4.1375000000000002"/>
    <n v="0.51718750000000002"/>
    <n v="2417"/>
    <n v="3.3098882912701699E-3"/>
    <n v="2.09760033098883"/>
    <n v="0"/>
    <n v="0"/>
    <n v="0"/>
    <n v="4.1375000000000002"/>
    <n v="-4.1375000000000002"/>
    <n v="-1"/>
    <n v="0"/>
    <s v="NA"/>
    <n v="0"/>
    <x v="368"/>
    <n v="0"/>
    <n v="3.7237500000000003"/>
    <n v="-4.3443750000000003"/>
    <n v="0.41374999999999984"/>
    <n v="0.20687500000000014"/>
  </r>
  <r>
    <x v="3"/>
    <s v="discount france travel"/>
    <s v="Advanced"/>
    <s v="Unassigned"/>
    <s v="Unassigned"/>
    <s v="Position 1-2 Target"/>
    <n v="0.47499999999999998"/>
    <n v="6"/>
    <n v="5.2374999750000004"/>
    <n v="0.8729166625"/>
    <n v="322"/>
    <n v="1.8633540372670801E-2"/>
    <n v="2.3391304347826098"/>
    <n v="0"/>
    <n v="0"/>
    <n v="0"/>
    <n v="5.2374999750000004"/>
    <n v="-5.2374999750000004"/>
    <n v="-1"/>
    <n v="0"/>
    <s v="NA"/>
    <n v="0"/>
    <x v="368"/>
    <n v="0"/>
    <n v="4.7137499775000009"/>
    <n v="-5.4993749737500011"/>
    <n v="0.52374999749999951"/>
    <n v="0.26187499875000064"/>
  </r>
  <r>
    <x v="3"/>
    <s v="travel to lourdes"/>
    <s v="Standard"/>
    <s v="Unassigned"/>
    <s v="Unassigned"/>
    <s v="Position 1-2 Target"/>
    <n v="0.47499999999999998"/>
    <n v="24"/>
    <n v="10.937499899999999"/>
    <n v="0.45572916249999995"/>
    <n v="947"/>
    <n v="2.5343189017951403E-2"/>
    <n v="2.65997888067582"/>
    <n v="0"/>
    <n v="0"/>
    <n v="0"/>
    <n v="10.937499899999999"/>
    <n v="-10.937499899999999"/>
    <n v="-1"/>
    <n v="0"/>
    <s v="NA"/>
    <n v="0"/>
    <x v="368"/>
    <n v="0"/>
    <n v="9.8437499099999997"/>
    <n v="-11.484374894999998"/>
    <n v="1.0937499899999992"/>
    <n v="0.54687499499999959"/>
  </r>
  <r>
    <x v="5"/>
    <s v="lowest airfare to paris"/>
    <s v="Standard"/>
    <s v="Unassigned"/>
    <s v="Unassigned"/>
    <s v="Position 2-5 Bid Strategy"/>
    <n v="0.47499999999999998"/>
    <n v="1"/>
    <n v="0.7"/>
    <n v="0.7"/>
    <n v="41"/>
    <n v="2.4390243902439001E-2"/>
    <n v="2.14878048780488"/>
    <n v="0"/>
    <n v="0"/>
    <n v="0"/>
    <n v="0.7"/>
    <n v="-0.7"/>
    <n v="-1"/>
    <n v="0"/>
    <s v="NA"/>
    <n v="0"/>
    <x v="368"/>
    <n v="0"/>
    <n v="0.63"/>
    <n v="-0.73499999999999999"/>
    <n v="6.9999999999999951E-2"/>
    <n v="3.5000000000000031E-2"/>
  </r>
  <r>
    <x v="5"/>
    <s v="venice plane ticket"/>
    <s v="Advanced"/>
    <s v="Unassigned"/>
    <s v="Unassigned"/>
    <s v="Position 5-10 Bid Strategy"/>
    <n v="0.47499999999999998"/>
    <n v="2"/>
    <n v="1.3875"/>
    <n v="0.69374999999999998"/>
    <n v="25"/>
    <n v="0.08"/>
    <n v="2.88"/>
    <n v="0"/>
    <n v="0"/>
    <n v="0"/>
    <n v="1.3875"/>
    <n v="-1.3875"/>
    <n v="-1"/>
    <n v="0"/>
    <s v="NA"/>
    <n v="0"/>
    <x v="368"/>
    <n v="0"/>
    <n v="1.24875"/>
    <n v="-1.4568749999999999"/>
    <n v="0.13874999999999993"/>
    <n v="6.9374999999999964E-2"/>
  </r>
  <r>
    <x v="5"/>
    <s v="international airline travel"/>
    <s v="Standard"/>
    <s v="Unassigned"/>
    <s v="Unassigned"/>
    <s v="Position 5-10 Bid Strategy"/>
    <n v="0.47499999999999998"/>
    <n v="3"/>
    <n v="1.8249999749999999"/>
    <n v="0.60833332499999992"/>
    <n v="739"/>
    <n v="4.0595399188091998E-3"/>
    <n v="3.53599458728011"/>
    <n v="0"/>
    <n v="0"/>
    <n v="0"/>
    <n v="1.8249999749999999"/>
    <n v="-1.8249999749999999"/>
    <n v="-1"/>
    <n v="0"/>
    <s v="NA"/>
    <n v="0"/>
    <x v="368"/>
    <n v="0"/>
    <n v="1.6424999775"/>
    <n v="-1.9162499737500001"/>
    <n v="0.1824999974999999"/>
    <n v="9.1249998750000172E-2"/>
  </r>
  <r>
    <x v="5"/>
    <s v="air ticket deal"/>
    <s v="Standard"/>
    <s v="Unassigned"/>
    <s v="Unassigned"/>
    <s v="Position 5-10 Bid Strategy"/>
    <n v="0.47499999999999998"/>
    <n v="4"/>
    <n v="2.6749999999999998"/>
    <n v="0.66874999999999996"/>
    <n v="551"/>
    <n v="7.2595281306715095E-3"/>
    <n v="2.9148820326678799"/>
    <n v="0"/>
    <n v="0"/>
    <n v="0"/>
    <n v="2.6749999999999998"/>
    <n v="-2.6749999999999998"/>
    <n v="-1"/>
    <n v="0"/>
    <s v="NA"/>
    <n v="0"/>
    <x v="368"/>
    <n v="0"/>
    <n v="2.4074999999999998"/>
    <n v="-2.8087499999999999"/>
    <n v="0.26750000000000007"/>
    <n v="0.13375000000000004"/>
  </r>
  <r>
    <x v="5"/>
    <s v="airline ticket prices"/>
    <s v="Standard"/>
    <s v="Unassigned"/>
    <s v="Unassigned"/>
    <s v="Position 5-10 Bid Strategy"/>
    <n v="0.47499999999999998"/>
    <n v="316"/>
    <n v="224.48749810000001"/>
    <n v="0.71040347500000001"/>
    <n v="108245"/>
    <n v="2.91930343202919E-3"/>
    <n v="2.8304762344681"/>
    <n v="0"/>
    <n v="0"/>
    <n v="0"/>
    <n v="224.48749810000001"/>
    <n v="-224.48749810000001"/>
    <n v="-1"/>
    <n v="0"/>
    <s v="NA"/>
    <n v="0"/>
    <x v="368"/>
    <n v="0"/>
    <n v="202.03874829"/>
    <n v="-235.71187300500003"/>
    <n v="22.44874981000001"/>
    <n v="11.224374905000019"/>
  </r>
  <r>
    <x v="3"/>
    <s v="travel to lille"/>
    <s v="Standard"/>
    <s v="Unassigned"/>
    <s v="Unassigned"/>
    <s v="Position 1-2 Target"/>
    <n v="0.48749999999999999"/>
    <n v="3"/>
    <n v="1.2124999875"/>
    <n v="0.4041666625"/>
    <n v="1487"/>
    <n v="2.0174848688634798E-3"/>
    <n v="1.58924008069939"/>
    <n v="0"/>
    <n v="0"/>
    <n v="0"/>
    <n v="1.2124999875"/>
    <n v="-1.2124999875"/>
    <n v="-1"/>
    <n v="0"/>
    <s v="NA"/>
    <n v="0"/>
    <x v="368"/>
    <n v="0"/>
    <n v="1.09124998875"/>
    <n v="-1.2731249868750001"/>
    <n v="0.12124999874999998"/>
    <n v="6.0624999375000099E-2"/>
  </r>
  <r>
    <x v="3"/>
    <s v="orange flight"/>
    <s v="Standard"/>
    <s v="Unassigned"/>
    <s v="Unassigned"/>
    <s v="Position 1-2 Target"/>
    <n v="0.48749999999999999"/>
    <n v="3"/>
    <n v="1.6125"/>
    <n v="0.53749999999999998"/>
    <n v="589"/>
    <n v="5.0933786078098502E-3"/>
    <n v="2.6008488964346399"/>
    <n v="0"/>
    <n v="0"/>
    <n v="0"/>
    <n v="1.6125"/>
    <n v="-1.6125"/>
    <n v="-1"/>
    <n v="0"/>
    <s v="NA"/>
    <n v="0"/>
    <x v="368"/>
    <n v="0"/>
    <n v="1.4512500000000002"/>
    <n v="-1.6931250000000002"/>
    <n v="0.16124999999999989"/>
    <n v="8.0625000000000169E-2"/>
  </r>
  <r>
    <x v="3"/>
    <s v="airfare low paris"/>
    <s v="Advanced"/>
    <s v="Unassigned"/>
    <s v="Unassigned"/>
    <s v="Position 1-2 Target"/>
    <n v="0.48749999999999999"/>
    <n v="4"/>
    <n v="2.15"/>
    <n v="0.53749999999999998"/>
    <n v="388"/>
    <n v="1.03092783505155E-2"/>
    <n v="2.8641752577319601"/>
    <n v="0"/>
    <n v="0"/>
    <n v="0"/>
    <n v="2.15"/>
    <n v="-2.15"/>
    <n v="-1"/>
    <n v="0"/>
    <s v="NA"/>
    <n v="0"/>
    <x v="368"/>
    <n v="0"/>
    <n v="1.9350000000000001"/>
    <n v="-2.2574999999999998"/>
    <n v="0.21499999999999986"/>
    <n v="0.10749999999999993"/>
  </r>
  <r>
    <x v="3"/>
    <s v="airfare cheap france paris"/>
    <s v="Advanced"/>
    <s v="Unassigned"/>
    <s v="Unassigned"/>
    <s v="Position 1-2 Target"/>
    <n v="0.48749999999999999"/>
    <n v="28"/>
    <n v="17.549999949999997"/>
    <n v="0.62678571249999993"/>
    <n v="602"/>
    <n v="4.6511627906976702E-2"/>
    <n v="1.4234219269102999"/>
    <n v="0"/>
    <n v="0"/>
    <n v="0"/>
    <n v="17.549999949999997"/>
    <n v="-17.549999949999997"/>
    <n v="-1"/>
    <n v="0"/>
    <s v="NA"/>
    <n v="0"/>
    <x v="368"/>
    <n v="0"/>
    <n v="15.794999954999998"/>
    <n v="-18.427499947499996"/>
    <n v="1.7549999949999986"/>
    <n v="0.8774999974999993"/>
  </r>
  <r>
    <x v="5"/>
    <s v="air line ticket online"/>
    <s v="Standard"/>
    <s v="Unassigned"/>
    <s v="Unassigned"/>
    <s v="Position 5-10 Bid Strategy"/>
    <n v="0.48749999999999999"/>
    <n v="1"/>
    <n v="0.42499999999999999"/>
    <n v="0.42499999999999999"/>
    <n v="447"/>
    <n v="2.23713646532438E-3"/>
    <n v="4.2868008948545899"/>
    <n v="0"/>
    <n v="0"/>
    <n v="0"/>
    <n v="0.42499999999999999"/>
    <n v="-0.42499999999999999"/>
    <n v="-1"/>
    <n v="0"/>
    <s v="NA"/>
    <n v="0"/>
    <x v="368"/>
    <n v="0"/>
    <n v="0.38250000000000001"/>
    <n v="-0.44624999999999998"/>
    <n v="4.2499999999999982E-2"/>
    <n v="2.1249999999999991E-2"/>
  </r>
  <r>
    <x v="5"/>
    <s v="cheap air fare paris"/>
    <s v="Standard"/>
    <s v="Unassigned"/>
    <s v="Unassigned"/>
    <s v="Position 2-5 Bid Strategy"/>
    <n v="0.48749999999999999"/>
    <n v="1"/>
    <n v="0.51249999999999996"/>
    <n v="0.51249999999999996"/>
    <n v="203"/>
    <n v="4.9261083743842408E-3"/>
    <n v="1.7684729064039399"/>
    <n v="0"/>
    <n v="0"/>
    <n v="0"/>
    <n v="0.51249999999999996"/>
    <n v="-0.51249999999999996"/>
    <n v="-1"/>
    <n v="0"/>
    <s v="NA"/>
    <n v="0"/>
    <x v="368"/>
    <n v="0"/>
    <n v="0.46124999999999999"/>
    <n v="-0.53812499999999996"/>
    <n v="5.1249999999999962E-2"/>
    <n v="2.5625000000000009E-2"/>
  </r>
  <r>
    <x v="5"/>
    <s v="budget airfare europe"/>
    <s v="Advanced"/>
    <s v="Unassigned"/>
    <s v="Unassigned"/>
    <s v="Position 5-10 Bid Strategy"/>
    <n v="0.48749999999999999"/>
    <n v="3"/>
    <n v="1.4624999999999999"/>
    <n v="0.48749999999999999"/>
    <n v="163"/>
    <n v="1.84049079754601E-2"/>
    <n v="1.69754601226994"/>
    <n v="0"/>
    <n v="0"/>
    <n v="0"/>
    <n v="1.4624999999999999"/>
    <n v="-1.4624999999999999"/>
    <n v="-1"/>
    <n v="0"/>
    <s v="NA"/>
    <n v="0"/>
    <x v="368"/>
    <n v="0"/>
    <n v="1.3162499999999999"/>
    <n v="-1.535625"/>
    <n v="0.14624999999999999"/>
    <n v="7.3125000000000107E-2"/>
  </r>
  <r>
    <x v="5"/>
    <s v="cheap airline paris"/>
    <s v="Standard"/>
    <s v="Unassigned"/>
    <s v="Unassigned"/>
    <s v="Position 2-5 Bid Strategy"/>
    <n v="0.48749999999999999"/>
    <n v="2"/>
    <n v="3.2124999999999999"/>
    <n v="1.60625"/>
    <n v="34"/>
    <n v="5.8823529411764698E-2"/>
    <n v="2.7058823529411802"/>
    <n v="0"/>
    <n v="0"/>
    <n v="0"/>
    <n v="3.2124999999999999"/>
    <n v="-3.2124999999999999"/>
    <n v="-1"/>
    <n v="0"/>
    <s v="NA"/>
    <n v="0"/>
    <x v="368"/>
    <n v="0"/>
    <n v="2.8912499999999999"/>
    <n v="-3.3731249999999999"/>
    <n v="0.32125000000000004"/>
    <n v="0.16062500000000002"/>
  </r>
  <r>
    <x v="5"/>
    <s v="airfare low paris"/>
    <s v="Standard"/>
    <s v="Unassigned"/>
    <s v="Unassigned"/>
    <s v="Position 2-5 Bid Strategy"/>
    <n v="0.48749999999999999"/>
    <n v="5"/>
    <n v="3.5125000000000002"/>
    <n v="0.70250000000000001"/>
    <n v="67"/>
    <n v="7.4626865671641798E-2"/>
    <n v="2.6925373134328399"/>
    <n v="0"/>
    <n v="0"/>
    <n v="0"/>
    <n v="3.5125000000000002"/>
    <n v="-3.5125000000000002"/>
    <n v="-1"/>
    <n v="0"/>
    <s v="NA"/>
    <n v="0"/>
    <x v="368"/>
    <n v="0"/>
    <n v="3.1612500000000003"/>
    <n v="-3.6881250000000003"/>
    <n v="0.35124999999999984"/>
    <n v="0.17562500000000014"/>
  </r>
  <r>
    <x v="5"/>
    <s v="germany air ticket"/>
    <s v="Advanced"/>
    <s v="Unassigned"/>
    <s v="Unassigned"/>
    <s v="Position 5-10 Bid Strategy"/>
    <n v="0.48749999999999999"/>
    <n v="15"/>
    <n v="7.5624999374999993"/>
    <n v="0.50416666249999997"/>
    <n v="185"/>
    <n v="8.1081081081081099E-2"/>
    <n v="2.8945945945945901"/>
    <n v="0"/>
    <n v="0"/>
    <n v="0"/>
    <n v="7.5624999374999993"/>
    <n v="-7.5624999374999993"/>
    <n v="-1"/>
    <n v="0"/>
    <s v="NA"/>
    <n v="0"/>
    <x v="368"/>
    <n v="0"/>
    <n v="6.8062499437499993"/>
    <n v="-7.9406249343749993"/>
    <n v="0.75624999375000002"/>
    <n v="0.37812499687500001"/>
  </r>
  <r>
    <x v="3"/>
    <s v="cheap grenoble flight"/>
    <s v="Standard"/>
    <s v="Unassigned"/>
    <s v="Unassigned"/>
    <s v="Position 1-2 Target"/>
    <n v="0.5"/>
    <n v="2"/>
    <n v="1.0249999999999999"/>
    <n v="0.51249999999999996"/>
    <n v="78"/>
    <n v="2.5641025641025599E-2"/>
    <n v="2.33589743589744"/>
    <n v="0"/>
    <n v="0"/>
    <n v="0"/>
    <n v="1.0249999999999999"/>
    <n v="-1.0249999999999999"/>
    <n v="-1"/>
    <n v="0"/>
    <s v="NA"/>
    <n v="0"/>
    <x v="368"/>
    <n v="0"/>
    <n v="0.92249999999999999"/>
    <n v="-1.0762499999999999"/>
    <n v="0.10249999999999992"/>
    <n v="5.1250000000000018E-2"/>
  </r>
  <r>
    <x v="3"/>
    <s v="le man flight"/>
    <s v="Standard"/>
    <s v="Unassigned"/>
    <s v="Unassigned"/>
    <s v="Position 1-2 Target"/>
    <n v="0.5"/>
    <n v="3"/>
    <n v="1.5375000000000001"/>
    <n v="0.51249999999999996"/>
    <n v="545"/>
    <n v="5.5045871559632996E-3"/>
    <n v="3.3836697247706402"/>
    <n v="0"/>
    <n v="0"/>
    <n v="0"/>
    <n v="1.5375000000000001"/>
    <n v="-1.5375000000000001"/>
    <n v="-1"/>
    <n v="0"/>
    <s v="NA"/>
    <n v="0"/>
    <x v="368"/>
    <n v="0"/>
    <n v="1.38375"/>
    <n v="-1.6143750000000001"/>
    <n v="0.15375000000000005"/>
    <n v="7.6875000000000027E-2"/>
  </r>
  <r>
    <x v="3"/>
    <s v="lille flight"/>
    <s v="Standard"/>
    <s v="Unassigned"/>
    <s v="Unassigned"/>
    <s v="Position 1-2 Target"/>
    <n v="0.5"/>
    <n v="3"/>
    <n v="1.5499999875000001"/>
    <n v="0.51666666250000004"/>
    <n v="443"/>
    <n v="6.7720090293453697E-3"/>
    <n v="1.60993227990971"/>
    <n v="0"/>
    <n v="0"/>
    <n v="0"/>
    <n v="1.5499999875000001"/>
    <n v="-1.5499999875000001"/>
    <n v="-1"/>
    <n v="0"/>
    <s v="NA"/>
    <n v="0"/>
    <x v="368"/>
    <n v="0"/>
    <n v="1.3949999887500002"/>
    <n v="-1.6274999868750002"/>
    <n v="0.15499999874999992"/>
    <n v="7.7499999375000073E-2"/>
  </r>
  <r>
    <x v="3"/>
    <s v="paris travel service"/>
    <s v="Advanced"/>
    <s v="Unassigned"/>
    <s v="Unassigned"/>
    <s v="Position 1-2 Target"/>
    <n v="0.5"/>
    <n v="5"/>
    <n v="2.1875"/>
    <n v="0.4375"/>
    <n v="498"/>
    <n v="1.00401606425703E-2"/>
    <n v="1.68413654618474"/>
    <n v="0"/>
    <n v="0"/>
    <n v="0"/>
    <n v="2.1875"/>
    <n v="-2.1875"/>
    <n v="-1"/>
    <n v="0"/>
    <s v="NA"/>
    <n v="0"/>
    <x v="368"/>
    <n v="0"/>
    <n v="1.96875"/>
    <n v="-2.296875"/>
    <n v="0.21875"/>
    <n v="0.109375"/>
  </r>
  <r>
    <x v="3"/>
    <s v="airfare cheapest paris"/>
    <s v="Advanced"/>
    <s v="Unassigned"/>
    <s v="Unassigned"/>
    <s v="Position 1-2 Target"/>
    <n v="0.5"/>
    <n v="11"/>
    <n v="5.462499900000001"/>
    <n v="0.49659090000000006"/>
    <n v="277"/>
    <n v="3.9711191335740102E-2"/>
    <n v="1.74945848375451"/>
    <n v="0"/>
    <n v="0"/>
    <n v="0"/>
    <n v="5.462499900000001"/>
    <n v="-5.462499900000001"/>
    <n v="-1"/>
    <n v="0"/>
    <s v="NA"/>
    <n v="0"/>
    <x v="368"/>
    <n v="0"/>
    <n v="4.9162499100000012"/>
    <n v="-5.7356248950000008"/>
    <n v="0.54624998999999974"/>
    <n v="0.27312499499999987"/>
  </r>
  <r>
    <x v="3"/>
    <s v="grenoble flight"/>
    <s v="Standard"/>
    <s v="Unassigned"/>
    <s v="Unassigned"/>
    <s v="Position 1-2 Target"/>
    <n v="0.5"/>
    <n v="14"/>
    <n v="7.1999999749999999"/>
    <n v="0.51428571249999999"/>
    <n v="485"/>
    <n v="2.8865979381443297E-2"/>
    <n v="1.6981443298969101"/>
    <n v="0"/>
    <n v="0"/>
    <n v="0"/>
    <n v="7.1999999749999999"/>
    <n v="-7.1999999749999999"/>
    <n v="-1"/>
    <n v="0"/>
    <s v="NA"/>
    <n v="0"/>
    <x v="368"/>
    <n v="0"/>
    <n v="6.4799999775000003"/>
    <n v="-7.5599999737500001"/>
    <n v="0.71999999749999954"/>
    <n v="0.35999999875000022"/>
  </r>
  <r>
    <x v="3"/>
    <s v="cheap trip to paris"/>
    <s v="Standard"/>
    <s v="Unassigned"/>
    <s v="Unassigned"/>
    <s v="Position 1-2 Target"/>
    <n v="0.5"/>
    <n v="39"/>
    <n v="23.262499650000002"/>
    <n v="0.59647435000000004"/>
    <n v="606"/>
    <n v="6.43564356435644E-2"/>
    <n v="2.27590759075908"/>
    <n v="0"/>
    <n v="0"/>
    <n v="0"/>
    <n v="23.262499650000002"/>
    <n v="-23.262499650000002"/>
    <n v="-1"/>
    <n v="0"/>
    <s v="NA"/>
    <n v="0"/>
    <x v="368"/>
    <n v="0"/>
    <n v="20.936249685000003"/>
    <n v="-24.425624632500003"/>
    <n v="2.3262499649999988"/>
    <n v="1.1631249825000012"/>
  </r>
  <r>
    <x v="3"/>
    <s v="paris tourism"/>
    <s v="Advanced"/>
    <s v="Unassigned"/>
    <s v="Unassigned"/>
    <s v="Position 1-2 Target"/>
    <n v="0.5"/>
    <n v="255"/>
    <n v="145.09999800000003"/>
    <n v="0.56901960000000007"/>
    <n v="15392"/>
    <n v="1.6567047817047799E-2"/>
    <n v="1.7363500519750501"/>
    <n v="0"/>
    <n v="0"/>
    <n v="0"/>
    <n v="145.09999800000003"/>
    <n v="-145.09999800000003"/>
    <n v="-1"/>
    <n v="0"/>
    <s v="NA"/>
    <n v="0"/>
    <x v="368"/>
    <n v="0"/>
    <n v="130.58999820000003"/>
    <n v="-152.35499790000003"/>
    <n v="14.509999800000003"/>
    <n v="7.2549999000000014"/>
  </r>
  <r>
    <x v="5"/>
    <s v="airline ticket prices online"/>
    <s v="Standard"/>
    <s v="Unassigned"/>
    <s v="Unassigned"/>
    <s v="Position 5-10 Bid Strategy"/>
    <n v="0.5"/>
    <n v="1"/>
    <n v="0.41249999999999998"/>
    <n v="0.41249999999999998"/>
    <n v="1151"/>
    <n v="8.6880973066898312E-4"/>
    <n v="3.1592528236316202"/>
    <n v="0"/>
    <n v="0"/>
    <n v="0"/>
    <n v="0.41249999999999998"/>
    <n v="-0.41249999999999998"/>
    <n v="-1"/>
    <n v="0"/>
    <s v="NA"/>
    <n v="0"/>
    <x v="368"/>
    <n v="0"/>
    <n v="0.37124999999999997"/>
    <n v="-0.43312499999999998"/>
    <n v="4.1250000000000009E-2"/>
    <n v="2.0625000000000004E-2"/>
  </r>
  <r>
    <x v="5"/>
    <s v="flight ticket to paris"/>
    <s v="Standard"/>
    <s v="Unassigned"/>
    <s v="Unassigned"/>
    <s v="Position 2-5 Bid Strategy"/>
    <n v="0.5"/>
    <n v="2"/>
    <n v="1.075"/>
    <n v="0.53749999999999998"/>
    <n v="65"/>
    <n v="3.0769230769230802E-2"/>
    <n v="1.9415384615384601"/>
    <n v="0"/>
    <n v="0"/>
    <n v="0"/>
    <n v="1.075"/>
    <n v="-1.075"/>
    <n v="-1"/>
    <n v="0"/>
    <s v="NA"/>
    <n v="0"/>
    <x v="368"/>
    <n v="0"/>
    <n v="0.96750000000000003"/>
    <n v="-1.1287499999999999"/>
    <n v="0.10749999999999993"/>
    <n v="5.3749999999999964E-2"/>
  </r>
  <r>
    <x v="5"/>
    <s v="airfare cheapest paris"/>
    <s v="Standard"/>
    <s v="Unassigned"/>
    <s v="Unassigned"/>
    <s v="Position 2-5 Bid Strategy"/>
    <n v="0.5"/>
    <n v="2"/>
    <n v="1.125"/>
    <n v="0.5625"/>
    <n v="66"/>
    <n v="3.0303030303030297E-2"/>
    <n v="1.9439393939393901"/>
    <n v="0"/>
    <n v="0"/>
    <n v="0"/>
    <n v="1.125"/>
    <n v="-1.125"/>
    <n v="-1"/>
    <n v="0"/>
    <s v="NA"/>
    <n v="0"/>
    <x v="368"/>
    <n v="0"/>
    <n v="1.0125"/>
    <n v="-1.1812500000000001"/>
    <n v="0.11250000000000004"/>
    <n v="5.6250000000000133E-2"/>
  </r>
  <r>
    <x v="5"/>
    <s v="bargain flight spain"/>
    <s v="Advanced"/>
    <s v="Unassigned"/>
    <s v="Unassigned"/>
    <s v="Position 5-10 Bid Strategy"/>
    <n v="0.5"/>
    <n v="2"/>
    <n v="1.55"/>
    <n v="0.77500000000000002"/>
    <n v="59"/>
    <n v="3.3898305084745804E-2"/>
    <n v="1.77966101694915"/>
    <n v="0"/>
    <n v="0"/>
    <n v="0"/>
    <n v="1.55"/>
    <n v="-1.55"/>
    <n v="-1"/>
    <n v="0"/>
    <s v="NA"/>
    <n v="0"/>
    <x v="368"/>
    <n v="0"/>
    <n v="1.395"/>
    <n v="-1.6275000000000002"/>
    <n v="0.15500000000000003"/>
    <n v="7.7500000000000124E-2"/>
  </r>
  <r>
    <x v="5"/>
    <s v="cheap air ticket to paris"/>
    <s v="Standard"/>
    <s v="Unassigned"/>
    <s v="Unassigned"/>
    <s v="Position 2-5 Bid Strategy"/>
    <n v="0.5"/>
    <n v="7"/>
    <n v="4.2"/>
    <n v="0.6"/>
    <n v="97"/>
    <n v="7.2164948453608199E-2"/>
    <n v="1.5278350515463901"/>
    <n v="0"/>
    <n v="0"/>
    <n v="0"/>
    <n v="4.2"/>
    <n v="-4.2"/>
    <n v="-1"/>
    <n v="0"/>
    <s v="NA"/>
    <n v="0"/>
    <x v="368"/>
    <n v="0"/>
    <n v="3.7800000000000002"/>
    <n v="-4.41"/>
    <n v="0.41999999999999993"/>
    <n v="0.20999999999999996"/>
  </r>
  <r>
    <x v="5"/>
    <s v="cheapest flight to paris"/>
    <s v="Standard"/>
    <s v="Unassigned"/>
    <s v="Unassigned"/>
    <s v="Position 2-5 Bid Strategy"/>
    <n v="0.5"/>
    <n v="10"/>
    <n v="5.4874999999999998"/>
    <n v="0.54874999999999996"/>
    <n v="187"/>
    <n v="5.3475935828876997E-2"/>
    <n v="2.9780748663101599"/>
    <n v="0"/>
    <n v="0"/>
    <n v="0"/>
    <n v="5.4874999999999998"/>
    <n v="-5.4874999999999998"/>
    <n v="-1"/>
    <n v="0"/>
    <s v="NA"/>
    <n v="0"/>
    <x v="368"/>
    <n v="0"/>
    <n v="4.9387499999999998"/>
    <n v="-5.7618749999999999"/>
    <n v="0.54875000000000007"/>
    <n v="0.27437500000000004"/>
  </r>
  <r>
    <x v="5"/>
    <s v="airfare cheap france paris"/>
    <s v="Standard"/>
    <s v="Unassigned"/>
    <s v="Unassigned"/>
    <s v="Position 2-5 Bid Strategy"/>
    <n v="0.5"/>
    <n v="10"/>
    <n v="5.5125000000000002"/>
    <n v="0.55125000000000002"/>
    <n v="153"/>
    <n v="6.5359477124182996E-2"/>
    <n v="1.5450980392156901"/>
    <n v="0"/>
    <n v="0"/>
    <n v="0"/>
    <n v="5.5125000000000002"/>
    <n v="-5.5125000000000002"/>
    <n v="-1"/>
    <n v="0"/>
    <s v="NA"/>
    <n v="0"/>
    <x v="368"/>
    <n v="0"/>
    <n v="4.9612500000000006"/>
    <n v="-5.7881250000000009"/>
    <n v="0.55124999999999957"/>
    <n v="0.27562500000000068"/>
  </r>
  <r>
    <x v="5"/>
    <s v="best fare to europe"/>
    <s v="Advanced"/>
    <s v="Unassigned"/>
    <s v="Unassigned"/>
    <s v="Position 5-10 Bid Strategy"/>
    <n v="0.5"/>
    <n v="19"/>
    <n v="9.5874999874999993"/>
    <n v="0.50460526249999993"/>
    <n v="162"/>
    <n v="0.11728395061728399"/>
    <n v="2.6382716049382702"/>
    <n v="0"/>
    <n v="0"/>
    <n v="0"/>
    <n v="9.5874999874999993"/>
    <n v="-9.5874999874999993"/>
    <n v="-1"/>
    <n v="0"/>
    <s v="NA"/>
    <n v="0"/>
    <x v="368"/>
    <n v="0"/>
    <n v="8.6287499887500001"/>
    <n v="-10.066874986875"/>
    <n v="0.95874999874999922"/>
    <n v="0.4793749993750005"/>
  </r>
  <r>
    <x v="5"/>
    <s v="airplane travel"/>
    <s v="Standard"/>
    <s v="Unassigned"/>
    <s v="Unassigned"/>
    <s v="Position 5-10 Bid Strategy"/>
    <n v="0.5"/>
    <n v="18"/>
    <n v="19.474999875000002"/>
    <n v="1.0819444375"/>
    <n v="3080"/>
    <n v="5.8441558441558409E-3"/>
    <n v="3.0150649350649399"/>
    <n v="0"/>
    <n v="0"/>
    <n v="0"/>
    <n v="19.474999875000002"/>
    <n v="-19.474999875000002"/>
    <n v="-1"/>
    <n v="0"/>
    <s v="NA"/>
    <n v="0"/>
    <x v="368"/>
    <n v="0"/>
    <n v="17.527499887500003"/>
    <n v="-20.448749868750003"/>
    <n v="1.9474999874999988"/>
    <n v="0.97374999375000115"/>
  </r>
  <r>
    <x v="5"/>
    <s v="international air ticket"/>
    <s v="Standard"/>
    <s v="Unassigned"/>
    <s v="Unassigned"/>
    <s v="Position 5-10 Bid Strategy"/>
    <n v="0.5"/>
    <n v="37"/>
    <n v="32.937499899999999"/>
    <n v="0.89020270000000001"/>
    <n v="1949"/>
    <n v="1.8984094407388401E-2"/>
    <n v="3.16187788609543"/>
    <n v="0"/>
    <n v="0"/>
    <n v="0"/>
    <n v="32.937499899999999"/>
    <n v="-32.937499899999999"/>
    <n v="-1"/>
    <n v="0"/>
    <s v="NA"/>
    <n v="0"/>
    <x v="368"/>
    <n v="0"/>
    <n v="29.64374991"/>
    <n v="-34.584374895000003"/>
    <n v="3.2937499899999985"/>
    <n v="1.6468749950000046"/>
  </r>
  <r>
    <x v="3"/>
    <s v="bordeaux airfare"/>
    <s v="Standard"/>
    <s v="Unassigned"/>
    <s v="Unassigned"/>
    <s v="Position 1-2 Target"/>
    <n v="0.51249999999999996"/>
    <n v="1"/>
    <n v="0.58750000000000002"/>
    <n v="0.58750000000000002"/>
    <n v="47"/>
    <n v="2.1276595744680899E-2"/>
    <n v="2.0212765957446801"/>
    <n v="0"/>
    <n v="0"/>
    <n v="0"/>
    <n v="0.58750000000000002"/>
    <n v="-0.58750000000000002"/>
    <n v="-1"/>
    <n v="0"/>
    <s v="NA"/>
    <n v="0"/>
    <x v="368"/>
    <n v="0"/>
    <n v="0.52875000000000005"/>
    <n v="-0.61687500000000006"/>
    <n v="5.8749999999999969E-2"/>
    <n v="2.937500000000004E-2"/>
  </r>
  <r>
    <x v="3"/>
    <s v="ticket to toulouse"/>
    <s v="Standard"/>
    <s v="Unassigned"/>
    <s v="Unassigned"/>
    <s v="Position 1-2 Target"/>
    <n v="0.51249999999999996"/>
    <n v="3"/>
    <n v="1.6125"/>
    <n v="0.53749999999999998"/>
    <n v="94"/>
    <n v="3.1914893617021295E-2"/>
    <n v="2.0117021276595701"/>
    <n v="0"/>
    <n v="0"/>
    <n v="0"/>
    <n v="1.6125"/>
    <n v="-1.6125"/>
    <n v="-1"/>
    <n v="0"/>
    <s v="NA"/>
    <n v="0"/>
    <x v="368"/>
    <n v="0"/>
    <n v="1.4512500000000002"/>
    <n v="-1.6931250000000002"/>
    <n v="0.16124999999999989"/>
    <n v="8.0625000000000169E-2"/>
  </r>
  <r>
    <x v="3"/>
    <s v="discount flight nice"/>
    <s v="Advanced"/>
    <s v="Unassigned"/>
    <s v="Unassigned"/>
    <s v="Position 1-2 Target"/>
    <n v="0.51249999999999996"/>
    <n v="3"/>
    <n v="1.6624999874999999"/>
    <n v="0.55416666250000002"/>
    <n v="98"/>
    <n v="3.06122448979592E-2"/>
    <n v="1.7469387755101999"/>
    <n v="0"/>
    <n v="0"/>
    <n v="0"/>
    <n v="1.6624999874999999"/>
    <n v="-1.6624999874999999"/>
    <n v="-1"/>
    <n v="0"/>
    <s v="NA"/>
    <n v="0"/>
    <x v="368"/>
    <n v="0"/>
    <n v="1.49624998875"/>
    <n v="-1.745624986875"/>
    <n v="0.16624999874999991"/>
    <n v="8.3124999375000064E-2"/>
  </r>
  <r>
    <x v="3"/>
    <s v="discount flight france"/>
    <s v="Advanced"/>
    <s v="Unassigned"/>
    <s v="Unassigned"/>
    <s v="Position 1-2 Target"/>
    <n v="0.51249999999999996"/>
    <n v="5"/>
    <n v="5.2750000000000004"/>
    <n v="1.0549999999999999"/>
    <n v="388"/>
    <n v="1.28865979381443E-2"/>
    <n v="4.0453608247422697"/>
    <n v="0"/>
    <n v="0"/>
    <n v="0"/>
    <n v="5.2750000000000004"/>
    <n v="-5.2750000000000004"/>
    <n v="-1"/>
    <n v="0"/>
    <s v="NA"/>
    <n v="0"/>
    <x v="368"/>
    <n v="0"/>
    <n v="4.7475000000000005"/>
    <n v="-5.5387500000000003"/>
    <n v="0.52749999999999986"/>
    <n v="0.26374999999999993"/>
  </r>
  <r>
    <x v="3"/>
    <s v="travel deal to paris france"/>
    <s v="Advanced"/>
    <s v="Unassigned"/>
    <s v="Unassigned"/>
    <s v="Position 1-2 Target"/>
    <n v="0.51249999999999996"/>
    <n v="9"/>
    <n v="7.8499999124999995"/>
    <n v="0.87222221249999998"/>
    <n v="177"/>
    <n v="5.0847457627118703E-2"/>
    <n v="1.37683615819209"/>
    <n v="0"/>
    <n v="0"/>
    <n v="0"/>
    <n v="7.8499999124999995"/>
    <n v="-7.8499999124999995"/>
    <n v="-1"/>
    <n v="0"/>
    <s v="NA"/>
    <n v="0"/>
    <x v="368"/>
    <n v="0"/>
    <n v="7.0649999212500001"/>
    <n v="-8.2424999081249997"/>
    <n v="0.78499999124999942"/>
    <n v="0.39249999562500015"/>
  </r>
  <r>
    <x v="3"/>
    <s v="nantes flight"/>
    <s v="Standard"/>
    <s v="Unassigned"/>
    <s v="Unassigned"/>
    <s v="Position 1-2 Target"/>
    <n v="0.51249999999999996"/>
    <n v="19"/>
    <n v="8.6999997749999984"/>
    <n v="0.45789472499999995"/>
    <n v="14345"/>
    <n v="1.3245033112582801E-3"/>
    <n v="1.2248518647612401"/>
    <n v="0"/>
    <n v="0"/>
    <n v="0"/>
    <n v="8.6999997749999984"/>
    <n v="-8.6999997749999984"/>
    <n v="-1"/>
    <n v="0"/>
    <s v="NA"/>
    <n v="0"/>
    <x v="368"/>
    <n v="0"/>
    <n v="7.8299997974999984"/>
    <n v="-9.1349997637499989"/>
    <n v="0.86999997750000002"/>
    <n v="0.43499998875000045"/>
  </r>
  <r>
    <x v="3"/>
    <s v="cheap air fare paris"/>
    <s v="Advanced"/>
    <s v="Unassigned"/>
    <s v="Unassigned"/>
    <s v="Position 1-2 Target"/>
    <n v="0.51249999999999996"/>
    <n v="16"/>
    <n v="9.2750000000000004"/>
    <n v="0.57968750000000002"/>
    <n v="3717"/>
    <n v="4.3045466774280297E-3"/>
    <n v="2.4046004842615001"/>
    <n v="0"/>
    <n v="0"/>
    <n v="0"/>
    <n v="9.2750000000000004"/>
    <n v="-9.2750000000000004"/>
    <n v="-1"/>
    <n v="0"/>
    <s v="NA"/>
    <n v="0"/>
    <x v="368"/>
    <n v="0"/>
    <n v="8.3475000000000001"/>
    <n v="-9.7387500000000014"/>
    <n v="0.92750000000000021"/>
    <n v="0.46375000000000099"/>
  </r>
  <r>
    <x v="3"/>
    <s v="dijon flight"/>
    <s v="Standard"/>
    <s v="Unassigned"/>
    <s v="Unassigned"/>
    <s v="Position 1-2 Target"/>
    <n v="0.51249999999999996"/>
    <n v="20"/>
    <n v="10.25"/>
    <n v="0.51249999999999996"/>
    <n v="407"/>
    <n v="4.9140049140049102E-2"/>
    <n v="1.6972972972972999"/>
    <n v="0"/>
    <n v="0"/>
    <n v="0"/>
    <n v="10.25"/>
    <n v="-10.25"/>
    <n v="-1"/>
    <n v="0"/>
    <s v="NA"/>
    <n v="0"/>
    <x v="368"/>
    <n v="0"/>
    <n v="9.2249999999999996"/>
    <n v="-10.762500000000001"/>
    <n v="1.0250000000000004"/>
    <n v="0.51250000000000107"/>
  </r>
  <r>
    <x v="3"/>
    <s v="trip to paris france"/>
    <s v="Advanced"/>
    <s v="Unassigned"/>
    <s v="Unassigned"/>
    <s v="Position 1-2 Target"/>
    <n v="0.51249999999999996"/>
    <n v="37"/>
    <n v="25.612499824999997"/>
    <n v="0.69222972499999991"/>
    <n v="550"/>
    <n v="6.7272727272727303E-2"/>
    <n v="1.6579999999999999"/>
    <n v="0"/>
    <n v="0"/>
    <n v="0"/>
    <n v="25.612499824999997"/>
    <n v="-25.612499824999997"/>
    <n v="-1"/>
    <n v="0"/>
    <s v="NA"/>
    <n v="0"/>
    <x v="368"/>
    <n v="0"/>
    <n v="23.051249842499999"/>
    <n v="-26.893124816249998"/>
    <n v="2.5612499824999979"/>
    <n v="1.2806249912500007"/>
  </r>
  <r>
    <x v="3"/>
    <s v="cheap airfare to france"/>
    <s v="Advanced"/>
    <s v="Unassigned"/>
    <s v="Unassigned"/>
    <s v="Position 1-2 Target"/>
    <n v="0.51249999999999996"/>
    <n v="73"/>
    <n v="40.162499425"/>
    <n v="0.55017122500000004"/>
    <n v="1223"/>
    <n v="5.9689288634505296E-2"/>
    <n v="1.64186426819297"/>
    <n v="0"/>
    <n v="0"/>
    <n v="0"/>
    <n v="40.162499425"/>
    <n v="-40.162499425"/>
    <n v="-1"/>
    <n v="0"/>
    <s v="NA"/>
    <n v="0"/>
    <x v="368"/>
    <n v="0"/>
    <n v="36.146249482500004"/>
    <n v="-42.170624396250005"/>
    <n v="4.0162499424999965"/>
    <n v="2.0081249712500053"/>
  </r>
  <r>
    <x v="5"/>
    <s v="discount flight france"/>
    <s v="Standard"/>
    <s v="Unassigned"/>
    <s v="Unassigned"/>
    <s v="Position 2-5 Bid Strategy"/>
    <n v="0.51249999999999996"/>
    <n v="1"/>
    <n v="0.51249999999999996"/>
    <n v="0.51249999999999996"/>
    <n v="96"/>
    <n v="1.0416666666666701E-2"/>
    <n v="3.7156250000000002"/>
    <n v="0"/>
    <n v="0"/>
    <n v="0"/>
    <n v="0.51249999999999996"/>
    <n v="-0.51249999999999996"/>
    <n v="-1"/>
    <n v="0"/>
    <s v="NA"/>
    <n v="0"/>
    <x v="368"/>
    <n v="0"/>
    <n v="0.46124999999999999"/>
    <n v="-0.53812499999999996"/>
    <n v="5.1249999999999962E-2"/>
    <n v="2.5625000000000009E-2"/>
  </r>
  <r>
    <x v="5"/>
    <s v="fly to nice"/>
    <s v="Advanced"/>
    <s v="Unassigned"/>
    <s v="Unassigned"/>
    <s v="Position 2-5 Bid Strategy"/>
    <n v="0.51249999999999996"/>
    <n v="1"/>
    <n v="0.52500000000000002"/>
    <n v="0.52500000000000002"/>
    <n v="152"/>
    <n v="6.5789473684210497E-3"/>
    <n v="2.0282894736842101"/>
    <n v="0"/>
    <n v="0"/>
    <n v="0"/>
    <n v="0.52500000000000002"/>
    <n v="-0.52500000000000002"/>
    <n v="-1"/>
    <n v="0"/>
    <s v="NA"/>
    <n v="0"/>
    <x v="368"/>
    <n v="0"/>
    <n v="0.47250000000000003"/>
    <n v="-0.55125000000000002"/>
    <n v="5.2499999999999991E-2"/>
    <n v="2.6249999999999996E-2"/>
  </r>
  <r>
    <x v="5"/>
    <s v="airline ticket on line"/>
    <s v="Standard"/>
    <s v="Unassigned"/>
    <s v="Unassigned"/>
    <s v="Position 5-10 Bid Strategy"/>
    <n v="0.51249999999999996"/>
    <n v="1"/>
    <n v="0.96250000000000002"/>
    <n v="0.96250000000000002"/>
    <n v="420"/>
    <n v="2.3809523809523799E-3"/>
    <n v="3.8173809523809501"/>
    <n v="0"/>
    <n v="0"/>
    <n v="0"/>
    <n v="0.96250000000000002"/>
    <n v="-0.96250000000000002"/>
    <n v="-1"/>
    <n v="0"/>
    <s v="NA"/>
    <n v="0"/>
    <x v="368"/>
    <n v="0"/>
    <n v="0.86625000000000008"/>
    <n v="-1.0106250000000001"/>
    <n v="9.6249999999999947E-2"/>
    <n v="4.8125000000000084E-2"/>
  </r>
  <r>
    <x v="5"/>
    <s v="fly to venice"/>
    <s v="Advanced"/>
    <s v="Unassigned"/>
    <s v="Unassigned"/>
    <s v="Position 5-10 Bid Strategy"/>
    <n v="0.51249999999999996"/>
    <n v="2"/>
    <n v="1.0249999999999999"/>
    <n v="0.51249999999999996"/>
    <n v="94"/>
    <n v="2.1276595744680899E-2"/>
    <n v="1.6797872340425499"/>
    <n v="0"/>
    <n v="0"/>
    <n v="0"/>
    <n v="1.0249999999999999"/>
    <n v="-1.0249999999999999"/>
    <n v="-1"/>
    <n v="0"/>
    <s v="NA"/>
    <n v="0"/>
    <x v="368"/>
    <n v="0"/>
    <n v="0.92249999999999999"/>
    <n v="-1.0762499999999999"/>
    <n v="0.10249999999999992"/>
    <n v="5.1250000000000018E-2"/>
  </r>
  <r>
    <x v="5"/>
    <s v="fly to geneva"/>
    <s v="Advanced"/>
    <s v="Unassigned"/>
    <s v="Unassigned"/>
    <s v="Position 5-10 Bid Strategy"/>
    <n v="0.51249999999999996"/>
    <n v="2"/>
    <n v="1.1000000000000001"/>
    <n v="0.55000000000000004"/>
    <n v="62"/>
    <n v="3.2258064516128997E-2"/>
    <n v="1.50322580645161"/>
    <n v="0"/>
    <n v="0"/>
    <n v="0"/>
    <n v="1.1000000000000001"/>
    <n v="-1.1000000000000001"/>
    <n v="-1"/>
    <n v="0"/>
    <s v="NA"/>
    <n v="0"/>
    <x v="368"/>
    <n v="0"/>
    <n v="0.9900000000000001"/>
    <n v="-1.1550000000000002"/>
    <n v="0.10999999999999999"/>
    <n v="5.500000000000016E-2"/>
  </r>
  <r>
    <x v="5"/>
    <s v="fly to lyon"/>
    <s v="Standard"/>
    <s v="Unassigned"/>
    <s v="Unassigned"/>
    <s v="Position 2-5 Bid Strategy"/>
    <n v="0.51249999999999996"/>
    <n v="1"/>
    <n v="1.25"/>
    <n v="1.25"/>
    <n v="36"/>
    <n v="2.7777777777777801E-2"/>
    <n v="2.1388888888888902"/>
    <n v="0"/>
    <n v="0"/>
    <n v="0"/>
    <n v="1.25"/>
    <n v="-1.25"/>
    <n v="-1"/>
    <n v="0"/>
    <s v="NA"/>
    <n v="0"/>
    <x v="368"/>
    <n v="0"/>
    <n v="1.125"/>
    <n v="-1.3125"/>
    <n v="0.125"/>
    <n v="6.25E-2"/>
  </r>
  <r>
    <x v="5"/>
    <s v="nuremberg cheap flight"/>
    <s v="Advanced"/>
    <s v="Unassigned"/>
    <s v="Unassigned"/>
    <s v="Position 5-10 Bid Strategy"/>
    <n v="0.51249999999999996"/>
    <n v="1"/>
    <n v="1.2625"/>
    <n v="1.2625"/>
    <n v="22"/>
    <n v="4.5454545454545504E-2"/>
    <n v="2.72272727272727"/>
    <n v="0"/>
    <n v="0"/>
    <n v="0"/>
    <n v="1.2625"/>
    <n v="-1.2625"/>
    <n v="-1"/>
    <n v="0"/>
    <s v="NA"/>
    <n v="0"/>
    <x v="368"/>
    <n v="0"/>
    <n v="1.13625"/>
    <n v="-1.3256250000000001"/>
    <n v="0.12624999999999997"/>
    <n v="6.3125000000000098E-2"/>
  </r>
  <r>
    <x v="5"/>
    <s v="air france schedule"/>
    <s v="Standard"/>
    <s v="Unassigned"/>
    <s v="Unassigned"/>
    <s v="Position 1-4 Bid Strategy"/>
    <n v="0.51249999999999996"/>
    <n v="4"/>
    <n v="1.675"/>
    <n v="0.41875000000000001"/>
    <n v="407"/>
    <n v="9.8280098280098312E-3"/>
    <n v="1.82407862407862"/>
    <n v="0"/>
    <n v="0"/>
    <n v="0"/>
    <n v="1.675"/>
    <n v="-1.675"/>
    <n v="-1"/>
    <n v="0"/>
    <s v="NA"/>
    <n v="0"/>
    <x v="368"/>
    <n v="0"/>
    <n v="1.5075000000000001"/>
    <n v="-1.75875"/>
    <n v="0.16749999999999998"/>
    <n v="8.3749999999999991E-2"/>
  </r>
  <r>
    <x v="5"/>
    <s v="fly to munich"/>
    <s v="Advanced"/>
    <s v="Unassigned"/>
    <s v="Unassigned"/>
    <s v="Position 5-10 Bid Strategy"/>
    <n v="0.51249999999999996"/>
    <n v="4"/>
    <n v="2.9249999999999998"/>
    <n v="0.73124999999999996"/>
    <n v="1365"/>
    <n v="2.93040293040293E-3"/>
    <n v="2.0709890109890101"/>
    <n v="0"/>
    <n v="0"/>
    <n v="0"/>
    <n v="2.9249999999999998"/>
    <n v="-2.9249999999999998"/>
    <n v="-1"/>
    <n v="0"/>
    <s v="NA"/>
    <n v="0"/>
    <x v="368"/>
    <n v="0"/>
    <n v="2.6324999999999998"/>
    <n v="-3.07125"/>
    <n v="0.29249999999999998"/>
    <n v="0.14625000000000021"/>
  </r>
  <r>
    <x v="5"/>
    <s v="berlin cheap ticket"/>
    <s v="Advanced"/>
    <s v="Unassigned"/>
    <s v="Unassigned"/>
    <s v="Position 5-10 Bid Strategy"/>
    <n v="0.51249999999999996"/>
    <n v="6"/>
    <n v="3.0874999500000002"/>
    <n v="0.51458332500000004"/>
    <n v="154"/>
    <n v="3.8961038961039002E-2"/>
    <n v="2.2525974025974"/>
    <n v="0"/>
    <n v="0"/>
    <n v="0"/>
    <n v="3.0874999500000002"/>
    <n v="-3.0874999500000002"/>
    <n v="-1"/>
    <n v="0"/>
    <s v="NA"/>
    <n v="0"/>
    <x v="368"/>
    <n v="0"/>
    <n v="2.7787499550000003"/>
    <n v="-3.2418749475000004"/>
    <n v="0.30874999499999989"/>
    <n v="0.15437499750000017"/>
  </r>
  <r>
    <x v="5"/>
    <s v="athens fly"/>
    <s v="Advanced"/>
    <s v="Unassigned"/>
    <s v="Unassigned"/>
    <s v="Position 5-10 Bid Strategy"/>
    <n v="0.51249999999999996"/>
    <n v="6"/>
    <n v="3.1124999999999998"/>
    <n v="0.51875000000000004"/>
    <n v="179"/>
    <n v="3.3519553072625698E-2"/>
    <n v="2.1977653631284899"/>
    <n v="0"/>
    <n v="0"/>
    <n v="0"/>
    <n v="3.1124999999999998"/>
    <n v="-3.1124999999999998"/>
    <n v="-1"/>
    <n v="0"/>
    <s v="NA"/>
    <n v="0"/>
    <x v="368"/>
    <n v="0"/>
    <n v="2.80125"/>
    <n v="-3.2681249999999999"/>
    <n v="0.3112499999999998"/>
    <n v="0.15562500000000012"/>
  </r>
  <r>
    <x v="5"/>
    <s v="air paris travel"/>
    <s v="Advanced"/>
    <s v="Unassigned"/>
    <s v="Unassigned"/>
    <s v="Position 2-5 Bid Strategy"/>
    <n v="0.51249999999999996"/>
    <n v="7"/>
    <n v="3.8249999375000003"/>
    <n v="0.54642856250000005"/>
    <n v="438"/>
    <n v="1.5981735159817399E-2"/>
    <n v="1.68424657534247"/>
    <n v="0"/>
    <n v="0"/>
    <n v="0"/>
    <n v="3.8249999375000003"/>
    <n v="-3.8249999375000003"/>
    <n v="-1"/>
    <n v="0"/>
    <s v="NA"/>
    <n v="0"/>
    <x v="368"/>
    <n v="0"/>
    <n v="3.4424999437500006"/>
    <n v="-4.0162499343750007"/>
    <n v="0.38249999374999977"/>
    <n v="0.19124999687500033"/>
  </r>
  <r>
    <x v="5"/>
    <s v="munich cheap ticket"/>
    <s v="Advanced"/>
    <s v="Unassigned"/>
    <s v="Unassigned"/>
    <s v="Position 5-10 Bid Strategy"/>
    <n v="0.51249999999999996"/>
    <n v="8"/>
    <n v="4.0125000000000002"/>
    <n v="0.50156250000000002"/>
    <n v="2320"/>
    <n v="3.4482758620689698E-3"/>
    <n v="2.7165086206896598"/>
    <n v="0"/>
    <n v="0"/>
    <n v="0"/>
    <n v="4.0125000000000002"/>
    <n v="-4.0125000000000002"/>
    <n v="-1"/>
    <n v="0"/>
    <s v="NA"/>
    <n v="0"/>
    <x v="368"/>
    <n v="0"/>
    <n v="3.6112500000000001"/>
    <n v="-4.2131250000000007"/>
    <n v="0.40125000000000011"/>
    <n v="0.2006250000000005"/>
  </r>
  <r>
    <x v="5"/>
    <s v="fly to barcelona"/>
    <s v="Advanced"/>
    <s v="Unassigned"/>
    <s v="Unassigned"/>
    <s v="Position 5-10 Bid Strategy"/>
    <n v="0.51249999999999996"/>
    <n v="13"/>
    <n v="7.2499999000000006"/>
    <n v="0.55769230000000003"/>
    <n v="155"/>
    <n v="8.3870967741935504E-2"/>
    <n v="1.61096774193548"/>
    <n v="0"/>
    <n v="0"/>
    <n v="0"/>
    <n v="7.2499999000000006"/>
    <n v="-7.2499999000000006"/>
    <n v="-1"/>
    <n v="0"/>
    <s v="NA"/>
    <n v="0"/>
    <x v="368"/>
    <n v="0"/>
    <n v="6.5249999100000009"/>
    <n v="-7.6124998950000009"/>
    <n v="0.72499998999999971"/>
    <n v="0.3624999950000003"/>
  </r>
  <r>
    <x v="5"/>
    <s v="discount airfare to rome"/>
    <s v="Advanced"/>
    <s v="Unassigned"/>
    <s v="Unassigned"/>
    <s v="Position 5-10 Bid Strategy"/>
    <n v="0.51249999999999996"/>
    <n v="11"/>
    <n v="8.4999998875000013"/>
    <n v="0.77272726250000012"/>
    <n v="243"/>
    <n v="4.52674897119342E-2"/>
    <n v="1.48847736625514"/>
    <n v="0"/>
    <n v="0"/>
    <n v="0"/>
    <n v="8.4999998875000013"/>
    <n v="-8.4999998875000013"/>
    <n v="-1"/>
    <n v="0"/>
    <s v="NA"/>
    <n v="0"/>
    <x v="368"/>
    <n v="0"/>
    <n v="7.6499998987500017"/>
    <n v="-8.9249998818750012"/>
    <n v="0.8499999887499996"/>
    <n v="0.4249999943749998"/>
  </r>
  <r>
    <x v="5"/>
    <s v="airfare milan"/>
    <s v="Advanced"/>
    <s v="Unassigned"/>
    <s v="Unassigned"/>
    <s v="Position 5-10 Bid Strategy"/>
    <n v="0.51249999999999996"/>
    <n v="12"/>
    <n v="9.087499949999998"/>
    <n v="0.75729166249999991"/>
    <n v="11712"/>
    <n v="1.02459016393443E-3"/>
    <n v="2.6084016393442599"/>
    <n v="0"/>
    <n v="0"/>
    <n v="0"/>
    <n v="9.087499949999998"/>
    <n v="-9.087499949999998"/>
    <n v="-1"/>
    <n v="0"/>
    <s v="NA"/>
    <n v="0"/>
    <x v="368"/>
    <n v="0"/>
    <n v="8.1787499549999989"/>
    <n v="-9.5418749474999984"/>
    <n v="0.90874999499999909"/>
    <n v="0.45437499750000043"/>
  </r>
  <r>
    <x v="5"/>
    <s v="cheap airfare to madrid"/>
    <s v="Advanced"/>
    <s v="Unassigned"/>
    <s v="Unassigned"/>
    <s v="Position 5-10 Bid Strategy"/>
    <n v="0.51249999999999996"/>
    <n v="34"/>
    <n v="21.387499825000003"/>
    <n v="0.62904411250000003"/>
    <n v="31725"/>
    <n v="1.0717100078802202E-3"/>
    <n v="1.1229251379038601"/>
    <n v="0"/>
    <n v="0"/>
    <n v="0"/>
    <n v="21.387499825000003"/>
    <n v="-21.387499825000003"/>
    <n v="-1"/>
    <n v="0"/>
    <s v="NA"/>
    <n v="0"/>
    <x v="368"/>
    <n v="0"/>
    <n v="19.248749842500004"/>
    <n v="-22.456874816250004"/>
    <n v="2.1387499824999985"/>
    <n v="1.069374991250001"/>
  </r>
  <r>
    <x v="5"/>
    <s v="cheap airfare to rome"/>
    <s v="Advanced"/>
    <s v="Unassigned"/>
    <s v="Unassigned"/>
    <s v="Position 5-10 Bid Strategy"/>
    <n v="0.51249999999999996"/>
    <n v="24"/>
    <n v="25.524999900000001"/>
    <n v="1.0635416625"/>
    <n v="800"/>
    <n v="0.03"/>
    <n v="1.4848749999999999"/>
    <n v="0"/>
    <n v="0"/>
    <n v="0"/>
    <n v="25.524999900000001"/>
    <n v="-25.524999900000001"/>
    <n v="-1"/>
    <n v="0"/>
    <s v="NA"/>
    <n v="0"/>
    <x v="368"/>
    <n v="0"/>
    <n v="22.97249991"/>
    <n v="-26.801249895000002"/>
    <n v="2.5524999900000012"/>
    <n v="1.2762499950000006"/>
  </r>
  <r>
    <x v="5"/>
    <s v="airfare to germany"/>
    <s v="Advanced"/>
    <s v="Unassigned"/>
    <s v="Unassigned"/>
    <s v="Position 5-10 Bid Strategy"/>
    <n v="0.51249999999999996"/>
    <n v="111"/>
    <n v="88.362499049999997"/>
    <n v="0.79605855000000003"/>
    <n v="1899"/>
    <n v="5.8451816745655603E-2"/>
    <n v="1.4053185887309101"/>
    <n v="0"/>
    <n v="0"/>
    <n v="0"/>
    <n v="88.362499049999997"/>
    <n v="-88.362499049999997"/>
    <n v="-1"/>
    <n v="0"/>
    <s v="NA"/>
    <n v="0"/>
    <x v="368"/>
    <n v="0"/>
    <n v="79.526249144999994"/>
    <n v="-92.780624002500005"/>
    <n v="8.8362499050000025"/>
    <n v="4.4181249525000084"/>
  </r>
  <r>
    <x v="5"/>
    <s v="flight to greece"/>
    <s v="Standard"/>
    <s v="Unassigned"/>
    <s v="Unassigned"/>
    <s v="Position 5-10 Bid Strategy"/>
    <n v="0.51249999999999996"/>
    <n v="168"/>
    <n v="117.79999979999999"/>
    <n v="0.70119047499999998"/>
    <n v="11984"/>
    <n v="1.4018691588785E-2"/>
    <n v="1.8480223631508701"/>
    <n v="0"/>
    <n v="0"/>
    <n v="0"/>
    <n v="117.79999979999999"/>
    <n v="-117.79999979999999"/>
    <n v="-1"/>
    <n v="0"/>
    <s v="NA"/>
    <n v="0"/>
    <x v="368"/>
    <n v="0"/>
    <n v="106.01999982"/>
    <n v="-123.68999979"/>
    <n v="11.779999979999999"/>
    <n v="5.8899999900000068"/>
  </r>
  <r>
    <x v="5"/>
    <s v="india cheap flight"/>
    <s v="Standard"/>
    <s v="Unassigned"/>
    <s v="Unassigned"/>
    <s v="Position 5-10 Bid Strategy"/>
    <n v="0.51249999999999996"/>
    <n v="257"/>
    <n v="187.12499923749999"/>
    <n v="0.7281128375"/>
    <n v="13691"/>
    <n v="1.8771455700825401E-2"/>
    <n v="2.48867869403258"/>
    <n v="0"/>
    <n v="0"/>
    <n v="0"/>
    <n v="187.12499923749999"/>
    <n v="-187.12499923749999"/>
    <n v="-1"/>
    <n v="0"/>
    <s v="NA"/>
    <n v="0"/>
    <x v="368"/>
    <n v="0"/>
    <n v="168.41249931375"/>
    <n v="-196.48124919937499"/>
    <n v="18.712499923749988"/>
    <n v="9.3562499618749939"/>
  </r>
  <r>
    <x v="3"/>
    <s v="travel to toulouse"/>
    <s v="Standard"/>
    <s v="Unassigned"/>
    <s v="Unassigned"/>
    <s v="Position 1-2 Target"/>
    <n v="0.52500000000000002"/>
    <n v="2"/>
    <n v="1.05"/>
    <n v="0.52500000000000002"/>
    <n v="324"/>
    <n v="6.17283950617284E-3"/>
    <n v="1.62067901234568"/>
    <n v="0"/>
    <n v="0"/>
    <n v="0"/>
    <n v="1.05"/>
    <n v="-1.05"/>
    <n v="-1"/>
    <n v="0"/>
    <s v="NA"/>
    <n v="0"/>
    <x v="368"/>
    <n v="0"/>
    <n v="0.94500000000000006"/>
    <n v="-1.1025"/>
    <n v="0.10499999999999998"/>
    <n v="5.2499999999999991E-2"/>
  </r>
  <r>
    <x v="3"/>
    <s v="plane ticket france"/>
    <s v="Standard"/>
    <s v="Unassigned"/>
    <s v="Unassigned"/>
    <s v="Position 1-2 Target"/>
    <n v="0.52500000000000002"/>
    <n v="23"/>
    <n v="12.999999912500002"/>
    <n v="0.56521738750000006"/>
    <n v="647"/>
    <n v="3.5548686244204E-2"/>
    <n v="1.88098918083462"/>
    <n v="0"/>
    <n v="0"/>
    <n v="0"/>
    <n v="12.999999912500002"/>
    <n v="-12.999999912500002"/>
    <n v="-1"/>
    <n v="0"/>
    <s v="NA"/>
    <n v="0"/>
    <x v="368"/>
    <n v="0"/>
    <n v="11.699999921250003"/>
    <n v="-13.649999908125002"/>
    <n v="1.2999999912499991"/>
    <n v="0.64999999562500044"/>
  </r>
  <r>
    <x v="5"/>
    <s v="air ticket price"/>
    <s v="Standard"/>
    <s v="Unassigned"/>
    <s v="Unassigned"/>
    <s v="Position 5-10 Bid Strategy"/>
    <n v="0.52500000000000002"/>
    <n v="10"/>
    <n v="4.8499999999999996"/>
    <n v="0.48499999999999999"/>
    <n v="3988"/>
    <n v="2.5075225677031101E-3"/>
    <n v="2.6430541624874602"/>
    <n v="0"/>
    <n v="0"/>
    <n v="0"/>
    <n v="4.8499999999999996"/>
    <n v="-4.8499999999999996"/>
    <n v="-1"/>
    <n v="0"/>
    <s v="NA"/>
    <n v="0"/>
    <x v="368"/>
    <n v="0"/>
    <n v="4.3650000000000002"/>
    <n v="-5.0925000000000002"/>
    <n v="0.48499999999999943"/>
    <n v="0.2425000000000006"/>
  </r>
  <r>
    <x v="5"/>
    <s v="cheapest airfare to london"/>
    <s v="Advanced"/>
    <s v="Unassigned"/>
    <s v="Unassigned"/>
    <s v="Position 5-10 Bid Strategy"/>
    <n v="0.52500000000000002"/>
    <n v="11"/>
    <n v="9.474999875"/>
    <n v="0.86136362499999997"/>
    <n v="87"/>
    <n v="0.126436781609195"/>
    <n v="2.1057471264367802"/>
    <n v="0"/>
    <n v="0"/>
    <n v="0"/>
    <n v="9.474999875"/>
    <n v="-9.474999875"/>
    <n v="-1"/>
    <n v="0"/>
    <s v="NA"/>
    <n v="0"/>
    <x v="368"/>
    <n v="0"/>
    <n v="8.5274998874999994"/>
    <n v="-9.9487498687500011"/>
    <n v="0.94749998750000053"/>
    <n v="0.47374999375000115"/>
  </r>
  <r>
    <x v="5"/>
    <s v="athens greece airfare"/>
    <s v="Advanced"/>
    <s v="Unassigned"/>
    <s v="Unassigned"/>
    <s v="Position 5-10 Bid Strategy"/>
    <n v="0.52500000000000002"/>
    <n v="17"/>
    <n v="9.7624998999999999"/>
    <n v="0.57426469999999996"/>
    <n v="237"/>
    <n v="7.1729957805907199E-2"/>
    <n v="2.4375527426160302"/>
    <n v="0"/>
    <n v="0"/>
    <n v="0"/>
    <n v="9.7624998999999999"/>
    <n v="-9.7624998999999999"/>
    <n v="-1"/>
    <n v="0"/>
    <s v="NA"/>
    <n v="0"/>
    <x v="368"/>
    <n v="0"/>
    <n v="8.7862499100000004"/>
    <n v="-10.250624895"/>
    <n v="0.97624998999999946"/>
    <n v="0.48812499499999973"/>
  </r>
  <r>
    <x v="5"/>
    <s v="airline booking"/>
    <s v="Standard"/>
    <s v="Unassigned"/>
    <s v="Unassigned"/>
    <s v="Position 5-10 Bid Strategy"/>
    <n v="0.52500000000000002"/>
    <n v="15"/>
    <n v="10.425000000000001"/>
    <n v="0.69499999999999995"/>
    <n v="3199"/>
    <n v="4.6889653016567697E-3"/>
    <n v="3.8748358862144401"/>
    <n v="0"/>
    <n v="0"/>
    <n v="0"/>
    <n v="10.425000000000001"/>
    <n v="-10.425000000000001"/>
    <n v="-1"/>
    <n v="0"/>
    <s v="NA"/>
    <n v="0"/>
    <x v="368"/>
    <n v="0"/>
    <n v="9.3825000000000003"/>
    <n v="-10.946250000000001"/>
    <n v="1.0425000000000004"/>
    <n v="0.52125000000000021"/>
  </r>
  <r>
    <x v="5"/>
    <s v="airfare to frankfurt"/>
    <s v="Advanced"/>
    <s v="Unassigned"/>
    <s v="Unassigned"/>
    <s v="Position 5-10 Bid Strategy"/>
    <n v="0.52500000000000002"/>
    <n v="16"/>
    <n v="14.025"/>
    <n v="0.87656250000000002"/>
    <n v="292"/>
    <n v="5.4794520547945202E-2"/>
    <n v="1.53664383561644"/>
    <n v="0"/>
    <n v="0"/>
    <n v="0"/>
    <n v="14.025"/>
    <n v="-14.025"/>
    <n v="-1"/>
    <n v="0"/>
    <s v="NA"/>
    <n v="0"/>
    <x v="368"/>
    <n v="0"/>
    <n v="12.6225"/>
    <n v="-14.72625"/>
    <n v="1.4024999999999999"/>
    <n v="0.70124999999999993"/>
  </r>
  <r>
    <x v="5"/>
    <s v="paris airfare"/>
    <s v="Standard"/>
    <s v="Unassigned"/>
    <s v="Unassigned"/>
    <s v="Position 2-5 Bid Strategy"/>
    <n v="0.52500000000000002"/>
    <n v="52"/>
    <n v="51.212499649999998"/>
    <n v="0.98485576249999995"/>
    <n v="7766"/>
    <n v="6.6958537213494696E-3"/>
    <n v="1.3724311099665201"/>
    <n v="0"/>
    <n v="0"/>
    <n v="0"/>
    <n v="51.212499649999998"/>
    <n v="-51.212499649999998"/>
    <n v="-1"/>
    <n v="0"/>
    <s v="NA"/>
    <n v="0"/>
    <x v="368"/>
    <n v="0"/>
    <n v="46.091249685000001"/>
    <n v="-53.7731246325"/>
    <n v="5.121249964999997"/>
    <n v="2.560624982500002"/>
  </r>
  <r>
    <x v="5"/>
    <s v="flight to paris france"/>
    <s v="Standard"/>
    <s v="Unassigned"/>
    <s v="Unassigned"/>
    <s v="Position 2-5 Bid Strategy"/>
    <n v="0.52500000000000002"/>
    <n v="71"/>
    <n v="76.649999837500005"/>
    <n v="1.0795774625000001"/>
    <n v="781"/>
    <n v="9.0909090909090898E-2"/>
    <n v="2.8145966709347001"/>
    <n v="0"/>
    <n v="0"/>
    <n v="0"/>
    <n v="76.649999837500005"/>
    <n v="-76.649999837500005"/>
    <n v="-1"/>
    <n v="0"/>
    <s v="NA"/>
    <n v="0"/>
    <x v="368"/>
    <n v="0"/>
    <n v="68.984999853750011"/>
    <n v="-80.482499829375001"/>
    <n v="7.6649999837499934"/>
    <n v="3.8324999918749967"/>
  </r>
  <r>
    <x v="3"/>
    <s v="lorient flight"/>
    <s v="Standard"/>
    <s v="Unassigned"/>
    <s v="Unassigned"/>
    <s v="Position 1-2 Target"/>
    <n v="0.53749999999999998"/>
    <n v="7"/>
    <n v="3.0499999250000003"/>
    <n v="0.43571427500000004"/>
    <n v="217"/>
    <n v="3.2258064516128997E-2"/>
    <n v="1.82672811059908"/>
    <n v="0"/>
    <n v="0"/>
    <n v="0"/>
    <n v="3.0499999250000003"/>
    <n v="-3.0499999250000003"/>
    <n v="-1"/>
    <n v="0"/>
    <s v="NA"/>
    <n v="0"/>
    <x v="368"/>
    <n v="0"/>
    <n v="2.7449999325000003"/>
    <n v="-3.2024999212500003"/>
    <n v="0.30499999249999998"/>
    <n v="0.15249999624999999"/>
  </r>
  <r>
    <x v="3"/>
    <s v="france airline"/>
    <s v="Advanced"/>
    <s v="Unassigned"/>
    <s v="Unassigned"/>
    <s v="Position 1-2 Target"/>
    <n v="0.53749999999999998"/>
    <n v="213"/>
    <n v="126.54999884999999"/>
    <n v="0.59413145000000001"/>
    <n v="5228"/>
    <n v="4.0742157612853901E-2"/>
    <n v="2.3541315990818701"/>
    <n v="0"/>
    <n v="0"/>
    <n v="0"/>
    <n v="126.54999884999999"/>
    <n v="-126.54999884999999"/>
    <n v="-1"/>
    <n v="0"/>
    <s v="NA"/>
    <n v="0"/>
    <x v="368"/>
    <n v="0"/>
    <n v="113.894998965"/>
    <n v="-132.87749879250001"/>
    <n v="12.654999884999995"/>
    <n v="6.3274999425000118"/>
  </r>
  <r>
    <x v="5"/>
    <s v="air travel bargain"/>
    <s v="Standard"/>
    <s v="Unassigned"/>
    <s v="Unassigned"/>
    <s v="Position 5-10 Bid Strategy"/>
    <n v="0.53749999999999998"/>
    <n v="3"/>
    <n v="2.3499999750000002"/>
    <n v="0.78333332500000008"/>
    <n v="848"/>
    <n v="3.5377358490565995E-3"/>
    <n v="3.2824292452830202"/>
    <n v="0"/>
    <n v="0"/>
    <n v="0"/>
    <n v="2.3499999750000002"/>
    <n v="-2.3499999750000002"/>
    <n v="-1"/>
    <n v="0"/>
    <s v="NA"/>
    <n v="0"/>
    <x v="368"/>
    <n v="0"/>
    <n v="2.1149999775000001"/>
    <n v="-2.4674999737500003"/>
    <n v="0.23499999750000011"/>
    <n v="0.11749999875000006"/>
  </r>
  <r>
    <x v="5"/>
    <s v="fly prague"/>
    <s v="Advanced"/>
    <s v="Unassigned"/>
    <s v="Unassigned"/>
    <s v="Position 5-10 Bid Strategy"/>
    <n v="0.53749999999999998"/>
    <n v="5"/>
    <n v="2.8"/>
    <n v="0.56000000000000005"/>
    <n v="154"/>
    <n v="3.2467532467532499E-2"/>
    <n v="2.1090909090909098"/>
    <n v="0"/>
    <n v="0"/>
    <n v="0"/>
    <n v="2.8"/>
    <n v="-2.8"/>
    <n v="-1"/>
    <n v="0"/>
    <s v="NA"/>
    <n v="0"/>
    <x v="368"/>
    <n v="0"/>
    <n v="2.52"/>
    <n v="-2.94"/>
    <n v="0.2799999999999998"/>
    <n v="0.14000000000000012"/>
  </r>
  <r>
    <x v="5"/>
    <s v="air travel site"/>
    <s v="Standard"/>
    <s v="Unassigned"/>
    <s v="Unassigned"/>
    <s v="Position 5-10 Bid Strategy"/>
    <n v="0.53749999999999998"/>
    <n v="6"/>
    <n v="9.9"/>
    <n v="1.65"/>
    <n v="764"/>
    <n v="7.8534031413612596E-3"/>
    <n v="3.53861256544503"/>
    <n v="0"/>
    <n v="0"/>
    <n v="0"/>
    <n v="9.9"/>
    <n v="-9.9"/>
    <n v="-1"/>
    <n v="0"/>
    <s v="NA"/>
    <n v="0"/>
    <x v="368"/>
    <n v="0"/>
    <n v="8.91"/>
    <n v="-10.395000000000001"/>
    <n v="0.99000000000000021"/>
    <n v="0.49500000000000099"/>
  </r>
  <r>
    <x v="5"/>
    <s v="airfare cheap discount"/>
    <s v="Standard"/>
    <s v="Unassigned"/>
    <s v="Unassigned"/>
    <s v="Position 5-10 Bid Strategy"/>
    <n v="0.53749999999999998"/>
    <n v="43"/>
    <n v="25.562499712499999"/>
    <n v="0.59447673749999996"/>
    <n v="7162"/>
    <n v="6.0039095224797504E-3"/>
    <n v="4.1332169784976296"/>
    <n v="0"/>
    <n v="0"/>
    <n v="0"/>
    <n v="25.562499712499999"/>
    <n v="-25.562499712499999"/>
    <n v="-1"/>
    <n v="0"/>
    <s v="NA"/>
    <n v="0"/>
    <x v="368"/>
    <n v="0"/>
    <n v="23.006249741249999"/>
    <n v="-26.840624698125001"/>
    <n v="2.5562499712500006"/>
    <n v="1.2781249856250021"/>
  </r>
  <r>
    <x v="3"/>
    <s v="marseille airline ticket"/>
    <s v="Standard"/>
    <s v="Unassigned"/>
    <s v="Unassigned"/>
    <s v="Position 1-2 Target"/>
    <n v="0.55000000000000004"/>
    <n v="1"/>
    <n v="0.57499999999999996"/>
    <n v="0.57499999999999996"/>
    <n v="669"/>
    <n v="1.49476831091181E-3"/>
    <n v="1.90986547085202"/>
    <n v="0"/>
    <n v="0"/>
    <n v="0"/>
    <n v="0.57499999999999996"/>
    <n v="-0.57499999999999996"/>
    <n v="-1"/>
    <n v="0"/>
    <s v="NA"/>
    <n v="0"/>
    <x v="368"/>
    <n v="0"/>
    <n v="0.51749999999999996"/>
    <n v="-0.60375000000000001"/>
    <n v="5.7499999999999996E-2"/>
    <n v="2.8750000000000053E-2"/>
  </r>
  <r>
    <x v="3"/>
    <s v="cheap montpellier flight"/>
    <s v="Standard"/>
    <s v="Unassigned"/>
    <s v="Unassigned"/>
    <s v="Position 1-2 Target"/>
    <n v="0.55000000000000004"/>
    <n v="3"/>
    <n v="1.674999975"/>
    <n v="0.55833332499999999"/>
    <n v="108"/>
    <n v="2.7777777777777801E-2"/>
    <n v="1.86574074074074"/>
    <n v="0"/>
    <n v="0"/>
    <n v="0"/>
    <n v="1.674999975"/>
    <n v="-1.674999975"/>
    <n v="-1"/>
    <n v="0"/>
    <s v="NA"/>
    <n v="0"/>
    <x v="368"/>
    <n v="0"/>
    <n v="1.5074999775"/>
    <n v="-1.7587499737500001"/>
    <n v="0.1674999975"/>
    <n v="8.374999875000011E-2"/>
  </r>
  <r>
    <x v="3"/>
    <s v="air france business travel"/>
    <s v="Advanced"/>
    <s v="Unassigned"/>
    <s v="Unassigned"/>
    <s v="Position 1-2 Target"/>
    <n v="0.55000000000000004"/>
    <n v="10"/>
    <n v="6.55"/>
    <n v="0.65500000000000003"/>
    <n v="1025"/>
    <n v="9.7560975609756115E-3"/>
    <n v="1.84829268292683"/>
    <n v="0"/>
    <n v="0"/>
    <n v="0"/>
    <n v="6.55"/>
    <n v="-6.55"/>
    <n v="-1"/>
    <n v="0"/>
    <s v="NA"/>
    <n v="0"/>
    <x v="368"/>
    <n v="0"/>
    <n v="5.8949999999999996"/>
    <n v="-6.8775000000000004"/>
    <n v="0.65500000000000025"/>
    <n v="0.32750000000000057"/>
  </r>
  <r>
    <x v="5"/>
    <s v="atlanta to frankfurt"/>
    <s v="Advanced"/>
    <s v="Unassigned"/>
    <s v="Unassigned"/>
    <s v="Position 5-10 Bid Strategy"/>
    <n v="0.55000000000000004"/>
    <n v="2"/>
    <n v="0.63749999999999996"/>
    <n v="0.31874999999999998"/>
    <n v="23"/>
    <n v="8.6956521739130391E-2"/>
    <n v="1.5652173913043499"/>
    <n v="0"/>
    <n v="0"/>
    <n v="0"/>
    <n v="0.63749999999999996"/>
    <n v="-0.63749999999999996"/>
    <n v="-1"/>
    <n v="0"/>
    <s v="NA"/>
    <n v="0"/>
    <x v="368"/>
    <n v="0"/>
    <n v="0.57374999999999998"/>
    <n v="-0.66937499999999994"/>
    <n v="6.3749999999999973E-2"/>
    <n v="3.1874999999999987E-2"/>
  </r>
  <r>
    <x v="5"/>
    <s v="flight to britain"/>
    <s v="Advanced"/>
    <s v="Unassigned"/>
    <s v="Unassigned"/>
    <s v="Position 5-10 Bid Strategy"/>
    <n v="0.55000000000000004"/>
    <n v="2"/>
    <n v="0.8125"/>
    <n v="0.40625"/>
    <n v="105"/>
    <n v="1.9047619047619001E-2"/>
    <n v="1.74571428571429"/>
    <n v="0"/>
    <n v="0"/>
    <n v="0"/>
    <n v="0.8125"/>
    <n v="-0.8125"/>
    <n v="-1"/>
    <n v="0"/>
    <s v="NA"/>
    <n v="0"/>
    <x v="368"/>
    <n v="0"/>
    <n v="0.73125000000000007"/>
    <n v="-0.85312500000000002"/>
    <n v="8.1249999999999933E-2"/>
    <n v="4.0625000000000022E-2"/>
  </r>
  <r>
    <x v="5"/>
    <s v="atlanta to rome"/>
    <s v="Advanced"/>
    <s v="Unassigned"/>
    <s v="Unassigned"/>
    <s v="Position 5-10 Bid Strategy"/>
    <n v="0.55000000000000004"/>
    <n v="2"/>
    <n v="1"/>
    <n v="0.5"/>
    <n v="415"/>
    <n v="4.8192771084337406E-3"/>
    <n v="7.0604819277108399"/>
    <n v="0"/>
    <n v="0"/>
    <n v="0"/>
    <n v="1"/>
    <n v="-1"/>
    <n v="-1"/>
    <n v="0"/>
    <s v="NA"/>
    <n v="0"/>
    <x v="368"/>
    <n v="0"/>
    <n v="0.9"/>
    <n v="-1.05"/>
    <n v="9.9999999999999978E-2"/>
    <n v="5.0000000000000044E-2"/>
  </r>
  <r>
    <x v="5"/>
    <s v="chicago to rome"/>
    <s v="Advanced"/>
    <s v="Unassigned"/>
    <s v="Unassigned"/>
    <s v="Position 5-10 Bid Strategy"/>
    <n v="0.55000000000000004"/>
    <n v="3"/>
    <n v="1.487499975"/>
    <n v="0.49583332499999999"/>
    <n v="181"/>
    <n v="1.6574585635359101E-2"/>
    <n v="2.8552486187845298"/>
    <n v="0"/>
    <n v="0"/>
    <n v="0"/>
    <n v="1.487499975"/>
    <n v="-1.487499975"/>
    <n v="-1"/>
    <n v="0"/>
    <s v="NA"/>
    <n v="0"/>
    <x v="368"/>
    <n v="0"/>
    <n v="1.3387499775"/>
    <n v="-1.56187497375"/>
    <n v="0.14874999749999995"/>
    <n v="7.4374998749999977E-2"/>
  </r>
  <r>
    <x v="5"/>
    <s v="flight italy naples"/>
    <s v="Advanced"/>
    <s v="Unassigned"/>
    <s v="Unassigned"/>
    <s v="Position 5-10 Bid Strategy"/>
    <n v="0.55000000000000004"/>
    <n v="17"/>
    <n v="10.487499962499999"/>
    <n v="0.61691176250000002"/>
    <n v="320"/>
    <n v="5.3124999999999999E-2"/>
    <n v="2.1534374999999999"/>
    <n v="0"/>
    <n v="0"/>
    <n v="0"/>
    <n v="10.487499962499999"/>
    <n v="-10.487499962499999"/>
    <n v="-1"/>
    <n v="0"/>
    <s v="NA"/>
    <n v="0"/>
    <x v="368"/>
    <n v="0"/>
    <n v="9.4387499662500005"/>
    <n v="-11.011874960625001"/>
    <n v="1.0487499962499989"/>
    <n v="0.52437499812500121"/>
  </r>
  <r>
    <x v="5"/>
    <s v="discounted international airfare"/>
    <s v="Standard"/>
    <s v="Unassigned"/>
    <s v="Unassigned"/>
    <s v="Position 5-10 Bid Strategy"/>
    <n v="0.55000000000000004"/>
    <n v="11"/>
    <n v="13.462499874999999"/>
    <n v="1.2238636249999999"/>
    <n v="383"/>
    <n v="2.8720626631853801E-2"/>
    <n v="2.2234986945169699"/>
    <n v="0"/>
    <n v="0"/>
    <n v="0"/>
    <n v="13.462499874999999"/>
    <n v="-13.462499874999999"/>
    <n v="-1"/>
    <n v="0"/>
    <s v="NA"/>
    <n v="0"/>
    <x v="368"/>
    <n v="0"/>
    <n v="12.116249887499999"/>
    <n v="-14.13562486875"/>
    <n v="1.3462499875000002"/>
    <n v="0.67312499375000101"/>
  </r>
  <r>
    <x v="5"/>
    <s v="air flight ticket"/>
    <s v="Standard"/>
    <s v="Unassigned"/>
    <s v="Unassigned"/>
    <s v="Position 5-10 Bid Strategy"/>
    <n v="0.55000000000000004"/>
    <n v="23"/>
    <n v="19.8999999125"/>
    <n v="0.86521738749999999"/>
    <n v="2574"/>
    <n v="8.9355089355089394E-3"/>
    <n v="3.3967754467754498"/>
    <n v="0"/>
    <n v="0"/>
    <n v="0"/>
    <n v="19.8999999125"/>
    <n v="-19.8999999125"/>
    <n v="-1"/>
    <n v="0"/>
    <s v="NA"/>
    <n v="0"/>
    <x v="368"/>
    <n v="0"/>
    <n v="17.909999921250002"/>
    <n v="-20.894999908125001"/>
    <n v="1.9899999912499986"/>
    <n v="0.99499999562500108"/>
  </r>
  <r>
    <x v="5"/>
    <s v="hanover cheap flight"/>
    <s v="Advanced"/>
    <s v="Unassigned"/>
    <s v="Unassigned"/>
    <s v="Position 5-10 Bid Strategy"/>
    <n v="0.5625"/>
    <n v="2"/>
    <n v="1.075"/>
    <n v="0.53749999999999998"/>
    <n v="44"/>
    <n v="4.5454545454545504E-2"/>
    <n v="1.7250000000000001"/>
    <n v="0"/>
    <n v="0"/>
    <n v="0"/>
    <n v="1.075"/>
    <n v="-1.075"/>
    <n v="-1"/>
    <n v="0"/>
    <s v="NA"/>
    <n v="0"/>
    <x v="368"/>
    <n v="0"/>
    <n v="0.96750000000000003"/>
    <n v="-1.1287499999999999"/>
    <n v="0.10749999999999993"/>
    <n v="5.3749999999999964E-2"/>
  </r>
  <r>
    <x v="5"/>
    <s v="flight to valencia spain"/>
    <s v="Advanced"/>
    <s v="Unassigned"/>
    <s v="Unassigned"/>
    <s v="Position 5-10 Bid Strategy"/>
    <n v="0.5625"/>
    <n v="2"/>
    <n v="1.125"/>
    <n v="0.5625"/>
    <n v="90"/>
    <n v="2.2222222222222202E-2"/>
    <n v="1.7433333333333301"/>
    <n v="0"/>
    <n v="0"/>
    <n v="0"/>
    <n v="1.125"/>
    <n v="-1.125"/>
    <n v="-1"/>
    <n v="0"/>
    <s v="NA"/>
    <n v="0"/>
    <x v="368"/>
    <n v="0"/>
    <n v="1.0125"/>
    <n v="-1.1812500000000001"/>
    <n v="0.11250000000000004"/>
    <n v="5.6250000000000133E-2"/>
  </r>
  <r>
    <x v="5"/>
    <s v="chicago to london"/>
    <s v="Advanced"/>
    <s v="Unassigned"/>
    <s v="Unassigned"/>
    <s v="Position 5-10 Bid Strategy"/>
    <n v="0.5625"/>
    <n v="5"/>
    <n v="2.875"/>
    <n v="0.57499999999999996"/>
    <n v="161"/>
    <n v="3.1055900621118002E-2"/>
    <n v="3.5583850931677001"/>
    <n v="0"/>
    <n v="0"/>
    <n v="0"/>
    <n v="2.875"/>
    <n v="-2.875"/>
    <n v="-1"/>
    <n v="0"/>
    <s v="NA"/>
    <n v="0"/>
    <x v="368"/>
    <n v="0"/>
    <n v="2.5874999999999999"/>
    <n v="-3.0187500000000003"/>
    <n v="0.28750000000000009"/>
    <n v="0.14375000000000027"/>
  </r>
  <r>
    <x v="5"/>
    <s v="airfare cheap rate"/>
    <s v="Standard"/>
    <s v="Unassigned"/>
    <s v="Unassigned"/>
    <s v="Position 5-10 Bid Strategy"/>
    <n v="0.5625"/>
    <n v="3"/>
    <n v="2.9749999874999995"/>
    <n v="0.99166666249999991"/>
    <n v="462"/>
    <n v="6.4935064935064905E-3"/>
    <n v="2.6145021645021602"/>
    <n v="0"/>
    <n v="0"/>
    <n v="0"/>
    <n v="2.9749999874999995"/>
    <n v="-2.9749999874999995"/>
    <n v="-1"/>
    <n v="0"/>
    <s v="NA"/>
    <n v="0"/>
    <x v="368"/>
    <n v="0"/>
    <n v="2.6774999887499997"/>
    <n v="-3.1237499868749996"/>
    <n v="0.29749999874999977"/>
    <n v="0.14874999937500011"/>
  </r>
  <r>
    <x v="5"/>
    <s v="airplane france ticket"/>
    <s v="Standard"/>
    <s v="Unassigned"/>
    <s v="Unassigned"/>
    <s v="Position 1-4 Bid Strategy"/>
    <n v="0.5625"/>
    <n v="6"/>
    <n v="3.0874999500000002"/>
    <n v="0.51458332500000004"/>
    <n v="88"/>
    <n v="6.8181818181818205E-2"/>
    <n v="2.8204545454545502"/>
    <n v="0"/>
    <n v="0"/>
    <n v="0"/>
    <n v="3.0874999500000002"/>
    <n v="-3.0874999500000002"/>
    <n v="-1"/>
    <n v="0"/>
    <s v="NA"/>
    <n v="0"/>
    <x v="368"/>
    <n v="0"/>
    <n v="2.7787499550000003"/>
    <n v="-3.2418749475000004"/>
    <n v="0.30874999499999989"/>
    <n v="0.15437499750000017"/>
  </r>
  <r>
    <x v="5"/>
    <s v="air fare cheap"/>
    <s v="Standard"/>
    <s v="Unassigned"/>
    <s v="Unassigned"/>
    <s v="Position 5-10 Bid Strategy"/>
    <n v="0.5625"/>
    <n v="9"/>
    <n v="6.4874999249999998"/>
    <n v="0.72083332499999997"/>
    <n v="1974"/>
    <n v="4.5592705167173207E-3"/>
    <n v="2.27608915906788"/>
    <n v="0"/>
    <n v="0"/>
    <n v="0"/>
    <n v="6.4874999249999998"/>
    <n v="-6.4874999249999998"/>
    <n v="-1"/>
    <n v="0"/>
    <s v="NA"/>
    <n v="0"/>
    <x v="368"/>
    <n v="0"/>
    <n v="5.8387499324999999"/>
    <n v="-6.8118749212500003"/>
    <n v="0.64874999249999998"/>
    <n v="0.32437499625000044"/>
  </r>
  <r>
    <x v="5"/>
    <s v="discount paris airfare"/>
    <s v="Standard"/>
    <s v="Unassigned"/>
    <s v="Unassigned"/>
    <s v="Position 2-5 Bid Strategy"/>
    <n v="0.5625"/>
    <n v="13"/>
    <n v="10.637499925"/>
    <n v="0.81826922499999999"/>
    <n v="581"/>
    <n v="2.2375215146299497E-2"/>
    <n v="3.2247848537005201"/>
    <n v="0"/>
    <n v="0"/>
    <n v="0"/>
    <n v="10.637499925"/>
    <n v="-10.637499925"/>
    <n v="-1"/>
    <n v="0"/>
    <s v="NA"/>
    <n v="0"/>
    <x v="368"/>
    <n v="0"/>
    <n v="9.5737499325000002"/>
    <n v="-11.16937492125"/>
    <n v="1.0637499925"/>
    <n v="0.53187499625000001"/>
  </r>
  <r>
    <x v="3"/>
    <s v="paris travel information"/>
    <s v="Advanced"/>
    <s v="Unassigned"/>
    <s v="Unassigned"/>
    <s v="Position 1-2 Target"/>
    <n v="0.57499999999999996"/>
    <n v="2"/>
    <n v="1.55"/>
    <n v="0.77500000000000002"/>
    <n v="2661"/>
    <n v="7.5159714393085303E-4"/>
    <n v="1.2690341976700501"/>
    <n v="0"/>
    <n v="0"/>
    <n v="0"/>
    <n v="1.55"/>
    <n v="-1.55"/>
    <n v="-1"/>
    <n v="0"/>
    <s v="NA"/>
    <n v="0"/>
    <x v="368"/>
    <n v="0"/>
    <n v="1.395"/>
    <n v="-1.6275000000000002"/>
    <n v="0.15500000000000003"/>
    <n v="7.7500000000000124E-2"/>
  </r>
  <r>
    <x v="3"/>
    <s v="cheap nice airfare"/>
    <s v="Advanced"/>
    <s v="Unassigned"/>
    <s v="Unassigned"/>
    <s v="Position 1-2 Target"/>
    <n v="0.57499999999999996"/>
    <n v="6"/>
    <n v="2.612499975"/>
    <n v="0.4354166625"/>
    <n v="14936"/>
    <n v="4.0171397964649196E-4"/>
    <n v="2.5406467595072302"/>
    <n v="0"/>
    <n v="0"/>
    <n v="0"/>
    <n v="2.612499975"/>
    <n v="-2.612499975"/>
    <n v="-1"/>
    <n v="0"/>
    <s v="NA"/>
    <n v="0"/>
    <x v="368"/>
    <n v="0"/>
    <n v="2.3512499775000002"/>
    <n v="-2.7431249737500001"/>
    <n v="0.26124999749999978"/>
    <n v="0.13062499875000011"/>
  </r>
  <r>
    <x v="3"/>
    <s v="ajaccio flight"/>
    <s v="Standard"/>
    <s v="Unassigned"/>
    <s v="Unassigned"/>
    <s v="Position 1-2 Target"/>
    <n v="0.57499999999999996"/>
    <n v="8"/>
    <n v="2.8875000000000002"/>
    <n v="0.36093750000000002"/>
    <n v="616"/>
    <n v="1.2987012987013E-2"/>
    <n v="2.02987012987013"/>
    <n v="0"/>
    <n v="0"/>
    <n v="0"/>
    <n v="2.8875000000000002"/>
    <n v="-2.8875000000000002"/>
    <n v="-1"/>
    <n v="0"/>
    <s v="NA"/>
    <n v="0"/>
    <x v="368"/>
    <n v="0"/>
    <n v="2.5987500000000003"/>
    <n v="-3.0318750000000003"/>
    <n v="0.28874999999999984"/>
    <n v="0.14437500000000014"/>
  </r>
  <r>
    <x v="3"/>
    <s v="cheap flight to marseille"/>
    <s v="Standard"/>
    <s v="Unassigned"/>
    <s v="Unassigned"/>
    <s v="Position 1-2 Target"/>
    <n v="0.57499999999999996"/>
    <n v="7"/>
    <n v="4.2374999624999994"/>
    <n v="0.60535713749999998"/>
    <n v="1067"/>
    <n v="6.5604498594189296E-3"/>
    <n v="2.1020618556701001"/>
    <n v="0"/>
    <n v="0"/>
    <n v="0"/>
    <n v="4.2374999624999994"/>
    <n v="-4.2374999624999994"/>
    <n v="-1"/>
    <n v="0"/>
    <s v="NA"/>
    <n v="0"/>
    <x v="368"/>
    <n v="0"/>
    <n v="3.8137499662499996"/>
    <n v="-4.4493749606249997"/>
    <n v="0.42374999624999976"/>
    <n v="0.21187499812500032"/>
  </r>
  <r>
    <x v="3"/>
    <s v="cheap flight to lyon"/>
    <s v="Advanced"/>
    <s v="Unassigned"/>
    <s v="Unassigned"/>
    <s v="Position 1-2 Target"/>
    <n v="0.57499999999999996"/>
    <n v="9"/>
    <n v="5.6999999250000002"/>
    <n v="0.63333332500000006"/>
    <n v="478"/>
    <n v="1.8828451882845199E-2"/>
    <n v="2.0882845188284498"/>
    <n v="0"/>
    <n v="0"/>
    <n v="0"/>
    <n v="5.6999999250000002"/>
    <n v="-5.6999999250000002"/>
    <n v="-1"/>
    <n v="0"/>
    <s v="NA"/>
    <n v="0"/>
    <x v="368"/>
    <n v="0"/>
    <n v="5.1299999325000005"/>
    <n v="-5.98499992125"/>
    <n v="0.56999999249999966"/>
    <n v="0.28499999624999983"/>
  </r>
  <r>
    <x v="3"/>
    <s v="flight to perpignan"/>
    <s v="Standard"/>
    <s v="Unassigned"/>
    <s v="Unassigned"/>
    <s v="Position 1-2 Target"/>
    <n v="0.57499999999999996"/>
    <n v="11"/>
    <n v="6.1875"/>
    <n v="0.5625"/>
    <n v="482"/>
    <n v="2.2821576763485497E-2"/>
    <n v="1.6049792531120299"/>
    <n v="0"/>
    <n v="0"/>
    <n v="0"/>
    <n v="6.1875"/>
    <n v="-6.1875"/>
    <n v="-1"/>
    <n v="0"/>
    <s v="NA"/>
    <n v="0"/>
    <x v="368"/>
    <n v="0"/>
    <n v="5.5687500000000005"/>
    <n v="-6.4968750000000002"/>
    <n v="0.61874999999999947"/>
    <n v="0.30937500000000018"/>
  </r>
  <r>
    <x v="3"/>
    <s v="paris airfare deal"/>
    <s v="Advanced"/>
    <s v="Unassigned"/>
    <s v="Unassigned"/>
    <s v="Position 1-2 Target"/>
    <n v="0.57499999999999996"/>
    <n v="11"/>
    <n v="8.9375"/>
    <n v="0.8125"/>
    <n v="8617"/>
    <n v="1.2765463618428703E-3"/>
    <n v="2.6575026111175601"/>
    <n v="0"/>
    <n v="0"/>
    <n v="0"/>
    <n v="8.9375"/>
    <n v="-8.9375"/>
    <n v="-1"/>
    <n v="0"/>
    <s v="NA"/>
    <n v="0"/>
    <x v="368"/>
    <n v="0"/>
    <n v="8.0437500000000011"/>
    <n v="-9.3843750000000004"/>
    <n v="0.89374999999999893"/>
    <n v="0.44687500000000036"/>
  </r>
  <r>
    <x v="3"/>
    <s v="flight to nimes"/>
    <s v="Standard"/>
    <s v="Unassigned"/>
    <s v="Unassigned"/>
    <s v="Position 1-2 Target"/>
    <n v="0.57499999999999996"/>
    <n v="16"/>
    <n v="10.074999999999999"/>
    <n v="0.62968749999999996"/>
    <n v="548"/>
    <n v="2.9197080291970798E-2"/>
    <n v="1.6529197080292"/>
    <n v="0"/>
    <n v="0"/>
    <n v="0"/>
    <n v="10.074999999999999"/>
    <n v="-10.074999999999999"/>
    <n v="-1"/>
    <n v="0"/>
    <s v="NA"/>
    <n v="0"/>
    <x v="368"/>
    <n v="0"/>
    <n v="9.067499999999999"/>
    <n v="-10.578749999999999"/>
    <n v="1.0075000000000003"/>
    <n v="0.50375000000000014"/>
  </r>
  <r>
    <x v="5"/>
    <s v="air travel reservation"/>
    <s v="Standard"/>
    <s v="Unassigned"/>
    <s v="Unassigned"/>
    <s v="Position 5-10 Bid Strategy"/>
    <n v="0.57499999999999996"/>
    <n v="1"/>
    <n v="0.41249999999999998"/>
    <n v="0.41249999999999998"/>
    <n v="944"/>
    <n v="1.0593220338983101E-3"/>
    <n v="3.2372881355932202"/>
    <n v="0"/>
    <n v="0"/>
    <n v="0"/>
    <n v="0.41249999999999998"/>
    <n v="-0.41249999999999998"/>
    <n v="-1"/>
    <n v="0"/>
    <s v="NA"/>
    <n v="0"/>
    <x v="368"/>
    <n v="0"/>
    <n v="0.37124999999999997"/>
    <n v="-0.43312499999999998"/>
    <n v="4.1250000000000009E-2"/>
    <n v="2.0625000000000004E-2"/>
  </r>
  <r>
    <x v="5"/>
    <s v="air france business travel"/>
    <s v="Standard"/>
    <s v="Unassigned"/>
    <s v="Unassigned"/>
    <s v="Position 2-5 Bid Strategy"/>
    <n v="0.57499999999999996"/>
    <n v="1"/>
    <n v="0.67500000000000004"/>
    <n v="0.67500000000000004"/>
    <n v="301"/>
    <n v="3.3222591362126199E-3"/>
    <n v="2.2398671096345502"/>
    <n v="0"/>
    <n v="0"/>
    <n v="0"/>
    <n v="0.67500000000000004"/>
    <n v="-0.67500000000000004"/>
    <n v="-1"/>
    <n v="0"/>
    <s v="NA"/>
    <n v="0"/>
    <x v="368"/>
    <n v="0"/>
    <n v="0.60750000000000004"/>
    <n v="-0.7087500000000001"/>
    <n v="6.7500000000000004E-2"/>
    <n v="3.3750000000000058E-2"/>
  </r>
  <r>
    <x v="5"/>
    <s v="atlanta to london"/>
    <s v="Advanced"/>
    <s v="Unassigned"/>
    <s v="Unassigned"/>
    <s v="Position 5-10 Bid Strategy"/>
    <n v="0.57499999999999996"/>
    <n v="2"/>
    <n v="1.5625"/>
    <n v="0.78125"/>
    <n v="37"/>
    <n v="5.4054054054054099E-2"/>
    <n v="2.3729729729729701"/>
    <n v="0"/>
    <n v="0"/>
    <n v="0"/>
    <n v="1.5625"/>
    <n v="-1.5625"/>
    <n v="-1"/>
    <n v="0"/>
    <s v="NA"/>
    <n v="0"/>
    <x v="368"/>
    <n v="0"/>
    <n v="1.40625"/>
    <n v="-1.640625"/>
    <n v="0.15625"/>
    <n v="7.8125E-2"/>
  </r>
  <r>
    <x v="5"/>
    <s v="cheap paris plane ticket"/>
    <s v="Standard"/>
    <s v="Unassigned"/>
    <s v="Unassigned"/>
    <s v="Position 2-5 Bid Strategy"/>
    <n v="0.57499999999999996"/>
    <n v="2"/>
    <n v="1.95"/>
    <n v="0.97499999999999998"/>
    <n v="64"/>
    <n v="3.125E-2"/>
    <n v="2.5953124999999999"/>
    <n v="0"/>
    <n v="0"/>
    <n v="0"/>
    <n v="1.95"/>
    <n v="-1.95"/>
    <n v="-1"/>
    <n v="0"/>
    <s v="NA"/>
    <n v="0"/>
    <x v="368"/>
    <n v="0"/>
    <n v="1.7549999999999999"/>
    <n v="-2.0474999999999999"/>
    <n v="0.19500000000000006"/>
    <n v="9.749999999999992E-2"/>
  </r>
  <r>
    <x v="5"/>
    <s v="munich ticket"/>
    <s v="Advanced"/>
    <s v="Unassigned"/>
    <s v="Unassigned"/>
    <s v="Position 5-10 Bid Strategy"/>
    <n v="0.57499999999999996"/>
    <n v="4"/>
    <n v="2.5125000000000002"/>
    <n v="0.62812500000000004"/>
    <n v="2577"/>
    <n v="1.55219247186651E-3"/>
    <n v="2.8467209934031801"/>
    <n v="0"/>
    <n v="0"/>
    <n v="0"/>
    <n v="2.5125000000000002"/>
    <n v="-2.5125000000000002"/>
    <n v="-1"/>
    <n v="0"/>
    <s v="NA"/>
    <n v="0"/>
    <x v="368"/>
    <n v="0"/>
    <n v="2.2612500000000004"/>
    <n v="-2.6381250000000005"/>
    <n v="0.25124999999999975"/>
    <n v="0.12562500000000032"/>
  </r>
  <r>
    <x v="5"/>
    <s v="new york to london"/>
    <s v="Advanced"/>
    <s v="Unassigned"/>
    <s v="Unassigned"/>
    <s v="Position 5-10 Bid Strategy"/>
    <n v="0.57499999999999996"/>
    <n v="6"/>
    <n v="3.2499999750000006"/>
    <n v="0.54166666250000006"/>
    <n v="322"/>
    <n v="1.8633540372670801E-2"/>
    <n v="3.4031055900621099"/>
    <n v="0"/>
    <n v="0"/>
    <n v="0"/>
    <n v="3.2499999750000006"/>
    <n v="-3.2499999750000006"/>
    <n v="-1"/>
    <n v="0"/>
    <s v="NA"/>
    <n v="0"/>
    <x v="368"/>
    <n v="0"/>
    <n v="2.9249999775000006"/>
    <n v="-3.4124999737500006"/>
    <n v="0.32499999749999997"/>
    <n v="0.16249999874999999"/>
  </r>
  <r>
    <x v="5"/>
    <s v="air line travel"/>
    <s v="Standard"/>
    <s v="Unassigned"/>
    <s v="Unassigned"/>
    <s v="Position 5-10 Bid Strategy"/>
    <n v="0.57499999999999996"/>
    <n v="3"/>
    <n v="3.3874999875"/>
    <n v="1.1291666625000001"/>
    <n v="1348"/>
    <n v="2.2255192878338301E-3"/>
    <n v="3.3344213649851602"/>
    <n v="0"/>
    <n v="0"/>
    <n v="0"/>
    <n v="3.3874999875"/>
    <n v="-3.3874999875"/>
    <n v="-1"/>
    <n v="0"/>
    <s v="NA"/>
    <n v="0"/>
    <x v="368"/>
    <n v="0"/>
    <n v="3.04874998875"/>
    <n v="-3.556874986875"/>
    <n v="0.33874999875"/>
    <n v="0.169374999375"/>
  </r>
  <r>
    <x v="5"/>
    <s v="london air fare"/>
    <s v="Advanced"/>
    <s v="Unassigned"/>
    <s v="Unassigned"/>
    <s v="Position 5-10 Bid Strategy"/>
    <n v="0.57499999999999996"/>
    <n v="2"/>
    <n v="3.8250000000000002"/>
    <n v="1.9125000000000001"/>
    <n v="88"/>
    <n v="2.2727272727272697E-2"/>
    <n v="2.1022727272727302"/>
    <n v="0"/>
    <n v="0"/>
    <n v="0"/>
    <n v="3.8250000000000002"/>
    <n v="-3.8250000000000002"/>
    <n v="-1"/>
    <n v="0"/>
    <s v="NA"/>
    <n v="0"/>
    <x v="368"/>
    <n v="0"/>
    <n v="3.4425000000000003"/>
    <n v="-4.0162500000000003"/>
    <n v="0.38249999999999984"/>
    <n v="0.19125000000000014"/>
  </r>
  <r>
    <x v="5"/>
    <s v="athens ticket"/>
    <s v="Advanced"/>
    <s v="Unassigned"/>
    <s v="Unassigned"/>
    <s v="Position 5-10 Bid Strategy"/>
    <n v="0.57499999999999996"/>
    <n v="4"/>
    <n v="3.85"/>
    <n v="0.96250000000000002"/>
    <n v="226"/>
    <n v="1.7699115044247801E-2"/>
    <n v="2.8610619469026499"/>
    <n v="0"/>
    <n v="0"/>
    <n v="0"/>
    <n v="3.85"/>
    <n v="-3.85"/>
    <n v="-1"/>
    <n v="0"/>
    <s v="NA"/>
    <n v="0"/>
    <x v="368"/>
    <n v="0"/>
    <n v="3.4650000000000003"/>
    <n v="-4.0425000000000004"/>
    <n v="0.38499999999999979"/>
    <n v="0.19250000000000034"/>
  </r>
  <r>
    <x v="5"/>
    <s v="fly to france"/>
    <s v="Standard"/>
    <s v="Unassigned"/>
    <s v="Unassigned"/>
    <s v="Position 2-5 Bid Strategy"/>
    <n v="0.57499999999999996"/>
    <n v="10"/>
    <n v="4.1624999999999996"/>
    <n v="0.41625000000000001"/>
    <n v="212"/>
    <n v="4.71698113207547E-2"/>
    <n v="2.6452830188679202"/>
    <n v="0"/>
    <n v="0"/>
    <n v="0"/>
    <n v="4.1624999999999996"/>
    <n v="-4.1624999999999996"/>
    <n v="-1"/>
    <n v="0"/>
    <s v="NA"/>
    <n v="0"/>
    <x v="368"/>
    <n v="0"/>
    <n v="3.7462499999999999"/>
    <n v="-4.3706249999999995"/>
    <n v="0.41624999999999979"/>
    <n v="0.20812499999999989"/>
  </r>
  <r>
    <x v="5"/>
    <s v="airline ticket paris"/>
    <s v="Standard"/>
    <s v="Unassigned"/>
    <s v="Unassigned"/>
    <s v="Position 2-5 Bid Strategy"/>
    <n v="0.57499999999999996"/>
    <n v="21"/>
    <n v="24.037499849999996"/>
    <n v="1.1446428499999999"/>
    <n v="658"/>
    <n v="3.1914893617021295E-2"/>
    <n v="2.9629179331306998"/>
    <n v="0"/>
    <n v="0"/>
    <n v="0"/>
    <n v="24.037499849999996"/>
    <n v="-24.037499849999996"/>
    <n v="-1"/>
    <n v="0"/>
    <s v="NA"/>
    <n v="0"/>
    <x v="368"/>
    <n v="0"/>
    <n v="21.633749864999999"/>
    <n v="-25.239374842499998"/>
    <n v="2.4037499849999975"/>
    <n v="1.2018749925000023"/>
  </r>
  <r>
    <x v="5"/>
    <s v="cheap flight to barcelona"/>
    <s v="Advanced"/>
    <s v="Unassigned"/>
    <s v="Unassigned"/>
    <s v="Position 5-10 Bid Strategy"/>
    <n v="0.57499999999999996"/>
    <n v="73"/>
    <n v="57.574999624999997"/>
    <n v="0.78869862499999999"/>
    <n v="5043"/>
    <n v="1.4475510608764598E-2"/>
    <n v="1.6174895895300401"/>
    <n v="0"/>
    <n v="0"/>
    <n v="0"/>
    <n v="57.574999624999997"/>
    <n v="-57.574999624999997"/>
    <n v="-1"/>
    <n v="0"/>
    <s v="NA"/>
    <n v="0"/>
    <x v="368"/>
    <n v="0"/>
    <n v="51.817499662499998"/>
    <n v="-60.45374960625"/>
    <n v="5.757499962499999"/>
    <n v="2.878749981250003"/>
  </r>
  <r>
    <x v="5"/>
    <s v="india airfare"/>
    <s v="Standard"/>
    <s v="Unassigned"/>
    <s v="Unassigned"/>
    <s v="Position 5-10 Bid Strategy"/>
    <n v="0.57499999999999996"/>
    <n v="288"/>
    <n v="182.03749920000001"/>
    <n v="0.63207465000000007"/>
    <n v="7569"/>
    <n v="3.8049940546967899E-2"/>
    <n v="1.90808561236623"/>
    <n v="0"/>
    <n v="0"/>
    <n v="0"/>
    <n v="182.03749920000001"/>
    <n v="-182.03749920000001"/>
    <n v="-1"/>
    <n v="0"/>
    <s v="NA"/>
    <n v="0"/>
    <x v="368"/>
    <n v="0"/>
    <n v="163.83374928000001"/>
    <n v="-191.13937416000002"/>
    <n v="18.203749920000007"/>
    <n v="9.1018749600000035"/>
  </r>
  <r>
    <x v="3"/>
    <s v="cheap strasbourg flight"/>
    <s v="Standard"/>
    <s v="Unassigned"/>
    <s v="Unassigned"/>
    <s v="Position 1-2 Target"/>
    <n v="0.58750000000000002"/>
    <n v="1"/>
    <n v="0.58750000000000002"/>
    <n v="0.58750000000000002"/>
    <n v="54"/>
    <n v="1.85185185185185E-2"/>
    <n v="1.37037037037037"/>
    <n v="0"/>
    <n v="0"/>
    <n v="0"/>
    <n v="0.58750000000000002"/>
    <n v="-0.58750000000000002"/>
    <n v="-1"/>
    <n v="0"/>
    <s v="NA"/>
    <n v="0"/>
    <x v="368"/>
    <n v="0"/>
    <n v="0.52875000000000005"/>
    <n v="-0.61687500000000006"/>
    <n v="5.8749999999999969E-2"/>
    <n v="2.937500000000004E-2"/>
  </r>
  <r>
    <x v="3"/>
    <s v="bordeaux cheap airfare"/>
    <s v="Advanced"/>
    <s v="Unassigned"/>
    <s v="Unassigned"/>
    <s v="Position 1-2 Target"/>
    <n v="0.58750000000000002"/>
    <n v="2"/>
    <n v="1.0125"/>
    <n v="0.50624999999999998"/>
    <n v="35"/>
    <n v="5.7142857142857099E-2"/>
    <n v="1.8257142857142901"/>
    <n v="0"/>
    <n v="0"/>
    <n v="0"/>
    <n v="1.0125"/>
    <n v="-1.0125"/>
    <n v="-1"/>
    <n v="0"/>
    <s v="NA"/>
    <n v="0"/>
    <x v="368"/>
    <n v="0"/>
    <n v="0.91125"/>
    <n v="-1.0631250000000001"/>
    <n v="0.10124999999999995"/>
    <n v="5.0625000000000142E-2"/>
  </r>
  <r>
    <x v="3"/>
    <s v="lyon travel"/>
    <s v="Advanced"/>
    <s v="Unassigned"/>
    <s v="Unassigned"/>
    <s v="Position 1-2 Target"/>
    <n v="0.58750000000000002"/>
    <n v="3"/>
    <n v="2.2749999750000001"/>
    <n v="0.75833332500000006"/>
    <n v="3158"/>
    <n v="9.4996833438885399E-4"/>
    <n v="2.0056998100063299"/>
    <n v="0"/>
    <n v="0"/>
    <n v="0"/>
    <n v="2.2749999750000001"/>
    <n v="-2.2749999750000001"/>
    <n v="-1"/>
    <n v="0"/>
    <s v="NA"/>
    <n v="0"/>
    <x v="368"/>
    <n v="0"/>
    <n v="2.0474999775000002"/>
    <n v="-2.38874997375"/>
    <n v="0.22749999749999983"/>
    <n v="0.11374999874999991"/>
  </r>
  <r>
    <x v="3"/>
    <s v="cheap flight to toulouse"/>
    <s v="Standard"/>
    <s v="Unassigned"/>
    <s v="Unassigned"/>
    <s v="Position 1-2 Target"/>
    <n v="0.58750000000000002"/>
    <n v="4"/>
    <n v="2.4"/>
    <n v="0.6"/>
    <n v="398"/>
    <n v="1.00502512562814E-2"/>
    <n v="1.3987437185929601"/>
    <n v="0"/>
    <n v="0"/>
    <n v="0"/>
    <n v="2.4"/>
    <n v="-2.4"/>
    <n v="-1"/>
    <n v="0"/>
    <s v="NA"/>
    <n v="0"/>
    <x v="368"/>
    <n v="0"/>
    <n v="2.16"/>
    <n v="-2.52"/>
    <n v="0.23999999999999977"/>
    <n v="0.12000000000000011"/>
  </r>
  <r>
    <x v="3"/>
    <s v="air class first france"/>
    <s v="Standard"/>
    <s v="Unassigned"/>
    <s v="Unassigned"/>
    <s v="Position 1-2 Target"/>
    <n v="0.58750000000000002"/>
    <n v="6"/>
    <n v="4.1499999750000001"/>
    <n v="0.69166666249999997"/>
    <n v="275"/>
    <n v="2.1818181818181799E-2"/>
    <n v="2.2861818181818201"/>
    <n v="0"/>
    <n v="0"/>
    <n v="0"/>
    <n v="4.1499999750000001"/>
    <n v="-4.1499999750000001"/>
    <n v="-1"/>
    <n v="0"/>
    <s v="NA"/>
    <n v="0"/>
    <x v="368"/>
    <n v="0"/>
    <n v="3.7349999775000002"/>
    <n v="-4.3574999737500004"/>
    <n v="0.41499999749999983"/>
    <n v="0.20749999875000036"/>
  </r>
  <r>
    <x v="3"/>
    <s v="flight ticket to paris"/>
    <s v="Advanced"/>
    <s v="Unassigned"/>
    <s v="Unassigned"/>
    <s v="Position 1-2 Target"/>
    <n v="0.58750000000000002"/>
    <n v="17"/>
    <n v="9.599999875"/>
    <n v="0.56470587500000002"/>
    <n v="205"/>
    <n v="8.2926829268292701E-2"/>
    <n v="2.05707317073171"/>
    <n v="0"/>
    <n v="0"/>
    <n v="0"/>
    <n v="9.599999875"/>
    <n v="-9.599999875"/>
    <n v="-1"/>
    <n v="0"/>
    <s v="NA"/>
    <n v="0"/>
    <x v="368"/>
    <n v="0"/>
    <n v="8.6399998875000001"/>
    <n v="-10.079999868750001"/>
    <n v="0.95999998749999982"/>
    <n v="0.4799999937500008"/>
  </r>
  <r>
    <x v="3"/>
    <s v="air fare to france"/>
    <s v="Advanced"/>
    <s v="Unassigned"/>
    <s v="Unassigned"/>
    <s v="Position 1-2 Target"/>
    <n v="0.58750000000000002"/>
    <n v="38"/>
    <n v="20.937499825"/>
    <n v="0.55098683749999999"/>
    <n v="10655"/>
    <n v="3.5664007508212098E-3"/>
    <n v="2.2577193805725"/>
    <n v="0"/>
    <n v="0"/>
    <n v="0"/>
    <n v="20.937499825"/>
    <n v="-20.937499825"/>
    <n v="-1"/>
    <n v="0"/>
    <s v="NA"/>
    <n v="0"/>
    <x v="368"/>
    <n v="0"/>
    <n v="18.843749842499999"/>
    <n v="-21.98437481625"/>
    <n v="2.0937499825000003"/>
    <n v="1.0468749912500002"/>
  </r>
  <r>
    <x v="5"/>
    <s v="boston to madrid"/>
    <s v="Advanced"/>
    <s v="Unassigned"/>
    <s v="Unassigned"/>
    <s v="Position 5-10 Bid Strategy"/>
    <n v="0.58750000000000002"/>
    <n v="2"/>
    <n v="1.1000000000000001"/>
    <n v="0.55000000000000004"/>
    <n v="131"/>
    <n v="1.5267175572519101E-2"/>
    <n v="3.7366412213740499"/>
    <n v="0"/>
    <n v="0"/>
    <n v="0"/>
    <n v="1.1000000000000001"/>
    <n v="-1.1000000000000001"/>
    <n v="-1"/>
    <n v="0"/>
    <s v="NA"/>
    <n v="0"/>
    <x v="368"/>
    <n v="0"/>
    <n v="0.9900000000000001"/>
    <n v="-1.1550000000000002"/>
    <n v="0.10999999999999999"/>
    <n v="5.500000000000016E-2"/>
  </r>
  <r>
    <x v="5"/>
    <s v="hamburg ticket"/>
    <s v="Advanced"/>
    <s v="Unassigned"/>
    <s v="Unassigned"/>
    <s v="Position 5-10 Bid Strategy"/>
    <n v="0.58750000000000002"/>
    <n v="3"/>
    <n v="1.5499999875000001"/>
    <n v="0.51666666250000004"/>
    <n v="347"/>
    <n v="8.6455331412103806E-3"/>
    <n v="1.3985590778098"/>
    <n v="0"/>
    <n v="0"/>
    <n v="0"/>
    <n v="1.5499999875000001"/>
    <n v="-1.5499999875000001"/>
    <n v="-1"/>
    <n v="0"/>
    <s v="NA"/>
    <n v="0"/>
    <x v="368"/>
    <n v="0"/>
    <n v="1.3949999887500002"/>
    <n v="-1.6274999868750002"/>
    <n v="0.15499999874999992"/>
    <n v="7.7499999375000073E-2"/>
  </r>
  <r>
    <x v="5"/>
    <s v="cheap flight to lyon"/>
    <s v="Standard"/>
    <s v="Unassigned"/>
    <s v="Unassigned"/>
    <s v="Position 2-5 Bid Strategy"/>
    <n v="0.58750000000000002"/>
    <n v="4"/>
    <n v="2.3875000000000002"/>
    <n v="0.59687500000000004"/>
    <n v="167"/>
    <n v="2.39520958083832E-2"/>
    <n v="2.06047904191617"/>
    <n v="0"/>
    <n v="0"/>
    <n v="0"/>
    <n v="2.3875000000000002"/>
    <n v="-2.3875000000000002"/>
    <n v="-1"/>
    <n v="0"/>
    <s v="NA"/>
    <n v="0"/>
    <x v="368"/>
    <n v="0"/>
    <n v="2.1487500000000002"/>
    <n v="-2.5068750000000004"/>
    <n v="0.23875000000000002"/>
    <n v="0.11937500000000023"/>
  </r>
  <r>
    <x v="5"/>
    <s v="cologne cheap flight"/>
    <s v="Advanced"/>
    <s v="Unassigned"/>
    <s v="Unassigned"/>
    <s v="Position 5-10 Bid Strategy"/>
    <n v="0.58750000000000002"/>
    <n v="4"/>
    <n v="3.7"/>
    <n v="0.92500000000000004"/>
    <n v="104"/>
    <n v="3.8461538461538498E-2"/>
    <n v="3.10769230769231"/>
    <n v="0"/>
    <n v="0"/>
    <n v="0"/>
    <n v="3.7"/>
    <n v="-3.7"/>
    <n v="-1"/>
    <n v="0"/>
    <s v="NA"/>
    <n v="0"/>
    <x v="368"/>
    <n v="0"/>
    <n v="3.33"/>
    <n v="-3.8850000000000002"/>
    <n v="0.37000000000000011"/>
    <n v="0.18500000000000005"/>
  </r>
  <r>
    <x v="5"/>
    <s v="madrid plane ticket"/>
    <s v="Advanced"/>
    <s v="Unassigned"/>
    <s v="Unassigned"/>
    <s v="Position 5-10 Bid Strategy"/>
    <n v="0.58750000000000002"/>
    <n v="6"/>
    <n v="5.4124999499999999"/>
    <n v="0.90208332499999999"/>
    <n v="64"/>
    <n v="9.375E-2"/>
    <n v="3.140625"/>
    <n v="0"/>
    <n v="0"/>
    <n v="0"/>
    <n v="5.4124999499999999"/>
    <n v="-5.4124999499999999"/>
    <n v="-1"/>
    <n v="0"/>
    <s v="NA"/>
    <n v="0"/>
    <x v="368"/>
    <n v="0"/>
    <n v="4.8712499549999997"/>
    <n v="-5.6831249475000005"/>
    <n v="0.54124999500000026"/>
    <n v="0.27062499750000057"/>
  </r>
  <r>
    <x v="5"/>
    <s v="munich airfare"/>
    <s v="Advanced"/>
    <s v="Unassigned"/>
    <s v="Unassigned"/>
    <s v="Position 5-10 Bid Strategy"/>
    <n v="0.58750000000000002"/>
    <n v="16"/>
    <n v="7.3125"/>
    <n v="0.45703125"/>
    <n v="18057"/>
    <n v="8.8608295951708509E-4"/>
    <n v="1.37592069557512"/>
    <n v="0"/>
    <n v="0"/>
    <n v="0"/>
    <n v="7.3125"/>
    <n v="-7.3125"/>
    <n v="-1"/>
    <n v="0"/>
    <s v="NA"/>
    <n v="0"/>
    <x v="368"/>
    <n v="0"/>
    <n v="6.5812499999999998"/>
    <n v="-7.6781250000000005"/>
    <n v="0.73125000000000018"/>
    <n v="0.36562500000000053"/>
  </r>
  <r>
    <x v="5"/>
    <s v="fly to rome"/>
    <s v="Advanced"/>
    <s v="Unassigned"/>
    <s v="Unassigned"/>
    <s v="Position 5-10 Bid Strategy"/>
    <n v="0.58750000000000002"/>
    <n v="12"/>
    <n v="7.5124999499999987"/>
    <n v="0.62604166249999993"/>
    <n v="203"/>
    <n v="5.91133004926108E-2"/>
    <n v="1.8384236453202001"/>
    <n v="0"/>
    <n v="0"/>
    <n v="0"/>
    <n v="7.5124999499999987"/>
    <n v="-7.5124999499999987"/>
    <n v="-1"/>
    <n v="0"/>
    <s v="NA"/>
    <n v="0"/>
    <x v="368"/>
    <n v="0"/>
    <n v="6.7612499549999994"/>
    <n v="-7.8881249474999988"/>
    <n v="0.75124999499999934"/>
    <n v="0.37562499750000011"/>
  </r>
  <r>
    <x v="5"/>
    <s v="airline ticket fare"/>
    <s v="Standard"/>
    <s v="Unassigned"/>
    <s v="Unassigned"/>
    <s v="Position 5-10 Bid Strategy"/>
    <n v="0.58750000000000002"/>
    <n v="6"/>
    <n v="9.087499949999998"/>
    <n v="1.5145833249999998"/>
    <n v="1362"/>
    <n v="4.4052863436123404E-3"/>
    <n v="4.5870044052863399"/>
    <n v="0"/>
    <n v="0"/>
    <n v="0"/>
    <n v="9.087499949999998"/>
    <n v="-9.087499949999998"/>
    <n v="-1"/>
    <n v="0"/>
    <s v="NA"/>
    <n v="0"/>
    <x v="368"/>
    <n v="0"/>
    <n v="8.1787499549999989"/>
    <n v="-9.5418749474999984"/>
    <n v="0.90874999499999909"/>
    <n v="0.45437499750000043"/>
  </r>
  <r>
    <x v="5"/>
    <s v="athens cheap flight greece"/>
    <s v="Advanced"/>
    <s v="Unassigned"/>
    <s v="Unassigned"/>
    <s v="Position 5-10 Bid Strategy"/>
    <n v="0.58750000000000002"/>
    <n v="17"/>
    <n v="11.14999995"/>
    <n v="0.65588234999999995"/>
    <n v="289"/>
    <n v="5.8823529411764698E-2"/>
    <n v="1.6065743944636699"/>
    <n v="0"/>
    <n v="0"/>
    <n v="0"/>
    <n v="11.14999995"/>
    <n v="-11.14999995"/>
    <n v="-1"/>
    <n v="0"/>
    <s v="NA"/>
    <n v="0"/>
    <x v="368"/>
    <n v="0"/>
    <n v="10.034999955"/>
    <n v="-11.707499947500001"/>
    <n v="1.1149999949999998"/>
    <n v="0.55749999750000079"/>
  </r>
  <r>
    <x v="5"/>
    <s v="athens greece flight"/>
    <s v="Advanced"/>
    <s v="Unassigned"/>
    <s v="Unassigned"/>
    <s v="Position 5-10 Bid Strategy"/>
    <n v="0.58750000000000002"/>
    <n v="59"/>
    <n v="40.362499587500004"/>
    <n v="0.68411016250000001"/>
    <n v="2145"/>
    <n v="2.7505827505827498E-2"/>
    <n v="1.4760839160839201"/>
    <n v="0"/>
    <n v="0"/>
    <n v="0"/>
    <n v="40.362499587500004"/>
    <n v="-40.362499587500004"/>
    <n v="-1"/>
    <n v="0"/>
    <s v="NA"/>
    <n v="0"/>
    <x v="368"/>
    <n v="0"/>
    <n v="36.326249628750006"/>
    <n v="-42.380624566875007"/>
    <n v="4.0362499587499983"/>
    <n v="2.0181249793750027"/>
  </r>
  <r>
    <x v="5"/>
    <s v="airline prices"/>
    <s v="Standard"/>
    <s v="Unassigned"/>
    <s v="Unassigned"/>
    <s v="Position 5-10 Bid Strategy"/>
    <n v="0.58750000000000002"/>
    <n v="205"/>
    <n v="213.58749868750002"/>
    <n v="1.0418902375000001"/>
    <n v="56909"/>
    <n v="3.6022421761057102E-3"/>
    <n v="2.9346254546732502"/>
    <n v="0"/>
    <n v="0"/>
    <n v="0"/>
    <n v="213.58749868750002"/>
    <n v="-213.58749868750002"/>
    <n v="-1"/>
    <n v="0"/>
    <s v="NA"/>
    <n v="0"/>
    <x v="368"/>
    <n v="0"/>
    <n v="192.22874881875001"/>
    <n v="-224.26687362187502"/>
    <n v="21.35874986875001"/>
    <n v="10.679374934375005"/>
  </r>
  <r>
    <x v="3"/>
    <s v="ticket to france"/>
    <s v="Advanced"/>
    <s v="Unassigned"/>
    <s v="Unassigned"/>
    <s v="Position 1-2 Target"/>
    <n v="0.6"/>
    <n v="33"/>
    <n v="26.524999875000002"/>
    <n v="0.80378787500000004"/>
    <n v="3608"/>
    <n v="9.1463414634146301E-3"/>
    <n v="1.2421563192904701"/>
    <n v="0"/>
    <n v="0"/>
    <n v="0"/>
    <n v="26.524999875000002"/>
    <n v="-26.524999875000002"/>
    <n v="-1"/>
    <n v="0"/>
    <s v="NA"/>
    <n v="0"/>
    <x v="368"/>
    <n v="0"/>
    <n v="23.872499887500002"/>
    <n v="-27.851249868750003"/>
    <n v="2.6524999875000006"/>
    <n v="1.3262499937500003"/>
  </r>
  <r>
    <x v="3"/>
    <s v="cheap ticket to france"/>
    <s v="Advanced"/>
    <s v="Unassigned"/>
    <s v="Unassigned"/>
    <s v="Position 1-2 Target"/>
    <n v="0.6"/>
    <n v="104"/>
    <n v="78.449998900000011"/>
    <n v="0.75432691250000006"/>
    <n v="1371"/>
    <n v="7.5857038657913906E-2"/>
    <n v="3.0320933625091202"/>
    <n v="0"/>
    <n v="0"/>
    <n v="0"/>
    <n v="78.449998900000011"/>
    <n v="-78.449998900000011"/>
    <n v="-1"/>
    <n v="0"/>
    <s v="NA"/>
    <n v="0"/>
    <x v="368"/>
    <n v="0"/>
    <n v="70.604999010000014"/>
    <n v="-82.37249884500001"/>
    <n v="7.8449998899999969"/>
    <n v="3.9224999449999984"/>
  </r>
  <r>
    <x v="5"/>
    <s v="lowest airfare to london"/>
    <s v="Advanced"/>
    <s v="Unassigned"/>
    <s v="Unassigned"/>
    <s v="Position 5-10 Bid Strategy"/>
    <n v="0.6"/>
    <n v="1"/>
    <n v="0.48749999999999999"/>
    <n v="0.48749999999999999"/>
    <n v="1168"/>
    <n v="8.5616438356164411E-4"/>
    <n v="1.9619006849315099"/>
    <n v="0"/>
    <n v="0"/>
    <n v="0"/>
    <n v="0.48749999999999999"/>
    <n v="-0.48749999999999999"/>
    <n v="-1"/>
    <n v="0"/>
    <s v="NA"/>
    <n v="0"/>
    <x v="368"/>
    <n v="0"/>
    <n v="0.43874999999999997"/>
    <n v="-0.51187499999999997"/>
    <n v="4.8750000000000016E-2"/>
    <n v="2.437499999999998E-2"/>
  </r>
  <r>
    <x v="5"/>
    <s v="airfare search"/>
    <s v="Standard"/>
    <s v="Unassigned"/>
    <s v="Unassigned"/>
    <s v="Position 5-10 Bid Strategy"/>
    <n v="0.6"/>
    <n v="6"/>
    <n v="7.637499974999999"/>
    <n v="1.2729166624999999"/>
    <n v="1407"/>
    <n v="4.26439232409382E-3"/>
    <n v="3.7604122245913301"/>
    <n v="0"/>
    <n v="0"/>
    <n v="0"/>
    <n v="7.637499974999999"/>
    <n v="-7.637499974999999"/>
    <n v="-1"/>
    <n v="0"/>
    <s v="NA"/>
    <n v="0"/>
    <x v="368"/>
    <n v="0"/>
    <n v="6.8737499774999993"/>
    <n v="-8.0193749737499989"/>
    <n v="0.76374999749999972"/>
    <n v="0.38187499874999986"/>
  </r>
  <r>
    <x v="5"/>
    <s v="airfare rate"/>
    <s v="Standard"/>
    <s v="Unassigned"/>
    <s v="Unassigned"/>
    <s v="Position 5-10 Bid Strategy"/>
    <n v="0.6"/>
    <n v="11"/>
    <n v="7.8375000000000004"/>
    <n v="0.71250000000000002"/>
    <n v="1554"/>
    <n v="7.0785070785070788E-3"/>
    <n v="2.99382239382239"/>
    <n v="0"/>
    <n v="0"/>
    <n v="0"/>
    <n v="7.8375000000000004"/>
    <n v="-7.8375000000000004"/>
    <n v="-1"/>
    <n v="0"/>
    <s v="NA"/>
    <n v="0"/>
    <x v="368"/>
    <n v="0"/>
    <n v="7.0537500000000009"/>
    <n v="-8.229375000000001"/>
    <n v="0.7837499999999995"/>
    <n v="0.39187500000000064"/>
  </r>
  <r>
    <x v="5"/>
    <s v="ticket sale"/>
    <s v="Advanced"/>
    <s v="Unassigned"/>
    <s v="Unassigned"/>
    <s v="Position 5-10 Bid Strategy"/>
    <n v="0.6"/>
    <n v="61"/>
    <n v="38.8499994875"/>
    <n v="0.63688523750000003"/>
    <n v="14541"/>
    <n v="4.1950347293858705E-3"/>
    <n v="1.92732274258992"/>
    <n v="0"/>
    <n v="0"/>
    <n v="0"/>
    <n v="38.8499994875"/>
    <n v="-38.8499994875"/>
    <n v="-1"/>
    <n v="0"/>
    <s v="NA"/>
    <n v="0"/>
    <x v="368"/>
    <n v="0"/>
    <n v="34.96499953875"/>
    <n v="-40.792499461875003"/>
    <n v="3.88499994875"/>
    <n v="1.9424999743750035"/>
  </r>
  <r>
    <x v="3"/>
    <s v="rennes flight"/>
    <s v="Standard"/>
    <s v="Unassigned"/>
    <s v="Unassigned"/>
    <s v="Position 1-2 Target"/>
    <n v="0.61250000000000004"/>
    <n v="6"/>
    <n v="3.6375000000000002"/>
    <n v="0.60624999999999996"/>
    <n v="588"/>
    <n v="1.0204081632653099E-2"/>
    <n v="1.65646258503401"/>
    <n v="0"/>
    <n v="0"/>
    <n v="0"/>
    <n v="3.6375000000000002"/>
    <n v="-3.6375000000000002"/>
    <n v="-1"/>
    <n v="0"/>
    <s v="NA"/>
    <n v="0"/>
    <x v="368"/>
    <n v="0"/>
    <n v="3.2737500000000002"/>
    <n v="-3.8193750000000004"/>
    <n v="0.36375000000000002"/>
    <n v="0.18187500000000023"/>
  </r>
  <r>
    <x v="3"/>
    <s v="flight to limoges"/>
    <s v="Standard"/>
    <s v="Unassigned"/>
    <s v="Unassigned"/>
    <s v="Position 1-2 Target"/>
    <n v="0.61250000000000004"/>
    <n v="7"/>
    <n v="4.5749999750000008"/>
    <n v="0.65357142500000009"/>
    <n v="780"/>
    <n v="8.9743589743589702E-3"/>
    <n v="1.7860256410256401"/>
    <n v="0"/>
    <n v="0"/>
    <n v="0"/>
    <n v="4.5749999750000008"/>
    <n v="-4.5749999750000008"/>
    <n v="-1"/>
    <n v="0"/>
    <s v="NA"/>
    <n v="0"/>
    <x v="368"/>
    <n v="0"/>
    <n v="4.1174999775000005"/>
    <n v="-4.8037499737500013"/>
    <n v="0.45749999750000026"/>
    <n v="0.22874999875000057"/>
  </r>
  <r>
    <x v="3"/>
    <s v="montpellier flight"/>
    <s v="Standard"/>
    <s v="Unassigned"/>
    <s v="Unassigned"/>
    <s v="Position 1-2 Target"/>
    <n v="0.61250000000000004"/>
    <n v="29"/>
    <n v="18.287499687500002"/>
    <n v="0.63060343750000003"/>
    <n v="1787"/>
    <n v="1.6228315612758799E-2"/>
    <n v="1.57034135422496"/>
    <n v="0"/>
    <n v="0"/>
    <n v="0"/>
    <n v="18.287499687500002"/>
    <n v="-18.287499687500002"/>
    <n v="-1"/>
    <n v="0"/>
    <s v="NA"/>
    <n v="0"/>
    <x v="368"/>
    <n v="0"/>
    <n v="16.458749718750003"/>
    <n v="-19.201874671875004"/>
    <n v="1.8287499687499995"/>
    <n v="0.91437498437500153"/>
  </r>
  <r>
    <x v="5"/>
    <s v="nuremberg travel"/>
    <s v="Advanced"/>
    <s v="Unassigned"/>
    <s v="Unassigned"/>
    <s v="Position 5-10 Bid Strategy"/>
    <n v="0.61250000000000004"/>
    <n v="3"/>
    <n v="0.6"/>
    <n v="0.2"/>
    <n v="520"/>
    <n v="5.7692307692307696E-3"/>
    <n v="1.9"/>
    <n v="0"/>
    <n v="0"/>
    <n v="0"/>
    <n v="0.6"/>
    <n v="-0.6"/>
    <n v="-1"/>
    <n v="0"/>
    <s v="NA"/>
    <n v="0"/>
    <x v="368"/>
    <n v="0"/>
    <n v="0.54"/>
    <n v="-0.63"/>
    <n v="5.9999999999999942E-2"/>
    <n v="3.0000000000000027E-2"/>
  </r>
  <r>
    <x v="5"/>
    <s v="stuttgart airfare"/>
    <s v="Advanced"/>
    <s v="Unassigned"/>
    <s v="Unassigned"/>
    <s v="Position 5-10 Bid Strategy"/>
    <n v="0.61250000000000004"/>
    <n v="1"/>
    <n v="0.625"/>
    <n v="0.625"/>
    <n v="45"/>
    <n v="2.2222222222222202E-2"/>
    <n v="1.68888888888889"/>
    <n v="0"/>
    <n v="0"/>
    <n v="0"/>
    <n v="0.625"/>
    <n v="-0.625"/>
    <n v="-1"/>
    <n v="0"/>
    <s v="NA"/>
    <n v="0"/>
    <x v="368"/>
    <n v="0"/>
    <n v="0.5625"/>
    <n v="-0.65625"/>
    <n v="6.25E-2"/>
    <n v="3.125E-2"/>
  </r>
  <r>
    <x v="5"/>
    <s v="hamburg travel"/>
    <s v="Advanced"/>
    <s v="Unassigned"/>
    <s v="Unassigned"/>
    <s v="Position 5-10 Bid Strategy"/>
    <n v="0.61250000000000004"/>
    <n v="3"/>
    <n v="2.0374999874999995"/>
    <n v="0.67916666249999991"/>
    <n v="1091"/>
    <n v="2.7497708524289598E-3"/>
    <n v="1.43693858845096"/>
    <n v="0"/>
    <n v="0"/>
    <n v="0"/>
    <n v="2.0374999874999995"/>
    <n v="-2.0374999874999995"/>
    <n v="-1"/>
    <n v="0"/>
    <s v="NA"/>
    <n v="0"/>
    <x v="368"/>
    <n v="0"/>
    <n v="1.8337499887499995"/>
    <n v="-2.1393749868749996"/>
    <n v="0.20374999874999999"/>
    <n v="0.10187499937500011"/>
  </r>
  <r>
    <x v="5"/>
    <s v="low airfare to london"/>
    <s v="Advanced"/>
    <s v="Unassigned"/>
    <s v="Unassigned"/>
    <s v="Position 5-10 Bid Strategy"/>
    <n v="0.61250000000000004"/>
    <n v="3"/>
    <n v="4.6374999749999999"/>
    <n v="1.545833325"/>
    <n v="74"/>
    <n v="4.0540540540540501E-2"/>
    <n v="2.6743243243243202"/>
    <n v="0"/>
    <n v="0"/>
    <n v="0"/>
    <n v="4.6374999749999999"/>
    <n v="-4.6374999749999999"/>
    <n v="-1"/>
    <n v="0"/>
    <s v="NA"/>
    <n v="0"/>
    <x v="368"/>
    <n v="0"/>
    <n v="4.1737499775"/>
    <n v="-4.8693749737500003"/>
    <n v="0.4637499974999999"/>
    <n v="0.23187499875000039"/>
  </r>
  <r>
    <x v="5"/>
    <s v="berlin airport"/>
    <s v="Advanced"/>
    <s v="Unassigned"/>
    <s v="Unassigned"/>
    <s v="Position 5-10 Bid Strategy"/>
    <n v="0.61250000000000004"/>
    <n v="8"/>
    <n v="5.5625"/>
    <n v="0.6953125"/>
    <n v="2283"/>
    <n v="3.5041611914148098E-3"/>
    <n v="4.2980727113447204"/>
    <n v="0"/>
    <n v="0"/>
    <n v="0"/>
    <n v="5.5625"/>
    <n v="-5.5625"/>
    <n v="-1"/>
    <n v="0"/>
    <s v="NA"/>
    <n v="0"/>
    <x v="368"/>
    <n v="0"/>
    <n v="5.0062500000000005"/>
    <n v="-5.8406250000000002"/>
    <n v="0.55624999999999947"/>
    <n v="0.27812500000000018"/>
  </r>
  <r>
    <x v="5"/>
    <s v="airfare sale"/>
    <s v="Standard"/>
    <s v="Unassigned"/>
    <s v="Unassigned"/>
    <s v="Position 5-10 Bid Strategy"/>
    <n v="0.61250000000000004"/>
    <n v="58"/>
    <n v="63.662499399999994"/>
    <n v="1.0976292999999999"/>
    <n v="1041"/>
    <n v="5.5715658021133499E-2"/>
    <n v="1.9131604226705099"/>
    <n v="0"/>
    <n v="0"/>
    <n v="0"/>
    <n v="63.662499399999994"/>
    <n v="-63.662499399999994"/>
    <n v="-1"/>
    <n v="0"/>
    <s v="NA"/>
    <n v="0"/>
    <x v="368"/>
    <n v="0"/>
    <n v="57.296249459999999"/>
    <n v="-66.845624369999996"/>
    <n v="6.3662499399999959"/>
    <n v="3.1831249700000015"/>
  </r>
  <r>
    <x v="3"/>
    <s v="lyon airfare"/>
    <s v="Advanced"/>
    <s v="Unassigned"/>
    <s v="Unassigned"/>
    <s v="Position 1-2 Target"/>
    <n v="0.625"/>
    <n v="1"/>
    <n v="0.58750000000000002"/>
    <n v="0.58750000000000002"/>
    <n v="102"/>
    <n v="9.8039215686274508E-3"/>
    <n v="1.5705882352941201"/>
    <n v="0"/>
    <n v="0"/>
    <n v="0"/>
    <n v="0.58750000000000002"/>
    <n v="-0.58750000000000002"/>
    <n v="-1"/>
    <n v="0"/>
    <s v="NA"/>
    <n v="0"/>
    <x v="368"/>
    <n v="0"/>
    <n v="0.52875000000000005"/>
    <n v="-0.61687500000000006"/>
    <n v="5.8749999999999969E-2"/>
    <n v="2.937500000000004E-2"/>
  </r>
  <r>
    <x v="5"/>
    <s v="hamburg airfare"/>
    <s v="Advanced"/>
    <s v="Unassigned"/>
    <s v="Unassigned"/>
    <s v="Position 5-10 Bid Strategy"/>
    <n v="0.625"/>
    <n v="1"/>
    <n v="0.625"/>
    <n v="0.625"/>
    <n v="33"/>
    <n v="3.0303030303030297E-2"/>
    <n v="1.4545454545454499"/>
    <n v="0"/>
    <n v="0"/>
    <n v="0"/>
    <n v="0.625"/>
    <n v="-0.625"/>
    <n v="-1"/>
    <n v="0"/>
    <s v="NA"/>
    <n v="0"/>
    <x v="368"/>
    <n v="0"/>
    <n v="0.5625"/>
    <n v="-0.65625"/>
    <n v="6.25E-2"/>
    <n v="3.125E-2"/>
  </r>
  <r>
    <x v="5"/>
    <s v="nice airline ticket"/>
    <s v="Standard"/>
    <s v="Unassigned"/>
    <s v="Unassigned"/>
    <s v="Position 2-5 Bid Strategy"/>
    <n v="0.625"/>
    <n v="1"/>
    <n v="1.2625"/>
    <n v="1.2625"/>
    <n v="11"/>
    <n v="9.0909090909090898E-2"/>
    <n v="2.9090909090909101"/>
    <n v="0"/>
    <n v="0"/>
    <n v="0"/>
    <n v="1.2625"/>
    <n v="-1.2625"/>
    <n v="-1"/>
    <n v="0"/>
    <s v="NA"/>
    <n v="0"/>
    <x v="368"/>
    <n v="0"/>
    <n v="1.13625"/>
    <n v="-1.3256250000000001"/>
    <n v="0.12624999999999997"/>
    <n v="6.3125000000000098E-2"/>
  </r>
  <r>
    <x v="5"/>
    <s v="airline ticket search"/>
    <s v="Standard"/>
    <s v="Unassigned"/>
    <s v="Unassigned"/>
    <s v="Position 5-10 Bid Strategy"/>
    <n v="0.625"/>
    <n v="2"/>
    <n v="1.5249999999999999"/>
    <n v="0.76249999999999996"/>
    <n v="870"/>
    <n v="2.2988505747126402E-3"/>
    <n v="3.9395402298850599"/>
    <n v="0"/>
    <n v="0"/>
    <n v="0"/>
    <n v="1.5249999999999999"/>
    <n v="-1.5249999999999999"/>
    <n v="-1"/>
    <n v="0"/>
    <s v="NA"/>
    <n v="0"/>
    <x v="368"/>
    <n v="0"/>
    <n v="1.3725000000000001"/>
    <n v="-1.6012500000000001"/>
    <n v="0.15249999999999986"/>
    <n v="7.6250000000000151E-2"/>
  </r>
  <r>
    <x v="5"/>
    <s v="berlin ticket"/>
    <s v="Advanced"/>
    <s v="Unassigned"/>
    <s v="Unassigned"/>
    <s v="Position 5-10 Bid Strategy"/>
    <n v="0.625"/>
    <n v="5"/>
    <n v="4.3250000000000002"/>
    <n v="0.86499999999999999"/>
    <n v="17418"/>
    <n v="2.8705936387645001E-4"/>
    <n v="1.2004478126076501"/>
    <n v="0"/>
    <n v="0"/>
    <n v="0"/>
    <n v="4.3250000000000002"/>
    <n v="-4.3250000000000002"/>
    <n v="-1"/>
    <n v="0"/>
    <s v="NA"/>
    <n v="0"/>
    <x v="368"/>
    <n v="0"/>
    <n v="3.8925000000000001"/>
    <n v="-4.5412500000000007"/>
    <n v="0.43250000000000011"/>
    <n v="0.2162500000000005"/>
  </r>
  <r>
    <x v="5"/>
    <s v="munich travel"/>
    <s v="Advanced"/>
    <s v="Unassigned"/>
    <s v="Unassigned"/>
    <s v="Position 5-10 Bid Strategy"/>
    <n v="0.625"/>
    <n v="16"/>
    <n v="4.3499999999999996"/>
    <n v="0.27187499999999998"/>
    <n v="3881"/>
    <n v="4.1226488018551903E-3"/>
    <n v="1.1247874259211501"/>
    <n v="0"/>
    <n v="0"/>
    <n v="0"/>
    <n v="4.3499999999999996"/>
    <n v="-4.3499999999999996"/>
    <n v="-1"/>
    <n v="0"/>
    <s v="NA"/>
    <n v="0"/>
    <x v="368"/>
    <n v="0"/>
    <n v="3.9149999999999996"/>
    <n v="-4.5674999999999999"/>
    <n v="0.43500000000000005"/>
    <n v="0.21750000000000025"/>
  </r>
  <r>
    <x v="5"/>
    <s v="hamburg cheap flight"/>
    <s v="Advanced"/>
    <s v="Unassigned"/>
    <s v="Unassigned"/>
    <s v="Position 5-10 Bid Strategy"/>
    <n v="0.625"/>
    <n v="5"/>
    <n v="5.6749999999999998"/>
    <n v="1.135"/>
    <n v="93"/>
    <n v="5.3763440860215103E-2"/>
    <n v="1.50430107526882"/>
    <n v="0"/>
    <n v="0"/>
    <n v="0"/>
    <n v="5.6749999999999998"/>
    <n v="-5.6749999999999998"/>
    <n v="-1"/>
    <n v="0"/>
    <s v="NA"/>
    <n v="0"/>
    <x v="368"/>
    <n v="0"/>
    <n v="5.1074999999999999"/>
    <n v="-5.9587500000000002"/>
    <n v="0.56749999999999989"/>
    <n v="0.28375000000000039"/>
  </r>
  <r>
    <x v="5"/>
    <s v="air reservation"/>
    <s v="Standard"/>
    <s v="Unassigned"/>
    <s v="Unassigned"/>
    <s v="Position 5-10 Bid Strategy"/>
    <n v="0.625"/>
    <n v="5"/>
    <n v="6.6124999999999998"/>
    <n v="1.3225"/>
    <n v="1839"/>
    <n v="2.7188689505165901E-3"/>
    <n v="3.1160957041870598"/>
    <n v="0"/>
    <n v="0"/>
    <n v="0"/>
    <n v="6.6124999999999998"/>
    <n v="-6.6124999999999998"/>
    <n v="-1"/>
    <n v="0"/>
    <s v="NA"/>
    <n v="0"/>
    <x v="368"/>
    <n v="0"/>
    <n v="5.9512499999999999"/>
    <n v="-6.9431250000000002"/>
    <n v="0.66124999999999989"/>
    <n v="0.33062500000000039"/>
  </r>
  <r>
    <x v="5"/>
    <s v="cheap airfare to berlin"/>
    <s v="Advanced"/>
    <s v="Unassigned"/>
    <s v="Unassigned"/>
    <s v="Position 5-10 Bid Strategy"/>
    <n v="0.625"/>
    <n v="19"/>
    <n v="7.4499999875"/>
    <n v="0.3921052625"/>
    <n v="17220"/>
    <n v="1.10336817653891E-3"/>
    <n v="1.4481765389082499"/>
    <n v="0"/>
    <n v="0"/>
    <n v="0"/>
    <n v="7.4499999875"/>
    <n v="-7.4499999875"/>
    <n v="-1"/>
    <n v="0"/>
    <s v="NA"/>
    <n v="0"/>
    <x v="368"/>
    <n v="0"/>
    <n v="6.70499998875"/>
    <n v="-7.822499986875"/>
    <n v="0.74499999875"/>
    <n v="0.372499999375"/>
  </r>
  <r>
    <x v="5"/>
    <s v="airline ticket reservation"/>
    <s v="Standard"/>
    <s v="Unassigned"/>
    <s v="Unassigned"/>
    <s v="Position 5-10 Bid Strategy"/>
    <n v="0.625"/>
    <n v="11"/>
    <n v="11.7499999375"/>
    <n v="1.0681818125"/>
    <n v="2728"/>
    <n v="4.0322580645161307E-3"/>
    <n v="3.33768328445748"/>
    <n v="0"/>
    <n v="0"/>
    <n v="0"/>
    <n v="11.7499999375"/>
    <n v="-11.7499999375"/>
    <n v="-1"/>
    <n v="0"/>
    <s v="NA"/>
    <n v="0"/>
    <x v="368"/>
    <n v="0"/>
    <n v="10.574999943750001"/>
    <n v="-12.337499934375"/>
    <n v="1.1749999937499993"/>
    <n v="0.58749999687499965"/>
  </r>
  <r>
    <x v="5"/>
    <s v="airline rate"/>
    <s v="Standard"/>
    <s v="Unassigned"/>
    <s v="Unassigned"/>
    <s v="Position 5-10 Bid Strategy"/>
    <n v="0.625"/>
    <n v="18"/>
    <n v="17.174999925000002"/>
    <n v="0.95416666250000004"/>
    <n v="3553"/>
    <n v="5.0661412890515099E-3"/>
    <n v="3.5141289051505802"/>
    <n v="0"/>
    <n v="0"/>
    <n v="0"/>
    <n v="17.174999925000002"/>
    <n v="-17.174999925000002"/>
    <n v="-1"/>
    <n v="0"/>
    <s v="NA"/>
    <n v="0"/>
    <x v="368"/>
    <n v="0"/>
    <n v="15.457499932500001"/>
    <n v="-18.033749921250003"/>
    <n v="1.7174999925000005"/>
    <n v="0.85874999625000115"/>
  </r>
  <r>
    <x v="5"/>
    <s v="airline ticket for sale"/>
    <s v="Standard"/>
    <s v="Unassigned"/>
    <s v="Unassigned"/>
    <s v="Position 5-10 Bid Strategy"/>
    <n v="0.625"/>
    <n v="42"/>
    <n v="45.98749995"/>
    <n v="1.094940475"/>
    <n v="1924"/>
    <n v="2.18295218295218E-2"/>
    <n v="3.51127858627859"/>
    <n v="0"/>
    <n v="0"/>
    <n v="0"/>
    <n v="45.98749995"/>
    <n v="-45.98749995"/>
    <n v="-1"/>
    <n v="0"/>
    <s v="NA"/>
    <n v="0"/>
    <x v="368"/>
    <n v="0"/>
    <n v="41.388749955000002"/>
    <n v="-48.286874947500003"/>
    <n v="4.5987499949999986"/>
    <n v="2.2993749975000028"/>
  </r>
  <r>
    <x v="5"/>
    <s v="discount airfare to europe"/>
    <s v="Advanced"/>
    <s v="Unassigned"/>
    <s v="Unassigned"/>
    <s v="Position 5-10 Bid Strategy"/>
    <n v="0.625"/>
    <n v="83"/>
    <n v="115.04999972500001"/>
    <n v="1.3861445750000001"/>
    <n v="2594"/>
    <n v="3.1996915959907501E-2"/>
    <n v="1.4896684656900501"/>
    <n v="0"/>
    <n v="0"/>
    <n v="0"/>
    <n v="115.04999972500001"/>
    <n v="-115.04999972500001"/>
    <n v="-1"/>
    <n v="0"/>
    <s v="NA"/>
    <n v="0"/>
    <x v="368"/>
    <n v="0"/>
    <n v="103.5449997525"/>
    <n v="-120.80249971125001"/>
    <n v="11.504999972500002"/>
    <n v="5.752499986250001"/>
  </r>
  <r>
    <x v="3"/>
    <s v="atlanta to london"/>
    <s v="Standard"/>
    <s v="Unassigned"/>
    <s v="Unassigned"/>
    <s v="Position 1-2 Target"/>
    <n v="0.63749999999999996"/>
    <n v="6"/>
    <n v="14.137499999999999"/>
    <n v="2.3562500000000002"/>
    <n v="368"/>
    <n v="1.6304347826087001E-2"/>
    <n v="3.0209239130434802"/>
    <n v="0"/>
    <n v="0"/>
    <n v="0"/>
    <n v="14.137499999999999"/>
    <n v="-14.137499999999999"/>
    <n v="-1"/>
    <n v="0"/>
    <s v="NA"/>
    <n v="0"/>
    <x v="368"/>
    <n v="0"/>
    <n v="12.723749999999999"/>
    <n v="-14.844374999999999"/>
    <n v="1.4137500000000003"/>
    <n v="0.70687500000000014"/>
  </r>
  <r>
    <x v="3"/>
    <s v="air travel france"/>
    <s v="Advanced"/>
    <s v="Unassigned"/>
    <s v="Unassigned"/>
    <s v="Position 1-2 Target"/>
    <n v="0.63749999999999996"/>
    <n v="23"/>
    <n v="20.462499987499999"/>
    <n v="0.88967391249999994"/>
    <n v="5915"/>
    <n v="3.8884192730346601E-3"/>
    <n v="1.7277092138630601"/>
    <n v="0"/>
    <n v="0"/>
    <n v="0"/>
    <n v="20.462499987499999"/>
    <n v="-20.462499987499999"/>
    <n v="-1"/>
    <n v="0"/>
    <s v="NA"/>
    <n v="0"/>
    <x v="368"/>
    <n v="0"/>
    <n v="18.41624998875"/>
    <n v="-21.485624986874999"/>
    <n v="2.0462499987499996"/>
    <n v="1.0231249993749998"/>
  </r>
  <r>
    <x v="5"/>
    <s v="lyon airfare"/>
    <s v="Standard"/>
    <s v="Unassigned"/>
    <s v="Unassigned"/>
    <s v="Position 2-5 Bid Strategy"/>
    <n v="0.63749999999999996"/>
    <n v="1"/>
    <n v="0.65"/>
    <n v="0.65"/>
    <n v="8"/>
    <n v="0.125"/>
    <n v="2.5"/>
    <n v="0"/>
    <n v="0"/>
    <n v="0"/>
    <n v="0.65"/>
    <n v="-0.65"/>
    <n v="-1"/>
    <n v="0"/>
    <s v="NA"/>
    <n v="0"/>
    <x v="368"/>
    <n v="0"/>
    <n v="0.58500000000000008"/>
    <n v="-0.68250000000000011"/>
    <n v="6.4999999999999947E-2"/>
    <n v="3.2500000000000084E-2"/>
  </r>
  <r>
    <x v="5"/>
    <s v="airline travel reservation"/>
    <s v="Standard"/>
    <s v="Unassigned"/>
    <s v="Unassigned"/>
    <s v="Position 5-10 Bid Strategy"/>
    <n v="0.63749999999999996"/>
    <n v="2"/>
    <n v="1.6875"/>
    <n v="0.84375"/>
    <n v="770"/>
    <n v="2.5974025974026E-3"/>
    <n v="3.12077922077922"/>
    <n v="0"/>
    <n v="0"/>
    <n v="0"/>
    <n v="1.6875"/>
    <n v="-1.6875"/>
    <n v="-1"/>
    <n v="0"/>
    <s v="NA"/>
    <n v="0"/>
    <x v="368"/>
    <n v="0"/>
    <n v="1.51875"/>
    <n v="-1.7718750000000001"/>
    <n v="0.16874999999999996"/>
    <n v="8.4375000000000089E-2"/>
  </r>
  <r>
    <x v="5"/>
    <s v="cheap airline ticket paris"/>
    <s v="Standard"/>
    <s v="Unassigned"/>
    <s v="Unassigned"/>
    <s v="Position 2-5 Bid Strategy"/>
    <n v="0.63749999999999996"/>
    <n v="6"/>
    <n v="4.9999999499999994"/>
    <n v="0.8333333249999999"/>
    <n v="248"/>
    <n v="2.4193548387096801E-2"/>
    <n v="2.70887096774194"/>
    <n v="0"/>
    <n v="0"/>
    <n v="0"/>
    <n v="4.9999999499999994"/>
    <n v="-4.9999999499999994"/>
    <n v="-1"/>
    <n v="0"/>
    <s v="NA"/>
    <n v="0"/>
    <x v="368"/>
    <n v="0"/>
    <n v="4.4999999549999998"/>
    <n v="-5.2499999474999992"/>
    <n v="0.49999999499999959"/>
    <n v="0.24999999749999979"/>
  </r>
  <r>
    <x v="5"/>
    <s v="cheap travel paris"/>
    <s v="Standard"/>
    <s v="Unassigned"/>
    <s v="Unassigned"/>
    <s v="Position 2-5 Bid Strategy"/>
    <n v="0.63749999999999996"/>
    <n v="5"/>
    <n v="6.1624999999999996"/>
    <n v="1.2324999999999999"/>
    <n v="392"/>
    <n v="1.2755102040816299E-2"/>
    <n v="3.2382653061224498"/>
    <n v="0"/>
    <n v="0"/>
    <n v="0"/>
    <n v="6.1624999999999996"/>
    <n v="-6.1624999999999996"/>
    <n v="-1"/>
    <n v="0"/>
    <s v="NA"/>
    <n v="0"/>
    <x v="368"/>
    <n v="0"/>
    <n v="5.5462499999999997"/>
    <n v="-6.4706250000000001"/>
    <n v="0.61624999999999996"/>
    <n v="0.30812500000000043"/>
  </r>
  <r>
    <x v="5"/>
    <s v="fly to madrid"/>
    <s v="Advanced"/>
    <s v="Unassigned"/>
    <s v="Unassigned"/>
    <s v="Position 5-10 Bid Strategy"/>
    <n v="0.63749999999999996"/>
    <n v="11"/>
    <n v="6.4374998875000005"/>
    <n v="0.58522726250000001"/>
    <n v="169"/>
    <n v="6.5088757396449703E-2"/>
    <n v="2.0822485207100598"/>
    <n v="0"/>
    <n v="0"/>
    <n v="0"/>
    <n v="6.4374998875000005"/>
    <n v="-6.4374998875000005"/>
    <n v="-1"/>
    <n v="0"/>
    <s v="NA"/>
    <n v="0"/>
    <x v="368"/>
    <n v="0"/>
    <n v="5.7937498987500007"/>
    <n v="-6.7593748818750008"/>
    <n v="0.64374998874999978"/>
    <n v="0.32187499437500033"/>
  </r>
  <r>
    <x v="5"/>
    <s v="fly to berlin"/>
    <s v="Advanced"/>
    <s v="Unassigned"/>
    <s v="Unassigned"/>
    <s v="Position 5-10 Bid Strategy"/>
    <n v="0.63749999999999996"/>
    <n v="7"/>
    <n v="6.65"/>
    <n v="0.95"/>
    <n v="186"/>
    <n v="3.7634408602150497E-2"/>
    <n v="2.6376344086021501"/>
    <n v="0"/>
    <n v="0"/>
    <n v="0"/>
    <n v="6.65"/>
    <n v="-6.65"/>
    <n v="-1"/>
    <n v="0"/>
    <s v="NA"/>
    <n v="0"/>
    <x v="368"/>
    <n v="0"/>
    <n v="5.9850000000000003"/>
    <n v="-6.9825000000000008"/>
    <n v="0.66500000000000004"/>
    <n v="0.33250000000000046"/>
  </r>
  <r>
    <x v="5"/>
    <s v="paris vacation deal"/>
    <s v="Standard"/>
    <s v="Unassigned"/>
    <s v="Unassigned"/>
    <s v="Position 2-5 Bid Strategy"/>
    <n v="0.63749999999999996"/>
    <n v="7"/>
    <n v="7.5250000000000004"/>
    <n v="1.075"/>
    <n v="249"/>
    <n v="2.81124497991968E-2"/>
    <n v="3.01004016064257"/>
    <n v="0"/>
    <n v="0"/>
    <n v="0"/>
    <n v="7.5250000000000004"/>
    <n v="-7.5250000000000004"/>
    <n v="-1"/>
    <n v="0"/>
    <s v="NA"/>
    <n v="0"/>
    <x v="368"/>
    <n v="0"/>
    <n v="6.7725000000000009"/>
    <n v="-7.901250000000001"/>
    <n v="0.7524999999999995"/>
    <n v="0.37625000000000064"/>
  </r>
  <r>
    <x v="5"/>
    <s v="london plane ticket"/>
    <s v="Advanced"/>
    <s v="Unassigned"/>
    <s v="Unassigned"/>
    <s v="Position 5-10 Bid Strategy"/>
    <n v="0.63749999999999996"/>
    <n v="4"/>
    <n v="7.625"/>
    <n v="1.90625"/>
    <n v="104"/>
    <n v="3.8461538461538498E-2"/>
    <n v="2.25"/>
    <n v="0"/>
    <n v="0"/>
    <n v="0"/>
    <n v="7.625"/>
    <n v="-7.625"/>
    <n v="-1"/>
    <n v="0"/>
    <s v="NA"/>
    <n v="0"/>
    <x v="368"/>
    <n v="0"/>
    <n v="6.8624999999999998"/>
    <n v="-8.0062499999999996"/>
    <n v="0.76250000000000018"/>
    <n v="0.38124999999999964"/>
  </r>
  <r>
    <x v="5"/>
    <s v="cheapest flight italy"/>
    <s v="Advanced"/>
    <s v="Unassigned"/>
    <s v="Unassigned"/>
    <s v="Position 5-10 Bid Strategy"/>
    <n v="0.63749999999999996"/>
    <n v="14"/>
    <n v="8.5749999999999993"/>
    <n v="0.61250000000000004"/>
    <n v="484"/>
    <n v="2.89256198347107E-2"/>
    <n v="2.3931818181818199"/>
    <n v="0"/>
    <n v="0"/>
    <n v="0"/>
    <n v="8.5749999999999993"/>
    <n v="-8.5749999999999993"/>
    <n v="-1"/>
    <n v="0"/>
    <s v="NA"/>
    <n v="0"/>
    <x v="368"/>
    <n v="0"/>
    <n v="7.7174999999999994"/>
    <n v="-9.0037500000000001"/>
    <n v="0.85749999999999993"/>
    <n v="0.42875000000000085"/>
  </r>
  <r>
    <x v="5"/>
    <s v="flight florence italy"/>
    <s v="Advanced"/>
    <s v="Unassigned"/>
    <s v="Unassigned"/>
    <s v="Position 5-10 Bid Strategy"/>
    <n v="0.63749999999999996"/>
    <n v="24"/>
    <n v="13.612500000000001"/>
    <n v="0.56718749999999996"/>
    <n v="247"/>
    <n v="9.7165991902833995E-2"/>
    <n v="1.81457489878543"/>
    <n v="0"/>
    <n v="0"/>
    <n v="0"/>
    <n v="13.612500000000001"/>
    <n v="-13.612500000000001"/>
    <n v="-1"/>
    <n v="0"/>
    <s v="NA"/>
    <n v="0"/>
    <x v="368"/>
    <n v="0"/>
    <n v="12.251250000000001"/>
    <n v="-14.293125000000002"/>
    <n v="1.3612500000000001"/>
    <n v="0.68062500000000092"/>
  </r>
  <r>
    <x v="5"/>
    <s v="flight to milan italy"/>
    <s v="Advanced"/>
    <s v="Unassigned"/>
    <s v="Unassigned"/>
    <s v="Position 5-10 Bid Strategy"/>
    <n v="0.63749999999999996"/>
    <n v="19"/>
    <n v="14.274999962499999"/>
    <n v="0.75131578749999994"/>
    <n v="1222"/>
    <n v="1.55482815057283E-2"/>
    <n v="1.9333060556464801"/>
    <n v="0"/>
    <n v="0"/>
    <n v="0"/>
    <n v="14.274999962499999"/>
    <n v="-14.274999962499999"/>
    <n v="-1"/>
    <n v="0"/>
    <s v="NA"/>
    <n v="0"/>
    <x v="368"/>
    <n v="0"/>
    <n v="12.84749996625"/>
    <n v="-14.988749960625"/>
    <n v="1.427499996249999"/>
    <n v="0.71374999812500128"/>
  </r>
  <r>
    <x v="5"/>
    <s v="cheap ticket to italy"/>
    <s v="Advanced"/>
    <s v="Unassigned"/>
    <s v="Unassigned"/>
    <s v="Position 5-10 Bid Strategy"/>
    <n v="0.63749999999999996"/>
    <n v="21"/>
    <n v="15.887499862499999"/>
    <n v="0.75654761249999991"/>
    <n v="233"/>
    <n v="9.0128755364806898E-2"/>
    <n v="1.7798283261802601"/>
    <n v="0"/>
    <n v="0"/>
    <n v="0"/>
    <n v="15.887499862499999"/>
    <n v="-15.887499862499999"/>
    <n v="-1"/>
    <n v="0"/>
    <s v="NA"/>
    <n v="0"/>
    <x v="368"/>
    <n v="0"/>
    <n v="14.29874987625"/>
    <n v="-16.681874855625001"/>
    <n v="1.588749986249999"/>
    <n v="0.79437499312500215"/>
  </r>
  <r>
    <x v="5"/>
    <s v="flight to venice italy"/>
    <s v="Advanced"/>
    <s v="Unassigned"/>
    <s v="Unassigned"/>
    <s v="Position 5-10 Bid Strategy"/>
    <n v="0.63749999999999996"/>
    <n v="25"/>
    <n v="21.7"/>
    <n v="0.86799999999999999"/>
    <n v="352"/>
    <n v="7.1022727272727307E-2"/>
    <n v="2.0181818181818199"/>
    <n v="0"/>
    <n v="0"/>
    <n v="0"/>
    <n v="21.7"/>
    <n v="-21.7"/>
    <n v="-1"/>
    <n v="0"/>
    <s v="NA"/>
    <n v="0"/>
    <x v="368"/>
    <n v="0"/>
    <n v="19.53"/>
    <n v="-22.785"/>
    <n v="2.1699999999999982"/>
    <n v="1.0850000000000009"/>
  </r>
  <r>
    <x v="5"/>
    <s v="cheap flight italy rome"/>
    <s v="Advanced"/>
    <s v="Unassigned"/>
    <s v="Unassigned"/>
    <s v="Position 5-10 Bid Strategy"/>
    <n v="0.63749999999999996"/>
    <n v="33"/>
    <n v="23.412499687500002"/>
    <n v="0.70946968750000006"/>
    <n v="299"/>
    <n v="0.11036789297658901"/>
    <n v="3.4745819397993301"/>
    <n v="0"/>
    <n v="0"/>
    <n v="0"/>
    <n v="23.412499687500002"/>
    <n v="-23.412499687500002"/>
    <n v="-1"/>
    <n v="0"/>
    <s v="NA"/>
    <n v="0"/>
    <x v="368"/>
    <n v="0"/>
    <n v="21.071249718750003"/>
    <n v="-24.583124671875002"/>
    <n v="2.3412499687499988"/>
    <n v="1.1706249843749994"/>
  </r>
  <r>
    <x v="5"/>
    <s v="cheap ticket to spain"/>
    <s v="Advanced"/>
    <s v="Unassigned"/>
    <s v="Unassigned"/>
    <s v="Position 5-10 Bid Strategy"/>
    <n v="0.63749999999999996"/>
    <n v="36"/>
    <n v="34.92499995"/>
    <n v="0.97013888749999999"/>
    <n v="556"/>
    <n v="6.4748201438848907E-2"/>
    <n v="1.8129496402877701"/>
    <n v="0"/>
    <n v="0"/>
    <n v="0"/>
    <n v="34.92499995"/>
    <n v="-34.92499995"/>
    <n v="-1"/>
    <n v="0"/>
    <s v="NA"/>
    <n v="0"/>
    <x v="368"/>
    <n v="0"/>
    <n v="31.432499955000001"/>
    <n v="-36.671249947500002"/>
    <n v="3.4924999949999993"/>
    <n v="1.7462499975000014"/>
  </r>
  <r>
    <x v="5"/>
    <s v="flight to london england"/>
    <s v="Advanced"/>
    <s v="Unassigned"/>
    <s v="Unassigned"/>
    <s v="Position 5-10 Bid Strategy"/>
    <n v="0.63749999999999996"/>
    <n v="54"/>
    <n v="37.349999775000001"/>
    <n v="0.69166666249999997"/>
    <n v="702"/>
    <n v="7.69230769230769E-2"/>
    <n v="3.0552706552706601"/>
    <n v="0"/>
    <n v="0"/>
    <n v="0"/>
    <n v="37.349999775000001"/>
    <n v="-37.349999775000001"/>
    <n v="-1"/>
    <n v="0"/>
    <s v="NA"/>
    <n v="0"/>
    <x v="368"/>
    <n v="0"/>
    <n v="33.614999797500005"/>
    <n v="-39.217499763750006"/>
    <n v="3.7349999774999958"/>
    <n v="1.867499988750005"/>
  </r>
  <r>
    <x v="5"/>
    <s v="cheap ticket to england"/>
    <s v="Advanced"/>
    <s v="Unassigned"/>
    <s v="Unassigned"/>
    <s v="Position 5-10 Bid Strategy"/>
    <n v="0.63749999999999996"/>
    <n v="35"/>
    <n v="41.874999687500001"/>
    <n v="1.1964285625"/>
    <n v="541"/>
    <n v="6.4695009242144191E-2"/>
    <n v="3.8086876155268001"/>
    <n v="0"/>
    <n v="0"/>
    <n v="0"/>
    <n v="41.874999687500001"/>
    <n v="-41.874999687500001"/>
    <n v="-1"/>
    <n v="0"/>
    <s v="NA"/>
    <n v="0"/>
    <x v="368"/>
    <n v="0"/>
    <n v="37.687499718750004"/>
    <n v="-43.968749671875003"/>
    <n v="4.1874999687499965"/>
    <n v="2.0937499843750018"/>
  </r>
  <r>
    <x v="3"/>
    <s v="airfare to nice"/>
    <s v="Advanced"/>
    <s v="Unassigned"/>
    <s v="Unassigned"/>
    <s v="Position 1-2 Target"/>
    <n v="0.65"/>
    <n v="12"/>
    <n v="7.8874999500000005"/>
    <n v="0.65729166250000004"/>
    <n v="24561"/>
    <n v="4.8857945523390694E-4"/>
    <n v="2.3558039167786302"/>
    <n v="0"/>
    <n v="0"/>
    <n v="0"/>
    <n v="7.8874999500000005"/>
    <n v="-7.8874999500000005"/>
    <n v="-1"/>
    <n v="0"/>
    <s v="NA"/>
    <n v="0"/>
    <x v="368"/>
    <n v="0"/>
    <n v="7.0987499550000006"/>
    <n v="-8.2818749475000004"/>
    <n v="0.78874999499999987"/>
    <n v="0.39437499749999994"/>
  </r>
  <r>
    <x v="3"/>
    <s v="air fare to paris"/>
    <s v="Standard"/>
    <s v="Unassigned"/>
    <s v="Unassigned"/>
    <s v="Position 1-2 Target"/>
    <n v="0.65"/>
    <n v="23"/>
    <n v="16.312499875"/>
    <n v="0.70923912500000008"/>
    <n v="7697"/>
    <n v="2.9881772119007399E-3"/>
    <n v="2.6513057035208498"/>
    <n v="0"/>
    <n v="0"/>
    <n v="0"/>
    <n v="16.312499875"/>
    <n v="-16.312499875"/>
    <n v="-1"/>
    <n v="0"/>
    <s v="NA"/>
    <n v="0"/>
    <x v="368"/>
    <n v="0"/>
    <n v="14.6812498875"/>
    <n v="-17.12812486875"/>
    <n v="1.6312499875000004"/>
    <n v="0.81562499374999931"/>
  </r>
  <r>
    <x v="3"/>
    <s v="cheap nice flight"/>
    <s v="Advanced"/>
    <s v="Unassigned"/>
    <s v="Unassigned"/>
    <s v="Position 1-2 Target"/>
    <n v="0.65"/>
    <n v="45"/>
    <n v="38.787499687500002"/>
    <n v="0.86194443750000005"/>
    <n v="19688"/>
    <n v="2.28565623730191E-3"/>
    <n v="2.5609965461194601"/>
    <n v="0"/>
    <n v="0"/>
    <n v="0"/>
    <n v="38.787499687500002"/>
    <n v="-38.787499687500002"/>
    <n v="-1"/>
    <n v="0"/>
    <s v="NA"/>
    <n v="0"/>
    <x v="368"/>
    <n v="0"/>
    <n v="34.908749718750002"/>
    <n v="-40.726874671875002"/>
    <n v="3.8787499687500002"/>
    <n v="1.9393749843750001"/>
  </r>
  <r>
    <x v="3"/>
    <s v="toulouse flight"/>
    <s v="Standard"/>
    <s v="Unassigned"/>
    <s v="Unassigned"/>
    <s v="Position 1-2 Target"/>
    <n v="0.65"/>
    <n v="105"/>
    <n v="67.324999874999989"/>
    <n v="0.64119047499999993"/>
    <n v="3475"/>
    <n v="3.0215827338129501E-2"/>
    <n v="1.5578992805755401"/>
    <n v="0"/>
    <n v="0"/>
    <n v="0"/>
    <n v="67.324999874999989"/>
    <n v="-67.324999874999989"/>
    <n v="-1"/>
    <n v="0"/>
    <s v="NA"/>
    <n v="0"/>
    <x v="368"/>
    <n v="0"/>
    <n v="60.59249988749999"/>
    <n v="-70.691249868749992"/>
    <n v="6.7324999874999989"/>
    <n v="3.366249993750003"/>
  </r>
  <r>
    <x v="3"/>
    <s v="airfare to france"/>
    <s v="Advanced"/>
    <s v="Unassigned"/>
    <s v="Unassigned"/>
    <s v="Position 1-2 Target"/>
    <n v="0.65"/>
    <n v="116"/>
    <n v="107.0124998"/>
    <n v="0.92252155000000002"/>
    <n v="3604"/>
    <n v="3.2186459489456198E-2"/>
    <n v="1.4768035516093201"/>
    <n v="0"/>
    <n v="0"/>
    <n v="0"/>
    <n v="107.0124998"/>
    <n v="-107.0124998"/>
    <n v="-1"/>
    <n v="0"/>
    <s v="NA"/>
    <n v="0"/>
    <x v="368"/>
    <n v="0"/>
    <n v="96.31124982"/>
    <n v="-112.36312479"/>
    <n v="10.70124998"/>
    <n v="5.35062499"/>
  </r>
  <r>
    <x v="5"/>
    <s v="greek holidays"/>
    <s v="Advanced"/>
    <s v="Unassigned"/>
    <s v="Unassigned"/>
    <s v="Position 5-10 Bid Strategy"/>
    <n v="0.65"/>
    <n v="5"/>
    <n v="2.5750000000000002"/>
    <n v="0.51500000000000001"/>
    <n v="3596"/>
    <n v="1.39043381535039E-3"/>
    <n v="2.5202447163514998"/>
    <n v="0"/>
    <n v="0"/>
    <n v="0"/>
    <n v="2.5750000000000002"/>
    <n v="-2.5750000000000002"/>
    <n v="-1"/>
    <n v="0"/>
    <s v="NA"/>
    <n v="0"/>
    <x v="368"/>
    <n v="0"/>
    <n v="2.3175000000000003"/>
    <n v="-2.7037500000000003"/>
    <n v="0.25749999999999984"/>
    <n v="0.12875000000000014"/>
  </r>
  <r>
    <x v="5"/>
    <s v="athens cheap ticket"/>
    <s v="Advanced"/>
    <s v="Unassigned"/>
    <s v="Unassigned"/>
    <s v="Position 5-10 Bid Strategy"/>
    <n v="0.65"/>
    <n v="8"/>
    <n v="6.5875000000000004"/>
    <n v="0.82343750000000004"/>
    <n v="192"/>
    <n v="4.1666666666666699E-2"/>
    <n v="2.83229166666667"/>
    <n v="0"/>
    <n v="0"/>
    <n v="0"/>
    <n v="6.5875000000000004"/>
    <n v="-6.5875000000000004"/>
    <n v="-1"/>
    <n v="0"/>
    <s v="NA"/>
    <n v="0"/>
    <x v="368"/>
    <n v="0"/>
    <n v="5.9287500000000009"/>
    <n v="-6.916875000000001"/>
    <n v="0.6587499999999995"/>
    <n v="0.32937500000000064"/>
  </r>
  <r>
    <x v="5"/>
    <s v="munich cheap flight"/>
    <s v="Advanced"/>
    <s v="Unassigned"/>
    <s v="Unassigned"/>
    <s v="Position 5-10 Bid Strategy"/>
    <n v="0.65"/>
    <n v="28"/>
    <n v="15.6625"/>
    <n v="0.55937499999999996"/>
    <n v="3702"/>
    <n v="7.5634792004321992E-3"/>
    <n v="2.2490275526742298"/>
    <n v="0"/>
    <n v="0"/>
    <n v="0"/>
    <n v="15.6625"/>
    <n v="-15.6625"/>
    <n v="-1"/>
    <n v="0"/>
    <s v="NA"/>
    <n v="0"/>
    <x v="368"/>
    <n v="0"/>
    <n v="14.09625"/>
    <n v="-16.445625"/>
    <n v="1.5662500000000001"/>
    <n v="0.78312500000000007"/>
  </r>
  <r>
    <x v="5"/>
    <s v="international air fare"/>
    <s v="Standard"/>
    <s v="Unassigned"/>
    <s v="Unassigned"/>
    <s v="Position 5-10 Bid Strategy"/>
    <n v="0.65"/>
    <n v="112"/>
    <n v="138.43749919999999"/>
    <n v="1.2360491"/>
    <n v="19055"/>
    <n v="5.8777223825767499E-3"/>
    <n v="3.6234269220676998"/>
    <n v="0"/>
    <n v="0"/>
    <n v="0"/>
    <n v="138.43749919999999"/>
    <n v="-138.43749919999999"/>
    <n v="-1"/>
    <n v="0"/>
    <s v="NA"/>
    <n v="0"/>
    <x v="368"/>
    <n v="0"/>
    <n v="124.59374928"/>
    <n v="-145.35937415999999"/>
    <n v="13.843749919999993"/>
    <n v="6.9218749599999967"/>
  </r>
  <r>
    <x v="5"/>
    <s v="cairo"/>
    <s v="Standard"/>
    <s v="Unassigned"/>
    <s v="Unassigned"/>
    <s v="Position 5-10 Bid Strategy"/>
    <n v="0.65"/>
    <n v="278"/>
    <n v="181.0124998"/>
    <n v="0.65112409999999998"/>
    <n v="103233"/>
    <n v="2.6929373359294E-3"/>
    <n v="1.02472077727083"/>
    <n v="0"/>
    <n v="0"/>
    <n v="0"/>
    <n v="181.0124998"/>
    <n v="-181.0124998"/>
    <n v="-1"/>
    <n v="0"/>
    <s v="NA"/>
    <n v="0"/>
    <x v="368"/>
    <n v="0"/>
    <n v="162.91124981999999"/>
    <n v="-190.06312479000002"/>
    <n v="18.101249980000006"/>
    <n v="9.0506249900000171"/>
  </r>
  <r>
    <x v="3"/>
    <s v="cheap travel paris"/>
    <s v="Advanced"/>
    <s v="Unassigned"/>
    <s v="Unassigned"/>
    <s v="Position 1-2 Target"/>
    <n v="0.66249999999999998"/>
    <n v="41"/>
    <n v="29.099999587499997"/>
    <n v="0.70975608749999997"/>
    <n v="1033"/>
    <n v="3.96902226524685E-2"/>
    <n v="1.78983543078412"/>
    <n v="0"/>
    <n v="0"/>
    <n v="0"/>
    <n v="29.099999587499997"/>
    <n v="-29.099999587499997"/>
    <n v="-1"/>
    <n v="0"/>
    <s v="NA"/>
    <n v="0"/>
    <x v="368"/>
    <n v="0"/>
    <n v="26.189999628749998"/>
    <n v="-30.554999566874997"/>
    <n v="2.9099999587499994"/>
    <n v="1.4549999793749997"/>
  </r>
  <r>
    <x v="5"/>
    <s v="airline travel deal"/>
    <s v="Standard"/>
    <s v="Unassigned"/>
    <s v="Unassigned"/>
    <s v="Position 5-10 Bid Strategy"/>
    <n v="0.66249999999999998"/>
    <n v="1"/>
    <n v="0.96250000000000002"/>
    <n v="0.96250000000000002"/>
    <n v="691"/>
    <n v="1.44717800289436E-3"/>
    <n v="3.8852387843704799"/>
    <n v="0"/>
    <n v="0"/>
    <n v="0"/>
    <n v="0.96250000000000002"/>
    <n v="-0.96250000000000002"/>
    <n v="-1"/>
    <n v="0"/>
    <s v="NA"/>
    <n v="0"/>
    <x v="368"/>
    <n v="0"/>
    <n v="0.86625000000000008"/>
    <n v="-1.0106250000000001"/>
    <n v="9.6249999999999947E-2"/>
    <n v="4.8125000000000084E-2"/>
  </r>
  <r>
    <x v="5"/>
    <s v="cheap flight to milan"/>
    <s v="Advanced"/>
    <s v="Unassigned"/>
    <s v="Unassigned"/>
    <s v="Position 5-10 Bid Strategy"/>
    <n v="0.66249999999999998"/>
    <n v="21"/>
    <n v="17.399999924999999"/>
    <n v="0.82857142499999992"/>
    <n v="584"/>
    <n v="3.5958904109588997E-2"/>
    <n v="1.7671232876712299"/>
    <n v="0"/>
    <n v="0"/>
    <n v="0"/>
    <n v="17.399999924999999"/>
    <n v="-17.399999924999999"/>
    <n v="-1"/>
    <n v="0"/>
    <s v="NA"/>
    <n v="0"/>
    <x v="368"/>
    <n v="0"/>
    <n v="15.6599999325"/>
    <n v="-18.269999921250001"/>
    <n v="1.7399999924999996"/>
    <n v="0.86999999625000157"/>
  </r>
  <r>
    <x v="5"/>
    <s v="cheap flight to athens"/>
    <s v="Advanced"/>
    <s v="Unassigned"/>
    <s v="Unassigned"/>
    <s v="Position 5-10 Bid Strategy"/>
    <n v="0.66249999999999998"/>
    <n v="28"/>
    <n v="20.287499750000002"/>
    <n v="0.72455356250000003"/>
    <n v="2014"/>
    <n v="1.39026812313803E-2"/>
    <n v="1.5974677259185699"/>
    <n v="0"/>
    <n v="0"/>
    <n v="0"/>
    <n v="20.287499750000002"/>
    <n v="-20.287499750000002"/>
    <n v="-1"/>
    <n v="0"/>
    <s v="NA"/>
    <n v="0"/>
    <x v="368"/>
    <n v="0"/>
    <n v="18.258749775000002"/>
    <n v="-21.301874737500004"/>
    <n v="2.0287499750000002"/>
    <n v="1.0143749875000019"/>
  </r>
  <r>
    <x v="5"/>
    <s v="airfare ticket"/>
    <s v="Standard"/>
    <s v="Unassigned"/>
    <s v="Unassigned"/>
    <s v="Position 5-10 Bid Strategy"/>
    <n v="0.66249999999999998"/>
    <n v="140"/>
    <n v="155.82499974999999"/>
    <n v="1.1130357124999999"/>
    <n v="10484"/>
    <n v="1.3353681800839401E-2"/>
    <n v="2.56852346432659"/>
    <n v="0"/>
    <n v="0"/>
    <n v="0"/>
    <n v="155.82499974999999"/>
    <n v="-155.82499974999999"/>
    <n v="-1"/>
    <n v="0"/>
    <s v="NA"/>
    <n v="0"/>
    <x v="368"/>
    <n v="0"/>
    <n v="140.242499775"/>
    <n v="-163.6162497375"/>
    <n v="15.58249997499999"/>
    <n v="7.7912499875000094"/>
  </r>
  <r>
    <x v="5"/>
    <s v="international airline ticket"/>
    <s v="Standard"/>
    <s v="Unassigned"/>
    <s v="Unassigned"/>
    <s v="Position 5-10 Bid Strategy"/>
    <n v="0.66249999999999998"/>
    <n v="386"/>
    <n v="465.94999909999996"/>
    <n v="1.20712435"/>
    <n v="15967"/>
    <n v="2.41748606500908E-2"/>
    <n v="2.9235423060061398"/>
    <n v="0"/>
    <n v="0"/>
    <n v="0"/>
    <n v="465.94999909999996"/>
    <n v="-465.94999909999996"/>
    <n v="-1"/>
    <n v="0"/>
    <s v="NA"/>
    <n v="0"/>
    <x v="368"/>
    <n v="0"/>
    <n v="419.35499918999994"/>
    <n v="-489.24749905499999"/>
    <n v="46.594999910000013"/>
    <n v="23.297499955000035"/>
  </r>
  <r>
    <x v="5"/>
    <s v="cheap flight to venice"/>
    <s v="Advanced"/>
    <s v="Unassigned"/>
    <s v="Unassigned"/>
    <s v="Position 5-10 Bid Strategy"/>
    <n v="0.67500000000000004"/>
    <n v="15"/>
    <n v="12.5625"/>
    <n v="0.83750000000000002"/>
    <n v="633"/>
    <n v="2.3696682464454999E-2"/>
    <n v="1.46113744075829"/>
    <n v="0"/>
    <n v="0"/>
    <n v="0"/>
    <n v="12.5625"/>
    <n v="-12.5625"/>
    <n v="-1"/>
    <n v="0"/>
    <s v="NA"/>
    <n v="0"/>
    <x v="368"/>
    <n v="0"/>
    <n v="11.30625"/>
    <n v="-13.190625000000001"/>
    <n v="1.2562499999999996"/>
    <n v="0.62812500000000071"/>
  </r>
  <r>
    <x v="5"/>
    <s v="fly to paris"/>
    <s v="Standard"/>
    <s v="Unassigned"/>
    <s v="Unassigned"/>
    <s v="Position 2-5 Bid Strategy"/>
    <n v="0.67500000000000004"/>
    <n v="19"/>
    <n v="18.887499812500003"/>
    <n v="0.99407893750000009"/>
    <n v="440"/>
    <n v="4.3181818181818203E-2"/>
    <n v="2.3554545454545499"/>
    <n v="0"/>
    <n v="0"/>
    <n v="0"/>
    <n v="18.887499812500003"/>
    <n v="-18.887499812500003"/>
    <n v="-1"/>
    <n v="0"/>
    <s v="NA"/>
    <n v="0"/>
    <x v="368"/>
    <n v="0"/>
    <n v="16.998749831250002"/>
    <n v="-19.831874803125004"/>
    <n v="1.888749981250001"/>
    <n v="0.94437499062500052"/>
  </r>
  <r>
    <x v="5"/>
    <s v="cheap ticket to germany"/>
    <s v="Advanced"/>
    <s v="Unassigned"/>
    <s v="Unassigned"/>
    <s v="Position 5-10 Bid Strategy"/>
    <n v="0.67500000000000004"/>
    <n v="104"/>
    <n v="113.67499909999999"/>
    <n v="1.0930288374999999"/>
    <n v="1010"/>
    <n v="0.10297029702970301"/>
    <n v="2.4129702970297"/>
    <n v="0"/>
    <n v="0"/>
    <n v="0"/>
    <n v="113.67499909999999"/>
    <n v="-113.67499909999999"/>
    <n v="-1"/>
    <n v="0"/>
    <s v="NA"/>
    <n v="0"/>
    <x v="368"/>
    <n v="0"/>
    <n v="102.30749919"/>
    <n v="-119.358749055"/>
    <n v="11.367499909999992"/>
    <n v="5.6837499550000103"/>
  </r>
  <r>
    <x v="3"/>
    <s v="discount paris travel"/>
    <s v="Advanced"/>
    <s v="Unassigned"/>
    <s v="Unassigned"/>
    <s v="Position 1-2 Target"/>
    <n v="0.6875"/>
    <n v="15"/>
    <n v="11.5374999375"/>
    <n v="0.76916666249999999"/>
    <n v="1410"/>
    <n v="1.0638297872340401E-2"/>
    <n v="1.48751773049645"/>
    <n v="0"/>
    <n v="0"/>
    <n v="0"/>
    <n v="11.5374999375"/>
    <n v="-11.5374999375"/>
    <n v="-1"/>
    <n v="0"/>
    <s v="NA"/>
    <n v="0"/>
    <x v="368"/>
    <n v="0"/>
    <n v="10.383749943750001"/>
    <n v="-12.114374934375"/>
    <n v="1.1537499937499991"/>
    <n v="0.57687499687500043"/>
  </r>
  <r>
    <x v="5"/>
    <s v="discount paris travel"/>
    <s v="Standard"/>
    <s v="Unassigned"/>
    <s v="Unassigned"/>
    <s v="Position 2-5 Bid Strategy"/>
    <n v="0.6875"/>
    <n v="3"/>
    <n v="2.1"/>
    <n v="0.7"/>
    <n v="261"/>
    <n v="1.1494252873563199E-2"/>
    <n v="1.75938697318008"/>
    <n v="0"/>
    <n v="0"/>
    <n v="0"/>
    <n v="2.1"/>
    <n v="-2.1"/>
    <n v="-1"/>
    <n v="0"/>
    <s v="NA"/>
    <n v="0"/>
    <x v="368"/>
    <n v="0"/>
    <n v="1.8900000000000001"/>
    <n v="-2.2050000000000001"/>
    <n v="0.20999999999999996"/>
    <n v="0.10499999999999998"/>
  </r>
  <r>
    <x v="5"/>
    <s v="cheap air fare to london"/>
    <s v="Advanced"/>
    <s v="Unassigned"/>
    <s v="Unassigned"/>
    <s v="Position 5-10 Bid Strategy"/>
    <n v="0.6875"/>
    <n v="6"/>
    <n v="4.0875000000000004"/>
    <n v="0.68125000000000002"/>
    <n v="561"/>
    <n v="1.0695187165775399E-2"/>
    <n v="3.4003565062388601"/>
    <n v="0"/>
    <n v="0"/>
    <n v="0"/>
    <n v="4.0875000000000004"/>
    <n v="-4.0875000000000004"/>
    <n v="-1"/>
    <n v="0"/>
    <s v="NA"/>
    <n v="0"/>
    <x v="368"/>
    <n v="0"/>
    <n v="3.6787500000000004"/>
    <n v="-4.291875000000001"/>
    <n v="0.40874999999999995"/>
    <n v="0.20437500000000064"/>
  </r>
  <r>
    <x v="5"/>
    <s v="berlin cheap flight"/>
    <s v="Advanced"/>
    <s v="Unassigned"/>
    <s v="Unassigned"/>
    <s v="Position 5-10 Bid Strategy"/>
    <n v="0.6875"/>
    <n v="28"/>
    <n v="21.8999998"/>
    <n v="0.78214284999999995"/>
    <n v="2590"/>
    <n v="1.0810810810810801E-2"/>
    <n v="1.4402702702702701"/>
    <n v="0"/>
    <n v="0"/>
    <n v="0"/>
    <n v="21.8999998"/>
    <n v="-21.8999998"/>
    <n v="-1"/>
    <n v="0"/>
    <s v="NA"/>
    <n v="0"/>
    <x v="368"/>
    <n v="0"/>
    <n v="19.70999982"/>
    <n v="-22.994999790000001"/>
    <n v="2.1899999799999996"/>
    <n v="1.0949999900000016"/>
  </r>
  <r>
    <x v="5"/>
    <s v="india vacations"/>
    <s v="Standard"/>
    <s v="Unassigned"/>
    <s v="Unassigned"/>
    <s v="Position 5-10 Bid Strategy"/>
    <n v="0.6875"/>
    <n v="117"/>
    <n v="234.94999905000003"/>
    <n v="2.0081196500000003"/>
    <n v="6820"/>
    <n v="1.71554252199413E-2"/>
    <n v="2.3644428152492698"/>
    <n v="0"/>
    <n v="0"/>
    <n v="0"/>
    <n v="234.94999905000003"/>
    <n v="-234.94999905000003"/>
    <n v="-1"/>
    <n v="0"/>
    <s v="NA"/>
    <n v="0"/>
    <x v="368"/>
    <n v="0"/>
    <n v="211.45499914500004"/>
    <n v="-246.69749900250005"/>
    <n v="23.494999904999986"/>
    <n v="11.747499952500021"/>
  </r>
  <r>
    <x v="3"/>
    <s v="washington to paris"/>
    <s v="Advanced"/>
    <s v="Unassigned"/>
    <s v="Unassigned"/>
    <s v="Position 1-2 Target"/>
    <n v="0.7"/>
    <n v="4"/>
    <n v="2.125"/>
    <n v="0.53125"/>
    <n v="863"/>
    <n v="4.6349942062572404E-3"/>
    <n v="2.9924681344148301"/>
    <n v="0"/>
    <n v="0"/>
    <n v="0"/>
    <n v="2.125"/>
    <n v="-2.125"/>
    <n v="-1"/>
    <n v="0"/>
    <s v="NA"/>
    <n v="0"/>
    <x v="368"/>
    <n v="0"/>
    <n v="1.9125000000000001"/>
    <n v="-2.2312500000000002"/>
    <n v="0.21249999999999991"/>
    <n v="0.10625000000000018"/>
  </r>
  <r>
    <x v="3"/>
    <s v="paris travel bargain"/>
    <s v="Advanced"/>
    <s v="Unassigned"/>
    <s v="Unassigned"/>
    <s v="Position 1-2 Target"/>
    <n v="0.7"/>
    <n v="8"/>
    <n v="6"/>
    <n v="0.75"/>
    <n v="1287"/>
    <n v="6.2160062160062203E-3"/>
    <n v="2.7790986790986798"/>
    <n v="0"/>
    <n v="0"/>
    <n v="0"/>
    <n v="6"/>
    <n v="-6"/>
    <n v="-1"/>
    <n v="0"/>
    <s v="NA"/>
    <n v="0"/>
    <x v="368"/>
    <n v="0"/>
    <n v="5.4"/>
    <n v="-6.3000000000000007"/>
    <n v="0.59999999999999964"/>
    <n v="0.30000000000000071"/>
  </r>
  <r>
    <x v="3"/>
    <s v="discount ticket to paris"/>
    <s v="Advanced"/>
    <s v="Unassigned"/>
    <s v="Unassigned"/>
    <s v="Position 1-2 Target"/>
    <n v="0.7"/>
    <n v="20"/>
    <n v="11.7125"/>
    <n v="0.58562499999999995"/>
    <n v="377"/>
    <n v="5.3050397877984101E-2"/>
    <n v="2.41114058355438"/>
    <n v="0"/>
    <n v="0"/>
    <n v="0"/>
    <n v="11.7125"/>
    <n v="-11.7125"/>
    <n v="-1"/>
    <n v="0"/>
    <s v="NA"/>
    <n v="0"/>
    <x v="368"/>
    <n v="0"/>
    <n v="10.54125"/>
    <n v="-12.298125000000001"/>
    <n v="1.1712500000000006"/>
    <n v="0.58562500000000028"/>
  </r>
  <r>
    <x v="3"/>
    <s v="new york to paris flight"/>
    <s v="Advanced"/>
    <s v="Unassigned"/>
    <s v="Unassigned"/>
    <s v="Position 1-2 Target"/>
    <n v="0.7"/>
    <n v="42"/>
    <n v="30.599999849999996"/>
    <n v="0.72857142499999994"/>
    <n v="616"/>
    <n v="6.8181818181818205E-2"/>
    <n v="2.42824675324675"/>
    <n v="0"/>
    <n v="0"/>
    <n v="0"/>
    <n v="30.599999849999996"/>
    <n v="-30.599999849999996"/>
    <n v="-1"/>
    <n v="0"/>
    <s v="NA"/>
    <n v="0"/>
    <x v="368"/>
    <n v="0"/>
    <n v="27.539999864999999"/>
    <n v="-32.129999842499998"/>
    <n v="3.0599999849999975"/>
    <n v="1.5299999925000023"/>
  </r>
  <r>
    <x v="3"/>
    <s v="discount paris airfare"/>
    <s v="Advanced"/>
    <s v="Unassigned"/>
    <s v="Unassigned"/>
    <s v="Position 1-2 Target"/>
    <n v="0.7"/>
    <n v="48"/>
    <n v="44.8125"/>
    <n v="0.93359375"/>
    <n v="9240"/>
    <n v="5.1948051948051896E-3"/>
    <n v="2.6412012987012998"/>
    <n v="0"/>
    <n v="0"/>
    <n v="0"/>
    <n v="44.8125"/>
    <n v="-44.8125"/>
    <n v="-1"/>
    <n v="0"/>
    <s v="NA"/>
    <n v="0"/>
    <x v="368"/>
    <n v="0"/>
    <n v="40.331250000000004"/>
    <n v="-47.053125000000001"/>
    <n v="4.4812499999999957"/>
    <n v="2.2406250000000014"/>
  </r>
  <r>
    <x v="3"/>
    <s v="airfare paris france"/>
    <s v="Advanced"/>
    <s v="Unassigned"/>
    <s v="Unassigned"/>
    <s v="Position 1-2 Target"/>
    <n v="0.7"/>
    <n v="62"/>
    <n v="71.462499674999989"/>
    <n v="1.1526209624999999"/>
    <n v="771"/>
    <n v="8.0415045395590107E-2"/>
    <n v="1.5055771725032401"/>
    <n v="0"/>
    <n v="0"/>
    <n v="0"/>
    <n v="71.462499674999989"/>
    <n v="-71.462499674999989"/>
    <n v="-1"/>
    <n v="0"/>
    <s v="NA"/>
    <n v="0"/>
    <x v="368"/>
    <n v="0"/>
    <n v="64.316249707499992"/>
    <n v="-75.035624658749995"/>
    <n v="7.1462499674999975"/>
    <n v="3.5731249837500059"/>
  </r>
  <r>
    <x v="3"/>
    <s v="cheap flight to paris france"/>
    <s v="Advanced"/>
    <s v="Unassigned"/>
    <s v="Unassigned"/>
    <s v="Position 1-2 Target"/>
    <n v="0.7"/>
    <n v="79"/>
    <n v="91.149999537500008"/>
    <n v="1.1537974625"/>
    <n v="995"/>
    <n v="7.9396984924623104E-2"/>
    <n v="1.4096482412060301"/>
    <n v="0"/>
    <n v="0"/>
    <n v="0"/>
    <n v="91.149999537500008"/>
    <n v="-91.149999537500008"/>
    <n v="-1"/>
    <n v="0"/>
    <s v="NA"/>
    <n v="0"/>
    <x v="368"/>
    <n v="0"/>
    <n v="82.034999583750007"/>
    <n v="-95.707499514375016"/>
    <n v="9.1149999537500008"/>
    <n v="4.5574999768750075"/>
  </r>
  <r>
    <x v="3"/>
    <s v="flight to paris france"/>
    <s v="Advanced"/>
    <s v="Unassigned"/>
    <s v="Unassigned"/>
    <s v="Position 1-2 Target"/>
    <n v="0.7"/>
    <n v="208"/>
    <n v="227.24999959999997"/>
    <n v="1.0925480749999998"/>
    <n v="3272"/>
    <n v="6.3569682151589202E-2"/>
    <n v="3.8463325183374102"/>
    <n v="0"/>
    <n v="0"/>
    <n v="0"/>
    <n v="227.24999959999997"/>
    <n v="-227.24999959999997"/>
    <n v="-1"/>
    <n v="0"/>
    <s v="NA"/>
    <n v="0"/>
    <x v="368"/>
    <n v="0"/>
    <n v="204.52499963999998"/>
    <n v="-238.61249957999996"/>
    <n v="22.724999959999991"/>
    <n v="11.362499979999996"/>
  </r>
  <r>
    <x v="5"/>
    <s v="new york to paris flight"/>
    <s v="Standard"/>
    <s v="Unassigned"/>
    <s v="Unassigned"/>
    <s v="Position 2-5 Bid Strategy"/>
    <n v="0.7"/>
    <n v="2"/>
    <n v="2.5249999999999999"/>
    <n v="1.2625"/>
    <n v="135"/>
    <n v="1.4814814814814802E-2"/>
    <n v="3.16074074074074"/>
    <n v="0"/>
    <n v="0"/>
    <n v="0"/>
    <n v="2.5249999999999999"/>
    <n v="-2.5249999999999999"/>
    <n v="-1"/>
    <n v="0"/>
    <s v="NA"/>
    <n v="0"/>
    <x v="368"/>
    <n v="0"/>
    <n v="2.2725"/>
    <n v="-2.6512500000000001"/>
    <n v="0.25249999999999995"/>
    <n v="0.1262500000000002"/>
  </r>
  <r>
    <x v="5"/>
    <s v="new york to madrid"/>
    <s v="Advanced"/>
    <s v="Unassigned"/>
    <s v="Unassigned"/>
    <s v="Position 5-10 Bid Strategy"/>
    <n v="0.7"/>
    <n v="6"/>
    <n v="3.3"/>
    <n v="0.55000000000000004"/>
    <n v="499"/>
    <n v="1.2024048096192399E-2"/>
    <n v="3.7386773547094201"/>
    <n v="0"/>
    <n v="0"/>
    <n v="0"/>
    <n v="3.3"/>
    <n v="-3.3"/>
    <n v="-1"/>
    <n v="0"/>
    <s v="NA"/>
    <n v="0"/>
    <x v="368"/>
    <n v="0"/>
    <n v="2.9699999999999998"/>
    <n v="-3.4649999999999999"/>
    <n v="0.33000000000000007"/>
    <n v="0.16500000000000004"/>
  </r>
  <r>
    <x v="5"/>
    <s v="paris travel deal"/>
    <s v="Standard"/>
    <s v="Unassigned"/>
    <s v="Unassigned"/>
    <s v="Position 2-5 Bid Strategy"/>
    <n v="0.7"/>
    <n v="15"/>
    <n v="14.049999937499999"/>
    <n v="0.93666666249999997"/>
    <n v="347"/>
    <n v="4.3227665706051903E-2"/>
    <n v="3.0498559077809801"/>
    <n v="0"/>
    <n v="0"/>
    <n v="0"/>
    <n v="14.049999937499999"/>
    <n v="-14.049999937499999"/>
    <n v="-1"/>
    <n v="0"/>
    <s v="NA"/>
    <n v="0"/>
    <x v="368"/>
    <n v="0"/>
    <n v="12.644999943749999"/>
    <n v="-14.752499934374999"/>
    <n v="1.4049999937499997"/>
    <n v="0.70249999687499987"/>
  </r>
  <r>
    <x v="5"/>
    <s v="discount flight to london"/>
    <s v="Advanced"/>
    <s v="Unassigned"/>
    <s v="Unassigned"/>
    <s v="Position 5-10 Bid Strategy"/>
    <n v="0.7"/>
    <n v="16"/>
    <n v="18.274999999999999"/>
    <n v="1.1421874999999999"/>
    <n v="5672"/>
    <n v="2.8208744710860401E-3"/>
    <n v="3.0584626234132601"/>
    <n v="0"/>
    <n v="0"/>
    <n v="0"/>
    <n v="18.274999999999999"/>
    <n v="-18.274999999999999"/>
    <n v="-1"/>
    <n v="0"/>
    <s v="NA"/>
    <n v="0"/>
    <x v="368"/>
    <n v="0"/>
    <n v="16.447499999999998"/>
    <n v="-19.188749999999999"/>
    <n v="1.8275000000000006"/>
    <n v="0.91375000000000028"/>
  </r>
  <r>
    <x v="5"/>
    <s v="paris plane ticket"/>
    <s v="Standard"/>
    <s v="Unassigned"/>
    <s v="Unassigned"/>
    <s v="Position 1-4 Bid Strategy"/>
    <n v="0.7"/>
    <n v="18"/>
    <n v="20.074999949999999"/>
    <n v="1.115277775"/>
    <n v="258"/>
    <n v="6.9767441860465101E-2"/>
    <n v="1.86744186046512"/>
    <n v="0"/>
    <n v="0"/>
    <n v="0"/>
    <n v="20.074999949999999"/>
    <n v="-20.074999949999999"/>
    <n v="-1"/>
    <n v="0"/>
    <s v="NA"/>
    <n v="0"/>
    <x v="368"/>
    <n v="0"/>
    <n v="18.067499954999999"/>
    <n v="-21.0787499475"/>
    <n v="2.0074999949999999"/>
    <n v="1.0037499975000017"/>
  </r>
  <r>
    <x v="5"/>
    <s v="airline deal ticket"/>
    <s v="Standard"/>
    <s v="Unassigned"/>
    <s v="Unassigned"/>
    <s v="Position 5-10 Bid Strategy"/>
    <n v="0.7"/>
    <n v="14"/>
    <n v="31.54999995"/>
    <n v="2.2535714250000001"/>
    <n v="5134"/>
    <n v="2.72691858200234E-3"/>
    <n v="2.8535255161667301"/>
    <n v="0"/>
    <n v="0"/>
    <n v="0"/>
    <n v="31.54999995"/>
    <n v="-31.54999995"/>
    <n v="-1"/>
    <n v="0"/>
    <s v="NA"/>
    <n v="0"/>
    <x v="368"/>
    <n v="0"/>
    <n v="28.394999954999999"/>
    <n v="-33.127499947499999"/>
    <n v="3.1549999950000007"/>
    <n v="1.5774999974999986"/>
  </r>
  <r>
    <x v="5"/>
    <s v="flight to italy"/>
    <s v="Advanced"/>
    <s v="Unassigned"/>
    <s v="Unassigned"/>
    <s v="Position 5-10 Bid Strategy"/>
    <n v="0.7"/>
    <n v="473"/>
    <n v="371.16249692499997"/>
    <n v="0.78469872499999993"/>
    <n v="9476"/>
    <n v="4.9915576192486301E-2"/>
    <n v="1.53234487125369"/>
    <n v="0"/>
    <n v="0"/>
    <n v="0"/>
    <n v="371.16249692499997"/>
    <n v="-371.16249692499997"/>
    <n v="-1"/>
    <n v="0"/>
    <s v="NA"/>
    <n v="0"/>
    <x v="368"/>
    <n v="0"/>
    <n v="334.04624723249998"/>
    <n v="-389.72062177124997"/>
    <n v="37.116249692499991"/>
    <n v="18.558124846249996"/>
  </r>
  <r>
    <x v="3"/>
    <s v="miami to paris"/>
    <s v="Standard"/>
    <s v="Unassigned"/>
    <s v="Unassigned"/>
    <s v="Position 1-2 Target"/>
    <n v="0.71250000000000002"/>
    <n v="15"/>
    <n v="7.9624998749999989"/>
    <n v="0.53083332499999991"/>
    <n v="721"/>
    <n v="2.0804438280166399E-2"/>
    <n v="2.4024965325936201"/>
    <n v="0"/>
    <n v="0"/>
    <n v="0"/>
    <n v="7.9624998749999989"/>
    <n v="-7.9624998749999989"/>
    <n v="-1"/>
    <n v="0"/>
    <s v="NA"/>
    <n v="0"/>
    <x v="368"/>
    <n v="0"/>
    <n v="7.1662498874999994"/>
    <n v="-8.3606248687499995"/>
    <n v="0.79624998749999953"/>
    <n v="0.39812499375000066"/>
  </r>
  <r>
    <x v="3"/>
    <s v="cheap airline ticket paris"/>
    <s v="Advanced"/>
    <s v="Unassigned"/>
    <s v="Unassigned"/>
    <s v="Position 1-2 Target"/>
    <n v="0.71250000000000002"/>
    <n v="23"/>
    <n v="20.474999912499996"/>
    <n v="0.8902173874999999"/>
    <n v="8823"/>
    <n v="2.6068230760512303E-3"/>
    <n v="2.3313838830329798"/>
    <n v="0"/>
    <n v="0"/>
    <n v="0"/>
    <n v="20.474999912499996"/>
    <n v="-20.474999912499996"/>
    <n v="-1"/>
    <n v="0"/>
    <s v="NA"/>
    <n v="0"/>
    <x v="368"/>
    <n v="0"/>
    <n v="18.427499921249996"/>
    <n v="-21.498749908124996"/>
    <n v="2.0474999912499996"/>
    <n v="1.0237499956249998"/>
  </r>
  <r>
    <x v="3"/>
    <s v="paris plane ticket"/>
    <s v="Advanced"/>
    <s v="Unassigned"/>
    <s v="Unassigned"/>
    <s v="Position 1-2 Target"/>
    <n v="0.71250000000000002"/>
    <n v="39"/>
    <n v="32.212499962499997"/>
    <n v="0.82596153750000001"/>
    <n v="7552"/>
    <n v="5.16419491525424E-3"/>
    <n v="2.6885990466101699"/>
    <n v="0"/>
    <n v="0"/>
    <n v="0"/>
    <n v="32.212499962499997"/>
    <n v="-32.212499962499997"/>
    <n v="-1"/>
    <n v="0"/>
    <s v="NA"/>
    <n v="0"/>
    <x v="368"/>
    <n v="0"/>
    <n v="28.991249966249999"/>
    <n v="-33.823124960625002"/>
    <n v="3.2212499962499983"/>
    <n v="1.6106249981250045"/>
  </r>
  <r>
    <x v="3"/>
    <s v="fly to paris"/>
    <s v="Advanced"/>
    <s v="Unassigned"/>
    <s v="Unassigned"/>
    <s v="Position 1-2 Target"/>
    <n v="0.71250000000000002"/>
    <n v="99"/>
    <n v="76.049999437500006"/>
    <n v="0.76818181250000006"/>
    <n v="10230"/>
    <n v="9.6774193548387101E-3"/>
    <n v="2.53690127077224"/>
    <n v="0"/>
    <n v="0"/>
    <n v="0"/>
    <n v="76.049999437500006"/>
    <n v="-76.049999437500006"/>
    <n v="-1"/>
    <n v="0"/>
    <s v="NA"/>
    <n v="0"/>
    <x v="368"/>
    <n v="0"/>
    <n v="68.444999493750004"/>
    <n v="-79.852499409375014"/>
    <n v="7.604999943750002"/>
    <n v="3.8024999718750081"/>
  </r>
  <r>
    <x v="5"/>
    <s v="cologne travel"/>
    <s v="Advanced"/>
    <s v="Unassigned"/>
    <s v="Unassigned"/>
    <s v="Position 5-10 Bid Strategy"/>
    <n v="0.71250000000000002"/>
    <n v="1"/>
    <n v="0.2"/>
    <n v="0.2"/>
    <n v="353"/>
    <n v="2.8328611898017003E-3"/>
    <n v="2.19943342776204"/>
    <n v="0"/>
    <n v="0"/>
    <n v="0"/>
    <n v="0.2"/>
    <n v="-0.2"/>
    <n v="-1"/>
    <n v="0"/>
    <s v="NA"/>
    <n v="0"/>
    <x v="368"/>
    <n v="0"/>
    <n v="0.18000000000000002"/>
    <n v="-0.21000000000000002"/>
    <n v="1.999999999999999E-2"/>
    <n v="1.0000000000000009E-2"/>
  </r>
  <r>
    <x v="5"/>
    <s v="airline airfare"/>
    <s v="Standard"/>
    <s v="Unassigned"/>
    <s v="Unassigned"/>
    <s v="Position 5-10 Bid Strategy"/>
    <n v="0.71250000000000002"/>
    <n v="1"/>
    <n v="0.625"/>
    <n v="0.625"/>
    <n v="3059"/>
    <n v="3.2690421706440002E-4"/>
    <n v="4.2832298136646001"/>
    <n v="0"/>
    <n v="0"/>
    <n v="0"/>
    <n v="0.625"/>
    <n v="-0.625"/>
    <n v="-1"/>
    <n v="0"/>
    <s v="NA"/>
    <n v="0"/>
    <x v="368"/>
    <n v="0"/>
    <n v="0.5625"/>
    <n v="-0.65625"/>
    <n v="6.25E-2"/>
    <n v="3.125E-2"/>
  </r>
  <r>
    <x v="5"/>
    <s v="rome plane ticket"/>
    <s v="Advanced"/>
    <s v="Unassigned"/>
    <s v="Unassigned"/>
    <s v="Position 5-10 Bid Strategy"/>
    <n v="0.71250000000000002"/>
    <n v="8"/>
    <n v="7.7249999999999996"/>
    <n v="0.96562499999999996"/>
    <n v="177"/>
    <n v="4.5197740112994399E-2"/>
    <n v="2.05028248587571"/>
    <n v="0"/>
    <n v="0"/>
    <n v="0"/>
    <n v="7.7249999999999996"/>
    <n v="-7.7249999999999996"/>
    <n v="-1"/>
    <n v="0"/>
    <s v="NA"/>
    <n v="0"/>
    <x v="368"/>
    <n v="0"/>
    <n v="6.9524999999999997"/>
    <n v="-8.1112500000000001"/>
    <n v="0.77249999999999996"/>
    <n v="0.38625000000000043"/>
  </r>
  <r>
    <x v="5"/>
    <s v="air travel deal"/>
    <s v="Standard"/>
    <s v="Unassigned"/>
    <s v="Unassigned"/>
    <s v="Position 5-10 Bid Strategy"/>
    <n v="0.71250000000000002"/>
    <n v="20"/>
    <n v="22.074999999999999"/>
    <n v="1.10375"/>
    <n v="1949"/>
    <n v="1.02616726526424E-2"/>
    <n v="3.48296562339661"/>
    <n v="0"/>
    <n v="0"/>
    <n v="0"/>
    <n v="22.074999999999999"/>
    <n v="-22.074999999999999"/>
    <n v="-1"/>
    <n v="0"/>
    <s v="NA"/>
    <n v="0"/>
    <x v="368"/>
    <n v="0"/>
    <n v="19.8675"/>
    <n v="-23.178750000000001"/>
    <n v="2.2074999999999996"/>
    <n v="1.1037500000000016"/>
  </r>
  <r>
    <x v="5"/>
    <s v="barcelona airfare"/>
    <s v="Advanced"/>
    <s v="Unassigned"/>
    <s v="Unassigned"/>
    <s v="Position 5-10 Bid Strategy"/>
    <n v="0.71250000000000002"/>
    <n v="21"/>
    <n v="23.049999787499999"/>
    <n v="1.0976190374999999"/>
    <n v="271"/>
    <n v="7.7490774907749096E-2"/>
    <n v="2.3051660516605201"/>
    <n v="0"/>
    <n v="0"/>
    <n v="0"/>
    <n v="23.049999787499999"/>
    <n v="-23.049999787499999"/>
    <n v="-1"/>
    <n v="0"/>
    <s v="NA"/>
    <n v="0"/>
    <x v="368"/>
    <n v="0"/>
    <n v="20.744999808749998"/>
    <n v="-24.202499776875001"/>
    <n v="2.3049999787500006"/>
    <n v="1.1524999893750021"/>
  </r>
  <r>
    <x v="5"/>
    <s v="france airline"/>
    <s v="Standard"/>
    <s v="Unassigned"/>
    <s v="Unassigned"/>
    <s v="Position 2-5 Bid Strategy"/>
    <n v="0.71250000000000002"/>
    <n v="50"/>
    <n v="25.412500000000001"/>
    <n v="0.50824999999999998"/>
    <n v="1241"/>
    <n v="4.0290088638194999E-2"/>
    <n v="2.6883964544721999"/>
    <n v="0"/>
    <n v="0"/>
    <n v="0"/>
    <n v="25.412500000000001"/>
    <n v="-25.412500000000001"/>
    <n v="-1"/>
    <n v="0"/>
    <s v="NA"/>
    <n v="0"/>
    <x v="368"/>
    <n v="0"/>
    <n v="22.871250000000003"/>
    <n v="-26.683125000000004"/>
    <n v="2.541249999999998"/>
    <n v="1.2706250000000026"/>
  </r>
  <r>
    <x v="5"/>
    <s v="flight to spain"/>
    <s v="Advanced"/>
    <s v="Unassigned"/>
    <s v="Unassigned"/>
    <s v="Position 5-10 Bid Strategy"/>
    <n v="0.71250000000000002"/>
    <n v="229"/>
    <n v="222.324999225"/>
    <n v="0.97085152499999994"/>
    <n v="8854"/>
    <n v="2.5864016263835599E-2"/>
    <n v="1.57140275581658"/>
    <n v="0"/>
    <n v="0"/>
    <n v="0"/>
    <n v="222.324999225"/>
    <n v="-222.324999225"/>
    <n v="-1"/>
    <n v="0"/>
    <s v="NA"/>
    <n v="0"/>
    <x v="368"/>
    <n v="0"/>
    <n v="200.09249930250002"/>
    <n v="-233.44124918625002"/>
    <n v="22.232499922499983"/>
    <n v="11.11624996125002"/>
  </r>
  <r>
    <x v="3"/>
    <s v="orlando to paris"/>
    <s v="Advanced"/>
    <s v="Unassigned"/>
    <s v="Unassigned"/>
    <s v="Position 1-2 Target"/>
    <n v="0.72499999999999998"/>
    <n v="8"/>
    <n v="4.0625"/>
    <n v="0.5078125"/>
    <n v="622"/>
    <n v="1.2861736334405101E-2"/>
    <n v="2.2403536977492"/>
    <n v="0"/>
    <n v="0"/>
    <n v="0"/>
    <n v="4.0625"/>
    <n v="-4.0625"/>
    <n v="-1"/>
    <n v="0"/>
    <s v="NA"/>
    <n v="0"/>
    <x v="368"/>
    <n v="0"/>
    <n v="3.65625"/>
    <n v="-4.265625"/>
    <n v="0.40625"/>
    <n v="0.203125"/>
  </r>
  <r>
    <x v="3"/>
    <s v="discount paris flight"/>
    <s v="Advanced"/>
    <s v="Unassigned"/>
    <s v="Unassigned"/>
    <s v="Position 1-2 Target"/>
    <n v="0.72499999999999998"/>
    <n v="54"/>
    <n v="52.712499600000001"/>
    <n v="0.97615740000000006"/>
    <n v="13043"/>
    <n v="4.1401518055662005E-3"/>
    <n v="2.84015947251399"/>
    <n v="0"/>
    <n v="0"/>
    <n v="0"/>
    <n v="52.712499600000001"/>
    <n v="-52.712499600000001"/>
    <n v="-1"/>
    <n v="0"/>
    <s v="NA"/>
    <n v="0"/>
    <x v="368"/>
    <n v="0"/>
    <n v="47.441249640000002"/>
    <n v="-55.348124580000004"/>
    <n v="5.2712499599999987"/>
    <n v="2.6356249800000029"/>
  </r>
  <r>
    <x v="5"/>
    <s v="lyon travel"/>
    <s v="Standard"/>
    <s v="Unassigned"/>
    <s v="Unassigned"/>
    <s v="Position 2-5 Bid Strategy"/>
    <n v="0.72499999999999998"/>
    <n v="1"/>
    <n v="0.58750000000000002"/>
    <n v="0.58750000000000002"/>
    <n v="310"/>
    <n v="3.2258064516128998E-3"/>
    <n v="2.0929032258064502"/>
    <n v="0"/>
    <n v="0"/>
    <n v="0"/>
    <n v="0.58750000000000002"/>
    <n v="-0.58750000000000002"/>
    <n v="-1"/>
    <n v="0"/>
    <s v="NA"/>
    <n v="0"/>
    <x v="368"/>
    <n v="0"/>
    <n v="0.52875000000000005"/>
    <n v="-0.61687500000000006"/>
    <n v="5.8749999999999969E-2"/>
    <n v="2.937500000000004E-2"/>
  </r>
  <r>
    <x v="5"/>
    <s v="boston to paris"/>
    <s v="Standard"/>
    <s v="Unassigned"/>
    <s v="Unassigned"/>
    <s v="Position 1-4 Bid Strategy"/>
    <n v="0.72499999999999998"/>
    <n v="7"/>
    <n v="6.2374999750000004"/>
    <n v="0.89107142500000003"/>
    <n v="222"/>
    <n v="3.1531531531531501E-2"/>
    <n v="2.4013513513513498"/>
    <n v="0"/>
    <n v="0"/>
    <n v="0"/>
    <n v="6.2374999750000004"/>
    <n v="-6.2374999750000004"/>
    <n v="-1"/>
    <n v="0"/>
    <s v="NA"/>
    <n v="0"/>
    <x v="368"/>
    <n v="0"/>
    <n v="5.6137499775000004"/>
    <n v="-6.5493749737500009"/>
    <n v="0.62374999750000004"/>
    <n v="0.31187499875000047"/>
  </r>
  <r>
    <x v="5"/>
    <s v="new york to paris"/>
    <s v="Standard"/>
    <s v="Unassigned"/>
    <s v="Unassigned"/>
    <s v="Position 1-4 Bid Strategy"/>
    <n v="0.72499999999999998"/>
    <n v="17"/>
    <n v="14.237500000000001"/>
    <n v="0.83750000000000002"/>
    <n v="812"/>
    <n v="2.0935960591132997E-2"/>
    <n v="3.3635467980295601"/>
    <n v="0"/>
    <n v="0"/>
    <n v="0"/>
    <n v="14.237500000000001"/>
    <n v="-14.237500000000001"/>
    <n v="-1"/>
    <n v="0"/>
    <s v="NA"/>
    <n v="0"/>
    <x v="368"/>
    <n v="0"/>
    <n v="12.813750000000001"/>
    <n v="-14.949375000000002"/>
    <n v="1.4237500000000001"/>
    <n v="0.71187500000000092"/>
  </r>
  <r>
    <x v="5"/>
    <s v="discount paris flight"/>
    <s v="Standard"/>
    <s v="Unassigned"/>
    <s v="Unassigned"/>
    <s v="Position 2-5 Bid Strategy"/>
    <n v="0.72499999999999998"/>
    <n v="20"/>
    <n v="16.899999999999999"/>
    <n v="0.84499999999999997"/>
    <n v="309"/>
    <n v="6.4724919093851099E-2"/>
    <n v="2.2857605177993499"/>
    <n v="0"/>
    <n v="0"/>
    <n v="0"/>
    <n v="16.899999999999999"/>
    <n v="-16.899999999999999"/>
    <n v="-1"/>
    <n v="0"/>
    <s v="NA"/>
    <n v="0"/>
    <x v="368"/>
    <n v="0"/>
    <n v="15.209999999999999"/>
    <n v="-17.745000000000001"/>
    <n v="1.6899999999999995"/>
    <n v="0.84500000000000242"/>
  </r>
  <r>
    <x v="5"/>
    <s v="flight to lyon"/>
    <s v="Standard"/>
    <s v="Unassigned"/>
    <s v="Unassigned"/>
    <s v="Position 2-5 Bid Strategy"/>
    <n v="0.72499999999999998"/>
    <n v="32"/>
    <n v="20.462499999999999"/>
    <n v="0.63945312499999996"/>
    <n v="981"/>
    <n v="3.2619775739041804E-2"/>
    <n v="1.8447502548420001"/>
    <n v="0"/>
    <n v="0"/>
    <n v="0"/>
    <n v="20.462499999999999"/>
    <n v="-20.462499999999999"/>
    <n v="-1"/>
    <n v="0"/>
    <s v="NA"/>
    <n v="0"/>
    <x v="368"/>
    <n v="0"/>
    <n v="18.416249999999998"/>
    <n v="-21.485624999999999"/>
    <n v="2.0462500000000006"/>
    <n v="1.0231250000000003"/>
  </r>
  <r>
    <x v="5"/>
    <s v="air travel ticket"/>
    <s v="Standard"/>
    <s v="Unassigned"/>
    <s v="Unassigned"/>
    <s v="Position 5-10 Bid Strategy"/>
    <n v="0.72499999999999998"/>
    <n v="26"/>
    <n v="26.474999850000003"/>
    <n v="1.0182692250000001"/>
    <n v="3492"/>
    <n v="7.44558991981672E-3"/>
    <n v="3.0315864833906101"/>
    <n v="0"/>
    <n v="0"/>
    <n v="0"/>
    <n v="26.474999850000003"/>
    <n v="-26.474999850000003"/>
    <n v="-1"/>
    <n v="0"/>
    <s v="NA"/>
    <n v="0"/>
    <x v="368"/>
    <n v="0"/>
    <n v="23.827499865000004"/>
    <n v="-27.798749842500005"/>
    <n v="2.6474999849999996"/>
    <n v="1.3237499925000016"/>
  </r>
  <r>
    <x v="5"/>
    <s v="flight deal"/>
    <s v="Standard"/>
    <s v="Unassigned"/>
    <s v="Unassigned"/>
    <s v="Position 5-10 Bid Strategy"/>
    <n v="0.72499999999999998"/>
    <n v="88"/>
    <n v="109.92499979999998"/>
    <n v="1.2491477249999998"/>
    <n v="6901"/>
    <n v="1.2751775105057199E-2"/>
    <n v="1.6748297348210399"/>
    <n v="0"/>
    <n v="0"/>
    <n v="0"/>
    <n v="109.92499979999998"/>
    <n v="-109.92499979999998"/>
    <n v="-1"/>
    <n v="0"/>
    <s v="NA"/>
    <n v="0"/>
    <x v="368"/>
    <n v="0"/>
    <n v="98.93249981999999"/>
    <n v="-115.42124978999999"/>
    <n v="10.992499979999991"/>
    <n v="5.4962499900000097"/>
  </r>
  <r>
    <x v="5"/>
    <s v="airline ticket online"/>
    <s v="Standard"/>
    <s v="Unassigned"/>
    <s v="Unassigned"/>
    <s v="Position 5-10 Bid Strategy"/>
    <n v="0.73750000000000004"/>
    <n v="527"/>
    <n v="519.22499772499998"/>
    <n v="0.98524667499999996"/>
    <n v="13679"/>
    <n v="3.8526208056144505E-2"/>
    <n v="2.9305870312157301"/>
    <n v="0"/>
    <n v="0"/>
    <n v="0"/>
    <n v="519.22499772499998"/>
    <n v="-519.22499772499998"/>
    <n v="-1"/>
    <n v="0"/>
    <s v="NA"/>
    <n v="0"/>
    <x v="368"/>
    <n v="0"/>
    <n v="467.3024979525"/>
    <n v="-545.18624761125"/>
    <n v="51.922499772499975"/>
    <n v="25.961249886250016"/>
  </r>
  <r>
    <x v="3"/>
    <s v="france travel deal"/>
    <s v="Advanced"/>
    <s v="Unassigned"/>
    <s v="Unassigned"/>
    <s v="Position 1-2 Target"/>
    <n v="0.75"/>
    <n v="13"/>
    <n v="7.9499998499999993"/>
    <n v="0.61153844999999996"/>
    <n v="959"/>
    <n v="1.3555787278414999E-2"/>
    <n v="1.92544316996872"/>
    <n v="0"/>
    <n v="0"/>
    <n v="0"/>
    <n v="7.9499998499999993"/>
    <n v="-7.9499998499999993"/>
    <n v="-1"/>
    <n v="0"/>
    <s v="NA"/>
    <n v="0"/>
    <x v="368"/>
    <n v="0"/>
    <n v="7.1549998649999997"/>
    <n v="-8.3474998424999995"/>
    <n v="0.79499998499999958"/>
    <n v="0.39749999250000023"/>
  </r>
  <r>
    <x v="5"/>
    <s v="chicago to barcelona"/>
    <s v="Advanced"/>
    <s v="Unassigned"/>
    <s v="Unassigned"/>
    <s v="Position 5-10 Bid Strategy"/>
    <n v="0.75"/>
    <n v="2"/>
    <n v="1.175"/>
    <n v="0.58750000000000002"/>
    <n v="177"/>
    <n v="1.12994350282486E-2"/>
    <n v="1.60734463276836"/>
    <n v="0"/>
    <n v="0"/>
    <n v="0"/>
    <n v="1.175"/>
    <n v="-1.175"/>
    <n v="-1"/>
    <n v="0"/>
    <s v="NA"/>
    <n v="0"/>
    <x v="368"/>
    <n v="0"/>
    <n v="1.0575000000000001"/>
    <n v="-1.2337500000000001"/>
    <n v="0.11749999999999994"/>
    <n v="5.875000000000008E-2"/>
  </r>
  <r>
    <x v="0"/>
    <s v="athens cheap flight"/>
    <s v="Advanced"/>
    <s v="Western Europe Destinations"/>
    <s v="Athens"/>
    <s v=""/>
    <n v="0.75"/>
    <n v="2"/>
    <n v="1.2375"/>
    <n v="0.61875000000000002"/>
    <n v="18"/>
    <n v="0.11111111111111099"/>
    <n v="4.10666666666667"/>
    <n v="0"/>
    <n v="0"/>
    <n v="0"/>
    <n v="1.2375"/>
    <n v="-1.2375"/>
    <n v="-1"/>
    <n v="0"/>
    <s v="NA"/>
    <n v="0"/>
    <x v="368"/>
    <n v="0"/>
    <n v="1.11375"/>
    <n v="-1.2993750000000002"/>
    <n v="0.12375000000000003"/>
    <n v="6.1875000000000124E-2"/>
  </r>
  <r>
    <x v="3"/>
    <s v="strasbourg flight"/>
    <s v="Standard"/>
    <s v="Unassigned"/>
    <s v="Unassigned"/>
    <s v="Position 1-2 Target"/>
    <n v="0.76249999999999996"/>
    <n v="18"/>
    <n v="11.874999825000002"/>
    <n v="0.65972221250000007"/>
    <n v="764"/>
    <n v="2.3560209424083798E-2"/>
    <n v="1.4763089005235599"/>
    <n v="0"/>
    <n v="0"/>
    <n v="0"/>
    <n v="11.874999825000002"/>
    <n v="-11.874999825000002"/>
    <n v="-1"/>
    <n v="0"/>
    <s v="NA"/>
    <n v="0"/>
    <x v="368"/>
    <n v="0"/>
    <n v="10.687499842500001"/>
    <n v="-12.468749816250002"/>
    <n v="1.1874999825000003"/>
    <n v="0.59374999125000016"/>
  </r>
  <r>
    <x v="3"/>
    <s v="airline ticket to paris france"/>
    <s v="Advanced"/>
    <s v="Unassigned"/>
    <s v="Unassigned"/>
    <s v="Position 1-2 Target"/>
    <n v="0.76249999999999996"/>
    <n v="30"/>
    <n v="27.949999875000003"/>
    <n v="0.93166666250000008"/>
    <n v="488"/>
    <n v="6.14754098360656E-2"/>
    <n v="1.5344262295082001"/>
    <n v="0"/>
    <n v="0"/>
    <n v="0"/>
    <n v="27.949999875000003"/>
    <n v="-27.949999875000003"/>
    <n v="-1"/>
    <n v="0"/>
    <s v="NA"/>
    <n v="0"/>
    <x v="368"/>
    <n v="0"/>
    <n v="25.154999887500004"/>
    <n v="-29.347499868750006"/>
    <n v="2.7949999874999989"/>
    <n v="1.397499993750003"/>
  </r>
  <r>
    <x v="5"/>
    <s v="cheap airfare deal"/>
    <s v="Advanced"/>
    <s v="Unassigned"/>
    <s v="Unassigned"/>
    <s v="Position 5-10 Bid Strategy"/>
    <n v="0.76249999999999996"/>
    <n v="5"/>
    <n v="5.1375000000000002"/>
    <n v="1.0275000000000001"/>
    <n v="1004"/>
    <n v="4.9800796812749003E-3"/>
    <n v="1.8321713147410399"/>
    <n v="0"/>
    <n v="0"/>
    <n v="0"/>
    <n v="5.1375000000000002"/>
    <n v="-5.1375000000000002"/>
    <n v="-1"/>
    <n v="0"/>
    <s v="NA"/>
    <n v="0"/>
    <x v="368"/>
    <n v="0"/>
    <n v="4.6237500000000002"/>
    <n v="-5.3943750000000001"/>
    <n v="0.51374999999999993"/>
    <n v="0.25687499999999996"/>
  </r>
  <r>
    <x v="3"/>
    <s v="france holidays"/>
    <s v="Advanced"/>
    <s v="Unassigned"/>
    <s v="Unassigned"/>
    <s v="Position 1-2 Target"/>
    <n v="0.77500000000000002"/>
    <n v="74"/>
    <n v="58.712499100000009"/>
    <n v="0.79341215000000009"/>
    <n v="13814"/>
    <n v="5.3568843202548098E-3"/>
    <n v="2.5238091790936701"/>
    <n v="0"/>
    <n v="0"/>
    <n v="0"/>
    <n v="58.712499100000009"/>
    <n v="-58.712499100000009"/>
    <n v="-1"/>
    <n v="0"/>
    <s v="NA"/>
    <n v="0"/>
    <x v="368"/>
    <n v="0"/>
    <n v="52.841249190000006"/>
    <n v="-61.648124055000011"/>
    <n v="5.8712499100000031"/>
    <n v="2.9356249550000015"/>
  </r>
  <r>
    <x v="5"/>
    <s v="cheap flight uk to spain"/>
    <s v="Advanced"/>
    <s v="Unassigned"/>
    <s v="Unassigned"/>
    <s v="Position 5-10 Bid Strategy"/>
    <n v="0.77500000000000002"/>
    <n v="4"/>
    <n v="2.7"/>
    <n v="0.67500000000000004"/>
    <n v="349"/>
    <n v="1.14613180515759E-2"/>
    <n v="2.3865329512894"/>
    <n v="0"/>
    <n v="0"/>
    <n v="0"/>
    <n v="2.7"/>
    <n v="-2.7"/>
    <n v="-1"/>
    <n v="0"/>
    <s v="NA"/>
    <n v="0"/>
    <x v="368"/>
    <n v="0"/>
    <n v="2.4300000000000002"/>
    <n v="-2.8350000000000004"/>
    <n v="0.27"/>
    <n v="0.13500000000000023"/>
  </r>
  <r>
    <x v="5"/>
    <s v="airplane reservation"/>
    <s v="Standard"/>
    <s v="Unassigned"/>
    <s v="Unassigned"/>
    <s v="Position 5-10 Bid Strategy"/>
    <n v="0.77500000000000002"/>
    <n v="4"/>
    <n v="4.0750000000000002"/>
    <n v="1.01875"/>
    <n v="850"/>
    <n v="4.7058823529411804E-3"/>
    <n v="3.2167058823529402"/>
    <n v="0"/>
    <n v="0"/>
    <n v="0"/>
    <n v="4.0750000000000002"/>
    <n v="-4.0750000000000002"/>
    <n v="-1"/>
    <n v="0"/>
    <s v="NA"/>
    <n v="0"/>
    <x v="368"/>
    <n v="0"/>
    <n v="3.6675000000000004"/>
    <n v="-4.2787500000000005"/>
    <n v="0.40749999999999975"/>
    <n v="0.20375000000000032"/>
  </r>
  <r>
    <x v="5"/>
    <s v="cheap flight deal"/>
    <s v="Advanced"/>
    <s v="Unassigned"/>
    <s v="Unassigned"/>
    <s v="Position 5-10 Bid Strategy"/>
    <n v="0.77500000000000002"/>
    <n v="6"/>
    <n v="4.9999999499999994"/>
    <n v="0.8333333249999999"/>
    <n v="763"/>
    <n v="7.86369593709043E-3"/>
    <n v="2.5214941022280501"/>
    <n v="0"/>
    <n v="0"/>
    <n v="0"/>
    <n v="4.9999999499999994"/>
    <n v="-4.9999999499999994"/>
    <n v="-1"/>
    <n v="0"/>
    <s v="NA"/>
    <n v="0"/>
    <x v="368"/>
    <n v="0"/>
    <n v="4.4999999549999998"/>
    <n v="-5.2499999474999992"/>
    <n v="0.49999999499999959"/>
    <n v="0.24999999749999979"/>
  </r>
  <r>
    <x v="5"/>
    <s v="cheapest flight to spain"/>
    <s v="Advanced"/>
    <s v="Unassigned"/>
    <s v="Unassigned"/>
    <s v="Position 5-10 Bid Strategy"/>
    <n v="0.77500000000000002"/>
    <n v="11"/>
    <n v="6.0624999874999999"/>
    <n v="0.55113636249999998"/>
    <n v="280"/>
    <n v="3.9285714285714299E-2"/>
    <n v="2.0789285714285701"/>
    <n v="0"/>
    <n v="0"/>
    <n v="0"/>
    <n v="6.0624999874999999"/>
    <n v="-6.0624999874999999"/>
    <n v="-1"/>
    <n v="0"/>
    <s v="NA"/>
    <n v="0"/>
    <x v="368"/>
    <n v="0"/>
    <n v="5.4562499887499998"/>
    <n v="-6.3656249868749999"/>
    <n v="0.60624999875000007"/>
    <n v="0.30312499937500004"/>
  </r>
  <r>
    <x v="5"/>
    <s v="barcelona cheap flight spain"/>
    <s v="Advanced"/>
    <s v="Unassigned"/>
    <s v="Unassigned"/>
    <s v="Position 5-10 Bid Strategy"/>
    <n v="0.77500000000000002"/>
    <n v="12"/>
    <n v="10.5375"/>
    <n v="0.87812500000000004"/>
    <n v="257"/>
    <n v="4.66926070038911E-2"/>
    <n v="1.9147859922179"/>
    <n v="0"/>
    <n v="0"/>
    <n v="0"/>
    <n v="10.5375"/>
    <n v="-10.5375"/>
    <n v="-1"/>
    <n v="0"/>
    <s v="NA"/>
    <n v="0"/>
    <x v="368"/>
    <n v="0"/>
    <n v="9.4837500000000006"/>
    <n v="-11.064375"/>
    <n v="1.0537499999999991"/>
    <n v="0.52687500000000043"/>
  </r>
  <r>
    <x v="5"/>
    <s v="cheap flight madrid spain"/>
    <s v="Advanced"/>
    <s v="Unassigned"/>
    <s v="Unassigned"/>
    <s v="Position 5-10 Bid Strategy"/>
    <n v="0.77500000000000002"/>
    <n v="16"/>
    <n v="18.0625"/>
    <n v="1.12890625"/>
    <n v="1294"/>
    <n v="1.2364760432766599E-2"/>
    <n v="3.2941267387944402"/>
    <n v="0"/>
    <n v="0"/>
    <n v="0"/>
    <n v="18.0625"/>
    <n v="-18.0625"/>
    <n v="-1"/>
    <n v="0"/>
    <s v="NA"/>
    <n v="0"/>
    <x v="368"/>
    <n v="0"/>
    <n v="16.256250000000001"/>
    <n v="-18.965624999999999"/>
    <n v="1.8062499999999986"/>
    <n v="0.90312499999999929"/>
  </r>
  <r>
    <x v="5"/>
    <s v="flight to barcelona spain"/>
    <s v="Advanced"/>
    <s v="Unassigned"/>
    <s v="Unassigned"/>
    <s v="Position 5-10 Bid Strategy"/>
    <n v="0.77500000000000002"/>
    <n v="29"/>
    <n v="29.224999762499998"/>
    <n v="1.0077586125"/>
    <n v="361"/>
    <n v="8.0332409972299193E-2"/>
    <n v="2.1952908587257598"/>
    <n v="0"/>
    <n v="0"/>
    <n v="0"/>
    <n v="29.224999762499998"/>
    <n v="-29.224999762499998"/>
    <n v="-1"/>
    <n v="0"/>
    <s v="NA"/>
    <n v="0"/>
    <x v="368"/>
    <n v="0"/>
    <n v="26.302499786249999"/>
    <n v="-30.686249750624999"/>
    <n v="2.9224999762499984"/>
    <n v="1.461249988125001"/>
  </r>
  <r>
    <x v="5"/>
    <s v="flight madrid spain"/>
    <s v="Advanced"/>
    <s v="Unassigned"/>
    <s v="Unassigned"/>
    <s v="Position 5-10 Bid Strategy"/>
    <n v="0.77500000000000002"/>
    <n v="33"/>
    <n v="35.737499737500002"/>
    <n v="1.0829545375"/>
    <n v="1060"/>
    <n v="3.1132075471698099E-2"/>
    <n v="2.44528301886792"/>
    <n v="0"/>
    <n v="0"/>
    <n v="0"/>
    <n v="35.737499737500002"/>
    <n v="-35.737499737500002"/>
    <n v="-1"/>
    <n v="0"/>
    <s v="NA"/>
    <n v="0"/>
    <x v="368"/>
    <n v="0"/>
    <n v="32.163749763750005"/>
    <n v="-37.524374724375001"/>
    <n v="3.5737499737499974"/>
    <n v="1.7868749868749987"/>
  </r>
  <r>
    <x v="0"/>
    <s v="italy airline"/>
    <s v="Advanced"/>
    <s v="Western Europe Destinations"/>
    <s v="Italy"/>
    <s v=""/>
    <n v="0.77500000000000002"/>
    <n v="15"/>
    <n v="9.1374999375000012"/>
    <n v="0.60916666250000007"/>
    <n v="658"/>
    <n v="2.2796352583586602E-2"/>
    <n v="5.0008206686930103"/>
    <n v="0"/>
    <n v="0"/>
    <n v="0"/>
    <n v="9.1374999375000012"/>
    <n v="-9.1374999375000012"/>
    <n v="-1"/>
    <n v="0"/>
    <s v="NA"/>
    <n v="0"/>
    <x v="368"/>
    <n v="0"/>
    <n v="8.2237499437500006"/>
    <n v="-9.5943749343750024"/>
    <n v="0.91374999375000066"/>
    <n v="0.45687499687500122"/>
  </r>
  <r>
    <x v="5"/>
    <s v="airline bargain"/>
    <s v="Standard"/>
    <s v="Unassigned"/>
    <s v="Unassigned"/>
    <s v="Position 5-10 Bid Strategy"/>
    <n v="0.78749999999999998"/>
    <n v="1"/>
    <n v="3.0249999999999999"/>
    <n v="3.0249999999999999"/>
    <n v="420"/>
    <n v="2.3809523809523799E-3"/>
    <n v="4.5271428571428602"/>
    <n v="0"/>
    <n v="0"/>
    <n v="0"/>
    <n v="3.0249999999999999"/>
    <n v="-3.0249999999999999"/>
    <n v="-1"/>
    <n v="0"/>
    <s v="NA"/>
    <n v="0"/>
    <x v="368"/>
    <n v="0"/>
    <n v="2.7225000000000001"/>
    <n v="-3.17625"/>
    <n v="0.30249999999999977"/>
    <n v="0.15125000000000011"/>
  </r>
  <r>
    <x v="5"/>
    <s v="berlin travel"/>
    <s v="Advanced"/>
    <s v="Unassigned"/>
    <s v="Unassigned"/>
    <s v="Position 5-10 Bid Strategy"/>
    <n v="0.78749999999999998"/>
    <n v="24"/>
    <n v="13.3125"/>
    <n v="0.5546875"/>
    <n v="6468"/>
    <n v="3.7105751391465695E-3"/>
    <n v="1.9281694495980199"/>
    <n v="0"/>
    <n v="0"/>
    <n v="0"/>
    <n v="13.3125"/>
    <n v="-13.3125"/>
    <n v="-1"/>
    <n v="0"/>
    <s v="NA"/>
    <n v="0"/>
    <x v="368"/>
    <n v="0"/>
    <n v="11.981250000000001"/>
    <n v="-13.978125"/>
    <n v="1.3312499999999989"/>
    <n v="0.66562500000000036"/>
  </r>
  <r>
    <x v="5"/>
    <s v="airfare prices"/>
    <s v="Standard"/>
    <s v="Unassigned"/>
    <s v="Unassigned"/>
    <s v="Position 5-10 Bid Strategy"/>
    <n v="0.78749999999999998"/>
    <n v="118"/>
    <n v="80.049999350000007"/>
    <n v="0.678389825"/>
    <n v="75104"/>
    <n v="1.5711546655304601E-3"/>
    <n v="2.4266124307626802"/>
    <n v="0"/>
    <n v="0"/>
    <n v="0"/>
    <n v="80.049999350000007"/>
    <n v="-80.049999350000007"/>
    <n v="-1"/>
    <n v="0"/>
    <s v="NA"/>
    <n v="0"/>
    <x v="368"/>
    <n v="0"/>
    <n v="72.044999415000007"/>
    <n v="-84.052499317500008"/>
    <n v="8.0049999350000007"/>
    <n v="4.0024999675000004"/>
  </r>
  <r>
    <x v="5"/>
    <s v="airline flight"/>
    <s v="Standard"/>
    <s v="Unassigned"/>
    <s v="Unassigned"/>
    <s v="Position 5-10 Bid Strategy"/>
    <n v="0.78749999999999998"/>
    <n v="710"/>
    <n v="757.42499137499999"/>
    <n v="1.0667957625"/>
    <n v="285198"/>
    <n v="2.4894985238325699E-3"/>
    <n v="4.0272817481188499"/>
    <n v="0"/>
    <n v="0"/>
    <n v="0"/>
    <n v="757.42499137499999"/>
    <n v="-757.42499137499999"/>
    <n v="-1"/>
    <n v="0"/>
    <s v="NA"/>
    <n v="0"/>
    <x v="368"/>
    <n v="0"/>
    <n v="681.68249223750001"/>
    <n v="-795.29624094375004"/>
    <n v="75.742499137499976"/>
    <n v="37.871249568750045"/>
  </r>
  <r>
    <x v="3"/>
    <s v="paris flight deal"/>
    <s v="Advanced"/>
    <s v="Unassigned"/>
    <s v="Unassigned"/>
    <s v="Position 1-2 Target"/>
    <n v="0.8"/>
    <n v="22"/>
    <n v="19.224999749999998"/>
    <n v="0.87386362499999992"/>
    <n v="271"/>
    <n v="8.1180811808118106E-2"/>
    <n v="2.7915129151291498"/>
    <n v="0"/>
    <n v="0"/>
    <n v="0"/>
    <n v="19.224999749999998"/>
    <n v="-19.224999749999998"/>
    <n v="-1"/>
    <n v="0"/>
    <s v="NA"/>
    <n v="0"/>
    <x v="368"/>
    <n v="0"/>
    <n v="17.302499774999998"/>
    <n v="-20.186249737499999"/>
    <n v="1.9224999750000009"/>
    <n v="0.96124998750000046"/>
  </r>
  <r>
    <x v="3"/>
    <s v="paris airfare"/>
    <s v="Advanced"/>
    <s v="Unassigned"/>
    <s v="Unassigned"/>
    <s v="Position 1-2 Target"/>
    <n v="0.8"/>
    <n v="253"/>
    <n v="237.9249981625"/>
    <n v="0.94041501250000004"/>
    <n v="34116"/>
    <n v="7.4158752491499591E-3"/>
    <n v="1.61099190995427"/>
    <n v="0"/>
    <n v="0"/>
    <n v="0"/>
    <n v="237.9249981625"/>
    <n v="-237.9249981625"/>
    <n v="-1"/>
    <n v="0"/>
    <s v="NA"/>
    <n v="0"/>
    <x v="368"/>
    <n v="0"/>
    <n v="214.13249834625"/>
    <n v="-249.82124807062502"/>
    <n v="23.79249981625"/>
    <n v="11.896249908125014"/>
  </r>
  <r>
    <x v="5"/>
    <s v="discount airfare to london"/>
    <s v="Advanced"/>
    <s v="Unassigned"/>
    <s v="Unassigned"/>
    <s v="Position 5-10 Bid Strategy"/>
    <n v="0.8"/>
    <n v="8"/>
    <n v="10.6"/>
    <n v="1.325"/>
    <n v="147"/>
    <n v="5.4421768707482998E-2"/>
    <n v="2.3394557823129301"/>
    <n v="0"/>
    <n v="0"/>
    <n v="0"/>
    <n v="10.6"/>
    <n v="-10.6"/>
    <n v="-1"/>
    <n v="0"/>
    <s v="NA"/>
    <n v="0"/>
    <x v="368"/>
    <n v="0"/>
    <n v="9.5399999999999991"/>
    <n v="-11.13"/>
    <n v="1.0600000000000005"/>
    <n v="0.53000000000000114"/>
  </r>
  <r>
    <x v="5"/>
    <s v="munich airport"/>
    <s v="Advanced"/>
    <s v="Unassigned"/>
    <s v="Unassigned"/>
    <s v="Position 5-10 Bid Strategy"/>
    <n v="0.8125"/>
    <n v="14"/>
    <n v="5.5624999500000003"/>
    <n v="0.39732142500000001"/>
    <n v="10840"/>
    <n v="1.2915129151291503E-3"/>
    <n v="2.9856180811808102"/>
    <n v="0"/>
    <n v="0"/>
    <n v="0"/>
    <n v="5.5624999500000003"/>
    <n v="-5.5624999500000003"/>
    <n v="-1"/>
    <n v="0"/>
    <s v="NA"/>
    <n v="0"/>
    <x v="368"/>
    <n v="0"/>
    <n v="5.0062499550000004"/>
    <n v="-5.8406249475000003"/>
    <n v="0.55624999499999994"/>
    <n v="0.27812499749999997"/>
  </r>
  <r>
    <x v="5"/>
    <s v="cheap flight to paris"/>
    <s v="Standard"/>
    <s v="Unassigned"/>
    <s v="Unassigned"/>
    <s v="Position 1-4 Bid Strategy"/>
    <n v="0.8125"/>
    <n v="249"/>
    <n v="272.4124989"/>
    <n v="1.0940261"/>
    <n v="12322"/>
    <n v="2.02077584807661E-2"/>
    <n v="1.42063788346048"/>
    <n v="0"/>
    <n v="0"/>
    <n v="0"/>
    <n v="272.4124989"/>
    <n v="-272.4124989"/>
    <n v="-1"/>
    <n v="0"/>
    <s v="NA"/>
    <n v="0"/>
    <x v="368"/>
    <n v="0"/>
    <n v="245.17124901"/>
    <n v="-286.03312384500003"/>
    <n v="27.241249890000006"/>
    <n v="13.620624945000031"/>
  </r>
  <r>
    <x v="3"/>
    <s v="air france discount"/>
    <s v="Standard"/>
    <s v="Unassigned"/>
    <s v="Unassigned"/>
    <s v="Position 1-2 Target"/>
    <n v="0.82499999999999996"/>
    <n v="79"/>
    <n v="37.912499937500002"/>
    <n v="0.47990506250000003"/>
    <n v="1804"/>
    <n v="4.37915742793792E-2"/>
    <n v="1.96507760532151"/>
    <n v="0"/>
    <n v="0"/>
    <n v="0"/>
    <n v="37.912499937500002"/>
    <n v="-37.912499937500002"/>
    <n v="-1"/>
    <n v="0"/>
    <s v="NA"/>
    <n v="0"/>
    <x v="368"/>
    <n v="0"/>
    <n v="34.121249943750001"/>
    <n v="-39.808124934375002"/>
    <n v="3.7912499937500002"/>
    <n v="1.8956249968750001"/>
  </r>
  <r>
    <x v="3"/>
    <s v="france trip"/>
    <s v="Advanced"/>
    <s v="Unassigned"/>
    <s v="Unassigned"/>
    <s v="Position 1-2 Target"/>
    <n v="0.82499999999999996"/>
    <n v="113"/>
    <n v="164.63749982499999"/>
    <n v="1.456969025"/>
    <n v="5559"/>
    <n v="2.03273970138514E-2"/>
    <n v="1.7350242849433399"/>
    <n v="0"/>
    <n v="0"/>
    <n v="0"/>
    <n v="164.63749982499999"/>
    <n v="-164.63749982499999"/>
    <n v="-1"/>
    <n v="0"/>
    <s v="NA"/>
    <n v="0"/>
    <x v="368"/>
    <n v="0"/>
    <n v="148.1737498425"/>
    <n v="-172.86937481625"/>
    <n v="16.463749982499991"/>
    <n v="8.2318749912500095"/>
  </r>
  <r>
    <x v="5"/>
    <s v="cheap flight discount"/>
    <s v="Advanced"/>
    <s v="Unassigned"/>
    <s v="Unassigned"/>
    <s v="Position 5-10 Bid Strategy"/>
    <n v="0.82499999999999996"/>
    <n v="2"/>
    <n v="1.3"/>
    <n v="0.65"/>
    <n v="672"/>
    <n v="2.9761904761904799E-3"/>
    <n v="2.6477678571428598"/>
    <n v="0"/>
    <n v="0"/>
    <n v="0"/>
    <n v="1.3"/>
    <n v="-1.3"/>
    <n v="-1"/>
    <n v="0"/>
    <s v="NA"/>
    <n v="0"/>
    <x v="368"/>
    <n v="0"/>
    <n v="1.1700000000000002"/>
    <n v="-1.3650000000000002"/>
    <n v="0.12999999999999989"/>
    <n v="6.5000000000000169E-2"/>
  </r>
  <r>
    <x v="5"/>
    <s v="flight to nuremberg"/>
    <s v="Advanced"/>
    <s v="Unassigned"/>
    <s v="Unassigned"/>
    <s v="Position 5-10 Bid Strategy"/>
    <n v="0.82499999999999996"/>
    <n v="3"/>
    <n v="1.7124999749999998"/>
    <n v="0.57083332499999995"/>
    <n v="127"/>
    <n v="2.3622047244094498E-2"/>
    <n v="2.02362204724409"/>
    <n v="0"/>
    <n v="0"/>
    <n v="0"/>
    <n v="1.7124999749999998"/>
    <n v="-1.7124999749999998"/>
    <n v="-1"/>
    <n v="0"/>
    <s v="NA"/>
    <n v="0"/>
    <x v="368"/>
    <n v="0"/>
    <n v="1.5412499774999999"/>
    <n v="-1.7981249737499998"/>
    <n v="0.17124999749999992"/>
    <n v="8.5624998749999959E-2"/>
  </r>
  <r>
    <x v="5"/>
    <s v="berlin airfare"/>
    <s v="Advanced"/>
    <s v="Unassigned"/>
    <s v="Unassigned"/>
    <s v="Position 5-10 Bid Strategy"/>
    <n v="0.82499999999999996"/>
    <n v="3"/>
    <n v="2.9124999749999998"/>
    <n v="0.97083332499999997"/>
    <n v="146"/>
    <n v="2.0547945205479402E-2"/>
    <n v="2.0965753424657501"/>
    <n v="0"/>
    <n v="0"/>
    <n v="0"/>
    <n v="2.9124999749999998"/>
    <n v="-2.9124999749999998"/>
    <n v="-1"/>
    <n v="0"/>
    <s v="NA"/>
    <n v="0"/>
    <x v="368"/>
    <n v="0"/>
    <n v="2.6212499774999998"/>
    <n v="-3.05812497375"/>
    <n v="0.29124999750000002"/>
    <n v="0.14562499875000023"/>
  </r>
  <r>
    <x v="5"/>
    <s v="venice airfare"/>
    <s v="Advanced"/>
    <s v="Unassigned"/>
    <s v="Unassigned"/>
    <s v="Position 5-10 Bid Strategy"/>
    <n v="0.82499999999999996"/>
    <n v="5"/>
    <n v="4.9375"/>
    <n v="0.98750000000000004"/>
    <n v="208"/>
    <n v="2.4038461538461502E-2"/>
    <n v="2.45384615384615"/>
    <n v="0"/>
    <n v="0"/>
    <n v="0"/>
    <n v="4.9375"/>
    <n v="-4.9375"/>
    <n v="-1"/>
    <n v="0"/>
    <s v="NA"/>
    <n v="0"/>
    <x v="368"/>
    <n v="0"/>
    <n v="4.4437500000000005"/>
    <n v="-5.1843750000000002"/>
    <n v="0.49374999999999947"/>
    <n v="0.24687500000000018"/>
  </r>
  <r>
    <x v="5"/>
    <s v="athens airfare"/>
    <s v="Advanced"/>
    <s v="Unassigned"/>
    <s v="Unassigned"/>
    <s v="Position 5-10 Bid Strategy"/>
    <n v="0.82499999999999996"/>
    <n v="10"/>
    <n v="7.3125"/>
    <n v="0.73124999999999996"/>
    <n v="255"/>
    <n v="3.9215686274509796E-2"/>
    <n v="1.8470588235294101"/>
    <n v="0"/>
    <n v="0"/>
    <n v="0"/>
    <n v="7.3125"/>
    <n v="-7.3125"/>
    <n v="-1"/>
    <n v="0"/>
    <s v="NA"/>
    <n v="0"/>
    <x v="368"/>
    <n v="0"/>
    <n v="6.5812499999999998"/>
    <n v="-7.6781250000000005"/>
    <n v="0.73125000000000018"/>
    <n v="0.36562500000000053"/>
  </r>
  <r>
    <x v="5"/>
    <s v="madrid airline ticket"/>
    <s v="Advanced"/>
    <s v="Unassigned"/>
    <s v="Unassigned"/>
    <s v="Position 5-10 Bid Strategy"/>
    <n v="0.82499999999999996"/>
    <n v="8"/>
    <n v="8.75"/>
    <n v="1.09375"/>
    <n v="137"/>
    <n v="5.8394160583941597E-2"/>
    <n v="2.7576642335766399"/>
    <n v="0"/>
    <n v="0"/>
    <n v="0"/>
    <n v="8.75"/>
    <n v="-8.75"/>
    <n v="-1"/>
    <n v="0"/>
    <s v="NA"/>
    <n v="0"/>
    <x v="368"/>
    <n v="0"/>
    <n v="7.875"/>
    <n v="-9.1875"/>
    <n v="0.875"/>
    <n v="0.4375"/>
  </r>
  <r>
    <x v="5"/>
    <s v="cologne flight"/>
    <s v="Advanced"/>
    <s v="Unassigned"/>
    <s v="Unassigned"/>
    <s v="Position 5-10 Bid Strategy"/>
    <n v="0.82499999999999996"/>
    <n v="32"/>
    <n v="20.212499999999999"/>
    <n v="0.63164062499999996"/>
    <n v="879"/>
    <n v="3.6405005688282102E-2"/>
    <n v="1.8757679180887401"/>
    <n v="0"/>
    <n v="0"/>
    <n v="0"/>
    <n v="20.212499999999999"/>
    <n v="-20.212499999999999"/>
    <n v="-1"/>
    <n v="0"/>
    <s v="NA"/>
    <n v="0"/>
    <x v="368"/>
    <n v="0"/>
    <n v="18.19125"/>
    <n v="-21.223125"/>
    <n v="2.0212499999999984"/>
    <n v="1.010625000000001"/>
  </r>
  <r>
    <x v="5"/>
    <s v="flight to stuttgart"/>
    <s v="Advanced"/>
    <s v="Unassigned"/>
    <s v="Unassigned"/>
    <s v="Position 5-10 Bid Strategy"/>
    <n v="0.82499999999999996"/>
    <n v="61"/>
    <n v="39.737499924999995"/>
    <n v="0.65143442499999993"/>
    <n v="1152"/>
    <n v="5.2951388888888902E-2"/>
    <n v="1.6642361111111099"/>
    <n v="0"/>
    <n v="0"/>
    <n v="0"/>
    <n v="39.737499924999995"/>
    <n v="-39.737499924999995"/>
    <n v="-1"/>
    <n v="0"/>
    <s v="NA"/>
    <n v="0"/>
    <x v="368"/>
    <n v="0"/>
    <n v="35.763749932499998"/>
    <n v="-41.724374921249996"/>
    <n v="3.9737499924999966"/>
    <n v="1.9868749962500019"/>
  </r>
  <r>
    <x v="5"/>
    <s v="greece airfare"/>
    <s v="Advanced"/>
    <s v="Unassigned"/>
    <s v="Unassigned"/>
    <s v="Position 5-10 Bid Strategy"/>
    <n v="0.82499999999999996"/>
    <n v="55"/>
    <n v="45.237499999999997"/>
    <n v="0.82250000000000001"/>
    <n v="858"/>
    <n v="6.4102564102564097E-2"/>
    <n v="1.83158508158508"/>
    <n v="0"/>
    <n v="0"/>
    <n v="0"/>
    <n v="45.237499999999997"/>
    <n v="-45.237499999999997"/>
    <n v="-1"/>
    <n v="0"/>
    <s v="NA"/>
    <n v="0"/>
    <x v="368"/>
    <n v="0"/>
    <n v="40.713749999999997"/>
    <n v="-47.499375000000001"/>
    <n v="4.5237499999999997"/>
    <n v="2.2618750000000034"/>
  </r>
  <r>
    <x v="5"/>
    <s v="airline ticket special"/>
    <s v="Standard"/>
    <s v="Unassigned"/>
    <s v="Unassigned"/>
    <s v="Position 5-10 Bid Strategy"/>
    <n v="0.83750000000000002"/>
    <n v="16"/>
    <n v="14.6875"/>
    <n v="0.91796875"/>
    <n v="981"/>
    <n v="1.6309887869520902E-2"/>
    <n v="3.8974515800203902"/>
    <n v="0"/>
    <n v="0"/>
    <n v="0"/>
    <n v="14.6875"/>
    <n v="-14.6875"/>
    <n v="-1"/>
    <n v="0"/>
    <s v="NA"/>
    <n v="0"/>
    <x v="368"/>
    <n v="0"/>
    <n v="13.21875"/>
    <n v="-15.421875"/>
    <n v="1.46875"/>
    <n v="0.734375"/>
  </r>
  <r>
    <x v="5"/>
    <s v="spain ticket"/>
    <s v="Advanced"/>
    <s v="Unassigned"/>
    <s v="Unassigned"/>
    <s v="Position 5-10 Bid Strategy"/>
    <n v="0.83750000000000002"/>
    <n v="44"/>
    <n v="43.099999799999999"/>
    <n v="0.97954545000000004"/>
    <n v="1080"/>
    <n v="4.0740740740740702E-2"/>
    <n v="2.1988888888888898"/>
    <n v="0"/>
    <n v="0"/>
    <n v="0"/>
    <n v="43.099999799999999"/>
    <n v="-43.099999799999999"/>
    <n v="-1"/>
    <n v="0"/>
    <s v="NA"/>
    <n v="0"/>
    <x v="368"/>
    <n v="0"/>
    <n v="38.789999819999998"/>
    <n v="-45.254999789999999"/>
    <n v="4.3099999800000006"/>
    <n v="2.1549999900000003"/>
  </r>
  <r>
    <x v="5"/>
    <s v="paris france vacation"/>
    <s v="Standard"/>
    <s v="Unassigned"/>
    <s v="Unassigned"/>
    <s v="Position 2-5 Bid Strategy"/>
    <n v="0.83750000000000002"/>
    <n v="61"/>
    <n v="67.687499387499997"/>
    <n v="1.1096311374999999"/>
    <n v="1373"/>
    <n v="4.4428259286234499E-2"/>
    <n v="5.1322651128914796"/>
    <n v="0"/>
    <n v="0"/>
    <n v="0"/>
    <n v="67.687499387499997"/>
    <n v="-67.687499387499997"/>
    <n v="-1"/>
    <n v="0"/>
    <s v="NA"/>
    <n v="0"/>
    <x v="368"/>
    <n v="0"/>
    <n v="60.918749448749999"/>
    <n v="-71.071874356875"/>
    <n v="6.7687499387499983"/>
    <n v="3.3843749693750027"/>
  </r>
  <r>
    <x v="5"/>
    <s v="flight to hanover"/>
    <s v="Advanced"/>
    <s v="Unassigned"/>
    <s v="Unassigned"/>
    <s v="Position 5-10 Bid Strategy"/>
    <n v="0.85"/>
    <n v="1"/>
    <n v="0.66249999999999998"/>
    <n v="0.66249999999999998"/>
    <n v="94"/>
    <n v="1.0638297872340401E-2"/>
    <n v="2.3893617021276601"/>
    <n v="0"/>
    <n v="0"/>
    <n v="0"/>
    <n v="0.66249999999999998"/>
    <n v="-0.66249999999999998"/>
    <n v="-1"/>
    <n v="0"/>
    <s v="NA"/>
    <n v="0"/>
    <x v="368"/>
    <n v="0"/>
    <n v="0.59624999999999995"/>
    <n v="-0.69562500000000005"/>
    <n v="6.6250000000000031E-2"/>
    <n v="3.3125000000000071E-2"/>
  </r>
  <r>
    <x v="5"/>
    <s v="houston to paris"/>
    <s v="Advanced"/>
    <s v="Unassigned"/>
    <s v="Unassigned"/>
    <s v="Position 5-10 Bid Strategy"/>
    <n v="0.85"/>
    <n v="4"/>
    <n v="2.4750000000000001"/>
    <n v="0.61875000000000002"/>
    <n v="590"/>
    <n v="6.7796610169491497E-3"/>
    <n v="3.9930508474576301"/>
    <n v="0"/>
    <n v="0"/>
    <n v="0"/>
    <n v="2.4750000000000001"/>
    <n v="-2.4750000000000001"/>
    <n v="-1"/>
    <n v="0"/>
    <s v="NA"/>
    <n v="0"/>
    <x v="368"/>
    <n v="0"/>
    <n v="2.2275"/>
    <n v="-2.5987500000000003"/>
    <n v="0.24750000000000005"/>
    <n v="0.12375000000000025"/>
  </r>
  <r>
    <x v="5"/>
    <s v="flight to hamburg"/>
    <s v="Advanced"/>
    <s v="Unassigned"/>
    <s v="Unassigned"/>
    <s v="Position 5-10 Bid Strategy"/>
    <n v="0.85"/>
    <n v="60"/>
    <n v="40.762500000000003"/>
    <n v="0.67937499999999995"/>
    <n v="3980"/>
    <n v="1.5075376884422099E-2"/>
    <n v="2.1850251256281399"/>
    <n v="0"/>
    <n v="0"/>
    <n v="0"/>
    <n v="40.762500000000003"/>
    <n v="-40.762500000000003"/>
    <n v="-1"/>
    <n v="0"/>
    <s v="NA"/>
    <n v="0"/>
    <x v="368"/>
    <n v="0"/>
    <n v="36.686250000000001"/>
    <n v="-42.800625000000004"/>
    <n v="4.0762500000000017"/>
    <n v="2.0381250000000009"/>
  </r>
  <r>
    <x v="3"/>
    <s v="paris travel deal"/>
    <s v="Advanced"/>
    <s v="Unassigned"/>
    <s v="Unassigned"/>
    <s v="Position 1-2 Target"/>
    <n v="0.86250000000000004"/>
    <n v="62"/>
    <n v="60.037499274999995"/>
    <n v="0.96834676249999996"/>
    <n v="1430"/>
    <n v="4.3356643356643298E-2"/>
    <n v="1.8779020979020999"/>
    <n v="0"/>
    <n v="0"/>
    <n v="0"/>
    <n v="60.037499274999995"/>
    <n v="-60.037499274999995"/>
    <n v="-1"/>
    <n v="0"/>
    <s v="NA"/>
    <n v="0"/>
    <x v="368"/>
    <n v="0"/>
    <n v="54.033749347499999"/>
    <n v="-63.03937423875"/>
    <n v="6.0037499274999959"/>
    <n v="3.0018749637500051"/>
  </r>
  <r>
    <x v="5"/>
    <s v="rome airfare"/>
    <s v="Advanced"/>
    <s v="Unassigned"/>
    <s v="Unassigned"/>
    <s v="Position 5-10 Bid Strategy"/>
    <n v="0.86250000000000004"/>
    <n v="110"/>
    <n v="93.849999374999996"/>
    <n v="0.85318181250000003"/>
    <n v="35005"/>
    <n v="3.14240822739609E-3"/>
    <n v="2.0777603199542898"/>
    <n v="0"/>
    <n v="0"/>
    <n v="0"/>
    <n v="93.849999374999996"/>
    <n v="-93.849999374999996"/>
    <n v="-1"/>
    <n v="0"/>
    <s v="NA"/>
    <n v="0"/>
    <x v="368"/>
    <n v="0"/>
    <n v="84.464999437499998"/>
    <n v="-98.542499343749995"/>
    <n v="9.3849999374999982"/>
    <n v="4.6924999687499991"/>
  </r>
  <r>
    <x v="5"/>
    <s v="italy airfare"/>
    <s v="Advanced"/>
    <s v="Unassigned"/>
    <s v="Unassigned"/>
    <s v="Position 1-4 Bid Strategy"/>
    <n v="0.86250000000000004"/>
    <n v="355"/>
    <n v="311.99999931249994"/>
    <n v="0.8788732374999999"/>
    <n v="5466"/>
    <n v="6.4946944749359692E-2"/>
    <n v="1.1779363336992299"/>
    <n v="0"/>
    <n v="0"/>
    <n v="0"/>
    <n v="311.99999931249994"/>
    <n v="-311.99999931249994"/>
    <n v="-1"/>
    <n v="0"/>
    <s v="NA"/>
    <n v="0"/>
    <x v="368"/>
    <n v="0"/>
    <n v="280.79999938124996"/>
    <n v="-327.59999927812493"/>
    <n v="31.199999931249977"/>
    <n v="15.599999965624988"/>
  </r>
  <r>
    <x v="5"/>
    <s v="paris holidays"/>
    <s v="Standard"/>
    <s v="Unassigned"/>
    <s v="Unassigned"/>
    <s v="Position 2-5 Bid Strategy"/>
    <n v="0.875"/>
    <n v="9"/>
    <n v="8.6249999250000009"/>
    <n v="0.95833332500000012"/>
    <n v="1244"/>
    <n v="7.2347266881028893E-3"/>
    <n v="3.39236334405145"/>
    <n v="0"/>
    <n v="0"/>
    <n v="0"/>
    <n v="8.6249999250000009"/>
    <n v="-8.6249999250000009"/>
    <n v="-1"/>
    <n v="0"/>
    <s v="NA"/>
    <n v="0"/>
    <x v="368"/>
    <n v="0"/>
    <n v="7.7624999325000008"/>
    <n v="-9.0562499212500018"/>
    <n v="0.86249999250000009"/>
    <n v="0.43124999625000093"/>
  </r>
  <r>
    <x v="5"/>
    <s v="cheap airfare to europe"/>
    <s v="Advanced"/>
    <s v="Unassigned"/>
    <s v="Unassigned"/>
    <s v="Position 5-10 Bid Strategy"/>
    <n v="0.875"/>
    <n v="268"/>
    <n v="242.3999968"/>
    <n v="0.90447759999999999"/>
    <n v="4852"/>
    <n v="5.5234954657873002E-2"/>
    <n v="1.80941879637263"/>
    <n v="0"/>
    <n v="0"/>
    <n v="0"/>
    <n v="242.3999968"/>
    <n v="-242.3999968"/>
    <n v="-1"/>
    <n v="0"/>
    <s v="NA"/>
    <n v="0"/>
    <x v="368"/>
    <n v="0"/>
    <n v="218.15999712000001"/>
    <n v="-254.51999664000002"/>
    <n v="24.239999679999983"/>
    <n v="12.11999984000002"/>
  </r>
  <r>
    <x v="3"/>
    <s v="paris charles de gaulle airport"/>
    <s v="Advanced"/>
    <s v="Unassigned"/>
    <s v="Unassigned"/>
    <s v="Position 1-2 Target"/>
    <n v="0.91249999999999998"/>
    <n v="28"/>
    <n v="19.474999950000001"/>
    <n v="0.69553571250000001"/>
    <n v="7198"/>
    <n v="3.8899694359544302E-3"/>
    <n v="1.72353431508752"/>
    <n v="0"/>
    <n v="0"/>
    <n v="0"/>
    <n v="19.474999950000001"/>
    <n v="-19.474999950000001"/>
    <n v="-1"/>
    <n v="0"/>
    <s v="NA"/>
    <n v="0"/>
    <x v="368"/>
    <n v="0"/>
    <n v="17.527499955"/>
    <n v="-20.448749947500001"/>
    <n v="1.9474999950000011"/>
    <n v="0.97374999750000057"/>
  </r>
  <r>
    <x v="5"/>
    <s v="stuttgart cheap flight"/>
    <s v="Advanced"/>
    <s v="Unassigned"/>
    <s v="Unassigned"/>
    <s v="Position 1-2 Target"/>
    <n v="0.95"/>
    <n v="4"/>
    <n v="3.8374999999999999"/>
    <n v="0.95937499999999998"/>
    <n v="93"/>
    <n v="4.3010752688171998E-2"/>
    <n v="1.98279569892473"/>
    <n v="0"/>
    <n v="0"/>
    <n v="0"/>
    <n v="3.8374999999999999"/>
    <n v="-3.8374999999999999"/>
    <n v="-1"/>
    <n v="0"/>
    <s v="NA"/>
    <n v="0"/>
    <x v="368"/>
    <n v="0"/>
    <n v="3.4537499999999999"/>
    <n v="-4.0293749999999999"/>
    <n v="0.38375000000000004"/>
    <n v="0.19187500000000002"/>
  </r>
  <r>
    <x v="0"/>
    <s v="flight to florence"/>
    <s v="Advanced"/>
    <s v="Western Europe Destinations"/>
    <s v="Florence"/>
    <s v=""/>
    <n v="0.95"/>
    <n v="17"/>
    <n v="14.349999837499999"/>
    <n v="0.84411763749999991"/>
    <n v="7168"/>
    <n v="2.3716517857142903E-3"/>
    <n v="3.2306263950892902"/>
    <n v="0"/>
    <n v="0"/>
    <n v="0"/>
    <n v="14.349999837499999"/>
    <n v="-14.349999837499999"/>
    <n v="-1"/>
    <n v="0"/>
    <s v="NA"/>
    <n v="0"/>
    <x v="368"/>
    <n v="0"/>
    <n v="12.914999853749999"/>
    <n v="-15.067499829374999"/>
    <n v="1.43499998375"/>
    <n v="0.71749999187500002"/>
  </r>
  <r>
    <x v="5"/>
    <s v="cheap flight geneva"/>
    <s v="Advanced"/>
    <s v="Unassigned"/>
    <s v="Unassigned"/>
    <s v="Position 5-10 Bid Strategy"/>
    <n v="1.0125"/>
    <n v="15"/>
    <n v="10.5"/>
    <n v="0.7"/>
    <n v="685"/>
    <n v="2.1897810218978103E-2"/>
    <n v="1.68423357664234"/>
    <n v="0"/>
    <n v="0"/>
    <n v="0"/>
    <n v="10.5"/>
    <n v="-10.5"/>
    <n v="-1"/>
    <n v="0"/>
    <s v="NA"/>
    <n v="0"/>
    <x v="368"/>
    <n v="0"/>
    <n v="9.4500000000000011"/>
    <n v="-11.025"/>
    <n v="1.0499999999999989"/>
    <n v="0.52500000000000036"/>
  </r>
  <r>
    <x v="3"/>
    <s v="travel nice france"/>
    <s v="Advanced"/>
    <s v="Unassigned"/>
    <s v="Unassigned"/>
    <s v="Position 1-2 Target"/>
    <n v="1.0249999999999999"/>
    <n v="15"/>
    <n v="12.687499875"/>
    <n v="0.84583332499999997"/>
    <n v="1057"/>
    <n v="1.41911069063387E-2"/>
    <n v="2.44919583727531"/>
    <n v="0"/>
    <n v="0"/>
    <n v="0"/>
    <n v="12.687499875"/>
    <n v="-12.687499875"/>
    <n v="-1"/>
    <n v="0"/>
    <s v="NA"/>
    <n v="0"/>
    <x v="368"/>
    <n v="0"/>
    <n v="11.418749887500001"/>
    <n v="-13.321874868750001"/>
    <n v="1.2687499874999997"/>
    <n v="0.63437499375000073"/>
  </r>
  <r>
    <x v="0"/>
    <s v="flight to italy"/>
    <s v="Advanced"/>
    <s v="Western Europe Destinations"/>
    <s v="Italy"/>
    <s v=""/>
    <n v="1.0249999999999999"/>
    <n v="9"/>
    <n v="8.0124999750000008"/>
    <n v="0.89027777500000005"/>
    <n v="310"/>
    <n v="2.9032258064516099E-2"/>
    <n v="1.51329032258065"/>
    <n v="0"/>
    <n v="0"/>
    <n v="0"/>
    <n v="8.0124999750000008"/>
    <n v="-8.0124999750000008"/>
    <n v="-1"/>
    <n v="0"/>
    <s v="NA"/>
    <n v="0"/>
    <x v="368"/>
    <n v="0"/>
    <n v="7.2112499775000005"/>
    <n v="-8.4131249737500013"/>
    <n v="0.80124999750000026"/>
    <n v="0.40062499875000057"/>
  </r>
  <r>
    <x v="5"/>
    <s v="cheap airline ticket deal"/>
    <s v="Advanced"/>
    <s v="Unassigned"/>
    <s v="Unassigned"/>
    <s v="Position 5-10 Bid Strategy"/>
    <n v="1.0375000000000001"/>
    <n v="1"/>
    <n v="0.9375"/>
    <n v="0.9375"/>
    <n v="458"/>
    <n v="2.1834061135371204E-3"/>
    <n v="2.31091703056769"/>
    <n v="0"/>
    <n v="0"/>
    <n v="0"/>
    <n v="0.9375"/>
    <n v="-0.9375"/>
    <n v="-1"/>
    <n v="0"/>
    <s v="NA"/>
    <n v="0"/>
    <x v="368"/>
    <n v="0"/>
    <n v="0.84375"/>
    <n v="-0.984375"/>
    <n v="9.375E-2"/>
    <n v="4.6875E-2"/>
  </r>
  <r>
    <x v="5"/>
    <s v="travel florence italy"/>
    <s v="Advanced"/>
    <s v="Unassigned"/>
    <s v="Unassigned"/>
    <s v="Position 5-10 Bid Strategy"/>
    <n v="1.05"/>
    <n v="16"/>
    <n v="11.5375"/>
    <n v="0.72109374999999998"/>
    <n v="1201"/>
    <n v="1.3322231473771899E-2"/>
    <n v="1.9542880932556199"/>
    <n v="0"/>
    <n v="0"/>
    <n v="0"/>
    <n v="11.5375"/>
    <n v="-11.5375"/>
    <n v="-1"/>
    <n v="0"/>
    <s v="NA"/>
    <n v="0"/>
    <x v="368"/>
    <n v="0"/>
    <n v="10.383749999999999"/>
    <n v="-12.114375000000001"/>
    <n v="1.1537500000000005"/>
    <n v="0.57687500000000114"/>
  </r>
  <r>
    <x v="3"/>
    <s v="travel to cannes"/>
    <s v="Standard"/>
    <s v="Unassigned"/>
    <s v="Unassigned"/>
    <s v="Position 1-2 Target"/>
    <n v="1.075"/>
    <n v="6"/>
    <n v="4.7874999750000002"/>
    <n v="0.79791666250000004"/>
    <n v="456"/>
    <n v="1.3157894736842099E-2"/>
    <n v="1.39868421052632"/>
    <n v="0"/>
    <n v="0"/>
    <n v="0"/>
    <n v="4.7874999750000002"/>
    <n v="-4.7874999750000002"/>
    <n v="-1"/>
    <n v="0"/>
    <s v="NA"/>
    <n v="0"/>
    <x v="368"/>
    <n v="0"/>
    <n v="4.3087499775000007"/>
    <n v="-5.02687497375"/>
    <n v="0.47874999749999958"/>
    <n v="0.23937499874999979"/>
  </r>
  <r>
    <x v="3"/>
    <s v="travel to nice"/>
    <s v="Advanced"/>
    <s v="Unassigned"/>
    <s v="Unassigned"/>
    <s v="Position 1-2 Target"/>
    <n v="1.075"/>
    <n v="15"/>
    <n v="8.7999999374999991"/>
    <n v="0.58666666249999999"/>
    <n v="8622"/>
    <n v="1.73973556019485E-3"/>
    <n v="2.1030503363488799"/>
    <n v="0"/>
    <n v="0"/>
    <n v="0"/>
    <n v="8.7999999374999991"/>
    <n v="-8.7999999374999991"/>
    <n v="-1"/>
    <n v="0"/>
    <s v="NA"/>
    <n v="0"/>
    <x v="368"/>
    <n v="0"/>
    <n v="7.9199999437499997"/>
    <n v="-9.2399999343749997"/>
    <n v="0.87999999374999938"/>
    <n v="0.43999999687500058"/>
  </r>
  <r>
    <x v="3"/>
    <s v="airline ticket paris"/>
    <s v="Advanced"/>
    <s v="Unassigned"/>
    <s v="Unassigned"/>
    <s v="Position 1-2 Target"/>
    <n v="1.075"/>
    <n v="76"/>
    <n v="89.749999799999998"/>
    <n v="1.18092105"/>
    <n v="1331"/>
    <n v="5.7099924868519898E-2"/>
    <n v="1.7307287753568701"/>
    <n v="0"/>
    <n v="0"/>
    <n v="0"/>
    <n v="89.749999799999998"/>
    <n v="-89.749999799999998"/>
    <n v="-1"/>
    <n v="0"/>
    <s v="NA"/>
    <n v="0"/>
    <x v="368"/>
    <n v="0"/>
    <n v="80.774999820000005"/>
    <n v="-94.237499790000001"/>
    <n v="8.9749999799999927"/>
    <n v="4.4874999900000034"/>
  </r>
  <r>
    <x v="5"/>
    <s v="cheap flight to greece"/>
    <s v="Advanced"/>
    <s v="Unassigned"/>
    <s v="Unassigned"/>
    <s v="Position 5-10 Bid Strategy"/>
    <n v="1.075"/>
    <n v="85"/>
    <n v="69.224999812500002"/>
    <n v="0.81441176250000002"/>
    <n v="2490"/>
    <n v="3.4136546184738999E-2"/>
    <n v="2.4175903614457801"/>
    <n v="0"/>
    <n v="0"/>
    <n v="0"/>
    <n v="69.224999812500002"/>
    <n v="-69.224999812500002"/>
    <n v="-1"/>
    <n v="0"/>
    <s v="NA"/>
    <n v="0"/>
    <x v="368"/>
    <n v="0"/>
    <n v="62.302499831250003"/>
    <n v="-72.686249803125008"/>
    <n v="6.9224999812499988"/>
    <n v="3.4612499906250065"/>
  </r>
  <r>
    <x v="5"/>
    <s v="paris trip"/>
    <s v="Standard"/>
    <s v="Unassigned"/>
    <s v="Unassigned"/>
    <s v="Position 1-4 Bid Strategy"/>
    <n v="1.075"/>
    <n v="166"/>
    <n v="326.06249954999998"/>
    <n v="1.964231925"/>
    <n v="14085"/>
    <n v="1.1785587504437301E-2"/>
    <n v="1.5145473908413201"/>
    <n v="0"/>
    <n v="0"/>
    <n v="0"/>
    <n v="326.06249954999998"/>
    <n v="-326.06249954999998"/>
    <n v="-1"/>
    <n v="0"/>
    <s v="NA"/>
    <n v="0"/>
    <x v="368"/>
    <n v="0"/>
    <n v="293.45624959499997"/>
    <n v="-342.36562452750002"/>
    <n v="32.60624995500001"/>
    <n v="16.303124977500033"/>
  </r>
  <r>
    <x v="5"/>
    <s v="air travel france"/>
    <s v="Standard"/>
    <s v="Unassigned"/>
    <s v="Unassigned"/>
    <s v="Position 2-5 Bid Strategy"/>
    <n v="1.1000000000000001"/>
    <n v="3"/>
    <n v="2.0124999749999999"/>
    <n v="0.67083332499999992"/>
    <n v="616"/>
    <n v="4.87012987012987E-3"/>
    <n v="2.1074675324675298"/>
    <n v="0"/>
    <n v="0"/>
    <n v="0"/>
    <n v="2.0124999749999999"/>
    <n v="-2.0124999749999999"/>
    <n v="-1"/>
    <n v="0"/>
    <s v="NA"/>
    <n v="0"/>
    <x v="368"/>
    <n v="0"/>
    <n v="1.8112499774999999"/>
    <n v="-2.1131249737500002"/>
    <n v="0.20124999749999994"/>
    <n v="0.10062499875000031"/>
  </r>
  <r>
    <x v="5"/>
    <s v="cheap flight to rome"/>
    <s v="Advanced"/>
    <s v="Unassigned"/>
    <s v="Unassigned"/>
    <s v="Position 5-10 Bid Strategy"/>
    <n v="1.125"/>
    <n v="116"/>
    <n v="140.07499960000001"/>
    <n v="1.2075431000000001"/>
    <n v="6357"/>
    <n v="1.8247601069687001E-2"/>
    <n v="1.19836400817996"/>
    <n v="0"/>
    <n v="0"/>
    <n v="0"/>
    <n v="140.07499960000001"/>
    <n v="-140.07499960000001"/>
    <n v="-1"/>
    <n v="0"/>
    <s v="NA"/>
    <n v="0"/>
    <x v="368"/>
    <n v="0"/>
    <n v="126.06749964000001"/>
    <n v="-147.07874958000002"/>
    <n v="14.007499960000004"/>
    <n v="7.0037499800000091"/>
  </r>
  <r>
    <x v="5"/>
    <s v="cheap ticket to paris"/>
    <s v="Standard"/>
    <s v="Unassigned"/>
    <s v="Unassigned"/>
    <s v="Position 1-4 Bid Strategy"/>
    <n v="1.1375"/>
    <n v="74"/>
    <n v="86.512499974999997"/>
    <n v="1.1690878375"/>
    <n v="953"/>
    <n v="7.7649527806925495E-2"/>
    <n v="1.6453305351521501"/>
    <n v="0"/>
    <n v="0"/>
    <n v="0"/>
    <n v="86.512499974999997"/>
    <n v="-86.512499974999997"/>
    <n v="-1"/>
    <n v="0"/>
    <s v="NA"/>
    <n v="0"/>
    <x v="368"/>
    <n v="0"/>
    <n v="77.861249977499995"/>
    <n v="-90.838124973749999"/>
    <n v="8.6512499975000026"/>
    <n v="4.3256249987500013"/>
  </r>
  <r>
    <x v="5"/>
    <s v="greek travel"/>
    <s v="Advanced"/>
    <s v="Unassigned"/>
    <s v="Unassigned"/>
    <s v="Position 5-10 Bid Strategy"/>
    <n v="1.1625000000000001"/>
    <n v="21"/>
    <n v="17.987499862500002"/>
    <n v="0.8565476125"/>
    <n v="1648"/>
    <n v="1.27427184466019E-2"/>
    <n v="2.9647451456310701"/>
    <n v="0"/>
    <n v="0"/>
    <n v="0"/>
    <n v="17.987499862500002"/>
    <n v="-17.987499862500002"/>
    <n v="-1"/>
    <n v="0"/>
    <s v="NA"/>
    <n v="0"/>
    <x v="368"/>
    <n v="0"/>
    <n v="16.188749876250004"/>
    <n v="-18.886874855625003"/>
    <n v="1.798749986249998"/>
    <n v="0.8993749931250008"/>
  </r>
  <r>
    <x v="5"/>
    <s v="international travel"/>
    <s v="Standard"/>
    <s v="Unassigned"/>
    <s v="Unassigned"/>
    <s v="Position 1-4 Bid Strategy"/>
    <n v="1.2375"/>
    <n v="997"/>
    <n v="1221.325"/>
    <n v="1.2250000000000001"/>
    <n v="146487"/>
    <n v="6.8060647019872102E-3"/>
    <n v="3.0361165154587102"/>
    <n v="0"/>
    <n v="0"/>
    <n v="0"/>
    <n v="1221.325"/>
    <n v="-1221.325"/>
    <n v="-1"/>
    <n v="0"/>
    <s v="NA"/>
    <n v="0"/>
    <x v="368"/>
    <n v="0"/>
    <n v="1099.1925000000001"/>
    <n v="-1282.3912500000001"/>
    <n v="122.13249999999994"/>
    <n v="61.066250000000082"/>
  </r>
  <r>
    <x v="2"/>
    <s v="nice airports"/>
    <s v="Broad"/>
    <s v="Air France Global Campaign"/>
    <s v="Nice"/>
    <s v="Position 1- 3"/>
    <n v="1.25"/>
    <n v="1"/>
    <n v="0.6875"/>
    <n v="0.6875"/>
    <n v="72"/>
    <n v="1.38888888888889E-2"/>
    <n v="1.4055555555555601"/>
    <n v="0"/>
    <n v="0"/>
    <n v="0"/>
    <n v="0.6875"/>
    <n v="-0.6875"/>
    <n v="-1"/>
    <n v="0"/>
    <s v="NA"/>
    <n v="0"/>
    <x v="368"/>
    <n v="0"/>
    <n v="0.61875000000000002"/>
    <n v="-0.72187500000000004"/>
    <n v="6.8749999999999978E-2"/>
    <n v="3.4375000000000044E-2"/>
  </r>
  <r>
    <x v="2"/>
    <s v="bordeaux airports"/>
    <s v="Broad"/>
    <s v="Air France Global Campaign"/>
    <s v="Bordeaux"/>
    <s v="Position 1- 3"/>
    <n v="1.25"/>
    <n v="2"/>
    <n v="0.7"/>
    <n v="0.35"/>
    <n v="20"/>
    <n v="0.1"/>
    <n v="1.7"/>
    <n v="0"/>
    <n v="0"/>
    <n v="0"/>
    <n v="0.7"/>
    <n v="-0.7"/>
    <n v="-1"/>
    <n v="0"/>
    <s v="NA"/>
    <n v="0"/>
    <x v="368"/>
    <n v="0"/>
    <n v="0.63"/>
    <n v="-0.73499999999999999"/>
    <n v="6.9999999999999951E-2"/>
    <n v="3.5000000000000031E-2"/>
  </r>
  <r>
    <x v="2"/>
    <s v="marseille airport"/>
    <s v="Broad"/>
    <s v="Air France Global Campaign"/>
    <s v="Marseille"/>
    <s v="Position 1- 3"/>
    <n v="1.25"/>
    <n v="1"/>
    <n v="0.7"/>
    <n v="0.7"/>
    <n v="404"/>
    <n v="2.47524752475248E-3"/>
    <n v="1.21757425742574"/>
    <n v="0"/>
    <n v="0"/>
    <n v="0"/>
    <n v="0.7"/>
    <n v="-0.7"/>
    <n v="-1"/>
    <n v="0"/>
    <s v="NA"/>
    <n v="0"/>
    <x v="368"/>
    <n v="0"/>
    <n v="0.63"/>
    <n v="-0.73499999999999999"/>
    <n v="6.9999999999999951E-2"/>
    <n v="3.5000000000000031E-2"/>
  </r>
  <r>
    <x v="2"/>
    <s v="marseille ticket"/>
    <s v="Broad"/>
    <s v="Air France Global Campaign"/>
    <s v="Marseille"/>
    <s v="Position 1- 3"/>
    <n v="1.25"/>
    <n v="1"/>
    <n v="0.71250000000000002"/>
    <n v="0.71250000000000002"/>
    <n v="199"/>
    <n v="5.0251256281407001E-3"/>
    <n v="1.78040201005025"/>
    <n v="0"/>
    <n v="0"/>
    <n v="0"/>
    <n v="0.71250000000000002"/>
    <n v="-0.71250000000000002"/>
    <n v="-1"/>
    <n v="0"/>
    <s v="NA"/>
    <n v="0"/>
    <x v="368"/>
    <n v="0"/>
    <n v="0.64124999999999999"/>
    <n v="-0.74812500000000004"/>
    <n v="7.1250000000000036E-2"/>
    <n v="3.5625000000000018E-2"/>
  </r>
  <r>
    <x v="2"/>
    <s v="bordeaux airfares"/>
    <s v="Broad"/>
    <s v="Air France Global Campaign"/>
    <s v="Bordeaux"/>
    <s v="Position 1- 3"/>
    <n v="1.25"/>
    <n v="1"/>
    <n v="0.75"/>
    <n v="0.75"/>
    <n v="43"/>
    <n v="2.32558139534884E-2"/>
    <n v="1.3953488372092999"/>
    <n v="0"/>
    <n v="0"/>
    <n v="0"/>
    <n v="0.75"/>
    <n v="-0.75"/>
    <n v="-1"/>
    <n v="0"/>
    <s v="NA"/>
    <n v="0"/>
    <x v="368"/>
    <n v="0"/>
    <n v="0.67500000000000004"/>
    <n v="-0.78750000000000009"/>
    <n v="7.4999999999999956E-2"/>
    <n v="3.7500000000000089E-2"/>
  </r>
  <r>
    <x v="2"/>
    <s v="lyon tickets"/>
    <s v="Broad"/>
    <s v="Air France Global Campaign"/>
    <s v="Lyon"/>
    <s v="Position 1- 3"/>
    <n v="1.25"/>
    <n v="1"/>
    <n v="1.5625"/>
    <n v="1.5625"/>
    <n v="1101"/>
    <n v="9.0826521344232502E-4"/>
    <n v="1.30835603996367"/>
    <n v="0"/>
    <n v="0"/>
    <n v="0"/>
    <n v="1.5625"/>
    <n v="-1.5625"/>
    <n v="-1"/>
    <n v="0"/>
    <s v="NA"/>
    <n v="0"/>
    <x v="368"/>
    <n v="0"/>
    <n v="1.40625"/>
    <n v="-1.640625"/>
    <n v="0.15625"/>
    <n v="7.8125E-2"/>
  </r>
  <r>
    <x v="2"/>
    <s v="bordeaux airline"/>
    <s v="Broad"/>
    <s v="Air France Global Campaign"/>
    <s v="Bordeaux"/>
    <s v="Position 1- 3"/>
    <n v="1.25"/>
    <n v="2"/>
    <n v="1.6875"/>
    <n v="0.84375"/>
    <n v="312"/>
    <n v="6.41025641025641E-3"/>
    <n v="1.7435897435897401"/>
    <n v="0"/>
    <n v="0"/>
    <n v="0"/>
    <n v="1.6875"/>
    <n v="-1.6875"/>
    <n v="-1"/>
    <n v="0"/>
    <s v="NA"/>
    <n v="0"/>
    <x v="368"/>
    <n v="0"/>
    <n v="1.51875"/>
    <n v="-1.7718750000000001"/>
    <n v="0.16874999999999996"/>
    <n v="8.4375000000000089E-2"/>
  </r>
  <r>
    <x v="2"/>
    <s v="bordeaux tickets"/>
    <s v="Broad"/>
    <s v="Air France Global Campaign"/>
    <s v="Bordeaux"/>
    <s v="Position 1- 3"/>
    <n v="1.25"/>
    <n v="1"/>
    <n v="1.6875"/>
    <n v="1.6875"/>
    <n v="1221"/>
    <n v="8.1900081900081894E-4"/>
    <n v="1.6476658476658499"/>
    <n v="0"/>
    <n v="0"/>
    <n v="0"/>
    <n v="1.6875"/>
    <n v="-1.6875"/>
    <n v="-1"/>
    <n v="0"/>
    <s v="NA"/>
    <n v="0"/>
    <x v="368"/>
    <n v="0"/>
    <n v="1.51875"/>
    <n v="-1.7718750000000001"/>
    <n v="0.16874999999999996"/>
    <n v="8.4375000000000089E-2"/>
  </r>
  <r>
    <x v="2"/>
    <s v="marseille plane tickets"/>
    <s v="Broad"/>
    <s v="Air France Global Campaign"/>
    <s v="Marseille"/>
    <s v="Position 1- 3"/>
    <n v="1.25"/>
    <n v="1"/>
    <n v="1.8374999999999999"/>
    <n v="1.8374999999999999"/>
    <n v="11"/>
    <n v="9.0909090909090898E-2"/>
    <n v="1.63636363636364"/>
    <n v="0"/>
    <n v="0"/>
    <n v="0"/>
    <n v="1.8374999999999999"/>
    <n v="-1.8374999999999999"/>
    <n v="-1"/>
    <n v="0"/>
    <s v="NA"/>
    <n v="0"/>
    <x v="368"/>
    <n v="0"/>
    <n v="1.6537500000000001"/>
    <n v="-1.9293750000000001"/>
    <n v="0.18374999999999986"/>
    <n v="9.1875000000000151E-2"/>
  </r>
  <r>
    <x v="2"/>
    <s v="lyon fares"/>
    <s v="Broad"/>
    <s v="Air France Global Campaign"/>
    <s v="Lyon"/>
    <s v="Position 1- 3"/>
    <n v="1.25"/>
    <n v="2"/>
    <n v="1.9624999999999999"/>
    <n v="0.98124999999999996"/>
    <n v="36"/>
    <n v="5.5555555555555601E-2"/>
    <n v="1.9750000000000001"/>
    <n v="0"/>
    <n v="0"/>
    <n v="0"/>
    <n v="1.9624999999999999"/>
    <n v="-1.9624999999999999"/>
    <n v="-1"/>
    <n v="0"/>
    <s v="NA"/>
    <n v="0"/>
    <x v="368"/>
    <n v="0"/>
    <n v="1.7662499999999999"/>
    <n v="-2.0606249999999999"/>
    <n v="0.19625000000000004"/>
    <n v="9.8125000000000018E-2"/>
  </r>
  <r>
    <x v="2"/>
    <s v="fly to marseille"/>
    <s v="Broad"/>
    <s v="Air France Global Campaign"/>
    <s v="Marseille"/>
    <s v="Position 1- 3"/>
    <n v="1.25"/>
    <n v="2"/>
    <n v="2.1375000000000002"/>
    <n v="1.0687500000000001"/>
    <n v="45"/>
    <n v="4.4444444444444405E-2"/>
    <n v="1.71333333333333"/>
    <n v="0"/>
    <n v="0"/>
    <n v="0"/>
    <n v="2.1375000000000002"/>
    <n v="-2.1375000000000002"/>
    <n v="-1"/>
    <n v="0"/>
    <s v="NA"/>
    <n v="0"/>
    <x v="368"/>
    <n v="0"/>
    <n v="1.9237500000000003"/>
    <n v="-2.2443750000000002"/>
    <n v="0.21374999999999988"/>
    <n v="0.10687500000000005"/>
  </r>
  <r>
    <x v="2"/>
    <s v="marseille fare"/>
    <s v="Broad"/>
    <s v="Air France Global Campaign"/>
    <s v="Marseille"/>
    <s v="Position 1- 3"/>
    <n v="1.25"/>
    <n v="2"/>
    <n v="2.5375000000000001"/>
    <n v="1.26875"/>
    <n v="96"/>
    <n v="2.0833333333333301E-2"/>
    <n v="1.22708333333333"/>
    <n v="0"/>
    <n v="0"/>
    <n v="0"/>
    <n v="2.5375000000000001"/>
    <n v="-2.5375000000000001"/>
    <n v="-1"/>
    <n v="0"/>
    <s v="NA"/>
    <n v="0"/>
    <x v="368"/>
    <n v="0"/>
    <n v="2.2837499999999999"/>
    <n v="-2.6643750000000002"/>
    <n v="0.25375000000000014"/>
    <n v="0.12687500000000007"/>
  </r>
  <r>
    <x v="2"/>
    <s v="nice airport"/>
    <s v="Broad"/>
    <s v="Air France Global Campaign"/>
    <s v="Nice"/>
    <s v="Position 1- 3"/>
    <n v="1.25"/>
    <n v="3"/>
    <n v="2.8875000000000002"/>
    <n v="0.96250000000000002"/>
    <n v="1363"/>
    <n v="2.2010271460014704E-3"/>
    <n v="1.7483492296405001"/>
    <n v="0"/>
    <n v="0"/>
    <n v="0"/>
    <n v="2.8875000000000002"/>
    <n v="-2.8875000000000002"/>
    <n v="-1"/>
    <n v="0"/>
    <s v="NA"/>
    <n v="0"/>
    <x v="368"/>
    <n v="0"/>
    <n v="2.5987500000000003"/>
    <n v="-3.0318750000000003"/>
    <n v="0.28874999999999984"/>
    <n v="0.14437500000000014"/>
  </r>
  <r>
    <x v="2"/>
    <s v="nice ticket"/>
    <s v="Broad"/>
    <s v="Air France Global Campaign"/>
    <s v="Nice"/>
    <s v="Position 1- 3"/>
    <n v="1.25"/>
    <n v="3"/>
    <n v="3.2374999875000001"/>
    <n v="1.0791666625"/>
    <n v="502"/>
    <n v="5.9760956175298795E-3"/>
    <n v="1.61892430278884"/>
    <n v="0"/>
    <n v="0"/>
    <n v="0"/>
    <n v="3.2374999875000001"/>
    <n v="-3.2374999875000001"/>
    <n v="-1"/>
    <n v="0"/>
    <s v="NA"/>
    <n v="0"/>
    <x v="368"/>
    <n v="0"/>
    <n v="2.9137499887500002"/>
    <n v="-3.3993749868750003"/>
    <n v="0.32374999874999988"/>
    <n v="0.16187499937500016"/>
  </r>
  <r>
    <x v="2"/>
    <s v="nice plane ticket"/>
    <s v="Broad"/>
    <s v="Air France Global Campaign"/>
    <s v="Nice"/>
    <s v="Position 1- 3"/>
    <n v="1.25"/>
    <n v="2"/>
    <n v="3.4624999999999999"/>
    <n v="1.73125"/>
    <n v="6"/>
    <n v="0.33333333333333298"/>
    <n v="3.5"/>
    <n v="0"/>
    <n v="0"/>
    <n v="0"/>
    <n v="3.4624999999999999"/>
    <n v="-3.4624999999999999"/>
    <n v="-1"/>
    <n v="0"/>
    <s v="NA"/>
    <n v="0"/>
    <x v="368"/>
    <n v="0"/>
    <n v="3.11625"/>
    <n v="-3.6356250000000001"/>
    <n v="0.34624999999999995"/>
    <n v="0.1731250000000002"/>
  </r>
  <r>
    <x v="2"/>
    <s v="marseille airline"/>
    <s v="Broad"/>
    <s v="Air France Global Campaign"/>
    <s v="Marseille"/>
    <s v="Position 1- 3"/>
    <n v="1.25"/>
    <n v="3"/>
    <n v="3.9750000000000001"/>
    <n v="1.325"/>
    <n v="306"/>
    <n v="9.8039215686274508E-3"/>
    <n v="1.23496732026144"/>
    <n v="0"/>
    <n v="0"/>
    <n v="0"/>
    <n v="3.9750000000000001"/>
    <n v="-3.9750000000000001"/>
    <n v="-1"/>
    <n v="0"/>
    <s v="NA"/>
    <n v="0"/>
    <x v="368"/>
    <n v="0"/>
    <n v="3.5775000000000001"/>
    <n v="-4.1737500000000001"/>
    <n v="0.39749999999999996"/>
    <n v="0.19874999999999998"/>
  </r>
  <r>
    <x v="2"/>
    <s v="france airport"/>
    <s v="Broad"/>
    <s v="Air France Global Campaign"/>
    <s v="France"/>
    <s v="Position 1- 3"/>
    <n v="1.25"/>
    <n v="4"/>
    <n v="4.1875"/>
    <n v="1.046875"/>
    <n v="377"/>
    <n v="1.0610079575596801E-2"/>
    <n v="1.6514588859416399"/>
    <n v="0"/>
    <n v="0"/>
    <n v="0"/>
    <n v="4.1875"/>
    <n v="-4.1875"/>
    <n v="-1"/>
    <n v="0"/>
    <s v="NA"/>
    <n v="0"/>
    <x v="368"/>
    <n v="0"/>
    <n v="3.7687500000000003"/>
    <n v="-4.3968750000000005"/>
    <n v="0.41874999999999973"/>
    <n v="0.20937500000000053"/>
  </r>
  <r>
    <x v="2"/>
    <s v="flight to marseille"/>
    <s v="Broad"/>
    <s v="Air France Global Campaign"/>
    <s v="Marseille"/>
    <s v="Position 1- 3"/>
    <n v="1.25"/>
    <n v="5"/>
    <n v="5.5250000000000004"/>
    <n v="1.105"/>
    <n v="86"/>
    <n v="5.8139534883720902E-2"/>
    <n v="2.7581395348837199"/>
    <n v="0"/>
    <n v="0"/>
    <n v="0"/>
    <n v="5.5250000000000004"/>
    <n v="-5.5250000000000004"/>
    <n v="-1"/>
    <n v="0"/>
    <s v="NA"/>
    <n v="0"/>
    <x v="368"/>
    <n v="0"/>
    <n v="4.9725000000000001"/>
    <n v="-5.8012500000000005"/>
    <n v="0.55250000000000021"/>
    <n v="0.27625000000000011"/>
  </r>
  <r>
    <x v="2"/>
    <s v="lyon airline"/>
    <s v="Broad"/>
    <s v="Air France Global Campaign"/>
    <s v="Lyon"/>
    <s v="Position 1- 3"/>
    <n v="1.25"/>
    <n v="3"/>
    <n v="6.1999999875"/>
    <n v="2.0666666624999999"/>
    <n v="377"/>
    <n v="7.9575596816976093E-3"/>
    <n v="1.53740053050398"/>
    <n v="0"/>
    <n v="0"/>
    <n v="0"/>
    <n v="6.1999999875"/>
    <n v="-6.1999999875"/>
    <n v="-1"/>
    <n v="0"/>
    <s v="NA"/>
    <n v="0"/>
    <x v="368"/>
    <n v="0"/>
    <n v="5.57999998875"/>
    <n v="-6.509999986875"/>
    <n v="0.61999999875"/>
    <n v="0.309999999375"/>
  </r>
  <r>
    <x v="2"/>
    <s v="bordeaux flight"/>
    <s v="Broad"/>
    <s v="Air France Global Campaign"/>
    <s v="Bordeaux"/>
    <s v="Position 1- 3"/>
    <n v="1.25"/>
    <n v="7"/>
    <n v="6.5499999249999998"/>
    <n v="0.93571427500000004"/>
    <n v="553"/>
    <n v="1.26582278481013E-2"/>
    <n v="1.32766726943942"/>
    <n v="0"/>
    <n v="0"/>
    <n v="0"/>
    <n v="6.5499999249999998"/>
    <n v="-6.5499999249999998"/>
    <n v="-1"/>
    <n v="0"/>
    <s v="NA"/>
    <n v="0"/>
    <x v="368"/>
    <n v="0"/>
    <n v="5.8949999325000002"/>
    <n v="-6.8774999212500001"/>
    <n v="0.65499999249999963"/>
    <n v="0.32749999625000026"/>
  </r>
  <r>
    <x v="2"/>
    <s v="marseille airlines"/>
    <s v="Broad"/>
    <s v="Air France Global Campaign"/>
    <s v="Marseille"/>
    <s v="Position 1- 3"/>
    <n v="1.25"/>
    <n v="6"/>
    <n v="8.7999999750000004"/>
    <n v="1.4666666625"/>
    <n v="869"/>
    <n v="6.9044879171461394E-3"/>
    <n v="1.6171461449942499"/>
    <n v="0"/>
    <n v="0"/>
    <n v="0"/>
    <n v="8.7999999750000004"/>
    <n v="-8.7999999750000004"/>
    <n v="-1"/>
    <n v="0"/>
    <s v="NA"/>
    <n v="0"/>
    <x v="368"/>
    <n v="0"/>
    <n v="7.9199999775000007"/>
    <n v="-9.2399999737500007"/>
    <n v="0.87999999749999969"/>
    <n v="0.43999999875000029"/>
  </r>
  <r>
    <x v="2"/>
    <s v="marseille flight"/>
    <s v="Broad"/>
    <s v="Air France Global Campaign"/>
    <s v="Marseille"/>
    <s v="Position 1- 3"/>
    <n v="1.25"/>
    <n v="12"/>
    <n v="9.75"/>
    <n v="0.8125"/>
    <n v="742"/>
    <n v="1.61725067385445E-2"/>
    <n v="1.75"/>
    <n v="0"/>
    <n v="0"/>
    <n v="0"/>
    <n v="9.75"/>
    <n v="-9.75"/>
    <n v="-1"/>
    <n v="0"/>
    <s v="NA"/>
    <n v="0"/>
    <x v="368"/>
    <n v="0"/>
    <n v="8.7750000000000004"/>
    <n v="-10.237500000000001"/>
    <n v="0.97499999999999964"/>
    <n v="0.48750000000000071"/>
  </r>
  <r>
    <x v="2"/>
    <s v="bordeaux flights"/>
    <s v="Broad"/>
    <s v="Air France Global Campaign"/>
    <s v="Bordeaux"/>
    <s v="Position 1- 3"/>
    <n v="1.25"/>
    <n v="9"/>
    <n v="11.524999949999998"/>
    <n v="1.2805555499999999"/>
    <n v="3073"/>
    <n v="2.9287341360234305E-3"/>
    <n v="1.2395704523267199"/>
    <n v="0"/>
    <n v="0"/>
    <n v="0"/>
    <n v="11.524999949999998"/>
    <n v="-11.524999949999998"/>
    <n v="-1"/>
    <n v="0"/>
    <s v="NA"/>
    <n v="0"/>
    <x v="368"/>
    <n v="0"/>
    <n v="10.372499954999999"/>
    <n v="-12.101249947499998"/>
    <n v="1.1524999949999994"/>
    <n v="0.57624999749999972"/>
  </r>
  <r>
    <x v="2"/>
    <s v="air france site"/>
    <s v="Broad"/>
    <s v="Air France Global Campaign"/>
    <s v="Air France Website"/>
    <s v="Position 1- 3"/>
    <n v="1.25"/>
    <n v="32"/>
    <n v="12.762499999999999"/>
    <n v="0.39882812499999998"/>
    <n v="336"/>
    <n v="9.5238095238095205E-2"/>
    <n v="1.3610119047619"/>
    <n v="0"/>
    <n v="0"/>
    <n v="0"/>
    <n v="12.762499999999999"/>
    <n v="-12.762499999999999"/>
    <n v="-1"/>
    <n v="0"/>
    <s v="NA"/>
    <n v="0"/>
    <x v="368"/>
    <n v="0"/>
    <n v="11.48625"/>
    <n v="-13.400625"/>
    <n v="1.2762499999999992"/>
    <n v="0.6381250000000005"/>
  </r>
  <r>
    <x v="2"/>
    <s v="fly to nice"/>
    <s v="Broad"/>
    <s v="Air France Global Campaign"/>
    <s v="Nice"/>
    <s v="Position 1- 3"/>
    <n v="1.25"/>
    <n v="15"/>
    <n v="14.3124999375"/>
    <n v="0.95416666250000004"/>
    <n v="380"/>
    <n v="3.94736842105263E-2"/>
    <n v="1.85"/>
    <n v="0"/>
    <n v="0"/>
    <n v="0"/>
    <n v="14.3124999375"/>
    <n v="-14.3124999375"/>
    <n v="-1"/>
    <n v="0"/>
    <s v="NA"/>
    <n v="0"/>
    <x v="368"/>
    <n v="0"/>
    <n v="12.881249943750001"/>
    <n v="-15.028124934375001"/>
    <n v="1.4312499937499989"/>
    <n v="0.71562499687500036"/>
  </r>
  <r>
    <x v="2"/>
    <s v="nice tickets"/>
    <s v="Broad"/>
    <s v="Air France Global Campaign"/>
    <s v="Nice"/>
    <s v="Position 1- 3"/>
    <n v="1.25"/>
    <n v="9"/>
    <n v="15.4999999125"/>
    <n v="1.7222222125"/>
    <n v="1830"/>
    <n v="4.9180327868852507E-3"/>
    <n v="1.91863387978142"/>
    <n v="0"/>
    <n v="0"/>
    <n v="0"/>
    <n v="15.4999999125"/>
    <n v="-15.4999999125"/>
    <n v="-1"/>
    <n v="0"/>
    <s v="NA"/>
    <n v="0"/>
    <x v="368"/>
    <n v="0"/>
    <n v="13.949999921250001"/>
    <n v="-16.274999908125"/>
    <n v="1.5499999912499991"/>
    <n v="0.77499999562500044"/>
  </r>
  <r>
    <x v="2"/>
    <s v="lyon flight"/>
    <s v="Broad"/>
    <s v="Air France Global Campaign"/>
    <s v="Lyon"/>
    <s v="Position 1- 3"/>
    <n v="1.25"/>
    <n v="15"/>
    <n v="20.824999874999996"/>
    <n v="1.3883333249999998"/>
    <n v="970"/>
    <n v="1.5463917525773202E-2"/>
    <n v="1.3959793814432999"/>
    <n v="0"/>
    <n v="0"/>
    <n v="0"/>
    <n v="20.824999874999996"/>
    <n v="-20.824999874999996"/>
    <n v="-1"/>
    <n v="0"/>
    <s v="NA"/>
    <n v="0"/>
    <x v="368"/>
    <n v="0"/>
    <n v="18.742499887499996"/>
    <n v="-21.866249868749996"/>
    <n v="2.0824999875000003"/>
    <n v="1.0412499937500002"/>
  </r>
  <r>
    <x v="2"/>
    <s v="marseille flights"/>
    <s v="Broad"/>
    <s v="Air France Global Campaign"/>
    <s v="Marseille"/>
    <s v="Position 1- 3"/>
    <n v="1.25"/>
    <n v="17"/>
    <n v="21.099999862500002"/>
    <n v="1.2411764625000001"/>
    <n v="994"/>
    <n v="1.7102615694165001E-2"/>
    <n v="1.8045271629778701"/>
    <n v="0"/>
    <n v="0"/>
    <n v="0"/>
    <n v="21.099999862500002"/>
    <n v="-21.099999862500002"/>
    <n v="-1"/>
    <n v="0"/>
    <s v="NA"/>
    <n v="0"/>
    <x v="368"/>
    <n v="0"/>
    <n v="18.989999876250003"/>
    <n v="-22.154999855625004"/>
    <n v="2.1099999862499992"/>
    <n v="1.0549999931250014"/>
  </r>
  <r>
    <x v="2"/>
    <s v="flights to bordeaux"/>
    <s v="Broad"/>
    <s v="Air France Global Campaign"/>
    <s v="Bordeaux"/>
    <s v="Position 1- 3"/>
    <n v="1.25"/>
    <n v="19"/>
    <n v="21.774999875000002"/>
    <n v="1.146052625"/>
    <n v="1988"/>
    <n v="9.5573440643863198E-3"/>
    <n v="1.88591549295775"/>
    <n v="0"/>
    <n v="0"/>
    <n v="0"/>
    <n v="21.774999875000002"/>
    <n v="-21.774999875000002"/>
    <n v="-1"/>
    <n v="0"/>
    <s v="NA"/>
    <n v="0"/>
    <x v="368"/>
    <n v="0"/>
    <n v="19.597499887500003"/>
    <n v="-22.863749868750002"/>
    <n v="2.1774999874999992"/>
    <n v="1.0887499937499996"/>
  </r>
  <r>
    <x v="2"/>
    <s v="air france website"/>
    <s v="Broad"/>
    <s v="Air France Global Campaign"/>
    <s v="Air France Website"/>
    <s v="Position 1- 3"/>
    <n v="1.25"/>
    <n v="44"/>
    <n v="25.449999850000005"/>
    <n v="0.57840908750000009"/>
    <n v="304"/>
    <n v="0.144736842105263"/>
    <n v="1.17467105263158"/>
    <n v="0"/>
    <n v="0"/>
    <n v="0"/>
    <n v="25.449999850000005"/>
    <n v="-25.449999850000005"/>
    <n v="-1"/>
    <n v="0"/>
    <s v="NA"/>
    <n v="0"/>
    <x v="368"/>
    <n v="0"/>
    <n v="22.904999865000004"/>
    <n v="-26.722499842500007"/>
    <n v="2.5449999850000005"/>
    <n v="1.272499992500002"/>
  </r>
  <r>
    <x v="2"/>
    <s v="flights to marseille"/>
    <s v="Broad"/>
    <s v="Air France Global Campaign"/>
    <s v="Marseille"/>
    <s v="Position 1- 3"/>
    <n v="1.25"/>
    <n v="31"/>
    <n v="38.9499999875"/>
    <n v="1.2564516125"/>
    <n v="1040"/>
    <n v="2.9807692307692299E-2"/>
    <n v="1.5020192307692299"/>
    <n v="0"/>
    <n v="0"/>
    <n v="0"/>
    <n v="38.9499999875"/>
    <n v="-38.9499999875"/>
    <n v="-1"/>
    <n v="0"/>
    <s v="NA"/>
    <n v="0"/>
    <x v="368"/>
    <n v="0"/>
    <n v="35.054999988749998"/>
    <n v="-40.897499986875005"/>
    <n v="3.8949999987500021"/>
    <n v="1.9474999993750046"/>
  </r>
  <r>
    <x v="2"/>
    <s v="nice airfare"/>
    <s v="Broad"/>
    <s v="Air France Global Campaign"/>
    <s v="Nice"/>
    <s v="Position 1- 3"/>
    <n v="1.25"/>
    <n v="37"/>
    <n v="42.024999600000001"/>
    <n v="1.1358108"/>
    <n v="1225"/>
    <n v="3.0204081632653101E-2"/>
    <n v="1.548"/>
    <n v="0"/>
    <n v="0"/>
    <n v="0"/>
    <n v="42.024999600000001"/>
    <n v="-42.024999600000001"/>
    <n v="-1"/>
    <n v="0"/>
    <s v="NA"/>
    <n v="0"/>
    <x v="368"/>
    <n v="0"/>
    <n v="37.822499640000004"/>
    <n v="-44.12624958"/>
    <n v="4.2024999599999973"/>
    <n v="2.1012499799999986"/>
  </r>
  <r>
    <x v="2"/>
    <s v="france airports"/>
    <s v="Broad"/>
    <s v="Air France Global Campaign"/>
    <s v="France"/>
    <s v="Position 1- 3"/>
    <n v="1.25"/>
    <n v="66"/>
    <n v="52.324999650000002"/>
    <n v="0.79280302499999999"/>
    <n v="4347"/>
    <n v="1.5182884748102098E-2"/>
    <n v="1.3675638371290499"/>
    <n v="0"/>
    <n v="0"/>
    <n v="0"/>
    <n v="52.324999650000002"/>
    <n v="-52.324999650000002"/>
    <n v="-1"/>
    <n v="0"/>
    <s v="NA"/>
    <n v="0"/>
    <x v="368"/>
    <n v="0"/>
    <n v="47.092499685"/>
    <n v="-54.941249632500003"/>
    <n v="5.2324999650000024"/>
    <n v="2.6162499825000012"/>
  </r>
  <r>
    <x v="4"/>
    <s v="air france to italy"/>
    <s v="Broad"/>
    <s v="Western Europe Destinations"/>
    <s v="Italy Branded"/>
    <s v="Position 5-10 Bid Strategy"/>
    <n v="1.25"/>
    <n v="6"/>
    <n v="6.9624999749999992"/>
    <n v="1.1604166624999999"/>
    <n v="78"/>
    <n v="7.69230769230769E-2"/>
    <n v="2.3820512820512798"/>
    <n v="0"/>
    <n v="0"/>
    <n v="0"/>
    <n v="6.9624999749999992"/>
    <n v="-6.9624999749999992"/>
    <n v="-1"/>
    <n v="0"/>
    <s v="NA"/>
    <n v="0"/>
    <x v="368"/>
    <n v="0"/>
    <n v="6.2662499774999993"/>
    <n v="-7.3106249737499995"/>
    <n v="0.69624999749999983"/>
    <n v="0.34812499875000036"/>
  </r>
  <r>
    <x v="4"/>
    <s v="[rome cheap flights]"/>
    <s v="Exact"/>
    <s v="Western Europe Destinations"/>
    <s v="Rome"/>
    <s v="Position 5-10 Bid Strategy"/>
    <n v="1.25"/>
    <n v="13"/>
    <n v="29.074999849999998"/>
    <n v="2.2365384499999998"/>
    <n v="670"/>
    <n v="1.9402985074626899E-2"/>
    <n v="1.1103432835820899"/>
    <n v="0"/>
    <n v="0"/>
    <n v="0"/>
    <n v="29.074999849999998"/>
    <n v="-29.074999849999998"/>
    <n v="-1"/>
    <n v="0"/>
    <s v="NA"/>
    <n v="0"/>
    <x v="368"/>
    <n v="0"/>
    <n v="26.167499865"/>
    <n v="-30.528749842499998"/>
    <n v="2.9074999849999976"/>
    <n v="1.4537499925000006"/>
  </r>
  <r>
    <x v="3"/>
    <s v="paris airline"/>
    <s v="Advanced"/>
    <s v="Unassigned"/>
    <s v="Unassigned"/>
    <s v=""/>
    <n v="1.25"/>
    <n v="50"/>
    <n v="34.700000000000003"/>
    <n v="0.69400000000000006"/>
    <n v="2655"/>
    <n v="1.88323917137476E-2"/>
    <n v="3.0905084745762701"/>
    <n v="0"/>
    <n v="0"/>
    <n v="0"/>
    <n v="34.700000000000003"/>
    <n v="-34.700000000000003"/>
    <n v="-1"/>
    <n v="0"/>
    <s v="NA"/>
    <n v="0"/>
    <x v="368"/>
    <n v="0"/>
    <n v="31.230000000000004"/>
    <n v="-36.435000000000002"/>
    <n v="3.4699999999999989"/>
    <n v="1.7349999999999994"/>
  </r>
  <r>
    <x v="5"/>
    <s v="frankfurt plane ticket"/>
    <s v="Advanced"/>
    <s v="Unassigned"/>
    <s v="Unassigned"/>
    <s v="Position 5-10 Bid Strategy"/>
    <n v="1.25"/>
    <n v="3"/>
    <n v="1.1749999875000001"/>
    <n v="0.39166666250000004"/>
    <n v="95"/>
    <n v="3.1578947368421102E-2"/>
    <n v="2.7842105263157899"/>
    <n v="0"/>
    <n v="0"/>
    <n v="0"/>
    <n v="1.1749999875000001"/>
    <n v="-1.1749999875000001"/>
    <n v="-1"/>
    <n v="0"/>
    <s v="NA"/>
    <n v="0"/>
    <x v="368"/>
    <n v="0"/>
    <n v="1.0574999887500001"/>
    <n v="-1.2337499868750001"/>
    <n v="0.11749999875000006"/>
    <n v="5.8749999375000028E-2"/>
  </r>
  <r>
    <x v="5"/>
    <s v="air ticket frankfurt"/>
    <s v="Advanced"/>
    <s v="Unassigned"/>
    <s v="Unassigned"/>
    <s v="Position 5-10 Bid Strategy"/>
    <n v="1.25"/>
    <n v="7"/>
    <n v="5.25"/>
    <n v="0.75"/>
    <n v="323"/>
    <n v="2.1671826625386997E-2"/>
    <n v="4.3479876160990703"/>
    <n v="0"/>
    <n v="0"/>
    <n v="0"/>
    <n v="5.25"/>
    <n v="-5.25"/>
    <n v="-1"/>
    <n v="0"/>
    <s v="NA"/>
    <n v="0"/>
    <x v="368"/>
    <n v="0"/>
    <n v="4.7250000000000005"/>
    <n v="-5.5125000000000002"/>
    <n v="0.52499999999999947"/>
    <n v="0.26250000000000018"/>
  </r>
  <r>
    <x v="5"/>
    <s v="fly frankfurt"/>
    <s v="Advanced"/>
    <s v="Unassigned"/>
    <s v="Unassigned"/>
    <s v="Position 5-10 Bid Strategy"/>
    <n v="1.25"/>
    <n v="8"/>
    <n v="5.3"/>
    <n v="0.66249999999999998"/>
    <n v="212"/>
    <n v="3.77358490566038E-2"/>
    <n v="2.0523584905660401"/>
    <n v="0"/>
    <n v="0"/>
    <n v="0"/>
    <n v="5.3"/>
    <n v="-5.3"/>
    <n v="-1"/>
    <n v="0"/>
    <s v="NA"/>
    <n v="0"/>
    <x v="368"/>
    <n v="0"/>
    <n v="4.7699999999999996"/>
    <n v="-5.5650000000000004"/>
    <n v="0.53000000000000025"/>
    <n v="0.26500000000000057"/>
  </r>
  <r>
    <x v="5"/>
    <s v="cheap ticket to frankfurt"/>
    <s v="Advanced"/>
    <s v="Unassigned"/>
    <s v="Unassigned"/>
    <s v="Position 5-10 Bid Strategy"/>
    <n v="1.25"/>
    <n v="16"/>
    <n v="13.05"/>
    <n v="0.81562500000000004"/>
    <n v="301"/>
    <n v="5.3156146179402002E-2"/>
    <n v="1.7956810631229201"/>
    <n v="0"/>
    <n v="0"/>
    <n v="0"/>
    <n v="13.05"/>
    <n v="-13.05"/>
    <n v="-1"/>
    <n v="0"/>
    <s v="NA"/>
    <n v="0"/>
    <x v="368"/>
    <n v="0"/>
    <n v="11.745000000000001"/>
    <n v="-13.702500000000001"/>
    <n v="1.3049999999999997"/>
    <n v="0.65249999999999986"/>
  </r>
  <r>
    <x v="5"/>
    <s v="cheap flight to frankfurt"/>
    <s v="Advanced"/>
    <s v="Unassigned"/>
    <s v="Unassigned"/>
    <s v="Position 5-10 Bid Strategy"/>
    <n v="1.25"/>
    <n v="48"/>
    <n v="46.437499800000005"/>
    <n v="0.96744791250000006"/>
    <n v="1001"/>
    <n v="4.7952047952048001E-2"/>
    <n v="1.8323676323676299"/>
    <n v="0"/>
    <n v="0"/>
    <n v="0"/>
    <n v="46.437499800000005"/>
    <n v="-46.437499800000005"/>
    <n v="-1"/>
    <n v="0"/>
    <s v="NA"/>
    <n v="0"/>
    <x v="368"/>
    <n v="0"/>
    <n v="41.793749820000002"/>
    <n v="-48.75937479000001"/>
    <n v="4.6437499800000026"/>
    <n v="2.3218749900000049"/>
  </r>
  <r>
    <x v="5"/>
    <s v="athens greece"/>
    <s v="Advanced"/>
    <s v="Unassigned"/>
    <s v="Unassigned"/>
    <s v="Position 1-4 Bid Strategy"/>
    <n v="1.25"/>
    <n v="724"/>
    <n v="534.6249942500001"/>
    <n v="0.73843231250000008"/>
    <n v="379338"/>
    <n v="1.9085881193025699E-3"/>
    <n v="1.6763451064749599"/>
    <n v="0"/>
    <n v="0"/>
    <n v="0"/>
    <n v="534.6249942500001"/>
    <n v="-534.6249942500001"/>
    <n v="-1"/>
    <n v="0"/>
    <s v="NA"/>
    <n v="0"/>
    <x v="368"/>
    <n v="0"/>
    <n v="481.16249482500012"/>
    <n v="-561.35624396250012"/>
    <n v="53.462499424999976"/>
    <n v="26.731249712500016"/>
  </r>
  <r>
    <x v="5"/>
    <s v="flight to frankfurt"/>
    <s v="Advanced"/>
    <s v="Unassigned"/>
    <s v="Unassigned"/>
    <s v="Position 5-10 Bid Strategy"/>
    <n v="1.25"/>
    <n v="1097"/>
    <n v="1062.049991375"/>
    <n v="0.96814037500000005"/>
    <n v="29983"/>
    <n v="3.65873995263983E-2"/>
    <n v="1.5195610846146199"/>
    <n v="0"/>
    <n v="0"/>
    <n v="0"/>
    <n v="1062.049991375"/>
    <n v="-1062.049991375"/>
    <n v="-1"/>
    <n v="0"/>
    <s v="NA"/>
    <n v="0"/>
    <x v="368"/>
    <n v="0"/>
    <n v="955.84499223750004"/>
    <n v="-1115.1524909437501"/>
    <n v="106.20499913749995"/>
    <n v="53.10249956875009"/>
  </r>
  <r>
    <x v="5"/>
    <s v="cheap nice ticket"/>
    <s v="Standard"/>
    <s v="Unassigned"/>
    <s v="Unassigned"/>
    <s v="Position 2-5 Bid Strategy"/>
    <n v="1.2625"/>
    <n v="1"/>
    <n v="0.3"/>
    <n v="0.3"/>
    <n v="25"/>
    <n v="0.04"/>
    <n v="2.04"/>
    <n v="0"/>
    <n v="0"/>
    <n v="0"/>
    <n v="0.3"/>
    <n v="-0.3"/>
    <n v="-1"/>
    <n v="0"/>
    <s v="NA"/>
    <n v="0"/>
    <x v="368"/>
    <n v="0"/>
    <n v="0.27"/>
    <n v="-0.315"/>
    <n v="2.9999999999999971E-2"/>
    <n v="1.5000000000000013E-2"/>
  </r>
  <r>
    <x v="5"/>
    <s v="travel nice france"/>
    <s v="Standard"/>
    <s v="Unassigned"/>
    <s v="Unassigned"/>
    <s v="Position 2-5 Bid Strategy"/>
    <n v="1.2625"/>
    <n v="2"/>
    <n v="1.2875000000000001"/>
    <n v="0.64375000000000004"/>
    <n v="168"/>
    <n v="1.1904761904761901E-2"/>
    <n v="2.6"/>
    <n v="0"/>
    <n v="0"/>
    <n v="0"/>
    <n v="1.2875000000000001"/>
    <n v="-1.2875000000000001"/>
    <n v="-1"/>
    <n v="0"/>
    <s v="NA"/>
    <n v="0"/>
    <x v="368"/>
    <n v="0"/>
    <n v="1.1587500000000002"/>
    <n v="-1.3518750000000002"/>
    <n v="0.12874999999999992"/>
    <n v="6.4375000000000071E-2"/>
  </r>
  <r>
    <x v="5"/>
    <s v="travel to nice"/>
    <s v="Standard"/>
    <s v="Unassigned"/>
    <s v="Unassigned"/>
    <s v="Position 2-5 Bid Strategy"/>
    <n v="1.2625"/>
    <n v="3"/>
    <n v="2.7499999874999999"/>
    <n v="0.91666666249999995"/>
    <n v="240"/>
    <n v="1.2500000000000001E-2"/>
    <n v="2.4741666666666702"/>
    <n v="0"/>
    <n v="0"/>
    <n v="0"/>
    <n v="2.7499999874999999"/>
    <n v="-2.7499999874999999"/>
    <n v="-1"/>
    <n v="0"/>
    <s v="NA"/>
    <n v="0"/>
    <x v="368"/>
    <n v="0"/>
    <n v="2.47499998875"/>
    <n v="-2.887499986875"/>
    <n v="0.27499999874999981"/>
    <n v="0.13749999937500013"/>
  </r>
  <r>
    <x v="5"/>
    <s v="hamburg airport"/>
    <s v="Advanced"/>
    <s v="Unassigned"/>
    <s v="Unassigned"/>
    <s v="Position 5-10 Bid Strategy"/>
    <n v="1.2625"/>
    <n v="5"/>
    <n v="4.2874999999999996"/>
    <n v="0.85750000000000004"/>
    <n v="573"/>
    <n v="8.7260034904014013E-3"/>
    <n v="1.87696335078534"/>
    <n v="0"/>
    <n v="0"/>
    <n v="0"/>
    <n v="4.2874999999999996"/>
    <n v="-4.2874999999999996"/>
    <n v="-1"/>
    <n v="0"/>
    <s v="NA"/>
    <n v="0"/>
    <x v="368"/>
    <n v="0"/>
    <n v="3.8587499999999997"/>
    <n v="-4.5018750000000001"/>
    <n v="0.42874999999999996"/>
    <n v="0.21437500000000043"/>
  </r>
  <r>
    <x v="5"/>
    <s v="ticket to france"/>
    <s v="Standard"/>
    <s v="Unassigned"/>
    <s v="Unassigned"/>
    <s v="Position 2-5 Bid Strategy"/>
    <n v="1.2625"/>
    <n v="10"/>
    <n v="7"/>
    <n v="0.7"/>
    <n v="296"/>
    <n v="3.37837837837838E-2"/>
    <n v="2.3709459459459499"/>
    <n v="0"/>
    <n v="0"/>
    <n v="0"/>
    <n v="7"/>
    <n v="-7"/>
    <n v="-1"/>
    <n v="0"/>
    <s v="NA"/>
    <n v="0"/>
    <x v="368"/>
    <n v="0"/>
    <n v="6.3"/>
    <n v="-7.3500000000000005"/>
    <n v="0.70000000000000018"/>
    <n v="0.35000000000000053"/>
  </r>
  <r>
    <x v="5"/>
    <s v="fly london"/>
    <s v="Advanced"/>
    <s v="Unassigned"/>
    <s v="Unassigned"/>
    <s v="Position 5-10 Bid Strategy"/>
    <n v="1.2625"/>
    <n v="9"/>
    <n v="10.587499987499999"/>
    <n v="1.1763888874999999"/>
    <n v="784"/>
    <n v="1.14795918367347E-2"/>
    <n v="1.33928571428571"/>
    <n v="0"/>
    <n v="0"/>
    <n v="0"/>
    <n v="10.587499987499999"/>
    <n v="-10.587499987499999"/>
    <n v="-1"/>
    <n v="0"/>
    <s v="NA"/>
    <n v="0"/>
    <x v="368"/>
    <n v="0"/>
    <n v="9.5287499887500005"/>
    <n v="-11.116874986875001"/>
    <n v="1.0587499987499989"/>
    <n v="0.52937499937500121"/>
  </r>
  <r>
    <x v="5"/>
    <s v="airfare to france"/>
    <s v="Standard"/>
    <s v="Unassigned"/>
    <s v="Unassigned"/>
    <s v="Position 2-5 Bid Strategy"/>
    <n v="1.2625"/>
    <n v="15"/>
    <n v="10.774999875000001"/>
    <n v="0.71833332500000002"/>
    <n v="1830"/>
    <n v="8.1967213114754103E-3"/>
    <n v="1.2314207650273199"/>
    <n v="0"/>
    <n v="0"/>
    <n v="0"/>
    <n v="10.774999875000001"/>
    <n v="-10.774999875000001"/>
    <n v="-1"/>
    <n v="0"/>
    <s v="NA"/>
    <n v="0"/>
    <x v="368"/>
    <n v="0"/>
    <n v="9.6974998875000011"/>
    <n v="-11.313749868750001"/>
    <n v="1.0774999874999995"/>
    <n v="0.53874999375000066"/>
  </r>
  <r>
    <x v="5"/>
    <s v="air ticket cheap london"/>
    <s v="Advanced"/>
    <s v="Unassigned"/>
    <s v="Unassigned"/>
    <s v="Position 5-10 Bid Strategy"/>
    <n v="1.2625"/>
    <n v="6"/>
    <n v="10.8375"/>
    <n v="1.8062499999999999"/>
    <n v="132"/>
    <n v="4.5454545454545504E-2"/>
    <n v="2.26212121212121"/>
    <n v="0"/>
    <n v="0"/>
    <n v="0"/>
    <n v="10.8375"/>
    <n v="-10.8375"/>
    <n v="-1"/>
    <n v="0"/>
    <s v="NA"/>
    <n v="0"/>
    <x v="368"/>
    <n v="0"/>
    <n v="9.7537500000000001"/>
    <n v="-11.379375000000001"/>
    <n v="1.0837500000000002"/>
    <n v="0.54187500000000099"/>
  </r>
  <r>
    <x v="5"/>
    <s v="cheap ticket to france"/>
    <s v="Standard"/>
    <s v="Unassigned"/>
    <s v="Unassigned"/>
    <s v="Position 2-5 Bid Strategy"/>
    <n v="1.2625"/>
    <n v="17"/>
    <n v="12.899999924999999"/>
    <n v="0.75882352499999994"/>
    <n v="178"/>
    <n v="9.5505617977528101E-2"/>
    <n v="3.7185393258427002"/>
    <n v="0"/>
    <n v="0"/>
    <n v="0"/>
    <n v="12.899999924999999"/>
    <n v="-12.899999924999999"/>
    <n v="-1"/>
    <n v="0"/>
    <s v="NA"/>
    <n v="0"/>
    <x v="368"/>
    <n v="0"/>
    <n v="11.609999932499999"/>
    <n v="-13.54499992125"/>
    <n v="1.2899999925000003"/>
    <n v="0.64499999625000015"/>
  </r>
  <r>
    <x v="5"/>
    <s v="cheap nice flight"/>
    <s v="Standard"/>
    <s v="Unassigned"/>
    <s v="Unassigned"/>
    <s v="Position 2-5 Bid Strategy"/>
    <n v="1.2625"/>
    <n v="17"/>
    <n v="14.837499912499998"/>
    <n v="0.87279411249999994"/>
    <n v="675"/>
    <n v="2.5185185185185199E-2"/>
    <n v="1.7856296296296299"/>
    <n v="0"/>
    <n v="0"/>
    <n v="0"/>
    <n v="14.837499912499998"/>
    <n v="-14.837499912499998"/>
    <n v="-1"/>
    <n v="0"/>
    <s v="NA"/>
    <n v="0"/>
    <x v="368"/>
    <n v="0"/>
    <n v="13.353749921249999"/>
    <n v="-15.579374908124999"/>
    <n v="1.483749991249999"/>
    <n v="0.74187499562500037"/>
  </r>
  <r>
    <x v="5"/>
    <s v="france trip"/>
    <s v="Standard"/>
    <s v="Unassigned"/>
    <s v="Unassigned"/>
    <s v="Position 2-5 Bid Strategy"/>
    <n v="1.2625"/>
    <n v="16"/>
    <n v="30.162500000000001"/>
    <n v="1.8851562500000001"/>
    <n v="1210"/>
    <n v="1.3223140495867799E-2"/>
    <n v="2.0303305785124"/>
    <n v="0"/>
    <n v="0"/>
    <n v="0"/>
    <n v="30.162500000000001"/>
    <n v="-30.162500000000001"/>
    <n v="-1"/>
    <n v="0"/>
    <s v="NA"/>
    <n v="0"/>
    <x v="368"/>
    <n v="0"/>
    <n v="27.146250000000002"/>
    <n v="-31.670625000000001"/>
    <n v="3.0162499999999994"/>
    <n v="1.5081249999999997"/>
  </r>
  <r>
    <x v="5"/>
    <s v="international plane ticket"/>
    <s v="Advanced"/>
    <s v="Unassigned"/>
    <s v="Unassigned"/>
    <s v="Position 5-10 Bid Strategy"/>
    <n v="1.2625"/>
    <n v="42"/>
    <n v="37.637499900000002"/>
    <n v="0.89613095000000009"/>
    <n v="6680"/>
    <n v="6.2874251497005993E-3"/>
    <n v="1.9757784431137699"/>
    <n v="0"/>
    <n v="0"/>
    <n v="0"/>
    <n v="37.637499900000002"/>
    <n v="-37.637499900000002"/>
    <n v="-1"/>
    <n v="0"/>
    <s v="NA"/>
    <n v="0"/>
    <x v="368"/>
    <n v="0"/>
    <n v="33.873749910000001"/>
    <n v="-39.519374895000006"/>
    <n v="3.7637499900000009"/>
    <n v="1.881874995000004"/>
  </r>
  <r>
    <x v="5"/>
    <s v="paris france travel"/>
    <s v="Standard"/>
    <s v="Unassigned"/>
    <s v="Unassigned"/>
    <s v="Position 2-5 Bid Strategy"/>
    <n v="1.2749999999999999"/>
    <n v="22"/>
    <n v="27.399999824999998"/>
    <n v="1.2454545374999999"/>
    <n v="3315"/>
    <n v="6.6365007541478093E-3"/>
    <n v="2.0803318250377099"/>
    <n v="0"/>
    <n v="0"/>
    <n v="0"/>
    <n v="27.399999824999998"/>
    <n v="-27.399999824999998"/>
    <n v="-1"/>
    <n v="0"/>
    <s v="NA"/>
    <n v="0"/>
    <x v="368"/>
    <n v="0"/>
    <n v="24.6599998425"/>
    <n v="-28.769999816249999"/>
    <n v="2.7399999824999988"/>
    <n v="1.3699999912500012"/>
  </r>
  <r>
    <x v="3"/>
    <s v="paris france travel"/>
    <s v="Advanced"/>
    <s v="Unassigned"/>
    <s v="Unassigned"/>
    <s v="Position 1-2 Target"/>
    <n v="1.2875000000000001"/>
    <n v="74"/>
    <n v="98.199999849999998"/>
    <n v="1.327027025"/>
    <n v="9427"/>
    <n v="7.8497931473427394E-3"/>
    <n v="1.72605282698632"/>
    <n v="0"/>
    <n v="0"/>
    <n v="0"/>
    <n v="98.199999849999998"/>
    <n v="-98.199999849999998"/>
    <n v="-1"/>
    <n v="0"/>
    <s v="NA"/>
    <n v="0"/>
    <x v="368"/>
    <n v="0"/>
    <n v="88.379999865000002"/>
    <n v="-103.1099998425"/>
    <n v="9.8199999849999955"/>
    <n v="4.9099999925000049"/>
  </r>
  <r>
    <x v="5"/>
    <s v="airline sales"/>
    <s v="Advanced"/>
    <s v="Unassigned"/>
    <s v="Unassigned"/>
    <s v="Position 5-10 Bid Strategy"/>
    <n v="1.325"/>
    <n v="14"/>
    <n v="9.5124998500000011"/>
    <n v="0.67946427500000006"/>
    <n v="1153"/>
    <n v="1.21422376409367E-2"/>
    <n v="5.8248048568950601"/>
    <n v="0"/>
    <n v="0"/>
    <n v="0"/>
    <n v="9.5124998500000011"/>
    <n v="-9.5124998500000011"/>
    <n v="-1"/>
    <n v="0"/>
    <s v="NA"/>
    <n v="0"/>
    <x v="368"/>
    <n v="0"/>
    <n v="8.5612498650000006"/>
    <n v="-9.9881248425000013"/>
    <n v="0.95124998500000046"/>
    <n v="0.47562499250000023"/>
  </r>
  <r>
    <x v="5"/>
    <s v="airline sale"/>
    <s v="Advanced"/>
    <s v="Unassigned"/>
    <s v="Unassigned"/>
    <s v="Position 5-10 Bid Strategy"/>
    <n v="1.325"/>
    <n v="4"/>
    <n v="17.1875"/>
    <n v="4.296875"/>
    <n v="666"/>
    <n v="6.0060060060060094E-3"/>
    <n v="5.5406906906906901"/>
    <n v="0"/>
    <n v="0"/>
    <n v="0"/>
    <n v="17.1875"/>
    <n v="-17.1875"/>
    <n v="-1"/>
    <n v="0"/>
    <s v="NA"/>
    <n v="0"/>
    <x v="368"/>
    <n v="0"/>
    <n v="15.46875"/>
    <n v="-18.046875"/>
    <n v="1.71875"/>
    <n v="0.859375"/>
  </r>
  <r>
    <x v="5"/>
    <s v="airline deal"/>
    <s v="Advanced"/>
    <s v="Unassigned"/>
    <s v="Unassigned"/>
    <s v="Position 5-10 Bid Strategy"/>
    <n v="1.325"/>
    <n v="114"/>
    <n v="155.51249865"/>
    <n v="1.3641447250000001"/>
    <n v="11510"/>
    <n v="9.9044309296264094E-3"/>
    <n v="1.60471763683753"/>
    <n v="0"/>
    <n v="0"/>
    <n v="0"/>
    <n v="155.51249865"/>
    <n v="-155.51249865"/>
    <n v="-1"/>
    <n v="0"/>
    <s v="NA"/>
    <n v="0"/>
    <x v="368"/>
    <n v="0"/>
    <n v="139.96124878500001"/>
    <n v="-163.28812358249999"/>
    <n v="15.551249864999988"/>
    <n v="7.7756249324999942"/>
  </r>
  <r>
    <x v="4"/>
    <s v="airfrance site"/>
    <s v="Broad"/>
    <s v="Air France Branded"/>
    <s v="Air France Website"/>
    <s v="Position 2-5 Bid Strategy"/>
    <n v="1.35"/>
    <n v="4"/>
    <n v="3.5249999999999999"/>
    <n v="0.88124999999999998"/>
    <n v="72"/>
    <n v="5.5555555555555601E-2"/>
    <n v="1.0277777777777799"/>
    <n v="0"/>
    <n v="0"/>
    <n v="0"/>
    <n v="3.5249999999999999"/>
    <n v="-3.5249999999999999"/>
    <n v="-1"/>
    <n v="0"/>
    <s v="NA"/>
    <n v="0"/>
    <x v="368"/>
    <n v="0"/>
    <n v="3.1724999999999999"/>
    <n v="-3.7012499999999999"/>
    <n v="0.35250000000000004"/>
    <n v="0.17625000000000002"/>
  </r>
  <r>
    <x v="5"/>
    <s v="travel to paris"/>
    <s v="Standard"/>
    <s v="Unassigned"/>
    <s v="Unassigned"/>
    <s v="Position 2-5 Bid Strategy"/>
    <n v="1.3625"/>
    <n v="322"/>
    <n v="527.92499725000005"/>
    <n v="1.639518625"/>
    <n v="12486"/>
    <n v="2.5788883549575502E-2"/>
    <n v="2.13068236424796"/>
    <n v="0"/>
    <n v="0"/>
    <n v="0"/>
    <n v="527.92499725000005"/>
    <n v="-527.92499725000005"/>
    <n v="-1"/>
    <n v="0"/>
    <s v="NA"/>
    <n v="0"/>
    <x v="368"/>
    <n v="0"/>
    <n v="475.13249752500008"/>
    <n v="-554.32124711250003"/>
    <n v="52.792499724999971"/>
    <n v="26.396249862499985"/>
  </r>
  <r>
    <x v="5"/>
    <s v="boston to rome"/>
    <s v="Advanced"/>
    <s v="Unassigned"/>
    <s v="Unassigned"/>
    <s v="Position 5-10 Bid Strategy"/>
    <n v="1.4624999999999999"/>
    <n v="2"/>
    <n v="1.45"/>
    <n v="0.72499999999999998"/>
    <n v="78"/>
    <n v="2.5641025641025599E-2"/>
    <n v="1.6410256410256401"/>
    <n v="0"/>
    <n v="0"/>
    <n v="0"/>
    <n v="1.45"/>
    <n v="-1.45"/>
    <n v="-1"/>
    <n v="0"/>
    <s v="NA"/>
    <n v="0"/>
    <x v="368"/>
    <n v="0"/>
    <n v="1.3049999999999999"/>
    <n v="-1.5225"/>
    <n v="0.14500000000000002"/>
    <n v="7.2500000000000009E-2"/>
  </r>
  <r>
    <x v="5"/>
    <s v="new york to venice"/>
    <s v="Advanced"/>
    <s v="Unassigned"/>
    <s v="Unassigned"/>
    <s v="Position 5-10 Bid Strategy"/>
    <n v="1.4624999999999999"/>
    <n v="7"/>
    <n v="4.6124999375000009"/>
    <n v="0.65892856250000009"/>
    <n v="245"/>
    <n v="2.8571428571428598E-2"/>
    <n v="4.8204081632653102"/>
    <n v="0"/>
    <n v="0"/>
    <n v="0"/>
    <n v="4.6124999375000009"/>
    <n v="-4.6124999375000009"/>
    <n v="-1"/>
    <n v="0"/>
    <s v="NA"/>
    <n v="0"/>
    <x v="368"/>
    <n v="0"/>
    <n v="4.1512499437500008"/>
    <n v="-4.8431249343750009"/>
    <n v="0.46124999375000009"/>
    <n v="0.23062499687500004"/>
  </r>
  <r>
    <x v="5"/>
    <s v="flight to madrid"/>
    <s v="Advanced"/>
    <s v="Unassigned"/>
    <s v="Unassigned"/>
    <s v="Position 5-10 Bid Strategy"/>
    <n v="1.4750000000000001"/>
    <n v="605"/>
    <n v="516.01249356250003"/>
    <n v="0.85291321249999996"/>
    <n v="20883"/>
    <n v="2.89709332950247E-2"/>
    <n v="1.0223866302734299"/>
    <n v="0"/>
    <n v="0"/>
    <n v="0"/>
    <n v="516.01249356250003"/>
    <n v="-516.01249356250003"/>
    <n v="-1"/>
    <n v="0"/>
    <s v="NA"/>
    <n v="0"/>
    <x v="368"/>
    <n v="0"/>
    <n v="464.41124420625005"/>
    <n v="-541.81311824062504"/>
    <n v="51.60124935624998"/>
    <n v="25.800624678125018"/>
  </r>
  <r>
    <x v="5"/>
    <s v="new york to barcelona"/>
    <s v="Advanced"/>
    <s v="Unassigned"/>
    <s v="Unassigned"/>
    <s v="Position 5-10 Bid Strategy"/>
    <n v="1.55"/>
    <n v="2"/>
    <n v="2.1"/>
    <n v="1.05"/>
    <n v="423"/>
    <n v="4.72813238770686E-3"/>
    <n v="3.4704491725768301"/>
    <n v="0"/>
    <n v="0"/>
    <n v="0"/>
    <n v="2.1"/>
    <n v="-2.1"/>
    <n v="-1"/>
    <n v="0"/>
    <s v="NA"/>
    <n v="0"/>
    <x v="368"/>
    <n v="0"/>
    <n v="1.8900000000000001"/>
    <n v="-2.2050000000000001"/>
    <n v="0.20999999999999996"/>
    <n v="0.10499999999999998"/>
  </r>
  <r>
    <x v="5"/>
    <s v="stuttgart travel"/>
    <s v="Advanced"/>
    <s v="Unassigned"/>
    <s v="Unassigned"/>
    <s v="Position 5-10 Bid Strategy"/>
    <n v="1.575"/>
    <n v="2"/>
    <n v="0.4"/>
    <n v="0.2"/>
    <n v="807"/>
    <n v="2.4783147459727399E-3"/>
    <n v="1.1448574969021099"/>
    <n v="0"/>
    <n v="0"/>
    <n v="0"/>
    <n v="0.4"/>
    <n v="-0.4"/>
    <n v="-1"/>
    <n v="0"/>
    <s v="NA"/>
    <n v="0"/>
    <x v="368"/>
    <n v="0"/>
    <n v="0.36000000000000004"/>
    <n v="-0.42000000000000004"/>
    <n v="3.999999999999998E-2"/>
    <n v="2.0000000000000018E-2"/>
  </r>
  <r>
    <x v="5"/>
    <s v="flight to berlin"/>
    <s v="Advanced"/>
    <s v="Unassigned"/>
    <s v="Unassigned"/>
    <s v="Position 5-10 Bid Strategy"/>
    <n v="1.575"/>
    <n v="328"/>
    <n v="437.28749670000002"/>
    <n v="1.3331935875000001"/>
    <n v="9378"/>
    <n v="3.49754745148219E-2"/>
    <n v="1.0006291320110901"/>
    <n v="0"/>
    <n v="0"/>
    <n v="0"/>
    <n v="437.28749670000002"/>
    <n v="-437.28749670000002"/>
    <n v="-1"/>
    <n v="0"/>
    <s v="NA"/>
    <n v="0"/>
    <x v="368"/>
    <n v="0"/>
    <n v="393.55874703000001"/>
    <n v="-459.15187153500005"/>
    <n v="43.728749670000013"/>
    <n v="21.864374835000035"/>
  </r>
  <r>
    <x v="5"/>
    <s v="flight to munich"/>
    <s v="Advanced"/>
    <s v="Unassigned"/>
    <s v="Unassigned"/>
    <s v="Position 5-10 Bid Strategy"/>
    <n v="1.5874999999999999"/>
    <n v="400"/>
    <n v="494.21249999999998"/>
    <n v="1.23553125"/>
    <n v="25627"/>
    <n v="1.5608537870214999E-2"/>
    <n v="1.65935146525149"/>
    <n v="0"/>
    <n v="0"/>
    <n v="0"/>
    <n v="494.21249999999998"/>
    <n v="-494.21249999999998"/>
    <n v="-1"/>
    <n v="0"/>
    <s v="NA"/>
    <n v="0"/>
    <x v="368"/>
    <n v="0"/>
    <n v="444.79124999999999"/>
    <n v="-518.92312500000003"/>
    <n v="49.421249999999986"/>
    <n v="24.71062500000005"/>
  </r>
  <r>
    <x v="3"/>
    <s v="travel to paris"/>
    <s v="Advanced"/>
    <s v="Unassigned"/>
    <s v="Unassigned"/>
    <s v="Position 1-2 Target"/>
    <n v="1.675"/>
    <n v="716"/>
    <n v="931.9999981000002"/>
    <n v="1.3016759750000002"/>
    <n v="189941"/>
    <n v="3.76959161002627E-3"/>
    <n v="1.59588819686113"/>
    <n v="0"/>
    <n v="0"/>
    <n v="0"/>
    <n v="931.9999981000002"/>
    <n v="-931.9999981000002"/>
    <n v="-1"/>
    <n v="0"/>
    <s v="NA"/>
    <n v="0"/>
    <x v="368"/>
    <n v="0"/>
    <n v="838.79999829000019"/>
    <n v="-978.5999980050002"/>
    <n v="93.199999810000008"/>
    <n v="46.599999905000004"/>
  </r>
  <r>
    <x v="5"/>
    <s v="cheapest flight to london"/>
    <s v="Advanced"/>
    <s v="Unassigned"/>
    <s v="Unassigned"/>
    <s v="Position 5-10 Bid Strategy"/>
    <n v="1.8875"/>
    <n v="37"/>
    <n v="39.987499787500006"/>
    <n v="1.0807432375000001"/>
    <n v="611"/>
    <n v="6.0556464811783998E-2"/>
    <n v="1.9824877250409201"/>
    <n v="0"/>
    <n v="0"/>
    <n v="0"/>
    <n v="39.987499787500006"/>
    <n v="-39.987499787500006"/>
    <n v="-1"/>
    <n v="0"/>
    <s v="NA"/>
    <n v="0"/>
    <x v="368"/>
    <n v="0"/>
    <n v="35.988749808750008"/>
    <n v="-41.986874776875005"/>
    <n v="3.9987499787499985"/>
    <n v="1.9993749893749992"/>
  </r>
  <r>
    <x v="5"/>
    <s v="paris vacation"/>
    <s v="Standard"/>
    <s v="Unassigned"/>
    <s v="Unassigned"/>
    <s v="Position 2-5 Bid Strategy"/>
    <n v="1.8875"/>
    <n v="263"/>
    <n v="550.01249832500002"/>
    <n v="2.0913022749999999"/>
    <n v="35045"/>
    <n v="7.5046368954201689E-3"/>
    <n v="2.0167498929947199"/>
    <n v="0"/>
    <n v="0"/>
    <n v="0"/>
    <n v="550.01249832500002"/>
    <n v="-550.01249832500002"/>
    <n v="-1"/>
    <n v="0"/>
    <s v="NA"/>
    <n v="0"/>
    <x v="368"/>
    <n v="0"/>
    <n v="495.01124849250004"/>
    <n v="-577.51312324125001"/>
    <n v="55.00124983249998"/>
    <n v="27.50062491624999"/>
  </r>
  <r>
    <x v="5"/>
    <s v="france vacation"/>
    <s v="Standard"/>
    <s v="Unassigned"/>
    <s v="Unassigned"/>
    <s v="Position 1-4 Bid Strategy"/>
    <n v="1.8875"/>
    <n v="463"/>
    <n v="918.93749638750012"/>
    <n v="1.9847462125000002"/>
    <n v="24977"/>
    <n v="1.8537054089762597E-2"/>
    <n v="1.35994715137927"/>
    <n v="0"/>
    <n v="0"/>
    <n v="0"/>
    <n v="918.93749638750012"/>
    <n v="-918.93749638750012"/>
    <n v="-1"/>
    <n v="0"/>
    <s v="NA"/>
    <n v="0"/>
    <x v="368"/>
    <n v="0"/>
    <n v="827.0437467487501"/>
    <n v="-964.88437120687513"/>
    <n v="91.893749638750023"/>
    <n v="45.946874819375012"/>
  </r>
  <r>
    <x v="5"/>
    <s v="madrid travel"/>
    <s v="Advanced"/>
    <s v="Unassigned"/>
    <s v="Unassigned"/>
    <s v="Position 5-10 Bid Strategy"/>
    <n v="1.9125000000000001"/>
    <n v="123"/>
    <n v="177.46249965000001"/>
    <n v="1.4427845500000001"/>
    <n v="13588"/>
    <n v="9.0521047983514909E-3"/>
    <n v="1.3409994112452199"/>
    <n v="0"/>
    <n v="0"/>
    <n v="0"/>
    <n v="177.46249965000001"/>
    <n v="-177.46249965000001"/>
    <n v="-1"/>
    <n v="0"/>
    <s v="NA"/>
    <n v="0"/>
    <x v="368"/>
    <n v="0"/>
    <n v="159.71624968500001"/>
    <n v="-186.33562463250001"/>
    <n v="17.746249965000004"/>
    <n v="8.873124982500002"/>
  </r>
  <r>
    <x v="5"/>
    <s v="athens vacation"/>
    <s v="Advanced"/>
    <s v="Unassigned"/>
    <s v="Unassigned"/>
    <s v="Position 5-10 Bid Strategy"/>
    <n v="2.2000000000000002"/>
    <n v="29"/>
    <n v="52.624999712499992"/>
    <n v="1.8146551624999998"/>
    <n v="6903"/>
    <n v="4.2010719976821702E-3"/>
    <n v="1.85299145299145"/>
    <n v="0"/>
    <n v="0"/>
    <n v="0"/>
    <n v="52.624999712499992"/>
    <n v="-52.624999712499992"/>
    <n v="-1"/>
    <n v="0"/>
    <s v="NA"/>
    <n v="0"/>
    <x v="368"/>
    <n v="0"/>
    <n v="47.362499741249991"/>
    <n v="-55.256249698124996"/>
    <n v="5.2624999712500014"/>
    <n v="2.6312499856250042"/>
  </r>
  <r>
    <x v="2"/>
    <s v="lyon cheap ticket"/>
    <s v="Broad"/>
    <s v="Air France Global Campaign"/>
    <s v="Lyon"/>
    <s v="Position 1- 3"/>
    <n v="2.5"/>
    <n v="1"/>
    <n v="0.76249999999999996"/>
    <n v="0.76249999999999996"/>
    <n v="62"/>
    <n v="1.6129032258064498E-2"/>
    <n v="3.76129032258065"/>
    <n v="0"/>
    <n v="0"/>
    <n v="0"/>
    <n v="0.76249999999999996"/>
    <n v="-0.76249999999999996"/>
    <n v="-1"/>
    <n v="0"/>
    <s v="NA"/>
    <n v="0"/>
    <x v="368"/>
    <n v="0"/>
    <n v="0.68625000000000003"/>
    <n v="-0.80062500000000003"/>
    <n v="7.6249999999999929E-2"/>
    <n v="3.8125000000000075E-2"/>
  </r>
  <r>
    <x v="2"/>
    <s v="bordeaux fares"/>
    <s v="Broad"/>
    <s v="Air France Global Campaign"/>
    <s v="Bordeaux"/>
    <s v="Position 1- 3"/>
    <n v="2.5"/>
    <n v="1"/>
    <n v="1.075"/>
    <n v="1.075"/>
    <n v="24"/>
    <n v="4.1666666666666699E-2"/>
    <n v="1.7916666666666701"/>
    <n v="0"/>
    <n v="0"/>
    <n v="0"/>
    <n v="1.075"/>
    <n v="-1.075"/>
    <n v="-1"/>
    <n v="0"/>
    <s v="NA"/>
    <n v="0"/>
    <x v="368"/>
    <n v="0"/>
    <n v="0.96750000000000003"/>
    <n v="-1.1287499999999999"/>
    <n v="0.10749999999999993"/>
    <n v="5.3749999999999964E-2"/>
  </r>
  <r>
    <x v="2"/>
    <s v="bordeaux plane ticket"/>
    <s v="Broad"/>
    <s v="Air France Global Campaign"/>
    <s v="Bordeaux"/>
    <s v="Position 1- 3"/>
    <n v="2.5"/>
    <n v="1"/>
    <n v="1.9750000000000001"/>
    <n v="1.9750000000000001"/>
    <n v="3"/>
    <n v="0.33333333333333298"/>
    <n v="2.6666666666666701"/>
    <n v="0"/>
    <n v="0"/>
    <n v="0"/>
    <n v="1.9750000000000001"/>
    <n v="-1.9750000000000001"/>
    <n v="-1"/>
    <n v="0"/>
    <s v="NA"/>
    <n v="0"/>
    <x v="368"/>
    <n v="0"/>
    <n v="1.7775000000000001"/>
    <n v="-2.07375"/>
    <n v="0.19750000000000001"/>
    <n v="9.8749999999999893E-2"/>
  </r>
  <r>
    <x v="2"/>
    <s v="marseille cheap ticket"/>
    <s v="Broad"/>
    <s v="Air France Global Campaign"/>
    <s v="Marseille"/>
    <s v="Position 1- 3"/>
    <n v="2.5"/>
    <n v="2"/>
    <n v="2.1749999999999998"/>
    <n v="1.0874999999999999"/>
    <n v="35"/>
    <n v="5.7142857142857099E-2"/>
    <n v="1.8"/>
    <n v="0"/>
    <n v="0"/>
    <n v="0"/>
    <n v="2.1749999999999998"/>
    <n v="-2.1749999999999998"/>
    <n v="-1"/>
    <n v="0"/>
    <s v="NA"/>
    <n v="0"/>
    <x v="368"/>
    <n v="0"/>
    <n v="1.9574999999999998"/>
    <n v="-2.2837499999999999"/>
    <n v="0.21750000000000003"/>
    <n v="0.10875000000000012"/>
  </r>
  <r>
    <x v="2"/>
    <s v="lyon plane tickets"/>
    <s v="Broad"/>
    <s v="Air France Global Campaign"/>
    <s v="Lyon"/>
    <s v="Position 1- 3"/>
    <n v="2.5"/>
    <n v="1"/>
    <n v="3.3125"/>
    <n v="3.3125"/>
    <n v="4"/>
    <n v="0.25"/>
    <n v="1"/>
    <n v="0"/>
    <n v="0"/>
    <n v="0"/>
    <n v="3.3125"/>
    <n v="-3.3125"/>
    <n v="-1"/>
    <n v="0"/>
    <s v="NA"/>
    <n v="0"/>
    <x v="368"/>
    <n v="0"/>
    <n v="2.9812500000000002"/>
    <n v="-3.4781250000000004"/>
    <n v="0.33124999999999982"/>
    <n v="0.16562500000000036"/>
  </r>
  <r>
    <x v="2"/>
    <s v="lyon airfares"/>
    <s v="Broad"/>
    <s v="Air France Global Campaign"/>
    <s v="Lyon"/>
    <s v="Position 1- 3"/>
    <n v="2.5"/>
    <n v="1"/>
    <n v="3.4"/>
    <n v="3.4"/>
    <n v="85"/>
    <n v="1.1764705882352899E-2"/>
    <n v="1.69647058823529"/>
    <n v="0"/>
    <n v="0"/>
    <n v="0"/>
    <n v="3.4"/>
    <n v="-3.4"/>
    <n v="-1"/>
    <n v="0"/>
    <s v="NA"/>
    <n v="0"/>
    <x v="368"/>
    <n v="0"/>
    <n v="3.06"/>
    <n v="-3.57"/>
    <n v="0.33999999999999986"/>
    <n v="0.16999999999999993"/>
  </r>
  <r>
    <x v="2"/>
    <s v="marseille airfares"/>
    <s v="Broad"/>
    <s v="Air France Global Campaign"/>
    <s v="Marseille"/>
    <s v="Position 1- 3"/>
    <n v="2.5"/>
    <n v="2"/>
    <n v="3.7625000000000002"/>
    <n v="1.8812500000000001"/>
    <n v="64"/>
    <n v="3.125E-2"/>
    <n v="1.34375"/>
    <n v="0"/>
    <n v="0"/>
    <n v="0"/>
    <n v="3.7625000000000002"/>
    <n v="-3.7625000000000002"/>
    <n v="-1"/>
    <n v="0"/>
    <s v="NA"/>
    <n v="0"/>
    <x v="368"/>
    <n v="0"/>
    <n v="3.3862500000000004"/>
    <n v="-3.9506250000000005"/>
    <n v="0.37624999999999975"/>
    <n v="0.18812500000000032"/>
  </r>
  <r>
    <x v="2"/>
    <s v="bordeaux ticket"/>
    <s v="Broad"/>
    <s v="Air France Global Campaign"/>
    <s v="Bordeaux"/>
    <s v="Position 1- 3"/>
    <n v="2.5"/>
    <n v="3"/>
    <n v="5.4624999750000001"/>
    <n v="1.8208333249999999"/>
    <n v="135"/>
    <n v="2.2222222222222202E-2"/>
    <n v="1.2074074074074099"/>
    <n v="0"/>
    <n v="0"/>
    <n v="0"/>
    <n v="5.4624999750000001"/>
    <n v="-5.4624999750000001"/>
    <n v="-1"/>
    <n v="0"/>
    <s v="NA"/>
    <n v="0"/>
    <x v="368"/>
    <n v="0"/>
    <n v="4.9162499775000006"/>
    <n v="-5.7356249737500002"/>
    <n v="0.54624999749999947"/>
    <n v="0.27312499875000018"/>
  </r>
  <r>
    <x v="2"/>
    <s v="nice fares"/>
    <s v="Broad"/>
    <s v="Air France Global Campaign"/>
    <s v="Nice"/>
    <s v="Position 1- 3"/>
    <n v="2.5"/>
    <n v="5"/>
    <n v="5.7625000000000002"/>
    <n v="1.1525000000000001"/>
    <n v="78"/>
    <n v="6.4102564102564097E-2"/>
    <n v="2.1153846153846199"/>
    <n v="0"/>
    <n v="0"/>
    <n v="0"/>
    <n v="5.7625000000000002"/>
    <n v="-5.7625000000000002"/>
    <n v="-1"/>
    <n v="0"/>
    <s v="NA"/>
    <n v="0"/>
    <x v="368"/>
    <n v="0"/>
    <n v="5.1862500000000002"/>
    <n v="-6.0506250000000001"/>
    <n v="0.57624999999999993"/>
    <n v="0.28812499999999996"/>
  </r>
  <r>
    <x v="2"/>
    <s v="lyon airlines"/>
    <s v="Broad"/>
    <s v="Air France Global Campaign"/>
    <s v="Lyon"/>
    <s v="Position 1- 3"/>
    <n v="2.5"/>
    <n v="4"/>
    <n v="5.9375"/>
    <n v="1.484375"/>
    <n v="2520"/>
    <n v="1.5873015873015899E-3"/>
    <n v="1.6870634920634899"/>
    <n v="0"/>
    <n v="0"/>
    <n v="0"/>
    <n v="5.9375"/>
    <n v="-5.9375"/>
    <n v="-1"/>
    <n v="0"/>
    <s v="NA"/>
    <n v="0"/>
    <x v="368"/>
    <n v="0"/>
    <n v="5.34375"/>
    <n v="-6.234375"/>
    <n v="0.59375"/>
    <n v="0.296875"/>
  </r>
  <r>
    <x v="2"/>
    <s v="airfrance airline"/>
    <s v="Broad"/>
    <s v="Air France Global Campaign"/>
    <s v="Air France"/>
    <s v="Position 1- 3"/>
    <n v="2.5"/>
    <n v="10"/>
    <n v="7.8375000000000004"/>
    <n v="0.78374999999999995"/>
    <n v="269"/>
    <n v="3.7174721189591101E-2"/>
    <n v="1.2301115241635701"/>
    <n v="0"/>
    <n v="0"/>
    <n v="0"/>
    <n v="7.8375000000000004"/>
    <n v="-7.8375000000000004"/>
    <n v="-1"/>
    <n v="0"/>
    <s v="NA"/>
    <n v="0"/>
    <x v="368"/>
    <n v="0"/>
    <n v="7.0537500000000009"/>
    <n v="-8.229375000000001"/>
    <n v="0.7837499999999995"/>
    <n v="0.39187500000000064"/>
  </r>
  <r>
    <x v="2"/>
    <s v="marseille cheap tickets"/>
    <s v="Broad"/>
    <s v="Air France Global Campaign"/>
    <s v="Marseille"/>
    <s v="Position 1- 3"/>
    <n v="2.5"/>
    <n v="4"/>
    <n v="7.9249999999999998"/>
    <n v="1.98125"/>
    <n v="71"/>
    <n v="5.63380281690141E-2"/>
    <n v="1.99718309859155"/>
    <n v="0"/>
    <n v="0"/>
    <n v="0"/>
    <n v="7.9249999999999998"/>
    <n v="-7.9249999999999998"/>
    <n v="-1"/>
    <n v="0"/>
    <s v="NA"/>
    <n v="0"/>
    <x v="368"/>
    <n v="0"/>
    <n v="7.1325000000000003"/>
    <n v="-8.3212500000000009"/>
    <n v="0.79249999999999954"/>
    <n v="0.3962500000000011"/>
  </r>
  <r>
    <x v="2"/>
    <s v="paris airport"/>
    <s v="Broad"/>
    <s v="Air France Global Campaign"/>
    <s v="Paris"/>
    <s v="Position 1- 3"/>
    <n v="2.5"/>
    <n v="15"/>
    <n v="17.749999875"/>
    <n v="1.183333325"/>
    <n v="5353"/>
    <n v="2.8021670091537502E-3"/>
    <n v="1.07438819353633"/>
    <n v="0"/>
    <n v="0"/>
    <n v="0"/>
    <n v="17.749999875"/>
    <n v="-17.749999875"/>
    <n v="-1"/>
    <n v="0"/>
    <s v="NA"/>
    <n v="0"/>
    <x v="368"/>
    <n v="0"/>
    <n v="15.974999887500001"/>
    <n v="-18.637499868750002"/>
    <n v="1.7749999874999993"/>
    <n v="0.88749999375000144"/>
  </r>
  <r>
    <x v="2"/>
    <s v="nice cheap tickets"/>
    <s v="Broad"/>
    <s v="Air France Global Campaign"/>
    <s v="Nice"/>
    <s v="Position 1- 3"/>
    <n v="2.5"/>
    <n v="10"/>
    <n v="18.5625"/>
    <n v="1.85625"/>
    <n v="106"/>
    <n v="9.4339622641509399E-2"/>
    <n v="2.5849056603773599"/>
    <n v="0"/>
    <n v="0"/>
    <n v="0"/>
    <n v="18.5625"/>
    <n v="-18.5625"/>
    <n v="-1"/>
    <n v="0"/>
    <s v="NA"/>
    <n v="0"/>
    <x v="368"/>
    <n v="0"/>
    <n v="16.706250000000001"/>
    <n v="-19.490625000000001"/>
    <n v="1.8562499999999993"/>
    <n v="0.92812500000000142"/>
  </r>
  <r>
    <x v="2"/>
    <s v="lyon flights"/>
    <s v="Broad"/>
    <s v="Air France Global Campaign"/>
    <s v="Lyon"/>
    <s v="Position 1- 3"/>
    <n v="2.5"/>
    <n v="14"/>
    <n v="23.487499875000001"/>
    <n v="1.6776785625000001"/>
    <n v="5122"/>
    <n v="2.7333073018352199E-3"/>
    <n v="1.25851229988286"/>
    <n v="0"/>
    <n v="0"/>
    <n v="0"/>
    <n v="23.487499875000001"/>
    <n v="-23.487499875000001"/>
    <n v="-1"/>
    <n v="0"/>
    <s v="NA"/>
    <n v="0"/>
    <x v="368"/>
    <n v="0"/>
    <n v="21.138749887500001"/>
    <n v="-24.661874868750001"/>
    <n v="2.3487499874999997"/>
    <n v="1.1743749937499999"/>
  </r>
  <r>
    <x v="2"/>
    <s v="nice airline"/>
    <s v="Broad"/>
    <s v="Air France Global Campaign"/>
    <s v="Nice"/>
    <s v="Position 1- 3"/>
    <n v="2.5"/>
    <n v="23"/>
    <n v="38.412499812500002"/>
    <n v="1.6701086875000002"/>
    <n v="1328"/>
    <n v="1.73192771084337E-2"/>
    <n v="1.50376506024096"/>
    <n v="0"/>
    <n v="0"/>
    <n v="0"/>
    <n v="38.412499812500002"/>
    <n v="-38.412499812500002"/>
    <n v="-1"/>
    <n v="0"/>
    <s v="NA"/>
    <n v="0"/>
    <x v="368"/>
    <n v="0"/>
    <n v="34.57124983125"/>
    <n v="-40.333124803125003"/>
    <n v="3.8412499812500016"/>
    <n v="1.9206249906250008"/>
  </r>
  <r>
    <x v="2"/>
    <s v="nice airlines"/>
    <s v="Broad"/>
    <s v="Air France Global Campaign"/>
    <s v="Nice"/>
    <s v="Position 1- 3"/>
    <n v="2.5"/>
    <n v="23"/>
    <n v="46.662499762499998"/>
    <n v="2.0288043375"/>
    <n v="2140"/>
    <n v="1.0747663551401901E-2"/>
    <n v="1.9267289719626199"/>
    <n v="0"/>
    <n v="0"/>
    <n v="0"/>
    <n v="46.662499762499998"/>
    <n v="-46.662499762499998"/>
    <n v="-1"/>
    <n v="0"/>
    <s v="NA"/>
    <n v="0"/>
    <x v="368"/>
    <n v="0"/>
    <n v="41.996249786249997"/>
    <n v="-48.995624750624998"/>
    <n v="4.6662499762500005"/>
    <n v="2.3331249881250002"/>
  </r>
  <r>
    <x v="2"/>
    <s v="marseille cheap flights"/>
    <s v="Broad"/>
    <s v="Air France Global Campaign"/>
    <s v="Marseille"/>
    <s v="Position 1- 3"/>
    <n v="2.5"/>
    <n v="33"/>
    <n v="60.937499700000004"/>
    <n v="1.8465909"/>
    <n v="1072"/>
    <n v="3.0783582089552199E-2"/>
    <n v="1.0830223880597001"/>
    <n v="0"/>
    <n v="0"/>
    <n v="0"/>
    <n v="60.937499700000004"/>
    <n v="-60.937499700000004"/>
    <n v="-1"/>
    <n v="0"/>
    <s v="NA"/>
    <n v="0"/>
    <x v="368"/>
    <n v="0"/>
    <n v="54.843749730000006"/>
    <n v="-63.984374685000006"/>
    <n v="6.0937499699999975"/>
    <n v="3.0468749850000023"/>
  </r>
  <r>
    <x v="2"/>
    <s v="nice cheap flights"/>
    <s v="Broad"/>
    <s v="Air France Global Campaign"/>
    <s v="Nice"/>
    <s v="Position 1- 3"/>
    <n v="2.5"/>
    <n v="91"/>
    <n v="125.07499891250001"/>
    <n v="1.3744505375"/>
    <n v="3760"/>
    <n v="2.4202127659574503E-2"/>
    <n v="1.26037234042553"/>
    <n v="0"/>
    <n v="0"/>
    <n v="0"/>
    <n v="125.07499891250001"/>
    <n v="-125.07499891250001"/>
    <n v="-1"/>
    <n v="0"/>
    <s v="NA"/>
    <n v="0"/>
    <x v="368"/>
    <n v="0"/>
    <n v="112.56749902125001"/>
    <n v="-131.32874885812501"/>
    <n v="12.507499891249992"/>
    <n v="6.2537499456250032"/>
  </r>
  <r>
    <x v="2"/>
    <s v="fly to paris"/>
    <s v="Broad"/>
    <s v="Air France Global Campaign"/>
    <s v="Paris"/>
    <s v="Position 1- 3"/>
    <n v="2.5"/>
    <n v="188"/>
    <n v="186.08749950000001"/>
    <n v="0.98982712500000003"/>
    <n v="2950"/>
    <n v="6.3728813559322001E-2"/>
    <n v="2.5265762711864399"/>
    <n v="0"/>
    <n v="0"/>
    <n v="0"/>
    <n v="186.08749950000001"/>
    <n v="-186.08749950000001"/>
    <n v="-1"/>
    <n v="0"/>
    <s v="NA"/>
    <n v="0"/>
    <x v="368"/>
    <n v="0"/>
    <n v="167.47874955"/>
    <n v="-195.39187447500001"/>
    <n v="18.608749950000004"/>
    <n v="9.3043749750000018"/>
  </r>
  <r>
    <x v="2"/>
    <s v="paris airlines"/>
    <s v="Broad"/>
    <s v="Air France Global Campaign"/>
    <s v="Paris"/>
    <s v="Position 1- 3"/>
    <n v="2.5"/>
    <n v="224"/>
    <n v="457.42499880000003"/>
    <n v="2.0420758875000002"/>
    <n v="26959"/>
    <n v="8.3089135353685215E-3"/>
    <n v="1.80852034571015"/>
    <n v="0"/>
    <n v="0"/>
    <n v="0"/>
    <n v="457.42499880000003"/>
    <n v="-457.42499880000003"/>
    <n v="-1"/>
    <n v="0"/>
    <s v="NA"/>
    <n v="0"/>
    <x v="368"/>
    <n v="0"/>
    <n v="411.68249892000006"/>
    <n v="-480.29624874000007"/>
    <n v="45.742499879999968"/>
    <n v="22.871249940000041"/>
  </r>
  <r>
    <x v="4"/>
    <s v="airfrance to rome"/>
    <s v="Broad"/>
    <s v="Western Europe Destinations"/>
    <s v="Rome Branded"/>
    <s v="Position 5-10 Bid Strategy"/>
    <n v="2.5"/>
    <n v="2"/>
    <n v="1.4624999999999999"/>
    <n v="0.73124999999999996"/>
    <n v="9"/>
    <n v="0.22222222222222199"/>
    <n v="1"/>
    <n v="0"/>
    <n v="0"/>
    <n v="0"/>
    <n v="1.4624999999999999"/>
    <n v="-1.4624999999999999"/>
    <n v="-1"/>
    <n v="0"/>
    <s v="NA"/>
    <n v="0"/>
    <x v="368"/>
    <n v="0"/>
    <n v="1.3162499999999999"/>
    <n v="-1.535625"/>
    <n v="0.14624999999999999"/>
    <n v="7.3125000000000107E-2"/>
  </r>
  <r>
    <x v="4"/>
    <s v="paris airline"/>
    <s v="Broad"/>
    <s v="Paris &amp; France Terms"/>
    <s v="Paris"/>
    <s v="Position 5-10 Bid Strategy"/>
    <n v="2.5"/>
    <n v="383"/>
    <n v="1152.0624967250001"/>
    <n v="3.0079960750000003"/>
    <n v="6780"/>
    <n v="5.6489675516224198E-2"/>
    <n v="1.8627241887905599"/>
    <n v="0"/>
    <n v="0"/>
    <n v="0"/>
    <n v="1152.0624967250001"/>
    <n v="-1152.0624967250001"/>
    <n v="-1"/>
    <n v="0"/>
    <s v="NA"/>
    <n v="0"/>
    <x v="368"/>
    <n v="0"/>
    <n v="1036.8562470525001"/>
    <n v="-1209.6656215612502"/>
    <n v="115.20624967250001"/>
    <n v="57.603124836250117"/>
  </r>
  <r>
    <x v="4"/>
    <s v="rome travel"/>
    <s v="Broad"/>
    <s v="Western Europe Destinations"/>
    <s v="Rome"/>
    <s v="Position 5-10 Bid Strategy"/>
    <n v="2.5"/>
    <n v="488"/>
    <n v="1243.7499961999999"/>
    <n v="2.548668025"/>
    <n v="24166"/>
    <n v="2.0193660514772799E-2"/>
    <n v="4.5077832491930803"/>
    <n v="0"/>
    <n v="0"/>
    <n v="0"/>
    <n v="1243.7499961999999"/>
    <n v="-1243.7499961999999"/>
    <n v="-1"/>
    <n v="0"/>
    <s v="NA"/>
    <n v="0"/>
    <x v="368"/>
    <n v="0"/>
    <n v="1119.37499658"/>
    <n v="-1305.9374960099999"/>
    <n v="124.37499961999993"/>
    <n v="62.187499809999963"/>
  </r>
  <r>
    <x v="3"/>
    <s v="air france business class"/>
    <s v="Standard"/>
    <s v="Unassigned"/>
    <s v="Unassigned"/>
    <s v="Position 1-2 Target"/>
    <n v="2.5"/>
    <n v="19"/>
    <n v="48.79999995"/>
    <n v="2.56842105"/>
    <n v="3225"/>
    <n v="5.8914728682170504E-3"/>
    <n v="1.5601550387596901"/>
    <n v="0"/>
    <n v="0"/>
    <n v="0"/>
    <n v="48.79999995"/>
    <n v="-48.79999995"/>
    <n v="-1"/>
    <n v="0"/>
    <s v="NA"/>
    <n v="0"/>
    <x v="368"/>
    <n v="0"/>
    <n v="43.919999955000002"/>
    <n v="-51.239999947500003"/>
    <n v="4.8799999949999986"/>
    <n v="2.4399999975000028"/>
  </r>
  <r>
    <x v="5"/>
    <s v="athens travel"/>
    <s v="Advanced"/>
    <s v="Unassigned"/>
    <s v="Unassigned"/>
    <s v="Position 5-10 Bid Strategy"/>
    <n v="2.6375000000000002"/>
    <n v="13"/>
    <n v="15.6"/>
    <n v="1.2"/>
    <n v="22032"/>
    <n v="5.9005083514887405E-4"/>
    <n v="1.92697893972404"/>
    <n v="0"/>
    <n v="0"/>
    <n v="0"/>
    <n v="15.6"/>
    <n v="-15.6"/>
    <n v="-1"/>
    <n v="0"/>
    <s v="NA"/>
    <n v="0"/>
    <x v="368"/>
    <n v="0"/>
    <n v="14.04"/>
    <n v="-16.38"/>
    <n v="1.5600000000000005"/>
    <n v="0.77999999999999936"/>
  </r>
  <r>
    <x v="5"/>
    <s v="greece hotel"/>
    <s v="Advanced"/>
    <s v="Unassigned"/>
    <s v="Unassigned"/>
    <s v="Position 1-2 Target"/>
    <n v="2.75"/>
    <n v="2"/>
    <n v="2.7625000000000002"/>
    <n v="1.3812500000000001"/>
    <n v="446"/>
    <n v="4.4843049327354303E-3"/>
    <n v="1.7"/>
    <n v="0"/>
    <n v="0"/>
    <n v="0"/>
    <n v="2.7625000000000002"/>
    <n v="-2.7625000000000002"/>
    <n v="-1"/>
    <n v="0"/>
    <s v="NA"/>
    <n v="0"/>
    <x v="368"/>
    <n v="0"/>
    <n v="2.4862500000000001"/>
    <n v="-2.9006250000000002"/>
    <n v="0.27625000000000011"/>
    <n v="0.13812500000000005"/>
  </r>
  <r>
    <x v="5"/>
    <s v="greece cruises"/>
    <s v="Advanced"/>
    <s v="Unassigned"/>
    <s v="Unassigned"/>
    <s v="Position 1-2 Target"/>
    <n v="2.75"/>
    <n v="35"/>
    <n v="92.149999812499999"/>
    <n v="2.6328571374999998"/>
    <n v="7089"/>
    <n v="4.9372266892368502E-3"/>
    <n v="1.0636902242911599"/>
    <n v="0"/>
    <n v="0"/>
    <n v="0"/>
    <n v="92.149999812499999"/>
    <n v="-92.149999812499999"/>
    <n v="-1"/>
    <n v="0"/>
    <s v="NA"/>
    <n v="0"/>
    <x v="368"/>
    <n v="0"/>
    <n v="82.934999831249996"/>
    <n v="-96.757499803125"/>
    <n v="9.2149999812500027"/>
    <n v="4.6074999906250014"/>
  </r>
  <r>
    <x v="4"/>
    <s v="french airline"/>
    <s v="Broad"/>
    <s v="Paris &amp; France Terms"/>
    <s v="France"/>
    <s v="Pos 3-6"/>
    <n v="2.9375"/>
    <n v="629"/>
    <n v="1070.6374977375001"/>
    <n v="1.7021263875000001"/>
    <n v="15026"/>
    <n v="4.1860774657260701E-2"/>
    <n v="1.7975176360974301"/>
    <n v="0"/>
    <n v="0"/>
    <n v="0"/>
    <n v="1070.6374977375001"/>
    <n v="-1070.6374977375001"/>
    <n v="-1"/>
    <n v="0"/>
    <s v="NA"/>
    <n v="0"/>
    <x v="368"/>
    <n v="0"/>
    <n v="963.57374796375007"/>
    <n v="-1124.1693726243752"/>
    <n v="107.06374977375003"/>
    <n v="53.53187488687513"/>
  </r>
  <r>
    <x v="3"/>
    <s v="fly to nice"/>
    <s v="Advanced"/>
    <s v="Unassigned"/>
    <s v="Unassigned"/>
    <s v="Position 1-2 Target"/>
    <n v="3.125"/>
    <n v="12"/>
    <n v="4.8375000000000004"/>
    <n v="0.40312500000000001"/>
    <n v="16044"/>
    <n v="7.4794315632012009E-4"/>
    <n v="2.52756793817003"/>
    <n v="0"/>
    <n v="0"/>
    <n v="0"/>
    <n v="4.8375000000000004"/>
    <n v="-4.8375000000000004"/>
    <n v="-1"/>
    <n v="0"/>
    <s v="NA"/>
    <n v="0"/>
    <x v="368"/>
    <n v="0"/>
    <n v="4.3537500000000007"/>
    <n v="-5.0793750000000006"/>
    <n v="0.48374999999999968"/>
    <n v="0.24187500000000028"/>
  </r>
  <r>
    <x v="3"/>
    <s v="cheap paris plane ticket"/>
    <s v="Advanced"/>
    <s v="Unassigned"/>
    <s v="Unassigned"/>
    <s v="Position 1-2 Target"/>
    <n v="3.125"/>
    <n v="9"/>
    <n v="6.0499999125000006"/>
    <n v="0.67222221250000003"/>
    <n v="962"/>
    <n v="9.3555093555093612E-3"/>
    <n v="1.89740124740125"/>
    <n v="0"/>
    <n v="0"/>
    <n v="0"/>
    <n v="6.0499999125000006"/>
    <n v="-6.0499999125000006"/>
    <n v="-1"/>
    <n v="0"/>
    <s v="NA"/>
    <n v="0"/>
    <x v="368"/>
    <n v="0"/>
    <n v="5.4449999212500009"/>
    <n v="-6.3524999081250009"/>
    <n v="0.6049999912499997"/>
    <n v="0.3024999956250003"/>
  </r>
  <r>
    <x v="5"/>
    <s v="discount airfare to france"/>
    <s v="Standard"/>
    <s v="Unassigned"/>
    <s v="Unassigned"/>
    <s v="Position 1-4 Bid Strategy"/>
    <n v="3.1375000000000002"/>
    <n v="3"/>
    <n v="1.875"/>
    <n v="0.625"/>
    <n v="100"/>
    <n v="0.03"/>
    <n v="2.93"/>
    <n v="0"/>
    <n v="0"/>
    <n v="0"/>
    <n v="1.875"/>
    <n v="-1.875"/>
    <n v="-1"/>
    <n v="0"/>
    <s v="NA"/>
    <n v="0"/>
    <x v="368"/>
    <n v="0"/>
    <n v="1.6875"/>
    <n v="-1.96875"/>
    <n v="0.1875"/>
    <n v="9.375E-2"/>
  </r>
  <r>
    <x v="5"/>
    <s v="cheap travel france"/>
    <s v="Standard"/>
    <s v="Unassigned"/>
    <s v="Unassigned"/>
    <s v="Position 1-4 Bid Strategy"/>
    <n v="3.1375000000000002"/>
    <n v="3"/>
    <n v="2.4375"/>
    <n v="0.8125"/>
    <n v="111"/>
    <n v="2.7027027027027001E-2"/>
    <n v="1.64684684684685"/>
    <n v="0"/>
    <n v="0"/>
    <n v="0"/>
    <n v="2.4375"/>
    <n v="-2.4375"/>
    <n v="-1"/>
    <n v="0"/>
    <s v="NA"/>
    <n v="0"/>
    <x v="368"/>
    <n v="0"/>
    <n v="2.1937500000000001"/>
    <n v="-2.5593750000000002"/>
    <n v="0.24374999999999991"/>
    <n v="0.12187500000000018"/>
  </r>
  <r>
    <x v="5"/>
    <s v="bordeaux flight"/>
    <s v="Standard"/>
    <s v="Unassigned"/>
    <s v="Unassigned"/>
    <s v="Position 1-4 Bid Strategy"/>
    <n v="3.1375000000000002"/>
    <n v="20"/>
    <n v="13.475"/>
    <n v="0.67374999999999996"/>
    <n v="698"/>
    <n v="2.8653295128939802E-2"/>
    <n v="1.1468481375358199"/>
    <n v="0"/>
    <n v="0"/>
    <n v="0"/>
    <n v="13.475"/>
    <n v="-13.475"/>
    <n v="-1"/>
    <n v="0"/>
    <s v="NA"/>
    <n v="0"/>
    <x v="368"/>
    <n v="0"/>
    <n v="12.1275"/>
    <n v="-14.14875"/>
    <n v="1.3475000000000001"/>
    <n v="0.67375000000000007"/>
  </r>
  <r>
    <x v="5"/>
    <s v="flight to marseille"/>
    <s v="Standard"/>
    <s v="Unassigned"/>
    <s v="Unassigned"/>
    <s v="Position 1-4 Bid Strategy"/>
    <n v="3.1375000000000002"/>
    <n v="20"/>
    <n v="16.850000000000001"/>
    <n v="0.84250000000000003"/>
    <n v="960"/>
    <n v="2.0833333333333301E-2"/>
    <n v="1.33833333333333"/>
    <n v="0"/>
    <n v="0"/>
    <n v="0"/>
    <n v="16.850000000000001"/>
    <n v="-16.850000000000001"/>
    <n v="-1"/>
    <n v="0"/>
    <s v="NA"/>
    <n v="0"/>
    <x v="368"/>
    <n v="0"/>
    <n v="15.165000000000001"/>
    <n v="-17.692500000000003"/>
    <n v="1.6850000000000005"/>
    <n v="0.84250000000000114"/>
  </r>
  <r>
    <x v="5"/>
    <s v="france holidays"/>
    <s v="Standard"/>
    <s v="Unassigned"/>
    <s v="Unassigned"/>
    <s v="Position 2-5 Bid Strategy"/>
    <n v="3.1375000000000002"/>
    <n v="28"/>
    <n v="23.962499749999999"/>
    <n v="0.8558035625"/>
    <n v="3999"/>
    <n v="7.0017504376093994E-3"/>
    <n v="3.0005251312828198"/>
    <n v="0"/>
    <n v="0"/>
    <n v="0"/>
    <n v="23.962499749999999"/>
    <n v="-23.962499749999999"/>
    <n v="-1"/>
    <n v="0"/>
    <s v="NA"/>
    <n v="0"/>
    <x v="368"/>
    <n v="0"/>
    <n v="21.566249774999999"/>
    <n v="-25.160624737500001"/>
    <n v="2.3962499749999999"/>
    <n v="1.1981249875000017"/>
  </r>
  <r>
    <x v="5"/>
    <s v="flight to nice"/>
    <s v="Standard"/>
    <s v="Unassigned"/>
    <s v="Unassigned"/>
    <s v="Position 1-4 Bid Strategy"/>
    <n v="3.1375000000000002"/>
    <n v="88"/>
    <n v="111.21249919999998"/>
    <n v="1.2637783999999999"/>
    <n v="4345"/>
    <n v="2.0253164556962001E-2"/>
    <n v="1.4845339470655901"/>
    <n v="0"/>
    <n v="0"/>
    <n v="0"/>
    <n v="111.21249919999998"/>
    <n v="-111.21249919999998"/>
    <n v="-1"/>
    <n v="0"/>
    <s v="NA"/>
    <n v="0"/>
    <x v="368"/>
    <n v="0"/>
    <n v="100.09124927999999"/>
    <n v="-116.77312415999998"/>
    <n v="11.121249919999997"/>
    <n v="5.5606249599999984"/>
  </r>
  <r>
    <x v="5"/>
    <s v="cheap flight to france"/>
    <s v="Standard"/>
    <s v="Unassigned"/>
    <s v="Unassigned"/>
    <s v="Position 1-4 Bid Strategy"/>
    <n v="3.1375000000000002"/>
    <n v="141"/>
    <n v="132.01249961249999"/>
    <n v="0.93625886250000001"/>
    <n v="6425"/>
    <n v="2.1945525291828801E-2"/>
    <n v="1.2357354085603101"/>
    <n v="0"/>
    <n v="0"/>
    <n v="0"/>
    <n v="132.01249961249999"/>
    <n v="-132.01249961249999"/>
    <n v="-1"/>
    <n v="0"/>
    <s v="NA"/>
    <n v="0"/>
    <x v="368"/>
    <n v="0"/>
    <n v="118.81124965124999"/>
    <n v="-138.61312459312501"/>
    <n v="13.201249961249999"/>
    <n v="6.6006249806250139"/>
  </r>
  <r>
    <x v="5"/>
    <s v="athens hotel"/>
    <s v="Advanced"/>
    <s v="Unassigned"/>
    <s v="Unassigned"/>
    <s v="Position 1-4 Bid Strategy"/>
    <n v="3.2749999999999999"/>
    <n v="605"/>
    <n v="1545.0374974375002"/>
    <n v="2.5537809875000002"/>
    <n v="295419"/>
    <n v="2.0479386904701503E-3"/>
    <n v="2.0703109820289098"/>
    <n v="0"/>
    <n v="0"/>
    <n v="0"/>
    <n v="1545.0374974375002"/>
    <n v="-1545.0374974375002"/>
    <n v="-1"/>
    <n v="0"/>
    <s v="NA"/>
    <n v="0"/>
    <x v="368"/>
    <n v="0"/>
    <n v="1390.5337476937502"/>
    <n v="-1622.2893723093753"/>
    <n v="154.50374974374995"/>
    <n v="77.251874871875089"/>
  </r>
  <r>
    <x v="0"/>
    <s v="rome cheap flight"/>
    <s v="Standard"/>
    <s v="Western Europe Destinations"/>
    <s v="Rome"/>
    <s v=""/>
    <n v="3.7124999999999999"/>
    <n v="3"/>
    <n v="3.9124999875000004"/>
    <n v="1.3041666625000001"/>
    <n v="35"/>
    <n v="8.5714285714285687E-2"/>
    <n v="1.02857142857143"/>
    <n v="0"/>
    <n v="0"/>
    <n v="0"/>
    <n v="3.9124999875000004"/>
    <n v="-3.9124999875000004"/>
    <n v="-1"/>
    <n v="0"/>
    <s v="NA"/>
    <n v="0"/>
    <x v="368"/>
    <n v="0"/>
    <n v="3.5212499887500006"/>
    <n v="-4.1081249868750005"/>
    <n v="0.39124999874999977"/>
    <n v="0.19562499937500011"/>
  </r>
  <r>
    <x v="2"/>
    <s v="bordeaux cheap tickets"/>
    <s v="Broad"/>
    <s v="Air France Global Campaign"/>
    <s v="Bordeaux"/>
    <s v="Position 1- 3"/>
    <n v="3.75"/>
    <n v="3"/>
    <n v="4.3499999999999996"/>
    <n v="1.45"/>
    <n v="24"/>
    <n v="0.125"/>
    <n v="1.4583333333333299"/>
    <n v="0"/>
    <n v="0"/>
    <n v="0"/>
    <n v="4.3499999999999996"/>
    <n v="-4.3499999999999996"/>
    <n v="-1"/>
    <n v="0"/>
    <s v="NA"/>
    <n v="0"/>
    <x v="368"/>
    <n v="0"/>
    <n v="3.9149999999999996"/>
    <n v="-4.5674999999999999"/>
    <n v="0.43500000000000005"/>
    <n v="0.21750000000000025"/>
  </r>
  <r>
    <x v="2"/>
    <s v="bordeaux cheap flights"/>
    <s v="Broad"/>
    <s v="Air France Global Campaign"/>
    <s v="Bordeaux"/>
    <s v="Position 1- 3"/>
    <n v="3.75"/>
    <n v="8"/>
    <n v="7.625"/>
    <n v="0.953125"/>
    <n v="765"/>
    <n v="1.0457516339869299E-2"/>
    <n v="1.14196078431373"/>
    <n v="0"/>
    <n v="0"/>
    <n v="0"/>
    <n v="7.625"/>
    <n v="-7.625"/>
    <n v="-1"/>
    <n v="0"/>
    <s v="NA"/>
    <n v="0"/>
    <x v="368"/>
    <n v="0"/>
    <n v="6.8624999999999998"/>
    <n v="-8.0062499999999996"/>
    <n v="0.76250000000000018"/>
    <n v="0.38124999999999964"/>
  </r>
  <r>
    <x v="2"/>
    <s v="bordeaux airlines"/>
    <s v="Broad"/>
    <s v="Air France Global Campaign"/>
    <s v="Bordeaux"/>
    <s v="Position 1- 3"/>
    <n v="3.75"/>
    <n v="6"/>
    <n v="9.9249999750000022"/>
    <n v="1.6541666625000002"/>
    <n v="1562"/>
    <n v="3.8412291933418697E-3"/>
    <n v="1.5491037131882199"/>
    <n v="0"/>
    <n v="0"/>
    <n v="0"/>
    <n v="9.9249999750000022"/>
    <n v="-9.9249999750000022"/>
    <n v="-1"/>
    <n v="0"/>
    <s v="NA"/>
    <n v="0"/>
    <x v="368"/>
    <n v="0"/>
    <n v="8.9324999775000027"/>
    <n v="-10.421249973750003"/>
    <n v="0.99249999749999951"/>
    <n v="0.49624999875000064"/>
  </r>
  <r>
    <x v="2"/>
    <s v="lyon travel"/>
    <s v="Broad"/>
    <s v="Air France Global Campaign"/>
    <s v="Lyon"/>
    <s v="Position 1- 3"/>
    <n v="3.75"/>
    <n v="4"/>
    <n v="9.9375"/>
    <n v="2.484375"/>
    <n v="925"/>
    <n v="4.3243243243243201E-3"/>
    <n v="1.5378378378378399"/>
    <n v="0"/>
    <n v="0"/>
    <n v="0"/>
    <n v="9.9375"/>
    <n v="-9.9375"/>
    <n v="-1"/>
    <n v="0"/>
    <s v="NA"/>
    <n v="0"/>
    <x v="368"/>
    <n v="0"/>
    <n v="8.9437499999999996"/>
    <n v="-10.434375000000001"/>
    <n v="0.99375000000000036"/>
    <n v="0.49687500000000107"/>
  </r>
  <r>
    <x v="2"/>
    <s v="nice cheap flight"/>
    <s v="Broad"/>
    <s v="Air France Global Campaign"/>
    <s v="Nice"/>
    <s v="Position 1- 3"/>
    <n v="3.75"/>
    <n v="6"/>
    <n v="13.275"/>
    <n v="2.2124999999999999"/>
    <n v="216"/>
    <n v="2.7777777777777801E-2"/>
    <n v="1.4875"/>
    <n v="0"/>
    <n v="0"/>
    <n v="0"/>
    <n v="13.275"/>
    <n v="-13.275"/>
    <n v="-1"/>
    <n v="0"/>
    <s v="NA"/>
    <n v="0"/>
    <x v="368"/>
    <n v="0"/>
    <n v="11.9475"/>
    <n v="-13.938750000000001"/>
    <n v="1.3275000000000006"/>
    <n v="0.66375000000000028"/>
  </r>
  <r>
    <x v="2"/>
    <s v="airfrance airlines"/>
    <s v="Broad"/>
    <s v="Air France Global Campaign"/>
    <s v="Air France"/>
    <s v="Position 1- 3"/>
    <n v="3.75"/>
    <n v="26"/>
    <n v="17.724999825000001"/>
    <n v="0.68173076250000009"/>
    <n v="586"/>
    <n v="4.4368600682593906E-2"/>
    <n v="1.21501706484642"/>
    <n v="0"/>
    <n v="0"/>
    <n v="0"/>
    <n v="17.724999825000001"/>
    <n v="-17.724999825000001"/>
    <n v="-1"/>
    <n v="0"/>
    <s v="NA"/>
    <n v="0"/>
    <x v="368"/>
    <n v="0"/>
    <n v="15.952499842500002"/>
    <n v="-18.611249816250002"/>
    <n v="1.7724999824999994"/>
    <n v="0.88624999125000059"/>
  </r>
  <r>
    <x v="2"/>
    <s v="marseille travel"/>
    <s v="Broad"/>
    <s v="Air France Global Campaign"/>
    <s v="Marseille"/>
    <s v="Position 1- 3"/>
    <n v="3.75"/>
    <n v="10"/>
    <n v="18.462499999999999"/>
    <n v="1.8462499999999999"/>
    <n v="1759"/>
    <n v="5.6850483229107492E-3"/>
    <n v="1.50608300170551"/>
    <n v="0"/>
    <n v="0"/>
    <n v="0"/>
    <n v="18.462499999999999"/>
    <n v="-18.462499999999999"/>
    <n v="-1"/>
    <n v="0"/>
    <s v="NA"/>
    <n v="0"/>
    <x v="368"/>
    <n v="0"/>
    <n v="16.616250000000001"/>
    <n v="-19.385625000000001"/>
    <n v="1.8462499999999977"/>
    <n v="0.92312500000000242"/>
  </r>
  <r>
    <x v="2"/>
    <s v="paris cheap ticket"/>
    <s v="Broad"/>
    <s v="Air France Global Campaign"/>
    <s v="Paris"/>
    <s v="Position 1- 3"/>
    <n v="3.75"/>
    <n v="43"/>
    <n v="84.749999674999998"/>
    <n v="1.970930225"/>
    <n v="1440"/>
    <n v="2.9861111111111099E-2"/>
    <n v="2.61763888888889"/>
    <n v="0"/>
    <n v="0"/>
    <n v="0"/>
    <n v="84.749999674999998"/>
    <n v="-84.749999674999998"/>
    <n v="-1"/>
    <n v="0"/>
    <s v="NA"/>
    <n v="0"/>
    <x v="368"/>
    <n v="0"/>
    <n v="76.274999707500001"/>
    <n v="-88.987499658749996"/>
    <n v="8.474999967499997"/>
    <n v="4.2374999837499985"/>
  </r>
  <r>
    <x v="2"/>
    <s v="french airline"/>
    <s v="Broad"/>
    <s v="Air France Global Campaign"/>
    <s v="Air France"/>
    <s v="Position 1- 3"/>
    <n v="3.75"/>
    <n v="233"/>
    <n v="623.08749907499998"/>
    <n v="2.6741952749999998"/>
    <n v="18214"/>
    <n v="1.27923575271769E-2"/>
    <n v="1.9825628637312001"/>
    <n v="0"/>
    <n v="0"/>
    <n v="0"/>
    <n v="623.08749907499998"/>
    <n v="-623.08749907499998"/>
    <n v="-1"/>
    <n v="0"/>
    <s v="NA"/>
    <n v="0"/>
    <x v="368"/>
    <n v="0"/>
    <n v="560.7787491675"/>
    <n v="-654.24187402874998"/>
    <n v="62.308749907499987"/>
    <n v="31.154374953749993"/>
  </r>
  <r>
    <x v="5"/>
    <s v="cheap paris airfare"/>
    <s v="Standard"/>
    <s v="Unassigned"/>
    <s v="Unassigned"/>
    <s v="Position 1-4 Bid Strategy"/>
    <n v="4.45"/>
    <n v="33"/>
    <n v="59.249999737499998"/>
    <n v="1.7954545374999999"/>
    <n v="1055"/>
    <n v="3.12796208530806E-2"/>
    <n v="1.58142180094787"/>
    <n v="0"/>
    <n v="0"/>
    <n v="0"/>
    <n v="59.249999737499998"/>
    <n v="-59.249999737499998"/>
    <n v="-1"/>
    <n v="0"/>
    <s v="NA"/>
    <n v="0"/>
    <x v="368"/>
    <n v="0"/>
    <n v="53.32499976375"/>
    <n v="-62.212499724375"/>
    <n v="5.9249999737499977"/>
    <n v="2.9624999868750024"/>
  </r>
  <r>
    <x v="5"/>
    <s v="flight to france"/>
    <s v="Standard"/>
    <s v="Unassigned"/>
    <s v="Unassigned"/>
    <s v="Position 1-4 Bid Strategy"/>
    <n v="4.45"/>
    <n v="68"/>
    <n v="89.737499650000018"/>
    <n v="1.3196691125000002"/>
    <n v="7142"/>
    <n v="9.5211425371044493E-3"/>
    <n v="1.23765051806217"/>
    <n v="0"/>
    <n v="0"/>
    <n v="0"/>
    <n v="89.737499650000018"/>
    <n v="-89.737499650000018"/>
    <n v="-1"/>
    <n v="0"/>
    <s v="NA"/>
    <n v="0"/>
    <x v="368"/>
    <n v="0"/>
    <n v="80.763749685000022"/>
    <n v="-94.224374632500016"/>
    <n v="8.9737499649999961"/>
    <n v="4.4868749824999981"/>
  </r>
  <r>
    <x v="5"/>
    <s v="ticket paris"/>
    <s v="Standard"/>
    <s v="Unassigned"/>
    <s v="Unassigned"/>
    <s v="Position 1-4 Bid Strategy"/>
    <n v="4.45"/>
    <n v="73"/>
    <n v="106.71249956250001"/>
    <n v="1.4618150625000002"/>
    <n v="2605"/>
    <n v="2.8023032629558502E-2"/>
    <n v="2.1815355086372401"/>
    <n v="0"/>
    <n v="0"/>
    <n v="0"/>
    <n v="106.71249956250001"/>
    <n v="-106.71249956250001"/>
    <n v="-1"/>
    <n v="0"/>
    <s v="NA"/>
    <n v="0"/>
    <x v="368"/>
    <n v="0"/>
    <n v="96.04124960625002"/>
    <n v="-112.04812454062503"/>
    <n v="10.671249956249994"/>
    <n v="5.3356249781250114"/>
  </r>
  <r>
    <x v="2"/>
    <s v="flights to lyon"/>
    <s v="Broad"/>
    <s v="Air France Brand &amp; French Destinations"/>
    <s v="Lyon"/>
    <s v=""/>
    <n v="5"/>
    <n v="1"/>
    <n v="0.8"/>
    <n v="0.8"/>
    <n v="15"/>
    <n v="6.6666666666666693E-2"/>
    <n v="1.9466666666666701"/>
    <n v="0"/>
    <n v="0"/>
    <n v="0"/>
    <n v="0.8"/>
    <n v="-0.8"/>
    <n v="-1"/>
    <n v="0"/>
    <s v="NA"/>
    <n v="0"/>
    <x v="368"/>
    <n v="0"/>
    <n v="0.72000000000000008"/>
    <n v="-0.84000000000000008"/>
    <n v="7.999999999999996E-2"/>
    <n v="4.0000000000000036E-2"/>
  </r>
  <r>
    <x v="2"/>
    <s v="flight to nice"/>
    <s v="Broad"/>
    <s v="Air France Brand &amp; French Destinations"/>
    <s v="Nice"/>
    <s v=""/>
    <n v="5"/>
    <n v="1"/>
    <n v="0.83750000000000002"/>
    <n v="0.83750000000000002"/>
    <n v="15"/>
    <n v="6.6666666666666693E-2"/>
    <n v="1.32666666666667"/>
    <n v="0"/>
    <n v="0"/>
    <n v="0"/>
    <n v="0.83750000000000002"/>
    <n v="-0.83750000000000002"/>
    <n v="-1"/>
    <n v="0"/>
    <s v="NA"/>
    <n v="0"/>
    <x v="368"/>
    <n v="0"/>
    <n v="0.75375000000000003"/>
    <n v="-0.87937500000000002"/>
    <n v="8.3749999999999991E-2"/>
    <n v="4.1874999999999996E-2"/>
  </r>
  <r>
    <x v="2"/>
    <s v="bordeaux flights"/>
    <s v="Broad"/>
    <s v="Air France Brand &amp; French Destinations"/>
    <s v="Bordeaux"/>
    <s v=""/>
    <n v="5"/>
    <n v="1"/>
    <n v="1.1000000000000001"/>
    <n v="1.1000000000000001"/>
    <n v="3"/>
    <n v="0.33333333333333298"/>
    <n v="1"/>
    <n v="0"/>
    <n v="0"/>
    <n v="0"/>
    <n v="1.1000000000000001"/>
    <n v="-1.1000000000000001"/>
    <n v="-1"/>
    <n v="0"/>
    <s v="NA"/>
    <n v="0"/>
    <x v="368"/>
    <n v="0"/>
    <n v="0.9900000000000001"/>
    <n v="-1.1550000000000002"/>
    <n v="0.10999999999999999"/>
    <n v="5.500000000000016E-2"/>
  </r>
  <r>
    <x v="2"/>
    <s v="trips to nice"/>
    <s v="Broad"/>
    <s v="Air France Brand &amp; French Destinations"/>
    <s v="Nice"/>
    <s v=""/>
    <n v="5"/>
    <n v="1"/>
    <n v="1.2124999999999999"/>
    <n v="1.2124999999999999"/>
    <n v="2"/>
    <n v="0.5"/>
    <n v="1"/>
    <n v="0"/>
    <n v="0"/>
    <n v="0"/>
    <n v="1.2124999999999999"/>
    <n v="-1.2124999999999999"/>
    <n v="-1"/>
    <n v="0"/>
    <s v="NA"/>
    <n v="0"/>
    <x v="368"/>
    <n v="0"/>
    <n v="1.0912500000000001"/>
    <n v="-1.2731250000000001"/>
    <n v="0.12124999999999986"/>
    <n v="6.0625000000000151E-2"/>
  </r>
  <r>
    <x v="2"/>
    <s v="fly to nice"/>
    <s v="Broad"/>
    <s v="Air France Brand &amp; French Destinations"/>
    <s v="Nice"/>
    <s v=""/>
    <n v="5"/>
    <n v="1"/>
    <n v="1.35"/>
    <n v="1.35"/>
    <n v="19"/>
    <n v="5.2631578947368397E-2"/>
    <n v="1.1052631578947401"/>
    <n v="0"/>
    <n v="0"/>
    <n v="0"/>
    <n v="1.35"/>
    <n v="-1.35"/>
    <n v="-1"/>
    <n v="0"/>
    <s v="NA"/>
    <n v="0"/>
    <x v="368"/>
    <n v="0"/>
    <n v="1.2150000000000001"/>
    <n v="-1.4175000000000002"/>
    <n v="0.13500000000000001"/>
    <n v="6.7500000000000115E-2"/>
  </r>
  <r>
    <x v="2"/>
    <s v="air france paris flights"/>
    <s v="Broad"/>
    <s v="Air France Brand &amp; French Destinations"/>
    <s v="Paris Branded"/>
    <s v=""/>
    <n v="5"/>
    <n v="1"/>
    <n v="1.4375"/>
    <n v="1.4375"/>
    <n v="5"/>
    <n v="0.2"/>
    <n v="1"/>
    <n v="0"/>
    <n v="0"/>
    <n v="0"/>
    <n v="1.4375"/>
    <n v="-1.4375"/>
    <n v="-1"/>
    <n v="0"/>
    <s v="NA"/>
    <n v="0"/>
    <x v="368"/>
    <n v="0"/>
    <n v="1.29375"/>
    <n v="-1.5093750000000001"/>
    <n v="0.14375000000000004"/>
    <n v="7.1875000000000133E-2"/>
  </r>
  <r>
    <x v="2"/>
    <s v="airfrance site"/>
    <s v="Broad"/>
    <s v="Air France Brand &amp; French Destinations"/>
    <s v="Air France Website"/>
    <s v=""/>
    <n v="5"/>
    <n v="2"/>
    <n v="1.6375"/>
    <n v="0.81874999999999998"/>
    <n v="12"/>
    <n v="0.16666666666666699"/>
    <n v="1"/>
    <n v="0"/>
    <n v="0"/>
    <n v="0"/>
    <n v="1.6375"/>
    <n v="-1.6375"/>
    <n v="-1"/>
    <n v="0"/>
    <s v="NA"/>
    <n v="0"/>
    <x v="368"/>
    <n v="0"/>
    <n v="1.4737499999999999"/>
    <n v="-1.7193750000000001"/>
    <n v="0.16375000000000006"/>
    <n v="8.1875000000000142E-2"/>
  </r>
  <r>
    <x v="2"/>
    <s v="air france fare paris"/>
    <s v="Broad"/>
    <s v="Air France Brand &amp; French Destinations"/>
    <s v="Paris Branded"/>
    <s v=""/>
    <n v="5"/>
    <n v="1"/>
    <n v="1.9375"/>
    <n v="1.9375"/>
    <n v="8"/>
    <n v="0.125"/>
    <n v="1"/>
    <n v="0"/>
    <n v="0"/>
    <n v="0"/>
    <n v="1.9375"/>
    <n v="-1.9375"/>
    <n v="-1"/>
    <n v="0"/>
    <s v="NA"/>
    <n v="0"/>
    <x v="368"/>
    <n v="0"/>
    <n v="1.7437500000000001"/>
    <n v="-2.0343750000000003"/>
    <n v="0.19374999999999987"/>
    <n v="9.6875000000000266E-2"/>
  </r>
  <r>
    <x v="2"/>
    <s v="cheapest flight to france"/>
    <s v="Broad"/>
    <s v="Air France Brand &amp; French Destinations"/>
    <s v="France"/>
    <s v=""/>
    <n v="5"/>
    <n v="2"/>
    <n v="2.0499999999999998"/>
    <n v="1.0249999999999999"/>
    <n v="3"/>
    <n v="0.66666666666666696"/>
    <n v="1"/>
    <n v="0"/>
    <n v="0"/>
    <n v="0"/>
    <n v="2.0499999999999998"/>
    <n v="-2.0499999999999998"/>
    <n v="-1"/>
    <n v="0"/>
    <s v="NA"/>
    <n v="0"/>
    <x v="368"/>
    <n v="0"/>
    <n v="1.845"/>
    <n v="-2.1524999999999999"/>
    <n v="0.20499999999999985"/>
    <n v="0.10250000000000004"/>
  </r>
  <r>
    <x v="2"/>
    <s v="nice cheap flights"/>
    <s v="Broad"/>
    <s v="Air France Brand &amp; French Destinations"/>
    <s v="Nice"/>
    <s v=""/>
    <n v="5"/>
    <n v="1"/>
    <n v="2.2625000000000002"/>
    <n v="2.2625000000000002"/>
    <n v="7"/>
    <n v="0.14285714285714302"/>
    <n v="1"/>
    <n v="0"/>
    <n v="0"/>
    <n v="0"/>
    <n v="2.2625000000000002"/>
    <n v="-2.2625000000000002"/>
    <n v="-1"/>
    <n v="0"/>
    <s v="NA"/>
    <n v="0"/>
    <x v="368"/>
    <n v="0"/>
    <n v="2.0362500000000003"/>
    <n v="-2.3756250000000003"/>
    <n v="0.22624999999999984"/>
    <n v="0.11312500000000014"/>
  </r>
  <r>
    <x v="2"/>
    <s v="air france cheap tickets paris"/>
    <s v="Broad"/>
    <s v="Air France Brand &amp; French Destinations"/>
    <s v="Paris Branded"/>
    <s v=""/>
    <n v="5"/>
    <n v="1"/>
    <n v="2.2875000000000001"/>
    <n v="2.2875000000000001"/>
    <n v="4"/>
    <n v="0.25"/>
    <n v="1"/>
    <n v="0"/>
    <n v="0"/>
    <n v="0"/>
    <n v="2.2875000000000001"/>
    <n v="-2.2875000000000001"/>
    <n v="-1"/>
    <n v="0"/>
    <s v="NA"/>
    <n v="0"/>
    <x v="368"/>
    <n v="0"/>
    <n v="2.0587500000000003"/>
    <n v="-2.401875"/>
    <n v="0.22874999999999979"/>
    <n v="0.11437499999999989"/>
  </r>
  <r>
    <x v="2"/>
    <s v="nice flights"/>
    <s v="Broad"/>
    <s v="Air France Brand &amp; French Destinations"/>
    <s v="Nice"/>
    <s v=""/>
    <n v="5"/>
    <n v="1"/>
    <n v="3.4"/>
    <n v="3.4"/>
    <n v="17"/>
    <n v="5.8823529411764698E-2"/>
    <n v="1.1705882352941199"/>
    <n v="0"/>
    <n v="0"/>
    <n v="0"/>
    <n v="3.4"/>
    <n v="-3.4"/>
    <n v="-1"/>
    <n v="0"/>
    <s v="NA"/>
    <n v="0"/>
    <x v="368"/>
    <n v="0"/>
    <n v="3.06"/>
    <n v="-3.57"/>
    <n v="0.33999999999999986"/>
    <n v="0.16999999999999993"/>
  </r>
  <r>
    <x v="2"/>
    <s v="nice flight"/>
    <s v="Broad"/>
    <s v="Air France Brand &amp; French Destinations"/>
    <s v="Nice"/>
    <s v=""/>
    <n v="5"/>
    <n v="4"/>
    <n v="3.5125000000000002"/>
    <n v="0.87812500000000004"/>
    <n v="86"/>
    <n v="4.6511627906976702E-2"/>
    <n v="1.05"/>
    <n v="0"/>
    <n v="0"/>
    <n v="0"/>
    <n v="3.5125000000000002"/>
    <n v="-3.5125000000000002"/>
    <n v="-1"/>
    <n v="0"/>
    <s v="NA"/>
    <n v="0"/>
    <x v="368"/>
    <n v="0"/>
    <n v="3.1612500000000003"/>
    <n v="-3.6881250000000003"/>
    <n v="0.35124999999999984"/>
    <n v="0.17562500000000014"/>
  </r>
  <r>
    <x v="2"/>
    <s v="airfrance to paris"/>
    <s v="Broad"/>
    <s v="Air France Brand &amp; French Destinations"/>
    <s v="Paris Branded"/>
    <s v=""/>
    <n v="5"/>
    <n v="4"/>
    <n v="4.5250000000000004"/>
    <n v="1.1312500000000001"/>
    <n v="30"/>
    <n v="0.133333333333333"/>
    <n v="1.13333333333333"/>
    <n v="0"/>
    <n v="0"/>
    <n v="0"/>
    <n v="4.5250000000000004"/>
    <n v="-4.5250000000000004"/>
    <n v="-1"/>
    <n v="0"/>
    <s v="NA"/>
    <n v="0"/>
    <x v="368"/>
    <n v="0"/>
    <n v="4.0725000000000007"/>
    <n v="-4.7512500000000006"/>
    <n v="0.45249999999999968"/>
    <n v="0.22625000000000028"/>
  </r>
  <r>
    <x v="2"/>
    <s v="bordeaux airlines"/>
    <s v="Broad"/>
    <s v="Air France Brand &amp; French Destinations"/>
    <s v="Bordeaux"/>
    <s v=""/>
    <n v="5"/>
    <n v="1"/>
    <n v="4.5374999999999996"/>
    <n v="4.5374999999999996"/>
    <n v="12"/>
    <n v="8.3333333333333301E-2"/>
    <n v="1"/>
    <n v="0"/>
    <n v="0"/>
    <n v="0"/>
    <n v="4.5374999999999996"/>
    <n v="-4.5374999999999996"/>
    <n v="-1"/>
    <n v="0"/>
    <s v="NA"/>
    <n v="0"/>
    <x v="368"/>
    <n v="0"/>
    <n v="4.0837500000000002"/>
    <n v="-4.7643750000000002"/>
    <n v="0.45374999999999943"/>
    <n v="0.2268750000000006"/>
  </r>
  <r>
    <x v="2"/>
    <s v="air france flight to paris"/>
    <s v="Broad"/>
    <s v="Air France Brand &amp; French Destinations"/>
    <s v="Paris Branded"/>
    <s v=""/>
    <n v="5"/>
    <n v="4"/>
    <n v="4.6749999999999998"/>
    <n v="1.16875"/>
    <n v="7"/>
    <n v="0.57142857142857106"/>
    <n v="1.28571428571429"/>
    <n v="0"/>
    <n v="0"/>
    <n v="0"/>
    <n v="4.6749999999999998"/>
    <n v="-4.6749999999999998"/>
    <n v="-1"/>
    <n v="0"/>
    <s v="NA"/>
    <n v="0"/>
    <x v="368"/>
    <n v="0"/>
    <n v="4.2074999999999996"/>
    <n v="-4.9087500000000004"/>
    <n v="0.46750000000000025"/>
    <n v="0.23375000000000057"/>
  </r>
  <r>
    <x v="2"/>
    <s v="flights to bordeaux"/>
    <s v="Broad"/>
    <s v="Air France Brand &amp; French Destinations"/>
    <s v="Bordeaux"/>
    <s v=""/>
    <n v="5"/>
    <n v="2"/>
    <n v="5.2750000000000004"/>
    <n v="2.6375000000000002"/>
    <n v="12"/>
    <n v="0.16666666666666699"/>
    <n v="1.43333333333333"/>
    <n v="0"/>
    <n v="0"/>
    <n v="0"/>
    <n v="5.2750000000000004"/>
    <n v="-5.2750000000000004"/>
    <n v="-1"/>
    <n v="0"/>
    <s v="NA"/>
    <n v="0"/>
    <x v="368"/>
    <n v="0"/>
    <n v="4.7475000000000005"/>
    <n v="-5.5387500000000003"/>
    <n v="0.52749999999999986"/>
    <n v="0.26374999999999993"/>
  </r>
  <r>
    <x v="2"/>
    <s v="airfrance tickets"/>
    <s v="Broad"/>
    <s v="Air France Brand &amp; French Destinations"/>
    <s v="Air France Brand"/>
    <s v=""/>
    <n v="5"/>
    <n v="8"/>
    <n v="5.8250000000000002"/>
    <n v="0.72812500000000002"/>
    <n v="34"/>
    <n v="0.23529411764705899"/>
    <n v="1"/>
    <n v="0"/>
    <n v="0"/>
    <n v="0"/>
    <n v="5.8250000000000002"/>
    <n v="-5.8250000000000002"/>
    <n v="-1"/>
    <n v="0"/>
    <s v="NA"/>
    <n v="0"/>
    <x v="368"/>
    <n v="0"/>
    <n v="5.2425000000000006"/>
    <n v="-6.1162500000000009"/>
    <n v="0.58249999999999957"/>
    <n v="0.29125000000000068"/>
  </r>
  <r>
    <x v="2"/>
    <s v="air france flights to paris"/>
    <s v="Broad"/>
    <s v="Air France Brand &amp; French Destinations"/>
    <s v="Paris Branded"/>
    <s v=""/>
    <n v="5"/>
    <n v="4"/>
    <n v="7.125"/>
    <n v="1.78125"/>
    <n v="7"/>
    <n v="0.57142857142857106"/>
    <n v="1"/>
    <n v="0"/>
    <n v="0"/>
    <n v="0"/>
    <n v="7.125"/>
    <n v="-7.125"/>
    <n v="-1"/>
    <n v="0"/>
    <s v="NA"/>
    <n v="0"/>
    <x v="368"/>
    <n v="0"/>
    <n v="6.4125000000000005"/>
    <n v="-7.4812500000000002"/>
    <n v="0.71249999999999947"/>
    <n v="0.35625000000000018"/>
  </r>
  <r>
    <x v="2"/>
    <s v="travel to nice"/>
    <s v="Broad"/>
    <s v="Air France Brand &amp; French Destinations"/>
    <s v="Nice"/>
    <s v=""/>
    <n v="5"/>
    <n v="4"/>
    <n v="7.55"/>
    <n v="1.8875"/>
    <n v="56"/>
    <n v="7.1428571428571397E-2"/>
    <n v="1.40357142857143"/>
    <n v="0"/>
    <n v="0"/>
    <n v="0"/>
    <n v="7.55"/>
    <n v="-7.55"/>
    <n v="-1"/>
    <n v="0"/>
    <s v="NA"/>
    <n v="0"/>
    <x v="368"/>
    <n v="0"/>
    <n v="6.7949999999999999"/>
    <n v="-7.9275000000000002"/>
    <n v="0.75499999999999989"/>
    <n v="0.37750000000000039"/>
  </r>
  <r>
    <x v="2"/>
    <s v="nice travel"/>
    <s v="Broad"/>
    <s v="Air France Brand &amp; French Destinations"/>
    <s v="Nice"/>
    <s v=""/>
    <n v="5"/>
    <n v="3"/>
    <n v="7.7749999875000011"/>
    <n v="2.5916666625000002"/>
    <n v="96"/>
    <n v="3.125E-2"/>
    <n v="1.3270833333333301"/>
    <n v="0"/>
    <n v="0"/>
    <n v="0"/>
    <n v="7.7749999875000011"/>
    <n v="-7.7749999875000011"/>
    <n v="-1"/>
    <n v="0"/>
    <s v="NA"/>
    <n v="0"/>
    <x v="368"/>
    <n v="0"/>
    <n v="6.9974999887500013"/>
    <n v="-8.1637499868750023"/>
    <n v="0.77749999874999975"/>
    <n v="0.38874999937500121"/>
  </r>
  <r>
    <x v="2"/>
    <s v="paris flight deal"/>
    <s v="Broad"/>
    <s v="Air France Brand &amp; French Destinations"/>
    <s v="Paris"/>
    <s v=""/>
    <n v="5"/>
    <n v="5"/>
    <n v="9.1"/>
    <n v="1.82"/>
    <n v="17"/>
    <n v="0.29411764705882404"/>
    <n v="2.4117647058823501"/>
    <n v="0"/>
    <n v="0"/>
    <n v="0"/>
    <n v="9.1"/>
    <n v="-9.1"/>
    <n v="-1"/>
    <n v="0"/>
    <s v="NA"/>
    <n v="0"/>
    <x v="368"/>
    <n v="0"/>
    <n v="8.19"/>
    <n v="-9.5549999999999997"/>
    <n v="0.91000000000000014"/>
    <n v="0.45500000000000007"/>
  </r>
  <r>
    <x v="2"/>
    <s v="nice cheap ticket"/>
    <s v="Broad"/>
    <s v="Air France Global Campaign"/>
    <s v="Nice"/>
    <s v="Position 1- 3"/>
    <n v="5"/>
    <n v="5"/>
    <n v="9.1125000000000007"/>
    <n v="1.8225"/>
    <n v="79"/>
    <n v="6.3291139240506306E-2"/>
    <n v="1.77848101265823"/>
    <n v="0"/>
    <n v="0"/>
    <n v="0"/>
    <n v="9.1125000000000007"/>
    <n v="-9.1125000000000007"/>
    <n v="-1"/>
    <n v="0"/>
    <s v="NA"/>
    <n v="0"/>
    <x v="368"/>
    <n v="0"/>
    <n v="8.2012500000000017"/>
    <n v="-9.568125000000002"/>
    <n v="0.91124999999999901"/>
    <n v="0.45562500000000128"/>
  </r>
  <r>
    <x v="2"/>
    <s v="budget travel france"/>
    <s v="Broad"/>
    <s v="Air France Brand &amp; French Destinations"/>
    <s v="France"/>
    <s v=""/>
    <n v="5"/>
    <n v="4"/>
    <n v="9.2624999999999993"/>
    <n v="2.3156249999999998"/>
    <n v="101"/>
    <n v="3.9603960396039598E-2"/>
    <n v="1.3178217821782201"/>
    <n v="0"/>
    <n v="0"/>
    <n v="0"/>
    <n v="9.2624999999999993"/>
    <n v="-9.2624999999999993"/>
    <n v="-1"/>
    <n v="0"/>
    <s v="NA"/>
    <n v="0"/>
    <x v="368"/>
    <n v="0"/>
    <n v="8.3362499999999997"/>
    <n v="-9.7256249999999991"/>
    <n v="0.92624999999999957"/>
    <n v="0.46312499999999979"/>
  </r>
  <r>
    <x v="2"/>
    <s v="paris france airport"/>
    <s v="Broad"/>
    <s v="Air France Brand &amp; French Destinations"/>
    <s v="Paris"/>
    <s v=""/>
    <n v="5"/>
    <n v="4"/>
    <n v="9.4375"/>
    <n v="2.359375"/>
    <n v="344"/>
    <n v="1.16279069767442E-2"/>
    <n v="1.5328488372093001"/>
    <n v="0"/>
    <n v="0"/>
    <n v="0"/>
    <n v="9.4375"/>
    <n v="-9.4375"/>
    <n v="-1"/>
    <n v="0"/>
    <s v="NA"/>
    <n v="0"/>
    <x v="368"/>
    <n v="0"/>
    <n v="8.4937500000000004"/>
    <n v="-9.9093750000000007"/>
    <n v="0.94374999999999964"/>
    <n v="0.47187500000000071"/>
  </r>
  <r>
    <x v="2"/>
    <s v="trip in france"/>
    <s v="Broad"/>
    <s v="Air France Brand &amp; French Destinations"/>
    <s v="France"/>
    <s v=""/>
    <n v="5"/>
    <n v="3"/>
    <n v="9.5374999874999986"/>
    <n v="3.1791666624999997"/>
    <n v="52"/>
    <n v="5.7692307692307702E-2"/>
    <n v="1.3"/>
    <n v="0"/>
    <n v="0"/>
    <n v="0"/>
    <n v="9.5374999874999986"/>
    <n v="-9.5374999874999986"/>
    <n v="-1"/>
    <n v="0"/>
    <s v="NA"/>
    <n v="0"/>
    <x v="368"/>
    <n v="0"/>
    <n v="8.5837499887499984"/>
    <n v="-10.014374986875"/>
    <n v="0.95374999875000022"/>
    <n v="0.476874999375001"/>
  </r>
  <r>
    <x v="2"/>
    <s v="france holidays"/>
    <s v="Broad"/>
    <s v="Air France Brand &amp; French Destinations"/>
    <s v="France"/>
    <s v=""/>
    <n v="5"/>
    <n v="4"/>
    <n v="10.025"/>
    <n v="2.5062500000000001"/>
    <n v="469"/>
    <n v="8.5287846481876314E-3"/>
    <n v="1.2379530916844399"/>
    <n v="0"/>
    <n v="0"/>
    <n v="0"/>
    <n v="10.025"/>
    <n v="-10.025"/>
    <n v="-1"/>
    <n v="0"/>
    <s v="NA"/>
    <n v="0"/>
    <x v="368"/>
    <n v="0"/>
    <n v="9.0225000000000009"/>
    <n v="-10.526250000000001"/>
    <n v="1.0024999999999995"/>
    <n v="0.50125000000000064"/>
  </r>
  <r>
    <x v="2"/>
    <s v="france airport"/>
    <s v="Broad"/>
    <s v="Air France Brand &amp; French Destinations"/>
    <s v="France"/>
    <s v=""/>
    <n v="5"/>
    <n v="6"/>
    <n v="11.599999950000001"/>
    <n v="1.933333325"/>
    <n v="306"/>
    <n v="1.9607843137254898E-2"/>
    <n v="1.2369281045751599"/>
    <n v="0"/>
    <n v="0"/>
    <n v="0"/>
    <n v="11.599999950000001"/>
    <n v="-11.599999950000001"/>
    <n v="-1"/>
    <n v="0"/>
    <s v="NA"/>
    <n v="0"/>
    <x v="368"/>
    <n v="0"/>
    <n v="10.439999955000001"/>
    <n v="-12.179999947500001"/>
    <n v="1.1599999949999997"/>
    <n v="0.57999999749999986"/>
  </r>
  <r>
    <x v="2"/>
    <s v="flights to nice"/>
    <s v="Broad"/>
    <s v="Air France Brand &amp; French Destinations"/>
    <s v="Nice"/>
    <s v=""/>
    <n v="5"/>
    <n v="11"/>
    <n v="12.174999924999998"/>
    <n v="1.1068181749999999"/>
    <n v="115"/>
    <n v="9.5652173913043495E-2"/>
    <n v="1.07565217391304"/>
    <n v="0"/>
    <n v="0"/>
    <n v="0"/>
    <n v="12.174999924999998"/>
    <n v="-12.174999924999998"/>
    <n v="-1"/>
    <n v="0"/>
    <s v="NA"/>
    <n v="0"/>
    <x v="368"/>
    <n v="0"/>
    <n v="10.957499932499999"/>
    <n v="-12.783749921249999"/>
    <n v="1.2174999924999987"/>
    <n v="0.60874999625000115"/>
  </r>
  <r>
    <x v="2"/>
    <s v="air france deal"/>
    <s v="Broad"/>
    <s v="Air France Brand &amp; French Destinations"/>
    <s v="Air France Brand"/>
    <s v=""/>
    <n v="5"/>
    <n v="6"/>
    <n v="12.637499999999999"/>
    <n v="2.1062500000000002"/>
    <n v="61"/>
    <n v="9.8360655737704902E-2"/>
    <n v="2.30819672131148"/>
    <n v="0"/>
    <n v="0"/>
    <n v="0"/>
    <n v="12.637499999999999"/>
    <n v="-12.637499999999999"/>
    <n v="-1"/>
    <n v="0"/>
    <s v="NA"/>
    <n v="0"/>
    <x v="368"/>
    <n v="0"/>
    <n v="11.373749999999999"/>
    <n v="-13.269375"/>
    <n v="1.2637499999999999"/>
    <n v="0.63187500000000085"/>
  </r>
  <r>
    <x v="2"/>
    <s v="paris travel information"/>
    <s v="Broad"/>
    <s v="Air France Brand &amp; French Destinations"/>
    <s v="Paris"/>
    <s v=""/>
    <n v="5"/>
    <n v="5"/>
    <n v="13.262499999999999"/>
    <n v="2.6524999999999999"/>
    <n v="164"/>
    <n v="3.0487804878048797E-2"/>
    <n v="1.19390243902439"/>
    <n v="0"/>
    <n v="0"/>
    <n v="0"/>
    <n v="13.262499999999999"/>
    <n v="-13.262499999999999"/>
    <n v="-1"/>
    <n v="0"/>
    <s v="NA"/>
    <n v="0"/>
    <x v="368"/>
    <n v="0"/>
    <n v="11.936249999999999"/>
    <n v="-13.925625"/>
    <n v="1.3262499999999999"/>
    <n v="0.66312500000000085"/>
  </r>
  <r>
    <x v="2"/>
    <s v="south france travel"/>
    <s v="Broad"/>
    <s v="Air France Brand &amp; French Destinations"/>
    <s v="France"/>
    <s v=""/>
    <n v="5"/>
    <n v="6"/>
    <n v="19.512499949999999"/>
    <n v="3.2520833249999996"/>
    <n v="156"/>
    <n v="3.8461538461538498E-2"/>
    <n v="1.33012820512821"/>
    <n v="0"/>
    <n v="0"/>
    <n v="0"/>
    <n v="19.512499949999999"/>
    <n v="-19.512499949999999"/>
    <n v="-1"/>
    <n v="0"/>
    <s v="NA"/>
    <n v="0"/>
    <x v="368"/>
    <n v="0"/>
    <n v="17.561249955000001"/>
    <n v="-20.488124947500001"/>
    <n v="1.9512499949999977"/>
    <n v="0.97562499750000242"/>
  </r>
  <r>
    <x v="2"/>
    <s v="orlando to paris"/>
    <s v="Broad"/>
    <s v="Air France Brand &amp; French Destinations"/>
    <s v="Paris"/>
    <s v=""/>
    <n v="5"/>
    <n v="8"/>
    <n v="23.25"/>
    <n v="2.90625"/>
    <n v="261"/>
    <n v="3.0651340996168602E-2"/>
    <n v="1.31034482758621"/>
    <n v="0"/>
    <n v="0"/>
    <n v="0"/>
    <n v="23.25"/>
    <n v="-23.25"/>
    <n v="-1"/>
    <n v="0"/>
    <s v="NA"/>
    <n v="0"/>
    <x v="368"/>
    <n v="0"/>
    <n v="20.925000000000001"/>
    <n v="-24.412500000000001"/>
    <n v="2.3249999999999993"/>
    <n v="1.1625000000000014"/>
  </r>
  <r>
    <x v="2"/>
    <s v="marseille airfare"/>
    <s v="Broad"/>
    <s v="Air France Global Campaign"/>
    <s v="Marseille"/>
    <s v="Position 1- 3"/>
    <n v="5"/>
    <n v="17"/>
    <n v="24.674999987500001"/>
    <n v="1.4514705875"/>
    <n v="1232"/>
    <n v="1.37987012987013E-2"/>
    <n v="1.20316558441558"/>
    <n v="0"/>
    <n v="0"/>
    <n v="0"/>
    <n v="24.674999987500001"/>
    <n v="-24.674999987500001"/>
    <n v="-1"/>
    <n v="0"/>
    <s v="NA"/>
    <n v="0"/>
    <x v="368"/>
    <n v="0"/>
    <n v="22.207499988750001"/>
    <n v="-25.908749986875002"/>
    <n v="2.4674999987500001"/>
    <n v="1.2337499993750001"/>
  </r>
  <r>
    <x v="2"/>
    <s v="airfrance airline"/>
    <s v="Broad"/>
    <s v="Air France Brand &amp; French Destinations"/>
    <s v="Air France Brand"/>
    <s v=""/>
    <n v="5"/>
    <n v="27"/>
    <n v="24.78749985"/>
    <n v="0.91805554999999994"/>
    <n v="142"/>
    <n v="0.19014084507042298"/>
    <n v="1.05"/>
    <n v="0"/>
    <n v="0"/>
    <n v="0"/>
    <n v="24.78749985"/>
    <n v="-24.78749985"/>
    <n v="-1"/>
    <n v="0"/>
    <s v="NA"/>
    <n v="0"/>
    <x v="368"/>
    <n v="0"/>
    <n v="22.308749864999999"/>
    <n v="-26.0268748425"/>
    <n v="2.4787499850000003"/>
    <n v="1.2393749925000002"/>
  </r>
  <r>
    <x v="2"/>
    <s v="airfrance airlines"/>
    <s v="Broad"/>
    <s v="Air France Brand &amp; French Destinations"/>
    <s v="Air France Brand"/>
    <s v=""/>
    <n v="5"/>
    <n v="33"/>
    <n v="26.149999837500001"/>
    <n v="0.79242423750000002"/>
    <n v="258"/>
    <n v="0.127906976744186"/>
    <n v="1.02984496124031"/>
    <n v="0"/>
    <n v="0"/>
    <n v="0"/>
    <n v="26.149999837500001"/>
    <n v="-26.149999837500001"/>
    <n v="-1"/>
    <n v="0"/>
    <s v="NA"/>
    <n v="0"/>
    <x v="368"/>
    <n v="0"/>
    <n v="23.534999853750001"/>
    <n v="-27.457499829375003"/>
    <n v="2.6149999837499998"/>
    <n v="1.3074999918750017"/>
  </r>
  <r>
    <x v="2"/>
    <s v="air france website"/>
    <s v="Broad"/>
    <s v="Air France Brand &amp; French Destinations"/>
    <s v="Air France Website"/>
    <s v=""/>
    <n v="5"/>
    <n v="38"/>
    <n v="26.374999625000001"/>
    <n v="0.69407893750000005"/>
    <n v="138"/>
    <n v="0.27536231884057999"/>
    <n v="1.04565217391304"/>
    <n v="0"/>
    <n v="0"/>
    <n v="0"/>
    <n v="26.374999625000001"/>
    <n v="-26.374999625000001"/>
    <n v="-1"/>
    <n v="0"/>
    <s v="NA"/>
    <n v="0"/>
    <x v="368"/>
    <n v="0"/>
    <n v="23.737499662500003"/>
    <n v="-27.693749606250002"/>
    <n v="2.637499962499998"/>
    <n v="1.3187499812500008"/>
  </r>
  <r>
    <x v="2"/>
    <s v="france plane ticket"/>
    <s v="Broad"/>
    <s v="Air France Brand &amp; French Destinations"/>
    <s v="France"/>
    <s v=""/>
    <n v="5"/>
    <n v="12"/>
    <n v="29.524999950000002"/>
    <n v="2.4604166625000001"/>
    <n v="91"/>
    <n v="0.13186813186813201"/>
    <n v="1.89340659340659"/>
    <n v="0"/>
    <n v="0"/>
    <n v="0"/>
    <n v="29.524999950000002"/>
    <n v="-29.524999950000002"/>
    <n v="-1"/>
    <n v="0"/>
    <s v="NA"/>
    <n v="0"/>
    <x v="368"/>
    <n v="0"/>
    <n v="26.572499955000001"/>
    <n v="-31.001249947500003"/>
    <n v="2.9524999950000002"/>
    <n v="1.4762499975000019"/>
  </r>
  <r>
    <x v="2"/>
    <s v="newark to paris"/>
    <s v="Broad"/>
    <s v="Air France Brand &amp; French Destinations"/>
    <s v="Paris"/>
    <s v=""/>
    <n v="5"/>
    <n v="19"/>
    <n v="32.824999924999993"/>
    <n v="1.7276315749999998"/>
    <n v="173"/>
    <n v="0.109826589595376"/>
    <n v="1.6086705202312099"/>
    <n v="0"/>
    <n v="0"/>
    <n v="0"/>
    <n v="32.824999924999993"/>
    <n v="-32.824999924999993"/>
    <n v="-1"/>
    <n v="0"/>
    <s v="NA"/>
    <n v="0"/>
    <x v="368"/>
    <n v="0"/>
    <n v="29.542499932499993"/>
    <n v="-34.466249921249997"/>
    <n v="3.2824999925"/>
    <n v="1.6412499962500036"/>
  </r>
  <r>
    <x v="2"/>
    <s v="france airports"/>
    <s v="Broad"/>
    <s v="Air France Brand &amp; French Destinations"/>
    <s v="France"/>
    <s v=""/>
    <n v="5"/>
    <n v="30"/>
    <n v="33.75"/>
    <n v="1.125"/>
    <n v="1099"/>
    <n v="2.7297543221110099E-2"/>
    <n v="1.0395814376706101"/>
    <n v="0"/>
    <n v="0"/>
    <n v="0"/>
    <n v="33.75"/>
    <n v="-33.75"/>
    <n v="-1"/>
    <n v="0"/>
    <s v="NA"/>
    <n v="0"/>
    <x v="368"/>
    <n v="0"/>
    <n v="30.375"/>
    <n v="-35.4375"/>
    <n v="3.375"/>
    <n v="1.6875"/>
  </r>
  <r>
    <x v="2"/>
    <s v="new york to paris flight"/>
    <s v="Broad"/>
    <s v="Air France Brand &amp; French Destinations"/>
    <s v="Paris"/>
    <s v=""/>
    <n v="5"/>
    <n v="15"/>
    <n v="39.4374999375"/>
    <n v="2.6291666624999999"/>
    <n v="109"/>
    <n v="0.13761467889908299"/>
    <n v="1.0458715596330299"/>
    <n v="0"/>
    <n v="0"/>
    <n v="0"/>
    <n v="39.4374999375"/>
    <n v="-39.4374999375"/>
    <n v="-1"/>
    <n v="0"/>
    <s v="NA"/>
    <n v="0"/>
    <x v="368"/>
    <n v="0"/>
    <n v="35.493749943750004"/>
    <n v="-41.409374934375002"/>
    <n v="3.9437499937499965"/>
    <n v="1.9718749968750018"/>
  </r>
  <r>
    <x v="2"/>
    <s v="paris airport"/>
    <s v="Broad"/>
    <s v="Air France Brand &amp; French Destinations"/>
    <s v="Paris"/>
    <s v=""/>
    <n v="5"/>
    <n v="21"/>
    <n v="47.799999974999999"/>
    <n v="2.2761904749999999"/>
    <n v="3180"/>
    <n v="6.6037735849056598E-3"/>
    <n v="1.1944654088050299"/>
    <n v="0"/>
    <n v="0"/>
    <n v="0"/>
    <n v="47.799999974999999"/>
    <n v="-47.799999974999999"/>
    <n v="-1"/>
    <n v="0"/>
    <s v="NA"/>
    <n v="0"/>
    <x v="368"/>
    <n v="0"/>
    <n v="43.019999977499999"/>
    <n v="-50.189999973749998"/>
    <n v="4.7799999974999992"/>
    <n v="2.3899999987499996"/>
  </r>
  <r>
    <x v="2"/>
    <s v="paris plane ticket"/>
    <s v="Broad"/>
    <s v="Air France Global Campaign"/>
    <s v="Paris"/>
    <s v="Position 1- 3"/>
    <n v="5"/>
    <n v="27"/>
    <n v="49.999999950000003"/>
    <n v="1.8518518500000001"/>
    <n v="288"/>
    <n v="9.375E-2"/>
    <n v="2.6256944444444401"/>
    <n v="0"/>
    <n v="0"/>
    <n v="0"/>
    <n v="49.999999950000003"/>
    <n v="-49.999999950000003"/>
    <n v="-1"/>
    <n v="0"/>
    <s v="NA"/>
    <n v="0"/>
    <x v="368"/>
    <n v="0"/>
    <n v="44.999999955000007"/>
    <n v="-52.499999947500008"/>
    <n v="4.999999994999996"/>
    <n v="2.4999999975000051"/>
  </r>
  <r>
    <x v="2"/>
    <s v="paris france tourism"/>
    <s v="Broad"/>
    <s v="Air France Brand &amp; French Destinations"/>
    <s v="Paris"/>
    <s v=""/>
    <n v="5"/>
    <n v="28"/>
    <n v="50.774999799999996"/>
    <n v="1.8133928499999998"/>
    <n v="1074"/>
    <n v="2.6070763500931099E-2"/>
    <n v="1.5418063314711401"/>
    <n v="0"/>
    <n v="0"/>
    <n v="0"/>
    <n v="50.774999799999996"/>
    <n v="-50.774999799999996"/>
    <n v="-1"/>
    <n v="0"/>
    <s v="NA"/>
    <n v="0"/>
    <x v="368"/>
    <n v="0"/>
    <n v="45.697499819999997"/>
    <n v="-53.313749789999996"/>
    <n v="5.0774999799999989"/>
    <n v="2.5387499899999995"/>
  </r>
  <r>
    <x v="2"/>
    <s v="lyon cheap flights"/>
    <s v="Broad"/>
    <s v="Air France Global Campaign"/>
    <s v="Lyon"/>
    <s v="Position 1- 3"/>
    <n v="5"/>
    <n v="32"/>
    <n v="54.774999999999999"/>
    <n v="1.71171875"/>
    <n v="3529"/>
    <n v="9.0677245678662498E-3"/>
    <n v="1.20456219892321"/>
    <n v="0"/>
    <n v="0"/>
    <n v="0"/>
    <n v="54.774999999999999"/>
    <n v="-54.774999999999999"/>
    <n v="-1"/>
    <n v="0"/>
    <s v="NA"/>
    <n v="0"/>
    <x v="368"/>
    <n v="0"/>
    <n v="49.297499999999999"/>
    <n v="-57.513750000000002"/>
    <n v="5.4774999999999991"/>
    <n v="2.7387500000000031"/>
  </r>
  <r>
    <x v="2"/>
    <s v="paris airports"/>
    <s v="Broad"/>
    <s v="Air France Brand &amp; French Destinations"/>
    <s v="Paris"/>
    <s v=""/>
    <n v="5"/>
    <n v="20"/>
    <n v="54.8"/>
    <n v="2.74"/>
    <n v="986"/>
    <n v="2.0283975659229202E-2"/>
    <n v="1.0841784989858001"/>
    <n v="0"/>
    <n v="0"/>
    <n v="0"/>
    <n v="54.8"/>
    <n v="-54.8"/>
    <n v="-1"/>
    <n v="0"/>
    <s v="NA"/>
    <n v="0"/>
    <x v="368"/>
    <n v="0"/>
    <n v="49.32"/>
    <n v="-57.54"/>
    <n v="5.4799999999999969"/>
    <n v="2.740000000000002"/>
  </r>
  <r>
    <x v="2"/>
    <s v="air france to paris"/>
    <s v="Broad"/>
    <s v="Air France Brand &amp; French Destinations"/>
    <s v="Paris Branded"/>
    <s v=""/>
    <n v="5"/>
    <n v="43"/>
    <n v="63.987499662500007"/>
    <n v="1.4880813875000001"/>
    <n v="272"/>
    <n v="0.158088235294118"/>
    <n v="1.0823529411764701"/>
    <n v="0"/>
    <n v="0"/>
    <n v="0"/>
    <n v="63.987499662500007"/>
    <n v="-63.987499662500007"/>
    <n v="-1"/>
    <n v="0"/>
    <s v="NA"/>
    <n v="0"/>
    <x v="368"/>
    <n v="0"/>
    <n v="57.588749696250005"/>
    <n v="-67.186874645625011"/>
    <n v="6.3987499662500014"/>
    <n v="3.1993749831250042"/>
  </r>
  <r>
    <x v="2"/>
    <s v="france cheap ticket"/>
    <s v="Broad"/>
    <s v="Air France Brand &amp; French Destinations"/>
    <s v="France"/>
    <s v=""/>
    <n v="5"/>
    <n v="21"/>
    <n v="65.699999925"/>
    <n v="3.1285714250000001"/>
    <n v="176"/>
    <n v="0.11931818181818199"/>
    <n v="1.5755681818181799"/>
    <n v="0"/>
    <n v="0"/>
    <n v="0"/>
    <n v="65.699999925"/>
    <n v="-65.699999925"/>
    <n v="-1"/>
    <n v="0"/>
    <s v="NA"/>
    <n v="0"/>
    <x v="368"/>
    <n v="0"/>
    <n v="59.129999932499999"/>
    <n v="-68.984999921250008"/>
    <n v="6.5699999925000014"/>
    <n v="3.2849999962500078"/>
  </r>
  <r>
    <x v="2"/>
    <s v="france fare"/>
    <s v="Broad"/>
    <s v="Air France Brand &amp; French Destinations"/>
    <s v="France"/>
    <s v=""/>
    <n v="5"/>
    <n v="27"/>
    <n v="66.087499725000001"/>
    <n v="2.4476851750000002"/>
    <n v="301"/>
    <n v="8.9700996677740896E-2"/>
    <n v="1.3830564784053201"/>
    <n v="0"/>
    <n v="0"/>
    <n v="0"/>
    <n v="66.087499725000001"/>
    <n v="-66.087499725000001"/>
    <n v="-1"/>
    <n v="0"/>
    <s v="NA"/>
    <n v="0"/>
    <x v="368"/>
    <n v="0"/>
    <n v="59.478749752500001"/>
    <n v="-69.391874711249997"/>
    <n v="6.6087499725000001"/>
    <n v="3.3043749862499965"/>
  </r>
  <r>
    <x v="2"/>
    <s v="paris travel deal"/>
    <s v="Broad"/>
    <s v="Air France Brand &amp; French Destinations"/>
    <s v="Paris"/>
    <s v=""/>
    <n v="5"/>
    <n v="23"/>
    <n v="81.537499812500002"/>
    <n v="3.5451086875"/>
    <n v="126"/>
    <n v="0.182539682539683"/>
    <n v="2.0730158730158701"/>
    <n v="0"/>
    <n v="0"/>
    <n v="0"/>
    <n v="81.537499812500002"/>
    <n v="-81.537499812500002"/>
    <n v="-1"/>
    <n v="0"/>
    <s v="NA"/>
    <n v="0"/>
    <x v="368"/>
    <n v="0"/>
    <n v="73.38374983125"/>
    <n v="-85.614374803125003"/>
    <n v="8.1537499812500016"/>
    <n v="4.0768749906250008"/>
  </r>
  <r>
    <x v="2"/>
    <s v="france ticket"/>
    <s v="Broad"/>
    <s v="Air France Brand &amp; French Destinations"/>
    <s v="France"/>
    <s v=""/>
    <n v="5"/>
    <n v="30"/>
    <n v="84.525000000000006"/>
    <n v="2.8174999999999999"/>
    <n v="573"/>
    <n v="5.2356020942408404E-2"/>
    <n v="1.5610820244328101"/>
    <n v="0"/>
    <n v="0"/>
    <n v="0"/>
    <n v="84.525000000000006"/>
    <n v="-84.525000000000006"/>
    <n v="-1"/>
    <n v="0"/>
    <s v="NA"/>
    <n v="0"/>
    <x v="368"/>
    <n v="0"/>
    <n v="76.072500000000005"/>
    <n v="-88.751250000000013"/>
    <n v="8.4525000000000006"/>
    <n v="4.2262500000000074"/>
  </r>
  <r>
    <x v="2"/>
    <s v="bordeaux travel"/>
    <s v="Broad"/>
    <s v="Air France Global Campaign"/>
    <s v="Bordeaux"/>
    <s v="Position 1- 3"/>
    <n v="5"/>
    <n v="29"/>
    <n v="91.849999875000009"/>
    <n v="3.1672413750000001"/>
    <n v="7494"/>
    <n v="3.8697624766479799E-3"/>
    <n v="1.56455831331732"/>
    <n v="0"/>
    <n v="0"/>
    <n v="0"/>
    <n v="91.849999875000009"/>
    <n v="-91.849999875000009"/>
    <n v="-1"/>
    <n v="0"/>
    <s v="NA"/>
    <n v="0"/>
    <x v="368"/>
    <n v="0"/>
    <n v="82.664999887500016"/>
    <n v="-96.442499868750019"/>
    <n v="9.1849999874999924"/>
    <n v="4.5924999937500104"/>
  </r>
  <r>
    <x v="2"/>
    <s v="france plane tickets"/>
    <s v="Broad"/>
    <s v="Air France Brand &amp; French Destinations"/>
    <s v="France"/>
    <s v=""/>
    <n v="5"/>
    <n v="31"/>
    <n v="95.862499700000001"/>
    <n v="3.0923387"/>
    <n v="323"/>
    <n v="9.5975232198142399E-2"/>
    <n v="2.8325077399380798"/>
    <n v="0"/>
    <n v="0"/>
    <n v="0"/>
    <n v="95.862499700000001"/>
    <n v="-95.862499700000001"/>
    <n v="-1"/>
    <n v="0"/>
    <s v="NA"/>
    <n v="0"/>
    <x v="368"/>
    <n v="0"/>
    <n v="86.276249730000004"/>
    <n v="-100.65562468500001"/>
    <n v="9.5862499699999972"/>
    <n v="4.7931249850000057"/>
  </r>
  <r>
    <x v="2"/>
    <s v="france cheap flight"/>
    <s v="Broad"/>
    <s v="Air France Brand &amp; French Destinations"/>
    <s v="France"/>
    <s v=""/>
    <n v="5"/>
    <n v="36"/>
    <n v="103.1374998"/>
    <n v="2.86493055"/>
    <n v="226"/>
    <n v="0.15929203539823"/>
    <n v="1.2858407079645999"/>
    <n v="0"/>
    <n v="0"/>
    <n v="0"/>
    <n v="103.1374998"/>
    <n v="-103.1374998"/>
    <n v="-1"/>
    <n v="0"/>
    <s v="NA"/>
    <n v="0"/>
    <x v="368"/>
    <n v="0"/>
    <n v="92.823749820000003"/>
    <n v="-108.29437479000001"/>
    <n v="10.313749979999997"/>
    <n v="5.1568749900000057"/>
  </r>
  <r>
    <x v="2"/>
    <s v="paris cheap flight"/>
    <s v="Broad"/>
    <s v="Air France Global Campaign"/>
    <s v="Paris"/>
    <s v="Position 1- 3"/>
    <n v="5"/>
    <n v="95"/>
    <n v="122.36249968750001"/>
    <n v="1.2880263125"/>
    <n v="2426"/>
    <n v="3.9159109645507E-2"/>
    <n v="2.7434872217642199"/>
    <n v="0"/>
    <n v="0"/>
    <n v="0"/>
    <n v="122.36249968750001"/>
    <n v="-122.36249968750001"/>
    <n v="-1"/>
    <n v="0"/>
    <s v="NA"/>
    <n v="0"/>
    <x v="368"/>
    <n v="0"/>
    <n v="110.12624971875"/>
    <n v="-128.48062467187501"/>
    <n v="12.236249968750002"/>
    <n v="6.118124984375001"/>
  </r>
  <r>
    <x v="2"/>
    <s v="ticket to france"/>
    <s v="Broad"/>
    <s v="Air France Brand &amp; French Destinations"/>
    <s v="France"/>
    <s v=""/>
    <n v="5"/>
    <n v="40"/>
    <n v="126.7375"/>
    <n v="3.1684375"/>
    <n v="411"/>
    <n v="9.7323600973236002E-2"/>
    <n v="1.8250608272506099"/>
    <n v="0"/>
    <n v="0"/>
    <n v="0"/>
    <n v="126.7375"/>
    <n v="-126.7375"/>
    <n v="-1"/>
    <n v="0"/>
    <s v="NA"/>
    <n v="0"/>
    <x v="368"/>
    <n v="0"/>
    <n v="114.06375"/>
    <n v="-133.074375"/>
    <n v="12.673749999999998"/>
    <n v="6.3368750000000063"/>
  </r>
  <r>
    <x v="2"/>
    <s v="trip to france"/>
    <s v="Broad"/>
    <s v="Air France Brand &amp; French Destinations"/>
    <s v="France"/>
    <s v=""/>
    <n v="5"/>
    <n v="51"/>
    <n v="134.34999997499997"/>
    <n v="2.6343137249999997"/>
    <n v="1018"/>
    <n v="5.0098231827111997E-2"/>
    <n v="1.5094302554027501"/>
    <n v="0"/>
    <n v="0"/>
    <n v="0"/>
    <n v="134.34999997499997"/>
    <n v="-134.34999997499997"/>
    <n v="-1"/>
    <n v="0"/>
    <s v="NA"/>
    <n v="0"/>
    <x v="368"/>
    <n v="0"/>
    <n v="120.91499997749997"/>
    <n v="-141.06749997374999"/>
    <n v="13.4349999975"/>
    <n v="6.7174999987500144"/>
  </r>
  <r>
    <x v="2"/>
    <s v="france airline"/>
    <s v="Broad"/>
    <s v="Air France Brand &amp; French Destinations"/>
    <s v="France"/>
    <s v=""/>
    <n v="5"/>
    <n v="60"/>
    <n v="141.27499950000001"/>
    <n v="2.3545833250000001"/>
    <n v="1247"/>
    <n v="4.8115477145148404E-2"/>
    <n v="1.2670408981555701"/>
    <n v="0"/>
    <n v="0"/>
    <n v="0"/>
    <n v="141.27499950000001"/>
    <n v="-141.27499950000001"/>
    <n v="-1"/>
    <n v="0"/>
    <s v="NA"/>
    <n v="0"/>
    <x v="368"/>
    <n v="0"/>
    <n v="127.14749955000001"/>
    <n v="-148.33874947500001"/>
    <n v="14.127499950000001"/>
    <n v="7.0637499750000075"/>
  </r>
  <r>
    <x v="2"/>
    <s v="france fares"/>
    <s v="Broad"/>
    <s v="Air France Brand &amp; French Destinations"/>
    <s v="France"/>
    <s v=""/>
    <n v="5"/>
    <n v="60"/>
    <n v="154.63749974999996"/>
    <n v="2.5772916624999995"/>
    <n v="446"/>
    <n v="0.134529147982063"/>
    <n v="1.4172645739910299"/>
    <n v="0"/>
    <n v="0"/>
    <n v="0"/>
    <n v="154.63749974999996"/>
    <n v="-154.63749974999996"/>
    <n v="-1"/>
    <n v="0"/>
    <s v="NA"/>
    <n v="0"/>
    <x v="368"/>
    <n v="0"/>
    <n v="139.17374977499998"/>
    <n v="-162.36937473749995"/>
    <n v="15.463749974999985"/>
    <n v="7.7318749874999924"/>
  </r>
  <r>
    <x v="2"/>
    <s v="france trip"/>
    <s v="Broad"/>
    <s v="Air France Brand &amp; French Destinations"/>
    <s v="France"/>
    <s v=""/>
    <n v="5"/>
    <n v="54"/>
    <n v="156.67499992500001"/>
    <n v="2.9013888875"/>
    <n v="952"/>
    <n v="5.67226890756303E-2"/>
    <n v="1.64590336134454"/>
    <n v="0"/>
    <n v="0"/>
    <n v="0"/>
    <n v="156.67499992500001"/>
    <n v="-156.67499992500001"/>
    <n v="-1"/>
    <n v="0"/>
    <s v="NA"/>
    <n v="0"/>
    <x v="368"/>
    <n v="0"/>
    <n v="141.00749993250002"/>
    <n v="-164.50874992125003"/>
    <n v="15.667499992499984"/>
    <n v="7.8337499962500203"/>
  </r>
  <r>
    <x v="2"/>
    <s v="air france deals"/>
    <s v="Broad"/>
    <s v="Air France Brand &amp; French Destinations"/>
    <s v="Air France Brand"/>
    <s v=""/>
    <n v="5"/>
    <n v="61"/>
    <n v="168.87499936250001"/>
    <n v="2.7684426124999999"/>
    <n v="415"/>
    <n v="0.14698795180722901"/>
    <n v="1.78602409638554"/>
    <n v="0"/>
    <n v="0"/>
    <n v="0"/>
    <n v="168.87499936250001"/>
    <n v="-168.87499936250001"/>
    <n v="-1"/>
    <n v="0"/>
    <s v="NA"/>
    <n v="0"/>
    <x v="368"/>
    <n v="0"/>
    <n v="151.98749942625"/>
    <n v="-177.31874933062502"/>
    <n v="16.887499936250009"/>
    <n v="8.4437499681250188"/>
  </r>
  <r>
    <x v="2"/>
    <s v="france airfares"/>
    <s v="Broad"/>
    <s v="Air France Brand &amp; French Destinations"/>
    <s v="France"/>
    <s v=""/>
    <n v="5"/>
    <n v="63"/>
    <n v="171.83749983750002"/>
    <n v="2.7275793625000002"/>
    <n v="440"/>
    <n v="0.14318181818181799"/>
    <n v="1.36840909090909"/>
    <n v="0"/>
    <n v="0"/>
    <n v="0"/>
    <n v="171.83749983750002"/>
    <n v="-171.83749983750002"/>
    <n v="-1"/>
    <n v="0"/>
    <s v="NA"/>
    <n v="0"/>
    <x v="368"/>
    <n v="0"/>
    <n v="154.65374985375001"/>
    <n v="-180.42937482937504"/>
    <n v="17.183749983750005"/>
    <n v="8.5918749918750166"/>
  </r>
  <r>
    <x v="2"/>
    <s v="trips to france"/>
    <s v="Broad"/>
    <s v="Air France Brand &amp; French Destinations"/>
    <s v="France"/>
    <s v=""/>
    <n v="5"/>
    <n v="62"/>
    <n v="208.39999937499999"/>
    <n v="3.3612903125"/>
    <n v="954"/>
    <n v="6.4989517819706494E-2"/>
    <n v="3.02253668763103"/>
    <n v="0"/>
    <n v="0"/>
    <n v="0"/>
    <n v="208.39999937499999"/>
    <n v="-208.39999937499999"/>
    <n v="-1"/>
    <n v="0"/>
    <s v="NA"/>
    <n v="0"/>
    <x v="368"/>
    <n v="0"/>
    <n v="187.55999943750001"/>
    <n v="-218.81999934375"/>
    <n v="20.839999937499982"/>
    <n v="10.419999968750005"/>
  </r>
  <r>
    <x v="2"/>
    <s v="france flight"/>
    <s v="Broad"/>
    <s v="Air France Brand &amp; French Destinations"/>
    <s v="France"/>
    <s v=""/>
    <n v="5"/>
    <n v="73"/>
    <n v="213.78749978750002"/>
    <n v="2.9285958875000002"/>
    <n v="1291"/>
    <n v="5.6545313710302095E-2"/>
    <n v="1.4147947327653001"/>
    <n v="0"/>
    <n v="0"/>
    <n v="0"/>
    <n v="213.78749978750002"/>
    <n v="-213.78749978750002"/>
    <n v="-1"/>
    <n v="0"/>
    <s v="NA"/>
    <n v="0"/>
    <x v="368"/>
    <n v="0"/>
    <n v="192.40874980875003"/>
    <n v="-224.47687477687504"/>
    <n v="21.378749978749994"/>
    <n v="10.689374989375011"/>
  </r>
  <r>
    <x v="2"/>
    <s v="fly to france"/>
    <s v="Broad"/>
    <s v="Air France Brand &amp; French Destinations"/>
    <s v="France"/>
    <s v=""/>
    <n v="5"/>
    <n v="92"/>
    <n v="214.08749945"/>
    <n v="2.3270380374999999"/>
    <n v="873"/>
    <n v="0.10538373424971401"/>
    <n v="1.2888888888888901"/>
    <n v="0"/>
    <n v="0"/>
    <n v="0"/>
    <n v="214.08749945"/>
    <n v="-214.08749945"/>
    <n v="-1"/>
    <n v="0"/>
    <s v="NA"/>
    <n v="0"/>
    <x v="368"/>
    <n v="0"/>
    <n v="192.67874950500001"/>
    <n v="-224.7918744225"/>
    <n v="21.408749944999983"/>
    <n v="10.704374972500005"/>
  </r>
  <r>
    <x v="2"/>
    <s v="visit paris"/>
    <s v="Broad"/>
    <s v="Air France Brand &amp; French Destinations"/>
    <s v="Paris"/>
    <s v=""/>
    <n v="5"/>
    <n v="66"/>
    <n v="217.32499965"/>
    <n v="3.292803025"/>
    <n v="1800"/>
    <n v="3.6666666666666702E-2"/>
    <n v="1.1001666666666701"/>
    <n v="0"/>
    <n v="0"/>
    <n v="0"/>
    <n v="217.32499965"/>
    <n v="-217.32499965"/>
    <n v="-1"/>
    <n v="0"/>
    <s v="NA"/>
    <n v="0"/>
    <x v="368"/>
    <n v="0"/>
    <n v="195.59249968500001"/>
    <n v="-228.19124963250002"/>
    <n v="21.732499964999988"/>
    <n v="10.866249982500022"/>
  </r>
  <r>
    <x v="2"/>
    <s v="france tickets"/>
    <s v="Broad"/>
    <s v="Air France Brand &amp; French Destinations"/>
    <s v="France"/>
    <s v=""/>
    <n v="5"/>
    <n v="96"/>
    <n v="283.72500000000002"/>
    <n v="2.9554687500000001"/>
    <n v="1580"/>
    <n v="6.0759493670886094E-2"/>
    <n v="1.7450000000000001"/>
    <n v="0"/>
    <n v="0"/>
    <n v="0"/>
    <n v="283.72500000000002"/>
    <n v="-283.72500000000002"/>
    <n v="-1"/>
    <n v="0"/>
    <s v="NA"/>
    <n v="0"/>
    <x v="368"/>
    <n v="0"/>
    <n v="255.35250000000002"/>
    <n v="-297.91125000000005"/>
    <n v="28.372500000000002"/>
    <n v="14.18625000000003"/>
  </r>
  <r>
    <x v="2"/>
    <s v="paris ticket"/>
    <s v="Broad"/>
    <s v="Air France Global Campaign"/>
    <s v="Paris"/>
    <s v="Position 1- 3"/>
    <n v="5"/>
    <n v="161"/>
    <n v="361.84999952499999"/>
    <n v="2.2475155249999998"/>
    <n v="6987"/>
    <n v="2.30427937598397E-2"/>
    <n v="1.93619579218549"/>
    <n v="0"/>
    <n v="0"/>
    <n v="0"/>
    <n v="361.84999952499999"/>
    <n v="-361.84999952499999"/>
    <n v="-1"/>
    <n v="0"/>
    <s v="NA"/>
    <n v="0"/>
    <x v="368"/>
    <n v="0"/>
    <n v="325.66499957249999"/>
    <n v="-379.94249950124998"/>
    <n v="36.184999952499993"/>
    <n v="18.092499976249997"/>
  </r>
  <r>
    <x v="2"/>
    <s v="paris fare"/>
    <s v="Broad"/>
    <s v="Air France Brand &amp; French Destinations"/>
    <s v="Paris"/>
    <s v=""/>
    <n v="5"/>
    <n v="147"/>
    <n v="372.83749833749999"/>
    <n v="2.5363095124999999"/>
    <n v="1386"/>
    <n v="0.10606060606060601"/>
    <n v="1.46688311688312"/>
    <n v="0"/>
    <n v="0"/>
    <n v="0"/>
    <n v="372.83749833749999"/>
    <n v="-372.83749833749999"/>
    <n v="-1"/>
    <n v="0"/>
    <s v="NA"/>
    <n v="0"/>
    <x v="368"/>
    <n v="0"/>
    <n v="335.55374850375"/>
    <n v="-391.47937325437499"/>
    <n v="37.283749833749994"/>
    <n v="18.641874916874997"/>
  </r>
  <r>
    <x v="2"/>
    <s v="paris trip"/>
    <s v="Broad"/>
    <s v="Air France Brand &amp; French Destinations"/>
    <s v="Paris"/>
    <s v=""/>
    <n v="5"/>
    <n v="122"/>
    <n v="418.06249959999997"/>
    <n v="3.4267417999999998"/>
    <n v="1783"/>
    <n v="6.8424004486819998E-2"/>
    <n v="1.5858104318564199"/>
    <n v="0"/>
    <n v="0"/>
    <n v="0"/>
    <n v="418.06249959999997"/>
    <n v="-418.06249959999997"/>
    <n v="-1"/>
    <n v="0"/>
    <s v="NA"/>
    <n v="0"/>
    <x v="368"/>
    <n v="0"/>
    <n v="376.25624963999996"/>
    <n v="-438.96562458"/>
    <n v="41.806249960000002"/>
    <n v="20.90312498000003"/>
  </r>
  <r>
    <x v="2"/>
    <s v="travel in paris"/>
    <s v="Broad"/>
    <s v="Air France Brand &amp; French Destinations"/>
    <s v="Paris"/>
    <s v=""/>
    <n v="5"/>
    <n v="128"/>
    <n v="429.13749919999998"/>
    <n v="3.3526367124999998"/>
    <n v="3870"/>
    <n v="3.30749354005168E-2"/>
    <n v="1.67330749354005"/>
    <n v="0"/>
    <n v="0"/>
    <n v="0"/>
    <n v="429.13749919999998"/>
    <n v="-429.13749919999998"/>
    <n v="-1"/>
    <n v="0"/>
    <s v="NA"/>
    <n v="0"/>
    <x v="368"/>
    <n v="0"/>
    <n v="386.22374927999999"/>
    <n v="-450.59437415999997"/>
    <n v="42.913749919999987"/>
    <n v="21.456874959999993"/>
  </r>
  <r>
    <x v="2"/>
    <s v="paris france travel"/>
    <s v="Broad"/>
    <s v="Air France Brand &amp; French Destinations"/>
    <s v="Paris"/>
    <s v=""/>
    <n v="5"/>
    <n v="141"/>
    <n v="470.63749860000001"/>
    <n v="3.3378546"/>
    <n v="2442"/>
    <n v="5.7739557739557697E-2"/>
    <n v="1.66437346437346"/>
    <n v="0"/>
    <n v="0"/>
    <n v="0"/>
    <n v="470.63749860000001"/>
    <n v="-470.63749860000001"/>
    <n v="-1"/>
    <n v="0"/>
    <s v="NA"/>
    <n v="0"/>
    <x v="368"/>
    <n v="0"/>
    <n v="423.57374874000004"/>
    <n v="-494.16937353000003"/>
    <n v="47.063749859999973"/>
    <n v="23.531874930000015"/>
  </r>
  <r>
    <x v="2"/>
    <s v="france airfare"/>
    <s v="Broad"/>
    <s v="Air France Brand &amp; French Destinations"/>
    <s v="France"/>
    <s v=""/>
    <n v="5"/>
    <n v="197"/>
    <n v="522.13749754999992"/>
    <n v="2.6504441499999998"/>
    <n v="1524"/>
    <n v="0.12926509186351701"/>
    <n v="1.49730971128609"/>
    <n v="0"/>
    <n v="0"/>
    <n v="0"/>
    <n v="522.13749754999992"/>
    <n v="-522.13749754999992"/>
    <n v="-1"/>
    <n v="0"/>
    <s v="NA"/>
    <n v="0"/>
    <x v="368"/>
    <n v="0"/>
    <n v="469.92374779499994"/>
    <n v="-548.24437242749991"/>
    <n v="52.213749754999981"/>
    <n v="26.10687487749999"/>
  </r>
  <r>
    <x v="2"/>
    <s v="trips to paris"/>
    <s v="Broad"/>
    <s v="Air France Brand &amp; French Destinations"/>
    <s v="Paris"/>
    <s v=""/>
    <n v="5"/>
    <n v="175"/>
    <n v="586.57499906250007"/>
    <n v="3.3518571375000001"/>
    <n v="1501"/>
    <n v="0.11658894070619599"/>
    <n v="2.4085942704863399"/>
    <n v="0"/>
    <n v="0"/>
    <n v="0"/>
    <n v="586.57499906250007"/>
    <n v="-586.57499906250007"/>
    <n v="-1"/>
    <n v="0"/>
    <s v="NA"/>
    <n v="0"/>
    <x v="368"/>
    <n v="0"/>
    <n v="527.91749915625007"/>
    <n v="-615.90374901562507"/>
    <n v="58.657499906249996"/>
    <n v="29.328749953124998"/>
  </r>
  <r>
    <x v="2"/>
    <s v="france cheap tickets"/>
    <s v="Broad"/>
    <s v="Air France Brand &amp; French Destinations"/>
    <s v="France"/>
    <s v=""/>
    <n v="5"/>
    <n v="184"/>
    <n v="629.26249929999994"/>
    <n v="3.4199048875"/>
    <n v="1334"/>
    <n v="0.13793103448275901"/>
    <n v="1.5428035982009001"/>
    <n v="0"/>
    <n v="0"/>
    <n v="0"/>
    <n v="629.26249929999994"/>
    <n v="-629.26249929999994"/>
    <n v="-1"/>
    <n v="0"/>
    <s v="NA"/>
    <n v="0"/>
    <x v="368"/>
    <n v="0"/>
    <n v="566.33624937000002"/>
    <n v="-660.72562426499996"/>
    <n v="62.926249929999926"/>
    <n v="31.46312496500002"/>
  </r>
  <r>
    <x v="2"/>
    <s v="flight to paris"/>
    <s v="Broad"/>
    <s v="Air France Brand &amp; French Destinations"/>
    <s v="Paris"/>
    <s v=""/>
    <n v="5"/>
    <n v="264"/>
    <n v="669.74999850000006"/>
    <n v="2.5369318125000002"/>
    <n v="2400"/>
    <n v="0.11"/>
    <n v="1.40295833333333"/>
    <n v="0"/>
    <n v="0"/>
    <n v="0"/>
    <n v="669.74999850000006"/>
    <n v="-669.74999850000006"/>
    <n v="-1"/>
    <n v="0"/>
    <s v="NA"/>
    <n v="0"/>
    <x v="368"/>
    <n v="0"/>
    <n v="602.77499865000004"/>
    <n v="-703.23749842500013"/>
    <n v="66.974999850000017"/>
    <n v="33.487499925000066"/>
  </r>
  <r>
    <x v="2"/>
    <s v="travel to france"/>
    <s v="Broad"/>
    <s v="Air France Brand &amp; French Destinations"/>
    <s v="France"/>
    <s v=""/>
    <n v="5"/>
    <n v="240"/>
    <n v="745.83749999999998"/>
    <n v="3.1076562499999998"/>
    <n v="4274"/>
    <n v="5.6153486195601302E-2"/>
    <n v="2.1582592419279401"/>
    <n v="0"/>
    <n v="0"/>
    <n v="0"/>
    <n v="745.83749999999998"/>
    <n v="-745.83749999999998"/>
    <n v="-1"/>
    <n v="0"/>
    <s v="NA"/>
    <n v="0"/>
    <x v="368"/>
    <n v="0"/>
    <n v="671.25374999999997"/>
    <n v="-783.12937499999998"/>
    <n v="74.583750000000009"/>
    <n v="37.291875000000005"/>
  </r>
  <r>
    <x v="2"/>
    <s v="trip to paris"/>
    <s v="Broad"/>
    <s v="Air France Brand &amp; French Destinations"/>
    <s v="Paris"/>
    <s v=""/>
    <n v="5"/>
    <n v="215"/>
    <n v="760.23749793749994"/>
    <n v="3.5359883624999999"/>
    <n v="2132"/>
    <n v="0.10084427767354599"/>
    <n v="1.5051125703564701"/>
    <n v="0"/>
    <n v="0"/>
    <n v="0"/>
    <n v="760.23749793749994"/>
    <n v="-760.23749793749994"/>
    <n v="-1"/>
    <n v="0"/>
    <s v="NA"/>
    <n v="0"/>
    <x v="368"/>
    <n v="0"/>
    <n v="684.21374814374997"/>
    <n v="-798.24937283437498"/>
    <n v="76.023749793749971"/>
    <n v="38.011874896875042"/>
  </r>
  <r>
    <x v="2"/>
    <s v="french airlines"/>
    <s v="Broad"/>
    <s v="Air France Brand &amp; French Destinations"/>
    <s v="Air France Brand"/>
    <s v=""/>
    <n v="5"/>
    <n v="330"/>
    <n v="989.53749675000006"/>
    <n v="2.9985984750000001"/>
    <n v="8498"/>
    <n v="3.8832666509767001E-2"/>
    <n v="1.43656154389268"/>
    <n v="0"/>
    <n v="0"/>
    <n v="0"/>
    <n v="989.53749675000006"/>
    <n v="-989.53749675000006"/>
    <n v="-1"/>
    <n v="0"/>
    <s v="NA"/>
    <n v="0"/>
    <x v="368"/>
    <n v="0"/>
    <n v="890.58374707500002"/>
    <n v="-1039.0143715875001"/>
    <n v="98.95374967500004"/>
    <n v="49.476874837500077"/>
  </r>
  <r>
    <x v="2"/>
    <s v="france flights"/>
    <s v="Broad"/>
    <s v="Air France Brand &amp; French Destinations"/>
    <s v="France"/>
    <s v=""/>
    <n v="5"/>
    <n v="351"/>
    <n v="1310.3624971124998"/>
    <n v="3.7332264874999996"/>
    <n v="3087"/>
    <n v="0.113702623906706"/>
    <n v="1.6457402008422399"/>
    <n v="0"/>
    <n v="0"/>
    <n v="0"/>
    <n v="1310.3624971124998"/>
    <n v="-1310.3624971124998"/>
    <n v="-1"/>
    <n v="0"/>
    <s v="NA"/>
    <n v="0"/>
    <x v="368"/>
    <n v="0"/>
    <n v="1179.3262474012499"/>
    <n v="-1375.8806219681248"/>
    <n v="131.03624971124987"/>
    <n v="65.518124855625047"/>
  </r>
  <r>
    <x v="4"/>
    <s v="paris air flights"/>
    <s v="Broad"/>
    <s v="Geo Targeted Seattle"/>
    <s v="Seattle to Paris Sale"/>
    <s v="Position 2-5 Bid Strategy"/>
    <n v="5"/>
    <n v="1"/>
    <n v="1.125"/>
    <n v="1.125"/>
    <n v="7"/>
    <n v="0.14285714285714302"/>
    <n v="1"/>
    <n v="0"/>
    <n v="0"/>
    <n v="0"/>
    <n v="1.125"/>
    <n v="-1.125"/>
    <n v="-1"/>
    <n v="0"/>
    <s v="NA"/>
    <n v="0"/>
    <x v="368"/>
    <n v="0"/>
    <n v="1.0125"/>
    <n v="-1.1812500000000001"/>
    <n v="0.11250000000000004"/>
    <n v="5.6250000000000133E-2"/>
  </r>
  <r>
    <x v="4"/>
    <s v="paris flight specials"/>
    <s v="Broad"/>
    <s v="Geo Targeted Seattle"/>
    <s v="Seattle to Paris Sale"/>
    <s v="Position 2-5 Bid Strategy"/>
    <n v="5"/>
    <n v="1"/>
    <n v="1.3625"/>
    <n v="1.3625"/>
    <n v="5"/>
    <n v="0.2"/>
    <n v="1.4"/>
    <n v="0"/>
    <n v="0"/>
    <n v="0"/>
    <n v="1.3625"/>
    <n v="-1.3625"/>
    <n v="-1"/>
    <n v="0"/>
    <s v="NA"/>
    <n v="0"/>
    <x v="368"/>
    <n v="0"/>
    <n v="1.2262500000000001"/>
    <n v="-1.430625"/>
    <n v="0.13624999999999998"/>
    <n v="6.8124999999999991E-2"/>
  </r>
  <r>
    <x v="4"/>
    <s v="paris flight deals"/>
    <s v="Broad"/>
    <s v="Geo Targeted Seattle"/>
    <s v="Seattle to Paris Sale"/>
    <s v="Position 2-5 Bid Strategy"/>
    <n v="5"/>
    <n v="1"/>
    <n v="1.375"/>
    <n v="1.375"/>
    <n v="12"/>
    <n v="8.3333333333333301E-2"/>
    <n v="2.4158333333333299"/>
    <n v="0"/>
    <n v="0"/>
    <n v="0"/>
    <n v="1.375"/>
    <n v="-1.375"/>
    <n v="-1"/>
    <n v="0"/>
    <s v="NA"/>
    <n v="0"/>
    <x v="368"/>
    <n v="0"/>
    <n v="1.2375"/>
    <n v="-1.4437500000000001"/>
    <n v="0.13749999999999996"/>
    <n v="6.8750000000000089E-2"/>
  </r>
  <r>
    <x v="4"/>
    <s v="paris airplane tickets"/>
    <s v="Broad"/>
    <s v="Geo Targeted Seattle"/>
    <s v="Seattle to Paris Sale"/>
    <s v="Position 2-5 Bid Strategy"/>
    <n v="5"/>
    <n v="1"/>
    <n v="2.0499999999999998"/>
    <n v="2.0499999999999998"/>
    <n v="5"/>
    <n v="0.2"/>
    <n v="1.6"/>
    <n v="0"/>
    <n v="0"/>
    <n v="0"/>
    <n v="2.0499999999999998"/>
    <n v="-2.0499999999999998"/>
    <n v="-1"/>
    <n v="0"/>
    <s v="NA"/>
    <n v="0"/>
    <x v="368"/>
    <n v="0"/>
    <n v="1.845"/>
    <n v="-2.1524999999999999"/>
    <n v="0.20499999999999985"/>
    <n v="0.10250000000000004"/>
  </r>
  <r>
    <x v="4"/>
    <s v="paris cheap fare"/>
    <s v="Broad"/>
    <s v="Geo Targeted Seattle"/>
    <s v="Seattle to Paris Sale"/>
    <s v="Position 2-5 Bid Strategy"/>
    <n v="5"/>
    <n v="1"/>
    <n v="2.1749999999999998"/>
    <n v="2.1749999999999998"/>
    <n v="7"/>
    <n v="0.14285714285714302"/>
    <n v="2.28571428571429"/>
    <n v="0"/>
    <n v="0"/>
    <n v="0"/>
    <n v="2.1749999999999998"/>
    <n v="-2.1749999999999998"/>
    <n v="-1"/>
    <n v="0"/>
    <s v="NA"/>
    <n v="0"/>
    <x v="368"/>
    <n v="0"/>
    <n v="1.9574999999999998"/>
    <n v="-2.2837499999999999"/>
    <n v="0.21750000000000003"/>
    <n v="0.10875000000000012"/>
  </r>
  <r>
    <x v="4"/>
    <s v="paris cheap air tickets"/>
    <s v="Broad"/>
    <s v="Geo Targeted Seattle"/>
    <s v="Seattle to Paris Sale"/>
    <s v="Position 2-5 Bid Strategy"/>
    <n v="5"/>
    <n v="1"/>
    <n v="2.5499999999999998"/>
    <n v="2.5499999999999998"/>
    <n v="1"/>
    <n v="1"/>
    <n v="1"/>
    <n v="0"/>
    <n v="0"/>
    <n v="0"/>
    <n v="2.5499999999999998"/>
    <n v="-2.5499999999999998"/>
    <n v="-1"/>
    <n v="0"/>
    <s v="NA"/>
    <n v="0"/>
    <x v="368"/>
    <n v="0"/>
    <n v="2.2949999999999999"/>
    <n v="-2.6774999999999998"/>
    <n v="0.25499999999999989"/>
    <n v="0.12749999999999995"/>
  </r>
  <r>
    <x v="4"/>
    <s v="paris cheap fares"/>
    <s v="Broad"/>
    <s v="Geo Targeted Seattle"/>
    <s v="Seattle to Paris Sale"/>
    <s v="Position 2-5 Bid Strategy"/>
    <n v="5"/>
    <n v="1"/>
    <n v="2.8624999999999998"/>
    <n v="2.8624999999999998"/>
    <n v="12"/>
    <n v="8.3333333333333301E-2"/>
    <n v="1.25"/>
    <n v="0"/>
    <n v="0"/>
    <n v="0"/>
    <n v="2.8624999999999998"/>
    <n v="-2.8624999999999998"/>
    <n v="-1"/>
    <n v="0"/>
    <s v="NA"/>
    <n v="0"/>
    <x v="368"/>
    <n v="0"/>
    <n v="2.5762499999999999"/>
    <n v="-3.0056249999999998"/>
    <n v="0.28624999999999989"/>
    <n v="0.14312499999999995"/>
  </r>
  <r>
    <x v="4"/>
    <s v="paris cheap air flights"/>
    <s v="Broad"/>
    <s v="Geo Targeted Seattle"/>
    <s v="Seattle to Paris Sale"/>
    <s v="Position 2-5 Bid Strategy"/>
    <n v="5"/>
    <n v="1"/>
    <n v="3.3250000000000002"/>
    <n v="3.3250000000000002"/>
    <n v="1"/>
    <n v="1"/>
    <n v="1"/>
    <n v="0"/>
    <n v="0"/>
    <n v="0"/>
    <n v="3.3250000000000002"/>
    <n v="-3.3250000000000002"/>
    <n v="-1"/>
    <n v="0"/>
    <s v="NA"/>
    <n v="0"/>
    <x v="368"/>
    <n v="0"/>
    <n v="2.9925000000000002"/>
    <n v="-3.4912500000000004"/>
    <n v="0.33250000000000002"/>
    <n v="0.16625000000000023"/>
  </r>
  <r>
    <x v="4"/>
    <s v="air france ticket rome"/>
    <s v="Broad"/>
    <s v="Western Europe Destinations"/>
    <s v="Rome Branded"/>
    <s v="Position 5-10 Bid Strategy"/>
    <n v="5"/>
    <n v="1"/>
    <n v="4.4000000000000004"/>
    <n v="4.4000000000000004"/>
    <n v="6"/>
    <n v="0.16666666666666699"/>
    <n v="1.3333333333333299"/>
    <n v="0"/>
    <n v="0"/>
    <n v="0"/>
    <n v="4.4000000000000004"/>
    <n v="-4.4000000000000004"/>
    <n v="-1"/>
    <n v="0"/>
    <s v="NA"/>
    <n v="0"/>
    <x v="368"/>
    <n v="0"/>
    <n v="3.9600000000000004"/>
    <n v="-4.620000000000001"/>
    <n v="0.43999999999999995"/>
    <n v="0.22000000000000064"/>
  </r>
  <r>
    <x v="4"/>
    <s v="paris air fares"/>
    <s v="Broad"/>
    <s v="Geo Targeted Seattle"/>
    <s v="Seattle to Paris Sale"/>
    <s v="Position 2-5 Bid Strategy"/>
    <n v="5"/>
    <n v="3"/>
    <n v="5.7624999749999999"/>
    <n v="1.920833325"/>
    <n v="10"/>
    <n v="0.3"/>
    <n v="1.3"/>
    <n v="0"/>
    <n v="0"/>
    <n v="0"/>
    <n v="5.7624999749999999"/>
    <n v="-5.7624999749999999"/>
    <n v="-1"/>
    <n v="0"/>
    <s v="NA"/>
    <n v="0"/>
    <x v="368"/>
    <n v="0"/>
    <n v="5.1862499775000002"/>
    <n v="-6.0506249737499997"/>
    <n v="0.57624999749999972"/>
    <n v="0.28812499874999986"/>
  </r>
  <r>
    <x v="4"/>
    <s v="paris cheap ticket"/>
    <s v="Broad"/>
    <s v="Geo Targeted Seattle"/>
    <s v="Seattle to Paris Sale"/>
    <s v="Position 2-5 Bid Strategy"/>
    <n v="5"/>
    <n v="2"/>
    <n v="5.8125"/>
    <n v="2.90625"/>
    <n v="24"/>
    <n v="8.3333333333333301E-2"/>
    <n v="1.875"/>
    <n v="0"/>
    <n v="0"/>
    <n v="0"/>
    <n v="5.8125"/>
    <n v="-5.8125"/>
    <n v="-1"/>
    <n v="0"/>
    <s v="NA"/>
    <n v="0"/>
    <x v="368"/>
    <n v="0"/>
    <n v="5.2312500000000002"/>
    <n v="-6.1031250000000004"/>
    <n v="0.58124999999999982"/>
    <n v="0.29062500000000036"/>
  </r>
  <r>
    <x v="4"/>
    <s v="paris air flight"/>
    <s v="Broad"/>
    <s v="Geo Targeted Seattle"/>
    <s v="Seattle to Paris Sale"/>
    <s v="Position 2-5 Bid Strategy"/>
    <n v="5"/>
    <n v="3"/>
    <n v="6.4374999749999997"/>
    <n v="2.1458333249999999"/>
    <n v="21"/>
    <n v="0.14285714285714302"/>
    <n v="1.5714285714285701"/>
    <n v="0"/>
    <n v="0"/>
    <n v="0"/>
    <n v="6.4374999749999997"/>
    <n v="-6.4374999749999997"/>
    <n v="-1"/>
    <n v="0"/>
    <s v="NA"/>
    <n v="0"/>
    <x v="368"/>
    <n v="0"/>
    <n v="5.7937499775000001"/>
    <n v="-6.75937497375"/>
    <n v="0.64374999749999962"/>
    <n v="0.32187499875000025"/>
  </r>
  <r>
    <x v="4"/>
    <s v="paris cheap airlines"/>
    <s v="Broad"/>
    <s v="Geo Targeted Seattle"/>
    <s v="Seattle to Paris Sale"/>
    <s v="Position 2-5 Bid Strategy"/>
    <n v="5"/>
    <n v="3"/>
    <n v="8.5875000000000004"/>
    <n v="2.8624999999999998"/>
    <n v="7"/>
    <n v="0.42857142857142899"/>
    <n v="1.28571428571429"/>
    <n v="0"/>
    <n v="0"/>
    <n v="0"/>
    <n v="8.5875000000000004"/>
    <n v="-8.5875000000000004"/>
    <n v="-1"/>
    <n v="0"/>
    <s v="NA"/>
    <n v="0"/>
    <x v="368"/>
    <n v="0"/>
    <n v="7.7287500000000007"/>
    <n v="-9.0168750000000006"/>
    <n v="0.85874999999999968"/>
    <n v="0.42937500000000028"/>
  </r>
  <r>
    <x v="4"/>
    <s v="paris cheap airline"/>
    <s v="Broad"/>
    <s v="Geo Targeted Seattle"/>
    <s v="Seattle to Paris Sale"/>
    <s v="Position 2-5 Bid Strategy"/>
    <n v="5"/>
    <n v="4"/>
    <n v="11.7125"/>
    <n v="2.9281250000000001"/>
    <n v="13"/>
    <n v="0.30769230769230799"/>
    <n v="2"/>
    <n v="0"/>
    <n v="0"/>
    <n v="0"/>
    <n v="11.7125"/>
    <n v="-11.7125"/>
    <n v="-1"/>
    <n v="0"/>
    <s v="NA"/>
    <n v="0"/>
    <x v="368"/>
    <n v="0"/>
    <n v="10.54125"/>
    <n v="-12.298125000000001"/>
    <n v="1.1712500000000006"/>
    <n v="0.58562500000000028"/>
  </r>
  <r>
    <x v="4"/>
    <s v="paris airport"/>
    <s v="Broad"/>
    <s v="Geo Targeted Seattle"/>
    <s v="Seattle to Paris Sale"/>
    <s v="Position 2-5 Bid Strategy"/>
    <n v="5"/>
    <n v="6"/>
    <n v="14.48749995"/>
    <n v="2.4145833250000002"/>
    <n v="310"/>
    <n v="1.9354838709677399E-2"/>
    <n v="1.28603225806452"/>
    <n v="0"/>
    <n v="0"/>
    <n v="0"/>
    <n v="14.48749995"/>
    <n v="-14.48749995"/>
    <n v="-1"/>
    <n v="0"/>
    <s v="NA"/>
    <n v="0"/>
    <x v="368"/>
    <n v="0"/>
    <n v="13.038749955"/>
    <n v="-15.2118749475"/>
    <n v="1.448749995"/>
    <n v="0.72437499750000001"/>
  </r>
  <r>
    <x v="4"/>
    <s v="paris plane tickets"/>
    <s v="Broad"/>
    <s v="Geo Targeted Seattle"/>
    <s v="Seattle to Paris Sale"/>
    <s v="Position 2-5 Bid Strategy"/>
    <n v="5"/>
    <n v="7"/>
    <n v="14.875"/>
    <n v="2.125"/>
    <n v="49"/>
    <n v="0.14285714285714302"/>
    <n v="1.9383673469387801"/>
    <n v="0"/>
    <n v="0"/>
    <n v="0"/>
    <n v="14.875"/>
    <n v="-14.875"/>
    <n v="-1"/>
    <n v="0"/>
    <s v="NA"/>
    <n v="0"/>
    <x v="368"/>
    <n v="0"/>
    <n v="13.387500000000001"/>
    <n v="-15.61875"/>
    <n v="1.4874999999999989"/>
    <n v="0.74375000000000036"/>
  </r>
  <r>
    <x v="4"/>
    <s v="paris airfares"/>
    <s v="Broad"/>
    <s v="Geo Targeted Seattle"/>
    <s v="Seattle to Paris Sale"/>
    <s v="Position 2-5 Bid Strategy"/>
    <n v="5"/>
    <n v="9"/>
    <n v="15.062499900000001"/>
    <n v="1.6736111"/>
    <n v="62"/>
    <n v="0.14516129032258099"/>
    <n v="1.75741935483871"/>
    <n v="0"/>
    <n v="0"/>
    <n v="0"/>
    <n v="15.062499900000001"/>
    <n v="-15.062499900000001"/>
    <n v="-1"/>
    <n v="0"/>
    <s v="NA"/>
    <n v="0"/>
    <x v="368"/>
    <n v="0"/>
    <n v="13.55624991"/>
    <n v="-15.815624895000001"/>
    <n v="1.5062499900000006"/>
    <n v="0.7531249950000003"/>
  </r>
  <r>
    <x v="4"/>
    <s v="paris airline tickets"/>
    <s v="Broad"/>
    <s v="Geo Targeted Seattle"/>
    <s v="Seattle to Paris Sale"/>
    <s v="Position 2-5 Bid Strategy"/>
    <n v="5"/>
    <n v="9"/>
    <n v="15.774999975000002"/>
    <n v="1.7527777750000002"/>
    <n v="56"/>
    <n v="0.160714285714286"/>
    <n v="1.85535714285714"/>
    <n v="0"/>
    <n v="0"/>
    <n v="0"/>
    <n v="15.774999975000002"/>
    <n v="-15.774999975000002"/>
    <n v="-1"/>
    <n v="0"/>
    <s v="NA"/>
    <n v="0"/>
    <x v="368"/>
    <n v="0"/>
    <n v="14.197499977500001"/>
    <n v="-16.563749973750003"/>
    <n v="1.5774999975000004"/>
    <n v="0.78874999875000107"/>
  </r>
  <r>
    <x v="4"/>
    <s v="paris air fare"/>
    <s v="Broad"/>
    <s v="Geo Targeted Seattle"/>
    <s v="Seattle to Paris Sale"/>
    <s v="Position 2-5 Bid Strategy"/>
    <n v="5"/>
    <n v="8"/>
    <n v="15.85"/>
    <n v="1.98125"/>
    <n v="45"/>
    <n v="0.17777777777777801"/>
    <n v="1.48844444444444"/>
    <n v="0"/>
    <n v="0"/>
    <n v="0"/>
    <n v="15.85"/>
    <n v="-15.85"/>
    <n v="-1"/>
    <n v="0"/>
    <s v="NA"/>
    <n v="0"/>
    <x v="368"/>
    <n v="0"/>
    <n v="14.265000000000001"/>
    <n v="-16.642500000000002"/>
    <n v="1.5849999999999991"/>
    <n v="0.7925000000000022"/>
  </r>
  <r>
    <x v="4"/>
    <s v="paris cheap flight"/>
    <s v="Broad"/>
    <s v="Geo Targeted Seattle"/>
    <s v="Seattle to Paris Sale"/>
    <s v="Position 2-5 Bid Strategy"/>
    <n v="5"/>
    <n v="7"/>
    <n v="16.562499974999998"/>
    <n v="2.3660714249999999"/>
    <n v="186"/>
    <n v="3.7634408602150497E-2"/>
    <n v="4.1154838709677399"/>
    <n v="0"/>
    <n v="0"/>
    <n v="0"/>
    <n v="16.562499974999998"/>
    <n v="-16.562499974999998"/>
    <n v="-1"/>
    <n v="0"/>
    <s v="NA"/>
    <n v="0"/>
    <x v="368"/>
    <n v="0"/>
    <n v="14.906249977499998"/>
    <n v="-17.390624973749997"/>
    <n v="1.6562499974999998"/>
    <n v="0.82812499874999901"/>
  </r>
  <r>
    <x v="4"/>
    <s v="paris airline ticket"/>
    <s v="Broad"/>
    <s v="Geo Targeted Seattle"/>
    <s v="Seattle to Paris Sale"/>
    <s v="Position 2-5 Bid Strategy"/>
    <n v="5"/>
    <n v="4"/>
    <n v="17.125"/>
    <n v="4.28125"/>
    <n v="9"/>
    <n v="0.44444444444444398"/>
    <n v="1.7766666666666699"/>
    <n v="0"/>
    <n v="0"/>
    <n v="0"/>
    <n v="17.125"/>
    <n v="-17.125"/>
    <n v="-1"/>
    <n v="0"/>
    <s v="NA"/>
    <n v="0"/>
    <x v="368"/>
    <n v="0"/>
    <n v="15.4125"/>
    <n v="-17.981249999999999"/>
    <n v="1.7125000000000004"/>
    <n v="0.85624999999999929"/>
  </r>
  <r>
    <x v="4"/>
    <s v="paris cheap airfare"/>
    <s v="Broad"/>
    <s v="Geo Targeted Seattle"/>
    <s v="Seattle to Paris Sale"/>
    <s v="Position 2-5 Bid Strategy"/>
    <n v="5"/>
    <n v="8"/>
    <n v="19.55"/>
    <n v="2.4437500000000001"/>
    <n v="44"/>
    <n v="0.18181818181818202"/>
    <n v="1.2725"/>
    <n v="0"/>
    <n v="0"/>
    <n v="0"/>
    <n v="19.55"/>
    <n v="-19.55"/>
    <n v="-1"/>
    <n v="0"/>
    <s v="NA"/>
    <n v="0"/>
    <x v="368"/>
    <n v="0"/>
    <n v="17.595000000000002"/>
    <n v="-20.5275"/>
    <n v="1.9549999999999983"/>
    <n v="0.97749999999999915"/>
  </r>
  <r>
    <x v="4"/>
    <s v="paris airports"/>
    <s v="Broad"/>
    <s v="Geo Targeted Seattle"/>
    <s v="Seattle to Paris Sale"/>
    <s v="Position 2-5 Bid Strategy"/>
    <n v="5"/>
    <n v="6"/>
    <n v="19.849999950000004"/>
    <n v="3.3083333250000004"/>
    <n v="132"/>
    <n v="4.5454545454545504E-2"/>
    <n v="1.0530303030303001"/>
    <n v="0"/>
    <n v="0"/>
    <n v="0"/>
    <n v="19.849999950000004"/>
    <n v="-19.849999950000004"/>
    <n v="-1"/>
    <n v="0"/>
    <s v="NA"/>
    <n v="0"/>
    <x v="368"/>
    <n v="0"/>
    <n v="17.864999955000005"/>
    <n v="-20.842499947500006"/>
    <n v="1.984999994999999"/>
    <n v="0.99249999750000129"/>
  </r>
  <r>
    <x v="4"/>
    <s v="paris airline"/>
    <s v="Broad"/>
    <s v="Geo Targeted Seattle"/>
    <s v="Seattle to Paris Sale"/>
    <s v="Position 2-5 Bid Strategy"/>
    <n v="5"/>
    <n v="9"/>
    <n v="20.037499987500002"/>
    <n v="2.2263888875000002"/>
    <n v="239"/>
    <n v="3.7656903765690398E-2"/>
    <n v="1.3120502092050199"/>
    <n v="0"/>
    <n v="0"/>
    <n v="0"/>
    <n v="20.037499987500002"/>
    <n v="-20.037499987500002"/>
    <n v="-1"/>
    <n v="0"/>
    <s v="NA"/>
    <n v="0"/>
    <x v="368"/>
    <n v="0"/>
    <n v="18.033749988750003"/>
    <n v="-21.039374986875004"/>
    <n v="2.0037499987499992"/>
    <n v="1.0018749993750014"/>
  </r>
  <r>
    <x v="4"/>
    <s v="paris fare"/>
    <s v="Broad"/>
    <s v="Geo Targeted Seattle"/>
    <s v="Seattle to Paris Sale"/>
    <s v="Position 2-5 Bid Strategy"/>
    <n v="5"/>
    <n v="6"/>
    <n v="21"/>
    <n v="3.5"/>
    <n v="98"/>
    <n v="6.1224489795918401E-2"/>
    <n v="1.4372448979591801"/>
    <n v="0"/>
    <n v="0"/>
    <n v="0"/>
    <n v="21"/>
    <n v="-21"/>
    <n v="-1"/>
    <n v="0"/>
    <s v="NA"/>
    <n v="0"/>
    <x v="368"/>
    <n v="0"/>
    <n v="18.900000000000002"/>
    <n v="-22.05"/>
    <n v="2.0999999999999979"/>
    <n v="1.0500000000000007"/>
  </r>
  <r>
    <x v="4"/>
    <s v="paris ticket"/>
    <s v="Broad"/>
    <s v="Geo Targeted Seattle"/>
    <s v="Seattle to Paris Sale"/>
    <s v="Position 2-5 Bid Strategy"/>
    <n v="5"/>
    <n v="11"/>
    <n v="27.837499937500002"/>
    <n v="2.5306818125000001"/>
    <n v="150"/>
    <n v="7.3333333333333306E-2"/>
    <n v="1.6788000000000001"/>
    <n v="0"/>
    <n v="0"/>
    <n v="0"/>
    <n v="27.837499937500002"/>
    <n v="-27.837499937500002"/>
    <n v="-1"/>
    <n v="0"/>
    <s v="NA"/>
    <n v="0"/>
    <x v="368"/>
    <n v="0"/>
    <n v="25.053749943750002"/>
    <n v="-29.229374934375002"/>
    <n v="2.7837499937499999"/>
    <n v="1.3918749968749999"/>
  </r>
  <r>
    <x v="4"/>
    <s v="paris cheap tickets"/>
    <s v="Broad"/>
    <s v="Geo Targeted Seattle"/>
    <s v="Seattle to Paris Sale"/>
    <s v="Position 2-5 Bid Strategy"/>
    <n v="5"/>
    <n v="22"/>
    <n v="38.487499874999997"/>
    <n v="1.7494318124999999"/>
    <n v="178"/>
    <n v="0.123595505617978"/>
    <n v="2.5883707865168502"/>
    <n v="0"/>
    <n v="0"/>
    <n v="0"/>
    <n v="38.487499874999997"/>
    <n v="-38.487499874999997"/>
    <n v="-1"/>
    <n v="0"/>
    <s v="NA"/>
    <n v="0"/>
    <x v="368"/>
    <n v="0"/>
    <n v="34.638749887499998"/>
    <n v="-40.411874868749997"/>
    <n v="3.8487499874999997"/>
    <n v="1.9243749937499999"/>
  </r>
  <r>
    <x v="4"/>
    <s v="paris airlines"/>
    <s v="Broad"/>
    <s v="Geo Targeted Seattle"/>
    <s v="Seattle to Paris Sale"/>
    <s v="Position 2-5 Bid Strategy"/>
    <n v="5"/>
    <n v="44"/>
    <n v="93.39999954999999"/>
    <n v="2.1227272624999998"/>
    <n v="392"/>
    <n v="0.11224489795918399"/>
    <n v="1.6199744897959201"/>
    <n v="0"/>
    <n v="0"/>
    <n v="0"/>
    <n v="93.39999954999999"/>
    <n v="-93.39999954999999"/>
    <n v="-1"/>
    <n v="0"/>
    <s v="NA"/>
    <n v="0"/>
    <x v="368"/>
    <n v="0"/>
    <n v="84.059999594999994"/>
    <n v="-98.069999527499988"/>
    <n v="9.3399999549999961"/>
    <n v="4.6699999774999981"/>
  </r>
  <r>
    <x v="4"/>
    <s v="paris cheap flights"/>
    <s v="Broad"/>
    <s v="Geo Targeted Seattle"/>
    <s v="Seattle to Paris Sale"/>
    <s v="Position 2-5 Bid Strategy"/>
    <n v="5"/>
    <n v="55"/>
    <n v="107.27499956249999"/>
    <n v="1.9504545374999998"/>
    <n v="289"/>
    <n v="0.19031141868512103"/>
    <n v="1.1130795847750901"/>
    <n v="0"/>
    <n v="0"/>
    <n v="0"/>
    <n v="107.27499956249999"/>
    <n v="-107.27499956249999"/>
    <n v="-1"/>
    <n v="0"/>
    <s v="NA"/>
    <n v="0"/>
    <x v="368"/>
    <n v="0"/>
    <n v="96.547499606249986"/>
    <n v="-112.63874954062499"/>
    <n v="10.72749995625"/>
    <n v="5.363749978125"/>
  </r>
  <r>
    <x v="4"/>
    <s v="paris airfare"/>
    <s v="Broad"/>
    <s v="Geo Targeted Seattle"/>
    <s v="Seattle to Paris Sale"/>
    <s v="Position 2-5 Bid Strategy"/>
    <n v="5"/>
    <n v="61"/>
    <n v="117.77499970000001"/>
    <n v="1.9307377000000001"/>
    <n v="483"/>
    <n v="0.126293995859213"/>
    <n v="1.86002070393375"/>
    <n v="0"/>
    <n v="0"/>
    <n v="0"/>
    <n v="117.77499970000001"/>
    <n v="-117.77499970000001"/>
    <n v="-1"/>
    <n v="0"/>
    <s v="NA"/>
    <n v="0"/>
    <x v="368"/>
    <n v="0"/>
    <n v="105.99749973000002"/>
    <n v="-123.66374968500001"/>
    <n v="11.777499969999994"/>
    <n v="5.888749985000004"/>
  </r>
  <r>
    <x v="4"/>
    <s v="paris flights"/>
    <s v="Broad"/>
    <s v="Geo Targeted Seattle"/>
    <s v="Seattle to Paris Sale"/>
    <s v="Position 2-5 Bid Strategy"/>
    <n v="5"/>
    <n v="129"/>
    <n v="262.43749841249996"/>
    <n v="2.0343992124999999"/>
    <n v="976"/>
    <n v="0.13217213114754101"/>
    <n v="1.70061475409836"/>
    <n v="0"/>
    <n v="0"/>
    <n v="0"/>
    <n v="262.43749841249996"/>
    <n v="-262.43749841249996"/>
    <n v="-1"/>
    <n v="0"/>
    <s v="NA"/>
    <n v="0"/>
    <x v="368"/>
    <n v="0"/>
    <n v="236.19374857124998"/>
    <n v="-275.559373333125"/>
    <n v="26.243749841249979"/>
    <n v="13.121874920625032"/>
  </r>
  <r>
    <x v="0"/>
    <s v="paris cheap flight deal"/>
    <s v="Advanced"/>
    <s v="Geo Targeted Seattle"/>
    <s v="Seattle to Paris Sale"/>
    <s v=""/>
    <n v="5"/>
    <n v="1"/>
    <n v="0.35"/>
    <n v="0.35"/>
    <n v="1"/>
    <n v="1"/>
    <n v="1"/>
    <n v="0"/>
    <n v="0"/>
    <n v="0"/>
    <n v="0.35"/>
    <n v="-0.35"/>
    <n v="-1"/>
    <n v="0"/>
    <s v="NA"/>
    <n v="0"/>
    <x v="368"/>
    <n v="0"/>
    <n v="0.315"/>
    <n v="-0.36749999999999999"/>
    <n v="3.4999999999999976E-2"/>
    <n v="1.7500000000000016E-2"/>
  </r>
  <r>
    <x v="4"/>
    <s v="air france deals"/>
    <s v="Broad"/>
    <s v="Air France Branded"/>
    <s v="Air France Brand"/>
    <s v="Position 1 -2 Target"/>
    <n v="5.4625000000000004"/>
    <n v="278"/>
    <n v="711.08749860000012"/>
    <n v="2.5578687000000002"/>
    <n v="2455"/>
    <n v="0.113238289205703"/>
    <n v="1.9389490835030501"/>
    <n v="0"/>
    <n v="0"/>
    <n v="0"/>
    <n v="711.08749860000012"/>
    <n v="-711.08749860000012"/>
    <n v="-1"/>
    <n v="0"/>
    <s v="NA"/>
    <n v="0"/>
    <x v="368"/>
    <n v="0"/>
    <n v="639.97874874000013"/>
    <n v="-746.64187353000011"/>
    <n v="71.108749859999989"/>
    <n v="35.554374929999994"/>
  </r>
  <r>
    <x v="2"/>
    <s v="tour de france trip"/>
    <s v="Broad"/>
    <s v="Air France Global Campaign"/>
    <s v="Tour de France"/>
    <s v=""/>
    <n v="6.25"/>
    <n v="1"/>
    <n v="1.3125"/>
    <n v="1.3125"/>
    <n v="6"/>
    <n v="0.16666666666666699"/>
    <n v="1.3333333333333299"/>
    <n v="0"/>
    <n v="0"/>
    <n v="0"/>
    <n v="1.3125"/>
    <n v="-1.3125"/>
    <n v="-1"/>
    <n v="0"/>
    <s v="NA"/>
    <n v="0"/>
    <x v="368"/>
    <n v="0"/>
    <n v="1.1812500000000001"/>
    <n v="-1.378125"/>
    <n v="0.13124999999999987"/>
    <n v="6.5625000000000044E-2"/>
  </r>
  <r>
    <x v="2"/>
    <s v="tour de france travel"/>
    <s v="Broad"/>
    <s v="Air France Global Campaign"/>
    <s v="Tour de France"/>
    <s v=""/>
    <n v="6.25"/>
    <n v="1"/>
    <n v="2.4"/>
    <n v="2.4"/>
    <n v="41"/>
    <n v="2.4390243902439001E-2"/>
    <n v="1.07317073170732"/>
    <n v="0"/>
    <n v="0"/>
    <n v="0"/>
    <n v="2.4"/>
    <n v="-2.4"/>
    <n v="-1"/>
    <n v="0"/>
    <s v="NA"/>
    <n v="0"/>
    <x v="368"/>
    <n v="0"/>
    <n v="2.16"/>
    <n v="-2.52"/>
    <n v="0.23999999999999977"/>
    <n v="0.12000000000000011"/>
  </r>
  <r>
    <x v="2"/>
    <s v="tou de france"/>
    <s v="Broad"/>
    <s v="Air France Global Campaign"/>
    <s v="Tour de France"/>
    <s v=""/>
    <n v="6.25"/>
    <n v="1"/>
    <n v="2.5499999999999998"/>
    <n v="2.5499999999999998"/>
    <n v="21"/>
    <n v="4.7619047619047603E-2"/>
    <n v="1"/>
    <n v="0"/>
    <n v="0"/>
    <n v="0"/>
    <n v="2.5499999999999998"/>
    <n v="-2.5499999999999998"/>
    <n v="-1"/>
    <n v="0"/>
    <s v="NA"/>
    <n v="0"/>
    <x v="368"/>
    <n v="0"/>
    <n v="2.2949999999999999"/>
    <n v="-2.6774999999999998"/>
    <n v="0.25499999999999989"/>
    <n v="0.12749999999999995"/>
  </r>
  <r>
    <x v="2"/>
    <s v="toure de france"/>
    <s v="Broad"/>
    <s v="Air France Global Campaign"/>
    <s v="Tour de France"/>
    <s v=""/>
    <n v="6.25"/>
    <n v="1"/>
    <n v="3.3"/>
    <n v="3.3"/>
    <n v="21"/>
    <n v="4.7619047619047603E-2"/>
    <n v="1.04285714285714"/>
    <n v="0"/>
    <n v="0"/>
    <n v="0"/>
    <n v="3.3"/>
    <n v="-3.3"/>
    <n v="-1"/>
    <n v="0"/>
    <s v="NA"/>
    <n v="0"/>
    <x v="368"/>
    <n v="0"/>
    <n v="2.9699999999999998"/>
    <n v="-3.4649999999999999"/>
    <n v="0.33000000000000007"/>
    <n v="0.16500000000000004"/>
  </r>
  <r>
    <x v="2"/>
    <s v="bordeaux airfare"/>
    <s v="Broad"/>
    <s v="Air France Global Campaign"/>
    <s v="Bordeaux"/>
    <s v="Position 1- 3"/>
    <n v="6.25"/>
    <n v="4"/>
    <n v="3.9624999999999999"/>
    <n v="0.99062499999999998"/>
    <n v="197"/>
    <n v="2.0304568527918797E-2"/>
    <n v="1.61522842639594"/>
    <n v="0"/>
    <n v="0"/>
    <n v="0"/>
    <n v="3.9624999999999999"/>
    <n v="-3.9624999999999999"/>
    <n v="-1"/>
    <n v="0"/>
    <s v="NA"/>
    <n v="0"/>
    <x v="368"/>
    <n v="0"/>
    <n v="3.5662500000000001"/>
    <n v="-4.1606250000000005"/>
    <n v="0.39624999999999977"/>
    <n v="0.19812500000000055"/>
  </r>
  <r>
    <x v="2"/>
    <s v="tour de france vacation"/>
    <s v="Broad"/>
    <s v="Air France Global Campaign"/>
    <s v="Tour de France"/>
    <s v=""/>
    <n v="6.25"/>
    <n v="3"/>
    <n v="7.125"/>
    <n v="2.375"/>
    <n v="14"/>
    <n v="0.214285714285714"/>
    <n v="1"/>
    <n v="0"/>
    <n v="0"/>
    <n v="0"/>
    <n v="7.125"/>
    <n v="-7.125"/>
    <n v="-1"/>
    <n v="0"/>
    <s v="NA"/>
    <n v="0"/>
    <x v="368"/>
    <n v="0"/>
    <n v="6.4125000000000005"/>
    <n v="-7.4812500000000002"/>
    <n v="0.71249999999999947"/>
    <n v="0.35625000000000018"/>
  </r>
  <r>
    <x v="2"/>
    <s v="tour de franc"/>
    <s v="Broad"/>
    <s v="Air France Global Campaign"/>
    <s v="Tour de France"/>
    <s v=""/>
    <n v="6.25"/>
    <n v="5"/>
    <n v="7.5"/>
    <n v="1.5"/>
    <n v="39"/>
    <n v="0.128205128205128"/>
    <n v="1.02564102564103"/>
    <n v="0"/>
    <n v="0"/>
    <n v="0"/>
    <n v="7.5"/>
    <n v="-7.5"/>
    <n v="-1"/>
    <n v="0"/>
    <s v="NA"/>
    <n v="0"/>
    <x v="368"/>
    <n v="0"/>
    <n v="6.75"/>
    <n v="-7.875"/>
    <n v="0.75"/>
    <n v="0.375"/>
  </r>
  <r>
    <x v="2"/>
    <s v="tours de france"/>
    <s v="Broad"/>
    <s v="Air France Global Campaign"/>
    <s v="Tour de France"/>
    <s v=""/>
    <n v="6.25"/>
    <n v="4"/>
    <n v="16.212499999999999"/>
    <n v="4.0531249999999996"/>
    <n v="124"/>
    <n v="3.2258064516128997E-2"/>
    <n v="1.31854838709677"/>
    <n v="0"/>
    <n v="0"/>
    <n v="0"/>
    <n v="16.212499999999999"/>
    <n v="-16.212499999999999"/>
    <n v="-1"/>
    <n v="0"/>
    <s v="NA"/>
    <n v="0"/>
    <x v="368"/>
    <n v="0"/>
    <n v="14.591249999999999"/>
    <n v="-17.023125"/>
    <n v="1.6212499999999999"/>
    <n v="0.81062500000000171"/>
  </r>
  <r>
    <x v="2"/>
    <s v="france plane ticket"/>
    <s v="Broad"/>
    <s v="Air France Global Campaign"/>
    <s v="France"/>
    <s v="Position 1- 3"/>
    <n v="6.25"/>
    <n v="14"/>
    <n v="42.712499899999997"/>
    <n v="3.0508928499999999"/>
    <n v="295"/>
    <n v="4.7457627118644104E-2"/>
    <n v="2.86542372881356"/>
    <n v="0"/>
    <n v="0"/>
    <n v="0"/>
    <n v="42.712499899999997"/>
    <n v="-42.712499899999997"/>
    <n v="-1"/>
    <n v="0"/>
    <s v="NA"/>
    <n v="0"/>
    <x v="368"/>
    <n v="0"/>
    <n v="38.441249909999996"/>
    <n v="-44.848124894999998"/>
    <n v="4.2712499900000012"/>
    <n v="2.1356249950000006"/>
  </r>
  <r>
    <x v="2"/>
    <s v="de france tour"/>
    <s v="Broad"/>
    <s v="Air France Global Campaign"/>
    <s v="Tour de France"/>
    <s v=""/>
    <n v="6.25"/>
    <n v="28"/>
    <n v="57.499999899999999"/>
    <n v="2.0535714249999999"/>
    <n v="751"/>
    <n v="3.72836218375499E-2"/>
    <n v="1.67083888149134"/>
    <n v="0"/>
    <n v="0"/>
    <n v="0"/>
    <n v="57.499999899999999"/>
    <n v="-57.499999899999999"/>
    <n v="-1"/>
    <n v="0"/>
    <s v="NA"/>
    <n v="0"/>
    <x v="368"/>
    <n v="0"/>
    <n v="51.74999991"/>
    <n v="-60.374999895000002"/>
    <n v="5.7499999899999992"/>
    <n v="2.8749999950000031"/>
  </r>
  <r>
    <x v="2"/>
    <s v="tour airline"/>
    <s v="Broad"/>
    <s v="Air France Global Campaign"/>
    <s v="Tour de France"/>
    <s v=""/>
    <n v="6.25"/>
    <n v="14"/>
    <n v="66.024999949999994"/>
    <n v="4.716071425"/>
    <n v="2704"/>
    <n v="5.1775147928994104E-3"/>
    <n v="2.2450813609467501"/>
    <n v="0"/>
    <n v="0"/>
    <n v="0"/>
    <n v="66.024999949999994"/>
    <n v="-66.024999949999994"/>
    <n v="-1"/>
    <n v="0"/>
    <s v="NA"/>
    <n v="0"/>
    <x v="368"/>
    <n v="0"/>
    <n v="59.422499954999999"/>
    <n v="-69.326249947500003"/>
    <n v="6.6024999949999952"/>
    <n v="3.3012499975000082"/>
  </r>
  <r>
    <x v="2"/>
    <s v="france fares"/>
    <s v="Broad"/>
    <s v="Air France Global Campaign"/>
    <s v="France"/>
    <s v="Position 1- 3"/>
    <n v="6.25"/>
    <n v="238"/>
    <n v="717.17499735000001"/>
    <n v="3.0133403250000002"/>
    <n v="4699"/>
    <n v="5.0649074271121503E-2"/>
    <n v="2.2163651840817198"/>
    <n v="0"/>
    <n v="0"/>
    <n v="0"/>
    <n v="717.17499735000001"/>
    <n v="-717.17499735000001"/>
    <n v="-1"/>
    <n v="0"/>
    <s v="NA"/>
    <n v="0"/>
    <x v="368"/>
    <n v="0"/>
    <n v="645.45749761500008"/>
    <n v="-753.03374721750004"/>
    <n v="71.717499734999933"/>
    <n v="35.858749867500023"/>
  </r>
  <r>
    <x v="2"/>
    <s v="tour de france"/>
    <s v="Broad"/>
    <s v="Air France Global Campaign"/>
    <s v="Tour de France"/>
    <s v=""/>
    <n v="6.25"/>
    <n v="958"/>
    <n v="3151.7874998499997"/>
    <n v="3.2899660749999997"/>
    <n v="17901"/>
    <n v="5.3516563320484906E-2"/>
    <n v="1.3930897715211401"/>
    <n v="0"/>
    <n v="0"/>
    <n v="0"/>
    <n v="3151.7874998499997"/>
    <n v="-3151.7874998499997"/>
    <n v="-1"/>
    <n v="0"/>
    <s v="NA"/>
    <n v="0"/>
    <x v="368"/>
    <n v="0"/>
    <n v="2836.6087498649999"/>
    <n v="-3309.3768748425"/>
    <n v="315.17874998499974"/>
    <n v="157.58937499250032"/>
  </r>
  <r>
    <x v="4"/>
    <s v="france fare"/>
    <s v="Broad"/>
    <s v="Geo Targeted Boston"/>
    <s v="Boston to France Sale"/>
    <s v="Position 5-10 Bid Strategy"/>
    <n v="6.25"/>
    <n v="1"/>
    <n v="0.05"/>
    <n v="0.05"/>
    <n v="12"/>
    <n v="8.3333333333333301E-2"/>
    <n v="1.05833333333333"/>
    <n v="0"/>
    <n v="0"/>
    <n v="0"/>
    <n v="0.05"/>
    <n v="-0.05"/>
    <n v="-1"/>
    <n v="0"/>
    <s v="NA"/>
    <n v="0"/>
    <x v="368"/>
    <n v="0"/>
    <n v="4.5000000000000005E-2"/>
    <n v="-5.2500000000000005E-2"/>
    <n v="4.9999999999999975E-3"/>
    <n v="2.5000000000000022E-3"/>
  </r>
  <r>
    <x v="4"/>
    <s v="france air flights"/>
    <s v="Broad"/>
    <s v="Geo Targeted Miami"/>
    <s v="Miami to France Sale"/>
    <s v="Position 5-10 Bid Strategy"/>
    <n v="6.25"/>
    <n v="1"/>
    <n v="0.1125"/>
    <n v="0.1125"/>
    <n v="15"/>
    <n v="6.6666666666666693E-2"/>
    <n v="1.21333333333333"/>
    <n v="0"/>
    <n v="0"/>
    <n v="0"/>
    <n v="0.1125"/>
    <n v="-0.1125"/>
    <n v="-1"/>
    <n v="0"/>
    <s v="NA"/>
    <n v="0"/>
    <x v="368"/>
    <n v="0"/>
    <n v="0.10125000000000001"/>
    <n v="-0.11812500000000001"/>
    <n v="1.1249999999999996E-2"/>
    <n v="5.625000000000005E-3"/>
  </r>
  <r>
    <x v="4"/>
    <s v="turkey airport"/>
    <s v="Broad"/>
    <s v="Western Europe Destinations"/>
    <s v="Turkey"/>
    <s v="Position 5-10 Bid Strategy"/>
    <n v="6.25"/>
    <n v="1"/>
    <n v="0.125"/>
    <n v="0.125"/>
    <n v="41"/>
    <n v="2.4390243902439001E-2"/>
    <n v="2.0682926829268302"/>
    <n v="0"/>
    <n v="0"/>
    <n v="0"/>
    <n v="0.125"/>
    <n v="-0.125"/>
    <n v="-1"/>
    <n v="0"/>
    <s v="NA"/>
    <n v="0"/>
    <x v="368"/>
    <n v="0"/>
    <n v="0.1125"/>
    <n v="-0.13125000000000001"/>
    <n v="1.2499999999999997E-2"/>
    <n v="6.2500000000000056E-3"/>
  </r>
  <r>
    <x v="4"/>
    <s v="france airport"/>
    <s v="Broad"/>
    <s v="Geo Targeted Boston"/>
    <s v="Boston to France Sale"/>
    <s v="Position 5-10 Bid Strategy"/>
    <n v="6.25"/>
    <n v="1"/>
    <n v="0.17499999999999999"/>
    <n v="0.17499999999999999"/>
    <n v="12"/>
    <n v="8.3333333333333301E-2"/>
    <n v="1.5833333333333299"/>
    <n v="0"/>
    <n v="0"/>
    <n v="0"/>
    <n v="0.17499999999999999"/>
    <n v="-0.17499999999999999"/>
    <n v="-1"/>
    <n v="0"/>
    <s v="NA"/>
    <n v="0"/>
    <x v="368"/>
    <n v="0"/>
    <n v="0.1575"/>
    <n v="-0.18375"/>
    <n v="1.7499999999999988E-2"/>
    <n v="8.7500000000000078E-3"/>
  </r>
  <r>
    <x v="4"/>
    <s v="milan airport"/>
    <s v="Broad"/>
    <s v="Western Europe Destinations"/>
    <s v="Milan"/>
    <s v="Position 5-10 Bid Strategy"/>
    <n v="6.25"/>
    <n v="1"/>
    <n v="0.2"/>
    <n v="0.2"/>
    <n v="883"/>
    <n v="1.1325028312570802E-3"/>
    <n v="3.9917327293318201"/>
    <n v="0"/>
    <n v="0"/>
    <n v="0"/>
    <n v="0.2"/>
    <n v="-0.2"/>
    <n v="-1"/>
    <n v="0"/>
    <s v="NA"/>
    <n v="0"/>
    <x v="368"/>
    <n v="0"/>
    <n v="0.18000000000000002"/>
    <n v="-0.21000000000000002"/>
    <n v="1.999999999999999E-2"/>
    <n v="1.0000000000000009E-2"/>
  </r>
  <r>
    <x v="4"/>
    <s v="france air flight"/>
    <s v="Broad"/>
    <s v="Geo Targeted Philadelphia"/>
    <s v="Philadelphia to France Sale"/>
    <s v="Position 5-10 Bid Strategy"/>
    <n v="6.25"/>
    <n v="1"/>
    <n v="0.21249999999999999"/>
    <n v="0.21249999999999999"/>
    <n v="8"/>
    <n v="0.125"/>
    <n v="1.375"/>
    <n v="0"/>
    <n v="0"/>
    <n v="0"/>
    <n v="0.21249999999999999"/>
    <n v="-0.21249999999999999"/>
    <n v="-1"/>
    <n v="0"/>
    <s v="NA"/>
    <n v="0"/>
    <x v="368"/>
    <n v="0"/>
    <n v="0.19125"/>
    <n v="-0.22312499999999999"/>
    <n v="2.1249999999999991E-2"/>
    <n v="1.0624999999999996E-2"/>
  </r>
  <r>
    <x v="4"/>
    <s v="milan cheap flight"/>
    <s v="Broad"/>
    <s v="Western Europe Destinations"/>
    <s v="Milan"/>
    <s v="Position 5-10 Bid Strategy"/>
    <n v="6.25"/>
    <n v="1"/>
    <n v="0.22500000000000001"/>
    <n v="0.22500000000000001"/>
    <n v="156"/>
    <n v="6.41025641025641E-3"/>
    <n v="6.1307692307692303"/>
    <n v="0"/>
    <n v="0"/>
    <n v="0"/>
    <n v="0.22500000000000001"/>
    <n v="-0.22500000000000001"/>
    <n v="-1"/>
    <n v="0"/>
    <s v="NA"/>
    <n v="0"/>
    <x v="368"/>
    <n v="0"/>
    <n v="0.20250000000000001"/>
    <n v="-0.23625000000000002"/>
    <n v="2.2499999999999992E-2"/>
    <n v="1.125000000000001E-2"/>
  </r>
  <r>
    <x v="4"/>
    <s v="europe airport"/>
    <s v="Broad"/>
    <s v="Google_Yearlong 2006"/>
    <s v="Google|Europe"/>
    <s v="Position 5-10 Bid Strategy"/>
    <n v="6.25"/>
    <n v="2"/>
    <n v="0.23749999999999999"/>
    <n v="0.11874999999999999"/>
    <n v="420"/>
    <n v="4.7619047619047597E-3"/>
    <n v="1.53404761904762"/>
    <n v="0"/>
    <n v="0"/>
    <n v="0"/>
    <n v="0.23749999999999999"/>
    <n v="-0.23749999999999999"/>
    <n v="-1"/>
    <n v="0"/>
    <s v="NA"/>
    <n v="0"/>
    <x v="368"/>
    <n v="0"/>
    <n v="0.21375"/>
    <n v="-0.24937499999999999"/>
    <n v="2.3749999999999993E-2"/>
    <n v="1.1874999999999997E-2"/>
  </r>
  <r>
    <x v="4"/>
    <s v="england airline"/>
    <s v="Broad"/>
    <s v="Google_Yearlong 2006"/>
    <s v="Google|England"/>
    <s v="Position 5-10 Bid Strategy"/>
    <n v="6.25"/>
    <n v="1"/>
    <n v="0.25"/>
    <n v="0.25"/>
    <n v="198"/>
    <n v="5.0505050505050501E-3"/>
    <n v="1.5010101010101"/>
    <n v="0"/>
    <n v="0"/>
    <n v="0"/>
    <n v="0.25"/>
    <n v="-0.25"/>
    <n v="-1"/>
    <n v="0"/>
    <s v="NA"/>
    <n v="0"/>
    <x v="368"/>
    <n v="0"/>
    <n v="0.22500000000000001"/>
    <n v="-0.26250000000000001"/>
    <n v="2.4999999999999994E-2"/>
    <n v="1.2500000000000011E-2"/>
  </r>
  <r>
    <x v="4"/>
    <s v="england airports"/>
    <s v="Broad"/>
    <s v="Google_Yearlong 2006"/>
    <s v="Google|England"/>
    <s v="Position 5-10 Bid Strategy"/>
    <n v="6.25"/>
    <n v="1"/>
    <n v="0.26250000000000001"/>
    <n v="0.26250000000000001"/>
    <n v="17"/>
    <n v="5.8823529411764698E-2"/>
    <n v="1.1176470588235301"/>
    <n v="0"/>
    <n v="0"/>
    <n v="0"/>
    <n v="0.26250000000000001"/>
    <n v="-0.26250000000000001"/>
    <n v="-1"/>
    <n v="0"/>
    <s v="NA"/>
    <n v="0"/>
    <x v="368"/>
    <n v="0"/>
    <n v="0.23625000000000002"/>
    <n v="-0.27562500000000001"/>
    <n v="2.6249999999999996E-2"/>
    <n v="1.3124999999999998E-2"/>
  </r>
  <r>
    <x v="4"/>
    <s v="barcelona cheap tickets"/>
    <s v="Broad"/>
    <s v="Western Europe Destinations"/>
    <s v="Barcelona"/>
    <s v="Position 5-10 Bid Strategy"/>
    <n v="6.25"/>
    <n v="1"/>
    <n v="0.32500000000000001"/>
    <n v="0.32500000000000001"/>
    <n v="115"/>
    <n v="8.6956521739130401E-3"/>
    <n v="5.3426086956521699"/>
    <n v="0"/>
    <n v="0"/>
    <n v="0"/>
    <n v="0.32500000000000001"/>
    <n v="-0.32500000000000001"/>
    <n v="-1"/>
    <n v="0"/>
    <s v="NA"/>
    <n v="0"/>
    <x v="368"/>
    <n v="0"/>
    <n v="0.29250000000000004"/>
    <n v="-0.34125000000000005"/>
    <n v="3.2499999999999973E-2"/>
    <n v="1.6250000000000042E-2"/>
  </r>
  <r>
    <x v="4"/>
    <s v="international airports"/>
    <s v="Broad"/>
    <s v="Geo Targeted Los Angeles"/>
    <s v="International Los Angeles"/>
    <s v="Position 5-10 Bid Strategy"/>
    <n v="6.25"/>
    <n v="1"/>
    <n v="0.32500000000000001"/>
    <n v="0.32500000000000001"/>
    <n v="786"/>
    <n v="1.2722646310432601E-3"/>
    <n v="1.0575063613231599"/>
    <n v="0"/>
    <n v="0"/>
    <n v="0"/>
    <n v="0.32500000000000001"/>
    <n v="-0.32500000000000001"/>
    <n v="-1"/>
    <n v="0"/>
    <s v="NA"/>
    <n v="0"/>
    <x v="368"/>
    <n v="0"/>
    <n v="0.29250000000000004"/>
    <n v="-0.34125000000000005"/>
    <n v="3.2499999999999973E-2"/>
    <n v="1.6250000000000042E-2"/>
  </r>
  <r>
    <x v="4"/>
    <s v="air france sales"/>
    <s v="Broad"/>
    <s v="Geo Targeted Detroit"/>
    <s v="Airfrance Deal Detroit"/>
    <s v="Position 5-10 Bid Strategy"/>
    <n v="6.25"/>
    <n v="1"/>
    <n v="0.41249999999999998"/>
    <n v="0.41249999999999998"/>
    <n v="1"/>
    <n v="1"/>
    <n v="1"/>
    <n v="0"/>
    <n v="0"/>
    <n v="0"/>
    <n v="0.41249999999999998"/>
    <n v="-0.41249999999999998"/>
    <n v="-1"/>
    <n v="0"/>
    <s v="NA"/>
    <n v="0"/>
    <x v="368"/>
    <n v="0"/>
    <n v="0.37124999999999997"/>
    <n v="-0.43312499999999998"/>
    <n v="4.1250000000000009E-2"/>
    <n v="2.0625000000000004E-2"/>
  </r>
  <r>
    <x v="4"/>
    <s v="england ticket"/>
    <s v="Broad"/>
    <s v="Google_Yearlong 2006"/>
    <s v="Google|England"/>
    <s v="Position 5-10 Bid Strategy"/>
    <n v="6.25"/>
    <n v="1"/>
    <n v="0.4375"/>
    <n v="0.4375"/>
    <n v="37"/>
    <n v="2.7027027027027001E-2"/>
    <n v="2.4081081081081099"/>
    <n v="0"/>
    <n v="0"/>
    <n v="0"/>
    <n v="0.4375"/>
    <n v="-0.4375"/>
    <n v="-1"/>
    <n v="0"/>
    <s v="NA"/>
    <n v="0"/>
    <x v="368"/>
    <n v="0"/>
    <n v="0.39374999999999999"/>
    <n v="-0.45937500000000003"/>
    <n v="4.3750000000000011E-2"/>
    <n v="2.1875000000000033E-2"/>
  </r>
  <r>
    <x v="4"/>
    <s v="venice airfares"/>
    <s v="Broad"/>
    <s v="Western Europe Destinations"/>
    <s v="Venice"/>
    <s v="Position 5-10 Bid Strategy"/>
    <n v="6.25"/>
    <n v="1"/>
    <n v="0.4375"/>
    <n v="0.4375"/>
    <n v="123"/>
    <n v="8.1300813008130107E-3"/>
    <n v="3.8317073170731701"/>
    <n v="0"/>
    <n v="0"/>
    <n v="0"/>
    <n v="0.4375"/>
    <n v="-0.4375"/>
    <n v="-1"/>
    <n v="0"/>
    <s v="NA"/>
    <n v="0"/>
    <x v="368"/>
    <n v="0"/>
    <n v="0.39374999999999999"/>
    <n v="-0.45937500000000003"/>
    <n v="4.3750000000000011E-2"/>
    <n v="2.1875000000000033E-2"/>
  </r>
  <r>
    <x v="4"/>
    <s v="france airports"/>
    <s v="Broad"/>
    <s v="Geo Targeted Miami"/>
    <s v="Miami to France Sale"/>
    <s v="Position 5-10 Bid Strategy"/>
    <n v="6.25"/>
    <n v="1"/>
    <n v="0.46250000000000002"/>
    <n v="0.46250000000000002"/>
    <n v="11"/>
    <n v="9.0909090909090898E-2"/>
    <n v="1"/>
    <n v="0"/>
    <n v="0"/>
    <n v="0"/>
    <n v="0.46250000000000002"/>
    <n v="-0.46250000000000002"/>
    <n v="-1"/>
    <n v="0"/>
    <s v="NA"/>
    <n v="0"/>
    <x v="368"/>
    <n v="0"/>
    <n v="0.41625000000000001"/>
    <n v="-0.48562500000000003"/>
    <n v="4.6250000000000013E-2"/>
    <n v="2.3125000000000007E-2"/>
  </r>
  <r>
    <x v="4"/>
    <s v="london cheap ticket"/>
    <s v="Broad"/>
    <s v="Google_Yearlong 2006"/>
    <s v="Google|London"/>
    <s v="Position 5-10 Bid Strategy"/>
    <n v="6.25"/>
    <n v="1"/>
    <n v="0.47499999999999998"/>
    <n v="0.47499999999999998"/>
    <n v="56"/>
    <n v="1.7857142857142901E-2"/>
    <n v="2.3232142857142901"/>
    <n v="0"/>
    <n v="0"/>
    <n v="0"/>
    <n v="0.47499999999999998"/>
    <n v="-0.47499999999999998"/>
    <n v="-1"/>
    <n v="0"/>
    <s v="NA"/>
    <n v="0"/>
    <x v="368"/>
    <n v="0"/>
    <n v="0.42749999999999999"/>
    <n v="-0.49874999999999997"/>
    <n v="4.7499999999999987E-2"/>
    <n v="2.3749999999999993E-2"/>
  </r>
  <r>
    <x v="4"/>
    <s v="fly to nuremberg"/>
    <s v="Broad"/>
    <s v="Google_Yearlong 2006"/>
    <s v="Google|Nuremberg"/>
    <s v="Position 5-10 Bid Strategy"/>
    <n v="6.25"/>
    <n v="1"/>
    <n v="0.47499999999999998"/>
    <n v="0.47499999999999998"/>
    <n v="8"/>
    <n v="0.125"/>
    <n v="1"/>
    <n v="0"/>
    <n v="0"/>
    <n v="0"/>
    <n v="0.47499999999999998"/>
    <n v="-0.47499999999999998"/>
    <n v="-1"/>
    <n v="0"/>
    <s v="NA"/>
    <n v="0"/>
    <x v="368"/>
    <n v="0"/>
    <n v="0.42749999999999999"/>
    <n v="-0.49874999999999997"/>
    <n v="4.7499999999999987E-2"/>
    <n v="2.3749999999999993E-2"/>
  </r>
  <r>
    <x v="4"/>
    <s v="airfrance tickets"/>
    <s v="Broad"/>
    <s v="Geo Targeted Los Angeles"/>
    <s v="Airfrance Deal Los Angeles"/>
    <s v="Position 5-10 Bid Strategy"/>
    <n v="6.25"/>
    <n v="1"/>
    <n v="0.48749999999999999"/>
    <n v="0.48749999999999999"/>
    <n v="1"/>
    <n v="1"/>
    <n v="2"/>
    <n v="0"/>
    <n v="0"/>
    <n v="0"/>
    <n v="0.48749999999999999"/>
    <n v="-0.48749999999999999"/>
    <n v="-1"/>
    <n v="0"/>
    <s v="NA"/>
    <n v="0"/>
    <x v="368"/>
    <n v="0"/>
    <n v="0.43874999999999997"/>
    <n v="-0.51187499999999997"/>
    <n v="4.8750000000000016E-2"/>
    <n v="2.437499999999998E-2"/>
  </r>
  <r>
    <x v="4"/>
    <s v="milan airports"/>
    <s v="Broad"/>
    <s v="Western Europe Destinations"/>
    <s v="Milan"/>
    <s v="Position 5-10 Bid Strategy"/>
    <n v="6.25"/>
    <n v="2"/>
    <n v="0.5"/>
    <n v="0.25"/>
    <n v="1102"/>
    <n v="1.81488203266788E-3"/>
    <n v="3.1228675136116202"/>
    <n v="0"/>
    <n v="0"/>
    <n v="0"/>
    <n v="0.5"/>
    <n v="-0.5"/>
    <n v="-1"/>
    <n v="0"/>
    <s v="NA"/>
    <n v="0"/>
    <x v="368"/>
    <n v="0"/>
    <n v="0.45"/>
    <n v="-0.52500000000000002"/>
    <n v="4.9999999999999989E-2"/>
    <n v="2.5000000000000022E-2"/>
  </r>
  <r>
    <x v="4"/>
    <s v="france air ticket"/>
    <s v="Broad"/>
    <s v="Geo Targeted Miami"/>
    <s v="Miami to France Sale"/>
    <s v="Position 5-10 Bid Strategy"/>
    <n v="6.25"/>
    <n v="1"/>
    <n v="0.51249999999999996"/>
    <n v="0.51249999999999996"/>
    <n v="6"/>
    <n v="0.16666666666666699"/>
    <n v="1.8333333333333299"/>
    <n v="0"/>
    <n v="0"/>
    <n v="0"/>
    <n v="0.51249999999999996"/>
    <n v="-0.51249999999999996"/>
    <n v="-1"/>
    <n v="0"/>
    <s v="NA"/>
    <n v="0"/>
    <x v="368"/>
    <n v="0"/>
    <n v="0.46124999999999999"/>
    <n v="-0.53812499999999996"/>
    <n v="5.1249999999999962E-2"/>
    <n v="2.5625000000000009E-2"/>
  </r>
  <r>
    <x v="4"/>
    <s v="paris airports"/>
    <s v="Broad"/>
    <s v="Geo Targeted Detroit"/>
    <s v="Detroit to Paris Sale"/>
    <s v="Position 5-10 Bid Strategy"/>
    <n v="6.25"/>
    <n v="1"/>
    <n v="0.53749999999999998"/>
    <n v="0.53749999999999998"/>
    <n v="17"/>
    <n v="5.8823529411764698E-2"/>
    <n v="1"/>
    <n v="0"/>
    <n v="0"/>
    <n v="0"/>
    <n v="0.53749999999999998"/>
    <n v="-0.53749999999999998"/>
    <n v="-1"/>
    <n v="0"/>
    <s v="NA"/>
    <n v="0"/>
    <x v="368"/>
    <n v="0"/>
    <n v="0.48375000000000001"/>
    <n v="-0.56437499999999996"/>
    <n v="5.3749999999999964E-2"/>
    <n v="2.6874999999999982E-2"/>
  </r>
  <r>
    <x v="4"/>
    <s v="air france milan flights"/>
    <s v="Broad"/>
    <s v="Western Europe Destinations"/>
    <s v="Milan Branded"/>
    <s v="Position 5-10 Bid Strategy"/>
    <n v="6.25"/>
    <n v="1"/>
    <n v="0.55000000000000004"/>
    <n v="0.55000000000000004"/>
    <n v="4"/>
    <n v="0.25"/>
    <n v="2.5"/>
    <n v="0"/>
    <n v="0"/>
    <n v="0"/>
    <n v="0.55000000000000004"/>
    <n v="-0.55000000000000004"/>
    <n v="-1"/>
    <n v="0"/>
    <s v="NA"/>
    <n v="0"/>
    <x v="368"/>
    <n v="0"/>
    <n v="0.49500000000000005"/>
    <n v="-0.57750000000000012"/>
    <n v="5.4999999999999993E-2"/>
    <n v="2.750000000000008E-2"/>
  </r>
  <r>
    <x v="4"/>
    <s v="paris cheap tickets"/>
    <s v="Broad"/>
    <s v="Geo Targeted Detroit"/>
    <s v="Detroit to Paris Sale"/>
    <s v="Position 5-10 Bid Strategy"/>
    <n v="6.25"/>
    <n v="1"/>
    <n v="0.55000000000000004"/>
    <n v="0.55000000000000004"/>
    <n v="6"/>
    <n v="0.16666666666666699"/>
    <n v="3.3333333333333299"/>
    <n v="0"/>
    <n v="0"/>
    <n v="0"/>
    <n v="0.55000000000000004"/>
    <n v="-0.55000000000000004"/>
    <n v="-1"/>
    <n v="0"/>
    <s v="NA"/>
    <n v="0"/>
    <x v="368"/>
    <n v="0"/>
    <n v="0.49500000000000005"/>
    <n v="-0.57750000000000012"/>
    <n v="5.4999999999999993E-2"/>
    <n v="2.750000000000008E-2"/>
  </r>
  <r>
    <x v="4"/>
    <s v="cheap flight to athens greece"/>
    <s v="Broad"/>
    <s v="Google_Yearlong 2006"/>
    <s v="Google|Greece"/>
    <s v="Position 5-10 Bid Strategy"/>
    <n v="6.25"/>
    <n v="1"/>
    <n v="0.5625"/>
    <n v="0.5625"/>
    <n v="6"/>
    <n v="0.16666666666666699"/>
    <n v="2.1666666666666701"/>
    <n v="0"/>
    <n v="0"/>
    <n v="0"/>
    <n v="0.5625"/>
    <n v="-0.5625"/>
    <n v="-1"/>
    <n v="0"/>
    <s v="NA"/>
    <n v="0"/>
    <x v="368"/>
    <n v="0"/>
    <n v="0.50624999999999998"/>
    <n v="-0.59062500000000007"/>
    <n v="5.6250000000000022E-2"/>
    <n v="2.8125000000000067E-2"/>
  </r>
  <r>
    <x v="4"/>
    <s v="france cheap air flights"/>
    <s v="Broad"/>
    <s v="Geo Targeted New York"/>
    <s v="New York to France Sale"/>
    <s v="Position 5-10 Bid Strategy"/>
    <n v="6.25"/>
    <n v="1"/>
    <n v="0.5625"/>
    <n v="0.5625"/>
    <n v="3"/>
    <n v="0.33333333333333298"/>
    <n v="1"/>
    <n v="0"/>
    <n v="0"/>
    <n v="0"/>
    <n v="0.5625"/>
    <n v="-0.5625"/>
    <n v="-1"/>
    <n v="0"/>
    <s v="NA"/>
    <n v="0"/>
    <x v="368"/>
    <n v="0"/>
    <n v="0.50624999999999998"/>
    <n v="-0.59062500000000007"/>
    <n v="5.6250000000000022E-2"/>
    <n v="2.8125000000000067E-2"/>
  </r>
  <r>
    <x v="4"/>
    <s v="france air flight"/>
    <s v="Broad"/>
    <s v="Geo Targeted Detroit"/>
    <s v="Detroit to France Sale"/>
    <s v="Position 5-10 Bid Strategy"/>
    <n v="6.25"/>
    <n v="1"/>
    <n v="0.6"/>
    <n v="0.6"/>
    <n v="20"/>
    <n v="0.05"/>
    <n v="1.05"/>
    <n v="0"/>
    <n v="0"/>
    <n v="0"/>
    <n v="0.6"/>
    <n v="-0.6"/>
    <n v="-1"/>
    <n v="0"/>
    <s v="NA"/>
    <n v="0"/>
    <x v="368"/>
    <n v="0"/>
    <n v="0.54"/>
    <n v="-0.63"/>
    <n v="5.9999999999999942E-2"/>
    <n v="3.0000000000000027E-2"/>
  </r>
  <r>
    <x v="4"/>
    <s v="athens cheap ticket"/>
    <s v="Broad"/>
    <s v="Western Europe Destinations"/>
    <s v="Athens"/>
    <s v="Position 5-10 Bid Strategy"/>
    <n v="6.25"/>
    <n v="1"/>
    <n v="0.625"/>
    <n v="0.625"/>
    <n v="64"/>
    <n v="1.5625E-2"/>
    <n v="5.2218749999999998"/>
    <n v="0"/>
    <n v="0"/>
    <n v="0"/>
    <n v="0.625"/>
    <n v="-0.625"/>
    <n v="-1"/>
    <n v="0"/>
    <s v="NA"/>
    <n v="0"/>
    <x v="368"/>
    <n v="0"/>
    <n v="0.5625"/>
    <n v="-0.65625"/>
    <n v="6.25E-2"/>
    <n v="3.125E-2"/>
  </r>
  <r>
    <x v="4"/>
    <s v="florence fare"/>
    <s v="Broad"/>
    <s v="Geo Targeted New York"/>
    <s v="New York to Florence Sale"/>
    <s v="Position 5-10 Bid Strategy"/>
    <n v="6.25"/>
    <n v="1"/>
    <n v="0.625"/>
    <n v="0.625"/>
    <n v="3"/>
    <n v="0.33333333333333298"/>
    <n v="1"/>
    <n v="0"/>
    <n v="0"/>
    <n v="0"/>
    <n v="0.625"/>
    <n v="-0.625"/>
    <n v="-1"/>
    <n v="0"/>
    <s v="NA"/>
    <n v="0"/>
    <x v="368"/>
    <n v="0"/>
    <n v="0.5625"/>
    <n v="-0.65625"/>
    <n v="6.25E-2"/>
    <n v="3.125E-2"/>
  </r>
  <r>
    <x v="4"/>
    <s v="new york to greece"/>
    <s v="Broad"/>
    <s v="Western Europe Destinations"/>
    <s v="Greece"/>
    <s v="Position 5-10 Bid Strategy"/>
    <n v="6.25"/>
    <n v="1"/>
    <n v="0.63749999999999996"/>
    <n v="0.63749999999999996"/>
    <n v="19"/>
    <n v="5.2631578947368397E-2"/>
    <n v="2.8947368421052602"/>
    <n v="0"/>
    <n v="0"/>
    <n v="0"/>
    <n v="0.63749999999999996"/>
    <n v="-0.63749999999999996"/>
    <n v="-1"/>
    <n v="0"/>
    <s v="NA"/>
    <n v="0"/>
    <x v="368"/>
    <n v="0"/>
    <n v="0.57374999999999998"/>
    <n v="-0.66937499999999994"/>
    <n v="6.3749999999999973E-2"/>
    <n v="3.1874999999999987E-2"/>
  </r>
  <r>
    <x v="4"/>
    <s v="france flight deal"/>
    <s v="Broad"/>
    <s v="Geo Targeted New York"/>
    <s v="New York to France Sale"/>
    <s v="Position 5-10 Bid Strategy"/>
    <n v="6.25"/>
    <n v="1"/>
    <n v="0.65"/>
    <n v="0.65"/>
    <n v="12"/>
    <n v="8.3333333333333301E-2"/>
    <n v="2.0825"/>
    <n v="0"/>
    <n v="0"/>
    <n v="0"/>
    <n v="0.65"/>
    <n v="-0.65"/>
    <n v="-1"/>
    <n v="0"/>
    <s v="NA"/>
    <n v="0"/>
    <x v="368"/>
    <n v="0"/>
    <n v="0.58500000000000008"/>
    <n v="-0.68250000000000011"/>
    <n v="6.4999999999999947E-2"/>
    <n v="3.2500000000000084E-2"/>
  </r>
  <r>
    <x v="4"/>
    <s v="france air flights"/>
    <s v="Broad"/>
    <s v="Geo Targeted Chicago"/>
    <s v="Chicago to France Sale"/>
    <s v="Position 5-10 Bid Strategy"/>
    <n v="6.25"/>
    <n v="1"/>
    <n v="0.6875"/>
    <n v="0.6875"/>
    <n v="4"/>
    <n v="0.25"/>
    <n v="1.25"/>
    <n v="0"/>
    <n v="0"/>
    <n v="0"/>
    <n v="0.6875"/>
    <n v="-0.6875"/>
    <n v="-1"/>
    <n v="0"/>
    <s v="NA"/>
    <n v="0"/>
    <x v="368"/>
    <n v="0"/>
    <n v="0.61875000000000002"/>
    <n v="-0.72187500000000004"/>
    <n v="6.8749999999999978E-2"/>
    <n v="3.4375000000000044E-2"/>
  </r>
  <r>
    <x v="4"/>
    <s v="air france flight"/>
    <s v="Broad"/>
    <s v="Geo Targeted New York"/>
    <s v="Airfrance Deal New York"/>
    <s v="Position 5-10 Bid Strategy"/>
    <n v="6.25"/>
    <n v="1"/>
    <n v="0.7"/>
    <n v="0.7"/>
    <n v="25"/>
    <n v="0.04"/>
    <n v="1.66"/>
    <n v="0"/>
    <n v="0"/>
    <n v="0"/>
    <n v="0.7"/>
    <n v="-0.7"/>
    <n v="-1"/>
    <n v="0"/>
    <s v="NA"/>
    <n v="0"/>
    <x v="368"/>
    <n v="0"/>
    <n v="0.63"/>
    <n v="-0.73499999999999999"/>
    <n v="6.9999999999999951E-2"/>
    <n v="3.5000000000000031E-2"/>
  </r>
  <r>
    <x v="4"/>
    <s v="paris airport"/>
    <s v="Broad"/>
    <s v="Geo Targeted Chicago"/>
    <s v="Chicago to Paris Sale"/>
    <s v="Position 5-10 Bid Strategy"/>
    <n v="6.25"/>
    <n v="1"/>
    <n v="0.71250000000000002"/>
    <n v="0.71250000000000002"/>
    <n v="120"/>
    <n v="8.3333333333333297E-3"/>
    <n v="1.3540000000000001"/>
    <n v="0"/>
    <n v="0"/>
    <n v="0"/>
    <n v="0.71250000000000002"/>
    <n v="-0.71250000000000002"/>
    <n v="-1"/>
    <n v="0"/>
    <s v="NA"/>
    <n v="0"/>
    <x v="368"/>
    <n v="0"/>
    <n v="0.64124999999999999"/>
    <n v="-0.74812500000000004"/>
    <n v="7.1250000000000036E-2"/>
    <n v="3.5625000000000018E-2"/>
  </r>
  <r>
    <x v="4"/>
    <s v="france air ticket"/>
    <s v="Broad"/>
    <s v="Geo Targeted Los Angeles"/>
    <s v="Los Angeles to France Sale"/>
    <s v="Position 5-10 Bid Strategy"/>
    <n v="6.25"/>
    <n v="1"/>
    <n v="0.76249999999999996"/>
    <n v="0.76249999999999996"/>
    <n v="16"/>
    <n v="6.25E-2"/>
    <n v="1"/>
    <n v="0"/>
    <n v="0"/>
    <n v="0"/>
    <n v="0.76249999999999996"/>
    <n v="-0.76249999999999996"/>
    <n v="-1"/>
    <n v="0"/>
    <s v="NA"/>
    <n v="0"/>
    <x v="368"/>
    <n v="0"/>
    <n v="0.68625000000000003"/>
    <n v="-0.80062500000000003"/>
    <n v="7.6249999999999929E-2"/>
    <n v="3.8125000000000075E-2"/>
  </r>
  <r>
    <x v="4"/>
    <s v="jfk to athens"/>
    <s v="Broad"/>
    <s v="Western Europe Destinations"/>
    <s v="Athens"/>
    <s v="Position 5-10 Bid Strategy"/>
    <n v="6.25"/>
    <n v="1"/>
    <n v="0.77500000000000002"/>
    <n v="0.77500000000000002"/>
    <n v="24"/>
    <n v="4.1666666666666699E-2"/>
    <n v="2.1583333333333301"/>
    <n v="0"/>
    <n v="0"/>
    <n v="0"/>
    <n v="0.77500000000000002"/>
    <n v="-0.77500000000000002"/>
    <n v="-1"/>
    <n v="0"/>
    <s v="NA"/>
    <n v="0"/>
    <x v="368"/>
    <n v="0"/>
    <n v="0.69750000000000001"/>
    <n v="-0.81375000000000008"/>
    <n v="7.7500000000000013E-2"/>
    <n v="3.8750000000000062E-2"/>
  </r>
  <r>
    <x v="4"/>
    <s v="international air ticket"/>
    <s v="Broad"/>
    <s v="Geo Targeted New York"/>
    <s v="International New York"/>
    <s v="Position 5-10 Bid Strategy"/>
    <n v="6.25"/>
    <n v="1"/>
    <n v="0.77500000000000002"/>
    <n v="0.77500000000000002"/>
    <n v="6"/>
    <n v="0.16666666666666699"/>
    <n v="3.3"/>
    <n v="0"/>
    <n v="0"/>
    <n v="0"/>
    <n v="0.77500000000000002"/>
    <n v="-0.77500000000000002"/>
    <n v="-1"/>
    <n v="0"/>
    <s v="NA"/>
    <n v="0"/>
    <x v="368"/>
    <n v="0"/>
    <n v="0.69750000000000001"/>
    <n v="-0.81375000000000008"/>
    <n v="7.7500000000000013E-2"/>
    <n v="3.8750000000000062E-2"/>
  </r>
  <r>
    <x v="4"/>
    <s v="france airports"/>
    <s v="Broad"/>
    <s v="Geo Targeted Detroit"/>
    <s v="Detroit to France Sale"/>
    <s v="Position 5-10 Bid Strategy"/>
    <n v="6.25"/>
    <n v="1"/>
    <n v="0.77500000000000002"/>
    <n v="0.77500000000000002"/>
    <n v="17"/>
    <n v="5.8823529411764698E-2"/>
    <n v="1"/>
    <n v="0"/>
    <n v="0"/>
    <n v="0"/>
    <n v="0.77500000000000002"/>
    <n v="-0.77500000000000002"/>
    <n v="-1"/>
    <n v="0"/>
    <s v="NA"/>
    <n v="0"/>
    <x v="368"/>
    <n v="0"/>
    <n v="0.69750000000000001"/>
    <n v="-0.81375000000000008"/>
    <n v="7.7500000000000013E-2"/>
    <n v="3.8750000000000062E-2"/>
  </r>
  <r>
    <x v="4"/>
    <s v="france fare"/>
    <s v="Broad"/>
    <s v="Geo Targeted DC"/>
    <s v="DC to France Sale"/>
    <s v="Position 5-10 Bid Strategy"/>
    <n v="6.25"/>
    <n v="1"/>
    <n v="0.78749999999999998"/>
    <n v="0.78749999999999998"/>
    <n v="7"/>
    <n v="0.14285714285714302"/>
    <n v="1.1428571428571399"/>
    <n v="0"/>
    <n v="0"/>
    <n v="0"/>
    <n v="0.78749999999999998"/>
    <n v="-0.78749999999999998"/>
    <n v="-1"/>
    <n v="0"/>
    <s v="NA"/>
    <n v="0"/>
    <x v="368"/>
    <n v="0"/>
    <n v="0.70874999999999999"/>
    <n v="-0.82687500000000003"/>
    <n v="7.8749999999999987E-2"/>
    <n v="3.9375000000000049E-2"/>
  </r>
  <r>
    <x v="4"/>
    <s v="france airports"/>
    <s v="Broad"/>
    <s v="Geo Targeted Philadelphia"/>
    <s v="Philadelphia to France Sale"/>
    <s v="Position 5-10 Bid Strategy"/>
    <n v="6.25"/>
    <n v="1"/>
    <n v="0.82499999999999996"/>
    <n v="0.82499999999999996"/>
    <n v="14"/>
    <n v="7.1428571428571397E-2"/>
    <n v="1"/>
    <n v="0"/>
    <n v="0"/>
    <n v="0"/>
    <n v="0.82499999999999996"/>
    <n v="-0.82499999999999996"/>
    <n v="-1"/>
    <n v="0"/>
    <s v="NA"/>
    <n v="0"/>
    <x v="368"/>
    <n v="0"/>
    <n v="0.74249999999999994"/>
    <n v="-0.86624999999999996"/>
    <n v="8.2500000000000018E-2"/>
    <n v="4.1250000000000009E-2"/>
  </r>
  <r>
    <x v="4"/>
    <s v="ouagadougou flights"/>
    <s v="Broad"/>
    <s v="Google_Yearlong 2006"/>
    <s v="Google|ouagadougou"/>
    <s v="Position 5-10 Bid Strategy"/>
    <n v="6.25"/>
    <n v="1"/>
    <n v="0.86250000000000004"/>
    <n v="0.86250000000000004"/>
    <n v="24"/>
    <n v="4.1666666666666699E-2"/>
    <n v="1.125"/>
    <n v="0"/>
    <n v="0"/>
    <n v="0"/>
    <n v="0.86250000000000004"/>
    <n v="-0.86250000000000004"/>
    <n v="-1"/>
    <n v="0"/>
    <s v="NA"/>
    <n v="0"/>
    <x v="368"/>
    <n v="0"/>
    <n v="0.77625000000000011"/>
    <n v="-0.90562500000000012"/>
    <n v="8.6249999999999938E-2"/>
    <n v="4.312500000000008E-2"/>
  </r>
  <r>
    <x v="4"/>
    <s v="france air ticket"/>
    <s v="Broad"/>
    <s v="Geo Targeted Boston"/>
    <s v="Boston to France Sale"/>
    <s v="Position 5-10 Bid Strategy"/>
    <n v="6.25"/>
    <n v="1"/>
    <n v="0.86250000000000004"/>
    <n v="0.86250000000000004"/>
    <n v="6"/>
    <n v="0.16666666666666699"/>
    <n v="1.65"/>
    <n v="0"/>
    <n v="0"/>
    <n v="0"/>
    <n v="0.86250000000000004"/>
    <n v="-0.86250000000000004"/>
    <n v="-1"/>
    <n v="0"/>
    <s v="NA"/>
    <n v="0"/>
    <x v="368"/>
    <n v="0"/>
    <n v="0.77625000000000011"/>
    <n v="-0.90562500000000012"/>
    <n v="8.6249999999999938E-2"/>
    <n v="4.312500000000008E-2"/>
  </r>
  <r>
    <x v="4"/>
    <s v="turkey cheap tickets"/>
    <s v="Broad"/>
    <s v="Google_Yearlong 2006"/>
    <s v="Google|Turkey"/>
    <s v="Position 5-10 Bid Strategy"/>
    <n v="6.25"/>
    <n v="1"/>
    <n v="0.875"/>
    <n v="0.875"/>
    <n v="5"/>
    <n v="0.2"/>
    <n v="1.2"/>
    <n v="0"/>
    <n v="0"/>
    <n v="0"/>
    <n v="0.875"/>
    <n v="-0.875"/>
    <n v="-1"/>
    <n v="0"/>
    <s v="NA"/>
    <n v="0"/>
    <x v="368"/>
    <n v="0"/>
    <n v="0.78749999999999998"/>
    <n v="-0.91875000000000007"/>
    <n v="8.7500000000000022E-2"/>
    <n v="4.3750000000000067E-2"/>
  </r>
  <r>
    <x v="4"/>
    <s v="paris flight specials"/>
    <s v="Broad"/>
    <s v="Geo Targeted San Francisco"/>
    <s v="San Francisco to Paris Sale"/>
    <s v="Position 5-10 Bid Strategy"/>
    <n v="6.25"/>
    <n v="1"/>
    <n v="0.875"/>
    <n v="0.875"/>
    <n v="1"/>
    <n v="1"/>
    <n v="1"/>
    <n v="0"/>
    <n v="0"/>
    <n v="0"/>
    <n v="0.875"/>
    <n v="-0.875"/>
    <n v="-1"/>
    <n v="0"/>
    <s v="NA"/>
    <n v="0"/>
    <x v="368"/>
    <n v="0"/>
    <n v="0.78749999999999998"/>
    <n v="-0.91875000000000007"/>
    <n v="8.7500000000000022E-2"/>
    <n v="4.3750000000000067E-2"/>
  </r>
  <r>
    <x v="4"/>
    <s v="rome airports"/>
    <s v="Broad"/>
    <s v="Geo Targeted Los Angeles"/>
    <s v="Los Angeles to Rome Sale"/>
    <s v="Position 5-10 Bid Strategy"/>
    <n v="6.25"/>
    <n v="1"/>
    <n v="0.88749999999999996"/>
    <n v="0.88749999999999996"/>
    <n v="4"/>
    <n v="0.25"/>
    <n v="1"/>
    <n v="0"/>
    <n v="0"/>
    <n v="0"/>
    <n v="0.88749999999999996"/>
    <n v="-0.88749999999999996"/>
    <n v="-1"/>
    <n v="0"/>
    <s v="NA"/>
    <n v="0"/>
    <x v="368"/>
    <n v="0"/>
    <n v="0.79874999999999996"/>
    <n v="-0.93187500000000001"/>
    <n v="8.8749999999999996E-2"/>
    <n v="4.4375000000000053E-2"/>
  </r>
  <r>
    <x v="4"/>
    <s v="paris airline ticket"/>
    <s v="Broad"/>
    <s v="Geo Targeted DC"/>
    <s v="DC to Paris Sale"/>
    <s v="Position 5-10 Bid Strategy"/>
    <n v="6.25"/>
    <n v="1"/>
    <n v="0.88749999999999996"/>
    <n v="0.88749999999999996"/>
    <n v="3"/>
    <n v="0.33333333333333298"/>
    <n v="1"/>
    <n v="0"/>
    <n v="0"/>
    <n v="0"/>
    <n v="0.88749999999999996"/>
    <n v="-0.88749999999999996"/>
    <n v="-1"/>
    <n v="0"/>
    <s v="NA"/>
    <n v="0"/>
    <x v="368"/>
    <n v="0"/>
    <n v="0.79874999999999996"/>
    <n v="-0.93187500000000001"/>
    <n v="8.8749999999999996E-2"/>
    <n v="4.4375000000000053E-2"/>
  </r>
  <r>
    <x v="4"/>
    <s v="rome plane ticket"/>
    <s v="Broad"/>
    <s v="Western Europe Destinations"/>
    <s v="Rome"/>
    <s v="Position 5-10 Bid Strategy"/>
    <n v="6.25"/>
    <n v="2"/>
    <n v="0.9"/>
    <n v="0.45"/>
    <n v="61"/>
    <n v="3.2786885245901599E-2"/>
    <n v="4.4737704918032799"/>
    <n v="0"/>
    <n v="0"/>
    <n v="0"/>
    <n v="0.9"/>
    <n v="-0.9"/>
    <n v="-1"/>
    <n v="0"/>
    <s v="NA"/>
    <n v="0"/>
    <x v="368"/>
    <n v="0"/>
    <n v="0.81"/>
    <n v="-0.94500000000000006"/>
    <n v="8.9999999999999969E-2"/>
    <n v="4.500000000000004E-2"/>
  </r>
  <r>
    <x v="4"/>
    <s v="barcelona tickets"/>
    <s v="Broad"/>
    <s v="Geo Targeted Los Angeles"/>
    <s v="Los Angeles to Barcelona Sale"/>
    <s v="Position 5-10 Bid Strategy"/>
    <n v="6.25"/>
    <n v="1"/>
    <n v="0.9"/>
    <n v="0.9"/>
    <n v="7"/>
    <n v="0.14285714285714302"/>
    <n v="1.98571428571429"/>
    <n v="0"/>
    <n v="0"/>
    <n v="0"/>
    <n v="0.9"/>
    <n v="-0.9"/>
    <n v="-1"/>
    <n v="0"/>
    <s v="NA"/>
    <n v="0"/>
    <x v="368"/>
    <n v="0"/>
    <n v="0.81"/>
    <n v="-0.94500000000000006"/>
    <n v="8.9999999999999969E-2"/>
    <n v="4.500000000000004E-2"/>
  </r>
  <r>
    <x v="4"/>
    <s v="valencia flights"/>
    <s v="Broad"/>
    <s v="Geo Targeted DC"/>
    <s v="DC to Valencia Sale"/>
    <s v="Position 5-10 Bid Strategy"/>
    <n v="6.25"/>
    <n v="1"/>
    <n v="0.9"/>
    <n v="0.9"/>
    <n v="15"/>
    <n v="6.6666666666666693E-2"/>
    <n v="1"/>
    <n v="0"/>
    <n v="0"/>
    <n v="0"/>
    <n v="0.9"/>
    <n v="-0.9"/>
    <n v="-1"/>
    <n v="0"/>
    <s v="NA"/>
    <n v="0"/>
    <x v="368"/>
    <n v="0"/>
    <n v="0.81"/>
    <n v="-0.94500000000000006"/>
    <n v="8.9999999999999969E-2"/>
    <n v="4.500000000000004E-2"/>
  </r>
  <r>
    <x v="4"/>
    <s v="italy fares"/>
    <s v="Broad"/>
    <s v="Geo Targeted Boston"/>
    <s v="Boston to Italy Sale"/>
    <s v="Position 5-10 Bid Strategy"/>
    <n v="6.25"/>
    <n v="1"/>
    <n v="0.9"/>
    <n v="0.9"/>
    <n v="2"/>
    <n v="0.5"/>
    <n v="15"/>
    <n v="0"/>
    <n v="0"/>
    <n v="0"/>
    <n v="0.9"/>
    <n v="-0.9"/>
    <n v="-1"/>
    <n v="0"/>
    <s v="NA"/>
    <n v="0"/>
    <x v="368"/>
    <n v="0"/>
    <n v="0.81"/>
    <n v="-0.94500000000000006"/>
    <n v="8.9999999999999969E-2"/>
    <n v="4.500000000000004E-2"/>
  </r>
  <r>
    <x v="4"/>
    <s v="madrid fares"/>
    <s v="Broad"/>
    <s v="Geo Targeted New York"/>
    <s v="New York to Madrid Sale"/>
    <s v="Position 5-10 Bid Strategy"/>
    <n v="6.25"/>
    <n v="1"/>
    <n v="0.91249999999999998"/>
    <n v="0.91249999999999998"/>
    <n v="1"/>
    <n v="1"/>
    <n v="2"/>
    <n v="0"/>
    <n v="0"/>
    <n v="0"/>
    <n v="0.91249999999999998"/>
    <n v="-0.91249999999999998"/>
    <n v="-1"/>
    <n v="0"/>
    <s v="NA"/>
    <n v="0"/>
    <x v="368"/>
    <n v="0"/>
    <n v="0.82125000000000004"/>
    <n v="-0.958125"/>
    <n v="9.1249999999999942E-2"/>
    <n v="4.5625000000000027E-2"/>
  </r>
  <r>
    <x v="4"/>
    <s v="madrid airlines"/>
    <s v="Broad"/>
    <s v="Geo Targeted Detroit"/>
    <s v="Detroit to Madrid Sale"/>
    <s v="Position 5-10 Bid Strategy"/>
    <n v="6.25"/>
    <n v="1"/>
    <n v="0.91249999999999998"/>
    <n v="0.91249999999999998"/>
    <n v="49"/>
    <n v="2.04081632653061E-2"/>
    <n v="2.31632653061224"/>
    <n v="0"/>
    <n v="0"/>
    <n v="0"/>
    <n v="0.91249999999999998"/>
    <n v="-0.91249999999999998"/>
    <n v="-1"/>
    <n v="0"/>
    <s v="NA"/>
    <n v="0"/>
    <x v="368"/>
    <n v="0"/>
    <n v="0.82125000000000004"/>
    <n v="-0.958125"/>
    <n v="9.1249999999999942E-2"/>
    <n v="4.5625000000000027E-2"/>
  </r>
  <r>
    <x v="4"/>
    <s v="france air ticket"/>
    <s v="Broad"/>
    <s v="Geo Targeted Chicago"/>
    <s v="Chicago to France Sale"/>
    <s v="Position 5-10 Bid Strategy"/>
    <n v="6.25"/>
    <n v="1"/>
    <n v="0.91249999999999998"/>
    <n v="0.91249999999999998"/>
    <n v="5"/>
    <n v="0.2"/>
    <n v="1"/>
    <n v="0"/>
    <n v="0"/>
    <n v="0"/>
    <n v="0.91249999999999998"/>
    <n v="-0.91249999999999998"/>
    <n v="-1"/>
    <n v="0"/>
    <s v="NA"/>
    <n v="0"/>
    <x v="368"/>
    <n v="0"/>
    <n v="0.82125000000000004"/>
    <n v="-0.958125"/>
    <n v="9.1249999999999942E-2"/>
    <n v="4.5625000000000027E-2"/>
  </r>
  <r>
    <x v="4"/>
    <s v="european cheap ticket"/>
    <s v="Broad"/>
    <s v="Google_Yearlong 2006"/>
    <s v="Google|Europe"/>
    <s v="Position 5-10 Bid Strategy"/>
    <n v="6.25"/>
    <n v="1"/>
    <n v="0.95"/>
    <n v="0.95"/>
    <n v="33"/>
    <n v="3.0303030303030297E-2"/>
    <n v="2.3575757575757601"/>
    <n v="0"/>
    <n v="0"/>
    <n v="0"/>
    <n v="0.95"/>
    <n v="-0.95"/>
    <n v="-1"/>
    <n v="0"/>
    <s v="NA"/>
    <n v="0"/>
    <x v="368"/>
    <n v="0"/>
    <n v="0.85499999999999998"/>
    <n v="-0.99749999999999994"/>
    <n v="9.4999999999999973E-2"/>
    <n v="4.7499999999999987E-2"/>
  </r>
  <r>
    <x v="4"/>
    <s v="florence cheap flight"/>
    <s v="Broad"/>
    <s v="Google_Yearlong 2006"/>
    <s v="Google|Florence"/>
    <s v="Position 5-10 Bid Strategy"/>
    <n v="6.25"/>
    <n v="1"/>
    <n v="0.95"/>
    <n v="0.95"/>
    <n v="31"/>
    <n v="3.2258064516128997E-2"/>
    <n v="2.2258064516128999"/>
    <n v="0"/>
    <n v="0"/>
    <n v="0"/>
    <n v="0.95"/>
    <n v="-0.95"/>
    <n v="-1"/>
    <n v="0"/>
    <s v="NA"/>
    <n v="0"/>
    <x v="368"/>
    <n v="0"/>
    <n v="0.85499999999999998"/>
    <n v="-0.99749999999999994"/>
    <n v="9.4999999999999973E-2"/>
    <n v="4.7499999999999987E-2"/>
  </r>
  <r>
    <x v="4"/>
    <s v="hanover airfare"/>
    <s v="Broad"/>
    <s v="Google_Yearlong 2006"/>
    <s v="Google|Hanover"/>
    <s v="Position 5-10 Bid Strategy"/>
    <n v="6.25"/>
    <n v="1"/>
    <n v="0.96250000000000002"/>
    <n v="0.96250000000000002"/>
    <n v="6"/>
    <n v="0.16666666666666699"/>
    <n v="1"/>
    <n v="0"/>
    <n v="0"/>
    <n v="0"/>
    <n v="0.96250000000000002"/>
    <n v="-0.96250000000000002"/>
    <n v="-1"/>
    <n v="0"/>
    <s v="NA"/>
    <n v="0"/>
    <x v="368"/>
    <n v="0"/>
    <n v="0.86625000000000008"/>
    <n v="-1.0106250000000001"/>
    <n v="9.6249999999999947E-2"/>
    <n v="4.8125000000000084E-2"/>
  </r>
  <r>
    <x v="4"/>
    <s v="florence cheap ticket"/>
    <s v="Broad"/>
    <s v="Western Europe Destinations"/>
    <s v="Florence"/>
    <s v="Position 5-10 Bid Strategy"/>
    <n v="6.25"/>
    <n v="1"/>
    <n v="0.96250000000000002"/>
    <n v="0.96250000000000002"/>
    <n v="14"/>
    <n v="7.1428571428571397E-2"/>
    <n v="2.44285714285714"/>
    <n v="0"/>
    <n v="0"/>
    <n v="0"/>
    <n v="0.96250000000000002"/>
    <n v="-0.96250000000000002"/>
    <n v="-1"/>
    <n v="0"/>
    <s v="NA"/>
    <n v="0"/>
    <x v="368"/>
    <n v="0"/>
    <n v="0.86625000000000008"/>
    <n v="-1.0106250000000001"/>
    <n v="9.6249999999999947E-2"/>
    <n v="4.8125000000000084E-2"/>
  </r>
  <r>
    <x v="4"/>
    <s v="spain fare"/>
    <s v="Broad"/>
    <s v="Western Europe Destinations"/>
    <s v="Spain"/>
    <s v="Position 5-10 Bid Strategy"/>
    <n v="6.25"/>
    <n v="1"/>
    <n v="0.96250000000000002"/>
    <n v="0.96250000000000002"/>
    <n v="58"/>
    <n v="1.72413793103448E-2"/>
    <n v="1.0982758620689701"/>
    <n v="0"/>
    <n v="0"/>
    <n v="0"/>
    <n v="0.96250000000000002"/>
    <n v="-0.96250000000000002"/>
    <n v="-1"/>
    <n v="0"/>
    <s v="NA"/>
    <n v="0"/>
    <x v="368"/>
    <n v="0"/>
    <n v="0.86625000000000008"/>
    <n v="-1.0106250000000001"/>
    <n v="9.6249999999999947E-2"/>
    <n v="4.8125000000000084E-2"/>
  </r>
  <r>
    <x v="4"/>
    <s v="athens tickets"/>
    <s v="Broad"/>
    <s v="Geo Targeted Boston"/>
    <s v="Boston to Athens Sale"/>
    <s v="Position 5-10 Bid Strategy"/>
    <n v="6.25"/>
    <n v="1"/>
    <n v="0.96250000000000002"/>
    <n v="0.96250000000000002"/>
    <n v="9"/>
    <n v="0.11111111111111099"/>
    <n v="1.55555555555556"/>
    <n v="0"/>
    <n v="0"/>
    <n v="0"/>
    <n v="0.96250000000000002"/>
    <n v="-0.96250000000000002"/>
    <n v="-1"/>
    <n v="0"/>
    <s v="NA"/>
    <n v="0"/>
    <x v="368"/>
    <n v="0"/>
    <n v="0.86625000000000008"/>
    <n v="-1.0106250000000001"/>
    <n v="9.6249999999999947E-2"/>
    <n v="4.8125000000000084E-2"/>
  </r>
  <r>
    <x v="4"/>
    <s v="florence tickets"/>
    <s v="Broad"/>
    <s v="Western Europe Destinations"/>
    <s v="Florence"/>
    <s v="Position 5-10 Bid Strategy"/>
    <n v="6.25"/>
    <n v="1"/>
    <n v="0.97499999999999998"/>
    <n v="0.97499999999999998"/>
    <n v="323"/>
    <n v="3.09597523219814E-3"/>
    <n v="1.89009287925697"/>
    <n v="0"/>
    <n v="0"/>
    <n v="0"/>
    <n v="0.97499999999999998"/>
    <n v="-0.97499999999999998"/>
    <n v="-1"/>
    <n v="0"/>
    <s v="NA"/>
    <n v="0"/>
    <x v="368"/>
    <n v="0"/>
    <n v="0.87749999999999995"/>
    <n v="-1.0237499999999999"/>
    <n v="9.7500000000000031E-2"/>
    <n v="4.874999999999996E-2"/>
  </r>
  <r>
    <x v="4"/>
    <s v="istanbul airport"/>
    <s v="Broad"/>
    <s v="Google_Yearlong 2006"/>
    <s v="Google|Istanbul"/>
    <s v="Position 5-10 Bid Strategy"/>
    <n v="6.25"/>
    <n v="1"/>
    <n v="0.98750000000000004"/>
    <n v="0.98750000000000004"/>
    <n v="378"/>
    <n v="2.6455026455026506E-3"/>
    <n v="1.84206349206349"/>
    <n v="0"/>
    <n v="0"/>
    <n v="0"/>
    <n v="0.98750000000000004"/>
    <n v="-0.98750000000000004"/>
    <n v="-1"/>
    <n v="0"/>
    <s v="NA"/>
    <n v="0"/>
    <x v="368"/>
    <n v="0"/>
    <n v="0.88875000000000004"/>
    <n v="-1.036875"/>
    <n v="9.8750000000000004E-2"/>
    <n v="4.9374999999999947E-2"/>
  </r>
  <r>
    <x v="4"/>
    <s v="hanover"/>
    <s v="Broad"/>
    <s v="Google_Yearlong 2006"/>
    <s v="Google|Hanover"/>
    <s v="Position 5-10 Bid Strategy"/>
    <n v="6.25"/>
    <n v="1"/>
    <n v="0.98750000000000004"/>
    <n v="0.98750000000000004"/>
    <n v="330"/>
    <n v="3.0303030303030299E-3"/>
    <n v="1.11121212121212"/>
    <n v="0"/>
    <n v="0"/>
    <n v="0"/>
    <n v="0.98750000000000004"/>
    <n v="-0.98750000000000004"/>
    <n v="-1"/>
    <n v="0"/>
    <s v="NA"/>
    <n v="0"/>
    <x v="368"/>
    <n v="0"/>
    <n v="0.88875000000000004"/>
    <n v="-1.036875"/>
    <n v="9.8750000000000004E-2"/>
    <n v="4.9374999999999947E-2"/>
  </r>
  <r>
    <x v="4"/>
    <s v="air france europe flights"/>
    <s v="Broad"/>
    <s v="Western Europe Destinations"/>
    <s v="Europe Branded"/>
    <s v="Position 5-10 Bid Strategy"/>
    <n v="6.25"/>
    <n v="1"/>
    <n v="0.98750000000000004"/>
    <n v="0.98750000000000004"/>
    <n v="26"/>
    <n v="3.8461538461538498E-2"/>
    <n v="1.0384615384615401"/>
    <n v="0"/>
    <n v="0"/>
    <n v="0"/>
    <n v="0.98750000000000004"/>
    <n v="-0.98750000000000004"/>
    <n v="-1"/>
    <n v="0"/>
    <s v="NA"/>
    <n v="0"/>
    <x v="368"/>
    <n v="0"/>
    <n v="0.88875000000000004"/>
    <n v="-1.036875"/>
    <n v="9.8750000000000004E-2"/>
    <n v="4.9374999999999947E-2"/>
  </r>
  <r>
    <x v="4"/>
    <s v="low europe airlines"/>
    <s v="Broad"/>
    <s v="Geo Targeted New York"/>
    <s v="Low Europe New York"/>
    <s v="Position 5-10 Bid Strategy"/>
    <n v="6.25"/>
    <n v="1"/>
    <n v="0.98750000000000004"/>
    <n v="0.98750000000000004"/>
    <n v="1"/>
    <n v="1"/>
    <n v="1"/>
    <n v="0"/>
    <n v="0"/>
    <n v="0"/>
    <n v="0.98750000000000004"/>
    <n v="-0.98750000000000004"/>
    <n v="-1"/>
    <n v="0"/>
    <s v="NA"/>
    <n v="0"/>
    <x v="368"/>
    <n v="0"/>
    <n v="0.88875000000000004"/>
    <n v="-1.036875"/>
    <n v="9.8750000000000004E-2"/>
    <n v="4.9374999999999947E-2"/>
  </r>
  <r>
    <x v="4"/>
    <s v="florence airport"/>
    <s v="Broad"/>
    <s v="Geo Targeted San Francisco"/>
    <s v="San Francisco to Florence Sale"/>
    <s v="Position 5-10 Bid Strategy"/>
    <n v="6.25"/>
    <n v="2"/>
    <n v="1"/>
    <n v="0.5"/>
    <n v="11"/>
    <n v="0.18181818181818202"/>
    <n v="1.36363636363636"/>
    <n v="0"/>
    <n v="0"/>
    <n v="0"/>
    <n v="1"/>
    <n v="-1"/>
    <n v="-1"/>
    <n v="0"/>
    <s v="NA"/>
    <n v="0"/>
    <x v="368"/>
    <n v="0"/>
    <n v="0.9"/>
    <n v="-1.05"/>
    <n v="9.9999999999999978E-2"/>
    <n v="5.0000000000000044E-2"/>
  </r>
  <r>
    <x v="4"/>
    <s v="paris cheap airlines"/>
    <s v="Broad"/>
    <s v="Geo Targeted Chicago"/>
    <s v="Chicago to Paris Sale"/>
    <s v="Position 5-10 Bid Strategy"/>
    <n v="6.25"/>
    <n v="2"/>
    <n v="1"/>
    <n v="0.5"/>
    <n v="1"/>
    <n v="2"/>
    <n v="1"/>
    <n v="0"/>
    <n v="0"/>
    <n v="0"/>
    <n v="1"/>
    <n v="-1"/>
    <n v="-1"/>
    <n v="0"/>
    <s v="NA"/>
    <n v="0"/>
    <x v="368"/>
    <n v="0"/>
    <n v="0.9"/>
    <n v="-1.05"/>
    <n v="9.9999999999999978E-2"/>
    <n v="5.0000000000000044E-2"/>
  </r>
  <r>
    <x v="4"/>
    <s v="milan plane tickets"/>
    <s v="Broad"/>
    <s v="Google_Yearlong 2006"/>
    <s v="Google|Milan"/>
    <s v="Position 5-10 Bid Strategy"/>
    <n v="6.25"/>
    <n v="1"/>
    <n v="1.0125"/>
    <n v="1.0125"/>
    <n v="4"/>
    <n v="0.25"/>
    <n v="3.25"/>
    <n v="0"/>
    <n v="0"/>
    <n v="0"/>
    <n v="1.0125"/>
    <n v="-1.0125"/>
    <n v="-1"/>
    <n v="0"/>
    <s v="NA"/>
    <n v="0"/>
    <x v="368"/>
    <n v="0"/>
    <n v="0.91125"/>
    <n v="-1.0631250000000001"/>
    <n v="0.10124999999999995"/>
    <n v="5.0625000000000142E-2"/>
  </r>
  <r>
    <x v="4"/>
    <s v="florence airport"/>
    <s v="Broad"/>
    <s v="Geo Targeted New York"/>
    <s v="New York to Florence Sale"/>
    <s v="Position 5-10 Bid Strategy"/>
    <n v="6.25"/>
    <n v="1"/>
    <n v="1.0125"/>
    <n v="1.0125"/>
    <n v="27"/>
    <n v="3.7037037037037E-2"/>
    <n v="1.1848148148148101"/>
    <n v="0"/>
    <n v="0"/>
    <n v="0"/>
    <n v="1.0125"/>
    <n v="-1.0125"/>
    <n v="-1"/>
    <n v="0"/>
    <s v="NA"/>
    <n v="0"/>
    <x v="368"/>
    <n v="0"/>
    <n v="0.91125"/>
    <n v="-1.0631250000000001"/>
    <n v="0.10124999999999995"/>
    <n v="5.0625000000000142E-2"/>
  </r>
  <r>
    <x v="4"/>
    <s v="international airports"/>
    <s v="Broad"/>
    <s v="Geo Targeted Detroit"/>
    <s v="International Detroit"/>
    <s v="Position 5-10 Bid Strategy"/>
    <n v="6.25"/>
    <n v="1"/>
    <n v="1.0125"/>
    <n v="1.0125"/>
    <n v="87"/>
    <n v="1.1494252873563199E-2"/>
    <n v="1.0091954022988501"/>
    <n v="0"/>
    <n v="0"/>
    <n v="0"/>
    <n v="1.0125"/>
    <n v="-1.0125"/>
    <n v="-1"/>
    <n v="0"/>
    <s v="NA"/>
    <n v="0"/>
    <x v="368"/>
    <n v="0"/>
    <n v="0.91125"/>
    <n v="-1.0631250000000001"/>
    <n v="0.10124999999999995"/>
    <n v="5.0625000000000142E-2"/>
  </r>
  <r>
    <x v="4"/>
    <s v="paris fare"/>
    <s v="Broad"/>
    <s v="Geo Targeted DC"/>
    <s v="DC to Paris Sale"/>
    <s v="Position 5-10 Bid Strategy"/>
    <n v="6.25"/>
    <n v="1"/>
    <n v="1.0249999999999999"/>
    <n v="1.0249999999999999"/>
    <n v="15"/>
    <n v="6.6666666666666693E-2"/>
    <n v="1.33266666666667"/>
    <n v="0"/>
    <n v="0"/>
    <n v="0"/>
    <n v="1.0249999999999999"/>
    <n v="-1.0249999999999999"/>
    <n v="-1"/>
    <n v="0"/>
    <s v="NA"/>
    <n v="0"/>
    <x v="368"/>
    <n v="0"/>
    <n v="0.92249999999999999"/>
    <n v="-1.0762499999999999"/>
    <n v="0.10249999999999992"/>
    <n v="5.1250000000000018E-2"/>
  </r>
  <r>
    <x v="4"/>
    <s v="florence airports"/>
    <s v="Broad"/>
    <s v="Western Europe Destinations"/>
    <s v="Florence"/>
    <s v="Position 5-10 Bid Strategy"/>
    <n v="6.25"/>
    <n v="2"/>
    <n v="1.0375000000000001"/>
    <n v="0.51875000000000004"/>
    <n v="240"/>
    <n v="8.3333333333333297E-3"/>
    <n v="4.5566666666666702"/>
    <n v="0"/>
    <n v="0"/>
    <n v="0"/>
    <n v="1.0375000000000001"/>
    <n v="-1.0375000000000001"/>
    <n v="-1"/>
    <n v="0"/>
    <s v="NA"/>
    <n v="0"/>
    <x v="368"/>
    <n v="0"/>
    <n v="0.93375000000000008"/>
    <n v="-1.0893750000000002"/>
    <n v="0.10375000000000001"/>
    <n v="5.1875000000000115E-2"/>
  </r>
  <r>
    <x v="4"/>
    <s v="paris airline"/>
    <s v="Broad"/>
    <s v="Geo Targeted Miami"/>
    <s v="Miami to Paris Sale"/>
    <s v="Position 5-10 Bid Strategy"/>
    <n v="6.25"/>
    <n v="1"/>
    <n v="1.05"/>
    <n v="1.05"/>
    <n v="16"/>
    <n v="6.25E-2"/>
    <n v="1.3"/>
    <n v="0"/>
    <n v="0"/>
    <n v="0"/>
    <n v="1.05"/>
    <n v="-1.05"/>
    <n v="-1"/>
    <n v="0"/>
    <s v="NA"/>
    <n v="0"/>
    <x v="368"/>
    <n v="0"/>
    <n v="0.94500000000000006"/>
    <n v="-1.1025"/>
    <n v="0.10499999999999998"/>
    <n v="5.2499999999999991E-2"/>
  </r>
  <r>
    <x v="4"/>
    <s v="naples flights"/>
    <s v="Broad"/>
    <s v="Geo Targeted Boston"/>
    <s v="Boston to Naples Sale"/>
    <s v="Position 5-10 Bid Strategy"/>
    <n v="6.25"/>
    <n v="1"/>
    <n v="1.0625"/>
    <n v="1.0625"/>
    <n v="6"/>
    <n v="0.16666666666666699"/>
    <n v="1"/>
    <n v="0"/>
    <n v="0"/>
    <n v="0"/>
    <n v="1.0625"/>
    <n v="-1.0625"/>
    <n v="-1"/>
    <n v="0"/>
    <s v="NA"/>
    <n v="0"/>
    <x v="368"/>
    <n v="0"/>
    <n v="0.95625000000000004"/>
    <n v="-1.1156250000000001"/>
    <n v="0.10624999999999996"/>
    <n v="5.3125000000000089E-2"/>
  </r>
  <r>
    <x v="4"/>
    <s v="uk airports"/>
    <s v="Broad"/>
    <s v="Western Europe Destinations"/>
    <s v="UK"/>
    <s v="Position 5-10 Bid Strategy"/>
    <n v="6.25"/>
    <n v="1"/>
    <n v="1.075"/>
    <n v="1.075"/>
    <n v="30"/>
    <n v="3.3333333333333298E-2"/>
    <n v="1.1200000000000001"/>
    <n v="0"/>
    <n v="0"/>
    <n v="0"/>
    <n v="1.075"/>
    <n v="-1.075"/>
    <n v="-1"/>
    <n v="0"/>
    <s v="NA"/>
    <n v="0"/>
    <x v="368"/>
    <n v="0"/>
    <n v="0.96750000000000003"/>
    <n v="-1.1287499999999999"/>
    <n v="0.10749999999999993"/>
    <n v="5.3749999999999964E-2"/>
  </r>
  <r>
    <x v="4"/>
    <s v="athens airfares"/>
    <s v="Broad"/>
    <s v="Geo Targeted New York"/>
    <s v="New York to Athens Sale"/>
    <s v="Position 5-10 Bid Strategy"/>
    <n v="6.25"/>
    <n v="1"/>
    <n v="1.0874999999999999"/>
    <n v="1.0874999999999999"/>
    <n v="3"/>
    <n v="0.33333333333333298"/>
    <n v="1"/>
    <n v="0"/>
    <n v="0"/>
    <n v="0"/>
    <n v="1.0874999999999999"/>
    <n v="-1.0874999999999999"/>
    <n v="-1"/>
    <n v="0"/>
    <s v="NA"/>
    <n v="0"/>
    <x v="368"/>
    <n v="0"/>
    <n v="0.9787499999999999"/>
    <n v="-1.141875"/>
    <n v="0.10875000000000001"/>
    <n v="5.4375000000000062E-2"/>
  </r>
  <r>
    <x v="4"/>
    <s v="france airfare"/>
    <s v="Broad"/>
    <s v="Geo Targeted DC"/>
    <s v="DC to France Sale"/>
    <s v="Position 5-10 Bid Strategy"/>
    <n v="6.25"/>
    <n v="1"/>
    <n v="1.0874999999999999"/>
    <n v="1.0874999999999999"/>
    <n v="32"/>
    <n v="3.125E-2"/>
    <n v="2.8031250000000001"/>
    <n v="0"/>
    <n v="0"/>
    <n v="0"/>
    <n v="1.0874999999999999"/>
    <n v="-1.0874999999999999"/>
    <n v="-1"/>
    <n v="0"/>
    <s v="NA"/>
    <n v="0"/>
    <x v="368"/>
    <n v="0"/>
    <n v="0.9787499999999999"/>
    <n v="-1.141875"/>
    <n v="0.10875000000000001"/>
    <n v="5.4375000000000062E-2"/>
  </r>
  <r>
    <x v="4"/>
    <s v="geneva ticket"/>
    <s v="Broad"/>
    <s v="Google_Yearlong 2006"/>
    <s v="Google|Geneva"/>
    <s v="Position 5-10 Bid Strategy"/>
    <n v="6.25"/>
    <n v="1"/>
    <n v="1.1000000000000001"/>
    <n v="1.1000000000000001"/>
    <n v="24"/>
    <n v="4.1666666666666699E-2"/>
    <n v="1.5833333333333299"/>
    <n v="0"/>
    <n v="0"/>
    <n v="0"/>
    <n v="1.1000000000000001"/>
    <n v="-1.1000000000000001"/>
    <n v="-1"/>
    <n v="0"/>
    <s v="NA"/>
    <n v="0"/>
    <x v="368"/>
    <n v="0"/>
    <n v="0.9900000000000001"/>
    <n v="-1.1550000000000002"/>
    <n v="0.10999999999999999"/>
    <n v="5.500000000000016E-2"/>
  </r>
  <r>
    <x v="4"/>
    <s v="[istanbul tickets]"/>
    <s v="Exact"/>
    <s v="Western Europe Destinations"/>
    <s v="Istanbul"/>
    <s v="Position 5-10 Bid Strategy"/>
    <n v="6.25"/>
    <n v="1"/>
    <n v="1.1000000000000001"/>
    <n v="1.1000000000000001"/>
    <n v="18"/>
    <n v="5.5555555555555601E-2"/>
    <n v="4.50555555555556"/>
    <n v="0"/>
    <n v="0"/>
    <n v="0"/>
    <n v="1.1000000000000001"/>
    <n v="-1.1000000000000001"/>
    <n v="-1"/>
    <n v="0"/>
    <s v="NA"/>
    <n v="0"/>
    <x v="368"/>
    <n v="0"/>
    <n v="0.9900000000000001"/>
    <n v="-1.1550000000000002"/>
    <n v="0.10999999999999999"/>
    <n v="5.500000000000016E-2"/>
  </r>
  <r>
    <x v="4"/>
    <s v="milan cheap tickets"/>
    <s v="Broad"/>
    <s v="Western Europe Destinations"/>
    <s v="Milan"/>
    <s v="Position 5-10 Bid Strategy"/>
    <n v="6.25"/>
    <n v="2"/>
    <n v="1.1125"/>
    <n v="0.55625000000000002"/>
    <n v="72"/>
    <n v="2.7777777777777801E-2"/>
    <n v="5.2916666666666696"/>
    <n v="0"/>
    <n v="0"/>
    <n v="0"/>
    <n v="1.1125"/>
    <n v="-1.1125"/>
    <n v="-1"/>
    <n v="0"/>
    <s v="NA"/>
    <n v="0"/>
    <x v="368"/>
    <n v="0"/>
    <n v="1.00125"/>
    <n v="-1.1681250000000001"/>
    <n v="0.11125000000000007"/>
    <n v="5.5625000000000036E-2"/>
  </r>
  <r>
    <x v="4"/>
    <s v="greece ticket"/>
    <s v="Broad"/>
    <s v="Geo Targeted Los Angeles"/>
    <s v="Los Angeles to Greece Sale"/>
    <s v="Position 5-10 Bid Strategy"/>
    <n v="6.25"/>
    <n v="1"/>
    <n v="1.1125"/>
    <n v="1.1125"/>
    <n v="3"/>
    <n v="0.33333333333333298"/>
    <n v="1"/>
    <n v="0"/>
    <n v="0"/>
    <n v="0"/>
    <n v="1.1125"/>
    <n v="-1.1125"/>
    <n v="-1"/>
    <n v="0"/>
    <s v="NA"/>
    <n v="0"/>
    <x v="368"/>
    <n v="0"/>
    <n v="1.00125"/>
    <n v="-1.1681250000000001"/>
    <n v="0.11125000000000007"/>
    <n v="5.5625000000000036E-2"/>
  </r>
  <r>
    <x v="4"/>
    <s v="international airport"/>
    <s v="Broad"/>
    <s v="Geo Targeted Detroit"/>
    <s v="International Detroit"/>
    <s v="Position 5-10 Bid Strategy"/>
    <n v="6.25"/>
    <n v="1"/>
    <n v="1.1125"/>
    <n v="1.1125"/>
    <n v="33"/>
    <n v="3.0303030303030297E-2"/>
    <n v="1.12121212121212"/>
    <n v="0"/>
    <n v="0"/>
    <n v="0"/>
    <n v="1.1125"/>
    <n v="-1.1125"/>
    <n v="-1"/>
    <n v="0"/>
    <s v="NA"/>
    <n v="0"/>
    <x v="368"/>
    <n v="0"/>
    <n v="1.00125"/>
    <n v="-1.1681250000000001"/>
    <n v="0.11125000000000007"/>
    <n v="5.5625000000000036E-2"/>
  </r>
  <r>
    <x v="4"/>
    <s v="france airport"/>
    <s v="Broad"/>
    <s v="Geo Targeted Chicago"/>
    <s v="Chicago to France Sale"/>
    <s v="Position 5-10 Bid Strategy"/>
    <n v="6.25"/>
    <n v="1"/>
    <n v="1.1125"/>
    <n v="1.1125"/>
    <n v="8"/>
    <n v="0.125"/>
    <n v="1.25"/>
    <n v="0"/>
    <n v="0"/>
    <n v="0"/>
    <n v="1.1125"/>
    <n v="-1.1125"/>
    <n v="-1"/>
    <n v="0"/>
    <s v="NA"/>
    <n v="0"/>
    <x v="368"/>
    <n v="0"/>
    <n v="1.00125"/>
    <n v="-1.1681250000000001"/>
    <n v="0.11125000000000007"/>
    <n v="5.5625000000000036E-2"/>
  </r>
  <r>
    <x v="4"/>
    <s v="france flight"/>
    <s v="Broad"/>
    <s v="Geo Targeted DC"/>
    <s v="DC to France Sale"/>
    <s v="Position 5-10 Bid Strategy"/>
    <n v="6.25"/>
    <n v="1"/>
    <n v="1.125"/>
    <n v="1.125"/>
    <n v="133"/>
    <n v="7.5187969924811991E-3"/>
    <n v="1.6015789473684201"/>
    <n v="0"/>
    <n v="0"/>
    <n v="0"/>
    <n v="1.125"/>
    <n v="-1.125"/>
    <n v="-1"/>
    <n v="0"/>
    <s v="NA"/>
    <n v="0"/>
    <x v="368"/>
    <n v="0"/>
    <n v="1.0125"/>
    <n v="-1.1812500000000001"/>
    <n v="0.11250000000000004"/>
    <n v="5.6250000000000133E-2"/>
  </r>
  <r>
    <x v="4"/>
    <s v="europe airport"/>
    <s v="Broad"/>
    <s v="Geo Targeted Philadelphia"/>
    <s v="Europe Philadelphia"/>
    <s v="Position 5-10 Bid Strategy"/>
    <n v="6.25"/>
    <n v="1"/>
    <n v="1.1375"/>
    <n v="1.1375"/>
    <n v="3"/>
    <n v="0.33333333333333298"/>
    <n v="1"/>
    <n v="0"/>
    <n v="0"/>
    <n v="0"/>
    <n v="1.1375"/>
    <n v="-1.1375"/>
    <n v="-1"/>
    <n v="0"/>
    <s v="NA"/>
    <n v="0"/>
    <x v="368"/>
    <n v="0"/>
    <n v="1.0237499999999999"/>
    <n v="-1.194375"/>
    <n v="0.11375000000000002"/>
    <n v="5.6875000000000009E-2"/>
  </r>
  <r>
    <x v="4"/>
    <s v="cheap flight to athens greece"/>
    <s v="Broad"/>
    <s v="Western Europe Destinations"/>
    <s v="Greece"/>
    <s v="Position 5-10 Bid Strategy"/>
    <n v="6.25"/>
    <n v="1"/>
    <n v="1.1499999999999999"/>
    <n v="1.1499999999999999"/>
    <n v="13"/>
    <n v="7.69230769230769E-2"/>
    <n v="5.9846153846153802"/>
    <n v="0"/>
    <n v="0"/>
    <n v="0"/>
    <n v="1.1499999999999999"/>
    <n v="-1.1499999999999999"/>
    <n v="-1"/>
    <n v="0"/>
    <s v="NA"/>
    <n v="0"/>
    <x v="368"/>
    <n v="0"/>
    <n v="1.0349999999999999"/>
    <n v="-1.2075"/>
    <n v="0.11499999999999999"/>
    <n v="5.7500000000000107E-2"/>
  </r>
  <r>
    <x v="4"/>
    <s v="madrid flight"/>
    <s v="Broad"/>
    <s v="Geo Targeted Los Angeles"/>
    <s v="Los Angeles to Madrid Sale"/>
    <s v="Position 5-10 Bid Strategy"/>
    <n v="6.25"/>
    <n v="1"/>
    <n v="1.1499999999999999"/>
    <n v="1.1499999999999999"/>
    <n v="7"/>
    <n v="0.14285714285714302"/>
    <n v="1.5714285714285701"/>
    <n v="0"/>
    <n v="0"/>
    <n v="0"/>
    <n v="1.1499999999999999"/>
    <n v="-1.1499999999999999"/>
    <n v="-1"/>
    <n v="0"/>
    <s v="NA"/>
    <n v="0"/>
    <x v="368"/>
    <n v="0"/>
    <n v="1.0349999999999999"/>
    <n v="-1.2075"/>
    <n v="0.11499999999999999"/>
    <n v="5.7500000000000107E-2"/>
  </r>
  <r>
    <x v="4"/>
    <s v="europe airline tickets"/>
    <s v="Broad"/>
    <s v="Geo Targeted Los Angeles"/>
    <s v="Europe Los Angeles"/>
    <s v="Position 5-10 Bid Strategy"/>
    <n v="6.25"/>
    <n v="1"/>
    <n v="1.1499999999999999"/>
    <n v="1.1499999999999999"/>
    <n v="3"/>
    <n v="0.33333333333333298"/>
    <n v="1"/>
    <n v="0"/>
    <n v="0"/>
    <n v="0"/>
    <n v="1.1499999999999999"/>
    <n v="-1.1499999999999999"/>
    <n v="-1"/>
    <n v="0"/>
    <s v="NA"/>
    <n v="0"/>
    <x v="368"/>
    <n v="0"/>
    <n v="1.0349999999999999"/>
    <n v="-1.2075"/>
    <n v="0.11499999999999999"/>
    <n v="5.7500000000000107E-2"/>
  </r>
  <r>
    <x v="4"/>
    <s v="rome airline ticket"/>
    <s v="Broad"/>
    <s v="Geo Targeted Houston"/>
    <s v="Houston to Rome Sale"/>
    <s v="Position 5-10 Bid Strategy"/>
    <n v="6.25"/>
    <n v="1"/>
    <n v="1.1625000000000001"/>
    <n v="1.1625000000000001"/>
    <n v="6"/>
    <n v="0.16666666666666699"/>
    <n v="1"/>
    <n v="0"/>
    <n v="0"/>
    <n v="0"/>
    <n v="1.1625000000000001"/>
    <n v="-1.1625000000000001"/>
    <n v="-1"/>
    <n v="0"/>
    <s v="NA"/>
    <n v="0"/>
    <x v="368"/>
    <n v="0"/>
    <n v="1.0462500000000001"/>
    <n v="-1.2206250000000001"/>
    <n v="0.11624999999999996"/>
    <n v="5.8124999999999982E-2"/>
  </r>
  <r>
    <x v="4"/>
    <s v="florence tickets"/>
    <s v="Broad"/>
    <s v="Geo Targeted Houston"/>
    <s v="Houston to Florence Sale"/>
    <s v="Position 5-10 Bid Strategy"/>
    <n v="6.25"/>
    <n v="1"/>
    <n v="1.175"/>
    <n v="1.175"/>
    <n v="59"/>
    <n v="1.6949152542372902E-2"/>
    <n v="2.4877966101694899"/>
    <n v="0"/>
    <n v="0"/>
    <n v="0"/>
    <n v="1.175"/>
    <n v="-1.175"/>
    <n v="-1"/>
    <n v="0"/>
    <s v="NA"/>
    <n v="0"/>
    <x v="368"/>
    <n v="0"/>
    <n v="1.0575000000000001"/>
    <n v="-1.2337500000000001"/>
    <n v="0.11749999999999994"/>
    <n v="5.875000000000008E-2"/>
  </r>
  <r>
    <x v="4"/>
    <s v="paris tickets"/>
    <s v="Broad"/>
    <s v="Geo Targeted Miami"/>
    <s v="Miami to Paris Sale"/>
    <s v="Position 5-10 Bid Strategy"/>
    <n v="6.25"/>
    <n v="1"/>
    <n v="1.1875"/>
    <n v="1.1875"/>
    <n v="32"/>
    <n v="3.125E-2"/>
    <n v="1.5562499999999999"/>
    <n v="0"/>
    <n v="0"/>
    <n v="0"/>
    <n v="1.1875"/>
    <n v="-1.1875"/>
    <n v="-1"/>
    <n v="0"/>
    <s v="NA"/>
    <n v="0"/>
    <x v="368"/>
    <n v="0"/>
    <n v="1.0687500000000001"/>
    <n v="-1.246875"/>
    <n v="0.11874999999999991"/>
    <n v="5.9374999999999956E-2"/>
  </r>
  <r>
    <x v="4"/>
    <s v="paris air fare"/>
    <s v="Broad"/>
    <s v="Geo Targeted Miami"/>
    <s v="Miami to Paris Sale"/>
    <s v="Position 5-10 Bid Strategy"/>
    <n v="6.25"/>
    <n v="1"/>
    <n v="1.1875"/>
    <n v="1.1875"/>
    <n v="10"/>
    <n v="0.1"/>
    <n v="1.1000000000000001"/>
    <n v="0"/>
    <n v="0"/>
    <n v="0"/>
    <n v="1.1875"/>
    <n v="-1.1875"/>
    <n v="-1"/>
    <n v="0"/>
    <s v="NA"/>
    <n v="0"/>
    <x v="368"/>
    <n v="0"/>
    <n v="1.0687500000000001"/>
    <n v="-1.246875"/>
    <n v="0.11874999999999991"/>
    <n v="5.9374999999999956E-2"/>
  </r>
  <r>
    <x v="4"/>
    <s v="greece airfare"/>
    <s v="Broad"/>
    <s v="Geo Targeted DC"/>
    <s v="DC to Greece Sale"/>
    <s v="Position 5-10 Bid Strategy"/>
    <n v="6.25"/>
    <n v="1"/>
    <n v="1.2"/>
    <n v="1.2"/>
    <n v="3"/>
    <n v="0.33333333333333298"/>
    <n v="1"/>
    <n v="0"/>
    <n v="0"/>
    <n v="0"/>
    <n v="1.2"/>
    <n v="-1.2"/>
    <n v="-1"/>
    <n v="0"/>
    <s v="NA"/>
    <n v="0"/>
    <x v="368"/>
    <n v="0"/>
    <n v="1.08"/>
    <n v="-1.26"/>
    <n v="0.11999999999999988"/>
    <n v="6.0000000000000053E-2"/>
  </r>
  <r>
    <x v="4"/>
    <s v="flight to switzerland"/>
    <s v="Broad"/>
    <s v="Google_Yearlong 2006"/>
    <s v="Google|Switzerland"/>
    <s v="Position 5-10 Bid Strategy"/>
    <n v="6.25"/>
    <n v="1"/>
    <n v="1.2124999999999999"/>
    <n v="1.2124999999999999"/>
    <n v="10"/>
    <n v="0.1"/>
    <n v="1.29"/>
    <n v="0"/>
    <n v="0"/>
    <n v="0"/>
    <n v="1.2124999999999999"/>
    <n v="-1.2124999999999999"/>
    <n v="-1"/>
    <n v="0"/>
    <s v="NA"/>
    <n v="0"/>
    <x v="368"/>
    <n v="0"/>
    <n v="1.0912500000000001"/>
    <n v="-1.2731250000000001"/>
    <n v="0.12124999999999986"/>
    <n v="6.0625000000000151E-2"/>
  </r>
  <r>
    <x v="4"/>
    <s v="spain airfares"/>
    <s v="Broad"/>
    <s v="Western Europe Destinations"/>
    <s v="Spain"/>
    <s v="Position 5-10 Bid Strategy"/>
    <n v="6.25"/>
    <n v="1"/>
    <n v="1.2124999999999999"/>
    <n v="1.2124999999999999"/>
    <n v="90"/>
    <n v="1.1111111111111101E-2"/>
    <n v="1.56111111111111"/>
    <n v="0"/>
    <n v="0"/>
    <n v="0"/>
    <n v="1.2124999999999999"/>
    <n v="-1.2124999999999999"/>
    <n v="-1"/>
    <n v="0"/>
    <s v="NA"/>
    <n v="0"/>
    <x v="368"/>
    <n v="0"/>
    <n v="1.0912500000000001"/>
    <n v="-1.2731250000000001"/>
    <n v="0.12124999999999986"/>
    <n v="6.0625000000000151E-2"/>
  </r>
  <r>
    <x v="4"/>
    <s v="france airport"/>
    <s v="Broad"/>
    <s v="Geo Targeted DC"/>
    <s v="DC to France Sale"/>
    <s v="Position 5-10 Bid Strategy"/>
    <n v="6.25"/>
    <n v="1"/>
    <n v="1.2250000000000001"/>
    <n v="1.2250000000000001"/>
    <n v="8"/>
    <n v="0.125"/>
    <n v="1"/>
    <n v="0"/>
    <n v="0"/>
    <n v="0"/>
    <n v="1.2250000000000001"/>
    <n v="-1.2250000000000001"/>
    <n v="-1"/>
    <n v="0"/>
    <s v="NA"/>
    <n v="0"/>
    <x v="368"/>
    <n v="0"/>
    <n v="1.1025"/>
    <n v="-1.2862500000000001"/>
    <n v="0.12250000000000005"/>
    <n v="6.1250000000000027E-2"/>
  </r>
  <r>
    <x v="4"/>
    <s v="air france flight"/>
    <s v="Broad"/>
    <s v="Geo Targeted Boston"/>
    <s v="Airfrance Deal Boston"/>
    <s v="Position 5-10 Bid Strategy"/>
    <n v="6.25"/>
    <n v="1"/>
    <n v="1.2250000000000001"/>
    <n v="1.2250000000000001"/>
    <n v="14"/>
    <n v="7.1428571428571397E-2"/>
    <n v="1.79285714285714"/>
    <n v="0"/>
    <n v="0"/>
    <n v="0"/>
    <n v="1.2250000000000001"/>
    <n v="-1.2250000000000001"/>
    <n v="-1"/>
    <n v="0"/>
    <s v="NA"/>
    <n v="0"/>
    <x v="368"/>
    <n v="0"/>
    <n v="1.1025"/>
    <n v="-1.2862500000000001"/>
    <n v="0.12250000000000005"/>
    <n v="6.1250000000000027E-2"/>
  </r>
  <r>
    <x v="4"/>
    <s v="paris airfare sale"/>
    <s v="Broad"/>
    <s v="Geo Targeted New York"/>
    <s v="New York to Paris Sale"/>
    <s v="Position 5-10 Bid Strategy"/>
    <n v="6.25"/>
    <n v="1"/>
    <n v="1.2375"/>
    <n v="1.2375"/>
    <n v="13"/>
    <n v="7.69230769230769E-2"/>
    <n v="1.4615384615384599"/>
    <n v="0"/>
    <n v="0"/>
    <n v="0"/>
    <n v="1.2375"/>
    <n v="-1.2375"/>
    <n v="-1"/>
    <n v="0"/>
    <s v="NA"/>
    <n v="0"/>
    <x v="368"/>
    <n v="0"/>
    <n v="1.11375"/>
    <n v="-1.2993750000000002"/>
    <n v="0.12375000000000003"/>
    <n v="6.1875000000000124E-2"/>
  </r>
  <r>
    <x v="4"/>
    <s v="madrid airfares"/>
    <s v="Broad"/>
    <s v="Western Europe Destinations"/>
    <s v="Madrid"/>
    <s v="Position 5-10 Bid Strategy"/>
    <n v="6.25"/>
    <n v="3"/>
    <n v="1.2499999874999999"/>
    <n v="0.41666666249999995"/>
    <n v="135"/>
    <n v="2.2222222222222202E-2"/>
    <n v="4.6777777777777798"/>
    <n v="0"/>
    <n v="0"/>
    <n v="0"/>
    <n v="1.2499999874999999"/>
    <n v="-1.2499999874999999"/>
    <n v="-1"/>
    <n v="0"/>
    <s v="NA"/>
    <n v="0"/>
    <x v="368"/>
    <n v="0"/>
    <n v="1.12499998875"/>
    <n v="-1.3124999868749998"/>
    <n v="0.1249999987499999"/>
    <n v="6.2499999374999948E-2"/>
  </r>
  <r>
    <x v="4"/>
    <s v="florence airports"/>
    <s v="Broad"/>
    <s v="Geo Targeted DC"/>
    <s v="DC to Florence Sale"/>
    <s v="Position 5-10 Bid Strategy"/>
    <n v="6.25"/>
    <n v="1"/>
    <n v="1.25"/>
    <n v="1.25"/>
    <n v="3"/>
    <n v="0.33333333333333298"/>
    <n v="1"/>
    <n v="0"/>
    <n v="0"/>
    <n v="0"/>
    <n v="1.25"/>
    <n v="-1.25"/>
    <n v="-1"/>
    <n v="0"/>
    <s v="NA"/>
    <n v="0"/>
    <x v="368"/>
    <n v="0"/>
    <n v="1.125"/>
    <n v="-1.3125"/>
    <n v="0.125"/>
    <n v="6.25E-2"/>
  </r>
  <r>
    <x v="4"/>
    <s v="paris airport"/>
    <s v="Broad"/>
    <s v="Geo Targeted Boston"/>
    <s v="Boston to Paris Sale"/>
    <s v="Position 5-10 Bid Strategy"/>
    <n v="6.25"/>
    <n v="1"/>
    <n v="1.25"/>
    <n v="1.25"/>
    <n v="69"/>
    <n v="1.4492753623188399E-2"/>
    <n v="1.19333333333333"/>
    <n v="0"/>
    <n v="0"/>
    <n v="0"/>
    <n v="1.25"/>
    <n v="-1.25"/>
    <n v="-1"/>
    <n v="0"/>
    <s v="NA"/>
    <n v="0"/>
    <x v="368"/>
    <n v="0"/>
    <n v="1.125"/>
    <n v="-1.3125"/>
    <n v="0.125"/>
    <n v="6.25E-2"/>
  </r>
  <r>
    <x v="4"/>
    <s v="athens airfare"/>
    <s v="Broad"/>
    <s v="Geo Targeted Boston"/>
    <s v="Boston to Athens Sale"/>
    <s v="Position 5-10 Bid Strategy"/>
    <n v="6.25"/>
    <n v="1"/>
    <n v="1.25"/>
    <n v="1.25"/>
    <n v="2"/>
    <n v="0.5"/>
    <n v="1"/>
    <n v="0"/>
    <n v="0"/>
    <n v="0"/>
    <n v="1.25"/>
    <n v="-1.25"/>
    <n v="-1"/>
    <n v="0"/>
    <s v="NA"/>
    <n v="0"/>
    <x v="368"/>
    <n v="0"/>
    <n v="1.125"/>
    <n v="-1.3125"/>
    <n v="0.125"/>
    <n v="6.25E-2"/>
  </r>
  <r>
    <x v="4"/>
    <s v="greece flights"/>
    <s v="Broad"/>
    <s v="Geo Targeted Boston"/>
    <s v="Boston to Greece Sale"/>
    <s v="Position 5-10 Bid Strategy"/>
    <n v="6.25"/>
    <n v="1"/>
    <n v="1.25"/>
    <n v="1.25"/>
    <n v="4"/>
    <n v="0.25"/>
    <n v="3.2250000000000001"/>
    <n v="0"/>
    <n v="0"/>
    <n v="0"/>
    <n v="1.25"/>
    <n v="-1.25"/>
    <n v="-1"/>
    <n v="0"/>
    <s v="NA"/>
    <n v="0"/>
    <x v="368"/>
    <n v="0"/>
    <n v="1.125"/>
    <n v="-1.3125"/>
    <n v="0.125"/>
    <n v="6.25E-2"/>
  </r>
  <r>
    <x v="4"/>
    <s v="spain airline"/>
    <s v="Broad"/>
    <s v="Geo Targeted Boston"/>
    <s v="Boston to Spain Sale"/>
    <s v="Position 5-10 Bid Strategy"/>
    <n v="6.25"/>
    <n v="1"/>
    <n v="1.25"/>
    <n v="1.25"/>
    <n v="8"/>
    <n v="0.125"/>
    <n v="1.125"/>
    <n v="0"/>
    <n v="0"/>
    <n v="0"/>
    <n v="1.25"/>
    <n v="-1.25"/>
    <n v="-1"/>
    <n v="0"/>
    <s v="NA"/>
    <n v="0"/>
    <x v="368"/>
    <n v="0"/>
    <n v="1.125"/>
    <n v="-1.3125"/>
    <n v="0.125"/>
    <n v="6.25E-2"/>
  </r>
  <r>
    <x v="4"/>
    <s v="cheap europe ticket"/>
    <s v="Broad"/>
    <s v="Geo Targeted Boston"/>
    <s v="Cheap Europe Boston"/>
    <s v="Position 5-10 Bid Strategy"/>
    <n v="6.25"/>
    <n v="1"/>
    <n v="1.25"/>
    <n v="1.25"/>
    <n v="6"/>
    <n v="0.16666666666666699"/>
    <n v="1"/>
    <n v="0"/>
    <n v="0"/>
    <n v="0"/>
    <n v="1.25"/>
    <n v="-1.25"/>
    <n v="-1"/>
    <n v="0"/>
    <s v="NA"/>
    <n v="0"/>
    <x v="368"/>
    <n v="0"/>
    <n v="1.125"/>
    <n v="-1.3125"/>
    <n v="0.125"/>
    <n v="6.25E-2"/>
  </r>
  <r>
    <x v="4"/>
    <s v="greece flights"/>
    <s v="Broad"/>
    <s v="Geo Targeted Philadelphia"/>
    <s v="Philadelphia to Greece Sale"/>
    <s v="Position 5-10 Bid Strategy"/>
    <n v="6.25"/>
    <n v="1"/>
    <n v="1.2625"/>
    <n v="1.2625"/>
    <n v="12"/>
    <n v="8.3333333333333301E-2"/>
    <n v="1.6658333333333299"/>
    <n v="0"/>
    <n v="0"/>
    <n v="0"/>
    <n v="1.2625"/>
    <n v="-1.2625"/>
    <n v="-1"/>
    <n v="0"/>
    <s v="NA"/>
    <n v="0"/>
    <x v="368"/>
    <n v="0"/>
    <n v="1.13625"/>
    <n v="-1.3256250000000001"/>
    <n v="0.12624999999999997"/>
    <n v="6.3125000000000098E-2"/>
  </r>
  <r>
    <x v="4"/>
    <s v="france airports"/>
    <s v="Broad"/>
    <s v="Geo Targeted Chicago"/>
    <s v="Chicago to France Sale"/>
    <s v="Position 5-10 Bid Strategy"/>
    <n v="6.25"/>
    <n v="3"/>
    <n v="1.2624999750000001"/>
    <n v="0.42083332500000004"/>
    <n v="34"/>
    <n v="8.8235294117647106E-2"/>
    <n v="1.0735294117647101"/>
    <n v="0"/>
    <n v="0"/>
    <n v="0"/>
    <n v="1.2624999750000001"/>
    <n v="-1.2624999750000001"/>
    <n v="-1"/>
    <n v="0"/>
    <s v="NA"/>
    <n v="0"/>
    <x v="368"/>
    <n v="0"/>
    <n v="1.1362499775000001"/>
    <n v="-1.3256249737500001"/>
    <n v="0.12624999749999999"/>
    <n v="6.3124998749999994E-2"/>
  </r>
  <r>
    <x v="4"/>
    <s v="england airfare"/>
    <s v="Broad"/>
    <s v="Google_Yearlong 2006"/>
    <s v="Google|England"/>
    <s v="Position 5-10 Bid Strategy"/>
    <n v="6.25"/>
    <n v="1"/>
    <n v="1.2749999999999999"/>
    <n v="1.2749999999999999"/>
    <n v="9"/>
    <n v="0.11111111111111099"/>
    <n v="1.32222222222222"/>
    <n v="0"/>
    <n v="0"/>
    <n v="0"/>
    <n v="1.2749999999999999"/>
    <n v="-1.2749999999999999"/>
    <n v="-1"/>
    <n v="0"/>
    <s v="NA"/>
    <n v="0"/>
    <x v="368"/>
    <n v="0"/>
    <n v="1.1475"/>
    <n v="-1.3387499999999999"/>
    <n v="0.12749999999999995"/>
    <n v="6.3749999999999973E-2"/>
  </r>
  <r>
    <x v="4"/>
    <s v="spain airfare"/>
    <s v="Broad"/>
    <s v="Geo Targeted Philadelphia"/>
    <s v="Philadelphia to Spain Sale"/>
    <s v="Position 5-10 Bid Strategy"/>
    <n v="6.25"/>
    <n v="1"/>
    <n v="1.2749999999999999"/>
    <n v="1.2749999999999999"/>
    <n v="7"/>
    <n v="0.14285714285714302"/>
    <n v="1"/>
    <n v="0"/>
    <n v="0"/>
    <n v="0"/>
    <n v="1.2749999999999999"/>
    <n v="-1.2749999999999999"/>
    <n v="-1"/>
    <n v="0"/>
    <s v="NA"/>
    <n v="0"/>
    <x v="368"/>
    <n v="0"/>
    <n v="1.1475"/>
    <n v="-1.3387499999999999"/>
    <n v="0.12749999999999995"/>
    <n v="6.3749999999999973E-2"/>
  </r>
  <r>
    <x v="4"/>
    <s v="airfrance tickets"/>
    <s v="Broad"/>
    <s v="Geo Targeted Detroit"/>
    <s v="Airfrance Deal Detroit"/>
    <s v="Position 5-10 Bid Strategy"/>
    <n v="6.25"/>
    <n v="2"/>
    <n v="1.2749999999999999"/>
    <n v="0.63749999999999996"/>
    <n v="3"/>
    <n v="0.66666666666666696"/>
    <n v="1"/>
    <n v="0"/>
    <n v="0"/>
    <n v="0"/>
    <n v="1.2749999999999999"/>
    <n v="-1.2749999999999999"/>
    <n v="-1"/>
    <n v="0"/>
    <s v="NA"/>
    <n v="0"/>
    <x v="368"/>
    <n v="0"/>
    <n v="1.1475"/>
    <n v="-1.3387499999999999"/>
    <n v="0.12749999999999995"/>
    <n v="6.3749999999999973E-2"/>
  </r>
  <r>
    <x v="4"/>
    <s v="italy air fares"/>
    <s v="Broad"/>
    <s v="Geo Targeted Boston"/>
    <s v="Boston to Italy Sale"/>
    <s v="Position 5-10 Bid Strategy"/>
    <n v="6.25"/>
    <n v="1"/>
    <n v="1.2749999999999999"/>
    <n v="1.2749999999999999"/>
    <n v="1"/>
    <n v="1"/>
    <n v="1"/>
    <n v="0"/>
    <n v="0"/>
    <n v="0"/>
    <n v="1.2749999999999999"/>
    <n v="-1.2749999999999999"/>
    <n v="-1"/>
    <n v="0"/>
    <s v="NA"/>
    <n v="0"/>
    <x v="368"/>
    <n v="0"/>
    <n v="1.1475"/>
    <n v="-1.3387499999999999"/>
    <n v="0.12749999999999995"/>
    <n v="6.3749999999999973E-2"/>
  </r>
  <r>
    <x v="4"/>
    <s v="florence airports"/>
    <s v="Broad"/>
    <s v="Geo Targeted Boston"/>
    <s v="Boston to Florence Sale"/>
    <s v="Position 5-10 Bid Strategy"/>
    <n v="6.25"/>
    <n v="1"/>
    <n v="1.2749999999999999"/>
    <n v="1.2749999999999999"/>
    <n v="2"/>
    <n v="0.5"/>
    <n v="1"/>
    <n v="0"/>
    <n v="0"/>
    <n v="0"/>
    <n v="1.2749999999999999"/>
    <n v="-1.2749999999999999"/>
    <n v="-1"/>
    <n v="0"/>
    <s v="NA"/>
    <n v="0"/>
    <x v="368"/>
    <n v="0"/>
    <n v="1.1475"/>
    <n v="-1.3387499999999999"/>
    <n v="0.12749999999999995"/>
    <n v="6.3749999999999973E-2"/>
  </r>
  <r>
    <x v="4"/>
    <s v="italy air flights"/>
    <s v="Broad"/>
    <s v="Geo Targeted San Francisco"/>
    <s v="San Francisco to Italy Sale"/>
    <s v="Position 5-10 Bid Strategy"/>
    <n v="6.25"/>
    <n v="1"/>
    <n v="1.2875000000000001"/>
    <n v="1.2875000000000001"/>
    <n v="3"/>
    <n v="0.33333333333333298"/>
    <n v="1"/>
    <n v="0"/>
    <n v="0"/>
    <n v="0"/>
    <n v="1.2875000000000001"/>
    <n v="-1.2875000000000001"/>
    <n v="-1"/>
    <n v="0"/>
    <s v="NA"/>
    <n v="0"/>
    <x v="368"/>
    <n v="0"/>
    <n v="1.1587500000000002"/>
    <n v="-1.3518750000000002"/>
    <n v="0.12874999999999992"/>
    <n v="6.4375000000000071E-2"/>
  </r>
  <r>
    <x v="4"/>
    <s v="cheap europe airline"/>
    <s v="Broad"/>
    <s v="Geo Targeted New York"/>
    <s v="Cheap Europe New York"/>
    <s v="Position 5-10 Bid Strategy"/>
    <n v="6.25"/>
    <n v="1"/>
    <n v="1.3"/>
    <n v="1.3"/>
    <n v="6"/>
    <n v="0.16666666666666699"/>
    <n v="1.2"/>
    <n v="0"/>
    <n v="0"/>
    <n v="0"/>
    <n v="1.3"/>
    <n v="-1.3"/>
    <n v="-1"/>
    <n v="0"/>
    <s v="NA"/>
    <n v="0"/>
    <x v="368"/>
    <n v="0"/>
    <n v="1.1700000000000002"/>
    <n v="-1.3650000000000002"/>
    <n v="0.12999999999999989"/>
    <n v="6.5000000000000169E-2"/>
  </r>
  <r>
    <x v="4"/>
    <s v="europe ticket"/>
    <s v="Broad"/>
    <s v="Geo Targeted New York"/>
    <s v="Europe New York"/>
    <s v="Position 5-10 Bid Strategy"/>
    <n v="6.25"/>
    <n v="1"/>
    <n v="1.3"/>
    <n v="1.3"/>
    <n v="15"/>
    <n v="6.6666666666666693E-2"/>
    <n v="2.54"/>
    <n v="0"/>
    <n v="0"/>
    <n v="0"/>
    <n v="1.3"/>
    <n v="-1.3"/>
    <n v="-1"/>
    <n v="0"/>
    <s v="NA"/>
    <n v="0"/>
    <x v="368"/>
    <n v="0"/>
    <n v="1.1700000000000002"/>
    <n v="-1.3650000000000002"/>
    <n v="0.12999999999999989"/>
    <n v="6.5000000000000169E-2"/>
  </r>
  <r>
    <x v="4"/>
    <s v="cheap europe airlines"/>
    <s v="Broad"/>
    <s v="Geo Targeted Los Angeles"/>
    <s v="Cheap Europe Los Angeles"/>
    <s v="Position 5-10 Bid Strategy"/>
    <n v="6.25"/>
    <n v="1"/>
    <n v="1.3"/>
    <n v="1.3"/>
    <n v="8"/>
    <n v="0.125"/>
    <n v="1.75"/>
    <n v="0"/>
    <n v="0"/>
    <n v="0"/>
    <n v="1.3"/>
    <n v="-1.3"/>
    <n v="-1"/>
    <n v="0"/>
    <s v="NA"/>
    <n v="0"/>
    <x v="368"/>
    <n v="0"/>
    <n v="1.1700000000000002"/>
    <n v="-1.3650000000000002"/>
    <n v="0.12999999999999989"/>
    <n v="6.5000000000000169E-2"/>
  </r>
  <r>
    <x v="4"/>
    <s v="greece airline"/>
    <s v="Broad"/>
    <s v="Geo Targeted DC"/>
    <s v="DC to Greece Sale"/>
    <s v="Position 5-10 Bid Strategy"/>
    <n v="6.25"/>
    <n v="1"/>
    <n v="1.3"/>
    <n v="1.3"/>
    <n v="5"/>
    <n v="0.2"/>
    <n v="1"/>
    <n v="0"/>
    <n v="0"/>
    <n v="0"/>
    <n v="1.3"/>
    <n v="-1.3"/>
    <n v="-1"/>
    <n v="0"/>
    <s v="NA"/>
    <n v="0"/>
    <x v="368"/>
    <n v="0"/>
    <n v="1.1700000000000002"/>
    <n v="-1.3650000000000002"/>
    <n v="0.12999999999999989"/>
    <n v="6.5000000000000169E-2"/>
  </r>
  <r>
    <x v="4"/>
    <s v="germany airlines"/>
    <s v="Broad"/>
    <s v="Western Europe Destinations"/>
    <s v="Germany"/>
    <s v="Position 5-10 Bid Strategy"/>
    <n v="6.25"/>
    <n v="1"/>
    <n v="1.3125"/>
    <n v="1.3125"/>
    <n v="8"/>
    <n v="0.125"/>
    <n v="3"/>
    <n v="0"/>
    <n v="0"/>
    <n v="0"/>
    <n v="1.3125"/>
    <n v="-1.3125"/>
    <n v="-1"/>
    <n v="0"/>
    <s v="NA"/>
    <n v="0"/>
    <x v="368"/>
    <n v="0"/>
    <n v="1.1812500000000001"/>
    <n v="-1.378125"/>
    <n v="0.13124999999999987"/>
    <n v="6.5625000000000044E-2"/>
  </r>
  <r>
    <x v="4"/>
    <s v="europe air fare"/>
    <s v="Broad"/>
    <s v="Geo Targeted Detroit"/>
    <s v="Europe Detroit"/>
    <s v="Position 5-10 Bid Strategy"/>
    <n v="6.25"/>
    <n v="1"/>
    <n v="1.3125"/>
    <n v="1.3125"/>
    <n v="2"/>
    <n v="0.5"/>
    <n v="1"/>
    <n v="0"/>
    <n v="0"/>
    <n v="0"/>
    <n v="1.3125"/>
    <n v="-1.3125"/>
    <n v="-1"/>
    <n v="0"/>
    <s v="NA"/>
    <n v="0"/>
    <x v="368"/>
    <n v="0"/>
    <n v="1.1812500000000001"/>
    <n v="-1.378125"/>
    <n v="0.13124999999999987"/>
    <n v="6.5625000000000044E-2"/>
  </r>
  <r>
    <x v="4"/>
    <s v="international fare"/>
    <s v="Broad"/>
    <s v="Geo Targeted Detroit"/>
    <s v="International Detroit"/>
    <s v="Position 5-10 Bid Strategy"/>
    <n v="6.25"/>
    <n v="1"/>
    <n v="1.325"/>
    <n v="1.325"/>
    <n v="4"/>
    <n v="0.25"/>
    <n v="2.5"/>
    <n v="0"/>
    <n v="0"/>
    <n v="0"/>
    <n v="1.325"/>
    <n v="-1.325"/>
    <n v="-1"/>
    <n v="0"/>
    <s v="NA"/>
    <n v="0"/>
    <x v="368"/>
    <n v="0"/>
    <n v="1.1924999999999999"/>
    <n v="-1.3912500000000001"/>
    <n v="0.13250000000000006"/>
    <n v="6.6250000000000142E-2"/>
  </r>
  <r>
    <x v="4"/>
    <s v="paris plane tickets"/>
    <s v="Broad"/>
    <s v="Geo Targeted Boston"/>
    <s v="Boston to Paris Sale"/>
    <s v="Position 5-10 Bid Strategy"/>
    <n v="6.25"/>
    <n v="1"/>
    <n v="1.325"/>
    <n v="1.325"/>
    <n v="9"/>
    <n v="0.11111111111111099"/>
    <n v="2.5555555555555598"/>
    <n v="0"/>
    <n v="0"/>
    <n v="0"/>
    <n v="1.325"/>
    <n v="-1.325"/>
    <n v="-1"/>
    <n v="0"/>
    <s v="NA"/>
    <n v="0"/>
    <x v="368"/>
    <n v="0"/>
    <n v="1.1924999999999999"/>
    <n v="-1.3912500000000001"/>
    <n v="0.13250000000000006"/>
    <n v="6.6250000000000142E-2"/>
  </r>
  <r>
    <x v="4"/>
    <s v="britain airline"/>
    <s v="Broad"/>
    <s v="Google_Yearlong 2006"/>
    <s v="Google|Britain"/>
    <s v="Position 5-10 Bid Strategy"/>
    <n v="6.25"/>
    <n v="1"/>
    <n v="1.3374999999999999"/>
    <n v="1.3374999999999999"/>
    <n v="13"/>
    <n v="7.69230769230769E-2"/>
    <n v="1.68461538461538"/>
    <n v="0"/>
    <n v="0"/>
    <n v="0"/>
    <n v="1.3374999999999999"/>
    <n v="-1.3374999999999999"/>
    <n v="-1"/>
    <n v="0"/>
    <s v="NA"/>
    <n v="0"/>
    <x v="368"/>
    <n v="0"/>
    <n v="1.2037499999999999"/>
    <n v="-1.4043749999999999"/>
    <n v="0.13375000000000004"/>
    <n v="6.6875000000000018E-2"/>
  </r>
  <r>
    <x v="4"/>
    <s v="barcelona flight deal"/>
    <s v="Broad"/>
    <s v="Geo Targeted DC"/>
    <s v="DC to Barcelona Sale"/>
    <s v="Position 5-10 Bid Strategy"/>
    <n v="6.25"/>
    <n v="1"/>
    <n v="1.3374999999999999"/>
    <n v="1.3374999999999999"/>
    <n v="1"/>
    <n v="1"/>
    <n v="2"/>
    <n v="0"/>
    <n v="0"/>
    <n v="0"/>
    <n v="1.3374999999999999"/>
    <n v="-1.3374999999999999"/>
    <n v="-1"/>
    <n v="0"/>
    <s v="NA"/>
    <n v="0"/>
    <x v="368"/>
    <n v="0"/>
    <n v="1.2037499999999999"/>
    <n v="-1.4043749999999999"/>
    <n v="0.13375000000000004"/>
    <n v="6.6875000000000018E-2"/>
  </r>
  <r>
    <x v="4"/>
    <s v="france airline ticket"/>
    <s v="Broad"/>
    <s v="Geo Targeted Los Angeles"/>
    <s v="Los Angeles to France Sale"/>
    <s v="Position 5-10 Bid Strategy"/>
    <n v="6.25"/>
    <n v="1"/>
    <n v="1.35"/>
    <n v="1.35"/>
    <n v="1"/>
    <n v="1"/>
    <n v="1"/>
    <n v="0"/>
    <n v="0"/>
    <n v="0"/>
    <n v="1.35"/>
    <n v="-1.35"/>
    <n v="-1"/>
    <n v="0"/>
    <s v="NA"/>
    <n v="0"/>
    <x v="368"/>
    <n v="0"/>
    <n v="1.2150000000000001"/>
    <n v="-1.4175000000000002"/>
    <n v="0.13500000000000001"/>
    <n v="6.7500000000000115E-2"/>
  </r>
  <r>
    <x v="4"/>
    <s v="france cheap air ticket"/>
    <s v="Broad"/>
    <s v="Geo Targeted New York"/>
    <s v="New York to France Sale"/>
    <s v="Position 5-10 Bid Strategy"/>
    <n v="6.25"/>
    <n v="1"/>
    <n v="1.3625"/>
    <n v="1.3625"/>
    <n v="3"/>
    <n v="0.33333333333333298"/>
    <n v="1"/>
    <n v="0"/>
    <n v="0"/>
    <n v="0"/>
    <n v="1.3625"/>
    <n v="-1.3625"/>
    <n v="-1"/>
    <n v="0"/>
    <s v="NA"/>
    <n v="0"/>
    <x v="368"/>
    <n v="0"/>
    <n v="1.2262500000000001"/>
    <n v="-1.430625"/>
    <n v="0.13624999999999998"/>
    <n v="6.8124999999999991E-2"/>
  </r>
  <r>
    <x v="4"/>
    <s v="spain airfare sale"/>
    <s v="Broad"/>
    <s v="Geo Targeted Los Angeles"/>
    <s v="Los Angeles to Spain Sale"/>
    <s v="Position 5-10 Bid Strategy"/>
    <n v="6.25"/>
    <n v="1"/>
    <n v="1.3625"/>
    <n v="1.3625"/>
    <n v="1"/>
    <n v="1"/>
    <n v="1"/>
    <n v="0"/>
    <n v="0"/>
    <n v="0"/>
    <n v="1.3625"/>
    <n v="-1.3625"/>
    <n v="-1"/>
    <n v="0"/>
    <s v="NA"/>
    <n v="0"/>
    <x v="368"/>
    <n v="0"/>
    <n v="1.2262500000000001"/>
    <n v="-1.430625"/>
    <n v="0.13624999999999998"/>
    <n v="6.8124999999999991E-2"/>
  </r>
  <r>
    <x v="4"/>
    <s v="rome plane ticket"/>
    <s v="Broad"/>
    <s v="Geo Targeted Houston"/>
    <s v="Houston to Rome Sale"/>
    <s v="Position 5-10 Bid Strategy"/>
    <n v="6.25"/>
    <n v="1"/>
    <n v="1.375"/>
    <n v="1.375"/>
    <n v="6"/>
    <n v="0.16666666666666699"/>
    <n v="1.1666666666666701"/>
    <n v="0"/>
    <n v="0"/>
    <n v="0"/>
    <n v="1.375"/>
    <n v="-1.375"/>
    <n v="-1"/>
    <n v="0"/>
    <s v="NA"/>
    <n v="0"/>
    <x v="368"/>
    <n v="0"/>
    <n v="1.2375"/>
    <n v="-1.4437500000000001"/>
    <n v="0.13749999999999996"/>
    <n v="6.8750000000000089E-2"/>
  </r>
  <r>
    <x v="4"/>
    <s v="rome fare"/>
    <s v="Broad"/>
    <s v="Geo Targeted San Francisco"/>
    <s v="San Francisco to Rome Sale"/>
    <s v="Position 5-10 Bid Strategy"/>
    <n v="6.25"/>
    <n v="1"/>
    <n v="1.3875"/>
    <n v="1.3875"/>
    <n v="3"/>
    <n v="0.33333333333333298"/>
    <n v="3.3333333333333299"/>
    <n v="0"/>
    <n v="0"/>
    <n v="0"/>
    <n v="1.3875"/>
    <n v="-1.3875"/>
    <n v="-1"/>
    <n v="0"/>
    <s v="NA"/>
    <n v="0"/>
    <x v="368"/>
    <n v="0"/>
    <n v="1.24875"/>
    <n v="-1.4568749999999999"/>
    <n v="0.13874999999999993"/>
    <n v="6.9374999999999964E-2"/>
  </r>
  <r>
    <x v="4"/>
    <s v="spain airfare"/>
    <s v="Broad"/>
    <s v="Geo Targeted Detroit"/>
    <s v="Detroit to Spain Sale"/>
    <s v="Position 5-10 Bid Strategy"/>
    <n v="6.25"/>
    <n v="1"/>
    <n v="1.3875"/>
    <n v="1.3875"/>
    <n v="2"/>
    <n v="0.5"/>
    <n v="3.5"/>
    <n v="0"/>
    <n v="0"/>
    <n v="0"/>
    <n v="1.3875"/>
    <n v="-1.3875"/>
    <n v="-1"/>
    <n v="0"/>
    <s v="NA"/>
    <n v="0"/>
    <x v="368"/>
    <n v="0"/>
    <n v="1.24875"/>
    <n v="-1.4568749999999999"/>
    <n v="0.13874999999999993"/>
    <n v="6.9374999999999964E-2"/>
  </r>
  <r>
    <x v="4"/>
    <s v="france cheap airfare"/>
    <s v="Broad"/>
    <s v="Geo Targeted Boston"/>
    <s v="Boston to France Sale"/>
    <s v="Position 5-10 Bid Strategy"/>
    <n v="6.25"/>
    <n v="1"/>
    <n v="1.3875"/>
    <n v="1.3875"/>
    <n v="4"/>
    <n v="0.25"/>
    <n v="1.5"/>
    <n v="0"/>
    <n v="0"/>
    <n v="0"/>
    <n v="1.3875"/>
    <n v="-1.3875"/>
    <n v="-1"/>
    <n v="0"/>
    <s v="NA"/>
    <n v="0"/>
    <x v="368"/>
    <n v="0"/>
    <n v="1.24875"/>
    <n v="-1.4568749999999999"/>
    <n v="0.13874999999999993"/>
    <n v="6.9374999999999964E-2"/>
  </r>
  <r>
    <x v="4"/>
    <s v="stuttgart airports"/>
    <s v="Broad"/>
    <s v="Google_Yearlong 2006"/>
    <s v="Google|Stuttgart"/>
    <s v="Position 5-10 Bid Strategy"/>
    <n v="6.25"/>
    <n v="1"/>
    <n v="1.4"/>
    <n v="1.4"/>
    <n v="4"/>
    <n v="0.25"/>
    <n v="1"/>
    <n v="0"/>
    <n v="0"/>
    <n v="0"/>
    <n v="1.4"/>
    <n v="-1.4"/>
    <n v="-1"/>
    <n v="0"/>
    <s v="NA"/>
    <n v="0"/>
    <x v="368"/>
    <n v="0"/>
    <n v="1.26"/>
    <n v="-1.47"/>
    <n v="0.1399999999999999"/>
    <n v="7.0000000000000062E-2"/>
  </r>
  <r>
    <x v="4"/>
    <s v="turkey fares"/>
    <s v="Broad"/>
    <s v="Western Europe Destinations"/>
    <s v="Turkey"/>
    <s v="Position 5-10 Bid Strategy"/>
    <n v="6.25"/>
    <n v="1"/>
    <n v="1.4"/>
    <n v="1.4"/>
    <n v="39"/>
    <n v="2.5641025641025599E-2"/>
    <n v="1.6666666666666701"/>
    <n v="0"/>
    <n v="0"/>
    <n v="0"/>
    <n v="1.4"/>
    <n v="-1.4"/>
    <n v="-1"/>
    <n v="0"/>
    <s v="NA"/>
    <n v="0"/>
    <x v="368"/>
    <n v="0"/>
    <n v="1.26"/>
    <n v="-1.47"/>
    <n v="0.1399999999999999"/>
    <n v="7.0000000000000062E-2"/>
  </r>
  <r>
    <x v="4"/>
    <s v="florence fare"/>
    <s v="Broad"/>
    <s v="Geo Targeted Philadelphia"/>
    <s v="Philadelphia to Florence Sale"/>
    <s v="Position 5-10 Bid Strategy"/>
    <n v="6.25"/>
    <n v="1"/>
    <n v="1.4"/>
    <n v="1.4"/>
    <n v="1"/>
    <n v="1"/>
    <n v="1"/>
    <n v="0"/>
    <n v="0"/>
    <n v="0"/>
    <n v="1.4"/>
    <n v="-1.4"/>
    <n v="-1"/>
    <n v="0"/>
    <s v="NA"/>
    <n v="0"/>
    <x v="368"/>
    <n v="0"/>
    <n v="1.26"/>
    <n v="-1.47"/>
    <n v="0.1399999999999999"/>
    <n v="7.0000000000000062E-2"/>
  </r>
  <r>
    <x v="4"/>
    <s v="international air flights"/>
    <s v="Broad"/>
    <s v="Geo Targeted Boston"/>
    <s v="International Boston"/>
    <s v="Position 5-10 Bid Strategy"/>
    <n v="6.25"/>
    <n v="1"/>
    <n v="1.4"/>
    <n v="1.4"/>
    <n v="2"/>
    <n v="0.5"/>
    <n v="1.5"/>
    <n v="0"/>
    <n v="0"/>
    <n v="0"/>
    <n v="1.4"/>
    <n v="-1.4"/>
    <n v="-1"/>
    <n v="0"/>
    <s v="NA"/>
    <n v="0"/>
    <x v="368"/>
    <n v="0"/>
    <n v="1.26"/>
    <n v="-1.47"/>
    <n v="0.1399999999999999"/>
    <n v="7.0000000000000062E-2"/>
  </r>
  <r>
    <x v="4"/>
    <s v="spain cheap airfare"/>
    <s v="Broad"/>
    <s v="Geo Targeted New York"/>
    <s v="New York to Spain Sale"/>
    <s v="Position 5-10 Bid Strategy"/>
    <n v="6.25"/>
    <n v="1"/>
    <n v="1.4125000000000001"/>
    <n v="1.4125000000000001"/>
    <n v="7"/>
    <n v="0.14285714285714302"/>
    <n v="1"/>
    <n v="0"/>
    <n v="0"/>
    <n v="0"/>
    <n v="1.4125000000000001"/>
    <n v="-1.4125000000000001"/>
    <n v="-1"/>
    <n v="0"/>
    <s v="NA"/>
    <n v="0"/>
    <x v="368"/>
    <n v="0"/>
    <n v="1.2712500000000002"/>
    <n v="-1.4831250000000002"/>
    <n v="0.14124999999999988"/>
    <n v="7.062500000000016E-2"/>
  </r>
  <r>
    <x v="4"/>
    <s v="florence airline"/>
    <s v="Broad"/>
    <s v="Geo Targeted Houston"/>
    <s v="Houston to Florence Sale"/>
    <s v="Position 5-10 Bid Strategy"/>
    <n v="6.25"/>
    <n v="1"/>
    <n v="1.4125000000000001"/>
    <n v="1.4125000000000001"/>
    <n v="1"/>
    <n v="1"/>
    <n v="2"/>
    <n v="0"/>
    <n v="0"/>
    <n v="0"/>
    <n v="1.4125000000000001"/>
    <n v="-1.4125000000000001"/>
    <n v="-1"/>
    <n v="0"/>
    <s v="NA"/>
    <n v="0"/>
    <x v="368"/>
    <n v="0"/>
    <n v="1.2712500000000002"/>
    <n v="-1.4831250000000002"/>
    <n v="0.14124999999999988"/>
    <n v="7.062500000000016E-2"/>
  </r>
  <r>
    <x v="4"/>
    <s v="france airfare"/>
    <s v="Broad"/>
    <s v="Geo Targeted Detroit"/>
    <s v="Detroit to France Sale"/>
    <s v="Position 5-10 Bid Strategy"/>
    <n v="6.25"/>
    <n v="1"/>
    <n v="1.4125000000000001"/>
    <n v="1.4125000000000001"/>
    <n v="10"/>
    <n v="0.1"/>
    <n v="1.099"/>
    <n v="0"/>
    <n v="0"/>
    <n v="0"/>
    <n v="1.4125000000000001"/>
    <n v="-1.4125000000000001"/>
    <n v="-1"/>
    <n v="0"/>
    <s v="NA"/>
    <n v="0"/>
    <x v="368"/>
    <n v="0"/>
    <n v="1.2712500000000002"/>
    <n v="-1.4831250000000002"/>
    <n v="0.14124999999999988"/>
    <n v="7.062500000000016E-2"/>
  </r>
  <r>
    <x v="4"/>
    <s v="greece airlines"/>
    <s v="Broad"/>
    <s v="Geo Targeted Los Angeles"/>
    <s v="Los Angeles to Greece Sale"/>
    <s v="Position 5-10 Bid Strategy"/>
    <n v="6.25"/>
    <n v="1"/>
    <n v="1.425"/>
    <n v="1.425"/>
    <n v="52"/>
    <n v="1.9230769230769201E-2"/>
    <n v="2.3961538461538501"/>
    <n v="0"/>
    <n v="0"/>
    <n v="0"/>
    <n v="1.425"/>
    <n v="-1.425"/>
    <n v="-1"/>
    <n v="0"/>
    <s v="NA"/>
    <n v="0"/>
    <x v="368"/>
    <n v="0"/>
    <n v="1.2825"/>
    <n v="-1.4962500000000001"/>
    <n v="0.14250000000000007"/>
    <n v="7.1250000000000036E-2"/>
  </r>
  <r>
    <x v="4"/>
    <s v="france air tickets"/>
    <s v="Broad"/>
    <s v="Geo Targeted Los Angeles"/>
    <s v="Los Angeles to France Sale"/>
    <s v="Position 5-10 Bid Strategy"/>
    <n v="6.25"/>
    <n v="2"/>
    <n v="1.4375"/>
    <n v="0.71875"/>
    <n v="20"/>
    <n v="0.1"/>
    <n v="1.048"/>
    <n v="0"/>
    <n v="0"/>
    <n v="0"/>
    <n v="1.4375"/>
    <n v="-1.4375"/>
    <n v="-1"/>
    <n v="0"/>
    <s v="NA"/>
    <n v="0"/>
    <x v="368"/>
    <n v="0"/>
    <n v="1.29375"/>
    <n v="-1.5093750000000001"/>
    <n v="0.14375000000000004"/>
    <n v="7.1875000000000133E-2"/>
  </r>
  <r>
    <x v="4"/>
    <s v="france airline"/>
    <s v="Broad"/>
    <s v="Geo Targeted Detroit"/>
    <s v="Detroit to France Sale"/>
    <s v="Position 5-10 Bid Strategy"/>
    <n v="6.25"/>
    <n v="1"/>
    <n v="1.4375"/>
    <n v="1.4375"/>
    <n v="21"/>
    <n v="4.7619047619047603E-2"/>
    <n v="1.66619047619048"/>
    <n v="0"/>
    <n v="0"/>
    <n v="0"/>
    <n v="1.4375"/>
    <n v="-1.4375"/>
    <n v="-1"/>
    <n v="0"/>
    <s v="NA"/>
    <n v="0"/>
    <x v="368"/>
    <n v="0"/>
    <n v="1.29375"/>
    <n v="-1.5093750000000001"/>
    <n v="0.14375000000000004"/>
    <n v="7.1875000000000133E-2"/>
  </r>
  <r>
    <x v="4"/>
    <s v="spain airline"/>
    <s v="Broad"/>
    <s v="Geo Targeted Philadelphia"/>
    <s v="Philadelphia to Spain Sale"/>
    <s v="Position 5-10 Bid Strategy"/>
    <n v="6.25"/>
    <n v="1"/>
    <n v="1.45"/>
    <n v="1.45"/>
    <n v="18"/>
    <n v="5.5555555555555601E-2"/>
    <n v="1.61"/>
    <n v="0"/>
    <n v="0"/>
    <n v="0"/>
    <n v="1.45"/>
    <n v="-1.45"/>
    <n v="-1"/>
    <n v="0"/>
    <s v="NA"/>
    <n v="0"/>
    <x v="368"/>
    <n v="0"/>
    <n v="1.3049999999999999"/>
    <n v="-1.5225"/>
    <n v="0.14500000000000002"/>
    <n v="7.2500000000000009E-2"/>
  </r>
  <r>
    <x v="4"/>
    <s v="athens cheap fares"/>
    <s v="Broad"/>
    <s v="Geo Targeted Houston"/>
    <s v="Houston to Athens Sale"/>
    <s v="Position 5-10 Bid Strategy"/>
    <n v="6.25"/>
    <n v="1"/>
    <n v="1.45"/>
    <n v="1.45"/>
    <n v="1"/>
    <n v="1"/>
    <n v="1"/>
    <n v="0"/>
    <n v="0"/>
    <n v="0"/>
    <n v="1.45"/>
    <n v="-1.45"/>
    <n v="-1"/>
    <n v="0"/>
    <s v="NA"/>
    <n v="0"/>
    <x v="368"/>
    <n v="0"/>
    <n v="1.3049999999999999"/>
    <n v="-1.5225"/>
    <n v="0.14500000000000002"/>
    <n v="7.2500000000000009E-2"/>
  </r>
  <r>
    <x v="4"/>
    <s v="florence airfare"/>
    <s v="Broad"/>
    <s v="Google_Yearlong 2006"/>
    <s v="Google|Florence"/>
    <s v="Postiion 1-4 Bid Strategy"/>
    <n v="6.25"/>
    <n v="2"/>
    <n v="1.5"/>
    <n v="0.75"/>
    <n v="181"/>
    <n v="1.1049723756906099E-2"/>
    <n v="1.3436464088397799"/>
    <n v="0"/>
    <n v="0"/>
    <n v="0"/>
    <n v="1.5"/>
    <n v="-1.5"/>
    <n v="-1"/>
    <n v="0"/>
    <s v="NA"/>
    <n v="0"/>
    <x v="368"/>
    <n v="0"/>
    <n v="1.35"/>
    <n v="-1.5750000000000002"/>
    <n v="0.14999999999999991"/>
    <n v="7.5000000000000178E-2"/>
  </r>
  <r>
    <x v="4"/>
    <s v="air france to milan"/>
    <s v="Broad"/>
    <s v="Western Europe Destinations"/>
    <s v="Milan Branded"/>
    <s v="Position 5-10 Bid Strategy"/>
    <n v="6.25"/>
    <n v="2"/>
    <n v="1.5"/>
    <n v="0.75"/>
    <n v="32"/>
    <n v="6.25E-2"/>
    <n v="1.515625"/>
    <n v="0"/>
    <n v="0"/>
    <n v="0"/>
    <n v="1.5"/>
    <n v="-1.5"/>
    <n v="-1"/>
    <n v="0"/>
    <s v="NA"/>
    <n v="0"/>
    <x v="368"/>
    <n v="0"/>
    <n v="1.35"/>
    <n v="-1.5750000000000002"/>
    <n v="0.14999999999999991"/>
    <n v="7.5000000000000178E-2"/>
  </r>
  <r>
    <x v="4"/>
    <s v="low europe flights"/>
    <s v="Broad"/>
    <s v="Geo Targeted New York"/>
    <s v="Low Europe New York"/>
    <s v="Position 5-10 Bid Strategy"/>
    <n v="6.25"/>
    <n v="1"/>
    <n v="1.5"/>
    <n v="1.5"/>
    <n v="2"/>
    <n v="0.5"/>
    <n v="1.5"/>
    <n v="0"/>
    <n v="0"/>
    <n v="0"/>
    <n v="1.5"/>
    <n v="-1.5"/>
    <n v="-1"/>
    <n v="0"/>
    <s v="NA"/>
    <n v="0"/>
    <x v="368"/>
    <n v="0"/>
    <n v="1.35"/>
    <n v="-1.5750000000000002"/>
    <n v="0.14999999999999991"/>
    <n v="7.5000000000000178E-2"/>
  </r>
  <r>
    <x v="4"/>
    <s v="international air tickets"/>
    <s v="Broad"/>
    <s v="Geo Targeted DC"/>
    <s v="International DC"/>
    <s v="Position 5-10 Bid Strategy"/>
    <n v="6.25"/>
    <n v="1"/>
    <n v="1.5"/>
    <n v="1.5"/>
    <n v="12"/>
    <n v="8.3333333333333301E-2"/>
    <n v="1"/>
    <n v="0"/>
    <n v="0"/>
    <n v="0"/>
    <n v="1.5"/>
    <n v="-1.5"/>
    <n v="-1"/>
    <n v="0"/>
    <s v="NA"/>
    <n v="0"/>
    <x v="368"/>
    <n v="0"/>
    <n v="1.35"/>
    <n v="-1.5750000000000002"/>
    <n v="0.14999999999999991"/>
    <n v="7.5000000000000178E-2"/>
  </r>
  <r>
    <x v="4"/>
    <s v="paris air ticket"/>
    <s v="Broad"/>
    <s v="Geo Targeted Boston"/>
    <s v="Boston to Paris Sale"/>
    <s v="Position 5-10 Bid Strategy"/>
    <n v="6.25"/>
    <n v="1"/>
    <n v="1.5"/>
    <n v="1.5"/>
    <n v="14"/>
    <n v="7.1428571428571397E-2"/>
    <n v="1.64214285714286"/>
    <n v="0"/>
    <n v="0"/>
    <n v="0"/>
    <n v="1.5"/>
    <n v="-1.5"/>
    <n v="-1"/>
    <n v="0"/>
    <s v="NA"/>
    <n v="0"/>
    <x v="368"/>
    <n v="0"/>
    <n v="1.35"/>
    <n v="-1.5750000000000002"/>
    <n v="0.14999999999999991"/>
    <n v="7.5000000000000178E-2"/>
  </r>
  <r>
    <x v="4"/>
    <s v="barcelona plane tickets"/>
    <s v="Broad"/>
    <s v="Geo Targeted DC"/>
    <s v="DC to Barcelona Sale"/>
    <s v="Position 5-10 Bid Strategy"/>
    <n v="6.25"/>
    <n v="1"/>
    <n v="1.5125"/>
    <n v="1.5125"/>
    <n v="2"/>
    <n v="0.5"/>
    <n v="1"/>
    <n v="0"/>
    <n v="0"/>
    <n v="0"/>
    <n v="1.5125"/>
    <n v="-1.5125"/>
    <n v="-1"/>
    <n v="0"/>
    <s v="NA"/>
    <n v="0"/>
    <x v="368"/>
    <n v="0"/>
    <n v="1.3612500000000001"/>
    <n v="-1.588125"/>
    <n v="0.15124999999999988"/>
    <n v="7.5625000000000053E-2"/>
  </r>
  <r>
    <x v="4"/>
    <s v="barcelona airports"/>
    <s v="Broad"/>
    <s v="Google_Yearlong 2006"/>
    <s v="Google|Barcelona"/>
    <s v="Position 5-10 Bid Strategy"/>
    <n v="6.25"/>
    <n v="2"/>
    <n v="1.5249999999999999"/>
    <n v="0.76249999999999996"/>
    <n v="146"/>
    <n v="1.3698630136986301E-2"/>
    <n v="1.59178082191781"/>
    <n v="0"/>
    <n v="0"/>
    <n v="0"/>
    <n v="1.5249999999999999"/>
    <n v="-1.5249999999999999"/>
    <n v="-1"/>
    <n v="0"/>
    <s v="NA"/>
    <n v="0"/>
    <x v="368"/>
    <n v="0"/>
    <n v="1.3725000000000001"/>
    <n v="-1.6012500000000001"/>
    <n v="0.15249999999999986"/>
    <n v="7.6250000000000151E-2"/>
  </r>
  <r>
    <x v="4"/>
    <s v="international tickets"/>
    <s v="Broad"/>
    <s v="Geo Targeted Philadelphia"/>
    <s v="International Philadelphia"/>
    <s v="Position 5-10 Bid Strategy"/>
    <n v="6.25"/>
    <n v="1"/>
    <n v="1.5249999999999999"/>
    <n v="1.5249999999999999"/>
    <n v="10"/>
    <n v="0.1"/>
    <n v="1"/>
    <n v="0"/>
    <n v="0"/>
    <n v="0"/>
    <n v="1.5249999999999999"/>
    <n v="-1.5249999999999999"/>
    <n v="-1"/>
    <n v="0"/>
    <s v="NA"/>
    <n v="0"/>
    <x v="368"/>
    <n v="0"/>
    <n v="1.3725000000000001"/>
    <n v="-1.6012500000000001"/>
    <n v="0.15249999999999986"/>
    <n v="7.6250000000000151E-2"/>
  </r>
  <r>
    <x v="4"/>
    <s v="rome air fares"/>
    <s v="Broad"/>
    <s v="Geo Targeted DC"/>
    <s v="DC to Rome Sale"/>
    <s v="Position 5-10 Bid Strategy"/>
    <n v="6.25"/>
    <n v="1"/>
    <n v="1.5249999999999999"/>
    <n v="1.5249999999999999"/>
    <n v="3"/>
    <n v="0.33333333333333298"/>
    <n v="1"/>
    <n v="0"/>
    <n v="0"/>
    <n v="0"/>
    <n v="1.5249999999999999"/>
    <n v="-1.5249999999999999"/>
    <n v="-1"/>
    <n v="0"/>
    <s v="NA"/>
    <n v="0"/>
    <x v="368"/>
    <n v="0"/>
    <n v="1.3725000000000001"/>
    <n v="-1.6012500000000001"/>
    <n v="0.15249999999999986"/>
    <n v="7.6250000000000151E-2"/>
  </r>
  <r>
    <x v="4"/>
    <s v="uk fare"/>
    <s v="Broad"/>
    <s v="Western Europe Destinations"/>
    <s v="UK"/>
    <s v="Position 5-10 Bid Strategy"/>
    <n v="6.25"/>
    <n v="1"/>
    <n v="1.5375000000000001"/>
    <n v="1.5375000000000001"/>
    <n v="12"/>
    <n v="8.3333333333333301E-2"/>
    <n v="1.075"/>
    <n v="0"/>
    <n v="0"/>
    <n v="0"/>
    <n v="1.5375000000000001"/>
    <n v="-1.5375000000000001"/>
    <n v="-1"/>
    <n v="0"/>
    <s v="NA"/>
    <n v="0"/>
    <x v="368"/>
    <n v="0"/>
    <n v="1.38375"/>
    <n v="-1.6143750000000001"/>
    <n v="0.15375000000000005"/>
    <n v="7.6875000000000027E-2"/>
  </r>
  <r>
    <x v="4"/>
    <s v="madrid cheap ticket"/>
    <s v="Broad"/>
    <s v="Western Europe Destinations"/>
    <s v="Madrid"/>
    <s v="Position 5-10 Bid Strategy"/>
    <n v="6.25"/>
    <n v="4"/>
    <n v="1.5375000000000001"/>
    <n v="0.38437500000000002"/>
    <n v="53"/>
    <n v="7.5471698113207503E-2"/>
    <n v="4.0018867924528303"/>
    <n v="0"/>
    <n v="0"/>
    <n v="0"/>
    <n v="1.5375000000000001"/>
    <n v="-1.5375000000000001"/>
    <n v="-1"/>
    <n v="0"/>
    <s v="NA"/>
    <n v="0"/>
    <x v="368"/>
    <n v="0"/>
    <n v="1.38375"/>
    <n v="-1.6143750000000001"/>
    <n v="0.15375000000000005"/>
    <n v="7.6875000000000027E-2"/>
  </r>
  <r>
    <x v="4"/>
    <s v="paris air fare"/>
    <s v="Broad"/>
    <s v="Geo Targeted Philadelphia"/>
    <s v="Philadelphia to Paris Sale"/>
    <s v="Position 5-10 Bid Strategy"/>
    <n v="6.25"/>
    <n v="1"/>
    <n v="1.5375000000000001"/>
    <n v="1.5375000000000001"/>
    <n v="1"/>
    <n v="1"/>
    <n v="1"/>
    <n v="0"/>
    <n v="0"/>
    <n v="0"/>
    <n v="1.5375000000000001"/>
    <n v="-1.5375000000000001"/>
    <n v="-1"/>
    <n v="0"/>
    <s v="NA"/>
    <n v="0"/>
    <x v="368"/>
    <n v="0"/>
    <n v="1.38375"/>
    <n v="-1.6143750000000001"/>
    <n v="0.15375000000000005"/>
    <n v="7.6875000000000027E-2"/>
  </r>
  <r>
    <x v="4"/>
    <s v="paris cheap airfare"/>
    <s v="Broad"/>
    <s v="Geo Targeted Houston"/>
    <s v="Houston to Paris Sale"/>
    <s v="Position 5-10 Bid Strategy"/>
    <n v="6.25"/>
    <n v="1"/>
    <n v="1.5375000000000001"/>
    <n v="1.5375000000000001"/>
    <n v="31"/>
    <n v="3.2258064516128997E-2"/>
    <n v="1.3548387096774199"/>
    <n v="0"/>
    <n v="0"/>
    <n v="0"/>
    <n v="1.5375000000000001"/>
    <n v="-1.5375000000000001"/>
    <n v="-1"/>
    <n v="0"/>
    <s v="NA"/>
    <n v="0"/>
    <x v="368"/>
    <n v="0"/>
    <n v="1.38375"/>
    <n v="-1.6143750000000001"/>
    <n v="0.15375000000000005"/>
    <n v="7.6875000000000027E-2"/>
  </r>
  <r>
    <x v="4"/>
    <s v="venice fare"/>
    <s v="Broad"/>
    <s v="Geo Targeted San Francisco"/>
    <s v="San Francisco to Venice Sale"/>
    <s v="Position 5-10 Bid Strategy"/>
    <n v="6.25"/>
    <n v="1"/>
    <n v="1.5625"/>
    <n v="1.5625"/>
    <n v="9"/>
    <n v="0.11111111111111099"/>
    <n v="1"/>
    <n v="0"/>
    <n v="0"/>
    <n v="0"/>
    <n v="1.5625"/>
    <n v="-1.5625"/>
    <n v="-1"/>
    <n v="0"/>
    <s v="NA"/>
    <n v="0"/>
    <x v="368"/>
    <n v="0"/>
    <n v="1.40625"/>
    <n v="-1.640625"/>
    <n v="0.15625"/>
    <n v="7.8125E-2"/>
  </r>
  <r>
    <x v="4"/>
    <s v="europe airline"/>
    <s v="Broad"/>
    <s v="Geo Targeted Philadelphia"/>
    <s v="Europe Philadelphia"/>
    <s v="Position 5-10 Bid Strategy"/>
    <n v="6.25"/>
    <n v="1"/>
    <n v="1.5625"/>
    <n v="1.5625"/>
    <n v="21"/>
    <n v="4.7619047619047603E-2"/>
    <n v="1"/>
    <n v="0"/>
    <n v="0"/>
    <n v="0"/>
    <n v="1.5625"/>
    <n v="-1.5625"/>
    <n v="-1"/>
    <n v="0"/>
    <s v="NA"/>
    <n v="0"/>
    <x v="368"/>
    <n v="0"/>
    <n v="1.40625"/>
    <n v="-1.640625"/>
    <n v="0.15625"/>
    <n v="7.8125E-2"/>
  </r>
  <r>
    <x v="4"/>
    <s v="greece flights"/>
    <s v="Broad"/>
    <s v="Geo Targeted Detroit"/>
    <s v="Detroit to Greece Sale"/>
    <s v="Position 5-10 Bid Strategy"/>
    <n v="6.25"/>
    <n v="1"/>
    <n v="1.5625"/>
    <n v="1.5625"/>
    <n v="89"/>
    <n v="1.1235955056179801E-2"/>
    <n v="2.9101123595505598"/>
    <n v="0"/>
    <n v="0"/>
    <n v="0"/>
    <n v="1.5625"/>
    <n v="-1.5625"/>
    <n v="-1"/>
    <n v="0"/>
    <s v="NA"/>
    <n v="0"/>
    <x v="368"/>
    <n v="0"/>
    <n v="1.40625"/>
    <n v="-1.640625"/>
    <n v="0.15625"/>
    <n v="7.8125E-2"/>
  </r>
  <r>
    <x v="4"/>
    <s v="italy cheap flights"/>
    <s v="Broad"/>
    <s v="Geo Targeted Boston"/>
    <s v="Boston to Italy Sale"/>
    <s v="Position 5-10 Bid Strategy"/>
    <n v="6.25"/>
    <n v="1"/>
    <n v="1.575"/>
    <n v="1.575"/>
    <n v="7"/>
    <n v="0.14285714285714302"/>
    <n v="1.1428571428571399"/>
    <n v="0"/>
    <n v="0"/>
    <n v="0"/>
    <n v="1.575"/>
    <n v="-1.575"/>
    <n v="-1"/>
    <n v="0"/>
    <s v="NA"/>
    <n v="0"/>
    <x v="368"/>
    <n v="0"/>
    <n v="1.4175"/>
    <n v="-1.6537500000000001"/>
    <n v="0.15749999999999997"/>
    <n v="7.8750000000000098E-2"/>
  </r>
  <r>
    <x v="4"/>
    <s v="milan fare"/>
    <s v="Broad"/>
    <s v="Western Europe Destinations"/>
    <s v="Milan"/>
    <s v="Position 5-10 Bid Strategy"/>
    <n v="6.25"/>
    <n v="1"/>
    <n v="1.6"/>
    <n v="1.6"/>
    <n v="69"/>
    <n v="1.4492753623188399E-2"/>
    <n v="2.90144927536232"/>
    <n v="0"/>
    <n v="0"/>
    <n v="0"/>
    <n v="1.6"/>
    <n v="-1.6"/>
    <n v="-1"/>
    <n v="0"/>
    <s v="NA"/>
    <n v="0"/>
    <x v="368"/>
    <n v="0"/>
    <n v="1.4400000000000002"/>
    <n v="-1.6800000000000002"/>
    <n v="0.15999999999999992"/>
    <n v="8.0000000000000071E-2"/>
  </r>
  <r>
    <x v="4"/>
    <s v="spain airfare"/>
    <s v="Broad"/>
    <s v="Geo Targeted New York"/>
    <s v="New York to Spain Sale"/>
    <s v="Position 5-10 Bid Strategy"/>
    <n v="6.25"/>
    <n v="1"/>
    <n v="1.6"/>
    <n v="1.6"/>
    <n v="10"/>
    <n v="0.1"/>
    <n v="2.9"/>
    <n v="0"/>
    <n v="0"/>
    <n v="0"/>
    <n v="1.6"/>
    <n v="-1.6"/>
    <n v="-1"/>
    <n v="0"/>
    <s v="NA"/>
    <n v="0"/>
    <x v="368"/>
    <n v="0"/>
    <n v="1.4400000000000002"/>
    <n v="-1.6800000000000002"/>
    <n v="0.15999999999999992"/>
    <n v="8.0000000000000071E-2"/>
  </r>
  <r>
    <x v="4"/>
    <s v="rome cheap tickets"/>
    <s v="Broad"/>
    <s v="Geo Targeted New York"/>
    <s v="New York to Rome Sale"/>
    <s v="Position 5-10 Bid Strategy"/>
    <n v="6.25"/>
    <n v="1"/>
    <n v="1.6"/>
    <n v="1.6"/>
    <n v="7"/>
    <n v="0.14285714285714302"/>
    <n v="1.4285714285714299"/>
    <n v="0"/>
    <n v="0"/>
    <n v="0"/>
    <n v="1.6"/>
    <n v="-1.6"/>
    <n v="-1"/>
    <n v="0"/>
    <s v="NA"/>
    <n v="0"/>
    <x v="368"/>
    <n v="0"/>
    <n v="1.4400000000000002"/>
    <n v="-1.6800000000000002"/>
    <n v="0.15999999999999992"/>
    <n v="8.0000000000000071E-2"/>
  </r>
  <r>
    <x v="4"/>
    <s v="air france istanbul flight"/>
    <s v="Broad"/>
    <s v="Western Europe Destinations"/>
    <s v="Istanbul Branded"/>
    <s v="Position 5-10 Bid Strategy"/>
    <n v="6.25"/>
    <n v="1"/>
    <n v="1.6125"/>
    <n v="1.6125"/>
    <n v="2"/>
    <n v="0.5"/>
    <n v="1.5"/>
    <n v="0"/>
    <n v="0"/>
    <n v="0"/>
    <n v="1.6125"/>
    <n v="-1.6125"/>
    <n v="-1"/>
    <n v="0"/>
    <s v="NA"/>
    <n v="0"/>
    <x v="368"/>
    <n v="0"/>
    <n v="1.4512500000000002"/>
    <n v="-1.6931250000000002"/>
    <n v="0.16124999999999989"/>
    <n v="8.0625000000000169E-2"/>
  </r>
  <r>
    <x v="4"/>
    <s v="madrid flight"/>
    <s v="Broad"/>
    <s v="Geo Targeted New York"/>
    <s v="New York to Madrid Sale"/>
    <s v="Position 5-10 Bid Strategy"/>
    <n v="6.25"/>
    <n v="1"/>
    <n v="1.6125"/>
    <n v="1.6125"/>
    <n v="66"/>
    <n v="1.5151515151515201E-2"/>
    <n v="1.2878787878787901"/>
    <n v="0"/>
    <n v="0"/>
    <n v="0"/>
    <n v="1.6125"/>
    <n v="-1.6125"/>
    <n v="-1"/>
    <n v="0"/>
    <s v="NA"/>
    <n v="0"/>
    <x v="368"/>
    <n v="0"/>
    <n v="1.4512500000000002"/>
    <n v="-1.6931250000000002"/>
    <n v="0.16124999999999989"/>
    <n v="8.0625000000000169E-2"/>
  </r>
  <r>
    <x v="4"/>
    <s v="athens airfare"/>
    <s v="Broad"/>
    <s v="Geo Targeted Los Angeles"/>
    <s v="Los Angeles to Athens Sale"/>
    <s v="Position 5-10 Bid Strategy"/>
    <n v="6.25"/>
    <n v="1"/>
    <n v="1.6125"/>
    <n v="1.6125"/>
    <n v="3"/>
    <n v="0.33333333333333298"/>
    <n v="1"/>
    <n v="0"/>
    <n v="0"/>
    <n v="0"/>
    <n v="1.6125"/>
    <n v="-1.6125"/>
    <n v="-1"/>
    <n v="0"/>
    <s v="NA"/>
    <n v="0"/>
    <x v="368"/>
    <n v="0"/>
    <n v="1.4512500000000002"/>
    <n v="-1.6931250000000002"/>
    <n v="0.16124999999999989"/>
    <n v="8.0625000000000169E-2"/>
  </r>
  <r>
    <x v="4"/>
    <s v="paris air flights"/>
    <s v="Broad"/>
    <s v="Geo Targeted Houston"/>
    <s v="Houston to Paris Sale"/>
    <s v="Position 5-10 Bid Strategy"/>
    <n v="6.25"/>
    <n v="1"/>
    <n v="1.6125"/>
    <n v="1.6125"/>
    <n v="3"/>
    <n v="0.33333333333333298"/>
    <n v="1"/>
    <n v="0"/>
    <n v="0"/>
    <n v="0"/>
    <n v="1.6125"/>
    <n v="-1.6125"/>
    <n v="-1"/>
    <n v="0"/>
    <s v="NA"/>
    <n v="0"/>
    <x v="368"/>
    <n v="0"/>
    <n v="1.4512500000000002"/>
    <n v="-1.6931250000000002"/>
    <n v="0.16124999999999989"/>
    <n v="8.0625000000000169E-2"/>
  </r>
  <r>
    <x v="4"/>
    <s v="paris airline tickets"/>
    <s v="Broad"/>
    <s v="Geo Targeted Miami"/>
    <s v="Miami to Paris Sale"/>
    <s v="Position 5-10 Bid Strategy"/>
    <n v="6.25"/>
    <n v="1"/>
    <n v="1.625"/>
    <n v="1.625"/>
    <n v="3"/>
    <n v="0.33333333333333298"/>
    <n v="1"/>
    <n v="0"/>
    <n v="0"/>
    <n v="0"/>
    <n v="1.625"/>
    <n v="-1.625"/>
    <n v="-1"/>
    <n v="0"/>
    <s v="NA"/>
    <n v="0"/>
    <x v="368"/>
    <n v="0"/>
    <n v="1.4625000000000001"/>
    <n v="-1.70625"/>
    <n v="0.16249999999999987"/>
    <n v="8.1250000000000044E-2"/>
  </r>
  <r>
    <x v="4"/>
    <s v="italy cheap airfare"/>
    <s v="Broad"/>
    <s v="Geo Targeted New York"/>
    <s v="New York to Italy Sale"/>
    <s v="Position 5-10 Bid Strategy"/>
    <n v="6.25"/>
    <n v="1"/>
    <n v="1.625"/>
    <n v="1.625"/>
    <n v="5"/>
    <n v="0.2"/>
    <n v="1.64"/>
    <n v="0"/>
    <n v="0"/>
    <n v="0"/>
    <n v="1.625"/>
    <n v="-1.625"/>
    <n v="-1"/>
    <n v="0"/>
    <s v="NA"/>
    <n v="0"/>
    <x v="368"/>
    <n v="0"/>
    <n v="1.4625000000000001"/>
    <n v="-1.70625"/>
    <n v="0.16249999999999987"/>
    <n v="8.1250000000000044E-2"/>
  </r>
  <r>
    <x v="4"/>
    <s v="paris cheap airline"/>
    <s v="Broad"/>
    <s v="Geo Targeted Houston"/>
    <s v="Houston to Paris Sale"/>
    <s v="Position 5-10 Bid Strategy"/>
    <n v="6.25"/>
    <n v="1"/>
    <n v="1.625"/>
    <n v="1.625"/>
    <n v="13"/>
    <n v="7.69230769230769E-2"/>
    <n v="1.7692307692307701"/>
    <n v="0"/>
    <n v="0"/>
    <n v="0"/>
    <n v="1.625"/>
    <n v="-1.625"/>
    <n v="-1"/>
    <n v="0"/>
    <s v="NA"/>
    <n v="0"/>
    <x v="368"/>
    <n v="0"/>
    <n v="1.4625000000000001"/>
    <n v="-1.70625"/>
    <n v="0.16249999999999987"/>
    <n v="8.1250000000000044E-2"/>
  </r>
  <r>
    <x v="4"/>
    <s v="france cheap flight"/>
    <s v="Broad"/>
    <s v="Geo Targeted Boston"/>
    <s v="Boston to France Sale"/>
    <s v="Position 5-10 Bid Strategy"/>
    <n v="6.25"/>
    <n v="1"/>
    <n v="1.625"/>
    <n v="1.625"/>
    <n v="13"/>
    <n v="7.69230769230769E-2"/>
    <n v="1.92307692307692"/>
    <n v="0"/>
    <n v="0"/>
    <n v="0"/>
    <n v="1.625"/>
    <n v="-1.625"/>
    <n v="-1"/>
    <n v="0"/>
    <s v="NA"/>
    <n v="0"/>
    <x v="368"/>
    <n v="0"/>
    <n v="1.4625000000000001"/>
    <n v="-1.70625"/>
    <n v="0.16249999999999987"/>
    <n v="8.1250000000000044E-2"/>
  </r>
  <r>
    <x v="4"/>
    <s v="cheap international airline ticket"/>
    <s v="Broad"/>
    <s v="Geo Targeted Boston"/>
    <s v="Cheap International Boston"/>
    <s v="Position 5-10 Bid Strategy"/>
    <n v="6.25"/>
    <n v="1"/>
    <n v="1.625"/>
    <n v="1.625"/>
    <n v="19"/>
    <n v="5.2631578947368397E-2"/>
    <n v="2.0526315789473699"/>
    <n v="0"/>
    <n v="0"/>
    <n v="0"/>
    <n v="1.625"/>
    <n v="-1.625"/>
    <n v="-1"/>
    <n v="0"/>
    <s v="NA"/>
    <n v="0"/>
    <x v="368"/>
    <n v="0"/>
    <n v="1.4625000000000001"/>
    <n v="-1.70625"/>
    <n v="0.16249999999999987"/>
    <n v="8.1250000000000044E-2"/>
  </r>
  <r>
    <x v="4"/>
    <s v="new york to athens"/>
    <s v="Broad"/>
    <s v="Google_Yearlong 2006"/>
    <s v="Google|Athens"/>
    <s v="Position 5-10 Bid Strategy"/>
    <n v="6.25"/>
    <n v="1"/>
    <n v="1.6375"/>
    <n v="1.6375"/>
    <n v="24"/>
    <n v="4.1666666666666699E-2"/>
    <n v="2.125"/>
    <n v="0"/>
    <n v="0"/>
    <n v="0"/>
    <n v="1.6375"/>
    <n v="-1.6375"/>
    <n v="-1"/>
    <n v="0"/>
    <s v="NA"/>
    <n v="0"/>
    <x v="368"/>
    <n v="0"/>
    <n v="1.4737499999999999"/>
    <n v="-1.7193750000000001"/>
    <n v="0.16375000000000006"/>
    <n v="8.1875000000000142E-2"/>
  </r>
  <r>
    <x v="4"/>
    <s v="milan airline"/>
    <s v="Broad"/>
    <s v="Western Europe Destinations"/>
    <s v="Milan"/>
    <s v="Position 5-10 Bid Strategy"/>
    <n v="6.25"/>
    <n v="3"/>
    <n v="1.6374999750000001"/>
    <n v="0.54583332500000004"/>
    <n v="117"/>
    <n v="2.5641025641025599E-2"/>
    <n v="4.0435897435897399"/>
    <n v="0"/>
    <n v="0"/>
    <n v="0"/>
    <n v="1.6374999750000001"/>
    <n v="-1.6374999750000001"/>
    <n v="-1"/>
    <n v="0"/>
    <s v="NA"/>
    <n v="0"/>
    <x v="368"/>
    <n v="0"/>
    <n v="1.4737499775"/>
    <n v="-1.7193749737500001"/>
    <n v="0.16374999750000008"/>
    <n v="8.1874998750000039E-2"/>
  </r>
  <r>
    <x v="4"/>
    <s v="rome air flight"/>
    <s v="Broad"/>
    <s v="Geo Targeted New York"/>
    <s v="New York to Rome Sale"/>
    <s v="Position 5-10 Bid Strategy"/>
    <n v="6.25"/>
    <n v="1"/>
    <n v="1.6375"/>
    <n v="1.6375"/>
    <n v="1"/>
    <n v="1"/>
    <n v="2"/>
    <n v="0"/>
    <n v="0"/>
    <n v="0"/>
    <n v="1.6375"/>
    <n v="-1.6375"/>
    <n v="-1"/>
    <n v="0"/>
    <s v="NA"/>
    <n v="0"/>
    <x v="368"/>
    <n v="0"/>
    <n v="1.4737499999999999"/>
    <n v="-1.7193750000000001"/>
    <n v="0.16375000000000006"/>
    <n v="8.1875000000000142E-2"/>
  </r>
  <r>
    <x v="4"/>
    <s v="cheap international airline ticket"/>
    <s v="Broad"/>
    <s v="Geo Targeted Los Angeles"/>
    <s v="Cheap International Los Angeles"/>
    <s v="Position 5-10 Bid Strategy"/>
    <n v="6.25"/>
    <n v="1"/>
    <n v="1.6375"/>
    <n v="1.6375"/>
    <n v="23"/>
    <n v="4.3478260869565195E-2"/>
    <n v="1.96086956521739"/>
    <n v="0"/>
    <n v="0"/>
    <n v="0"/>
    <n v="1.6375"/>
    <n v="-1.6375"/>
    <n v="-1"/>
    <n v="0"/>
    <s v="NA"/>
    <n v="0"/>
    <x v="368"/>
    <n v="0"/>
    <n v="1.4737499999999999"/>
    <n v="-1.7193750000000001"/>
    <n v="0.16375000000000006"/>
    <n v="8.1875000000000142E-2"/>
  </r>
  <r>
    <x v="4"/>
    <s v="spain cheap airlines"/>
    <s v="Broad"/>
    <s v="Geo Targeted Philadelphia"/>
    <s v="Philadelphia to Spain Sale"/>
    <s v="Position 5-10 Bid Strategy"/>
    <n v="6.25"/>
    <n v="2"/>
    <n v="1.65"/>
    <n v="0.82499999999999996"/>
    <n v="1"/>
    <n v="2"/>
    <n v="2"/>
    <n v="0"/>
    <n v="0"/>
    <n v="0"/>
    <n v="1.65"/>
    <n v="-1.65"/>
    <n v="-1"/>
    <n v="0"/>
    <s v="NA"/>
    <n v="0"/>
    <x v="368"/>
    <n v="0"/>
    <n v="1.4849999999999999"/>
    <n v="-1.7324999999999999"/>
    <n v="0.16500000000000004"/>
    <n v="8.2500000000000018E-2"/>
  </r>
  <r>
    <x v="4"/>
    <s v="italy airports"/>
    <s v="Broad"/>
    <s v="Geo Targeted New York"/>
    <s v="New York to Italy Sale"/>
    <s v="Position 5-10 Bid Strategy"/>
    <n v="6.25"/>
    <n v="1"/>
    <n v="1.65"/>
    <n v="1.65"/>
    <n v="40"/>
    <n v="2.5000000000000001E-2"/>
    <n v="1.024"/>
    <n v="0"/>
    <n v="0"/>
    <n v="0"/>
    <n v="1.65"/>
    <n v="-1.65"/>
    <n v="-1"/>
    <n v="0"/>
    <s v="NA"/>
    <n v="0"/>
    <x v="368"/>
    <n v="0"/>
    <n v="1.4849999999999999"/>
    <n v="-1.7324999999999999"/>
    <n v="0.16500000000000004"/>
    <n v="8.2500000000000018E-2"/>
  </r>
  <r>
    <x v="4"/>
    <s v="spain airports"/>
    <s v="Broad"/>
    <s v="Geo Targeted New York"/>
    <s v="New York to Spain Sale"/>
    <s v="Position 5-10 Bid Strategy"/>
    <n v="6.25"/>
    <n v="1"/>
    <n v="1.65"/>
    <n v="1.65"/>
    <n v="16"/>
    <n v="6.25E-2"/>
    <n v="1"/>
    <n v="0"/>
    <n v="0"/>
    <n v="0"/>
    <n v="1.65"/>
    <n v="-1.65"/>
    <n v="-1"/>
    <n v="0"/>
    <s v="NA"/>
    <n v="0"/>
    <x v="368"/>
    <n v="0"/>
    <n v="1.4849999999999999"/>
    <n v="-1.7324999999999999"/>
    <n v="0.16500000000000004"/>
    <n v="8.2500000000000018E-2"/>
  </r>
  <r>
    <x v="4"/>
    <s v="athens airfare"/>
    <s v="Broad"/>
    <s v="Geo Targeted Detroit"/>
    <s v="Detroit to Athens Sale"/>
    <s v="Position 5-10 Bid Strategy"/>
    <n v="6.25"/>
    <n v="1"/>
    <n v="1.65"/>
    <n v="1.65"/>
    <n v="4"/>
    <n v="0.25"/>
    <n v="5.25"/>
    <n v="0"/>
    <n v="0"/>
    <n v="0"/>
    <n v="1.65"/>
    <n v="-1.65"/>
    <n v="-1"/>
    <n v="0"/>
    <s v="NA"/>
    <n v="0"/>
    <x v="368"/>
    <n v="0"/>
    <n v="1.4849999999999999"/>
    <n v="-1.7324999999999999"/>
    <n v="0.16500000000000004"/>
    <n v="8.2500000000000018E-2"/>
  </r>
  <r>
    <x v="4"/>
    <s v="italy airports"/>
    <s v="Broad"/>
    <s v="Geo Targeted Detroit"/>
    <s v="Detroit to Italy Sale"/>
    <s v="Position 5-10 Bid Strategy"/>
    <n v="6.25"/>
    <n v="1"/>
    <n v="1.65"/>
    <n v="1.65"/>
    <n v="5"/>
    <n v="0.2"/>
    <n v="1"/>
    <n v="0"/>
    <n v="0"/>
    <n v="0"/>
    <n v="1.65"/>
    <n v="-1.65"/>
    <n v="-1"/>
    <n v="0"/>
    <s v="NA"/>
    <n v="0"/>
    <x v="368"/>
    <n v="0"/>
    <n v="1.4849999999999999"/>
    <n v="-1.7324999999999999"/>
    <n v="0.16500000000000004"/>
    <n v="8.2500000000000018E-2"/>
  </r>
  <r>
    <x v="4"/>
    <s v="overseas ticket"/>
    <s v="Broad"/>
    <s v="Google_Yearlong 2006"/>
    <s v="Google|Overseas"/>
    <s v="Position 5-10 Bid Strategy"/>
    <n v="6.25"/>
    <n v="1"/>
    <n v="1.6625000000000001"/>
    <n v="1.6625000000000001"/>
    <n v="17"/>
    <n v="5.8823529411764698E-2"/>
    <n v="1.70588235294118"/>
    <n v="0"/>
    <n v="0"/>
    <n v="0"/>
    <n v="1.6625000000000001"/>
    <n v="-1.6625000000000001"/>
    <n v="-1"/>
    <n v="0"/>
    <s v="NA"/>
    <n v="0"/>
    <x v="368"/>
    <n v="0"/>
    <n v="1.4962500000000001"/>
    <n v="-1.7456250000000002"/>
    <n v="0.16625000000000001"/>
    <n v="8.3125000000000115E-2"/>
  </r>
  <r>
    <x v="4"/>
    <s v="european airports"/>
    <s v="Broad"/>
    <s v="Western Europe Destinations"/>
    <s v="Europe"/>
    <s v="Position 5-10 Bid Strategy"/>
    <n v="6.25"/>
    <n v="1"/>
    <n v="1.6625000000000001"/>
    <n v="1.6625000000000001"/>
    <n v="83"/>
    <n v="1.20481927710843E-2"/>
    <n v="1.26506024096386"/>
    <n v="0"/>
    <n v="0"/>
    <n v="0"/>
    <n v="1.6625000000000001"/>
    <n v="-1.6625000000000001"/>
    <n v="-1"/>
    <n v="0"/>
    <s v="NA"/>
    <n v="0"/>
    <x v="368"/>
    <n v="0"/>
    <n v="1.4962500000000001"/>
    <n v="-1.7456250000000002"/>
    <n v="0.16625000000000001"/>
    <n v="8.3125000000000115E-2"/>
  </r>
  <r>
    <x v="4"/>
    <s v="[venice cheap flight]"/>
    <s v="Exact"/>
    <s v="Western Europe Destinations"/>
    <s v="Venice"/>
    <s v="Position 5-10 Bid Strategy"/>
    <n v="6.25"/>
    <n v="1"/>
    <n v="1.6625000000000001"/>
    <n v="1.6625000000000001"/>
    <n v="18"/>
    <n v="5.5555555555555601E-2"/>
    <n v="2.5"/>
    <n v="0"/>
    <n v="0"/>
    <n v="0"/>
    <n v="1.6625000000000001"/>
    <n v="-1.6625000000000001"/>
    <n v="-1"/>
    <n v="0"/>
    <s v="NA"/>
    <n v="0"/>
    <x v="368"/>
    <n v="0"/>
    <n v="1.4962500000000001"/>
    <n v="-1.7456250000000002"/>
    <n v="0.16625000000000001"/>
    <n v="8.3125000000000115E-2"/>
  </r>
  <r>
    <x v="4"/>
    <s v="barcelona fares"/>
    <s v="Broad"/>
    <s v="Geo Targeted San Francisco"/>
    <s v="San Francisco to Barcelona Sale"/>
    <s v="Position 5-10 Bid Strategy"/>
    <n v="6.25"/>
    <n v="1"/>
    <n v="1.6625000000000001"/>
    <n v="1.6625000000000001"/>
    <n v="3"/>
    <n v="0.33333333333333298"/>
    <n v="2.3333333333333299"/>
    <n v="0"/>
    <n v="0"/>
    <n v="0"/>
    <n v="1.6625000000000001"/>
    <n v="-1.6625000000000001"/>
    <n v="-1"/>
    <n v="0"/>
    <s v="NA"/>
    <n v="0"/>
    <x v="368"/>
    <n v="0"/>
    <n v="1.4962500000000001"/>
    <n v="-1.7456250000000002"/>
    <n v="0.16625000000000001"/>
    <n v="8.3125000000000115E-2"/>
  </r>
  <r>
    <x v="4"/>
    <s v="rome fare"/>
    <s v="Broad"/>
    <s v="Geo Targeted New York"/>
    <s v="New York to Rome Sale"/>
    <s v="Position 5-10 Bid Strategy"/>
    <n v="6.25"/>
    <n v="1"/>
    <n v="1.6625000000000001"/>
    <n v="1.6625000000000001"/>
    <n v="7"/>
    <n v="0.14285714285714302"/>
    <n v="1.28571428571429"/>
    <n v="0"/>
    <n v="0"/>
    <n v="0"/>
    <n v="1.6625000000000001"/>
    <n v="-1.6625000000000001"/>
    <n v="-1"/>
    <n v="0"/>
    <s v="NA"/>
    <n v="0"/>
    <x v="368"/>
    <n v="0"/>
    <n v="1.4962500000000001"/>
    <n v="-1.7456250000000002"/>
    <n v="0.16625000000000001"/>
    <n v="8.3125000000000115E-2"/>
  </r>
  <r>
    <x v="4"/>
    <s v="nyc to athens"/>
    <s v="Broad"/>
    <s v="Western Europe Destinations"/>
    <s v="Athens"/>
    <s v="Position 5-10 Bid Strategy"/>
    <n v="6.25"/>
    <n v="2"/>
    <n v="1.675"/>
    <n v="0.83750000000000002"/>
    <n v="44"/>
    <n v="4.5454545454545504E-2"/>
    <n v="2.7727272727272698"/>
    <n v="0"/>
    <n v="0"/>
    <n v="0"/>
    <n v="1.675"/>
    <n v="-1.675"/>
    <n v="-1"/>
    <n v="0"/>
    <s v="NA"/>
    <n v="0"/>
    <x v="368"/>
    <n v="0"/>
    <n v="1.5075000000000001"/>
    <n v="-1.75875"/>
    <n v="0.16749999999999998"/>
    <n v="8.3749999999999991E-2"/>
  </r>
  <r>
    <x v="4"/>
    <s v="florence fare"/>
    <s v="Broad"/>
    <s v="Western Europe Destinations"/>
    <s v="Florence"/>
    <s v="Position 5-10 Bid Strategy"/>
    <n v="6.25"/>
    <n v="3"/>
    <n v="1.674999975"/>
    <n v="0.55833332499999999"/>
    <n v="95"/>
    <n v="3.1578947368421102E-2"/>
    <n v="3.9694736842105298"/>
    <n v="0"/>
    <n v="0"/>
    <n v="0"/>
    <n v="1.674999975"/>
    <n v="-1.674999975"/>
    <n v="-1"/>
    <n v="0"/>
    <s v="NA"/>
    <n v="0"/>
    <x v="368"/>
    <n v="0"/>
    <n v="1.5074999775"/>
    <n v="-1.7587499737500001"/>
    <n v="0.1674999975"/>
    <n v="8.374999875000011E-2"/>
  </r>
  <r>
    <x v="4"/>
    <s v="air france to london"/>
    <s v="Broad"/>
    <s v="Western Europe Destinations"/>
    <s v="London Branded"/>
    <s v="Position 5-10 Bid Strategy"/>
    <n v="6.25"/>
    <n v="1"/>
    <n v="1.675"/>
    <n v="1.675"/>
    <n v="2"/>
    <n v="0.5"/>
    <n v="3"/>
    <n v="0"/>
    <n v="0"/>
    <n v="0"/>
    <n v="1.675"/>
    <n v="-1.675"/>
    <n v="-1"/>
    <n v="0"/>
    <s v="NA"/>
    <n v="0"/>
    <x v="368"/>
    <n v="0"/>
    <n v="1.5075000000000001"/>
    <n v="-1.75875"/>
    <n v="0.16749999999999998"/>
    <n v="8.3749999999999991E-2"/>
  </r>
  <r>
    <x v="4"/>
    <s v="florence cheap tickets"/>
    <s v="Broad"/>
    <s v="Geo Targeted San Francisco"/>
    <s v="San Francisco to Florence Sale"/>
    <s v="Position 5-10 Bid Strategy"/>
    <n v="6.25"/>
    <n v="1"/>
    <n v="1.675"/>
    <n v="1.675"/>
    <n v="3"/>
    <n v="0.33333333333333298"/>
    <n v="1.6666666666666701"/>
    <n v="0"/>
    <n v="0"/>
    <n v="0"/>
    <n v="1.675"/>
    <n v="-1.675"/>
    <n v="-1"/>
    <n v="0"/>
    <s v="NA"/>
    <n v="0"/>
    <x v="368"/>
    <n v="0"/>
    <n v="1.5075000000000001"/>
    <n v="-1.75875"/>
    <n v="0.16749999999999998"/>
    <n v="8.3749999999999991E-2"/>
  </r>
  <r>
    <x v="4"/>
    <s v="rome air fare"/>
    <s v="Broad"/>
    <s v="Geo Targeted Houston"/>
    <s v="Houston to Rome Sale"/>
    <s v="Position 5-10 Bid Strategy"/>
    <n v="6.25"/>
    <n v="1"/>
    <n v="1.675"/>
    <n v="1.675"/>
    <n v="5"/>
    <n v="0.2"/>
    <n v="1.2"/>
    <n v="0"/>
    <n v="0"/>
    <n v="0"/>
    <n v="1.675"/>
    <n v="-1.675"/>
    <n v="-1"/>
    <n v="0"/>
    <s v="NA"/>
    <n v="0"/>
    <x v="368"/>
    <n v="0"/>
    <n v="1.5075000000000001"/>
    <n v="-1.75875"/>
    <n v="0.16749999999999998"/>
    <n v="8.3749999999999991E-2"/>
  </r>
  <r>
    <x v="4"/>
    <s v="rome plane tickets"/>
    <s v="Broad"/>
    <s v="Google_Yearlong 2006"/>
    <s v="Google|Rome"/>
    <s v="Position 5-10 Bid Strategy"/>
    <n v="6.25"/>
    <n v="1"/>
    <n v="1.6875"/>
    <n v="1.6875"/>
    <n v="14"/>
    <n v="7.1428571428571397E-2"/>
    <n v="1.71428571428571"/>
    <n v="0"/>
    <n v="0"/>
    <n v="0"/>
    <n v="1.6875"/>
    <n v="-1.6875"/>
    <n v="-1"/>
    <n v="0"/>
    <s v="NA"/>
    <n v="0"/>
    <x v="368"/>
    <n v="0"/>
    <n v="1.51875"/>
    <n v="-1.7718750000000001"/>
    <n v="0.16874999999999996"/>
    <n v="8.4375000000000089E-2"/>
  </r>
  <r>
    <x v="4"/>
    <s v="fly to britain"/>
    <s v="Broad"/>
    <s v="Google_Yearlong 2006"/>
    <s v="Google|Britain"/>
    <s v="Position 5-10 Bid Strategy"/>
    <n v="6.25"/>
    <n v="1"/>
    <n v="1.6875"/>
    <n v="1.6875"/>
    <n v="1"/>
    <n v="1"/>
    <n v="1"/>
    <n v="0"/>
    <n v="0"/>
    <n v="0"/>
    <n v="1.6875"/>
    <n v="-1.6875"/>
    <n v="-1"/>
    <n v="0"/>
    <s v="NA"/>
    <n v="0"/>
    <x v="368"/>
    <n v="0"/>
    <n v="1.51875"/>
    <n v="-1.7718750000000001"/>
    <n v="0.16874999999999996"/>
    <n v="8.4375000000000089E-2"/>
  </r>
  <r>
    <x v="4"/>
    <s v="paris airline tickets"/>
    <s v="Broad"/>
    <s v="Geo Targeted Philadelphia"/>
    <s v="Philadelphia to Paris Sale"/>
    <s v="Position 5-10 Bid Strategy"/>
    <n v="6.25"/>
    <n v="1"/>
    <n v="1.6875"/>
    <n v="1.6875"/>
    <n v="7"/>
    <n v="0.14285714285714302"/>
    <n v="1"/>
    <n v="0"/>
    <n v="0"/>
    <n v="0"/>
    <n v="1.6875"/>
    <n v="-1.6875"/>
    <n v="-1"/>
    <n v="0"/>
    <s v="NA"/>
    <n v="0"/>
    <x v="368"/>
    <n v="0"/>
    <n v="1.51875"/>
    <n v="-1.7718750000000001"/>
    <n v="0.16874999999999996"/>
    <n v="8.4375000000000089E-2"/>
  </r>
  <r>
    <x v="4"/>
    <s v="cheap europe ticket"/>
    <s v="Broad"/>
    <s v="Geo Targeted New York"/>
    <s v="Cheap Europe New York"/>
    <s v="Position 5-10 Bid Strategy"/>
    <n v="6.25"/>
    <n v="1"/>
    <n v="1.6875"/>
    <n v="1.6875"/>
    <n v="6"/>
    <n v="0.16666666666666699"/>
    <n v="1"/>
    <n v="0"/>
    <n v="0"/>
    <n v="0"/>
    <n v="1.6875"/>
    <n v="-1.6875"/>
    <n v="-1"/>
    <n v="0"/>
    <s v="NA"/>
    <n v="0"/>
    <x v="368"/>
    <n v="0"/>
    <n v="1.51875"/>
    <n v="-1.7718750000000001"/>
    <n v="0.16874999999999996"/>
    <n v="8.4375000000000089E-2"/>
  </r>
  <r>
    <x v="4"/>
    <s v="cheap europe airlines"/>
    <s v="Broad"/>
    <s v="Geo Targeted Boston"/>
    <s v="Cheap Europe Boston"/>
    <s v="Position 5-10 Bid Strategy"/>
    <n v="6.25"/>
    <n v="1"/>
    <n v="1.6875"/>
    <n v="1.6875"/>
    <n v="3"/>
    <n v="0.33333333333333298"/>
    <n v="1"/>
    <n v="0"/>
    <n v="0"/>
    <n v="0"/>
    <n v="1.6875"/>
    <n v="-1.6875"/>
    <n v="-1"/>
    <n v="0"/>
    <s v="NA"/>
    <n v="0"/>
    <x v="368"/>
    <n v="0"/>
    <n v="1.51875"/>
    <n v="-1.7718750000000001"/>
    <n v="0.16874999999999996"/>
    <n v="8.4375000000000089E-2"/>
  </r>
  <r>
    <x v="4"/>
    <s v="venice airfare"/>
    <s v="Broad"/>
    <s v="Geo Targeted New York"/>
    <s v="New York to Venice Sale"/>
    <s v="Position 5-10 Bid Strategy"/>
    <n v="6.25"/>
    <n v="1"/>
    <n v="1.7"/>
    <n v="1.7"/>
    <n v="7"/>
    <n v="0.14285714285714302"/>
    <n v="1"/>
    <n v="0"/>
    <n v="0"/>
    <n v="0"/>
    <n v="1.7"/>
    <n v="-1.7"/>
    <n v="-1"/>
    <n v="0"/>
    <s v="NA"/>
    <n v="0"/>
    <x v="368"/>
    <n v="0"/>
    <n v="1.53"/>
    <n v="-1.7849999999999999"/>
    <n v="0.16999999999999993"/>
    <n v="8.4999999999999964E-2"/>
  </r>
  <r>
    <x v="4"/>
    <s v="madrid plane ticket"/>
    <s v="Broad"/>
    <s v="Google_Yearlong 2006"/>
    <s v="Google|Spain"/>
    <s v="Position 5-10 Bid Strategy"/>
    <n v="6.25"/>
    <n v="1"/>
    <n v="1.7250000000000001"/>
    <n v="1.7250000000000001"/>
    <n v="7"/>
    <n v="0.14285714285714302"/>
    <n v="4.5714285714285703"/>
    <n v="0"/>
    <n v="0"/>
    <n v="0"/>
    <n v="1.7250000000000001"/>
    <n v="-1.7250000000000001"/>
    <n v="-1"/>
    <n v="0"/>
    <s v="NA"/>
    <n v="0"/>
    <x v="368"/>
    <n v="0"/>
    <n v="1.5525000000000002"/>
    <n v="-1.8112500000000002"/>
    <n v="0.17249999999999988"/>
    <n v="8.625000000000016E-2"/>
  </r>
  <r>
    <x v="4"/>
    <s v="air france to istanbul"/>
    <s v="Broad"/>
    <s v="Western Europe Destinations"/>
    <s v="Istanbul Branded"/>
    <s v="Position 5-10 Bid Strategy"/>
    <n v="6.25"/>
    <n v="4"/>
    <n v="1.7250000000000001"/>
    <n v="0.43125000000000002"/>
    <n v="17"/>
    <n v="0.23529411764705899"/>
    <n v="2.1705882352941201"/>
    <n v="0"/>
    <n v="0"/>
    <n v="0"/>
    <n v="1.7250000000000001"/>
    <n v="-1.7250000000000001"/>
    <n v="-1"/>
    <n v="0"/>
    <s v="NA"/>
    <n v="0"/>
    <x v="368"/>
    <n v="0"/>
    <n v="1.5525000000000002"/>
    <n v="-1.8112500000000002"/>
    <n v="0.17249999999999988"/>
    <n v="8.625000000000016E-2"/>
  </r>
  <r>
    <x v="4"/>
    <s v="italy air fare"/>
    <s v="Broad"/>
    <s v="Geo Targeted San Francisco"/>
    <s v="San Francisco to Italy Sale"/>
    <s v="Position 5-10 Bid Strategy"/>
    <n v="6.25"/>
    <n v="1"/>
    <n v="1.7250000000000001"/>
    <n v="1.7250000000000001"/>
    <n v="9"/>
    <n v="0.11111111111111099"/>
    <n v="1.1111111111111101"/>
    <n v="0"/>
    <n v="0"/>
    <n v="0"/>
    <n v="1.7250000000000001"/>
    <n v="-1.7250000000000001"/>
    <n v="-1"/>
    <n v="0"/>
    <s v="NA"/>
    <n v="0"/>
    <x v="368"/>
    <n v="0"/>
    <n v="1.5525000000000002"/>
    <n v="-1.8112500000000002"/>
    <n v="0.17249999999999988"/>
    <n v="8.625000000000016E-2"/>
  </r>
  <r>
    <x v="4"/>
    <s v="malaga flight"/>
    <s v="Broad"/>
    <s v="Geo Targeted New York"/>
    <s v="New York to Malaga Sale"/>
    <s v="Position 5-10 Bid Strategy"/>
    <n v="6.25"/>
    <n v="1"/>
    <n v="1.7250000000000001"/>
    <n v="1.7250000000000001"/>
    <n v="9"/>
    <n v="0.11111111111111099"/>
    <n v="1.1000000000000001"/>
    <n v="0"/>
    <n v="0"/>
    <n v="0"/>
    <n v="1.7250000000000001"/>
    <n v="-1.7250000000000001"/>
    <n v="-1"/>
    <n v="0"/>
    <s v="NA"/>
    <n v="0"/>
    <x v="368"/>
    <n v="0"/>
    <n v="1.5525000000000002"/>
    <n v="-1.8112500000000002"/>
    <n v="0.17249999999999988"/>
    <n v="8.625000000000016E-2"/>
  </r>
  <r>
    <x v="4"/>
    <s v="barcelona cheap airfare"/>
    <s v="Broad"/>
    <s v="Geo Targeted New York"/>
    <s v="New York to Barcelona Sale"/>
    <s v="Position 5-10 Bid Strategy"/>
    <n v="6.25"/>
    <n v="1"/>
    <n v="1.7250000000000001"/>
    <n v="1.7250000000000001"/>
    <n v="4"/>
    <n v="0.25"/>
    <n v="1"/>
    <n v="0"/>
    <n v="0"/>
    <n v="0"/>
    <n v="1.7250000000000001"/>
    <n v="-1.7250000000000001"/>
    <n v="-1"/>
    <n v="0"/>
    <s v="NA"/>
    <n v="0"/>
    <x v="368"/>
    <n v="0"/>
    <n v="1.5525000000000002"/>
    <n v="-1.8112500000000002"/>
    <n v="0.17249999999999988"/>
    <n v="8.625000000000016E-2"/>
  </r>
  <r>
    <x v="4"/>
    <s v="istanbul cheap tickets"/>
    <s v="Broad"/>
    <s v="Google_Yearlong 2006"/>
    <s v="Google|Istanbul"/>
    <s v="Position 5-10 Bid Strategy"/>
    <n v="6.25"/>
    <n v="1"/>
    <n v="1.7375"/>
    <n v="1.7375"/>
    <n v="1"/>
    <n v="1"/>
    <n v="1"/>
    <n v="0"/>
    <n v="0"/>
    <n v="0"/>
    <n v="1.7375"/>
    <n v="-1.7375"/>
    <n v="-1"/>
    <n v="0"/>
    <s v="NA"/>
    <n v="0"/>
    <x v="368"/>
    <n v="0"/>
    <n v="1.56375"/>
    <n v="-1.8243750000000001"/>
    <n v="0.17375000000000007"/>
    <n v="8.6875000000000036E-2"/>
  </r>
  <r>
    <x v="4"/>
    <s v="madrid cheap flight"/>
    <s v="Broad"/>
    <s v="Geo Targeted New York"/>
    <s v="New York to Madrid Sale"/>
    <s v="Position 5-10 Bid Strategy"/>
    <n v="6.25"/>
    <n v="1"/>
    <n v="1.7375"/>
    <n v="1.7375"/>
    <n v="3"/>
    <n v="0.33333333333333298"/>
    <n v="1"/>
    <n v="0"/>
    <n v="0"/>
    <n v="0"/>
    <n v="1.7375"/>
    <n v="-1.7375"/>
    <n v="-1"/>
    <n v="0"/>
    <s v="NA"/>
    <n v="0"/>
    <x v="368"/>
    <n v="0"/>
    <n v="1.56375"/>
    <n v="-1.8243750000000001"/>
    <n v="0.17375000000000007"/>
    <n v="8.6875000000000036E-2"/>
  </r>
  <r>
    <x v="4"/>
    <s v="athens flights"/>
    <s v="Broad"/>
    <s v="Geo Targeted Los Angeles"/>
    <s v="Los Angeles to Athens Sale"/>
    <s v="Position 5-10 Bid Strategy"/>
    <n v="6.25"/>
    <n v="2"/>
    <n v="1.7375"/>
    <n v="0.86875000000000002"/>
    <n v="48"/>
    <n v="4.1666666666666699E-2"/>
    <n v="1.6812499999999999"/>
    <n v="0"/>
    <n v="0"/>
    <n v="0"/>
    <n v="1.7375"/>
    <n v="-1.7375"/>
    <n v="-1"/>
    <n v="0"/>
    <s v="NA"/>
    <n v="0"/>
    <x v="368"/>
    <n v="0"/>
    <n v="1.56375"/>
    <n v="-1.8243750000000001"/>
    <n v="0.17375000000000007"/>
    <n v="8.6875000000000036E-2"/>
  </r>
  <r>
    <x v="4"/>
    <s v="france cheap air fare"/>
    <s v="Broad"/>
    <s v="Geo Targeted New York"/>
    <s v="New York to France Sale"/>
    <s v="Position 5-10 Bid Strategy"/>
    <n v="6.25"/>
    <n v="1"/>
    <n v="1.75"/>
    <n v="1.75"/>
    <n v="9"/>
    <n v="0.11111111111111099"/>
    <n v="1"/>
    <n v="0"/>
    <n v="0"/>
    <n v="0"/>
    <n v="1.75"/>
    <n v="-1.75"/>
    <n v="-1"/>
    <n v="0"/>
    <s v="NA"/>
    <n v="0"/>
    <x v="368"/>
    <n v="0"/>
    <n v="1.575"/>
    <n v="-1.8375000000000001"/>
    <n v="0.17500000000000004"/>
    <n v="8.7500000000000133E-2"/>
  </r>
  <r>
    <x v="4"/>
    <s v="milan airline"/>
    <s v="Broad"/>
    <s v="Geo Targeted New York"/>
    <s v="New York to Milan Sale"/>
    <s v="Position 5-10 Bid Strategy"/>
    <n v="6.25"/>
    <n v="1"/>
    <n v="1.75"/>
    <n v="1.75"/>
    <n v="2"/>
    <n v="0.5"/>
    <n v="1"/>
    <n v="0"/>
    <n v="0"/>
    <n v="0"/>
    <n v="1.75"/>
    <n v="-1.75"/>
    <n v="-1"/>
    <n v="0"/>
    <s v="NA"/>
    <n v="0"/>
    <x v="368"/>
    <n v="0"/>
    <n v="1.575"/>
    <n v="-1.8375000000000001"/>
    <n v="0.17500000000000004"/>
    <n v="8.7500000000000133E-2"/>
  </r>
  <r>
    <x v="4"/>
    <s v="france air flights"/>
    <s v="Broad"/>
    <s v="Geo Targeted Philadelphia"/>
    <s v="Philadelphia to France Sale"/>
    <s v="Position 5-10 Bid Strategy"/>
    <n v="6.25"/>
    <n v="2"/>
    <n v="1.7749999999999999"/>
    <n v="0.88749999999999996"/>
    <n v="2"/>
    <n v="1"/>
    <n v="1"/>
    <n v="0"/>
    <n v="0"/>
    <n v="0"/>
    <n v="1.7749999999999999"/>
    <n v="-1.7749999999999999"/>
    <n v="-1"/>
    <n v="0"/>
    <s v="NA"/>
    <n v="0"/>
    <x v="368"/>
    <n v="0"/>
    <n v="1.5974999999999999"/>
    <n v="-1.86375"/>
    <n v="0.17749999999999999"/>
    <n v="8.8750000000000107E-2"/>
  </r>
  <r>
    <x v="4"/>
    <s v="venice cheap tickets"/>
    <s v="Broad"/>
    <s v="Geo Targeted New York"/>
    <s v="New York to Venice Sale"/>
    <s v="Position 5-10 Bid Strategy"/>
    <n v="6.25"/>
    <n v="1"/>
    <n v="1.7875000000000001"/>
    <n v="1.7875000000000001"/>
    <n v="2"/>
    <n v="0.5"/>
    <n v="1"/>
    <n v="0"/>
    <n v="0"/>
    <n v="0"/>
    <n v="1.7875000000000001"/>
    <n v="-1.7875000000000001"/>
    <n v="-1"/>
    <n v="0"/>
    <s v="NA"/>
    <n v="0"/>
    <x v="368"/>
    <n v="0"/>
    <n v="1.6087500000000001"/>
    <n v="-1.8768750000000001"/>
    <n v="0.17874999999999996"/>
    <n v="8.9374999999999982E-2"/>
  </r>
  <r>
    <x v="4"/>
    <s v="paris airline ticket"/>
    <s v="Broad"/>
    <s v="Geo Targeted Los Angeles"/>
    <s v="Los Angeles to Paris Sale"/>
    <s v="Position 5-10 Bid Strategy"/>
    <n v="6.25"/>
    <n v="1"/>
    <n v="1.7875000000000001"/>
    <n v="1.7875000000000001"/>
    <n v="4"/>
    <n v="0.25"/>
    <n v="1"/>
    <n v="0"/>
    <n v="0"/>
    <n v="0"/>
    <n v="1.7875000000000001"/>
    <n v="-1.7875000000000001"/>
    <n v="-1"/>
    <n v="0"/>
    <s v="NA"/>
    <n v="0"/>
    <x v="368"/>
    <n v="0"/>
    <n v="1.6087500000000001"/>
    <n v="-1.8768750000000001"/>
    <n v="0.17874999999999996"/>
    <n v="8.9374999999999982E-2"/>
  </r>
  <r>
    <x v="4"/>
    <s v="paris cheap fare"/>
    <s v="Broad"/>
    <s v="Geo Targeted Houston"/>
    <s v="Houston to Paris Sale"/>
    <s v="Position 5-10 Bid Strategy"/>
    <n v="6.25"/>
    <n v="1"/>
    <n v="1.7875000000000001"/>
    <n v="1.7875000000000001"/>
    <n v="13"/>
    <n v="7.69230769230769E-2"/>
    <n v="1.15230769230769"/>
    <n v="0"/>
    <n v="0"/>
    <n v="0"/>
    <n v="1.7875000000000001"/>
    <n v="-1.7875000000000001"/>
    <n v="-1"/>
    <n v="0"/>
    <s v="NA"/>
    <n v="0"/>
    <x v="368"/>
    <n v="0"/>
    <n v="1.6087500000000001"/>
    <n v="-1.8768750000000001"/>
    <n v="0.17874999999999996"/>
    <n v="8.9374999999999982E-2"/>
  </r>
  <r>
    <x v="4"/>
    <s v="switzerland airlines"/>
    <s v="Broad"/>
    <s v="Google_Yearlong 2006"/>
    <s v="Google|Switzerland"/>
    <s v="Position 5-10 Bid Strategy"/>
    <n v="6.25"/>
    <n v="2"/>
    <n v="1.8"/>
    <n v="0.9"/>
    <n v="170"/>
    <n v="1.1764705882352899E-2"/>
    <n v="1.3535294117647101"/>
    <n v="0"/>
    <n v="0"/>
    <n v="0"/>
    <n v="1.8"/>
    <n v="-1.8"/>
    <n v="-1"/>
    <n v="0"/>
    <s v="NA"/>
    <n v="0"/>
    <x v="368"/>
    <n v="0"/>
    <n v="1.62"/>
    <n v="-1.8900000000000001"/>
    <n v="0.17999999999999994"/>
    <n v="9.000000000000008E-2"/>
  </r>
  <r>
    <x v="4"/>
    <s v="england flight"/>
    <s v="Broad"/>
    <s v="Google_Yearlong 2006"/>
    <s v="Google|England"/>
    <s v="Position 5-10 Bid Strategy"/>
    <n v="6.25"/>
    <n v="1"/>
    <n v="1.8125"/>
    <n v="1.8125"/>
    <n v="101"/>
    <n v="9.9009900990098994E-3"/>
    <n v="2.77623762376238"/>
    <n v="0"/>
    <n v="0"/>
    <n v="0"/>
    <n v="1.8125"/>
    <n v="-1.8125"/>
    <n v="-1"/>
    <n v="0"/>
    <s v="NA"/>
    <n v="0"/>
    <x v="368"/>
    <n v="0"/>
    <n v="1.6312500000000001"/>
    <n v="-1.9031250000000002"/>
    <n v="0.18124999999999991"/>
    <n v="9.0625000000000178E-2"/>
  </r>
  <r>
    <x v="4"/>
    <s v="france cheap airfare"/>
    <s v="Broad"/>
    <s v="Geo Targeted DC"/>
    <s v="DC to France Sale"/>
    <s v="Position 5-10 Bid Strategy"/>
    <n v="6.25"/>
    <n v="1"/>
    <n v="1.8125"/>
    <n v="1.8125"/>
    <n v="11"/>
    <n v="9.0909090909090898E-2"/>
    <n v="1"/>
    <n v="0"/>
    <n v="0"/>
    <n v="0"/>
    <n v="1.8125"/>
    <n v="-1.8125"/>
    <n v="-1"/>
    <n v="0"/>
    <s v="NA"/>
    <n v="0"/>
    <x v="368"/>
    <n v="0"/>
    <n v="1.6312500000000001"/>
    <n v="-1.9031250000000002"/>
    <n v="0.18124999999999991"/>
    <n v="9.0625000000000178E-2"/>
  </r>
  <r>
    <x v="4"/>
    <s v="fly to istanbul"/>
    <s v="Broad"/>
    <s v="Google_Yearlong 2006"/>
    <s v="Google|Istanbul"/>
    <s v="Position 5-10 Bid Strategy"/>
    <n v="6.25"/>
    <n v="3"/>
    <n v="1.8249999749999999"/>
    <n v="0.60833332499999992"/>
    <n v="15"/>
    <n v="0.2"/>
    <n v="2.2666666666666702"/>
    <n v="0"/>
    <n v="0"/>
    <n v="0"/>
    <n v="1.8249999749999999"/>
    <n v="-1.8249999749999999"/>
    <n v="-1"/>
    <n v="0"/>
    <s v="NA"/>
    <n v="0"/>
    <x v="368"/>
    <n v="0"/>
    <n v="1.6424999775"/>
    <n v="-1.9162499737500001"/>
    <n v="0.1824999974999999"/>
    <n v="9.1249998750000172E-2"/>
  </r>
  <r>
    <x v="4"/>
    <s v="paris plane ticket"/>
    <s v="Broad"/>
    <s v="Geo Targeted San Francisco"/>
    <s v="San Francisco to Paris Sale"/>
    <s v="Position 5-10 Bid Strategy"/>
    <n v="6.25"/>
    <n v="1"/>
    <n v="1.8374999999999999"/>
    <n v="1.8374999999999999"/>
    <n v="7"/>
    <n v="0.14285714285714302"/>
    <n v="1.28571428571429"/>
    <n v="0"/>
    <n v="0"/>
    <n v="0"/>
    <n v="1.8374999999999999"/>
    <n v="-1.8374999999999999"/>
    <n v="-1"/>
    <n v="0"/>
    <s v="NA"/>
    <n v="0"/>
    <x v="368"/>
    <n v="0"/>
    <n v="1.6537500000000001"/>
    <n v="-1.9293750000000001"/>
    <n v="0.18374999999999986"/>
    <n v="9.1875000000000151E-2"/>
  </r>
  <r>
    <x v="4"/>
    <s v="paris airfares"/>
    <s v="Broad"/>
    <s v="Geo Targeted DC"/>
    <s v="DC to Paris Sale"/>
    <s v="Position 5-10 Bid Strategy"/>
    <n v="6.25"/>
    <n v="1"/>
    <n v="1.8374999999999999"/>
    <n v="1.8374999999999999"/>
    <n v="11"/>
    <n v="9.0909090909090898E-2"/>
    <n v="3.7272727272727302"/>
    <n v="0"/>
    <n v="0"/>
    <n v="0"/>
    <n v="1.8374999999999999"/>
    <n v="-1.8374999999999999"/>
    <n v="-1"/>
    <n v="0"/>
    <s v="NA"/>
    <n v="0"/>
    <x v="368"/>
    <n v="0"/>
    <n v="1.6537500000000001"/>
    <n v="-1.9293750000000001"/>
    <n v="0.18374999999999986"/>
    <n v="9.1875000000000151E-2"/>
  </r>
  <r>
    <x v="4"/>
    <s v="france cheap airline"/>
    <s v="Broad"/>
    <s v="Geo Targeted Boston"/>
    <s v="Boston to France Sale"/>
    <s v="Position 5-10 Bid Strategy"/>
    <n v="6.25"/>
    <n v="1"/>
    <n v="1.8374999999999999"/>
    <n v="1.8374999999999999"/>
    <n v="3"/>
    <n v="0.33333333333333298"/>
    <n v="1.6666666666666701"/>
    <n v="0"/>
    <n v="0"/>
    <n v="0"/>
    <n v="1.8374999999999999"/>
    <n v="-1.8374999999999999"/>
    <n v="-1"/>
    <n v="0"/>
    <s v="NA"/>
    <n v="0"/>
    <x v="368"/>
    <n v="0"/>
    <n v="1.6537500000000001"/>
    <n v="-1.9293750000000001"/>
    <n v="0.18374999999999986"/>
    <n v="9.1875000000000151E-2"/>
  </r>
  <r>
    <x v="4"/>
    <s v="france cheap plane tickets"/>
    <s v="Broad"/>
    <s v="Geo Targeted New York"/>
    <s v="New York to France Sale"/>
    <s v="Position 5-10 Bid Strategy"/>
    <n v="6.25"/>
    <n v="1"/>
    <n v="1.85"/>
    <n v="1.85"/>
    <n v="6"/>
    <n v="0.16666666666666699"/>
    <n v="1.5"/>
    <n v="0"/>
    <n v="0"/>
    <n v="0"/>
    <n v="1.85"/>
    <n v="-1.85"/>
    <n v="-1"/>
    <n v="0"/>
    <s v="NA"/>
    <n v="0"/>
    <x v="368"/>
    <n v="0"/>
    <n v="1.665"/>
    <n v="-1.9425000000000001"/>
    <n v="0.18500000000000005"/>
    <n v="9.2500000000000027E-2"/>
  </r>
  <r>
    <x v="4"/>
    <s v="italy air ticket"/>
    <s v="Broad"/>
    <s v="Geo Targeted San Francisco"/>
    <s v="San Francisco to Italy Sale"/>
    <s v="Position 5-10 Bid Strategy"/>
    <n v="6.25"/>
    <n v="1"/>
    <n v="1.8625"/>
    <n v="1.8625"/>
    <n v="6"/>
    <n v="0.16666666666666699"/>
    <n v="1.5"/>
    <n v="0"/>
    <n v="0"/>
    <n v="0"/>
    <n v="1.8625"/>
    <n v="-1.8625"/>
    <n v="-1"/>
    <n v="0"/>
    <s v="NA"/>
    <n v="0"/>
    <x v="368"/>
    <n v="0"/>
    <n v="1.67625"/>
    <n v="-1.9556250000000002"/>
    <n v="0.18625000000000003"/>
    <n v="9.3125000000000124E-2"/>
  </r>
  <r>
    <x v="4"/>
    <s v="barcelona airlines"/>
    <s v="Broad"/>
    <s v="Geo Targeted New York"/>
    <s v="New York to Barcelona Sale"/>
    <s v="Position 5-10 Bid Strategy"/>
    <n v="6.25"/>
    <n v="1"/>
    <n v="1.8625"/>
    <n v="1.8625"/>
    <n v="66"/>
    <n v="1.5151515151515201E-2"/>
    <n v="2.6881818181818198"/>
    <n v="0"/>
    <n v="0"/>
    <n v="0"/>
    <n v="1.8625"/>
    <n v="-1.8625"/>
    <n v="-1"/>
    <n v="0"/>
    <s v="NA"/>
    <n v="0"/>
    <x v="368"/>
    <n v="0"/>
    <n v="1.67625"/>
    <n v="-1.9556250000000002"/>
    <n v="0.18625000000000003"/>
    <n v="9.3125000000000124E-2"/>
  </r>
  <r>
    <x v="4"/>
    <s v="abidjan flights"/>
    <s v="Broad"/>
    <s v="Google_Yearlong 2006"/>
    <s v="Google|abidjan"/>
    <s v="Position 5-10 Bid Strategy"/>
    <n v="6.25"/>
    <n v="2"/>
    <n v="1.875"/>
    <n v="0.9375"/>
    <n v="96"/>
    <n v="2.0833333333333301E-2"/>
    <n v="1.0645833333333301"/>
    <n v="0"/>
    <n v="0"/>
    <n v="0"/>
    <n v="1.875"/>
    <n v="-1.875"/>
    <n v="-1"/>
    <n v="0"/>
    <s v="NA"/>
    <n v="0"/>
    <x v="368"/>
    <n v="0"/>
    <n v="1.6875"/>
    <n v="-1.96875"/>
    <n v="0.1875"/>
    <n v="9.375E-2"/>
  </r>
  <r>
    <x v="4"/>
    <s v="britain fares"/>
    <s v="Broad"/>
    <s v="Google_Yearlong 2006"/>
    <s v="Google|Britain"/>
    <s v="Position 5-10 Bid Strategy"/>
    <n v="6.25"/>
    <n v="2"/>
    <n v="1.875"/>
    <n v="0.9375"/>
    <n v="7"/>
    <n v="0.28571428571428603"/>
    <n v="1.1428571428571399"/>
    <n v="0"/>
    <n v="0"/>
    <n v="0"/>
    <n v="1.875"/>
    <n v="-1.875"/>
    <n v="-1"/>
    <n v="0"/>
    <s v="NA"/>
    <n v="0"/>
    <x v="368"/>
    <n v="0"/>
    <n v="1.6875"/>
    <n v="-1.96875"/>
    <n v="0.1875"/>
    <n v="9.375E-2"/>
  </r>
  <r>
    <x v="4"/>
    <s v="barcelona plane ticket"/>
    <s v="Broad"/>
    <s v="Western Europe Destinations"/>
    <s v="Barcelona"/>
    <s v="Position 5-10 Bid Strategy"/>
    <n v="6.25"/>
    <n v="3"/>
    <n v="1.875"/>
    <n v="0.625"/>
    <n v="43"/>
    <n v="6.9767441860465101E-2"/>
    <n v="5.8651162790697704"/>
    <n v="0"/>
    <n v="0"/>
    <n v="0"/>
    <n v="1.875"/>
    <n v="-1.875"/>
    <n v="-1"/>
    <n v="0"/>
    <s v="NA"/>
    <n v="0"/>
    <x v="368"/>
    <n v="0"/>
    <n v="1.6875"/>
    <n v="-1.96875"/>
    <n v="0.1875"/>
    <n v="9.375E-2"/>
  </r>
  <r>
    <x v="4"/>
    <s v="paris cheap flight"/>
    <s v="Broad"/>
    <s v="Geo Targeted Philadelphia"/>
    <s v="Philadelphia to Paris Sale"/>
    <s v="Position 5-10 Bid Strategy"/>
    <n v="6.25"/>
    <n v="1"/>
    <n v="1.875"/>
    <n v="1.875"/>
    <n v="4"/>
    <n v="0.25"/>
    <n v="3"/>
    <n v="0"/>
    <n v="0"/>
    <n v="0"/>
    <n v="1.875"/>
    <n v="-1.875"/>
    <n v="-1"/>
    <n v="0"/>
    <s v="NA"/>
    <n v="0"/>
    <x v="368"/>
    <n v="0"/>
    <n v="1.6875"/>
    <n v="-1.96875"/>
    <n v="0.1875"/>
    <n v="9.375E-2"/>
  </r>
  <r>
    <x v="4"/>
    <s v="rome plane ticket"/>
    <s v="Broad"/>
    <s v="Google_Yearlong 2006"/>
    <s v="Google|Rome"/>
    <s v="Position 5-10 Bid Strategy"/>
    <n v="6.25"/>
    <n v="1"/>
    <n v="1.8875"/>
    <n v="1.8875"/>
    <n v="6"/>
    <n v="0.16666666666666699"/>
    <n v="1.1666666666666701"/>
    <n v="0"/>
    <n v="0"/>
    <n v="0"/>
    <n v="1.8875"/>
    <n v="-1.8875"/>
    <n v="-1"/>
    <n v="0"/>
    <s v="NA"/>
    <n v="0"/>
    <x v="368"/>
    <n v="0"/>
    <n v="1.69875"/>
    <n v="-1.9818750000000001"/>
    <n v="0.18874999999999997"/>
    <n v="9.4375000000000098E-2"/>
  </r>
  <r>
    <x v="4"/>
    <s v="stuttgart fare"/>
    <s v="Broad"/>
    <s v="Google_Yearlong 2006"/>
    <s v="Google|Stuttgart"/>
    <s v="Position 5-10 Bid Strategy"/>
    <n v="6.25"/>
    <n v="1"/>
    <n v="1.8875"/>
    <n v="1.8875"/>
    <n v="12"/>
    <n v="8.3333333333333301E-2"/>
    <n v="1"/>
    <n v="0"/>
    <n v="0"/>
    <n v="0"/>
    <n v="1.8875"/>
    <n v="-1.8875"/>
    <n v="-1"/>
    <n v="0"/>
    <s v="NA"/>
    <n v="0"/>
    <x v="368"/>
    <n v="0"/>
    <n v="1.69875"/>
    <n v="-1.9818750000000001"/>
    <n v="0.18874999999999997"/>
    <n v="9.4375000000000098E-2"/>
  </r>
  <r>
    <x v="4"/>
    <s v="france cheap ticket"/>
    <s v="Broad"/>
    <s v="Geo Targeted Miami"/>
    <s v="Miami to France Sale"/>
    <s v="Position 5-10 Bid Strategy"/>
    <n v="6.25"/>
    <n v="1"/>
    <n v="1.9"/>
    <n v="1.9"/>
    <n v="6"/>
    <n v="0.16666666666666699"/>
    <n v="1.1666666666666701"/>
    <n v="0"/>
    <n v="0"/>
    <n v="0"/>
    <n v="1.9"/>
    <n v="-1.9"/>
    <n v="-1"/>
    <n v="0"/>
    <s v="NA"/>
    <n v="0"/>
    <x v="368"/>
    <n v="0"/>
    <n v="1.71"/>
    <n v="-1.9949999999999999"/>
    <n v="0.18999999999999995"/>
    <n v="9.4999999999999973E-2"/>
  </r>
  <r>
    <x v="4"/>
    <s v="cheap international airfare"/>
    <s v="Broad"/>
    <s v="Geo Targeted New York"/>
    <s v="Cheap International New York"/>
    <s v="Position 5-10 Bid Strategy"/>
    <n v="6.25"/>
    <n v="1"/>
    <n v="1.9"/>
    <n v="1.9"/>
    <n v="44"/>
    <n v="2.2727272727272697E-2"/>
    <n v="2.8545454545454501"/>
    <n v="0"/>
    <n v="0"/>
    <n v="0"/>
    <n v="1.9"/>
    <n v="-1.9"/>
    <n v="-1"/>
    <n v="0"/>
    <s v="NA"/>
    <n v="0"/>
    <x v="368"/>
    <n v="0"/>
    <n v="1.71"/>
    <n v="-1.9949999999999999"/>
    <n v="0.18999999999999995"/>
    <n v="9.4999999999999973E-2"/>
  </r>
  <r>
    <x v="4"/>
    <s v="venice ticket"/>
    <s v="Broad"/>
    <s v="Geo Targeted Houston"/>
    <s v="Houston to Venice Sale"/>
    <s v="Position 5-10 Bid Strategy"/>
    <n v="6.25"/>
    <n v="1"/>
    <n v="1.9"/>
    <n v="1.9"/>
    <n v="7"/>
    <n v="0.14285714285714302"/>
    <n v="1.4285714285714299"/>
    <n v="0"/>
    <n v="0"/>
    <n v="0"/>
    <n v="1.9"/>
    <n v="-1.9"/>
    <n v="-1"/>
    <n v="0"/>
    <s v="NA"/>
    <n v="0"/>
    <x v="368"/>
    <n v="0"/>
    <n v="1.71"/>
    <n v="-1.9949999999999999"/>
    <n v="0.18999999999999995"/>
    <n v="9.4999999999999973E-2"/>
  </r>
  <r>
    <x v="4"/>
    <s v="venice plane tickets"/>
    <s v="Broad"/>
    <s v="Google_Yearlong 2006"/>
    <s v="Google|Venice"/>
    <s v="Position 5-10 Bid Strategy"/>
    <n v="6.25"/>
    <n v="1"/>
    <n v="1.9125000000000001"/>
    <n v="1.9125000000000001"/>
    <n v="5"/>
    <n v="0.2"/>
    <n v="2.2000000000000002"/>
    <n v="0"/>
    <n v="0"/>
    <n v="0"/>
    <n v="1.9125000000000001"/>
    <n v="-1.9125000000000001"/>
    <n v="-1"/>
    <n v="0"/>
    <s v="NA"/>
    <n v="0"/>
    <x v="368"/>
    <n v="0"/>
    <n v="1.7212500000000002"/>
    <n v="-2.0081250000000002"/>
    <n v="0.19124999999999992"/>
    <n v="9.5625000000000071E-2"/>
  </r>
  <r>
    <x v="4"/>
    <s v="barcelona ticket"/>
    <s v="Broad"/>
    <s v="Geo Targeted Detroit"/>
    <s v="Detroit to Barcelona Sale"/>
    <s v="Position 5-10 Bid Strategy"/>
    <n v="6.25"/>
    <n v="1"/>
    <n v="1.9125000000000001"/>
    <n v="1.9125000000000001"/>
    <n v="4"/>
    <n v="0.25"/>
    <n v="1"/>
    <n v="0"/>
    <n v="0"/>
    <n v="0"/>
    <n v="1.9125000000000001"/>
    <n v="-1.9125000000000001"/>
    <n v="-1"/>
    <n v="0"/>
    <s v="NA"/>
    <n v="0"/>
    <x v="368"/>
    <n v="0"/>
    <n v="1.7212500000000002"/>
    <n v="-2.0081250000000002"/>
    <n v="0.19124999999999992"/>
    <n v="9.5625000000000071E-2"/>
  </r>
  <r>
    <x v="4"/>
    <s v="international airlines"/>
    <s v="Broad"/>
    <s v="Geo Targeted Boston"/>
    <s v="International Boston"/>
    <s v="Position 5-10 Bid Strategy"/>
    <n v="6.25"/>
    <n v="1"/>
    <n v="1.9125000000000001"/>
    <n v="1.9125000000000001"/>
    <n v="40"/>
    <n v="2.5000000000000001E-2"/>
    <n v="1.35"/>
    <n v="0"/>
    <n v="0"/>
    <n v="0"/>
    <n v="1.9125000000000001"/>
    <n v="-1.9125000000000001"/>
    <n v="-1"/>
    <n v="0"/>
    <s v="NA"/>
    <n v="0"/>
    <x v="368"/>
    <n v="0"/>
    <n v="1.7212500000000002"/>
    <n v="-2.0081250000000002"/>
    <n v="0.19124999999999992"/>
    <n v="9.5625000000000071E-2"/>
  </r>
  <r>
    <x v="4"/>
    <s v="italy airline"/>
    <s v="Broad"/>
    <s v="Geo Targeted Boston"/>
    <s v="Boston to Italy Sale"/>
    <s v="Position 5-10 Bid Strategy"/>
    <n v="6.25"/>
    <n v="2"/>
    <n v="1.925"/>
    <n v="0.96250000000000002"/>
    <n v="25"/>
    <n v="0.08"/>
    <n v="1.032"/>
    <n v="0"/>
    <n v="0"/>
    <n v="0"/>
    <n v="1.925"/>
    <n v="-1.925"/>
    <n v="-1"/>
    <n v="0"/>
    <s v="NA"/>
    <n v="0"/>
    <x v="368"/>
    <n v="0"/>
    <n v="1.7325000000000002"/>
    <n v="-2.0212500000000002"/>
    <n v="0.19249999999999989"/>
    <n v="9.6250000000000169E-2"/>
  </r>
  <r>
    <x v="4"/>
    <s v="geneva airfares"/>
    <s v="Broad"/>
    <s v="Google_Yearlong 2006"/>
    <s v="Google|Geneva"/>
    <s v="Position 5-10 Bid Strategy"/>
    <n v="6.25"/>
    <n v="1"/>
    <n v="1.9375"/>
    <n v="1.9375"/>
    <n v="5"/>
    <n v="0.2"/>
    <n v="1.4"/>
    <n v="0"/>
    <n v="0"/>
    <n v="0"/>
    <n v="1.9375"/>
    <n v="-1.9375"/>
    <n v="-1"/>
    <n v="0"/>
    <s v="NA"/>
    <n v="0"/>
    <x v="368"/>
    <n v="0"/>
    <n v="1.7437500000000001"/>
    <n v="-2.0343750000000003"/>
    <n v="0.19374999999999987"/>
    <n v="9.6875000000000266E-2"/>
  </r>
  <r>
    <x v="4"/>
    <s v="istanbul cheap ticket"/>
    <s v="Broad"/>
    <s v="Google_Yearlong 2006"/>
    <s v="Google|Istanbul"/>
    <s v="Position 5-10 Bid Strategy"/>
    <n v="6.25"/>
    <n v="1"/>
    <n v="1.95"/>
    <n v="1.95"/>
    <n v="12"/>
    <n v="8.3333333333333301E-2"/>
    <n v="1.3333333333333299"/>
    <n v="0"/>
    <n v="0"/>
    <n v="0"/>
    <n v="1.95"/>
    <n v="-1.95"/>
    <n v="-1"/>
    <n v="0"/>
    <s v="NA"/>
    <n v="0"/>
    <x v="368"/>
    <n v="0"/>
    <n v="1.7549999999999999"/>
    <n v="-2.0474999999999999"/>
    <n v="0.19500000000000006"/>
    <n v="9.749999999999992E-2"/>
  </r>
  <r>
    <x v="4"/>
    <s v="madrid airports"/>
    <s v="Broad"/>
    <s v="Western Europe Destinations"/>
    <s v="Madrid"/>
    <s v="Position 5-10 Bid Strategy"/>
    <n v="6.25"/>
    <n v="1"/>
    <n v="1.9624999999999999"/>
    <n v="1.9624999999999999"/>
    <n v="432"/>
    <n v="2.3148148148148099E-3"/>
    <n v="4.4868055555555602"/>
    <n v="0"/>
    <n v="0"/>
    <n v="0"/>
    <n v="1.9624999999999999"/>
    <n v="-1.9624999999999999"/>
    <n v="-1"/>
    <n v="0"/>
    <s v="NA"/>
    <n v="0"/>
    <x v="368"/>
    <n v="0"/>
    <n v="1.7662499999999999"/>
    <n v="-2.0606249999999999"/>
    <n v="0.19625000000000004"/>
    <n v="9.8125000000000018E-2"/>
  </r>
  <r>
    <x v="4"/>
    <s v="rome airline tickets"/>
    <s v="Broad"/>
    <s v="Geo Targeted Philadelphia"/>
    <s v="Philadelphia to Rome Sale"/>
    <s v="Position 5-10 Bid Strategy"/>
    <n v="6.25"/>
    <n v="1"/>
    <n v="1.9624999999999999"/>
    <n v="1.9624999999999999"/>
    <n v="1"/>
    <n v="1"/>
    <n v="1"/>
    <n v="0"/>
    <n v="0"/>
    <n v="0"/>
    <n v="1.9624999999999999"/>
    <n v="-1.9624999999999999"/>
    <n v="-1"/>
    <n v="0"/>
    <s v="NA"/>
    <n v="0"/>
    <x v="368"/>
    <n v="0"/>
    <n v="1.7662499999999999"/>
    <n v="-2.0606249999999999"/>
    <n v="0.19625000000000004"/>
    <n v="9.8125000000000018E-2"/>
  </r>
  <r>
    <x v="4"/>
    <s v="malaga flights"/>
    <s v="Broad"/>
    <s v="Geo Targeted Los Angeles"/>
    <s v="Los Angeles to Malaga Sale"/>
    <s v="Position 5-10 Bid Strategy"/>
    <n v="6.25"/>
    <n v="1"/>
    <n v="1.9624999999999999"/>
    <n v="1.9624999999999999"/>
    <n v="4"/>
    <n v="0.25"/>
    <n v="1"/>
    <n v="0"/>
    <n v="0"/>
    <n v="0"/>
    <n v="1.9624999999999999"/>
    <n v="-1.9624999999999999"/>
    <n v="-1"/>
    <n v="0"/>
    <s v="NA"/>
    <n v="0"/>
    <x v="368"/>
    <n v="0"/>
    <n v="1.7662499999999999"/>
    <n v="-2.0606249999999999"/>
    <n v="0.19625000000000004"/>
    <n v="9.8125000000000018E-2"/>
  </r>
  <r>
    <x v="4"/>
    <s v="international airfare"/>
    <s v="Broad"/>
    <s v="Geo Targeted Los Angeles"/>
    <s v="International Los Angeles"/>
    <s v="Position 5-10 Bid Strategy"/>
    <n v="6.25"/>
    <n v="1"/>
    <n v="1.9624999999999999"/>
    <n v="1.9624999999999999"/>
    <n v="92"/>
    <n v="1.0869565217391299E-2"/>
    <n v="1.9815217391304301"/>
    <n v="0"/>
    <n v="0"/>
    <n v="0"/>
    <n v="1.9624999999999999"/>
    <n v="-1.9624999999999999"/>
    <n v="-1"/>
    <n v="0"/>
    <s v="NA"/>
    <n v="0"/>
    <x v="368"/>
    <n v="0"/>
    <n v="1.7662499999999999"/>
    <n v="-2.0606249999999999"/>
    <n v="0.19625000000000004"/>
    <n v="9.8125000000000018E-2"/>
  </r>
  <r>
    <x v="4"/>
    <s v="paris air fares"/>
    <s v="Broad"/>
    <s v="Geo Targeted Boston"/>
    <s v="Boston to Paris Sale"/>
    <s v="Position 5-10 Bid Strategy"/>
    <n v="6.25"/>
    <n v="1"/>
    <n v="1.9624999999999999"/>
    <n v="1.9624999999999999"/>
    <n v="5"/>
    <n v="0.2"/>
    <n v="1"/>
    <n v="0"/>
    <n v="0"/>
    <n v="0"/>
    <n v="1.9624999999999999"/>
    <n v="-1.9624999999999999"/>
    <n v="-1"/>
    <n v="0"/>
    <s v="NA"/>
    <n v="0"/>
    <x v="368"/>
    <n v="0"/>
    <n v="1.7662499999999999"/>
    <n v="-2.0606249999999999"/>
    <n v="0.19625000000000004"/>
    <n v="9.8125000000000018E-2"/>
  </r>
  <r>
    <x v="4"/>
    <s v="cheap international flights"/>
    <s v="Broad"/>
    <s v="Geo Targeted New York"/>
    <s v="Cheap International New York"/>
    <s v="Position 5-10 Bid Strategy"/>
    <n v="6.25"/>
    <n v="1"/>
    <n v="1.9750000000000001"/>
    <n v="1.9750000000000001"/>
    <n v="107"/>
    <n v="9.3457943925233603E-3"/>
    <n v="3.0570093457943899"/>
    <n v="0"/>
    <n v="0"/>
    <n v="0"/>
    <n v="1.9750000000000001"/>
    <n v="-1.9750000000000001"/>
    <n v="-1"/>
    <n v="0"/>
    <s v="NA"/>
    <n v="0"/>
    <x v="368"/>
    <n v="0"/>
    <n v="1.7775000000000001"/>
    <n v="-2.07375"/>
    <n v="0.19750000000000001"/>
    <n v="9.8749999999999893E-2"/>
  </r>
  <r>
    <x v="4"/>
    <s v="seville airfares"/>
    <s v="Broad"/>
    <s v="Geo Targeted Boston"/>
    <s v="Boston to Seville Sale"/>
    <s v="Position 5-10 Bid Strategy"/>
    <n v="6.25"/>
    <n v="1"/>
    <n v="1.9750000000000001"/>
    <n v="1.9750000000000001"/>
    <n v="1"/>
    <n v="1"/>
    <n v="1"/>
    <n v="0"/>
    <n v="0"/>
    <n v="0"/>
    <n v="1.9750000000000001"/>
    <n v="-1.9750000000000001"/>
    <n v="-1"/>
    <n v="0"/>
    <s v="NA"/>
    <n v="0"/>
    <x v="368"/>
    <n v="0"/>
    <n v="1.7775000000000001"/>
    <n v="-2.07375"/>
    <n v="0.19750000000000001"/>
    <n v="9.8749999999999893E-2"/>
  </r>
  <r>
    <x v="4"/>
    <s v="spain cheap ticket"/>
    <s v="Broad"/>
    <s v="Google_Yearlong 2006"/>
    <s v="Google|Spain"/>
    <s v="Position 5-10 Bid Strategy"/>
    <n v="6.25"/>
    <n v="1"/>
    <n v="1.9875"/>
    <n v="1.9875"/>
    <n v="46"/>
    <n v="2.1739130434782598E-2"/>
    <n v="2.3434782608695701"/>
    <n v="0"/>
    <n v="0"/>
    <n v="0"/>
    <n v="1.9875"/>
    <n v="-1.9875"/>
    <n v="-1"/>
    <n v="0"/>
    <s v="NA"/>
    <n v="0"/>
    <x v="368"/>
    <n v="0"/>
    <n v="1.7887500000000001"/>
    <n v="-2.086875"/>
    <n v="0.19874999999999998"/>
    <n v="9.9374999999999991E-2"/>
  </r>
  <r>
    <x v="4"/>
    <s v="rome airports"/>
    <s v="Broad"/>
    <s v="Geo Targeted New York"/>
    <s v="New York to Rome Sale"/>
    <s v="Position 5-10 Bid Strategy"/>
    <n v="6.25"/>
    <n v="2"/>
    <n v="1.9875"/>
    <n v="0.99375000000000002"/>
    <n v="19"/>
    <n v="0.10526315789473699"/>
    <n v="1.31578947368421"/>
    <n v="0"/>
    <n v="0"/>
    <n v="0"/>
    <n v="1.9875"/>
    <n v="-1.9875"/>
    <n v="-1"/>
    <n v="0"/>
    <s v="NA"/>
    <n v="0"/>
    <x v="368"/>
    <n v="0"/>
    <n v="1.7887500000000001"/>
    <n v="-2.086875"/>
    <n v="0.19874999999999998"/>
    <n v="9.9374999999999991E-2"/>
  </r>
  <r>
    <x v="4"/>
    <s v="barcelona airline"/>
    <s v="Broad"/>
    <s v="Geo Targeted San Francisco"/>
    <s v="San Francisco to Barcelona Sale"/>
    <s v="Position 5-10 Bid Strategy"/>
    <n v="6.25"/>
    <n v="1"/>
    <n v="2"/>
    <n v="2"/>
    <n v="11"/>
    <n v="9.0909090909090898E-2"/>
    <n v="1.54454545454545"/>
    <n v="0"/>
    <n v="0"/>
    <n v="0"/>
    <n v="2"/>
    <n v="-2"/>
    <n v="-1"/>
    <n v="0"/>
    <s v="NA"/>
    <n v="0"/>
    <x v="368"/>
    <n v="0"/>
    <n v="1.8"/>
    <n v="-2.1"/>
    <n v="0.19999999999999996"/>
    <n v="0.10000000000000009"/>
  </r>
  <r>
    <x v="4"/>
    <s v="spain flights"/>
    <s v="Broad"/>
    <s v="Geo Targeted DC"/>
    <s v="DC to Spain Sale"/>
    <s v="Position 5-10 Bid Strategy"/>
    <n v="6.25"/>
    <n v="1"/>
    <n v="2"/>
    <n v="2"/>
    <n v="13"/>
    <n v="7.69230769230769E-2"/>
    <n v="1.7692307692307701"/>
    <n v="0"/>
    <n v="0"/>
    <n v="0"/>
    <n v="2"/>
    <n v="-2"/>
    <n v="-1"/>
    <n v="0"/>
    <s v="NA"/>
    <n v="0"/>
    <x v="368"/>
    <n v="0"/>
    <n v="1.8"/>
    <n v="-2.1"/>
    <n v="0.19999999999999996"/>
    <n v="0.10000000000000009"/>
  </r>
  <r>
    <x v="4"/>
    <s v="paris airline ticket"/>
    <s v="Broad"/>
    <s v="Geo Targeted Boston"/>
    <s v="Boston to Paris Sale"/>
    <s v="Position 5-10 Bid Strategy"/>
    <n v="6.25"/>
    <n v="1"/>
    <n v="2"/>
    <n v="2"/>
    <n v="5"/>
    <n v="0.2"/>
    <n v="1.2"/>
    <n v="0"/>
    <n v="0"/>
    <n v="0"/>
    <n v="2"/>
    <n v="-2"/>
    <n v="-1"/>
    <n v="0"/>
    <s v="NA"/>
    <n v="0"/>
    <x v="368"/>
    <n v="0"/>
    <n v="1.8"/>
    <n v="-2.1"/>
    <n v="0.19999999999999996"/>
    <n v="0.10000000000000009"/>
  </r>
  <r>
    <x v="4"/>
    <s v="seville flights"/>
    <s v="Broad"/>
    <s v="Geo Targeted Los Angeles"/>
    <s v="Los Angeles to Seville Sale"/>
    <s v="Position 5-10 Bid Strategy"/>
    <n v="6.25"/>
    <n v="1"/>
    <n v="2.0125000000000002"/>
    <n v="2.0125000000000002"/>
    <n v="3"/>
    <n v="0.33333333333333298"/>
    <n v="1"/>
    <n v="0"/>
    <n v="0"/>
    <n v="0"/>
    <n v="2.0125000000000002"/>
    <n v="-2.0125000000000002"/>
    <n v="-1"/>
    <n v="0"/>
    <s v="NA"/>
    <n v="0"/>
    <x v="368"/>
    <n v="0"/>
    <n v="1.8112500000000002"/>
    <n v="-2.1131250000000001"/>
    <n v="0.20124999999999993"/>
    <n v="0.10062499999999996"/>
  </r>
  <r>
    <x v="4"/>
    <s v="turkey plane ticket"/>
    <s v="Broad"/>
    <s v="Google_Yearlong 2006"/>
    <s v="Google|Turkey"/>
    <s v="Position 5-10 Bid Strategy"/>
    <n v="6.25"/>
    <n v="1"/>
    <n v="2.0249999999999999"/>
    <n v="2.0249999999999999"/>
    <n v="15"/>
    <n v="6.6666666666666693E-2"/>
    <n v="1.4666666666666699"/>
    <n v="0"/>
    <n v="0"/>
    <n v="0"/>
    <n v="2.0249999999999999"/>
    <n v="-2.0249999999999999"/>
    <n v="-1"/>
    <n v="0"/>
    <s v="NA"/>
    <n v="0"/>
    <x v="368"/>
    <n v="0"/>
    <n v="1.8225"/>
    <n v="-2.1262500000000002"/>
    <n v="0.2024999999999999"/>
    <n v="0.10125000000000028"/>
  </r>
  <r>
    <x v="4"/>
    <s v="europe airfare"/>
    <s v="Broad"/>
    <s v="Geo Targeted Philadelphia"/>
    <s v="Europe Philadelphia"/>
    <s v="Position 5-10 Bid Strategy"/>
    <n v="6.25"/>
    <n v="1"/>
    <n v="2.0249999999999999"/>
    <n v="2.0249999999999999"/>
    <n v="6"/>
    <n v="0.16666666666666699"/>
    <n v="1"/>
    <n v="0"/>
    <n v="0"/>
    <n v="0"/>
    <n v="2.0249999999999999"/>
    <n v="-2.0249999999999999"/>
    <n v="-1"/>
    <n v="0"/>
    <s v="NA"/>
    <n v="0"/>
    <x v="368"/>
    <n v="0"/>
    <n v="1.8225"/>
    <n v="-2.1262500000000002"/>
    <n v="0.2024999999999999"/>
    <n v="0.10125000000000028"/>
  </r>
  <r>
    <x v="4"/>
    <s v="florence flight"/>
    <s v="Broad"/>
    <s v="Geo Targeted New York"/>
    <s v="New York to Florence Sale"/>
    <s v="Position 5-10 Bid Strategy"/>
    <n v="6.25"/>
    <n v="2"/>
    <n v="2.0249999999999999"/>
    <n v="1.0125"/>
    <n v="22"/>
    <n v="9.0909090909090898E-2"/>
    <n v="1.5"/>
    <n v="0"/>
    <n v="0"/>
    <n v="0"/>
    <n v="2.0249999999999999"/>
    <n v="-2.0249999999999999"/>
    <n v="-1"/>
    <n v="0"/>
    <s v="NA"/>
    <n v="0"/>
    <x v="368"/>
    <n v="0"/>
    <n v="1.8225"/>
    <n v="-2.1262500000000002"/>
    <n v="0.2024999999999999"/>
    <n v="0.10125000000000028"/>
  </r>
  <r>
    <x v="4"/>
    <s v="athens airline"/>
    <s v="Broad"/>
    <s v="Geo Targeted New York"/>
    <s v="New York to Athens Sale"/>
    <s v="Position 5-10 Bid Strategy"/>
    <n v="6.25"/>
    <n v="1"/>
    <n v="2.0249999999999999"/>
    <n v="2.0249999999999999"/>
    <n v="39"/>
    <n v="2.5641025641025599E-2"/>
    <n v="1.2564102564102599"/>
    <n v="0"/>
    <n v="0"/>
    <n v="0"/>
    <n v="2.0249999999999999"/>
    <n v="-2.0249999999999999"/>
    <n v="-1"/>
    <n v="0"/>
    <s v="NA"/>
    <n v="0"/>
    <x v="368"/>
    <n v="0"/>
    <n v="1.8225"/>
    <n v="-2.1262500000000002"/>
    <n v="0.2024999999999999"/>
    <n v="0.10125000000000028"/>
  </r>
  <r>
    <x v="4"/>
    <s v="malaga flight"/>
    <s v="Broad"/>
    <s v="Geo Targeted Los Angeles"/>
    <s v="Los Angeles to Malaga Sale"/>
    <s v="Position 5-10 Bid Strategy"/>
    <n v="6.25"/>
    <n v="1"/>
    <n v="2.0249999999999999"/>
    <n v="2.0249999999999999"/>
    <n v="2"/>
    <n v="0.5"/>
    <n v="2"/>
    <n v="0"/>
    <n v="0"/>
    <n v="0"/>
    <n v="2.0249999999999999"/>
    <n v="-2.0249999999999999"/>
    <n v="-1"/>
    <n v="0"/>
    <s v="NA"/>
    <n v="0"/>
    <x v="368"/>
    <n v="0"/>
    <n v="1.8225"/>
    <n v="-2.1262500000000002"/>
    <n v="0.2024999999999999"/>
    <n v="0.10125000000000028"/>
  </r>
  <r>
    <x v="4"/>
    <s v="italy flights"/>
    <s v="Broad"/>
    <s v="Geo Targeted Boston"/>
    <s v="Boston to Italy Sale"/>
    <s v="Position 5-10 Bid Strategy"/>
    <n v="6.25"/>
    <n v="1"/>
    <n v="2.0249999999999999"/>
    <n v="2.0249999999999999"/>
    <n v="69"/>
    <n v="1.4492753623188399E-2"/>
    <n v="1.2869565217391301"/>
    <n v="0"/>
    <n v="0"/>
    <n v="0"/>
    <n v="2.0249999999999999"/>
    <n v="-2.0249999999999999"/>
    <n v="-1"/>
    <n v="0"/>
    <s v="NA"/>
    <n v="0"/>
    <x v="368"/>
    <n v="0"/>
    <n v="1.8225"/>
    <n v="-2.1262500000000002"/>
    <n v="0.2024999999999999"/>
    <n v="0.10125000000000028"/>
  </r>
  <r>
    <x v="4"/>
    <s v="international airline"/>
    <s v="Broad"/>
    <s v="Geo Targeted Detroit"/>
    <s v="International Detroit"/>
    <s v="Position 5-10 Bid Strategy"/>
    <n v="6.25"/>
    <n v="1"/>
    <n v="2.0375000000000001"/>
    <n v="2.0375000000000001"/>
    <n v="51"/>
    <n v="1.9607843137254898E-2"/>
    <n v="1.79901960784314"/>
    <n v="0"/>
    <n v="0"/>
    <n v="0"/>
    <n v="2.0375000000000001"/>
    <n v="-2.0375000000000001"/>
    <n v="-1"/>
    <n v="0"/>
    <s v="NA"/>
    <n v="0"/>
    <x v="368"/>
    <n v="0"/>
    <n v="1.8337500000000002"/>
    <n v="-2.1393750000000002"/>
    <n v="0.20374999999999988"/>
    <n v="0.10187500000000016"/>
  </r>
  <r>
    <x v="4"/>
    <s v="florence cheap tickets"/>
    <s v="Broad"/>
    <s v="Geo Targeted Houston"/>
    <s v="Houston to Florence Sale"/>
    <s v="Position 5-10 Bid Strategy"/>
    <n v="6.25"/>
    <n v="1"/>
    <n v="2.0499999999999998"/>
    <n v="2.0499999999999998"/>
    <n v="1"/>
    <n v="1"/>
    <n v="1"/>
    <n v="0"/>
    <n v="0"/>
    <n v="0"/>
    <n v="2.0499999999999998"/>
    <n v="-2.0499999999999998"/>
    <n v="-1"/>
    <n v="0"/>
    <s v="NA"/>
    <n v="0"/>
    <x v="368"/>
    <n v="0"/>
    <n v="1.845"/>
    <n v="-2.1524999999999999"/>
    <n v="0.20499999999999985"/>
    <n v="0.10250000000000004"/>
  </r>
  <r>
    <x v="4"/>
    <s v="cheap europe airfare"/>
    <s v="Broad"/>
    <s v="Geo Targeted DC"/>
    <s v="Cheap Europe DC"/>
    <s v="Position 5-10 Bid Strategy"/>
    <n v="6.25"/>
    <n v="1"/>
    <n v="2.0625"/>
    <n v="2.0625"/>
    <n v="2"/>
    <n v="0.5"/>
    <n v="1"/>
    <n v="0"/>
    <n v="0"/>
    <n v="0"/>
    <n v="2.0625"/>
    <n v="-2.0625"/>
    <n v="-1"/>
    <n v="0"/>
    <s v="NA"/>
    <n v="0"/>
    <x v="368"/>
    <n v="0"/>
    <n v="1.85625"/>
    <n v="-2.1656249999999999"/>
    <n v="0.20625000000000004"/>
    <n v="0.10312499999999991"/>
  </r>
  <r>
    <x v="4"/>
    <s v="venice cheap airfare"/>
    <s v="Broad"/>
    <s v="Geo Targeted Boston"/>
    <s v="Boston to Venice Sale"/>
    <s v="Position 5-10 Bid Strategy"/>
    <n v="6.25"/>
    <n v="1"/>
    <n v="2.0750000000000002"/>
    <n v="2.0750000000000002"/>
    <n v="1"/>
    <n v="1"/>
    <n v="1"/>
    <n v="0"/>
    <n v="0"/>
    <n v="0"/>
    <n v="2.0750000000000002"/>
    <n v="-2.0750000000000002"/>
    <n v="-1"/>
    <n v="0"/>
    <s v="NA"/>
    <n v="0"/>
    <x v="368"/>
    <n v="0"/>
    <n v="1.8675000000000002"/>
    <n v="-2.1787500000000004"/>
    <n v="0.20750000000000002"/>
    <n v="0.10375000000000023"/>
  </r>
  <r>
    <x v="4"/>
    <s v="athens flight"/>
    <s v="Broad"/>
    <s v="Geo Targeted New York"/>
    <s v="New York to Athens Sale"/>
    <s v="Position 5-10 Bid Strategy"/>
    <n v="6.25"/>
    <n v="1"/>
    <n v="2.0874999999999999"/>
    <n v="2.0874999999999999"/>
    <n v="31"/>
    <n v="3.2258064516128997E-2"/>
    <n v="1.0941935483870999"/>
    <n v="0"/>
    <n v="0"/>
    <n v="0"/>
    <n v="2.0874999999999999"/>
    <n v="-2.0874999999999999"/>
    <n v="-1"/>
    <n v="0"/>
    <s v="NA"/>
    <n v="0"/>
    <x v="368"/>
    <n v="0"/>
    <n v="1.8787499999999999"/>
    <n v="-2.191875"/>
    <n v="0.20874999999999999"/>
    <n v="0.10437500000000011"/>
  </r>
  <r>
    <x v="4"/>
    <s v="venice cheap airfare"/>
    <s v="Broad"/>
    <s v="Geo Targeted New York"/>
    <s v="New York to Venice Sale"/>
    <s v="Position 5-10 Bid Strategy"/>
    <n v="6.25"/>
    <n v="1"/>
    <n v="2.0874999999999999"/>
    <n v="2.0874999999999999"/>
    <n v="1"/>
    <n v="1"/>
    <n v="1"/>
    <n v="0"/>
    <n v="0"/>
    <n v="0"/>
    <n v="2.0874999999999999"/>
    <n v="-2.0874999999999999"/>
    <n v="-1"/>
    <n v="0"/>
    <s v="NA"/>
    <n v="0"/>
    <x v="368"/>
    <n v="0"/>
    <n v="1.8787499999999999"/>
    <n v="-2.191875"/>
    <n v="0.20874999999999999"/>
    <n v="0.10437500000000011"/>
  </r>
  <r>
    <x v="4"/>
    <s v="paris fares"/>
    <s v="Broad"/>
    <s v="Geo Targeted Detroit"/>
    <s v="Detroit to Paris Sale"/>
    <s v="Position 5-10 Bid Strategy"/>
    <n v="6.25"/>
    <n v="1"/>
    <n v="2.0874999999999999"/>
    <n v="2.0874999999999999"/>
    <n v="5"/>
    <n v="0.2"/>
    <n v="1.2"/>
    <n v="0"/>
    <n v="0"/>
    <n v="0"/>
    <n v="2.0874999999999999"/>
    <n v="-2.0874999999999999"/>
    <n v="-1"/>
    <n v="0"/>
    <s v="NA"/>
    <n v="0"/>
    <x v="368"/>
    <n v="0"/>
    <n v="1.8787499999999999"/>
    <n v="-2.191875"/>
    <n v="0.20874999999999999"/>
    <n v="0.10437500000000011"/>
  </r>
  <r>
    <x v="4"/>
    <s v="athens cheap airline"/>
    <s v="Broad"/>
    <s v="Geo Targeted DC"/>
    <s v="DC to Athens Sale"/>
    <s v="Position 5-10 Bid Strategy"/>
    <n v="6.25"/>
    <n v="1"/>
    <n v="2.0874999999999999"/>
    <n v="2.0874999999999999"/>
    <n v="1"/>
    <n v="1"/>
    <n v="1"/>
    <n v="0"/>
    <n v="0"/>
    <n v="0"/>
    <n v="2.0874999999999999"/>
    <n v="-2.0874999999999999"/>
    <n v="-1"/>
    <n v="0"/>
    <s v="NA"/>
    <n v="0"/>
    <x v="368"/>
    <n v="0"/>
    <n v="1.8787499999999999"/>
    <n v="-2.191875"/>
    <n v="0.20874999999999999"/>
    <n v="0.10437500000000011"/>
  </r>
  <r>
    <x v="4"/>
    <s v="fly to england"/>
    <s v="Broad"/>
    <s v="Google_Yearlong 2006"/>
    <s v="Google|England"/>
    <s v="Position 5-10 Bid Strategy"/>
    <n v="6.25"/>
    <n v="2"/>
    <n v="2.1124999999999998"/>
    <n v="1.0562499999999999"/>
    <n v="43"/>
    <n v="4.6511627906976702E-2"/>
    <n v="2.1232558139534898"/>
    <n v="0"/>
    <n v="0"/>
    <n v="0"/>
    <n v="2.1124999999999998"/>
    <n v="-2.1124999999999998"/>
    <n v="-1"/>
    <n v="0"/>
    <s v="NA"/>
    <n v="0"/>
    <x v="368"/>
    <n v="0"/>
    <n v="1.9012499999999999"/>
    <n v="-2.2181250000000001"/>
    <n v="0.21124999999999994"/>
    <n v="0.1056250000000003"/>
  </r>
  <r>
    <x v="4"/>
    <s v="cologne cheap flights"/>
    <s v="Broad"/>
    <s v="Google_Yearlong 2006"/>
    <s v="Google|Cologne"/>
    <s v="Position 5-10 Bid Strategy"/>
    <n v="6.25"/>
    <n v="1"/>
    <n v="2.1124999999999998"/>
    <n v="2.1124999999999998"/>
    <n v="61"/>
    <n v="1.63934426229508E-2"/>
    <n v="1.03606557377049"/>
    <n v="0"/>
    <n v="0"/>
    <n v="0"/>
    <n v="2.1124999999999998"/>
    <n v="-2.1124999999999998"/>
    <n v="-1"/>
    <n v="0"/>
    <s v="NA"/>
    <n v="0"/>
    <x v="368"/>
    <n v="0"/>
    <n v="1.9012499999999999"/>
    <n v="-2.2181250000000001"/>
    <n v="0.21124999999999994"/>
    <n v="0.1056250000000003"/>
  </r>
  <r>
    <x v="4"/>
    <s v="flight to athens greece"/>
    <s v="Broad"/>
    <s v="Western Europe Destinations"/>
    <s v="Greece"/>
    <s v="Position 5-10 Bid Strategy"/>
    <n v="6.25"/>
    <n v="1"/>
    <n v="2.1124999999999998"/>
    <n v="2.1124999999999998"/>
    <n v="8"/>
    <n v="0.125"/>
    <n v="5.875"/>
    <n v="0"/>
    <n v="0"/>
    <n v="0"/>
    <n v="2.1124999999999998"/>
    <n v="-2.1124999999999998"/>
    <n v="-1"/>
    <n v="0"/>
    <s v="NA"/>
    <n v="0"/>
    <x v="368"/>
    <n v="0"/>
    <n v="1.9012499999999999"/>
    <n v="-2.2181250000000001"/>
    <n v="0.21124999999999994"/>
    <n v="0.1056250000000003"/>
  </r>
  <r>
    <x v="4"/>
    <s v="france airplane ticket"/>
    <s v="Broad"/>
    <s v="Geo Targeted New York"/>
    <s v="New York to France Sale"/>
    <s v="Position 5-10 Bid Strategy"/>
    <n v="6.25"/>
    <n v="1"/>
    <n v="2.1124999999999998"/>
    <n v="2.1124999999999998"/>
    <n v="7"/>
    <n v="0.14285714285714302"/>
    <n v="1.5714285714285701"/>
    <n v="0"/>
    <n v="0"/>
    <n v="0"/>
    <n v="2.1124999999999998"/>
    <n v="-2.1124999999999998"/>
    <n v="-1"/>
    <n v="0"/>
    <s v="NA"/>
    <n v="0"/>
    <x v="368"/>
    <n v="0"/>
    <n v="1.9012499999999999"/>
    <n v="-2.2181250000000001"/>
    <n v="0.21124999999999994"/>
    <n v="0.1056250000000003"/>
  </r>
  <r>
    <x v="4"/>
    <s v="italy airport"/>
    <s v="Broad"/>
    <s v="Geo Targeted New York"/>
    <s v="New York to Italy Sale"/>
    <s v="Position 5-10 Bid Strategy"/>
    <n v="6.25"/>
    <n v="1"/>
    <n v="2.1124999999999998"/>
    <n v="2.1124999999999998"/>
    <n v="12"/>
    <n v="8.3333333333333301E-2"/>
    <n v="1.1666666666666701"/>
    <n v="0"/>
    <n v="0"/>
    <n v="0"/>
    <n v="2.1124999999999998"/>
    <n v="-2.1124999999999998"/>
    <n v="-1"/>
    <n v="0"/>
    <s v="NA"/>
    <n v="0"/>
    <x v="368"/>
    <n v="0"/>
    <n v="1.9012499999999999"/>
    <n v="-2.2181250000000001"/>
    <n v="0.21124999999999994"/>
    <n v="0.1056250000000003"/>
  </r>
  <r>
    <x v="4"/>
    <s v="europe airlines"/>
    <s v="Broad"/>
    <s v="Geo Targeted DC"/>
    <s v="Europe DC"/>
    <s v="Position 5-10 Bid Strategy"/>
    <n v="6.25"/>
    <n v="1"/>
    <n v="2.1124999999999998"/>
    <n v="2.1124999999999998"/>
    <n v="31"/>
    <n v="3.2258064516128997E-2"/>
    <n v="3.2290322580645201"/>
    <n v="0"/>
    <n v="0"/>
    <n v="0"/>
    <n v="2.1124999999999998"/>
    <n v="-2.1124999999999998"/>
    <n v="-1"/>
    <n v="0"/>
    <s v="NA"/>
    <n v="0"/>
    <x v="368"/>
    <n v="0"/>
    <n v="1.9012499999999999"/>
    <n v="-2.2181250000000001"/>
    <n v="0.21124999999999994"/>
    <n v="0.1056250000000003"/>
  </r>
  <r>
    <x v="4"/>
    <s v="france fares"/>
    <s v="Broad"/>
    <s v="Geo Targeted Chicago"/>
    <s v="Chicago to France Sale"/>
    <s v="Position 5-10 Bid Strategy"/>
    <n v="6.25"/>
    <n v="1"/>
    <n v="2.1124999999999998"/>
    <n v="2.1124999999999998"/>
    <n v="8"/>
    <n v="0.125"/>
    <n v="1.75"/>
    <n v="0"/>
    <n v="0"/>
    <n v="0"/>
    <n v="2.1124999999999998"/>
    <n v="-2.1124999999999998"/>
    <n v="-1"/>
    <n v="0"/>
    <s v="NA"/>
    <n v="0"/>
    <x v="368"/>
    <n v="0"/>
    <n v="1.9012499999999999"/>
    <n v="-2.2181250000000001"/>
    <n v="0.21124999999999994"/>
    <n v="0.1056250000000003"/>
  </r>
  <r>
    <x v="4"/>
    <s v="flight to athens greece"/>
    <s v="Broad"/>
    <s v="Google_Yearlong 2006"/>
    <s v="Google|Greece"/>
    <s v="Position 5-10 Bid Strategy"/>
    <n v="6.25"/>
    <n v="2"/>
    <n v="2.125"/>
    <n v="1.0625"/>
    <n v="24"/>
    <n v="8.3333333333333301E-2"/>
    <n v="2.6666666666666701"/>
    <n v="0"/>
    <n v="0"/>
    <n v="0"/>
    <n v="2.125"/>
    <n v="-2.125"/>
    <n v="-1"/>
    <n v="0"/>
    <s v="NA"/>
    <n v="0"/>
    <x v="368"/>
    <n v="0"/>
    <n v="1.9125000000000001"/>
    <n v="-2.2312500000000002"/>
    <n v="0.21249999999999991"/>
    <n v="0.10625000000000018"/>
  </r>
  <r>
    <x v="4"/>
    <s v="france cheap air fares"/>
    <s v="Broad"/>
    <s v="Geo Targeted New York"/>
    <s v="New York to France Sale"/>
    <s v="Position 5-10 Bid Strategy"/>
    <n v="6.25"/>
    <n v="2"/>
    <n v="2.125"/>
    <n v="1.0625"/>
    <n v="8"/>
    <n v="0.25"/>
    <n v="1"/>
    <n v="0"/>
    <n v="0"/>
    <n v="0"/>
    <n v="2.125"/>
    <n v="-2.125"/>
    <n v="-1"/>
    <n v="0"/>
    <s v="NA"/>
    <n v="0"/>
    <x v="368"/>
    <n v="0"/>
    <n v="1.9125000000000001"/>
    <n v="-2.2312500000000002"/>
    <n v="0.21249999999999991"/>
    <n v="0.10625000000000018"/>
  </r>
  <r>
    <x v="4"/>
    <s v="europe airfares"/>
    <s v="Broad"/>
    <s v="Geo Targeted New York"/>
    <s v="Europe New York"/>
    <s v="Position 5-10 Bid Strategy"/>
    <n v="6.25"/>
    <n v="1"/>
    <n v="2.125"/>
    <n v="2.125"/>
    <n v="6"/>
    <n v="0.16666666666666699"/>
    <n v="3.8333333333333299"/>
    <n v="0"/>
    <n v="0"/>
    <n v="0"/>
    <n v="2.125"/>
    <n v="-2.125"/>
    <n v="-1"/>
    <n v="0"/>
    <s v="NA"/>
    <n v="0"/>
    <x v="368"/>
    <n v="0"/>
    <n v="1.9125000000000001"/>
    <n v="-2.2312500000000002"/>
    <n v="0.21249999999999991"/>
    <n v="0.10625000000000018"/>
  </r>
  <r>
    <x v="4"/>
    <s v="cheap europe flight"/>
    <s v="Broad"/>
    <s v="Geo Targeted DC"/>
    <s v="Cheap Europe DC"/>
    <s v="Position 5-10 Bid Strategy"/>
    <n v="6.25"/>
    <n v="1"/>
    <n v="2.125"/>
    <n v="2.125"/>
    <n v="30"/>
    <n v="3.3333333333333298E-2"/>
    <n v="1.12666666666667"/>
    <n v="0"/>
    <n v="0"/>
    <n v="0"/>
    <n v="2.125"/>
    <n v="-2.125"/>
    <n v="-1"/>
    <n v="0"/>
    <s v="NA"/>
    <n v="0"/>
    <x v="368"/>
    <n v="0"/>
    <n v="1.9125000000000001"/>
    <n v="-2.2312500000000002"/>
    <n v="0.21249999999999991"/>
    <n v="0.10625000000000018"/>
  </r>
  <r>
    <x v="4"/>
    <s v="air france to madrid"/>
    <s v="Broad"/>
    <s v="Western Europe Destinations"/>
    <s v="Madrid Branded"/>
    <s v="Position 5-10 Bid Strategy"/>
    <n v="6.25"/>
    <n v="3"/>
    <n v="2.1375000000000002"/>
    <n v="0.71250000000000002"/>
    <n v="23"/>
    <n v="0.13043478260869601"/>
    <n v="3.60869565217391"/>
    <n v="0"/>
    <n v="0"/>
    <n v="0"/>
    <n v="2.1375000000000002"/>
    <n v="-2.1375000000000002"/>
    <n v="-1"/>
    <n v="0"/>
    <s v="NA"/>
    <n v="0"/>
    <x v="368"/>
    <n v="0"/>
    <n v="1.9237500000000003"/>
    <n v="-2.2443750000000002"/>
    <n v="0.21374999999999988"/>
    <n v="0.10687500000000005"/>
  </r>
  <r>
    <x v="4"/>
    <s v="madrid airline"/>
    <s v="Broad"/>
    <s v="Geo Targeted Detroit"/>
    <s v="Detroit to Madrid Sale"/>
    <s v="Position 5-10 Bid Strategy"/>
    <n v="6.25"/>
    <n v="1"/>
    <n v="2.1375000000000002"/>
    <n v="2.1375000000000002"/>
    <n v="6"/>
    <n v="0.16666666666666699"/>
    <n v="1.1666666666666701"/>
    <n v="0"/>
    <n v="0"/>
    <n v="0"/>
    <n v="2.1375000000000002"/>
    <n v="-2.1375000000000002"/>
    <n v="-1"/>
    <n v="0"/>
    <s v="NA"/>
    <n v="0"/>
    <x v="368"/>
    <n v="0"/>
    <n v="1.9237500000000003"/>
    <n v="-2.2443750000000002"/>
    <n v="0.21374999999999988"/>
    <n v="0.10687500000000005"/>
  </r>
  <r>
    <x v="4"/>
    <s v="cheap europe tickets"/>
    <s v="Broad"/>
    <s v="Geo Targeted DC"/>
    <s v="Cheap Europe DC"/>
    <s v="Position 5-10 Bid Strategy"/>
    <n v="6.25"/>
    <n v="1"/>
    <n v="2.1375000000000002"/>
    <n v="2.1375000000000002"/>
    <n v="8"/>
    <n v="0.125"/>
    <n v="1.5"/>
    <n v="0"/>
    <n v="0"/>
    <n v="0"/>
    <n v="2.1375000000000002"/>
    <n v="-2.1375000000000002"/>
    <n v="-1"/>
    <n v="0"/>
    <s v="NA"/>
    <n v="0"/>
    <x v="368"/>
    <n v="0"/>
    <n v="1.9237500000000003"/>
    <n v="-2.2443750000000002"/>
    <n v="0.21374999999999988"/>
    <n v="0.10687500000000005"/>
  </r>
  <r>
    <x v="4"/>
    <s v="florence cheap tickets"/>
    <s v="Broad"/>
    <s v="Google_Yearlong 2006"/>
    <s v="Google|Florence"/>
    <s v="Position 5-10 Bid Strategy"/>
    <n v="6.25"/>
    <n v="1"/>
    <n v="2.15"/>
    <n v="2.15"/>
    <n v="12"/>
    <n v="8.3333333333333301E-2"/>
    <n v="2.75"/>
    <n v="0"/>
    <n v="0"/>
    <n v="0"/>
    <n v="2.15"/>
    <n v="-2.15"/>
    <n v="-1"/>
    <n v="0"/>
    <s v="NA"/>
    <n v="0"/>
    <x v="368"/>
    <n v="0"/>
    <n v="1.9350000000000001"/>
    <n v="-2.2574999999999998"/>
    <n v="0.21499999999999986"/>
    <n v="0.10749999999999993"/>
  </r>
  <r>
    <x v="4"/>
    <s v="paris flight deals"/>
    <s v="Broad"/>
    <s v="Geo Targeted Miami"/>
    <s v="Miami to Paris Sale"/>
    <s v="Position 5-10 Bid Strategy"/>
    <n v="6.25"/>
    <n v="1"/>
    <n v="2.15"/>
    <n v="2.15"/>
    <n v="1"/>
    <n v="1"/>
    <n v="1"/>
    <n v="0"/>
    <n v="0"/>
    <n v="0"/>
    <n v="2.15"/>
    <n v="-2.15"/>
    <n v="-1"/>
    <n v="0"/>
    <s v="NA"/>
    <n v="0"/>
    <x v="368"/>
    <n v="0"/>
    <n v="1.9350000000000001"/>
    <n v="-2.2574999999999998"/>
    <n v="0.21499999999999986"/>
    <n v="0.10749999999999993"/>
  </r>
  <r>
    <x v="4"/>
    <s v="seville flights"/>
    <s v="Broad"/>
    <s v="Geo Targeted DC"/>
    <s v="DC to Seville Sale"/>
    <s v="Position 5-10 Bid Strategy"/>
    <n v="6.25"/>
    <n v="1"/>
    <n v="2.15"/>
    <n v="2.15"/>
    <n v="16"/>
    <n v="6.25E-2"/>
    <n v="1.35625"/>
    <n v="0"/>
    <n v="0"/>
    <n v="0"/>
    <n v="2.15"/>
    <n v="-2.15"/>
    <n v="-1"/>
    <n v="0"/>
    <s v="NA"/>
    <n v="0"/>
    <x v="368"/>
    <n v="0"/>
    <n v="1.9350000000000001"/>
    <n v="-2.2574999999999998"/>
    <n v="0.21499999999999986"/>
    <n v="0.10749999999999993"/>
  </r>
  <r>
    <x v="4"/>
    <s v="cheap europe airfare"/>
    <s v="Broad"/>
    <s v="Geo Targeted Boston"/>
    <s v="Cheap Europe Boston"/>
    <s v="Position 5-10 Bid Strategy"/>
    <n v="6.25"/>
    <n v="1"/>
    <n v="2.15"/>
    <n v="2.15"/>
    <n v="5"/>
    <n v="0.2"/>
    <n v="1"/>
    <n v="0"/>
    <n v="0"/>
    <n v="0"/>
    <n v="2.15"/>
    <n v="-2.15"/>
    <n v="-1"/>
    <n v="0"/>
    <s v="NA"/>
    <n v="0"/>
    <x v="368"/>
    <n v="0"/>
    <n v="1.9350000000000001"/>
    <n v="-2.2574999999999998"/>
    <n v="0.21499999999999986"/>
    <n v="0.10749999999999993"/>
  </r>
  <r>
    <x v="4"/>
    <s v="europe airfare"/>
    <s v="Broad"/>
    <s v="Geo Targeted New York"/>
    <s v="Europe New York"/>
    <s v="Position 5-10 Bid Strategy"/>
    <n v="6.25"/>
    <n v="1"/>
    <n v="2.1625000000000001"/>
    <n v="2.1625000000000001"/>
    <n v="13"/>
    <n v="7.69230769230769E-2"/>
    <n v="1.5384615384615401"/>
    <n v="0"/>
    <n v="0"/>
    <n v="0"/>
    <n v="2.1625000000000001"/>
    <n v="-2.1625000000000001"/>
    <n v="-1"/>
    <n v="0"/>
    <s v="NA"/>
    <n v="0"/>
    <x v="368"/>
    <n v="0"/>
    <n v="1.94625"/>
    <n v="-2.2706250000000003"/>
    <n v="0.21625000000000005"/>
    <n v="0.10812500000000025"/>
  </r>
  <r>
    <x v="4"/>
    <s v="athens airfares"/>
    <s v="Broad"/>
    <s v="Geo Targeted Houston"/>
    <s v="Houston to Athens Sale"/>
    <s v="Position 5-10 Bid Strategy"/>
    <n v="6.25"/>
    <n v="1"/>
    <n v="2.1625000000000001"/>
    <n v="2.1625000000000001"/>
    <n v="1"/>
    <n v="1"/>
    <n v="1"/>
    <n v="0"/>
    <n v="0"/>
    <n v="0"/>
    <n v="2.1625000000000001"/>
    <n v="-2.1625000000000001"/>
    <n v="-1"/>
    <n v="0"/>
    <s v="NA"/>
    <n v="0"/>
    <x v="368"/>
    <n v="0"/>
    <n v="1.94625"/>
    <n v="-2.2706250000000003"/>
    <n v="0.21625000000000005"/>
    <n v="0.10812500000000025"/>
  </r>
  <r>
    <x v="4"/>
    <s v="turin tickets"/>
    <s v="Broad"/>
    <s v="Geo Targeted Detroit"/>
    <s v="Detroit to Turin Sale"/>
    <s v="Position 5-10 Bid Strategy"/>
    <n v="6.25"/>
    <n v="1"/>
    <n v="2.1625000000000001"/>
    <n v="2.1625000000000001"/>
    <n v="1"/>
    <n v="1"/>
    <n v="1"/>
    <n v="0"/>
    <n v="0"/>
    <n v="0"/>
    <n v="2.1625000000000001"/>
    <n v="-2.1625000000000001"/>
    <n v="-1"/>
    <n v="0"/>
    <s v="NA"/>
    <n v="0"/>
    <x v="368"/>
    <n v="0"/>
    <n v="1.94625"/>
    <n v="-2.2706250000000003"/>
    <n v="0.21625000000000005"/>
    <n v="0.10812500000000025"/>
  </r>
  <r>
    <x v="4"/>
    <s v="rome air fare"/>
    <s v="Broad"/>
    <s v="Geo Targeted DC"/>
    <s v="DC to Rome Sale"/>
    <s v="Position 5-10 Bid Strategy"/>
    <n v="6.25"/>
    <n v="1"/>
    <n v="2.1749999999999998"/>
    <n v="2.1749999999999998"/>
    <n v="1"/>
    <n v="1"/>
    <n v="3"/>
    <n v="0"/>
    <n v="0"/>
    <n v="0"/>
    <n v="2.1749999999999998"/>
    <n v="-2.1749999999999998"/>
    <n v="-1"/>
    <n v="0"/>
    <s v="NA"/>
    <n v="0"/>
    <x v="368"/>
    <n v="0"/>
    <n v="1.9574999999999998"/>
    <n v="-2.2837499999999999"/>
    <n v="0.21750000000000003"/>
    <n v="0.10875000000000012"/>
  </r>
  <r>
    <x v="4"/>
    <s v="air france tickets"/>
    <s v="Broad"/>
    <s v="Geo Targeted DC"/>
    <s v="Airfrance Deal DC"/>
    <s v="Position 5-10 Bid Strategy"/>
    <n v="6.25"/>
    <n v="2"/>
    <n v="2.1749999999999998"/>
    <n v="1.0874999999999999"/>
    <n v="4"/>
    <n v="0.5"/>
    <n v="1"/>
    <n v="0"/>
    <n v="0"/>
    <n v="0"/>
    <n v="2.1749999999999998"/>
    <n v="-2.1749999999999998"/>
    <n v="-1"/>
    <n v="0"/>
    <s v="NA"/>
    <n v="0"/>
    <x v="368"/>
    <n v="0"/>
    <n v="1.9574999999999998"/>
    <n v="-2.2837499999999999"/>
    <n v="0.21750000000000003"/>
    <n v="0.10875000000000012"/>
  </r>
  <r>
    <x v="4"/>
    <s v="italy airfare"/>
    <s v="Broad"/>
    <s v="Geo Targeted Boston"/>
    <s v="Boston to Italy Sale"/>
    <s v="Position 5-10 Bid Strategy"/>
    <n v="6.25"/>
    <n v="1"/>
    <n v="2.1749999999999998"/>
    <n v="2.1749999999999998"/>
    <n v="4"/>
    <n v="0.25"/>
    <n v="1"/>
    <n v="0"/>
    <n v="0"/>
    <n v="0"/>
    <n v="2.1749999999999998"/>
    <n v="-2.1749999999999998"/>
    <n v="-1"/>
    <n v="0"/>
    <s v="NA"/>
    <n v="0"/>
    <x v="368"/>
    <n v="0"/>
    <n v="1.9574999999999998"/>
    <n v="-2.2837499999999999"/>
    <n v="0.21750000000000003"/>
    <n v="0.10875000000000012"/>
  </r>
  <r>
    <x v="4"/>
    <s v="britain cheap flights"/>
    <s v="Broad"/>
    <s v="Google_Yearlong 2006"/>
    <s v="Google|Britain"/>
    <s v="Position 5-10 Bid Strategy"/>
    <n v="6.25"/>
    <n v="1"/>
    <n v="2.1875"/>
    <n v="2.1875"/>
    <n v="16"/>
    <n v="6.25E-2"/>
    <n v="1.28125"/>
    <n v="0"/>
    <n v="0"/>
    <n v="0"/>
    <n v="2.1875"/>
    <n v="-2.1875"/>
    <n v="-1"/>
    <n v="0"/>
    <s v="NA"/>
    <n v="0"/>
    <x v="368"/>
    <n v="0"/>
    <n v="1.96875"/>
    <n v="-2.296875"/>
    <n v="0.21875"/>
    <n v="0.109375"/>
  </r>
  <r>
    <x v="4"/>
    <s v="florence flight"/>
    <s v="Broad"/>
    <s v="Geo Targeted Philadelphia"/>
    <s v="Philadelphia to Florence Sale"/>
    <s v="Position 5-10 Bid Strategy"/>
    <n v="6.25"/>
    <n v="1"/>
    <n v="2.1875"/>
    <n v="2.1875"/>
    <n v="15"/>
    <n v="6.6666666666666693E-2"/>
    <n v="2.0653333333333301"/>
    <n v="0"/>
    <n v="0"/>
    <n v="0"/>
    <n v="2.1875"/>
    <n v="-2.1875"/>
    <n v="-1"/>
    <n v="0"/>
    <s v="NA"/>
    <n v="0"/>
    <x v="368"/>
    <n v="0"/>
    <n v="1.96875"/>
    <n v="-2.296875"/>
    <n v="0.21875"/>
    <n v="0.109375"/>
  </r>
  <r>
    <x v="4"/>
    <s v="paris plane ticket"/>
    <s v="Broad"/>
    <s v="Geo Targeted Houston"/>
    <s v="Houston to Paris Sale"/>
    <s v="Position 5-10 Bid Strategy"/>
    <n v="6.25"/>
    <n v="1"/>
    <n v="2.1875"/>
    <n v="2.1875"/>
    <n v="6"/>
    <n v="0.16666666666666699"/>
    <n v="2.3333333333333299"/>
    <n v="0"/>
    <n v="0"/>
    <n v="0"/>
    <n v="2.1875"/>
    <n v="-2.1875"/>
    <n v="-1"/>
    <n v="0"/>
    <s v="NA"/>
    <n v="0"/>
    <x v="368"/>
    <n v="0"/>
    <n v="1.96875"/>
    <n v="-2.296875"/>
    <n v="0.21875"/>
    <n v="0.109375"/>
  </r>
  <r>
    <x v="4"/>
    <s v="venice flights"/>
    <s v="Broad"/>
    <s v="Geo Targeted DC"/>
    <s v="DC to Venice Sale"/>
    <s v="Position 5-10 Bid Strategy"/>
    <n v="6.25"/>
    <n v="1"/>
    <n v="2.1875"/>
    <n v="2.1875"/>
    <n v="18"/>
    <n v="5.5555555555555601E-2"/>
    <n v="1.1111111111111101"/>
    <n v="0"/>
    <n v="0"/>
    <n v="0"/>
    <n v="2.1875"/>
    <n v="-2.1875"/>
    <n v="-1"/>
    <n v="0"/>
    <s v="NA"/>
    <n v="0"/>
    <x v="368"/>
    <n v="0"/>
    <n v="1.96875"/>
    <n v="-2.296875"/>
    <n v="0.21875"/>
    <n v="0.109375"/>
  </r>
  <r>
    <x v="4"/>
    <s v="europe airfares"/>
    <s v="Broad"/>
    <s v="Geo Targeted DC"/>
    <s v="Europe DC"/>
    <s v="Position 5-10 Bid Strategy"/>
    <n v="6.25"/>
    <n v="1"/>
    <n v="2.1875"/>
    <n v="2.1875"/>
    <n v="48"/>
    <n v="2.0833333333333301E-2"/>
    <n v="6.6062500000000002"/>
    <n v="0"/>
    <n v="0"/>
    <n v="0"/>
    <n v="2.1875"/>
    <n v="-2.1875"/>
    <n v="-1"/>
    <n v="0"/>
    <s v="NA"/>
    <n v="0"/>
    <x v="368"/>
    <n v="0"/>
    <n v="1.96875"/>
    <n v="-2.296875"/>
    <n v="0.21875"/>
    <n v="0.109375"/>
  </r>
  <r>
    <x v="4"/>
    <s v="cheap europe airfares"/>
    <s v="Broad"/>
    <s v="Geo Targeted Boston"/>
    <s v="Cheap Europe Boston"/>
    <s v="Position 5-10 Bid Strategy"/>
    <n v="6.25"/>
    <n v="1"/>
    <n v="2.2000000000000002"/>
    <n v="2.2000000000000002"/>
    <n v="3"/>
    <n v="0.33333333333333298"/>
    <n v="1"/>
    <n v="0"/>
    <n v="0"/>
    <n v="0"/>
    <n v="2.2000000000000002"/>
    <n v="-2.2000000000000002"/>
    <n v="-1"/>
    <n v="0"/>
    <s v="NA"/>
    <n v="0"/>
    <x v="368"/>
    <n v="0"/>
    <n v="1.9800000000000002"/>
    <n v="-2.3100000000000005"/>
    <n v="0.21999999999999997"/>
    <n v="0.11000000000000032"/>
  </r>
  <r>
    <x v="4"/>
    <s v="spain plane ticket"/>
    <s v="Broad"/>
    <s v="Geo Targeted New York"/>
    <s v="New York to Spain Sale"/>
    <s v="Position 5-10 Bid Strategy"/>
    <n v="6.25"/>
    <n v="1"/>
    <n v="2.2124999999999999"/>
    <n v="2.2124999999999999"/>
    <n v="1"/>
    <n v="1"/>
    <n v="1"/>
    <n v="0"/>
    <n v="0"/>
    <n v="0"/>
    <n v="2.2124999999999999"/>
    <n v="-2.2124999999999999"/>
    <n v="-1"/>
    <n v="0"/>
    <s v="NA"/>
    <n v="0"/>
    <x v="368"/>
    <n v="0"/>
    <n v="1.99125"/>
    <n v="-2.3231250000000001"/>
    <n v="0.22124999999999995"/>
    <n v="0.1106250000000002"/>
  </r>
  <r>
    <x v="4"/>
    <s v="paris flight deals"/>
    <s v="Broad"/>
    <s v="Geo Targeted Los Angeles"/>
    <s v="Los Angeles to Paris Sale"/>
    <s v="Position 5-10 Bid Strategy"/>
    <n v="6.25"/>
    <n v="1"/>
    <n v="2.2124999999999999"/>
    <n v="2.2124999999999999"/>
    <n v="5"/>
    <n v="0.2"/>
    <n v="4.2"/>
    <n v="0"/>
    <n v="0"/>
    <n v="0"/>
    <n v="2.2124999999999999"/>
    <n v="-2.2124999999999999"/>
    <n v="-1"/>
    <n v="0"/>
    <s v="NA"/>
    <n v="0"/>
    <x v="368"/>
    <n v="0"/>
    <n v="1.99125"/>
    <n v="-2.3231250000000001"/>
    <n v="0.22124999999999995"/>
    <n v="0.1106250000000002"/>
  </r>
  <r>
    <x v="4"/>
    <s v="international air ticket"/>
    <s v="Broad"/>
    <s v="Geo Targeted Detroit"/>
    <s v="International Detroit"/>
    <s v="Position 5-10 Bid Strategy"/>
    <n v="6.25"/>
    <n v="1"/>
    <n v="2.2124999999999999"/>
    <n v="2.2124999999999999"/>
    <n v="6"/>
    <n v="0.16666666666666699"/>
    <n v="1.5"/>
    <n v="0"/>
    <n v="0"/>
    <n v="0"/>
    <n v="2.2124999999999999"/>
    <n v="-2.2124999999999999"/>
    <n v="-1"/>
    <n v="0"/>
    <s v="NA"/>
    <n v="0"/>
    <x v="368"/>
    <n v="0"/>
    <n v="1.99125"/>
    <n v="-2.3231250000000001"/>
    <n v="0.22124999999999995"/>
    <n v="0.1106250000000002"/>
  </r>
  <r>
    <x v="4"/>
    <s v="istanbul tickets"/>
    <s v="Broad"/>
    <s v="Google_Yearlong 2006"/>
    <s v="Google|Istanbul"/>
    <s v="Position 5-10 Bid Strategy"/>
    <n v="6.25"/>
    <n v="2"/>
    <n v="2.2250000000000001"/>
    <n v="1.1125"/>
    <n v="52"/>
    <n v="3.8461538461538498E-2"/>
    <n v="1.4769230769230799"/>
    <n v="0"/>
    <n v="0"/>
    <n v="0"/>
    <n v="2.2250000000000001"/>
    <n v="-2.2250000000000001"/>
    <n v="-1"/>
    <n v="0"/>
    <s v="NA"/>
    <n v="0"/>
    <x v="368"/>
    <n v="0"/>
    <n v="2.0024999999999999"/>
    <n v="-2.3362500000000002"/>
    <n v="0.22250000000000014"/>
    <n v="0.11125000000000007"/>
  </r>
  <r>
    <x v="4"/>
    <s v="venice flights"/>
    <s v="Broad"/>
    <s v="Geo Targeted San Francisco"/>
    <s v="San Francisco to Venice Sale"/>
    <s v="Position 5-10 Bid Strategy"/>
    <n v="6.25"/>
    <n v="1"/>
    <n v="2.2250000000000001"/>
    <n v="2.2250000000000001"/>
    <n v="145"/>
    <n v="6.8965517241379292E-3"/>
    <n v="1.88965517241379"/>
    <n v="0"/>
    <n v="0"/>
    <n v="0"/>
    <n v="2.2250000000000001"/>
    <n v="-2.2250000000000001"/>
    <n v="-1"/>
    <n v="0"/>
    <s v="NA"/>
    <n v="0"/>
    <x v="368"/>
    <n v="0"/>
    <n v="2.0024999999999999"/>
    <n v="-2.3362500000000002"/>
    <n v="0.22250000000000014"/>
    <n v="0.11125000000000007"/>
  </r>
  <r>
    <x v="4"/>
    <s v="frankfurt fare"/>
    <s v="Broad"/>
    <s v="Google_Yearlong 2006"/>
    <s v="Google|Frankfurt"/>
    <s v="Position 5-10 Bid Strategy"/>
    <n v="6.25"/>
    <n v="1"/>
    <n v="2.2374999999999998"/>
    <n v="2.2374999999999998"/>
    <n v="74"/>
    <n v="1.35135135135135E-2"/>
    <n v="1.25"/>
    <n v="0"/>
    <n v="0"/>
    <n v="0"/>
    <n v="2.2374999999999998"/>
    <n v="-2.2374999999999998"/>
    <n v="-1"/>
    <n v="0"/>
    <s v="NA"/>
    <n v="0"/>
    <x v="368"/>
    <n v="0"/>
    <n v="2.0137499999999999"/>
    <n v="-2.3493749999999998"/>
    <n v="0.22374999999999989"/>
    <n v="0.11187499999999995"/>
  </r>
  <r>
    <x v="4"/>
    <s v="france cheap flights"/>
    <s v="Broad"/>
    <s v="Geo Targeted Boston"/>
    <s v="Boston to France Sale"/>
    <s v="Position 5-10 Bid Strategy"/>
    <n v="6.25"/>
    <n v="1"/>
    <n v="2.2374999999999998"/>
    <n v="2.2374999999999998"/>
    <n v="23"/>
    <n v="4.3478260869565195E-2"/>
    <n v="1.8782608695652201"/>
    <n v="0"/>
    <n v="0"/>
    <n v="0"/>
    <n v="2.2374999999999998"/>
    <n v="-2.2374999999999998"/>
    <n v="-1"/>
    <n v="0"/>
    <s v="NA"/>
    <n v="0"/>
    <x v="368"/>
    <n v="0"/>
    <n v="2.0137499999999999"/>
    <n v="-2.3493749999999998"/>
    <n v="0.22374999999999989"/>
    <n v="0.11187499999999995"/>
  </r>
  <r>
    <x v="4"/>
    <s v="istanbul ticket"/>
    <s v="Broad"/>
    <s v="Google_Yearlong 2006"/>
    <s v="Google|Istanbul"/>
    <s v="Position 5-10 Bid Strategy"/>
    <n v="6.25"/>
    <n v="2"/>
    <n v="2.25"/>
    <n v="1.125"/>
    <n v="32"/>
    <n v="6.25E-2"/>
    <n v="1.8218749999999999"/>
    <n v="0"/>
    <n v="0"/>
    <n v="0"/>
    <n v="2.25"/>
    <n v="-2.25"/>
    <n v="-1"/>
    <n v="0"/>
    <s v="NA"/>
    <n v="0"/>
    <x v="368"/>
    <n v="0"/>
    <n v="2.0249999999999999"/>
    <n v="-2.3625000000000003"/>
    <n v="0.22500000000000009"/>
    <n v="0.11250000000000027"/>
  </r>
  <r>
    <x v="4"/>
    <s v="air france flights to rome"/>
    <s v="Broad"/>
    <s v="Western Europe Destinations"/>
    <s v="Rome Branded"/>
    <s v="Position 5-10 Bid Strategy"/>
    <n v="6.25"/>
    <n v="1"/>
    <n v="2.25"/>
    <n v="2.25"/>
    <n v="1"/>
    <n v="1"/>
    <n v="1"/>
    <n v="0"/>
    <n v="0"/>
    <n v="0"/>
    <n v="2.25"/>
    <n v="-2.25"/>
    <n v="-1"/>
    <n v="0"/>
    <s v="NA"/>
    <n v="0"/>
    <x v="368"/>
    <n v="0"/>
    <n v="2.0249999999999999"/>
    <n v="-2.3625000000000003"/>
    <n v="0.22500000000000009"/>
    <n v="0.11250000000000027"/>
  </r>
  <r>
    <x v="4"/>
    <s v="rome flight sale"/>
    <s v="Broad"/>
    <s v="Geo Targeted Houston"/>
    <s v="Houston to Rome Sale"/>
    <s v="Position 5-10 Bid Strategy"/>
    <n v="6.25"/>
    <n v="1"/>
    <n v="2.25"/>
    <n v="2.25"/>
    <n v="3"/>
    <n v="0.33333333333333298"/>
    <n v="1.3333333333333299"/>
    <n v="0"/>
    <n v="0"/>
    <n v="0"/>
    <n v="2.25"/>
    <n v="-2.25"/>
    <n v="-1"/>
    <n v="0"/>
    <s v="NA"/>
    <n v="0"/>
    <x v="368"/>
    <n v="0"/>
    <n v="2.0249999999999999"/>
    <n v="-2.3625000000000003"/>
    <n v="0.22500000000000009"/>
    <n v="0.11250000000000027"/>
  </r>
  <r>
    <x v="4"/>
    <s v="italy airports"/>
    <s v="Broad"/>
    <s v="Geo Targeted DC"/>
    <s v="DC to Italy Sale"/>
    <s v="Position 5-10 Bid Strategy"/>
    <n v="6.25"/>
    <n v="2"/>
    <n v="2.25"/>
    <n v="1.125"/>
    <n v="11"/>
    <n v="0.18181818181818202"/>
    <n v="1.5454545454545501"/>
    <n v="0"/>
    <n v="0"/>
    <n v="0"/>
    <n v="2.25"/>
    <n v="-2.25"/>
    <n v="-1"/>
    <n v="0"/>
    <s v="NA"/>
    <n v="0"/>
    <x v="368"/>
    <n v="0"/>
    <n v="2.0249999999999999"/>
    <n v="-2.3625000000000003"/>
    <n v="0.22500000000000009"/>
    <n v="0.11250000000000027"/>
  </r>
  <r>
    <x v="4"/>
    <s v="venice tickets"/>
    <s v="Broad"/>
    <s v="Geo Targeted Boston"/>
    <s v="Boston to Venice Sale"/>
    <s v="Position 5-10 Bid Strategy"/>
    <n v="6.25"/>
    <n v="1"/>
    <n v="2.2749999999999999"/>
    <n v="2.2749999999999999"/>
    <n v="2"/>
    <n v="0.5"/>
    <n v="3"/>
    <n v="0"/>
    <n v="0"/>
    <n v="0"/>
    <n v="2.2749999999999999"/>
    <n v="-2.2749999999999999"/>
    <n v="-1"/>
    <n v="0"/>
    <s v="NA"/>
    <n v="0"/>
    <x v="368"/>
    <n v="0"/>
    <n v="2.0474999999999999"/>
    <n v="-2.3887499999999999"/>
    <n v="0.22750000000000004"/>
    <n v="0.11375000000000002"/>
  </r>
  <r>
    <x v="4"/>
    <s v="spain air fare"/>
    <s v="Broad"/>
    <s v="Geo Targeted New York"/>
    <s v="New York to Spain Sale"/>
    <s v="Position 5-10 Bid Strategy"/>
    <n v="6.25"/>
    <n v="1"/>
    <n v="2.2875000000000001"/>
    <n v="2.2875000000000001"/>
    <n v="1"/>
    <n v="1"/>
    <n v="1"/>
    <n v="0"/>
    <n v="0"/>
    <n v="0"/>
    <n v="2.2875000000000001"/>
    <n v="-2.2875000000000001"/>
    <n v="-1"/>
    <n v="0"/>
    <s v="NA"/>
    <n v="0"/>
    <x v="368"/>
    <n v="0"/>
    <n v="2.0587500000000003"/>
    <n v="-2.401875"/>
    <n v="0.22874999999999979"/>
    <n v="0.11437499999999989"/>
  </r>
  <r>
    <x v="4"/>
    <s v="international airfare"/>
    <s v="Broad"/>
    <s v="Geo Targeted Boston"/>
    <s v="International Boston"/>
    <s v="Position 5-10 Bid Strategy"/>
    <n v="6.25"/>
    <n v="1"/>
    <n v="2.2875000000000001"/>
    <n v="2.2875000000000001"/>
    <n v="21"/>
    <n v="4.7619047619047603E-2"/>
    <n v="2.7047619047619"/>
    <n v="0"/>
    <n v="0"/>
    <n v="0"/>
    <n v="2.2875000000000001"/>
    <n v="-2.2875000000000001"/>
    <n v="-1"/>
    <n v="0"/>
    <s v="NA"/>
    <n v="0"/>
    <x v="368"/>
    <n v="0"/>
    <n v="2.0587500000000003"/>
    <n v="-2.401875"/>
    <n v="0.22874999999999979"/>
    <n v="0.11437499999999989"/>
  </r>
  <r>
    <x v="4"/>
    <s v="rome airlines"/>
    <s v="Broad"/>
    <s v="Geo Targeted San Francisco"/>
    <s v="San Francisco to Rome Sale"/>
    <s v="Position 5-10 Bid Strategy"/>
    <n v="6.25"/>
    <n v="1"/>
    <n v="2.3125"/>
    <n v="2.3125"/>
    <n v="22"/>
    <n v="4.5454545454545504E-2"/>
    <n v="3.09"/>
    <n v="0"/>
    <n v="0"/>
    <n v="0"/>
    <n v="2.3125"/>
    <n v="-2.3125"/>
    <n v="-1"/>
    <n v="0"/>
    <s v="NA"/>
    <n v="0"/>
    <x v="368"/>
    <n v="0"/>
    <n v="2.0812500000000003"/>
    <n v="-2.4281250000000001"/>
    <n v="0.23124999999999973"/>
    <n v="0.11562500000000009"/>
  </r>
  <r>
    <x v="4"/>
    <s v="spain airline"/>
    <s v="Broad"/>
    <s v="Geo Targeted New York"/>
    <s v="New York to Spain Sale"/>
    <s v="Position 5-10 Bid Strategy"/>
    <n v="6.25"/>
    <n v="1"/>
    <n v="2.3125"/>
    <n v="2.3125"/>
    <n v="69"/>
    <n v="1.4492753623188399E-2"/>
    <n v="1.1681159420289899"/>
    <n v="0"/>
    <n v="0"/>
    <n v="0"/>
    <n v="2.3125"/>
    <n v="-2.3125"/>
    <n v="-1"/>
    <n v="0"/>
    <s v="NA"/>
    <n v="0"/>
    <x v="368"/>
    <n v="0"/>
    <n v="2.0812500000000003"/>
    <n v="-2.4281250000000001"/>
    <n v="0.23124999999999973"/>
    <n v="0.11562500000000009"/>
  </r>
  <r>
    <x v="4"/>
    <s v="cheap international tickets"/>
    <s v="Broad"/>
    <s v="Geo Targeted Los Angeles"/>
    <s v="Cheap International Los Angeles"/>
    <s v="Position 5-10 Bid Strategy"/>
    <n v="6.25"/>
    <n v="1"/>
    <n v="2.3125"/>
    <n v="2.3125"/>
    <n v="25"/>
    <n v="0.04"/>
    <n v="3.0396000000000001"/>
    <n v="0"/>
    <n v="0"/>
    <n v="0"/>
    <n v="2.3125"/>
    <n v="-2.3125"/>
    <n v="-1"/>
    <n v="0"/>
    <s v="NA"/>
    <n v="0"/>
    <x v="368"/>
    <n v="0"/>
    <n v="2.0812500000000003"/>
    <n v="-2.4281250000000001"/>
    <n v="0.23124999999999973"/>
    <n v="0.11562500000000009"/>
  </r>
  <r>
    <x v="4"/>
    <s v="rome cheap tickets"/>
    <s v="Broad"/>
    <s v="Geo Targeted DC"/>
    <s v="DC to Rome Sale"/>
    <s v="Position 5-10 Bid Strategy"/>
    <n v="6.25"/>
    <n v="1"/>
    <n v="2.3125"/>
    <n v="2.3125"/>
    <n v="4"/>
    <n v="0.25"/>
    <n v="1.5"/>
    <n v="0"/>
    <n v="0"/>
    <n v="0"/>
    <n v="2.3125"/>
    <n v="-2.3125"/>
    <n v="-1"/>
    <n v="0"/>
    <s v="NA"/>
    <n v="0"/>
    <x v="368"/>
    <n v="0"/>
    <n v="2.0812500000000003"/>
    <n v="-2.4281250000000001"/>
    <n v="0.23124999999999973"/>
    <n v="0.11562500000000009"/>
  </r>
  <r>
    <x v="4"/>
    <s v="barcelona airports"/>
    <s v="Broad"/>
    <s v="Western Europe Destinations"/>
    <s v="Barcelona"/>
    <s v="Position 5-10 Bid Strategy"/>
    <n v="6.25"/>
    <n v="2"/>
    <n v="2.3250000000000002"/>
    <n v="1.1625000000000001"/>
    <n v="812"/>
    <n v="2.4630541871921204E-3"/>
    <n v="4.9410098522167498"/>
    <n v="0"/>
    <n v="0"/>
    <n v="0"/>
    <n v="2.3250000000000002"/>
    <n v="-2.3250000000000002"/>
    <n v="-1"/>
    <n v="0"/>
    <s v="NA"/>
    <n v="0"/>
    <x v="368"/>
    <n v="0"/>
    <n v="2.0925000000000002"/>
    <n v="-2.4412500000000001"/>
    <n v="0.23249999999999993"/>
    <n v="0.11624999999999996"/>
  </r>
  <r>
    <x v="4"/>
    <s v="florence air fare"/>
    <s v="Broad"/>
    <s v="Geo Targeted New York"/>
    <s v="New York to Florence Sale"/>
    <s v="Position 5-10 Bid Strategy"/>
    <n v="6.25"/>
    <n v="1"/>
    <n v="2.3250000000000002"/>
    <n v="2.3250000000000002"/>
    <n v="1"/>
    <n v="1"/>
    <n v="1"/>
    <n v="0"/>
    <n v="0"/>
    <n v="0"/>
    <n v="2.3250000000000002"/>
    <n v="-2.3250000000000002"/>
    <n v="-1"/>
    <n v="0"/>
    <s v="NA"/>
    <n v="0"/>
    <x v="368"/>
    <n v="0"/>
    <n v="2.0925000000000002"/>
    <n v="-2.4412500000000001"/>
    <n v="0.23249999999999993"/>
    <n v="0.11624999999999996"/>
  </r>
  <r>
    <x v="4"/>
    <s v="france cheap airfare"/>
    <s v="Broad"/>
    <s v="Geo Targeted Los Angeles"/>
    <s v="Los Angeles to France Sale"/>
    <s v="Position 5-10 Bid Strategy"/>
    <n v="6.25"/>
    <n v="1"/>
    <n v="2.3250000000000002"/>
    <n v="2.3250000000000002"/>
    <n v="16"/>
    <n v="6.25E-2"/>
    <n v="1.4993749999999999"/>
    <n v="0"/>
    <n v="0"/>
    <n v="0"/>
    <n v="2.3250000000000002"/>
    <n v="-2.3250000000000002"/>
    <n v="-1"/>
    <n v="0"/>
    <s v="NA"/>
    <n v="0"/>
    <x v="368"/>
    <n v="0"/>
    <n v="2.0925000000000002"/>
    <n v="-2.4412500000000001"/>
    <n v="0.23249999999999993"/>
    <n v="0.11624999999999996"/>
  </r>
  <r>
    <x v="4"/>
    <s v="athens cheap flights"/>
    <s v="Broad"/>
    <s v="Geo Targeted Houston"/>
    <s v="Houston to Athens Sale"/>
    <s v="Position 5-10 Bid Strategy"/>
    <n v="6.25"/>
    <n v="1"/>
    <n v="2.3250000000000002"/>
    <n v="2.3250000000000002"/>
    <n v="4"/>
    <n v="0.25"/>
    <n v="2.5"/>
    <n v="0"/>
    <n v="0"/>
    <n v="0"/>
    <n v="2.3250000000000002"/>
    <n v="-2.3250000000000002"/>
    <n v="-1"/>
    <n v="0"/>
    <s v="NA"/>
    <n v="0"/>
    <x v="368"/>
    <n v="0"/>
    <n v="2.0925000000000002"/>
    <n v="-2.4412500000000001"/>
    <n v="0.23249999999999993"/>
    <n v="0.11624999999999996"/>
  </r>
  <r>
    <x v="4"/>
    <s v="paris cheap air flight"/>
    <s v="Broad"/>
    <s v="Geo Targeted New York"/>
    <s v="New York to Paris Sale"/>
    <s v="Position 5-10 Bid Strategy"/>
    <n v="6.25"/>
    <n v="2"/>
    <n v="2.3374999999999999"/>
    <n v="1.16875"/>
    <n v="3"/>
    <n v="0.66666666666666696"/>
    <n v="1"/>
    <n v="0"/>
    <n v="0"/>
    <n v="0"/>
    <n v="2.3374999999999999"/>
    <n v="-2.3374999999999999"/>
    <n v="-1"/>
    <n v="0"/>
    <s v="NA"/>
    <n v="0"/>
    <x v="368"/>
    <n v="0"/>
    <n v="2.1037499999999998"/>
    <n v="-2.4543750000000002"/>
    <n v="0.23375000000000012"/>
    <n v="0.11687500000000028"/>
  </r>
  <r>
    <x v="4"/>
    <s v="paris airports"/>
    <s v="Broad"/>
    <s v="Geo Targeted Chicago"/>
    <s v="Chicago to Paris Sale"/>
    <s v="Position 5-10 Bid Strategy"/>
    <n v="6.25"/>
    <n v="1"/>
    <n v="2.3374999999999999"/>
    <n v="2.3374999999999999"/>
    <n v="42"/>
    <n v="2.3809523809523801E-2"/>
    <n v="1"/>
    <n v="0"/>
    <n v="0"/>
    <n v="0"/>
    <n v="2.3374999999999999"/>
    <n v="-2.3374999999999999"/>
    <n v="-1"/>
    <n v="0"/>
    <s v="NA"/>
    <n v="0"/>
    <x v="368"/>
    <n v="0"/>
    <n v="2.1037499999999998"/>
    <n v="-2.4543750000000002"/>
    <n v="0.23375000000000012"/>
    <n v="0.11687500000000028"/>
  </r>
  <r>
    <x v="4"/>
    <s v="france air flight"/>
    <s v="Broad"/>
    <s v="Geo Targeted DC"/>
    <s v="DC to France Sale"/>
    <s v="Position 5-10 Bid Strategy"/>
    <n v="6.25"/>
    <n v="3"/>
    <n v="2.3499999750000002"/>
    <n v="0.78333332500000008"/>
    <n v="15"/>
    <n v="0.2"/>
    <n v="1"/>
    <n v="0"/>
    <n v="0"/>
    <n v="0"/>
    <n v="2.3499999750000002"/>
    <n v="-2.3499999750000002"/>
    <n v="-1"/>
    <n v="0"/>
    <s v="NA"/>
    <n v="0"/>
    <x v="368"/>
    <n v="0"/>
    <n v="2.1149999775000001"/>
    <n v="-2.4674999737500003"/>
    <n v="0.23499999750000011"/>
    <n v="0.11749999875000006"/>
  </r>
  <r>
    <x v="4"/>
    <s v="paris airplane ticket"/>
    <s v="Broad"/>
    <s v="Geo Targeted Houston"/>
    <s v="Houston to Paris Sale"/>
    <s v="Position 5-10 Bid Strategy"/>
    <n v="6.25"/>
    <n v="1"/>
    <n v="2.3624999999999998"/>
    <n v="2.3624999999999998"/>
    <n v="2"/>
    <n v="0.5"/>
    <n v="1"/>
    <n v="0"/>
    <n v="0"/>
    <n v="0"/>
    <n v="2.3624999999999998"/>
    <n v="-2.3624999999999998"/>
    <n v="-1"/>
    <n v="0"/>
    <s v="NA"/>
    <n v="0"/>
    <x v="368"/>
    <n v="0"/>
    <n v="2.1262499999999998"/>
    <n v="-2.4806249999999999"/>
    <n v="0.23625000000000007"/>
    <n v="0.11812500000000004"/>
  </r>
  <r>
    <x v="4"/>
    <s v="international air fares"/>
    <s v="Broad"/>
    <s v="Geo Targeted Detroit"/>
    <s v="International Detroit"/>
    <s v="Position 5-10 Bid Strategy"/>
    <n v="6.25"/>
    <n v="1"/>
    <n v="2.3624999999999998"/>
    <n v="2.3624999999999998"/>
    <n v="8"/>
    <n v="0.125"/>
    <n v="1"/>
    <n v="0"/>
    <n v="0"/>
    <n v="0"/>
    <n v="2.3624999999999998"/>
    <n v="-2.3624999999999998"/>
    <n v="-1"/>
    <n v="0"/>
    <s v="NA"/>
    <n v="0"/>
    <x v="368"/>
    <n v="0"/>
    <n v="2.1262499999999998"/>
    <n v="-2.4806249999999999"/>
    <n v="0.23625000000000007"/>
    <n v="0.11812500000000004"/>
  </r>
  <r>
    <x v="4"/>
    <s v="athens ticket"/>
    <s v="Broad"/>
    <s v="Geo Targeted Detroit"/>
    <s v="Detroit to Athens Sale"/>
    <s v="Position 5-10 Bid Strategy"/>
    <n v="6.25"/>
    <n v="1"/>
    <n v="2.375"/>
    <n v="2.375"/>
    <n v="2"/>
    <n v="0.5"/>
    <n v="1"/>
    <n v="0"/>
    <n v="0"/>
    <n v="0"/>
    <n v="2.375"/>
    <n v="-2.375"/>
    <n v="-1"/>
    <n v="0"/>
    <s v="NA"/>
    <n v="0"/>
    <x v="368"/>
    <n v="0"/>
    <n v="2.1375000000000002"/>
    <n v="-2.4937499999999999"/>
    <n v="0.23749999999999982"/>
    <n v="0.11874999999999991"/>
  </r>
  <r>
    <x v="4"/>
    <s v="france airfare"/>
    <s v="Broad"/>
    <s v="Geo Targeted Chicago"/>
    <s v="Chicago to France Sale"/>
    <s v="Position 5-10 Bid Strategy"/>
    <n v="6.25"/>
    <n v="2"/>
    <n v="2.375"/>
    <n v="1.1875"/>
    <n v="45"/>
    <n v="4.4444444444444405E-2"/>
    <n v="1.6955555555555599"/>
    <n v="0"/>
    <n v="0"/>
    <n v="0"/>
    <n v="2.375"/>
    <n v="-2.375"/>
    <n v="-1"/>
    <n v="0"/>
    <s v="NA"/>
    <n v="0"/>
    <x v="368"/>
    <n v="0"/>
    <n v="2.1375000000000002"/>
    <n v="-2.4937499999999999"/>
    <n v="0.23749999999999982"/>
    <n v="0.11874999999999991"/>
  </r>
  <r>
    <x v="4"/>
    <s v="florence airfare sale"/>
    <s v="Broad"/>
    <s v="Geo Targeted New York"/>
    <s v="New York to Florence Sale"/>
    <s v="Position 5-10 Bid Strategy"/>
    <n v="6.25"/>
    <n v="1"/>
    <n v="2.3875000000000002"/>
    <n v="2.3875000000000002"/>
    <n v="1"/>
    <n v="1"/>
    <n v="1"/>
    <n v="0"/>
    <n v="0"/>
    <n v="0"/>
    <n v="2.3875000000000002"/>
    <n v="-2.3875000000000002"/>
    <n v="-1"/>
    <n v="0"/>
    <s v="NA"/>
    <n v="0"/>
    <x v="368"/>
    <n v="0"/>
    <n v="2.1487500000000002"/>
    <n v="-2.5068750000000004"/>
    <n v="0.23875000000000002"/>
    <n v="0.11937500000000023"/>
  </r>
  <r>
    <x v="4"/>
    <s v="spain flights"/>
    <s v="Broad"/>
    <s v="Geo Targeted Boston"/>
    <s v="Boston to Spain Sale"/>
    <s v="Position 5-10 Bid Strategy"/>
    <n v="6.25"/>
    <n v="1"/>
    <n v="2.3875000000000002"/>
    <n v="2.3875000000000002"/>
    <n v="48"/>
    <n v="2.0833333333333301E-2"/>
    <n v="1.3770833333333301"/>
    <n v="0"/>
    <n v="0"/>
    <n v="0"/>
    <n v="2.3875000000000002"/>
    <n v="-2.3875000000000002"/>
    <n v="-1"/>
    <n v="0"/>
    <s v="NA"/>
    <n v="0"/>
    <x v="368"/>
    <n v="0"/>
    <n v="2.1487500000000002"/>
    <n v="-2.5068750000000004"/>
    <n v="0.23875000000000002"/>
    <n v="0.11937500000000023"/>
  </r>
  <r>
    <x v="4"/>
    <s v="cheap europe flight"/>
    <s v="Broad"/>
    <s v="Geo Targeted Boston"/>
    <s v="Cheap Europe Boston"/>
    <s v="Position 5-10 Bid Strategy"/>
    <n v="6.25"/>
    <n v="1"/>
    <n v="2.3875000000000002"/>
    <n v="2.3875000000000002"/>
    <n v="4"/>
    <n v="0.25"/>
    <n v="1.25"/>
    <n v="0"/>
    <n v="0"/>
    <n v="0"/>
    <n v="2.3875000000000002"/>
    <n v="-2.3875000000000002"/>
    <n v="-1"/>
    <n v="0"/>
    <s v="NA"/>
    <n v="0"/>
    <x v="368"/>
    <n v="0"/>
    <n v="2.1487500000000002"/>
    <n v="-2.5068750000000004"/>
    <n v="0.23875000000000002"/>
    <n v="0.11937500000000023"/>
  </r>
  <r>
    <x v="4"/>
    <s v="europe airline"/>
    <s v="Broad"/>
    <s v="Geo Targeted Boston"/>
    <s v="Europe Boston"/>
    <s v="Position 5-10 Bid Strategy"/>
    <n v="6.25"/>
    <n v="1"/>
    <n v="2.3875000000000002"/>
    <n v="2.3875000000000002"/>
    <n v="38"/>
    <n v="2.6315789473684199E-2"/>
    <n v="1.57368421052632"/>
    <n v="0"/>
    <n v="0"/>
    <n v="0"/>
    <n v="2.3875000000000002"/>
    <n v="-2.3875000000000002"/>
    <n v="-1"/>
    <n v="0"/>
    <s v="NA"/>
    <n v="0"/>
    <x v="368"/>
    <n v="0"/>
    <n v="2.1487500000000002"/>
    <n v="-2.5068750000000004"/>
    <n v="0.23875000000000002"/>
    <n v="0.11937500000000023"/>
  </r>
  <r>
    <x v="4"/>
    <s v="frankfurt cheap tickets"/>
    <s v="Broad"/>
    <s v="Google_Yearlong 2006"/>
    <s v="Google|Frankfurt"/>
    <s v="Position 5-10 Bid Strategy"/>
    <n v="6.25"/>
    <n v="1"/>
    <n v="2.4"/>
    <n v="2.4"/>
    <n v="6"/>
    <n v="0.16666666666666699"/>
    <n v="2.1666666666666701"/>
    <n v="0"/>
    <n v="0"/>
    <n v="0"/>
    <n v="2.4"/>
    <n v="-2.4"/>
    <n v="-1"/>
    <n v="0"/>
    <s v="NA"/>
    <n v="0"/>
    <x v="368"/>
    <n v="0"/>
    <n v="2.16"/>
    <n v="-2.52"/>
    <n v="0.23999999999999977"/>
    <n v="0.12000000000000011"/>
  </r>
  <r>
    <x v="4"/>
    <s v="athens cheap flight"/>
    <s v="Broad"/>
    <s v="Geo Targeted New York"/>
    <s v="New York to Athens Sale"/>
    <s v="Position 5-10 Bid Strategy"/>
    <n v="6.25"/>
    <n v="1"/>
    <n v="2.4"/>
    <n v="2.4"/>
    <n v="4"/>
    <n v="0.25"/>
    <n v="1"/>
    <n v="0"/>
    <n v="0"/>
    <n v="0"/>
    <n v="2.4"/>
    <n v="-2.4"/>
    <n v="-1"/>
    <n v="0"/>
    <s v="NA"/>
    <n v="0"/>
    <x v="368"/>
    <n v="0"/>
    <n v="2.16"/>
    <n v="-2.52"/>
    <n v="0.23999999999999977"/>
    <n v="0.12000000000000011"/>
  </r>
  <r>
    <x v="4"/>
    <s v="spain cheap flights"/>
    <s v="Broad"/>
    <s v="Geo Targeted Detroit"/>
    <s v="Detroit to Spain Sale"/>
    <s v="Position 5-10 Bid Strategy"/>
    <n v="6.25"/>
    <n v="1"/>
    <n v="2.4"/>
    <n v="2.4"/>
    <n v="4"/>
    <n v="0.25"/>
    <n v="2"/>
    <n v="0"/>
    <n v="0"/>
    <n v="0"/>
    <n v="2.4"/>
    <n v="-2.4"/>
    <n v="-1"/>
    <n v="0"/>
    <s v="NA"/>
    <n v="0"/>
    <x v="368"/>
    <n v="0"/>
    <n v="2.16"/>
    <n v="-2.52"/>
    <n v="0.23999999999999977"/>
    <n v="0.12000000000000011"/>
  </r>
  <r>
    <x v="4"/>
    <s v="florence airfare sale"/>
    <s v="Broad"/>
    <s v="Geo Targeted DC"/>
    <s v="DC to Florence Sale"/>
    <s v="Position 5-10 Bid Strategy"/>
    <n v="6.25"/>
    <n v="1"/>
    <n v="2.4"/>
    <n v="2.4"/>
    <n v="1"/>
    <n v="1"/>
    <n v="1"/>
    <n v="0"/>
    <n v="0"/>
    <n v="0"/>
    <n v="2.4"/>
    <n v="-2.4"/>
    <n v="-1"/>
    <n v="0"/>
    <s v="NA"/>
    <n v="0"/>
    <x v="368"/>
    <n v="0"/>
    <n v="2.16"/>
    <n v="-2.52"/>
    <n v="0.23999999999999977"/>
    <n v="0.12000000000000011"/>
  </r>
  <r>
    <x v="4"/>
    <s v="madrid airline"/>
    <s v="Broad"/>
    <s v="Geo Targeted New York"/>
    <s v="New York to Madrid Sale"/>
    <s v="Position 5-10 Bid Strategy"/>
    <n v="6.25"/>
    <n v="1"/>
    <n v="2.4125000000000001"/>
    <n v="2.4125000000000001"/>
    <n v="24"/>
    <n v="4.1666666666666699E-2"/>
    <n v="1"/>
    <n v="0"/>
    <n v="0"/>
    <n v="0"/>
    <n v="2.4125000000000001"/>
    <n v="-2.4125000000000001"/>
    <n v="-1"/>
    <n v="0"/>
    <s v="NA"/>
    <n v="0"/>
    <x v="368"/>
    <n v="0"/>
    <n v="2.1712500000000001"/>
    <n v="-2.5331250000000001"/>
    <n v="0.24124999999999996"/>
    <n v="0.12062499999999998"/>
  </r>
  <r>
    <x v="4"/>
    <s v="cheap international ticket"/>
    <s v="Broad"/>
    <s v="Geo Targeted DC"/>
    <s v="Cheap International DC"/>
    <s v="Position 5-10 Bid Strategy"/>
    <n v="6.25"/>
    <n v="1"/>
    <n v="2.4125000000000001"/>
    <n v="2.4125000000000001"/>
    <n v="25"/>
    <n v="0.04"/>
    <n v="1.9279999999999999"/>
    <n v="0"/>
    <n v="0"/>
    <n v="0"/>
    <n v="2.4125000000000001"/>
    <n v="-2.4125000000000001"/>
    <n v="-1"/>
    <n v="0"/>
    <s v="NA"/>
    <n v="0"/>
    <x v="368"/>
    <n v="0"/>
    <n v="2.1712500000000001"/>
    <n v="-2.5331250000000001"/>
    <n v="0.24124999999999996"/>
    <n v="0.12062499999999998"/>
  </r>
  <r>
    <x v="4"/>
    <s v="rome air flights"/>
    <s v="Broad"/>
    <s v="Geo Targeted Boston"/>
    <s v="Boston to Rome Sale"/>
    <s v="Position 5-10 Bid Strategy"/>
    <n v="6.25"/>
    <n v="1"/>
    <n v="2.4125000000000001"/>
    <n v="2.4125000000000001"/>
    <n v="1"/>
    <n v="1"/>
    <n v="1"/>
    <n v="0"/>
    <n v="0"/>
    <n v="0"/>
    <n v="2.4125000000000001"/>
    <n v="-2.4125000000000001"/>
    <n v="-1"/>
    <n v="0"/>
    <s v="NA"/>
    <n v="0"/>
    <x v="368"/>
    <n v="0"/>
    <n v="2.1712500000000001"/>
    <n v="-2.5331250000000001"/>
    <n v="0.24124999999999996"/>
    <n v="0.12062499999999998"/>
  </r>
  <r>
    <x v="4"/>
    <s v="italy plane ticket"/>
    <s v="Broad"/>
    <s v="Western Europe Destinations"/>
    <s v="Italy"/>
    <s v="Position 5-10 Bid Strategy"/>
    <n v="6.25"/>
    <n v="4"/>
    <n v="2.4249999999999998"/>
    <n v="0.60624999999999996"/>
    <n v="97"/>
    <n v="4.1237113402061897E-2"/>
    <n v="5.4742268041237097"/>
    <n v="0"/>
    <n v="0"/>
    <n v="0"/>
    <n v="2.4249999999999998"/>
    <n v="-2.4249999999999998"/>
    <n v="-1"/>
    <n v="0"/>
    <s v="NA"/>
    <n v="0"/>
    <x v="368"/>
    <n v="0"/>
    <n v="2.1825000000000001"/>
    <n v="-2.5462500000000001"/>
    <n v="0.24249999999999972"/>
    <n v="0.1212500000000003"/>
  </r>
  <r>
    <x v="4"/>
    <s v="paris fares"/>
    <s v="Broad"/>
    <s v="Geo Targeted Miami"/>
    <s v="Miami to Paris Sale"/>
    <s v="Position 5-10 Bid Strategy"/>
    <n v="6.25"/>
    <n v="1"/>
    <n v="2.4249999999999998"/>
    <n v="2.4249999999999998"/>
    <n v="11"/>
    <n v="9.0909090909090898E-2"/>
    <n v="2.9090909090909101"/>
    <n v="0"/>
    <n v="0"/>
    <n v="0"/>
    <n v="2.4249999999999998"/>
    <n v="-2.4249999999999998"/>
    <n v="-1"/>
    <n v="0"/>
    <s v="NA"/>
    <n v="0"/>
    <x v="368"/>
    <n v="0"/>
    <n v="2.1825000000000001"/>
    <n v="-2.5462500000000001"/>
    <n v="0.24249999999999972"/>
    <n v="0.1212500000000003"/>
  </r>
  <r>
    <x v="4"/>
    <s v="barcelona airlines"/>
    <s v="Broad"/>
    <s v="Geo Targeted Detroit"/>
    <s v="Detroit to Barcelona Sale"/>
    <s v="Position 5-10 Bid Strategy"/>
    <n v="6.25"/>
    <n v="1"/>
    <n v="2.4249999999999998"/>
    <n v="2.4249999999999998"/>
    <n v="34"/>
    <n v="2.9411764705882401E-2"/>
    <n v="1.9726470588235301"/>
    <n v="0"/>
    <n v="0"/>
    <n v="0"/>
    <n v="2.4249999999999998"/>
    <n v="-2.4249999999999998"/>
    <n v="-1"/>
    <n v="0"/>
    <s v="NA"/>
    <n v="0"/>
    <x v="368"/>
    <n v="0"/>
    <n v="2.1825000000000001"/>
    <n v="-2.5462500000000001"/>
    <n v="0.24249999999999972"/>
    <n v="0.1212500000000003"/>
  </r>
  <r>
    <x v="4"/>
    <s v="paris airfares"/>
    <s v="Broad"/>
    <s v="Geo Targeted Chicago"/>
    <s v="Chicago to Paris Sale"/>
    <s v="Position 5-10 Bid Strategy"/>
    <n v="6.25"/>
    <n v="2"/>
    <n v="2.4249999999999998"/>
    <n v="1.2124999999999999"/>
    <n v="39"/>
    <n v="5.1282051282051301E-2"/>
    <n v="1.4374358974359001"/>
    <n v="0"/>
    <n v="0"/>
    <n v="0"/>
    <n v="2.4249999999999998"/>
    <n v="-2.4249999999999998"/>
    <n v="-1"/>
    <n v="0"/>
    <s v="NA"/>
    <n v="0"/>
    <x v="368"/>
    <n v="0"/>
    <n v="2.1825000000000001"/>
    <n v="-2.5462500000000001"/>
    <n v="0.24249999999999972"/>
    <n v="0.1212500000000003"/>
  </r>
  <r>
    <x v="4"/>
    <s v="air france spain flight"/>
    <s v="Broad"/>
    <s v="Western Europe Destinations"/>
    <s v="Spain Branded"/>
    <s v="Position 5-10 Bid Strategy"/>
    <n v="6.25"/>
    <n v="1"/>
    <n v="2.4500000000000002"/>
    <n v="2.4500000000000002"/>
    <n v="1"/>
    <n v="1"/>
    <n v="2"/>
    <n v="0"/>
    <n v="0"/>
    <n v="0"/>
    <n v="2.4500000000000002"/>
    <n v="-2.4500000000000002"/>
    <n v="-1"/>
    <n v="0"/>
    <s v="NA"/>
    <n v="0"/>
    <x v="368"/>
    <n v="0"/>
    <n v="2.2050000000000001"/>
    <n v="-2.5725000000000002"/>
    <n v="0.24500000000000011"/>
    <n v="0.12250000000000005"/>
  </r>
  <r>
    <x v="4"/>
    <s v="venice fare"/>
    <s v="Broad"/>
    <s v="Geo Targeted Detroit"/>
    <s v="Detroit to Venice Sale"/>
    <s v="Position 5-10 Bid Strategy"/>
    <n v="6.25"/>
    <n v="1"/>
    <n v="2.4500000000000002"/>
    <n v="2.4500000000000002"/>
    <n v="1"/>
    <n v="1"/>
    <n v="1"/>
    <n v="0"/>
    <n v="0"/>
    <n v="0"/>
    <n v="2.4500000000000002"/>
    <n v="-2.4500000000000002"/>
    <n v="-1"/>
    <n v="0"/>
    <s v="NA"/>
    <n v="0"/>
    <x v="368"/>
    <n v="0"/>
    <n v="2.2050000000000001"/>
    <n v="-2.5725000000000002"/>
    <n v="0.24500000000000011"/>
    <n v="0.12250000000000005"/>
  </r>
  <r>
    <x v="4"/>
    <s v="switzerland flight"/>
    <s v="Broad"/>
    <s v="Google_Yearlong 2006"/>
    <s v="Google|Switzerland"/>
    <s v="Position 5-10 Bid Strategy"/>
    <n v="6.25"/>
    <n v="1"/>
    <n v="2.4624999999999999"/>
    <n v="2.4624999999999999"/>
    <n v="13"/>
    <n v="7.69230769230769E-2"/>
    <n v="1.4307692307692299"/>
    <n v="0"/>
    <n v="0"/>
    <n v="0"/>
    <n v="2.4624999999999999"/>
    <n v="-2.4624999999999999"/>
    <n v="-1"/>
    <n v="0"/>
    <s v="NA"/>
    <n v="0"/>
    <x v="368"/>
    <n v="0"/>
    <n v="2.2162500000000001"/>
    <n v="-2.5856249999999998"/>
    <n v="0.24624999999999986"/>
    <n v="0.12312499999999993"/>
  </r>
  <r>
    <x v="4"/>
    <s v="venice airfares"/>
    <s v="Broad"/>
    <s v="Geo Targeted New York"/>
    <s v="New York to Venice Sale"/>
    <s v="Position 5-10 Bid Strategy"/>
    <n v="6.25"/>
    <n v="1"/>
    <n v="2.4624999999999999"/>
    <n v="2.4624999999999999"/>
    <n v="4"/>
    <n v="0.25"/>
    <n v="1"/>
    <n v="0"/>
    <n v="0"/>
    <n v="0"/>
    <n v="2.4624999999999999"/>
    <n v="-2.4624999999999999"/>
    <n v="-1"/>
    <n v="0"/>
    <s v="NA"/>
    <n v="0"/>
    <x v="368"/>
    <n v="0"/>
    <n v="2.2162500000000001"/>
    <n v="-2.5856249999999998"/>
    <n v="0.24624999999999986"/>
    <n v="0.12312499999999993"/>
  </r>
  <r>
    <x v="4"/>
    <s v="england airfares"/>
    <s v="Broad"/>
    <s v="Google_Yearlong 2006"/>
    <s v="Google|England"/>
    <s v="Position 5-10 Bid Strategy"/>
    <n v="6.25"/>
    <n v="3"/>
    <n v="2.4750000000000001"/>
    <n v="0.82499999999999996"/>
    <n v="20"/>
    <n v="0.15"/>
    <n v="1.39"/>
    <n v="0"/>
    <n v="0"/>
    <n v="0"/>
    <n v="2.4750000000000001"/>
    <n v="-2.4750000000000001"/>
    <n v="-1"/>
    <n v="0"/>
    <s v="NA"/>
    <n v="0"/>
    <x v="368"/>
    <n v="0"/>
    <n v="2.2275"/>
    <n v="-2.5987500000000003"/>
    <n v="0.24750000000000005"/>
    <n v="0.12375000000000025"/>
  </r>
  <r>
    <x v="4"/>
    <s v="european tickets"/>
    <s v="Broad"/>
    <s v="Western Europe Destinations"/>
    <s v="Europe"/>
    <s v="Position 5-10 Bid Strategy"/>
    <n v="6.25"/>
    <n v="1"/>
    <n v="2.4874999999999998"/>
    <n v="2.4874999999999998"/>
    <n v="274"/>
    <n v="3.6496350364963498E-3"/>
    <n v="2.01313868613139"/>
    <n v="0"/>
    <n v="0"/>
    <n v="0"/>
    <n v="2.4874999999999998"/>
    <n v="-2.4874999999999998"/>
    <n v="-1"/>
    <n v="0"/>
    <s v="NA"/>
    <n v="0"/>
    <x v="368"/>
    <n v="0"/>
    <n v="2.23875"/>
    <n v="-2.6118749999999999"/>
    <n v="0.2487499999999998"/>
    <n v="0.12437500000000012"/>
  </r>
  <r>
    <x v="4"/>
    <s v="france plane tickets"/>
    <s v="Broad"/>
    <s v="Geo Targeted Miami"/>
    <s v="Miami to France Sale"/>
    <s v="Position 5-10 Bid Strategy"/>
    <n v="6.25"/>
    <n v="1"/>
    <n v="2.4874999999999998"/>
    <n v="2.4874999999999998"/>
    <n v="1"/>
    <n v="1"/>
    <n v="1"/>
    <n v="0"/>
    <n v="0"/>
    <n v="0"/>
    <n v="2.4874999999999998"/>
    <n v="-2.4874999999999998"/>
    <n v="-1"/>
    <n v="0"/>
    <s v="NA"/>
    <n v="0"/>
    <x v="368"/>
    <n v="0"/>
    <n v="2.23875"/>
    <n v="-2.6118749999999999"/>
    <n v="0.2487499999999998"/>
    <n v="0.12437500000000012"/>
  </r>
  <r>
    <x v="4"/>
    <s v="spain airlines"/>
    <s v="Broad"/>
    <s v="Geo Targeted Philadelphia"/>
    <s v="Philadelphia to Spain Sale"/>
    <s v="Position 5-10 Bid Strategy"/>
    <n v="6.25"/>
    <n v="1"/>
    <n v="2.4874999999999998"/>
    <n v="2.4874999999999998"/>
    <n v="53"/>
    <n v="1.88679245283019E-2"/>
    <n v="1.22358490566038"/>
    <n v="0"/>
    <n v="0"/>
    <n v="0"/>
    <n v="2.4874999999999998"/>
    <n v="-2.4874999999999998"/>
    <n v="-1"/>
    <n v="0"/>
    <s v="NA"/>
    <n v="0"/>
    <x v="368"/>
    <n v="0"/>
    <n v="2.23875"/>
    <n v="-2.6118749999999999"/>
    <n v="0.2487499999999998"/>
    <n v="0.12437500000000012"/>
  </r>
  <r>
    <x v="4"/>
    <s v="rome ticket"/>
    <s v="Broad"/>
    <s v="Geo Targeted New York"/>
    <s v="New York to Rome Sale"/>
    <s v="Position 5-10 Bid Strategy"/>
    <n v="6.25"/>
    <n v="2"/>
    <n v="2.4874999999999998"/>
    <n v="1.2437499999999999"/>
    <n v="13"/>
    <n v="0.15384615384615399"/>
    <n v="1.07692307692308"/>
    <n v="0"/>
    <n v="0"/>
    <n v="0"/>
    <n v="2.4874999999999998"/>
    <n v="-2.4874999999999998"/>
    <n v="-1"/>
    <n v="0"/>
    <s v="NA"/>
    <n v="0"/>
    <x v="368"/>
    <n v="0"/>
    <n v="2.23875"/>
    <n v="-2.6118749999999999"/>
    <n v="0.2487499999999998"/>
    <n v="0.12437500000000012"/>
  </r>
  <r>
    <x v="4"/>
    <s v="france airline tickets"/>
    <s v="Broad"/>
    <s v="Geo Targeted Miami"/>
    <s v="Miami to France Sale"/>
    <s v="Position 5-10 Bid Strategy"/>
    <n v="6.25"/>
    <n v="1"/>
    <n v="2.5"/>
    <n v="2.5"/>
    <n v="4"/>
    <n v="0.25"/>
    <n v="1"/>
    <n v="0"/>
    <n v="0"/>
    <n v="0"/>
    <n v="2.5"/>
    <n v="-2.5"/>
    <n v="-1"/>
    <n v="0"/>
    <s v="NA"/>
    <n v="0"/>
    <x v="368"/>
    <n v="0"/>
    <n v="2.25"/>
    <n v="-2.625"/>
    <n v="0.25"/>
    <n v="0.125"/>
  </r>
  <r>
    <x v="4"/>
    <s v="europe airlines"/>
    <s v="Broad"/>
    <s v="Geo Targeted Los Angeles"/>
    <s v="Europe Los Angeles"/>
    <s v="Position 5-10 Bid Strategy"/>
    <n v="6.25"/>
    <n v="1"/>
    <n v="2.5"/>
    <n v="2.5"/>
    <n v="46"/>
    <n v="2.1739130434782598E-2"/>
    <n v="1.7760869565217401"/>
    <n v="0"/>
    <n v="0"/>
    <n v="0"/>
    <n v="2.5"/>
    <n v="-2.5"/>
    <n v="-1"/>
    <n v="0"/>
    <s v="NA"/>
    <n v="0"/>
    <x v="368"/>
    <n v="0"/>
    <n v="2.25"/>
    <n v="-2.625"/>
    <n v="0.25"/>
    <n v="0.125"/>
  </r>
  <r>
    <x v="4"/>
    <s v="paris cheap flight"/>
    <s v="Broad"/>
    <s v="Geo Targeted DC"/>
    <s v="DC to Paris Sale"/>
    <s v="Position 5-10 Bid Strategy"/>
    <n v="6.25"/>
    <n v="1"/>
    <n v="2.5125000000000002"/>
    <n v="2.5125000000000002"/>
    <n v="23"/>
    <n v="4.3478260869565195E-2"/>
    <n v="3.5204347826086999"/>
    <n v="0"/>
    <n v="0"/>
    <n v="0"/>
    <n v="2.5125000000000002"/>
    <n v="-2.5125000000000002"/>
    <n v="-1"/>
    <n v="0"/>
    <s v="NA"/>
    <n v="0"/>
    <x v="368"/>
    <n v="0"/>
    <n v="2.2612500000000004"/>
    <n v="-2.6381250000000005"/>
    <n v="0.25124999999999975"/>
    <n v="0.12562500000000032"/>
  </r>
  <r>
    <x v="4"/>
    <s v="milan flight"/>
    <s v="Broad"/>
    <s v="Geo Targeted Los Angeles"/>
    <s v="Los Angeles to Milan Sale"/>
    <s v="Position 5-10 Bid Strategy"/>
    <n v="6.25"/>
    <n v="1"/>
    <n v="2.5249999999999999"/>
    <n v="2.5249999999999999"/>
    <n v="35"/>
    <n v="2.8571428571428598E-2"/>
    <n v="1.24"/>
    <n v="0"/>
    <n v="0"/>
    <n v="0"/>
    <n v="2.5249999999999999"/>
    <n v="-2.5249999999999999"/>
    <n v="-1"/>
    <n v="0"/>
    <s v="NA"/>
    <n v="0"/>
    <x v="368"/>
    <n v="0"/>
    <n v="2.2725"/>
    <n v="-2.6512500000000001"/>
    <n v="0.25249999999999995"/>
    <n v="0.1262500000000002"/>
  </r>
  <r>
    <x v="4"/>
    <s v="france cheap ticket"/>
    <s v="Broad"/>
    <s v="Geo Targeted Boston"/>
    <s v="Boston to France Sale"/>
    <s v="Position 5-10 Bid Strategy"/>
    <n v="6.25"/>
    <n v="1"/>
    <n v="2.5249999999999999"/>
    <n v="2.5249999999999999"/>
    <n v="7"/>
    <n v="0.14285714285714302"/>
    <n v="2.4285714285714302"/>
    <n v="0"/>
    <n v="0"/>
    <n v="0"/>
    <n v="2.5249999999999999"/>
    <n v="-2.5249999999999999"/>
    <n v="-1"/>
    <n v="0"/>
    <s v="NA"/>
    <n v="0"/>
    <x v="368"/>
    <n v="0"/>
    <n v="2.2725"/>
    <n v="-2.6512500000000001"/>
    <n v="0.25249999999999995"/>
    <n v="0.1262500000000002"/>
  </r>
  <r>
    <x v="4"/>
    <s v="italy tickets"/>
    <s v="Broad"/>
    <s v="Geo Targeted Boston"/>
    <s v="Boston to Italy Sale"/>
    <s v="Position 5-10 Bid Strategy"/>
    <n v="6.25"/>
    <n v="1"/>
    <n v="2.5249999999999999"/>
    <n v="2.5249999999999999"/>
    <n v="24"/>
    <n v="4.1666666666666699E-2"/>
    <n v="1.8416666666666699"/>
    <n v="0"/>
    <n v="0"/>
    <n v="0"/>
    <n v="2.5249999999999999"/>
    <n v="-2.5249999999999999"/>
    <n v="-1"/>
    <n v="0"/>
    <s v="NA"/>
    <n v="0"/>
    <x v="368"/>
    <n v="0"/>
    <n v="2.2725"/>
    <n v="-2.6512500000000001"/>
    <n v="0.25249999999999995"/>
    <n v="0.1262500000000002"/>
  </r>
  <r>
    <x v="4"/>
    <s v="geneva tickets"/>
    <s v="Broad"/>
    <s v="Google_Yearlong 2006"/>
    <s v="Google|Geneva"/>
    <s v="Position 5-10 Bid Strategy"/>
    <n v="6.25"/>
    <n v="2"/>
    <n v="2.5375000000000001"/>
    <n v="1.26875"/>
    <n v="176"/>
    <n v="1.13636363636364E-2"/>
    <n v="1.2437499999999999"/>
    <n v="0"/>
    <n v="0"/>
    <n v="0"/>
    <n v="2.5375000000000001"/>
    <n v="-2.5375000000000001"/>
    <n v="-1"/>
    <n v="0"/>
    <s v="NA"/>
    <n v="0"/>
    <x v="368"/>
    <n v="0"/>
    <n v="2.2837499999999999"/>
    <n v="-2.6643750000000002"/>
    <n v="0.25375000000000014"/>
    <n v="0.12687500000000007"/>
  </r>
  <r>
    <x v="4"/>
    <s v="athens airfares"/>
    <s v="Broad"/>
    <s v="Geo Targeted San Francisco"/>
    <s v="San Francisco to Athens Sale"/>
    <s v="Position 5-10 Bid Strategy"/>
    <n v="6.25"/>
    <n v="1"/>
    <n v="2.5375000000000001"/>
    <n v="2.5375000000000001"/>
    <n v="10"/>
    <n v="0.1"/>
    <n v="1.3"/>
    <n v="0"/>
    <n v="0"/>
    <n v="0"/>
    <n v="2.5375000000000001"/>
    <n v="-2.5375000000000001"/>
    <n v="-1"/>
    <n v="0"/>
    <s v="NA"/>
    <n v="0"/>
    <x v="368"/>
    <n v="0"/>
    <n v="2.2837499999999999"/>
    <n v="-2.6643750000000002"/>
    <n v="0.25375000000000014"/>
    <n v="0.12687500000000007"/>
  </r>
  <r>
    <x v="4"/>
    <s v="venice flight"/>
    <s v="Broad"/>
    <s v="Geo Targeted Houston"/>
    <s v="Houston to Venice Sale"/>
    <s v="Position 5-10 Bid Strategy"/>
    <n v="6.25"/>
    <n v="1"/>
    <n v="2.5499999999999998"/>
    <n v="2.5499999999999998"/>
    <n v="45"/>
    <n v="2.2222222222222202E-2"/>
    <n v="1.06666666666667"/>
    <n v="0"/>
    <n v="0"/>
    <n v="0"/>
    <n v="2.5499999999999998"/>
    <n v="-2.5499999999999998"/>
    <n v="-1"/>
    <n v="0"/>
    <s v="NA"/>
    <n v="0"/>
    <x v="368"/>
    <n v="0"/>
    <n v="2.2949999999999999"/>
    <n v="-2.6774999999999998"/>
    <n v="0.25499999999999989"/>
    <n v="0.12749999999999995"/>
  </r>
  <r>
    <x v="4"/>
    <s v="barcelona cheap flights"/>
    <s v="Broad"/>
    <s v="Geo Targeted Detroit"/>
    <s v="Detroit to Barcelona Sale"/>
    <s v="Position 5-10 Bid Strategy"/>
    <n v="6.25"/>
    <n v="1"/>
    <n v="2.5499999999999998"/>
    <n v="2.5499999999999998"/>
    <n v="2"/>
    <n v="0.5"/>
    <n v="1"/>
    <n v="0"/>
    <n v="0"/>
    <n v="0"/>
    <n v="2.5499999999999998"/>
    <n v="-2.5499999999999998"/>
    <n v="-1"/>
    <n v="0"/>
    <s v="NA"/>
    <n v="0"/>
    <x v="368"/>
    <n v="0"/>
    <n v="2.2949999999999999"/>
    <n v="-2.6774999999999998"/>
    <n v="0.25499999999999989"/>
    <n v="0.12749999999999995"/>
  </r>
  <r>
    <x v="4"/>
    <s v="florence flight"/>
    <s v="Broad"/>
    <s v="Geo Targeted DC"/>
    <s v="DC to Florence Sale"/>
    <s v="Position 5-10 Bid Strategy"/>
    <n v="6.25"/>
    <n v="1"/>
    <n v="2.5499999999999998"/>
    <n v="2.5499999999999998"/>
    <n v="24"/>
    <n v="4.1666666666666699E-2"/>
    <n v="1.2916666666666701"/>
    <n v="0"/>
    <n v="0"/>
    <n v="0"/>
    <n v="2.5499999999999998"/>
    <n v="-2.5499999999999998"/>
    <n v="-1"/>
    <n v="0"/>
    <s v="NA"/>
    <n v="0"/>
    <x v="368"/>
    <n v="0"/>
    <n v="2.2949999999999999"/>
    <n v="-2.6774999999999998"/>
    <n v="0.25499999999999989"/>
    <n v="0.12749999999999995"/>
  </r>
  <r>
    <x v="4"/>
    <s v="europe air fare"/>
    <s v="Broad"/>
    <s v="Geo Targeted Philadelphia"/>
    <s v="Europe Philadelphia"/>
    <s v="Position 5-10 Bid Strategy"/>
    <n v="6.25"/>
    <n v="1"/>
    <n v="2.5625"/>
    <n v="2.5625"/>
    <n v="3"/>
    <n v="0.33333333333333298"/>
    <n v="1"/>
    <n v="0"/>
    <n v="0"/>
    <n v="0"/>
    <n v="2.5625"/>
    <n v="-2.5625"/>
    <n v="-1"/>
    <n v="0"/>
    <s v="NA"/>
    <n v="0"/>
    <x v="368"/>
    <n v="0"/>
    <n v="2.3062499999999999"/>
    <n v="-2.6906250000000003"/>
    <n v="0.25625000000000009"/>
    <n v="0.12812500000000027"/>
  </r>
  <r>
    <x v="4"/>
    <s v="athens air fares"/>
    <s v="Broad"/>
    <s v="Geo Targeted DC"/>
    <s v="DC to Athens Sale"/>
    <s v="Position 5-10 Bid Strategy"/>
    <n v="6.25"/>
    <n v="1"/>
    <n v="2.5625"/>
    <n v="2.5625"/>
    <n v="1"/>
    <n v="1"/>
    <n v="1"/>
    <n v="0"/>
    <n v="0"/>
    <n v="0"/>
    <n v="2.5625"/>
    <n v="-2.5625"/>
    <n v="-1"/>
    <n v="0"/>
    <s v="NA"/>
    <n v="0"/>
    <x v="368"/>
    <n v="0"/>
    <n v="2.3062499999999999"/>
    <n v="-2.6906250000000003"/>
    <n v="0.25625000000000009"/>
    <n v="0.12812500000000027"/>
  </r>
  <r>
    <x v="4"/>
    <s v="italy airline tickets"/>
    <s v="Broad"/>
    <s v="Geo Targeted San Francisco"/>
    <s v="San Francisco to Italy Sale"/>
    <s v="Position 5-10 Bid Strategy"/>
    <n v="6.25"/>
    <n v="1"/>
    <n v="2.5750000000000002"/>
    <n v="2.5750000000000002"/>
    <n v="121"/>
    <n v="8.2644628099173608E-3"/>
    <n v="1.0231404958677699"/>
    <n v="0"/>
    <n v="0"/>
    <n v="0"/>
    <n v="2.5750000000000002"/>
    <n v="-2.5750000000000002"/>
    <n v="-1"/>
    <n v="0"/>
    <s v="NA"/>
    <n v="0"/>
    <x v="368"/>
    <n v="0"/>
    <n v="2.3175000000000003"/>
    <n v="-2.7037500000000003"/>
    <n v="0.25749999999999984"/>
    <n v="0.12875000000000014"/>
  </r>
  <r>
    <x v="4"/>
    <s v="paris cheap fares"/>
    <s v="Broad"/>
    <s v="Geo Targeted DC"/>
    <s v="DC to Paris Sale"/>
    <s v="Position 5-10 Bid Strategy"/>
    <n v="6.25"/>
    <n v="1"/>
    <n v="2.5750000000000002"/>
    <n v="2.5750000000000002"/>
    <n v="2"/>
    <n v="0.5"/>
    <n v="2.5"/>
    <n v="0"/>
    <n v="0"/>
    <n v="0"/>
    <n v="2.5750000000000002"/>
    <n v="-2.5750000000000002"/>
    <n v="-1"/>
    <n v="0"/>
    <s v="NA"/>
    <n v="0"/>
    <x v="368"/>
    <n v="0"/>
    <n v="2.3175000000000003"/>
    <n v="-2.7037500000000003"/>
    <n v="0.25749999999999984"/>
    <n v="0.12875000000000014"/>
  </r>
  <r>
    <x v="4"/>
    <s v="paris cheap airfares"/>
    <s v="Broad"/>
    <s v="Geo Targeted Chicago"/>
    <s v="Chicago to Paris Sale"/>
    <s v="Position 5-10 Bid Strategy"/>
    <n v="6.25"/>
    <n v="1"/>
    <n v="2.5750000000000002"/>
    <n v="2.5750000000000002"/>
    <n v="6"/>
    <n v="0.16666666666666699"/>
    <n v="2.8"/>
    <n v="0"/>
    <n v="0"/>
    <n v="0"/>
    <n v="2.5750000000000002"/>
    <n v="-2.5750000000000002"/>
    <n v="-1"/>
    <n v="0"/>
    <s v="NA"/>
    <n v="0"/>
    <x v="368"/>
    <n v="0"/>
    <n v="2.3175000000000003"/>
    <n v="-2.7037500000000003"/>
    <n v="0.25749999999999984"/>
    <n v="0.12875000000000014"/>
  </r>
  <r>
    <x v="4"/>
    <s v="milan cheap flights"/>
    <s v="Broad"/>
    <s v="Geo Targeted Boston"/>
    <s v="Boston to Milan Sale"/>
    <s v="Position 5-10 Bid Strategy"/>
    <n v="6.25"/>
    <n v="1"/>
    <n v="2.5750000000000002"/>
    <n v="2.5750000000000002"/>
    <n v="3"/>
    <n v="0.33333333333333298"/>
    <n v="1.3333333333333299"/>
    <n v="0"/>
    <n v="0"/>
    <n v="0"/>
    <n v="2.5750000000000002"/>
    <n v="-2.5750000000000002"/>
    <n v="-1"/>
    <n v="0"/>
    <s v="NA"/>
    <n v="0"/>
    <x v="368"/>
    <n v="0"/>
    <n v="2.3175000000000003"/>
    <n v="-2.7037500000000003"/>
    <n v="0.25749999999999984"/>
    <n v="0.12875000000000014"/>
  </r>
  <r>
    <x v="4"/>
    <s v="international air tickets"/>
    <s v="Broad"/>
    <s v="Geo Targeted Philadelphia"/>
    <s v="International Philadelphia"/>
    <s v="Position 5-10 Bid Strategy"/>
    <n v="6.25"/>
    <n v="1"/>
    <n v="2.5874999999999999"/>
    <n v="2.5874999999999999"/>
    <n v="12"/>
    <n v="8.3333333333333301E-2"/>
    <n v="1"/>
    <n v="0"/>
    <n v="0"/>
    <n v="0"/>
    <n v="2.5874999999999999"/>
    <n v="-2.5874999999999999"/>
    <n v="-1"/>
    <n v="0"/>
    <s v="NA"/>
    <n v="0"/>
    <x v="368"/>
    <n v="0"/>
    <n v="2.3287499999999999"/>
    <n v="-2.7168749999999999"/>
    <n v="0.25875000000000004"/>
    <n v="0.12937500000000002"/>
  </r>
  <r>
    <x v="4"/>
    <s v="switzerland airline"/>
    <s v="Broad"/>
    <s v="Google_Yearlong 2006"/>
    <s v="Google|Switzerland"/>
    <s v="Position 5-10 Bid Strategy"/>
    <n v="6.25"/>
    <n v="1"/>
    <n v="2.6"/>
    <n v="2.6"/>
    <n v="56"/>
    <n v="1.7857142857142901E-2"/>
    <n v="1.2250000000000001"/>
    <n v="0"/>
    <n v="0"/>
    <n v="0"/>
    <n v="2.6"/>
    <n v="-2.6"/>
    <n v="-1"/>
    <n v="0"/>
    <s v="NA"/>
    <n v="0"/>
    <x v="368"/>
    <n v="0"/>
    <n v="2.3400000000000003"/>
    <n v="-2.7300000000000004"/>
    <n v="0.25999999999999979"/>
    <n v="0.13000000000000034"/>
  </r>
  <r>
    <x v="4"/>
    <s v="cheap europe tickets"/>
    <s v="Broad"/>
    <s v="Geo Targeted New York"/>
    <s v="Cheap Europe New York"/>
    <s v="Position 5-10 Bid Strategy"/>
    <n v="6.25"/>
    <n v="1"/>
    <n v="2.6"/>
    <n v="2.6"/>
    <n v="8"/>
    <n v="0.125"/>
    <n v="2.125"/>
    <n v="0"/>
    <n v="0"/>
    <n v="0"/>
    <n v="2.6"/>
    <n v="-2.6"/>
    <n v="-1"/>
    <n v="0"/>
    <s v="NA"/>
    <n v="0"/>
    <x v="368"/>
    <n v="0"/>
    <n v="2.3400000000000003"/>
    <n v="-2.7300000000000004"/>
    <n v="0.25999999999999979"/>
    <n v="0.13000000000000034"/>
  </r>
  <r>
    <x v="4"/>
    <s v="cheap international airfares"/>
    <s v="Broad"/>
    <s v="Geo Targeted DC"/>
    <s v="Cheap International DC"/>
    <s v="Position 5-10 Bid Strategy"/>
    <n v="6.25"/>
    <n v="1"/>
    <n v="2.6"/>
    <n v="2.6"/>
    <n v="101"/>
    <n v="9.9009900990098994E-3"/>
    <n v="3.4366336633663401"/>
    <n v="0"/>
    <n v="0"/>
    <n v="0"/>
    <n v="2.6"/>
    <n v="-2.6"/>
    <n v="-1"/>
    <n v="0"/>
    <s v="NA"/>
    <n v="0"/>
    <x v="368"/>
    <n v="0"/>
    <n v="2.3400000000000003"/>
    <n v="-2.7300000000000004"/>
    <n v="0.25999999999999979"/>
    <n v="0.13000000000000034"/>
  </r>
  <r>
    <x v="4"/>
    <s v="paris cheap tickets"/>
    <s v="Broad"/>
    <s v="Geo Targeted Miami"/>
    <s v="Miami to Paris Sale"/>
    <s v="Position 5-10 Bid Strategy"/>
    <n v="6.25"/>
    <n v="2"/>
    <n v="2.6124999999999998"/>
    <n v="1.3062499999999999"/>
    <n v="17"/>
    <n v="0.11764705882352899"/>
    <n v="3.4235294117647102"/>
    <n v="0"/>
    <n v="0"/>
    <n v="0"/>
    <n v="2.6124999999999998"/>
    <n v="-2.6124999999999998"/>
    <n v="-1"/>
    <n v="0"/>
    <s v="NA"/>
    <n v="0"/>
    <x v="368"/>
    <n v="0"/>
    <n v="2.3512499999999998"/>
    <n v="-2.743125"/>
    <n v="0.26124999999999998"/>
    <n v="0.13062500000000021"/>
  </r>
  <r>
    <x v="4"/>
    <s v="italy cheap airfare"/>
    <s v="Broad"/>
    <s v="Geo Targeted San Francisco"/>
    <s v="San Francisco to Italy Sale"/>
    <s v="Position 5-10 Bid Strategy"/>
    <n v="6.25"/>
    <n v="1"/>
    <n v="2.6124999999999998"/>
    <n v="2.6124999999999998"/>
    <n v="4"/>
    <n v="0.25"/>
    <n v="1"/>
    <n v="0"/>
    <n v="0"/>
    <n v="0"/>
    <n v="2.6124999999999998"/>
    <n v="-2.6124999999999998"/>
    <n v="-1"/>
    <n v="0"/>
    <s v="NA"/>
    <n v="0"/>
    <x v="368"/>
    <n v="0"/>
    <n v="2.3512499999999998"/>
    <n v="-2.743125"/>
    <n v="0.26124999999999998"/>
    <n v="0.13062500000000021"/>
  </r>
  <r>
    <x v="4"/>
    <s v="spain airfares"/>
    <s v="Broad"/>
    <s v="Geo Targeted New York"/>
    <s v="New York to Spain Sale"/>
    <s v="Position 5-10 Bid Strategy"/>
    <n v="6.25"/>
    <n v="1"/>
    <n v="2.6124999999999998"/>
    <n v="2.6124999999999998"/>
    <n v="3"/>
    <n v="0.33333333333333298"/>
    <n v="1"/>
    <n v="0"/>
    <n v="0"/>
    <n v="0"/>
    <n v="2.6124999999999998"/>
    <n v="-2.6124999999999998"/>
    <n v="-1"/>
    <n v="0"/>
    <s v="NA"/>
    <n v="0"/>
    <x v="368"/>
    <n v="0"/>
    <n v="2.3512499999999998"/>
    <n v="-2.743125"/>
    <n v="0.26124999999999998"/>
    <n v="0.13062500000000021"/>
  </r>
  <r>
    <x v="4"/>
    <s v="discount europe airfares"/>
    <s v="Broad"/>
    <s v="Geo Targeted Los Angeles"/>
    <s v="Discount Europe Los Angeles"/>
    <s v="Position 5-10 Bid Strategy"/>
    <n v="6.25"/>
    <n v="1"/>
    <n v="2.6124999999999998"/>
    <n v="2.6124999999999998"/>
    <n v="9"/>
    <n v="0.11111111111111099"/>
    <n v="2.4433333333333298"/>
    <n v="0"/>
    <n v="0"/>
    <n v="0"/>
    <n v="2.6124999999999998"/>
    <n v="-2.6124999999999998"/>
    <n v="-1"/>
    <n v="0"/>
    <s v="NA"/>
    <n v="0"/>
    <x v="368"/>
    <n v="0"/>
    <n v="2.3512499999999998"/>
    <n v="-2.743125"/>
    <n v="0.26124999999999998"/>
    <n v="0.13062500000000021"/>
  </r>
  <r>
    <x v="4"/>
    <s v="greece cheap flights"/>
    <s v="Broad"/>
    <s v="Geo Targeted Los Angeles"/>
    <s v="Los Angeles to Greece Sale"/>
    <s v="Position 5-10 Bid Strategy"/>
    <n v="6.25"/>
    <n v="1"/>
    <n v="2.6124999999999998"/>
    <n v="2.6124999999999998"/>
    <n v="9"/>
    <n v="0.11111111111111099"/>
    <n v="1.31111111111111"/>
    <n v="0"/>
    <n v="0"/>
    <n v="0"/>
    <n v="2.6124999999999998"/>
    <n v="-2.6124999999999998"/>
    <n v="-1"/>
    <n v="0"/>
    <s v="NA"/>
    <n v="0"/>
    <x v="368"/>
    <n v="0"/>
    <n v="2.3512499999999998"/>
    <n v="-2.743125"/>
    <n v="0.26124999999999998"/>
    <n v="0.13062500000000021"/>
  </r>
  <r>
    <x v="4"/>
    <s v="cheap europe airfare"/>
    <s v="Broad"/>
    <s v="Geo Targeted Los Angeles"/>
    <s v="Cheap Europe Los Angeles"/>
    <s v="Position 5-10 Bid Strategy"/>
    <n v="6.25"/>
    <n v="1"/>
    <n v="2.6124999999999998"/>
    <n v="2.6124999999999998"/>
    <n v="4"/>
    <n v="0.25"/>
    <n v="1"/>
    <n v="0"/>
    <n v="0"/>
    <n v="0"/>
    <n v="2.6124999999999998"/>
    <n v="-2.6124999999999998"/>
    <n v="-1"/>
    <n v="0"/>
    <s v="NA"/>
    <n v="0"/>
    <x v="368"/>
    <n v="0"/>
    <n v="2.3512499999999998"/>
    <n v="-2.743125"/>
    <n v="0.26124999999999998"/>
    <n v="0.13062500000000021"/>
  </r>
  <r>
    <x v="4"/>
    <s v="cheap europe airfare"/>
    <s v="Broad"/>
    <s v="Geo Targeted New York"/>
    <s v="Cheap Europe New York"/>
    <s v="Position 5-10 Bid Strategy"/>
    <n v="6.25"/>
    <n v="1"/>
    <n v="2.6375000000000002"/>
    <n v="2.6375000000000002"/>
    <n v="1"/>
    <n v="1"/>
    <n v="1"/>
    <n v="0"/>
    <n v="0"/>
    <n v="0"/>
    <n v="2.6375000000000002"/>
    <n v="-2.6375000000000002"/>
    <n v="-1"/>
    <n v="0"/>
    <s v="NA"/>
    <n v="0"/>
    <x v="368"/>
    <n v="0"/>
    <n v="2.3737500000000002"/>
    <n v="-2.7693750000000001"/>
    <n v="0.26374999999999993"/>
    <n v="0.13187499999999996"/>
  </r>
  <r>
    <x v="4"/>
    <s v="international plane tickets"/>
    <s v="Broad"/>
    <s v="Geo Targeted Los Angeles"/>
    <s v="International Los Angeles"/>
    <s v="Position 5-10 Bid Strategy"/>
    <n v="6.25"/>
    <n v="1"/>
    <n v="2.6375000000000002"/>
    <n v="2.6375000000000002"/>
    <n v="3"/>
    <n v="0.33333333333333298"/>
    <n v="1.6666666666666701"/>
    <n v="0"/>
    <n v="0"/>
    <n v="0"/>
    <n v="2.6375000000000002"/>
    <n v="-2.6375000000000002"/>
    <n v="-1"/>
    <n v="0"/>
    <s v="NA"/>
    <n v="0"/>
    <x v="368"/>
    <n v="0"/>
    <n v="2.3737500000000002"/>
    <n v="-2.7693750000000001"/>
    <n v="0.26374999999999993"/>
    <n v="0.13187499999999996"/>
  </r>
  <r>
    <x v="4"/>
    <s v="athens airline tickets"/>
    <s v="Broad"/>
    <s v="Geo Targeted New York"/>
    <s v="New York to Athens Sale"/>
    <s v="Position 5-10 Bid Strategy"/>
    <n v="6.25"/>
    <n v="1"/>
    <n v="2.65"/>
    <n v="2.65"/>
    <n v="1"/>
    <n v="1"/>
    <n v="1"/>
    <n v="0"/>
    <n v="0"/>
    <n v="0"/>
    <n v="2.65"/>
    <n v="-2.65"/>
    <n v="-1"/>
    <n v="0"/>
    <s v="NA"/>
    <n v="0"/>
    <x v="368"/>
    <n v="0"/>
    <n v="2.3849999999999998"/>
    <n v="-2.7825000000000002"/>
    <n v="0.26500000000000012"/>
    <n v="0.13250000000000028"/>
  </r>
  <r>
    <x v="4"/>
    <s v="athens flights"/>
    <s v="Broad"/>
    <s v="Geo Targeted Boston"/>
    <s v="Boston to Athens Sale"/>
    <s v="Position 5-10 Bid Strategy"/>
    <n v="6.25"/>
    <n v="1"/>
    <n v="2.65"/>
    <n v="2.65"/>
    <n v="84"/>
    <n v="1.1904761904761901E-2"/>
    <n v="1.51309523809524"/>
    <n v="0"/>
    <n v="0"/>
    <n v="0"/>
    <n v="2.65"/>
    <n v="-2.65"/>
    <n v="-1"/>
    <n v="0"/>
    <s v="NA"/>
    <n v="0"/>
    <x v="368"/>
    <n v="0"/>
    <n v="2.3849999999999998"/>
    <n v="-2.7825000000000002"/>
    <n v="0.26500000000000012"/>
    <n v="0.13250000000000028"/>
  </r>
  <r>
    <x v="4"/>
    <s v="paris plane ticket"/>
    <s v="Broad"/>
    <s v="Geo Targeted Los Angeles"/>
    <s v="Los Angeles to Paris Sale"/>
    <s v="Position 5-10 Bid Strategy"/>
    <n v="6.25"/>
    <n v="1"/>
    <n v="2.6625000000000001"/>
    <n v="2.6625000000000001"/>
    <n v="3"/>
    <n v="0.33333333333333298"/>
    <n v="1"/>
    <n v="0"/>
    <n v="0"/>
    <n v="0"/>
    <n v="2.6625000000000001"/>
    <n v="-2.6625000000000001"/>
    <n v="-1"/>
    <n v="0"/>
    <s v="NA"/>
    <n v="0"/>
    <x v="368"/>
    <n v="0"/>
    <n v="2.3962500000000002"/>
    <n v="-2.7956250000000002"/>
    <n v="0.26624999999999988"/>
    <n v="0.13312500000000016"/>
  </r>
  <r>
    <x v="4"/>
    <s v="florence airfare sale"/>
    <s v="Broad"/>
    <s v="Geo Targeted Houston"/>
    <s v="Houston to Florence Sale"/>
    <s v="Position 5-10 Bid Strategy"/>
    <n v="6.25"/>
    <n v="1"/>
    <n v="2.6625000000000001"/>
    <n v="2.6625000000000001"/>
    <n v="2"/>
    <n v="0.5"/>
    <n v="1"/>
    <n v="0"/>
    <n v="0"/>
    <n v="0"/>
    <n v="2.6625000000000001"/>
    <n v="-2.6625000000000001"/>
    <n v="-1"/>
    <n v="0"/>
    <s v="NA"/>
    <n v="0"/>
    <x v="368"/>
    <n v="0"/>
    <n v="2.3962500000000002"/>
    <n v="-2.7956250000000002"/>
    <n v="0.26624999999999988"/>
    <n v="0.13312500000000016"/>
  </r>
  <r>
    <x v="4"/>
    <s v="italy air flights"/>
    <s v="Broad"/>
    <s v="Geo Targeted DC"/>
    <s v="DC to Italy Sale"/>
    <s v="Position 5-10 Bid Strategy"/>
    <n v="6.25"/>
    <n v="1"/>
    <n v="2.6625000000000001"/>
    <n v="2.6625000000000001"/>
    <n v="1"/>
    <n v="1"/>
    <n v="1"/>
    <n v="0"/>
    <n v="0"/>
    <n v="0"/>
    <n v="2.6625000000000001"/>
    <n v="-2.6625000000000001"/>
    <n v="-1"/>
    <n v="0"/>
    <s v="NA"/>
    <n v="0"/>
    <x v="368"/>
    <n v="0"/>
    <n v="2.3962500000000002"/>
    <n v="-2.7956250000000002"/>
    <n v="0.26624999999999988"/>
    <n v="0.13312500000000016"/>
  </r>
  <r>
    <x v="4"/>
    <s v="rome plane tickets"/>
    <s v="Broad"/>
    <s v="Geo Targeted New York"/>
    <s v="New York to Rome Sale"/>
    <s v="Position 5-10 Bid Strategy"/>
    <n v="6.25"/>
    <n v="1"/>
    <n v="2.6749999999999998"/>
    <n v="2.6749999999999998"/>
    <n v="1"/>
    <n v="1"/>
    <n v="2"/>
    <n v="0"/>
    <n v="0"/>
    <n v="0"/>
    <n v="2.6749999999999998"/>
    <n v="-2.6749999999999998"/>
    <n v="-1"/>
    <n v="0"/>
    <s v="NA"/>
    <n v="0"/>
    <x v="368"/>
    <n v="0"/>
    <n v="2.4074999999999998"/>
    <n v="-2.8087499999999999"/>
    <n v="0.26750000000000007"/>
    <n v="0.13375000000000004"/>
  </r>
  <r>
    <x v="4"/>
    <s v="france plane tickets"/>
    <s v="Broad"/>
    <s v="Geo Targeted Chicago"/>
    <s v="Chicago to France Sale"/>
    <s v="Position 5-10 Bid Strategy"/>
    <n v="6.25"/>
    <n v="1"/>
    <n v="2.7"/>
    <n v="2.7"/>
    <n v="2"/>
    <n v="0.5"/>
    <n v="1"/>
    <n v="0"/>
    <n v="0"/>
    <n v="0"/>
    <n v="2.7"/>
    <n v="-2.7"/>
    <n v="-1"/>
    <n v="0"/>
    <s v="NA"/>
    <n v="0"/>
    <x v="368"/>
    <n v="0"/>
    <n v="2.4300000000000002"/>
    <n v="-2.8350000000000004"/>
    <n v="0.27"/>
    <n v="0.13500000000000023"/>
  </r>
  <r>
    <x v="4"/>
    <s v="italy plane tickets"/>
    <s v="Broad"/>
    <s v="Geo Targeted Boston"/>
    <s v="Boston to Italy Sale"/>
    <s v="Position 5-10 Bid Strategy"/>
    <n v="6.25"/>
    <n v="1"/>
    <n v="2.7"/>
    <n v="2.7"/>
    <n v="1"/>
    <n v="1"/>
    <n v="2"/>
    <n v="0"/>
    <n v="0"/>
    <n v="0"/>
    <n v="2.7"/>
    <n v="-2.7"/>
    <n v="-1"/>
    <n v="0"/>
    <s v="NA"/>
    <n v="0"/>
    <x v="368"/>
    <n v="0"/>
    <n v="2.4300000000000002"/>
    <n v="-2.8350000000000004"/>
    <n v="0.27"/>
    <n v="0.13500000000000023"/>
  </r>
  <r>
    <x v="4"/>
    <s v="barcelona cheap flights"/>
    <s v="Broad"/>
    <s v="Geo Targeted San Francisco"/>
    <s v="San Francisco to Barcelona Sale"/>
    <s v="Position 5-10 Bid Strategy"/>
    <n v="6.25"/>
    <n v="1"/>
    <n v="2.7124999999999999"/>
    <n v="2.7124999999999999"/>
    <n v="6"/>
    <n v="0.16666666666666699"/>
    <n v="1.1666666666666701"/>
    <n v="0"/>
    <n v="0"/>
    <n v="0"/>
    <n v="2.7124999999999999"/>
    <n v="-2.7124999999999999"/>
    <n v="-1"/>
    <n v="0"/>
    <s v="NA"/>
    <n v="0"/>
    <x v="368"/>
    <n v="0"/>
    <n v="2.4412500000000001"/>
    <n v="-2.848125"/>
    <n v="0.27124999999999977"/>
    <n v="0.13562500000000011"/>
  </r>
  <r>
    <x v="4"/>
    <s v="paris air flights"/>
    <s v="Broad"/>
    <s v="Geo Targeted New York"/>
    <s v="New York to Paris Sale"/>
    <s v="Position 5-10 Bid Strategy"/>
    <n v="6.25"/>
    <n v="1"/>
    <n v="2.7124999999999999"/>
    <n v="2.7124999999999999"/>
    <n v="13"/>
    <n v="7.69230769230769E-2"/>
    <n v="1"/>
    <n v="0"/>
    <n v="0"/>
    <n v="0"/>
    <n v="2.7124999999999999"/>
    <n v="-2.7124999999999999"/>
    <n v="-1"/>
    <n v="0"/>
    <s v="NA"/>
    <n v="0"/>
    <x v="368"/>
    <n v="0"/>
    <n v="2.4412500000000001"/>
    <n v="-2.848125"/>
    <n v="0.27124999999999977"/>
    <n v="0.13562500000000011"/>
  </r>
  <r>
    <x v="4"/>
    <s v="france ticket"/>
    <s v="Broad"/>
    <s v="Geo Targeted Chicago"/>
    <s v="Chicago to France Sale"/>
    <s v="Position 5-10 Bid Strategy"/>
    <n v="6.25"/>
    <n v="1"/>
    <n v="2.7124999999999999"/>
    <n v="2.7124999999999999"/>
    <n v="7"/>
    <n v="0.14285714285714302"/>
    <n v="1.8571428571428601"/>
    <n v="0"/>
    <n v="0"/>
    <n v="0"/>
    <n v="2.7124999999999999"/>
    <n v="-2.7124999999999999"/>
    <n v="-1"/>
    <n v="0"/>
    <s v="NA"/>
    <n v="0"/>
    <x v="368"/>
    <n v="0"/>
    <n v="2.4412500000000001"/>
    <n v="-2.848125"/>
    <n v="0.27124999999999977"/>
    <n v="0.13562500000000011"/>
  </r>
  <r>
    <x v="4"/>
    <s v="[istanbul airlines]"/>
    <s v="Exact"/>
    <s v="Western Europe Destinations"/>
    <s v="Istanbul"/>
    <s v="Position 5-10 Bid Strategy"/>
    <n v="6.25"/>
    <n v="2"/>
    <n v="2.7250000000000001"/>
    <n v="1.3625"/>
    <n v="75"/>
    <n v="2.66666666666667E-2"/>
    <n v="3.1640000000000001"/>
    <n v="0"/>
    <n v="0"/>
    <n v="0"/>
    <n v="2.7250000000000001"/>
    <n v="-2.7250000000000001"/>
    <n v="-1"/>
    <n v="0"/>
    <s v="NA"/>
    <n v="0"/>
    <x v="368"/>
    <n v="0"/>
    <n v="2.4525000000000001"/>
    <n v="-2.8612500000000001"/>
    <n v="0.27249999999999996"/>
    <n v="0.13624999999999998"/>
  </r>
  <r>
    <x v="4"/>
    <s v="rome tickets"/>
    <s v="Broad"/>
    <s v="Geo Targeted San Francisco"/>
    <s v="San Francisco to Rome Sale"/>
    <s v="Position 5-10 Bid Strategy"/>
    <n v="6.25"/>
    <n v="1"/>
    <n v="2.7374999999999998"/>
    <n v="2.7374999999999998"/>
    <n v="19"/>
    <n v="5.2631578947368397E-2"/>
    <n v="1.89263157894737"/>
    <n v="0"/>
    <n v="0"/>
    <n v="0"/>
    <n v="2.7374999999999998"/>
    <n v="-2.7374999999999998"/>
    <n v="-1"/>
    <n v="0"/>
    <s v="NA"/>
    <n v="0"/>
    <x v="368"/>
    <n v="0"/>
    <n v="2.4637500000000001"/>
    <n v="-2.8743750000000001"/>
    <n v="0.27374999999999972"/>
    <n v="0.1368750000000003"/>
  </r>
  <r>
    <x v="4"/>
    <s v="france air flight"/>
    <s v="Broad"/>
    <s v="Geo Targeted Boston"/>
    <s v="Boston to France Sale"/>
    <s v="Position 5-10 Bid Strategy"/>
    <n v="6.25"/>
    <n v="4"/>
    <n v="2.7374999999999998"/>
    <n v="0.68437499999999996"/>
    <n v="35"/>
    <n v="0.114285714285714"/>
    <n v="1.3857142857142899"/>
    <n v="0"/>
    <n v="0"/>
    <n v="0"/>
    <n v="2.7374999999999998"/>
    <n v="-2.7374999999999998"/>
    <n v="-1"/>
    <n v="0"/>
    <s v="NA"/>
    <n v="0"/>
    <x v="368"/>
    <n v="0"/>
    <n v="2.4637500000000001"/>
    <n v="-2.8743750000000001"/>
    <n v="0.27374999999999972"/>
    <n v="0.1368750000000003"/>
  </r>
  <r>
    <x v="4"/>
    <s v="madrid flights"/>
    <s v="Broad"/>
    <s v="Geo Targeted Philadelphia"/>
    <s v="Philadelphia to Madrid Sale"/>
    <s v="Position 5-10 Bid Strategy"/>
    <n v="6.25"/>
    <n v="1"/>
    <n v="2.75"/>
    <n v="2.75"/>
    <n v="27"/>
    <n v="3.7037037037037E-2"/>
    <n v="1.2577777777777801"/>
    <n v="0"/>
    <n v="0"/>
    <n v="0"/>
    <n v="2.75"/>
    <n v="-2.75"/>
    <n v="-1"/>
    <n v="0"/>
    <s v="NA"/>
    <n v="0"/>
    <x v="368"/>
    <n v="0"/>
    <n v="2.4750000000000001"/>
    <n v="-2.8875000000000002"/>
    <n v="0.27499999999999991"/>
    <n v="0.13750000000000018"/>
  </r>
  <r>
    <x v="4"/>
    <s v="paris cheap air tickets"/>
    <s v="Broad"/>
    <s v="Geo Targeted Houston"/>
    <s v="Houston to Paris Sale"/>
    <s v="Position 5-10 Bid Strategy"/>
    <n v="6.25"/>
    <n v="1"/>
    <n v="2.7625000000000002"/>
    <n v="2.7625000000000002"/>
    <n v="1"/>
    <n v="1"/>
    <n v="1"/>
    <n v="0"/>
    <n v="0"/>
    <n v="0"/>
    <n v="2.7625000000000002"/>
    <n v="-2.7625000000000002"/>
    <n v="-1"/>
    <n v="0"/>
    <s v="NA"/>
    <n v="0"/>
    <x v="368"/>
    <n v="0"/>
    <n v="2.4862500000000001"/>
    <n v="-2.9006250000000002"/>
    <n v="0.27625000000000011"/>
    <n v="0.13812500000000005"/>
  </r>
  <r>
    <x v="4"/>
    <s v="france flight sale"/>
    <s v="Broad"/>
    <s v="Geo Targeted Chicago"/>
    <s v="Chicago to France Sale"/>
    <s v="Position 5-10 Bid Strategy"/>
    <n v="6.25"/>
    <n v="1"/>
    <n v="2.7625000000000002"/>
    <n v="2.7625000000000002"/>
    <n v="1"/>
    <n v="1"/>
    <n v="1"/>
    <n v="0"/>
    <n v="0"/>
    <n v="0"/>
    <n v="2.7625000000000002"/>
    <n v="-2.7625000000000002"/>
    <n v="-1"/>
    <n v="0"/>
    <s v="NA"/>
    <n v="0"/>
    <x v="368"/>
    <n v="0"/>
    <n v="2.4862500000000001"/>
    <n v="-2.9006250000000002"/>
    <n v="0.27625000000000011"/>
    <n v="0.13812500000000005"/>
  </r>
  <r>
    <x v="4"/>
    <s v="paris flight deal"/>
    <s v="Broad"/>
    <s v="Geo Targeted Boston"/>
    <s v="Boston to Paris Sale"/>
    <s v="Position 5-10 Bid Strategy"/>
    <n v="6.25"/>
    <n v="1"/>
    <n v="2.7625000000000002"/>
    <n v="2.7625000000000002"/>
    <n v="1"/>
    <n v="1"/>
    <n v="1"/>
    <n v="0"/>
    <n v="0"/>
    <n v="0"/>
    <n v="2.7625000000000002"/>
    <n v="-2.7625000000000002"/>
    <n v="-1"/>
    <n v="0"/>
    <s v="NA"/>
    <n v="0"/>
    <x v="368"/>
    <n v="0"/>
    <n v="2.4862500000000001"/>
    <n v="-2.9006250000000002"/>
    <n v="0.27625000000000011"/>
    <n v="0.13812500000000005"/>
  </r>
  <r>
    <x v="4"/>
    <s v="cheap air france"/>
    <s v="Broad"/>
    <s v="Geo Targeted New York"/>
    <s v="Airfrance Deal New York"/>
    <s v="Position 5-10 Bid Strategy"/>
    <n v="6.25"/>
    <n v="2"/>
    <n v="2.7749999999999999"/>
    <n v="1.3875"/>
    <n v="4"/>
    <n v="0.5"/>
    <n v="3.25"/>
    <n v="0"/>
    <n v="0"/>
    <n v="0"/>
    <n v="2.7749999999999999"/>
    <n v="-2.7749999999999999"/>
    <n v="-1"/>
    <n v="0"/>
    <s v="NA"/>
    <n v="0"/>
    <x v="368"/>
    <n v="0"/>
    <n v="2.4975000000000001"/>
    <n v="-2.9137499999999998"/>
    <n v="0.27749999999999986"/>
    <n v="0.13874999999999993"/>
  </r>
  <r>
    <x v="4"/>
    <s v="cheap international fares"/>
    <s v="Broad"/>
    <s v="Geo Targeted Los Angeles"/>
    <s v="Cheap International Los Angeles"/>
    <s v="Position 5-10 Bid Strategy"/>
    <n v="6.25"/>
    <n v="1"/>
    <n v="2.7749999999999999"/>
    <n v="2.7749999999999999"/>
    <n v="2"/>
    <n v="0.5"/>
    <n v="1"/>
    <n v="0"/>
    <n v="0"/>
    <n v="0"/>
    <n v="2.7749999999999999"/>
    <n v="-2.7749999999999999"/>
    <n v="-1"/>
    <n v="0"/>
    <s v="NA"/>
    <n v="0"/>
    <x v="368"/>
    <n v="0"/>
    <n v="2.4975000000000001"/>
    <n v="-2.9137499999999998"/>
    <n v="0.27749999999999986"/>
    <n v="0.13874999999999993"/>
  </r>
  <r>
    <x v="4"/>
    <s v="barcelona airfares"/>
    <s v="Broad"/>
    <s v="Geo Targeted DC"/>
    <s v="DC to Barcelona Sale"/>
    <s v="Position 5-10 Bid Strategy"/>
    <n v="6.25"/>
    <n v="1"/>
    <n v="2.7749999999999999"/>
    <n v="2.7749999999999999"/>
    <n v="5"/>
    <n v="0.2"/>
    <n v="1.18"/>
    <n v="0"/>
    <n v="0"/>
    <n v="0"/>
    <n v="2.7749999999999999"/>
    <n v="-2.7749999999999999"/>
    <n v="-1"/>
    <n v="0"/>
    <s v="NA"/>
    <n v="0"/>
    <x v="368"/>
    <n v="0"/>
    <n v="2.4975000000000001"/>
    <n v="-2.9137499999999998"/>
    <n v="0.27749999999999986"/>
    <n v="0.13874999999999993"/>
  </r>
  <r>
    <x v="4"/>
    <s v="overseas cheap tickets"/>
    <s v="Broad"/>
    <s v="Google_Yearlong 2006"/>
    <s v="Google|Overseas"/>
    <s v="Position 5-10 Bid Strategy"/>
    <n v="6.25"/>
    <n v="1"/>
    <n v="2.7875000000000001"/>
    <n v="2.7875000000000001"/>
    <n v="8"/>
    <n v="0.125"/>
    <n v="2"/>
    <n v="0"/>
    <n v="0"/>
    <n v="0"/>
    <n v="2.7875000000000001"/>
    <n v="-2.7875000000000001"/>
    <n v="-1"/>
    <n v="0"/>
    <s v="NA"/>
    <n v="0"/>
    <x v="368"/>
    <n v="0"/>
    <n v="2.50875"/>
    <n v="-2.9268750000000003"/>
    <n v="0.27875000000000005"/>
    <n v="0.13937500000000025"/>
  </r>
  <r>
    <x v="4"/>
    <s v="berlin plane ticket"/>
    <s v="Broad"/>
    <s v="Google_Yearlong 2006"/>
    <s v="Google|Berlin"/>
    <s v="Position 5-10 Bid Strategy"/>
    <n v="6.25"/>
    <n v="1"/>
    <n v="2.7875000000000001"/>
    <n v="2.7875000000000001"/>
    <n v="4"/>
    <n v="0.25"/>
    <n v="1.25"/>
    <n v="0"/>
    <n v="0"/>
    <n v="0"/>
    <n v="2.7875000000000001"/>
    <n v="-2.7875000000000001"/>
    <n v="-1"/>
    <n v="0"/>
    <s v="NA"/>
    <n v="0"/>
    <x v="368"/>
    <n v="0"/>
    <n v="2.50875"/>
    <n v="-2.9268750000000003"/>
    <n v="0.27875000000000005"/>
    <n v="0.13937500000000025"/>
  </r>
  <r>
    <x v="4"/>
    <s v="[london cheap flights]"/>
    <s v="Exact"/>
    <s v="Western Europe Destinations"/>
    <s v="London"/>
    <s v="Position 5-10 Bid Strategy"/>
    <n v="6.25"/>
    <n v="1"/>
    <n v="2.8"/>
    <n v="2.8"/>
    <n v="2"/>
    <n v="0.5"/>
    <n v="1"/>
    <n v="0"/>
    <n v="0"/>
    <n v="0"/>
    <n v="2.8"/>
    <n v="-2.8"/>
    <n v="-1"/>
    <n v="0"/>
    <s v="NA"/>
    <n v="0"/>
    <x v="368"/>
    <n v="0"/>
    <n v="2.52"/>
    <n v="-2.94"/>
    <n v="0.2799999999999998"/>
    <n v="0.14000000000000012"/>
  </r>
  <r>
    <x v="4"/>
    <s v="geneva cheap tickets"/>
    <s v="Broad"/>
    <s v="Google_Yearlong 2006"/>
    <s v="Google|Geneva"/>
    <s v="Position 5-10 Bid Strategy"/>
    <n v="6.25"/>
    <n v="1"/>
    <n v="2.8125"/>
    <n v="2.8125"/>
    <n v="5"/>
    <n v="0.2"/>
    <n v="2.6"/>
    <n v="0"/>
    <n v="0"/>
    <n v="0"/>
    <n v="2.8125"/>
    <n v="-2.8125"/>
    <n v="-1"/>
    <n v="0"/>
    <s v="NA"/>
    <n v="0"/>
    <x v="368"/>
    <n v="0"/>
    <n v="2.53125"/>
    <n v="-2.953125"/>
    <n v="0.28125"/>
    <n v="0.140625"/>
  </r>
  <r>
    <x v="4"/>
    <s v="geneva fare"/>
    <s v="Broad"/>
    <s v="Google_Yearlong 2006"/>
    <s v="Google|Geneva"/>
    <s v="Position 5-10 Bid Strategy"/>
    <n v="6.25"/>
    <n v="2"/>
    <n v="2.8125"/>
    <n v="1.40625"/>
    <n v="39"/>
    <n v="5.1282051282051301E-2"/>
    <n v="1.17948717948718"/>
    <n v="0"/>
    <n v="0"/>
    <n v="0"/>
    <n v="2.8125"/>
    <n v="-2.8125"/>
    <n v="-1"/>
    <n v="0"/>
    <s v="NA"/>
    <n v="0"/>
    <x v="368"/>
    <n v="0"/>
    <n v="2.53125"/>
    <n v="-2.953125"/>
    <n v="0.28125"/>
    <n v="0.140625"/>
  </r>
  <r>
    <x v="4"/>
    <s v="spain fares"/>
    <s v="Broad"/>
    <s v="Western Europe Destinations"/>
    <s v="Spain"/>
    <s v="Position 5-10 Bid Strategy"/>
    <n v="6.25"/>
    <n v="1"/>
    <n v="2.8125"/>
    <n v="2.8125"/>
    <n v="52"/>
    <n v="1.9230769230769201E-2"/>
    <n v="1.425"/>
    <n v="0"/>
    <n v="0"/>
    <n v="0"/>
    <n v="2.8125"/>
    <n v="-2.8125"/>
    <n v="-1"/>
    <n v="0"/>
    <s v="NA"/>
    <n v="0"/>
    <x v="368"/>
    <n v="0"/>
    <n v="2.53125"/>
    <n v="-2.953125"/>
    <n v="0.28125"/>
    <n v="0.140625"/>
  </r>
  <r>
    <x v="4"/>
    <s v="rome cheap flights"/>
    <s v="Broad"/>
    <s v="Geo Targeted Philadelphia"/>
    <s v="Philadelphia to Rome Sale"/>
    <s v="Position 5-10 Bid Strategy"/>
    <n v="6.25"/>
    <n v="1"/>
    <n v="2.8125"/>
    <n v="2.8125"/>
    <n v="3"/>
    <n v="0.33333333333333298"/>
    <n v="1"/>
    <n v="0"/>
    <n v="0"/>
    <n v="0"/>
    <n v="2.8125"/>
    <n v="-2.8125"/>
    <n v="-1"/>
    <n v="0"/>
    <s v="NA"/>
    <n v="0"/>
    <x v="368"/>
    <n v="0"/>
    <n v="2.53125"/>
    <n v="-2.953125"/>
    <n v="0.28125"/>
    <n v="0.140625"/>
  </r>
  <r>
    <x v="4"/>
    <s v="europe fares"/>
    <s v="Broad"/>
    <s v="Geo Targeted Detroit"/>
    <s v="Europe Detroit"/>
    <s v="Position 5-10 Bid Strategy"/>
    <n v="6.25"/>
    <n v="2"/>
    <n v="2.8125"/>
    <n v="1.40625"/>
    <n v="10"/>
    <n v="0.2"/>
    <n v="1.8"/>
    <n v="0"/>
    <n v="0"/>
    <n v="0"/>
    <n v="2.8125"/>
    <n v="-2.8125"/>
    <n v="-1"/>
    <n v="0"/>
    <s v="NA"/>
    <n v="0"/>
    <x v="368"/>
    <n v="0"/>
    <n v="2.53125"/>
    <n v="-2.953125"/>
    <n v="0.28125"/>
    <n v="0.140625"/>
  </r>
  <r>
    <x v="4"/>
    <s v="venice flights"/>
    <s v="Broad"/>
    <s v="Geo Targeted Los Angeles"/>
    <s v="Los Angeles to Venice Sale"/>
    <s v="Position 5-10 Bid Strategy"/>
    <n v="6.25"/>
    <n v="2"/>
    <n v="2.8250000000000002"/>
    <n v="1.4125000000000001"/>
    <n v="170"/>
    <n v="1.1764705882352899E-2"/>
    <n v="1.1411764705882399"/>
    <n v="0"/>
    <n v="0"/>
    <n v="0"/>
    <n v="2.8250000000000002"/>
    <n v="-2.8250000000000002"/>
    <n v="-1"/>
    <n v="0"/>
    <s v="NA"/>
    <n v="0"/>
    <x v="368"/>
    <n v="0"/>
    <n v="2.5425000000000004"/>
    <n v="-2.9662500000000005"/>
    <n v="0.28249999999999975"/>
    <n v="0.14125000000000032"/>
  </r>
  <r>
    <x v="4"/>
    <s v="spain fares"/>
    <s v="Broad"/>
    <s v="Geo Targeted Detroit"/>
    <s v="Detroit to Spain Sale"/>
    <s v="Position 5-10 Bid Strategy"/>
    <n v="6.25"/>
    <n v="1"/>
    <n v="2.8250000000000002"/>
    <n v="2.8250000000000002"/>
    <n v="1"/>
    <n v="1"/>
    <n v="1"/>
    <n v="0"/>
    <n v="0"/>
    <n v="0"/>
    <n v="2.8250000000000002"/>
    <n v="-2.8250000000000002"/>
    <n v="-1"/>
    <n v="0"/>
    <s v="NA"/>
    <n v="0"/>
    <x v="368"/>
    <n v="0"/>
    <n v="2.5425000000000004"/>
    <n v="-2.9662500000000005"/>
    <n v="0.28249999999999975"/>
    <n v="0.14125000000000032"/>
  </r>
  <r>
    <x v="4"/>
    <s v="turkey plane tickets"/>
    <s v="Broad"/>
    <s v="Western Europe Destinations"/>
    <s v="Turkey"/>
    <s v="Position 5-10 Bid Strategy"/>
    <n v="6.25"/>
    <n v="1"/>
    <n v="2.8374999999999999"/>
    <n v="2.8374999999999999"/>
    <n v="8"/>
    <n v="0.125"/>
    <n v="2.5"/>
    <n v="0"/>
    <n v="0"/>
    <n v="0"/>
    <n v="2.8374999999999999"/>
    <n v="-2.8374999999999999"/>
    <n v="-1"/>
    <n v="0"/>
    <s v="NA"/>
    <n v="0"/>
    <x v="368"/>
    <n v="0"/>
    <n v="2.55375"/>
    <n v="-2.9793750000000001"/>
    <n v="0.28374999999999995"/>
    <n v="0.1418750000000002"/>
  </r>
  <r>
    <x v="4"/>
    <s v="italy airplane tickets"/>
    <s v="Broad"/>
    <s v="Geo Targeted San Francisco"/>
    <s v="San Francisco to Italy Sale"/>
    <s v="Position 5-10 Bid Strategy"/>
    <n v="6.25"/>
    <n v="1"/>
    <n v="2.8374999999999999"/>
    <n v="2.8374999999999999"/>
    <n v="1"/>
    <n v="1"/>
    <n v="1"/>
    <n v="0"/>
    <n v="0"/>
    <n v="0"/>
    <n v="2.8374999999999999"/>
    <n v="-2.8374999999999999"/>
    <n v="-1"/>
    <n v="0"/>
    <s v="NA"/>
    <n v="0"/>
    <x v="368"/>
    <n v="0"/>
    <n v="2.55375"/>
    <n v="-2.9793750000000001"/>
    <n v="0.28374999999999995"/>
    <n v="0.1418750000000002"/>
  </r>
  <r>
    <x v="4"/>
    <s v="cheap international tickets"/>
    <s v="Broad"/>
    <s v="Geo Targeted New York"/>
    <s v="Cheap International New York"/>
    <s v="Position 5-10 Bid Strategy"/>
    <n v="6.25"/>
    <n v="1"/>
    <n v="2.8374999999999999"/>
    <n v="2.8374999999999999"/>
    <n v="10"/>
    <n v="0.1"/>
    <n v="2.54"/>
    <n v="0"/>
    <n v="0"/>
    <n v="0"/>
    <n v="2.8374999999999999"/>
    <n v="-2.8374999999999999"/>
    <n v="-1"/>
    <n v="0"/>
    <s v="NA"/>
    <n v="0"/>
    <x v="368"/>
    <n v="0"/>
    <n v="2.55375"/>
    <n v="-2.9793750000000001"/>
    <n v="0.28374999999999995"/>
    <n v="0.1418750000000002"/>
  </r>
  <r>
    <x v="4"/>
    <s v="rome airline"/>
    <s v="Broad"/>
    <s v="Geo Targeted DC"/>
    <s v="DC to Rome Sale"/>
    <s v="Position 5-10 Bid Strategy"/>
    <n v="6.25"/>
    <n v="1"/>
    <n v="2.85"/>
    <n v="2.85"/>
    <n v="17"/>
    <n v="5.8823529411764698E-2"/>
    <n v="1.47"/>
    <n v="0"/>
    <n v="0"/>
    <n v="0"/>
    <n v="2.85"/>
    <n v="-2.85"/>
    <n v="-1"/>
    <n v="0"/>
    <s v="NA"/>
    <n v="0"/>
    <x v="368"/>
    <n v="0"/>
    <n v="2.5649999999999999"/>
    <n v="-2.9925000000000002"/>
    <n v="0.28500000000000014"/>
    <n v="0.14250000000000007"/>
  </r>
  <r>
    <x v="4"/>
    <s v="geneva fares"/>
    <s v="Broad"/>
    <s v="Google_Yearlong 2006"/>
    <s v="Google|Geneva"/>
    <s v="Position 5-10 Bid Strategy"/>
    <n v="6.25"/>
    <n v="1"/>
    <n v="2.8624999999999998"/>
    <n v="2.8624999999999998"/>
    <n v="13"/>
    <n v="7.69230769230769E-2"/>
    <n v="2.3846153846153801"/>
    <n v="0"/>
    <n v="0"/>
    <n v="0"/>
    <n v="2.8624999999999998"/>
    <n v="-2.8624999999999998"/>
    <n v="-1"/>
    <n v="0"/>
    <s v="NA"/>
    <n v="0"/>
    <x v="368"/>
    <n v="0"/>
    <n v="2.5762499999999999"/>
    <n v="-3.0056249999999998"/>
    <n v="0.28624999999999989"/>
    <n v="0.14312499999999995"/>
  </r>
  <r>
    <x v="4"/>
    <s v="geneva cheap ticket"/>
    <s v="Broad"/>
    <s v="Google_Yearlong 2006"/>
    <s v="Google|Geneva"/>
    <s v="Position 5-10 Bid Strategy"/>
    <n v="6.25"/>
    <n v="1"/>
    <n v="2.8624999999999998"/>
    <n v="2.8624999999999998"/>
    <n v="6"/>
    <n v="0.16666666666666699"/>
    <n v="2.8333333333333299"/>
    <n v="0"/>
    <n v="0"/>
    <n v="0"/>
    <n v="2.8624999999999998"/>
    <n v="-2.8624999999999998"/>
    <n v="-1"/>
    <n v="0"/>
    <s v="NA"/>
    <n v="0"/>
    <x v="368"/>
    <n v="0"/>
    <n v="2.5762499999999999"/>
    <n v="-3.0056249999999998"/>
    <n v="0.28624999999999989"/>
    <n v="0.14312499999999995"/>
  </r>
  <r>
    <x v="4"/>
    <s v="italy fare"/>
    <s v="Broad"/>
    <s v="Geo Targeted San Francisco"/>
    <s v="San Francisco to Italy Sale"/>
    <s v="Position 5-10 Bid Strategy"/>
    <n v="6.25"/>
    <n v="2"/>
    <n v="2.8624999999999998"/>
    <n v="1.4312499999999999"/>
    <n v="35"/>
    <n v="5.7142857142857099E-2"/>
    <n v="1.5657142857142901"/>
    <n v="0"/>
    <n v="0"/>
    <n v="0"/>
    <n v="2.8624999999999998"/>
    <n v="-2.8624999999999998"/>
    <n v="-1"/>
    <n v="0"/>
    <s v="NA"/>
    <n v="0"/>
    <x v="368"/>
    <n v="0"/>
    <n v="2.5762499999999999"/>
    <n v="-3.0056249999999998"/>
    <n v="0.28624999999999989"/>
    <n v="0.14312499999999995"/>
  </r>
  <r>
    <x v="4"/>
    <s v="italy cheap airlines"/>
    <s v="Broad"/>
    <s v="Geo Targeted San Francisco"/>
    <s v="San Francisco to Italy Sale"/>
    <s v="Position 5-10 Bid Strategy"/>
    <n v="6.25"/>
    <n v="1"/>
    <n v="2.8624999999999998"/>
    <n v="2.8624999999999998"/>
    <n v="4"/>
    <n v="0.25"/>
    <n v="1.5"/>
    <n v="0"/>
    <n v="0"/>
    <n v="0"/>
    <n v="2.8624999999999998"/>
    <n v="-2.8624999999999998"/>
    <n v="-1"/>
    <n v="0"/>
    <s v="NA"/>
    <n v="0"/>
    <x v="368"/>
    <n v="0"/>
    <n v="2.5762499999999999"/>
    <n v="-3.0056249999999998"/>
    <n v="0.28624999999999989"/>
    <n v="0.14312499999999995"/>
  </r>
  <r>
    <x v="4"/>
    <s v="barcelona flights"/>
    <s v="Broad"/>
    <s v="Geo Targeted Detroit"/>
    <s v="Detroit to Barcelona Sale"/>
    <s v="Position 5-10 Bid Strategy"/>
    <n v="6.25"/>
    <n v="1"/>
    <n v="2.8624999999999998"/>
    <n v="2.8624999999999998"/>
    <n v="66"/>
    <n v="1.5151515151515201E-2"/>
    <n v="1.2784848484848499"/>
    <n v="0"/>
    <n v="0"/>
    <n v="0"/>
    <n v="2.8624999999999998"/>
    <n v="-2.8624999999999998"/>
    <n v="-1"/>
    <n v="0"/>
    <s v="NA"/>
    <n v="0"/>
    <x v="368"/>
    <n v="0"/>
    <n v="2.5762499999999999"/>
    <n v="-3.0056249999999998"/>
    <n v="0.28624999999999989"/>
    <n v="0.14312499999999995"/>
  </r>
  <r>
    <x v="4"/>
    <s v="spain cheap tickets"/>
    <s v="Broad"/>
    <s v="Geo Targeted New York"/>
    <s v="New York to Spain Sale"/>
    <s v="Position 5-10 Bid Strategy"/>
    <n v="6.25"/>
    <n v="1"/>
    <n v="2.875"/>
    <n v="2.875"/>
    <n v="6"/>
    <n v="0.16666666666666699"/>
    <n v="3.8333333333333299"/>
    <n v="0"/>
    <n v="0"/>
    <n v="0"/>
    <n v="2.875"/>
    <n v="-2.875"/>
    <n v="-1"/>
    <n v="0"/>
    <s v="NA"/>
    <n v="0"/>
    <x v="368"/>
    <n v="0"/>
    <n v="2.5874999999999999"/>
    <n v="-3.0187500000000003"/>
    <n v="0.28750000000000009"/>
    <n v="0.14375000000000027"/>
  </r>
  <r>
    <x v="4"/>
    <s v="paris cheap fares"/>
    <s v="Broad"/>
    <s v="Geo Targeted Houston"/>
    <s v="Houston to Paris Sale"/>
    <s v="Position 5-10 Bid Strategy"/>
    <n v="6.25"/>
    <n v="1"/>
    <n v="2.875"/>
    <n v="2.875"/>
    <n v="5"/>
    <n v="0.2"/>
    <n v="2.8"/>
    <n v="0"/>
    <n v="0"/>
    <n v="0"/>
    <n v="2.875"/>
    <n v="-2.875"/>
    <n v="-1"/>
    <n v="0"/>
    <s v="NA"/>
    <n v="0"/>
    <x v="368"/>
    <n v="0"/>
    <n v="2.5874999999999999"/>
    <n v="-3.0187500000000003"/>
    <n v="0.28750000000000009"/>
    <n v="0.14375000000000027"/>
  </r>
  <r>
    <x v="4"/>
    <s v="munich airfare"/>
    <s v="Broad"/>
    <s v="Google_Yearlong 2006"/>
    <s v="Google|Munich"/>
    <s v="Position 5-10 Bid Strategy"/>
    <n v="6.25"/>
    <n v="1"/>
    <n v="2.8875000000000002"/>
    <n v="2.8875000000000002"/>
    <n v="211"/>
    <n v="4.739336492891E-3"/>
    <n v="1.25165876777251"/>
    <n v="0"/>
    <n v="0"/>
    <n v="0"/>
    <n v="2.8875000000000002"/>
    <n v="-2.8875000000000002"/>
    <n v="-1"/>
    <n v="0"/>
    <s v="NA"/>
    <n v="0"/>
    <x v="368"/>
    <n v="0"/>
    <n v="2.5987500000000003"/>
    <n v="-3.0318750000000003"/>
    <n v="0.28874999999999984"/>
    <n v="0.14437500000000014"/>
  </r>
  <r>
    <x v="4"/>
    <s v="geneva plane tickets"/>
    <s v="Broad"/>
    <s v="Google_Yearlong 2006"/>
    <s v="Google|Geneva"/>
    <s v="Position 5-10 Bid Strategy"/>
    <n v="6.25"/>
    <n v="1"/>
    <n v="2.8875000000000002"/>
    <n v="2.8875000000000002"/>
    <n v="1"/>
    <n v="1"/>
    <n v="2"/>
    <n v="0"/>
    <n v="0"/>
    <n v="0"/>
    <n v="2.8875000000000002"/>
    <n v="-2.8875000000000002"/>
    <n v="-1"/>
    <n v="0"/>
    <s v="NA"/>
    <n v="0"/>
    <x v="368"/>
    <n v="0"/>
    <n v="2.5987500000000003"/>
    <n v="-3.0318750000000003"/>
    <n v="0.28874999999999984"/>
    <n v="0.14437500000000014"/>
  </r>
  <r>
    <x v="4"/>
    <s v="venice airline"/>
    <s v="Broad"/>
    <s v="Western Europe Destinations"/>
    <s v="Venice"/>
    <s v="Position 5-10 Bid Strategy"/>
    <n v="6.25"/>
    <n v="3"/>
    <n v="2.8875000000000002"/>
    <n v="0.96250000000000002"/>
    <n v="106"/>
    <n v="2.8301886792452803E-2"/>
    <n v="4.3047169811320796"/>
    <n v="0"/>
    <n v="0"/>
    <n v="0"/>
    <n v="2.8875000000000002"/>
    <n v="-2.8875000000000002"/>
    <n v="-1"/>
    <n v="0"/>
    <s v="NA"/>
    <n v="0"/>
    <x v="368"/>
    <n v="0"/>
    <n v="2.5987500000000003"/>
    <n v="-3.0318750000000003"/>
    <n v="0.28874999999999984"/>
    <n v="0.14437500000000014"/>
  </r>
  <r>
    <x v="4"/>
    <s v="paris airports"/>
    <s v="Broad"/>
    <s v="Geo Targeted Miami"/>
    <s v="Miami to Paris Sale"/>
    <s v="Position 5-10 Bid Strategy"/>
    <n v="6.25"/>
    <n v="1"/>
    <n v="2.8875000000000002"/>
    <n v="2.8875000000000002"/>
    <n v="4"/>
    <n v="0.25"/>
    <n v="1"/>
    <n v="0"/>
    <n v="0"/>
    <n v="0"/>
    <n v="2.8875000000000002"/>
    <n v="-2.8875000000000002"/>
    <n v="-1"/>
    <n v="0"/>
    <s v="NA"/>
    <n v="0"/>
    <x v="368"/>
    <n v="0"/>
    <n v="2.5987500000000003"/>
    <n v="-3.0318750000000003"/>
    <n v="0.28874999999999984"/>
    <n v="0.14437500000000014"/>
  </r>
  <r>
    <x v="4"/>
    <s v="italy cheap ticket"/>
    <s v="Broad"/>
    <s v="Geo Targeted San Francisco"/>
    <s v="San Francisco to Italy Sale"/>
    <s v="Position 5-10 Bid Strategy"/>
    <n v="6.25"/>
    <n v="1"/>
    <n v="2.8875000000000002"/>
    <n v="2.8875000000000002"/>
    <n v="3"/>
    <n v="0.33333333333333298"/>
    <n v="2.6666666666666701"/>
    <n v="0"/>
    <n v="0"/>
    <n v="0"/>
    <n v="2.8875000000000002"/>
    <n v="-2.8875000000000002"/>
    <n v="-1"/>
    <n v="0"/>
    <s v="NA"/>
    <n v="0"/>
    <x v="368"/>
    <n v="0"/>
    <n v="2.5987500000000003"/>
    <n v="-3.0318750000000003"/>
    <n v="0.28874999999999984"/>
    <n v="0.14437500000000014"/>
  </r>
  <r>
    <x v="4"/>
    <s v="barcelona flights"/>
    <s v="Broad"/>
    <s v="Geo Targeted Philadelphia"/>
    <s v="Philadelphia to Barcelona Sale"/>
    <s v="Position 5-10 Bid Strategy"/>
    <n v="6.25"/>
    <n v="1"/>
    <n v="2.8875000000000002"/>
    <n v="2.8875000000000002"/>
    <n v="20"/>
    <n v="0.05"/>
    <n v="1.2495000000000001"/>
    <n v="0"/>
    <n v="0"/>
    <n v="0"/>
    <n v="2.8875000000000002"/>
    <n v="-2.8875000000000002"/>
    <n v="-1"/>
    <n v="0"/>
    <s v="NA"/>
    <n v="0"/>
    <x v="368"/>
    <n v="0"/>
    <n v="2.5987500000000003"/>
    <n v="-3.0318750000000003"/>
    <n v="0.28874999999999984"/>
    <n v="0.14437500000000014"/>
  </r>
  <r>
    <x v="4"/>
    <s v="paris airline"/>
    <s v="Broad"/>
    <s v="Geo Targeted DC"/>
    <s v="DC to Paris Sale"/>
    <s v="Position 5-10 Bid Strategy"/>
    <n v="6.25"/>
    <n v="1"/>
    <n v="2.8875000000000002"/>
    <n v="2.8875000000000002"/>
    <n v="42"/>
    <n v="2.3809523809523801E-2"/>
    <n v="1.2619047619047601"/>
    <n v="0"/>
    <n v="0"/>
    <n v="0"/>
    <n v="2.8875000000000002"/>
    <n v="-2.8875000000000002"/>
    <n v="-1"/>
    <n v="0"/>
    <s v="NA"/>
    <n v="0"/>
    <x v="368"/>
    <n v="0"/>
    <n v="2.5987500000000003"/>
    <n v="-3.0318750000000003"/>
    <n v="0.28874999999999984"/>
    <n v="0.14437500000000014"/>
  </r>
  <r>
    <x v="4"/>
    <s v="europe airports"/>
    <s v="Broad"/>
    <s v="Geo Targeted Boston"/>
    <s v="Europe Boston"/>
    <s v="Position 5-10 Bid Strategy"/>
    <n v="6.25"/>
    <n v="1"/>
    <n v="2.8875000000000002"/>
    <n v="2.8875000000000002"/>
    <n v="6"/>
    <n v="0.16666666666666699"/>
    <n v="1"/>
    <n v="0"/>
    <n v="0"/>
    <n v="0"/>
    <n v="2.8875000000000002"/>
    <n v="-2.8875000000000002"/>
    <n v="-1"/>
    <n v="0"/>
    <s v="NA"/>
    <n v="0"/>
    <x v="368"/>
    <n v="0"/>
    <n v="2.5987500000000003"/>
    <n v="-3.0318750000000003"/>
    <n v="0.28874999999999984"/>
    <n v="0.14437500000000014"/>
  </r>
  <r>
    <x v="4"/>
    <s v="europe air fare"/>
    <s v="Broad"/>
    <s v="Geo Targeted Boston"/>
    <s v="Europe Boston"/>
    <s v="Position 5-10 Bid Strategy"/>
    <n v="6.25"/>
    <n v="1"/>
    <n v="2.8875000000000002"/>
    <n v="2.8875000000000002"/>
    <n v="1"/>
    <n v="1"/>
    <n v="1"/>
    <n v="0"/>
    <n v="0"/>
    <n v="0"/>
    <n v="2.8875000000000002"/>
    <n v="-2.8875000000000002"/>
    <n v="-1"/>
    <n v="0"/>
    <s v="NA"/>
    <n v="0"/>
    <x v="368"/>
    <n v="0"/>
    <n v="2.5987500000000003"/>
    <n v="-3.0318750000000003"/>
    <n v="0.28874999999999984"/>
    <n v="0.14437500000000014"/>
  </r>
  <r>
    <x v="4"/>
    <s v="rome airport"/>
    <s v="Broad"/>
    <s v="Western Europe Destinations"/>
    <s v="Rome"/>
    <s v="Position 5-10 Bid Strategy"/>
    <n v="6.25"/>
    <n v="5"/>
    <n v="2.9"/>
    <n v="0.57999999999999996"/>
    <n v="4171"/>
    <n v="1.1987532965715701E-3"/>
    <n v="6.03035243346919"/>
    <n v="0"/>
    <n v="0"/>
    <n v="0"/>
    <n v="2.9"/>
    <n v="-2.9"/>
    <n v="-1"/>
    <n v="0"/>
    <s v="NA"/>
    <n v="0"/>
    <x v="368"/>
    <n v="0"/>
    <n v="2.61"/>
    <n v="-3.0449999999999999"/>
    <n v="0.29000000000000004"/>
    <n v="0.14500000000000002"/>
  </r>
  <r>
    <x v="4"/>
    <s v="florence cheap flights"/>
    <s v="Broad"/>
    <s v="Geo Targeted DC"/>
    <s v="DC to Florence Sale"/>
    <s v="Position 5-10 Bid Strategy"/>
    <n v="6.25"/>
    <n v="2"/>
    <n v="2.9"/>
    <n v="1.45"/>
    <n v="3"/>
    <n v="0.66666666666666696"/>
    <n v="2.6666666666666701"/>
    <n v="0"/>
    <n v="0"/>
    <n v="0"/>
    <n v="2.9"/>
    <n v="-2.9"/>
    <n v="-1"/>
    <n v="0"/>
    <s v="NA"/>
    <n v="0"/>
    <x v="368"/>
    <n v="0"/>
    <n v="2.61"/>
    <n v="-3.0449999999999999"/>
    <n v="0.29000000000000004"/>
    <n v="0.14500000000000002"/>
  </r>
  <r>
    <x v="4"/>
    <s v="istanbul airfare"/>
    <s v="Broad"/>
    <s v="Google_Yearlong 2006"/>
    <s v="Google|Istanbul"/>
    <s v="Position 5-10 Bid Strategy"/>
    <n v="6.25"/>
    <n v="2"/>
    <n v="2.9125000000000001"/>
    <n v="1.45625"/>
    <n v="299"/>
    <n v="6.6889632107023402E-3"/>
    <n v="1.58428093645485"/>
    <n v="0"/>
    <n v="0"/>
    <n v="0"/>
    <n v="2.9125000000000001"/>
    <n v="-2.9125000000000001"/>
    <n v="-1"/>
    <n v="0"/>
    <s v="NA"/>
    <n v="0"/>
    <x v="368"/>
    <n v="0"/>
    <n v="2.6212500000000003"/>
    <n v="-3.0581250000000004"/>
    <n v="0.29124999999999979"/>
    <n v="0.14562500000000034"/>
  </r>
  <r>
    <x v="4"/>
    <s v="florence flights"/>
    <s v="Broad"/>
    <s v="Geo Targeted San Francisco"/>
    <s v="San Francisco to Florence Sale"/>
    <s v="Position 5-10 Bid Strategy"/>
    <n v="6.25"/>
    <n v="1"/>
    <n v="2.9125000000000001"/>
    <n v="2.9125000000000001"/>
    <n v="9"/>
    <n v="0.11111111111111099"/>
    <n v="3.11"/>
    <n v="0"/>
    <n v="0"/>
    <n v="0"/>
    <n v="2.9125000000000001"/>
    <n v="-2.9125000000000001"/>
    <n v="-1"/>
    <n v="0"/>
    <s v="NA"/>
    <n v="0"/>
    <x v="368"/>
    <n v="0"/>
    <n v="2.6212500000000003"/>
    <n v="-3.0581250000000004"/>
    <n v="0.29124999999999979"/>
    <n v="0.14562500000000034"/>
  </r>
  <r>
    <x v="4"/>
    <s v="international airfares"/>
    <s v="Broad"/>
    <s v="Geo Targeted New York"/>
    <s v="International New York"/>
    <s v="Position 5-10 Bid Strategy"/>
    <n v="6.25"/>
    <n v="1"/>
    <n v="2.9125000000000001"/>
    <n v="2.9125000000000001"/>
    <n v="13"/>
    <n v="7.69230769230769E-2"/>
    <n v="4.1615384615384601"/>
    <n v="0"/>
    <n v="0"/>
    <n v="0"/>
    <n v="2.9125000000000001"/>
    <n v="-2.9125000000000001"/>
    <n v="-1"/>
    <n v="0"/>
    <s v="NA"/>
    <n v="0"/>
    <x v="368"/>
    <n v="0"/>
    <n v="2.6212500000000003"/>
    <n v="-3.0581250000000004"/>
    <n v="0.29124999999999979"/>
    <n v="0.14562500000000034"/>
  </r>
  <r>
    <x v="4"/>
    <s v="discount europe airfare"/>
    <s v="Broad"/>
    <s v="Geo Targeted Los Angeles"/>
    <s v="Discount Europe Los Angeles"/>
    <s v="Position 5-10 Bid Strategy"/>
    <n v="6.25"/>
    <n v="1"/>
    <n v="2.9125000000000001"/>
    <n v="2.9125000000000001"/>
    <n v="11"/>
    <n v="9.0909090909090898E-2"/>
    <n v="3.3636363636363602"/>
    <n v="0"/>
    <n v="0"/>
    <n v="0"/>
    <n v="2.9125000000000001"/>
    <n v="-2.9125000000000001"/>
    <n v="-1"/>
    <n v="0"/>
    <s v="NA"/>
    <n v="0"/>
    <x v="368"/>
    <n v="0"/>
    <n v="2.6212500000000003"/>
    <n v="-3.0581250000000004"/>
    <n v="0.29124999999999979"/>
    <n v="0.14562500000000034"/>
  </r>
  <r>
    <x v="4"/>
    <s v="france ticket"/>
    <s v="Broad"/>
    <s v="Geo Targeted Miami"/>
    <s v="Miami to France Sale"/>
    <s v="Position 5-10 Bid Strategy"/>
    <n v="6.25"/>
    <n v="1"/>
    <n v="2.9249999999999998"/>
    <n v="2.9249999999999998"/>
    <n v="14"/>
    <n v="7.1428571428571397E-2"/>
    <n v="1.9071428571428599"/>
    <n v="0"/>
    <n v="0"/>
    <n v="0"/>
    <n v="2.9249999999999998"/>
    <n v="-2.9249999999999998"/>
    <n v="-1"/>
    <n v="0"/>
    <s v="NA"/>
    <n v="0"/>
    <x v="368"/>
    <n v="0"/>
    <n v="2.6324999999999998"/>
    <n v="-3.07125"/>
    <n v="0.29249999999999998"/>
    <n v="0.14625000000000021"/>
  </r>
  <r>
    <x v="4"/>
    <s v="barcelona airlines"/>
    <s v="Broad"/>
    <s v="Geo Targeted San Francisco"/>
    <s v="San Francisco to Barcelona Sale"/>
    <s v="Position 5-10 Bid Strategy"/>
    <n v="6.25"/>
    <n v="2"/>
    <n v="2.9249999999999998"/>
    <n v="1.4624999999999999"/>
    <n v="16"/>
    <n v="0.125"/>
    <n v="1.1850000000000001"/>
    <n v="0"/>
    <n v="0"/>
    <n v="0"/>
    <n v="2.9249999999999998"/>
    <n v="-2.9249999999999998"/>
    <n v="-1"/>
    <n v="0"/>
    <s v="NA"/>
    <n v="0"/>
    <x v="368"/>
    <n v="0"/>
    <n v="2.6324999999999998"/>
    <n v="-3.07125"/>
    <n v="0.29249999999999998"/>
    <n v="0.14625000000000021"/>
  </r>
  <r>
    <x v="4"/>
    <s v="paris fare"/>
    <s v="Broad"/>
    <s v="Geo Targeted Los Angeles"/>
    <s v="Los Angeles to Paris Sale"/>
    <s v="Position 5-10 Bid Strategy"/>
    <n v="6.25"/>
    <n v="1"/>
    <n v="2.9249999999999998"/>
    <n v="2.9249999999999998"/>
    <n v="36"/>
    <n v="2.7777777777777801E-2"/>
    <n v="1.3886111111111099"/>
    <n v="0"/>
    <n v="0"/>
    <n v="0"/>
    <n v="2.9249999999999998"/>
    <n v="-2.9249999999999998"/>
    <n v="-1"/>
    <n v="0"/>
    <s v="NA"/>
    <n v="0"/>
    <x v="368"/>
    <n v="0"/>
    <n v="2.6324999999999998"/>
    <n v="-3.07125"/>
    <n v="0.29249999999999998"/>
    <n v="0.14625000000000021"/>
  </r>
  <r>
    <x v="4"/>
    <s v="milan flight"/>
    <s v="Broad"/>
    <s v="Geo Targeted New York"/>
    <s v="New York to Milan Sale"/>
    <s v="Position 5-10 Bid Strategy"/>
    <n v="6.25"/>
    <n v="1"/>
    <n v="2.9375"/>
    <n v="2.9375"/>
    <n v="85"/>
    <n v="1.1764705882352899E-2"/>
    <n v="1.1741176470588199"/>
    <n v="0"/>
    <n v="0"/>
    <n v="0"/>
    <n v="2.9375"/>
    <n v="-2.9375"/>
    <n v="-1"/>
    <n v="0"/>
    <s v="NA"/>
    <n v="0"/>
    <x v="368"/>
    <n v="0"/>
    <n v="2.6437500000000003"/>
    <n v="-3.0843750000000001"/>
    <n v="0.29374999999999973"/>
    <n v="0.14687500000000009"/>
  </r>
  <r>
    <x v="4"/>
    <s v="milan airports"/>
    <s v="Broad"/>
    <s v="Google_Yearlong 2006"/>
    <s v="Google|Milan"/>
    <s v="Position 5-10 Bid Strategy"/>
    <n v="6.25"/>
    <n v="2"/>
    <n v="2.95"/>
    <n v="1.4750000000000001"/>
    <n v="196"/>
    <n v="1.0204081632653099E-2"/>
    <n v="1.6382653061224499"/>
    <n v="0"/>
    <n v="0"/>
    <n v="0"/>
    <n v="2.95"/>
    <n v="-2.95"/>
    <n v="-1"/>
    <n v="0"/>
    <s v="NA"/>
    <n v="0"/>
    <x v="368"/>
    <n v="0"/>
    <n v="2.6550000000000002"/>
    <n v="-3.0975000000000001"/>
    <n v="0.29499999999999993"/>
    <n v="0.14749999999999996"/>
  </r>
  <r>
    <x v="4"/>
    <s v="rome airline tickets"/>
    <s v="Broad"/>
    <s v="Geo Targeted Houston"/>
    <s v="Houston to Rome Sale"/>
    <s v="Position 5-10 Bid Strategy"/>
    <n v="6.25"/>
    <n v="1"/>
    <n v="2.95"/>
    <n v="2.95"/>
    <n v="11"/>
    <n v="9.0909090909090898E-2"/>
    <n v="1.63636363636364"/>
    <n v="0"/>
    <n v="0"/>
    <n v="0"/>
    <n v="2.95"/>
    <n v="-2.95"/>
    <n v="-1"/>
    <n v="0"/>
    <s v="NA"/>
    <n v="0"/>
    <x v="368"/>
    <n v="0"/>
    <n v="2.6550000000000002"/>
    <n v="-3.0975000000000001"/>
    <n v="0.29499999999999993"/>
    <n v="0.14749999999999996"/>
  </r>
  <r>
    <x v="4"/>
    <s v="rome air flights"/>
    <s v="Broad"/>
    <s v="Geo Targeted Houston"/>
    <s v="Houston to Rome Sale"/>
    <s v="Position 5-10 Bid Strategy"/>
    <n v="6.25"/>
    <n v="2"/>
    <n v="2.95"/>
    <n v="1.4750000000000001"/>
    <n v="9"/>
    <n v="0.22222222222222199"/>
    <n v="2.1111111111111098"/>
    <n v="0"/>
    <n v="0"/>
    <n v="0"/>
    <n v="2.95"/>
    <n v="-2.95"/>
    <n v="-1"/>
    <n v="0"/>
    <s v="NA"/>
    <n v="0"/>
    <x v="368"/>
    <n v="0"/>
    <n v="2.6550000000000002"/>
    <n v="-3.0975000000000001"/>
    <n v="0.29499999999999993"/>
    <n v="0.14749999999999996"/>
  </r>
  <r>
    <x v="4"/>
    <s v="france cheap flights"/>
    <s v="Broad"/>
    <s v="Geo Targeted DC"/>
    <s v="DC to France Sale"/>
    <s v="Position 5-10 Bid Strategy"/>
    <n v="6.25"/>
    <n v="2"/>
    <n v="2.95"/>
    <n v="1.4750000000000001"/>
    <n v="20"/>
    <n v="0.1"/>
    <n v="1.06"/>
    <n v="0"/>
    <n v="0"/>
    <n v="0"/>
    <n v="2.95"/>
    <n v="-2.95"/>
    <n v="-1"/>
    <n v="0"/>
    <s v="NA"/>
    <n v="0"/>
    <x v="368"/>
    <n v="0"/>
    <n v="2.6550000000000002"/>
    <n v="-3.0975000000000001"/>
    <n v="0.29499999999999993"/>
    <n v="0.14749999999999996"/>
  </r>
  <r>
    <x v="4"/>
    <s v="athens ticket"/>
    <s v="Broad"/>
    <s v="Geo Targeted New York"/>
    <s v="New York to Athens Sale"/>
    <s v="Position 5-10 Bid Strategy"/>
    <n v="6.25"/>
    <n v="1"/>
    <n v="2.9624999999999999"/>
    <n v="2.9624999999999999"/>
    <n v="1"/>
    <n v="1"/>
    <n v="1"/>
    <n v="0"/>
    <n v="0"/>
    <n v="0"/>
    <n v="2.9624999999999999"/>
    <n v="-2.9624999999999999"/>
    <n v="-1"/>
    <n v="0"/>
    <s v="NA"/>
    <n v="0"/>
    <x v="368"/>
    <n v="0"/>
    <n v="2.6662499999999998"/>
    <n v="-3.1106250000000002"/>
    <n v="0.29625000000000012"/>
    <n v="0.14812500000000028"/>
  </r>
  <r>
    <x v="4"/>
    <s v="florence airline"/>
    <s v="Broad"/>
    <s v="Geo Targeted San Francisco"/>
    <s v="San Francisco to Florence Sale"/>
    <s v="Position 5-10 Bid Strategy"/>
    <n v="6.25"/>
    <n v="1"/>
    <n v="2.9750000000000001"/>
    <n v="2.9750000000000001"/>
    <n v="1"/>
    <n v="1"/>
    <n v="1"/>
    <n v="0"/>
    <n v="0"/>
    <n v="0"/>
    <n v="2.9750000000000001"/>
    <n v="-2.9750000000000001"/>
    <n v="-1"/>
    <n v="0"/>
    <s v="NA"/>
    <n v="0"/>
    <x v="368"/>
    <n v="0"/>
    <n v="2.6775000000000002"/>
    <n v="-3.1237500000000002"/>
    <n v="0.29749999999999988"/>
    <n v="0.14875000000000016"/>
  </r>
  <r>
    <x v="4"/>
    <s v="athens airfare"/>
    <s v="Broad"/>
    <s v="Geo Targeted New York"/>
    <s v="New York to Athens Sale"/>
    <s v="Position 5-10 Bid Strategy"/>
    <n v="6.25"/>
    <n v="2"/>
    <n v="2.9750000000000001"/>
    <n v="1.4875"/>
    <n v="18"/>
    <n v="0.11111111111111099"/>
    <n v="1.1666666666666701"/>
    <n v="0"/>
    <n v="0"/>
    <n v="0"/>
    <n v="2.9750000000000001"/>
    <n v="-2.9750000000000001"/>
    <n v="-1"/>
    <n v="0"/>
    <s v="NA"/>
    <n v="0"/>
    <x v="368"/>
    <n v="0"/>
    <n v="2.6775000000000002"/>
    <n v="-3.1237500000000002"/>
    <n v="0.29749999999999988"/>
    <n v="0.14875000000000016"/>
  </r>
  <r>
    <x v="4"/>
    <s v="barcelona airline tickets"/>
    <s v="Broad"/>
    <s v="Geo Targeted New York"/>
    <s v="New York to Barcelona Sale"/>
    <s v="Position 5-10 Bid Strategy"/>
    <n v="6.25"/>
    <n v="1"/>
    <n v="2.9750000000000001"/>
    <n v="2.9750000000000001"/>
    <n v="2"/>
    <n v="0.5"/>
    <n v="1"/>
    <n v="0"/>
    <n v="0"/>
    <n v="0"/>
    <n v="2.9750000000000001"/>
    <n v="-2.9750000000000001"/>
    <n v="-1"/>
    <n v="0"/>
    <s v="NA"/>
    <n v="0"/>
    <x v="368"/>
    <n v="0"/>
    <n v="2.6775000000000002"/>
    <n v="-3.1237500000000002"/>
    <n v="0.29749999999999988"/>
    <n v="0.14875000000000016"/>
  </r>
  <r>
    <x v="4"/>
    <s v="venice cheap flights"/>
    <s v="Broad"/>
    <s v="Geo Targeted Boston"/>
    <s v="Boston to Venice Sale"/>
    <s v="Position 5-10 Bid Strategy"/>
    <n v="6.25"/>
    <n v="1"/>
    <n v="2.9750000000000001"/>
    <n v="2.9750000000000001"/>
    <n v="2"/>
    <n v="0.5"/>
    <n v="1"/>
    <n v="0"/>
    <n v="0"/>
    <n v="0"/>
    <n v="2.9750000000000001"/>
    <n v="-2.9750000000000001"/>
    <n v="-1"/>
    <n v="0"/>
    <s v="NA"/>
    <n v="0"/>
    <x v="368"/>
    <n v="0"/>
    <n v="2.6775000000000002"/>
    <n v="-3.1237500000000002"/>
    <n v="0.29749999999999988"/>
    <n v="0.14875000000000016"/>
  </r>
  <r>
    <x v="4"/>
    <s v="rome airfares"/>
    <s v="Broad"/>
    <s v="Geo Targeted New York"/>
    <s v="New York to Rome Sale"/>
    <s v="Position 5-10 Bid Strategy"/>
    <n v="6.25"/>
    <n v="1"/>
    <n v="2.9874999999999998"/>
    <n v="2.9874999999999998"/>
    <n v="3"/>
    <n v="0.33333333333333298"/>
    <n v="1.3333333333333299"/>
    <n v="0"/>
    <n v="0"/>
    <n v="0"/>
    <n v="2.9874999999999998"/>
    <n v="-2.9874999999999998"/>
    <n v="-1"/>
    <n v="0"/>
    <s v="NA"/>
    <n v="0"/>
    <x v="368"/>
    <n v="0"/>
    <n v="2.6887499999999998"/>
    <n v="-3.1368749999999999"/>
    <n v="0.29875000000000007"/>
    <n v="0.14937500000000004"/>
  </r>
  <r>
    <x v="4"/>
    <s v="international airfare"/>
    <s v="Broad"/>
    <s v="Geo Targeted Philadelphia"/>
    <s v="International Philadelphia"/>
    <s v="Position 5-10 Bid Strategy"/>
    <n v="6.25"/>
    <n v="1"/>
    <n v="3"/>
    <n v="3"/>
    <n v="6"/>
    <n v="0.16666666666666699"/>
    <n v="1"/>
    <n v="0"/>
    <n v="0"/>
    <n v="0"/>
    <n v="3"/>
    <n v="-3"/>
    <n v="-1"/>
    <n v="0"/>
    <s v="NA"/>
    <n v="0"/>
    <x v="368"/>
    <n v="0"/>
    <n v="2.7"/>
    <n v="-3.1500000000000004"/>
    <n v="0.29999999999999982"/>
    <n v="0.15000000000000036"/>
  </r>
  <r>
    <x v="4"/>
    <s v="venice airport"/>
    <s v="Broad"/>
    <s v="Geo Targeted DC"/>
    <s v="DC to Venice Sale"/>
    <s v="Position 5-10 Bid Strategy"/>
    <n v="6.25"/>
    <n v="1"/>
    <n v="3"/>
    <n v="3"/>
    <n v="12"/>
    <n v="8.3333333333333301E-2"/>
    <n v="1"/>
    <n v="0"/>
    <n v="0"/>
    <n v="0"/>
    <n v="3"/>
    <n v="-3"/>
    <n v="-1"/>
    <n v="0"/>
    <s v="NA"/>
    <n v="0"/>
    <x v="368"/>
    <n v="0"/>
    <n v="2.7"/>
    <n v="-3.1500000000000004"/>
    <n v="0.29999999999999982"/>
    <n v="0.15000000000000036"/>
  </r>
  <r>
    <x v="4"/>
    <s v="international tickets"/>
    <s v="Broad"/>
    <s v="Geo Targeted Los Angeles"/>
    <s v="International Los Angeles"/>
    <s v="Position 5-10 Bid Strategy"/>
    <n v="6.25"/>
    <n v="1"/>
    <n v="3.0125000000000002"/>
    <n v="3.0125000000000002"/>
    <n v="23"/>
    <n v="4.3478260869565195E-2"/>
    <n v="3.8434782608695701"/>
    <n v="0"/>
    <n v="0"/>
    <n v="0"/>
    <n v="3.0125000000000002"/>
    <n v="-3.0125000000000002"/>
    <n v="-1"/>
    <n v="0"/>
    <s v="NA"/>
    <n v="0"/>
    <x v="368"/>
    <n v="0"/>
    <n v="2.7112500000000002"/>
    <n v="-3.1631250000000004"/>
    <n v="0.30125000000000002"/>
    <n v="0.15062500000000023"/>
  </r>
  <r>
    <x v="4"/>
    <s v="low international fare"/>
    <s v="Broad"/>
    <s v="Geo Targeted Detroit"/>
    <s v="Low International Detroit"/>
    <s v="Position 5-10 Bid Strategy"/>
    <n v="6.25"/>
    <n v="1"/>
    <n v="3.0125000000000002"/>
    <n v="3.0125000000000002"/>
    <n v="3"/>
    <n v="0.33333333333333298"/>
    <n v="8.66"/>
    <n v="0"/>
    <n v="0"/>
    <n v="0"/>
    <n v="3.0125000000000002"/>
    <n v="-3.0125000000000002"/>
    <n v="-1"/>
    <n v="0"/>
    <s v="NA"/>
    <n v="0"/>
    <x v="368"/>
    <n v="0"/>
    <n v="2.7112500000000002"/>
    <n v="-3.1631250000000004"/>
    <n v="0.30125000000000002"/>
    <n v="0.15062500000000023"/>
  </r>
  <r>
    <x v="4"/>
    <s v="european fares"/>
    <s v="Broad"/>
    <s v="Western Europe Destinations"/>
    <s v="Europe"/>
    <s v="Position 5-10 Bid Strategy"/>
    <n v="6.25"/>
    <n v="1"/>
    <n v="3.0249999999999999"/>
    <n v="3.0249999999999999"/>
    <n v="67"/>
    <n v="1.49253731343284E-2"/>
    <n v="1.3417910447761201"/>
    <n v="0"/>
    <n v="0"/>
    <n v="0"/>
    <n v="3.0249999999999999"/>
    <n v="-3.0249999999999999"/>
    <n v="-1"/>
    <n v="0"/>
    <s v="NA"/>
    <n v="0"/>
    <x v="368"/>
    <n v="0"/>
    <n v="2.7225000000000001"/>
    <n v="-3.17625"/>
    <n v="0.30249999999999977"/>
    <n v="0.15125000000000011"/>
  </r>
  <r>
    <x v="4"/>
    <s v="venice ticket"/>
    <s v="Broad"/>
    <s v="Western Europe Destinations"/>
    <s v="Venice"/>
    <s v="Position 5-10 Bid Strategy"/>
    <n v="6.25"/>
    <n v="8"/>
    <n v="3.0249999999999999"/>
    <n v="0.37812499999999999"/>
    <n v="175"/>
    <n v="4.57142857142857E-2"/>
    <n v="4.4931428571428604"/>
    <n v="0"/>
    <n v="0"/>
    <n v="0"/>
    <n v="3.0249999999999999"/>
    <n v="-3.0249999999999999"/>
    <n v="-1"/>
    <n v="0"/>
    <s v="NA"/>
    <n v="0"/>
    <x v="368"/>
    <n v="0"/>
    <n v="2.7225000000000001"/>
    <n v="-3.17625"/>
    <n v="0.30249999999999977"/>
    <n v="0.15125000000000011"/>
  </r>
  <r>
    <x v="4"/>
    <s v="rome airlines"/>
    <s v="Broad"/>
    <s v="Geo Targeted Philadelphia"/>
    <s v="Philadelphia to Rome Sale"/>
    <s v="Position 5-10 Bid Strategy"/>
    <n v="6.25"/>
    <n v="1"/>
    <n v="3.0249999999999999"/>
    <n v="3.0249999999999999"/>
    <n v="8"/>
    <n v="0.125"/>
    <n v="1.7475000000000001"/>
    <n v="0"/>
    <n v="0"/>
    <n v="0"/>
    <n v="3.0249999999999999"/>
    <n v="-3.0249999999999999"/>
    <n v="-1"/>
    <n v="0"/>
    <s v="NA"/>
    <n v="0"/>
    <x v="368"/>
    <n v="0"/>
    <n v="2.7225000000000001"/>
    <n v="-3.17625"/>
    <n v="0.30249999999999977"/>
    <n v="0.15125000000000011"/>
  </r>
  <r>
    <x v="4"/>
    <s v="england flights"/>
    <s v="Broad"/>
    <s v="Google_Yearlong 2006"/>
    <s v="Google|England"/>
    <s v="Position 5-10 Bid Strategy"/>
    <n v="6.25"/>
    <n v="1"/>
    <n v="3.0375000000000001"/>
    <n v="3.0375000000000001"/>
    <n v="270"/>
    <n v="3.7037037037036995E-3"/>
    <n v="2.9355555555555601"/>
    <n v="0"/>
    <n v="0"/>
    <n v="0"/>
    <n v="3.0375000000000001"/>
    <n v="-3.0375000000000001"/>
    <n v="-1"/>
    <n v="0"/>
    <s v="NA"/>
    <n v="0"/>
    <x v="368"/>
    <n v="0"/>
    <n v="2.7337500000000001"/>
    <n v="-3.1893750000000001"/>
    <n v="0.30374999999999996"/>
    <n v="0.15187499999999998"/>
  </r>
  <r>
    <x v="4"/>
    <s v="rome air ticket"/>
    <s v="Broad"/>
    <s v="Geo Targeted San Francisco"/>
    <s v="San Francisco to Rome Sale"/>
    <s v="Position 5-10 Bid Strategy"/>
    <n v="6.25"/>
    <n v="1"/>
    <n v="3.05"/>
    <n v="3.05"/>
    <n v="1"/>
    <n v="1"/>
    <n v="1"/>
    <n v="0"/>
    <n v="0"/>
    <n v="0"/>
    <n v="3.05"/>
    <n v="-3.05"/>
    <n v="-1"/>
    <n v="0"/>
    <s v="NA"/>
    <n v="0"/>
    <x v="368"/>
    <n v="0"/>
    <n v="2.7450000000000001"/>
    <n v="-3.2025000000000001"/>
    <n v="0.30499999999999972"/>
    <n v="0.1525000000000003"/>
  </r>
  <r>
    <x v="4"/>
    <s v="paris cheap airline tickets"/>
    <s v="Broad"/>
    <s v="Geo Targeted Los Angeles"/>
    <s v="Los Angeles to Paris Sale"/>
    <s v="Position 5-10 Bid Strategy"/>
    <n v="6.25"/>
    <n v="1"/>
    <n v="3.05"/>
    <n v="3.05"/>
    <n v="5"/>
    <n v="0.2"/>
    <n v="1.2"/>
    <n v="0"/>
    <n v="0"/>
    <n v="0"/>
    <n v="3.05"/>
    <n v="-3.05"/>
    <n v="-1"/>
    <n v="0"/>
    <s v="NA"/>
    <n v="0"/>
    <x v="368"/>
    <n v="0"/>
    <n v="2.7450000000000001"/>
    <n v="-3.2025000000000001"/>
    <n v="0.30499999999999972"/>
    <n v="0.1525000000000003"/>
  </r>
  <r>
    <x v="4"/>
    <s v="barcelona cheap airfare"/>
    <s v="Broad"/>
    <s v="Geo Targeted Boston"/>
    <s v="Boston to Barcelona Sale"/>
    <s v="Position 5-10 Bid Strategy"/>
    <n v="6.25"/>
    <n v="1"/>
    <n v="3.05"/>
    <n v="3.05"/>
    <n v="4"/>
    <n v="0.25"/>
    <n v="1"/>
    <n v="0"/>
    <n v="0"/>
    <n v="0"/>
    <n v="3.05"/>
    <n v="-3.05"/>
    <n v="-1"/>
    <n v="0"/>
    <s v="NA"/>
    <n v="0"/>
    <x v="368"/>
    <n v="0"/>
    <n v="2.7450000000000001"/>
    <n v="-3.2025000000000001"/>
    <n v="0.30499999999999972"/>
    <n v="0.1525000000000003"/>
  </r>
  <r>
    <x v="4"/>
    <s v="rome airline"/>
    <s v="Broad"/>
    <s v="Geo Targeted Philadelphia"/>
    <s v="Philadelphia to Rome Sale"/>
    <s v="Position 5-10 Bid Strategy"/>
    <n v="6.25"/>
    <n v="2"/>
    <n v="3.0625"/>
    <n v="1.53125"/>
    <n v="7"/>
    <n v="0.28571428571428603"/>
    <n v="2.1428571428571401"/>
    <n v="0"/>
    <n v="0"/>
    <n v="0"/>
    <n v="3.0625"/>
    <n v="-3.0625"/>
    <n v="-1"/>
    <n v="0"/>
    <s v="NA"/>
    <n v="0"/>
    <x v="368"/>
    <n v="0"/>
    <n v="2.7562500000000001"/>
    <n v="-3.2156250000000002"/>
    <n v="0.30624999999999991"/>
    <n v="0.15312500000000018"/>
  </r>
  <r>
    <x v="4"/>
    <s v="low international fares"/>
    <s v="Broad"/>
    <s v="Geo Targeted Detroit"/>
    <s v="Low International Detroit"/>
    <s v="Position 5-10 Bid Strategy"/>
    <n v="6.25"/>
    <n v="1"/>
    <n v="3.0750000000000002"/>
    <n v="3.0750000000000002"/>
    <n v="5"/>
    <n v="0.2"/>
    <n v="2.98"/>
    <n v="0"/>
    <n v="0"/>
    <n v="0"/>
    <n v="3.0750000000000002"/>
    <n v="-3.0750000000000002"/>
    <n v="-1"/>
    <n v="0"/>
    <s v="NA"/>
    <n v="0"/>
    <x v="368"/>
    <n v="0"/>
    <n v="2.7675000000000001"/>
    <n v="-3.2287500000000002"/>
    <n v="0.30750000000000011"/>
    <n v="0.15375000000000005"/>
  </r>
  <r>
    <x v="4"/>
    <s v="istanbul airlines"/>
    <s v="Broad"/>
    <s v="Google_Yearlong 2006"/>
    <s v="Google|Istanbul"/>
    <s v="Position 5-10 Bid Strategy"/>
    <n v="6.25"/>
    <n v="3"/>
    <n v="3.0874999875000002"/>
    <n v="1.0291666625"/>
    <n v="67"/>
    <n v="4.47761194029851E-2"/>
    <n v="1.27910447761194"/>
    <n v="0"/>
    <n v="0"/>
    <n v="0"/>
    <n v="3.0874999875000002"/>
    <n v="-3.0874999875000002"/>
    <n v="-1"/>
    <n v="0"/>
    <s v="NA"/>
    <n v="0"/>
    <x v="368"/>
    <n v="0"/>
    <n v="2.7787499887500005"/>
    <n v="-3.2418749868750005"/>
    <n v="0.30874999874999975"/>
    <n v="0.15437499937500032"/>
  </r>
  <r>
    <x v="4"/>
    <s v="france airline"/>
    <s v="Broad"/>
    <s v="Geo Targeted Philadelphia"/>
    <s v="Philadelphia to France Sale"/>
    <s v="Position 5-10 Bid Strategy"/>
    <n v="6.25"/>
    <n v="2"/>
    <n v="3.0874999999999999"/>
    <n v="1.54375"/>
    <n v="23"/>
    <n v="8.6956521739130391E-2"/>
    <n v="1.2173913043478299"/>
    <n v="0"/>
    <n v="0"/>
    <n v="0"/>
    <n v="3.0874999999999999"/>
    <n v="-3.0874999999999999"/>
    <n v="-1"/>
    <n v="0"/>
    <s v="NA"/>
    <n v="0"/>
    <x v="368"/>
    <n v="0"/>
    <n v="2.7787500000000001"/>
    <n v="-3.2418749999999998"/>
    <n v="0.30874999999999986"/>
    <n v="0.15437499999999993"/>
  </r>
  <r>
    <x v="4"/>
    <s v="italy cheap flights"/>
    <s v="Broad"/>
    <s v="Geo Targeted Los Angeles"/>
    <s v="Los Angeles to Italy Sale"/>
    <s v="Position 5-10 Bid Strategy"/>
    <n v="6.25"/>
    <n v="1"/>
    <n v="3.0874999999999999"/>
    <n v="3.0874999999999999"/>
    <n v="1"/>
    <n v="1"/>
    <n v="1"/>
    <n v="0"/>
    <n v="0"/>
    <n v="0"/>
    <n v="3.0874999999999999"/>
    <n v="-3.0874999999999999"/>
    <n v="-1"/>
    <n v="0"/>
    <s v="NA"/>
    <n v="0"/>
    <x v="368"/>
    <n v="0"/>
    <n v="2.7787500000000001"/>
    <n v="-3.2418749999999998"/>
    <n v="0.30874999999999986"/>
    <n v="0.15437499999999993"/>
  </r>
  <r>
    <x v="4"/>
    <s v="paris cheap airfares"/>
    <s v="Broad"/>
    <s v="Geo Targeted Houston"/>
    <s v="Houston to Paris Sale"/>
    <s v="Position 5-10 Bid Strategy"/>
    <n v="6.25"/>
    <n v="1"/>
    <n v="3.0874999999999999"/>
    <n v="3.0874999999999999"/>
    <n v="3"/>
    <n v="0.33333333333333298"/>
    <n v="1.3333333333333299"/>
    <n v="0"/>
    <n v="0"/>
    <n v="0"/>
    <n v="3.0874999999999999"/>
    <n v="-3.0874999999999999"/>
    <n v="-1"/>
    <n v="0"/>
    <s v="NA"/>
    <n v="0"/>
    <x v="368"/>
    <n v="0"/>
    <n v="2.7787500000000001"/>
    <n v="-3.2418749999999998"/>
    <n v="0.30874999999999986"/>
    <n v="0.15437499999999993"/>
  </r>
  <r>
    <x v="4"/>
    <s v="spain flights"/>
    <s v="Broad"/>
    <s v="Geo Targeted Detroit"/>
    <s v="Detroit to Spain Sale"/>
    <s v="Position 5-10 Bid Strategy"/>
    <n v="6.25"/>
    <n v="2"/>
    <n v="3.1"/>
    <n v="1.55"/>
    <n v="115"/>
    <n v="1.7391304347826101E-2"/>
    <n v="1.24347826086957"/>
    <n v="0"/>
    <n v="0"/>
    <n v="0"/>
    <n v="3.1"/>
    <n v="-3.1"/>
    <n v="-1"/>
    <n v="0"/>
    <s v="NA"/>
    <n v="0"/>
    <x v="368"/>
    <n v="0"/>
    <n v="2.79"/>
    <n v="-3.2550000000000003"/>
    <n v="0.31000000000000005"/>
    <n v="0.15500000000000025"/>
  </r>
  <r>
    <x v="4"/>
    <s v="athens fares"/>
    <s v="Broad"/>
    <s v="Western Europe Destinations"/>
    <s v="Athens"/>
    <s v="Position 5-10 Bid Strategy"/>
    <n v="6.25"/>
    <n v="3"/>
    <n v="3.1124999999999998"/>
    <n v="1.0375000000000001"/>
    <n v="108"/>
    <n v="2.7777777777777801E-2"/>
    <n v="4.06111111111111"/>
    <n v="0"/>
    <n v="0"/>
    <n v="0"/>
    <n v="3.1124999999999998"/>
    <n v="-3.1124999999999998"/>
    <n v="-1"/>
    <n v="0"/>
    <s v="NA"/>
    <n v="0"/>
    <x v="368"/>
    <n v="0"/>
    <n v="2.80125"/>
    <n v="-3.2681249999999999"/>
    <n v="0.3112499999999998"/>
    <n v="0.15562500000000012"/>
  </r>
  <r>
    <x v="4"/>
    <s v="athens flights"/>
    <s v="Broad"/>
    <s v="Geo Targeted Houston"/>
    <s v="Houston to Athens Sale"/>
    <s v="Position 5-10 Bid Strategy"/>
    <n v="6.25"/>
    <n v="1"/>
    <n v="3.1124999999999998"/>
    <n v="3.1124999999999998"/>
    <n v="98"/>
    <n v="1.0204081632653099E-2"/>
    <n v="1.2318367346938801"/>
    <n v="0"/>
    <n v="0"/>
    <n v="0"/>
    <n v="3.1124999999999998"/>
    <n v="-3.1124999999999998"/>
    <n v="-1"/>
    <n v="0"/>
    <s v="NA"/>
    <n v="0"/>
    <x v="368"/>
    <n v="0"/>
    <n v="2.80125"/>
    <n v="-3.2681249999999999"/>
    <n v="0.3112499999999998"/>
    <n v="0.15562500000000012"/>
  </r>
  <r>
    <x v="4"/>
    <s v="paris ticket"/>
    <s v="Broad"/>
    <s v="Geo Targeted Detroit"/>
    <s v="Detroit to Paris Sale"/>
    <s v="Position 5-10 Bid Strategy"/>
    <n v="6.25"/>
    <n v="1"/>
    <n v="3.1124999999999998"/>
    <n v="3.1124999999999998"/>
    <n v="3"/>
    <n v="0.33333333333333298"/>
    <n v="1.3333333333333299"/>
    <n v="0"/>
    <n v="0"/>
    <n v="0"/>
    <n v="3.1124999999999998"/>
    <n v="-3.1124999999999998"/>
    <n v="-1"/>
    <n v="0"/>
    <s v="NA"/>
    <n v="0"/>
    <x v="368"/>
    <n v="0"/>
    <n v="2.80125"/>
    <n v="-3.2681249999999999"/>
    <n v="0.3112499999999998"/>
    <n v="0.15562500000000012"/>
  </r>
  <r>
    <x v="4"/>
    <s v="greece flight"/>
    <s v="Broad"/>
    <s v="Geo Targeted Detroit"/>
    <s v="Detroit to Greece Sale"/>
    <s v="Position 5-10 Bid Strategy"/>
    <n v="6.25"/>
    <n v="1"/>
    <n v="3.1124999999999998"/>
    <n v="3.1124999999999998"/>
    <n v="10"/>
    <n v="0.1"/>
    <n v="1.61"/>
    <n v="0"/>
    <n v="0"/>
    <n v="0"/>
    <n v="3.1124999999999998"/>
    <n v="-3.1124999999999998"/>
    <n v="-1"/>
    <n v="0"/>
    <s v="NA"/>
    <n v="0"/>
    <x v="368"/>
    <n v="0"/>
    <n v="2.80125"/>
    <n v="-3.2681249999999999"/>
    <n v="0.3112499999999998"/>
    <n v="0.15562500000000012"/>
  </r>
  <r>
    <x v="4"/>
    <s v="seville airfare"/>
    <s v="Broad"/>
    <s v="Geo Targeted Boston"/>
    <s v="Boston to Seville Sale"/>
    <s v="Position 5-10 Bid Strategy"/>
    <n v="6.25"/>
    <n v="1"/>
    <n v="3.1124999999999998"/>
    <n v="3.1124999999999998"/>
    <n v="1"/>
    <n v="1"/>
    <n v="1"/>
    <n v="0"/>
    <n v="0"/>
    <n v="0"/>
    <n v="3.1124999999999998"/>
    <n v="-3.1124999999999998"/>
    <n v="-1"/>
    <n v="0"/>
    <s v="NA"/>
    <n v="0"/>
    <x v="368"/>
    <n v="0"/>
    <n v="2.80125"/>
    <n v="-3.2681249999999999"/>
    <n v="0.3112499999999998"/>
    <n v="0.15562500000000012"/>
  </r>
  <r>
    <x v="4"/>
    <s v="venice fares"/>
    <s v="Broad"/>
    <s v="Western Europe Destinations"/>
    <s v="Venice"/>
    <s v="Position 5-10 Bid Strategy"/>
    <n v="6.25"/>
    <n v="2"/>
    <n v="3.125"/>
    <n v="1.5625"/>
    <n v="61"/>
    <n v="3.2786885245901599E-2"/>
    <n v="4.2901639344262303"/>
    <n v="0"/>
    <n v="0"/>
    <n v="0"/>
    <n v="3.125"/>
    <n v="-3.125"/>
    <n v="-1"/>
    <n v="0"/>
    <s v="NA"/>
    <n v="0"/>
    <x v="368"/>
    <n v="0"/>
    <n v="2.8125"/>
    <n v="-3.28125"/>
    <n v="0.3125"/>
    <n v="0.15625"/>
  </r>
  <r>
    <x v="4"/>
    <s v="international tickets"/>
    <s v="Broad"/>
    <s v="Geo Targeted New York"/>
    <s v="International New York"/>
    <s v="Position 5-10 Bid Strategy"/>
    <n v="6.25"/>
    <n v="1"/>
    <n v="3.125"/>
    <n v="3.125"/>
    <n v="6"/>
    <n v="0.16666666666666699"/>
    <n v="3.3333333333333299"/>
    <n v="0"/>
    <n v="0"/>
    <n v="0"/>
    <n v="3.125"/>
    <n v="-3.125"/>
    <n v="-1"/>
    <n v="0"/>
    <s v="NA"/>
    <n v="0"/>
    <x v="368"/>
    <n v="0"/>
    <n v="2.8125"/>
    <n v="-3.28125"/>
    <n v="0.3125"/>
    <n v="0.15625"/>
  </r>
  <r>
    <x v="4"/>
    <s v="france airline"/>
    <s v="Broad"/>
    <s v="Geo Targeted DC"/>
    <s v="DC to France Sale"/>
    <s v="Position 5-10 Bid Strategy"/>
    <n v="6.25"/>
    <n v="3"/>
    <n v="3.1249999874999999"/>
    <n v="1.0416666625"/>
    <n v="61"/>
    <n v="4.9180327868852493E-2"/>
    <n v="1.47311475409836"/>
    <n v="0"/>
    <n v="0"/>
    <n v="0"/>
    <n v="3.1249999874999999"/>
    <n v="-3.1249999874999999"/>
    <n v="-1"/>
    <n v="0"/>
    <s v="NA"/>
    <n v="0"/>
    <x v="368"/>
    <n v="0"/>
    <n v="2.81249998875"/>
    <n v="-3.2812499868749998"/>
    <n v="0.3124999987499999"/>
    <n v="0.15624999937499995"/>
  </r>
  <r>
    <x v="4"/>
    <s v="venice flights"/>
    <s v="Broad"/>
    <s v="Geo Targeted Houston"/>
    <s v="Houston to Venice Sale"/>
    <s v="Position 5-10 Bid Strategy"/>
    <n v="6.25"/>
    <n v="1"/>
    <n v="3.1375000000000002"/>
    <n v="3.1375000000000002"/>
    <n v="29"/>
    <n v="3.4482758620689703E-2"/>
    <n v="1.79"/>
    <n v="0"/>
    <n v="0"/>
    <n v="0"/>
    <n v="3.1375000000000002"/>
    <n v="-3.1375000000000002"/>
    <n v="-1"/>
    <n v="0"/>
    <s v="NA"/>
    <n v="0"/>
    <x v="368"/>
    <n v="0"/>
    <n v="2.8237500000000004"/>
    <n v="-3.2943750000000005"/>
    <n v="0.31374999999999975"/>
    <n v="0.15687500000000032"/>
  </r>
  <r>
    <x v="4"/>
    <s v="madrid tickets"/>
    <s v="Broad"/>
    <s v="Geo Targeted New York"/>
    <s v="New York to Madrid Sale"/>
    <s v="Position 5-10 Bid Strategy"/>
    <n v="6.25"/>
    <n v="2"/>
    <n v="3.15"/>
    <n v="1.575"/>
    <n v="38"/>
    <n v="5.2631578947368397E-2"/>
    <n v="1.36263157894737"/>
    <n v="0"/>
    <n v="0"/>
    <n v="0"/>
    <n v="3.15"/>
    <n v="-3.15"/>
    <n v="-1"/>
    <n v="0"/>
    <s v="NA"/>
    <n v="0"/>
    <x v="368"/>
    <n v="0"/>
    <n v="2.835"/>
    <n v="-3.3075000000000001"/>
    <n v="0.31499999999999995"/>
    <n v="0.1575000000000002"/>
  </r>
  <r>
    <x v="4"/>
    <s v="barcelona plane tickets"/>
    <s v="Broad"/>
    <s v="Geo Targeted New York"/>
    <s v="New York to Barcelona Sale"/>
    <s v="Position 5-10 Bid Strategy"/>
    <n v="6.25"/>
    <n v="1"/>
    <n v="3.15"/>
    <n v="3.15"/>
    <n v="5"/>
    <n v="0.2"/>
    <n v="1.6"/>
    <n v="0"/>
    <n v="0"/>
    <n v="0"/>
    <n v="3.15"/>
    <n v="-3.15"/>
    <n v="-1"/>
    <n v="0"/>
    <s v="NA"/>
    <n v="0"/>
    <x v="368"/>
    <n v="0"/>
    <n v="2.835"/>
    <n v="-3.3075000000000001"/>
    <n v="0.31499999999999995"/>
    <n v="0.1575000000000002"/>
  </r>
  <r>
    <x v="4"/>
    <s v="athens cheap tickets"/>
    <s v="Broad"/>
    <s v="Geo Targeted New York"/>
    <s v="New York to Athens Sale"/>
    <s v="Position 5-10 Bid Strategy"/>
    <n v="6.25"/>
    <n v="1"/>
    <n v="3.1625000000000001"/>
    <n v="3.1625000000000001"/>
    <n v="9"/>
    <n v="0.11111111111111099"/>
    <n v="1.2211111111111099"/>
    <n v="0"/>
    <n v="0"/>
    <n v="0"/>
    <n v="3.1625000000000001"/>
    <n v="-3.1625000000000001"/>
    <n v="-1"/>
    <n v="0"/>
    <s v="NA"/>
    <n v="0"/>
    <x v="368"/>
    <n v="0"/>
    <n v="2.8462499999999999"/>
    <n v="-3.3206250000000002"/>
    <n v="0.31625000000000014"/>
    <n v="0.15812500000000007"/>
  </r>
  <r>
    <x v="4"/>
    <s v="nuremberg airport"/>
    <s v="Broad"/>
    <s v="Google_Yearlong 2006"/>
    <s v="Google|Nuremberg"/>
    <s v="Position 5-10 Bid Strategy"/>
    <n v="6.25"/>
    <n v="1"/>
    <n v="3.1749999999999998"/>
    <n v="3.1749999999999998"/>
    <n v="28"/>
    <n v="3.5714285714285698E-2"/>
    <n v="1.25"/>
    <n v="0"/>
    <n v="0"/>
    <n v="0"/>
    <n v="3.1749999999999998"/>
    <n v="-3.1749999999999998"/>
    <n v="-1"/>
    <n v="0"/>
    <s v="NA"/>
    <n v="0"/>
    <x v="368"/>
    <n v="0"/>
    <n v="2.8574999999999999"/>
    <n v="-3.3337499999999998"/>
    <n v="0.31749999999999989"/>
    <n v="0.15874999999999995"/>
  </r>
  <r>
    <x v="4"/>
    <s v="rome tickets"/>
    <s v="Broad"/>
    <s v="Geo Targeted New York"/>
    <s v="New York to Rome Sale"/>
    <s v="Position 5-10 Bid Strategy"/>
    <n v="6.25"/>
    <n v="1"/>
    <n v="3.1749999999999998"/>
    <n v="3.1749999999999998"/>
    <n v="76"/>
    <n v="1.3157894736842099E-2"/>
    <n v="1.8425"/>
    <n v="0"/>
    <n v="0"/>
    <n v="0"/>
    <n v="3.1749999999999998"/>
    <n v="-3.1749999999999998"/>
    <n v="-1"/>
    <n v="0"/>
    <s v="NA"/>
    <n v="0"/>
    <x v="368"/>
    <n v="0"/>
    <n v="2.8574999999999999"/>
    <n v="-3.3337499999999998"/>
    <n v="0.31749999999999989"/>
    <n v="0.15874999999999995"/>
  </r>
  <r>
    <x v="4"/>
    <s v="paris cheap fare"/>
    <s v="Broad"/>
    <s v="Geo Targeted Los Angeles"/>
    <s v="Los Angeles to Paris Sale"/>
    <s v="Position 5-10 Bid Strategy"/>
    <n v="6.25"/>
    <n v="1"/>
    <n v="3.1749999999999998"/>
    <n v="3.1749999999999998"/>
    <n v="1"/>
    <n v="1"/>
    <n v="1"/>
    <n v="0"/>
    <n v="0"/>
    <n v="0"/>
    <n v="3.1749999999999998"/>
    <n v="-3.1749999999999998"/>
    <n v="-1"/>
    <n v="0"/>
    <s v="NA"/>
    <n v="0"/>
    <x v="368"/>
    <n v="0"/>
    <n v="2.8574999999999999"/>
    <n v="-3.3337499999999998"/>
    <n v="0.31749999999999989"/>
    <n v="0.15874999999999995"/>
  </r>
  <r>
    <x v="4"/>
    <s v="cheap international air tickets"/>
    <s v="Broad"/>
    <s v="Geo Targeted Los Angeles"/>
    <s v="Cheap International Los Angeles"/>
    <s v="Position 5-10 Bid Strategy"/>
    <n v="6.25"/>
    <n v="1"/>
    <n v="3.1749999999999998"/>
    <n v="3.1749999999999998"/>
    <n v="2"/>
    <n v="0.5"/>
    <n v="2"/>
    <n v="0"/>
    <n v="0"/>
    <n v="0"/>
    <n v="3.1749999999999998"/>
    <n v="-3.1749999999999998"/>
    <n v="-1"/>
    <n v="0"/>
    <s v="NA"/>
    <n v="0"/>
    <x v="368"/>
    <n v="0"/>
    <n v="2.8574999999999999"/>
    <n v="-3.3337499999999998"/>
    <n v="0.31749999999999989"/>
    <n v="0.15874999999999995"/>
  </r>
  <r>
    <x v="4"/>
    <s v="madrid cheap tickets"/>
    <s v="Broad"/>
    <s v="Western Europe Destinations"/>
    <s v="Madrid"/>
    <s v="Position 5-10 Bid Strategy"/>
    <n v="6.25"/>
    <n v="4"/>
    <n v="3.1875"/>
    <n v="0.796875"/>
    <n v="140"/>
    <n v="2.8571428571428598E-2"/>
    <n v="6.7007142857142901"/>
    <n v="0"/>
    <n v="0"/>
    <n v="0"/>
    <n v="3.1875"/>
    <n v="-3.1875"/>
    <n v="-1"/>
    <n v="0"/>
    <s v="NA"/>
    <n v="0"/>
    <x v="368"/>
    <n v="0"/>
    <n v="2.8687499999999999"/>
    <n v="-3.3468750000000003"/>
    <n v="0.31875000000000009"/>
    <n v="0.15937500000000027"/>
  </r>
  <r>
    <x v="4"/>
    <s v="france airline"/>
    <s v="Broad"/>
    <s v="Geo Targeted Boston"/>
    <s v="Boston to France Sale"/>
    <s v="Position 5-10 Bid Strategy"/>
    <n v="6.25"/>
    <n v="2"/>
    <n v="3.1875"/>
    <n v="1.59375"/>
    <n v="75"/>
    <n v="2.66666666666667E-2"/>
    <n v="1.86533333333333"/>
    <n v="0"/>
    <n v="0"/>
    <n v="0"/>
    <n v="3.1875"/>
    <n v="-3.1875"/>
    <n v="-1"/>
    <n v="0"/>
    <s v="NA"/>
    <n v="0"/>
    <x v="368"/>
    <n v="0"/>
    <n v="2.8687499999999999"/>
    <n v="-3.3468750000000003"/>
    <n v="0.31875000000000009"/>
    <n v="0.15937500000000027"/>
  </r>
  <r>
    <x v="4"/>
    <s v="europe airfare"/>
    <s v="Broad"/>
    <s v="Geo Targeted Boston"/>
    <s v="Europe Boston"/>
    <s v="Position 5-10 Bid Strategy"/>
    <n v="6.25"/>
    <n v="2"/>
    <n v="3.1875"/>
    <n v="1.59375"/>
    <n v="5"/>
    <n v="0.4"/>
    <n v="2"/>
    <n v="0"/>
    <n v="0"/>
    <n v="0"/>
    <n v="3.1875"/>
    <n v="-3.1875"/>
    <n v="-1"/>
    <n v="0"/>
    <s v="NA"/>
    <n v="0"/>
    <x v="368"/>
    <n v="0"/>
    <n v="2.8687499999999999"/>
    <n v="-3.3468750000000003"/>
    <n v="0.31875000000000009"/>
    <n v="0.15937500000000027"/>
  </r>
  <r>
    <x v="4"/>
    <s v="florence fare"/>
    <s v="Broad"/>
    <s v="Google_Yearlong 2006"/>
    <s v="Google|Florence"/>
    <s v="Position 5-10 Bid Strategy"/>
    <n v="6.25"/>
    <n v="3"/>
    <n v="3.1999999875"/>
    <n v="1.0666666625000001"/>
    <n v="92"/>
    <n v="3.2608695652173898E-2"/>
    <n v="1.3782608695652201"/>
    <n v="0"/>
    <n v="0"/>
    <n v="0"/>
    <n v="3.1999999875"/>
    <n v="-3.1999999875"/>
    <n v="-1"/>
    <n v="0"/>
    <s v="NA"/>
    <n v="0"/>
    <x v="368"/>
    <n v="0"/>
    <n v="2.8799999887500003"/>
    <n v="-3.3599999868750001"/>
    <n v="0.31999999874999974"/>
    <n v="0.15999999937500009"/>
  </r>
  <r>
    <x v="4"/>
    <s v="italy cheap flights"/>
    <s v="Broad"/>
    <s v="Geo Targeted San Francisco"/>
    <s v="San Francisco to Italy Sale"/>
    <s v="Position 5-10 Bid Strategy"/>
    <n v="6.25"/>
    <n v="1"/>
    <n v="3.2"/>
    <n v="3.2"/>
    <n v="113"/>
    <n v="8.8495575221238902E-3"/>
    <n v="1.5070796460177001"/>
    <n v="0"/>
    <n v="0"/>
    <n v="0"/>
    <n v="3.2"/>
    <n v="-3.2"/>
    <n v="-1"/>
    <n v="0"/>
    <s v="NA"/>
    <n v="0"/>
    <x v="368"/>
    <n v="0"/>
    <n v="2.8800000000000003"/>
    <n v="-3.3600000000000003"/>
    <n v="0.31999999999999984"/>
    <n v="0.16000000000000014"/>
  </r>
  <r>
    <x v="4"/>
    <s v="europe ticket"/>
    <s v="Broad"/>
    <s v="Geo Targeted Detroit"/>
    <s v="Europe Detroit"/>
    <s v="Position 5-10 Bid Strategy"/>
    <n v="6.25"/>
    <n v="1"/>
    <n v="3.2"/>
    <n v="3.2"/>
    <n v="14"/>
    <n v="7.1428571428571397E-2"/>
    <n v="2.0071428571428598"/>
    <n v="0"/>
    <n v="0"/>
    <n v="0"/>
    <n v="3.2"/>
    <n v="-3.2"/>
    <n v="-1"/>
    <n v="0"/>
    <s v="NA"/>
    <n v="0"/>
    <x v="368"/>
    <n v="0"/>
    <n v="2.8800000000000003"/>
    <n v="-3.3600000000000003"/>
    <n v="0.31999999999999984"/>
    <n v="0.16000000000000014"/>
  </r>
  <r>
    <x v="4"/>
    <s v="madrid flights"/>
    <s v="Broad"/>
    <s v="Geo Targeted Boston"/>
    <s v="Boston to Madrid Sale"/>
    <s v="Position 5-10 Bid Strategy"/>
    <n v="6.25"/>
    <n v="2"/>
    <n v="3.2"/>
    <n v="1.6"/>
    <n v="33"/>
    <n v="6.0606060606060594E-2"/>
    <n v="1.3818181818181801"/>
    <n v="0"/>
    <n v="0"/>
    <n v="0"/>
    <n v="3.2"/>
    <n v="-3.2"/>
    <n v="-1"/>
    <n v="0"/>
    <s v="NA"/>
    <n v="0"/>
    <x v="368"/>
    <n v="0"/>
    <n v="2.8800000000000003"/>
    <n v="-3.3600000000000003"/>
    <n v="0.31999999999999984"/>
    <n v="0.16000000000000014"/>
  </r>
  <r>
    <x v="4"/>
    <s v="milan airline"/>
    <s v="Broad"/>
    <s v="Google_Yearlong 2006"/>
    <s v="Google|Milan"/>
    <s v="Position 5-10 Bid Strategy"/>
    <n v="6.25"/>
    <n v="2"/>
    <n v="3.2250000000000001"/>
    <n v="1.6125"/>
    <n v="125"/>
    <n v="1.6E-2"/>
    <n v="2.06"/>
    <n v="0"/>
    <n v="0"/>
    <n v="0"/>
    <n v="3.2250000000000001"/>
    <n v="-3.2250000000000001"/>
    <n v="-1"/>
    <n v="0"/>
    <s v="NA"/>
    <n v="0"/>
    <x v="368"/>
    <n v="0"/>
    <n v="2.9025000000000003"/>
    <n v="-3.3862500000000004"/>
    <n v="0.32249999999999979"/>
    <n v="0.16125000000000034"/>
  </r>
  <r>
    <x v="4"/>
    <s v="geneva airfare"/>
    <s v="Broad"/>
    <s v="Google_Yearlong 2006"/>
    <s v="Google|Geneva"/>
    <s v="Position 5-10 Bid Strategy"/>
    <n v="6.25"/>
    <n v="1"/>
    <n v="3.2250000000000001"/>
    <n v="3.2250000000000001"/>
    <n v="83"/>
    <n v="1.20481927710843E-2"/>
    <n v="1.20240963855422"/>
    <n v="0"/>
    <n v="0"/>
    <n v="0"/>
    <n v="3.2250000000000001"/>
    <n v="-3.2250000000000001"/>
    <n v="-1"/>
    <n v="0"/>
    <s v="NA"/>
    <n v="0"/>
    <x v="368"/>
    <n v="0"/>
    <n v="2.9025000000000003"/>
    <n v="-3.3862500000000004"/>
    <n v="0.32249999999999979"/>
    <n v="0.16125000000000034"/>
  </r>
  <r>
    <x v="4"/>
    <s v="athens airlines"/>
    <s v="Broad"/>
    <s v="Geo Targeted Boston"/>
    <s v="Boston to Athens Sale"/>
    <s v="Position 5-10 Bid Strategy"/>
    <n v="6.25"/>
    <n v="1"/>
    <n v="3.2250000000000001"/>
    <n v="3.2250000000000001"/>
    <n v="7"/>
    <n v="0.14285714285714302"/>
    <n v="2.1428571428571401"/>
    <n v="0"/>
    <n v="0"/>
    <n v="0"/>
    <n v="3.2250000000000001"/>
    <n v="-3.2250000000000001"/>
    <n v="-1"/>
    <n v="0"/>
    <s v="NA"/>
    <n v="0"/>
    <x v="368"/>
    <n v="0"/>
    <n v="2.9025000000000003"/>
    <n v="-3.3862500000000004"/>
    <n v="0.32249999999999979"/>
    <n v="0.16125000000000034"/>
  </r>
  <r>
    <x v="4"/>
    <s v="rome airfare"/>
    <s v="Broad"/>
    <s v="Geo Targeted San Francisco"/>
    <s v="San Francisco to Rome Sale"/>
    <s v="Position 5-10 Bid Strategy"/>
    <n v="6.25"/>
    <n v="1"/>
    <n v="3.2374999999999998"/>
    <n v="3.2374999999999998"/>
    <n v="5"/>
    <n v="0.2"/>
    <n v="2.8"/>
    <n v="0"/>
    <n v="0"/>
    <n v="0"/>
    <n v="3.2374999999999998"/>
    <n v="-3.2374999999999998"/>
    <n v="-1"/>
    <n v="0"/>
    <s v="NA"/>
    <n v="0"/>
    <x v="368"/>
    <n v="0"/>
    <n v="2.9137499999999998"/>
    <n v="-3.399375"/>
    <n v="0.32374999999999998"/>
    <n v="0.16187500000000021"/>
  </r>
  <r>
    <x v="4"/>
    <s v="spain airline"/>
    <s v="Broad"/>
    <s v="Geo Targeted DC"/>
    <s v="DC to Spain Sale"/>
    <s v="Position 5-10 Bid Strategy"/>
    <n v="6.25"/>
    <n v="1"/>
    <n v="3.25"/>
    <n v="3.25"/>
    <n v="39"/>
    <n v="2.5641025641025599E-2"/>
    <n v="1.15384615384615"/>
    <n v="0"/>
    <n v="0"/>
    <n v="0"/>
    <n v="3.25"/>
    <n v="-3.25"/>
    <n v="-1"/>
    <n v="0"/>
    <s v="NA"/>
    <n v="0"/>
    <x v="368"/>
    <n v="0"/>
    <n v="2.9250000000000003"/>
    <n v="-3.4125000000000001"/>
    <n v="0.32499999999999973"/>
    <n v="0.16250000000000009"/>
  </r>
  <r>
    <x v="4"/>
    <s v="hanover tickets"/>
    <s v="Broad"/>
    <s v="Google_Yearlong 2006"/>
    <s v="Google|Hanover"/>
    <s v="Position 5-10 Bid Strategy"/>
    <n v="6.25"/>
    <n v="1"/>
    <n v="3.2625000000000002"/>
    <n v="3.2625000000000002"/>
    <n v="124"/>
    <n v="8.0645161290322613E-3"/>
    <n v="1.01451612903226"/>
    <n v="0"/>
    <n v="0"/>
    <n v="0"/>
    <n v="3.2625000000000002"/>
    <n v="-3.2625000000000002"/>
    <n v="-1"/>
    <n v="0"/>
    <s v="NA"/>
    <n v="0"/>
    <x v="368"/>
    <n v="0"/>
    <n v="2.9362500000000002"/>
    <n v="-3.4256250000000001"/>
    <n v="0.32624999999999993"/>
    <n v="0.16312499999999996"/>
  </r>
  <r>
    <x v="4"/>
    <s v="paris cheap ticket"/>
    <s v="Broad"/>
    <s v="Geo Targeted Miami"/>
    <s v="Miami to Paris Sale"/>
    <s v="Position 5-10 Bid Strategy"/>
    <n v="6.25"/>
    <n v="1"/>
    <n v="3.2625000000000002"/>
    <n v="3.2625000000000002"/>
    <n v="1"/>
    <n v="1"/>
    <n v="1"/>
    <n v="0"/>
    <n v="0"/>
    <n v="0"/>
    <n v="3.2625000000000002"/>
    <n v="-3.2625000000000002"/>
    <n v="-1"/>
    <n v="0"/>
    <s v="NA"/>
    <n v="0"/>
    <x v="368"/>
    <n v="0"/>
    <n v="2.9362500000000002"/>
    <n v="-3.4256250000000001"/>
    <n v="0.32624999999999993"/>
    <n v="0.16312499999999996"/>
  </r>
  <r>
    <x v="4"/>
    <s v="barcelona cheap airlines"/>
    <s v="Broad"/>
    <s v="Geo Targeted San Francisco"/>
    <s v="San Francisco to Barcelona Sale"/>
    <s v="Position 5-10 Bid Strategy"/>
    <n v="6.25"/>
    <n v="1"/>
    <n v="3.2625000000000002"/>
    <n v="3.2625000000000002"/>
    <n v="2"/>
    <n v="0.5"/>
    <n v="1"/>
    <n v="0"/>
    <n v="0"/>
    <n v="0"/>
    <n v="3.2625000000000002"/>
    <n v="-3.2625000000000002"/>
    <n v="-1"/>
    <n v="0"/>
    <s v="NA"/>
    <n v="0"/>
    <x v="368"/>
    <n v="0"/>
    <n v="2.9362500000000002"/>
    <n v="-3.4256250000000001"/>
    <n v="0.32624999999999993"/>
    <n v="0.16312499999999996"/>
  </r>
  <r>
    <x v="4"/>
    <s v="rome cheap flight"/>
    <s v="Broad"/>
    <s v="Google_Yearlong 2006"/>
    <s v="Google|Rome"/>
    <s v="Position 5-10 Bid Strategy"/>
    <n v="6.25"/>
    <n v="1"/>
    <n v="3.2749999999999999"/>
    <n v="3.2749999999999999"/>
    <n v="24"/>
    <n v="4.1666666666666699E-2"/>
    <n v="3.125"/>
    <n v="0"/>
    <n v="0"/>
    <n v="0"/>
    <n v="3.2749999999999999"/>
    <n v="-3.2749999999999999"/>
    <n v="-1"/>
    <n v="0"/>
    <s v="NA"/>
    <n v="0"/>
    <x v="368"/>
    <n v="0"/>
    <n v="2.9474999999999998"/>
    <n v="-3.4387500000000002"/>
    <n v="0.32750000000000012"/>
    <n v="0.16375000000000028"/>
  </r>
  <r>
    <x v="4"/>
    <s v="turkey cheap flight"/>
    <s v="Broad"/>
    <s v="Google_Yearlong 2006"/>
    <s v="Google|Turkey"/>
    <s v="Position 5-10 Bid Strategy"/>
    <n v="6.25"/>
    <n v="2"/>
    <n v="3.2875000000000001"/>
    <n v="1.64375"/>
    <n v="16"/>
    <n v="0.125"/>
    <n v="1.0625"/>
    <n v="0"/>
    <n v="0"/>
    <n v="0"/>
    <n v="3.2875000000000001"/>
    <n v="-3.2875000000000001"/>
    <n v="-1"/>
    <n v="0"/>
    <s v="NA"/>
    <n v="0"/>
    <x v="368"/>
    <n v="0"/>
    <n v="2.9587500000000002"/>
    <n v="-3.4518750000000002"/>
    <n v="0.32874999999999988"/>
    <n v="0.16437500000000016"/>
  </r>
  <r>
    <x v="4"/>
    <s v="italy airlines"/>
    <s v="Broad"/>
    <s v="Geo Targeted Detroit"/>
    <s v="Detroit to Italy Sale"/>
    <s v="Position 5-10 Bid Strategy"/>
    <n v="6.25"/>
    <n v="1"/>
    <n v="3.2875000000000001"/>
    <n v="3.2875000000000001"/>
    <n v="158"/>
    <n v="6.3291139240506302E-3"/>
    <n v="1.4127848101265801"/>
    <n v="0"/>
    <n v="0"/>
    <n v="0"/>
    <n v="3.2875000000000001"/>
    <n v="-3.2875000000000001"/>
    <n v="-1"/>
    <n v="0"/>
    <s v="NA"/>
    <n v="0"/>
    <x v="368"/>
    <n v="0"/>
    <n v="2.9587500000000002"/>
    <n v="-3.4518750000000002"/>
    <n v="0.32874999999999988"/>
    <n v="0.16437500000000016"/>
  </r>
  <r>
    <x v="4"/>
    <s v="greece airlines"/>
    <s v="Broad"/>
    <s v="Geo Targeted DC"/>
    <s v="DC to Greece Sale"/>
    <s v="Position 5-10 Bid Strategy"/>
    <n v="6.25"/>
    <n v="2"/>
    <n v="3.3"/>
    <n v="1.65"/>
    <n v="13"/>
    <n v="0.15384615384615399"/>
    <n v="1.84615384615385"/>
    <n v="0"/>
    <n v="0"/>
    <n v="0"/>
    <n v="3.3"/>
    <n v="-3.3"/>
    <n v="-1"/>
    <n v="0"/>
    <s v="NA"/>
    <n v="0"/>
    <x v="368"/>
    <n v="0"/>
    <n v="2.9699999999999998"/>
    <n v="-3.4649999999999999"/>
    <n v="0.33000000000000007"/>
    <n v="0.16500000000000004"/>
  </r>
  <r>
    <x v="4"/>
    <s v="international fare"/>
    <s v="Broad"/>
    <s v="Geo Targeted Boston"/>
    <s v="International Boston"/>
    <s v="Position 5-10 Bid Strategy"/>
    <n v="6.25"/>
    <n v="1"/>
    <n v="3.3"/>
    <n v="3.3"/>
    <n v="4"/>
    <n v="0.25"/>
    <n v="3"/>
    <n v="0"/>
    <n v="0"/>
    <n v="0"/>
    <n v="3.3"/>
    <n v="-3.3"/>
    <n v="-1"/>
    <n v="0"/>
    <s v="NA"/>
    <n v="0"/>
    <x v="368"/>
    <n v="0"/>
    <n v="2.9699999999999998"/>
    <n v="-3.4649999999999999"/>
    <n v="0.33000000000000007"/>
    <n v="0.16500000000000004"/>
  </r>
  <r>
    <x v="4"/>
    <s v="cheap international ticket"/>
    <s v="Broad"/>
    <s v="Geo Targeted New York"/>
    <s v="Cheap International New York"/>
    <s v="Position 5-10 Bid Strategy"/>
    <n v="6.25"/>
    <n v="1"/>
    <n v="3.3125"/>
    <n v="3.3125"/>
    <n v="16"/>
    <n v="6.25E-2"/>
    <n v="1.6875"/>
    <n v="0"/>
    <n v="0"/>
    <n v="0"/>
    <n v="3.3125"/>
    <n v="-3.3125"/>
    <n v="-1"/>
    <n v="0"/>
    <s v="NA"/>
    <n v="0"/>
    <x v="368"/>
    <n v="0"/>
    <n v="2.9812500000000002"/>
    <n v="-3.4781250000000004"/>
    <n v="0.33124999999999982"/>
    <n v="0.16562500000000036"/>
  </r>
  <r>
    <x v="4"/>
    <s v="rome airline"/>
    <s v="Broad"/>
    <s v="Geo Targeted Detroit"/>
    <s v="Detroit to Rome Sale"/>
    <s v="Position 5-10 Bid Strategy"/>
    <n v="6.25"/>
    <n v="1"/>
    <n v="3.3125"/>
    <n v="3.3125"/>
    <n v="7"/>
    <n v="0.14285714285714302"/>
    <n v="2"/>
    <n v="0"/>
    <n v="0"/>
    <n v="0"/>
    <n v="3.3125"/>
    <n v="-3.3125"/>
    <n v="-1"/>
    <n v="0"/>
    <s v="NA"/>
    <n v="0"/>
    <x v="368"/>
    <n v="0"/>
    <n v="2.9812500000000002"/>
    <n v="-3.4781250000000004"/>
    <n v="0.33124999999999982"/>
    <n v="0.16562500000000036"/>
  </r>
  <r>
    <x v="4"/>
    <s v="discount europe airfare"/>
    <s v="Broad"/>
    <s v="Geo Targeted Detroit"/>
    <s v="Discount Europe Detroit"/>
    <s v="Position 5-10 Bid Strategy"/>
    <n v="6.25"/>
    <n v="1"/>
    <n v="3.3125"/>
    <n v="3.3125"/>
    <n v="10"/>
    <n v="0.1"/>
    <n v="1.8"/>
    <n v="0"/>
    <n v="0"/>
    <n v="0"/>
    <n v="3.3125"/>
    <n v="-3.3125"/>
    <n v="-1"/>
    <n v="0"/>
    <s v="NA"/>
    <n v="0"/>
    <x v="368"/>
    <n v="0"/>
    <n v="2.9812500000000002"/>
    <n v="-3.4781250000000004"/>
    <n v="0.33124999999999982"/>
    <n v="0.16562500000000036"/>
  </r>
  <r>
    <x v="4"/>
    <s v="cheap international air tickets"/>
    <s v="Broad"/>
    <s v="Geo Targeted New York"/>
    <s v="Cheap International New York"/>
    <s v="Position 5-10 Bid Strategy"/>
    <n v="6.25"/>
    <n v="1"/>
    <n v="3.3374999999999999"/>
    <n v="3.3374999999999999"/>
    <n v="13"/>
    <n v="7.69230769230769E-2"/>
    <n v="2"/>
    <n v="0"/>
    <n v="0"/>
    <n v="0"/>
    <n v="3.3374999999999999"/>
    <n v="-3.3374999999999999"/>
    <n v="-1"/>
    <n v="0"/>
    <s v="NA"/>
    <n v="0"/>
    <x v="368"/>
    <n v="0"/>
    <n v="3.0037500000000001"/>
    <n v="-3.504375"/>
    <n v="0.33374999999999977"/>
    <n v="0.16687500000000011"/>
  </r>
  <r>
    <x v="4"/>
    <s v="international air fares"/>
    <s v="Broad"/>
    <s v="Geo Targeted Los Angeles"/>
    <s v="International Los Angeles"/>
    <s v="Position 5-10 Bid Strategy"/>
    <n v="6.25"/>
    <n v="1"/>
    <n v="3.3374999999999999"/>
    <n v="3.3374999999999999"/>
    <n v="2"/>
    <n v="0.5"/>
    <n v="2.5"/>
    <n v="0"/>
    <n v="0"/>
    <n v="0"/>
    <n v="3.3374999999999999"/>
    <n v="-3.3374999999999999"/>
    <n v="-1"/>
    <n v="0"/>
    <s v="NA"/>
    <n v="0"/>
    <x v="368"/>
    <n v="0"/>
    <n v="3.0037500000000001"/>
    <n v="-3.504375"/>
    <n v="0.33374999999999977"/>
    <n v="0.16687500000000011"/>
  </r>
  <r>
    <x v="4"/>
    <s v="paris air fares"/>
    <s v="Broad"/>
    <s v="Geo Targeted DC"/>
    <s v="DC to Paris Sale"/>
    <s v="Position 5-10 Bid Strategy"/>
    <n v="6.25"/>
    <n v="1"/>
    <n v="3.3374999999999999"/>
    <n v="3.3374999999999999"/>
    <n v="1"/>
    <n v="1"/>
    <n v="1"/>
    <n v="0"/>
    <n v="0"/>
    <n v="0"/>
    <n v="3.3374999999999999"/>
    <n v="-3.3374999999999999"/>
    <n v="-1"/>
    <n v="0"/>
    <s v="NA"/>
    <n v="0"/>
    <x v="368"/>
    <n v="0"/>
    <n v="3.0037500000000001"/>
    <n v="-3.504375"/>
    <n v="0.33374999999999977"/>
    <n v="0.16687500000000011"/>
  </r>
  <r>
    <x v="4"/>
    <s v="naples flights"/>
    <s v="Broad"/>
    <s v="Geo Targeted New York"/>
    <s v="New York to Naples Sale"/>
    <s v="Position 5-10 Bid Strategy"/>
    <n v="6.25"/>
    <n v="2"/>
    <n v="3.35"/>
    <n v="1.675"/>
    <n v="9"/>
    <n v="0.22222222222222199"/>
    <n v="1"/>
    <n v="0"/>
    <n v="0"/>
    <n v="0"/>
    <n v="3.35"/>
    <n v="-3.35"/>
    <n v="-1"/>
    <n v="0"/>
    <s v="NA"/>
    <n v="0"/>
    <x v="368"/>
    <n v="0"/>
    <n v="3.0150000000000001"/>
    <n v="-3.5175000000000001"/>
    <n v="0.33499999999999996"/>
    <n v="0.16749999999999998"/>
  </r>
  <r>
    <x v="4"/>
    <s v="paris cheap airport"/>
    <s v="Broad"/>
    <s v="Geo Targeted Chicago"/>
    <s v="Chicago to Paris Sale"/>
    <s v="Position 5-10 Bid Strategy"/>
    <n v="6.25"/>
    <n v="1"/>
    <n v="3.35"/>
    <n v="3.35"/>
    <n v="2"/>
    <n v="0.5"/>
    <n v="3"/>
    <n v="0"/>
    <n v="0"/>
    <n v="0"/>
    <n v="3.35"/>
    <n v="-3.35"/>
    <n v="-1"/>
    <n v="0"/>
    <s v="NA"/>
    <n v="0"/>
    <x v="368"/>
    <n v="0"/>
    <n v="3.0150000000000001"/>
    <n v="-3.5175000000000001"/>
    <n v="0.33499999999999996"/>
    <n v="0.16749999999999998"/>
  </r>
  <r>
    <x v="4"/>
    <s v="paris plane tickets"/>
    <s v="Broad"/>
    <s v="Geo Targeted Houston"/>
    <s v="Houston to Paris Sale"/>
    <s v="Position 5-10 Bid Strategy"/>
    <n v="6.25"/>
    <n v="2"/>
    <n v="3.3624999999999998"/>
    <n v="1.6812499999999999"/>
    <n v="4"/>
    <n v="0.5"/>
    <n v="1.25"/>
    <n v="0"/>
    <n v="0"/>
    <n v="0"/>
    <n v="3.3624999999999998"/>
    <n v="-3.3624999999999998"/>
    <n v="-1"/>
    <n v="0"/>
    <s v="NA"/>
    <n v="0"/>
    <x v="368"/>
    <n v="0"/>
    <n v="3.0262500000000001"/>
    <n v="-3.5306250000000001"/>
    <n v="0.33624999999999972"/>
    <n v="0.1681250000000003"/>
  </r>
  <r>
    <x v="4"/>
    <s v="cheap international air tickets"/>
    <s v="Broad"/>
    <s v="Geo Targeted Boston"/>
    <s v="Cheap International Boston"/>
    <s v="Position 5-10 Bid Strategy"/>
    <n v="6.25"/>
    <n v="1"/>
    <n v="3.3624999999999998"/>
    <n v="3.3624999999999998"/>
    <n v="1"/>
    <n v="1"/>
    <n v="2"/>
    <n v="0"/>
    <n v="0"/>
    <n v="0"/>
    <n v="3.3624999999999998"/>
    <n v="-3.3624999999999998"/>
    <n v="-1"/>
    <n v="0"/>
    <s v="NA"/>
    <n v="0"/>
    <x v="368"/>
    <n v="0"/>
    <n v="3.0262500000000001"/>
    <n v="-3.5306250000000001"/>
    <n v="0.33624999999999972"/>
    <n v="0.1681250000000003"/>
  </r>
  <r>
    <x v="4"/>
    <s v="nuremberg plane tickets"/>
    <s v="Broad"/>
    <s v="Google_Yearlong 2006"/>
    <s v="Google|Nuremberg"/>
    <s v="Position 5-10 Bid Strategy"/>
    <n v="6.25"/>
    <n v="1"/>
    <n v="3.375"/>
    <n v="3.375"/>
    <n v="2"/>
    <n v="0.5"/>
    <n v="1"/>
    <n v="0"/>
    <n v="0"/>
    <n v="0"/>
    <n v="3.375"/>
    <n v="-3.375"/>
    <n v="-1"/>
    <n v="0"/>
    <s v="NA"/>
    <n v="0"/>
    <x v="368"/>
    <n v="0"/>
    <n v="3.0375000000000001"/>
    <n v="-3.5437500000000002"/>
    <n v="0.33749999999999991"/>
    <n v="0.16875000000000018"/>
  </r>
  <r>
    <x v="4"/>
    <s v="paris air fare"/>
    <s v="Broad"/>
    <s v="Geo Targeted Houston"/>
    <s v="Houston to Paris Sale"/>
    <s v="Position 5-10 Bid Strategy"/>
    <n v="6.25"/>
    <n v="2"/>
    <n v="3.375"/>
    <n v="1.6875"/>
    <n v="13"/>
    <n v="0.15384615384615399"/>
    <n v="1.6923076923076901"/>
    <n v="0"/>
    <n v="0"/>
    <n v="0"/>
    <n v="3.375"/>
    <n v="-3.375"/>
    <n v="-1"/>
    <n v="0"/>
    <s v="NA"/>
    <n v="0"/>
    <x v="368"/>
    <n v="0"/>
    <n v="3.0375000000000001"/>
    <n v="-3.5437500000000002"/>
    <n v="0.33749999999999991"/>
    <n v="0.16875000000000018"/>
  </r>
  <r>
    <x v="4"/>
    <s v="uk airfare"/>
    <s v="Broad"/>
    <s v="Western Europe Destinations"/>
    <s v="UK"/>
    <s v="Position 5-10 Bid Strategy"/>
    <n v="6.25"/>
    <n v="2"/>
    <n v="3.3875000000000002"/>
    <n v="1.6937500000000001"/>
    <n v="44"/>
    <n v="4.5454545454545504E-2"/>
    <n v="1.5249999999999999"/>
    <n v="0"/>
    <n v="0"/>
    <n v="0"/>
    <n v="3.3875000000000002"/>
    <n v="-3.3875000000000002"/>
    <n v="-1"/>
    <n v="0"/>
    <s v="NA"/>
    <n v="0"/>
    <x v="368"/>
    <n v="0"/>
    <n v="3.0487500000000001"/>
    <n v="-3.5568750000000002"/>
    <n v="0.33875000000000011"/>
    <n v="0.16937500000000005"/>
  </r>
  <r>
    <x v="4"/>
    <s v="spain flights"/>
    <s v="Broad"/>
    <s v="Geo Targeted Philadelphia"/>
    <s v="Philadelphia to Spain Sale"/>
    <s v="Position 5-10 Bid Strategy"/>
    <n v="6.25"/>
    <n v="1"/>
    <n v="3.3875000000000002"/>
    <n v="3.3875000000000002"/>
    <n v="59"/>
    <n v="1.6949152542372902E-2"/>
    <n v="1.1508474576271199"/>
    <n v="0"/>
    <n v="0"/>
    <n v="0"/>
    <n v="3.3875000000000002"/>
    <n v="-3.3875000000000002"/>
    <n v="-1"/>
    <n v="0"/>
    <s v="NA"/>
    <n v="0"/>
    <x v="368"/>
    <n v="0"/>
    <n v="3.0487500000000001"/>
    <n v="-3.5568750000000002"/>
    <n v="0.33875000000000011"/>
    <n v="0.16937500000000005"/>
  </r>
  <r>
    <x v="4"/>
    <s v="barcelona airfare"/>
    <s v="Broad"/>
    <s v="Geo Targeted San Francisco"/>
    <s v="San Francisco to Barcelona Sale"/>
    <s v="Position 5-10 Bid Strategy"/>
    <n v="6.25"/>
    <n v="1"/>
    <n v="3.4"/>
    <n v="3.4"/>
    <n v="7"/>
    <n v="0.14285714285714302"/>
    <n v="1.4285714285714299"/>
    <n v="0"/>
    <n v="0"/>
    <n v="0"/>
    <n v="3.4"/>
    <n v="-3.4"/>
    <n v="-1"/>
    <n v="0"/>
    <s v="NA"/>
    <n v="0"/>
    <x v="368"/>
    <n v="0"/>
    <n v="3.06"/>
    <n v="-3.57"/>
    <n v="0.33999999999999986"/>
    <n v="0.16999999999999993"/>
  </r>
  <r>
    <x v="4"/>
    <s v="barcelona flight"/>
    <s v="Broad"/>
    <s v="Geo Targeted Philadelphia"/>
    <s v="Philadelphia to Barcelona Sale"/>
    <s v="Position 5-10 Bid Strategy"/>
    <n v="6.25"/>
    <n v="1"/>
    <n v="3.4"/>
    <n v="3.4"/>
    <n v="14"/>
    <n v="7.1428571428571397E-2"/>
    <n v="1.7849999999999999"/>
    <n v="0"/>
    <n v="0"/>
    <n v="0"/>
    <n v="3.4"/>
    <n v="-3.4"/>
    <n v="-1"/>
    <n v="0"/>
    <s v="NA"/>
    <n v="0"/>
    <x v="368"/>
    <n v="0"/>
    <n v="3.06"/>
    <n v="-3.57"/>
    <n v="0.33999999999999986"/>
    <n v="0.16999999999999993"/>
  </r>
  <r>
    <x v="4"/>
    <s v="madrid airports"/>
    <s v="Broad"/>
    <s v="Geo Targeted New York"/>
    <s v="New York to Madrid Sale"/>
    <s v="Position 5-10 Bid Strategy"/>
    <n v="6.25"/>
    <n v="1"/>
    <n v="3.4"/>
    <n v="3.4"/>
    <n v="2"/>
    <n v="0.5"/>
    <n v="1"/>
    <n v="0"/>
    <n v="0"/>
    <n v="0"/>
    <n v="3.4"/>
    <n v="-3.4"/>
    <n v="-1"/>
    <n v="0"/>
    <s v="NA"/>
    <n v="0"/>
    <x v="368"/>
    <n v="0"/>
    <n v="3.06"/>
    <n v="-3.57"/>
    <n v="0.33999999999999986"/>
    <n v="0.16999999999999993"/>
  </r>
  <r>
    <x v="4"/>
    <s v="barcelona flight deals"/>
    <s v="Broad"/>
    <s v="Geo Targeted San Francisco"/>
    <s v="San Francisco to Barcelona Sale"/>
    <s v="Position 5-10 Bid Strategy"/>
    <n v="6.25"/>
    <n v="1"/>
    <n v="3.4125000000000001"/>
    <n v="3.4125000000000001"/>
    <n v="4"/>
    <n v="0.25"/>
    <n v="1"/>
    <n v="0"/>
    <n v="0"/>
    <n v="0"/>
    <n v="3.4125000000000001"/>
    <n v="-3.4125000000000001"/>
    <n v="-1"/>
    <n v="0"/>
    <s v="NA"/>
    <n v="0"/>
    <x v="368"/>
    <n v="0"/>
    <n v="3.07125"/>
    <n v="-3.5831250000000003"/>
    <n v="0.34125000000000005"/>
    <n v="0.17062500000000025"/>
  </r>
  <r>
    <x v="4"/>
    <s v="paris cheap fares"/>
    <s v="Broad"/>
    <s v="Geo Targeted San Francisco"/>
    <s v="San Francisco to Paris Sale"/>
    <s v="Position 5-10 Bid Strategy"/>
    <n v="6.25"/>
    <n v="1"/>
    <n v="3.4125000000000001"/>
    <n v="3.4125000000000001"/>
    <n v="7"/>
    <n v="0.14285714285714302"/>
    <n v="1.8542857142857101"/>
    <n v="0"/>
    <n v="0"/>
    <n v="0"/>
    <n v="3.4125000000000001"/>
    <n v="-3.4125000000000001"/>
    <n v="-1"/>
    <n v="0"/>
    <s v="NA"/>
    <n v="0"/>
    <x v="368"/>
    <n v="0"/>
    <n v="3.07125"/>
    <n v="-3.5831250000000003"/>
    <n v="0.34125000000000005"/>
    <n v="0.17062500000000025"/>
  </r>
  <r>
    <x v="4"/>
    <s v="cheap international flight"/>
    <s v="Broad"/>
    <s v="Geo Targeted Detroit"/>
    <s v="Cheap International Detroit"/>
    <s v="Position 5-10 Bid Strategy"/>
    <n v="6.25"/>
    <n v="1"/>
    <n v="3.4125000000000001"/>
    <n v="3.4125000000000001"/>
    <n v="11"/>
    <n v="9.0909090909090898E-2"/>
    <n v="4.5454545454545503"/>
    <n v="0"/>
    <n v="0"/>
    <n v="0"/>
    <n v="3.4125000000000001"/>
    <n v="-3.4125000000000001"/>
    <n v="-1"/>
    <n v="0"/>
    <s v="NA"/>
    <n v="0"/>
    <x v="368"/>
    <n v="0"/>
    <n v="3.07125"/>
    <n v="-3.5831250000000003"/>
    <n v="0.34125000000000005"/>
    <n v="0.17062500000000025"/>
  </r>
  <r>
    <x v="4"/>
    <s v="milan cheap ticket"/>
    <s v="Broad"/>
    <s v="Western Europe Destinations"/>
    <s v="Milan"/>
    <s v="Position 5-10 Bid Strategy"/>
    <n v="6.25"/>
    <n v="3"/>
    <n v="3.4249999875000001"/>
    <n v="1.1416666625"/>
    <n v="51"/>
    <n v="5.8823529411764698E-2"/>
    <n v="4.8490196078431396"/>
    <n v="0"/>
    <n v="0"/>
    <n v="0"/>
    <n v="3.4249999875000001"/>
    <n v="-3.4249999875000001"/>
    <n v="-1"/>
    <n v="0"/>
    <s v="NA"/>
    <n v="0"/>
    <x v="368"/>
    <n v="0"/>
    <n v="3.08249998875"/>
    <n v="-3.5962499868750002"/>
    <n v="0.34249999875000015"/>
    <n v="0.17124999937500007"/>
  </r>
  <r>
    <x v="4"/>
    <s v="international flight"/>
    <s v="Broad"/>
    <s v="Geo Targeted Los Angeles"/>
    <s v="International Los Angeles"/>
    <s v="Position 5-10 Bid Strategy"/>
    <n v="6.25"/>
    <n v="1"/>
    <n v="3.4249999999999998"/>
    <n v="3.4249999999999998"/>
    <n v="91"/>
    <n v="1.0989010989011E-2"/>
    <n v="2.1130769230769202"/>
    <n v="0"/>
    <n v="0"/>
    <n v="0"/>
    <n v="3.4249999999999998"/>
    <n v="-3.4249999999999998"/>
    <n v="-1"/>
    <n v="0"/>
    <s v="NA"/>
    <n v="0"/>
    <x v="368"/>
    <n v="0"/>
    <n v="3.0825"/>
    <n v="-3.5962499999999999"/>
    <n v="0.3424999999999998"/>
    <n v="0.17125000000000012"/>
  </r>
  <r>
    <x v="4"/>
    <s v="spain cheap flights"/>
    <s v="Broad"/>
    <s v="Geo Targeted DC"/>
    <s v="DC to Spain Sale"/>
    <s v="Position 5-10 Bid Strategy"/>
    <n v="6.25"/>
    <n v="2"/>
    <n v="3.4249999999999998"/>
    <n v="1.7124999999999999"/>
    <n v="4"/>
    <n v="0.5"/>
    <n v="1"/>
    <n v="0"/>
    <n v="0"/>
    <n v="0"/>
    <n v="3.4249999999999998"/>
    <n v="-3.4249999999999998"/>
    <n v="-1"/>
    <n v="0"/>
    <s v="NA"/>
    <n v="0"/>
    <x v="368"/>
    <n v="0"/>
    <n v="3.0825"/>
    <n v="-3.5962499999999999"/>
    <n v="0.3424999999999998"/>
    <n v="0.17125000000000012"/>
  </r>
  <r>
    <x v="4"/>
    <s v="international airports"/>
    <s v="Broad"/>
    <s v="Google_Yearlong 2006"/>
    <s v="Google|International General"/>
    <s v="Position 5-10 Bid Strategy"/>
    <n v="6.25"/>
    <n v="4"/>
    <n v="3.4375"/>
    <n v="0.859375"/>
    <n v="2302"/>
    <n v="1.7376194613379699E-3"/>
    <n v="1.24031277150304"/>
    <n v="0"/>
    <n v="0"/>
    <n v="0"/>
    <n v="3.4375"/>
    <n v="-3.4375"/>
    <n v="-1"/>
    <n v="0"/>
    <s v="NA"/>
    <n v="0"/>
    <x v="368"/>
    <n v="0"/>
    <n v="3.09375"/>
    <n v="-3.609375"/>
    <n v="0.34375"/>
    <n v="0.171875"/>
  </r>
  <r>
    <x v="4"/>
    <s v="milan cheap ticket"/>
    <s v="Broad"/>
    <s v="Google_Yearlong 2006"/>
    <s v="Google|Milan"/>
    <s v="Position 5-10 Bid Strategy"/>
    <n v="6.25"/>
    <n v="3"/>
    <n v="3.4374999749999997"/>
    <n v="1.1458333249999999"/>
    <n v="20"/>
    <n v="0.15"/>
    <n v="1.85"/>
    <n v="0"/>
    <n v="0"/>
    <n v="0"/>
    <n v="3.4374999749999997"/>
    <n v="-3.4374999749999997"/>
    <n v="-1"/>
    <n v="0"/>
    <s v="NA"/>
    <n v="0"/>
    <x v="368"/>
    <n v="0"/>
    <n v="3.0937499774999999"/>
    <n v="-3.60937497375"/>
    <n v="0.34374999749999979"/>
    <n v="0.17187499875000034"/>
  </r>
  <r>
    <x v="4"/>
    <s v="cheap international airfare"/>
    <s v="Broad"/>
    <s v="Geo Targeted Philadelphia"/>
    <s v="Cheap International Philadelphia"/>
    <s v="Position 5-10 Bid Strategy"/>
    <n v="6.25"/>
    <n v="1"/>
    <n v="3.4375"/>
    <n v="3.4375"/>
    <n v="76"/>
    <n v="1.3157894736842099E-2"/>
    <n v="1.2865789473684199"/>
    <n v="0"/>
    <n v="0"/>
    <n v="0"/>
    <n v="3.4375"/>
    <n v="-3.4375"/>
    <n v="-1"/>
    <n v="0"/>
    <s v="NA"/>
    <n v="0"/>
    <x v="368"/>
    <n v="0"/>
    <n v="3.09375"/>
    <n v="-3.609375"/>
    <n v="0.34375"/>
    <n v="0.171875"/>
  </r>
  <r>
    <x v="4"/>
    <s v="low international ticket"/>
    <s v="Broad"/>
    <s v="Geo Targeted Los Angeles"/>
    <s v="Low International Los Angeles"/>
    <s v="Position 5-10 Bid Strategy"/>
    <n v="6.25"/>
    <n v="1"/>
    <n v="3.4624999999999999"/>
    <n v="3.4624999999999999"/>
    <n v="1"/>
    <n v="1"/>
    <n v="2"/>
    <n v="0"/>
    <n v="0"/>
    <n v="0"/>
    <n v="3.4624999999999999"/>
    <n v="-3.4624999999999999"/>
    <n v="-1"/>
    <n v="0"/>
    <s v="NA"/>
    <n v="0"/>
    <x v="368"/>
    <n v="0"/>
    <n v="3.11625"/>
    <n v="-3.6356250000000001"/>
    <n v="0.34624999999999995"/>
    <n v="0.1731250000000002"/>
  </r>
  <r>
    <x v="4"/>
    <s v="barcelona airport"/>
    <s v="Broad"/>
    <s v="Western Europe Destinations"/>
    <s v="Barcelona"/>
    <s v="Position 5-10 Bid Strategy"/>
    <n v="6.25"/>
    <n v="3"/>
    <n v="3.4749999750000002"/>
    <n v="1.1583333250000001"/>
    <n v="2878"/>
    <n v="1.0423905489923601E-3"/>
    <n v="3.9891591382904799"/>
    <n v="0"/>
    <n v="0"/>
    <n v="0"/>
    <n v="3.4749999750000002"/>
    <n v="-3.4749999750000002"/>
    <n v="-1"/>
    <n v="0"/>
    <s v="NA"/>
    <n v="0"/>
    <x v="368"/>
    <n v="0"/>
    <n v="3.1274999775000003"/>
    <n v="-3.6487499737500002"/>
    <n v="0.34749999749999994"/>
    <n v="0.17374999874999997"/>
  </r>
  <r>
    <x v="4"/>
    <s v="milan ticket"/>
    <s v="Broad"/>
    <s v="Western Europe Destinations"/>
    <s v="Milan"/>
    <s v="Position 5-10 Bid Strategy"/>
    <n v="6.25"/>
    <n v="4"/>
    <n v="3.4750000000000001"/>
    <n v="0.86875000000000002"/>
    <n v="253"/>
    <n v="1.58102766798419E-2"/>
    <n v="4.49604743083004"/>
    <n v="0"/>
    <n v="0"/>
    <n v="0"/>
    <n v="3.4750000000000001"/>
    <n v="-3.4750000000000001"/>
    <n v="-1"/>
    <n v="0"/>
    <s v="NA"/>
    <n v="0"/>
    <x v="368"/>
    <n v="0"/>
    <n v="3.1274999999999999"/>
    <n v="-3.6487500000000002"/>
    <n v="0.34750000000000014"/>
    <n v="0.17375000000000007"/>
  </r>
  <r>
    <x v="4"/>
    <s v="milan flights"/>
    <s v="Broad"/>
    <s v="Geo Targeted Boston"/>
    <s v="Boston to Milan Sale"/>
    <s v="Position 5-10 Bid Strategy"/>
    <n v="6.25"/>
    <n v="1"/>
    <n v="3.4750000000000001"/>
    <n v="3.4750000000000001"/>
    <n v="13"/>
    <n v="7.69230769230769E-2"/>
    <n v="1.3"/>
    <n v="0"/>
    <n v="0"/>
    <n v="0"/>
    <n v="3.4750000000000001"/>
    <n v="-3.4750000000000001"/>
    <n v="-1"/>
    <n v="0"/>
    <s v="NA"/>
    <n v="0"/>
    <x v="368"/>
    <n v="0"/>
    <n v="3.1274999999999999"/>
    <n v="-3.6487500000000002"/>
    <n v="0.34750000000000014"/>
    <n v="0.17375000000000007"/>
  </r>
  <r>
    <x v="4"/>
    <s v="italy cheap ticket"/>
    <s v="Broad"/>
    <s v="Google_Yearlong 2006"/>
    <s v="Google|Italy"/>
    <s v="Position 5-10 Bid Strategy"/>
    <n v="6.25"/>
    <n v="2"/>
    <n v="3.4874999999999998"/>
    <n v="1.7437499999999999"/>
    <n v="59"/>
    <n v="3.3898305084745804E-2"/>
    <n v="1.82881355932203"/>
    <n v="0"/>
    <n v="0"/>
    <n v="0"/>
    <n v="3.4874999999999998"/>
    <n v="-3.4874999999999998"/>
    <n v="-1"/>
    <n v="0"/>
    <s v="NA"/>
    <n v="0"/>
    <x v="368"/>
    <n v="0"/>
    <n v="3.1387499999999999"/>
    <n v="-3.6618749999999998"/>
    <n v="0.34874999999999989"/>
    <n v="0.17437499999999995"/>
  </r>
  <r>
    <x v="4"/>
    <s v="[flight to istanbul]"/>
    <s v="Exact"/>
    <s v="Western Europe Destinations"/>
    <s v="Istanbul"/>
    <s v="Position 5-10 Bid Strategy"/>
    <n v="6.25"/>
    <n v="3"/>
    <n v="3.4874999999999998"/>
    <n v="1.1625000000000001"/>
    <n v="37"/>
    <n v="8.1081081081081099E-2"/>
    <n v="6.07837837837838"/>
    <n v="0"/>
    <n v="0"/>
    <n v="0"/>
    <n v="3.4874999999999998"/>
    <n v="-3.4874999999999998"/>
    <n v="-1"/>
    <n v="0"/>
    <s v="NA"/>
    <n v="0"/>
    <x v="368"/>
    <n v="0"/>
    <n v="3.1387499999999999"/>
    <n v="-3.6618749999999998"/>
    <n v="0.34874999999999989"/>
    <n v="0.17437499999999995"/>
  </r>
  <r>
    <x v="4"/>
    <s v="air france india flight"/>
    <s v="Broad"/>
    <s v="Outside Western Europe"/>
    <s v="India Branded"/>
    <s v="Position 5-10 Bid Strategy"/>
    <n v="6.25"/>
    <n v="2"/>
    <n v="3.5"/>
    <n v="1.75"/>
    <n v="2"/>
    <n v="1"/>
    <n v="1"/>
    <n v="0"/>
    <n v="0"/>
    <n v="0"/>
    <n v="3.5"/>
    <n v="-3.5"/>
    <n v="-1"/>
    <n v="0"/>
    <s v="NA"/>
    <n v="0"/>
    <x v="368"/>
    <n v="0"/>
    <n v="3.15"/>
    <n v="-3.6750000000000003"/>
    <n v="0.35000000000000009"/>
    <n v="0.17500000000000027"/>
  </r>
  <r>
    <x v="4"/>
    <s v="paris airfares"/>
    <s v="Broad"/>
    <s v="Geo Targeted Los Angeles"/>
    <s v="Los Angeles to Paris Sale"/>
    <s v="Position 5-10 Bid Strategy"/>
    <n v="6.25"/>
    <n v="2"/>
    <n v="3.5249999999999999"/>
    <n v="1.7625"/>
    <n v="48"/>
    <n v="4.1666666666666699E-2"/>
    <n v="2.2083333333333299"/>
    <n v="0"/>
    <n v="0"/>
    <n v="0"/>
    <n v="3.5249999999999999"/>
    <n v="-3.5249999999999999"/>
    <n v="-1"/>
    <n v="0"/>
    <s v="NA"/>
    <n v="0"/>
    <x v="368"/>
    <n v="0"/>
    <n v="3.1724999999999999"/>
    <n v="-3.7012499999999999"/>
    <n v="0.35250000000000004"/>
    <n v="0.17625000000000002"/>
  </r>
  <r>
    <x v="4"/>
    <s v="barcelona airport"/>
    <s v="Broad"/>
    <s v="Geo Targeted Houston"/>
    <s v="Houston to Barcelona Sale"/>
    <s v="Position 5-10 Bid Strategy"/>
    <n v="6.25"/>
    <n v="1"/>
    <n v="3.5249999999999999"/>
    <n v="3.5249999999999999"/>
    <n v="15"/>
    <n v="6.6666666666666693E-2"/>
    <n v="1.1986666666666701"/>
    <n v="0"/>
    <n v="0"/>
    <n v="0"/>
    <n v="3.5249999999999999"/>
    <n v="-3.5249999999999999"/>
    <n v="-1"/>
    <n v="0"/>
    <s v="NA"/>
    <n v="0"/>
    <x v="368"/>
    <n v="0"/>
    <n v="3.1724999999999999"/>
    <n v="-3.7012499999999999"/>
    <n v="0.35250000000000004"/>
    <n v="0.17625000000000002"/>
  </r>
  <r>
    <x v="4"/>
    <s v="europe fares"/>
    <s v="Broad"/>
    <s v="Geo Targeted DC"/>
    <s v="Europe DC"/>
    <s v="Position 5-10 Bid Strategy"/>
    <n v="6.25"/>
    <n v="1"/>
    <n v="3.5375000000000001"/>
    <n v="3.5375000000000001"/>
    <n v="7"/>
    <n v="0.14285714285714302"/>
    <n v="1.4285714285714299"/>
    <n v="0"/>
    <n v="0"/>
    <n v="0"/>
    <n v="3.5375000000000001"/>
    <n v="-3.5375000000000001"/>
    <n v="-1"/>
    <n v="0"/>
    <s v="NA"/>
    <n v="0"/>
    <x v="368"/>
    <n v="0"/>
    <n v="3.1837500000000003"/>
    <n v="-3.7143750000000004"/>
    <n v="0.35374999999999979"/>
    <n v="0.17687500000000034"/>
  </r>
  <r>
    <x v="4"/>
    <s v="paris airplane tickets"/>
    <s v="Broad"/>
    <s v="Geo Targeted New York"/>
    <s v="New York to Paris Sale"/>
    <s v="Position 5-10 Bid Strategy"/>
    <n v="6.25"/>
    <n v="2"/>
    <n v="3.55"/>
    <n v="1.7749999999999999"/>
    <n v="7"/>
    <n v="0.28571428571428603"/>
    <n v="1"/>
    <n v="0"/>
    <n v="0"/>
    <n v="0"/>
    <n v="3.55"/>
    <n v="-3.55"/>
    <n v="-1"/>
    <n v="0"/>
    <s v="NA"/>
    <n v="0"/>
    <x v="368"/>
    <n v="0"/>
    <n v="3.1949999999999998"/>
    <n v="-3.7275"/>
    <n v="0.35499999999999998"/>
    <n v="0.17750000000000021"/>
  </r>
  <r>
    <x v="4"/>
    <s v="discount europe flights"/>
    <s v="Broad"/>
    <s v="Geo Targeted Boston"/>
    <s v="Discount Europe Boston"/>
    <s v="Position 5-10 Bid Strategy"/>
    <n v="6.25"/>
    <n v="1"/>
    <n v="3.55"/>
    <n v="3.55"/>
    <n v="2"/>
    <n v="0.5"/>
    <n v="2"/>
    <n v="0"/>
    <n v="0"/>
    <n v="0"/>
    <n v="3.55"/>
    <n v="-3.55"/>
    <n v="-1"/>
    <n v="0"/>
    <s v="NA"/>
    <n v="0"/>
    <x v="368"/>
    <n v="0"/>
    <n v="3.1949999999999998"/>
    <n v="-3.7275"/>
    <n v="0.35499999999999998"/>
    <n v="0.17750000000000021"/>
  </r>
  <r>
    <x v="4"/>
    <s v="florence cheap flights"/>
    <s v="Broad"/>
    <s v="Geo Targeted New York"/>
    <s v="New York to Florence Sale"/>
    <s v="Position 5-10 Bid Strategy"/>
    <n v="6.25"/>
    <n v="1"/>
    <n v="3.5625"/>
    <n v="3.5625"/>
    <n v="9"/>
    <n v="0.11111111111111099"/>
    <n v="1.44444444444444"/>
    <n v="0"/>
    <n v="0"/>
    <n v="0"/>
    <n v="3.5625"/>
    <n v="-3.5625"/>
    <n v="-1"/>
    <n v="0"/>
    <s v="NA"/>
    <n v="0"/>
    <x v="368"/>
    <n v="0"/>
    <n v="3.2062500000000003"/>
    <n v="-3.7406250000000001"/>
    <n v="0.35624999999999973"/>
    <n v="0.17812500000000009"/>
  </r>
  <r>
    <x v="4"/>
    <s v="italy fares"/>
    <s v="Broad"/>
    <s v="Geo Targeted New York"/>
    <s v="New York to Italy Sale"/>
    <s v="Position 5-10 Bid Strategy"/>
    <n v="6.25"/>
    <n v="1"/>
    <n v="3.5625"/>
    <n v="3.5625"/>
    <n v="15"/>
    <n v="6.6666666666666693E-2"/>
    <n v="2.6666666666666701"/>
    <n v="0"/>
    <n v="0"/>
    <n v="0"/>
    <n v="3.5625"/>
    <n v="-3.5625"/>
    <n v="-1"/>
    <n v="0"/>
    <s v="NA"/>
    <n v="0"/>
    <x v="368"/>
    <n v="0"/>
    <n v="3.2062500000000003"/>
    <n v="-3.7406250000000001"/>
    <n v="0.35624999999999973"/>
    <n v="0.17812500000000009"/>
  </r>
  <r>
    <x v="4"/>
    <s v="europe airline tickets"/>
    <s v="Broad"/>
    <s v="Geo Targeted Boston"/>
    <s v="Europe Boston"/>
    <s v="Position 5-10 Bid Strategy"/>
    <n v="6.25"/>
    <n v="1"/>
    <n v="3.5750000000000002"/>
    <n v="3.5750000000000002"/>
    <n v="4"/>
    <n v="0.25"/>
    <n v="1"/>
    <n v="0"/>
    <n v="0"/>
    <n v="0"/>
    <n v="3.5750000000000002"/>
    <n v="-3.5750000000000002"/>
    <n v="-1"/>
    <n v="0"/>
    <s v="NA"/>
    <n v="0"/>
    <x v="368"/>
    <n v="0"/>
    <n v="3.2175000000000002"/>
    <n v="-3.7537500000000001"/>
    <n v="0.35749999999999993"/>
    <n v="0.17874999999999996"/>
  </r>
  <r>
    <x v="4"/>
    <s v="milan cheap tickets"/>
    <s v="Broad"/>
    <s v="Google_Yearlong 2006"/>
    <s v="Google|Milan"/>
    <s v="Position 5-10 Bid Strategy"/>
    <n v="6.25"/>
    <n v="3"/>
    <n v="3.5874999750000001"/>
    <n v="1.1958333249999999"/>
    <n v="21"/>
    <n v="0.14285714285714302"/>
    <n v="2.3333333333333299"/>
    <n v="0"/>
    <n v="0"/>
    <n v="0"/>
    <n v="3.5874999750000001"/>
    <n v="-3.5874999750000001"/>
    <n v="-1"/>
    <n v="0"/>
    <s v="NA"/>
    <n v="0"/>
    <x v="368"/>
    <n v="0"/>
    <n v="3.2287499775000001"/>
    <n v="-3.7668749737500002"/>
    <n v="0.35874999749999992"/>
    <n v="0.17937499875000018"/>
  </r>
  <r>
    <x v="4"/>
    <s v="madrid airlines"/>
    <s v="Broad"/>
    <s v="Geo Targeted DC"/>
    <s v="DC to Madrid Sale"/>
    <s v="Position 5-10 Bid Strategy"/>
    <n v="6.25"/>
    <n v="2"/>
    <n v="3.5874999999999999"/>
    <n v="1.79375"/>
    <n v="34"/>
    <n v="5.8823529411764698E-2"/>
    <n v="1.1458823529411799"/>
    <n v="0"/>
    <n v="0"/>
    <n v="0"/>
    <n v="3.5874999999999999"/>
    <n v="-3.5874999999999999"/>
    <n v="-1"/>
    <n v="0"/>
    <s v="NA"/>
    <n v="0"/>
    <x v="368"/>
    <n v="0"/>
    <n v="3.2287499999999998"/>
    <n v="-3.7668750000000002"/>
    <n v="0.35875000000000012"/>
    <n v="0.17937500000000028"/>
  </r>
  <r>
    <x v="4"/>
    <s v="paris cheap airline tickets"/>
    <s v="Broad"/>
    <s v="Geo Targeted San Francisco"/>
    <s v="San Francisco to Paris Sale"/>
    <s v="Position 5-10 Bid Strategy"/>
    <n v="6.25"/>
    <n v="1"/>
    <n v="3.6"/>
    <n v="3.6"/>
    <n v="2"/>
    <n v="0.5"/>
    <n v="1"/>
    <n v="0"/>
    <n v="0"/>
    <n v="0"/>
    <n v="3.6"/>
    <n v="-3.6"/>
    <n v="-1"/>
    <n v="0"/>
    <s v="NA"/>
    <n v="0"/>
    <x v="368"/>
    <n v="0"/>
    <n v="3.24"/>
    <n v="-3.7800000000000002"/>
    <n v="0.35999999999999988"/>
    <n v="0.18000000000000016"/>
  </r>
  <r>
    <x v="4"/>
    <s v="paris flight deals"/>
    <s v="Broad"/>
    <s v="Geo Targeted Detroit"/>
    <s v="Detroit to Paris Sale"/>
    <s v="Position 5-10 Bid Strategy"/>
    <n v="6.25"/>
    <n v="1"/>
    <n v="3.6"/>
    <n v="3.6"/>
    <n v="2"/>
    <n v="0.5"/>
    <n v="1"/>
    <n v="0"/>
    <n v="0"/>
    <n v="0"/>
    <n v="3.6"/>
    <n v="-3.6"/>
    <n v="-1"/>
    <n v="0"/>
    <s v="NA"/>
    <n v="0"/>
    <x v="368"/>
    <n v="0"/>
    <n v="3.24"/>
    <n v="-3.7800000000000002"/>
    <n v="0.35999999999999988"/>
    <n v="0.18000000000000016"/>
  </r>
  <r>
    <x v="4"/>
    <s v="italy fares"/>
    <s v="Broad"/>
    <s v="Geo Targeted DC"/>
    <s v="DC to Italy Sale"/>
    <s v="Position 5-10 Bid Strategy"/>
    <n v="6.25"/>
    <n v="1"/>
    <n v="3.6124999999999998"/>
    <n v="3.6124999999999998"/>
    <n v="3"/>
    <n v="0.33333333333333298"/>
    <n v="1"/>
    <n v="0"/>
    <n v="0"/>
    <n v="0"/>
    <n v="3.6124999999999998"/>
    <n v="-3.6124999999999998"/>
    <n v="-1"/>
    <n v="0"/>
    <s v="NA"/>
    <n v="0"/>
    <x v="368"/>
    <n v="0"/>
    <n v="3.2512499999999998"/>
    <n v="-3.7931249999999999"/>
    <n v="0.36125000000000007"/>
    <n v="0.18062500000000004"/>
  </r>
  <r>
    <x v="4"/>
    <s v="fly to frankfurt"/>
    <s v="Broad"/>
    <s v="Google_Yearlong 2006"/>
    <s v="Google|Frankfurt"/>
    <s v="Position 5-10 Bid Strategy"/>
    <n v="6.25"/>
    <n v="2"/>
    <n v="3.625"/>
    <n v="1.8125"/>
    <n v="19"/>
    <n v="0.10526315789473699"/>
    <n v="1.41578947368421"/>
    <n v="0"/>
    <n v="0"/>
    <n v="0"/>
    <n v="3.625"/>
    <n v="-3.625"/>
    <n v="-1"/>
    <n v="0"/>
    <s v="NA"/>
    <n v="0"/>
    <x v="368"/>
    <n v="0"/>
    <n v="3.2625000000000002"/>
    <n v="-3.8062500000000004"/>
    <n v="0.36249999999999982"/>
    <n v="0.18125000000000036"/>
  </r>
  <r>
    <x v="4"/>
    <s v="warsow flights"/>
    <s v="Broad"/>
    <s v="Google_Yearlong 2006"/>
    <s v="Google|warsaw"/>
    <s v="Position 5-10 Bid Strategy"/>
    <n v="6.25"/>
    <n v="1"/>
    <n v="3.6625000000000001"/>
    <n v="3.6625000000000001"/>
    <n v="27"/>
    <n v="3.7037037037037E-2"/>
    <n v="1.11481481481481"/>
    <n v="0"/>
    <n v="0"/>
    <n v="0"/>
    <n v="3.6625000000000001"/>
    <n v="-3.6625000000000001"/>
    <n v="-1"/>
    <n v="0"/>
    <s v="NA"/>
    <n v="0"/>
    <x v="368"/>
    <n v="0"/>
    <n v="3.2962500000000001"/>
    <n v="-3.8456250000000001"/>
    <n v="0.36624999999999996"/>
    <n v="0.18312499999999998"/>
  </r>
  <r>
    <x v="4"/>
    <s v="venice plane tickets"/>
    <s v="Broad"/>
    <s v="Western Europe Destinations"/>
    <s v="Venice"/>
    <s v="Position 5-10 Bid Strategy"/>
    <n v="6.25"/>
    <n v="2"/>
    <n v="3.6625000000000001"/>
    <n v="1.83125"/>
    <n v="59"/>
    <n v="3.3898305084745804E-2"/>
    <n v="4.9644067796610196"/>
    <n v="0"/>
    <n v="0"/>
    <n v="0"/>
    <n v="3.6625000000000001"/>
    <n v="-3.6625000000000001"/>
    <n v="-1"/>
    <n v="0"/>
    <s v="NA"/>
    <n v="0"/>
    <x v="368"/>
    <n v="0"/>
    <n v="3.2962500000000001"/>
    <n v="-3.8456250000000001"/>
    <n v="0.36624999999999996"/>
    <n v="0.18312499999999998"/>
  </r>
  <r>
    <x v="4"/>
    <s v="rome cheap ticket"/>
    <s v="Broad"/>
    <s v="Geo Targeted DC"/>
    <s v="DC to Rome Sale"/>
    <s v="Position 5-10 Bid Strategy"/>
    <n v="6.25"/>
    <n v="1"/>
    <n v="3.6749999999999998"/>
    <n v="3.6749999999999998"/>
    <n v="1"/>
    <n v="1"/>
    <n v="2"/>
    <n v="0"/>
    <n v="0"/>
    <n v="0"/>
    <n v="3.6749999999999998"/>
    <n v="-3.6749999999999998"/>
    <n v="-1"/>
    <n v="0"/>
    <s v="NA"/>
    <n v="0"/>
    <x v="368"/>
    <n v="0"/>
    <n v="3.3075000000000001"/>
    <n v="-3.8587500000000001"/>
    <n v="0.36749999999999972"/>
    <n v="0.1837500000000003"/>
  </r>
  <r>
    <x v="4"/>
    <s v="paris airfares"/>
    <s v="Broad"/>
    <s v="Geo Targeted Miami"/>
    <s v="Miami to Paris Sale"/>
    <s v="Position 5-10 Bid Strategy"/>
    <n v="6.25"/>
    <n v="1"/>
    <n v="3.6875"/>
    <n v="3.6875"/>
    <n v="4"/>
    <n v="0.25"/>
    <n v="4.5"/>
    <n v="0"/>
    <n v="0"/>
    <n v="0"/>
    <n v="3.6875"/>
    <n v="-3.6875"/>
    <n v="-1"/>
    <n v="0"/>
    <s v="NA"/>
    <n v="0"/>
    <x v="368"/>
    <n v="0"/>
    <n v="3.3187500000000001"/>
    <n v="-3.8718750000000002"/>
    <n v="0.36874999999999991"/>
    <n v="0.18437500000000018"/>
  </r>
  <r>
    <x v="4"/>
    <s v="paris air flight"/>
    <s v="Broad"/>
    <s v="Geo Targeted San Francisco"/>
    <s v="San Francisco to Paris Sale"/>
    <s v="Position 5-10 Bid Strategy"/>
    <n v="6.25"/>
    <n v="1"/>
    <n v="3.7"/>
    <n v="3.7"/>
    <n v="28"/>
    <n v="3.5714285714285698E-2"/>
    <n v="1.1071428571428601"/>
    <n v="0"/>
    <n v="0"/>
    <n v="0"/>
    <n v="3.7"/>
    <n v="-3.7"/>
    <n v="-1"/>
    <n v="0"/>
    <s v="NA"/>
    <n v="0"/>
    <x v="368"/>
    <n v="0"/>
    <n v="3.33"/>
    <n v="-3.8850000000000002"/>
    <n v="0.37000000000000011"/>
    <n v="0.18500000000000005"/>
  </r>
  <r>
    <x v="4"/>
    <s v="cheap international ticket"/>
    <s v="Broad"/>
    <s v="Geo Targeted Los Angeles"/>
    <s v="Cheap International Los Angeles"/>
    <s v="Position 5-10 Bid Strategy"/>
    <n v="6.25"/>
    <n v="1"/>
    <n v="3.7250000000000001"/>
    <n v="3.7250000000000001"/>
    <n v="52"/>
    <n v="1.9230769230769201E-2"/>
    <n v="1.8673076923076899"/>
    <n v="0"/>
    <n v="0"/>
    <n v="0"/>
    <n v="3.7250000000000001"/>
    <n v="-3.7250000000000001"/>
    <n v="-1"/>
    <n v="0"/>
    <s v="NA"/>
    <n v="0"/>
    <x v="368"/>
    <n v="0"/>
    <n v="3.3525"/>
    <n v="-3.9112500000000003"/>
    <n v="0.37250000000000005"/>
    <n v="0.18625000000000025"/>
  </r>
  <r>
    <x v="4"/>
    <s v="rome cheap airline"/>
    <s v="Broad"/>
    <s v="Geo Targeted Houston"/>
    <s v="Houston to Rome Sale"/>
    <s v="Position 5-10 Bid Strategy"/>
    <n v="6.25"/>
    <n v="1"/>
    <n v="3.7250000000000001"/>
    <n v="3.7250000000000001"/>
    <n v="3"/>
    <n v="0.33333333333333298"/>
    <n v="1.3333333333333299"/>
    <n v="0"/>
    <n v="0"/>
    <n v="0"/>
    <n v="3.7250000000000001"/>
    <n v="-3.7250000000000001"/>
    <n v="-1"/>
    <n v="0"/>
    <s v="NA"/>
    <n v="0"/>
    <x v="368"/>
    <n v="0"/>
    <n v="3.3525"/>
    <n v="-3.9112500000000003"/>
    <n v="0.37250000000000005"/>
    <n v="0.18625000000000025"/>
  </r>
  <r>
    <x v="4"/>
    <s v="france airfares"/>
    <s v="Broad"/>
    <s v="Geo Targeted Chicago"/>
    <s v="Chicago to France Sale"/>
    <s v="Position 5-10 Bid Strategy"/>
    <n v="6.25"/>
    <n v="1"/>
    <n v="3.7250000000000001"/>
    <n v="3.7250000000000001"/>
    <n v="17"/>
    <n v="5.8823529411764698E-2"/>
    <n v="1.3941176470588199"/>
    <n v="0"/>
    <n v="0"/>
    <n v="0"/>
    <n v="3.7250000000000001"/>
    <n v="-3.7250000000000001"/>
    <n v="-1"/>
    <n v="0"/>
    <s v="NA"/>
    <n v="0"/>
    <x v="368"/>
    <n v="0"/>
    <n v="3.3525"/>
    <n v="-3.9112500000000003"/>
    <n v="0.37250000000000005"/>
    <n v="0.18625000000000025"/>
  </r>
  <r>
    <x v="4"/>
    <s v="discount europe flight"/>
    <s v="Broad"/>
    <s v="Geo Targeted Boston"/>
    <s v="Discount Europe Boston"/>
    <s v="Position 5-10 Bid Strategy"/>
    <n v="6.25"/>
    <n v="1"/>
    <n v="3.7250000000000001"/>
    <n v="3.7250000000000001"/>
    <n v="2"/>
    <n v="0.5"/>
    <n v="5.5"/>
    <n v="0"/>
    <n v="0"/>
    <n v="0"/>
    <n v="3.7250000000000001"/>
    <n v="-3.7250000000000001"/>
    <n v="-1"/>
    <n v="0"/>
    <s v="NA"/>
    <n v="0"/>
    <x v="368"/>
    <n v="0"/>
    <n v="3.3525"/>
    <n v="-3.9112500000000003"/>
    <n v="0.37250000000000005"/>
    <n v="0.18625000000000025"/>
  </r>
  <r>
    <x v="4"/>
    <s v="florence fares"/>
    <s v="Broad"/>
    <s v="Geo Targeted San Francisco"/>
    <s v="San Francisco to Florence Sale"/>
    <s v="Position 5-10 Bid Strategy"/>
    <n v="6.25"/>
    <n v="1"/>
    <n v="3.7374999999999998"/>
    <n v="3.7374999999999998"/>
    <n v="1"/>
    <n v="1"/>
    <n v="1"/>
    <n v="0"/>
    <n v="0"/>
    <n v="0"/>
    <n v="3.7374999999999998"/>
    <n v="-3.7374999999999998"/>
    <n v="-1"/>
    <n v="0"/>
    <s v="NA"/>
    <n v="0"/>
    <x v="368"/>
    <n v="0"/>
    <n v="3.36375"/>
    <n v="-3.9243749999999999"/>
    <n v="0.3737499999999998"/>
    <n v="0.18687500000000012"/>
  </r>
  <r>
    <x v="4"/>
    <s v="paris cheap air ticket"/>
    <s v="Broad"/>
    <s v="Geo Targeted New York"/>
    <s v="New York to Paris Sale"/>
    <s v="Position 5-10 Bid Strategy"/>
    <n v="6.25"/>
    <n v="2"/>
    <n v="3.7374999999999998"/>
    <n v="1.8687499999999999"/>
    <n v="2"/>
    <n v="1"/>
    <n v="1"/>
    <n v="0"/>
    <n v="0"/>
    <n v="0"/>
    <n v="3.7374999999999998"/>
    <n v="-3.7374999999999998"/>
    <n v="-1"/>
    <n v="0"/>
    <s v="NA"/>
    <n v="0"/>
    <x v="368"/>
    <n v="0"/>
    <n v="3.36375"/>
    <n v="-3.9243749999999999"/>
    <n v="0.3737499999999998"/>
    <n v="0.18687500000000012"/>
  </r>
  <r>
    <x v="4"/>
    <s v="spain airport"/>
    <s v="Broad"/>
    <s v="Western Europe Destinations"/>
    <s v="Spain"/>
    <s v="Position 5-10 Bid Strategy"/>
    <n v="6.25"/>
    <n v="1"/>
    <n v="3.75"/>
    <n v="3.75"/>
    <n v="68"/>
    <n v="1.4705882352941201E-2"/>
    <n v="1.5014705882352899"/>
    <n v="0"/>
    <n v="0"/>
    <n v="0"/>
    <n v="3.75"/>
    <n v="-3.75"/>
    <n v="-1"/>
    <n v="0"/>
    <s v="NA"/>
    <n v="0"/>
    <x v="368"/>
    <n v="0"/>
    <n v="3.375"/>
    <n v="-3.9375"/>
    <n v="0.375"/>
    <n v="0.1875"/>
  </r>
  <r>
    <x v="4"/>
    <s v="barcelona airport"/>
    <s v="Broad"/>
    <s v="Geo Targeted New York"/>
    <s v="New York to Barcelona Sale"/>
    <s v="Position 5-10 Bid Strategy"/>
    <n v="6.25"/>
    <n v="1"/>
    <n v="3.75"/>
    <n v="3.75"/>
    <n v="33"/>
    <n v="3.0303030303030297E-2"/>
    <n v="1.24242424242424"/>
    <n v="0"/>
    <n v="0"/>
    <n v="0"/>
    <n v="3.75"/>
    <n v="-3.75"/>
    <n v="-1"/>
    <n v="0"/>
    <s v="NA"/>
    <n v="0"/>
    <x v="368"/>
    <n v="0"/>
    <n v="3.375"/>
    <n v="-3.9375"/>
    <n v="0.375"/>
    <n v="0.1875"/>
  </r>
  <r>
    <x v="4"/>
    <s v="europe tickets"/>
    <s v="Broad"/>
    <s v="Geo Targeted New York"/>
    <s v="Europe New York"/>
    <s v="Position 5-10 Bid Strategy"/>
    <n v="6.25"/>
    <n v="2"/>
    <n v="3.75"/>
    <n v="1.875"/>
    <n v="66"/>
    <n v="3.0303030303030297E-2"/>
    <n v="2.8621212121212101"/>
    <n v="0"/>
    <n v="0"/>
    <n v="0"/>
    <n v="3.75"/>
    <n v="-3.75"/>
    <n v="-1"/>
    <n v="0"/>
    <s v="NA"/>
    <n v="0"/>
    <x v="368"/>
    <n v="0"/>
    <n v="3.375"/>
    <n v="-3.9375"/>
    <n v="0.375"/>
    <n v="0.1875"/>
  </r>
  <r>
    <x v="4"/>
    <s v="rome plane tickets"/>
    <s v="Broad"/>
    <s v="Geo Targeted Houston"/>
    <s v="Houston to Rome Sale"/>
    <s v="Position 5-10 Bid Strategy"/>
    <n v="6.25"/>
    <n v="1"/>
    <n v="3.75"/>
    <n v="3.75"/>
    <n v="12"/>
    <n v="8.3333333333333301E-2"/>
    <n v="1.75"/>
    <n v="0"/>
    <n v="0"/>
    <n v="0"/>
    <n v="3.75"/>
    <n v="-3.75"/>
    <n v="-1"/>
    <n v="0"/>
    <s v="NA"/>
    <n v="0"/>
    <x v="368"/>
    <n v="0"/>
    <n v="3.375"/>
    <n v="-3.9375"/>
    <n v="0.375"/>
    <n v="0.1875"/>
  </r>
  <r>
    <x v="4"/>
    <s v="europe plane tickets"/>
    <s v="Broad"/>
    <s v="Geo Targeted DC"/>
    <s v="Europe DC"/>
    <s v="Position 5-10 Bid Strategy"/>
    <n v="6.25"/>
    <n v="1"/>
    <n v="3.75"/>
    <n v="3.75"/>
    <n v="3"/>
    <n v="0.33333333333333298"/>
    <n v="1"/>
    <n v="0"/>
    <n v="0"/>
    <n v="0"/>
    <n v="3.75"/>
    <n v="-3.75"/>
    <n v="-1"/>
    <n v="0"/>
    <s v="NA"/>
    <n v="0"/>
    <x v="368"/>
    <n v="0"/>
    <n v="3.375"/>
    <n v="-3.9375"/>
    <n v="0.375"/>
    <n v="0.1875"/>
  </r>
  <r>
    <x v="4"/>
    <s v="european ticket"/>
    <s v="Broad"/>
    <s v="Western Europe Destinations"/>
    <s v="Europe"/>
    <s v="Position 5-10 Bid Strategy"/>
    <n v="6.25"/>
    <n v="2"/>
    <n v="3.7749999999999999"/>
    <n v="1.8875"/>
    <n v="201"/>
    <n v="9.9502487562189105E-3"/>
    <n v="1.64925373134328"/>
    <n v="0"/>
    <n v="0"/>
    <n v="0"/>
    <n v="3.7749999999999999"/>
    <n v="-3.7749999999999999"/>
    <n v="-1"/>
    <n v="0"/>
    <s v="NA"/>
    <n v="0"/>
    <x v="368"/>
    <n v="0"/>
    <n v="3.3975"/>
    <n v="-3.9637500000000001"/>
    <n v="0.37749999999999995"/>
    <n v="0.1887500000000002"/>
  </r>
  <r>
    <x v="4"/>
    <s v="france air tickets"/>
    <s v="Broad"/>
    <s v="Geo Targeted Philadelphia"/>
    <s v="Philadelphia to France Sale"/>
    <s v="Position 5-10 Bid Strategy"/>
    <n v="6.25"/>
    <n v="2"/>
    <n v="3.7749999999999999"/>
    <n v="1.8875"/>
    <n v="4"/>
    <n v="0.5"/>
    <n v="1"/>
    <n v="0"/>
    <n v="0"/>
    <n v="0"/>
    <n v="3.7749999999999999"/>
    <n v="-3.7749999999999999"/>
    <n v="-1"/>
    <n v="0"/>
    <s v="NA"/>
    <n v="0"/>
    <x v="368"/>
    <n v="0"/>
    <n v="3.3975"/>
    <n v="-3.9637500000000001"/>
    <n v="0.37749999999999995"/>
    <n v="0.1887500000000002"/>
  </r>
  <r>
    <x v="4"/>
    <s v="paris cheap flights"/>
    <s v="Broad"/>
    <s v="Geo Targeted Detroit"/>
    <s v="Detroit to Paris Sale"/>
    <s v="Position 5-10 Bid Strategy"/>
    <n v="6.25"/>
    <n v="2"/>
    <n v="3.8"/>
    <n v="1.9"/>
    <n v="14"/>
    <n v="0.14285714285714302"/>
    <n v="1.78571428571429"/>
    <n v="0"/>
    <n v="0"/>
    <n v="0"/>
    <n v="3.8"/>
    <n v="-3.8"/>
    <n v="-1"/>
    <n v="0"/>
    <s v="NA"/>
    <n v="0"/>
    <x v="368"/>
    <n v="0"/>
    <n v="3.42"/>
    <n v="-3.9899999999999998"/>
    <n v="0.37999999999999989"/>
    <n v="0.18999999999999995"/>
  </r>
  <r>
    <x v="4"/>
    <s v="france cheap tickets"/>
    <s v="Broad"/>
    <s v="Geo Targeted Boston"/>
    <s v="Boston to France Sale"/>
    <s v="Position 5-10 Bid Strategy"/>
    <n v="6.25"/>
    <n v="2"/>
    <n v="3.8"/>
    <n v="1.9"/>
    <n v="26"/>
    <n v="7.69230769230769E-2"/>
    <n v="3.5423076923076899"/>
    <n v="0"/>
    <n v="0"/>
    <n v="0"/>
    <n v="3.8"/>
    <n v="-3.8"/>
    <n v="-1"/>
    <n v="0"/>
    <s v="NA"/>
    <n v="0"/>
    <x v="368"/>
    <n v="0"/>
    <n v="3.42"/>
    <n v="-3.9899999999999998"/>
    <n v="0.37999999999999989"/>
    <n v="0.18999999999999995"/>
  </r>
  <r>
    <x v="4"/>
    <s v="europe tickets"/>
    <s v="Broad"/>
    <s v="Geo Targeted Philadelphia"/>
    <s v="Europe Philadelphia"/>
    <s v="Position 5-10 Bid Strategy"/>
    <n v="6.25"/>
    <n v="1"/>
    <n v="3.8125"/>
    <n v="3.8125"/>
    <n v="18"/>
    <n v="5.5555555555555601E-2"/>
    <n v="1.88666666666667"/>
    <n v="0"/>
    <n v="0"/>
    <n v="0"/>
    <n v="3.8125"/>
    <n v="-3.8125"/>
    <n v="-1"/>
    <n v="0"/>
    <s v="NA"/>
    <n v="0"/>
    <x v="368"/>
    <n v="0"/>
    <n v="3.4312499999999999"/>
    <n v="-4.0031249999999998"/>
    <n v="0.38125000000000009"/>
    <n v="0.19062499999999982"/>
  </r>
  <r>
    <x v="4"/>
    <s v="italy airport"/>
    <s v="Broad"/>
    <s v="Western Europe Destinations"/>
    <s v="Italy"/>
    <s v="Position 5-10 Bid Strategy"/>
    <n v="6.25"/>
    <n v="2"/>
    <n v="3.8250000000000002"/>
    <n v="1.9125000000000001"/>
    <n v="459"/>
    <n v="4.3572984749455299E-3"/>
    <n v="3.4496732026143802"/>
    <n v="0"/>
    <n v="0"/>
    <n v="0"/>
    <n v="3.8250000000000002"/>
    <n v="-3.8250000000000002"/>
    <n v="-1"/>
    <n v="0"/>
    <s v="NA"/>
    <n v="0"/>
    <x v="368"/>
    <n v="0"/>
    <n v="3.4425000000000003"/>
    <n v="-4.0162500000000003"/>
    <n v="0.38249999999999984"/>
    <n v="0.19125000000000014"/>
  </r>
  <r>
    <x v="4"/>
    <s v="athens ticket"/>
    <s v="Broad"/>
    <s v="Geo Targeted Houston"/>
    <s v="Houston to Athens Sale"/>
    <s v="Position 5-10 Bid Strategy"/>
    <n v="6.25"/>
    <n v="1"/>
    <n v="3.8250000000000002"/>
    <n v="3.8250000000000002"/>
    <n v="2"/>
    <n v="0.5"/>
    <n v="1"/>
    <n v="0"/>
    <n v="0"/>
    <n v="0"/>
    <n v="3.8250000000000002"/>
    <n v="-3.8250000000000002"/>
    <n v="-1"/>
    <n v="0"/>
    <s v="NA"/>
    <n v="0"/>
    <x v="368"/>
    <n v="0"/>
    <n v="3.4425000000000003"/>
    <n v="-4.0162500000000003"/>
    <n v="0.38249999999999984"/>
    <n v="0.19125000000000014"/>
  </r>
  <r>
    <x v="4"/>
    <s v="paris air fares"/>
    <s v="Broad"/>
    <s v="Geo Targeted Chicago"/>
    <s v="Chicago to Paris Sale"/>
    <s v="Position 5-10 Bid Strategy"/>
    <n v="6.25"/>
    <n v="2"/>
    <n v="3.8250000000000002"/>
    <n v="1.9125000000000001"/>
    <n v="8"/>
    <n v="0.25"/>
    <n v="1"/>
    <n v="0"/>
    <n v="0"/>
    <n v="0"/>
    <n v="3.8250000000000002"/>
    <n v="-3.8250000000000002"/>
    <n v="-1"/>
    <n v="0"/>
    <s v="NA"/>
    <n v="0"/>
    <x v="368"/>
    <n v="0"/>
    <n v="3.4425000000000003"/>
    <n v="-4.0162500000000003"/>
    <n v="0.38249999999999984"/>
    <n v="0.19125000000000014"/>
  </r>
  <r>
    <x v="4"/>
    <s v="italy cheap flight"/>
    <s v="Broad"/>
    <s v="Geo Targeted Philadelphia"/>
    <s v="Philadelphia to Italy Sale"/>
    <s v="Position 5-10 Bid Strategy"/>
    <n v="6.25"/>
    <n v="1"/>
    <n v="3.8374999999999999"/>
    <n v="3.8374999999999999"/>
    <n v="2"/>
    <n v="0.5"/>
    <n v="1"/>
    <n v="0"/>
    <n v="0"/>
    <n v="0"/>
    <n v="3.8374999999999999"/>
    <n v="-3.8374999999999999"/>
    <n v="-1"/>
    <n v="0"/>
    <s v="NA"/>
    <n v="0"/>
    <x v="368"/>
    <n v="0"/>
    <n v="3.4537499999999999"/>
    <n v="-4.0293749999999999"/>
    <n v="0.38375000000000004"/>
    <n v="0.19187500000000002"/>
  </r>
  <r>
    <x v="4"/>
    <s v="venice ticket"/>
    <s v="Broad"/>
    <s v="Geo Targeted DC"/>
    <s v="DC to Venice Sale"/>
    <s v="Position 5-10 Bid Strategy"/>
    <n v="6.25"/>
    <n v="2"/>
    <n v="3.85"/>
    <n v="1.925"/>
    <n v="4"/>
    <n v="0.5"/>
    <n v="1.5"/>
    <n v="0"/>
    <n v="0"/>
    <n v="0"/>
    <n v="3.85"/>
    <n v="-3.85"/>
    <n v="-1"/>
    <n v="0"/>
    <s v="NA"/>
    <n v="0"/>
    <x v="368"/>
    <n v="0"/>
    <n v="3.4650000000000003"/>
    <n v="-4.0425000000000004"/>
    <n v="0.38499999999999979"/>
    <n v="0.19250000000000034"/>
  </r>
  <r>
    <x v="4"/>
    <s v="athens tickets"/>
    <s v="Broad"/>
    <s v="Geo Targeted New York"/>
    <s v="New York to Athens Sale"/>
    <s v="Position 5-10 Bid Strategy"/>
    <n v="6.25"/>
    <n v="2"/>
    <n v="3.8624999999999998"/>
    <n v="1.9312499999999999"/>
    <n v="52"/>
    <n v="3.8461538461538498E-2"/>
    <n v="1.9007692307692301"/>
    <n v="0"/>
    <n v="0"/>
    <n v="0"/>
    <n v="3.8624999999999998"/>
    <n v="-3.8624999999999998"/>
    <n v="-1"/>
    <n v="0"/>
    <s v="NA"/>
    <n v="0"/>
    <x v="368"/>
    <n v="0"/>
    <n v="3.4762499999999998"/>
    <n v="-4.055625"/>
    <n v="0.38624999999999998"/>
    <n v="0.19312500000000021"/>
  </r>
  <r>
    <x v="4"/>
    <s v="cheap international ticket"/>
    <s v="Broad"/>
    <s v="Geo Targeted Detroit"/>
    <s v="Cheap International Detroit"/>
    <s v="Position 5-10 Bid Strategy"/>
    <n v="6.25"/>
    <n v="1"/>
    <n v="3.8624999999999998"/>
    <n v="3.8624999999999998"/>
    <n v="33"/>
    <n v="3.0303030303030297E-2"/>
    <n v="2.3606060606060599"/>
    <n v="0"/>
    <n v="0"/>
    <n v="0"/>
    <n v="3.8624999999999998"/>
    <n v="-3.8624999999999998"/>
    <n v="-1"/>
    <n v="0"/>
    <s v="NA"/>
    <n v="0"/>
    <x v="368"/>
    <n v="0"/>
    <n v="3.4762499999999998"/>
    <n v="-4.055625"/>
    <n v="0.38624999999999998"/>
    <n v="0.19312500000000021"/>
  </r>
  <r>
    <x v="4"/>
    <s v="paris cheap airport"/>
    <s v="Broad"/>
    <s v="Geo Targeted Houston"/>
    <s v="Houston to Paris Sale"/>
    <s v="Position 5-10 Bid Strategy"/>
    <n v="6.25"/>
    <n v="1"/>
    <n v="3.9"/>
    <n v="3.9"/>
    <n v="4"/>
    <n v="0.25"/>
    <n v="3"/>
    <n v="0"/>
    <n v="0"/>
    <n v="0"/>
    <n v="3.9"/>
    <n v="-3.9"/>
    <n v="-1"/>
    <n v="0"/>
    <s v="NA"/>
    <n v="0"/>
    <x v="368"/>
    <n v="0"/>
    <n v="3.51"/>
    <n v="-4.0949999999999998"/>
    <n v="0.39000000000000012"/>
    <n v="0.19499999999999984"/>
  </r>
  <r>
    <x v="4"/>
    <s v="rome fare"/>
    <s v="Broad"/>
    <s v="Geo Targeted DC"/>
    <s v="DC to Rome Sale"/>
    <s v="Position 5-10 Bid Strategy"/>
    <n v="6.25"/>
    <n v="1"/>
    <n v="3.9"/>
    <n v="3.9"/>
    <n v="10"/>
    <n v="0.1"/>
    <n v="1.6"/>
    <n v="0"/>
    <n v="0"/>
    <n v="0"/>
    <n v="3.9"/>
    <n v="-3.9"/>
    <n v="-1"/>
    <n v="0"/>
    <s v="NA"/>
    <n v="0"/>
    <x v="368"/>
    <n v="0"/>
    <n v="3.51"/>
    <n v="-4.0949999999999998"/>
    <n v="0.39000000000000012"/>
    <n v="0.19499999999999984"/>
  </r>
  <r>
    <x v="4"/>
    <s v="madrid airfares"/>
    <s v="Broad"/>
    <s v="Google_Yearlong 2006"/>
    <s v="Google|Madrid"/>
    <s v="Position 5-10 Bid Strategy"/>
    <n v="6.25"/>
    <n v="2"/>
    <n v="3.9125000000000001"/>
    <n v="1.95625"/>
    <n v="58"/>
    <n v="3.4482758620689703E-2"/>
    <n v="2.33103448275862"/>
    <n v="0"/>
    <n v="0"/>
    <n v="0"/>
    <n v="3.9125000000000001"/>
    <n v="-3.9125000000000001"/>
    <n v="-1"/>
    <n v="0"/>
    <s v="NA"/>
    <n v="0"/>
    <x v="368"/>
    <n v="0"/>
    <n v="3.5212500000000002"/>
    <n v="-4.1081250000000002"/>
    <n v="0.39124999999999988"/>
    <n v="0.19562500000000016"/>
  </r>
  <r>
    <x v="4"/>
    <s v="venice airlines"/>
    <s v="Broad"/>
    <s v="Geo Targeted San Francisco"/>
    <s v="San Francisco to Venice Sale"/>
    <s v="Position 5-10 Bid Strategy"/>
    <n v="6.25"/>
    <n v="2"/>
    <n v="3.9125000000000001"/>
    <n v="1.95625"/>
    <n v="113"/>
    <n v="1.7699115044247801E-2"/>
    <n v="3.3389380530973498"/>
    <n v="0"/>
    <n v="0"/>
    <n v="0"/>
    <n v="3.9125000000000001"/>
    <n v="-3.9125000000000001"/>
    <n v="-1"/>
    <n v="0"/>
    <s v="NA"/>
    <n v="0"/>
    <x v="368"/>
    <n v="0"/>
    <n v="3.5212500000000002"/>
    <n v="-4.1081250000000002"/>
    <n v="0.39124999999999988"/>
    <n v="0.19562500000000016"/>
  </r>
  <r>
    <x v="4"/>
    <s v="spain cheap ticket"/>
    <s v="Broad"/>
    <s v="Western Europe Destinations"/>
    <s v="Spain"/>
    <s v="Position 5-10 Bid Strategy"/>
    <n v="6.25"/>
    <n v="2"/>
    <n v="3.9249999999999998"/>
    <n v="1.9624999999999999"/>
    <n v="18"/>
    <n v="0.11111111111111099"/>
    <n v="1.45"/>
    <n v="0"/>
    <n v="0"/>
    <n v="0"/>
    <n v="3.9249999999999998"/>
    <n v="-3.9249999999999998"/>
    <n v="-1"/>
    <n v="0"/>
    <s v="NA"/>
    <n v="0"/>
    <x v="368"/>
    <n v="0"/>
    <n v="3.5324999999999998"/>
    <n v="-4.1212499999999999"/>
    <n v="0.39250000000000007"/>
    <n v="0.19625000000000004"/>
  </r>
  <r>
    <x v="4"/>
    <s v="italy cheap tickets"/>
    <s v="Broad"/>
    <s v="Geo Targeted Philadelphia"/>
    <s v="Philadelphia to Italy Sale"/>
    <s v="Position 5-10 Bid Strategy"/>
    <n v="6.25"/>
    <n v="1"/>
    <n v="3.9249999999999998"/>
    <n v="3.9249999999999998"/>
    <n v="2"/>
    <n v="0.5"/>
    <n v="1"/>
    <n v="0"/>
    <n v="0"/>
    <n v="0"/>
    <n v="3.9249999999999998"/>
    <n v="-3.9249999999999998"/>
    <n v="-1"/>
    <n v="0"/>
    <s v="NA"/>
    <n v="0"/>
    <x v="368"/>
    <n v="0"/>
    <n v="3.5324999999999998"/>
    <n v="-4.1212499999999999"/>
    <n v="0.39250000000000007"/>
    <n v="0.19625000000000004"/>
  </r>
  <r>
    <x v="4"/>
    <s v="milan cheap flight"/>
    <s v="Broad"/>
    <s v="Google_Yearlong 2006"/>
    <s v="Google|Milan"/>
    <s v="Position 5-10 Bid Strategy"/>
    <n v="6.25"/>
    <n v="3"/>
    <n v="3.9375"/>
    <n v="1.3125"/>
    <n v="43"/>
    <n v="6.9767441860465101E-2"/>
    <n v="2.0465116279069799"/>
    <n v="0"/>
    <n v="0"/>
    <n v="0"/>
    <n v="3.9375"/>
    <n v="-3.9375"/>
    <n v="-1"/>
    <n v="0"/>
    <s v="NA"/>
    <n v="0"/>
    <x v="368"/>
    <n v="0"/>
    <n v="3.5437500000000002"/>
    <n v="-4.1343750000000004"/>
    <n v="0.39374999999999982"/>
    <n v="0.19687500000000036"/>
  </r>
  <r>
    <x v="4"/>
    <s v="paris airports"/>
    <s v="Broad"/>
    <s v="Geo Targeted Los Angeles"/>
    <s v="Los Angeles to Paris Sale"/>
    <s v="Position 5-10 Bid Strategy"/>
    <n v="6.25"/>
    <n v="1"/>
    <n v="3.9375"/>
    <n v="3.9375"/>
    <n v="34"/>
    <n v="2.9411764705882401E-2"/>
    <n v="1.20588235294118"/>
    <n v="0"/>
    <n v="0"/>
    <n v="0"/>
    <n v="3.9375"/>
    <n v="-3.9375"/>
    <n v="-1"/>
    <n v="0"/>
    <s v="NA"/>
    <n v="0"/>
    <x v="368"/>
    <n v="0"/>
    <n v="3.5437500000000002"/>
    <n v="-4.1343750000000004"/>
    <n v="0.39374999999999982"/>
    <n v="0.19687500000000036"/>
  </r>
  <r>
    <x v="4"/>
    <s v="discount international airfares"/>
    <s v="Broad"/>
    <s v="Geo Targeted Detroit"/>
    <s v="Discount International Detroit"/>
    <s v="Position 5-10 Bid Strategy"/>
    <n v="6.25"/>
    <n v="1"/>
    <n v="3.9375"/>
    <n v="3.9375"/>
    <n v="16"/>
    <n v="6.25E-2"/>
    <n v="2.2312500000000002"/>
    <n v="0"/>
    <n v="0"/>
    <n v="0"/>
    <n v="3.9375"/>
    <n v="-3.9375"/>
    <n v="-1"/>
    <n v="0"/>
    <s v="NA"/>
    <n v="0"/>
    <x v="368"/>
    <n v="0"/>
    <n v="3.5437500000000002"/>
    <n v="-4.1343750000000004"/>
    <n v="0.39374999999999982"/>
    <n v="0.19687500000000036"/>
  </r>
  <r>
    <x v="4"/>
    <s v="barcelona ticket"/>
    <s v="Broad"/>
    <s v="Google_Yearlong 2006"/>
    <s v="Google|Barcelona"/>
    <s v="Position 5-10 Bid Strategy"/>
    <n v="6.25"/>
    <n v="5"/>
    <n v="3.95"/>
    <n v="0.79"/>
    <n v="311"/>
    <n v="1.6077170418006399E-2"/>
    <n v="1.6083601286173601"/>
    <n v="0"/>
    <n v="0"/>
    <n v="0"/>
    <n v="3.95"/>
    <n v="-3.95"/>
    <n v="-1"/>
    <n v="0"/>
    <s v="NA"/>
    <n v="0"/>
    <x v="368"/>
    <n v="0"/>
    <n v="3.5550000000000002"/>
    <n v="-4.1475"/>
    <n v="0.39500000000000002"/>
    <n v="0.19749999999999979"/>
  </r>
  <r>
    <x v="4"/>
    <s v="paris cheap airlines"/>
    <s v="Broad"/>
    <s v="Geo Targeted San Francisco"/>
    <s v="San Francisco to Paris Sale"/>
    <s v="Position 5-10 Bid Strategy"/>
    <n v="6.25"/>
    <n v="1"/>
    <n v="3.95"/>
    <n v="3.95"/>
    <n v="4"/>
    <n v="0.25"/>
    <n v="1.5"/>
    <n v="0"/>
    <n v="0"/>
    <n v="0"/>
    <n v="3.95"/>
    <n v="-3.95"/>
    <n v="-1"/>
    <n v="0"/>
    <s v="NA"/>
    <n v="0"/>
    <x v="368"/>
    <n v="0"/>
    <n v="3.5550000000000002"/>
    <n v="-4.1475"/>
    <n v="0.39500000000000002"/>
    <n v="0.19749999999999979"/>
  </r>
  <r>
    <x v="4"/>
    <s v="rome air flights"/>
    <s v="Broad"/>
    <s v="Geo Targeted San Francisco"/>
    <s v="San Francisco to Rome Sale"/>
    <s v="Position 5-10 Bid Strategy"/>
    <n v="6.25"/>
    <n v="1"/>
    <n v="3.9624999999999999"/>
    <n v="3.9624999999999999"/>
    <n v="1"/>
    <n v="1"/>
    <n v="1"/>
    <n v="0"/>
    <n v="0"/>
    <n v="0"/>
    <n v="3.9624999999999999"/>
    <n v="-3.9624999999999999"/>
    <n v="-1"/>
    <n v="0"/>
    <s v="NA"/>
    <n v="0"/>
    <x v="368"/>
    <n v="0"/>
    <n v="3.5662500000000001"/>
    <n v="-4.1606250000000005"/>
    <n v="0.39624999999999977"/>
    <n v="0.19812500000000055"/>
  </r>
  <r>
    <x v="4"/>
    <s v="barcelona airline"/>
    <s v="Broad"/>
    <s v="Geo Targeted New York"/>
    <s v="New York to Barcelona Sale"/>
    <s v="Position 5-10 Bid Strategy"/>
    <n v="6.25"/>
    <n v="2"/>
    <n v="3.9624999999999999"/>
    <n v="1.98125"/>
    <n v="16"/>
    <n v="0.125"/>
    <n v="1"/>
    <n v="0"/>
    <n v="0"/>
    <n v="0"/>
    <n v="3.9624999999999999"/>
    <n v="-3.9624999999999999"/>
    <n v="-1"/>
    <n v="0"/>
    <s v="NA"/>
    <n v="0"/>
    <x v="368"/>
    <n v="0"/>
    <n v="3.5662500000000001"/>
    <n v="-4.1606250000000005"/>
    <n v="0.39624999999999977"/>
    <n v="0.19812500000000055"/>
  </r>
  <r>
    <x v="4"/>
    <s v="france airfares"/>
    <s v="Broad"/>
    <s v="Geo Targeted Philadelphia"/>
    <s v="Philadelphia to France Sale"/>
    <s v="Position 5-10 Bid Strategy"/>
    <n v="6.25"/>
    <n v="1"/>
    <n v="3.9874999999999998"/>
    <n v="3.9874999999999998"/>
    <n v="2"/>
    <n v="0.5"/>
    <n v="1"/>
    <n v="0"/>
    <n v="0"/>
    <n v="0"/>
    <n v="3.9874999999999998"/>
    <n v="-3.9874999999999998"/>
    <n v="-1"/>
    <n v="0"/>
    <s v="NA"/>
    <n v="0"/>
    <x v="368"/>
    <n v="0"/>
    <n v="3.5887500000000001"/>
    <n v="-4.1868749999999997"/>
    <n v="0.39874999999999972"/>
    <n v="0.19937499999999986"/>
  </r>
  <r>
    <x v="4"/>
    <s v="rome tickets"/>
    <s v="Broad"/>
    <s v="Geo Targeted Philadelphia"/>
    <s v="Philadelphia to Rome Sale"/>
    <s v="Position 5-10 Bid Strategy"/>
    <n v="6.25"/>
    <n v="1"/>
    <n v="3.9874999999999998"/>
    <n v="3.9874999999999998"/>
    <n v="14"/>
    <n v="7.1428571428571397E-2"/>
    <n v="1.49571428571429"/>
    <n v="0"/>
    <n v="0"/>
    <n v="0"/>
    <n v="3.9874999999999998"/>
    <n v="-3.9874999999999998"/>
    <n v="-1"/>
    <n v="0"/>
    <s v="NA"/>
    <n v="0"/>
    <x v="368"/>
    <n v="0"/>
    <n v="3.5887500000000001"/>
    <n v="-4.1868749999999997"/>
    <n v="0.39874999999999972"/>
    <n v="0.19937499999999986"/>
  </r>
  <r>
    <x v="4"/>
    <s v="france airfare"/>
    <s v="Broad"/>
    <s v="Geo Targeted Boston"/>
    <s v="Boston to France Sale"/>
    <s v="Position 5-10 Bid Strategy"/>
    <n v="6.25"/>
    <n v="4"/>
    <n v="3.9874999999999998"/>
    <n v="0.99687499999999996"/>
    <n v="48"/>
    <n v="8.3333333333333301E-2"/>
    <n v="2.6145833333333299"/>
    <n v="0"/>
    <n v="0"/>
    <n v="0"/>
    <n v="3.9874999999999998"/>
    <n v="-3.9874999999999998"/>
    <n v="-1"/>
    <n v="0"/>
    <s v="NA"/>
    <n v="0"/>
    <x v="368"/>
    <n v="0"/>
    <n v="3.5887500000000001"/>
    <n v="-4.1868749999999997"/>
    <n v="0.39874999999999972"/>
    <n v="0.19937499999999986"/>
  </r>
  <r>
    <x v="4"/>
    <s v="rome cheap airfare"/>
    <s v="Broad"/>
    <s v="Geo Targeted DC"/>
    <s v="DC to Rome Sale"/>
    <s v="Position 5-10 Bid Strategy"/>
    <n v="6.25"/>
    <n v="1"/>
    <n v="4.0125000000000002"/>
    <n v="4.0125000000000002"/>
    <n v="2"/>
    <n v="0.5"/>
    <n v="1"/>
    <n v="0"/>
    <n v="0"/>
    <n v="0"/>
    <n v="4.0125000000000002"/>
    <n v="-4.0125000000000002"/>
    <n v="-1"/>
    <n v="0"/>
    <s v="NA"/>
    <n v="0"/>
    <x v="368"/>
    <n v="0"/>
    <n v="3.6112500000000001"/>
    <n v="-4.2131250000000007"/>
    <n v="0.40125000000000011"/>
    <n v="0.2006250000000005"/>
  </r>
  <r>
    <x v="4"/>
    <s v="paris airports"/>
    <s v="Broad"/>
    <s v="Geo Targeted DC"/>
    <s v="DC to Paris Sale"/>
    <s v="Position 5-10 Bid Strategy"/>
    <n v="6.25"/>
    <n v="2"/>
    <n v="4.0125000000000002"/>
    <n v="2.0062500000000001"/>
    <n v="16"/>
    <n v="0.125"/>
    <n v="1"/>
    <n v="0"/>
    <n v="0"/>
    <n v="0"/>
    <n v="4.0125000000000002"/>
    <n v="-4.0125000000000002"/>
    <n v="-1"/>
    <n v="0"/>
    <s v="NA"/>
    <n v="0"/>
    <x v="368"/>
    <n v="0"/>
    <n v="3.6112500000000001"/>
    <n v="-4.2131250000000007"/>
    <n v="0.40125000000000011"/>
    <n v="0.2006250000000005"/>
  </r>
  <r>
    <x v="4"/>
    <s v="paris flight specials"/>
    <s v="Broad"/>
    <s v="Geo Targeted Houston"/>
    <s v="Houston to Paris Sale"/>
    <s v="Position 5-10 Bid Strategy"/>
    <n v="6.25"/>
    <n v="1"/>
    <n v="4.0250000000000004"/>
    <n v="4.0250000000000004"/>
    <n v="1"/>
    <n v="1"/>
    <n v="2"/>
    <n v="0"/>
    <n v="0"/>
    <n v="0"/>
    <n v="4.0250000000000004"/>
    <n v="-4.0250000000000004"/>
    <n v="-1"/>
    <n v="0"/>
    <s v="NA"/>
    <n v="0"/>
    <x v="368"/>
    <n v="0"/>
    <n v="3.6225000000000005"/>
    <n v="-4.2262500000000003"/>
    <n v="0.40249999999999986"/>
    <n v="0.20124999999999993"/>
  </r>
  <r>
    <x v="4"/>
    <s v="barcelona flights"/>
    <s v="Broad"/>
    <s v="Geo Targeted Boston"/>
    <s v="Boston to Barcelona Sale"/>
    <s v="Position 5-10 Bid Strategy"/>
    <n v="6.25"/>
    <n v="2"/>
    <n v="4.0374999999999996"/>
    <n v="2.0187499999999998"/>
    <n v="28"/>
    <n v="7.1428571428571397E-2"/>
    <n v="1.61785714285714"/>
    <n v="0"/>
    <n v="0"/>
    <n v="0"/>
    <n v="4.0374999999999996"/>
    <n v="-4.0374999999999996"/>
    <n v="-1"/>
    <n v="0"/>
    <s v="NA"/>
    <n v="0"/>
    <x v="368"/>
    <n v="0"/>
    <n v="3.6337499999999996"/>
    <n v="-4.2393749999999999"/>
    <n v="0.40375000000000005"/>
    <n v="0.20187500000000025"/>
  </r>
  <r>
    <x v="4"/>
    <s v="paris airline tickets"/>
    <s v="Broad"/>
    <s v="Geo Targeted Los Angeles"/>
    <s v="Los Angeles to Paris Sale"/>
    <s v="Position 5-10 Bid Strategy"/>
    <n v="6.25"/>
    <n v="3"/>
    <n v="4.05"/>
    <n v="1.35"/>
    <n v="18"/>
    <n v="0.16666666666666699"/>
    <n v="1.7777777777777799"/>
    <n v="0"/>
    <n v="0"/>
    <n v="0"/>
    <n v="4.05"/>
    <n v="-4.05"/>
    <n v="-1"/>
    <n v="0"/>
    <s v="NA"/>
    <n v="0"/>
    <x v="368"/>
    <n v="0"/>
    <n v="3.645"/>
    <n v="-4.2525000000000004"/>
    <n v="0.4049999999999998"/>
    <n v="0.20250000000000057"/>
  </r>
  <r>
    <x v="4"/>
    <s v="international airfare"/>
    <s v="Broad"/>
    <s v="Geo Targeted Detroit"/>
    <s v="International Detroit"/>
    <s v="Position 5-10 Bid Strategy"/>
    <n v="6.25"/>
    <n v="1"/>
    <n v="4.0625"/>
    <n v="4.0625"/>
    <n v="34"/>
    <n v="2.9411764705882401E-2"/>
    <n v="2.0235294117647098"/>
    <n v="0"/>
    <n v="0"/>
    <n v="0"/>
    <n v="4.0625"/>
    <n v="-4.0625"/>
    <n v="-1"/>
    <n v="0"/>
    <s v="NA"/>
    <n v="0"/>
    <x v="368"/>
    <n v="0"/>
    <n v="3.65625"/>
    <n v="-4.265625"/>
    <n v="0.40625"/>
    <n v="0.203125"/>
  </r>
  <r>
    <x v="4"/>
    <s v="florence airport"/>
    <s v="Broad"/>
    <s v="Google_Yearlong 2006"/>
    <s v="Google|Florence"/>
    <s v="Position 5-10 Bid Strategy"/>
    <n v="6.25"/>
    <n v="3"/>
    <n v="4.0875000000000004"/>
    <n v="1.3625"/>
    <n v="278"/>
    <n v="1.07913669064748E-2"/>
    <n v="1.8014388489208599"/>
    <n v="0"/>
    <n v="0"/>
    <n v="0"/>
    <n v="4.0875000000000004"/>
    <n v="-4.0875000000000004"/>
    <n v="-1"/>
    <n v="0"/>
    <s v="NA"/>
    <n v="0"/>
    <x v="368"/>
    <n v="0"/>
    <n v="3.6787500000000004"/>
    <n v="-4.291875000000001"/>
    <n v="0.40874999999999995"/>
    <n v="0.20437500000000064"/>
  </r>
  <r>
    <x v="4"/>
    <s v="madrid cheap tickets"/>
    <s v="Broad"/>
    <s v="Google_Yearlong 2006"/>
    <s v="Google|Madrid"/>
    <s v="Position 5-10 Bid Strategy"/>
    <n v="6.25"/>
    <n v="1"/>
    <n v="4.0875000000000004"/>
    <n v="4.0875000000000004"/>
    <n v="39"/>
    <n v="2.5641025641025599E-2"/>
    <n v="2.6666666666666701"/>
    <n v="0"/>
    <n v="0"/>
    <n v="0"/>
    <n v="4.0875000000000004"/>
    <n v="-4.0875000000000004"/>
    <n v="-1"/>
    <n v="0"/>
    <s v="NA"/>
    <n v="0"/>
    <x v="368"/>
    <n v="0"/>
    <n v="3.6787500000000004"/>
    <n v="-4.291875000000001"/>
    <n v="0.40874999999999995"/>
    <n v="0.20437500000000064"/>
  </r>
  <r>
    <x v="4"/>
    <s v="florence airline"/>
    <s v="Broad"/>
    <s v="Google_Yearlong 2006"/>
    <s v="Google|Florence"/>
    <s v="Postiion 1-4 Bid Strategy"/>
    <n v="6.25"/>
    <n v="2"/>
    <n v="4.0875000000000004"/>
    <n v="2.0437500000000002"/>
    <n v="109"/>
    <n v="1.8348623853211E-2"/>
    <n v="1.5403669724770599"/>
    <n v="0"/>
    <n v="0"/>
    <n v="0"/>
    <n v="4.0875000000000004"/>
    <n v="-4.0875000000000004"/>
    <n v="-1"/>
    <n v="0"/>
    <s v="NA"/>
    <n v="0"/>
    <x v="368"/>
    <n v="0"/>
    <n v="3.6787500000000004"/>
    <n v="-4.291875000000001"/>
    <n v="0.40874999999999995"/>
    <n v="0.20437500000000064"/>
  </r>
  <r>
    <x v="4"/>
    <s v="bamako flights"/>
    <s v="Broad"/>
    <s v="Google_Yearlong 2006"/>
    <s v="Google|bamako"/>
    <s v="Position 5-10 Bid Strategy"/>
    <n v="6.25"/>
    <n v="3"/>
    <n v="4.0875000000000004"/>
    <n v="1.3625"/>
    <n v="75"/>
    <n v="0.04"/>
    <n v="1.0680000000000001"/>
    <n v="0"/>
    <n v="0"/>
    <n v="0"/>
    <n v="4.0875000000000004"/>
    <n v="-4.0875000000000004"/>
    <n v="-1"/>
    <n v="0"/>
    <s v="NA"/>
    <n v="0"/>
    <x v="368"/>
    <n v="0"/>
    <n v="3.6787500000000004"/>
    <n v="-4.291875000000001"/>
    <n v="0.40874999999999995"/>
    <n v="0.20437500000000064"/>
  </r>
  <r>
    <x v="4"/>
    <s v="paris fares"/>
    <s v="Broad"/>
    <s v="Geo Targeted Houston"/>
    <s v="Houston to Paris Sale"/>
    <s v="Position 5-10 Bid Strategy"/>
    <n v="6.25"/>
    <n v="1"/>
    <n v="4.0875000000000004"/>
    <n v="4.0875000000000004"/>
    <n v="64"/>
    <n v="1.5625E-2"/>
    <n v="1.48359375"/>
    <n v="0"/>
    <n v="0"/>
    <n v="0"/>
    <n v="4.0875000000000004"/>
    <n v="-4.0875000000000004"/>
    <n v="-1"/>
    <n v="0"/>
    <s v="NA"/>
    <n v="0"/>
    <x v="368"/>
    <n v="0"/>
    <n v="3.6787500000000004"/>
    <n v="-4.291875000000001"/>
    <n v="0.40874999999999995"/>
    <n v="0.20437500000000064"/>
  </r>
  <r>
    <x v="4"/>
    <s v="madrid fares"/>
    <s v="Broad"/>
    <s v="Western Europe Destinations"/>
    <s v="Madrid"/>
    <s v="Position 5-10 Bid Strategy"/>
    <n v="6.25"/>
    <n v="5"/>
    <n v="4.0999999999999996"/>
    <n v="0.82"/>
    <n v="53"/>
    <n v="9.4339622641509399E-2"/>
    <n v="4.2245283018867896"/>
    <n v="0"/>
    <n v="0"/>
    <n v="0"/>
    <n v="4.0999999999999996"/>
    <n v="-4.0999999999999996"/>
    <n v="-1"/>
    <n v="0"/>
    <s v="NA"/>
    <n v="0"/>
    <x v="368"/>
    <n v="0"/>
    <n v="3.69"/>
    <n v="-4.3049999999999997"/>
    <n v="0.4099999999999997"/>
    <n v="0.20500000000000007"/>
  </r>
  <r>
    <x v="4"/>
    <s v="milan plane tickets"/>
    <s v="Broad"/>
    <s v="Western Europe Destinations"/>
    <s v="Milan"/>
    <s v="Position 5-10 Bid Strategy"/>
    <n v="6.25"/>
    <n v="4"/>
    <n v="4.0999999999999996"/>
    <n v="1.0249999999999999"/>
    <n v="43"/>
    <n v="9.3023255813953487E-2"/>
    <n v="3.6116279069767399"/>
    <n v="0"/>
    <n v="0"/>
    <n v="0"/>
    <n v="4.0999999999999996"/>
    <n v="-4.0999999999999996"/>
    <n v="-1"/>
    <n v="0"/>
    <s v="NA"/>
    <n v="0"/>
    <x v="368"/>
    <n v="0"/>
    <n v="3.69"/>
    <n v="-4.3049999999999997"/>
    <n v="0.4099999999999997"/>
    <n v="0.20500000000000007"/>
  </r>
  <r>
    <x v="4"/>
    <s v="florence cheap ticket"/>
    <s v="Broad"/>
    <s v="Geo Targeted New York"/>
    <s v="New York to Florence Sale"/>
    <s v="Position 5-10 Bid Strategy"/>
    <n v="6.25"/>
    <n v="1"/>
    <n v="4.0999999999999996"/>
    <n v="4.0999999999999996"/>
    <n v="1"/>
    <n v="1"/>
    <n v="1"/>
    <n v="0"/>
    <n v="0"/>
    <n v="0"/>
    <n v="4.0999999999999996"/>
    <n v="-4.0999999999999996"/>
    <n v="-1"/>
    <n v="0"/>
    <s v="NA"/>
    <n v="0"/>
    <x v="368"/>
    <n v="0"/>
    <n v="3.69"/>
    <n v="-4.3049999999999997"/>
    <n v="0.4099999999999997"/>
    <n v="0.20500000000000007"/>
  </r>
  <r>
    <x v="4"/>
    <s v="hanover flights"/>
    <s v="Broad"/>
    <s v="Google_Yearlong 2006"/>
    <s v="Google|Hanover"/>
    <s v="Position 5-10 Bid Strategy"/>
    <n v="6.25"/>
    <n v="1"/>
    <n v="4.1124999999999998"/>
    <n v="4.1124999999999998"/>
    <n v="163"/>
    <n v="6.13496932515337E-3"/>
    <n v="1.0588957055214701"/>
    <n v="0"/>
    <n v="0"/>
    <n v="0"/>
    <n v="4.1124999999999998"/>
    <n v="-4.1124999999999998"/>
    <n v="-1"/>
    <n v="0"/>
    <s v="NA"/>
    <n v="0"/>
    <x v="368"/>
    <n v="0"/>
    <n v="3.7012499999999999"/>
    <n v="-4.3181250000000002"/>
    <n v="0.41124999999999989"/>
    <n v="0.20562500000000039"/>
  </r>
  <r>
    <x v="4"/>
    <s v="france airlines"/>
    <s v="Broad"/>
    <s v="Geo Targeted Los Angeles"/>
    <s v="Los Angeles to France Sale"/>
    <s v="Position 5-10 Bid Strategy"/>
    <n v="6.25"/>
    <n v="6"/>
    <n v="4.1124999750000004"/>
    <n v="0.6854166625"/>
    <n v="229"/>
    <n v="2.62008733624454E-2"/>
    <n v="1.7128820960698701"/>
    <n v="0"/>
    <n v="0"/>
    <n v="0"/>
    <n v="4.1124999750000004"/>
    <n v="-4.1124999750000004"/>
    <n v="-1"/>
    <n v="0"/>
    <s v="NA"/>
    <n v="0"/>
    <x v="368"/>
    <n v="0"/>
    <n v="3.7012499775000003"/>
    <n v="-4.3181249737500007"/>
    <n v="0.41124999750000013"/>
    <n v="0.20562499875000029"/>
  </r>
  <r>
    <x v="4"/>
    <s v="spain airline"/>
    <s v="Broad"/>
    <s v="Geo Targeted Los Angeles"/>
    <s v="Los Angeles to Spain Sale"/>
    <s v="Position 5-10 Bid Strategy"/>
    <n v="6.25"/>
    <n v="2"/>
    <n v="4.1124999999999998"/>
    <n v="2.0562499999999999"/>
    <n v="13"/>
    <n v="0.15384615384615399"/>
    <n v="1.3846153846153799"/>
    <n v="0"/>
    <n v="0"/>
    <n v="0"/>
    <n v="4.1124999999999998"/>
    <n v="-4.1124999999999998"/>
    <n v="-1"/>
    <n v="0"/>
    <s v="NA"/>
    <n v="0"/>
    <x v="368"/>
    <n v="0"/>
    <n v="3.7012499999999999"/>
    <n v="-4.3181250000000002"/>
    <n v="0.41124999999999989"/>
    <n v="0.20562500000000039"/>
  </r>
  <r>
    <x v="4"/>
    <s v="greece cheap ticket"/>
    <s v="Broad"/>
    <s v="Google_Yearlong 2006"/>
    <s v="Google|Greece"/>
    <s v="Position 5-10 Bid Strategy"/>
    <n v="6.25"/>
    <n v="1"/>
    <n v="4.125"/>
    <n v="4.125"/>
    <n v="42"/>
    <n v="2.3809523809523801E-2"/>
    <n v="1.80952380952381"/>
    <n v="0"/>
    <n v="0"/>
    <n v="0"/>
    <n v="4.125"/>
    <n v="-4.125"/>
    <n v="-1"/>
    <n v="0"/>
    <s v="NA"/>
    <n v="0"/>
    <x v="368"/>
    <n v="0"/>
    <n v="3.7124999999999999"/>
    <n v="-4.3312499999999998"/>
    <n v="0.41250000000000009"/>
    <n v="0.20624999999999982"/>
  </r>
  <r>
    <x v="4"/>
    <s v="uk travel"/>
    <s v="Broad"/>
    <s v="Western Europe Destinations"/>
    <s v="UK"/>
    <s v="Position 5-10 Bid Strategy"/>
    <n v="6.25"/>
    <n v="1"/>
    <n v="4.1375000000000002"/>
    <n v="4.1375000000000002"/>
    <n v="210"/>
    <n v="4.7619047619047597E-3"/>
    <n v="1.8119047619047599"/>
    <n v="0"/>
    <n v="0"/>
    <n v="0"/>
    <n v="4.1375000000000002"/>
    <n v="-4.1375000000000002"/>
    <n v="-1"/>
    <n v="0"/>
    <s v="NA"/>
    <n v="0"/>
    <x v="368"/>
    <n v="0"/>
    <n v="3.7237500000000003"/>
    <n v="-4.3443750000000003"/>
    <n v="0.41374999999999984"/>
    <n v="0.20687500000000014"/>
  </r>
  <r>
    <x v="4"/>
    <s v="paris airline ticket"/>
    <s v="Broad"/>
    <s v="Geo Targeted Miami"/>
    <s v="Miami to Paris Sale"/>
    <s v="Position 5-10 Bid Strategy"/>
    <n v="6.25"/>
    <n v="2"/>
    <n v="4.1500000000000004"/>
    <n v="2.0750000000000002"/>
    <n v="1"/>
    <n v="2"/>
    <n v="1"/>
    <n v="0"/>
    <n v="0"/>
    <n v="0"/>
    <n v="4.1500000000000004"/>
    <n v="-4.1500000000000004"/>
    <n v="-1"/>
    <n v="0"/>
    <s v="NA"/>
    <n v="0"/>
    <x v="368"/>
    <n v="0"/>
    <n v="3.7350000000000003"/>
    <n v="-4.3575000000000008"/>
    <n v="0.41500000000000004"/>
    <n v="0.20750000000000046"/>
  </r>
  <r>
    <x v="4"/>
    <s v="paris airline fare"/>
    <s v="Broad"/>
    <s v="Geo Targeted New York"/>
    <s v="New York to Paris Sale"/>
    <s v="Position 5-10 Bid Strategy"/>
    <n v="6.25"/>
    <n v="2"/>
    <n v="4.1500000000000004"/>
    <n v="2.0750000000000002"/>
    <n v="8"/>
    <n v="0.25"/>
    <n v="1.5"/>
    <n v="0"/>
    <n v="0"/>
    <n v="0"/>
    <n v="4.1500000000000004"/>
    <n v="-4.1500000000000004"/>
    <n v="-1"/>
    <n v="0"/>
    <s v="NA"/>
    <n v="0"/>
    <x v="368"/>
    <n v="0"/>
    <n v="3.7350000000000003"/>
    <n v="-4.3575000000000008"/>
    <n v="0.41500000000000004"/>
    <n v="0.20750000000000046"/>
  </r>
  <r>
    <x v="4"/>
    <s v="paris airfares"/>
    <s v="Broad"/>
    <s v="Geo Targeted Houston"/>
    <s v="Houston to Paris Sale"/>
    <s v="Position 5-10 Bid Strategy"/>
    <n v="6.25"/>
    <n v="2"/>
    <n v="4.1500000000000004"/>
    <n v="2.0750000000000002"/>
    <n v="30"/>
    <n v="6.6666666666666693E-2"/>
    <n v="1.49966666666667"/>
    <n v="0"/>
    <n v="0"/>
    <n v="0"/>
    <n v="4.1500000000000004"/>
    <n v="-4.1500000000000004"/>
    <n v="-1"/>
    <n v="0"/>
    <s v="NA"/>
    <n v="0"/>
    <x v="368"/>
    <n v="0"/>
    <n v="3.7350000000000003"/>
    <n v="-4.3575000000000008"/>
    <n v="0.41500000000000004"/>
    <n v="0.20750000000000046"/>
  </r>
  <r>
    <x v="4"/>
    <s v="india flight deals"/>
    <s v="Broad"/>
    <s v="Outside Western Europe"/>
    <s v="India"/>
    <s v="Position 5-10 Bid Strategy"/>
    <n v="6.25"/>
    <n v="1"/>
    <n v="4.1624999999999996"/>
    <n v="4.1624999999999996"/>
    <n v="16"/>
    <n v="6.25E-2"/>
    <n v="1.79375"/>
    <n v="0"/>
    <n v="0"/>
    <n v="0"/>
    <n v="4.1624999999999996"/>
    <n v="-4.1624999999999996"/>
    <n v="-1"/>
    <n v="0"/>
    <s v="NA"/>
    <n v="0"/>
    <x v="368"/>
    <n v="0"/>
    <n v="3.7462499999999999"/>
    <n v="-4.3706249999999995"/>
    <n v="0.41624999999999979"/>
    <n v="0.20812499999999989"/>
  </r>
  <r>
    <x v="4"/>
    <s v="spain cheap tickets"/>
    <s v="Broad"/>
    <s v="Geo Targeted Detroit"/>
    <s v="Detroit to Spain Sale"/>
    <s v="Position 5-10 Bid Strategy"/>
    <n v="6.25"/>
    <n v="2"/>
    <n v="4.1624999999999996"/>
    <n v="2.0812499999999998"/>
    <n v="11"/>
    <n v="0.18181818181818202"/>
    <n v="1.6345454545454501"/>
    <n v="0"/>
    <n v="0"/>
    <n v="0"/>
    <n v="4.1624999999999996"/>
    <n v="-4.1624999999999996"/>
    <n v="-1"/>
    <n v="0"/>
    <s v="NA"/>
    <n v="0"/>
    <x v="368"/>
    <n v="0"/>
    <n v="3.7462499999999999"/>
    <n v="-4.3706249999999995"/>
    <n v="0.41624999999999979"/>
    <n v="0.20812499999999989"/>
  </r>
  <r>
    <x v="4"/>
    <s v="djibouti flights"/>
    <s v="Broad"/>
    <s v="Google_Yearlong 2006"/>
    <s v="Google|djibouti"/>
    <s v="Position 5-10 Bid Strategy"/>
    <n v="6.25"/>
    <n v="2"/>
    <n v="4.1749999999999998"/>
    <n v="2.0874999999999999"/>
    <n v="27"/>
    <n v="7.4074074074074098E-2"/>
    <n v="1"/>
    <n v="0"/>
    <n v="0"/>
    <n v="0"/>
    <n v="4.1749999999999998"/>
    <n v="-4.1749999999999998"/>
    <n v="-1"/>
    <n v="0"/>
    <s v="NA"/>
    <n v="0"/>
    <x v="368"/>
    <n v="0"/>
    <n v="3.7574999999999998"/>
    <n v="-4.38375"/>
    <n v="0.41749999999999998"/>
    <n v="0.20875000000000021"/>
  </r>
  <r>
    <x v="4"/>
    <s v="paris fare"/>
    <s v="Broad"/>
    <s v="Geo Targeted Houston"/>
    <s v="Houston to Paris Sale"/>
    <s v="Position 5-10 Bid Strategy"/>
    <n v="6.25"/>
    <n v="3"/>
    <n v="4.1874999749999997"/>
    <n v="1.3958333249999999"/>
    <n v="56"/>
    <n v="5.3571428571428603E-2"/>
    <n v="1.6428571428571399"/>
    <n v="0"/>
    <n v="0"/>
    <n v="0"/>
    <n v="4.1874999749999997"/>
    <n v="-4.1874999749999997"/>
    <n v="-1"/>
    <n v="0"/>
    <s v="NA"/>
    <n v="0"/>
    <x v="368"/>
    <n v="0"/>
    <n v="3.7687499774999997"/>
    <n v="-4.3968749737500001"/>
    <n v="0.41874999749999997"/>
    <n v="0.20937499875000043"/>
  </r>
  <r>
    <x v="4"/>
    <s v="paris air ticket"/>
    <s v="Broad"/>
    <s v="Geo Targeted San Francisco"/>
    <s v="San Francisco to Paris Sale"/>
    <s v="Position 5-10 Bid Strategy"/>
    <n v="6.25"/>
    <n v="2"/>
    <n v="4.2125000000000004"/>
    <n v="2.1062500000000002"/>
    <n v="15"/>
    <n v="0.133333333333333"/>
    <n v="1.1319999999999999"/>
    <n v="0"/>
    <n v="0"/>
    <n v="0"/>
    <n v="4.2125000000000004"/>
    <n v="-4.2125000000000004"/>
    <n v="-1"/>
    <n v="0"/>
    <s v="NA"/>
    <n v="0"/>
    <x v="368"/>
    <n v="0"/>
    <n v="3.7912500000000002"/>
    <n v="-4.4231250000000006"/>
    <n v="0.42125000000000012"/>
    <n v="0.21062500000000028"/>
  </r>
  <r>
    <x v="4"/>
    <s v="barcelona airports"/>
    <s v="Broad"/>
    <s v="Geo Targeted Philadelphia"/>
    <s v="Philadelphia to Barcelona Sale"/>
    <s v="Position 5-10 Bid Strategy"/>
    <n v="6.25"/>
    <n v="1"/>
    <n v="4.2125000000000004"/>
    <n v="4.2125000000000004"/>
    <n v="1"/>
    <n v="1"/>
    <n v="1"/>
    <n v="0"/>
    <n v="0"/>
    <n v="0"/>
    <n v="4.2125000000000004"/>
    <n v="-4.2125000000000004"/>
    <n v="-1"/>
    <n v="0"/>
    <s v="NA"/>
    <n v="0"/>
    <x v="368"/>
    <n v="0"/>
    <n v="3.7912500000000002"/>
    <n v="-4.4231250000000006"/>
    <n v="0.42125000000000012"/>
    <n v="0.21062500000000028"/>
  </r>
  <r>
    <x v="4"/>
    <s v="spain flights"/>
    <s v="Broad"/>
    <s v="Geo Targeted Los Angeles"/>
    <s v="Los Angeles to Spain Sale"/>
    <s v="Position 5-10 Bid Strategy"/>
    <n v="6.25"/>
    <n v="2"/>
    <n v="4.2125000000000004"/>
    <n v="2.1062500000000002"/>
    <n v="142"/>
    <n v="1.4084507042253501E-2"/>
    <n v="1.3922535211267599"/>
    <n v="0"/>
    <n v="0"/>
    <n v="0"/>
    <n v="4.2125000000000004"/>
    <n v="-4.2125000000000004"/>
    <n v="-1"/>
    <n v="0"/>
    <s v="NA"/>
    <n v="0"/>
    <x v="368"/>
    <n v="0"/>
    <n v="3.7912500000000002"/>
    <n v="-4.4231250000000006"/>
    <n v="0.42125000000000012"/>
    <n v="0.21062500000000028"/>
  </r>
  <r>
    <x v="4"/>
    <s v="paris cheap airlines"/>
    <s v="Broad"/>
    <s v="Geo Targeted New York"/>
    <s v="New York to Paris Sale"/>
    <s v="Position 5-10 Bid Strategy"/>
    <n v="6.25"/>
    <n v="1"/>
    <n v="4.25"/>
    <n v="4.25"/>
    <n v="12"/>
    <n v="8.3333333333333301E-2"/>
    <n v="1.8333333333333299"/>
    <n v="0"/>
    <n v="0"/>
    <n v="0"/>
    <n v="4.25"/>
    <n v="-4.25"/>
    <n v="-1"/>
    <n v="0"/>
    <s v="NA"/>
    <n v="0"/>
    <x v="368"/>
    <n v="0"/>
    <n v="3.8250000000000002"/>
    <n v="-4.4625000000000004"/>
    <n v="0.42499999999999982"/>
    <n v="0.21250000000000036"/>
  </r>
  <r>
    <x v="4"/>
    <s v="barcelona airlines"/>
    <s v="Broad"/>
    <s v="Geo Targeted Houston"/>
    <s v="Houston to Barcelona Sale"/>
    <s v="Position 5-10 Bid Strategy"/>
    <n v="6.25"/>
    <n v="1"/>
    <n v="4.25"/>
    <n v="4.25"/>
    <n v="82"/>
    <n v="1.21951219512195E-2"/>
    <n v="1.7890243902439"/>
    <n v="0"/>
    <n v="0"/>
    <n v="0"/>
    <n v="4.25"/>
    <n v="-4.25"/>
    <n v="-1"/>
    <n v="0"/>
    <s v="NA"/>
    <n v="0"/>
    <x v="368"/>
    <n v="0"/>
    <n v="3.8250000000000002"/>
    <n v="-4.4625000000000004"/>
    <n v="0.42499999999999982"/>
    <n v="0.21250000000000036"/>
  </r>
  <r>
    <x v="4"/>
    <s v="athens airline"/>
    <s v="Broad"/>
    <s v="Geo Targeted DC"/>
    <s v="DC to Athens Sale"/>
    <s v="Position 5-10 Bid Strategy"/>
    <n v="6.25"/>
    <n v="2"/>
    <n v="4.25"/>
    <n v="2.125"/>
    <n v="22"/>
    <n v="9.0909090909090898E-2"/>
    <n v="1.0909090909090899"/>
    <n v="0"/>
    <n v="0"/>
    <n v="0"/>
    <n v="4.25"/>
    <n v="-4.25"/>
    <n v="-1"/>
    <n v="0"/>
    <s v="NA"/>
    <n v="0"/>
    <x v="368"/>
    <n v="0"/>
    <n v="3.8250000000000002"/>
    <n v="-4.4625000000000004"/>
    <n v="0.42499999999999982"/>
    <n v="0.21250000000000036"/>
  </r>
  <r>
    <x v="4"/>
    <s v="nuremberg cheap flights"/>
    <s v="Broad"/>
    <s v="Google_Yearlong 2006"/>
    <s v="Google|Nuremberg"/>
    <s v="Position 5-10 Bid Strategy"/>
    <n v="6.25"/>
    <n v="1"/>
    <n v="4.2625000000000002"/>
    <n v="4.2625000000000002"/>
    <n v="20"/>
    <n v="0.05"/>
    <n v="1.1000000000000001"/>
    <n v="0"/>
    <n v="0"/>
    <n v="0"/>
    <n v="4.2625000000000002"/>
    <n v="-4.2625000000000002"/>
    <n v="-1"/>
    <n v="0"/>
    <s v="NA"/>
    <n v="0"/>
    <x v="368"/>
    <n v="0"/>
    <n v="3.8362500000000002"/>
    <n v="-4.475625"/>
    <n v="0.42625000000000002"/>
    <n v="0.21312499999999979"/>
  </r>
  <r>
    <x v="4"/>
    <s v="venice flight"/>
    <s v="Broad"/>
    <s v="Geo Targeted DC"/>
    <s v="DC to Venice Sale"/>
    <s v="Position 5-10 Bid Strategy"/>
    <n v="6.25"/>
    <n v="3"/>
    <n v="4.262499974999999"/>
    <n v="1.4208333249999998"/>
    <n v="19"/>
    <n v="0.157894736842105"/>
    <n v="1.3684210526315801"/>
    <n v="0"/>
    <n v="0"/>
    <n v="0"/>
    <n v="4.262499974999999"/>
    <n v="-4.262499974999999"/>
    <n v="-1"/>
    <n v="0"/>
    <s v="NA"/>
    <n v="0"/>
    <x v="368"/>
    <n v="0"/>
    <n v="3.8362499774999992"/>
    <n v="-4.4756249737499996"/>
    <n v="0.42624999749999981"/>
    <n v="0.21312499875000057"/>
  </r>
  <r>
    <x v="4"/>
    <s v="barcelona airport"/>
    <s v="Broad"/>
    <s v="Google_Yearlong 2006"/>
    <s v="Google|Barcelona"/>
    <s v="Position 5-10 Bid Strategy"/>
    <n v="6.25"/>
    <n v="1"/>
    <n v="4.3"/>
    <n v="4.3"/>
    <n v="1854"/>
    <n v="5.3937432578209305E-4"/>
    <n v="1.9929881337648301"/>
    <n v="0"/>
    <n v="0"/>
    <n v="0"/>
    <n v="4.3"/>
    <n v="-4.3"/>
    <n v="-1"/>
    <n v="0"/>
    <s v="NA"/>
    <n v="0"/>
    <x v="368"/>
    <n v="0"/>
    <n v="3.87"/>
    <n v="-4.5149999999999997"/>
    <n v="0.42999999999999972"/>
    <n v="0.21499999999999986"/>
  </r>
  <r>
    <x v="4"/>
    <s v="paris fare"/>
    <s v="Broad"/>
    <s v="Geo Targeted Detroit"/>
    <s v="Detroit to Paris Sale"/>
    <s v="Position 5-10 Bid Strategy"/>
    <n v="6.25"/>
    <n v="1"/>
    <n v="4.3"/>
    <n v="4.3"/>
    <n v="9"/>
    <n v="0.11111111111111099"/>
    <n v="1.98888888888889"/>
    <n v="0"/>
    <n v="0"/>
    <n v="0"/>
    <n v="4.3"/>
    <n v="-4.3"/>
    <n v="-1"/>
    <n v="0"/>
    <s v="NA"/>
    <n v="0"/>
    <x v="368"/>
    <n v="0"/>
    <n v="3.87"/>
    <n v="-4.5149999999999997"/>
    <n v="0.42999999999999972"/>
    <n v="0.21499999999999986"/>
  </r>
  <r>
    <x v="4"/>
    <s v="[istanbul cheap flights]"/>
    <s v="Exact"/>
    <s v="Western Europe Destinations"/>
    <s v="Istanbul"/>
    <s v="Position 5-10 Bid Strategy"/>
    <n v="6.25"/>
    <n v="3"/>
    <n v="4.3125"/>
    <n v="1.4375"/>
    <n v="324"/>
    <n v="9.2592592592592605E-3"/>
    <n v="2.19382716049383"/>
    <n v="0"/>
    <n v="0"/>
    <n v="0"/>
    <n v="4.3125"/>
    <n v="-4.3125"/>
    <n v="-1"/>
    <n v="0"/>
    <s v="NA"/>
    <n v="0"/>
    <x v="368"/>
    <n v="0"/>
    <n v="3.8812500000000001"/>
    <n v="-4.5281250000000002"/>
    <n v="0.43124999999999991"/>
    <n v="0.21562500000000018"/>
  </r>
  <r>
    <x v="4"/>
    <s v="venice fare"/>
    <s v="Broad"/>
    <s v="Google_Yearlong 2006"/>
    <s v="Google|Venice"/>
    <s v="Position 5-10 Bid Strategy"/>
    <n v="6.25"/>
    <n v="3"/>
    <n v="4.3249999875"/>
    <n v="1.4416666624999999"/>
    <n v="83"/>
    <n v="3.6144578313252997E-2"/>
    <n v="1.51204819277108"/>
    <n v="0"/>
    <n v="0"/>
    <n v="0"/>
    <n v="4.3249999875"/>
    <n v="-4.3249999875"/>
    <n v="-1"/>
    <n v="0"/>
    <s v="NA"/>
    <n v="0"/>
    <x v="368"/>
    <n v="0"/>
    <n v="3.89249998875"/>
    <n v="-4.541249986875"/>
    <n v="0.43249999875"/>
    <n v="0.216249999375"/>
  </r>
  <r>
    <x v="4"/>
    <s v="european airfares"/>
    <s v="Broad"/>
    <s v="Western Europe Destinations"/>
    <s v="Europe"/>
    <s v="Position 5-10 Bid Strategy"/>
    <n v="6.25"/>
    <n v="4"/>
    <n v="4.3499999999999996"/>
    <n v="1.0874999999999999"/>
    <n v="68"/>
    <n v="5.8823529411764698E-2"/>
    <n v="1.3073529411764699"/>
    <n v="0"/>
    <n v="0"/>
    <n v="0"/>
    <n v="4.3499999999999996"/>
    <n v="-4.3499999999999996"/>
    <n v="-1"/>
    <n v="0"/>
    <s v="NA"/>
    <n v="0"/>
    <x v="368"/>
    <n v="0"/>
    <n v="3.9149999999999996"/>
    <n v="-4.5674999999999999"/>
    <n v="0.43500000000000005"/>
    <n v="0.21750000000000025"/>
  </r>
  <r>
    <x v="4"/>
    <s v="paris airfare sale"/>
    <s v="Broad"/>
    <s v="Geo Targeted San Francisco"/>
    <s v="San Francisco to Paris Sale"/>
    <s v="Position 5-10 Bid Strategy"/>
    <n v="6.25"/>
    <n v="2"/>
    <n v="4.3499999999999996"/>
    <n v="2.1749999999999998"/>
    <n v="3"/>
    <n v="0.66666666666666696"/>
    <n v="1"/>
    <n v="0"/>
    <n v="0"/>
    <n v="0"/>
    <n v="4.3499999999999996"/>
    <n v="-4.3499999999999996"/>
    <n v="-1"/>
    <n v="0"/>
    <s v="NA"/>
    <n v="0"/>
    <x v="368"/>
    <n v="0"/>
    <n v="3.9149999999999996"/>
    <n v="-4.5674999999999999"/>
    <n v="0.43500000000000005"/>
    <n v="0.21750000000000025"/>
  </r>
  <r>
    <x v="4"/>
    <s v="france tickets"/>
    <s v="Broad"/>
    <s v="Geo Targeted Detroit"/>
    <s v="Detroit to France Sale"/>
    <s v="Position 5-10 Bid Strategy"/>
    <n v="6.25"/>
    <n v="2"/>
    <n v="4.3499999999999996"/>
    <n v="2.1749999999999998"/>
    <n v="106"/>
    <n v="1.88679245283019E-2"/>
    <n v="1.7475471698113201"/>
    <n v="0"/>
    <n v="0"/>
    <n v="0"/>
    <n v="4.3499999999999996"/>
    <n v="-4.3499999999999996"/>
    <n v="-1"/>
    <n v="0"/>
    <s v="NA"/>
    <n v="0"/>
    <x v="368"/>
    <n v="0"/>
    <n v="3.9149999999999996"/>
    <n v="-4.5674999999999999"/>
    <n v="0.43500000000000005"/>
    <n v="0.21750000000000025"/>
  </r>
  <r>
    <x v="4"/>
    <s v="discount international flights"/>
    <s v="Broad"/>
    <s v="Geo Targeted Detroit"/>
    <s v="Discount International Detroit"/>
    <s v="Position 5-10 Bid Strategy"/>
    <n v="6.25"/>
    <n v="1"/>
    <n v="4.375"/>
    <n v="4.375"/>
    <n v="2"/>
    <n v="0.5"/>
    <n v="2.5"/>
    <n v="0"/>
    <n v="0"/>
    <n v="0"/>
    <n v="4.375"/>
    <n v="-4.375"/>
    <n v="-1"/>
    <n v="0"/>
    <s v="NA"/>
    <n v="0"/>
    <x v="368"/>
    <n v="0"/>
    <n v="3.9375"/>
    <n v="-4.59375"/>
    <n v="0.4375"/>
    <n v="0.21875"/>
  </r>
  <r>
    <x v="4"/>
    <s v="switzerland tickets"/>
    <s v="Broad"/>
    <s v="Google_Yearlong 2006"/>
    <s v="Google|Switzerland"/>
    <s v="Position 5-10 Bid Strategy"/>
    <n v="6.25"/>
    <n v="2"/>
    <n v="4.3875000000000002"/>
    <n v="2.1937500000000001"/>
    <n v="44"/>
    <n v="4.5454545454545504E-2"/>
    <n v="1.44090909090909"/>
    <n v="0"/>
    <n v="0"/>
    <n v="0"/>
    <n v="4.3875000000000002"/>
    <n v="-4.3875000000000002"/>
    <n v="-1"/>
    <n v="0"/>
    <s v="NA"/>
    <n v="0"/>
    <x v="368"/>
    <n v="0"/>
    <n v="3.9487500000000004"/>
    <n v="-4.6068750000000005"/>
    <n v="0.43874999999999975"/>
    <n v="0.21937500000000032"/>
  </r>
  <r>
    <x v="4"/>
    <s v="air france europe flight"/>
    <s v="Broad"/>
    <s v="Western Europe Destinations"/>
    <s v="Europe Branded"/>
    <s v="Position 5-10 Bid Strategy"/>
    <n v="6.25"/>
    <n v="3"/>
    <n v="4.3875000000000002"/>
    <n v="1.4624999999999999"/>
    <n v="43"/>
    <n v="6.9767441860465101E-2"/>
    <n v="1.0465116279069799"/>
    <n v="0"/>
    <n v="0"/>
    <n v="0"/>
    <n v="4.3875000000000002"/>
    <n v="-4.3875000000000002"/>
    <n v="-1"/>
    <n v="0"/>
    <s v="NA"/>
    <n v="0"/>
    <x v="368"/>
    <n v="0"/>
    <n v="3.9487500000000004"/>
    <n v="-4.6068750000000005"/>
    <n v="0.43874999999999975"/>
    <n v="0.21937500000000032"/>
  </r>
  <r>
    <x v="4"/>
    <s v="athens flights"/>
    <s v="Broad"/>
    <s v="Geo Targeted Philadelphia"/>
    <s v="Philadelphia to Athens Sale"/>
    <s v="Position 5-10 Bid Strategy"/>
    <n v="6.25"/>
    <n v="2"/>
    <n v="4.3875000000000002"/>
    <n v="2.1937500000000001"/>
    <n v="22"/>
    <n v="9.0909090909090898E-2"/>
    <n v="1.1818181818181801"/>
    <n v="0"/>
    <n v="0"/>
    <n v="0"/>
    <n v="4.3875000000000002"/>
    <n v="-4.3875000000000002"/>
    <n v="-1"/>
    <n v="0"/>
    <s v="NA"/>
    <n v="0"/>
    <x v="368"/>
    <n v="0"/>
    <n v="3.9487500000000004"/>
    <n v="-4.6068750000000005"/>
    <n v="0.43874999999999975"/>
    <n v="0.21937500000000032"/>
  </r>
  <r>
    <x v="4"/>
    <s v="madrid ticket"/>
    <s v="Broad"/>
    <s v="Western Europe Destinations"/>
    <s v="Madrid"/>
    <s v="Position 5-10 Bid Strategy"/>
    <n v="6.25"/>
    <n v="7"/>
    <n v="4.3999999750000001"/>
    <n v="0.62857142500000007"/>
    <n v="312"/>
    <n v="2.2435897435897401E-2"/>
    <n v="4.2025641025641001"/>
    <n v="0"/>
    <n v="0"/>
    <n v="0"/>
    <n v="4.3999999750000001"/>
    <n v="-4.3999999750000001"/>
    <n v="-1"/>
    <n v="0"/>
    <s v="NA"/>
    <n v="0"/>
    <x v="368"/>
    <n v="0"/>
    <n v="3.9599999775000003"/>
    <n v="-4.6199999737500006"/>
    <n v="0.43999999749999974"/>
    <n v="0.21999999875000054"/>
  </r>
  <r>
    <x v="4"/>
    <s v="italy airlines"/>
    <s v="Broad"/>
    <s v="Geo Targeted Boston"/>
    <s v="Boston to Italy Sale"/>
    <s v="Position 5-10 Bid Strategy"/>
    <n v="6.25"/>
    <n v="2"/>
    <n v="4.4000000000000004"/>
    <n v="2.2000000000000002"/>
    <n v="67"/>
    <n v="2.9850746268656702E-2"/>
    <n v="3.1134328358209"/>
    <n v="0"/>
    <n v="0"/>
    <n v="0"/>
    <n v="4.4000000000000004"/>
    <n v="-4.4000000000000004"/>
    <n v="-1"/>
    <n v="0"/>
    <s v="NA"/>
    <n v="0"/>
    <x v="368"/>
    <n v="0"/>
    <n v="3.9600000000000004"/>
    <n v="-4.620000000000001"/>
    <n v="0.43999999999999995"/>
    <n v="0.22000000000000064"/>
  </r>
  <r>
    <x v="4"/>
    <s v="greece airfares"/>
    <s v="Broad"/>
    <s v="Geo Targeted Philadelphia"/>
    <s v="Philadelphia to Greece Sale"/>
    <s v="Position 5-10 Bid Strategy"/>
    <n v="6.25"/>
    <n v="1"/>
    <n v="4.4249999999999998"/>
    <n v="4.4249999999999998"/>
    <n v="2"/>
    <n v="0.5"/>
    <n v="1"/>
    <n v="0"/>
    <n v="0"/>
    <n v="0"/>
    <n v="4.4249999999999998"/>
    <n v="-4.4249999999999998"/>
    <n v="-1"/>
    <n v="0"/>
    <s v="NA"/>
    <n v="0"/>
    <x v="368"/>
    <n v="0"/>
    <n v="3.9824999999999999"/>
    <n v="-4.6462500000000002"/>
    <n v="0.44249999999999989"/>
    <n v="0.22125000000000039"/>
  </r>
  <r>
    <x v="4"/>
    <s v="milan fare"/>
    <s v="Broad"/>
    <s v="Google_Yearlong 2006"/>
    <s v="Google|Milan"/>
    <s v="Position 5-10 Bid Strategy"/>
    <n v="6.25"/>
    <n v="4"/>
    <n v="4.4375"/>
    <n v="1.109375"/>
    <n v="89"/>
    <n v="4.4943820224719107E-2"/>
    <n v="1.5617977528089899"/>
    <n v="0"/>
    <n v="0"/>
    <n v="0"/>
    <n v="4.4375"/>
    <n v="-4.4375"/>
    <n v="-1"/>
    <n v="0"/>
    <s v="NA"/>
    <n v="0"/>
    <x v="368"/>
    <n v="0"/>
    <n v="3.9937499999999999"/>
    <n v="-4.6593749999999998"/>
    <n v="0.44375000000000009"/>
    <n v="0.22187499999999982"/>
  </r>
  <r>
    <x v="4"/>
    <s v="european cheap ticket"/>
    <s v="Broad"/>
    <s v="Western Europe Destinations"/>
    <s v="Europe"/>
    <s v="Position 5-10 Bid Strategy"/>
    <n v="6.25"/>
    <n v="1"/>
    <n v="4.45"/>
    <n v="4.45"/>
    <n v="14"/>
    <n v="7.1428571428571397E-2"/>
    <n v="1.3571428571428601"/>
    <n v="0"/>
    <n v="0"/>
    <n v="0"/>
    <n v="4.45"/>
    <n v="-4.45"/>
    <n v="-1"/>
    <n v="0"/>
    <s v="NA"/>
    <n v="0"/>
    <x v="368"/>
    <n v="0"/>
    <n v="4.0049999999999999"/>
    <n v="-4.6725000000000003"/>
    <n v="0.44500000000000028"/>
    <n v="0.22250000000000014"/>
  </r>
  <r>
    <x v="4"/>
    <s v="international airport"/>
    <s v="Broad"/>
    <s v="Google_Yearlong 2006"/>
    <s v="Google|International General"/>
    <s v="Position 5-10 Bid Strategy"/>
    <n v="6.25"/>
    <n v="3"/>
    <n v="4.4625000000000004"/>
    <n v="1.4875"/>
    <n v="646"/>
    <n v="4.64396284829721E-3"/>
    <n v="1.1458204334365301"/>
    <n v="0"/>
    <n v="0"/>
    <n v="0"/>
    <n v="4.4625000000000004"/>
    <n v="-4.4625000000000004"/>
    <n v="-1"/>
    <n v="0"/>
    <s v="NA"/>
    <n v="0"/>
    <x v="368"/>
    <n v="0"/>
    <n v="4.0162500000000003"/>
    <n v="-4.6856250000000008"/>
    <n v="0.44625000000000004"/>
    <n v="0.22312500000000046"/>
  </r>
  <r>
    <x v="4"/>
    <s v="france flight"/>
    <s v="Broad"/>
    <s v="Geo Targeted Chicago"/>
    <s v="Chicago to France Sale"/>
    <s v="Position 5-10 Bid Strategy"/>
    <n v="6.25"/>
    <n v="3"/>
    <n v="4.4749999874999995"/>
    <n v="1.4916666624999999"/>
    <n v="168"/>
    <n v="1.7857142857142901E-2"/>
    <n v="2.1184523809523799"/>
    <n v="0"/>
    <n v="0"/>
    <n v="0"/>
    <n v="4.4749999874999995"/>
    <n v="-4.4749999874999995"/>
    <n v="-1"/>
    <n v="0"/>
    <s v="NA"/>
    <n v="0"/>
    <x v="368"/>
    <n v="0"/>
    <n v="4.0274999887499998"/>
    <n v="-4.6987499868749998"/>
    <n v="0.44749999874999968"/>
    <n v="0.22374999937500029"/>
  </r>
  <r>
    <x v="4"/>
    <s v="italy tickets"/>
    <s v="Broad"/>
    <s v="Geo Targeted San Francisco"/>
    <s v="San Francisco to Italy Sale"/>
    <s v="Position 5-10 Bid Strategy"/>
    <n v="6.25"/>
    <n v="2"/>
    <n v="4.4874999999999998"/>
    <n v="2.2437499999999999"/>
    <n v="372"/>
    <n v="5.3763440860215093E-3"/>
    <n v="1.8368279569892501"/>
    <n v="0"/>
    <n v="0"/>
    <n v="0"/>
    <n v="4.4874999999999998"/>
    <n v="-4.4874999999999998"/>
    <n v="-1"/>
    <n v="0"/>
    <s v="NA"/>
    <n v="0"/>
    <x v="368"/>
    <n v="0"/>
    <n v="4.0387500000000003"/>
    <n v="-4.711875"/>
    <n v="0.44874999999999954"/>
    <n v="0.22437500000000021"/>
  </r>
  <r>
    <x v="4"/>
    <s v="cheap international flights"/>
    <s v="Broad"/>
    <s v="Geo Targeted Boston"/>
    <s v="Cheap International Boston"/>
    <s v="Position 5-10 Bid Strategy"/>
    <n v="6.25"/>
    <n v="2"/>
    <n v="4.4874999999999998"/>
    <n v="2.2437499999999999"/>
    <n v="66"/>
    <n v="3.0303030303030297E-2"/>
    <n v="2.8409090909090899"/>
    <n v="0"/>
    <n v="0"/>
    <n v="0"/>
    <n v="4.4874999999999998"/>
    <n v="-4.4874999999999998"/>
    <n v="-1"/>
    <n v="0"/>
    <s v="NA"/>
    <n v="0"/>
    <x v="368"/>
    <n v="0"/>
    <n v="4.0387500000000003"/>
    <n v="-4.711875"/>
    <n v="0.44874999999999954"/>
    <n v="0.22437500000000021"/>
  </r>
  <r>
    <x v="4"/>
    <s v="florence airfare"/>
    <s v="Broad"/>
    <s v="Geo Targeted San Francisco"/>
    <s v="San Francisco to Florence Sale"/>
    <s v="Position 5-10 Bid Strategy"/>
    <n v="6.25"/>
    <n v="2"/>
    <n v="4.5"/>
    <n v="2.25"/>
    <n v="3"/>
    <n v="0.66666666666666696"/>
    <n v="3.6666666666666701"/>
    <n v="0"/>
    <n v="0"/>
    <n v="0"/>
    <n v="4.5"/>
    <n v="-4.5"/>
    <n v="-1"/>
    <n v="0"/>
    <s v="NA"/>
    <n v="0"/>
    <x v="368"/>
    <n v="0"/>
    <n v="4.05"/>
    <n v="-4.7250000000000005"/>
    <n v="0.45000000000000018"/>
    <n v="0.22500000000000053"/>
  </r>
  <r>
    <x v="4"/>
    <s v="international airfares"/>
    <s v="Broad"/>
    <s v="Geo Targeted Philadelphia"/>
    <s v="International Philadelphia"/>
    <s v="Position 5-10 Bid Strategy"/>
    <n v="6.25"/>
    <n v="1"/>
    <n v="4.5125000000000002"/>
    <n v="4.5125000000000002"/>
    <n v="63"/>
    <n v="1.58730158730159E-2"/>
    <n v="1.65936507936508"/>
    <n v="0"/>
    <n v="0"/>
    <n v="0"/>
    <n v="4.5125000000000002"/>
    <n v="-4.5125000000000002"/>
    <n v="-1"/>
    <n v="0"/>
    <s v="NA"/>
    <n v="0"/>
    <x v="368"/>
    <n v="0"/>
    <n v="4.0612500000000002"/>
    <n v="-4.7381250000000001"/>
    <n v="0.45124999999999993"/>
    <n v="0.22562499999999996"/>
  </r>
  <r>
    <x v="4"/>
    <s v="paris flight special"/>
    <s v="Broad"/>
    <s v="Geo Targeted Chicago"/>
    <s v="Chicago to Paris Sale"/>
    <s v="Position 5-10 Bid Strategy"/>
    <n v="6.25"/>
    <n v="1"/>
    <n v="4.5250000000000004"/>
    <n v="4.5250000000000004"/>
    <n v="3"/>
    <n v="0.33333333333333298"/>
    <n v="2"/>
    <n v="0"/>
    <n v="0"/>
    <n v="0"/>
    <n v="4.5250000000000004"/>
    <n v="-4.5250000000000004"/>
    <n v="-1"/>
    <n v="0"/>
    <s v="NA"/>
    <n v="0"/>
    <x v="368"/>
    <n v="0"/>
    <n v="4.0725000000000007"/>
    <n v="-4.7512500000000006"/>
    <n v="0.45249999999999968"/>
    <n v="0.22625000000000028"/>
  </r>
  <r>
    <x v="4"/>
    <s v="madrid ticket"/>
    <s v="Broad"/>
    <s v="Geo Targeted New York"/>
    <s v="New York to Madrid Sale"/>
    <s v="Position 5-10 Bid Strategy"/>
    <n v="6.25"/>
    <n v="1"/>
    <n v="4.55"/>
    <n v="4.55"/>
    <n v="7"/>
    <n v="0.14285714285714302"/>
    <n v="1.4285714285714299"/>
    <n v="0"/>
    <n v="0"/>
    <n v="0"/>
    <n v="4.55"/>
    <n v="-4.55"/>
    <n v="-1"/>
    <n v="0"/>
    <s v="NA"/>
    <n v="0"/>
    <x v="368"/>
    <n v="0"/>
    <n v="4.0949999999999998"/>
    <n v="-4.7774999999999999"/>
    <n v="0.45500000000000007"/>
    <n v="0.22750000000000004"/>
  </r>
  <r>
    <x v="4"/>
    <s v="paris cheap airline"/>
    <s v="Broad"/>
    <s v="Geo Targeted Los Angeles"/>
    <s v="Los Angeles to Paris Sale"/>
    <s v="Position 5-10 Bid Strategy"/>
    <n v="6.25"/>
    <n v="2"/>
    <n v="4.5625"/>
    <n v="2.28125"/>
    <n v="4"/>
    <n v="0.5"/>
    <n v="1"/>
    <n v="0"/>
    <n v="0"/>
    <n v="0"/>
    <n v="4.5625"/>
    <n v="-4.5625"/>
    <n v="-1"/>
    <n v="0"/>
    <s v="NA"/>
    <n v="0"/>
    <x v="368"/>
    <n v="0"/>
    <n v="4.1062500000000002"/>
    <n v="-4.7906250000000004"/>
    <n v="0.45624999999999982"/>
    <n v="0.22812500000000036"/>
  </r>
  <r>
    <x v="4"/>
    <s v="barcelona flight"/>
    <s v="Broad"/>
    <s v="Geo Targeted Houston"/>
    <s v="Houston to Barcelona Sale"/>
    <s v="Position 5-10 Bid Strategy"/>
    <n v="6.25"/>
    <n v="2"/>
    <n v="4.5625"/>
    <n v="2.28125"/>
    <n v="75"/>
    <n v="2.66666666666667E-2"/>
    <n v="1.1709333333333301"/>
    <n v="0"/>
    <n v="0"/>
    <n v="0"/>
    <n v="4.5625"/>
    <n v="-4.5625"/>
    <n v="-1"/>
    <n v="0"/>
    <s v="NA"/>
    <n v="0"/>
    <x v="368"/>
    <n v="0"/>
    <n v="4.1062500000000002"/>
    <n v="-4.7906250000000004"/>
    <n v="0.45624999999999982"/>
    <n v="0.22812500000000036"/>
  </r>
  <r>
    <x v="4"/>
    <s v="france airfares"/>
    <s v="Broad"/>
    <s v="Geo Targeted DC"/>
    <s v="DC to France Sale"/>
    <s v="Position 5-10 Bid Strategy"/>
    <n v="6.25"/>
    <n v="2"/>
    <n v="4.5750000000000002"/>
    <n v="2.2875000000000001"/>
    <n v="10"/>
    <n v="0.2"/>
    <n v="1.7"/>
    <n v="0"/>
    <n v="0"/>
    <n v="0"/>
    <n v="4.5750000000000002"/>
    <n v="-4.5750000000000002"/>
    <n v="-1"/>
    <n v="0"/>
    <s v="NA"/>
    <n v="0"/>
    <x v="368"/>
    <n v="0"/>
    <n v="4.1175000000000006"/>
    <n v="-4.80375"/>
    <n v="0.45749999999999957"/>
    <n v="0.22874999999999979"/>
  </r>
  <r>
    <x v="4"/>
    <s v="stuttgart airport"/>
    <s v="Broad"/>
    <s v="Google_Yearlong 2006"/>
    <s v="Google|Stuttgart"/>
    <s v="Position 5-10 Bid Strategy"/>
    <n v="6.25"/>
    <n v="1"/>
    <n v="4.5999999999999996"/>
    <n v="4.5999999999999996"/>
    <n v="128"/>
    <n v="7.8125E-3"/>
    <n v="1.23046875"/>
    <n v="0"/>
    <n v="0"/>
    <n v="0"/>
    <n v="4.5999999999999996"/>
    <n v="-4.5999999999999996"/>
    <n v="-1"/>
    <n v="0"/>
    <s v="NA"/>
    <n v="0"/>
    <x v="368"/>
    <n v="0"/>
    <n v="4.1399999999999997"/>
    <n v="-4.83"/>
    <n v="0.45999999999999996"/>
    <n v="0.23000000000000043"/>
  </r>
  <r>
    <x v="4"/>
    <s v="italy flights"/>
    <s v="Broad"/>
    <s v="Geo Targeted Los Angeles"/>
    <s v="Los Angeles to Italy Sale"/>
    <s v="Position 5-10 Bid Strategy"/>
    <n v="6.25"/>
    <n v="1"/>
    <n v="4.6124999999999998"/>
    <n v="4.6124999999999998"/>
    <n v="2"/>
    <n v="0.5"/>
    <n v="1"/>
    <n v="0"/>
    <n v="0"/>
    <n v="0"/>
    <n v="4.6124999999999998"/>
    <n v="-4.6124999999999998"/>
    <n v="-1"/>
    <n v="0"/>
    <s v="NA"/>
    <n v="0"/>
    <x v="368"/>
    <n v="0"/>
    <n v="4.1512500000000001"/>
    <n v="-4.8431249999999997"/>
    <n v="0.46124999999999972"/>
    <n v="0.23062499999999986"/>
  </r>
  <r>
    <x v="4"/>
    <s v="athens airline"/>
    <s v="Broad"/>
    <s v="Geo Targeted Houston"/>
    <s v="Houston to Athens Sale"/>
    <s v="Position 5-10 Bid Strategy"/>
    <n v="6.25"/>
    <n v="3"/>
    <n v="4.6124999999999998"/>
    <n v="1.5375000000000001"/>
    <n v="5"/>
    <n v="0.6"/>
    <n v="2.2000000000000002"/>
    <n v="0"/>
    <n v="0"/>
    <n v="0"/>
    <n v="4.6124999999999998"/>
    <n v="-4.6124999999999998"/>
    <n v="-1"/>
    <n v="0"/>
    <s v="NA"/>
    <n v="0"/>
    <x v="368"/>
    <n v="0"/>
    <n v="4.1512500000000001"/>
    <n v="-4.8431249999999997"/>
    <n v="0.46124999999999972"/>
    <n v="0.23062499999999986"/>
  </r>
  <r>
    <x v="4"/>
    <s v="paris cheap airfare"/>
    <s v="Broad"/>
    <s v="Geo Targeted DC"/>
    <s v="DC to Paris Sale"/>
    <s v="Position 5-10 Bid Strategy"/>
    <n v="6.25"/>
    <n v="2"/>
    <n v="4.6124999999999998"/>
    <n v="2.3062499999999999"/>
    <n v="9"/>
    <n v="0.22222222222222199"/>
    <n v="1.3333333333333299"/>
    <n v="0"/>
    <n v="0"/>
    <n v="0"/>
    <n v="4.6124999999999998"/>
    <n v="-4.6124999999999998"/>
    <n v="-1"/>
    <n v="0"/>
    <s v="NA"/>
    <n v="0"/>
    <x v="368"/>
    <n v="0"/>
    <n v="4.1512500000000001"/>
    <n v="-4.8431249999999997"/>
    <n v="0.46124999999999972"/>
    <n v="0.23062499999999986"/>
  </r>
  <r>
    <x v="4"/>
    <s v="france cheap flights"/>
    <s v="Broad"/>
    <s v="Geo Targeted Miami"/>
    <s v="Miami to France Sale"/>
    <s v="Position 5-10 Bid Strategy"/>
    <n v="6.25"/>
    <n v="3"/>
    <n v="4.6249999874999999"/>
    <n v="1.5416666625"/>
    <n v="8"/>
    <n v="0.375"/>
    <n v="1"/>
    <n v="0"/>
    <n v="0"/>
    <n v="0"/>
    <n v="4.6249999874999999"/>
    <n v="-4.6249999874999999"/>
    <n v="-1"/>
    <n v="0"/>
    <s v="NA"/>
    <n v="0"/>
    <x v="368"/>
    <n v="0"/>
    <n v="4.1624999887499996"/>
    <n v="-4.8562499868750004"/>
    <n v="0.46249999875000025"/>
    <n v="0.23124999937500057"/>
  </r>
  <r>
    <x v="4"/>
    <s v="international air tickets"/>
    <s v="Broad"/>
    <s v="Geo Targeted Detroit"/>
    <s v="International Detroit"/>
    <s v="Position 5-10 Bid Strategy"/>
    <n v="6.25"/>
    <n v="2"/>
    <n v="4.6375000000000002"/>
    <n v="2.3187500000000001"/>
    <n v="22"/>
    <n v="9.0909090909090898E-2"/>
    <n v="1"/>
    <n v="0"/>
    <n v="0"/>
    <n v="0"/>
    <n v="4.6375000000000002"/>
    <n v="-4.6375000000000002"/>
    <n v="-1"/>
    <n v="0"/>
    <s v="NA"/>
    <n v="0"/>
    <x v="368"/>
    <n v="0"/>
    <n v="4.1737500000000001"/>
    <n v="-4.8693750000000007"/>
    <n v="0.46375000000000011"/>
    <n v="0.2318750000000005"/>
  </r>
  <r>
    <x v="4"/>
    <s v="italy cheap ticket"/>
    <s v="Broad"/>
    <s v="Geo Targeted Philadelphia"/>
    <s v="Philadelphia to Italy Sale"/>
    <s v="Position 5-10 Bid Strategy"/>
    <n v="6.25"/>
    <n v="1"/>
    <n v="4.6500000000000004"/>
    <n v="4.6500000000000004"/>
    <n v="5"/>
    <n v="0.2"/>
    <n v="1"/>
    <n v="0"/>
    <n v="0"/>
    <n v="0"/>
    <n v="4.6500000000000004"/>
    <n v="-4.6500000000000004"/>
    <n v="-1"/>
    <n v="0"/>
    <s v="NA"/>
    <n v="0"/>
    <x v="368"/>
    <n v="0"/>
    <n v="4.1850000000000005"/>
    <n v="-4.8825000000000003"/>
    <n v="0.46499999999999986"/>
    <n v="0.23249999999999993"/>
  </r>
  <r>
    <x v="4"/>
    <s v="rome flight deals"/>
    <s v="Broad"/>
    <s v="Geo Targeted New York"/>
    <s v="New York to Rome Sale"/>
    <s v="Position 5-10 Bid Strategy"/>
    <n v="6.25"/>
    <n v="1"/>
    <n v="4.6500000000000004"/>
    <n v="4.6500000000000004"/>
    <n v="1"/>
    <n v="1"/>
    <n v="1"/>
    <n v="0"/>
    <n v="0"/>
    <n v="0"/>
    <n v="4.6500000000000004"/>
    <n v="-4.6500000000000004"/>
    <n v="-1"/>
    <n v="0"/>
    <s v="NA"/>
    <n v="0"/>
    <x v="368"/>
    <n v="0"/>
    <n v="4.1850000000000005"/>
    <n v="-4.8825000000000003"/>
    <n v="0.46499999999999986"/>
    <n v="0.23249999999999993"/>
  </r>
  <r>
    <x v="4"/>
    <s v="rome flight"/>
    <s v="Broad"/>
    <s v="Geo Targeted Philadelphia"/>
    <s v="Philadelphia to Rome Sale"/>
    <s v="Position 5-10 Bid Strategy"/>
    <n v="6.25"/>
    <n v="2"/>
    <n v="4.6624999999999996"/>
    <n v="2.3312499999999998"/>
    <n v="17"/>
    <n v="0.11764705882352899"/>
    <n v="1.1741176470588199"/>
    <n v="0"/>
    <n v="0"/>
    <n v="0"/>
    <n v="4.6624999999999996"/>
    <n v="-4.6624999999999996"/>
    <n v="-1"/>
    <n v="0"/>
    <s v="NA"/>
    <n v="0"/>
    <x v="368"/>
    <n v="0"/>
    <n v="4.19625"/>
    <n v="-4.8956249999999999"/>
    <n v="0.46624999999999961"/>
    <n v="0.23312500000000025"/>
  </r>
  <r>
    <x v="4"/>
    <s v="international flight"/>
    <s v="Broad"/>
    <s v="Geo Targeted Philadelphia"/>
    <s v="International Philadelphia"/>
    <s v="Position 5-10 Bid Strategy"/>
    <n v="6.25"/>
    <n v="2"/>
    <n v="4.6624999999999996"/>
    <n v="2.3312499999999998"/>
    <n v="21"/>
    <n v="9.5238095238095205E-2"/>
    <n v="1.04666666666667"/>
    <n v="0"/>
    <n v="0"/>
    <n v="0"/>
    <n v="4.6624999999999996"/>
    <n v="-4.6624999999999996"/>
    <n v="-1"/>
    <n v="0"/>
    <s v="NA"/>
    <n v="0"/>
    <x v="368"/>
    <n v="0"/>
    <n v="4.19625"/>
    <n v="-4.8956249999999999"/>
    <n v="0.46624999999999961"/>
    <n v="0.23312500000000025"/>
  </r>
  <r>
    <x v="4"/>
    <s v="paris airfare deal"/>
    <s v="Broad"/>
    <s v="Geo Targeted New York"/>
    <s v="New York to Paris Sale"/>
    <s v="Position 5-10 Bid Strategy"/>
    <n v="6.25"/>
    <n v="2"/>
    <n v="4.6624999999999996"/>
    <n v="2.3312499999999998"/>
    <n v="2"/>
    <n v="1"/>
    <n v="1"/>
    <n v="0"/>
    <n v="0"/>
    <n v="0"/>
    <n v="4.6624999999999996"/>
    <n v="-4.6624999999999996"/>
    <n v="-1"/>
    <n v="0"/>
    <s v="NA"/>
    <n v="0"/>
    <x v="368"/>
    <n v="0"/>
    <n v="4.19625"/>
    <n v="-4.8956249999999999"/>
    <n v="0.46624999999999961"/>
    <n v="0.23312500000000025"/>
  </r>
  <r>
    <x v="4"/>
    <s v="venice airlines"/>
    <s v="Broad"/>
    <s v="Geo Targeted DC"/>
    <s v="DC to Venice Sale"/>
    <s v="Position 5-10 Bid Strategy"/>
    <n v="6.25"/>
    <n v="1"/>
    <n v="4.6624999999999996"/>
    <n v="4.6624999999999996"/>
    <n v="21"/>
    <n v="4.7619047619047603E-2"/>
    <n v="1.0928571428571401"/>
    <n v="0"/>
    <n v="0"/>
    <n v="0"/>
    <n v="4.6624999999999996"/>
    <n v="-4.6624999999999996"/>
    <n v="-1"/>
    <n v="0"/>
    <s v="NA"/>
    <n v="0"/>
    <x v="368"/>
    <n v="0"/>
    <n v="4.19625"/>
    <n v="-4.8956249999999999"/>
    <n v="0.46624999999999961"/>
    <n v="0.23312500000000025"/>
  </r>
  <r>
    <x v="4"/>
    <s v="rome airports"/>
    <s v="Broad"/>
    <s v="Western Europe Destinations"/>
    <s v="Rome"/>
    <s v="Position 5-10 Bid Strategy"/>
    <n v="6.25"/>
    <n v="13"/>
    <n v="4.6749998750000001"/>
    <n v="0.35961537500000001"/>
    <n v="2806"/>
    <n v="4.6329294369208797E-3"/>
    <n v="6.3942266571632196"/>
    <n v="0"/>
    <n v="0"/>
    <n v="0"/>
    <n v="4.6749998750000001"/>
    <n v="-4.6749998750000001"/>
    <n v="-1"/>
    <n v="0"/>
    <s v="NA"/>
    <n v="0"/>
    <x v="368"/>
    <n v="0"/>
    <n v="4.2074998875"/>
    <n v="-4.9087498687500002"/>
    <n v="0.4674999875000001"/>
    <n v="0.23374999375000005"/>
  </r>
  <r>
    <x v="4"/>
    <s v="[istanbul airfare]"/>
    <s v="Exact"/>
    <s v="Western Europe Destinations"/>
    <s v="Istanbul"/>
    <s v="Position 5-10 Bid Strategy"/>
    <n v="6.25"/>
    <n v="3"/>
    <n v="4.6875"/>
    <n v="1.5625"/>
    <n v="61"/>
    <n v="4.9180327868852493E-2"/>
    <n v="1.4950819672131099"/>
    <n v="0"/>
    <n v="0"/>
    <n v="0"/>
    <n v="4.6875"/>
    <n v="-4.6875"/>
    <n v="-1"/>
    <n v="0"/>
    <s v="NA"/>
    <n v="0"/>
    <x v="368"/>
    <n v="0"/>
    <n v="4.21875"/>
    <n v="-4.921875"/>
    <n v="0.46875"/>
    <n v="0.234375"/>
  </r>
  <r>
    <x v="4"/>
    <s v="florence airline"/>
    <s v="Broad"/>
    <s v="Geo Targeted New York"/>
    <s v="New York to Florence Sale"/>
    <s v="Position 5-10 Bid Strategy"/>
    <n v="6.25"/>
    <n v="1"/>
    <n v="4.6875"/>
    <n v="4.6875"/>
    <n v="3"/>
    <n v="0.33333333333333298"/>
    <n v="1"/>
    <n v="0"/>
    <n v="0"/>
    <n v="0"/>
    <n v="4.6875"/>
    <n v="-4.6875"/>
    <n v="-1"/>
    <n v="0"/>
    <s v="NA"/>
    <n v="0"/>
    <x v="368"/>
    <n v="0"/>
    <n v="4.21875"/>
    <n v="-4.921875"/>
    <n v="0.46875"/>
    <n v="0.234375"/>
  </r>
  <r>
    <x v="4"/>
    <s v="uk airlines"/>
    <s v="Broad"/>
    <s v="Western Europe Destinations"/>
    <s v="UK"/>
    <s v="Position 5-10 Bid Strategy"/>
    <n v="6.25"/>
    <n v="1"/>
    <n v="4.7125000000000004"/>
    <n v="4.7125000000000004"/>
    <n v="106"/>
    <n v="9.4339622641509396E-3"/>
    <n v="1.72169811320755"/>
    <n v="0"/>
    <n v="0"/>
    <n v="0"/>
    <n v="4.7125000000000004"/>
    <n v="-4.7125000000000004"/>
    <n v="-1"/>
    <n v="0"/>
    <s v="NA"/>
    <n v="0"/>
    <x v="368"/>
    <n v="0"/>
    <n v="4.2412500000000009"/>
    <n v="-4.948125000000001"/>
    <n v="0.4712499999999995"/>
    <n v="0.23562500000000064"/>
  </r>
  <r>
    <x v="4"/>
    <s v="barcelona tickets"/>
    <s v="Broad"/>
    <s v="Geo Targeted New York"/>
    <s v="New York to Barcelona Sale"/>
    <s v="Position 5-10 Bid Strategy"/>
    <n v="6.25"/>
    <n v="1"/>
    <n v="4.7125000000000004"/>
    <n v="4.7125000000000004"/>
    <n v="24"/>
    <n v="4.1666666666666699E-2"/>
    <n v="2.2083333333333299"/>
    <n v="0"/>
    <n v="0"/>
    <n v="0"/>
    <n v="4.7125000000000004"/>
    <n v="-4.7125000000000004"/>
    <n v="-1"/>
    <n v="0"/>
    <s v="NA"/>
    <n v="0"/>
    <x v="368"/>
    <n v="0"/>
    <n v="4.2412500000000009"/>
    <n v="-4.948125000000001"/>
    <n v="0.4712499999999995"/>
    <n v="0.23562500000000064"/>
  </r>
  <r>
    <x v="4"/>
    <s v="paris airplane tickets"/>
    <s v="Broad"/>
    <s v="Geo Targeted Houston"/>
    <s v="Houston to Paris Sale"/>
    <s v="Position 5-10 Bid Strategy"/>
    <n v="6.25"/>
    <n v="1"/>
    <n v="4.7125000000000004"/>
    <n v="4.7125000000000004"/>
    <n v="3"/>
    <n v="0.33333333333333298"/>
    <n v="1"/>
    <n v="0"/>
    <n v="0"/>
    <n v="0"/>
    <n v="4.7125000000000004"/>
    <n v="-4.7125000000000004"/>
    <n v="-1"/>
    <n v="0"/>
    <s v="NA"/>
    <n v="0"/>
    <x v="368"/>
    <n v="0"/>
    <n v="4.2412500000000009"/>
    <n v="-4.948125000000001"/>
    <n v="0.4712499999999995"/>
    <n v="0.23562500000000064"/>
  </r>
  <r>
    <x v="4"/>
    <s v="paris airline tickets"/>
    <s v="Broad"/>
    <s v="Geo Targeted DC"/>
    <s v="DC to Paris Sale"/>
    <s v="Position 5-10 Bid Strategy"/>
    <n v="6.25"/>
    <n v="2"/>
    <n v="4.7125000000000004"/>
    <n v="2.3562500000000002"/>
    <n v="12"/>
    <n v="0.16666666666666699"/>
    <n v="1.24166666666667"/>
    <n v="0"/>
    <n v="0"/>
    <n v="0"/>
    <n v="4.7125000000000004"/>
    <n v="-4.7125000000000004"/>
    <n v="-1"/>
    <n v="0"/>
    <s v="NA"/>
    <n v="0"/>
    <x v="368"/>
    <n v="0"/>
    <n v="4.2412500000000009"/>
    <n v="-4.948125000000001"/>
    <n v="0.4712499999999995"/>
    <n v="0.23562500000000064"/>
  </r>
  <r>
    <x v="4"/>
    <s v="europe flight"/>
    <s v="Broad"/>
    <s v="Geo Targeted DC"/>
    <s v="Europe DC"/>
    <s v="Position 5-10 Bid Strategy"/>
    <n v="6.25"/>
    <n v="3"/>
    <n v="4.7124999750000001"/>
    <n v="1.5708333250000002"/>
    <n v="419"/>
    <n v="7.1599045346062099E-3"/>
    <n v="2.3093078758949899"/>
    <n v="0"/>
    <n v="0"/>
    <n v="0"/>
    <n v="4.7124999750000001"/>
    <n v="-4.7124999750000001"/>
    <n v="-1"/>
    <n v="0"/>
    <s v="NA"/>
    <n v="0"/>
    <x v="368"/>
    <n v="0"/>
    <n v="4.2412499774999999"/>
    <n v="-4.9481249737500006"/>
    <n v="0.47124999750000018"/>
    <n v="0.23562499875000054"/>
  </r>
  <r>
    <x v="4"/>
    <s v="uk airline"/>
    <s v="Broad"/>
    <s v="Western Europe Destinations"/>
    <s v="UK"/>
    <s v="Position 5-10 Bid Strategy"/>
    <n v="6.25"/>
    <n v="1"/>
    <n v="4.7249999999999996"/>
    <n v="4.7249999999999996"/>
    <n v="67"/>
    <n v="1.49253731343284E-2"/>
    <n v="1.8029850746268701"/>
    <n v="0"/>
    <n v="0"/>
    <n v="0"/>
    <n v="4.7249999999999996"/>
    <n v="-4.7249999999999996"/>
    <n v="-1"/>
    <n v="0"/>
    <s v="NA"/>
    <n v="0"/>
    <x v="368"/>
    <n v="0"/>
    <n v="4.2524999999999995"/>
    <n v="-4.9612499999999997"/>
    <n v="0.47250000000000014"/>
    <n v="0.23625000000000007"/>
  </r>
  <r>
    <x v="4"/>
    <s v="cheap international airfares"/>
    <s v="Broad"/>
    <s v="Geo Targeted Philadelphia"/>
    <s v="Cheap International Philadelphia"/>
    <s v="Position 5-10 Bid Strategy"/>
    <n v="6.25"/>
    <n v="1"/>
    <n v="4.7249999999999996"/>
    <n v="4.7249999999999996"/>
    <n v="1"/>
    <n v="1"/>
    <n v="2"/>
    <n v="0"/>
    <n v="0"/>
    <n v="0"/>
    <n v="4.7249999999999996"/>
    <n v="-4.7249999999999996"/>
    <n v="-1"/>
    <n v="0"/>
    <s v="NA"/>
    <n v="0"/>
    <x v="368"/>
    <n v="0"/>
    <n v="4.2524999999999995"/>
    <n v="-4.9612499999999997"/>
    <n v="0.47250000000000014"/>
    <n v="0.23625000000000007"/>
  </r>
  <r>
    <x v="4"/>
    <s v="italy airline"/>
    <s v="Broad"/>
    <s v="Geo Targeted Philadelphia"/>
    <s v="Philadelphia to Italy Sale"/>
    <s v="Position 5-10 Bid Strategy"/>
    <n v="6.25"/>
    <n v="2"/>
    <n v="4.75"/>
    <n v="2.375"/>
    <n v="30"/>
    <n v="6.6666666666666693E-2"/>
    <n v="2.4300000000000002"/>
    <n v="0"/>
    <n v="0"/>
    <n v="0"/>
    <n v="4.75"/>
    <n v="-4.75"/>
    <n v="-1"/>
    <n v="0"/>
    <s v="NA"/>
    <n v="0"/>
    <x v="368"/>
    <n v="0"/>
    <n v="4.2750000000000004"/>
    <n v="-4.9874999999999998"/>
    <n v="0.47499999999999964"/>
    <n v="0.23749999999999982"/>
  </r>
  <r>
    <x v="4"/>
    <s v="paris airline ticket"/>
    <s v="Broad"/>
    <s v="Geo Targeted Houston"/>
    <s v="Houston to Paris Sale"/>
    <s v="Position 5-10 Bid Strategy"/>
    <n v="6.25"/>
    <n v="2"/>
    <n v="4.75"/>
    <n v="2.375"/>
    <n v="16"/>
    <n v="0.125"/>
    <n v="1.1875"/>
    <n v="0"/>
    <n v="0"/>
    <n v="0"/>
    <n v="4.75"/>
    <n v="-4.75"/>
    <n v="-1"/>
    <n v="0"/>
    <s v="NA"/>
    <n v="0"/>
    <x v="368"/>
    <n v="0"/>
    <n v="4.2750000000000004"/>
    <n v="-4.9874999999999998"/>
    <n v="0.47499999999999964"/>
    <n v="0.23749999999999982"/>
  </r>
  <r>
    <x v="4"/>
    <s v="france air tickets"/>
    <s v="Broad"/>
    <s v="Geo Targeted DC"/>
    <s v="DC to France Sale"/>
    <s v="Position 5-10 Bid Strategy"/>
    <n v="6.25"/>
    <n v="3"/>
    <n v="4.7625000000000002"/>
    <n v="1.5874999999999999"/>
    <n v="10"/>
    <n v="0.3"/>
    <n v="1.1000000000000001"/>
    <n v="0"/>
    <n v="0"/>
    <n v="0"/>
    <n v="4.7625000000000002"/>
    <n v="-4.7625000000000002"/>
    <n v="-1"/>
    <n v="0"/>
    <s v="NA"/>
    <n v="0"/>
    <x v="368"/>
    <n v="0"/>
    <n v="4.2862499999999999"/>
    <n v="-5.0006250000000003"/>
    <n v="0.47625000000000028"/>
    <n v="0.23812500000000014"/>
  </r>
  <r>
    <x v="4"/>
    <s v="flight to hanover"/>
    <s v="Broad"/>
    <s v="Google_Yearlong 2006"/>
    <s v="Google|Hanover"/>
    <s v="Position 5-10 Bid Strategy"/>
    <n v="6.25"/>
    <n v="1"/>
    <n v="4.7750000000000004"/>
    <n v="4.7750000000000004"/>
    <n v="18"/>
    <n v="5.5555555555555601E-2"/>
    <n v="1.1111111111111101"/>
    <n v="0"/>
    <n v="0"/>
    <n v="0"/>
    <n v="4.7750000000000004"/>
    <n v="-4.7750000000000004"/>
    <n v="-1"/>
    <n v="0"/>
    <s v="NA"/>
    <n v="0"/>
    <x v="368"/>
    <n v="0"/>
    <n v="4.2975000000000003"/>
    <n v="-5.0137500000000008"/>
    <n v="0.47750000000000004"/>
    <n v="0.23875000000000046"/>
  </r>
  <r>
    <x v="4"/>
    <s v="international flights"/>
    <s v="Broad"/>
    <s v="Geo Targeted Philadelphia"/>
    <s v="International Philadelphia"/>
    <s v="Position 5-10 Bid Strategy"/>
    <n v="6.25"/>
    <n v="2"/>
    <n v="4.7874999999999996"/>
    <n v="2.3937499999999998"/>
    <n v="39"/>
    <n v="5.1282051282051301E-2"/>
    <n v="1.58717948717949"/>
    <n v="0"/>
    <n v="0"/>
    <n v="0"/>
    <n v="4.7874999999999996"/>
    <n v="-4.7874999999999996"/>
    <n v="-1"/>
    <n v="0"/>
    <s v="NA"/>
    <n v="0"/>
    <x v="368"/>
    <n v="0"/>
    <n v="4.3087499999999999"/>
    <n v="-5.0268749999999995"/>
    <n v="0.47874999999999979"/>
    <n v="0.23937499999999989"/>
  </r>
  <r>
    <x v="4"/>
    <s v="paris cheap airfares"/>
    <s v="Broad"/>
    <s v="Geo Targeted Boston"/>
    <s v="Boston to Paris Sale"/>
    <s v="Position 5-10 Bid Strategy"/>
    <n v="6.25"/>
    <n v="2"/>
    <n v="4.7874999999999996"/>
    <n v="2.3937499999999998"/>
    <n v="3"/>
    <n v="0.66666666666666696"/>
    <n v="1"/>
    <n v="0"/>
    <n v="0"/>
    <n v="0"/>
    <n v="4.7874999999999996"/>
    <n v="-4.7874999999999996"/>
    <n v="-1"/>
    <n v="0"/>
    <s v="NA"/>
    <n v="0"/>
    <x v="368"/>
    <n v="0"/>
    <n v="4.3087499999999999"/>
    <n v="-5.0268749999999995"/>
    <n v="0.47874999999999979"/>
    <n v="0.23937499999999989"/>
  </r>
  <r>
    <x v="4"/>
    <s v="florence ticket"/>
    <s v="Broad"/>
    <s v="Western Europe Destinations"/>
    <s v="Florence"/>
    <s v="Position 5-10 Bid Strategy"/>
    <n v="6.25"/>
    <n v="2"/>
    <n v="4.8"/>
    <n v="2.4"/>
    <n v="69"/>
    <n v="2.8985507246376798E-2"/>
    <n v="2.93333333333333"/>
    <n v="0"/>
    <n v="0"/>
    <n v="0"/>
    <n v="4.8"/>
    <n v="-4.8"/>
    <n v="-1"/>
    <n v="0"/>
    <s v="NA"/>
    <n v="0"/>
    <x v="368"/>
    <n v="0"/>
    <n v="4.32"/>
    <n v="-5.04"/>
    <n v="0.47999999999999954"/>
    <n v="0.24000000000000021"/>
  </r>
  <r>
    <x v="4"/>
    <s v="rome cheap airlines"/>
    <s v="Broad"/>
    <s v="Geo Targeted New York"/>
    <s v="New York to Rome Sale"/>
    <s v="Position 5-10 Bid Strategy"/>
    <n v="6.25"/>
    <n v="1"/>
    <n v="4.8125"/>
    <n v="4.8125"/>
    <n v="2"/>
    <n v="0.5"/>
    <n v="1"/>
    <n v="0"/>
    <n v="0"/>
    <n v="0"/>
    <n v="4.8125"/>
    <n v="-4.8125"/>
    <n v="-1"/>
    <n v="0"/>
    <s v="NA"/>
    <n v="0"/>
    <x v="368"/>
    <n v="0"/>
    <n v="4.3312499999999998"/>
    <n v="-5.0531250000000005"/>
    <n v="0.48125000000000018"/>
    <n v="0.24062500000000053"/>
  </r>
  <r>
    <x v="4"/>
    <s v="milan airlines"/>
    <s v="Broad"/>
    <s v="Geo Targeted Los Angeles"/>
    <s v="Los Angeles to Milan Sale"/>
    <s v="Position 5-10 Bid Strategy"/>
    <n v="6.25"/>
    <n v="1"/>
    <n v="4.8250000000000002"/>
    <n v="4.8250000000000002"/>
    <n v="9"/>
    <n v="0.11111111111111099"/>
    <n v="5.3444444444444397"/>
    <n v="0"/>
    <n v="0"/>
    <n v="0"/>
    <n v="4.8250000000000002"/>
    <n v="-4.8250000000000002"/>
    <n v="-1"/>
    <n v="0"/>
    <s v="NA"/>
    <n v="0"/>
    <x v="368"/>
    <n v="0"/>
    <n v="4.3425000000000002"/>
    <n v="-5.0662500000000001"/>
    <n v="0.48249999999999993"/>
    <n v="0.24124999999999996"/>
  </r>
  <r>
    <x v="4"/>
    <s v="conakry flights"/>
    <s v="Broad"/>
    <s v="Google_Yearlong 2006"/>
    <s v="Google|conakry"/>
    <s v="Position 5-10 Bid Strategy"/>
    <n v="6.25"/>
    <n v="3"/>
    <n v="4.8499999875000004"/>
    <n v="1.6166666625000001"/>
    <n v="54"/>
    <n v="5.5555555555555601E-2"/>
    <n v="1.25185185185185"/>
    <n v="0"/>
    <n v="0"/>
    <n v="0"/>
    <n v="4.8499999875000004"/>
    <n v="-4.8499999875000004"/>
    <n v="-1"/>
    <n v="0"/>
    <s v="NA"/>
    <n v="0"/>
    <x v="368"/>
    <n v="0"/>
    <n v="4.3649999887500002"/>
    <n v="-5.0924999868750005"/>
    <n v="0.48499999875000022"/>
    <n v="0.24249999937500011"/>
  </r>
  <r>
    <x v="4"/>
    <s v="paris ticket"/>
    <s v="Broad"/>
    <s v="Geo Targeted Miami"/>
    <s v="Miami to Paris Sale"/>
    <s v="Position 5-10 Bid Strategy"/>
    <n v="6.25"/>
    <n v="3"/>
    <n v="4.8499999875000004"/>
    <n v="1.6166666625000001"/>
    <n v="21"/>
    <n v="0.14285714285714302"/>
    <n v="1.61904761904762"/>
    <n v="0"/>
    <n v="0"/>
    <n v="0"/>
    <n v="4.8499999875000004"/>
    <n v="-4.8499999875000004"/>
    <n v="-1"/>
    <n v="0"/>
    <s v="NA"/>
    <n v="0"/>
    <x v="368"/>
    <n v="0"/>
    <n v="4.3649999887500002"/>
    <n v="-5.0924999868750005"/>
    <n v="0.48499999875000022"/>
    <n v="0.24249999937500011"/>
  </r>
  <r>
    <x v="4"/>
    <s v="paris cheap flights"/>
    <s v="Broad"/>
    <s v="Geo Targeted Philadelphia"/>
    <s v="Philadelphia to Paris Sale"/>
    <s v="Position 5-10 Bid Strategy"/>
    <n v="6.25"/>
    <n v="2"/>
    <n v="4.8499999999999996"/>
    <n v="2.4249999999999998"/>
    <n v="8"/>
    <n v="0.25"/>
    <n v="1"/>
    <n v="0"/>
    <n v="0"/>
    <n v="0"/>
    <n v="4.8499999999999996"/>
    <n v="-4.8499999999999996"/>
    <n v="-1"/>
    <n v="0"/>
    <s v="NA"/>
    <n v="0"/>
    <x v="368"/>
    <n v="0"/>
    <n v="4.3650000000000002"/>
    <n v="-5.0925000000000002"/>
    <n v="0.48499999999999943"/>
    <n v="0.2425000000000006"/>
  </r>
  <r>
    <x v="4"/>
    <s v="turkey airfare"/>
    <s v="Broad"/>
    <s v="Western Europe Destinations"/>
    <s v="Turkey"/>
    <s v="Position 5-10 Bid Strategy"/>
    <n v="6.25"/>
    <n v="3"/>
    <n v="4.8624999750000004"/>
    <n v="1.620833325"/>
    <n v="72"/>
    <n v="4.1666666666666699E-2"/>
    <n v="1.3388888888888899"/>
    <n v="0"/>
    <n v="0"/>
    <n v="0"/>
    <n v="4.8624999750000004"/>
    <n v="-4.8624999750000004"/>
    <n v="-1"/>
    <n v="0"/>
    <s v="NA"/>
    <n v="0"/>
    <x v="368"/>
    <n v="0"/>
    <n v="4.3762499775000006"/>
    <n v="-5.1056249737500004"/>
    <n v="0.48624999749999986"/>
    <n v="0.24312499874999993"/>
  </r>
  <r>
    <x v="4"/>
    <s v="athens airport"/>
    <s v="Broad"/>
    <s v="Geo Targeted New York"/>
    <s v="New York to Athens Sale"/>
    <s v="Position 5-10 Bid Strategy"/>
    <n v="6.25"/>
    <n v="1"/>
    <n v="4.8624999999999998"/>
    <n v="4.8624999999999998"/>
    <n v="18"/>
    <n v="5.5555555555555601E-2"/>
    <n v="1.05555555555556"/>
    <n v="0"/>
    <n v="0"/>
    <n v="0"/>
    <n v="4.8624999999999998"/>
    <n v="-4.8624999999999998"/>
    <n v="-1"/>
    <n v="0"/>
    <s v="NA"/>
    <n v="0"/>
    <x v="368"/>
    <n v="0"/>
    <n v="4.3762499999999998"/>
    <n v="-5.1056249999999999"/>
    <n v="0.48625000000000007"/>
    <n v="0.24312500000000004"/>
  </r>
  <r>
    <x v="4"/>
    <s v="italy cheap tickets"/>
    <s v="Broad"/>
    <s v="Geo Targeted San Francisco"/>
    <s v="San Francisco to Italy Sale"/>
    <s v="Position 5-10 Bid Strategy"/>
    <n v="6.25"/>
    <n v="2"/>
    <n v="4.875"/>
    <n v="2.4375"/>
    <n v="120"/>
    <n v="1.6666666666666701E-2"/>
    <n v="1.4166666666666701"/>
    <n v="0"/>
    <n v="0"/>
    <n v="0"/>
    <n v="4.875"/>
    <n v="-4.875"/>
    <n v="-1"/>
    <n v="0"/>
    <s v="NA"/>
    <n v="0"/>
    <x v="368"/>
    <n v="0"/>
    <n v="4.3875000000000002"/>
    <n v="-5.1187500000000004"/>
    <n v="0.48749999999999982"/>
    <n v="0.24375000000000036"/>
  </r>
  <r>
    <x v="4"/>
    <s v="[flight to london]"/>
    <s v="Exact"/>
    <s v="Western Europe Destinations"/>
    <s v="London"/>
    <s v="Position 5-10 Bid Strategy"/>
    <n v="6.25"/>
    <n v="1"/>
    <n v="4.9000000000000004"/>
    <n v="4.9000000000000004"/>
    <n v="3"/>
    <n v="0.33333333333333298"/>
    <n v="1.6666666666666701"/>
    <n v="0"/>
    <n v="0"/>
    <n v="0"/>
    <n v="4.9000000000000004"/>
    <n v="-4.9000000000000004"/>
    <n v="-1"/>
    <n v="0"/>
    <s v="NA"/>
    <n v="0"/>
    <x v="368"/>
    <n v="0"/>
    <n v="4.41"/>
    <n v="-5.1450000000000005"/>
    <n v="0.49000000000000021"/>
    <n v="0.24500000000000011"/>
  </r>
  <r>
    <x v="4"/>
    <s v="paris air fares"/>
    <s v="Broad"/>
    <s v="Geo Targeted San Francisco"/>
    <s v="San Francisco to Paris Sale"/>
    <s v="Position 5-10 Bid Strategy"/>
    <n v="6.25"/>
    <n v="2"/>
    <n v="4.9000000000000004"/>
    <n v="2.4500000000000002"/>
    <n v="12"/>
    <n v="0.16666666666666699"/>
    <n v="1.0833333333333299"/>
    <n v="0"/>
    <n v="0"/>
    <n v="0"/>
    <n v="4.9000000000000004"/>
    <n v="-4.9000000000000004"/>
    <n v="-1"/>
    <n v="0"/>
    <s v="NA"/>
    <n v="0"/>
    <x v="368"/>
    <n v="0"/>
    <n v="4.41"/>
    <n v="-5.1450000000000005"/>
    <n v="0.49000000000000021"/>
    <n v="0.24500000000000011"/>
  </r>
  <r>
    <x v="4"/>
    <s v="india vacations"/>
    <s v="Broad"/>
    <s v="Outside Western Europe"/>
    <s v="India"/>
    <s v="Position 5-10 Bid Strategy"/>
    <n v="6.25"/>
    <n v="1"/>
    <n v="4.9124999999999996"/>
    <n v="4.9124999999999996"/>
    <n v="654"/>
    <n v="1.5290519877675802E-3"/>
    <n v="1.4779816513761499"/>
    <n v="0"/>
    <n v="0"/>
    <n v="0"/>
    <n v="4.9124999999999996"/>
    <n v="-4.9124999999999996"/>
    <n v="-1"/>
    <n v="0"/>
    <s v="NA"/>
    <n v="0"/>
    <x v="368"/>
    <n v="0"/>
    <n v="4.4212499999999997"/>
    <n v="-5.1581250000000001"/>
    <n v="0.49124999999999996"/>
    <n v="0.24562500000000043"/>
  </r>
  <r>
    <x v="4"/>
    <s v="barcelona tickets"/>
    <s v="Broad"/>
    <s v="Geo Targeted Houston"/>
    <s v="Houston to Barcelona Sale"/>
    <s v="Position 5-10 Bid Strategy"/>
    <n v="6.25"/>
    <n v="1"/>
    <n v="4.9375"/>
    <n v="4.9375"/>
    <n v="15"/>
    <n v="6.6666666666666693E-2"/>
    <n v="2.1293333333333302"/>
    <n v="0"/>
    <n v="0"/>
    <n v="0"/>
    <n v="4.9375"/>
    <n v="-4.9375"/>
    <n v="-1"/>
    <n v="0"/>
    <s v="NA"/>
    <n v="0"/>
    <x v="368"/>
    <n v="0"/>
    <n v="4.4437500000000005"/>
    <n v="-5.1843750000000002"/>
    <n v="0.49374999999999947"/>
    <n v="0.24687500000000018"/>
  </r>
  <r>
    <x v="4"/>
    <s v="paris plane tickets"/>
    <s v="Broad"/>
    <s v="Geo Targeted DC"/>
    <s v="DC to Paris Sale"/>
    <s v="Position 5-10 Bid Strategy"/>
    <n v="6.25"/>
    <n v="2"/>
    <n v="4.9375"/>
    <n v="2.46875"/>
    <n v="3"/>
    <n v="0.66666666666666696"/>
    <n v="1"/>
    <n v="0"/>
    <n v="0"/>
    <n v="0"/>
    <n v="4.9375"/>
    <n v="-4.9375"/>
    <n v="-1"/>
    <n v="0"/>
    <s v="NA"/>
    <n v="0"/>
    <x v="368"/>
    <n v="0"/>
    <n v="4.4437500000000005"/>
    <n v="-5.1843750000000002"/>
    <n v="0.49374999999999947"/>
    <n v="0.24687500000000018"/>
  </r>
  <r>
    <x v="4"/>
    <s v="international flight"/>
    <s v="Broad"/>
    <s v="Geo Targeted DC"/>
    <s v="International DC"/>
    <s v="Position 5-10 Bid Strategy"/>
    <n v="6.25"/>
    <n v="2"/>
    <n v="4.9375"/>
    <n v="2.46875"/>
    <n v="95"/>
    <n v="2.1052631578947399E-2"/>
    <n v="2.0347368421052598"/>
    <n v="0"/>
    <n v="0"/>
    <n v="0"/>
    <n v="4.9375"/>
    <n v="-4.9375"/>
    <n v="-1"/>
    <n v="0"/>
    <s v="NA"/>
    <n v="0"/>
    <x v="368"/>
    <n v="0"/>
    <n v="4.4437500000000005"/>
    <n v="-5.1843750000000002"/>
    <n v="0.49374999999999947"/>
    <n v="0.24687500000000018"/>
  </r>
  <r>
    <x v="4"/>
    <s v="rome cheap flights"/>
    <s v="Broad"/>
    <s v="Geo Targeted San Francisco"/>
    <s v="San Francisco to Rome Sale"/>
    <s v="Position 5-10 Bid Strategy"/>
    <n v="6.25"/>
    <n v="1"/>
    <n v="4.95"/>
    <n v="4.95"/>
    <n v="4"/>
    <n v="0.25"/>
    <n v="1"/>
    <n v="0"/>
    <n v="0"/>
    <n v="0"/>
    <n v="4.95"/>
    <n v="-4.95"/>
    <n v="-1"/>
    <n v="0"/>
    <s v="NA"/>
    <n v="0"/>
    <x v="368"/>
    <n v="0"/>
    <n v="4.4550000000000001"/>
    <n v="-5.1975000000000007"/>
    <n v="0.49500000000000011"/>
    <n v="0.2475000000000005"/>
  </r>
  <r>
    <x v="4"/>
    <s v="paris airlines"/>
    <s v="Broad"/>
    <s v="Geo Targeted DC"/>
    <s v="DC to Paris Sale"/>
    <s v="Position 5-10 Bid Strategy"/>
    <n v="6.25"/>
    <n v="2"/>
    <n v="4.9625000000000004"/>
    <n v="2.4812500000000002"/>
    <n v="44"/>
    <n v="4.5454545454545504E-2"/>
    <n v="2.0027272727272698"/>
    <n v="0"/>
    <n v="0"/>
    <n v="0"/>
    <n v="4.9625000000000004"/>
    <n v="-4.9625000000000004"/>
    <n v="-1"/>
    <n v="0"/>
    <s v="NA"/>
    <n v="0"/>
    <x v="368"/>
    <n v="0"/>
    <n v="4.4662500000000005"/>
    <n v="-5.2106250000000003"/>
    <n v="0.49624999999999986"/>
    <n v="0.24812499999999993"/>
  </r>
  <r>
    <x v="4"/>
    <s v="france fares"/>
    <s v="Broad"/>
    <s v="Geo Targeted Miami"/>
    <s v="Miami to France Sale"/>
    <s v="Position 5-10 Bid Strategy"/>
    <n v="6.25"/>
    <n v="2"/>
    <n v="4.9749999999999996"/>
    <n v="2.4874999999999998"/>
    <n v="15"/>
    <n v="0.133333333333333"/>
    <n v="1.4666666666666699"/>
    <n v="0"/>
    <n v="0"/>
    <n v="0"/>
    <n v="4.9749999999999996"/>
    <n v="-4.9749999999999996"/>
    <n v="-1"/>
    <n v="0"/>
    <s v="NA"/>
    <n v="0"/>
    <x v="368"/>
    <n v="0"/>
    <n v="4.4775"/>
    <n v="-5.2237499999999999"/>
    <n v="0.49749999999999961"/>
    <n v="0.24875000000000025"/>
  </r>
  <r>
    <x v="4"/>
    <s v="france cheap ticket"/>
    <s v="Broad"/>
    <s v="Geo Targeted Los Angeles"/>
    <s v="Los Angeles to France Sale"/>
    <s v="Position 5-10 Bid Strategy"/>
    <n v="6.25"/>
    <n v="3"/>
    <n v="4.9874999999999998"/>
    <n v="1.6625000000000001"/>
    <n v="20"/>
    <n v="0.15"/>
    <n v="1"/>
    <n v="0"/>
    <n v="0"/>
    <n v="0"/>
    <n v="4.9874999999999998"/>
    <n v="-4.9874999999999998"/>
    <n v="-1"/>
    <n v="0"/>
    <s v="NA"/>
    <n v="0"/>
    <x v="368"/>
    <n v="0"/>
    <n v="4.4887499999999996"/>
    <n v="-5.2368750000000004"/>
    <n v="0.49875000000000025"/>
    <n v="0.24937500000000057"/>
  </r>
  <r>
    <x v="4"/>
    <s v="rome fares"/>
    <s v="Broad"/>
    <s v="Geo Targeted New York"/>
    <s v="New York to Rome Sale"/>
    <s v="Position 5-10 Bid Strategy"/>
    <n v="6.25"/>
    <n v="1"/>
    <n v="5"/>
    <n v="5"/>
    <n v="5"/>
    <n v="0.2"/>
    <n v="1"/>
    <n v="0"/>
    <n v="0"/>
    <n v="0"/>
    <n v="5"/>
    <n v="-5"/>
    <n v="-1"/>
    <n v="0"/>
    <s v="NA"/>
    <n v="0"/>
    <x v="368"/>
    <n v="0"/>
    <n v="4.5"/>
    <n v="-5.25"/>
    <n v="0.5"/>
    <n v="0.25"/>
  </r>
  <r>
    <x v="4"/>
    <s v="rome ticket"/>
    <s v="Broad"/>
    <s v="Geo Targeted Boston"/>
    <s v="Boston to Rome Sale"/>
    <s v="Position 5-10 Bid Strategy"/>
    <n v="6.25"/>
    <n v="1"/>
    <n v="5"/>
    <n v="5"/>
    <n v="21"/>
    <n v="4.7619047619047603E-2"/>
    <n v="1.2380952380952399"/>
    <n v="0"/>
    <n v="0"/>
    <n v="0"/>
    <n v="5"/>
    <n v="-5"/>
    <n v="-1"/>
    <n v="0"/>
    <s v="NA"/>
    <n v="0"/>
    <x v="368"/>
    <n v="0"/>
    <n v="4.5"/>
    <n v="-5.25"/>
    <n v="0.5"/>
    <n v="0.25"/>
  </r>
  <r>
    <x v="4"/>
    <s v="rome airport"/>
    <s v="Broad"/>
    <s v="Geo Targeted Philadelphia"/>
    <s v="Philadelphia to Rome Sale"/>
    <s v="Position 5-10 Bid Strategy"/>
    <n v="6.25"/>
    <n v="2"/>
    <n v="5.0250000000000004"/>
    <n v="2.5125000000000002"/>
    <n v="14"/>
    <n v="0.14285714285714302"/>
    <n v="1.4285714285714299"/>
    <n v="0"/>
    <n v="0"/>
    <n v="0"/>
    <n v="5.0250000000000004"/>
    <n v="-5.0250000000000004"/>
    <n v="-1"/>
    <n v="0"/>
    <s v="NA"/>
    <n v="0"/>
    <x v="368"/>
    <n v="0"/>
    <n v="4.5225000000000009"/>
    <n v="-5.276250000000001"/>
    <n v="0.5024999999999995"/>
    <n v="0.25125000000000064"/>
  </r>
  <r>
    <x v="4"/>
    <s v="greece flights"/>
    <s v="Broad"/>
    <s v="Geo Targeted Los Angeles"/>
    <s v="Los Angeles to Greece Sale"/>
    <s v="Position 5-10 Bid Strategy"/>
    <n v="6.25"/>
    <n v="2"/>
    <n v="5.0250000000000004"/>
    <n v="2.5125000000000002"/>
    <n v="60"/>
    <n v="3.3333333333333298E-2"/>
    <n v="1.2166666666666699"/>
    <n v="0"/>
    <n v="0"/>
    <n v="0"/>
    <n v="5.0250000000000004"/>
    <n v="-5.0250000000000004"/>
    <n v="-1"/>
    <n v="0"/>
    <s v="NA"/>
    <n v="0"/>
    <x v="368"/>
    <n v="0"/>
    <n v="4.5225000000000009"/>
    <n v="-5.276250000000001"/>
    <n v="0.5024999999999995"/>
    <n v="0.25125000000000064"/>
  </r>
  <r>
    <x v="4"/>
    <s v="italy airline tickets"/>
    <s v="Broad"/>
    <s v="Geo Targeted New York"/>
    <s v="New York to Italy Sale"/>
    <s v="Position 5-10 Bid Strategy"/>
    <n v="6.25"/>
    <n v="2"/>
    <n v="5.0374999999999996"/>
    <n v="2.5187499999999998"/>
    <n v="2"/>
    <n v="1"/>
    <n v="1"/>
    <n v="0"/>
    <n v="0"/>
    <n v="0"/>
    <n v="5.0374999999999996"/>
    <n v="-5.0374999999999996"/>
    <n v="-1"/>
    <n v="0"/>
    <s v="NA"/>
    <n v="0"/>
    <x v="368"/>
    <n v="0"/>
    <n v="4.5337499999999995"/>
    <n v="-5.2893749999999997"/>
    <n v="0.50375000000000014"/>
    <n v="0.25187500000000007"/>
  </r>
  <r>
    <x v="4"/>
    <s v="paris air flights"/>
    <s v="Broad"/>
    <s v="Geo Targeted San Francisco"/>
    <s v="San Francisco to Paris Sale"/>
    <s v="Position 5-10 Bid Strategy"/>
    <n v="6.25"/>
    <n v="1"/>
    <n v="5.0625"/>
    <n v="5.0625"/>
    <n v="2"/>
    <n v="0.5"/>
    <n v="1"/>
    <n v="0"/>
    <n v="0"/>
    <n v="0"/>
    <n v="5.0625"/>
    <n v="-5.0625"/>
    <n v="-1"/>
    <n v="0"/>
    <s v="NA"/>
    <n v="0"/>
    <x v="368"/>
    <n v="0"/>
    <n v="4.5562500000000004"/>
    <n v="-5.3156249999999998"/>
    <n v="0.50624999999999964"/>
    <n v="0.25312499999999982"/>
  </r>
  <r>
    <x v="4"/>
    <s v="europe airlines"/>
    <s v="Broad"/>
    <s v="Geo Targeted Detroit"/>
    <s v="Europe Detroit"/>
    <s v="Position 5-10 Bid Strategy"/>
    <n v="6.25"/>
    <n v="2"/>
    <n v="5.0625"/>
    <n v="2.53125"/>
    <n v="74"/>
    <n v="2.7027027027027001E-2"/>
    <n v="2.46824324324324"/>
    <n v="0"/>
    <n v="0"/>
    <n v="0"/>
    <n v="5.0625"/>
    <n v="-5.0625"/>
    <n v="-1"/>
    <n v="0"/>
    <s v="NA"/>
    <n v="0"/>
    <x v="368"/>
    <n v="0"/>
    <n v="4.5562500000000004"/>
    <n v="-5.3156249999999998"/>
    <n v="0.50624999999999964"/>
    <n v="0.25312499999999982"/>
  </r>
  <r>
    <x v="4"/>
    <s v="flight to berlin"/>
    <s v="Broad"/>
    <s v="Google_Yearlong 2006"/>
    <s v="Google|Berlin"/>
    <s v="Position 5-10 Bid Strategy"/>
    <n v="6.25"/>
    <n v="3"/>
    <n v="5.0749999875"/>
    <n v="1.6916666624999999"/>
    <n v="77"/>
    <n v="3.8961038961039002E-2"/>
    <n v="1.2467532467532501"/>
    <n v="0"/>
    <n v="0"/>
    <n v="0"/>
    <n v="5.0749999875"/>
    <n v="-5.0749999875"/>
    <n v="-1"/>
    <n v="0"/>
    <s v="NA"/>
    <n v="0"/>
    <x v="368"/>
    <n v="0"/>
    <n v="4.5674999887499999"/>
    <n v="-5.3287499868750006"/>
    <n v="0.50749999875000018"/>
    <n v="0.25374999937500053"/>
  </r>
  <r>
    <x v="4"/>
    <s v="international airline"/>
    <s v="Broad"/>
    <s v="Geo Targeted Boston"/>
    <s v="International Boston"/>
    <s v="Position 5-10 Bid Strategy"/>
    <n v="6.25"/>
    <n v="2"/>
    <n v="5.0750000000000002"/>
    <n v="2.5375000000000001"/>
    <n v="13"/>
    <n v="0.15384615384615399"/>
    <n v="2.9230769230769198"/>
    <n v="0"/>
    <n v="0"/>
    <n v="0"/>
    <n v="5.0750000000000002"/>
    <n v="-5.0750000000000002"/>
    <n v="-1"/>
    <n v="0"/>
    <s v="NA"/>
    <n v="0"/>
    <x v="368"/>
    <n v="0"/>
    <n v="4.5674999999999999"/>
    <n v="-5.3287500000000003"/>
    <n v="0.50750000000000028"/>
    <n v="0.25375000000000014"/>
  </r>
  <r>
    <x v="4"/>
    <s v="fly to hanover"/>
    <s v="Broad"/>
    <s v="Google_Yearlong 2006"/>
    <s v="Google|Hanover"/>
    <s v="Position 5-10 Bid Strategy"/>
    <n v="6.25"/>
    <n v="1"/>
    <n v="5.0875000000000004"/>
    <n v="5.0875000000000004"/>
    <n v="7"/>
    <n v="0.14285714285714302"/>
    <n v="1.1428571428571399"/>
    <n v="0"/>
    <n v="0"/>
    <n v="0"/>
    <n v="5.0875000000000004"/>
    <n v="-5.0875000000000004"/>
    <n v="-1"/>
    <n v="0"/>
    <s v="NA"/>
    <n v="0"/>
    <x v="368"/>
    <n v="0"/>
    <n v="4.5787500000000003"/>
    <n v="-5.3418750000000008"/>
    <n v="0.50875000000000004"/>
    <n v="0.25437500000000046"/>
  </r>
  <r>
    <x v="4"/>
    <s v="barcelona airfare"/>
    <s v="Broad"/>
    <s v="Geo Targeted Los Angeles"/>
    <s v="Los Angeles to Barcelona Sale"/>
    <s v="Position 5-10 Bid Strategy"/>
    <n v="6.25"/>
    <n v="2"/>
    <n v="5.0999999999999996"/>
    <n v="2.5499999999999998"/>
    <n v="4"/>
    <n v="0.5"/>
    <n v="1"/>
    <n v="0"/>
    <n v="0"/>
    <n v="0"/>
    <n v="5.0999999999999996"/>
    <n v="-5.0999999999999996"/>
    <n v="-1"/>
    <n v="0"/>
    <s v="NA"/>
    <n v="0"/>
    <x v="368"/>
    <n v="0"/>
    <n v="4.59"/>
    <n v="-5.3549999999999995"/>
    <n v="0.50999999999999979"/>
    <n v="0.25499999999999989"/>
  </r>
  <r>
    <x v="4"/>
    <s v="germany airport"/>
    <s v="Broad"/>
    <s v="Google_Yearlong 2006"/>
    <s v="Google|Germany"/>
    <s v="Position 5-10 Bid Strategy"/>
    <n v="6.25"/>
    <n v="2"/>
    <n v="5.1124999999999998"/>
    <n v="2.5562499999999999"/>
    <n v="190"/>
    <n v="1.05263157894737E-2"/>
    <n v="1.4757894736842101"/>
    <n v="0"/>
    <n v="0"/>
    <n v="0"/>
    <n v="5.1124999999999998"/>
    <n v="-5.1124999999999998"/>
    <n v="-1"/>
    <n v="0"/>
    <s v="NA"/>
    <n v="0"/>
    <x v="368"/>
    <n v="0"/>
    <n v="4.6012500000000003"/>
    <n v="-5.368125"/>
    <n v="0.51124999999999954"/>
    <n v="0.25562500000000021"/>
  </r>
  <r>
    <x v="4"/>
    <s v="barcelona flights"/>
    <s v="Broad"/>
    <s v="Geo Targeted Houston"/>
    <s v="Houston to Barcelona Sale"/>
    <s v="Position 5-10 Bid Strategy"/>
    <n v="6.25"/>
    <n v="2"/>
    <n v="5.1124999999999998"/>
    <n v="2.5562499999999999"/>
    <n v="141"/>
    <n v="1.4184397163120598E-2"/>
    <n v="1.4288652482269499"/>
    <n v="0"/>
    <n v="0"/>
    <n v="0"/>
    <n v="5.1124999999999998"/>
    <n v="-5.1124999999999998"/>
    <n v="-1"/>
    <n v="0"/>
    <s v="NA"/>
    <n v="0"/>
    <x v="368"/>
    <n v="0"/>
    <n v="4.6012500000000003"/>
    <n v="-5.368125"/>
    <n v="0.51124999999999954"/>
    <n v="0.25562500000000021"/>
  </r>
  <r>
    <x v="4"/>
    <s v="hamburg ticket"/>
    <s v="Broad"/>
    <s v="Google_Yearlong 2006"/>
    <s v="Google|Hamburg"/>
    <s v="Position 5-10 Bid Strategy"/>
    <n v="6.25"/>
    <n v="2"/>
    <n v="5.125"/>
    <n v="2.5625"/>
    <n v="29"/>
    <n v="6.8965517241379296E-2"/>
    <n v="1.3172413793103499"/>
    <n v="0"/>
    <n v="0"/>
    <n v="0"/>
    <n v="5.125"/>
    <n v="-5.125"/>
    <n v="-1"/>
    <n v="0"/>
    <s v="NA"/>
    <n v="0"/>
    <x v="368"/>
    <n v="0"/>
    <n v="4.6124999999999998"/>
    <n v="-5.3812500000000005"/>
    <n v="0.51250000000000018"/>
    <n v="0.25625000000000053"/>
  </r>
  <r>
    <x v="4"/>
    <s v="barcelona tickets"/>
    <s v="Broad"/>
    <s v="Geo Targeted DC"/>
    <s v="DC to Barcelona Sale"/>
    <s v="Position 5-10 Bid Strategy"/>
    <n v="6.25"/>
    <n v="1"/>
    <n v="5.125"/>
    <n v="5.125"/>
    <n v="22"/>
    <n v="4.5454545454545504E-2"/>
    <n v="1.81318181818182"/>
    <n v="0"/>
    <n v="0"/>
    <n v="0"/>
    <n v="5.125"/>
    <n v="-5.125"/>
    <n v="-1"/>
    <n v="0"/>
    <s v="NA"/>
    <n v="0"/>
    <x v="368"/>
    <n v="0"/>
    <n v="4.6124999999999998"/>
    <n v="-5.3812500000000005"/>
    <n v="0.51250000000000018"/>
    <n v="0.25625000000000053"/>
  </r>
  <r>
    <x v="4"/>
    <s v="madrid travel"/>
    <s v="Broad"/>
    <s v="Western Europe Destinations"/>
    <s v="Madrid"/>
    <s v="Position 5-10 Bid Strategy"/>
    <n v="6.25"/>
    <n v="2"/>
    <n v="5.1375000000000002"/>
    <n v="2.5687500000000001"/>
    <n v="570"/>
    <n v="3.5087719298245602E-3"/>
    <n v="3.4012280701754398"/>
    <n v="0"/>
    <n v="0"/>
    <n v="0"/>
    <n v="5.1375000000000002"/>
    <n v="-5.1375000000000002"/>
    <n v="-1"/>
    <n v="0"/>
    <s v="NA"/>
    <n v="0"/>
    <x v="368"/>
    <n v="0"/>
    <n v="4.6237500000000002"/>
    <n v="-5.3943750000000001"/>
    <n v="0.51374999999999993"/>
    <n v="0.25687499999999996"/>
  </r>
  <r>
    <x v="4"/>
    <s v="italy airports"/>
    <s v="Broad"/>
    <s v="Western Europe Destinations"/>
    <s v="Italy"/>
    <s v="Position 5-10 Bid Strategy"/>
    <n v="6.25"/>
    <n v="6"/>
    <n v="5.1499999499999998"/>
    <n v="0.85833332500000004"/>
    <n v="987"/>
    <n v="6.0790273556231003E-3"/>
    <n v="4.2992907801418401"/>
    <n v="0"/>
    <n v="0"/>
    <n v="0"/>
    <n v="5.1499999499999998"/>
    <n v="-5.1499999499999998"/>
    <n v="-1"/>
    <n v="0"/>
    <s v="NA"/>
    <n v="0"/>
    <x v="368"/>
    <n v="0"/>
    <n v="4.6349999549999996"/>
    <n v="-5.4074999474999998"/>
    <n v="0.51499999500000015"/>
    <n v="0.25749999750000008"/>
  </r>
  <r>
    <x v="4"/>
    <s v="[london flights]"/>
    <s v="Exact"/>
    <s v="Western Europe Destinations"/>
    <s v="London"/>
    <s v="Position 5-10 Bid Strategy"/>
    <n v="6.25"/>
    <n v="2"/>
    <n v="5.2625000000000002"/>
    <n v="2.6312500000000001"/>
    <n v="9"/>
    <n v="0.22222222222222199"/>
    <n v="2.7777777777777799"/>
    <n v="0"/>
    <n v="0"/>
    <n v="0"/>
    <n v="5.2625000000000002"/>
    <n v="-5.2625000000000002"/>
    <n v="-1"/>
    <n v="0"/>
    <s v="NA"/>
    <n v="0"/>
    <x v="368"/>
    <n v="0"/>
    <n v="4.7362500000000001"/>
    <n v="-5.5256250000000007"/>
    <n v="0.52625000000000011"/>
    <n v="0.2631250000000005"/>
  </r>
  <r>
    <x v="4"/>
    <s v="venice airlines"/>
    <s v="Broad"/>
    <s v="Geo Targeted New York"/>
    <s v="New York to Venice Sale"/>
    <s v="Position 5-10 Bid Strategy"/>
    <n v="6.25"/>
    <n v="1"/>
    <n v="5.2750000000000004"/>
    <n v="5.2750000000000004"/>
    <n v="36"/>
    <n v="2.7777777777777801E-2"/>
    <n v="4.0416666666666696"/>
    <n v="0"/>
    <n v="0"/>
    <n v="0"/>
    <n v="5.2750000000000004"/>
    <n v="-5.2750000000000004"/>
    <n v="-1"/>
    <n v="0"/>
    <s v="NA"/>
    <n v="0"/>
    <x v="368"/>
    <n v="0"/>
    <n v="4.7475000000000005"/>
    <n v="-5.5387500000000003"/>
    <n v="0.52749999999999986"/>
    <n v="0.26374999999999993"/>
  </r>
  <r>
    <x v="4"/>
    <s v="rome airports"/>
    <s v="Broad"/>
    <s v="Geo Targeted DC"/>
    <s v="DC to Rome Sale"/>
    <s v="Position 5-10 Bid Strategy"/>
    <n v="6.25"/>
    <n v="2"/>
    <n v="5.2874999999999996"/>
    <n v="2.6437499999999998"/>
    <n v="8"/>
    <n v="0.25"/>
    <n v="1.75"/>
    <n v="0"/>
    <n v="0"/>
    <n v="0"/>
    <n v="5.2874999999999996"/>
    <n v="-5.2874999999999996"/>
    <n v="-1"/>
    <n v="0"/>
    <s v="NA"/>
    <n v="0"/>
    <x v="368"/>
    <n v="0"/>
    <n v="4.75875"/>
    <n v="-5.5518749999999999"/>
    <n v="0.52874999999999961"/>
    <n v="0.26437500000000025"/>
  </r>
  <r>
    <x v="4"/>
    <s v="venice airport"/>
    <s v="Broad"/>
    <s v="Geo Targeted New York"/>
    <s v="New York to Venice Sale"/>
    <s v="Position 5-10 Bid Strategy"/>
    <n v="6.25"/>
    <n v="2"/>
    <n v="5.3"/>
    <n v="2.65"/>
    <n v="19"/>
    <n v="0.10526315789473699"/>
    <n v="1.57368421052632"/>
    <n v="0"/>
    <n v="0"/>
    <n v="0"/>
    <n v="5.3"/>
    <n v="-5.3"/>
    <n v="-1"/>
    <n v="0"/>
    <s v="NA"/>
    <n v="0"/>
    <x v="368"/>
    <n v="0"/>
    <n v="4.7699999999999996"/>
    <n v="-5.5650000000000004"/>
    <n v="0.53000000000000025"/>
    <n v="0.26500000000000057"/>
  </r>
  <r>
    <x v="4"/>
    <s v="[istanbul airport]"/>
    <s v="Exact"/>
    <s v="Western Europe Destinations"/>
    <s v="Istanbul"/>
    <s v="Position 5-10 Bid Strategy"/>
    <n v="6.25"/>
    <n v="5"/>
    <n v="5.3250000000000002"/>
    <n v="1.0649999999999999"/>
    <n v="942"/>
    <n v="5.3078556263269601E-3"/>
    <n v="4.57929936305732"/>
    <n v="0"/>
    <n v="0"/>
    <n v="0"/>
    <n v="5.3250000000000002"/>
    <n v="-5.3250000000000002"/>
    <n v="-1"/>
    <n v="0"/>
    <s v="NA"/>
    <n v="0"/>
    <x v="368"/>
    <n v="0"/>
    <n v="4.7925000000000004"/>
    <n v="-5.5912500000000005"/>
    <n v="0.53249999999999975"/>
    <n v="0.26625000000000032"/>
  </r>
  <r>
    <x v="4"/>
    <s v="florence tickets"/>
    <s v="Broad"/>
    <s v="Geo Targeted New York"/>
    <s v="New York to Florence Sale"/>
    <s v="Position 5-10 Bid Strategy"/>
    <n v="6.25"/>
    <n v="1"/>
    <n v="5.3250000000000002"/>
    <n v="5.3250000000000002"/>
    <n v="16"/>
    <n v="6.25E-2"/>
    <n v="1.9375"/>
    <n v="0"/>
    <n v="0"/>
    <n v="0"/>
    <n v="5.3250000000000002"/>
    <n v="-5.3250000000000002"/>
    <n v="-1"/>
    <n v="0"/>
    <s v="NA"/>
    <n v="0"/>
    <x v="368"/>
    <n v="0"/>
    <n v="4.7925000000000004"/>
    <n v="-5.5912500000000005"/>
    <n v="0.53249999999999975"/>
    <n v="0.26625000000000032"/>
  </r>
  <r>
    <x v="4"/>
    <s v="italy airlines"/>
    <s v="Broad"/>
    <s v="Geo Targeted Los Angeles"/>
    <s v="Los Angeles to Italy Sale"/>
    <s v="Position 5-10 Bid Strategy"/>
    <n v="6.25"/>
    <n v="1"/>
    <n v="5.3250000000000002"/>
    <n v="5.3250000000000002"/>
    <n v="7"/>
    <n v="0.14285714285714302"/>
    <n v="2.4285714285714302"/>
    <n v="0"/>
    <n v="0"/>
    <n v="0"/>
    <n v="5.3250000000000002"/>
    <n v="-5.3250000000000002"/>
    <n v="-1"/>
    <n v="0"/>
    <s v="NA"/>
    <n v="0"/>
    <x v="368"/>
    <n v="0"/>
    <n v="4.7925000000000004"/>
    <n v="-5.5912500000000005"/>
    <n v="0.53249999999999975"/>
    <n v="0.26625000000000032"/>
  </r>
  <r>
    <x v="4"/>
    <s v="florence airfare"/>
    <s v="Broad"/>
    <s v="Geo Targeted Houston"/>
    <s v="Houston to Florence Sale"/>
    <s v="Position 5-10 Bid Strategy"/>
    <n v="6.25"/>
    <n v="1"/>
    <n v="5.3375000000000004"/>
    <n v="5.3375000000000004"/>
    <n v="4"/>
    <n v="0.25"/>
    <n v="1.25"/>
    <n v="0"/>
    <n v="0"/>
    <n v="0"/>
    <n v="5.3375000000000004"/>
    <n v="-5.3375000000000004"/>
    <n v="-1"/>
    <n v="0"/>
    <s v="NA"/>
    <n v="0"/>
    <x v="368"/>
    <n v="0"/>
    <n v="4.8037500000000009"/>
    <n v="-5.604375000000001"/>
    <n v="0.5337499999999995"/>
    <n v="0.26687500000000064"/>
  </r>
  <r>
    <x v="4"/>
    <s v="switzerland cheap flights"/>
    <s v="Broad"/>
    <s v="Google_Yearlong 2006"/>
    <s v="Google|Switzerland"/>
    <s v="Position 5-10 Bid Strategy"/>
    <n v="6.25"/>
    <n v="1"/>
    <n v="5.375"/>
    <n v="5.375"/>
    <n v="36"/>
    <n v="2.7777777777777801E-2"/>
    <n v="1.4833333333333301"/>
    <n v="0"/>
    <n v="0"/>
    <n v="0"/>
    <n v="5.375"/>
    <n v="-5.375"/>
    <n v="-1"/>
    <n v="0"/>
    <s v="NA"/>
    <n v="0"/>
    <x v="368"/>
    <n v="0"/>
    <n v="4.8375000000000004"/>
    <n v="-5.6437499999999998"/>
    <n v="0.53749999999999964"/>
    <n v="0.26874999999999982"/>
  </r>
  <r>
    <x v="4"/>
    <s v="paris cheap airline tickets"/>
    <s v="Broad"/>
    <s v="Geo Targeted New York"/>
    <s v="New York to Paris Sale"/>
    <s v="Position 5-10 Bid Strategy"/>
    <n v="6.25"/>
    <n v="2"/>
    <n v="5.375"/>
    <n v="2.6875"/>
    <n v="18"/>
    <n v="0.11111111111111099"/>
    <n v="1"/>
    <n v="0"/>
    <n v="0"/>
    <n v="0"/>
    <n v="5.375"/>
    <n v="-5.375"/>
    <n v="-1"/>
    <n v="0"/>
    <s v="NA"/>
    <n v="0"/>
    <x v="368"/>
    <n v="0"/>
    <n v="4.8375000000000004"/>
    <n v="-5.6437499999999998"/>
    <n v="0.53749999999999964"/>
    <n v="0.26874999999999982"/>
  </r>
  <r>
    <x v="4"/>
    <s v="italy airlines"/>
    <s v="Broad"/>
    <s v="Geo Targeted Philadelphia"/>
    <s v="Philadelphia to Italy Sale"/>
    <s v="Position 5-10 Bid Strategy"/>
    <n v="6.25"/>
    <n v="2"/>
    <n v="5.3875000000000002"/>
    <n v="2.6937500000000001"/>
    <n v="133"/>
    <n v="1.50375939849624E-2"/>
    <n v="1.15375939849624"/>
    <n v="0"/>
    <n v="0"/>
    <n v="0"/>
    <n v="5.3875000000000002"/>
    <n v="-5.3875000000000002"/>
    <n v="-1"/>
    <n v="0"/>
    <s v="NA"/>
    <n v="0"/>
    <x v="368"/>
    <n v="0"/>
    <n v="4.8487499999999999"/>
    <n v="-5.6568750000000003"/>
    <n v="0.53875000000000028"/>
    <n v="0.26937500000000014"/>
  </r>
  <r>
    <x v="4"/>
    <s v="overseas airline"/>
    <s v="Broad"/>
    <s v="Google_Yearlong 2006"/>
    <s v="Google|Overseas"/>
    <s v="Position 5-10 Bid Strategy"/>
    <n v="6.25"/>
    <n v="1"/>
    <n v="5.4"/>
    <n v="5.4"/>
    <n v="155"/>
    <n v="6.4516129032258099E-3"/>
    <n v="1.6825806451612899"/>
    <n v="0"/>
    <n v="0"/>
    <n v="0"/>
    <n v="5.4"/>
    <n v="-5.4"/>
    <n v="-1"/>
    <n v="0"/>
    <s v="NA"/>
    <n v="0"/>
    <x v="368"/>
    <n v="0"/>
    <n v="4.8600000000000003"/>
    <n v="-5.6700000000000008"/>
    <n v="0.54"/>
    <n v="0.27000000000000046"/>
  </r>
  <r>
    <x v="4"/>
    <s v="rome airline"/>
    <s v="Broad"/>
    <s v="Western Europe Destinations"/>
    <s v="Rome"/>
    <s v="Position 5-10 Bid Strategy"/>
    <n v="6.25"/>
    <n v="3"/>
    <n v="5.4"/>
    <n v="1.8"/>
    <n v="244"/>
    <n v="1.2295081967213099E-2"/>
    <n v="2.9803278688524601"/>
    <n v="0"/>
    <n v="0"/>
    <n v="0"/>
    <n v="5.4"/>
    <n v="-5.4"/>
    <n v="-1"/>
    <n v="0"/>
    <s v="NA"/>
    <n v="0"/>
    <x v="368"/>
    <n v="0"/>
    <n v="4.8600000000000003"/>
    <n v="-5.6700000000000008"/>
    <n v="0.54"/>
    <n v="0.27000000000000046"/>
  </r>
  <r>
    <x v="4"/>
    <s v="italy ticket"/>
    <s v="Broad"/>
    <s v="Western Europe Destinations"/>
    <s v="Italy"/>
    <s v="Position 5-10 Bid Strategy"/>
    <n v="6.25"/>
    <n v="10"/>
    <n v="5.4"/>
    <n v="0.54"/>
    <n v="264"/>
    <n v="3.7878787878787901E-2"/>
    <n v="4.1878787878787902"/>
    <n v="0"/>
    <n v="0"/>
    <n v="0"/>
    <n v="5.4"/>
    <n v="-5.4"/>
    <n v="-1"/>
    <n v="0"/>
    <s v="NA"/>
    <n v="0"/>
    <x v="368"/>
    <n v="0"/>
    <n v="4.8600000000000003"/>
    <n v="-5.6700000000000008"/>
    <n v="0.54"/>
    <n v="0.27000000000000046"/>
  </r>
  <r>
    <x v="4"/>
    <s v="france cheap flights"/>
    <s v="Broad"/>
    <s v="Geo Targeted Los Angeles"/>
    <s v="Los Angeles to France Sale"/>
    <s v="Position 5-10 Bid Strategy"/>
    <n v="6.25"/>
    <n v="3"/>
    <n v="5.4"/>
    <n v="1.8"/>
    <n v="28"/>
    <n v="0.107142857142857"/>
    <n v="1"/>
    <n v="0"/>
    <n v="0"/>
    <n v="0"/>
    <n v="5.4"/>
    <n v="-5.4"/>
    <n v="-1"/>
    <n v="0"/>
    <s v="NA"/>
    <n v="0"/>
    <x v="368"/>
    <n v="0"/>
    <n v="4.8600000000000003"/>
    <n v="-5.6700000000000008"/>
    <n v="0.54"/>
    <n v="0.27000000000000046"/>
  </r>
  <r>
    <x v="4"/>
    <s v="europe air fare"/>
    <s v="Broad"/>
    <s v="Geo Targeted Los Angeles"/>
    <s v="Europe Los Angeles"/>
    <s v="Position 5-10 Bid Strategy"/>
    <n v="6.25"/>
    <n v="2"/>
    <n v="5.4124999999999996"/>
    <n v="2.7062499999999998"/>
    <n v="5"/>
    <n v="0.4"/>
    <n v="1"/>
    <n v="0"/>
    <n v="0"/>
    <n v="0"/>
    <n v="5.4124999999999996"/>
    <n v="-5.4124999999999996"/>
    <n v="-1"/>
    <n v="0"/>
    <s v="NA"/>
    <n v="0"/>
    <x v="368"/>
    <n v="0"/>
    <n v="4.8712499999999999"/>
    <n v="-5.6831249999999995"/>
    <n v="0.54124999999999979"/>
    <n v="0.27062499999999989"/>
  </r>
  <r>
    <x v="4"/>
    <s v="[fly to istanbul]"/>
    <s v="Exact"/>
    <s v="Western Europe Destinations"/>
    <s v="Istanbul"/>
    <s v="Position 5-10 Bid Strategy"/>
    <n v="6.25"/>
    <n v="5"/>
    <n v="5.4249999999999998"/>
    <n v="1.085"/>
    <n v="74"/>
    <n v="6.7567567567567599E-2"/>
    <n v="6.5094594594594604"/>
    <n v="0"/>
    <n v="0"/>
    <n v="0"/>
    <n v="5.4249999999999998"/>
    <n v="-5.4249999999999998"/>
    <n v="-1"/>
    <n v="0"/>
    <s v="NA"/>
    <n v="0"/>
    <x v="368"/>
    <n v="0"/>
    <n v="4.8825000000000003"/>
    <n v="-5.69625"/>
    <n v="0.54249999999999954"/>
    <n v="0.27125000000000021"/>
  </r>
  <r>
    <x v="4"/>
    <s v="italy plane tickets"/>
    <s v="Broad"/>
    <s v="Geo Targeted Detroit"/>
    <s v="Detroit to Italy Sale"/>
    <s v="Position 5-10 Bid Strategy"/>
    <n v="6.25"/>
    <n v="1"/>
    <n v="5.4249999999999998"/>
    <n v="5.4249999999999998"/>
    <n v="2"/>
    <n v="0.5"/>
    <n v="1.5"/>
    <n v="0"/>
    <n v="0"/>
    <n v="0"/>
    <n v="5.4249999999999998"/>
    <n v="-5.4249999999999998"/>
    <n v="-1"/>
    <n v="0"/>
    <s v="NA"/>
    <n v="0"/>
    <x v="368"/>
    <n v="0"/>
    <n v="4.8825000000000003"/>
    <n v="-5.69625"/>
    <n v="0.54249999999999954"/>
    <n v="0.27125000000000021"/>
  </r>
  <r>
    <x v="4"/>
    <s v="florence airport"/>
    <s v="Broad"/>
    <s v="Western Europe Destinations"/>
    <s v="Florence"/>
    <s v="Position 5-10 Bid Strategy"/>
    <n v="6.25"/>
    <n v="12"/>
    <n v="5.4375"/>
    <n v="0.453125"/>
    <n v="1959"/>
    <n v="6.1255742725880606E-3"/>
    <n v="5.5592138846350201"/>
    <n v="0"/>
    <n v="0"/>
    <n v="0"/>
    <n v="5.4375"/>
    <n v="-5.4375"/>
    <n v="-1"/>
    <n v="0"/>
    <s v="NA"/>
    <n v="0"/>
    <x v="368"/>
    <n v="0"/>
    <n v="4.8937499999999998"/>
    <n v="-5.7093750000000005"/>
    <n v="0.54375000000000018"/>
    <n v="0.27187500000000053"/>
  </r>
  <r>
    <x v="4"/>
    <s v="european cheap tickets"/>
    <s v="Broad"/>
    <s v="Google_Yearlong 2006"/>
    <s v="Google|Europe"/>
    <s v="Position 5-10 Bid Strategy"/>
    <n v="6.25"/>
    <n v="6"/>
    <n v="5.4499999500000005"/>
    <n v="0.90833332500000008"/>
    <n v="86"/>
    <n v="6.9767441860465101E-2"/>
    <n v="2.0081395348837199"/>
    <n v="0"/>
    <n v="0"/>
    <n v="0"/>
    <n v="5.4499999500000005"/>
    <n v="-5.4499999500000005"/>
    <n v="-1"/>
    <n v="0"/>
    <s v="NA"/>
    <n v="0"/>
    <x v="368"/>
    <n v="0"/>
    <n v="4.904999955000001"/>
    <n v="-5.7224999475000011"/>
    <n v="0.54499999499999952"/>
    <n v="0.27249999750000065"/>
  </r>
  <r>
    <x v="4"/>
    <s v="rome plane tickets"/>
    <s v="Broad"/>
    <s v="Western Europe Destinations"/>
    <s v="Rome"/>
    <s v="Position 5-10 Bid Strategy"/>
    <n v="6.25"/>
    <n v="7"/>
    <n v="5.4499999749999999"/>
    <n v="0.77857142499999998"/>
    <n v="159"/>
    <n v="4.40251572327044E-2"/>
    <n v="5.8132075471698101"/>
    <n v="0"/>
    <n v="0"/>
    <n v="0"/>
    <n v="5.4499999749999999"/>
    <n v="-5.4499999749999999"/>
    <n v="-1"/>
    <n v="0"/>
    <s v="NA"/>
    <n v="0"/>
    <x v="368"/>
    <n v="0"/>
    <n v="4.9049999775000002"/>
    <n v="-5.7224999737499997"/>
    <n v="0.54499999749999972"/>
    <n v="0.27249999874999986"/>
  </r>
  <r>
    <x v="4"/>
    <s v="turkey fare"/>
    <s v="Broad"/>
    <s v="Western Europe Destinations"/>
    <s v="Turkey"/>
    <s v="Position 5-10 Bid Strategy"/>
    <n v="6.25"/>
    <n v="3"/>
    <n v="5.4624999750000001"/>
    <n v="1.8208333249999999"/>
    <n v="82"/>
    <n v="3.65853658536585E-2"/>
    <n v="1.1951219512195099"/>
    <n v="0"/>
    <n v="0"/>
    <n v="0"/>
    <n v="5.4624999750000001"/>
    <n v="-5.4624999750000001"/>
    <n v="-1"/>
    <n v="0"/>
    <s v="NA"/>
    <n v="0"/>
    <x v="368"/>
    <n v="0"/>
    <n v="4.9162499775000006"/>
    <n v="-5.7356249737500002"/>
    <n v="0.54624999749999947"/>
    <n v="0.27312499875000018"/>
  </r>
  <r>
    <x v="4"/>
    <s v="europe ticket"/>
    <s v="Broad"/>
    <s v="Geo Targeted Boston"/>
    <s v="Europe Boston"/>
    <s v="Position 5-10 Bid Strategy"/>
    <n v="6.25"/>
    <n v="2"/>
    <n v="5.4625000000000004"/>
    <n v="2.7312500000000002"/>
    <n v="19"/>
    <n v="0.10526315789473699"/>
    <n v="1.15789473684211"/>
    <n v="0"/>
    <n v="0"/>
    <n v="0"/>
    <n v="5.4625000000000004"/>
    <n v="-5.4625000000000004"/>
    <n v="-1"/>
    <n v="0"/>
    <s v="NA"/>
    <n v="0"/>
    <x v="368"/>
    <n v="0"/>
    <n v="4.9162500000000007"/>
    <n v="-5.7356250000000006"/>
    <n v="0.54624999999999968"/>
    <n v="0.27312500000000028"/>
  </r>
  <r>
    <x v="4"/>
    <s v="[istanbul flight]"/>
    <s v="Exact"/>
    <s v="Western Europe Destinations"/>
    <s v="Istanbul"/>
    <s v="Position 5-10 Bid Strategy"/>
    <n v="6.25"/>
    <n v="4"/>
    <n v="5.4749999999999996"/>
    <n v="1.3687499999999999"/>
    <n v="108"/>
    <n v="3.7037037037037E-2"/>
    <n v="2.01203703703704"/>
    <n v="0"/>
    <n v="0"/>
    <n v="0"/>
    <n v="5.4749999999999996"/>
    <n v="-5.4749999999999996"/>
    <n v="-1"/>
    <n v="0"/>
    <s v="NA"/>
    <n v="0"/>
    <x v="368"/>
    <n v="0"/>
    <n v="4.9275000000000002"/>
    <n v="-5.7487500000000002"/>
    <n v="0.54749999999999943"/>
    <n v="0.2737500000000006"/>
  </r>
  <r>
    <x v="4"/>
    <s v="international airfare"/>
    <s v="Broad"/>
    <s v="Geo Targeted DC"/>
    <s v="International DC"/>
    <s v="Position 5-10 Bid Strategy"/>
    <n v="6.25"/>
    <n v="2"/>
    <n v="5.4749999999999996"/>
    <n v="2.7374999999999998"/>
    <n v="37"/>
    <n v="5.4054054054054099E-2"/>
    <n v="1.9540540540540501"/>
    <n v="0"/>
    <n v="0"/>
    <n v="0"/>
    <n v="5.4749999999999996"/>
    <n v="-5.4749999999999996"/>
    <n v="-1"/>
    <n v="0"/>
    <s v="NA"/>
    <n v="0"/>
    <x v="368"/>
    <n v="0"/>
    <n v="4.9275000000000002"/>
    <n v="-5.7487500000000002"/>
    <n v="0.54749999999999943"/>
    <n v="0.2737500000000006"/>
  </r>
  <r>
    <x v="4"/>
    <s v="berlin airfare"/>
    <s v="Broad"/>
    <s v="Google_Yearlong 2006"/>
    <s v="Google|Berlin"/>
    <s v="Position 5-10 Bid Strategy"/>
    <n v="6.25"/>
    <n v="2"/>
    <n v="5.4874999999999998"/>
    <n v="2.7437499999999999"/>
    <n v="168"/>
    <n v="1.1904761904761901E-2"/>
    <n v="1.02380952380952"/>
    <n v="0"/>
    <n v="0"/>
    <n v="0"/>
    <n v="5.4874999999999998"/>
    <n v="-5.4874999999999998"/>
    <n v="-1"/>
    <n v="0"/>
    <s v="NA"/>
    <n v="0"/>
    <x v="368"/>
    <n v="0"/>
    <n v="4.9387499999999998"/>
    <n v="-5.7618749999999999"/>
    <n v="0.54875000000000007"/>
    <n v="0.27437500000000004"/>
  </r>
  <r>
    <x v="4"/>
    <s v="venice flight"/>
    <s v="Broad"/>
    <s v="Western Europe Destinations"/>
    <s v="Venice"/>
    <s v="Position 5-10 Bid Strategy"/>
    <n v="6.25"/>
    <n v="3"/>
    <n v="5.4874999874999997"/>
    <n v="1.8291666625"/>
    <n v="301"/>
    <n v="9.9667774086378697E-3"/>
    <n v="3.0009966777408601"/>
    <n v="0"/>
    <n v="0"/>
    <n v="0"/>
    <n v="5.4874999874999997"/>
    <n v="-5.4874999874999997"/>
    <n v="-1"/>
    <n v="0"/>
    <s v="NA"/>
    <n v="0"/>
    <x v="368"/>
    <n v="0"/>
    <n v="4.9387499887499997"/>
    <n v="-5.7618749868750001"/>
    <n v="0.54874999874999997"/>
    <n v="0.27437499937500043"/>
  </r>
  <r>
    <x v="4"/>
    <s v="discount international airline"/>
    <s v="Broad"/>
    <s v="Geo Targeted Philadelphia"/>
    <s v="Discount International Philadelphia"/>
    <s v="Position 5-10 Bid Strategy"/>
    <n v="6.25"/>
    <n v="1"/>
    <n v="5.4874999999999998"/>
    <n v="5.4874999999999998"/>
    <n v="1"/>
    <n v="1"/>
    <n v="1"/>
    <n v="0"/>
    <n v="0"/>
    <n v="0"/>
    <n v="5.4874999999999998"/>
    <n v="-5.4874999999999998"/>
    <n v="-1"/>
    <n v="0"/>
    <s v="NA"/>
    <n v="0"/>
    <x v="368"/>
    <n v="0"/>
    <n v="4.9387499999999998"/>
    <n v="-5.7618749999999999"/>
    <n v="0.54875000000000007"/>
    <n v="0.27437500000000004"/>
  </r>
  <r>
    <x v="4"/>
    <s v="france tickets"/>
    <s v="Broad"/>
    <s v="Geo Targeted Chicago"/>
    <s v="Chicago to France Sale"/>
    <s v="Position 5-10 Bid Strategy"/>
    <n v="6.25"/>
    <n v="2"/>
    <n v="5.4874999999999998"/>
    <n v="2.7437499999999999"/>
    <n v="83"/>
    <n v="2.40963855421687E-2"/>
    <n v="2.3277108433734899"/>
    <n v="0"/>
    <n v="0"/>
    <n v="0"/>
    <n v="5.4874999999999998"/>
    <n v="-5.4874999999999998"/>
    <n v="-1"/>
    <n v="0"/>
    <s v="NA"/>
    <n v="0"/>
    <x v="368"/>
    <n v="0"/>
    <n v="4.9387499999999998"/>
    <n v="-5.7618749999999999"/>
    <n v="0.54875000000000007"/>
    <n v="0.27437500000000004"/>
  </r>
  <r>
    <x v="4"/>
    <s v="paris cheap ticket"/>
    <s v="Broad"/>
    <s v="Geo Targeted Philadelphia"/>
    <s v="Philadelphia to Paris Sale"/>
    <s v="Position 5-10 Bid Strategy"/>
    <n v="6.25"/>
    <n v="2"/>
    <n v="5.5"/>
    <n v="2.75"/>
    <n v="2"/>
    <n v="1"/>
    <n v="1"/>
    <n v="0"/>
    <n v="0"/>
    <n v="0"/>
    <n v="5.5"/>
    <n v="-5.5"/>
    <n v="-1"/>
    <n v="0"/>
    <s v="NA"/>
    <n v="0"/>
    <x v="368"/>
    <n v="0"/>
    <n v="4.95"/>
    <n v="-5.7750000000000004"/>
    <n v="0.54999999999999982"/>
    <n v="0.27500000000000036"/>
  </r>
  <r>
    <x v="4"/>
    <s v="venice airline"/>
    <s v="Broad"/>
    <s v="Google_Yearlong 2006"/>
    <s v="Google|Venice"/>
    <s v="Position 5-10 Bid Strategy"/>
    <n v="6.25"/>
    <n v="6"/>
    <n v="5.5125000000000002"/>
    <n v="0.91874999999999996"/>
    <n v="202"/>
    <n v="2.9702970297029698E-2"/>
    <n v="1.6519801980197999"/>
    <n v="0"/>
    <n v="0"/>
    <n v="0"/>
    <n v="5.5125000000000002"/>
    <n v="-5.5125000000000002"/>
    <n v="-1"/>
    <n v="0"/>
    <s v="NA"/>
    <n v="0"/>
    <x v="368"/>
    <n v="0"/>
    <n v="4.9612500000000006"/>
    <n v="-5.7881250000000009"/>
    <n v="0.55124999999999957"/>
    <n v="0.27562500000000068"/>
  </r>
  <r>
    <x v="4"/>
    <s v="paris airfare"/>
    <s v="Broad"/>
    <s v="Geo Targeted DC"/>
    <s v="DC to Paris Sale"/>
    <s v="Position 5-10 Bid Strategy"/>
    <n v="6.25"/>
    <n v="1"/>
    <n v="5.5625"/>
    <n v="5.5625"/>
    <n v="67"/>
    <n v="1.49253731343284E-2"/>
    <n v="4.7471641791044803"/>
    <n v="0"/>
    <n v="0"/>
    <n v="0"/>
    <n v="5.5625"/>
    <n v="-5.5625"/>
    <n v="-1"/>
    <n v="0"/>
    <s v="NA"/>
    <n v="0"/>
    <x v="368"/>
    <n v="0"/>
    <n v="5.0062500000000005"/>
    <n v="-5.8406250000000002"/>
    <n v="0.55624999999999947"/>
    <n v="0.27812500000000018"/>
  </r>
  <r>
    <x v="4"/>
    <s v="florence ticket"/>
    <s v="Broad"/>
    <s v="Google_Yearlong 2006"/>
    <s v="Google|Florence"/>
    <s v="Position 5-10 Bid Strategy"/>
    <n v="6.25"/>
    <n v="2"/>
    <n v="5.5750000000000002"/>
    <n v="2.7875000000000001"/>
    <n v="140"/>
    <n v="1.4285714285714299E-2"/>
    <n v="1.3957142857142899"/>
    <n v="0"/>
    <n v="0"/>
    <n v="0"/>
    <n v="5.5750000000000002"/>
    <n v="-5.5750000000000002"/>
    <n v="-1"/>
    <n v="0"/>
    <s v="NA"/>
    <n v="0"/>
    <x v="368"/>
    <n v="0"/>
    <n v="5.0175000000000001"/>
    <n v="-5.8537500000000007"/>
    <n v="0.55750000000000011"/>
    <n v="0.2787500000000005"/>
  </r>
  <r>
    <x v="4"/>
    <s v="france plane ticket"/>
    <s v="Broad"/>
    <s v="Geo Targeted New York"/>
    <s v="New York to France Sale"/>
    <s v="Position 5-10 Bid Strategy"/>
    <n v="6.25"/>
    <n v="3"/>
    <n v="5.5749999749999999"/>
    <n v="1.858333325"/>
    <n v="36"/>
    <n v="8.3333333333333301E-2"/>
    <n v="1.44333333333333"/>
    <n v="0"/>
    <n v="0"/>
    <n v="0"/>
    <n v="5.5749999749999999"/>
    <n v="-5.5749999749999999"/>
    <n v="-1"/>
    <n v="0"/>
    <s v="NA"/>
    <n v="0"/>
    <x v="368"/>
    <n v="0"/>
    <n v="5.0174999775"/>
    <n v="-5.8537499737500003"/>
    <n v="0.5574999974999999"/>
    <n v="0.27874999875000039"/>
  </r>
  <r>
    <x v="4"/>
    <s v="germany fare"/>
    <s v="Broad"/>
    <s v="Google_Yearlong 2006"/>
    <s v="Google|Germany"/>
    <s v="Position 5-10 Bid Strategy"/>
    <n v="6.25"/>
    <n v="4"/>
    <n v="5.5875000000000004"/>
    <n v="1.3968750000000001"/>
    <n v="362"/>
    <n v="1.1049723756906099E-2"/>
    <n v="1.34419889502762"/>
    <n v="0"/>
    <n v="0"/>
    <n v="0"/>
    <n v="5.5875000000000004"/>
    <n v="-5.5875000000000004"/>
    <n v="-1"/>
    <n v="0"/>
    <s v="NA"/>
    <n v="0"/>
    <x v="368"/>
    <n v="0"/>
    <n v="5.0287500000000005"/>
    <n v="-5.8668750000000003"/>
    <n v="0.55874999999999986"/>
    <n v="0.27937499999999993"/>
  </r>
  <r>
    <x v="4"/>
    <s v="athens flight deals"/>
    <s v="Broad"/>
    <s v="Geo Targeted DC"/>
    <s v="DC to Athens Sale"/>
    <s v="Position 5-10 Bid Strategy"/>
    <n v="6.25"/>
    <n v="1"/>
    <n v="5.6"/>
    <n v="5.6"/>
    <n v="1"/>
    <n v="1"/>
    <n v="1"/>
    <n v="0"/>
    <n v="0"/>
    <n v="0"/>
    <n v="5.6"/>
    <n v="-5.6"/>
    <n v="-1"/>
    <n v="0"/>
    <s v="NA"/>
    <n v="0"/>
    <x v="368"/>
    <n v="0"/>
    <n v="5.04"/>
    <n v="-5.88"/>
    <n v="0.55999999999999961"/>
    <n v="0.28000000000000025"/>
  </r>
  <r>
    <x v="4"/>
    <s v="international flights"/>
    <s v="Broad"/>
    <s v="Geo Targeted New York"/>
    <s v="International New York"/>
    <s v="Position 5-10 Bid Strategy"/>
    <n v="6.25"/>
    <n v="2"/>
    <n v="5.6124999999999998"/>
    <n v="2.8062499999999999"/>
    <n v="100"/>
    <n v="0.02"/>
    <n v="5.2350000000000003"/>
    <n v="0"/>
    <n v="0"/>
    <n v="0"/>
    <n v="5.6124999999999998"/>
    <n v="-5.6124999999999998"/>
    <n v="-1"/>
    <n v="0"/>
    <s v="NA"/>
    <n v="0"/>
    <x v="368"/>
    <n v="0"/>
    <n v="5.0512499999999996"/>
    <n v="-5.8931250000000004"/>
    <n v="0.56125000000000025"/>
    <n v="0.28062500000000057"/>
  </r>
  <r>
    <x v="4"/>
    <s v="france airports"/>
    <s v="Broad"/>
    <s v="Geo Targeted Los Angeles"/>
    <s v="Los Angeles to France Sale"/>
    <s v="Position 5-10 Bid Strategy"/>
    <n v="6.25"/>
    <n v="2"/>
    <n v="5.6624999999999996"/>
    <n v="2.8312499999999998"/>
    <n v="60"/>
    <n v="3.3333333333333298E-2"/>
    <n v="1.0489999999999999"/>
    <n v="0"/>
    <n v="0"/>
    <n v="0"/>
    <n v="5.6624999999999996"/>
    <n v="-5.6624999999999996"/>
    <n v="-1"/>
    <n v="0"/>
    <s v="NA"/>
    <n v="0"/>
    <x v="368"/>
    <n v="0"/>
    <n v="5.0962499999999995"/>
    <n v="-5.9456249999999997"/>
    <n v="0.56625000000000014"/>
    <n v="0.28312500000000007"/>
  </r>
  <r>
    <x v="4"/>
    <s v="hamburg cheap flights"/>
    <s v="Broad"/>
    <s v="Google_Yearlong 2006"/>
    <s v="Google|Hamburg"/>
    <s v="Position 5-10 Bid Strategy"/>
    <n v="6.25"/>
    <n v="3"/>
    <n v="5.7"/>
    <n v="1.9"/>
    <n v="116"/>
    <n v="2.5862068965517203E-2"/>
    <n v="1.00775862068966"/>
    <n v="0"/>
    <n v="0"/>
    <n v="0"/>
    <n v="5.7"/>
    <n v="-5.7"/>
    <n v="-1"/>
    <n v="0"/>
    <s v="NA"/>
    <n v="0"/>
    <x v="368"/>
    <n v="0"/>
    <n v="5.13"/>
    <n v="-5.9850000000000003"/>
    <n v="0.57000000000000028"/>
    <n v="0.28500000000000014"/>
  </r>
  <r>
    <x v="4"/>
    <s v="france air fares"/>
    <s v="Broad"/>
    <s v="Geo Targeted New York"/>
    <s v="New York to France Sale"/>
    <s v="Position 5-10 Bid Strategy"/>
    <n v="6.25"/>
    <n v="2"/>
    <n v="5.7"/>
    <n v="2.85"/>
    <n v="24"/>
    <n v="8.3333333333333301E-2"/>
    <n v="1.1666666666666701"/>
    <n v="0"/>
    <n v="0"/>
    <n v="0"/>
    <n v="5.7"/>
    <n v="-5.7"/>
    <n v="-1"/>
    <n v="0"/>
    <s v="NA"/>
    <n v="0"/>
    <x v="368"/>
    <n v="0"/>
    <n v="5.13"/>
    <n v="-5.9850000000000003"/>
    <n v="0.57000000000000028"/>
    <n v="0.28500000000000014"/>
  </r>
  <r>
    <x v="4"/>
    <s v="italy air flights"/>
    <s v="Broad"/>
    <s v="Geo Targeted New York"/>
    <s v="New York to Italy Sale"/>
    <s v="Position 5-10 Bid Strategy"/>
    <n v="6.25"/>
    <n v="2"/>
    <n v="5.7"/>
    <n v="2.85"/>
    <n v="9"/>
    <n v="0.22222222222222199"/>
    <n v="1"/>
    <n v="0"/>
    <n v="0"/>
    <n v="0"/>
    <n v="5.7"/>
    <n v="-5.7"/>
    <n v="-1"/>
    <n v="0"/>
    <s v="NA"/>
    <n v="0"/>
    <x v="368"/>
    <n v="0"/>
    <n v="5.13"/>
    <n v="-5.9850000000000003"/>
    <n v="0.57000000000000028"/>
    <n v="0.28500000000000014"/>
  </r>
  <r>
    <x v="4"/>
    <s v="paris cheap air fares"/>
    <s v="Broad"/>
    <s v="Geo Targeted New York"/>
    <s v="New York to Paris Sale"/>
    <s v="Position 5-10 Bid Strategy"/>
    <n v="6.25"/>
    <n v="2"/>
    <n v="5.7374999999999998"/>
    <n v="2.8687499999999999"/>
    <n v="7"/>
    <n v="0.28571428571428603"/>
    <n v="1"/>
    <n v="0"/>
    <n v="0"/>
    <n v="0"/>
    <n v="5.7374999999999998"/>
    <n v="-5.7374999999999998"/>
    <n v="-1"/>
    <n v="0"/>
    <s v="NA"/>
    <n v="0"/>
    <x v="368"/>
    <n v="0"/>
    <n v="5.1637500000000003"/>
    <n v="-6.024375"/>
    <n v="0.57374999999999954"/>
    <n v="0.28687500000000021"/>
  </r>
  <r>
    <x v="4"/>
    <s v="rome flight deals"/>
    <s v="Broad"/>
    <s v="Geo Targeted Houston"/>
    <s v="Houston to Rome Sale"/>
    <s v="Position 5-10 Bid Strategy"/>
    <n v="6.25"/>
    <n v="2"/>
    <n v="5.7374999999999998"/>
    <n v="2.8687499999999999"/>
    <n v="3"/>
    <n v="0.66666666666666696"/>
    <n v="1.6666666666666701"/>
    <n v="0"/>
    <n v="0"/>
    <n v="0"/>
    <n v="5.7374999999999998"/>
    <n v="-5.7374999999999998"/>
    <n v="-1"/>
    <n v="0"/>
    <s v="NA"/>
    <n v="0"/>
    <x v="368"/>
    <n v="0"/>
    <n v="5.1637500000000003"/>
    <n v="-6.024375"/>
    <n v="0.57374999999999954"/>
    <n v="0.28687500000000021"/>
  </r>
  <r>
    <x v="4"/>
    <s v="barcelona fares"/>
    <s v="Broad"/>
    <s v="Western Europe Destinations"/>
    <s v="Barcelona"/>
    <s v="Position 5-10 Bid Strategy"/>
    <n v="6.25"/>
    <n v="8"/>
    <n v="5.75"/>
    <n v="0.71875"/>
    <n v="203"/>
    <n v="3.9408866995073899E-2"/>
    <n v="4.4926108374384199"/>
    <n v="0"/>
    <n v="0"/>
    <n v="0"/>
    <n v="5.75"/>
    <n v="-5.75"/>
    <n v="-1"/>
    <n v="0"/>
    <s v="NA"/>
    <n v="0"/>
    <x v="368"/>
    <n v="0"/>
    <n v="5.1749999999999998"/>
    <n v="-6.0375000000000005"/>
    <n v="0.57500000000000018"/>
    <n v="0.28750000000000053"/>
  </r>
  <r>
    <x v="4"/>
    <s v="athens airlines"/>
    <s v="Broad"/>
    <s v="Geo Targeted San Francisco"/>
    <s v="San Francisco to Athens Sale"/>
    <s v="Position 5-10 Bid Strategy"/>
    <n v="6.25"/>
    <n v="1"/>
    <n v="5.7750000000000004"/>
    <n v="5.7750000000000004"/>
    <n v="24"/>
    <n v="4.1666666666666699E-2"/>
    <n v="1.3725000000000001"/>
    <n v="0"/>
    <n v="0"/>
    <n v="0"/>
    <n v="5.7750000000000004"/>
    <n v="-5.7750000000000004"/>
    <n v="-1"/>
    <n v="0"/>
    <s v="NA"/>
    <n v="0"/>
    <x v="368"/>
    <n v="0"/>
    <n v="5.1975000000000007"/>
    <n v="-6.0637500000000006"/>
    <n v="0.57749999999999968"/>
    <n v="0.28875000000000028"/>
  </r>
  <r>
    <x v="4"/>
    <s v="rome airline tickets"/>
    <s v="Broad"/>
    <s v="Geo Targeted San Francisco"/>
    <s v="San Francisco to Rome Sale"/>
    <s v="Position 5-10 Bid Strategy"/>
    <n v="6.25"/>
    <n v="1"/>
    <n v="5.7750000000000004"/>
    <n v="5.7750000000000004"/>
    <n v="2"/>
    <n v="0.5"/>
    <n v="1.5"/>
    <n v="0"/>
    <n v="0"/>
    <n v="0"/>
    <n v="5.7750000000000004"/>
    <n v="-5.7750000000000004"/>
    <n v="-1"/>
    <n v="0"/>
    <s v="NA"/>
    <n v="0"/>
    <x v="368"/>
    <n v="0"/>
    <n v="5.1975000000000007"/>
    <n v="-6.0637500000000006"/>
    <n v="0.57749999999999968"/>
    <n v="0.28875000000000028"/>
  </r>
  <r>
    <x v="4"/>
    <s v="uk airfares"/>
    <s v="Broad"/>
    <s v="Western Europe Destinations"/>
    <s v="UK"/>
    <s v="Position 5-10 Bid Strategy"/>
    <n v="6.25"/>
    <n v="3"/>
    <n v="5.8125"/>
    <n v="1.9375"/>
    <n v="48"/>
    <n v="6.25E-2"/>
    <n v="1.20625"/>
    <n v="0"/>
    <n v="0"/>
    <n v="0"/>
    <n v="5.8125"/>
    <n v="-5.8125"/>
    <n v="-1"/>
    <n v="0"/>
    <s v="NA"/>
    <n v="0"/>
    <x v="368"/>
    <n v="0"/>
    <n v="5.2312500000000002"/>
    <n v="-6.1031250000000004"/>
    <n v="0.58124999999999982"/>
    <n v="0.29062500000000036"/>
  </r>
  <r>
    <x v="4"/>
    <s v="france flight"/>
    <s v="Broad"/>
    <s v="Geo Targeted Philadelphia"/>
    <s v="Philadelphia to France Sale"/>
    <s v="Position 5-10 Bid Strategy"/>
    <n v="6.25"/>
    <n v="2"/>
    <n v="5.8125"/>
    <n v="2.90625"/>
    <n v="45"/>
    <n v="4.4444444444444405E-2"/>
    <n v="1.73288888888889"/>
    <n v="0"/>
    <n v="0"/>
    <n v="0"/>
    <n v="5.8125"/>
    <n v="-5.8125"/>
    <n v="-1"/>
    <n v="0"/>
    <s v="NA"/>
    <n v="0"/>
    <x v="368"/>
    <n v="0"/>
    <n v="5.2312500000000002"/>
    <n v="-6.1031250000000004"/>
    <n v="0.58124999999999982"/>
    <n v="0.29062500000000036"/>
  </r>
  <r>
    <x v="4"/>
    <s v="international airline ticket"/>
    <s v="Broad"/>
    <s v="Geo Targeted Los Angeles"/>
    <s v="International Los Angeles"/>
    <s v="Position 5-10 Bid Strategy"/>
    <n v="6.25"/>
    <n v="2"/>
    <n v="5.8375000000000004"/>
    <n v="2.9187500000000002"/>
    <n v="35"/>
    <n v="5.7142857142857099E-2"/>
    <n v="1.72542857142857"/>
    <n v="0"/>
    <n v="0"/>
    <n v="0"/>
    <n v="5.8375000000000004"/>
    <n v="-5.8375000000000004"/>
    <n v="-1"/>
    <n v="0"/>
    <s v="NA"/>
    <n v="0"/>
    <x v="368"/>
    <n v="0"/>
    <n v="5.2537500000000001"/>
    <n v="-6.1293750000000005"/>
    <n v="0.58375000000000021"/>
    <n v="0.29187500000000011"/>
  </r>
  <r>
    <x v="4"/>
    <s v="athens cheap flight"/>
    <s v="Broad"/>
    <s v="Google_Yearlong 2006"/>
    <s v="Google|Athens"/>
    <s v="Position 5-10 Bid Strategy"/>
    <n v="6.25"/>
    <n v="3"/>
    <n v="5.85"/>
    <n v="1.95"/>
    <n v="71"/>
    <n v="4.2253521126760597E-2"/>
    <n v="2.2577464788732402"/>
    <n v="0"/>
    <n v="0"/>
    <n v="0"/>
    <n v="5.85"/>
    <n v="-5.85"/>
    <n v="-1"/>
    <n v="0"/>
    <s v="NA"/>
    <n v="0"/>
    <x v="368"/>
    <n v="0"/>
    <n v="5.2649999999999997"/>
    <n v="-6.1425000000000001"/>
    <n v="0.58499999999999996"/>
    <n v="0.29250000000000043"/>
  </r>
  <r>
    <x v="4"/>
    <s v="madrid plane tickets"/>
    <s v="Broad"/>
    <s v="Western Europe Destinations"/>
    <s v="Madrid"/>
    <s v="Position 5-10 Bid Strategy"/>
    <n v="6.25"/>
    <n v="6"/>
    <n v="5.85"/>
    <n v="0.97499999999999998"/>
    <n v="96"/>
    <n v="6.25E-2"/>
    <n v="4.57395833333333"/>
    <n v="0"/>
    <n v="0"/>
    <n v="0"/>
    <n v="5.85"/>
    <n v="-5.85"/>
    <n v="-1"/>
    <n v="0"/>
    <s v="NA"/>
    <n v="0"/>
    <x v="368"/>
    <n v="0"/>
    <n v="5.2649999999999997"/>
    <n v="-6.1425000000000001"/>
    <n v="0.58499999999999996"/>
    <n v="0.29250000000000043"/>
  </r>
  <r>
    <x v="4"/>
    <s v="paris air ticket"/>
    <s v="Broad"/>
    <s v="Geo Targeted Los Angeles"/>
    <s v="Los Angeles to Paris Sale"/>
    <s v="Position 5-10 Bid Strategy"/>
    <n v="6.25"/>
    <n v="2"/>
    <n v="5.85"/>
    <n v="2.9249999999999998"/>
    <n v="15"/>
    <n v="0.133333333333333"/>
    <n v="1"/>
    <n v="0"/>
    <n v="0"/>
    <n v="0"/>
    <n v="5.85"/>
    <n v="-5.85"/>
    <n v="-1"/>
    <n v="0"/>
    <s v="NA"/>
    <n v="0"/>
    <x v="368"/>
    <n v="0"/>
    <n v="5.2649999999999997"/>
    <n v="-6.1425000000000001"/>
    <n v="0.58499999999999996"/>
    <n v="0.29250000000000043"/>
  </r>
  <r>
    <x v="4"/>
    <s v="france airlines"/>
    <s v="Broad"/>
    <s v="Geo Targeted Philadelphia"/>
    <s v="Philadelphia to France Sale"/>
    <s v="Position 5-10 Bid Strategy"/>
    <n v="6.25"/>
    <n v="1"/>
    <n v="5.875"/>
    <n v="5.875"/>
    <n v="71"/>
    <n v="1.4084507042253501E-2"/>
    <n v="1.25169014084507"/>
    <n v="0"/>
    <n v="0"/>
    <n v="0"/>
    <n v="5.875"/>
    <n v="-5.875"/>
    <n v="-1"/>
    <n v="0"/>
    <s v="NA"/>
    <n v="0"/>
    <x v="368"/>
    <n v="0"/>
    <n v="5.2875000000000005"/>
    <n v="-6.1687500000000002"/>
    <n v="0.58749999999999947"/>
    <n v="0.29375000000000018"/>
  </r>
  <r>
    <x v="4"/>
    <s v="international airlines"/>
    <s v="Broad"/>
    <s v="Geo Targeted Los Angeles"/>
    <s v="International Los Angeles"/>
    <s v="Position 5-10 Bid Strategy"/>
    <n v="6.25"/>
    <n v="2"/>
    <n v="5.8875000000000002"/>
    <n v="2.9437500000000001"/>
    <n v="63"/>
    <n v="3.1746031746031703E-2"/>
    <n v="1.5363492063492099"/>
    <n v="0"/>
    <n v="0"/>
    <n v="0"/>
    <n v="5.8875000000000002"/>
    <n v="-5.8875000000000002"/>
    <n v="-1"/>
    <n v="0"/>
    <s v="NA"/>
    <n v="0"/>
    <x v="368"/>
    <n v="0"/>
    <n v="5.2987500000000001"/>
    <n v="-6.1818750000000007"/>
    <n v="0.58875000000000011"/>
    <n v="0.2943750000000005"/>
  </r>
  <r>
    <x v="4"/>
    <s v="rome flight"/>
    <s v="Broad"/>
    <s v="Geo Targeted Detroit"/>
    <s v="Detroit to Rome Sale"/>
    <s v="Position 5-10 Bid Strategy"/>
    <n v="6.25"/>
    <n v="2"/>
    <n v="5.95"/>
    <n v="2.9750000000000001"/>
    <n v="31"/>
    <n v="6.451612903225809E-2"/>
    <n v="1.15967741935484"/>
    <n v="0"/>
    <n v="0"/>
    <n v="0"/>
    <n v="5.95"/>
    <n v="-5.95"/>
    <n v="-1"/>
    <n v="0"/>
    <s v="NA"/>
    <n v="0"/>
    <x v="368"/>
    <n v="0"/>
    <n v="5.3550000000000004"/>
    <n v="-6.2475000000000005"/>
    <n v="0.59499999999999975"/>
    <n v="0.29750000000000032"/>
  </r>
  <r>
    <x v="4"/>
    <s v="europe tickets"/>
    <s v="Broad"/>
    <s v="Geo Targeted Boston"/>
    <s v="Europe Boston"/>
    <s v="Position 5-10 Bid Strategy"/>
    <n v="6.25"/>
    <n v="2"/>
    <n v="6"/>
    <n v="3"/>
    <n v="36"/>
    <n v="5.5555555555555601E-2"/>
    <n v="3.3333333333333299"/>
    <n v="0"/>
    <n v="0"/>
    <n v="0"/>
    <n v="6"/>
    <n v="-6"/>
    <n v="-1"/>
    <n v="0"/>
    <s v="NA"/>
    <n v="0"/>
    <x v="368"/>
    <n v="0"/>
    <n v="5.4"/>
    <n v="-6.3000000000000007"/>
    <n v="0.59999999999999964"/>
    <n v="0.30000000000000071"/>
  </r>
  <r>
    <x v="4"/>
    <s v="paris fares"/>
    <s v="Broad"/>
    <s v="Geo Targeted Los Angeles"/>
    <s v="Los Angeles to Paris Sale"/>
    <s v="Position 5-10 Bid Strategy"/>
    <n v="6.25"/>
    <n v="1"/>
    <n v="6.0250000000000004"/>
    <n v="6.0250000000000004"/>
    <n v="36"/>
    <n v="2.7777777777777801E-2"/>
    <n v="1.8333333333333299"/>
    <n v="0"/>
    <n v="0"/>
    <n v="0"/>
    <n v="6.0250000000000004"/>
    <n v="-6.0250000000000004"/>
    <n v="-1"/>
    <n v="0"/>
    <s v="NA"/>
    <n v="0"/>
    <x v="368"/>
    <n v="0"/>
    <n v="5.4225000000000003"/>
    <n v="-6.3262500000000008"/>
    <n v="0.60250000000000004"/>
    <n v="0.30125000000000046"/>
  </r>
  <r>
    <x v="4"/>
    <s v="international airline"/>
    <s v="Broad"/>
    <s v="Geo Targeted Philadelphia"/>
    <s v="International Philadelphia"/>
    <s v="Position 5-10 Bid Strategy"/>
    <n v="6.25"/>
    <n v="1"/>
    <n v="6.0374999999999996"/>
    <n v="6.0374999999999996"/>
    <n v="38"/>
    <n v="2.6315789473684199E-2"/>
    <n v="1.5239473684210501"/>
    <n v="0"/>
    <n v="0"/>
    <n v="0"/>
    <n v="6.0374999999999996"/>
    <n v="-6.0374999999999996"/>
    <n v="-1"/>
    <n v="0"/>
    <s v="NA"/>
    <n v="0"/>
    <x v="368"/>
    <n v="0"/>
    <n v="5.4337499999999999"/>
    <n v="-6.3393749999999995"/>
    <n v="0.60374999999999979"/>
    <n v="0.30187499999999989"/>
  </r>
  <r>
    <x v="4"/>
    <s v="rome cheap tickets"/>
    <s v="Broad"/>
    <s v="Google_Yearlong 2006"/>
    <s v="Google|Rome"/>
    <s v="Position 5-10 Bid Strategy"/>
    <n v="6.25"/>
    <n v="2"/>
    <n v="6.05"/>
    <n v="3.0249999999999999"/>
    <n v="13"/>
    <n v="0.15384615384615399"/>
    <n v="2.43846153846154"/>
    <n v="0"/>
    <n v="0"/>
    <n v="0"/>
    <n v="6.05"/>
    <n v="-6.05"/>
    <n v="-1"/>
    <n v="0"/>
    <s v="NA"/>
    <n v="0"/>
    <x v="368"/>
    <n v="0"/>
    <n v="5.4450000000000003"/>
    <n v="-6.3525"/>
    <n v="0.60499999999999954"/>
    <n v="0.30250000000000021"/>
  </r>
  <r>
    <x v="4"/>
    <s v="france airport"/>
    <s v="Broad"/>
    <s v="Geo Targeted Los Angeles"/>
    <s v="Los Angeles to France Sale"/>
    <s v="Position 5-10 Bid Strategy"/>
    <n v="6.25"/>
    <n v="1"/>
    <n v="6.05"/>
    <n v="6.05"/>
    <n v="20"/>
    <n v="0.05"/>
    <n v="1.05"/>
    <n v="0"/>
    <n v="0"/>
    <n v="0"/>
    <n v="6.05"/>
    <n v="-6.05"/>
    <n v="-1"/>
    <n v="0"/>
    <s v="NA"/>
    <n v="0"/>
    <x v="368"/>
    <n v="0"/>
    <n v="5.4450000000000003"/>
    <n v="-6.3525"/>
    <n v="0.60499999999999954"/>
    <n v="0.30250000000000021"/>
  </r>
  <r>
    <x v="4"/>
    <s v="athens cheap ticket"/>
    <s v="Broad"/>
    <s v="Google_Yearlong 2006"/>
    <s v="Google|Athens"/>
    <s v="Position 5-10 Bid Strategy"/>
    <n v="6.25"/>
    <n v="4"/>
    <n v="6.0625"/>
    <n v="1.515625"/>
    <n v="26"/>
    <n v="0.15384615384615399"/>
    <n v="1.5384615384615401"/>
    <n v="0"/>
    <n v="0"/>
    <n v="0"/>
    <n v="6.0625"/>
    <n v="-6.0625"/>
    <n v="-1"/>
    <n v="0"/>
    <s v="NA"/>
    <n v="0"/>
    <x v="368"/>
    <n v="0"/>
    <n v="5.4562499999999998"/>
    <n v="-6.3656250000000005"/>
    <n v="0.60625000000000018"/>
    <n v="0.30312500000000053"/>
  </r>
  <r>
    <x v="4"/>
    <s v="barcelona airfare"/>
    <s v="Broad"/>
    <s v="Geo Targeted Houston"/>
    <s v="Houston to Barcelona Sale"/>
    <s v="Position 5-10 Bid Strategy"/>
    <n v="6.25"/>
    <n v="3"/>
    <n v="6.0750000000000002"/>
    <n v="2.0249999999999999"/>
    <n v="7"/>
    <n v="0.42857142857142899"/>
    <n v="3.71428571428571"/>
    <n v="0"/>
    <n v="0"/>
    <n v="0"/>
    <n v="6.0750000000000002"/>
    <n v="-6.0750000000000002"/>
    <n v="-1"/>
    <n v="0"/>
    <s v="NA"/>
    <n v="0"/>
    <x v="368"/>
    <n v="0"/>
    <n v="5.4675000000000002"/>
    <n v="-6.3787500000000001"/>
    <n v="0.60749999999999993"/>
    <n v="0.30374999999999996"/>
  </r>
  <r>
    <x v="4"/>
    <s v="stuttgart"/>
    <s v="Broad"/>
    <s v="Google_Yearlong 2006"/>
    <s v="Google|Stuttgart"/>
    <s v="Position 5-10 Bid Strategy"/>
    <n v="6.25"/>
    <n v="4"/>
    <n v="6.0875000000000004"/>
    <n v="1.5218750000000001"/>
    <n v="835"/>
    <n v="4.7904191616766501E-3"/>
    <n v="1.0871856287425199"/>
    <n v="0"/>
    <n v="0"/>
    <n v="0"/>
    <n v="6.0875000000000004"/>
    <n v="-6.0875000000000004"/>
    <n v="-1"/>
    <n v="0"/>
    <s v="NA"/>
    <n v="0"/>
    <x v="368"/>
    <n v="0"/>
    <n v="5.4787500000000007"/>
    <n v="-6.3918750000000006"/>
    <n v="0.60874999999999968"/>
    <n v="0.30437500000000028"/>
  </r>
  <r>
    <x v="4"/>
    <s v="milan airlines"/>
    <s v="Broad"/>
    <s v="Google_Yearlong 2006"/>
    <s v="Google|Milan"/>
    <s v="Position 5-10 Bid Strategy"/>
    <n v="6.25"/>
    <n v="5"/>
    <n v="6.1124999999999998"/>
    <n v="1.2224999999999999"/>
    <n v="122"/>
    <n v="4.0983606557377004E-2"/>
    <n v="2.8180327868852499"/>
    <n v="0"/>
    <n v="0"/>
    <n v="0"/>
    <n v="6.1124999999999998"/>
    <n v="-6.1124999999999998"/>
    <n v="-1"/>
    <n v="0"/>
    <s v="NA"/>
    <n v="0"/>
    <x v="368"/>
    <n v="0"/>
    <n v="5.5012499999999998"/>
    <n v="-6.4181249999999999"/>
    <n v="0.61125000000000007"/>
    <n v="0.30562500000000004"/>
  </r>
  <r>
    <x v="4"/>
    <s v="rome cheap air fares"/>
    <s v="Broad"/>
    <s v="Geo Targeted Houston"/>
    <s v="Houston to Rome Sale"/>
    <s v="Position 5-10 Bid Strategy"/>
    <n v="6.25"/>
    <n v="1"/>
    <n v="6.1624999999999996"/>
    <n v="6.1624999999999996"/>
    <n v="1"/>
    <n v="1"/>
    <n v="1"/>
    <n v="0"/>
    <n v="0"/>
    <n v="0"/>
    <n v="6.1624999999999996"/>
    <n v="-6.1624999999999996"/>
    <n v="-1"/>
    <n v="0"/>
    <s v="NA"/>
    <n v="0"/>
    <x v="368"/>
    <n v="0"/>
    <n v="5.5462499999999997"/>
    <n v="-6.4706250000000001"/>
    <n v="0.61624999999999996"/>
    <n v="0.30812500000000043"/>
  </r>
  <r>
    <x v="4"/>
    <s v="london airline"/>
    <s v="Broad"/>
    <s v="Google_Yearlong 2006"/>
    <s v="Google|London"/>
    <s v="Position 5-10 Bid Strategy"/>
    <n v="6.25"/>
    <n v="3"/>
    <n v="6.1749999750000004"/>
    <n v="2.058333325"/>
    <n v="138"/>
    <n v="2.1739130434782598E-2"/>
    <n v="2.1992753623188399"/>
    <n v="0"/>
    <n v="0"/>
    <n v="0"/>
    <n v="6.1749999750000004"/>
    <n v="-6.1749999750000004"/>
    <n v="-1"/>
    <n v="0"/>
    <s v="NA"/>
    <n v="0"/>
    <x v="368"/>
    <n v="0"/>
    <n v="5.5574999775000009"/>
    <n v="-6.4837499737500011"/>
    <n v="0.61749999749999951"/>
    <n v="0.30874999875000064"/>
  </r>
  <r>
    <x v="4"/>
    <s v="international airlines"/>
    <s v="Broad"/>
    <s v="Geo Targeted Detroit"/>
    <s v="International Detroit"/>
    <s v="Position 5-10 Bid Strategy"/>
    <n v="6.25"/>
    <n v="2"/>
    <n v="6.1749999999999998"/>
    <n v="3.0874999999999999"/>
    <n v="44"/>
    <n v="4.5454545454545504E-2"/>
    <n v="1.3931818181818201"/>
    <n v="0"/>
    <n v="0"/>
    <n v="0"/>
    <n v="6.1749999999999998"/>
    <n v="-6.1749999999999998"/>
    <n v="-1"/>
    <n v="0"/>
    <s v="NA"/>
    <n v="0"/>
    <x v="368"/>
    <n v="0"/>
    <n v="5.5575000000000001"/>
    <n v="-6.4837499999999997"/>
    <n v="0.61749999999999972"/>
    <n v="0.30874999999999986"/>
  </r>
  <r>
    <x v="4"/>
    <s v="barcelona airline"/>
    <s v="Broad"/>
    <s v="Western Europe Destinations"/>
    <s v="Barcelona"/>
    <s v="Position 5-10 Bid Strategy"/>
    <n v="6.25"/>
    <n v="3"/>
    <n v="6.1999999875"/>
    <n v="2.0666666624999999"/>
    <n v="200"/>
    <n v="1.4999999999999999E-2"/>
    <n v="4.2149999999999999"/>
    <n v="0"/>
    <n v="0"/>
    <n v="0"/>
    <n v="6.1999999875"/>
    <n v="-6.1999999875"/>
    <n v="-1"/>
    <n v="0"/>
    <s v="NA"/>
    <n v="0"/>
    <x v="368"/>
    <n v="0"/>
    <n v="5.57999998875"/>
    <n v="-6.509999986875"/>
    <n v="0.61999999875"/>
    <n v="0.309999999375"/>
  </r>
  <r>
    <x v="4"/>
    <s v="rome airfares"/>
    <s v="Broad"/>
    <s v="Geo Targeted Boston"/>
    <s v="Boston to Rome Sale"/>
    <s v="Position 5-10 Bid Strategy"/>
    <n v="6.25"/>
    <n v="2"/>
    <n v="6.2249999999999996"/>
    <n v="3.1124999999999998"/>
    <n v="9"/>
    <n v="0.22222222222222199"/>
    <n v="1.2222222222222201"/>
    <n v="0"/>
    <n v="0"/>
    <n v="0"/>
    <n v="6.2249999999999996"/>
    <n v="-6.2249999999999996"/>
    <n v="-1"/>
    <n v="0"/>
    <s v="NA"/>
    <n v="0"/>
    <x v="368"/>
    <n v="0"/>
    <n v="5.6025"/>
    <n v="-6.5362499999999999"/>
    <n v="0.62249999999999961"/>
    <n v="0.31125000000000025"/>
  </r>
  <r>
    <x v="4"/>
    <s v="france airlines"/>
    <s v="Broad"/>
    <s v="Geo Targeted DC"/>
    <s v="DC to France Sale"/>
    <s v="Position 5-10 Bid Strategy"/>
    <n v="6.25"/>
    <n v="2"/>
    <n v="6.2374999999999998"/>
    <n v="3.1187499999999999"/>
    <n v="131"/>
    <n v="1.5267175572519101E-2"/>
    <n v="1.21549618320611"/>
    <n v="0"/>
    <n v="0"/>
    <n v="0"/>
    <n v="6.2374999999999998"/>
    <n v="-6.2374999999999998"/>
    <n v="-1"/>
    <n v="0"/>
    <s v="NA"/>
    <n v="0"/>
    <x v="368"/>
    <n v="0"/>
    <n v="5.6137499999999996"/>
    <n v="-6.5493750000000004"/>
    <n v="0.62375000000000025"/>
    <n v="0.31187500000000057"/>
  </r>
  <r>
    <x v="4"/>
    <s v="paris cheap airfare"/>
    <s v="Broad"/>
    <s v="Geo Targeted Boston"/>
    <s v="Boston to Paris Sale"/>
    <s v="Position 5-10 Bid Strategy"/>
    <n v="6.25"/>
    <n v="3"/>
    <n v="6.2374999874999997"/>
    <n v="2.0791666625"/>
    <n v="9"/>
    <n v="0.33333333333333298"/>
    <n v="1"/>
    <n v="0"/>
    <n v="0"/>
    <n v="0"/>
    <n v="6.2374999874999997"/>
    <n v="-6.2374999874999997"/>
    <n v="-1"/>
    <n v="0"/>
    <s v="NA"/>
    <n v="0"/>
    <x v="368"/>
    <n v="0"/>
    <n v="5.6137499887499995"/>
    <n v="-6.5493749868749997"/>
    <n v="0.62374999875000015"/>
    <n v="0.31187499937500007"/>
  </r>
  <r>
    <x v="4"/>
    <s v="france airfare deals"/>
    <s v="Broad"/>
    <s v="Geo Targeted New York"/>
    <s v="New York to France Sale"/>
    <s v="Position 5-10 Bid Strategy"/>
    <n v="6.25"/>
    <n v="2"/>
    <n v="6.25"/>
    <n v="3.125"/>
    <n v="14"/>
    <n v="0.14285714285714302"/>
    <n v="1.28571428571429"/>
    <n v="0"/>
    <n v="0"/>
    <n v="0"/>
    <n v="6.25"/>
    <n v="-6.25"/>
    <n v="-1"/>
    <n v="0"/>
    <s v="NA"/>
    <n v="0"/>
    <x v="368"/>
    <n v="0"/>
    <n v="5.625"/>
    <n v="-6.5625"/>
    <n v="0.625"/>
    <n v="0.3125"/>
  </r>
  <r>
    <x v="4"/>
    <s v="paris air plane tickets"/>
    <s v="Broad"/>
    <s v="Geo Targeted New York"/>
    <s v="New York to Paris Sale"/>
    <s v="Position 5-10 Bid Strategy"/>
    <n v="6.25"/>
    <n v="2"/>
    <n v="6.25"/>
    <n v="3.125"/>
    <n v="1"/>
    <n v="2"/>
    <n v="1"/>
    <n v="0"/>
    <n v="0"/>
    <n v="0"/>
    <n v="6.25"/>
    <n v="-6.25"/>
    <n v="-1"/>
    <n v="0"/>
    <s v="NA"/>
    <n v="0"/>
    <x v="368"/>
    <n v="0"/>
    <n v="5.625"/>
    <n v="-6.5625"/>
    <n v="0.625"/>
    <n v="0.3125"/>
  </r>
  <r>
    <x v="4"/>
    <s v="cheap europe flight"/>
    <s v="Broad"/>
    <s v="Geo Targeted Los Angeles"/>
    <s v="Cheap Europe Los Angeles"/>
    <s v="Position 5-10 Bid Strategy"/>
    <n v="6.25"/>
    <n v="4"/>
    <n v="6.3"/>
    <n v="1.575"/>
    <n v="11"/>
    <n v="0.36363636363636404"/>
    <n v="1.0909090909090899"/>
    <n v="0"/>
    <n v="0"/>
    <n v="0"/>
    <n v="6.3"/>
    <n v="-6.3"/>
    <n v="-1"/>
    <n v="0"/>
    <s v="NA"/>
    <n v="0"/>
    <x v="368"/>
    <n v="0"/>
    <n v="5.67"/>
    <n v="-6.6150000000000002"/>
    <n v="0.62999999999999989"/>
    <n v="0.31500000000000039"/>
  </r>
  <r>
    <x v="4"/>
    <s v="cheap international tickets"/>
    <s v="Broad"/>
    <s v="Geo Targeted Philadelphia"/>
    <s v="Cheap International Philadelphia"/>
    <s v="Position 5-10 Bid Strategy"/>
    <n v="6.25"/>
    <n v="2"/>
    <n v="6.3375000000000004"/>
    <n v="3.1687500000000002"/>
    <n v="3"/>
    <n v="0.66666666666666696"/>
    <n v="1"/>
    <n v="0"/>
    <n v="0"/>
    <n v="0"/>
    <n v="6.3375000000000004"/>
    <n v="-6.3375000000000004"/>
    <n v="-1"/>
    <n v="0"/>
    <s v="NA"/>
    <n v="0"/>
    <x v="368"/>
    <n v="0"/>
    <n v="5.7037500000000003"/>
    <n v="-6.6543750000000008"/>
    <n v="0.63375000000000004"/>
    <n v="0.31687500000000046"/>
  </r>
  <r>
    <x v="4"/>
    <s v="india cheap airfare"/>
    <s v="Broad"/>
    <s v="Outside Western Europe"/>
    <s v="India"/>
    <s v="Position 5-10 Bid Strategy"/>
    <n v="6.25"/>
    <n v="3"/>
    <n v="6.3624999750000004"/>
    <n v="2.120833325"/>
    <n v="32"/>
    <n v="9.375E-2"/>
    <n v="1.0562499999999999"/>
    <n v="0"/>
    <n v="0"/>
    <n v="0"/>
    <n v="6.3624999750000004"/>
    <n v="-6.3624999750000004"/>
    <n v="-1"/>
    <n v="0"/>
    <s v="NA"/>
    <n v="0"/>
    <x v="368"/>
    <n v="0"/>
    <n v="5.7262499775000002"/>
    <n v="-6.6806249737500005"/>
    <n v="0.63624999750000022"/>
    <n v="0.31812499875000011"/>
  </r>
  <r>
    <x v="4"/>
    <s v="international airfares"/>
    <s v="Broad"/>
    <s v="Geo Targeted DC"/>
    <s v="International DC"/>
    <s v="Position 5-10 Bid Strategy"/>
    <n v="6.25"/>
    <n v="2"/>
    <n v="6.375"/>
    <n v="3.1875"/>
    <n v="63"/>
    <n v="3.1746031746031703E-2"/>
    <n v="2.64920634920635"/>
    <n v="0"/>
    <n v="0"/>
    <n v="0"/>
    <n v="6.375"/>
    <n v="-6.375"/>
    <n v="-1"/>
    <n v="0"/>
    <s v="NA"/>
    <n v="0"/>
    <x v="368"/>
    <n v="0"/>
    <n v="5.7374999999999998"/>
    <n v="-6.6937500000000005"/>
    <n v="0.63750000000000018"/>
    <n v="0.31875000000000053"/>
  </r>
  <r>
    <x v="4"/>
    <s v="venice airport"/>
    <s v="Broad"/>
    <s v="Western Europe Destinations"/>
    <s v="Venice"/>
    <s v="Position 5-10 Bid Strategy"/>
    <n v="6.25"/>
    <n v="9"/>
    <n v="6.3874999125"/>
    <n v="0.7097222125"/>
    <n v="2679"/>
    <n v="3.3594624860022399E-3"/>
    <n v="5.1006345651362404"/>
    <n v="0"/>
    <n v="0"/>
    <n v="0"/>
    <n v="6.3874999125"/>
    <n v="-6.3874999125"/>
    <n v="-1"/>
    <n v="0"/>
    <s v="NA"/>
    <n v="0"/>
    <x v="368"/>
    <n v="0"/>
    <n v="5.74874992125"/>
    <n v="-6.7068749081250001"/>
    <n v="0.63874999125000009"/>
    <n v="0.31937499562500005"/>
  </r>
  <r>
    <x v="4"/>
    <s v="milan tickets"/>
    <s v="Broad"/>
    <s v="Western Europe Destinations"/>
    <s v="Milan"/>
    <s v="Position 5-10 Bid Strategy"/>
    <n v="6.25"/>
    <n v="8"/>
    <n v="6.3875000000000002"/>
    <n v="0.79843750000000002"/>
    <n v="856"/>
    <n v="9.3457943925233603E-3"/>
    <n v="4.7759345794392498"/>
    <n v="0"/>
    <n v="0"/>
    <n v="0"/>
    <n v="6.3875000000000002"/>
    <n v="-6.3875000000000002"/>
    <n v="-1"/>
    <n v="0"/>
    <s v="NA"/>
    <n v="0"/>
    <x v="368"/>
    <n v="0"/>
    <n v="5.7487500000000002"/>
    <n v="-6.7068750000000001"/>
    <n v="0.63874999999999993"/>
    <n v="0.31937499999999996"/>
  </r>
  <r>
    <x v="4"/>
    <s v="madrid cheap flight"/>
    <s v="Broad"/>
    <s v="Western Europe Destinations"/>
    <s v="Madrid"/>
    <s v="Position 5-10 Bid Strategy"/>
    <n v="6.25"/>
    <n v="7"/>
    <n v="6.3999999874999993"/>
    <n v="0.9142857124999999"/>
    <n v="317"/>
    <n v="2.20820189274448E-2"/>
    <n v="5.9659305993690896"/>
    <n v="0"/>
    <n v="0"/>
    <n v="0"/>
    <n v="6.3999999874999993"/>
    <n v="-6.3999999874999993"/>
    <n v="-1"/>
    <n v="0"/>
    <s v="NA"/>
    <n v="0"/>
    <x v="368"/>
    <n v="0"/>
    <n v="5.7599999887499997"/>
    <n v="-6.719999986875"/>
    <n v="0.63999999874999958"/>
    <n v="0.31999999937500068"/>
  </r>
  <r>
    <x v="4"/>
    <s v="european cheap flight"/>
    <s v="Broad"/>
    <s v="Western Europe Destinations"/>
    <s v="Europe"/>
    <s v="Position 5-10 Bid Strategy"/>
    <n v="6.25"/>
    <n v="3"/>
    <n v="6.4124999999999996"/>
    <n v="2.1375000000000002"/>
    <n v="48"/>
    <n v="6.25E-2"/>
    <n v="1.3145833333333301"/>
    <n v="0"/>
    <n v="0"/>
    <n v="0"/>
    <n v="6.4124999999999996"/>
    <n v="-6.4124999999999996"/>
    <n v="-1"/>
    <n v="0"/>
    <s v="NA"/>
    <n v="0"/>
    <x v="368"/>
    <n v="0"/>
    <n v="5.7712500000000002"/>
    <n v="-6.7331250000000002"/>
    <n v="0.64124999999999943"/>
    <n v="0.3206250000000006"/>
  </r>
  <r>
    <x v="4"/>
    <s v="international airlines"/>
    <s v="Broad"/>
    <s v="Geo Targeted DC"/>
    <s v="International DC"/>
    <s v="Position 5-10 Bid Strategy"/>
    <n v="6.25"/>
    <n v="2"/>
    <n v="6.4124999999999996"/>
    <n v="3.2062499999999998"/>
    <n v="43"/>
    <n v="4.6511627906976702E-2"/>
    <n v="1.48372093023256"/>
    <n v="0"/>
    <n v="0"/>
    <n v="0"/>
    <n v="6.4124999999999996"/>
    <n v="-6.4124999999999996"/>
    <n v="-1"/>
    <n v="0"/>
    <s v="NA"/>
    <n v="0"/>
    <x v="368"/>
    <n v="0"/>
    <n v="5.7712500000000002"/>
    <n v="-6.7331250000000002"/>
    <n v="0.64124999999999943"/>
    <n v="0.3206250000000006"/>
  </r>
  <r>
    <x v="4"/>
    <s v="rome airlines"/>
    <s v="Broad"/>
    <s v="Geo Targeted Los Angeles"/>
    <s v="Los Angeles to Rome Sale"/>
    <s v="Position 5-10 Bid Strategy"/>
    <n v="6.25"/>
    <n v="2"/>
    <n v="6.4249999999999998"/>
    <n v="3.2124999999999999"/>
    <n v="27"/>
    <n v="7.4074074074074098E-2"/>
    <n v="5.4222222222222198"/>
    <n v="0"/>
    <n v="0"/>
    <n v="0"/>
    <n v="6.4249999999999998"/>
    <n v="-6.4249999999999998"/>
    <n v="-1"/>
    <n v="0"/>
    <s v="NA"/>
    <n v="0"/>
    <x v="368"/>
    <n v="0"/>
    <n v="5.7824999999999998"/>
    <n v="-6.7462499999999999"/>
    <n v="0.64250000000000007"/>
    <n v="0.32125000000000004"/>
  </r>
  <r>
    <x v="4"/>
    <s v="cheap europe flights"/>
    <s v="Broad"/>
    <s v="Geo Targeted New York"/>
    <s v="Cheap Europe New York"/>
    <s v="Position 5-10 Bid Strategy"/>
    <n v="6.25"/>
    <n v="3"/>
    <n v="6.4374999749999997"/>
    <n v="2.1458333249999999"/>
    <n v="28"/>
    <n v="0.107142857142857"/>
    <n v="2.1"/>
    <n v="0"/>
    <n v="0"/>
    <n v="0"/>
    <n v="6.4374999749999997"/>
    <n v="-6.4374999749999997"/>
    <n v="-1"/>
    <n v="0"/>
    <s v="NA"/>
    <n v="0"/>
    <x v="368"/>
    <n v="0"/>
    <n v="5.7937499775000001"/>
    <n v="-6.75937497375"/>
    <n v="0.64374999749999962"/>
    <n v="0.32187499875000025"/>
  </r>
  <r>
    <x v="4"/>
    <s v="athens cheap tickets"/>
    <s v="Broad"/>
    <s v="Geo Targeted DC"/>
    <s v="DC to Athens Sale"/>
    <s v="Position 5-10 Bid Strategy"/>
    <n v="6.25"/>
    <n v="2"/>
    <n v="6.4375"/>
    <n v="3.21875"/>
    <n v="3"/>
    <n v="0.66666666666666696"/>
    <n v="1"/>
    <n v="0"/>
    <n v="0"/>
    <n v="0"/>
    <n v="6.4375"/>
    <n v="-6.4375"/>
    <n v="-1"/>
    <n v="0"/>
    <s v="NA"/>
    <n v="0"/>
    <x v="368"/>
    <n v="0"/>
    <n v="5.7937500000000002"/>
    <n v="-6.7593750000000004"/>
    <n v="0.64374999999999982"/>
    <n v="0.32187500000000036"/>
  </r>
  <r>
    <x v="4"/>
    <s v="france air flights"/>
    <s v="Broad"/>
    <s v="Geo Targeted DC"/>
    <s v="DC to France Sale"/>
    <s v="Position 5-10 Bid Strategy"/>
    <n v="6.25"/>
    <n v="6"/>
    <n v="6.4374999749999997"/>
    <n v="1.0729166625"/>
    <n v="24"/>
    <n v="0.25"/>
    <n v="1.0416666666666701"/>
    <n v="0"/>
    <n v="0"/>
    <n v="0"/>
    <n v="6.4374999749999997"/>
    <n v="-6.4374999749999997"/>
    <n v="-1"/>
    <n v="0"/>
    <s v="NA"/>
    <n v="0"/>
    <x v="368"/>
    <n v="0"/>
    <n v="5.7937499775000001"/>
    <n v="-6.75937497375"/>
    <n v="0.64374999749999962"/>
    <n v="0.32187499875000025"/>
  </r>
  <r>
    <x v="4"/>
    <s v="turkey plane tickets"/>
    <s v="Broad"/>
    <s v="Google_Yearlong 2006"/>
    <s v="Google|Turkey"/>
    <s v="Position 5-10 Bid Strategy"/>
    <n v="6.25"/>
    <n v="4"/>
    <n v="6.4749999999999996"/>
    <n v="1.6187499999999999"/>
    <n v="21"/>
    <n v="0.19047619047619002"/>
    <n v="2.4761904761904798"/>
    <n v="0"/>
    <n v="0"/>
    <n v="0"/>
    <n v="6.4749999999999996"/>
    <n v="-6.4749999999999996"/>
    <n v="-1"/>
    <n v="0"/>
    <s v="NA"/>
    <n v="0"/>
    <x v="368"/>
    <n v="0"/>
    <n v="5.8274999999999997"/>
    <n v="-6.7987500000000001"/>
    <n v="0.64749999999999996"/>
    <n v="0.32375000000000043"/>
  </r>
  <r>
    <x v="4"/>
    <s v="fly to milan"/>
    <s v="Broad"/>
    <s v="Western Europe Destinations"/>
    <s v="Milan"/>
    <s v="Position 5-10 Bid Strategy"/>
    <n v="6.25"/>
    <n v="11"/>
    <n v="6.4749999874999995"/>
    <n v="0.58863636249999995"/>
    <n v="295"/>
    <n v="3.7288135593220299E-2"/>
    <n v="5.7945762711864397"/>
    <n v="0"/>
    <n v="0"/>
    <n v="0"/>
    <n v="6.4749999874999995"/>
    <n v="-6.4749999874999995"/>
    <n v="-1"/>
    <n v="0"/>
    <s v="NA"/>
    <n v="0"/>
    <x v="368"/>
    <n v="0"/>
    <n v="5.8274999887499996"/>
    <n v="-6.7987499868749994"/>
    <n v="0.64749999874999986"/>
    <n v="0.32374999937499993"/>
  </r>
  <r>
    <x v="4"/>
    <s v="cheap europe flight"/>
    <s v="Broad"/>
    <s v="Geo Targeted New York"/>
    <s v="Cheap Europe New York"/>
    <s v="Position 5-10 Bid Strategy"/>
    <n v="6.25"/>
    <n v="3"/>
    <n v="6.4874999999999998"/>
    <n v="2.1625000000000001"/>
    <n v="8"/>
    <n v="0.375"/>
    <n v="1"/>
    <n v="0"/>
    <n v="0"/>
    <n v="0"/>
    <n v="6.4874999999999998"/>
    <n v="-6.4874999999999998"/>
    <n v="-1"/>
    <n v="0"/>
    <s v="NA"/>
    <n v="0"/>
    <x v="368"/>
    <n v="0"/>
    <n v="5.8387500000000001"/>
    <n v="-6.8118749999999997"/>
    <n v="0.64874999999999972"/>
    <n v="0.32437499999999986"/>
  </r>
  <r>
    <x v="4"/>
    <s v="paris plane ticket"/>
    <s v="Broad"/>
    <s v="Geo Targeted Chicago"/>
    <s v="Chicago to Paris Sale"/>
    <s v="Position 5-10 Bid Strategy"/>
    <n v="6.25"/>
    <n v="4"/>
    <n v="6.4874999999999998"/>
    <n v="1.621875"/>
    <n v="11"/>
    <n v="0.36363636363636404"/>
    <n v="1.0909090909090899"/>
    <n v="0"/>
    <n v="0"/>
    <n v="0"/>
    <n v="6.4874999999999998"/>
    <n v="-6.4874999999999998"/>
    <n v="-1"/>
    <n v="0"/>
    <s v="NA"/>
    <n v="0"/>
    <x v="368"/>
    <n v="0"/>
    <n v="5.8387500000000001"/>
    <n v="-6.8118749999999997"/>
    <n v="0.64874999999999972"/>
    <n v="0.32437499999999986"/>
  </r>
  <r>
    <x v="4"/>
    <s v="athens airlines"/>
    <s v="Broad"/>
    <s v="Geo Targeted New York"/>
    <s v="New York to Athens Sale"/>
    <s v="Position 5-10 Bid Strategy"/>
    <n v="6.25"/>
    <n v="4"/>
    <n v="6.5"/>
    <n v="1.625"/>
    <n v="23"/>
    <n v="0.173913043478261"/>
    <n v="1.2156521739130399"/>
    <n v="0"/>
    <n v="0"/>
    <n v="0"/>
    <n v="6.5"/>
    <n v="-6.5"/>
    <n v="-1"/>
    <n v="0"/>
    <s v="NA"/>
    <n v="0"/>
    <x v="368"/>
    <n v="0"/>
    <n v="5.8500000000000005"/>
    <n v="-6.8250000000000002"/>
    <n v="0.64999999999999947"/>
    <n v="0.32500000000000018"/>
  </r>
  <r>
    <x v="4"/>
    <s v="paris airline tickets"/>
    <s v="Broad"/>
    <s v="Geo Targeted Houston"/>
    <s v="Houston to Paris Sale"/>
    <s v="Position 5-10 Bid Strategy"/>
    <n v="6.25"/>
    <n v="3"/>
    <n v="6.5250000000000004"/>
    <n v="2.1749999999999998"/>
    <n v="41"/>
    <n v="7.3170731707317097E-2"/>
    <n v="1.6097560975609799"/>
    <n v="0"/>
    <n v="0"/>
    <n v="0"/>
    <n v="6.5250000000000004"/>
    <n v="-6.5250000000000004"/>
    <n v="-1"/>
    <n v="0"/>
    <s v="NA"/>
    <n v="0"/>
    <x v="368"/>
    <n v="0"/>
    <n v="5.8725000000000005"/>
    <n v="-6.8512500000000003"/>
    <n v="0.65249999999999986"/>
    <n v="0.32624999999999993"/>
  </r>
  <r>
    <x v="4"/>
    <s v="athens airlines"/>
    <s v="Broad"/>
    <s v="Geo Targeted Houston"/>
    <s v="Houston to Athens Sale"/>
    <s v="Position 5-10 Bid Strategy"/>
    <n v="6.25"/>
    <n v="2"/>
    <n v="6.5250000000000004"/>
    <n v="3.2625000000000002"/>
    <n v="35"/>
    <n v="5.7142857142857099E-2"/>
    <n v="1.74114285714286"/>
    <n v="0"/>
    <n v="0"/>
    <n v="0"/>
    <n v="6.5250000000000004"/>
    <n v="-6.5250000000000004"/>
    <n v="-1"/>
    <n v="0"/>
    <s v="NA"/>
    <n v="0"/>
    <x v="368"/>
    <n v="0"/>
    <n v="5.8725000000000005"/>
    <n v="-6.8512500000000003"/>
    <n v="0.65249999999999986"/>
    <n v="0.32624999999999993"/>
  </r>
  <r>
    <x v="4"/>
    <s v="europe flight"/>
    <s v="Broad"/>
    <s v="Geo Targeted Boston"/>
    <s v="Europe Boston"/>
    <s v="Position 5-10 Bid Strategy"/>
    <n v="6.25"/>
    <n v="2"/>
    <n v="6.5374999999999996"/>
    <n v="3.2687499999999998"/>
    <n v="98"/>
    <n v="2.04081632653061E-2"/>
    <n v="1.5948979591836701"/>
    <n v="0"/>
    <n v="0"/>
    <n v="0"/>
    <n v="6.5374999999999996"/>
    <n v="-6.5374999999999996"/>
    <n v="-1"/>
    <n v="0"/>
    <s v="NA"/>
    <n v="0"/>
    <x v="368"/>
    <n v="0"/>
    <n v="5.88375"/>
    <n v="-6.8643749999999999"/>
    <n v="0.65374999999999961"/>
    <n v="0.32687500000000025"/>
  </r>
  <r>
    <x v="4"/>
    <s v="berlin flight"/>
    <s v="Broad"/>
    <s v="Google_Yearlong 2006"/>
    <s v="Google|Berlin"/>
    <s v="Position 5-10 Bid Strategy"/>
    <n v="6.25"/>
    <n v="4"/>
    <n v="6.55"/>
    <n v="1.6375"/>
    <n v="239"/>
    <n v="1.6736401673640201E-2"/>
    <n v="1.2276150627615099"/>
    <n v="0"/>
    <n v="0"/>
    <n v="0"/>
    <n v="6.55"/>
    <n v="-6.55"/>
    <n v="-1"/>
    <n v="0"/>
    <s v="NA"/>
    <n v="0"/>
    <x v="368"/>
    <n v="0"/>
    <n v="5.8949999999999996"/>
    <n v="-6.8775000000000004"/>
    <n v="0.65500000000000025"/>
    <n v="0.32750000000000057"/>
  </r>
  <r>
    <x v="4"/>
    <s v="new york to athens"/>
    <s v="Broad"/>
    <s v="Western Europe Destinations"/>
    <s v="Athens"/>
    <s v="Position 5-10 Bid Strategy"/>
    <n v="6.25"/>
    <n v="5"/>
    <n v="6.55"/>
    <n v="1.31"/>
    <n v="53"/>
    <n v="9.4339622641509399E-2"/>
    <n v="5.2094339622641499"/>
    <n v="0"/>
    <n v="0"/>
    <n v="0"/>
    <n v="6.55"/>
    <n v="-6.55"/>
    <n v="-1"/>
    <n v="0"/>
    <s v="NA"/>
    <n v="0"/>
    <x v="368"/>
    <n v="0"/>
    <n v="5.8949999999999996"/>
    <n v="-6.8775000000000004"/>
    <n v="0.65500000000000025"/>
    <n v="0.32750000000000057"/>
  </r>
  <r>
    <x v="4"/>
    <s v="cheap europe airfare"/>
    <s v="Broad"/>
    <s v="Geo Targeted Detroit"/>
    <s v="Cheap Europe Detroit"/>
    <s v="Position 5-10 Bid Strategy"/>
    <n v="6.25"/>
    <n v="2"/>
    <n v="6.55"/>
    <n v="3.2749999999999999"/>
    <n v="11"/>
    <n v="0.18181818181818202"/>
    <n v="1"/>
    <n v="0"/>
    <n v="0"/>
    <n v="0"/>
    <n v="6.55"/>
    <n v="-6.55"/>
    <n v="-1"/>
    <n v="0"/>
    <s v="NA"/>
    <n v="0"/>
    <x v="368"/>
    <n v="0"/>
    <n v="5.8949999999999996"/>
    <n v="-6.8775000000000004"/>
    <n v="0.65500000000000025"/>
    <n v="0.32750000000000057"/>
  </r>
  <r>
    <x v="4"/>
    <s v="france airlines"/>
    <s v="Broad"/>
    <s v="Geo Targeted Boston"/>
    <s v="Boston to France Sale"/>
    <s v="Position 5-10 Bid Strategy"/>
    <n v="6.25"/>
    <n v="5"/>
    <n v="6.6"/>
    <n v="1.32"/>
    <n v="457"/>
    <n v="1.09409190371991E-2"/>
    <n v="1.6665207877461701"/>
    <n v="0"/>
    <n v="0"/>
    <n v="0"/>
    <n v="6.6"/>
    <n v="-6.6"/>
    <n v="-1"/>
    <n v="0"/>
    <s v="NA"/>
    <n v="0"/>
    <x v="368"/>
    <n v="0"/>
    <n v="5.9399999999999995"/>
    <n v="-6.93"/>
    <n v="0.66000000000000014"/>
    <n v="0.33000000000000007"/>
  </r>
  <r>
    <x v="4"/>
    <s v="germany plane ticket"/>
    <s v="Broad"/>
    <s v="Google_Yearlong 2006"/>
    <s v="Google|Germany"/>
    <s v="Position 5-10 Bid Strategy"/>
    <n v="6.25"/>
    <n v="3"/>
    <n v="6.6124999874999997"/>
    <n v="2.2041666625"/>
    <n v="13"/>
    <n v="0.230769230769231"/>
    <n v="2.3076923076923102"/>
    <n v="0"/>
    <n v="0"/>
    <n v="0"/>
    <n v="6.6124999874999997"/>
    <n v="-6.6124999874999997"/>
    <n v="-1"/>
    <n v="0"/>
    <s v="NA"/>
    <n v="0"/>
    <x v="368"/>
    <n v="0"/>
    <n v="5.9512499887499999"/>
    <n v="-6.9431249868749996"/>
    <n v="0.66124999874999979"/>
    <n v="0.33062499937499989"/>
  </r>
  <r>
    <x v="4"/>
    <s v="flight to england"/>
    <s v="Broad"/>
    <s v="Google_Yearlong 2006"/>
    <s v="Google|England"/>
    <s v="Position 5-10 Bid Strategy"/>
    <n v="6.25"/>
    <n v="4"/>
    <n v="6.65"/>
    <n v="1.6625000000000001"/>
    <n v="48"/>
    <n v="8.3333333333333301E-2"/>
    <n v="2.3854166666666701"/>
    <n v="0"/>
    <n v="0"/>
    <n v="0"/>
    <n v="6.65"/>
    <n v="-6.65"/>
    <n v="-1"/>
    <n v="0"/>
    <s v="NA"/>
    <n v="0"/>
    <x v="368"/>
    <n v="0"/>
    <n v="5.9850000000000003"/>
    <n v="-6.9825000000000008"/>
    <n v="0.66500000000000004"/>
    <n v="0.33250000000000046"/>
  </r>
  <r>
    <x v="4"/>
    <s v="florence cheap flight"/>
    <s v="Broad"/>
    <s v="Western Europe Destinations"/>
    <s v="Florence"/>
    <s v="Position 5-10 Bid Strategy"/>
    <n v="6.25"/>
    <n v="6"/>
    <n v="6.6624999750000002"/>
    <n v="1.1104166625"/>
    <n v="118"/>
    <n v="5.0847457627118703E-2"/>
    <n v="4.9610169491525404"/>
    <n v="0"/>
    <n v="0"/>
    <n v="0"/>
    <n v="6.6624999750000002"/>
    <n v="-6.6624999750000002"/>
    <n v="-1"/>
    <n v="0"/>
    <s v="NA"/>
    <n v="0"/>
    <x v="368"/>
    <n v="0"/>
    <n v="5.9962499775000007"/>
    <n v="-6.9956249737500009"/>
    <n v="0.66624999749999958"/>
    <n v="0.33312499875000068"/>
  </r>
  <r>
    <x v="4"/>
    <s v="cheap europe flights"/>
    <s v="Broad"/>
    <s v="Geo Targeted Detroit"/>
    <s v="Cheap Europe Detroit"/>
    <s v="Position 5-10 Bid Strategy"/>
    <n v="6.25"/>
    <n v="3"/>
    <n v="6.6624999750000002"/>
    <n v="2.2208333250000001"/>
    <n v="25"/>
    <n v="0.12"/>
    <n v="1.1599999999999999"/>
    <n v="0"/>
    <n v="0"/>
    <n v="0"/>
    <n v="6.6624999750000002"/>
    <n v="-6.6624999750000002"/>
    <n v="-1"/>
    <n v="0"/>
    <s v="NA"/>
    <n v="0"/>
    <x v="368"/>
    <n v="0"/>
    <n v="5.9962499775000007"/>
    <n v="-6.9956249737500009"/>
    <n v="0.66624999749999958"/>
    <n v="0.33312499875000068"/>
  </r>
  <r>
    <x v="4"/>
    <s v="italy plane tickets"/>
    <s v="Broad"/>
    <s v="Western Europe Destinations"/>
    <s v="Italy"/>
    <s v="Position 5-10 Bid Strategy"/>
    <n v="6.25"/>
    <n v="3"/>
    <n v="6.7374999750000004"/>
    <n v="2.245833325"/>
    <n v="31"/>
    <n v="9.6774193548387094E-2"/>
    <n v="5.0967741935483897"/>
    <n v="0"/>
    <n v="0"/>
    <n v="0"/>
    <n v="6.7374999750000004"/>
    <n v="-6.7374999750000004"/>
    <n v="-1"/>
    <n v="0"/>
    <s v="NA"/>
    <n v="0"/>
    <x v="368"/>
    <n v="0"/>
    <n v="6.0637499775000006"/>
    <n v="-7.0743749737500004"/>
    <n v="0.67374999749999986"/>
    <n v="0.33687499874999993"/>
  </r>
  <r>
    <x v="4"/>
    <s v="[london travel]"/>
    <s v="Exact"/>
    <s v="Western Europe Destinations"/>
    <s v="London"/>
    <s v="Position 5-10 Bid Strategy"/>
    <n v="6.25"/>
    <n v="2"/>
    <n v="6.7374999999999998"/>
    <n v="3.3687499999999999"/>
    <n v="66"/>
    <n v="3.0303030303030297E-2"/>
    <n v="1.14393939393939"/>
    <n v="0"/>
    <n v="0"/>
    <n v="0"/>
    <n v="6.7374999999999998"/>
    <n v="-6.7374999999999998"/>
    <n v="-1"/>
    <n v="0"/>
    <s v="NA"/>
    <n v="0"/>
    <x v="368"/>
    <n v="0"/>
    <n v="6.0637499999999998"/>
    <n v="-7.0743749999999999"/>
    <n v="0.67375000000000007"/>
    <n v="0.33687500000000004"/>
  </r>
  <r>
    <x v="4"/>
    <s v="turkey airfares"/>
    <s v="Broad"/>
    <s v="Western Europe Destinations"/>
    <s v="Turkey"/>
    <s v="Position 5-10 Bid Strategy"/>
    <n v="6.25"/>
    <n v="4"/>
    <n v="6.75"/>
    <n v="1.6875"/>
    <n v="42"/>
    <n v="9.5238095238095205E-2"/>
    <n v="1.75714285714286"/>
    <n v="0"/>
    <n v="0"/>
    <n v="0"/>
    <n v="6.75"/>
    <n v="-6.75"/>
    <n v="-1"/>
    <n v="0"/>
    <s v="NA"/>
    <n v="0"/>
    <x v="368"/>
    <n v="0"/>
    <n v="6.0750000000000002"/>
    <n v="-7.0875000000000004"/>
    <n v="0.67499999999999982"/>
    <n v="0.33750000000000036"/>
  </r>
  <r>
    <x v="4"/>
    <s v="paris cheap ticket"/>
    <s v="Broad"/>
    <s v="Geo Targeted San Francisco"/>
    <s v="San Francisco to Paris Sale"/>
    <s v="Position 5-10 Bid Strategy"/>
    <n v="6.25"/>
    <n v="3"/>
    <n v="6.7749999750000001"/>
    <n v="2.2583333250000002"/>
    <n v="26"/>
    <n v="0.11538461538461499"/>
    <n v="1.9615384615384599"/>
    <n v="0"/>
    <n v="0"/>
    <n v="0"/>
    <n v="6.7749999750000001"/>
    <n v="-6.7749999750000001"/>
    <n v="-1"/>
    <n v="0"/>
    <s v="NA"/>
    <n v="0"/>
    <x v="368"/>
    <n v="0"/>
    <n v="6.0974999775000001"/>
    <n v="-7.1137499737500001"/>
    <n v="0.67749999750000001"/>
    <n v="0.33874999875"/>
  </r>
  <r>
    <x v="4"/>
    <s v="france cheap air tickets"/>
    <s v="Broad"/>
    <s v="Geo Targeted New York"/>
    <s v="New York to France Sale"/>
    <s v="Position 5-10 Bid Strategy"/>
    <n v="6.25"/>
    <n v="3"/>
    <n v="6.7749999750000001"/>
    <n v="2.2583333250000002"/>
    <n v="7"/>
    <n v="0.42857142857142899"/>
    <n v="1"/>
    <n v="0"/>
    <n v="0"/>
    <n v="0"/>
    <n v="6.7749999750000001"/>
    <n v="-6.7749999750000001"/>
    <n v="-1"/>
    <n v="0"/>
    <s v="NA"/>
    <n v="0"/>
    <x v="368"/>
    <n v="0"/>
    <n v="6.0974999775000001"/>
    <n v="-7.1137499737500001"/>
    <n v="0.67749999750000001"/>
    <n v="0.33874999875"/>
  </r>
  <r>
    <x v="4"/>
    <s v="nuremberg"/>
    <s v="Broad"/>
    <s v="Google_Yearlong 2006"/>
    <s v="Google|Nuremberg"/>
    <s v="Position 5-10 Bid Strategy"/>
    <n v="6.25"/>
    <n v="1"/>
    <n v="6.7874999999999996"/>
    <n v="6.7874999999999996"/>
    <n v="481"/>
    <n v="2.0790020790020804E-3"/>
    <n v="1.05093555093555"/>
    <n v="0"/>
    <n v="0"/>
    <n v="0"/>
    <n v="6.7874999999999996"/>
    <n v="-6.7874999999999996"/>
    <n v="-1"/>
    <n v="0"/>
    <s v="NA"/>
    <n v="0"/>
    <x v="368"/>
    <n v="0"/>
    <n v="6.1087499999999997"/>
    <n v="-7.1268750000000001"/>
    <n v="0.67874999999999996"/>
    <n v="0.33937500000000043"/>
  </r>
  <r>
    <x v="4"/>
    <s v="barcelona cheap flight"/>
    <s v="Broad"/>
    <s v="Western Europe Destinations"/>
    <s v="Barcelona"/>
    <s v="Position 5-10 Bid Strategy"/>
    <n v="6.25"/>
    <n v="5"/>
    <n v="6.7874999999999996"/>
    <n v="1.3574999999999999"/>
    <n v="136"/>
    <n v="3.6764705882352901E-2"/>
    <n v="5.0198529411764703"/>
    <n v="0"/>
    <n v="0"/>
    <n v="0"/>
    <n v="6.7874999999999996"/>
    <n v="-6.7874999999999996"/>
    <n v="-1"/>
    <n v="0"/>
    <s v="NA"/>
    <n v="0"/>
    <x v="368"/>
    <n v="0"/>
    <n v="6.1087499999999997"/>
    <n v="-7.1268750000000001"/>
    <n v="0.67874999999999996"/>
    <n v="0.33937500000000043"/>
  </r>
  <r>
    <x v="4"/>
    <s v="madrid airlines"/>
    <s v="Broad"/>
    <s v="Geo Targeted New York"/>
    <s v="New York to Madrid Sale"/>
    <s v="Position 5-10 Bid Strategy"/>
    <n v="6.25"/>
    <n v="3"/>
    <n v="6.7874999999999996"/>
    <n v="2.2625000000000002"/>
    <n v="126"/>
    <n v="2.3809523809523801E-2"/>
    <n v="1.63325396825397"/>
    <n v="0"/>
    <n v="0"/>
    <n v="0"/>
    <n v="6.7874999999999996"/>
    <n v="-6.7874999999999996"/>
    <n v="-1"/>
    <n v="0"/>
    <s v="NA"/>
    <n v="0"/>
    <x v="368"/>
    <n v="0"/>
    <n v="6.1087499999999997"/>
    <n v="-7.1268750000000001"/>
    <n v="0.67874999999999996"/>
    <n v="0.33937500000000043"/>
  </r>
  <r>
    <x v="4"/>
    <s v="florence airlines"/>
    <s v="Broad"/>
    <s v="Geo Targeted New York"/>
    <s v="New York to Florence Sale"/>
    <s v="Position 5-10 Bid Strategy"/>
    <n v="6.25"/>
    <n v="3"/>
    <n v="6.8250000000000002"/>
    <n v="2.2749999999999999"/>
    <n v="42"/>
    <n v="7.1428571428571397E-2"/>
    <n v="3.4545238095238102"/>
    <n v="0"/>
    <n v="0"/>
    <n v="0"/>
    <n v="6.8250000000000002"/>
    <n v="-6.8250000000000002"/>
    <n v="-1"/>
    <n v="0"/>
    <s v="NA"/>
    <n v="0"/>
    <x v="368"/>
    <n v="0"/>
    <n v="6.1425000000000001"/>
    <n v="-7.1662500000000007"/>
    <n v="0.68250000000000011"/>
    <n v="0.3412500000000005"/>
  </r>
  <r>
    <x v="4"/>
    <s v="madrid flights"/>
    <s v="Broad"/>
    <s v="Geo Targeted New York"/>
    <s v="New York to Madrid Sale"/>
    <s v="Position 5-10 Bid Strategy"/>
    <n v="6.25"/>
    <n v="3"/>
    <n v="6.8499999750000002"/>
    <n v="2.2833333250000001"/>
    <n v="101"/>
    <n v="2.9702970297029698E-2"/>
    <n v="1.59504950495049"/>
    <n v="0"/>
    <n v="0"/>
    <n v="0"/>
    <n v="6.8499999750000002"/>
    <n v="-6.8499999750000002"/>
    <n v="-1"/>
    <n v="0"/>
    <s v="NA"/>
    <n v="0"/>
    <x v="368"/>
    <n v="0"/>
    <n v="6.1649999775"/>
    <n v="-7.1924999737500004"/>
    <n v="0.68499999750000029"/>
    <n v="0.34249999875000015"/>
  </r>
  <r>
    <x v="4"/>
    <s v="fly to  hamburg"/>
    <s v="Broad"/>
    <s v="Google_Yearlong 2006"/>
    <s v="Google|Hamburg"/>
    <s v="Position 5-10 Bid Strategy"/>
    <n v="6.25"/>
    <n v="2"/>
    <n v="6.8624999999999998"/>
    <n v="3.4312499999999999"/>
    <n v="20"/>
    <n v="0.1"/>
    <n v="1.05"/>
    <n v="0"/>
    <n v="0"/>
    <n v="0"/>
    <n v="6.8624999999999998"/>
    <n v="-6.8624999999999998"/>
    <n v="-1"/>
    <n v="0"/>
    <s v="NA"/>
    <n v="0"/>
    <x v="368"/>
    <n v="0"/>
    <n v="6.1762499999999996"/>
    <n v="-7.2056250000000004"/>
    <n v="0.68625000000000025"/>
    <n v="0.34312500000000057"/>
  </r>
  <r>
    <x v="4"/>
    <s v="european fares"/>
    <s v="Broad"/>
    <s v="Google_Yearlong 2006"/>
    <s v="Google|Europe"/>
    <s v="Position 5-10 Bid Strategy"/>
    <n v="6.25"/>
    <n v="2"/>
    <n v="6.875"/>
    <n v="3.4375"/>
    <n v="211"/>
    <n v="9.4786729857819912E-3"/>
    <n v="1.62085308056872"/>
    <n v="0"/>
    <n v="0"/>
    <n v="0"/>
    <n v="6.875"/>
    <n v="-6.875"/>
    <n v="-1"/>
    <n v="0"/>
    <s v="NA"/>
    <n v="0"/>
    <x v="368"/>
    <n v="0"/>
    <n v="6.1875"/>
    <n v="-7.21875"/>
    <n v="0.6875"/>
    <n v="0.34375"/>
  </r>
  <r>
    <x v="4"/>
    <s v="international flights"/>
    <s v="Broad"/>
    <s v="Geo Targeted Boston"/>
    <s v="International Boston"/>
    <s v="Position 5-10 Bid Strategy"/>
    <n v="6.25"/>
    <n v="2"/>
    <n v="6.875"/>
    <n v="3.4375"/>
    <n v="480"/>
    <n v="4.1666666666666701E-3"/>
    <n v="5.3995833333333296"/>
    <n v="0"/>
    <n v="0"/>
    <n v="0"/>
    <n v="6.875"/>
    <n v="-6.875"/>
    <n v="-1"/>
    <n v="0"/>
    <s v="NA"/>
    <n v="0"/>
    <x v="368"/>
    <n v="0"/>
    <n v="6.1875"/>
    <n v="-7.21875"/>
    <n v="0.6875"/>
    <n v="0.34375"/>
  </r>
  <r>
    <x v="4"/>
    <s v="venice tickets"/>
    <s v="Broad"/>
    <s v="Western Europe Destinations"/>
    <s v="Venice"/>
    <s v="Position 5-10 Bid Strategy"/>
    <n v="6.25"/>
    <n v="5"/>
    <n v="6.8875000000000002"/>
    <n v="1.3774999999999999"/>
    <n v="357"/>
    <n v="1.4005602240896399E-2"/>
    <n v="2.8535014005602202"/>
    <n v="0"/>
    <n v="0"/>
    <n v="0"/>
    <n v="6.8875000000000002"/>
    <n v="-6.8875000000000002"/>
    <n v="-1"/>
    <n v="0"/>
    <s v="NA"/>
    <n v="0"/>
    <x v="368"/>
    <n v="0"/>
    <n v="6.1987500000000004"/>
    <n v="-7.2318750000000005"/>
    <n v="0.68874999999999975"/>
    <n v="0.34437500000000032"/>
  </r>
  <r>
    <x v="4"/>
    <s v="cheap europe flights"/>
    <s v="Broad"/>
    <s v="Geo Targeted Philadelphia"/>
    <s v="Cheap Europe Philadelphia"/>
    <s v="Position 5-10 Bid Strategy"/>
    <n v="6.25"/>
    <n v="4"/>
    <n v="6.8875000000000002"/>
    <n v="1.721875"/>
    <n v="13"/>
    <n v="0.30769230769230799"/>
    <n v="1"/>
    <n v="0"/>
    <n v="0"/>
    <n v="0"/>
    <n v="6.8875000000000002"/>
    <n v="-6.8875000000000002"/>
    <n v="-1"/>
    <n v="0"/>
    <s v="NA"/>
    <n v="0"/>
    <x v="368"/>
    <n v="0"/>
    <n v="6.1987500000000004"/>
    <n v="-7.2318750000000005"/>
    <n v="0.68874999999999975"/>
    <n v="0.34437500000000032"/>
  </r>
  <r>
    <x v="4"/>
    <s v="france flight"/>
    <s v="Broad"/>
    <s v="Geo Targeted Boston"/>
    <s v="Boston to France Sale"/>
    <s v="Position 5-10 Bid Strategy"/>
    <n v="6.25"/>
    <n v="3"/>
    <n v="6.9249999750000004"/>
    <n v="2.308333325"/>
    <n v="232"/>
    <n v="1.2931034482758601E-2"/>
    <n v="1.8905172413793101"/>
    <n v="0"/>
    <n v="0"/>
    <n v="0"/>
    <n v="6.9249999750000004"/>
    <n v="-6.9249999750000004"/>
    <n v="-1"/>
    <n v="0"/>
    <s v="NA"/>
    <n v="0"/>
    <x v="368"/>
    <n v="0"/>
    <n v="6.2324999775000007"/>
    <n v="-7.2712499737500007"/>
    <n v="0.69249999749999969"/>
    <n v="0.34624999875000029"/>
  </r>
  <r>
    <x v="4"/>
    <s v="international flight"/>
    <s v="Broad"/>
    <s v="Geo Targeted Boston"/>
    <s v="International Boston"/>
    <s v="Position 5-10 Bid Strategy"/>
    <n v="6.25"/>
    <n v="2"/>
    <n v="6.9249999999999998"/>
    <n v="3.4624999999999999"/>
    <n v="45"/>
    <n v="4.4444444444444405E-2"/>
    <n v="1.9266666666666701"/>
    <n v="0"/>
    <n v="0"/>
    <n v="0"/>
    <n v="6.9249999999999998"/>
    <n v="-6.9249999999999998"/>
    <n v="-1"/>
    <n v="0"/>
    <s v="NA"/>
    <n v="0"/>
    <x v="368"/>
    <n v="0"/>
    <n v="6.2324999999999999"/>
    <n v="-7.2712500000000002"/>
    <n v="0.69249999999999989"/>
    <n v="0.34625000000000039"/>
  </r>
  <r>
    <x v="4"/>
    <s v="italy ticket"/>
    <s v="Broad"/>
    <s v="Geo Targeted New York"/>
    <s v="New York to Italy Sale"/>
    <s v="Position 5-10 Bid Strategy"/>
    <n v="6.25"/>
    <n v="2"/>
    <n v="6.9375"/>
    <n v="3.46875"/>
    <n v="23"/>
    <n v="8.6956521739130391E-2"/>
    <n v="1.34782608695652"/>
    <n v="0"/>
    <n v="0"/>
    <n v="0"/>
    <n v="6.9375"/>
    <n v="-6.9375"/>
    <n v="-1"/>
    <n v="0"/>
    <s v="NA"/>
    <n v="0"/>
    <x v="368"/>
    <n v="0"/>
    <n v="6.2437500000000004"/>
    <n v="-7.2843750000000007"/>
    <n v="0.69374999999999964"/>
    <n v="0.34687500000000071"/>
  </r>
  <r>
    <x v="4"/>
    <s v="barcelona plane tickets"/>
    <s v="Broad"/>
    <s v="Western Europe Destinations"/>
    <s v="Barcelona"/>
    <s v="Position 5-10 Bid Strategy"/>
    <n v="6.25"/>
    <n v="8"/>
    <n v="6.9749999999999996"/>
    <n v="0.87187499999999996"/>
    <n v="79"/>
    <n v="0.10126582278480999"/>
    <n v="5.2746835443037998"/>
    <n v="0"/>
    <n v="0"/>
    <n v="0"/>
    <n v="6.9749999999999996"/>
    <n v="-6.9749999999999996"/>
    <n v="-1"/>
    <n v="0"/>
    <s v="NA"/>
    <n v="0"/>
    <x v="368"/>
    <n v="0"/>
    <n v="6.2774999999999999"/>
    <n v="-7.3237499999999995"/>
    <n v="0.69749999999999979"/>
    <n v="0.34874999999999989"/>
  </r>
  <r>
    <x v="4"/>
    <s v="madrid cheap flights"/>
    <s v="Broad"/>
    <s v="Geo Targeted New York"/>
    <s v="New York to Madrid Sale"/>
    <s v="Position 5-10 Bid Strategy"/>
    <n v="6.25"/>
    <n v="3"/>
    <n v="6.9999999749999997"/>
    <n v="2.3333333249999999"/>
    <n v="20"/>
    <n v="0.15"/>
    <n v="1.1000000000000001"/>
    <n v="0"/>
    <n v="0"/>
    <n v="0"/>
    <n v="6.9999999749999997"/>
    <n v="-6.9999999749999997"/>
    <n v="-1"/>
    <n v="0"/>
    <s v="NA"/>
    <n v="0"/>
    <x v="368"/>
    <n v="0"/>
    <n v="6.2999999774999997"/>
    <n v="-7.3499999737500001"/>
    <n v="0.69999999749999997"/>
    <n v="0.34999999875000043"/>
  </r>
  <r>
    <x v="4"/>
    <s v="france tickets"/>
    <s v="Broad"/>
    <s v="Geo Targeted Miami"/>
    <s v="Miami to France Sale"/>
    <s v="Position 5-10 Bid Strategy"/>
    <n v="6.25"/>
    <n v="2"/>
    <n v="7.05"/>
    <n v="3.5249999999999999"/>
    <n v="54"/>
    <n v="3.7037037037037E-2"/>
    <n v="2.4185185185185198"/>
    <n v="0"/>
    <n v="0"/>
    <n v="0"/>
    <n v="7.05"/>
    <n v="-7.05"/>
    <n v="-1"/>
    <n v="0"/>
    <s v="NA"/>
    <n v="0"/>
    <x v="368"/>
    <n v="0"/>
    <n v="6.3449999999999998"/>
    <n v="-7.4024999999999999"/>
    <n v="0.70500000000000007"/>
    <n v="0.35250000000000004"/>
  </r>
  <r>
    <x v="4"/>
    <s v="paris cheap flight"/>
    <s v="Broad"/>
    <s v="Geo Targeted Detroit"/>
    <s v="Detroit to Paris Sale"/>
    <s v="Position 5-10 Bid Strategy"/>
    <n v="6.25"/>
    <n v="3"/>
    <n v="7.0999999875000004"/>
    <n v="2.3666666625000001"/>
    <n v="9"/>
    <n v="0.33333333333333298"/>
    <n v="1"/>
    <n v="0"/>
    <n v="0"/>
    <n v="0"/>
    <n v="7.0999999875000004"/>
    <n v="-7.0999999875000004"/>
    <n v="-1"/>
    <n v="0"/>
    <s v="NA"/>
    <n v="0"/>
    <x v="368"/>
    <n v="0"/>
    <n v="6.3899999887500005"/>
    <n v="-7.4549999868750003"/>
    <n v="0.70999999874999986"/>
    <n v="0.35499999937499993"/>
  </r>
  <r>
    <x v="4"/>
    <s v="paris air tickets"/>
    <s v="Broad"/>
    <s v="Geo Targeted Houston"/>
    <s v="Houston to Paris Sale"/>
    <s v="Position 5-10 Bid Strategy"/>
    <n v="6.25"/>
    <n v="2"/>
    <n v="7.125"/>
    <n v="3.5625"/>
    <n v="26"/>
    <n v="7.69230769230769E-2"/>
    <n v="1.4226923076923099"/>
    <n v="0"/>
    <n v="0"/>
    <n v="0"/>
    <n v="7.125"/>
    <n v="-7.125"/>
    <n v="-1"/>
    <n v="0"/>
    <s v="NA"/>
    <n v="0"/>
    <x v="368"/>
    <n v="0"/>
    <n v="6.4125000000000005"/>
    <n v="-7.4812500000000002"/>
    <n v="0.71249999999999947"/>
    <n v="0.35625000000000018"/>
  </r>
  <r>
    <x v="4"/>
    <s v="france air flight"/>
    <s v="Broad"/>
    <s v="Geo Targeted Chicago"/>
    <s v="Chicago to France Sale"/>
    <s v="Position 5-10 Bid Strategy"/>
    <n v="6.25"/>
    <n v="6"/>
    <n v="7.1749999500000001"/>
    <n v="1.1958333249999999"/>
    <n v="39"/>
    <n v="0.15384615384615399"/>
    <n v="1.1512820512820501"/>
    <n v="0"/>
    <n v="0"/>
    <n v="0"/>
    <n v="7.1749999500000001"/>
    <n v="-7.1749999500000001"/>
    <n v="-1"/>
    <n v="0"/>
    <s v="NA"/>
    <n v="0"/>
    <x v="368"/>
    <n v="0"/>
    <n v="6.4574999550000003"/>
    <n v="-7.5337499475000005"/>
    <n v="0.71749999499999983"/>
    <n v="0.35874999750000036"/>
  </r>
  <r>
    <x v="4"/>
    <s v="barcelona airlines"/>
    <s v="Broad"/>
    <s v="Geo Targeted DC"/>
    <s v="DC to Barcelona Sale"/>
    <s v="Position 5-10 Bid Strategy"/>
    <n v="6.25"/>
    <n v="2"/>
    <n v="7.1875"/>
    <n v="3.59375"/>
    <n v="45"/>
    <n v="4.4444444444444405E-2"/>
    <n v="2.7331111111111102"/>
    <n v="0"/>
    <n v="0"/>
    <n v="0"/>
    <n v="7.1875"/>
    <n v="-7.1875"/>
    <n v="-1"/>
    <n v="0"/>
    <s v="NA"/>
    <n v="0"/>
    <x v="368"/>
    <n v="0"/>
    <n v="6.46875"/>
    <n v="-7.546875"/>
    <n v="0.71875"/>
    <n v="0.359375"/>
  </r>
  <r>
    <x v="4"/>
    <s v="florence flights"/>
    <s v="Broad"/>
    <s v="Geo Targeted DC"/>
    <s v="DC to Florence Sale"/>
    <s v="Position 5-10 Bid Strategy"/>
    <n v="6.25"/>
    <n v="2"/>
    <n v="7.2125000000000004"/>
    <n v="3.6062500000000002"/>
    <n v="59"/>
    <n v="3.3898305084745804E-2"/>
    <n v="1.3983050847457601"/>
    <n v="0"/>
    <n v="0"/>
    <n v="0"/>
    <n v="7.2125000000000004"/>
    <n v="-7.2125000000000004"/>
    <n v="-1"/>
    <n v="0"/>
    <s v="NA"/>
    <n v="0"/>
    <x v="368"/>
    <n v="0"/>
    <n v="6.4912500000000009"/>
    <n v="-7.573125000000001"/>
    <n v="0.7212499999999995"/>
    <n v="0.36062500000000064"/>
  </r>
  <r>
    <x v="4"/>
    <s v="paris airfares"/>
    <s v="Broad"/>
    <s v="Geo Targeted Boston"/>
    <s v="Boston to Paris Sale"/>
    <s v="Position 5-10 Bid Strategy"/>
    <n v="6.25"/>
    <n v="3"/>
    <n v="7.2249999750000002"/>
    <n v="2.4083333250000001"/>
    <n v="25"/>
    <n v="0.12"/>
    <n v="2.7679999999999998"/>
    <n v="0"/>
    <n v="0"/>
    <n v="0"/>
    <n v="7.2249999750000002"/>
    <n v="-7.2249999750000002"/>
    <n v="-1"/>
    <n v="0"/>
    <s v="NA"/>
    <n v="0"/>
    <x v="368"/>
    <n v="0"/>
    <n v="6.5024999775000003"/>
    <n v="-7.5862499737500002"/>
    <n v="0.72249999749999994"/>
    <n v="0.36124999874999997"/>
  </r>
  <r>
    <x v="4"/>
    <s v="barcelona airfare"/>
    <s v="Broad"/>
    <s v="Geo Targeted New York"/>
    <s v="New York to Barcelona Sale"/>
    <s v="Position 5-10 Bid Strategy"/>
    <n v="6.25"/>
    <n v="2"/>
    <n v="7.2374999999999998"/>
    <n v="3.6187499999999999"/>
    <n v="20"/>
    <n v="0.1"/>
    <n v="1.05"/>
    <n v="0"/>
    <n v="0"/>
    <n v="0"/>
    <n v="7.2374999999999998"/>
    <n v="-7.2374999999999998"/>
    <n v="-1"/>
    <n v="0"/>
    <s v="NA"/>
    <n v="0"/>
    <x v="368"/>
    <n v="0"/>
    <n v="6.5137499999999999"/>
    <n v="-7.5993750000000002"/>
    <n v="0.72374999999999989"/>
    <n v="0.36187500000000039"/>
  </r>
  <r>
    <x v="4"/>
    <s v="france fare"/>
    <s v="Broad"/>
    <s v="Geo Targeted Miami"/>
    <s v="Miami to France Sale"/>
    <s v="Position 5-10 Bid Strategy"/>
    <n v="6.25"/>
    <n v="2"/>
    <n v="7.2625000000000002"/>
    <n v="3.6312500000000001"/>
    <n v="15"/>
    <n v="0.133333333333333"/>
    <n v="1.7333333333333301"/>
    <n v="0"/>
    <n v="0"/>
    <n v="0"/>
    <n v="7.2625000000000002"/>
    <n v="-7.2625000000000002"/>
    <n v="-1"/>
    <n v="0"/>
    <s v="NA"/>
    <n v="0"/>
    <x v="368"/>
    <n v="0"/>
    <n v="6.5362499999999999"/>
    <n v="-7.6256250000000003"/>
    <n v="0.72625000000000028"/>
    <n v="0.36312500000000014"/>
  </r>
  <r>
    <x v="4"/>
    <s v="overseas airfares"/>
    <s v="Broad"/>
    <s v="Google_Yearlong 2006"/>
    <s v="Google|Overseas"/>
    <s v="Position 5-10 Bid Strategy"/>
    <n v="6.25"/>
    <n v="4"/>
    <n v="7.3"/>
    <n v="1.825"/>
    <n v="41"/>
    <n v="9.7560975609756101E-2"/>
    <n v="2.6097560975609801"/>
    <n v="0"/>
    <n v="0"/>
    <n v="0"/>
    <n v="7.3"/>
    <n v="-7.3"/>
    <n v="-1"/>
    <n v="0"/>
    <s v="NA"/>
    <n v="0"/>
    <x v="368"/>
    <n v="0"/>
    <n v="6.57"/>
    <n v="-7.665"/>
    <n v="0.72999999999999954"/>
    <n v="0.36500000000000021"/>
  </r>
  <r>
    <x v="4"/>
    <s v="paris flight deal"/>
    <s v="Broad"/>
    <s v="Geo Targeted New York"/>
    <s v="New York to Paris Sale"/>
    <s v="Position 5-10 Bid Strategy"/>
    <n v="6.25"/>
    <n v="4"/>
    <n v="7.3125"/>
    <n v="1.828125"/>
    <n v="11"/>
    <n v="0.36363636363636404"/>
    <n v="1.54454545454545"/>
    <n v="0"/>
    <n v="0"/>
    <n v="0"/>
    <n v="7.3125"/>
    <n v="-7.3125"/>
    <n v="-1"/>
    <n v="0"/>
    <s v="NA"/>
    <n v="0"/>
    <x v="368"/>
    <n v="0"/>
    <n v="6.5812499999999998"/>
    <n v="-7.6781250000000005"/>
    <n v="0.73125000000000018"/>
    <n v="0.36562500000000053"/>
  </r>
  <r>
    <x v="4"/>
    <s v="paris cheap air fare"/>
    <s v="Broad"/>
    <s v="Geo Targeted New York"/>
    <s v="New York to Paris Sale"/>
    <s v="Position 5-10 Bid Strategy"/>
    <n v="6.25"/>
    <n v="3"/>
    <n v="7.3249999875"/>
    <n v="2.4416666624999999"/>
    <n v="10"/>
    <n v="0.3"/>
    <n v="1"/>
    <n v="0"/>
    <n v="0"/>
    <n v="0"/>
    <n v="7.3249999875"/>
    <n v="-7.3249999875"/>
    <n v="-1"/>
    <n v="0"/>
    <s v="NA"/>
    <n v="0"/>
    <x v="368"/>
    <n v="0"/>
    <n v="6.5924999887500002"/>
    <n v="-7.6912499868750004"/>
    <n v="0.73249999874999983"/>
    <n v="0.36624999937500036"/>
  </r>
  <r>
    <x v="4"/>
    <s v="barcelona airfare"/>
    <s v="Broad"/>
    <s v="Western Europe Destinations"/>
    <s v="Barcelona"/>
    <s v="Position 5-10 Bid Strategy"/>
    <n v="6.25"/>
    <n v="10"/>
    <n v="7.3375000000000004"/>
    <n v="0.73375000000000001"/>
    <n v="251"/>
    <n v="3.9840637450199196E-2"/>
    <n v="4.1183266932270897"/>
    <n v="0"/>
    <n v="0"/>
    <n v="0"/>
    <n v="7.3375000000000004"/>
    <n v="-7.3375000000000004"/>
    <n v="-1"/>
    <n v="0"/>
    <s v="NA"/>
    <n v="0"/>
    <x v="368"/>
    <n v="0"/>
    <n v="6.6037500000000007"/>
    <n v="-7.7043750000000006"/>
    <n v="0.73374999999999968"/>
    <n v="0.36687500000000028"/>
  </r>
  <r>
    <x v="4"/>
    <s v="cheap international tickets"/>
    <s v="Broad"/>
    <s v="Geo Targeted Detroit"/>
    <s v="Cheap International Detroit"/>
    <s v="Position 5-10 Bid Strategy"/>
    <n v="6.25"/>
    <n v="2"/>
    <n v="7.3375000000000004"/>
    <n v="3.6687500000000002"/>
    <n v="17"/>
    <n v="0.11764705882352899"/>
    <n v="2.1647058823529401"/>
    <n v="0"/>
    <n v="0"/>
    <n v="0"/>
    <n v="7.3375000000000004"/>
    <n v="-7.3375000000000004"/>
    <n v="-1"/>
    <n v="0"/>
    <s v="NA"/>
    <n v="0"/>
    <x v="368"/>
    <n v="0"/>
    <n v="6.6037500000000007"/>
    <n v="-7.7043750000000006"/>
    <n v="0.73374999999999968"/>
    <n v="0.36687500000000028"/>
  </r>
  <r>
    <x v="4"/>
    <s v="italy airports"/>
    <s v="Broad"/>
    <s v="Google_Yearlong 2006"/>
    <s v="Google|Italy"/>
    <s v="Position 5-10 Bid Strategy"/>
    <n v="6.25"/>
    <n v="5"/>
    <n v="7.3624999999999998"/>
    <n v="1.4724999999999999"/>
    <n v="524"/>
    <n v="9.5419847328244295E-3"/>
    <n v="1.52614503816794"/>
    <n v="0"/>
    <n v="0"/>
    <n v="0"/>
    <n v="7.3624999999999998"/>
    <n v="-7.3624999999999998"/>
    <n v="-1"/>
    <n v="0"/>
    <s v="NA"/>
    <n v="0"/>
    <x v="368"/>
    <n v="0"/>
    <n v="6.6262499999999998"/>
    <n v="-7.7306249999999999"/>
    <n v="0.73625000000000007"/>
    <n v="0.36812500000000004"/>
  </r>
  <r>
    <x v="4"/>
    <s v="madrid flight"/>
    <s v="Broad"/>
    <s v="Geo Targeted Boston"/>
    <s v="Boston to Madrid Sale"/>
    <s v="Position 5-10 Bid Strategy"/>
    <n v="6.25"/>
    <n v="3"/>
    <n v="7.3749999749999997"/>
    <n v="2.4583333249999999"/>
    <n v="20"/>
    <n v="0.15"/>
    <n v="1.2"/>
    <n v="0"/>
    <n v="0"/>
    <n v="0"/>
    <n v="7.3749999749999997"/>
    <n v="-7.3749999749999997"/>
    <n v="-1"/>
    <n v="0"/>
    <s v="NA"/>
    <n v="0"/>
    <x v="368"/>
    <n v="0"/>
    <n v="6.6374999775000001"/>
    <n v="-7.74374997375"/>
    <n v="0.73749999749999962"/>
    <n v="0.36874999875000025"/>
  </r>
  <r>
    <x v="4"/>
    <s v="germany plane tickets"/>
    <s v="Broad"/>
    <s v="Google_Yearlong 2006"/>
    <s v="Google|Germany"/>
    <s v="Position 5-10 Bid Strategy"/>
    <n v="6.25"/>
    <n v="3"/>
    <n v="7.4124999750000002"/>
    <n v="2.4708333250000001"/>
    <n v="43"/>
    <n v="6.9767441860465101E-2"/>
    <n v="2.7674418604651199"/>
    <n v="0"/>
    <n v="0"/>
    <n v="0"/>
    <n v="7.4124999750000002"/>
    <n v="-7.4124999750000002"/>
    <n v="-1"/>
    <n v="0"/>
    <s v="NA"/>
    <n v="0"/>
    <x v="368"/>
    <n v="0"/>
    <n v="6.6712499775000005"/>
    <n v="-7.7831249737500006"/>
    <n v="0.74124999749999976"/>
    <n v="0.37062499875000032"/>
  </r>
  <r>
    <x v="4"/>
    <s v="nouakchott flights"/>
    <s v="Broad"/>
    <s v="Google_Yearlong 2006"/>
    <s v="Google|nouakchott"/>
    <s v="Position 5-10 Bid Strategy"/>
    <n v="6.25"/>
    <n v="3"/>
    <n v="7.4374999874999999"/>
    <n v="2.4791666625"/>
    <n v="13"/>
    <n v="0.230769230769231"/>
    <n v="1"/>
    <n v="0"/>
    <n v="0"/>
    <n v="0"/>
    <n v="7.4374999874999999"/>
    <n v="-7.4374999874999999"/>
    <n v="-1"/>
    <n v="0"/>
    <s v="NA"/>
    <n v="0"/>
    <x v="368"/>
    <n v="0"/>
    <n v="6.6937499887499996"/>
    <n v="-7.8093749868750004"/>
    <n v="0.74374999875000025"/>
    <n v="0.37187499937500057"/>
  </r>
  <r>
    <x v="4"/>
    <s v="paris cheap airlines"/>
    <s v="Broad"/>
    <s v="Geo Targeted Houston"/>
    <s v="Houston to Paris Sale"/>
    <s v="Position 5-10 Bid Strategy"/>
    <n v="6.25"/>
    <n v="2"/>
    <n v="7.45"/>
    <n v="3.7250000000000001"/>
    <n v="5"/>
    <n v="0.4"/>
    <n v="1"/>
    <n v="0"/>
    <n v="0"/>
    <n v="0"/>
    <n v="7.45"/>
    <n v="-7.45"/>
    <n v="-1"/>
    <n v="0"/>
    <s v="NA"/>
    <n v="0"/>
    <x v="368"/>
    <n v="0"/>
    <n v="6.7050000000000001"/>
    <n v="-7.8225000000000007"/>
    <n v="0.74500000000000011"/>
    <n v="0.3725000000000005"/>
  </r>
  <r>
    <x v="4"/>
    <s v="spain airlines"/>
    <s v="Broad"/>
    <s v="Geo Targeted Detroit"/>
    <s v="Detroit to Spain Sale"/>
    <s v="Position 5-10 Bid Strategy"/>
    <n v="6.25"/>
    <n v="4"/>
    <n v="7.45"/>
    <n v="1.8625"/>
    <n v="73"/>
    <n v="5.4794520547945202E-2"/>
    <n v="1.22"/>
    <n v="0"/>
    <n v="0"/>
    <n v="0"/>
    <n v="7.45"/>
    <n v="-7.45"/>
    <n v="-1"/>
    <n v="0"/>
    <s v="NA"/>
    <n v="0"/>
    <x v="368"/>
    <n v="0"/>
    <n v="6.7050000000000001"/>
    <n v="-7.8225000000000007"/>
    <n v="0.74500000000000011"/>
    <n v="0.3725000000000005"/>
  </r>
  <r>
    <x v="4"/>
    <s v="greece fares"/>
    <s v="Broad"/>
    <s v="Western Europe Destinations"/>
    <s v="Greece"/>
    <s v="Position 5-10 Bid Strategy"/>
    <n v="6.25"/>
    <n v="3"/>
    <n v="7.4749999875000004"/>
    <n v="2.4916666625000001"/>
    <n v="144"/>
    <n v="2.0833333333333301E-2"/>
    <n v="4.0263888888888903"/>
    <n v="0"/>
    <n v="0"/>
    <n v="0"/>
    <n v="7.4749999875000004"/>
    <n v="-7.4749999875000004"/>
    <n v="-1"/>
    <n v="0"/>
    <s v="NA"/>
    <n v="0"/>
    <x v="368"/>
    <n v="0"/>
    <n v="6.7274999887500009"/>
    <n v="-7.848749986875001"/>
    <n v="0.74749999874999951"/>
    <n v="0.37374999937500064"/>
  </r>
  <r>
    <x v="4"/>
    <s v="barcelona flights"/>
    <s v="Broad"/>
    <s v="Geo Targeted Los Angeles"/>
    <s v="Los Angeles to Barcelona Sale"/>
    <s v="Position 5-10 Bid Strategy"/>
    <n v="6.25"/>
    <n v="2"/>
    <n v="7.4749999999999996"/>
    <n v="3.7374999999999998"/>
    <n v="86"/>
    <n v="2.32558139534884E-2"/>
    <n v="1.93139534883721"/>
    <n v="0"/>
    <n v="0"/>
    <n v="0"/>
    <n v="7.4749999999999996"/>
    <n v="-7.4749999999999996"/>
    <n v="-1"/>
    <n v="0"/>
    <s v="NA"/>
    <n v="0"/>
    <x v="368"/>
    <n v="0"/>
    <n v="6.7275"/>
    <n v="-7.8487499999999999"/>
    <n v="0.74749999999999961"/>
    <n v="0.37375000000000025"/>
  </r>
  <r>
    <x v="4"/>
    <s v="france airline"/>
    <s v="Broad"/>
    <s v="Geo Targeted Los Angeles"/>
    <s v="Los Angeles to France Sale"/>
    <s v="Position 5-10 Bid Strategy"/>
    <n v="6.25"/>
    <n v="7"/>
    <n v="7.487499950000001"/>
    <n v="1.0696428500000001"/>
    <n v="76"/>
    <n v="9.2105263157894704E-2"/>
    <n v="1.0522368421052599"/>
    <n v="0"/>
    <n v="0"/>
    <n v="0"/>
    <n v="7.487499950000001"/>
    <n v="-7.487499950000001"/>
    <n v="-1"/>
    <n v="0"/>
    <s v="NA"/>
    <n v="0"/>
    <x v="368"/>
    <n v="0"/>
    <n v="6.7387499550000012"/>
    <n v="-7.8618749475000014"/>
    <n v="0.74874999499999983"/>
    <n v="0.37437499750000036"/>
  </r>
  <r>
    <x v="4"/>
    <s v="italy airfares"/>
    <s v="Broad"/>
    <s v="Geo Targeted New York"/>
    <s v="New York to Italy Sale"/>
    <s v="Position 5-10 Bid Strategy"/>
    <n v="6.25"/>
    <n v="2"/>
    <n v="7.5374999999999996"/>
    <n v="3.7687499999999998"/>
    <n v="10"/>
    <n v="0.2"/>
    <n v="1.1000000000000001"/>
    <n v="0"/>
    <n v="0"/>
    <n v="0"/>
    <n v="7.5374999999999996"/>
    <n v="-7.5374999999999996"/>
    <n v="-1"/>
    <n v="0"/>
    <s v="NA"/>
    <n v="0"/>
    <x v="368"/>
    <n v="0"/>
    <n v="6.7837499999999995"/>
    <n v="-7.9143749999999997"/>
    <n v="0.75375000000000014"/>
    <n v="0.37687500000000007"/>
  </r>
  <r>
    <x v="4"/>
    <s v="milan travel"/>
    <s v="Broad"/>
    <s v="Google_Yearlong 2006"/>
    <s v="Google|Milan"/>
    <s v="Position 5-10 Bid Strategy"/>
    <n v="6.25"/>
    <n v="4"/>
    <n v="7.55"/>
    <n v="1.8875"/>
    <n v="1077"/>
    <n v="3.71402042711235E-3"/>
    <n v="2.1181058495821699"/>
    <n v="0"/>
    <n v="0"/>
    <n v="0"/>
    <n v="7.55"/>
    <n v="-7.55"/>
    <n v="-1"/>
    <n v="0"/>
    <s v="NA"/>
    <n v="0"/>
    <x v="368"/>
    <n v="0"/>
    <n v="6.7949999999999999"/>
    <n v="-7.9275000000000002"/>
    <n v="0.75499999999999989"/>
    <n v="0.37750000000000039"/>
  </r>
  <r>
    <x v="4"/>
    <s v="madrid tickets"/>
    <s v="Broad"/>
    <s v="Geo Targeted DC"/>
    <s v="DC to Madrid Sale"/>
    <s v="Position 5-10 Bid Strategy"/>
    <n v="6.25"/>
    <n v="2"/>
    <n v="7.5625"/>
    <n v="3.78125"/>
    <n v="15"/>
    <n v="0.133333333333333"/>
    <n v="1.0660000000000001"/>
    <n v="0"/>
    <n v="0"/>
    <n v="0"/>
    <n v="7.5625"/>
    <n v="-7.5625"/>
    <n v="-1"/>
    <n v="0"/>
    <s v="NA"/>
    <n v="0"/>
    <x v="368"/>
    <n v="0"/>
    <n v="6.8062500000000004"/>
    <n v="-7.9406250000000007"/>
    <n v="0.75624999999999964"/>
    <n v="0.37812500000000071"/>
  </r>
  <r>
    <x v="4"/>
    <s v="cotonou flights"/>
    <s v="Broad"/>
    <s v="Google_Yearlong 2006"/>
    <s v="Google|cotonou"/>
    <s v="Position 5-10 Bid Strategy"/>
    <n v="6.25"/>
    <n v="9"/>
    <n v="7.5874999500000007"/>
    <n v="0.8430555500000001"/>
    <n v="143"/>
    <n v="6.2937062937062901E-2"/>
    <n v="1.0951048951049001"/>
    <n v="0"/>
    <n v="0"/>
    <n v="0"/>
    <n v="7.5874999500000007"/>
    <n v="-7.5874999500000007"/>
    <n v="-1"/>
    <n v="0"/>
    <s v="NA"/>
    <n v="0"/>
    <x v="368"/>
    <n v="0"/>
    <n v="6.828749955000001"/>
    <n v="-7.9668749475000009"/>
    <n v="0.75874999499999962"/>
    <n v="0.37937499750000026"/>
  </r>
  <r>
    <x v="4"/>
    <s v="overseas cheap flights"/>
    <s v="Broad"/>
    <s v="Google_Yearlong 2006"/>
    <s v="Google|Overseas"/>
    <s v="Position 5-10 Bid Strategy"/>
    <n v="6.25"/>
    <n v="5"/>
    <n v="7.6124999999999998"/>
    <n v="1.5225"/>
    <n v="36"/>
    <n v="0.13888888888888901"/>
    <n v="2.5277777777777799"/>
    <n v="0"/>
    <n v="0"/>
    <n v="0"/>
    <n v="7.6124999999999998"/>
    <n v="-7.6124999999999998"/>
    <n v="-1"/>
    <n v="0"/>
    <s v="NA"/>
    <n v="0"/>
    <x v="368"/>
    <n v="0"/>
    <n v="6.8512500000000003"/>
    <n v="-7.993125"/>
    <n v="0.76124999999999954"/>
    <n v="0.38062500000000021"/>
  </r>
  <r>
    <x v="4"/>
    <s v="france cheap airfares"/>
    <s v="Broad"/>
    <s v="Geo Targeted New York"/>
    <s v="New York to France Sale"/>
    <s v="Position 5-10 Bid Strategy"/>
    <n v="6.25"/>
    <n v="5"/>
    <n v="7.65"/>
    <n v="1.53"/>
    <n v="32"/>
    <n v="0.15625"/>
    <n v="1.3431249999999999"/>
    <n v="0"/>
    <n v="0"/>
    <n v="0"/>
    <n v="7.65"/>
    <n v="-7.65"/>
    <n v="-1"/>
    <n v="0"/>
    <s v="NA"/>
    <n v="0"/>
    <x v="368"/>
    <n v="0"/>
    <n v="6.8850000000000007"/>
    <n v="-8.0325000000000006"/>
    <n v="0.76499999999999968"/>
    <n v="0.38250000000000028"/>
  </r>
  <r>
    <x v="4"/>
    <s v="madrid airfare"/>
    <s v="Broad"/>
    <s v="Geo Targeted New York"/>
    <s v="New York to Madrid Sale"/>
    <s v="Position 5-10 Bid Strategy"/>
    <n v="6.25"/>
    <n v="4"/>
    <n v="7.65"/>
    <n v="1.9125000000000001"/>
    <n v="6"/>
    <n v="0.66666666666666696"/>
    <n v="1"/>
    <n v="0"/>
    <n v="0"/>
    <n v="0"/>
    <n v="7.65"/>
    <n v="-7.65"/>
    <n v="-1"/>
    <n v="0"/>
    <s v="NA"/>
    <n v="0"/>
    <x v="368"/>
    <n v="0"/>
    <n v="6.8850000000000007"/>
    <n v="-8.0325000000000006"/>
    <n v="0.76499999999999968"/>
    <n v="0.38250000000000028"/>
  </r>
  <r>
    <x v="4"/>
    <s v="italy airport"/>
    <s v="Broad"/>
    <s v="Google_Yearlong 2006"/>
    <s v="Google|Italy"/>
    <s v="Position 5-10 Bid Strategy"/>
    <n v="6.25"/>
    <n v="5"/>
    <n v="7.6875"/>
    <n v="1.5375000000000001"/>
    <n v="355"/>
    <n v="1.4084507042253501E-2"/>
    <n v="1.5250704225352101"/>
    <n v="0"/>
    <n v="0"/>
    <n v="0"/>
    <n v="7.6875"/>
    <n v="-7.6875"/>
    <n v="-1"/>
    <n v="0"/>
    <s v="NA"/>
    <n v="0"/>
    <x v="368"/>
    <n v="0"/>
    <n v="6.9187500000000002"/>
    <n v="-8.0718750000000004"/>
    <n v="0.76874999999999982"/>
    <n v="0.38437500000000036"/>
  </r>
  <r>
    <x v="4"/>
    <s v="london ticket"/>
    <s v="Broad"/>
    <s v="Google_Yearlong 2006"/>
    <s v="Google|London"/>
    <s v="Postiion 1-4 Bid Strategy"/>
    <n v="6.25"/>
    <n v="7"/>
    <n v="7.7249999750000011"/>
    <n v="1.1035714250000002"/>
    <n v="125"/>
    <n v="5.5999999999999994E-2"/>
    <n v="2.2151999999999998"/>
    <n v="0"/>
    <n v="0"/>
    <n v="0"/>
    <n v="7.7249999750000011"/>
    <n v="-7.7249999750000011"/>
    <n v="-1"/>
    <n v="0"/>
    <s v="NA"/>
    <n v="0"/>
    <x v="368"/>
    <n v="0"/>
    <n v="6.9524999775000014"/>
    <n v="-8.1112499737500023"/>
    <n v="0.77249999749999976"/>
    <n v="0.38624999875000121"/>
  </r>
  <r>
    <x v="4"/>
    <s v="venice airfare"/>
    <s v="Broad"/>
    <s v="Western Europe Destinations"/>
    <s v="Venice"/>
    <s v="Position 5-10 Bid Strategy"/>
    <n v="6.25"/>
    <n v="8"/>
    <n v="7.75"/>
    <n v="0.96875"/>
    <n v="176"/>
    <n v="4.5454545454545504E-2"/>
    <n v="3.5704545454545502"/>
    <n v="0"/>
    <n v="0"/>
    <n v="0"/>
    <n v="7.75"/>
    <n v="-7.75"/>
    <n v="-1"/>
    <n v="0"/>
    <s v="NA"/>
    <n v="0"/>
    <x v="368"/>
    <n v="0"/>
    <n v="6.9750000000000005"/>
    <n v="-8.1375000000000011"/>
    <n v="0.77499999999999947"/>
    <n v="0.38750000000000107"/>
  </r>
  <r>
    <x v="4"/>
    <s v="cheap europe tickets"/>
    <s v="Broad"/>
    <s v="Geo Targeted Boston"/>
    <s v="Cheap Europe Boston"/>
    <s v="Position 5-10 Bid Strategy"/>
    <n v="6.25"/>
    <n v="3"/>
    <n v="7.7625000000000002"/>
    <n v="2.5874999999999999"/>
    <n v="13"/>
    <n v="0.230769230769231"/>
    <n v="1.2307692307692299"/>
    <n v="0"/>
    <n v="0"/>
    <n v="0"/>
    <n v="7.7625000000000002"/>
    <n v="-7.7625000000000002"/>
    <n v="-1"/>
    <n v="0"/>
    <s v="NA"/>
    <n v="0"/>
    <x v="368"/>
    <n v="0"/>
    <n v="6.9862500000000001"/>
    <n v="-8.1506249999999998"/>
    <n v="0.77625000000000011"/>
    <n v="0.38812499999999961"/>
  </r>
  <r>
    <x v="4"/>
    <s v="paris ticket"/>
    <s v="Broad"/>
    <s v="Geo Targeted Boston"/>
    <s v="Boston to Paris Sale"/>
    <s v="Position 5-10 Bid Strategy"/>
    <n v="6.25"/>
    <n v="4"/>
    <n v="7.7874999999999996"/>
    <n v="1.9468749999999999"/>
    <n v="75"/>
    <n v="5.3333333333333302E-2"/>
    <n v="1.5410666666666699"/>
    <n v="0"/>
    <n v="0"/>
    <n v="0"/>
    <n v="7.7874999999999996"/>
    <n v="-7.7874999999999996"/>
    <n v="-1"/>
    <n v="0"/>
    <s v="NA"/>
    <n v="0"/>
    <x v="368"/>
    <n v="0"/>
    <n v="7.00875"/>
    <n v="-8.1768750000000008"/>
    <n v="0.77874999999999961"/>
    <n v="0.38937500000000114"/>
  </r>
  <r>
    <x v="4"/>
    <s v="turkey airport"/>
    <s v="Broad"/>
    <s v="Google_Yearlong 2006"/>
    <s v="Google|Turkey"/>
    <s v="Position 5-10 Bid Strategy"/>
    <n v="6.25"/>
    <n v="1"/>
    <n v="7.8125"/>
    <n v="7.8125"/>
    <n v="83"/>
    <n v="1.20481927710843E-2"/>
    <n v="1.5168674698795199"/>
    <n v="0"/>
    <n v="0"/>
    <n v="0"/>
    <n v="7.8125"/>
    <n v="-7.8125"/>
    <n v="-1"/>
    <n v="0"/>
    <s v="NA"/>
    <n v="0"/>
    <x v="368"/>
    <n v="0"/>
    <n v="7.03125"/>
    <n v="-8.203125"/>
    <n v="0.78125"/>
    <n v="0.390625"/>
  </r>
  <r>
    <x v="4"/>
    <s v="athens tickets"/>
    <s v="Broad"/>
    <s v="Geo Targeted DC"/>
    <s v="DC to Athens Sale"/>
    <s v="Position 5-10 Bid Strategy"/>
    <n v="6.25"/>
    <n v="2"/>
    <n v="7.8375000000000004"/>
    <n v="3.9187500000000002"/>
    <n v="32"/>
    <n v="6.25E-2"/>
    <n v="1.65625"/>
    <n v="0"/>
    <n v="0"/>
    <n v="0"/>
    <n v="7.8375000000000004"/>
    <n v="-7.8375000000000004"/>
    <n v="-1"/>
    <n v="0"/>
    <s v="NA"/>
    <n v="0"/>
    <x v="368"/>
    <n v="0"/>
    <n v="7.0537500000000009"/>
    <n v="-8.229375000000001"/>
    <n v="0.7837499999999995"/>
    <n v="0.39187500000000064"/>
  </r>
  <r>
    <x v="4"/>
    <s v="athens flights"/>
    <s v="Broad"/>
    <s v="Geo Targeted Detroit"/>
    <s v="Detroit to Athens Sale"/>
    <s v="Position 5-10 Bid Strategy"/>
    <n v="6.25"/>
    <n v="4"/>
    <n v="7.9"/>
    <n v="1.9750000000000001"/>
    <n v="104"/>
    <n v="3.8461538461538498E-2"/>
    <n v="1.4461538461538499"/>
    <n v="0"/>
    <n v="0"/>
    <n v="0"/>
    <n v="7.9"/>
    <n v="-7.9"/>
    <n v="-1"/>
    <n v="0"/>
    <s v="NA"/>
    <n v="0"/>
    <x v="368"/>
    <n v="0"/>
    <n v="7.11"/>
    <n v="-8.2949999999999999"/>
    <n v="0.79"/>
    <n v="0.39499999999999957"/>
  </r>
  <r>
    <x v="4"/>
    <s v="italy flight"/>
    <s v="Broad"/>
    <s v="Geo Targeted Detroit"/>
    <s v="Detroit to Italy Sale"/>
    <s v="Position 5-10 Bid Strategy"/>
    <n v="6.25"/>
    <n v="2"/>
    <n v="7.9124999999999996"/>
    <n v="3.9562499999999998"/>
    <n v="57"/>
    <n v="3.5087719298245598E-2"/>
    <n v="1.8731578947368399"/>
    <n v="0"/>
    <n v="0"/>
    <n v="0"/>
    <n v="7.9124999999999996"/>
    <n v="-7.9124999999999996"/>
    <n v="-1"/>
    <n v="0"/>
    <s v="NA"/>
    <n v="0"/>
    <x v="368"/>
    <n v="0"/>
    <n v="7.1212499999999999"/>
    <n v="-8.3081250000000004"/>
    <n v="0.79124999999999979"/>
    <n v="0.39562500000000078"/>
  </r>
  <r>
    <x v="4"/>
    <s v="germany cheap ticket"/>
    <s v="Broad"/>
    <s v="Google_Yearlong 2006"/>
    <s v="Google|Germany"/>
    <s v="Position 5-10 Bid Strategy"/>
    <n v="6.25"/>
    <n v="6"/>
    <n v="7.924999950000001"/>
    <n v="1.3208333250000002"/>
    <n v="46"/>
    <n v="0.13043478260869601"/>
    <n v="2.97608695652174"/>
    <n v="0"/>
    <n v="0"/>
    <n v="0"/>
    <n v="7.924999950000001"/>
    <n v="-7.924999950000001"/>
    <n v="-1"/>
    <n v="0"/>
    <s v="NA"/>
    <n v="0"/>
    <x v="368"/>
    <n v="0"/>
    <n v="7.132499955000001"/>
    <n v="-8.3212499475000019"/>
    <n v="0.79249999500000001"/>
    <n v="0.39624999750000089"/>
  </r>
  <r>
    <x v="4"/>
    <s v="venice flight"/>
    <s v="Broad"/>
    <s v="Geo Targeted San Francisco"/>
    <s v="San Francisco to Venice Sale"/>
    <s v="Position 5-10 Bid Strategy"/>
    <n v="6.25"/>
    <n v="4"/>
    <n v="7.9249999999999998"/>
    <n v="1.98125"/>
    <n v="87"/>
    <n v="4.5977011494252901E-2"/>
    <n v="1.49195402298851"/>
    <n v="0"/>
    <n v="0"/>
    <n v="0"/>
    <n v="7.9249999999999998"/>
    <n v="-7.9249999999999998"/>
    <n v="-1"/>
    <n v="0"/>
    <s v="NA"/>
    <n v="0"/>
    <x v="368"/>
    <n v="0"/>
    <n v="7.1325000000000003"/>
    <n v="-8.3212500000000009"/>
    <n v="0.79249999999999954"/>
    <n v="0.3962500000000011"/>
  </r>
  <r>
    <x v="4"/>
    <s v="paris cheap fare"/>
    <s v="Broad"/>
    <s v="Geo Targeted New York"/>
    <s v="New York to Paris Sale"/>
    <s v="Position 5-10 Bid Strategy"/>
    <n v="6.25"/>
    <n v="3"/>
    <n v="7.9999999874999999"/>
    <n v="2.6666666625"/>
    <n v="36"/>
    <n v="8.3333333333333301E-2"/>
    <n v="1.8330555555555601"/>
    <n v="0"/>
    <n v="0"/>
    <n v="0"/>
    <n v="7.9999999874999999"/>
    <n v="-7.9999999874999999"/>
    <n v="-1"/>
    <n v="0"/>
    <s v="NA"/>
    <n v="0"/>
    <x v="368"/>
    <n v="0"/>
    <n v="7.1999999887500001"/>
    <n v="-8.3999999868750006"/>
    <n v="0.79999999874999972"/>
    <n v="0.39999999937500075"/>
  </r>
  <r>
    <x v="4"/>
    <s v="madrid cheap flights"/>
    <s v="Broad"/>
    <s v="Geo Targeted DC"/>
    <s v="DC to Madrid Sale"/>
    <s v="Position 5-10 Bid Strategy"/>
    <n v="6.25"/>
    <n v="2"/>
    <n v="8"/>
    <n v="4"/>
    <n v="5"/>
    <n v="0.4"/>
    <n v="1"/>
    <n v="0"/>
    <n v="0"/>
    <n v="0"/>
    <n v="8"/>
    <n v="-8"/>
    <n v="-1"/>
    <n v="0"/>
    <s v="NA"/>
    <n v="0"/>
    <x v="368"/>
    <n v="0"/>
    <n v="7.2"/>
    <n v="-8.4"/>
    <n v="0.79999999999999982"/>
    <n v="0.40000000000000036"/>
  </r>
  <r>
    <x v="4"/>
    <s v="paris flights"/>
    <s v="Broad"/>
    <s v="Geo Targeted Philadelphia"/>
    <s v="Philadelphia to Paris Sale"/>
    <s v="Position 5-10 Bid Strategy"/>
    <n v="6.25"/>
    <n v="5"/>
    <n v="8.0250000000000004"/>
    <n v="1.605"/>
    <n v="144"/>
    <n v="3.4722222222222203E-2"/>
    <n v="2.2819444444444401"/>
    <n v="0"/>
    <n v="0"/>
    <n v="0"/>
    <n v="8.0250000000000004"/>
    <n v="-8.0250000000000004"/>
    <n v="-1"/>
    <n v="0"/>
    <s v="NA"/>
    <n v="0"/>
    <x v="368"/>
    <n v="0"/>
    <n v="7.2225000000000001"/>
    <n v="-8.4262500000000014"/>
    <n v="0.80250000000000021"/>
    <n v="0.40125000000000099"/>
  </r>
  <r>
    <x v="4"/>
    <s v="paris airline"/>
    <s v="Broad"/>
    <s v="Geo Targeted Boston"/>
    <s v="Boston to Paris Sale"/>
    <s v="Position 5-10 Bid Strategy"/>
    <n v="6.25"/>
    <n v="3"/>
    <n v="8.0250000000000004"/>
    <n v="2.6749999999999998"/>
    <n v="69"/>
    <n v="4.3478260869565195E-2"/>
    <n v="1.7342028985507201"/>
    <n v="0"/>
    <n v="0"/>
    <n v="0"/>
    <n v="8.0250000000000004"/>
    <n v="-8.0250000000000004"/>
    <n v="-1"/>
    <n v="0"/>
    <s v="NA"/>
    <n v="0"/>
    <x v="368"/>
    <n v="0"/>
    <n v="7.2225000000000001"/>
    <n v="-8.4262500000000014"/>
    <n v="0.80250000000000021"/>
    <n v="0.40125000000000099"/>
  </r>
  <r>
    <x v="4"/>
    <s v="athens ticket"/>
    <s v="Broad"/>
    <s v="Western Europe Destinations"/>
    <s v="Athens"/>
    <s v="Position 5-10 Bid Strategy"/>
    <n v="6.25"/>
    <n v="6"/>
    <n v="8.0374999500000008"/>
    <n v="1.339583325"/>
    <n v="233"/>
    <n v="2.5751072961373401E-2"/>
    <n v="4.96051502145923"/>
    <n v="0"/>
    <n v="0"/>
    <n v="0"/>
    <n v="8.0374999500000008"/>
    <n v="-8.0374999500000008"/>
    <n v="-1"/>
    <n v="0"/>
    <s v="NA"/>
    <n v="0"/>
    <x v="368"/>
    <n v="0"/>
    <n v="7.2337499550000013"/>
    <n v="-8.4393749475000011"/>
    <n v="0.80374999499999955"/>
    <n v="0.40187499750000022"/>
  </r>
  <r>
    <x v="4"/>
    <s v="cheap europe tickets"/>
    <s v="Broad"/>
    <s v="Geo Targeted Los Angeles"/>
    <s v="Cheap Europe Los Angeles"/>
    <s v="Position 5-10 Bid Strategy"/>
    <n v="6.25"/>
    <n v="4"/>
    <n v="8.0749999999999993"/>
    <n v="2.0187499999999998"/>
    <n v="13"/>
    <n v="0.30769230769230799"/>
    <n v="1.07692307692308"/>
    <n v="0"/>
    <n v="0"/>
    <n v="0"/>
    <n v="8.0749999999999993"/>
    <n v="-8.0749999999999993"/>
    <n v="-1"/>
    <n v="0"/>
    <s v="NA"/>
    <n v="0"/>
    <x v="368"/>
    <n v="0"/>
    <n v="7.2674999999999992"/>
    <n v="-8.4787499999999998"/>
    <n v="0.80750000000000011"/>
    <n v="0.4037500000000005"/>
  </r>
  <r>
    <x v="4"/>
    <s v="rome airports"/>
    <s v="Broad"/>
    <s v="Geo Targeted Boston"/>
    <s v="Boston to Rome Sale"/>
    <s v="Position 5-10 Bid Strategy"/>
    <n v="6.25"/>
    <n v="3"/>
    <n v="8.1124999874999997"/>
    <n v="2.7041666625"/>
    <n v="87"/>
    <n v="3.4482758620689703E-2"/>
    <n v="1.19436781609195"/>
    <n v="0"/>
    <n v="0"/>
    <n v="0"/>
    <n v="8.1124999874999997"/>
    <n v="-8.1124999874999997"/>
    <n v="-1"/>
    <n v="0"/>
    <s v="NA"/>
    <n v="0"/>
    <x v="368"/>
    <n v="0"/>
    <n v="7.3012499887499995"/>
    <n v="-8.5181249868749997"/>
    <n v="0.81124999875000015"/>
    <n v="0.40562499937500007"/>
  </r>
  <r>
    <x v="4"/>
    <s v="uk plane tickets"/>
    <s v="Broad"/>
    <s v="Western Europe Destinations"/>
    <s v="UK"/>
    <s v="Position 5-10 Bid Strategy"/>
    <n v="6.25"/>
    <n v="3"/>
    <n v="8.1249999750000015"/>
    <n v="2.7083333250000003"/>
    <n v="7"/>
    <n v="0.42857142857142899"/>
    <n v="1.1428571428571399"/>
    <n v="0"/>
    <n v="0"/>
    <n v="0"/>
    <n v="8.1249999750000015"/>
    <n v="-8.1249999750000015"/>
    <n v="-1"/>
    <n v="0"/>
    <s v="NA"/>
    <n v="0"/>
    <x v="368"/>
    <n v="0"/>
    <n v="7.3124999775000017"/>
    <n v="-8.5312499737500023"/>
    <n v="0.81249999749999979"/>
    <n v="0.40624999875000078"/>
  </r>
  <r>
    <x v="4"/>
    <s v="delhi fares"/>
    <s v="Broad"/>
    <s v="Google_Yearlong 2006"/>
    <s v="Google|Delhi"/>
    <s v="Position 5-10 Bid Strategy"/>
    <n v="6.25"/>
    <n v="7"/>
    <n v="8.1374999999999993"/>
    <n v="1.1625000000000001"/>
    <n v="176"/>
    <n v="3.97727272727273E-2"/>
    <n v="1.0090909090909099"/>
    <n v="0"/>
    <n v="0"/>
    <n v="0"/>
    <n v="8.1374999999999993"/>
    <n v="-8.1374999999999993"/>
    <n v="-1"/>
    <n v="0"/>
    <s v="NA"/>
    <n v="0"/>
    <x v="368"/>
    <n v="0"/>
    <n v="7.3237499999999995"/>
    <n v="-8.5443750000000005"/>
    <n v="0.81374999999999975"/>
    <n v="0.40687500000000121"/>
  </r>
  <r>
    <x v="4"/>
    <s v="rome airfare"/>
    <s v="Broad"/>
    <s v="Geo Targeted Philadelphia"/>
    <s v="Philadelphia to Rome Sale"/>
    <s v="Position 5-10 Bid Strategy"/>
    <n v="6.25"/>
    <n v="3"/>
    <n v="8.1624999749999994"/>
    <n v="2.7208333250000001"/>
    <n v="6"/>
    <n v="0.5"/>
    <n v="1.6666666666666701"/>
    <n v="0"/>
    <n v="0"/>
    <n v="0"/>
    <n v="8.1624999749999994"/>
    <n v="-8.1624999749999994"/>
    <n v="-1"/>
    <n v="0"/>
    <s v="NA"/>
    <n v="0"/>
    <x v="368"/>
    <n v="0"/>
    <n v="7.3462499774999994"/>
    <n v="-8.5706249737500002"/>
    <n v="0.81624999749999994"/>
    <n v="0.40812499875000086"/>
  </r>
  <r>
    <x v="4"/>
    <s v="spain fare"/>
    <s v="Broad"/>
    <s v="Google_Yearlong 2006"/>
    <s v="Google|Spain"/>
    <s v="Position 5-10 Bid Strategy"/>
    <n v="6.25"/>
    <n v="6"/>
    <n v="8.1874999499999994"/>
    <n v="1.3645833249999999"/>
    <n v="235"/>
    <n v="2.5531914893616999E-2"/>
    <n v="1.64127659574468"/>
    <n v="0"/>
    <n v="0"/>
    <n v="0"/>
    <n v="8.1874999499999994"/>
    <n v="-8.1874999499999994"/>
    <n v="-1"/>
    <n v="0"/>
    <s v="NA"/>
    <n v="0"/>
    <x v="368"/>
    <n v="0"/>
    <n v="7.3687499549999993"/>
    <n v="-8.5968749474999999"/>
    <n v="0.81874999500000012"/>
    <n v="0.4093749975000005"/>
  </r>
  <r>
    <x v="4"/>
    <s v="rome fares"/>
    <s v="Broad"/>
    <s v="Geo Targeted Houston"/>
    <s v="Houston to Rome Sale"/>
    <s v="Position 5-10 Bid Strategy"/>
    <n v="6.25"/>
    <n v="3"/>
    <n v="8.2624999875"/>
    <n v="2.7541666624999999"/>
    <n v="28"/>
    <n v="0.107142857142857"/>
    <n v="1.21428571428571"/>
    <n v="0"/>
    <n v="0"/>
    <n v="0"/>
    <n v="8.2624999875"/>
    <n v="-8.2624999875"/>
    <n v="-1"/>
    <n v="0"/>
    <s v="NA"/>
    <n v="0"/>
    <x v="368"/>
    <n v="0"/>
    <n v="7.4362499887500002"/>
    <n v="-8.6756249868750004"/>
    <n v="0.82624999874999983"/>
    <n v="0.41312499937500036"/>
  </r>
  <r>
    <x v="4"/>
    <s v="spain flight"/>
    <s v="Broad"/>
    <s v="Geo Targeted Philadelphia"/>
    <s v="Philadelphia to Spain Sale"/>
    <s v="Position 5-10 Bid Strategy"/>
    <n v="6.25"/>
    <n v="2"/>
    <n v="8.2750000000000004"/>
    <n v="4.1375000000000002"/>
    <n v="41"/>
    <n v="4.8780487804878002E-2"/>
    <n v="1.4836585365853701"/>
    <n v="0"/>
    <n v="0"/>
    <n v="0"/>
    <n v="8.2750000000000004"/>
    <n v="-8.2750000000000004"/>
    <n v="-1"/>
    <n v="0"/>
    <s v="NA"/>
    <n v="0"/>
    <x v="368"/>
    <n v="0"/>
    <n v="7.4475000000000007"/>
    <n v="-8.6887500000000006"/>
    <n v="0.82749999999999968"/>
    <n v="0.41375000000000028"/>
  </r>
  <r>
    <x v="4"/>
    <s v="venice fares"/>
    <s v="Broad"/>
    <s v="Google_Yearlong 2006"/>
    <s v="Google|Venice"/>
    <s v="Position 5-10 Bid Strategy"/>
    <n v="6.25"/>
    <n v="3"/>
    <n v="8.2874999999999996"/>
    <n v="2.7625000000000002"/>
    <n v="50"/>
    <n v="0.06"/>
    <n v="1.464"/>
    <n v="0"/>
    <n v="0"/>
    <n v="0"/>
    <n v="8.2874999999999996"/>
    <n v="-8.2874999999999996"/>
    <n v="-1"/>
    <n v="0"/>
    <s v="NA"/>
    <n v="0"/>
    <x v="368"/>
    <n v="0"/>
    <n v="7.4587500000000002"/>
    <n v="-8.7018749999999994"/>
    <n v="0.82874999999999943"/>
    <n v="0.41437499999999972"/>
  </r>
  <r>
    <x v="4"/>
    <s v="spain flight"/>
    <s v="Broad"/>
    <s v="Geo Targeted Detroit"/>
    <s v="Detroit to Spain Sale"/>
    <s v="Position 5-10 Bid Strategy"/>
    <n v="6.25"/>
    <n v="2"/>
    <n v="8.2874999999999996"/>
    <n v="4.1437499999999998"/>
    <n v="39"/>
    <n v="5.1282051282051301E-2"/>
    <n v="1.12717948717949"/>
    <n v="0"/>
    <n v="0"/>
    <n v="0"/>
    <n v="8.2874999999999996"/>
    <n v="-8.2874999999999996"/>
    <n v="-1"/>
    <n v="0"/>
    <s v="NA"/>
    <n v="0"/>
    <x v="368"/>
    <n v="0"/>
    <n v="7.4587500000000002"/>
    <n v="-8.7018749999999994"/>
    <n v="0.82874999999999943"/>
    <n v="0.41437499999999972"/>
  </r>
  <r>
    <x v="4"/>
    <s v="paris flight deal"/>
    <s v="Broad"/>
    <s v="Geo Targeted Chicago"/>
    <s v="Chicago to Paris Sale"/>
    <s v="Position 5-10 Bid Strategy"/>
    <n v="6.25"/>
    <n v="2"/>
    <n v="8.2874999999999996"/>
    <n v="4.1437499999999998"/>
    <n v="2"/>
    <n v="1"/>
    <n v="1"/>
    <n v="0"/>
    <n v="0"/>
    <n v="0"/>
    <n v="8.2874999999999996"/>
    <n v="-8.2874999999999996"/>
    <n v="-1"/>
    <n v="0"/>
    <s v="NA"/>
    <n v="0"/>
    <x v="368"/>
    <n v="0"/>
    <n v="7.4587500000000002"/>
    <n v="-8.7018749999999994"/>
    <n v="0.82874999999999943"/>
    <n v="0.41437499999999972"/>
  </r>
  <r>
    <x v="4"/>
    <s v="rome flights"/>
    <s v="Broad"/>
    <s v="Geo Targeted Detroit"/>
    <s v="Detroit to Rome Sale"/>
    <s v="Position 5-10 Bid Strategy"/>
    <n v="6.25"/>
    <n v="2"/>
    <n v="8.3125"/>
    <n v="4.15625"/>
    <n v="60"/>
    <n v="3.3333333333333298E-2"/>
    <n v="1.08233333333333"/>
    <n v="0"/>
    <n v="0"/>
    <n v="0"/>
    <n v="8.3125"/>
    <n v="-8.3125"/>
    <n v="-1"/>
    <n v="0"/>
    <s v="NA"/>
    <n v="0"/>
    <x v="368"/>
    <n v="0"/>
    <n v="7.4812500000000002"/>
    <n v="-8.7281250000000004"/>
    <n v="0.83124999999999982"/>
    <n v="0.41562500000000036"/>
  </r>
  <r>
    <x v="4"/>
    <s v="france tickets"/>
    <s v="Broad"/>
    <s v="Geo Targeted Boston"/>
    <s v="Boston to France Sale"/>
    <s v="Position 5-10 Bid Strategy"/>
    <n v="6.25"/>
    <n v="3"/>
    <n v="8.3374999874999993"/>
    <n v="2.7791666624999998"/>
    <n v="60"/>
    <n v="0.05"/>
    <n v="3.5449999999999999"/>
    <n v="0"/>
    <n v="0"/>
    <n v="0"/>
    <n v="8.3374999874999993"/>
    <n v="-8.3374999874999993"/>
    <n v="-1"/>
    <n v="0"/>
    <s v="NA"/>
    <n v="0"/>
    <x v="368"/>
    <n v="0"/>
    <n v="7.5037499887499992"/>
    <n v="-8.7543749868749998"/>
    <n v="0.83374999875000011"/>
    <n v="0.4168749993750005"/>
  </r>
  <r>
    <x v="4"/>
    <s v="greece cheap ticket"/>
    <s v="Broad"/>
    <s v="Western Europe Destinations"/>
    <s v="Greece"/>
    <s v="Position 5-10 Bid Strategy"/>
    <n v="6.25"/>
    <n v="8"/>
    <n v="8.35"/>
    <n v="1.04375"/>
    <n v="97"/>
    <n v="8.2474226804123696E-2"/>
    <n v="4.9865979381443299"/>
    <n v="0"/>
    <n v="0"/>
    <n v="0"/>
    <n v="8.35"/>
    <n v="-8.35"/>
    <n v="-1"/>
    <n v="0"/>
    <s v="NA"/>
    <n v="0"/>
    <x v="368"/>
    <n v="0"/>
    <n v="7.5149999999999997"/>
    <n v="-8.7675000000000001"/>
    <n v="0.83499999999999996"/>
    <n v="0.41750000000000043"/>
  </r>
  <r>
    <x v="4"/>
    <s v="greece tickets"/>
    <s v="Broad"/>
    <s v="Geo Targeted Detroit"/>
    <s v="Detroit to Greece Sale"/>
    <s v="Position 5-10 Bid Strategy"/>
    <n v="6.25"/>
    <n v="3"/>
    <n v="8.3874999750000008"/>
    <n v="2.7958333250000003"/>
    <n v="17"/>
    <n v="0.17647058823529399"/>
    <n v="1.30529411764706"/>
    <n v="0"/>
    <n v="0"/>
    <n v="0"/>
    <n v="8.3874999750000008"/>
    <n v="-8.3874999750000008"/>
    <n v="-1"/>
    <n v="0"/>
    <s v="NA"/>
    <n v="0"/>
    <x v="368"/>
    <n v="0"/>
    <n v="7.5487499775000009"/>
    <n v="-8.8068749737500021"/>
    <n v="0.8387499974999999"/>
    <n v="0.41937499875000128"/>
  </r>
  <r>
    <x v="4"/>
    <s v="paris airline"/>
    <s v="Broad"/>
    <s v="Geo Targeted Philadelphia"/>
    <s v="Philadelphia to Paris Sale"/>
    <s v="Position 5-10 Bid Strategy"/>
    <n v="6.25"/>
    <n v="3"/>
    <n v="8.4249999749999986"/>
    <n v="2.8083333249999995"/>
    <n v="4"/>
    <n v="0.75"/>
    <n v="2.75"/>
    <n v="0"/>
    <n v="0"/>
    <n v="0"/>
    <n v="8.4249999749999986"/>
    <n v="-8.4249999749999986"/>
    <n v="-1"/>
    <n v="0"/>
    <s v="NA"/>
    <n v="0"/>
    <x v="368"/>
    <n v="0"/>
    <n v="7.5824999774999986"/>
    <n v="-8.8462499737499982"/>
    <n v="0.84249999750000004"/>
    <n v="0.42124999874999958"/>
  </r>
  <r>
    <x v="4"/>
    <s v="uk flight"/>
    <s v="Broad"/>
    <s v="Western Europe Destinations"/>
    <s v="UK"/>
    <s v="Position 5-10 Bid Strategy"/>
    <n v="6.25"/>
    <n v="4"/>
    <n v="8.4375"/>
    <n v="2.109375"/>
    <n v="70"/>
    <n v="5.7142857142857099E-2"/>
    <n v="1.76714285714286"/>
    <n v="0"/>
    <n v="0"/>
    <n v="0"/>
    <n v="8.4375"/>
    <n v="-8.4375"/>
    <n v="-1"/>
    <n v="0"/>
    <s v="NA"/>
    <n v="0"/>
    <x v="368"/>
    <n v="0"/>
    <n v="7.59375"/>
    <n v="-8.859375"/>
    <n v="0.84375"/>
    <n v="0.421875"/>
  </r>
  <r>
    <x v="4"/>
    <s v="european airline"/>
    <s v="Broad"/>
    <s v="Western Europe Destinations"/>
    <s v="Europe"/>
    <s v="Position 5-10 Bid Strategy"/>
    <n v="6.25"/>
    <n v="6"/>
    <n v="8.4499999499999987"/>
    <n v="1.4083333249999999"/>
    <n v="355"/>
    <n v="1.6901408450704199E-2"/>
    <n v="1.37267605633803"/>
    <n v="0"/>
    <n v="0"/>
    <n v="0"/>
    <n v="8.4499999499999987"/>
    <n v="-8.4499999499999987"/>
    <n v="-1"/>
    <n v="0"/>
    <s v="NA"/>
    <n v="0"/>
    <x v="368"/>
    <n v="0"/>
    <n v="7.6049999549999994"/>
    <n v="-8.8724999474999997"/>
    <n v="0.84499999499999934"/>
    <n v="0.422499997500001"/>
  </r>
  <r>
    <x v="4"/>
    <s v="madrid airline"/>
    <s v="Broad"/>
    <s v="Western Europe Destinations"/>
    <s v="Madrid"/>
    <s v="Position 5-10 Bid Strategy"/>
    <n v="6.25"/>
    <n v="10"/>
    <n v="8.4499999999999993"/>
    <n v="0.84499999999999997"/>
    <n v="675"/>
    <n v="1.4814814814814802E-2"/>
    <n v="2.55437037037037"/>
    <n v="0"/>
    <n v="0"/>
    <n v="0"/>
    <n v="8.4499999999999993"/>
    <n v="-8.4499999999999993"/>
    <n v="-1"/>
    <n v="0"/>
    <s v="NA"/>
    <n v="0"/>
    <x v="368"/>
    <n v="0"/>
    <n v="7.6049999999999995"/>
    <n v="-8.8725000000000005"/>
    <n v="0.84499999999999975"/>
    <n v="0.42250000000000121"/>
  </r>
  <r>
    <x v="4"/>
    <s v="europe airfare"/>
    <s v="Broad"/>
    <s v="Geo Targeted Detroit"/>
    <s v="Europe Detroit"/>
    <s v="Position 5-10 Bid Strategy"/>
    <n v="6.25"/>
    <n v="2"/>
    <n v="8.4499999999999993"/>
    <n v="4.2249999999999996"/>
    <n v="15"/>
    <n v="0.133333333333333"/>
    <n v="1.21333333333333"/>
    <n v="0"/>
    <n v="0"/>
    <n v="0"/>
    <n v="8.4499999999999993"/>
    <n v="-8.4499999999999993"/>
    <n v="-1"/>
    <n v="0"/>
    <s v="NA"/>
    <n v="0"/>
    <x v="368"/>
    <n v="0"/>
    <n v="7.6049999999999995"/>
    <n v="-8.8725000000000005"/>
    <n v="0.84499999999999975"/>
    <n v="0.42250000000000121"/>
  </r>
  <r>
    <x v="4"/>
    <s v="fly to india"/>
    <s v="Broad"/>
    <s v="Outside Western Europe"/>
    <s v="India"/>
    <s v="Position 5-10 Bid Strategy"/>
    <n v="6.25"/>
    <n v="2"/>
    <n v="8.5374999999999996"/>
    <n v="4.2687499999999998"/>
    <n v="54"/>
    <n v="3.7037037037037E-2"/>
    <n v="1.2685185185185199"/>
    <n v="0"/>
    <n v="0"/>
    <n v="0"/>
    <n v="8.5374999999999996"/>
    <n v="-8.5374999999999996"/>
    <n v="-1"/>
    <n v="0"/>
    <s v="NA"/>
    <n v="0"/>
    <x v="368"/>
    <n v="0"/>
    <n v="7.6837499999999999"/>
    <n v="-8.9643750000000004"/>
    <n v="0.85374999999999979"/>
    <n v="0.42687500000000078"/>
  </r>
  <r>
    <x v="4"/>
    <s v="paris flight special"/>
    <s v="Broad"/>
    <s v="Geo Targeted New York"/>
    <s v="New York to Paris Sale"/>
    <s v="Position 5-10 Bid Strategy"/>
    <n v="6.25"/>
    <n v="4"/>
    <n v="8.5749999999999993"/>
    <n v="2.1437499999999998"/>
    <n v="9"/>
    <n v="0.44444444444444398"/>
    <n v="2"/>
    <n v="0"/>
    <n v="0"/>
    <n v="0"/>
    <n v="8.5749999999999993"/>
    <n v="-8.5749999999999993"/>
    <n v="-1"/>
    <n v="0"/>
    <s v="NA"/>
    <n v="0"/>
    <x v="368"/>
    <n v="0"/>
    <n v="7.7174999999999994"/>
    <n v="-9.0037500000000001"/>
    <n v="0.85749999999999993"/>
    <n v="0.42875000000000085"/>
  </r>
  <r>
    <x v="4"/>
    <s v="rome airlines"/>
    <s v="Broad"/>
    <s v="Geo Targeted Boston"/>
    <s v="Boston to Rome Sale"/>
    <s v="Position 5-10 Bid Strategy"/>
    <n v="6.25"/>
    <n v="2"/>
    <n v="8.5875000000000004"/>
    <n v="4.2937500000000002"/>
    <n v="267"/>
    <n v="7.4906367041198494E-3"/>
    <n v="2.8980524344569298"/>
    <n v="0"/>
    <n v="0"/>
    <n v="0"/>
    <n v="8.5875000000000004"/>
    <n v="-8.5875000000000004"/>
    <n v="-1"/>
    <n v="0"/>
    <s v="NA"/>
    <n v="0"/>
    <x v="368"/>
    <n v="0"/>
    <n v="7.7287500000000007"/>
    <n v="-9.0168750000000006"/>
    <n v="0.85874999999999968"/>
    <n v="0.42937500000000028"/>
  </r>
  <r>
    <x v="4"/>
    <s v="italy airlines"/>
    <s v="Broad"/>
    <s v="Geo Targeted DC"/>
    <s v="DC to Italy Sale"/>
    <s v="Position 5-10 Bid Strategy"/>
    <n v="6.25"/>
    <n v="4"/>
    <n v="8.6125000000000007"/>
    <n v="2.1531250000000002"/>
    <n v="117"/>
    <n v="3.4188034188034198E-2"/>
    <n v="2.7845299145299101"/>
    <n v="0"/>
    <n v="0"/>
    <n v="0"/>
    <n v="8.6125000000000007"/>
    <n v="-8.6125000000000007"/>
    <n v="-1"/>
    <n v="0"/>
    <s v="NA"/>
    <n v="0"/>
    <x v="368"/>
    <n v="0"/>
    <n v="7.7512500000000006"/>
    <n v="-9.0431250000000016"/>
    <n v="0.86125000000000007"/>
    <n v="0.43062500000000092"/>
  </r>
  <r>
    <x v="4"/>
    <s v="cheap international airfares"/>
    <s v="Broad"/>
    <s v="Geo Targeted New York"/>
    <s v="Cheap International New York"/>
    <s v="Position 5-10 Bid Strategy"/>
    <n v="6.25"/>
    <n v="3"/>
    <n v="8.625"/>
    <n v="2.875"/>
    <n v="124"/>
    <n v="2.4193548387096801E-2"/>
    <n v="3.9604838709677401"/>
    <n v="0"/>
    <n v="0"/>
    <n v="0"/>
    <n v="8.625"/>
    <n v="-8.625"/>
    <n v="-1"/>
    <n v="0"/>
    <s v="NA"/>
    <n v="0"/>
    <x v="368"/>
    <n v="0"/>
    <n v="7.7625000000000002"/>
    <n v="-9.0562500000000004"/>
    <n v="0.86249999999999982"/>
    <n v="0.43125000000000036"/>
  </r>
  <r>
    <x v="4"/>
    <s v="turkey airports"/>
    <s v="Broad"/>
    <s v="Western Europe Destinations"/>
    <s v="Turkey"/>
    <s v="Position 5-10 Bid Strategy"/>
    <n v="6.25"/>
    <n v="3"/>
    <n v="8.6499999750000001"/>
    <n v="2.8833333249999997"/>
    <n v="113"/>
    <n v="2.6548672566371702E-2"/>
    <n v="2.2840707964601799"/>
    <n v="0"/>
    <n v="0"/>
    <n v="0"/>
    <n v="8.6499999750000001"/>
    <n v="-8.6499999750000001"/>
    <n v="-1"/>
    <n v="0"/>
    <s v="NA"/>
    <n v="0"/>
    <x v="368"/>
    <n v="0"/>
    <n v="7.7849999775000001"/>
    <n v="-9.0824999737500001"/>
    <n v="0.86499999750000001"/>
    <n v="0.43249999875"/>
  </r>
  <r>
    <x v="4"/>
    <s v="rome cheap flight"/>
    <s v="Broad"/>
    <s v="Geo Targeted Boston"/>
    <s v="Boston to Rome Sale"/>
    <s v="Position 5-10 Bid Strategy"/>
    <n v="6.25"/>
    <n v="3"/>
    <n v="8.6499999750000001"/>
    <n v="2.8833333249999997"/>
    <n v="6"/>
    <n v="0.5"/>
    <n v="1"/>
    <n v="0"/>
    <n v="0"/>
    <n v="0"/>
    <n v="8.6499999750000001"/>
    <n v="-8.6499999750000001"/>
    <n v="-1"/>
    <n v="0"/>
    <s v="NA"/>
    <n v="0"/>
    <x v="368"/>
    <n v="0"/>
    <n v="7.7849999775000001"/>
    <n v="-9.0824999737500001"/>
    <n v="0.86499999750000001"/>
    <n v="0.43249999875"/>
  </r>
  <r>
    <x v="4"/>
    <s v="italy cheap tickets"/>
    <s v="Broad"/>
    <s v="Google_Yearlong 2006"/>
    <s v="Google|Italy"/>
    <s v="Position 5-10 Bid Strategy"/>
    <n v="6.25"/>
    <n v="7"/>
    <n v="8.7249999374999998"/>
    <n v="1.2464285625"/>
    <n v="131"/>
    <n v="5.34351145038168E-2"/>
    <n v="2.3770992366412198"/>
    <n v="0"/>
    <n v="0"/>
    <n v="0"/>
    <n v="8.7249999374999998"/>
    <n v="-8.7249999374999998"/>
    <n v="-1"/>
    <n v="0"/>
    <s v="NA"/>
    <n v="0"/>
    <x v="368"/>
    <n v="0"/>
    <n v="7.8524999437499998"/>
    <n v="-9.1612499343750002"/>
    <n v="0.87249999374999998"/>
    <n v="0.43624999687500043"/>
  </r>
  <r>
    <x v="4"/>
    <s v="italy airfare"/>
    <s v="Broad"/>
    <s v="Geo Targeted New York"/>
    <s v="New York to Italy Sale"/>
    <s v="Position 5-10 Bid Strategy"/>
    <n v="6.25"/>
    <n v="3"/>
    <n v="8.7750000000000004"/>
    <n v="2.9249999999999998"/>
    <n v="28"/>
    <n v="0.107142857142857"/>
    <n v="1.03428571428571"/>
    <n v="0"/>
    <n v="0"/>
    <n v="0"/>
    <n v="8.7750000000000004"/>
    <n v="-8.7750000000000004"/>
    <n v="-1"/>
    <n v="0"/>
    <s v="NA"/>
    <n v="0"/>
    <x v="368"/>
    <n v="0"/>
    <n v="7.8975000000000009"/>
    <n v="-9.213750000000001"/>
    <n v="0.8774999999999995"/>
    <n v="0.43875000000000064"/>
  </r>
  <r>
    <x v="4"/>
    <s v="barcelona fare"/>
    <s v="Broad"/>
    <s v="Western Europe Destinations"/>
    <s v="Barcelona"/>
    <s v="Position 5-10 Bid Strategy"/>
    <n v="6.25"/>
    <n v="7"/>
    <n v="8.8749999625000004"/>
    <n v="1.2678571375000001"/>
    <n v="196"/>
    <n v="3.5714285714285698E-2"/>
    <n v="3.7642857142857098"/>
    <n v="0"/>
    <n v="0"/>
    <n v="0"/>
    <n v="8.8749999625000004"/>
    <n v="-8.8749999625000004"/>
    <n v="-1"/>
    <n v="0"/>
    <s v="NA"/>
    <n v="0"/>
    <x v="368"/>
    <n v="0"/>
    <n v="7.9874999662500006"/>
    <n v="-9.3187499606250004"/>
    <n v="0.88749999624999987"/>
    <n v="0.44374999812499993"/>
  </r>
  <r>
    <x v="4"/>
    <s v="paris cheap tickets"/>
    <s v="Broad"/>
    <s v="Geo Targeted DC"/>
    <s v="DC to Paris Sale"/>
    <s v="Position 5-10 Bid Strategy"/>
    <n v="6.25"/>
    <n v="3"/>
    <n v="8.8749999749999997"/>
    <n v="2.9583333249999999"/>
    <n v="34"/>
    <n v="8.8235294117647106E-2"/>
    <n v="3.50176470588235"/>
    <n v="0"/>
    <n v="0"/>
    <n v="0"/>
    <n v="8.8749999749999997"/>
    <n v="-8.8749999749999997"/>
    <n v="-1"/>
    <n v="0"/>
    <s v="NA"/>
    <n v="0"/>
    <x v="368"/>
    <n v="0"/>
    <n v="7.9874999774999997"/>
    <n v="-9.3187499737500001"/>
    <n v="0.88749999749999997"/>
    <n v="0.44374999875000043"/>
  </r>
  <r>
    <x v="4"/>
    <s v="paris air fares"/>
    <s v="Broad"/>
    <s v="Geo Targeted Los Angeles"/>
    <s v="Los Angeles to Paris Sale"/>
    <s v="Position 5-10 Bid Strategy"/>
    <n v="6.25"/>
    <n v="2"/>
    <n v="8.9124999999999996"/>
    <n v="4.4562499999999998"/>
    <n v="6"/>
    <n v="0.33333333333333298"/>
    <n v="2.5"/>
    <n v="0"/>
    <n v="0"/>
    <n v="0"/>
    <n v="8.9124999999999996"/>
    <n v="-8.9124999999999996"/>
    <n v="-1"/>
    <n v="0"/>
    <s v="NA"/>
    <n v="0"/>
    <x v="368"/>
    <n v="0"/>
    <n v="8.0212500000000002"/>
    <n v="-9.3581249999999994"/>
    <n v="0.89124999999999943"/>
    <n v="0.44562499999999972"/>
  </r>
  <r>
    <x v="4"/>
    <s v="florence cheap tickets"/>
    <s v="Broad"/>
    <s v="Western Europe Destinations"/>
    <s v="Florence"/>
    <s v="Position 5-10 Bid Strategy"/>
    <n v="6.25"/>
    <n v="9"/>
    <n v="8.9374999499999994"/>
    <n v="0.99305555000000001"/>
    <n v="111"/>
    <n v="8.1081081081081099E-2"/>
    <n v="5.2198198198198202"/>
    <n v="0"/>
    <n v="0"/>
    <n v="0"/>
    <n v="8.9374999499999994"/>
    <n v="-8.9374999499999994"/>
    <n v="-1"/>
    <n v="0"/>
    <s v="NA"/>
    <n v="0"/>
    <x v="368"/>
    <n v="0"/>
    <n v="8.0437499549999991"/>
    <n v="-9.3843749474999996"/>
    <n v="0.8937499950000003"/>
    <n v="0.44687499750000015"/>
  </r>
  <r>
    <x v="4"/>
    <s v="paris flights"/>
    <s v="Broad"/>
    <s v="Geo Targeted Detroit"/>
    <s v="Detroit to Paris Sale"/>
    <s v="Position 5-10 Bid Strategy"/>
    <n v="6.25"/>
    <n v="5"/>
    <n v="8.9375"/>
    <n v="1.7875000000000001"/>
    <n v="418"/>
    <n v="1.19617224880383E-2"/>
    <n v="2.6301674641148298"/>
    <n v="0"/>
    <n v="0"/>
    <n v="0"/>
    <n v="8.9375"/>
    <n v="-8.9375"/>
    <n v="-1"/>
    <n v="0"/>
    <s v="NA"/>
    <n v="0"/>
    <x v="368"/>
    <n v="0"/>
    <n v="8.0437500000000011"/>
    <n v="-9.3843750000000004"/>
    <n v="0.89374999999999893"/>
    <n v="0.44687500000000036"/>
  </r>
  <r>
    <x v="4"/>
    <s v="france cheap tickets"/>
    <s v="Broad"/>
    <s v="Geo Targeted Chicago"/>
    <s v="Chicago to France Sale"/>
    <s v="Position 5-10 Bid Strategy"/>
    <n v="6.25"/>
    <n v="3"/>
    <n v="8.9374999875000007"/>
    <n v="2.9791666625"/>
    <n v="18"/>
    <n v="0.16666666666666699"/>
    <n v="2.0555555555555598"/>
    <n v="0"/>
    <n v="0"/>
    <n v="0"/>
    <n v="8.9374999875000007"/>
    <n v="-8.9374999875000007"/>
    <n v="-1"/>
    <n v="0"/>
    <s v="NA"/>
    <n v="0"/>
    <x v="368"/>
    <n v="0"/>
    <n v="8.043749988750001"/>
    <n v="-9.3843749868750006"/>
    <n v="0.89374999874999972"/>
    <n v="0.44687499937499986"/>
  </r>
  <r>
    <x v="4"/>
    <s v="italy plane ticket"/>
    <s v="Broad"/>
    <s v="Google_Yearlong 2006"/>
    <s v="Google|Italy"/>
    <s v="Position 5-10 Bid Strategy"/>
    <n v="6.25"/>
    <n v="2"/>
    <n v="8.9625000000000004"/>
    <n v="4.4812500000000002"/>
    <n v="9"/>
    <n v="0.22222222222222199"/>
    <n v="1.7777777777777799"/>
    <n v="0"/>
    <n v="0"/>
    <n v="0"/>
    <n v="8.9625000000000004"/>
    <n v="-8.9625000000000004"/>
    <n v="-1"/>
    <n v="0"/>
    <s v="NA"/>
    <n v="0"/>
    <x v="368"/>
    <n v="0"/>
    <n v="8.0662500000000001"/>
    <n v="-9.4106250000000014"/>
    <n v="0.89625000000000021"/>
    <n v="0.44812500000000099"/>
  </r>
  <r>
    <x v="4"/>
    <s v="[flights to london]"/>
    <s v="Exact"/>
    <s v="Western Europe Destinations"/>
    <s v="London"/>
    <s v="Position 5-10 Bid Strategy"/>
    <n v="6.25"/>
    <n v="4"/>
    <n v="8.9625000000000004"/>
    <n v="2.2406250000000001"/>
    <n v="44"/>
    <n v="9.0909090909090898E-2"/>
    <n v="1.9204545454545501"/>
    <n v="0"/>
    <n v="0"/>
    <n v="0"/>
    <n v="8.9625000000000004"/>
    <n v="-8.9625000000000004"/>
    <n v="-1"/>
    <n v="0"/>
    <s v="NA"/>
    <n v="0"/>
    <x v="368"/>
    <n v="0"/>
    <n v="8.0662500000000001"/>
    <n v="-9.4106250000000014"/>
    <n v="0.89625000000000021"/>
    <n v="0.44812500000000099"/>
  </r>
  <r>
    <x v="4"/>
    <s v="barcelona fare"/>
    <s v="Broad"/>
    <s v="Google_Yearlong 2006"/>
    <s v="Google|Barcelona"/>
    <s v="Position 5-10 Bid Strategy"/>
    <n v="6.25"/>
    <n v="4"/>
    <n v="8.9875000000000007"/>
    <n v="2.2468750000000002"/>
    <n v="287"/>
    <n v="1.39372822299652E-2"/>
    <n v="1.67735191637631"/>
    <n v="0"/>
    <n v="0"/>
    <n v="0"/>
    <n v="8.9875000000000007"/>
    <n v="-8.9875000000000007"/>
    <n v="-1"/>
    <n v="0"/>
    <s v="NA"/>
    <n v="0"/>
    <x v="368"/>
    <n v="0"/>
    <n v="8.088750000000001"/>
    <n v="-9.4368750000000006"/>
    <n v="0.89874999999999972"/>
    <n v="0.44937499999999986"/>
  </r>
  <r>
    <x v="4"/>
    <s v="fly to uk"/>
    <s v="Broad"/>
    <s v="Western Europe Destinations"/>
    <s v="UK"/>
    <s v="Position 5-10 Bid Strategy"/>
    <n v="6.25"/>
    <n v="2"/>
    <n v="9.0374999999999996"/>
    <n v="4.5187499999999998"/>
    <n v="77"/>
    <n v="2.5974025974026E-2"/>
    <n v="1.55714285714286"/>
    <n v="0"/>
    <n v="0"/>
    <n v="0"/>
    <n v="9.0374999999999996"/>
    <n v="-9.0374999999999996"/>
    <n v="-1"/>
    <n v="0"/>
    <s v="NA"/>
    <n v="0"/>
    <x v="368"/>
    <n v="0"/>
    <n v="8.1337499999999991"/>
    <n v="-9.4893750000000008"/>
    <n v="0.9037500000000005"/>
    <n v="0.45187500000000114"/>
  </r>
  <r>
    <x v="4"/>
    <s v="paris air fare"/>
    <s v="Broad"/>
    <s v="Geo Targeted Boston"/>
    <s v="Boston to Paris Sale"/>
    <s v="Position 5-10 Bid Strategy"/>
    <n v="6.25"/>
    <n v="4"/>
    <n v="9.0875000000000004"/>
    <n v="2.2718750000000001"/>
    <n v="9"/>
    <n v="0.44444444444444398"/>
    <n v="2.0111111111111102"/>
    <n v="0"/>
    <n v="0"/>
    <n v="0"/>
    <n v="9.0875000000000004"/>
    <n v="-9.0875000000000004"/>
    <n v="-1"/>
    <n v="0"/>
    <s v="NA"/>
    <n v="0"/>
    <x v="368"/>
    <n v="0"/>
    <n v="8.1787500000000009"/>
    <n v="-9.541875000000001"/>
    <n v="0.9087499999999995"/>
    <n v="0.45437500000000064"/>
  </r>
  <r>
    <x v="4"/>
    <s v="venice airlines"/>
    <s v="Broad"/>
    <s v="Western Europe Destinations"/>
    <s v="Venice"/>
    <s v="Position 5-10 Bid Strategy"/>
    <n v="6.25"/>
    <n v="4"/>
    <n v="9.1125000000000007"/>
    <n v="2.2781250000000002"/>
    <n v="821"/>
    <n v="4.8721071863580996E-3"/>
    <n v="3.83970767356882"/>
    <n v="0"/>
    <n v="0"/>
    <n v="0"/>
    <n v="9.1125000000000007"/>
    <n v="-9.1125000000000007"/>
    <n v="-1"/>
    <n v="0"/>
    <s v="NA"/>
    <n v="0"/>
    <x v="368"/>
    <n v="0"/>
    <n v="8.2012500000000017"/>
    <n v="-9.568125000000002"/>
    <n v="0.91124999999999901"/>
    <n v="0.45562500000000128"/>
  </r>
  <r>
    <x v="4"/>
    <s v="milan airlines"/>
    <s v="Broad"/>
    <s v="Western Europe Destinations"/>
    <s v="Milan"/>
    <s v="Position 5-10 Bid Strategy"/>
    <n v="6.25"/>
    <n v="5"/>
    <n v="9.25"/>
    <n v="1.85"/>
    <n v="323"/>
    <n v="1.54798761609907E-2"/>
    <n v="3.42105263157895"/>
    <n v="0"/>
    <n v="0"/>
    <n v="0"/>
    <n v="9.25"/>
    <n v="-9.25"/>
    <n v="-1"/>
    <n v="0"/>
    <s v="NA"/>
    <n v="0"/>
    <x v="368"/>
    <n v="0"/>
    <n v="8.3250000000000011"/>
    <n v="-9.7125000000000004"/>
    <n v="0.92499999999999893"/>
    <n v="0.46250000000000036"/>
  </r>
  <r>
    <x v="4"/>
    <s v="international airline tickets"/>
    <s v="Broad"/>
    <s v="Geo Targeted Detroit"/>
    <s v="International Detroit"/>
    <s v="Position 5-10 Bid Strategy"/>
    <n v="6.25"/>
    <n v="3"/>
    <n v="9.2874999749999994"/>
    <n v="3.0958333249999996"/>
    <n v="45"/>
    <n v="6.6666666666666693E-2"/>
    <n v="3.6044444444444399"/>
    <n v="0"/>
    <n v="0"/>
    <n v="0"/>
    <n v="9.2874999749999994"/>
    <n v="-9.2874999749999994"/>
    <n v="-1"/>
    <n v="0"/>
    <s v="NA"/>
    <n v="0"/>
    <x v="368"/>
    <n v="0"/>
    <n v="8.3587499775000005"/>
    <n v="-9.7518749737500006"/>
    <n v="0.92874999749999887"/>
    <n v="0.46437499875000121"/>
  </r>
  <r>
    <x v="4"/>
    <s v="paris airports"/>
    <s v="Broad"/>
    <s v="Geo Targeted Boston"/>
    <s v="Boston to Paris Sale"/>
    <s v="Position 5-10 Bid Strategy"/>
    <n v="6.25"/>
    <n v="3"/>
    <n v="9.2874999749999994"/>
    <n v="3.0958333249999996"/>
    <n v="38"/>
    <n v="7.8947368421052599E-2"/>
    <n v="1.1263157894736799"/>
    <n v="0"/>
    <n v="0"/>
    <n v="0"/>
    <n v="9.2874999749999994"/>
    <n v="-9.2874999749999994"/>
    <n v="-1"/>
    <n v="0"/>
    <s v="NA"/>
    <n v="0"/>
    <x v="368"/>
    <n v="0"/>
    <n v="8.3587499775000005"/>
    <n v="-9.7518749737500006"/>
    <n v="0.92874999749999887"/>
    <n v="0.46437499875000121"/>
  </r>
  <r>
    <x v="4"/>
    <s v="paris fare"/>
    <s v="Broad"/>
    <s v="Geo Targeted San Francisco"/>
    <s v="San Francisco to Paris Sale"/>
    <s v="Position 5-10 Bid Strategy"/>
    <n v="6.25"/>
    <n v="3"/>
    <n v="9.3124999875000007"/>
    <n v="3.1041666625"/>
    <n v="83"/>
    <n v="3.6144578313252997E-2"/>
    <n v="1.4079518072289201"/>
    <n v="0"/>
    <n v="0"/>
    <n v="0"/>
    <n v="9.3124999875000007"/>
    <n v="-9.3124999875000007"/>
    <n v="-1"/>
    <n v="0"/>
    <s v="NA"/>
    <n v="0"/>
    <x v="368"/>
    <n v="0"/>
    <n v="8.3812499887500014"/>
    <n v="-9.7781249868750013"/>
    <n v="0.93124999874999936"/>
    <n v="0.46562499937500057"/>
  </r>
  <r>
    <x v="4"/>
    <s v="paris airport"/>
    <s v="Broad"/>
    <s v="Geo Targeted San Francisco"/>
    <s v="San Francisco to Paris Sale"/>
    <s v="Position 5-10 Bid Strategy"/>
    <n v="6.25"/>
    <n v="2"/>
    <n v="9.3125"/>
    <n v="4.65625"/>
    <n v="130"/>
    <n v="1.5384615384615401E-2"/>
    <n v="1.3360769230769201"/>
    <n v="0"/>
    <n v="0"/>
    <n v="0"/>
    <n v="9.3125"/>
    <n v="-9.3125"/>
    <n v="-1"/>
    <n v="0"/>
    <s v="NA"/>
    <n v="0"/>
    <x v="368"/>
    <n v="0"/>
    <n v="8.3812499999999996"/>
    <n v="-9.7781250000000011"/>
    <n v="0.93125000000000036"/>
    <n v="0.46562500000000107"/>
  </r>
  <r>
    <x v="4"/>
    <s v="spain flight"/>
    <s v="Broad"/>
    <s v="Geo Targeted DC"/>
    <s v="DC to Spain Sale"/>
    <s v="Position 5-10 Bid Strategy"/>
    <n v="6.25"/>
    <n v="2"/>
    <n v="9.3375000000000004"/>
    <n v="4.6687500000000002"/>
    <n v="31"/>
    <n v="6.451612903225809E-2"/>
    <n v="1.38354838709677"/>
    <n v="0"/>
    <n v="0"/>
    <n v="0"/>
    <n v="9.3375000000000004"/>
    <n v="-9.3375000000000004"/>
    <n v="-1"/>
    <n v="0"/>
    <s v="NA"/>
    <n v="0"/>
    <x v="368"/>
    <n v="0"/>
    <n v="8.4037500000000005"/>
    <n v="-9.8043750000000003"/>
    <n v="0.93374999999999986"/>
    <n v="0.46687499999999993"/>
  </r>
  <r>
    <x v="4"/>
    <s v="london fare"/>
    <s v="Broad"/>
    <s v="Google_Yearlong 2006"/>
    <s v="Google|London"/>
    <s v="Position 5-10 Bid Strategy"/>
    <n v="6.25"/>
    <n v="5"/>
    <n v="9.3625000000000007"/>
    <n v="1.8725000000000001"/>
    <n v="304"/>
    <n v="1.6447368421052599E-2"/>
    <n v="1.91184210526316"/>
    <n v="0"/>
    <n v="0"/>
    <n v="0"/>
    <n v="9.3625000000000007"/>
    <n v="-9.3625000000000007"/>
    <n v="-1"/>
    <n v="0"/>
    <s v="NA"/>
    <n v="0"/>
    <x v="368"/>
    <n v="0"/>
    <n v="8.4262500000000014"/>
    <n v="-9.8306250000000013"/>
    <n v="0.93624999999999936"/>
    <n v="0.46812500000000057"/>
  </r>
  <r>
    <x v="4"/>
    <s v="madrid fare"/>
    <s v="Broad"/>
    <s v="Google_Yearlong 2006"/>
    <s v="Google|Madrid"/>
    <s v="Position 5-10 Bid Strategy"/>
    <n v="6.25"/>
    <n v="5"/>
    <n v="9.375"/>
    <n v="1.875"/>
    <n v="141"/>
    <n v="3.54609929078014E-2"/>
    <n v="1.1829787234042599"/>
    <n v="0"/>
    <n v="0"/>
    <n v="0"/>
    <n v="9.375"/>
    <n v="-9.375"/>
    <n v="-1"/>
    <n v="0"/>
    <s v="NA"/>
    <n v="0"/>
    <x v="368"/>
    <n v="0"/>
    <n v="8.4375"/>
    <n v="-9.84375"/>
    <n v="0.9375"/>
    <n v="0.46875"/>
  </r>
  <r>
    <x v="4"/>
    <s v="cheap europe flights"/>
    <s v="Broad"/>
    <s v="Geo Targeted Boston"/>
    <s v="Cheap Europe Boston"/>
    <s v="Position 5-10 Bid Strategy"/>
    <n v="6.25"/>
    <n v="4"/>
    <n v="9.3874999999999993"/>
    <n v="2.3468749999999998"/>
    <n v="13"/>
    <n v="0.30769230769230799"/>
    <n v="1.2384615384615401"/>
    <n v="0"/>
    <n v="0"/>
    <n v="0"/>
    <n v="9.3874999999999993"/>
    <n v="-9.3874999999999993"/>
    <n v="-1"/>
    <n v="0"/>
    <s v="NA"/>
    <n v="0"/>
    <x v="368"/>
    <n v="0"/>
    <n v="8.4487500000000004"/>
    <n v="-9.8568750000000005"/>
    <n v="0.93874999999999886"/>
    <n v="0.46937500000000121"/>
  </r>
  <r>
    <x v="4"/>
    <s v="barcelona tickets"/>
    <s v="Broad"/>
    <s v="Geo Targeted Philadelphia"/>
    <s v="Philadelphia to Barcelona Sale"/>
    <s v="Position 5-10 Bid Strategy"/>
    <n v="6.25"/>
    <n v="2"/>
    <n v="9.4"/>
    <n v="4.7"/>
    <n v="5"/>
    <n v="0.4"/>
    <n v="1"/>
    <n v="0"/>
    <n v="0"/>
    <n v="0"/>
    <n v="9.4"/>
    <n v="-9.4"/>
    <n v="-1"/>
    <n v="0"/>
    <s v="NA"/>
    <n v="0"/>
    <x v="368"/>
    <n v="0"/>
    <n v="8.4600000000000009"/>
    <n v="-9.870000000000001"/>
    <n v="0.9399999999999995"/>
    <n v="0.47000000000000064"/>
  </r>
  <r>
    <x v="4"/>
    <s v="turkey fare"/>
    <s v="Broad"/>
    <s v="Google_Yearlong 2006"/>
    <s v="Google|Turkey"/>
    <s v="Position 5-10 Bid Strategy"/>
    <n v="6.25"/>
    <n v="5"/>
    <n v="9.4250000000000007"/>
    <n v="1.885"/>
    <n v="229"/>
    <n v="2.1834061135371199E-2"/>
    <n v="1.48908296943231"/>
    <n v="0"/>
    <n v="0"/>
    <n v="0"/>
    <n v="9.4250000000000007"/>
    <n v="-9.4250000000000007"/>
    <n v="-1"/>
    <n v="0"/>
    <s v="NA"/>
    <n v="0"/>
    <x v="368"/>
    <n v="0"/>
    <n v="8.4825000000000017"/>
    <n v="-9.896250000000002"/>
    <n v="0.94249999999999901"/>
    <n v="0.47125000000000128"/>
  </r>
  <r>
    <x v="4"/>
    <s v="madrid flight"/>
    <s v="Broad"/>
    <s v="Western Europe Destinations"/>
    <s v="Madrid"/>
    <s v="Position 5-10 Bid Strategy"/>
    <n v="6.25"/>
    <n v="10"/>
    <n v="9.4625000000000004"/>
    <n v="0.94625000000000004"/>
    <n v="812"/>
    <n v="1.23152709359606E-2"/>
    <n v="3.63694581280788"/>
    <n v="0"/>
    <n v="0"/>
    <n v="0"/>
    <n v="9.4625000000000004"/>
    <n v="-9.4625000000000004"/>
    <n v="-1"/>
    <n v="0"/>
    <s v="NA"/>
    <n v="0"/>
    <x v="368"/>
    <n v="0"/>
    <n v="8.5162500000000012"/>
    <n v="-9.9356249999999999"/>
    <n v="0.94624999999999915"/>
    <n v="0.47312499999999957"/>
  </r>
  <r>
    <x v="4"/>
    <s v="paris airfare deals"/>
    <s v="Broad"/>
    <s v="Geo Targeted New York"/>
    <s v="New York to Paris Sale"/>
    <s v="Position 5-10 Bid Strategy"/>
    <n v="6.25"/>
    <n v="3"/>
    <n v="9.4624999874999993"/>
    <n v="3.1541666624999998"/>
    <n v="16"/>
    <n v="0.1875"/>
    <n v="1.625"/>
    <n v="0"/>
    <n v="0"/>
    <n v="0"/>
    <n v="9.4624999874999993"/>
    <n v="-9.4624999874999993"/>
    <n v="-1"/>
    <n v="0"/>
    <s v="NA"/>
    <n v="0"/>
    <x v="368"/>
    <n v="0"/>
    <n v="8.5162499887499994"/>
    <n v="-9.9356249868750002"/>
    <n v="0.94624999874999993"/>
    <n v="0.47312499937500085"/>
  </r>
  <r>
    <x v="4"/>
    <s v="paris airline ticket"/>
    <s v="Broad"/>
    <s v="Geo Targeted New York"/>
    <s v="New York to Paris Sale"/>
    <s v="Position 5-10 Bid Strategy"/>
    <n v="6.25"/>
    <n v="5"/>
    <n v="9.5250000000000004"/>
    <n v="1.905"/>
    <n v="53"/>
    <n v="9.4339622641509399E-2"/>
    <n v="1.39622641509434"/>
    <n v="0"/>
    <n v="0"/>
    <n v="0"/>
    <n v="9.5250000000000004"/>
    <n v="-9.5250000000000004"/>
    <n v="-1"/>
    <n v="0"/>
    <s v="NA"/>
    <n v="0"/>
    <x v="368"/>
    <n v="0"/>
    <n v="8.5724999999999998"/>
    <n v="-10.001250000000001"/>
    <n v="0.95250000000000057"/>
    <n v="0.47625000000000028"/>
  </r>
  <r>
    <x v="4"/>
    <s v="paris air fare"/>
    <s v="Broad"/>
    <s v="Geo Targeted Chicago"/>
    <s v="Chicago to Paris Sale"/>
    <s v="Position 5-10 Bid Strategy"/>
    <n v="6.25"/>
    <n v="5"/>
    <n v="9.5500000000000007"/>
    <n v="1.91"/>
    <n v="16"/>
    <n v="0.3125"/>
    <n v="1.3125"/>
    <n v="0"/>
    <n v="0"/>
    <n v="0"/>
    <n v="9.5500000000000007"/>
    <n v="-9.5500000000000007"/>
    <n v="-1"/>
    <n v="0"/>
    <s v="NA"/>
    <n v="0"/>
    <x v="368"/>
    <n v="0"/>
    <n v="8.5950000000000006"/>
    <n v="-10.027500000000002"/>
    <n v="0.95500000000000007"/>
    <n v="0.47750000000000092"/>
  </r>
  <r>
    <x v="4"/>
    <s v="london airfares"/>
    <s v="Broad"/>
    <s v="Google_Yearlong 2006"/>
    <s v="Google|London"/>
    <s v="Position 5-10 Bid Strategy"/>
    <n v="6.25"/>
    <n v="6"/>
    <n v="9.5625"/>
    <n v="1.59375"/>
    <n v="87"/>
    <n v="6.8965517241379296E-2"/>
    <n v="2.6712643678160899"/>
    <n v="0"/>
    <n v="0"/>
    <n v="0"/>
    <n v="9.5625"/>
    <n v="-9.5625"/>
    <n v="-1"/>
    <n v="0"/>
    <s v="NA"/>
    <n v="0"/>
    <x v="368"/>
    <n v="0"/>
    <n v="8.6062500000000011"/>
    <n v="-10.040625"/>
    <n v="0.95624999999999893"/>
    <n v="0.47812500000000036"/>
  </r>
  <r>
    <x v="4"/>
    <s v="rome flight"/>
    <s v="Broad"/>
    <s v="Geo Targeted Los Angeles"/>
    <s v="Los Angeles to Rome Sale"/>
    <s v="Position 5-10 Bid Strategy"/>
    <n v="6.25"/>
    <n v="4"/>
    <n v="9.5625"/>
    <n v="2.390625"/>
    <n v="72"/>
    <n v="5.5555555555555601E-2"/>
    <n v="1.36527777777778"/>
    <n v="0"/>
    <n v="0"/>
    <n v="0"/>
    <n v="9.5625"/>
    <n v="-9.5625"/>
    <n v="-1"/>
    <n v="0"/>
    <s v="NA"/>
    <n v="0"/>
    <x v="368"/>
    <n v="0"/>
    <n v="8.6062500000000011"/>
    <n v="-10.040625"/>
    <n v="0.95624999999999893"/>
    <n v="0.47812500000000036"/>
  </r>
  <r>
    <x v="4"/>
    <s v="paris flight deal"/>
    <s v="Broad"/>
    <s v="Geo Targeted Houston"/>
    <s v="Houston to Paris Sale"/>
    <s v="Position 5-10 Bid Strategy"/>
    <n v="6.25"/>
    <n v="2"/>
    <n v="9.5625"/>
    <n v="4.78125"/>
    <n v="7"/>
    <n v="0.28571428571428603"/>
    <n v="2.4285714285714302"/>
    <n v="0"/>
    <n v="0"/>
    <n v="0"/>
    <n v="9.5625"/>
    <n v="-9.5625"/>
    <n v="-1"/>
    <n v="0"/>
    <s v="NA"/>
    <n v="0"/>
    <x v="368"/>
    <n v="0"/>
    <n v="8.6062500000000011"/>
    <n v="-10.040625"/>
    <n v="0.95624999999999893"/>
    <n v="0.47812500000000036"/>
  </r>
  <r>
    <x v="4"/>
    <s v="turkey plane ticket"/>
    <s v="Broad"/>
    <s v="Western Europe Destinations"/>
    <s v="Turkey"/>
    <s v="Position 5-10 Bid Strategy"/>
    <n v="6.25"/>
    <n v="4"/>
    <n v="9.5875000000000004"/>
    <n v="2.3968750000000001"/>
    <n v="7"/>
    <n v="0.57142857142857106"/>
    <n v="1.28571428571429"/>
    <n v="0"/>
    <n v="0"/>
    <n v="0"/>
    <n v="9.5875000000000004"/>
    <n v="-9.5875000000000004"/>
    <n v="-1"/>
    <n v="0"/>
    <s v="NA"/>
    <n v="0"/>
    <x v="368"/>
    <n v="0"/>
    <n v="8.6287500000000001"/>
    <n v="-10.066875000000001"/>
    <n v="0.95875000000000021"/>
    <n v="0.47937500000000099"/>
  </r>
  <r>
    <x v="4"/>
    <s v="[venice cheap flights]"/>
    <s v="Exact"/>
    <s v="Western Europe Destinations"/>
    <s v="Venice"/>
    <s v="Position 5-10 Bid Strategy"/>
    <n v="6.25"/>
    <n v="7"/>
    <n v="9.5999999374999998"/>
    <n v="1.3714285625"/>
    <n v="309"/>
    <n v="2.2653721682847898E-2"/>
    <n v="1.78025889967638"/>
    <n v="0"/>
    <n v="0"/>
    <n v="0"/>
    <n v="9.5999999374999998"/>
    <n v="-9.5999999374999998"/>
    <n v="-1"/>
    <n v="0"/>
    <s v="NA"/>
    <n v="0"/>
    <x v="368"/>
    <n v="0"/>
    <n v="8.6399999437500004"/>
    <n v="-10.079999934375"/>
    <n v="0.95999999374999945"/>
    <n v="0.47999999687499972"/>
  </r>
  <r>
    <x v="4"/>
    <s v="rome air ticket"/>
    <s v="Broad"/>
    <s v="Geo Targeted New York"/>
    <s v="New York to Rome Sale"/>
    <s v="Position 5-10 Bid Strategy"/>
    <n v="6.25"/>
    <n v="2"/>
    <n v="9.65"/>
    <n v="4.8250000000000002"/>
    <n v="5"/>
    <n v="0.4"/>
    <n v="1"/>
    <n v="0"/>
    <n v="0"/>
    <n v="0"/>
    <n v="9.65"/>
    <n v="-9.65"/>
    <n v="-1"/>
    <n v="0"/>
    <s v="NA"/>
    <n v="0"/>
    <x v="368"/>
    <n v="0"/>
    <n v="8.6850000000000005"/>
    <n v="-10.1325"/>
    <n v="0.96499999999999986"/>
    <n v="0.48249999999999993"/>
  </r>
  <r>
    <x v="4"/>
    <s v="paris airport"/>
    <s v="Broad"/>
    <s v="Geo Targeted Los Angeles"/>
    <s v="Los Angeles to Paris Sale"/>
    <s v="Position 5-10 Bid Strategy"/>
    <n v="6.25"/>
    <n v="3"/>
    <n v="9.6874999875000007"/>
    <n v="3.2291666625"/>
    <n v="119"/>
    <n v="2.5210084033613401E-2"/>
    <n v="1.3346218487395001"/>
    <n v="0"/>
    <n v="0"/>
    <n v="0"/>
    <n v="9.6874999875000007"/>
    <n v="-9.6874999875000007"/>
    <n v="-1"/>
    <n v="0"/>
    <s v="NA"/>
    <n v="0"/>
    <x v="368"/>
    <n v="0"/>
    <n v="8.7187499887500017"/>
    <n v="-10.171874986875002"/>
    <n v="0.96874999874999901"/>
    <n v="0.48437499937500128"/>
  </r>
  <r>
    <x v="4"/>
    <s v="rome air flight"/>
    <s v="Broad"/>
    <s v="Geo Targeted Houston"/>
    <s v="Houston to Rome Sale"/>
    <s v="Position 5-10 Bid Strategy"/>
    <n v="6.25"/>
    <n v="2"/>
    <n v="9.6999999999999993"/>
    <n v="4.8499999999999996"/>
    <n v="6"/>
    <n v="0.33333333333333298"/>
    <n v="1.4966666666666699"/>
    <n v="0"/>
    <n v="0"/>
    <n v="0"/>
    <n v="9.6999999999999993"/>
    <n v="-9.6999999999999993"/>
    <n v="-1"/>
    <n v="0"/>
    <s v="NA"/>
    <n v="0"/>
    <x v="368"/>
    <n v="0"/>
    <n v="8.73"/>
    <n v="-10.185"/>
    <n v="0.96999999999999886"/>
    <n v="0.48500000000000121"/>
  </r>
  <r>
    <x v="4"/>
    <s v="paris flight specials"/>
    <s v="Broad"/>
    <s v="Geo Targeted New York"/>
    <s v="New York to Paris Sale"/>
    <s v="Position 5-10 Bid Strategy"/>
    <n v="6.25"/>
    <n v="2"/>
    <n v="9.7375000000000007"/>
    <n v="4.8687500000000004"/>
    <n v="5"/>
    <n v="0.4"/>
    <n v="2.4"/>
    <n v="0"/>
    <n v="0"/>
    <n v="0"/>
    <n v="9.7375000000000007"/>
    <n v="-9.7375000000000007"/>
    <n v="-1"/>
    <n v="0"/>
    <s v="NA"/>
    <n v="0"/>
    <x v="368"/>
    <n v="0"/>
    <n v="8.7637500000000017"/>
    <n v="-10.224375000000002"/>
    <n v="0.97374999999999901"/>
    <n v="0.48687500000000128"/>
  </r>
  <r>
    <x v="4"/>
    <s v="overseas airfare"/>
    <s v="Broad"/>
    <s v="Google_Yearlong 2006"/>
    <s v="Google|Overseas"/>
    <s v="Position 5-10 Bid Strategy"/>
    <n v="6.25"/>
    <n v="4"/>
    <n v="9.7750000000000004"/>
    <n v="2.4437500000000001"/>
    <n v="36"/>
    <n v="0.11111111111111099"/>
    <n v="1.7277777777777801"/>
    <n v="0"/>
    <n v="0"/>
    <n v="0"/>
    <n v="9.7750000000000004"/>
    <n v="-9.7750000000000004"/>
    <n v="-1"/>
    <n v="0"/>
    <s v="NA"/>
    <n v="0"/>
    <x v="368"/>
    <n v="0"/>
    <n v="8.7975000000000012"/>
    <n v="-10.26375"/>
    <n v="0.97749999999999915"/>
    <n v="0.48874999999999957"/>
  </r>
  <r>
    <x v="4"/>
    <s v="italy cheap ticket"/>
    <s v="Broad"/>
    <s v="Western Europe Destinations"/>
    <s v="Italy"/>
    <s v="Position 5-10 Bid Strategy"/>
    <n v="6.25"/>
    <n v="6"/>
    <n v="9.7999999500000001"/>
    <n v="1.6333333250000002"/>
    <n v="45"/>
    <n v="0.133333333333333"/>
    <n v="5.0377777777777801"/>
    <n v="0"/>
    <n v="0"/>
    <n v="0"/>
    <n v="9.7999999500000001"/>
    <n v="-9.7999999500000001"/>
    <n v="-1"/>
    <n v="0"/>
    <s v="NA"/>
    <n v="0"/>
    <x v="368"/>
    <n v="0"/>
    <n v="8.8199999550000001"/>
    <n v="-10.2899999475"/>
    <n v="0.97999999500000001"/>
    <n v="0.48999999750000001"/>
  </r>
  <r>
    <x v="4"/>
    <s v="italy plane tickets"/>
    <s v="Broad"/>
    <s v="Geo Targeted New York"/>
    <s v="New York to Italy Sale"/>
    <s v="Position 5-10 Bid Strategy"/>
    <n v="6.25"/>
    <n v="2"/>
    <n v="9.8125"/>
    <n v="4.90625"/>
    <n v="6"/>
    <n v="0.33333333333333298"/>
    <n v="1"/>
    <n v="0"/>
    <n v="0"/>
    <n v="0"/>
    <n v="9.8125"/>
    <n v="-9.8125"/>
    <n v="-1"/>
    <n v="0"/>
    <s v="NA"/>
    <n v="0"/>
    <x v="368"/>
    <n v="0"/>
    <n v="8.8312500000000007"/>
    <n v="-10.303125"/>
    <n v="0.98124999999999929"/>
    <n v="0.49062499999999964"/>
  </r>
  <r>
    <x v="4"/>
    <s v="european cheap flight"/>
    <s v="Broad"/>
    <s v="Google_Yearlong 2006"/>
    <s v="Google|Europe"/>
    <s v="Position 5-10 Bid Strategy"/>
    <n v="6.25"/>
    <n v="6"/>
    <n v="9.8499999749999994"/>
    <n v="1.6416666625"/>
    <n v="91"/>
    <n v="6.5934065934065908E-2"/>
    <n v="1.46813186813187"/>
    <n v="0"/>
    <n v="0"/>
    <n v="0"/>
    <n v="9.8499999749999994"/>
    <n v="-9.8499999749999994"/>
    <n v="-1"/>
    <n v="0"/>
    <s v="NA"/>
    <n v="0"/>
    <x v="368"/>
    <n v="0"/>
    <n v="8.8649999775000001"/>
    <n v="-10.34249997375"/>
    <n v="0.98499999749999922"/>
    <n v="0.4924999987500005"/>
  </r>
  <r>
    <x v="4"/>
    <s v="geneva cheap flights"/>
    <s v="Broad"/>
    <s v="Google_Yearlong 2006"/>
    <s v="Google|Geneva"/>
    <s v="Position 5-10 Bid Strategy"/>
    <n v="6.25"/>
    <n v="3"/>
    <n v="9.8625000000000007"/>
    <n v="3.2875000000000001"/>
    <n v="179"/>
    <n v="1.67597765363128E-2"/>
    <n v="2.41061452513966"/>
    <n v="0"/>
    <n v="0"/>
    <n v="0"/>
    <n v="9.8625000000000007"/>
    <n v="-9.8625000000000007"/>
    <n v="-1"/>
    <n v="0"/>
    <s v="NA"/>
    <n v="0"/>
    <x v="368"/>
    <n v="0"/>
    <n v="8.8762500000000006"/>
    <n v="-10.355625000000002"/>
    <n v="0.98625000000000007"/>
    <n v="0.49312500000000092"/>
  </r>
  <r>
    <x v="4"/>
    <s v="rome ticket"/>
    <s v="Broad"/>
    <s v="Western Europe Destinations"/>
    <s v="Rome"/>
    <s v="Position 5-10 Bid Strategy"/>
    <n v="6.25"/>
    <n v="6"/>
    <n v="9.8625000000000007"/>
    <n v="1.64375"/>
    <n v="172"/>
    <n v="3.4883720930232599E-2"/>
    <n v="4.1517441860465096"/>
    <n v="0"/>
    <n v="0"/>
    <n v="0"/>
    <n v="9.8625000000000007"/>
    <n v="-9.8625000000000007"/>
    <n v="-1"/>
    <n v="0"/>
    <s v="NA"/>
    <n v="0"/>
    <x v="368"/>
    <n v="0"/>
    <n v="8.8762500000000006"/>
    <n v="-10.355625000000002"/>
    <n v="0.98625000000000007"/>
    <n v="0.49312500000000092"/>
  </r>
  <r>
    <x v="4"/>
    <s v="rome airlines"/>
    <s v="Broad"/>
    <s v="Geo Targeted DC"/>
    <s v="DC to Rome Sale"/>
    <s v="Position 5-10 Bid Strategy"/>
    <n v="6.25"/>
    <n v="3"/>
    <n v="9.9"/>
    <n v="3.3"/>
    <n v="54"/>
    <n v="5.5555555555555601E-2"/>
    <n v="3.64777777777778"/>
    <n v="0"/>
    <n v="0"/>
    <n v="0"/>
    <n v="9.9"/>
    <n v="-9.9"/>
    <n v="-1"/>
    <n v="0"/>
    <s v="NA"/>
    <n v="0"/>
    <x v="368"/>
    <n v="0"/>
    <n v="8.91"/>
    <n v="-10.395000000000001"/>
    <n v="0.99000000000000021"/>
    <n v="0.49500000000000099"/>
  </r>
  <r>
    <x v="4"/>
    <s v="european airfares"/>
    <s v="Broad"/>
    <s v="Google_Yearlong 2006"/>
    <s v="Google|Europe"/>
    <s v="Position 5-10 Bid Strategy"/>
    <n v="6.25"/>
    <n v="7"/>
    <n v="9.9124999750000011"/>
    <n v="1.4160714250000002"/>
    <n v="269"/>
    <n v="2.6022304832713797E-2"/>
    <n v="1.69591078066914"/>
    <n v="0"/>
    <n v="0"/>
    <n v="0"/>
    <n v="9.9124999750000011"/>
    <n v="-9.9124999750000011"/>
    <n v="-1"/>
    <n v="0"/>
    <s v="NA"/>
    <n v="0"/>
    <x v="368"/>
    <n v="0"/>
    <n v="8.9212499775000005"/>
    <n v="-10.408124973750002"/>
    <n v="0.99124999750000065"/>
    <n v="0.49562499875000121"/>
  </r>
  <r>
    <x v="4"/>
    <s v="milan tickets"/>
    <s v="Broad"/>
    <s v="Google_Yearlong 2006"/>
    <s v="Google|Milan"/>
    <s v="Position 5-10 Bid Strategy"/>
    <n v="6.25"/>
    <n v="6"/>
    <n v="9.9249999750000022"/>
    <n v="1.6541666625000002"/>
    <n v="340"/>
    <n v="1.7647058823529401E-2"/>
    <n v="1.96705882352941"/>
    <n v="0"/>
    <n v="0"/>
    <n v="0"/>
    <n v="9.9249999750000022"/>
    <n v="-9.9249999750000022"/>
    <n v="-1"/>
    <n v="0"/>
    <s v="NA"/>
    <n v="0"/>
    <x v="368"/>
    <n v="0"/>
    <n v="8.9324999775000027"/>
    <n v="-10.421249973750003"/>
    <n v="0.99249999749999951"/>
    <n v="0.49624999875000064"/>
  </r>
  <r>
    <x v="4"/>
    <s v="barcelona flights"/>
    <s v="Broad"/>
    <s v="Geo Targeted San Francisco"/>
    <s v="San Francisco to Barcelona Sale"/>
    <s v="Position 5-10 Bid Strategy"/>
    <n v="6.25"/>
    <n v="3"/>
    <n v="9.9249999750000022"/>
    <n v="3.3083333250000004"/>
    <n v="19"/>
    <n v="0.157894736842105"/>
    <n v="1.5247368421052601"/>
    <n v="0"/>
    <n v="0"/>
    <n v="0"/>
    <n v="9.9249999750000022"/>
    <n v="-9.9249999750000022"/>
    <n v="-1"/>
    <n v="0"/>
    <s v="NA"/>
    <n v="0"/>
    <x v="368"/>
    <n v="0"/>
    <n v="8.9324999775000027"/>
    <n v="-10.421249973750003"/>
    <n v="0.99249999749999951"/>
    <n v="0.49624999875000064"/>
  </r>
  <r>
    <x v="4"/>
    <s v="paris plane tickets"/>
    <s v="Broad"/>
    <s v="Geo Targeted San Francisco"/>
    <s v="San Francisco to Paris Sale"/>
    <s v="Position 5-10 Bid Strategy"/>
    <n v="6.25"/>
    <n v="5"/>
    <n v="9.9250000000000007"/>
    <n v="1.9850000000000001"/>
    <n v="32"/>
    <n v="0.15625"/>
    <n v="1.03"/>
    <n v="0"/>
    <n v="0"/>
    <n v="0"/>
    <n v="9.9250000000000007"/>
    <n v="-9.9250000000000007"/>
    <n v="-1"/>
    <n v="0"/>
    <s v="NA"/>
    <n v="0"/>
    <x v="368"/>
    <n v="0"/>
    <n v="8.932500000000001"/>
    <n v="-10.421250000000001"/>
    <n v="0.99249999999999972"/>
    <n v="0.49624999999999986"/>
  </r>
  <r>
    <x v="4"/>
    <s v="europe plane ticket"/>
    <s v="Broad"/>
    <s v="Western Europe Destinations"/>
    <s v="Europe"/>
    <s v="Position 5-10 Bid Strategy"/>
    <n v="6.25"/>
    <n v="4"/>
    <n v="9.9499999999999993"/>
    <n v="2.4874999999999998"/>
    <n v="20"/>
    <n v="0.2"/>
    <n v="1.35"/>
    <n v="0"/>
    <n v="0"/>
    <n v="0"/>
    <n v="9.9499999999999993"/>
    <n v="-9.9499999999999993"/>
    <n v="-1"/>
    <n v="0"/>
    <s v="NA"/>
    <n v="0"/>
    <x v="368"/>
    <n v="0"/>
    <n v="8.9550000000000001"/>
    <n v="-10.4475"/>
    <n v="0.99499999999999922"/>
    <n v="0.4975000000000005"/>
  </r>
  <r>
    <x v="4"/>
    <s v="cologne flights"/>
    <s v="Broad"/>
    <s v="Google_Yearlong 2006"/>
    <s v="Google|Cologne"/>
    <s v="Position 5-10 Bid Strategy"/>
    <n v="6.25"/>
    <n v="3"/>
    <n v="9.9874999874999997"/>
    <n v="3.3291666625"/>
    <n v="283"/>
    <n v="1.06007067137809E-2"/>
    <n v="1.26890459363958"/>
    <n v="0"/>
    <n v="0"/>
    <n v="0"/>
    <n v="9.9874999874999997"/>
    <n v="-9.9874999874999997"/>
    <n v="-1"/>
    <n v="0"/>
    <s v="NA"/>
    <n v="0"/>
    <x v="368"/>
    <n v="0"/>
    <n v="8.9887499887499995"/>
    <n v="-10.486874986875"/>
    <n v="0.99874999875000015"/>
    <n v="0.49937499937500007"/>
  </r>
  <r>
    <x v="4"/>
    <s v="switzerland travel"/>
    <s v="Broad"/>
    <s v="Google_Yearlong 2006"/>
    <s v="Google|Switzerland"/>
    <s v="Position 5-10 Bid Strategy"/>
    <n v="6.25"/>
    <n v="1"/>
    <n v="10"/>
    <n v="10"/>
    <n v="142"/>
    <n v="7.0422535211267599E-3"/>
    <n v="1.43169014084507"/>
    <n v="0"/>
    <n v="0"/>
    <n v="0"/>
    <n v="10"/>
    <n v="-10"/>
    <n v="-1"/>
    <n v="0"/>
    <s v="NA"/>
    <n v="0"/>
    <x v="368"/>
    <n v="0"/>
    <n v="9"/>
    <n v="-10.5"/>
    <n v="1"/>
    <n v="0.5"/>
  </r>
  <r>
    <x v="4"/>
    <s v="istanbul flight"/>
    <s v="Broad"/>
    <s v="Google_Yearlong 2006"/>
    <s v="Google|Istanbul"/>
    <s v="Position 5-10 Bid Strategy"/>
    <n v="6.25"/>
    <n v="6"/>
    <n v="10.012499999999999"/>
    <n v="1.66875"/>
    <n v="245"/>
    <n v="2.4489795918367297E-2"/>
    <n v="1.6220408163265301"/>
    <n v="0"/>
    <n v="0"/>
    <n v="0"/>
    <n v="10.012499999999999"/>
    <n v="-10.012499999999999"/>
    <n v="-1"/>
    <n v="0"/>
    <s v="NA"/>
    <n v="0"/>
    <x v="368"/>
    <n v="0"/>
    <n v="9.0112500000000004"/>
    <n v="-10.513125"/>
    <n v="1.0012499999999989"/>
    <n v="0.50062500000000121"/>
  </r>
  <r>
    <x v="4"/>
    <s v="italy cheap flight"/>
    <s v="Broad"/>
    <s v="Google_Yearlong 2006"/>
    <s v="Google|Italy"/>
    <s v="Position 5-10 Bid Strategy"/>
    <n v="6.25"/>
    <n v="5"/>
    <n v="10.012499999999999"/>
    <n v="2.0024999999999999"/>
    <n v="145"/>
    <n v="3.4482758620689703E-2"/>
    <n v="2.5979310344827602"/>
    <n v="0"/>
    <n v="0"/>
    <n v="0"/>
    <n v="10.012499999999999"/>
    <n v="-10.012499999999999"/>
    <n v="-1"/>
    <n v="0"/>
    <s v="NA"/>
    <n v="0"/>
    <x v="368"/>
    <n v="0"/>
    <n v="9.0112500000000004"/>
    <n v="-10.513125"/>
    <n v="1.0012499999999989"/>
    <n v="0.50062500000000121"/>
  </r>
  <r>
    <x v="4"/>
    <s v="athens flight"/>
    <s v="Broad"/>
    <s v="Geo Targeted San Francisco"/>
    <s v="San Francisco to Athens Sale"/>
    <s v="Position 5-10 Bid Strategy"/>
    <n v="6.25"/>
    <n v="3"/>
    <n v="10.012499999999999"/>
    <n v="3.3374999999999999"/>
    <n v="30"/>
    <n v="0.1"/>
    <n v="1.7"/>
    <n v="0"/>
    <n v="0"/>
    <n v="0"/>
    <n v="10.012499999999999"/>
    <n v="-10.012499999999999"/>
    <n v="-1"/>
    <n v="0"/>
    <s v="NA"/>
    <n v="0"/>
    <x v="368"/>
    <n v="0"/>
    <n v="9.0112500000000004"/>
    <n v="-10.513125"/>
    <n v="1.0012499999999989"/>
    <n v="0.50062500000000121"/>
  </r>
  <r>
    <x v="4"/>
    <s v="italy cheap flights"/>
    <s v="Broad"/>
    <s v="Geo Targeted DC"/>
    <s v="DC to Italy Sale"/>
    <s v="Position 5-10 Bid Strategy"/>
    <n v="6.25"/>
    <n v="3"/>
    <n v="10.037499974999999"/>
    <n v="3.3458333250000001"/>
    <n v="8"/>
    <n v="0.375"/>
    <n v="1"/>
    <n v="0"/>
    <n v="0"/>
    <n v="0"/>
    <n v="10.037499974999999"/>
    <n v="-10.037499974999999"/>
    <n v="-1"/>
    <n v="0"/>
    <s v="NA"/>
    <n v="0"/>
    <x v="368"/>
    <n v="0"/>
    <n v="9.0337499774999994"/>
    <n v="-10.53937497375"/>
    <n v="1.0037499974999999"/>
    <n v="0.50187499875000086"/>
  </r>
  <r>
    <x v="4"/>
    <s v="germany travel"/>
    <s v="Broad"/>
    <s v="Google_Yearlong 2006"/>
    <s v="Google|Germany"/>
    <s v="Position 5-10 Bid Strategy"/>
    <n v="6.25"/>
    <n v="7"/>
    <n v="10.0625"/>
    <n v="1.4375"/>
    <n v="400"/>
    <n v="1.7500000000000002E-2"/>
    <n v="2.2945000000000002"/>
    <n v="0"/>
    <n v="0"/>
    <n v="0"/>
    <n v="10.0625"/>
    <n v="-10.0625"/>
    <n v="-1"/>
    <n v="0"/>
    <s v="NA"/>
    <n v="0"/>
    <x v="368"/>
    <n v="0"/>
    <n v="9.0562500000000004"/>
    <n v="-10.565625000000001"/>
    <n v="1.0062499999999996"/>
    <n v="0.50312500000000071"/>
  </r>
  <r>
    <x v="4"/>
    <s v="fly to london"/>
    <s v="Broad"/>
    <s v="Google_Yearlong 2006"/>
    <s v="Google|London"/>
    <s v="Position 5-10 Bid Strategy"/>
    <n v="6.25"/>
    <n v="5"/>
    <n v="10.074999999999999"/>
    <n v="2.0150000000000001"/>
    <n v="116"/>
    <n v="4.31034482758621E-2"/>
    <n v="2.4715517241379299"/>
    <n v="0"/>
    <n v="0"/>
    <n v="0"/>
    <n v="10.074999999999999"/>
    <n v="-10.074999999999999"/>
    <n v="-1"/>
    <n v="0"/>
    <s v="NA"/>
    <n v="0"/>
    <x v="368"/>
    <n v="0"/>
    <n v="9.067499999999999"/>
    <n v="-10.578749999999999"/>
    <n v="1.0075000000000003"/>
    <n v="0.50375000000000014"/>
  </r>
  <r>
    <x v="4"/>
    <s v="barcelona cheap tickets"/>
    <s v="Broad"/>
    <s v="Geo Targeted New York"/>
    <s v="New York to Barcelona Sale"/>
    <s v="Position 5-10 Bid Strategy"/>
    <n v="6.25"/>
    <n v="3"/>
    <n v="10.0875"/>
    <n v="3.3624999999999998"/>
    <n v="8"/>
    <n v="0.375"/>
    <n v="1"/>
    <n v="0"/>
    <n v="0"/>
    <n v="0"/>
    <n v="10.0875"/>
    <n v="-10.0875"/>
    <n v="-1"/>
    <n v="0"/>
    <s v="NA"/>
    <n v="0"/>
    <x v="368"/>
    <n v="0"/>
    <n v="9.0787500000000012"/>
    <n v="-10.591875000000002"/>
    <n v="1.0087499999999991"/>
    <n v="0.50437500000000135"/>
  </r>
  <r>
    <x v="4"/>
    <s v="venice flights"/>
    <s v="Broad"/>
    <s v="Geo Targeted New York"/>
    <s v="New York to Venice Sale"/>
    <s v="Position 5-10 Bid Strategy"/>
    <n v="6.25"/>
    <n v="4"/>
    <n v="10.0875"/>
    <n v="2.5218750000000001"/>
    <n v="66"/>
    <n v="6.0606060606060594E-2"/>
    <n v="1.1966666666666701"/>
    <n v="0"/>
    <n v="0"/>
    <n v="0"/>
    <n v="10.0875"/>
    <n v="-10.0875"/>
    <n v="-1"/>
    <n v="0"/>
    <s v="NA"/>
    <n v="0"/>
    <x v="368"/>
    <n v="0"/>
    <n v="9.0787500000000012"/>
    <n v="-10.591875000000002"/>
    <n v="1.0087499999999991"/>
    <n v="0.50437500000000135"/>
  </r>
  <r>
    <x v="4"/>
    <s v="italy flights"/>
    <s v="Broad"/>
    <s v="Geo Targeted DC"/>
    <s v="DC to Italy Sale"/>
    <s v="Position 5-10 Bid Strategy"/>
    <n v="6.25"/>
    <n v="4"/>
    <n v="10.1"/>
    <n v="2.5249999999999999"/>
    <n v="113"/>
    <n v="3.5398230088495602E-2"/>
    <n v="1.6442477876106201"/>
    <n v="0"/>
    <n v="0"/>
    <n v="0"/>
    <n v="10.1"/>
    <n v="-10.1"/>
    <n v="-1"/>
    <n v="0"/>
    <s v="NA"/>
    <n v="0"/>
    <x v="368"/>
    <n v="0"/>
    <n v="9.09"/>
    <n v="-10.605"/>
    <n v="1.0099999999999998"/>
    <n v="0.50500000000000078"/>
  </r>
  <r>
    <x v="4"/>
    <s v="spain airlines"/>
    <s v="Broad"/>
    <s v="Geo Targeted DC"/>
    <s v="DC to Spain Sale"/>
    <s v="Position 5-10 Bid Strategy"/>
    <n v="6.25"/>
    <n v="4"/>
    <n v="10.1"/>
    <n v="2.5249999999999999"/>
    <n v="112"/>
    <n v="3.5714285714285698E-2"/>
    <n v="1.0714285714285701"/>
    <n v="0"/>
    <n v="0"/>
    <n v="0"/>
    <n v="10.1"/>
    <n v="-10.1"/>
    <n v="-1"/>
    <n v="0"/>
    <s v="NA"/>
    <n v="0"/>
    <x v="368"/>
    <n v="0"/>
    <n v="9.09"/>
    <n v="-10.605"/>
    <n v="1.0099999999999998"/>
    <n v="0.50500000000000078"/>
  </r>
  <r>
    <x v="4"/>
    <s v="european tickets"/>
    <s v="Broad"/>
    <s v="Google_Yearlong 2006"/>
    <s v="Google|Europe"/>
    <s v="Position 5-10 Bid Strategy"/>
    <n v="6.25"/>
    <n v="4"/>
    <n v="10.125"/>
    <n v="2.53125"/>
    <n v="1594"/>
    <n v="2.50941028858218E-3"/>
    <n v="1.6676286072772899"/>
    <n v="0"/>
    <n v="0"/>
    <n v="0"/>
    <n v="10.125"/>
    <n v="-10.125"/>
    <n v="-1"/>
    <n v="0"/>
    <s v="NA"/>
    <n v="0"/>
    <x v="368"/>
    <n v="0"/>
    <n v="9.1125000000000007"/>
    <n v="-10.63125"/>
    <n v="1.0124999999999993"/>
    <n v="0.50624999999999964"/>
  </r>
  <r>
    <x v="4"/>
    <s v="rome cheap ticket"/>
    <s v="Broad"/>
    <s v="Geo Targeted Houston"/>
    <s v="Houston to Rome Sale"/>
    <s v="Position 5-10 Bid Strategy"/>
    <n v="6.25"/>
    <n v="2"/>
    <n v="10.225"/>
    <n v="5.1124999999999998"/>
    <n v="7"/>
    <n v="0.28571428571428603"/>
    <n v="1.28571428571429"/>
    <n v="0"/>
    <n v="0"/>
    <n v="0"/>
    <n v="10.225"/>
    <n v="-10.225"/>
    <n v="-1"/>
    <n v="0"/>
    <s v="NA"/>
    <n v="0"/>
    <x v="368"/>
    <n v="0"/>
    <n v="9.2025000000000006"/>
    <n v="-10.73625"/>
    <n v="1.0224999999999991"/>
    <n v="0.51125000000000043"/>
  </r>
  <r>
    <x v="4"/>
    <s v="madrid fares"/>
    <s v="Broad"/>
    <s v="Google_Yearlong 2006"/>
    <s v="Google|Madrid"/>
    <s v="Position 5-10 Bid Strategy"/>
    <n v="6.25"/>
    <n v="4"/>
    <n v="10.25"/>
    <n v="2.5625"/>
    <n v="41"/>
    <n v="9.7560975609756101E-2"/>
    <n v="1.80243902439024"/>
    <n v="0"/>
    <n v="0"/>
    <n v="0"/>
    <n v="10.25"/>
    <n v="-10.25"/>
    <n v="-1"/>
    <n v="0"/>
    <s v="NA"/>
    <n v="0"/>
    <x v="368"/>
    <n v="0"/>
    <n v="9.2249999999999996"/>
    <n v="-10.762500000000001"/>
    <n v="1.0250000000000004"/>
    <n v="0.51250000000000107"/>
  </r>
  <r>
    <x v="4"/>
    <s v="venice airport"/>
    <s v="Broad"/>
    <s v="Google_Yearlong 2006"/>
    <s v="Google|Venice"/>
    <s v="Position 5-10 Bid Strategy"/>
    <n v="6.25"/>
    <n v="3"/>
    <n v="10.275"/>
    <n v="3.4249999999999998"/>
    <n v="445"/>
    <n v="6.7415730337078593E-3"/>
    <n v="1.88966292134831"/>
    <n v="0"/>
    <n v="0"/>
    <n v="0"/>
    <n v="10.275"/>
    <n v="-10.275"/>
    <n v="-1"/>
    <n v="0"/>
    <s v="NA"/>
    <n v="0"/>
    <x v="368"/>
    <n v="0"/>
    <n v="9.2475000000000005"/>
    <n v="-10.78875"/>
    <n v="1.0274999999999999"/>
    <n v="0.51374999999999993"/>
  </r>
  <r>
    <x v="4"/>
    <s v="italy flight"/>
    <s v="Broad"/>
    <s v="Geo Targeted San Francisco"/>
    <s v="San Francisco to Italy Sale"/>
    <s v="Position 5-10 Bid Strategy"/>
    <n v="6.25"/>
    <n v="4"/>
    <n v="10.275"/>
    <n v="2.5687500000000001"/>
    <n v="469"/>
    <n v="8.5287846481876314E-3"/>
    <n v="2.1076759061833701"/>
    <n v="0"/>
    <n v="0"/>
    <n v="0"/>
    <n v="10.275"/>
    <n v="-10.275"/>
    <n v="-1"/>
    <n v="0"/>
    <s v="NA"/>
    <n v="0"/>
    <x v="368"/>
    <n v="0"/>
    <n v="9.2475000000000005"/>
    <n v="-10.78875"/>
    <n v="1.0274999999999999"/>
    <n v="0.51374999999999993"/>
  </r>
  <r>
    <x v="4"/>
    <s v="europe flights"/>
    <s v="Broad"/>
    <s v="Geo Targeted New York"/>
    <s v="Europe New York"/>
    <s v="Position 5-10 Bid Strategy"/>
    <n v="6.25"/>
    <n v="4"/>
    <n v="10.3"/>
    <n v="2.5750000000000002"/>
    <n v="407"/>
    <n v="9.8280098280098312E-3"/>
    <n v="2.31719901719902"/>
    <n v="0"/>
    <n v="0"/>
    <n v="0"/>
    <n v="10.3"/>
    <n v="-10.3"/>
    <n v="-1"/>
    <n v="0"/>
    <s v="NA"/>
    <n v="0"/>
    <x v="368"/>
    <n v="0"/>
    <n v="9.2700000000000014"/>
    <n v="-10.815000000000001"/>
    <n v="1.0299999999999994"/>
    <n v="0.51500000000000057"/>
  </r>
  <r>
    <x v="4"/>
    <s v="barcelona cheap ticket"/>
    <s v="Broad"/>
    <s v="Western Europe Destinations"/>
    <s v="Barcelona"/>
    <s v="Position 5-10 Bid Strategy"/>
    <n v="6.25"/>
    <n v="9"/>
    <n v="10.399999950000002"/>
    <n v="1.1555555500000001"/>
    <n v="62"/>
    <n v="0.14516129032258099"/>
    <n v="4.10161290322581"/>
    <n v="0"/>
    <n v="0"/>
    <n v="0"/>
    <n v="10.399999950000002"/>
    <n v="-10.399999950000002"/>
    <n v="-1"/>
    <n v="0"/>
    <s v="NA"/>
    <n v="0"/>
    <x v="368"/>
    <n v="0"/>
    <n v="9.359999955000001"/>
    <n v="-10.919999947500003"/>
    <n v="1.0399999950000005"/>
    <n v="0.51999999750000114"/>
  </r>
  <r>
    <x v="4"/>
    <s v="paris cheap flight"/>
    <s v="Broad"/>
    <s v="Geo Targeted Los Angeles"/>
    <s v="Los Angeles to Paris Sale"/>
    <s v="Position 5-10 Bid Strategy"/>
    <n v="6.25"/>
    <n v="2"/>
    <n v="10.4125"/>
    <n v="5.2062499999999998"/>
    <n v="65"/>
    <n v="3.0769230769230802E-2"/>
    <n v="3.2436923076923101"/>
    <n v="0"/>
    <n v="0"/>
    <n v="0"/>
    <n v="10.4125"/>
    <n v="-10.4125"/>
    <n v="-1"/>
    <n v="0"/>
    <s v="NA"/>
    <n v="0"/>
    <x v="368"/>
    <n v="0"/>
    <n v="9.3712499999999999"/>
    <n v="-10.933125"/>
    <n v="1.0412499999999998"/>
    <n v="0.52062500000000078"/>
  </r>
  <r>
    <x v="4"/>
    <s v="barcelona ticket"/>
    <s v="Broad"/>
    <s v="Western Europe Destinations"/>
    <s v="Barcelona"/>
    <s v="Position 5-10 Bid Strategy"/>
    <n v="6.25"/>
    <n v="11"/>
    <n v="10.4249998875"/>
    <n v="0.94772726249999995"/>
    <n v="318"/>
    <n v="3.45911949685535E-2"/>
    <n v="3.5987421383647802"/>
    <n v="0"/>
    <n v="0"/>
    <n v="0"/>
    <n v="10.4249998875"/>
    <n v="-10.4249998875"/>
    <n v="-1"/>
    <n v="0"/>
    <s v="NA"/>
    <n v="0"/>
    <x v="368"/>
    <n v="0"/>
    <n v="9.3824998987499999"/>
    <n v="-10.946249881875001"/>
    <n v="1.0424999887500004"/>
    <n v="0.52124999437500108"/>
  </r>
  <r>
    <x v="4"/>
    <s v="milan ticket"/>
    <s v="Broad"/>
    <s v="Google_Yearlong 2006"/>
    <s v="Google|Milan"/>
    <s v="Position 5-10 Bid Strategy"/>
    <n v="6.25"/>
    <n v="5"/>
    <n v="10.4375"/>
    <n v="2.0874999999999999"/>
    <n v="151"/>
    <n v="3.3112582781456998E-2"/>
    <n v="2.0092715231788101"/>
    <n v="0"/>
    <n v="0"/>
    <n v="0"/>
    <n v="10.4375"/>
    <n v="-10.4375"/>
    <n v="-1"/>
    <n v="0"/>
    <s v="NA"/>
    <n v="0"/>
    <x v="368"/>
    <n v="0"/>
    <n v="9.3937500000000007"/>
    <n v="-10.959375"/>
    <n v="1.0437499999999993"/>
    <n v="0.52187499999999964"/>
  </r>
  <r>
    <x v="4"/>
    <s v="paris ticket"/>
    <s v="Broad"/>
    <s v="Geo Targeted DC"/>
    <s v="DC to Paris Sale"/>
    <s v="Position 5-10 Bid Strategy"/>
    <n v="6.25"/>
    <n v="2"/>
    <n v="10.475"/>
    <n v="5.2374999999999998"/>
    <n v="16"/>
    <n v="0.125"/>
    <n v="1.4375"/>
    <n v="0"/>
    <n v="0"/>
    <n v="0"/>
    <n v="10.475"/>
    <n v="-10.475"/>
    <n v="-1"/>
    <n v="0"/>
    <s v="NA"/>
    <n v="0"/>
    <x v="368"/>
    <n v="0"/>
    <n v="9.4275000000000002"/>
    <n v="-10.998749999999999"/>
    <n v="1.0474999999999994"/>
    <n v="0.52374999999999972"/>
  </r>
  <r>
    <x v="4"/>
    <s v="europe tickets"/>
    <s v="Broad"/>
    <s v="Geo Targeted Detroit"/>
    <s v="Europe Detroit"/>
    <s v="Position 5-10 Bid Strategy"/>
    <n v="6.25"/>
    <n v="4"/>
    <n v="10.487500000000001"/>
    <n v="2.6218750000000002"/>
    <n v="118"/>
    <n v="3.3898305084745804E-2"/>
    <n v="2.4073728813559301"/>
    <n v="0"/>
    <n v="0"/>
    <n v="0"/>
    <n v="10.487500000000001"/>
    <n v="-10.487500000000001"/>
    <n v="-1"/>
    <n v="0"/>
    <s v="NA"/>
    <n v="0"/>
    <x v="368"/>
    <n v="0"/>
    <n v="9.4387500000000006"/>
    <n v="-11.011875000000002"/>
    <n v="1.0487500000000001"/>
    <n v="0.52437500000000092"/>
  </r>
  <r>
    <x v="4"/>
    <s v="flight to geneva"/>
    <s v="Broad"/>
    <s v="Google_Yearlong 2006"/>
    <s v="Google|Geneva"/>
    <s v="Position 5-10 Bid Strategy"/>
    <n v="6.25"/>
    <n v="6"/>
    <n v="10.5"/>
    <n v="1.75"/>
    <n v="72"/>
    <n v="8.3333333333333301E-2"/>
    <n v="1.5486111111111101"/>
    <n v="0"/>
    <n v="0"/>
    <n v="0"/>
    <n v="10.5"/>
    <n v="-10.5"/>
    <n v="-1"/>
    <n v="0"/>
    <s v="NA"/>
    <n v="0"/>
    <x v="368"/>
    <n v="0"/>
    <n v="9.4500000000000011"/>
    <n v="-11.025"/>
    <n v="1.0499999999999989"/>
    <n v="0.52500000000000036"/>
  </r>
  <r>
    <x v="4"/>
    <s v="milan airfare"/>
    <s v="Broad"/>
    <s v="Western Europe Destinations"/>
    <s v="Milan"/>
    <s v="Position 5-10 Bid Strategy"/>
    <n v="6.25"/>
    <n v="7"/>
    <n v="10.5"/>
    <n v="1.5"/>
    <n v="241"/>
    <n v="2.9045643153527E-2"/>
    <n v="4.4526970954356804"/>
    <n v="0"/>
    <n v="0"/>
    <n v="0"/>
    <n v="10.5"/>
    <n v="-10.5"/>
    <n v="-1"/>
    <n v="0"/>
    <s v="NA"/>
    <n v="0"/>
    <x v="368"/>
    <n v="0"/>
    <n v="9.4500000000000011"/>
    <n v="-11.025"/>
    <n v="1.0499999999999989"/>
    <n v="0.52500000000000036"/>
  </r>
  <r>
    <x v="4"/>
    <s v="spain tickets"/>
    <s v="Broad"/>
    <s v="Geo Targeted New York"/>
    <s v="New York to Spain Sale"/>
    <s v="Position 5-10 Bid Strategy"/>
    <n v="6.25"/>
    <n v="3"/>
    <n v="10.5124999875"/>
    <n v="3.5041666625000003"/>
    <n v="46"/>
    <n v="6.5217391304347797E-2"/>
    <n v="2.1960869565217398"/>
    <n v="0"/>
    <n v="0"/>
    <n v="0"/>
    <n v="10.5124999875"/>
    <n v="-10.5124999875"/>
    <n v="-1"/>
    <n v="0"/>
    <s v="NA"/>
    <n v="0"/>
    <x v="368"/>
    <n v="0"/>
    <n v="9.4612499887499997"/>
    <n v="-11.038124986875001"/>
    <n v="1.0512499987500004"/>
    <n v="0.52562499937500107"/>
  </r>
  <r>
    <x v="4"/>
    <s v="spain airports"/>
    <s v="Broad"/>
    <s v="Western Europe Destinations"/>
    <s v="Spain"/>
    <s v="Position 5-10 Bid Strategy"/>
    <n v="6.25"/>
    <n v="4"/>
    <n v="10.5625"/>
    <n v="2.640625"/>
    <n v="154"/>
    <n v="2.5974025974026E-2"/>
    <n v="1.4850649350649301"/>
    <n v="0"/>
    <n v="0"/>
    <n v="0"/>
    <n v="10.5625"/>
    <n v="-10.5625"/>
    <n v="-1"/>
    <n v="0"/>
    <s v="NA"/>
    <n v="0"/>
    <x v="368"/>
    <n v="0"/>
    <n v="9.5062499999999996"/>
    <n v="-11.090625000000001"/>
    <n v="1.0562500000000004"/>
    <n v="0.52812500000000107"/>
  </r>
  <r>
    <x v="4"/>
    <s v="rome cheap ticket"/>
    <s v="Broad"/>
    <s v="Geo Targeted New York"/>
    <s v="New York to Rome Sale"/>
    <s v="Position 5-10 Bid Strategy"/>
    <n v="6.25"/>
    <n v="2"/>
    <n v="10.574999999999999"/>
    <n v="5.2874999999999996"/>
    <n v="2"/>
    <n v="1"/>
    <n v="1"/>
    <n v="0"/>
    <n v="0"/>
    <n v="0"/>
    <n v="10.574999999999999"/>
    <n v="-10.574999999999999"/>
    <n v="-1"/>
    <n v="0"/>
    <s v="NA"/>
    <n v="0"/>
    <x v="368"/>
    <n v="0"/>
    <n v="9.5175000000000001"/>
    <n v="-11.10375"/>
    <n v="1.0574999999999992"/>
    <n v="0.5287500000000005"/>
  </r>
  <r>
    <x v="4"/>
    <s v="france airfare"/>
    <s v="Broad"/>
    <s v="Geo Targeted Miami"/>
    <s v="Miami to France Sale"/>
    <s v="Position 5-10 Bid Strategy"/>
    <n v="6.25"/>
    <n v="5"/>
    <n v="10.5875"/>
    <n v="2.1175000000000002"/>
    <n v="29"/>
    <n v="0.17241379310344801"/>
    <n v="2.0724137931034501"/>
    <n v="0"/>
    <n v="0"/>
    <n v="0"/>
    <n v="10.5875"/>
    <n v="-10.5875"/>
    <n v="-1"/>
    <n v="0"/>
    <s v="NA"/>
    <n v="0"/>
    <x v="368"/>
    <n v="0"/>
    <n v="9.5287500000000005"/>
    <n v="-11.116875"/>
    <n v="1.0587499999999999"/>
    <n v="0.52937499999999993"/>
  </r>
  <r>
    <x v="4"/>
    <s v="frankfurt airfare"/>
    <s v="Broad"/>
    <s v="Google_Yearlong 2006"/>
    <s v="Google|Frankfurt"/>
    <s v="Position 5-10 Bid Strategy"/>
    <n v="6.25"/>
    <n v="4"/>
    <n v="10.625"/>
    <n v="2.65625"/>
    <n v="285"/>
    <n v="1.4035087719298201E-2"/>
    <n v="1.5477192982456101"/>
    <n v="0"/>
    <n v="0"/>
    <n v="0"/>
    <n v="10.625"/>
    <n v="-10.625"/>
    <n v="-1"/>
    <n v="0"/>
    <s v="NA"/>
    <n v="0"/>
    <x v="368"/>
    <n v="0"/>
    <n v="9.5625"/>
    <n v="-11.15625"/>
    <n v="1.0625"/>
    <n v="0.53125"/>
  </r>
  <r>
    <x v="4"/>
    <s v="rome flights"/>
    <s v="Broad"/>
    <s v="Geo Targeted San Francisco"/>
    <s v="San Francisco to Rome Sale"/>
    <s v="Position 5-10 Bid Strategy"/>
    <n v="6.25"/>
    <n v="3"/>
    <n v="10.624999987500001"/>
    <n v="3.5416666625"/>
    <n v="22"/>
    <n v="0.13636363636363599"/>
    <n v="1.22727272727273"/>
    <n v="0"/>
    <n v="0"/>
    <n v="0"/>
    <n v="10.624999987500001"/>
    <n v="-10.624999987500001"/>
    <n v="-1"/>
    <n v="0"/>
    <s v="NA"/>
    <n v="0"/>
    <x v="368"/>
    <n v="0"/>
    <n v="9.5624999887500017"/>
    <n v="-11.156249986875002"/>
    <n v="1.062499998749999"/>
    <n v="0.53124999937500128"/>
  </r>
  <r>
    <x v="4"/>
    <s v="barcelona airfares"/>
    <s v="Broad"/>
    <s v="Western Europe Destinations"/>
    <s v="Barcelona"/>
    <s v="Position 5-10 Bid Strategy"/>
    <n v="6.25"/>
    <n v="8"/>
    <n v="10.6875"/>
    <n v="1.3359375"/>
    <n v="117"/>
    <n v="6.8376068376068397E-2"/>
    <n v="4.1871794871794901"/>
    <n v="0"/>
    <n v="0"/>
    <n v="0"/>
    <n v="10.6875"/>
    <n v="-10.6875"/>
    <n v="-1"/>
    <n v="0"/>
    <s v="NA"/>
    <n v="0"/>
    <x v="368"/>
    <n v="0"/>
    <n v="9.6187500000000004"/>
    <n v="-11.221875000000001"/>
    <n v="1.0687499999999996"/>
    <n v="0.53437500000000071"/>
  </r>
  <r>
    <x v="4"/>
    <s v="cheap international airfares"/>
    <s v="Broad"/>
    <s v="Geo Targeted Detroit"/>
    <s v="Cheap International Detroit"/>
    <s v="Position 5-10 Bid Strategy"/>
    <n v="6.25"/>
    <n v="2"/>
    <n v="10.7125"/>
    <n v="5.3562500000000002"/>
    <n v="133"/>
    <n v="1.50375939849624E-2"/>
    <n v="2.8778195488721798"/>
    <n v="0"/>
    <n v="0"/>
    <n v="0"/>
    <n v="10.7125"/>
    <n v="-10.7125"/>
    <n v="-1"/>
    <n v="0"/>
    <s v="NA"/>
    <n v="0"/>
    <x v="368"/>
    <n v="0"/>
    <n v="9.6412500000000012"/>
    <n v="-11.248125000000002"/>
    <n v="1.0712499999999991"/>
    <n v="0.53562500000000135"/>
  </r>
  <r>
    <x v="4"/>
    <s v="athens flights"/>
    <s v="Broad"/>
    <s v="Geo Targeted DC"/>
    <s v="DC to Athens Sale"/>
    <s v="Position 5-10 Bid Strategy"/>
    <n v="6.25"/>
    <n v="4"/>
    <n v="10.7125"/>
    <n v="2.6781250000000001"/>
    <n v="69"/>
    <n v="5.7971014492753596E-2"/>
    <n v="1.58666666666667"/>
    <n v="0"/>
    <n v="0"/>
    <n v="0"/>
    <n v="10.7125"/>
    <n v="-10.7125"/>
    <n v="-1"/>
    <n v="0"/>
    <s v="NA"/>
    <n v="0"/>
    <x v="368"/>
    <n v="0"/>
    <n v="9.6412500000000012"/>
    <n v="-11.248125000000002"/>
    <n v="1.0712499999999991"/>
    <n v="0.53562500000000135"/>
  </r>
  <r>
    <x v="4"/>
    <s v="berlin airfares"/>
    <s v="Broad"/>
    <s v="Google_Yearlong 2006"/>
    <s v="Google|Berlin"/>
    <s v="Position 5-10 Bid Strategy"/>
    <n v="6.25"/>
    <n v="3"/>
    <n v="10.7374999875"/>
    <n v="3.5791666625"/>
    <n v="39"/>
    <n v="7.69230769230769E-2"/>
    <n v="1.41794871794872"/>
    <n v="0"/>
    <n v="0"/>
    <n v="0"/>
    <n v="10.7374999875"/>
    <n v="-10.7374999875"/>
    <n v="-1"/>
    <n v="0"/>
    <s v="NA"/>
    <n v="0"/>
    <x v="368"/>
    <n v="0"/>
    <n v="9.6637499887500002"/>
    <n v="-11.274374986874999"/>
    <n v="1.0737499987499994"/>
    <n v="0.53687499937499972"/>
  </r>
  <r>
    <x v="4"/>
    <s v="rome airfare"/>
    <s v="Broad"/>
    <s v="Geo Targeted DC"/>
    <s v="DC to Rome Sale"/>
    <s v="Position 5-10 Bid Strategy"/>
    <n v="6.25"/>
    <n v="3"/>
    <n v="10.749999975"/>
    <n v="3.5833333249999999"/>
    <n v="6"/>
    <n v="0.5"/>
    <n v="1.5"/>
    <n v="0"/>
    <n v="0"/>
    <n v="0"/>
    <n v="10.749999975"/>
    <n v="-10.749999975"/>
    <n v="-1"/>
    <n v="0"/>
    <s v="NA"/>
    <n v="0"/>
    <x v="368"/>
    <n v="0"/>
    <n v="9.6749999775000006"/>
    <n v="-11.28749997375"/>
    <n v="1.0749999974999991"/>
    <n v="0.53749999875000043"/>
  </r>
  <r>
    <x v="4"/>
    <s v="barcelona airfares"/>
    <s v="Broad"/>
    <s v="Google_Yearlong 2006"/>
    <s v="Google|Barcelona"/>
    <s v="Position 5-10 Bid Strategy"/>
    <n v="6.25"/>
    <n v="5"/>
    <n v="10.8"/>
    <n v="2.16"/>
    <n v="61"/>
    <n v="8.1967213114754092E-2"/>
    <n v="1.35901639344262"/>
    <n v="0"/>
    <n v="0"/>
    <n v="0"/>
    <n v="10.8"/>
    <n v="-10.8"/>
    <n v="-1"/>
    <n v="0"/>
    <s v="NA"/>
    <n v="0"/>
    <x v="368"/>
    <n v="0"/>
    <n v="9.7200000000000006"/>
    <n v="-11.340000000000002"/>
    <n v="1.08"/>
    <n v="0.54000000000000092"/>
  </r>
  <r>
    <x v="4"/>
    <s v="london tickets"/>
    <s v="Broad"/>
    <s v="Google_Yearlong 2006"/>
    <s v="Google|London"/>
    <s v="Position 5-10 Bid Strategy"/>
    <n v="6.25"/>
    <n v="6"/>
    <n v="10.875"/>
    <n v="1.8125"/>
    <n v="384"/>
    <n v="1.5625E-2"/>
    <n v="2.8671875"/>
    <n v="0"/>
    <n v="0"/>
    <n v="0"/>
    <n v="10.875"/>
    <n v="-10.875"/>
    <n v="-1"/>
    <n v="0"/>
    <s v="NA"/>
    <n v="0"/>
    <x v="368"/>
    <n v="0"/>
    <n v="9.7874999999999996"/>
    <n v="-11.418750000000001"/>
    <n v="1.0875000000000004"/>
    <n v="0.54375000000000107"/>
  </r>
  <r>
    <x v="4"/>
    <s v="flight to istanbul"/>
    <s v="Broad"/>
    <s v="Google_Yearlong 2006"/>
    <s v="Google|Istanbul"/>
    <s v="Position 5-10 Bid Strategy"/>
    <n v="6.25"/>
    <n v="6"/>
    <n v="10.9125"/>
    <n v="1.8187500000000001"/>
    <n v="42"/>
    <n v="0.14285714285714302"/>
    <n v="1.71190476190476"/>
    <n v="0"/>
    <n v="0"/>
    <n v="0"/>
    <n v="10.9125"/>
    <n v="-10.9125"/>
    <n v="-1"/>
    <n v="0"/>
    <s v="NA"/>
    <n v="0"/>
    <x v="368"/>
    <n v="0"/>
    <n v="9.8212499999999991"/>
    <n v="-11.458125000000001"/>
    <n v="1.0912500000000005"/>
    <n v="0.54562500000000114"/>
  </r>
  <r>
    <x v="4"/>
    <s v="paris air flight"/>
    <s v="Broad"/>
    <s v="Geo Targeted New York"/>
    <s v="New York to Paris Sale"/>
    <s v="Position 5-10 Bid Strategy"/>
    <n v="6.25"/>
    <n v="6"/>
    <n v="10.9125"/>
    <n v="1.8187500000000001"/>
    <n v="53"/>
    <n v="0.11320754716981099"/>
    <n v="1.32075471698113"/>
    <n v="0"/>
    <n v="0"/>
    <n v="0"/>
    <n v="10.9125"/>
    <n v="-10.9125"/>
    <n v="-1"/>
    <n v="0"/>
    <s v="NA"/>
    <n v="0"/>
    <x v="368"/>
    <n v="0"/>
    <n v="9.8212499999999991"/>
    <n v="-11.458125000000001"/>
    <n v="1.0912500000000005"/>
    <n v="0.54562500000000114"/>
  </r>
  <r>
    <x v="4"/>
    <s v="france cheap fare"/>
    <s v="Broad"/>
    <s v="Geo Targeted New York"/>
    <s v="New York to France Sale"/>
    <s v="Position 5-10 Bid Strategy"/>
    <n v="6.25"/>
    <n v="3"/>
    <n v="10.9249999875"/>
    <n v="3.6416666625"/>
    <n v="22"/>
    <n v="0.13636363636363599"/>
    <n v="1.45409090909091"/>
    <n v="0"/>
    <n v="0"/>
    <n v="0"/>
    <n v="10.9249999875"/>
    <n v="-10.9249999875"/>
    <n v="-1"/>
    <n v="0"/>
    <s v="NA"/>
    <n v="0"/>
    <x v="368"/>
    <n v="0"/>
    <n v="9.8324999887499995"/>
    <n v="-11.471249986875"/>
    <n v="1.0924999987500001"/>
    <n v="0.54624999937500007"/>
  </r>
  <r>
    <x v="4"/>
    <s v="europe airline"/>
    <s v="Broad"/>
    <s v="Geo Targeted New York"/>
    <s v="Europe New York"/>
    <s v="Position 5-10 Bid Strategy"/>
    <n v="6.25"/>
    <n v="5"/>
    <n v="10.925000000000001"/>
    <n v="2.1850000000000001"/>
    <n v="99"/>
    <n v="5.0505050505050504E-2"/>
    <n v="1.7969696969697"/>
    <n v="0"/>
    <n v="0"/>
    <n v="0"/>
    <n v="10.925000000000001"/>
    <n v="-10.925000000000001"/>
    <n v="-1"/>
    <n v="0"/>
    <s v="NA"/>
    <n v="0"/>
    <x v="368"/>
    <n v="0"/>
    <n v="9.8325000000000014"/>
    <n v="-11.471250000000001"/>
    <n v="1.0924999999999994"/>
    <n v="0.54625000000000057"/>
  </r>
  <r>
    <x v="4"/>
    <s v="barcelona airfare"/>
    <s v="Broad"/>
    <s v="Geo Targeted DC"/>
    <s v="DC to Barcelona Sale"/>
    <s v="Position 5-10 Bid Strategy"/>
    <n v="6.25"/>
    <n v="4"/>
    <n v="10.9375"/>
    <n v="2.734375"/>
    <n v="17"/>
    <n v="0.23529411764705899"/>
    <n v="1.52823529411765"/>
    <n v="0"/>
    <n v="0"/>
    <n v="0"/>
    <n v="10.9375"/>
    <n v="-10.9375"/>
    <n v="-1"/>
    <n v="0"/>
    <s v="NA"/>
    <n v="0"/>
    <x v="368"/>
    <n v="0"/>
    <n v="9.84375"/>
    <n v="-11.484375"/>
    <n v="1.09375"/>
    <n v="0.546875"/>
  </r>
  <r>
    <x v="4"/>
    <s v="fly to venice"/>
    <s v="Broad"/>
    <s v="Western Europe Destinations"/>
    <s v="Venice"/>
    <s v="Position 5-10 Bid Strategy"/>
    <n v="6.25"/>
    <n v="16"/>
    <n v="10.9625"/>
    <n v="0.68515625000000002"/>
    <n v="306"/>
    <n v="5.22875816993464E-2"/>
    <n v="5.7029411764705902"/>
    <n v="0"/>
    <n v="0"/>
    <n v="0"/>
    <n v="10.9625"/>
    <n v="-10.9625"/>
    <n v="-1"/>
    <n v="0"/>
    <s v="NA"/>
    <n v="0"/>
    <x v="368"/>
    <n v="0"/>
    <n v="9.8662500000000009"/>
    <n v="-11.510625000000001"/>
    <n v="1.0962499999999995"/>
    <n v="0.54812500000000064"/>
  </r>
  <r>
    <x v="4"/>
    <s v="cheap international airfare"/>
    <s v="Broad"/>
    <s v="Geo Targeted Boston"/>
    <s v="Cheap International Boston"/>
    <s v="Position 5-10 Bid Strategy"/>
    <n v="6.25"/>
    <n v="3"/>
    <n v="10.974999974999999"/>
    <n v="3.6583333250000001"/>
    <n v="36"/>
    <n v="8.3333333333333301E-2"/>
    <n v="2.2611111111111102"/>
    <n v="0"/>
    <n v="0"/>
    <n v="0"/>
    <n v="10.974999974999999"/>
    <n v="-10.974999974999999"/>
    <n v="-1"/>
    <n v="0"/>
    <s v="NA"/>
    <n v="0"/>
    <x v="368"/>
    <n v="0"/>
    <n v="9.8774999774999994"/>
    <n v="-11.52374997375"/>
    <n v="1.0974999974999999"/>
    <n v="0.54874999875000086"/>
  </r>
  <r>
    <x v="4"/>
    <s v="frankfurt flight"/>
    <s v="Broad"/>
    <s v="Google_Yearlong 2006"/>
    <s v="Google|Frankfurt"/>
    <s v="Position 5-10 Bid Strategy"/>
    <n v="6.25"/>
    <n v="7"/>
    <n v="10.9999999375"/>
    <n v="1.5714285625"/>
    <n v="243"/>
    <n v="2.8806584362139901E-2"/>
    <n v="1.5884773662551399"/>
    <n v="0"/>
    <n v="0"/>
    <n v="0"/>
    <n v="10.9999999375"/>
    <n v="-10.9999999375"/>
    <n v="-1"/>
    <n v="0"/>
    <s v="NA"/>
    <n v="0"/>
    <x v="368"/>
    <n v="0"/>
    <n v="9.8999999437500001"/>
    <n v="-11.549999934375"/>
    <n v="1.09999999375"/>
    <n v="0.54999999687500001"/>
  </r>
  <r>
    <x v="4"/>
    <s v="rome fares"/>
    <s v="Broad"/>
    <s v="Geo Targeted Boston"/>
    <s v="Boston to Rome Sale"/>
    <s v="Position 5-10 Bid Strategy"/>
    <n v="6.25"/>
    <n v="2"/>
    <n v="11"/>
    <n v="5.5"/>
    <n v="6"/>
    <n v="0.33333333333333298"/>
    <n v="1.5"/>
    <n v="0"/>
    <n v="0"/>
    <n v="0"/>
    <n v="11"/>
    <n v="-11"/>
    <n v="-1"/>
    <n v="0"/>
    <s v="NA"/>
    <n v="0"/>
    <x v="368"/>
    <n v="0"/>
    <n v="9.9"/>
    <n v="-11.55"/>
    <n v="1.0999999999999996"/>
    <n v="0.55000000000000071"/>
  </r>
  <r>
    <x v="4"/>
    <s v="paris plane tickets"/>
    <s v="Broad"/>
    <s v="Geo Targeted Chicago"/>
    <s v="Chicago to Paris Sale"/>
    <s v="Position 5-10 Bid Strategy"/>
    <n v="6.25"/>
    <n v="5"/>
    <n v="11.025"/>
    <n v="2.2050000000000001"/>
    <n v="13"/>
    <n v="0.38461538461538503"/>
    <n v="1.07615384615385"/>
    <n v="0"/>
    <n v="0"/>
    <n v="0"/>
    <n v="11.025"/>
    <n v="-11.025"/>
    <n v="-1"/>
    <n v="0"/>
    <s v="NA"/>
    <n v="0"/>
    <x v="368"/>
    <n v="0"/>
    <n v="9.9225000000000012"/>
    <n v="-11.576250000000002"/>
    <n v="1.1024999999999991"/>
    <n v="0.55125000000000135"/>
  </r>
  <r>
    <x v="4"/>
    <s v="rome cheap flight"/>
    <s v="Broad"/>
    <s v="Geo Targeted New York"/>
    <s v="New York to Rome Sale"/>
    <s v="Position 5-10 Bid Strategy"/>
    <n v="6.25"/>
    <n v="3"/>
    <n v="11.0374999875"/>
    <n v="3.6791666625000001"/>
    <n v="10"/>
    <n v="0.3"/>
    <n v="1.1000000000000001"/>
    <n v="0"/>
    <n v="0"/>
    <n v="0"/>
    <n v="11.0374999875"/>
    <n v="-11.0374999875"/>
    <n v="-1"/>
    <n v="0"/>
    <s v="NA"/>
    <n v="0"/>
    <x v="368"/>
    <n v="0"/>
    <n v="9.9337499887499998"/>
    <n v="-11.589374986875001"/>
    <n v="1.1037499987500006"/>
    <n v="0.55187499937500029"/>
  </r>
  <r>
    <x v="4"/>
    <s v="spain airlines"/>
    <s v="Broad"/>
    <s v="Geo Targeted New York"/>
    <s v="New York to Spain Sale"/>
    <s v="Position 5-10 Bid Strategy"/>
    <n v="6.25"/>
    <n v="6"/>
    <n v="11.07499995"/>
    <n v="1.8458333250000001"/>
    <n v="220"/>
    <n v="2.7272727272727303E-2"/>
    <n v="1.9020454545454499"/>
    <n v="0"/>
    <n v="0"/>
    <n v="0"/>
    <n v="11.07499995"/>
    <n v="-11.07499995"/>
    <n v="-1"/>
    <n v="0"/>
    <s v="NA"/>
    <n v="0"/>
    <x v="368"/>
    <n v="0"/>
    <n v="9.967499955000001"/>
    <n v="-11.628749947500001"/>
    <n v="1.1074999949999995"/>
    <n v="0.55374999750000065"/>
  </r>
  <r>
    <x v="4"/>
    <s v="rome cheap airfare"/>
    <s v="Broad"/>
    <s v="Geo Targeted New York"/>
    <s v="New York to Rome Sale"/>
    <s v="Position 5-10 Bid Strategy"/>
    <n v="6.25"/>
    <n v="3"/>
    <n v="11.162499974999999"/>
    <n v="3.7208333249999996"/>
    <n v="3"/>
    <n v="1"/>
    <n v="1"/>
    <n v="0"/>
    <n v="0"/>
    <n v="0"/>
    <n v="11.162499974999999"/>
    <n v="-11.162499974999999"/>
    <n v="-1"/>
    <n v="0"/>
    <s v="NA"/>
    <n v="0"/>
    <x v="368"/>
    <n v="0"/>
    <n v="10.0462499775"/>
    <n v="-11.720624973750001"/>
    <n v="1.1162499974999989"/>
    <n v="0.55812499875000121"/>
  </r>
  <r>
    <x v="4"/>
    <s v="france airfare sale"/>
    <s v="Broad"/>
    <s v="Geo Targeted New York"/>
    <s v="New York to France Sale"/>
    <s v="Position 5-10 Bid Strategy"/>
    <n v="6.25"/>
    <n v="4"/>
    <n v="11.175000000000001"/>
    <n v="2.7937500000000002"/>
    <n v="28"/>
    <n v="0.14285714285714302"/>
    <n v="1.21428571428571"/>
    <n v="0"/>
    <n v="0"/>
    <n v="0"/>
    <n v="11.175000000000001"/>
    <n v="-11.175000000000001"/>
    <n v="-1"/>
    <n v="0"/>
    <s v="NA"/>
    <n v="0"/>
    <x v="368"/>
    <n v="0"/>
    <n v="10.057500000000001"/>
    <n v="-11.733750000000001"/>
    <n v="1.1174999999999997"/>
    <n v="0.55874999999999986"/>
  </r>
  <r>
    <x v="4"/>
    <s v="france airline tickets"/>
    <s v="Broad"/>
    <s v="Geo Targeted Los Angeles"/>
    <s v="Los Angeles to France Sale"/>
    <s v="Position 5-10 Bid Strategy"/>
    <n v="6.25"/>
    <n v="4"/>
    <n v="11.237500000000001"/>
    <n v="2.8093750000000002"/>
    <n v="8"/>
    <n v="0.5"/>
    <n v="1.2475000000000001"/>
    <n v="0"/>
    <n v="0"/>
    <n v="0"/>
    <n v="11.237500000000001"/>
    <n v="-11.237500000000001"/>
    <n v="-1"/>
    <n v="0"/>
    <s v="NA"/>
    <n v="0"/>
    <x v="368"/>
    <n v="0"/>
    <n v="10.113750000000001"/>
    <n v="-11.799375000000001"/>
    <n v="1.1237499999999994"/>
    <n v="0.56187500000000057"/>
  </r>
  <r>
    <x v="4"/>
    <s v="rome airlines"/>
    <s v="Broad"/>
    <s v="Geo Targeted New York"/>
    <s v="New York to Rome Sale"/>
    <s v="Position 5-10 Bid Strategy"/>
    <n v="6.25"/>
    <n v="4"/>
    <n v="11.2875"/>
    <n v="2.8218749999999999"/>
    <n v="57"/>
    <n v="7.0175438596491196E-2"/>
    <n v="2.47561403508772"/>
    <n v="0"/>
    <n v="0"/>
    <n v="0"/>
    <n v="11.2875"/>
    <n v="-11.2875"/>
    <n v="-1"/>
    <n v="0"/>
    <s v="NA"/>
    <n v="0"/>
    <x v="368"/>
    <n v="0"/>
    <n v="10.15875"/>
    <n v="-11.851875"/>
    <n v="1.1287500000000001"/>
    <n v="0.56437500000000007"/>
  </r>
  <r>
    <x v="4"/>
    <s v="paris airports"/>
    <s v="Broad"/>
    <s v="Geo Targeted San Francisco"/>
    <s v="San Francisco to Paris Sale"/>
    <s v="Position 5-10 Bid Strategy"/>
    <n v="6.25"/>
    <n v="5"/>
    <n v="11.362500000000001"/>
    <n v="2.2725"/>
    <n v="78"/>
    <n v="6.4102564102564097E-2"/>
    <n v="1.395"/>
    <n v="0"/>
    <n v="0"/>
    <n v="0"/>
    <n v="11.362500000000001"/>
    <n v="-11.362500000000001"/>
    <n v="-1"/>
    <n v="0"/>
    <s v="NA"/>
    <n v="0"/>
    <x v="368"/>
    <n v="0"/>
    <n v="10.22625"/>
    <n v="-11.930625000000001"/>
    <n v="1.1362500000000004"/>
    <n v="0.56812500000000021"/>
  </r>
  <r>
    <x v="4"/>
    <s v="rome fare"/>
    <s v="Broad"/>
    <s v="Geo Targeted Boston"/>
    <s v="Boston to Rome Sale"/>
    <s v="Position 5-10 Bid Strategy"/>
    <n v="6.25"/>
    <n v="2"/>
    <n v="11.425000000000001"/>
    <n v="5.7125000000000004"/>
    <n v="9"/>
    <n v="0.22222222222222199"/>
    <n v="1.3333333333333299"/>
    <n v="0"/>
    <n v="0"/>
    <n v="0"/>
    <n v="11.425000000000001"/>
    <n v="-11.425000000000001"/>
    <n v="-1"/>
    <n v="0"/>
    <s v="NA"/>
    <n v="0"/>
    <x v="368"/>
    <n v="0"/>
    <n v="10.282500000000001"/>
    <n v="-11.996250000000002"/>
    <n v="1.1425000000000001"/>
    <n v="0.57125000000000092"/>
  </r>
  <r>
    <x v="4"/>
    <s v="cheap international ticket"/>
    <s v="Broad"/>
    <s v="Geo Targeted Philadelphia"/>
    <s v="Cheap International Philadelphia"/>
    <s v="Position 5-10 Bid Strategy"/>
    <n v="6.25"/>
    <n v="3"/>
    <n v="11.4375"/>
    <n v="3.8125"/>
    <n v="16"/>
    <n v="0.1875"/>
    <n v="1"/>
    <n v="0"/>
    <n v="0"/>
    <n v="0"/>
    <n v="11.4375"/>
    <n v="-11.4375"/>
    <n v="-1"/>
    <n v="0"/>
    <s v="NA"/>
    <n v="0"/>
    <x v="368"/>
    <n v="0"/>
    <n v="10.293750000000001"/>
    <n v="-12.009375"/>
    <n v="1.1437499999999989"/>
    <n v="0.57187500000000036"/>
  </r>
  <r>
    <x v="4"/>
    <s v="europe flights"/>
    <s v="Broad"/>
    <s v="Geo Targeted Boston"/>
    <s v="Europe Boston"/>
    <s v="Position 5-10 Bid Strategy"/>
    <n v="6.25"/>
    <n v="4"/>
    <n v="11.525"/>
    <n v="2.8812500000000001"/>
    <n v="279"/>
    <n v="1.4336917562724E-2"/>
    <n v="2.2594982078852999"/>
    <n v="0"/>
    <n v="0"/>
    <n v="0"/>
    <n v="11.525"/>
    <n v="-11.525"/>
    <n v="-1"/>
    <n v="0"/>
    <s v="NA"/>
    <n v="0"/>
    <x v="368"/>
    <n v="0"/>
    <n v="10.3725"/>
    <n v="-12.10125"/>
    <n v="1.1524999999999999"/>
    <n v="0.57624999999999993"/>
  </r>
  <r>
    <x v="4"/>
    <s v="paris flight deals"/>
    <s v="Broad"/>
    <s v="Geo Targeted Chicago"/>
    <s v="Chicago to Paris Sale"/>
    <s v="Position 5-10 Bid Strategy"/>
    <n v="6.25"/>
    <n v="3"/>
    <n v="11.537499974999999"/>
    <n v="3.8458333250000001"/>
    <n v="12"/>
    <n v="0.25"/>
    <n v="2.4166666666666701"/>
    <n v="0"/>
    <n v="0"/>
    <n v="0"/>
    <n v="11.537499974999999"/>
    <n v="-11.537499974999999"/>
    <n v="-1"/>
    <n v="0"/>
    <s v="NA"/>
    <n v="0"/>
    <x v="368"/>
    <n v="0"/>
    <n v="10.383749977499999"/>
    <n v="-12.114374973749999"/>
    <n v="1.1537499975000003"/>
    <n v="0.57687499875000015"/>
  </r>
  <r>
    <x v="4"/>
    <s v="overseas airlines"/>
    <s v="Broad"/>
    <s v="Google_Yearlong 2006"/>
    <s v="Google|Overseas"/>
    <s v="Position 5-10 Bid Strategy"/>
    <n v="6.25"/>
    <n v="3"/>
    <n v="11.562499987500001"/>
    <n v="3.8541666625"/>
    <n v="153"/>
    <n v="1.9607843137254898E-2"/>
    <n v="2.2934640522875802"/>
    <n v="0"/>
    <n v="0"/>
    <n v="0"/>
    <n v="11.562499987500001"/>
    <n v="-11.562499987500001"/>
    <n v="-1"/>
    <n v="0"/>
    <s v="NA"/>
    <n v="0"/>
    <x v="368"/>
    <n v="0"/>
    <n v="10.406249988750002"/>
    <n v="-12.140624986875002"/>
    <n v="1.156249998749999"/>
    <n v="0.57812499937500128"/>
  </r>
  <r>
    <x v="4"/>
    <s v="uk ticket"/>
    <s v="Broad"/>
    <s v="Western Europe Destinations"/>
    <s v="UK"/>
    <s v="Position 5-10 Bid Strategy"/>
    <n v="6.25"/>
    <n v="4"/>
    <n v="11.6"/>
    <n v="2.9"/>
    <n v="44"/>
    <n v="9.0909090909090898E-2"/>
    <n v="2.08636363636364"/>
    <n v="0"/>
    <n v="0"/>
    <n v="0"/>
    <n v="11.6"/>
    <n v="-11.6"/>
    <n v="-1"/>
    <n v="0"/>
    <s v="NA"/>
    <n v="0"/>
    <x v="368"/>
    <n v="0"/>
    <n v="10.44"/>
    <n v="-12.18"/>
    <n v="1.1600000000000001"/>
    <n v="0.58000000000000007"/>
  </r>
  <r>
    <x v="4"/>
    <s v="paris airlines"/>
    <s v="Broad"/>
    <s v="Geo Targeted Miami"/>
    <s v="Miami to Paris Sale"/>
    <s v="Position 5-10 Bid Strategy"/>
    <n v="6.25"/>
    <n v="5"/>
    <n v="11.612500000000001"/>
    <n v="2.3224999999999998"/>
    <n v="51"/>
    <n v="9.8039215686274495E-2"/>
    <n v="1.36078431372549"/>
    <n v="0"/>
    <n v="0"/>
    <n v="0"/>
    <n v="11.612500000000001"/>
    <n v="-11.612500000000001"/>
    <n v="-1"/>
    <n v="0"/>
    <s v="NA"/>
    <n v="0"/>
    <x v="368"/>
    <n v="0"/>
    <n v="10.451250000000002"/>
    <n v="-12.193125000000002"/>
    <n v="1.161249999999999"/>
    <n v="0.58062500000000128"/>
  </r>
  <r>
    <x v="4"/>
    <s v="london flight"/>
    <s v="Broad"/>
    <s v="Google_Yearlong 2006"/>
    <s v="Google|London"/>
    <s v="Position 5-10 Bid Strategy"/>
    <n v="6.25"/>
    <n v="7"/>
    <n v="11.699999937499999"/>
    <n v="1.6714285625"/>
    <n v="404"/>
    <n v="1.73267326732673E-2"/>
    <n v="2.27351485148515"/>
    <n v="0"/>
    <n v="0"/>
    <n v="0"/>
    <n v="11.699999937499999"/>
    <n v="-11.699999937499999"/>
    <n v="-1"/>
    <n v="0"/>
    <s v="NA"/>
    <n v="0"/>
    <x v="368"/>
    <n v="0"/>
    <n v="10.529999943749999"/>
    <n v="-12.284999934375"/>
    <n v="1.1699999937500003"/>
    <n v="0.58499999687500015"/>
  </r>
  <r>
    <x v="4"/>
    <s v="rome flight"/>
    <s v="Broad"/>
    <s v="Geo Targeted San Francisco"/>
    <s v="San Francisco to Rome Sale"/>
    <s v="Position 5-10 Bid Strategy"/>
    <n v="6.25"/>
    <n v="5"/>
    <n v="11.7"/>
    <n v="2.34"/>
    <n v="55"/>
    <n v="9.0909090909090898E-2"/>
    <n v="2.1603636363636398"/>
    <n v="0"/>
    <n v="0"/>
    <n v="0"/>
    <n v="11.7"/>
    <n v="-11.7"/>
    <n v="-1"/>
    <n v="0"/>
    <s v="NA"/>
    <n v="0"/>
    <x v="368"/>
    <n v="0"/>
    <n v="10.53"/>
    <n v="-12.285"/>
    <n v="1.17"/>
    <n v="0.58500000000000085"/>
  </r>
  <r>
    <x v="4"/>
    <s v="european ticket"/>
    <s v="Broad"/>
    <s v="Google_Yearlong 2006"/>
    <s v="Google|Europe"/>
    <s v="Position 5-10 Bid Strategy"/>
    <n v="6.25"/>
    <n v="9"/>
    <n v="11.724999974999999"/>
    <n v="1.302777775"/>
    <n v="546"/>
    <n v="1.6483516483516501E-2"/>
    <n v="2.2516483516483499"/>
    <n v="0"/>
    <n v="0"/>
    <n v="0"/>
    <n v="11.724999974999999"/>
    <n v="-11.724999974999999"/>
    <n v="-1"/>
    <n v="0"/>
    <s v="NA"/>
    <n v="0"/>
    <x v="368"/>
    <n v="0"/>
    <n v="10.5524999775"/>
    <n v="-12.31124997375"/>
    <n v="1.1724999974999992"/>
    <n v="0.5862499987500005"/>
  </r>
  <r>
    <x v="4"/>
    <s v="spain cheap tickets"/>
    <s v="Broad"/>
    <s v="Western Europe Destinations"/>
    <s v="Spain"/>
    <s v="Position 5-10 Bid Strategy"/>
    <n v="6.25"/>
    <n v="5"/>
    <n v="11.775"/>
    <n v="2.355"/>
    <n v="67"/>
    <n v="7.4626865671641798E-2"/>
    <n v="1.55820895522388"/>
    <n v="0"/>
    <n v="0"/>
    <n v="0"/>
    <n v="11.775"/>
    <n v="-11.775"/>
    <n v="-1"/>
    <n v="0"/>
    <s v="NA"/>
    <n v="0"/>
    <x v="368"/>
    <n v="0"/>
    <n v="10.5975"/>
    <n v="-12.363750000000001"/>
    <n v="1.1775000000000002"/>
    <n v="0.58875000000000099"/>
  </r>
  <r>
    <x v="4"/>
    <s v="paris cheap airfare"/>
    <s v="Broad"/>
    <s v="Geo Targeted Chicago"/>
    <s v="Chicago to Paris Sale"/>
    <s v="Position 5-10 Bid Strategy"/>
    <n v="6.25"/>
    <n v="6"/>
    <n v="11.775"/>
    <n v="1.9624999999999999"/>
    <n v="35"/>
    <n v="0.17142857142857099"/>
    <n v="1.2"/>
    <n v="0"/>
    <n v="0"/>
    <n v="0"/>
    <n v="11.775"/>
    <n v="-11.775"/>
    <n v="-1"/>
    <n v="0"/>
    <s v="NA"/>
    <n v="0"/>
    <x v="368"/>
    <n v="0"/>
    <n v="10.5975"/>
    <n v="-12.363750000000001"/>
    <n v="1.1775000000000002"/>
    <n v="0.58875000000000099"/>
  </r>
  <r>
    <x v="4"/>
    <s v="paris air tickets"/>
    <s v="Broad"/>
    <s v="Geo Targeted Boston"/>
    <s v="Boston to Paris Sale"/>
    <s v="Position 5-10 Bid Strategy"/>
    <n v="6.25"/>
    <n v="2"/>
    <n v="11.9"/>
    <n v="5.95"/>
    <n v="9"/>
    <n v="0.22222222222222199"/>
    <n v="2.87777777777778"/>
    <n v="0"/>
    <n v="0"/>
    <n v="0"/>
    <n v="11.9"/>
    <n v="-11.9"/>
    <n v="-1"/>
    <n v="0"/>
    <s v="NA"/>
    <n v="0"/>
    <x v="368"/>
    <n v="0"/>
    <n v="10.71"/>
    <n v="-12.495000000000001"/>
    <n v="1.1899999999999995"/>
    <n v="0.59500000000000064"/>
  </r>
  <r>
    <x v="4"/>
    <s v="france flight"/>
    <s v="Broad"/>
    <s v="Geo Targeted Los Angeles"/>
    <s v="Los Angeles to France Sale"/>
    <s v="Position 5-10 Bid Strategy"/>
    <n v="6.25"/>
    <n v="4"/>
    <n v="11.925000000000001"/>
    <n v="2.9812500000000002"/>
    <n v="196"/>
    <n v="2.04081632653061E-2"/>
    <n v="1.7982653061224501"/>
    <n v="0"/>
    <n v="0"/>
    <n v="0"/>
    <n v="11.925000000000001"/>
    <n v="-11.925000000000001"/>
    <n v="-1"/>
    <n v="0"/>
    <s v="NA"/>
    <n v="0"/>
    <x v="368"/>
    <n v="0"/>
    <n v="10.732500000000002"/>
    <n v="-12.521250000000002"/>
    <n v="1.192499999999999"/>
    <n v="0.59625000000000128"/>
  </r>
  <r>
    <x v="4"/>
    <s v="europe airports"/>
    <s v="Broad"/>
    <s v="Google_Yearlong 2006"/>
    <s v="Google|Europe"/>
    <s v="Position 5-10 Bid Strategy"/>
    <n v="6.25"/>
    <n v="3"/>
    <n v="11.9625"/>
    <n v="3.9874999999999998"/>
    <n v="642"/>
    <n v="4.6728971962616802E-3"/>
    <n v="1.2297507788162001"/>
    <n v="0"/>
    <n v="0"/>
    <n v="0"/>
    <n v="11.9625"/>
    <n v="-11.9625"/>
    <n v="-1"/>
    <n v="0"/>
    <s v="NA"/>
    <n v="0"/>
    <x v="368"/>
    <n v="0"/>
    <n v="10.766250000000001"/>
    <n v="-12.560625000000002"/>
    <n v="1.1962499999999991"/>
    <n v="0.59812500000000135"/>
  </r>
  <r>
    <x v="4"/>
    <s v="barcelona fares"/>
    <s v="Broad"/>
    <s v="Google_Yearlong 2006"/>
    <s v="Google|Barcelona"/>
    <s v="Position 5-10 Bid Strategy"/>
    <n v="6.25"/>
    <n v="6"/>
    <n v="12.01249995"/>
    <n v="2.0020833250000001"/>
    <n v="86"/>
    <n v="6.9767441860465101E-2"/>
    <n v="1.4023255813953499"/>
    <n v="0"/>
    <n v="0"/>
    <n v="0"/>
    <n v="12.01249995"/>
    <n v="-12.01249995"/>
    <n v="-1"/>
    <n v="0"/>
    <s v="NA"/>
    <n v="0"/>
    <x v="368"/>
    <n v="0"/>
    <n v="10.811249955000001"/>
    <n v="-12.613124947500001"/>
    <n v="1.2012499949999995"/>
    <n v="0.60062499750000065"/>
  </r>
  <r>
    <x v="4"/>
    <s v="paris flight"/>
    <s v="Broad"/>
    <s v="Geo Targeted Detroit"/>
    <s v="Detroit to Paris Sale"/>
    <s v="Position 5-10 Bid Strategy"/>
    <n v="6.25"/>
    <n v="5"/>
    <n v="12.012499999999999"/>
    <n v="2.4024999999999999"/>
    <n v="179"/>
    <n v="2.7932960893854698E-2"/>
    <n v="3.2307262569832398"/>
    <n v="0"/>
    <n v="0"/>
    <n v="0"/>
    <n v="12.012499999999999"/>
    <n v="-12.012499999999999"/>
    <n v="-1"/>
    <n v="0"/>
    <s v="NA"/>
    <n v="0"/>
    <x v="368"/>
    <n v="0"/>
    <n v="10.811249999999999"/>
    <n v="-12.613125"/>
    <n v="1.2012499999999999"/>
    <n v="0.60062500000000085"/>
  </r>
  <r>
    <x v="4"/>
    <s v="italy airlines"/>
    <s v="Broad"/>
    <s v="Geo Targeted San Francisco"/>
    <s v="San Francisco to Italy Sale"/>
    <s v="Position 5-10 Bid Strategy"/>
    <n v="6.25"/>
    <n v="4"/>
    <n v="12.0375"/>
    <n v="3.0093749999999999"/>
    <n v="445"/>
    <n v="8.9887640449438193E-3"/>
    <n v="3.8991011235955102"/>
    <n v="0"/>
    <n v="0"/>
    <n v="0"/>
    <n v="12.0375"/>
    <n v="-12.0375"/>
    <n v="-1"/>
    <n v="0"/>
    <s v="NA"/>
    <n v="0"/>
    <x v="368"/>
    <n v="0"/>
    <n v="10.83375"/>
    <n v="-12.639374999999999"/>
    <n v="1.2037499999999994"/>
    <n v="0.60187499999999972"/>
  </r>
  <r>
    <x v="4"/>
    <s v="rome flight"/>
    <s v="Broad"/>
    <s v="Geo Targeted DC"/>
    <s v="DC to Rome Sale"/>
    <s v="Position 5-10 Bid Strategy"/>
    <n v="6.25"/>
    <n v="4"/>
    <n v="12.1"/>
    <n v="3.0249999999999999"/>
    <n v="105"/>
    <n v="3.8095238095238099E-2"/>
    <n v="1.54"/>
    <n v="0"/>
    <n v="0"/>
    <n v="0"/>
    <n v="12.1"/>
    <n v="-12.1"/>
    <n v="-1"/>
    <n v="0"/>
    <s v="NA"/>
    <n v="0"/>
    <x v="368"/>
    <n v="0"/>
    <n v="10.89"/>
    <n v="-12.705"/>
    <n v="1.2099999999999991"/>
    <n v="0.60500000000000043"/>
  </r>
  <r>
    <x v="4"/>
    <s v="barcelona flight"/>
    <s v="Broad"/>
    <s v="Geo Targeted Los Angeles"/>
    <s v="Los Angeles to Barcelona Sale"/>
    <s v="Position 5-10 Bid Strategy"/>
    <n v="6.25"/>
    <n v="2"/>
    <n v="12.1875"/>
    <n v="6.09375"/>
    <n v="46"/>
    <n v="4.3478260869565195E-2"/>
    <n v="1.2913043478260899"/>
    <n v="0"/>
    <n v="0"/>
    <n v="0"/>
    <n v="12.1875"/>
    <n v="-12.1875"/>
    <n v="-1"/>
    <n v="0"/>
    <s v="NA"/>
    <n v="0"/>
    <x v="368"/>
    <n v="0"/>
    <n v="10.96875"/>
    <n v="-12.796875"/>
    <n v="1.21875"/>
    <n v="0.609375"/>
  </r>
  <r>
    <x v="4"/>
    <s v="paris air fare"/>
    <s v="Broad"/>
    <s v="Geo Targeted San Francisco"/>
    <s v="San Francisco to Paris Sale"/>
    <s v="Position 5-10 Bid Strategy"/>
    <n v="6.25"/>
    <n v="6"/>
    <n v="12.19999995"/>
    <n v="2.0333333250000001"/>
    <n v="37"/>
    <n v="0.162162162162162"/>
    <n v="1.2159459459459501"/>
    <n v="0"/>
    <n v="0"/>
    <n v="0"/>
    <n v="12.19999995"/>
    <n v="-12.19999995"/>
    <n v="-1"/>
    <n v="0"/>
    <s v="NA"/>
    <n v="0"/>
    <x v="368"/>
    <n v="0"/>
    <n v="10.979999955"/>
    <n v="-12.809999947500001"/>
    <n v="1.2199999950000002"/>
    <n v="0.609999997500001"/>
  </r>
  <r>
    <x v="4"/>
    <s v="rome flights"/>
    <s v="Broad"/>
    <s v="Geo Targeted Los Angeles"/>
    <s v="Los Angeles to Rome Sale"/>
    <s v="Position 5-10 Bid Strategy"/>
    <n v="6.25"/>
    <n v="5"/>
    <n v="12.2125"/>
    <n v="2.4424999999999999"/>
    <n v="165"/>
    <n v="3.0303030303030297E-2"/>
    <n v="1.23018181818182"/>
    <n v="0"/>
    <n v="0"/>
    <n v="0"/>
    <n v="12.2125"/>
    <n v="-12.2125"/>
    <n v="-1"/>
    <n v="0"/>
    <s v="NA"/>
    <n v="0"/>
    <x v="368"/>
    <n v="0"/>
    <n v="10.991250000000001"/>
    <n v="-12.823125000000001"/>
    <n v="1.2212499999999995"/>
    <n v="0.61062500000000064"/>
  </r>
  <r>
    <x v="4"/>
    <s v="france flight"/>
    <s v="Broad"/>
    <s v="Geo Targeted Detroit"/>
    <s v="Detroit to France Sale"/>
    <s v="Position 5-10 Bid Strategy"/>
    <n v="6.25"/>
    <n v="4"/>
    <n v="12.225"/>
    <n v="3.0562499999999999"/>
    <n v="234"/>
    <n v="1.7094017094017099E-2"/>
    <n v="1.8595726495726499"/>
    <n v="0"/>
    <n v="0"/>
    <n v="0"/>
    <n v="12.225"/>
    <n v="-12.225"/>
    <n v="-1"/>
    <n v="0"/>
    <s v="NA"/>
    <n v="0"/>
    <x v="368"/>
    <n v="0"/>
    <n v="11.0025"/>
    <n v="-12.83625"/>
    <n v="1.2225000000000001"/>
    <n v="0.61125000000000007"/>
  </r>
  <r>
    <x v="4"/>
    <s v="european airfare"/>
    <s v="Broad"/>
    <s v="Google_Yearlong 2006"/>
    <s v="Google|Europe"/>
    <s v="Position 5-10 Bid Strategy"/>
    <n v="6.25"/>
    <n v="5"/>
    <n v="12.237500000000001"/>
    <n v="2.4474999999999998"/>
    <n v="136"/>
    <n v="3.6764705882352901E-2"/>
    <n v="1.9867647058823501"/>
    <n v="0"/>
    <n v="0"/>
    <n v="0"/>
    <n v="12.237500000000001"/>
    <n v="-12.237500000000001"/>
    <n v="-1"/>
    <n v="0"/>
    <s v="NA"/>
    <n v="0"/>
    <x v="368"/>
    <n v="0"/>
    <n v="11.013750000000002"/>
    <n v="-12.849375000000002"/>
    <n v="1.223749999999999"/>
    <n v="0.61187500000000128"/>
  </r>
  <r>
    <x v="4"/>
    <s v="frankfurt airport"/>
    <s v="Broad"/>
    <s v="Google_Yearlong 2006"/>
    <s v="Google|Frankfurt"/>
    <s v="Position 5-10 Bid Strategy"/>
    <n v="6.25"/>
    <n v="3"/>
    <n v="12.237499987500001"/>
    <n v="4.0791666625000005"/>
    <n v="877"/>
    <n v="3.4207525655644199E-3"/>
    <n v="1.0481185860889399"/>
    <n v="0"/>
    <n v="0"/>
    <n v="0"/>
    <n v="12.237499987500001"/>
    <n v="-12.237499987500001"/>
    <n v="-1"/>
    <n v="0"/>
    <s v="NA"/>
    <n v="0"/>
    <x v="368"/>
    <n v="0"/>
    <n v="11.013749988750002"/>
    <n v="-12.849374986875002"/>
    <n v="1.2237499987499998"/>
    <n v="0.61187499937500078"/>
  </r>
  <r>
    <x v="4"/>
    <s v="europe flights"/>
    <s v="Broad"/>
    <s v="Geo Targeted Philadelphia"/>
    <s v="Europe Philadelphia"/>
    <s v="Position 5-10 Bid Strategy"/>
    <n v="6.25"/>
    <n v="3"/>
    <n v="12.237499987500001"/>
    <n v="4.0791666625000005"/>
    <n v="66"/>
    <n v="4.5454545454545504E-2"/>
    <n v="1.3462121212121201"/>
    <n v="0"/>
    <n v="0"/>
    <n v="0"/>
    <n v="12.237499987500001"/>
    <n v="-12.237499987500001"/>
    <n v="-1"/>
    <n v="0"/>
    <s v="NA"/>
    <n v="0"/>
    <x v="368"/>
    <n v="0"/>
    <n v="11.013749988750002"/>
    <n v="-12.849374986875002"/>
    <n v="1.2237499987499998"/>
    <n v="0.61187499937500078"/>
  </r>
  <r>
    <x v="4"/>
    <s v="barcelona cheap tickets"/>
    <s v="Broad"/>
    <s v="Geo Targeted DC"/>
    <s v="DC to Barcelona Sale"/>
    <s v="Position 5-10 Bid Strategy"/>
    <n v="6.25"/>
    <n v="6"/>
    <n v="12.23749995"/>
    <n v="2.0395833250000002"/>
    <n v="18"/>
    <n v="0.33333333333333298"/>
    <n v="1.1666666666666701"/>
    <n v="0"/>
    <n v="0"/>
    <n v="0"/>
    <n v="12.23749995"/>
    <n v="-12.23749995"/>
    <n v="-1"/>
    <n v="0"/>
    <s v="NA"/>
    <n v="0"/>
    <x v="368"/>
    <n v="0"/>
    <n v="11.013749955"/>
    <n v="-12.849374947500001"/>
    <n v="1.2237499950000004"/>
    <n v="0.61187499750000107"/>
  </r>
  <r>
    <x v="4"/>
    <s v="cheap international flights"/>
    <s v="Broad"/>
    <s v="Geo Targeted DC"/>
    <s v="Cheap International DC"/>
    <s v="Position 5-10 Bid Strategy"/>
    <n v="6.25"/>
    <n v="5"/>
    <n v="12.25"/>
    <n v="2.4500000000000002"/>
    <n v="213"/>
    <n v="2.3474178403755902E-2"/>
    <n v="4.3497652582159603"/>
    <n v="0"/>
    <n v="0"/>
    <n v="0"/>
    <n v="12.25"/>
    <n v="-12.25"/>
    <n v="-1"/>
    <n v="0"/>
    <s v="NA"/>
    <n v="0"/>
    <x v="368"/>
    <n v="0"/>
    <n v="11.025"/>
    <n v="-12.862500000000001"/>
    <n v="1.2249999999999996"/>
    <n v="0.61250000000000071"/>
  </r>
  <r>
    <x v="4"/>
    <s v="paris cheap plane tickets"/>
    <s v="Broad"/>
    <s v="Geo Targeted New York"/>
    <s v="New York to Paris Sale"/>
    <s v="Position 5-10 Bid Strategy"/>
    <n v="6.25"/>
    <n v="4"/>
    <n v="12.275"/>
    <n v="3.0687500000000001"/>
    <n v="7"/>
    <n v="0.57142857142857106"/>
    <n v="1"/>
    <n v="0"/>
    <n v="0"/>
    <n v="0"/>
    <n v="12.275"/>
    <n v="-12.275"/>
    <n v="-1"/>
    <n v="0"/>
    <s v="NA"/>
    <n v="0"/>
    <x v="368"/>
    <n v="0"/>
    <n v="11.047500000000001"/>
    <n v="-12.888750000000002"/>
    <n v="1.2274999999999991"/>
    <n v="0.61375000000000135"/>
  </r>
  <r>
    <x v="4"/>
    <s v="spain flights"/>
    <s v="Broad"/>
    <s v="Geo Targeted New York"/>
    <s v="New York to Spain Sale"/>
    <s v="Position 5-10 Bid Strategy"/>
    <n v="6.25"/>
    <n v="5"/>
    <n v="12.275"/>
    <n v="2.4550000000000001"/>
    <n v="171"/>
    <n v="2.9239766081871302E-2"/>
    <n v="1.5994736842105299"/>
    <n v="0"/>
    <n v="0"/>
    <n v="0"/>
    <n v="12.275"/>
    <n v="-12.275"/>
    <n v="-1"/>
    <n v="0"/>
    <s v="NA"/>
    <n v="0"/>
    <x v="368"/>
    <n v="0"/>
    <n v="11.047500000000001"/>
    <n v="-12.888750000000002"/>
    <n v="1.2274999999999991"/>
    <n v="0.61375000000000135"/>
  </r>
  <r>
    <x v="4"/>
    <s v="overseas tickets"/>
    <s v="Broad"/>
    <s v="Google_Yearlong 2006"/>
    <s v="Google|Overseas"/>
    <s v="Position 5-10 Bid Strategy"/>
    <n v="6.25"/>
    <n v="7"/>
    <n v="12.29999995"/>
    <n v="1.7571428499999999"/>
    <n v="128"/>
    <n v="5.46875E-2"/>
    <n v="1.809375"/>
    <n v="0"/>
    <n v="0"/>
    <n v="0"/>
    <n v="12.29999995"/>
    <n v="-12.29999995"/>
    <n v="-1"/>
    <n v="0"/>
    <s v="NA"/>
    <n v="0"/>
    <x v="368"/>
    <n v="0"/>
    <n v="11.069999955"/>
    <n v="-12.9149999475"/>
    <n v="1.229999995"/>
    <n v="0.61499999750000001"/>
  </r>
  <r>
    <x v="4"/>
    <s v="rome airport"/>
    <s v="Broad"/>
    <s v="Geo Targeted Houston"/>
    <s v="Houston to Rome Sale"/>
    <s v="Position 5-10 Bid Strategy"/>
    <n v="6.25"/>
    <n v="4"/>
    <n v="12.3"/>
    <n v="3.0750000000000002"/>
    <n v="142"/>
    <n v="2.8169014084507001E-2"/>
    <n v="1.34528169014085"/>
    <n v="0"/>
    <n v="0"/>
    <n v="0"/>
    <n v="12.3"/>
    <n v="-12.3"/>
    <n v="-1"/>
    <n v="0"/>
    <s v="NA"/>
    <n v="0"/>
    <x v="368"/>
    <n v="0"/>
    <n v="11.07"/>
    <n v="-12.915000000000001"/>
    <n v="1.2300000000000004"/>
    <n v="0.61500000000000021"/>
  </r>
  <r>
    <x v="4"/>
    <s v="geneva flight"/>
    <s v="Broad"/>
    <s v="Google_Yearlong 2006"/>
    <s v="Google|Geneva"/>
    <s v="Position 5-10 Bid Strategy"/>
    <n v="6.25"/>
    <n v="3"/>
    <n v="12.3499999875"/>
    <n v="4.1166666625000001"/>
    <n v="137"/>
    <n v="2.1897810218978103E-2"/>
    <n v="1.4452554744525501"/>
    <n v="0"/>
    <n v="0"/>
    <n v="0"/>
    <n v="12.3499999875"/>
    <n v="-12.3499999875"/>
    <n v="-1"/>
    <n v="0"/>
    <s v="NA"/>
    <n v="0"/>
    <x v="368"/>
    <n v="0"/>
    <n v="11.11499998875"/>
    <n v="-12.967499986875001"/>
    <n v="1.2349999987500002"/>
    <n v="0.617499999375001"/>
  </r>
  <r>
    <x v="4"/>
    <s v="europe flights"/>
    <s v="Broad"/>
    <s v="Geo Targeted Los Angeles"/>
    <s v="Europe Los Angeles"/>
    <s v="Position 5-10 Bid Strategy"/>
    <n v="6.25"/>
    <n v="6"/>
    <n v="12.362499975000002"/>
    <n v="2.0604166625000002"/>
    <n v="358"/>
    <n v="1.67597765363128E-2"/>
    <n v="2.0694972067039101"/>
    <n v="0"/>
    <n v="0"/>
    <n v="0"/>
    <n v="12.362499975000002"/>
    <n v="-12.362499975000002"/>
    <n v="-1"/>
    <n v="0"/>
    <s v="NA"/>
    <n v="0"/>
    <x v="368"/>
    <n v="0"/>
    <n v="11.126249977500002"/>
    <n v="-12.980624973750002"/>
    <n v="1.2362499974999999"/>
    <n v="0.61812499874999993"/>
  </r>
  <r>
    <x v="4"/>
    <s v="spain plane tickets"/>
    <s v="Broad"/>
    <s v="Google_Yearlong 2006"/>
    <s v="Google|Spain"/>
    <s v="Position 5-10 Bid Strategy"/>
    <n v="6.25"/>
    <n v="5"/>
    <n v="12.375"/>
    <n v="2.4750000000000001"/>
    <n v="35"/>
    <n v="0.14285714285714302"/>
    <n v="1.51714285714286"/>
    <n v="0"/>
    <n v="0"/>
    <n v="0"/>
    <n v="12.375"/>
    <n v="-12.375"/>
    <n v="-1"/>
    <n v="0"/>
    <s v="NA"/>
    <n v="0"/>
    <x v="368"/>
    <n v="0"/>
    <n v="11.137500000000001"/>
    <n v="-12.99375"/>
    <n v="1.2374999999999989"/>
    <n v="0.61875000000000036"/>
  </r>
  <r>
    <x v="4"/>
    <s v="milan airfare"/>
    <s v="Broad"/>
    <s v="Google_Yearlong 2006"/>
    <s v="Google|Milan"/>
    <s v="Position 5-10 Bid Strategy"/>
    <n v="6.25"/>
    <n v="9"/>
    <n v="12.387499987499998"/>
    <n v="1.3763888874999999"/>
    <n v="282"/>
    <n v="3.1914893617021295E-2"/>
    <n v="1.3418439716312101"/>
    <n v="0"/>
    <n v="0"/>
    <n v="0"/>
    <n v="12.387499987499998"/>
    <n v="-12.387499987499998"/>
    <n v="-1"/>
    <n v="0"/>
    <s v="NA"/>
    <n v="0"/>
    <x v="368"/>
    <n v="0"/>
    <n v="11.148749988749998"/>
    <n v="-13.006874986874999"/>
    <n v="1.2387499987500004"/>
    <n v="0.61937499937500107"/>
  </r>
  <r>
    <x v="4"/>
    <s v="greece airfares"/>
    <s v="Broad"/>
    <s v="Google_Yearlong 2006"/>
    <s v="Google|Greece"/>
    <s v="Position 5-10 Bid Strategy"/>
    <n v="6.25"/>
    <n v="6"/>
    <n v="12.399999975"/>
    <n v="2.0666666624999999"/>
    <n v="157"/>
    <n v="3.8216560509554104E-2"/>
    <n v="1.5356687898089201"/>
    <n v="0"/>
    <n v="0"/>
    <n v="0"/>
    <n v="12.399999975"/>
    <n v="-12.399999975"/>
    <n v="-1"/>
    <n v="0"/>
    <s v="NA"/>
    <n v="0"/>
    <x v="368"/>
    <n v="0"/>
    <n v="11.1599999775"/>
    <n v="-13.01999997375"/>
    <n v="1.2399999975"/>
    <n v="0.61999999875"/>
  </r>
  <r>
    <x v="4"/>
    <s v="italy fare"/>
    <s v="Broad"/>
    <s v="Google_Yearlong 2006"/>
    <s v="Google|Italy"/>
    <s v="Position 5-10 Bid Strategy"/>
    <n v="6.25"/>
    <n v="10"/>
    <n v="12.4125"/>
    <n v="1.24125"/>
    <n v="305"/>
    <n v="3.2786885245901599E-2"/>
    <n v="1.54393442622951"/>
    <n v="0"/>
    <n v="0"/>
    <n v="0"/>
    <n v="12.4125"/>
    <n v="-12.4125"/>
    <n v="-1"/>
    <n v="0"/>
    <s v="NA"/>
    <n v="0"/>
    <x v="368"/>
    <n v="0"/>
    <n v="11.171250000000001"/>
    <n v="-13.033125"/>
    <n v="1.2412499999999991"/>
    <n v="0.62062500000000043"/>
  </r>
  <r>
    <x v="4"/>
    <s v="flight to frankfurt"/>
    <s v="Broad"/>
    <s v="Google_Yearlong 2006"/>
    <s v="Google|Frankfurt"/>
    <s v="Position 5-10 Bid Strategy"/>
    <n v="6.25"/>
    <n v="5"/>
    <n v="12.4625"/>
    <n v="2.4925000000000002"/>
    <n v="37"/>
    <n v="0.135135135135135"/>
    <n v="2.1675675675675699"/>
    <n v="0"/>
    <n v="0"/>
    <n v="0"/>
    <n v="12.4625"/>
    <n v="-12.4625"/>
    <n v="-1"/>
    <n v="0"/>
    <s v="NA"/>
    <n v="0"/>
    <x v="368"/>
    <n v="0"/>
    <n v="11.21625"/>
    <n v="-13.085625"/>
    <n v="1.2462499999999999"/>
    <n v="0.62312499999999993"/>
  </r>
  <r>
    <x v="4"/>
    <s v="spain cheap flights"/>
    <s v="Broad"/>
    <s v="Geo Targeted New York"/>
    <s v="New York to Spain Sale"/>
    <s v="Position 5-10 Bid Strategy"/>
    <n v="6.25"/>
    <n v="6"/>
    <n v="12.549999974999999"/>
    <n v="2.0916666624999998"/>
    <n v="17"/>
    <n v="0.35294117647058798"/>
    <n v="2.8235294117647101"/>
    <n v="0"/>
    <n v="0"/>
    <n v="0"/>
    <n v="12.549999974999999"/>
    <n v="-12.549999974999999"/>
    <n v="-1"/>
    <n v="0"/>
    <s v="NA"/>
    <n v="0"/>
    <x v="368"/>
    <n v="0"/>
    <n v="11.2949999775"/>
    <n v="-13.177499973749999"/>
    <n v="1.2549999974999988"/>
    <n v="0.62749999875000029"/>
  </r>
  <r>
    <x v="4"/>
    <s v="france cheap airline tickets"/>
    <s v="Broad"/>
    <s v="Geo Targeted New York"/>
    <s v="New York to France Sale"/>
    <s v="Position 5-10 Bid Strategy"/>
    <n v="6.25"/>
    <n v="6"/>
    <n v="12.6"/>
    <n v="2.1"/>
    <n v="7"/>
    <n v="0.85714285714285698"/>
    <n v="1"/>
    <n v="0"/>
    <n v="0"/>
    <n v="0"/>
    <n v="12.6"/>
    <n v="-12.6"/>
    <n v="-1"/>
    <n v="0"/>
    <s v="NA"/>
    <n v="0"/>
    <x v="368"/>
    <n v="0"/>
    <n v="11.34"/>
    <n v="-13.23"/>
    <n v="1.2599999999999998"/>
    <n v="0.63000000000000078"/>
  </r>
  <r>
    <x v="4"/>
    <s v="cheap international airfares"/>
    <s v="Broad"/>
    <s v="Geo Targeted Los Angeles"/>
    <s v="Cheap International Los Angeles"/>
    <s v="Position 5-10 Bid Strategy"/>
    <n v="6.25"/>
    <n v="3"/>
    <n v="12.699999975000001"/>
    <n v="4.2333333250000003"/>
    <n v="133"/>
    <n v="2.2556390977443601E-2"/>
    <n v="3.2113533834586501"/>
    <n v="0"/>
    <n v="0"/>
    <n v="0"/>
    <n v="12.699999975000001"/>
    <n v="-12.699999975000001"/>
    <n v="-1"/>
    <n v="0"/>
    <s v="NA"/>
    <n v="0"/>
    <x v="368"/>
    <n v="0"/>
    <n v="11.429999977500001"/>
    <n v="-13.334999973750001"/>
    <n v="1.2699999974999994"/>
    <n v="0.63499999875000057"/>
  </r>
  <r>
    <x v="4"/>
    <s v="flight to stuttgart"/>
    <s v="Broad"/>
    <s v="Google_Yearlong 2006"/>
    <s v="Google|Stuttgart"/>
    <s v="Position 5-10 Bid Strategy"/>
    <n v="6.25"/>
    <n v="4"/>
    <n v="12.7125"/>
    <n v="3.1781250000000001"/>
    <n v="31"/>
    <n v="0.12903225806451599"/>
    <n v="1.09032258064516"/>
    <n v="0"/>
    <n v="0"/>
    <n v="0"/>
    <n v="12.7125"/>
    <n v="-12.7125"/>
    <n v="-1"/>
    <n v="0"/>
    <s v="NA"/>
    <n v="0"/>
    <x v="368"/>
    <n v="0"/>
    <n v="11.44125"/>
    <n v="-13.348125000000001"/>
    <n v="1.2712500000000002"/>
    <n v="0.63562500000000099"/>
  </r>
  <r>
    <x v="4"/>
    <s v="germany fares"/>
    <s v="Broad"/>
    <s v="Google_Yearlong 2006"/>
    <s v="Google|Germany"/>
    <s v="Position 5-10 Bid Strategy"/>
    <n v="6.25"/>
    <n v="9"/>
    <n v="12.774999937500002"/>
    <n v="1.4194444375000002"/>
    <n v="216"/>
    <n v="4.1666666666666699E-2"/>
    <n v="1.7777777777777799"/>
    <n v="0"/>
    <n v="0"/>
    <n v="0"/>
    <n v="12.774999937500002"/>
    <n v="-12.774999937500002"/>
    <n v="-1"/>
    <n v="0"/>
    <s v="NA"/>
    <n v="0"/>
    <x v="368"/>
    <n v="0"/>
    <n v="11.497499943750002"/>
    <n v="-13.413749934375003"/>
    <n v="1.2774999937500002"/>
    <n v="0.638749996875001"/>
  </r>
  <r>
    <x v="4"/>
    <s v="spain ticket"/>
    <s v="Broad"/>
    <s v="Western Europe Destinations"/>
    <s v="Spain"/>
    <s v="Position 5-10 Bid Strategy"/>
    <n v="6.25"/>
    <n v="7"/>
    <n v="12.7874999875"/>
    <n v="1.8267857125"/>
    <n v="84"/>
    <n v="8.3333333333333301E-2"/>
    <n v="1.38214285714286"/>
    <n v="0"/>
    <n v="0"/>
    <n v="0"/>
    <n v="12.7874999875"/>
    <n v="-12.7874999875"/>
    <n v="-1"/>
    <n v="0"/>
    <s v="NA"/>
    <n v="0"/>
    <x v="368"/>
    <n v="0"/>
    <n v="11.508749988750001"/>
    <n v="-13.426874986875001"/>
    <n v="1.2787499987499995"/>
    <n v="0.63937499937500064"/>
  </r>
  <r>
    <x v="4"/>
    <s v="cheap international airfare"/>
    <s v="Broad"/>
    <s v="Geo Targeted Los Angeles"/>
    <s v="Cheap International Los Angeles"/>
    <s v="Position 5-10 Bid Strategy"/>
    <n v="6.25"/>
    <n v="4"/>
    <n v="12.8125"/>
    <n v="3.203125"/>
    <n v="95"/>
    <n v="4.2105263157894701E-2"/>
    <n v="1.6284210526315801"/>
    <n v="0"/>
    <n v="0"/>
    <n v="0"/>
    <n v="12.8125"/>
    <n v="-12.8125"/>
    <n v="-1"/>
    <n v="0"/>
    <s v="NA"/>
    <n v="0"/>
    <x v="368"/>
    <n v="0"/>
    <n v="11.53125"/>
    <n v="-13.453125"/>
    <n v="1.28125"/>
    <n v="0.640625"/>
  </r>
  <r>
    <x v="4"/>
    <s v="paris airline"/>
    <s v="Broad"/>
    <s v="Geo Targeted Chicago"/>
    <s v="Chicago to Paris Sale"/>
    <s v="Position 5-10 Bid Strategy"/>
    <n v="6.25"/>
    <n v="7"/>
    <n v="12.8124999625"/>
    <n v="1.8303571375000001"/>
    <n v="106"/>
    <n v="6.6037735849056603E-2"/>
    <n v="1.2194339622641499"/>
    <n v="0"/>
    <n v="0"/>
    <n v="0"/>
    <n v="12.8124999625"/>
    <n v="-12.8124999625"/>
    <n v="-1"/>
    <n v="0"/>
    <s v="NA"/>
    <n v="0"/>
    <x v="368"/>
    <n v="0"/>
    <n v="11.53124996625"/>
    <n v="-13.453124960625001"/>
    <n v="1.2812499962500006"/>
    <n v="0.64062499812500029"/>
  </r>
  <r>
    <x v="4"/>
    <s v="europe flight"/>
    <s v="Broad"/>
    <s v="Geo Targeted Detroit"/>
    <s v="Europe Detroit"/>
    <s v="Position 5-10 Bid Strategy"/>
    <n v="6.25"/>
    <n v="4"/>
    <n v="12.824999999999999"/>
    <n v="3.2062499999999998"/>
    <n v="292"/>
    <n v="1.3698630136986301E-2"/>
    <n v="2.0763356164383602"/>
    <n v="0"/>
    <n v="0"/>
    <n v="0"/>
    <n v="12.824999999999999"/>
    <n v="-12.824999999999999"/>
    <n v="-1"/>
    <n v="0"/>
    <s v="NA"/>
    <n v="0"/>
    <x v="368"/>
    <n v="0"/>
    <n v="11.5425"/>
    <n v="-13.46625"/>
    <n v="1.2824999999999989"/>
    <n v="0.64125000000000121"/>
  </r>
  <r>
    <x v="4"/>
    <s v="italy tickets"/>
    <s v="Broad"/>
    <s v="Geo Targeted New York"/>
    <s v="New York to Italy Sale"/>
    <s v="Position 5-10 Bid Strategy"/>
    <n v="6.25"/>
    <n v="3"/>
    <n v="12.837499987499999"/>
    <n v="4.2791666624999998"/>
    <n v="102"/>
    <n v="2.9411764705882401E-2"/>
    <n v="2.4248039215686301"/>
    <n v="0"/>
    <n v="0"/>
    <n v="0"/>
    <n v="12.837499987499999"/>
    <n v="-12.837499987499999"/>
    <n v="-1"/>
    <n v="0"/>
    <s v="NA"/>
    <n v="0"/>
    <x v="368"/>
    <n v="0"/>
    <n v="11.553749988749999"/>
    <n v="-13.479374986874999"/>
    <n v="1.2837499987500003"/>
    <n v="0.64187499937500014"/>
  </r>
  <r>
    <x v="4"/>
    <s v="paris cheap ticket"/>
    <s v="Broad"/>
    <s v="Geo Targeted Chicago"/>
    <s v="Chicago to Paris Sale"/>
    <s v="Position 5-10 Bid Strategy"/>
    <n v="6.25"/>
    <n v="5"/>
    <n v="12.875"/>
    <n v="2.5750000000000002"/>
    <n v="25"/>
    <n v="0.2"/>
    <n v="2"/>
    <n v="0"/>
    <n v="0"/>
    <n v="0"/>
    <n v="12.875"/>
    <n v="-12.875"/>
    <n v="-1"/>
    <n v="0"/>
    <s v="NA"/>
    <n v="0"/>
    <x v="368"/>
    <n v="0"/>
    <n v="11.5875"/>
    <n v="-13.518750000000001"/>
    <n v="1.2874999999999996"/>
    <n v="0.64375000000000071"/>
  </r>
  <r>
    <x v="4"/>
    <s v="france airfare sales"/>
    <s v="Broad"/>
    <s v="Geo Targeted New York"/>
    <s v="New York to France Sale"/>
    <s v="Position 5-10 Bid Strategy"/>
    <n v="6.25"/>
    <n v="4"/>
    <n v="12.9"/>
    <n v="3.2250000000000001"/>
    <n v="10"/>
    <n v="0.4"/>
    <n v="1.1000000000000001"/>
    <n v="0"/>
    <n v="0"/>
    <n v="0"/>
    <n v="12.9"/>
    <n v="-12.9"/>
    <n v="-1"/>
    <n v="0"/>
    <s v="NA"/>
    <n v="0"/>
    <x v="368"/>
    <n v="0"/>
    <n v="11.610000000000001"/>
    <n v="-13.545000000000002"/>
    <n v="1.2899999999999991"/>
    <n v="0.64500000000000135"/>
  </r>
  <r>
    <x v="4"/>
    <s v="europe flight"/>
    <s v="Broad"/>
    <s v="Geo Targeted New York"/>
    <s v="Europe New York"/>
    <s v="Position 5-10 Bid Strategy"/>
    <n v="6.25"/>
    <n v="5"/>
    <n v="12.925000000000001"/>
    <n v="2.585"/>
    <n v="193"/>
    <n v="2.59067357512953E-2"/>
    <n v="1.9953367875647701"/>
    <n v="0"/>
    <n v="0"/>
    <n v="0"/>
    <n v="12.925000000000001"/>
    <n v="-12.925000000000001"/>
    <n v="-1"/>
    <n v="0"/>
    <s v="NA"/>
    <n v="0"/>
    <x v="368"/>
    <n v="0"/>
    <n v="11.6325"/>
    <n v="-13.571250000000001"/>
    <n v="1.2925000000000004"/>
    <n v="0.64625000000000021"/>
  </r>
  <r>
    <x v="4"/>
    <s v="paris flight"/>
    <s v="Broad"/>
    <s v="Geo Targeted DC"/>
    <s v="DC to Paris Sale"/>
    <s v="Position 5-10 Bid Strategy"/>
    <n v="6.25"/>
    <n v="8"/>
    <n v="12.925000000000001"/>
    <n v="1.6156250000000001"/>
    <n v="226"/>
    <n v="3.5398230088495602E-2"/>
    <n v="2.3758849557522099"/>
    <n v="0"/>
    <n v="0"/>
    <n v="0"/>
    <n v="12.925000000000001"/>
    <n v="-12.925000000000001"/>
    <n v="-1"/>
    <n v="0"/>
    <s v="NA"/>
    <n v="0"/>
    <x v="368"/>
    <n v="0"/>
    <n v="11.6325"/>
    <n v="-13.571250000000001"/>
    <n v="1.2925000000000004"/>
    <n v="0.64625000000000021"/>
  </r>
  <r>
    <x v="4"/>
    <s v="florence airlines"/>
    <s v="Broad"/>
    <s v="Google_Yearlong 2006"/>
    <s v="Google|Florence"/>
    <s v="Position 5-10 Bid Strategy"/>
    <n v="6.25"/>
    <n v="2"/>
    <n v="12.975"/>
    <n v="6.4874999999999998"/>
    <n v="625"/>
    <n v="3.2000000000000002E-3"/>
    <n v="2.09328"/>
    <n v="0"/>
    <n v="0"/>
    <n v="0"/>
    <n v="12.975"/>
    <n v="-12.975"/>
    <n v="-1"/>
    <n v="0"/>
    <s v="NA"/>
    <n v="0"/>
    <x v="368"/>
    <n v="0"/>
    <n v="11.6775"/>
    <n v="-13.623749999999999"/>
    <n v="1.2974999999999994"/>
    <n v="0.64874999999999972"/>
  </r>
  <r>
    <x v="4"/>
    <s v="athens fares"/>
    <s v="Broad"/>
    <s v="Google_Yearlong 2006"/>
    <s v="Google|Athens"/>
    <s v="Position 5-10 Bid Strategy"/>
    <n v="6.25"/>
    <n v="7"/>
    <n v="12.974999974999999"/>
    <n v="1.8535714249999999"/>
    <n v="154"/>
    <n v="4.5454545454545504E-2"/>
    <n v="1.8136363636363599"/>
    <n v="0"/>
    <n v="0"/>
    <n v="0"/>
    <n v="12.974999974999999"/>
    <n v="-12.974999974999999"/>
    <n v="-1"/>
    <n v="0"/>
    <s v="NA"/>
    <n v="0"/>
    <x v="368"/>
    <n v="0"/>
    <n v="11.6774999775"/>
    <n v="-13.62374997375"/>
    <n v="1.2974999974999992"/>
    <n v="0.6487499987500005"/>
  </r>
  <r>
    <x v="4"/>
    <s v="turkey airfares"/>
    <s v="Broad"/>
    <s v="Google_Yearlong 2006"/>
    <s v="Google|Turkey"/>
    <s v="Position 5-10 Bid Strategy"/>
    <n v="6.25"/>
    <n v="7"/>
    <n v="13.024999924999999"/>
    <n v="1.8607142749999999"/>
    <n v="78"/>
    <n v="8.9743589743589688E-2"/>
    <n v="2.31666666666667"/>
    <n v="0"/>
    <n v="0"/>
    <n v="0"/>
    <n v="13.024999924999999"/>
    <n v="-13.024999924999999"/>
    <n v="-1"/>
    <n v="0"/>
    <s v="NA"/>
    <n v="0"/>
    <x v="368"/>
    <n v="0"/>
    <n v="11.7224999325"/>
    <n v="-13.676249921249999"/>
    <n v="1.3024999924999996"/>
    <n v="0.6512499962499998"/>
  </r>
  <r>
    <x v="4"/>
    <s v="london airlines"/>
    <s v="Broad"/>
    <s v="Google_Yearlong 2006"/>
    <s v="Google|London"/>
    <s v="Position 5-10 Bid Strategy"/>
    <n v="6.25"/>
    <n v="6"/>
    <n v="13.024999950000002"/>
    <n v="2.1708333250000003"/>
    <n v="310"/>
    <n v="1.9354838709677399E-2"/>
    <n v="3.1951612903225799"/>
    <n v="0"/>
    <n v="0"/>
    <n v="0"/>
    <n v="13.024999950000002"/>
    <n v="-13.024999950000002"/>
    <n v="-1"/>
    <n v="0"/>
    <s v="NA"/>
    <n v="0"/>
    <x v="368"/>
    <n v="0"/>
    <n v="11.722499955000002"/>
    <n v="-13.676249947500002"/>
    <n v="1.3024999949999998"/>
    <n v="0.65124999750000079"/>
  </r>
  <r>
    <x v="4"/>
    <s v="england tickets"/>
    <s v="Broad"/>
    <s v="Google_Yearlong 2006"/>
    <s v="Google|England"/>
    <s v="Position 5-10 Bid Strategy"/>
    <n v="6.25"/>
    <n v="3"/>
    <n v="13.412499974999999"/>
    <n v="4.4708333250000001"/>
    <n v="145"/>
    <n v="2.06896551724138E-2"/>
    <n v="1.7193103448275899"/>
    <n v="0"/>
    <n v="0"/>
    <n v="0"/>
    <n v="13.412499974999999"/>
    <n v="-13.412499974999999"/>
    <n v="-1"/>
    <n v="0"/>
    <s v="NA"/>
    <n v="0"/>
    <x v="368"/>
    <n v="0"/>
    <n v="12.071249977499999"/>
    <n v="-14.083124973749999"/>
    <n v="1.3412499975000003"/>
    <n v="0.67062499875000015"/>
  </r>
  <r>
    <x v="4"/>
    <s v="overseas flight"/>
    <s v="Broad"/>
    <s v="Google_Yearlong 2006"/>
    <s v="Google|Overseas"/>
    <s v="Position 5-10 Bid Strategy"/>
    <n v="6.25"/>
    <n v="4"/>
    <n v="13.425000000000001"/>
    <n v="3.3562500000000002"/>
    <n v="114"/>
    <n v="3.5087719298245598E-2"/>
    <n v="1.9640350877193"/>
    <n v="0"/>
    <n v="0"/>
    <n v="0"/>
    <n v="13.425000000000001"/>
    <n v="-13.425000000000001"/>
    <n v="-1"/>
    <n v="0"/>
    <s v="NA"/>
    <n v="0"/>
    <x v="368"/>
    <n v="0"/>
    <n v="12.082500000000001"/>
    <n v="-14.096250000000001"/>
    <n v="1.3424999999999994"/>
    <n v="0.67125000000000057"/>
  </r>
  <r>
    <x v="4"/>
    <s v="spain cheap flight"/>
    <s v="Broad"/>
    <s v="Western Europe Destinations"/>
    <s v="Spain"/>
    <s v="Position 5-10 Bid Strategy"/>
    <n v="6.25"/>
    <n v="4"/>
    <n v="13.425000000000001"/>
    <n v="3.3562500000000002"/>
    <n v="171"/>
    <n v="2.3391812865497102E-2"/>
    <n v="1.69473684210526"/>
    <n v="0"/>
    <n v="0"/>
    <n v="0"/>
    <n v="13.425000000000001"/>
    <n v="-13.425000000000001"/>
    <n v="-1"/>
    <n v="0"/>
    <s v="NA"/>
    <n v="0"/>
    <x v="368"/>
    <n v="0"/>
    <n v="12.082500000000001"/>
    <n v="-14.096250000000001"/>
    <n v="1.3424999999999994"/>
    <n v="0.67125000000000057"/>
  </r>
  <r>
    <x v="4"/>
    <s v="paris cheap tickets"/>
    <s v="Broad"/>
    <s v="Geo Targeted Boston"/>
    <s v="Boston to Paris Sale"/>
    <s v="Position 5-10 Bid Strategy"/>
    <n v="6.25"/>
    <n v="4"/>
    <n v="13.425000000000001"/>
    <n v="3.3562500000000002"/>
    <n v="53"/>
    <n v="7.5471698113207503E-2"/>
    <n v="3.1320754716981098"/>
    <n v="0"/>
    <n v="0"/>
    <n v="0"/>
    <n v="13.425000000000001"/>
    <n v="-13.425000000000001"/>
    <n v="-1"/>
    <n v="0"/>
    <s v="NA"/>
    <n v="0"/>
    <x v="368"/>
    <n v="0"/>
    <n v="12.082500000000001"/>
    <n v="-14.096250000000001"/>
    <n v="1.3424999999999994"/>
    <n v="0.67125000000000057"/>
  </r>
  <r>
    <x v="4"/>
    <s v="paris fares"/>
    <s v="Broad"/>
    <s v="Geo Targeted Chicago"/>
    <s v="Chicago to Paris Sale"/>
    <s v="Position 5-10 Bid Strategy"/>
    <n v="6.25"/>
    <n v="3"/>
    <n v="13.437499987500001"/>
    <n v="4.4791666625"/>
    <n v="47"/>
    <n v="6.382978723404259E-2"/>
    <n v="1.4038297872340399"/>
    <n v="0"/>
    <n v="0"/>
    <n v="0"/>
    <n v="13.437499987500001"/>
    <n v="-13.437499987500001"/>
    <n v="-1"/>
    <n v="0"/>
    <s v="NA"/>
    <n v="0"/>
    <x v="368"/>
    <n v="0"/>
    <n v="12.093749988750002"/>
    <n v="-14.109374986875002"/>
    <n v="1.343749998749999"/>
    <n v="0.67187499937500128"/>
  </r>
  <r>
    <x v="4"/>
    <s v="madrid airfare"/>
    <s v="Broad"/>
    <s v="Western Europe Destinations"/>
    <s v="Madrid"/>
    <s v="Position 5-10 Bid Strategy"/>
    <n v="6.25"/>
    <n v="12"/>
    <n v="13.474999950000001"/>
    <n v="1.1229166625"/>
    <n v="350"/>
    <n v="3.4285714285714301E-2"/>
    <n v="3.8631428571428601"/>
    <n v="0"/>
    <n v="0"/>
    <n v="0"/>
    <n v="13.474999950000001"/>
    <n v="-13.474999950000001"/>
    <n v="-1"/>
    <n v="0"/>
    <s v="NA"/>
    <n v="0"/>
    <x v="368"/>
    <n v="0"/>
    <n v="12.127499955000001"/>
    <n v="-14.148749947500001"/>
    <n v="1.3474999949999997"/>
    <n v="0.67374999749999986"/>
  </r>
  <r>
    <x v="4"/>
    <s v="turkey fares"/>
    <s v="Broad"/>
    <s v="Google_Yearlong 2006"/>
    <s v="Google|Turkey"/>
    <s v="Position 5-10 Bid Strategy"/>
    <n v="6.25"/>
    <n v="8"/>
    <n v="13.55"/>
    <n v="1.6937500000000001"/>
    <n v="94"/>
    <n v="8.5106382978723402E-2"/>
    <n v="1.5212765957446801"/>
    <n v="0"/>
    <n v="0"/>
    <n v="0"/>
    <n v="13.55"/>
    <n v="-13.55"/>
    <n v="-1"/>
    <n v="0"/>
    <s v="NA"/>
    <n v="0"/>
    <x v="368"/>
    <n v="0"/>
    <n v="12.195"/>
    <n v="-14.227500000000001"/>
    <n v="1.3550000000000004"/>
    <n v="0.67750000000000021"/>
  </r>
  <r>
    <x v="4"/>
    <s v="india cheap flight"/>
    <s v="Broad"/>
    <s v="Outside Western Europe"/>
    <s v="India"/>
    <s v="Position 5-10 Bid Strategy"/>
    <n v="6.25"/>
    <n v="6"/>
    <n v="13.65"/>
    <n v="2.2749999999999999"/>
    <n v="62"/>
    <n v="9.6774193548387094E-2"/>
    <n v="1.3887096774193499"/>
    <n v="0"/>
    <n v="0"/>
    <n v="0"/>
    <n v="13.65"/>
    <n v="-13.65"/>
    <n v="-1"/>
    <n v="0"/>
    <s v="NA"/>
    <n v="0"/>
    <x v="368"/>
    <n v="0"/>
    <n v="12.285"/>
    <n v="-14.332500000000001"/>
    <n v="1.3650000000000002"/>
    <n v="0.68250000000000099"/>
  </r>
  <r>
    <x v="4"/>
    <s v="madrid flight"/>
    <s v="Broad"/>
    <s v="Google_Yearlong 2006"/>
    <s v="Google|Madrid"/>
    <s v="Position 5-10 Bid Strategy"/>
    <n v="6.25"/>
    <n v="8"/>
    <n v="13.8375"/>
    <n v="1.7296875"/>
    <n v="786"/>
    <n v="1.01781170483461E-2"/>
    <n v="1.69923664122137"/>
    <n v="0"/>
    <n v="0"/>
    <n v="0"/>
    <n v="13.8375"/>
    <n v="-13.8375"/>
    <n v="-1"/>
    <n v="0"/>
    <s v="NA"/>
    <n v="0"/>
    <x v="368"/>
    <n v="0"/>
    <n v="12.453750000000001"/>
    <n v="-14.529375000000002"/>
    <n v="1.3837499999999991"/>
    <n v="0.69187500000000135"/>
  </r>
  <r>
    <x v="4"/>
    <s v="rome airline"/>
    <s v="Broad"/>
    <s v="Geo Targeted Boston"/>
    <s v="Boston to Rome Sale"/>
    <s v="Position 5-10 Bid Strategy"/>
    <n v="6.25"/>
    <n v="4"/>
    <n v="13.8375"/>
    <n v="3.4593750000000001"/>
    <n v="61"/>
    <n v="6.5573770491803296E-2"/>
    <n v="1.3921311475409801"/>
    <n v="0"/>
    <n v="0"/>
    <n v="0"/>
    <n v="13.8375"/>
    <n v="-13.8375"/>
    <n v="-1"/>
    <n v="0"/>
    <s v="NA"/>
    <n v="0"/>
    <x v="368"/>
    <n v="0"/>
    <n v="12.453750000000001"/>
    <n v="-14.529375000000002"/>
    <n v="1.3837499999999991"/>
    <n v="0.69187500000000135"/>
  </r>
  <r>
    <x v="4"/>
    <s v="flight to hamburg"/>
    <s v="Broad"/>
    <s v="Google_Yearlong 2006"/>
    <s v="Google|Hamburg"/>
    <s v="Position 5-10 Bid Strategy"/>
    <n v="6.25"/>
    <n v="5"/>
    <n v="13.875"/>
    <n v="2.7749999999999999"/>
    <n v="33"/>
    <n v="0.15151515151515199"/>
    <n v="1.12424242424242"/>
    <n v="0"/>
    <n v="0"/>
    <n v="0"/>
    <n v="13.875"/>
    <n v="-13.875"/>
    <n v="-1"/>
    <n v="0"/>
    <s v="NA"/>
    <n v="0"/>
    <x v="368"/>
    <n v="0"/>
    <n v="12.487500000000001"/>
    <n v="-14.568750000000001"/>
    <n v="1.3874999999999993"/>
    <n v="0.69375000000000142"/>
  </r>
  <r>
    <x v="4"/>
    <s v="paris airline tickets"/>
    <s v="Broad"/>
    <s v="Geo Targeted Chicago"/>
    <s v="Chicago to Paris Sale"/>
    <s v="Position 5-10 Bid Strategy"/>
    <n v="6.25"/>
    <n v="8"/>
    <n v="13.925000000000001"/>
    <n v="1.7406250000000001"/>
    <n v="33"/>
    <n v="0.24242424242424199"/>
    <n v="1.51515151515152"/>
    <n v="0"/>
    <n v="0"/>
    <n v="0"/>
    <n v="13.925000000000001"/>
    <n v="-13.925000000000001"/>
    <n v="-1"/>
    <n v="0"/>
    <s v="NA"/>
    <n v="0"/>
    <x v="368"/>
    <n v="0"/>
    <n v="12.532500000000001"/>
    <n v="-14.621250000000002"/>
    <n v="1.3925000000000001"/>
    <n v="0.69625000000000092"/>
  </r>
  <r>
    <x v="4"/>
    <s v="india cheap ticket"/>
    <s v="Broad"/>
    <s v="Outside Western Europe"/>
    <s v="India"/>
    <s v="Position 5-10 Bid Strategy"/>
    <n v="6.25"/>
    <n v="4"/>
    <n v="13.9375"/>
    <n v="3.484375"/>
    <n v="39"/>
    <n v="0.102564102564103"/>
    <n v="1.56666666666667"/>
    <n v="0"/>
    <n v="0"/>
    <n v="0"/>
    <n v="13.9375"/>
    <n v="-13.9375"/>
    <n v="-1"/>
    <n v="0"/>
    <s v="NA"/>
    <n v="0"/>
    <x v="368"/>
    <n v="0"/>
    <n v="12.543750000000001"/>
    <n v="-14.634375"/>
    <n v="1.3937499999999989"/>
    <n v="0.69687500000000036"/>
  </r>
  <r>
    <x v="4"/>
    <s v="venice airfares"/>
    <s v="Broad"/>
    <s v="Google_Yearlong 2006"/>
    <s v="Google|Venice"/>
    <s v="Position 5-10 Bid Strategy"/>
    <n v="6.25"/>
    <n v="5"/>
    <n v="13.975"/>
    <n v="2.7949999999999999"/>
    <n v="63"/>
    <n v="7.9365079365079402E-2"/>
    <n v="1.7492063492063501"/>
    <n v="0"/>
    <n v="0"/>
    <n v="0"/>
    <n v="13.975"/>
    <n v="-13.975"/>
    <n v="-1"/>
    <n v="0"/>
    <s v="NA"/>
    <n v="0"/>
    <x v="368"/>
    <n v="0"/>
    <n v="12.577500000000001"/>
    <n v="-14.67375"/>
    <n v="1.3974999999999991"/>
    <n v="0.69875000000000043"/>
  </r>
  <r>
    <x v="4"/>
    <s v="international plane ticket"/>
    <s v="Broad"/>
    <s v="Google_Yearlong 2006"/>
    <s v="Google|International General"/>
    <s v="Position 5-10 Bid Strategy"/>
    <n v="6.25"/>
    <n v="3"/>
    <n v="13.987500000000001"/>
    <n v="4.6624999999999996"/>
    <n v="58"/>
    <n v="5.1724137931034503E-2"/>
    <n v="2.2396551724137899"/>
    <n v="0"/>
    <n v="0"/>
    <n v="0"/>
    <n v="13.987500000000001"/>
    <n v="-13.987500000000001"/>
    <n v="-1"/>
    <n v="0"/>
    <s v="NA"/>
    <n v="0"/>
    <x v="368"/>
    <n v="0"/>
    <n v="12.588750000000001"/>
    <n v="-14.686875000000001"/>
    <n v="1.3987499999999997"/>
    <n v="0.69937499999999986"/>
  </r>
  <r>
    <x v="4"/>
    <s v="uk tickets"/>
    <s v="Broad"/>
    <s v="Western Europe Destinations"/>
    <s v="UK"/>
    <s v="Position 5-10 Bid Strategy"/>
    <n v="6.25"/>
    <n v="6"/>
    <n v="13.999999949999999"/>
    <n v="2.3333333249999999"/>
    <n v="207"/>
    <n v="2.8985507246376798E-2"/>
    <n v="1.83381642512077"/>
    <n v="0"/>
    <n v="0"/>
    <n v="0"/>
    <n v="13.999999949999999"/>
    <n v="-13.999999949999999"/>
    <n v="-1"/>
    <n v="0"/>
    <s v="NA"/>
    <n v="0"/>
    <x v="368"/>
    <n v="0"/>
    <n v="12.599999954999999"/>
    <n v="-14.6999999475"/>
    <n v="1.3999999949999999"/>
    <n v="0.69999999750000086"/>
  </r>
  <r>
    <x v="4"/>
    <s v="international flight"/>
    <s v="Broad"/>
    <s v="Geo Targeted Detroit"/>
    <s v="International Detroit"/>
    <s v="Position 5-10 Bid Strategy"/>
    <n v="6.25"/>
    <n v="5"/>
    <n v="14.0375"/>
    <n v="2.8075000000000001"/>
    <n v="87"/>
    <n v="5.7471264367816098E-2"/>
    <n v="1.6148275862068999"/>
    <n v="0"/>
    <n v="0"/>
    <n v="0"/>
    <n v="14.0375"/>
    <n v="-14.0375"/>
    <n v="-1"/>
    <n v="0"/>
    <s v="NA"/>
    <n v="0"/>
    <x v="368"/>
    <n v="0"/>
    <n v="12.633749999999999"/>
    <n v="-14.739375000000001"/>
    <n v="1.4037500000000005"/>
    <n v="0.70187500000000114"/>
  </r>
  <r>
    <x v="4"/>
    <s v="rome airports"/>
    <s v="Broad"/>
    <s v="Google_Yearlong 2006"/>
    <s v="Google|Rome"/>
    <s v="Position 5-10 Bid Strategy"/>
    <n v="6.25"/>
    <n v="5"/>
    <n v="14.05"/>
    <n v="2.81"/>
    <n v="458"/>
    <n v="1.0917030567685599E-2"/>
    <n v="2.34585152838428"/>
    <n v="0"/>
    <n v="0"/>
    <n v="0"/>
    <n v="14.05"/>
    <n v="-14.05"/>
    <n v="-1"/>
    <n v="0"/>
    <s v="NA"/>
    <n v="0"/>
    <x v="368"/>
    <n v="0"/>
    <n v="12.645000000000001"/>
    <n v="-14.752500000000001"/>
    <n v="1.4049999999999994"/>
    <n v="0.70250000000000057"/>
  </r>
  <r>
    <x v="4"/>
    <s v="paris ticket"/>
    <s v="Broad"/>
    <s v="Geo Targeted Los Angeles"/>
    <s v="Los Angeles to Paris Sale"/>
    <s v="Position 5-10 Bid Strategy"/>
    <n v="6.25"/>
    <n v="4"/>
    <n v="14.137499999999999"/>
    <n v="3.5343749999999998"/>
    <n v="93"/>
    <n v="4.3010752688171998E-2"/>
    <n v="1.6762365591397801"/>
    <n v="0"/>
    <n v="0"/>
    <n v="0"/>
    <n v="14.137499999999999"/>
    <n v="-14.137499999999999"/>
    <n v="-1"/>
    <n v="0"/>
    <s v="NA"/>
    <n v="0"/>
    <x v="368"/>
    <n v="0"/>
    <n v="12.723749999999999"/>
    <n v="-14.844374999999999"/>
    <n v="1.4137500000000003"/>
    <n v="0.70687500000000014"/>
  </r>
  <r>
    <x v="4"/>
    <s v="paris air tickets"/>
    <s v="Broad"/>
    <s v="Geo Targeted Chicago"/>
    <s v="Chicago to Paris Sale"/>
    <s v="Position 5-10 Bid Strategy"/>
    <n v="6.25"/>
    <n v="6"/>
    <n v="14.162499974999999"/>
    <n v="2.3604166625"/>
    <n v="17"/>
    <n v="0.35294117647058798"/>
    <n v="1.1764705882352899"/>
    <n v="0"/>
    <n v="0"/>
    <n v="0"/>
    <n v="14.162499974999999"/>
    <n v="-14.162499974999999"/>
    <n v="-1"/>
    <n v="0"/>
    <s v="NA"/>
    <n v="0"/>
    <x v="368"/>
    <n v="0"/>
    <n v="12.7462499775"/>
    <n v="-14.870624973749999"/>
    <n v="1.4162499974999996"/>
    <n v="0.70812499874999979"/>
  </r>
  <r>
    <x v="4"/>
    <s v="barcelona airline"/>
    <s v="Broad"/>
    <s v="Geo Targeted DC"/>
    <s v="DC to Barcelona Sale"/>
    <s v="Position 5-10 Bid Strategy"/>
    <n v="6.25"/>
    <n v="5"/>
    <n v="14.2125"/>
    <n v="2.8424999999999998"/>
    <n v="15"/>
    <n v="0.33333333333333298"/>
    <n v="1.2666666666666699"/>
    <n v="0"/>
    <n v="0"/>
    <n v="0"/>
    <n v="14.2125"/>
    <n v="-14.2125"/>
    <n v="-1"/>
    <n v="0"/>
    <s v="NA"/>
    <n v="0"/>
    <x v="368"/>
    <n v="0"/>
    <n v="12.79125"/>
    <n v="-14.923125000000001"/>
    <n v="1.4212500000000006"/>
    <n v="0.71062500000000028"/>
  </r>
  <r>
    <x v="4"/>
    <s v="stuttgart flight"/>
    <s v="Broad"/>
    <s v="Google_Yearlong 2006"/>
    <s v="Google|Stuttgart"/>
    <s v="Position 5-10 Bid Strategy"/>
    <n v="6.25"/>
    <n v="6"/>
    <n v="14.237499975000002"/>
    <n v="2.3729166625000002"/>
    <n v="77"/>
    <n v="7.7922077922077906E-2"/>
    <n v="1.06493506493506"/>
    <n v="0"/>
    <n v="0"/>
    <n v="0"/>
    <n v="14.237499975000002"/>
    <n v="-14.237499975000002"/>
    <n v="-1"/>
    <n v="0"/>
    <s v="NA"/>
    <n v="0"/>
    <x v="368"/>
    <n v="0"/>
    <n v="12.813749977500002"/>
    <n v="-14.949374973750002"/>
    <n v="1.4237499974999999"/>
    <n v="0.71187499874999993"/>
  </r>
  <r>
    <x v="4"/>
    <s v="europe flights"/>
    <s v="Broad"/>
    <s v="Geo Targeted Detroit"/>
    <s v="Europe Detroit"/>
    <s v="Position 5-10 Bid Strategy"/>
    <n v="6.25"/>
    <n v="5"/>
    <n v="14.25"/>
    <n v="2.85"/>
    <n v="488"/>
    <n v="1.02459016393443E-2"/>
    <n v="1.88590163934426"/>
    <n v="0"/>
    <n v="0"/>
    <n v="0"/>
    <n v="14.25"/>
    <n v="-14.25"/>
    <n v="-1"/>
    <n v="0"/>
    <s v="NA"/>
    <n v="0"/>
    <x v="368"/>
    <n v="0"/>
    <n v="12.825000000000001"/>
    <n v="-14.9625"/>
    <n v="1.4249999999999989"/>
    <n v="0.71250000000000036"/>
  </r>
  <r>
    <x v="4"/>
    <s v="flight to cologne"/>
    <s v="Broad"/>
    <s v="Google_Yearlong 2006"/>
    <s v="Google|Cologne"/>
    <s v="Position 5-10 Bid Strategy"/>
    <n v="6.25"/>
    <n v="5"/>
    <n v="14.3"/>
    <n v="2.86"/>
    <n v="35"/>
    <n v="0.14285714285714302"/>
    <n v="1.0828571428571401"/>
    <n v="0"/>
    <n v="0"/>
    <n v="0"/>
    <n v="14.3"/>
    <n v="-14.3"/>
    <n v="-1"/>
    <n v="0"/>
    <s v="NA"/>
    <n v="0"/>
    <x v="368"/>
    <n v="0"/>
    <n v="12.870000000000001"/>
    <n v="-15.015000000000001"/>
    <n v="1.4299999999999997"/>
    <n v="0.71499999999999986"/>
  </r>
  <r>
    <x v="4"/>
    <s v="florence flights"/>
    <s v="Broad"/>
    <s v="Geo Targeted New York"/>
    <s v="New York to Florence Sale"/>
    <s v="Position 5-10 Bid Strategy"/>
    <n v="6.25"/>
    <n v="6"/>
    <n v="14.412499950000001"/>
    <n v="2.402083325"/>
    <n v="50"/>
    <n v="0.12"/>
    <n v="1.9496"/>
    <n v="0"/>
    <n v="0"/>
    <n v="0"/>
    <n v="14.412499950000001"/>
    <n v="-14.412499950000001"/>
    <n v="-1"/>
    <n v="0"/>
    <s v="NA"/>
    <n v="0"/>
    <x v="368"/>
    <n v="0"/>
    <n v="12.971249955000001"/>
    <n v="-15.133124947500001"/>
    <n v="1.4412499949999997"/>
    <n v="0.72062499749999986"/>
  </r>
  <r>
    <x v="4"/>
    <s v="italy airline"/>
    <s v="Broad"/>
    <s v="Geo Targeted DC"/>
    <s v="DC to Italy Sale"/>
    <s v="Position 5-10 Bid Strategy"/>
    <n v="6.25"/>
    <n v="7"/>
    <n v="14.525"/>
    <n v="2.0750000000000002"/>
    <n v="70"/>
    <n v="0.1"/>
    <n v="1.27857142857143"/>
    <n v="0"/>
    <n v="0"/>
    <n v="0"/>
    <n v="14.525"/>
    <n v="-14.525"/>
    <n v="-1"/>
    <n v="0"/>
    <s v="NA"/>
    <n v="0"/>
    <x v="368"/>
    <n v="0"/>
    <n v="13.0725"/>
    <n v="-15.251250000000001"/>
    <n v="1.4525000000000006"/>
    <n v="0.72625000000000028"/>
  </r>
  <r>
    <x v="4"/>
    <s v="rome airfare"/>
    <s v="Broad"/>
    <s v="Geo Targeted Boston"/>
    <s v="Boston to Rome Sale"/>
    <s v="Position 5-10 Bid Strategy"/>
    <n v="6.25"/>
    <n v="3"/>
    <n v="14.5999999875"/>
    <n v="4.8666666625000001"/>
    <n v="34"/>
    <n v="8.8235294117647106E-2"/>
    <n v="1.7632352941176499"/>
    <n v="0"/>
    <n v="0"/>
    <n v="0"/>
    <n v="14.5999999875"/>
    <n v="-14.5999999875"/>
    <n v="-1"/>
    <n v="0"/>
    <s v="NA"/>
    <n v="0"/>
    <x v="368"/>
    <n v="0"/>
    <n v="13.139999988750001"/>
    <n v="-15.329999986875"/>
    <n v="1.4599999987499999"/>
    <n v="0.72999999937499993"/>
  </r>
  <r>
    <x v="4"/>
    <s v="germany airports"/>
    <s v="Broad"/>
    <s v="Google_Yearlong 2006"/>
    <s v="Google|Germany"/>
    <s v="Position 5-10 Bid Strategy"/>
    <n v="6.25"/>
    <n v="5"/>
    <n v="14.725"/>
    <n v="2.9449999999999998"/>
    <n v="383"/>
    <n v="1.30548302872063E-2"/>
    <n v="1.6934725848564001"/>
    <n v="0"/>
    <n v="0"/>
    <n v="0"/>
    <n v="14.725"/>
    <n v="-14.725"/>
    <n v="-1"/>
    <n v="0"/>
    <s v="NA"/>
    <n v="0"/>
    <x v="368"/>
    <n v="0"/>
    <n v="13.2525"/>
    <n v="-15.46125"/>
    <n v="1.4725000000000001"/>
    <n v="0.73625000000000007"/>
  </r>
  <r>
    <x v="4"/>
    <s v="athens cheap flights"/>
    <s v="Broad"/>
    <s v="Geo Targeted New York"/>
    <s v="New York to Athens Sale"/>
    <s v="Position 5-10 Bid Strategy"/>
    <n v="6.25"/>
    <n v="7"/>
    <n v="14.737499962499999"/>
    <n v="2.1053571375"/>
    <n v="24"/>
    <n v="0.29166666666666702"/>
    <n v="1"/>
    <n v="0"/>
    <n v="0"/>
    <n v="0"/>
    <n v="14.737499962499999"/>
    <n v="-14.737499962499999"/>
    <n v="-1"/>
    <n v="0"/>
    <s v="NA"/>
    <n v="0"/>
    <x v="368"/>
    <n v="0"/>
    <n v="13.26374996625"/>
    <n v="-15.474374960624999"/>
    <n v="1.4737499962499996"/>
    <n v="0.73687499812499979"/>
  </r>
  <r>
    <x v="4"/>
    <s v="france tickets"/>
    <s v="Broad"/>
    <s v="Geo Targeted Los Angeles"/>
    <s v="Los Angeles to France Sale"/>
    <s v="Position 5-10 Bid Strategy"/>
    <n v="6.25"/>
    <n v="4"/>
    <n v="14.75"/>
    <n v="3.6875"/>
    <n v="74"/>
    <n v="5.4054054054054099E-2"/>
    <n v="1.6477027027027"/>
    <n v="0"/>
    <n v="0"/>
    <n v="0"/>
    <n v="14.75"/>
    <n v="-14.75"/>
    <n v="-1"/>
    <n v="0"/>
    <s v="NA"/>
    <n v="0"/>
    <x v="368"/>
    <n v="0"/>
    <n v="13.275"/>
    <n v="-15.487500000000001"/>
    <n v="1.4749999999999996"/>
    <n v="0.73750000000000071"/>
  </r>
  <r>
    <x v="4"/>
    <s v="florence flight"/>
    <s v="Broad"/>
    <s v="Western Europe Destinations"/>
    <s v="Florence"/>
    <s v="Position 5-10 Bid Strategy"/>
    <n v="6.25"/>
    <n v="9"/>
    <n v="14.774999962500001"/>
    <n v="1.6416666625"/>
    <n v="321"/>
    <n v="2.80373831775701E-2"/>
    <n v="4.6214953271028003"/>
    <n v="0"/>
    <n v="0"/>
    <n v="0"/>
    <n v="14.774999962500001"/>
    <n v="-14.774999962500001"/>
    <n v="-1"/>
    <n v="0"/>
    <s v="NA"/>
    <n v="0"/>
    <x v="368"/>
    <n v="0"/>
    <n v="13.297499966250001"/>
    <n v="-15.513749960625001"/>
    <n v="1.4774999962499997"/>
    <n v="0.73874999812499986"/>
  </r>
  <r>
    <x v="4"/>
    <s v="milan flight"/>
    <s v="Broad"/>
    <s v="Western Europe Destinations"/>
    <s v="Milan"/>
    <s v="Position 5-10 Bid Strategy"/>
    <n v="6.25"/>
    <n v="10"/>
    <n v="14.775"/>
    <n v="1.4775"/>
    <n v="375"/>
    <n v="2.66666666666667E-2"/>
    <n v="3.4813333333333301"/>
    <n v="0"/>
    <n v="0"/>
    <n v="0"/>
    <n v="14.775"/>
    <n v="-14.775"/>
    <n v="-1"/>
    <n v="0"/>
    <s v="NA"/>
    <n v="0"/>
    <x v="368"/>
    <n v="0"/>
    <n v="13.297500000000001"/>
    <n v="-15.513750000000002"/>
    <n v="1.4774999999999991"/>
    <n v="0.73875000000000135"/>
  </r>
  <r>
    <x v="4"/>
    <s v="italy cheap tickets"/>
    <s v="Broad"/>
    <s v="Geo Targeted DC"/>
    <s v="DC to Italy Sale"/>
    <s v="Position 5-10 Bid Strategy"/>
    <n v="6.25"/>
    <n v="5"/>
    <n v="14.8125"/>
    <n v="2.9624999999999999"/>
    <n v="37"/>
    <n v="0.135135135135135"/>
    <n v="1.1329729729729701"/>
    <n v="0"/>
    <n v="0"/>
    <n v="0"/>
    <n v="14.8125"/>
    <n v="-14.8125"/>
    <n v="-1"/>
    <n v="0"/>
    <s v="NA"/>
    <n v="0"/>
    <x v="368"/>
    <n v="0"/>
    <n v="13.331250000000001"/>
    <n v="-15.553125000000001"/>
    <n v="1.4812499999999993"/>
    <n v="0.74062500000000142"/>
  </r>
  <r>
    <x v="4"/>
    <s v="paris airlines"/>
    <s v="Broad"/>
    <s v="Geo Targeted Boston"/>
    <s v="Boston to Paris Sale"/>
    <s v="Position 5-10 Bid Strategy"/>
    <n v="6.25"/>
    <n v="8"/>
    <n v="14.8125"/>
    <n v="1.8515625"/>
    <n v="906"/>
    <n v="8.8300220750551911E-3"/>
    <n v="1.4120088300220801"/>
    <n v="0"/>
    <n v="0"/>
    <n v="0"/>
    <n v="14.8125"/>
    <n v="-14.8125"/>
    <n v="-1"/>
    <n v="0"/>
    <s v="NA"/>
    <n v="0"/>
    <x v="368"/>
    <n v="0"/>
    <n v="13.331250000000001"/>
    <n v="-15.553125000000001"/>
    <n v="1.4812499999999993"/>
    <n v="0.74062500000000142"/>
  </r>
  <r>
    <x v="4"/>
    <s v="fly to florence"/>
    <s v="Broad"/>
    <s v="Western Europe Destinations"/>
    <s v="Florence"/>
    <s v="Position 5-10 Bid Strategy"/>
    <n v="6.25"/>
    <n v="16"/>
    <n v="14.875"/>
    <n v="0.9296875"/>
    <n v="303"/>
    <n v="5.2805280528052799E-2"/>
    <n v="5.5933993399339901"/>
    <n v="0"/>
    <n v="0"/>
    <n v="0"/>
    <n v="14.875"/>
    <n v="-14.875"/>
    <n v="-1"/>
    <n v="0"/>
    <s v="NA"/>
    <n v="0"/>
    <x v="368"/>
    <n v="0"/>
    <n v="13.387500000000001"/>
    <n v="-15.61875"/>
    <n v="1.4874999999999989"/>
    <n v="0.74375000000000036"/>
  </r>
  <r>
    <x v="4"/>
    <s v="paris cheap ticket"/>
    <s v="Broad"/>
    <s v="Geo Targeted Houston"/>
    <s v="Houston to Paris Sale"/>
    <s v="Position 5-10 Bid Strategy"/>
    <n v="6.25"/>
    <n v="4"/>
    <n v="14.9"/>
    <n v="3.7250000000000001"/>
    <n v="36"/>
    <n v="0.11111111111111099"/>
    <n v="1.9166666666666701"/>
    <n v="0"/>
    <n v="0"/>
    <n v="0"/>
    <n v="14.9"/>
    <n v="-14.9"/>
    <n v="-1"/>
    <n v="0"/>
    <s v="NA"/>
    <n v="0"/>
    <x v="368"/>
    <n v="0"/>
    <n v="13.41"/>
    <n v="-15.645000000000001"/>
    <n v="1.4900000000000002"/>
    <n v="0.74500000000000099"/>
  </r>
  <r>
    <x v="4"/>
    <s v="france flight sale"/>
    <s v="Broad"/>
    <s v="Geo Targeted New York"/>
    <s v="New York to France Sale"/>
    <s v="Position 5-10 Bid Strategy"/>
    <n v="6.25"/>
    <n v="4"/>
    <n v="14.925000000000001"/>
    <n v="3.7312500000000002"/>
    <n v="28"/>
    <n v="0.14285714285714302"/>
    <n v="1.5714285714285701"/>
    <n v="0"/>
    <n v="0"/>
    <n v="0"/>
    <n v="14.925000000000001"/>
    <n v="-14.925000000000001"/>
    <n v="-1"/>
    <n v="0"/>
    <s v="NA"/>
    <n v="0"/>
    <x v="368"/>
    <n v="0"/>
    <n v="13.432500000000001"/>
    <n v="-15.671250000000001"/>
    <n v="1.4924999999999997"/>
    <n v="0.74624999999999986"/>
  </r>
  <r>
    <x v="4"/>
    <s v="rome airports"/>
    <s v="Broad"/>
    <s v="Geo Targeted Houston"/>
    <s v="Houston to Rome Sale"/>
    <s v="Position 5-10 Bid Strategy"/>
    <n v="6.25"/>
    <n v="7"/>
    <n v="14.9749999875"/>
    <n v="2.1392857125"/>
    <n v="161"/>
    <n v="4.3478260869565195E-2"/>
    <n v="1.0549068322981401"/>
    <n v="0"/>
    <n v="0"/>
    <n v="0"/>
    <n v="14.9749999875"/>
    <n v="-14.9749999875"/>
    <n v="-1"/>
    <n v="0"/>
    <s v="NA"/>
    <n v="0"/>
    <x v="368"/>
    <n v="0"/>
    <n v="13.477499988750001"/>
    <n v="-15.723749986875001"/>
    <n v="1.4974999987499995"/>
    <n v="0.74874999937500064"/>
  </r>
  <r>
    <x v="4"/>
    <s v="florence cheap flights"/>
    <s v="Broad"/>
    <s v="Western Europe Destinations"/>
    <s v="Florence"/>
    <s v="Position 5-10 Bid Strategy"/>
    <n v="6.25"/>
    <n v="9"/>
    <n v="15.149999924999999"/>
    <n v="1.683333325"/>
    <n v="411"/>
    <n v="2.1897810218978103E-2"/>
    <n v="2.0644768856447699"/>
    <n v="0"/>
    <n v="0"/>
    <n v="0"/>
    <n v="15.149999924999999"/>
    <n v="-15.149999924999999"/>
    <n v="-1"/>
    <n v="0"/>
    <s v="NA"/>
    <n v="0"/>
    <x v="368"/>
    <n v="0"/>
    <n v="13.6349999325"/>
    <n v="-15.90749992125"/>
    <n v="1.5149999924999999"/>
    <n v="0.75749999625000086"/>
  </r>
  <r>
    <x v="4"/>
    <s v="paris airlines"/>
    <s v="Broad"/>
    <s v="Geo Targeted Los Angeles"/>
    <s v="Los Angeles to Paris Sale"/>
    <s v="Position 5-10 Bid Strategy"/>
    <n v="6.25"/>
    <n v="6"/>
    <n v="15.225"/>
    <n v="2.5375000000000001"/>
    <n v="168"/>
    <n v="3.5714285714285698E-2"/>
    <n v="1.7311309523809499"/>
    <n v="0"/>
    <n v="0"/>
    <n v="0"/>
    <n v="15.225"/>
    <n v="-15.225"/>
    <n v="-1"/>
    <n v="0"/>
    <s v="NA"/>
    <n v="0"/>
    <x v="368"/>
    <n v="0"/>
    <n v="13.702500000000001"/>
    <n v="-15.98625"/>
    <n v="1.5224999999999991"/>
    <n v="0.76125000000000043"/>
  </r>
  <r>
    <x v="4"/>
    <s v="cheap international flights"/>
    <s v="Broad"/>
    <s v="Geo Targeted Philadelphia"/>
    <s v="Cheap International Philadelphia"/>
    <s v="Position 5-10 Bid Strategy"/>
    <n v="6.25"/>
    <n v="4"/>
    <n v="15.237500000000001"/>
    <n v="3.8093750000000002"/>
    <n v="91"/>
    <n v="4.3956043956044001E-2"/>
    <n v="2.10153846153846"/>
    <n v="0"/>
    <n v="0"/>
    <n v="0"/>
    <n v="15.237500000000001"/>
    <n v="-15.237500000000001"/>
    <n v="-1"/>
    <n v="0"/>
    <s v="NA"/>
    <n v="0"/>
    <x v="368"/>
    <n v="0"/>
    <n v="13.713750000000001"/>
    <n v="-15.999375000000001"/>
    <n v="1.5237499999999997"/>
    <n v="0.76187499999999986"/>
  </r>
  <r>
    <x v="4"/>
    <s v="italy tickets"/>
    <s v="Broad"/>
    <s v="Geo Targeted DC"/>
    <s v="DC to Italy Sale"/>
    <s v="Position 5-10 Bid Strategy"/>
    <n v="6.25"/>
    <n v="4"/>
    <n v="15.2875"/>
    <n v="3.8218749999999999"/>
    <n v="40"/>
    <n v="0.1"/>
    <n v="1.79175"/>
    <n v="0"/>
    <n v="0"/>
    <n v="0"/>
    <n v="15.2875"/>
    <n v="-15.2875"/>
    <n v="-1"/>
    <n v="0"/>
    <s v="NA"/>
    <n v="0"/>
    <x v="368"/>
    <n v="0"/>
    <n v="13.758749999999999"/>
    <n v="-16.051874999999999"/>
    <n v="1.5287500000000005"/>
    <n v="0.76437499999999936"/>
  </r>
  <r>
    <x v="4"/>
    <s v="rome air fares"/>
    <s v="Broad"/>
    <s v="Geo Targeted Houston"/>
    <s v="Houston to Rome Sale"/>
    <s v="Position 5-10 Bid Strategy"/>
    <n v="6.25"/>
    <n v="4"/>
    <n v="15.324999999999999"/>
    <n v="3.8312499999999998"/>
    <n v="6"/>
    <n v="0.66666666666666696"/>
    <n v="1"/>
    <n v="0"/>
    <n v="0"/>
    <n v="0"/>
    <n v="15.324999999999999"/>
    <n v="-15.324999999999999"/>
    <n v="-1"/>
    <n v="0"/>
    <s v="NA"/>
    <n v="0"/>
    <x v="368"/>
    <n v="0"/>
    <n v="13.7925"/>
    <n v="-16.091249999999999"/>
    <n v="1.5324999999999989"/>
    <n v="0.76624999999999943"/>
  </r>
  <r>
    <x v="4"/>
    <s v="cheap europe flights"/>
    <s v="Broad"/>
    <s v="Geo Targeted DC"/>
    <s v="Cheap Europe DC"/>
    <s v="Position 5-10 Bid Strategy"/>
    <n v="6.25"/>
    <n v="6"/>
    <n v="15.3375"/>
    <n v="2.5562499999999999"/>
    <n v="32"/>
    <n v="0.1875"/>
    <n v="1.2625"/>
    <n v="0"/>
    <n v="0"/>
    <n v="0"/>
    <n v="15.3375"/>
    <n v="-15.3375"/>
    <n v="-1"/>
    <n v="0"/>
    <s v="NA"/>
    <n v="0"/>
    <x v="368"/>
    <n v="0"/>
    <n v="13.803750000000001"/>
    <n v="-16.104375000000001"/>
    <n v="1.5337499999999995"/>
    <n v="0.76687500000000064"/>
  </r>
  <r>
    <x v="4"/>
    <s v="international air tickets"/>
    <s v="Broad"/>
    <s v="Geo Targeted Los Angeles"/>
    <s v="International Los Angeles"/>
    <s v="Position 5-10 Bid Strategy"/>
    <n v="6.25"/>
    <n v="7"/>
    <n v="15.4124999875"/>
    <n v="2.2017857125"/>
    <n v="22"/>
    <n v="0.31818181818181801"/>
    <n v="1.4086363636363599"/>
    <n v="0"/>
    <n v="0"/>
    <n v="0"/>
    <n v="15.4124999875"/>
    <n v="-15.4124999875"/>
    <n v="-1"/>
    <n v="0"/>
    <s v="NA"/>
    <n v="0"/>
    <x v="368"/>
    <n v="0"/>
    <n v="13.87124998875"/>
    <n v="-16.183124986875001"/>
    <n v="1.5412499987500006"/>
    <n v="0.77062499937500029"/>
  </r>
  <r>
    <x v="4"/>
    <s v="paris cheap flight"/>
    <s v="Broad"/>
    <s v="Geo Targeted Chicago"/>
    <s v="Chicago to Paris Sale"/>
    <s v="Position 5-10 Bid Strategy"/>
    <n v="6.25"/>
    <n v="8"/>
    <n v="15.4375"/>
    <n v="1.9296875"/>
    <n v="59"/>
    <n v="0.13559322033898299"/>
    <n v="2.8464406779661"/>
    <n v="0"/>
    <n v="0"/>
    <n v="0"/>
    <n v="15.4375"/>
    <n v="-15.4375"/>
    <n v="-1"/>
    <n v="0"/>
    <s v="NA"/>
    <n v="0"/>
    <x v="368"/>
    <n v="0"/>
    <n v="13.893750000000001"/>
    <n v="-16.209375000000001"/>
    <n v="1.5437499999999993"/>
    <n v="0.77187500000000142"/>
  </r>
  <r>
    <x v="4"/>
    <s v="barcelona cheap flights"/>
    <s v="Broad"/>
    <s v="Geo Targeted New York"/>
    <s v="New York to Barcelona Sale"/>
    <s v="Position 5-10 Bid Strategy"/>
    <n v="6.25"/>
    <n v="6"/>
    <n v="15.487500000000001"/>
    <n v="2.5812499999999998"/>
    <n v="26"/>
    <n v="0.230769230769231"/>
    <n v="1.30692307692308"/>
    <n v="0"/>
    <n v="0"/>
    <n v="0"/>
    <n v="15.487500000000001"/>
    <n v="-15.487500000000001"/>
    <n v="-1"/>
    <n v="0"/>
    <s v="NA"/>
    <n v="0"/>
    <x v="368"/>
    <n v="0"/>
    <n v="13.938750000000001"/>
    <n v="-16.261875"/>
    <n v="1.5487500000000001"/>
    <n v="0.77437499999999915"/>
  </r>
  <r>
    <x v="4"/>
    <s v="cheap europe flights"/>
    <s v="Broad"/>
    <s v="Geo Targeted Los Angeles"/>
    <s v="Cheap Europe Los Angeles"/>
    <s v="Position 5-10 Bid Strategy"/>
    <n v="6.25"/>
    <n v="7"/>
    <n v="15.574999999999999"/>
    <n v="2.2250000000000001"/>
    <n v="33"/>
    <n v="0.21212121212121202"/>
    <n v="1.4545454545454499"/>
    <n v="0"/>
    <n v="0"/>
    <n v="0"/>
    <n v="15.574999999999999"/>
    <n v="-15.574999999999999"/>
    <n v="-1"/>
    <n v="0"/>
    <s v="NA"/>
    <n v="0"/>
    <x v="368"/>
    <n v="0"/>
    <n v="14.0175"/>
    <n v="-16.353750000000002"/>
    <n v="1.5574999999999992"/>
    <n v="0.77875000000000227"/>
  </r>
  <r>
    <x v="4"/>
    <s v="france cheap airline"/>
    <s v="Broad"/>
    <s v="Geo Targeted New York"/>
    <s v="New York to France Sale"/>
    <s v="Position 5-10 Bid Strategy"/>
    <n v="6.25"/>
    <n v="5"/>
    <n v="15.6"/>
    <n v="3.12"/>
    <n v="84"/>
    <n v="5.95238095238095E-2"/>
    <n v="1.1189285714285699"/>
    <n v="0"/>
    <n v="0"/>
    <n v="0"/>
    <n v="15.6"/>
    <n v="-15.6"/>
    <n v="-1"/>
    <n v="0"/>
    <s v="NA"/>
    <n v="0"/>
    <x v="368"/>
    <n v="0"/>
    <n v="14.04"/>
    <n v="-16.38"/>
    <n v="1.5600000000000005"/>
    <n v="0.77999999999999936"/>
  </r>
  <r>
    <x v="4"/>
    <s v="venice airports"/>
    <s v="Broad"/>
    <s v="Western Europe Destinations"/>
    <s v="Venice"/>
    <s v="Position 5-10 Bid Strategy"/>
    <n v="6.25"/>
    <n v="5"/>
    <n v="15.625"/>
    <n v="3.125"/>
    <n v="793"/>
    <n v="6.3051702395964691E-3"/>
    <n v="5.9412358133669603"/>
    <n v="0"/>
    <n v="0"/>
    <n v="0"/>
    <n v="15.625"/>
    <n v="-15.625"/>
    <n v="-1"/>
    <n v="0"/>
    <s v="NA"/>
    <n v="0"/>
    <x v="368"/>
    <n v="0"/>
    <n v="14.0625"/>
    <n v="-16.40625"/>
    <n v="1.5625"/>
    <n v="0.78125"/>
  </r>
  <r>
    <x v="4"/>
    <s v="spain flight"/>
    <s v="Broad"/>
    <s v="Geo Targeted New York"/>
    <s v="New York to Spain Sale"/>
    <s v="Position 5-10 Bid Strategy"/>
    <n v="6.25"/>
    <n v="5"/>
    <n v="15.6625"/>
    <n v="3.1324999999999998"/>
    <n v="127"/>
    <n v="3.9370078740157501E-2"/>
    <n v="1.39850393700787"/>
    <n v="0"/>
    <n v="0"/>
    <n v="0"/>
    <n v="15.6625"/>
    <n v="-15.6625"/>
    <n v="-1"/>
    <n v="0"/>
    <s v="NA"/>
    <n v="0"/>
    <x v="368"/>
    <n v="0"/>
    <n v="14.09625"/>
    <n v="-16.445625"/>
    <n v="1.5662500000000001"/>
    <n v="0.78312500000000007"/>
  </r>
  <r>
    <x v="4"/>
    <s v="france airfares"/>
    <s v="Broad"/>
    <s v="Geo Targeted Los Angeles"/>
    <s v="Los Angeles to France Sale"/>
    <s v="Position 5-10 Bid Strategy"/>
    <n v="6.25"/>
    <n v="5"/>
    <n v="15.6625"/>
    <n v="3.1324999999999998"/>
    <n v="19"/>
    <n v="0.26315789473684204"/>
    <n v="1.57894736842105"/>
    <n v="0"/>
    <n v="0"/>
    <n v="0"/>
    <n v="15.6625"/>
    <n v="-15.6625"/>
    <n v="-1"/>
    <n v="0"/>
    <s v="NA"/>
    <n v="0"/>
    <x v="368"/>
    <n v="0"/>
    <n v="14.09625"/>
    <n v="-16.445625"/>
    <n v="1.5662500000000001"/>
    <n v="0.78312500000000007"/>
  </r>
  <r>
    <x v="4"/>
    <s v="athens flight"/>
    <s v="Broad"/>
    <s v="Geo Targeted Houston"/>
    <s v="Houston to Athens Sale"/>
    <s v="Position 5-10 Bid Strategy"/>
    <n v="6.25"/>
    <n v="4"/>
    <n v="15.75"/>
    <n v="3.9375"/>
    <n v="62"/>
    <n v="6.451612903225809E-2"/>
    <n v="1.73854838709677"/>
    <n v="0"/>
    <n v="0"/>
    <n v="0"/>
    <n v="15.75"/>
    <n v="-15.75"/>
    <n v="-1"/>
    <n v="0"/>
    <s v="NA"/>
    <n v="0"/>
    <x v="368"/>
    <n v="0"/>
    <n v="14.175000000000001"/>
    <n v="-16.537500000000001"/>
    <n v="1.5749999999999993"/>
    <n v="0.78750000000000142"/>
  </r>
  <r>
    <x v="4"/>
    <s v="france cheap tickets"/>
    <s v="Broad"/>
    <s v="Geo Targeted Miami"/>
    <s v="Miami to France Sale"/>
    <s v="Position 5-10 Bid Strategy"/>
    <n v="6.25"/>
    <n v="5"/>
    <n v="15.7875"/>
    <n v="3.1575000000000002"/>
    <n v="24"/>
    <n v="0.20833333333333301"/>
    <n v="2.2999999999999998"/>
    <n v="0"/>
    <n v="0"/>
    <n v="0"/>
    <n v="15.7875"/>
    <n v="-15.7875"/>
    <n v="-1"/>
    <n v="0"/>
    <s v="NA"/>
    <n v="0"/>
    <x v="368"/>
    <n v="0"/>
    <n v="14.20875"/>
    <n v="-16.576875000000001"/>
    <n v="1.5787499999999994"/>
    <n v="0.78937500000000149"/>
  </r>
  <r>
    <x v="4"/>
    <s v="france flights"/>
    <s v="Broad"/>
    <s v="Geo Targeted Philadelphia"/>
    <s v="Philadelphia to France Sale"/>
    <s v="Position 5-10 Bid Strategy"/>
    <n v="6.25"/>
    <n v="5"/>
    <n v="15.7875"/>
    <n v="3.1575000000000002"/>
    <n v="94"/>
    <n v="5.31914893617021E-2"/>
    <n v="1.5897872340425501"/>
    <n v="0"/>
    <n v="0"/>
    <n v="0"/>
    <n v="15.7875"/>
    <n v="-15.7875"/>
    <n v="-1"/>
    <n v="0"/>
    <s v="NA"/>
    <n v="0"/>
    <x v="368"/>
    <n v="0"/>
    <n v="14.20875"/>
    <n v="-16.576875000000001"/>
    <n v="1.5787499999999994"/>
    <n v="0.78937500000000149"/>
  </r>
  <r>
    <x v="4"/>
    <s v="paris cheap airfares"/>
    <s v="Broad"/>
    <s v="Geo Targeted San Francisco"/>
    <s v="San Francisco to Paris Sale"/>
    <s v="Position 5-10 Bid Strategy"/>
    <n v="6.25"/>
    <n v="5"/>
    <n v="15.8"/>
    <n v="3.16"/>
    <n v="14"/>
    <n v="0.35714285714285698"/>
    <n v="1.28571428571429"/>
    <n v="0"/>
    <n v="0"/>
    <n v="0"/>
    <n v="15.8"/>
    <n v="-15.8"/>
    <n v="-1"/>
    <n v="0"/>
    <s v="NA"/>
    <n v="0"/>
    <x v="368"/>
    <n v="0"/>
    <n v="14.22"/>
    <n v="-16.59"/>
    <n v="1.58"/>
    <n v="0.78999999999999915"/>
  </r>
  <r>
    <x v="4"/>
    <s v="cheap international airline tickets"/>
    <s v="Broad"/>
    <s v="Geo Targeted DC"/>
    <s v="Cheap International DC"/>
    <s v="Position 5-10 Bid Strategy"/>
    <n v="6.25"/>
    <n v="5"/>
    <n v="15.862500000000001"/>
    <n v="3.1724999999999999"/>
    <n v="670"/>
    <n v="7.4626865671641798E-3"/>
    <n v="3.8379104477611898"/>
    <n v="0"/>
    <n v="0"/>
    <n v="0"/>
    <n v="15.862500000000001"/>
    <n v="-15.862500000000001"/>
    <n v="-1"/>
    <n v="0"/>
    <s v="NA"/>
    <n v="0"/>
    <x v="368"/>
    <n v="0"/>
    <n v="14.276250000000001"/>
    <n v="-16.655625000000001"/>
    <n v="1.5862499999999997"/>
    <n v="0.79312499999999986"/>
  </r>
  <r>
    <x v="4"/>
    <s v="barcelona flight"/>
    <s v="Broad"/>
    <s v="Geo Targeted San Francisco"/>
    <s v="San Francisco to Barcelona Sale"/>
    <s v="Position 5-10 Bid Strategy"/>
    <n v="6.25"/>
    <n v="6"/>
    <n v="15.975"/>
    <n v="2.6625000000000001"/>
    <n v="50"/>
    <n v="0.12"/>
    <n v="1.7370000000000001"/>
    <n v="0"/>
    <n v="0"/>
    <n v="0"/>
    <n v="15.975"/>
    <n v="-15.975"/>
    <n v="-1"/>
    <n v="0"/>
    <s v="NA"/>
    <n v="0"/>
    <x v="368"/>
    <n v="0"/>
    <n v="14.3775"/>
    <n v="-16.77375"/>
    <n v="1.5975000000000001"/>
    <n v="0.79875000000000007"/>
  </r>
  <r>
    <x v="4"/>
    <s v="europe airlines"/>
    <s v="Broad"/>
    <s v="Geo Targeted Philadelphia"/>
    <s v="Europe Philadelphia"/>
    <s v="Position 5-10 Bid Strategy"/>
    <n v="6.25"/>
    <n v="4"/>
    <n v="16.012499999999999"/>
    <n v="4.0031249999999998"/>
    <n v="19"/>
    <n v="0.21052631578947398"/>
    <n v="2.57894736842105"/>
    <n v="0"/>
    <n v="0"/>
    <n v="0"/>
    <n v="16.012499999999999"/>
    <n v="-16.012499999999999"/>
    <n v="-1"/>
    <n v="0"/>
    <s v="NA"/>
    <n v="0"/>
    <x v="368"/>
    <n v="0"/>
    <n v="14.411249999999999"/>
    <n v="-16.813124999999999"/>
    <n v="1.6012500000000003"/>
    <n v="0.80062500000000014"/>
  </r>
  <r>
    <x v="4"/>
    <s v="greece cheap flight"/>
    <s v="Broad"/>
    <s v="Google_Yearlong 2006"/>
    <s v="Google|Greece"/>
    <s v="Position 5-10 Bid Strategy"/>
    <n v="6.25"/>
    <n v="7"/>
    <n v="16.024999987499999"/>
    <n v="2.2892857124999999"/>
    <n v="211"/>
    <n v="3.3175355450236997E-2"/>
    <n v="3.3924170616113698"/>
    <n v="0"/>
    <n v="0"/>
    <n v="0"/>
    <n v="16.024999987499999"/>
    <n v="-16.024999987499999"/>
    <n v="-1"/>
    <n v="0"/>
    <s v="NA"/>
    <n v="0"/>
    <x v="368"/>
    <n v="0"/>
    <n v="14.422499988749999"/>
    <n v="-16.826249986874998"/>
    <n v="1.6024999987499999"/>
    <n v="0.80124999937499908"/>
  </r>
  <r>
    <x v="4"/>
    <s v="athens flights"/>
    <s v="Broad"/>
    <s v="Geo Targeted San Francisco"/>
    <s v="San Francisco to Athens Sale"/>
    <s v="Position 5-10 Bid Strategy"/>
    <n v="6.25"/>
    <n v="6"/>
    <n v="16.17499995"/>
    <n v="2.6958333249999997"/>
    <n v="22"/>
    <n v="0.27272727272727298"/>
    <n v="1"/>
    <n v="0"/>
    <n v="0"/>
    <n v="0"/>
    <n v="16.17499995"/>
    <n v="-16.17499995"/>
    <n v="-1"/>
    <n v="0"/>
    <s v="NA"/>
    <n v="0"/>
    <x v="368"/>
    <n v="0"/>
    <n v="14.557499955000001"/>
    <n v="-16.983749947500002"/>
    <n v="1.6174999949999993"/>
    <n v="0.80874999750000143"/>
  </r>
  <r>
    <x v="4"/>
    <s v="italy airline"/>
    <s v="Broad"/>
    <s v="Geo Targeted New York"/>
    <s v="New York to Italy Sale"/>
    <s v="Position 5-10 Bid Strategy"/>
    <n v="6.25"/>
    <n v="6"/>
    <n v="16.187499975000001"/>
    <n v="2.6979166625"/>
    <n v="188"/>
    <n v="3.1914893617021295E-2"/>
    <n v="1.17723404255319"/>
    <n v="0"/>
    <n v="0"/>
    <n v="0"/>
    <n v="16.187499975000001"/>
    <n v="-16.187499975000001"/>
    <n v="-1"/>
    <n v="0"/>
    <s v="NA"/>
    <n v="0"/>
    <x v="368"/>
    <n v="0"/>
    <n v="14.568749977500001"/>
    <n v="-16.996874973750003"/>
    <n v="1.6187499975000001"/>
    <n v="0.80937499875000185"/>
  </r>
  <r>
    <x v="4"/>
    <s v="rome airfares"/>
    <s v="Broad"/>
    <s v="Google_Yearlong 2006"/>
    <s v="Google|Rome"/>
    <s v="Position 5-10 Bid Strategy"/>
    <n v="6.25"/>
    <n v="14"/>
    <n v="16.23749995"/>
    <n v="1.1598214250000001"/>
    <n v="308"/>
    <n v="4.5454545454545504E-2"/>
    <n v="1.61785714285714"/>
    <n v="0"/>
    <n v="0"/>
    <n v="0"/>
    <n v="16.23749995"/>
    <n v="-16.23749995"/>
    <n v="-1"/>
    <n v="0"/>
    <s v="NA"/>
    <n v="0"/>
    <x v="368"/>
    <n v="0"/>
    <n v="14.613749955000001"/>
    <n v="-17.049374947500002"/>
    <n v="1.6237499949999989"/>
    <n v="0.81187499750000214"/>
  </r>
  <r>
    <x v="4"/>
    <s v="paris cheap airfare"/>
    <s v="Broad"/>
    <s v="Geo Targeted San Francisco"/>
    <s v="San Francisco to Paris Sale"/>
    <s v="Position 5-10 Bid Strategy"/>
    <n v="6.25"/>
    <n v="7"/>
    <n v="16.324999949999999"/>
    <n v="2.3321428499999999"/>
    <n v="71"/>
    <n v="9.85915492957746E-2"/>
    <n v="1.20915492957746"/>
    <n v="0"/>
    <n v="0"/>
    <n v="0"/>
    <n v="16.324999949999999"/>
    <n v="-16.324999949999999"/>
    <n v="-1"/>
    <n v="0"/>
    <s v="NA"/>
    <n v="0"/>
    <x v="368"/>
    <n v="0"/>
    <n v="14.692499954999999"/>
    <n v="-17.1412499475"/>
    <n v="1.6324999949999999"/>
    <n v="0.81624999750000171"/>
  </r>
  <r>
    <x v="4"/>
    <s v="france airlines"/>
    <s v="Broad"/>
    <s v="Geo Targeted Chicago"/>
    <s v="Chicago to France Sale"/>
    <s v="Position 5-10 Bid Strategy"/>
    <n v="6.25"/>
    <n v="10"/>
    <n v="16.337499999999999"/>
    <n v="1.63375"/>
    <n v="455"/>
    <n v="2.1978021978022001E-2"/>
    <n v="1.5685714285714301"/>
    <n v="0"/>
    <n v="0"/>
    <n v="0"/>
    <n v="16.337499999999999"/>
    <n v="-16.337499999999999"/>
    <n v="-1"/>
    <n v="0"/>
    <s v="NA"/>
    <n v="0"/>
    <x v="368"/>
    <n v="0"/>
    <n v="14.703749999999999"/>
    <n v="-17.154374999999998"/>
    <n v="1.6337499999999991"/>
    <n v="0.81687499999999957"/>
  </r>
  <r>
    <x v="4"/>
    <s v="flights to switzerland"/>
    <s v="Broad"/>
    <s v="Google_Yearlong 2006"/>
    <s v="Google|Switzerland"/>
    <s v="Position 5-10 Bid Strategy"/>
    <n v="6.25"/>
    <n v="6"/>
    <n v="16.350000000000001"/>
    <n v="2.7250000000000001"/>
    <n v="239"/>
    <n v="2.5104602510460202E-2"/>
    <n v="2.0171548117154798"/>
    <n v="0"/>
    <n v="0"/>
    <n v="0"/>
    <n v="16.350000000000001"/>
    <n v="-16.350000000000001"/>
    <n v="-1"/>
    <n v="0"/>
    <s v="NA"/>
    <n v="0"/>
    <x v="368"/>
    <n v="0"/>
    <n v="14.715000000000002"/>
    <n v="-17.167500000000004"/>
    <n v="1.6349999999999998"/>
    <n v="0.81750000000000256"/>
  </r>
  <r>
    <x v="4"/>
    <s v="paris cheap ticket"/>
    <s v="Broad"/>
    <s v="Geo Targeted Los Angeles"/>
    <s v="Los Angeles to Paris Sale"/>
    <s v="Position 5-10 Bid Strategy"/>
    <n v="6.25"/>
    <n v="5"/>
    <n v="16.537500000000001"/>
    <n v="3.3075000000000001"/>
    <n v="33"/>
    <n v="0.15151515151515199"/>
    <n v="1.9075757575757599"/>
    <n v="0"/>
    <n v="0"/>
    <n v="0"/>
    <n v="16.537500000000001"/>
    <n v="-16.537500000000001"/>
    <n v="-1"/>
    <n v="0"/>
    <s v="NA"/>
    <n v="0"/>
    <x v="368"/>
    <n v="0"/>
    <n v="14.883750000000001"/>
    <n v="-17.364375000000003"/>
    <n v="1.6537500000000005"/>
    <n v="0.82687500000000114"/>
  </r>
  <r>
    <x v="4"/>
    <s v="rome cheap flight"/>
    <s v="Broad"/>
    <s v="Geo Targeted Houston"/>
    <s v="Houston to Rome Sale"/>
    <s v="Position 5-10 Bid Strategy"/>
    <n v="6.25"/>
    <n v="5"/>
    <n v="16.537500000000001"/>
    <n v="3.3075000000000001"/>
    <n v="17"/>
    <n v="0.29411764705882404"/>
    <n v="1.76470588235294"/>
    <n v="0"/>
    <n v="0"/>
    <n v="0"/>
    <n v="16.537500000000001"/>
    <n v="-16.537500000000001"/>
    <n v="-1"/>
    <n v="0"/>
    <s v="NA"/>
    <n v="0"/>
    <x v="368"/>
    <n v="0"/>
    <n v="14.883750000000001"/>
    <n v="-17.364375000000003"/>
    <n v="1.6537500000000005"/>
    <n v="0.82687500000000114"/>
  </r>
  <r>
    <x v="4"/>
    <s v="fly to geneva"/>
    <s v="Broad"/>
    <s v="Google_Yearlong 2006"/>
    <s v="Google|Geneva"/>
    <s v="Position 5-10 Bid Strategy"/>
    <n v="6.25"/>
    <n v="5"/>
    <n v="16.55"/>
    <n v="3.31"/>
    <n v="36"/>
    <n v="0.13888888888888901"/>
    <n v="1.43888888888889"/>
    <n v="0"/>
    <n v="0"/>
    <n v="0"/>
    <n v="16.55"/>
    <n v="-16.55"/>
    <n v="-1"/>
    <n v="0"/>
    <s v="NA"/>
    <n v="0"/>
    <x v="368"/>
    <n v="0"/>
    <n v="14.895000000000001"/>
    <n v="-17.377500000000001"/>
    <n v="1.6549999999999994"/>
    <n v="0.82750000000000057"/>
  </r>
  <r>
    <x v="4"/>
    <s v="italy flight"/>
    <s v="Broad"/>
    <s v="Geo Targeted DC"/>
    <s v="DC to Italy Sale"/>
    <s v="Position 5-10 Bid Strategy"/>
    <n v="6.25"/>
    <n v="6"/>
    <n v="16.587499950000002"/>
    <n v="2.7645833250000003"/>
    <n v="105"/>
    <n v="5.7142857142857099E-2"/>
    <n v="2.3444761904761902"/>
    <n v="0"/>
    <n v="0"/>
    <n v="0"/>
    <n v="16.587499950000002"/>
    <n v="-16.587499950000002"/>
    <n v="-1"/>
    <n v="0"/>
    <s v="NA"/>
    <n v="0"/>
    <x v="368"/>
    <n v="0"/>
    <n v="14.928749955000002"/>
    <n v="-17.416874947500002"/>
    <n v="1.6587499949999991"/>
    <n v="0.82937499750000043"/>
  </r>
  <r>
    <x v="4"/>
    <s v="fly to barcelona"/>
    <s v="Broad"/>
    <s v="Western Europe Destinations"/>
    <s v="Barcelona"/>
    <s v="Position 5-10 Bid Strategy"/>
    <n v="6.25"/>
    <n v="20"/>
    <n v="16.600000000000001"/>
    <n v="0.83"/>
    <n v="554"/>
    <n v="3.6101083032491002E-2"/>
    <n v="5.3001805054151596"/>
    <n v="0"/>
    <n v="0"/>
    <n v="0"/>
    <n v="16.600000000000001"/>
    <n v="-16.600000000000001"/>
    <n v="-1"/>
    <n v="0"/>
    <s v="NA"/>
    <n v="0"/>
    <x v="368"/>
    <n v="0"/>
    <n v="14.940000000000001"/>
    <n v="-17.430000000000003"/>
    <n v="1.6600000000000001"/>
    <n v="0.83000000000000185"/>
  </r>
  <r>
    <x v="4"/>
    <s v="cheap international airline tickets"/>
    <s v="Broad"/>
    <s v="Geo Targeted Boston"/>
    <s v="Cheap International Boston"/>
    <s v="Position 5-10 Bid Strategy"/>
    <n v="6.25"/>
    <n v="5"/>
    <n v="16.625"/>
    <n v="3.3250000000000002"/>
    <n v="449"/>
    <n v="1.1135857461024501E-2"/>
    <n v="4.7358574610244997"/>
    <n v="0"/>
    <n v="0"/>
    <n v="0"/>
    <n v="16.625"/>
    <n v="-16.625"/>
    <n v="-1"/>
    <n v="0"/>
    <s v="NA"/>
    <n v="0"/>
    <x v="368"/>
    <n v="0"/>
    <n v="14.9625"/>
    <n v="-17.456250000000001"/>
    <n v="1.6624999999999996"/>
    <n v="0.83125000000000071"/>
  </r>
  <r>
    <x v="4"/>
    <s v="venice airfare"/>
    <s v="Broad"/>
    <s v="Google_Yearlong 2006"/>
    <s v="Google|Venice"/>
    <s v="Position 5-10 Bid Strategy"/>
    <n v="6.25"/>
    <n v="8"/>
    <n v="16.6875"/>
    <n v="2.0859375"/>
    <n v="322"/>
    <n v="2.4844720496894398E-2"/>
    <n v="1.3295031055900599"/>
    <n v="0"/>
    <n v="0"/>
    <n v="0"/>
    <n v="16.6875"/>
    <n v="-16.6875"/>
    <n v="-1"/>
    <n v="0"/>
    <s v="NA"/>
    <n v="0"/>
    <x v="368"/>
    <n v="0"/>
    <n v="15.018750000000001"/>
    <n v="-17.521875000000001"/>
    <n v="1.6687499999999993"/>
    <n v="0.83437500000000142"/>
  </r>
  <r>
    <x v="4"/>
    <s v="paris fares"/>
    <s v="Broad"/>
    <s v="Geo Targeted San Francisco"/>
    <s v="San Francisco to Paris Sale"/>
    <s v="Position 5-10 Bid Strategy"/>
    <n v="6.25"/>
    <n v="3"/>
    <n v="16.6999999875"/>
    <n v="5.5666666625000003"/>
    <n v="129"/>
    <n v="2.32558139534884E-2"/>
    <n v="1.2468217054263599"/>
    <n v="0"/>
    <n v="0"/>
    <n v="0"/>
    <n v="16.6999999875"/>
    <n v="-16.6999999875"/>
    <n v="-1"/>
    <n v="0"/>
    <s v="NA"/>
    <n v="0"/>
    <x v="368"/>
    <n v="0"/>
    <n v="15.029999988750001"/>
    <n v="-17.534999986875"/>
    <n v="1.6699999987499989"/>
    <n v="0.83499999937500036"/>
  </r>
  <r>
    <x v="4"/>
    <s v="cheap international airfares"/>
    <s v="Broad"/>
    <s v="Geo Targeted Boston"/>
    <s v="Cheap International Boston"/>
    <s v="Position 5-10 Bid Strategy"/>
    <n v="6.25"/>
    <n v="5"/>
    <n v="16.862500000000001"/>
    <n v="3.3725000000000001"/>
    <n v="64"/>
    <n v="7.8125E-2"/>
    <n v="3.3781249999999998"/>
    <n v="0"/>
    <n v="0"/>
    <n v="0"/>
    <n v="16.862500000000001"/>
    <n v="-16.862500000000001"/>
    <n v="-1"/>
    <n v="0"/>
    <s v="NA"/>
    <n v="0"/>
    <x v="368"/>
    <n v="0"/>
    <n v="15.176250000000001"/>
    <n v="-17.705625000000001"/>
    <n v="1.6862499999999994"/>
    <n v="0.84312500000000057"/>
  </r>
  <r>
    <x v="4"/>
    <s v="paris air ticket"/>
    <s v="Broad"/>
    <s v="Geo Targeted Houston"/>
    <s v="Houston to Paris Sale"/>
    <s v="Position 5-10 Bid Strategy"/>
    <n v="6.25"/>
    <n v="5"/>
    <n v="16.875"/>
    <n v="3.375"/>
    <n v="21"/>
    <n v="0.238095238095238"/>
    <n v="1.61904761904762"/>
    <n v="0"/>
    <n v="0"/>
    <n v="0"/>
    <n v="16.875"/>
    <n v="-16.875"/>
    <n v="-1"/>
    <n v="0"/>
    <s v="NA"/>
    <n v="0"/>
    <x v="368"/>
    <n v="0"/>
    <n v="15.1875"/>
    <n v="-17.71875"/>
    <n v="1.6875"/>
    <n v="0.84375"/>
  </r>
  <r>
    <x v="4"/>
    <s v="rome flights"/>
    <s v="Broad"/>
    <s v="Geo Targeted Philadelphia"/>
    <s v="Philadelphia to Rome Sale"/>
    <s v="Position 5-10 Bid Strategy"/>
    <n v="6.25"/>
    <n v="5"/>
    <n v="16.925000000000001"/>
    <n v="3.3849999999999998"/>
    <n v="42"/>
    <n v="0.119047619047619"/>
    <n v="1.06928571428571"/>
    <n v="0"/>
    <n v="0"/>
    <n v="0"/>
    <n v="16.925000000000001"/>
    <n v="-16.925000000000001"/>
    <n v="-1"/>
    <n v="0"/>
    <s v="NA"/>
    <n v="0"/>
    <x v="368"/>
    <n v="0"/>
    <n v="15.232500000000002"/>
    <n v="-17.771250000000002"/>
    <n v="1.692499999999999"/>
    <n v="0.84625000000000128"/>
  </r>
  <r>
    <x v="4"/>
    <s v="flight to madrid"/>
    <s v="Broad"/>
    <s v="Western Europe Destinations"/>
    <s v="Madrid"/>
    <s v="Position 5-10 Bid Strategy"/>
    <n v="6.25"/>
    <n v="19"/>
    <n v="17.049999837500003"/>
    <n v="0.8973684125000001"/>
    <n v="436"/>
    <n v="4.3577981651376101E-2"/>
    <n v="5.1387614678899096"/>
    <n v="0"/>
    <n v="0"/>
    <n v="0"/>
    <n v="17.049999837500003"/>
    <n v="-17.049999837500003"/>
    <n v="-1"/>
    <n v="0"/>
    <s v="NA"/>
    <n v="0"/>
    <x v="368"/>
    <n v="0"/>
    <n v="15.344999853750004"/>
    <n v="-17.902499829375003"/>
    <n v="1.7049999837499996"/>
    <n v="0.85249999187499981"/>
  </r>
  <r>
    <x v="4"/>
    <s v="rome airfares"/>
    <s v="Broad"/>
    <s v="Geo Targeted Houston"/>
    <s v="Houston to Rome Sale"/>
    <s v="Position 5-10 Bid Strategy"/>
    <n v="6.25"/>
    <n v="3"/>
    <n v="17.0625"/>
    <n v="5.6875"/>
    <n v="9"/>
    <n v="0.33333333333333298"/>
    <n v="1"/>
    <n v="0"/>
    <n v="0"/>
    <n v="0"/>
    <n v="17.0625"/>
    <n v="-17.0625"/>
    <n v="-1"/>
    <n v="0"/>
    <s v="NA"/>
    <n v="0"/>
    <x v="368"/>
    <n v="0"/>
    <n v="15.356250000000001"/>
    <n v="-17.915625000000002"/>
    <n v="1.7062499999999989"/>
    <n v="0.85312500000000213"/>
  </r>
  <r>
    <x v="4"/>
    <s v="rome cheap tickets"/>
    <s v="Broad"/>
    <s v="Geo Targeted Boston"/>
    <s v="Boston to Rome Sale"/>
    <s v="Position 5-10 Bid Strategy"/>
    <n v="6.25"/>
    <n v="6"/>
    <n v="17.0625"/>
    <n v="2.84375"/>
    <n v="25"/>
    <n v="0.24"/>
    <n v="1.6688000000000001"/>
    <n v="0"/>
    <n v="0"/>
    <n v="0"/>
    <n v="17.0625"/>
    <n v="-17.0625"/>
    <n v="-1"/>
    <n v="0"/>
    <s v="NA"/>
    <n v="0"/>
    <x v="368"/>
    <n v="0"/>
    <n v="15.356250000000001"/>
    <n v="-17.915625000000002"/>
    <n v="1.7062499999999989"/>
    <n v="0.85312500000000213"/>
  </r>
  <r>
    <x v="4"/>
    <s v="italy airfare"/>
    <s v="Broad"/>
    <s v="Geo Targeted DC"/>
    <s v="DC to Italy Sale"/>
    <s v="Position 5-10 Bid Strategy"/>
    <n v="6.25"/>
    <n v="6"/>
    <n v="17.124999975000001"/>
    <n v="2.8541666625"/>
    <n v="16"/>
    <n v="0.375"/>
    <n v="1.4375"/>
    <n v="0"/>
    <n v="0"/>
    <n v="0"/>
    <n v="17.124999975000001"/>
    <n v="-17.124999975000001"/>
    <n v="-1"/>
    <n v="0"/>
    <s v="NA"/>
    <n v="0"/>
    <x v="368"/>
    <n v="0"/>
    <n v="15.412499977500001"/>
    <n v="-17.981249973750003"/>
    <n v="1.7124999975000001"/>
    <n v="0.85624999875000185"/>
  </r>
  <r>
    <x v="4"/>
    <s v="athens tickets"/>
    <s v="Broad"/>
    <s v="Western Europe Destinations"/>
    <s v="Athens"/>
    <s v="Position 5-10 Bid Strategy"/>
    <n v="6.25"/>
    <n v="12"/>
    <n v="17.149999949999998"/>
    <n v="1.4291666624999999"/>
    <n v="600"/>
    <n v="0.02"/>
    <n v="2.5295000000000001"/>
    <n v="0"/>
    <n v="0"/>
    <n v="0"/>
    <n v="17.149999949999998"/>
    <n v="-17.149999949999998"/>
    <n v="-1"/>
    <n v="0"/>
    <s v="NA"/>
    <n v="0"/>
    <x v="368"/>
    <n v="0"/>
    <n v="15.434999954999999"/>
    <n v="-18.007499947499998"/>
    <n v="1.7149999949999994"/>
    <n v="0.85749999749999972"/>
  </r>
  <r>
    <x v="4"/>
    <s v="rome airfares"/>
    <s v="Broad"/>
    <s v="Western Europe Destinations"/>
    <s v="Rome"/>
    <s v="Position 5-10 Bid Strategy"/>
    <n v="6.25"/>
    <n v="19"/>
    <n v="17.1624997875"/>
    <n v="0.90328946249999997"/>
    <n v="279"/>
    <n v="6.81003584229391E-2"/>
    <n v="4.39247311827957"/>
    <n v="0"/>
    <n v="0"/>
    <n v="0"/>
    <n v="17.1624997875"/>
    <n v="-17.1624997875"/>
    <n v="-1"/>
    <n v="0"/>
    <s v="NA"/>
    <n v="0"/>
    <x v="368"/>
    <n v="0"/>
    <n v="15.44624980875"/>
    <n v="-18.020624776875"/>
    <n v="1.7162499787499996"/>
    <n v="0.85812498937499981"/>
  </r>
  <r>
    <x v="4"/>
    <s v="athens airfares"/>
    <s v="Broad"/>
    <s v="Western Europe Destinations"/>
    <s v="Athens"/>
    <s v="Position 5-10 Bid Strategy"/>
    <n v="6.25"/>
    <n v="11"/>
    <n v="17.212499975"/>
    <n v="1.5647727249999999"/>
    <n v="303"/>
    <n v="3.6303630363036299E-2"/>
    <n v="5.4013201320131996"/>
    <n v="0"/>
    <n v="0"/>
    <n v="0"/>
    <n v="17.212499975"/>
    <n v="-17.212499975"/>
    <n v="-1"/>
    <n v="0"/>
    <s v="NA"/>
    <n v="0"/>
    <x v="368"/>
    <n v="0"/>
    <n v="15.491249977500001"/>
    <n v="-18.073124973750001"/>
    <n v="1.7212499974999993"/>
    <n v="0.86062499875000142"/>
  </r>
  <r>
    <x v="4"/>
    <s v="france flights"/>
    <s v="Broad"/>
    <s v="Geo Targeted Detroit"/>
    <s v="Detroit to France Sale"/>
    <s v="Position 5-10 Bid Strategy"/>
    <n v="6.25"/>
    <n v="5"/>
    <n v="17.274999999999999"/>
    <n v="3.4550000000000001"/>
    <n v="535"/>
    <n v="9.3457943925233603E-3"/>
    <n v="1.1582616822429901"/>
    <n v="0"/>
    <n v="0"/>
    <n v="0"/>
    <n v="17.274999999999999"/>
    <n v="-17.274999999999999"/>
    <n v="-1"/>
    <n v="0"/>
    <s v="NA"/>
    <n v="0"/>
    <x v="368"/>
    <n v="0"/>
    <n v="15.547499999999999"/>
    <n v="-18.138749999999998"/>
    <n v="1.7274999999999991"/>
    <n v="0.86374999999999957"/>
  </r>
  <r>
    <x v="4"/>
    <s v="rome flight"/>
    <s v="Broad"/>
    <s v="Geo Targeted New York"/>
    <s v="New York to Rome Sale"/>
    <s v="Position 5-10 Bid Strategy"/>
    <n v="6.25"/>
    <n v="6"/>
    <n v="17.312499975000001"/>
    <n v="2.8854166625"/>
    <n v="130"/>
    <n v="4.6153846153846205E-2"/>
    <n v="1.5725384615384601"/>
    <n v="0"/>
    <n v="0"/>
    <n v="0"/>
    <n v="17.312499975000001"/>
    <n v="-17.312499975000001"/>
    <n v="-1"/>
    <n v="0"/>
    <s v="NA"/>
    <n v="0"/>
    <x v="368"/>
    <n v="0"/>
    <n v="15.581249977500002"/>
    <n v="-18.178124973750002"/>
    <n v="1.7312499974999991"/>
    <n v="0.86562499875000043"/>
  </r>
  <r>
    <x v="4"/>
    <s v="fly to turkey"/>
    <s v="Broad"/>
    <s v="Western Europe Destinations"/>
    <s v="Turkey"/>
    <s v="Position 5-10 Bid Strategy"/>
    <n v="6.25"/>
    <n v="11"/>
    <n v="17.337499987499999"/>
    <n v="1.5761363625"/>
    <n v="141"/>
    <n v="7.8014184397163108E-2"/>
    <n v="1.5141843971631199"/>
    <n v="0"/>
    <n v="0"/>
    <n v="0"/>
    <n v="17.337499987499999"/>
    <n v="-17.337499987499999"/>
    <n v="-1"/>
    <n v="0"/>
    <s v="NA"/>
    <n v="0"/>
    <x v="368"/>
    <n v="0"/>
    <n v="15.60374998875"/>
    <n v="-18.204374986874999"/>
    <n v="1.7337499987499996"/>
    <n v="0.86687499937499979"/>
  </r>
  <r>
    <x v="4"/>
    <s v="europe plane ticket"/>
    <s v="Broad"/>
    <s v="Google_Yearlong 2006"/>
    <s v="Google|Europe"/>
    <s v="Position 5-10 Bid Strategy"/>
    <n v="6.25"/>
    <n v="7"/>
    <n v="17.349999974999999"/>
    <n v="2.4785714249999997"/>
    <n v="48"/>
    <n v="0.14583333333333301"/>
    <n v="1.6104166666666699"/>
    <n v="0"/>
    <n v="0"/>
    <n v="0"/>
    <n v="17.349999974999999"/>
    <n v="-17.349999974999999"/>
    <n v="-1"/>
    <n v="0"/>
    <s v="NA"/>
    <n v="0"/>
    <x v="368"/>
    <n v="0"/>
    <n v="15.6149999775"/>
    <n v="-18.217499973750002"/>
    <n v="1.7349999974999992"/>
    <n v="0.86749999875000228"/>
  </r>
  <r>
    <x v="4"/>
    <s v="france airfare"/>
    <s v="Broad"/>
    <s v="Geo Targeted Los Angeles"/>
    <s v="Los Angeles to France Sale"/>
    <s v="Position 5-10 Bid Strategy"/>
    <n v="6.25"/>
    <n v="5"/>
    <n v="17.350000000000001"/>
    <n v="3.47"/>
    <n v="61"/>
    <n v="8.1967213114754092E-2"/>
    <n v="1.3716393442623001"/>
    <n v="0"/>
    <n v="0"/>
    <n v="0"/>
    <n v="17.350000000000001"/>
    <n v="-17.350000000000001"/>
    <n v="-1"/>
    <n v="0"/>
    <s v="NA"/>
    <n v="0"/>
    <x v="368"/>
    <n v="0"/>
    <n v="15.615000000000002"/>
    <n v="-18.217500000000001"/>
    <n v="1.7349999999999994"/>
    <n v="0.86749999999999972"/>
  </r>
  <r>
    <x v="4"/>
    <s v="milan travel"/>
    <s v="Broad"/>
    <s v="Western Europe Destinations"/>
    <s v="Milan"/>
    <s v="Position 5-10 Bid Strategy"/>
    <n v="6.25"/>
    <n v="9"/>
    <n v="17.399999924999999"/>
    <n v="1.933333325"/>
    <n v="829"/>
    <n v="1.08564535585042E-2"/>
    <n v="2.1886610373944499"/>
    <n v="0"/>
    <n v="0"/>
    <n v="0"/>
    <n v="17.399999924999999"/>
    <n v="-17.399999924999999"/>
    <n v="-1"/>
    <n v="0"/>
    <s v="NA"/>
    <n v="0"/>
    <x v="368"/>
    <n v="0"/>
    <n v="15.6599999325"/>
    <n v="-18.269999921250001"/>
    <n v="1.7399999924999996"/>
    <n v="0.86999999625000157"/>
  </r>
  <r>
    <x v="4"/>
    <s v="europe flights"/>
    <s v="Broad"/>
    <s v="Geo Targeted DC"/>
    <s v="Europe DC"/>
    <s v="Position 5-10 Bid Strategy"/>
    <n v="6.25"/>
    <n v="6"/>
    <n v="17.4375"/>
    <n v="2.90625"/>
    <n v="319"/>
    <n v="1.88087774294671E-2"/>
    <n v="2.1231974921630101"/>
    <n v="0"/>
    <n v="0"/>
    <n v="0"/>
    <n v="17.4375"/>
    <n v="-17.4375"/>
    <n v="-1"/>
    <n v="0"/>
    <s v="NA"/>
    <n v="0"/>
    <x v="368"/>
    <n v="0"/>
    <n v="15.69375"/>
    <n v="-18.309374999999999"/>
    <n v="1.7437500000000004"/>
    <n v="0.87187499999999929"/>
  </r>
  <r>
    <x v="4"/>
    <s v="greece cheap flight"/>
    <s v="Broad"/>
    <s v="Western Europe Destinations"/>
    <s v="Greece"/>
    <s v="Position 5-10 Bid Strategy"/>
    <n v="6.25"/>
    <n v="10"/>
    <n v="17.5"/>
    <n v="1.75"/>
    <n v="389"/>
    <n v="2.5706940874036001E-2"/>
    <n v="4.5467866323907504"/>
    <n v="0"/>
    <n v="0"/>
    <n v="0"/>
    <n v="17.5"/>
    <n v="-17.5"/>
    <n v="-1"/>
    <n v="0"/>
    <s v="NA"/>
    <n v="0"/>
    <x v="368"/>
    <n v="0"/>
    <n v="15.75"/>
    <n v="-18.375"/>
    <n v="1.75"/>
    <n v="0.875"/>
  </r>
  <r>
    <x v="4"/>
    <s v="paris cheap airfares"/>
    <s v="Broad"/>
    <s v="Geo Targeted New York"/>
    <s v="New York to Paris Sale"/>
    <s v="Position 5-10 Bid Strategy"/>
    <n v="6.25"/>
    <n v="7"/>
    <n v="17.5124999875"/>
    <n v="2.5017857124999998"/>
    <n v="26"/>
    <n v="0.269230769230769"/>
    <n v="1.15384615384615"/>
    <n v="0"/>
    <n v="0"/>
    <n v="0"/>
    <n v="17.5124999875"/>
    <n v="-17.5124999875"/>
    <n v="-1"/>
    <n v="0"/>
    <s v="NA"/>
    <n v="0"/>
    <x v="368"/>
    <n v="0"/>
    <n v="15.76124998875"/>
    <n v="-18.388124986875003"/>
    <n v="1.7512499987499996"/>
    <n v="0.87562499937500249"/>
  </r>
  <r>
    <x v="4"/>
    <s v="rome cheap airfare"/>
    <s v="Broad"/>
    <s v="Geo Targeted Houston"/>
    <s v="Houston to Rome Sale"/>
    <s v="Position 5-10 Bid Strategy"/>
    <n v="6.25"/>
    <n v="4"/>
    <n v="17.512499999999999"/>
    <n v="4.3781249999999998"/>
    <n v="12"/>
    <n v="0.33333333333333298"/>
    <n v="1"/>
    <n v="0"/>
    <n v="0"/>
    <n v="0"/>
    <n v="17.512499999999999"/>
    <n v="-17.512499999999999"/>
    <n v="-1"/>
    <n v="0"/>
    <s v="NA"/>
    <n v="0"/>
    <x v="368"/>
    <n v="0"/>
    <n v="15.76125"/>
    <n v="-18.388124999999999"/>
    <n v="1.7512499999999989"/>
    <n v="0.87562499999999943"/>
  </r>
  <r>
    <x v="4"/>
    <s v="fly to florence"/>
    <s v="Broad"/>
    <s v="Google_Yearlong 2006"/>
    <s v="Google|Florence"/>
    <s v="Position 5-10 Bid Strategy"/>
    <n v="6.25"/>
    <n v="12"/>
    <n v="17.524999950000002"/>
    <n v="1.4604166625000001"/>
    <n v="91"/>
    <n v="0.13186813186813201"/>
    <n v="1.7802197802197799"/>
    <n v="0"/>
    <n v="0"/>
    <n v="0"/>
    <n v="17.524999950000002"/>
    <n v="-17.524999950000002"/>
    <n v="-1"/>
    <n v="0"/>
    <s v="NA"/>
    <n v="0"/>
    <x v="368"/>
    <n v="0"/>
    <n v="15.772499955000002"/>
    <n v="-18.401249947500002"/>
    <n v="1.7524999949999991"/>
    <n v="0.87624999750000043"/>
  </r>
  <r>
    <x v="4"/>
    <s v="italy flights"/>
    <s v="Broad"/>
    <s v="Geo Targeted Detroit"/>
    <s v="Detroit to Italy Sale"/>
    <s v="Position 5-10 Bid Strategy"/>
    <n v="6.25"/>
    <n v="6"/>
    <n v="17.524999950000002"/>
    <n v="2.9208333250000003"/>
    <n v="130"/>
    <n v="4.6153846153846205E-2"/>
    <n v="1.26530769230769"/>
    <n v="0"/>
    <n v="0"/>
    <n v="0"/>
    <n v="17.524999950000002"/>
    <n v="-17.524999950000002"/>
    <n v="-1"/>
    <n v="0"/>
    <s v="NA"/>
    <n v="0"/>
    <x v="368"/>
    <n v="0"/>
    <n v="15.772499955000002"/>
    <n v="-18.401249947500002"/>
    <n v="1.7524999949999991"/>
    <n v="0.87624999750000043"/>
  </r>
  <r>
    <x v="4"/>
    <s v="paris cheap tickets"/>
    <s v="Broad"/>
    <s v="Geo Targeted Houston"/>
    <s v="Houston to Paris Sale"/>
    <s v="Position 5-10 Bid Strategy"/>
    <n v="6.25"/>
    <n v="9"/>
    <n v="17.624999925000001"/>
    <n v="1.9583333250000001"/>
    <n v="126"/>
    <n v="7.1428571428571397E-2"/>
    <n v="2.2035714285714301"/>
    <n v="0"/>
    <n v="0"/>
    <n v="0"/>
    <n v="17.624999925000001"/>
    <n v="-17.624999925000001"/>
    <n v="-1"/>
    <n v="0"/>
    <s v="NA"/>
    <n v="0"/>
    <x v="368"/>
    <n v="0"/>
    <n v="15.8624999325"/>
    <n v="-18.506249921250003"/>
    <n v="1.7624999925000004"/>
    <n v="0.881249996250002"/>
  </r>
  <r>
    <x v="4"/>
    <s v="fly to madrid"/>
    <s v="Broad"/>
    <s v="Western Europe Destinations"/>
    <s v="Madrid"/>
    <s v="Position 5-10 Bid Strategy"/>
    <n v="6.25"/>
    <n v="20"/>
    <n v="17.675000000000001"/>
    <n v="0.88375000000000004"/>
    <n v="581"/>
    <n v="3.4423407917383797E-2"/>
    <n v="5.2316695352839897"/>
    <n v="0"/>
    <n v="0"/>
    <n v="0"/>
    <n v="17.675000000000001"/>
    <n v="-17.675000000000001"/>
    <n v="-1"/>
    <n v="0"/>
    <s v="NA"/>
    <n v="0"/>
    <x v="368"/>
    <n v="0"/>
    <n v="15.907500000000001"/>
    <n v="-18.55875"/>
    <n v="1.7675000000000001"/>
    <n v="0.88374999999999915"/>
  </r>
  <r>
    <x v="4"/>
    <s v="turkey airfare"/>
    <s v="Broad"/>
    <s v="Google_Yearlong 2006"/>
    <s v="Google|Turkey"/>
    <s v="Position 5-10 Bid Strategy"/>
    <n v="6.25"/>
    <n v="13"/>
    <n v="17.737499974999999"/>
    <n v="1.3644230749999999"/>
    <n v="224"/>
    <n v="5.8035714285714295E-2"/>
    <n v="2.15223214285714"/>
    <n v="0"/>
    <n v="0"/>
    <n v="0"/>
    <n v="17.737499974999999"/>
    <n v="-17.737499974999999"/>
    <n v="-1"/>
    <n v="0"/>
    <s v="NA"/>
    <n v="0"/>
    <x v="368"/>
    <n v="0"/>
    <n v="15.963749977499999"/>
    <n v="-18.624374973750001"/>
    <n v="1.7737499974999995"/>
    <n v="0.88687499875000242"/>
  </r>
  <r>
    <x v="4"/>
    <s v="italy cheap flight"/>
    <s v="Broad"/>
    <s v="Western Europe Destinations"/>
    <s v="Italy"/>
    <s v="Position 5-10 Bid Strategy"/>
    <n v="6.25"/>
    <n v="12"/>
    <n v="17.887499999999999"/>
    <n v="1.4906250000000001"/>
    <n v="214"/>
    <n v="5.60747663551402E-2"/>
    <n v="3.7140186915887798"/>
    <n v="0"/>
    <n v="0"/>
    <n v="0"/>
    <n v="17.887499999999999"/>
    <n v="-17.887499999999999"/>
    <n v="-1"/>
    <n v="0"/>
    <s v="NA"/>
    <n v="0"/>
    <x v="368"/>
    <n v="0"/>
    <n v="16.098749999999999"/>
    <n v="-18.781874999999999"/>
    <n v="1.7887500000000003"/>
    <n v="0.89437500000000014"/>
  </r>
  <r>
    <x v="4"/>
    <s v="france airlines"/>
    <s v="Broad"/>
    <s v="Geo Targeted Miami"/>
    <s v="Miami to France Sale"/>
    <s v="Position 5-10 Bid Strategy"/>
    <n v="6.25"/>
    <n v="9"/>
    <n v="17.887499999999999"/>
    <n v="1.9875"/>
    <n v="331"/>
    <n v="2.7190332326284001E-2"/>
    <n v="1.6033232628398799"/>
    <n v="0"/>
    <n v="0"/>
    <n v="0"/>
    <n v="17.887499999999999"/>
    <n v="-17.887499999999999"/>
    <n v="-1"/>
    <n v="0"/>
    <s v="NA"/>
    <n v="0"/>
    <x v="368"/>
    <n v="0"/>
    <n v="16.098749999999999"/>
    <n v="-18.781874999999999"/>
    <n v="1.7887500000000003"/>
    <n v="0.89437500000000014"/>
  </r>
  <r>
    <x v="4"/>
    <s v="madrid airport"/>
    <s v="Broad"/>
    <s v="Western Europe Destinations"/>
    <s v="Madrid"/>
    <s v="Position 5-10 Bid Strategy"/>
    <n v="6.25"/>
    <n v="15"/>
    <n v="17.987499937499997"/>
    <n v="1.1991666624999999"/>
    <n v="7185"/>
    <n v="2.0876826722338203E-3"/>
    <n v="2.7297425191370901"/>
    <n v="0"/>
    <n v="0"/>
    <n v="0"/>
    <n v="17.987499937499997"/>
    <n v="-17.987499937499997"/>
    <n v="-1"/>
    <n v="0"/>
    <s v="NA"/>
    <n v="0"/>
    <x v="368"/>
    <n v="0"/>
    <n v="16.188749943749997"/>
    <n v="-18.886874934374998"/>
    <n v="1.7987499937500004"/>
    <n v="0.89937499687500022"/>
  </r>
  <r>
    <x v="4"/>
    <s v="italy airfare"/>
    <s v="Broad"/>
    <s v="Geo Targeted San Francisco"/>
    <s v="San Francisco to Italy Sale"/>
    <s v="Position 5-10 Bid Strategy"/>
    <n v="6.25"/>
    <n v="8"/>
    <n v="18"/>
    <n v="2.25"/>
    <n v="80"/>
    <n v="0.1"/>
    <n v="2.0462500000000001"/>
    <n v="0"/>
    <n v="0"/>
    <n v="0"/>
    <n v="18"/>
    <n v="-18"/>
    <n v="-1"/>
    <n v="0"/>
    <s v="NA"/>
    <n v="0"/>
    <x v="368"/>
    <n v="0"/>
    <n v="16.2"/>
    <n v="-18.900000000000002"/>
    <n v="1.8000000000000007"/>
    <n v="0.90000000000000213"/>
  </r>
  <r>
    <x v="4"/>
    <s v="france airport"/>
    <s v="Broad"/>
    <s v="Geo Targeted New York"/>
    <s v="New York to France Sale"/>
    <s v="Position 5-10 Bid Strategy"/>
    <n v="6.25"/>
    <n v="10"/>
    <n v="18.274999999999999"/>
    <n v="1.8274999999999999"/>
    <n v="258"/>
    <n v="3.8759689922480599E-2"/>
    <n v="1.09542635658915"/>
    <n v="0"/>
    <n v="0"/>
    <n v="0"/>
    <n v="18.274999999999999"/>
    <n v="-18.274999999999999"/>
    <n v="-1"/>
    <n v="0"/>
    <s v="NA"/>
    <n v="0"/>
    <x v="368"/>
    <n v="0"/>
    <n v="16.447499999999998"/>
    <n v="-19.188749999999999"/>
    <n v="1.8275000000000006"/>
    <n v="0.91375000000000028"/>
  </r>
  <r>
    <x v="4"/>
    <s v="london cheap flight"/>
    <s v="Broad"/>
    <s v="Google_Yearlong 2006"/>
    <s v="Google|London"/>
    <s v="Position 5-10 Bid Strategy"/>
    <n v="6.25"/>
    <n v="9"/>
    <n v="18.512499937500003"/>
    <n v="2.0569444375000003"/>
    <n v="118"/>
    <n v="7.6271186440677999E-2"/>
    <n v="3.50084745762712"/>
    <n v="0"/>
    <n v="0"/>
    <n v="0"/>
    <n v="18.512499937500003"/>
    <n v="-18.512499937500003"/>
    <n v="-1"/>
    <n v="0"/>
    <s v="NA"/>
    <n v="0"/>
    <x v="368"/>
    <n v="0"/>
    <n v="16.661249943750004"/>
    <n v="-19.438124934375004"/>
    <n v="1.8512499937499989"/>
    <n v="0.92562499687500122"/>
  </r>
  <r>
    <x v="4"/>
    <s v="paris cheap flights"/>
    <s v="Broad"/>
    <s v="Geo Targeted DC"/>
    <s v="DC to Paris Sale"/>
    <s v="Position 5-10 Bid Strategy"/>
    <n v="6.25"/>
    <n v="10"/>
    <n v="18.637499999999999"/>
    <n v="1.86375"/>
    <n v="43"/>
    <n v="0.232558139534884"/>
    <n v="1.4186046511627901"/>
    <n v="0"/>
    <n v="0"/>
    <n v="0"/>
    <n v="18.637499999999999"/>
    <n v="-18.637499999999999"/>
    <n v="-1"/>
    <n v="0"/>
    <s v="NA"/>
    <n v="0"/>
    <x v="368"/>
    <n v="0"/>
    <n v="16.77375"/>
    <n v="-19.569375000000001"/>
    <n v="1.8637499999999996"/>
    <n v="0.93187500000000156"/>
  </r>
  <r>
    <x v="4"/>
    <s v="rome cheap flights"/>
    <s v="Broad"/>
    <s v="Geo Targeted DC"/>
    <s v="DC to Rome Sale"/>
    <s v="Position 5-10 Bid Strategy"/>
    <n v="6.25"/>
    <n v="7"/>
    <n v="18.637499999999999"/>
    <n v="2.6625000000000001"/>
    <n v="24"/>
    <n v="0.29166666666666702"/>
    <n v="1.0416666666666701"/>
    <n v="0"/>
    <n v="0"/>
    <n v="0"/>
    <n v="18.637499999999999"/>
    <n v="-18.637499999999999"/>
    <n v="-1"/>
    <n v="0"/>
    <s v="NA"/>
    <n v="0"/>
    <x v="368"/>
    <n v="0"/>
    <n v="16.77375"/>
    <n v="-19.569375000000001"/>
    <n v="1.8637499999999996"/>
    <n v="0.93187500000000156"/>
  </r>
  <r>
    <x v="4"/>
    <s v="europe cheap ticket"/>
    <s v="Broad"/>
    <s v="Google_Yearlong 2006"/>
    <s v="Google|Europe"/>
    <s v="Position 5-10 Bid Strategy"/>
    <n v="6.25"/>
    <n v="17"/>
    <n v="18.649999812499999"/>
    <n v="1.0970588125"/>
    <n v="235"/>
    <n v="7.2340425531914901E-2"/>
    <n v="2.1297872340425501"/>
    <n v="0"/>
    <n v="0"/>
    <n v="0"/>
    <n v="18.649999812499999"/>
    <n v="-18.649999812499999"/>
    <n v="-1"/>
    <n v="0"/>
    <s v="NA"/>
    <n v="0"/>
    <x v="368"/>
    <n v="0"/>
    <n v="16.784999831250001"/>
    <n v="-19.582499803125"/>
    <n v="1.8649999812499978"/>
    <n v="0.93249999062500066"/>
  </r>
  <r>
    <x v="4"/>
    <s v="rome airline"/>
    <s v="Broad"/>
    <s v="Geo Targeted New York"/>
    <s v="New York to Rome Sale"/>
    <s v="Position 5-10 Bid Strategy"/>
    <n v="6.25"/>
    <n v="4"/>
    <n v="18.649999999999999"/>
    <n v="4.6624999999999996"/>
    <n v="20"/>
    <n v="0.2"/>
    <n v="1.1000000000000001"/>
    <n v="0"/>
    <n v="0"/>
    <n v="0"/>
    <n v="18.649999999999999"/>
    <n v="-18.649999999999999"/>
    <n v="-1"/>
    <n v="0"/>
    <s v="NA"/>
    <n v="0"/>
    <x v="368"/>
    <n v="0"/>
    <n v="16.785"/>
    <n v="-19.5825"/>
    <n v="1.8649999999999984"/>
    <n v="0.93250000000000099"/>
  </r>
  <r>
    <x v="4"/>
    <s v="europe flight"/>
    <s v="Broad"/>
    <s v="Geo Targeted Los Angeles"/>
    <s v="Europe Los Angeles"/>
    <s v="Position 5-10 Bid Strategy"/>
    <n v="6.25"/>
    <n v="6"/>
    <n v="18.699999975000001"/>
    <n v="3.1166666625000001"/>
    <n v="191"/>
    <n v="3.1413612565445004E-2"/>
    <n v="1.97047120418848"/>
    <n v="0"/>
    <n v="0"/>
    <n v="0"/>
    <n v="18.699999975000001"/>
    <n v="-18.699999975000001"/>
    <n v="-1"/>
    <n v="0"/>
    <s v="NA"/>
    <n v="0"/>
    <x v="368"/>
    <n v="0"/>
    <n v="16.829999977500002"/>
    <n v="-19.634999973750002"/>
    <n v="1.869999997499999"/>
    <n v="0.93499999875000128"/>
  </r>
  <r>
    <x v="4"/>
    <s v="athens ticket"/>
    <s v="Broad"/>
    <s v="Google_Yearlong 2006"/>
    <s v="Google|Athens"/>
    <s v="Position 5-10 Bid Strategy"/>
    <n v="6.25"/>
    <n v="13"/>
    <n v="18.712499975"/>
    <n v="1.4394230750000001"/>
    <n v="273"/>
    <n v="4.7619047619047603E-2"/>
    <n v="1.38205128205128"/>
    <n v="0"/>
    <n v="0"/>
    <n v="0"/>
    <n v="18.712499975"/>
    <n v="-18.712499975"/>
    <n v="-1"/>
    <n v="0"/>
    <s v="NA"/>
    <n v="0"/>
    <x v="368"/>
    <n v="0"/>
    <n v="16.841249977500002"/>
    <n v="-19.648124973750001"/>
    <n v="1.8712499974999979"/>
    <n v="0.93562499875000071"/>
  </r>
  <r>
    <x v="4"/>
    <s v="paris airline tickets"/>
    <s v="Broad"/>
    <s v="Geo Targeted San Francisco"/>
    <s v="San Francisco to Paris Sale"/>
    <s v="Position 5-10 Bid Strategy"/>
    <n v="6.25"/>
    <n v="11"/>
    <n v="18.724999974999999"/>
    <n v="1.702272725"/>
    <n v="97"/>
    <n v="0.11340206185567001"/>
    <n v="1.2467010309278399"/>
    <n v="0"/>
    <n v="0"/>
    <n v="0"/>
    <n v="18.724999974999999"/>
    <n v="-18.724999974999999"/>
    <n v="-1"/>
    <n v="0"/>
    <s v="NA"/>
    <n v="0"/>
    <x v="368"/>
    <n v="0"/>
    <n v="16.852499977499999"/>
    <n v="-19.661249973749999"/>
    <n v="1.8724999975000003"/>
    <n v="0.93624999875000015"/>
  </r>
  <r>
    <x v="4"/>
    <s v="paris tickets"/>
    <s v="Broad"/>
    <s v="Geo Targeted Boston"/>
    <s v="Boston to Paris Sale"/>
    <s v="Position 5-10 Bid Strategy"/>
    <n v="6.25"/>
    <n v="7"/>
    <n v="18.86249995"/>
    <n v="2.6946428500000001"/>
    <n v="331"/>
    <n v="2.1148036253776401E-2"/>
    <n v="1.42930513595166"/>
    <n v="0"/>
    <n v="0"/>
    <n v="0"/>
    <n v="18.86249995"/>
    <n v="-18.86249995"/>
    <n v="-1"/>
    <n v="0"/>
    <s v="NA"/>
    <n v="0"/>
    <x v="368"/>
    <n v="0"/>
    <n v="16.976249955"/>
    <n v="-19.8056249475"/>
    <n v="1.886249995"/>
    <n v="0.94312499750000001"/>
  </r>
  <r>
    <x v="4"/>
    <s v="rome airlines"/>
    <s v="Broad"/>
    <s v="Western Europe Destinations"/>
    <s v="Rome"/>
    <s v="Position 5-10 Bid Strategy"/>
    <n v="6.25"/>
    <n v="14"/>
    <n v="18.874999850000002"/>
    <n v="1.3482142750000001"/>
    <n v="1201"/>
    <n v="1.1656952539550401E-2"/>
    <n v="2.9910074937552"/>
    <n v="0"/>
    <n v="0"/>
    <n v="0"/>
    <n v="18.874999850000002"/>
    <n v="-18.874999850000002"/>
    <n v="-1"/>
    <n v="0"/>
    <s v="NA"/>
    <n v="0"/>
    <x v="368"/>
    <n v="0"/>
    <n v="16.987499865000004"/>
    <n v="-19.818749842500004"/>
    <n v="1.887499984999998"/>
    <n v="0.94374999250000258"/>
  </r>
  <r>
    <x v="4"/>
    <s v="rome fare"/>
    <s v="Broad"/>
    <s v="Geo Targeted Houston"/>
    <s v="Houston to Rome Sale"/>
    <s v="Position 5-10 Bid Strategy"/>
    <n v="6.25"/>
    <n v="7"/>
    <n v="18.949999949999999"/>
    <n v="2.7071428499999999"/>
    <n v="60"/>
    <n v="0.116666666666667"/>
    <n v="1.1665000000000001"/>
    <n v="0"/>
    <n v="0"/>
    <n v="0"/>
    <n v="18.949999949999999"/>
    <n v="-18.949999949999999"/>
    <n v="-1"/>
    <n v="0"/>
    <s v="NA"/>
    <n v="0"/>
    <x v="368"/>
    <n v="0"/>
    <n v="17.054999955"/>
    <n v="-19.897499947499998"/>
    <n v="1.8949999949999992"/>
    <n v="0.94749999749999958"/>
  </r>
  <r>
    <x v="4"/>
    <s v="european flight"/>
    <s v="Broad"/>
    <s v="Western Europe Destinations"/>
    <s v="Europe"/>
    <s v="Position 5-10 Bid Strategy"/>
    <n v="6.25"/>
    <n v="10"/>
    <n v="18.962499999999999"/>
    <n v="1.89625"/>
    <n v="281"/>
    <n v="3.5587188612099599E-2"/>
    <n v="1.32597864768683"/>
    <n v="0"/>
    <n v="0"/>
    <n v="0"/>
    <n v="18.962499999999999"/>
    <n v="-18.962499999999999"/>
    <n v="-1"/>
    <n v="0"/>
    <s v="NA"/>
    <n v="0"/>
    <x v="368"/>
    <n v="0"/>
    <n v="17.06625"/>
    <n v="-19.910625"/>
    <n v="1.8962499999999984"/>
    <n v="0.94812500000000099"/>
  </r>
  <r>
    <x v="4"/>
    <s v="england travel"/>
    <s v="Broad"/>
    <s v="Google_Yearlong 2006"/>
    <s v="Google|England"/>
    <s v="Position 5-10 Bid Strategy"/>
    <n v="6.25"/>
    <n v="8"/>
    <n v="19.024999999999999"/>
    <n v="2.3781249999999998"/>
    <n v="375"/>
    <n v="2.1333333333333301E-2"/>
    <n v="1.6122666666666701"/>
    <n v="0"/>
    <n v="0"/>
    <n v="0"/>
    <n v="19.024999999999999"/>
    <n v="-19.024999999999999"/>
    <n v="-1"/>
    <n v="0"/>
    <s v="NA"/>
    <n v="0"/>
    <x v="368"/>
    <n v="0"/>
    <n v="17.122499999999999"/>
    <n v="-19.97625"/>
    <n v="1.9024999999999999"/>
    <n v="0.95125000000000171"/>
  </r>
  <r>
    <x v="4"/>
    <s v="paris cheap airfare"/>
    <s v="Broad"/>
    <s v="Geo Targeted Los Angeles"/>
    <s v="Los Angeles to Paris Sale"/>
    <s v="Position 5-10 Bid Strategy"/>
    <n v="6.25"/>
    <n v="7"/>
    <n v="19.112499962500003"/>
    <n v="2.7303571375000004"/>
    <n v="22"/>
    <n v="0.31818181818181801"/>
    <n v="1.1818181818181801"/>
    <n v="0"/>
    <n v="0"/>
    <n v="0"/>
    <n v="19.112499962500003"/>
    <n v="-19.112499962500003"/>
    <n v="-1"/>
    <n v="0"/>
    <s v="NA"/>
    <n v="0"/>
    <x v="368"/>
    <n v="0"/>
    <n v="17.201249966250003"/>
    <n v="-20.068124960625003"/>
    <n v="1.9112499962499996"/>
    <n v="0.95562499812499979"/>
  </r>
  <r>
    <x v="4"/>
    <s v="paris airfare"/>
    <s v="Broad"/>
    <s v="Geo Targeted Boston"/>
    <s v="Boston to Paris Sale"/>
    <s v="Position 5-10 Bid Strategy"/>
    <n v="6.25"/>
    <n v="9"/>
    <n v="19.1624999625"/>
    <n v="2.1291666624999999"/>
    <n v="88"/>
    <n v="0.102272727272727"/>
    <n v="2.0772727272727298"/>
    <n v="0"/>
    <n v="0"/>
    <n v="0"/>
    <n v="19.1624999625"/>
    <n v="-19.1624999625"/>
    <n v="-1"/>
    <n v="0"/>
    <s v="NA"/>
    <n v="0"/>
    <x v="368"/>
    <n v="0"/>
    <n v="17.246249966250002"/>
    <n v="-20.120624960625001"/>
    <n v="1.9162499962499986"/>
    <n v="0.95812499812500107"/>
  </r>
  <r>
    <x v="4"/>
    <s v="overseas flights"/>
    <s v="Broad"/>
    <s v="Google_Yearlong 2006"/>
    <s v="Google|Overseas"/>
    <s v="Position 5-10 Bid Strategy"/>
    <n v="6.25"/>
    <n v="7"/>
    <n v="19.187499975000001"/>
    <n v="2.7410714250000003"/>
    <n v="207"/>
    <n v="3.3816425120772903E-2"/>
    <n v="2.3753623188405801"/>
    <n v="0"/>
    <n v="0"/>
    <n v="0"/>
    <n v="19.187499975000001"/>
    <n v="-19.187499975000001"/>
    <n v="-1"/>
    <n v="0"/>
    <s v="NA"/>
    <n v="0"/>
    <x v="368"/>
    <n v="0"/>
    <n v="17.268749977500001"/>
    <n v="-20.146874973750002"/>
    <n v="1.9187499975000009"/>
    <n v="0.95937499875000043"/>
  </r>
  <r>
    <x v="4"/>
    <s v="paris tickets"/>
    <s v="Broad"/>
    <s v="Geo Targeted Los Angeles"/>
    <s v="Los Angeles to Paris Sale"/>
    <s v="Position 5-10 Bid Strategy"/>
    <n v="6.25"/>
    <n v="5"/>
    <n v="19.1875"/>
    <n v="3.8374999999999999"/>
    <n v="372"/>
    <n v="1.34408602150538E-2"/>
    <n v="1.5747311827957"/>
    <n v="0"/>
    <n v="0"/>
    <n v="0"/>
    <n v="19.1875"/>
    <n v="-19.1875"/>
    <n v="-1"/>
    <n v="0"/>
    <s v="NA"/>
    <n v="0"/>
    <x v="368"/>
    <n v="0"/>
    <n v="17.268750000000001"/>
    <n v="-20.146875000000001"/>
    <n v="1.9187499999999993"/>
    <n v="0.95937500000000142"/>
  </r>
  <r>
    <x v="4"/>
    <s v="paris airline"/>
    <s v="Broad"/>
    <s v="Geo Targeted Los Angeles"/>
    <s v="Los Angeles to Paris Sale"/>
    <s v="Position 5-10 Bid Strategy"/>
    <n v="6.25"/>
    <n v="8"/>
    <n v="19.3125"/>
    <n v="2.4140625"/>
    <n v="124"/>
    <n v="6.451612903225809E-2"/>
    <n v="1.22346774193548"/>
    <n v="0"/>
    <n v="0"/>
    <n v="0"/>
    <n v="19.3125"/>
    <n v="-19.3125"/>
    <n v="-1"/>
    <n v="0"/>
    <s v="NA"/>
    <n v="0"/>
    <x v="368"/>
    <n v="0"/>
    <n v="17.381250000000001"/>
    <n v="-20.278124999999999"/>
    <n v="1.9312499999999986"/>
    <n v="0.96562499999999929"/>
  </r>
  <r>
    <x v="4"/>
    <s v="greece airfares"/>
    <s v="Broad"/>
    <s v="Western Europe Destinations"/>
    <s v="Greece"/>
    <s v="Position 5-10 Bid Strategy"/>
    <n v="6.25"/>
    <n v="9"/>
    <n v="19.337499900000001"/>
    <n v="2.1486111000000001"/>
    <n v="194"/>
    <n v="4.6391752577319603E-2"/>
    <n v="4.4201030927835099"/>
    <n v="0"/>
    <n v="0"/>
    <n v="0"/>
    <n v="19.337499900000001"/>
    <n v="-19.337499900000001"/>
    <n v="-1"/>
    <n v="0"/>
    <s v="NA"/>
    <n v="0"/>
    <x v="368"/>
    <n v="0"/>
    <n v="17.403749910000002"/>
    <n v="-20.304374895000002"/>
    <n v="1.933749989999999"/>
    <n v="0.96687499500000129"/>
  </r>
  <r>
    <x v="4"/>
    <s v="spain fares"/>
    <s v="Broad"/>
    <s v="Google_Yearlong 2006"/>
    <s v="Google|Spain"/>
    <s v="Position 5-10 Bid Strategy"/>
    <n v="6.25"/>
    <n v="10"/>
    <n v="19.487500000000001"/>
    <n v="1.94875"/>
    <n v="257"/>
    <n v="3.8910505836575904E-2"/>
    <n v="2.0140077821011699"/>
    <n v="0"/>
    <n v="0"/>
    <n v="0"/>
    <n v="19.487500000000001"/>
    <n v="-19.487500000000001"/>
    <n v="-1"/>
    <n v="0"/>
    <s v="NA"/>
    <n v="0"/>
    <x v="368"/>
    <n v="0"/>
    <n v="17.53875"/>
    <n v="-20.461875000000003"/>
    <n v="1.9487500000000004"/>
    <n v="0.97437500000000199"/>
  </r>
  <r>
    <x v="4"/>
    <s v="hamburg"/>
    <s v="Broad"/>
    <s v="Google_Yearlong 2006"/>
    <s v="Google|Hamburg"/>
    <s v="Position 5-10 Bid Strategy"/>
    <n v="6.25"/>
    <n v="5"/>
    <n v="19.524999999999999"/>
    <n v="3.9049999999999998"/>
    <n v="887"/>
    <n v="5.6369785794813995E-3"/>
    <n v="1.0898534385569301"/>
    <n v="0"/>
    <n v="0"/>
    <n v="0"/>
    <n v="19.524999999999999"/>
    <n v="-19.524999999999999"/>
    <n v="-1"/>
    <n v="0"/>
    <s v="NA"/>
    <n v="0"/>
    <x v="368"/>
    <n v="0"/>
    <n v="17.572499999999998"/>
    <n v="-20.501249999999999"/>
    <n v="1.9525000000000006"/>
    <n v="0.97625000000000028"/>
  </r>
  <r>
    <x v="4"/>
    <s v="madrid travel"/>
    <s v="Broad"/>
    <s v="Google_Yearlong 2006"/>
    <s v="Google|Madrid"/>
    <s v="Position 5-10 Bid Strategy"/>
    <n v="6.25"/>
    <n v="4"/>
    <n v="19.574999999999999"/>
    <n v="4.8937499999999998"/>
    <n v="755"/>
    <n v="5.29801324503311E-3"/>
    <n v="2.36039735099338"/>
    <n v="0"/>
    <n v="0"/>
    <n v="0"/>
    <n v="19.574999999999999"/>
    <n v="-19.574999999999999"/>
    <n v="-1"/>
    <n v="0"/>
    <s v="NA"/>
    <n v="0"/>
    <x v="368"/>
    <n v="0"/>
    <n v="17.6175"/>
    <n v="-20.553750000000001"/>
    <n v="1.9574999999999996"/>
    <n v="0.97875000000000156"/>
  </r>
  <r>
    <x v="4"/>
    <s v="italy fares"/>
    <s v="Broad"/>
    <s v="Google_Yearlong 2006"/>
    <s v="Google|Italy"/>
    <s v="Postiion 1-4 Bid Strategy"/>
    <n v="6.25"/>
    <n v="11"/>
    <n v="19.637499887500002"/>
    <n v="1.7852272625000001"/>
    <n v="283"/>
    <n v="3.8869257950529999E-2"/>
    <n v="1.6908127208480599"/>
    <n v="0"/>
    <n v="0"/>
    <n v="0"/>
    <n v="19.637499887500002"/>
    <n v="-19.637499887500002"/>
    <n v="-1"/>
    <n v="0"/>
    <s v="NA"/>
    <n v="0"/>
    <x v="368"/>
    <n v="0"/>
    <n v="17.673749898750003"/>
    <n v="-20.619374881875004"/>
    <n v="1.9637499887499992"/>
    <n v="0.98187499437500136"/>
  </r>
  <r>
    <x v="4"/>
    <s v="paris fare"/>
    <s v="Broad"/>
    <s v="Geo Targeted Chicago"/>
    <s v="Chicago to Paris Sale"/>
    <s v="Position 5-10 Bid Strategy"/>
    <n v="6.25"/>
    <n v="6"/>
    <n v="19.674999974999999"/>
    <n v="3.2791666624999998"/>
    <n v="55"/>
    <n v="0.10909090909090899"/>
    <n v="1.36363636363636"/>
    <n v="0"/>
    <n v="0"/>
    <n v="0"/>
    <n v="19.674999974999999"/>
    <n v="-19.674999974999999"/>
    <n v="-1"/>
    <n v="0"/>
    <s v="NA"/>
    <n v="0"/>
    <x v="368"/>
    <n v="0"/>
    <n v="17.707499977499999"/>
    <n v="-20.658749973749998"/>
    <n v="1.9674999974999992"/>
    <n v="0.98374999874999958"/>
  </r>
  <r>
    <x v="4"/>
    <s v="fly to milan"/>
    <s v="Broad"/>
    <s v="Google_Yearlong 2006"/>
    <s v="Google|Milan"/>
    <s v="Position 5-10 Bid Strategy"/>
    <n v="6.25"/>
    <n v="15"/>
    <n v="19.774999875000002"/>
    <n v="1.3183333250000002"/>
    <n v="118"/>
    <n v="0.12711864406779699"/>
    <n v="1.9228813559322"/>
    <n v="0"/>
    <n v="0"/>
    <n v="0"/>
    <n v="19.774999875000002"/>
    <n v="-19.774999875000002"/>
    <n v="-1"/>
    <n v="0"/>
    <s v="NA"/>
    <n v="0"/>
    <x v="368"/>
    <n v="0"/>
    <n v="17.797499887500003"/>
    <n v="-20.763749868750004"/>
    <n v="1.9774999874999999"/>
    <n v="0.98874999375000172"/>
  </r>
  <r>
    <x v="4"/>
    <s v="european airline"/>
    <s v="Broad"/>
    <s v="Google_Yearlong 2006"/>
    <s v="Google|Europe"/>
    <s v="Position 5-10 Bid Strategy"/>
    <n v="6.25"/>
    <n v="9"/>
    <n v="19.937499975000001"/>
    <n v="2.2152777750000001"/>
    <n v="639"/>
    <n v="1.4084507042253501E-2"/>
    <n v="1.38810641627543"/>
    <n v="0"/>
    <n v="0"/>
    <n v="0"/>
    <n v="19.937499975000001"/>
    <n v="-19.937499975000001"/>
    <n v="-1"/>
    <n v="0"/>
    <s v="NA"/>
    <n v="0"/>
    <x v="368"/>
    <n v="0"/>
    <n v="17.943749977500001"/>
    <n v="-20.934374973750003"/>
    <n v="1.9937499975000001"/>
    <n v="0.99687499875000185"/>
  </r>
  <r>
    <x v="4"/>
    <s v="turkey ticket"/>
    <s v="Broad"/>
    <s v="Western Europe Destinations"/>
    <s v="Turkey"/>
    <s v="Position 5-10 Bid Strategy"/>
    <n v="6.25"/>
    <n v="10"/>
    <n v="19.962499999999999"/>
    <n v="1.9962500000000001"/>
    <n v="141"/>
    <n v="7.09219858156028E-2"/>
    <n v="1.67943262411348"/>
    <n v="0"/>
    <n v="0"/>
    <n v="0"/>
    <n v="19.962499999999999"/>
    <n v="-19.962499999999999"/>
    <n v="-1"/>
    <n v="0"/>
    <s v="NA"/>
    <n v="0"/>
    <x v="368"/>
    <n v="0"/>
    <n v="17.966249999999999"/>
    <n v="-20.960625"/>
    <n v="1.9962499999999999"/>
    <n v="0.99812500000000171"/>
  </r>
  <r>
    <x v="4"/>
    <s v="paris flights"/>
    <s v="Broad"/>
    <s v="Geo Targeted DC"/>
    <s v="DC to Paris Sale"/>
    <s v="Position 5-10 Bid Strategy"/>
    <n v="6.25"/>
    <n v="12"/>
    <n v="19.987500000000001"/>
    <n v="1.6656249999999999"/>
    <n v="368"/>
    <n v="3.2608695652173898E-2"/>
    <n v="2.87660326086956"/>
    <n v="0"/>
    <n v="0"/>
    <n v="0"/>
    <n v="19.987500000000001"/>
    <n v="-19.987500000000001"/>
    <n v="-1"/>
    <n v="0"/>
    <s v="NA"/>
    <n v="0"/>
    <x v="368"/>
    <n v="0"/>
    <n v="17.98875"/>
    <n v="-20.986875000000001"/>
    <n v="1.9987500000000011"/>
    <n v="0.99937500000000057"/>
  </r>
  <r>
    <x v="4"/>
    <s v="france flight"/>
    <s v="Broad"/>
    <s v="Geo Targeted Miami"/>
    <s v="Miami to France Sale"/>
    <s v="Position 5-10 Bid Strategy"/>
    <n v="6.25"/>
    <n v="7"/>
    <n v="20.087499950000002"/>
    <n v="2.86964285"/>
    <n v="192"/>
    <n v="3.6458333333333301E-2"/>
    <n v="2.0874999999999999"/>
    <n v="0"/>
    <n v="0"/>
    <n v="0"/>
    <n v="20.087499950000002"/>
    <n v="-20.087499950000002"/>
    <n v="-1"/>
    <n v="0"/>
    <s v="NA"/>
    <n v="0"/>
    <x v="368"/>
    <n v="0"/>
    <n v="18.078749955000003"/>
    <n v="-21.091874947500003"/>
    <n v="2.0087499949999987"/>
    <n v="1.0043749975000011"/>
  </r>
  <r>
    <x v="4"/>
    <s v="france flights"/>
    <s v="Broad"/>
    <s v="Geo Targeted Boston"/>
    <s v="Boston to France Sale"/>
    <s v="Position 5-10 Bid Strategy"/>
    <n v="6.25"/>
    <n v="9"/>
    <n v="20.099999925000002"/>
    <n v="2.2333333250000003"/>
    <n v="903"/>
    <n v="9.9667774086378697E-3"/>
    <n v="1.9544850498338899"/>
    <n v="0"/>
    <n v="0"/>
    <n v="0"/>
    <n v="20.099999925000002"/>
    <n v="-20.099999925000002"/>
    <n v="-1"/>
    <n v="0"/>
    <s v="NA"/>
    <n v="0"/>
    <x v="368"/>
    <n v="0"/>
    <n v="18.089999932500003"/>
    <n v="-21.104999921250002"/>
    <n v="2.0099999924999992"/>
    <n v="1.0049999962499996"/>
  </r>
  <r>
    <x v="4"/>
    <s v="spain airfares"/>
    <s v="Broad"/>
    <s v="Google_Yearlong 2006"/>
    <s v="Google|Spain"/>
    <s v="Position 5-10 Bid Strategy"/>
    <n v="6.25"/>
    <n v="13"/>
    <n v="20.224999924999999"/>
    <n v="1.5557692249999999"/>
    <n v="139"/>
    <n v="9.3525179856115095E-2"/>
    <n v="2.4733812949640299"/>
    <n v="0"/>
    <n v="0"/>
    <n v="0"/>
    <n v="20.224999924999999"/>
    <n v="-20.224999924999999"/>
    <n v="-1"/>
    <n v="0"/>
    <s v="NA"/>
    <n v="0"/>
    <x v="368"/>
    <n v="0"/>
    <n v="18.2024999325"/>
    <n v="-21.23624992125"/>
    <n v="2.0224999924999985"/>
    <n v="1.011249996250001"/>
  </r>
  <r>
    <x v="4"/>
    <s v="international plane tickets"/>
    <s v="Broad"/>
    <s v="Google_Yearlong 2006"/>
    <s v="Google|International General"/>
    <s v="Position 5-10 Bid Strategy"/>
    <n v="6.25"/>
    <n v="7"/>
    <n v="20.224999987499999"/>
    <n v="2.8892857125"/>
    <n v="103"/>
    <n v="6.7961165048543701E-2"/>
    <n v="2.2844660194174802"/>
    <n v="0"/>
    <n v="0"/>
    <n v="0"/>
    <n v="20.224999987499999"/>
    <n v="-20.224999987499999"/>
    <n v="-1"/>
    <n v="0"/>
    <s v="NA"/>
    <n v="0"/>
    <x v="368"/>
    <n v="0"/>
    <n v="18.202499988749999"/>
    <n v="-21.236249986874999"/>
    <n v="2.0224999987499999"/>
    <n v="1.0112499993749999"/>
  </r>
  <r>
    <x v="4"/>
    <s v="uk airlines"/>
    <s v="Broad"/>
    <s v="Google_Yearlong 2006"/>
    <s v="Google|UK"/>
    <s v="Position 5-10 Bid Strategy"/>
    <n v="6.25"/>
    <n v="6"/>
    <n v="20.349999975000003"/>
    <n v="3.3916666625000005"/>
    <n v="206"/>
    <n v="2.9126213592233E-2"/>
    <n v="1.14271844660194"/>
    <n v="0"/>
    <n v="0"/>
    <n v="0"/>
    <n v="20.349999975000003"/>
    <n v="-20.349999975000003"/>
    <n v="-1"/>
    <n v="0"/>
    <s v="NA"/>
    <n v="0"/>
    <x v="368"/>
    <n v="0"/>
    <n v="18.314999977500005"/>
    <n v="-21.367499973750004"/>
    <n v="2.0349999974999982"/>
    <n v="1.0174999987500009"/>
  </r>
  <r>
    <x v="4"/>
    <s v="france airline"/>
    <s v="Broad"/>
    <s v="Geo Targeted Miami"/>
    <s v="Miami to France Sale"/>
    <s v="Position 5-10 Bid Strategy"/>
    <n v="6.25"/>
    <n v="10"/>
    <n v="20.350000000000001"/>
    <n v="2.0350000000000001"/>
    <n v="109"/>
    <n v="9.1743119266054995E-2"/>
    <n v="1.4642201834862401"/>
    <n v="0"/>
    <n v="0"/>
    <n v="0"/>
    <n v="20.350000000000001"/>
    <n v="-20.350000000000001"/>
    <n v="-1"/>
    <n v="0"/>
    <s v="NA"/>
    <n v="0"/>
    <x v="368"/>
    <n v="0"/>
    <n v="18.315000000000001"/>
    <n v="-21.367500000000003"/>
    <n v="2.0350000000000001"/>
    <n v="1.0175000000000018"/>
  </r>
  <r>
    <x v="4"/>
    <s v="france flights"/>
    <s v="Broad"/>
    <s v="Geo Targeted Miami"/>
    <s v="Miami to France Sale"/>
    <s v="Position 5-10 Bid Strategy"/>
    <n v="6.25"/>
    <n v="8"/>
    <n v="20.512499999999999"/>
    <n v="2.5640624999999999"/>
    <n v="651"/>
    <n v="1.2288786482334899E-2"/>
    <n v="1.90184331797235"/>
    <n v="0"/>
    <n v="0"/>
    <n v="0"/>
    <n v="20.512499999999999"/>
    <n v="-20.512499999999999"/>
    <n v="-1"/>
    <n v="0"/>
    <s v="NA"/>
    <n v="0"/>
    <x v="368"/>
    <n v="0"/>
    <n v="18.46125"/>
    <n v="-21.538125000000001"/>
    <n v="2.0512499999999996"/>
    <n v="1.0256250000000016"/>
  </r>
  <r>
    <x v="4"/>
    <s v="italy ticket"/>
    <s v="Broad"/>
    <s v="Google_Yearlong 2006"/>
    <s v="Google|Italy"/>
    <s v="Position 5-10 Bid Strategy"/>
    <n v="6.25"/>
    <n v="13"/>
    <n v="20.574999900000002"/>
    <n v="1.5826923000000002"/>
    <n v="532"/>
    <n v="2.4436090225563901E-2"/>
    <n v="1.51748120300752"/>
    <n v="0"/>
    <n v="0"/>
    <n v="0"/>
    <n v="20.574999900000002"/>
    <n v="-20.574999900000002"/>
    <n v="-1"/>
    <n v="0"/>
    <s v="NA"/>
    <n v="0"/>
    <x v="368"/>
    <n v="0"/>
    <n v="18.517499910000002"/>
    <n v="-21.603749895000004"/>
    <n v="2.0574999900000002"/>
    <n v="1.0287499950000019"/>
  </r>
  <r>
    <x v="4"/>
    <s v="paris airports"/>
    <s v="Broad"/>
    <s v="Geo Targeted New York"/>
    <s v="New York to Paris Sale"/>
    <s v="Position 5-10 Bid Strategy"/>
    <n v="6.25"/>
    <n v="11"/>
    <n v="20.649999975"/>
    <n v="1.8772727249999999"/>
    <n v="230"/>
    <n v="4.7826086956521706E-2"/>
    <n v="1.12813043478261"/>
    <n v="0"/>
    <n v="0"/>
    <n v="0"/>
    <n v="20.649999975"/>
    <n v="-20.649999975"/>
    <n v="-1"/>
    <n v="0"/>
    <s v="NA"/>
    <n v="0"/>
    <x v="368"/>
    <n v="0"/>
    <n v="18.584999977500001"/>
    <n v="-21.682499973750001"/>
    <n v="2.0649999974999993"/>
    <n v="1.0324999987500014"/>
  </r>
  <r>
    <x v="4"/>
    <s v="international flights"/>
    <s v="Broad"/>
    <s v="Geo Targeted Los Angeles"/>
    <s v="International Los Angeles"/>
    <s v="Position 5-10 Bid Strategy"/>
    <n v="6.25"/>
    <n v="6"/>
    <n v="20.712499949999998"/>
    <n v="3.4520833249999998"/>
    <n v="697"/>
    <n v="8.60832137733142E-3"/>
    <n v="4.5488091822094701"/>
    <n v="0"/>
    <n v="0"/>
    <n v="0"/>
    <n v="20.712499949999998"/>
    <n v="-20.712499949999998"/>
    <n v="-1"/>
    <n v="0"/>
    <s v="NA"/>
    <n v="0"/>
    <x v="368"/>
    <n v="0"/>
    <n v="18.641249954999999"/>
    <n v="-21.748124947499999"/>
    <n v="2.0712499949999987"/>
    <n v="1.0356249975000011"/>
  </r>
  <r>
    <x v="4"/>
    <s v="london fares"/>
    <s v="Broad"/>
    <s v="Google_Yearlong 2006"/>
    <s v="Google|London"/>
    <s v="Position 5-10 Bid Strategy"/>
    <n v="6.25"/>
    <n v="9"/>
    <n v="20.724999974999999"/>
    <n v="2.302777775"/>
    <n v="150"/>
    <n v="0.06"/>
    <n v="1.95733333333333"/>
    <n v="0"/>
    <n v="0"/>
    <n v="0"/>
    <n v="20.724999974999999"/>
    <n v="-20.724999974999999"/>
    <n v="-1"/>
    <n v="0"/>
    <s v="NA"/>
    <n v="0"/>
    <x v="368"/>
    <n v="0"/>
    <n v="18.6524999775"/>
    <n v="-21.761249973750001"/>
    <n v="2.0724999974999996"/>
    <n v="1.0362499987500016"/>
  </r>
  <r>
    <x v="4"/>
    <s v="paris airports"/>
    <s v="Broad"/>
    <s v="Geo Targeted Houston"/>
    <s v="Houston to Paris Sale"/>
    <s v="Position 5-10 Bid Strategy"/>
    <n v="6.25"/>
    <n v="8"/>
    <n v="20.774999999999999"/>
    <n v="2.5968749999999998"/>
    <n v="90"/>
    <n v="8.8888888888888892E-2"/>
    <n v="1.21055555555556"/>
    <n v="0"/>
    <n v="0"/>
    <n v="0"/>
    <n v="20.774999999999999"/>
    <n v="-20.774999999999999"/>
    <n v="-1"/>
    <n v="0"/>
    <s v="NA"/>
    <n v="0"/>
    <x v="368"/>
    <n v="0"/>
    <n v="18.697499999999998"/>
    <n v="-21.813749999999999"/>
    <n v="2.0775000000000006"/>
    <n v="1.0387500000000003"/>
  </r>
  <r>
    <x v="4"/>
    <s v="rome airfare"/>
    <s v="Broad"/>
    <s v="Geo Targeted New York"/>
    <s v="New York to Rome Sale"/>
    <s v="Position 5-10 Bid Strategy"/>
    <n v="6.25"/>
    <n v="6"/>
    <n v="20.85"/>
    <n v="3.4750000000000001"/>
    <n v="15"/>
    <n v="0.4"/>
    <n v="1.06666666666667"/>
    <n v="0"/>
    <n v="0"/>
    <n v="0"/>
    <n v="20.85"/>
    <n v="-20.85"/>
    <n v="-1"/>
    <n v="0"/>
    <s v="NA"/>
    <n v="0"/>
    <x v="368"/>
    <n v="0"/>
    <n v="18.765000000000001"/>
    <n v="-21.892500000000002"/>
    <n v="2.0850000000000009"/>
    <n v="1.0425000000000004"/>
  </r>
  <r>
    <x v="4"/>
    <s v="madrid airfare"/>
    <s v="Broad"/>
    <s v="Google_Yearlong 2006"/>
    <s v="Google|Madrid"/>
    <s v="Position 5-10 Bid Strategy"/>
    <n v="6.25"/>
    <n v="9"/>
    <n v="20.8749999375"/>
    <n v="2.3194444375000001"/>
    <n v="520"/>
    <n v="1.7307692307692298E-2"/>
    <n v="1.2675000000000001"/>
    <n v="0"/>
    <n v="0"/>
    <n v="0"/>
    <n v="20.8749999375"/>
    <n v="-20.8749999375"/>
    <n v="-1"/>
    <n v="0"/>
    <s v="NA"/>
    <n v="0"/>
    <x v="368"/>
    <n v="0"/>
    <n v="18.787499943749999"/>
    <n v="-21.918749934375001"/>
    <n v="2.0874999937500007"/>
    <n v="1.0437499968750004"/>
  </r>
  <r>
    <x v="4"/>
    <s v="paris cheap tickets"/>
    <s v="Broad"/>
    <s v="Geo Targeted Los Angeles"/>
    <s v="Los Angeles to Paris Sale"/>
    <s v="Position 5-10 Bid Strategy"/>
    <n v="6.25"/>
    <n v="8"/>
    <n v="21.024999999999999"/>
    <n v="2.6281249999999998"/>
    <n v="107"/>
    <n v="7.4766355140186896E-2"/>
    <n v="2.7260747663551399"/>
    <n v="0"/>
    <n v="0"/>
    <n v="0"/>
    <n v="21.024999999999999"/>
    <n v="-21.024999999999999"/>
    <n v="-1"/>
    <n v="0"/>
    <s v="NA"/>
    <n v="0"/>
    <x v="368"/>
    <n v="0"/>
    <n v="18.922499999999999"/>
    <n v="-22.076249999999998"/>
    <n v="2.1024999999999991"/>
    <n v="1.0512499999999996"/>
  </r>
  <r>
    <x v="4"/>
    <s v="germany airfare"/>
    <s v="Broad"/>
    <s v="Google_Yearlong 2006"/>
    <s v="Google|Germany"/>
    <s v="Position 5-10 Bid Strategy"/>
    <n v="6.25"/>
    <n v="14"/>
    <n v="21.062499850000002"/>
    <n v="1.5044642750000001"/>
    <n v="526"/>
    <n v="2.6615969581749003E-2"/>
    <n v="1.7277566539924001"/>
    <n v="0"/>
    <n v="0"/>
    <n v="0"/>
    <n v="21.062499850000002"/>
    <n v="-21.062499850000002"/>
    <n v="-1"/>
    <n v="0"/>
    <s v="NA"/>
    <n v="0"/>
    <x v="368"/>
    <n v="0"/>
    <n v="18.956249865000004"/>
    <n v="-22.115624842500004"/>
    <n v="2.106249984999998"/>
    <n v="1.0531249925000026"/>
  </r>
  <r>
    <x v="4"/>
    <s v="flight to venice"/>
    <s v="Broad"/>
    <s v="Western Europe Destinations"/>
    <s v="Venice"/>
    <s v="Position 5-10 Bid Strategy"/>
    <n v="6.25"/>
    <n v="15"/>
    <n v="21.074999999999999"/>
    <n v="1.405"/>
    <n v="331"/>
    <n v="4.5317220543806602E-2"/>
    <n v="5.7027190332326301"/>
    <n v="0"/>
    <n v="0"/>
    <n v="0"/>
    <n v="21.074999999999999"/>
    <n v="-21.074999999999999"/>
    <n v="-1"/>
    <n v="0"/>
    <s v="NA"/>
    <n v="0"/>
    <x v="368"/>
    <n v="0"/>
    <n v="18.967500000000001"/>
    <n v="-22.12875"/>
    <n v="2.1074999999999982"/>
    <n v="1.0537500000000009"/>
  </r>
  <r>
    <x v="4"/>
    <s v="france air fare"/>
    <s v="Broad"/>
    <s v="Geo Targeted New York"/>
    <s v="New York to France Sale"/>
    <s v="Position 5-10 Bid Strategy"/>
    <n v="6.25"/>
    <n v="9"/>
    <n v="21.162499987499999"/>
    <n v="2.3513888874999997"/>
    <n v="62"/>
    <n v="0.14516129032258099"/>
    <n v="1.5322580645161299"/>
    <n v="0"/>
    <n v="0"/>
    <n v="0"/>
    <n v="21.162499987499999"/>
    <n v="-21.162499987499999"/>
    <n v="-1"/>
    <n v="0"/>
    <s v="NA"/>
    <n v="0"/>
    <x v="368"/>
    <n v="0"/>
    <n v="19.046249988749999"/>
    <n v="-22.220624986874999"/>
    <n v="2.1162499987499999"/>
    <n v="1.0581249993749999"/>
  </r>
  <r>
    <x v="4"/>
    <s v="overseas travel"/>
    <s v="Broad"/>
    <s v="Google_Yearlong 2006"/>
    <s v="Google|Overseas"/>
    <s v="Position 5-10 Bid Strategy"/>
    <n v="6.25"/>
    <n v="7"/>
    <n v="21.199999975000001"/>
    <n v="3.028571425"/>
    <n v="306"/>
    <n v="2.2875816993464099E-2"/>
    <n v="2.2137254901960799"/>
    <n v="0"/>
    <n v="0"/>
    <n v="0"/>
    <n v="21.199999975000001"/>
    <n v="-21.199999975000001"/>
    <n v="-1"/>
    <n v="0"/>
    <s v="NA"/>
    <n v="0"/>
    <x v="368"/>
    <n v="0"/>
    <n v="19.079999977500002"/>
    <n v="-22.259999973750002"/>
    <n v="2.119999997499999"/>
    <n v="1.0599999987500013"/>
  </r>
  <r>
    <x v="4"/>
    <s v="rome airfare"/>
    <s v="Broad"/>
    <s v="Western Europe Destinations"/>
    <s v="Rome"/>
    <s v="Position 5-10 Bid Strategy"/>
    <n v="6.25"/>
    <n v="18"/>
    <n v="21.224999924999999"/>
    <n v="1.1791666624999999"/>
    <n v="649"/>
    <n v="2.7734976887519299E-2"/>
    <n v="4.6642526964560904"/>
    <n v="0"/>
    <n v="0"/>
    <n v="0"/>
    <n v="21.224999924999999"/>
    <n v="-21.224999924999999"/>
    <n v="-1"/>
    <n v="0"/>
    <s v="NA"/>
    <n v="0"/>
    <x v="368"/>
    <n v="0"/>
    <n v="19.102499932499999"/>
    <n v="-22.28624992125"/>
    <n v="2.1224999924999999"/>
    <n v="1.0612499962500017"/>
  </r>
  <r>
    <x v="4"/>
    <s v="madrid tickets"/>
    <s v="Broad"/>
    <s v="Google_Yearlong 2006"/>
    <s v="Google|Madrid"/>
    <s v="Position 5-10 Bid Strategy"/>
    <n v="6.25"/>
    <n v="7"/>
    <n v="21.249999925000001"/>
    <n v="3.0357142750000001"/>
    <n v="761"/>
    <n v="9.1984231274638614E-3"/>
    <n v="1.79303547963206"/>
    <n v="0"/>
    <n v="0"/>
    <n v="0"/>
    <n v="21.249999925000001"/>
    <n v="-21.249999925000001"/>
    <n v="-1"/>
    <n v="0"/>
    <s v="NA"/>
    <n v="0"/>
    <x v="368"/>
    <n v="0"/>
    <n v="19.1249999325"/>
    <n v="-22.312499921250001"/>
    <n v="2.1249999925000012"/>
    <n v="1.0624999962500006"/>
  </r>
  <r>
    <x v="4"/>
    <s v="european airfare"/>
    <s v="Broad"/>
    <s v="Western Europe Destinations"/>
    <s v="Europe"/>
    <s v="Position 5-10 Bid Strategy"/>
    <n v="6.25"/>
    <n v="10"/>
    <n v="21.475000000000001"/>
    <n v="2.1475"/>
    <n v="88"/>
    <n v="0.11363636363636401"/>
    <n v="1.3454545454545499"/>
    <n v="0"/>
    <n v="0"/>
    <n v="0"/>
    <n v="21.475000000000001"/>
    <n v="-21.475000000000001"/>
    <n v="-1"/>
    <n v="0"/>
    <s v="NA"/>
    <n v="0"/>
    <x v="368"/>
    <n v="0"/>
    <n v="19.327500000000001"/>
    <n v="-22.548750000000002"/>
    <n v="2.1475000000000009"/>
    <n v="1.0737500000000004"/>
  </r>
  <r>
    <x v="4"/>
    <s v="istanbul flights"/>
    <s v="Broad"/>
    <s v="Google_Yearlong 2006"/>
    <s v="Google|Istanbul"/>
    <s v="Position 5-10 Bid Strategy"/>
    <n v="6.25"/>
    <n v="8"/>
    <n v="21.487500000000001"/>
    <n v="2.6859375000000001"/>
    <n v="253"/>
    <n v="3.1620553359683799E-2"/>
    <n v="1.65573122529644"/>
    <n v="0"/>
    <n v="0"/>
    <n v="0"/>
    <n v="21.487500000000001"/>
    <n v="-21.487500000000001"/>
    <n v="-1"/>
    <n v="0"/>
    <s v="NA"/>
    <n v="0"/>
    <x v="368"/>
    <n v="0"/>
    <n v="19.338750000000001"/>
    <n v="-22.561875000000001"/>
    <n v="2.1487499999999997"/>
    <n v="1.0743749999999999"/>
  </r>
  <r>
    <x v="4"/>
    <s v="paris cheap flight"/>
    <s v="Broad"/>
    <s v="Geo Targeted Houston"/>
    <s v="Houston to Paris Sale"/>
    <s v="Position 5-10 Bid Strategy"/>
    <n v="6.25"/>
    <n v="10"/>
    <n v="21.6"/>
    <n v="2.16"/>
    <n v="104"/>
    <n v="9.6153846153846201E-2"/>
    <n v="2.8737499999999998"/>
    <n v="0"/>
    <n v="0"/>
    <n v="0"/>
    <n v="21.6"/>
    <n v="-21.6"/>
    <n v="-1"/>
    <n v="0"/>
    <s v="NA"/>
    <n v="0"/>
    <x v="368"/>
    <n v="0"/>
    <n v="19.440000000000001"/>
    <n v="-22.680000000000003"/>
    <n v="2.16"/>
    <n v="1.0800000000000018"/>
  </r>
  <r>
    <x v="4"/>
    <s v="air france to europe"/>
    <s v="Broad"/>
    <s v="Western Europe Destinations"/>
    <s v="Europe Branded"/>
    <s v="Position 5-10 Bid Strategy"/>
    <n v="6.25"/>
    <n v="21"/>
    <n v="21.687499837500003"/>
    <n v="1.0327380875000001"/>
    <n v="137"/>
    <n v="0.153284671532847"/>
    <n v="1.01459854014599"/>
    <n v="0"/>
    <n v="0"/>
    <n v="0"/>
    <n v="21.687499837500003"/>
    <n v="-21.687499837500003"/>
    <n v="-1"/>
    <n v="0"/>
    <s v="NA"/>
    <n v="0"/>
    <x v="368"/>
    <n v="0"/>
    <n v="19.518749853750002"/>
    <n v="-22.771874829375005"/>
    <n v="2.1687499837500006"/>
    <n v="1.0843749918750021"/>
  </r>
  <r>
    <x v="4"/>
    <s v="barcelona flights"/>
    <s v="Broad"/>
    <s v="Geo Targeted DC"/>
    <s v="DC to Barcelona Sale"/>
    <s v="Position 5-10 Bid Strategy"/>
    <n v="6.25"/>
    <n v="9"/>
    <n v="21.774999937499999"/>
    <n v="2.4194444374999997"/>
    <n v="182"/>
    <n v="4.9450549450549497E-2"/>
    <n v="1.7109340659340699"/>
    <n v="0"/>
    <n v="0"/>
    <n v="0"/>
    <n v="21.774999937499999"/>
    <n v="-21.774999937499999"/>
    <n v="-1"/>
    <n v="0"/>
    <s v="NA"/>
    <n v="0"/>
    <x v="368"/>
    <n v="0"/>
    <n v="19.597499943749998"/>
    <n v="-22.863749934375001"/>
    <n v="2.1774999937500006"/>
    <n v="1.0887499968750021"/>
  </r>
  <r>
    <x v="4"/>
    <s v="rome ticket"/>
    <s v="Broad"/>
    <s v="Geo Targeted Houston"/>
    <s v="Houston to Rome Sale"/>
    <s v="Position 5-10 Bid Strategy"/>
    <n v="6.25"/>
    <n v="4"/>
    <n v="21.824999999999999"/>
    <n v="5.4562499999999998"/>
    <n v="50"/>
    <n v="0.08"/>
    <n v="1.1796"/>
    <n v="0"/>
    <n v="0"/>
    <n v="0"/>
    <n v="21.824999999999999"/>
    <n v="-21.824999999999999"/>
    <n v="-1"/>
    <n v="0"/>
    <s v="NA"/>
    <n v="0"/>
    <x v="368"/>
    <n v="0"/>
    <n v="19.642499999999998"/>
    <n v="-22.916250000000002"/>
    <n v="2.182500000000001"/>
    <n v="1.0912500000000023"/>
  </r>
  <r>
    <x v="4"/>
    <s v="germany ticket"/>
    <s v="Broad"/>
    <s v="Google_Yearlong 2006"/>
    <s v="Google|Germany"/>
    <s v="Position 5-10 Bid Strategy"/>
    <n v="6.25"/>
    <n v="22"/>
    <n v="21.837499750000003"/>
    <n v="0.99261362500000005"/>
    <n v="599"/>
    <n v="3.6727879799666102E-2"/>
    <n v="1.75826377295492"/>
    <n v="0"/>
    <n v="0"/>
    <n v="0"/>
    <n v="21.837499750000003"/>
    <n v="-21.837499750000003"/>
    <n v="-1"/>
    <n v="0"/>
    <s v="NA"/>
    <n v="0"/>
    <x v="368"/>
    <n v="0"/>
    <n v="19.653749775000001"/>
    <n v="-22.929374737500005"/>
    <n v="2.1837499750000013"/>
    <n v="1.0918749875000024"/>
  </r>
  <r>
    <x v="4"/>
    <s v="paris flight"/>
    <s v="Broad"/>
    <s v="Geo Targeted Miami"/>
    <s v="Miami to Paris Sale"/>
    <s v="Position 5-10 Bid Strategy"/>
    <n v="6.25"/>
    <n v="12"/>
    <n v="22.149999900000001"/>
    <n v="1.8458333250000001"/>
    <n v="292"/>
    <n v="4.1095890410958902E-2"/>
    <n v="3.1784246575342499"/>
    <n v="0"/>
    <n v="0"/>
    <n v="0"/>
    <n v="22.149999900000001"/>
    <n v="-22.149999900000001"/>
    <n v="-1"/>
    <n v="0"/>
    <s v="NA"/>
    <n v="0"/>
    <x v="368"/>
    <n v="0"/>
    <n v="19.934999910000002"/>
    <n v="-23.257499895000002"/>
    <n v="2.214999989999999"/>
    <n v="1.1074999950000013"/>
  </r>
  <r>
    <x v="4"/>
    <s v="italy plane tickets"/>
    <s v="Broad"/>
    <s v="Google_Yearlong 2006"/>
    <s v="Google|Italy"/>
    <s v="Position 5-10 Bid Strategy"/>
    <n v="6.25"/>
    <n v="6"/>
    <n v="22.162500000000001"/>
    <n v="3.6937500000000001"/>
    <n v="50"/>
    <n v="0.12"/>
    <n v="2.282"/>
    <n v="0"/>
    <n v="0"/>
    <n v="0"/>
    <n v="22.162500000000001"/>
    <n v="-22.162500000000001"/>
    <n v="-1"/>
    <n v="0"/>
    <s v="NA"/>
    <n v="0"/>
    <x v="368"/>
    <n v="0"/>
    <n v="19.946250000000003"/>
    <n v="-23.270625000000003"/>
    <n v="2.2162499999999987"/>
    <n v="1.1081250000000011"/>
  </r>
  <r>
    <x v="4"/>
    <s v="fly to rome"/>
    <s v="Broad"/>
    <s v="Western Europe Destinations"/>
    <s v="Rome"/>
    <s v="Position 5-10 Bid Strategy"/>
    <n v="6.25"/>
    <n v="19"/>
    <n v="22.237499775"/>
    <n v="1.170394725"/>
    <n v="532"/>
    <n v="3.5714285714285698E-2"/>
    <n v="6.5554511278195502"/>
    <n v="0"/>
    <n v="0"/>
    <n v="0"/>
    <n v="22.237499775"/>
    <n v="-22.237499775"/>
    <n v="-1"/>
    <n v="0"/>
    <s v="NA"/>
    <n v="0"/>
    <x v="368"/>
    <n v="0"/>
    <n v="20.013749797500001"/>
    <n v="-23.349374763749999"/>
    <n v="2.2237499774999989"/>
    <n v="1.1118749887499995"/>
  </r>
  <r>
    <x v="4"/>
    <s v="rome tickets"/>
    <s v="Broad"/>
    <s v="Western Europe Destinations"/>
    <s v="Rome"/>
    <s v="Position 5-10 Bid Strategy"/>
    <n v="6.25"/>
    <n v="15"/>
    <n v="22.299999937500001"/>
    <n v="1.4866666625"/>
    <n v="829"/>
    <n v="1.8094089264173701E-2"/>
    <n v="3.0700844390832298"/>
    <n v="0"/>
    <n v="0"/>
    <n v="0"/>
    <n v="22.299999937500001"/>
    <n v="-22.299999937500001"/>
    <n v="-1"/>
    <n v="0"/>
    <s v="NA"/>
    <n v="0"/>
    <x v="368"/>
    <n v="0"/>
    <n v="20.069999943750002"/>
    <n v="-23.414999934375"/>
    <n v="2.229999993749999"/>
    <n v="1.1149999968749995"/>
  </r>
  <r>
    <x v="4"/>
    <s v="barcelona flight"/>
    <s v="Broad"/>
    <s v="Geo Targeted DC"/>
    <s v="DC to Barcelona Sale"/>
    <s v="Position 5-10 Bid Strategy"/>
    <n v="6.25"/>
    <n v="7"/>
    <n v="22.387499925"/>
    <n v="3.1982142749999998"/>
    <n v="134"/>
    <n v="5.2238805970149196E-2"/>
    <n v="1.3614925373134299"/>
    <n v="0"/>
    <n v="0"/>
    <n v="0"/>
    <n v="22.387499925"/>
    <n v="-22.387499925"/>
    <n v="-1"/>
    <n v="0"/>
    <s v="NA"/>
    <n v="0"/>
    <x v="368"/>
    <n v="0"/>
    <n v="20.148749932499999"/>
    <n v="-23.506874921250002"/>
    <n v="2.2387499925000007"/>
    <n v="1.1193749962500021"/>
  </r>
  <r>
    <x v="4"/>
    <s v="spain airline"/>
    <s v="Broad"/>
    <s v="Western Europe Destinations"/>
    <s v="Spain"/>
    <s v="Position 5-10 Bid Strategy"/>
    <n v="6.25"/>
    <n v="14"/>
    <n v="22.449999949999999"/>
    <n v="1.6035714249999999"/>
    <n v="509"/>
    <n v="2.75049115913556E-2"/>
    <n v="1.3223968565815301"/>
    <n v="0"/>
    <n v="0"/>
    <n v="0"/>
    <n v="22.449999949999999"/>
    <n v="-22.449999949999999"/>
    <n v="-1"/>
    <n v="0"/>
    <s v="NA"/>
    <n v="0"/>
    <x v="368"/>
    <n v="0"/>
    <n v="20.204999954999998"/>
    <n v="-23.572499947499999"/>
    <n v="2.2449999950000006"/>
    <n v="1.1224999975000003"/>
  </r>
  <r>
    <x v="4"/>
    <s v="turkey flight"/>
    <s v="Broad"/>
    <s v="Western Europe Destinations"/>
    <s v="Turkey"/>
    <s v="Position 5-10 Bid Strategy"/>
    <n v="6.25"/>
    <n v="14"/>
    <n v="22.474999924999999"/>
    <n v="1.6053571375"/>
    <n v="609"/>
    <n v="2.2988505747126398E-2"/>
    <n v="1.6515599343185501"/>
    <n v="0"/>
    <n v="0"/>
    <n v="0"/>
    <n v="22.474999924999999"/>
    <n v="-22.474999924999999"/>
    <n v="-1"/>
    <n v="0"/>
    <s v="NA"/>
    <n v="0"/>
    <x v="368"/>
    <n v="0"/>
    <n v="20.227499932499999"/>
    <n v="-23.59874992125"/>
    <n v="2.2474999924999999"/>
    <n v="1.1237499962500017"/>
  </r>
  <r>
    <x v="4"/>
    <s v="italy cheap tickets"/>
    <s v="Broad"/>
    <s v="Geo Targeted New York"/>
    <s v="New York to Italy Sale"/>
    <s v="Position 5-10 Bid Strategy"/>
    <n v="6.25"/>
    <n v="8"/>
    <n v="22.487500000000001"/>
    <n v="2.8109375000000001"/>
    <n v="22"/>
    <n v="0.36363636363636404"/>
    <n v="1.6340909090909099"/>
    <n v="0"/>
    <n v="0"/>
    <n v="0"/>
    <n v="22.487500000000001"/>
    <n v="-22.487500000000001"/>
    <n v="-1"/>
    <n v="0"/>
    <s v="NA"/>
    <n v="0"/>
    <x v="368"/>
    <n v="0"/>
    <n v="20.23875"/>
    <n v="-23.611875000000001"/>
    <n v="2.2487500000000011"/>
    <n v="1.1243750000000006"/>
  </r>
  <r>
    <x v="4"/>
    <s v="london cheap tickets"/>
    <s v="Broad"/>
    <s v="Google_Yearlong 2006"/>
    <s v="Google|London"/>
    <s v="Position 5-10 Bid Strategy"/>
    <n v="6.25"/>
    <n v="11"/>
    <n v="22.499999912499998"/>
    <n v="2.0454545374999999"/>
    <n v="313"/>
    <n v="3.5143769968051103E-2"/>
    <n v="2.78019169329073"/>
    <n v="0"/>
    <n v="0"/>
    <n v="0"/>
    <n v="22.499999912499998"/>
    <n v="-22.499999912499998"/>
    <n v="-1"/>
    <n v="0"/>
    <s v="NA"/>
    <n v="0"/>
    <x v="368"/>
    <n v="0"/>
    <n v="20.249999921249998"/>
    <n v="-23.624999908124998"/>
    <n v="2.2499999912500002"/>
    <n v="1.1249999956250001"/>
  </r>
  <r>
    <x v="4"/>
    <s v="italy cheap tickets"/>
    <s v="Broad"/>
    <s v="Western Europe Destinations"/>
    <s v="Italy"/>
    <s v="Position 5-10 Bid Strategy"/>
    <n v="6.25"/>
    <n v="23"/>
    <n v="22.562499749999997"/>
    <n v="0.98097824999999994"/>
    <n v="667"/>
    <n v="3.4482758620689703E-2"/>
    <n v="5.2832083958020997"/>
    <n v="0"/>
    <n v="0"/>
    <n v="0"/>
    <n v="22.562499749999997"/>
    <n v="-22.562499749999997"/>
    <n v="-1"/>
    <n v="0"/>
    <s v="NA"/>
    <n v="0"/>
    <x v="368"/>
    <n v="0"/>
    <n v="20.306249774999998"/>
    <n v="-23.690624737499999"/>
    <n v="2.2562499749999994"/>
    <n v="1.1281249875000015"/>
  </r>
  <r>
    <x v="4"/>
    <s v="london flights"/>
    <s v="Broad"/>
    <s v="Google_Yearlong 2006"/>
    <s v="Google|London"/>
    <s v="Position 5-10 Bid Strategy"/>
    <n v="6.25"/>
    <n v="11"/>
    <n v="22.6999999875"/>
    <n v="2.0636363625"/>
    <n v="463"/>
    <n v="2.3758099352051799E-2"/>
    <n v="3.4090712742980598"/>
    <n v="0"/>
    <n v="0"/>
    <n v="0"/>
    <n v="22.6999999875"/>
    <n v="-22.6999999875"/>
    <n v="-1"/>
    <n v="0"/>
    <s v="NA"/>
    <n v="0"/>
    <x v="368"/>
    <n v="0"/>
    <n v="20.429999988750001"/>
    <n v="-23.834999986875001"/>
    <n v="2.2699999987499986"/>
    <n v="1.1349999993750011"/>
  </r>
  <r>
    <x v="4"/>
    <s v="rome airline"/>
    <s v="Broad"/>
    <s v="Geo Targeted Houston"/>
    <s v="Houston to Rome Sale"/>
    <s v="Position 5-10 Bid Strategy"/>
    <n v="6.25"/>
    <n v="8"/>
    <n v="22.787500000000001"/>
    <n v="2.8484375000000002"/>
    <n v="110"/>
    <n v="7.2727272727272696E-2"/>
    <n v="1.05454545454545"/>
    <n v="0"/>
    <n v="0"/>
    <n v="0"/>
    <n v="22.787500000000001"/>
    <n v="-22.787500000000001"/>
    <n v="-1"/>
    <n v="0"/>
    <s v="NA"/>
    <n v="0"/>
    <x v="368"/>
    <n v="0"/>
    <n v="20.508750000000003"/>
    <n v="-23.926875000000003"/>
    <n v="2.2787499999999987"/>
    <n v="1.1393750000000011"/>
  </r>
  <r>
    <x v="4"/>
    <s v="spain airfare"/>
    <s v="Broad"/>
    <s v="Western Europe Destinations"/>
    <s v="Spain"/>
    <s v="Position 5-10 Bid Strategy"/>
    <n v="6.25"/>
    <n v="8"/>
    <n v="22.8125"/>
    <n v="2.8515625"/>
    <n v="154"/>
    <n v="5.1948051948051903E-2"/>
    <n v="1.58896103896104"/>
    <n v="0"/>
    <n v="0"/>
    <n v="0"/>
    <n v="22.8125"/>
    <n v="-22.8125"/>
    <n v="-1"/>
    <n v="0"/>
    <s v="NA"/>
    <n v="0"/>
    <x v="368"/>
    <n v="0"/>
    <n v="20.53125"/>
    <n v="-23.953125"/>
    <n v="2.28125"/>
    <n v="1.140625"/>
  </r>
  <r>
    <x v="4"/>
    <s v="rome airline"/>
    <s v="Broad"/>
    <s v="Google_Yearlong 2006"/>
    <s v="Google|Rome"/>
    <s v="Position 5-10 Bid Strategy"/>
    <n v="6.25"/>
    <n v="16"/>
    <n v="22.824999999999999"/>
    <n v="1.4265625"/>
    <n v="492"/>
    <n v="3.2520325203252001E-2"/>
    <n v="1.80772357723577"/>
    <n v="0"/>
    <n v="0"/>
    <n v="0"/>
    <n v="22.824999999999999"/>
    <n v="-22.824999999999999"/>
    <n v="-1"/>
    <n v="0"/>
    <s v="NA"/>
    <n v="0"/>
    <x v="368"/>
    <n v="0"/>
    <n v="20.5425"/>
    <n v="-23.966249999999999"/>
    <n v="2.2824999999999989"/>
    <n v="1.1412499999999994"/>
  </r>
  <r>
    <x v="4"/>
    <s v="paris cheap flight"/>
    <s v="Broad"/>
    <s v="Geo Targeted Boston"/>
    <s v="Boston to Paris Sale"/>
    <s v="Position 5-10 Bid Strategy"/>
    <n v="6.25"/>
    <n v="10"/>
    <n v="22.987500000000001"/>
    <n v="2.2987500000000001"/>
    <n v="63"/>
    <n v="0.158730158730159"/>
    <n v="2.4142857142857101"/>
    <n v="0"/>
    <n v="0"/>
    <n v="0"/>
    <n v="22.987500000000001"/>
    <n v="-22.987500000000001"/>
    <n v="-1"/>
    <n v="0"/>
    <s v="NA"/>
    <n v="0"/>
    <x v="368"/>
    <n v="0"/>
    <n v="20.688750000000002"/>
    <n v="-24.136875000000003"/>
    <n v="2.2987499999999983"/>
    <n v="1.1493750000000027"/>
  </r>
  <r>
    <x v="4"/>
    <s v="cheap international flights"/>
    <s v="Broad"/>
    <s v="Geo Targeted Detroit"/>
    <s v="Cheap International Detroit"/>
    <s v="Position 5-10 Bid Strategy"/>
    <n v="6.25"/>
    <n v="6"/>
    <n v="23.074999949999999"/>
    <n v="3.8458333250000001"/>
    <n v="121"/>
    <n v="4.9586776859504099E-2"/>
    <n v="2.0526446280991699"/>
    <n v="0"/>
    <n v="0"/>
    <n v="0"/>
    <n v="23.074999949999999"/>
    <n v="-23.074999949999999"/>
    <n v="-1"/>
    <n v="0"/>
    <s v="NA"/>
    <n v="0"/>
    <x v="368"/>
    <n v="0"/>
    <n v="20.767499954999998"/>
    <n v="-24.228749947499999"/>
    <n v="2.3074999950000006"/>
    <n v="1.1537499975000003"/>
  </r>
  <r>
    <x v="4"/>
    <s v="barcelona tickets"/>
    <s v="Broad"/>
    <s v="Western Europe Destinations"/>
    <s v="Barcelona"/>
    <s v="Position 5-10 Bid Strategy"/>
    <n v="6.25"/>
    <n v="15"/>
    <n v="23.087499937499999"/>
    <n v="1.5391666625"/>
    <n v="1783"/>
    <n v="8.4127874369040907E-3"/>
    <n v="5.57818283791363"/>
    <n v="0"/>
    <n v="0"/>
    <n v="0"/>
    <n v="23.087499937499999"/>
    <n v="-23.087499937499999"/>
    <n v="-1"/>
    <n v="0"/>
    <s v="NA"/>
    <n v="0"/>
    <x v="368"/>
    <n v="0"/>
    <n v="20.77874994375"/>
    <n v="-24.241874934374998"/>
    <n v="2.3087499937499985"/>
    <n v="1.1543749968749992"/>
  </r>
  <r>
    <x v="4"/>
    <s v="rome fares"/>
    <s v="Broad"/>
    <s v="Google_Yearlong 2006"/>
    <s v="Google|Rome"/>
    <s v="Position 5-10 Bid Strategy"/>
    <n v="6.25"/>
    <n v="19"/>
    <n v="23.349999887500001"/>
    <n v="1.2289473625"/>
    <n v="182"/>
    <n v="0.10439560439560401"/>
    <n v="2.2994505494505502"/>
    <n v="0"/>
    <n v="0"/>
    <n v="0"/>
    <n v="23.349999887500001"/>
    <n v="-23.349999887500001"/>
    <n v="-1"/>
    <n v="0"/>
    <s v="NA"/>
    <n v="0"/>
    <x v="368"/>
    <n v="0"/>
    <n v="21.014999898750002"/>
    <n v="-24.517499881875001"/>
    <n v="2.334999988749999"/>
    <n v="1.1674999943749995"/>
  </r>
  <r>
    <x v="4"/>
    <s v="paris ticket"/>
    <s v="Broad"/>
    <s v="Geo Targeted Houston"/>
    <s v="Houston to Paris Sale"/>
    <s v="Position 5-10 Bid Strategy"/>
    <n v="6.25"/>
    <n v="7"/>
    <n v="23.499999949999999"/>
    <n v="3.3571428499999998"/>
    <n v="141"/>
    <n v="4.9645390070922002E-2"/>
    <n v="1.44631205673759"/>
    <n v="0"/>
    <n v="0"/>
    <n v="0"/>
    <n v="23.499999949999999"/>
    <n v="-23.499999949999999"/>
    <n v="-1"/>
    <n v="0"/>
    <s v="NA"/>
    <n v="0"/>
    <x v="368"/>
    <n v="0"/>
    <n v="21.149999954999998"/>
    <n v="-24.674999947500002"/>
    <n v="2.349999995000001"/>
    <n v="1.1749999975000023"/>
  </r>
  <r>
    <x v="4"/>
    <s v="florence flight"/>
    <s v="Broad"/>
    <s v="Google_Yearlong 2006"/>
    <s v="Google|Florence"/>
    <s v="Position 5-10 Bid Strategy"/>
    <n v="6.25"/>
    <n v="10"/>
    <n v="23.7"/>
    <n v="2.37"/>
    <n v="239"/>
    <n v="4.1841004184100396E-2"/>
    <n v="1.4615062761506299"/>
    <n v="0"/>
    <n v="0"/>
    <n v="0"/>
    <n v="23.7"/>
    <n v="-23.7"/>
    <n v="-1"/>
    <n v="0"/>
    <s v="NA"/>
    <n v="0"/>
    <x v="368"/>
    <n v="0"/>
    <n v="21.33"/>
    <n v="-24.885000000000002"/>
    <n v="2.370000000000001"/>
    <n v="1.1850000000000023"/>
  </r>
  <r>
    <x v="4"/>
    <s v="athens flights"/>
    <s v="Broad"/>
    <s v="Geo Targeted New York"/>
    <s v="New York to Athens Sale"/>
    <s v="Position 5-10 Bid Strategy"/>
    <n v="6.25"/>
    <n v="9"/>
    <n v="23.912499937500002"/>
    <n v="2.6569444375"/>
    <n v="85"/>
    <n v="0.10588235294117601"/>
    <n v="1.26905882352941"/>
    <n v="0"/>
    <n v="0"/>
    <n v="0"/>
    <n v="23.912499937500002"/>
    <n v="-23.912499937500002"/>
    <n v="-1"/>
    <n v="0"/>
    <s v="NA"/>
    <n v="0"/>
    <x v="368"/>
    <n v="0"/>
    <n v="21.521249943750004"/>
    <n v="-25.108124934375002"/>
    <n v="2.391249993749998"/>
    <n v="1.1956249968750008"/>
  </r>
  <r>
    <x v="4"/>
    <s v="frankfurt flights"/>
    <s v="Broad"/>
    <s v="Google_Yearlong 2006"/>
    <s v="Google|Frankfurt"/>
    <s v="Position 5-10 Bid Strategy"/>
    <n v="6.25"/>
    <n v="6"/>
    <n v="24.024999975"/>
    <n v="4.0041666625000003"/>
    <n v="221"/>
    <n v="2.7149321266968299E-2"/>
    <n v="1.7262443438913999"/>
    <n v="0"/>
    <n v="0"/>
    <n v="0"/>
    <n v="24.024999975"/>
    <n v="-24.024999975"/>
    <n v="-1"/>
    <n v="0"/>
    <s v="NA"/>
    <n v="0"/>
    <x v="368"/>
    <n v="0"/>
    <n v="21.622499977500002"/>
    <n v="-25.226249973750001"/>
    <n v="2.4024999974999979"/>
    <n v="1.2012499987500007"/>
  </r>
  <r>
    <x v="4"/>
    <s v="geneva airlines"/>
    <s v="Broad"/>
    <s v="Google_Yearlong 2006"/>
    <s v="Google|Geneva"/>
    <s v="Position 5-10 Bid Strategy"/>
    <n v="6.25"/>
    <n v="8"/>
    <n v="24.1"/>
    <n v="3.0125000000000002"/>
    <n v="142"/>
    <n v="5.63380281690141E-2"/>
    <n v="1.45140845070423"/>
    <n v="0"/>
    <n v="0"/>
    <n v="0"/>
    <n v="24.1"/>
    <n v="-24.1"/>
    <n v="-1"/>
    <n v="0"/>
    <s v="NA"/>
    <n v="0"/>
    <x v="368"/>
    <n v="0"/>
    <n v="21.69"/>
    <n v="-25.305000000000003"/>
    <n v="2.41"/>
    <n v="1.2050000000000018"/>
  </r>
  <r>
    <x v="4"/>
    <s v="france flight deals"/>
    <s v="Broad"/>
    <s v="Geo Targeted New York"/>
    <s v="New York to France Sale"/>
    <s v="Position 5-10 Bid Strategy"/>
    <n v="6.25"/>
    <n v="5"/>
    <n v="24.212499999999999"/>
    <n v="4.8425000000000002"/>
    <n v="68"/>
    <n v="7.3529411764705899E-2"/>
    <n v="2.0292647058823499"/>
    <n v="0"/>
    <n v="0"/>
    <n v="0"/>
    <n v="24.212499999999999"/>
    <n v="-24.212499999999999"/>
    <n v="-1"/>
    <n v="0"/>
    <s v="NA"/>
    <n v="0"/>
    <x v="368"/>
    <n v="0"/>
    <n v="21.791249999999998"/>
    <n v="-25.423124999999999"/>
    <n v="2.4212500000000006"/>
    <n v="1.2106250000000003"/>
  </r>
  <r>
    <x v="4"/>
    <s v="italy cheap flights"/>
    <s v="Broad"/>
    <s v="Geo Targeted New York"/>
    <s v="New York to Italy Sale"/>
    <s v="Position 5-10 Bid Strategy"/>
    <n v="6.25"/>
    <n v="7"/>
    <n v="24.237500000000001"/>
    <n v="3.4624999999999999"/>
    <n v="54"/>
    <n v="0.12962962962962998"/>
    <n v="1.6309259259259301"/>
    <n v="0"/>
    <n v="0"/>
    <n v="0"/>
    <n v="24.237500000000001"/>
    <n v="-24.237500000000001"/>
    <n v="-1"/>
    <n v="0"/>
    <s v="NA"/>
    <n v="0"/>
    <x v="368"/>
    <n v="0"/>
    <n v="21.813750000000002"/>
    <n v="-25.449375000000003"/>
    <n v="2.4237499999999983"/>
    <n v="1.2118750000000027"/>
  </r>
  <r>
    <x v="4"/>
    <s v="france flights"/>
    <s v="Broad"/>
    <s v="Geo Targeted Chicago"/>
    <s v="Chicago to France Sale"/>
    <s v="Position 5-10 Bid Strategy"/>
    <n v="6.25"/>
    <n v="12"/>
    <n v="24.3"/>
    <n v="2.0249999999999999"/>
    <n v="938"/>
    <n v="1.27931769722815E-2"/>
    <n v="1.6254797441364599"/>
    <n v="0"/>
    <n v="0"/>
    <n v="0"/>
    <n v="24.3"/>
    <n v="-24.3"/>
    <n v="-1"/>
    <n v="0"/>
    <s v="NA"/>
    <n v="0"/>
    <x v="368"/>
    <n v="0"/>
    <n v="21.87"/>
    <n v="-25.515000000000001"/>
    <n v="2.4299999999999997"/>
    <n v="1.2149999999999999"/>
  </r>
  <r>
    <x v="4"/>
    <s v="paris cheap fares"/>
    <s v="Broad"/>
    <s v="Geo Targeted New York"/>
    <s v="New York to Paris Sale"/>
    <s v="Position 5-10 Bid Strategy"/>
    <n v="6.25"/>
    <n v="9"/>
    <n v="24.462499949999998"/>
    <n v="2.7180555499999999"/>
    <n v="42"/>
    <n v="0.214285714285714"/>
    <n v="1.40452380952381"/>
    <n v="0"/>
    <n v="0"/>
    <n v="0"/>
    <n v="24.462499949999998"/>
    <n v="-24.462499949999998"/>
    <n v="-1"/>
    <n v="0"/>
    <s v="NA"/>
    <n v="0"/>
    <x v="368"/>
    <n v="0"/>
    <n v="22.016249954999999"/>
    <n v="-25.685624947499999"/>
    <n v="2.4462499949999987"/>
    <n v="1.2231249975000011"/>
  </r>
  <r>
    <x v="4"/>
    <s v="madrid airline"/>
    <s v="Broad"/>
    <s v="Google_Yearlong 2006"/>
    <s v="Google|Madrid"/>
    <s v="Position 5-10 Bid Strategy"/>
    <n v="6.25"/>
    <n v="11"/>
    <n v="24.624999987499997"/>
    <n v="2.2386363624999999"/>
    <n v="575"/>
    <n v="1.9130434782608702E-2"/>
    <n v="1.4137391304347799"/>
    <n v="0"/>
    <n v="0"/>
    <n v="0"/>
    <n v="24.624999987499997"/>
    <n v="-24.624999987499997"/>
    <n v="-1"/>
    <n v="0"/>
    <s v="NA"/>
    <n v="0"/>
    <x v="368"/>
    <n v="0"/>
    <n v="22.16249998875"/>
    <n v="-25.856249986875"/>
    <n v="2.4624999987499976"/>
    <n v="1.2312499993750023"/>
  </r>
  <r>
    <x v="4"/>
    <s v="international flights"/>
    <s v="Broad"/>
    <s v="Geo Targeted DC"/>
    <s v="International DC"/>
    <s v="Position 5-10 Bid Strategy"/>
    <n v="6.25"/>
    <n v="8"/>
    <n v="24.712499999999999"/>
    <n v="3.0890624999999998"/>
    <n v="567"/>
    <n v="1.41093474426808E-2"/>
    <n v="5.1954144620811302"/>
    <n v="0"/>
    <n v="0"/>
    <n v="0"/>
    <n v="24.712499999999999"/>
    <n v="-24.712499999999999"/>
    <n v="-1"/>
    <n v="0"/>
    <s v="NA"/>
    <n v="0"/>
    <x v="368"/>
    <n v="0"/>
    <n v="22.241250000000001"/>
    <n v="-25.948125000000001"/>
    <n v="2.4712499999999977"/>
    <n v="1.2356250000000024"/>
  </r>
  <r>
    <x v="4"/>
    <s v="rome ticket"/>
    <s v="Broad"/>
    <s v="Google_Yearlong 2006"/>
    <s v="Google|Rome"/>
    <s v="Position 5-10 Bid Strategy"/>
    <n v="6.25"/>
    <n v="12"/>
    <n v="24.724999950000004"/>
    <n v="2.0604166625000002"/>
    <n v="361"/>
    <n v="3.3240997229916899E-2"/>
    <n v="1.67728531855956"/>
    <n v="0"/>
    <n v="0"/>
    <n v="0"/>
    <n v="24.724999950000004"/>
    <n v="-24.724999950000004"/>
    <n v="-1"/>
    <n v="0"/>
    <s v="NA"/>
    <n v="0"/>
    <x v="368"/>
    <n v="0"/>
    <n v="22.252499955000005"/>
    <n v="-25.961249947500004"/>
    <n v="2.4724999949999997"/>
    <n v="1.2362499974999999"/>
  </r>
  <r>
    <x v="4"/>
    <s v="istanbul cheap flights"/>
    <s v="Broad"/>
    <s v="Google_Yearlong 2006"/>
    <s v="Google|Istanbul"/>
    <s v="Position 5-10 Bid Strategy"/>
    <n v="6.25"/>
    <n v="19"/>
    <n v="24.737499825"/>
    <n v="1.3019736749999999"/>
    <n v="860"/>
    <n v="2.2093023255814002E-2"/>
    <n v="1.38976744186047"/>
    <n v="0"/>
    <n v="0"/>
    <n v="0"/>
    <n v="24.737499825"/>
    <n v="-24.737499825"/>
    <n v="-1"/>
    <n v="0"/>
    <s v="NA"/>
    <n v="0"/>
    <x v="368"/>
    <n v="0"/>
    <n v="22.263749842500001"/>
    <n v="-25.974374816250002"/>
    <n v="2.4737499824999993"/>
    <n v="1.2368749912500014"/>
  </r>
  <r>
    <x v="4"/>
    <s v="flights to nuremberg"/>
    <s v="Broad"/>
    <s v="Google_Yearlong 2006"/>
    <s v="Google|Nuremberg"/>
    <s v="Position 5-10 Bid Strategy"/>
    <n v="6.25"/>
    <n v="8"/>
    <n v="24.787500000000001"/>
    <n v="3.0984375000000002"/>
    <n v="173"/>
    <n v="4.6242774566474E-2"/>
    <n v="1.30809248554913"/>
    <n v="0"/>
    <n v="0"/>
    <n v="0"/>
    <n v="24.787500000000001"/>
    <n v="-24.787500000000001"/>
    <n v="-1"/>
    <n v="0"/>
    <s v="NA"/>
    <n v="0"/>
    <x v="368"/>
    <n v="0"/>
    <n v="22.308750000000003"/>
    <n v="-26.026875000000004"/>
    <n v="2.478749999999998"/>
    <n v="1.2393750000000026"/>
  </r>
  <r>
    <x v="4"/>
    <s v="italy flight"/>
    <s v="Broad"/>
    <s v="Western Europe Destinations"/>
    <s v="Italy"/>
    <s v="Position 5-10 Bid Strategy"/>
    <n v="6.25"/>
    <n v="13"/>
    <n v="25.137499887500002"/>
    <n v="1.9336538375000001"/>
    <n v="563"/>
    <n v="2.3090586145648299E-2"/>
    <n v="2.0674955595026598"/>
    <n v="0"/>
    <n v="0"/>
    <n v="0"/>
    <n v="25.137499887500002"/>
    <n v="-25.137499887500002"/>
    <n v="-1"/>
    <n v="0"/>
    <s v="NA"/>
    <n v="0"/>
    <x v="368"/>
    <n v="0"/>
    <n v="22.623749898750003"/>
    <n v="-26.394374881875002"/>
    <n v="2.5137499887499999"/>
    <n v="1.2568749943749999"/>
  </r>
  <r>
    <x v="4"/>
    <s v="hamburg flights"/>
    <s v="Broad"/>
    <s v="Google_Yearlong 2006"/>
    <s v="Google|Hamburg"/>
    <s v="Position 5-10 Bid Strategy"/>
    <n v="6.25"/>
    <n v="8"/>
    <n v="25.225000000000001"/>
    <n v="3.1531250000000002"/>
    <n v="342"/>
    <n v="2.3391812865497102E-2"/>
    <n v="1.1418128654970801"/>
    <n v="0"/>
    <n v="0"/>
    <n v="0"/>
    <n v="25.225000000000001"/>
    <n v="-25.225000000000001"/>
    <n v="-1"/>
    <n v="0"/>
    <s v="NA"/>
    <n v="0"/>
    <x v="368"/>
    <n v="0"/>
    <n v="22.702500000000001"/>
    <n v="-26.486250000000002"/>
    <n v="2.5225000000000009"/>
    <n v="1.2612500000000004"/>
  </r>
  <r>
    <x v="4"/>
    <s v="india airfare"/>
    <s v="Broad"/>
    <s v="Outside Western Europe"/>
    <s v="India"/>
    <s v="Position 5-10 Bid Strategy"/>
    <n v="6.25"/>
    <n v="13"/>
    <n v="25.262499925"/>
    <n v="1.9432692249999999"/>
    <n v="586"/>
    <n v="2.2184300341296898E-2"/>
    <n v="1.1337883959044399"/>
    <n v="0"/>
    <n v="0"/>
    <n v="0"/>
    <n v="25.262499925"/>
    <n v="-25.262499925"/>
    <n v="-1"/>
    <n v="0"/>
    <s v="NA"/>
    <n v="0"/>
    <x v="368"/>
    <n v="0"/>
    <n v="22.736249932500002"/>
    <n v="-26.525624921250003"/>
    <n v="2.5262499924999986"/>
    <n v="1.2631249962500029"/>
  </r>
  <r>
    <x v="4"/>
    <s v="paris airline"/>
    <s v="Broad"/>
    <s v="Geo Targeted San Francisco"/>
    <s v="San Francisco to Paris Sale"/>
    <s v="Position 5-10 Bid Strategy"/>
    <n v="6.25"/>
    <n v="12"/>
    <n v="25.36249995"/>
    <n v="2.1135416624999999"/>
    <n v="136"/>
    <n v="8.8235294117647106E-2"/>
    <n v="1.2850735294117599"/>
    <n v="0"/>
    <n v="0"/>
    <n v="0"/>
    <n v="25.36249995"/>
    <n v="-25.36249995"/>
    <n v="-1"/>
    <n v="0"/>
    <s v="NA"/>
    <n v="0"/>
    <x v="368"/>
    <n v="0"/>
    <n v="22.826249955000002"/>
    <n v="-26.630624947500003"/>
    <n v="2.5362499949999986"/>
    <n v="1.2681249975000028"/>
  </r>
  <r>
    <x v="4"/>
    <s v="fly to spain"/>
    <s v="Broad"/>
    <s v="Western Europe Destinations"/>
    <s v="Spain"/>
    <s v="Position 5-10 Bid Strategy"/>
    <n v="6.25"/>
    <n v="11"/>
    <n v="25.387499912499997"/>
    <n v="2.3079545374999997"/>
    <n v="197"/>
    <n v="5.5837563451776699E-2"/>
    <n v="1.46192893401015"/>
    <n v="0"/>
    <n v="0"/>
    <n v="0"/>
    <n v="25.387499912499997"/>
    <n v="-25.387499912499997"/>
    <n v="-1"/>
    <n v="0"/>
    <s v="NA"/>
    <n v="0"/>
    <x v="368"/>
    <n v="0"/>
    <n v="22.848749921249997"/>
    <n v="-26.656874908124998"/>
    <n v="2.5387499912500004"/>
    <n v="1.2693749956250002"/>
  </r>
  <r>
    <x v="4"/>
    <s v="india vacation"/>
    <s v="Broad"/>
    <s v="Outside Western Europe"/>
    <s v="India"/>
    <s v="Position 5-10 Bid Strategy"/>
    <n v="6.25"/>
    <n v="7"/>
    <n v="25.399999975"/>
    <n v="3.6285714250000001"/>
    <n v="750"/>
    <n v="9.3333333333333306E-3"/>
    <n v="1.3321333333333301"/>
    <n v="0"/>
    <n v="0"/>
    <n v="0"/>
    <n v="25.399999975"/>
    <n v="-25.399999975"/>
    <n v="-1"/>
    <n v="0"/>
    <s v="NA"/>
    <n v="0"/>
    <x v="368"/>
    <n v="0"/>
    <n v="22.859999977499999"/>
    <n v="-26.669999973750002"/>
    <n v="2.5399999975000007"/>
    <n v="1.2699999987500021"/>
  </r>
  <r>
    <x v="4"/>
    <s v="cheap international flights"/>
    <s v="Broad"/>
    <s v="Geo Targeted Los Angeles"/>
    <s v="Cheap International Los Angeles"/>
    <s v="Position 5-10 Bid Strategy"/>
    <n v="6.25"/>
    <n v="9"/>
    <n v="25.425000000000001"/>
    <n v="2.8250000000000002"/>
    <n v="132"/>
    <n v="6.8181818181818205E-2"/>
    <n v="2.6690909090909098"/>
    <n v="0"/>
    <n v="0"/>
    <n v="0"/>
    <n v="25.425000000000001"/>
    <n v="-25.425000000000001"/>
    <n v="-1"/>
    <n v="0"/>
    <s v="NA"/>
    <n v="0"/>
    <x v="368"/>
    <n v="0"/>
    <n v="22.8825"/>
    <n v="-26.696250000000003"/>
    <n v="2.5425000000000004"/>
    <n v="1.271250000000002"/>
  </r>
  <r>
    <x v="4"/>
    <s v="italy tickets"/>
    <s v="Broad"/>
    <s v="Western Europe Destinations"/>
    <s v="Italy"/>
    <s v="Position 5-10 Bid Strategy"/>
    <n v="6.25"/>
    <n v="13"/>
    <n v="25.712499962500001"/>
    <n v="1.9778846125"/>
    <n v="895"/>
    <n v="1.4525139664804501E-2"/>
    <n v="3.0048044692737399"/>
    <n v="0"/>
    <n v="0"/>
    <n v="0"/>
    <n v="25.712499962500001"/>
    <n v="-25.712499962500001"/>
    <n v="-1"/>
    <n v="0"/>
    <s v="NA"/>
    <n v="0"/>
    <x v="368"/>
    <n v="0"/>
    <n v="23.141249966250001"/>
    <n v="-26.998124960625002"/>
    <n v="2.5712499962499997"/>
    <n v="1.2856249981250016"/>
  </r>
  <r>
    <x v="4"/>
    <s v="spain tickets"/>
    <s v="Broad"/>
    <s v="Western Europe Destinations"/>
    <s v="Spain"/>
    <s v="Position 5-10 Bid Strategy"/>
    <n v="6.25"/>
    <n v="12"/>
    <n v="25.749999899999999"/>
    <n v="2.1458333249999999"/>
    <n v="453"/>
    <n v="2.6490066225165601E-2"/>
    <n v="2.0183222958057399"/>
    <n v="0"/>
    <n v="0"/>
    <n v="0"/>
    <n v="25.749999899999999"/>
    <n v="-25.749999899999999"/>
    <n v="-1"/>
    <n v="0"/>
    <s v="NA"/>
    <n v="0"/>
    <x v="368"/>
    <n v="0"/>
    <n v="23.17499991"/>
    <n v="-27.037499895"/>
    <n v="2.5749999899999985"/>
    <n v="1.287499995000001"/>
  </r>
  <r>
    <x v="4"/>
    <s v="paris air ticket"/>
    <s v="Broad"/>
    <s v="Geo Targeted New York"/>
    <s v="New York to Paris Sale"/>
    <s v="Position 5-10 Bid Strategy"/>
    <n v="6.25"/>
    <n v="9"/>
    <n v="25.799999962499996"/>
    <n v="2.8666666624999997"/>
    <n v="67"/>
    <n v="0.134328358208955"/>
    <n v="1.6265671641791"/>
    <n v="0"/>
    <n v="0"/>
    <n v="0"/>
    <n v="25.799999962499996"/>
    <n v="-25.799999962499996"/>
    <n v="-1"/>
    <n v="0"/>
    <s v="NA"/>
    <n v="0"/>
    <x v="368"/>
    <n v="0"/>
    <n v="23.219999966249997"/>
    <n v="-27.089999960624997"/>
    <n v="2.5799999962499989"/>
    <n v="1.2899999981250012"/>
  </r>
  <r>
    <x v="4"/>
    <s v="london airfare"/>
    <s v="Broad"/>
    <s v="Google_Yearlong 2006"/>
    <s v="Google|London"/>
    <s v="Position 5-10 Bid Strategy"/>
    <n v="6.25"/>
    <n v="16"/>
    <n v="25.9375"/>
    <n v="1.62109375"/>
    <n v="797"/>
    <n v="2.0075282308657499E-2"/>
    <n v="2.7265997490589702"/>
    <n v="0"/>
    <n v="0"/>
    <n v="0"/>
    <n v="25.9375"/>
    <n v="-25.9375"/>
    <n v="-1"/>
    <n v="0"/>
    <s v="NA"/>
    <n v="0"/>
    <x v="368"/>
    <n v="0"/>
    <n v="23.34375"/>
    <n v="-27.234375"/>
    <n v="2.59375"/>
    <n v="1.296875"/>
  </r>
  <r>
    <x v="4"/>
    <s v="france cheap airlines"/>
    <s v="Broad"/>
    <s v="Geo Targeted New York"/>
    <s v="New York to France Sale"/>
    <s v="Position 5-10 Bid Strategy"/>
    <n v="6.25"/>
    <n v="10"/>
    <n v="25.987500000000001"/>
    <n v="2.5987499999999999"/>
    <n v="105"/>
    <n v="9.5238095238095205E-2"/>
    <n v="1.13295238095238"/>
    <n v="0"/>
    <n v="0"/>
    <n v="0"/>
    <n v="25.987500000000001"/>
    <n v="-25.987500000000001"/>
    <n v="-1"/>
    <n v="0"/>
    <s v="NA"/>
    <n v="0"/>
    <x v="368"/>
    <n v="0"/>
    <n v="23.388750000000002"/>
    <n v="-27.286875000000002"/>
    <n v="2.598749999999999"/>
    <n v="1.2993750000000013"/>
  </r>
  <r>
    <x v="4"/>
    <s v="paris cheap tickets"/>
    <s v="Broad"/>
    <s v="Geo Targeted Chicago"/>
    <s v="Chicago to Paris Sale"/>
    <s v="Position 5-10 Bid Strategy"/>
    <n v="6.25"/>
    <n v="12"/>
    <n v="25.999999949999999"/>
    <n v="2.1666666625"/>
    <n v="134"/>
    <n v="8.9552238805970102E-2"/>
    <n v="2.53917910447761"/>
    <n v="0"/>
    <n v="0"/>
    <n v="0"/>
    <n v="25.999999949999999"/>
    <n v="-25.999999949999999"/>
    <n v="-1"/>
    <n v="0"/>
    <s v="NA"/>
    <n v="0"/>
    <x v="368"/>
    <n v="0"/>
    <n v="23.399999954999998"/>
    <n v="-27.299999947500002"/>
    <n v="2.599999995000001"/>
    <n v="1.2999999975000023"/>
  </r>
  <r>
    <x v="4"/>
    <s v="european flight"/>
    <s v="Broad"/>
    <s v="Google_Yearlong 2006"/>
    <s v="Google|Europe"/>
    <s v="Position 5-10 Bid Strategy"/>
    <n v="6.25"/>
    <n v="11"/>
    <n v="26.037499950000001"/>
    <n v="2.36704545"/>
    <n v="398"/>
    <n v="2.7638190954773899E-2"/>
    <n v="1.60829145728643"/>
    <n v="0"/>
    <n v="0"/>
    <n v="0"/>
    <n v="26.037499950000001"/>
    <n v="-26.037499950000001"/>
    <n v="-1"/>
    <n v="0"/>
    <s v="NA"/>
    <n v="0"/>
    <x v="368"/>
    <n v="0"/>
    <n v="23.433749955"/>
    <n v="-27.339374947500001"/>
    <n v="2.6037499950000011"/>
    <n v="1.3018749975000006"/>
  </r>
  <r>
    <x v="4"/>
    <s v="international fare"/>
    <s v="Broad"/>
    <s v="Google_Yearlong 2006"/>
    <s v="Google|International General"/>
    <s v="Position 5-10 Bid Strategy"/>
    <n v="6.25"/>
    <n v="11"/>
    <n v="26.174999949999997"/>
    <n v="2.3795454499999997"/>
    <n v="256"/>
    <n v="4.296875E-2"/>
    <n v="1.578125"/>
    <n v="0"/>
    <n v="0"/>
    <n v="0"/>
    <n v="26.174999949999997"/>
    <n v="-26.174999949999997"/>
    <n v="-1"/>
    <n v="0"/>
    <s v="NA"/>
    <n v="0"/>
    <x v="368"/>
    <n v="0"/>
    <n v="23.557499954999997"/>
    <n v="-27.483749947499998"/>
    <n v="2.6174999949999993"/>
    <n v="1.3087499975000014"/>
  </r>
  <r>
    <x v="4"/>
    <s v="florence travel"/>
    <s v="Broad"/>
    <s v="Western Europe Destinations"/>
    <s v="Florence"/>
    <s v="Position 5-10 Bid Strategy"/>
    <n v="6.25"/>
    <n v="11"/>
    <n v="26.2249999"/>
    <n v="2.3840908999999999"/>
    <n v="1731"/>
    <n v="6.3547082611207393E-3"/>
    <n v="2.0254766031195799"/>
    <n v="0"/>
    <n v="0"/>
    <n v="0"/>
    <n v="26.2249999"/>
    <n v="-26.2249999"/>
    <n v="-1"/>
    <n v="0"/>
    <s v="NA"/>
    <n v="0"/>
    <x v="368"/>
    <n v="0"/>
    <n v="23.602499910000002"/>
    <n v="-27.536249895000001"/>
    <n v="2.6224999899999979"/>
    <n v="1.3112499950000007"/>
  </r>
  <r>
    <x v="4"/>
    <s v="paris tickets"/>
    <s v="Broad"/>
    <s v="Geo Targeted DC"/>
    <s v="DC to Paris Sale"/>
    <s v="Position 5-10 Bid Strategy"/>
    <n v="6.25"/>
    <n v="6"/>
    <n v="26.224999949999997"/>
    <n v="4.3708333249999995"/>
    <n v="62"/>
    <n v="9.6774193548387094E-2"/>
    <n v="1.39629032258065"/>
    <n v="0"/>
    <n v="0"/>
    <n v="0"/>
    <n v="26.224999949999997"/>
    <n v="-26.224999949999997"/>
    <n v="-1"/>
    <n v="0"/>
    <s v="NA"/>
    <n v="0"/>
    <x v="368"/>
    <n v="0"/>
    <n v="23.602499954999999"/>
    <n v="-27.5362499475"/>
    <n v="2.6224999949999983"/>
    <n v="1.3112499975000027"/>
  </r>
  <r>
    <x v="4"/>
    <s v="paris ticket"/>
    <s v="Broad"/>
    <s v="Geo Targeted San Francisco"/>
    <s v="San Francisco to Paris Sale"/>
    <s v="Position 5-10 Bid Strategy"/>
    <n v="6.25"/>
    <n v="9"/>
    <n v="26.4124999125"/>
    <n v="2.9347222125000001"/>
    <n v="160"/>
    <n v="5.6250000000000001E-2"/>
    <n v="1.454"/>
    <n v="0"/>
    <n v="0"/>
    <n v="0"/>
    <n v="26.4124999125"/>
    <n v="-26.4124999125"/>
    <n v="-1"/>
    <n v="0"/>
    <s v="NA"/>
    <n v="0"/>
    <x v="368"/>
    <n v="0"/>
    <n v="23.77124992125"/>
    <n v="-27.733124908124999"/>
    <n v="2.6412499912499996"/>
    <n v="1.3206249956249998"/>
  </r>
  <r>
    <x v="4"/>
    <s v="venice flight"/>
    <s v="Broad"/>
    <s v="Google_Yearlong 2006"/>
    <s v="Google|Venice"/>
    <s v="Position 5-10 Bid Strategy"/>
    <n v="6.25"/>
    <n v="9"/>
    <n v="26.524999912500004"/>
    <n v="2.9472222125000003"/>
    <n v="522"/>
    <n v="1.72413793103448E-2"/>
    <n v="1.61072796934866"/>
    <n v="0"/>
    <n v="0"/>
    <n v="0"/>
    <n v="26.524999912500004"/>
    <n v="-26.524999912500004"/>
    <n v="-1"/>
    <n v="0"/>
    <s v="NA"/>
    <n v="0"/>
    <x v="368"/>
    <n v="0"/>
    <n v="23.872499921250004"/>
    <n v="-27.851249908125006"/>
    <n v="2.65249999125"/>
    <n v="1.3262499956250018"/>
  </r>
  <r>
    <x v="4"/>
    <s v="paris cheap airline"/>
    <s v="Broad"/>
    <s v="Geo Targeted New York"/>
    <s v="New York to Paris Sale"/>
    <s v="Position 5-10 Bid Strategy"/>
    <n v="6.25"/>
    <n v="13"/>
    <n v="26.975000000000001"/>
    <n v="2.0750000000000002"/>
    <n v="38"/>
    <n v="0.34210526315789502"/>
    <n v="1.1576315789473699"/>
    <n v="0"/>
    <n v="0"/>
    <n v="0"/>
    <n v="26.975000000000001"/>
    <n v="-26.975000000000001"/>
    <n v="-1"/>
    <n v="0"/>
    <s v="NA"/>
    <n v="0"/>
    <x v="368"/>
    <n v="0"/>
    <n v="24.277500000000003"/>
    <n v="-28.323750000000004"/>
    <n v="2.697499999999998"/>
    <n v="1.3487500000000026"/>
  </r>
  <r>
    <x v="4"/>
    <s v="france fare"/>
    <s v="Broad"/>
    <s v="Geo Targeted New York"/>
    <s v="New York to France Sale"/>
    <s v="Position 5-10 Bid Strategy"/>
    <n v="6.25"/>
    <n v="10"/>
    <n v="27.25"/>
    <n v="2.7250000000000001"/>
    <n v="107"/>
    <n v="9.34579439252336E-2"/>
    <n v="1.2422429906542101"/>
    <n v="0"/>
    <n v="0"/>
    <n v="0"/>
    <n v="27.25"/>
    <n v="-27.25"/>
    <n v="-1"/>
    <n v="0"/>
    <s v="NA"/>
    <n v="0"/>
    <x v="368"/>
    <n v="0"/>
    <n v="24.525000000000002"/>
    <n v="-28.612500000000001"/>
    <n v="2.7249999999999979"/>
    <n v="1.3625000000000007"/>
  </r>
  <r>
    <x v="4"/>
    <s v="berlin flights"/>
    <s v="Broad"/>
    <s v="Google_Yearlong 2006"/>
    <s v="Google|Berlin"/>
    <s v="Position 5-10 Bid Strategy"/>
    <n v="6.25"/>
    <n v="10"/>
    <n v="27.45"/>
    <n v="2.7450000000000001"/>
    <n v="1116"/>
    <n v="8.9605734767025103E-3"/>
    <n v="1.24229390681004"/>
    <n v="0"/>
    <n v="0"/>
    <n v="0"/>
    <n v="27.45"/>
    <n v="-27.45"/>
    <n v="-1"/>
    <n v="0"/>
    <s v="NA"/>
    <n v="0"/>
    <x v="368"/>
    <n v="0"/>
    <n v="24.704999999999998"/>
    <n v="-28.822500000000002"/>
    <n v="2.745000000000001"/>
    <n v="1.3725000000000023"/>
  </r>
  <r>
    <x v="4"/>
    <s v="turkey airports"/>
    <s v="Broad"/>
    <s v="Google_Yearlong 2006"/>
    <s v="Google|Turkey"/>
    <s v="Position 5-10 Bid Strategy"/>
    <n v="6.25"/>
    <n v="6"/>
    <n v="27.624999975000001"/>
    <n v="4.6041666625"/>
    <n v="363"/>
    <n v="1.6528925619834701E-2"/>
    <n v="1.9702479338843"/>
    <n v="0"/>
    <n v="0"/>
    <n v="0"/>
    <n v="27.624999975000001"/>
    <n v="-27.624999975000001"/>
    <n v="-1"/>
    <n v="0"/>
    <s v="NA"/>
    <n v="0"/>
    <x v="368"/>
    <n v="0"/>
    <n v="24.862499977500001"/>
    <n v="-29.006249973750002"/>
    <n v="2.7624999975000009"/>
    <n v="1.3812499987500004"/>
  </r>
  <r>
    <x v="4"/>
    <s v="international cheap flight"/>
    <s v="Broad"/>
    <s v="Google_Yearlong 2006"/>
    <s v="Google|International General"/>
    <s v="Position 5-10 Bid Strategy"/>
    <n v="6.25"/>
    <n v="15"/>
    <n v="27.762499875"/>
    <n v="1.850833325"/>
    <n v="598"/>
    <n v="2.5083612040133797E-2"/>
    <n v="1.7889632107023401"/>
    <n v="0"/>
    <n v="0"/>
    <n v="0"/>
    <n v="27.762499875"/>
    <n v="-27.762499875"/>
    <n v="-1"/>
    <n v="0"/>
    <s v="NA"/>
    <n v="0"/>
    <x v="368"/>
    <n v="0"/>
    <n v="24.986249887500001"/>
    <n v="-29.15062486875"/>
    <n v="2.7762499874999982"/>
    <n v="1.3881249937500009"/>
  </r>
  <r>
    <x v="4"/>
    <s v="london travel"/>
    <s v="Broad"/>
    <s v="Google_Yearlong 2006"/>
    <s v="Google|London"/>
    <s v="Position 5-10 Bid Strategy"/>
    <n v="6.25"/>
    <n v="14"/>
    <n v="27.824999999999999"/>
    <n v="1.9875"/>
    <n v="817"/>
    <n v="1.7135862913096701E-2"/>
    <n v="2.99277845777234"/>
    <n v="0"/>
    <n v="0"/>
    <n v="0"/>
    <n v="27.824999999999999"/>
    <n v="-27.824999999999999"/>
    <n v="-1"/>
    <n v="0"/>
    <s v="NA"/>
    <n v="0"/>
    <x v="368"/>
    <n v="0"/>
    <n v="25.0425"/>
    <n v="-29.216249999999999"/>
    <n v="2.7824999999999989"/>
    <n v="1.3912499999999994"/>
  </r>
  <r>
    <x v="4"/>
    <s v="venice tickets"/>
    <s v="Broad"/>
    <s v="Google_Yearlong 2006"/>
    <s v="Google|Venice"/>
    <s v="Position 5-10 Bid Strategy"/>
    <n v="6.25"/>
    <n v="7"/>
    <n v="27.924999987499998"/>
    <n v="3.9892857124999996"/>
    <n v="1132"/>
    <n v="6.1837455830388698E-3"/>
    <n v="1.57685512367491"/>
    <n v="0"/>
    <n v="0"/>
    <n v="0"/>
    <n v="27.924999987499998"/>
    <n v="-27.924999987499998"/>
    <n v="-1"/>
    <n v="0"/>
    <s v="NA"/>
    <n v="0"/>
    <x v="368"/>
    <n v="0"/>
    <n v="25.132499988749998"/>
    <n v="-29.321249986874999"/>
    <n v="2.7924999987499994"/>
    <n v="1.3962499993750015"/>
  </r>
  <r>
    <x v="4"/>
    <s v="fly to venice"/>
    <s v="Broad"/>
    <s v="Google_Yearlong 2006"/>
    <s v="Google|Venice"/>
    <s v="Position 5-10 Bid Strategy"/>
    <n v="6.25"/>
    <n v="20"/>
    <n v="28.05"/>
    <n v="1.4025000000000001"/>
    <n v="153"/>
    <n v="0.13071895424836599"/>
    <n v="1.94509803921569"/>
    <n v="0"/>
    <n v="0"/>
    <n v="0"/>
    <n v="28.05"/>
    <n v="-28.05"/>
    <n v="-1"/>
    <n v="0"/>
    <s v="NA"/>
    <n v="0"/>
    <x v="368"/>
    <n v="0"/>
    <n v="25.245000000000001"/>
    <n v="-29.452500000000001"/>
    <n v="2.8049999999999997"/>
    <n v="1.4024999999999999"/>
  </r>
  <r>
    <x v="4"/>
    <s v="paris airfare"/>
    <s v="Broad"/>
    <s v="Geo Targeted Los Angeles"/>
    <s v="Los Angeles to Paris Sale"/>
    <s v="Position 5-10 Bid Strategy"/>
    <n v="6.25"/>
    <n v="11"/>
    <n v="28.2999998875"/>
    <n v="2.5727272624999999"/>
    <n v="114"/>
    <n v="9.6491228070175392E-2"/>
    <n v="2.1461403508771899"/>
    <n v="0"/>
    <n v="0"/>
    <n v="0"/>
    <n v="28.2999998875"/>
    <n v="-28.2999998875"/>
    <n v="-1"/>
    <n v="0"/>
    <s v="NA"/>
    <n v="0"/>
    <x v="368"/>
    <n v="0"/>
    <n v="25.46999989875"/>
    <n v="-29.714999881875002"/>
    <n v="2.82999998875"/>
    <n v="1.4149999943750018"/>
  </r>
  <r>
    <x v="4"/>
    <s v="flight to florence"/>
    <s v="Broad"/>
    <s v="Google_Yearlong 2006"/>
    <s v="Google|Florence"/>
    <s v="Position 5-10 Bid Strategy"/>
    <n v="6.25"/>
    <n v="12"/>
    <n v="28.399999950000002"/>
    <n v="2.3666666625000001"/>
    <n v="133"/>
    <n v="9.0225563909774403E-2"/>
    <n v="1.9932330827067699"/>
    <n v="0"/>
    <n v="0"/>
    <n v="0"/>
    <n v="28.399999950000002"/>
    <n v="-28.399999950000002"/>
    <n v="-1"/>
    <n v="0"/>
    <s v="NA"/>
    <n v="0"/>
    <x v="368"/>
    <n v="0"/>
    <n v="25.559999955000002"/>
    <n v="-29.819999947500001"/>
    <n v="2.8399999949999994"/>
    <n v="1.4199999974999997"/>
  </r>
  <r>
    <x v="4"/>
    <s v="bucarest flights"/>
    <s v="Broad"/>
    <s v="Google_Yearlong 2006"/>
    <s v="Google|bucarest"/>
    <s v="Position 5-10 Bid Strategy"/>
    <n v="6.25"/>
    <n v="8"/>
    <n v="28.4"/>
    <n v="3.55"/>
    <n v="186"/>
    <n v="4.3010752688171998E-2"/>
    <n v="1.0693548387096801"/>
    <n v="0"/>
    <n v="0"/>
    <n v="0"/>
    <n v="28.4"/>
    <n v="-28.4"/>
    <n v="-1"/>
    <n v="0"/>
    <s v="NA"/>
    <n v="0"/>
    <x v="368"/>
    <n v="0"/>
    <n v="25.56"/>
    <n v="-29.82"/>
    <n v="2.84"/>
    <n v="1.4200000000000017"/>
  </r>
  <r>
    <x v="4"/>
    <s v="germany airfares"/>
    <s v="Broad"/>
    <s v="Google_Yearlong 2006"/>
    <s v="Google|Germany"/>
    <s v="Position 5-10 Bid Strategy"/>
    <n v="6.25"/>
    <n v="19"/>
    <n v="28.574999887499999"/>
    <n v="1.5039473624999999"/>
    <n v="174"/>
    <n v="0.10919540229885101"/>
    <n v="1.9844827586206899"/>
    <n v="0"/>
    <n v="0"/>
    <n v="0"/>
    <n v="28.574999887499999"/>
    <n v="-28.574999887499999"/>
    <n v="-1"/>
    <n v="0"/>
    <s v="NA"/>
    <n v="0"/>
    <x v="368"/>
    <n v="0"/>
    <n v="25.717499898749999"/>
    <n v="-30.003749881874999"/>
    <n v="2.8574999887499999"/>
    <n v="1.4287499943749999"/>
  </r>
  <r>
    <x v="4"/>
    <s v="fly to madrid"/>
    <s v="Broad"/>
    <s v="Google_Yearlong 2006"/>
    <s v="Google|Madrid"/>
    <s v="Position 5-10 Bid Strategy"/>
    <n v="6.25"/>
    <n v="13"/>
    <n v="28.587499849999997"/>
    <n v="2.1990384499999998"/>
    <n v="166"/>
    <n v="7.8313253012048195E-2"/>
    <n v="1.9572289156626499"/>
    <n v="0"/>
    <n v="0"/>
    <n v="0"/>
    <n v="28.587499849999997"/>
    <n v="-28.587499849999997"/>
    <n v="-1"/>
    <n v="0"/>
    <s v="NA"/>
    <n v="0"/>
    <x v="368"/>
    <n v="0"/>
    <n v="25.728749864999997"/>
    <n v="-30.016874842499998"/>
    <n v="2.8587499849999993"/>
    <n v="1.4293749925000014"/>
  </r>
  <r>
    <x v="4"/>
    <s v="barcelona cheap tickets"/>
    <s v="Broad"/>
    <s v="Google_Yearlong 2006"/>
    <s v="Google|Barcelona"/>
    <s v="Position 5-10 Bid Strategy"/>
    <n v="6.25"/>
    <n v="15"/>
    <n v="28.637499937500003"/>
    <n v="1.9091666625000001"/>
    <n v="71"/>
    <n v="0.21126760563380301"/>
    <n v="2.22535211267606"/>
    <n v="0"/>
    <n v="0"/>
    <n v="0"/>
    <n v="28.637499937500003"/>
    <n v="-28.637499937500003"/>
    <n v="-1"/>
    <n v="0"/>
    <s v="NA"/>
    <n v="0"/>
    <x v="368"/>
    <n v="0"/>
    <n v="25.773749943750005"/>
    <n v="-30.069374934375006"/>
    <n v="2.8637499937499982"/>
    <n v="1.4318749968750026"/>
  </r>
  <r>
    <x v="4"/>
    <s v="paris plane tickets"/>
    <s v="Broad"/>
    <s v="Geo Targeted New York"/>
    <s v="New York to Paris Sale"/>
    <s v="Position 5-10 Bid Strategy"/>
    <n v="6.25"/>
    <n v="12"/>
    <n v="28.762499999999999"/>
    <n v="2.3968750000000001"/>
    <n v="66"/>
    <n v="0.18181818181818202"/>
    <n v="1.77"/>
    <n v="0"/>
    <n v="0"/>
    <n v="0"/>
    <n v="28.762499999999999"/>
    <n v="-28.762499999999999"/>
    <n v="-1"/>
    <n v="0"/>
    <s v="NA"/>
    <n v="0"/>
    <x v="368"/>
    <n v="0"/>
    <n v="25.88625"/>
    <n v="-30.200625000000002"/>
    <n v="2.8762499999999989"/>
    <n v="1.438125000000003"/>
  </r>
  <r>
    <x v="4"/>
    <s v="flights to hamburg"/>
    <s v="Broad"/>
    <s v="Google_Yearlong 2006"/>
    <s v="Google|Hamburg"/>
    <s v="Position 5-10 Bid Strategy"/>
    <n v="6.25"/>
    <n v="11"/>
    <n v="29.062499950000003"/>
    <n v="2.6420454500000004"/>
    <n v="275"/>
    <n v="0.04"/>
    <n v="1.20145454545455"/>
    <n v="0"/>
    <n v="0"/>
    <n v="0"/>
    <n v="29.062499950000003"/>
    <n v="-29.062499950000003"/>
    <n v="-1"/>
    <n v="0"/>
    <s v="NA"/>
    <n v="0"/>
    <x v="368"/>
    <n v="0"/>
    <n v="26.156249955000003"/>
    <n v="-30.515624947500005"/>
    <n v="2.9062499949999996"/>
    <n v="1.4531249975000016"/>
  </r>
  <r>
    <x v="4"/>
    <s v="cheap international airline tickets"/>
    <s v="Broad"/>
    <s v="Geo Targeted New York"/>
    <s v="Cheap International New York"/>
    <s v="Position 5-10 Bid Strategy"/>
    <n v="6.25"/>
    <n v="10"/>
    <n v="29.175000000000001"/>
    <n v="2.9175"/>
    <n v="700"/>
    <n v="1.4285714285714299E-2"/>
    <n v="4.5668571428571401"/>
    <n v="0"/>
    <n v="0"/>
    <n v="0"/>
    <n v="29.175000000000001"/>
    <n v="-29.175000000000001"/>
    <n v="-1"/>
    <n v="0"/>
    <s v="NA"/>
    <n v="0"/>
    <x v="368"/>
    <n v="0"/>
    <n v="26.2575"/>
    <n v="-30.633750000000003"/>
    <n v="2.9175000000000004"/>
    <n v="1.458750000000002"/>
  </r>
  <r>
    <x v="4"/>
    <s v="spain airports"/>
    <s v="Broad"/>
    <s v="Google_Yearlong 2006"/>
    <s v="Google|Spain"/>
    <s v="Position 5-10 Bid Strategy"/>
    <n v="6.25"/>
    <n v="9"/>
    <n v="29.199999937499999"/>
    <n v="3.2444444374999999"/>
    <n v="365"/>
    <n v="2.46575342465753E-2"/>
    <n v="1.9852054794520499"/>
    <n v="0"/>
    <n v="0"/>
    <n v="0"/>
    <n v="29.199999937499999"/>
    <n v="-29.199999937499999"/>
    <n v="-1"/>
    <n v="0"/>
    <s v="NA"/>
    <n v="0"/>
    <x v="368"/>
    <n v="0"/>
    <n v="26.279999943749999"/>
    <n v="-30.659999934375001"/>
    <n v="2.9199999937500003"/>
    <n v="1.4599999968750019"/>
  </r>
  <r>
    <x v="4"/>
    <s v="flight to milan"/>
    <s v="Broad"/>
    <s v="Western Europe Destinations"/>
    <s v="Milan"/>
    <s v="Position 5-10 Bid Strategy"/>
    <n v="6.25"/>
    <n v="25"/>
    <n v="29.2"/>
    <n v="1.1679999999999999"/>
    <n v="653"/>
    <n v="3.82848392036753E-2"/>
    <n v="5.3462480857580399"/>
    <n v="0"/>
    <n v="0"/>
    <n v="0"/>
    <n v="29.2"/>
    <n v="-29.2"/>
    <n v="-1"/>
    <n v="0"/>
    <s v="NA"/>
    <n v="0"/>
    <x v="368"/>
    <n v="0"/>
    <n v="26.28"/>
    <n v="-30.66"/>
    <n v="2.9199999999999982"/>
    <n v="1.4600000000000009"/>
  </r>
  <r>
    <x v="4"/>
    <s v="flight to madrid"/>
    <s v="Broad"/>
    <s v="Google_Yearlong 2006"/>
    <s v="Google|Madrid"/>
    <s v="Position 5-10 Bid Strategy"/>
    <n v="6.25"/>
    <n v="10"/>
    <n v="29.225000000000001"/>
    <n v="2.9224999999999999"/>
    <n v="387"/>
    <n v="2.5839793281653697E-2"/>
    <n v="2.1604651162790698"/>
    <n v="0"/>
    <n v="0"/>
    <n v="0"/>
    <n v="29.225000000000001"/>
    <n v="-29.225000000000001"/>
    <n v="-1"/>
    <n v="0"/>
    <s v="NA"/>
    <n v="0"/>
    <x v="368"/>
    <n v="0"/>
    <n v="26.302500000000002"/>
    <n v="-30.686250000000001"/>
    <n v="2.9224999999999994"/>
    <n v="1.4612499999999997"/>
  </r>
  <r>
    <x v="4"/>
    <s v="france plane tickets"/>
    <s v="Broad"/>
    <s v="Geo Targeted New York"/>
    <s v="New York to France Sale"/>
    <s v="Position 5-10 Bid Strategy"/>
    <n v="6.25"/>
    <n v="12"/>
    <n v="29.362500000000001"/>
    <n v="2.4468749999999999"/>
    <n v="88"/>
    <n v="0.13636363636363599"/>
    <n v="1.5209090909090901"/>
    <n v="0"/>
    <n v="0"/>
    <n v="0"/>
    <n v="29.362500000000001"/>
    <n v="-29.362500000000001"/>
    <n v="-1"/>
    <n v="0"/>
    <s v="NA"/>
    <n v="0"/>
    <x v="368"/>
    <n v="0"/>
    <n v="26.42625"/>
    <n v="-30.830625000000001"/>
    <n v="2.9362500000000011"/>
    <n v="1.4681250000000006"/>
  </r>
  <r>
    <x v="4"/>
    <s v="england cheap flights"/>
    <s v="Broad"/>
    <s v="Google_Yearlong 2006"/>
    <s v="Google|England"/>
    <s v="Position 5-10 Bid Strategy"/>
    <n v="6.25"/>
    <n v="10"/>
    <n v="29.4"/>
    <n v="2.94"/>
    <n v="52"/>
    <n v="0.19230769230769201"/>
    <n v="1.98461538461538"/>
    <n v="0"/>
    <n v="0"/>
    <n v="0"/>
    <n v="29.4"/>
    <n v="-29.4"/>
    <n v="-1"/>
    <n v="0"/>
    <s v="NA"/>
    <n v="0"/>
    <x v="368"/>
    <n v="0"/>
    <n v="26.46"/>
    <n v="-30.87"/>
    <n v="2.9399999999999977"/>
    <n v="1.4700000000000024"/>
  </r>
  <r>
    <x v="4"/>
    <s v="paris airfares"/>
    <s v="Broad"/>
    <s v="Geo Targeted San Francisco"/>
    <s v="San Francisco to Paris Sale"/>
    <s v="Position 5-10 Bid Strategy"/>
    <n v="6.25"/>
    <n v="11"/>
    <n v="29.399999887499995"/>
    <n v="2.6727272624999996"/>
    <n v="54"/>
    <n v="0.203703703703704"/>
    <n v="1.25814814814815"/>
    <n v="0"/>
    <n v="0"/>
    <n v="0"/>
    <n v="29.399999887499995"/>
    <n v="-29.399999887499995"/>
    <n v="-1"/>
    <n v="0"/>
    <s v="NA"/>
    <n v="0"/>
    <x v="368"/>
    <n v="0"/>
    <n v="26.459999898749995"/>
    <n v="-30.869999881874996"/>
    <n v="2.9399999887499995"/>
    <n v="1.4699999943750015"/>
  </r>
  <r>
    <x v="4"/>
    <s v="italy flight"/>
    <s v="Broad"/>
    <s v="Geo Targeted New York"/>
    <s v="New York to Italy Sale"/>
    <s v="Position 5-10 Bid Strategy"/>
    <n v="6.25"/>
    <n v="8"/>
    <n v="29.412500000000001"/>
    <n v="3.6765625000000002"/>
    <n v="133"/>
    <n v="6.01503759398496E-2"/>
    <n v="2.2360902255639101"/>
    <n v="0"/>
    <n v="0"/>
    <n v="0"/>
    <n v="29.412500000000001"/>
    <n v="-29.412500000000001"/>
    <n v="-1"/>
    <n v="0"/>
    <s v="NA"/>
    <n v="0"/>
    <x v="368"/>
    <n v="0"/>
    <n v="26.471250000000001"/>
    <n v="-30.883125000000003"/>
    <n v="2.9412500000000001"/>
    <n v="1.4706250000000018"/>
  </r>
  <r>
    <x v="4"/>
    <s v="paris airlines"/>
    <s v="Broad"/>
    <s v="Geo Targeted San Francisco"/>
    <s v="San Francisco to Paris Sale"/>
    <s v="Position 5-10 Bid Strategy"/>
    <n v="6.25"/>
    <n v="11"/>
    <n v="29.524999900000001"/>
    <n v="2.6840909000000002"/>
    <n v="219"/>
    <n v="5.0228310502283095E-2"/>
    <n v="1.3263013698630099"/>
    <n v="0"/>
    <n v="0"/>
    <n v="0"/>
    <n v="29.524999900000001"/>
    <n v="-29.524999900000001"/>
    <n v="-1"/>
    <n v="0"/>
    <s v="NA"/>
    <n v="0"/>
    <x v="368"/>
    <n v="0"/>
    <n v="26.572499910000001"/>
    <n v="-31.001249895000001"/>
    <n v="2.9524999899999997"/>
    <n v="1.4762499949999999"/>
  </r>
  <r>
    <x v="4"/>
    <s v="barcelona airfare"/>
    <s v="Broad"/>
    <s v="Google_Yearlong 2006"/>
    <s v="Google|Barcelona"/>
    <s v="Position 5-10 Bid Strategy"/>
    <n v="6.25"/>
    <n v="18"/>
    <n v="29.599999875000002"/>
    <n v="1.6444444375"/>
    <n v="671"/>
    <n v="2.6825633383010403E-2"/>
    <n v="1.3335320417287599"/>
    <n v="0"/>
    <n v="0"/>
    <n v="0"/>
    <n v="29.599999875000002"/>
    <n v="-29.599999875000002"/>
    <n v="-1"/>
    <n v="0"/>
    <s v="NA"/>
    <n v="0"/>
    <x v="368"/>
    <n v="0"/>
    <n v="26.639999887500004"/>
    <n v="-31.079999868750004"/>
    <n v="2.959999987499998"/>
    <n v="1.4799999937500026"/>
  </r>
  <r>
    <x v="4"/>
    <s v="stuttgart flights"/>
    <s v="Broad"/>
    <s v="Google_Yearlong 2006"/>
    <s v="Google|Stuttgart"/>
    <s v="Position 5-10 Bid Strategy"/>
    <n v="6.25"/>
    <n v="9"/>
    <n v="29.799999899999996"/>
    <n v="3.3111110999999998"/>
    <n v="354"/>
    <n v="2.5423728813559299E-2"/>
    <n v="1.20056497175141"/>
    <n v="0"/>
    <n v="0"/>
    <n v="0"/>
    <n v="29.799999899999996"/>
    <n v="-29.799999899999996"/>
    <n v="-1"/>
    <n v="0"/>
    <s v="NA"/>
    <n v="0"/>
    <x v="368"/>
    <n v="0"/>
    <n v="26.819999909999996"/>
    <n v="-31.289999894999998"/>
    <n v="2.9799999899999996"/>
    <n v="1.4899999950000016"/>
  </r>
  <r>
    <x v="4"/>
    <s v="rome airport"/>
    <s v="Broad"/>
    <s v="Google_Yearlong 2006"/>
    <s v="Google|Rome"/>
    <s v="Position 5-10 Bid Strategy"/>
    <n v="6.25"/>
    <n v="6"/>
    <n v="29.874999975000001"/>
    <n v="4.9791666625"/>
    <n v="886"/>
    <n v="6.7720090293453697E-3"/>
    <n v="2.06523702031603"/>
    <n v="0"/>
    <n v="0"/>
    <n v="0"/>
    <n v="29.874999975000001"/>
    <n v="-29.874999975000001"/>
    <n v="-1"/>
    <n v="0"/>
    <s v="NA"/>
    <n v="0"/>
    <x v="368"/>
    <n v="0"/>
    <n v="26.887499977500003"/>
    <n v="-31.368749973750003"/>
    <n v="2.9874999974999987"/>
    <n v="1.4937499987500011"/>
  </r>
  <r>
    <x v="4"/>
    <s v="milan flights"/>
    <s v="Broad"/>
    <s v="Western Europe Destinations"/>
    <s v="Milan"/>
    <s v="Position 5-10 Bid Strategy"/>
    <n v="6.25"/>
    <n v="23"/>
    <n v="29.9749998375"/>
    <n v="1.3032608625"/>
    <n v="1272"/>
    <n v="1.8081761006289301E-2"/>
    <n v="4.3830974842767301"/>
    <n v="0"/>
    <n v="0"/>
    <n v="0"/>
    <n v="29.9749998375"/>
    <n v="-29.9749998375"/>
    <n v="-1"/>
    <n v="0"/>
    <s v="NA"/>
    <n v="0"/>
    <x v="368"/>
    <n v="0"/>
    <n v="26.97749985375"/>
    <n v="-31.473749829375002"/>
    <n v="2.99749998375"/>
    <n v="1.4987499918750018"/>
  </r>
  <r>
    <x v="4"/>
    <s v="italy airfares"/>
    <s v="Broad"/>
    <s v="Google_Yearlong 2006"/>
    <s v="Google|Italy"/>
    <s v="Position 5-10 Bid Strategy"/>
    <n v="6.25"/>
    <n v="21"/>
    <n v="29.987499937499997"/>
    <n v="1.4279761874999999"/>
    <n v="241"/>
    <n v="8.7136929460580909E-2"/>
    <n v="1.96804979253112"/>
    <n v="0"/>
    <n v="0"/>
    <n v="0"/>
    <n v="29.987499937499997"/>
    <n v="-29.987499937499997"/>
    <n v="-1"/>
    <n v="0"/>
    <s v="NA"/>
    <n v="0"/>
    <x v="368"/>
    <n v="0"/>
    <n v="26.988749943749998"/>
    <n v="-31.486874934374999"/>
    <n v="2.9987499937499997"/>
    <n v="1.4993749968750016"/>
  </r>
  <r>
    <x v="4"/>
    <s v="milan flight"/>
    <s v="Broad"/>
    <s v="Google_Yearlong 2006"/>
    <s v="Google|Milan"/>
    <s v="Position 5-10 Bid Strategy"/>
    <n v="6.25"/>
    <n v="20"/>
    <n v="30.324999999999999"/>
    <n v="1.5162500000000001"/>
    <n v="518"/>
    <n v="3.8610038610038602E-2"/>
    <n v="1.5492277992278001"/>
    <n v="0"/>
    <n v="0"/>
    <n v="0"/>
    <n v="30.324999999999999"/>
    <n v="-30.324999999999999"/>
    <n v="-1"/>
    <n v="0"/>
    <s v="NA"/>
    <n v="0"/>
    <x v="368"/>
    <n v="0"/>
    <n v="27.2925"/>
    <n v="-31.841250000000002"/>
    <n v="3.0324999999999989"/>
    <n v="1.516250000000003"/>
  </r>
  <r>
    <x v="4"/>
    <s v="france cheap fares"/>
    <s v="Broad"/>
    <s v="Geo Targeted New York"/>
    <s v="New York to France Sale"/>
    <s v="Position 5-10 Bid Strategy"/>
    <n v="6.25"/>
    <n v="9"/>
    <n v="30.4749999"/>
    <n v="3.3861110999999999"/>
    <n v="43"/>
    <n v="0.209302325581395"/>
    <n v="1.2553488372093"/>
    <n v="0"/>
    <n v="0"/>
    <n v="0"/>
    <n v="30.4749999"/>
    <n v="-30.4749999"/>
    <n v="-1"/>
    <n v="0"/>
    <s v="NA"/>
    <n v="0"/>
    <x v="368"/>
    <n v="0"/>
    <n v="27.427499910000002"/>
    <n v="-31.998749895000003"/>
    <n v="3.0474999899999986"/>
    <n v="1.5237499950000029"/>
  </r>
  <r>
    <x v="4"/>
    <s v="italy airlines"/>
    <s v="Broad"/>
    <s v="Geo Targeted New York"/>
    <s v="New York to Italy Sale"/>
    <s v="Position 5-10 Bid Strategy"/>
    <n v="6.25"/>
    <n v="10"/>
    <n v="30.962499999999999"/>
    <n v="3.0962499999999999"/>
    <n v="237"/>
    <n v="4.2194092827004204E-2"/>
    <n v="1.9723628691983099"/>
    <n v="0"/>
    <n v="0"/>
    <n v="0"/>
    <n v="30.962499999999999"/>
    <n v="-30.962499999999999"/>
    <n v="-1"/>
    <n v="0"/>
    <s v="NA"/>
    <n v="0"/>
    <x v="368"/>
    <n v="0"/>
    <n v="27.866250000000001"/>
    <n v="-32.510624999999997"/>
    <n v="3.0962499999999977"/>
    <n v="1.5481249999999989"/>
  </r>
  <r>
    <x v="4"/>
    <s v="cheap international airfare"/>
    <s v="Broad"/>
    <s v="Geo Targeted Detroit"/>
    <s v="Cheap International Detroit"/>
    <s v="Position 5-10 Bid Strategy"/>
    <n v="6.25"/>
    <n v="8"/>
    <n v="31.175000000000001"/>
    <n v="3.8968750000000001"/>
    <n v="570"/>
    <n v="1.4035087719298201E-2"/>
    <n v="1.51422807017544"/>
    <n v="0"/>
    <n v="0"/>
    <n v="0"/>
    <n v="31.175000000000001"/>
    <n v="-31.175000000000001"/>
    <n v="-1"/>
    <n v="0"/>
    <s v="NA"/>
    <n v="0"/>
    <x v="368"/>
    <n v="0"/>
    <n v="28.057500000000001"/>
    <n v="-32.733750000000001"/>
    <n v="3.1174999999999997"/>
    <n v="1.5587499999999999"/>
  </r>
  <r>
    <x v="4"/>
    <s v="delhi airfares"/>
    <s v="Broad"/>
    <s v="Google_Yearlong 2006"/>
    <s v="Google|Delhi"/>
    <s v="Position 5-10 Bid Strategy"/>
    <n v="6.25"/>
    <n v="15"/>
    <n v="31.2"/>
    <n v="2.08"/>
    <n v="137"/>
    <n v="0.109489051094891"/>
    <n v="1.0058394160583899"/>
    <n v="0"/>
    <n v="0"/>
    <n v="0"/>
    <n v="31.2"/>
    <n v="-31.2"/>
    <n v="-1"/>
    <n v="0"/>
    <s v="NA"/>
    <n v="0"/>
    <x v="368"/>
    <n v="0"/>
    <n v="28.08"/>
    <n v="-32.76"/>
    <n v="3.120000000000001"/>
    <n v="1.5599999999999987"/>
  </r>
  <r>
    <x v="4"/>
    <s v="rome cheap flights"/>
    <s v="Broad"/>
    <s v="Geo Targeted New York"/>
    <s v="New York to Rome Sale"/>
    <s v="Position 5-10 Bid Strategy"/>
    <n v="6.25"/>
    <n v="7"/>
    <n v="31.5124999875"/>
    <n v="4.5017857125000003"/>
    <n v="47"/>
    <n v="0.14893617021276601"/>
    <n v="1.5938297872340399"/>
    <n v="0"/>
    <n v="0"/>
    <n v="0"/>
    <n v="31.5124999875"/>
    <n v="-31.5124999875"/>
    <n v="-1"/>
    <n v="0"/>
    <s v="NA"/>
    <n v="0"/>
    <x v="368"/>
    <n v="0"/>
    <n v="28.36124998875"/>
    <n v="-33.088124986875002"/>
    <n v="3.15124999875"/>
    <n v="1.5756249993750018"/>
  </r>
  <r>
    <x v="4"/>
    <s v="spain cheap tickets"/>
    <s v="Broad"/>
    <s v="Google_Yearlong 2006"/>
    <s v="Google|Spain"/>
    <s v="Position 5-10 Bid Strategy"/>
    <n v="6.25"/>
    <n v="19"/>
    <n v="31.612499962500003"/>
    <n v="1.6638157875000001"/>
    <n v="192"/>
    <n v="9.8958333333333301E-2"/>
    <n v="2.5015624999999999"/>
    <n v="0"/>
    <n v="0"/>
    <n v="0"/>
    <n v="31.612499962500003"/>
    <n v="-31.612499962500003"/>
    <n v="-1"/>
    <n v="0"/>
    <s v="NA"/>
    <n v="0"/>
    <x v="368"/>
    <n v="0"/>
    <n v="28.451249966250003"/>
    <n v="-33.193124960625006"/>
    <n v="3.1612499962499996"/>
    <n v="1.5806249981250033"/>
  </r>
  <r>
    <x v="4"/>
    <s v="madrid cheap flights"/>
    <s v="Broad"/>
    <s v="Western Europe Destinations"/>
    <s v="Madrid"/>
    <s v="Position 5-10 Bid Strategy"/>
    <n v="6.25"/>
    <n v="40"/>
    <n v="31.787500000000001"/>
    <n v="0.79468749999999999"/>
    <n v="2451"/>
    <n v="1.63198694410445E-2"/>
    <n v="4.2519787841697303"/>
    <n v="0"/>
    <n v="0"/>
    <n v="0"/>
    <n v="31.787500000000001"/>
    <n v="-31.787500000000001"/>
    <n v="-1"/>
    <n v="0"/>
    <s v="NA"/>
    <n v="0"/>
    <x v="368"/>
    <n v="0"/>
    <n v="28.608750000000001"/>
    <n v="-33.376875000000005"/>
    <n v="3.1787500000000009"/>
    <n v="1.589375000000004"/>
  </r>
  <r>
    <x v="4"/>
    <s v="paris airport"/>
    <s v="Broad"/>
    <s v="Geo Targeted Houston"/>
    <s v="Houston to Paris Sale"/>
    <s v="Position 5-10 Bid Strategy"/>
    <n v="6.25"/>
    <n v="7"/>
    <n v="31.799999962499996"/>
    <n v="4.5428571374999995"/>
    <n v="171"/>
    <n v="4.0935672514619902E-2"/>
    <n v="1.2961988304093599"/>
    <n v="0"/>
    <n v="0"/>
    <n v="0"/>
    <n v="31.799999962499996"/>
    <n v="-31.799999962499996"/>
    <n v="-1"/>
    <n v="0"/>
    <s v="NA"/>
    <n v="0"/>
    <x v="368"/>
    <n v="0"/>
    <n v="28.619999966249996"/>
    <n v="-33.389999960624998"/>
    <n v="3.1799999962500003"/>
    <n v="1.5899999981250019"/>
  </r>
  <r>
    <x v="4"/>
    <s v="france airports"/>
    <s v="Broad"/>
    <s v="Geo Targeted New York"/>
    <s v="New York to France Sale"/>
    <s v="Position 5-10 Bid Strategy"/>
    <n v="6.25"/>
    <n v="30"/>
    <n v="31.837499999999999"/>
    <n v="1.06125"/>
    <n v="735"/>
    <n v="4.08163265306122E-2"/>
    <n v="1.0590340136054399"/>
    <n v="0"/>
    <n v="0"/>
    <n v="0"/>
    <n v="31.837499999999999"/>
    <n v="-31.837499999999999"/>
    <n v="-1"/>
    <n v="0"/>
    <s v="NA"/>
    <n v="0"/>
    <x v="368"/>
    <n v="0"/>
    <n v="28.653749999999999"/>
    <n v="-33.429375"/>
    <n v="3.1837499999999999"/>
    <n v="1.5918750000000017"/>
  </r>
  <r>
    <x v="4"/>
    <s v="italy flights"/>
    <s v="Broad"/>
    <s v="Geo Targeted New York"/>
    <s v="New York to Italy Sale"/>
    <s v="Position 5-10 Bid Strategy"/>
    <n v="6.25"/>
    <n v="11"/>
    <n v="32.174999999999997"/>
    <n v="2.9249999999999998"/>
    <n v="295"/>
    <n v="3.7288135593220299E-2"/>
    <n v="1.38742372881356"/>
    <n v="0"/>
    <n v="0"/>
    <n v="0"/>
    <n v="32.174999999999997"/>
    <n v="-32.174999999999997"/>
    <n v="-1"/>
    <n v="0"/>
    <s v="NA"/>
    <n v="0"/>
    <x v="368"/>
    <n v="0"/>
    <n v="28.9575"/>
    <n v="-33.783749999999998"/>
    <n v="3.2174999999999976"/>
    <n v="1.6087500000000006"/>
  </r>
  <r>
    <x v="4"/>
    <s v="paris airline tickets"/>
    <s v="Broad"/>
    <s v="Geo Targeted New York"/>
    <s v="New York to Paris Sale"/>
    <s v="Position 5-10 Bid Strategy"/>
    <n v="6.25"/>
    <n v="13"/>
    <n v="32.262499912500004"/>
    <n v="2.4817307625000002"/>
    <n v="94"/>
    <n v="0.13829787234042601"/>
    <n v="1.95797872340426"/>
    <n v="0"/>
    <n v="0"/>
    <n v="0"/>
    <n v="32.262499912500004"/>
    <n v="-32.262499912500004"/>
    <n v="-1"/>
    <n v="0"/>
    <s v="NA"/>
    <n v="0"/>
    <x v="368"/>
    <n v="0"/>
    <n v="29.036249921250004"/>
    <n v="-33.875624908125005"/>
    <n v="3.2262499912500004"/>
    <n v="1.6131249956250002"/>
  </r>
  <r>
    <x v="4"/>
    <s v="delhi travel"/>
    <s v="Broad"/>
    <s v="Google_Yearlong 2006"/>
    <s v="Google|Delhi"/>
    <s v="Position 5-10 Bid Strategy"/>
    <n v="6.25"/>
    <n v="20"/>
    <n v="32.299999999999997"/>
    <n v="1.615"/>
    <n v="1408"/>
    <n v="1.4204545454545501E-2"/>
    <n v="1.04666193181818"/>
    <n v="0"/>
    <n v="0"/>
    <n v="0"/>
    <n v="32.299999999999997"/>
    <n v="-32.299999999999997"/>
    <n v="-1"/>
    <n v="0"/>
    <s v="NA"/>
    <n v="0"/>
    <x v="368"/>
    <n v="0"/>
    <n v="29.069999999999997"/>
    <n v="-33.914999999999999"/>
    <n v="3.2300000000000004"/>
    <n v="1.615000000000002"/>
  </r>
  <r>
    <x v="4"/>
    <s v="india cheap tickets"/>
    <s v="Broad"/>
    <s v="Outside Western Europe"/>
    <s v="India"/>
    <s v="Position 5-10 Bid Strategy"/>
    <n v="6.25"/>
    <n v="17"/>
    <n v="32.424999937499997"/>
    <n v="1.9073529375"/>
    <n v="283"/>
    <n v="6.0070671378091897E-2"/>
    <n v="1.4416961130742001"/>
    <n v="0"/>
    <n v="0"/>
    <n v="0"/>
    <n v="32.424999937499997"/>
    <n v="-32.424999937499997"/>
    <n v="-1"/>
    <n v="0"/>
    <s v="NA"/>
    <n v="0"/>
    <x v="368"/>
    <n v="0"/>
    <n v="29.182499943749999"/>
    <n v="-34.046249934374998"/>
    <n v="3.2424999937499983"/>
    <n v="1.6212499968750009"/>
  </r>
  <r>
    <x v="4"/>
    <s v="[istanbul flights]"/>
    <s v="Exact"/>
    <s v="Western Europe Destinations"/>
    <s v="Istanbul"/>
    <s v="Position 5-10 Bid Strategy"/>
    <n v="6.25"/>
    <n v="21"/>
    <n v="32.537499749999995"/>
    <n v="1.5494047499999999"/>
    <n v="279"/>
    <n v="7.5268817204301092E-2"/>
    <n v="4.06129032258064"/>
    <n v="0"/>
    <n v="0"/>
    <n v="0"/>
    <n v="32.537499749999995"/>
    <n v="-32.537499749999995"/>
    <n v="-1"/>
    <n v="0"/>
    <s v="NA"/>
    <n v="0"/>
    <x v="368"/>
    <n v="0"/>
    <n v="29.283749774999997"/>
    <n v="-34.164374737499998"/>
    <n v="3.2537499749999981"/>
    <n v="1.6268749875000026"/>
  </r>
  <r>
    <x v="4"/>
    <s v="berlin cheap flights"/>
    <s v="Broad"/>
    <s v="Google_Yearlong 2006"/>
    <s v="Google|Berlin"/>
    <s v="Position 5-10 Bid Strategy"/>
    <n v="6.25"/>
    <n v="11"/>
    <n v="32.662499924999999"/>
    <n v="2.9693181749999997"/>
    <n v="394"/>
    <n v="2.7918781725888301E-2"/>
    <n v="1.0261421319796999"/>
    <n v="0"/>
    <n v="0"/>
    <n v="0"/>
    <n v="32.662499924999999"/>
    <n v="-32.662499924999999"/>
    <n v="-1"/>
    <n v="0"/>
    <s v="NA"/>
    <n v="0"/>
    <x v="368"/>
    <n v="0"/>
    <n v="29.396249932499998"/>
    <n v="-34.295624921250003"/>
    <n v="3.2662499925000006"/>
    <n v="1.6331249962500038"/>
  </r>
  <r>
    <x v="4"/>
    <s v="rome tickets"/>
    <s v="Broad"/>
    <s v="Geo Targeted Boston"/>
    <s v="Boston to Rome Sale"/>
    <s v="Position 5-10 Bid Strategy"/>
    <n v="6.25"/>
    <n v="8"/>
    <n v="32.674999999999997"/>
    <n v="4.0843749999999996"/>
    <n v="118"/>
    <n v="6.7796610169491497E-2"/>
    <n v="2.0764406779661"/>
    <n v="0"/>
    <n v="0"/>
    <n v="0"/>
    <n v="32.674999999999997"/>
    <n v="-32.674999999999997"/>
    <n v="-1"/>
    <n v="0"/>
    <s v="NA"/>
    <n v="0"/>
    <x v="368"/>
    <n v="0"/>
    <n v="29.407499999999999"/>
    <n v="-34.308749999999996"/>
    <n v="3.2674999999999983"/>
    <n v="1.6337499999999991"/>
  </r>
  <r>
    <x v="4"/>
    <s v="rome cheap tickets"/>
    <s v="Broad"/>
    <s v="Geo Targeted Houston"/>
    <s v="Houston to Rome Sale"/>
    <s v="Position 5-10 Bid Strategy"/>
    <n v="6.25"/>
    <n v="11"/>
    <n v="33.224999912500003"/>
    <n v="3.0204545375"/>
    <n v="40"/>
    <n v="0.27500000000000002"/>
    <n v="2.3747500000000001"/>
    <n v="0"/>
    <n v="0"/>
    <n v="0"/>
    <n v="33.224999912500003"/>
    <n v="-33.224999912500003"/>
    <n v="-1"/>
    <n v="0"/>
    <s v="NA"/>
    <n v="0"/>
    <x v="368"/>
    <n v="0"/>
    <n v="29.902499921250005"/>
    <n v="-34.886249908125002"/>
    <n v="3.3224999912499982"/>
    <n v="1.6612499956249991"/>
  </r>
  <r>
    <x v="4"/>
    <s v="rome cheap flights"/>
    <s v="Broad"/>
    <s v="Geo Targeted Boston"/>
    <s v="Boston to Rome Sale"/>
    <s v="Position 5-10 Bid Strategy"/>
    <n v="6.25"/>
    <n v="7"/>
    <n v="33.462499962499997"/>
    <n v="4.7803571374999994"/>
    <n v="66"/>
    <n v="0.10606060606060601"/>
    <n v="1.6318181818181801"/>
    <n v="0"/>
    <n v="0"/>
    <n v="0"/>
    <n v="33.462499962499997"/>
    <n v="-33.462499962499997"/>
    <n v="-1"/>
    <n v="0"/>
    <s v="NA"/>
    <n v="0"/>
    <x v="368"/>
    <n v="0"/>
    <n v="30.116249966249999"/>
    <n v="-35.135624960625002"/>
    <n v="3.3462499962499983"/>
    <n v="1.6731249981250045"/>
  </r>
  <r>
    <x v="4"/>
    <s v="barcelona flight"/>
    <s v="Broad"/>
    <s v="Geo Targeted New York"/>
    <s v="New York to Barcelona Sale"/>
    <s v="Position 5-10 Bid Strategy"/>
    <n v="6.25"/>
    <n v="11"/>
    <n v="33.849999974999996"/>
    <n v="3.0772727249999998"/>
    <n v="149"/>
    <n v="7.3825503355704702E-2"/>
    <n v="1.65375838926174"/>
    <n v="0"/>
    <n v="0"/>
    <n v="0"/>
    <n v="33.849999974999996"/>
    <n v="-33.849999974999996"/>
    <n v="-1"/>
    <n v="0"/>
    <s v="NA"/>
    <n v="0"/>
    <x v="368"/>
    <n v="0"/>
    <n v="30.464999977499996"/>
    <n v="-35.542499973749997"/>
    <n v="3.3849999974999996"/>
    <n v="1.6924999987500016"/>
  </r>
  <r>
    <x v="4"/>
    <s v="milan cheap flights"/>
    <s v="Broad"/>
    <s v="Western Europe Destinations"/>
    <s v="Milan"/>
    <s v="Position 5-10 Bid Strategy"/>
    <n v="6.25"/>
    <n v="34"/>
    <n v="33.887499949999999"/>
    <n v="0.99669117500000004"/>
    <n v="1388"/>
    <n v="2.4495677233429398E-2"/>
    <n v="5.3870317002881798"/>
    <n v="0"/>
    <n v="0"/>
    <n v="0"/>
    <n v="33.887499949999999"/>
    <n v="-33.887499949999999"/>
    <n v="-1"/>
    <n v="0"/>
    <s v="NA"/>
    <n v="0"/>
    <x v="368"/>
    <n v="0"/>
    <n v="30.498749955000001"/>
    <n v="-35.581874947499998"/>
    <n v="3.3887499949999977"/>
    <n v="1.6943749974999989"/>
  </r>
  <r>
    <x v="4"/>
    <s v="turkey airline"/>
    <s v="Broad"/>
    <s v="Western Europe Destinations"/>
    <s v="Turkey"/>
    <s v="Position 5-10 Bid Strategy"/>
    <n v="6.25"/>
    <n v="22"/>
    <n v="33.949999874999996"/>
    <n v="1.5431818124999999"/>
    <n v="737"/>
    <n v="2.9850746268656702E-2"/>
    <n v="1.2198100407055601"/>
    <n v="0"/>
    <n v="0"/>
    <n v="0"/>
    <n v="33.949999874999996"/>
    <n v="-33.949999874999996"/>
    <n v="-1"/>
    <n v="0"/>
    <s v="NA"/>
    <n v="0"/>
    <x v="368"/>
    <n v="0"/>
    <n v="30.554999887499996"/>
    <n v="-35.647499868749996"/>
    <n v="3.3949999875000003"/>
    <n v="1.6974999937500002"/>
  </r>
  <r>
    <x v="4"/>
    <s v="europe fare"/>
    <s v="Broad"/>
    <s v="Western Europe Destinations"/>
    <s v="Europe"/>
    <s v="Position 5-10 Bid Strategy"/>
    <n v="6.25"/>
    <n v="18"/>
    <n v="34.4124999"/>
    <n v="1.91180555"/>
    <n v="448"/>
    <n v="4.0178571428571397E-2"/>
    <n v="1.2776785714285701"/>
    <n v="0"/>
    <n v="0"/>
    <n v="0"/>
    <n v="34.4124999"/>
    <n v="-34.4124999"/>
    <n v="-1"/>
    <n v="0"/>
    <s v="NA"/>
    <n v="0"/>
    <x v="368"/>
    <n v="0"/>
    <n v="30.971249910000001"/>
    <n v="-36.133124895000002"/>
    <n v="3.4412499899999993"/>
    <n v="1.7206249950000014"/>
  </r>
  <r>
    <x v="4"/>
    <s v="france cheap tickets"/>
    <s v="Broad"/>
    <s v="Geo Targeted Los Angeles"/>
    <s v="Los Angeles to France Sale"/>
    <s v="Position 5-10 Bid Strategy"/>
    <n v="6.25"/>
    <n v="10"/>
    <n v="34.549999999999997"/>
    <n v="3.4550000000000001"/>
    <n v="69"/>
    <n v="0.14492753623188401"/>
    <n v="1.99826086956522"/>
    <n v="0"/>
    <n v="0"/>
    <n v="0"/>
    <n v="34.549999999999997"/>
    <n v="-34.549999999999997"/>
    <n v="-1"/>
    <n v="0"/>
    <s v="NA"/>
    <n v="0"/>
    <x v="368"/>
    <n v="0"/>
    <n v="31.094999999999999"/>
    <n v="-36.277499999999996"/>
    <n v="3.4549999999999983"/>
    <n v="1.7274999999999991"/>
  </r>
  <r>
    <x v="4"/>
    <s v="cheap international airline tickets"/>
    <s v="Broad"/>
    <s v="Geo Targeted Philadelphia"/>
    <s v="Cheap International Philadelphia"/>
    <s v="Position 5-10 Bid Strategy"/>
    <n v="6.25"/>
    <n v="9"/>
    <n v="34.799999962500003"/>
    <n v="3.8666666625000001"/>
    <n v="240"/>
    <n v="3.7499999999999999E-2"/>
    <n v="1.2835000000000001"/>
    <n v="0"/>
    <n v="0"/>
    <n v="0"/>
    <n v="34.799999962500003"/>
    <n v="-34.799999962500003"/>
    <n v="-1"/>
    <n v="0"/>
    <s v="NA"/>
    <n v="0"/>
    <x v="368"/>
    <n v="0"/>
    <n v="31.319999966250002"/>
    <n v="-36.539999960625003"/>
    <n v="3.479999996250001"/>
    <n v="1.7399999981250005"/>
  </r>
  <r>
    <x v="4"/>
    <s v="munich cheap flights"/>
    <s v="Broad"/>
    <s v="Google_Yearlong 2006"/>
    <s v="Google|Munich"/>
    <s v="Position 5-10 Bid Strategy"/>
    <n v="6.25"/>
    <n v="9"/>
    <n v="34.9749999"/>
    <n v="3.8861110999999999"/>
    <n v="311"/>
    <n v="2.8938906752411602E-2"/>
    <n v="1.3922829581993601"/>
    <n v="0"/>
    <n v="0"/>
    <n v="0"/>
    <n v="34.9749999"/>
    <n v="-34.9749999"/>
    <n v="-1"/>
    <n v="0"/>
    <s v="NA"/>
    <n v="0"/>
    <x v="368"/>
    <n v="0"/>
    <n v="31.477499910000002"/>
    <n v="-36.723749895000005"/>
    <n v="3.4974999899999979"/>
    <n v="1.7487499950000043"/>
  </r>
  <r>
    <x v="4"/>
    <s v="international cheap ticket"/>
    <s v="Broad"/>
    <s v="Google_Yearlong 2006"/>
    <s v="Google|International General"/>
    <s v="Position 5-10 Bid Strategy"/>
    <n v="6.25"/>
    <n v="14"/>
    <n v="35.04999995"/>
    <n v="2.5035714250000001"/>
    <n v="403"/>
    <n v="3.4739454094292799E-2"/>
    <n v="1.5498759305210901"/>
    <n v="0"/>
    <n v="0"/>
    <n v="0"/>
    <n v="35.04999995"/>
    <n v="-35.04999995"/>
    <n v="-1"/>
    <n v="0"/>
    <s v="NA"/>
    <n v="0"/>
    <x v="368"/>
    <n v="0"/>
    <n v="31.544999955000002"/>
    <n v="-36.802499947500003"/>
    <n v="3.5049999949999986"/>
    <n v="1.7524999975000028"/>
  </r>
  <r>
    <x v="4"/>
    <s v="madrid tickets"/>
    <s v="Broad"/>
    <s v="Western Europe Destinations"/>
    <s v="Madrid"/>
    <s v="Position 5-10 Bid Strategy"/>
    <n v="6.25"/>
    <n v="18"/>
    <n v="35.399999925000003"/>
    <n v="1.9666666625000002"/>
    <n v="834"/>
    <n v="2.15827338129496E-2"/>
    <n v="3.1384892086330902"/>
    <n v="0"/>
    <n v="0"/>
    <n v="0"/>
    <n v="35.399999925000003"/>
    <n v="-35.399999925000003"/>
    <n v="-1"/>
    <n v="0"/>
    <s v="NA"/>
    <n v="0"/>
    <x v="368"/>
    <n v="0"/>
    <n v="31.859999932500003"/>
    <n v="-37.169999921250003"/>
    <n v="3.5399999925000003"/>
    <n v="1.7699999962500002"/>
  </r>
  <r>
    <x v="4"/>
    <s v="flight to london"/>
    <s v="Broad"/>
    <s v="Google_Yearlong 2006"/>
    <s v="Google|London"/>
    <s v="Position 5-10 Bid Strategy"/>
    <n v="6.25"/>
    <n v="19"/>
    <n v="36.162499787499996"/>
    <n v="1.9032894624999999"/>
    <n v="319"/>
    <n v="5.9561128526645801E-2"/>
    <n v="2.8068965517241402"/>
    <n v="0"/>
    <n v="0"/>
    <n v="0"/>
    <n v="36.162499787499996"/>
    <n v="-36.162499787499996"/>
    <n v="-1"/>
    <n v="0"/>
    <s v="NA"/>
    <n v="0"/>
    <x v="368"/>
    <n v="0"/>
    <n v="32.546249808749998"/>
    <n v="-37.970624776874999"/>
    <n v="3.6162499787499982"/>
    <n v="1.8081249893750027"/>
  </r>
  <r>
    <x v="4"/>
    <s v="paris flights"/>
    <s v="Broad"/>
    <s v="Geo Targeted Miami"/>
    <s v="Miami to Paris Sale"/>
    <s v="Position 5-10 Bid Strategy"/>
    <n v="6.25"/>
    <n v="18"/>
    <n v="36.199999800000001"/>
    <n v="2.0111110999999999"/>
    <n v="534"/>
    <n v="3.3707865168539304E-2"/>
    <n v="3.1318352059925099"/>
    <n v="0"/>
    <n v="0"/>
    <n v="0"/>
    <n v="36.199999800000001"/>
    <n v="-36.199999800000001"/>
    <n v="-1"/>
    <n v="0"/>
    <s v="NA"/>
    <n v="0"/>
    <x v="368"/>
    <n v="0"/>
    <n v="32.579999820000005"/>
    <n v="-38.009999790000002"/>
    <n v="3.6199999799999958"/>
    <n v="1.8099999900000014"/>
  </r>
  <r>
    <x v="4"/>
    <s v="france flights"/>
    <s v="Broad"/>
    <s v="Geo Targeted Los Angeles"/>
    <s v="Los Angeles to France Sale"/>
    <s v="Position 5-10 Bid Strategy"/>
    <n v="6.25"/>
    <n v="12"/>
    <n v="36.6624999"/>
    <n v="3.0552083250000002"/>
    <n v="275"/>
    <n v="4.3636363636363598E-2"/>
    <n v="1.41916363636364"/>
    <n v="0"/>
    <n v="0"/>
    <n v="0"/>
    <n v="36.6624999"/>
    <n v="-36.6624999"/>
    <n v="-1"/>
    <n v="0"/>
    <s v="NA"/>
    <n v="0"/>
    <x v="368"/>
    <n v="0"/>
    <n v="32.996249910000003"/>
    <n v="-38.495624894999999"/>
    <n v="3.6662499899999972"/>
    <n v="1.8331249949999986"/>
  </r>
  <r>
    <x v="4"/>
    <s v="venice airlines"/>
    <s v="Broad"/>
    <s v="Google_Yearlong 2006"/>
    <s v="Google|Venice"/>
    <s v="Position 5-10 Bid Strategy"/>
    <n v="6.25"/>
    <n v="15"/>
    <n v="36.75"/>
    <n v="2.4500000000000002"/>
    <n v="1265"/>
    <n v="1.1857707509881401E-2"/>
    <n v="2.0232411067193699"/>
    <n v="0"/>
    <n v="0"/>
    <n v="0"/>
    <n v="36.75"/>
    <n v="-36.75"/>
    <n v="-1"/>
    <n v="0"/>
    <s v="NA"/>
    <n v="0"/>
    <x v="368"/>
    <n v="0"/>
    <n v="33.075000000000003"/>
    <n v="-38.587499999999999"/>
    <n v="3.6749999999999972"/>
    <n v="1.8374999999999986"/>
  </r>
  <r>
    <x v="4"/>
    <s v="flight to athens"/>
    <s v="Broad"/>
    <s v="Western Europe Destinations"/>
    <s v="Athens"/>
    <s v="Position 5-10 Bid Strategy"/>
    <n v="6.25"/>
    <n v="33"/>
    <n v="36.912499799999999"/>
    <n v="1.1185605999999999"/>
    <n v="911"/>
    <n v="3.6223929747530199E-2"/>
    <n v="5.4993413830954996"/>
    <n v="0"/>
    <n v="0"/>
    <n v="0"/>
    <n v="36.912499799999999"/>
    <n v="-36.912499799999999"/>
    <n v="-1"/>
    <n v="0"/>
    <s v="NA"/>
    <n v="0"/>
    <x v="368"/>
    <n v="0"/>
    <n v="33.221249819999997"/>
    <n v="-38.758124790000004"/>
    <n v="3.691249980000002"/>
    <n v="1.8456249900000046"/>
  </r>
  <r>
    <x v="4"/>
    <s v="france cheap airfare"/>
    <s v="Broad"/>
    <s v="Geo Targeted New York"/>
    <s v="New York to France Sale"/>
    <s v="Position 5-10 Bid Strategy"/>
    <n v="6.25"/>
    <n v="20"/>
    <n v="37.712499999999999"/>
    <n v="1.8856250000000001"/>
    <n v="197"/>
    <n v="0.101522842639594"/>
    <n v="1.1562944162436499"/>
    <n v="0"/>
    <n v="0"/>
    <n v="0"/>
    <n v="37.712499999999999"/>
    <n v="-37.712499999999999"/>
    <n v="-1"/>
    <n v="0"/>
    <s v="NA"/>
    <n v="0"/>
    <x v="368"/>
    <n v="0"/>
    <n v="33.941249999999997"/>
    <n v="-39.598125000000003"/>
    <n v="3.771250000000002"/>
    <n v="1.8856250000000045"/>
  </r>
  <r>
    <x v="4"/>
    <s v="paris airline"/>
    <s v="Broad"/>
    <s v="Geo Targeted Houston"/>
    <s v="Houston to Paris Sale"/>
    <s v="Position 5-10 Bid Strategy"/>
    <n v="6.25"/>
    <n v="16"/>
    <n v="37.825000000000003"/>
    <n v="2.3640625000000002"/>
    <n v="182"/>
    <n v="8.7912087912087905E-2"/>
    <n v="1.3115934065934101"/>
    <n v="0"/>
    <n v="0"/>
    <n v="0"/>
    <n v="37.825000000000003"/>
    <n v="-37.825000000000003"/>
    <n v="-1"/>
    <n v="0"/>
    <s v="NA"/>
    <n v="0"/>
    <x v="368"/>
    <n v="0"/>
    <n v="34.042500000000004"/>
    <n v="-39.716250000000002"/>
    <n v="3.7824999999999989"/>
    <n v="1.8912499999999994"/>
  </r>
  <r>
    <x v="4"/>
    <s v="international flights"/>
    <s v="Broad"/>
    <s v="Geo Targeted Detroit"/>
    <s v="International Detroit"/>
    <s v="Position 5-10 Bid Strategy"/>
    <n v="6.25"/>
    <n v="12"/>
    <n v="37.987499999999997"/>
    <n v="3.1656249999999999"/>
    <n v="633"/>
    <n v="1.8957345971564E-2"/>
    <n v="4.9319905213270099"/>
    <n v="0"/>
    <n v="0"/>
    <n v="0"/>
    <n v="37.987499999999997"/>
    <n v="-37.987499999999997"/>
    <n v="-1"/>
    <n v="0"/>
    <s v="NA"/>
    <n v="0"/>
    <x v="368"/>
    <n v="0"/>
    <n v="34.188749999999999"/>
    <n v="-39.886874999999996"/>
    <n v="3.7987499999999983"/>
    <n v="1.8993749999999991"/>
  </r>
  <r>
    <x v="4"/>
    <s v="paris airlines"/>
    <s v="Broad"/>
    <s v="Geo Targeted Houston"/>
    <s v="Houston to Paris Sale"/>
    <s v="Position 5-10 Bid Strategy"/>
    <n v="6.25"/>
    <n v="16"/>
    <n v="38.15"/>
    <n v="2.3843749999999999"/>
    <n v="2136"/>
    <n v="7.4906367041198494E-3"/>
    <n v="1.5636423220973801"/>
    <n v="0"/>
    <n v="0"/>
    <n v="0"/>
    <n v="38.15"/>
    <n v="-38.15"/>
    <n v="-1"/>
    <n v="0"/>
    <s v="NA"/>
    <n v="0"/>
    <x v="368"/>
    <n v="0"/>
    <n v="34.335000000000001"/>
    <n v="-40.057499999999997"/>
    <n v="3.8149999999999977"/>
    <n v="1.9074999999999989"/>
  </r>
  <r>
    <x v="4"/>
    <s v="athens airfares"/>
    <s v="Broad"/>
    <s v="Google_Yearlong 2006"/>
    <s v="Google|Athens"/>
    <s v="Position 5-10 Bid Strategy"/>
    <n v="6.25"/>
    <n v="15"/>
    <n v="38.387499937500003"/>
    <n v="2.5591666625"/>
    <n v="142"/>
    <n v="0.10563380281690099"/>
    <n v="1.8852112676056301"/>
    <n v="0"/>
    <n v="0"/>
    <n v="0"/>
    <n v="38.387499937500003"/>
    <n v="-38.387499937500003"/>
    <n v="-1"/>
    <n v="0"/>
    <s v="NA"/>
    <n v="0"/>
    <x v="368"/>
    <n v="0"/>
    <n v="34.548749943750003"/>
    <n v="-40.306874934375003"/>
    <n v="3.8387499937499996"/>
    <n v="1.9193749968749998"/>
  </r>
  <r>
    <x v="4"/>
    <s v="uk fares"/>
    <s v="Broad"/>
    <s v="Google_Yearlong 2006"/>
    <s v="Google|UK"/>
    <s v="Position 5-10 Bid Strategy"/>
    <n v="6.25"/>
    <n v="14"/>
    <n v="38.512499900000002"/>
    <n v="2.7508928500000001"/>
    <n v="382"/>
    <n v="3.6649214659685903E-2"/>
    <n v="1.26910994764398"/>
    <n v="0"/>
    <n v="0"/>
    <n v="0"/>
    <n v="38.512499900000002"/>
    <n v="-38.512499900000002"/>
    <n v="-1"/>
    <n v="0"/>
    <s v="NA"/>
    <n v="0"/>
    <x v="368"/>
    <n v="0"/>
    <n v="34.661249910000002"/>
    <n v="-40.438124895000001"/>
    <n v="3.8512499899999995"/>
    <n v="1.9256249949999997"/>
  </r>
  <r>
    <x v="4"/>
    <s v="rome flights"/>
    <s v="Broad"/>
    <s v="Geo Targeted DC"/>
    <s v="DC to Rome Sale"/>
    <s v="Position 5-10 Bid Strategy"/>
    <n v="6.25"/>
    <n v="12"/>
    <n v="38.549999999999997"/>
    <n v="3.2124999999999999"/>
    <n v="162"/>
    <n v="7.4074074074074098E-2"/>
    <n v="1.1614197530864201"/>
    <n v="0"/>
    <n v="0"/>
    <n v="0"/>
    <n v="38.549999999999997"/>
    <n v="-38.549999999999997"/>
    <n v="-1"/>
    <n v="0"/>
    <s v="NA"/>
    <n v="0"/>
    <x v="368"/>
    <n v="0"/>
    <n v="34.695"/>
    <n v="-40.477499999999999"/>
    <n v="3.8549999999999969"/>
    <n v="1.927500000000002"/>
  </r>
  <r>
    <x v="4"/>
    <s v="florence flights"/>
    <s v="Broad"/>
    <s v="Western Europe Destinations"/>
    <s v="Florence"/>
    <s v="Position 5-10 Bid Strategy"/>
    <n v="6.25"/>
    <n v="28"/>
    <n v="38.562499849999995"/>
    <n v="1.3772321374999998"/>
    <n v="1014"/>
    <n v="2.7613412228796798E-2"/>
    <n v="3.3301775147928998"/>
    <n v="0"/>
    <n v="0"/>
    <n v="0"/>
    <n v="38.562499849999995"/>
    <n v="-38.562499849999995"/>
    <n v="-1"/>
    <n v="0"/>
    <s v="NA"/>
    <n v="0"/>
    <x v="368"/>
    <n v="0"/>
    <n v="34.706249864999997"/>
    <n v="-40.490624842499997"/>
    <n v="3.856249984999998"/>
    <n v="1.9281249925000026"/>
  </r>
  <r>
    <x v="4"/>
    <s v="turkey tickets"/>
    <s v="Broad"/>
    <s v="Western Europe Destinations"/>
    <s v="Turkey"/>
    <s v="Position 5-10 Bid Strategy"/>
    <n v="6.25"/>
    <n v="20"/>
    <n v="38.700000000000003"/>
    <n v="1.9350000000000001"/>
    <n v="480"/>
    <n v="4.1666666666666699E-2"/>
    <n v="1.9877083333333301"/>
    <n v="0"/>
    <n v="0"/>
    <n v="0"/>
    <n v="38.700000000000003"/>
    <n v="-38.700000000000003"/>
    <n v="-1"/>
    <n v="0"/>
    <s v="NA"/>
    <n v="0"/>
    <x v="368"/>
    <n v="0"/>
    <n v="34.830000000000005"/>
    <n v="-40.635000000000005"/>
    <n v="3.8699999999999974"/>
    <n v="1.9350000000000023"/>
  </r>
  <r>
    <x v="4"/>
    <s v="athens travel"/>
    <s v="Broad"/>
    <s v="Western Europe Destinations"/>
    <s v="Athens"/>
    <s v="Position 5-10 Bid Strategy"/>
    <n v="6.25"/>
    <n v="14"/>
    <n v="39.249999949999996"/>
    <n v="2.8035714249999999"/>
    <n v="3019"/>
    <n v="4.6372971182510802E-3"/>
    <n v="2.4131831732361699"/>
    <n v="0"/>
    <n v="0"/>
    <n v="0"/>
    <n v="39.249999949999996"/>
    <n v="-39.249999949999996"/>
    <n v="-1"/>
    <n v="0"/>
    <s v="NA"/>
    <n v="0"/>
    <x v="368"/>
    <n v="0"/>
    <n v="35.324999954999996"/>
    <n v="-41.2124999475"/>
    <n v="3.9249999950000003"/>
    <n v="1.9624999975000037"/>
  </r>
  <r>
    <x v="4"/>
    <s v="flights to england"/>
    <s v="Broad"/>
    <s v="Google_Yearlong 2006"/>
    <s v="Google|England"/>
    <s v="Position 5-10 Bid Strategy"/>
    <n v="6.25"/>
    <n v="21"/>
    <n v="39.324999787500005"/>
    <n v="1.8726190375000002"/>
    <n v="633"/>
    <n v="3.3175355450236997E-2"/>
    <n v="2.1777251184834099"/>
    <n v="0"/>
    <n v="0"/>
    <n v="0"/>
    <n v="39.324999787500005"/>
    <n v="-39.324999787500005"/>
    <n v="-1"/>
    <n v="0"/>
    <s v="NA"/>
    <n v="0"/>
    <x v="368"/>
    <n v="0"/>
    <n v="35.392499808750003"/>
    <n v="-41.291249776875006"/>
    <n v="3.9324999787500019"/>
    <n v="1.966249989375001"/>
  </r>
  <r>
    <x v="4"/>
    <s v="spain flight"/>
    <s v="Broad"/>
    <s v="Western Europe Destinations"/>
    <s v="Spain"/>
    <s v="Position 5-10 Bid Strategy"/>
    <n v="6.25"/>
    <n v="14"/>
    <n v="39.337499950000002"/>
    <n v="2.809821425"/>
    <n v="717"/>
    <n v="1.9525801952580201E-2"/>
    <n v="1.71199442119944"/>
    <n v="0"/>
    <n v="0"/>
    <n v="0"/>
    <n v="39.337499950000002"/>
    <n v="-39.337499950000002"/>
    <n v="-1"/>
    <n v="0"/>
    <s v="NA"/>
    <n v="0"/>
    <x v="368"/>
    <n v="0"/>
    <n v="35.403749955000002"/>
    <n v="-41.304374947500001"/>
    <n v="3.9337499949999994"/>
    <n v="1.9668749974999997"/>
  </r>
  <r>
    <x v="4"/>
    <s v="barcelona airline"/>
    <s v="Broad"/>
    <s v="Google_Yearlong 2006"/>
    <s v="Google|Barcelona"/>
    <s v="Position 5-10 Bid Strategy"/>
    <n v="6.25"/>
    <n v="19"/>
    <n v="39.424999999999997"/>
    <n v="2.0750000000000002"/>
    <n v="383"/>
    <n v="4.9608355091383796E-2"/>
    <n v="1.5561357702349901"/>
    <n v="0"/>
    <n v="0"/>
    <n v="0"/>
    <n v="39.424999999999997"/>
    <n v="-39.424999999999997"/>
    <n v="-1"/>
    <n v="0"/>
    <s v="NA"/>
    <n v="0"/>
    <x v="368"/>
    <n v="0"/>
    <n v="35.482500000000002"/>
    <n v="-41.396250000000002"/>
    <n v="3.9424999999999955"/>
    <n v="1.9712500000000048"/>
  </r>
  <r>
    <x v="4"/>
    <s v="europe cheap flight"/>
    <s v="Broad"/>
    <s v="Google_Yearlong 2006"/>
    <s v="Google|Europe"/>
    <s v="Position 5-10 Bid Strategy"/>
    <n v="6.25"/>
    <n v="40"/>
    <n v="39.700000000000003"/>
    <n v="0.99250000000000005"/>
    <n v="694"/>
    <n v="5.7636887608069197E-2"/>
    <n v="2.2191642651296801"/>
    <n v="0"/>
    <n v="0"/>
    <n v="0"/>
    <n v="39.700000000000003"/>
    <n v="-39.700000000000003"/>
    <n v="-1"/>
    <n v="0"/>
    <s v="NA"/>
    <n v="0"/>
    <x v="368"/>
    <n v="0"/>
    <n v="35.730000000000004"/>
    <n v="-41.685000000000002"/>
    <n v="3.9699999999999989"/>
    <n v="1.9849999999999994"/>
  </r>
  <r>
    <x v="4"/>
    <s v="florence cheap flights"/>
    <s v="Broad"/>
    <s v="Google_Yearlong 2006"/>
    <s v="Google|Florence"/>
    <s v="Position 5-10 Bid Strategy"/>
    <n v="6.25"/>
    <n v="22"/>
    <n v="39.9749999"/>
    <n v="1.81704545"/>
    <n v="831"/>
    <n v="2.6474127557160002E-2"/>
    <n v="1.53886883273165"/>
    <n v="0"/>
    <n v="0"/>
    <n v="0"/>
    <n v="39.9749999"/>
    <n v="-39.9749999"/>
    <n v="-1"/>
    <n v="0"/>
    <s v="NA"/>
    <n v="0"/>
    <x v="368"/>
    <n v="0"/>
    <n v="35.977499909999999"/>
    <n v="-41.973749895000005"/>
    <n v="3.9974999900000014"/>
    <n v="1.9987499950000043"/>
  </r>
  <r>
    <x v="4"/>
    <s v="paris airlines"/>
    <s v="Broad"/>
    <s v="Geo Targeted Chicago"/>
    <s v="Chicago to Paris Sale"/>
    <s v="Position 5-10 Bid Strategy"/>
    <n v="6.25"/>
    <n v="12"/>
    <n v="40.0374999"/>
    <n v="3.3364583250000002"/>
    <n v="217"/>
    <n v="5.5299539170506902E-2"/>
    <n v="1.55751152073733"/>
    <n v="0"/>
    <n v="0"/>
    <n v="0"/>
    <n v="40.0374999"/>
    <n v="-40.0374999"/>
    <n v="-1"/>
    <n v="0"/>
    <s v="NA"/>
    <n v="0"/>
    <x v="368"/>
    <n v="0"/>
    <n v="36.033749910000004"/>
    <n v="-42.039374895000002"/>
    <n v="4.0037499899999958"/>
    <n v="2.0018749950000014"/>
  </r>
  <r>
    <x v="4"/>
    <s v="paris flight deals"/>
    <s v="Broad"/>
    <s v="Geo Targeted San Francisco"/>
    <s v="San Francisco to Paris Sale"/>
    <s v="Position 5-10 Bid Strategy"/>
    <n v="6.25"/>
    <n v="10"/>
    <n v="40.075000000000003"/>
    <n v="4.0075000000000003"/>
    <n v="36"/>
    <n v="0.27777777777777801"/>
    <n v="1.49861111111111"/>
    <n v="0"/>
    <n v="0"/>
    <n v="0"/>
    <n v="40.075000000000003"/>
    <n v="-40.075000000000003"/>
    <n v="-1"/>
    <n v="0"/>
    <s v="NA"/>
    <n v="0"/>
    <x v="368"/>
    <n v="0"/>
    <n v="36.067500000000003"/>
    <n v="-42.078750000000007"/>
    <n v="4.0075000000000003"/>
    <n v="2.0037500000000037"/>
  </r>
  <r>
    <x v="4"/>
    <s v="fly to italy"/>
    <s v="Broad"/>
    <s v="Western Europe Destinations"/>
    <s v="Italy"/>
    <s v="Position 5-10 Bid Strategy"/>
    <n v="6.25"/>
    <n v="43"/>
    <n v="40.349999762499998"/>
    <n v="0.93837208750000001"/>
    <n v="901"/>
    <n v="4.7724750277469495E-2"/>
    <n v="5.5345172031076597"/>
    <n v="0"/>
    <n v="0"/>
    <n v="0"/>
    <n v="40.349999762499998"/>
    <n v="-40.349999762499998"/>
    <n v="-1"/>
    <n v="0"/>
    <s v="NA"/>
    <n v="0"/>
    <x v="368"/>
    <n v="0"/>
    <n v="36.314999786249999"/>
    <n v="-42.367499750625001"/>
    <n v="4.0349999762499991"/>
    <n v="2.0174999881250031"/>
  </r>
  <r>
    <x v="4"/>
    <s v="flight to uk"/>
    <s v="Broad"/>
    <s v="Western Europe Destinations"/>
    <s v="UK"/>
    <s v="Position 5-10 Bid Strategy"/>
    <n v="6.25"/>
    <n v="13"/>
    <n v="40.474999987499999"/>
    <n v="3.1134615375000001"/>
    <n v="163"/>
    <n v="7.9754601226993904E-2"/>
    <n v="1.8447852760736201"/>
    <n v="0"/>
    <n v="0"/>
    <n v="0"/>
    <n v="40.474999987499999"/>
    <n v="-40.474999987499999"/>
    <n v="-1"/>
    <n v="0"/>
    <s v="NA"/>
    <n v="0"/>
    <x v="368"/>
    <n v="0"/>
    <n v="36.42749998875"/>
    <n v="-42.498749986874998"/>
    <n v="4.0474999987499984"/>
    <n v="2.0237499993749992"/>
  </r>
  <r>
    <x v="4"/>
    <s v="flights to hanover"/>
    <s v="Broad"/>
    <s v="Google_Yearlong 2006"/>
    <s v="Google|Hanover"/>
    <s v="Position 5-10 Bid Strategy"/>
    <n v="6.25"/>
    <n v="9"/>
    <n v="40.5874999125"/>
    <n v="4.5097222124999998"/>
    <n v="285"/>
    <n v="3.1578947368421102E-2"/>
    <n v="1.1680701754386"/>
    <n v="0"/>
    <n v="0"/>
    <n v="0"/>
    <n v="40.5874999125"/>
    <n v="-40.5874999125"/>
    <n v="-1"/>
    <n v="0"/>
    <s v="NA"/>
    <n v="0"/>
    <x v="368"/>
    <n v="0"/>
    <n v="36.528749921250004"/>
    <n v="-42.616874908125006"/>
    <n v="4.0587499912499965"/>
    <n v="2.0293749956250053"/>
  </r>
  <r>
    <x v="4"/>
    <s v="barcelona tickets"/>
    <s v="Broad"/>
    <s v="Google_Yearlong 2006"/>
    <s v="Google|Barcelona"/>
    <s v="Position 5-10 Bid Strategy"/>
    <n v="6.25"/>
    <n v="17"/>
    <n v="40.724999824999998"/>
    <n v="2.395588225"/>
    <n v="1298"/>
    <n v="1.30970724191063E-2"/>
    <n v="1.9881355932203399"/>
    <n v="0"/>
    <n v="0"/>
    <n v="0"/>
    <n v="40.724999824999998"/>
    <n v="-40.724999824999998"/>
    <n v="-1"/>
    <n v="0"/>
    <s v="NA"/>
    <n v="0"/>
    <x v="368"/>
    <n v="0"/>
    <n v="36.652499842499999"/>
    <n v="-42.76124981625"/>
    <n v="4.0724999824999983"/>
    <n v="2.0362499912500027"/>
  </r>
  <r>
    <x v="4"/>
    <s v="madrid airlines"/>
    <s v="Broad"/>
    <s v="Google_Yearlong 2006"/>
    <s v="Google|Madrid"/>
    <s v="Position 5-10 Bid Strategy"/>
    <n v="6.25"/>
    <n v="13"/>
    <n v="40.799999987500009"/>
    <n v="3.1384615375000005"/>
    <n v="506"/>
    <n v="2.5691699604743098E-2"/>
    <n v="1.97727272727273"/>
    <n v="0"/>
    <n v="0"/>
    <n v="0"/>
    <n v="40.799999987500009"/>
    <n v="-40.799999987500009"/>
    <n v="-1"/>
    <n v="0"/>
    <s v="NA"/>
    <n v="0"/>
    <x v="368"/>
    <n v="0"/>
    <n v="36.719999988750011"/>
    <n v="-42.839999986875014"/>
    <n v="4.0799999987499973"/>
    <n v="2.0399999993750058"/>
  </r>
  <r>
    <x v="4"/>
    <s v="rome cheap flights"/>
    <s v="Broad"/>
    <s v="Geo Targeted Houston"/>
    <s v="Houston to Rome Sale"/>
    <s v="Position 5-10 Bid Strategy"/>
    <n v="6.25"/>
    <n v="11"/>
    <n v="40.912499924999999"/>
    <n v="3.7193181749999997"/>
    <n v="75"/>
    <n v="0.146666666666667"/>
    <n v="1.3855999999999999"/>
    <n v="0"/>
    <n v="0"/>
    <n v="0"/>
    <n v="40.912499924999999"/>
    <n v="-40.912499924999999"/>
    <n v="-1"/>
    <n v="0"/>
    <s v="NA"/>
    <n v="0"/>
    <x v="368"/>
    <n v="0"/>
    <n v="36.821249932500002"/>
    <n v="-42.958124921250004"/>
    <n v="4.0912499924999963"/>
    <n v="2.0456249962500053"/>
  </r>
  <r>
    <x v="4"/>
    <s v="flight to barcelona"/>
    <s v="Broad"/>
    <s v="Western Europe Destinations"/>
    <s v="Barcelona"/>
    <s v="Position 5-10 Bid Strategy"/>
    <n v="6.25"/>
    <n v="46"/>
    <n v="41.512499900000002"/>
    <n v="0.90244564999999999"/>
    <n v="1427"/>
    <n v="3.2235459004905404E-2"/>
    <n v="5.2257182901191301"/>
    <n v="0"/>
    <n v="0"/>
    <n v="0"/>
    <n v="41.512499900000002"/>
    <n v="-41.512499900000002"/>
    <n v="-1"/>
    <n v="0"/>
    <s v="NA"/>
    <n v="0"/>
    <x v="368"/>
    <n v="0"/>
    <n v="37.361249910000005"/>
    <n v="-43.588124895000007"/>
    <n v="4.1512499899999966"/>
    <n v="2.0756249950000054"/>
  </r>
  <r>
    <x v="4"/>
    <s v="delhi flight"/>
    <s v="Broad"/>
    <s v="Google_Yearlong 2006"/>
    <s v="Google|Delhi"/>
    <s v="Position 5-10 Bid Strategy"/>
    <n v="6.25"/>
    <n v="20"/>
    <n v="42.15"/>
    <n v="2.1074999999999999"/>
    <n v="624"/>
    <n v="3.2051282051282E-2"/>
    <n v="1.0314102564102601"/>
    <n v="0"/>
    <n v="0"/>
    <n v="0"/>
    <n v="42.15"/>
    <n v="-42.15"/>
    <n v="-1"/>
    <n v="0"/>
    <s v="NA"/>
    <n v="0"/>
    <x v="368"/>
    <n v="0"/>
    <n v="37.935000000000002"/>
    <n v="-44.2575"/>
    <n v="4.2149999999999963"/>
    <n v="2.1075000000000017"/>
  </r>
  <r>
    <x v="4"/>
    <s v="germany airline"/>
    <s v="Broad"/>
    <s v="Google_Yearlong 2006"/>
    <s v="Google|Germany"/>
    <s v="Position 5-10 Bid Strategy"/>
    <n v="6.25"/>
    <n v="27"/>
    <n v="43.624999912499995"/>
    <n v="1.6157407374999999"/>
    <n v="1418"/>
    <n v="1.9040902679830701E-2"/>
    <n v="1.7109308885754599"/>
    <n v="0"/>
    <n v="0"/>
    <n v="0"/>
    <n v="43.624999912499995"/>
    <n v="-43.624999912499995"/>
    <n v="-1"/>
    <n v="0"/>
    <s v="NA"/>
    <n v="0"/>
    <x v="368"/>
    <n v="0"/>
    <n v="39.262499921249997"/>
    <n v="-45.806249908124997"/>
    <n v="4.3624999912499973"/>
    <n v="2.1812499956250022"/>
  </r>
  <r>
    <x v="4"/>
    <s v="cheap international airline tickets"/>
    <s v="Broad"/>
    <s v="Geo Targeted Detroit"/>
    <s v="Cheap International Detroit"/>
    <s v="Position 5-10 Bid Strategy"/>
    <n v="6.25"/>
    <n v="15"/>
    <n v="43.824999937499996"/>
    <n v="2.9216666624999998"/>
    <n v="1073"/>
    <n v="1.3979496738117402E-2"/>
    <n v="3.0637465051258199"/>
    <n v="0"/>
    <n v="0"/>
    <n v="0"/>
    <n v="43.824999937499996"/>
    <n v="-43.824999937499996"/>
    <n v="-1"/>
    <n v="0"/>
    <s v="NA"/>
    <n v="0"/>
    <x v="368"/>
    <n v="0"/>
    <n v="39.442499943750001"/>
    <n v="-46.016249934374997"/>
    <n v="4.3824999937499953"/>
    <n v="2.1912499968750012"/>
  </r>
  <r>
    <x v="4"/>
    <s v="paris cheap flights"/>
    <s v="Broad"/>
    <s v="Geo Targeted Los Angeles"/>
    <s v="Los Angeles to Paris Sale"/>
    <s v="Position 5-10 Bid Strategy"/>
    <n v="6.25"/>
    <n v="24"/>
    <n v="43.837499999999999"/>
    <n v="1.8265625000000001"/>
    <n v="149"/>
    <n v="0.161073825503356"/>
    <n v="1.2125503355704701"/>
    <n v="0"/>
    <n v="0"/>
    <n v="0"/>
    <n v="43.837499999999999"/>
    <n v="-43.837499999999999"/>
    <n v="-1"/>
    <n v="0"/>
    <s v="NA"/>
    <n v="0"/>
    <x v="368"/>
    <n v="0"/>
    <n v="39.453749999999999"/>
    <n v="-46.029375000000002"/>
    <n v="4.3837499999999991"/>
    <n v="2.1918750000000031"/>
  </r>
  <r>
    <x v="4"/>
    <s v="barcelona travel"/>
    <s v="Broad"/>
    <s v="Western Europe Destinations"/>
    <s v="Barcelona"/>
    <s v="Position 5-10 Bid Strategy"/>
    <n v="6.25"/>
    <n v="18"/>
    <n v="45.124999875"/>
    <n v="2.5069444375000001"/>
    <n v="1717"/>
    <n v="1.0483401281304601E-2"/>
    <n v="3.0806057076295899"/>
    <n v="0"/>
    <n v="0"/>
    <n v="0"/>
    <n v="45.124999875"/>
    <n v="-45.124999875"/>
    <n v="-1"/>
    <n v="0"/>
    <s v="NA"/>
    <n v="0"/>
    <x v="368"/>
    <n v="0"/>
    <n v="40.6124998875"/>
    <n v="-47.381249868750004"/>
    <n v="4.5124999875"/>
    <n v="2.2562499937500036"/>
  </r>
  <r>
    <x v="4"/>
    <s v="[flights to istanbul]"/>
    <s v="Exact"/>
    <s v="Western Europe Destinations"/>
    <s v="Istanbul"/>
    <s v="Position 5-10 Bid Strategy"/>
    <n v="6.25"/>
    <n v="26"/>
    <n v="45.237499775000003"/>
    <n v="1.7399038375"/>
    <n v="1042"/>
    <n v="2.4952015355086399E-2"/>
    <n v="5.1920345489443402"/>
    <n v="0"/>
    <n v="0"/>
    <n v="0"/>
    <n v="45.237499775000003"/>
    <n v="-45.237499775000003"/>
    <n v="-1"/>
    <n v="0"/>
    <s v="NA"/>
    <n v="0"/>
    <x v="368"/>
    <n v="0"/>
    <n v="40.713749797500007"/>
    <n v="-47.499374763750005"/>
    <n v="4.5237499774999961"/>
    <n v="2.2618749887500016"/>
  </r>
  <r>
    <x v="4"/>
    <s v="france cheap ticket"/>
    <s v="Broad"/>
    <s v="Geo Targeted New York"/>
    <s v="New York to France Sale"/>
    <s v="Position 5-10 Bid Strategy"/>
    <n v="6.25"/>
    <n v="19"/>
    <n v="45.362499999999997"/>
    <n v="2.3875000000000002"/>
    <n v="137"/>
    <n v="0.13868613138686101"/>
    <n v="1.4436496350365"/>
    <n v="0"/>
    <n v="0"/>
    <n v="0"/>
    <n v="45.362499999999997"/>
    <n v="-45.362499999999997"/>
    <n v="-1"/>
    <n v="0"/>
    <s v="NA"/>
    <n v="0"/>
    <x v="368"/>
    <n v="0"/>
    <n v="40.826250000000002"/>
    <n v="-47.630625000000002"/>
    <n v="4.5362499999999955"/>
    <n v="2.2681250000000048"/>
  </r>
  <r>
    <x v="4"/>
    <s v="flight to milan"/>
    <s v="Broad"/>
    <s v="Google_Yearlong 2006"/>
    <s v="Google|Milan"/>
    <s v="Position 5-10 Bid Strategy"/>
    <n v="6.25"/>
    <n v="25"/>
    <n v="45.55"/>
    <n v="1.8220000000000001"/>
    <n v="349"/>
    <n v="7.1633237822349594E-2"/>
    <n v="3.0157593123209199"/>
    <n v="0"/>
    <n v="0"/>
    <n v="0"/>
    <n v="45.55"/>
    <n v="-45.55"/>
    <n v="-1"/>
    <n v="0"/>
    <s v="NA"/>
    <n v="0"/>
    <x v="368"/>
    <n v="0"/>
    <n v="40.994999999999997"/>
    <n v="-47.827500000000001"/>
    <n v="4.5549999999999997"/>
    <n v="2.2775000000000034"/>
  </r>
  <r>
    <x v="4"/>
    <s v="spain ticket"/>
    <s v="Broad"/>
    <s v="Google_Yearlong 2006"/>
    <s v="Google|Spain"/>
    <s v="Position 5-10 Bid Strategy"/>
    <n v="6.25"/>
    <n v="12"/>
    <n v="45.6"/>
    <n v="3.8"/>
    <n v="438"/>
    <n v="2.7397260273972601E-2"/>
    <n v="1.6134703196347"/>
    <n v="0"/>
    <n v="0"/>
    <n v="0"/>
    <n v="45.6"/>
    <n v="-45.6"/>
    <n v="-1"/>
    <n v="0"/>
    <s v="NA"/>
    <n v="0"/>
    <x v="368"/>
    <n v="0"/>
    <n v="41.04"/>
    <n v="-47.88"/>
    <n v="4.5600000000000023"/>
    <n v="2.2800000000000011"/>
  </r>
  <r>
    <x v="4"/>
    <s v="european airlines"/>
    <s v="Broad"/>
    <s v="Western Europe Destinations"/>
    <s v="Europe"/>
    <s v="Position 5-10 Bid Strategy"/>
    <n v="6.25"/>
    <n v="19"/>
    <n v="45.612499862500002"/>
    <n v="2.4006578875"/>
    <n v="627"/>
    <n v="3.0303030303030297E-2"/>
    <n v="1.38309409888357"/>
    <n v="0"/>
    <n v="0"/>
    <n v="0"/>
    <n v="45.612499862500002"/>
    <n v="-45.612499862500002"/>
    <n v="-1"/>
    <n v="0"/>
    <s v="NA"/>
    <n v="0"/>
    <x v="368"/>
    <n v="0"/>
    <n v="41.051249876250004"/>
    <n v="-47.893124855625004"/>
    <n v="4.5612499862499973"/>
    <n v="2.2806249931250022"/>
  </r>
  <r>
    <x v="4"/>
    <s v="paris air fare"/>
    <s v="Broad"/>
    <s v="Geo Targeted New York"/>
    <s v="New York to Paris Sale"/>
    <s v="Position 5-10 Bid Strategy"/>
    <n v="6.25"/>
    <n v="17"/>
    <n v="45.812499937500007"/>
    <n v="2.6948529375000003"/>
    <n v="92"/>
    <n v="0.184782608695652"/>
    <n v="1.54108695652174"/>
    <n v="0"/>
    <n v="0"/>
    <n v="0"/>
    <n v="45.812499937500007"/>
    <n v="-45.812499937500007"/>
    <n v="-1"/>
    <n v="0"/>
    <s v="NA"/>
    <n v="0"/>
    <x v="368"/>
    <n v="0"/>
    <n v="41.231249943750008"/>
    <n v="-48.10312493437501"/>
    <n v="4.5812499937499993"/>
    <n v="2.2906249968750032"/>
  </r>
  <r>
    <x v="4"/>
    <s v="fly to barcelona"/>
    <s v="Broad"/>
    <s v="Google_Yearlong 2006"/>
    <s v="Google|Barcelona"/>
    <s v="Position 5-10 Bid Strategy"/>
    <n v="6.25"/>
    <n v="26"/>
    <n v="45.937499725000002"/>
    <n v="1.7668269125"/>
    <n v="300"/>
    <n v="8.6666666666666697E-2"/>
    <n v="1.62733333333333"/>
    <n v="0"/>
    <n v="0"/>
    <n v="0"/>
    <n v="45.937499725000002"/>
    <n v="-45.937499725000002"/>
    <n v="-1"/>
    <n v="0"/>
    <s v="NA"/>
    <n v="0"/>
    <x v="368"/>
    <n v="0"/>
    <n v="41.343749752500003"/>
    <n v="-48.234374711250005"/>
    <n v="4.5937499724999995"/>
    <n v="2.2968749862500033"/>
  </r>
  <r>
    <x v="4"/>
    <s v="madrid flights"/>
    <s v="Broad"/>
    <s v="Western Europe Destinations"/>
    <s v="Madrid"/>
    <s v="Position 5-10 Bid Strategy"/>
    <n v="6.25"/>
    <n v="41"/>
    <n v="46.0749999875"/>
    <n v="1.1237804874999999"/>
    <n v="1875"/>
    <n v="2.1866666666666701E-2"/>
    <n v="4.4375466666666696"/>
    <n v="0"/>
    <n v="0"/>
    <n v="0"/>
    <n v="46.0749999875"/>
    <n v="-46.0749999875"/>
    <n v="-1"/>
    <n v="0"/>
    <s v="NA"/>
    <n v="0"/>
    <x v="368"/>
    <n v="0"/>
    <n v="41.467499988749999"/>
    <n v="-48.378749986875"/>
    <n v="4.6074999987500007"/>
    <n v="2.3037499993750004"/>
  </r>
  <r>
    <x v="4"/>
    <s v="cheap international airline tickets"/>
    <s v="Broad"/>
    <s v="Geo Targeted Los Angeles"/>
    <s v="Cheap International Los Angeles"/>
    <s v="Position 5-10 Bid Strategy"/>
    <n v="6.25"/>
    <n v="11"/>
    <n v="46.1624999"/>
    <n v="4.1965909000000003"/>
    <n v="788"/>
    <n v="1.3959390862944201E-2"/>
    <n v="3.8022969543147198"/>
    <n v="0"/>
    <n v="0"/>
    <n v="0"/>
    <n v="46.1624999"/>
    <n v="-46.1624999"/>
    <n v="-1"/>
    <n v="0"/>
    <s v="NA"/>
    <n v="0"/>
    <x v="368"/>
    <n v="0"/>
    <n v="41.54624991"/>
    <n v="-48.470624895"/>
    <n v="4.61624999"/>
    <n v="2.308124995"/>
  </r>
  <r>
    <x v="4"/>
    <s v="milan cheap flights"/>
    <s v="Broad"/>
    <s v="Google_Yearlong 2006"/>
    <s v="Google|Milan"/>
    <s v="Position 5-10 Bid Strategy"/>
    <n v="6.25"/>
    <n v="36"/>
    <n v="46.599999749999995"/>
    <n v="1.2944444374999999"/>
    <n v="838"/>
    <n v="4.2959427207637201E-2"/>
    <n v="1.5941527446300701"/>
    <n v="0"/>
    <n v="0"/>
    <n v="0"/>
    <n v="46.599999749999995"/>
    <n v="-46.599999749999995"/>
    <n v="-1"/>
    <n v="0"/>
    <s v="NA"/>
    <n v="0"/>
    <x v="368"/>
    <n v="0"/>
    <n v="41.939999774999997"/>
    <n v="-48.929999737499998"/>
    <n v="4.6599999749999981"/>
    <n v="2.3299999875000026"/>
  </r>
  <r>
    <x v="4"/>
    <s v="greece tickets"/>
    <s v="Broad"/>
    <s v="Western Europe Destinations"/>
    <s v="Greece"/>
    <s v="Position 5-10 Bid Strategy"/>
    <n v="6.25"/>
    <n v="33"/>
    <n v="46.849999762499998"/>
    <n v="1.4196969625"/>
    <n v="736"/>
    <n v="4.4836956521739108E-2"/>
    <n v="4.4025815217391298"/>
    <n v="0"/>
    <n v="0"/>
    <n v="0"/>
    <n v="46.849999762499998"/>
    <n v="-46.849999762499998"/>
    <n v="-1"/>
    <n v="0"/>
    <s v="NA"/>
    <n v="0"/>
    <x v="368"/>
    <n v="0"/>
    <n v="42.16499978625"/>
    <n v="-49.192499750624997"/>
    <n v="4.6849999762499976"/>
    <n v="2.3424999881249988"/>
  </r>
  <r>
    <x v="4"/>
    <s v="europe cheap ticket"/>
    <s v="Broad"/>
    <s v="Western Europe Destinations"/>
    <s v="Europe"/>
    <s v="Position 5-10 Bid Strategy"/>
    <n v="6.25"/>
    <n v="21"/>
    <n v="46.974999749999995"/>
    <n v="2.2369047499999999"/>
    <n v="128"/>
    <n v="0.1640625"/>
    <n v="1.278125"/>
    <n v="0"/>
    <n v="0"/>
    <n v="0"/>
    <n v="46.974999749999995"/>
    <n v="-46.974999749999995"/>
    <n v="-1"/>
    <n v="0"/>
    <s v="NA"/>
    <n v="0"/>
    <x v="368"/>
    <n v="0"/>
    <n v="42.277499774999995"/>
    <n v="-49.323749737499995"/>
    <n v="4.6974999749999995"/>
    <n v="2.3487499874999997"/>
  </r>
  <r>
    <x v="4"/>
    <s v="germany cheap flight"/>
    <s v="Broad"/>
    <s v="Google_Yearlong 2006"/>
    <s v="Google|Germany"/>
    <s v="Position 5-10 Bid Strategy"/>
    <n v="6.25"/>
    <n v="28"/>
    <n v="47.324999749999996"/>
    <n v="1.6901785624999999"/>
    <n v="218"/>
    <n v="0.12844036697247702"/>
    <n v="2.0403669724770599"/>
    <n v="0"/>
    <n v="0"/>
    <n v="0"/>
    <n v="47.324999749999996"/>
    <n v="-47.324999749999996"/>
    <n v="-1"/>
    <n v="0"/>
    <s v="NA"/>
    <n v="0"/>
    <x v="368"/>
    <n v="0"/>
    <n v="42.592499775"/>
    <n v="-49.691249737500002"/>
    <n v="4.7324999749999961"/>
    <n v="2.3662499875000051"/>
  </r>
  <r>
    <x v="4"/>
    <s v="flights to stuttgart"/>
    <s v="Broad"/>
    <s v="Google_Yearlong 2006"/>
    <s v="Google|Stuttgart"/>
    <s v="Position 5-10 Bid Strategy"/>
    <n v="6.25"/>
    <n v="15"/>
    <n v="47.349999937500002"/>
    <n v="3.1566666625000002"/>
    <n v="464"/>
    <n v="3.2327586206896602E-2"/>
    <n v="1.3355603448275899"/>
    <n v="0"/>
    <n v="0"/>
    <n v="0"/>
    <n v="47.349999937500002"/>
    <n v="-47.349999937500002"/>
    <n v="-1"/>
    <n v="0"/>
    <s v="NA"/>
    <n v="0"/>
    <x v="368"/>
    <n v="0"/>
    <n v="42.61499994375"/>
    <n v="-49.717499934375006"/>
    <n v="4.7349999937500016"/>
    <n v="2.3674999968750043"/>
  </r>
  <r>
    <x v="4"/>
    <s v="rome tickets"/>
    <s v="Broad"/>
    <s v="Geo Targeted Houston"/>
    <s v="Houston to Rome Sale"/>
    <s v="Position 5-10 Bid Strategy"/>
    <n v="6.25"/>
    <n v="12"/>
    <n v="47.449999949999999"/>
    <n v="3.9541666625"/>
    <n v="583"/>
    <n v="2.0583190394511203E-2"/>
    <n v="2.1844253859348202"/>
    <n v="0"/>
    <n v="0"/>
    <n v="0"/>
    <n v="47.449999949999999"/>
    <n v="-47.449999949999999"/>
    <n v="-1"/>
    <n v="0"/>
    <s v="NA"/>
    <n v="0"/>
    <x v="368"/>
    <n v="0"/>
    <n v="42.704999954999998"/>
    <n v="-49.822499947499999"/>
    <n v="4.7449999950000006"/>
    <n v="2.3724999975000003"/>
  </r>
  <r>
    <x v="4"/>
    <s v="european flights"/>
    <s v="Broad"/>
    <s v="Western Europe Destinations"/>
    <s v="Europe"/>
    <s v="Position 5-10 Bid Strategy"/>
    <n v="6.25"/>
    <n v="23"/>
    <n v="47.474999775000001"/>
    <n v="2.0641304250000001"/>
    <n v="466"/>
    <n v="4.9356223175965698E-2"/>
    <n v="1.4184549356223199"/>
    <n v="0"/>
    <n v="0"/>
    <n v="0"/>
    <n v="47.474999775000001"/>
    <n v="-47.474999775000001"/>
    <n v="-1"/>
    <n v="0"/>
    <s v="NA"/>
    <n v="0"/>
    <x v="368"/>
    <n v="0"/>
    <n v="42.727499797500002"/>
    <n v="-49.84874976375"/>
    <n v="4.7474999774999986"/>
    <n v="2.3737499887499993"/>
  </r>
  <r>
    <x v="4"/>
    <s v="rome flights"/>
    <s v="Broad"/>
    <s v="Geo Targeted New York"/>
    <s v="New York to Rome Sale"/>
    <s v="Position 5-10 Bid Strategy"/>
    <n v="6.25"/>
    <n v="13"/>
    <n v="47.574999875000003"/>
    <n v="3.659615375"/>
    <n v="189"/>
    <n v="6.8783068783068793E-2"/>
    <n v="1.26873015873016"/>
    <n v="0"/>
    <n v="0"/>
    <n v="0"/>
    <n v="47.574999875000003"/>
    <n v="-47.574999875000003"/>
    <n v="-1"/>
    <n v="0"/>
    <s v="NA"/>
    <n v="0"/>
    <x v="368"/>
    <n v="0"/>
    <n v="42.817499887500006"/>
    <n v="-49.953749868750002"/>
    <n v="4.7574999874999975"/>
    <n v="2.3787499937499987"/>
  </r>
  <r>
    <x v="4"/>
    <s v="madrid ticket"/>
    <s v="Broad"/>
    <s v="Google_Yearlong 2006"/>
    <s v="Google|Madrid"/>
    <s v="Position 5-10 Bid Strategy"/>
    <n v="6.25"/>
    <n v="12"/>
    <n v="47.587499999999999"/>
    <n v="3.9656250000000002"/>
    <n v="241"/>
    <n v="4.9792531120332002E-2"/>
    <n v="1.6883817427385901"/>
    <n v="0"/>
    <n v="0"/>
    <n v="0"/>
    <n v="47.587499999999999"/>
    <n v="-47.587499999999999"/>
    <n v="-1"/>
    <n v="0"/>
    <s v="NA"/>
    <n v="0"/>
    <x v="368"/>
    <n v="0"/>
    <n v="42.828749999999999"/>
    <n v="-49.966875000000002"/>
    <n v="4.7587499999999991"/>
    <n v="2.3793750000000031"/>
  </r>
  <r>
    <x v="4"/>
    <s v="delhi fare"/>
    <s v="Broad"/>
    <s v="Google_Yearlong 2006"/>
    <s v="Google|Delhi"/>
    <s v="Position 5-10 Bid Strategy"/>
    <n v="6.25"/>
    <n v="33"/>
    <n v="48.037499812500009"/>
    <n v="1.4556818125000002"/>
    <n v="673"/>
    <n v="4.9034175334323901E-2"/>
    <n v="1.0356612184249601"/>
    <n v="0"/>
    <n v="0"/>
    <n v="0"/>
    <n v="48.037499812500009"/>
    <n v="-48.037499812500009"/>
    <n v="-1"/>
    <n v="0"/>
    <s v="NA"/>
    <n v="0"/>
    <x v="368"/>
    <n v="0"/>
    <n v="43.233749831250009"/>
    <n v="-50.439374803125013"/>
    <n v="4.8037499812500002"/>
    <n v="2.4018749906250036"/>
  </r>
  <r>
    <x v="4"/>
    <s v="venice flights"/>
    <s v="Broad"/>
    <s v="Western Europe Destinations"/>
    <s v="Venice"/>
    <s v="Position 5-10 Bid Strategy"/>
    <n v="6.25"/>
    <n v="34"/>
    <n v="48.537499849999996"/>
    <n v="1.4275735249999999"/>
    <n v="2251"/>
    <n v="1.5104398045313201E-2"/>
    <n v="3.4359840071079502"/>
    <n v="0"/>
    <n v="0"/>
    <n v="0"/>
    <n v="48.537499849999996"/>
    <n v="-48.537499849999996"/>
    <n v="-1"/>
    <n v="0"/>
    <s v="NA"/>
    <n v="0"/>
    <x v="368"/>
    <n v="0"/>
    <n v="43.683749864999996"/>
    <n v="-50.9643748425"/>
    <n v="4.8537499850000003"/>
    <n v="2.4268749925000037"/>
  </r>
  <r>
    <x v="4"/>
    <s v="uk airfare"/>
    <s v="Broad"/>
    <s v="Google_Yearlong 2006"/>
    <s v="Google|UK"/>
    <s v="Position 5-10 Bid Strategy"/>
    <n v="6.25"/>
    <n v="10"/>
    <n v="48.6875"/>
    <n v="4.8687500000000004"/>
    <n v="389"/>
    <n v="2.5706940874036001E-2"/>
    <n v="1.31696658097686"/>
    <n v="0"/>
    <n v="0"/>
    <n v="0"/>
    <n v="48.6875"/>
    <n v="-48.6875"/>
    <n v="-1"/>
    <n v="0"/>
    <s v="NA"/>
    <n v="0"/>
    <x v="368"/>
    <n v="0"/>
    <n v="43.818750000000001"/>
    <n v="-51.121875000000003"/>
    <n v="4.8687499999999986"/>
    <n v="2.4343750000000028"/>
  </r>
  <r>
    <x v="4"/>
    <s v="barcelona cheap flight"/>
    <s v="Broad"/>
    <s v="Google_Yearlong 2006"/>
    <s v="Google|Barcelona"/>
    <s v="Position 5-10 Bid Strategy"/>
    <n v="6.25"/>
    <n v="26"/>
    <n v="49.212499700000002"/>
    <n v="1.8927884500000001"/>
    <n v="180"/>
    <n v="0.14444444444444401"/>
    <n v="2.0066666666666699"/>
    <n v="0"/>
    <n v="0"/>
    <n v="0"/>
    <n v="49.212499700000002"/>
    <n v="-49.212499700000002"/>
    <n v="-1"/>
    <n v="0"/>
    <s v="NA"/>
    <n v="0"/>
    <x v="368"/>
    <n v="0"/>
    <n v="44.291249730000004"/>
    <n v="-51.673124685000005"/>
    <n v="4.9212499699999981"/>
    <n v="2.4606249850000026"/>
  </r>
  <r>
    <x v="4"/>
    <s v="france fares"/>
    <s v="Broad"/>
    <s v="Geo Targeted New York"/>
    <s v="New York to France Sale"/>
    <s v="Position 5-10 Bid Strategy"/>
    <n v="6.25"/>
    <n v="18"/>
    <n v="49.662499949999997"/>
    <n v="2.7590277749999998"/>
    <n v="284"/>
    <n v="6.3380281690140802E-2"/>
    <n v="1.7014436619718301"/>
    <n v="0"/>
    <n v="0"/>
    <n v="0"/>
    <n v="49.662499949999997"/>
    <n v="-49.662499949999997"/>
    <n v="-1"/>
    <n v="0"/>
    <s v="NA"/>
    <n v="0"/>
    <x v="368"/>
    <n v="0"/>
    <n v="44.696249954999999"/>
    <n v="-52.145624947499996"/>
    <n v="4.9662499949999983"/>
    <n v="2.4831249974999992"/>
  </r>
  <r>
    <x v="4"/>
    <s v="spain airfare"/>
    <s v="Broad"/>
    <s v="Google_Yearlong 2006"/>
    <s v="Google|Spain"/>
    <s v="Position 5-10 Bid Strategy"/>
    <n v="6.25"/>
    <n v="28"/>
    <n v="49.7"/>
    <n v="1.7749999999999999"/>
    <n v="435"/>
    <n v="6.4367816091953994E-2"/>
    <n v="1.8632183908046001"/>
    <n v="0"/>
    <n v="0"/>
    <n v="0"/>
    <n v="49.7"/>
    <n v="-49.7"/>
    <n v="-1"/>
    <n v="0"/>
    <s v="NA"/>
    <n v="0"/>
    <x v="368"/>
    <n v="0"/>
    <n v="44.730000000000004"/>
    <n v="-52.185000000000002"/>
    <n v="4.9699999999999989"/>
    <n v="2.4849999999999994"/>
  </r>
  <r>
    <x v="4"/>
    <s v="london cheap flights"/>
    <s v="Broad"/>
    <s v="Google_Yearlong 2006"/>
    <s v="Google|London"/>
    <s v="Position 5-10 Bid Strategy"/>
    <n v="6.25"/>
    <n v="33"/>
    <n v="49.787499712500001"/>
    <n v="1.5087121125"/>
    <n v="1295"/>
    <n v="2.5482625482625497E-2"/>
    <n v="2.8359073359073399"/>
    <n v="0"/>
    <n v="0"/>
    <n v="0"/>
    <n v="49.787499712500001"/>
    <n v="-49.787499712500001"/>
    <n v="-1"/>
    <n v="0"/>
    <s v="NA"/>
    <n v="0"/>
    <x v="368"/>
    <n v="0"/>
    <n v="44.808749741250004"/>
    <n v="-52.276874698125006"/>
    <n v="4.9787499712499965"/>
    <n v="2.4893749856250054"/>
  </r>
  <r>
    <x v="4"/>
    <s v="paris airfare"/>
    <s v="Broad"/>
    <s v="Geo Targeted Houston"/>
    <s v="Houston to Paris Sale"/>
    <s v="Position 5-10 Bid Strategy"/>
    <n v="6.25"/>
    <n v="21"/>
    <n v="49.787499824999998"/>
    <n v="2.370833325"/>
    <n v="273"/>
    <n v="7.69230769230769E-2"/>
    <n v="2.40131868131868"/>
    <n v="0"/>
    <n v="0"/>
    <n v="0"/>
    <n v="49.787499824999998"/>
    <n v="-49.787499824999998"/>
    <n v="-1"/>
    <n v="0"/>
    <s v="NA"/>
    <n v="0"/>
    <x v="368"/>
    <n v="0"/>
    <n v="44.808749842499999"/>
    <n v="-52.27687481625"/>
    <n v="4.9787499824999983"/>
    <n v="2.4893749912500027"/>
  </r>
  <r>
    <x v="4"/>
    <s v="france ticket"/>
    <s v="Broad"/>
    <s v="Geo Targeted New York"/>
    <s v="New York to France Sale"/>
    <s v="Position 5-10 Bid Strategy"/>
    <n v="6.25"/>
    <n v="17"/>
    <n v="49.962499987500003"/>
    <n v="2.9389705875000001"/>
    <n v="349"/>
    <n v="4.8710601719197701E-2"/>
    <n v="1.70570200573066"/>
    <n v="0"/>
    <n v="0"/>
    <n v="0"/>
    <n v="49.962499987500003"/>
    <n v="-49.962499987500003"/>
    <n v="-1"/>
    <n v="0"/>
    <s v="NA"/>
    <n v="0"/>
    <x v="368"/>
    <n v="0"/>
    <n v="44.96624998875"/>
    <n v="-52.460624986875004"/>
    <n v="4.9962499987500024"/>
    <n v="2.4981249993750012"/>
  </r>
  <r>
    <x v="4"/>
    <s v="paris cheap flight"/>
    <s v="Broad"/>
    <s v="Geo Targeted San Francisco"/>
    <s v="San Francisco to Paris Sale"/>
    <s v="Position 5-10 Bid Strategy"/>
    <n v="6.25"/>
    <n v="18"/>
    <n v="50.53749997500001"/>
    <n v="2.8076388875000005"/>
    <n v="147"/>
    <n v="0.122448979591837"/>
    <n v="1.6030612244897999"/>
    <n v="0"/>
    <n v="0"/>
    <n v="0"/>
    <n v="50.53749997500001"/>
    <n v="-50.53749997500001"/>
    <n v="-1"/>
    <n v="0"/>
    <s v="NA"/>
    <n v="0"/>
    <x v="368"/>
    <n v="0"/>
    <n v="45.483749977500011"/>
    <n v="-53.064374973750013"/>
    <n v="5.0537499974999989"/>
    <n v="2.526874998750003"/>
  </r>
  <r>
    <x v="4"/>
    <s v="turkey airline"/>
    <s v="Broad"/>
    <s v="Google_Yearlong 2006"/>
    <s v="Google|Turkey"/>
    <s v="Position 5-10 Bid Strategy"/>
    <n v="6.25"/>
    <n v="49"/>
    <n v="51.2749995625"/>
    <n v="1.0464285625"/>
    <n v="1975"/>
    <n v="2.4810126582278502E-2"/>
    <n v="1.41903797468354"/>
    <n v="0"/>
    <n v="0"/>
    <n v="0"/>
    <n v="51.2749995625"/>
    <n v="-51.2749995625"/>
    <n v="-1"/>
    <n v="0"/>
    <s v="NA"/>
    <n v="0"/>
    <x v="368"/>
    <n v="0"/>
    <n v="46.147499606250001"/>
    <n v="-53.838749540625003"/>
    <n v="5.1274999562499985"/>
    <n v="2.5637499781250028"/>
  </r>
  <r>
    <x v="4"/>
    <s v="europe plane tickets"/>
    <s v="Broad"/>
    <s v="Western Europe Destinations"/>
    <s v="Europe"/>
    <s v="Position 5-10 Bid Strategy"/>
    <n v="6.25"/>
    <n v="21"/>
    <n v="51.624999824999996"/>
    <n v="2.4583333249999999"/>
    <n v="125"/>
    <n v="0.16800000000000001"/>
    <n v="1.4543999999999999"/>
    <n v="0"/>
    <n v="0"/>
    <n v="0"/>
    <n v="51.624999824999996"/>
    <n v="-51.624999824999996"/>
    <n v="-1"/>
    <n v="0"/>
    <s v="NA"/>
    <n v="0"/>
    <x v="368"/>
    <n v="0"/>
    <n v="46.462499842499994"/>
    <n v="-54.206249816250001"/>
    <n v="5.1624999825000017"/>
    <n v="2.5812499912500044"/>
  </r>
  <r>
    <x v="4"/>
    <s v="rome airfare"/>
    <s v="Broad"/>
    <s v="Geo Targeted Houston"/>
    <s v="Houston to Rome Sale"/>
    <s v="Position 5-10 Bid Strategy"/>
    <n v="6.25"/>
    <n v="18"/>
    <n v="51.774999975"/>
    <n v="2.8763888875000001"/>
    <n v="113"/>
    <n v="0.15929203539823"/>
    <n v="1.2098230088495601"/>
    <n v="0"/>
    <n v="0"/>
    <n v="0"/>
    <n v="51.774999975"/>
    <n v="-51.774999975"/>
    <n v="-1"/>
    <n v="0"/>
    <s v="NA"/>
    <n v="0"/>
    <x v="368"/>
    <n v="0"/>
    <n v="46.5974999775"/>
    <n v="-54.363749973750004"/>
    <n v="5.1774999975"/>
    <n v="2.5887499987500036"/>
  </r>
  <r>
    <x v="4"/>
    <s v="spain cheap flight"/>
    <s v="Broad"/>
    <s v="Google_Yearlong 2006"/>
    <s v="Google|Spain"/>
    <s v="Position 5-10 Bid Strategy"/>
    <n v="6.25"/>
    <n v="22"/>
    <n v="51.962499874999999"/>
    <n v="2.3619318124999999"/>
    <n v="633"/>
    <n v="3.4755134281200604E-2"/>
    <n v="2.2593996840442299"/>
    <n v="0"/>
    <n v="0"/>
    <n v="0"/>
    <n v="51.962499874999999"/>
    <n v="-51.962499874999999"/>
    <n v="-1"/>
    <n v="0"/>
    <s v="NA"/>
    <n v="0"/>
    <x v="368"/>
    <n v="0"/>
    <n v="46.766249887500003"/>
    <n v="-54.560624868750004"/>
    <n v="5.1962499874999963"/>
    <n v="2.5981249937500053"/>
  </r>
  <r>
    <x v="4"/>
    <s v="europe plane tickets"/>
    <s v="Broad"/>
    <s v="Google_Yearlong 2006"/>
    <s v="Google|Europe"/>
    <s v="Position 5-10 Bid Strategy"/>
    <n v="6.25"/>
    <n v="17"/>
    <n v="51.987499825"/>
    <n v="3.0580882250000001"/>
    <n v="117"/>
    <n v="0.145299145299145"/>
    <n v="1.88803418803419"/>
    <n v="0"/>
    <n v="0"/>
    <n v="0"/>
    <n v="51.987499825"/>
    <n v="-51.987499825"/>
    <n v="-1"/>
    <n v="0"/>
    <s v="NA"/>
    <n v="0"/>
    <x v="368"/>
    <n v="0"/>
    <n v="46.788749842500003"/>
    <n v="-54.586874816250003"/>
    <n v="5.1987499824999972"/>
    <n v="2.5993749912500022"/>
  </r>
  <r>
    <x v="4"/>
    <s v="france airfares"/>
    <s v="Broad"/>
    <s v="Geo Targeted New York"/>
    <s v="New York to France Sale"/>
    <s v="Position 5-10 Bid Strategy"/>
    <n v="6.25"/>
    <n v="18"/>
    <n v="52.337499974999993"/>
    <n v="2.9076388874999997"/>
    <n v="325"/>
    <n v="5.53846153846154E-2"/>
    <n v="1.6855076923076899"/>
    <n v="0"/>
    <n v="0"/>
    <n v="0"/>
    <n v="52.337499974999993"/>
    <n v="-52.337499974999993"/>
    <n v="-1"/>
    <n v="0"/>
    <s v="NA"/>
    <n v="0"/>
    <x v="368"/>
    <n v="0"/>
    <n v="47.103749977499994"/>
    <n v="-54.954374973749992"/>
    <n v="5.2337499974999986"/>
    <n v="2.6168749987499993"/>
  </r>
  <r>
    <x v="4"/>
    <s v="greece airline"/>
    <s v="Broad"/>
    <s v="Western Europe Destinations"/>
    <s v="Greece"/>
    <s v="Position 5-10 Bid Strategy"/>
    <n v="6.25"/>
    <n v="22"/>
    <n v="52.787499875000002"/>
    <n v="2.3994318125"/>
    <n v="840"/>
    <n v="2.6190476190476198E-2"/>
    <n v="2.7435714285714301"/>
    <n v="0"/>
    <n v="0"/>
    <n v="0"/>
    <n v="52.787499875000002"/>
    <n v="-52.787499875000002"/>
    <n v="-1"/>
    <n v="0"/>
    <s v="NA"/>
    <n v="0"/>
    <x v="368"/>
    <n v="0"/>
    <n v="47.508749887500002"/>
    <n v="-55.426874868750005"/>
    <n v="5.2787499874999995"/>
    <n v="2.6393749937500033"/>
  </r>
  <r>
    <x v="4"/>
    <s v="fly to rome"/>
    <s v="Broad"/>
    <s v="Google_Yearlong 2006"/>
    <s v="Google|Rome"/>
    <s v="Position 5-10 Bid Strategy"/>
    <n v="6.25"/>
    <n v="41"/>
    <n v="52.8374995"/>
    <n v="1.2887195"/>
    <n v="360"/>
    <n v="0.113888888888889"/>
    <n v="1.9597222222222199"/>
    <n v="0"/>
    <n v="0"/>
    <n v="0"/>
    <n v="52.8374995"/>
    <n v="-52.8374995"/>
    <n v="-1"/>
    <n v="0"/>
    <s v="NA"/>
    <n v="0"/>
    <x v="368"/>
    <n v="0"/>
    <n v="47.553749549999999"/>
    <n v="-55.479374475"/>
    <n v="5.2837499500000007"/>
    <n v="2.6418749750000003"/>
  </r>
  <r>
    <x v="4"/>
    <s v="barcelona flights"/>
    <s v="Broad"/>
    <s v="Geo Targeted New York"/>
    <s v="New York to Barcelona Sale"/>
    <s v="Position 5-10 Bid Strategy"/>
    <n v="6.25"/>
    <n v="19"/>
    <n v="53.112499774999996"/>
    <n v="2.795394725"/>
    <n v="165"/>
    <n v="0.11515151515151499"/>
    <n v="1.2656363636363599"/>
    <n v="0"/>
    <n v="0"/>
    <n v="0"/>
    <n v="53.112499774999996"/>
    <n v="-53.112499774999996"/>
    <n v="-1"/>
    <n v="0"/>
    <s v="NA"/>
    <n v="0"/>
    <x v="368"/>
    <n v="0"/>
    <n v="47.801249797499999"/>
    <n v="-55.768124763749995"/>
    <n v="5.3112499774999975"/>
    <n v="2.6556249887499987"/>
  </r>
  <r>
    <x v="4"/>
    <s v="europe fare"/>
    <s v="Broad"/>
    <s v="Google_Yearlong 2006"/>
    <s v="Google|Europe"/>
    <s v="Position 5-10 Bid Strategy"/>
    <n v="6.25"/>
    <n v="27"/>
    <n v="53.249999737499998"/>
    <n v="1.9722222125"/>
    <n v="762"/>
    <n v="3.5433070866141697E-2"/>
    <n v="1.5249343832021001"/>
    <n v="0"/>
    <n v="0"/>
    <n v="0"/>
    <n v="53.249999737499998"/>
    <n v="-53.249999737499998"/>
    <n v="-1"/>
    <n v="0"/>
    <s v="NA"/>
    <n v="0"/>
    <x v="368"/>
    <n v="0"/>
    <n v="47.924999763750002"/>
    <n v="-55.912499724375003"/>
    <n v="5.3249999737499962"/>
    <n v="2.6624999868750052"/>
  </r>
  <r>
    <x v="4"/>
    <s v="france airline tickets"/>
    <s v="Broad"/>
    <s v="Geo Targeted New York"/>
    <s v="New York to France Sale"/>
    <s v="Position 5-10 Bid Strategy"/>
    <n v="6.25"/>
    <n v="17"/>
    <n v="54.199999887499992"/>
    <n v="3.1882352874999995"/>
    <n v="183"/>
    <n v="9.2896174863387998E-2"/>
    <n v="1.55502732240437"/>
    <n v="0"/>
    <n v="0"/>
    <n v="0"/>
    <n v="54.199999887499992"/>
    <n v="-54.199999887499992"/>
    <n v="-1"/>
    <n v="0"/>
    <s v="NA"/>
    <n v="0"/>
    <x v="368"/>
    <n v="0"/>
    <n v="48.779999898749992"/>
    <n v="-56.909999881874995"/>
    <n v="5.4199999887499999"/>
    <n v="2.7099999943750035"/>
  </r>
  <r>
    <x v="4"/>
    <s v="flight to venice"/>
    <s v="Broad"/>
    <s v="Google_Yearlong 2006"/>
    <s v="Google|Venice"/>
    <s v="Position 5-10 Bid Strategy"/>
    <n v="6.25"/>
    <n v="24"/>
    <n v="54.3"/>
    <n v="2.2625000000000002"/>
    <n v="356"/>
    <n v="6.7415730337078608E-2"/>
    <n v="1.89129213483146"/>
    <n v="0"/>
    <n v="0"/>
    <n v="0"/>
    <n v="54.3"/>
    <n v="-54.3"/>
    <n v="-1"/>
    <n v="0"/>
    <s v="NA"/>
    <n v="0"/>
    <x v="368"/>
    <n v="0"/>
    <n v="48.87"/>
    <n v="-57.015000000000001"/>
    <n v="5.43"/>
    <n v="2.7150000000000034"/>
  </r>
  <r>
    <x v="4"/>
    <s v="france air flights"/>
    <s v="Broad"/>
    <s v="Geo Targeted New York"/>
    <s v="New York to France Sale"/>
    <s v="Position 5-10 Bid Strategy"/>
    <n v="6.25"/>
    <n v="47"/>
    <n v="54.312499700000004"/>
    <n v="1.1555851000000001"/>
    <n v="246"/>
    <n v="0.19105691056910601"/>
    <n v="1.05085365853659"/>
    <n v="0"/>
    <n v="0"/>
    <n v="0"/>
    <n v="54.312499700000004"/>
    <n v="-54.312499700000004"/>
    <n v="-1"/>
    <n v="0"/>
    <s v="NA"/>
    <n v="0"/>
    <x v="368"/>
    <n v="0"/>
    <n v="48.881249730000008"/>
    <n v="-57.028124685000009"/>
    <n v="5.4312499699999961"/>
    <n v="2.7156249850000052"/>
  </r>
  <r>
    <x v="4"/>
    <s v="paris flight deals"/>
    <s v="Broad"/>
    <s v="Geo Targeted New York"/>
    <s v="New York to Paris Sale"/>
    <s v="Position 5-10 Bid Strategy"/>
    <n v="6.25"/>
    <n v="14"/>
    <n v="54.374999874999993"/>
    <n v="3.8839285624999995"/>
    <n v="54"/>
    <n v="0.25925925925925897"/>
    <n v="2.0177777777777801"/>
    <n v="0"/>
    <n v="0"/>
    <n v="0"/>
    <n v="54.374999874999993"/>
    <n v="-54.374999874999993"/>
    <n v="-1"/>
    <n v="0"/>
    <s v="NA"/>
    <n v="0"/>
    <x v="368"/>
    <n v="0"/>
    <n v="48.937499887499996"/>
    <n v="-57.093749868749995"/>
    <n v="5.4374999874999972"/>
    <n v="2.7187499937500021"/>
  </r>
  <r>
    <x v="4"/>
    <s v="delhi ticket"/>
    <s v="Broad"/>
    <s v="Google_Yearlong 2006"/>
    <s v="Google|Delhi"/>
    <s v="Position 5-10 Bid Strategy"/>
    <n v="6.25"/>
    <n v="31"/>
    <n v="54.924999812500005"/>
    <n v="1.7717741875000002"/>
    <n v="534"/>
    <n v="5.80524344569288E-2"/>
    <n v="1.03876404494382"/>
    <n v="0"/>
    <n v="0"/>
    <n v="0"/>
    <n v="54.924999812500005"/>
    <n v="-54.924999812500005"/>
    <n v="-1"/>
    <n v="0"/>
    <s v="NA"/>
    <n v="0"/>
    <x v="368"/>
    <n v="0"/>
    <n v="49.432499831250006"/>
    <n v="-57.671249803125008"/>
    <n v="5.4924999812499991"/>
    <n v="2.7462499906250031"/>
  </r>
  <r>
    <x v="4"/>
    <s v="flight to uk"/>
    <s v="Broad"/>
    <s v="Google_Yearlong 2006"/>
    <s v="Google|UK"/>
    <s v="Position 5-10 Bid Strategy"/>
    <n v="6.25"/>
    <n v="16"/>
    <n v="55.487499999999997"/>
    <n v="3.4679687499999998"/>
    <n v="316"/>
    <n v="5.0632911392405104E-2"/>
    <n v="2.0458860759493702"/>
    <n v="0"/>
    <n v="0"/>
    <n v="0"/>
    <n v="55.487499999999997"/>
    <n v="-55.487499999999997"/>
    <n v="-1"/>
    <n v="0"/>
    <s v="NA"/>
    <n v="0"/>
    <x v="368"/>
    <n v="0"/>
    <n v="49.938749999999999"/>
    <n v="-58.261874999999996"/>
    <n v="5.5487499999999983"/>
    <n v="2.7743749999999991"/>
  </r>
  <r>
    <x v="4"/>
    <s v="venice cheap flights"/>
    <s v="Broad"/>
    <s v="Google_Yearlong 2006"/>
    <s v="Google|Venice"/>
    <s v="Position 5-10 Bid Strategy"/>
    <n v="6.25"/>
    <n v="25"/>
    <n v="56.287500000000001"/>
    <n v="2.2515000000000001"/>
    <n v="612"/>
    <n v="4.08496732026144E-2"/>
    <n v="1.25882352941176"/>
    <n v="0"/>
    <n v="0"/>
    <n v="0"/>
    <n v="56.287500000000001"/>
    <n v="-56.287500000000001"/>
    <n v="-1"/>
    <n v="0"/>
    <s v="NA"/>
    <n v="0"/>
    <x v="368"/>
    <n v="0"/>
    <n v="50.658750000000005"/>
    <n v="-59.101875000000007"/>
    <n v="5.6287499999999966"/>
    <n v="2.8143750000000054"/>
  </r>
  <r>
    <x v="4"/>
    <s v="florence travel"/>
    <s v="Broad"/>
    <s v="Google_Yearlong 2006"/>
    <s v="Google|Florence"/>
    <s v="Position 5-10 Bid Strategy"/>
    <n v="6.25"/>
    <n v="10"/>
    <n v="57.887500000000003"/>
    <n v="5.7887500000000003"/>
    <n v="3055"/>
    <n v="3.27332242225859E-3"/>
    <n v="2.1071031096563"/>
    <n v="0"/>
    <n v="0"/>
    <n v="0"/>
    <n v="57.887500000000003"/>
    <n v="-57.887500000000003"/>
    <n v="-1"/>
    <n v="0"/>
    <s v="NA"/>
    <n v="0"/>
    <x v="368"/>
    <n v="0"/>
    <n v="52.098750000000003"/>
    <n v="-60.781875000000007"/>
    <n v="5.7887500000000003"/>
    <n v="2.8943750000000037"/>
  </r>
  <r>
    <x v="4"/>
    <s v="european airlines"/>
    <s v="Broad"/>
    <s v="Google_Yearlong 2006"/>
    <s v="Google|Europe"/>
    <s v="Position 5-10 Bid Strategy"/>
    <n v="6.25"/>
    <n v="27"/>
    <n v="58.174999875000005"/>
    <n v="2.1546296250000001"/>
    <n v="1546"/>
    <n v="1.7464424320827902E-2"/>
    <n v="1.6876455368693399"/>
    <n v="0"/>
    <n v="0"/>
    <n v="0"/>
    <n v="58.174999875000005"/>
    <n v="-58.174999875000005"/>
    <n v="-1"/>
    <n v="0"/>
    <s v="NA"/>
    <n v="0"/>
    <x v="368"/>
    <n v="0"/>
    <n v="52.357499887500005"/>
    <n v="-61.083749868750004"/>
    <n v="5.8174999874999997"/>
    <n v="2.9087499937499999"/>
  </r>
  <r>
    <x v="4"/>
    <s v="germany tickets"/>
    <s v="Broad"/>
    <s v="Google_Yearlong 2006"/>
    <s v="Google|Germany"/>
    <s v="Position 5-10 Bid Strategy"/>
    <n v="6.25"/>
    <n v="33"/>
    <n v="58.299999862500002"/>
    <n v="1.7666666625"/>
    <n v="1835"/>
    <n v="1.7983651226157998E-2"/>
    <n v="1.8560762942779301"/>
    <n v="0"/>
    <n v="0"/>
    <n v="0"/>
    <n v="58.299999862500002"/>
    <n v="-58.299999862500002"/>
    <n v="-1"/>
    <n v="0"/>
    <s v="NA"/>
    <n v="0"/>
    <x v="368"/>
    <n v="0"/>
    <n v="52.46999987625"/>
    <n v="-61.214999855625003"/>
    <n v="5.8299999862500016"/>
    <n v="2.9149999931250008"/>
  </r>
  <r>
    <x v="4"/>
    <s v="europe airfares"/>
    <s v="Broad"/>
    <s v="Western Europe Destinations"/>
    <s v="Europe"/>
    <s v="Position 5-10 Bid Strategy"/>
    <n v="6.25"/>
    <n v="36"/>
    <n v="58.449999599999998"/>
    <n v="1.6236111"/>
    <n v="589"/>
    <n v="6.1120543293718202E-2"/>
    <n v="1.6336162988115499"/>
    <n v="0"/>
    <n v="0"/>
    <n v="0"/>
    <n v="58.449999599999998"/>
    <n v="-58.449999599999998"/>
    <n v="-1"/>
    <n v="0"/>
    <s v="NA"/>
    <n v="0"/>
    <x v="368"/>
    <n v="0"/>
    <n v="52.604999640000003"/>
    <n v="-61.372499580000003"/>
    <n v="5.8449999599999956"/>
    <n v="2.9224999800000049"/>
  </r>
  <r>
    <x v="4"/>
    <s v="flight to delhi"/>
    <s v="Broad"/>
    <s v="Google_Yearlong 2006"/>
    <s v="Google|Delhi"/>
    <s v="Position 5-10 Bid Strategy"/>
    <n v="6.25"/>
    <n v="24"/>
    <n v="58.562499899999999"/>
    <n v="2.4401041625"/>
    <n v="410"/>
    <n v="5.8536585365853704E-2"/>
    <n v="1.0256097560975601"/>
    <n v="0"/>
    <n v="0"/>
    <n v="0"/>
    <n v="58.562499899999999"/>
    <n v="-58.562499899999999"/>
    <n v="-1"/>
    <n v="0"/>
    <s v="NA"/>
    <n v="0"/>
    <x v="368"/>
    <n v="0"/>
    <n v="52.706249909999997"/>
    <n v="-61.490624895000003"/>
    <n v="5.856249990000002"/>
    <n v="2.9281249950000046"/>
  </r>
  <r>
    <x v="4"/>
    <s v="paris tickets"/>
    <s v="Broad"/>
    <s v="Geo Targeted San Francisco"/>
    <s v="San Francisco to Paris Sale"/>
    <s v="Position 5-10 Bid Strategy"/>
    <n v="6.25"/>
    <n v="18"/>
    <n v="60.087499874999999"/>
    <n v="3.3381944374999999"/>
    <n v="633"/>
    <n v="2.8436018957345998E-2"/>
    <n v="1.3981990521326999"/>
    <n v="0"/>
    <n v="0"/>
    <n v="0"/>
    <n v="60.087499874999999"/>
    <n v="-60.087499874999999"/>
    <n v="-1"/>
    <n v="0"/>
    <s v="NA"/>
    <n v="0"/>
    <x v="368"/>
    <n v="0"/>
    <n v="54.078749887500003"/>
    <n v="-63.091874868750004"/>
    <n v="6.0087499874999963"/>
    <n v="3.0043749937500053"/>
  </r>
  <r>
    <x v="4"/>
    <s v="rome flight"/>
    <s v="Broad"/>
    <s v="Geo Targeted Boston"/>
    <s v="Boston to Rome Sale"/>
    <s v="Position 5-10 Bid Strategy"/>
    <n v="6.25"/>
    <n v="15"/>
    <n v="60.412500000000001"/>
    <n v="4.0274999999999999"/>
    <n v="313"/>
    <n v="4.7923322683706103E-2"/>
    <n v="1.974696485623"/>
    <n v="0"/>
    <n v="0"/>
    <n v="0"/>
    <n v="60.412500000000001"/>
    <n v="-60.412500000000001"/>
    <n v="-1"/>
    <n v="0"/>
    <s v="NA"/>
    <n v="0"/>
    <x v="368"/>
    <n v="0"/>
    <n v="54.371250000000003"/>
    <n v="-63.433125000000004"/>
    <n v="6.041249999999998"/>
    <n v="3.0206250000000026"/>
  </r>
  <r>
    <x v="4"/>
    <s v="delhi airfare"/>
    <s v="Broad"/>
    <s v="Google_Yearlong 2006"/>
    <s v="Google|Delhi"/>
    <s v="Position 5-10 Bid Strategy"/>
    <n v="6.25"/>
    <n v="43"/>
    <n v="60.562499674999998"/>
    <n v="1.408430225"/>
    <n v="1156"/>
    <n v="3.7197231833910001E-2"/>
    <n v="1.01885813148789"/>
    <n v="0"/>
    <n v="0"/>
    <n v="0"/>
    <n v="60.562499674999998"/>
    <n v="-60.562499674999998"/>
    <n v="-1"/>
    <n v="0"/>
    <s v="NA"/>
    <n v="0"/>
    <x v="368"/>
    <n v="0"/>
    <n v="54.506249707499997"/>
    <n v="-63.590624658750002"/>
    <n v="6.0562499675000012"/>
    <n v="3.0281249837500042"/>
  </r>
  <r>
    <x v="4"/>
    <s v="germany cheap tickets"/>
    <s v="Broad"/>
    <s v="Google_Yearlong 2006"/>
    <s v="Google|Germany"/>
    <s v="Position 5-10 Bid Strategy"/>
    <n v="6.25"/>
    <n v="28"/>
    <n v="60.799999749999998"/>
    <n v="2.1714285625"/>
    <n v="373"/>
    <n v="7.5067024128686294E-2"/>
    <n v="2.3667560321715801"/>
    <n v="0"/>
    <n v="0"/>
    <n v="0"/>
    <n v="60.799999749999998"/>
    <n v="-60.799999749999998"/>
    <n v="-1"/>
    <n v="0"/>
    <s v="NA"/>
    <n v="0"/>
    <x v="368"/>
    <n v="0"/>
    <n v="54.719999774999998"/>
    <n v="-63.839999737500001"/>
    <n v="6.0799999749999998"/>
    <n v="3.0399999875000034"/>
  </r>
  <r>
    <x v="4"/>
    <s v="paris air tickets"/>
    <s v="Broad"/>
    <s v="Geo Targeted New York"/>
    <s v="New York to Paris Sale"/>
    <s v="Position 5-10 Bid Strategy"/>
    <n v="6.25"/>
    <n v="20"/>
    <n v="61.15"/>
    <n v="3.0575000000000001"/>
    <n v="106"/>
    <n v="0.18867924528301899"/>
    <n v="1.4056603773584899"/>
    <n v="0"/>
    <n v="0"/>
    <n v="0"/>
    <n v="61.15"/>
    <n v="-61.15"/>
    <n v="-1"/>
    <n v="0"/>
    <s v="NA"/>
    <n v="0"/>
    <x v="368"/>
    <n v="0"/>
    <n v="55.034999999999997"/>
    <n v="-64.207499999999996"/>
    <n v="6.115000000000002"/>
    <n v="3.0574999999999974"/>
  </r>
  <r>
    <x v="4"/>
    <s v="paris fare"/>
    <s v="Broad"/>
    <s v="Geo Targeted New York"/>
    <s v="New York to Paris Sale"/>
    <s v="Position 5-10 Bid Strategy"/>
    <n v="6.25"/>
    <n v="22"/>
    <n v="61.649999949999994"/>
    <n v="2.8022727249999999"/>
    <n v="341"/>
    <n v="6.451612903225809E-2"/>
    <n v="1.6657771260997101"/>
    <n v="0"/>
    <n v="0"/>
    <n v="0"/>
    <n v="61.649999949999994"/>
    <n v="-61.649999949999994"/>
    <n v="-1"/>
    <n v="0"/>
    <s v="NA"/>
    <n v="0"/>
    <x v="368"/>
    <n v="0"/>
    <n v="55.484999954999999"/>
    <n v="-64.732499947500003"/>
    <n v="6.1649999949999952"/>
    <n v="3.0824999975000082"/>
  </r>
  <r>
    <x v="4"/>
    <s v="india cheap flights"/>
    <s v="Broad"/>
    <s v="Outside Western Europe"/>
    <s v="India"/>
    <s v="Position 5-10 Bid Strategy"/>
    <n v="6.25"/>
    <n v="25"/>
    <n v="61.774999999999999"/>
    <n v="2.4710000000000001"/>
    <n v="531"/>
    <n v="4.70809792843691E-2"/>
    <n v="1.31167608286252"/>
    <n v="0"/>
    <n v="0"/>
    <n v="0"/>
    <n v="61.774999999999999"/>
    <n v="-61.774999999999999"/>
    <n v="-1"/>
    <n v="0"/>
    <s v="NA"/>
    <n v="0"/>
    <x v="368"/>
    <n v="0"/>
    <n v="55.597499999999997"/>
    <n v="-64.863749999999996"/>
    <n v="6.177500000000002"/>
    <n v="3.0887499999999974"/>
  </r>
  <r>
    <x v="4"/>
    <s v="fly to germany"/>
    <s v="Broad"/>
    <s v="Google_Yearlong 2006"/>
    <s v="Google|Germany"/>
    <s v="Position 5-10 Bid Strategy"/>
    <n v="6.25"/>
    <n v="42"/>
    <n v="61.824999599999998"/>
    <n v="1.4720237999999999"/>
    <n v="459"/>
    <n v="9.1503267973856203E-2"/>
    <n v="1.9755991285403001"/>
    <n v="0"/>
    <n v="0"/>
    <n v="0"/>
    <n v="61.824999599999998"/>
    <n v="-61.824999599999998"/>
    <n v="-1"/>
    <n v="0"/>
    <s v="NA"/>
    <n v="0"/>
    <x v="368"/>
    <n v="0"/>
    <n v="55.642499639999997"/>
    <n v="-64.916249579999999"/>
    <n v="6.1824999600000012"/>
    <n v="3.0912499800000006"/>
  </r>
  <r>
    <x v="4"/>
    <s v="paris airport"/>
    <s v="Broad"/>
    <s v="Geo Targeted New York"/>
    <s v="New York to Paris Sale"/>
    <s v="Position 5-10 Bid Strategy"/>
    <n v="6.25"/>
    <n v="22"/>
    <n v="61.999999875000007"/>
    <n v="2.8181818125000002"/>
    <n v="1005"/>
    <n v="2.1890547263681601E-2"/>
    <n v="1.29093532338308"/>
    <n v="0"/>
    <n v="0"/>
    <n v="0"/>
    <n v="61.999999875000007"/>
    <n v="-61.999999875000007"/>
    <n v="-1"/>
    <n v="0"/>
    <s v="NA"/>
    <n v="0"/>
    <x v="368"/>
    <n v="0"/>
    <n v="55.799999887500007"/>
    <n v="-65.099999868750004"/>
    <n v="6.1999999875"/>
    <n v="3.0999999937499965"/>
  </r>
  <r>
    <x v="4"/>
    <s v="europe ticket"/>
    <s v="Broad"/>
    <s v="Western Europe Destinations"/>
    <s v="Europe"/>
    <s v="Position 5-10 Bid Strategy"/>
    <n v="6.25"/>
    <n v="26"/>
    <n v="62.624999775000006"/>
    <n v="2.4086538375000002"/>
    <n v="865"/>
    <n v="3.0057803468208098E-2"/>
    <n v="1.4609248554913301"/>
    <n v="0"/>
    <n v="0"/>
    <n v="0"/>
    <n v="62.624999775000006"/>
    <n v="-62.624999775000006"/>
    <n v="-1"/>
    <n v="0"/>
    <s v="NA"/>
    <n v="0"/>
    <x v="368"/>
    <n v="0"/>
    <n v="56.362499797500007"/>
    <n v="-65.756249763750006"/>
    <n v="6.2624999774999992"/>
    <n v="3.1312499887499996"/>
  </r>
  <r>
    <x v="4"/>
    <s v="venice travel"/>
    <s v="Broad"/>
    <s v="Western Europe Destinations"/>
    <s v="Venice"/>
    <s v="Position 5-10 Bid Strategy"/>
    <n v="6.25"/>
    <n v="18"/>
    <n v="62.687499974999994"/>
    <n v="3.4826388874999998"/>
    <n v="2821"/>
    <n v="6.3807160581354095E-3"/>
    <n v="2.4886919532080798"/>
    <n v="0"/>
    <n v="0"/>
    <n v="0"/>
    <n v="62.687499974999994"/>
    <n v="-62.687499974999994"/>
    <n v="-1"/>
    <n v="0"/>
    <s v="NA"/>
    <n v="0"/>
    <x v="368"/>
    <n v="0"/>
    <n v="56.418749977499999"/>
    <n v="-65.821874973749999"/>
    <n v="6.2687499974999952"/>
    <n v="3.1343749987500047"/>
  </r>
  <r>
    <x v="4"/>
    <s v="spain airlines"/>
    <s v="Broad"/>
    <s v="Western Europe Destinations"/>
    <s v="Spain"/>
    <s v="Position 5-10 Bid Strategy"/>
    <n v="6.25"/>
    <n v="29"/>
    <n v="63.412499825000012"/>
    <n v="2.1866379250000003"/>
    <n v="2758"/>
    <n v="1.05148658448151E-2"/>
    <n v="2.0328136330674398"/>
    <n v="0"/>
    <n v="0"/>
    <n v="0"/>
    <n v="63.412499825000012"/>
    <n v="-63.412499825000012"/>
    <n v="-1"/>
    <n v="0"/>
    <s v="NA"/>
    <n v="0"/>
    <x v="368"/>
    <n v="0"/>
    <n v="57.071249842500009"/>
    <n v="-66.58312481625002"/>
    <n v="6.3412499825000026"/>
    <n v="3.1706249912500084"/>
  </r>
  <r>
    <x v="4"/>
    <s v="italy flights"/>
    <s v="Broad"/>
    <s v="Geo Targeted San Francisco"/>
    <s v="San Francisco to Italy Sale"/>
    <s v="Position 5-10 Bid Strategy"/>
    <n v="6.25"/>
    <n v="27"/>
    <n v="63.599999850000003"/>
    <n v="2.3555555500000001"/>
    <n v="1013"/>
    <n v="2.6653504442250703E-2"/>
    <n v="1.57936821322804"/>
    <n v="0"/>
    <n v="0"/>
    <n v="0"/>
    <n v="63.599999850000003"/>
    <n v="-63.599999850000003"/>
    <n v="-1"/>
    <n v="0"/>
    <s v="NA"/>
    <n v="0"/>
    <x v="368"/>
    <n v="0"/>
    <n v="57.239999865000001"/>
    <n v="-66.779999842500004"/>
    <n v="6.3599999850000017"/>
    <n v="3.1799999925000009"/>
  </r>
  <r>
    <x v="4"/>
    <s v="european cheap flights"/>
    <s v="Broad"/>
    <s v="Google_Yearlong 2006"/>
    <s v="Google|Europe"/>
    <s v="Position 5-10 Bid Strategy"/>
    <n v="6.25"/>
    <n v="43"/>
    <n v="63.937499800000005"/>
    <n v="1.4869186000000001"/>
    <n v="625"/>
    <n v="6.88E-2"/>
    <n v="2.2231999999999998"/>
    <n v="0"/>
    <n v="0"/>
    <n v="0"/>
    <n v="63.937499800000005"/>
    <n v="-63.937499800000005"/>
    <n v="-1"/>
    <n v="0"/>
    <s v="NA"/>
    <n v="0"/>
    <x v="368"/>
    <n v="0"/>
    <n v="57.543749820000002"/>
    <n v="-67.13437479000001"/>
    <n v="6.3937499800000026"/>
    <n v="3.1968749900000049"/>
  </r>
  <r>
    <x v="4"/>
    <s v="athens tickets"/>
    <s v="Broad"/>
    <s v="Google_Yearlong 2006"/>
    <s v="Google|Athens"/>
    <s v="Position 5-10 Bid Strategy"/>
    <n v="6.25"/>
    <n v="29"/>
    <n v="64.562499899999992"/>
    <n v="2.2262930999999999"/>
    <n v="1570"/>
    <n v="1.8471337579617799E-2"/>
    <n v="1.52891719745223"/>
    <n v="0"/>
    <n v="0"/>
    <n v="0"/>
    <n v="64.562499899999992"/>
    <n v="-64.562499899999992"/>
    <n v="-1"/>
    <n v="0"/>
    <s v="NA"/>
    <n v="0"/>
    <x v="368"/>
    <n v="0"/>
    <n v="58.106249909999995"/>
    <n v="-67.790624894999993"/>
    <n v="6.4562499899999963"/>
    <n v="3.2281249950000017"/>
  </r>
  <r>
    <x v="4"/>
    <s v="flight to rome"/>
    <s v="Broad"/>
    <s v="Western Europe Destinations"/>
    <s v="Rome"/>
    <s v="Position 5-10 Bid Strategy"/>
    <n v="6.25"/>
    <n v="54"/>
    <n v="65.199999599999998"/>
    <n v="1.2074073999999999"/>
    <n v="1262"/>
    <n v="4.2789223454833596E-2"/>
    <n v="5.0905705229793998"/>
    <n v="0"/>
    <n v="0"/>
    <n v="0"/>
    <n v="65.199999599999998"/>
    <n v="-65.199999599999998"/>
    <n v="-1"/>
    <n v="0"/>
    <s v="NA"/>
    <n v="0"/>
    <x v="368"/>
    <n v="0"/>
    <n v="58.679999639999998"/>
    <n v="-68.459999580000002"/>
    <n v="6.5199999599999998"/>
    <n v="3.2599999800000035"/>
  </r>
  <r>
    <x v="4"/>
    <s v="rome airlines"/>
    <s v="Broad"/>
    <s v="Geo Targeted Houston"/>
    <s v="Houston to Rome Sale"/>
    <s v="Position 5-10 Bid Strategy"/>
    <n v="6.25"/>
    <n v="18"/>
    <n v="65.549999924999995"/>
    <n v="3.6416666625"/>
    <n v="1693"/>
    <n v="1.06320141760189E-2"/>
    <n v="1.9524099232132299"/>
    <n v="0"/>
    <n v="0"/>
    <n v="0"/>
    <n v="65.549999924999995"/>
    <n v="-65.549999924999995"/>
    <n v="-1"/>
    <n v="0"/>
    <s v="NA"/>
    <n v="0"/>
    <x v="368"/>
    <n v="0"/>
    <n v="58.994999932499994"/>
    <n v="-68.827499921249995"/>
    <n v="6.5549999925000009"/>
    <n v="3.2774999962500004"/>
  </r>
  <r>
    <x v="4"/>
    <s v="agadir flights"/>
    <s v="Broad"/>
    <s v="Google_Yearlong 2006"/>
    <s v="Google|agadir"/>
    <s v="Position 5-10 Bid Strategy"/>
    <n v="6.25"/>
    <n v="25"/>
    <n v="65.587500000000006"/>
    <n v="2.6235000000000004"/>
    <n v="395"/>
    <n v="6.3291139240506306E-2"/>
    <n v="1.0830379746835399"/>
    <n v="0"/>
    <n v="0"/>
    <n v="0"/>
    <n v="65.587500000000006"/>
    <n v="-65.587500000000006"/>
    <n v="-1"/>
    <n v="0"/>
    <s v="NA"/>
    <n v="0"/>
    <x v="368"/>
    <n v="0"/>
    <n v="59.028750000000009"/>
    <n v="-68.866875000000007"/>
    <n v="6.5587499999999963"/>
    <n v="3.2793750000000017"/>
  </r>
  <r>
    <x v="4"/>
    <s v="turkey cheap flights"/>
    <s v="Broad"/>
    <s v="Google_Yearlong 2006"/>
    <s v="Google|Turkey"/>
    <s v="Position 5-10 Bid Strategy"/>
    <n v="6.25"/>
    <n v="27"/>
    <n v="65.999999812500008"/>
    <n v="2.4444444375000001"/>
    <n v="120"/>
    <n v="0.22500000000000001"/>
    <n v="1.19333333333333"/>
    <n v="0"/>
    <n v="0"/>
    <n v="0"/>
    <n v="65.999999812500008"/>
    <n v="-65.999999812500008"/>
    <n v="-1"/>
    <n v="0"/>
    <s v="NA"/>
    <n v="0"/>
    <x v="368"/>
    <n v="0"/>
    <n v="59.399999831250007"/>
    <n v="-69.299999803125004"/>
    <n v="6.5999999812500008"/>
    <n v="3.2999999906249968"/>
  </r>
  <r>
    <x v="4"/>
    <s v="international ticket"/>
    <s v="Broad"/>
    <s v="Google_Yearlong 2006"/>
    <s v="Google|International General"/>
    <s v="Position 5-10 Bid Strategy"/>
    <n v="6.25"/>
    <n v="26"/>
    <n v="66.512499950000006"/>
    <n v="2.558173075"/>
    <n v="829"/>
    <n v="3.1363088057901098E-2"/>
    <n v="1.6925211097708099"/>
    <n v="0"/>
    <n v="0"/>
    <n v="0"/>
    <n v="66.512499950000006"/>
    <n v="-66.512499950000006"/>
    <n v="-1"/>
    <n v="0"/>
    <s v="NA"/>
    <n v="0"/>
    <x v="368"/>
    <n v="0"/>
    <n v="59.861249955000005"/>
    <n v="-69.838124947500006"/>
    <n v="6.6512499950000006"/>
    <n v="3.3256249975000003"/>
  </r>
  <r>
    <x v="4"/>
    <s v="europe fares"/>
    <s v="Broad"/>
    <s v="Western Europe Destinations"/>
    <s v="Europe"/>
    <s v="Position 5-10 Bid Strategy"/>
    <n v="6.25"/>
    <n v="33"/>
    <n v="66.712499700000009"/>
    <n v="2.0215909000000001"/>
    <n v="576"/>
    <n v="5.7291666666666699E-2"/>
    <n v="1.2723958333333301"/>
    <n v="0"/>
    <n v="0"/>
    <n v="0"/>
    <n v="66.712499700000009"/>
    <n v="-66.712499700000009"/>
    <n v="-1"/>
    <n v="0"/>
    <s v="NA"/>
    <n v="0"/>
    <x v="368"/>
    <n v="0"/>
    <n v="60.041249730000011"/>
    <n v="-70.048124685000019"/>
    <n v="6.6712499699999981"/>
    <n v="3.3356249850000097"/>
  </r>
  <r>
    <x v="4"/>
    <s v="international fares"/>
    <s v="Broad"/>
    <s v="Google_Yearlong 2006"/>
    <s v="Google|International General"/>
    <s v="Position 5-10 Bid Strategy"/>
    <n v="6.25"/>
    <n v="31"/>
    <n v="67.849999925000006"/>
    <n v="2.1887096750000001"/>
    <n v="555"/>
    <n v="5.5855855855855896E-2"/>
    <n v="1.51567567567568"/>
    <n v="0"/>
    <n v="0"/>
    <n v="0"/>
    <n v="67.849999925000006"/>
    <n v="-67.849999925000006"/>
    <n v="-1"/>
    <n v="0"/>
    <s v="NA"/>
    <n v="0"/>
    <x v="368"/>
    <n v="0"/>
    <n v="61.064999932500008"/>
    <n v="-71.242499921250015"/>
    <n v="6.7849999924999977"/>
    <n v="3.3924999962500095"/>
  </r>
  <r>
    <x v="4"/>
    <s v="turkey airlines"/>
    <s v="Broad"/>
    <s v="Western Europe Destinations"/>
    <s v="Turkey"/>
    <s v="Position 5-10 Bid Strategy"/>
    <n v="6.25"/>
    <n v="36"/>
    <n v="67.987499850000006"/>
    <n v="1.8885416625000002"/>
    <n v="1667"/>
    <n v="2.1595680863827196E-2"/>
    <n v="1.98002399520096"/>
    <n v="0"/>
    <n v="0"/>
    <n v="0"/>
    <n v="67.987499850000006"/>
    <n v="-67.987499850000006"/>
    <n v="-1"/>
    <n v="0"/>
    <s v="NA"/>
    <n v="0"/>
    <x v="368"/>
    <n v="0"/>
    <n v="61.188749865000005"/>
    <n v="-71.386874842500006"/>
    <n v="6.7987499850000006"/>
    <n v="3.3993749925000003"/>
  </r>
  <r>
    <x v="4"/>
    <s v="fly to uk"/>
    <s v="Broad"/>
    <s v="Google_Yearlong 2006"/>
    <s v="Google|UK"/>
    <s v="Position 5-10 Bid Strategy"/>
    <n v="6.25"/>
    <n v="18"/>
    <n v="68.262499800000001"/>
    <n v="3.7923610999999999"/>
    <n v="427"/>
    <n v="4.2154566744730698E-2"/>
    <n v="1.94121779859485"/>
    <n v="0"/>
    <n v="0"/>
    <n v="0"/>
    <n v="68.262499800000001"/>
    <n v="-68.262499800000001"/>
    <n v="-1"/>
    <n v="0"/>
    <s v="NA"/>
    <n v="0"/>
    <x v="368"/>
    <n v="0"/>
    <n v="61.43624982"/>
    <n v="-71.675624790000001"/>
    <n v="6.8262499800000001"/>
    <n v="3.41312499"/>
  </r>
  <r>
    <x v="4"/>
    <s v="florence flights"/>
    <s v="Broad"/>
    <s v="Google_Yearlong 2006"/>
    <s v="Google|Florence"/>
    <s v="Position 5-10 Bid Strategy"/>
    <n v="6.25"/>
    <n v="28"/>
    <n v="68.775000000000006"/>
    <n v="2.4562499999999998"/>
    <n v="1385"/>
    <n v="2.02166064981949E-2"/>
    <n v="1.52245487364621"/>
    <n v="0"/>
    <n v="0"/>
    <n v="0"/>
    <n v="68.775000000000006"/>
    <n v="-68.775000000000006"/>
    <n v="-1"/>
    <n v="0"/>
    <s v="NA"/>
    <n v="0"/>
    <x v="368"/>
    <n v="0"/>
    <n v="61.897500000000008"/>
    <n v="-72.213750000000005"/>
    <n v="6.8774999999999977"/>
    <n v="3.4387499999999989"/>
  </r>
  <r>
    <x v="4"/>
    <s v="paris cheap flights"/>
    <s v="Broad"/>
    <s v="Geo Targeted Chicago"/>
    <s v="Chicago to Paris Sale"/>
    <s v="Position 5-10 Bid Strategy"/>
    <n v="6.25"/>
    <n v="35"/>
    <n v="68.999999687499994"/>
    <n v="1.9714285624999999"/>
    <n v="148"/>
    <n v="0.23648648648648599"/>
    <n v="1.1189189189189199"/>
    <n v="0"/>
    <n v="0"/>
    <n v="0"/>
    <n v="68.999999687499994"/>
    <n v="-68.999999687499994"/>
    <n v="-1"/>
    <n v="0"/>
    <s v="NA"/>
    <n v="0"/>
    <x v="368"/>
    <n v="0"/>
    <n v="62.099999718749999"/>
    <n v="-72.449999671874991"/>
    <n v="6.8999999687499951"/>
    <n v="3.4499999843749976"/>
  </r>
  <r>
    <x v="4"/>
    <s v="italy airfare"/>
    <s v="Broad"/>
    <s v="Google_Yearlong 2006"/>
    <s v="Google|Italy"/>
    <s v="Position 5-10 Bid Strategy"/>
    <n v="6.25"/>
    <n v="38"/>
    <n v="69.0999999"/>
    <n v="1.81842105"/>
    <n v="636"/>
    <n v="5.9748427672956003E-2"/>
    <n v="1.64418238993711"/>
    <n v="0"/>
    <n v="0"/>
    <n v="0"/>
    <n v="69.0999999"/>
    <n v="-69.0999999"/>
    <n v="-1"/>
    <n v="0"/>
    <s v="NA"/>
    <n v="0"/>
    <x v="368"/>
    <n v="0"/>
    <n v="62.189999910000004"/>
    <n v="-72.554999895000009"/>
    <n v="6.9099999899999958"/>
    <n v="3.4549999950000085"/>
  </r>
  <r>
    <x v="4"/>
    <s v="flight to turkey"/>
    <s v="Broad"/>
    <s v="Western Europe Destinations"/>
    <s v="Turkey"/>
    <s v="Position 5-10 Bid Strategy"/>
    <n v="6.25"/>
    <n v="34"/>
    <n v="69.449999699999992"/>
    <n v="2.0426470499999998"/>
    <n v="498"/>
    <n v="6.82730923694779E-2"/>
    <n v="1.86124497991968"/>
    <n v="0"/>
    <n v="0"/>
    <n v="0"/>
    <n v="69.449999699999992"/>
    <n v="-69.449999699999992"/>
    <n v="-1"/>
    <n v="0"/>
    <s v="NA"/>
    <n v="0"/>
    <x v="368"/>
    <n v="0"/>
    <n v="62.504999729999994"/>
    <n v="-72.922499684999991"/>
    <n v="6.9449999699999978"/>
    <n v="3.4724999849999989"/>
  </r>
  <r>
    <x v="4"/>
    <s v="milan flights"/>
    <s v="Broad"/>
    <s v="Google_Yearlong 2006"/>
    <s v="Google|Milan"/>
    <s v="Position 5-10 Bid Strategy"/>
    <n v="6.25"/>
    <n v="35"/>
    <n v="69.574999812499996"/>
    <n v="1.9878571375"/>
    <n v="1241"/>
    <n v="2.8203062046736501E-2"/>
    <n v="1.5804190169218399"/>
    <n v="0"/>
    <n v="0"/>
    <n v="0"/>
    <n v="69.574999812499996"/>
    <n v="-69.574999812499996"/>
    <n v="-1"/>
    <n v="0"/>
    <s v="NA"/>
    <n v="0"/>
    <x v="368"/>
    <n v="0"/>
    <n v="62.617499831250001"/>
    <n v="-73.053749803125001"/>
    <n v="6.9574999812499954"/>
    <n v="3.4787499906250048"/>
  </r>
  <r>
    <x v="4"/>
    <s v="paris cheap airfare"/>
    <s v="Broad"/>
    <s v="Geo Targeted New York"/>
    <s v="New York to Paris Sale"/>
    <s v="Position 5-10 Bid Strategy"/>
    <n v="6.25"/>
    <n v="25"/>
    <n v="69.787499999999994"/>
    <n v="2.7915000000000001"/>
    <n v="128"/>
    <n v="0.1953125"/>
    <n v="1.25046875"/>
    <n v="0"/>
    <n v="0"/>
    <n v="0"/>
    <n v="69.787499999999994"/>
    <n v="-69.787499999999994"/>
    <n v="-1"/>
    <n v="0"/>
    <s v="NA"/>
    <n v="0"/>
    <x v="368"/>
    <n v="0"/>
    <n v="62.808749999999996"/>
    <n v="-73.276875000000004"/>
    <n v="6.978749999999998"/>
    <n v="3.4893750000000097"/>
  </r>
  <r>
    <x v="4"/>
    <s v="frankfurt cheap flights"/>
    <s v="Broad"/>
    <s v="Google_Yearlong 2006"/>
    <s v="Google|Frankfurt"/>
    <s v="Position 5-10 Bid Strategy"/>
    <n v="6.25"/>
    <n v="21"/>
    <n v="70.599999749999995"/>
    <n v="3.3619047499999999"/>
    <n v="595"/>
    <n v="3.5294117647058802E-2"/>
    <n v="1.46823529411765"/>
    <n v="0"/>
    <n v="0"/>
    <n v="0"/>
    <n v="70.599999749999995"/>
    <n v="-70.599999749999995"/>
    <n v="-1"/>
    <n v="0"/>
    <s v="NA"/>
    <n v="0"/>
    <x v="368"/>
    <n v="0"/>
    <n v="63.539999774999998"/>
    <n v="-74.1299997375"/>
    <n v="7.0599999749999967"/>
    <n v="3.5299999875000054"/>
  </r>
  <r>
    <x v="4"/>
    <s v="uk flights"/>
    <s v="Broad"/>
    <s v="Western Europe Destinations"/>
    <s v="UK"/>
    <s v="Position 5-10 Bid Strategy"/>
    <n v="6.25"/>
    <n v="23"/>
    <n v="70.637499950000006"/>
    <n v="3.0711956499999999"/>
    <n v="555"/>
    <n v="4.14414414414414E-2"/>
    <n v="1.9906306306306301"/>
    <n v="0"/>
    <n v="0"/>
    <n v="0"/>
    <n v="70.637499950000006"/>
    <n v="-70.637499950000006"/>
    <n v="-1"/>
    <n v="0"/>
    <s v="NA"/>
    <n v="0"/>
    <x v="368"/>
    <n v="0"/>
    <n v="63.573749955000004"/>
    <n v="-74.169374947500003"/>
    <n v="7.063749995000002"/>
    <n v="3.5318749974999974"/>
  </r>
  <r>
    <x v="4"/>
    <s v="madrid airlines"/>
    <s v="Broad"/>
    <s v="Western Europe Destinations"/>
    <s v="Madrid"/>
    <s v="Position 5-10 Bid Strategy"/>
    <n v="6.25"/>
    <n v="63"/>
    <n v="70.662499425000007"/>
    <n v="1.1216269750000001"/>
    <n v="3945"/>
    <n v="1.5969581749049399E-2"/>
    <n v="4.8615209125475296"/>
    <n v="0"/>
    <n v="0"/>
    <n v="0"/>
    <n v="70.662499425000007"/>
    <n v="-70.662499425000007"/>
    <n v="-1"/>
    <n v="0"/>
    <s v="NA"/>
    <n v="0"/>
    <x v="368"/>
    <n v="0"/>
    <n v="63.596249482500006"/>
    <n v="-74.195624396250011"/>
    <n v="7.0662499425000007"/>
    <n v="3.5331249712500039"/>
  </r>
  <r>
    <x v="4"/>
    <s v="madrid flights"/>
    <s v="Broad"/>
    <s v="Google_Yearlong 2006"/>
    <s v="Google|Madrid"/>
    <s v="Position 5-10 Bid Strategy"/>
    <n v="6.25"/>
    <n v="24"/>
    <n v="71.074999800000001"/>
    <n v="2.9614583249999997"/>
    <n v="1613"/>
    <n v="1.48791072535648E-2"/>
    <n v="1.80502169869808"/>
    <n v="0"/>
    <n v="0"/>
    <n v="0"/>
    <n v="71.074999800000001"/>
    <n v="-71.074999800000001"/>
    <n v="-1"/>
    <n v="0"/>
    <s v="NA"/>
    <n v="0"/>
    <x v="368"/>
    <n v="0"/>
    <n v="63.96749982"/>
    <n v="-74.628749790000001"/>
    <n v="7.1074999800000001"/>
    <n v="3.55374999"/>
  </r>
  <r>
    <x v="4"/>
    <s v="rome airfare"/>
    <s v="Broad"/>
    <s v="Google_Yearlong 2006"/>
    <s v="Google|Rome"/>
    <s v="Position 5-10 Bid Strategy"/>
    <n v="6.25"/>
    <n v="46"/>
    <n v="71.512499875000003"/>
    <n v="1.5546195625000001"/>
    <n v="971"/>
    <n v="4.73738414006179E-2"/>
    <n v="1.3277033985581901"/>
    <n v="0"/>
    <n v="0"/>
    <n v="0"/>
    <n v="71.512499875000003"/>
    <n v="-71.512499875000003"/>
    <n v="-1"/>
    <n v="0"/>
    <s v="NA"/>
    <n v="0"/>
    <x v="368"/>
    <n v="0"/>
    <n v="64.361249887500009"/>
    <n v="-75.08812486875"/>
    <n v="7.1512499874999946"/>
    <n v="3.5756249937499973"/>
  </r>
  <r>
    <x v="4"/>
    <s v="geneva flights"/>
    <s v="Broad"/>
    <s v="Google_Yearlong 2006"/>
    <s v="Google|Geneva"/>
    <s v="Position 5-10 Bid Strategy"/>
    <n v="6.25"/>
    <n v="17"/>
    <n v="73.562499875"/>
    <n v="4.3272058749999998"/>
    <n v="524"/>
    <n v="3.2442748091603101E-2"/>
    <n v="1.2959923664122099"/>
    <n v="0"/>
    <n v="0"/>
    <n v="0"/>
    <n v="73.562499875"/>
    <n v="-73.562499875"/>
    <n v="-1"/>
    <n v="0"/>
    <s v="NA"/>
    <n v="0"/>
    <x v="368"/>
    <n v="0"/>
    <n v="66.206249887500007"/>
    <n v="-77.240624868750004"/>
    <n v="7.3562499874999929"/>
    <n v="3.6781249937500036"/>
  </r>
  <r>
    <x v="4"/>
    <s v="fly to italy"/>
    <s v="Broad"/>
    <s v="Google_Yearlong 2006"/>
    <s v="Google|Italy"/>
    <s v="Position 5-10 Bid Strategy"/>
    <n v="6.25"/>
    <n v="35"/>
    <n v="75.912499687499988"/>
    <n v="2.1689285624999997"/>
    <n v="680"/>
    <n v="5.1470588235294101E-2"/>
    <n v="1.8976470588235299"/>
    <n v="0"/>
    <n v="0"/>
    <n v="0"/>
    <n v="75.912499687499988"/>
    <n v="-75.912499687499988"/>
    <n v="-1"/>
    <n v="0"/>
    <s v="NA"/>
    <n v="0"/>
    <x v="368"/>
    <n v="0"/>
    <n v="68.321249718749996"/>
    <n v="-79.708124671874984"/>
    <n v="7.5912499687499917"/>
    <n v="3.7956249843749958"/>
  </r>
  <r>
    <x v="4"/>
    <s v="international cheap tickets"/>
    <s v="Broad"/>
    <s v="Google_Yearlong 2006"/>
    <s v="Google|International General"/>
    <s v="Position 5-10 Bid Strategy"/>
    <n v="6.25"/>
    <n v="35"/>
    <n v="76.125"/>
    <n v="2.1749999999999998"/>
    <n v="576"/>
    <n v="6.0763888888888902E-2"/>
    <n v="2.0821180555555601"/>
    <n v="0"/>
    <n v="0"/>
    <n v="0"/>
    <n v="76.125"/>
    <n v="-76.125"/>
    <n v="-1"/>
    <n v="0"/>
    <s v="NA"/>
    <n v="0"/>
    <x v="368"/>
    <n v="0"/>
    <n v="68.512500000000003"/>
    <n v="-79.931250000000006"/>
    <n v="7.6124999999999972"/>
    <n v="3.8062500000000057"/>
  </r>
  <r>
    <x v="4"/>
    <s v="barcelona airlines"/>
    <s v="Broad"/>
    <s v="Western Europe Destinations"/>
    <s v="Barcelona"/>
    <s v="Position 5-10 Bid Strategy"/>
    <n v="6.25"/>
    <n v="39"/>
    <n v="76.899999637500002"/>
    <n v="1.9717948625000001"/>
    <n v="1701"/>
    <n v="2.2927689594356301E-2"/>
    <n v="4.0911228689006496"/>
    <n v="0"/>
    <n v="0"/>
    <n v="0"/>
    <n v="76.899999637500002"/>
    <n v="-76.899999637500002"/>
    <n v="-1"/>
    <n v="0"/>
    <s v="NA"/>
    <n v="0"/>
    <x v="368"/>
    <n v="0"/>
    <n v="69.209999673750005"/>
    <n v="-80.744999619375008"/>
    <n v="7.6899999637499974"/>
    <n v="3.8449999818750058"/>
  </r>
  <r>
    <x v="4"/>
    <s v="paris fares"/>
    <s v="Broad"/>
    <s v="Geo Targeted New York"/>
    <s v="New York to Paris Sale"/>
    <s v="Position 5-10 Bid Strategy"/>
    <n v="6.25"/>
    <n v="26"/>
    <n v="76.999999700000004"/>
    <n v="2.9615384500000004"/>
    <n v="290"/>
    <n v="8.9655172413793102E-2"/>
    <n v="1.6270344827586201"/>
    <n v="0"/>
    <n v="0"/>
    <n v="0"/>
    <n v="76.999999700000004"/>
    <n v="-76.999999700000004"/>
    <n v="-1"/>
    <n v="0"/>
    <s v="NA"/>
    <n v="0"/>
    <x v="368"/>
    <n v="0"/>
    <n v="69.29999973000001"/>
    <n v="-80.849999685"/>
    <n v="7.6999999699999933"/>
    <n v="3.8499999849999966"/>
  </r>
  <r>
    <x v="4"/>
    <s v="europe cheap flight"/>
    <s v="Broad"/>
    <s v="Western Europe Destinations"/>
    <s v="Europe"/>
    <s v="Position 5-10 Bid Strategy"/>
    <n v="6.25"/>
    <n v="35"/>
    <n v="78.124999750000015"/>
    <n v="2.2321428500000002"/>
    <n v="494"/>
    <n v="7.08502024291498E-2"/>
    <n v="1.52267206477733"/>
    <n v="0"/>
    <n v="0"/>
    <n v="0"/>
    <n v="78.124999750000015"/>
    <n v="-78.124999750000015"/>
    <n v="-1"/>
    <n v="0"/>
    <s v="NA"/>
    <n v="0"/>
    <x v="368"/>
    <n v="0"/>
    <n v="70.31249977500002"/>
    <n v="-82.031249737500019"/>
    <n v="7.8124999749999944"/>
    <n v="3.9062499875000043"/>
  </r>
  <r>
    <x v="4"/>
    <s v="turkey ticket"/>
    <s v="Broad"/>
    <s v="Google_Yearlong 2006"/>
    <s v="Google|Turkey"/>
    <s v="Position 5-10 Bid Strategy"/>
    <n v="6.25"/>
    <n v="49"/>
    <n v="78.712499949999994"/>
    <n v="1.6063775499999999"/>
    <n v="597"/>
    <n v="8.2077051926298203E-2"/>
    <n v="1.7045226130653299"/>
    <n v="0"/>
    <n v="0"/>
    <n v="0"/>
    <n v="78.712499949999994"/>
    <n v="-78.712499949999994"/>
    <n v="-1"/>
    <n v="0"/>
    <s v="NA"/>
    <n v="0"/>
    <x v="368"/>
    <n v="0"/>
    <n v="70.841249954999995"/>
    <n v="-82.648124947499994"/>
    <n v="7.8712499949999994"/>
    <n v="3.9356249974999997"/>
  </r>
  <r>
    <x v="4"/>
    <s v="paris flight"/>
    <s v="Broad"/>
    <s v="Geo Targeted Los Angeles"/>
    <s v="Los Angeles to Paris Sale"/>
    <s v="Position 5-10 Bid Strategy"/>
    <n v="6.25"/>
    <n v="32"/>
    <n v="79.012500000000003"/>
    <n v="2.4691406250000001"/>
    <n v="446"/>
    <n v="7.1748878923766801E-2"/>
    <n v="2.2910986547085201"/>
    <n v="0"/>
    <n v="0"/>
    <n v="0"/>
    <n v="79.012500000000003"/>
    <n v="-79.012500000000003"/>
    <n v="-1"/>
    <n v="0"/>
    <s v="NA"/>
    <n v="0"/>
    <x v="368"/>
    <n v="0"/>
    <n v="71.111249999999998"/>
    <n v="-82.963125000000005"/>
    <n v="7.9012500000000045"/>
    <n v="3.9506250000000023"/>
  </r>
  <r>
    <x v="4"/>
    <s v="india travel"/>
    <s v="Broad"/>
    <s v="Outside Western Europe"/>
    <s v="India"/>
    <s v="Position 5-10 Bid Strategy"/>
    <n v="6.25"/>
    <n v="24"/>
    <n v="80.55"/>
    <n v="3.3562500000000002"/>
    <n v="1148"/>
    <n v="2.0905923344947702E-2"/>
    <n v="1.23344947735192"/>
    <n v="0"/>
    <n v="0"/>
    <n v="0"/>
    <n v="80.55"/>
    <n v="-80.55"/>
    <n v="-1"/>
    <n v="0"/>
    <s v="NA"/>
    <n v="0"/>
    <x v="368"/>
    <n v="0"/>
    <n v="72.495000000000005"/>
    <n v="-84.577500000000001"/>
    <n v="8.0549999999999926"/>
    <n v="4.0275000000000034"/>
  </r>
  <r>
    <x v="4"/>
    <s v="italy flight"/>
    <s v="Broad"/>
    <s v="Google_Yearlong 2006"/>
    <s v="Google|Italy"/>
    <s v="Position 5-10 Bid Strategy"/>
    <n v="6.25"/>
    <n v="39"/>
    <n v="80.574999862500007"/>
    <n v="2.0660256375000001"/>
    <n v="1503"/>
    <n v="2.59481037924152E-2"/>
    <n v="1.75316034597472"/>
    <n v="0"/>
    <n v="0"/>
    <n v="0"/>
    <n v="80.574999862500007"/>
    <n v="-80.574999862500007"/>
    <n v="-1"/>
    <n v="0"/>
    <s v="NA"/>
    <n v="0"/>
    <x v="368"/>
    <n v="0"/>
    <n v="72.517499876250014"/>
    <n v="-84.603749855625011"/>
    <n v="8.0574999862499936"/>
    <n v="4.0287499931250039"/>
  </r>
  <r>
    <x v="4"/>
    <s v="europe airline"/>
    <s v="Broad"/>
    <s v="Western Europe Destinations"/>
    <s v="Europe"/>
    <s v="Position 5-10 Bid Strategy"/>
    <n v="6.25"/>
    <n v="45"/>
    <n v="80.737499812499991"/>
    <n v="1.7941666624999999"/>
    <n v="2337"/>
    <n v="1.9255455712451901E-2"/>
    <n v="1.28344030808729"/>
    <n v="0"/>
    <n v="0"/>
    <n v="0"/>
    <n v="80.737499812499991"/>
    <n v="-80.737499812499991"/>
    <n v="-1"/>
    <n v="0"/>
    <s v="NA"/>
    <n v="0"/>
    <x v="368"/>
    <n v="0"/>
    <n v="72.663749831249987"/>
    <n v="-84.774374803124999"/>
    <n v="8.0737499812500033"/>
    <n v="4.0368749906250088"/>
  </r>
  <r>
    <x v="4"/>
    <s v="greece airline"/>
    <s v="Broad"/>
    <s v="Google_Yearlong 2006"/>
    <s v="Google|Greece"/>
    <s v="Position 5-10 Bid Strategy"/>
    <n v="6.25"/>
    <n v="49"/>
    <n v="81.449999487499994"/>
    <n v="1.6622448875"/>
    <n v="1550"/>
    <n v="3.1612903225806496E-2"/>
    <n v="1.90212903225806"/>
    <n v="0"/>
    <n v="0"/>
    <n v="0"/>
    <n v="81.449999487499994"/>
    <n v="-81.449999487499994"/>
    <n v="-1"/>
    <n v="0"/>
    <s v="NA"/>
    <n v="0"/>
    <x v="368"/>
    <n v="0"/>
    <n v="73.304999538749996"/>
    <n v="-85.522499461875"/>
    <n v="8.144999948749998"/>
    <n v="4.0724999743750061"/>
  </r>
  <r>
    <x v="4"/>
    <s v="paris tickets"/>
    <s v="Broad"/>
    <s v="Geo Targeted Chicago"/>
    <s v="Chicago to Paris Sale"/>
    <s v="Position 5-10 Bid Strategy"/>
    <n v="6.25"/>
    <n v="24"/>
    <n v="83.087499899999997"/>
    <n v="3.4619791625"/>
    <n v="390"/>
    <n v="6.15384615384615E-2"/>
    <n v="1.3365128205128201"/>
    <n v="0"/>
    <n v="0"/>
    <n v="0"/>
    <n v="83.087499899999997"/>
    <n v="-83.087499899999997"/>
    <n v="-1"/>
    <n v="0"/>
    <s v="NA"/>
    <n v="0"/>
    <x v="368"/>
    <n v="0"/>
    <n v="74.778749910000002"/>
    <n v="-87.241874894999995"/>
    <n v="8.3087499899999955"/>
    <n v="4.1543749949999977"/>
  </r>
  <r>
    <x v="4"/>
    <s v="cologne"/>
    <s v="Broad"/>
    <s v="Google_Yearlong 2006"/>
    <s v="Google|Cologne"/>
    <s v="Position 5-10 Bid Strategy"/>
    <n v="6.25"/>
    <n v="24"/>
    <n v="84.987499799999995"/>
    <n v="3.5411458250000001"/>
    <n v="9305"/>
    <n v="2.5792584631918304E-3"/>
    <n v="1.29774314884471"/>
    <n v="0"/>
    <n v="0"/>
    <n v="0"/>
    <n v="84.987499799999995"/>
    <n v="-84.987499799999995"/>
    <n v="-1"/>
    <n v="0"/>
    <s v="NA"/>
    <n v="0"/>
    <x v="368"/>
    <n v="0"/>
    <n v="76.488749819999995"/>
    <n v="-89.236874790000002"/>
    <n v="8.4987499799999995"/>
    <n v="4.2493749900000068"/>
  </r>
  <r>
    <x v="4"/>
    <s v="dakar flights"/>
    <s v="Broad"/>
    <s v="Google_Yearlong 2006"/>
    <s v="Google|dakar"/>
    <s v="Position 5-10 Bid Strategy"/>
    <n v="6.25"/>
    <n v="41"/>
    <n v="85.062499612499991"/>
    <n v="2.0746951124999997"/>
    <n v="556"/>
    <n v="7.3741007194244604E-2"/>
    <n v="1.1422661870503601"/>
    <n v="0"/>
    <n v="0"/>
    <n v="0"/>
    <n v="85.062499612499991"/>
    <n v="-85.062499612499991"/>
    <n v="-1"/>
    <n v="0"/>
    <s v="NA"/>
    <n v="0"/>
    <x v="368"/>
    <n v="0"/>
    <n v="76.556249651249999"/>
    <n v="-89.315624593124994"/>
    <n v="8.506249961249992"/>
    <n v="4.2531249806250031"/>
  </r>
  <r>
    <x v="4"/>
    <s v="madrid cheap flights"/>
    <s v="Broad"/>
    <s v="Google_Yearlong 2006"/>
    <s v="Google|Madrid"/>
    <s v="Position 5-10 Bid Strategy"/>
    <n v="6.25"/>
    <n v="37"/>
    <n v="86.537499949999997"/>
    <n v="2.3388513500000001"/>
    <n v="1377"/>
    <n v="2.6870007262164101E-2"/>
    <n v="1.9718954248366001"/>
    <n v="0"/>
    <n v="0"/>
    <n v="0"/>
    <n v="86.537499949999997"/>
    <n v="-86.537499949999997"/>
    <n v="-1"/>
    <n v="0"/>
    <s v="NA"/>
    <n v="0"/>
    <x v="368"/>
    <n v="0"/>
    <n v="77.883749954999999"/>
    <n v="-90.864374947499996"/>
    <n v="8.6537499949999983"/>
    <n v="4.3268749974999992"/>
  </r>
  <r>
    <x v="4"/>
    <s v="fly to turkey"/>
    <s v="Broad"/>
    <s v="Google_Yearlong 2006"/>
    <s v="Google|Turkey"/>
    <s v="Position 5-10 Bid Strategy"/>
    <n v="6.25"/>
    <n v="41"/>
    <n v="87.237499900000003"/>
    <n v="2.1277439"/>
    <n v="431"/>
    <n v="9.5127610208816715E-2"/>
    <n v="1.9116009280742501"/>
    <n v="0"/>
    <n v="0"/>
    <n v="0"/>
    <n v="87.237499900000003"/>
    <n v="-87.237499900000003"/>
    <n v="-1"/>
    <n v="0"/>
    <s v="NA"/>
    <n v="0"/>
    <x v="368"/>
    <n v="0"/>
    <n v="78.513749910000001"/>
    <n v="-91.599374895000011"/>
    <n v="8.7237499900000017"/>
    <n v="4.361874995000008"/>
  </r>
  <r>
    <x v="4"/>
    <s v="paris ticket"/>
    <s v="Broad"/>
    <s v="Geo Targeted New York"/>
    <s v="New York to Paris Sale"/>
    <s v="Position 5-10 Bid Strategy"/>
    <n v="6.25"/>
    <n v="28"/>
    <n v="88.212499900000012"/>
    <n v="3.1504464250000002"/>
    <n v="514"/>
    <n v="5.4474708171206199E-2"/>
    <n v="1.57214007782101"/>
    <n v="0"/>
    <n v="0"/>
    <n v="0"/>
    <n v="88.212499900000012"/>
    <n v="-88.212499900000012"/>
    <n v="-1"/>
    <n v="0"/>
    <s v="NA"/>
    <n v="0"/>
    <x v="368"/>
    <n v="0"/>
    <n v="79.391249910000013"/>
    <n v="-92.623124895000018"/>
    <n v="8.8212499899999983"/>
    <n v="4.4106249950000063"/>
  </r>
  <r>
    <x v="4"/>
    <s v="paris cheap tickets"/>
    <s v="Broad"/>
    <s v="Geo Targeted San Francisco"/>
    <s v="San Francisco to Paris Sale"/>
    <s v="Position 5-10 Bid Strategy"/>
    <n v="6.25"/>
    <n v="30"/>
    <n v="88.387500000000003"/>
    <n v="2.94625"/>
    <n v="261"/>
    <n v="0.114942528735632"/>
    <n v="1.94639846743295"/>
    <n v="0"/>
    <n v="0"/>
    <n v="0"/>
    <n v="88.387500000000003"/>
    <n v="-88.387500000000003"/>
    <n v="-1"/>
    <n v="0"/>
    <s v="NA"/>
    <n v="0"/>
    <x v="368"/>
    <n v="0"/>
    <n v="79.548749999999998"/>
    <n v="-92.806875000000005"/>
    <n v="8.8387500000000045"/>
    <n v="4.4193750000000023"/>
  </r>
  <r>
    <x v="4"/>
    <s v="rome flight"/>
    <s v="Broad"/>
    <s v="Google_Yearlong 2006"/>
    <s v="Google|Rome"/>
    <s v="Position 5-10 Bid Strategy"/>
    <n v="6.25"/>
    <n v="55"/>
    <n v="88.937499750000001"/>
    <n v="1.61704545"/>
    <n v="1362"/>
    <n v="4.0381791483113105E-2"/>
    <n v="1.55947136563877"/>
    <n v="0"/>
    <n v="0"/>
    <n v="0"/>
    <n v="88.937499750000001"/>
    <n v="-88.937499750000001"/>
    <n v="-1"/>
    <n v="0"/>
    <s v="NA"/>
    <n v="0"/>
    <x v="368"/>
    <n v="0"/>
    <n v="80.043749775000009"/>
    <n v="-93.384374737500011"/>
    <n v="8.8937499749999915"/>
    <n v="4.44687498750001"/>
  </r>
  <r>
    <x v="4"/>
    <s v="flights to frankfurt"/>
    <s v="Broad"/>
    <s v="Google_Yearlong 2006"/>
    <s v="Google|Frankfurt"/>
    <s v="Position 5-10 Bid Strategy"/>
    <n v="6.25"/>
    <n v="26"/>
    <n v="89.649999725000001"/>
    <n v="3.4480769124999999"/>
    <n v="565"/>
    <n v="4.6017699115044206E-2"/>
    <n v="1.72566371681416"/>
    <n v="0"/>
    <n v="0"/>
    <n v="0"/>
    <n v="89.649999725000001"/>
    <n v="-89.649999725000001"/>
    <n v="-1"/>
    <n v="0"/>
    <s v="NA"/>
    <n v="0"/>
    <x v="368"/>
    <n v="0"/>
    <n v="80.684999752500005"/>
    <n v="-94.132499711250006"/>
    <n v="8.9649999724999958"/>
    <n v="4.482499986250005"/>
  </r>
  <r>
    <x v="4"/>
    <s v="flight to greece"/>
    <s v="Broad"/>
    <s v="Google_Yearlong 2006"/>
    <s v="Google|Greece"/>
    <s v="Position 5-10 Bid Strategy"/>
    <n v="6.25"/>
    <n v="36"/>
    <n v="90.787499999999994"/>
    <n v="2.5218750000000001"/>
    <n v="1160"/>
    <n v="3.10344827586207E-2"/>
    <n v="2.4045689655172402"/>
    <n v="0"/>
    <n v="0"/>
    <n v="0"/>
    <n v="90.787499999999994"/>
    <n v="-90.787499999999994"/>
    <n v="-1"/>
    <n v="0"/>
    <s v="NA"/>
    <n v="0"/>
    <x v="368"/>
    <n v="0"/>
    <n v="81.708749999999995"/>
    <n v="-95.326875000000001"/>
    <n v="9.0787499999999994"/>
    <n v="4.5393750000000068"/>
  </r>
  <r>
    <x v="4"/>
    <s v="flights to cologne"/>
    <s v="Broad"/>
    <s v="Google_Yearlong 2006"/>
    <s v="Google|Cologne"/>
    <s v="Position 5-10 Bid Strategy"/>
    <n v="6.25"/>
    <n v="18"/>
    <n v="91.424999924999995"/>
    <n v="5.0791666624999996"/>
    <n v="328"/>
    <n v="5.4878048780487798E-2"/>
    <n v="1.3597560975609799"/>
    <n v="0"/>
    <n v="0"/>
    <n v="0"/>
    <n v="91.424999924999995"/>
    <n v="-91.424999924999995"/>
    <n v="-1"/>
    <n v="0"/>
    <s v="NA"/>
    <n v="0"/>
    <x v="368"/>
    <n v="0"/>
    <n v="82.282499932500002"/>
    <n v="-95.996249921249998"/>
    <n v="9.1424999924999923"/>
    <n v="4.5712499962500033"/>
  </r>
  <r>
    <x v="4"/>
    <s v="european cheap flights"/>
    <s v="Broad"/>
    <s v="Western Europe Destinations"/>
    <s v="Europe"/>
    <s v="Position 5-10 Bid Strategy"/>
    <n v="6.25"/>
    <n v="41"/>
    <n v="91.949999925"/>
    <n v="2.242682925"/>
    <n v="493"/>
    <n v="8.3164300202839797E-2"/>
    <n v="1.4385395537525401"/>
    <n v="0"/>
    <n v="0"/>
    <n v="0"/>
    <n v="91.949999925"/>
    <n v="-91.949999925"/>
    <n v="-1"/>
    <n v="0"/>
    <s v="NA"/>
    <n v="0"/>
    <x v="368"/>
    <n v="0"/>
    <n v="82.754999932499999"/>
    <n v="-96.547499921250008"/>
    <n v="9.1949999925000014"/>
    <n v="4.5974999962500078"/>
  </r>
  <r>
    <x v="4"/>
    <s v="rome tickets"/>
    <s v="Broad"/>
    <s v="Google_Yearlong 2006"/>
    <s v="Google|Rome"/>
    <s v="Position 5-10 Bid Strategy"/>
    <n v="6.25"/>
    <n v="30"/>
    <n v="92.762499750000003"/>
    <n v="3.0920833249999999"/>
    <n v="2120"/>
    <n v="1.4150943396226402E-2"/>
    <n v="1.7580660377358499"/>
    <n v="0"/>
    <n v="0"/>
    <n v="0"/>
    <n v="92.762499750000003"/>
    <n v="-92.762499750000003"/>
    <n v="-1"/>
    <n v="0"/>
    <s v="NA"/>
    <n v="0"/>
    <x v="368"/>
    <n v="0"/>
    <n v="83.486249775000005"/>
    <n v="-97.40062473750001"/>
    <n v="9.2762499749999989"/>
    <n v="4.6381249875000066"/>
  </r>
  <r>
    <x v="4"/>
    <s v="spain tickets"/>
    <s v="Broad"/>
    <s v="Google_Yearlong 2006"/>
    <s v="Google|Spain"/>
    <s v="Position 5-10 Bid Strategy"/>
    <n v="6.25"/>
    <n v="29"/>
    <n v="95.98749983750001"/>
    <n v="3.3099137875000002"/>
    <n v="2316"/>
    <n v="1.2521588946459401E-2"/>
    <n v="1.80038860103627"/>
    <n v="0"/>
    <n v="0"/>
    <n v="0"/>
    <n v="95.98749983750001"/>
    <n v="-95.98749983750001"/>
    <n v="-1"/>
    <n v="0"/>
    <s v="NA"/>
    <n v="0"/>
    <x v="368"/>
    <n v="0"/>
    <n v="86.388749853750014"/>
    <n v="-100.78687482937501"/>
    <n v="9.5987499837499968"/>
    <n v="4.7993749918749984"/>
  </r>
  <r>
    <x v="4"/>
    <s v="paris airline"/>
    <s v="Broad"/>
    <s v="Geo Targeted New York"/>
    <s v="New York to Paris Sale"/>
    <s v="Position 5-10 Bid Strategy"/>
    <n v="6.25"/>
    <n v="48"/>
    <n v="96.687499799999998"/>
    <n v="2.0143229125"/>
    <n v="842"/>
    <n v="5.7007125890736303E-2"/>
    <n v="1.32643705463183"/>
    <n v="0"/>
    <n v="0"/>
    <n v="0"/>
    <n v="96.687499799999998"/>
    <n v="-96.687499799999998"/>
    <n v="-1"/>
    <n v="0"/>
    <s v="NA"/>
    <n v="0"/>
    <x v="368"/>
    <n v="0"/>
    <n v="87.018749819999996"/>
    <n v="-101.52187479"/>
    <n v="9.6687499800000012"/>
    <n v="4.8343749900000006"/>
  </r>
  <r>
    <x v="4"/>
    <s v="paris flight"/>
    <s v="Broad"/>
    <s v="Geo Targeted Boston"/>
    <s v="Boston to Paris Sale"/>
    <s v="Position 5-10 Bid Strategy"/>
    <n v="6.25"/>
    <n v="41"/>
    <n v="96.999999650000007"/>
    <n v="2.36585365"/>
    <n v="693"/>
    <n v="5.9163059163059202E-2"/>
    <n v="2.3341991341991299"/>
    <n v="0"/>
    <n v="0"/>
    <n v="0"/>
    <n v="96.999999650000007"/>
    <n v="-96.999999650000007"/>
    <n v="-1"/>
    <n v="0"/>
    <s v="NA"/>
    <n v="0"/>
    <x v="368"/>
    <n v="0"/>
    <n v="87.299999685000003"/>
    <n v="-101.84999963250002"/>
    <n v="9.6999999650000035"/>
    <n v="4.8499999825000089"/>
  </r>
  <r>
    <x v="4"/>
    <s v="paris cheap ticket"/>
    <s v="Broad"/>
    <s v="Geo Targeted New York"/>
    <s v="New York to Paris Sale"/>
    <s v="Position 5-10 Bid Strategy"/>
    <n v="6.25"/>
    <n v="27"/>
    <n v="100.02499987499999"/>
    <n v="3.7046296249999999"/>
    <n v="170"/>
    <n v="0.158823529411765"/>
    <n v="1.62805882352941"/>
    <n v="0"/>
    <n v="0"/>
    <n v="0"/>
    <n v="100.02499987499999"/>
    <n v="-100.02499987499999"/>
    <n v="-1"/>
    <n v="0"/>
    <s v="NA"/>
    <n v="0"/>
    <x v="368"/>
    <n v="0"/>
    <n v="90.02249988749999"/>
    <n v="-105.02624986875"/>
    <n v="10.002499987500002"/>
    <n v="5.0012499937500081"/>
  </r>
  <r>
    <x v="4"/>
    <s v="europe airlines"/>
    <s v="Broad"/>
    <s v="Western Europe Destinations"/>
    <s v="Europe"/>
    <s v="Position 5-10 Bid Strategy"/>
    <n v="6.25"/>
    <n v="45"/>
    <n v="101.174999625"/>
    <n v="2.2483333249999999"/>
    <n v="2395"/>
    <n v="1.87891440501044E-2"/>
    <n v="1.5578288100208799"/>
    <n v="0"/>
    <n v="0"/>
    <n v="0"/>
    <n v="101.174999625"/>
    <n v="-101.174999625"/>
    <n v="-1"/>
    <n v="0"/>
    <s v="NA"/>
    <n v="0"/>
    <x v="368"/>
    <n v="0"/>
    <n v="91.057499662500007"/>
    <n v="-106.23374960625"/>
    <n v="10.117499962499991"/>
    <n v="5.0587499812500027"/>
  </r>
  <r>
    <x v="4"/>
    <s v="casablanca flights"/>
    <s v="Broad"/>
    <s v="Google_Yearlong 2006"/>
    <s v="Google|casablanca"/>
    <s v="Position 5-10 Bid Strategy"/>
    <n v="6.25"/>
    <n v="33"/>
    <n v="101.287499775"/>
    <n v="3.0693181749999998"/>
    <n v="827"/>
    <n v="3.9903264812575598E-2"/>
    <n v="1.1380894800483701"/>
    <n v="0"/>
    <n v="0"/>
    <n v="0"/>
    <n v="101.287499775"/>
    <n v="-101.287499775"/>
    <n v="-1"/>
    <n v="0"/>
    <s v="NA"/>
    <n v="0"/>
    <x v="368"/>
    <n v="0"/>
    <n v="91.158749797500008"/>
    <n v="-106.35187476375"/>
    <n v="10.128749977499993"/>
    <n v="5.0643749887500036"/>
  </r>
  <r>
    <x v="4"/>
    <s v="india flight"/>
    <s v="Broad"/>
    <s v="Outside Western Europe"/>
    <s v="India"/>
    <s v="Position 5-10 Bid Strategy"/>
    <n v="6.25"/>
    <n v="44"/>
    <n v="102.14999960000002"/>
    <n v="2.3215909000000003"/>
    <n v="2004"/>
    <n v="2.1956087824351302E-2"/>
    <n v="1.2506487025948101"/>
    <n v="0"/>
    <n v="0"/>
    <n v="0"/>
    <n v="102.14999960000002"/>
    <n v="-102.14999960000002"/>
    <n v="-1"/>
    <n v="0"/>
    <s v="NA"/>
    <n v="0"/>
    <x v="368"/>
    <n v="0"/>
    <n v="91.934999640000015"/>
    <n v="-107.25749958000002"/>
    <n v="10.21499996"/>
    <n v="5.1074999800000001"/>
  </r>
  <r>
    <x v="4"/>
    <s v="international airline"/>
    <s v="Broad"/>
    <s v="Google_Yearlong 2006"/>
    <s v="Google|International General"/>
    <s v="Position 5-10 Bid Strategy"/>
    <n v="6.25"/>
    <n v="43"/>
    <n v="103.27499952499998"/>
    <n v="2.4017441749999997"/>
    <n v="2457"/>
    <n v="1.7501017501017499E-2"/>
    <n v="1.68966218966219"/>
    <n v="0"/>
    <n v="0"/>
    <n v="0"/>
    <n v="103.27499952499998"/>
    <n v="-103.27499952499998"/>
    <n v="-1"/>
    <n v="0"/>
    <s v="NA"/>
    <n v="0"/>
    <x v="368"/>
    <n v="0"/>
    <n v="92.947499572499993"/>
    <n v="-108.43874950124999"/>
    <n v="10.327499952499991"/>
    <n v="5.1637499762500028"/>
  </r>
  <r>
    <x v="4"/>
    <s v="rome flights"/>
    <s v="Broad"/>
    <s v="Geo Targeted Boston"/>
    <s v="Boston to Rome Sale"/>
    <s v="Position 5-10 Bid Strategy"/>
    <n v="6.25"/>
    <n v="29"/>
    <n v="104.0874999875"/>
    <n v="3.5892241375"/>
    <n v="1594"/>
    <n v="1.8193224592220801E-2"/>
    <n v="1.3544353826850699"/>
    <n v="0"/>
    <n v="0"/>
    <n v="0"/>
    <n v="104.0874999875"/>
    <n v="-104.0874999875"/>
    <n v="-1"/>
    <n v="0"/>
    <s v="NA"/>
    <n v="0"/>
    <x v="368"/>
    <n v="0"/>
    <n v="93.678749988749999"/>
    <n v="-109.291874986875"/>
    <n v="10.408749998749997"/>
    <n v="5.2043749993750055"/>
  </r>
  <r>
    <x v="4"/>
    <s v="paris cheap flights"/>
    <s v="Broad"/>
    <s v="Geo Targeted San Francisco"/>
    <s v="San Francisco to Paris Sale"/>
    <s v="Position 5-10 Bid Strategy"/>
    <n v="6.25"/>
    <n v="49"/>
    <n v="107.04999987499998"/>
    <n v="2.1846938749999998"/>
    <n v="305"/>
    <n v="0.16065573770491798"/>
    <n v="1.12616393442623"/>
    <n v="0"/>
    <n v="0"/>
    <n v="0"/>
    <n v="107.04999987499998"/>
    <n v="-107.04999987499998"/>
    <n v="-1"/>
    <n v="0"/>
    <s v="NA"/>
    <n v="0"/>
    <x v="368"/>
    <n v="0"/>
    <n v="96.344999887499981"/>
    <n v="-112.40249986874998"/>
    <n v="10.704999987500003"/>
    <n v="5.3524999937500013"/>
  </r>
  <r>
    <x v="4"/>
    <s v="international tickets"/>
    <s v="Broad"/>
    <s v="Google_Yearlong 2006"/>
    <s v="Google|International General"/>
    <s v="Position 5-10 Bid Strategy"/>
    <n v="6.25"/>
    <n v="48"/>
    <n v="109.0125"/>
    <n v="2.2710937499999999"/>
    <n v="1978"/>
    <n v="2.4266936299292202E-2"/>
    <n v="1.5421638018200201"/>
    <n v="0"/>
    <n v="0"/>
    <n v="0"/>
    <n v="109.0125"/>
    <n v="-109.0125"/>
    <n v="-1"/>
    <n v="0"/>
    <s v="NA"/>
    <n v="0"/>
    <x v="368"/>
    <n v="0"/>
    <n v="98.111249999999998"/>
    <n v="-114.46312500000001"/>
    <n v="10.901250000000005"/>
    <n v="5.4506250000000023"/>
  </r>
  <r>
    <x v="4"/>
    <s v="flights to uk"/>
    <s v="Broad"/>
    <s v="Western Europe Destinations"/>
    <s v="UK"/>
    <s v="Position 5-10 Bid Strategy"/>
    <n v="6.25"/>
    <n v="36"/>
    <n v="110.27499975000001"/>
    <n v="3.0631944375"/>
    <n v="547"/>
    <n v="6.5813528336380295E-2"/>
    <n v="1.8255941499085899"/>
    <n v="0"/>
    <n v="0"/>
    <n v="0"/>
    <n v="110.27499975000001"/>
    <n v="-110.27499975000001"/>
    <n v="-1"/>
    <n v="0"/>
    <s v="NA"/>
    <n v="0"/>
    <x v="368"/>
    <n v="0"/>
    <n v="99.247499775000009"/>
    <n v="-115.78874973750001"/>
    <n v="11.027499974999998"/>
    <n v="5.513749987500006"/>
  </r>
  <r>
    <x v="4"/>
    <s v="rome airlines"/>
    <s v="Broad"/>
    <s v="Google_Yearlong 2006"/>
    <s v="Google|Rome"/>
    <s v="Position 5-10 Bid Strategy"/>
    <n v="6.25"/>
    <n v="46"/>
    <n v="110.84999959999999"/>
    <n v="2.4097825999999998"/>
    <n v="2338"/>
    <n v="1.9674935842600501E-2"/>
    <n v="2.5153122326775001"/>
    <n v="0"/>
    <n v="0"/>
    <n v="0"/>
    <n v="110.84999959999999"/>
    <n v="-110.84999959999999"/>
    <n v="-1"/>
    <n v="0"/>
    <s v="NA"/>
    <n v="0"/>
    <x v="368"/>
    <n v="0"/>
    <n v="99.764999639999999"/>
    <n v="-116.39249957999999"/>
    <n v="11.08499995999999"/>
    <n v="5.5424999800000023"/>
  </r>
  <r>
    <x v="4"/>
    <s v="european flights"/>
    <s v="Broad"/>
    <s v="Google_Yearlong 2006"/>
    <s v="Google|Europe"/>
    <s v="Position 5-10 Bid Strategy"/>
    <n v="6.25"/>
    <n v="45"/>
    <n v="111.2124999375"/>
    <n v="2.4713888874999999"/>
    <n v="1168"/>
    <n v="3.8527397260274002E-2"/>
    <n v="1.8367294520547901"/>
    <n v="0"/>
    <n v="0"/>
    <n v="0"/>
    <n v="111.2124999375"/>
    <n v="-111.2124999375"/>
    <n v="-1"/>
    <n v="0"/>
    <s v="NA"/>
    <n v="0"/>
    <x v="368"/>
    <n v="0"/>
    <n v="100.09124994375"/>
    <n v="-116.77312493437501"/>
    <n v="11.121249993749998"/>
    <n v="5.5606249968750063"/>
  </r>
  <r>
    <x v="4"/>
    <s v="flight to barcelona"/>
    <s v="Broad"/>
    <s v="Google_Yearlong 2006"/>
    <s v="Google|Barcelona"/>
    <s v="Position 5-10 Bid Strategy"/>
    <n v="6.25"/>
    <n v="70"/>
    <n v="117.14999975000001"/>
    <n v="1.673571425"/>
    <n v="727"/>
    <n v="9.6286107290233805E-2"/>
    <n v="2.3470426409903702"/>
    <n v="0"/>
    <n v="0"/>
    <n v="0"/>
    <n v="117.14999975000001"/>
    <n v="-117.14999975000001"/>
    <n v="-1"/>
    <n v="0"/>
    <s v="NA"/>
    <n v="0"/>
    <x v="368"/>
    <n v="0"/>
    <n v="105.43499977500001"/>
    <n v="-123.00749973750001"/>
    <n v="11.714999974999998"/>
    <n v="5.857499987500006"/>
  </r>
  <r>
    <x v="4"/>
    <s v="france cheap flight"/>
    <s v="Broad"/>
    <s v="Geo Targeted New York"/>
    <s v="New York to France Sale"/>
    <s v="Position 5-10 Bid Strategy"/>
    <n v="6.25"/>
    <n v="35"/>
    <n v="118.61249968749999"/>
    <n v="3.3889285624999999"/>
    <n v="293"/>
    <n v="0.119453924914676"/>
    <n v="1.5138907849829399"/>
    <n v="0"/>
    <n v="0"/>
    <n v="0"/>
    <n v="118.61249968749999"/>
    <n v="-118.61249968749999"/>
    <n v="-1"/>
    <n v="0"/>
    <s v="NA"/>
    <n v="0"/>
    <x v="368"/>
    <n v="0"/>
    <n v="106.75124971874999"/>
    <n v="-124.54312467187499"/>
    <n v="11.861249968750002"/>
    <n v="5.930624984375001"/>
  </r>
  <r>
    <x v="4"/>
    <s v="flights to istanbul"/>
    <s v="Broad"/>
    <s v="Google_Yearlong 2006"/>
    <s v="Google|Istanbul"/>
    <s v="Position 5-10 Bid Strategy"/>
    <n v="6.25"/>
    <n v="67"/>
    <n v="123.3749993"/>
    <n v="1.8414178999999999"/>
    <n v="1209"/>
    <n v="5.5417700578990897E-2"/>
    <n v="1.6339123242349001"/>
    <n v="0"/>
    <n v="0"/>
    <n v="0"/>
    <n v="123.3749993"/>
    <n v="-123.3749993"/>
    <n v="-1"/>
    <n v="0"/>
    <s v="NA"/>
    <n v="0"/>
    <x v="368"/>
    <n v="0"/>
    <n v="111.03749937000001"/>
    <n v="-129.543749265"/>
    <n v="12.337499929999993"/>
    <n v="6.1687499650000035"/>
  </r>
  <r>
    <x v="4"/>
    <s v="paris tickets"/>
    <s v="Broad"/>
    <s v="Geo Targeted Houston"/>
    <s v="Houston to Paris Sale"/>
    <s v="Position 5-10 Bid Strategy"/>
    <n v="6.25"/>
    <n v="34"/>
    <n v="124.61249984999999"/>
    <n v="3.6650735249999999"/>
    <n v="852"/>
    <n v="3.9906103286385004E-2"/>
    <n v="1.35272300469484"/>
    <n v="0"/>
    <n v="0"/>
    <n v="0"/>
    <n v="124.61249984999999"/>
    <n v="-124.61249984999999"/>
    <n v="-1"/>
    <n v="0"/>
    <s v="NA"/>
    <n v="0"/>
    <x v="368"/>
    <n v="0"/>
    <n v="112.151249865"/>
    <n v="-130.8431248425"/>
    <n v="12.461249984999995"/>
    <n v="6.2306249925000117"/>
  </r>
  <r>
    <x v="4"/>
    <s v="amman flights"/>
    <s v="Broad"/>
    <s v="Google_Yearlong 2006"/>
    <s v="Google|amman"/>
    <s v="Position 5-10 Bid Strategy"/>
    <n v="6.25"/>
    <n v="61"/>
    <n v="124.8874998125"/>
    <n v="2.0473360624999999"/>
    <n v="1474"/>
    <n v="4.1383989145183202E-2"/>
    <n v="1.0797829036635"/>
    <n v="0"/>
    <n v="0"/>
    <n v="0"/>
    <n v="124.8874998125"/>
    <n v="-124.8874998125"/>
    <n v="-1"/>
    <n v="0"/>
    <s v="NA"/>
    <n v="0"/>
    <x v="368"/>
    <n v="0"/>
    <n v="112.39874983125"/>
    <n v="-131.13187480312502"/>
    <n v="12.488749981249995"/>
    <n v="6.244374990625019"/>
  </r>
  <r>
    <x v="4"/>
    <s v="flight to athens"/>
    <s v="Broad"/>
    <s v="Google_Yearlong 2006"/>
    <s v="Google|Athens"/>
    <s v="Position 5-10 Bid Strategy"/>
    <n v="6.25"/>
    <n v="76"/>
    <n v="125.47499965"/>
    <n v="1.6509868375000001"/>
    <n v="774"/>
    <n v="9.8191214470284199E-2"/>
    <n v="1.94547803617571"/>
    <n v="0"/>
    <n v="0"/>
    <n v="0"/>
    <n v="125.47499965"/>
    <n v="-125.47499965"/>
    <n v="-1"/>
    <n v="0"/>
    <s v="NA"/>
    <n v="0"/>
    <x v="368"/>
    <n v="0"/>
    <n v="112.927499685"/>
    <n v="-131.74874963249999"/>
    <n v="12.547499965"/>
    <n v="6.2737499824999929"/>
  </r>
  <r>
    <x v="4"/>
    <s v="paris flight"/>
    <s v="Broad"/>
    <s v="Geo Targeted Chicago"/>
    <s v="Chicago to Paris Sale"/>
    <s v="Position 5-10 Bid Strategy"/>
    <n v="6.25"/>
    <n v="48"/>
    <n v="126.54999960000001"/>
    <n v="2.636458325"/>
    <n v="708"/>
    <n v="6.7796610169491497E-2"/>
    <n v="2.0058333333333298"/>
    <n v="0"/>
    <n v="0"/>
    <n v="0"/>
    <n v="126.54999960000001"/>
    <n v="-126.54999960000001"/>
    <n v="-1"/>
    <n v="0"/>
    <s v="NA"/>
    <n v="0"/>
    <x v="368"/>
    <n v="0"/>
    <n v="113.89499964000001"/>
    <n v="-132.87749958000001"/>
    <n v="12.654999959999998"/>
    <n v="6.3274999799999989"/>
  </r>
  <r>
    <x v="4"/>
    <s v="flights to berlin"/>
    <s v="Broad"/>
    <s v="Google_Yearlong 2006"/>
    <s v="Google|Berlin"/>
    <s v="Position 5-10 Bid Strategy"/>
    <n v="6.25"/>
    <n v="39"/>
    <n v="126.78749996250001"/>
    <n v="3.2509615375000003"/>
    <n v="1263"/>
    <n v="3.0878859857482198E-2"/>
    <n v="1.25993665874901"/>
    <n v="0"/>
    <n v="0"/>
    <n v="0"/>
    <n v="126.78749996250001"/>
    <n v="-126.78749996250001"/>
    <n v="-1"/>
    <n v="0"/>
    <s v="NA"/>
    <n v="0"/>
    <x v="368"/>
    <n v="0"/>
    <n v="114.10874996625"/>
    <n v="-133.126874960625"/>
    <n v="12.678749996250005"/>
    <n v="6.3393749981249954"/>
  </r>
  <r>
    <x v="4"/>
    <s v="delhi tickets"/>
    <s v="Broad"/>
    <s v="Google_Yearlong 2006"/>
    <s v="Google|Delhi"/>
    <s v="Position 5-10 Bid Strategy"/>
    <n v="6.25"/>
    <n v="55"/>
    <n v="126.89999987499999"/>
    <n v="2.3072727249999998"/>
    <n v="1007"/>
    <n v="5.4617676266136998E-2"/>
    <n v="1.0566037735849101"/>
    <n v="0"/>
    <n v="0"/>
    <n v="0"/>
    <n v="126.89999987499999"/>
    <n v="-126.89999987499999"/>
    <n v="-1"/>
    <n v="0"/>
    <s v="NA"/>
    <n v="0"/>
    <x v="368"/>
    <n v="0"/>
    <n v="114.20999988749999"/>
    <n v="-133.24499986875"/>
    <n v="12.689999987500002"/>
    <n v="6.3449999937500081"/>
  </r>
  <r>
    <x v="4"/>
    <s v="paris flights"/>
    <s v="Broad"/>
    <s v="Geo Targeted Houston"/>
    <s v="Houston to Paris Sale"/>
    <s v="Position 5-10 Bid Strategy"/>
    <n v="6.25"/>
    <n v="57"/>
    <n v="127.09999935"/>
    <n v="2.22982455"/>
    <n v="5663"/>
    <n v="1.0065336394137401E-2"/>
    <n v="1.75519512625817"/>
    <n v="0"/>
    <n v="0"/>
    <n v="0"/>
    <n v="127.09999935"/>
    <n v="-127.09999935"/>
    <n v="-1"/>
    <n v="0"/>
    <s v="NA"/>
    <n v="0"/>
    <x v="368"/>
    <n v="0"/>
    <n v="114.38999941500001"/>
    <n v="-133.45499931750001"/>
    <n v="12.709999934999999"/>
    <n v="6.3549999675000066"/>
  </r>
  <r>
    <x v="4"/>
    <s v="paris flight"/>
    <s v="Broad"/>
    <s v="Geo Targeted San Francisco"/>
    <s v="San Francisco to Paris Sale"/>
    <s v="Position 5-10 Bid Strategy"/>
    <n v="6.25"/>
    <n v="53"/>
    <n v="127.2624995875"/>
    <n v="2.4011792375000001"/>
    <n v="737"/>
    <n v="7.1913161465400305E-2"/>
    <n v="1.21439620081411"/>
    <n v="0"/>
    <n v="0"/>
    <n v="0"/>
    <n v="127.2624995875"/>
    <n v="-127.2624995875"/>
    <n v="-1"/>
    <n v="0"/>
    <s v="NA"/>
    <n v="0"/>
    <x v="368"/>
    <n v="0"/>
    <n v="114.53624962875"/>
    <n v="-133.62562456687502"/>
    <n v="12.726249958750003"/>
    <n v="6.3631249793750158"/>
  </r>
  <r>
    <x v="4"/>
    <s v="europe cheap tickets"/>
    <s v="Broad"/>
    <s v="Google_Yearlong 2006"/>
    <s v="Google|Europe"/>
    <s v="Position 5-10 Bid Strategy"/>
    <n v="6.25"/>
    <n v="83"/>
    <n v="130.41249981250002"/>
    <n v="1.5712349375000001"/>
    <n v="978"/>
    <n v="8.4867075664621705E-2"/>
    <n v="2.1242331288343599"/>
    <n v="0"/>
    <n v="0"/>
    <n v="0"/>
    <n v="130.41249981250002"/>
    <n v="-130.41249981250002"/>
    <n v="-1"/>
    <n v="0"/>
    <s v="NA"/>
    <n v="0"/>
    <x v="368"/>
    <n v="0"/>
    <n v="117.37124983125001"/>
    <n v="-136.93312480312503"/>
    <n v="13.041249981250004"/>
    <n v="6.5206249906250093"/>
  </r>
  <r>
    <x v="4"/>
    <s v="spain airline"/>
    <s v="Broad"/>
    <s v="Google_Yearlong 2006"/>
    <s v="Google|Spain"/>
    <s v="Position 5-10 Bid Strategy"/>
    <n v="6.25"/>
    <n v="84"/>
    <n v="132.58749945"/>
    <n v="1.5784226125"/>
    <n v="2423"/>
    <n v="3.46677672307057E-2"/>
    <n v="1.66112257531985"/>
    <n v="0"/>
    <n v="0"/>
    <n v="0"/>
    <n v="132.58749945"/>
    <n v="-132.58749945"/>
    <n v="-1"/>
    <n v="0"/>
    <s v="NA"/>
    <n v="0"/>
    <x v="368"/>
    <n v="0"/>
    <n v="119.328749505"/>
    <n v="-139.21687442250001"/>
    <n v="13.258749944999991"/>
    <n v="6.6293749725000168"/>
  </r>
  <r>
    <x v="4"/>
    <s v="italy tickets"/>
    <s v="Broad"/>
    <s v="Google_Yearlong 2006"/>
    <s v="Google|Italy"/>
    <s v="Position 5-10 Bid Strategy"/>
    <n v="6.25"/>
    <n v="46"/>
    <n v="133.18749954999998"/>
    <n v="2.8953804249999999"/>
    <n v="3367"/>
    <n v="1.36620136620137E-2"/>
    <n v="1.71954261954262"/>
    <n v="0"/>
    <n v="0"/>
    <n v="0"/>
    <n v="133.18749954999998"/>
    <n v="-133.18749954999998"/>
    <n v="-1"/>
    <n v="0"/>
    <s v="NA"/>
    <n v="0"/>
    <x v="368"/>
    <n v="0"/>
    <n v="119.86874959499998"/>
    <n v="-139.84687452749998"/>
    <n v="13.318749955000001"/>
    <n v="6.6593749774999935"/>
  </r>
  <r>
    <x v="4"/>
    <s v="venice flights"/>
    <s v="Broad"/>
    <s v="Google_Yearlong 2006"/>
    <s v="Google|Venice"/>
    <s v="Position 5-10 Bid Strategy"/>
    <n v="6.25"/>
    <n v="54"/>
    <n v="133.4749995"/>
    <n v="2.4717592499999999"/>
    <n v="3191"/>
    <n v="1.6922594797868999E-2"/>
    <n v="1.6186148542776599"/>
    <n v="0"/>
    <n v="0"/>
    <n v="0"/>
    <n v="133.4749995"/>
    <n v="-133.4749995"/>
    <n v="-1"/>
    <n v="0"/>
    <s v="NA"/>
    <n v="0"/>
    <x v="368"/>
    <n v="0"/>
    <n v="120.12749955"/>
    <n v="-140.14874947499999"/>
    <n v="13.34749995"/>
    <n v="6.6737499749999927"/>
  </r>
  <r>
    <x v="4"/>
    <s v="europe fares"/>
    <s v="Broad"/>
    <s v="Google_Yearlong 2006"/>
    <s v="Google|Europe"/>
    <s v="Position 5-10 Bid Strategy"/>
    <n v="6.25"/>
    <n v="66"/>
    <n v="134.39999925000001"/>
    <n v="2.0363636249999999"/>
    <n v="1010"/>
    <n v="6.5346534653465391E-2"/>
    <n v="1.7083168316831701"/>
    <n v="0"/>
    <n v="0"/>
    <n v="0"/>
    <n v="134.39999925000001"/>
    <n v="-134.39999925000001"/>
    <n v="-1"/>
    <n v="0"/>
    <s v="NA"/>
    <n v="0"/>
    <x v="368"/>
    <n v="0"/>
    <n v="120.95999932500001"/>
    <n v="-141.11999921250001"/>
    <n v="13.439999924999995"/>
    <n v="6.7199999624999975"/>
  </r>
  <r>
    <x v="4"/>
    <s v="barcelona cheap flights"/>
    <s v="Broad"/>
    <s v="Western Europe Destinations"/>
    <s v="Barcelona"/>
    <s v="Position 5-10 Bid Strategy"/>
    <n v="6.25"/>
    <n v="93"/>
    <n v="134.53749907500003"/>
    <n v="1.4466397750000002"/>
    <n v="3181"/>
    <n v="2.9236089280100602E-2"/>
    <n v="4.5696636277899998"/>
    <n v="0"/>
    <n v="0"/>
    <n v="0"/>
    <n v="134.53749907500003"/>
    <n v="-134.53749907500003"/>
    <n v="-1"/>
    <n v="0"/>
    <s v="NA"/>
    <n v="0"/>
    <x v="368"/>
    <n v="0"/>
    <n v="121.08374916750003"/>
    <n v="-141.26437402875004"/>
    <n v="13.453749907499997"/>
    <n v="6.7268749537500128"/>
  </r>
  <r>
    <x v="4"/>
    <s v="europe airfare"/>
    <s v="Broad"/>
    <s v="Western Europe Destinations"/>
    <s v="Europe"/>
    <s v="Position 5-10 Bid Strategy"/>
    <n v="6.25"/>
    <n v="71"/>
    <n v="135.56249922500001"/>
    <n v="1.909330975"/>
    <n v="856"/>
    <n v="8.2943925233644897E-2"/>
    <n v="1.4515186915887801"/>
    <n v="0"/>
    <n v="0"/>
    <n v="0"/>
    <n v="135.56249922500001"/>
    <n v="-135.56249922500001"/>
    <n v="-1"/>
    <n v="0"/>
    <s v="NA"/>
    <n v="0"/>
    <x v="368"/>
    <n v="0"/>
    <n v="122.00624930250001"/>
    <n v="-142.34062418625001"/>
    <n v="13.556249922500001"/>
    <n v="6.7781249612500005"/>
  </r>
  <r>
    <x v="4"/>
    <s v="flights to milan"/>
    <s v="Broad"/>
    <s v="Western Europe Destinations"/>
    <s v="Milan"/>
    <s v="Position 5-10 Bid Strategy"/>
    <n v="6.25"/>
    <n v="100"/>
    <n v="136.94999999999999"/>
    <n v="1.3694999999999999"/>
    <n v="2601"/>
    <n v="3.8446751249519399E-2"/>
    <n v="4.8584775086505196"/>
    <n v="0"/>
    <n v="0"/>
    <n v="0"/>
    <n v="136.94999999999999"/>
    <n v="-136.94999999999999"/>
    <n v="-1"/>
    <n v="0"/>
    <s v="NA"/>
    <n v="0"/>
    <x v="368"/>
    <n v="0"/>
    <n v="123.255"/>
    <n v="-143.79749999999999"/>
    <n v="13.694999999999993"/>
    <n v="6.8474999999999966"/>
  </r>
  <r>
    <x v="4"/>
    <s v="germany flight"/>
    <s v="Broad"/>
    <s v="Google_Yearlong 2006"/>
    <s v="Google|Germany"/>
    <s v="Position 5-10 Bid Strategy"/>
    <n v="6.25"/>
    <n v="83"/>
    <n v="138.18749991250002"/>
    <n v="1.6649096375000001"/>
    <n v="2851"/>
    <n v="2.9112592072956901E-2"/>
    <n v="1.8254296737986699"/>
    <n v="0"/>
    <n v="0"/>
    <n v="0"/>
    <n v="138.18749991250002"/>
    <n v="-138.18749991250002"/>
    <n v="-1"/>
    <n v="0"/>
    <s v="NA"/>
    <n v="0"/>
    <x v="368"/>
    <n v="0"/>
    <n v="124.36874992125001"/>
    <n v="-145.09687490812502"/>
    <n v="13.818749991250002"/>
    <n v="6.9093749956250008"/>
  </r>
  <r>
    <x v="4"/>
    <s v="italy cheap flights"/>
    <s v="Broad"/>
    <s v="Western Europe Destinations"/>
    <s v="Italy"/>
    <s v="Position 5-10 Bid Strategy"/>
    <n v="6.25"/>
    <n v="115"/>
    <n v="140.78749937500001"/>
    <n v="1.224239125"/>
    <n v="3301"/>
    <n v="3.4837927900636202E-2"/>
    <n v="5.0166616176916099"/>
    <n v="0"/>
    <n v="0"/>
    <n v="0"/>
    <n v="140.78749937500001"/>
    <n v="-140.78749937500001"/>
    <n v="-1"/>
    <n v="0"/>
    <s v="NA"/>
    <n v="0"/>
    <x v="368"/>
    <n v="0"/>
    <n v="126.70874943750002"/>
    <n v="-147.82687434375001"/>
    <n v="14.078749937499992"/>
    <n v="7.0393749687499962"/>
  </r>
  <r>
    <x v="4"/>
    <s v="turkey tickets"/>
    <s v="Broad"/>
    <s v="Google_Yearlong 2006"/>
    <s v="Google|Turkey"/>
    <s v="Position 5-10 Bid Strategy"/>
    <n v="6.25"/>
    <n v="69"/>
    <n v="143.3374993125"/>
    <n v="2.0773550625000001"/>
    <n v="1881"/>
    <n v="3.6682615629984101E-2"/>
    <n v="1.66507177033493"/>
    <n v="0"/>
    <n v="0"/>
    <n v="0"/>
    <n v="143.3374993125"/>
    <n v="-143.3374993125"/>
    <n v="-1"/>
    <n v="0"/>
    <s v="NA"/>
    <n v="0"/>
    <x v="368"/>
    <n v="0"/>
    <n v="129.00374938125"/>
    <n v="-150.504374278125"/>
    <n v="14.333749931249997"/>
    <n v="7.1668749656249986"/>
  </r>
  <r>
    <x v="4"/>
    <s v="europe airfares"/>
    <s v="Broad"/>
    <s v="Google_Yearlong 2006"/>
    <s v="Google|Europe"/>
    <s v="Position 5-10 Bid Strategy"/>
    <n v="6.25"/>
    <n v="82"/>
    <n v="144.68749940000001"/>
    <n v="1.7644816999999999"/>
    <n v="1364"/>
    <n v="6.0117302052785898E-2"/>
    <n v="1.7112170087976499"/>
    <n v="0"/>
    <n v="0"/>
    <n v="0"/>
    <n v="144.68749940000001"/>
    <n v="-144.68749940000001"/>
    <n v="-1"/>
    <n v="0"/>
    <s v="NA"/>
    <n v="0"/>
    <x v="368"/>
    <n v="0"/>
    <n v="130.21874946"/>
    <n v="-151.92187437000001"/>
    <n v="14.468749940000009"/>
    <n v="7.2343749700000046"/>
  </r>
  <r>
    <x v="4"/>
    <s v="uk cheap flights"/>
    <s v="Broad"/>
    <s v="Google_Yearlong 2006"/>
    <s v="Google|UK"/>
    <s v="Position 5-10 Bid Strategy"/>
    <n v="6.25"/>
    <n v="29"/>
    <n v="149.06249980000001"/>
    <n v="5.1400862000000007"/>
    <n v="439"/>
    <n v="6.6059225512528505E-2"/>
    <n v="1.55079726651481"/>
    <n v="0"/>
    <n v="0"/>
    <n v="0"/>
    <n v="149.06249980000001"/>
    <n v="-149.06249980000001"/>
    <n v="-1"/>
    <n v="0"/>
    <s v="NA"/>
    <n v="0"/>
    <x v="368"/>
    <n v="0"/>
    <n v="134.15624982000003"/>
    <n v="-156.51562479000003"/>
    <n v="14.906249979999984"/>
    <n v="7.4531249900000205"/>
  </r>
  <r>
    <x v="4"/>
    <s v="germany airlines"/>
    <s v="Broad"/>
    <s v="Google_Yearlong 2006"/>
    <s v="Google|Germany"/>
    <s v="Position 5-10 Bid Strategy"/>
    <n v="6.25"/>
    <n v="66"/>
    <n v="152.074999725"/>
    <n v="2.3041666625000001"/>
    <n v="4753"/>
    <n v="1.3885966757837201E-2"/>
    <n v="2.2679991584262602"/>
    <n v="0"/>
    <n v="0"/>
    <n v="0"/>
    <n v="152.074999725"/>
    <n v="-152.074999725"/>
    <n v="-1"/>
    <n v="0"/>
    <s v="NA"/>
    <n v="0"/>
    <x v="368"/>
    <n v="0"/>
    <n v="136.86749975250001"/>
    <n v="-159.67874971124999"/>
    <n v="15.207499972499988"/>
    <n v="7.6037499862499942"/>
  </r>
  <r>
    <x v="4"/>
    <s v="belgrade flights"/>
    <s v="Broad"/>
    <s v="Google_Yearlong 2006"/>
    <s v="Google|belgrade"/>
    <s v="Position 5-10 Bid Strategy"/>
    <n v="6.25"/>
    <n v="92"/>
    <n v="153.74999980000001"/>
    <n v="1.67119565"/>
    <n v="1681"/>
    <n v="5.4729327781082707E-2"/>
    <n v="1.0591314693634699"/>
    <n v="0"/>
    <n v="0"/>
    <n v="0"/>
    <n v="153.74999980000001"/>
    <n v="-153.74999980000001"/>
    <n v="-1"/>
    <n v="0"/>
    <s v="NA"/>
    <n v="0"/>
    <x v="368"/>
    <n v="0"/>
    <n v="138.37499982000003"/>
    <n v="-161.43749979000003"/>
    <n v="15.374999979999984"/>
    <n v="7.6874999900000205"/>
  </r>
  <r>
    <x v="4"/>
    <s v="paris cheap flight"/>
    <s v="Broad"/>
    <s v="Geo Targeted New York"/>
    <s v="New York to Paris Sale"/>
    <s v="Position 5-10 Bid Strategy"/>
    <n v="6.25"/>
    <n v="63"/>
    <n v="153.8624997"/>
    <n v="2.4422619000000001"/>
    <n v="695"/>
    <n v="9.0647482014388492E-2"/>
    <n v="2.7418561151079102"/>
    <n v="0"/>
    <n v="0"/>
    <n v="0"/>
    <n v="153.8624997"/>
    <n v="-153.8624997"/>
    <n v="-1"/>
    <n v="0"/>
    <s v="NA"/>
    <n v="0"/>
    <x v="368"/>
    <n v="0"/>
    <n v="138.47624973000001"/>
    <n v="-161.555624685"/>
    <n v="15.386249969999994"/>
    <n v="7.6931249849999972"/>
  </r>
  <r>
    <x v="4"/>
    <s v="rome flight"/>
    <s v="Broad"/>
    <s v="Geo Targeted Houston"/>
    <s v="Houston to Rome Sale"/>
    <s v="Position 5-10 Bid Strategy"/>
    <n v="6.25"/>
    <n v="47"/>
    <n v="155.92499981249998"/>
    <n v="3.3175531874999997"/>
    <n v="1379"/>
    <n v="3.4082668600435101E-2"/>
    <n v="1.5356997824510501"/>
    <n v="0"/>
    <n v="0"/>
    <n v="0"/>
    <n v="155.92499981249998"/>
    <n v="-155.92499981249998"/>
    <n v="-1"/>
    <n v="0"/>
    <s v="NA"/>
    <n v="0"/>
    <x v="368"/>
    <n v="0"/>
    <n v="140.33249983124998"/>
    <n v="-163.72124980312498"/>
    <n v="15.59249998125"/>
    <n v="7.7962499906250002"/>
  </r>
  <r>
    <x v="4"/>
    <s v="france airfare"/>
    <s v="Broad"/>
    <s v="Geo Targeted New York"/>
    <s v="New York to France Sale"/>
    <s v="Position 5-10 Bid Strategy"/>
    <n v="6.25"/>
    <n v="53"/>
    <n v="156.2249995"/>
    <n v="2.9476415"/>
    <n v="609"/>
    <n v="8.7027914614121502E-2"/>
    <n v="1.6197044334975399"/>
    <n v="0"/>
    <n v="0"/>
    <n v="0"/>
    <n v="156.2249995"/>
    <n v="-156.2249995"/>
    <n v="-1"/>
    <n v="0"/>
    <s v="NA"/>
    <n v="0"/>
    <x v="368"/>
    <n v="0"/>
    <n v="140.60249955"/>
    <n v="-164.03624947500001"/>
    <n v="15.622499949999991"/>
    <n v="7.8112499750000097"/>
  </r>
  <r>
    <x v="4"/>
    <s v="flight to rome"/>
    <s v="Broad"/>
    <s v="Google_Yearlong 2006"/>
    <s v="Google|Rome"/>
    <s v="Position 5-10 Bid Strategy"/>
    <n v="6.25"/>
    <n v="76"/>
    <n v="158.89999915000001"/>
    <n v="2.0907894625000001"/>
    <n v="824"/>
    <n v="9.2233009708737906E-2"/>
    <n v="2.0206310679611601"/>
    <n v="0"/>
    <n v="0"/>
    <n v="0"/>
    <n v="158.89999915000001"/>
    <n v="-158.89999915000001"/>
    <n v="-1"/>
    <n v="0"/>
    <s v="NA"/>
    <n v="0"/>
    <x v="368"/>
    <n v="0"/>
    <n v="143.00999923500001"/>
    <n v="-166.84499910750003"/>
    <n v="15.889999915000004"/>
    <n v="7.9449999575000163"/>
  </r>
  <r>
    <x v="4"/>
    <s v="delhi flights"/>
    <s v="Broad"/>
    <s v="Google_Yearlong 2006"/>
    <s v="Google|Delhi"/>
    <s v="Position 5-10 Bid Strategy"/>
    <n v="6.25"/>
    <n v="50"/>
    <n v="159.375"/>
    <n v="3.1875"/>
    <n v="950"/>
    <n v="5.2631578947368397E-2"/>
    <n v="1.1040000000000001"/>
    <n v="0"/>
    <n v="0"/>
    <n v="0"/>
    <n v="159.375"/>
    <n v="-159.375"/>
    <n v="-1"/>
    <n v="0"/>
    <s v="NA"/>
    <n v="0"/>
    <x v="368"/>
    <n v="0"/>
    <n v="143.4375"/>
    <n v="-167.34375"/>
    <n v="15.9375"/>
    <n v="7.96875"/>
  </r>
  <r>
    <x v="4"/>
    <s v="europe tickets"/>
    <s v="Broad"/>
    <s v="Western Europe Destinations"/>
    <s v="Europe"/>
    <s v="Position 5-10 Bid Strategy"/>
    <n v="6.25"/>
    <n v="60"/>
    <n v="160.56249975"/>
    <n v="2.6760416624999999"/>
    <n v="2580"/>
    <n v="2.32558139534884E-2"/>
    <n v="1.8872868217054299"/>
    <n v="0"/>
    <n v="0"/>
    <n v="0"/>
    <n v="160.56249975"/>
    <n v="-160.56249975"/>
    <n v="-1"/>
    <n v="0"/>
    <s v="NA"/>
    <n v="0"/>
    <x v="368"/>
    <n v="0"/>
    <n v="144.50624977500001"/>
    <n v="-168.59062473750001"/>
    <n v="16.056249974999986"/>
    <n v="8.0281249875000071"/>
  </r>
  <r>
    <x v="4"/>
    <s v="europe cheap tickets"/>
    <s v="Broad"/>
    <s v="Western Europe Destinations"/>
    <s v="Europe"/>
    <s v="Position 5-10 Bid Strategy"/>
    <n v="6.25"/>
    <n v="75"/>
    <n v="160.80000000000001"/>
    <n v="2.1440000000000001"/>
    <n v="607"/>
    <n v="0.12355848434925899"/>
    <n v="1.59439868204283"/>
    <n v="0"/>
    <n v="0"/>
    <n v="0"/>
    <n v="160.80000000000001"/>
    <n v="-160.80000000000001"/>
    <n v="-1"/>
    <n v="0"/>
    <s v="NA"/>
    <n v="0"/>
    <x v="368"/>
    <n v="0"/>
    <n v="144.72000000000003"/>
    <n v="-168.84000000000003"/>
    <n v="16.079999999999984"/>
    <n v="8.0400000000000205"/>
  </r>
  <r>
    <x v="4"/>
    <s v="rome flights"/>
    <s v="Broad"/>
    <s v="Geo Targeted Houston"/>
    <s v="Houston to Rome Sale"/>
    <s v="Position 5-10 Bid Strategy"/>
    <n v="6.25"/>
    <n v="47"/>
    <n v="162.33749945"/>
    <n v="3.4539893500000001"/>
    <n v="3197"/>
    <n v="1.4701282452299E-2"/>
    <n v="1.3897466374726299"/>
    <n v="0"/>
    <n v="0"/>
    <n v="0"/>
    <n v="162.33749945"/>
    <n v="-162.33749945"/>
    <n v="-1"/>
    <n v="0"/>
    <s v="NA"/>
    <n v="0"/>
    <x v="368"/>
    <n v="0"/>
    <n v="146.103749505"/>
    <n v="-170.4543744225"/>
    <n v="16.233749945"/>
    <n v="8.1168749724999998"/>
  </r>
  <r>
    <x v="4"/>
    <s v="greece travel"/>
    <s v="Broad"/>
    <s v="Western Europe Destinations"/>
    <s v="Greece"/>
    <s v="Position 5-10 Bid Strategy"/>
    <n v="6.25"/>
    <n v="56"/>
    <n v="163.11249990000002"/>
    <n v="2.9127232125000004"/>
    <n v="4585"/>
    <n v="1.22137404580153E-2"/>
    <n v="4.3531297709923704"/>
    <n v="0"/>
    <n v="0"/>
    <n v="0"/>
    <n v="163.11249990000002"/>
    <n v="-163.11249990000002"/>
    <n v="-1"/>
    <n v="0"/>
    <s v="NA"/>
    <n v="0"/>
    <x v="368"/>
    <n v="0"/>
    <n v="146.80124991000002"/>
    <n v="-171.26812489500003"/>
    <n v="16.311249989999993"/>
    <n v="8.1556249950000108"/>
  </r>
  <r>
    <x v="4"/>
    <s v="flight to italy"/>
    <s v="Broad"/>
    <s v="Google_Yearlong 2006"/>
    <s v="Google|Italy"/>
    <s v="Position 5-10 Bid Strategy"/>
    <n v="6.25"/>
    <n v="62"/>
    <n v="163.42499942500001"/>
    <n v="2.6358870875"/>
    <n v="908"/>
    <n v="6.8281938325991207E-2"/>
    <n v="2.0885462555066101"/>
    <n v="0"/>
    <n v="0"/>
    <n v="0"/>
    <n v="163.42499942500001"/>
    <n v="-163.42499942500001"/>
    <n v="-1"/>
    <n v="0"/>
    <s v="NA"/>
    <n v="0"/>
    <x v="368"/>
    <n v="0"/>
    <n v="147.08249948250003"/>
    <n v="-171.59624939625002"/>
    <n v="16.342499942499984"/>
    <n v="8.1712499712500062"/>
  </r>
  <r>
    <x v="4"/>
    <s v="european travel"/>
    <s v="Broad"/>
    <s v="Western Europe Destinations"/>
    <s v="Europe"/>
    <s v="Position 5-10 Bid Strategy"/>
    <n v="6.25"/>
    <n v="49"/>
    <n v="164.7374995875"/>
    <n v="3.3619897874999998"/>
    <n v="58854"/>
    <n v="8.3256872939817207E-4"/>
    <n v="2.1537125768851699"/>
    <n v="0"/>
    <n v="0"/>
    <n v="0"/>
    <n v="164.7374995875"/>
    <n v="-164.7374995875"/>
    <n v="-1"/>
    <n v="0"/>
    <s v="NA"/>
    <n v="0"/>
    <x v="368"/>
    <n v="0"/>
    <n v="148.26374962874999"/>
    <n v="-172.97437456687501"/>
    <n v="16.473749958750005"/>
    <n v="8.2368749793750169"/>
  </r>
  <r>
    <x v="4"/>
    <s v="greece travel"/>
    <s v="Broad"/>
    <s v="Google_Yearlong 2006"/>
    <s v="Google|Greece"/>
    <s v="Position 5-10 Bid Strategy"/>
    <n v="6.25"/>
    <n v="44"/>
    <n v="165.03749955000001"/>
    <n v="3.7508522625"/>
    <n v="4244"/>
    <n v="1.03675777568332E-2"/>
    <n v="2.4570688030160199"/>
    <n v="0"/>
    <n v="0"/>
    <n v="0"/>
    <n v="165.03749955000001"/>
    <n v="-165.03749955000001"/>
    <n v="-1"/>
    <n v="0"/>
    <s v="NA"/>
    <n v="0"/>
    <x v="368"/>
    <n v="0"/>
    <n v="148.53374959500002"/>
    <n v="-173.2893745275"/>
    <n v="16.503749954999989"/>
    <n v="8.2518749774999947"/>
  </r>
  <r>
    <x v="4"/>
    <s v="europe ticket"/>
    <s v="Broad"/>
    <s v="Google_Yearlong 2006"/>
    <s v="Google|Europe"/>
    <s v="Position 5-10 Bid Strategy"/>
    <n v="6.25"/>
    <n v="80"/>
    <n v="168.23750000000001"/>
    <n v="2.1029687500000001"/>
    <n v="1871"/>
    <n v="4.27578834847675E-2"/>
    <n v="1.8409941207910201"/>
    <n v="0"/>
    <n v="0"/>
    <n v="0"/>
    <n v="168.23750000000001"/>
    <n v="-168.23750000000001"/>
    <n v="-1"/>
    <n v="0"/>
    <s v="NA"/>
    <n v="0"/>
    <x v="368"/>
    <n v="0"/>
    <n v="151.41375000000002"/>
    <n v="-176.64937500000002"/>
    <n v="16.82374999999999"/>
    <n v="8.4118750000000091"/>
  </r>
  <r>
    <x v="4"/>
    <s v="fly to europe"/>
    <s v="Broad"/>
    <s v="Western Europe Destinations"/>
    <s v="Europe"/>
    <s v="Position 5-10 Bid Strategy"/>
    <n v="6.25"/>
    <n v="76"/>
    <n v="169.7499995"/>
    <n v="2.2335526250000002"/>
    <n v="1057"/>
    <n v="7.1901608325449395E-2"/>
    <n v="1.4831598864711399"/>
    <n v="0"/>
    <n v="0"/>
    <n v="0"/>
    <n v="169.7499995"/>
    <n v="-169.7499995"/>
    <n v="-1"/>
    <n v="0"/>
    <s v="NA"/>
    <n v="0"/>
    <x v="368"/>
    <n v="0"/>
    <n v="152.77499955000002"/>
    <n v="-178.23749947500002"/>
    <n v="16.974999949999983"/>
    <n v="8.48749997500002"/>
  </r>
  <r>
    <x v="4"/>
    <s v="flights to london"/>
    <s v="Broad"/>
    <s v="Google_Yearlong 2006"/>
    <s v="Google|London"/>
    <s v="Position 5-10 Bid Strategy"/>
    <n v="6.25"/>
    <n v="92"/>
    <n v="170.83749904999999"/>
    <n v="1.8569293375"/>
    <n v="2253"/>
    <n v="4.0834442964935602E-2"/>
    <n v="3.0409232134931199"/>
    <n v="0"/>
    <n v="0"/>
    <n v="0"/>
    <n v="170.83749904999999"/>
    <n v="-170.83749904999999"/>
    <n v="-1"/>
    <n v="0"/>
    <s v="NA"/>
    <n v="0"/>
    <x v="368"/>
    <n v="0"/>
    <n v="153.753749145"/>
    <n v="-179.37937400249999"/>
    <n v="17.083749904999991"/>
    <n v="8.5418749524999953"/>
  </r>
  <r>
    <x v="4"/>
    <s v="international flight"/>
    <s v="Broad"/>
    <s v="Google_Yearlong 2006"/>
    <s v="Google|International Flights"/>
    <s v="Position 5-10 Bid Strategy"/>
    <n v="6.25"/>
    <n v="71"/>
    <n v="170.98749926249999"/>
    <n v="2.4082746374999999"/>
    <n v="3290"/>
    <n v="2.1580547112462E-2"/>
    <n v="1.6799088145896699"/>
    <n v="0"/>
    <n v="0"/>
    <n v="0"/>
    <n v="170.98749926249999"/>
    <n v="-170.98749926249999"/>
    <n v="-1"/>
    <n v="0"/>
    <s v="NA"/>
    <n v="0"/>
    <x v="368"/>
    <n v="0"/>
    <n v="153.88874933624999"/>
    <n v="-179.53687422562501"/>
    <n v="17.098749926250008"/>
    <n v="8.5493749631250182"/>
  </r>
  <r>
    <x v="4"/>
    <s v="paris flights"/>
    <s v="Broad"/>
    <s v="Geo Targeted San Francisco"/>
    <s v="San Francisco to Paris Sale"/>
    <s v="Position 5-10 Bid Strategy"/>
    <n v="6.25"/>
    <n v="73"/>
    <n v="171.76249935000001"/>
    <n v="2.3529109500000001"/>
    <n v="691"/>
    <n v="0.10564399421128799"/>
    <n v="1.4040376266280801"/>
    <n v="0"/>
    <n v="0"/>
    <n v="0"/>
    <n v="171.76249935000001"/>
    <n v="-171.76249935000001"/>
    <n v="-1"/>
    <n v="0"/>
    <s v="NA"/>
    <n v="0"/>
    <x v="368"/>
    <n v="0"/>
    <n v="154.58624941500003"/>
    <n v="-180.35062431750003"/>
    <n v="17.176249934999987"/>
    <n v="8.588124967500022"/>
  </r>
  <r>
    <x v="4"/>
    <s v="italy airline"/>
    <s v="Broad"/>
    <s v="Google_Yearlong 2006"/>
    <s v="Google|Italy"/>
    <s v="Postiion 1-4 Bid Strategy"/>
    <n v="6.25"/>
    <n v="102"/>
    <n v="172.77499882499998"/>
    <n v="1.6938725374999999"/>
    <n v="3384"/>
    <n v="3.0141843971631201E-2"/>
    <n v="1.65910165484634"/>
    <n v="0"/>
    <n v="0"/>
    <n v="0"/>
    <n v="172.77499882499998"/>
    <n v="-172.77499882499998"/>
    <n v="-1"/>
    <n v="0"/>
    <s v="NA"/>
    <n v="0"/>
    <x v="368"/>
    <n v="0"/>
    <n v="155.49749894249999"/>
    <n v="-181.41374876625"/>
    <n v="17.277499882499995"/>
    <n v="8.6387499412500119"/>
  </r>
  <r>
    <x v="4"/>
    <s v="spain cheap flights"/>
    <s v="Broad"/>
    <s v="Western Europe Destinations"/>
    <s v="Spain"/>
    <s v="Position 5-10 Bid Strategy"/>
    <n v="6.25"/>
    <n v="87"/>
    <n v="173.48749931249998"/>
    <n v="1.9941091874999999"/>
    <n v="1591"/>
    <n v="5.4682589566310502E-2"/>
    <n v="1.8709616593337499"/>
    <n v="0"/>
    <n v="0"/>
    <n v="0"/>
    <n v="173.48749931249998"/>
    <n v="-173.48749931249998"/>
    <n v="-1"/>
    <n v="0"/>
    <s v="NA"/>
    <n v="0"/>
    <x v="368"/>
    <n v="0"/>
    <n v="156.13874938124999"/>
    <n v="-182.161874278125"/>
    <n v="17.348749931249984"/>
    <n v="8.6743749656250202"/>
  </r>
  <r>
    <x v="4"/>
    <s v="international airfare"/>
    <s v="Broad"/>
    <s v="Google_Yearlong 2006"/>
    <s v="Google|International Airfare"/>
    <s v="Position 5-10 Bid Strategy"/>
    <n v="6.25"/>
    <n v="57"/>
    <n v="173.85"/>
    <n v="3.05"/>
    <n v="1968"/>
    <n v="2.8963414634146298E-2"/>
    <n v="1.8913109756097599"/>
    <n v="0"/>
    <n v="0"/>
    <n v="0"/>
    <n v="173.85"/>
    <n v="-173.85"/>
    <n v="-1"/>
    <n v="0"/>
    <s v="NA"/>
    <n v="0"/>
    <x v="368"/>
    <n v="0"/>
    <n v="156.465"/>
    <n v="-182.54249999999999"/>
    <n v="17.384999999999991"/>
    <n v="8.6924999999999955"/>
  </r>
  <r>
    <x v="4"/>
    <s v="fly to europe"/>
    <s v="Broad"/>
    <s v="Google_Yearlong 2006"/>
    <s v="Google|Europe"/>
    <s v="Position 5-10 Bid Strategy"/>
    <n v="6.25"/>
    <n v="93"/>
    <n v="178.9374997875"/>
    <n v="1.9240591375"/>
    <n v="1361"/>
    <n v="6.8332108743570902E-2"/>
    <n v="1.87487141807494"/>
    <n v="0"/>
    <n v="0"/>
    <n v="0"/>
    <n v="178.9374997875"/>
    <n v="-178.9374997875"/>
    <n v="-1"/>
    <n v="0"/>
    <s v="NA"/>
    <n v="0"/>
    <x v="368"/>
    <n v="0"/>
    <n v="161.04374980874999"/>
    <n v="-187.88437477687501"/>
    <n v="17.893749978750009"/>
    <n v="8.9468749893750044"/>
  </r>
  <r>
    <x v="4"/>
    <s v="venice travel"/>
    <s v="Broad"/>
    <s v="Google_Yearlong 2006"/>
    <s v="Google|Venice"/>
    <s v="Position 5-10 Bid Strategy"/>
    <n v="6.25"/>
    <n v="46"/>
    <n v="183.199999625"/>
    <n v="3.9826086875"/>
    <n v="6761"/>
    <n v="6.8037272592811693E-3"/>
    <n v="1.9314450525070299"/>
    <n v="0"/>
    <n v="0"/>
    <n v="0"/>
    <n v="183.199999625"/>
    <n v="-183.199999625"/>
    <n v="-1"/>
    <n v="0"/>
    <s v="NA"/>
    <n v="0"/>
    <x v="368"/>
    <n v="0"/>
    <n v="164.87999966250001"/>
    <n v="-192.35999960625"/>
    <n v="18.319999962499992"/>
    <n v="9.1599999812499959"/>
  </r>
  <r>
    <x v="4"/>
    <s v="international airlines"/>
    <s v="Broad"/>
    <s v="Google_Yearlong 2006"/>
    <s v="Google|International General"/>
    <s v="Position 5-10 Bid Strategy"/>
    <n v="6.25"/>
    <n v="93"/>
    <n v="189.39999978749998"/>
    <n v="2.0365591374999998"/>
    <n v="2442"/>
    <n v="3.80835380835381E-2"/>
    <n v="1.44107289107289"/>
    <n v="0"/>
    <n v="0"/>
    <n v="0"/>
    <n v="189.39999978749998"/>
    <n v="-189.39999978749998"/>
    <n v="-1"/>
    <n v="0"/>
    <s v="NA"/>
    <n v="0"/>
    <x v="368"/>
    <n v="0"/>
    <n v="170.45999980874998"/>
    <n v="-198.86999977687498"/>
    <n v="18.939999978749995"/>
    <n v="9.4699999893749975"/>
  </r>
  <r>
    <x v="4"/>
    <s v="europe airline"/>
    <s v="Broad"/>
    <s v="Google_Yearlong 2006"/>
    <s v="Google|Europe"/>
    <s v="Position 5-10 Bid Strategy"/>
    <n v="6.25"/>
    <n v="110"/>
    <n v="190.21249912499999"/>
    <n v="1.7292045375"/>
    <n v="5392"/>
    <n v="2.04005934718101E-2"/>
    <n v="1.48609050445104"/>
    <n v="0"/>
    <n v="0"/>
    <n v="0"/>
    <n v="190.21249912499999"/>
    <n v="-190.21249912499999"/>
    <n v="-1"/>
    <n v="0"/>
    <s v="NA"/>
    <n v="0"/>
    <x v="368"/>
    <n v="0"/>
    <n v="171.1912492125"/>
    <n v="-199.72312408125001"/>
    <n v="19.021249912499997"/>
    <n v="9.5106249562500125"/>
  </r>
  <r>
    <x v="4"/>
    <s v="fly to spain"/>
    <s v="Broad"/>
    <s v="Google_Yearlong 2006"/>
    <s v="Google|Spain"/>
    <s v="Position 5-10 Bid Strategy"/>
    <n v="6.25"/>
    <n v="86"/>
    <n v="191.69999957499999"/>
    <n v="2.2290697625"/>
    <n v="916"/>
    <n v="9.3886462882096108E-2"/>
    <n v="2.1224890829694298"/>
    <n v="0"/>
    <n v="0"/>
    <n v="0"/>
    <n v="191.69999957499999"/>
    <n v="-191.69999957499999"/>
    <n v="-1"/>
    <n v="0"/>
    <s v="NA"/>
    <n v="0"/>
    <x v="368"/>
    <n v="0"/>
    <n v="172.52999961750001"/>
    <n v="-201.28499955375"/>
    <n v="19.169999957499982"/>
    <n v="9.5849999787500053"/>
  </r>
  <r>
    <x v="4"/>
    <s v="tel aviv flights"/>
    <s v="Broad"/>
    <s v="Google_Yearlong 2006"/>
    <s v="Google|tel aviv"/>
    <s v="Position 5-10 Bid Strategy"/>
    <n v="6.25"/>
    <n v="97"/>
    <n v="198.52499907500001"/>
    <n v="2.0466494750000002"/>
    <n v="2100"/>
    <n v="4.6190476190476205E-2"/>
    <n v="1.03461904761905"/>
    <n v="0"/>
    <n v="0"/>
    <n v="0"/>
    <n v="198.52499907500001"/>
    <n v="-198.52499907500001"/>
    <n v="-1"/>
    <n v="0"/>
    <s v="NA"/>
    <n v="0"/>
    <x v="368"/>
    <n v="0"/>
    <n v="178.67249916750001"/>
    <n v="-208.45124902875003"/>
    <n v="19.852499907500004"/>
    <n v="9.9262499537500162"/>
  </r>
  <r>
    <x v="4"/>
    <s v="italy flights"/>
    <s v="Broad"/>
    <s v="Western Europe Destinations"/>
    <s v="Italy"/>
    <s v="Position 5-10 Bid Strategy"/>
    <n v="6.25"/>
    <n v="110"/>
    <n v="199.33749962499999"/>
    <n v="1.8121590875"/>
    <n v="5903"/>
    <n v="1.8634592580044001E-2"/>
    <n v="3.3726071489073401"/>
    <n v="0"/>
    <n v="0"/>
    <n v="0"/>
    <n v="199.33749962499999"/>
    <n v="-199.33749962499999"/>
    <n v="-1"/>
    <n v="0"/>
    <s v="NA"/>
    <n v="0"/>
    <x v="368"/>
    <n v="0"/>
    <n v="179.40374966249999"/>
    <n v="-209.30437460625001"/>
    <n v="19.933749962500002"/>
    <n v="9.9668749812500153"/>
  </r>
  <r>
    <x v="4"/>
    <s v="paris airfare"/>
    <s v="Broad"/>
    <s v="Geo Targeted New York"/>
    <s v="New York to Paris Sale"/>
    <s v="Position 5-10 Bid Strategy"/>
    <n v="6.25"/>
    <n v="88"/>
    <n v="199.4749999"/>
    <n v="2.2667613625"/>
    <n v="754"/>
    <n v="0.116710875331565"/>
    <n v="1.8108753315649899"/>
    <n v="0"/>
    <n v="0"/>
    <n v="0"/>
    <n v="199.4749999"/>
    <n v="-199.4749999"/>
    <n v="-1"/>
    <n v="0"/>
    <s v="NA"/>
    <n v="0"/>
    <x v="368"/>
    <n v="0"/>
    <n v="179.52749991000002"/>
    <n v="-209.44874989500002"/>
    <n v="19.947499989999983"/>
    <n v="9.9737499950000199"/>
  </r>
  <r>
    <x v="4"/>
    <s v="europe airlines"/>
    <s v="Broad"/>
    <s v="Google_Yearlong 2006"/>
    <s v="Google|Europe"/>
    <s v="Position 5-10 Bid Strategy"/>
    <n v="6.25"/>
    <n v="69"/>
    <n v="201.23749950000001"/>
    <n v="2.9164855000000003"/>
    <n v="4562"/>
    <n v="1.51249451994739E-2"/>
    <n v="1.5193774660236701"/>
    <n v="0"/>
    <n v="0"/>
    <n v="0"/>
    <n v="201.23749950000001"/>
    <n v="-201.23749950000001"/>
    <n v="-1"/>
    <n v="0"/>
    <s v="NA"/>
    <n v="0"/>
    <x v="368"/>
    <n v="0"/>
    <n v="181.11374955000002"/>
    <n v="-211.29937447500004"/>
    <n v="20.12374994999999"/>
    <n v="10.061874975000023"/>
  </r>
  <r>
    <x v="4"/>
    <s v="spain travel"/>
    <s v="Broad"/>
    <s v="Western Europe Destinations"/>
    <s v="Spain"/>
    <s v="Position 5-10 Bid Strategy"/>
    <n v="6.25"/>
    <n v="75"/>
    <n v="204.15"/>
    <n v="2.722"/>
    <n v="5273"/>
    <n v="1.4223402237815298E-2"/>
    <n v="2.36116062962261"/>
    <n v="0"/>
    <n v="0"/>
    <n v="0"/>
    <n v="204.15"/>
    <n v="-204.15"/>
    <n v="-1"/>
    <n v="0"/>
    <s v="NA"/>
    <n v="0"/>
    <x v="368"/>
    <n v="0"/>
    <n v="183.73500000000001"/>
    <n v="-214.35750000000002"/>
    <n v="20.414999999999992"/>
    <n v="10.20750000000001"/>
  </r>
  <r>
    <x v="4"/>
    <s v="turkey flight"/>
    <s v="Broad"/>
    <s v="Google_Yearlong 2006"/>
    <s v="Google|Turkey"/>
    <s v="Position 5-10 Bid Strategy"/>
    <n v="6.25"/>
    <n v="105"/>
    <n v="210.37499962500002"/>
    <n v="2.0035714250000001"/>
    <n v="1659"/>
    <n v="6.3291139240506306E-2"/>
    <n v="1.7719710669077799"/>
    <n v="0"/>
    <n v="0"/>
    <n v="0"/>
    <n v="210.37499962500002"/>
    <n v="-210.37499962500002"/>
    <n v="-1"/>
    <n v="0"/>
    <s v="NA"/>
    <n v="0"/>
    <x v="368"/>
    <n v="0"/>
    <n v="189.33749966250002"/>
    <n v="-220.89374960625003"/>
    <n v="21.037499962499993"/>
    <n v="10.518749981250011"/>
  </r>
  <r>
    <x v="4"/>
    <s v="flight to germany"/>
    <s v="Broad"/>
    <s v="Google_Yearlong 2006"/>
    <s v="Google|Germany"/>
    <s v="Position 5-10 Bid Strategy"/>
    <n v="6.25"/>
    <n v="107"/>
    <n v="211.33749893749999"/>
    <n v="1.9751168124999998"/>
    <n v="897"/>
    <n v="0.119286510590858"/>
    <n v="2.1851727982162799"/>
    <n v="0"/>
    <n v="0"/>
    <n v="0"/>
    <n v="211.33749893749999"/>
    <n v="-211.33749893749999"/>
    <n v="-1"/>
    <n v="0"/>
    <s v="NA"/>
    <n v="0"/>
    <x v="368"/>
    <n v="0"/>
    <n v="190.20374904374998"/>
    <n v="-221.90437388437499"/>
    <n v="21.133749893750007"/>
    <n v="10.566874946875004"/>
  </r>
  <r>
    <x v="4"/>
    <s v="india flights"/>
    <s v="Broad"/>
    <s v="Outside Western Europe"/>
    <s v="India"/>
    <s v="Position 5-10 Bid Strategy"/>
    <n v="6.25"/>
    <n v="67"/>
    <n v="215.21249978750001"/>
    <n v="3.2121268624999999"/>
    <n v="2461"/>
    <n v="2.7224705404307201E-2"/>
    <n v="1.5312474603819599"/>
    <n v="0"/>
    <n v="0"/>
    <n v="0"/>
    <n v="215.21249978750001"/>
    <n v="-215.21249978750001"/>
    <n v="-1"/>
    <n v="0"/>
    <s v="NA"/>
    <n v="0"/>
    <x v="368"/>
    <n v="0"/>
    <n v="193.69124980875"/>
    <n v="-225.97312477687501"/>
    <n v="21.521249978750006"/>
    <n v="10.760624989375003"/>
  </r>
  <r>
    <x v="4"/>
    <s v="barcelona cheap flights"/>
    <s v="Broad"/>
    <s v="Google_Yearlong 2006"/>
    <s v="Google|Barcelona"/>
    <s v="Position 5-10 Bid Strategy"/>
    <n v="6.25"/>
    <n v="210"/>
    <n v="216.61249837500003"/>
    <n v="1.0314880875000001"/>
    <n v="2412"/>
    <n v="8.7064676616915401E-2"/>
    <n v="1.6320066334991701"/>
    <n v="0"/>
    <n v="0"/>
    <n v="0"/>
    <n v="216.61249837500003"/>
    <n v="-216.61249837500003"/>
    <n v="-1"/>
    <n v="0"/>
    <s v="NA"/>
    <n v="0"/>
    <x v="368"/>
    <n v="0"/>
    <n v="194.95124853750002"/>
    <n v="-227.44312329375003"/>
    <n v="21.661249837500009"/>
    <n v="10.830624918750004"/>
  </r>
  <r>
    <x v="4"/>
    <s v="flights to venice"/>
    <s v="Broad"/>
    <s v="Western Europe Destinations"/>
    <s v="Venice"/>
    <s v="Position 5-10 Bid Strategy"/>
    <n v="6.25"/>
    <n v="173"/>
    <n v="218.48749982500004"/>
    <n v="1.2629335250000002"/>
    <n v="4568"/>
    <n v="3.7872154115586698E-2"/>
    <n v="5.23811295971979"/>
    <n v="0"/>
    <n v="0"/>
    <n v="0"/>
    <n v="218.48749982500004"/>
    <n v="-218.48749982500004"/>
    <n v="-1"/>
    <n v="0"/>
    <s v="NA"/>
    <n v="0"/>
    <x v="368"/>
    <n v="0"/>
    <n v="196.63874984250003"/>
    <n v="-229.41187481625005"/>
    <n v="21.84874998250001"/>
    <n v="10.924374991250005"/>
  </r>
  <r>
    <x v="4"/>
    <s v="flights to delhi"/>
    <s v="Broad"/>
    <s v="Google_Yearlong 2006"/>
    <s v="Google|Delhi"/>
    <s v="Position 5-10 Bid Strategy"/>
    <n v="6.25"/>
    <n v="61"/>
    <n v="219.02499951250002"/>
    <n v="3.5905737625"/>
    <n v="812"/>
    <n v="7.5123152709359597E-2"/>
    <n v="1.09371921182266"/>
    <n v="0"/>
    <n v="0"/>
    <n v="0"/>
    <n v="219.02499951250002"/>
    <n v="-219.02499951250002"/>
    <n v="-1"/>
    <n v="0"/>
    <s v="NA"/>
    <n v="0"/>
    <x v="368"/>
    <n v="0"/>
    <n v="197.12249956125001"/>
    <n v="-229.97624948812503"/>
    <n v="21.902499951250007"/>
    <n v="10.951249975625018"/>
  </r>
  <r>
    <x v="4"/>
    <s v="europe flight"/>
    <s v="Broad"/>
    <s v="Western Europe Destinations"/>
    <s v="Europe"/>
    <s v="Position 5-10 Bid Strategy"/>
    <n v="6.25"/>
    <n v="96"/>
    <n v="222.87499919999999"/>
    <n v="2.3216145749999999"/>
    <n v="2518"/>
    <n v="3.8125496425734699E-2"/>
    <n v="1.42875297855441"/>
    <n v="0"/>
    <n v="0"/>
    <n v="0"/>
    <n v="222.87499919999999"/>
    <n v="-222.87499919999999"/>
    <n v="-1"/>
    <n v="0"/>
    <s v="NA"/>
    <n v="0"/>
    <x v="368"/>
    <n v="0"/>
    <n v="200.58749928"/>
    <n v="-234.01874916"/>
    <n v="22.287499919999988"/>
    <n v="11.143749960000008"/>
  </r>
  <r>
    <x v="4"/>
    <s v="italy cheap flights"/>
    <s v="Broad"/>
    <s v="Google_Yearlong 2006"/>
    <s v="Google|Italy"/>
    <s v="Position 5-10 Bid Strategy"/>
    <n v="6.25"/>
    <n v="116"/>
    <n v="224.33749964999998"/>
    <n v="1.9339439624999999"/>
    <n v="1948"/>
    <n v="5.9548254620123205E-2"/>
    <n v="1.70564681724846"/>
    <n v="0"/>
    <n v="0"/>
    <n v="0"/>
    <n v="224.33749964999998"/>
    <n v="-224.33749964999998"/>
    <n v="-1"/>
    <n v="0"/>
    <s v="NA"/>
    <n v="0"/>
    <x v="368"/>
    <n v="0"/>
    <n v="201.90374968499998"/>
    <n v="-235.55437463249999"/>
    <n v="22.433749965000004"/>
    <n v="11.216874982500002"/>
  </r>
  <r>
    <x v="4"/>
    <s v="greece cheap flights"/>
    <s v="Broad"/>
    <s v="Western Europe Destinations"/>
    <s v="Greece"/>
    <s v="Position 5-10 Bid Strategy"/>
    <n v="6.25"/>
    <n v="101"/>
    <n v="232.79999923749997"/>
    <n v="2.3049504874999998"/>
    <n v="2352"/>
    <n v="4.2942176870748298E-2"/>
    <n v="4.3153486394557801"/>
    <n v="0"/>
    <n v="0"/>
    <n v="0"/>
    <n v="232.79999923749997"/>
    <n v="-232.79999923749997"/>
    <n v="-1"/>
    <n v="0"/>
    <s v="NA"/>
    <n v="0"/>
    <x v="368"/>
    <n v="0"/>
    <n v="209.51999931374999"/>
    <n v="-244.43999919937499"/>
    <n v="23.279999923749983"/>
    <n v="11.63999996187502"/>
  </r>
  <r>
    <x v="4"/>
    <s v="germany cheap flights"/>
    <s v="Broad"/>
    <s v="Google_Yearlong 2006"/>
    <s v="Google|Germany"/>
    <s v="Position 5-10 Bid Strategy"/>
    <n v="6.25"/>
    <n v="161"/>
    <n v="237.09999879999998"/>
    <n v="1.4726707999999999"/>
    <n v="2497"/>
    <n v="6.4477372847416892E-2"/>
    <n v="1.8564277132559099"/>
    <n v="0"/>
    <n v="0"/>
    <n v="0"/>
    <n v="237.09999879999998"/>
    <n v="-237.09999879999998"/>
    <n v="-1"/>
    <n v="0"/>
    <s v="NA"/>
    <n v="0"/>
    <x v="368"/>
    <n v="0"/>
    <n v="213.38999891999998"/>
    <n v="-248.95499873999998"/>
    <n v="23.709999879999998"/>
    <n v="11.854999939999999"/>
  </r>
  <r>
    <x v="4"/>
    <s v="spain flights"/>
    <s v="Broad"/>
    <s v="Western Europe Destinations"/>
    <s v="Spain"/>
    <s v="Position 5-10 Bid Strategy"/>
    <n v="6.25"/>
    <n v="80"/>
    <n v="240.01249999999999"/>
    <n v="3.0001562499999999"/>
    <n v="3624"/>
    <n v="2.2075055187638002E-2"/>
    <n v="1.9858719646799099"/>
    <n v="0"/>
    <n v="0"/>
    <n v="0"/>
    <n v="240.01249999999999"/>
    <n v="-240.01249999999999"/>
    <n v="-1"/>
    <n v="0"/>
    <s v="NA"/>
    <n v="0"/>
    <x v="368"/>
    <n v="0"/>
    <n v="216.01124999999999"/>
    <n v="-252.013125"/>
    <n v="24.001249999999999"/>
    <n v="12.000625000000014"/>
  </r>
  <r>
    <x v="4"/>
    <s v="flights to geneva"/>
    <s v="Broad"/>
    <s v="Google_Yearlong 2006"/>
    <s v="Google|Geneva"/>
    <s v="Position 5-10 Bid Strategy"/>
    <n v="6.25"/>
    <n v="68"/>
    <n v="240.14999935"/>
    <n v="3.5316176375000001"/>
    <n v="744"/>
    <n v="9.1397849462365593E-2"/>
    <n v="1.75201612903226"/>
    <n v="0"/>
    <n v="0"/>
    <n v="0"/>
    <n v="240.14999935"/>
    <n v="-240.14999935"/>
    <n v="-1"/>
    <n v="0"/>
    <s v="NA"/>
    <n v="0"/>
    <x v="368"/>
    <n v="0"/>
    <n v="216.13499941500001"/>
    <n v="-252.15749931750003"/>
    <n v="24.014999934999992"/>
    <n v="12.007499967500024"/>
  </r>
  <r>
    <x v="4"/>
    <s v="athens flights"/>
    <s v="Broad"/>
    <s v="Western Europe Destinations"/>
    <s v="Athens"/>
    <s v="Position 5-10 Bid Strategy"/>
    <n v="6.25"/>
    <n v="162"/>
    <n v="240.18749977499996"/>
    <n v="1.4826388874999998"/>
    <n v="6196"/>
    <n v="2.6145900581019999E-2"/>
    <n v="4.5699644932214296"/>
    <n v="0"/>
    <n v="0"/>
    <n v="0"/>
    <n v="240.18749977499996"/>
    <n v="-240.18749977499996"/>
    <n v="-1"/>
    <n v="0"/>
    <s v="NA"/>
    <n v="0"/>
    <x v="368"/>
    <n v="0"/>
    <n v="216.16874979749997"/>
    <n v="-252.19687476374997"/>
    <n v="24.018749977499994"/>
    <n v="12.009374988750011"/>
  </r>
  <r>
    <x v="4"/>
    <s v="flight to europe"/>
    <s v="Broad"/>
    <s v="Google_Yearlong 2006"/>
    <s v="Google|Europe"/>
    <s v="Position 5-10 Bid Strategy"/>
    <n v="6.25"/>
    <n v="103"/>
    <n v="240.31249943750001"/>
    <n v="2.3331310625000001"/>
    <n v="1476"/>
    <n v="6.9783197831978297E-2"/>
    <n v="1.94607046070461"/>
    <n v="0"/>
    <n v="0"/>
    <n v="0"/>
    <n v="240.31249943750001"/>
    <n v="-240.31249943750001"/>
    <n v="-1"/>
    <n v="0"/>
    <s v="NA"/>
    <n v="0"/>
    <x v="368"/>
    <n v="0"/>
    <n v="216.28124949375001"/>
    <n v="-252.32812440937502"/>
    <n v="24.031249943749998"/>
    <n v="12.015624971875013"/>
  </r>
  <r>
    <x v="4"/>
    <s v="flight to europe"/>
    <s v="Broad"/>
    <s v="Western Europe Destinations"/>
    <s v="Europe"/>
    <s v="Position 5-10 Bid Strategy"/>
    <n v="6.25"/>
    <n v="91"/>
    <n v="242.43749984999999"/>
    <n v="2.6641483500000001"/>
    <n v="1488"/>
    <n v="6.1155913978494604E-2"/>
    <n v="1.5364247311828001"/>
    <n v="0"/>
    <n v="0"/>
    <n v="0"/>
    <n v="242.43749984999999"/>
    <n v="-242.43749984999999"/>
    <n v="-1"/>
    <n v="0"/>
    <s v="NA"/>
    <n v="0"/>
    <x v="368"/>
    <n v="0"/>
    <n v="218.193749865"/>
    <n v="-254.55937484250001"/>
    <n v="24.243749984999994"/>
    <n v="12.121874992500011"/>
  </r>
  <r>
    <x v="4"/>
    <s v="europe airfare"/>
    <s v="Broad"/>
    <s v="Google_Yearlong 2006"/>
    <s v="Google|Europe"/>
    <s v="Position 5-10 Bid Strategy"/>
    <n v="6.25"/>
    <n v="126"/>
    <n v="249.21249885"/>
    <n v="1.977876975"/>
    <n v="2873"/>
    <n v="4.3856595892795003E-2"/>
    <n v="1.5792203271841301"/>
    <n v="0"/>
    <n v="0"/>
    <n v="0"/>
    <n v="249.21249885"/>
    <n v="-249.21249885"/>
    <n v="-1"/>
    <n v="0"/>
    <s v="NA"/>
    <n v="0"/>
    <x v="368"/>
    <n v="0"/>
    <n v="224.29124896499999"/>
    <n v="-261.67312379250001"/>
    <n v="24.921249885000009"/>
    <n v="12.460624942500004"/>
  </r>
  <r>
    <x v="4"/>
    <s v="turkey airlines"/>
    <s v="Broad"/>
    <s v="Google_Yearlong 2006"/>
    <s v="Google|Turkey"/>
    <s v="Position 5-10 Bid Strategy"/>
    <n v="6.25"/>
    <n v="111"/>
    <n v="250.69999905"/>
    <n v="2.2585585500000001"/>
    <n v="5950"/>
    <n v="1.8655462184873902E-2"/>
    <n v="1.74747899159664"/>
    <n v="0"/>
    <n v="0"/>
    <n v="0"/>
    <n v="250.69999905"/>
    <n v="-250.69999905"/>
    <n v="-1"/>
    <n v="0"/>
    <s v="NA"/>
    <n v="0"/>
    <x v="368"/>
    <n v="0"/>
    <n v="225.629999145"/>
    <n v="-263.23499900249999"/>
    <n v="25.069999905000003"/>
    <n v="12.534999952499987"/>
  </r>
  <r>
    <x v="4"/>
    <s v="barcelona airlines"/>
    <s v="Broad"/>
    <s v="Google_Yearlong 2006"/>
    <s v="Google|Barcelona"/>
    <s v="Position 5-10 Bid Strategy"/>
    <n v="6.25"/>
    <n v="93"/>
    <n v="253.21249965000001"/>
    <n v="2.7227150500000001"/>
    <n v="2704"/>
    <n v="3.4393491124260399E-2"/>
    <n v="2.1300295857988201"/>
    <n v="0"/>
    <n v="0"/>
    <n v="0"/>
    <n v="253.21249965000001"/>
    <n v="-253.21249965000001"/>
    <n v="-1"/>
    <n v="0"/>
    <s v="NA"/>
    <n v="0"/>
    <x v="368"/>
    <n v="0"/>
    <n v="227.89124968500002"/>
    <n v="-265.87312463250004"/>
    <n v="25.321249964999993"/>
    <n v="12.660624982500025"/>
  </r>
  <r>
    <x v="4"/>
    <s v="tunis flights"/>
    <s v="Broad"/>
    <s v="Google_Yearlong 2006"/>
    <s v="Google|tunis"/>
    <s v="Position 5-10 Bid Strategy"/>
    <n v="6.25"/>
    <n v="75"/>
    <n v="257.97499968750003"/>
    <n v="3.4396666625000001"/>
    <n v="1820"/>
    <n v="4.1208791208791194E-2"/>
    <n v="1.4636263736263699"/>
    <n v="0"/>
    <n v="0"/>
    <n v="0"/>
    <n v="257.97499968750003"/>
    <n v="-257.97499968750003"/>
    <n v="-1"/>
    <n v="0"/>
    <s v="NA"/>
    <n v="0"/>
    <x v="368"/>
    <n v="0"/>
    <n v="232.17749971875003"/>
    <n v="-270.87374967187503"/>
    <n v="25.797499968750003"/>
    <n v="12.898749984375002"/>
  </r>
  <r>
    <x v="4"/>
    <s v="flights to madrid"/>
    <s v="Broad"/>
    <s v="Google_Yearlong 2006"/>
    <s v="Google|Madrid"/>
    <s v="Position 5-10 Bid Strategy"/>
    <n v="6.25"/>
    <n v="88"/>
    <n v="260.68749960000002"/>
    <n v="2.9623579500000004"/>
    <n v="2677"/>
    <n v="3.2872618602913704E-2"/>
    <n v="1.91632424355622"/>
    <n v="0"/>
    <n v="0"/>
    <n v="0"/>
    <n v="260.68749960000002"/>
    <n v="-260.68749960000002"/>
    <n v="-1"/>
    <n v="0"/>
    <s v="NA"/>
    <n v="0"/>
    <x v="368"/>
    <n v="0"/>
    <n v="234.61874964000003"/>
    <n v="-273.72187458000002"/>
    <n v="26.068749959999991"/>
    <n v="13.034374979999996"/>
  </r>
  <r>
    <x v="4"/>
    <s v="rome flights"/>
    <s v="Broad"/>
    <s v="Google_Yearlong 2006"/>
    <s v="Google|Rome"/>
    <s v="Postiion 1-4 Bid Strategy"/>
    <n v="6.25"/>
    <n v="149"/>
    <n v="262.79999973750006"/>
    <n v="1.7637583875000002"/>
    <n v="3968"/>
    <n v="3.7550403225806502E-2"/>
    <n v="1.6020917338709699"/>
    <n v="0"/>
    <n v="0"/>
    <n v="0"/>
    <n v="262.79999973750006"/>
    <n v="-262.79999973750006"/>
    <n v="-1"/>
    <n v="0"/>
    <s v="NA"/>
    <n v="0"/>
    <x v="368"/>
    <n v="0"/>
    <n v="236.51999976375006"/>
    <n v="-275.93999972437507"/>
    <n v="26.279999973749995"/>
    <n v="13.139999986875011"/>
  </r>
  <r>
    <x v="4"/>
    <s v="italy airlines"/>
    <s v="Broad"/>
    <s v="Google_Yearlong 2006"/>
    <s v="Google|Italy"/>
    <s v="Position 5-10 Bid Strategy"/>
    <n v="6.25"/>
    <n v="85"/>
    <n v="276.81249918749995"/>
    <n v="3.2566176374999998"/>
    <n v="8117"/>
    <n v="1.0471849205371399E-2"/>
    <n v="2.0324134532462699"/>
    <n v="0"/>
    <n v="0"/>
    <n v="0"/>
    <n v="276.81249918749995"/>
    <n v="-276.81249918749995"/>
    <n v="-1"/>
    <n v="0"/>
    <s v="NA"/>
    <n v="0"/>
    <x v="368"/>
    <n v="0"/>
    <n v="249.13124926874997"/>
    <n v="-290.65312414687497"/>
    <n v="27.681249918749984"/>
    <n v="13.84062495937502"/>
  </r>
  <r>
    <x v="4"/>
    <s v="paris airlines"/>
    <s v="Broad"/>
    <s v="Geo Targeted New York"/>
    <s v="New York to Paris Sale"/>
    <s v="Position 5-10 Bid Strategy"/>
    <n v="6.25"/>
    <n v="99"/>
    <n v="279.38749904999997"/>
    <n v="2.8220959499999996"/>
    <n v="1361"/>
    <n v="7.2740631888317406E-2"/>
    <n v="1.56015429831007"/>
    <n v="0"/>
    <n v="0"/>
    <n v="0"/>
    <n v="279.38749904999997"/>
    <n v="-279.38749904999997"/>
    <n v="-1"/>
    <n v="0"/>
    <s v="NA"/>
    <n v="0"/>
    <x v="368"/>
    <n v="0"/>
    <n v="251.44874914499999"/>
    <n v="-293.35687400249998"/>
    <n v="27.93874990499998"/>
    <n v="13.969374952500004"/>
  </r>
  <r>
    <x v="4"/>
    <s v="turkey travel"/>
    <s v="Broad"/>
    <s v="Western Europe Destinations"/>
    <s v="Turkey"/>
    <s v="Position 5-10 Bid Strategy"/>
    <n v="6.25"/>
    <n v="96"/>
    <n v="282.49999920000005"/>
    <n v="2.9427083250000003"/>
    <n v="5347"/>
    <n v="1.7953992893211101E-2"/>
    <n v="2.6015709743781601"/>
    <n v="0"/>
    <n v="0"/>
    <n v="0"/>
    <n v="282.49999920000005"/>
    <n v="-282.49999920000005"/>
    <n v="-1"/>
    <n v="0"/>
    <s v="NA"/>
    <n v="0"/>
    <x v="368"/>
    <n v="0"/>
    <n v="254.24999928000005"/>
    <n v="-296.62499916000007"/>
    <n v="28.249999919999993"/>
    <n v="14.124999960000025"/>
  </r>
  <r>
    <x v="4"/>
    <s v="international cheap flights"/>
    <s v="Broad"/>
    <s v="Google_Yearlong 2006"/>
    <s v="Google|International General"/>
    <s v="Position 5-10 Bid Strategy"/>
    <n v="6.25"/>
    <n v="115"/>
    <n v="287.29999918750002"/>
    <n v="2.4982608625"/>
    <n v="2942"/>
    <n v="3.90890550645819E-2"/>
    <n v="1.9987423521414001"/>
    <n v="0"/>
    <n v="0"/>
    <n v="0"/>
    <n v="287.29999918750002"/>
    <n v="-287.29999918750002"/>
    <n v="-1"/>
    <n v="0"/>
    <s v="NA"/>
    <n v="0"/>
    <x v="368"/>
    <n v="0"/>
    <n v="258.56999926875005"/>
    <n v="-301.66499914687506"/>
    <n v="28.729999918749968"/>
    <n v="14.364999959375041"/>
  </r>
  <r>
    <x v="4"/>
    <s v="flight to turkey"/>
    <s v="Broad"/>
    <s v="Google_Yearlong 2006"/>
    <s v="Google|Turkey"/>
    <s v="Position 5-10 Bid Strategy"/>
    <n v="6.25"/>
    <n v="140"/>
    <n v="291.76249899999999"/>
    <n v="2.0840178499999999"/>
    <n v="1201"/>
    <n v="0.116569525395504"/>
    <n v="2.0795170691090799"/>
    <n v="0"/>
    <n v="0"/>
    <n v="0"/>
    <n v="291.76249899999999"/>
    <n v="-291.76249899999999"/>
    <n v="-1"/>
    <n v="0"/>
    <s v="NA"/>
    <n v="0"/>
    <x v="368"/>
    <n v="0"/>
    <n v="262.58624909999997"/>
    <n v="-306.35062395"/>
    <n v="29.176249900000016"/>
    <n v="14.588124950000008"/>
  </r>
  <r>
    <x v="4"/>
    <s v="flights to milan"/>
    <s v="Broad"/>
    <s v="Google_Yearlong 2006"/>
    <s v="Google|Milan"/>
    <s v="Position 5-10 Bid Strategy"/>
    <n v="6.25"/>
    <n v="163"/>
    <n v="292.81249909999997"/>
    <n v="1.7963956999999999"/>
    <n v="1993"/>
    <n v="8.1786251881585503E-2"/>
    <n v="1.7283492222779699"/>
    <n v="0"/>
    <n v="0"/>
    <n v="0"/>
    <n v="292.81249909999997"/>
    <n v="-292.81249909999997"/>
    <n v="-1"/>
    <n v="0"/>
    <s v="NA"/>
    <n v="0"/>
    <x v="368"/>
    <n v="0"/>
    <n v="263.53124918999998"/>
    <n v="-307.45312405499999"/>
    <n v="29.281249909999985"/>
    <n v="14.640624955000021"/>
  </r>
  <r>
    <x v="4"/>
    <s v="barcelona travel"/>
    <s v="Broad"/>
    <s v="Google_Yearlong 2006"/>
    <s v="Google|Barcelona"/>
    <s v="Position 5-10 Bid Strategy"/>
    <n v="6.25"/>
    <n v="72"/>
    <n v="293.33749949999998"/>
    <n v="4.0741319374999998"/>
    <n v="5367"/>
    <n v="1.34153158188932E-2"/>
    <n v="2.1959381404881699"/>
    <n v="0"/>
    <n v="0"/>
    <n v="0"/>
    <n v="293.33749949999998"/>
    <n v="-293.33749949999998"/>
    <n v="-1"/>
    <n v="0"/>
    <s v="NA"/>
    <n v="0"/>
    <x v="368"/>
    <n v="0"/>
    <n v="264.00374955000001"/>
    <n v="-308.00437447499996"/>
    <n v="29.333749949999969"/>
    <n v="14.666874974999985"/>
  </r>
  <r>
    <x v="4"/>
    <s v="flights to florence"/>
    <s v="Broad"/>
    <s v="Google_Yearlong 2006"/>
    <s v="Google|Florence"/>
    <s v="Postiion 1-4 Bid Strategy"/>
    <n v="6.25"/>
    <n v="138"/>
    <n v="298.52499997500001"/>
    <n v="2.1632246374999999"/>
    <n v="1996"/>
    <n v="6.9138276553106198E-2"/>
    <n v="1.6815130260521001"/>
    <n v="0"/>
    <n v="0"/>
    <n v="0"/>
    <n v="298.52499997500001"/>
    <n v="-298.52499997500001"/>
    <n v="-1"/>
    <n v="0"/>
    <s v="NA"/>
    <n v="0"/>
    <x v="368"/>
    <n v="0"/>
    <n v="268.67249997750002"/>
    <n v="-313.45124997375001"/>
    <n v="29.85249999749999"/>
    <n v="14.926249998749995"/>
  </r>
  <r>
    <x v="4"/>
    <s v="turkey flights"/>
    <s v="Broad"/>
    <s v="Western Europe Destinations"/>
    <s v="Turkey"/>
    <s v="Position 5-10 Bid Strategy"/>
    <n v="6.25"/>
    <n v="139"/>
    <n v="303.77499934999997"/>
    <n v="2.1854316499999999"/>
    <n v="2935"/>
    <n v="4.7359454855195902E-2"/>
    <n v="2.0746848381601399"/>
    <n v="0"/>
    <n v="0"/>
    <n v="0"/>
    <n v="303.77499934999997"/>
    <n v="-303.77499934999997"/>
    <n v="-1"/>
    <n v="0"/>
    <s v="NA"/>
    <n v="0"/>
    <x v="368"/>
    <n v="0"/>
    <n v="273.39749941499997"/>
    <n v="-318.9637493175"/>
    <n v="30.377499935000003"/>
    <n v="15.18874996750003"/>
  </r>
  <r>
    <x v="4"/>
    <s v="france cheap tickets"/>
    <s v="Broad"/>
    <s v="Geo Targeted New York"/>
    <s v="New York to France Sale"/>
    <s v="Position 5-10 Bid Strategy"/>
    <n v="6.25"/>
    <n v="100"/>
    <n v="310.625"/>
    <n v="3.1062500000000002"/>
    <n v="870"/>
    <n v="0.114942528735632"/>
    <n v="1.5460229885057499"/>
    <n v="0"/>
    <n v="0"/>
    <n v="0"/>
    <n v="310.625"/>
    <n v="-310.625"/>
    <n v="-1"/>
    <n v="0"/>
    <s v="NA"/>
    <n v="0"/>
    <x v="368"/>
    <n v="0"/>
    <n v="279.5625"/>
    <n v="-326.15625"/>
    <n v="31.0625"/>
    <n v="15.53125"/>
  </r>
  <r>
    <x v="4"/>
    <s v="spain flight"/>
    <s v="Broad"/>
    <s v="Google_Yearlong 2006"/>
    <s v="Google|Spain"/>
    <s v="Position 5-10 Bid Strategy"/>
    <n v="6.25"/>
    <n v="97"/>
    <n v="321.63749971250002"/>
    <n v="3.3158505125"/>
    <n v="2908"/>
    <n v="3.3356258596973901E-2"/>
    <n v="1.97603163686382"/>
    <n v="0"/>
    <n v="0"/>
    <n v="0"/>
    <n v="321.63749971250002"/>
    <n v="-321.63749971250002"/>
    <n v="-1"/>
    <n v="0"/>
    <s v="NA"/>
    <n v="0"/>
    <x v="368"/>
    <n v="0"/>
    <n v="289.47374974125"/>
    <n v="-337.71937469812502"/>
    <n v="32.163749971250013"/>
    <n v="16.081874985625007"/>
  </r>
  <r>
    <x v="4"/>
    <s v="barcelona flights"/>
    <s v="Broad"/>
    <s v="Google_Yearlong 2006"/>
    <s v="Google|Barcelona"/>
    <s v="Position 5-10 Bid Strategy"/>
    <n v="6.25"/>
    <n v="160"/>
    <n v="331.8"/>
    <n v="2.07375"/>
    <n v="3713"/>
    <n v="4.3091839482897895E-2"/>
    <n v="1.5510907621869101"/>
    <n v="0"/>
    <n v="0"/>
    <n v="0"/>
    <n v="331.8"/>
    <n v="-331.8"/>
    <n v="-1"/>
    <n v="0"/>
    <s v="NA"/>
    <n v="0"/>
    <x v="368"/>
    <n v="0"/>
    <n v="298.62"/>
    <n v="-348.39000000000004"/>
    <n v="33.180000000000007"/>
    <n v="16.590000000000032"/>
  </r>
  <r>
    <x v="4"/>
    <s v="kiev flights"/>
    <s v="Broad"/>
    <s v="Google_Yearlong 2006"/>
    <s v="Google|kiev"/>
    <s v="Position 5-10 Bid Strategy"/>
    <n v="6.25"/>
    <n v="122"/>
    <n v="332.96249912500002"/>
    <n v="2.7292008125000002"/>
    <n v="2161"/>
    <n v="5.6455344747801901E-2"/>
    <n v="1.0906524757056899"/>
    <n v="0"/>
    <n v="0"/>
    <n v="0"/>
    <n v="332.96249912500002"/>
    <n v="-332.96249912500002"/>
    <n v="-1"/>
    <n v="0"/>
    <s v="NA"/>
    <n v="0"/>
    <x v="368"/>
    <n v="0"/>
    <n v="299.66624921250002"/>
    <n v="-349.61062408125002"/>
    <n v="33.296249912500002"/>
    <n v="16.648124956250001"/>
  </r>
  <r>
    <x v="4"/>
    <s v="flight to greece"/>
    <s v="Broad"/>
    <s v="Western Europe Destinations"/>
    <s v="Greece"/>
    <s v="Position 5-10 Bid Strategy"/>
    <n v="6.25"/>
    <n v="157"/>
    <n v="353.53749839999995"/>
    <n v="2.2518311999999998"/>
    <n v="4926"/>
    <n v="3.1871701177425903E-2"/>
    <n v="4.89939098660171"/>
    <n v="0"/>
    <n v="0"/>
    <n v="0"/>
    <n v="353.53749839999995"/>
    <n v="-353.53749839999995"/>
    <n v="-1"/>
    <n v="0"/>
    <s v="NA"/>
    <n v="0"/>
    <x v="368"/>
    <n v="0"/>
    <n v="318.18374855999997"/>
    <n v="-371.21437331999994"/>
    <n v="35.353749839999978"/>
    <n v="17.676874919999989"/>
  </r>
  <r>
    <x v="4"/>
    <s v="europe flight"/>
    <s v="Broad"/>
    <s v="Google_Yearlong 2006"/>
    <s v="Google|Europe"/>
    <s v="Postiion 1-4 Bid Strategy"/>
    <n v="6.25"/>
    <n v="146"/>
    <n v="354.6999993"/>
    <n v="2.4294520500000001"/>
    <n v="4771"/>
    <n v="3.0601551037518302E-2"/>
    <n v="1.9346677845315401"/>
    <n v="0"/>
    <n v="0"/>
    <n v="0"/>
    <n v="354.6999993"/>
    <n v="-354.6999993"/>
    <n v="-1"/>
    <n v="0"/>
    <s v="NA"/>
    <n v="0"/>
    <x v="368"/>
    <n v="0"/>
    <n v="319.22999937000003"/>
    <n v="-372.43499926500004"/>
    <n v="35.469999929999972"/>
    <n v="17.734999965000043"/>
  </r>
  <r>
    <x v="4"/>
    <s v="flights to venice"/>
    <s v="Broad"/>
    <s v="Google_Yearlong 2006"/>
    <s v="Google|Venice"/>
    <s v="Position 5-10 Bid Strategy"/>
    <n v="6.25"/>
    <n v="183"/>
    <n v="373.04999951249999"/>
    <n v="2.0385245875"/>
    <n v="3290"/>
    <n v="5.56231003039514E-2"/>
    <n v="1.64984802431611"/>
    <n v="0"/>
    <n v="0"/>
    <n v="0"/>
    <n v="373.04999951249999"/>
    <n v="-373.04999951249999"/>
    <n v="-1"/>
    <n v="0"/>
    <s v="NA"/>
    <n v="0"/>
    <x v="368"/>
    <n v="0"/>
    <n v="335.74499956124998"/>
    <n v="-391.702499488125"/>
    <n v="37.304999951250011"/>
    <n v="18.652499975625005"/>
  </r>
  <r>
    <x v="4"/>
    <s v="europe cheap flights"/>
    <s v="Broad"/>
    <s v="Google_Yearlong 2006"/>
    <s v="Google|Europe"/>
    <s v="Position 5-10 Bid Strategy"/>
    <n v="6.25"/>
    <n v="220"/>
    <n v="382.8"/>
    <n v="1.74"/>
    <n v="3554"/>
    <n v="6.19020821609454E-2"/>
    <n v="2.0180641530669701"/>
    <n v="0"/>
    <n v="0"/>
    <n v="0"/>
    <n v="382.8"/>
    <n v="-382.8"/>
    <n v="-1"/>
    <n v="0"/>
    <s v="NA"/>
    <n v="0"/>
    <x v="368"/>
    <n v="0"/>
    <n v="344.52000000000004"/>
    <n v="-401.94000000000005"/>
    <n v="38.279999999999973"/>
    <n v="19.140000000000043"/>
  </r>
  <r>
    <x v="4"/>
    <s v="italy travel"/>
    <s v="Broad"/>
    <s v="Western Europe Destinations"/>
    <s v="Italy"/>
    <s v="Position 5-10 Bid Strategy"/>
    <n v="6.25"/>
    <n v="127"/>
    <n v="394.63749971249996"/>
    <n v="3.1073818874999999"/>
    <n v="12227"/>
    <n v="1.03868487772961E-2"/>
    <n v="3.55321010877566"/>
    <n v="0"/>
    <n v="0"/>
    <n v="0"/>
    <n v="394.63749971249996"/>
    <n v="-394.63749971249996"/>
    <n v="-1"/>
    <n v="0"/>
    <s v="NA"/>
    <n v="0"/>
    <x v="368"/>
    <n v="0"/>
    <n v="355.17374974124999"/>
    <n v="-414.369374698125"/>
    <n v="39.463749971249968"/>
    <n v="19.731874985625041"/>
  </r>
  <r>
    <x v="4"/>
    <s v="germany flights"/>
    <s v="Broad"/>
    <s v="Google_Yearlong 2006"/>
    <s v="Google|Germany"/>
    <s v="Position 5-10 Bid Strategy"/>
    <n v="6.25"/>
    <n v="189"/>
    <n v="396.46249807499998"/>
    <n v="2.0976851750000001"/>
    <n v="6494"/>
    <n v="2.9103788112103502E-2"/>
    <n v="1.7729750538958999"/>
    <n v="0"/>
    <n v="0"/>
    <n v="0"/>
    <n v="396.46249807499998"/>
    <n v="-396.46249807499998"/>
    <n v="-1"/>
    <n v="0"/>
    <s v="NA"/>
    <n v="0"/>
    <x v="368"/>
    <n v="0"/>
    <n v="356.81624826749999"/>
    <n v="-416.28562297874998"/>
    <n v="39.646249807499998"/>
    <n v="19.823124903749999"/>
  </r>
  <r>
    <x v="4"/>
    <s v="international airfares"/>
    <s v="Broad"/>
    <s v="Google_Yearlong 2006"/>
    <s v="Google|International Airfare"/>
    <s v="Position 5-10 Bid Strategy"/>
    <n v="6.25"/>
    <n v="107"/>
    <n v="417.93749931249999"/>
    <n v="3.9059579374999998"/>
    <n v="3095"/>
    <n v="3.4571890145395801E-2"/>
    <n v="2.0962197092084001"/>
    <n v="0"/>
    <n v="0"/>
    <n v="0"/>
    <n v="417.93749931249999"/>
    <n v="-417.93749931249999"/>
    <n v="-1"/>
    <n v="0"/>
    <s v="NA"/>
    <n v="0"/>
    <x v="368"/>
    <n v="0"/>
    <n v="376.14374938125002"/>
    <n v="-438.83437427812504"/>
    <n v="41.793749931249977"/>
    <n v="20.896874965625045"/>
  </r>
  <r>
    <x v="4"/>
    <s v="greece cheap flights"/>
    <s v="Broad"/>
    <s v="Google_Yearlong 2006"/>
    <s v="Google|Greece"/>
    <s v="Position 5-10 Bid Strategy"/>
    <n v="6.25"/>
    <n v="156"/>
    <n v="433.72499820000007"/>
    <n v="2.7802884500000005"/>
    <n v="2526"/>
    <n v="6.1757719714964396E-2"/>
    <n v="2.4610055423594601"/>
    <n v="0"/>
    <n v="0"/>
    <n v="0"/>
    <n v="433.72499820000007"/>
    <n v="-433.72499820000007"/>
    <n v="-1"/>
    <n v="0"/>
    <s v="NA"/>
    <n v="0"/>
    <x v="368"/>
    <n v="0"/>
    <n v="390.3524983800001"/>
    <n v="-455.41124811000009"/>
    <n v="43.372499819999973"/>
    <n v="21.686249910000015"/>
  </r>
  <r>
    <x v="4"/>
    <s v="flights to rome"/>
    <s v="Broad"/>
    <s v="Western Europe Destinations"/>
    <s v="Rome"/>
    <s v="Position 5-10 Bid Strategy"/>
    <n v="6.25"/>
    <n v="352"/>
    <n v="445.29999800000007"/>
    <n v="1.2650568125000001"/>
    <n v="9263"/>
    <n v="3.80006477383137E-2"/>
    <n v="5.1211918384972499"/>
    <n v="0"/>
    <n v="0"/>
    <n v="0"/>
    <n v="445.29999800000007"/>
    <n v="-445.29999800000007"/>
    <n v="-1"/>
    <n v="0"/>
    <s v="NA"/>
    <n v="0"/>
    <x v="368"/>
    <n v="0"/>
    <n v="400.76999820000009"/>
    <n v="-467.56499790000009"/>
    <n v="44.529999799999985"/>
    <n v="22.264999900000021"/>
  </r>
  <r>
    <x v="4"/>
    <s v="sofia flights"/>
    <s v="Broad"/>
    <s v="Google_Yearlong 2006"/>
    <s v="Google|sofia"/>
    <s v="Position 5-10 Bid Strategy"/>
    <n v="6.25"/>
    <n v="165"/>
    <n v="460.27499924999995"/>
    <n v="2.7895454499999999"/>
    <n v="3471"/>
    <n v="4.7536732929991395E-2"/>
    <n v="1.35715932008067"/>
    <n v="0"/>
    <n v="0"/>
    <n v="0"/>
    <n v="460.27499924999995"/>
    <n v="-460.27499924999995"/>
    <n v="-1"/>
    <n v="0"/>
    <s v="NA"/>
    <n v="0"/>
    <x v="368"/>
    <n v="0"/>
    <n v="414.24749932499998"/>
    <n v="-483.28874921249997"/>
    <n v="46.027499924999972"/>
    <n v="23.013749962500015"/>
  </r>
  <r>
    <x v="4"/>
    <s v="italy flights"/>
    <s v="Broad"/>
    <s v="Google_Yearlong 2006"/>
    <s v="Google|Italy"/>
    <s v="Position 5-10 Bid Strategy"/>
    <n v="6.25"/>
    <n v="185"/>
    <n v="491.02499968750004"/>
    <n v="2.6541891875000001"/>
    <n v="12053"/>
    <n v="1.5348875798556401E-2"/>
    <n v="1.48819381066954"/>
    <n v="0"/>
    <n v="0"/>
    <n v="0"/>
    <n v="491.02499968750004"/>
    <n v="-491.02499968750004"/>
    <n v="-1"/>
    <n v="0"/>
    <s v="NA"/>
    <n v="0"/>
    <x v="368"/>
    <n v="0"/>
    <n v="441.92249971875003"/>
    <n v="-515.57624967187508"/>
    <n v="49.10249996875001"/>
    <n v="24.551249984375033"/>
  </r>
  <r>
    <x v="4"/>
    <s v="nairobi flights"/>
    <s v="Broad"/>
    <s v="Google_Yearlong 2006"/>
    <s v="Google|nairobi"/>
    <s v="Position 5-10 Bid Strategy"/>
    <n v="6.25"/>
    <n v="172"/>
    <n v="491.53749994999993"/>
    <n v="2.8577761624999996"/>
    <n v="3097"/>
    <n v="5.5537617048756899E-2"/>
    <n v="1.22638036809816"/>
    <n v="0"/>
    <n v="0"/>
    <n v="0"/>
    <n v="491.53749994999993"/>
    <n v="-491.53749994999993"/>
    <n v="-1"/>
    <n v="0"/>
    <s v="NA"/>
    <n v="0"/>
    <x v="368"/>
    <n v="0"/>
    <n v="442.38374995499993"/>
    <n v="-516.11437494749998"/>
    <n v="49.153749994999998"/>
    <n v="24.576874997500056"/>
  </r>
  <r>
    <x v="4"/>
    <s v="spain airlines"/>
    <s v="Broad"/>
    <s v="Google_Yearlong 2006"/>
    <s v="Google|Spain"/>
    <s v="Position 5-10 Bid Strategy"/>
    <n v="6.25"/>
    <n v="194"/>
    <n v="518.34999922499992"/>
    <n v="2.6719072124999999"/>
    <n v="8491"/>
    <n v="2.2847721116476302E-2"/>
    <n v="2.1545518784595501"/>
    <n v="0"/>
    <n v="0"/>
    <n v="0"/>
    <n v="518.34999922499992"/>
    <n v="-518.34999922499992"/>
    <n v="-1"/>
    <n v="0"/>
    <s v="NA"/>
    <n v="0"/>
    <x v="368"/>
    <n v="0"/>
    <n v="466.51499930249992"/>
    <n v="-544.26749918624989"/>
    <n v="51.834999922500003"/>
    <n v="25.917499961249973"/>
  </r>
  <r>
    <x v="4"/>
    <s v="european travel"/>
    <s v="Broad"/>
    <s v="Google_Yearlong 2006"/>
    <s v="Google|Europe"/>
    <s v="Position 5-10 Bid Strategy"/>
    <n v="6.25"/>
    <n v="121"/>
    <n v="528.67499987500003"/>
    <n v="4.3692148749999999"/>
    <n v="5957"/>
    <n v="2.03122377035421E-2"/>
    <n v="2.60738626825583"/>
    <n v="0"/>
    <n v="0"/>
    <n v="0"/>
    <n v="528.67499987500003"/>
    <n v="-528.67499987500003"/>
    <n v="-1"/>
    <n v="0"/>
    <s v="NA"/>
    <n v="0"/>
    <x v="368"/>
    <n v="0"/>
    <n v="475.80749988750006"/>
    <n v="-555.10874986875001"/>
    <n v="52.867499987499968"/>
    <n v="26.433749993749984"/>
  </r>
  <r>
    <x v="4"/>
    <s v="johannesburg flights"/>
    <s v="Broad"/>
    <s v="Google_Yearlong 2006"/>
    <s v="Google|johannesburg"/>
    <s v="Position 5-10 Bid Strategy"/>
    <n v="6.25"/>
    <n v="200"/>
    <n v="555.07500000000005"/>
    <n v="2.7753749999999999"/>
    <n v="2816"/>
    <n v="7.1022727272727307E-2"/>
    <n v="1.10546875"/>
    <n v="0"/>
    <n v="0"/>
    <n v="0"/>
    <n v="555.07500000000005"/>
    <n v="-555.07500000000005"/>
    <n v="-1"/>
    <n v="0"/>
    <s v="NA"/>
    <n v="0"/>
    <x v="368"/>
    <n v="0"/>
    <n v="499.56750000000005"/>
    <n v="-582.82875000000013"/>
    <n v="55.507499999999993"/>
    <n v="27.753750000000082"/>
  </r>
  <r>
    <x v="4"/>
    <s v="moscow flights"/>
    <s v="Broad"/>
    <s v="Google_Yearlong 2006"/>
    <s v="Google|moscow"/>
    <s v="Position 5-10 Bid Strategy"/>
    <n v="6.25"/>
    <n v="177"/>
    <n v="557.91249821249994"/>
    <n v="3.1520480124999999"/>
    <n v="4933"/>
    <n v="3.5880802756942998E-2"/>
    <n v="1.17510642610987"/>
    <n v="0"/>
    <n v="0"/>
    <n v="0"/>
    <n v="557.91249821249994"/>
    <n v="-557.91249821249994"/>
    <n v="-1"/>
    <n v="0"/>
    <s v="NA"/>
    <n v="0"/>
    <x v="368"/>
    <n v="0"/>
    <n v="502.12124839124994"/>
    <n v="-585.80812312312491"/>
    <n v="55.791249821250005"/>
    <n v="27.895624910624974"/>
  </r>
  <r>
    <x v="4"/>
    <s v="split flights"/>
    <s v="Broad"/>
    <s v="Google_Yearlong 2006"/>
    <s v="Google|split"/>
    <s v="Position 5-10 Bid Strategy"/>
    <n v="6.25"/>
    <n v="181"/>
    <n v="592.03749966249995"/>
    <n v="3.2709254124999996"/>
    <n v="5303"/>
    <n v="3.4131623609277802E-2"/>
    <n v="1.3745427116726401"/>
    <n v="0"/>
    <n v="0"/>
    <n v="0"/>
    <n v="592.03749966249995"/>
    <n v="-592.03749966249995"/>
    <n v="-1"/>
    <n v="0"/>
    <s v="NA"/>
    <n v="0"/>
    <x v="368"/>
    <n v="0"/>
    <n v="532.83374969624992"/>
    <n v="-621.63937464562503"/>
    <n v="59.20374996625003"/>
    <n v="29.601874983125072"/>
  </r>
  <r>
    <x v="4"/>
    <s v="greece flights"/>
    <s v="Broad"/>
    <s v="Western Europe Destinations"/>
    <s v="Greece"/>
    <s v="Position 5-10 Bid Strategy"/>
    <n v="6.25"/>
    <n v="198"/>
    <n v="601.84999957500008"/>
    <n v="3.0396464625000004"/>
    <n v="6220"/>
    <n v="3.1832797427652701E-2"/>
    <n v="3.4086977491961399"/>
    <n v="0"/>
    <n v="0"/>
    <n v="0"/>
    <n v="601.84999957500008"/>
    <n v="-601.84999957500008"/>
    <n v="-1"/>
    <n v="0"/>
    <s v="NA"/>
    <n v="0"/>
    <x v="368"/>
    <n v="0"/>
    <n v="541.66499961750014"/>
    <n v="-631.94249955375017"/>
    <n v="60.18499995749994"/>
    <n v="30.092499978750084"/>
  </r>
  <r>
    <x v="4"/>
    <s v="marrakech flights"/>
    <s v="Broad"/>
    <s v="Google_Yearlong 2006"/>
    <s v="Google|marrakech"/>
    <s v="Position 5-10 Bid Strategy"/>
    <n v="6.25"/>
    <n v="223"/>
    <n v="648.91249728749995"/>
    <n v="2.9099215125"/>
    <n v="2932"/>
    <n v="7.6057298772169199E-2"/>
    <n v="1.34369031377899"/>
    <n v="0"/>
    <n v="0"/>
    <n v="0"/>
    <n v="648.91249728749995"/>
    <n v="-648.91249728749995"/>
    <n v="-1"/>
    <n v="0"/>
    <s v="NA"/>
    <n v="0"/>
    <x v="368"/>
    <n v="0"/>
    <n v="584.02124755875002"/>
    <n v="-681.35812215187502"/>
    <n v="64.891249728749926"/>
    <n v="32.445624864375077"/>
  </r>
  <r>
    <x v="4"/>
    <s v="europe tickets"/>
    <s v="Broad"/>
    <s v="Google_Yearlong 2006"/>
    <s v="Google|Europe"/>
    <s v="Position 5-10 Bid Strategy"/>
    <n v="6.25"/>
    <n v="215"/>
    <n v="681.68749787500008"/>
    <n v="3.1706395250000003"/>
    <n v="8485"/>
    <n v="2.5338833235120803E-2"/>
    <n v="1.94780200353565"/>
    <n v="0"/>
    <n v="0"/>
    <n v="0"/>
    <n v="681.68749787500008"/>
    <n v="-681.68749787500008"/>
    <n v="-1"/>
    <n v="0"/>
    <s v="NA"/>
    <n v="0"/>
    <x v="368"/>
    <n v="0"/>
    <n v="613.51874808750006"/>
    <n v="-715.77187276875009"/>
    <n v="68.168749787500019"/>
    <n v="34.08437489375001"/>
  </r>
  <r>
    <x v="4"/>
    <s v="europe travel"/>
    <s v="Broad"/>
    <s v="Western Europe Destinations"/>
    <s v="Europe"/>
    <s v="Position 5-10 Bid Strategy"/>
    <n v="6.25"/>
    <n v="243"/>
    <n v="688.4374983749999"/>
    <n v="2.8330761249999998"/>
    <n v="12008"/>
    <n v="2.0236508994003997E-2"/>
    <n v="1.9363341105929399"/>
    <n v="0"/>
    <n v="0"/>
    <n v="0"/>
    <n v="688.4374983749999"/>
    <n v="-688.4374983749999"/>
    <n v="-1"/>
    <n v="0"/>
    <s v="NA"/>
    <n v="0"/>
    <x v="368"/>
    <n v="0"/>
    <n v="619.59374853749989"/>
    <n v="-722.85937329374997"/>
    <n v="68.843749837500013"/>
    <n v="34.421874918750063"/>
  </r>
  <r>
    <x v="4"/>
    <s v="spain cheap flights"/>
    <s v="Broad"/>
    <s v="Google_Yearlong 2006"/>
    <s v="Google|Spain"/>
    <s v="Position 5-10 Bid Strategy"/>
    <n v="6.25"/>
    <n v="348"/>
    <n v="739.62499724999998"/>
    <n v="2.1253591875"/>
    <n v="4040"/>
    <n v="8.6138613861386104E-2"/>
    <n v="2.7771287128712898"/>
    <n v="0"/>
    <n v="0"/>
    <n v="0"/>
    <n v="739.62499724999998"/>
    <n v="-739.62499724999998"/>
    <n v="-1"/>
    <n v="0"/>
    <s v="NA"/>
    <n v="0"/>
    <x v="368"/>
    <n v="0"/>
    <n v="665.66249752500005"/>
    <n v="-776.6062471125"/>
    <n v="73.96249972499993"/>
    <n v="36.981249862500022"/>
  </r>
  <r>
    <x v="4"/>
    <s v="flights to turkey"/>
    <s v="Broad"/>
    <s v="Western Europe Destinations"/>
    <s v="Turkey"/>
    <s v="Position 5-10 Bid Strategy"/>
    <n v="6.25"/>
    <n v="351"/>
    <n v="754.49999576250002"/>
    <n v="2.1495726374999999"/>
    <n v="4908"/>
    <n v="7.1515892420537894E-2"/>
    <n v="2.9543398533007301"/>
    <n v="0"/>
    <n v="0"/>
    <n v="0"/>
    <n v="754.49999576250002"/>
    <n v="-754.49999576250002"/>
    <n v="-1"/>
    <n v="0"/>
    <s v="NA"/>
    <n v="0"/>
    <x v="368"/>
    <n v="0"/>
    <n v="679.04999618625004"/>
    <n v="-792.22499555062507"/>
    <n v="75.449999576249979"/>
    <n v="37.724999788125047"/>
  </r>
  <r>
    <x v="4"/>
    <s v="flights to rome"/>
    <s v="Broad"/>
    <s v="Google_Yearlong 2006"/>
    <s v="Google|Rome"/>
    <s v="Position 5-10 Bid Strategy"/>
    <n v="6.25"/>
    <n v="493"/>
    <n v="793.52499827500003"/>
    <n v="1.6095841750000002"/>
    <n v="6514"/>
    <n v="7.5683143997543792E-2"/>
    <n v="1.84200184218606"/>
    <n v="0"/>
    <n v="0"/>
    <n v="0"/>
    <n v="793.52499827500003"/>
    <n v="-793.52499827500003"/>
    <n v="-1"/>
    <n v="0"/>
    <s v="NA"/>
    <n v="0"/>
    <x v="368"/>
    <n v="0"/>
    <n v="714.17249844750006"/>
    <n v="-833.20124818875001"/>
    <n v="79.352499827499969"/>
    <n v="39.676249913749984"/>
  </r>
  <r>
    <x v="4"/>
    <s v="cairo flights"/>
    <s v="Broad"/>
    <s v="Google_Yearlong 2006"/>
    <s v="Google|cairo"/>
    <s v="Position 5-10 Bid Strategy"/>
    <n v="6.25"/>
    <n v="265"/>
    <n v="812.21249862500008"/>
    <n v="3.0649528250000002"/>
    <n v="5539"/>
    <n v="4.7842570861166299E-2"/>
    <n v="1.4447192634049499"/>
    <n v="0"/>
    <n v="0"/>
    <n v="0"/>
    <n v="812.21249862500008"/>
    <n v="-812.21249862500008"/>
    <n v="-1"/>
    <n v="0"/>
    <s v="NA"/>
    <n v="0"/>
    <x v="368"/>
    <n v="0"/>
    <n v="730.99124876250005"/>
    <n v="-852.82312355625015"/>
    <n v="81.221249862500031"/>
    <n v="40.610624931250072"/>
  </r>
  <r>
    <x v="4"/>
    <s v="international flights"/>
    <s v="Broad"/>
    <s v="Google_Yearlong 2006"/>
    <s v="Google|International Flights"/>
    <s v="Position 5-10 Bid Strategy"/>
    <n v="6.25"/>
    <n v="311"/>
    <n v="882.41249897500006"/>
    <n v="2.837339225"/>
    <n v="9145"/>
    <n v="3.4007654455986899E-2"/>
    <n v="2.2732422088573001"/>
    <n v="0"/>
    <n v="0"/>
    <n v="0"/>
    <n v="882.41249897500006"/>
    <n v="-882.41249897500006"/>
    <n v="-1"/>
    <n v="0"/>
    <s v="NA"/>
    <n v="0"/>
    <x v="368"/>
    <n v="0"/>
    <n v="794.17124907750008"/>
    <n v="-926.53312392375005"/>
    <n v="88.241249897499983"/>
    <n v="44.120624948749992"/>
  </r>
  <r>
    <x v="4"/>
    <s v="flights to barcelona"/>
    <s v="Broad"/>
    <s v="Google_Yearlong 2006"/>
    <s v="Google|Barcelona"/>
    <s v="Position 5-10 Bid Strategy"/>
    <n v="6.25"/>
    <n v="507"/>
    <n v="903.9249955125"/>
    <n v="1.7828895375"/>
    <n v="6966"/>
    <n v="7.2782084409991399E-2"/>
    <n v="1.7573356302038501"/>
    <n v="0"/>
    <n v="0"/>
    <n v="0"/>
    <n v="903.9249955125"/>
    <n v="-903.9249955125"/>
    <n v="-1"/>
    <n v="0"/>
    <s v="NA"/>
    <n v="0"/>
    <x v="368"/>
    <n v="0"/>
    <n v="813.53249596124999"/>
    <n v="-949.12124528812501"/>
    <n v="90.392499551250012"/>
    <n v="45.196249775625006"/>
  </r>
  <r>
    <x v="4"/>
    <s v="flights to germany"/>
    <s v="Broad"/>
    <s v="Google_Yearlong 2006"/>
    <s v="Google|Germany"/>
    <s v="Position 5-10 Bid Strategy"/>
    <n v="6.25"/>
    <n v="556"/>
    <n v="981.81249574999993"/>
    <n v="1.7658498124999999"/>
    <n v="6922"/>
    <n v="8.0323605894250194E-2"/>
    <n v="1.82483386304536"/>
    <n v="0"/>
    <n v="0"/>
    <n v="0"/>
    <n v="981.81249574999993"/>
    <n v="-981.81249574999993"/>
    <n v="-1"/>
    <n v="0"/>
    <s v="NA"/>
    <n v="0"/>
    <x v="368"/>
    <n v="0"/>
    <n v="883.631246175"/>
    <n v="-1030.9031205374999"/>
    <n v="98.181249574999924"/>
    <n v="49.090624787500019"/>
  </r>
  <r>
    <x v="4"/>
    <s v="europe flights"/>
    <s v="Broad"/>
    <s v="Western Europe Destinations"/>
    <s v="Europe"/>
    <s v="Position 5-10 Bid Strategy"/>
    <n v="6.25"/>
    <n v="352"/>
    <n v="1045.4124999999999"/>
    <n v="2.9699218749999998"/>
    <n v="17381"/>
    <n v="2.0251999309590901E-2"/>
    <n v="1.6817444335768901"/>
    <n v="0"/>
    <n v="0"/>
    <n v="0"/>
    <n v="1045.4124999999999"/>
    <n v="-1045.4124999999999"/>
    <n v="-1"/>
    <n v="0"/>
    <s v="NA"/>
    <n v="0"/>
    <x v="368"/>
    <n v="0"/>
    <n v="940.87124999999992"/>
    <n v="-1097.683125"/>
    <n v="104.54124999999999"/>
    <n v="52.270625000000109"/>
  </r>
  <r>
    <x v="4"/>
    <s v="prague flights"/>
    <s v="Broad"/>
    <s v="Google_Yearlong 2006"/>
    <s v="Google|prague"/>
    <s v="Position 5-10 Bid Strategy"/>
    <n v="6.25"/>
    <n v="490"/>
    <n v="1188.9749978750001"/>
    <n v="2.4264795875000003"/>
    <n v="8252"/>
    <n v="5.93795443528842E-2"/>
    <n v="1.17343674260785"/>
    <n v="0"/>
    <n v="0"/>
    <n v="0"/>
    <n v="1188.9749978750001"/>
    <n v="-1188.9749978750001"/>
    <n v="-1"/>
    <n v="0"/>
    <s v="NA"/>
    <n v="0"/>
    <x v="368"/>
    <n v="0"/>
    <n v="1070.0774980875001"/>
    <n v="-1248.4237477687502"/>
    <n v="118.89749978750001"/>
    <n v="59.448749893750119"/>
  </r>
  <r>
    <x v="4"/>
    <s v="turkey flights"/>
    <s v="Broad"/>
    <s v="Google_Yearlong 2006"/>
    <s v="Google|Turkey"/>
    <s v="Position 5-10 Bid Strategy"/>
    <n v="6.25"/>
    <n v="599"/>
    <n v="1406.3749985499999"/>
    <n v="2.34787145"/>
    <n v="10763"/>
    <n v="5.5653628170584397E-2"/>
    <n v="1.71720709839264"/>
    <n v="0"/>
    <n v="0"/>
    <n v="0"/>
    <n v="1406.3749985499999"/>
    <n v="-1406.3749985499999"/>
    <n v="-1"/>
    <n v="0"/>
    <s v="NA"/>
    <n v="0"/>
    <x v="368"/>
    <n v="0"/>
    <n v="1265.7374986949999"/>
    <n v="-1476.6937484774999"/>
    <n v="140.63749985499999"/>
    <n v="70.318749927499994"/>
  </r>
  <r>
    <x v="4"/>
    <s v="flights to europe"/>
    <s v="Broad"/>
    <s v="Western Europe Destinations"/>
    <s v="Europe"/>
    <s v="Position 5-10 Bid Strategy"/>
    <n v="6.25"/>
    <n v="543"/>
    <n v="1480.5249986250001"/>
    <n v="2.7265653750000003"/>
    <n v="8682"/>
    <n v="6.2543192812716003E-2"/>
    <n v="1.77873761806035"/>
    <n v="0"/>
    <n v="0"/>
    <n v="0"/>
    <n v="1480.5249986250001"/>
    <n v="-1480.5249986250001"/>
    <n v="-1"/>
    <n v="0"/>
    <s v="NA"/>
    <n v="0"/>
    <x v="368"/>
    <n v="0"/>
    <n v="1332.4724987625002"/>
    <n v="-1554.5512485562501"/>
    <n v="148.05249986249987"/>
    <n v="74.026249931250049"/>
  </r>
  <r>
    <x v="4"/>
    <s v="europe flights"/>
    <s v="Broad"/>
    <s v="Google_Yearlong 2006"/>
    <s v="Google|Europe"/>
    <s v="Position 5-10 Bid Strategy"/>
    <n v="6.25"/>
    <n v="512"/>
    <n v="1556.6"/>
    <n v="3.0402343749999998"/>
    <n v="32028"/>
    <n v="1.5986012239290599E-2"/>
    <n v="1.84743037342325"/>
    <n v="0"/>
    <n v="0"/>
    <n v="0"/>
    <n v="1556.6"/>
    <n v="-1556.6"/>
    <n v="-1"/>
    <n v="0"/>
    <s v="NA"/>
    <n v="0"/>
    <x v="368"/>
    <n v="0"/>
    <n v="1400.94"/>
    <n v="-1634.43"/>
    <n v="155.65999999999985"/>
    <n v="77.830000000000155"/>
  </r>
  <r>
    <x v="4"/>
    <s v="turkey travel"/>
    <s v="Broad"/>
    <s v="Google_Yearlong 2006"/>
    <s v="Google|Turkey"/>
    <s v="Position 5-10 Bid Strategy"/>
    <n v="6.25"/>
    <n v="485"/>
    <n v="1616.3374991875"/>
    <n v="3.3326546375000001"/>
    <n v="23176"/>
    <n v="2.0926820849154301E-2"/>
    <n v="2.1664307904729001"/>
    <n v="0"/>
    <n v="0"/>
    <n v="0"/>
    <n v="1616.3374991875"/>
    <n v="-1616.3374991875"/>
    <n v="-1"/>
    <n v="0"/>
    <s v="NA"/>
    <n v="0"/>
    <x v="368"/>
    <n v="0"/>
    <n v="1454.70374926875"/>
    <n v="-1697.1543741468752"/>
    <n v="161.63374991875003"/>
    <n v="80.816874959375127"/>
  </r>
  <r>
    <x v="4"/>
    <s v="spain travel"/>
    <s v="Broad"/>
    <s v="Google_Yearlong 2006"/>
    <s v="Google|Spain"/>
    <s v="Position 5-10 Bid Strategy"/>
    <n v="6.25"/>
    <n v="369"/>
    <n v="1667.7874963125"/>
    <n v="4.5197493125000001"/>
    <n v="22805"/>
    <n v="1.6180662135496598E-2"/>
    <n v="2.1196623547467701"/>
    <n v="0"/>
    <n v="0"/>
    <n v="0"/>
    <n v="1667.7874963125"/>
    <n v="-1667.7874963125"/>
    <n v="-1"/>
    <n v="0"/>
    <s v="NA"/>
    <n v="0"/>
    <x v="368"/>
    <n v="0"/>
    <n v="1501.0087466812502"/>
    <n v="-1751.1768711281252"/>
    <n v="166.77874963124987"/>
    <n v="83.38937481562516"/>
  </r>
  <r>
    <x v="4"/>
    <s v="dubai flights"/>
    <s v="Broad"/>
    <s v="Google_Yearlong 2006"/>
    <s v="Google|dubai"/>
    <s v="Position 5-10 Bid Strategy"/>
    <n v="6.25"/>
    <n v="757"/>
    <n v="1676.7124944500001"/>
    <n v="2.21494385"/>
    <n v="17240"/>
    <n v="4.3909512761020897E-2"/>
    <n v="1.41591067285383"/>
    <n v="0"/>
    <n v="0"/>
    <n v="0"/>
    <n v="1676.7124944500001"/>
    <n v="-1676.7124944500001"/>
    <n v="-1"/>
    <n v="0"/>
    <s v="NA"/>
    <n v="0"/>
    <x v="368"/>
    <n v="0"/>
    <n v="1509.0412450050001"/>
    <n v="-1760.5481191725003"/>
    <n v="167.67124944500006"/>
    <n v="83.835624722500143"/>
  </r>
  <r>
    <x v="4"/>
    <s v="flights to europe"/>
    <s v="Broad"/>
    <s v="Google_Yearlong 2006"/>
    <s v="Google|Europe"/>
    <s v="Position 5-10 Bid Strategy"/>
    <n v="6.25"/>
    <n v="744"/>
    <n v="1692.9374969999999"/>
    <n v="2.2754536249999999"/>
    <n v="14762"/>
    <n v="5.0399674840807498E-2"/>
    <n v="1.89041457797046"/>
    <n v="0"/>
    <n v="0"/>
    <n v="0"/>
    <n v="1692.9374969999999"/>
    <n v="-1692.9374969999999"/>
    <n v="-1"/>
    <n v="0"/>
    <s v="NA"/>
    <n v="0"/>
    <x v="368"/>
    <n v="0"/>
    <n v="1523.6437472999999"/>
    <n v="-1777.58437185"/>
    <n v="169.29374970000003"/>
    <n v="84.646874850000131"/>
  </r>
  <r>
    <x v="4"/>
    <s v="greece flights"/>
    <s v="Broad"/>
    <s v="Google_Yearlong 2006"/>
    <s v="Google|Greece"/>
    <s v="Position 5-10 Bid Strategy"/>
    <n v="6.25"/>
    <n v="545"/>
    <n v="2065.2999948750003"/>
    <n v="3.7895412750000004"/>
    <n v="17927"/>
    <n v="3.04010710102081E-2"/>
    <n v="2.38358899983265"/>
    <n v="0"/>
    <n v="0"/>
    <n v="0"/>
    <n v="2065.2999948750003"/>
    <n v="-2065.2999948750003"/>
    <n v="-1"/>
    <n v="0"/>
    <s v="NA"/>
    <n v="0"/>
    <x v="368"/>
    <n v="0"/>
    <n v="1858.7699953875003"/>
    <n v="-2168.5649946187505"/>
    <n v="206.52999948749994"/>
    <n v="103.2649997437502"/>
  </r>
  <r>
    <x v="4"/>
    <s v="italy travel"/>
    <s v="Broad"/>
    <s v="Google_Yearlong 2006"/>
    <s v="Google|Italy"/>
    <s v="Position 5-10 Bid Strategy"/>
    <n v="6.25"/>
    <n v="400"/>
    <n v="2082.7624999999998"/>
    <n v="5.2069062499999994"/>
    <n v="29617"/>
    <n v="1.3505756828848301E-2"/>
    <n v="2.21925245635952"/>
    <n v="0"/>
    <n v="0"/>
    <n v="0"/>
    <n v="2082.7624999999998"/>
    <n v="-2082.7624999999998"/>
    <n v="-1"/>
    <n v="0"/>
    <s v="NA"/>
    <n v="0"/>
    <x v="368"/>
    <n v="0"/>
    <n v="1874.4862499999999"/>
    <n v="-2186.9006249999998"/>
    <n v="208.27624999999989"/>
    <n v="104.13812499999995"/>
  </r>
  <r>
    <x v="4"/>
    <s v="flights to turkey"/>
    <s v="Broad"/>
    <s v="Google_Yearlong 2006"/>
    <s v="Google|Turkey"/>
    <s v="Position 5-10 Bid Strategy"/>
    <n v="6.25"/>
    <n v="1258"/>
    <n v="2697.6249922750003"/>
    <n v="2.1443759875000001"/>
    <n v="13394"/>
    <n v="9.3922651933701695E-2"/>
    <n v="1.8685605494997799"/>
    <n v="0"/>
    <n v="0"/>
    <n v="0"/>
    <n v="2697.6249922750003"/>
    <n v="-2697.6249922750003"/>
    <n v="-1"/>
    <n v="0"/>
    <s v="NA"/>
    <n v="0"/>
    <x v="368"/>
    <n v="0"/>
    <n v="2427.8624930475003"/>
    <n v="-2832.5062418887505"/>
    <n v="269.76249922750003"/>
    <n v="134.88124961375024"/>
  </r>
  <r>
    <x v="4"/>
    <s v="spain flights"/>
    <s v="Broad"/>
    <s v="Google_Yearlong 2006"/>
    <s v="Google|Spain"/>
    <s v="Position 5-10 Bid Strategy"/>
    <n v="6.25"/>
    <n v="775"/>
    <n v="2921.3624999999997"/>
    <n v="3.7694999999999999"/>
    <n v="19442"/>
    <n v="3.98621540993725E-2"/>
    <n v="1.7354490278777901"/>
    <n v="0"/>
    <n v="0"/>
    <n v="0"/>
    <n v="2921.3624999999997"/>
    <n v="-2921.3624999999997"/>
    <n v="-1"/>
    <n v="0"/>
    <s v="NA"/>
    <n v="0"/>
    <x v="368"/>
    <n v="0"/>
    <n v="2629.2262499999997"/>
    <n v="-3067.430625"/>
    <n v="292.13625000000002"/>
    <n v="146.06812500000024"/>
  </r>
  <r>
    <x v="4"/>
    <s v="flights to spain"/>
    <s v="Broad"/>
    <s v="Google_Yearlong 2006"/>
    <s v="Google|Spain"/>
    <s v="Position 5-10 Bid Strategy"/>
    <n v="6.25"/>
    <n v="1912"/>
    <n v="5642.3374773999994"/>
    <n v="2.9510133249999999"/>
    <n v="23611"/>
    <n v="8.0979204608021702E-2"/>
    <n v="2.2359027571894501"/>
    <n v="0"/>
    <n v="0"/>
    <n v="0"/>
    <n v="5642.3374773999994"/>
    <n v="-5642.3374773999994"/>
    <n v="-1"/>
    <n v="0"/>
    <s v="NA"/>
    <n v="0"/>
    <x v="368"/>
    <n v="0"/>
    <n v="5078.1037296599998"/>
    <n v="-5924.4543512699993"/>
    <n v="564.23374773999967"/>
    <n v="282.11687386999984"/>
  </r>
  <r>
    <x v="3"/>
    <s v="travel to bordeaux"/>
    <s v="Advanced"/>
    <s v="Unassigned"/>
    <s v="Unassigned"/>
    <s v="Position 1-2 Target"/>
    <n v="6.25"/>
    <n v="16"/>
    <n v="82.174999999999997"/>
    <n v="5.1359374999999998"/>
    <n v="1038"/>
    <n v="1.5414258188824701E-2"/>
    <n v="2.1968208092485599"/>
    <n v="0"/>
    <n v="0"/>
    <n v="0"/>
    <n v="82.174999999999997"/>
    <n v="-82.174999999999997"/>
    <n v="-1"/>
    <n v="0"/>
    <s v="NA"/>
    <n v="0"/>
    <x v="368"/>
    <n v="0"/>
    <n v="73.957499999999996"/>
    <n v="-86.283749999999998"/>
    <n v="8.2175000000000011"/>
    <n v="4.1087500000000006"/>
  </r>
  <r>
    <x v="3"/>
    <s v="romantic vacation"/>
    <s v="Standard"/>
    <s v="Unassigned"/>
    <s v="Unassigned"/>
    <s v=""/>
    <n v="6.25"/>
    <n v="1506"/>
    <n v="2510.3624879250001"/>
    <n v="1.6669073624999999"/>
    <n v="717078"/>
    <n v="2.1001899374963402E-3"/>
    <n v="2.67432231918982"/>
    <n v="0"/>
    <n v="0"/>
    <n v="0"/>
    <n v="2510.3624879250001"/>
    <n v="-2510.3624879250001"/>
    <n v="-1"/>
    <n v="0"/>
    <s v="NA"/>
    <n v="0"/>
    <x v="368"/>
    <n v="0"/>
    <n v="2259.3262391325002"/>
    <n v="-2635.8806123212503"/>
    <n v="251.03624879249992"/>
    <n v="125.51812439625019"/>
  </r>
  <r>
    <x v="0"/>
    <s v="airfrance to nice"/>
    <s v="Standard"/>
    <s v="French Destinations"/>
    <s v="Nice Branded"/>
    <s v=""/>
    <n v="6.25"/>
    <n v="1"/>
    <n v="0.125"/>
    <n v="0.125"/>
    <n v="5"/>
    <n v="0.2"/>
    <n v="1"/>
    <n v="0"/>
    <n v="0"/>
    <n v="0"/>
    <n v="0.125"/>
    <n v="-0.125"/>
    <n v="-1"/>
    <n v="0"/>
    <s v="NA"/>
    <n v="0"/>
    <x v="368"/>
    <n v="0"/>
    <n v="0.1125"/>
    <n v="-0.13125000000000001"/>
    <n v="1.2499999999999997E-2"/>
    <n v="6.2500000000000056E-3"/>
  </r>
  <r>
    <x v="0"/>
    <s v="venice airport"/>
    <s v="Advanced"/>
    <s v="Geo Targeted Atlanta"/>
    <s v="Atlanta to Venice Sale"/>
    <s v=""/>
    <n v="6.25"/>
    <n v="1"/>
    <n v="0.1875"/>
    <n v="0.1875"/>
    <n v="3"/>
    <n v="0.33333333333333298"/>
    <n v="1.6666666666666701"/>
    <n v="0"/>
    <n v="0"/>
    <n v="0"/>
    <n v="0.1875"/>
    <n v="-0.1875"/>
    <n v="-1"/>
    <n v="0"/>
    <s v="NA"/>
    <n v="0"/>
    <x v="368"/>
    <n v="0"/>
    <n v="0.16875000000000001"/>
    <n v="-0.19687500000000002"/>
    <n v="1.8749999999999989E-2"/>
    <n v="9.3750000000000222E-3"/>
  </r>
  <r>
    <x v="0"/>
    <s v="european airports"/>
    <s v="Advanced"/>
    <s v="Western Europe Destinations"/>
    <s v="Europe"/>
    <s v=""/>
    <n v="6.25"/>
    <n v="1"/>
    <n v="0.21249999999999999"/>
    <n v="0.21249999999999999"/>
    <n v="58"/>
    <n v="1.72413793103448E-2"/>
    <n v="1.3424137931034501"/>
    <n v="0"/>
    <n v="0"/>
    <n v="0"/>
    <n v="0.21249999999999999"/>
    <n v="-0.21249999999999999"/>
    <n v="-1"/>
    <n v="0"/>
    <s v="NA"/>
    <n v="0"/>
    <x v="368"/>
    <n v="0"/>
    <n v="0.19125"/>
    <n v="-0.22312499999999999"/>
    <n v="2.1249999999999991E-2"/>
    <n v="1.0624999999999996E-2"/>
  </r>
  <r>
    <x v="0"/>
    <s v="air france special"/>
    <s v="Advanced"/>
    <s v="Geo Targeted Philadelphia"/>
    <s v="Airfrance Deal Philadelphia"/>
    <s v=""/>
    <n v="6.25"/>
    <n v="1"/>
    <n v="0.23749999999999999"/>
    <n v="0.23749999999999999"/>
    <n v="3"/>
    <n v="0.33333333333333298"/>
    <n v="1"/>
    <n v="0"/>
    <n v="0"/>
    <n v="0"/>
    <n v="0.23749999999999999"/>
    <n v="-0.23749999999999999"/>
    <n v="-1"/>
    <n v="0"/>
    <s v="NA"/>
    <n v="0"/>
    <x v="368"/>
    <n v="0"/>
    <n v="0.21375"/>
    <n v="-0.24937499999999999"/>
    <n v="2.3749999999999993E-2"/>
    <n v="1.1874999999999997E-2"/>
  </r>
  <r>
    <x v="0"/>
    <s v="air france special"/>
    <s v="Advanced"/>
    <s v="Geo Targeted San Francisco"/>
    <s v="Airfrance Deal San Francisco"/>
    <s v=""/>
    <n v="6.25"/>
    <n v="1"/>
    <n v="0.23749999999999999"/>
    <n v="0.23749999999999999"/>
    <n v="1"/>
    <n v="1"/>
    <n v="1"/>
    <n v="0"/>
    <n v="0"/>
    <n v="0"/>
    <n v="0.23749999999999999"/>
    <n v="-0.23749999999999999"/>
    <n v="-1"/>
    <n v="0"/>
    <s v="NA"/>
    <n v="0"/>
    <x v="368"/>
    <n v="0"/>
    <n v="0.21375"/>
    <n v="-0.24937499999999999"/>
    <n v="2.3749999999999993E-2"/>
    <n v="1.1874999999999997E-2"/>
  </r>
  <r>
    <x v="0"/>
    <s v="air france promotion"/>
    <s v="Advanced"/>
    <s v="Geo Targeted DC"/>
    <s v="Airfrance Deal DC"/>
    <s v=""/>
    <n v="6.25"/>
    <n v="1"/>
    <n v="0.25"/>
    <n v="0.25"/>
    <n v="3"/>
    <n v="0.33333333333333298"/>
    <n v="2"/>
    <n v="0"/>
    <n v="0"/>
    <n v="0"/>
    <n v="0.25"/>
    <n v="-0.25"/>
    <n v="-1"/>
    <n v="0"/>
    <s v="NA"/>
    <n v="0"/>
    <x v="368"/>
    <n v="0"/>
    <n v="0.22500000000000001"/>
    <n v="-0.26250000000000001"/>
    <n v="2.4999999999999994E-2"/>
    <n v="1.2500000000000011E-2"/>
  </r>
  <r>
    <x v="0"/>
    <s v="france flight"/>
    <s v="Advanced"/>
    <s v="Geo Targeted Chicago"/>
    <s v="Chicago to France Sale"/>
    <s v=""/>
    <n v="6.25"/>
    <n v="1"/>
    <n v="0.26250000000000001"/>
    <n v="0.26250000000000001"/>
    <n v="3"/>
    <n v="0.33333333333333298"/>
    <n v="2.3333333333333299"/>
    <n v="0"/>
    <n v="0"/>
    <n v="0"/>
    <n v="0.26250000000000001"/>
    <n v="-0.26250000000000001"/>
    <n v="-1"/>
    <n v="0"/>
    <s v="NA"/>
    <n v="0"/>
    <x v="368"/>
    <n v="0"/>
    <n v="0.23625000000000002"/>
    <n v="-0.27562500000000001"/>
    <n v="2.6249999999999996E-2"/>
    <n v="1.3124999999999998E-2"/>
  </r>
  <r>
    <x v="0"/>
    <s v="book airfrance"/>
    <s v="Advanced"/>
    <s v="Air France Branded"/>
    <s v="Air France Brand"/>
    <s v=""/>
    <n v="6.25"/>
    <n v="1"/>
    <n v="0.27500000000000002"/>
    <n v="0.27500000000000002"/>
    <n v="403"/>
    <n v="2.48138957816377E-3"/>
    <n v="1.1310669975186101"/>
    <n v="0"/>
    <n v="0"/>
    <n v="0"/>
    <n v="0.27500000000000002"/>
    <n v="-0.27500000000000002"/>
    <n v="-1"/>
    <n v="0"/>
    <s v="NA"/>
    <n v="0"/>
    <x v="368"/>
    <n v="0"/>
    <n v="0.24750000000000003"/>
    <n v="-0.28875000000000006"/>
    <n v="2.7499999999999997E-2"/>
    <n v="1.375000000000004E-2"/>
  </r>
  <r>
    <x v="0"/>
    <s v="madrid air ticket"/>
    <s v="Advanced"/>
    <s v="Geo Targeted Chicago"/>
    <s v="Chicago to Madrid Sale"/>
    <s v=""/>
    <n v="6.25"/>
    <n v="1"/>
    <n v="0.27500000000000002"/>
    <n v="0.27500000000000002"/>
    <n v="1"/>
    <n v="1"/>
    <n v="1"/>
    <n v="0"/>
    <n v="0"/>
    <n v="0"/>
    <n v="0.27500000000000002"/>
    <n v="-0.27500000000000002"/>
    <n v="-1"/>
    <n v="0"/>
    <s v="NA"/>
    <n v="0"/>
    <x v="368"/>
    <n v="0"/>
    <n v="0.24750000000000003"/>
    <n v="-0.28875000000000006"/>
    <n v="2.7499999999999997E-2"/>
    <n v="1.375000000000004E-2"/>
  </r>
  <r>
    <x v="0"/>
    <s v="bordeaux airports"/>
    <s v="Standard"/>
    <s v="French Destinations"/>
    <s v="Bordeaux"/>
    <s v=""/>
    <n v="6.25"/>
    <n v="1"/>
    <n v="0.27500000000000002"/>
    <n v="0.27500000000000002"/>
    <n v="20"/>
    <n v="0.05"/>
    <n v="1"/>
    <n v="0"/>
    <n v="0"/>
    <n v="0"/>
    <n v="0.27500000000000002"/>
    <n v="-0.27500000000000002"/>
    <n v="-1"/>
    <n v="0"/>
    <s v="NA"/>
    <n v="0"/>
    <x v="368"/>
    <n v="0"/>
    <n v="0.24750000000000003"/>
    <n v="-0.28875000000000006"/>
    <n v="2.7499999999999997E-2"/>
    <n v="1.375000000000004E-2"/>
  </r>
  <r>
    <x v="0"/>
    <s v="italy ticket"/>
    <s v="Advanced"/>
    <s v="Geo Targeted Chicago"/>
    <s v="Chicago to Italy Sale"/>
    <s v=""/>
    <n v="6.25"/>
    <n v="1"/>
    <n v="0.28749999999999998"/>
    <n v="0.28749999999999998"/>
    <n v="1"/>
    <n v="1"/>
    <n v="1"/>
    <n v="0"/>
    <n v="0"/>
    <n v="0"/>
    <n v="0.28749999999999998"/>
    <n v="-0.28749999999999998"/>
    <n v="-1"/>
    <n v="0"/>
    <s v="NA"/>
    <n v="0"/>
    <x v="368"/>
    <n v="0"/>
    <n v="0.25874999999999998"/>
    <n v="-0.301875"/>
    <n v="2.8749999999999998E-2"/>
    <n v="1.4375000000000027E-2"/>
  </r>
  <r>
    <x v="0"/>
    <s v="discount air france"/>
    <s v="Advanced"/>
    <s v="Geo Targeted Miami"/>
    <s v="Airfrance Deal Miami"/>
    <s v=""/>
    <n v="6.25"/>
    <n v="1"/>
    <n v="0.3125"/>
    <n v="0.3125"/>
    <n v="1"/>
    <n v="1"/>
    <n v="1"/>
    <n v="0"/>
    <n v="0"/>
    <n v="0"/>
    <n v="0.3125"/>
    <n v="-0.3125"/>
    <n v="-1"/>
    <n v="0"/>
    <s v="NA"/>
    <n v="0"/>
    <x v="368"/>
    <n v="0"/>
    <n v="0.28125"/>
    <n v="-0.328125"/>
    <n v="3.125E-2"/>
    <n v="1.5625E-2"/>
  </r>
  <r>
    <x v="0"/>
    <s v="hanover"/>
    <s v="Advanced"/>
    <s v="Western Europe Destinations"/>
    <s v="Hanover"/>
    <s v=""/>
    <n v="6.25"/>
    <n v="1"/>
    <n v="0.32500000000000001"/>
    <n v="0.32500000000000001"/>
    <n v="5715"/>
    <n v="1.7497812773403302E-4"/>
    <n v="1.5834453193350799"/>
    <n v="0"/>
    <n v="0"/>
    <n v="0"/>
    <n v="0.32500000000000001"/>
    <n v="-0.32500000000000001"/>
    <n v="-1"/>
    <n v="0"/>
    <s v="NA"/>
    <n v="0"/>
    <x v="368"/>
    <n v="0"/>
    <n v="0.29250000000000004"/>
    <n v="-0.34125000000000005"/>
    <n v="3.2499999999999973E-2"/>
    <n v="1.6250000000000042E-2"/>
  </r>
  <r>
    <x v="0"/>
    <s v="bordeaux travel"/>
    <s v="Standard"/>
    <s v="French Destinations"/>
    <s v="Bordeaux Branded"/>
    <s v=""/>
    <n v="6.25"/>
    <n v="1"/>
    <n v="0.38750000000000001"/>
    <n v="0.38750000000000001"/>
    <n v="73"/>
    <n v="1.3698630136986301E-2"/>
    <n v="1.83698630136986"/>
    <n v="0"/>
    <n v="0"/>
    <n v="0"/>
    <n v="0.38750000000000001"/>
    <n v="-0.38750000000000001"/>
    <n v="-1"/>
    <n v="0"/>
    <s v="NA"/>
    <n v="0"/>
    <x v="368"/>
    <n v="0"/>
    <n v="0.34875"/>
    <n v="-0.40687500000000004"/>
    <n v="3.8750000000000007E-2"/>
    <n v="1.9375000000000031E-2"/>
  </r>
  <r>
    <x v="0"/>
    <s v="discount air france"/>
    <s v="Advanced"/>
    <s v="Geo Targeted New York"/>
    <s v="Airfrance Deal New York"/>
    <s v=""/>
    <n v="6.25"/>
    <n v="1"/>
    <n v="0.41249999999999998"/>
    <n v="0.41249999999999998"/>
    <n v="15"/>
    <n v="6.6666666666666693E-2"/>
    <n v="1.66333333333333"/>
    <n v="0"/>
    <n v="0"/>
    <n v="0"/>
    <n v="0.41249999999999998"/>
    <n v="-0.41249999999999998"/>
    <n v="-1"/>
    <n v="0"/>
    <s v="NA"/>
    <n v="0"/>
    <x v="368"/>
    <n v="0"/>
    <n v="0.37124999999999997"/>
    <n v="-0.43312499999999998"/>
    <n v="4.1250000000000009E-2"/>
    <n v="2.0625000000000004E-2"/>
  </r>
  <r>
    <x v="0"/>
    <s v="italy plane ticket"/>
    <s v="Advanced"/>
    <s v="Western Europe Destinations"/>
    <s v="Italy"/>
    <s v=""/>
    <n v="6.25"/>
    <n v="1"/>
    <n v="0.41249999999999998"/>
    <n v="0.41249999999999998"/>
    <n v="8"/>
    <n v="0.125"/>
    <n v="1"/>
    <n v="0"/>
    <n v="0"/>
    <n v="0"/>
    <n v="0.41249999999999998"/>
    <n v="-0.41249999999999998"/>
    <n v="-1"/>
    <n v="0"/>
    <s v="NA"/>
    <n v="0"/>
    <x v="368"/>
    <n v="0"/>
    <n v="0.37124999999999997"/>
    <n v="-0.43312499999999998"/>
    <n v="4.1250000000000009E-2"/>
    <n v="2.0625000000000004E-2"/>
  </r>
  <r>
    <x v="0"/>
    <s v="barcelona airport"/>
    <s v="Advanced"/>
    <s v="Geo Targeted New York"/>
    <s v="New York to Barcelona Sale"/>
    <s v=""/>
    <n v="6.25"/>
    <n v="1"/>
    <n v="0.45"/>
    <n v="0.45"/>
    <n v="17"/>
    <n v="5.8823529411764698E-2"/>
    <n v="1.5835294117647101"/>
    <n v="0"/>
    <n v="0"/>
    <n v="0"/>
    <n v="0.45"/>
    <n v="-0.45"/>
    <n v="-1"/>
    <n v="0"/>
    <s v="NA"/>
    <n v="0"/>
    <x v="368"/>
    <n v="0"/>
    <n v="0.40500000000000003"/>
    <n v="-0.47250000000000003"/>
    <n v="4.4999999999999984E-2"/>
    <n v="2.250000000000002E-2"/>
  </r>
  <r>
    <x v="0"/>
    <s v="discount europe flight"/>
    <s v="Advanced"/>
    <s v="Geo Targeted Chicago"/>
    <s v="Discount Europe Chicago"/>
    <s v=""/>
    <n v="6.25"/>
    <n v="1"/>
    <n v="0.47499999999999998"/>
    <n v="0.47499999999999998"/>
    <n v="2"/>
    <n v="0.5"/>
    <n v="1"/>
    <n v="0"/>
    <n v="0"/>
    <n v="0"/>
    <n v="0.47499999999999998"/>
    <n v="-0.47499999999999998"/>
    <n v="-1"/>
    <n v="0"/>
    <s v="NA"/>
    <n v="0"/>
    <x v="368"/>
    <n v="0"/>
    <n v="0.42749999999999999"/>
    <n v="-0.49874999999999997"/>
    <n v="4.7499999999999987E-2"/>
    <n v="2.3749999999999993E-2"/>
  </r>
  <r>
    <x v="0"/>
    <s v="italy flight"/>
    <s v="Advanced"/>
    <s v="Geo Targeted New York"/>
    <s v="New York to Italy Sale"/>
    <s v=""/>
    <n v="6.25"/>
    <n v="1"/>
    <n v="0.47499999999999998"/>
    <n v="0.47499999999999998"/>
    <n v="11"/>
    <n v="9.0909090909090898E-2"/>
    <n v="1"/>
    <n v="0"/>
    <n v="0"/>
    <n v="0"/>
    <n v="0.47499999999999998"/>
    <n v="-0.47499999999999998"/>
    <n v="-1"/>
    <n v="0"/>
    <s v="NA"/>
    <n v="0"/>
    <x v="368"/>
    <n v="0"/>
    <n v="0.42749999999999999"/>
    <n v="-0.49874999999999997"/>
    <n v="4.7499999999999987E-2"/>
    <n v="2.3749999999999993E-2"/>
  </r>
  <r>
    <x v="0"/>
    <s v="new york to athens"/>
    <s v="Advanced"/>
    <s v="Western Europe Destinations"/>
    <s v="Athens"/>
    <s v=""/>
    <n v="6.25"/>
    <n v="1"/>
    <n v="0.47499999999999998"/>
    <n v="0.47499999999999998"/>
    <n v="440"/>
    <n v="2.27272727272727E-3"/>
    <n v="1.01063636363636"/>
    <n v="0"/>
    <n v="0"/>
    <n v="0"/>
    <n v="0.47499999999999998"/>
    <n v="-0.47499999999999998"/>
    <n v="-1"/>
    <n v="0"/>
    <s v="NA"/>
    <n v="0"/>
    <x v="368"/>
    <n v="0"/>
    <n v="0.42749999999999999"/>
    <n v="-0.49874999999999997"/>
    <n v="4.7499999999999987E-2"/>
    <n v="2.3749999999999993E-2"/>
  </r>
  <r>
    <x v="0"/>
    <s v="paris air line ticket"/>
    <s v="Advanced"/>
    <s v="Geo Targeted Los Angeles"/>
    <s v="Los Angeles to Paris Sale"/>
    <s v=""/>
    <n v="6.25"/>
    <n v="1"/>
    <n v="0.48749999999999999"/>
    <n v="0.48749999999999999"/>
    <n v="1"/>
    <n v="1"/>
    <n v="1"/>
    <n v="0"/>
    <n v="0"/>
    <n v="0"/>
    <n v="0.48749999999999999"/>
    <n v="-0.48749999999999999"/>
    <n v="-1"/>
    <n v="0"/>
    <s v="NA"/>
    <n v="0"/>
    <x v="368"/>
    <n v="0"/>
    <n v="0.43874999999999997"/>
    <n v="-0.51187499999999997"/>
    <n v="4.8750000000000016E-2"/>
    <n v="2.437499999999998E-2"/>
  </r>
  <r>
    <x v="0"/>
    <s v="france air flight"/>
    <s v="Advanced"/>
    <s v="Geo Targeted Los Angeles"/>
    <s v="Los Angeles to France Sale"/>
    <s v=""/>
    <n v="6.25"/>
    <n v="1"/>
    <n v="0.51249999999999996"/>
    <n v="0.51249999999999996"/>
    <n v="6"/>
    <n v="0.16666666666666699"/>
    <n v="1"/>
    <n v="0"/>
    <n v="0"/>
    <n v="0"/>
    <n v="0.51249999999999996"/>
    <n v="-0.51249999999999996"/>
    <n v="-1"/>
    <n v="0"/>
    <s v="NA"/>
    <n v="0"/>
    <x v="368"/>
    <n v="0"/>
    <n v="0.46124999999999999"/>
    <n v="-0.53812499999999996"/>
    <n v="5.1249999999999962E-2"/>
    <n v="2.5625000000000009E-2"/>
  </r>
  <r>
    <x v="0"/>
    <s v="air travel in france"/>
    <s v="Standard"/>
    <s v="Paris &amp; France Terms"/>
    <s v="France"/>
    <s v=""/>
    <n v="6.25"/>
    <n v="1"/>
    <n v="0.51249999999999996"/>
    <n v="0.51249999999999996"/>
    <n v="26"/>
    <n v="3.8461538461538498E-2"/>
    <n v="1"/>
    <n v="0"/>
    <n v="0"/>
    <n v="0"/>
    <n v="0.51249999999999996"/>
    <n v="-0.51249999999999996"/>
    <n v="-1"/>
    <n v="0"/>
    <s v="NA"/>
    <n v="0"/>
    <x v="368"/>
    <n v="0"/>
    <n v="0.46124999999999999"/>
    <n v="-0.53812499999999996"/>
    <n v="5.1249999999999962E-2"/>
    <n v="2.5625000000000009E-2"/>
  </r>
  <r>
    <x v="0"/>
    <s v="discount air france flight"/>
    <s v="Advanced"/>
    <s v="Geo Targeted New York"/>
    <s v="Airfrance Deal New York"/>
    <s v=""/>
    <n v="6.25"/>
    <n v="1"/>
    <n v="0.52500000000000002"/>
    <n v="0.52500000000000002"/>
    <n v="1"/>
    <n v="1"/>
    <n v="1"/>
    <n v="0"/>
    <n v="0"/>
    <n v="0"/>
    <n v="0.52500000000000002"/>
    <n v="-0.52500000000000002"/>
    <n v="-1"/>
    <n v="0"/>
    <s v="NA"/>
    <n v="0"/>
    <x v="368"/>
    <n v="0"/>
    <n v="0.47250000000000003"/>
    <n v="-0.55125000000000002"/>
    <n v="5.2499999999999991E-2"/>
    <n v="2.6249999999999996E-2"/>
  </r>
  <r>
    <x v="0"/>
    <s v="flight from ny to athens"/>
    <s v="Advanced"/>
    <s v="Western Europe Destinations"/>
    <s v="Athens"/>
    <s v=""/>
    <n v="6.25"/>
    <n v="1"/>
    <n v="0.53749999999999998"/>
    <n v="0.53749999999999998"/>
    <n v="2"/>
    <n v="0.5"/>
    <n v="1"/>
    <n v="0"/>
    <n v="0"/>
    <n v="0"/>
    <n v="0.53749999999999998"/>
    <n v="-0.53749999999999998"/>
    <n v="-1"/>
    <n v="0"/>
    <s v="NA"/>
    <n v="0"/>
    <x v="368"/>
    <n v="0"/>
    <n v="0.48375000000000001"/>
    <n v="-0.56437499999999996"/>
    <n v="5.3749999999999964E-2"/>
    <n v="2.6874999999999982E-2"/>
  </r>
  <r>
    <x v="0"/>
    <s v="discount international fare"/>
    <s v="Advanced"/>
    <s v="Geo Targeted DC"/>
    <s v="Discount International DC"/>
    <s v=""/>
    <n v="6.25"/>
    <n v="1"/>
    <n v="0.5625"/>
    <n v="0.5625"/>
    <n v="4"/>
    <n v="0.25"/>
    <n v="1"/>
    <n v="0"/>
    <n v="0"/>
    <n v="0"/>
    <n v="0.5625"/>
    <n v="-0.5625"/>
    <n v="-1"/>
    <n v="0"/>
    <s v="NA"/>
    <n v="0"/>
    <x v="368"/>
    <n v="0"/>
    <n v="0.50624999999999998"/>
    <n v="-0.59062500000000007"/>
    <n v="5.6250000000000022E-2"/>
    <n v="2.8125000000000067E-2"/>
  </r>
  <r>
    <x v="0"/>
    <s v="fly to hanover"/>
    <s v="Advanced"/>
    <s v="Western Europe Destinations"/>
    <s v="Hanover"/>
    <s v=""/>
    <n v="6.25"/>
    <n v="1"/>
    <n v="0.5625"/>
    <n v="0.5625"/>
    <n v="3"/>
    <n v="0.33333333333333298"/>
    <n v="1"/>
    <n v="0"/>
    <n v="0"/>
    <n v="0"/>
    <n v="0.5625"/>
    <n v="-0.5625"/>
    <n v="-1"/>
    <n v="0"/>
    <s v="NA"/>
    <n v="0"/>
    <x v="368"/>
    <n v="0"/>
    <n v="0.50624999999999998"/>
    <n v="-0.59062500000000007"/>
    <n v="5.6250000000000022E-2"/>
    <n v="2.8125000000000067E-2"/>
  </r>
  <r>
    <x v="0"/>
    <s v="greece airline tickets"/>
    <s v="Advanced"/>
    <s v="Geo Targeted Atlanta"/>
    <s v="Atlanta to Greece Sale"/>
    <s v=""/>
    <n v="6.25"/>
    <n v="1"/>
    <n v="0.61250000000000004"/>
    <n v="0.61250000000000004"/>
    <n v="1"/>
    <n v="1"/>
    <n v="1"/>
    <n v="0"/>
    <n v="0"/>
    <n v="0"/>
    <n v="0.61250000000000004"/>
    <n v="-0.61250000000000004"/>
    <n v="-1"/>
    <n v="0"/>
    <s v="NA"/>
    <n v="0"/>
    <x v="368"/>
    <n v="0"/>
    <n v="0.55125000000000002"/>
    <n v="-0.64312500000000006"/>
    <n v="6.1250000000000027E-2"/>
    <n v="3.0625000000000013E-2"/>
  </r>
  <r>
    <x v="0"/>
    <s v="europe airlines"/>
    <s v="Advanced"/>
    <s v="Geo Targeted Atlanta"/>
    <s v="Europe Atlanta"/>
    <s v=""/>
    <n v="6.25"/>
    <n v="1"/>
    <n v="0.625"/>
    <n v="0.625"/>
    <n v="10"/>
    <n v="0.1"/>
    <n v="1"/>
    <n v="0"/>
    <n v="0"/>
    <n v="0"/>
    <n v="0.625"/>
    <n v="-0.625"/>
    <n v="-1"/>
    <n v="0"/>
    <s v="NA"/>
    <n v="0"/>
    <x v="368"/>
    <n v="0"/>
    <n v="0.5625"/>
    <n v="-0.65625"/>
    <n v="6.25E-2"/>
    <n v="3.125E-2"/>
  </r>
  <r>
    <x v="0"/>
    <s v="flight south of france"/>
    <s v="Standard"/>
    <s v="Paris &amp; France Terms"/>
    <s v="France"/>
    <s v=""/>
    <n v="6.25"/>
    <n v="1"/>
    <n v="0.625"/>
    <n v="0.625"/>
    <n v="118"/>
    <n v="8.4745762711864406E-3"/>
    <n v="1.0245762711864399"/>
    <n v="0"/>
    <n v="0"/>
    <n v="0"/>
    <n v="0.625"/>
    <n v="-0.625"/>
    <n v="-1"/>
    <n v="0"/>
    <s v="NA"/>
    <n v="0"/>
    <x v="368"/>
    <n v="0"/>
    <n v="0.5625"/>
    <n v="-0.65625"/>
    <n v="6.25E-2"/>
    <n v="3.125E-2"/>
  </r>
  <r>
    <x v="0"/>
    <s v="international airline"/>
    <s v="Advanced"/>
    <s v="Geo Targeted Boston"/>
    <s v="International Boston"/>
    <s v=""/>
    <n v="6.25"/>
    <n v="1"/>
    <n v="0.65"/>
    <n v="0.65"/>
    <n v="151"/>
    <n v="6.6225165562913899E-3"/>
    <n v="1.05933774834437"/>
    <n v="0"/>
    <n v="0"/>
    <n v="0"/>
    <n v="0.65"/>
    <n v="-0.65"/>
    <n v="-1"/>
    <n v="0"/>
    <s v="NA"/>
    <n v="0"/>
    <x v="368"/>
    <n v="0"/>
    <n v="0.58500000000000008"/>
    <n v="-0.68250000000000011"/>
    <n v="6.4999999999999947E-2"/>
    <n v="3.2500000000000084E-2"/>
  </r>
  <r>
    <x v="0"/>
    <s v="international fare"/>
    <s v="Advanced"/>
    <s v="Geo Targeted Chicago"/>
    <s v="International Chicago"/>
    <s v=""/>
    <n v="6.25"/>
    <n v="1"/>
    <n v="0.66249999999999998"/>
    <n v="0.66249999999999998"/>
    <n v="16"/>
    <n v="6.25E-2"/>
    <n v="1"/>
    <n v="0"/>
    <n v="0"/>
    <n v="0"/>
    <n v="0.66249999999999998"/>
    <n v="-0.66249999999999998"/>
    <n v="-1"/>
    <n v="0"/>
    <s v="NA"/>
    <n v="0"/>
    <x v="368"/>
    <n v="0"/>
    <n v="0.59624999999999995"/>
    <n v="-0.69562500000000005"/>
    <n v="6.6250000000000031E-2"/>
    <n v="3.3125000000000071E-2"/>
  </r>
  <r>
    <x v="0"/>
    <s v="france airline"/>
    <s v="Advanced"/>
    <s v="Geo Targeted DC"/>
    <s v="DC to France Sale"/>
    <s v=""/>
    <n v="6.25"/>
    <n v="1"/>
    <n v="0.66249999999999998"/>
    <n v="0.66249999999999998"/>
    <n v="10"/>
    <n v="0.1"/>
    <n v="1"/>
    <n v="0"/>
    <n v="0"/>
    <n v="0"/>
    <n v="0.66249999999999998"/>
    <n v="-0.66249999999999998"/>
    <n v="-1"/>
    <n v="0"/>
    <s v="NA"/>
    <n v="0"/>
    <x v="368"/>
    <n v="0"/>
    <n v="0.59624999999999995"/>
    <n v="-0.69562500000000005"/>
    <n v="6.6250000000000031E-2"/>
    <n v="3.3125000000000071E-2"/>
  </r>
  <r>
    <x v="0"/>
    <s v="cheap international air flight"/>
    <s v="Advanced"/>
    <s v="Geo Targeted Philadelphia"/>
    <s v="Cheap International Philadelphia"/>
    <s v=""/>
    <n v="6.25"/>
    <n v="1"/>
    <n v="0.67500000000000004"/>
    <n v="0.67500000000000004"/>
    <n v="2"/>
    <n v="0.5"/>
    <n v="1"/>
    <n v="0"/>
    <n v="0"/>
    <n v="0"/>
    <n v="0.67500000000000004"/>
    <n v="-0.67500000000000004"/>
    <n v="-1"/>
    <n v="0"/>
    <s v="NA"/>
    <n v="0"/>
    <x v="368"/>
    <n v="0"/>
    <n v="0.60750000000000004"/>
    <n v="-0.7087500000000001"/>
    <n v="6.7500000000000004E-2"/>
    <n v="3.3750000000000058E-2"/>
  </r>
  <r>
    <x v="0"/>
    <s v="pisa flight"/>
    <s v="Advanced"/>
    <s v="Geo Targeted San Francisco"/>
    <s v="San Francisco to Pisa Sale"/>
    <s v=""/>
    <n v="6.25"/>
    <n v="1"/>
    <n v="0.67500000000000004"/>
    <n v="0.67500000000000004"/>
    <n v="57"/>
    <n v="1.7543859649122799E-2"/>
    <n v="1"/>
    <n v="0"/>
    <n v="0"/>
    <n v="0"/>
    <n v="0.67500000000000004"/>
    <n v="-0.67500000000000004"/>
    <n v="-1"/>
    <n v="0"/>
    <s v="NA"/>
    <n v="0"/>
    <x v="368"/>
    <n v="0"/>
    <n v="0.60750000000000004"/>
    <n v="-0.7087500000000001"/>
    <n v="6.7500000000000004E-2"/>
    <n v="3.3750000000000058E-2"/>
  </r>
  <r>
    <x v="0"/>
    <s v="low international airfare"/>
    <s v="Advanced"/>
    <s v="Geo Targeted Houston"/>
    <s v="Low International Houston"/>
    <s v=""/>
    <n v="6.25"/>
    <n v="1"/>
    <n v="0.6875"/>
    <n v="0.6875"/>
    <n v="5"/>
    <n v="0.2"/>
    <n v="2.8"/>
    <n v="0"/>
    <n v="0"/>
    <n v="0"/>
    <n v="0.6875"/>
    <n v="-0.6875"/>
    <n v="-1"/>
    <n v="0"/>
    <s v="NA"/>
    <n v="0"/>
    <x v="368"/>
    <n v="0"/>
    <n v="0.61875000000000002"/>
    <n v="-0.72187500000000004"/>
    <n v="6.8749999999999978E-2"/>
    <n v="3.4375000000000044E-2"/>
  </r>
  <r>
    <x v="0"/>
    <s v="ny to athens"/>
    <s v="Advanced"/>
    <s v="Western Europe Destinations"/>
    <s v="Athens"/>
    <s v=""/>
    <n v="6.25"/>
    <n v="1"/>
    <n v="0.6875"/>
    <n v="0.6875"/>
    <n v="2"/>
    <n v="0.5"/>
    <n v="1"/>
    <n v="0"/>
    <n v="0"/>
    <n v="0"/>
    <n v="0.6875"/>
    <n v="-0.6875"/>
    <n v="-1"/>
    <n v="0"/>
    <s v="NA"/>
    <n v="0"/>
    <x v="368"/>
    <n v="0"/>
    <n v="0.61875000000000002"/>
    <n v="-0.72187500000000004"/>
    <n v="6.8749999999999978E-2"/>
    <n v="3.4375000000000044E-2"/>
  </r>
  <r>
    <x v="0"/>
    <s v="france flight"/>
    <s v="Advanced"/>
    <s v="Geo Targeted San Francisco"/>
    <s v="San Francisco to France Sale"/>
    <s v=""/>
    <n v="6.25"/>
    <n v="1"/>
    <n v="0.7"/>
    <n v="0.7"/>
    <n v="14"/>
    <n v="7.1428571428571397E-2"/>
    <n v="3.64"/>
    <n v="0"/>
    <n v="0"/>
    <n v="0"/>
    <n v="0.7"/>
    <n v="-0.7"/>
    <n v="-1"/>
    <n v="0"/>
    <s v="NA"/>
    <n v="0"/>
    <x v="368"/>
    <n v="0"/>
    <n v="0.63"/>
    <n v="-0.73499999999999999"/>
    <n v="6.9999999999999951E-2"/>
    <n v="3.5000000000000031E-2"/>
  </r>
  <r>
    <x v="0"/>
    <s v="marseille airfare"/>
    <s v="Standard"/>
    <s v="French Destinations"/>
    <s v="Nice"/>
    <s v=""/>
    <n v="6.25"/>
    <n v="1"/>
    <n v="0.71250000000000002"/>
    <n v="0.71250000000000002"/>
    <n v="156"/>
    <n v="6.41025641025641E-3"/>
    <n v="1.0584615384615399"/>
    <n v="0"/>
    <n v="0"/>
    <n v="0"/>
    <n v="0.71250000000000002"/>
    <n v="-0.71250000000000002"/>
    <n v="-1"/>
    <n v="0"/>
    <s v="NA"/>
    <n v="0"/>
    <x v="368"/>
    <n v="0"/>
    <n v="0.64124999999999999"/>
    <n v="-0.74812500000000004"/>
    <n v="7.1250000000000036E-2"/>
    <n v="3.5625000000000018E-2"/>
  </r>
  <r>
    <x v="0"/>
    <s v="discount international airline"/>
    <s v="Advanced"/>
    <s v="Geo Targeted Chicago"/>
    <s v="Discount International Chicago"/>
    <s v=""/>
    <n v="6.25"/>
    <n v="1"/>
    <n v="0.72499999999999998"/>
    <n v="0.72499999999999998"/>
    <n v="4"/>
    <n v="0.25"/>
    <n v="2"/>
    <n v="0"/>
    <n v="0"/>
    <n v="0"/>
    <n v="0.72499999999999998"/>
    <n v="-0.72499999999999998"/>
    <n v="-1"/>
    <n v="0"/>
    <s v="NA"/>
    <n v="0"/>
    <x v="368"/>
    <n v="0"/>
    <n v="0.65249999999999997"/>
    <n v="-0.76124999999999998"/>
    <n v="7.2500000000000009E-2"/>
    <n v="3.6250000000000004E-2"/>
  </r>
  <r>
    <x v="0"/>
    <s v="discount international airline ticket"/>
    <s v="Advanced"/>
    <s v="Geo Targeted Miami"/>
    <s v="Discount International Miami"/>
    <s v=""/>
    <n v="6.25"/>
    <n v="1"/>
    <n v="0.72499999999999998"/>
    <n v="0.72499999999999998"/>
    <n v="1"/>
    <n v="1"/>
    <n v="1"/>
    <n v="0"/>
    <n v="0"/>
    <n v="0"/>
    <n v="0.72499999999999998"/>
    <n v="-0.72499999999999998"/>
    <n v="-1"/>
    <n v="0"/>
    <s v="NA"/>
    <n v="0"/>
    <x v="368"/>
    <n v="0"/>
    <n v="0.65249999999999997"/>
    <n v="-0.76124999999999998"/>
    <n v="7.2500000000000009E-2"/>
    <n v="3.6250000000000004E-2"/>
  </r>
  <r>
    <x v="0"/>
    <s v="paris ticket"/>
    <s v="Advanced"/>
    <s v="Geo Targeted Chicago"/>
    <s v="Chicago to Paris Sale"/>
    <s v=""/>
    <n v="6.25"/>
    <n v="1"/>
    <n v="0.76249999999999996"/>
    <n v="0.76249999999999996"/>
    <n v="1"/>
    <n v="1"/>
    <n v="1"/>
    <n v="0"/>
    <n v="0"/>
    <n v="0"/>
    <n v="0.76249999999999996"/>
    <n v="-0.76249999999999996"/>
    <n v="-1"/>
    <n v="0"/>
    <s v="NA"/>
    <n v="0"/>
    <x v="368"/>
    <n v="0"/>
    <n v="0.68625000000000003"/>
    <n v="-0.80062500000000003"/>
    <n v="7.6249999999999929E-2"/>
    <n v="3.8125000000000075E-2"/>
  </r>
  <r>
    <x v="0"/>
    <s v="cheap international airport"/>
    <s v="Advanced"/>
    <s v="Geo Targeted New York"/>
    <s v="Cheap International New York"/>
    <s v=""/>
    <n v="6.25"/>
    <n v="1"/>
    <n v="0.76249999999999996"/>
    <n v="0.76249999999999996"/>
    <n v="2"/>
    <n v="0.5"/>
    <n v="1"/>
    <n v="0"/>
    <n v="0"/>
    <n v="0"/>
    <n v="0.76249999999999996"/>
    <n v="-0.76249999999999996"/>
    <n v="-1"/>
    <n v="0"/>
    <s v="NA"/>
    <n v="0"/>
    <x v="368"/>
    <n v="0"/>
    <n v="0.68625000000000003"/>
    <n v="-0.80062500000000003"/>
    <n v="7.6249999999999929E-2"/>
    <n v="3.8125000000000075E-2"/>
  </r>
  <r>
    <x v="0"/>
    <s v="italy cheap ticket"/>
    <s v="Advanced"/>
    <s v="Western Europe Destinations"/>
    <s v="Italy"/>
    <s v=""/>
    <n v="6.25"/>
    <n v="1"/>
    <n v="0.76249999999999996"/>
    <n v="0.76249999999999996"/>
    <n v="10"/>
    <n v="0.1"/>
    <n v="1"/>
    <n v="0"/>
    <n v="0"/>
    <n v="0"/>
    <n v="0.76249999999999996"/>
    <n v="-0.76249999999999996"/>
    <n v="-1"/>
    <n v="0"/>
    <s v="NA"/>
    <n v="0"/>
    <x v="368"/>
    <n v="0"/>
    <n v="0.68625000000000003"/>
    <n v="-0.80062500000000003"/>
    <n v="7.6249999999999929E-2"/>
    <n v="3.8125000000000075E-2"/>
  </r>
  <r>
    <x v="0"/>
    <s v="paris ticket"/>
    <s v="Advanced"/>
    <s v="Geo Targeted Houston"/>
    <s v="Houston to Paris Sale"/>
    <s v=""/>
    <n v="6.25"/>
    <n v="1"/>
    <n v="0.77500000000000002"/>
    <n v="0.77500000000000002"/>
    <n v="5"/>
    <n v="0.2"/>
    <n v="1.2"/>
    <n v="0"/>
    <n v="0"/>
    <n v="0"/>
    <n v="0.77500000000000002"/>
    <n v="-0.77500000000000002"/>
    <n v="-1"/>
    <n v="0"/>
    <s v="NA"/>
    <n v="0"/>
    <x v="368"/>
    <n v="0"/>
    <n v="0.69750000000000001"/>
    <n v="-0.81375000000000008"/>
    <n v="7.7500000000000013E-2"/>
    <n v="3.8750000000000062E-2"/>
  </r>
  <r>
    <x v="0"/>
    <s v="bargain international air fare"/>
    <s v="Advanced"/>
    <s v="Geo Targeted Boston"/>
    <s v="Bargain International Boston"/>
    <s v=""/>
    <n v="6.25"/>
    <n v="1"/>
    <n v="0.78749999999999998"/>
    <n v="0.78749999999999998"/>
    <n v="1"/>
    <n v="1"/>
    <n v="1"/>
    <n v="0"/>
    <n v="0"/>
    <n v="0"/>
    <n v="0.78749999999999998"/>
    <n v="-0.78749999999999998"/>
    <n v="-1"/>
    <n v="0"/>
    <s v="NA"/>
    <n v="0"/>
    <x v="368"/>
    <n v="0"/>
    <n v="0.70874999999999999"/>
    <n v="-0.82687500000000003"/>
    <n v="7.8749999999999987E-2"/>
    <n v="3.9375000000000049E-2"/>
  </r>
  <r>
    <x v="0"/>
    <s v="international airline fare"/>
    <s v="Advanced"/>
    <s v="Geo Targeted Atlanta"/>
    <s v="International Atlanta"/>
    <s v=""/>
    <n v="6.25"/>
    <n v="1"/>
    <n v="0.8"/>
    <n v="0.8"/>
    <n v="1"/>
    <n v="1"/>
    <n v="1"/>
    <n v="0"/>
    <n v="0"/>
    <n v="0"/>
    <n v="0.8"/>
    <n v="-0.8"/>
    <n v="-1"/>
    <n v="0"/>
    <s v="NA"/>
    <n v="0"/>
    <x v="368"/>
    <n v="0"/>
    <n v="0.72000000000000008"/>
    <n v="-0.84000000000000008"/>
    <n v="7.999999999999996E-2"/>
    <n v="4.0000000000000036E-2"/>
  </r>
  <r>
    <x v="0"/>
    <s v="madrid cheap airline ticket"/>
    <s v="Advanced"/>
    <s v="Geo Targeted Chicago"/>
    <s v="Chicago to Madrid Sale"/>
    <s v=""/>
    <n v="6.25"/>
    <n v="1"/>
    <n v="0.8"/>
    <n v="0.8"/>
    <n v="2"/>
    <n v="0.5"/>
    <n v="1"/>
    <n v="0"/>
    <n v="0"/>
    <n v="0"/>
    <n v="0.8"/>
    <n v="-0.8"/>
    <n v="-1"/>
    <n v="0"/>
    <s v="NA"/>
    <n v="0"/>
    <x v="368"/>
    <n v="0"/>
    <n v="0.72000000000000008"/>
    <n v="-0.84000000000000008"/>
    <n v="7.999999999999996E-2"/>
    <n v="4.0000000000000036E-2"/>
  </r>
  <r>
    <x v="0"/>
    <s v="cheap international air fare"/>
    <s v="Advanced"/>
    <s v="Geo Targeted Detroit"/>
    <s v="Cheap International Detroit"/>
    <s v=""/>
    <n v="6.25"/>
    <n v="1"/>
    <n v="0.8"/>
    <n v="0.8"/>
    <n v="2"/>
    <n v="0.5"/>
    <n v="1"/>
    <n v="0"/>
    <n v="0"/>
    <n v="0"/>
    <n v="0.8"/>
    <n v="-0.8"/>
    <n v="-1"/>
    <n v="0"/>
    <s v="NA"/>
    <n v="0"/>
    <x v="368"/>
    <n v="0"/>
    <n v="0.72000000000000008"/>
    <n v="-0.84000000000000008"/>
    <n v="7.999999999999996E-2"/>
    <n v="4.0000000000000036E-2"/>
  </r>
  <r>
    <x v="0"/>
    <s v="venice ticket"/>
    <s v="Advanced"/>
    <s v="Western Europe Destinations"/>
    <s v="Venice"/>
    <s v=""/>
    <n v="6.25"/>
    <n v="1"/>
    <n v="0.8"/>
    <n v="0.8"/>
    <n v="56"/>
    <n v="1.7857142857142901E-2"/>
    <n v="1.4285714285714299"/>
    <n v="0"/>
    <n v="0"/>
    <n v="0"/>
    <n v="0.8"/>
    <n v="-0.8"/>
    <n v="-1"/>
    <n v="0"/>
    <s v="NA"/>
    <n v="0"/>
    <x v="368"/>
    <n v="0"/>
    <n v="0.72000000000000008"/>
    <n v="-0.84000000000000008"/>
    <n v="7.999999999999996E-2"/>
    <n v="4.0000000000000036E-2"/>
  </r>
  <r>
    <x v="0"/>
    <s v="france cheap flight"/>
    <s v="Advanced"/>
    <s v="Geo Targeted Los Angeles"/>
    <s v="Los Angeles to France Sale"/>
    <s v=""/>
    <n v="6.25"/>
    <n v="1"/>
    <n v="0.8125"/>
    <n v="0.8125"/>
    <n v="9"/>
    <n v="0.11111111111111099"/>
    <n v="3.8888888888888902"/>
    <n v="0"/>
    <n v="0"/>
    <n v="0"/>
    <n v="0.8125"/>
    <n v="-0.8125"/>
    <n v="-1"/>
    <n v="0"/>
    <s v="NA"/>
    <n v="0"/>
    <x v="368"/>
    <n v="0"/>
    <n v="0.73125000000000007"/>
    <n v="-0.85312500000000002"/>
    <n v="8.1249999999999933E-2"/>
    <n v="4.0625000000000022E-2"/>
  </r>
  <r>
    <x v="0"/>
    <s v="cheap europe air ticket"/>
    <s v="Advanced"/>
    <s v="Geo Targeted Detroit"/>
    <s v="Cheap Europe Detroit"/>
    <s v=""/>
    <n v="6.25"/>
    <n v="1"/>
    <n v="0.82499999999999996"/>
    <n v="0.82499999999999996"/>
    <n v="1"/>
    <n v="1"/>
    <n v="1"/>
    <n v="0"/>
    <n v="0"/>
    <n v="0"/>
    <n v="0.82499999999999996"/>
    <n v="-0.82499999999999996"/>
    <n v="-1"/>
    <n v="0"/>
    <s v="NA"/>
    <n v="0"/>
    <x v="368"/>
    <n v="0"/>
    <n v="0.74249999999999994"/>
    <n v="-0.86624999999999996"/>
    <n v="8.2500000000000018E-2"/>
    <n v="4.1250000000000009E-2"/>
  </r>
  <r>
    <x v="0"/>
    <s v="france cheap flight"/>
    <s v="Advanced"/>
    <s v="Geo Targeted New York"/>
    <s v="New York to France Sale"/>
    <s v=""/>
    <n v="6.25"/>
    <n v="1"/>
    <n v="0.82499999999999996"/>
    <n v="0.82499999999999996"/>
    <n v="10"/>
    <n v="0.1"/>
    <n v="2.8"/>
    <n v="0"/>
    <n v="0"/>
    <n v="0"/>
    <n v="0.82499999999999996"/>
    <n v="-0.82499999999999996"/>
    <n v="-1"/>
    <n v="0"/>
    <s v="NA"/>
    <n v="0"/>
    <x v="368"/>
    <n v="0"/>
    <n v="0.74249999999999994"/>
    <n v="-0.86624999999999996"/>
    <n v="8.2500000000000018E-2"/>
    <n v="4.1250000000000009E-2"/>
  </r>
  <r>
    <x v="0"/>
    <s v="barcelona flights"/>
    <s v="Advanced"/>
    <s v="Geo Targeted Atlanta"/>
    <s v="Atlanta to Barcelona Sale"/>
    <s v=""/>
    <n v="6.25"/>
    <n v="1"/>
    <n v="0.83750000000000002"/>
    <n v="0.83750000000000002"/>
    <n v="31"/>
    <n v="3.2258064516128997E-2"/>
    <n v="1"/>
    <n v="0"/>
    <n v="0"/>
    <n v="0"/>
    <n v="0.83750000000000002"/>
    <n v="-0.83750000000000002"/>
    <n v="-1"/>
    <n v="0"/>
    <s v="NA"/>
    <n v="0"/>
    <x v="368"/>
    <n v="0"/>
    <n v="0.75375000000000003"/>
    <n v="-0.87937500000000002"/>
    <n v="8.3749999999999991E-2"/>
    <n v="4.1874999999999996E-2"/>
  </r>
  <r>
    <x v="0"/>
    <s v="spain cheap ticket"/>
    <s v="Advanced"/>
    <s v="Geo Targeted Chicago"/>
    <s v="Chicago to Spain Sale"/>
    <s v=""/>
    <n v="6.25"/>
    <n v="1"/>
    <n v="0.875"/>
    <n v="0.875"/>
    <n v="1"/>
    <n v="1"/>
    <n v="1"/>
    <n v="0"/>
    <n v="0"/>
    <n v="0"/>
    <n v="0.875"/>
    <n v="-0.875"/>
    <n v="-1"/>
    <n v="0"/>
    <s v="NA"/>
    <n v="0"/>
    <x v="368"/>
    <n v="0"/>
    <n v="0.78749999999999998"/>
    <n v="-0.91875000000000007"/>
    <n v="8.7500000000000022E-2"/>
    <n v="4.3750000000000067E-2"/>
  </r>
  <r>
    <x v="0"/>
    <s v="italy airfares"/>
    <s v="Advanced"/>
    <s v="Geo Targeted Atlanta"/>
    <s v="Atlanta to Italy Sale"/>
    <s v=""/>
    <n v="6.25"/>
    <n v="1"/>
    <n v="0.88749999999999996"/>
    <n v="0.88749999999999996"/>
    <n v="2"/>
    <n v="0.5"/>
    <n v="1"/>
    <n v="0"/>
    <n v="0"/>
    <n v="0"/>
    <n v="0.88749999999999996"/>
    <n v="-0.88749999999999996"/>
    <n v="-1"/>
    <n v="0"/>
    <s v="NA"/>
    <n v="0"/>
    <x v="368"/>
    <n v="0"/>
    <n v="0.79874999999999996"/>
    <n v="-0.93187500000000001"/>
    <n v="8.8749999999999996E-2"/>
    <n v="4.4375000000000053E-2"/>
  </r>
  <r>
    <x v="0"/>
    <s v="cheap international plane ticket"/>
    <s v="Advanced"/>
    <s v="Geo Targeted DC"/>
    <s v="Cheap International DC"/>
    <s v=""/>
    <n v="6.25"/>
    <n v="1"/>
    <n v="0.88749999999999996"/>
    <n v="0.88749999999999996"/>
    <n v="15"/>
    <n v="6.6666666666666693E-2"/>
    <n v="1.86666666666667"/>
    <n v="0"/>
    <n v="0"/>
    <n v="0"/>
    <n v="0.88749999999999996"/>
    <n v="-0.88749999999999996"/>
    <n v="-1"/>
    <n v="0"/>
    <s v="NA"/>
    <n v="0"/>
    <x v="368"/>
    <n v="0"/>
    <n v="0.79874999999999996"/>
    <n v="-0.93187500000000001"/>
    <n v="8.8749999999999996E-2"/>
    <n v="4.4375000000000053E-2"/>
  </r>
  <r>
    <x v="0"/>
    <s v="international flight deal"/>
    <s v="Advanced"/>
    <s v="Geo Targeted New York"/>
    <s v="International New York"/>
    <s v=""/>
    <n v="6.25"/>
    <n v="1"/>
    <n v="0.88749999999999996"/>
    <n v="0.88749999999999996"/>
    <n v="2"/>
    <n v="0.5"/>
    <n v="3"/>
    <n v="0"/>
    <n v="0"/>
    <n v="0"/>
    <n v="0.88749999999999996"/>
    <n v="-0.88749999999999996"/>
    <n v="-1"/>
    <n v="0"/>
    <s v="NA"/>
    <n v="0"/>
    <x v="368"/>
    <n v="0"/>
    <n v="0.79874999999999996"/>
    <n v="-0.93187500000000001"/>
    <n v="8.8749999999999996E-2"/>
    <n v="4.4375000000000053E-2"/>
  </r>
  <r>
    <x v="0"/>
    <s v="europe airline tickets"/>
    <s v="Advanced"/>
    <s v="Geo Targeted Atlanta"/>
    <s v="Europe Atlanta"/>
    <s v=""/>
    <n v="6.25"/>
    <n v="1"/>
    <n v="0.9"/>
    <n v="0.9"/>
    <n v="4"/>
    <n v="0.25"/>
    <n v="2"/>
    <n v="0"/>
    <n v="0"/>
    <n v="0"/>
    <n v="0.9"/>
    <n v="-0.9"/>
    <n v="-1"/>
    <n v="0"/>
    <s v="NA"/>
    <n v="0"/>
    <x v="368"/>
    <n v="0"/>
    <n v="0.81"/>
    <n v="-0.94500000000000006"/>
    <n v="8.9999999999999969E-2"/>
    <n v="4.500000000000004E-2"/>
  </r>
  <r>
    <x v="0"/>
    <s v="italy cheap airfares"/>
    <s v="Advanced"/>
    <s v="Geo Targeted Atlanta"/>
    <s v="Atlanta to Italy Sale"/>
    <s v=""/>
    <n v="6.25"/>
    <n v="1"/>
    <n v="0.91249999999999998"/>
    <n v="0.91249999999999998"/>
    <n v="4"/>
    <n v="0.25"/>
    <n v="1"/>
    <n v="0"/>
    <n v="0"/>
    <n v="0"/>
    <n v="0.91249999999999998"/>
    <n v="-0.91249999999999998"/>
    <n v="-1"/>
    <n v="0"/>
    <s v="NA"/>
    <n v="0"/>
    <x v="368"/>
    <n v="0"/>
    <n v="0.82125000000000004"/>
    <n v="-0.958125"/>
    <n v="9.1249999999999942E-2"/>
    <n v="4.5625000000000027E-2"/>
  </r>
  <r>
    <x v="0"/>
    <s v="pisa flight"/>
    <s v="Advanced"/>
    <s v="Geo Targeted Cincinnati"/>
    <s v="Cincinnati to Pisa Sale"/>
    <s v=""/>
    <n v="6.25"/>
    <n v="1"/>
    <n v="0.91249999999999998"/>
    <n v="0.91249999999999998"/>
    <n v="2"/>
    <n v="0.5"/>
    <n v="1"/>
    <n v="0"/>
    <n v="0"/>
    <n v="0"/>
    <n v="0.91249999999999998"/>
    <n v="-0.91249999999999998"/>
    <n v="-1"/>
    <n v="0"/>
    <s v="NA"/>
    <n v="0"/>
    <x v="368"/>
    <n v="0"/>
    <n v="0.82125000000000004"/>
    <n v="-0.958125"/>
    <n v="9.1249999999999942E-2"/>
    <n v="4.5625000000000027E-2"/>
  </r>
  <r>
    <x v="0"/>
    <s v="florence ticket"/>
    <s v="Advanced"/>
    <s v="Western Europe Destinations"/>
    <s v="Florence"/>
    <s v=""/>
    <n v="6.25"/>
    <n v="1"/>
    <n v="0.91249999999999998"/>
    <n v="0.91249999999999998"/>
    <n v="76"/>
    <n v="1.3157894736842099E-2"/>
    <n v="2.38105263157895"/>
    <n v="0"/>
    <n v="0"/>
    <n v="0"/>
    <n v="0.91249999999999998"/>
    <n v="-0.91249999999999998"/>
    <n v="-1"/>
    <n v="0"/>
    <s v="NA"/>
    <n v="0"/>
    <x v="368"/>
    <n v="0"/>
    <n v="0.82125000000000004"/>
    <n v="-0.958125"/>
    <n v="9.1249999999999942E-2"/>
    <n v="4.5625000000000027E-2"/>
  </r>
  <r>
    <x v="0"/>
    <s v="stuttgart airline"/>
    <s v="Advanced"/>
    <s v="Western Europe Destinations"/>
    <s v="Stuttgart"/>
    <s v=""/>
    <n v="6.25"/>
    <n v="1"/>
    <n v="0.91249999999999998"/>
    <n v="0.91249999999999998"/>
    <n v="1"/>
    <n v="1"/>
    <n v="1"/>
    <n v="0"/>
    <n v="0"/>
    <n v="0"/>
    <n v="0.91249999999999998"/>
    <n v="-0.91249999999999998"/>
    <n v="-1"/>
    <n v="0"/>
    <s v="NA"/>
    <n v="0"/>
    <x v="368"/>
    <n v="0"/>
    <n v="0.82125000000000004"/>
    <n v="-0.958125"/>
    <n v="9.1249999999999942E-2"/>
    <n v="4.5625000000000027E-2"/>
  </r>
  <r>
    <x v="0"/>
    <s v="lyon france airport"/>
    <s v="Standard"/>
    <s v="French Destinations"/>
    <s v="Lyon"/>
    <s v=""/>
    <n v="6.25"/>
    <n v="2"/>
    <n v="0.91249999999999998"/>
    <n v="0.45624999999999999"/>
    <n v="37"/>
    <n v="5.4054054054054099E-2"/>
    <n v="1.0243243243243201"/>
    <n v="0"/>
    <n v="0"/>
    <n v="0"/>
    <n v="0.91249999999999998"/>
    <n v="-0.91249999999999998"/>
    <n v="-1"/>
    <n v="0"/>
    <s v="NA"/>
    <n v="0"/>
    <x v="368"/>
    <n v="0"/>
    <n v="0.82125000000000004"/>
    <n v="-0.958125"/>
    <n v="9.1249999999999942E-2"/>
    <n v="4.5625000000000027E-2"/>
  </r>
  <r>
    <x v="0"/>
    <s v="international plane ticket"/>
    <s v="Advanced"/>
    <s v="Geo Targeted Boston"/>
    <s v="International Boston"/>
    <s v=""/>
    <n v="6.25"/>
    <n v="1"/>
    <n v="0.92500000000000004"/>
    <n v="0.92500000000000004"/>
    <n v="5"/>
    <n v="0.2"/>
    <n v="1"/>
    <n v="0"/>
    <n v="0"/>
    <n v="0"/>
    <n v="0.92500000000000004"/>
    <n v="-0.92500000000000004"/>
    <n v="-1"/>
    <n v="0"/>
    <s v="NA"/>
    <n v="0"/>
    <x v="368"/>
    <n v="0"/>
    <n v="0.83250000000000002"/>
    <n v="-0.97125000000000006"/>
    <n v="9.2500000000000027E-2"/>
    <n v="4.6250000000000013E-2"/>
  </r>
  <r>
    <x v="0"/>
    <s v="malaga airfare"/>
    <s v="Advanced"/>
    <s v="Geo Targeted Chicago"/>
    <s v="Chicago to Malaga Sale"/>
    <s v=""/>
    <n v="6.25"/>
    <n v="1"/>
    <n v="0.92500000000000004"/>
    <n v="0.92500000000000004"/>
    <n v="5"/>
    <n v="0.2"/>
    <n v="1"/>
    <n v="0"/>
    <n v="0"/>
    <n v="0"/>
    <n v="0.92500000000000004"/>
    <n v="-0.92500000000000004"/>
    <n v="-1"/>
    <n v="0"/>
    <s v="NA"/>
    <n v="0"/>
    <x v="368"/>
    <n v="0"/>
    <n v="0.83250000000000002"/>
    <n v="-0.97125000000000006"/>
    <n v="9.2500000000000027E-2"/>
    <n v="4.6250000000000013E-2"/>
  </r>
  <r>
    <x v="0"/>
    <s v="international plane ticket"/>
    <s v="Advanced"/>
    <s v="Geo Targeted New York"/>
    <s v="International New York"/>
    <s v=""/>
    <n v="6.25"/>
    <n v="1"/>
    <n v="0.92500000000000004"/>
    <n v="0.92500000000000004"/>
    <n v="5"/>
    <n v="0.2"/>
    <n v="3"/>
    <n v="0"/>
    <n v="0"/>
    <n v="0"/>
    <n v="0.92500000000000004"/>
    <n v="-0.92500000000000004"/>
    <n v="-1"/>
    <n v="0"/>
    <s v="NA"/>
    <n v="0"/>
    <x v="368"/>
    <n v="0"/>
    <n v="0.83250000000000002"/>
    <n v="-0.97125000000000006"/>
    <n v="9.2500000000000027E-2"/>
    <n v="4.6250000000000013E-2"/>
  </r>
  <r>
    <x v="0"/>
    <s v="discount international flight"/>
    <s v="Advanced"/>
    <s v="Geo Targeted San Francisco"/>
    <s v="Discount International San Francisco"/>
    <s v=""/>
    <n v="6.25"/>
    <n v="1"/>
    <n v="0.92500000000000004"/>
    <n v="0.92500000000000004"/>
    <n v="30"/>
    <n v="3.3333333333333298E-2"/>
    <n v="3.3953333333333302"/>
    <n v="0"/>
    <n v="0"/>
    <n v="0"/>
    <n v="0.92500000000000004"/>
    <n v="-0.92500000000000004"/>
    <n v="-1"/>
    <n v="0"/>
    <s v="NA"/>
    <n v="0"/>
    <x v="368"/>
    <n v="0"/>
    <n v="0.83250000000000002"/>
    <n v="-0.97125000000000006"/>
    <n v="9.2500000000000027E-2"/>
    <n v="4.6250000000000013E-2"/>
  </r>
  <r>
    <x v="0"/>
    <s v="paris travel bargain"/>
    <s v="Standard"/>
    <s v="Paris &amp; France Terms"/>
    <s v="Paris"/>
    <s v=""/>
    <n v="6.25"/>
    <n v="1"/>
    <n v="0.92500000000000004"/>
    <n v="0.92500000000000004"/>
    <n v="70"/>
    <n v="1.4285714285714299E-2"/>
    <n v="1.1542857142857099"/>
    <n v="0"/>
    <n v="0"/>
    <n v="0"/>
    <n v="0.92500000000000004"/>
    <n v="-0.92500000000000004"/>
    <n v="-1"/>
    <n v="0"/>
    <s v="NA"/>
    <n v="0"/>
    <x v="368"/>
    <n v="0"/>
    <n v="0.83250000000000002"/>
    <n v="-0.97125000000000006"/>
    <n v="9.2500000000000027E-2"/>
    <n v="4.6250000000000013E-2"/>
  </r>
  <r>
    <x v="0"/>
    <s v="cheap international air flights"/>
    <s v="Advanced"/>
    <s v="Geo Targeted Atlanta"/>
    <s v="Cheap International Atlanta"/>
    <s v=""/>
    <n v="6.25"/>
    <n v="1"/>
    <n v="0.9375"/>
    <n v="0.9375"/>
    <n v="14"/>
    <n v="7.1428571428571397E-2"/>
    <n v="1"/>
    <n v="0"/>
    <n v="0"/>
    <n v="0"/>
    <n v="0.9375"/>
    <n v="-0.9375"/>
    <n v="-1"/>
    <n v="0"/>
    <s v="NA"/>
    <n v="0"/>
    <x v="368"/>
    <n v="0"/>
    <n v="0.84375"/>
    <n v="-0.984375"/>
    <n v="9.375E-2"/>
    <n v="4.6875E-2"/>
  </r>
  <r>
    <x v="0"/>
    <s v="europe ticket"/>
    <s v="Advanced"/>
    <s v="Geo Targeted Atlanta"/>
    <s v="Europe Atlanta"/>
    <s v=""/>
    <n v="6.25"/>
    <n v="1"/>
    <n v="0.95"/>
    <n v="0.95"/>
    <n v="5"/>
    <n v="0.2"/>
    <n v="1"/>
    <n v="0"/>
    <n v="0"/>
    <n v="0"/>
    <n v="0.95"/>
    <n v="-0.95"/>
    <n v="-1"/>
    <n v="0"/>
    <s v="NA"/>
    <n v="0"/>
    <x v="368"/>
    <n v="0"/>
    <n v="0.85499999999999998"/>
    <n v="-0.99749999999999994"/>
    <n v="9.4999999999999973E-2"/>
    <n v="4.7499999999999987E-2"/>
  </r>
  <r>
    <x v="0"/>
    <s v="greece airport"/>
    <s v="Advanced"/>
    <s v="Geo Targeted Los Angeles"/>
    <s v="Los Angeles to Greece Sale"/>
    <s v=""/>
    <n v="6.25"/>
    <n v="1"/>
    <n v="0.95"/>
    <n v="0.95"/>
    <n v="3"/>
    <n v="0.33333333333333298"/>
    <n v="1"/>
    <n v="0"/>
    <n v="0"/>
    <n v="0"/>
    <n v="0.95"/>
    <n v="-0.95"/>
    <n v="-1"/>
    <n v="0"/>
    <s v="NA"/>
    <n v="0"/>
    <x v="368"/>
    <n v="0"/>
    <n v="0.85499999999999998"/>
    <n v="-0.99749999999999994"/>
    <n v="9.4999999999999973E-2"/>
    <n v="4.7499999999999987E-2"/>
  </r>
  <r>
    <x v="0"/>
    <s v="flight to hanover"/>
    <s v="Advanced"/>
    <s v="Western Europe Destinations"/>
    <s v="Hanover"/>
    <s v=""/>
    <n v="6.25"/>
    <n v="1"/>
    <n v="0.95"/>
    <n v="0.95"/>
    <n v="389"/>
    <n v="2.5706940874036001E-3"/>
    <n v="1.0293316195372799"/>
    <n v="0"/>
    <n v="0"/>
    <n v="0"/>
    <n v="0.95"/>
    <n v="-0.95"/>
    <n v="-1"/>
    <n v="0"/>
    <s v="NA"/>
    <n v="0"/>
    <x v="368"/>
    <n v="0"/>
    <n v="0.85499999999999998"/>
    <n v="-0.99749999999999994"/>
    <n v="9.4999999999999973E-2"/>
    <n v="4.7499999999999987E-2"/>
  </r>
  <r>
    <x v="0"/>
    <s v="cheap europe ticket"/>
    <s v="Advanced"/>
    <s v="Geo Targeted Houston"/>
    <s v="Cheap Europe Houston"/>
    <s v=""/>
    <n v="6.25"/>
    <n v="1"/>
    <n v="0.96250000000000002"/>
    <n v="0.96250000000000002"/>
    <n v="189"/>
    <n v="5.2910052910052898E-3"/>
    <n v="5.3902645502645496"/>
    <n v="0"/>
    <n v="0"/>
    <n v="0"/>
    <n v="0.96250000000000002"/>
    <n v="-0.96250000000000002"/>
    <n v="-1"/>
    <n v="0"/>
    <s v="NA"/>
    <n v="0"/>
    <x v="368"/>
    <n v="0"/>
    <n v="0.86625000000000008"/>
    <n v="-1.0106250000000001"/>
    <n v="9.6249999999999947E-2"/>
    <n v="4.8125000000000084E-2"/>
  </r>
  <r>
    <x v="0"/>
    <s v="athens flight"/>
    <s v="Advanced"/>
    <s v="Geo Targeted Los Angeles"/>
    <s v="Los Angeles to Athens Sale"/>
    <s v=""/>
    <n v="6.25"/>
    <n v="1"/>
    <n v="0.97499999999999998"/>
    <n v="0.97499999999999998"/>
    <n v="54"/>
    <n v="1.85185185185185E-2"/>
    <n v="1"/>
    <n v="0"/>
    <n v="0"/>
    <n v="0"/>
    <n v="0.97499999999999998"/>
    <n v="-0.97499999999999998"/>
    <n v="-1"/>
    <n v="0"/>
    <s v="NA"/>
    <n v="0"/>
    <x v="368"/>
    <n v="0"/>
    <n v="0.87749999999999995"/>
    <n v="-1.0237499999999999"/>
    <n v="9.7500000000000031E-2"/>
    <n v="4.874999999999996E-2"/>
  </r>
  <r>
    <x v="0"/>
    <s v="cheap international airline fare"/>
    <s v="Advanced"/>
    <s v="Geo Targeted San Francisco"/>
    <s v="Cheap International San Francisco"/>
    <s v=""/>
    <n v="6.25"/>
    <n v="1"/>
    <n v="0.97499999999999998"/>
    <n v="0.97499999999999998"/>
    <n v="6"/>
    <n v="0.16666666666666699"/>
    <n v="1"/>
    <n v="0"/>
    <n v="0"/>
    <n v="0"/>
    <n v="0.97499999999999998"/>
    <n v="-0.97499999999999998"/>
    <n v="-1"/>
    <n v="0"/>
    <s v="NA"/>
    <n v="0"/>
    <x v="368"/>
    <n v="0"/>
    <n v="0.87749999999999995"/>
    <n v="-1.0237499999999999"/>
    <n v="9.7500000000000031E-2"/>
    <n v="4.874999999999996E-2"/>
  </r>
  <r>
    <x v="0"/>
    <s v="england cheap ticket"/>
    <s v="Standard"/>
    <s v="Western Europe Destinations"/>
    <s v="England"/>
    <s v=""/>
    <n v="6.25"/>
    <n v="1"/>
    <n v="0.97499999999999998"/>
    <n v="0.97499999999999998"/>
    <n v="1"/>
    <n v="1"/>
    <n v="1"/>
    <n v="0"/>
    <n v="0"/>
    <n v="0"/>
    <n v="0.97499999999999998"/>
    <n v="-0.97499999999999998"/>
    <n v="-1"/>
    <n v="0"/>
    <s v="NA"/>
    <n v="0"/>
    <x v="368"/>
    <n v="0"/>
    <n v="0.87749999999999995"/>
    <n v="-1.0237499999999999"/>
    <n v="9.7500000000000031E-2"/>
    <n v="4.874999999999996E-2"/>
  </r>
  <r>
    <x v="0"/>
    <s v="madrid flight"/>
    <s v="Advanced"/>
    <s v="Geo Targeted Atlanta"/>
    <s v="Atlanta to Madrid Sale"/>
    <s v=""/>
    <n v="6.25"/>
    <n v="1"/>
    <n v="0.98750000000000004"/>
    <n v="0.98750000000000004"/>
    <n v="52"/>
    <n v="1.9230769230769201E-2"/>
    <n v="1.0384615384615401"/>
    <n v="0"/>
    <n v="0"/>
    <n v="0"/>
    <n v="0.98750000000000004"/>
    <n v="-0.98750000000000004"/>
    <n v="-1"/>
    <n v="0"/>
    <s v="NA"/>
    <n v="0"/>
    <x v="368"/>
    <n v="0"/>
    <n v="0.88875000000000004"/>
    <n v="-1.036875"/>
    <n v="9.8750000000000004E-2"/>
    <n v="4.9374999999999947E-2"/>
  </r>
  <r>
    <x v="0"/>
    <s v="naples flight"/>
    <s v="Advanced"/>
    <s v="Geo Targeted Atlanta"/>
    <s v="Atlanta to Naples Sale"/>
    <s v=""/>
    <n v="6.25"/>
    <n v="1"/>
    <n v="0.98750000000000004"/>
    <n v="0.98750000000000004"/>
    <n v="15"/>
    <n v="6.6666666666666693E-2"/>
    <n v="1"/>
    <n v="0"/>
    <n v="0"/>
    <n v="0"/>
    <n v="0.98750000000000004"/>
    <n v="-0.98750000000000004"/>
    <n v="-1"/>
    <n v="0"/>
    <s v="NA"/>
    <n v="0"/>
    <x v="368"/>
    <n v="0"/>
    <n v="0.88875000000000004"/>
    <n v="-1.036875"/>
    <n v="9.8750000000000004E-2"/>
    <n v="4.9374999999999947E-2"/>
  </r>
  <r>
    <x v="0"/>
    <s v="cheap international air ticket"/>
    <s v="Advanced"/>
    <s v="Geo Targeted Cincinnati"/>
    <s v="Cheap International Cincinnati"/>
    <s v=""/>
    <n v="6.25"/>
    <n v="1"/>
    <n v="0.98750000000000004"/>
    <n v="0.98750000000000004"/>
    <n v="19"/>
    <n v="5.2631578947368397E-2"/>
    <n v="2.68"/>
    <n v="0"/>
    <n v="0"/>
    <n v="0"/>
    <n v="0.98750000000000004"/>
    <n v="-0.98750000000000004"/>
    <n v="-1"/>
    <n v="0"/>
    <s v="NA"/>
    <n v="0"/>
    <x v="368"/>
    <n v="0"/>
    <n v="0.88875000000000004"/>
    <n v="-1.036875"/>
    <n v="9.8750000000000004E-2"/>
    <n v="4.9374999999999947E-2"/>
  </r>
  <r>
    <x v="0"/>
    <s v="rome ticket"/>
    <s v="Advanced"/>
    <s v="Geo Targeted Houston"/>
    <s v="Houston to Rome Sale"/>
    <s v=""/>
    <n v="6.25"/>
    <n v="1"/>
    <n v="0.98750000000000004"/>
    <n v="0.98750000000000004"/>
    <n v="494"/>
    <n v="2.0242914979757103E-3"/>
    <n v="1"/>
    <n v="0"/>
    <n v="0"/>
    <n v="0"/>
    <n v="0.98750000000000004"/>
    <n v="-0.98750000000000004"/>
    <n v="-1"/>
    <n v="0"/>
    <s v="NA"/>
    <n v="0"/>
    <x v="368"/>
    <n v="0"/>
    <n v="0.88875000000000004"/>
    <n v="-1.036875"/>
    <n v="9.8750000000000004E-2"/>
    <n v="4.9374999999999947E-2"/>
  </r>
  <r>
    <x v="0"/>
    <s v="cheap international air flight"/>
    <s v="Advanced"/>
    <s v="Geo Targeted Houston"/>
    <s v="Cheap International Houston"/>
    <s v=""/>
    <n v="6.25"/>
    <n v="1"/>
    <n v="0.98750000000000004"/>
    <n v="0.98750000000000004"/>
    <n v="5"/>
    <n v="0.2"/>
    <n v="1"/>
    <n v="0"/>
    <n v="0"/>
    <n v="0"/>
    <n v="0.98750000000000004"/>
    <n v="-0.98750000000000004"/>
    <n v="-1"/>
    <n v="0"/>
    <s v="NA"/>
    <n v="0"/>
    <x v="368"/>
    <n v="0"/>
    <n v="0.88875000000000004"/>
    <n v="-1.036875"/>
    <n v="9.8750000000000004E-2"/>
    <n v="4.9374999999999947E-2"/>
  </r>
  <r>
    <x v="0"/>
    <s v="switzerland airline"/>
    <s v="Standard"/>
    <s v="Western Europe Destinations"/>
    <s v="Switzerland"/>
    <s v=""/>
    <n v="6.25"/>
    <n v="1"/>
    <n v="0.98750000000000004"/>
    <n v="0.98750000000000004"/>
    <n v="4"/>
    <n v="0.25"/>
    <n v="1"/>
    <n v="0"/>
    <n v="0"/>
    <n v="0"/>
    <n v="0.98750000000000004"/>
    <n v="-0.98750000000000004"/>
    <n v="-1"/>
    <n v="0"/>
    <s v="NA"/>
    <n v="0"/>
    <x v="368"/>
    <n v="0"/>
    <n v="0.88875000000000004"/>
    <n v="-1.036875"/>
    <n v="9.8750000000000004E-2"/>
    <n v="4.9374999999999947E-2"/>
  </r>
  <r>
    <x v="0"/>
    <s v="paris cheap ticket"/>
    <s v="Advanced"/>
    <s v="Geo Targeted Chicago"/>
    <s v="Chicago to Paris Sale"/>
    <s v=""/>
    <n v="6.25"/>
    <n v="1"/>
    <n v="1"/>
    <n v="1"/>
    <n v="4"/>
    <n v="0.25"/>
    <n v="1.25"/>
    <n v="0"/>
    <n v="0"/>
    <n v="0"/>
    <n v="1"/>
    <n v="-1"/>
    <n v="-1"/>
    <n v="0"/>
    <s v="NA"/>
    <n v="0"/>
    <x v="368"/>
    <n v="0"/>
    <n v="0.9"/>
    <n v="-1.05"/>
    <n v="9.9999999999999978E-2"/>
    <n v="5.0000000000000044E-2"/>
  </r>
  <r>
    <x v="0"/>
    <s v="france airline ticket"/>
    <s v="Advanced"/>
    <s v="Geo Targeted DC"/>
    <s v="DC to France Sale"/>
    <s v=""/>
    <n v="6.25"/>
    <n v="1"/>
    <n v="1"/>
    <n v="1"/>
    <n v="6"/>
    <n v="0.16666666666666699"/>
    <n v="3.3333333333333299"/>
    <n v="0"/>
    <n v="0"/>
    <n v="0"/>
    <n v="1"/>
    <n v="-1"/>
    <n v="-1"/>
    <n v="0"/>
    <s v="NA"/>
    <n v="0"/>
    <x v="368"/>
    <n v="0"/>
    <n v="0.9"/>
    <n v="-1.05"/>
    <n v="9.9999999999999978E-2"/>
    <n v="5.0000000000000044E-2"/>
  </r>
  <r>
    <x v="0"/>
    <s v="air france flight"/>
    <s v="Advanced"/>
    <s v="Geo Targeted Houston"/>
    <s v="Airfrance Deal Houston"/>
    <s v=""/>
    <n v="6.25"/>
    <n v="1"/>
    <n v="1"/>
    <n v="1"/>
    <n v="1"/>
    <n v="1"/>
    <n v="1"/>
    <n v="0"/>
    <n v="0"/>
    <n v="0"/>
    <n v="1"/>
    <n v="-1"/>
    <n v="-1"/>
    <n v="0"/>
    <s v="NA"/>
    <n v="0"/>
    <x v="368"/>
    <n v="0"/>
    <n v="0.9"/>
    <n v="-1.05"/>
    <n v="9.9999999999999978E-2"/>
    <n v="5.0000000000000044E-2"/>
  </r>
  <r>
    <x v="0"/>
    <s v="international airline fare"/>
    <s v="Advanced"/>
    <s v="Geo Targeted Los Angeles"/>
    <s v="International Los Angeles"/>
    <s v=""/>
    <n v="6.25"/>
    <n v="1"/>
    <n v="1"/>
    <n v="1"/>
    <n v="2"/>
    <n v="0.5"/>
    <n v="1"/>
    <n v="0"/>
    <n v="0"/>
    <n v="0"/>
    <n v="1"/>
    <n v="-1"/>
    <n v="-1"/>
    <n v="0"/>
    <s v="NA"/>
    <n v="0"/>
    <x v="368"/>
    <n v="0"/>
    <n v="0.9"/>
    <n v="-1.05"/>
    <n v="9.9999999999999978E-2"/>
    <n v="5.0000000000000044E-2"/>
  </r>
  <r>
    <x v="0"/>
    <s v="valencia flight"/>
    <s v="Advanced"/>
    <s v="Geo Targeted Los Angeles"/>
    <s v="Los Angeles to Valencia Sale"/>
    <s v=""/>
    <n v="6.25"/>
    <n v="2"/>
    <n v="1"/>
    <n v="0.5"/>
    <n v="87"/>
    <n v="2.2988505747126398E-2"/>
    <n v="1"/>
    <n v="0"/>
    <n v="0"/>
    <n v="0"/>
    <n v="1"/>
    <n v="-1"/>
    <n v="-1"/>
    <n v="0"/>
    <s v="NA"/>
    <n v="0"/>
    <x v="368"/>
    <n v="0"/>
    <n v="0.9"/>
    <n v="-1.05"/>
    <n v="9.9999999999999978E-2"/>
    <n v="5.0000000000000044E-2"/>
  </r>
  <r>
    <x v="0"/>
    <s v="paris flight"/>
    <s v="Advanced"/>
    <s v="Geo Targeted Los Angeles"/>
    <s v="Los Angeles to Paris Sale"/>
    <s v=""/>
    <n v="6.25"/>
    <n v="1"/>
    <n v="1.0125"/>
    <n v="1.0125"/>
    <n v="119"/>
    <n v="8.40336134453782E-3"/>
    <n v="1.23613445378151"/>
    <n v="0"/>
    <n v="0"/>
    <n v="0"/>
    <n v="1.0125"/>
    <n v="-1.0125"/>
    <n v="-1"/>
    <n v="0"/>
    <s v="NA"/>
    <n v="0"/>
    <x v="368"/>
    <n v="0"/>
    <n v="0.91125"/>
    <n v="-1.0631250000000001"/>
    <n v="0.10124999999999995"/>
    <n v="5.0625000000000142E-2"/>
  </r>
  <r>
    <x v="0"/>
    <s v="rome cheap ticket"/>
    <s v="Advanced"/>
    <s v="Geo Targeted Los Angeles"/>
    <s v="Los Angeles to Rome Sale"/>
    <s v=""/>
    <n v="6.25"/>
    <n v="1"/>
    <n v="1.0125"/>
    <n v="1.0125"/>
    <n v="1"/>
    <n v="1"/>
    <n v="1"/>
    <n v="0"/>
    <n v="0"/>
    <n v="0"/>
    <n v="1.0125"/>
    <n v="-1.0125"/>
    <n v="-1"/>
    <n v="0"/>
    <s v="NA"/>
    <n v="0"/>
    <x v="368"/>
    <n v="0"/>
    <n v="0.91125"/>
    <n v="-1.0631250000000001"/>
    <n v="0.10124999999999995"/>
    <n v="5.0625000000000142E-2"/>
  </r>
  <r>
    <x v="0"/>
    <s v="italy airline"/>
    <s v="Advanced"/>
    <s v="Geo Targeted Detroit"/>
    <s v="Detroit to Italy Sale"/>
    <s v=""/>
    <n v="6.25"/>
    <n v="1"/>
    <n v="1.0249999999999999"/>
    <n v="1.0249999999999999"/>
    <n v="3"/>
    <n v="0.33333333333333298"/>
    <n v="1"/>
    <n v="0"/>
    <n v="0"/>
    <n v="0"/>
    <n v="1.0249999999999999"/>
    <n v="-1.0249999999999999"/>
    <n v="-1"/>
    <n v="0"/>
    <s v="NA"/>
    <n v="0"/>
    <x v="368"/>
    <n v="0"/>
    <n v="0.92249999999999999"/>
    <n v="-1.0762499999999999"/>
    <n v="0.10249999999999992"/>
    <n v="5.1250000000000018E-2"/>
  </r>
  <r>
    <x v="0"/>
    <s v="discount air france ticket"/>
    <s v="Advanced"/>
    <s v="Geo Targeted Los Angeles"/>
    <s v="Airfrance Deal Los Angeles"/>
    <s v=""/>
    <n v="6.25"/>
    <n v="1"/>
    <n v="1.0249999999999999"/>
    <n v="1.0249999999999999"/>
    <n v="1"/>
    <n v="1"/>
    <n v="1"/>
    <n v="0"/>
    <n v="0"/>
    <n v="0"/>
    <n v="1.0249999999999999"/>
    <n v="-1.0249999999999999"/>
    <n v="-1"/>
    <n v="0"/>
    <s v="NA"/>
    <n v="0"/>
    <x v="368"/>
    <n v="0"/>
    <n v="0.92249999999999999"/>
    <n v="-1.0762499999999999"/>
    <n v="0.10249999999999992"/>
    <n v="5.1250000000000018E-2"/>
  </r>
  <r>
    <x v="0"/>
    <s v="discount europe airline ticket"/>
    <s v="Advanced"/>
    <s v="Geo Targeted Chicago"/>
    <s v="Discount Europe Chicago"/>
    <s v=""/>
    <n v="6.25"/>
    <n v="1"/>
    <n v="1.0375000000000001"/>
    <n v="1.0375000000000001"/>
    <n v="3"/>
    <n v="0.33333333333333298"/>
    <n v="1"/>
    <n v="0"/>
    <n v="0"/>
    <n v="0"/>
    <n v="1.0375000000000001"/>
    <n v="-1.0375000000000001"/>
    <n v="-1"/>
    <n v="0"/>
    <s v="NA"/>
    <n v="0"/>
    <x v="368"/>
    <n v="0"/>
    <n v="0.93375000000000008"/>
    <n v="-1.0893750000000002"/>
    <n v="0.10375000000000001"/>
    <n v="5.1875000000000115E-2"/>
  </r>
  <r>
    <x v="0"/>
    <s v="international ticket"/>
    <s v="Advanced"/>
    <s v="Geo Targeted Philadelphia"/>
    <s v="International Philadelphia"/>
    <s v=""/>
    <n v="6.25"/>
    <n v="1"/>
    <n v="1.0375000000000001"/>
    <n v="1.0375000000000001"/>
    <n v="12"/>
    <n v="8.3333333333333301E-2"/>
    <n v="2.4166666666666701"/>
    <n v="0"/>
    <n v="0"/>
    <n v="0"/>
    <n v="1.0375000000000001"/>
    <n v="-1.0375000000000001"/>
    <n v="-1"/>
    <n v="0"/>
    <s v="NA"/>
    <n v="0"/>
    <x v="368"/>
    <n v="0"/>
    <n v="0.93375000000000008"/>
    <n v="-1.0893750000000002"/>
    <n v="0.10375000000000001"/>
    <n v="5.1875000000000115E-2"/>
  </r>
  <r>
    <x v="0"/>
    <s v="greece cheap flight"/>
    <s v="Advanced"/>
    <s v="Western Europe Destinations"/>
    <s v="Greece"/>
    <s v=""/>
    <n v="6.25"/>
    <n v="1"/>
    <n v="1.0375000000000001"/>
    <n v="1.0375000000000001"/>
    <n v="56"/>
    <n v="1.7857142857142901E-2"/>
    <n v="1.45910714285714"/>
    <n v="0"/>
    <n v="0"/>
    <n v="0"/>
    <n v="1.0375000000000001"/>
    <n v="-1.0375000000000001"/>
    <n v="-1"/>
    <n v="0"/>
    <s v="NA"/>
    <n v="0"/>
    <x v="368"/>
    <n v="0"/>
    <n v="0.93375000000000008"/>
    <n v="-1.0893750000000002"/>
    <n v="0.10375000000000001"/>
    <n v="5.1875000000000115E-2"/>
  </r>
  <r>
    <x v="0"/>
    <s v="air france cheap ticket turkey"/>
    <s v="Advanced"/>
    <s v="Western Europe Destinations"/>
    <s v="Turkey Branded"/>
    <s v=""/>
    <n v="6.25"/>
    <n v="2"/>
    <n v="1.05"/>
    <n v="0.52500000000000002"/>
    <n v="5"/>
    <n v="0.4"/>
    <n v="1.198"/>
    <n v="0"/>
    <n v="0"/>
    <n v="0"/>
    <n v="1.05"/>
    <n v="-1.05"/>
    <n v="-1"/>
    <n v="0"/>
    <s v="NA"/>
    <n v="0"/>
    <x v="368"/>
    <n v="0"/>
    <n v="0.94500000000000006"/>
    <n v="-1.1025"/>
    <n v="0.10499999999999998"/>
    <n v="5.2499999999999991E-2"/>
  </r>
  <r>
    <x v="0"/>
    <s v="discount international airfare"/>
    <s v="Advanced"/>
    <s v="Geo Targeted Houston"/>
    <s v="Discount International Houston"/>
    <s v=""/>
    <n v="6.25"/>
    <n v="1"/>
    <n v="1.0625"/>
    <n v="1.0625"/>
    <n v="32"/>
    <n v="3.125E-2"/>
    <n v="1.5306249999999999"/>
    <n v="0"/>
    <n v="0"/>
    <n v="0"/>
    <n v="1.0625"/>
    <n v="-1.0625"/>
    <n v="-1"/>
    <n v="0"/>
    <s v="NA"/>
    <n v="0"/>
    <x v="368"/>
    <n v="0"/>
    <n v="0.95625000000000004"/>
    <n v="-1.1156250000000001"/>
    <n v="0.10624999999999996"/>
    <n v="5.3125000000000089E-2"/>
  </r>
  <r>
    <x v="0"/>
    <s v="venice cheap flight"/>
    <s v="Advanced"/>
    <s v="Geo Targeted San Francisco"/>
    <s v="San Francisco to Venice Sale"/>
    <s v=""/>
    <n v="6.25"/>
    <n v="1"/>
    <n v="1.0625"/>
    <n v="1.0625"/>
    <n v="9"/>
    <n v="0.11111111111111099"/>
    <n v="1"/>
    <n v="0"/>
    <n v="0"/>
    <n v="0"/>
    <n v="1.0625"/>
    <n v="-1.0625"/>
    <n v="-1"/>
    <n v="0"/>
    <s v="NA"/>
    <n v="0"/>
    <x v="368"/>
    <n v="0"/>
    <n v="0.95625000000000004"/>
    <n v="-1.1156250000000001"/>
    <n v="0.10624999999999996"/>
    <n v="5.3125000000000089E-2"/>
  </r>
  <r>
    <x v="0"/>
    <s v="berlin airfare"/>
    <s v="Advanced"/>
    <s v="Western Europe Destinations"/>
    <s v="Berlin"/>
    <s v=""/>
    <n v="6.25"/>
    <n v="1"/>
    <n v="1.0625"/>
    <n v="1.0625"/>
    <n v="25"/>
    <n v="0.04"/>
    <n v="2.0396000000000001"/>
    <n v="0"/>
    <n v="0"/>
    <n v="0"/>
    <n v="1.0625"/>
    <n v="-1.0625"/>
    <n v="-1"/>
    <n v="0"/>
    <s v="NA"/>
    <n v="0"/>
    <x v="368"/>
    <n v="0"/>
    <n v="0.95625000000000004"/>
    <n v="-1.1156250000000001"/>
    <n v="0.10624999999999996"/>
    <n v="5.3125000000000089E-2"/>
  </r>
  <r>
    <x v="0"/>
    <s v="discount air france ticket"/>
    <s v="Advanced"/>
    <s v="Geo Targeted Boston"/>
    <s v="Airfrance Deal Boston"/>
    <s v=""/>
    <n v="6.25"/>
    <n v="1"/>
    <n v="1.075"/>
    <n v="1.075"/>
    <n v="1"/>
    <n v="1"/>
    <n v="1"/>
    <n v="0"/>
    <n v="0"/>
    <n v="0"/>
    <n v="1.075"/>
    <n v="-1.075"/>
    <n v="-1"/>
    <n v="0"/>
    <s v="NA"/>
    <n v="0"/>
    <x v="368"/>
    <n v="0"/>
    <n v="0.96750000000000003"/>
    <n v="-1.1287499999999999"/>
    <n v="0.10749999999999993"/>
    <n v="5.3749999999999964E-2"/>
  </r>
  <r>
    <x v="0"/>
    <s v="florence cheap ticket"/>
    <s v="Advanced"/>
    <s v="Western Europe Destinations"/>
    <s v="Florence"/>
    <s v=""/>
    <n v="6.25"/>
    <n v="1"/>
    <n v="1.075"/>
    <n v="1.075"/>
    <n v="4"/>
    <n v="0.25"/>
    <n v="1"/>
    <n v="0"/>
    <n v="0"/>
    <n v="0"/>
    <n v="1.075"/>
    <n v="-1.075"/>
    <n v="-1"/>
    <n v="0"/>
    <s v="NA"/>
    <n v="0"/>
    <x v="368"/>
    <n v="0"/>
    <n v="0.96750000000000003"/>
    <n v="-1.1287499999999999"/>
    <n v="0.10749999999999993"/>
    <n v="5.3749999999999964E-2"/>
  </r>
  <r>
    <x v="0"/>
    <s v="cologne travel"/>
    <s v="Advanced"/>
    <s v="Western Europe Destinations"/>
    <s v="Cologne"/>
    <s v=""/>
    <n v="6.25"/>
    <n v="1"/>
    <n v="1.075"/>
    <n v="1.075"/>
    <n v="134"/>
    <n v="7.4626865671641798E-3"/>
    <n v="1.00671641791045"/>
    <n v="0"/>
    <n v="0"/>
    <n v="0"/>
    <n v="1.075"/>
    <n v="-1.075"/>
    <n v="-1"/>
    <n v="0"/>
    <s v="NA"/>
    <n v="0"/>
    <x v="368"/>
    <n v="0"/>
    <n v="0.96750000000000003"/>
    <n v="-1.1287499999999999"/>
    <n v="0.10749999999999993"/>
    <n v="5.3749999999999964E-2"/>
  </r>
  <r>
    <x v="0"/>
    <s v="cheap international air fare"/>
    <s v="Advanced"/>
    <s v="Geo Targeted Atlanta"/>
    <s v="Cheap International Atlanta"/>
    <s v=""/>
    <n v="6.25"/>
    <n v="1"/>
    <n v="1.1000000000000001"/>
    <n v="1.1000000000000001"/>
    <n v="1"/>
    <n v="1"/>
    <n v="1"/>
    <n v="0"/>
    <n v="0"/>
    <n v="0"/>
    <n v="1.1000000000000001"/>
    <n v="-1.1000000000000001"/>
    <n v="-1"/>
    <n v="0"/>
    <s v="NA"/>
    <n v="0"/>
    <x v="368"/>
    <n v="0"/>
    <n v="0.9900000000000001"/>
    <n v="-1.1550000000000002"/>
    <n v="0.10999999999999999"/>
    <n v="5.500000000000016E-2"/>
  </r>
  <r>
    <x v="0"/>
    <s v="paris cheap airline"/>
    <s v="Advanced"/>
    <s v="Geo Targeted DC"/>
    <s v="DC to Paris Sale"/>
    <s v=""/>
    <n v="6.25"/>
    <n v="1"/>
    <n v="1.1000000000000001"/>
    <n v="1.1000000000000001"/>
    <n v="1"/>
    <n v="1"/>
    <n v="1"/>
    <n v="0"/>
    <n v="0"/>
    <n v="0"/>
    <n v="1.1000000000000001"/>
    <n v="-1.1000000000000001"/>
    <n v="-1"/>
    <n v="0"/>
    <s v="NA"/>
    <n v="0"/>
    <x v="368"/>
    <n v="0"/>
    <n v="0.9900000000000001"/>
    <n v="-1.1550000000000002"/>
    <n v="0.10999999999999999"/>
    <n v="5.500000000000016E-2"/>
  </r>
  <r>
    <x v="0"/>
    <s v="international airline fare"/>
    <s v="Advanced"/>
    <s v="Geo Targeted Houston"/>
    <s v="International Houston"/>
    <s v=""/>
    <n v="6.25"/>
    <n v="1"/>
    <n v="1.1000000000000001"/>
    <n v="1.1000000000000001"/>
    <n v="2"/>
    <n v="0.5"/>
    <n v="1"/>
    <n v="0"/>
    <n v="0"/>
    <n v="0"/>
    <n v="1.1000000000000001"/>
    <n v="-1.1000000000000001"/>
    <n v="-1"/>
    <n v="0"/>
    <s v="NA"/>
    <n v="0"/>
    <x v="368"/>
    <n v="0"/>
    <n v="0.9900000000000001"/>
    <n v="-1.1550000000000002"/>
    <n v="0.10999999999999999"/>
    <n v="5.500000000000016E-2"/>
  </r>
  <r>
    <x v="0"/>
    <s v="venice cheap ticket"/>
    <s v="Standard"/>
    <s v="Western Europe Destinations"/>
    <s v="Venice"/>
    <s v=""/>
    <n v="6.25"/>
    <n v="1"/>
    <n v="1.1000000000000001"/>
    <n v="1.1000000000000001"/>
    <n v="5"/>
    <n v="0.2"/>
    <n v="1"/>
    <n v="0"/>
    <n v="0"/>
    <n v="0"/>
    <n v="1.1000000000000001"/>
    <n v="-1.1000000000000001"/>
    <n v="-1"/>
    <n v="0"/>
    <s v="NA"/>
    <n v="0"/>
    <x v="368"/>
    <n v="0"/>
    <n v="0.9900000000000001"/>
    <n v="-1.1550000000000002"/>
    <n v="0.10999999999999999"/>
    <n v="5.500000000000016E-2"/>
  </r>
  <r>
    <x v="0"/>
    <s v="marseille airfares"/>
    <s v="Standard"/>
    <s v="French Destinations"/>
    <s v="Marseille"/>
    <s v=""/>
    <n v="6.25"/>
    <n v="2"/>
    <n v="1.1000000000000001"/>
    <n v="0.55000000000000004"/>
    <n v="223"/>
    <n v="8.9686098654708502E-3"/>
    <n v="1.1838565022421501"/>
    <n v="0"/>
    <n v="0"/>
    <n v="0"/>
    <n v="1.1000000000000001"/>
    <n v="-1.1000000000000001"/>
    <n v="-1"/>
    <n v="0"/>
    <s v="NA"/>
    <n v="0"/>
    <x v="368"/>
    <n v="0"/>
    <n v="0.9900000000000001"/>
    <n v="-1.1550000000000002"/>
    <n v="0.10999999999999999"/>
    <n v="5.500000000000016E-2"/>
  </r>
  <r>
    <x v="0"/>
    <s v="paris airline"/>
    <s v="Advanced"/>
    <s v="Geo Targeted Chicago"/>
    <s v="Chicago to Paris Sale"/>
    <s v=""/>
    <n v="6.25"/>
    <n v="1"/>
    <n v="1.1125"/>
    <n v="1.1125"/>
    <n v="2"/>
    <n v="0.5"/>
    <n v="1"/>
    <n v="0"/>
    <n v="0"/>
    <n v="0"/>
    <n v="1.1125"/>
    <n v="-1.1125"/>
    <n v="-1"/>
    <n v="0"/>
    <s v="NA"/>
    <n v="0"/>
    <x v="368"/>
    <n v="0"/>
    <n v="1.00125"/>
    <n v="-1.1681250000000001"/>
    <n v="0.11125000000000007"/>
    <n v="5.5625000000000036E-2"/>
  </r>
  <r>
    <x v="0"/>
    <s v="italy air fare"/>
    <s v="Advanced"/>
    <s v="Geo Targeted Miami"/>
    <s v="Miami to Italy Sale"/>
    <s v=""/>
    <n v="6.25"/>
    <n v="1"/>
    <n v="1.1125"/>
    <n v="1.1125"/>
    <n v="2"/>
    <n v="0.5"/>
    <n v="1"/>
    <n v="0"/>
    <n v="0"/>
    <n v="0"/>
    <n v="1.1125"/>
    <n v="-1.1125"/>
    <n v="-1"/>
    <n v="0"/>
    <s v="NA"/>
    <n v="0"/>
    <x v="368"/>
    <n v="0"/>
    <n v="1.00125"/>
    <n v="-1.1681250000000001"/>
    <n v="0.11125000000000007"/>
    <n v="5.5625000000000036E-2"/>
  </r>
  <r>
    <x v="0"/>
    <s v="venice flight"/>
    <s v="Advanced"/>
    <s v="Geo Targeted Boston"/>
    <s v="Boston to Venice Sale"/>
    <s v=""/>
    <n v="6.25"/>
    <n v="1"/>
    <n v="1.125"/>
    <n v="1.125"/>
    <n v="75"/>
    <n v="1.3333333333333299E-2"/>
    <n v="1"/>
    <n v="0"/>
    <n v="0"/>
    <n v="0"/>
    <n v="1.125"/>
    <n v="-1.125"/>
    <n v="-1"/>
    <n v="0"/>
    <s v="NA"/>
    <n v="0"/>
    <x v="368"/>
    <n v="0"/>
    <n v="1.0125"/>
    <n v="-1.1812500000000001"/>
    <n v="0.11250000000000004"/>
    <n v="5.6250000000000133E-2"/>
  </r>
  <r>
    <x v="0"/>
    <s v="cheap international fare"/>
    <s v="Advanced"/>
    <s v="Geo Targeted Houston"/>
    <s v="Cheap International Houston"/>
    <s v=""/>
    <n v="6.25"/>
    <n v="1"/>
    <n v="1.125"/>
    <n v="1.125"/>
    <n v="2"/>
    <n v="0.5"/>
    <n v="1"/>
    <n v="0"/>
    <n v="0"/>
    <n v="0"/>
    <n v="1.125"/>
    <n v="-1.125"/>
    <n v="-1"/>
    <n v="0"/>
    <s v="NA"/>
    <n v="0"/>
    <x v="368"/>
    <n v="0"/>
    <n v="1.0125"/>
    <n v="-1.1812500000000001"/>
    <n v="0.11250000000000004"/>
    <n v="5.6250000000000133E-2"/>
  </r>
  <r>
    <x v="0"/>
    <s v="europe airline"/>
    <s v="Advanced"/>
    <s v="Geo Targeted New York"/>
    <s v="Europe New York"/>
    <s v=""/>
    <n v="6.25"/>
    <n v="1"/>
    <n v="1.125"/>
    <n v="1.125"/>
    <n v="18"/>
    <n v="5.5555555555555601E-2"/>
    <n v="4.77388888888889"/>
    <n v="0"/>
    <n v="0"/>
    <n v="0"/>
    <n v="1.125"/>
    <n v="-1.125"/>
    <n v="-1"/>
    <n v="0"/>
    <s v="NA"/>
    <n v="0"/>
    <x v="368"/>
    <n v="0"/>
    <n v="1.0125"/>
    <n v="-1.1812500000000001"/>
    <n v="0.11250000000000004"/>
    <n v="5.6250000000000133E-2"/>
  </r>
  <r>
    <x v="0"/>
    <s v="cheap international air ticket"/>
    <s v="Advanced"/>
    <s v="Geo Targeted Philadelphia"/>
    <s v="Cheap International Philadelphia"/>
    <s v=""/>
    <n v="6.25"/>
    <n v="1"/>
    <n v="1.125"/>
    <n v="1.125"/>
    <n v="31"/>
    <n v="3.2258064516128997E-2"/>
    <n v="4.4483870967741899"/>
    <n v="0"/>
    <n v="0"/>
    <n v="0"/>
    <n v="1.125"/>
    <n v="-1.125"/>
    <n v="-1"/>
    <n v="0"/>
    <s v="NA"/>
    <n v="0"/>
    <x v="368"/>
    <n v="0"/>
    <n v="1.0125"/>
    <n v="-1.1812500000000001"/>
    <n v="0.11250000000000004"/>
    <n v="5.6250000000000133E-2"/>
  </r>
  <r>
    <x v="0"/>
    <s v="venice airfare"/>
    <s v="Advanced"/>
    <s v="Western Europe Destinations"/>
    <s v="Venice"/>
    <s v=""/>
    <n v="6.25"/>
    <n v="1"/>
    <n v="1.125"/>
    <n v="1.125"/>
    <n v="17"/>
    <n v="5.8823529411764698E-2"/>
    <n v="1.3529411764705901"/>
    <n v="0"/>
    <n v="0"/>
    <n v="0"/>
    <n v="1.125"/>
    <n v="-1.125"/>
    <n v="-1"/>
    <n v="0"/>
    <s v="NA"/>
    <n v="0"/>
    <x v="368"/>
    <n v="0"/>
    <n v="1.0125"/>
    <n v="-1.1812500000000001"/>
    <n v="0.11250000000000004"/>
    <n v="5.6250000000000133E-2"/>
  </r>
  <r>
    <x v="0"/>
    <s v="rome tickets"/>
    <s v="Advanced"/>
    <s v="Geo Targeted Atlanta"/>
    <s v="Atlanta to Rome Sale"/>
    <s v=""/>
    <n v="6.25"/>
    <n v="1"/>
    <n v="1.1375"/>
    <n v="1.1375"/>
    <n v="529"/>
    <n v="1.8903591682419701E-3"/>
    <n v="1"/>
    <n v="0"/>
    <n v="0"/>
    <n v="0"/>
    <n v="1.1375"/>
    <n v="-1.1375"/>
    <n v="-1"/>
    <n v="0"/>
    <s v="NA"/>
    <n v="0"/>
    <x v="368"/>
    <n v="0"/>
    <n v="1.0237499999999999"/>
    <n v="-1.194375"/>
    <n v="0.11375000000000002"/>
    <n v="5.6875000000000009E-2"/>
  </r>
  <r>
    <x v="0"/>
    <s v="discount france travel"/>
    <s v="Standard"/>
    <s v="Paris &amp; France Terms"/>
    <s v="France"/>
    <s v=""/>
    <n v="6.25"/>
    <n v="1"/>
    <n v="1.1499999999999999"/>
    <n v="1.1499999999999999"/>
    <n v="114"/>
    <n v="8.7719298245614013E-3"/>
    <n v="1.79982456140351"/>
    <n v="0"/>
    <n v="0"/>
    <n v="0"/>
    <n v="1.1499999999999999"/>
    <n v="-1.1499999999999999"/>
    <n v="-1"/>
    <n v="0"/>
    <s v="NA"/>
    <n v="0"/>
    <x v="368"/>
    <n v="0"/>
    <n v="1.0349999999999999"/>
    <n v="-1.2075"/>
    <n v="0.11499999999999999"/>
    <n v="5.7500000000000107E-2"/>
  </r>
  <r>
    <x v="0"/>
    <s v="cheap international air ticket"/>
    <s v="Advanced"/>
    <s v="Geo Targeted Atlanta"/>
    <s v="Cheap International Atlanta"/>
    <s v=""/>
    <n v="6.25"/>
    <n v="1"/>
    <n v="1.1625000000000001"/>
    <n v="1.1625000000000001"/>
    <n v="75"/>
    <n v="1.3333333333333299E-2"/>
    <n v="4.7556000000000003"/>
    <n v="0"/>
    <n v="0"/>
    <n v="0"/>
    <n v="1.1625000000000001"/>
    <n v="-1.1625000000000001"/>
    <n v="-1"/>
    <n v="0"/>
    <s v="NA"/>
    <n v="0"/>
    <x v="368"/>
    <n v="0"/>
    <n v="1.0462500000000001"/>
    <n v="-1.2206250000000001"/>
    <n v="0.11624999999999996"/>
    <n v="5.8124999999999982E-2"/>
  </r>
  <r>
    <x v="0"/>
    <s v="ny to greece"/>
    <s v="Advanced"/>
    <s v="Western Europe Destinations"/>
    <s v="Greece"/>
    <s v=""/>
    <n v="6.25"/>
    <n v="2"/>
    <n v="1.175"/>
    <n v="0.58750000000000002"/>
    <n v="298"/>
    <n v="6.7114093959731499E-3"/>
    <n v="1.05671140939597"/>
    <n v="0"/>
    <n v="0"/>
    <n v="0"/>
    <n v="1.175"/>
    <n v="-1.175"/>
    <n v="-1"/>
    <n v="0"/>
    <s v="NA"/>
    <n v="0"/>
    <x v="368"/>
    <n v="0"/>
    <n v="1.0575000000000001"/>
    <n v="-1.2337500000000001"/>
    <n v="0.11749999999999994"/>
    <n v="5.875000000000008E-2"/>
  </r>
  <r>
    <x v="0"/>
    <s v="discount international flight"/>
    <s v="Advanced"/>
    <s v="Geo Targeted Chicago"/>
    <s v="Discount International Chicago"/>
    <s v=""/>
    <n v="6.25"/>
    <n v="1"/>
    <n v="1.1875"/>
    <n v="1.1875"/>
    <n v="25"/>
    <n v="0.04"/>
    <n v="4.7995999999999999"/>
    <n v="0"/>
    <n v="0"/>
    <n v="0"/>
    <n v="1.1875"/>
    <n v="-1.1875"/>
    <n v="-1"/>
    <n v="0"/>
    <s v="NA"/>
    <n v="0"/>
    <x v="368"/>
    <n v="0"/>
    <n v="1.0687500000000001"/>
    <n v="-1.246875"/>
    <n v="0.11874999999999991"/>
    <n v="5.9374999999999956E-2"/>
  </r>
  <r>
    <x v="0"/>
    <s v="milan cheap flight"/>
    <s v="Advanced"/>
    <s v="Western Europe Destinations"/>
    <s v="Milan"/>
    <s v=""/>
    <n v="6.25"/>
    <n v="1"/>
    <n v="1.2"/>
    <n v="1.2"/>
    <n v="5"/>
    <n v="0.2"/>
    <n v="1.2"/>
    <n v="0"/>
    <n v="0"/>
    <n v="0"/>
    <n v="1.2"/>
    <n v="-1.2"/>
    <n v="-1"/>
    <n v="0"/>
    <s v="NA"/>
    <n v="0"/>
    <x v="368"/>
    <n v="0"/>
    <n v="1.08"/>
    <n v="-1.26"/>
    <n v="0.11999999999999988"/>
    <n v="6.0000000000000053E-2"/>
  </r>
  <r>
    <x v="0"/>
    <s v="england ticket"/>
    <s v="Standard"/>
    <s v="Western Europe Destinations"/>
    <s v="England"/>
    <s v=""/>
    <n v="6.25"/>
    <n v="1"/>
    <n v="1.2"/>
    <n v="1.2"/>
    <n v="21"/>
    <n v="4.7619047619047603E-2"/>
    <n v="1"/>
    <n v="0"/>
    <n v="0"/>
    <n v="0"/>
    <n v="1.2"/>
    <n v="-1.2"/>
    <n v="-1"/>
    <n v="0"/>
    <s v="NA"/>
    <n v="0"/>
    <x v="368"/>
    <n v="0"/>
    <n v="1.08"/>
    <n v="-1.26"/>
    <n v="0.11999999999999988"/>
    <n v="6.0000000000000053E-2"/>
  </r>
  <r>
    <x v="0"/>
    <s v="europe air fare"/>
    <s v="Advanced"/>
    <s v="Geo Targeted Chicago"/>
    <s v="Europe Chicago"/>
    <s v=""/>
    <n v="6.25"/>
    <n v="1"/>
    <n v="1.2124999999999999"/>
    <n v="1.2124999999999999"/>
    <n v="1"/>
    <n v="1"/>
    <n v="1"/>
    <n v="0"/>
    <n v="0"/>
    <n v="0"/>
    <n v="1.2124999999999999"/>
    <n v="-1.2124999999999999"/>
    <n v="-1"/>
    <n v="0"/>
    <s v="NA"/>
    <n v="0"/>
    <x v="368"/>
    <n v="0"/>
    <n v="1.0912500000000001"/>
    <n v="-1.2731250000000001"/>
    <n v="0.12124999999999986"/>
    <n v="6.0625000000000151E-2"/>
  </r>
  <r>
    <x v="0"/>
    <s v="pisa flight"/>
    <s v="Advanced"/>
    <s v="Geo Targeted New York"/>
    <s v="New York to Pisa Sale"/>
    <s v=""/>
    <n v="6.25"/>
    <n v="1"/>
    <n v="1.2124999999999999"/>
    <n v="1.2124999999999999"/>
    <n v="143"/>
    <n v="6.9930069930069895E-3"/>
    <n v="1.0138461538461501"/>
    <n v="0"/>
    <n v="0"/>
    <n v="0"/>
    <n v="1.2124999999999999"/>
    <n v="-1.2124999999999999"/>
    <n v="-1"/>
    <n v="0"/>
    <s v="NA"/>
    <n v="0"/>
    <x v="368"/>
    <n v="0"/>
    <n v="1.0912500000000001"/>
    <n v="-1.2731250000000001"/>
    <n v="0.12124999999999986"/>
    <n v="6.0625000000000151E-2"/>
  </r>
  <r>
    <x v="0"/>
    <s v="paris cheap airline ticket"/>
    <s v="Advanced"/>
    <s v="Geo Targeted San Francisco"/>
    <s v="San Francisco to Paris Sale"/>
    <s v=""/>
    <n v="6.25"/>
    <n v="1"/>
    <n v="1.2124999999999999"/>
    <n v="1.2124999999999999"/>
    <n v="7"/>
    <n v="0.14285714285714302"/>
    <n v="2.1428571428571401"/>
    <n v="0"/>
    <n v="0"/>
    <n v="0"/>
    <n v="1.2124999999999999"/>
    <n v="-1.2124999999999999"/>
    <n v="-1"/>
    <n v="0"/>
    <s v="NA"/>
    <n v="0"/>
    <x v="368"/>
    <n v="0"/>
    <n v="1.0912500000000001"/>
    <n v="-1.2731250000000001"/>
    <n v="0.12124999999999986"/>
    <n v="6.0625000000000151E-2"/>
  </r>
  <r>
    <x v="0"/>
    <s v="airfrance ticket paris"/>
    <s v="Standard"/>
    <s v="Paris &amp; France Terms"/>
    <s v="Paris Branded"/>
    <s v=""/>
    <n v="6.25"/>
    <n v="6"/>
    <n v="1.2124999499999998"/>
    <n v="0.20208332499999998"/>
    <n v="17"/>
    <n v="0.35294117647058798"/>
    <n v="1"/>
    <n v="0"/>
    <n v="0"/>
    <n v="0"/>
    <n v="1.2124999499999998"/>
    <n v="-1.2124999499999998"/>
    <n v="-1"/>
    <n v="0"/>
    <s v="NA"/>
    <n v="0"/>
    <x v="368"/>
    <n v="0"/>
    <n v="1.0912499549999999"/>
    <n v="-1.2731249474999997"/>
    <n v="0.12124999499999989"/>
    <n v="6.0624997499999944E-2"/>
  </r>
  <r>
    <x v="0"/>
    <s v="malaga airport"/>
    <s v="Advanced"/>
    <s v="Geo Targeted Chicago"/>
    <s v="Chicago to Malaga Sale"/>
    <s v=""/>
    <n v="6.25"/>
    <n v="1"/>
    <n v="1.2250000000000001"/>
    <n v="1.2250000000000001"/>
    <n v="4"/>
    <n v="0.25"/>
    <n v="1"/>
    <n v="0"/>
    <n v="0"/>
    <n v="0"/>
    <n v="1.2250000000000001"/>
    <n v="-1.2250000000000001"/>
    <n v="-1"/>
    <n v="0"/>
    <s v="NA"/>
    <n v="0"/>
    <x v="368"/>
    <n v="0"/>
    <n v="1.1025"/>
    <n v="-1.2862500000000001"/>
    <n v="0.12250000000000005"/>
    <n v="6.1250000000000027E-2"/>
  </r>
  <r>
    <x v="0"/>
    <s v="italy airline ticket"/>
    <s v="Advanced"/>
    <s v="Geo Targeted Miami"/>
    <s v="Miami to Italy Sale"/>
    <s v=""/>
    <n v="6.25"/>
    <n v="1"/>
    <n v="1.2250000000000001"/>
    <n v="1.2250000000000001"/>
    <n v="1"/>
    <n v="1"/>
    <n v="1"/>
    <n v="0"/>
    <n v="0"/>
    <n v="0"/>
    <n v="1.2250000000000001"/>
    <n v="-1.2250000000000001"/>
    <n v="-1"/>
    <n v="0"/>
    <s v="NA"/>
    <n v="0"/>
    <x v="368"/>
    <n v="0"/>
    <n v="1.1025"/>
    <n v="-1.2862500000000001"/>
    <n v="0.12250000000000005"/>
    <n v="6.1250000000000027E-2"/>
  </r>
  <r>
    <x v="0"/>
    <s v="greece air fare"/>
    <s v="Advanced"/>
    <s v="Geo Targeted Philadelphia"/>
    <s v="Philadelphia to Greece Sale"/>
    <s v=""/>
    <n v="6.25"/>
    <n v="1"/>
    <n v="1.2250000000000001"/>
    <n v="1.2250000000000001"/>
    <n v="1"/>
    <n v="1"/>
    <n v="1"/>
    <n v="0"/>
    <n v="0"/>
    <n v="0"/>
    <n v="1.2250000000000001"/>
    <n v="-1.2250000000000001"/>
    <n v="-1"/>
    <n v="0"/>
    <s v="NA"/>
    <n v="0"/>
    <x v="368"/>
    <n v="0"/>
    <n v="1.1025"/>
    <n v="-1.2862500000000001"/>
    <n v="0.12250000000000005"/>
    <n v="6.1250000000000027E-2"/>
  </r>
  <r>
    <x v="0"/>
    <s v="trip to nice"/>
    <s v="Standard"/>
    <s v="French Destinations"/>
    <s v="Nice"/>
    <s v=""/>
    <n v="6.25"/>
    <n v="2"/>
    <n v="1.2250000000000001"/>
    <n v="0.61250000000000004"/>
    <n v="136"/>
    <n v="1.4705882352941201E-2"/>
    <n v="1"/>
    <n v="0"/>
    <n v="0"/>
    <n v="0"/>
    <n v="1.2250000000000001"/>
    <n v="-1.2250000000000001"/>
    <n v="-1"/>
    <n v="0"/>
    <s v="NA"/>
    <n v="0"/>
    <x v="368"/>
    <n v="0"/>
    <n v="1.1025"/>
    <n v="-1.2862500000000001"/>
    <n v="0.12250000000000005"/>
    <n v="6.1250000000000027E-2"/>
  </r>
  <r>
    <x v="0"/>
    <s v="europe air flight"/>
    <s v="Advanced"/>
    <s v="Geo Targeted DC"/>
    <s v="Europe DC"/>
    <s v=""/>
    <n v="6.25"/>
    <n v="1"/>
    <n v="1.2625"/>
    <n v="1.2625"/>
    <n v="2"/>
    <n v="0.5"/>
    <n v="1"/>
    <n v="0"/>
    <n v="0"/>
    <n v="0"/>
    <n v="1.2625"/>
    <n v="-1.2625"/>
    <n v="-1"/>
    <n v="0"/>
    <s v="NA"/>
    <n v="0"/>
    <x v="368"/>
    <n v="0"/>
    <n v="1.13625"/>
    <n v="-1.3256250000000001"/>
    <n v="0.12624999999999997"/>
    <n v="6.3125000000000098E-2"/>
  </r>
  <r>
    <x v="0"/>
    <s v="cheap international fare"/>
    <s v="Advanced"/>
    <s v="Geo Targeted Boston"/>
    <s v="Cheap International Boston"/>
    <s v=""/>
    <n v="6.25"/>
    <n v="1"/>
    <n v="1.2749999999999999"/>
    <n v="1.2749999999999999"/>
    <n v="5"/>
    <n v="0.2"/>
    <n v="1"/>
    <n v="0"/>
    <n v="0"/>
    <n v="0"/>
    <n v="1.2749999999999999"/>
    <n v="-1.2749999999999999"/>
    <n v="-1"/>
    <n v="0"/>
    <s v="NA"/>
    <n v="0"/>
    <x v="368"/>
    <n v="0"/>
    <n v="1.1475"/>
    <n v="-1.3387499999999999"/>
    <n v="0.12749999999999995"/>
    <n v="6.3749999999999973E-2"/>
  </r>
  <r>
    <x v="0"/>
    <s v="paris flight"/>
    <s v="Advanced"/>
    <s v="Geo Targeted San Francisco"/>
    <s v="San Francisco to Paris Sale"/>
    <s v=""/>
    <n v="6.25"/>
    <n v="1"/>
    <n v="1.2749999999999999"/>
    <n v="1.2749999999999999"/>
    <n v="92"/>
    <n v="1.0869565217391299E-2"/>
    <n v="1.3934782608695699"/>
    <n v="0"/>
    <n v="0"/>
    <n v="0"/>
    <n v="1.2749999999999999"/>
    <n v="-1.2749999999999999"/>
    <n v="-1"/>
    <n v="0"/>
    <s v="NA"/>
    <n v="0"/>
    <x v="368"/>
    <n v="0"/>
    <n v="1.1475"/>
    <n v="-1.3387499999999999"/>
    <n v="0.12749999999999995"/>
    <n v="6.3749999999999973E-2"/>
  </r>
  <r>
    <x v="0"/>
    <s v="rome cheap airfare"/>
    <s v="Advanced"/>
    <s v="Geo Targeted Chicago"/>
    <s v="Chicago to Rome Sale"/>
    <s v=""/>
    <n v="6.25"/>
    <n v="1"/>
    <n v="1.2875000000000001"/>
    <n v="1.2875000000000001"/>
    <n v="3"/>
    <n v="0.33333333333333298"/>
    <n v="1"/>
    <n v="0"/>
    <n v="0"/>
    <n v="0"/>
    <n v="1.2875000000000001"/>
    <n v="-1.2875000000000001"/>
    <n v="-1"/>
    <n v="0"/>
    <s v="NA"/>
    <n v="0"/>
    <x v="368"/>
    <n v="0"/>
    <n v="1.1587500000000002"/>
    <n v="-1.3518750000000002"/>
    <n v="0.12874999999999992"/>
    <n v="6.4375000000000071E-2"/>
  </r>
  <r>
    <x v="0"/>
    <s v="international fare"/>
    <s v="Advanced"/>
    <s v="Geo Targeted Detroit"/>
    <s v="International Detroit"/>
    <s v=""/>
    <n v="6.25"/>
    <n v="2"/>
    <n v="1.2875000000000001"/>
    <n v="0.64375000000000004"/>
    <n v="7"/>
    <n v="0.28571428571428603"/>
    <n v="1"/>
    <n v="0"/>
    <n v="0"/>
    <n v="0"/>
    <n v="1.2875000000000001"/>
    <n v="-1.2875000000000001"/>
    <n v="-1"/>
    <n v="0"/>
    <s v="NA"/>
    <n v="0"/>
    <x v="368"/>
    <n v="0"/>
    <n v="1.1587500000000002"/>
    <n v="-1.3518750000000002"/>
    <n v="0.12874999999999992"/>
    <n v="6.4375000000000071E-2"/>
  </r>
  <r>
    <x v="0"/>
    <s v="paris airline"/>
    <s v="Advanced"/>
    <s v="Geo Targeted New York"/>
    <s v="New York to Paris Sale"/>
    <s v=""/>
    <n v="6.25"/>
    <n v="1"/>
    <n v="1.2875000000000001"/>
    <n v="1.2875000000000001"/>
    <n v="3"/>
    <n v="0.33333333333333298"/>
    <n v="1"/>
    <n v="0"/>
    <n v="0"/>
    <n v="0"/>
    <n v="1.2875000000000001"/>
    <n v="-1.2875000000000001"/>
    <n v="-1"/>
    <n v="0"/>
    <s v="NA"/>
    <n v="0"/>
    <x v="368"/>
    <n v="0"/>
    <n v="1.1587500000000002"/>
    <n v="-1.3518750000000002"/>
    <n v="0.12874999999999992"/>
    <n v="6.4375000000000071E-2"/>
  </r>
  <r>
    <x v="0"/>
    <s v="italy airport"/>
    <s v="Advanced"/>
    <s v="Western Europe Destinations"/>
    <s v="Italy"/>
    <s v=""/>
    <n v="6.25"/>
    <n v="1"/>
    <n v="1.3"/>
    <n v="1.3"/>
    <n v="28"/>
    <n v="3.5714285714285698E-2"/>
    <n v="1.06964285714286"/>
    <n v="0"/>
    <n v="0"/>
    <n v="0"/>
    <n v="1.3"/>
    <n v="-1.3"/>
    <n v="-1"/>
    <n v="0"/>
    <s v="NA"/>
    <n v="0"/>
    <x v="368"/>
    <n v="0"/>
    <n v="1.1700000000000002"/>
    <n v="-1.3650000000000002"/>
    <n v="0.12999999999999989"/>
    <n v="6.5000000000000169E-2"/>
  </r>
  <r>
    <x v="0"/>
    <s v="paris france airport"/>
    <s v="Standard"/>
    <s v="Paris &amp; France Terms"/>
    <s v="Paris"/>
    <s v=""/>
    <n v="6.25"/>
    <n v="2"/>
    <n v="1.3"/>
    <n v="0.65"/>
    <n v="408"/>
    <n v="4.9019607843137306E-3"/>
    <n v="1.3362990196078399"/>
    <n v="0"/>
    <n v="0"/>
    <n v="0"/>
    <n v="1.3"/>
    <n v="-1.3"/>
    <n v="-1"/>
    <n v="0"/>
    <s v="NA"/>
    <n v="0"/>
    <x v="368"/>
    <n v="0"/>
    <n v="1.1700000000000002"/>
    <n v="-1.3650000000000002"/>
    <n v="0.12999999999999989"/>
    <n v="6.5000000000000169E-2"/>
  </r>
  <r>
    <x v="0"/>
    <s v="international fare"/>
    <s v="Advanced"/>
    <s v="Geo Targeted New York"/>
    <s v="International New York"/>
    <s v=""/>
    <n v="6.25"/>
    <n v="2"/>
    <n v="1.3125"/>
    <n v="0.65625"/>
    <n v="23"/>
    <n v="8.6956521739130391E-2"/>
    <n v="1.2165217391304299"/>
    <n v="0"/>
    <n v="0"/>
    <n v="0"/>
    <n v="1.3125"/>
    <n v="-1.3125"/>
    <n v="-1"/>
    <n v="0"/>
    <s v="NA"/>
    <n v="0"/>
    <x v="368"/>
    <n v="0"/>
    <n v="1.1812500000000001"/>
    <n v="-1.378125"/>
    <n v="0.13124999999999987"/>
    <n v="6.5625000000000044E-2"/>
  </r>
  <r>
    <x v="0"/>
    <s v="air france to paris"/>
    <s v="Standard"/>
    <s v="Paris &amp; France Terms"/>
    <s v="Paris Branded"/>
    <s v=""/>
    <n v="6.25"/>
    <n v="5"/>
    <n v="1.3125"/>
    <n v="0.26250000000000001"/>
    <n v="57"/>
    <n v="8.7719298245614002E-2"/>
    <n v="1"/>
    <n v="0"/>
    <n v="0"/>
    <n v="0"/>
    <n v="1.3125"/>
    <n v="-1.3125"/>
    <n v="-1"/>
    <n v="0"/>
    <s v="NA"/>
    <n v="0"/>
    <x v="368"/>
    <n v="0"/>
    <n v="1.1812500000000001"/>
    <n v="-1.378125"/>
    <n v="0.13124999999999987"/>
    <n v="6.5625000000000044E-2"/>
  </r>
  <r>
    <x v="0"/>
    <s v="athens flight"/>
    <s v="Advanced"/>
    <s v="Geo Targeted DC"/>
    <s v="DC to Athens Sale"/>
    <s v=""/>
    <n v="6.25"/>
    <n v="1"/>
    <n v="1.325"/>
    <n v="1.325"/>
    <n v="45"/>
    <n v="2.2222222222222202E-2"/>
    <n v="1"/>
    <n v="0"/>
    <n v="0"/>
    <n v="0"/>
    <n v="1.325"/>
    <n v="-1.325"/>
    <n v="-1"/>
    <n v="0"/>
    <s v="NA"/>
    <n v="0"/>
    <x v="368"/>
    <n v="0"/>
    <n v="1.1924999999999999"/>
    <n v="-1.3912500000000001"/>
    <n v="0.13250000000000006"/>
    <n v="6.6250000000000142E-2"/>
  </r>
  <r>
    <x v="0"/>
    <s v="barcelona air flight"/>
    <s v="Advanced"/>
    <s v="Geo Targeted Los Angeles"/>
    <s v="Los Angeles to Barcelona Sale"/>
    <s v=""/>
    <n v="6.25"/>
    <n v="1"/>
    <n v="1.3374999999999999"/>
    <n v="1.3374999999999999"/>
    <n v="5"/>
    <n v="0.2"/>
    <n v="1"/>
    <n v="0"/>
    <n v="0"/>
    <n v="0"/>
    <n v="1.3374999999999999"/>
    <n v="-1.3374999999999999"/>
    <n v="-1"/>
    <n v="0"/>
    <s v="NA"/>
    <n v="0"/>
    <x v="368"/>
    <n v="0"/>
    <n v="1.2037499999999999"/>
    <n v="-1.4043749999999999"/>
    <n v="0.13375000000000004"/>
    <n v="6.6875000000000018E-2"/>
  </r>
  <r>
    <x v="0"/>
    <s v="international air tickets"/>
    <s v="Advanced"/>
    <s v="Geo Targeted Atlanta"/>
    <s v="International Atlanta"/>
    <s v=""/>
    <n v="6.25"/>
    <n v="1"/>
    <n v="1.35"/>
    <n v="1.35"/>
    <n v="7"/>
    <n v="0.14285714285714302"/>
    <n v="2.4285714285714302"/>
    <n v="0"/>
    <n v="0"/>
    <n v="0"/>
    <n v="1.35"/>
    <n v="-1.35"/>
    <n v="-1"/>
    <n v="0"/>
    <s v="NA"/>
    <n v="0"/>
    <x v="368"/>
    <n v="0"/>
    <n v="1.2150000000000001"/>
    <n v="-1.4175000000000002"/>
    <n v="0.13500000000000001"/>
    <n v="6.7500000000000115E-2"/>
  </r>
  <r>
    <x v="0"/>
    <s v="pisa flight"/>
    <s v="Advanced"/>
    <s v="Geo Targeted Boston"/>
    <s v="Boston to Pisa Sale"/>
    <s v=""/>
    <n v="6.25"/>
    <n v="2"/>
    <n v="1.375"/>
    <n v="0.6875"/>
    <n v="63"/>
    <n v="3.1746031746031703E-2"/>
    <n v="1"/>
    <n v="0"/>
    <n v="0"/>
    <n v="0"/>
    <n v="1.375"/>
    <n v="-1.375"/>
    <n v="-1"/>
    <n v="0"/>
    <s v="NA"/>
    <n v="0"/>
    <x v="368"/>
    <n v="0"/>
    <n v="1.2375"/>
    <n v="-1.4437500000000001"/>
    <n v="0.13749999999999996"/>
    <n v="6.8750000000000089E-2"/>
  </r>
  <r>
    <x v="0"/>
    <s v="european airfare"/>
    <s v="Advanced"/>
    <s v="Western Europe Destinations"/>
    <s v="Europe"/>
    <s v=""/>
    <n v="6.25"/>
    <n v="2"/>
    <n v="1.375"/>
    <n v="0.6875"/>
    <n v="144"/>
    <n v="1.38888888888889E-2"/>
    <n v="3.0563194444444401"/>
    <n v="0"/>
    <n v="0"/>
    <n v="0"/>
    <n v="1.375"/>
    <n v="-1.375"/>
    <n v="-1"/>
    <n v="0"/>
    <s v="NA"/>
    <n v="0"/>
    <x v="368"/>
    <n v="0"/>
    <n v="1.2375"/>
    <n v="-1.4437500000000001"/>
    <n v="0.13749999999999996"/>
    <n v="6.8750000000000089E-2"/>
  </r>
  <r>
    <x v="0"/>
    <s v="rome ticket"/>
    <s v="Advanced"/>
    <s v="Geo Targeted Detroit"/>
    <s v="Detroit to Rome Sale"/>
    <s v=""/>
    <n v="6.25"/>
    <n v="1"/>
    <n v="1.3875"/>
    <n v="1.3875"/>
    <n v="331"/>
    <n v="3.0211480362537803E-3"/>
    <n v="1"/>
    <n v="0"/>
    <n v="0"/>
    <n v="0"/>
    <n v="1.3875"/>
    <n v="-1.3875"/>
    <n v="-1"/>
    <n v="0"/>
    <s v="NA"/>
    <n v="0"/>
    <x v="368"/>
    <n v="0"/>
    <n v="1.24875"/>
    <n v="-1.4568749999999999"/>
    <n v="0.13874999999999993"/>
    <n v="6.9374999999999964E-2"/>
  </r>
  <r>
    <x v="0"/>
    <s v="greece airline"/>
    <s v="Advanced"/>
    <s v="Geo Targeted Los Angeles"/>
    <s v="Los Angeles to Greece Sale"/>
    <s v=""/>
    <n v="6.25"/>
    <n v="1"/>
    <n v="1.3875"/>
    <n v="1.3875"/>
    <n v="4"/>
    <n v="0.25"/>
    <n v="1.75"/>
    <n v="0"/>
    <n v="0"/>
    <n v="0"/>
    <n v="1.3875"/>
    <n v="-1.3875"/>
    <n v="-1"/>
    <n v="0"/>
    <s v="NA"/>
    <n v="0"/>
    <x v="368"/>
    <n v="0"/>
    <n v="1.24875"/>
    <n v="-1.4568749999999999"/>
    <n v="0.13874999999999993"/>
    <n v="6.9374999999999964E-2"/>
  </r>
  <r>
    <x v="0"/>
    <s v="florence airfares"/>
    <s v="Advanced"/>
    <s v="Geo Targeted Atlanta"/>
    <s v="Atlanta to Florence Sale"/>
    <s v=""/>
    <n v="6.25"/>
    <n v="1"/>
    <n v="1.4125000000000001"/>
    <n v="1.4125000000000001"/>
    <n v="1"/>
    <n v="1"/>
    <n v="1"/>
    <n v="0"/>
    <n v="0"/>
    <n v="0"/>
    <n v="1.4125000000000001"/>
    <n v="-1.4125000000000001"/>
    <n v="-1"/>
    <n v="0"/>
    <s v="NA"/>
    <n v="0"/>
    <x v="368"/>
    <n v="0"/>
    <n v="1.2712500000000002"/>
    <n v="-1.4831250000000002"/>
    <n v="0.14124999999999988"/>
    <n v="7.062500000000016E-2"/>
  </r>
  <r>
    <x v="0"/>
    <s v="nice tickets"/>
    <s v="Standard"/>
    <s v="French Destinations"/>
    <s v="Nice"/>
    <s v=""/>
    <n v="6.25"/>
    <n v="1"/>
    <n v="1.4125000000000001"/>
    <n v="1.4125000000000001"/>
    <n v="70"/>
    <n v="1.4285714285714299E-2"/>
    <n v="1.24285714285714"/>
    <n v="0"/>
    <n v="0"/>
    <n v="0"/>
    <n v="1.4125000000000001"/>
    <n v="-1.4125000000000001"/>
    <n v="-1"/>
    <n v="0"/>
    <s v="NA"/>
    <n v="0"/>
    <x v="368"/>
    <n v="0"/>
    <n v="1.2712500000000002"/>
    <n v="-1.4831250000000002"/>
    <n v="0.14124999999999988"/>
    <n v="7.062500000000016E-2"/>
  </r>
  <r>
    <x v="0"/>
    <s v="fly to europe"/>
    <s v="Advanced"/>
    <s v="Western Europe Destinations"/>
    <s v="Europe"/>
    <s v=""/>
    <n v="6.25"/>
    <n v="1"/>
    <n v="1.4375"/>
    <n v="1.4375"/>
    <n v="30"/>
    <n v="3.3333333333333298E-2"/>
    <n v="1.0333333333333301"/>
    <n v="0"/>
    <n v="0"/>
    <n v="0"/>
    <n v="1.4375"/>
    <n v="-1.4375"/>
    <n v="-1"/>
    <n v="0"/>
    <s v="NA"/>
    <n v="0"/>
    <x v="368"/>
    <n v="0"/>
    <n v="1.29375"/>
    <n v="-1.5093750000000001"/>
    <n v="0.14375000000000004"/>
    <n v="7.1875000000000133E-2"/>
  </r>
  <r>
    <x v="0"/>
    <s v="international ticket"/>
    <s v="Advanced"/>
    <s v="Geo Targeted Boston"/>
    <s v="International Boston"/>
    <s v=""/>
    <n v="6.25"/>
    <n v="1"/>
    <n v="1.45"/>
    <n v="1.45"/>
    <n v="10"/>
    <n v="0.1"/>
    <n v="2.4"/>
    <n v="0"/>
    <n v="0"/>
    <n v="0"/>
    <n v="1.45"/>
    <n v="-1.45"/>
    <n v="-1"/>
    <n v="0"/>
    <s v="NA"/>
    <n v="0"/>
    <x v="368"/>
    <n v="0"/>
    <n v="1.3049999999999999"/>
    <n v="-1.5225"/>
    <n v="0.14500000000000002"/>
    <n v="7.2500000000000009E-2"/>
  </r>
  <r>
    <x v="0"/>
    <s v="cheap europe flight"/>
    <s v="Advanced"/>
    <s v="Geo Targeted DC"/>
    <s v="Cheap Europe DC"/>
    <s v=""/>
    <n v="6.25"/>
    <n v="1"/>
    <n v="1.4624999999999999"/>
    <n v="1.4624999999999999"/>
    <n v="86"/>
    <n v="1.16279069767442E-2"/>
    <n v="1.0306976744186001"/>
    <n v="0"/>
    <n v="0"/>
    <n v="0"/>
    <n v="1.4624999999999999"/>
    <n v="-1.4624999999999999"/>
    <n v="-1"/>
    <n v="0"/>
    <s v="NA"/>
    <n v="0"/>
    <x v="368"/>
    <n v="0"/>
    <n v="1.3162499999999999"/>
    <n v="-1.535625"/>
    <n v="0.14624999999999999"/>
    <n v="7.3125000000000107E-2"/>
  </r>
  <r>
    <x v="0"/>
    <s v="lyon airports"/>
    <s v="Standard"/>
    <s v="French Destinations"/>
    <s v="Lyon"/>
    <s v=""/>
    <n v="6.25"/>
    <n v="2"/>
    <n v="1.4624999999999999"/>
    <n v="0.73124999999999996"/>
    <n v="90"/>
    <n v="2.2222222222222202E-2"/>
    <n v="1.18888888888889"/>
    <n v="0"/>
    <n v="0"/>
    <n v="0"/>
    <n v="1.4624999999999999"/>
    <n v="-1.4624999999999999"/>
    <n v="-1"/>
    <n v="0"/>
    <s v="NA"/>
    <n v="0"/>
    <x v="368"/>
    <n v="0"/>
    <n v="1.3162499999999999"/>
    <n v="-1.535625"/>
    <n v="0.14624999999999999"/>
    <n v="7.3125000000000107E-2"/>
  </r>
  <r>
    <x v="0"/>
    <s v="bargain europe flight"/>
    <s v="Advanced"/>
    <s v="Geo Targeted Boston"/>
    <s v="Bargain Europe Boston"/>
    <s v=""/>
    <n v="6.25"/>
    <n v="1"/>
    <n v="1.5"/>
    <n v="1.5"/>
    <n v="1"/>
    <n v="1"/>
    <n v="1"/>
    <n v="0"/>
    <n v="0"/>
    <n v="0"/>
    <n v="1.5"/>
    <n v="-1.5"/>
    <n v="-1"/>
    <n v="0"/>
    <s v="NA"/>
    <n v="0"/>
    <x v="368"/>
    <n v="0"/>
    <n v="1.35"/>
    <n v="-1.5750000000000002"/>
    <n v="0.14999999999999991"/>
    <n v="7.5000000000000178E-2"/>
  </r>
  <r>
    <x v="0"/>
    <s v="low cost airline france"/>
    <s v="Standard"/>
    <s v="Paris &amp; France Terms"/>
    <s v="France"/>
    <s v=""/>
    <n v="6.25"/>
    <n v="1"/>
    <n v="1.5"/>
    <n v="1.5"/>
    <n v="62"/>
    <n v="1.6129032258064498E-2"/>
    <n v="1.12903225806452"/>
    <n v="0"/>
    <n v="0"/>
    <n v="0"/>
    <n v="1.5"/>
    <n v="-1.5"/>
    <n v="-1"/>
    <n v="0"/>
    <s v="NA"/>
    <n v="0"/>
    <x v="368"/>
    <n v="0"/>
    <n v="1.35"/>
    <n v="-1.5750000000000002"/>
    <n v="0.14999999999999991"/>
    <n v="7.5000000000000178E-2"/>
  </r>
  <r>
    <x v="0"/>
    <s v="venice flight"/>
    <s v="Advanced"/>
    <s v="Geo Targeted Los Angeles"/>
    <s v="Los Angeles to Venice Sale"/>
    <s v=""/>
    <n v="6.25"/>
    <n v="1"/>
    <n v="1.5125"/>
    <n v="1.5125"/>
    <n v="288"/>
    <n v="3.4722222222222199E-3"/>
    <n v="1.02430555555556"/>
    <n v="0"/>
    <n v="0"/>
    <n v="0"/>
    <n v="1.5125"/>
    <n v="-1.5125"/>
    <n v="-1"/>
    <n v="0"/>
    <s v="NA"/>
    <n v="0"/>
    <x v="368"/>
    <n v="0"/>
    <n v="1.3612500000000001"/>
    <n v="-1.588125"/>
    <n v="0.15124999999999988"/>
    <n v="7.5625000000000053E-2"/>
  </r>
  <r>
    <x v="0"/>
    <s v="florence airfare"/>
    <s v="Advanced"/>
    <s v="Geo Targeted Chicago"/>
    <s v="Chicago to Florence Sale"/>
    <s v=""/>
    <n v="6.25"/>
    <n v="1"/>
    <n v="1.5249999999999999"/>
    <n v="1.5249999999999999"/>
    <n v="1"/>
    <n v="1"/>
    <n v="1"/>
    <n v="0"/>
    <n v="0"/>
    <n v="0"/>
    <n v="1.5249999999999999"/>
    <n v="-1.5249999999999999"/>
    <n v="-1"/>
    <n v="0"/>
    <s v="NA"/>
    <n v="0"/>
    <x v="368"/>
    <n v="0"/>
    <n v="1.3725000000000001"/>
    <n v="-1.6012500000000001"/>
    <n v="0.15249999999999986"/>
    <n v="7.6250000000000151E-2"/>
  </r>
  <r>
    <x v="0"/>
    <s v="cheap europe flight"/>
    <s v="Advanced"/>
    <s v="Geo Targeted Houston"/>
    <s v="Cheap Europe Houston"/>
    <s v=""/>
    <n v="6.25"/>
    <n v="1"/>
    <n v="1.5249999999999999"/>
    <n v="1.5249999999999999"/>
    <n v="5"/>
    <n v="0.2"/>
    <n v="1"/>
    <n v="0"/>
    <n v="0"/>
    <n v="0"/>
    <n v="1.5249999999999999"/>
    <n v="-1.5249999999999999"/>
    <n v="-1"/>
    <n v="0"/>
    <s v="NA"/>
    <n v="0"/>
    <x v="368"/>
    <n v="0"/>
    <n v="1.3725000000000001"/>
    <n v="-1.6012500000000001"/>
    <n v="0.15249999999999986"/>
    <n v="7.6250000000000151E-2"/>
  </r>
  <r>
    <x v="0"/>
    <s v="europe airfare"/>
    <s v="Advanced"/>
    <s v="Geo Targeted Boston"/>
    <s v="Europe Boston"/>
    <s v=""/>
    <n v="6.25"/>
    <n v="1"/>
    <n v="1.5375000000000001"/>
    <n v="1.5375000000000001"/>
    <n v="7"/>
    <n v="0.14285714285714302"/>
    <n v="1.8571428571428601"/>
    <n v="0"/>
    <n v="0"/>
    <n v="0"/>
    <n v="1.5375000000000001"/>
    <n v="-1.5375000000000001"/>
    <n v="-1"/>
    <n v="0"/>
    <s v="NA"/>
    <n v="0"/>
    <x v="368"/>
    <n v="0"/>
    <n v="1.38375"/>
    <n v="-1.6143750000000001"/>
    <n v="0.15375000000000005"/>
    <n v="7.6875000000000027E-2"/>
  </r>
  <r>
    <x v="0"/>
    <s v="florence flight"/>
    <s v="Advanced"/>
    <s v="Geo Targeted Houston"/>
    <s v="Houston to Florence Sale"/>
    <s v=""/>
    <n v="6.25"/>
    <n v="1"/>
    <n v="1.5375000000000001"/>
    <n v="1.5375000000000001"/>
    <n v="157"/>
    <n v="6.3694267515923596E-3"/>
    <n v="1"/>
    <n v="0"/>
    <n v="0"/>
    <n v="0"/>
    <n v="1.5375000000000001"/>
    <n v="-1.5375000000000001"/>
    <n v="-1"/>
    <n v="0"/>
    <s v="NA"/>
    <n v="0"/>
    <x v="368"/>
    <n v="0"/>
    <n v="1.38375"/>
    <n v="-1.6143750000000001"/>
    <n v="0.15375000000000005"/>
    <n v="7.6875000000000027E-2"/>
  </r>
  <r>
    <x v="0"/>
    <s v="europe airline ticket"/>
    <s v="Advanced"/>
    <s v="Geo Targeted Miami"/>
    <s v="Europe Miami"/>
    <s v=""/>
    <n v="6.25"/>
    <n v="1"/>
    <n v="1.5625"/>
    <n v="1.5625"/>
    <n v="2"/>
    <n v="0.5"/>
    <n v="5.5"/>
    <n v="0"/>
    <n v="0"/>
    <n v="0"/>
    <n v="1.5625"/>
    <n v="-1.5625"/>
    <n v="-1"/>
    <n v="0"/>
    <s v="NA"/>
    <n v="0"/>
    <x v="368"/>
    <n v="0"/>
    <n v="1.40625"/>
    <n v="-1.640625"/>
    <n v="0.15625"/>
    <n v="7.8125E-2"/>
  </r>
  <r>
    <x v="0"/>
    <s v="cheap international airline"/>
    <s v="Advanced"/>
    <s v="Geo Targeted Detroit"/>
    <s v="Cheap International Detroit"/>
    <s v=""/>
    <n v="6.25"/>
    <n v="1"/>
    <n v="1.575"/>
    <n v="1.575"/>
    <n v="5"/>
    <n v="0.2"/>
    <n v="1"/>
    <n v="0"/>
    <n v="0"/>
    <n v="0"/>
    <n v="1.575"/>
    <n v="-1.575"/>
    <n v="-1"/>
    <n v="0"/>
    <s v="NA"/>
    <n v="0"/>
    <x v="368"/>
    <n v="0"/>
    <n v="1.4175"/>
    <n v="-1.6537500000000001"/>
    <n v="0.15749999999999997"/>
    <n v="7.8750000000000098E-2"/>
  </r>
  <r>
    <x v="0"/>
    <s v="international ticket"/>
    <s v="Advanced"/>
    <s v="Geo Targeted Detroit"/>
    <s v="International Detroit"/>
    <s v=""/>
    <n v="6.25"/>
    <n v="1"/>
    <n v="1.5874999999999999"/>
    <n v="1.5874999999999999"/>
    <n v="8"/>
    <n v="0.125"/>
    <n v="2.5"/>
    <n v="0"/>
    <n v="0"/>
    <n v="0"/>
    <n v="1.5874999999999999"/>
    <n v="-1.5874999999999999"/>
    <n v="-1"/>
    <n v="0"/>
    <s v="NA"/>
    <n v="0"/>
    <x v="368"/>
    <n v="0"/>
    <n v="1.42875"/>
    <n v="-1.6668749999999999"/>
    <n v="0.15874999999999995"/>
    <n v="7.9374999999999973E-2"/>
  </r>
  <r>
    <x v="0"/>
    <s v="international air ticket"/>
    <s v="Advanced"/>
    <s v="Geo Targeted Houston"/>
    <s v="International Houston"/>
    <s v=""/>
    <n v="6.25"/>
    <n v="1"/>
    <n v="1.6"/>
    <n v="1.6"/>
    <n v="12"/>
    <n v="8.3333333333333301E-2"/>
    <n v="1.5825"/>
    <n v="0"/>
    <n v="0"/>
    <n v="0"/>
    <n v="1.6"/>
    <n v="-1.6"/>
    <n v="-1"/>
    <n v="0"/>
    <s v="NA"/>
    <n v="0"/>
    <x v="368"/>
    <n v="0"/>
    <n v="1.4400000000000002"/>
    <n v="-1.6800000000000002"/>
    <n v="0.15999999999999992"/>
    <n v="8.0000000000000071E-2"/>
  </r>
  <r>
    <x v="0"/>
    <s v="europe airfare"/>
    <s v="Advanced"/>
    <s v="Geo Targeted Miami"/>
    <s v="Europe Miami"/>
    <s v=""/>
    <n v="6.25"/>
    <n v="1"/>
    <n v="1.6125"/>
    <n v="1.6125"/>
    <n v="7"/>
    <n v="0.14285714285714302"/>
    <n v="1.8571428571428601"/>
    <n v="0"/>
    <n v="0"/>
    <n v="0"/>
    <n v="1.6125"/>
    <n v="-1.6125"/>
    <n v="-1"/>
    <n v="0"/>
    <s v="NA"/>
    <n v="0"/>
    <x v="368"/>
    <n v="0"/>
    <n v="1.4512500000000002"/>
    <n v="-1.6931250000000002"/>
    <n v="0.16124999999999989"/>
    <n v="8.0625000000000169E-2"/>
  </r>
  <r>
    <x v="0"/>
    <s v="venice air ticket"/>
    <s v="Advanced"/>
    <s v="Geo Targeted San Francisco"/>
    <s v="San Francisco to Venice Sale"/>
    <s v=""/>
    <n v="6.25"/>
    <n v="1"/>
    <n v="1.6125"/>
    <n v="1.6125"/>
    <n v="4"/>
    <n v="0.25"/>
    <n v="1"/>
    <n v="0"/>
    <n v="0"/>
    <n v="0"/>
    <n v="1.6125"/>
    <n v="-1.6125"/>
    <n v="-1"/>
    <n v="0"/>
    <s v="NA"/>
    <n v="0"/>
    <x v="368"/>
    <n v="0"/>
    <n v="1.4512500000000002"/>
    <n v="-1.6931250000000002"/>
    <n v="0.16124999999999989"/>
    <n v="8.0625000000000169E-2"/>
  </r>
  <r>
    <x v="0"/>
    <s v="france airline ticket"/>
    <s v="Advanced"/>
    <s v="Geo Targeted Los Angeles"/>
    <s v="Los Angeles to France Sale"/>
    <s v=""/>
    <n v="6.25"/>
    <n v="2"/>
    <n v="1.6375"/>
    <n v="0.81874999999999998"/>
    <n v="8"/>
    <n v="0.25"/>
    <n v="5.8724999999999996"/>
    <n v="0"/>
    <n v="0"/>
    <n v="0"/>
    <n v="1.6375"/>
    <n v="-1.6375"/>
    <n v="-1"/>
    <n v="0"/>
    <s v="NA"/>
    <n v="0"/>
    <x v="368"/>
    <n v="0"/>
    <n v="1.4737499999999999"/>
    <n v="-1.7193750000000001"/>
    <n v="0.16375000000000006"/>
    <n v="8.1875000000000142E-2"/>
  </r>
  <r>
    <x v="0"/>
    <s v="venice flight"/>
    <s v="Advanced"/>
    <s v="Geo Targeted Detroit"/>
    <s v="Detroit to Venice Sale"/>
    <s v=""/>
    <n v="6.25"/>
    <n v="1"/>
    <n v="1.675"/>
    <n v="1.675"/>
    <n v="56"/>
    <n v="1.7857142857142901E-2"/>
    <n v="1"/>
    <n v="0"/>
    <n v="0"/>
    <n v="0"/>
    <n v="1.675"/>
    <n v="-1.675"/>
    <n v="-1"/>
    <n v="0"/>
    <s v="NA"/>
    <n v="0"/>
    <x v="368"/>
    <n v="0"/>
    <n v="1.5075000000000001"/>
    <n v="-1.75875"/>
    <n v="0.16749999999999998"/>
    <n v="8.3749999999999991E-2"/>
  </r>
  <r>
    <x v="0"/>
    <s v="rome airport"/>
    <s v="Advanced"/>
    <s v="Geo Targeted San Francisco"/>
    <s v="San Francisco to Rome Sale"/>
    <s v=""/>
    <n v="6.25"/>
    <n v="1"/>
    <n v="1.7250000000000001"/>
    <n v="1.7250000000000001"/>
    <n v="36"/>
    <n v="2.7777777777777801E-2"/>
    <n v="1.0777777777777799"/>
    <n v="0"/>
    <n v="0"/>
    <n v="0"/>
    <n v="1.7250000000000001"/>
    <n v="-1.7250000000000001"/>
    <n v="-1"/>
    <n v="0"/>
    <s v="NA"/>
    <n v="0"/>
    <x v="368"/>
    <n v="0"/>
    <n v="1.5525000000000002"/>
    <n v="-1.8112500000000002"/>
    <n v="0.17249999999999988"/>
    <n v="8.625000000000016E-2"/>
  </r>
  <r>
    <x v="0"/>
    <s v="paris flight"/>
    <s v="Advanced"/>
    <s v="Geo Targeted New York"/>
    <s v="New York to Paris Sale"/>
    <s v=""/>
    <n v="6.25"/>
    <n v="1"/>
    <n v="1.7625"/>
    <n v="1.7625"/>
    <n v="89"/>
    <n v="1.1235955056179801E-2"/>
    <n v="1.1458426966292099"/>
    <n v="0"/>
    <n v="0"/>
    <n v="0"/>
    <n v="1.7625"/>
    <n v="-1.7625"/>
    <n v="-1"/>
    <n v="0"/>
    <s v="NA"/>
    <n v="0"/>
    <x v="368"/>
    <n v="0"/>
    <n v="1.5862499999999999"/>
    <n v="-1.850625"/>
    <n v="0.17625000000000002"/>
    <n v="8.8125000000000009E-2"/>
  </r>
  <r>
    <x v="0"/>
    <s v="discount international airfare"/>
    <s v="Advanced"/>
    <s v="Geo Targeted Philadelphia"/>
    <s v="Discount International Philadelphia"/>
    <s v=""/>
    <n v="6.25"/>
    <n v="2"/>
    <n v="1.7625"/>
    <n v="0.88124999999999998"/>
    <n v="29"/>
    <n v="6.8965517241379296E-2"/>
    <n v="1.2068965517241399"/>
    <n v="0"/>
    <n v="0"/>
    <n v="0"/>
    <n v="1.7625"/>
    <n v="-1.7625"/>
    <n v="-1"/>
    <n v="0"/>
    <s v="NA"/>
    <n v="0"/>
    <x v="368"/>
    <n v="0"/>
    <n v="1.5862499999999999"/>
    <n v="-1.850625"/>
    <n v="0.17625000000000002"/>
    <n v="8.8125000000000009E-2"/>
  </r>
  <r>
    <x v="0"/>
    <s v="venice flight"/>
    <s v="Advanced"/>
    <s v="Geo Targeted Philadelphia"/>
    <s v="Philadelphia to Venice Sale"/>
    <s v=""/>
    <n v="6.25"/>
    <n v="1"/>
    <n v="1.7625"/>
    <n v="1.7625"/>
    <n v="96"/>
    <n v="1.0416666666666701E-2"/>
    <n v="1"/>
    <n v="0"/>
    <n v="0"/>
    <n v="0"/>
    <n v="1.7625"/>
    <n v="-1.7625"/>
    <n v="-1"/>
    <n v="0"/>
    <s v="NA"/>
    <n v="0"/>
    <x v="368"/>
    <n v="0"/>
    <n v="1.5862499999999999"/>
    <n v="-1.850625"/>
    <n v="0.17625000000000002"/>
    <n v="8.8125000000000009E-2"/>
  </r>
  <r>
    <x v="0"/>
    <s v="paris airfare"/>
    <s v="Advanced"/>
    <s v="Geo Targeted San Francisco"/>
    <s v="San Francisco to Paris Sale"/>
    <s v=""/>
    <n v="6.25"/>
    <n v="1"/>
    <n v="1.7625"/>
    <n v="1.7625"/>
    <n v="9"/>
    <n v="0.11111111111111099"/>
    <n v="1.6666666666666701"/>
    <n v="0"/>
    <n v="0"/>
    <n v="0"/>
    <n v="1.7625"/>
    <n v="-1.7625"/>
    <n v="-1"/>
    <n v="0"/>
    <s v="NA"/>
    <n v="0"/>
    <x v="368"/>
    <n v="0"/>
    <n v="1.5862499999999999"/>
    <n v="-1.850625"/>
    <n v="0.17625000000000002"/>
    <n v="8.8125000000000009E-2"/>
  </r>
  <r>
    <x v="0"/>
    <s v="cheap international airplane ticket"/>
    <s v="Advanced"/>
    <s v="Geo Targeted Boston"/>
    <s v="Cheap International Boston"/>
    <s v=""/>
    <n v="6.25"/>
    <n v="1"/>
    <n v="1.7749999999999999"/>
    <n v="1.7749999999999999"/>
    <n v="2"/>
    <n v="0.5"/>
    <n v="1"/>
    <n v="0"/>
    <n v="0"/>
    <n v="0"/>
    <n v="1.7749999999999999"/>
    <n v="-1.7749999999999999"/>
    <n v="-1"/>
    <n v="0"/>
    <s v="NA"/>
    <n v="0"/>
    <x v="368"/>
    <n v="0"/>
    <n v="1.5974999999999999"/>
    <n v="-1.86375"/>
    <n v="0.17749999999999999"/>
    <n v="8.8750000000000107E-2"/>
  </r>
  <r>
    <x v="0"/>
    <s v="france airline"/>
    <s v="Advanced"/>
    <s v="Geo Targeted Los Angeles"/>
    <s v="Los Angeles to France Sale"/>
    <s v=""/>
    <n v="6.25"/>
    <n v="1"/>
    <n v="1.7749999999999999"/>
    <n v="1.7749999999999999"/>
    <n v="13"/>
    <n v="7.69230769230769E-2"/>
    <n v="1"/>
    <n v="0"/>
    <n v="0"/>
    <n v="0"/>
    <n v="1.7749999999999999"/>
    <n v="-1.7749999999999999"/>
    <n v="-1"/>
    <n v="0"/>
    <s v="NA"/>
    <n v="0"/>
    <x v="368"/>
    <n v="0"/>
    <n v="1.5974999999999999"/>
    <n v="-1.86375"/>
    <n v="0.17749999999999999"/>
    <n v="8.8750000000000107E-2"/>
  </r>
  <r>
    <x v="0"/>
    <s v="discount international airfare"/>
    <s v="Advanced"/>
    <s v="Geo Targeted San Francisco"/>
    <s v="Discount International San Francisco"/>
    <s v=""/>
    <n v="6.25"/>
    <n v="2"/>
    <n v="1.7749999999999999"/>
    <n v="0.88749999999999996"/>
    <n v="101"/>
    <n v="1.9801980198019799E-2"/>
    <n v="1.2747524752475199"/>
    <n v="0"/>
    <n v="0"/>
    <n v="0"/>
    <n v="1.7749999999999999"/>
    <n v="-1.7749999999999999"/>
    <n v="-1"/>
    <n v="0"/>
    <s v="NA"/>
    <n v="0"/>
    <x v="368"/>
    <n v="0"/>
    <n v="1.5974999999999999"/>
    <n v="-1.86375"/>
    <n v="0.17749999999999999"/>
    <n v="8.8750000000000107E-2"/>
  </r>
  <r>
    <x v="0"/>
    <s v="england plane tickets"/>
    <s v="Standard"/>
    <s v="Western Europe Destinations"/>
    <s v="England"/>
    <s v=""/>
    <n v="6.25"/>
    <n v="1"/>
    <n v="1.7749999999999999"/>
    <n v="1.7749999999999999"/>
    <n v="5"/>
    <n v="0.2"/>
    <n v="1"/>
    <n v="0"/>
    <n v="0"/>
    <n v="0"/>
    <n v="1.7749999999999999"/>
    <n v="-1.7749999999999999"/>
    <n v="-1"/>
    <n v="0"/>
    <s v="NA"/>
    <n v="0"/>
    <x v="368"/>
    <n v="0"/>
    <n v="1.5974999999999999"/>
    <n v="-1.86375"/>
    <n v="0.17749999999999999"/>
    <n v="8.8750000000000107E-2"/>
  </r>
  <r>
    <x v="0"/>
    <s v="spain cheap ticket"/>
    <s v="Advanced"/>
    <s v="Western Europe Destinations"/>
    <s v="Spain"/>
    <s v=""/>
    <n v="6.25"/>
    <n v="2"/>
    <n v="1.7875000000000001"/>
    <n v="0.89375000000000004"/>
    <n v="30"/>
    <n v="6.6666666666666693E-2"/>
    <n v="1.2333333333333301"/>
    <n v="0"/>
    <n v="0"/>
    <n v="0"/>
    <n v="1.7875000000000001"/>
    <n v="-1.7875000000000001"/>
    <n v="-1"/>
    <n v="0"/>
    <s v="NA"/>
    <n v="0"/>
    <x v="368"/>
    <n v="0"/>
    <n v="1.6087500000000001"/>
    <n v="-1.8768750000000001"/>
    <n v="0.17874999999999996"/>
    <n v="8.9374999999999982E-2"/>
  </r>
  <r>
    <x v="0"/>
    <s v="barcelona flight"/>
    <s v="Advanced"/>
    <s v="Geo Targeted Los Angeles"/>
    <s v="Los Angeles to Barcelona Sale"/>
    <s v=""/>
    <n v="6.25"/>
    <n v="1"/>
    <n v="1.825"/>
    <n v="1.825"/>
    <n v="93"/>
    <n v="1.0752688172042999E-2"/>
    <n v="1"/>
    <n v="0"/>
    <n v="0"/>
    <n v="0"/>
    <n v="1.825"/>
    <n v="-1.825"/>
    <n v="-1"/>
    <n v="0"/>
    <s v="NA"/>
    <n v="0"/>
    <x v="368"/>
    <n v="0"/>
    <n v="1.6425000000000001"/>
    <n v="-1.91625"/>
    <n v="0.18249999999999988"/>
    <n v="9.1250000000000053E-2"/>
  </r>
  <r>
    <x v="0"/>
    <s v="international airports"/>
    <s v="Advanced"/>
    <s v="Geo Targeted Atlanta"/>
    <s v="International Atlanta"/>
    <s v=""/>
    <n v="6.25"/>
    <n v="4"/>
    <n v="1.8374999999999999"/>
    <n v="0.45937499999999998"/>
    <n v="246"/>
    <n v="1.6260162601626001E-2"/>
    <n v="1.72650406504065"/>
    <n v="0"/>
    <n v="0"/>
    <n v="0"/>
    <n v="1.8374999999999999"/>
    <n v="-1.8374999999999999"/>
    <n v="-1"/>
    <n v="0"/>
    <s v="NA"/>
    <n v="0"/>
    <x v="368"/>
    <n v="0"/>
    <n v="1.6537500000000001"/>
    <n v="-1.9293750000000001"/>
    <n v="0.18374999999999986"/>
    <n v="9.1875000000000151E-2"/>
  </r>
  <r>
    <x v="0"/>
    <s v="barcelona flight"/>
    <s v="Advanced"/>
    <s v="Geo Targeted DC"/>
    <s v="DC to Barcelona Sale"/>
    <s v=""/>
    <n v="6.25"/>
    <n v="1"/>
    <n v="1.8374999999999999"/>
    <n v="1.8374999999999999"/>
    <n v="49"/>
    <n v="2.04081632653061E-2"/>
    <n v="1"/>
    <n v="0"/>
    <n v="0"/>
    <n v="0"/>
    <n v="1.8374999999999999"/>
    <n v="-1.8374999999999999"/>
    <n v="-1"/>
    <n v="0"/>
    <s v="NA"/>
    <n v="0"/>
    <x v="368"/>
    <n v="0"/>
    <n v="1.6537500000000001"/>
    <n v="-1.9293750000000001"/>
    <n v="0.18374999999999986"/>
    <n v="9.1875000000000151E-2"/>
  </r>
  <r>
    <x v="0"/>
    <s v="discount europe airfare"/>
    <s v="Advanced"/>
    <s v="Geo Targeted San Francisco"/>
    <s v="Discount Europe San Francisco"/>
    <s v=""/>
    <n v="6.25"/>
    <n v="1"/>
    <n v="1.8374999999999999"/>
    <n v="1.8374999999999999"/>
    <n v="1"/>
    <n v="1"/>
    <n v="1"/>
    <n v="0"/>
    <n v="0"/>
    <n v="0"/>
    <n v="1.8374999999999999"/>
    <n v="-1.8374999999999999"/>
    <n v="-1"/>
    <n v="0"/>
    <s v="NA"/>
    <n v="0"/>
    <x v="368"/>
    <n v="0"/>
    <n v="1.6537500000000001"/>
    <n v="-1.9293750000000001"/>
    <n v="0.18374999999999986"/>
    <n v="9.1875000000000151E-2"/>
  </r>
  <r>
    <x v="0"/>
    <s v="milan flight"/>
    <s v="Advanced"/>
    <s v="Geo Targeted Boston"/>
    <s v="Boston to Milan Sale"/>
    <s v=""/>
    <n v="6.25"/>
    <n v="1"/>
    <n v="1.8875"/>
    <n v="1.8875"/>
    <n v="4"/>
    <n v="0.25"/>
    <n v="1"/>
    <n v="0"/>
    <n v="0"/>
    <n v="0"/>
    <n v="1.8875"/>
    <n v="-1.8875"/>
    <n v="-1"/>
    <n v="0"/>
    <s v="NA"/>
    <n v="0"/>
    <x v="368"/>
    <n v="0"/>
    <n v="1.69875"/>
    <n v="-1.9818750000000001"/>
    <n v="0.18874999999999997"/>
    <n v="9.4375000000000098E-2"/>
  </r>
  <r>
    <x v="0"/>
    <s v="milan flight"/>
    <s v="Advanced"/>
    <s v="Geo Targeted Chicago"/>
    <s v="Chicago to Milan Sale"/>
    <s v=""/>
    <n v="6.25"/>
    <n v="1"/>
    <n v="1.8875"/>
    <n v="1.8875"/>
    <n v="42"/>
    <n v="2.3809523809523801E-2"/>
    <n v="1.0714285714285701"/>
    <n v="0"/>
    <n v="0"/>
    <n v="0"/>
    <n v="1.8875"/>
    <n v="-1.8875"/>
    <n v="-1"/>
    <n v="0"/>
    <s v="NA"/>
    <n v="0"/>
    <x v="368"/>
    <n v="0"/>
    <n v="1.69875"/>
    <n v="-1.9818750000000001"/>
    <n v="0.18874999999999997"/>
    <n v="9.4375000000000098E-2"/>
  </r>
  <r>
    <x v="0"/>
    <s v="flight to munich"/>
    <s v="Advanced"/>
    <s v="Western Europe Destinations"/>
    <s v="Munich"/>
    <s v=""/>
    <n v="6.25"/>
    <n v="1"/>
    <n v="1.8875"/>
    <n v="1.8875"/>
    <n v="169"/>
    <n v="5.9171597633136093E-3"/>
    <n v="1.15159763313609"/>
    <n v="0"/>
    <n v="0"/>
    <n v="0"/>
    <n v="1.8875"/>
    <n v="-1.8875"/>
    <n v="-1"/>
    <n v="0"/>
    <s v="NA"/>
    <n v="0"/>
    <x v="368"/>
    <n v="0"/>
    <n v="1.69875"/>
    <n v="-1.9818750000000001"/>
    <n v="0.18874999999999997"/>
    <n v="9.4375000000000098E-2"/>
  </r>
  <r>
    <x v="0"/>
    <s v="flight to zurich"/>
    <s v="Advanced"/>
    <s v="Western Europe Destinations"/>
    <s v="Zurich"/>
    <s v=""/>
    <n v="6.25"/>
    <n v="1"/>
    <n v="1.8875"/>
    <n v="1.8875"/>
    <n v="89"/>
    <n v="1.1235955056179801E-2"/>
    <n v="1.1222471910112399"/>
    <n v="0"/>
    <n v="0"/>
    <n v="0"/>
    <n v="1.8875"/>
    <n v="-1.8875"/>
    <n v="-1"/>
    <n v="0"/>
    <s v="NA"/>
    <n v="0"/>
    <x v="368"/>
    <n v="0"/>
    <n v="1.69875"/>
    <n v="-1.9818750000000001"/>
    <n v="0.18874999999999997"/>
    <n v="9.4375000000000098E-2"/>
  </r>
  <r>
    <x v="0"/>
    <s v="discount international airline ticket"/>
    <s v="Advanced"/>
    <s v="Geo Targeted Atlanta"/>
    <s v="Discount International Atlanta"/>
    <s v=""/>
    <n v="6.25"/>
    <n v="1"/>
    <n v="1.9"/>
    <n v="1.9"/>
    <n v="18"/>
    <n v="5.5555555555555601E-2"/>
    <n v="1"/>
    <n v="0"/>
    <n v="0"/>
    <n v="0"/>
    <n v="1.9"/>
    <n v="-1.9"/>
    <n v="-1"/>
    <n v="0"/>
    <s v="NA"/>
    <n v="0"/>
    <x v="368"/>
    <n v="0"/>
    <n v="1.71"/>
    <n v="-1.9949999999999999"/>
    <n v="0.18999999999999995"/>
    <n v="9.4999999999999973E-2"/>
  </r>
  <r>
    <x v="0"/>
    <s v="rome flight"/>
    <s v="Advanced"/>
    <s v="Geo Targeted New York"/>
    <s v="New York to Rome Sale"/>
    <s v=""/>
    <n v="6.25"/>
    <n v="1"/>
    <n v="1.925"/>
    <n v="1.925"/>
    <n v="204"/>
    <n v="4.9019607843137306E-3"/>
    <n v="1"/>
    <n v="0"/>
    <n v="0"/>
    <n v="0"/>
    <n v="1.925"/>
    <n v="-1.925"/>
    <n v="-1"/>
    <n v="0"/>
    <s v="NA"/>
    <n v="0"/>
    <x v="368"/>
    <n v="0"/>
    <n v="1.7325000000000002"/>
    <n v="-2.0212500000000002"/>
    <n v="0.19249999999999989"/>
    <n v="9.6250000000000169E-2"/>
  </r>
  <r>
    <x v="0"/>
    <s v="trip in france"/>
    <s v="Standard"/>
    <s v="Paris &amp; France Terms"/>
    <s v="France"/>
    <s v=""/>
    <n v="6.25"/>
    <n v="1"/>
    <n v="1.925"/>
    <n v="1.925"/>
    <n v="14"/>
    <n v="7.1428571428571397E-2"/>
    <n v="1"/>
    <n v="0"/>
    <n v="0"/>
    <n v="0"/>
    <n v="1.925"/>
    <n v="-1.925"/>
    <n v="-1"/>
    <n v="0"/>
    <s v="NA"/>
    <n v="0"/>
    <x v="368"/>
    <n v="0"/>
    <n v="1.7325000000000002"/>
    <n v="-2.0212500000000002"/>
    <n v="0.19249999999999989"/>
    <n v="9.6250000000000169E-2"/>
  </r>
  <r>
    <x v="0"/>
    <s v="cheap international air flight"/>
    <s v="Advanced"/>
    <s v="Geo Targeted Chicago"/>
    <s v="Cheap International Chicago"/>
    <s v=""/>
    <n v="6.25"/>
    <n v="2"/>
    <n v="1.9375"/>
    <n v="0.96875"/>
    <n v="9"/>
    <n v="0.22222222222222199"/>
    <n v="1"/>
    <n v="0"/>
    <n v="0"/>
    <n v="0"/>
    <n v="1.9375"/>
    <n v="-1.9375"/>
    <n v="-1"/>
    <n v="0"/>
    <s v="NA"/>
    <n v="0"/>
    <x v="368"/>
    <n v="0"/>
    <n v="1.7437500000000001"/>
    <n v="-2.0343750000000003"/>
    <n v="0.19374999999999987"/>
    <n v="9.6875000000000266E-2"/>
  </r>
  <r>
    <x v="0"/>
    <s v="cheap europe flight"/>
    <s v="Advanced"/>
    <s v="Geo Targeted Detroit"/>
    <s v="Cheap Europe Detroit"/>
    <s v=""/>
    <n v="6.25"/>
    <n v="1"/>
    <n v="1.9375"/>
    <n v="1.9375"/>
    <n v="8"/>
    <n v="0.125"/>
    <n v="1.87"/>
    <n v="0"/>
    <n v="0"/>
    <n v="0"/>
    <n v="1.9375"/>
    <n v="-1.9375"/>
    <n v="-1"/>
    <n v="0"/>
    <s v="NA"/>
    <n v="0"/>
    <x v="368"/>
    <n v="0"/>
    <n v="1.7437500000000001"/>
    <n v="-2.0343750000000003"/>
    <n v="0.19374999999999987"/>
    <n v="9.6875000000000266E-2"/>
  </r>
  <r>
    <x v="0"/>
    <s v="cologne airport"/>
    <s v="Advanced"/>
    <s v="Western Europe Destinations"/>
    <s v="Cologne"/>
    <s v=""/>
    <n v="6.25"/>
    <n v="1"/>
    <n v="1.9375"/>
    <n v="1.9375"/>
    <n v="65"/>
    <n v="1.5384615384615401E-2"/>
    <n v="1.30538461538462"/>
    <n v="0"/>
    <n v="0"/>
    <n v="0"/>
    <n v="1.9375"/>
    <n v="-1.9375"/>
    <n v="-1"/>
    <n v="0"/>
    <s v="NA"/>
    <n v="0"/>
    <x v="368"/>
    <n v="0"/>
    <n v="1.7437500000000001"/>
    <n v="-2.0343750000000003"/>
    <n v="0.19374999999999987"/>
    <n v="9.6875000000000266E-2"/>
  </r>
  <r>
    <x v="0"/>
    <s v="germany plane ticket"/>
    <s v="Advanced"/>
    <s v="Western Europe Destinations"/>
    <s v="Germany"/>
    <s v=""/>
    <n v="6.25"/>
    <n v="1"/>
    <n v="1.95"/>
    <n v="1.95"/>
    <n v="6"/>
    <n v="0.16666666666666699"/>
    <n v="1"/>
    <n v="0"/>
    <n v="0"/>
    <n v="0"/>
    <n v="1.95"/>
    <n v="-1.95"/>
    <n v="-1"/>
    <n v="0"/>
    <s v="NA"/>
    <n v="0"/>
    <x v="368"/>
    <n v="0"/>
    <n v="1.7549999999999999"/>
    <n v="-2.0474999999999999"/>
    <n v="0.19500000000000006"/>
    <n v="9.749999999999992E-2"/>
  </r>
  <r>
    <x v="0"/>
    <s v="flight to athens greece"/>
    <s v="Advanced"/>
    <s v="Western Europe Destinations"/>
    <s v="Greece"/>
    <s v=""/>
    <n v="6.25"/>
    <n v="2"/>
    <n v="1.9875"/>
    <n v="0.99375000000000002"/>
    <n v="21"/>
    <n v="9.5238095238095205E-2"/>
    <n v="1.0952380952381"/>
    <n v="0"/>
    <n v="0"/>
    <n v="0"/>
    <n v="1.9875"/>
    <n v="-1.9875"/>
    <n v="-1"/>
    <n v="0"/>
    <s v="NA"/>
    <n v="0"/>
    <x v="368"/>
    <n v="0"/>
    <n v="1.7887500000000001"/>
    <n v="-2.086875"/>
    <n v="0.19874999999999998"/>
    <n v="9.9374999999999991E-2"/>
  </r>
  <r>
    <x v="0"/>
    <s v="cheap europe flight"/>
    <s v="Advanced"/>
    <s v="Geo Targeted Cincinnati"/>
    <s v="Cheap Europe Cincinnati"/>
    <s v=""/>
    <n v="6.25"/>
    <n v="1"/>
    <n v="2"/>
    <n v="2"/>
    <n v="2"/>
    <n v="0.5"/>
    <n v="1"/>
    <n v="0"/>
    <n v="0"/>
    <n v="0"/>
    <n v="2"/>
    <n v="-2"/>
    <n v="-1"/>
    <n v="0"/>
    <s v="NA"/>
    <n v="0"/>
    <x v="368"/>
    <n v="0"/>
    <n v="1.8"/>
    <n v="-2.1"/>
    <n v="0.19999999999999996"/>
    <n v="0.10000000000000009"/>
  </r>
  <r>
    <x v="0"/>
    <s v="athens flight"/>
    <s v="Advanced"/>
    <s v="Geo Targeted San Francisco"/>
    <s v="San Francisco to Athens Sale"/>
    <s v=""/>
    <n v="6.25"/>
    <n v="2"/>
    <n v="2"/>
    <n v="1"/>
    <n v="51"/>
    <n v="3.9215686274509796E-2"/>
    <n v="1.0780392156862699"/>
    <n v="0"/>
    <n v="0"/>
    <n v="0"/>
    <n v="2"/>
    <n v="-2"/>
    <n v="-1"/>
    <n v="0"/>
    <s v="NA"/>
    <n v="0"/>
    <x v="368"/>
    <n v="0"/>
    <n v="1.8"/>
    <n v="-2.1"/>
    <n v="0.19999999999999996"/>
    <n v="0.10000000000000009"/>
  </r>
  <r>
    <x v="0"/>
    <s v="europe airline ticket"/>
    <s v="Advanced"/>
    <s v="Geo Targeted Boston"/>
    <s v="Europe Boston"/>
    <s v=""/>
    <n v="6.25"/>
    <n v="1"/>
    <n v="2.0375000000000001"/>
    <n v="2.0375000000000001"/>
    <n v="1"/>
    <n v="1"/>
    <n v="1"/>
    <n v="0"/>
    <n v="0"/>
    <n v="0"/>
    <n v="2.0375000000000001"/>
    <n v="-2.0375000000000001"/>
    <n v="-1"/>
    <n v="0"/>
    <s v="NA"/>
    <n v="0"/>
    <x v="368"/>
    <n v="0"/>
    <n v="1.8337500000000002"/>
    <n v="-2.1393750000000002"/>
    <n v="0.20374999999999988"/>
    <n v="0.10187500000000016"/>
  </r>
  <r>
    <x v="0"/>
    <s v="discount international airline ticket"/>
    <s v="Advanced"/>
    <s v="Geo Targeted DC"/>
    <s v="Discount International DC"/>
    <s v=""/>
    <n v="6.25"/>
    <n v="2"/>
    <n v="2.0625"/>
    <n v="1.03125"/>
    <n v="46"/>
    <n v="4.3478260869565195E-2"/>
    <n v="1"/>
    <n v="0"/>
    <n v="0"/>
    <n v="0"/>
    <n v="2.0625"/>
    <n v="-2.0625"/>
    <n v="-1"/>
    <n v="0"/>
    <s v="NA"/>
    <n v="0"/>
    <x v="368"/>
    <n v="0"/>
    <n v="1.85625"/>
    <n v="-2.1656249999999999"/>
    <n v="0.20625000000000004"/>
    <n v="0.10312499999999991"/>
  </r>
  <r>
    <x v="0"/>
    <s v="cheap international air fare"/>
    <s v="Advanced"/>
    <s v="Geo Targeted New York"/>
    <s v="Cheap International New York"/>
    <s v=""/>
    <n v="6.25"/>
    <n v="2"/>
    <n v="2.0625"/>
    <n v="1.03125"/>
    <n v="3"/>
    <n v="0.66666666666666696"/>
    <n v="1"/>
    <n v="0"/>
    <n v="0"/>
    <n v="0"/>
    <n v="2.0625"/>
    <n v="-2.0625"/>
    <n v="-1"/>
    <n v="0"/>
    <s v="NA"/>
    <n v="0"/>
    <x v="368"/>
    <n v="0"/>
    <n v="1.85625"/>
    <n v="-2.1656249999999999"/>
    <n v="0.20625000000000004"/>
    <n v="0.10312499999999991"/>
  </r>
  <r>
    <x v="0"/>
    <s v="international airplane ticket"/>
    <s v="Advanced"/>
    <s v="Geo Targeted Los Angeles"/>
    <s v="International Los Angeles"/>
    <s v=""/>
    <n v="6.25"/>
    <n v="2"/>
    <n v="2.1"/>
    <n v="1.05"/>
    <n v="285"/>
    <n v="7.0175438596491195E-3"/>
    <n v="5.3852280701754403"/>
    <n v="0"/>
    <n v="0"/>
    <n v="0"/>
    <n v="2.1"/>
    <n v="-2.1"/>
    <n v="-1"/>
    <n v="0"/>
    <s v="NA"/>
    <n v="0"/>
    <x v="368"/>
    <n v="0"/>
    <n v="1.8900000000000001"/>
    <n v="-2.2050000000000001"/>
    <n v="0.20999999999999996"/>
    <n v="0.10499999999999998"/>
  </r>
  <r>
    <x v="0"/>
    <s v="england airfare"/>
    <s v="Standard"/>
    <s v="Western Europe Destinations"/>
    <s v="England"/>
    <s v=""/>
    <n v="6.25"/>
    <n v="1"/>
    <n v="2.1124999999999998"/>
    <n v="2.1124999999999998"/>
    <n v="4"/>
    <n v="0.25"/>
    <n v="1"/>
    <n v="0"/>
    <n v="0"/>
    <n v="0"/>
    <n v="2.1124999999999998"/>
    <n v="-2.1124999999999998"/>
    <n v="-1"/>
    <n v="0"/>
    <s v="NA"/>
    <n v="0"/>
    <x v="368"/>
    <n v="0"/>
    <n v="1.9012499999999999"/>
    <n v="-2.2181250000000001"/>
    <n v="0.21124999999999994"/>
    <n v="0.1056250000000003"/>
  </r>
  <r>
    <x v="0"/>
    <s v="international air ticket"/>
    <s v="Advanced"/>
    <s v="Geo Targeted Detroit"/>
    <s v="International Detroit"/>
    <s v=""/>
    <n v="6.25"/>
    <n v="1"/>
    <n v="2.125"/>
    <n v="2.125"/>
    <n v="5"/>
    <n v="0.2"/>
    <n v="1"/>
    <n v="0"/>
    <n v="0"/>
    <n v="0"/>
    <n v="2.125"/>
    <n v="-2.125"/>
    <n v="-1"/>
    <n v="0"/>
    <s v="NA"/>
    <n v="0"/>
    <x v="368"/>
    <n v="0"/>
    <n v="1.9125000000000001"/>
    <n v="-2.2312500000000002"/>
    <n v="0.21249999999999991"/>
    <n v="0.10625000000000018"/>
  </r>
  <r>
    <x v="0"/>
    <s v="england cheap flights"/>
    <s v="Standard"/>
    <s v="Western Europe Destinations"/>
    <s v="England"/>
    <s v=""/>
    <n v="6.25"/>
    <n v="1"/>
    <n v="2.125"/>
    <n v="2.125"/>
    <n v="3"/>
    <n v="0.33333333333333298"/>
    <n v="1"/>
    <n v="0"/>
    <n v="0"/>
    <n v="0"/>
    <n v="2.125"/>
    <n v="-2.125"/>
    <n v="-1"/>
    <n v="0"/>
    <s v="NA"/>
    <n v="0"/>
    <x v="368"/>
    <n v="0"/>
    <n v="1.9125000000000001"/>
    <n v="-2.2312500000000002"/>
    <n v="0.21249999999999991"/>
    <n v="0.10625000000000018"/>
  </r>
  <r>
    <x v="0"/>
    <s v="nice airport"/>
    <s v="Standard"/>
    <s v="French Destinations"/>
    <s v="Nice"/>
    <s v=""/>
    <n v="6.25"/>
    <n v="4"/>
    <n v="2.125"/>
    <n v="0.53125"/>
    <n v="286"/>
    <n v="1.3986013986014002E-2"/>
    <n v="1.15195804195804"/>
    <n v="0"/>
    <n v="0"/>
    <n v="0"/>
    <n v="2.125"/>
    <n v="-2.125"/>
    <n v="-1"/>
    <n v="0"/>
    <s v="NA"/>
    <n v="0"/>
    <x v="368"/>
    <n v="0"/>
    <n v="1.9125000000000001"/>
    <n v="-2.2312500000000002"/>
    <n v="0.21249999999999991"/>
    <n v="0.10625000000000018"/>
  </r>
  <r>
    <x v="0"/>
    <s v="fly to nice"/>
    <s v="Standard"/>
    <s v="French Destinations"/>
    <s v="Nice"/>
    <s v=""/>
    <n v="6.25"/>
    <n v="2"/>
    <n v="2.125"/>
    <n v="1.0625"/>
    <n v="47"/>
    <n v="4.2553191489361701E-2"/>
    <n v="1"/>
    <n v="0"/>
    <n v="0"/>
    <n v="0"/>
    <n v="2.125"/>
    <n v="-2.125"/>
    <n v="-1"/>
    <n v="0"/>
    <s v="NA"/>
    <n v="0"/>
    <x v="368"/>
    <n v="0"/>
    <n v="1.9125000000000001"/>
    <n v="-2.2312500000000002"/>
    <n v="0.21249999999999991"/>
    <n v="0.10625000000000018"/>
  </r>
  <r>
    <x v="0"/>
    <s v="flight to frankfurt"/>
    <s v="Standard"/>
    <s v="Western Europe Destinations"/>
    <s v="Frankfurt"/>
    <s v=""/>
    <n v="6.25"/>
    <n v="1"/>
    <n v="2.1375000000000002"/>
    <n v="2.1375000000000002"/>
    <n v="487"/>
    <n v="2.05338809034908E-3"/>
    <n v="1"/>
    <n v="0"/>
    <n v="0"/>
    <n v="0"/>
    <n v="2.1375000000000002"/>
    <n v="-2.1375000000000002"/>
    <n v="-1"/>
    <n v="0"/>
    <s v="NA"/>
    <n v="0"/>
    <x v="368"/>
    <n v="0"/>
    <n v="1.9237500000000003"/>
    <n v="-2.2443750000000002"/>
    <n v="0.21374999999999988"/>
    <n v="0.10687500000000005"/>
  </r>
  <r>
    <x v="0"/>
    <s v="europe airline"/>
    <s v="Advanced"/>
    <s v="Geo Targeted Chicago"/>
    <s v="Europe Chicago"/>
    <s v=""/>
    <n v="6.25"/>
    <n v="1"/>
    <n v="2.15"/>
    <n v="2.15"/>
    <n v="29"/>
    <n v="3.4482758620689703E-2"/>
    <n v="2.2027586206896599"/>
    <n v="0"/>
    <n v="0"/>
    <n v="0"/>
    <n v="2.15"/>
    <n v="-2.15"/>
    <n v="-1"/>
    <n v="0"/>
    <s v="NA"/>
    <n v="0"/>
    <x v="368"/>
    <n v="0"/>
    <n v="1.9350000000000001"/>
    <n v="-2.2574999999999998"/>
    <n v="0.21499999999999986"/>
    <n v="0.10749999999999993"/>
  </r>
  <r>
    <x v="0"/>
    <s v="france round trip ticket"/>
    <s v="Standard"/>
    <s v="Paris &amp; France Terms"/>
    <s v="France"/>
    <s v=""/>
    <n v="6.25"/>
    <n v="4"/>
    <n v="2.15"/>
    <n v="0.53749999999999998"/>
    <n v="22"/>
    <n v="0.18181818181818202"/>
    <n v="1"/>
    <n v="0"/>
    <n v="0"/>
    <n v="0"/>
    <n v="2.15"/>
    <n v="-2.15"/>
    <n v="-1"/>
    <n v="0"/>
    <s v="NA"/>
    <n v="0"/>
    <x v="368"/>
    <n v="0"/>
    <n v="1.9350000000000001"/>
    <n v="-2.2574999999999998"/>
    <n v="0.21499999999999986"/>
    <n v="0.10749999999999993"/>
  </r>
  <r>
    <x v="0"/>
    <s v="lyon airfares"/>
    <s v="Standard"/>
    <s v="French Destinations"/>
    <s v="Lyon"/>
    <s v=""/>
    <n v="6.25"/>
    <n v="1"/>
    <n v="2.1749999999999998"/>
    <n v="2.1749999999999998"/>
    <n v="50"/>
    <n v="0.02"/>
    <n v="1"/>
    <n v="0"/>
    <n v="0"/>
    <n v="0"/>
    <n v="2.1749999999999998"/>
    <n v="-2.1749999999999998"/>
    <n v="-1"/>
    <n v="0"/>
    <s v="NA"/>
    <n v="0"/>
    <x v="368"/>
    <n v="0"/>
    <n v="1.9574999999999998"/>
    <n v="-2.2837499999999999"/>
    <n v="0.21750000000000003"/>
    <n v="0.10875000000000012"/>
  </r>
  <r>
    <x v="0"/>
    <s v="europe flight"/>
    <s v="Advanced"/>
    <s v="Geo Targeted Boston"/>
    <s v="Europe Boston"/>
    <s v=""/>
    <n v="6.25"/>
    <n v="1"/>
    <n v="2.1875"/>
    <n v="2.1875"/>
    <n v="9"/>
    <n v="0.11111111111111099"/>
    <n v="1"/>
    <n v="0"/>
    <n v="0"/>
    <n v="0"/>
    <n v="2.1875"/>
    <n v="-2.1875"/>
    <n v="-1"/>
    <n v="0"/>
    <s v="NA"/>
    <n v="0"/>
    <x v="368"/>
    <n v="0"/>
    <n v="1.96875"/>
    <n v="-2.296875"/>
    <n v="0.21875"/>
    <n v="0.109375"/>
  </r>
  <r>
    <x v="0"/>
    <s v="cheap europe airfare"/>
    <s v="Advanced"/>
    <s v="Geo Targeted Detroit"/>
    <s v="Cheap Europe Detroit"/>
    <s v=""/>
    <n v="6.25"/>
    <n v="1"/>
    <n v="2.1875"/>
    <n v="2.1875"/>
    <n v="14"/>
    <n v="7.1428571428571397E-2"/>
    <n v="4.71428571428571"/>
    <n v="0"/>
    <n v="0"/>
    <n v="0"/>
    <n v="2.1875"/>
    <n v="-2.1875"/>
    <n v="-1"/>
    <n v="0"/>
    <s v="NA"/>
    <n v="0"/>
    <x v="368"/>
    <n v="0"/>
    <n v="1.96875"/>
    <n v="-2.296875"/>
    <n v="0.21875"/>
    <n v="0.109375"/>
  </r>
  <r>
    <x v="0"/>
    <s v="cheap international plane ticket"/>
    <s v="Advanced"/>
    <s v="Geo Targeted New York"/>
    <s v="Cheap International New York"/>
    <s v=""/>
    <n v="6.25"/>
    <n v="2"/>
    <n v="2.1875"/>
    <n v="1.09375"/>
    <n v="16"/>
    <n v="0.125"/>
    <n v="3"/>
    <n v="0"/>
    <n v="0"/>
    <n v="0"/>
    <n v="2.1875"/>
    <n v="-2.1875"/>
    <n v="-1"/>
    <n v="0"/>
    <s v="NA"/>
    <n v="0"/>
    <x v="368"/>
    <n v="0"/>
    <n v="1.96875"/>
    <n v="-2.296875"/>
    <n v="0.21875"/>
    <n v="0.109375"/>
  </r>
  <r>
    <x v="0"/>
    <s v="international air fare"/>
    <s v="Advanced"/>
    <s v="Geo Targeted Detroit"/>
    <s v="International Detroit"/>
    <s v=""/>
    <n v="6.25"/>
    <n v="1"/>
    <n v="2.2124999999999999"/>
    <n v="2.2124999999999999"/>
    <n v="210"/>
    <n v="4.7619047619047597E-3"/>
    <n v="3.7296666666666698"/>
    <n v="0"/>
    <n v="0"/>
    <n v="0"/>
    <n v="2.2124999999999999"/>
    <n v="-2.2124999999999999"/>
    <n v="-1"/>
    <n v="0"/>
    <s v="NA"/>
    <n v="0"/>
    <x v="368"/>
    <n v="0"/>
    <n v="1.99125"/>
    <n v="-2.3231250000000001"/>
    <n v="0.22124999999999995"/>
    <n v="0.1106250000000002"/>
  </r>
  <r>
    <x v="0"/>
    <s v="international airplane ticket"/>
    <s v="Advanced"/>
    <s v="Geo Targeted Houston"/>
    <s v="International Houston"/>
    <s v=""/>
    <n v="6.25"/>
    <n v="2"/>
    <n v="2.2250000000000001"/>
    <n v="1.1125"/>
    <n v="92"/>
    <n v="2.1739130434782598E-2"/>
    <n v="5.1573913043478301"/>
    <n v="0"/>
    <n v="0"/>
    <n v="0"/>
    <n v="2.2250000000000001"/>
    <n v="-2.2250000000000001"/>
    <n v="-1"/>
    <n v="0"/>
    <s v="NA"/>
    <n v="0"/>
    <x v="368"/>
    <n v="0"/>
    <n v="2.0024999999999999"/>
    <n v="-2.3362500000000002"/>
    <n v="0.22250000000000014"/>
    <n v="0.11125000000000007"/>
  </r>
  <r>
    <x v="0"/>
    <s v="discount international airline ticket"/>
    <s v="Advanced"/>
    <s v="Geo Targeted New York"/>
    <s v="Discount International New York"/>
    <s v=""/>
    <n v="6.25"/>
    <n v="1"/>
    <n v="2.2250000000000001"/>
    <n v="2.2250000000000001"/>
    <n v="14"/>
    <n v="7.1428571428571397E-2"/>
    <n v="1.28571428571429"/>
    <n v="0"/>
    <n v="0"/>
    <n v="0"/>
    <n v="2.2250000000000001"/>
    <n v="-2.2250000000000001"/>
    <n v="-1"/>
    <n v="0"/>
    <s v="NA"/>
    <n v="0"/>
    <x v="368"/>
    <n v="0"/>
    <n v="2.0024999999999999"/>
    <n v="-2.3362500000000002"/>
    <n v="0.22250000000000014"/>
    <n v="0.11125000000000007"/>
  </r>
  <r>
    <x v="0"/>
    <s v="cheap international airline tickets"/>
    <s v="Advanced"/>
    <s v="Geo Targeted Atlanta"/>
    <s v="Cheap International Atlanta"/>
    <s v=""/>
    <n v="6.25"/>
    <n v="1"/>
    <n v="2.25"/>
    <n v="2.25"/>
    <n v="218"/>
    <n v="4.5871559633027499E-3"/>
    <n v="6.9020642201834903"/>
    <n v="0"/>
    <n v="0"/>
    <n v="0"/>
    <n v="2.25"/>
    <n v="-2.25"/>
    <n v="-1"/>
    <n v="0"/>
    <s v="NA"/>
    <n v="0"/>
    <x v="368"/>
    <n v="0"/>
    <n v="2.0249999999999999"/>
    <n v="-2.3625000000000003"/>
    <n v="0.22500000000000009"/>
    <n v="0.11250000000000027"/>
  </r>
  <r>
    <x v="0"/>
    <s v="rome airport"/>
    <s v="Advanced"/>
    <s v="Western Europe Destinations"/>
    <s v="Rome"/>
    <s v=""/>
    <n v="6.25"/>
    <n v="3"/>
    <n v="2.2624999875"/>
    <n v="0.75416666249999997"/>
    <n v="97"/>
    <n v="3.0927835051546403E-2"/>
    <n v="1.24453608247423"/>
    <n v="0"/>
    <n v="0"/>
    <n v="0"/>
    <n v="2.2624999875"/>
    <n v="-2.2624999875"/>
    <n v="-1"/>
    <n v="0"/>
    <s v="NA"/>
    <n v="0"/>
    <x v="368"/>
    <n v="0"/>
    <n v="2.0362499887500003"/>
    <n v="-2.3756249868750001"/>
    <n v="0.22624999874999974"/>
    <n v="0.11312499937500009"/>
  </r>
  <r>
    <x v="0"/>
    <s v="rome airfare"/>
    <s v="Advanced"/>
    <s v="Western Europe Destinations"/>
    <s v="Rome"/>
    <s v=""/>
    <n v="6.25"/>
    <n v="2"/>
    <n v="2.2749999999999999"/>
    <n v="1.1375"/>
    <n v="25"/>
    <n v="0.08"/>
    <n v="1.2776000000000001"/>
    <n v="0"/>
    <n v="0"/>
    <n v="0"/>
    <n v="2.2749999999999999"/>
    <n v="-2.2749999999999999"/>
    <n v="-1"/>
    <n v="0"/>
    <s v="NA"/>
    <n v="0"/>
    <x v="368"/>
    <n v="0"/>
    <n v="2.0474999999999999"/>
    <n v="-2.3887499999999999"/>
    <n v="0.22750000000000004"/>
    <n v="0.11375000000000002"/>
  </r>
  <r>
    <x v="0"/>
    <s v="nice cheap ticket"/>
    <s v="Standard"/>
    <s v="French Destinations"/>
    <s v="Nice"/>
    <s v=""/>
    <n v="6.25"/>
    <n v="2"/>
    <n v="2.2749999999999999"/>
    <n v="1.1375"/>
    <n v="10"/>
    <n v="0.2"/>
    <n v="1.1000000000000001"/>
    <n v="0"/>
    <n v="0"/>
    <n v="0"/>
    <n v="2.2749999999999999"/>
    <n v="-2.2749999999999999"/>
    <n v="-1"/>
    <n v="0"/>
    <s v="NA"/>
    <n v="0"/>
    <x v="368"/>
    <n v="0"/>
    <n v="2.0474999999999999"/>
    <n v="-2.3887499999999999"/>
    <n v="0.22750000000000004"/>
    <n v="0.11375000000000002"/>
  </r>
  <r>
    <x v="0"/>
    <s v="air france paris flights"/>
    <s v="Standard"/>
    <s v="Paris &amp; France Terms"/>
    <s v="Paris Branded"/>
    <s v=""/>
    <n v="6.25"/>
    <n v="13"/>
    <n v="2.3249999499999996"/>
    <n v="0.17884614999999998"/>
    <n v="179"/>
    <n v="7.2625698324022395E-2"/>
    <n v="1"/>
    <n v="0"/>
    <n v="0"/>
    <n v="0"/>
    <n v="2.3249999499999996"/>
    <n v="-2.3249999499999996"/>
    <n v="-1"/>
    <n v="0"/>
    <s v="NA"/>
    <n v="0"/>
    <x v="368"/>
    <n v="0"/>
    <n v="2.0924999549999996"/>
    <n v="-2.4412499474999998"/>
    <n v="0.23249999499999996"/>
    <n v="0.1162499975000002"/>
  </r>
  <r>
    <x v="0"/>
    <s v="international ticket"/>
    <s v="Advanced"/>
    <s v="Geo Targeted New York"/>
    <s v="International New York"/>
    <s v=""/>
    <n v="6.25"/>
    <n v="2"/>
    <n v="2.3875000000000002"/>
    <n v="1.1937500000000001"/>
    <n v="53"/>
    <n v="3.77358490566038E-2"/>
    <n v="1.6777358490565999"/>
    <n v="0"/>
    <n v="0"/>
    <n v="0"/>
    <n v="2.3875000000000002"/>
    <n v="-2.3875000000000002"/>
    <n v="-1"/>
    <n v="0"/>
    <s v="NA"/>
    <n v="0"/>
    <x v="368"/>
    <n v="0"/>
    <n v="2.1487500000000002"/>
    <n v="-2.5068750000000004"/>
    <n v="0.23875000000000002"/>
    <n v="0.11937500000000023"/>
  </r>
  <r>
    <x v="0"/>
    <s v="cheap international ticket"/>
    <s v="Advanced"/>
    <s v="Geo Targeted Detroit"/>
    <s v="Cheap International Detroit"/>
    <s v=""/>
    <n v="6.25"/>
    <n v="1"/>
    <n v="2.4125000000000001"/>
    <n v="2.4125000000000001"/>
    <n v="9"/>
    <n v="0.11111111111111099"/>
    <n v="1"/>
    <n v="0"/>
    <n v="0"/>
    <n v="0"/>
    <n v="2.4125000000000001"/>
    <n v="-2.4125000000000001"/>
    <n v="-1"/>
    <n v="0"/>
    <s v="NA"/>
    <n v="0"/>
    <x v="368"/>
    <n v="0"/>
    <n v="2.1712500000000001"/>
    <n v="-2.5331250000000001"/>
    <n v="0.24124999999999996"/>
    <n v="0.12062499999999998"/>
  </r>
  <r>
    <x v="0"/>
    <s v="discount europe flight"/>
    <s v="Advanced"/>
    <s v="Geo Targeted Los Angeles"/>
    <s v="Discount Europe Los Angeles"/>
    <s v=""/>
    <n v="6.25"/>
    <n v="1"/>
    <n v="2.4125000000000001"/>
    <n v="2.4125000000000001"/>
    <n v="5"/>
    <n v="0.2"/>
    <n v="5.6"/>
    <n v="0"/>
    <n v="0"/>
    <n v="0"/>
    <n v="2.4125000000000001"/>
    <n v="-2.4125000000000001"/>
    <n v="-1"/>
    <n v="0"/>
    <s v="NA"/>
    <n v="0"/>
    <x v="368"/>
    <n v="0"/>
    <n v="2.1712500000000001"/>
    <n v="-2.5331250000000001"/>
    <n v="0.24124999999999996"/>
    <n v="0.12062499999999998"/>
  </r>
  <r>
    <x v="0"/>
    <s v="discount europe airfare"/>
    <s v="Advanced"/>
    <s v="Geo Targeted Chicago"/>
    <s v="Discount Europe Chicago"/>
    <s v=""/>
    <n v="6.25"/>
    <n v="1"/>
    <n v="2.4249999999999998"/>
    <n v="2.4249999999999998"/>
    <n v="20"/>
    <n v="0.05"/>
    <n v="1.3"/>
    <n v="0"/>
    <n v="0"/>
    <n v="0"/>
    <n v="2.4249999999999998"/>
    <n v="-2.4249999999999998"/>
    <n v="-1"/>
    <n v="0"/>
    <s v="NA"/>
    <n v="0"/>
    <x v="368"/>
    <n v="0"/>
    <n v="2.1825000000000001"/>
    <n v="-2.5462500000000001"/>
    <n v="0.24249999999999972"/>
    <n v="0.1212500000000003"/>
  </r>
  <r>
    <x v="0"/>
    <s v="cheap international airplane ticket"/>
    <s v="Advanced"/>
    <s v="Geo Targeted Chicago"/>
    <s v="Cheap International Chicago"/>
    <s v=""/>
    <n v="6.25"/>
    <n v="2"/>
    <n v="2.4249999999999998"/>
    <n v="1.2124999999999999"/>
    <n v="5"/>
    <n v="0.4"/>
    <n v="1"/>
    <n v="0"/>
    <n v="0"/>
    <n v="0"/>
    <n v="2.4249999999999998"/>
    <n v="-2.4249999999999998"/>
    <n v="-1"/>
    <n v="0"/>
    <s v="NA"/>
    <n v="0"/>
    <x v="368"/>
    <n v="0"/>
    <n v="2.1825000000000001"/>
    <n v="-2.5462500000000001"/>
    <n v="0.24249999999999972"/>
    <n v="0.1212500000000003"/>
  </r>
  <r>
    <x v="0"/>
    <s v="cheap europe ticket"/>
    <s v="Advanced"/>
    <s v="Geo Targeted Miami"/>
    <s v="Cheap Europe Miami"/>
    <s v=""/>
    <n v="6.25"/>
    <n v="1"/>
    <n v="2.4375"/>
    <n v="2.4375"/>
    <n v="197"/>
    <n v="5.0761421319796994E-3"/>
    <n v="4.91812182741117"/>
    <n v="0"/>
    <n v="0"/>
    <n v="0"/>
    <n v="2.4375"/>
    <n v="-2.4375"/>
    <n v="-1"/>
    <n v="0"/>
    <s v="NA"/>
    <n v="0"/>
    <x v="368"/>
    <n v="0"/>
    <n v="2.1937500000000001"/>
    <n v="-2.5593750000000002"/>
    <n v="0.24374999999999991"/>
    <n v="0.12187500000000018"/>
  </r>
  <r>
    <x v="0"/>
    <s v="cheap international ticket"/>
    <s v="Advanced"/>
    <s v="Geo Targeted Philadelphia"/>
    <s v="Cheap International Philadelphia"/>
    <s v=""/>
    <n v="6.25"/>
    <n v="1"/>
    <n v="2.4750000000000001"/>
    <n v="2.4750000000000001"/>
    <n v="9"/>
    <n v="0.11111111111111099"/>
    <n v="1"/>
    <n v="0"/>
    <n v="0"/>
    <n v="0"/>
    <n v="2.4750000000000001"/>
    <n v="-2.4750000000000001"/>
    <n v="-1"/>
    <n v="0"/>
    <s v="NA"/>
    <n v="0"/>
    <x v="368"/>
    <n v="0"/>
    <n v="2.2275"/>
    <n v="-2.5987500000000003"/>
    <n v="0.24750000000000005"/>
    <n v="0.12375000000000025"/>
  </r>
  <r>
    <x v="0"/>
    <s v="france cheap flight"/>
    <s v="Advanced"/>
    <s v="Geo Targeted Chicago"/>
    <s v="Chicago to France Sale"/>
    <s v=""/>
    <n v="6.25"/>
    <n v="1"/>
    <n v="2.5125000000000002"/>
    <n v="2.5125000000000002"/>
    <n v="9"/>
    <n v="0.11111111111111099"/>
    <n v="3.4444444444444402"/>
    <n v="0"/>
    <n v="0"/>
    <n v="0"/>
    <n v="2.5125000000000002"/>
    <n v="-2.5125000000000002"/>
    <n v="-1"/>
    <n v="0"/>
    <s v="NA"/>
    <n v="0"/>
    <x v="368"/>
    <n v="0"/>
    <n v="2.2612500000000004"/>
    <n v="-2.6381250000000005"/>
    <n v="0.25124999999999975"/>
    <n v="0.12562500000000032"/>
  </r>
  <r>
    <x v="0"/>
    <s v="cheap international airplane ticket"/>
    <s v="Advanced"/>
    <s v="Geo Targeted Houston"/>
    <s v="Cheap International Houston"/>
    <s v=""/>
    <n v="6.25"/>
    <n v="2"/>
    <n v="2.5125000000000002"/>
    <n v="1.2562500000000001"/>
    <n v="9"/>
    <n v="0.22222222222222199"/>
    <n v="1.8888888888888899"/>
    <n v="0"/>
    <n v="0"/>
    <n v="0"/>
    <n v="2.5125000000000002"/>
    <n v="-2.5125000000000002"/>
    <n v="-1"/>
    <n v="0"/>
    <s v="NA"/>
    <n v="0"/>
    <x v="368"/>
    <n v="0"/>
    <n v="2.2612500000000004"/>
    <n v="-2.6381250000000005"/>
    <n v="0.25124999999999975"/>
    <n v="0.12562500000000032"/>
  </r>
  <r>
    <x v="0"/>
    <s v="low europe airfare"/>
    <s v="Advanced"/>
    <s v="Geo Targeted Chicago"/>
    <s v="Low Europe Chicago"/>
    <s v=""/>
    <n v="6.25"/>
    <n v="1"/>
    <n v="2.5375000000000001"/>
    <n v="2.5375000000000001"/>
    <n v="4"/>
    <n v="0.25"/>
    <n v="1"/>
    <n v="0"/>
    <n v="0"/>
    <n v="0"/>
    <n v="2.5375000000000001"/>
    <n v="-2.5375000000000001"/>
    <n v="-1"/>
    <n v="0"/>
    <s v="NA"/>
    <n v="0"/>
    <x v="368"/>
    <n v="0"/>
    <n v="2.2837499999999999"/>
    <n v="-2.6643750000000002"/>
    <n v="0.25375000000000014"/>
    <n v="0.12687500000000007"/>
  </r>
  <r>
    <x v="0"/>
    <s v="fly to germany"/>
    <s v="Advanced"/>
    <s v="Western Europe Destinations"/>
    <s v="Germany"/>
    <s v=""/>
    <n v="6.25"/>
    <n v="1"/>
    <n v="2.5375000000000001"/>
    <n v="2.5375000000000001"/>
    <n v="9"/>
    <n v="0.11111111111111099"/>
    <n v="1.6666666666666701"/>
    <n v="0"/>
    <n v="0"/>
    <n v="0"/>
    <n v="2.5375000000000001"/>
    <n v="-2.5375000000000001"/>
    <n v="-1"/>
    <n v="0"/>
    <s v="NA"/>
    <n v="0"/>
    <x v="368"/>
    <n v="0"/>
    <n v="2.2837499999999999"/>
    <n v="-2.6643750000000002"/>
    <n v="0.25375000000000014"/>
    <n v="0.12687500000000007"/>
  </r>
  <r>
    <x v="0"/>
    <s v="venice flight"/>
    <s v="Advanced"/>
    <s v="Geo Targeted DC"/>
    <s v="DC to Venice Sale"/>
    <s v=""/>
    <n v="6.25"/>
    <n v="2"/>
    <n v="2.5625"/>
    <n v="1.28125"/>
    <n v="142"/>
    <n v="1.4084507042253501E-2"/>
    <n v="1"/>
    <n v="0"/>
    <n v="0"/>
    <n v="0"/>
    <n v="2.5625"/>
    <n v="-2.5625"/>
    <n v="-1"/>
    <n v="0"/>
    <s v="NA"/>
    <n v="0"/>
    <x v="368"/>
    <n v="0"/>
    <n v="2.3062499999999999"/>
    <n v="-2.6906250000000003"/>
    <n v="0.25625000000000009"/>
    <n v="0.12812500000000027"/>
  </r>
  <r>
    <x v="0"/>
    <s v="flight to milan"/>
    <s v="Advanced"/>
    <s v="Western Europe Destinations"/>
    <s v="Milan"/>
    <s v=""/>
    <n v="6.25"/>
    <n v="2"/>
    <n v="2.5750000000000002"/>
    <n v="1.2875000000000001"/>
    <n v="420"/>
    <n v="4.7619047619047597E-3"/>
    <n v="1.0401904761904801"/>
    <n v="0"/>
    <n v="0"/>
    <n v="0"/>
    <n v="2.5750000000000002"/>
    <n v="-2.5750000000000002"/>
    <n v="-1"/>
    <n v="0"/>
    <s v="NA"/>
    <n v="0"/>
    <x v="368"/>
    <n v="0"/>
    <n v="2.3175000000000003"/>
    <n v="-2.7037500000000003"/>
    <n v="0.25749999999999984"/>
    <n v="0.12875000000000014"/>
  </r>
  <r>
    <x v="0"/>
    <s v="cheap international plane ticket"/>
    <s v="Advanced"/>
    <s v="Geo Targeted Cincinnati"/>
    <s v="Cheap International Cincinnati"/>
    <s v=""/>
    <n v="6.25"/>
    <n v="1"/>
    <n v="2.5874999999999999"/>
    <n v="2.5874999999999999"/>
    <n v="4"/>
    <n v="0.25"/>
    <n v="1"/>
    <n v="0"/>
    <n v="0"/>
    <n v="0"/>
    <n v="2.5874999999999999"/>
    <n v="-2.5874999999999999"/>
    <n v="-1"/>
    <n v="0"/>
    <s v="NA"/>
    <n v="0"/>
    <x v="368"/>
    <n v="0"/>
    <n v="2.3287499999999999"/>
    <n v="-2.7168749999999999"/>
    <n v="0.25875000000000004"/>
    <n v="0.12937500000000002"/>
  </r>
  <r>
    <x v="0"/>
    <s v="international plane ticket"/>
    <s v="Advanced"/>
    <s v="Geo Targeted Atlanta"/>
    <s v="International Atlanta"/>
    <s v=""/>
    <n v="6.25"/>
    <n v="2"/>
    <n v="2.625"/>
    <n v="1.3125"/>
    <n v="13"/>
    <n v="0.15384615384615399"/>
    <n v="1"/>
    <n v="0"/>
    <n v="0"/>
    <n v="0"/>
    <n v="2.625"/>
    <n v="-2.625"/>
    <n v="-1"/>
    <n v="0"/>
    <s v="NA"/>
    <n v="0"/>
    <x v="368"/>
    <n v="0"/>
    <n v="2.3625000000000003"/>
    <n v="-2.7562500000000001"/>
    <n v="0.26249999999999973"/>
    <n v="0.13125000000000009"/>
  </r>
  <r>
    <x v="0"/>
    <s v="cheap international ticket"/>
    <s v="Advanced"/>
    <s v="Geo Targeted Houston"/>
    <s v="Cheap International Houston"/>
    <s v=""/>
    <n v="6.25"/>
    <n v="1"/>
    <n v="2.6875"/>
    <n v="2.6875"/>
    <n v="11"/>
    <n v="9.0909090909090898E-2"/>
    <n v="1.1818181818181801"/>
    <n v="0"/>
    <n v="0"/>
    <n v="0"/>
    <n v="2.6875"/>
    <n v="-2.6875"/>
    <n v="-1"/>
    <n v="0"/>
    <s v="NA"/>
    <n v="0"/>
    <x v="368"/>
    <n v="0"/>
    <n v="2.4187500000000002"/>
    <n v="-2.8218749999999999"/>
    <n v="0.26874999999999982"/>
    <n v="0.13437499999999991"/>
  </r>
  <r>
    <x v="0"/>
    <s v="france airfare"/>
    <s v="Advanced"/>
    <s v="Geo Targeted Atlanta"/>
    <s v="Atlanta to France Sale"/>
    <s v=""/>
    <n v="6.25"/>
    <n v="1"/>
    <n v="2.7"/>
    <n v="2.7"/>
    <n v="1"/>
    <n v="1"/>
    <n v="1"/>
    <n v="0"/>
    <n v="0"/>
    <n v="0"/>
    <n v="2.7"/>
    <n v="-2.7"/>
    <n v="-1"/>
    <n v="0"/>
    <s v="NA"/>
    <n v="0"/>
    <x v="368"/>
    <n v="0"/>
    <n v="2.4300000000000002"/>
    <n v="-2.8350000000000004"/>
    <n v="0.27"/>
    <n v="0.13500000000000023"/>
  </r>
  <r>
    <x v="0"/>
    <s v="berlin travel"/>
    <s v="Advanced"/>
    <s v="Western Europe Destinations"/>
    <s v="Berlin"/>
    <s v=""/>
    <n v="6.25"/>
    <n v="1"/>
    <n v="2.7"/>
    <n v="2.7"/>
    <n v="31"/>
    <n v="3.2258064516128997E-2"/>
    <n v="1.06451612903226"/>
    <n v="0"/>
    <n v="0"/>
    <n v="0"/>
    <n v="2.7"/>
    <n v="-2.7"/>
    <n v="-1"/>
    <n v="0"/>
    <s v="NA"/>
    <n v="0"/>
    <x v="368"/>
    <n v="0"/>
    <n v="2.4300000000000002"/>
    <n v="-2.8350000000000004"/>
    <n v="0.27"/>
    <n v="0.13500000000000023"/>
  </r>
  <r>
    <x v="0"/>
    <s v="florence airport"/>
    <s v="Advanced"/>
    <s v="Geo Targeted Los Angeles"/>
    <s v="Los Angeles to Florence Sale"/>
    <s v=""/>
    <n v="6.25"/>
    <n v="1"/>
    <n v="2.7124999999999999"/>
    <n v="2.7124999999999999"/>
    <n v="4"/>
    <n v="0.25"/>
    <n v="2"/>
    <n v="0"/>
    <n v="0"/>
    <n v="0"/>
    <n v="2.7124999999999999"/>
    <n v="-2.7124999999999999"/>
    <n v="-1"/>
    <n v="0"/>
    <s v="NA"/>
    <n v="0"/>
    <x v="368"/>
    <n v="0"/>
    <n v="2.4412500000000001"/>
    <n v="-2.848125"/>
    <n v="0.27124999999999977"/>
    <n v="0.13562500000000011"/>
  </r>
  <r>
    <x v="0"/>
    <s v="cheap international airline"/>
    <s v="Advanced"/>
    <s v="Geo Targeted Los Angeles"/>
    <s v="Cheap International Los Angeles"/>
    <s v=""/>
    <n v="6.25"/>
    <n v="2"/>
    <n v="2.7250000000000001"/>
    <n v="1.3625"/>
    <n v="13"/>
    <n v="0.15384615384615399"/>
    <n v="1"/>
    <n v="0"/>
    <n v="0"/>
    <n v="0"/>
    <n v="2.7250000000000001"/>
    <n v="-2.7250000000000001"/>
    <n v="-1"/>
    <n v="0"/>
    <s v="NA"/>
    <n v="0"/>
    <x v="368"/>
    <n v="0"/>
    <n v="2.4525000000000001"/>
    <n v="-2.8612500000000001"/>
    <n v="0.27249999999999996"/>
    <n v="0.13624999999999998"/>
  </r>
  <r>
    <x v="0"/>
    <s v="hamburg"/>
    <s v="Advanced"/>
    <s v="Western Europe Destinations"/>
    <s v="Hamburg"/>
    <s v=""/>
    <n v="6.25"/>
    <n v="2"/>
    <n v="2.7250000000000001"/>
    <n v="1.3625"/>
    <n v="3742"/>
    <n v="5.3447354355959408E-4"/>
    <n v="2.1193826830571898"/>
    <n v="0"/>
    <n v="0"/>
    <n v="0"/>
    <n v="2.7250000000000001"/>
    <n v="-2.7250000000000001"/>
    <n v="-1"/>
    <n v="0"/>
    <s v="NA"/>
    <n v="0"/>
    <x v="368"/>
    <n v="0"/>
    <n v="2.4525000000000001"/>
    <n v="-2.8612500000000001"/>
    <n v="0.27249999999999996"/>
    <n v="0.13624999999999998"/>
  </r>
  <r>
    <x v="0"/>
    <s v="travel deal to paris france"/>
    <s v="Standard"/>
    <s v="Paris &amp; France Terms"/>
    <s v="Paris"/>
    <s v=""/>
    <n v="6.25"/>
    <n v="3"/>
    <n v="2.7249999750000002"/>
    <n v="0.90833332500000008"/>
    <n v="30"/>
    <n v="0.1"/>
    <n v="1.13333333333333"/>
    <n v="0"/>
    <n v="0"/>
    <n v="0"/>
    <n v="2.7249999750000002"/>
    <n v="-2.7249999750000002"/>
    <n v="-1"/>
    <n v="0"/>
    <s v="NA"/>
    <n v="0"/>
    <x v="368"/>
    <n v="0"/>
    <n v="2.4524999775000005"/>
    <n v="-2.8612499737500006"/>
    <n v="0.27249999749999976"/>
    <n v="0.13624999875000032"/>
  </r>
  <r>
    <x v="0"/>
    <s v="discount international flight"/>
    <s v="Advanced"/>
    <s v="Geo Targeted New York"/>
    <s v="Discount International New York"/>
    <s v=""/>
    <n v="6.25"/>
    <n v="1"/>
    <n v="2.8"/>
    <n v="2.8"/>
    <n v="22"/>
    <n v="4.5454545454545504E-2"/>
    <n v="3.6340909090909101"/>
    <n v="0"/>
    <n v="0"/>
    <n v="0"/>
    <n v="2.8"/>
    <n v="-2.8"/>
    <n v="-1"/>
    <n v="0"/>
    <s v="NA"/>
    <n v="0"/>
    <x v="368"/>
    <n v="0"/>
    <n v="2.52"/>
    <n v="-2.94"/>
    <n v="0.2799999999999998"/>
    <n v="0.14000000000000012"/>
  </r>
  <r>
    <x v="0"/>
    <s v="discount international airfare"/>
    <s v="Advanced"/>
    <s v="Geo Targeted Boston"/>
    <s v="Discount International Boston"/>
    <s v=""/>
    <n v="6.25"/>
    <n v="3"/>
    <n v="2.8374999750000001"/>
    <n v="0.94583332500000006"/>
    <n v="32"/>
    <n v="9.375E-2"/>
    <n v="1.03"/>
    <n v="0"/>
    <n v="0"/>
    <n v="0"/>
    <n v="2.8374999750000001"/>
    <n v="-2.8374999750000001"/>
    <n v="-1"/>
    <n v="0"/>
    <s v="NA"/>
    <n v="0"/>
    <x v="368"/>
    <n v="0"/>
    <n v="2.5537499775000003"/>
    <n v="-2.9793749737500002"/>
    <n v="0.28374999749999974"/>
    <n v="0.14187499875000009"/>
  </r>
  <r>
    <x v="0"/>
    <s v="international air ticket"/>
    <s v="Advanced"/>
    <s v="Geo Targeted DC"/>
    <s v="International DC"/>
    <s v=""/>
    <n v="6.25"/>
    <n v="2"/>
    <n v="2.8374999999999999"/>
    <n v="1.41875"/>
    <n v="28"/>
    <n v="7.1428571428571397E-2"/>
    <n v="1.8560714285714299"/>
    <n v="0"/>
    <n v="0"/>
    <n v="0"/>
    <n v="2.8374999999999999"/>
    <n v="-2.8374999999999999"/>
    <n v="-1"/>
    <n v="0"/>
    <s v="NA"/>
    <n v="0"/>
    <x v="368"/>
    <n v="0"/>
    <n v="2.55375"/>
    <n v="-2.9793750000000001"/>
    <n v="0.28374999999999995"/>
    <n v="0.1418750000000002"/>
  </r>
  <r>
    <x v="0"/>
    <s v="discount international airfare"/>
    <s v="Advanced"/>
    <s v="Geo Targeted Detroit"/>
    <s v="Discount International Detroit"/>
    <s v=""/>
    <n v="6.25"/>
    <n v="3"/>
    <n v="2.85"/>
    <n v="0.95"/>
    <n v="20"/>
    <n v="0.15"/>
    <n v="1.0495000000000001"/>
    <n v="0"/>
    <n v="0"/>
    <n v="0"/>
    <n v="2.85"/>
    <n v="-2.85"/>
    <n v="-1"/>
    <n v="0"/>
    <s v="NA"/>
    <n v="0"/>
    <x v="368"/>
    <n v="0"/>
    <n v="2.5649999999999999"/>
    <n v="-2.9925000000000002"/>
    <n v="0.28500000000000014"/>
    <n v="0.14250000000000007"/>
  </r>
  <r>
    <x v="0"/>
    <s v="international air ticket"/>
    <s v="Advanced"/>
    <s v="Geo Targeted Boston"/>
    <s v="International Boston"/>
    <s v=""/>
    <n v="6.25"/>
    <n v="2"/>
    <n v="2.8875000000000002"/>
    <n v="1.4437500000000001"/>
    <n v="9"/>
    <n v="0.22222222222222199"/>
    <n v="1"/>
    <n v="0"/>
    <n v="0"/>
    <n v="0"/>
    <n v="2.8875000000000002"/>
    <n v="-2.8875000000000002"/>
    <n v="-1"/>
    <n v="0"/>
    <s v="NA"/>
    <n v="0"/>
    <x v="368"/>
    <n v="0"/>
    <n v="2.5987500000000003"/>
    <n v="-3.0318750000000003"/>
    <n v="0.28874999999999984"/>
    <n v="0.14437500000000014"/>
  </r>
  <r>
    <x v="0"/>
    <s v="cheap international air fare"/>
    <s v="Advanced"/>
    <s v="Geo Targeted Los Angeles"/>
    <s v="Cheap International Los Angeles"/>
    <s v=""/>
    <n v="6.25"/>
    <n v="2"/>
    <n v="2.9125000000000001"/>
    <n v="1.45625"/>
    <n v="10"/>
    <n v="0.2"/>
    <n v="1.8"/>
    <n v="0"/>
    <n v="0"/>
    <n v="0"/>
    <n v="2.9125000000000001"/>
    <n v="-2.9125000000000001"/>
    <n v="-1"/>
    <n v="0"/>
    <s v="NA"/>
    <n v="0"/>
    <x v="368"/>
    <n v="0"/>
    <n v="2.6212500000000003"/>
    <n v="-3.0581250000000004"/>
    <n v="0.29124999999999979"/>
    <n v="0.14562500000000034"/>
  </r>
  <r>
    <x v="0"/>
    <s v="air france discount ticket"/>
    <s v="Standard"/>
    <s v="Paris &amp; France Terms"/>
    <s v="France Branded"/>
    <s v=""/>
    <n v="6.25"/>
    <n v="3"/>
    <n v="2.9124999749999998"/>
    <n v="0.97083332499999997"/>
    <n v="30"/>
    <n v="0.1"/>
    <n v="1.5333333333333301"/>
    <n v="0"/>
    <n v="0"/>
    <n v="0"/>
    <n v="2.9124999749999998"/>
    <n v="-2.9124999749999998"/>
    <n v="-1"/>
    <n v="0"/>
    <s v="NA"/>
    <n v="0"/>
    <x v="368"/>
    <n v="0"/>
    <n v="2.6212499774999998"/>
    <n v="-3.05812497375"/>
    <n v="0.29124999750000002"/>
    <n v="0.14562499875000023"/>
  </r>
  <r>
    <x v="0"/>
    <s v="germany airline"/>
    <s v="Advanced"/>
    <s v="Western Europe Destinations"/>
    <s v="Germany"/>
    <s v=""/>
    <n v="6.25"/>
    <n v="1"/>
    <n v="2.9249999999999998"/>
    <n v="2.9249999999999998"/>
    <n v="45"/>
    <n v="2.2222222222222202E-2"/>
    <n v="2.7746666666666702"/>
    <n v="0"/>
    <n v="0"/>
    <n v="0"/>
    <n v="2.9249999999999998"/>
    <n v="-2.9249999999999998"/>
    <n v="-1"/>
    <n v="0"/>
    <s v="NA"/>
    <n v="0"/>
    <x v="368"/>
    <n v="0"/>
    <n v="2.6324999999999998"/>
    <n v="-3.07125"/>
    <n v="0.29249999999999998"/>
    <n v="0.14625000000000021"/>
  </r>
  <r>
    <x v="0"/>
    <s v="international plane ticket"/>
    <s v="Advanced"/>
    <s v="Geo Targeted Los Angeles"/>
    <s v="International Los Angeles"/>
    <s v=""/>
    <n v="6.25"/>
    <n v="1"/>
    <n v="2.95"/>
    <n v="2.95"/>
    <n v="14"/>
    <n v="7.1428571428571397E-2"/>
    <n v="1"/>
    <n v="0"/>
    <n v="0"/>
    <n v="0"/>
    <n v="2.95"/>
    <n v="-2.95"/>
    <n v="-1"/>
    <n v="0"/>
    <s v="NA"/>
    <n v="0"/>
    <x v="368"/>
    <n v="0"/>
    <n v="2.6550000000000002"/>
    <n v="-3.0975000000000001"/>
    <n v="0.29499999999999993"/>
    <n v="0.14749999999999996"/>
  </r>
  <r>
    <x v="0"/>
    <s v="rome flight"/>
    <s v="Advanced"/>
    <s v="Geo Targeted DC"/>
    <s v="DC to Rome Sale"/>
    <s v=""/>
    <n v="6.25"/>
    <n v="2"/>
    <n v="3.05"/>
    <n v="1.5249999999999999"/>
    <n v="97"/>
    <n v="2.06185567010309E-2"/>
    <n v="1.0193814432989701"/>
    <n v="0"/>
    <n v="0"/>
    <n v="0"/>
    <n v="3.05"/>
    <n v="-3.05"/>
    <n v="-1"/>
    <n v="0"/>
    <s v="NA"/>
    <n v="0"/>
    <x v="368"/>
    <n v="0"/>
    <n v="2.7450000000000001"/>
    <n v="-3.2025000000000001"/>
    <n v="0.30499999999999972"/>
    <n v="0.1525000000000003"/>
  </r>
  <r>
    <x v="0"/>
    <s v="europe airfare"/>
    <s v="Advanced"/>
    <s v="Geo Targeted Philadelphia"/>
    <s v="Europe Philadelphia"/>
    <s v=""/>
    <n v="6.25"/>
    <n v="2"/>
    <n v="3.1"/>
    <n v="1.55"/>
    <n v="12"/>
    <n v="0.16666666666666699"/>
    <n v="2.25"/>
    <n v="0"/>
    <n v="0"/>
    <n v="0"/>
    <n v="3.1"/>
    <n v="-3.1"/>
    <n v="-1"/>
    <n v="0"/>
    <s v="NA"/>
    <n v="0"/>
    <x v="368"/>
    <n v="0"/>
    <n v="2.79"/>
    <n v="-3.2550000000000003"/>
    <n v="0.31000000000000005"/>
    <n v="0.15500000000000025"/>
  </r>
  <r>
    <x v="0"/>
    <s v="international plane ticket"/>
    <s v="Advanced"/>
    <s v="Geo Targeted San Francisco"/>
    <s v="International San Francisco"/>
    <s v=""/>
    <n v="6.25"/>
    <n v="1"/>
    <n v="3.1124999999999998"/>
    <n v="3.1124999999999998"/>
    <n v="22"/>
    <n v="4.5454545454545504E-2"/>
    <n v="1.0909090909090899"/>
    <n v="0"/>
    <n v="0"/>
    <n v="0"/>
    <n v="3.1124999999999998"/>
    <n v="-3.1124999999999998"/>
    <n v="-1"/>
    <n v="0"/>
    <s v="NA"/>
    <n v="0"/>
    <x v="368"/>
    <n v="0"/>
    <n v="2.80125"/>
    <n v="-3.2681249999999999"/>
    <n v="0.3112499999999998"/>
    <n v="0.15562500000000012"/>
  </r>
  <r>
    <x v="0"/>
    <s v="cheap international flight"/>
    <s v="Advanced"/>
    <s v="Geo Targeted Cincinnati"/>
    <s v="Cheap International Cincinnati"/>
    <s v=""/>
    <n v="6.25"/>
    <n v="2"/>
    <n v="3.125"/>
    <n v="1.5625"/>
    <n v="129"/>
    <n v="1.5503875968992199E-2"/>
    <n v="8.4500775193798408"/>
    <n v="0"/>
    <n v="0"/>
    <n v="0"/>
    <n v="3.125"/>
    <n v="-3.125"/>
    <n v="-1"/>
    <n v="0"/>
    <s v="NA"/>
    <n v="0"/>
    <x v="368"/>
    <n v="0"/>
    <n v="2.8125"/>
    <n v="-3.28125"/>
    <n v="0.3125"/>
    <n v="0.15625"/>
  </r>
  <r>
    <x v="0"/>
    <s v="paris airfare"/>
    <s v="Advanced"/>
    <s v="Geo Targeted DC"/>
    <s v="DC to Paris Sale"/>
    <s v=""/>
    <n v="6.25"/>
    <n v="1"/>
    <n v="3.15"/>
    <n v="3.15"/>
    <n v="9"/>
    <n v="0.11111111111111099"/>
    <n v="1"/>
    <n v="0"/>
    <n v="0"/>
    <n v="0"/>
    <n v="3.15"/>
    <n v="-3.15"/>
    <n v="-1"/>
    <n v="0"/>
    <s v="NA"/>
    <n v="0"/>
    <x v="368"/>
    <n v="0"/>
    <n v="2.835"/>
    <n v="-3.3075000000000001"/>
    <n v="0.31499999999999995"/>
    <n v="0.1575000000000002"/>
  </r>
  <r>
    <x v="0"/>
    <s v="venice cheap flight"/>
    <s v="Standard"/>
    <s v="Western Europe Destinations"/>
    <s v="Venice"/>
    <s v=""/>
    <n v="6.25"/>
    <n v="3"/>
    <n v="3.15"/>
    <n v="1.05"/>
    <n v="36"/>
    <n v="8.3333333333333301E-2"/>
    <n v="1"/>
    <n v="0"/>
    <n v="0"/>
    <n v="0"/>
    <n v="3.15"/>
    <n v="-3.15"/>
    <n v="-1"/>
    <n v="0"/>
    <s v="NA"/>
    <n v="0"/>
    <x v="368"/>
    <n v="0"/>
    <n v="2.835"/>
    <n v="-3.3075000000000001"/>
    <n v="0.31499999999999995"/>
    <n v="0.1575000000000002"/>
  </r>
  <r>
    <x v="0"/>
    <s v="barcelona airport"/>
    <s v="Advanced"/>
    <s v="Geo Targeted Los Angeles"/>
    <s v="Los Angeles to Barcelona Sale"/>
    <s v=""/>
    <n v="6.25"/>
    <n v="2"/>
    <n v="3.1625000000000001"/>
    <n v="1.58125"/>
    <n v="24"/>
    <n v="8.3333333333333301E-2"/>
    <n v="1.03666666666667"/>
    <n v="0"/>
    <n v="0"/>
    <n v="0"/>
    <n v="3.1625000000000001"/>
    <n v="-3.1625000000000001"/>
    <n v="-1"/>
    <n v="0"/>
    <s v="NA"/>
    <n v="0"/>
    <x v="368"/>
    <n v="0"/>
    <n v="2.8462499999999999"/>
    <n v="-3.3206250000000002"/>
    <n v="0.31625000000000014"/>
    <n v="0.15812500000000007"/>
  </r>
  <r>
    <x v="0"/>
    <s v="rome flight"/>
    <s v="Advanced"/>
    <s v="Geo Targeted Los Angeles"/>
    <s v="Los Angeles to Rome Sale"/>
    <s v=""/>
    <n v="6.25"/>
    <n v="2"/>
    <n v="3.1875"/>
    <n v="1.59375"/>
    <n v="132"/>
    <n v="1.5151515151515201E-2"/>
    <n v="1.00825757575758"/>
    <n v="0"/>
    <n v="0"/>
    <n v="0"/>
    <n v="3.1875"/>
    <n v="-3.1875"/>
    <n v="-1"/>
    <n v="0"/>
    <s v="NA"/>
    <n v="0"/>
    <x v="368"/>
    <n v="0"/>
    <n v="2.8687499999999999"/>
    <n v="-3.3468750000000003"/>
    <n v="0.31875000000000009"/>
    <n v="0.15937500000000027"/>
  </r>
  <r>
    <x v="0"/>
    <s v="greece airline"/>
    <s v="Advanced"/>
    <s v="Geo Targeted New York"/>
    <s v="New York to Greece Sale"/>
    <s v=""/>
    <n v="6.25"/>
    <n v="3"/>
    <n v="3.1875"/>
    <n v="1.0625"/>
    <n v="4"/>
    <n v="0.75"/>
    <n v="1"/>
    <n v="0"/>
    <n v="0"/>
    <n v="0"/>
    <n v="3.1875"/>
    <n v="-3.1875"/>
    <n v="-1"/>
    <n v="0"/>
    <s v="NA"/>
    <n v="0"/>
    <x v="368"/>
    <n v="0"/>
    <n v="2.8687499999999999"/>
    <n v="-3.3468750000000003"/>
    <n v="0.31875000000000009"/>
    <n v="0.15937500000000027"/>
  </r>
  <r>
    <x v="0"/>
    <s v="cheapest flight to france"/>
    <s v="Standard"/>
    <s v="Paris &amp; France Terms"/>
    <s v="France"/>
    <s v=""/>
    <n v="6.25"/>
    <n v="3"/>
    <n v="3.1999999875"/>
    <n v="1.0666666625000001"/>
    <n v="31"/>
    <n v="9.6774193548387094E-2"/>
    <n v="1"/>
    <n v="0"/>
    <n v="0"/>
    <n v="0"/>
    <n v="3.1999999875"/>
    <n v="-3.1999999875"/>
    <n v="-1"/>
    <n v="0"/>
    <s v="NA"/>
    <n v="0"/>
    <x v="368"/>
    <n v="0"/>
    <n v="2.8799999887500003"/>
    <n v="-3.3599999868750001"/>
    <n v="0.31999999874999974"/>
    <n v="0.15999999937500009"/>
  </r>
  <r>
    <x v="0"/>
    <s v="france air fare"/>
    <s v="Advanced"/>
    <s v="Geo Targeted New York"/>
    <s v="New York to France Sale"/>
    <s v=""/>
    <n v="6.25"/>
    <n v="1"/>
    <n v="3.2124999999999999"/>
    <n v="3.2124999999999999"/>
    <n v="2"/>
    <n v="0.5"/>
    <n v="1"/>
    <n v="0"/>
    <n v="0"/>
    <n v="0"/>
    <n v="3.2124999999999999"/>
    <n v="-3.2124999999999999"/>
    <n v="-1"/>
    <n v="0"/>
    <s v="NA"/>
    <n v="0"/>
    <x v="368"/>
    <n v="0"/>
    <n v="2.8912499999999999"/>
    <n v="-3.3731249999999999"/>
    <n v="0.32125000000000004"/>
    <n v="0.16062500000000002"/>
  </r>
  <r>
    <x v="0"/>
    <s v="paris ticket"/>
    <s v="Advanced"/>
    <s v="Geo Targeted DC"/>
    <s v="DC to Paris Sale"/>
    <s v=""/>
    <n v="6.25"/>
    <n v="1"/>
    <n v="3.25"/>
    <n v="3.25"/>
    <n v="16"/>
    <n v="6.25E-2"/>
    <n v="1.2493749999999999"/>
    <n v="0"/>
    <n v="0"/>
    <n v="0"/>
    <n v="3.25"/>
    <n v="-3.25"/>
    <n v="-1"/>
    <n v="0"/>
    <s v="NA"/>
    <n v="0"/>
    <x v="368"/>
    <n v="0"/>
    <n v="2.9250000000000003"/>
    <n v="-3.4125000000000001"/>
    <n v="0.32499999999999973"/>
    <n v="0.16250000000000009"/>
  </r>
  <r>
    <x v="0"/>
    <s v="cheap international airplane ticket"/>
    <s v="Advanced"/>
    <s v="Geo Targeted DC"/>
    <s v="Cheap International DC"/>
    <s v=""/>
    <n v="6.25"/>
    <n v="2"/>
    <n v="3.2875000000000001"/>
    <n v="1.64375"/>
    <n v="9"/>
    <n v="0.22222222222222199"/>
    <n v="1"/>
    <n v="0"/>
    <n v="0"/>
    <n v="0"/>
    <n v="3.2875000000000001"/>
    <n v="-3.2875000000000001"/>
    <n v="-1"/>
    <n v="0"/>
    <s v="NA"/>
    <n v="0"/>
    <x v="368"/>
    <n v="0"/>
    <n v="2.9587500000000002"/>
    <n v="-3.4518750000000002"/>
    <n v="0.32874999999999988"/>
    <n v="0.16437500000000016"/>
  </r>
  <r>
    <x v="0"/>
    <s v="newark to paris"/>
    <s v="Standard"/>
    <s v="Paris &amp; France Terms"/>
    <s v="Paris"/>
    <s v=""/>
    <n v="6.25"/>
    <n v="3"/>
    <n v="3.3374999999999999"/>
    <n v="1.1125"/>
    <n v="29"/>
    <n v="0.10344827586206901"/>
    <n v="1"/>
    <n v="0"/>
    <n v="0"/>
    <n v="0"/>
    <n v="3.3374999999999999"/>
    <n v="-3.3374999999999999"/>
    <n v="-1"/>
    <n v="0"/>
    <s v="NA"/>
    <n v="0"/>
    <x v="368"/>
    <n v="0"/>
    <n v="3.0037500000000001"/>
    <n v="-3.504375"/>
    <n v="0.33374999999999977"/>
    <n v="0.16687500000000011"/>
  </r>
  <r>
    <x v="0"/>
    <s v="cheap europe flight"/>
    <s v="Advanced"/>
    <s v="Geo Targeted Philadelphia"/>
    <s v="Cheap Europe Philadelphia"/>
    <s v=""/>
    <n v="6.25"/>
    <n v="1"/>
    <n v="3.3875000000000002"/>
    <n v="3.3875000000000002"/>
    <n v="9"/>
    <n v="0.11111111111111099"/>
    <n v="1.1111111111111101"/>
    <n v="0"/>
    <n v="0"/>
    <n v="0"/>
    <n v="3.3875000000000002"/>
    <n v="-3.3875000000000002"/>
    <n v="-1"/>
    <n v="0"/>
    <s v="NA"/>
    <n v="0"/>
    <x v="368"/>
    <n v="0"/>
    <n v="3.0487500000000001"/>
    <n v="-3.5568750000000002"/>
    <n v="0.33875000000000011"/>
    <n v="0.16937500000000005"/>
  </r>
  <r>
    <x v="0"/>
    <s v="paris cheap ticket"/>
    <s v="Advanced"/>
    <s v="Geo Targeted San Francisco"/>
    <s v="San Francisco to Paris Sale"/>
    <s v=""/>
    <n v="6.25"/>
    <n v="1"/>
    <n v="3.4125000000000001"/>
    <n v="3.4125000000000001"/>
    <n v="3"/>
    <n v="0.33333333333333298"/>
    <n v="1.3333333333333299"/>
    <n v="0"/>
    <n v="0"/>
    <n v="0"/>
    <n v="3.4125000000000001"/>
    <n v="-3.4125000000000001"/>
    <n v="-1"/>
    <n v="0"/>
    <s v="NA"/>
    <n v="0"/>
    <x v="368"/>
    <n v="0"/>
    <n v="3.07125"/>
    <n v="-3.5831250000000003"/>
    <n v="0.34125000000000005"/>
    <n v="0.17062500000000025"/>
  </r>
  <r>
    <x v="0"/>
    <s v="cheap europe flight"/>
    <s v="Advanced"/>
    <s v="Geo Targeted Atlanta"/>
    <s v="Cheap Europe Atlanta"/>
    <s v=""/>
    <n v="6.25"/>
    <n v="2"/>
    <n v="3.4375"/>
    <n v="1.71875"/>
    <n v="36"/>
    <n v="5.5555555555555601E-2"/>
    <n v="3.9105555555555598"/>
    <n v="0"/>
    <n v="0"/>
    <n v="0"/>
    <n v="3.4375"/>
    <n v="-3.4375"/>
    <n v="-1"/>
    <n v="0"/>
    <s v="NA"/>
    <n v="0"/>
    <x v="368"/>
    <n v="0"/>
    <n v="3.09375"/>
    <n v="-3.609375"/>
    <n v="0.34375"/>
    <n v="0.171875"/>
  </r>
  <r>
    <x v="0"/>
    <s v="international airline ticket"/>
    <s v="Advanced"/>
    <s v="Geo Targeted Cincinnati"/>
    <s v="International Cincinnati"/>
    <s v=""/>
    <n v="6.25"/>
    <n v="1"/>
    <n v="3.4375"/>
    <n v="3.4375"/>
    <n v="162"/>
    <n v="6.17283950617284E-3"/>
    <n v="4.4269753086419703"/>
    <n v="0"/>
    <n v="0"/>
    <n v="0"/>
    <n v="3.4375"/>
    <n v="-3.4375"/>
    <n v="-1"/>
    <n v="0"/>
    <s v="NA"/>
    <n v="0"/>
    <x v="368"/>
    <n v="0"/>
    <n v="3.09375"/>
    <n v="-3.609375"/>
    <n v="0.34375"/>
    <n v="0.171875"/>
  </r>
  <r>
    <x v="0"/>
    <s v="cheap international airfare"/>
    <s v="Advanced"/>
    <s v="Geo Targeted Miami"/>
    <s v="Cheap International Miami"/>
    <s v=""/>
    <n v="6.25"/>
    <n v="1"/>
    <n v="3.4624999999999999"/>
    <n v="3.4624999999999999"/>
    <n v="56"/>
    <n v="1.7857142857142901E-2"/>
    <n v="3.0328571428571398"/>
    <n v="0"/>
    <n v="0"/>
    <n v="0"/>
    <n v="3.4624999999999999"/>
    <n v="-3.4624999999999999"/>
    <n v="-1"/>
    <n v="0"/>
    <s v="NA"/>
    <n v="0"/>
    <x v="368"/>
    <n v="0"/>
    <n v="3.11625"/>
    <n v="-3.6356250000000001"/>
    <n v="0.34624999999999995"/>
    <n v="0.1731250000000002"/>
  </r>
  <r>
    <x v="0"/>
    <s v="florence airport"/>
    <s v="Advanced"/>
    <s v="Western Europe Destinations"/>
    <s v="Florence"/>
    <s v=""/>
    <n v="6.25"/>
    <n v="2"/>
    <n v="3.4750000000000001"/>
    <n v="1.7375"/>
    <n v="184"/>
    <n v="1.0869565217391299E-2"/>
    <n v="1.08532608695652"/>
    <n v="0"/>
    <n v="0"/>
    <n v="0"/>
    <n v="3.4750000000000001"/>
    <n v="-3.4750000000000001"/>
    <n v="-1"/>
    <n v="0"/>
    <s v="NA"/>
    <n v="0"/>
    <x v="368"/>
    <n v="0"/>
    <n v="3.1274999999999999"/>
    <n v="-3.6487500000000002"/>
    <n v="0.34750000000000014"/>
    <n v="0.17375000000000007"/>
  </r>
  <r>
    <x v="0"/>
    <s v="venice flight"/>
    <s v="Advanced"/>
    <s v="Geo Targeted San Francisco"/>
    <s v="San Francisco to Venice Sale"/>
    <s v=""/>
    <n v="6.25"/>
    <n v="2"/>
    <n v="3.4874999999999998"/>
    <n v="1.7437499999999999"/>
    <n v="193"/>
    <n v="1.03626943005181E-2"/>
    <n v="1.0038860103626901"/>
    <n v="0"/>
    <n v="0"/>
    <n v="0"/>
    <n v="3.4874999999999998"/>
    <n v="-3.4874999999999998"/>
    <n v="-1"/>
    <n v="0"/>
    <s v="NA"/>
    <n v="0"/>
    <x v="368"/>
    <n v="0"/>
    <n v="3.1387499999999999"/>
    <n v="-3.6618749999999998"/>
    <n v="0.34874999999999989"/>
    <n v="0.17437499999999995"/>
  </r>
  <r>
    <x v="0"/>
    <s v="flight to hamburg"/>
    <s v="Advanced"/>
    <s v="Western Europe Destinations"/>
    <s v="Hamburg"/>
    <s v=""/>
    <n v="6.25"/>
    <n v="2"/>
    <n v="3.5"/>
    <n v="1.75"/>
    <n v="47"/>
    <n v="4.2553191489361701E-2"/>
    <n v="1"/>
    <n v="0"/>
    <n v="0"/>
    <n v="0"/>
    <n v="3.5"/>
    <n v="-3.5"/>
    <n v="-1"/>
    <n v="0"/>
    <s v="NA"/>
    <n v="0"/>
    <x v="368"/>
    <n v="0"/>
    <n v="3.15"/>
    <n v="-3.6750000000000003"/>
    <n v="0.35000000000000009"/>
    <n v="0.17500000000000027"/>
  </r>
  <r>
    <x v="0"/>
    <s v="paris airfare special"/>
    <s v="Standard"/>
    <s v="Paris &amp; France Terms"/>
    <s v="Paris"/>
    <s v=""/>
    <n v="6.25"/>
    <n v="4"/>
    <n v="3.5375000000000001"/>
    <n v="0.88437500000000002"/>
    <n v="34"/>
    <n v="0.11764705882352899"/>
    <n v="1.20588235294118"/>
    <n v="0"/>
    <n v="0"/>
    <n v="0"/>
    <n v="3.5375000000000001"/>
    <n v="-3.5375000000000001"/>
    <n v="-1"/>
    <n v="0"/>
    <s v="NA"/>
    <n v="0"/>
    <x v="368"/>
    <n v="0"/>
    <n v="3.1837500000000003"/>
    <n v="-3.7143750000000004"/>
    <n v="0.35374999999999979"/>
    <n v="0.17687500000000034"/>
  </r>
  <r>
    <x v="0"/>
    <s v="international airplane ticket"/>
    <s v="Advanced"/>
    <s v="Geo Targeted Boston"/>
    <s v="International Boston"/>
    <s v=""/>
    <n v="6.25"/>
    <n v="1"/>
    <n v="3.6"/>
    <n v="3.6"/>
    <n v="57"/>
    <n v="1.7543859649122799E-2"/>
    <n v="5.8371929824561404"/>
    <n v="0"/>
    <n v="0"/>
    <n v="0"/>
    <n v="3.6"/>
    <n v="-3.6"/>
    <n v="-1"/>
    <n v="0"/>
    <s v="NA"/>
    <n v="0"/>
    <x v="368"/>
    <n v="0"/>
    <n v="3.24"/>
    <n v="-3.7800000000000002"/>
    <n v="0.35999999999999988"/>
    <n v="0.18000000000000016"/>
  </r>
  <r>
    <x v="0"/>
    <s v="milan air flight"/>
    <s v="Advanced"/>
    <s v="Geo Targeted Philadelphia"/>
    <s v="Philadelphia to Milan Sale"/>
    <s v=""/>
    <n v="6.25"/>
    <n v="1"/>
    <n v="3.6"/>
    <n v="3.6"/>
    <n v="1"/>
    <n v="1"/>
    <n v="1"/>
    <n v="0"/>
    <n v="0"/>
    <n v="0"/>
    <n v="3.6"/>
    <n v="-3.6"/>
    <n v="-1"/>
    <n v="0"/>
    <s v="NA"/>
    <n v="0"/>
    <x v="368"/>
    <n v="0"/>
    <n v="3.24"/>
    <n v="-3.7800000000000002"/>
    <n v="0.35999999999999988"/>
    <n v="0.18000000000000016"/>
  </r>
  <r>
    <x v="0"/>
    <s v="spain airline"/>
    <s v="Advanced"/>
    <s v="Geo Targeted Houston"/>
    <s v="Houston to Spain Sale"/>
    <s v=""/>
    <n v="6.25"/>
    <n v="2"/>
    <n v="3.6124999999999998"/>
    <n v="1.8062499999999999"/>
    <n v="2"/>
    <n v="1"/>
    <n v="1"/>
    <n v="0"/>
    <n v="0"/>
    <n v="0"/>
    <n v="3.6124999999999998"/>
    <n v="-3.6124999999999998"/>
    <n v="-1"/>
    <n v="0"/>
    <s v="NA"/>
    <n v="0"/>
    <x v="368"/>
    <n v="0"/>
    <n v="3.2512499999999998"/>
    <n v="-3.7931249999999999"/>
    <n v="0.36125000000000007"/>
    <n v="0.18062500000000004"/>
  </r>
  <r>
    <x v="0"/>
    <s v="florence airport"/>
    <s v="Advanced"/>
    <s v="Geo Targeted San Francisco"/>
    <s v="San Francisco to Florence Sale"/>
    <s v=""/>
    <n v="6.25"/>
    <n v="1"/>
    <n v="3.6124999999999998"/>
    <n v="3.6124999999999998"/>
    <n v="5"/>
    <n v="0.2"/>
    <n v="1.8"/>
    <n v="0"/>
    <n v="0"/>
    <n v="0"/>
    <n v="3.6124999999999998"/>
    <n v="-3.6124999999999998"/>
    <n v="-1"/>
    <n v="0"/>
    <s v="NA"/>
    <n v="0"/>
    <x v="368"/>
    <n v="0"/>
    <n v="3.2512499999999998"/>
    <n v="-3.7931249999999999"/>
    <n v="0.36125000000000007"/>
    <n v="0.18062500000000004"/>
  </r>
  <r>
    <x v="0"/>
    <s v="paris airline ticket"/>
    <s v="Advanced"/>
    <s v="Geo Targeted New York"/>
    <s v="New York to Paris Sale"/>
    <s v=""/>
    <n v="6.25"/>
    <n v="1"/>
    <n v="3.625"/>
    <n v="3.625"/>
    <n v="19"/>
    <n v="5.2631578947368397E-2"/>
    <n v="1.0526315789473699"/>
    <n v="0"/>
    <n v="0"/>
    <n v="0"/>
    <n v="3.625"/>
    <n v="-3.625"/>
    <n v="-1"/>
    <n v="0"/>
    <s v="NA"/>
    <n v="0"/>
    <x v="368"/>
    <n v="0"/>
    <n v="3.2625000000000002"/>
    <n v="-3.8062500000000004"/>
    <n v="0.36249999999999982"/>
    <n v="0.18125000000000036"/>
  </r>
  <r>
    <x v="0"/>
    <s v="cheap international airplane ticket"/>
    <s v="Advanced"/>
    <s v="Geo Targeted Philadelphia"/>
    <s v="Cheap International Philadelphia"/>
    <s v=""/>
    <n v="6.25"/>
    <n v="2"/>
    <n v="3.6375000000000002"/>
    <n v="1.8187500000000001"/>
    <n v="5"/>
    <n v="0.4"/>
    <n v="1"/>
    <n v="0"/>
    <n v="0"/>
    <n v="0"/>
    <n v="3.6375000000000002"/>
    <n v="-3.6375000000000002"/>
    <n v="-1"/>
    <n v="0"/>
    <s v="NA"/>
    <n v="0"/>
    <x v="368"/>
    <n v="0"/>
    <n v="3.2737500000000002"/>
    <n v="-3.8193750000000004"/>
    <n v="0.36375000000000002"/>
    <n v="0.18187500000000023"/>
  </r>
  <r>
    <x v="0"/>
    <s v="europe france travel"/>
    <s v="Standard"/>
    <s v="Paris &amp; France Terms"/>
    <s v="France"/>
    <s v=""/>
    <n v="6.25"/>
    <n v="8"/>
    <n v="3.6749999999999998"/>
    <n v="0.45937499999999998"/>
    <n v="7290"/>
    <n v="1.09739368998628E-3"/>
    <n v="1.0035802469135799"/>
    <n v="0"/>
    <n v="0"/>
    <n v="0"/>
    <n v="3.6749999999999998"/>
    <n v="-3.6749999999999998"/>
    <n v="-1"/>
    <n v="0"/>
    <s v="NA"/>
    <n v="0"/>
    <x v="368"/>
    <n v="0"/>
    <n v="3.3075000000000001"/>
    <n v="-3.8587500000000001"/>
    <n v="0.36749999999999972"/>
    <n v="0.1837500000000003"/>
  </r>
  <r>
    <x v="0"/>
    <s v="cheap flight to athens greece"/>
    <s v="Advanced"/>
    <s v="Western Europe Destinations"/>
    <s v="Greece"/>
    <s v=""/>
    <n v="6.25"/>
    <n v="2"/>
    <n v="3.6875"/>
    <n v="1.84375"/>
    <n v="17"/>
    <n v="0.11764705882352899"/>
    <n v="1.1164705882352901"/>
    <n v="0"/>
    <n v="0"/>
    <n v="0"/>
    <n v="3.6875"/>
    <n v="-3.6875"/>
    <n v="-1"/>
    <n v="0"/>
    <s v="NA"/>
    <n v="0"/>
    <x v="368"/>
    <n v="0"/>
    <n v="3.3187500000000001"/>
    <n v="-3.8718750000000002"/>
    <n v="0.36874999999999991"/>
    <n v="0.18437500000000018"/>
  </r>
  <r>
    <x v="0"/>
    <s v="international air fare"/>
    <s v="Advanced"/>
    <s v="Geo Targeted Miami"/>
    <s v="International Miami"/>
    <s v=""/>
    <n v="6.25"/>
    <n v="2"/>
    <n v="3.7124999999999999"/>
    <n v="1.85625"/>
    <n v="168"/>
    <n v="1.1904761904761901E-2"/>
    <n v="3.62333333333333"/>
    <n v="0"/>
    <n v="0"/>
    <n v="0"/>
    <n v="3.7124999999999999"/>
    <n v="-3.7124999999999999"/>
    <n v="-1"/>
    <n v="0"/>
    <s v="NA"/>
    <n v="0"/>
    <x v="368"/>
    <n v="0"/>
    <n v="3.3412500000000001"/>
    <n v="-3.8981250000000003"/>
    <n v="0.37124999999999986"/>
    <n v="0.18562500000000037"/>
  </r>
  <r>
    <x v="0"/>
    <s v="europe air ticket"/>
    <s v="Advanced"/>
    <s v="Geo Targeted New York"/>
    <s v="Europe New York"/>
    <s v=""/>
    <n v="6.25"/>
    <n v="1"/>
    <n v="3.7124999999999999"/>
    <n v="3.7124999999999999"/>
    <n v="7"/>
    <n v="0.14285714285714302"/>
    <n v="1"/>
    <n v="0"/>
    <n v="0"/>
    <n v="0"/>
    <n v="3.7124999999999999"/>
    <n v="-3.7124999999999999"/>
    <n v="-1"/>
    <n v="0"/>
    <s v="NA"/>
    <n v="0"/>
    <x v="368"/>
    <n v="0"/>
    <n v="3.3412500000000001"/>
    <n v="-3.8981250000000003"/>
    <n v="0.37124999999999986"/>
    <n v="0.18562500000000037"/>
  </r>
  <r>
    <x v="0"/>
    <s v="international airline"/>
    <s v="Advanced"/>
    <s v="Geo Targeted DC"/>
    <s v="International DC"/>
    <s v=""/>
    <n v="6.25"/>
    <n v="2"/>
    <n v="3.7374999999999998"/>
    <n v="1.8687499999999999"/>
    <n v="1239"/>
    <n v="1.6142050040355098E-3"/>
    <n v="1.10208232445521"/>
    <n v="0"/>
    <n v="0"/>
    <n v="0"/>
    <n v="3.7374999999999998"/>
    <n v="-3.7374999999999998"/>
    <n v="-1"/>
    <n v="0"/>
    <s v="NA"/>
    <n v="0"/>
    <x v="368"/>
    <n v="0"/>
    <n v="3.36375"/>
    <n v="-3.9243749999999999"/>
    <n v="0.3737499999999998"/>
    <n v="0.18687500000000012"/>
  </r>
  <r>
    <x v="0"/>
    <s v="rome flights"/>
    <s v="Advanced"/>
    <s v="Geo Targeted Atlanta"/>
    <s v="Atlanta to Rome Sale"/>
    <s v=""/>
    <n v="6.25"/>
    <n v="2"/>
    <n v="3.7749999999999999"/>
    <n v="1.8875"/>
    <n v="57"/>
    <n v="3.5087719298245598E-2"/>
    <n v="1"/>
    <n v="0"/>
    <n v="0"/>
    <n v="0"/>
    <n v="3.7749999999999999"/>
    <n v="-3.7749999999999999"/>
    <n v="-1"/>
    <n v="0"/>
    <s v="NA"/>
    <n v="0"/>
    <x v="368"/>
    <n v="0"/>
    <n v="3.3975"/>
    <n v="-3.9637500000000001"/>
    <n v="0.37749999999999995"/>
    <n v="0.1887500000000002"/>
  </r>
  <r>
    <x v="0"/>
    <s v="paris cheap flight"/>
    <s v="Advanced"/>
    <s v="Geo Targeted San Francisco"/>
    <s v="San Francisco to Paris Sale"/>
    <s v=""/>
    <n v="6.25"/>
    <n v="1"/>
    <n v="3.7749999999999999"/>
    <n v="3.7749999999999999"/>
    <n v="9"/>
    <n v="0.11111111111111099"/>
    <n v="1.2222222222222201"/>
    <n v="0"/>
    <n v="0"/>
    <n v="0"/>
    <n v="3.7749999999999999"/>
    <n v="-3.7749999999999999"/>
    <n v="-1"/>
    <n v="0"/>
    <s v="NA"/>
    <n v="0"/>
    <x v="368"/>
    <n v="0"/>
    <n v="3.3975"/>
    <n v="-3.9637500000000001"/>
    <n v="0.37749999999999995"/>
    <n v="0.1887500000000002"/>
  </r>
  <r>
    <x v="0"/>
    <s v="cheap international tickets"/>
    <s v="Advanced"/>
    <s v="Geo Targeted Atlanta"/>
    <s v="Cheap International Atlanta"/>
    <s v=""/>
    <n v="6.25"/>
    <n v="2"/>
    <n v="3.8125"/>
    <n v="1.90625"/>
    <n v="13"/>
    <n v="0.15384615384615399"/>
    <n v="1"/>
    <n v="0"/>
    <n v="0"/>
    <n v="0"/>
    <n v="3.8125"/>
    <n v="-3.8125"/>
    <n v="-1"/>
    <n v="0"/>
    <s v="NA"/>
    <n v="0"/>
    <x v="368"/>
    <n v="0"/>
    <n v="3.4312499999999999"/>
    <n v="-4.0031249999999998"/>
    <n v="0.38125000000000009"/>
    <n v="0.19062499999999982"/>
  </r>
  <r>
    <x v="0"/>
    <s v="athens flight"/>
    <s v="Advanced"/>
    <s v="Geo Targeted New York"/>
    <s v="New York to Athens Sale"/>
    <s v=""/>
    <n v="6.25"/>
    <n v="3"/>
    <n v="3.8124999750000006"/>
    <n v="1.2708333250000001"/>
    <n v="83"/>
    <n v="3.6144578313252997E-2"/>
    <n v="1"/>
    <n v="0"/>
    <n v="0"/>
    <n v="0"/>
    <n v="3.8124999750000006"/>
    <n v="-3.8124999750000006"/>
    <n v="-1"/>
    <n v="0"/>
    <s v="NA"/>
    <n v="0"/>
    <x v="368"/>
    <n v="0"/>
    <n v="3.4312499775000007"/>
    <n v="-4.0031249737500012"/>
    <n v="0.38124999749999988"/>
    <n v="0.19062499875000061"/>
  </r>
  <r>
    <x v="0"/>
    <s v="international air ticket"/>
    <s v="Advanced"/>
    <s v="Geo Targeted Chicago"/>
    <s v="International Chicago"/>
    <s v=""/>
    <n v="6.25"/>
    <n v="3"/>
    <n v="3.8250000000000002"/>
    <n v="1.2749999999999999"/>
    <n v="40"/>
    <n v="7.4999999999999997E-2"/>
    <n v="1.375"/>
    <n v="0"/>
    <n v="0"/>
    <n v="0"/>
    <n v="3.8250000000000002"/>
    <n v="-3.8250000000000002"/>
    <n v="-1"/>
    <n v="0"/>
    <s v="NA"/>
    <n v="0"/>
    <x v="368"/>
    <n v="0"/>
    <n v="3.4425000000000003"/>
    <n v="-4.0162500000000003"/>
    <n v="0.38249999999999984"/>
    <n v="0.19125000000000014"/>
  </r>
  <r>
    <x v="0"/>
    <s v="cheap international ticket"/>
    <s v="Advanced"/>
    <s v="Geo Targeted Miami"/>
    <s v="Cheap International Miami"/>
    <s v=""/>
    <n v="6.25"/>
    <n v="2"/>
    <n v="3.8875000000000002"/>
    <n v="1.9437500000000001"/>
    <n v="10"/>
    <n v="0.2"/>
    <n v="1"/>
    <n v="0"/>
    <n v="0"/>
    <n v="0"/>
    <n v="3.8875000000000002"/>
    <n v="-3.8875000000000002"/>
    <n v="-1"/>
    <n v="0"/>
    <s v="NA"/>
    <n v="0"/>
    <x v="368"/>
    <n v="0"/>
    <n v="3.4987500000000002"/>
    <n v="-4.0818750000000001"/>
    <n v="0.38874999999999993"/>
    <n v="0.19437499999999996"/>
  </r>
  <r>
    <x v="0"/>
    <s v="athens cheap flight"/>
    <s v="Advanced"/>
    <s v="Geo Targeted San Francisco"/>
    <s v="San Francisco to Athens Sale"/>
    <s v=""/>
    <n v="6.25"/>
    <n v="1"/>
    <n v="3.9249999999999998"/>
    <n v="3.9249999999999998"/>
    <n v="5"/>
    <n v="0.2"/>
    <n v="1.2"/>
    <n v="0"/>
    <n v="0"/>
    <n v="0"/>
    <n v="3.9249999999999998"/>
    <n v="-3.9249999999999998"/>
    <n v="-1"/>
    <n v="0"/>
    <s v="NA"/>
    <n v="0"/>
    <x v="368"/>
    <n v="0"/>
    <n v="3.5324999999999998"/>
    <n v="-4.1212499999999999"/>
    <n v="0.39250000000000007"/>
    <n v="0.19625000000000004"/>
  </r>
  <r>
    <x v="0"/>
    <s v="france flight"/>
    <s v="Advanced"/>
    <s v="Geo Targeted Los Angeles"/>
    <s v="Los Angeles to France Sale"/>
    <s v=""/>
    <n v="6.25"/>
    <n v="1"/>
    <n v="3.95"/>
    <n v="3.95"/>
    <n v="241"/>
    <n v="4.1493775933610002E-3"/>
    <n v="1"/>
    <n v="0"/>
    <n v="0"/>
    <n v="0"/>
    <n v="3.95"/>
    <n v="-3.95"/>
    <n v="-1"/>
    <n v="0"/>
    <s v="NA"/>
    <n v="0"/>
    <x v="368"/>
    <n v="0"/>
    <n v="3.5550000000000002"/>
    <n v="-4.1475"/>
    <n v="0.39500000000000002"/>
    <n v="0.19749999999999979"/>
  </r>
  <r>
    <x v="0"/>
    <s v="europe flight"/>
    <s v="Advanced"/>
    <s v="Geo Targeted San Francisco"/>
    <s v="Europe San Francisco"/>
    <s v=""/>
    <n v="6.25"/>
    <n v="2"/>
    <n v="4.0250000000000004"/>
    <n v="2.0125000000000002"/>
    <n v="124"/>
    <n v="1.6129032258064498E-2"/>
    <n v="1.0715322580645199"/>
    <n v="0"/>
    <n v="0"/>
    <n v="0"/>
    <n v="4.0250000000000004"/>
    <n v="-4.0250000000000004"/>
    <n v="-1"/>
    <n v="0"/>
    <s v="NA"/>
    <n v="0"/>
    <x v="368"/>
    <n v="0"/>
    <n v="3.6225000000000005"/>
    <n v="-4.2262500000000003"/>
    <n v="0.40249999999999986"/>
    <n v="0.20124999999999993"/>
  </r>
  <r>
    <x v="0"/>
    <s v="cheap international fare"/>
    <s v="Advanced"/>
    <s v="Geo Targeted San Francisco"/>
    <s v="Cheap International San Francisco"/>
    <s v=""/>
    <n v="6.25"/>
    <n v="2"/>
    <n v="4.0750000000000002"/>
    <n v="2.0375000000000001"/>
    <n v="20"/>
    <n v="0.1"/>
    <n v="1"/>
    <n v="0"/>
    <n v="0"/>
    <n v="0"/>
    <n v="4.0750000000000002"/>
    <n v="-4.0750000000000002"/>
    <n v="-1"/>
    <n v="0"/>
    <s v="NA"/>
    <n v="0"/>
    <x v="368"/>
    <n v="0"/>
    <n v="3.6675000000000004"/>
    <n v="-4.2787500000000005"/>
    <n v="0.40749999999999975"/>
    <n v="0.20375000000000032"/>
  </r>
  <r>
    <x v="0"/>
    <s v="europe flights"/>
    <s v="Advanced"/>
    <s v="Geo Targeted Atlanta"/>
    <s v="Europe Atlanta"/>
    <s v=""/>
    <n v="6.25"/>
    <n v="2"/>
    <n v="4.0999999999999996"/>
    <n v="2.0499999999999998"/>
    <n v="30"/>
    <n v="6.6666666666666693E-2"/>
    <n v="1.0329999999999999"/>
    <n v="0"/>
    <n v="0"/>
    <n v="0"/>
    <n v="4.0999999999999996"/>
    <n v="-4.0999999999999996"/>
    <n v="-1"/>
    <n v="0"/>
    <s v="NA"/>
    <n v="0"/>
    <x v="368"/>
    <n v="0"/>
    <n v="3.69"/>
    <n v="-4.3049999999999997"/>
    <n v="0.4099999999999997"/>
    <n v="0.20500000000000007"/>
  </r>
  <r>
    <x v="0"/>
    <s v="air france flights paris"/>
    <s v="Advanced"/>
    <s v="Air France Branded"/>
    <s v="Air France Brand"/>
    <s v=""/>
    <n v="6.25"/>
    <n v="3"/>
    <n v="4.1124999750000004"/>
    <n v="1.370833325"/>
    <n v="571"/>
    <n v="5.2539404553415105E-3"/>
    <n v="1.21252189141856"/>
    <n v="0"/>
    <n v="0"/>
    <n v="0"/>
    <n v="4.1124999750000004"/>
    <n v="-4.1124999750000004"/>
    <n v="-1"/>
    <n v="0"/>
    <s v="NA"/>
    <n v="0"/>
    <x v="368"/>
    <n v="0"/>
    <n v="3.7012499775000003"/>
    <n v="-4.3181249737500007"/>
    <n v="0.41124999750000013"/>
    <n v="0.20562499875000029"/>
  </r>
  <r>
    <x v="0"/>
    <s v="international airport"/>
    <s v="Advanced"/>
    <s v="Geo Targeted Detroit"/>
    <s v="International Detroit"/>
    <s v=""/>
    <n v="6.25"/>
    <n v="6"/>
    <n v="4.1124999750000004"/>
    <n v="0.6854166625"/>
    <n v="339"/>
    <n v="1.7699115044247801E-2"/>
    <n v="1.8266371681415901"/>
    <n v="0"/>
    <n v="0"/>
    <n v="0"/>
    <n v="4.1124999750000004"/>
    <n v="-4.1124999750000004"/>
    <n v="-1"/>
    <n v="0"/>
    <s v="NA"/>
    <n v="0"/>
    <x v="368"/>
    <n v="0"/>
    <n v="3.7012499775000003"/>
    <n v="-4.3181249737500007"/>
    <n v="0.41124999750000013"/>
    <n v="0.20562499875000029"/>
  </r>
  <r>
    <x v="0"/>
    <s v="airfrance deal"/>
    <s v="Advanced"/>
    <s v="Air France Branded"/>
    <s v="Air France Brand"/>
    <s v=""/>
    <n v="6.25"/>
    <n v="5"/>
    <n v="4.125"/>
    <n v="0.82499999999999996"/>
    <n v="649"/>
    <n v="7.7041602465331297E-3"/>
    <n v="1.0555161787365199"/>
    <n v="0"/>
    <n v="0"/>
    <n v="0"/>
    <n v="4.125"/>
    <n v="-4.125"/>
    <n v="-1"/>
    <n v="0"/>
    <s v="NA"/>
    <n v="0"/>
    <x v="368"/>
    <n v="0"/>
    <n v="3.7124999999999999"/>
    <n v="-4.3312499999999998"/>
    <n v="0.41250000000000009"/>
    <n v="0.20624999999999982"/>
  </r>
  <r>
    <x v="0"/>
    <s v="international fare"/>
    <s v="Advanced"/>
    <s v="Geo Targeted Boston"/>
    <s v="International Boston"/>
    <s v=""/>
    <n v="6.25"/>
    <n v="1"/>
    <n v="4.1875"/>
    <n v="4.1875"/>
    <n v="8"/>
    <n v="0.125"/>
    <n v="2"/>
    <n v="0"/>
    <n v="0"/>
    <n v="0"/>
    <n v="4.1875"/>
    <n v="-4.1875"/>
    <n v="-1"/>
    <n v="0"/>
    <s v="NA"/>
    <n v="0"/>
    <x v="368"/>
    <n v="0"/>
    <n v="3.7687500000000003"/>
    <n v="-4.3968750000000005"/>
    <n v="0.41874999999999973"/>
    <n v="0.20937500000000053"/>
  </r>
  <r>
    <x v="0"/>
    <s v="flight france marseille"/>
    <s v="Standard"/>
    <s v="French Destinations"/>
    <s v="Marseille"/>
    <s v=""/>
    <n v="6.25"/>
    <n v="1"/>
    <n v="4.1875"/>
    <n v="4.1875"/>
    <n v="15"/>
    <n v="6.6666666666666693E-2"/>
    <n v="1.1399999999999999"/>
    <n v="0"/>
    <n v="0"/>
    <n v="0"/>
    <n v="4.1875"/>
    <n v="-4.1875"/>
    <n v="-1"/>
    <n v="0"/>
    <s v="NA"/>
    <n v="0"/>
    <x v="368"/>
    <n v="0"/>
    <n v="3.7687500000000003"/>
    <n v="-4.3968750000000005"/>
    <n v="0.41874999999999973"/>
    <n v="0.20937500000000053"/>
  </r>
  <r>
    <x v="0"/>
    <s v="florence flight"/>
    <s v="Advanced"/>
    <s v="Geo Targeted Chicago"/>
    <s v="Chicago to Florence Sale"/>
    <s v=""/>
    <n v="6.25"/>
    <n v="3"/>
    <n v="4.2499999874999999"/>
    <n v="1.4166666625"/>
    <n v="135"/>
    <n v="2.2222222222222202E-2"/>
    <n v="1"/>
    <n v="0"/>
    <n v="0"/>
    <n v="0"/>
    <n v="4.2499999874999999"/>
    <n v="-4.2499999874999999"/>
    <n v="-1"/>
    <n v="0"/>
    <s v="NA"/>
    <n v="0"/>
    <x v="368"/>
    <n v="0"/>
    <n v="3.8249999887500001"/>
    <n v="-4.4624999868749997"/>
    <n v="0.42499999874999972"/>
    <n v="0.21249999937499986"/>
  </r>
  <r>
    <x v="0"/>
    <s v="international airline"/>
    <s v="Advanced"/>
    <s v="Geo Targeted Houston"/>
    <s v="International Houston"/>
    <s v=""/>
    <n v="6.25"/>
    <n v="3"/>
    <n v="4.2999999750000004"/>
    <n v="1.433333325"/>
    <n v="82"/>
    <n v="3.65853658536585E-2"/>
    <n v="1.3632926829268299"/>
    <n v="0"/>
    <n v="0"/>
    <n v="0"/>
    <n v="4.2999999750000004"/>
    <n v="-4.2999999750000004"/>
    <n v="-1"/>
    <n v="0"/>
    <s v="NA"/>
    <n v="0"/>
    <x v="368"/>
    <n v="0"/>
    <n v="3.8699999775000005"/>
    <n v="-4.5149999737500011"/>
    <n v="0.42999999749999995"/>
    <n v="0.21499999875000064"/>
  </r>
  <r>
    <x v="0"/>
    <s v="cheap europe ticket"/>
    <s v="Advanced"/>
    <s v="Geo Targeted New York"/>
    <s v="Cheap Europe New York"/>
    <s v=""/>
    <n v="6.25"/>
    <n v="1"/>
    <n v="4.3"/>
    <n v="4.3"/>
    <n v="410"/>
    <n v="2.4390243902439003E-3"/>
    <n v="4.8076097560975599"/>
    <n v="0"/>
    <n v="0"/>
    <n v="0"/>
    <n v="4.3"/>
    <n v="-4.3"/>
    <n v="-1"/>
    <n v="0"/>
    <s v="NA"/>
    <n v="0"/>
    <x v="368"/>
    <n v="0"/>
    <n v="3.87"/>
    <n v="-4.5149999999999997"/>
    <n v="0.42999999999999972"/>
    <n v="0.21499999999999986"/>
  </r>
  <r>
    <x v="0"/>
    <s v="venice flight"/>
    <s v="Advanced"/>
    <s v="Geo Targeted New York"/>
    <s v="New York to Venice Sale"/>
    <s v=""/>
    <n v="6.25"/>
    <n v="3"/>
    <n v="4.3374999750000001"/>
    <n v="1.4458333249999999"/>
    <n v="469"/>
    <n v="6.39658848614073E-3"/>
    <n v="1"/>
    <n v="0"/>
    <n v="0"/>
    <n v="0"/>
    <n v="4.3374999750000001"/>
    <n v="-4.3374999750000001"/>
    <n v="-1"/>
    <n v="0"/>
    <s v="NA"/>
    <n v="0"/>
    <x v="368"/>
    <n v="0"/>
    <n v="3.9037499775"/>
    <n v="-4.5543749737499999"/>
    <n v="0.4337499975000001"/>
    <n v="0.21687499874999983"/>
  </r>
  <r>
    <x v="0"/>
    <s v="air france luxury flights"/>
    <s v="Advanced"/>
    <s v="Air France Branded"/>
    <s v="Air France Brand"/>
    <s v=""/>
    <n v="6.25"/>
    <n v="1"/>
    <n v="4.4000000000000004"/>
    <n v="4.4000000000000004"/>
    <n v="22"/>
    <n v="4.5454545454545504E-2"/>
    <n v="1.22727272727273"/>
    <n v="0"/>
    <n v="0"/>
    <n v="0"/>
    <n v="4.4000000000000004"/>
    <n v="-4.4000000000000004"/>
    <n v="-1"/>
    <n v="0"/>
    <s v="NA"/>
    <n v="0"/>
    <x v="368"/>
    <n v="0"/>
    <n v="3.9600000000000004"/>
    <n v="-4.620000000000001"/>
    <n v="0.43999999999999995"/>
    <n v="0.22000000000000064"/>
  </r>
  <r>
    <x v="0"/>
    <s v="international air fare"/>
    <s v="Advanced"/>
    <s v="Geo Targeted Houston"/>
    <s v="International Houston"/>
    <s v=""/>
    <n v="6.25"/>
    <n v="1"/>
    <n v="4.4124999999999996"/>
    <n v="4.4124999999999996"/>
    <n v="302"/>
    <n v="3.3112582781457001E-3"/>
    <n v="3.0176821192053001"/>
    <n v="0"/>
    <n v="0"/>
    <n v="0"/>
    <n v="4.4124999999999996"/>
    <n v="-4.4124999999999996"/>
    <n v="-1"/>
    <n v="0"/>
    <s v="NA"/>
    <n v="0"/>
    <x v="368"/>
    <n v="0"/>
    <n v="3.9712499999999999"/>
    <n v="-4.6331249999999997"/>
    <n v="0.4412499999999997"/>
    <n v="0.22062500000000007"/>
  </r>
  <r>
    <x v="0"/>
    <s v="air france ticket"/>
    <s v="Advanced"/>
    <s v="Geo Targeted New York"/>
    <s v="Airfrance Deal New York"/>
    <s v=""/>
    <n v="6.25"/>
    <n v="2"/>
    <n v="4.45"/>
    <n v="2.2250000000000001"/>
    <n v="3"/>
    <n v="0.66666666666666696"/>
    <n v="1"/>
    <n v="0"/>
    <n v="0"/>
    <n v="0"/>
    <n v="4.45"/>
    <n v="-4.45"/>
    <n v="-1"/>
    <n v="0"/>
    <s v="NA"/>
    <n v="0"/>
    <x v="368"/>
    <n v="0"/>
    <n v="4.0049999999999999"/>
    <n v="-4.6725000000000003"/>
    <n v="0.44500000000000028"/>
    <n v="0.22250000000000014"/>
  </r>
  <r>
    <x v="0"/>
    <s v="paris cheap plane ticket"/>
    <s v="Advanced"/>
    <s v="Geo Targeted Boston"/>
    <s v="Boston to Paris Sale"/>
    <s v=""/>
    <n v="6.25"/>
    <n v="1"/>
    <n v="4.4874999999999998"/>
    <n v="4.4874999999999998"/>
    <n v="1"/>
    <n v="1"/>
    <n v="3"/>
    <n v="0"/>
    <n v="0"/>
    <n v="0"/>
    <n v="4.4874999999999998"/>
    <n v="-4.4874999999999998"/>
    <n v="-1"/>
    <n v="0"/>
    <s v="NA"/>
    <n v="0"/>
    <x v="368"/>
    <n v="0"/>
    <n v="4.0387500000000003"/>
    <n v="-4.711875"/>
    <n v="0.44874999999999954"/>
    <n v="0.22437500000000021"/>
  </r>
  <r>
    <x v="0"/>
    <s v="france airfare"/>
    <s v="Advanced"/>
    <s v="Geo Targeted Los Angeles"/>
    <s v="Los Angeles to France Sale"/>
    <s v=""/>
    <n v="6.25"/>
    <n v="1"/>
    <n v="4.55"/>
    <n v="4.55"/>
    <n v="1"/>
    <n v="1"/>
    <n v="2"/>
    <n v="0"/>
    <n v="0"/>
    <n v="0"/>
    <n v="4.55"/>
    <n v="-4.55"/>
    <n v="-1"/>
    <n v="0"/>
    <s v="NA"/>
    <n v="0"/>
    <x v="368"/>
    <n v="0"/>
    <n v="4.0949999999999998"/>
    <n v="-4.7774999999999999"/>
    <n v="0.45500000000000007"/>
    <n v="0.22750000000000004"/>
  </r>
  <r>
    <x v="0"/>
    <s v="cheap europe ticket"/>
    <s v="Advanced"/>
    <s v="Geo Targeted Los Angeles"/>
    <s v="Cheap Europe Los Angeles"/>
    <s v=""/>
    <n v="6.25"/>
    <n v="1"/>
    <n v="4.5750000000000002"/>
    <n v="4.5750000000000002"/>
    <n v="306"/>
    <n v="3.26797385620915E-3"/>
    <n v="5.06454248366013"/>
    <n v="0"/>
    <n v="0"/>
    <n v="0"/>
    <n v="4.5750000000000002"/>
    <n v="-4.5750000000000002"/>
    <n v="-1"/>
    <n v="0"/>
    <s v="NA"/>
    <n v="0"/>
    <x v="368"/>
    <n v="0"/>
    <n v="4.1175000000000006"/>
    <n v="-4.80375"/>
    <n v="0.45749999999999957"/>
    <n v="0.22874999999999979"/>
  </r>
  <r>
    <x v="0"/>
    <s v="international air plane ticket"/>
    <s v="Advanced"/>
    <s v="Geo Targeted New York"/>
    <s v="International New York"/>
    <s v=""/>
    <n v="6.25"/>
    <n v="1"/>
    <n v="4.5875000000000004"/>
    <n v="4.5875000000000004"/>
    <n v="2"/>
    <n v="0.5"/>
    <n v="1"/>
    <n v="0"/>
    <n v="0"/>
    <n v="0"/>
    <n v="4.5875000000000004"/>
    <n v="-4.5875000000000004"/>
    <n v="-1"/>
    <n v="0"/>
    <s v="NA"/>
    <n v="0"/>
    <x v="368"/>
    <n v="0"/>
    <n v="4.1287500000000001"/>
    <n v="-4.8168750000000005"/>
    <n v="0.45875000000000021"/>
    <n v="0.22937500000000011"/>
  </r>
  <r>
    <x v="0"/>
    <s v="spain air ticket"/>
    <s v="Advanced"/>
    <s v="Geo Targeted New York"/>
    <s v="New York to Spain Sale"/>
    <s v=""/>
    <n v="6.25"/>
    <n v="1"/>
    <n v="4.5875000000000004"/>
    <n v="4.5875000000000004"/>
    <n v="4"/>
    <n v="0.25"/>
    <n v="3"/>
    <n v="0"/>
    <n v="0"/>
    <n v="0"/>
    <n v="4.5875000000000004"/>
    <n v="-4.5875000000000004"/>
    <n v="-1"/>
    <n v="0"/>
    <s v="NA"/>
    <n v="0"/>
    <x v="368"/>
    <n v="0"/>
    <n v="4.1287500000000001"/>
    <n v="-4.8168750000000005"/>
    <n v="0.45875000000000021"/>
    <n v="0.22937500000000011"/>
  </r>
  <r>
    <x v="0"/>
    <s v="discount international airfares"/>
    <s v="Advanced"/>
    <s v="Geo Targeted Atlanta"/>
    <s v="Discount International Atlanta"/>
    <s v=""/>
    <n v="6.25"/>
    <n v="1"/>
    <n v="4.6375000000000002"/>
    <n v="4.6375000000000002"/>
    <n v="41"/>
    <n v="2.4390243902439001E-2"/>
    <n v="1.26707317073171"/>
    <n v="0"/>
    <n v="0"/>
    <n v="0"/>
    <n v="4.6375000000000002"/>
    <n v="-4.6375000000000002"/>
    <n v="-1"/>
    <n v="0"/>
    <s v="NA"/>
    <n v="0"/>
    <x v="368"/>
    <n v="0"/>
    <n v="4.1737500000000001"/>
    <n v="-4.8693750000000007"/>
    <n v="0.46375000000000011"/>
    <n v="0.2318750000000005"/>
  </r>
  <r>
    <x v="0"/>
    <s v="barcelona cheap airfare"/>
    <s v="Advanced"/>
    <s v="Geo Targeted Los Angeles"/>
    <s v="Los Angeles to Barcelona Sale"/>
    <s v=""/>
    <n v="6.25"/>
    <n v="1"/>
    <n v="4.6500000000000004"/>
    <n v="4.6500000000000004"/>
    <n v="1"/>
    <n v="1"/>
    <n v="1"/>
    <n v="0"/>
    <n v="0"/>
    <n v="0"/>
    <n v="4.6500000000000004"/>
    <n v="-4.6500000000000004"/>
    <n v="-1"/>
    <n v="0"/>
    <s v="NA"/>
    <n v="0"/>
    <x v="368"/>
    <n v="0"/>
    <n v="4.1850000000000005"/>
    <n v="-4.8825000000000003"/>
    <n v="0.46499999999999986"/>
    <n v="0.23249999999999993"/>
  </r>
  <r>
    <x v="0"/>
    <s v="cheap international air ticket"/>
    <s v="Advanced"/>
    <s v="Geo Targeted Chicago"/>
    <s v="Cheap International Chicago"/>
    <s v=""/>
    <n v="6.25"/>
    <n v="3"/>
    <n v="4.7374999874999997"/>
    <n v="1.5791666625"/>
    <n v="62"/>
    <n v="4.8387096774193498E-2"/>
    <n v="4.4941935483871003"/>
    <n v="0"/>
    <n v="0"/>
    <n v="0"/>
    <n v="4.7374999874999997"/>
    <n v="-4.7374999874999997"/>
    <n v="-1"/>
    <n v="0"/>
    <s v="NA"/>
    <n v="0"/>
    <x v="368"/>
    <n v="0"/>
    <n v="4.2637499887499999"/>
    <n v="-4.9743749868749996"/>
    <n v="0.47374999874999979"/>
    <n v="0.23687499937499989"/>
  </r>
  <r>
    <x v="0"/>
    <s v="florence flight"/>
    <s v="Advanced"/>
    <s v="Geo Targeted Boston"/>
    <s v="Boston to Florence Sale"/>
    <s v=""/>
    <n v="6.25"/>
    <n v="3"/>
    <n v="4.7499999750000006"/>
    <n v="1.5833333250000001"/>
    <n v="170"/>
    <n v="1.7647058823529401E-2"/>
    <n v="1"/>
    <n v="0"/>
    <n v="0"/>
    <n v="0"/>
    <n v="4.7499999750000006"/>
    <n v="-4.7499999750000006"/>
    <n v="-1"/>
    <n v="0"/>
    <s v="NA"/>
    <n v="0"/>
    <x v="368"/>
    <n v="0"/>
    <n v="4.2749999775000003"/>
    <n v="-4.9874999737500012"/>
    <n v="0.47499999750000033"/>
    <n v="0.23749999875000061"/>
  </r>
  <r>
    <x v="0"/>
    <s v="germany travel"/>
    <s v="Standard"/>
    <s v="Western Europe Destinations"/>
    <s v="Germany"/>
    <s v=""/>
    <n v="6.25"/>
    <n v="1"/>
    <n v="4.75"/>
    <n v="4.75"/>
    <n v="13"/>
    <n v="7.69230769230769E-2"/>
    <n v="1"/>
    <n v="0"/>
    <n v="0"/>
    <n v="0"/>
    <n v="4.75"/>
    <n v="-4.75"/>
    <n v="-1"/>
    <n v="0"/>
    <s v="NA"/>
    <n v="0"/>
    <x v="368"/>
    <n v="0"/>
    <n v="4.2750000000000004"/>
    <n v="-4.9874999999999998"/>
    <n v="0.47499999999999964"/>
    <n v="0.23749999999999982"/>
  </r>
  <r>
    <x v="0"/>
    <s v="flight to greece"/>
    <s v="Advanced"/>
    <s v="Western Europe Destinations"/>
    <s v="Greece"/>
    <s v=""/>
    <n v="6.25"/>
    <n v="4"/>
    <n v="4.8"/>
    <n v="1.2"/>
    <n v="208"/>
    <n v="1.9230769230769201E-2"/>
    <n v="1.2586057692307699"/>
    <n v="0"/>
    <n v="0"/>
    <n v="0"/>
    <n v="4.8"/>
    <n v="-4.8"/>
    <n v="-1"/>
    <n v="0"/>
    <s v="NA"/>
    <n v="0"/>
    <x v="368"/>
    <n v="0"/>
    <n v="4.32"/>
    <n v="-5.04"/>
    <n v="0.47999999999999954"/>
    <n v="0.24000000000000021"/>
  </r>
  <r>
    <x v="0"/>
    <s v="cheap international plane ticket"/>
    <s v="Advanced"/>
    <s v="Geo Targeted Chicago"/>
    <s v="Cheap International Chicago"/>
    <s v=""/>
    <n v="6.25"/>
    <n v="2"/>
    <n v="4.9249999999999998"/>
    <n v="2.4624999999999999"/>
    <n v="6"/>
    <n v="0.33333333333333298"/>
    <n v="2.83"/>
    <n v="0"/>
    <n v="0"/>
    <n v="0"/>
    <n v="4.9249999999999998"/>
    <n v="-4.9249999999999998"/>
    <n v="-1"/>
    <n v="0"/>
    <s v="NA"/>
    <n v="0"/>
    <x v="368"/>
    <n v="0"/>
    <n v="4.4325000000000001"/>
    <n v="-5.1712499999999997"/>
    <n v="0.49249999999999972"/>
    <n v="0.24624999999999986"/>
  </r>
  <r>
    <x v="0"/>
    <s v="spain airport"/>
    <s v="Advanced"/>
    <s v="Geo Targeted San Francisco"/>
    <s v="San Francisco to Spain Sale"/>
    <s v=""/>
    <n v="6.25"/>
    <n v="1"/>
    <n v="4.9625000000000004"/>
    <n v="4.9625000000000004"/>
    <n v="1"/>
    <n v="1"/>
    <n v="1"/>
    <n v="0"/>
    <n v="0"/>
    <n v="0"/>
    <n v="4.9625000000000004"/>
    <n v="-4.9625000000000004"/>
    <n v="-1"/>
    <n v="0"/>
    <s v="NA"/>
    <n v="0"/>
    <x v="368"/>
    <n v="0"/>
    <n v="4.4662500000000005"/>
    <n v="-5.2106250000000003"/>
    <n v="0.49624999999999986"/>
    <n v="0.24812499999999993"/>
  </r>
  <r>
    <x v="0"/>
    <s v="turkey cheap ticket"/>
    <s v="Standard"/>
    <s v="Western Europe Destinations"/>
    <s v="Turkey"/>
    <s v=""/>
    <n v="6.25"/>
    <n v="5"/>
    <n v="4.9874999999999998"/>
    <n v="0.99750000000000005"/>
    <n v="35"/>
    <n v="0.14285714285714302"/>
    <n v="1"/>
    <n v="0"/>
    <n v="0"/>
    <n v="0"/>
    <n v="4.9874999999999998"/>
    <n v="-4.9874999999999998"/>
    <n v="-1"/>
    <n v="0"/>
    <s v="NA"/>
    <n v="0"/>
    <x v="368"/>
    <n v="0"/>
    <n v="4.4887499999999996"/>
    <n v="-5.2368750000000004"/>
    <n v="0.49875000000000025"/>
    <n v="0.24937500000000057"/>
  </r>
  <r>
    <x v="0"/>
    <s v="cheap international plane ticket"/>
    <s v="Advanced"/>
    <s v="Geo Targeted Houston"/>
    <s v="Cheap International Houston"/>
    <s v=""/>
    <n v="6.25"/>
    <n v="1"/>
    <n v="5.0374999999999996"/>
    <n v="5.0374999999999996"/>
    <n v="27"/>
    <n v="3.7037037037037E-2"/>
    <n v="1.96259259259259"/>
    <n v="0"/>
    <n v="0"/>
    <n v="0"/>
    <n v="5.0374999999999996"/>
    <n v="-5.0374999999999996"/>
    <n v="-1"/>
    <n v="0"/>
    <s v="NA"/>
    <n v="0"/>
    <x v="368"/>
    <n v="0"/>
    <n v="4.5337499999999995"/>
    <n v="-5.2893749999999997"/>
    <n v="0.50375000000000014"/>
    <n v="0.25187500000000007"/>
  </r>
  <r>
    <x v="0"/>
    <s v="low cost flight to paris"/>
    <s v="Standard"/>
    <s v="Paris &amp; France Terms"/>
    <s v="Paris"/>
    <s v=""/>
    <n v="6.25"/>
    <n v="5"/>
    <n v="5.0374999999999996"/>
    <n v="1.0075000000000001"/>
    <n v="346"/>
    <n v="1.44508670520231E-2"/>
    <n v="1.5759537572254301"/>
    <n v="0"/>
    <n v="0"/>
    <n v="0"/>
    <n v="5.0374999999999996"/>
    <n v="-5.0374999999999996"/>
    <n v="-1"/>
    <n v="0"/>
    <s v="NA"/>
    <n v="0"/>
    <x v="368"/>
    <n v="0"/>
    <n v="4.5337499999999995"/>
    <n v="-5.2893749999999997"/>
    <n v="0.50375000000000014"/>
    <n v="0.25187500000000007"/>
  </r>
  <r>
    <x v="0"/>
    <s v="discount europe flight"/>
    <s v="Advanced"/>
    <s v="Geo Targeted New York"/>
    <s v="Discount Europe New York"/>
    <s v=""/>
    <n v="6.25"/>
    <n v="1"/>
    <n v="5.05"/>
    <n v="5.05"/>
    <n v="2"/>
    <n v="0.5"/>
    <n v="1"/>
    <n v="0"/>
    <n v="0"/>
    <n v="0"/>
    <n v="5.05"/>
    <n v="-5.05"/>
    <n v="-1"/>
    <n v="0"/>
    <s v="NA"/>
    <n v="0"/>
    <x v="368"/>
    <n v="0"/>
    <n v="4.5449999999999999"/>
    <n v="-5.3025000000000002"/>
    <n v="0.50499999999999989"/>
    <n v="0.25250000000000039"/>
  </r>
  <r>
    <x v="0"/>
    <s v="cheap international air ticket"/>
    <s v="Advanced"/>
    <s v="Geo Targeted Miami"/>
    <s v="Cheap International Miami"/>
    <s v=""/>
    <n v="6.25"/>
    <n v="1"/>
    <n v="5.0999999999999996"/>
    <n v="5.0999999999999996"/>
    <n v="37"/>
    <n v="2.7027027027027001E-2"/>
    <n v="4.7008108108108102"/>
    <n v="0"/>
    <n v="0"/>
    <n v="0"/>
    <n v="5.0999999999999996"/>
    <n v="-5.0999999999999996"/>
    <n v="-1"/>
    <n v="0"/>
    <s v="NA"/>
    <n v="0"/>
    <x v="368"/>
    <n v="0"/>
    <n v="4.59"/>
    <n v="-5.3549999999999995"/>
    <n v="0.50999999999999979"/>
    <n v="0.25499999999999989"/>
  </r>
  <r>
    <x v="0"/>
    <s v="rome flight"/>
    <s v="Advanced"/>
    <s v="Geo Targeted San Francisco"/>
    <s v="San Francisco to Rome Sale"/>
    <s v=""/>
    <n v="6.25"/>
    <n v="3"/>
    <n v="5.0999999999999996"/>
    <n v="1.7"/>
    <n v="99"/>
    <n v="3.0303030303030297E-2"/>
    <n v="1.0101010101010099"/>
    <n v="0"/>
    <n v="0"/>
    <n v="0"/>
    <n v="5.0999999999999996"/>
    <n v="-5.0999999999999996"/>
    <n v="-1"/>
    <n v="0"/>
    <s v="NA"/>
    <n v="0"/>
    <x v="368"/>
    <n v="0"/>
    <n v="4.59"/>
    <n v="-5.3549999999999995"/>
    <n v="0.50999999999999979"/>
    <n v="0.25499999999999989"/>
  </r>
  <r>
    <x v="0"/>
    <s v="spain airline"/>
    <s v="Advanced"/>
    <s v="Geo Targeted Los Angeles"/>
    <s v="Los Angeles to Spain Sale"/>
    <s v=""/>
    <n v="6.25"/>
    <n v="1"/>
    <n v="5.1124999999999998"/>
    <n v="5.1124999999999998"/>
    <n v="2"/>
    <n v="0.5"/>
    <n v="1.5"/>
    <n v="0"/>
    <n v="0"/>
    <n v="0"/>
    <n v="5.1124999999999998"/>
    <n v="-5.1124999999999998"/>
    <n v="-1"/>
    <n v="0"/>
    <s v="NA"/>
    <n v="0"/>
    <x v="368"/>
    <n v="0"/>
    <n v="4.6012500000000003"/>
    <n v="-5.368125"/>
    <n v="0.51124999999999954"/>
    <n v="0.25562500000000021"/>
  </r>
  <r>
    <x v="0"/>
    <s v="discount international airfare"/>
    <s v="Advanced"/>
    <s v="Geo Targeted New York"/>
    <s v="Discount International New York"/>
    <s v=""/>
    <n v="6.25"/>
    <n v="3"/>
    <n v="5.1249999749999997"/>
    <n v="1.7083333249999999"/>
    <n v="128"/>
    <n v="2.34375E-2"/>
    <n v="1.5347656249999999"/>
    <n v="0"/>
    <n v="0"/>
    <n v="0"/>
    <n v="5.1249999749999997"/>
    <n v="-5.1249999749999997"/>
    <n v="-1"/>
    <n v="0"/>
    <s v="NA"/>
    <n v="0"/>
    <x v="368"/>
    <n v="0"/>
    <n v="4.6124999774999997"/>
    <n v="-5.3812499737500001"/>
    <n v="0.51249999749999997"/>
    <n v="0.25624999875000043"/>
  </r>
  <r>
    <x v="0"/>
    <s v="business france in travel"/>
    <s v="Standard"/>
    <s v="Paris &amp; France Terms"/>
    <s v="France"/>
    <s v=""/>
    <n v="6.25"/>
    <n v="2"/>
    <n v="5.2"/>
    <n v="2.6"/>
    <n v="401"/>
    <n v="4.9875311720698305E-3"/>
    <n v="1.78451371571072"/>
    <n v="0"/>
    <n v="0"/>
    <n v="0"/>
    <n v="5.2"/>
    <n v="-5.2"/>
    <n v="-1"/>
    <n v="0"/>
    <s v="NA"/>
    <n v="0"/>
    <x v="368"/>
    <n v="0"/>
    <n v="4.6800000000000006"/>
    <n v="-5.4600000000000009"/>
    <n v="0.51999999999999957"/>
    <n v="0.26000000000000068"/>
  </r>
  <r>
    <x v="0"/>
    <s v="france airfare"/>
    <s v="Advanced"/>
    <s v="Geo Targeted Chicago"/>
    <s v="Chicago to France Sale"/>
    <s v=""/>
    <n v="6.25"/>
    <n v="2"/>
    <n v="5.2249999999999996"/>
    <n v="2.6124999999999998"/>
    <n v="3"/>
    <n v="0.66666666666666696"/>
    <n v="1"/>
    <n v="0"/>
    <n v="0"/>
    <n v="0"/>
    <n v="5.2249999999999996"/>
    <n v="-5.2249999999999996"/>
    <n v="-1"/>
    <n v="0"/>
    <s v="NA"/>
    <n v="0"/>
    <x v="368"/>
    <n v="0"/>
    <n v="4.7024999999999997"/>
    <n v="-5.4862500000000001"/>
    <n v="0.52249999999999996"/>
    <n v="0.26125000000000043"/>
  </r>
  <r>
    <x v="0"/>
    <s v="cheap travel france"/>
    <s v="Standard"/>
    <s v="Paris &amp; France Terms"/>
    <s v="France"/>
    <s v=""/>
    <n v="6.25"/>
    <n v="6"/>
    <n v="5.2249999499999999"/>
    <n v="0.87083332499999999"/>
    <n v="198"/>
    <n v="3.0303030303030297E-2"/>
    <n v="1.21161616161616"/>
    <n v="0"/>
    <n v="0"/>
    <n v="0"/>
    <n v="5.2249999499999999"/>
    <n v="-5.2249999499999999"/>
    <n v="-1"/>
    <n v="0"/>
    <s v="NA"/>
    <n v="0"/>
    <x v="368"/>
    <n v="0"/>
    <n v="4.7024999550000004"/>
    <n v="-5.4862499475000002"/>
    <n v="0.52249999499999955"/>
    <n v="0.26124999750000022"/>
  </r>
  <r>
    <x v="0"/>
    <s v="international air ticket"/>
    <s v="Advanced"/>
    <s v="Geo Targeted San Francisco"/>
    <s v="International San Francisco"/>
    <s v=""/>
    <n v="6.25"/>
    <n v="3"/>
    <n v="5.2374999750000004"/>
    <n v="1.745833325"/>
    <n v="42"/>
    <n v="7.1428571428571397E-2"/>
    <n v="1.6640476190476201"/>
    <n v="0"/>
    <n v="0"/>
    <n v="0"/>
    <n v="5.2374999750000004"/>
    <n v="-5.2374999750000004"/>
    <n v="-1"/>
    <n v="0"/>
    <s v="NA"/>
    <n v="0"/>
    <x v="368"/>
    <n v="0"/>
    <n v="4.7137499775000009"/>
    <n v="-5.4993749737500011"/>
    <n v="0.52374999749999951"/>
    <n v="0.26187499875000064"/>
  </r>
  <r>
    <x v="0"/>
    <s v="cheap international flight deal"/>
    <s v="Advanced"/>
    <s v="Geo Targeted Chicago"/>
    <s v="Cheap International Chicago"/>
    <s v=""/>
    <n v="6.25"/>
    <n v="1"/>
    <n v="5.2874999999999996"/>
    <n v="5.2874999999999996"/>
    <n v="1"/>
    <n v="1"/>
    <n v="1"/>
    <n v="0"/>
    <n v="0"/>
    <n v="0"/>
    <n v="5.2874999999999996"/>
    <n v="-5.2874999999999996"/>
    <n v="-1"/>
    <n v="0"/>
    <s v="NA"/>
    <n v="0"/>
    <x v="368"/>
    <n v="0"/>
    <n v="4.75875"/>
    <n v="-5.5518749999999999"/>
    <n v="0.52874999999999961"/>
    <n v="0.26437500000000025"/>
  </r>
  <r>
    <x v="0"/>
    <s v="spain plane ticket"/>
    <s v="Advanced"/>
    <s v="Western Europe Destinations"/>
    <s v="Spain"/>
    <s v=""/>
    <n v="6.25"/>
    <n v="2"/>
    <n v="5.3"/>
    <n v="2.65"/>
    <n v="9"/>
    <n v="0.22222222222222199"/>
    <n v="1"/>
    <n v="0"/>
    <n v="0"/>
    <n v="0"/>
    <n v="5.3"/>
    <n v="-5.3"/>
    <n v="-1"/>
    <n v="0"/>
    <s v="NA"/>
    <n v="0"/>
    <x v="368"/>
    <n v="0"/>
    <n v="4.7699999999999996"/>
    <n v="-5.5650000000000004"/>
    <n v="0.53000000000000025"/>
    <n v="0.26500000000000057"/>
  </r>
  <r>
    <x v="0"/>
    <s v="uk plane tickets"/>
    <s v="Advanced"/>
    <s v="Western Europe Destinations"/>
    <s v="UK"/>
    <s v=""/>
    <n v="6.25"/>
    <n v="1"/>
    <n v="5.3"/>
    <n v="5.3"/>
    <n v="1"/>
    <n v="1"/>
    <n v="1"/>
    <n v="0"/>
    <n v="0"/>
    <n v="0"/>
    <n v="5.3"/>
    <n v="-5.3"/>
    <n v="-1"/>
    <n v="0"/>
    <s v="NA"/>
    <n v="0"/>
    <x v="368"/>
    <n v="0"/>
    <n v="4.7699999999999996"/>
    <n v="-5.5650000000000004"/>
    <n v="0.53000000000000025"/>
    <n v="0.26500000000000057"/>
  </r>
  <r>
    <x v="0"/>
    <s v="europe air flight"/>
    <s v="Advanced"/>
    <s v="Geo Targeted New York"/>
    <s v="Europe New York"/>
    <s v=""/>
    <n v="6.25"/>
    <n v="1"/>
    <n v="5.3375000000000004"/>
    <n v="5.3375000000000004"/>
    <n v="3"/>
    <n v="0.33333333333333298"/>
    <n v="1.6666666666666701"/>
    <n v="0"/>
    <n v="0"/>
    <n v="0"/>
    <n v="5.3375000000000004"/>
    <n v="-5.3375000000000004"/>
    <n v="-1"/>
    <n v="0"/>
    <s v="NA"/>
    <n v="0"/>
    <x v="368"/>
    <n v="0"/>
    <n v="4.8037500000000009"/>
    <n v="-5.604375000000001"/>
    <n v="0.5337499999999995"/>
    <n v="0.26687500000000064"/>
  </r>
  <r>
    <x v="0"/>
    <s v="paris ticket"/>
    <s v="Advanced"/>
    <s v="Geo Targeted San Francisco"/>
    <s v="San Francisco to Paris Sale"/>
    <s v=""/>
    <n v="6.25"/>
    <n v="1"/>
    <n v="5.3375000000000004"/>
    <n v="5.3375000000000004"/>
    <n v="6"/>
    <n v="0.16666666666666699"/>
    <n v="2.6666666666666701"/>
    <n v="0"/>
    <n v="0"/>
    <n v="0"/>
    <n v="5.3375000000000004"/>
    <n v="-5.3375000000000004"/>
    <n v="-1"/>
    <n v="0"/>
    <s v="NA"/>
    <n v="0"/>
    <x v="368"/>
    <n v="0"/>
    <n v="4.8037500000000009"/>
    <n v="-5.604375000000001"/>
    <n v="0.5337499999999995"/>
    <n v="0.26687500000000064"/>
  </r>
  <r>
    <x v="0"/>
    <s v="rome ticket"/>
    <s v="Advanced"/>
    <s v="Geo Targeted New York"/>
    <s v="New York to Rome Sale"/>
    <s v=""/>
    <n v="6.25"/>
    <n v="2"/>
    <n v="5.4375"/>
    <n v="2.71875"/>
    <n v="559"/>
    <n v="3.5778175313058995E-3"/>
    <n v="1.0013595706619001"/>
    <n v="0"/>
    <n v="0"/>
    <n v="0"/>
    <n v="5.4375"/>
    <n v="-5.4375"/>
    <n v="-1"/>
    <n v="0"/>
    <s v="NA"/>
    <n v="0"/>
    <x v="368"/>
    <n v="0"/>
    <n v="4.8937499999999998"/>
    <n v="-5.7093750000000005"/>
    <n v="0.54375000000000018"/>
    <n v="0.27187500000000053"/>
  </r>
  <r>
    <x v="0"/>
    <s v="france travel deal"/>
    <s v="Standard"/>
    <s v="Paris &amp; France Terms"/>
    <s v="France"/>
    <s v=""/>
    <n v="6.25"/>
    <n v="6"/>
    <n v="5.4375"/>
    <n v="0.90625"/>
    <n v="140"/>
    <n v="4.2857142857142899E-2"/>
    <n v="1.2064285714285701"/>
    <n v="0"/>
    <n v="0"/>
    <n v="0"/>
    <n v="5.4375"/>
    <n v="-5.4375"/>
    <n v="-1"/>
    <n v="0"/>
    <s v="NA"/>
    <n v="0"/>
    <x v="368"/>
    <n v="0"/>
    <n v="4.8937499999999998"/>
    <n v="-5.7093750000000005"/>
    <n v="0.54375000000000018"/>
    <n v="0.27187500000000053"/>
  </r>
  <r>
    <x v="0"/>
    <s v="europe plane ticket"/>
    <s v="Advanced"/>
    <s v="Geo Targeted Chicago"/>
    <s v="Europe Chicago"/>
    <s v=""/>
    <n v="6.25"/>
    <n v="1"/>
    <n v="5.4749999999999996"/>
    <n v="5.4749999999999996"/>
    <n v="1"/>
    <n v="1"/>
    <n v="1"/>
    <n v="0"/>
    <n v="0"/>
    <n v="0"/>
    <n v="5.4749999999999996"/>
    <n v="-5.4749999999999996"/>
    <n v="-1"/>
    <n v="0"/>
    <s v="NA"/>
    <n v="0"/>
    <x v="368"/>
    <n v="0"/>
    <n v="4.9275000000000002"/>
    <n v="-5.7487500000000002"/>
    <n v="0.54749999999999943"/>
    <n v="0.2737500000000006"/>
  </r>
  <r>
    <x v="0"/>
    <s v="international flight"/>
    <s v="Advanced"/>
    <s v="Geo Targeted Cincinnati"/>
    <s v="International Cincinnati"/>
    <s v=""/>
    <n v="6.25"/>
    <n v="5"/>
    <n v="5.5125000000000002"/>
    <n v="1.1025"/>
    <n v="80"/>
    <n v="6.25E-2"/>
    <n v="1.1225000000000001"/>
    <n v="0"/>
    <n v="0"/>
    <n v="0"/>
    <n v="5.5125000000000002"/>
    <n v="-5.5125000000000002"/>
    <n v="-1"/>
    <n v="0"/>
    <s v="NA"/>
    <n v="0"/>
    <x v="368"/>
    <n v="0"/>
    <n v="4.9612500000000006"/>
    <n v="-5.7881250000000009"/>
    <n v="0.55124999999999957"/>
    <n v="0.27562500000000068"/>
  </r>
  <r>
    <x v="0"/>
    <s v="uk travel"/>
    <s v="Advanced"/>
    <s v="Western Europe Destinations"/>
    <s v="UK"/>
    <s v=""/>
    <n v="6.25"/>
    <n v="1"/>
    <n v="5.5125000000000002"/>
    <n v="5.5125000000000002"/>
    <n v="364"/>
    <n v="2.7472527472527501E-3"/>
    <n v="5.0110714285714302"/>
    <n v="0"/>
    <n v="0"/>
    <n v="0"/>
    <n v="5.5125000000000002"/>
    <n v="-5.5125000000000002"/>
    <n v="-1"/>
    <n v="0"/>
    <s v="NA"/>
    <n v="0"/>
    <x v="368"/>
    <n v="0"/>
    <n v="4.9612500000000006"/>
    <n v="-5.7881250000000009"/>
    <n v="0.55124999999999957"/>
    <n v="0.27562500000000068"/>
  </r>
  <r>
    <x v="0"/>
    <s v="france travel information"/>
    <s v="Standard"/>
    <s v="Paris &amp; France Terms"/>
    <s v="France"/>
    <s v=""/>
    <n v="6.25"/>
    <n v="1"/>
    <n v="5.5750000000000002"/>
    <n v="5.5750000000000002"/>
    <n v="497"/>
    <n v="2.0120724346076504E-3"/>
    <n v="1.8356136820925599"/>
    <n v="0"/>
    <n v="0"/>
    <n v="0"/>
    <n v="5.5750000000000002"/>
    <n v="-5.5750000000000002"/>
    <n v="-1"/>
    <n v="0"/>
    <s v="NA"/>
    <n v="0"/>
    <x v="368"/>
    <n v="0"/>
    <n v="5.0175000000000001"/>
    <n v="-5.8537500000000007"/>
    <n v="0.55750000000000011"/>
    <n v="0.2787500000000005"/>
  </r>
  <r>
    <x v="0"/>
    <s v="cheap europe ticket"/>
    <s v="Advanced"/>
    <s v="Geo Targeted Boston"/>
    <s v="Cheap Europe Boston"/>
    <s v=""/>
    <n v="6.25"/>
    <n v="1"/>
    <n v="5.6124999999999998"/>
    <n v="5.6124999999999998"/>
    <n v="129"/>
    <n v="7.7519379844961205E-3"/>
    <n v="5.25643410852713"/>
    <n v="0"/>
    <n v="0"/>
    <n v="0"/>
    <n v="5.6124999999999998"/>
    <n v="-5.6124999999999998"/>
    <n v="-1"/>
    <n v="0"/>
    <s v="NA"/>
    <n v="0"/>
    <x v="368"/>
    <n v="0"/>
    <n v="5.0512499999999996"/>
    <n v="-5.8931250000000004"/>
    <n v="0.56125000000000025"/>
    <n v="0.28062500000000057"/>
  </r>
  <r>
    <x v="0"/>
    <s v="europe airline ticket"/>
    <s v="Advanced"/>
    <s v="Geo Targeted Chicago"/>
    <s v="Europe Chicago"/>
    <s v=""/>
    <n v="6.25"/>
    <n v="2"/>
    <n v="5.65"/>
    <n v="2.8250000000000002"/>
    <n v="21"/>
    <n v="9.5238095238095205E-2"/>
    <n v="1.47619047619048"/>
    <n v="0"/>
    <n v="0"/>
    <n v="0"/>
    <n v="5.65"/>
    <n v="-5.65"/>
    <n v="-1"/>
    <n v="0"/>
    <s v="NA"/>
    <n v="0"/>
    <x v="368"/>
    <n v="0"/>
    <n v="5.0850000000000009"/>
    <n v="-5.932500000000001"/>
    <n v="0.5649999999999995"/>
    <n v="0.28250000000000064"/>
  </r>
  <r>
    <x v="0"/>
    <s v="europe airline"/>
    <s v="Advanced"/>
    <s v="Geo Targeted Los Angeles"/>
    <s v="Europe Los Angeles"/>
    <s v=""/>
    <n v="6.25"/>
    <n v="2"/>
    <n v="5.65"/>
    <n v="2.8250000000000002"/>
    <n v="10"/>
    <n v="0.2"/>
    <n v="4.5999999999999996"/>
    <n v="0"/>
    <n v="0"/>
    <n v="0"/>
    <n v="5.65"/>
    <n v="-5.65"/>
    <n v="-1"/>
    <n v="0"/>
    <s v="NA"/>
    <n v="0"/>
    <x v="368"/>
    <n v="0"/>
    <n v="5.0850000000000009"/>
    <n v="-5.932500000000001"/>
    <n v="0.5649999999999995"/>
    <n v="0.28250000000000064"/>
  </r>
  <r>
    <x v="0"/>
    <s v="athens cheap ticket"/>
    <s v="Advanced"/>
    <s v="Geo Targeted Los Angeles"/>
    <s v="Los Angeles to Athens Sale"/>
    <s v=""/>
    <n v="6.25"/>
    <n v="1"/>
    <n v="5.6624999999999996"/>
    <n v="5.6624999999999996"/>
    <n v="6"/>
    <n v="0.16666666666666699"/>
    <n v="4"/>
    <n v="0"/>
    <n v="0"/>
    <n v="0"/>
    <n v="5.6624999999999996"/>
    <n v="-5.6624999999999996"/>
    <n v="-1"/>
    <n v="0"/>
    <s v="NA"/>
    <n v="0"/>
    <x v="368"/>
    <n v="0"/>
    <n v="5.0962499999999995"/>
    <n v="-5.9456249999999997"/>
    <n v="0.56625000000000014"/>
    <n v="0.28312500000000007"/>
  </r>
  <r>
    <x v="0"/>
    <s v="international air line ticket"/>
    <s v="Advanced"/>
    <s v="Geo Targeted New York"/>
    <s v="International New York"/>
    <s v=""/>
    <n v="6.25"/>
    <n v="1"/>
    <n v="5.6875"/>
    <n v="5.6875"/>
    <n v="7"/>
    <n v="0.14285714285714302"/>
    <n v="1"/>
    <n v="0"/>
    <n v="0"/>
    <n v="0"/>
    <n v="5.6875"/>
    <n v="-5.6875"/>
    <n v="-1"/>
    <n v="0"/>
    <s v="NA"/>
    <n v="0"/>
    <x v="368"/>
    <n v="0"/>
    <n v="5.1187500000000004"/>
    <n v="-5.9718749999999998"/>
    <n v="0.56874999999999964"/>
    <n v="0.28437499999999982"/>
  </r>
  <r>
    <x v="0"/>
    <s v="munich airport"/>
    <s v="Advanced"/>
    <s v="Western Europe Destinations"/>
    <s v="Munich"/>
    <s v=""/>
    <n v="6.25"/>
    <n v="1"/>
    <n v="5.7125000000000004"/>
    <n v="5.7125000000000004"/>
    <n v="25"/>
    <n v="0.04"/>
    <n v="1.8360000000000001"/>
    <n v="0"/>
    <n v="0"/>
    <n v="0"/>
    <n v="5.7125000000000004"/>
    <n v="-5.7125000000000004"/>
    <n v="-1"/>
    <n v="0"/>
    <s v="NA"/>
    <n v="0"/>
    <x v="368"/>
    <n v="0"/>
    <n v="5.1412500000000003"/>
    <n v="-5.9981250000000008"/>
    <n v="0.57125000000000004"/>
    <n v="0.28562500000000046"/>
  </r>
  <r>
    <x v="0"/>
    <s v="international airplane ticket"/>
    <s v="Advanced"/>
    <s v="Geo Targeted San Francisco"/>
    <s v="International San Francisco"/>
    <s v=""/>
    <n v="6.25"/>
    <n v="3"/>
    <n v="5.7874999875000004"/>
    <n v="1.9291666625000001"/>
    <n v="203"/>
    <n v="1.47783251231527E-2"/>
    <n v="6.0041871921182297"/>
    <n v="0"/>
    <n v="0"/>
    <n v="0"/>
    <n v="5.7874999875000004"/>
    <n v="-5.7874999875000004"/>
    <n v="-1"/>
    <n v="0"/>
    <s v="NA"/>
    <n v="0"/>
    <x v="368"/>
    <n v="0"/>
    <n v="5.2087499887500002"/>
    <n v="-6.0768749868750005"/>
    <n v="0.57874999875000022"/>
    <n v="0.28937499937500011"/>
  </r>
  <r>
    <x v="0"/>
    <s v="international airport"/>
    <s v="Advanced"/>
    <s v="Geo Targeted Cincinnati"/>
    <s v="International Cincinnati"/>
    <s v=""/>
    <n v="6.25"/>
    <n v="2"/>
    <n v="5.8"/>
    <n v="2.9"/>
    <n v="172"/>
    <n v="1.16279069767442E-2"/>
    <n v="1.8846511627907001"/>
    <n v="0"/>
    <n v="0"/>
    <n v="0"/>
    <n v="5.8"/>
    <n v="-5.8"/>
    <n v="-1"/>
    <n v="0"/>
    <s v="NA"/>
    <n v="0"/>
    <x v="368"/>
    <n v="0"/>
    <n v="5.22"/>
    <n v="-6.09"/>
    <n v="0.58000000000000007"/>
    <n v="0.29000000000000004"/>
  </r>
  <r>
    <x v="0"/>
    <s v="europe airfare"/>
    <s v="Advanced"/>
    <s v="Geo Targeted Los Angeles"/>
    <s v="Europe Los Angeles"/>
    <s v=""/>
    <n v="6.25"/>
    <n v="2"/>
    <n v="5.8250000000000002"/>
    <n v="2.9125000000000001"/>
    <n v="11"/>
    <n v="0.18181818181818202"/>
    <n v="2.7272727272727302"/>
    <n v="0"/>
    <n v="0"/>
    <n v="0"/>
    <n v="5.8250000000000002"/>
    <n v="-5.8250000000000002"/>
    <n v="-1"/>
    <n v="0"/>
    <s v="NA"/>
    <n v="0"/>
    <x v="368"/>
    <n v="0"/>
    <n v="5.2425000000000006"/>
    <n v="-6.1162500000000009"/>
    <n v="0.58249999999999957"/>
    <n v="0.29125000000000068"/>
  </r>
  <r>
    <x v="0"/>
    <s v="france cheap air ticket"/>
    <s v="Advanced"/>
    <s v="Geo Targeted San Francisco"/>
    <s v="San Francisco to France Sale"/>
    <s v=""/>
    <n v="6.25"/>
    <n v="1"/>
    <n v="5.8375000000000004"/>
    <n v="5.8375000000000004"/>
    <n v="6"/>
    <n v="0.16666666666666699"/>
    <n v="1.1666666666666701"/>
    <n v="0"/>
    <n v="0"/>
    <n v="0"/>
    <n v="5.8375000000000004"/>
    <n v="-5.8375000000000004"/>
    <n v="-1"/>
    <n v="0"/>
    <s v="NA"/>
    <n v="0"/>
    <x v="368"/>
    <n v="0"/>
    <n v="5.2537500000000001"/>
    <n v="-6.1293750000000005"/>
    <n v="0.58375000000000021"/>
    <n v="0.29187500000000011"/>
  </r>
  <r>
    <x v="0"/>
    <s v="rome air flight"/>
    <s v="Advanced"/>
    <s v="Geo Targeted Chicago"/>
    <s v="Chicago to Rome Sale"/>
    <s v=""/>
    <n v="6.25"/>
    <n v="1"/>
    <n v="5.8624999999999998"/>
    <n v="5.8624999999999998"/>
    <n v="1"/>
    <n v="1"/>
    <n v="1"/>
    <n v="0"/>
    <n v="0"/>
    <n v="0"/>
    <n v="5.8624999999999998"/>
    <n v="-5.8624999999999998"/>
    <n v="-1"/>
    <n v="0"/>
    <s v="NA"/>
    <n v="0"/>
    <x v="368"/>
    <n v="0"/>
    <n v="5.2762500000000001"/>
    <n v="-6.1556249999999997"/>
    <n v="0.58624999999999972"/>
    <n v="0.29312499999999986"/>
  </r>
  <r>
    <x v="0"/>
    <s v="europe flight"/>
    <s v="Advanced"/>
    <s v="Geo Targeted Miami"/>
    <s v="Europe Miami"/>
    <s v=""/>
    <n v="6.25"/>
    <n v="1"/>
    <n v="5.8875000000000002"/>
    <n v="5.8875000000000002"/>
    <n v="11"/>
    <n v="9.0909090909090898E-2"/>
    <n v="1.1818181818181801"/>
    <n v="0"/>
    <n v="0"/>
    <n v="0"/>
    <n v="5.8875000000000002"/>
    <n v="-5.8875000000000002"/>
    <n v="-1"/>
    <n v="0"/>
    <s v="NA"/>
    <n v="0"/>
    <x v="368"/>
    <n v="0"/>
    <n v="5.2987500000000001"/>
    <n v="-6.1818750000000007"/>
    <n v="0.58875000000000011"/>
    <n v="0.2943750000000005"/>
  </r>
  <r>
    <x v="0"/>
    <s v="discount europe airline"/>
    <s v="Advanced"/>
    <s v="Geo Targeted New York"/>
    <s v="Discount Europe New York"/>
    <s v=""/>
    <n v="6.25"/>
    <n v="1"/>
    <n v="5.8875000000000002"/>
    <n v="5.8875000000000002"/>
    <n v="18"/>
    <n v="5.5555555555555601E-2"/>
    <n v="4.4433333333333298"/>
    <n v="0"/>
    <n v="0"/>
    <n v="0"/>
    <n v="5.8875000000000002"/>
    <n v="-5.8875000000000002"/>
    <n v="-1"/>
    <n v="0"/>
    <s v="NA"/>
    <n v="0"/>
    <x v="368"/>
    <n v="0"/>
    <n v="5.2987500000000001"/>
    <n v="-6.1818750000000007"/>
    <n v="0.58875000000000011"/>
    <n v="0.2943750000000005"/>
  </r>
  <r>
    <x v="0"/>
    <s v="europe fare"/>
    <s v="Advanced"/>
    <s v="Western Europe Destinations"/>
    <s v="Europe"/>
    <s v=""/>
    <n v="6.25"/>
    <n v="1"/>
    <n v="5.8875000000000002"/>
    <n v="5.8875000000000002"/>
    <n v="3"/>
    <n v="0.33333333333333298"/>
    <n v="1.3333333333333299"/>
    <n v="0"/>
    <n v="0"/>
    <n v="0"/>
    <n v="5.8875000000000002"/>
    <n v="-5.8875000000000002"/>
    <n v="-1"/>
    <n v="0"/>
    <s v="NA"/>
    <n v="0"/>
    <x v="368"/>
    <n v="0"/>
    <n v="5.2987500000000001"/>
    <n v="-6.1818750000000007"/>
    <n v="0.58875000000000011"/>
    <n v="0.2943750000000005"/>
  </r>
  <r>
    <x v="0"/>
    <s v="international fare"/>
    <s v="Advanced"/>
    <s v="Geo Targeted Houston"/>
    <s v="International Houston"/>
    <s v=""/>
    <n v="6.25"/>
    <n v="2"/>
    <n v="5.9124999999999996"/>
    <n v="2.9562499999999998"/>
    <n v="7"/>
    <n v="0.28571428571428603"/>
    <n v="2.1357142857142901"/>
    <n v="0"/>
    <n v="0"/>
    <n v="0"/>
    <n v="5.9124999999999996"/>
    <n v="-5.9124999999999996"/>
    <n v="-1"/>
    <n v="0"/>
    <s v="NA"/>
    <n v="0"/>
    <x v="368"/>
    <n v="0"/>
    <n v="5.32125"/>
    <n v="-6.2081249999999999"/>
    <n v="0.59124999999999961"/>
    <n v="0.29562500000000025"/>
  </r>
  <r>
    <x v="0"/>
    <s v="florence cheap flight"/>
    <s v="Advanced"/>
    <s v="Western Europe Destinations"/>
    <s v="Florence"/>
    <s v=""/>
    <n v="6.25"/>
    <n v="2"/>
    <n v="5.9375"/>
    <n v="2.96875"/>
    <n v="53"/>
    <n v="3.77358490566038E-2"/>
    <n v="1.28207547169811"/>
    <n v="0"/>
    <n v="0"/>
    <n v="0"/>
    <n v="5.9375"/>
    <n v="-5.9375"/>
    <n v="-1"/>
    <n v="0"/>
    <s v="NA"/>
    <n v="0"/>
    <x v="368"/>
    <n v="0"/>
    <n v="5.34375"/>
    <n v="-6.234375"/>
    <n v="0.59375"/>
    <n v="0.296875"/>
  </r>
  <r>
    <x v="0"/>
    <s v="discount international airfare"/>
    <s v="Advanced"/>
    <s v="Geo Targeted Miami"/>
    <s v="Discount International Miami"/>
    <s v=""/>
    <n v="6.25"/>
    <n v="2"/>
    <n v="5.9874999999999998"/>
    <n v="2.9937499999999999"/>
    <n v="11"/>
    <n v="0.18181818181818202"/>
    <n v="1.4545454545454499"/>
    <n v="0"/>
    <n v="0"/>
    <n v="0"/>
    <n v="5.9874999999999998"/>
    <n v="-5.9874999999999998"/>
    <n v="-1"/>
    <n v="0"/>
    <s v="NA"/>
    <n v="0"/>
    <x v="368"/>
    <n v="0"/>
    <n v="5.3887499999999999"/>
    <n v="-6.2868750000000002"/>
    <n v="0.59874999999999989"/>
    <n v="0.29937500000000039"/>
  </r>
  <r>
    <x v="0"/>
    <s v="cheap international airplane tickets"/>
    <s v="Advanced"/>
    <s v="Geo Targeted Atlanta"/>
    <s v="Cheap International Atlanta"/>
    <s v=""/>
    <n v="6.25"/>
    <n v="1"/>
    <n v="6.0125000000000002"/>
    <n v="6.0125000000000002"/>
    <n v="19"/>
    <n v="5.2631578947368397E-2"/>
    <n v="1.42105263157895"/>
    <n v="0"/>
    <n v="0"/>
    <n v="0"/>
    <n v="6.0125000000000002"/>
    <n v="-6.0125000000000002"/>
    <n v="-1"/>
    <n v="0"/>
    <s v="NA"/>
    <n v="0"/>
    <x v="368"/>
    <n v="0"/>
    <n v="5.4112499999999999"/>
    <n v="-6.3131250000000003"/>
    <n v="0.60125000000000028"/>
    <n v="0.30062500000000014"/>
  </r>
  <r>
    <x v="0"/>
    <s v="europe flight"/>
    <s v="Advanced"/>
    <s v="Geo Targeted New York"/>
    <s v="Europe New York"/>
    <s v=""/>
    <n v="6.25"/>
    <n v="1"/>
    <n v="6.0625"/>
    <n v="6.0625"/>
    <n v="56"/>
    <n v="1.7857142857142901E-2"/>
    <n v="1.0873214285714301"/>
    <n v="0"/>
    <n v="0"/>
    <n v="0"/>
    <n v="6.0625"/>
    <n v="-6.0625"/>
    <n v="-1"/>
    <n v="0"/>
    <s v="NA"/>
    <n v="0"/>
    <x v="368"/>
    <n v="0"/>
    <n v="5.4562499999999998"/>
    <n v="-6.3656250000000005"/>
    <n v="0.60625000000000018"/>
    <n v="0.30312500000000053"/>
  </r>
  <r>
    <x v="0"/>
    <s v="cheap international fare"/>
    <s v="Advanced"/>
    <s v="Geo Targeted Los Angeles"/>
    <s v="Cheap International Los Angeles"/>
    <s v=""/>
    <n v="6.25"/>
    <n v="1"/>
    <n v="6.0750000000000002"/>
    <n v="6.0750000000000002"/>
    <n v="13"/>
    <n v="7.69230769230769E-2"/>
    <n v="1.3076923076923099"/>
    <n v="0"/>
    <n v="0"/>
    <n v="0"/>
    <n v="6.0750000000000002"/>
    <n v="-6.0750000000000002"/>
    <n v="-1"/>
    <n v="0"/>
    <s v="NA"/>
    <n v="0"/>
    <x v="368"/>
    <n v="0"/>
    <n v="5.4675000000000002"/>
    <n v="-6.3787500000000001"/>
    <n v="0.60749999999999993"/>
    <n v="0.30374999999999996"/>
  </r>
  <r>
    <x v="0"/>
    <s v="international tickets"/>
    <s v="Advanced"/>
    <s v="Geo Targeted Atlanta"/>
    <s v="International Atlanta"/>
    <s v=""/>
    <n v="6.25"/>
    <n v="1"/>
    <n v="6.1"/>
    <n v="6.1"/>
    <n v="12"/>
    <n v="8.3333333333333301E-2"/>
    <n v="1.8333333333333299"/>
    <n v="0"/>
    <n v="0"/>
    <n v="0"/>
    <n v="6.1"/>
    <n v="-6.1"/>
    <n v="-1"/>
    <n v="0"/>
    <s v="NA"/>
    <n v="0"/>
    <x v="368"/>
    <n v="0"/>
    <n v="5.49"/>
    <n v="-6.4050000000000002"/>
    <n v="0.60999999999999943"/>
    <n v="0.3050000000000006"/>
  </r>
  <r>
    <x v="0"/>
    <s v="france airline"/>
    <s v="Advanced"/>
    <s v="Geo Targeted New York"/>
    <s v="New York to France Sale"/>
    <s v=""/>
    <n v="6.25"/>
    <n v="4"/>
    <n v="6.125"/>
    <n v="1.53125"/>
    <n v="14"/>
    <n v="0.28571428571428603"/>
    <n v="1.5714285714285701"/>
    <n v="0"/>
    <n v="0"/>
    <n v="0"/>
    <n v="6.125"/>
    <n v="-6.125"/>
    <n v="-1"/>
    <n v="0"/>
    <s v="NA"/>
    <n v="0"/>
    <x v="368"/>
    <n v="0"/>
    <n v="5.5125000000000002"/>
    <n v="-6.4312500000000004"/>
    <n v="0.61249999999999982"/>
    <n v="0.30625000000000036"/>
  </r>
  <r>
    <x v="0"/>
    <s v="europe ticket"/>
    <s v="Advanced"/>
    <s v="Geo Targeted New York"/>
    <s v="Europe New York"/>
    <s v=""/>
    <n v="6.25"/>
    <n v="1"/>
    <n v="6.1749999999999998"/>
    <n v="6.1749999999999998"/>
    <n v="10"/>
    <n v="0.1"/>
    <n v="1.099"/>
    <n v="0"/>
    <n v="0"/>
    <n v="0"/>
    <n v="6.1749999999999998"/>
    <n v="-6.1749999999999998"/>
    <n v="-1"/>
    <n v="0"/>
    <s v="NA"/>
    <n v="0"/>
    <x v="368"/>
    <n v="0"/>
    <n v="5.5575000000000001"/>
    <n v="-6.4837499999999997"/>
    <n v="0.61749999999999972"/>
    <n v="0.30874999999999986"/>
  </r>
  <r>
    <x v="0"/>
    <s v="europe airfare"/>
    <s v="Advanced"/>
    <s v="Geo Targeted New York"/>
    <s v="Europe New York"/>
    <s v=""/>
    <n v="6.25"/>
    <n v="3"/>
    <n v="6.2374999874999997"/>
    <n v="2.0791666625"/>
    <n v="29"/>
    <n v="0.10344827586206901"/>
    <n v="2.8941379310344799"/>
    <n v="0"/>
    <n v="0"/>
    <n v="0"/>
    <n v="6.2374999874999997"/>
    <n v="-6.2374999874999997"/>
    <n v="-1"/>
    <n v="0"/>
    <s v="NA"/>
    <n v="0"/>
    <x v="368"/>
    <n v="0"/>
    <n v="5.6137499887499995"/>
    <n v="-6.5493749868749997"/>
    <n v="0.62374999875000015"/>
    <n v="0.31187499937500007"/>
  </r>
  <r>
    <x v="0"/>
    <s v="international airfare"/>
    <s v="Advanced"/>
    <s v="Geo Targeted Philadelphia"/>
    <s v="International Philadelphia"/>
    <s v=""/>
    <n v="6.25"/>
    <n v="5"/>
    <n v="6.2625000000000002"/>
    <n v="1.2524999999999999"/>
    <n v="98"/>
    <n v="5.1020408163265293E-2"/>
    <n v="1.0814285714285701"/>
    <n v="0"/>
    <n v="0"/>
    <n v="0"/>
    <n v="6.2625000000000002"/>
    <n v="-6.2625000000000002"/>
    <n v="-1"/>
    <n v="0"/>
    <s v="NA"/>
    <n v="0"/>
    <x v="368"/>
    <n v="0"/>
    <n v="5.6362500000000004"/>
    <n v="-6.5756250000000005"/>
    <n v="0.62624999999999975"/>
    <n v="0.31312500000000032"/>
  </r>
  <r>
    <x v="0"/>
    <s v="airfrance fares paris"/>
    <s v="Standard"/>
    <s v="Paris &amp; France Terms"/>
    <s v="Paris Branded"/>
    <s v=""/>
    <n v="6.25"/>
    <n v="8"/>
    <n v="6.2874999999999996"/>
    <n v="0.78593749999999996"/>
    <n v="37"/>
    <n v="0.21621621621621601"/>
    <n v="1"/>
    <n v="0"/>
    <n v="0"/>
    <n v="0"/>
    <n v="6.2874999999999996"/>
    <n v="-6.2874999999999996"/>
    <n v="-1"/>
    <n v="0"/>
    <s v="NA"/>
    <n v="0"/>
    <x v="368"/>
    <n v="0"/>
    <n v="5.6587499999999995"/>
    <n v="-6.6018749999999997"/>
    <n v="0.62875000000000014"/>
    <n v="0.31437500000000007"/>
  </r>
  <r>
    <x v="0"/>
    <s v="italy cheap flight"/>
    <s v="Advanced"/>
    <s v="Western Europe Destinations"/>
    <s v="Italy"/>
    <s v=""/>
    <n v="6.25"/>
    <n v="2"/>
    <n v="6.3875000000000002"/>
    <n v="3.1937500000000001"/>
    <n v="57"/>
    <n v="3.5087719298245598E-2"/>
    <n v="2.0299999999999998"/>
    <n v="0"/>
    <n v="0"/>
    <n v="0"/>
    <n v="6.3875000000000002"/>
    <n v="-6.3875000000000002"/>
    <n v="-1"/>
    <n v="0"/>
    <s v="NA"/>
    <n v="0"/>
    <x v="368"/>
    <n v="0"/>
    <n v="5.7487500000000002"/>
    <n v="-6.7068750000000001"/>
    <n v="0.63874999999999993"/>
    <n v="0.31937499999999996"/>
  </r>
  <r>
    <x v="0"/>
    <s v="fly to turkey"/>
    <s v="Advanced"/>
    <s v="Western Europe Destinations"/>
    <s v="Turkey"/>
    <s v=""/>
    <n v="6.25"/>
    <n v="3"/>
    <n v="6.5250000000000004"/>
    <n v="2.1749999999999998"/>
    <n v="160"/>
    <n v="1.8749999999999999E-2"/>
    <n v="1.5231874999999999"/>
    <n v="0"/>
    <n v="0"/>
    <n v="0"/>
    <n v="6.5250000000000004"/>
    <n v="-6.5250000000000004"/>
    <n v="-1"/>
    <n v="0"/>
    <s v="NA"/>
    <n v="0"/>
    <x v="368"/>
    <n v="0"/>
    <n v="5.8725000000000005"/>
    <n v="-6.8512500000000003"/>
    <n v="0.65249999999999986"/>
    <n v="0.32624999999999993"/>
  </r>
  <r>
    <x v="0"/>
    <s v="cheap international airline ticket"/>
    <s v="Advanced"/>
    <s v="Geo Targeted Miami"/>
    <s v="Cheap International Miami"/>
    <s v=""/>
    <n v="6.25"/>
    <n v="3"/>
    <n v="6.6249999749999997"/>
    <n v="2.2083333249999999"/>
    <n v="74"/>
    <n v="4.0540540540540501E-2"/>
    <n v="6.7395945945945996"/>
    <n v="0"/>
    <n v="0"/>
    <n v="0"/>
    <n v="6.6249999749999997"/>
    <n v="-6.6249999749999997"/>
    <n v="-1"/>
    <n v="0"/>
    <s v="NA"/>
    <n v="0"/>
    <x v="368"/>
    <n v="0"/>
    <n v="5.9624999775000003"/>
    <n v="-6.9562499737500003"/>
    <n v="0.66249999749999944"/>
    <n v="0.33124999875000061"/>
  </r>
  <r>
    <x v="0"/>
    <s v="florence flight"/>
    <s v="Advanced"/>
    <s v="Geo Targeted Philadelphia"/>
    <s v="Philadelphia to Florence Sale"/>
    <s v=""/>
    <n v="6.25"/>
    <n v="4"/>
    <n v="6.6875"/>
    <n v="1.671875"/>
    <n v="170"/>
    <n v="2.3529411764705899E-2"/>
    <n v="1"/>
    <n v="0"/>
    <n v="0"/>
    <n v="0"/>
    <n v="6.6875"/>
    <n v="-6.6875"/>
    <n v="-1"/>
    <n v="0"/>
    <s v="NA"/>
    <n v="0"/>
    <x v="368"/>
    <n v="0"/>
    <n v="6.0187499999999998"/>
    <n v="-7.0218750000000005"/>
    <n v="0.66875000000000018"/>
    <n v="0.33437500000000053"/>
  </r>
  <r>
    <x v="0"/>
    <s v="greece airline"/>
    <s v="Advanced"/>
    <s v="Western Europe Destinations"/>
    <s v="Greece"/>
    <s v=""/>
    <n v="6.25"/>
    <n v="4"/>
    <n v="6.7625000000000002"/>
    <n v="1.690625"/>
    <n v="96"/>
    <n v="4.1666666666666699E-2"/>
    <n v="1.3618749999999999"/>
    <n v="0"/>
    <n v="0"/>
    <n v="0"/>
    <n v="6.7625000000000002"/>
    <n v="-6.7625000000000002"/>
    <n v="-1"/>
    <n v="0"/>
    <s v="NA"/>
    <n v="0"/>
    <x v="368"/>
    <n v="0"/>
    <n v="6.0862500000000006"/>
    <n v="-7.1006250000000009"/>
    <n v="0.67624999999999957"/>
    <n v="0.33812500000000068"/>
  </r>
  <r>
    <x v="0"/>
    <s v="travel to marseille"/>
    <s v="Standard"/>
    <s v="French Destinations"/>
    <s v="Marseille"/>
    <s v=""/>
    <n v="6.25"/>
    <n v="9"/>
    <n v="6.9499999125"/>
    <n v="0.7722222125"/>
    <n v="1378"/>
    <n v="6.5312046444121899E-3"/>
    <n v="1"/>
    <n v="0"/>
    <n v="0"/>
    <n v="0"/>
    <n v="6.9499999125"/>
    <n v="-6.9499999125"/>
    <n v="-1"/>
    <n v="0"/>
    <s v="NA"/>
    <n v="0"/>
    <x v="368"/>
    <n v="0"/>
    <n v="6.2549999212500005"/>
    <n v="-7.2974999081250003"/>
    <n v="0.69499999124999956"/>
    <n v="0.34749999562500022"/>
  </r>
  <r>
    <x v="0"/>
    <s v="international airfare"/>
    <s v="Advanced"/>
    <s v="Geo Targeted Houston"/>
    <s v="International Houston"/>
    <s v=""/>
    <n v="6.25"/>
    <n v="3"/>
    <n v="6.9749999999999996"/>
    <n v="2.3250000000000002"/>
    <n v="104"/>
    <n v="2.8846153846153803E-2"/>
    <n v="1.14336538461538"/>
    <n v="0"/>
    <n v="0"/>
    <n v="0"/>
    <n v="6.9749999999999996"/>
    <n v="-6.9749999999999996"/>
    <n v="-1"/>
    <n v="0"/>
    <s v="NA"/>
    <n v="0"/>
    <x v="368"/>
    <n v="0"/>
    <n v="6.2774999999999999"/>
    <n v="-7.3237499999999995"/>
    <n v="0.69749999999999979"/>
    <n v="0.34874999999999989"/>
  </r>
  <r>
    <x v="0"/>
    <s v="discount international flight"/>
    <s v="Advanced"/>
    <s v="Geo Targeted Philadelphia"/>
    <s v="Discount International Philadelphia"/>
    <s v=""/>
    <n v="6.25"/>
    <n v="2"/>
    <n v="6.9874999999999998"/>
    <n v="3.4937499999999999"/>
    <n v="5"/>
    <n v="0.4"/>
    <n v="4.2"/>
    <n v="0"/>
    <n v="0"/>
    <n v="0"/>
    <n v="6.9874999999999998"/>
    <n v="-6.9874999999999998"/>
    <n v="-1"/>
    <n v="0"/>
    <s v="NA"/>
    <n v="0"/>
    <x v="368"/>
    <n v="0"/>
    <n v="6.2887500000000003"/>
    <n v="-7.336875"/>
    <n v="0.69874999999999954"/>
    <n v="0.34937500000000021"/>
  </r>
  <r>
    <x v="0"/>
    <s v="spain ticket"/>
    <s v="Advanced"/>
    <s v="Western Europe Destinations"/>
    <s v="Spain"/>
    <s v=""/>
    <n v="6.25"/>
    <n v="3"/>
    <n v="6.9874999874999997"/>
    <n v="2.3291666625"/>
    <n v="112"/>
    <n v="2.6785714285714302E-2"/>
    <n v="1.16892857142857"/>
    <n v="0"/>
    <n v="0"/>
    <n v="0"/>
    <n v="6.9874999874999997"/>
    <n v="-6.9874999874999997"/>
    <n v="-1"/>
    <n v="0"/>
    <s v="NA"/>
    <n v="0"/>
    <x v="368"/>
    <n v="0"/>
    <n v="6.2887499887500002"/>
    <n v="-7.3368749868750003"/>
    <n v="0.69874999874999943"/>
    <n v="0.34937499937500061"/>
  </r>
  <r>
    <x v="0"/>
    <s v="cheap international air ticket"/>
    <s v="Advanced"/>
    <s v="Geo Targeted Boston"/>
    <s v="Cheap International Boston"/>
    <s v=""/>
    <n v="6.25"/>
    <n v="2"/>
    <n v="7.0250000000000004"/>
    <n v="3.5125000000000002"/>
    <n v="25"/>
    <n v="0.08"/>
    <n v="4.1584000000000003"/>
    <n v="0"/>
    <n v="0"/>
    <n v="0"/>
    <n v="7.0250000000000004"/>
    <n v="-7.0250000000000004"/>
    <n v="-1"/>
    <n v="0"/>
    <s v="NA"/>
    <n v="0"/>
    <x v="368"/>
    <n v="0"/>
    <n v="6.3225000000000007"/>
    <n v="-7.3762500000000006"/>
    <n v="0.70249999999999968"/>
    <n v="0.35125000000000028"/>
  </r>
  <r>
    <x v="0"/>
    <s v="budget travel france"/>
    <s v="Standard"/>
    <s v="Paris &amp; France Terms"/>
    <s v="France"/>
    <s v=""/>
    <n v="6.25"/>
    <n v="5"/>
    <n v="7.1"/>
    <n v="1.42"/>
    <n v="190"/>
    <n v="2.6315789473684199E-2"/>
    <n v="1.22789473684211"/>
    <n v="0"/>
    <n v="0"/>
    <n v="0"/>
    <n v="7.1"/>
    <n v="-7.1"/>
    <n v="-1"/>
    <n v="0"/>
    <s v="NA"/>
    <n v="0"/>
    <x v="368"/>
    <n v="0"/>
    <n v="6.39"/>
    <n v="-7.4550000000000001"/>
    <n v="0.71"/>
    <n v="0.35500000000000043"/>
  </r>
  <r>
    <x v="0"/>
    <s v="milan travel"/>
    <s v="Advanced"/>
    <s v="Western Europe Destinations"/>
    <s v="Milan"/>
    <s v=""/>
    <n v="6.25"/>
    <n v="6"/>
    <n v="7.2249999750000002"/>
    <n v="1.2041666625"/>
    <n v="1456"/>
    <n v="4.1208791208791201E-3"/>
    <n v="1.0270192307692301"/>
    <n v="0"/>
    <n v="0"/>
    <n v="0"/>
    <n v="7.2249999750000002"/>
    <n v="-7.2249999750000002"/>
    <n v="-1"/>
    <n v="0"/>
    <s v="NA"/>
    <n v="0"/>
    <x v="368"/>
    <n v="0"/>
    <n v="6.5024999775000003"/>
    <n v="-7.5862499737500002"/>
    <n v="0.72249999749999994"/>
    <n v="0.36124999874999997"/>
  </r>
  <r>
    <x v="0"/>
    <s v="international air ticket"/>
    <s v="Advanced"/>
    <s v="Geo Targeted New York"/>
    <s v="International New York"/>
    <s v=""/>
    <n v="6.25"/>
    <n v="5"/>
    <n v="7.3250000000000002"/>
    <n v="1.4650000000000001"/>
    <n v="34"/>
    <n v="0.14705882352941202"/>
    <n v="1.76470588235294"/>
    <n v="0"/>
    <n v="0"/>
    <n v="0"/>
    <n v="7.3250000000000002"/>
    <n v="-7.3250000000000002"/>
    <n v="-1"/>
    <n v="0"/>
    <s v="NA"/>
    <n v="0"/>
    <x v="368"/>
    <n v="0"/>
    <n v="6.5925000000000002"/>
    <n v="-7.6912500000000001"/>
    <n v="0.73249999999999993"/>
    <n v="0.36624999999999996"/>
  </r>
  <r>
    <x v="0"/>
    <s v="international airplane ticket"/>
    <s v="Advanced"/>
    <s v="Geo Targeted DC"/>
    <s v="International DC"/>
    <s v=""/>
    <n v="6.25"/>
    <n v="2"/>
    <n v="7.3624999999999998"/>
    <n v="3.6812499999999999"/>
    <n v="247"/>
    <n v="8.0971659919028306E-3"/>
    <n v="5.0047368421052596"/>
    <n v="0"/>
    <n v="0"/>
    <n v="0"/>
    <n v="7.3624999999999998"/>
    <n v="-7.3624999999999998"/>
    <n v="-1"/>
    <n v="0"/>
    <s v="NA"/>
    <n v="0"/>
    <x v="368"/>
    <n v="0"/>
    <n v="6.6262499999999998"/>
    <n v="-7.7306249999999999"/>
    <n v="0.73625000000000007"/>
    <n v="0.36812500000000004"/>
  </r>
  <r>
    <x v="0"/>
    <s v="international airline"/>
    <s v="Advanced"/>
    <s v="Geo Targeted Philadelphia"/>
    <s v="International Philadelphia"/>
    <s v=""/>
    <n v="6.25"/>
    <n v="4"/>
    <n v="7.4"/>
    <n v="1.85"/>
    <n v="83"/>
    <n v="4.81927710843374E-2"/>
    <n v="1.31192771084337"/>
    <n v="0"/>
    <n v="0"/>
    <n v="0"/>
    <n v="7.4"/>
    <n v="-7.4"/>
    <n v="-1"/>
    <n v="0"/>
    <s v="NA"/>
    <n v="0"/>
    <x v="368"/>
    <n v="0"/>
    <n v="6.66"/>
    <n v="-7.7700000000000005"/>
    <n v="0.74000000000000021"/>
    <n v="0.37000000000000011"/>
  </r>
  <r>
    <x v="0"/>
    <s v="florence flight"/>
    <s v="Advanced"/>
    <s v="Geo Targeted Los Angeles"/>
    <s v="Los Angeles to Florence Sale"/>
    <s v=""/>
    <n v="6.25"/>
    <n v="5"/>
    <n v="7.5125000000000002"/>
    <n v="1.5024999999999999"/>
    <n v="457"/>
    <n v="1.09409190371991E-2"/>
    <n v="1.0170678336980301"/>
    <n v="0"/>
    <n v="0"/>
    <n v="0"/>
    <n v="7.5125000000000002"/>
    <n v="-7.5125000000000002"/>
    <n v="-1"/>
    <n v="0"/>
    <s v="NA"/>
    <n v="0"/>
    <x v="368"/>
    <n v="0"/>
    <n v="6.7612500000000004"/>
    <n v="-7.8881250000000005"/>
    <n v="0.75124999999999975"/>
    <n v="0.37562500000000032"/>
  </r>
  <r>
    <x v="0"/>
    <s v="europe airfare"/>
    <s v="Advanced"/>
    <s v="Geo Targeted San Francisco"/>
    <s v="Europe San Francisco"/>
    <s v=""/>
    <n v="6.25"/>
    <n v="4"/>
    <n v="7.625"/>
    <n v="1.90625"/>
    <n v="25"/>
    <n v="0.16"/>
    <n v="1.84"/>
    <n v="0"/>
    <n v="0"/>
    <n v="0"/>
    <n v="7.625"/>
    <n v="-7.625"/>
    <n v="-1"/>
    <n v="0"/>
    <s v="NA"/>
    <n v="0"/>
    <x v="368"/>
    <n v="0"/>
    <n v="6.8624999999999998"/>
    <n v="-8.0062499999999996"/>
    <n v="0.76250000000000018"/>
    <n v="0.38124999999999964"/>
  </r>
  <r>
    <x v="0"/>
    <s v="venice airport"/>
    <s v="Advanced"/>
    <s v="Western Europe Destinations"/>
    <s v="Venice"/>
    <s v=""/>
    <n v="6.25"/>
    <n v="9"/>
    <n v="7.6624999874999995"/>
    <n v="0.85138888749999997"/>
    <n v="630"/>
    <n v="1.4285714285714299E-2"/>
    <n v="1.4652698412698399"/>
    <n v="0"/>
    <n v="0"/>
    <n v="0"/>
    <n v="7.6624999874999995"/>
    <n v="-7.6624999874999995"/>
    <n v="-1"/>
    <n v="0"/>
    <s v="NA"/>
    <n v="0"/>
    <x v="368"/>
    <n v="0"/>
    <n v="6.8962499887499993"/>
    <n v="-8.0456249868749996"/>
    <n v="0.76624999875000022"/>
    <n v="0.38312499937500011"/>
  </r>
  <r>
    <x v="0"/>
    <s v="cheap trip to france"/>
    <s v="Standard"/>
    <s v="Paris &amp; France Terms"/>
    <s v="France"/>
    <s v=""/>
    <n v="6.25"/>
    <n v="5"/>
    <n v="7.8125"/>
    <n v="1.5625"/>
    <n v="69"/>
    <n v="7.2463768115942004E-2"/>
    <n v="1.0863768115942001"/>
    <n v="0"/>
    <n v="0"/>
    <n v="0"/>
    <n v="7.8125"/>
    <n v="-7.8125"/>
    <n v="-1"/>
    <n v="0"/>
    <s v="NA"/>
    <n v="0"/>
    <x v="368"/>
    <n v="0"/>
    <n v="7.03125"/>
    <n v="-8.203125"/>
    <n v="0.78125"/>
    <n v="0.390625"/>
  </r>
  <r>
    <x v="0"/>
    <s v="european cheap ticket"/>
    <s v="Advanced"/>
    <s v="Western Europe Destinations"/>
    <s v="Europe"/>
    <s v=""/>
    <n v="6.25"/>
    <n v="3"/>
    <n v="7.875"/>
    <n v="2.625"/>
    <n v="18"/>
    <n v="0.16666666666666699"/>
    <n v="1.3888888888888899"/>
    <n v="0"/>
    <n v="0"/>
    <n v="0"/>
    <n v="7.875"/>
    <n v="-7.875"/>
    <n v="-1"/>
    <n v="0"/>
    <s v="NA"/>
    <n v="0"/>
    <x v="368"/>
    <n v="0"/>
    <n v="7.0875000000000004"/>
    <n v="-8.2687500000000007"/>
    <n v="0.78749999999999964"/>
    <n v="0.39375000000000071"/>
  </r>
  <r>
    <x v="0"/>
    <s v="flight to athens"/>
    <s v="Advanced"/>
    <s v="Western Europe Destinations"/>
    <s v="Athens"/>
    <s v=""/>
    <n v="6.25"/>
    <n v="5"/>
    <n v="8.1"/>
    <n v="1.62"/>
    <n v="1141"/>
    <n v="4.3821209465381202E-3"/>
    <n v="1.0015249780894"/>
    <n v="0"/>
    <n v="0"/>
    <n v="0"/>
    <n v="8.1"/>
    <n v="-8.1"/>
    <n v="-1"/>
    <n v="0"/>
    <s v="NA"/>
    <n v="0"/>
    <x v="368"/>
    <n v="0"/>
    <n v="7.29"/>
    <n v="-8.5050000000000008"/>
    <n v="0.80999999999999961"/>
    <n v="0.40500000000000114"/>
  </r>
  <r>
    <x v="0"/>
    <s v="cheap international plane ticket"/>
    <s v="Advanced"/>
    <s v="Geo Targeted Los Angeles"/>
    <s v="Cheap International Los Angeles"/>
    <s v=""/>
    <n v="6.25"/>
    <n v="2"/>
    <n v="8.125"/>
    <n v="4.0625"/>
    <n v="9"/>
    <n v="0.22222222222222199"/>
    <n v="2.1111111111111098"/>
    <n v="0"/>
    <n v="0"/>
    <n v="0"/>
    <n v="8.125"/>
    <n v="-8.125"/>
    <n v="-1"/>
    <n v="0"/>
    <s v="NA"/>
    <n v="0"/>
    <x v="368"/>
    <n v="0"/>
    <n v="7.3125"/>
    <n v="-8.53125"/>
    <n v="0.8125"/>
    <n v="0.40625"/>
  </r>
  <r>
    <x v="0"/>
    <s v="spain airline"/>
    <s v="Advanced"/>
    <s v="Western Europe Destinations"/>
    <s v="Spain"/>
    <s v=""/>
    <n v="6.25"/>
    <n v="5"/>
    <n v="8.1999999999999993"/>
    <n v="1.64"/>
    <n v="165"/>
    <n v="3.0303030303030297E-2"/>
    <n v="2.5037575757575801"/>
    <n v="0"/>
    <n v="0"/>
    <n v="0"/>
    <n v="8.1999999999999993"/>
    <n v="-8.1999999999999993"/>
    <n v="-1"/>
    <n v="0"/>
    <s v="NA"/>
    <n v="0"/>
    <x v="368"/>
    <n v="0"/>
    <n v="7.38"/>
    <n v="-8.61"/>
    <n v="0.8199999999999994"/>
    <n v="0.41000000000000014"/>
  </r>
  <r>
    <x v="0"/>
    <s v="cheap international air ticket"/>
    <s v="Advanced"/>
    <s v="Geo Targeted San Francisco"/>
    <s v="Cheap International San Francisco"/>
    <s v=""/>
    <n v="6.25"/>
    <n v="4"/>
    <n v="8.35"/>
    <n v="2.0874999999999999"/>
    <n v="156"/>
    <n v="2.5641025641025599E-2"/>
    <n v="5.4556410256410297"/>
    <n v="0"/>
    <n v="0"/>
    <n v="0"/>
    <n v="8.35"/>
    <n v="-8.35"/>
    <n v="-1"/>
    <n v="0"/>
    <s v="NA"/>
    <n v="0"/>
    <x v="368"/>
    <n v="0"/>
    <n v="7.5149999999999997"/>
    <n v="-8.7675000000000001"/>
    <n v="0.83499999999999996"/>
    <n v="0.41750000000000043"/>
  </r>
  <r>
    <x v="0"/>
    <s v="turkey plane ticket"/>
    <s v="Advanced"/>
    <s v="Western Europe Destinations"/>
    <s v="Turkey"/>
    <s v=""/>
    <n v="6.25"/>
    <n v="6"/>
    <n v="8.4375"/>
    <n v="1.40625"/>
    <n v="40"/>
    <n v="0.15"/>
    <n v="1.649"/>
    <n v="0"/>
    <n v="0"/>
    <n v="0"/>
    <n v="8.4375"/>
    <n v="-8.4375"/>
    <n v="-1"/>
    <n v="0"/>
    <s v="NA"/>
    <n v="0"/>
    <x v="368"/>
    <n v="0"/>
    <n v="7.59375"/>
    <n v="-8.859375"/>
    <n v="0.84375"/>
    <n v="0.421875"/>
  </r>
  <r>
    <x v="0"/>
    <s v="bordeaux flight"/>
    <s v="Standard"/>
    <s v="French Destinations"/>
    <s v="Bordeaux"/>
    <s v=""/>
    <n v="6.25"/>
    <n v="9"/>
    <n v="8.4375"/>
    <n v="0.9375"/>
    <n v="298"/>
    <n v="3.0201342281879203E-2"/>
    <n v="1"/>
    <n v="0"/>
    <n v="0"/>
    <n v="0"/>
    <n v="8.4375"/>
    <n v="-8.4375"/>
    <n v="-1"/>
    <n v="0"/>
    <s v="NA"/>
    <n v="0"/>
    <x v="368"/>
    <n v="0"/>
    <n v="7.59375"/>
    <n v="-8.859375"/>
    <n v="0.84375"/>
    <n v="0.421875"/>
  </r>
  <r>
    <x v="0"/>
    <s v="cheap international ticket"/>
    <s v="Advanced"/>
    <s v="Geo Targeted Chicago"/>
    <s v="Cheap International Chicago"/>
    <s v=""/>
    <n v="6.25"/>
    <n v="4"/>
    <n v="8.625"/>
    <n v="2.15625"/>
    <n v="19"/>
    <n v="0.21052631578947398"/>
    <n v="1.4736842105263199"/>
    <n v="0"/>
    <n v="0"/>
    <n v="0"/>
    <n v="8.625"/>
    <n v="-8.625"/>
    <n v="-1"/>
    <n v="0"/>
    <s v="NA"/>
    <n v="0"/>
    <x v="368"/>
    <n v="0"/>
    <n v="7.7625000000000002"/>
    <n v="-9.0562500000000004"/>
    <n v="0.86249999999999982"/>
    <n v="0.43125000000000036"/>
  </r>
  <r>
    <x v="0"/>
    <s v="lyon flight"/>
    <s v="Standard"/>
    <s v="French Destinations"/>
    <s v="Lyon"/>
    <s v=""/>
    <n v="6.25"/>
    <n v="10"/>
    <n v="8.625"/>
    <n v="0.86250000000000004"/>
    <n v="403"/>
    <n v="2.4813895781637698E-2"/>
    <n v="1"/>
    <n v="0"/>
    <n v="0"/>
    <n v="0"/>
    <n v="8.625"/>
    <n v="-8.625"/>
    <n v="-1"/>
    <n v="0"/>
    <s v="NA"/>
    <n v="0"/>
    <x v="368"/>
    <n v="0"/>
    <n v="7.7625000000000002"/>
    <n v="-9.0562500000000004"/>
    <n v="0.86249999999999982"/>
    <n v="0.43125000000000036"/>
  </r>
  <r>
    <x v="0"/>
    <s v="international airline"/>
    <s v="Advanced"/>
    <s v="Geo Targeted Detroit"/>
    <s v="International Detroit"/>
    <s v=""/>
    <n v="6.25"/>
    <n v="5"/>
    <n v="8.7375000000000007"/>
    <n v="1.7475000000000001"/>
    <n v="76"/>
    <n v="6.5789473684210509E-2"/>
    <n v="1.32526315789474"/>
    <n v="0"/>
    <n v="0"/>
    <n v="0"/>
    <n v="8.7375000000000007"/>
    <n v="-8.7375000000000007"/>
    <n v="-1"/>
    <n v="0"/>
    <s v="NA"/>
    <n v="0"/>
    <x v="368"/>
    <n v="0"/>
    <n v="7.8637500000000005"/>
    <n v="-9.1743750000000013"/>
    <n v="0.87375000000000025"/>
    <n v="0.43687500000000057"/>
  </r>
  <r>
    <x v="0"/>
    <s v="international airlines"/>
    <s v="Advanced"/>
    <s v="Geo Targeted Atlanta"/>
    <s v="International Atlanta"/>
    <s v=""/>
    <n v="6.25"/>
    <n v="5"/>
    <n v="8.7624999999999993"/>
    <n v="1.7524999999999999"/>
    <n v="112"/>
    <n v="4.4642857142857102E-2"/>
    <n v="1.4066071428571401"/>
    <n v="0"/>
    <n v="0"/>
    <n v="0"/>
    <n v="8.7624999999999993"/>
    <n v="-8.7624999999999993"/>
    <n v="-1"/>
    <n v="0"/>
    <s v="NA"/>
    <n v="0"/>
    <x v="368"/>
    <n v="0"/>
    <n v="7.8862499999999995"/>
    <n v="-9.2006250000000005"/>
    <n v="0.87624999999999975"/>
    <n v="0.43812500000000121"/>
  </r>
  <r>
    <x v="0"/>
    <s v="discount airline france"/>
    <s v="Standard"/>
    <s v="Paris &amp; France Terms"/>
    <s v="France"/>
    <s v=""/>
    <n v="6.25"/>
    <n v="3"/>
    <n v="8.8125"/>
    <n v="2.9375"/>
    <n v="60"/>
    <n v="0.05"/>
    <n v="1.333"/>
    <n v="0"/>
    <n v="0"/>
    <n v="0"/>
    <n v="8.8125"/>
    <n v="-8.8125"/>
    <n v="-1"/>
    <n v="0"/>
    <s v="NA"/>
    <n v="0"/>
    <x v="368"/>
    <n v="0"/>
    <n v="7.9312500000000004"/>
    <n v="-9.2531250000000007"/>
    <n v="0.88124999999999964"/>
    <n v="0.44062500000000071"/>
  </r>
  <r>
    <x v="0"/>
    <s v="international ticket"/>
    <s v="Advanced"/>
    <s v="Geo Targeted Chicago"/>
    <s v="International Chicago"/>
    <s v=""/>
    <n v="6.25"/>
    <n v="5"/>
    <n v="9.0250000000000004"/>
    <n v="1.8049999999999999"/>
    <n v="43"/>
    <n v="0.116279069767442"/>
    <n v="1.8120930232558099"/>
    <n v="0"/>
    <n v="0"/>
    <n v="0"/>
    <n v="9.0250000000000004"/>
    <n v="-9.0250000000000004"/>
    <n v="-1"/>
    <n v="0"/>
    <s v="NA"/>
    <n v="0"/>
    <x v="368"/>
    <n v="0"/>
    <n v="8.1225000000000005"/>
    <n v="-9.4762500000000003"/>
    <n v="0.90249999999999986"/>
    <n v="0.45124999999999993"/>
  </r>
  <r>
    <x v="0"/>
    <s v="turkey ticket"/>
    <s v="Advanced"/>
    <s v="Western Europe Destinations"/>
    <s v="Turkey"/>
    <s v=""/>
    <n v="6.25"/>
    <n v="7"/>
    <n v="9.0499999624999994"/>
    <n v="1.2928571375"/>
    <n v="84"/>
    <n v="8.3333333333333301E-2"/>
    <n v="1.0476190476190499"/>
    <n v="0"/>
    <n v="0"/>
    <n v="0"/>
    <n v="9.0499999624999994"/>
    <n v="-9.0499999624999994"/>
    <n v="-1"/>
    <n v="0"/>
    <s v="NA"/>
    <n v="0"/>
    <x v="368"/>
    <n v="0"/>
    <n v="8.1449999662499994"/>
    <n v="-9.5024999606250002"/>
    <n v="0.90499999624999994"/>
    <n v="0.45249999812500086"/>
  </r>
  <r>
    <x v="0"/>
    <s v="nice airfares"/>
    <s v="Standard"/>
    <s v="French Destinations"/>
    <s v="Nice"/>
    <s v=""/>
    <n v="6.25"/>
    <n v="6"/>
    <n v="9.1374999750000008"/>
    <n v="1.5229166625000001"/>
    <n v="70"/>
    <n v="8.5714285714285687E-2"/>
    <n v="1.05571428571429"/>
    <n v="0"/>
    <n v="0"/>
    <n v="0"/>
    <n v="9.1374999750000008"/>
    <n v="-9.1374999750000008"/>
    <n v="-1"/>
    <n v="0"/>
    <s v="NA"/>
    <n v="0"/>
    <x v="368"/>
    <n v="0"/>
    <n v="8.2237499775000007"/>
    <n v="-9.5943749737500017"/>
    <n v="0.91374999750000008"/>
    <n v="0.45687499875000093"/>
  </r>
  <r>
    <x v="0"/>
    <s v="cheap international air ticket"/>
    <s v="Advanced"/>
    <s v="Geo Targeted Houston"/>
    <s v="Cheap International Houston"/>
    <s v=""/>
    <n v="6.25"/>
    <n v="2"/>
    <n v="9.2624999999999993"/>
    <n v="4.6312499999999996"/>
    <n v="63"/>
    <n v="3.1746031746031703E-2"/>
    <n v="5.61650793650794"/>
    <n v="0"/>
    <n v="0"/>
    <n v="0"/>
    <n v="9.2624999999999993"/>
    <n v="-9.2624999999999993"/>
    <n v="-1"/>
    <n v="0"/>
    <s v="NA"/>
    <n v="0"/>
    <x v="368"/>
    <n v="0"/>
    <n v="8.3362499999999997"/>
    <n v="-9.7256249999999991"/>
    <n v="0.92624999999999957"/>
    <n v="0.46312499999999979"/>
  </r>
  <r>
    <x v="0"/>
    <s v="flight to spain"/>
    <s v="Advanced"/>
    <s v="Western Europe Destinations"/>
    <s v="Spain"/>
    <s v=""/>
    <n v="6.25"/>
    <n v="4"/>
    <n v="9.2750000000000004"/>
    <n v="2.3187500000000001"/>
    <n v="120"/>
    <n v="3.3333333333333298E-2"/>
    <n v="1.3534999999999999"/>
    <n v="0"/>
    <n v="0"/>
    <n v="0"/>
    <n v="9.2750000000000004"/>
    <n v="-9.2750000000000004"/>
    <n v="-1"/>
    <n v="0"/>
    <s v="NA"/>
    <n v="0"/>
    <x v="368"/>
    <n v="0"/>
    <n v="8.3475000000000001"/>
    <n v="-9.7387500000000014"/>
    <n v="0.92750000000000021"/>
    <n v="0.46375000000000099"/>
  </r>
  <r>
    <x v="0"/>
    <s v="germany cheap flight"/>
    <s v="Advanced"/>
    <s v="Western Europe Destinations"/>
    <s v="Germany"/>
    <s v=""/>
    <n v="6.25"/>
    <n v="5"/>
    <n v="9.3249999999999993"/>
    <n v="1.865"/>
    <n v="288"/>
    <n v="1.7361111111111101E-2"/>
    <n v="1.1653125"/>
    <n v="0"/>
    <n v="0"/>
    <n v="0"/>
    <n v="9.3249999999999993"/>
    <n v="-9.3249999999999993"/>
    <n v="-1"/>
    <n v="0"/>
    <s v="NA"/>
    <n v="0"/>
    <x v="368"/>
    <n v="0"/>
    <n v="8.3925000000000001"/>
    <n v="-9.7912499999999998"/>
    <n v="0.93249999999999922"/>
    <n v="0.4662500000000005"/>
  </r>
  <r>
    <x v="0"/>
    <s v="international air fare"/>
    <s v="Advanced"/>
    <s v="Geo Targeted Cincinnati"/>
    <s v="International Cincinnati"/>
    <s v=""/>
    <n v="6.25"/>
    <n v="2"/>
    <n v="9.3874999999999993"/>
    <n v="4.6937499999999996"/>
    <n v="106"/>
    <n v="1.88679245283019E-2"/>
    <n v="3.6359433962264198"/>
    <n v="0"/>
    <n v="0"/>
    <n v="0"/>
    <n v="9.3874999999999993"/>
    <n v="-9.3874999999999993"/>
    <n v="-1"/>
    <n v="0"/>
    <s v="NA"/>
    <n v="0"/>
    <x v="368"/>
    <n v="0"/>
    <n v="8.4487500000000004"/>
    <n v="-9.8568750000000005"/>
    <n v="0.93874999999999886"/>
    <n v="0.46937500000000121"/>
  </r>
  <r>
    <x v="0"/>
    <s v="cheap international airplane ticket"/>
    <s v="Advanced"/>
    <s v="Geo Targeted New York"/>
    <s v="Cheap International New York"/>
    <s v=""/>
    <n v="6.25"/>
    <n v="5"/>
    <n v="9.5250000000000004"/>
    <n v="1.905"/>
    <n v="16"/>
    <n v="0.3125"/>
    <n v="1"/>
    <n v="0"/>
    <n v="0"/>
    <n v="0"/>
    <n v="9.5250000000000004"/>
    <n v="-9.5250000000000004"/>
    <n v="-1"/>
    <n v="0"/>
    <s v="NA"/>
    <n v="0"/>
    <x v="368"/>
    <n v="0"/>
    <n v="8.5724999999999998"/>
    <n v="-10.001250000000001"/>
    <n v="0.95250000000000057"/>
    <n v="0.47625000000000028"/>
  </r>
  <r>
    <x v="0"/>
    <s v="florence flight"/>
    <s v="Advanced"/>
    <s v="Geo Targeted New York"/>
    <s v="New York to Florence Sale"/>
    <s v=""/>
    <n v="6.25"/>
    <n v="7"/>
    <n v="9.6874999375000002"/>
    <n v="1.3839285625"/>
    <n v="583"/>
    <n v="1.20068610634648E-2"/>
    <n v="1"/>
    <n v="0"/>
    <n v="0"/>
    <n v="0"/>
    <n v="9.6874999375000002"/>
    <n v="-9.6874999375000002"/>
    <n v="-1"/>
    <n v="0"/>
    <s v="NA"/>
    <n v="0"/>
    <x v="368"/>
    <n v="0"/>
    <n v="8.7187499437499998"/>
    <n v="-10.171874934375001"/>
    <n v="0.96874999375000037"/>
    <n v="0.48437499687500107"/>
  </r>
  <r>
    <x v="0"/>
    <s v="international airport"/>
    <s v="Advanced"/>
    <s v="Geo Targeted Houston"/>
    <s v="International Houston"/>
    <s v=""/>
    <n v="6.25"/>
    <n v="3"/>
    <n v="9.7125000000000004"/>
    <n v="3.2374999999999998"/>
    <n v="480"/>
    <n v="6.2500000000000003E-3"/>
    <n v="2.0871875000000002"/>
    <n v="0"/>
    <n v="0"/>
    <n v="0"/>
    <n v="9.7125000000000004"/>
    <n v="-9.7125000000000004"/>
    <n v="-1"/>
    <n v="0"/>
    <s v="NA"/>
    <n v="0"/>
    <x v="368"/>
    <n v="0"/>
    <n v="8.7412500000000009"/>
    <n v="-10.198125000000001"/>
    <n v="0.9712499999999995"/>
    <n v="0.48562500000000064"/>
  </r>
  <r>
    <x v="0"/>
    <s v="florence flight"/>
    <s v="Advanced"/>
    <s v="Geo Targeted San Francisco"/>
    <s v="San Francisco to Florence Sale"/>
    <s v=""/>
    <n v="6.25"/>
    <n v="7"/>
    <n v="9.7125000000000004"/>
    <n v="1.3875"/>
    <n v="412"/>
    <n v="1.6990291262135901E-2"/>
    <n v="1"/>
    <n v="0"/>
    <n v="0"/>
    <n v="0"/>
    <n v="9.7125000000000004"/>
    <n v="-9.7125000000000004"/>
    <n v="-1"/>
    <n v="0"/>
    <s v="NA"/>
    <n v="0"/>
    <x v="368"/>
    <n v="0"/>
    <n v="8.7412500000000009"/>
    <n v="-10.198125000000001"/>
    <n v="0.9712499999999995"/>
    <n v="0.48562500000000064"/>
  </r>
  <r>
    <x v="0"/>
    <s v="international airplane ticket"/>
    <s v="Advanced"/>
    <s v="Geo Targeted New York"/>
    <s v="International New York"/>
    <s v=""/>
    <n v="6.25"/>
    <n v="3"/>
    <n v="9.75"/>
    <n v="3.25"/>
    <n v="438"/>
    <n v="6.8493150684931503E-3"/>
    <n v="4.0576027397260299"/>
    <n v="0"/>
    <n v="0"/>
    <n v="0"/>
    <n v="9.75"/>
    <n v="-9.75"/>
    <n v="-1"/>
    <n v="0"/>
    <s v="NA"/>
    <n v="0"/>
    <x v="368"/>
    <n v="0"/>
    <n v="8.7750000000000004"/>
    <n v="-10.237500000000001"/>
    <n v="0.97499999999999964"/>
    <n v="0.48750000000000071"/>
  </r>
  <r>
    <x v="0"/>
    <s v="international air ticket"/>
    <s v="Advanced"/>
    <s v="Geo Targeted Los Angeles"/>
    <s v="International Los Angeles"/>
    <s v=""/>
    <n v="6.25"/>
    <n v="6"/>
    <n v="9.9"/>
    <n v="1.65"/>
    <n v="33"/>
    <n v="0.18181818181818202"/>
    <n v="1.69545454545455"/>
    <n v="0"/>
    <n v="0"/>
    <n v="0"/>
    <n v="9.9"/>
    <n v="-9.9"/>
    <n v="-1"/>
    <n v="0"/>
    <s v="NA"/>
    <n v="0"/>
    <x v="368"/>
    <n v="0"/>
    <n v="8.91"/>
    <n v="-10.395000000000001"/>
    <n v="0.99000000000000021"/>
    <n v="0.49500000000000099"/>
  </r>
  <r>
    <x v="0"/>
    <s v="paris fare"/>
    <s v="Standard"/>
    <s v="Paris &amp; France Terms"/>
    <s v="Paris"/>
    <s v=""/>
    <n v="6.25"/>
    <n v="5"/>
    <n v="9.9"/>
    <n v="1.98"/>
    <n v="110"/>
    <n v="4.5454545454545504E-2"/>
    <n v="1.07254545454545"/>
    <n v="0"/>
    <n v="0"/>
    <n v="0"/>
    <n v="9.9"/>
    <n v="-9.9"/>
    <n v="-1"/>
    <n v="0"/>
    <s v="NA"/>
    <n v="0"/>
    <x v="368"/>
    <n v="0"/>
    <n v="8.91"/>
    <n v="-10.395000000000001"/>
    <n v="0.99000000000000021"/>
    <n v="0.49500000000000099"/>
  </r>
  <r>
    <x v="0"/>
    <s v="turkey airfare"/>
    <s v="Advanced"/>
    <s v="Western Europe Destinations"/>
    <s v="Turkey"/>
    <s v=""/>
    <n v="6.25"/>
    <n v="6"/>
    <n v="9.9249999750000022"/>
    <n v="1.6541666625000002"/>
    <n v="113"/>
    <n v="5.3097345132743404E-2"/>
    <n v="2.3409734513274301"/>
    <n v="0"/>
    <n v="0"/>
    <n v="0"/>
    <n v="9.9249999750000022"/>
    <n v="-9.9249999750000022"/>
    <n v="-1"/>
    <n v="0"/>
    <s v="NA"/>
    <n v="0"/>
    <x v="368"/>
    <n v="0"/>
    <n v="8.9324999775000027"/>
    <n v="-10.421249973750003"/>
    <n v="0.99249999749999951"/>
    <n v="0.49624999875000064"/>
  </r>
  <r>
    <x v="0"/>
    <s v="europe airline"/>
    <s v="Advanced"/>
    <s v="Western Europe Destinations"/>
    <s v="Europe"/>
    <s v=""/>
    <n v="6.25"/>
    <n v="3"/>
    <n v="9.9874999874999997"/>
    <n v="3.3291666625"/>
    <n v="45"/>
    <n v="6.6666666666666693E-2"/>
    <n v="3.3524444444444401"/>
    <n v="0"/>
    <n v="0"/>
    <n v="0"/>
    <n v="9.9874999874999997"/>
    <n v="-9.9874999874999997"/>
    <n v="-1"/>
    <n v="0"/>
    <s v="NA"/>
    <n v="0"/>
    <x v="368"/>
    <n v="0"/>
    <n v="8.9887499887499995"/>
    <n v="-10.486874986875"/>
    <n v="0.99874999875000015"/>
    <n v="0.49937499937500007"/>
  </r>
  <r>
    <x v="0"/>
    <s v="england travel"/>
    <s v="Standard"/>
    <s v="Western Europe Destinations"/>
    <s v="England"/>
    <s v=""/>
    <n v="6.25"/>
    <n v="5"/>
    <n v="10.1875"/>
    <n v="2.0375000000000001"/>
    <n v="672"/>
    <n v="7.4404761904761892E-3"/>
    <n v="1"/>
    <n v="0"/>
    <n v="0"/>
    <n v="0"/>
    <n v="10.1875"/>
    <n v="-10.1875"/>
    <n v="-1"/>
    <n v="0"/>
    <s v="NA"/>
    <n v="0"/>
    <x v="368"/>
    <n v="0"/>
    <n v="9.1687500000000011"/>
    <n v="-10.696875"/>
    <n v="1.0187499999999989"/>
    <n v="0.50937500000000036"/>
  </r>
  <r>
    <x v="0"/>
    <s v="nice cheap flights"/>
    <s v="Standard"/>
    <s v="French Destinations"/>
    <s v="Nice"/>
    <s v=""/>
    <n v="6.25"/>
    <n v="11"/>
    <n v="10.249999924999999"/>
    <n v="0.93181817499999997"/>
    <n v="321"/>
    <n v="3.4267912772585701E-2"/>
    <n v="1"/>
    <n v="0"/>
    <n v="0"/>
    <n v="0"/>
    <n v="10.249999924999999"/>
    <n v="-10.249999924999999"/>
    <n v="-1"/>
    <n v="0"/>
    <s v="NA"/>
    <n v="0"/>
    <x v="368"/>
    <n v="0"/>
    <n v="9.2249999324999994"/>
    <n v="-10.762499921249999"/>
    <n v="1.0249999924999997"/>
    <n v="0.51249999624999987"/>
  </r>
  <r>
    <x v="0"/>
    <s v="international air fare"/>
    <s v="Advanced"/>
    <s v="Geo Targeted Philadelphia"/>
    <s v="International Philadelphia"/>
    <s v=""/>
    <n v="6.25"/>
    <n v="3"/>
    <n v="10.712499975"/>
    <n v="3.5708333250000002"/>
    <n v="284"/>
    <n v="1.0563380281690101E-2"/>
    <n v="3.8638380281690101"/>
    <n v="0"/>
    <n v="0"/>
    <n v="0"/>
    <n v="10.712499975"/>
    <n v="-10.712499975"/>
    <n v="-1"/>
    <n v="0"/>
    <s v="NA"/>
    <n v="0"/>
    <x v="368"/>
    <n v="0"/>
    <n v="9.6412499775000011"/>
    <n v="-11.24812497375"/>
    <n v="1.0712499974999989"/>
    <n v="0.53562499875000036"/>
  </r>
  <r>
    <x v="0"/>
    <s v="europe cheap ticket"/>
    <s v="Advanced"/>
    <s v="Western Europe Destinations"/>
    <s v="Europe"/>
    <s v=""/>
    <n v="6.25"/>
    <n v="6"/>
    <n v="10.8375"/>
    <n v="1.8062499999999999"/>
    <n v="51"/>
    <n v="0.11764705882352899"/>
    <n v="1.3711764705882401"/>
    <n v="0"/>
    <n v="0"/>
    <n v="0"/>
    <n v="10.8375"/>
    <n v="-10.8375"/>
    <n v="-1"/>
    <n v="0"/>
    <s v="NA"/>
    <n v="0"/>
    <x v="368"/>
    <n v="0"/>
    <n v="9.7537500000000001"/>
    <n v="-11.379375000000001"/>
    <n v="1.0837500000000002"/>
    <n v="0.54187500000000099"/>
  </r>
  <r>
    <x v="0"/>
    <s v="europe ticket"/>
    <s v="Advanced"/>
    <s v="Geo Targeted Chicago"/>
    <s v="Europe Chicago"/>
    <s v=""/>
    <n v="6.25"/>
    <n v="5"/>
    <n v="10.95"/>
    <n v="2.19"/>
    <n v="23"/>
    <n v="0.217391304347826"/>
    <n v="1.6956521739130399"/>
    <n v="0"/>
    <n v="0"/>
    <n v="0"/>
    <n v="10.95"/>
    <n v="-10.95"/>
    <n v="-1"/>
    <n v="0"/>
    <s v="NA"/>
    <n v="0"/>
    <x v="368"/>
    <n v="0"/>
    <n v="9.8550000000000004"/>
    <n v="-11.4975"/>
    <n v="1.0949999999999989"/>
    <n v="0.54750000000000121"/>
  </r>
  <r>
    <x v="0"/>
    <s v="spain cheap flight"/>
    <s v="Advanced"/>
    <s v="Western Europe Destinations"/>
    <s v="Spain"/>
    <s v=""/>
    <n v="6.25"/>
    <n v="4"/>
    <n v="11.112500000000001"/>
    <n v="2.7781250000000002"/>
    <n v="106"/>
    <n v="3.77358490566038E-2"/>
    <n v="1.16490566037736"/>
    <n v="0"/>
    <n v="0"/>
    <n v="0"/>
    <n v="11.112500000000001"/>
    <n v="-11.112500000000001"/>
    <n v="-1"/>
    <n v="0"/>
    <s v="NA"/>
    <n v="0"/>
    <x v="368"/>
    <n v="0"/>
    <n v="10.001250000000001"/>
    <n v="-11.668125000000002"/>
    <n v="1.1112500000000001"/>
    <n v="0.55562500000000092"/>
  </r>
  <r>
    <x v="0"/>
    <s v="europe flight"/>
    <s v="Advanced"/>
    <s v="Geo Targeted Los Angeles"/>
    <s v="Europe Los Angeles"/>
    <s v=""/>
    <n v="6.25"/>
    <n v="4"/>
    <n v="11.125"/>
    <n v="2.78125"/>
    <n v="32"/>
    <n v="0.125"/>
    <n v="1.125"/>
    <n v="0"/>
    <n v="0"/>
    <n v="0"/>
    <n v="11.125"/>
    <n v="-11.125"/>
    <n v="-1"/>
    <n v="0"/>
    <s v="NA"/>
    <n v="0"/>
    <x v="368"/>
    <n v="0"/>
    <n v="10.012500000000001"/>
    <n v="-11.68125"/>
    <n v="1.1124999999999989"/>
    <n v="0.55625000000000036"/>
  </r>
  <r>
    <x v="0"/>
    <s v="turkey cheap flight"/>
    <s v="Standard"/>
    <s v="Western Europe Destinations"/>
    <s v="Turkey"/>
    <s v=""/>
    <n v="6.25"/>
    <n v="8"/>
    <n v="11.175000000000001"/>
    <n v="1.3968750000000001"/>
    <n v="191"/>
    <n v="4.1884816753926704E-2"/>
    <n v="1"/>
    <n v="0"/>
    <n v="0"/>
    <n v="0"/>
    <n v="11.175000000000001"/>
    <n v="-11.175000000000001"/>
    <n v="-1"/>
    <n v="0"/>
    <s v="NA"/>
    <n v="0"/>
    <x v="368"/>
    <n v="0"/>
    <n v="10.057500000000001"/>
    <n v="-11.733750000000001"/>
    <n v="1.1174999999999997"/>
    <n v="0.55874999999999986"/>
  </r>
  <r>
    <x v="0"/>
    <s v="cheap international airline ticket"/>
    <s v="Advanced"/>
    <s v="Geo Targeted Philadelphia"/>
    <s v="Cheap International Philadelphia"/>
    <s v=""/>
    <n v="6.25"/>
    <n v="6"/>
    <n v="11.262499949999999"/>
    <n v="1.8770833249999999"/>
    <n v="140"/>
    <n v="4.2857142857142899E-2"/>
    <n v="6.8870714285714296"/>
    <n v="0"/>
    <n v="0"/>
    <n v="0"/>
    <n v="11.262499949999999"/>
    <n v="-11.262499949999999"/>
    <n v="-1"/>
    <n v="0"/>
    <s v="NA"/>
    <n v="0"/>
    <x v="368"/>
    <n v="0"/>
    <n v="10.136249954999998"/>
    <n v="-11.8256249475"/>
    <n v="1.1262499950000002"/>
    <n v="0.563124997500001"/>
  </r>
  <r>
    <x v="0"/>
    <s v="visit paris"/>
    <s v="Standard"/>
    <s v="Paris &amp; France Terms"/>
    <s v="Paris"/>
    <s v=""/>
    <n v="6.25"/>
    <n v="4"/>
    <n v="11.5375"/>
    <n v="2.8843749999999999"/>
    <n v="448"/>
    <n v="8.9285714285714298E-3"/>
    <n v="1.00379464285714"/>
    <n v="0"/>
    <n v="0"/>
    <n v="0"/>
    <n v="11.5375"/>
    <n v="-11.5375"/>
    <n v="-1"/>
    <n v="0"/>
    <s v="NA"/>
    <n v="0"/>
    <x v="368"/>
    <n v="0"/>
    <n v="10.383749999999999"/>
    <n v="-12.114375000000001"/>
    <n v="1.1537500000000005"/>
    <n v="0.57687500000000114"/>
  </r>
  <r>
    <x v="0"/>
    <s v="cheap international airfare"/>
    <s v="Advanced"/>
    <s v="Geo Targeted DC"/>
    <s v="Cheap International DC"/>
    <s v=""/>
    <n v="6.25"/>
    <n v="4"/>
    <n v="11.612500000000001"/>
    <n v="2.9031250000000002"/>
    <n v="512"/>
    <n v="7.8125E-3"/>
    <n v="1.8075390625000001"/>
    <n v="0"/>
    <n v="0"/>
    <n v="0"/>
    <n v="11.612500000000001"/>
    <n v="-11.612500000000001"/>
    <n v="-1"/>
    <n v="0"/>
    <s v="NA"/>
    <n v="0"/>
    <x v="368"/>
    <n v="0"/>
    <n v="10.451250000000002"/>
    <n v="-12.193125000000002"/>
    <n v="1.161249999999999"/>
    <n v="0.58062500000000128"/>
  </r>
  <r>
    <x v="0"/>
    <s v="paris cheap flight"/>
    <s v="Advanced"/>
    <s v="Geo Targeted Los Angeles"/>
    <s v="Los Angeles to Paris Sale"/>
    <s v=""/>
    <n v="6.25"/>
    <n v="3"/>
    <n v="11.612499975"/>
    <n v="3.870833325"/>
    <n v="11"/>
    <n v="0.27272727272727298"/>
    <n v="1.2709090909090901"/>
    <n v="0"/>
    <n v="0"/>
    <n v="0"/>
    <n v="11.612499975"/>
    <n v="-11.612499975"/>
    <n v="-1"/>
    <n v="0"/>
    <s v="NA"/>
    <n v="0"/>
    <x v="368"/>
    <n v="0"/>
    <n v="10.4512499775"/>
    <n v="-12.193124973750001"/>
    <n v="1.1612499975000006"/>
    <n v="0.58062499875000029"/>
  </r>
  <r>
    <x v="0"/>
    <s v="venice travel"/>
    <s v="Advanced"/>
    <s v="Western Europe Destinations"/>
    <s v="Venice"/>
    <s v=""/>
    <n v="6.25"/>
    <n v="4"/>
    <n v="11.625"/>
    <n v="2.90625"/>
    <n v="1052"/>
    <n v="3.8022813688212897E-3"/>
    <n v="2.4355608365018999"/>
    <n v="0"/>
    <n v="0"/>
    <n v="0"/>
    <n v="11.625"/>
    <n v="-11.625"/>
    <n v="-1"/>
    <n v="0"/>
    <s v="NA"/>
    <n v="0"/>
    <x v="368"/>
    <n v="0"/>
    <n v="10.4625"/>
    <n v="-12.206250000000001"/>
    <n v="1.1624999999999996"/>
    <n v="0.58125000000000071"/>
  </r>
  <r>
    <x v="0"/>
    <s v="international plane ticket"/>
    <s v="Advanced"/>
    <s v="Geo Targeted Chicago"/>
    <s v="International Chicago"/>
    <s v=""/>
    <n v="6.25"/>
    <n v="3"/>
    <n v="11.775"/>
    <n v="3.9249999999999998"/>
    <n v="36"/>
    <n v="8.3333333333333301E-2"/>
    <n v="2.3319444444444399"/>
    <n v="0"/>
    <n v="0"/>
    <n v="0"/>
    <n v="11.775"/>
    <n v="-11.775"/>
    <n v="-1"/>
    <n v="0"/>
    <s v="NA"/>
    <n v="0"/>
    <x v="368"/>
    <n v="0"/>
    <n v="10.5975"/>
    <n v="-12.363750000000001"/>
    <n v="1.1775000000000002"/>
    <n v="0.58875000000000099"/>
  </r>
  <r>
    <x v="0"/>
    <s v="cheap europe tickets"/>
    <s v="Advanced"/>
    <s v="Geo Targeted Atlanta"/>
    <s v="Cheap Europe Atlanta"/>
    <s v=""/>
    <n v="6.25"/>
    <n v="3"/>
    <n v="11.949999975000001"/>
    <n v="3.9833333250000003"/>
    <n v="318"/>
    <n v="9.4339622641509396E-3"/>
    <n v="4.9414465408805004"/>
    <n v="0"/>
    <n v="0"/>
    <n v="0"/>
    <n v="11.949999975000001"/>
    <n v="-11.949999975000001"/>
    <n v="-1"/>
    <n v="0"/>
    <s v="NA"/>
    <n v="0"/>
    <x v="368"/>
    <n v="0"/>
    <n v="10.754999977500001"/>
    <n v="-12.547499973750002"/>
    <n v="1.1949999975000001"/>
    <n v="0.59749999875000093"/>
  </r>
  <r>
    <x v="0"/>
    <s v="france airport"/>
    <s v="Standard"/>
    <s v="Paris &amp; France Terms"/>
    <s v="France"/>
    <s v=""/>
    <n v="6.25"/>
    <n v="16"/>
    <n v="11.95"/>
    <n v="0.74687499999999996"/>
    <n v="609"/>
    <n v="2.6272577996715899E-2"/>
    <n v="1"/>
    <n v="0"/>
    <n v="0"/>
    <n v="0"/>
    <n v="11.95"/>
    <n v="-11.95"/>
    <n v="-1"/>
    <n v="0"/>
    <s v="NA"/>
    <n v="0"/>
    <x v="368"/>
    <n v="0"/>
    <n v="10.754999999999999"/>
    <n v="-12.547499999999999"/>
    <n v="1.1950000000000003"/>
    <n v="0.59750000000000014"/>
  </r>
  <r>
    <x v="0"/>
    <s v="travel in paris"/>
    <s v="Standard"/>
    <s v="Paris &amp; France Terms"/>
    <s v="Paris"/>
    <s v=""/>
    <n v="6.25"/>
    <n v="5"/>
    <n v="12.237500000000001"/>
    <n v="2.4474999999999998"/>
    <n v="399"/>
    <n v="1.2531328320801999E-2"/>
    <n v="1.7023809523809501"/>
    <n v="0"/>
    <n v="0"/>
    <n v="0"/>
    <n v="12.237500000000001"/>
    <n v="-12.237500000000001"/>
    <n v="-1"/>
    <n v="0"/>
    <s v="NA"/>
    <n v="0"/>
    <x v="368"/>
    <n v="0"/>
    <n v="11.013750000000002"/>
    <n v="-12.849375000000002"/>
    <n v="1.223749999999999"/>
    <n v="0.61187500000000128"/>
  </r>
  <r>
    <x v="0"/>
    <s v="cheap international plane ticket"/>
    <s v="Advanced"/>
    <s v="Geo Targeted San Francisco"/>
    <s v="Cheap International San Francisco"/>
    <s v=""/>
    <n v="6.25"/>
    <n v="4"/>
    <n v="12.3"/>
    <n v="3.0750000000000002"/>
    <n v="35"/>
    <n v="0.114285714285714"/>
    <n v="1.5702857142857101"/>
    <n v="0"/>
    <n v="0"/>
    <n v="0"/>
    <n v="12.3"/>
    <n v="-12.3"/>
    <n v="-1"/>
    <n v="0"/>
    <s v="NA"/>
    <n v="0"/>
    <x v="368"/>
    <n v="0"/>
    <n v="11.07"/>
    <n v="-12.915000000000001"/>
    <n v="1.2300000000000004"/>
    <n v="0.61500000000000021"/>
  </r>
  <r>
    <x v="0"/>
    <s v="cheap international airline ticket"/>
    <s v="Advanced"/>
    <s v="Geo Targeted Chicago"/>
    <s v="Cheap International Chicago"/>
    <s v=""/>
    <n v="6.25"/>
    <n v="6"/>
    <n v="12.399999975"/>
    <n v="2.0666666624999999"/>
    <n v="94"/>
    <n v="6.382978723404259E-2"/>
    <n v="5.4950000000000001"/>
    <n v="0"/>
    <n v="0"/>
    <n v="0"/>
    <n v="12.399999975"/>
    <n v="-12.399999975"/>
    <n v="-1"/>
    <n v="0"/>
    <s v="NA"/>
    <n v="0"/>
    <x v="368"/>
    <n v="0"/>
    <n v="11.1599999775"/>
    <n v="-13.01999997375"/>
    <n v="1.2399999975"/>
    <n v="0.61999999875"/>
  </r>
  <r>
    <x v="0"/>
    <s v="cheap international ticket"/>
    <s v="Advanced"/>
    <s v="Geo Targeted New York"/>
    <s v="Cheap International New York"/>
    <s v=""/>
    <n v="6.25"/>
    <n v="4"/>
    <n v="13.0625"/>
    <n v="3.265625"/>
    <n v="34"/>
    <n v="0.11764705882352899"/>
    <n v="1.1176470588235301"/>
    <n v="0"/>
    <n v="0"/>
    <n v="0"/>
    <n v="13.0625"/>
    <n v="-13.0625"/>
    <n v="-1"/>
    <n v="0"/>
    <s v="NA"/>
    <n v="0"/>
    <x v="368"/>
    <n v="0"/>
    <n v="11.75625"/>
    <n v="-13.715625000000001"/>
    <n v="1.3062500000000004"/>
    <n v="0.65312500000000107"/>
  </r>
  <r>
    <x v="0"/>
    <s v="international airline"/>
    <s v="Advanced"/>
    <s v="Geo Targeted San Francisco"/>
    <s v="International San Francisco"/>
    <s v=""/>
    <n v="6.25"/>
    <n v="6"/>
    <n v="13.062499949999999"/>
    <n v="2.1770833249999999"/>
    <n v="1371"/>
    <n v="4.3763676148796506E-3"/>
    <n v="1.09232676878191"/>
    <n v="0"/>
    <n v="0"/>
    <n v="0"/>
    <n v="13.062499949999999"/>
    <n v="-13.062499949999999"/>
    <n v="-1"/>
    <n v="0"/>
    <s v="NA"/>
    <n v="0"/>
    <x v="368"/>
    <n v="0"/>
    <n v="11.756249954999999"/>
    <n v="-13.7156249475"/>
    <n v="1.3062499949999999"/>
    <n v="0.65312499750000086"/>
  </r>
  <r>
    <x v="0"/>
    <s v="cheap europe flight"/>
    <s v="Advanced"/>
    <s v="Geo Targeted Los Angeles"/>
    <s v="Cheap Europe Los Angeles"/>
    <s v=""/>
    <n v="6.25"/>
    <n v="4"/>
    <n v="13.1"/>
    <n v="3.2749999999999999"/>
    <n v="11"/>
    <n v="0.36363636363636404"/>
    <n v="1.0909090909090899"/>
    <n v="0"/>
    <n v="0"/>
    <n v="0"/>
    <n v="13.1"/>
    <n v="-13.1"/>
    <n v="-1"/>
    <n v="0"/>
    <s v="NA"/>
    <n v="0"/>
    <x v="368"/>
    <n v="0"/>
    <n v="11.79"/>
    <n v="-13.755000000000001"/>
    <n v="1.3100000000000005"/>
    <n v="0.65500000000000114"/>
  </r>
  <r>
    <x v="0"/>
    <s v="discount international airfare"/>
    <s v="Advanced"/>
    <s v="Geo Targeted DC"/>
    <s v="Discount International DC"/>
    <s v=""/>
    <n v="6.25"/>
    <n v="4"/>
    <n v="13.225"/>
    <n v="3.3062499999999999"/>
    <n v="87"/>
    <n v="4.5977011494252901E-2"/>
    <n v="1.6165517241379299"/>
    <n v="0"/>
    <n v="0"/>
    <n v="0"/>
    <n v="13.225"/>
    <n v="-13.225"/>
    <n v="-1"/>
    <n v="0"/>
    <s v="NA"/>
    <n v="0"/>
    <x v="368"/>
    <n v="0"/>
    <n v="11.9025"/>
    <n v="-13.88625"/>
    <n v="1.3224999999999998"/>
    <n v="0.66125000000000078"/>
  </r>
  <r>
    <x v="0"/>
    <s v="cheap international ticket"/>
    <s v="Advanced"/>
    <s v="Geo Targeted San Francisco"/>
    <s v="Cheap International San Francisco"/>
    <s v=""/>
    <n v="6.25"/>
    <n v="4"/>
    <n v="13.25"/>
    <n v="3.3125"/>
    <n v="37"/>
    <n v="0.108108108108108"/>
    <n v="1.27027027027027"/>
    <n v="0"/>
    <n v="0"/>
    <n v="0"/>
    <n v="13.25"/>
    <n v="-13.25"/>
    <n v="-1"/>
    <n v="0"/>
    <s v="NA"/>
    <n v="0"/>
    <x v="368"/>
    <n v="0"/>
    <n v="11.925000000000001"/>
    <n v="-13.912500000000001"/>
    <n v="1.3249999999999993"/>
    <n v="0.66250000000000142"/>
  </r>
  <r>
    <x v="0"/>
    <s v="france plane ticket"/>
    <s v="Standard"/>
    <s v="Paris &amp; France Terms"/>
    <s v="France"/>
    <s v=""/>
    <n v="6.25"/>
    <n v="13"/>
    <n v="13.624999862500001"/>
    <n v="1.0480769125"/>
    <n v="209"/>
    <n v="6.2200956937799E-2"/>
    <n v="1.1144019138756001"/>
    <n v="0"/>
    <n v="0"/>
    <n v="0"/>
    <n v="13.624999862500001"/>
    <n v="-13.624999862500001"/>
    <n v="-1"/>
    <n v="0"/>
    <s v="NA"/>
    <n v="0"/>
    <x v="368"/>
    <n v="0"/>
    <n v="12.262499876250001"/>
    <n v="-14.306249855625001"/>
    <n v="1.3624999862500005"/>
    <n v="0.68124999312500023"/>
  </r>
  <r>
    <x v="0"/>
    <s v="cheap international airline ticket"/>
    <s v="Advanced"/>
    <s v="Geo Targeted Houston"/>
    <s v="Cheap International Houston"/>
    <s v=""/>
    <n v="6.25"/>
    <n v="6"/>
    <n v="13.637499975000001"/>
    <n v="2.2729166625000001"/>
    <n v="113"/>
    <n v="5.3097345132743404E-2"/>
    <n v="5.8360176991150396"/>
    <n v="0"/>
    <n v="0"/>
    <n v="0"/>
    <n v="13.637499975000001"/>
    <n v="-13.637499975000001"/>
    <n v="-1"/>
    <n v="0"/>
    <s v="NA"/>
    <n v="0"/>
    <x v="368"/>
    <n v="0"/>
    <n v="12.273749977500001"/>
    <n v="-14.319374973750001"/>
    <n v="1.3637499974999994"/>
    <n v="0.68187499875000057"/>
  </r>
  <r>
    <x v="0"/>
    <s v="europe ticket"/>
    <s v="Advanced"/>
    <s v="Western Europe Destinations"/>
    <s v="Europe"/>
    <s v=""/>
    <n v="6.25"/>
    <n v="3"/>
    <n v="14.149999987499999"/>
    <n v="4.7166666624999998"/>
    <n v="38"/>
    <n v="7.8947368421052599E-2"/>
    <n v="2.10184210526316"/>
    <n v="0"/>
    <n v="0"/>
    <n v="0"/>
    <n v="14.149999987499999"/>
    <n v="-14.149999987499999"/>
    <n v="-1"/>
    <n v="0"/>
    <s v="NA"/>
    <n v="0"/>
    <x v="368"/>
    <n v="0"/>
    <n v="12.734999988749999"/>
    <n v="-14.857499986875"/>
    <n v="1.4149999987499999"/>
    <n v="0.70749999937500085"/>
  </r>
  <r>
    <x v="0"/>
    <s v="cheap international airline ticket"/>
    <s v="Advanced"/>
    <s v="Geo Targeted DC"/>
    <s v="Cheap International DC"/>
    <s v=""/>
    <n v="6.25"/>
    <n v="6"/>
    <n v="14.349999974999999"/>
    <n v="2.3916666625"/>
    <n v="1353"/>
    <n v="4.4345898004434607E-3"/>
    <n v="1.6767184035476701"/>
    <n v="0"/>
    <n v="0"/>
    <n v="0"/>
    <n v="14.349999974999999"/>
    <n v="-14.349999974999999"/>
    <n v="-1"/>
    <n v="0"/>
    <s v="NA"/>
    <n v="0"/>
    <x v="368"/>
    <n v="0"/>
    <n v="12.914999977499999"/>
    <n v="-15.067499973749999"/>
    <n v="1.4349999975000003"/>
    <n v="0.71749999875000015"/>
  </r>
  <r>
    <x v="0"/>
    <s v="cheap airline ticket to france"/>
    <s v="Standard"/>
    <s v="Paris &amp; France Terms"/>
    <s v="France"/>
    <s v=""/>
    <n v="6.25"/>
    <n v="11"/>
    <n v="14.462499974999998"/>
    <n v="1.3147727249999999"/>
    <n v="311"/>
    <n v="3.53697749196141E-2"/>
    <n v="1.1416077170418"/>
    <n v="0"/>
    <n v="0"/>
    <n v="0"/>
    <n v="14.462499974999998"/>
    <n v="-14.462499974999998"/>
    <n v="-1"/>
    <n v="0"/>
    <s v="NA"/>
    <n v="0"/>
    <x v="368"/>
    <n v="0"/>
    <n v="13.016249977499999"/>
    <n v="-15.185624973749999"/>
    <n v="1.4462499974999989"/>
    <n v="0.72312499875000036"/>
  </r>
  <r>
    <x v="0"/>
    <s v="international air fare"/>
    <s v="Advanced"/>
    <s v="Geo Targeted Boston"/>
    <s v="International Boston"/>
    <s v=""/>
    <n v="6.25"/>
    <n v="4"/>
    <n v="15.012499999999999"/>
    <n v="3.7531249999999998"/>
    <n v="215"/>
    <n v="1.8604651162790701E-2"/>
    <n v="3.8194883720930202"/>
    <n v="0"/>
    <n v="0"/>
    <n v="0"/>
    <n v="15.012499999999999"/>
    <n v="-15.012499999999999"/>
    <n v="-1"/>
    <n v="0"/>
    <s v="NA"/>
    <n v="0"/>
    <x v="368"/>
    <n v="0"/>
    <n v="13.51125"/>
    <n v="-15.763125"/>
    <n v="1.5012499999999989"/>
    <n v="0.75062500000000121"/>
  </r>
  <r>
    <x v="0"/>
    <s v="cheap international airfare"/>
    <s v="Advanced"/>
    <s v="Geo Targeted Chicago"/>
    <s v="Cheap International Chicago"/>
    <s v=""/>
    <n v="6.25"/>
    <n v="7"/>
    <n v="15.05"/>
    <n v="2.15"/>
    <n v="267"/>
    <n v="2.6217228464419498E-2"/>
    <n v="3.89647940074906"/>
    <n v="0"/>
    <n v="0"/>
    <n v="0"/>
    <n v="15.05"/>
    <n v="-15.05"/>
    <n v="-1"/>
    <n v="0"/>
    <s v="NA"/>
    <n v="0"/>
    <x v="368"/>
    <n v="0"/>
    <n v="13.545000000000002"/>
    <n v="-15.802500000000002"/>
    <n v="1.504999999999999"/>
    <n v="0.75250000000000128"/>
  </r>
  <r>
    <x v="0"/>
    <s v="cologne flight"/>
    <s v="Advanced"/>
    <s v="Western Europe Destinations"/>
    <s v="Cologne"/>
    <s v=""/>
    <n v="6.25"/>
    <n v="7"/>
    <n v="15.3499999625"/>
    <n v="2.1928571374999999"/>
    <n v="2330"/>
    <n v="3.0042918454935598E-3"/>
    <n v="1.0006008583691"/>
    <n v="0"/>
    <n v="0"/>
    <n v="0"/>
    <n v="15.3499999625"/>
    <n v="-15.3499999625"/>
    <n v="-1"/>
    <n v="0"/>
    <s v="NA"/>
    <n v="0"/>
    <x v="368"/>
    <n v="0"/>
    <n v="13.814999966250001"/>
    <n v="-16.117499960625"/>
    <n v="1.5349999962499989"/>
    <n v="0.76749999812500036"/>
  </r>
  <r>
    <x v="0"/>
    <s v="rome ticket"/>
    <s v="Advanced"/>
    <s v="Western Europe Destinations"/>
    <s v="Rome"/>
    <s v=""/>
    <n v="6.25"/>
    <n v="13"/>
    <n v="15.925000000000001"/>
    <n v="1.2250000000000001"/>
    <n v="17580"/>
    <n v="7.3947667804323102E-4"/>
    <n v="1.00042320819113"/>
    <n v="0"/>
    <n v="0"/>
    <n v="0"/>
    <n v="15.925000000000001"/>
    <n v="-15.925000000000001"/>
    <n v="-1"/>
    <n v="0"/>
    <s v="NA"/>
    <n v="0"/>
    <x v="368"/>
    <n v="0"/>
    <n v="14.332500000000001"/>
    <n v="-16.721250000000001"/>
    <n v="1.5924999999999994"/>
    <n v="0.79625000000000057"/>
  </r>
  <r>
    <x v="0"/>
    <s v="international airline ticket"/>
    <s v="Advanced"/>
    <s v="Geo Targeted Miami"/>
    <s v="International Miami"/>
    <s v=""/>
    <n v="6.25"/>
    <n v="5"/>
    <n v="15.95"/>
    <n v="3.19"/>
    <n v="505"/>
    <n v="9.9009900990098994E-3"/>
    <n v="4.6460594059405897"/>
    <n v="0"/>
    <n v="0"/>
    <n v="0"/>
    <n v="15.95"/>
    <n v="-15.95"/>
    <n v="-1"/>
    <n v="0"/>
    <s v="NA"/>
    <n v="0"/>
    <x v="368"/>
    <n v="0"/>
    <n v="14.355"/>
    <n v="-16.747499999999999"/>
    <n v="1.5949999999999989"/>
    <n v="0.79749999999999943"/>
  </r>
  <r>
    <x v="0"/>
    <s v="international airfare"/>
    <s v="Advanced"/>
    <s v="Geo Targeted Miami"/>
    <s v="International Miami"/>
    <s v=""/>
    <n v="6.25"/>
    <n v="5"/>
    <n v="16.0625"/>
    <n v="3.2124999999999999"/>
    <n v="85"/>
    <n v="5.8823529411764698E-2"/>
    <n v="1.22282352941176"/>
    <n v="0"/>
    <n v="0"/>
    <n v="0"/>
    <n v="16.0625"/>
    <n v="-16.0625"/>
    <n v="-1"/>
    <n v="0"/>
    <s v="NA"/>
    <n v="0"/>
    <x v="368"/>
    <n v="0"/>
    <n v="14.456250000000001"/>
    <n v="-16.865625000000001"/>
    <n v="1.6062499999999993"/>
    <n v="0.80312500000000142"/>
  </r>
  <r>
    <x v="0"/>
    <s v="international airfare"/>
    <s v="Advanced"/>
    <s v="Geo Targeted Detroit"/>
    <s v="International Detroit"/>
    <s v=""/>
    <n v="6.25"/>
    <n v="7"/>
    <n v="16.23749995"/>
    <n v="2.3196428500000001"/>
    <n v="92"/>
    <n v="7.6086956521739108E-2"/>
    <n v="1.0534782608695701"/>
    <n v="0"/>
    <n v="0"/>
    <n v="0"/>
    <n v="16.23749995"/>
    <n v="-16.23749995"/>
    <n v="-1"/>
    <n v="0"/>
    <s v="NA"/>
    <n v="0"/>
    <x v="368"/>
    <n v="0"/>
    <n v="14.613749955000001"/>
    <n v="-17.049374947500002"/>
    <n v="1.6237499949999989"/>
    <n v="0.81187499750000214"/>
  </r>
  <r>
    <x v="0"/>
    <s v="international airline"/>
    <s v="Advanced"/>
    <s v="Geo Targeted New York"/>
    <s v="International New York"/>
    <s v=""/>
    <n v="6.25"/>
    <n v="4"/>
    <n v="16.824999999999999"/>
    <n v="4.2062499999999998"/>
    <n v="228"/>
    <n v="1.7543859649122799E-2"/>
    <n v="1.3939473684210499"/>
    <n v="0"/>
    <n v="0"/>
    <n v="0"/>
    <n v="16.824999999999999"/>
    <n v="-16.824999999999999"/>
    <n v="-1"/>
    <n v="0"/>
    <s v="NA"/>
    <n v="0"/>
    <x v="368"/>
    <n v="0"/>
    <n v="15.1425"/>
    <n v="-17.666250000000002"/>
    <n v="1.6824999999999992"/>
    <n v="0.84125000000000227"/>
  </r>
  <r>
    <x v="0"/>
    <s v="paris flight deal"/>
    <s v="Standard"/>
    <s v="Paris &amp; France Terms"/>
    <s v="Paris"/>
    <s v=""/>
    <n v="6.25"/>
    <n v="12"/>
    <n v="17.124999900000002"/>
    <n v="1.4270833250000001"/>
    <n v="78"/>
    <n v="0.15384615384615399"/>
    <n v="1.1769230769230801"/>
    <n v="0"/>
    <n v="0"/>
    <n v="0"/>
    <n v="17.124999900000002"/>
    <n v="-17.124999900000002"/>
    <n v="-1"/>
    <n v="0"/>
    <s v="NA"/>
    <n v="0"/>
    <x v="368"/>
    <n v="0"/>
    <n v="15.412499910000003"/>
    <n v="-17.981249895000005"/>
    <n v="1.7124999899999995"/>
    <n v="0.85624999500000243"/>
  </r>
  <r>
    <x v="0"/>
    <s v="europe flight"/>
    <s v="Advanced"/>
    <s v="Western Europe Destinations"/>
    <s v="Europe"/>
    <s v=""/>
    <n v="6.25"/>
    <n v="8"/>
    <n v="17.4375"/>
    <n v="2.1796875"/>
    <n v="427"/>
    <n v="1.87353629976581E-2"/>
    <n v="1.14206088992974"/>
    <n v="0"/>
    <n v="0"/>
    <n v="0"/>
    <n v="17.4375"/>
    <n v="-17.4375"/>
    <n v="-1"/>
    <n v="0"/>
    <s v="NA"/>
    <n v="0"/>
    <x v="368"/>
    <n v="0"/>
    <n v="15.69375"/>
    <n v="-18.309374999999999"/>
    <n v="1.7437500000000004"/>
    <n v="0.87187499999999929"/>
  </r>
  <r>
    <x v="0"/>
    <s v="international airline tickets"/>
    <s v="Advanced"/>
    <s v="Geo Targeted Atlanta"/>
    <s v="International Atlanta"/>
    <s v=""/>
    <n v="6.25"/>
    <n v="8"/>
    <n v="17.587499999999999"/>
    <n v="2.1984374999999998"/>
    <n v="787"/>
    <n v="1.01651842439644E-2"/>
    <n v="4.1752223634053403"/>
    <n v="0"/>
    <n v="0"/>
    <n v="0"/>
    <n v="17.587499999999999"/>
    <n v="-17.587499999999999"/>
    <n v="-1"/>
    <n v="0"/>
    <s v="NA"/>
    <n v="0"/>
    <x v="368"/>
    <n v="0"/>
    <n v="15.828749999999999"/>
    <n v="-18.466874999999998"/>
    <n v="1.7587499999999991"/>
    <n v="0.87937499999999957"/>
  </r>
  <r>
    <x v="0"/>
    <s v="international airline ticket"/>
    <s v="Advanced"/>
    <s v="Geo Targeted Boston"/>
    <s v="International Boston"/>
    <s v=""/>
    <n v="6.25"/>
    <n v="8"/>
    <n v="17.75"/>
    <n v="2.21875"/>
    <n v="549"/>
    <n v="1.4571948998178501E-2"/>
    <n v="3.7991803278688501"/>
    <n v="0"/>
    <n v="0"/>
    <n v="0"/>
    <n v="17.75"/>
    <n v="-17.75"/>
    <n v="-1"/>
    <n v="0"/>
    <s v="NA"/>
    <n v="0"/>
    <x v="368"/>
    <n v="0"/>
    <n v="15.975"/>
    <n v="-18.637499999999999"/>
    <n v="1.7750000000000004"/>
    <n v="0.88749999999999929"/>
  </r>
  <r>
    <x v="0"/>
    <s v="international airfare"/>
    <s v="Advanced"/>
    <s v="Geo Targeted Boston"/>
    <s v="International Boston"/>
    <s v=""/>
    <n v="6.25"/>
    <n v="13"/>
    <n v="18.049999987500001"/>
    <n v="1.3884615375"/>
    <n v="207"/>
    <n v="6.2801932367149801E-2"/>
    <n v="1.05676328502415"/>
    <n v="0"/>
    <n v="0"/>
    <n v="0"/>
    <n v="18.049999987500001"/>
    <n v="-18.049999987500001"/>
    <n v="-1"/>
    <n v="0"/>
    <s v="NA"/>
    <n v="0"/>
    <x v="368"/>
    <n v="0"/>
    <n v="16.244999988750003"/>
    <n v="-18.952499986875001"/>
    <n v="1.8049999987499987"/>
    <n v="0.90249999937499936"/>
  </r>
  <r>
    <x v="0"/>
    <s v="florence travel"/>
    <s v="Advanced"/>
    <s v="Western Europe Destinations"/>
    <s v="Florence"/>
    <s v=""/>
    <n v="6.25"/>
    <n v="7"/>
    <n v="18.649999987500003"/>
    <n v="2.6642857125000003"/>
    <n v="2271"/>
    <n v="3.08234258036107E-3"/>
    <n v="3.0053412593571101"/>
    <n v="0"/>
    <n v="0"/>
    <n v="0"/>
    <n v="18.649999987500003"/>
    <n v="-18.649999987500003"/>
    <n v="-1"/>
    <n v="0"/>
    <s v="NA"/>
    <n v="0"/>
    <x v="368"/>
    <n v="0"/>
    <n v="16.784999988750002"/>
    <n v="-19.582499986875003"/>
    <n v="1.864999998750001"/>
    <n v="0.9324999993750005"/>
  </r>
  <r>
    <x v="0"/>
    <s v="international airport"/>
    <s v="Advanced"/>
    <s v="Geo Targeted Los Angeles"/>
    <s v="International Los Angeles"/>
    <s v=""/>
    <n v="6.25"/>
    <n v="11"/>
    <n v="18.6624999"/>
    <n v="1.6965909000000001"/>
    <n v="420"/>
    <n v="2.6190476190476198E-2"/>
    <n v="1.9573571428571399"/>
    <n v="0"/>
    <n v="0"/>
    <n v="0"/>
    <n v="18.6624999"/>
    <n v="-18.6624999"/>
    <n v="-1"/>
    <n v="0"/>
    <s v="NA"/>
    <n v="0"/>
    <x v="368"/>
    <n v="0"/>
    <n v="16.79624991"/>
    <n v="-19.595624895"/>
    <n v="1.86624999"/>
    <n v="0.93312499500000001"/>
  </r>
  <r>
    <x v="0"/>
    <s v="fly to france"/>
    <s v="Standard"/>
    <s v="Paris &amp; France Terms"/>
    <s v="France"/>
    <s v=""/>
    <n v="6.25"/>
    <n v="14"/>
    <n v="19.062499925000001"/>
    <n v="1.3616071375000001"/>
    <n v="149"/>
    <n v="9.3959731543624192E-2"/>
    <n v="1.1738255033556999"/>
    <n v="0"/>
    <n v="0"/>
    <n v="0"/>
    <n v="19.062499925000001"/>
    <n v="-19.062499925000001"/>
    <n v="-1"/>
    <n v="0"/>
    <s v="NA"/>
    <n v="0"/>
    <x v="368"/>
    <n v="0"/>
    <n v="17.1562499325"/>
    <n v="-20.015624921250001"/>
    <n v="1.9062499925000012"/>
    <n v="0.95312499625000058"/>
  </r>
  <r>
    <x v="0"/>
    <s v="discount international airfare"/>
    <s v="Advanced"/>
    <s v="Geo Targeted Chicago"/>
    <s v="Discount International Chicago"/>
    <s v=""/>
    <n v="6.25"/>
    <n v="8"/>
    <n v="19.225000000000001"/>
    <n v="2.4031250000000002"/>
    <n v="112"/>
    <n v="7.1428571428571397E-2"/>
    <n v="1.57839285714286"/>
    <n v="0"/>
    <n v="0"/>
    <n v="0"/>
    <n v="19.225000000000001"/>
    <n v="-19.225000000000001"/>
    <n v="-1"/>
    <n v="0"/>
    <s v="NA"/>
    <n v="0"/>
    <x v="368"/>
    <n v="0"/>
    <n v="17.302500000000002"/>
    <n v="-20.186250000000001"/>
    <n v="1.9224999999999994"/>
    <n v="0.96124999999999972"/>
  </r>
  <r>
    <x v="0"/>
    <s v="cheap international airfare"/>
    <s v="Advanced"/>
    <s v="Geo Targeted Philadelphia"/>
    <s v="Cheap International Philadelphia"/>
    <s v=""/>
    <n v="6.25"/>
    <n v="8"/>
    <n v="19.3"/>
    <n v="2.4125000000000001"/>
    <n v="182"/>
    <n v="4.3956043956044001E-2"/>
    <n v="3.1690109890109901"/>
    <n v="0"/>
    <n v="0"/>
    <n v="0"/>
    <n v="19.3"/>
    <n v="-19.3"/>
    <n v="-1"/>
    <n v="0"/>
    <s v="NA"/>
    <n v="0"/>
    <x v="368"/>
    <n v="0"/>
    <n v="17.37"/>
    <n v="-20.265000000000001"/>
    <n v="1.9299999999999997"/>
    <n v="0.96499999999999986"/>
  </r>
  <r>
    <x v="0"/>
    <s v="europe airfare"/>
    <s v="Advanced"/>
    <s v="Western Europe Destinations"/>
    <s v="Europe"/>
    <s v=""/>
    <n v="6.25"/>
    <n v="6"/>
    <n v="19.712499975"/>
    <n v="3.2854166624999999"/>
    <n v="140"/>
    <n v="4.2857142857142899E-2"/>
    <n v="3.1019285714285698"/>
    <n v="0"/>
    <n v="0"/>
    <n v="0"/>
    <n v="19.712499975"/>
    <n v="-19.712499975"/>
    <n v="-1"/>
    <n v="0"/>
    <s v="NA"/>
    <n v="0"/>
    <x v="368"/>
    <n v="0"/>
    <n v="17.741249977500001"/>
    <n v="-20.698124973750001"/>
    <n v="1.9712499974999993"/>
    <n v="0.98562499875000142"/>
  </r>
  <r>
    <x v="0"/>
    <s v="cheap international air ticket"/>
    <s v="Advanced"/>
    <s v="Geo Targeted Los Angeles"/>
    <s v="Cheap International Los Angeles"/>
    <s v=""/>
    <n v="6.25"/>
    <n v="5"/>
    <n v="19.925000000000001"/>
    <n v="3.9849999999999999"/>
    <n v="197"/>
    <n v="2.5380710659898501E-2"/>
    <n v="5.3495431472081201"/>
    <n v="0"/>
    <n v="0"/>
    <n v="0"/>
    <n v="19.925000000000001"/>
    <n v="-19.925000000000001"/>
    <n v="-1"/>
    <n v="0"/>
    <s v="NA"/>
    <n v="0"/>
    <x v="368"/>
    <n v="0"/>
    <n v="17.932500000000001"/>
    <n v="-20.921250000000001"/>
    <n v="1.9924999999999997"/>
    <n v="0.99624999999999986"/>
  </r>
  <r>
    <x v="0"/>
    <s v="international flight"/>
    <s v="Advanced"/>
    <s v="Geo Targeted Houston"/>
    <s v="International Houston"/>
    <s v=""/>
    <n v="6.25"/>
    <n v="15"/>
    <n v="20.0625"/>
    <n v="1.3374999999999999"/>
    <n v="254"/>
    <n v="5.9055118110236206E-2"/>
    <n v="1.26307086614173"/>
    <n v="0"/>
    <n v="0"/>
    <n v="0"/>
    <n v="20.0625"/>
    <n v="-20.0625"/>
    <n v="-1"/>
    <n v="0"/>
    <s v="NA"/>
    <n v="0"/>
    <x v="368"/>
    <n v="0"/>
    <n v="18.056250000000002"/>
    <n v="-21.065625000000001"/>
    <n v="2.0062499999999979"/>
    <n v="1.0031250000000007"/>
  </r>
  <r>
    <x v="0"/>
    <s v="ticket to france"/>
    <s v="Standard"/>
    <s v="Paris &amp; France Terms"/>
    <s v="France"/>
    <s v=""/>
    <n v="6.25"/>
    <n v="22"/>
    <n v="20.137499800000001"/>
    <n v="0.91534090000000001"/>
    <n v="234"/>
    <n v="9.4017094017094002E-2"/>
    <n v="1.06153846153846"/>
    <n v="0"/>
    <n v="0"/>
    <n v="0"/>
    <n v="20.137499800000001"/>
    <n v="-20.137499800000001"/>
    <n v="-1"/>
    <n v="0"/>
    <s v="NA"/>
    <n v="0"/>
    <x v="368"/>
    <n v="0"/>
    <n v="18.12374982"/>
    <n v="-21.144374790000001"/>
    <n v="2.0137499800000001"/>
    <n v="1.00687499"/>
  </r>
  <r>
    <x v="0"/>
    <s v="turkey airline"/>
    <s v="Advanced"/>
    <s v="Western Europe Destinations"/>
    <s v="Turkey"/>
    <s v=""/>
    <n v="6.25"/>
    <n v="8"/>
    <n v="20.212499999999999"/>
    <n v="2.5265624999999998"/>
    <n v="516"/>
    <n v="1.5503875968992199E-2"/>
    <n v="4.3769961240310096"/>
    <n v="0"/>
    <n v="0"/>
    <n v="0"/>
    <n v="20.212499999999999"/>
    <n v="-20.212499999999999"/>
    <n v="-1"/>
    <n v="0"/>
    <s v="NA"/>
    <n v="0"/>
    <x v="368"/>
    <n v="0"/>
    <n v="18.19125"/>
    <n v="-21.223125"/>
    <n v="2.0212499999999984"/>
    <n v="1.010625000000001"/>
  </r>
  <r>
    <x v="0"/>
    <s v="international airline"/>
    <s v="Advanced"/>
    <s v="Geo Targeted Chicago"/>
    <s v="International Chicago"/>
    <s v=""/>
    <n v="6.25"/>
    <n v="10"/>
    <n v="20.862500000000001"/>
    <n v="2.0862500000000002"/>
    <n v="196"/>
    <n v="5.1020408163265293E-2"/>
    <n v="1.6461734693877501"/>
    <n v="0"/>
    <n v="0"/>
    <n v="0"/>
    <n v="20.862500000000001"/>
    <n v="-20.862500000000001"/>
    <n v="-1"/>
    <n v="0"/>
    <s v="NA"/>
    <n v="0"/>
    <x v="368"/>
    <n v="0"/>
    <n v="18.776250000000001"/>
    <n v="-21.905625000000001"/>
    <n v="2.0862499999999997"/>
    <n v="1.0431249999999999"/>
  </r>
  <r>
    <x v="0"/>
    <s v="paris france tourism"/>
    <s v="Standard"/>
    <s v="Paris &amp; France Terms"/>
    <s v="Paris"/>
    <s v=""/>
    <n v="6.25"/>
    <n v="8"/>
    <n v="21.475000000000001"/>
    <n v="2.6843750000000002"/>
    <n v="1718"/>
    <n v="4.6565774155995308E-3"/>
    <n v="1.45618742724098"/>
    <n v="0"/>
    <n v="0"/>
    <n v="0"/>
    <n v="21.475000000000001"/>
    <n v="-21.475000000000001"/>
    <n v="-1"/>
    <n v="0"/>
    <s v="NA"/>
    <n v="0"/>
    <x v="368"/>
    <n v="0"/>
    <n v="19.327500000000001"/>
    <n v="-22.548750000000002"/>
    <n v="2.1475000000000009"/>
    <n v="1.0737500000000004"/>
  </r>
  <r>
    <x v="0"/>
    <s v="international air fare"/>
    <s v="Advanced"/>
    <s v="Geo Targeted Chicago"/>
    <s v="International Chicago"/>
    <s v=""/>
    <n v="6.25"/>
    <n v="9"/>
    <n v="21.574999912500001"/>
    <n v="2.3972222125"/>
    <n v="216"/>
    <n v="4.1666666666666699E-2"/>
    <n v="2.8082870370370401"/>
    <n v="0"/>
    <n v="0"/>
    <n v="0"/>
    <n v="21.574999912500001"/>
    <n v="-21.574999912500001"/>
    <n v="-1"/>
    <n v="0"/>
    <s v="NA"/>
    <n v="0"/>
    <x v="368"/>
    <n v="0"/>
    <n v="19.417499921250002"/>
    <n v="-22.653749908125"/>
    <n v="2.157499991249999"/>
    <n v="1.0787499956249995"/>
  </r>
  <r>
    <x v="0"/>
    <s v="cheap international airfare"/>
    <s v="Advanced"/>
    <s v="Geo Targeted Boston"/>
    <s v="Cheap International Boston"/>
    <s v=""/>
    <n v="6.25"/>
    <n v="8"/>
    <n v="21.662500000000001"/>
    <n v="2.7078125000000002"/>
    <n v="147"/>
    <n v="5.4421768707482998E-2"/>
    <n v="2.4582312925170098"/>
    <n v="0"/>
    <n v="0"/>
    <n v="0"/>
    <n v="21.662500000000001"/>
    <n v="-21.662500000000001"/>
    <n v="-1"/>
    <n v="0"/>
    <s v="NA"/>
    <n v="0"/>
    <x v="368"/>
    <n v="0"/>
    <n v="19.496250000000003"/>
    <n v="-22.745625000000004"/>
    <n v="2.166249999999998"/>
    <n v="1.0831250000000026"/>
  </r>
  <r>
    <x v="0"/>
    <s v="cheap international airfare"/>
    <s v="Advanced"/>
    <s v="Geo Targeted Detroit"/>
    <s v="Cheap International Detroit"/>
    <s v=""/>
    <n v="6.25"/>
    <n v="8"/>
    <n v="21.9"/>
    <n v="2.7374999999999998"/>
    <n v="208"/>
    <n v="3.8461538461538498E-2"/>
    <n v="3.2268269230769202"/>
    <n v="0"/>
    <n v="0"/>
    <n v="0"/>
    <n v="21.9"/>
    <n v="-21.9"/>
    <n v="-1"/>
    <n v="0"/>
    <s v="NA"/>
    <n v="0"/>
    <x v="368"/>
    <n v="0"/>
    <n v="19.71"/>
    <n v="-22.995000000000001"/>
    <n v="2.1899999999999977"/>
    <n v="1.0950000000000024"/>
  </r>
  <r>
    <x v="0"/>
    <s v="discount international airfare"/>
    <s v="Advanced"/>
    <s v="Geo Targeted Los Angeles"/>
    <s v="Discount International Los Angeles"/>
    <s v=""/>
    <n v="6.25"/>
    <n v="9"/>
    <n v="22.0374999"/>
    <n v="2.4486110999999999"/>
    <n v="86"/>
    <n v="0.104651162790698"/>
    <n v="1.415"/>
    <n v="0"/>
    <n v="0"/>
    <n v="0"/>
    <n v="22.0374999"/>
    <n v="-22.0374999"/>
    <n v="-1"/>
    <n v="0"/>
    <s v="NA"/>
    <n v="0"/>
    <x v="368"/>
    <n v="0"/>
    <n v="19.833749910000002"/>
    <n v="-23.139374895"/>
    <n v="2.2037499899999986"/>
    <n v="1.1018749949999993"/>
  </r>
  <r>
    <x v="0"/>
    <s v="flight to london"/>
    <s v="Standard"/>
    <s v="Western Europe Destinations"/>
    <s v="London"/>
    <s v=""/>
    <n v="6.25"/>
    <n v="11"/>
    <n v="22.262499875000003"/>
    <n v="2.0238636250000002"/>
    <n v="528"/>
    <n v="2.0833333333333301E-2"/>
    <n v="1"/>
    <n v="0"/>
    <n v="0"/>
    <n v="0"/>
    <n v="22.262499875000003"/>
    <n v="-22.262499875000003"/>
    <n v="-1"/>
    <n v="0"/>
    <s v="NA"/>
    <n v="0"/>
    <x v="368"/>
    <n v="0"/>
    <n v="20.036249887500002"/>
    <n v="-23.375624868750005"/>
    <n v="2.226249987500001"/>
    <n v="1.1131249937500023"/>
  </r>
  <r>
    <x v="0"/>
    <s v="cheap international airline ticket"/>
    <s v="Advanced"/>
    <s v="Geo Targeted Detroit"/>
    <s v="Cheap International Detroit"/>
    <s v=""/>
    <n v="6.25"/>
    <n v="10"/>
    <n v="23.637499999999999"/>
    <n v="2.36375"/>
    <n v="135"/>
    <n v="7.4074074074074098E-2"/>
    <n v="7.2160740740740703"/>
    <n v="0"/>
    <n v="0"/>
    <n v="0"/>
    <n v="23.637499999999999"/>
    <n v="-23.637499999999999"/>
    <n v="-1"/>
    <n v="0"/>
    <s v="NA"/>
    <n v="0"/>
    <x v="368"/>
    <n v="0"/>
    <n v="21.27375"/>
    <n v="-24.819375000000001"/>
    <n v="2.3637499999999996"/>
    <n v="1.1818750000000016"/>
  </r>
  <r>
    <x v="0"/>
    <s v="south france travel"/>
    <s v="Standard"/>
    <s v="Paris &amp; France Terms"/>
    <s v="France"/>
    <s v=""/>
    <n v="6.25"/>
    <n v="10"/>
    <n v="24.125"/>
    <n v="2.4125000000000001"/>
    <n v="677"/>
    <n v="1.4771048744460899E-2"/>
    <n v="1.7223781388478601"/>
    <n v="0"/>
    <n v="0"/>
    <n v="0"/>
    <n v="24.125"/>
    <n v="-24.125"/>
    <n v="-1"/>
    <n v="0"/>
    <s v="NA"/>
    <n v="0"/>
    <x v="368"/>
    <n v="0"/>
    <n v="21.712500000000002"/>
    <n v="-25.331250000000001"/>
    <n v="2.4124999999999979"/>
    <n v="1.2062500000000007"/>
  </r>
  <r>
    <x v="0"/>
    <s v="europe cheap flight"/>
    <s v="Advanced"/>
    <s v="Western Europe Destinations"/>
    <s v="Europe"/>
    <s v=""/>
    <n v="6.25"/>
    <n v="9"/>
    <n v="24.362499937500001"/>
    <n v="2.7069444375000002"/>
    <n v="236"/>
    <n v="3.8135593220338999E-2"/>
    <n v="1.4478813559321999"/>
    <n v="0"/>
    <n v="0"/>
    <n v="0"/>
    <n v="24.362499937500001"/>
    <n v="-24.362499937500001"/>
    <n v="-1"/>
    <n v="0"/>
    <s v="NA"/>
    <n v="0"/>
    <x v="368"/>
    <n v="0"/>
    <n v="21.926249943750001"/>
    <n v="-25.580624934375003"/>
    <n v="2.4362499937499997"/>
    <n v="1.2181249968750016"/>
  </r>
  <r>
    <x v="0"/>
    <s v="cheap international airfare"/>
    <s v="Advanced"/>
    <s v="Geo Targeted Atlanta"/>
    <s v="Cheap International Atlanta"/>
    <s v=""/>
    <n v="6.25"/>
    <n v="8"/>
    <n v="24.55"/>
    <n v="3.0687500000000001"/>
    <n v="259"/>
    <n v="3.0888030888030903E-2"/>
    <n v="3.7745559845559802"/>
    <n v="0"/>
    <n v="0"/>
    <n v="0"/>
    <n v="24.55"/>
    <n v="-24.55"/>
    <n v="-1"/>
    <n v="0"/>
    <s v="NA"/>
    <n v="0"/>
    <x v="368"/>
    <n v="0"/>
    <n v="22.095000000000002"/>
    <n v="-25.777500000000003"/>
    <n v="2.4549999999999983"/>
    <n v="1.2275000000000027"/>
  </r>
  <r>
    <x v="0"/>
    <s v="cheap international airline ticket"/>
    <s v="Advanced"/>
    <s v="Geo Targeted Boston"/>
    <s v="Cheap International Boston"/>
    <s v=""/>
    <n v="6.25"/>
    <n v="11"/>
    <n v="24.587499887500002"/>
    <n v="2.2352272625"/>
    <n v="82"/>
    <n v="0.134146341463415"/>
    <n v="3.0110975609756099"/>
    <n v="0"/>
    <n v="0"/>
    <n v="0"/>
    <n v="24.587499887500002"/>
    <n v="-24.587499887500002"/>
    <n v="-1"/>
    <n v="0"/>
    <s v="NA"/>
    <n v="0"/>
    <x v="368"/>
    <n v="0"/>
    <n v="22.128749898750002"/>
    <n v="-25.816874881875002"/>
    <n v="2.4587499887500002"/>
    <n v="1.2293749943750001"/>
  </r>
  <r>
    <x v="0"/>
    <s v="trip to paris france"/>
    <s v="Standard"/>
    <s v="Paris &amp; France Terms"/>
    <s v="Paris"/>
    <s v=""/>
    <n v="6.25"/>
    <n v="18"/>
    <n v="24.962499900000001"/>
    <n v="1.3868055500000001"/>
    <n v="229"/>
    <n v="7.8602620087336303E-2"/>
    <n v="1.1516157205240201"/>
    <n v="0"/>
    <n v="0"/>
    <n v="0"/>
    <n v="24.962499900000001"/>
    <n v="-24.962499900000001"/>
    <n v="-1"/>
    <n v="0"/>
    <s v="NA"/>
    <n v="0"/>
    <x v="368"/>
    <n v="0"/>
    <n v="22.466249910000002"/>
    <n v="-26.210624895000002"/>
    <n v="2.496249989999999"/>
    <n v="1.2481249950000013"/>
  </r>
  <r>
    <x v="0"/>
    <s v="international airline"/>
    <s v="Advanced"/>
    <s v="Geo Targeted Los Angeles"/>
    <s v="International Los Angeles"/>
    <s v=""/>
    <n v="6.25"/>
    <n v="14"/>
    <n v="25.999999899999999"/>
    <n v="1.85714285"/>
    <n v="198"/>
    <n v="7.0707070707070704E-2"/>
    <n v="1.3931818181818201"/>
    <n v="0"/>
    <n v="0"/>
    <n v="0"/>
    <n v="25.999999899999999"/>
    <n v="-25.999999899999999"/>
    <n v="-1"/>
    <n v="0"/>
    <s v="NA"/>
    <n v="0"/>
    <x v="368"/>
    <n v="0"/>
    <n v="23.399999909999998"/>
    <n v="-27.299999894999999"/>
    <n v="2.5999999900000006"/>
    <n v="1.2999999950000003"/>
  </r>
  <r>
    <x v="0"/>
    <s v="international air fare"/>
    <s v="Advanced"/>
    <s v="Geo Targeted San Francisco"/>
    <s v="International San Francisco"/>
    <s v=""/>
    <n v="6.25"/>
    <n v="7"/>
    <n v="26.037499950000001"/>
    <n v="3.7196428500000001"/>
    <n v="588"/>
    <n v="1.1904761904761901E-2"/>
    <n v="3.3568027210884401"/>
    <n v="0"/>
    <n v="0"/>
    <n v="0"/>
    <n v="26.037499950000001"/>
    <n v="-26.037499950000001"/>
    <n v="-1"/>
    <n v="0"/>
    <s v="NA"/>
    <n v="0"/>
    <x v="368"/>
    <n v="0"/>
    <n v="23.433749955"/>
    <n v="-27.339374947500001"/>
    <n v="2.6037499950000011"/>
    <n v="1.3018749975000006"/>
  </r>
  <r>
    <x v="0"/>
    <s v="marseille flight"/>
    <s v="Standard"/>
    <s v="French Destinations"/>
    <s v="Marseille"/>
    <s v=""/>
    <n v="6.25"/>
    <n v="13"/>
    <n v="26.0999999"/>
    <n v="2.0076923"/>
    <n v="459"/>
    <n v="2.8322440087146E-2"/>
    <n v="1.5337690631808301"/>
    <n v="0"/>
    <n v="0"/>
    <n v="0"/>
    <n v="26.0999999"/>
    <n v="-26.0999999"/>
    <n v="-1"/>
    <n v="0"/>
    <s v="NA"/>
    <n v="0"/>
    <x v="368"/>
    <n v="0"/>
    <n v="23.489999910000002"/>
    <n v="-27.404999895000003"/>
    <n v="2.6099999899999986"/>
    <n v="1.3049999950000029"/>
  </r>
  <r>
    <x v="0"/>
    <s v="international airfare"/>
    <s v="Advanced"/>
    <s v="Geo Targeted Atlanta"/>
    <s v="International Atlanta"/>
    <s v=""/>
    <n v="6.25"/>
    <n v="13"/>
    <n v="26.387499937499999"/>
    <n v="2.0298076875"/>
    <n v="212"/>
    <n v="6.1320754716981105E-2"/>
    <n v="1.1565566037735799"/>
    <n v="0"/>
    <n v="0"/>
    <n v="0"/>
    <n v="26.387499937499999"/>
    <n v="-26.387499937499999"/>
    <n v="-1"/>
    <n v="0"/>
    <s v="NA"/>
    <n v="0"/>
    <x v="368"/>
    <n v="0"/>
    <n v="23.748749943749999"/>
    <n v="-27.706874934375001"/>
    <n v="2.6387499937500003"/>
    <n v="1.3193749968750019"/>
  </r>
  <r>
    <x v="0"/>
    <s v="cheap international ticket"/>
    <s v="Advanced"/>
    <s v="Geo Targeted Los Angeles"/>
    <s v="Cheap International Los Angeles"/>
    <s v=""/>
    <n v="6.25"/>
    <n v="8"/>
    <n v="26.887499999999999"/>
    <n v="3.3609374999999999"/>
    <n v="45"/>
    <n v="0.17777777777777801"/>
    <n v="1.06666666666667"/>
    <n v="0"/>
    <n v="0"/>
    <n v="0"/>
    <n v="26.887499999999999"/>
    <n v="-26.887499999999999"/>
    <n v="-1"/>
    <n v="0"/>
    <s v="NA"/>
    <n v="0"/>
    <x v="368"/>
    <n v="0"/>
    <n v="24.19875"/>
    <n v="-28.231874999999999"/>
    <n v="2.6887499999999989"/>
    <n v="1.3443749999999994"/>
  </r>
  <r>
    <x v="0"/>
    <s v="flight to turkey"/>
    <s v="Advanced"/>
    <s v="Western Europe Destinations"/>
    <s v="Turkey"/>
    <s v=""/>
    <n v="6.25"/>
    <n v="13"/>
    <n v="27.187499950000003"/>
    <n v="2.0913461500000001"/>
    <n v="779"/>
    <n v="1.66880616174583E-2"/>
    <n v="1.1099614890885701"/>
    <n v="0"/>
    <n v="0"/>
    <n v="0"/>
    <n v="27.187499950000003"/>
    <n v="-27.187499950000003"/>
    <n v="-1"/>
    <n v="0"/>
    <s v="NA"/>
    <n v="0"/>
    <x v="368"/>
    <n v="0"/>
    <n v="24.468749955000003"/>
    <n v="-28.546874947500005"/>
    <n v="2.7187499949999996"/>
    <n v="1.3593749975000016"/>
  </r>
  <r>
    <x v="0"/>
    <s v="flight to rome"/>
    <s v="Advanced"/>
    <s v="Western Europe Destinations"/>
    <s v="Rome"/>
    <s v=""/>
    <n v="6.25"/>
    <n v="18"/>
    <n v="27.687499875"/>
    <n v="1.5381944375000001"/>
    <n v="1594"/>
    <n v="1.1292346298619799E-2"/>
    <n v="1.1837578419071499"/>
    <n v="0"/>
    <n v="0"/>
    <n v="0"/>
    <n v="27.687499875"/>
    <n v="-27.687499875"/>
    <n v="-1"/>
    <n v="0"/>
    <s v="NA"/>
    <n v="0"/>
    <x v="368"/>
    <n v="0"/>
    <n v="24.918749887500002"/>
    <n v="-29.071874868750001"/>
    <n v="2.7687499874999979"/>
    <n v="1.3843749937500007"/>
  </r>
  <r>
    <x v="0"/>
    <s v="cheap international flight"/>
    <s v="Advanced"/>
    <s v="Geo Targeted Detroit"/>
    <s v="Cheap International Detroit"/>
    <s v=""/>
    <n v="6.25"/>
    <n v="11"/>
    <n v="28.2749999125"/>
    <n v="2.5704545374999999"/>
    <n v="376"/>
    <n v="2.9255319148936199E-2"/>
    <n v="8.0683776595744696"/>
    <n v="0"/>
    <n v="0"/>
    <n v="0"/>
    <n v="28.2749999125"/>
    <n v="-28.2749999125"/>
    <n v="-1"/>
    <n v="0"/>
    <s v="NA"/>
    <n v="0"/>
    <x v="368"/>
    <n v="0"/>
    <n v="25.447499921249999"/>
    <n v="-29.688749908125001"/>
    <n v="2.8274999912500007"/>
    <n v="1.4137499956250004"/>
  </r>
  <r>
    <x v="0"/>
    <s v="nice travel"/>
    <s v="Standard"/>
    <s v="French Destinations"/>
    <s v="Nice"/>
    <s v=""/>
    <n v="6.25"/>
    <n v="20"/>
    <n v="28.375"/>
    <n v="1.41875"/>
    <n v="2086"/>
    <n v="9.5877277085330802E-3"/>
    <n v="1.0063566634707599"/>
    <n v="0"/>
    <n v="0"/>
    <n v="0"/>
    <n v="28.375"/>
    <n v="-28.375"/>
    <n v="-1"/>
    <n v="0"/>
    <s v="NA"/>
    <n v="0"/>
    <x v="368"/>
    <n v="0"/>
    <n v="25.537500000000001"/>
    <n v="-29.793750000000003"/>
    <n v="2.8374999999999986"/>
    <n v="1.4187500000000028"/>
  </r>
  <r>
    <x v="0"/>
    <s v="international air fare"/>
    <s v="Advanced"/>
    <s v="Geo Targeted Los Angeles"/>
    <s v="International Los Angeles"/>
    <s v=""/>
    <n v="6.25"/>
    <n v="9"/>
    <n v="28.399999949999998"/>
    <n v="3.1555555499999999"/>
    <n v="600"/>
    <n v="1.4999999999999999E-2"/>
    <n v="2.43583333333333"/>
    <n v="0"/>
    <n v="0"/>
    <n v="0"/>
    <n v="28.399999949999998"/>
    <n v="-28.399999949999998"/>
    <n v="-1"/>
    <n v="0"/>
    <s v="NA"/>
    <n v="0"/>
    <x v="368"/>
    <n v="0"/>
    <n v="25.559999954999999"/>
    <n v="-29.819999947499998"/>
    <n v="2.8399999949999994"/>
    <n v="1.4199999974999997"/>
  </r>
  <r>
    <x v="0"/>
    <s v="cheap international airline ticket"/>
    <s v="Advanced"/>
    <s v="Geo Targeted New York"/>
    <s v="Cheap International New York"/>
    <s v=""/>
    <n v="6.25"/>
    <n v="15"/>
    <n v="29.199999937500003"/>
    <n v="1.9466666625000002"/>
    <n v="383"/>
    <n v="3.91644908616188E-2"/>
    <n v="6.2586684073107097"/>
    <n v="0"/>
    <n v="0"/>
    <n v="0"/>
    <n v="29.199999937500003"/>
    <n v="-29.199999937500003"/>
    <n v="-1"/>
    <n v="0"/>
    <s v="NA"/>
    <n v="0"/>
    <x v="368"/>
    <n v="0"/>
    <n v="26.279999943750003"/>
    <n v="-30.659999934375005"/>
    <n v="2.9199999937500003"/>
    <n v="1.4599999968750019"/>
  </r>
  <r>
    <x v="0"/>
    <s v="new york to paris flight"/>
    <s v="Standard"/>
    <s v="Paris &amp; France Terms"/>
    <s v="Paris"/>
    <s v=""/>
    <n v="6.25"/>
    <n v="22"/>
    <n v="29.599999824999994"/>
    <n v="1.3454545374999998"/>
    <n v="316"/>
    <n v="6.9620253164557E-2"/>
    <n v="1.3042721518987299"/>
    <n v="0"/>
    <n v="0"/>
    <n v="0"/>
    <n v="29.599999824999994"/>
    <n v="-29.599999824999994"/>
    <n v="-1"/>
    <n v="0"/>
    <s v="NA"/>
    <n v="0"/>
    <x v="368"/>
    <n v="0"/>
    <n v="26.639999842499996"/>
    <n v="-31.079999816249995"/>
    <n v="2.9599999824999976"/>
    <n v="1.4799999912500006"/>
  </r>
  <r>
    <x v="0"/>
    <s v="cheap international airfare"/>
    <s v="Advanced"/>
    <s v="Geo Targeted Houston"/>
    <s v="Cheap International Houston"/>
    <s v=""/>
    <n v="6.25"/>
    <n v="9"/>
    <n v="30.074999962500002"/>
    <n v="3.3416666625000002"/>
    <n v="188"/>
    <n v="4.7872340425531901E-2"/>
    <n v="2.7450000000000001"/>
    <n v="0"/>
    <n v="0"/>
    <n v="0"/>
    <n v="30.074999962500002"/>
    <n v="-30.074999962500002"/>
    <n v="-1"/>
    <n v="0"/>
    <s v="NA"/>
    <n v="0"/>
    <x v="368"/>
    <n v="0"/>
    <n v="27.067499966250001"/>
    <n v="-31.578749960625004"/>
    <n v="3.0074999962500009"/>
    <n v="1.5037499981250022"/>
  </r>
  <r>
    <x v="0"/>
    <s v="cheap international airfare"/>
    <s v="Advanced"/>
    <s v="Geo Targeted New York"/>
    <s v="Cheap International New York"/>
    <s v=""/>
    <n v="6.25"/>
    <n v="12"/>
    <n v="30.624999900000006"/>
    <n v="2.5520833250000003"/>
    <n v="583"/>
    <n v="2.0583190394511203E-2"/>
    <n v="3.24799313893653"/>
    <n v="0"/>
    <n v="0"/>
    <n v="0"/>
    <n v="30.624999900000006"/>
    <n v="-30.624999900000006"/>
    <n v="-1"/>
    <n v="0"/>
    <s v="NA"/>
    <n v="0"/>
    <x v="368"/>
    <n v="0"/>
    <n v="27.562499910000007"/>
    <n v="-32.156249895000009"/>
    <n v="3.0624999899999992"/>
    <n v="1.5312499950000031"/>
  </r>
  <r>
    <x v="0"/>
    <s v="international flight"/>
    <s v="Advanced"/>
    <s v="Geo Targeted Boston"/>
    <s v="International Boston"/>
    <s v=""/>
    <n v="6.25"/>
    <n v="30"/>
    <n v="32.262499874999996"/>
    <n v="1.0754166624999999"/>
    <n v="691"/>
    <n v="4.3415340086830699E-2"/>
    <n v="1.22643994211288"/>
    <n v="0"/>
    <n v="0"/>
    <n v="0"/>
    <n v="32.262499874999996"/>
    <n v="-32.262499874999996"/>
    <n v="-1"/>
    <n v="0"/>
    <s v="NA"/>
    <n v="0"/>
    <x v="368"/>
    <n v="0"/>
    <n v="29.036249887499999"/>
    <n v="-33.875624868749995"/>
    <n v="3.2262499874999975"/>
    <n v="1.6131249937499987"/>
  </r>
  <r>
    <x v="0"/>
    <s v="cheap international airline ticket"/>
    <s v="Advanced"/>
    <s v="Geo Targeted San Francisco"/>
    <s v="Cheap International San Francisco"/>
    <s v=""/>
    <n v="6.25"/>
    <n v="16"/>
    <n v="33.462499999999999"/>
    <n v="2.0914062499999999"/>
    <n v="1556"/>
    <n v="1.02827763496144E-2"/>
    <n v="1.9506298200514101"/>
    <n v="0"/>
    <n v="0"/>
    <n v="0"/>
    <n v="33.462499999999999"/>
    <n v="-33.462499999999999"/>
    <n v="-1"/>
    <n v="0"/>
    <s v="NA"/>
    <n v="0"/>
    <x v="368"/>
    <n v="0"/>
    <n v="30.116250000000001"/>
    <n v="-35.135624999999997"/>
    <n v="3.3462499999999977"/>
    <n v="1.6731249999999989"/>
  </r>
  <r>
    <x v="0"/>
    <s v="france airline"/>
    <s v="Standard"/>
    <s v="Paris &amp; France Terms"/>
    <s v="France"/>
    <s v=""/>
    <n v="6.25"/>
    <n v="44"/>
    <n v="33.6749996"/>
    <n v="0.76534089999999999"/>
    <n v="1149"/>
    <n v="3.82941688424717E-2"/>
    <n v="1.01126196692776"/>
    <n v="0"/>
    <n v="0"/>
    <n v="0"/>
    <n v="33.6749996"/>
    <n v="-33.6749996"/>
    <n v="-1"/>
    <n v="0"/>
    <s v="NA"/>
    <n v="0"/>
    <x v="368"/>
    <n v="0"/>
    <n v="30.30749964"/>
    <n v="-35.358749580000001"/>
    <n v="3.36749996"/>
    <n v="1.6837499800000018"/>
  </r>
  <r>
    <x v="0"/>
    <s v="athens travel"/>
    <s v="Advanced"/>
    <s v="Western Europe Destinations"/>
    <s v="Athens"/>
    <s v=""/>
    <n v="6.25"/>
    <n v="12"/>
    <n v="33.774999899999997"/>
    <n v="2.8145833250000001"/>
    <n v="743"/>
    <n v="1.61507402422611E-2"/>
    <n v="1.1794347240915199"/>
    <n v="0"/>
    <n v="0"/>
    <n v="0"/>
    <n v="33.774999899999997"/>
    <n v="-33.774999899999997"/>
    <n v="-1"/>
    <n v="0"/>
    <s v="NA"/>
    <n v="0"/>
    <x v="368"/>
    <n v="0"/>
    <n v="30.397499909999997"/>
    <n v="-35.463749894999999"/>
    <n v="3.3774999900000005"/>
    <n v="1.688749995000002"/>
  </r>
  <r>
    <x v="0"/>
    <s v="europe travel"/>
    <s v="Advanced"/>
    <s v="Western Europe Destinations"/>
    <s v="Europe"/>
    <s v=""/>
    <n v="6.25"/>
    <n v="16"/>
    <n v="34.762500000000003"/>
    <n v="2.1726562500000002"/>
    <n v="1548"/>
    <n v="1.0335917312661501E-2"/>
    <n v="1.84618863049096"/>
    <n v="0"/>
    <n v="0"/>
    <n v="0"/>
    <n v="34.762500000000003"/>
    <n v="-34.762500000000003"/>
    <n v="-1"/>
    <n v="0"/>
    <s v="NA"/>
    <n v="0"/>
    <x v="368"/>
    <n v="0"/>
    <n v="31.286250000000003"/>
    <n v="-36.500625000000007"/>
    <n v="3.4762500000000003"/>
    <n v="1.7381250000000037"/>
  </r>
  <r>
    <x v="0"/>
    <s v="airline ticket to france"/>
    <s v="Standard"/>
    <s v="Paris &amp; France Terms"/>
    <s v="France"/>
    <s v=""/>
    <n v="6.25"/>
    <n v="30"/>
    <n v="34.974999749999995"/>
    <n v="1.1658333249999999"/>
    <n v="575"/>
    <n v="5.21739130434783E-2"/>
    <n v="1.0343304347826101"/>
    <n v="0"/>
    <n v="0"/>
    <n v="0"/>
    <n v="34.974999749999995"/>
    <n v="-34.974999749999995"/>
    <n v="-1"/>
    <n v="0"/>
    <s v="NA"/>
    <n v="0"/>
    <x v="368"/>
    <n v="0"/>
    <n v="31.477499774999995"/>
    <n v="-36.723749737499993"/>
    <n v="3.4974999750000002"/>
    <n v="1.7487499874999983"/>
  </r>
  <r>
    <x v="0"/>
    <s v="international airline ticket"/>
    <s v="Advanced"/>
    <s v="Geo Targeted Detroit"/>
    <s v="International Detroit"/>
    <s v=""/>
    <n v="6.25"/>
    <n v="9"/>
    <n v="35.262499949999999"/>
    <n v="3.9180555500000001"/>
    <n v="507"/>
    <n v="1.7751479289940798E-2"/>
    <n v="4.1886193293885601"/>
    <n v="0"/>
    <n v="0"/>
    <n v="0"/>
    <n v="35.262499949999999"/>
    <n v="-35.262499949999999"/>
    <n v="-1"/>
    <n v="0"/>
    <s v="NA"/>
    <n v="0"/>
    <x v="368"/>
    <n v="0"/>
    <n v="31.736249954999998"/>
    <n v="-37.025624947499999"/>
    <n v="3.5262499950000006"/>
    <n v="1.7631249975000003"/>
  </r>
  <r>
    <x v="0"/>
    <s v="europe airfare"/>
    <s v="Advanced"/>
    <s v="Geo Targeted Chicago"/>
    <s v="Europe Chicago"/>
    <s v=""/>
    <n v="6.25"/>
    <n v="16"/>
    <n v="35.637500000000003"/>
    <n v="2.2273437500000002"/>
    <n v="84"/>
    <n v="0.19047619047619002"/>
    <n v="1.30821428571429"/>
    <n v="0"/>
    <n v="0"/>
    <n v="0"/>
    <n v="35.637500000000003"/>
    <n v="-35.637500000000003"/>
    <n v="-1"/>
    <n v="0"/>
    <s v="NA"/>
    <n v="0"/>
    <x v="368"/>
    <n v="0"/>
    <n v="32.073750000000004"/>
    <n v="-37.419375000000002"/>
    <n v="3.5637499999999989"/>
    <n v="1.7818749999999994"/>
  </r>
  <r>
    <x v="0"/>
    <s v="international airfare"/>
    <s v="Advanced"/>
    <s v="Geo Targeted San Francisco"/>
    <s v="International San Francisco"/>
    <s v=""/>
    <n v="6.25"/>
    <n v="17"/>
    <n v="36.837499962499997"/>
    <n v="2.1669117624999998"/>
    <n v="997"/>
    <n v="1.7051153460381101E-2"/>
    <n v="1.4127983951855601"/>
    <n v="0"/>
    <n v="0"/>
    <n v="0"/>
    <n v="36.837499962499997"/>
    <n v="-36.837499962499997"/>
    <n v="-1"/>
    <n v="0"/>
    <s v="NA"/>
    <n v="0"/>
    <x v="368"/>
    <n v="0"/>
    <n v="33.153749966249997"/>
    <n v="-38.679374960624997"/>
    <n v="3.6837499962500004"/>
    <n v="1.8418749981250002"/>
  </r>
  <r>
    <x v="0"/>
    <s v="europe flight"/>
    <s v="Advanced"/>
    <s v="Geo Targeted Chicago"/>
    <s v="Europe Chicago"/>
    <s v=""/>
    <n v="6.25"/>
    <n v="15"/>
    <n v="37.324999875000003"/>
    <n v="2.4883333250000002"/>
    <n v="205"/>
    <n v="7.3170731707317097E-2"/>
    <n v="1.3249756097561001"/>
    <n v="0"/>
    <n v="0"/>
    <n v="0"/>
    <n v="37.324999875000003"/>
    <n v="-37.324999875000003"/>
    <n v="-1"/>
    <n v="0"/>
    <s v="NA"/>
    <n v="0"/>
    <x v="368"/>
    <n v="0"/>
    <n v="33.592499887500004"/>
    <n v="-39.191249868750006"/>
    <n v="3.7324999874999989"/>
    <n v="1.866249993750003"/>
  </r>
  <r>
    <x v="0"/>
    <s v="international airport"/>
    <s v="Advanced"/>
    <s v="Geo Targeted DC"/>
    <s v="International DC"/>
    <s v=""/>
    <n v="6.25"/>
    <n v="12"/>
    <n v="38.149999949999994"/>
    <n v="3.1791666624999997"/>
    <n v="657"/>
    <n v="1.8264840182648401E-2"/>
    <n v="1.65684931506849"/>
    <n v="0"/>
    <n v="0"/>
    <n v="0"/>
    <n v="38.149999949999994"/>
    <n v="-38.149999949999994"/>
    <n v="-1"/>
    <n v="0"/>
    <s v="NA"/>
    <n v="0"/>
    <x v="368"/>
    <n v="0"/>
    <n v="34.334999954999994"/>
    <n v="-40.057499947499998"/>
    <n v="3.8149999950000009"/>
    <n v="1.907499997500004"/>
  </r>
  <r>
    <x v="0"/>
    <s v="paris plane tickets"/>
    <s v="Standard"/>
    <s v="Paris &amp; France Terms"/>
    <s v="Paris"/>
    <s v=""/>
    <n v="6.25"/>
    <n v="28"/>
    <n v="39.324999699999999"/>
    <n v="1.404464275"/>
    <n v="297"/>
    <n v="9.4276094276094305E-2"/>
    <n v="1.06498316498316"/>
    <n v="0"/>
    <n v="0"/>
    <n v="0"/>
    <n v="39.324999699999999"/>
    <n v="-39.324999699999999"/>
    <n v="-1"/>
    <n v="0"/>
    <s v="NA"/>
    <n v="0"/>
    <x v="368"/>
    <n v="0"/>
    <n v="35.392499729999997"/>
    <n v="-41.291249685000004"/>
    <n v="3.9324999700000021"/>
    <n v="1.9662499850000046"/>
  </r>
  <r>
    <x v="0"/>
    <s v="international flight"/>
    <s v="Advanced"/>
    <s v="Geo Targeted Detroit"/>
    <s v="International Detroit"/>
    <s v=""/>
    <n v="6.25"/>
    <n v="36"/>
    <n v="40.212499950000002"/>
    <n v="1.1170138875"/>
    <n v="367"/>
    <n v="9.8092643051771095E-2"/>
    <n v="1.12141689373297"/>
    <n v="0"/>
    <n v="0"/>
    <n v="0"/>
    <n v="40.212499950000002"/>
    <n v="-40.212499950000002"/>
    <n v="-1"/>
    <n v="0"/>
    <s v="NA"/>
    <n v="0"/>
    <x v="368"/>
    <n v="0"/>
    <n v="36.191249955000004"/>
    <n v="-42.223124947500004"/>
    <n v="4.021249994999998"/>
    <n v="2.0106249975000026"/>
  </r>
  <r>
    <x v="0"/>
    <s v="international flight"/>
    <s v="Advanced"/>
    <s v="Geo Targeted Miami"/>
    <s v="International Miami"/>
    <s v=""/>
    <n v="6.25"/>
    <n v="31"/>
    <n v="40.574999837499995"/>
    <n v="1.3088709624999999"/>
    <n v="342"/>
    <n v="9.0643274853801206E-2"/>
    <n v="1.1541520467836299"/>
    <n v="0"/>
    <n v="0"/>
    <n v="0"/>
    <n v="40.574999837499995"/>
    <n v="-40.574999837499995"/>
    <n v="-1"/>
    <n v="0"/>
    <s v="NA"/>
    <n v="0"/>
    <x v="368"/>
    <n v="0"/>
    <n v="36.517499853749996"/>
    <n v="-42.603749829374998"/>
    <n v="4.0574999837499988"/>
    <n v="2.0287499918750029"/>
  </r>
  <r>
    <x v="0"/>
    <s v="cheap international airfare"/>
    <s v="Advanced"/>
    <s v="Geo Targeted San Francisco"/>
    <s v="Cheap International San Francisco"/>
    <s v=""/>
    <n v="6.25"/>
    <n v="15"/>
    <n v="41.749999874999993"/>
    <n v="2.7833333249999996"/>
    <n v="463"/>
    <n v="3.2397408207343402E-2"/>
    <n v="3.2839956803455701"/>
    <n v="0"/>
    <n v="0"/>
    <n v="0"/>
    <n v="41.749999874999993"/>
    <n v="-41.749999874999993"/>
    <n v="-1"/>
    <n v="0"/>
    <s v="NA"/>
    <n v="0"/>
    <x v="368"/>
    <n v="0"/>
    <n v="37.574999887499992"/>
    <n v="-43.837499868749994"/>
    <n v="4.1749999875000015"/>
    <n v="2.0874999937500007"/>
  </r>
  <r>
    <x v="0"/>
    <s v="paris airport"/>
    <s v="Standard"/>
    <s v="Paris &amp; France Terms"/>
    <s v="Paris"/>
    <s v=""/>
    <n v="6.25"/>
    <n v="23"/>
    <n v="42.849999924999999"/>
    <n v="1.863043475"/>
    <n v="2435"/>
    <n v="9.4455852156057514E-3"/>
    <n v="1.03452156057495"/>
    <n v="0"/>
    <n v="0"/>
    <n v="0"/>
    <n v="42.849999924999999"/>
    <n v="-42.849999924999999"/>
    <n v="-1"/>
    <n v="0"/>
    <s v="NA"/>
    <n v="0"/>
    <x v="368"/>
    <n v="0"/>
    <n v="38.564999932500001"/>
    <n v="-44.992499921250001"/>
    <n v="4.2849999924999977"/>
    <n v="2.1424999962500024"/>
  </r>
  <r>
    <x v="0"/>
    <s v="international airfare"/>
    <s v="Advanced"/>
    <s v="Geo Targeted Los Angeles"/>
    <s v="International Los Angeles"/>
    <s v=""/>
    <n v="6.25"/>
    <n v="23"/>
    <n v="43.61249995"/>
    <n v="1.8961956499999999"/>
    <n v="335"/>
    <n v="6.8656716417910504E-2"/>
    <n v="1.26268656716418"/>
    <n v="0"/>
    <n v="0"/>
    <n v="0"/>
    <n v="43.61249995"/>
    <n v="-43.61249995"/>
    <n v="-1"/>
    <n v="0"/>
    <s v="NA"/>
    <n v="0"/>
    <x v="368"/>
    <n v="0"/>
    <n v="39.251249954999999"/>
    <n v="-45.793124947500004"/>
    <n v="4.3612499950000014"/>
    <n v="2.1806249975000043"/>
  </r>
  <r>
    <x v="0"/>
    <s v="cheap international flights"/>
    <s v="Advanced"/>
    <s v="Geo Targeted Atlanta"/>
    <s v="Cheap International Atlanta"/>
    <s v=""/>
    <n v="6.25"/>
    <n v="13"/>
    <n v="45.512499987500007"/>
    <n v="3.5009615375000003"/>
    <n v="506"/>
    <n v="2.5691699604743098E-2"/>
    <n v="6.88845849802372"/>
    <n v="0"/>
    <n v="0"/>
    <n v="0"/>
    <n v="45.512499987500007"/>
    <n v="-45.512499987500007"/>
    <n v="-1"/>
    <n v="0"/>
    <s v="NA"/>
    <n v="0"/>
    <x v="368"/>
    <n v="0"/>
    <n v="40.961249988750005"/>
    <n v="-47.788124986875012"/>
    <n v="4.5512499987500021"/>
    <n v="2.2756249993750046"/>
  </r>
  <r>
    <x v="0"/>
    <s v="cheap international air ticket"/>
    <s v="Advanced"/>
    <s v="Geo Targeted New York"/>
    <s v="Cheap International New York"/>
    <s v=""/>
    <n v="6.25"/>
    <n v="13"/>
    <n v="46.15"/>
    <n v="3.55"/>
    <n v="436"/>
    <n v="2.9816513761467899E-2"/>
    <n v="4.1795183486238496"/>
    <n v="0"/>
    <n v="0"/>
    <n v="0"/>
    <n v="46.15"/>
    <n v="-46.15"/>
    <n v="-1"/>
    <n v="0"/>
    <s v="NA"/>
    <n v="0"/>
    <x v="368"/>
    <n v="0"/>
    <n v="41.534999999999997"/>
    <n v="-48.457500000000003"/>
    <n v="4.615000000000002"/>
    <n v="2.3075000000000045"/>
  </r>
  <r>
    <x v="0"/>
    <s v="flight to venice"/>
    <s v="Advanced"/>
    <s v="Western Europe Destinations"/>
    <s v="Venice"/>
    <s v=""/>
    <n v="6.25"/>
    <n v="32"/>
    <n v="46.9"/>
    <n v="1.465625"/>
    <n v="5688"/>
    <n v="5.6258790436005601E-3"/>
    <n v="1.0023206751054901"/>
    <n v="0"/>
    <n v="0"/>
    <n v="0"/>
    <n v="46.9"/>
    <n v="-46.9"/>
    <n v="-1"/>
    <n v="0"/>
    <s v="NA"/>
    <n v="0"/>
    <x v="368"/>
    <n v="0"/>
    <n v="42.21"/>
    <n v="-49.244999999999997"/>
    <n v="4.6899999999999977"/>
    <n v="2.3449999999999989"/>
  </r>
  <r>
    <x v="0"/>
    <s v="international flight"/>
    <s v="Advanced"/>
    <s v="Geo Targeted Philadelphia"/>
    <s v="International Philadelphia"/>
    <s v=""/>
    <n v="6.25"/>
    <n v="35"/>
    <n v="47.612499812500005"/>
    <n v="1.3603571375000001"/>
    <n v="401"/>
    <n v="8.7281795511221991E-2"/>
    <n v="1.2595511221945099"/>
    <n v="0"/>
    <n v="0"/>
    <n v="0"/>
    <n v="47.612499812500005"/>
    <n v="-47.612499812500005"/>
    <n v="-1"/>
    <n v="0"/>
    <s v="NA"/>
    <n v="0"/>
    <x v="368"/>
    <n v="0"/>
    <n v="42.851249831250009"/>
    <n v="-49.993124803125006"/>
    <n v="4.7612499812499962"/>
    <n v="2.3806249906250017"/>
  </r>
  <r>
    <x v="0"/>
    <s v="cheap international airfare"/>
    <s v="Advanced"/>
    <s v="Geo Targeted Los Angeles"/>
    <s v="Cheap International Los Angeles"/>
    <s v=""/>
    <n v="6.25"/>
    <n v="17"/>
    <n v="49.437499825000003"/>
    <n v="2.9080882250000002"/>
    <n v="402"/>
    <n v="4.2288557213930399E-2"/>
    <n v="3.5814925373134301"/>
    <n v="0"/>
    <n v="0"/>
    <n v="0"/>
    <n v="49.437499825000003"/>
    <n v="-49.437499825000003"/>
    <n v="-1"/>
    <n v="0"/>
    <s v="NA"/>
    <n v="0"/>
    <x v="368"/>
    <n v="0"/>
    <n v="44.493749842500002"/>
    <n v="-51.909374816250008"/>
    <n v="4.9437499825000017"/>
    <n v="2.4718749912500044"/>
  </r>
  <r>
    <x v="0"/>
    <s v="international airport"/>
    <s v="Advanced"/>
    <s v="Geo Targeted Boston"/>
    <s v="International Boston"/>
    <s v=""/>
    <n v="6.25"/>
    <n v="14"/>
    <n v="50.124999924999997"/>
    <n v="3.5803571375000001"/>
    <n v="805"/>
    <n v="1.7391304347826101E-2"/>
    <n v="2.2043354037267102"/>
    <n v="0"/>
    <n v="0"/>
    <n v="0"/>
    <n v="50.124999924999997"/>
    <n v="-50.124999924999997"/>
    <n v="-1"/>
    <n v="0"/>
    <s v="NA"/>
    <n v="0"/>
    <x v="368"/>
    <n v="0"/>
    <n v="45.1124999325"/>
    <n v="-52.631249921250003"/>
    <n v="5.0124999924999969"/>
    <n v="2.5062499962500056"/>
  </r>
  <r>
    <x v="0"/>
    <s v="cheap international airline ticket"/>
    <s v="Advanced"/>
    <s v="Geo Targeted Los Angeles"/>
    <s v="Cheap International Los Angeles"/>
    <s v=""/>
    <n v="6.25"/>
    <n v="21"/>
    <n v="50.887499774999995"/>
    <n v="2.4232142749999999"/>
    <n v="284"/>
    <n v="7.3943661971830998E-2"/>
    <n v="5.6146830985915503"/>
    <n v="0"/>
    <n v="0"/>
    <n v="0"/>
    <n v="50.887499774999995"/>
    <n v="-50.887499774999995"/>
    <n v="-1"/>
    <n v="0"/>
    <s v="NA"/>
    <n v="0"/>
    <x v="368"/>
    <n v="0"/>
    <n v="45.798749797499994"/>
    <n v="-53.431874763749995"/>
    <n v="5.0887499775000009"/>
    <n v="2.5443749887500005"/>
  </r>
  <r>
    <x v="0"/>
    <s v="international airport"/>
    <s v="Advanced"/>
    <s v="Geo Targeted San Francisco"/>
    <s v="International San Francisco"/>
    <s v=""/>
    <n v="6.25"/>
    <n v="17"/>
    <n v="52.0625"/>
    <n v="3.0625"/>
    <n v="756"/>
    <n v="2.2486772486772503E-2"/>
    <n v="1.98289682539683"/>
    <n v="0"/>
    <n v="0"/>
    <n v="0"/>
    <n v="52.0625"/>
    <n v="-52.0625"/>
    <n v="-1"/>
    <n v="0"/>
    <s v="NA"/>
    <n v="0"/>
    <x v="368"/>
    <n v="0"/>
    <n v="46.856250000000003"/>
    <n v="-54.665625000000006"/>
    <n v="5.2062499999999972"/>
    <n v="2.6031250000000057"/>
  </r>
  <r>
    <x v="0"/>
    <s v="international flights"/>
    <s v="Advanced"/>
    <s v="Geo Targeted Atlanta"/>
    <s v="International Atlanta"/>
    <s v=""/>
    <n v="6.25"/>
    <n v="36"/>
    <n v="52.862499899999996"/>
    <n v="1.4684027749999999"/>
    <n v="420"/>
    <n v="8.5714285714285687E-2"/>
    <n v="1.25052380952381"/>
    <n v="0"/>
    <n v="0"/>
    <n v="0"/>
    <n v="52.862499899999996"/>
    <n v="-52.862499899999996"/>
    <n v="-1"/>
    <n v="0"/>
    <s v="NA"/>
    <n v="0"/>
    <x v="368"/>
    <n v="0"/>
    <n v="47.576249909999994"/>
    <n v="-55.505624894999997"/>
    <n v="5.2862499900000017"/>
    <n v="2.6431249950000009"/>
  </r>
  <r>
    <x v="0"/>
    <s v="international airline ticket"/>
    <s v="Advanced"/>
    <s v="Geo Targeted Houston"/>
    <s v="International Houston"/>
    <s v=""/>
    <n v="6.25"/>
    <n v="14"/>
    <n v="53.08749985"/>
    <n v="3.7919642749999998"/>
    <n v="585"/>
    <n v="2.3931623931623899E-2"/>
    <n v="4.4110598290598304"/>
    <n v="0"/>
    <n v="0"/>
    <n v="0"/>
    <n v="53.08749985"/>
    <n v="-53.08749985"/>
    <n v="-1"/>
    <n v="0"/>
    <s v="NA"/>
    <n v="0"/>
    <x v="368"/>
    <n v="0"/>
    <n v="47.778749865000002"/>
    <n v="-55.741874842500003"/>
    <n v="5.3087499849999986"/>
    <n v="2.6543749925000029"/>
  </r>
  <r>
    <x v="0"/>
    <s v="international airfare"/>
    <s v="Advanced"/>
    <s v="Geo Targeted New York"/>
    <s v="International New York"/>
    <s v=""/>
    <n v="6.25"/>
    <n v="22"/>
    <n v="53.249999824999996"/>
    <n v="2.4204545374999999"/>
    <n v="589"/>
    <n v="3.7351443123938899E-2"/>
    <n v="1.0630730050933801"/>
    <n v="0"/>
    <n v="0"/>
    <n v="0"/>
    <n v="53.249999824999996"/>
    <n v="-53.249999824999996"/>
    <n v="-1"/>
    <n v="0"/>
    <s v="NA"/>
    <n v="0"/>
    <x v="368"/>
    <n v="0"/>
    <n v="47.9249998425"/>
    <n v="-55.912499816249998"/>
    <n v="5.3249999824999961"/>
    <n v="2.6624999912500016"/>
  </r>
  <r>
    <x v="0"/>
    <s v="international flight"/>
    <s v="Advanced"/>
    <s v="Geo Targeted San Francisco"/>
    <s v="International San Francisco"/>
    <s v=""/>
    <n v="6.25"/>
    <n v="44"/>
    <n v="59.249999600000002"/>
    <n v="1.3465909"/>
    <n v="2826"/>
    <n v="1.55697098372258E-2"/>
    <n v="1.08370134465676"/>
    <n v="0"/>
    <n v="0"/>
    <n v="0"/>
    <n v="59.249999600000002"/>
    <n v="-59.249999600000002"/>
    <n v="-1"/>
    <n v="0"/>
    <s v="NA"/>
    <n v="0"/>
    <x v="368"/>
    <n v="0"/>
    <n v="53.324999640000001"/>
    <n v="-62.212499580000006"/>
    <n v="5.924999960000001"/>
    <n v="2.962499980000004"/>
  </r>
  <r>
    <x v="0"/>
    <s v="international flight"/>
    <s v="Advanced"/>
    <s v="Geo Targeted DC"/>
    <s v="International DC"/>
    <s v=""/>
    <n v="6.25"/>
    <n v="51"/>
    <n v="61.649999774999998"/>
    <n v="1.2088235249999999"/>
    <n v="2863"/>
    <n v="1.7813482361159601E-2"/>
    <n v="1.0533216905344001"/>
    <n v="0"/>
    <n v="0"/>
    <n v="0"/>
    <n v="61.649999774999998"/>
    <n v="-61.649999774999998"/>
    <n v="-1"/>
    <n v="0"/>
    <s v="NA"/>
    <n v="0"/>
    <x v="368"/>
    <n v="0"/>
    <n v="55.484999797500002"/>
    <n v="-64.732499763749999"/>
    <n v="6.1649999774999955"/>
    <n v="3.0824999887500013"/>
  </r>
  <r>
    <x v="0"/>
    <s v="international airline ticket"/>
    <s v="Advanced"/>
    <s v="Geo Targeted Los Angeles"/>
    <s v="International Los Angeles"/>
    <s v=""/>
    <n v="6.25"/>
    <n v="21"/>
    <n v="62.574999899999995"/>
    <n v="2.9797618999999997"/>
    <n v="1963"/>
    <n v="1.0697911360162999E-2"/>
    <n v="4.6811614875191001"/>
    <n v="0"/>
    <n v="0"/>
    <n v="0"/>
    <n v="62.574999899999995"/>
    <n v="-62.574999899999995"/>
    <n v="-1"/>
    <n v="0"/>
    <s v="NA"/>
    <n v="0"/>
    <x v="368"/>
    <n v="0"/>
    <n v="56.317499909999995"/>
    <n v="-65.703749895000001"/>
    <n v="6.2574999899999995"/>
    <n v="3.1287499950000068"/>
  </r>
  <r>
    <x v="0"/>
    <s v="international airfare"/>
    <s v="Advanced"/>
    <s v="Geo Targeted DC"/>
    <s v="International DC"/>
    <s v=""/>
    <n v="6.25"/>
    <n v="28"/>
    <n v="63.724999799999999"/>
    <n v="2.27589285"/>
    <n v="1164"/>
    <n v="2.40549828178694E-2"/>
    <n v="1.18372852233677"/>
    <n v="0"/>
    <n v="0"/>
    <n v="0"/>
    <n v="63.724999799999999"/>
    <n v="-63.724999799999999"/>
    <n v="-1"/>
    <n v="0"/>
    <s v="NA"/>
    <n v="0"/>
    <x v="368"/>
    <n v="0"/>
    <n v="57.352499819999998"/>
    <n v="-66.911249789999999"/>
    <n v="6.3724999800000006"/>
    <n v="3.1862499900000003"/>
  </r>
  <r>
    <x v="0"/>
    <s v="france airfare"/>
    <s v="Standard"/>
    <s v="Paris &amp; France Terms"/>
    <s v="France"/>
    <s v=""/>
    <n v="6.25"/>
    <n v="51"/>
    <n v="64.887499537499991"/>
    <n v="1.2723039125"/>
    <n v="379"/>
    <n v="0.134564643799472"/>
    <n v="1.10691292875989"/>
    <n v="0"/>
    <n v="0"/>
    <n v="0"/>
    <n v="64.887499537499991"/>
    <n v="-64.887499537499991"/>
    <n v="-1"/>
    <n v="0"/>
    <s v="NA"/>
    <n v="0"/>
    <x v="368"/>
    <n v="0"/>
    <n v="58.398749583749996"/>
    <n v="-68.131874514374999"/>
    <n v="6.4887499537499949"/>
    <n v="3.2443749768750081"/>
  </r>
  <r>
    <x v="0"/>
    <s v="international airfare"/>
    <s v="Advanced"/>
    <s v="Geo Targeted Chicago"/>
    <s v="International Chicago"/>
    <s v=""/>
    <n v="6.25"/>
    <n v="26"/>
    <n v="65.149999850000015"/>
    <n v="2.5057692250000003"/>
    <n v="486"/>
    <n v="5.3497942386831303E-2"/>
    <n v="1.4560699588477399"/>
    <n v="0"/>
    <n v="0"/>
    <n v="0"/>
    <n v="65.149999850000015"/>
    <n v="-65.149999850000015"/>
    <n v="-1"/>
    <n v="0"/>
    <s v="NA"/>
    <n v="0"/>
    <x v="368"/>
    <n v="0"/>
    <n v="58.634999865000012"/>
    <n v="-68.407499842500016"/>
    <n v="6.5149999850000029"/>
    <n v="3.2574999925000014"/>
  </r>
  <r>
    <x v="0"/>
    <s v="international airline ticket"/>
    <s v="Advanced"/>
    <s v="Geo Targeted Philadelphia"/>
    <s v="International Philadelphia"/>
    <s v=""/>
    <n v="6.25"/>
    <n v="17"/>
    <n v="65.299999862500002"/>
    <n v="3.8411764625"/>
    <n v="1015"/>
    <n v="1.6748768472906399E-2"/>
    <n v="3.7888177339901499"/>
    <n v="0"/>
    <n v="0"/>
    <n v="0"/>
    <n v="65.299999862500002"/>
    <n v="-65.299999862500002"/>
    <n v="-1"/>
    <n v="0"/>
    <s v="NA"/>
    <n v="0"/>
    <x v="368"/>
    <n v="0"/>
    <n v="58.769999876250004"/>
    <n v="-68.564999855625004"/>
    <n v="6.5299999862499973"/>
    <n v="3.2649999931250022"/>
  </r>
  <r>
    <x v="0"/>
    <s v="international airline ticket"/>
    <s v="Advanced"/>
    <s v="Geo Targeted Chicago"/>
    <s v="International Chicago"/>
    <s v=""/>
    <n v="6.25"/>
    <n v="27"/>
    <n v="65.637499837500002"/>
    <n v="2.4310185125000001"/>
    <n v="823"/>
    <n v="3.2806804374240599E-2"/>
    <n v="3.2814823815309802"/>
    <n v="0"/>
    <n v="0"/>
    <n v="0"/>
    <n v="65.637499837500002"/>
    <n v="-65.637499837500002"/>
    <n v="-1"/>
    <n v="0"/>
    <s v="NA"/>
    <n v="0"/>
    <x v="368"/>
    <n v="0"/>
    <n v="59.073749853750002"/>
    <n v="-68.919374829375002"/>
    <n v="6.5637499837500002"/>
    <n v="3.2818749918750001"/>
  </r>
  <r>
    <x v="0"/>
    <s v="international flight"/>
    <s v="Advanced"/>
    <s v="Geo Targeted Los Angeles"/>
    <s v="International Los Angeles"/>
    <s v=""/>
    <n v="6.25"/>
    <n v="56"/>
    <n v="68.487499499999998"/>
    <n v="1.2229910625"/>
    <n v="917"/>
    <n v="6.1068702290076306E-2"/>
    <n v="1.2116357688113399"/>
    <n v="0"/>
    <n v="0"/>
    <n v="0"/>
    <n v="68.487499499999998"/>
    <n v="-68.487499499999998"/>
    <n v="-1"/>
    <n v="0"/>
    <s v="NA"/>
    <n v="0"/>
    <x v="368"/>
    <n v="0"/>
    <n v="61.63874955"/>
    <n v="-71.911874475000005"/>
    <n v="6.8487499499999984"/>
    <n v="3.4243749750000063"/>
  </r>
  <r>
    <x v="0"/>
    <s v="international airline ticket"/>
    <s v="Advanced"/>
    <s v="Geo Targeted DC"/>
    <s v="International DC"/>
    <s v=""/>
    <n v="6.25"/>
    <n v="21"/>
    <n v="68.762499750000003"/>
    <n v="3.27440475"/>
    <n v="3210"/>
    <n v="6.5420560747663607E-3"/>
    <n v="2.4611152647975101"/>
    <n v="0"/>
    <n v="0"/>
    <n v="0"/>
    <n v="68.762499750000003"/>
    <n v="-68.762499750000003"/>
    <n v="-1"/>
    <n v="0"/>
    <s v="NA"/>
    <n v="0"/>
    <x v="368"/>
    <n v="0"/>
    <n v="61.886249775000003"/>
    <n v="-72.200624737500007"/>
    <n v="6.8762499750000003"/>
    <n v="3.4381249875000037"/>
  </r>
  <r>
    <x v="0"/>
    <s v="cheap international flight"/>
    <s v="Advanced"/>
    <s v="Geo Targeted Philadelphia"/>
    <s v="Cheap International Philadelphia"/>
    <s v=""/>
    <n v="6.25"/>
    <n v="17"/>
    <n v="71.662499974999989"/>
    <n v="4.2154411749999996"/>
    <n v="698"/>
    <n v="2.4355300859598899E-2"/>
    <n v="3.0883094555873898"/>
    <n v="0"/>
    <n v="0"/>
    <n v="0"/>
    <n v="71.662499974999989"/>
    <n v="-71.662499974999989"/>
    <n v="-1"/>
    <n v="0"/>
    <s v="NA"/>
    <n v="0"/>
    <x v="368"/>
    <n v="0"/>
    <n v="64.496249977499986"/>
    <n v="-75.245624973749997"/>
    <n v="7.1662499975000031"/>
    <n v="3.5831249987500087"/>
  </r>
  <r>
    <x v="0"/>
    <s v="ticket paris"/>
    <s v="Standard"/>
    <s v="Paris &amp; France Terms"/>
    <s v="Paris"/>
    <s v=""/>
    <n v="6.25"/>
    <n v="59"/>
    <n v="73.187499899999992"/>
    <n v="1.2404660999999999"/>
    <n v="681"/>
    <n v="8.6637298091042592E-2"/>
    <n v="1.02480176211454"/>
    <n v="0"/>
    <n v="0"/>
    <n v="0"/>
    <n v="73.187499899999992"/>
    <n v="-73.187499899999992"/>
    <n v="-1"/>
    <n v="0"/>
    <s v="NA"/>
    <n v="0"/>
    <x v="368"/>
    <n v="0"/>
    <n v="65.868749909999991"/>
    <n v="-76.846874894999999"/>
    <n v="7.3187499900000006"/>
    <n v="3.6593749950000074"/>
  </r>
  <r>
    <x v="0"/>
    <s v="cheap international flight"/>
    <s v="Advanced"/>
    <s v="Geo Targeted Miami"/>
    <s v="Cheap International Miami"/>
    <s v=""/>
    <n v="6.25"/>
    <n v="17"/>
    <n v="75.749999949999989"/>
    <n v="4.4558823499999995"/>
    <n v="687"/>
    <n v="2.4745269286754003E-2"/>
    <n v="1.5273653566230001"/>
    <n v="0"/>
    <n v="0"/>
    <n v="0"/>
    <n v="75.749999949999989"/>
    <n v="-75.749999949999989"/>
    <n v="-1"/>
    <n v="0"/>
    <s v="NA"/>
    <n v="0"/>
    <x v="368"/>
    <n v="0"/>
    <n v="68.17499995499999"/>
    <n v="-79.537499947499995"/>
    <n v="7.5749999949999989"/>
    <n v="3.7874999975000065"/>
  </r>
  <r>
    <x v="0"/>
    <s v="paris tourism"/>
    <s v="Standard"/>
    <s v="Paris &amp; France Terms"/>
    <s v="Paris"/>
    <s v=""/>
    <n v="6.25"/>
    <n v="38"/>
    <n v="82.449999824999992"/>
    <n v="2.1697368374999999"/>
    <n v="1881"/>
    <n v="2.02020202020202E-2"/>
    <n v="1.0272248803827799"/>
    <n v="0"/>
    <n v="0"/>
    <n v="0"/>
    <n v="82.449999824999992"/>
    <n v="-82.449999824999992"/>
    <n v="-1"/>
    <n v="0"/>
    <s v="NA"/>
    <n v="0"/>
    <x v="368"/>
    <n v="0"/>
    <n v="74.204999842500001"/>
    <n v="-86.572499816250001"/>
    <n v="8.2449999824999907"/>
    <n v="4.1224999912500095"/>
  </r>
  <r>
    <x v="0"/>
    <s v="international airline ticket"/>
    <s v="Advanced"/>
    <s v="Geo Targeted San Francisco"/>
    <s v="International San Francisco"/>
    <s v=""/>
    <n v="6.25"/>
    <n v="36"/>
    <n v="83.524999950000009"/>
    <n v="2.3201388875000002"/>
    <n v="2770"/>
    <n v="1.29963898916968E-2"/>
    <n v="3.0958086642599301"/>
    <n v="0"/>
    <n v="0"/>
    <n v="0"/>
    <n v="83.524999950000009"/>
    <n v="-83.524999950000009"/>
    <n v="-1"/>
    <n v="0"/>
    <s v="NA"/>
    <n v="0"/>
    <x v="368"/>
    <n v="0"/>
    <n v="75.172499955000006"/>
    <n v="-87.701249947500017"/>
    <n v="8.3524999950000023"/>
    <n v="4.1762499975000082"/>
  </r>
  <r>
    <x v="0"/>
    <s v="france cheap flights"/>
    <s v="Standard"/>
    <s v="Paris &amp; France Terms"/>
    <s v="France"/>
    <s v=""/>
    <n v="6.25"/>
    <n v="79"/>
    <n v="84.912499237500001"/>
    <n v="1.0748417625"/>
    <n v="2917"/>
    <n v="2.70826191292424E-2"/>
    <n v="1"/>
    <n v="0"/>
    <n v="0"/>
    <n v="0"/>
    <n v="84.912499237500001"/>
    <n v="-84.912499237500001"/>
    <n v="-1"/>
    <n v="0"/>
    <s v="NA"/>
    <n v="0"/>
    <x v="368"/>
    <n v="0"/>
    <n v="76.421249313749996"/>
    <n v="-89.15812419937501"/>
    <n v="8.4912499237500043"/>
    <n v="4.2456249618750093"/>
  </r>
  <r>
    <x v="0"/>
    <s v="italy travel"/>
    <s v="Advanced"/>
    <s v="Western Europe Destinations"/>
    <s v="Italy"/>
    <s v=""/>
    <n v="6.25"/>
    <n v="22"/>
    <n v="89.212499750000006"/>
    <n v="4.0551136250000006"/>
    <n v="3423"/>
    <n v="6.4271107215892499E-3"/>
    <n v="1.7218025124160099"/>
    <n v="0"/>
    <n v="0"/>
    <n v="0"/>
    <n v="89.212499750000006"/>
    <n v="-89.212499750000006"/>
    <n v="-1"/>
    <n v="0"/>
    <s v="NA"/>
    <n v="0"/>
    <x v="368"/>
    <n v="0"/>
    <n v="80.291249775000011"/>
    <n v="-93.673124737500004"/>
    <n v="8.9212499749999949"/>
    <n v="4.4606249874999975"/>
  </r>
  <r>
    <x v="0"/>
    <s v="france holidays"/>
    <s v="Standard"/>
    <s v="Paris &amp; France Terms"/>
    <s v="France"/>
    <s v=""/>
    <n v="6.25"/>
    <n v="96"/>
    <n v="96.974999999999994"/>
    <n v="1.0101562500000001"/>
    <n v="5221"/>
    <n v="1.83872821298602E-2"/>
    <n v="1.0009289408159401"/>
    <n v="0"/>
    <n v="0"/>
    <n v="0"/>
    <n v="96.974999999999994"/>
    <n v="-96.974999999999994"/>
    <n v="-1"/>
    <n v="0"/>
    <s v="NA"/>
    <n v="0"/>
    <x v="368"/>
    <n v="0"/>
    <n v="87.277500000000003"/>
    <n v="-101.82375"/>
    <n v="9.6974999999999909"/>
    <n v="4.8487500000000097"/>
  </r>
  <r>
    <x v="0"/>
    <s v="paris airline"/>
    <s v="Standard"/>
    <s v="Paris &amp; France Terms"/>
    <s v="Paris"/>
    <s v=""/>
    <n v="6.25"/>
    <n v="37"/>
    <n v="98.087499962500004"/>
    <n v="2.6510135125000001"/>
    <n v="363"/>
    <n v="0.10192837465564701"/>
    <n v="1.37333333333333"/>
    <n v="0"/>
    <n v="0"/>
    <n v="0"/>
    <n v="98.087499962500004"/>
    <n v="-98.087499962500004"/>
    <n v="-1"/>
    <n v="0"/>
    <s v="NA"/>
    <n v="0"/>
    <x v="368"/>
    <n v="0"/>
    <n v="88.278749966250004"/>
    <n v="-102.99187496062501"/>
    <n v="9.8087499962500004"/>
    <n v="4.9043749981250073"/>
  </r>
  <r>
    <x v="0"/>
    <s v="european travel"/>
    <s v="Advanced"/>
    <s v="Western Europe Destinations"/>
    <s v="Europe"/>
    <s v=""/>
    <n v="6.25"/>
    <n v="28"/>
    <n v="104.63749974999999"/>
    <n v="3.7370535624999999"/>
    <n v="3254"/>
    <n v="8.6047940995697611E-3"/>
    <n v="1.38354333128457"/>
    <n v="0"/>
    <n v="0"/>
    <n v="0"/>
    <n v="104.63749974999999"/>
    <n v="-104.63749974999999"/>
    <n v="-1"/>
    <n v="0"/>
    <s v="NA"/>
    <n v="0"/>
    <x v="368"/>
    <n v="0"/>
    <n v="94.17374977499999"/>
    <n v="-109.8693747375"/>
    <n v="10.463749974999999"/>
    <n v="5.2318749875000066"/>
  </r>
  <r>
    <x v="0"/>
    <s v="greece travel"/>
    <s v="Advanced"/>
    <s v="Western Europe Destinations"/>
    <s v="Greece"/>
    <s v=""/>
    <n v="6.25"/>
    <n v="24"/>
    <n v="105.02499989999998"/>
    <n v="4.3760416624999996"/>
    <n v="2021"/>
    <n v="1.1875309252845101E-2"/>
    <n v="3.2513656605640802"/>
    <n v="0"/>
    <n v="0"/>
    <n v="0"/>
    <n v="105.02499989999998"/>
    <n v="-105.02499989999998"/>
    <n v="-1"/>
    <n v="0"/>
    <s v="NA"/>
    <n v="0"/>
    <x v="368"/>
    <n v="0"/>
    <n v="94.522499909999993"/>
    <n v="-110.27624989499999"/>
    <n v="10.50249998999999"/>
    <n v="5.2512499950000091"/>
  </r>
  <r>
    <x v="0"/>
    <s v="international airport"/>
    <s v="Advanced"/>
    <s v="Geo Targeted Philadelphia"/>
    <s v="International Philadelphia"/>
    <s v=""/>
    <n v="6.25"/>
    <n v="23"/>
    <n v="109.01249998749999"/>
    <n v="4.7396739124999998"/>
    <n v="2538"/>
    <n v="9.0622537431048096E-3"/>
    <n v="2.8854964539007102"/>
    <n v="0"/>
    <n v="0"/>
    <n v="0"/>
    <n v="109.01249998749999"/>
    <n v="-109.01249998749999"/>
    <n v="-1"/>
    <n v="0"/>
    <s v="NA"/>
    <n v="0"/>
    <x v="368"/>
    <n v="0"/>
    <n v="98.111249988749989"/>
    <n v="-114.463124986875"/>
    <n v="10.901249998750004"/>
    <n v="5.4506249993750089"/>
  </r>
  <r>
    <x v="0"/>
    <s v="paris france travel"/>
    <s v="Standard"/>
    <s v="Paris &amp; France Terms"/>
    <s v="Paris"/>
    <s v=""/>
    <n v="6.25"/>
    <n v="55"/>
    <n v="112.37499968750002"/>
    <n v="2.0431818125000003"/>
    <n v="5318"/>
    <n v="1.03422339225273E-2"/>
    <n v="1.1239225272658899"/>
    <n v="0"/>
    <n v="0"/>
    <n v="0"/>
    <n v="112.37499968750002"/>
    <n v="-112.37499968750002"/>
    <n v="-1"/>
    <n v="0"/>
    <s v="NA"/>
    <n v="0"/>
    <x v="368"/>
    <n v="0"/>
    <n v="101.13749971875002"/>
    <n v="-117.99374967187502"/>
    <n v="11.237499968750001"/>
    <n v="5.6187499843750004"/>
  </r>
  <r>
    <x v="0"/>
    <s v="trips to france"/>
    <s v="Standard"/>
    <s v="Paris &amp; France Terms"/>
    <s v="France"/>
    <s v=""/>
    <n v="6.25"/>
    <n v="57"/>
    <n v="117.24999963750001"/>
    <n v="2.0570175375000002"/>
    <n v="972"/>
    <n v="5.8641975308641993E-2"/>
    <n v="1.18592592592593"/>
    <n v="0"/>
    <n v="0"/>
    <n v="0"/>
    <n v="117.24999963750001"/>
    <n v="-117.24999963750001"/>
    <n v="-1"/>
    <n v="0"/>
    <s v="NA"/>
    <n v="0"/>
    <x v="368"/>
    <n v="0"/>
    <n v="105.52499967375002"/>
    <n v="-123.11249961937501"/>
    <n v="11.724999963749994"/>
    <n v="5.8624999818750041"/>
  </r>
  <r>
    <x v="0"/>
    <s v="international airport"/>
    <s v="Advanced"/>
    <s v="Geo Targeted Chicago"/>
    <s v="International Chicago"/>
    <s v=""/>
    <n v="6.25"/>
    <n v="34"/>
    <n v="117.48749980000001"/>
    <n v="3.4555147000000002"/>
    <n v="1309"/>
    <n v="2.5974025974026E-2"/>
    <n v="1.69831932773109"/>
    <n v="0"/>
    <n v="0"/>
    <n v="0"/>
    <n v="117.48749980000001"/>
    <n v="-117.48749980000001"/>
    <n v="-1"/>
    <n v="0"/>
    <s v="NA"/>
    <n v="0"/>
    <x v="368"/>
    <n v="0"/>
    <n v="105.73874982000001"/>
    <n v="-123.36187479000002"/>
    <n v="11.748749979999999"/>
    <n v="5.8743749900000068"/>
  </r>
  <r>
    <x v="0"/>
    <s v="cheap international flight"/>
    <s v="Advanced"/>
    <s v="Geo Targeted DC"/>
    <s v="Cheap International DC"/>
    <s v=""/>
    <n v="6.25"/>
    <n v="33"/>
    <n v="131.32499984999998"/>
    <n v="3.9795454499999998"/>
    <n v="1079"/>
    <n v="3.0583873957367901E-2"/>
    <n v="2.5756997219647801"/>
    <n v="0"/>
    <n v="0"/>
    <n v="0"/>
    <n v="131.32499984999998"/>
    <n v="-131.32499984999998"/>
    <n v="-1"/>
    <n v="0"/>
    <s v="NA"/>
    <n v="0"/>
    <x v="368"/>
    <n v="0"/>
    <n v="118.19249986499999"/>
    <n v="-137.8912498425"/>
    <n v="13.132499984999995"/>
    <n v="6.5662499925000191"/>
  </r>
  <r>
    <x v="0"/>
    <s v="cheap international flight"/>
    <s v="Advanced"/>
    <s v="Geo Targeted Houston"/>
    <s v="Cheap International Houston"/>
    <s v=""/>
    <n v="6.25"/>
    <n v="28"/>
    <n v="132.125"/>
    <n v="4.71875"/>
    <n v="1202"/>
    <n v="2.3294509151414303E-2"/>
    <n v="1.8494925124792001"/>
    <n v="0"/>
    <n v="0"/>
    <n v="0"/>
    <n v="132.125"/>
    <n v="-132.125"/>
    <n v="-1"/>
    <n v="0"/>
    <s v="NA"/>
    <n v="0"/>
    <x v="368"/>
    <n v="0"/>
    <n v="118.91250000000001"/>
    <n v="-138.73125000000002"/>
    <n v="13.212499999999991"/>
    <n v="6.6062500000000171"/>
  </r>
  <r>
    <x v="0"/>
    <s v="cheap international flight"/>
    <s v="Advanced"/>
    <s v="Geo Targeted Boston"/>
    <s v="Cheap International Boston"/>
    <s v=""/>
    <n v="6.25"/>
    <n v="30"/>
    <n v="143.299999875"/>
    <n v="4.7766666625000003"/>
    <n v="1058"/>
    <n v="2.8355387523629497E-2"/>
    <n v="1.9583459357277899"/>
    <n v="0"/>
    <n v="0"/>
    <n v="0"/>
    <n v="143.299999875"/>
    <n v="-143.299999875"/>
    <n v="-1"/>
    <n v="0"/>
    <s v="NA"/>
    <n v="0"/>
    <x v="368"/>
    <n v="0"/>
    <n v="128.96999988749999"/>
    <n v="-150.46499986875"/>
    <n v="14.329999987500003"/>
    <n v="7.1649999937500013"/>
  </r>
  <r>
    <x v="0"/>
    <s v="spain travel"/>
    <s v="Advanced"/>
    <s v="Western Europe Destinations"/>
    <s v="Spain"/>
    <s v=""/>
    <n v="6.25"/>
    <n v="34"/>
    <n v="155.39999964999998"/>
    <n v="4.5705882249999998"/>
    <n v="2014"/>
    <n v="1.6881827209533299E-2"/>
    <n v="2.0790963257199602"/>
    <n v="0"/>
    <n v="0"/>
    <n v="0"/>
    <n v="155.39999964999998"/>
    <n v="-155.39999964999998"/>
    <n v="-1"/>
    <n v="0"/>
    <s v="NA"/>
    <n v="0"/>
    <x v="368"/>
    <n v="0"/>
    <n v="139.85999968499999"/>
    <n v="-163.16999963249998"/>
    <n v="15.539999964999993"/>
    <n v="7.7699999824999963"/>
  </r>
  <r>
    <x v="0"/>
    <s v="cheap international flight"/>
    <s v="Advanced"/>
    <s v="Geo Targeted Chicago"/>
    <s v="Cheap International Chicago"/>
    <s v=""/>
    <n v="6.25"/>
    <n v="34"/>
    <n v="158.04999960000001"/>
    <n v="4.6485294000000001"/>
    <n v="1707"/>
    <n v="1.9917984768599899E-2"/>
    <n v="1.5658230814294101"/>
    <n v="0"/>
    <n v="0"/>
    <n v="0"/>
    <n v="158.04999960000001"/>
    <n v="-158.04999960000001"/>
    <n v="-1"/>
    <n v="0"/>
    <s v="NA"/>
    <n v="0"/>
    <x v="368"/>
    <n v="0"/>
    <n v="142.24499964"/>
    <n v="-165.95249958000002"/>
    <n v="15.804999960000004"/>
    <n v="7.902499980000016"/>
  </r>
  <r>
    <x v="0"/>
    <s v="international airport"/>
    <s v="Advanced"/>
    <s v="Geo Targeted New York"/>
    <s v="International New York"/>
    <s v=""/>
    <n v="6.25"/>
    <n v="49"/>
    <n v="187.19999996250002"/>
    <n v="3.8204081625000001"/>
    <n v="2315"/>
    <n v="2.1166306695464397E-2"/>
    <n v="2.0308380129589598"/>
    <n v="0"/>
    <n v="0"/>
    <n v="0"/>
    <n v="187.19999996250002"/>
    <n v="-187.19999996250002"/>
    <n v="-1"/>
    <n v="0"/>
    <s v="NA"/>
    <n v="0"/>
    <x v="368"/>
    <n v="0"/>
    <n v="168.47999996625001"/>
    <n v="-196.55999996062502"/>
    <n v="18.71999999625001"/>
    <n v="9.359999998125005"/>
  </r>
  <r>
    <x v="0"/>
    <s v="international airport"/>
    <s v="Advanced"/>
    <s v="Geo Targeted Miami"/>
    <s v="International Miami"/>
    <s v=""/>
    <n v="6.25"/>
    <n v="43"/>
    <n v="202.712499525"/>
    <n v="4.7142441750000001"/>
    <n v="2537"/>
    <n v="1.6949152542372902E-2"/>
    <n v="1.79924320063067"/>
    <n v="0"/>
    <n v="0"/>
    <n v="0"/>
    <n v="202.712499525"/>
    <n v="-202.712499525"/>
    <n v="-1"/>
    <n v="0"/>
    <s v="NA"/>
    <n v="0"/>
    <x v="368"/>
    <n v="0"/>
    <n v="182.4412495725"/>
    <n v="-212.84812450125"/>
    <n v="20.2712499525"/>
    <n v="10.13562497625"/>
  </r>
  <r>
    <x v="0"/>
    <s v="european flight"/>
    <s v="Advanced"/>
    <s v="Western Europe Destinations"/>
    <s v="Europe"/>
    <s v=""/>
    <n v="6.25"/>
    <n v="94"/>
    <n v="208.01249895000001"/>
    <n v="2.2128989250000002"/>
    <n v="1173"/>
    <n v="8.0136402387041811E-2"/>
    <n v="1.06915601023018"/>
    <n v="0"/>
    <n v="0"/>
    <n v="0"/>
    <n v="208.01249895000001"/>
    <n v="-208.01249895000001"/>
    <n v="-1"/>
    <n v="0"/>
    <s v="NA"/>
    <n v="0"/>
    <x v="368"/>
    <n v="0"/>
    <n v="187.21124905500002"/>
    <n v="-218.41312389750001"/>
    <n v="20.801249894999984"/>
    <n v="10.400624947500006"/>
  </r>
  <r>
    <x v="0"/>
    <s v="international flight"/>
    <s v="Advanced"/>
    <s v="Geo Targeted New York"/>
    <s v="International New York"/>
    <s v=""/>
    <n v="6.25"/>
    <n v="187"/>
    <n v="222.72499892499997"/>
    <n v="1.1910427749999999"/>
    <n v="2945"/>
    <n v="6.3497453310696103E-2"/>
    <n v="1.088740237691"/>
    <n v="0"/>
    <n v="0"/>
    <n v="0"/>
    <n v="222.72499892499997"/>
    <n v="-222.72499892499997"/>
    <n v="-1"/>
    <n v="0"/>
    <s v="NA"/>
    <n v="0"/>
    <x v="368"/>
    <n v="0"/>
    <n v="200.45249903249999"/>
    <n v="-233.86124887124998"/>
    <n v="22.27249989249998"/>
    <n v="11.136249946250018"/>
  </r>
  <r>
    <x v="0"/>
    <s v="cologne"/>
    <s v="Advanced"/>
    <s v="Western Europe Destinations"/>
    <s v="Cologne"/>
    <s v=""/>
    <n v="6.25"/>
    <n v="70"/>
    <n v="234.13749975000002"/>
    <n v="3.3448214250000001"/>
    <n v="20840"/>
    <n v="3.3589251439539295E-3"/>
    <n v="2.02965642994242"/>
    <n v="0"/>
    <n v="0"/>
    <n v="0"/>
    <n v="234.13749975000002"/>
    <n v="-234.13749975000002"/>
    <n v="-1"/>
    <n v="0"/>
    <s v="NA"/>
    <n v="0"/>
    <x v="368"/>
    <n v="0"/>
    <n v="210.72374977500002"/>
    <n v="-245.84437473750003"/>
    <n v="23.413749975000002"/>
    <n v="11.706874987500015"/>
  </r>
  <r>
    <x v="0"/>
    <s v="european cheap flight"/>
    <s v="Advanced"/>
    <s v="Western Europe Destinations"/>
    <s v="Europe"/>
    <s v=""/>
    <n v="6.25"/>
    <n v="100"/>
    <n v="251.61250000000001"/>
    <n v="2.5161250000000002"/>
    <n v="2570"/>
    <n v="3.8910505836575904E-2"/>
    <n v="4.3179143968871596"/>
    <n v="0"/>
    <n v="0"/>
    <n v="0"/>
    <n v="251.61250000000001"/>
    <n v="-251.61250000000001"/>
    <n v="-1"/>
    <n v="0"/>
    <s v="NA"/>
    <n v="0"/>
    <x v="368"/>
    <n v="0"/>
    <n v="226.45125000000002"/>
    <n v="-264.19312500000001"/>
    <n v="25.161249999999995"/>
    <n v="12.580624999999998"/>
  </r>
  <r>
    <x v="0"/>
    <s v="cheap international flight"/>
    <s v="Advanced"/>
    <s v="Geo Targeted Los Angeles"/>
    <s v="Cheap International Los Angeles"/>
    <s v=""/>
    <n v="6.25"/>
    <n v="56"/>
    <n v="267.97499960000005"/>
    <n v="4.7852678500000003"/>
    <n v="2188"/>
    <n v="2.5594149908592302E-2"/>
    <n v="1.63855575868373"/>
    <n v="0"/>
    <n v="0"/>
    <n v="0"/>
    <n v="267.97499960000005"/>
    <n v="-267.97499960000005"/>
    <n v="-1"/>
    <n v="0"/>
    <s v="NA"/>
    <n v="0"/>
    <x v="368"/>
    <n v="0"/>
    <n v="241.17749964000004"/>
    <n v="-281.37374958000004"/>
    <n v="26.79749996000001"/>
    <n v="13.398749979999991"/>
  </r>
  <r>
    <x v="0"/>
    <s v="air france flights"/>
    <s v="Advanced"/>
    <s v="Air France Branded"/>
    <s v="Air France Brand"/>
    <s v=""/>
    <n v="6.25"/>
    <n v="224"/>
    <n v="273.89999839999996"/>
    <n v="1.2227678499999999"/>
    <n v="4960"/>
    <n v="4.5161290322580594E-2"/>
    <n v="1.9752016129032299"/>
    <n v="0"/>
    <n v="0"/>
    <n v="0"/>
    <n v="273.89999839999996"/>
    <n v="-273.89999839999996"/>
    <n v="-1"/>
    <n v="0"/>
    <s v="NA"/>
    <n v="0"/>
    <x v="368"/>
    <n v="0"/>
    <n v="246.50999855999996"/>
    <n v="-287.59499831999995"/>
    <n v="27.389999840000002"/>
    <n v="13.694999919999987"/>
  </r>
  <r>
    <x v="0"/>
    <s v="trips to paris"/>
    <s v="Standard"/>
    <s v="Paris &amp; France Terms"/>
    <s v="Paris"/>
    <s v=""/>
    <n v="6.25"/>
    <n v="128"/>
    <n v="283.03749920000001"/>
    <n v="2.2112304625000001"/>
    <n v="5995"/>
    <n v="2.1351125938281902E-2"/>
    <n v="1.0049174311926601"/>
    <n v="0"/>
    <n v="0"/>
    <n v="0"/>
    <n v="283.03749920000001"/>
    <n v="-283.03749920000001"/>
    <n v="-1"/>
    <n v="0"/>
    <s v="NA"/>
    <n v="0"/>
    <x v="368"/>
    <n v="0"/>
    <n v="254.73374928000001"/>
    <n v="-297.18937416"/>
    <n v="28.303749920000001"/>
    <n v="14.151874959999986"/>
  </r>
  <r>
    <x v="0"/>
    <s v="cheap international flight"/>
    <s v="Advanced"/>
    <s v="Geo Targeted San Francisco"/>
    <s v="Cheap International San Francisco"/>
    <s v=""/>
    <n v="6.25"/>
    <n v="63"/>
    <n v="296.76249933749995"/>
    <n v="4.7105158624999994"/>
    <n v="4496"/>
    <n v="1.40124555160142E-2"/>
    <n v="1.3038078291814901"/>
    <n v="0"/>
    <n v="0"/>
    <n v="0"/>
    <n v="296.76249933749995"/>
    <n v="-296.76249933749995"/>
    <n v="-1"/>
    <n v="0"/>
    <s v="NA"/>
    <n v="0"/>
    <x v="368"/>
    <n v="0"/>
    <n v="267.08624940374995"/>
    <n v="-311.60062430437495"/>
    <n v="29.67624993375"/>
    <n v="14.838124966875"/>
  </r>
  <r>
    <x v="0"/>
    <s v="international airline ticket"/>
    <s v="Advanced"/>
    <s v="Geo Targeted New York"/>
    <s v="International New York"/>
    <s v=""/>
    <n v="6.25"/>
    <n v="79"/>
    <n v="381.84999970000001"/>
    <n v="4.8335442999999998"/>
    <n v="6102"/>
    <n v="1.2946574893477501E-2"/>
    <n v="3.2125827597508998"/>
    <n v="0"/>
    <n v="0"/>
    <n v="0"/>
    <n v="381.84999970000001"/>
    <n v="-381.84999970000001"/>
    <n v="-1"/>
    <n v="0"/>
    <s v="NA"/>
    <n v="0"/>
    <x v="368"/>
    <n v="0"/>
    <n v="343.66499973000003"/>
    <n v="-400.94249968500003"/>
    <n v="38.184999969999978"/>
    <n v="19.092499985000018"/>
  </r>
  <r>
    <x v="0"/>
    <s v="turkey travel"/>
    <s v="Advanced"/>
    <s v="Western Europe Destinations"/>
    <s v="Turkey"/>
    <s v=""/>
    <n v="6.25"/>
    <n v="94"/>
    <n v="398.33749965000004"/>
    <n v="4.2376329750000004"/>
    <n v="10663"/>
    <n v="8.8155303385538814E-3"/>
    <n v="2.5847997749226299"/>
    <n v="0"/>
    <n v="0"/>
    <n v="0"/>
    <n v="398.33749965000004"/>
    <n v="-398.33749965000004"/>
    <n v="-1"/>
    <n v="0"/>
    <s v="NA"/>
    <n v="0"/>
    <x v="368"/>
    <n v="0"/>
    <n v="358.50374968500006"/>
    <n v="-418.25437463250006"/>
    <n v="39.833749964999981"/>
    <n v="19.916874982500019"/>
  </r>
  <r>
    <x v="2"/>
    <s v="lyon plane ticket"/>
    <s v="Broad"/>
    <s v="Air France Global Campaign"/>
    <s v="Lyon"/>
    <s v="Position 1- 3"/>
    <n v="7.5"/>
    <n v="2"/>
    <n v="4.7625000000000002"/>
    <n v="2.3812500000000001"/>
    <n v="4"/>
    <n v="0.5"/>
    <n v="1.5"/>
    <n v="0"/>
    <n v="0"/>
    <n v="0"/>
    <n v="4.7625000000000002"/>
    <n v="-4.7625000000000002"/>
    <n v="-1"/>
    <n v="0"/>
    <s v="NA"/>
    <n v="0"/>
    <x v="368"/>
    <n v="0"/>
    <n v="4.2862499999999999"/>
    <n v="-5.0006250000000003"/>
    <n v="0.47625000000000028"/>
    <n v="0.23812500000000014"/>
  </r>
  <r>
    <x v="2"/>
    <s v="lyon cheap tickets"/>
    <s v="Broad"/>
    <s v="Air France Global Campaign"/>
    <s v="Lyon"/>
    <s v="Position 1- 3"/>
    <n v="7.5"/>
    <n v="2"/>
    <n v="5.9625000000000004"/>
    <n v="2.9812500000000002"/>
    <n v="442"/>
    <n v="4.5248868778280504E-3"/>
    <n v="4.3477375565610901"/>
    <n v="0"/>
    <n v="0"/>
    <n v="0"/>
    <n v="5.9625000000000004"/>
    <n v="-5.9625000000000004"/>
    <n v="-1"/>
    <n v="0"/>
    <s v="NA"/>
    <n v="0"/>
    <x v="368"/>
    <n v="0"/>
    <n v="5.3662500000000009"/>
    <n v="-6.260625000000001"/>
    <n v="0.5962499999999995"/>
    <n v="0.29812500000000064"/>
  </r>
  <r>
    <x v="2"/>
    <s v="france cheap flight"/>
    <s v="Broad"/>
    <s v="Air France Global Campaign"/>
    <s v="France"/>
    <s v="Position 1- 3"/>
    <n v="7.5"/>
    <n v="55"/>
    <n v="104.437499375"/>
    <n v="1.8988636249999999"/>
    <n v="2286"/>
    <n v="2.40594925634296E-2"/>
    <n v="2.23775153105862"/>
    <n v="0"/>
    <n v="0"/>
    <n v="0"/>
    <n v="104.437499375"/>
    <n v="-104.437499375"/>
    <n v="-1"/>
    <n v="0"/>
    <s v="NA"/>
    <n v="0"/>
    <x v="368"/>
    <n v="0"/>
    <n v="93.9937494375"/>
    <n v="-109.65937434375"/>
    <n v="10.443749937500002"/>
    <n v="5.2218749687500008"/>
  </r>
  <r>
    <x v="2"/>
    <s v="france cheap tickets"/>
    <s v="Broad"/>
    <s v="Air France Global Campaign"/>
    <s v="France"/>
    <s v="Position 1- 3"/>
    <n v="7.5"/>
    <n v="325"/>
    <n v="1092.0749978125"/>
    <n v="3.3602307625000001"/>
    <n v="8230"/>
    <n v="3.9489671931956301E-2"/>
    <n v="2.7486148238153101"/>
    <n v="0"/>
    <n v="0"/>
    <n v="0"/>
    <n v="1092.0749978125"/>
    <n v="-1092.0749978125"/>
    <n v="-1"/>
    <n v="0"/>
    <s v="NA"/>
    <n v="0"/>
    <x v="368"/>
    <n v="0"/>
    <n v="982.86749803124997"/>
    <n v="-1146.6787477031251"/>
    <n v="109.20749978125002"/>
    <n v="54.603749890625068"/>
  </r>
  <r>
    <x v="4"/>
    <s v="paris xpress"/>
    <s v="Broad"/>
    <s v="Paris &amp; France Terms"/>
    <s v="Paris Xpress"/>
    <s v=""/>
    <n v="7.5"/>
    <n v="3"/>
    <n v="1.5874999875"/>
    <n v="0.5291666625"/>
    <n v="20"/>
    <n v="0.15"/>
    <n v="1"/>
    <n v="0"/>
    <n v="0"/>
    <n v="0"/>
    <n v="1.5874999875"/>
    <n v="-1.5874999875"/>
    <n v="-1"/>
    <n v="0"/>
    <s v="NA"/>
    <n v="0"/>
    <x v="368"/>
    <n v="0"/>
    <n v="1.4287499887499999"/>
    <n v="-1.6668749868750001"/>
    <n v="0.15874999875000007"/>
    <n v="7.9374999375000144E-2"/>
  </r>
  <r>
    <x v="4"/>
    <s v="day flight to paris"/>
    <s v="Broad"/>
    <s v="Paris &amp; France Terms"/>
    <s v="Paris Xpress"/>
    <s v=""/>
    <n v="7.5"/>
    <n v="1"/>
    <n v="1.6"/>
    <n v="1.6"/>
    <n v="3"/>
    <n v="0.33333333333333298"/>
    <n v="1"/>
    <n v="0"/>
    <n v="0"/>
    <n v="0"/>
    <n v="1.6"/>
    <n v="-1.6"/>
    <n v="-1"/>
    <n v="0"/>
    <s v="NA"/>
    <n v="0"/>
    <x v="368"/>
    <n v="0"/>
    <n v="1.4400000000000002"/>
    <n v="-1.6800000000000002"/>
    <n v="0.15999999999999992"/>
    <n v="8.0000000000000071E-2"/>
  </r>
  <r>
    <x v="4"/>
    <s v="day flights to paris"/>
    <s v="Broad"/>
    <s v="Paris &amp; France Terms"/>
    <s v="Paris Xpress"/>
    <s v=""/>
    <n v="7.5"/>
    <n v="2"/>
    <n v="3.3125"/>
    <n v="1.65625"/>
    <n v="4"/>
    <n v="0.5"/>
    <n v="1"/>
    <n v="0"/>
    <n v="0"/>
    <n v="0"/>
    <n v="3.3125"/>
    <n v="-3.3125"/>
    <n v="-1"/>
    <n v="0"/>
    <s v="NA"/>
    <n v="0"/>
    <x v="368"/>
    <n v="0"/>
    <n v="2.9812500000000002"/>
    <n v="-3.4781250000000004"/>
    <n v="0.33124999999999982"/>
    <n v="0.16562500000000036"/>
  </r>
  <r>
    <x v="4"/>
    <s v="paris express"/>
    <s v="Broad"/>
    <s v="Paris &amp; France Terms"/>
    <s v="Paris Xpress"/>
    <s v=""/>
    <n v="7.5"/>
    <n v="13"/>
    <n v="46.3999999125"/>
    <n v="3.5692307625000002"/>
    <n v="1246"/>
    <n v="1.04333868378812E-2"/>
    <n v="1.36519261637239"/>
    <n v="0"/>
    <n v="0"/>
    <n v="0"/>
    <n v="46.3999999125"/>
    <n v="-46.3999999125"/>
    <n v="-1"/>
    <n v="0"/>
    <s v="NA"/>
    <n v="0"/>
    <x v="368"/>
    <n v="0"/>
    <n v="41.759999921249999"/>
    <n v="-48.719999908125004"/>
    <n v="4.6399999912500007"/>
    <n v="2.3199999956250039"/>
  </r>
  <r>
    <x v="3"/>
    <s v="airfrance.uk"/>
    <s v="Standard"/>
    <s v="Unassigned"/>
    <s v="Unassigned"/>
    <s v=""/>
    <n v="7.5"/>
    <n v="2"/>
    <n v="0.38750000000000001"/>
    <n v="0.19375000000000001"/>
    <n v="6"/>
    <n v="0.33333333333333298"/>
    <n v="1"/>
    <n v="0"/>
    <n v="0"/>
    <n v="0"/>
    <n v="0.38750000000000001"/>
    <n v="-0.38750000000000001"/>
    <n v="-1"/>
    <n v="0"/>
    <s v="NA"/>
    <n v="0"/>
    <x v="368"/>
    <n v="0"/>
    <n v="0.34875"/>
    <n v="-0.40687500000000004"/>
    <n v="3.8750000000000007E-2"/>
    <n v="1.9375000000000031E-2"/>
  </r>
  <r>
    <x v="3"/>
    <s v="air france ca"/>
    <s v="Standard"/>
    <s v="Unassigned"/>
    <s v="Unassigned"/>
    <s v=""/>
    <n v="7.5"/>
    <n v="4"/>
    <n v="0.51249999999999996"/>
    <n v="0.12812499999999999"/>
    <n v="56"/>
    <n v="7.1428571428571397E-2"/>
    <n v="0.96428571428571397"/>
    <n v="0"/>
    <n v="0"/>
    <n v="0"/>
    <n v="0.51249999999999996"/>
    <n v="-0.51249999999999996"/>
    <n v="-1"/>
    <n v="0"/>
    <s v="NA"/>
    <n v="0"/>
    <x v="368"/>
    <n v="0"/>
    <n v="0.46124999999999999"/>
    <n v="-0.53812499999999996"/>
    <n v="5.1249999999999962E-2"/>
    <n v="2.5625000000000009E-2"/>
  </r>
  <r>
    <x v="3"/>
    <s v="houston to paris"/>
    <s v="Standard"/>
    <s v="Unassigned"/>
    <s v="Unassigned"/>
    <s v=""/>
    <n v="7.5"/>
    <n v="1"/>
    <n v="0.85"/>
    <n v="0.85"/>
    <n v="45"/>
    <n v="2.2222222222222202E-2"/>
    <n v="1"/>
    <n v="0"/>
    <n v="0"/>
    <n v="0"/>
    <n v="0.85"/>
    <n v="-0.85"/>
    <n v="-1"/>
    <n v="0"/>
    <s v="NA"/>
    <n v="0"/>
    <x v="368"/>
    <n v="0"/>
    <n v="0.76500000000000001"/>
    <n v="-0.89249999999999996"/>
    <n v="8.4999999999999964E-2"/>
    <n v="4.2499999999999982E-2"/>
  </r>
  <r>
    <x v="3"/>
    <s v="airfrance.com us"/>
    <s v="Advanced"/>
    <s v="Unassigned"/>
    <s v="Unassigned"/>
    <s v=""/>
    <n v="7.5"/>
    <n v="52"/>
    <n v="8.7499997000000018"/>
    <n v="0.16826922500000002"/>
    <n v="438"/>
    <n v="0.11872146118721499"/>
    <n v="1.18196347031963"/>
    <n v="0"/>
    <n v="0"/>
    <n v="0"/>
    <n v="8.7499997000000018"/>
    <n v="-8.7499997000000018"/>
    <n v="-1"/>
    <n v="0"/>
    <s v="NA"/>
    <n v="0"/>
    <x v="368"/>
    <n v="0"/>
    <n v="7.8749997300000016"/>
    <n v="-9.1874996850000024"/>
    <n v="0.87499997000000018"/>
    <n v="0.43749998500000054"/>
  </r>
  <r>
    <x v="3"/>
    <s v="air france com"/>
    <s v="Advanced"/>
    <s v="Unassigned"/>
    <s v="Unassigned"/>
    <s v="Position 1-2 Target"/>
    <n v="7.5"/>
    <n v="130"/>
    <n v="37.262499624999997"/>
    <n v="0.2866346125"/>
    <n v="1749"/>
    <n v="7.432818753573471E-2"/>
    <n v="1.8871355060034301"/>
    <n v="0"/>
    <n v="0"/>
    <n v="0"/>
    <n v="37.262499624999997"/>
    <n v="-37.262499624999997"/>
    <n v="-1"/>
    <n v="0"/>
    <s v="NA"/>
    <n v="0"/>
    <x v="368"/>
    <n v="0"/>
    <n v="33.536249662499998"/>
    <n v="-39.12562460625"/>
    <n v="3.726249962499999"/>
    <n v="1.863124981250003"/>
  </r>
  <r>
    <x v="5"/>
    <s v="airframce"/>
    <s v="Standard"/>
    <s v="Unassigned"/>
    <s v="Unassigned"/>
    <s v=""/>
    <n v="7.5"/>
    <n v="2"/>
    <n v="0.25"/>
    <n v="0.125"/>
    <n v="30"/>
    <n v="6.6666666666666693E-2"/>
    <n v="1"/>
    <n v="0"/>
    <n v="0"/>
    <n v="0"/>
    <n v="0.25"/>
    <n v="-0.25"/>
    <n v="-1"/>
    <n v="0"/>
    <s v="NA"/>
    <n v="0"/>
    <x v="368"/>
    <n v="0"/>
    <n v="0.22500000000000001"/>
    <n v="-0.26250000000000001"/>
    <n v="2.4999999999999994E-2"/>
    <n v="1.2500000000000011E-2"/>
  </r>
  <r>
    <x v="5"/>
    <s v="air france italy"/>
    <s v="Standard"/>
    <s v="Unassigned"/>
    <s v="Unassigned"/>
    <s v=""/>
    <n v="7.5"/>
    <n v="1"/>
    <n v="0.5"/>
    <n v="0.5"/>
    <n v="75"/>
    <n v="1.3333333333333299E-2"/>
    <n v="1.3173333333333299"/>
    <n v="0"/>
    <n v="0"/>
    <n v="0"/>
    <n v="0.5"/>
    <n v="-0.5"/>
    <n v="-1"/>
    <n v="0"/>
    <s v="NA"/>
    <n v="0"/>
    <x v="368"/>
    <n v="0"/>
    <n v="0.45"/>
    <n v="-0.52500000000000002"/>
    <n v="4.9999999999999989E-2"/>
    <n v="2.5000000000000022E-2"/>
  </r>
  <r>
    <x v="5"/>
    <s v="bordeaux ticket"/>
    <s v="Standard"/>
    <s v="Unassigned"/>
    <s v="Unassigned"/>
    <s v=""/>
    <n v="7.5"/>
    <n v="1"/>
    <n v="0.875"/>
    <n v="0.875"/>
    <n v="63"/>
    <n v="1.58730158730159E-2"/>
    <n v="1.53968253968254"/>
    <n v="0"/>
    <n v="0"/>
    <n v="0"/>
    <n v="0.875"/>
    <n v="-0.875"/>
    <n v="-1"/>
    <n v="0"/>
    <s v="NA"/>
    <n v="0"/>
    <x v="368"/>
    <n v="0"/>
    <n v="0.78749999999999998"/>
    <n v="-0.91875000000000007"/>
    <n v="8.7500000000000022E-2"/>
    <n v="4.3750000000000067E-2"/>
  </r>
  <r>
    <x v="5"/>
    <s v="bordeaux cheap ticket"/>
    <s v="Standard"/>
    <s v="Unassigned"/>
    <s v="Unassigned"/>
    <s v=""/>
    <n v="7.5"/>
    <n v="2"/>
    <n v="1.0249999999999999"/>
    <n v="0.51249999999999996"/>
    <n v="19"/>
    <n v="0.10526315789473699"/>
    <n v="1"/>
    <n v="0"/>
    <n v="0"/>
    <n v="0"/>
    <n v="1.0249999999999999"/>
    <n v="-1.0249999999999999"/>
    <n v="-1"/>
    <n v="0"/>
    <s v="NA"/>
    <n v="0"/>
    <x v="368"/>
    <n v="0"/>
    <n v="0.92249999999999999"/>
    <n v="-1.0762499999999999"/>
    <n v="0.10249999999999992"/>
    <n v="5.1250000000000018E-2"/>
  </r>
  <r>
    <x v="5"/>
    <s v="bordeaux cheap flight"/>
    <s v="Standard"/>
    <s v="Unassigned"/>
    <s v="Unassigned"/>
    <s v=""/>
    <n v="7.5"/>
    <n v="2"/>
    <n v="3.1"/>
    <n v="1.55"/>
    <n v="137"/>
    <n v="1.4598540145985399E-2"/>
    <n v="1.2678832116788299"/>
    <n v="0"/>
    <n v="0"/>
    <n v="0"/>
    <n v="3.1"/>
    <n v="-3.1"/>
    <n v="-1"/>
    <n v="0"/>
    <s v="NA"/>
    <n v="0"/>
    <x v="368"/>
    <n v="0"/>
    <n v="2.79"/>
    <n v="-3.2550000000000003"/>
    <n v="0.31000000000000005"/>
    <n v="0.15500000000000025"/>
  </r>
  <r>
    <x v="5"/>
    <s v="airfrance fr"/>
    <s v="Standard"/>
    <s v="Unassigned"/>
    <s v="Unassigned"/>
    <s v=""/>
    <n v="7.5"/>
    <n v="15"/>
    <n v="5.3749998750000003"/>
    <n v="0.35833332500000004"/>
    <n v="2386"/>
    <n v="6.28667225481978E-3"/>
    <n v="1.0457669740150899"/>
    <n v="0"/>
    <n v="0"/>
    <n v="0"/>
    <n v="5.3749998750000003"/>
    <n v="-5.3749998750000003"/>
    <n v="-1"/>
    <n v="0"/>
    <s v="NA"/>
    <n v="0"/>
    <x v="368"/>
    <n v="0"/>
    <n v="4.8374998875000008"/>
    <n v="-5.6437498687500005"/>
    <n v="0.5374999874999995"/>
    <n v="0.26874999375000019"/>
  </r>
  <r>
    <x v="5"/>
    <s v="airfrance uk"/>
    <s v="Standard"/>
    <s v="Unassigned"/>
    <s v="Unassigned"/>
    <s v=""/>
    <n v="7.5"/>
    <n v="8"/>
    <n v="5.7125000000000004"/>
    <n v="0.71406250000000004"/>
    <n v="629"/>
    <n v="1.27186009538951E-2"/>
    <n v="1.2429252782194"/>
    <n v="0"/>
    <n v="0"/>
    <n v="0"/>
    <n v="5.7125000000000004"/>
    <n v="-5.7125000000000004"/>
    <n v="-1"/>
    <n v="0"/>
    <s v="NA"/>
    <n v="0"/>
    <x v="368"/>
    <n v="0"/>
    <n v="5.1412500000000003"/>
    <n v="-5.9981250000000008"/>
    <n v="0.57125000000000004"/>
    <n v="0.28562500000000046"/>
  </r>
  <r>
    <x v="5"/>
    <s v="airfrance com"/>
    <s v="Standard"/>
    <s v="Unassigned"/>
    <s v="Unassigned"/>
    <s v=""/>
    <n v="7.5"/>
    <n v="29"/>
    <n v="10.949999799999999"/>
    <n v="0.37758619999999998"/>
    <n v="931"/>
    <n v="3.1149301825993597E-2"/>
    <n v="1.14640171858217"/>
    <n v="0"/>
    <n v="0"/>
    <n v="0"/>
    <n v="10.949999799999999"/>
    <n v="-10.949999799999999"/>
    <n v="-1"/>
    <n v="0"/>
    <s v="NA"/>
    <n v="0"/>
    <x v="368"/>
    <n v="0"/>
    <n v="9.8549998199999997"/>
    <n v="-11.497499789999999"/>
    <n v="1.094999979999999"/>
    <n v="0.54749999000000038"/>
  </r>
  <r>
    <x v="5"/>
    <s v="airfrance us"/>
    <s v="Standard"/>
    <s v="Unassigned"/>
    <s v="Unassigned"/>
    <s v=""/>
    <n v="7.5"/>
    <n v="14"/>
    <n v="12.912499950000001"/>
    <n v="0.92232142500000003"/>
    <n v="1091"/>
    <n v="1.2832263978001801E-2"/>
    <n v="1.0723189734188801"/>
    <n v="0"/>
    <n v="0"/>
    <n v="0"/>
    <n v="12.912499950000001"/>
    <n v="-12.912499950000001"/>
    <n v="-1"/>
    <n v="0"/>
    <s v="NA"/>
    <n v="0"/>
    <x v="368"/>
    <n v="0"/>
    <n v="11.621249955000001"/>
    <n v="-13.558124947500001"/>
    <n v="1.2912499949999994"/>
    <n v="0.64562499750000057"/>
  </r>
  <r>
    <x v="5"/>
    <s v="travel to bordeaux"/>
    <s v="Standard"/>
    <s v="Unassigned"/>
    <s v="Unassigned"/>
    <s v=""/>
    <n v="7.5"/>
    <n v="8"/>
    <n v="44.637500000000003"/>
    <n v="5.5796875000000004"/>
    <n v="353"/>
    <n v="2.2662889518413599E-2"/>
    <n v="1.49235127478754"/>
    <n v="0"/>
    <n v="0"/>
    <n v="0"/>
    <n v="44.637500000000003"/>
    <n v="-44.637500000000003"/>
    <n v="-1"/>
    <n v="0"/>
    <s v="NA"/>
    <n v="0"/>
    <x v="368"/>
    <n v="0"/>
    <n v="40.173750000000005"/>
    <n v="-46.869375000000005"/>
    <n v="4.4637499999999974"/>
    <n v="2.2318750000000023"/>
  </r>
  <r>
    <x v="0"/>
    <s v="airframce"/>
    <s v="Advanced"/>
    <s v="Air France Branded"/>
    <s v="Air France Website"/>
    <s v=""/>
    <n v="7.5"/>
    <n v="1"/>
    <n v="0.125"/>
    <n v="0.125"/>
    <n v="2"/>
    <n v="0.5"/>
    <n v="1"/>
    <n v="0"/>
    <n v="0"/>
    <n v="0"/>
    <n v="0.125"/>
    <n v="-0.125"/>
    <n v="-1"/>
    <n v="0"/>
    <s v="NA"/>
    <n v="0"/>
    <x v="368"/>
    <n v="0"/>
    <n v="0.1125"/>
    <n v="-0.13125000000000001"/>
    <n v="1.2499999999999997E-2"/>
    <n v="6.2500000000000056E-3"/>
  </r>
  <r>
    <x v="0"/>
    <s v="air france italy"/>
    <s v="Advanced"/>
    <s v="Air France Branded"/>
    <s v="Air France Website"/>
    <s v=""/>
    <n v="7.5"/>
    <n v="1"/>
    <n v="0.125"/>
    <n v="0.125"/>
    <n v="26"/>
    <n v="3.8461538461538498E-2"/>
    <n v="1.0765384615384599"/>
    <n v="0"/>
    <n v="0"/>
    <n v="0"/>
    <n v="0.125"/>
    <n v="-0.125"/>
    <n v="-1"/>
    <n v="0"/>
    <s v="NA"/>
    <n v="0"/>
    <x v="368"/>
    <n v="0"/>
    <n v="0.1125"/>
    <n v="-0.13125000000000001"/>
    <n v="1.2499999999999997E-2"/>
    <n v="6.2500000000000056E-3"/>
  </r>
  <r>
    <x v="0"/>
    <s v="airfrance.uk"/>
    <s v="Advanced"/>
    <s v="Air France Branded"/>
    <s v="Air France Website"/>
    <s v=""/>
    <n v="7.5"/>
    <n v="1"/>
    <n v="0.125"/>
    <n v="0.125"/>
    <n v="13"/>
    <n v="7.69230769230769E-2"/>
    <n v="1"/>
    <n v="0"/>
    <n v="0"/>
    <n v="0"/>
    <n v="0.125"/>
    <n v="-0.125"/>
    <n v="-1"/>
    <n v="0"/>
    <s v="NA"/>
    <n v="0"/>
    <x v="368"/>
    <n v="0"/>
    <n v="0.1125"/>
    <n v="-0.13125000000000001"/>
    <n v="1.2499999999999997E-2"/>
    <n v="6.2500000000000056E-3"/>
  </r>
  <r>
    <x v="0"/>
    <s v="air france business class flat bed"/>
    <s v="Advanced"/>
    <s v="Business Class"/>
    <s v="Business Class - Branded"/>
    <s v=""/>
    <n v="7.5"/>
    <n v="1"/>
    <n v="0.125"/>
    <n v="0.125"/>
    <n v="1"/>
    <n v="1"/>
    <n v="1"/>
    <n v="0"/>
    <n v="0"/>
    <n v="0"/>
    <n v="0.125"/>
    <n v="-0.125"/>
    <n v="-1"/>
    <n v="0"/>
    <s v="NA"/>
    <n v="0"/>
    <x v="368"/>
    <n v="0"/>
    <n v="0.1125"/>
    <n v="-0.13125000000000001"/>
    <n v="1.2499999999999997E-2"/>
    <n v="6.2500000000000056E-3"/>
  </r>
  <r>
    <x v="0"/>
    <s v="air france germany"/>
    <s v="Advanced"/>
    <s v="Air France Branded"/>
    <s v="Air France Website"/>
    <s v=""/>
    <n v="7.5"/>
    <n v="1"/>
    <n v="0.21249999999999999"/>
    <n v="0.21249999999999999"/>
    <n v="23"/>
    <n v="4.3478260869565195E-2"/>
    <n v="1"/>
    <n v="0"/>
    <n v="0"/>
    <n v="0"/>
    <n v="0.21249999999999999"/>
    <n v="-0.21249999999999999"/>
    <n v="-1"/>
    <n v="0"/>
    <s v="NA"/>
    <n v="0"/>
    <x v="368"/>
    <n v="0"/>
    <n v="0.19125"/>
    <n v="-0.22312499999999999"/>
    <n v="2.1249999999999991E-2"/>
    <n v="1.0624999999999996E-2"/>
  </r>
  <r>
    <x v="0"/>
    <s v="air france co uk"/>
    <s v="Advanced"/>
    <s v="Air France Branded"/>
    <s v="Air France Website"/>
    <s v=""/>
    <n v="7.5"/>
    <n v="2"/>
    <n v="0.3"/>
    <n v="0.15"/>
    <n v="12"/>
    <n v="0.16666666666666699"/>
    <n v="1"/>
    <n v="0"/>
    <n v="0"/>
    <n v="0"/>
    <n v="0.3"/>
    <n v="-0.3"/>
    <n v="-1"/>
    <n v="0"/>
    <s v="NA"/>
    <n v="0"/>
    <x v="368"/>
    <n v="0"/>
    <n v="0.27"/>
    <n v="-0.315"/>
    <n v="2.9999999999999971E-2"/>
    <n v="1.5000000000000013E-2"/>
  </r>
  <r>
    <x v="0"/>
    <s v="air france webpage"/>
    <s v="Advanced"/>
    <s v="Air France Branded"/>
    <s v="Air France Website"/>
    <s v=""/>
    <n v="7.5"/>
    <n v="1"/>
    <n v="0.32500000000000001"/>
    <n v="0.32500000000000001"/>
    <n v="6"/>
    <n v="0.16666666666666699"/>
    <n v="1"/>
    <n v="0"/>
    <n v="0"/>
    <n v="0"/>
    <n v="0.32500000000000001"/>
    <n v="-0.32500000000000001"/>
    <n v="-1"/>
    <n v="0"/>
    <s v="NA"/>
    <n v="0"/>
    <x v="368"/>
    <n v="0"/>
    <n v="0.29250000000000004"/>
    <n v="-0.34125000000000005"/>
    <n v="3.2499999999999973E-2"/>
    <n v="1.6250000000000042E-2"/>
  </r>
  <r>
    <x v="0"/>
    <s v="airfrance.co.uk"/>
    <s v="Advanced"/>
    <s v="Air France Branded"/>
    <s v="Air France Website"/>
    <s v=""/>
    <n v="7.5"/>
    <n v="5"/>
    <n v="0.7"/>
    <n v="0.14000000000000001"/>
    <n v="51"/>
    <n v="9.8039215686274495E-2"/>
    <n v="1"/>
    <n v="0"/>
    <n v="0"/>
    <n v="0"/>
    <n v="0.7"/>
    <n v="-0.7"/>
    <n v="-1"/>
    <n v="0"/>
    <s v="NA"/>
    <n v="0"/>
    <x v="368"/>
    <n v="0"/>
    <n v="0.63"/>
    <n v="-0.73499999999999999"/>
    <n v="6.9999999999999951E-2"/>
    <n v="3.5000000000000031E-2"/>
  </r>
  <r>
    <x v="0"/>
    <s v="air france business class seat"/>
    <s v="Advanced"/>
    <s v="Business Class"/>
    <s v="Business Class - Branded"/>
    <s v=""/>
    <n v="7.5"/>
    <n v="3"/>
    <n v="1.0749999750000001"/>
    <n v="0.35833332500000004"/>
    <n v="14"/>
    <n v="0.214285714285714"/>
    <n v="1"/>
    <n v="0"/>
    <n v="0"/>
    <n v="0"/>
    <n v="1.0749999750000001"/>
    <n v="-1.0749999750000001"/>
    <n v="-1"/>
    <n v="0"/>
    <s v="NA"/>
    <n v="0"/>
    <x v="368"/>
    <n v="0"/>
    <n v="0.96749997750000016"/>
    <n v="-1.1287499737500002"/>
    <n v="0.10749999749999994"/>
    <n v="5.3749998750000083E-2"/>
  </r>
  <r>
    <x v="0"/>
    <s v="air france site"/>
    <s v="Advanced"/>
    <s v="Air France Branded"/>
    <s v="Air France Website"/>
    <s v=""/>
    <n v="7.5"/>
    <n v="14"/>
    <n v="3.749999925"/>
    <n v="0.26785713750000001"/>
    <n v="152"/>
    <n v="9.2105263157894704E-2"/>
    <n v="1.1447368421052599"/>
    <n v="0"/>
    <n v="0"/>
    <n v="0"/>
    <n v="3.749999925"/>
    <n v="-3.749999925"/>
    <n v="-1"/>
    <n v="0"/>
    <s v="NA"/>
    <n v="0"/>
    <x v="368"/>
    <n v="0"/>
    <n v="3.3749999325000002"/>
    <n v="-3.9374999212500001"/>
    <n v="0.37499999249999982"/>
    <n v="0.18749999625000013"/>
  </r>
  <r>
    <x v="0"/>
    <s v="business class seat"/>
    <s v="Advanced"/>
    <s v="Business Class"/>
    <s v="Business Class - Generic"/>
    <s v=""/>
    <n v="7.5"/>
    <n v="1"/>
    <n v="3.7625000000000002"/>
    <n v="3.7625000000000002"/>
    <n v="77"/>
    <n v="1.2987012987013E-2"/>
    <n v="1.5181818181818201"/>
    <n v="0"/>
    <n v="0"/>
    <n v="0"/>
    <n v="3.7625000000000002"/>
    <n v="-3.7625000000000002"/>
    <n v="-1"/>
    <n v="0"/>
    <s v="NA"/>
    <n v="0"/>
    <x v="368"/>
    <n v="0"/>
    <n v="3.3862500000000004"/>
    <n v="-3.9506250000000005"/>
    <n v="0.37624999999999975"/>
    <n v="0.18812500000000032"/>
  </r>
  <r>
    <x v="0"/>
    <s v="airfrance ca"/>
    <s v="Advanced"/>
    <s v="Air France Branded"/>
    <s v="Air France Website"/>
    <s v=""/>
    <n v="7.5"/>
    <n v="11"/>
    <n v="5.462499900000001"/>
    <n v="0.49659090000000006"/>
    <n v="137"/>
    <n v="8.0291970802919707E-2"/>
    <n v="1.0065693430656899"/>
    <n v="0"/>
    <n v="0"/>
    <n v="0"/>
    <n v="5.462499900000001"/>
    <n v="-5.462499900000001"/>
    <n v="-1"/>
    <n v="0"/>
    <s v="NA"/>
    <n v="0"/>
    <x v="368"/>
    <n v="0"/>
    <n v="4.9162499100000012"/>
    <n v="-5.7356248950000008"/>
    <n v="0.54624998999999974"/>
    <n v="0.27312499499999987"/>
  </r>
  <r>
    <x v="0"/>
    <s v="air france,com"/>
    <s v="Advanced"/>
    <s v="Air France Branded"/>
    <s v="Air France Website"/>
    <s v=""/>
    <n v="7.5"/>
    <n v="15"/>
    <n v="5.9249999999999998"/>
    <n v="0.39500000000000002"/>
    <n v="338"/>
    <n v="4.4378698224852096E-2"/>
    <n v="4.33165680473373"/>
    <n v="0"/>
    <n v="0"/>
    <n v="0"/>
    <n v="5.9249999999999998"/>
    <n v="-5.9249999999999998"/>
    <n v="-1"/>
    <n v="0"/>
    <s v="NA"/>
    <n v="0"/>
    <x v="368"/>
    <n v="0"/>
    <n v="5.3324999999999996"/>
    <n v="-6.2212500000000004"/>
    <n v="0.59250000000000025"/>
    <n v="0.29625000000000057"/>
  </r>
  <r>
    <x v="0"/>
    <s v="luxury airline"/>
    <s v="Advanced"/>
    <s v="Business Class"/>
    <s v="Luxury Flight"/>
    <s v=""/>
    <n v="7.5"/>
    <n v="3"/>
    <n v="6.0499999874999997"/>
    <n v="2.0166666625"/>
    <n v="231"/>
    <n v="1.2987012987013E-2"/>
    <n v="1.32108225108225"/>
    <n v="0"/>
    <n v="0"/>
    <n v="0"/>
    <n v="6.0499999874999997"/>
    <n v="-6.0499999874999997"/>
    <n v="-1"/>
    <n v="0"/>
    <s v="NA"/>
    <n v="0"/>
    <x v="368"/>
    <n v="0"/>
    <n v="5.4449999887500002"/>
    <n v="-6.3524999868750003"/>
    <n v="0.60499999874999943"/>
    <n v="0.30249999937500061"/>
  </r>
  <r>
    <x v="0"/>
    <s v="airfrance uk"/>
    <s v="Advanced"/>
    <s v="Air France Branded"/>
    <s v="Air France Website"/>
    <s v=""/>
    <n v="7.5"/>
    <n v="6"/>
    <n v="6.9874999500000001"/>
    <n v="1.1645833249999999"/>
    <n v="187"/>
    <n v="3.20855614973262E-2"/>
    <n v="1.15283422459893"/>
    <n v="0"/>
    <n v="0"/>
    <n v="0"/>
    <n v="6.9874999500000001"/>
    <n v="-6.9874999500000001"/>
    <n v="-1"/>
    <n v="0"/>
    <s v="NA"/>
    <n v="0"/>
    <x v="368"/>
    <n v="0"/>
    <n v="6.2887499550000001"/>
    <n v="-7.3368749475000001"/>
    <n v="0.69874999500000001"/>
    <n v="0.34937499750000001"/>
  </r>
  <r>
    <x v="0"/>
    <s v="air france business class"/>
    <s v="Advanced"/>
    <s v="Business Class"/>
    <s v="Business Class - Branded"/>
    <s v=""/>
    <n v="7.5"/>
    <n v="3"/>
    <n v="7.5"/>
    <n v="2.5"/>
    <n v="75"/>
    <n v="0.04"/>
    <n v="1.1060000000000001"/>
    <n v="0"/>
    <n v="0"/>
    <n v="0"/>
    <n v="7.5"/>
    <n v="-7.5"/>
    <n v="-1"/>
    <n v="0"/>
    <s v="NA"/>
    <n v="0"/>
    <x v="368"/>
    <n v="0"/>
    <n v="6.75"/>
    <n v="-7.875"/>
    <n v="0.75"/>
    <n v="0.375"/>
  </r>
  <r>
    <x v="0"/>
    <s v="air france fr"/>
    <s v="Advanced"/>
    <s v="Air France Branded"/>
    <s v="Air France Website"/>
    <s v=""/>
    <n v="7.5"/>
    <n v="24"/>
    <n v="10.0749999"/>
    <n v="0.4197916625"/>
    <n v="834"/>
    <n v="2.8776978417266199E-2"/>
    <n v="2.4142685851318899"/>
    <n v="0"/>
    <n v="0"/>
    <n v="0"/>
    <n v="10.0749999"/>
    <n v="-10.0749999"/>
    <n v="-1"/>
    <n v="0"/>
    <s v="NA"/>
    <n v="0"/>
    <x v="368"/>
    <n v="0"/>
    <n v="9.0674999100000004"/>
    <n v="-10.578749895"/>
    <n v="1.0074999899999995"/>
    <n v="0.50374999499999973"/>
  </r>
  <r>
    <x v="0"/>
    <s v="business flight"/>
    <s v="Advanced"/>
    <s v="Business Class"/>
    <s v="Business Class - Generic"/>
    <s v=""/>
    <n v="7.5"/>
    <n v="2"/>
    <n v="10.6625"/>
    <n v="5.3312499999999998"/>
    <n v="377"/>
    <n v="5.3050397877984099E-3"/>
    <n v="3.3165782493368701"/>
    <n v="0"/>
    <n v="0"/>
    <n v="0"/>
    <n v="10.6625"/>
    <n v="-10.6625"/>
    <n v="-1"/>
    <n v="0"/>
    <s v="NA"/>
    <n v="0"/>
    <x v="368"/>
    <n v="0"/>
    <n v="9.5962499999999995"/>
    <n v="-11.195625"/>
    <n v="1.0662500000000001"/>
    <n v="0.53312500000000007"/>
  </r>
  <r>
    <x v="0"/>
    <s v="luxury flight"/>
    <s v="Advanced"/>
    <s v="Business Class"/>
    <s v="Luxury Flight"/>
    <s v=""/>
    <n v="7.5"/>
    <n v="2"/>
    <n v="11.0625"/>
    <n v="5.53125"/>
    <n v="62"/>
    <n v="3.2258064516128997E-2"/>
    <n v="2.4666129032258102"/>
    <n v="0"/>
    <n v="0"/>
    <n v="0"/>
    <n v="11.0625"/>
    <n v="-11.0625"/>
    <n v="-1"/>
    <n v="0"/>
    <s v="NA"/>
    <n v="0"/>
    <x v="368"/>
    <n v="0"/>
    <n v="9.9562500000000007"/>
    <n v="-11.615625"/>
    <n v="1.1062499999999993"/>
    <n v="0.55312499999999964"/>
  </r>
  <r>
    <x v="0"/>
    <s v="air france website"/>
    <s v="Advanced"/>
    <s v="Air France Branded"/>
    <s v="Air France Website"/>
    <s v=""/>
    <n v="7.5"/>
    <n v="29"/>
    <n v="11.787499862500001"/>
    <n v="0.40646551250000001"/>
    <n v="214"/>
    <n v="0.13551401869158899"/>
    <n v="1.0509813084112101"/>
    <n v="0"/>
    <n v="0"/>
    <n v="0"/>
    <n v="11.787499862500001"/>
    <n v="-11.787499862500001"/>
    <n v="-1"/>
    <n v="0"/>
    <s v="NA"/>
    <n v="0"/>
    <x v="368"/>
    <n v="0"/>
    <n v="10.60874987625"/>
    <n v="-12.376874855625001"/>
    <n v="1.1787499862500006"/>
    <n v="0.5893749931250003"/>
  </r>
  <r>
    <x v="0"/>
    <s v="business class flat bed"/>
    <s v="Advanced"/>
    <s v="Business Class"/>
    <s v="Business Class - Generic"/>
    <s v=""/>
    <n v="7.5"/>
    <n v="2"/>
    <n v="13.5625"/>
    <n v="6.78125"/>
    <n v="539"/>
    <n v="3.7105751391465695E-3"/>
    <n v="3.7777551020408202"/>
    <n v="0"/>
    <n v="0"/>
    <n v="0"/>
    <n v="13.5625"/>
    <n v="-13.5625"/>
    <n v="-1"/>
    <n v="0"/>
    <s v="NA"/>
    <n v="0"/>
    <x v="368"/>
    <n v="0"/>
    <n v="12.206250000000001"/>
    <n v="-14.240625000000001"/>
    <n v="1.3562499999999993"/>
    <n v="0.67812500000000142"/>
  </r>
  <r>
    <x v="0"/>
    <s v="business class ticket"/>
    <s v="Advanced"/>
    <s v="Business Class"/>
    <s v="Business Class - Generic"/>
    <s v=""/>
    <n v="7.5"/>
    <n v="5"/>
    <n v="24.75"/>
    <n v="4.95"/>
    <n v="1339"/>
    <n v="3.7341299477221799E-3"/>
    <n v="1.4698581030619899"/>
    <n v="0"/>
    <n v="0"/>
    <n v="0"/>
    <n v="24.75"/>
    <n v="-24.75"/>
    <n v="-1"/>
    <n v="0"/>
    <s v="NA"/>
    <n v="0"/>
    <x v="368"/>
    <n v="0"/>
    <n v="22.275000000000002"/>
    <n v="-25.987500000000001"/>
    <n v="2.4749999999999979"/>
    <n v="1.2375000000000007"/>
  </r>
  <r>
    <x v="0"/>
    <s v="business class flight"/>
    <s v="Advanced"/>
    <s v="Business Class"/>
    <s v="Business Class - Generic"/>
    <s v=""/>
    <n v="7.5"/>
    <n v="5"/>
    <n v="26.487500000000001"/>
    <n v="5.2975000000000003"/>
    <n v="2063"/>
    <n v="2.4236548715462903E-3"/>
    <n v="1.59767329132332"/>
    <n v="0"/>
    <n v="0"/>
    <n v="0"/>
    <n v="26.487500000000001"/>
    <n v="-26.487500000000001"/>
    <n v="-1"/>
    <n v="0"/>
    <s v="NA"/>
    <n v="0"/>
    <x v="368"/>
    <n v="0"/>
    <n v="23.838750000000001"/>
    <n v="-27.811875000000001"/>
    <n v="2.6487499999999997"/>
    <n v="1.3243749999999999"/>
  </r>
  <r>
    <x v="0"/>
    <s v="airfrance.ca"/>
    <s v="Advanced"/>
    <s v="Air France Branded"/>
    <s v="Air France Website"/>
    <s v=""/>
    <n v="7.5"/>
    <n v="64"/>
    <n v="33.450000000000003"/>
    <n v="0.52265625000000004"/>
    <n v="821"/>
    <n v="7.7953714981729594E-2"/>
    <n v="1.30462850182704"/>
    <n v="0"/>
    <n v="0"/>
    <n v="0"/>
    <n v="33.450000000000003"/>
    <n v="-33.450000000000003"/>
    <n v="-1"/>
    <n v="0"/>
    <s v="NA"/>
    <n v="0"/>
    <x v="368"/>
    <n v="0"/>
    <n v="30.105000000000004"/>
    <n v="-35.122500000000002"/>
    <n v="3.3449999999999989"/>
    <n v="1.6724999999999994"/>
  </r>
  <r>
    <x v="0"/>
    <s v="business class fare"/>
    <s v="Advanced"/>
    <s v="Business Class"/>
    <s v="Business Class - Generic"/>
    <s v=""/>
    <n v="7.5"/>
    <n v="7"/>
    <n v="41.3"/>
    <n v="5.9"/>
    <n v="140"/>
    <n v="0.05"/>
    <n v="2.0828571428571401"/>
    <n v="0"/>
    <n v="0"/>
    <n v="0"/>
    <n v="41.3"/>
    <n v="-41.3"/>
    <n v="-1"/>
    <n v="0"/>
    <s v="NA"/>
    <n v="0"/>
    <x v="368"/>
    <n v="0"/>
    <n v="37.17"/>
    <n v="-43.365000000000002"/>
    <n v="4.1299999999999955"/>
    <n v="2.0650000000000048"/>
  </r>
  <r>
    <x v="0"/>
    <s v="air france usa"/>
    <s v="Advanced"/>
    <s v="Air France Branded"/>
    <s v="Air France Website"/>
    <s v=""/>
    <n v="7.5"/>
    <n v="178"/>
    <n v="64.699998475000001"/>
    <n v="0.3634831375"/>
    <n v="882"/>
    <n v="0.20181405895691601"/>
    <n v="1.1660997732426299"/>
    <n v="0"/>
    <n v="0"/>
    <n v="0"/>
    <n v="64.699998475000001"/>
    <n v="-64.699998475000001"/>
    <n v="-1"/>
    <n v="0"/>
    <s v="NA"/>
    <n v="0"/>
    <x v="368"/>
    <n v="0"/>
    <n v="58.229998627500002"/>
    <n v="-67.934998398750011"/>
    <n v="6.4699998474999987"/>
    <n v="3.23499992375001"/>
  </r>
  <r>
    <x v="0"/>
    <s v="airfrance com"/>
    <s v="Advanced"/>
    <s v="Air France Branded"/>
    <s v="Air France Website"/>
    <s v=""/>
    <n v="7.5"/>
    <n v="109"/>
    <n v="77.824999925"/>
    <n v="0.713990825"/>
    <n v="1228"/>
    <n v="8.8762214983713297E-2"/>
    <n v="1.29062703583062"/>
    <n v="0"/>
    <n v="0"/>
    <n v="0"/>
    <n v="77.824999925"/>
    <n v="-77.824999925"/>
    <n v="-1"/>
    <n v="0"/>
    <s v="NA"/>
    <n v="0"/>
    <x v="368"/>
    <n v="0"/>
    <n v="70.042499932500007"/>
    <n v="-81.716249921249997"/>
    <n v="7.7824999924999929"/>
    <n v="3.8912499962499965"/>
  </r>
  <r>
    <x v="0"/>
    <s v="business class travel"/>
    <s v="Advanced"/>
    <s v="Business Class"/>
    <s v="Business Class - Generic"/>
    <s v=""/>
    <n v="7.5"/>
    <n v="26"/>
    <n v="130.21249994999999"/>
    <n v="5.0081730750000002"/>
    <n v="6322"/>
    <n v="4.11262258778867E-3"/>
    <n v="1.7534735843087601"/>
    <n v="0"/>
    <n v="0"/>
    <n v="0"/>
    <n v="130.21249994999999"/>
    <n v="-130.21249994999999"/>
    <n v="-1"/>
    <n v="0"/>
    <s v="NA"/>
    <n v="0"/>
    <x v="368"/>
    <n v="0"/>
    <n v="117.191249955"/>
    <n v="-136.7231249475"/>
    <n v="13.021249994999991"/>
    <n v="6.5106249975000026"/>
  </r>
  <r>
    <x v="0"/>
    <s v="airfrance.com/us"/>
    <s v="Advanced"/>
    <s v="Air France Branded"/>
    <s v="Air France Website"/>
    <s v=""/>
    <n v="7.5"/>
    <n v="197"/>
    <n v="247.48749982500001"/>
    <n v="1.256281725"/>
    <n v="1570"/>
    <n v="0.12547770700636898"/>
    <n v="1.8885732484076401"/>
    <n v="0"/>
    <n v="0"/>
    <n v="0"/>
    <n v="247.48749982500001"/>
    <n v="-247.48749982500001"/>
    <n v="-1"/>
    <n v="0"/>
    <s v="NA"/>
    <n v="0"/>
    <x v="368"/>
    <n v="0"/>
    <n v="222.73874984250003"/>
    <n v="-259.86187481625001"/>
    <n v="24.748749982499987"/>
    <n v="12.374374991249994"/>
  </r>
  <r>
    <x v="0"/>
    <s v="business class"/>
    <s v="Advanced"/>
    <s v="Business Class"/>
    <s v="Business Class - Generic"/>
    <s v=""/>
    <n v="7.5"/>
    <n v="128"/>
    <n v="575.01249919999998"/>
    <n v="4.4922851499999998"/>
    <n v="12390"/>
    <n v="1.03309120258273E-2"/>
    <n v="2.67709443099274"/>
    <n v="0"/>
    <n v="0"/>
    <n v="0"/>
    <n v="575.01249919999998"/>
    <n v="-575.01249919999998"/>
    <n v="-1"/>
    <n v="0"/>
    <s v="NA"/>
    <n v="0"/>
    <x v="368"/>
    <n v="0"/>
    <n v="517.51124928000002"/>
    <n v="-603.76312415999996"/>
    <n v="57.501249919999964"/>
    <n v="28.750624959999982"/>
  </r>
  <r>
    <x v="2"/>
    <s v="trips to bordeaux"/>
    <s v="Broad"/>
    <s v="Air France Global Campaign"/>
    <s v="Bordeaux"/>
    <s v="Position 1- 3"/>
    <n v="8.75"/>
    <n v="1"/>
    <n v="0.55000000000000004"/>
    <n v="0.55000000000000004"/>
    <n v="14"/>
    <n v="7.1428571428571397E-2"/>
    <n v="1.3571428571428601"/>
    <n v="0"/>
    <n v="0"/>
    <n v="0"/>
    <n v="0.55000000000000004"/>
    <n v="-0.55000000000000004"/>
    <n v="-1"/>
    <n v="0"/>
    <s v="NA"/>
    <n v="0"/>
    <x v="368"/>
    <n v="0"/>
    <n v="0.49500000000000005"/>
    <n v="-0.57750000000000012"/>
    <n v="5.4999999999999993E-2"/>
    <n v="2.750000000000008E-2"/>
  </r>
  <r>
    <x v="2"/>
    <s v="trip to lyon"/>
    <s v="Broad"/>
    <s v="Air France Global Campaign"/>
    <s v="Lyon"/>
    <s v="Position 1- 3"/>
    <n v="8.75"/>
    <n v="1"/>
    <n v="2.1375000000000002"/>
    <n v="2.1375000000000002"/>
    <n v="13"/>
    <n v="7.69230769230769E-2"/>
    <n v="2.0076923076923099"/>
    <n v="0"/>
    <n v="0"/>
    <n v="0"/>
    <n v="2.1375000000000002"/>
    <n v="-2.1375000000000002"/>
    <n v="-1"/>
    <n v="0"/>
    <s v="NA"/>
    <n v="0"/>
    <x v="368"/>
    <n v="0"/>
    <n v="1.9237500000000003"/>
    <n v="-2.2443750000000002"/>
    <n v="0.21374999999999988"/>
    <n v="0.10687500000000005"/>
  </r>
  <r>
    <x v="2"/>
    <s v="trip to marseille"/>
    <s v="Broad"/>
    <s v="Air France Global Campaign"/>
    <s v="Marseille"/>
    <s v="Position 1- 3"/>
    <n v="8.75"/>
    <n v="2"/>
    <n v="2.2625000000000002"/>
    <n v="1.1312500000000001"/>
    <n v="30"/>
    <n v="6.6666666666666693E-2"/>
    <n v="1.09666666666667"/>
    <n v="0"/>
    <n v="0"/>
    <n v="0"/>
    <n v="2.2625000000000002"/>
    <n v="-2.2625000000000002"/>
    <n v="-1"/>
    <n v="0"/>
    <s v="NA"/>
    <n v="0"/>
    <x v="368"/>
    <n v="0"/>
    <n v="2.0362500000000003"/>
    <n v="-2.3756250000000003"/>
    <n v="0.22624999999999984"/>
    <n v="0.11312500000000014"/>
  </r>
  <r>
    <x v="2"/>
    <s v="trips to marseille"/>
    <s v="Broad"/>
    <s v="Air France Global Campaign"/>
    <s v="Marseille"/>
    <s v="Position 1- 3"/>
    <n v="8.75"/>
    <n v="5"/>
    <n v="3.5874999999999999"/>
    <n v="0.71750000000000003"/>
    <n v="35"/>
    <n v="0.14285714285714302"/>
    <n v="1.28285714285714"/>
    <n v="0"/>
    <n v="0"/>
    <n v="0"/>
    <n v="3.5874999999999999"/>
    <n v="-3.5874999999999999"/>
    <n v="-1"/>
    <n v="0"/>
    <s v="NA"/>
    <n v="0"/>
    <x v="368"/>
    <n v="0"/>
    <n v="3.2287499999999998"/>
    <n v="-3.7668750000000002"/>
    <n v="0.35875000000000012"/>
    <n v="0.17937500000000028"/>
  </r>
  <r>
    <x v="2"/>
    <s v="trip to bordeaux"/>
    <s v="Broad"/>
    <s v="Air France Global Campaign"/>
    <s v="Bordeaux"/>
    <s v="Position 1- 3"/>
    <n v="8.75"/>
    <n v="3"/>
    <n v="9.3000000000000007"/>
    <n v="3.1"/>
    <n v="33"/>
    <n v="9.0909090909090898E-2"/>
    <n v="1.2636363636363599"/>
    <n v="0"/>
    <n v="0"/>
    <n v="0"/>
    <n v="9.3000000000000007"/>
    <n v="-9.3000000000000007"/>
    <n v="-1"/>
    <n v="0"/>
    <s v="NA"/>
    <n v="0"/>
    <x v="368"/>
    <n v="0"/>
    <n v="8.370000000000001"/>
    <n v="-9.7650000000000006"/>
    <n v="0.92999999999999972"/>
    <n v="0.46499999999999986"/>
  </r>
  <r>
    <x v="2"/>
    <s v="trips to nice"/>
    <s v="Broad"/>
    <s v="Air France Global Campaign"/>
    <s v="Nice"/>
    <s v="Position 1- 3"/>
    <n v="8.75"/>
    <n v="3"/>
    <n v="14.887499999999999"/>
    <n v="4.9625000000000004"/>
    <n v="74"/>
    <n v="4.0540540540540501E-2"/>
    <n v="1.59864864864865"/>
    <n v="0"/>
    <n v="0"/>
    <n v="0"/>
    <n v="14.887499999999999"/>
    <n v="-14.887499999999999"/>
    <n v="-1"/>
    <n v="0"/>
    <s v="NA"/>
    <n v="0"/>
    <x v="368"/>
    <n v="0"/>
    <n v="13.39875"/>
    <n v="-15.631874999999999"/>
    <n v="1.4887499999999996"/>
    <n v="0.74437499999999979"/>
  </r>
  <r>
    <x v="2"/>
    <s v="travel to marseille"/>
    <s v="Broad"/>
    <s v="Air France Global Campaign"/>
    <s v="Marseille"/>
    <s v="Position 1- 3"/>
    <n v="8.75"/>
    <n v="7"/>
    <n v="20.149999975"/>
    <n v="2.8785714250000001"/>
    <n v="150"/>
    <n v="4.6666666666666697E-2"/>
    <n v="1.3959999999999999"/>
    <n v="0"/>
    <n v="0"/>
    <n v="0"/>
    <n v="20.149999975"/>
    <n v="-20.149999975"/>
    <n v="-1"/>
    <n v="0"/>
    <s v="NA"/>
    <n v="0"/>
    <x v="368"/>
    <n v="0"/>
    <n v="18.134999977500001"/>
    <n v="-21.157499973749999"/>
    <n v="2.0149999974999986"/>
    <n v="1.0074999987499993"/>
  </r>
  <r>
    <x v="2"/>
    <s v="trip to nice"/>
    <s v="Broad"/>
    <s v="Air France Global Campaign"/>
    <s v="Nice"/>
    <s v="Position 1- 3"/>
    <n v="8.75"/>
    <n v="11"/>
    <n v="20.599999887500001"/>
    <n v="1.8727272625"/>
    <n v="494"/>
    <n v="2.2267206477732802E-2"/>
    <n v="1.20101214574899"/>
    <n v="0"/>
    <n v="0"/>
    <n v="0"/>
    <n v="20.599999887500001"/>
    <n v="-20.599999887500001"/>
    <n v="-1"/>
    <n v="0"/>
    <s v="NA"/>
    <n v="0"/>
    <x v="368"/>
    <n v="0"/>
    <n v="18.539999898750001"/>
    <n v="-21.629999881875001"/>
    <n v="2.0599999887500005"/>
    <n v="1.0299999943750002"/>
  </r>
  <r>
    <x v="2"/>
    <s v="trips to paris"/>
    <s v="Broad"/>
    <s v="Air France Global Campaign"/>
    <s v="Paris"/>
    <s v="Position 1- 3"/>
    <n v="8.75"/>
    <n v="114"/>
    <n v="299.98749877500001"/>
    <n v="2.6314692874999999"/>
    <n v="1699"/>
    <n v="6.7098293113596205E-2"/>
    <n v="2.8565038257798698"/>
    <n v="0"/>
    <n v="0"/>
    <n v="0"/>
    <n v="299.98749877500001"/>
    <n v="-299.98749877500001"/>
    <n v="-1"/>
    <n v="0"/>
    <s v="NA"/>
    <n v="0"/>
    <x v="368"/>
    <n v="0"/>
    <n v="269.98874889749999"/>
    <n v="-314.98687371375001"/>
    <n v="29.998749877500018"/>
    <n v="14.999374938750009"/>
  </r>
  <r>
    <x v="2"/>
    <s v="trip to france"/>
    <s v="Broad"/>
    <s v="Air France Global Campaign"/>
    <s v="France"/>
    <s v="Position 1- 3"/>
    <n v="8.75"/>
    <n v="114"/>
    <n v="328.69999904999997"/>
    <n v="2.8833333249999997"/>
    <n v="4826"/>
    <n v="2.3622047244094498E-2"/>
    <n v="2.0510774968918399"/>
    <n v="0"/>
    <n v="0"/>
    <n v="0"/>
    <n v="328.69999904999997"/>
    <n v="-328.69999904999997"/>
    <n v="-1"/>
    <n v="0"/>
    <s v="NA"/>
    <n v="0"/>
    <x v="368"/>
    <n v="0"/>
    <n v="295.82999914499999"/>
    <n v="-345.13499900249997"/>
    <n v="32.869999904999986"/>
    <n v="16.434999952499993"/>
  </r>
  <r>
    <x v="2"/>
    <s v="trips to france"/>
    <s v="Broad"/>
    <s v="Air France Global Campaign"/>
    <s v="France"/>
    <s v="Position 1- 3"/>
    <n v="8.75"/>
    <n v="117"/>
    <n v="495.86249992500001"/>
    <n v="4.238141025"/>
    <n v="4972"/>
    <n v="2.3531777956556699E-2"/>
    <n v="3.3065366049879299"/>
    <n v="0"/>
    <n v="0"/>
    <n v="0"/>
    <n v="495.86249992500001"/>
    <n v="-495.86249992500001"/>
    <n v="-1"/>
    <n v="0"/>
    <s v="NA"/>
    <n v="0"/>
    <x v="368"/>
    <n v="0"/>
    <n v="446.27624993250004"/>
    <n v="-520.65562492125002"/>
    <n v="49.586249992499972"/>
    <n v="24.793124996250015"/>
  </r>
  <r>
    <x v="4"/>
    <s v="munich airline"/>
    <s v="Broad"/>
    <s v="Google_Yearlong 2006"/>
    <s v="Google|Munich"/>
    <s v="Position 5-10 Bid Strategy"/>
    <n v="8.75"/>
    <n v="1"/>
    <n v="2.3250000000000002"/>
    <n v="2.3250000000000002"/>
    <n v="74"/>
    <n v="1.35135135135135E-2"/>
    <n v="1.38783783783784"/>
    <n v="0"/>
    <n v="0"/>
    <n v="0"/>
    <n v="2.3250000000000002"/>
    <n v="-2.3250000000000002"/>
    <n v="-1"/>
    <n v="0"/>
    <s v="NA"/>
    <n v="0"/>
    <x v="368"/>
    <n v="0"/>
    <n v="2.0925000000000002"/>
    <n v="-2.4412500000000001"/>
    <n v="0.23249999999999993"/>
    <n v="0.11624999999999996"/>
  </r>
  <r>
    <x v="4"/>
    <s v="munich travel"/>
    <s v="Broad"/>
    <s v="Google_Yearlong 2006"/>
    <s v="Google|Munich"/>
    <s v="Position 5-10 Bid Strategy"/>
    <n v="8.75"/>
    <n v="1"/>
    <n v="4.0750000000000002"/>
    <n v="4.0750000000000002"/>
    <n v="73"/>
    <n v="1.3698630136986301E-2"/>
    <n v="1.72876712328767"/>
    <n v="0"/>
    <n v="0"/>
    <n v="0"/>
    <n v="4.0750000000000002"/>
    <n v="-4.0750000000000002"/>
    <n v="-1"/>
    <n v="0"/>
    <s v="NA"/>
    <n v="0"/>
    <x v="368"/>
    <n v="0"/>
    <n v="3.6675000000000004"/>
    <n v="-4.2787500000000005"/>
    <n v="0.40749999999999975"/>
    <n v="0.20375000000000032"/>
  </r>
  <r>
    <x v="4"/>
    <s v="fly to  munich"/>
    <s v="Broad"/>
    <s v="Google_Yearlong 2006"/>
    <s v="Google|Munich"/>
    <s v="Position 5-10 Bid Strategy"/>
    <n v="8.75"/>
    <n v="2"/>
    <n v="4.9249999999999998"/>
    <n v="2.4624999999999999"/>
    <n v="42"/>
    <n v="4.7619047619047603E-2"/>
    <n v="1.2047619047619"/>
    <n v="0"/>
    <n v="0"/>
    <n v="0"/>
    <n v="4.9249999999999998"/>
    <n v="-4.9249999999999998"/>
    <n v="-1"/>
    <n v="0"/>
    <s v="NA"/>
    <n v="0"/>
    <x v="368"/>
    <n v="0"/>
    <n v="4.4325000000000001"/>
    <n v="-5.1712499999999997"/>
    <n v="0.49249999999999972"/>
    <n v="0.24624999999999986"/>
  </r>
  <r>
    <x v="4"/>
    <s v="munich fares"/>
    <s v="Broad"/>
    <s v="Google_Yearlong 2006"/>
    <s v="Google|Munich"/>
    <s v="Position 5-10 Bid Strategy"/>
    <n v="8.75"/>
    <n v="3"/>
    <n v="5.3124999749999997"/>
    <n v="1.7708333249999999"/>
    <n v="21"/>
    <n v="0.14285714285714302"/>
    <n v="1.3333333333333299"/>
    <n v="0"/>
    <n v="0"/>
    <n v="0"/>
    <n v="5.3124999749999997"/>
    <n v="-5.3124999749999997"/>
    <n v="-1"/>
    <n v="0"/>
    <s v="NA"/>
    <n v="0"/>
    <x v="368"/>
    <n v="0"/>
    <n v="4.7812499774999999"/>
    <n v="-5.5781249737499996"/>
    <n v="0.53124999749999979"/>
    <n v="0.2656249987499999"/>
  </r>
  <r>
    <x v="4"/>
    <s v="munich airport"/>
    <s v="Broad"/>
    <s v="Google_Yearlong 2006"/>
    <s v="Google|Munich"/>
    <s v="Position 5-10 Bid Strategy"/>
    <n v="8.75"/>
    <n v="1"/>
    <n v="8.1875"/>
    <n v="8.1875"/>
    <n v="408"/>
    <n v="2.4509803921568601E-3"/>
    <n v="1.69926470588235"/>
    <n v="0"/>
    <n v="0"/>
    <n v="0"/>
    <n v="8.1875"/>
    <n v="-8.1875"/>
    <n v="-1"/>
    <n v="0"/>
    <s v="NA"/>
    <n v="0"/>
    <x v="368"/>
    <n v="0"/>
    <n v="7.3687500000000004"/>
    <n v="-8.5968750000000007"/>
    <n v="0.81874999999999964"/>
    <n v="0.40937500000000071"/>
  </r>
  <r>
    <x v="4"/>
    <s v="munich flight"/>
    <s v="Broad"/>
    <s v="Google_Yearlong 2006"/>
    <s v="Google|Munich"/>
    <s v="Position 5-10 Bid Strategy"/>
    <n v="8.75"/>
    <n v="5"/>
    <n v="9.4"/>
    <n v="1.88"/>
    <n v="221"/>
    <n v="2.2624434389140302E-2"/>
    <n v="1.3"/>
    <n v="0"/>
    <n v="0"/>
    <n v="0"/>
    <n v="9.4"/>
    <n v="-9.4"/>
    <n v="-1"/>
    <n v="0"/>
    <s v="NA"/>
    <n v="0"/>
    <x v="368"/>
    <n v="0"/>
    <n v="8.4600000000000009"/>
    <n v="-9.870000000000001"/>
    <n v="0.9399999999999995"/>
    <n v="0.47000000000000064"/>
  </r>
  <r>
    <x v="4"/>
    <s v="flight to munich"/>
    <s v="Broad"/>
    <s v="Google_Yearlong 2006"/>
    <s v="Google|Munich"/>
    <s v="Position 5-10 Bid Strategy"/>
    <n v="8.75"/>
    <n v="6"/>
    <n v="13.449999975000001"/>
    <n v="2.2416666625000001"/>
    <n v="124"/>
    <n v="4.8387096774193498E-2"/>
    <n v="1.5862903225806499"/>
    <n v="0"/>
    <n v="0"/>
    <n v="0"/>
    <n v="13.449999975000001"/>
    <n v="-13.449999975000001"/>
    <n v="-1"/>
    <n v="0"/>
    <s v="NA"/>
    <n v="0"/>
    <x v="368"/>
    <n v="0"/>
    <n v="12.1049999775"/>
    <n v="-14.122499973750001"/>
    <n v="1.3449999975000004"/>
    <n v="0.67249999875000022"/>
  </r>
  <r>
    <x v="4"/>
    <s v="munich flights"/>
    <s v="Broad"/>
    <s v="Google_Yearlong 2006"/>
    <s v="Google|Munich"/>
    <s v="Position 5-10 Bid Strategy"/>
    <n v="8.75"/>
    <n v="17"/>
    <n v="73.687499812500008"/>
    <n v="4.3345588125000001"/>
    <n v="625"/>
    <n v="2.7200000000000002E-2"/>
    <n v="1.6502399999999999"/>
    <n v="0"/>
    <n v="0"/>
    <n v="0"/>
    <n v="73.687499812500008"/>
    <n v="-73.687499812500008"/>
    <n v="-1"/>
    <n v="0"/>
    <s v="NA"/>
    <n v="0"/>
    <x v="368"/>
    <n v="0"/>
    <n v="66.318749831250003"/>
    <n v="-77.37187480312501"/>
    <n v="7.368749981250005"/>
    <n v="3.6843749906250025"/>
  </r>
  <r>
    <x v="4"/>
    <s v="flights to munich"/>
    <s v="Broad"/>
    <s v="Google_Yearlong 2006"/>
    <s v="Google|Munich"/>
    <s v="Position 5-10 Bid Strategy"/>
    <n v="8.75"/>
    <n v="47"/>
    <n v="165.67500000000001"/>
    <n v="3.5249999999999999"/>
    <n v="837"/>
    <n v="5.6152927120669098E-2"/>
    <n v="1.65890083632019"/>
    <n v="0"/>
    <n v="0"/>
    <n v="0"/>
    <n v="165.67500000000001"/>
    <n v="-165.67500000000001"/>
    <n v="-1"/>
    <n v="0"/>
    <s v="NA"/>
    <n v="0"/>
    <x v="368"/>
    <n v="0"/>
    <n v="149.10750000000002"/>
    <n v="-173.95875000000001"/>
    <n v="16.567499999999995"/>
    <n v="8.2837499999999977"/>
  </r>
  <r>
    <x v="4"/>
    <s v="flight"/>
    <s v="Broad"/>
    <s v="Google_Yearlong 2006"/>
    <s v="Google|Flights Relaunch"/>
    <s v="Position 5-10 Bid Strategy"/>
    <n v="8.75"/>
    <n v="1110"/>
    <n v="4247.5624912499998"/>
    <n v="3.826632875"/>
    <n v="48988"/>
    <n v="2.2658610271903301E-2"/>
    <n v="1.8970666285621001"/>
    <n v="0"/>
    <n v="0"/>
    <n v="0"/>
    <n v="4247.5624912499998"/>
    <n v="-4247.5624912499998"/>
    <n v="-1"/>
    <n v="0"/>
    <s v="NA"/>
    <n v="0"/>
    <x v="368"/>
    <n v="0"/>
    <n v="3822.8062421249997"/>
    <n v="-4459.9406158125003"/>
    <n v="424.75624912500007"/>
    <n v="212.37812456250049"/>
  </r>
  <r>
    <x v="3"/>
    <s v="dakar trip"/>
    <s v="Standard"/>
    <s v="Unassigned"/>
    <s v="Unassigned"/>
    <s v=""/>
    <n v="8.75"/>
    <n v="1"/>
    <n v="0.125"/>
    <n v="0.125"/>
    <n v="3"/>
    <n v="0.33333333333333298"/>
    <n v="1"/>
    <n v="0"/>
    <n v="0"/>
    <n v="0"/>
    <n v="0.125"/>
    <n v="-0.125"/>
    <n v="-1"/>
    <n v="0"/>
    <s v="NA"/>
    <n v="0"/>
    <x v="368"/>
    <n v="0"/>
    <n v="0.1125"/>
    <n v="-0.13125000000000001"/>
    <n v="1.2499999999999997E-2"/>
    <n v="6.2500000000000056E-3"/>
  </r>
  <r>
    <x v="3"/>
    <s v="new york mumbai flight"/>
    <s v="Standard"/>
    <s v="Unassigned"/>
    <s v="Unassigned"/>
    <s v=""/>
    <n v="8.75"/>
    <n v="1"/>
    <n v="0.125"/>
    <n v="0.125"/>
    <n v="7"/>
    <n v="0.14285714285714302"/>
    <n v="1.5714285714285701"/>
    <n v="0"/>
    <n v="0"/>
    <n v="0"/>
    <n v="0.125"/>
    <n v="-0.125"/>
    <n v="-1"/>
    <n v="0"/>
    <s v="NA"/>
    <n v="0"/>
    <x v="368"/>
    <n v="0"/>
    <n v="0.1125"/>
    <n v="-0.13125000000000001"/>
    <n v="1.2499999999999997E-2"/>
    <n v="6.2500000000000056E-3"/>
  </r>
  <r>
    <x v="3"/>
    <s v="new york paris plane ticket"/>
    <s v="Standard"/>
    <s v="Unassigned"/>
    <s v="Unassigned"/>
    <s v=""/>
    <n v="8.75"/>
    <n v="1"/>
    <n v="0.125"/>
    <n v="0.125"/>
    <n v="2"/>
    <n v="0.5"/>
    <n v="1"/>
    <n v="0"/>
    <n v="0"/>
    <n v="0"/>
    <n v="0.125"/>
    <n v="-0.125"/>
    <n v="-1"/>
    <n v="0"/>
    <s v="NA"/>
    <n v="0"/>
    <x v="368"/>
    <n v="0"/>
    <n v="0.1125"/>
    <n v="-0.13125000000000001"/>
    <n v="1.2499999999999997E-2"/>
    <n v="6.2500000000000056E-3"/>
  </r>
  <r>
    <x v="3"/>
    <s v="ny air france"/>
    <s v="Standard"/>
    <s v="Unassigned"/>
    <s v="Unassigned"/>
    <s v=""/>
    <n v="8.75"/>
    <n v="1"/>
    <n v="0.125"/>
    <n v="0.125"/>
    <n v="5"/>
    <n v="0.2"/>
    <n v="1.6"/>
    <n v="0"/>
    <n v="0"/>
    <n v="0"/>
    <n v="0.125"/>
    <n v="-0.125"/>
    <n v="-1"/>
    <n v="0"/>
    <s v="NA"/>
    <n v="0"/>
    <x v="368"/>
    <n v="0"/>
    <n v="0.1125"/>
    <n v="-0.13125000000000001"/>
    <n v="1.2499999999999997E-2"/>
    <n v="6.2500000000000056E-3"/>
  </r>
  <r>
    <x v="3"/>
    <s v="houston paris flight"/>
    <s v="Standard"/>
    <s v="Unassigned"/>
    <s v="Unassigned"/>
    <s v=""/>
    <n v="8.75"/>
    <n v="1"/>
    <n v="0.13750000000000001"/>
    <n v="0.13750000000000001"/>
    <n v="8"/>
    <n v="0.125"/>
    <n v="2.375"/>
    <n v="0"/>
    <n v="0"/>
    <n v="0"/>
    <n v="0.13750000000000001"/>
    <n v="-0.13750000000000001"/>
    <n v="-1"/>
    <n v="0"/>
    <s v="NA"/>
    <n v="0"/>
    <x v="368"/>
    <n v="0"/>
    <n v="0.12375000000000001"/>
    <n v="-0.14437500000000003"/>
    <n v="1.3749999999999998E-2"/>
    <n v="6.87500000000002E-3"/>
  </r>
  <r>
    <x v="3"/>
    <s v="new york paris fly"/>
    <s v="Standard"/>
    <s v="Unassigned"/>
    <s v="Unassigned"/>
    <s v=""/>
    <n v="8.75"/>
    <n v="1"/>
    <n v="0.13750000000000001"/>
    <n v="0.13750000000000001"/>
    <n v="4"/>
    <n v="0.25"/>
    <n v="1"/>
    <n v="0"/>
    <n v="0"/>
    <n v="0"/>
    <n v="0.13750000000000001"/>
    <n v="-0.13750000000000001"/>
    <n v="-1"/>
    <n v="0"/>
    <s v="NA"/>
    <n v="0"/>
    <x v="368"/>
    <n v="0"/>
    <n v="0.12375000000000001"/>
    <n v="-0.14437500000000003"/>
    <n v="1.3749999999999998E-2"/>
    <n v="6.87500000000002E-3"/>
  </r>
  <r>
    <x v="3"/>
    <s v="welcome to air france"/>
    <s v="Standard"/>
    <s v="Unassigned"/>
    <s v="Unassigned"/>
    <s v=""/>
    <n v="8.75"/>
    <n v="1"/>
    <n v="0.13750000000000001"/>
    <n v="0.13750000000000001"/>
    <n v="201"/>
    <n v="4.97512437810945E-3"/>
    <n v="2.01791044776119"/>
    <n v="0"/>
    <n v="0"/>
    <n v="0"/>
    <n v="0.13750000000000001"/>
    <n v="-0.13750000000000001"/>
    <n v="-1"/>
    <n v="0"/>
    <s v="NA"/>
    <n v="0"/>
    <x v="368"/>
    <n v="0"/>
    <n v="0.12375000000000001"/>
    <n v="-0.14437500000000003"/>
    <n v="1.3749999999999998E-2"/>
    <n v="6.87500000000002E-3"/>
  </r>
  <r>
    <x v="3"/>
    <s v="new york paris airfare"/>
    <s v="Standard"/>
    <s v="Unassigned"/>
    <s v="Unassigned"/>
    <s v=""/>
    <n v="8.75"/>
    <n v="1"/>
    <n v="0.15"/>
    <n v="0.15"/>
    <n v="6"/>
    <n v="0.16666666666666699"/>
    <n v="2"/>
    <n v="0"/>
    <n v="0"/>
    <n v="0"/>
    <n v="0.15"/>
    <n v="-0.15"/>
    <n v="-1"/>
    <n v="0"/>
    <s v="NA"/>
    <n v="0"/>
    <x v="368"/>
    <n v="0"/>
    <n v="0.13500000000000001"/>
    <n v="-0.1575"/>
    <n v="1.4999999999999986E-2"/>
    <n v="7.5000000000000067E-3"/>
  </r>
  <r>
    <x v="3"/>
    <s v="bordeaux airline"/>
    <s v="Standard"/>
    <s v="Unassigned"/>
    <s v="Unassigned"/>
    <s v=""/>
    <n v="8.75"/>
    <n v="1"/>
    <n v="0.17499999999999999"/>
    <n v="0.17499999999999999"/>
    <n v="50"/>
    <n v="0.02"/>
    <n v="1.3240000000000001"/>
    <n v="0"/>
    <n v="0"/>
    <n v="0"/>
    <n v="0.17499999999999999"/>
    <n v="-0.17499999999999999"/>
    <n v="-1"/>
    <n v="0"/>
    <s v="NA"/>
    <n v="0"/>
    <x v="368"/>
    <n v="0"/>
    <n v="0.1575"/>
    <n v="-0.18375"/>
    <n v="1.7499999999999988E-2"/>
    <n v="8.7500000000000078E-3"/>
  </r>
  <r>
    <x v="3"/>
    <s v="new york city paris air france"/>
    <s v="Standard"/>
    <s v="Unassigned"/>
    <s v="Unassigned"/>
    <s v=""/>
    <n v="8.75"/>
    <n v="1"/>
    <n v="0.1875"/>
    <n v="0.1875"/>
    <n v="1"/>
    <n v="1"/>
    <n v="0"/>
    <n v="0"/>
    <n v="0"/>
    <n v="0"/>
    <n v="0.1875"/>
    <n v="-0.1875"/>
    <n v="-1"/>
    <n v="0"/>
    <s v="NA"/>
    <n v="0"/>
    <x v="368"/>
    <n v="0"/>
    <n v="0.16875000000000001"/>
    <n v="-0.19687500000000002"/>
    <n v="1.8749999999999989E-2"/>
    <n v="9.3750000000000222E-3"/>
  </r>
  <r>
    <x v="3"/>
    <s v="tour de franc"/>
    <s v="Standard"/>
    <s v="Unassigned"/>
    <s v="Unassigned"/>
    <s v=""/>
    <n v="8.75"/>
    <n v="1"/>
    <n v="0.1875"/>
    <n v="0.1875"/>
    <n v="2663"/>
    <n v="3.75516334960571E-4"/>
    <n v="1.0027788208787101"/>
    <n v="0"/>
    <n v="0"/>
    <n v="0"/>
    <n v="0.1875"/>
    <n v="-0.1875"/>
    <n v="-1"/>
    <n v="0"/>
    <s v="NA"/>
    <n v="0"/>
    <x v="368"/>
    <n v="0"/>
    <n v="0.16875000000000001"/>
    <n v="-0.19687500000000002"/>
    <n v="1.8749999999999989E-2"/>
    <n v="9.3750000000000222E-3"/>
  </r>
  <r>
    <x v="3"/>
    <s v="boston rome flight"/>
    <s v="Standard"/>
    <s v="Unassigned"/>
    <s v="Unassigned"/>
    <s v=""/>
    <n v="8.75"/>
    <n v="1"/>
    <n v="0.26250000000000001"/>
    <n v="0.26250000000000001"/>
    <n v="20"/>
    <n v="0.05"/>
    <n v="1.45"/>
    <n v="0"/>
    <n v="0"/>
    <n v="0"/>
    <n v="0.26250000000000001"/>
    <n v="-0.26250000000000001"/>
    <n v="-1"/>
    <n v="0"/>
    <s v="NA"/>
    <n v="0"/>
    <x v="368"/>
    <n v="0"/>
    <n v="0.23625000000000002"/>
    <n v="-0.27562500000000001"/>
    <n v="2.6249999999999996E-2"/>
    <n v="1.3124999999999998E-2"/>
  </r>
  <r>
    <x v="3"/>
    <s v="romantic travel idea"/>
    <s v="Standard"/>
    <s v="Unassigned"/>
    <s v="Unassigned"/>
    <s v=""/>
    <n v="8.75"/>
    <n v="1"/>
    <n v="0.26250000000000001"/>
    <n v="0.26250000000000001"/>
    <n v="589"/>
    <n v="1.6977928692699501E-3"/>
    <n v="2.4950764006791202"/>
    <n v="0"/>
    <n v="0"/>
    <n v="0"/>
    <n v="0.26250000000000001"/>
    <n v="-0.26250000000000001"/>
    <n v="-1"/>
    <n v="0"/>
    <s v="NA"/>
    <n v="0"/>
    <x v="368"/>
    <n v="0"/>
    <n v="0.23625000000000002"/>
    <n v="-0.27562500000000001"/>
    <n v="2.6249999999999996E-2"/>
    <n v="1.3124999999999998E-2"/>
  </r>
  <r>
    <x v="3"/>
    <s v="delhi fare"/>
    <s v="Standard"/>
    <s v="Unassigned"/>
    <s v="Unassigned"/>
    <s v=""/>
    <n v="8.75"/>
    <n v="2"/>
    <n v="0.27500000000000002"/>
    <n v="0.13750000000000001"/>
    <n v="13"/>
    <n v="0.15384615384615399"/>
    <n v="1"/>
    <n v="0"/>
    <n v="0"/>
    <n v="0"/>
    <n v="0.27500000000000002"/>
    <n v="-0.27500000000000002"/>
    <n v="-1"/>
    <n v="0"/>
    <s v="NA"/>
    <n v="0"/>
    <x v="368"/>
    <n v="0"/>
    <n v="0.24750000000000003"/>
    <n v="-0.28875000000000006"/>
    <n v="2.7499999999999997E-2"/>
    <n v="1.375000000000004E-2"/>
  </r>
  <r>
    <x v="3"/>
    <s v="dubai plane ticket"/>
    <s v="Standard"/>
    <s v="Unassigned"/>
    <s v="Unassigned"/>
    <s v=""/>
    <n v="8.75"/>
    <n v="1"/>
    <n v="0.28749999999999998"/>
    <n v="0.28749999999999998"/>
    <n v="7"/>
    <n v="0.14285714285714302"/>
    <n v="1"/>
    <n v="0"/>
    <n v="0"/>
    <n v="0"/>
    <n v="0.28749999999999998"/>
    <n v="-0.28749999999999998"/>
    <n v="-1"/>
    <n v="0"/>
    <s v="NA"/>
    <n v="0"/>
    <x v="368"/>
    <n v="0"/>
    <n v="0.25874999999999998"/>
    <n v="-0.301875"/>
    <n v="2.8749999999999998E-2"/>
    <n v="1.4375000000000027E-2"/>
  </r>
  <r>
    <x v="3"/>
    <s v="dubai air travel"/>
    <s v="Standard"/>
    <s v="Unassigned"/>
    <s v="Unassigned"/>
    <s v=""/>
    <n v="8.75"/>
    <n v="1"/>
    <n v="0.32500000000000001"/>
    <n v="0.32500000000000001"/>
    <n v="63"/>
    <n v="1.58730158730159E-2"/>
    <n v="1.0190476190476201"/>
    <n v="0"/>
    <n v="0"/>
    <n v="0"/>
    <n v="0.32500000000000001"/>
    <n v="-0.32500000000000001"/>
    <n v="-1"/>
    <n v="0"/>
    <s v="NA"/>
    <n v="0"/>
    <x v="368"/>
    <n v="0"/>
    <n v="0.29250000000000004"/>
    <n v="-0.34125000000000005"/>
    <n v="3.2499999999999973E-2"/>
    <n v="1.6250000000000042E-2"/>
  </r>
  <r>
    <x v="3"/>
    <s v="ny fly"/>
    <s v="Standard"/>
    <s v="Unassigned"/>
    <s v="Unassigned"/>
    <s v=""/>
    <n v="8.75"/>
    <n v="1"/>
    <n v="0.375"/>
    <n v="0.375"/>
    <n v="20"/>
    <n v="0.05"/>
    <n v="1"/>
    <n v="0"/>
    <n v="0"/>
    <n v="0"/>
    <n v="0.375"/>
    <n v="-0.375"/>
    <n v="-1"/>
    <n v="0"/>
    <s v="NA"/>
    <n v="0"/>
    <x v="368"/>
    <n v="0"/>
    <n v="0.33750000000000002"/>
    <n v="-0.39375000000000004"/>
    <n v="3.7499999999999978E-2"/>
    <n v="1.8750000000000044E-2"/>
  </r>
  <r>
    <x v="3"/>
    <s v="barcelona air fare"/>
    <s v="Standard"/>
    <s v="Unassigned"/>
    <s v="Unassigned"/>
    <s v=""/>
    <n v="8.75"/>
    <n v="1"/>
    <n v="0.38750000000000001"/>
    <n v="0.38750000000000001"/>
    <n v="4"/>
    <n v="0.25"/>
    <n v="4.75"/>
    <n v="0"/>
    <n v="0"/>
    <n v="0"/>
    <n v="0.38750000000000001"/>
    <n v="-0.38750000000000001"/>
    <n v="-1"/>
    <n v="0"/>
    <s v="NA"/>
    <n v="0"/>
    <x v="368"/>
    <n v="0"/>
    <n v="0.34875"/>
    <n v="-0.40687500000000004"/>
    <n v="3.8750000000000007E-2"/>
    <n v="1.9375000000000031E-2"/>
  </r>
  <r>
    <x v="3"/>
    <s v="houston paris ticket"/>
    <s v="Standard"/>
    <s v="Unassigned"/>
    <s v="Unassigned"/>
    <s v=""/>
    <n v="8.75"/>
    <n v="1"/>
    <n v="0.38750000000000001"/>
    <n v="0.38750000000000001"/>
    <n v="3"/>
    <n v="0.33333333333333298"/>
    <n v="0"/>
    <n v="0"/>
    <n v="0"/>
    <n v="0"/>
    <n v="0.38750000000000001"/>
    <n v="-0.38750000000000001"/>
    <n v="-1"/>
    <n v="0"/>
    <s v="NA"/>
    <n v="0"/>
    <x v="368"/>
    <n v="0"/>
    <n v="0.34875"/>
    <n v="-0.40687500000000004"/>
    <n v="3.8750000000000007E-2"/>
    <n v="1.9375000000000031E-2"/>
  </r>
  <r>
    <x v="3"/>
    <s v="budapest air france"/>
    <s v="Standard"/>
    <s v="Unassigned"/>
    <s v="Unassigned"/>
    <s v=""/>
    <n v="8.75"/>
    <n v="2"/>
    <n v="0.4"/>
    <n v="0.2"/>
    <n v="404"/>
    <n v="4.9504950495049506E-3"/>
    <n v="2.0113861386138598"/>
    <n v="0"/>
    <n v="0"/>
    <n v="0"/>
    <n v="0.4"/>
    <n v="-0.4"/>
    <n v="-1"/>
    <n v="0"/>
    <s v="NA"/>
    <n v="0"/>
    <x v="368"/>
    <n v="0"/>
    <n v="0.36000000000000004"/>
    <n v="-0.42000000000000004"/>
    <n v="3.999999999999998E-2"/>
    <n v="2.0000000000000018E-2"/>
  </r>
  <r>
    <x v="3"/>
    <s v="cheap new york mumbai airfare"/>
    <s v="Standard"/>
    <s v="Unassigned"/>
    <s v="Unassigned"/>
    <s v=""/>
    <n v="8.75"/>
    <n v="2"/>
    <n v="0.42499999999999999"/>
    <n v="0.21249999999999999"/>
    <n v="5"/>
    <n v="0.4"/>
    <n v="1.2"/>
    <n v="0"/>
    <n v="0"/>
    <n v="0"/>
    <n v="0.42499999999999999"/>
    <n v="-0.42499999999999999"/>
    <n v="-1"/>
    <n v="0"/>
    <s v="NA"/>
    <n v="0"/>
    <x v="368"/>
    <n v="0"/>
    <n v="0.38250000000000001"/>
    <n v="-0.44624999999999998"/>
    <n v="4.2499999999999982E-2"/>
    <n v="2.1249999999999991E-2"/>
  </r>
  <r>
    <x v="3"/>
    <s v="vacation in nice"/>
    <s v="Advanced"/>
    <s v="Unassigned"/>
    <s v="Unassigned"/>
    <s v=""/>
    <n v="8.75"/>
    <n v="1"/>
    <n v="0.42499999999999999"/>
    <n v="0.42499999999999999"/>
    <n v="100"/>
    <n v="0.01"/>
    <n v="1.5029999999999999"/>
    <n v="0"/>
    <n v="0"/>
    <n v="0"/>
    <n v="0.42499999999999999"/>
    <n v="-0.42499999999999999"/>
    <n v="-1"/>
    <n v="0"/>
    <s v="NA"/>
    <n v="0"/>
    <x v="368"/>
    <n v="0"/>
    <n v="0.38250000000000001"/>
    <n v="-0.44624999999999998"/>
    <n v="4.2499999999999982E-2"/>
    <n v="2.1249999999999991E-2"/>
  </r>
  <r>
    <x v="3"/>
    <s v="zurich trip"/>
    <s v="Standard"/>
    <s v="Unassigned"/>
    <s v="Unassigned"/>
    <s v=""/>
    <n v="8.75"/>
    <n v="1"/>
    <n v="0.4375"/>
    <n v="0.4375"/>
    <n v="11"/>
    <n v="9.0909090909090898E-2"/>
    <n v="2.2727272727272698"/>
    <n v="0"/>
    <n v="0"/>
    <n v="0"/>
    <n v="0.4375"/>
    <n v="-0.4375"/>
    <n v="-1"/>
    <n v="0"/>
    <s v="NA"/>
    <n v="0"/>
    <x v="368"/>
    <n v="0"/>
    <n v="0.39374999999999999"/>
    <n v="-0.45937500000000003"/>
    <n v="4.3750000000000011E-2"/>
    <n v="2.1875000000000033E-2"/>
  </r>
  <r>
    <x v="3"/>
    <s v="johannesburg vacation"/>
    <s v="Standard"/>
    <s v="Unassigned"/>
    <s v="Unassigned"/>
    <s v=""/>
    <n v="8.75"/>
    <n v="1"/>
    <n v="0.4375"/>
    <n v="0.4375"/>
    <n v="31"/>
    <n v="3.2258064516128997E-2"/>
    <n v="1"/>
    <n v="0"/>
    <n v="0"/>
    <n v="0"/>
    <n v="0.4375"/>
    <n v="-0.4375"/>
    <n v="-1"/>
    <n v="0"/>
    <s v="NA"/>
    <n v="0"/>
    <x v="368"/>
    <n v="0"/>
    <n v="0.39374999999999999"/>
    <n v="-0.45937500000000003"/>
    <n v="4.3750000000000011E-2"/>
    <n v="2.1875000000000033E-2"/>
  </r>
  <r>
    <x v="3"/>
    <s v="chennai travel"/>
    <s v="Standard"/>
    <s v="Unassigned"/>
    <s v="Unassigned"/>
    <s v=""/>
    <n v="8.75"/>
    <n v="1"/>
    <n v="0.46250000000000002"/>
    <n v="0.46250000000000002"/>
    <n v="1163"/>
    <n v="8.5984522785898508E-4"/>
    <n v="1.0134995700773901"/>
    <n v="0"/>
    <n v="0"/>
    <n v="0"/>
    <n v="0.46250000000000002"/>
    <n v="-0.46250000000000002"/>
    <n v="-1"/>
    <n v="0"/>
    <s v="NA"/>
    <n v="0"/>
    <x v="368"/>
    <n v="0"/>
    <n v="0.41625000000000001"/>
    <n v="-0.48562500000000003"/>
    <n v="4.6250000000000013E-2"/>
    <n v="2.3125000000000007E-2"/>
  </r>
  <r>
    <x v="3"/>
    <s v="bangalore fare"/>
    <s v="Standard"/>
    <s v="Unassigned"/>
    <s v="Unassigned"/>
    <s v=""/>
    <n v="8.75"/>
    <n v="1"/>
    <n v="0.46250000000000002"/>
    <n v="0.46250000000000002"/>
    <n v="3"/>
    <n v="0.33333333333333298"/>
    <n v="1"/>
    <n v="0"/>
    <n v="0"/>
    <n v="0"/>
    <n v="0.46250000000000002"/>
    <n v="-0.46250000000000002"/>
    <n v="-1"/>
    <n v="0"/>
    <s v="NA"/>
    <n v="0"/>
    <x v="368"/>
    <n v="0"/>
    <n v="0.41625000000000001"/>
    <n v="-0.48562500000000003"/>
    <n v="4.6250000000000013E-2"/>
    <n v="2.3125000000000007E-2"/>
  </r>
  <r>
    <x v="3"/>
    <s v="paris airplane"/>
    <s v="Standard"/>
    <s v="Unassigned"/>
    <s v="Unassigned"/>
    <s v=""/>
    <n v="8.75"/>
    <n v="3"/>
    <n v="0.49999998750000002"/>
    <n v="0.16666666250000001"/>
    <n v="326"/>
    <n v="9.2024539877300603E-3"/>
    <n v="2.5880368098159501"/>
    <n v="0"/>
    <n v="0"/>
    <n v="0"/>
    <n v="0.49999998750000002"/>
    <n v="-0.49999998750000002"/>
    <n v="-1"/>
    <n v="0"/>
    <s v="NA"/>
    <n v="0"/>
    <x v="368"/>
    <n v="0"/>
    <n v="0.44999998875000002"/>
    <n v="-0.52499998687500005"/>
    <n v="4.9999998749999996E-2"/>
    <n v="2.4999999375000026E-2"/>
  </r>
  <r>
    <x v="3"/>
    <s v="tel aviv ticket"/>
    <s v="Standard"/>
    <s v="Unassigned"/>
    <s v="Unassigned"/>
    <s v=""/>
    <n v="8.75"/>
    <n v="1"/>
    <n v="0.51249999999999996"/>
    <n v="0.51249999999999996"/>
    <n v="17"/>
    <n v="5.8823529411764698E-2"/>
    <n v="2.4235294117647102"/>
    <n v="0"/>
    <n v="0"/>
    <n v="0"/>
    <n v="0.51249999999999996"/>
    <n v="-0.51249999999999996"/>
    <n v="-1"/>
    <n v="0"/>
    <s v="NA"/>
    <n v="0"/>
    <x v="368"/>
    <n v="0"/>
    <n v="0.46124999999999999"/>
    <n v="-0.53812499999999996"/>
    <n v="5.1249999999999962E-2"/>
    <n v="2.5625000000000009E-2"/>
  </r>
  <r>
    <x v="3"/>
    <s v="lyon cheap ticket"/>
    <s v="Advanced"/>
    <s v="Unassigned"/>
    <s v="Unassigned"/>
    <s v=""/>
    <n v="8.75"/>
    <n v="1"/>
    <n v="0.51249999999999996"/>
    <n v="0.51249999999999996"/>
    <n v="154"/>
    <n v="6.4935064935064905E-3"/>
    <n v="2.0201298701298702"/>
    <n v="0"/>
    <n v="0"/>
    <n v="0"/>
    <n v="0.51249999999999996"/>
    <n v="-0.51249999999999996"/>
    <n v="-1"/>
    <n v="0"/>
    <s v="NA"/>
    <n v="0"/>
    <x v="368"/>
    <n v="0"/>
    <n v="0.46124999999999999"/>
    <n v="-0.53812499999999996"/>
    <n v="5.1249999999999962E-2"/>
    <n v="2.5625000000000009E-2"/>
  </r>
  <r>
    <x v="3"/>
    <s v="bordeaux cheap ticket"/>
    <s v="Advanced"/>
    <s v="Unassigned"/>
    <s v="Unassigned"/>
    <s v=""/>
    <n v="8.75"/>
    <n v="1"/>
    <n v="0.51249999999999996"/>
    <n v="0.51249999999999996"/>
    <n v="123"/>
    <n v="8.1300813008130107E-3"/>
    <n v="1.07317073170732"/>
    <n v="0"/>
    <n v="0"/>
    <n v="0"/>
    <n v="0.51249999999999996"/>
    <n v="-0.51249999999999996"/>
    <n v="-1"/>
    <n v="0"/>
    <s v="NA"/>
    <n v="0"/>
    <x v="368"/>
    <n v="0"/>
    <n v="0.46124999999999999"/>
    <n v="-0.53812499999999996"/>
    <n v="5.1249999999999962E-2"/>
    <n v="2.5625000000000009E-2"/>
  </r>
  <r>
    <x v="3"/>
    <s v="miami rome flight"/>
    <s v="Standard"/>
    <s v="Unassigned"/>
    <s v="Unassigned"/>
    <s v=""/>
    <n v="8.75"/>
    <n v="2"/>
    <n v="0.52500000000000002"/>
    <n v="0.26250000000000001"/>
    <n v="5"/>
    <n v="0.4"/>
    <n v="1.6"/>
    <n v="0"/>
    <n v="0"/>
    <n v="0"/>
    <n v="0.52500000000000002"/>
    <n v="-0.52500000000000002"/>
    <n v="-1"/>
    <n v="0"/>
    <s v="NA"/>
    <n v="0"/>
    <x v="368"/>
    <n v="0"/>
    <n v="0.47250000000000003"/>
    <n v="-0.55125000000000002"/>
    <n v="5.2499999999999991E-2"/>
    <n v="2.6249999999999996E-2"/>
  </r>
  <r>
    <x v="3"/>
    <s v="cheap new york paris flight"/>
    <s v="Standard"/>
    <s v="Unassigned"/>
    <s v="Unassigned"/>
    <s v=""/>
    <n v="8.75"/>
    <n v="1"/>
    <n v="0.53749999999999998"/>
    <n v="0.53749999999999998"/>
    <n v="13"/>
    <n v="7.69230769230769E-2"/>
    <n v="2.6923076923076898"/>
    <n v="0"/>
    <n v="0"/>
    <n v="0"/>
    <n v="0.53749999999999998"/>
    <n v="-0.53749999999999998"/>
    <n v="-1"/>
    <n v="0"/>
    <s v="NA"/>
    <n v="0"/>
    <x v="368"/>
    <n v="0"/>
    <n v="0.48375000000000001"/>
    <n v="-0.56437499999999996"/>
    <n v="5.3749999999999964E-2"/>
    <n v="2.6874999999999982E-2"/>
  </r>
  <r>
    <x v="3"/>
    <s v="travel to par"/>
    <s v="Advanced"/>
    <s v="Unassigned"/>
    <s v="Unassigned"/>
    <s v=""/>
    <n v="8.75"/>
    <n v="4"/>
    <n v="0.53749999999999998"/>
    <n v="0.13437499999999999"/>
    <n v="672"/>
    <n v="5.9523809523809503E-3"/>
    <n v="1.01547619047619"/>
    <n v="0"/>
    <n v="0"/>
    <n v="0"/>
    <n v="0.53749999999999998"/>
    <n v="-0.53749999999999998"/>
    <n v="-1"/>
    <n v="0"/>
    <s v="NA"/>
    <n v="0"/>
    <x v="368"/>
    <n v="0"/>
    <n v="0.48375000000000001"/>
    <n v="-0.56437499999999996"/>
    <n v="5.3749999999999964E-2"/>
    <n v="2.6874999999999982E-2"/>
  </r>
  <r>
    <x v="3"/>
    <s v="rome air travel"/>
    <s v="Standard"/>
    <s v="Unassigned"/>
    <s v="Unassigned"/>
    <s v=""/>
    <n v="8.75"/>
    <n v="1"/>
    <n v="0.55000000000000004"/>
    <n v="0.55000000000000004"/>
    <n v="46"/>
    <n v="2.1739130434782598E-2"/>
    <n v="1.49565217391304"/>
    <n v="0"/>
    <n v="0"/>
    <n v="0"/>
    <n v="0.55000000000000004"/>
    <n v="-0.55000000000000004"/>
    <n v="-1"/>
    <n v="0"/>
    <s v="NA"/>
    <n v="0"/>
    <x v="368"/>
    <n v="0"/>
    <n v="0.49500000000000005"/>
    <n v="-0.57750000000000012"/>
    <n v="5.4999999999999993E-2"/>
    <n v="2.750000000000008E-2"/>
  </r>
  <r>
    <x v="3"/>
    <s v="chennai ticket"/>
    <s v="Standard"/>
    <s v="Unassigned"/>
    <s v="Unassigned"/>
    <s v=""/>
    <n v="8.75"/>
    <n v="1"/>
    <n v="0.55000000000000004"/>
    <n v="0.55000000000000004"/>
    <n v="10"/>
    <n v="0.1"/>
    <n v="1.89"/>
    <n v="0"/>
    <n v="0"/>
    <n v="0"/>
    <n v="0.55000000000000004"/>
    <n v="-0.55000000000000004"/>
    <n v="-1"/>
    <n v="0"/>
    <s v="NA"/>
    <n v="0"/>
    <x v="368"/>
    <n v="0"/>
    <n v="0.49500000000000005"/>
    <n v="-0.57750000000000012"/>
    <n v="5.4999999999999993E-2"/>
    <n v="2.750000000000008E-2"/>
  </r>
  <r>
    <x v="3"/>
    <s v="bangalore airfare"/>
    <s v="Standard"/>
    <s v="Unassigned"/>
    <s v="Unassigned"/>
    <s v=""/>
    <n v="8.75"/>
    <n v="1"/>
    <n v="0.6"/>
    <n v="0.6"/>
    <n v="60"/>
    <n v="1.6666666666666701E-2"/>
    <n v="1.16333333333333"/>
    <n v="0"/>
    <n v="0"/>
    <n v="0"/>
    <n v="0.6"/>
    <n v="-0.6"/>
    <n v="-1"/>
    <n v="0"/>
    <s v="NA"/>
    <n v="0"/>
    <x v="368"/>
    <n v="0"/>
    <n v="0.54"/>
    <n v="-0.63"/>
    <n v="5.9999999999999942E-2"/>
    <n v="3.0000000000000027E-2"/>
  </r>
  <r>
    <x v="3"/>
    <s v="airfrance.com usa"/>
    <s v="Advanced"/>
    <s v="Unassigned"/>
    <s v="Unassigned"/>
    <s v=""/>
    <n v="8.75"/>
    <n v="5"/>
    <n v="0.625"/>
    <n v="0.125"/>
    <n v="159"/>
    <n v="3.1446540880503103E-2"/>
    <n v="1.6987421383647801"/>
    <n v="0"/>
    <n v="0"/>
    <n v="0"/>
    <n v="0.625"/>
    <n v="-0.625"/>
    <n v="-1"/>
    <n v="0"/>
    <s v="NA"/>
    <n v="0"/>
    <x v="368"/>
    <n v="0"/>
    <n v="0.5625"/>
    <n v="-0.65625"/>
    <n v="6.25E-2"/>
    <n v="3.125E-2"/>
  </r>
  <r>
    <x v="3"/>
    <s v="ny plane ticket"/>
    <s v="Standard"/>
    <s v="Unassigned"/>
    <s v="Unassigned"/>
    <s v=""/>
    <n v="8.75"/>
    <n v="1"/>
    <n v="0.63749999999999996"/>
    <n v="0.63749999999999996"/>
    <n v="20"/>
    <n v="0.05"/>
    <n v="0.95"/>
    <n v="0"/>
    <n v="0"/>
    <n v="0"/>
    <n v="0.63749999999999996"/>
    <n v="-0.63749999999999996"/>
    <n v="-1"/>
    <n v="0"/>
    <s v="NA"/>
    <n v="0"/>
    <x v="368"/>
    <n v="0"/>
    <n v="0.57374999999999998"/>
    <n v="-0.66937499999999994"/>
    <n v="6.3749999999999973E-2"/>
    <n v="3.1874999999999987E-2"/>
  </r>
  <r>
    <x v="3"/>
    <s v="chicago plane ticket"/>
    <s v="Standard"/>
    <s v="Unassigned"/>
    <s v="Unassigned"/>
    <s v=""/>
    <n v="8.75"/>
    <n v="1"/>
    <n v="0.65"/>
    <n v="0.65"/>
    <n v="60"/>
    <n v="1.6666666666666701E-2"/>
    <n v="1.05"/>
    <n v="0"/>
    <n v="0"/>
    <n v="0"/>
    <n v="0.65"/>
    <n v="-0.65"/>
    <n v="-1"/>
    <n v="0"/>
    <s v="NA"/>
    <n v="0"/>
    <x v="368"/>
    <n v="0"/>
    <n v="0.58500000000000008"/>
    <n v="-0.68250000000000011"/>
    <n v="6.4999999999999947E-2"/>
    <n v="3.2500000000000084E-2"/>
  </r>
  <r>
    <x v="3"/>
    <s v="lyon plane ticket"/>
    <s v="Standard"/>
    <s v="Unassigned"/>
    <s v="Unassigned"/>
    <s v=""/>
    <n v="8.75"/>
    <n v="1"/>
    <n v="0.65"/>
    <n v="0.65"/>
    <n v="16"/>
    <n v="6.25E-2"/>
    <n v="1"/>
    <n v="0"/>
    <n v="0"/>
    <n v="0"/>
    <n v="0.65"/>
    <n v="-0.65"/>
    <n v="-1"/>
    <n v="0"/>
    <s v="NA"/>
    <n v="0"/>
    <x v="368"/>
    <n v="0"/>
    <n v="0.58500000000000008"/>
    <n v="-0.68250000000000011"/>
    <n v="6.4999999999999947E-2"/>
    <n v="3.2500000000000084E-2"/>
  </r>
  <r>
    <x v="3"/>
    <s v="chicago fly"/>
    <s v="Standard"/>
    <s v="Unassigned"/>
    <s v="Unassigned"/>
    <s v=""/>
    <n v="8.75"/>
    <n v="1"/>
    <n v="0.66249999999999998"/>
    <n v="0.66249999999999998"/>
    <n v="82"/>
    <n v="1.21951219512195E-2"/>
    <n v="1.19756097560976"/>
    <n v="0"/>
    <n v="0"/>
    <n v="0"/>
    <n v="0.66249999999999998"/>
    <n v="-0.66249999999999998"/>
    <n v="-1"/>
    <n v="0"/>
    <s v="NA"/>
    <n v="0"/>
    <x v="368"/>
    <n v="0"/>
    <n v="0.59624999999999995"/>
    <n v="-0.69562500000000005"/>
    <n v="6.6250000000000031E-2"/>
    <n v="3.3125000000000071E-2"/>
  </r>
  <r>
    <x v="3"/>
    <s v="mumbai vacation"/>
    <s v="Standard"/>
    <s v="Unassigned"/>
    <s v="Unassigned"/>
    <s v=""/>
    <n v="8.75"/>
    <n v="1"/>
    <n v="0.66249999999999998"/>
    <n v="0.66249999999999998"/>
    <n v="23"/>
    <n v="4.3478260869565195E-2"/>
    <n v="1.03913043478261"/>
    <n v="0"/>
    <n v="0"/>
    <n v="0"/>
    <n v="0.66249999999999998"/>
    <n v="-0.66249999999999998"/>
    <n v="-1"/>
    <n v="0"/>
    <s v="NA"/>
    <n v="0"/>
    <x v="368"/>
    <n v="0"/>
    <n v="0.59624999999999995"/>
    <n v="-0.69562500000000005"/>
    <n v="6.6250000000000031E-2"/>
    <n v="3.3125000000000071E-2"/>
  </r>
  <r>
    <x v="3"/>
    <s v="cincinnati ticket"/>
    <s v="Standard"/>
    <s v="Unassigned"/>
    <s v="Unassigned"/>
    <s v=""/>
    <n v="8.75"/>
    <n v="1"/>
    <n v="0.6875"/>
    <n v="0.6875"/>
    <n v="273"/>
    <n v="3.66300366300366E-3"/>
    <n v="1.3282051282051299"/>
    <n v="0"/>
    <n v="0"/>
    <n v="0"/>
    <n v="0.6875"/>
    <n v="-0.6875"/>
    <n v="-1"/>
    <n v="0"/>
    <s v="NA"/>
    <n v="0"/>
    <x v="368"/>
    <n v="0"/>
    <n v="0.61875000000000002"/>
    <n v="-0.72187500000000004"/>
    <n v="6.8749999999999978E-2"/>
    <n v="3.4375000000000044E-2"/>
  </r>
  <r>
    <x v="3"/>
    <s v="cheap new york amsterdam flight"/>
    <s v="Standard"/>
    <s v="Unassigned"/>
    <s v="Unassigned"/>
    <s v=""/>
    <n v="8.75"/>
    <n v="2"/>
    <n v="0.6875"/>
    <n v="0.34375"/>
    <n v="16"/>
    <n v="0.125"/>
    <n v="1.55"/>
    <n v="0"/>
    <n v="0"/>
    <n v="0"/>
    <n v="0.6875"/>
    <n v="-0.6875"/>
    <n v="-1"/>
    <n v="0"/>
    <s v="NA"/>
    <n v="0"/>
    <x v="368"/>
    <n v="0"/>
    <n v="0.61875000000000002"/>
    <n v="-0.72187500000000004"/>
    <n v="6.8749999999999978E-2"/>
    <n v="3.4375000000000044E-2"/>
  </r>
  <r>
    <x v="3"/>
    <s v="france holidays paris"/>
    <s v="Advanced"/>
    <s v="Unassigned"/>
    <s v="Unassigned"/>
    <s v=""/>
    <n v="8.75"/>
    <n v="1"/>
    <n v="0.6875"/>
    <n v="0.6875"/>
    <n v="379"/>
    <n v="2.6385224274406301E-3"/>
    <n v="1.94564643799472"/>
    <n v="0"/>
    <n v="0"/>
    <n v="0"/>
    <n v="0.6875"/>
    <n v="-0.6875"/>
    <n v="-1"/>
    <n v="0"/>
    <s v="NA"/>
    <n v="0"/>
    <x v="368"/>
    <n v="0"/>
    <n v="0.61875000000000002"/>
    <n v="-0.72187500000000004"/>
    <n v="6.8749999999999978E-2"/>
    <n v="3.4375000000000044E-2"/>
  </r>
  <r>
    <x v="3"/>
    <s v="bangalore ticket"/>
    <s v="Standard"/>
    <s v="Unassigned"/>
    <s v="Unassigned"/>
    <s v=""/>
    <n v="8.75"/>
    <n v="1"/>
    <n v="0.71250000000000002"/>
    <n v="0.71250000000000002"/>
    <n v="58"/>
    <n v="1.72413793103448E-2"/>
    <n v="1.58103448275862"/>
    <n v="0"/>
    <n v="0"/>
    <n v="0"/>
    <n v="0.71250000000000002"/>
    <n v="-0.71250000000000002"/>
    <n v="-1"/>
    <n v="0"/>
    <s v="NA"/>
    <n v="0"/>
    <x v="368"/>
    <n v="0"/>
    <n v="0.64124999999999999"/>
    <n v="-0.74812500000000004"/>
    <n v="7.1250000000000036E-2"/>
    <n v="3.5625000000000018E-2"/>
  </r>
  <r>
    <x v="3"/>
    <s v="new york fare"/>
    <s v="Standard"/>
    <s v="Unassigned"/>
    <s v="Unassigned"/>
    <s v=""/>
    <n v="8.75"/>
    <n v="1"/>
    <n v="0.76249999999999996"/>
    <n v="0.76249999999999996"/>
    <n v="17"/>
    <n v="5.8823529411764698E-2"/>
    <n v="1.8235294117647101"/>
    <n v="0"/>
    <n v="0"/>
    <n v="0"/>
    <n v="0.76249999999999996"/>
    <n v="-0.76249999999999996"/>
    <n v="-1"/>
    <n v="0"/>
    <s v="NA"/>
    <n v="0"/>
    <x v="368"/>
    <n v="0"/>
    <n v="0.68625000000000003"/>
    <n v="-0.80062500000000003"/>
    <n v="7.6249999999999929E-2"/>
    <n v="3.8125000000000075E-2"/>
  </r>
  <r>
    <x v="3"/>
    <s v="athens to trip"/>
    <s v="Standard"/>
    <s v="Unassigned"/>
    <s v="Unassigned"/>
    <s v=""/>
    <n v="8.75"/>
    <n v="1"/>
    <n v="0.77500000000000002"/>
    <n v="0.77500000000000002"/>
    <n v="40"/>
    <n v="2.5000000000000001E-2"/>
    <n v="2.97"/>
    <n v="0"/>
    <n v="0"/>
    <n v="0"/>
    <n v="0.77500000000000002"/>
    <n v="-0.77500000000000002"/>
    <n v="-1"/>
    <n v="0"/>
    <s v="NA"/>
    <n v="0"/>
    <x v="368"/>
    <n v="0"/>
    <n v="0.69750000000000001"/>
    <n v="-0.81375000000000008"/>
    <n v="7.7500000000000013E-2"/>
    <n v="3.8750000000000062E-2"/>
  </r>
  <r>
    <x v="3"/>
    <s v="boston paris flight"/>
    <s v="Standard"/>
    <s v="Unassigned"/>
    <s v="Unassigned"/>
    <s v=""/>
    <n v="8.75"/>
    <n v="3"/>
    <n v="0.7999999874999999"/>
    <n v="0.26666666249999998"/>
    <n v="23"/>
    <n v="0.13043478260869601"/>
    <n v="0.95652173913043503"/>
    <n v="0"/>
    <n v="0"/>
    <n v="0"/>
    <n v="0.7999999874999999"/>
    <n v="-0.7999999874999999"/>
    <n v="-1"/>
    <n v="0"/>
    <s v="NA"/>
    <n v="0"/>
    <x v="368"/>
    <n v="0"/>
    <n v="0.71999998874999993"/>
    <n v="-0.83999998687499988"/>
    <n v="7.9999998749999968E-2"/>
    <n v="3.9999999374999984E-2"/>
  </r>
  <r>
    <x v="3"/>
    <s v="dakar travel"/>
    <s v="Standard"/>
    <s v="Unassigned"/>
    <s v="Unassigned"/>
    <s v=""/>
    <n v="8.75"/>
    <n v="2"/>
    <n v="0.8"/>
    <n v="0.4"/>
    <n v="36"/>
    <n v="5.5555555555555601E-2"/>
    <n v="1.1111111111111101"/>
    <n v="0"/>
    <n v="0"/>
    <n v="0"/>
    <n v="0.8"/>
    <n v="-0.8"/>
    <n v="-1"/>
    <n v="0"/>
    <s v="NA"/>
    <n v="0"/>
    <x v="368"/>
    <n v="0"/>
    <n v="0.72000000000000008"/>
    <n v="-0.84000000000000008"/>
    <n v="7.999999999999996E-2"/>
    <n v="4.0000000000000036E-2"/>
  </r>
  <r>
    <x v="3"/>
    <s v="barcelona fare"/>
    <s v="Standard"/>
    <s v="Unassigned"/>
    <s v="Unassigned"/>
    <s v=""/>
    <n v="8.75"/>
    <n v="1"/>
    <n v="0.83750000000000002"/>
    <n v="0.83750000000000002"/>
    <n v="11"/>
    <n v="9.0909090909090898E-2"/>
    <n v="1.0909090909090899"/>
    <n v="0"/>
    <n v="0"/>
    <n v="0"/>
    <n v="0.83750000000000002"/>
    <n v="-0.83750000000000002"/>
    <n v="-1"/>
    <n v="0"/>
    <s v="NA"/>
    <n v="0"/>
    <x v="368"/>
    <n v="0"/>
    <n v="0.75375000000000003"/>
    <n v="-0.87937500000000002"/>
    <n v="8.3749999999999991E-2"/>
    <n v="4.1874999999999996E-2"/>
  </r>
  <r>
    <x v="3"/>
    <s v="new york delhi airfare"/>
    <s v="Standard"/>
    <s v="Unassigned"/>
    <s v="Unassigned"/>
    <s v=""/>
    <n v="8.75"/>
    <n v="1"/>
    <n v="0.83750000000000002"/>
    <n v="0.83750000000000002"/>
    <n v="4"/>
    <n v="0.25"/>
    <n v="0.25"/>
    <n v="0"/>
    <n v="0"/>
    <n v="0"/>
    <n v="0.83750000000000002"/>
    <n v="-0.83750000000000002"/>
    <n v="-1"/>
    <n v="0"/>
    <s v="NA"/>
    <n v="0"/>
    <x v="368"/>
    <n v="0"/>
    <n v="0.75375000000000003"/>
    <n v="-0.87937500000000002"/>
    <n v="8.3749999999999991E-2"/>
    <n v="4.1874999999999996E-2"/>
  </r>
  <r>
    <x v="3"/>
    <s v="discount new york paris airfare"/>
    <s v="Standard"/>
    <s v="Unassigned"/>
    <s v="Unassigned"/>
    <s v=""/>
    <n v="8.75"/>
    <n v="2"/>
    <n v="0.85"/>
    <n v="0.42499999999999999"/>
    <n v="3"/>
    <n v="0.66666666666666696"/>
    <n v="0.66666666666666696"/>
    <n v="0"/>
    <n v="0"/>
    <n v="0"/>
    <n v="0.85"/>
    <n v="-0.85"/>
    <n v="-1"/>
    <n v="0"/>
    <s v="NA"/>
    <n v="0"/>
    <x v="368"/>
    <n v="0"/>
    <n v="0.76500000000000001"/>
    <n v="-0.89249999999999996"/>
    <n v="8.4999999999999964E-2"/>
    <n v="4.2499999999999982E-2"/>
  </r>
  <r>
    <x v="3"/>
    <s v="tour airline"/>
    <s v="Standard"/>
    <s v="Unassigned"/>
    <s v="Unassigned"/>
    <s v=""/>
    <n v="8.75"/>
    <n v="1"/>
    <n v="0.86250000000000004"/>
    <n v="0.86250000000000004"/>
    <n v="1662"/>
    <n v="6.0168471720818293E-4"/>
    <n v="1.05234657039711"/>
    <n v="0"/>
    <n v="0"/>
    <n v="0"/>
    <n v="0.86250000000000004"/>
    <n v="-0.86250000000000004"/>
    <n v="-1"/>
    <n v="0"/>
    <s v="NA"/>
    <n v="0"/>
    <x v="368"/>
    <n v="0"/>
    <n v="0.77625000000000011"/>
    <n v="-0.90562500000000012"/>
    <n v="8.6249999999999938E-2"/>
    <n v="4.312500000000008E-2"/>
  </r>
  <r>
    <x v="3"/>
    <s v="airline cheap france paris"/>
    <s v="Advanced"/>
    <s v="Unassigned"/>
    <s v="Unassigned"/>
    <s v=""/>
    <n v="8.75"/>
    <n v="2"/>
    <n v="0.875"/>
    <n v="0.4375"/>
    <n v="161"/>
    <n v="1.2422360248447199E-2"/>
    <n v="1.21490683229814"/>
    <n v="0"/>
    <n v="0"/>
    <n v="0"/>
    <n v="0.875"/>
    <n v="-0.875"/>
    <n v="-1"/>
    <n v="0"/>
    <s v="NA"/>
    <n v="0"/>
    <x v="368"/>
    <n v="0"/>
    <n v="0.78749999999999998"/>
    <n v="-0.91875000000000007"/>
    <n v="8.7500000000000022E-2"/>
    <n v="4.3750000000000067E-2"/>
  </r>
  <r>
    <x v="3"/>
    <s v="boston paris airfare"/>
    <s v="Standard"/>
    <s v="Unassigned"/>
    <s v="Unassigned"/>
    <s v=""/>
    <n v="8.75"/>
    <n v="2"/>
    <n v="0.9"/>
    <n v="0.45"/>
    <n v="16"/>
    <n v="0.125"/>
    <n v="1"/>
    <n v="0"/>
    <n v="0"/>
    <n v="0"/>
    <n v="0.9"/>
    <n v="-0.9"/>
    <n v="-1"/>
    <n v="0"/>
    <s v="NA"/>
    <n v="0"/>
    <x v="368"/>
    <n v="0"/>
    <n v="0.81"/>
    <n v="-0.94500000000000006"/>
    <n v="8.9999999999999969E-2"/>
    <n v="4.500000000000004E-2"/>
  </r>
  <r>
    <x v="3"/>
    <s v="new york mumbai airfare"/>
    <s v="Standard"/>
    <s v="Unassigned"/>
    <s v="Unassigned"/>
    <s v=""/>
    <n v="8.75"/>
    <n v="2"/>
    <n v="0.9375"/>
    <n v="0.46875"/>
    <n v="10"/>
    <n v="0.2"/>
    <n v="1"/>
    <n v="0"/>
    <n v="0"/>
    <n v="0"/>
    <n v="0.9375"/>
    <n v="-0.9375"/>
    <n v="-1"/>
    <n v="0"/>
    <s v="NA"/>
    <n v="0"/>
    <x v="368"/>
    <n v="0"/>
    <n v="0.84375"/>
    <n v="-0.984375"/>
    <n v="9.375E-2"/>
    <n v="4.6875E-2"/>
  </r>
  <r>
    <x v="3"/>
    <s v="dubai vacation"/>
    <s v="Standard"/>
    <s v="Unassigned"/>
    <s v="Unassigned"/>
    <s v=""/>
    <n v="8.75"/>
    <n v="1"/>
    <n v="0.95"/>
    <n v="0.95"/>
    <n v="241"/>
    <n v="4.1493775933610002E-3"/>
    <n v="1.05809128630705"/>
    <n v="0"/>
    <n v="0"/>
    <n v="0"/>
    <n v="0.95"/>
    <n v="-0.95"/>
    <n v="-1"/>
    <n v="0"/>
    <s v="NA"/>
    <n v="0"/>
    <x v="368"/>
    <n v="0"/>
    <n v="0.85499999999999998"/>
    <n v="-0.99749999999999994"/>
    <n v="9.4999999999999973E-2"/>
    <n v="4.7499999999999987E-2"/>
  </r>
  <r>
    <x v="3"/>
    <s v="new york city fly"/>
    <s v="Standard"/>
    <s v="Unassigned"/>
    <s v="Unassigned"/>
    <s v=""/>
    <n v="8.75"/>
    <n v="1"/>
    <n v="0.98750000000000004"/>
    <n v="0.98750000000000004"/>
    <n v="7"/>
    <n v="0.14285714285714302"/>
    <n v="0.8571428571428571"/>
    <n v="0"/>
    <n v="0"/>
    <n v="0"/>
    <n v="0.98750000000000004"/>
    <n v="-0.98750000000000004"/>
    <n v="-1"/>
    <n v="0"/>
    <s v="NA"/>
    <n v="0"/>
    <x v="368"/>
    <n v="0"/>
    <n v="0.88875000000000004"/>
    <n v="-1.036875"/>
    <n v="9.8750000000000004E-2"/>
    <n v="4.9374999999999947E-2"/>
  </r>
  <r>
    <x v="3"/>
    <s v="new york plane ticket"/>
    <s v="Standard"/>
    <s v="Unassigned"/>
    <s v="Unassigned"/>
    <s v=""/>
    <n v="8.75"/>
    <n v="1"/>
    <n v="0.98750000000000004"/>
    <n v="0.98750000000000004"/>
    <n v="110"/>
    <n v="9.0909090909090905E-3"/>
    <n v="1.02727272727273"/>
    <n v="0"/>
    <n v="0"/>
    <n v="0"/>
    <n v="0.98750000000000004"/>
    <n v="-0.98750000000000004"/>
    <n v="-1"/>
    <n v="0"/>
    <s v="NA"/>
    <n v="0"/>
    <x v="368"/>
    <n v="0"/>
    <n v="0.88875000000000004"/>
    <n v="-1.036875"/>
    <n v="9.8750000000000004E-2"/>
    <n v="4.9374999999999947E-2"/>
  </r>
  <r>
    <x v="3"/>
    <s v="dubai trip"/>
    <s v="Standard"/>
    <s v="Unassigned"/>
    <s v="Unassigned"/>
    <s v=""/>
    <n v="8.75"/>
    <n v="2"/>
    <n v="1"/>
    <n v="0.5"/>
    <n v="94"/>
    <n v="2.1276595744680899E-2"/>
    <n v="2.95"/>
    <n v="0"/>
    <n v="0"/>
    <n v="0"/>
    <n v="1"/>
    <n v="-1"/>
    <n v="-1"/>
    <n v="0"/>
    <s v="NA"/>
    <n v="0"/>
    <x v="368"/>
    <n v="0"/>
    <n v="0.9"/>
    <n v="-1.05"/>
    <n v="9.9999999999999978E-2"/>
    <n v="5.0000000000000044E-2"/>
  </r>
  <r>
    <x v="3"/>
    <s v="marseille vacation"/>
    <s v="Advanced"/>
    <s v="Unassigned"/>
    <s v="Unassigned"/>
    <s v=""/>
    <n v="8.75"/>
    <n v="1"/>
    <n v="1.0375000000000001"/>
    <n v="1.0375000000000001"/>
    <n v="879"/>
    <n v="1.13765642775882E-3"/>
    <n v="1.12389078498294"/>
    <n v="0"/>
    <n v="0"/>
    <n v="0"/>
    <n v="1.0375000000000001"/>
    <n v="-1.0375000000000001"/>
    <n v="-1"/>
    <n v="0"/>
    <s v="NA"/>
    <n v="0"/>
    <x v="368"/>
    <n v="0"/>
    <n v="0.93375000000000008"/>
    <n v="-1.0893750000000002"/>
    <n v="0.10375000000000001"/>
    <n v="5.1875000000000115E-2"/>
  </r>
  <r>
    <x v="3"/>
    <s v="dubai fly"/>
    <s v="Standard"/>
    <s v="Unassigned"/>
    <s v="Unassigned"/>
    <s v=""/>
    <n v="8.75"/>
    <n v="2"/>
    <n v="1.0874999999999999"/>
    <n v="0.54374999999999996"/>
    <n v="40"/>
    <n v="0.05"/>
    <n v="1.7224999999999999"/>
    <n v="0"/>
    <n v="0"/>
    <n v="0"/>
    <n v="1.0874999999999999"/>
    <n v="-1.0874999999999999"/>
    <n v="-1"/>
    <n v="0"/>
    <s v="NA"/>
    <n v="0"/>
    <x v="368"/>
    <n v="0"/>
    <n v="0.9787499999999999"/>
    <n v="-1.141875"/>
    <n v="0.10875000000000001"/>
    <n v="5.4375000000000062E-2"/>
  </r>
  <r>
    <x v="3"/>
    <s v="marseille ticket"/>
    <s v="Advanced"/>
    <s v="Unassigned"/>
    <s v="Unassigned"/>
    <s v=""/>
    <n v="8.75"/>
    <n v="2"/>
    <n v="1.1000000000000001"/>
    <n v="0.55000000000000004"/>
    <n v="660"/>
    <n v="3.0303030303030299E-3"/>
    <n v="1.7471212121212101"/>
    <n v="0"/>
    <n v="0"/>
    <n v="0"/>
    <n v="1.1000000000000001"/>
    <n v="-1.1000000000000001"/>
    <n v="-1"/>
    <n v="0"/>
    <s v="NA"/>
    <n v="0"/>
    <x v="368"/>
    <n v="0"/>
    <n v="0.9900000000000001"/>
    <n v="-1.1550000000000002"/>
    <n v="0.10999999999999999"/>
    <n v="5.500000000000016E-2"/>
  </r>
  <r>
    <x v="3"/>
    <s v="dakar airfare"/>
    <s v="Standard"/>
    <s v="Unassigned"/>
    <s v="Unassigned"/>
    <s v=""/>
    <n v="8.75"/>
    <n v="2"/>
    <n v="1.1125"/>
    <n v="0.55625000000000002"/>
    <n v="77"/>
    <n v="2.5974025974026E-2"/>
    <n v="1"/>
    <n v="0"/>
    <n v="0"/>
    <n v="0"/>
    <n v="1.1125"/>
    <n v="-1.1125"/>
    <n v="-1"/>
    <n v="0"/>
    <s v="NA"/>
    <n v="0"/>
    <x v="368"/>
    <n v="0"/>
    <n v="1.00125"/>
    <n v="-1.1681250000000001"/>
    <n v="0.11125000000000007"/>
    <n v="5.5625000000000036E-2"/>
  </r>
  <r>
    <x v="3"/>
    <s v="ny ticket"/>
    <s v="Standard"/>
    <s v="Unassigned"/>
    <s v="Unassigned"/>
    <s v=""/>
    <n v="8.75"/>
    <n v="1"/>
    <n v="1.125"/>
    <n v="1.125"/>
    <n v="126"/>
    <n v="7.9365079365079395E-3"/>
    <n v="1.03095238095238"/>
    <n v="0"/>
    <n v="0"/>
    <n v="0"/>
    <n v="1.125"/>
    <n v="-1.125"/>
    <n v="-1"/>
    <n v="0"/>
    <s v="NA"/>
    <n v="0"/>
    <x v="368"/>
    <n v="0"/>
    <n v="1.0125"/>
    <n v="-1.1812500000000001"/>
    <n v="0.11250000000000004"/>
    <n v="5.6250000000000133E-2"/>
  </r>
  <r>
    <x v="3"/>
    <s v="marseille cheap ticket"/>
    <s v="Advanced"/>
    <s v="Unassigned"/>
    <s v="Unassigned"/>
    <s v=""/>
    <n v="8.75"/>
    <n v="1"/>
    <n v="1.1375"/>
    <n v="1.1375"/>
    <n v="202"/>
    <n v="4.9504950495049506E-3"/>
    <n v="1"/>
    <n v="0"/>
    <n v="0"/>
    <n v="0"/>
    <n v="1.1375"/>
    <n v="-1.1375"/>
    <n v="-1"/>
    <n v="0"/>
    <s v="NA"/>
    <n v="0"/>
    <x v="368"/>
    <n v="0"/>
    <n v="1.0237499999999999"/>
    <n v="-1.194375"/>
    <n v="0.11375000000000002"/>
    <n v="5.6875000000000009E-2"/>
  </r>
  <r>
    <x v="3"/>
    <s v="dubai ticket"/>
    <s v="Standard"/>
    <s v="Unassigned"/>
    <s v="Unassigned"/>
    <s v=""/>
    <n v="8.75"/>
    <n v="2"/>
    <n v="1.175"/>
    <n v="0.58750000000000002"/>
    <n v="51"/>
    <n v="3.9215686274509796E-2"/>
    <n v="2.0333333333333301"/>
    <n v="0"/>
    <n v="0"/>
    <n v="0"/>
    <n v="1.175"/>
    <n v="-1.175"/>
    <n v="-1"/>
    <n v="0"/>
    <s v="NA"/>
    <n v="0"/>
    <x v="368"/>
    <n v="0"/>
    <n v="1.0575000000000001"/>
    <n v="-1.2337500000000001"/>
    <n v="0.11749999999999994"/>
    <n v="5.875000000000008E-2"/>
  </r>
  <r>
    <x v="3"/>
    <s v="dc fly"/>
    <s v="Standard"/>
    <s v="Unassigned"/>
    <s v="Unassigned"/>
    <s v=""/>
    <n v="8.75"/>
    <n v="1"/>
    <n v="1.2"/>
    <n v="1.2"/>
    <n v="26"/>
    <n v="3.8461538461538498E-2"/>
    <n v="1"/>
    <n v="0"/>
    <n v="0"/>
    <n v="0"/>
    <n v="1.2"/>
    <n v="-1.2"/>
    <n v="-1"/>
    <n v="0"/>
    <s v="NA"/>
    <n v="0"/>
    <x v="368"/>
    <n v="0"/>
    <n v="1.08"/>
    <n v="-1.26"/>
    <n v="0.11999999999999988"/>
    <n v="6.0000000000000053E-2"/>
  </r>
  <r>
    <x v="3"/>
    <s v="budapest airline"/>
    <s v="Standard"/>
    <s v="Unassigned"/>
    <s v="Unassigned"/>
    <s v=""/>
    <n v="8.75"/>
    <n v="3"/>
    <n v="1.2"/>
    <n v="0.4"/>
    <n v="87"/>
    <n v="3.4482758620689703E-2"/>
    <n v="4.6735632183908002"/>
    <n v="0"/>
    <n v="0"/>
    <n v="0"/>
    <n v="1.2"/>
    <n v="-1.2"/>
    <n v="-1"/>
    <n v="0"/>
    <s v="NA"/>
    <n v="0"/>
    <x v="368"/>
    <n v="0"/>
    <n v="1.08"/>
    <n v="-1.26"/>
    <n v="0.11999999999999988"/>
    <n v="6.0000000000000053E-2"/>
  </r>
  <r>
    <x v="3"/>
    <s v="nyc paris flight"/>
    <s v="Standard"/>
    <s v="Unassigned"/>
    <s v="Unassigned"/>
    <s v=""/>
    <n v="8.75"/>
    <n v="1"/>
    <n v="1.2"/>
    <n v="1.2"/>
    <n v="2"/>
    <n v="0.5"/>
    <n v="1"/>
    <n v="0"/>
    <n v="0"/>
    <n v="0"/>
    <n v="1.2"/>
    <n v="-1.2"/>
    <n v="-1"/>
    <n v="0"/>
    <s v="NA"/>
    <n v="0"/>
    <x v="368"/>
    <n v="0"/>
    <n v="1.08"/>
    <n v="-1.26"/>
    <n v="0.11999999999999988"/>
    <n v="6.0000000000000053E-2"/>
  </r>
  <r>
    <x v="3"/>
    <s v="paris france info"/>
    <s v="Advanced"/>
    <s v="Unassigned"/>
    <s v="Unassigned"/>
    <s v=""/>
    <n v="8.75"/>
    <n v="5"/>
    <n v="1.2124999999999999"/>
    <n v="0.24249999999999999"/>
    <n v="2563"/>
    <n v="1.95083886071011E-3"/>
    <n v="3.9781896215372599"/>
    <n v="0"/>
    <n v="0"/>
    <n v="0"/>
    <n v="1.2124999999999999"/>
    <n v="-1.2124999999999999"/>
    <n v="-1"/>
    <n v="0"/>
    <s v="NA"/>
    <n v="0"/>
    <x v="368"/>
    <n v="0"/>
    <n v="1.0912500000000001"/>
    <n v="-1.2731250000000001"/>
    <n v="0.12124999999999986"/>
    <n v="6.0625000000000151E-2"/>
  </r>
  <r>
    <x v="3"/>
    <s v="philadelphia ticket"/>
    <s v="Standard"/>
    <s v="Unassigned"/>
    <s v="Unassigned"/>
    <s v=""/>
    <n v="8.75"/>
    <n v="1"/>
    <n v="1.25"/>
    <n v="1.25"/>
    <n v="307"/>
    <n v="3.2573289902280101E-3"/>
    <n v="1.1400651465798"/>
    <n v="0"/>
    <n v="0"/>
    <n v="0"/>
    <n v="1.25"/>
    <n v="-1.25"/>
    <n v="-1"/>
    <n v="0"/>
    <s v="NA"/>
    <n v="0"/>
    <x v="368"/>
    <n v="0"/>
    <n v="1.125"/>
    <n v="-1.3125"/>
    <n v="0.125"/>
    <n v="6.25E-2"/>
  </r>
  <r>
    <x v="3"/>
    <s v="johannesburg fare"/>
    <s v="Standard"/>
    <s v="Unassigned"/>
    <s v="Unassigned"/>
    <s v=""/>
    <n v="8.75"/>
    <n v="1"/>
    <n v="1.2625"/>
    <n v="1.2625"/>
    <n v="6"/>
    <n v="0.16666666666666699"/>
    <n v="1"/>
    <n v="0"/>
    <n v="0"/>
    <n v="0"/>
    <n v="1.2625"/>
    <n v="-1.2625"/>
    <n v="-1"/>
    <n v="0"/>
    <s v="NA"/>
    <n v="0"/>
    <x v="368"/>
    <n v="0"/>
    <n v="1.13625"/>
    <n v="-1.3256250000000001"/>
    <n v="0.12624999999999997"/>
    <n v="6.3125000000000098E-2"/>
  </r>
  <r>
    <x v="3"/>
    <s v="detroit travel"/>
    <s v="Standard"/>
    <s v="Unassigned"/>
    <s v="Unassigned"/>
    <s v=""/>
    <n v="8.75"/>
    <n v="1"/>
    <n v="1.2625"/>
    <n v="1.2625"/>
    <n v="717"/>
    <n v="1.39470013947001E-3"/>
    <n v="1.0160390516039099"/>
    <n v="0"/>
    <n v="0"/>
    <n v="0"/>
    <n v="1.2625"/>
    <n v="-1.2625"/>
    <n v="-1"/>
    <n v="0"/>
    <s v="NA"/>
    <n v="0"/>
    <x v="368"/>
    <n v="0"/>
    <n v="1.13625"/>
    <n v="-1.3256250000000001"/>
    <n v="0.12624999999999997"/>
    <n v="6.3125000000000098E-2"/>
  </r>
  <r>
    <x v="3"/>
    <s v="new york paris ticket"/>
    <s v="Standard"/>
    <s v="Unassigned"/>
    <s v="Unassigned"/>
    <s v=""/>
    <n v="8.75"/>
    <n v="1"/>
    <n v="1.2625"/>
    <n v="1.2625"/>
    <n v="6"/>
    <n v="0.16666666666666699"/>
    <n v="1"/>
    <n v="0"/>
    <n v="0"/>
    <n v="0"/>
    <n v="1.2625"/>
    <n v="-1.2625"/>
    <n v="-1"/>
    <n v="0"/>
    <s v="NA"/>
    <n v="0"/>
    <x v="368"/>
    <n v="0"/>
    <n v="1.13625"/>
    <n v="-1.3256250000000001"/>
    <n v="0.12624999999999997"/>
    <n v="6.3125000000000098E-2"/>
  </r>
  <r>
    <x v="3"/>
    <s v="nice fare"/>
    <s v="Standard"/>
    <s v="Unassigned"/>
    <s v="Unassigned"/>
    <s v=""/>
    <n v="8.75"/>
    <n v="7"/>
    <n v="1.27499995"/>
    <n v="0.18214285"/>
    <n v="12420"/>
    <n v="5.6360708534621603E-4"/>
    <n v="1.67499194847021"/>
    <n v="0"/>
    <n v="0"/>
    <n v="0"/>
    <n v="1.27499995"/>
    <n v="-1.27499995"/>
    <n v="-1"/>
    <n v="0"/>
    <s v="NA"/>
    <n v="0"/>
    <x v="368"/>
    <n v="0"/>
    <n v="1.147499955"/>
    <n v="-1.3387499475"/>
    <n v="0.12749999499999998"/>
    <n v="6.3749997499999989E-2"/>
  </r>
  <r>
    <x v="3"/>
    <s v="family holiday france"/>
    <s v="Advanced"/>
    <s v="Unassigned"/>
    <s v="Unassigned"/>
    <s v=""/>
    <n v="8.75"/>
    <n v="2"/>
    <n v="1.2749999999999999"/>
    <n v="0.63749999999999996"/>
    <n v="1186"/>
    <n v="1.6863406408094399E-3"/>
    <n v="1.43111298482293"/>
    <n v="0"/>
    <n v="0"/>
    <n v="0"/>
    <n v="1.2749999999999999"/>
    <n v="-1.2749999999999999"/>
    <n v="-1"/>
    <n v="0"/>
    <s v="NA"/>
    <n v="0"/>
    <x v="368"/>
    <n v="0"/>
    <n v="1.1475"/>
    <n v="-1.3387499999999999"/>
    <n v="0.12749999999999995"/>
    <n v="6.3749999999999973E-2"/>
  </r>
  <r>
    <x v="3"/>
    <s v="delhi travel"/>
    <s v="Standard"/>
    <s v="Unassigned"/>
    <s v="Unassigned"/>
    <s v=""/>
    <n v="8.75"/>
    <n v="2"/>
    <n v="1.2875000000000001"/>
    <n v="0.64375000000000004"/>
    <n v="270"/>
    <n v="7.4074074074074094E-3"/>
    <n v="1.04814814814815"/>
    <n v="0"/>
    <n v="0"/>
    <n v="0"/>
    <n v="1.2875000000000001"/>
    <n v="-1.2875000000000001"/>
    <n v="-1"/>
    <n v="0"/>
    <s v="NA"/>
    <n v="0"/>
    <x v="368"/>
    <n v="0"/>
    <n v="1.1587500000000002"/>
    <n v="-1.3518750000000002"/>
    <n v="0.12874999999999992"/>
    <n v="6.4375000000000071E-2"/>
  </r>
  <r>
    <x v="3"/>
    <s v="miami trip"/>
    <s v="Standard"/>
    <s v="Unassigned"/>
    <s v="Unassigned"/>
    <s v=""/>
    <n v="8.75"/>
    <n v="1"/>
    <n v="1.3125"/>
    <n v="1.3125"/>
    <n v="247"/>
    <n v="4.0485829959514205E-3"/>
    <n v="1.2064777327935201"/>
    <n v="0"/>
    <n v="0"/>
    <n v="0"/>
    <n v="1.3125"/>
    <n v="-1.3125"/>
    <n v="-1"/>
    <n v="0"/>
    <s v="NA"/>
    <n v="0"/>
    <x v="368"/>
    <n v="0"/>
    <n v="1.1812500000000001"/>
    <n v="-1.378125"/>
    <n v="0.13124999999999987"/>
    <n v="6.5625000000000044E-2"/>
  </r>
  <r>
    <x v="3"/>
    <s v="venice trip"/>
    <s v="Standard"/>
    <s v="Unassigned"/>
    <s v="Unassigned"/>
    <s v=""/>
    <n v="8.75"/>
    <n v="1"/>
    <n v="1.325"/>
    <n v="1.325"/>
    <n v="83"/>
    <n v="1.20481927710843E-2"/>
    <n v="1.9674698795180701"/>
    <n v="0"/>
    <n v="0"/>
    <n v="0"/>
    <n v="1.325"/>
    <n v="-1.325"/>
    <n v="-1"/>
    <n v="0"/>
    <s v="NA"/>
    <n v="0"/>
    <x v="368"/>
    <n v="0"/>
    <n v="1.1924999999999999"/>
    <n v="-1.3912500000000001"/>
    <n v="0.13250000000000006"/>
    <n v="6.6250000000000142E-2"/>
  </r>
  <r>
    <x v="3"/>
    <s v="bordeaux ticket"/>
    <s v="Advanced"/>
    <s v="Unassigned"/>
    <s v="Unassigned"/>
    <s v=""/>
    <n v="8.75"/>
    <n v="1"/>
    <n v="1.325"/>
    <n v="1.325"/>
    <n v="134"/>
    <n v="7.4626865671641798E-3"/>
    <n v="2.22238805970149"/>
    <n v="0"/>
    <n v="0"/>
    <n v="0"/>
    <n v="1.325"/>
    <n v="-1.325"/>
    <n v="-1"/>
    <n v="0"/>
    <s v="NA"/>
    <n v="0"/>
    <x v="368"/>
    <n v="0"/>
    <n v="1.1924999999999999"/>
    <n v="-1.3912500000000001"/>
    <n v="0.13250000000000006"/>
    <n v="6.6250000000000142E-2"/>
  </r>
  <r>
    <x v="3"/>
    <s v="new york city ticket"/>
    <s v="Standard"/>
    <s v="Unassigned"/>
    <s v="Unassigned"/>
    <s v=""/>
    <n v="8.75"/>
    <n v="1"/>
    <n v="1.3374999999999999"/>
    <n v="1.3374999999999999"/>
    <n v="159"/>
    <n v="6.2893081761006301E-3"/>
    <n v="1.6603773584905701"/>
    <n v="0"/>
    <n v="0"/>
    <n v="0"/>
    <n v="1.3374999999999999"/>
    <n v="-1.3374999999999999"/>
    <n v="-1"/>
    <n v="0"/>
    <s v="NA"/>
    <n v="0"/>
    <x v="368"/>
    <n v="0"/>
    <n v="1.2037499999999999"/>
    <n v="-1.4043749999999999"/>
    <n v="0.13375000000000004"/>
    <n v="6.6875000000000018E-2"/>
  </r>
  <r>
    <x v="3"/>
    <s v="zurich airfare"/>
    <s v="Standard"/>
    <s v="Unassigned"/>
    <s v="Unassigned"/>
    <s v=""/>
    <n v="8.75"/>
    <n v="1"/>
    <n v="1.425"/>
    <n v="1.425"/>
    <n v="32"/>
    <n v="3.125E-2"/>
    <n v="1.2562500000000001"/>
    <n v="0"/>
    <n v="0"/>
    <n v="0"/>
    <n v="1.425"/>
    <n v="-1.425"/>
    <n v="-1"/>
    <n v="0"/>
    <s v="NA"/>
    <n v="0"/>
    <x v="368"/>
    <n v="0"/>
    <n v="1.2825"/>
    <n v="-1.4962500000000001"/>
    <n v="0.14250000000000007"/>
    <n v="7.1250000000000036E-2"/>
  </r>
  <r>
    <x v="3"/>
    <s v="planning a trip to france"/>
    <s v="Advanced"/>
    <s v="Unassigned"/>
    <s v="Unassigned"/>
    <s v=""/>
    <n v="8.75"/>
    <n v="5"/>
    <n v="1.425"/>
    <n v="0.28499999999999998"/>
    <n v="743"/>
    <n v="6.7294751009421292E-3"/>
    <n v="3.18842530282638"/>
    <n v="0"/>
    <n v="0"/>
    <n v="0"/>
    <n v="1.425"/>
    <n v="-1.425"/>
    <n v="-1"/>
    <n v="0"/>
    <s v="NA"/>
    <n v="0"/>
    <x v="368"/>
    <n v="0"/>
    <n v="1.2825"/>
    <n v="-1.4962500000000001"/>
    <n v="0.14250000000000007"/>
    <n v="7.1250000000000036E-2"/>
  </r>
  <r>
    <x v="3"/>
    <s v="france fare"/>
    <s v="Advanced"/>
    <s v="Unassigned"/>
    <s v="Unassigned"/>
    <s v=""/>
    <n v="8.75"/>
    <n v="3"/>
    <n v="1.487499975"/>
    <n v="0.49583332499999999"/>
    <n v="434"/>
    <n v="6.9124423963133593E-3"/>
    <n v="1.31566820276498"/>
    <n v="0"/>
    <n v="0"/>
    <n v="0"/>
    <n v="1.487499975"/>
    <n v="-1.487499975"/>
    <n v="-1"/>
    <n v="0"/>
    <s v="NA"/>
    <n v="0"/>
    <x v="368"/>
    <n v="0"/>
    <n v="1.3387499775"/>
    <n v="-1.56187497375"/>
    <n v="0.14874999749999995"/>
    <n v="7.4374998749999977E-2"/>
  </r>
  <r>
    <x v="3"/>
    <s v="cheap new york athens ticket"/>
    <s v="Standard"/>
    <s v="Unassigned"/>
    <s v="Unassigned"/>
    <s v=""/>
    <n v="8.75"/>
    <n v="1"/>
    <n v="1.575"/>
    <n v="1.575"/>
    <n v="4"/>
    <n v="0.25"/>
    <n v="1"/>
    <n v="0"/>
    <n v="0"/>
    <n v="0"/>
    <n v="1.575"/>
    <n v="-1.575"/>
    <n v="-1"/>
    <n v="0"/>
    <s v="NA"/>
    <n v="0"/>
    <x v="368"/>
    <n v="0"/>
    <n v="1.4175"/>
    <n v="-1.6537500000000001"/>
    <n v="0.15749999999999997"/>
    <n v="7.8750000000000098E-2"/>
  </r>
  <r>
    <x v="3"/>
    <s v="romantic vacation spot"/>
    <s v="Standard"/>
    <s v="Unassigned"/>
    <s v="Unassigned"/>
    <s v=""/>
    <n v="8.75"/>
    <n v="3"/>
    <n v="1.6624999874999999"/>
    <n v="0.55416666250000002"/>
    <n v="1858"/>
    <n v="1.61463939720129E-3"/>
    <n v="2.37201291711518"/>
    <n v="0"/>
    <n v="0"/>
    <n v="0"/>
    <n v="1.6624999874999999"/>
    <n v="-1.6624999874999999"/>
    <n v="-1"/>
    <n v="0"/>
    <s v="NA"/>
    <n v="0"/>
    <x v="368"/>
    <n v="0"/>
    <n v="1.49624998875"/>
    <n v="-1.745624986875"/>
    <n v="0.16624999874999991"/>
    <n v="8.3124999375000064E-2"/>
  </r>
  <r>
    <x v="3"/>
    <s v="new york airline"/>
    <s v="Standard"/>
    <s v="Unassigned"/>
    <s v="Unassigned"/>
    <s v=""/>
    <n v="8.75"/>
    <n v="4"/>
    <n v="1.7375"/>
    <n v="0.43437500000000001"/>
    <n v="232"/>
    <n v="1.72413793103448E-2"/>
    <n v="1.5120689655172399"/>
    <n v="0"/>
    <n v="0"/>
    <n v="0"/>
    <n v="1.7375"/>
    <n v="-1.7375"/>
    <n v="-1"/>
    <n v="0"/>
    <s v="NA"/>
    <n v="0"/>
    <x v="368"/>
    <n v="0"/>
    <n v="1.56375"/>
    <n v="-1.8243750000000001"/>
    <n v="0.17375000000000007"/>
    <n v="8.6875000000000036E-2"/>
  </r>
  <r>
    <x v="3"/>
    <s v="brest flight"/>
    <s v="Standard"/>
    <s v="Unassigned"/>
    <s v="Unassigned"/>
    <s v=""/>
    <n v="8.75"/>
    <n v="3"/>
    <n v="1.7625"/>
    <n v="0.58750000000000002"/>
    <n v="437"/>
    <n v="6.8649885583523997E-3"/>
    <n v="1.25377574370709"/>
    <n v="0"/>
    <n v="0"/>
    <n v="0"/>
    <n v="1.7625"/>
    <n v="-1.7625"/>
    <n v="-1"/>
    <n v="0"/>
    <s v="NA"/>
    <n v="0"/>
    <x v="368"/>
    <n v="0"/>
    <n v="1.5862499999999999"/>
    <n v="-1.850625"/>
    <n v="0.17625000000000002"/>
    <n v="8.8125000000000009E-2"/>
  </r>
  <r>
    <x v="3"/>
    <s v="paris france tourist information"/>
    <s v="Advanced"/>
    <s v="Unassigned"/>
    <s v="Unassigned"/>
    <s v=""/>
    <n v="8.75"/>
    <n v="4"/>
    <n v="1.7875000000000001"/>
    <n v="0.44687500000000002"/>
    <n v="834"/>
    <n v="4.7961630695443598E-3"/>
    <n v="3.55215827338129"/>
    <n v="0"/>
    <n v="0"/>
    <n v="0"/>
    <n v="1.7875000000000001"/>
    <n v="-1.7875000000000001"/>
    <n v="-1"/>
    <n v="0"/>
    <s v="NA"/>
    <n v="0"/>
    <x v="368"/>
    <n v="0"/>
    <n v="1.6087500000000001"/>
    <n v="-1.8768750000000001"/>
    <n v="0.17874999999999996"/>
    <n v="8.9374999999999982E-2"/>
  </r>
  <r>
    <x v="3"/>
    <s v="cincinnati to vacation"/>
    <s v="Standard"/>
    <s v="Unassigned"/>
    <s v="Unassigned"/>
    <s v=""/>
    <n v="8.75"/>
    <n v="1"/>
    <n v="1.8374999999999999"/>
    <n v="1.8374999999999999"/>
    <n v="210"/>
    <n v="4.7619047619047597E-3"/>
    <n v="1.02714285714286"/>
    <n v="0"/>
    <n v="0"/>
    <n v="0"/>
    <n v="1.8374999999999999"/>
    <n v="-1.8374999999999999"/>
    <n v="-1"/>
    <n v="0"/>
    <s v="NA"/>
    <n v="0"/>
    <x v="368"/>
    <n v="0"/>
    <n v="1.6537500000000001"/>
    <n v="-1.9293750000000001"/>
    <n v="0.18374999999999986"/>
    <n v="9.1875000000000151E-2"/>
  </r>
  <r>
    <x v="3"/>
    <s v="ny flight"/>
    <s v="Standard"/>
    <s v="Unassigned"/>
    <s v="Unassigned"/>
    <s v=""/>
    <n v="8.75"/>
    <n v="3"/>
    <n v="1.875"/>
    <n v="0.625"/>
    <n v="127"/>
    <n v="2.3622047244094498E-2"/>
    <n v="1.07795275590551"/>
    <n v="0"/>
    <n v="0"/>
    <n v="0"/>
    <n v="1.875"/>
    <n v="-1.875"/>
    <n v="-1"/>
    <n v="0"/>
    <s v="NA"/>
    <n v="0"/>
    <x v="368"/>
    <n v="0"/>
    <n v="1.6875"/>
    <n v="-1.96875"/>
    <n v="0.1875"/>
    <n v="9.375E-2"/>
  </r>
  <r>
    <x v="3"/>
    <s v="zurich travel"/>
    <s v="Standard"/>
    <s v="Unassigned"/>
    <s v="Unassigned"/>
    <s v=""/>
    <n v="8.75"/>
    <n v="1"/>
    <n v="1.8875"/>
    <n v="1.8875"/>
    <n v="125"/>
    <n v="8.0000000000000002E-3"/>
    <n v="1.1352"/>
    <n v="0"/>
    <n v="0"/>
    <n v="0"/>
    <n v="1.8875"/>
    <n v="-1.8875"/>
    <n v="-1"/>
    <n v="0"/>
    <s v="NA"/>
    <n v="0"/>
    <x v="368"/>
    <n v="0"/>
    <n v="1.69875"/>
    <n v="-1.9818750000000001"/>
    <n v="0.18874999999999997"/>
    <n v="9.4375000000000098E-2"/>
  </r>
  <r>
    <x v="3"/>
    <s v="lyon vacation"/>
    <s v="Advanced"/>
    <s v="Unassigned"/>
    <s v="Unassigned"/>
    <s v=""/>
    <n v="8.75"/>
    <n v="2"/>
    <n v="1.8875"/>
    <n v="0.94374999999999998"/>
    <n v="1517"/>
    <n v="1.3183915622940001E-3"/>
    <n v="1.1052735662491799"/>
    <n v="0"/>
    <n v="0"/>
    <n v="0"/>
    <n v="1.8875"/>
    <n v="-1.8875"/>
    <n v="-1"/>
    <n v="0"/>
    <s v="NA"/>
    <n v="0"/>
    <x v="368"/>
    <n v="0"/>
    <n v="1.69875"/>
    <n v="-1.9818750000000001"/>
    <n v="0.18874999999999997"/>
    <n v="9.4375000000000098E-2"/>
  </r>
  <r>
    <x v="3"/>
    <s v="cairo airfare"/>
    <s v="Standard"/>
    <s v="Unassigned"/>
    <s v="Unassigned"/>
    <s v=""/>
    <n v="8.75"/>
    <n v="4"/>
    <n v="2.1"/>
    <n v="0.52500000000000002"/>
    <n v="35"/>
    <n v="0.114285714285714"/>
    <n v="1.3457142857142901"/>
    <n v="0"/>
    <n v="0"/>
    <n v="0"/>
    <n v="2.1"/>
    <n v="-2.1"/>
    <n v="-1"/>
    <n v="0"/>
    <s v="NA"/>
    <n v="0"/>
    <x v="368"/>
    <n v="0"/>
    <n v="1.8900000000000001"/>
    <n v="-2.2050000000000001"/>
    <n v="0.20999999999999996"/>
    <n v="0.10499999999999998"/>
  </r>
  <r>
    <x v="3"/>
    <s v="new york fly"/>
    <s v="Standard"/>
    <s v="Unassigned"/>
    <s v="Unassigned"/>
    <s v=""/>
    <n v="8.75"/>
    <n v="3"/>
    <n v="2.1375000000000002"/>
    <n v="0.71250000000000002"/>
    <n v="68"/>
    <n v="4.4117647058823498E-2"/>
    <n v="2.0338235294117699"/>
    <n v="0"/>
    <n v="0"/>
    <n v="0"/>
    <n v="2.1375000000000002"/>
    <n v="-2.1375000000000002"/>
    <n v="-1"/>
    <n v="0"/>
    <s v="NA"/>
    <n v="0"/>
    <x v="368"/>
    <n v="0"/>
    <n v="1.9237500000000003"/>
    <n v="-2.2443750000000002"/>
    <n v="0.21374999999999988"/>
    <n v="0.10687500000000005"/>
  </r>
  <r>
    <x v="3"/>
    <s v="san francisco ticket"/>
    <s v="Standard"/>
    <s v="Unassigned"/>
    <s v="Unassigned"/>
    <s v=""/>
    <n v="8.75"/>
    <n v="2"/>
    <n v="2.2749999999999999"/>
    <n v="1.1375"/>
    <n v="223"/>
    <n v="8.9686098654708502E-3"/>
    <n v="1.39461883408072"/>
    <n v="0"/>
    <n v="0"/>
    <n v="0"/>
    <n v="2.2749999999999999"/>
    <n v="-2.2749999999999999"/>
    <n v="-1"/>
    <n v="0"/>
    <s v="NA"/>
    <n v="0"/>
    <x v="368"/>
    <n v="0"/>
    <n v="2.0474999999999999"/>
    <n v="-2.3887499999999999"/>
    <n v="0.22750000000000004"/>
    <n v="0.11375000000000002"/>
  </r>
  <r>
    <x v="3"/>
    <s v="chicago to trip"/>
    <s v="Standard"/>
    <s v="Unassigned"/>
    <s v="Unassigned"/>
    <s v=""/>
    <n v="8.75"/>
    <n v="2"/>
    <n v="2.3875000000000002"/>
    <n v="1.1937500000000001"/>
    <n v="278"/>
    <n v="7.1942446043165497E-3"/>
    <n v="1.37913669064748"/>
    <n v="0"/>
    <n v="0"/>
    <n v="0"/>
    <n v="2.3875000000000002"/>
    <n v="-2.3875000000000002"/>
    <n v="-1"/>
    <n v="0"/>
    <s v="NA"/>
    <n v="0"/>
    <x v="368"/>
    <n v="0"/>
    <n v="2.1487500000000002"/>
    <n v="-2.5068750000000004"/>
    <n v="0.23875000000000002"/>
    <n v="0.11937500000000023"/>
  </r>
  <r>
    <x v="3"/>
    <s v="cheap fare to france"/>
    <s v="Standard"/>
    <s v="Unassigned"/>
    <s v="Unassigned"/>
    <s v=""/>
    <n v="8.75"/>
    <n v="5"/>
    <n v="2.4"/>
    <n v="0.48"/>
    <n v="273"/>
    <n v="1.8315018315018302E-2"/>
    <n v="3.28278388278388"/>
    <n v="0"/>
    <n v="0"/>
    <n v="0"/>
    <n v="2.4"/>
    <n v="-2.4"/>
    <n v="-1"/>
    <n v="0"/>
    <s v="NA"/>
    <n v="0"/>
    <x v="368"/>
    <n v="0"/>
    <n v="2.16"/>
    <n v="-2.52"/>
    <n v="0.23999999999999977"/>
    <n v="0.12000000000000011"/>
  </r>
  <r>
    <x v="3"/>
    <s v="paris vacation booking"/>
    <s v="Advanced"/>
    <s v="Unassigned"/>
    <s v="Unassigned"/>
    <s v=""/>
    <n v="8.75"/>
    <n v="3"/>
    <n v="2.4874999875000001"/>
    <n v="0.82916666250000004"/>
    <n v="171"/>
    <n v="1.7543859649122799E-2"/>
    <n v="2.1444444444444399"/>
    <n v="0"/>
    <n v="0"/>
    <n v="0"/>
    <n v="2.4874999875000001"/>
    <n v="-2.4874999875000001"/>
    <n v="-1"/>
    <n v="0"/>
    <s v="NA"/>
    <n v="0"/>
    <x v="368"/>
    <n v="0"/>
    <n v="2.23874998875"/>
    <n v="-2.6118749868750002"/>
    <n v="0.24874999875000015"/>
    <n v="0.12437499937500007"/>
  </r>
  <r>
    <x v="3"/>
    <s v="cairo trip"/>
    <s v="Standard"/>
    <s v="Unassigned"/>
    <s v="Unassigned"/>
    <s v=""/>
    <n v="8.75"/>
    <n v="1"/>
    <n v="2.5"/>
    <n v="2.5"/>
    <n v="66"/>
    <n v="1.5151515151515201E-2"/>
    <n v="3.2924242424242398"/>
    <n v="0"/>
    <n v="0"/>
    <n v="0"/>
    <n v="2.5"/>
    <n v="-2.5"/>
    <n v="-1"/>
    <n v="0"/>
    <s v="NA"/>
    <n v="0"/>
    <x v="368"/>
    <n v="0"/>
    <n v="2.25"/>
    <n v="-2.625"/>
    <n v="0.25"/>
    <n v="0.125"/>
  </r>
  <r>
    <x v="3"/>
    <s v="detroit trip"/>
    <s v="Standard"/>
    <s v="Unassigned"/>
    <s v="Unassigned"/>
    <s v=""/>
    <n v="8.75"/>
    <n v="1"/>
    <n v="2.5"/>
    <n v="2.5"/>
    <n v="31"/>
    <n v="3.2258064516128997E-2"/>
    <n v="1.58387096774194"/>
    <n v="0"/>
    <n v="0"/>
    <n v="0"/>
    <n v="2.5"/>
    <n v="-2.5"/>
    <n v="-1"/>
    <n v="0"/>
    <s v="NA"/>
    <n v="0"/>
    <x v="368"/>
    <n v="0"/>
    <n v="2.25"/>
    <n v="-2.625"/>
    <n v="0.25"/>
    <n v="0.125"/>
  </r>
  <r>
    <x v="3"/>
    <s v="new york amsterdam flight"/>
    <s v="Standard"/>
    <s v="Unassigned"/>
    <s v="Unassigned"/>
    <s v=""/>
    <n v="8.75"/>
    <n v="2"/>
    <n v="2.5249999999999999"/>
    <n v="1.2625"/>
    <n v="12"/>
    <n v="0.16666666666666699"/>
    <n v="1.99166666666667"/>
    <n v="0"/>
    <n v="0"/>
    <n v="0"/>
    <n v="2.5249999999999999"/>
    <n v="-2.5249999999999999"/>
    <n v="-1"/>
    <n v="0"/>
    <s v="NA"/>
    <n v="0"/>
    <x v="368"/>
    <n v="0"/>
    <n v="2.2725"/>
    <n v="-2.6512500000000001"/>
    <n v="0.25249999999999995"/>
    <n v="0.1262500000000002"/>
  </r>
  <r>
    <x v="3"/>
    <s v="san francisco trip"/>
    <s v="Standard"/>
    <s v="Unassigned"/>
    <s v="Unassigned"/>
    <s v=""/>
    <n v="8.75"/>
    <n v="1"/>
    <n v="2.5750000000000002"/>
    <n v="2.5750000000000002"/>
    <n v="228"/>
    <n v="4.3859649122807006E-3"/>
    <n v="1"/>
    <n v="0"/>
    <n v="0"/>
    <n v="0"/>
    <n v="2.5750000000000002"/>
    <n v="-2.5750000000000002"/>
    <n v="-1"/>
    <n v="0"/>
    <s v="NA"/>
    <n v="0"/>
    <x v="368"/>
    <n v="0"/>
    <n v="2.3175000000000003"/>
    <n v="-2.7037500000000003"/>
    <n v="0.25749999999999984"/>
    <n v="0.12875000000000014"/>
  </r>
  <r>
    <x v="3"/>
    <s v="marseille tourism"/>
    <s v="Standard"/>
    <s v="Unassigned"/>
    <s v="Unassigned"/>
    <s v=""/>
    <n v="8.75"/>
    <n v="6"/>
    <n v="2.5749999749999999"/>
    <n v="0.42916666250000002"/>
    <n v="776"/>
    <n v="7.7319587628865991E-3"/>
    <n v="1.50386597938144"/>
    <n v="0"/>
    <n v="0"/>
    <n v="0"/>
    <n v="2.5749999749999999"/>
    <n v="-2.5749999749999999"/>
    <n v="-1"/>
    <n v="0"/>
    <s v="NA"/>
    <n v="0"/>
    <x v="368"/>
    <n v="0"/>
    <n v="2.3174999774999998"/>
    <n v="-2.7037499737499999"/>
    <n v="0.25749999750000008"/>
    <n v="0.12874999875000004"/>
  </r>
  <r>
    <x v="3"/>
    <s v="bordeaux airport"/>
    <s v="Standard"/>
    <s v="Unassigned"/>
    <s v="Unassigned"/>
    <s v=""/>
    <n v="8.75"/>
    <n v="9"/>
    <n v="2.5874999999999999"/>
    <n v="0.28749999999999998"/>
    <n v="1020"/>
    <n v="8.8235294117647092E-3"/>
    <n v="1.6705882352941199"/>
    <n v="0"/>
    <n v="0"/>
    <n v="0"/>
    <n v="2.5874999999999999"/>
    <n v="-2.5874999999999999"/>
    <n v="-1"/>
    <n v="0"/>
    <s v="NA"/>
    <n v="0"/>
    <x v="368"/>
    <n v="0"/>
    <n v="2.3287499999999999"/>
    <n v="-2.7168749999999999"/>
    <n v="0.25875000000000004"/>
    <n v="0.12937500000000002"/>
  </r>
  <r>
    <x v="3"/>
    <s v="new york city to trip"/>
    <s v="Standard"/>
    <s v="Unassigned"/>
    <s v="Unassigned"/>
    <s v=""/>
    <n v="8.75"/>
    <n v="2"/>
    <n v="2.6124999999999998"/>
    <n v="1.3062499999999999"/>
    <n v="322"/>
    <n v="6.2111801242235995E-3"/>
    <n v="1.86552795031056"/>
    <n v="0"/>
    <n v="0"/>
    <n v="0"/>
    <n v="2.6124999999999998"/>
    <n v="-2.6124999999999998"/>
    <n v="-1"/>
    <n v="0"/>
    <s v="NA"/>
    <n v="0"/>
    <x v="368"/>
    <n v="0"/>
    <n v="2.3512499999999998"/>
    <n v="-2.743125"/>
    <n v="0.26124999999999998"/>
    <n v="0.13062500000000021"/>
  </r>
  <r>
    <x v="3"/>
    <s v="toure de france"/>
    <s v="Standard"/>
    <s v="Unassigned"/>
    <s v="Unassigned"/>
    <s v=""/>
    <n v="8.75"/>
    <n v="3"/>
    <n v="2.6625000000000001"/>
    <n v="0.88749999999999996"/>
    <n v="36"/>
    <n v="8.3333333333333301E-2"/>
    <n v="1.6638888888888901"/>
    <n v="0"/>
    <n v="0"/>
    <n v="0"/>
    <n v="2.6625000000000001"/>
    <n v="-2.6625000000000001"/>
    <n v="-1"/>
    <n v="0"/>
    <s v="NA"/>
    <n v="0"/>
    <x v="368"/>
    <n v="0"/>
    <n v="2.3962500000000002"/>
    <n v="-2.7956250000000002"/>
    <n v="0.26624999999999988"/>
    <n v="0.13312500000000016"/>
  </r>
  <r>
    <x v="3"/>
    <s v="budapest to travel"/>
    <s v="Standard"/>
    <s v="Unassigned"/>
    <s v="Unassigned"/>
    <s v=""/>
    <n v="8.75"/>
    <n v="2"/>
    <n v="2.6749999999999998"/>
    <n v="1.3374999999999999"/>
    <n v="404"/>
    <n v="4.9504950495049506E-3"/>
    <n v="1.24356435643564"/>
    <n v="0"/>
    <n v="0"/>
    <n v="0"/>
    <n v="2.6749999999999998"/>
    <n v="-2.6749999999999998"/>
    <n v="-1"/>
    <n v="0"/>
    <s v="NA"/>
    <n v="0"/>
    <x v="368"/>
    <n v="0"/>
    <n v="2.4074999999999998"/>
    <n v="-2.8087499999999999"/>
    <n v="0.26750000000000007"/>
    <n v="0.13375000000000004"/>
  </r>
  <r>
    <x v="3"/>
    <s v="barcelona airline"/>
    <s v="Standard"/>
    <s v="Unassigned"/>
    <s v="Unassigned"/>
    <s v=""/>
    <n v="8.75"/>
    <n v="3"/>
    <n v="2.6874999750000002"/>
    <n v="0.89583332500000001"/>
    <n v="412"/>
    <n v="7.2815533980582492E-3"/>
    <n v="3.9764563106796098"/>
    <n v="0"/>
    <n v="0"/>
    <n v="0"/>
    <n v="2.6874999750000002"/>
    <n v="-2.6874999750000002"/>
    <n v="-1"/>
    <n v="0"/>
    <s v="NA"/>
    <n v="0"/>
    <x v="368"/>
    <n v="0"/>
    <n v="2.4187499775000001"/>
    <n v="-2.8218749737500004"/>
    <n v="0.26874999750000006"/>
    <n v="0.13437499875000025"/>
  </r>
  <r>
    <x v="3"/>
    <s v="air france destination"/>
    <s v="Advanced"/>
    <s v="Unassigned"/>
    <s v="Unassigned"/>
    <s v=""/>
    <n v="8.75"/>
    <n v="10"/>
    <n v="2.7250000000000001"/>
    <n v="0.27250000000000002"/>
    <n v="279"/>
    <n v="3.5842293906809999E-2"/>
    <n v="1.27598566308244"/>
    <n v="0"/>
    <n v="0"/>
    <n v="0"/>
    <n v="2.7250000000000001"/>
    <n v="-2.7250000000000001"/>
    <n v="-1"/>
    <n v="0"/>
    <s v="NA"/>
    <n v="0"/>
    <x v="368"/>
    <n v="0"/>
    <n v="2.4525000000000001"/>
    <n v="-2.8612500000000001"/>
    <n v="0.27249999999999996"/>
    <n v="0.13624999999999998"/>
  </r>
  <r>
    <x v="3"/>
    <s v="nyc flight"/>
    <s v="Standard"/>
    <s v="Unassigned"/>
    <s v="Unassigned"/>
    <s v=""/>
    <n v="8.75"/>
    <n v="1"/>
    <n v="2.7374999999999998"/>
    <n v="2.7374999999999998"/>
    <n v="81"/>
    <n v="1.2345679012345701E-2"/>
    <n v="1"/>
    <n v="0"/>
    <n v="0"/>
    <n v="0"/>
    <n v="2.7374999999999998"/>
    <n v="-2.7374999999999998"/>
    <n v="-1"/>
    <n v="0"/>
    <s v="NA"/>
    <n v="0"/>
    <x v="368"/>
    <n v="0"/>
    <n v="2.4637500000000001"/>
    <n v="-2.8743750000000001"/>
    <n v="0.27374999999999972"/>
    <n v="0.1368750000000003"/>
  </r>
  <r>
    <x v="3"/>
    <s v="dc vacation"/>
    <s v="Standard"/>
    <s v="Unassigned"/>
    <s v="Unassigned"/>
    <s v=""/>
    <n v="8.75"/>
    <n v="2"/>
    <n v="2.85"/>
    <n v="1.425"/>
    <n v="95"/>
    <n v="2.1052631578947399E-2"/>
    <n v="1.7221052631578899"/>
    <n v="0"/>
    <n v="0"/>
    <n v="0"/>
    <n v="2.85"/>
    <n v="-2.85"/>
    <n v="-1"/>
    <n v="0"/>
    <s v="NA"/>
    <n v="0"/>
    <x v="368"/>
    <n v="0"/>
    <n v="2.5649999999999999"/>
    <n v="-2.9925000000000002"/>
    <n v="0.28500000000000014"/>
    <n v="0.14250000000000007"/>
  </r>
  <r>
    <x v="3"/>
    <s v="romantic travel destination"/>
    <s v="Standard"/>
    <s v="Unassigned"/>
    <s v="Unassigned"/>
    <s v=""/>
    <n v="8.75"/>
    <n v="6"/>
    <n v="2.85"/>
    <n v="0.47499999999999998"/>
    <n v="1934"/>
    <n v="3.1023784901757999E-3"/>
    <n v="2.2757497414684602"/>
    <n v="0"/>
    <n v="0"/>
    <n v="0"/>
    <n v="2.85"/>
    <n v="-2.85"/>
    <n v="-1"/>
    <n v="0"/>
    <s v="NA"/>
    <n v="0"/>
    <x v="368"/>
    <n v="0"/>
    <n v="2.5649999999999999"/>
    <n v="-2.9925000000000002"/>
    <n v="0.28500000000000014"/>
    <n v="0.14250000000000007"/>
  </r>
  <r>
    <x v="3"/>
    <s v="bordeaux cheap flight"/>
    <s v="Advanced"/>
    <s v="Unassigned"/>
    <s v="Unassigned"/>
    <s v=""/>
    <n v="8.75"/>
    <n v="4"/>
    <n v="3.05"/>
    <n v="0.76249999999999996"/>
    <n v="659"/>
    <n v="6.0698027314112302E-3"/>
    <n v="1.11684370257967"/>
    <n v="0"/>
    <n v="0"/>
    <n v="0"/>
    <n v="3.05"/>
    <n v="-3.05"/>
    <n v="-1"/>
    <n v="0"/>
    <s v="NA"/>
    <n v="0"/>
    <x v="368"/>
    <n v="0"/>
    <n v="2.7450000000000001"/>
    <n v="-3.2025000000000001"/>
    <n v="0.30499999999999972"/>
    <n v="0.1525000000000003"/>
  </r>
  <r>
    <x v="3"/>
    <s v="air france business class seat"/>
    <s v="Standard"/>
    <s v="Unassigned"/>
    <s v="Unassigned"/>
    <s v=""/>
    <n v="8.75"/>
    <n v="5"/>
    <n v="3.1"/>
    <n v="0.62"/>
    <n v="595"/>
    <n v="8.40336134453782E-3"/>
    <n v="2.1233613445378201"/>
    <n v="0"/>
    <n v="0"/>
    <n v="0"/>
    <n v="3.1"/>
    <n v="-3.1"/>
    <n v="-1"/>
    <n v="0"/>
    <s v="NA"/>
    <n v="0"/>
    <x v="368"/>
    <n v="0"/>
    <n v="2.79"/>
    <n v="-3.2550000000000003"/>
    <n v="0.31000000000000005"/>
    <n v="0.15500000000000025"/>
  </r>
  <r>
    <x v="3"/>
    <s v="cincinnati flight"/>
    <s v="Standard"/>
    <s v="Unassigned"/>
    <s v="Unassigned"/>
    <s v=""/>
    <n v="8.75"/>
    <n v="5"/>
    <n v="3.1124999999999998"/>
    <n v="0.62250000000000005"/>
    <n v="2328"/>
    <n v="2.1477663230240599E-3"/>
    <n v="1"/>
    <n v="0"/>
    <n v="0"/>
    <n v="0"/>
    <n v="3.1124999999999998"/>
    <n v="-3.1124999999999998"/>
    <n v="-1"/>
    <n v="0"/>
    <s v="NA"/>
    <n v="0"/>
    <x v="368"/>
    <n v="0"/>
    <n v="2.80125"/>
    <n v="-3.2681249999999999"/>
    <n v="0.3112499999999998"/>
    <n v="0.15562500000000012"/>
  </r>
  <r>
    <x v="3"/>
    <s v="airline paris travel"/>
    <s v="Standard"/>
    <s v="Unassigned"/>
    <s v="Unassigned"/>
    <s v=""/>
    <n v="8.75"/>
    <n v="5"/>
    <n v="3.1124999999999998"/>
    <n v="0.62250000000000005"/>
    <n v="180"/>
    <n v="2.7777777777777801E-2"/>
    <n v="1.59"/>
    <n v="0"/>
    <n v="0"/>
    <n v="0"/>
    <n v="3.1124999999999998"/>
    <n v="-3.1124999999999998"/>
    <n v="-1"/>
    <n v="0"/>
    <s v="NA"/>
    <n v="0"/>
    <x v="368"/>
    <n v="0"/>
    <n v="2.80125"/>
    <n v="-3.2681249999999999"/>
    <n v="0.3112499999999998"/>
    <n v="0.15562500000000012"/>
  </r>
  <r>
    <x v="3"/>
    <s v="nyc ticket"/>
    <s v="Standard"/>
    <s v="Unassigned"/>
    <s v="Unassigned"/>
    <s v=""/>
    <n v="8.75"/>
    <n v="2"/>
    <n v="3.1375000000000002"/>
    <n v="1.5687500000000001"/>
    <n v="227"/>
    <n v="8.8105726872246704E-3"/>
    <n v="1.0585903083700401"/>
    <n v="0"/>
    <n v="0"/>
    <n v="0"/>
    <n v="3.1375000000000002"/>
    <n v="-3.1375000000000002"/>
    <n v="-1"/>
    <n v="0"/>
    <s v="NA"/>
    <n v="0"/>
    <x v="368"/>
    <n v="0"/>
    <n v="2.8237500000000004"/>
    <n v="-3.2943750000000005"/>
    <n v="0.31374999999999975"/>
    <n v="0.15687500000000032"/>
  </r>
  <r>
    <x v="3"/>
    <s v="cincinnati to travel"/>
    <s v="Standard"/>
    <s v="Unassigned"/>
    <s v="Unassigned"/>
    <s v=""/>
    <n v="8.75"/>
    <n v="2"/>
    <n v="3.1625000000000001"/>
    <n v="1.58125"/>
    <n v="497"/>
    <n v="4.0241448692152904E-3"/>
    <n v="0.99979879275653905"/>
    <n v="0"/>
    <n v="0"/>
    <n v="0"/>
    <n v="3.1625000000000001"/>
    <n v="-3.1625000000000001"/>
    <n v="-1"/>
    <n v="0"/>
    <s v="NA"/>
    <n v="0"/>
    <x v="368"/>
    <n v="0"/>
    <n v="2.8462499999999999"/>
    <n v="-3.3206250000000002"/>
    <n v="0.31625000000000014"/>
    <n v="0.15812500000000007"/>
  </r>
  <r>
    <x v="3"/>
    <s v="barcelona to trip"/>
    <s v="Standard"/>
    <s v="Unassigned"/>
    <s v="Unassigned"/>
    <s v=""/>
    <n v="8.75"/>
    <n v="2"/>
    <n v="3.1875"/>
    <n v="1.59375"/>
    <n v="144"/>
    <n v="1.38888888888889E-2"/>
    <n v="2.2409722222222199"/>
    <n v="0"/>
    <n v="0"/>
    <n v="0"/>
    <n v="3.1875"/>
    <n v="-3.1875"/>
    <n v="-1"/>
    <n v="0"/>
    <s v="NA"/>
    <n v="0"/>
    <x v="368"/>
    <n v="0"/>
    <n v="2.8687499999999999"/>
    <n v="-3.3468750000000003"/>
    <n v="0.31875000000000009"/>
    <n v="0.15937500000000027"/>
  </r>
  <r>
    <x v="3"/>
    <s v="air france europe"/>
    <s v="Advanced"/>
    <s v="Unassigned"/>
    <s v="Unassigned"/>
    <s v=""/>
    <n v="8.75"/>
    <n v="4"/>
    <n v="3.4750000000000001"/>
    <n v="0.86875000000000002"/>
    <n v="788"/>
    <n v="5.0761421319796994E-3"/>
    <n v="1.9017766497461901"/>
    <n v="0"/>
    <n v="0"/>
    <n v="0"/>
    <n v="3.4750000000000001"/>
    <n v="-3.4750000000000001"/>
    <n v="-1"/>
    <n v="0"/>
    <s v="NA"/>
    <n v="0"/>
    <x v="368"/>
    <n v="0"/>
    <n v="3.1274999999999999"/>
    <n v="-3.6487500000000002"/>
    <n v="0.34750000000000014"/>
    <n v="0.17375000000000007"/>
  </r>
  <r>
    <x v="3"/>
    <s v="amsterdam fly"/>
    <s v="Standard"/>
    <s v="Unassigned"/>
    <s v="Unassigned"/>
    <s v=""/>
    <n v="8.75"/>
    <n v="5"/>
    <n v="3.5"/>
    <n v="0.7"/>
    <n v="103"/>
    <n v="4.85436893203883E-2"/>
    <n v="2.2504854368932001"/>
    <n v="0"/>
    <n v="0"/>
    <n v="0"/>
    <n v="3.5"/>
    <n v="-3.5"/>
    <n v="-1"/>
    <n v="0"/>
    <s v="NA"/>
    <n v="0"/>
    <x v="368"/>
    <n v="0"/>
    <n v="3.15"/>
    <n v="-3.6750000000000003"/>
    <n v="0.35000000000000009"/>
    <n v="0.17500000000000027"/>
  </r>
  <r>
    <x v="3"/>
    <s v="new york city airline"/>
    <s v="Standard"/>
    <s v="Unassigned"/>
    <s v="Unassigned"/>
    <s v=""/>
    <n v="8.75"/>
    <n v="1"/>
    <n v="3.55"/>
    <n v="3.55"/>
    <n v="27"/>
    <n v="3.7037037037037E-2"/>
    <n v="1.4037037037036999"/>
    <n v="0"/>
    <n v="0"/>
    <n v="0"/>
    <n v="3.55"/>
    <n v="-3.55"/>
    <n v="-1"/>
    <n v="0"/>
    <s v="NA"/>
    <n v="0"/>
    <x v="368"/>
    <n v="0"/>
    <n v="3.1949999999999998"/>
    <n v="-3.7275"/>
    <n v="0.35499999999999998"/>
    <n v="0.17750000000000021"/>
  </r>
  <r>
    <x v="3"/>
    <s v="cheap holidays to paris"/>
    <s v="Advanced"/>
    <s v="Unassigned"/>
    <s v="Unassigned"/>
    <s v=""/>
    <n v="8.75"/>
    <n v="8"/>
    <n v="3.55"/>
    <n v="0.44374999999999998"/>
    <n v="3608"/>
    <n v="2.2172949002217304E-3"/>
    <n v="3.1440133037694"/>
    <n v="0"/>
    <n v="0"/>
    <n v="0"/>
    <n v="3.55"/>
    <n v="-3.55"/>
    <n v="-1"/>
    <n v="0"/>
    <s v="NA"/>
    <n v="0"/>
    <x v="368"/>
    <n v="0"/>
    <n v="3.1949999999999998"/>
    <n v="-3.7275"/>
    <n v="0.35499999999999998"/>
    <n v="0.17750000000000021"/>
  </r>
  <r>
    <x v="3"/>
    <s v="france getaway"/>
    <s v="Standard"/>
    <s v="Unassigned"/>
    <s v="Unassigned"/>
    <s v=""/>
    <n v="8.75"/>
    <n v="4"/>
    <n v="3.6"/>
    <n v="0.9"/>
    <n v="270"/>
    <n v="1.4814814814814802E-2"/>
    <n v="2.2011111111111101"/>
    <n v="0"/>
    <n v="0"/>
    <n v="0"/>
    <n v="3.6"/>
    <n v="-3.6"/>
    <n v="-1"/>
    <n v="0"/>
    <s v="NA"/>
    <n v="0"/>
    <x v="368"/>
    <n v="0"/>
    <n v="3.24"/>
    <n v="-3.7800000000000002"/>
    <n v="0.35999999999999988"/>
    <n v="0.18000000000000016"/>
  </r>
  <r>
    <x v="3"/>
    <s v="cairo ticket"/>
    <s v="Standard"/>
    <s v="Unassigned"/>
    <s v="Unassigned"/>
    <s v=""/>
    <n v="8.75"/>
    <n v="4"/>
    <n v="3.6625000000000001"/>
    <n v="0.91562500000000002"/>
    <n v="572"/>
    <n v="6.9930069930069895E-3"/>
    <n v="1.17307692307692"/>
    <n v="0"/>
    <n v="0"/>
    <n v="0"/>
    <n v="3.6625000000000001"/>
    <n v="-3.6625000000000001"/>
    <n v="-1"/>
    <n v="0"/>
    <s v="NA"/>
    <n v="0"/>
    <x v="368"/>
    <n v="0"/>
    <n v="3.2962500000000001"/>
    <n v="-3.8456250000000001"/>
    <n v="0.36624999999999996"/>
    <n v="0.18312499999999998"/>
  </r>
  <r>
    <x v="3"/>
    <s v="new york city fare"/>
    <s v="Standard"/>
    <s v="Unassigned"/>
    <s v="Unassigned"/>
    <s v=""/>
    <n v="8.75"/>
    <n v="1"/>
    <n v="3.7625000000000002"/>
    <n v="3.7625000000000002"/>
    <n v="3"/>
    <n v="0.33333333333333298"/>
    <n v="0.33333333333333298"/>
    <n v="0"/>
    <n v="0"/>
    <n v="0"/>
    <n v="3.7625000000000002"/>
    <n v="-3.7625000000000002"/>
    <n v="-1"/>
    <n v="0"/>
    <s v="NA"/>
    <n v="0"/>
    <x v="368"/>
    <n v="0"/>
    <n v="3.3862500000000004"/>
    <n v="-3.9506250000000005"/>
    <n v="0.37624999999999975"/>
    <n v="0.18812500000000032"/>
  </r>
  <r>
    <x v="3"/>
    <s v="discount airline paris"/>
    <s v="Advanced"/>
    <s v="Unassigned"/>
    <s v="Unassigned"/>
    <s v=""/>
    <n v="8.75"/>
    <n v="6"/>
    <n v="3.8499999750000002"/>
    <n v="0.64166666250000004"/>
    <n v="162"/>
    <n v="3.7037037037037E-2"/>
    <n v="1.9808641975308601"/>
    <n v="0"/>
    <n v="0"/>
    <n v="0"/>
    <n v="3.8499999750000002"/>
    <n v="-3.8499999750000002"/>
    <n v="-1"/>
    <n v="0"/>
    <s v="NA"/>
    <n v="0"/>
    <x v="368"/>
    <n v="0"/>
    <n v="3.4649999775000002"/>
    <n v="-4.04249997375"/>
    <n v="0.38499999750000002"/>
    <n v="0.19249999874999979"/>
  </r>
  <r>
    <x v="3"/>
    <s v="philadelphia travel"/>
    <s v="Standard"/>
    <s v="Unassigned"/>
    <s v="Unassigned"/>
    <s v=""/>
    <n v="8.75"/>
    <n v="3"/>
    <n v="4.0125000000000002"/>
    <n v="1.3374999999999999"/>
    <n v="1039"/>
    <n v="2.8873917228103901E-3"/>
    <n v="1.0927815206929701"/>
    <n v="0"/>
    <n v="0"/>
    <n v="0"/>
    <n v="4.0125000000000002"/>
    <n v="-4.0125000000000002"/>
    <n v="-1"/>
    <n v="0"/>
    <s v="NA"/>
    <n v="0"/>
    <x v="368"/>
    <n v="0"/>
    <n v="3.6112500000000001"/>
    <n v="-4.2131250000000007"/>
    <n v="0.40125000000000011"/>
    <n v="0.2006250000000005"/>
  </r>
  <r>
    <x v="3"/>
    <s v="new york to trip"/>
    <s v="Standard"/>
    <s v="Unassigned"/>
    <s v="Unassigned"/>
    <s v=""/>
    <n v="8.75"/>
    <n v="3"/>
    <n v="4.0875000000000004"/>
    <n v="1.3625"/>
    <n v="664"/>
    <n v="4.5180722891566298E-3"/>
    <n v="1.0558734939759"/>
    <n v="0"/>
    <n v="0"/>
    <n v="0"/>
    <n v="4.0875000000000004"/>
    <n v="-4.0875000000000004"/>
    <n v="-1"/>
    <n v="0"/>
    <s v="NA"/>
    <n v="0"/>
    <x v="368"/>
    <n v="0"/>
    <n v="3.6787500000000004"/>
    <n v="-4.291875000000001"/>
    <n v="0.40874999999999995"/>
    <n v="0.20437500000000064"/>
  </r>
  <r>
    <x v="3"/>
    <s v="san francisco airfare"/>
    <s v="Standard"/>
    <s v="Unassigned"/>
    <s v="Unassigned"/>
    <s v=""/>
    <n v="8.75"/>
    <n v="3"/>
    <n v="4.1374999875"/>
    <n v="1.3791666624999999"/>
    <n v="128"/>
    <n v="2.34375E-2"/>
    <n v="1"/>
    <n v="0"/>
    <n v="0"/>
    <n v="0"/>
    <n v="4.1374999875"/>
    <n v="-4.1374999875"/>
    <n v="-1"/>
    <n v="0"/>
    <s v="NA"/>
    <n v="0"/>
    <x v="368"/>
    <n v="0"/>
    <n v="3.7237499887500003"/>
    <n v="-4.3443749868750006"/>
    <n v="0.41374999874999974"/>
    <n v="0.20687499937500053"/>
  </r>
  <r>
    <x v="3"/>
    <s v="miami airfare"/>
    <s v="Standard"/>
    <s v="Unassigned"/>
    <s v="Unassigned"/>
    <s v=""/>
    <n v="8.75"/>
    <n v="4"/>
    <n v="4.4375"/>
    <n v="1.109375"/>
    <n v="181"/>
    <n v="2.2099447513812199E-2"/>
    <n v="1.0259668508287301"/>
    <n v="0"/>
    <n v="0"/>
    <n v="0"/>
    <n v="4.4375"/>
    <n v="-4.4375"/>
    <n v="-1"/>
    <n v="0"/>
    <s v="NA"/>
    <n v="0"/>
    <x v="368"/>
    <n v="0"/>
    <n v="3.9937499999999999"/>
    <n v="-4.6593749999999998"/>
    <n v="0.44375000000000009"/>
    <n v="0.22187499999999982"/>
  </r>
  <r>
    <x v="3"/>
    <s v="dubai airfare"/>
    <s v="Standard"/>
    <s v="Unassigned"/>
    <s v="Unassigned"/>
    <s v=""/>
    <n v="8.75"/>
    <n v="7"/>
    <n v="4.5374999249999997"/>
    <n v="0.64821427499999995"/>
    <n v="55"/>
    <n v="0.12727272727272701"/>
    <n v="1.18"/>
    <n v="0"/>
    <n v="0"/>
    <n v="0"/>
    <n v="4.5374999249999997"/>
    <n v="-4.5374999249999997"/>
    <n v="-1"/>
    <n v="0"/>
    <s v="NA"/>
    <n v="0"/>
    <x v="368"/>
    <n v="0"/>
    <n v="4.0837499325"/>
    <n v="-4.76437492125"/>
    <n v="0.4537499924999997"/>
    <n v="0.22687499625000029"/>
  </r>
  <r>
    <x v="3"/>
    <s v="nice airline ticket"/>
    <s v="Advanced"/>
    <s v="Unassigned"/>
    <s v="Unassigned"/>
    <s v=""/>
    <n v="8.75"/>
    <n v="13"/>
    <n v="4.55"/>
    <n v="0.35"/>
    <n v="18005"/>
    <n v="7.2202166064981902E-4"/>
    <n v="1.40035545681755"/>
    <n v="0"/>
    <n v="0"/>
    <n v="0"/>
    <n v="4.55"/>
    <n v="-4.55"/>
    <n v="-1"/>
    <n v="0"/>
    <s v="NA"/>
    <n v="0"/>
    <x v="368"/>
    <n v="0"/>
    <n v="4.0949999999999998"/>
    <n v="-4.7774999999999999"/>
    <n v="0.45500000000000007"/>
    <n v="0.22750000000000004"/>
  </r>
  <r>
    <x v="3"/>
    <s v="marseille airfare"/>
    <s v="Advanced"/>
    <s v="Unassigned"/>
    <s v="Unassigned"/>
    <s v=""/>
    <n v="8.75"/>
    <n v="6"/>
    <n v="4.6374999749999999"/>
    <n v="0.77291666250000002"/>
    <n v="112"/>
    <n v="5.3571428571428603E-2"/>
    <n v="1.9776785714285701"/>
    <n v="0"/>
    <n v="0"/>
    <n v="0"/>
    <n v="4.6374999749999999"/>
    <n v="-4.6374999749999999"/>
    <n v="-1"/>
    <n v="0"/>
    <s v="NA"/>
    <n v="0"/>
    <x v="368"/>
    <n v="0"/>
    <n v="4.1737499775"/>
    <n v="-4.8693749737500003"/>
    <n v="0.4637499974999999"/>
    <n v="0.23187499875000039"/>
  </r>
  <r>
    <x v="3"/>
    <s v="cairo travel"/>
    <s v="Standard"/>
    <s v="Unassigned"/>
    <s v="Unassigned"/>
    <s v=""/>
    <n v="8.75"/>
    <n v="2"/>
    <n v="4.6749999999999998"/>
    <n v="2.3374999999999999"/>
    <n v="157"/>
    <n v="1.27388535031847E-2"/>
    <n v="2.0535031847133798"/>
    <n v="0"/>
    <n v="0"/>
    <n v="0"/>
    <n v="4.6749999999999998"/>
    <n v="-4.6749999999999998"/>
    <n v="-1"/>
    <n v="0"/>
    <s v="NA"/>
    <n v="0"/>
    <x v="368"/>
    <n v="0"/>
    <n v="4.2074999999999996"/>
    <n v="-4.9087500000000004"/>
    <n v="0.46750000000000025"/>
    <n v="0.23375000000000057"/>
  </r>
  <r>
    <x v="3"/>
    <s v="air france site"/>
    <s v="Advanced"/>
    <s v="Unassigned"/>
    <s v="Unassigned"/>
    <s v=""/>
    <n v="8.75"/>
    <n v="8"/>
    <n v="4.6875"/>
    <n v="0.5859375"/>
    <n v="330"/>
    <n v="2.4242424242424197E-2"/>
    <n v="1.52939393939394"/>
    <n v="0"/>
    <n v="0"/>
    <n v="0"/>
    <n v="4.6875"/>
    <n v="-4.6875"/>
    <n v="-1"/>
    <n v="0"/>
    <s v="NA"/>
    <n v="0"/>
    <x v="368"/>
    <n v="0"/>
    <n v="4.21875"/>
    <n v="-4.921875"/>
    <n v="0.46875"/>
    <n v="0.234375"/>
  </r>
  <r>
    <x v="3"/>
    <s v="atlanta vacation"/>
    <s v="Standard"/>
    <s v="Unassigned"/>
    <s v="Unassigned"/>
    <s v=""/>
    <n v="8.75"/>
    <n v="3"/>
    <n v="4.7874999750000002"/>
    <n v="1.5958333250000001"/>
    <n v="578"/>
    <n v="5.19031141868512E-3"/>
    <n v="1.52837370242215"/>
    <n v="0"/>
    <n v="0"/>
    <n v="0"/>
    <n v="4.7874999750000002"/>
    <n v="-4.7874999750000002"/>
    <n v="-1"/>
    <n v="0"/>
    <s v="NA"/>
    <n v="0"/>
    <x v="368"/>
    <n v="0"/>
    <n v="4.3087499775000007"/>
    <n v="-5.02687497375"/>
    <n v="0.47874999749999958"/>
    <n v="0.23937499874999979"/>
  </r>
  <r>
    <x v="3"/>
    <s v="lyon airline"/>
    <s v="Advanced"/>
    <s v="Unassigned"/>
    <s v="Unassigned"/>
    <s v=""/>
    <n v="8.75"/>
    <n v="2"/>
    <n v="5.05"/>
    <n v="2.5249999999999999"/>
    <n v="569"/>
    <n v="3.5149384885764501E-3"/>
    <n v="2.4428822495606299"/>
    <n v="0"/>
    <n v="0"/>
    <n v="0"/>
    <n v="5.05"/>
    <n v="-5.05"/>
    <n v="-1"/>
    <n v="0"/>
    <s v="NA"/>
    <n v="0"/>
    <x v="368"/>
    <n v="0"/>
    <n v="4.5449999999999999"/>
    <n v="-5.3025000000000002"/>
    <n v="0.50499999999999989"/>
    <n v="0.25250000000000039"/>
  </r>
  <r>
    <x v="3"/>
    <s v="romantic holidays"/>
    <s v="Standard"/>
    <s v="Unassigned"/>
    <s v="Unassigned"/>
    <s v=""/>
    <n v="8.75"/>
    <n v="4"/>
    <n v="5.05"/>
    <n v="1.2625"/>
    <n v="3585"/>
    <n v="1.1157601115760101E-3"/>
    <n v="2.2094002789400302"/>
    <n v="0"/>
    <n v="0"/>
    <n v="0"/>
    <n v="5.05"/>
    <n v="-5.05"/>
    <n v="-1"/>
    <n v="0"/>
    <s v="NA"/>
    <n v="0"/>
    <x v="368"/>
    <n v="0"/>
    <n v="4.5449999999999999"/>
    <n v="-5.3025000000000002"/>
    <n v="0.50499999999999989"/>
    <n v="0.25250000000000039"/>
  </r>
  <r>
    <x v="3"/>
    <s v="lyon ticket"/>
    <s v="Standard"/>
    <s v="Unassigned"/>
    <s v="Unassigned"/>
    <s v=""/>
    <n v="8.75"/>
    <n v="3"/>
    <n v="5.0625"/>
    <n v="1.6875"/>
    <n v="179"/>
    <n v="1.67597765363128E-2"/>
    <n v="3.15027932960894"/>
    <n v="0"/>
    <n v="0"/>
    <n v="0"/>
    <n v="5.0625"/>
    <n v="-5.0625"/>
    <n v="-1"/>
    <n v="0"/>
    <s v="NA"/>
    <n v="0"/>
    <x v="368"/>
    <n v="0"/>
    <n v="4.5562500000000004"/>
    <n v="-5.3156249999999998"/>
    <n v="0.50624999999999964"/>
    <n v="0.25312499999999982"/>
  </r>
  <r>
    <x v="3"/>
    <s v="philadelphia trip"/>
    <s v="Standard"/>
    <s v="Unassigned"/>
    <s v="Unassigned"/>
    <s v=""/>
    <n v="8.75"/>
    <n v="2"/>
    <n v="5.0999999999999996"/>
    <n v="2.5499999999999998"/>
    <n v="369"/>
    <n v="5.4200542005420002E-3"/>
    <n v="1.03252032520325"/>
    <n v="0"/>
    <n v="0"/>
    <n v="0"/>
    <n v="5.0999999999999996"/>
    <n v="-5.0999999999999996"/>
    <n v="-1"/>
    <n v="0"/>
    <s v="NA"/>
    <n v="0"/>
    <x v="368"/>
    <n v="0"/>
    <n v="4.59"/>
    <n v="-5.3549999999999995"/>
    <n v="0.50999999999999979"/>
    <n v="0.25499999999999989"/>
  </r>
  <r>
    <x v="3"/>
    <s v="amsterdam ticket"/>
    <s v="Standard"/>
    <s v="Unassigned"/>
    <s v="Unassigned"/>
    <s v=""/>
    <n v="8.75"/>
    <n v="7"/>
    <n v="5.2374999249999998"/>
    <n v="0.74821427499999993"/>
    <n v="174"/>
    <n v="4.0229885057471299E-2"/>
    <n v="1.8971264367816101"/>
    <n v="0"/>
    <n v="0"/>
    <n v="0"/>
    <n v="5.2374999249999998"/>
    <n v="-5.2374999249999998"/>
    <n v="-1"/>
    <n v="0"/>
    <s v="NA"/>
    <n v="0"/>
    <x v="368"/>
    <n v="0"/>
    <n v="4.7137499324999999"/>
    <n v="-5.4993749212500003"/>
    <n v="0.52374999249999998"/>
    <n v="0.26187499625000044"/>
  </r>
  <r>
    <x v="3"/>
    <s v="cheap nice ticket"/>
    <s v="Advanced"/>
    <s v="Unassigned"/>
    <s v="Unassigned"/>
    <s v=""/>
    <n v="8.75"/>
    <n v="6"/>
    <n v="5.2374999750000004"/>
    <n v="0.8729166625"/>
    <n v="14392"/>
    <n v="4.1689827682045601E-4"/>
    <n v="2.5946011673151701"/>
    <n v="0"/>
    <n v="0"/>
    <n v="0"/>
    <n v="5.2374999750000004"/>
    <n v="-5.2374999750000004"/>
    <n v="-1"/>
    <n v="0"/>
    <s v="NA"/>
    <n v="0"/>
    <x v="368"/>
    <n v="0"/>
    <n v="4.7137499775000009"/>
    <n v="-5.4993749737500011"/>
    <n v="0.52374999749999951"/>
    <n v="0.26187499875000064"/>
  </r>
  <r>
    <x v="3"/>
    <s v="southern france vacation"/>
    <s v="Standard"/>
    <s v="Unassigned"/>
    <s v="Unassigned"/>
    <s v=""/>
    <n v="8.75"/>
    <n v="4"/>
    <n v="5.2625000000000002"/>
    <n v="1.315625"/>
    <n v="1236"/>
    <n v="3.2362459546925598E-3"/>
    <n v="2.9145631067961202"/>
    <n v="0"/>
    <n v="0"/>
    <n v="0"/>
    <n v="5.2625000000000002"/>
    <n v="-5.2625000000000002"/>
    <n v="-1"/>
    <n v="0"/>
    <s v="NA"/>
    <n v="0"/>
    <x v="368"/>
    <n v="0"/>
    <n v="4.7362500000000001"/>
    <n v="-5.5256250000000007"/>
    <n v="0.52625000000000011"/>
    <n v="0.2631250000000005"/>
  </r>
  <r>
    <x v="3"/>
    <s v="miami ticket"/>
    <s v="Standard"/>
    <s v="Unassigned"/>
    <s v="Unassigned"/>
    <s v=""/>
    <n v="8.75"/>
    <n v="5"/>
    <n v="5.3250000000000002"/>
    <n v="1.0649999999999999"/>
    <n v="229"/>
    <n v="2.1834061135371199E-2"/>
    <n v="1.0868995633187799"/>
    <n v="0"/>
    <n v="0"/>
    <n v="0"/>
    <n v="5.3250000000000002"/>
    <n v="-5.3250000000000002"/>
    <n v="-1"/>
    <n v="0"/>
    <s v="NA"/>
    <n v="0"/>
    <x v="368"/>
    <n v="0"/>
    <n v="4.7925000000000004"/>
    <n v="-5.5912500000000005"/>
    <n v="0.53249999999999975"/>
    <n v="0.26625000000000032"/>
  </r>
  <r>
    <x v="3"/>
    <s v="atlanta ticket"/>
    <s v="Standard"/>
    <s v="Unassigned"/>
    <s v="Unassigned"/>
    <s v=""/>
    <n v="8.75"/>
    <n v="3"/>
    <n v="5.3624999999999998"/>
    <n v="1.7875000000000001"/>
    <n v="1218"/>
    <n v="2.4630541871921204E-3"/>
    <n v="2.8645320197044302"/>
    <n v="0"/>
    <n v="0"/>
    <n v="0"/>
    <n v="5.3624999999999998"/>
    <n v="-5.3624999999999998"/>
    <n v="-1"/>
    <n v="0"/>
    <s v="NA"/>
    <n v="0"/>
    <x v="368"/>
    <n v="0"/>
    <n v="4.8262499999999999"/>
    <n v="-5.6306250000000002"/>
    <n v="0.53624999999999989"/>
    <n v="0.26812500000000039"/>
  </r>
  <r>
    <x v="3"/>
    <s v="airline discount ticket france"/>
    <s v="Standard"/>
    <s v="Unassigned"/>
    <s v="Unassigned"/>
    <s v=""/>
    <n v="8.75"/>
    <n v="8"/>
    <n v="5.6"/>
    <n v="0.7"/>
    <n v="467"/>
    <n v="1.7130620985010701E-2"/>
    <n v="2.3372591006424002"/>
    <n v="0"/>
    <n v="0"/>
    <n v="0"/>
    <n v="5.6"/>
    <n v="-5.6"/>
    <n v="-1"/>
    <n v="0"/>
    <s v="NA"/>
    <n v="0"/>
    <x v="368"/>
    <n v="0"/>
    <n v="5.04"/>
    <n v="-5.88"/>
    <n v="0.55999999999999961"/>
    <n v="0.28000000000000025"/>
  </r>
  <r>
    <x v="3"/>
    <s v="nice ticket"/>
    <s v="Advanced"/>
    <s v="Unassigned"/>
    <s v="Unassigned"/>
    <s v=""/>
    <n v="8.75"/>
    <n v="13"/>
    <n v="5.6624998625000007"/>
    <n v="0.43557691250000002"/>
    <n v="27072"/>
    <n v="4.8020094562647802E-4"/>
    <n v="2.0614694148936201"/>
    <n v="0"/>
    <n v="0"/>
    <n v="0"/>
    <n v="5.6624998625000007"/>
    <n v="-5.6624998625000007"/>
    <n v="-1"/>
    <n v="0"/>
    <s v="NA"/>
    <n v="0"/>
    <x v="368"/>
    <n v="0"/>
    <n v="5.0962498762500008"/>
    <n v="-5.9456248556250006"/>
    <n v="0.56624998624999989"/>
    <n v="0.28312499312499995"/>
  </r>
  <r>
    <x v="3"/>
    <s v="romantic vacation place"/>
    <s v="Standard"/>
    <s v="Unassigned"/>
    <s v="Unassigned"/>
    <s v=""/>
    <n v="8.75"/>
    <n v="3"/>
    <n v="5.6874999750000006"/>
    <n v="1.8958333250000001"/>
    <n v="364"/>
    <n v="8.2417582417582402E-3"/>
    <n v="2.32994505494506"/>
    <n v="0"/>
    <n v="0"/>
    <n v="0"/>
    <n v="5.6874999750000006"/>
    <n v="-5.6874999750000006"/>
    <n v="-1"/>
    <n v="0"/>
    <s v="NA"/>
    <n v="0"/>
    <x v="368"/>
    <n v="0"/>
    <n v="5.1187499775000003"/>
    <n v="-5.9718749737500012"/>
    <n v="0.56874999750000033"/>
    <n v="0.28437499875000061"/>
  </r>
  <r>
    <x v="3"/>
    <s v="chicago airfare"/>
    <s v="Standard"/>
    <s v="Unassigned"/>
    <s v="Unassigned"/>
    <s v=""/>
    <n v="8.75"/>
    <n v="3"/>
    <n v="5.9625000000000004"/>
    <n v="1.9875"/>
    <n v="185"/>
    <n v="1.62162162162162E-2"/>
    <n v="1.00108108108108"/>
    <n v="0"/>
    <n v="0"/>
    <n v="0"/>
    <n v="5.9625000000000004"/>
    <n v="-5.9625000000000004"/>
    <n v="-1"/>
    <n v="0"/>
    <s v="NA"/>
    <n v="0"/>
    <x v="368"/>
    <n v="0"/>
    <n v="5.3662500000000009"/>
    <n v="-6.260625000000001"/>
    <n v="0.5962499999999995"/>
    <n v="0.29812500000000064"/>
  </r>
  <r>
    <x v="3"/>
    <s v="lowest fare to paris"/>
    <s v="Advanced"/>
    <s v="Unassigned"/>
    <s v="Unassigned"/>
    <s v=""/>
    <n v="8.75"/>
    <n v="7"/>
    <n v="6.2249999875000004"/>
    <n v="0.88928571249999999"/>
    <n v="1001"/>
    <n v="6.9930069930069895E-3"/>
    <n v="2.9396603396603398"/>
    <n v="0"/>
    <n v="0"/>
    <n v="0"/>
    <n v="6.2249999875000004"/>
    <n v="-6.2249999875000004"/>
    <n v="-1"/>
    <n v="0"/>
    <s v="NA"/>
    <n v="0"/>
    <x v="368"/>
    <n v="0"/>
    <n v="5.6024999887500009"/>
    <n v="-6.536249986875001"/>
    <n v="0.62249999874999951"/>
    <n v="0.31124999937500064"/>
  </r>
  <r>
    <x v="3"/>
    <s v="nice airline"/>
    <s v="Standard"/>
    <s v="Unassigned"/>
    <s v="Unassigned"/>
    <s v=""/>
    <n v="8.75"/>
    <n v="17"/>
    <n v="6.3249998125000007"/>
    <n v="0.37205881250000006"/>
    <n v="12987"/>
    <n v="1.30900130900131E-3"/>
    <n v="1.79171479171479"/>
    <n v="0"/>
    <n v="0"/>
    <n v="0"/>
    <n v="6.3249998125000007"/>
    <n v="-6.3249998125000007"/>
    <n v="-1"/>
    <n v="0"/>
    <s v="NA"/>
    <n v="0"/>
    <x v="368"/>
    <n v="0"/>
    <n v="5.692499831250001"/>
    <n v="-6.6412498031250013"/>
    <n v="0.63249998124999962"/>
    <n v="0.3162499906250007"/>
  </r>
  <r>
    <x v="3"/>
    <s v="amsterdam airfare"/>
    <s v="Standard"/>
    <s v="Unassigned"/>
    <s v="Unassigned"/>
    <s v=""/>
    <n v="8.75"/>
    <n v="6"/>
    <n v="6.7125000000000004"/>
    <n v="1.1187499999999999"/>
    <n v="144"/>
    <n v="4.1666666666666699E-2"/>
    <n v="1.1458333333333299"/>
    <n v="0"/>
    <n v="0"/>
    <n v="0"/>
    <n v="6.7125000000000004"/>
    <n v="-6.7125000000000004"/>
    <n v="-1"/>
    <n v="0"/>
    <s v="NA"/>
    <n v="0"/>
    <x v="368"/>
    <n v="0"/>
    <n v="6.0412500000000007"/>
    <n v="-7.0481250000000006"/>
    <n v="0.67124999999999968"/>
    <n v="0.33562500000000028"/>
  </r>
  <r>
    <x v="3"/>
    <s v="france air line"/>
    <s v="Advanced"/>
    <s v="Unassigned"/>
    <s v="Unassigned"/>
    <s v=""/>
    <n v="8.75"/>
    <n v="15"/>
    <n v="6.7125000000000004"/>
    <n v="0.44750000000000001"/>
    <n v="9522"/>
    <n v="1.5752993068682999E-3"/>
    <n v="2.3478470909472802"/>
    <n v="0"/>
    <n v="0"/>
    <n v="0"/>
    <n v="6.7125000000000004"/>
    <n v="-6.7125000000000004"/>
    <n v="-1"/>
    <n v="0"/>
    <s v="NA"/>
    <n v="0"/>
    <x v="368"/>
    <n v="0"/>
    <n v="6.0412500000000007"/>
    <n v="-7.0481250000000006"/>
    <n v="0.67124999999999968"/>
    <n v="0.33562500000000028"/>
  </r>
  <r>
    <x v="3"/>
    <s v="philadelphia vacation"/>
    <s v="Standard"/>
    <s v="Unassigned"/>
    <s v="Unassigned"/>
    <s v=""/>
    <n v="8.75"/>
    <n v="3"/>
    <n v="7.0249999874999993"/>
    <n v="2.3416666624999998"/>
    <n v="416"/>
    <n v="7.2115384615384593E-3"/>
    <n v="1.00240384615385"/>
    <n v="0"/>
    <n v="0"/>
    <n v="0"/>
    <n v="7.0249999874999993"/>
    <n v="-7.0249999874999993"/>
    <n v="-1"/>
    <n v="0"/>
    <s v="NA"/>
    <n v="0"/>
    <x v="368"/>
    <n v="0"/>
    <n v="6.3224999887499997"/>
    <n v="-7.376249986875"/>
    <n v="0.70249999874999958"/>
    <n v="0.35124999937500068"/>
  </r>
  <r>
    <x v="3"/>
    <s v="los angeles ticket"/>
    <s v="Standard"/>
    <s v="Unassigned"/>
    <s v="Unassigned"/>
    <s v=""/>
    <n v="8.75"/>
    <n v="5"/>
    <n v="7.0374999999999996"/>
    <n v="1.4075"/>
    <n v="603"/>
    <n v="8.2918739635157498E-3"/>
    <n v="1.0265339966832501"/>
    <n v="0"/>
    <n v="0"/>
    <n v="0"/>
    <n v="7.0374999999999996"/>
    <n v="-7.0374999999999996"/>
    <n v="-1"/>
    <n v="0"/>
    <s v="NA"/>
    <n v="0"/>
    <x v="368"/>
    <n v="0"/>
    <n v="6.3337500000000002"/>
    <n v="-7.3893750000000002"/>
    <n v="0.70374999999999943"/>
    <n v="0.3518750000000006"/>
  </r>
  <r>
    <x v="3"/>
    <s v="south of france vacation"/>
    <s v="Standard"/>
    <s v="Unassigned"/>
    <s v="Unassigned"/>
    <s v=""/>
    <n v="8.75"/>
    <n v="9"/>
    <n v="7.1124999749999995"/>
    <n v="0.79027777499999996"/>
    <n v="2764"/>
    <n v="3.2561505065122997E-3"/>
    <n v="3.6754341534008699"/>
    <n v="0"/>
    <n v="0"/>
    <n v="0"/>
    <n v="7.1124999749999995"/>
    <n v="-7.1124999749999995"/>
    <n v="-1"/>
    <n v="0"/>
    <s v="NA"/>
    <n v="0"/>
    <x v="368"/>
    <n v="0"/>
    <n v="6.4012499775"/>
    <n v="-7.4681249737500002"/>
    <n v="0.71124999749999951"/>
    <n v="0.35562499875000064"/>
  </r>
  <r>
    <x v="3"/>
    <s v="nyc to paris"/>
    <s v="Advanced"/>
    <s v="Unassigned"/>
    <s v="Unassigned"/>
    <s v=""/>
    <n v="8.75"/>
    <n v="12"/>
    <n v="7.2624998999999999"/>
    <n v="0.60520832499999999"/>
    <n v="873"/>
    <n v="1.3745704467354E-2"/>
    <n v="2.0839633447880899"/>
    <n v="0"/>
    <n v="0"/>
    <n v="0"/>
    <n v="7.2624998999999999"/>
    <n v="-7.2624998999999999"/>
    <n v="-1"/>
    <n v="0"/>
    <s v="NA"/>
    <n v="0"/>
    <x v="368"/>
    <n v="0"/>
    <n v="6.5362499100000004"/>
    <n v="-7.6256248950000005"/>
    <n v="0.72624998999999946"/>
    <n v="0.36312499500000062"/>
  </r>
  <r>
    <x v="3"/>
    <s v="cheap france"/>
    <s v="Advanced"/>
    <s v="Unassigned"/>
    <s v="Unassigned"/>
    <s v=""/>
    <n v="8.75"/>
    <n v="10"/>
    <n v="7.3624999999999998"/>
    <n v="0.73624999999999996"/>
    <n v="2933"/>
    <n v="3.4094783498124798E-3"/>
    <n v="2.5649505625639302"/>
    <n v="0"/>
    <n v="0"/>
    <n v="0"/>
    <n v="7.3624999999999998"/>
    <n v="-7.3624999999999998"/>
    <n v="-1"/>
    <n v="0"/>
    <s v="NA"/>
    <n v="0"/>
    <x v="368"/>
    <n v="0"/>
    <n v="6.6262499999999998"/>
    <n v="-7.7306249999999999"/>
    <n v="0.73625000000000007"/>
    <n v="0.36812500000000004"/>
  </r>
  <r>
    <x v="3"/>
    <s v="air france arrival"/>
    <s v="Standard"/>
    <s v="Unassigned"/>
    <s v="Unassigned"/>
    <s v=""/>
    <n v="8.75"/>
    <n v="33"/>
    <n v="7.6499997750000004"/>
    <n v="0.23181817500000002"/>
    <n v="1952"/>
    <n v="1.6905737704918E-2"/>
    <n v="1.2388831967213101"/>
    <n v="0"/>
    <n v="0"/>
    <n v="0"/>
    <n v="7.6499997750000004"/>
    <n v="-7.6499997750000004"/>
    <n v="-1"/>
    <n v="0"/>
    <s v="NA"/>
    <n v="0"/>
    <x v="368"/>
    <n v="0"/>
    <n v="6.8849997975000008"/>
    <n v="-8.0324997637500015"/>
    <n v="0.76499997749999959"/>
    <n v="0.38249998875000113"/>
  </r>
  <r>
    <x v="3"/>
    <s v="france in paris travel"/>
    <s v="Standard"/>
    <s v="Unassigned"/>
    <s v="Unassigned"/>
    <s v=""/>
    <n v="8.75"/>
    <n v="5"/>
    <n v="7.9"/>
    <n v="1.58"/>
    <n v="306"/>
    <n v="1.6339869281045801E-2"/>
    <n v="1.71503267973856"/>
    <n v="0"/>
    <n v="0"/>
    <n v="0"/>
    <n v="7.9"/>
    <n v="-7.9"/>
    <n v="-1"/>
    <n v="0"/>
    <s v="NA"/>
    <n v="0"/>
    <x v="368"/>
    <n v="0"/>
    <n v="7.11"/>
    <n v="-8.2949999999999999"/>
    <n v="0.79"/>
    <n v="0.39499999999999957"/>
  </r>
  <r>
    <x v="3"/>
    <s v="cheap air ticket to paris"/>
    <s v="Advanced"/>
    <s v="Unassigned"/>
    <s v="Unassigned"/>
    <s v=""/>
    <n v="8.75"/>
    <n v="13"/>
    <n v="8.1124998500000007"/>
    <n v="0.62403845000000002"/>
    <n v="274"/>
    <n v="4.7445255474452504E-2"/>
    <n v="1.8007299270073001"/>
    <n v="0"/>
    <n v="0"/>
    <n v="0"/>
    <n v="8.1124998500000007"/>
    <n v="-8.1124998500000007"/>
    <n v="-1"/>
    <n v="0"/>
    <s v="NA"/>
    <n v="0"/>
    <x v="368"/>
    <n v="0"/>
    <n v="7.3012498650000008"/>
    <n v="-8.5181248425000007"/>
    <n v="0.8112499849999999"/>
    <n v="0.40562499249999995"/>
  </r>
  <r>
    <x v="3"/>
    <s v="romance vacation"/>
    <s v="Standard"/>
    <s v="Unassigned"/>
    <s v="Unassigned"/>
    <s v=""/>
    <n v="8.75"/>
    <n v="11"/>
    <n v="8.2999999500000001"/>
    <n v="0.75454544999999995"/>
    <n v="5768"/>
    <n v="1.9070735090152601E-3"/>
    <n v="2.1727461858529802"/>
    <n v="0"/>
    <n v="0"/>
    <n v="0"/>
    <n v="8.2999999500000001"/>
    <n v="-8.2999999500000001"/>
    <n v="-1"/>
    <n v="0"/>
    <s v="NA"/>
    <n v="0"/>
    <x v="368"/>
    <n v="0"/>
    <n v="7.4699999550000005"/>
    <n v="-8.7149999475000008"/>
    <n v="0.82999999499999966"/>
    <n v="0.41499999750000072"/>
  </r>
  <r>
    <x v="3"/>
    <s v="new york city airfare"/>
    <s v="Standard"/>
    <s v="Unassigned"/>
    <s v="Unassigned"/>
    <s v=""/>
    <n v="8.75"/>
    <n v="4"/>
    <n v="8.3375000000000004"/>
    <n v="2.0843750000000001"/>
    <n v="117"/>
    <n v="3.4188034188034198E-2"/>
    <n v="0.99145299145299104"/>
    <n v="0"/>
    <n v="0"/>
    <n v="0"/>
    <n v="8.3375000000000004"/>
    <n v="-8.3375000000000004"/>
    <n v="-1"/>
    <n v="0"/>
    <s v="NA"/>
    <n v="0"/>
    <x v="368"/>
    <n v="0"/>
    <n v="7.5037500000000001"/>
    <n v="-8.7543750000000014"/>
    <n v="0.83375000000000021"/>
    <n v="0.41687500000000099"/>
  </r>
  <r>
    <x v="3"/>
    <s v="cheap airline paris"/>
    <s v="Advanced"/>
    <s v="Unassigned"/>
    <s v="Unassigned"/>
    <s v=""/>
    <n v="8.75"/>
    <n v="12"/>
    <n v="8.3749999499999994"/>
    <n v="0.69791666249999995"/>
    <n v="248"/>
    <n v="4.8387096774193498E-2"/>
    <n v="1.7225806451612899"/>
    <n v="0"/>
    <n v="0"/>
    <n v="0"/>
    <n v="8.3749999499999994"/>
    <n v="-8.3749999499999994"/>
    <n v="-1"/>
    <n v="0"/>
    <s v="NA"/>
    <n v="0"/>
    <x v="368"/>
    <n v="0"/>
    <n v="7.5374999549999995"/>
    <n v="-8.7937499475000003"/>
    <n v="0.83749999499999994"/>
    <n v="0.41874999750000086"/>
  </r>
  <r>
    <x v="3"/>
    <s v="air france los angeles"/>
    <s v="Advanced"/>
    <s v="Unassigned"/>
    <s v="Unassigned"/>
    <s v=""/>
    <n v="8.75"/>
    <n v="12"/>
    <n v="9.5499998999999995"/>
    <n v="0.79583332500000004"/>
    <n v="487"/>
    <n v="2.4640657084188899E-2"/>
    <n v="1.33921971252567"/>
    <n v="0"/>
    <n v="0"/>
    <n v="0"/>
    <n v="9.5499998999999995"/>
    <n v="-9.5499998999999995"/>
    <n v="-1"/>
    <n v="0"/>
    <s v="NA"/>
    <n v="0"/>
    <x v="368"/>
    <n v="0"/>
    <n v="8.5949999100000003"/>
    <n v="-10.027499895"/>
    <n v="0.95499998999999924"/>
    <n v="0.47749999500000051"/>
  </r>
  <r>
    <x v="3"/>
    <s v="planning a trip to paris"/>
    <s v="Advanced"/>
    <s v="Unassigned"/>
    <s v="Unassigned"/>
    <s v=""/>
    <n v="8.75"/>
    <n v="14"/>
    <n v="9.8124999000000006"/>
    <n v="0.70089285000000001"/>
    <n v="656"/>
    <n v="2.1341463414634099E-2"/>
    <n v="1.56798780487805"/>
    <n v="0"/>
    <n v="0"/>
    <n v="0"/>
    <n v="9.8124999000000006"/>
    <n v="-9.8124999000000006"/>
    <n v="-1"/>
    <n v="0"/>
    <s v="NA"/>
    <n v="0"/>
    <x v="368"/>
    <n v="0"/>
    <n v="8.8312499100000004"/>
    <n v="-10.303124895000002"/>
    <n v="0.98124999000000024"/>
    <n v="0.49062499500000101"/>
  </r>
  <r>
    <x v="3"/>
    <s v="romantic destination"/>
    <s v="Standard"/>
    <s v="Unassigned"/>
    <s v="Unassigned"/>
    <s v=""/>
    <n v="8.75"/>
    <n v="12"/>
    <n v="9.9375"/>
    <n v="0.828125"/>
    <n v="6642"/>
    <n v="1.8066847335140002E-3"/>
    <n v="1.25531466425775"/>
    <n v="0"/>
    <n v="0"/>
    <n v="0"/>
    <n v="9.9375"/>
    <n v="-9.9375"/>
    <n v="-1"/>
    <n v="0"/>
    <s v="NA"/>
    <n v="0"/>
    <x v="368"/>
    <n v="0"/>
    <n v="8.9437499999999996"/>
    <n v="-10.434375000000001"/>
    <n v="0.99375000000000036"/>
    <n v="0.49687500000000107"/>
  </r>
  <r>
    <x v="3"/>
    <s v="dubai travel"/>
    <s v="Standard"/>
    <s v="Unassigned"/>
    <s v="Unassigned"/>
    <s v=""/>
    <n v="8.75"/>
    <n v="15"/>
    <n v="9.9749999999999996"/>
    <n v="0.66500000000000004"/>
    <n v="833"/>
    <n v="1.8007202881152498E-2"/>
    <n v="1.34597839135654"/>
    <n v="0"/>
    <n v="0"/>
    <n v="0"/>
    <n v="9.9749999999999996"/>
    <n v="-9.9749999999999996"/>
    <n v="-1"/>
    <n v="0"/>
    <s v="NA"/>
    <n v="0"/>
    <x v="368"/>
    <n v="0"/>
    <n v="8.9774999999999991"/>
    <n v="-10.473750000000001"/>
    <n v="0.9975000000000005"/>
    <n v="0.49875000000000114"/>
  </r>
  <r>
    <x v="3"/>
    <s v="chicago airline"/>
    <s v="Standard"/>
    <s v="Unassigned"/>
    <s v="Unassigned"/>
    <s v=""/>
    <n v="8.75"/>
    <n v="5"/>
    <n v="9.9875000000000007"/>
    <n v="1.9975000000000001"/>
    <n v="237"/>
    <n v="2.1097046413502102E-2"/>
    <n v="1.4864978902953601"/>
    <n v="0"/>
    <n v="0"/>
    <n v="0"/>
    <n v="9.9875000000000007"/>
    <n v="-9.9875000000000007"/>
    <n v="-1"/>
    <n v="0"/>
    <s v="NA"/>
    <n v="0"/>
    <x v="368"/>
    <n v="0"/>
    <n v="8.9887500000000014"/>
    <n v="-10.486875000000001"/>
    <n v="0.99874999999999936"/>
    <n v="0.49937500000000057"/>
  </r>
  <r>
    <x v="3"/>
    <s v="los angeles airfare"/>
    <s v="Standard"/>
    <s v="Unassigned"/>
    <s v="Unassigned"/>
    <s v=""/>
    <n v="8.75"/>
    <n v="4"/>
    <n v="10"/>
    <n v="2.5"/>
    <n v="599"/>
    <n v="6.6777963272120202E-3"/>
    <n v="1"/>
    <n v="0"/>
    <n v="0"/>
    <n v="0"/>
    <n v="10"/>
    <n v="-10"/>
    <n v="-1"/>
    <n v="0"/>
    <s v="NA"/>
    <n v="0"/>
    <x v="368"/>
    <n v="0"/>
    <n v="9"/>
    <n v="-10.5"/>
    <n v="1"/>
    <n v="0.5"/>
  </r>
  <r>
    <x v="3"/>
    <s v="discount paris vacation"/>
    <s v="Advanced"/>
    <s v="Unassigned"/>
    <s v="Unassigned"/>
    <s v=""/>
    <n v="8.75"/>
    <n v="13"/>
    <n v="10.087499987499999"/>
    <n v="0.77596153749999996"/>
    <n v="4361"/>
    <n v="2.9809676679660602E-3"/>
    <n v="2.5446915844989699"/>
    <n v="0"/>
    <n v="0"/>
    <n v="0"/>
    <n v="10.087499987499999"/>
    <n v="-10.087499987499999"/>
    <n v="-1"/>
    <n v="0"/>
    <s v="NA"/>
    <n v="0"/>
    <x v="368"/>
    <n v="0"/>
    <n v="9.0787499887499994"/>
    <n v="-10.591874986875"/>
    <n v="1.0087499987499999"/>
    <n v="0.50437499937500085"/>
  </r>
  <r>
    <x v="3"/>
    <s v="lowest airfare to paris"/>
    <s v="Advanced"/>
    <s v="Unassigned"/>
    <s v="Unassigned"/>
    <s v=""/>
    <n v="8.75"/>
    <n v="12"/>
    <n v="10.437499950000001"/>
    <n v="0.86979166250000006"/>
    <n v="7853"/>
    <n v="1.5280784413599902E-3"/>
    <n v="2.7632369794982798"/>
    <n v="0"/>
    <n v="0"/>
    <n v="0"/>
    <n v="10.437499950000001"/>
    <n v="-10.437499950000001"/>
    <n v="-1"/>
    <n v="0"/>
    <s v="NA"/>
    <n v="0"/>
    <x v="368"/>
    <n v="0"/>
    <n v="9.3937499550000005"/>
    <n v="-10.959374947500002"/>
    <n v="1.0437499950000007"/>
    <n v="0.52187499750000121"/>
  </r>
  <r>
    <x v="3"/>
    <s v="amsterdam plane ticket"/>
    <s v="Standard"/>
    <s v="Unassigned"/>
    <s v="Unassigned"/>
    <s v=""/>
    <n v="8.75"/>
    <n v="10"/>
    <n v="10.5875"/>
    <n v="1.0587500000000001"/>
    <n v="118"/>
    <n v="8.4745762711864389E-2"/>
    <n v="1.5254237288135599"/>
    <n v="0"/>
    <n v="0"/>
    <n v="0"/>
    <n v="10.5875"/>
    <n v="-10.5875"/>
    <n v="-1"/>
    <n v="0"/>
    <s v="NA"/>
    <n v="0"/>
    <x v="368"/>
    <n v="0"/>
    <n v="9.5287500000000005"/>
    <n v="-11.116875"/>
    <n v="1.0587499999999999"/>
    <n v="0.52937499999999993"/>
  </r>
  <r>
    <x v="3"/>
    <s v="romantic vacation idea"/>
    <s v="Standard"/>
    <s v="Unassigned"/>
    <s v="Unassigned"/>
    <s v=""/>
    <n v="8.75"/>
    <n v="8"/>
    <n v="10.5875"/>
    <n v="1.3234375"/>
    <n v="1748"/>
    <n v="4.5766590389016001E-3"/>
    <n v="2.4679061784897001"/>
    <n v="0"/>
    <n v="0"/>
    <n v="0"/>
    <n v="10.5875"/>
    <n v="-10.5875"/>
    <n v="-1"/>
    <n v="0"/>
    <s v="NA"/>
    <n v="0"/>
    <x v="368"/>
    <n v="0"/>
    <n v="9.5287500000000005"/>
    <n v="-11.116875"/>
    <n v="1.0587499999999999"/>
    <n v="0.52937499999999993"/>
  </r>
  <r>
    <x v="3"/>
    <s v="new york airfare"/>
    <s v="Standard"/>
    <s v="Unassigned"/>
    <s v="Unassigned"/>
    <s v=""/>
    <n v="8.75"/>
    <n v="5"/>
    <n v="10.824999999999999"/>
    <n v="2.165"/>
    <n v="244"/>
    <n v="2.0491803278688502E-2"/>
    <n v="1.00819672131148"/>
    <n v="0"/>
    <n v="0"/>
    <n v="0"/>
    <n v="10.824999999999999"/>
    <n v="-10.824999999999999"/>
    <n v="-1"/>
    <n v="0"/>
    <s v="NA"/>
    <n v="0"/>
    <x v="368"/>
    <n v="0"/>
    <n v="9.7424999999999997"/>
    <n v="-11.366249999999999"/>
    <n v="1.0824999999999996"/>
    <n v="0.54124999999999979"/>
  </r>
  <r>
    <x v="3"/>
    <s v="nice air"/>
    <s v="Standard"/>
    <s v="Unassigned"/>
    <s v="Unassigned"/>
    <s v=""/>
    <n v="8.75"/>
    <n v="12"/>
    <n v="10.8249999"/>
    <n v="0.90208332499999999"/>
    <n v="13726"/>
    <n v="8.7425324202243906E-4"/>
    <n v="2.6527903249307898"/>
    <n v="0"/>
    <n v="0"/>
    <n v="0"/>
    <n v="10.8249999"/>
    <n v="-10.8249999"/>
    <n v="-1"/>
    <n v="0"/>
    <s v="NA"/>
    <n v="0"/>
    <x v="368"/>
    <n v="0"/>
    <n v="9.7424999099999994"/>
    <n v="-11.366249895000001"/>
    <n v="1.0824999900000005"/>
    <n v="0.54124999500000115"/>
  </r>
  <r>
    <x v="3"/>
    <s v="french travel"/>
    <s v="Advanced"/>
    <s v="Unassigned"/>
    <s v="Unassigned"/>
    <s v=""/>
    <n v="8.75"/>
    <n v="20"/>
    <n v="11.824999999999999"/>
    <n v="0.59125000000000005"/>
    <n v="3025"/>
    <n v="6.6115702479338798E-3"/>
    <n v="2.0716694214875999"/>
    <n v="0"/>
    <n v="0"/>
    <n v="0"/>
    <n v="11.824999999999999"/>
    <n v="-11.824999999999999"/>
    <n v="-1"/>
    <n v="0"/>
    <s v="NA"/>
    <n v="0"/>
    <x v="368"/>
    <n v="0"/>
    <n v="10.6425"/>
    <n v="-12.41625"/>
    <n v="1.1824999999999992"/>
    <n v="0.5912500000000005"/>
  </r>
  <r>
    <x v="3"/>
    <s v="ny to paris"/>
    <s v="Advanced"/>
    <s v="Unassigned"/>
    <s v="Unassigned"/>
    <s v=""/>
    <n v="8.75"/>
    <n v="15"/>
    <n v="11.949999937500001"/>
    <n v="0.79666666250000007"/>
    <n v="1296"/>
    <n v="1.1574074074074101E-2"/>
    <n v="4.0027006172839501"/>
    <n v="0"/>
    <n v="0"/>
    <n v="0"/>
    <n v="11.949999937500001"/>
    <n v="-11.949999937500001"/>
    <n v="-1"/>
    <n v="0"/>
    <s v="NA"/>
    <n v="0"/>
    <x v="368"/>
    <n v="0"/>
    <n v="10.754999943750001"/>
    <n v="-12.547499934375002"/>
    <n v="1.1949999937500007"/>
    <n v="0.59749999687500122"/>
  </r>
  <r>
    <x v="3"/>
    <s v="istanbul vacation"/>
    <s v="Standard"/>
    <s v="Unassigned"/>
    <s v="Unassigned"/>
    <s v=""/>
    <n v="8.75"/>
    <n v="7"/>
    <n v="12.2624999875"/>
    <n v="1.7517857125"/>
    <n v="541"/>
    <n v="1.29390018484288E-2"/>
    <n v="1.03253234750462"/>
    <n v="0"/>
    <n v="0"/>
    <n v="0"/>
    <n v="12.2624999875"/>
    <n v="-12.2624999875"/>
    <n v="-1"/>
    <n v="0"/>
    <s v="NA"/>
    <n v="0"/>
    <x v="368"/>
    <n v="0"/>
    <n v="11.036249988750001"/>
    <n v="-12.875624986875001"/>
    <n v="1.2262499987499993"/>
    <n v="0.61312499937500142"/>
  </r>
  <r>
    <x v="3"/>
    <s v="atlanta airfare"/>
    <s v="Standard"/>
    <s v="Unassigned"/>
    <s v="Unassigned"/>
    <s v=""/>
    <n v="8.75"/>
    <n v="6"/>
    <n v="12.6"/>
    <n v="2.1"/>
    <n v="170"/>
    <n v="3.5294117647058802E-2"/>
    <n v="1.6105882352941201"/>
    <n v="0"/>
    <n v="0"/>
    <n v="0"/>
    <n v="12.6"/>
    <n v="-12.6"/>
    <n v="-1"/>
    <n v="0"/>
    <s v="NA"/>
    <n v="0"/>
    <x v="368"/>
    <n v="0"/>
    <n v="11.34"/>
    <n v="-13.23"/>
    <n v="1.2599999999999998"/>
    <n v="0.63000000000000078"/>
  </r>
  <r>
    <x v="3"/>
    <s v="paris getaway"/>
    <s v="Standard"/>
    <s v="Unassigned"/>
    <s v="Unassigned"/>
    <s v=""/>
    <n v="8.75"/>
    <n v="21"/>
    <n v="12.624999975"/>
    <n v="0.601190475"/>
    <n v="10333"/>
    <n v="2.0323236233426899E-3"/>
    <n v="2.5330107422820101"/>
    <n v="0"/>
    <n v="0"/>
    <n v="0"/>
    <n v="12.624999975"/>
    <n v="-12.624999975"/>
    <n v="-1"/>
    <n v="0"/>
    <s v="NA"/>
    <n v="0"/>
    <x v="368"/>
    <n v="0"/>
    <n v="11.362499977500001"/>
    <n v="-13.25624997375"/>
    <n v="1.2624999974999991"/>
    <n v="0.63124999875000043"/>
  </r>
  <r>
    <x v="3"/>
    <s v="chicago to vacation"/>
    <s v="Standard"/>
    <s v="Unassigned"/>
    <s v="Unassigned"/>
    <s v=""/>
    <n v="8.75"/>
    <n v="8"/>
    <n v="12.987500000000001"/>
    <n v="1.6234375000000001"/>
    <n v="1465"/>
    <n v="5.46075085324232E-3"/>
    <n v="1.0332423208191099"/>
    <n v="0"/>
    <n v="0"/>
    <n v="0"/>
    <n v="12.987500000000001"/>
    <n v="-12.987500000000001"/>
    <n v="-1"/>
    <n v="0"/>
    <s v="NA"/>
    <n v="0"/>
    <x v="368"/>
    <n v="0"/>
    <n v="11.688750000000001"/>
    <n v="-13.636875000000002"/>
    <n v="1.2987500000000001"/>
    <n v="0.64937500000000092"/>
  </r>
  <r>
    <x v="3"/>
    <s v="chennai flight"/>
    <s v="Standard"/>
    <s v="Unassigned"/>
    <s v="Unassigned"/>
    <s v=""/>
    <n v="8.75"/>
    <n v="25"/>
    <n v="13.4125"/>
    <n v="0.53649999999999998"/>
    <n v="1234"/>
    <n v="2.0259319286872E-2"/>
    <n v="1.00316045380875"/>
    <n v="0"/>
    <n v="0"/>
    <n v="0"/>
    <n v="13.4125"/>
    <n v="-13.4125"/>
    <n v="-1"/>
    <n v="0"/>
    <s v="NA"/>
    <n v="0"/>
    <x v="368"/>
    <n v="0"/>
    <n v="12.071249999999999"/>
    <n v="-14.083125000000001"/>
    <n v="1.3412500000000005"/>
    <n v="0.67062500000000114"/>
  </r>
  <r>
    <x v="3"/>
    <s v="istanbul travel"/>
    <s v="Standard"/>
    <s v="Unassigned"/>
    <s v="Unassigned"/>
    <s v=""/>
    <n v="8.75"/>
    <n v="8"/>
    <n v="13.625"/>
    <n v="1.703125"/>
    <n v="579"/>
    <n v="1.38169257340242E-2"/>
    <n v="1.2675302245250399"/>
    <n v="0"/>
    <n v="0"/>
    <n v="0"/>
    <n v="13.625"/>
    <n v="-13.625"/>
    <n v="-1"/>
    <n v="0"/>
    <s v="NA"/>
    <n v="0"/>
    <x v="368"/>
    <n v="0"/>
    <n v="12.262500000000001"/>
    <n v="-14.30625"/>
    <n v="1.3624999999999989"/>
    <n v="0.68125000000000036"/>
  </r>
  <r>
    <x v="3"/>
    <s v="chicago ticket"/>
    <s v="Standard"/>
    <s v="Unassigned"/>
    <s v="Unassigned"/>
    <s v=""/>
    <n v="8.75"/>
    <n v="12"/>
    <n v="14.9124999"/>
    <n v="1.2427083249999999"/>
    <n v="65793"/>
    <n v="1.8239022388400001E-4"/>
    <n v="0.98644840636541897"/>
    <n v="0"/>
    <n v="0"/>
    <n v="0"/>
    <n v="14.9124999"/>
    <n v="-14.9124999"/>
    <n v="-1"/>
    <n v="0"/>
    <s v="NA"/>
    <n v="0"/>
    <x v="368"/>
    <n v="0"/>
    <n v="13.42124991"/>
    <n v="-15.658124895"/>
    <n v="1.49124999"/>
    <n v="0.74562499500000001"/>
  </r>
  <r>
    <x v="3"/>
    <s v="bangalore flight"/>
    <s v="Standard"/>
    <s v="Unassigned"/>
    <s v="Unassigned"/>
    <s v=""/>
    <n v="8.75"/>
    <n v="29"/>
    <n v="16.112499687499998"/>
    <n v="0.55560343749999996"/>
    <n v="1423"/>
    <n v="2.03794799718904E-2"/>
    <n v="1.01377371749824"/>
    <n v="0"/>
    <n v="0"/>
    <n v="0"/>
    <n v="16.112499687499998"/>
    <n v="-16.112499687499998"/>
    <n v="-1"/>
    <n v="0"/>
    <s v="NA"/>
    <n v="0"/>
    <x v="368"/>
    <n v="0"/>
    <n v="14.501249718749998"/>
    <n v="-16.918124671874999"/>
    <n v="1.6112499687500001"/>
    <n v="0.80562498437500096"/>
  </r>
  <r>
    <x v="3"/>
    <s v="cheap air fare to france"/>
    <s v="Advanced"/>
    <s v="Unassigned"/>
    <s v="Unassigned"/>
    <s v=""/>
    <n v="8.75"/>
    <n v="13"/>
    <n v="16.187499899999999"/>
    <n v="1.2451923"/>
    <n v="355"/>
    <n v="3.6619718309859196E-2"/>
    <n v="2.8960563380281701"/>
    <n v="0"/>
    <n v="0"/>
    <n v="0"/>
    <n v="16.187499899999999"/>
    <n v="-16.187499899999999"/>
    <n v="-1"/>
    <n v="0"/>
    <s v="NA"/>
    <n v="0"/>
    <x v="368"/>
    <n v="0"/>
    <n v="14.568749909999999"/>
    <n v="-16.996874895000001"/>
    <n v="1.6187499899999995"/>
    <n v="0.80937499500000243"/>
  </r>
  <r>
    <x v="3"/>
    <s v="rome trip"/>
    <s v="Standard"/>
    <s v="Unassigned"/>
    <s v="Unassigned"/>
    <s v=""/>
    <n v="8.75"/>
    <n v="7"/>
    <n v="16.537500000000001"/>
    <n v="2.3624999999999998"/>
    <n v="144"/>
    <n v="4.8611111111111098E-2"/>
    <n v="0.88194444444444409"/>
    <n v="0"/>
    <n v="0"/>
    <n v="0"/>
    <n v="16.537500000000001"/>
    <n v="-16.537500000000001"/>
    <n v="-1"/>
    <n v="0"/>
    <s v="NA"/>
    <n v="0"/>
    <x v="368"/>
    <n v="0"/>
    <n v="14.883750000000001"/>
    <n v="-17.364375000000003"/>
    <n v="1.6537500000000005"/>
    <n v="0.82687500000000114"/>
  </r>
  <r>
    <x v="3"/>
    <s v="venice travel"/>
    <s v="Standard"/>
    <s v="Unassigned"/>
    <s v="Unassigned"/>
    <s v=""/>
    <n v="8.75"/>
    <n v="8"/>
    <n v="16.675000000000001"/>
    <n v="2.0843750000000001"/>
    <n v="553"/>
    <n v="1.4466546112115699E-2"/>
    <n v="1.0824593128390601"/>
    <n v="0"/>
    <n v="0"/>
    <n v="0"/>
    <n v="16.675000000000001"/>
    <n v="-16.675000000000001"/>
    <n v="-1"/>
    <n v="0"/>
    <s v="NA"/>
    <n v="0"/>
    <x v="368"/>
    <n v="0"/>
    <n v="15.0075"/>
    <n v="-17.508750000000003"/>
    <n v="1.6675000000000004"/>
    <n v="0.83375000000000199"/>
  </r>
  <r>
    <x v="3"/>
    <s v="great vacation place"/>
    <s v="Standard"/>
    <s v="Unassigned"/>
    <s v="Unassigned"/>
    <s v=""/>
    <n v="8.75"/>
    <n v="25"/>
    <n v="16.675000000000001"/>
    <n v="0.66699999999999993"/>
    <n v="2470"/>
    <n v="1.0121457489878501E-2"/>
    <n v="2.4960323886639699"/>
    <n v="0"/>
    <n v="0"/>
    <n v="0"/>
    <n v="16.675000000000001"/>
    <n v="-16.675000000000001"/>
    <n v="-1"/>
    <n v="0"/>
    <s v="NA"/>
    <n v="0"/>
    <x v="368"/>
    <n v="0"/>
    <n v="15.0075"/>
    <n v="-17.508750000000003"/>
    <n v="1.6675000000000004"/>
    <n v="0.83375000000000199"/>
  </r>
  <r>
    <x v="3"/>
    <s v="new york ticket"/>
    <s v="Standard"/>
    <s v="Unassigned"/>
    <s v="Unassigned"/>
    <s v=""/>
    <n v="8.75"/>
    <n v="13"/>
    <n v="17.649999899999997"/>
    <n v="1.3576922999999999"/>
    <n v="1089"/>
    <n v="1.19375573921028E-2"/>
    <n v="1.1696051423324201"/>
    <n v="0"/>
    <n v="0"/>
    <n v="0"/>
    <n v="17.649999899999997"/>
    <n v="-17.649999899999997"/>
    <n v="-1"/>
    <n v="0"/>
    <s v="NA"/>
    <n v="0"/>
    <x v="368"/>
    <n v="0"/>
    <n v="15.884999909999998"/>
    <n v="-18.532499894999997"/>
    <n v="1.7649999899999997"/>
    <n v="0.88249999499999987"/>
  </r>
  <r>
    <x v="3"/>
    <s v="barcelona to vacation"/>
    <s v="Standard"/>
    <s v="Unassigned"/>
    <s v="Unassigned"/>
    <s v=""/>
    <n v="8.75"/>
    <n v="10"/>
    <n v="17.675000000000001"/>
    <n v="1.7675000000000001"/>
    <n v="461"/>
    <n v="2.1691973969631202E-2"/>
    <n v="5.3566160520607404"/>
    <n v="0"/>
    <n v="0"/>
    <n v="0"/>
    <n v="17.675000000000001"/>
    <n v="-17.675000000000001"/>
    <n v="-1"/>
    <n v="0"/>
    <s v="NA"/>
    <n v="0"/>
    <x v="368"/>
    <n v="0"/>
    <n v="15.907500000000001"/>
    <n v="-18.55875"/>
    <n v="1.7675000000000001"/>
    <n v="0.88374999999999915"/>
  </r>
  <r>
    <x v="3"/>
    <s v="fare paris"/>
    <s v="Standard"/>
    <s v="Unassigned"/>
    <s v="Unassigned"/>
    <s v=""/>
    <n v="8.75"/>
    <n v="18"/>
    <n v="17.812499849999998"/>
    <n v="0.9895833249999999"/>
    <n v="9237"/>
    <n v="1.94868463786944E-3"/>
    <n v="2.9312980404893398"/>
    <n v="0"/>
    <n v="0"/>
    <n v="0"/>
    <n v="17.812499849999998"/>
    <n v="-17.812499849999998"/>
    <n v="-1"/>
    <n v="0"/>
    <s v="NA"/>
    <n v="0"/>
    <x v="368"/>
    <n v="0"/>
    <n v="16.031249864999999"/>
    <n v="-18.703124842499999"/>
    <n v="1.7812499849999988"/>
    <n v="0.89062499250000116"/>
  </r>
  <r>
    <x v="3"/>
    <s v="nice vacation"/>
    <s v="Standard"/>
    <s v="Unassigned"/>
    <s v="Unassigned"/>
    <s v=""/>
    <n v="8.75"/>
    <n v="11"/>
    <n v="17.9374999375"/>
    <n v="1.6306818125"/>
    <n v="4840"/>
    <n v="2.27272727272727E-3"/>
    <n v="1.6369628099173601"/>
    <n v="0"/>
    <n v="0"/>
    <n v="0"/>
    <n v="17.9374999375"/>
    <n v="-17.9374999375"/>
    <n v="-1"/>
    <n v="0"/>
    <s v="NA"/>
    <n v="0"/>
    <x v="368"/>
    <n v="0"/>
    <n v="16.143749943750002"/>
    <n v="-18.834374934375003"/>
    <n v="1.7937499937499979"/>
    <n v="0.89687499687500249"/>
  </r>
  <r>
    <x v="3"/>
    <s v="budapest to vacation"/>
    <s v="Standard"/>
    <s v="Unassigned"/>
    <s v="Unassigned"/>
    <s v=""/>
    <n v="8.75"/>
    <n v="8"/>
    <n v="18.212499999999999"/>
    <n v="2.2765624999999998"/>
    <n v="359"/>
    <n v="2.2284122562674102E-2"/>
    <n v="1.45125348189415"/>
    <n v="0"/>
    <n v="0"/>
    <n v="0"/>
    <n v="18.212499999999999"/>
    <n v="-18.212499999999999"/>
    <n v="-1"/>
    <n v="0"/>
    <s v="NA"/>
    <n v="0"/>
    <x v="368"/>
    <n v="0"/>
    <n v="16.391249999999999"/>
    <n v="-19.123124999999998"/>
    <n v="1.8212499999999991"/>
    <n v="0.91062499999999957"/>
  </r>
  <r>
    <x v="3"/>
    <s v="miami travel"/>
    <s v="Standard"/>
    <s v="Unassigned"/>
    <s v="Unassigned"/>
    <s v=""/>
    <n v="8.75"/>
    <n v="11"/>
    <n v="18.237499912499999"/>
    <n v="1.6579545374999998"/>
    <n v="1323"/>
    <n v="8.3144368858654605E-3"/>
    <n v="1.0432350718065"/>
    <n v="0"/>
    <n v="0"/>
    <n v="0"/>
    <n v="18.237499912499999"/>
    <n v="-18.237499912499999"/>
    <n v="-1"/>
    <n v="0"/>
    <s v="NA"/>
    <n v="0"/>
    <x v="368"/>
    <n v="0"/>
    <n v="16.413749921249998"/>
    <n v="-19.149374908125001"/>
    <n v="1.8237499912500006"/>
    <n v="0.91187499562500207"/>
  </r>
  <r>
    <x v="3"/>
    <s v="french air"/>
    <s v="Advanced"/>
    <s v="Unassigned"/>
    <s v="Unassigned"/>
    <s v=""/>
    <n v="8.75"/>
    <n v="58"/>
    <n v="18.574999525000003"/>
    <n v="0.32025861250000004"/>
    <n v="2103"/>
    <n v="2.7579648121730901E-2"/>
    <n v="1.69747979077508"/>
    <n v="0"/>
    <n v="0"/>
    <n v="0"/>
    <n v="18.574999525000003"/>
    <n v="-18.574999525000003"/>
    <n v="-1"/>
    <n v="0"/>
    <s v="NA"/>
    <n v="0"/>
    <x v="368"/>
    <n v="0"/>
    <n v="16.717499572500003"/>
    <n v="-19.503749501250002"/>
    <n v="1.8574999524999996"/>
    <n v="0.92874997624999978"/>
  </r>
  <r>
    <x v="3"/>
    <s v="venice vacation"/>
    <s v="Standard"/>
    <s v="Unassigned"/>
    <s v="Unassigned"/>
    <s v=""/>
    <n v="8.75"/>
    <n v="10"/>
    <n v="19"/>
    <n v="1.9"/>
    <n v="380"/>
    <n v="2.6315789473684199E-2"/>
    <n v="1.0515789473684201"/>
    <n v="0"/>
    <n v="0"/>
    <n v="0"/>
    <n v="19"/>
    <n v="-19"/>
    <n v="-1"/>
    <n v="0"/>
    <s v="NA"/>
    <n v="0"/>
    <x v="368"/>
    <n v="0"/>
    <n v="17.100000000000001"/>
    <n v="-19.95"/>
    <n v="1.8999999999999986"/>
    <n v="0.94999999999999929"/>
  </r>
  <r>
    <x v="3"/>
    <s v="new york city flight"/>
    <s v="Standard"/>
    <s v="Unassigned"/>
    <s v="Unassigned"/>
    <s v=""/>
    <n v="8.75"/>
    <n v="29"/>
    <n v="20.912499937499998"/>
    <n v="0.72112068749999991"/>
    <n v="3518"/>
    <n v="8.2433200682205804E-3"/>
    <n v="0.91756679931779406"/>
    <n v="0"/>
    <n v="0"/>
    <n v="0"/>
    <n v="20.912499937499998"/>
    <n v="-20.912499937499998"/>
    <n v="-1"/>
    <n v="0"/>
    <s v="NA"/>
    <n v="0"/>
    <x v="368"/>
    <n v="0"/>
    <n v="18.821249943749997"/>
    <n v="-21.958124934375"/>
    <n v="2.0912499937500009"/>
    <n v="1.0456249968750022"/>
  </r>
  <r>
    <x v="3"/>
    <s v="rome ticket"/>
    <s v="Standard"/>
    <s v="Unassigned"/>
    <s v="Unassigned"/>
    <s v=""/>
    <n v="8.75"/>
    <n v="25"/>
    <n v="21.587499999999999"/>
    <n v="0.86349999999999993"/>
    <n v="57786"/>
    <n v="4.3263074100993303E-4"/>
    <n v="1"/>
    <n v="0"/>
    <n v="0"/>
    <n v="0"/>
    <n v="21.587499999999999"/>
    <n v="-21.587499999999999"/>
    <n v="-1"/>
    <n v="0"/>
    <s v="NA"/>
    <n v="0"/>
    <x v="368"/>
    <n v="0"/>
    <n v="19.428750000000001"/>
    <n v="-22.666875000000001"/>
    <n v="2.1587499999999977"/>
    <n v="1.0793750000000024"/>
  </r>
  <r>
    <x v="3"/>
    <s v="bordeaux airline ticket"/>
    <s v="Advanced"/>
    <s v="Unassigned"/>
    <s v="Unassigned"/>
    <s v=""/>
    <n v="8.75"/>
    <n v="6"/>
    <n v="22.5"/>
    <n v="3.75"/>
    <n v="2415"/>
    <n v="2.4844720496894402E-3"/>
    <n v="1.9171428571428599"/>
    <n v="0"/>
    <n v="0"/>
    <n v="0"/>
    <n v="22.5"/>
    <n v="-22.5"/>
    <n v="-1"/>
    <n v="0"/>
    <s v="NA"/>
    <n v="0"/>
    <x v="368"/>
    <n v="0"/>
    <n v="20.25"/>
    <n v="-23.625"/>
    <n v="2.25"/>
    <n v="1.125"/>
  </r>
  <r>
    <x v="3"/>
    <s v="paris holidays"/>
    <s v="Advanced"/>
    <s v="Unassigned"/>
    <s v="Unassigned"/>
    <s v=""/>
    <n v="8.75"/>
    <n v="26"/>
    <n v="23.412499824999998"/>
    <n v="0.90048076249999998"/>
    <n v="4801"/>
    <n v="5.4155384294938599E-3"/>
    <n v="2.6908769006457001"/>
    <n v="0"/>
    <n v="0"/>
    <n v="0"/>
    <n v="23.412499824999998"/>
    <n v="-23.412499824999998"/>
    <n v="-1"/>
    <n v="0"/>
    <s v="NA"/>
    <n v="0"/>
    <x v="368"/>
    <n v="0"/>
    <n v="21.071249842499999"/>
    <n v="-24.583124816249999"/>
    <n v="2.341249982499999"/>
    <n v="1.1706249912500013"/>
  </r>
  <r>
    <x v="3"/>
    <s v="philadelphia flight"/>
    <s v="Standard"/>
    <s v="Unassigned"/>
    <s v="Unassigned"/>
    <s v=""/>
    <n v="8.75"/>
    <n v="26"/>
    <n v="26.237499925000002"/>
    <n v="1.0091346125"/>
    <n v="8428"/>
    <n v="3.08495491219744E-3"/>
    <n v="1"/>
    <n v="0"/>
    <n v="0"/>
    <n v="0"/>
    <n v="26.237499925000002"/>
    <n v="-26.237499925000002"/>
    <n v="-1"/>
    <n v="0"/>
    <s v="NA"/>
    <n v="0"/>
    <x v="368"/>
    <n v="0"/>
    <n v="23.613749932500003"/>
    <n v="-27.549374921250003"/>
    <n v="2.6237499924999987"/>
    <n v="1.3118749962500011"/>
  </r>
  <r>
    <x v="3"/>
    <s v="budapest flight"/>
    <s v="Standard"/>
    <s v="Unassigned"/>
    <s v="Unassigned"/>
    <s v=""/>
    <n v="8.75"/>
    <n v="38"/>
    <n v="29.987499549999999"/>
    <n v="0.78914472499999999"/>
    <n v="1583"/>
    <n v="2.40050536955148E-2"/>
    <n v="0.982122552116235"/>
    <n v="0"/>
    <n v="0"/>
    <n v="0"/>
    <n v="29.987499549999999"/>
    <n v="-29.987499549999999"/>
    <n v="-1"/>
    <n v="0"/>
    <s v="NA"/>
    <n v="0"/>
    <x v="368"/>
    <n v="0"/>
    <n v="26.988749594999998"/>
    <n v="-31.486874527499999"/>
    <n v="2.998749955000001"/>
    <n v="1.4993749775000005"/>
  </r>
  <r>
    <x v="3"/>
    <s v="amsterdam trip"/>
    <s v="Standard"/>
    <s v="Unassigned"/>
    <s v="Unassigned"/>
    <s v=""/>
    <n v="8.75"/>
    <n v="12"/>
    <n v="30.162499950000004"/>
    <n v="2.5135416625000002"/>
    <n v="776"/>
    <n v="1.5463917525773202E-2"/>
    <n v="1.4347938144329899"/>
    <n v="0"/>
    <n v="0"/>
    <n v="0"/>
    <n v="30.162499950000004"/>
    <n v="-30.162499950000004"/>
    <n v="-1"/>
    <n v="0"/>
    <s v="NA"/>
    <n v="0"/>
    <x v="368"/>
    <n v="0"/>
    <n v="27.146249955000005"/>
    <n v="-31.670624947500006"/>
    <n v="3.016249994999999"/>
    <n v="1.5081249975000013"/>
  </r>
  <r>
    <x v="3"/>
    <s v="miami vacation"/>
    <s v="Standard"/>
    <s v="Unassigned"/>
    <s v="Unassigned"/>
    <s v=""/>
    <n v="8.75"/>
    <n v="20"/>
    <n v="31.074999999999999"/>
    <n v="1.55375"/>
    <n v="1488"/>
    <n v="1.34408602150538E-2"/>
    <n v="1.0299731182795699"/>
    <n v="0"/>
    <n v="0"/>
    <n v="0"/>
    <n v="31.074999999999999"/>
    <n v="-31.074999999999999"/>
    <n v="-1"/>
    <n v="0"/>
    <s v="NA"/>
    <n v="0"/>
    <x v="368"/>
    <n v="0"/>
    <n v="27.967500000000001"/>
    <n v="-32.628750000000004"/>
    <n v="3.1074999999999982"/>
    <n v="1.5537500000000044"/>
  </r>
  <r>
    <x v="3"/>
    <s v="copenhagen flight"/>
    <s v="Standard"/>
    <s v="Unassigned"/>
    <s v="Unassigned"/>
    <s v=""/>
    <n v="8.75"/>
    <n v="35"/>
    <n v="31.474999937500002"/>
    <n v="0.8992857125"/>
    <n v="1562"/>
    <n v="2.2407170294494197E-2"/>
    <n v="0.952432778489117"/>
    <n v="0"/>
    <n v="0"/>
    <n v="0"/>
    <n v="31.474999937500002"/>
    <n v="-31.474999937500002"/>
    <n v="-1"/>
    <n v="0"/>
    <s v="NA"/>
    <n v="0"/>
    <x v="368"/>
    <n v="0"/>
    <n v="28.327499943750002"/>
    <n v="-33.048749934375003"/>
    <n v="3.1474999937499994"/>
    <n v="1.5737499968750015"/>
  </r>
  <r>
    <x v="3"/>
    <s v="french airline ticket"/>
    <s v="Advanced"/>
    <s v="Unassigned"/>
    <s v="Unassigned"/>
    <s v=""/>
    <n v="8.75"/>
    <n v="5"/>
    <n v="32"/>
    <n v="6.4"/>
    <n v="3371"/>
    <n v="1.4832393948383301E-3"/>
    <n v="1.4179471966775401"/>
    <n v="0"/>
    <n v="0"/>
    <n v="0"/>
    <n v="32"/>
    <n v="-32"/>
    <n v="-1"/>
    <n v="0"/>
    <s v="NA"/>
    <n v="0"/>
    <x v="368"/>
    <n v="0"/>
    <n v="28.8"/>
    <n v="-33.6"/>
    <n v="3.1999999999999993"/>
    <n v="1.6000000000000014"/>
  </r>
  <r>
    <x v="3"/>
    <s v="cheap flight ticket to paris"/>
    <s v="Standard"/>
    <s v="Unassigned"/>
    <s v="Unassigned"/>
    <s v=""/>
    <n v="8.75"/>
    <n v="18"/>
    <n v="36.037499850000003"/>
    <n v="2.0020833250000001"/>
    <n v="886"/>
    <n v="2.03160270880361E-2"/>
    <n v="2.8970654627539498"/>
    <n v="0"/>
    <n v="0"/>
    <n v="0"/>
    <n v="36.037499850000003"/>
    <n v="-36.037499850000003"/>
    <n v="-1"/>
    <n v="0"/>
    <s v="NA"/>
    <n v="0"/>
    <x v="368"/>
    <n v="0"/>
    <n v="32.433749865000003"/>
    <n v="-37.839374842500007"/>
    <n v="3.6037499850000003"/>
    <n v="1.8018749925000037"/>
  </r>
  <r>
    <x v="3"/>
    <s v="istanbul flight"/>
    <s v="Standard"/>
    <s v="Unassigned"/>
    <s v="Unassigned"/>
    <s v=""/>
    <n v="8.75"/>
    <n v="51"/>
    <n v="37.5999999"/>
    <n v="0.73725490000000005"/>
    <n v="3038"/>
    <n v="1.6787360105332501E-2"/>
    <n v="0.87837393021724808"/>
    <n v="0"/>
    <n v="0"/>
    <n v="0"/>
    <n v="37.5999999"/>
    <n v="-37.5999999"/>
    <n v="-1"/>
    <n v="0"/>
    <s v="NA"/>
    <n v="0"/>
    <x v="368"/>
    <n v="0"/>
    <n v="33.839999910000003"/>
    <n v="-39.479999894999999"/>
    <n v="3.7599999899999972"/>
    <n v="1.8799999949999986"/>
  </r>
  <r>
    <x v="3"/>
    <s v="los angeles travel"/>
    <s v="Standard"/>
    <s v="Unassigned"/>
    <s v="Unassigned"/>
    <s v=""/>
    <n v="8.75"/>
    <n v="19"/>
    <n v="38.149999774999998"/>
    <n v="2.0078947249999999"/>
    <n v="3246"/>
    <n v="5.8533579790511405E-3"/>
    <n v="1.0287430683918699"/>
    <n v="0"/>
    <n v="0"/>
    <n v="0"/>
    <n v="38.149999774999998"/>
    <n v="-38.149999774999998"/>
    <n v="-1"/>
    <n v="0"/>
    <s v="NA"/>
    <n v="0"/>
    <x v="368"/>
    <n v="0"/>
    <n v="34.334999797499997"/>
    <n v="-40.057499763750002"/>
    <n v="3.8149999775000012"/>
    <n v="1.9074999887500041"/>
  </r>
  <r>
    <x v="3"/>
    <s v="cheap paris vacation"/>
    <s v="Advanced"/>
    <s v="Unassigned"/>
    <s v="Unassigned"/>
    <s v=""/>
    <n v="8.75"/>
    <n v="48"/>
    <n v="38.949999599999998"/>
    <n v="0.81145832500000004"/>
    <n v="4730"/>
    <n v="1.0147991543340401E-2"/>
    <n v="2.4860676532769599"/>
    <n v="0"/>
    <n v="0"/>
    <n v="0"/>
    <n v="38.949999599999998"/>
    <n v="-38.949999599999998"/>
    <n v="-1"/>
    <n v="0"/>
    <s v="NA"/>
    <n v="0"/>
    <x v="368"/>
    <n v="0"/>
    <n v="35.054999639999998"/>
    <n v="-40.897499580000002"/>
    <n v="3.8949999599999998"/>
    <n v="1.9474999800000035"/>
  </r>
  <r>
    <x v="3"/>
    <s v="zurich flight"/>
    <s v="Standard"/>
    <s v="Unassigned"/>
    <s v="Unassigned"/>
    <s v=""/>
    <n v="8.75"/>
    <n v="37"/>
    <n v="43.637499837500002"/>
    <n v="1.1793918875"/>
    <n v="1935"/>
    <n v="1.9121447028423798E-2"/>
    <n v="0.93054263565891504"/>
    <n v="0"/>
    <n v="0"/>
    <n v="0"/>
    <n v="43.637499837500002"/>
    <n v="-43.637499837500002"/>
    <n v="-1"/>
    <n v="0"/>
    <s v="NA"/>
    <n v="0"/>
    <x v="368"/>
    <n v="0"/>
    <n v="39.273749853750004"/>
    <n v="-45.819374829375001"/>
    <n v="4.3637499837499973"/>
    <n v="2.1818749918749987"/>
  </r>
  <r>
    <x v="3"/>
    <s v="san francisco vacation"/>
    <s v="Standard"/>
    <s v="Unassigned"/>
    <s v="Unassigned"/>
    <s v=""/>
    <n v="8.75"/>
    <n v="17"/>
    <n v="45.462499900000005"/>
    <n v="2.6742647000000002"/>
    <n v="2281"/>
    <n v="7.4528715475668597E-3"/>
    <n v="0.99842174484875101"/>
    <n v="0"/>
    <n v="0"/>
    <n v="0"/>
    <n v="45.462499900000005"/>
    <n v="-45.462499900000005"/>
    <n v="-1"/>
    <n v="0"/>
    <s v="NA"/>
    <n v="0"/>
    <x v="368"/>
    <n v="0"/>
    <n v="40.916249910000005"/>
    <n v="-47.735624895000008"/>
    <n v="4.5462499899999997"/>
    <n v="2.2731249950000034"/>
  </r>
  <r>
    <x v="3"/>
    <s v="flight paris france"/>
    <s v="Advanced"/>
    <s v="Unassigned"/>
    <s v="Unassigned"/>
    <s v=""/>
    <n v="8.75"/>
    <n v="43"/>
    <n v="48.787499537500004"/>
    <n v="1.1345930125000001"/>
    <n v="6958"/>
    <n v="6.1799367634377701E-3"/>
    <n v="2.2231388329979902"/>
    <n v="0"/>
    <n v="0"/>
    <n v="0"/>
    <n v="48.787499537500004"/>
    <n v="-48.787499537500004"/>
    <n v="-1"/>
    <n v="0"/>
    <s v="NA"/>
    <n v="0"/>
    <x v="368"/>
    <n v="0"/>
    <n v="43.908749583750001"/>
    <n v="-51.226874514375005"/>
    <n v="4.8787499537500025"/>
    <n v="2.4393749768750013"/>
  </r>
  <r>
    <x v="3"/>
    <s v="chicago to travel"/>
    <s v="Standard"/>
    <s v="Unassigned"/>
    <s v="Unassigned"/>
    <s v=""/>
    <n v="8.75"/>
    <n v="32"/>
    <n v="49.725000000000001"/>
    <n v="1.55390625"/>
    <n v="14458"/>
    <n v="2.2133075114123702E-3"/>
    <n v="1.00165306404759"/>
    <n v="0"/>
    <n v="0"/>
    <n v="0"/>
    <n v="49.725000000000001"/>
    <n v="-49.725000000000001"/>
    <n v="-1"/>
    <n v="0"/>
    <s v="NA"/>
    <n v="0"/>
    <x v="368"/>
    <n v="0"/>
    <n v="44.752500000000005"/>
    <n v="-52.211250000000007"/>
    <n v="4.9724999999999966"/>
    <n v="2.4862500000000054"/>
  </r>
  <r>
    <x v="3"/>
    <s v="amsterdam vacation"/>
    <s v="Standard"/>
    <s v="Unassigned"/>
    <s v="Unassigned"/>
    <s v=""/>
    <n v="8.75"/>
    <n v="33"/>
    <n v="50.999999737499998"/>
    <n v="1.5454545374999999"/>
    <n v="1620"/>
    <n v="2.03703703703704E-2"/>
    <n v="1.43993827160494"/>
    <n v="0"/>
    <n v="0"/>
    <n v="0"/>
    <n v="50.999999737499998"/>
    <n v="-50.999999737499998"/>
    <n v="-1"/>
    <n v="0"/>
    <s v="NA"/>
    <n v="0"/>
    <x v="368"/>
    <n v="0"/>
    <n v="45.899999763749996"/>
    <n v="-53.549999724374999"/>
    <n v="5.0999999737500019"/>
    <n v="2.549999986875001"/>
  </r>
  <r>
    <x v="3"/>
    <s v="french vacation"/>
    <s v="Standard"/>
    <s v="Unassigned"/>
    <s v="Unassigned"/>
    <s v=""/>
    <n v="8.75"/>
    <n v="28"/>
    <n v="52.787499799999999"/>
    <n v="1.88526785"/>
    <n v="3776"/>
    <n v="7.4152542372881393E-3"/>
    <n v="2.4124205508474601"/>
    <n v="0"/>
    <n v="0"/>
    <n v="0"/>
    <n v="52.787499799999999"/>
    <n v="-52.787499799999999"/>
    <n v="-1"/>
    <n v="0"/>
    <s v="NA"/>
    <n v="0"/>
    <x v="368"/>
    <n v="0"/>
    <n v="47.508749819999998"/>
    <n v="-55.426874789999999"/>
    <n v="5.2787499800000006"/>
    <n v="2.6393749900000003"/>
  </r>
  <r>
    <x v="3"/>
    <s v="paris vacation deal"/>
    <s v="Advanced"/>
    <s v="Unassigned"/>
    <s v="Unassigned"/>
    <s v=""/>
    <n v="8.75"/>
    <n v="45"/>
    <n v="52.837499812499999"/>
    <n v="1.1741666625"/>
    <n v="4583"/>
    <n v="9.8188959197032504E-3"/>
    <n v="2.4938031856862302"/>
    <n v="0"/>
    <n v="0"/>
    <n v="0"/>
    <n v="52.837499812499999"/>
    <n v="-52.837499812499999"/>
    <n v="-1"/>
    <n v="0"/>
    <s v="NA"/>
    <n v="0"/>
    <x v="368"/>
    <n v="0"/>
    <n v="47.553749831250002"/>
    <n v="-55.479374803125005"/>
    <n v="5.2837499812499971"/>
    <n v="2.6418749906250056"/>
  </r>
  <r>
    <x v="3"/>
    <s v="amsterdam travel"/>
    <s v="Standard"/>
    <s v="Unassigned"/>
    <s v="Unassigned"/>
    <s v=""/>
    <n v="8.75"/>
    <n v="38"/>
    <n v="60.874999649999999"/>
    <n v="1.601973675"/>
    <n v="1674"/>
    <n v="2.2700119474313E-2"/>
    <n v="1.12915173237754"/>
    <n v="0"/>
    <n v="0"/>
    <n v="0"/>
    <n v="60.874999649999999"/>
    <n v="-60.874999649999999"/>
    <n v="-1"/>
    <n v="0"/>
    <s v="NA"/>
    <n v="0"/>
    <x v="368"/>
    <n v="0"/>
    <n v="54.787499685"/>
    <n v="-63.918749632500003"/>
    <n v="6.0874999649999992"/>
    <n v="3.0437499825000032"/>
  </r>
  <r>
    <x v="3"/>
    <s v="french airline"/>
    <s v="Advanced"/>
    <s v="Unassigned"/>
    <s v="Unassigned"/>
    <s v=""/>
    <n v="8.75"/>
    <n v="109"/>
    <n v="72.562498999999988"/>
    <n v="0.66571099999999994"/>
    <n v="3354"/>
    <n v="3.2498509242695303E-2"/>
    <n v="2.7137745974955299"/>
    <n v="0"/>
    <n v="0"/>
    <n v="0"/>
    <n v="72.562498999999988"/>
    <n v="-72.562498999999988"/>
    <n v="-1"/>
    <n v="0"/>
    <s v="NA"/>
    <n v="0"/>
    <x v="368"/>
    <n v="0"/>
    <n v="65.306249099999988"/>
    <n v="-76.190623949999988"/>
    <n v="7.2562499000000003"/>
    <n v="3.6281249500000001"/>
  </r>
  <r>
    <x v="3"/>
    <s v="new york city to vacation"/>
    <s v="Standard"/>
    <s v="Unassigned"/>
    <s v="Unassigned"/>
    <s v=""/>
    <n v="8.75"/>
    <n v="35"/>
    <n v="74.337499687499999"/>
    <n v="2.1239285625000002"/>
    <n v="2568"/>
    <n v="1.3629283489096599E-2"/>
    <n v="1.25058411214953"/>
    <n v="0"/>
    <n v="0"/>
    <n v="0"/>
    <n v="74.337499687499999"/>
    <n v="-74.337499687499999"/>
    <n v="-1"/>
    <n v="0"/>
    <s v="NA"/>
    <n v="0"/>
    <x v="368"/>
    <n v="0"/>
    <n v="66.903749718750007"/>
    <n v="-78.054374671874996"/>
    <n v="7.4337499687499928"/>
    <n v="3.7168749843749964"/>
  </r>
  <r>
    <x v="3"/>
    <s v="new york city to travel"/>
    <s v="Standard"/>
    <s v="Unassigned"/>
    <s v="Unassigned"/>
    <s v=""/>
    <n v="8.75"/>
    <n v="34"/>
    <n v="75.274999975"/>
    <n v="2.2139705875"/>
    <n v="12225"/>
    <n v="2.7811860940695297E-3"/>
    <n v="1.0749447852760701"/>
    <n v="0"/>
    <n v="0"/>
    <n v="0"/>
    <n v="75.274999975"/>
    <n v="-75.274999975"/>
    <n v="-1"/>
    <n v="0"/>
    <s v="NA"/>
    <n v="0"/>
    <x v="368"/>
    <n v="0"/>
    <n v="67.747499977499999"/>
    <n v="-79.038749973750001"/>
    <n v="7.5274999975000014"/>
    <n v="3.7637499987500007"/>
  </r>
  <r>
    <x v="3"/>
    <s v="delhi flight"/>
    <s v="Standard"/>
    <s v="Unassigned"/>
    <s v="Unassigned"/>
    <s v=""/>
    <n v="8.75"/>
    <n v="134"/>
    <n v="78.349999324999999"/>
    <n v="0.58470148749999995"/>
    <n v="6070"/>
    <n v="2.20757825370675E-2"/>
    <n v="1.5974629324547001"/>
    <n v="0"/>
    <n v="0"/>
    <n v="0"/>
    <n v="78.349999324999999"/>
    <n v="-78.349999324999999"/>
    <n v="-1"/>
    <n v="0"/>
    <s v="NA"/>
    <n v="0"/>
    <x v="368"/>
    <n v="0"/>
    <n v="70.514999392500002"/>
    <n v="-82.267499291250004"/>
    <n v="7.834999932499997"/>
    <n v="3.9174999662500056"/>
  </r>
  <r>
    <x v="3"/>
    <s v="atlanta travel"/>
    <s v="Standard"/>
    <s v="Unassigned"/>
    <s v="Unassigned"/>
    <s v=""/>
    <n v="8.75"/>
    <n v="40"/>
    <n v="81.95"/>
    <n v="2.0487500000000001"/>
    <n v="1641"/>
    <n v="2.4375380865326E-2"/>
    <n v="1.27982937233394"/>
    <n v="0"/>
    <n v="0"/>
    <n v="0"/>
    <n v="81.95"/>
    <n v="-81.95"/>
    <n v="-1"/>
    <n v="0"/>
    <s v="NA"/>
    <n v="0"/>
    <x v="368"/>
    <n v="0"/>
    <n v="73.75500000000001"/>
    <n v="-86.047500000000014"/>
    <n v="8.1949999999999932"/>
    <n v="4.0975000000000108"/>
  </r>
  <r>
    <x v="3"/>
    <s v="san francisco travel"/>
    <s v="Standard"/>
    <s v="Unassigned"/>
    <s v="Unassigned"/>
    <s v=""/>
    <n v="8.75"/>
    <n v="33"/>
    <n v="83.199999712499988"/>
    <n v="2.5212121124999998"/>
    <n v="25024"/>
    <n v="1.31873401534527E-3"/>
    <n v="1.02155930306905"/>
    <n v="0"/>
    <n v="0"/>
    <n v="0"/>
    <n v="83.199999712499988"/>
    <n v="-83.199999712499988"/>
    <n v="-1"/>
    <n v="0"/>
    <s v="NA"/>
    <n v="0"/>
    <x v="368"/>
    <n v="0"/>
    <n v="74.879999741249989"/>
    <n v="-87.359999698124994"/>
    <n v="8.3199999712499988"/>
    <n v="4.1599999856250065"/>
  </r>
  <r>
    <x v="3"/>
    <s v="los angeles vacation"/>
    <s v="Standard"/>
    <s v="Unassigned"/>
    <s v="Unassigned"/>
    <s v=""/>
    <n v="8.75"/>
    <n v="29"/>
    <n v="85.412499762500005"/>
    <n v="2.9452586125"/>
    <n v="1960"/>
    <n v="1.4795918367346901E-2"/>
    <n v="0.99653061224489803"/>
    <n v="0"/>
    <n v="0"/>
    <n v="0"/>
    <n v="85.412499762500005"/>
    <n v="-85.412499762500005"/>
    <n v="-1"/>
    <n v="0"/>
    <s v="NA"/>
    <n v="0"/>
    <x v="368"/>
    <n v="0"/>
    <n v="76.871249786250004"/>
    <n v="-89.683124750625012"/>
    <n v="8.5412499762500005"/>
    <n v="4.2706249881250073"/>
  </r>
  <r>
    <x v="3"/>
    <s v="san francisco flight"/>
    <s v="Standard"/>
    <s v="Unassigned"/>
    <s v="Unassigned"/>
    <s v=""/>
    <n v="8.75"/>
    <n v="111"/>
    <n v="98.912499600000004"/>
    <n v="0.8911036"/>
    <n v="19238"/>
    <n v="5.7698305437155597E-3"/>
    <n v="1.00158540388814"/>
    <n v="0"/>
    <n v="0"/>
    <n v="0"/>
    <n v="98.912499600000004"/>
    <n v="-98.912499600000004"/>
    <n v="-1"/>
    <n v="0"/>
    <s v="NA"/>
    <n v="0"/>
    <x v="368"/>
    <n v="0"/>
    <n v="89.021249640000008"/>
    <n v="-103.85812458000001"/>
    <n v="9.8912499599999961"/>
    <n v="4.9456249800000052"/>
  </r>
  <r>
    <x v="3"/>
    <s v="mumbai flight"/>
    <s v="Standard"/>
    <s v="Unassigned"/>
    <s v="Unassigned"/>
    <s v=""/>
    <n v="8.75"/>
    <n v="156"/>
    <n v="106.24999905"/>
    <n v="0.68108973750000001"/>
    <n v="6468"/>
    <n v="2.4118738404452701E-2"/>
    <n v="0.92520098948670404"/>
    <n v="0"/>
    <n v="0"/>
    <n v="0"/>
    <n v="106.24999905"/>
    <n v="-106.24999905"/>
    <n v="-1"/>
    <n v="0"/>
    <s v="NA"/>
    <n v="0"/>
    <x v="368"/>
    <n v="0"/>
    <n v="95.624999145000004"/>
    <n v="-111.5624990025"/>
    <n v="10.624999904999996"/>
    <n v="5.312499952500005"/>
  </r>
  <r>
    <x v="3"/>
    <s v="flight to lyon"/>
    <s v="Advanced"/>
    <s v="Unassigned"/>
    <s v="Unassigned"/>
    <s v=""/>
    <n v="8.75"/>
    <n v="145"/>
    <n v="110.5124985625"/>
    <n v="0.76215516250000004"/>
    <n v="14097"/>
    <n v="1.02858764276087E-2"/>
    <n v="1.2626800028374801"/>
    <n v="0"/>
    <n v="0"/>
    <n v="0"/>
    <n v="110.5124985625"/>
    <n v="-110.5124985625"/>
    <n v="-1"/>
    <n v="0"/>
    <s v="NA"/>
    <n v="0"/>
    <x v="368"/>
    <n v="0"/>
    <n v="99.461248706250004"/>
    <n v="-116.038123490625"/>
    <n v="11.051249856249996"/>
    <n v="5.5256249281249978"/>
  </r>
  <r>
    <x v="3"/>
    <s v="miami flight"/>
    <s v="Standard"/>
    <s v="Unassigned"/>
    <s v="Unassigned"/>
    <s v=""/>
    <n v="8.75"/>
    <n v="112"/>
    <n v="110.98749900000001"/>
    <n v="0.99095981250000009"/>
    <n v="26008"/>
    <n v="4.30636727160874E-3"/>
    <n v="1.0014495539833901"/>
    <n v="0"/>
    <n v="0"/>
    <n v="0"/>
    <n v="110.98749900000001"/>
    <n v="-110.98749900000001"/>
    <n v="-1"/>
    <n v="0"/>
    <s v="NA"/>
    <n v="0"/>
    <x v="368"/>
    <n v="0"/>
    <n v="99.888749100000013"/>
    <n v="-116.53687395000001"/>
    <n v="11.098749900000001"/>
    <n v="5.5493749500000007"/>
  </r>
  <r>
    <x v="3"/>
    <s v="chicago flight"/>
    <s v="Standard"/>
    <s v="Unassigned"/>
    <s v="Unassigned"/>
    <s v=""/>
    <n v="8.75"/>
    <n v="115"/>
    <n v="122.03749974999999"/>
    <n v="1.0611956499999999"/>
    <n v="25923"/>
    <n v="4.4362149442579903E-3"/>
    <n v="1.0122593835589999"/>
    <n v="0"/>
    <n v="0"/>
    <n v="0"/>
    <n v="122.03749974999999"/>
    <n v="-122.03749974999999"/>
    <n v="-1"/>
    <n v="0"/>
    <s v="NA"/>
    <n v="0"/>
    <x v="368"/>
    <n v="0"/>
    <n v="109.833749775"/>
    <n v="-128.13937473749999"/>
    <n v="12.203749974999994"/>
    <n v="6.1018749874999969"/>
  </r>
  <r>
    <x v="3"/>
    <s v="detroit flight"/>
    <s v="Standard"/>
    <s v="Unassigned"/>
    <s v="Unassigned"/>
    <s v=""/>
    <n v="8.75"/>
    <n v="54"/>
    <n v="128.5499997"/>
    <n v="2.38055555"/>
    <n v="11172"/>
    <n v="4.8335123523093404E-3"/>
    <n v="0.97858933046903007"/>
    <n v="0"/>
    <n v="0"/>
    <n v="0"/>
    <n v="128.5499997"/>
    <n v="-128.5499997"/>
    <n v="-1"/>
    <n v="0"/>
    <s v="NA"/>
    <n v="0"/>
    <x v="368"/>
    <n v="0"/>
    <n v="115.69499973000001"/>
    <n v="-134.977499685"/>
    <n v="12.854999969999994"/>
    <n v="6.4274999849999972"/>
  </r>
  <r>
    <x v="3"/>
    <s v="new york to travel"/>
    <s v="Standard"/>
    <s v="Unassigned"/>
    <s v="Unassigned"/>
    <s v=""/>
    <n v="8.75"/>
    <n v="94"/>
    <n v="133.88749940000002"/>
    <n v="1.4243351000000002"/>
    <n v="14731"/>
    <n v="6.381101079356459E-3"/>
    <n v="1.0208471929943701"/>
    <n v="0"/>
    <n v="0"/>
    <n v="0"/>
    <n v="133.88749940000002"/>
    <n v="-133.88749940000002"/>
    <n v="-1"/>
    <n v="0"/>
    <s v="NA"/>
    <n v="0"/>
    <x v="368"/>
    <n v="0"/>
    <n v="120.49874946000003"/>
    <n v="-140.58187437000004"/>
    <n v="13.388749939999997"/>
    <n v="6.6943749700000126"/>
  </r>
  <r>
    <x v="3"/>
    <s v="rome travel"/>
    <s v="Standard"/>
    <s v="Unassigned"/>
    <s v="Unassigned"/>
    <s v=""/>
    <n v="8.75"/>
    <n v="44"/>
    <n v="139.52499990000001"/>
    <n v="3.1710227250000003"/>
    <n v="3677"/>
    <n v="1.1966276856132701E-2"/>
    <n v="1.03312483002448"/>
    <n v="0"/>
    <n v="0"/>
    <n v="0"/>
    <n v="139.52499990000001"/>
    <n v="-139.52499990000001"/>
    <n v="-1"/>
    <n v="0"/>
    <s v="NA"/>
    <n v="0"/>
    <x v="368"/>
    <n v="0"/>
    <n v="125.57249991000002"/>
    <n v="-146.50124989500003"/>
    <n v="13.952499989999993"/>
    <n v="6.9762499950000176"/>
  </r>
  <r>
    <x v="3"/>
    <s v="amsterdam flight"/>
    <s v="Standard"/>
    <s v="Unassigned"/>
    <s v="Unassigned"/>
    <s v=""/>
    <n v="8.75"/>
    <n v="161"/>
    <n v="154.43749912499999"/>
    <n v="0.95923912499999997"/>
    <n v="6930"/>
    <n v="2.3232323232323202E-2"/>
    <n v="0.96363636363636407"/>
    <n v="0"/>
    <n v="0"/>
    <n v="0"/>
    <n v="154.43749912499999"/>
    <n v="-154.43749912499999"/>
    <n v="-1"/>
    <n v="0"/>
    <s v="NA"/>
    <n v="0"/>
    <x v="368"/>
    <n v="0"/>
    <n v="138.99374921250001"/>
    <n v="-162.15937408125001"/>
    <n v="15.443749912499982"/>
    <n v="7.7218749562500193"/>
  </r>
  <r>
    <x v="3"/>
    <s v="rome vacation"/>
    <s v="Standard"/>
    <s v="Unassigned"/>
    <s v="Unassigned"/>
    <s v=""/>
    <n v="8.75"/>
    <n v="47"/>
    <n v="156.43749956249999"/>
    <n v="3.3284574375"/>
    <n v="2389"/>
    <n v="1.9673503557973999E-2"/>
    <n v="1.0276684805357901"/>
    <n v="0"/>
    <n v="0"/>
    <n v="0"/>
    <n v="156.43749956249999"/>
    <n v="-156.43749956249999"/>
    <n v="-1"/>
    <n v="0"/>
    <s v="NA"/>
    <n v="0"/>
    <x v="368"/>
    <n v="0"/>
    <n v="140.79374960625"/>
    <n v="-164.259374540625"/>
    <n v="15.643749956249991"/>
    <n v="7.8218749781250096"/>
  </r>
  <r>
    <x v="3"/>
    <s v="new york to vacation"/>
    <s v="Standard"/>
    <s v="Unassigned"/>
    <s v="Unassigned"/>
    <s v=""/>
    <n v="8.75"/>
    <n v="100"/>
    <n v="172.83750000000001"/>
    <n v="1.728375"/>
    <n v="27135"/>
    <n v="3.6852773171181098E-3"/>
    <n v="1.0043154597383499"/>
    <n v="0"/>
    <n v="0"/>
    <n v="0"/>
    <n v="172.83750000000001"/>
    <n v="-172.83750000000001"/>
    <n v="-1"/>
    <n v="0"/>
    <s v="NA"/>
    <n v="0"/>
    <x v="368"/>
    <n v="0"/>
    <n v="155.55375000000001"/>
    <n v="-181.479375"/>
    <n v="17.283749999999998"/>
    <n v="8.6418749999999989"/>
  </r>
  <r>
    <x v="3"/>
    <s v="los angeles flight"/>
    <s v="Standard"/>
    <s v="Unassigned"/>
    <s v="Unassigned"/>
    <s v=""/>
    <n v="8.75"/>
    <n v="166"/>
    <n v="175.13749905"/>
    <n v="1.0550451750000001"/>
    <n v="30208"/>
    <n v="5.4952330508474603E-3"/>
    <n v="1"/>
    <n v="0"/>
    <n v="0"/>
    <n v="0"/>
    <n v="175.13749905"/>
    <n v="-175.13749905"/>
    <n v="-1"/>
    <n v="0"/>
    <s v="NA"/>
    <n v="0"/>
    <x v="368"/>
    <n v="0"/>
    <n v="157.62374914500001"/>
    <n v="-183.8943740025"/>
    <n v="17.513749904999997"/>
    <n v="8.7568749524999987"/>
  </r>
  <r>
    <x v="3"/>
    <s v="atlanta flight"/>
    <s v="Standard"/>
    <s v="Unassigned"/>
    <s v="Unassigned"/>
    <s v=""/>
    <n v="8.75"/>
    <n v="126"/>
    <n v="183.274999425"/>
    <n v="1.4545634875"/>
    <n v="35121"/>
    <n v="3.5875971640898594E-3"/>
    <n v="1.0044417869650599"/>
    <n v="0"/>
    <n v="0"/>
    <n v="0"/>
    <n v="183.274999425"/>
    <n v="-183.274999425"/>
    <n v="-1"/>
    <n v="0"/>
    <s v="NA"/>
    <n v="0"/>
    <x v="368"/>
    <n v="0"/>
    <n v="164.94749948250001"/>
    <n v="-192.43874939625002"/>
    <n v="18.327499942499998"/>
    <n v="9.163749971250013"/>
  </r>
  <r>
    <x v="3"/>
    <s v="new york flight"/>
    <s v="Standard"/>
    <s v="Unassigned"/>
    <s v="Unassigned"/>
    <s v=""/>
    <n v="8.75"/>
    <n v="305"/>
    <n v="198.71249818750002"/>
    <n v="0.65151638750000007"/>
    <n v="66334"/>
    <n v="4.5979437392588999E-3"/>
    <n v="1"/>
    <n v="0"/>
    <n v="0"/>
    <n v="0"/>
    <n v="198.71249818750002"/>
    <n v="-198.71249818750002"/>
    <n v="-1"/>
    <n v="0"/>
    <s v="NA"/>
    <n v="0"/>
    <x v="368"/>
    <n v="0"/>
    <n v="178.84124836875003"/>
    <n v="-208.64812309687503"/>
    <n v="19.871249818749988"/>
    <n v="9.935624909375008"/>
  </r>
  <r>
    <x v="3"/>
    <s v="paris france vacation"/>
    <s v="Advanced"/>
    <s v="Unassigned"/>
    <s v="Unassigned"/>
    <s v=""/>
    <n v="8.75"/>
    <n v="270"/>
    <n v="274.84999987499998"/>
    <n v="1.0179629625"/>
    <n v="44365"/>
    <n v="6.0858785078327492E-3"/>
    <n v="2.48370111574439"/>
    <n v="0"/>
    <n v="0"/>
    <n v="0"/>
    <n v="274.84999987499998"/>
    <n v="-274.84999987499998"/>
    <n v="-1"/>
    <n v="0"/>
    <s v="NA"/>
    <n v="0"/>
    <x v="368"/>
    <n v="0"/>
    <n v="247.36499988749998"/>
    <n v="-288.59249986875"/>
    <n v="27.484999987500004"/>
    <n v="13.742499993750016"/>
  </r>
  <r>
    <x v="5"/>
    <s v="flight ticket reservation"/>
    <s v="Standard"/>
    <s v="Unassigned"/>
    <s v="Unassigned"/>
    <s v="Position 5-10 Bid Strategy"/>
    <n v="8.75"/>
    <n v="3"/>
    <n v="0.42499998749999995"/>
    <n v="0.14166666249999998"/>
    <n v="44"/>
    <n v="6.8181818181818205E-2"/>
    <n v="1.4318181818181801"/>
    <n v="0"/>
    <n v="0"/>
    <n v="0"/>
    <n v="0.42499998749999995"/>
    <n v="-0.42499998749999995"/>
    <n v="-1"/>
    <n v="0"/>
    <s v="NA"/>
    <n v="0"/>
    <x v="368"/>
    <n v="0"/>
    <n v="0.38249998874999996"/>
    <n v="-0.44624998687499995"/>
    <n v="4.249999874999999E-2"/>
    <n v="2.1249999374999995E-2"/>
  </r>
  <r>
    <x v="5"/>
    <s v="vacation destination idea"/>
    <s v="Standard"/>
    <s v="Unassigned"/>
    <s v="Unassigned"/>
    <s v="Position 5-10 Bid Strategy"/>
    <n v="8.75"/>
    <n v="2"/>
    <n v="0.4375"/>
    <n v="0.21875"/>
    <n v="214"/>
    <n v="9.3457943925233603E-3"/>
    <n v="1.09579439252336"/>
    <n v="0"/>
    <n v="0"/>
    <n v="0"/>
    <n v="0.4375"/>
    <n v="-0.4375"/>
    <n v="-1"/>
    <n v="0"/>
    <s v="NA"/>
    <n v="0"/>
    <x v="368"/>
    <n v="0"/>
    <n v="0.39374999999999999"/>
    <n v="-0.45937500000000003"/>
    <n v="4.3750000000000011E-2"/>
    <n v="2.1875000000000033E-2"/>
  </r>
  <r>
    <x v="5"/>
    <s v="flight buy"/>
    <s v="Standard"/>
    <s v="Unassigned"/>
    <s v="Unassigned"/>
    <s v="Position 5-10 Bid Strategy"/>
    <n v="8.75"/>
    <n v="1"/>
    <n v="0.46250000000000002"/>
    <n v="0.46250000000000002"/>
    <n v="258"/>
    <n v="3.8759689922480602E-3"/>
    <n v="2.78720930232558"/>
    <n v="0"/>
    <n v="0"/>
    <n v="0"/>
    <n v="0.46250000000000002"/>
    <n v="-0.46250000000000002"/>
    <n v="-1"/>
    <n v="0"/>
    <s v="NA"/>
    <n v="0"/>
    <x v="368"/>
    <n v="0"/>
    <n v="0.41625000000000001"/>
    <n v="-0.48562500000000003"/>
    <n v="4.6250000000000013E-2"/>
    <n v="2.3125000000000007E-2"/>
  </r>
  <r>
    <x v="5"/>
    <s v="europe site travel"/>
    <s v="Standard"/>
    <s v="Unassigned"/>
    <s v="Unassigned"/>
    <s v="Position 5-10 Bid Strategy"/>
    <n v="8.75"/>
    <n v="2"/>
    <n v="0.6"/>
    <n v="0.3"/>
    <n v="406"/>
    <n v="4.9261083743842408E-3"/>
    <n v="1.22758620689655"/>
    <n v="0"/>
    <n v="0"/>
    <n v="0"/>
    <n v="0.6"/>
    <n v="-0.6"/>
    <n v="-1"/>
    <n v="0"/>
    <s v="NA"/>
    <n v="0"/>
    <x v="368"/>
    <n v="0"/>
    <n v="0.54"/>
    <n v="-0.63"/>
    <n v="5.9999999999999942E-2"/>
    <n v="3.0000000000000027E-2"/>
  </r>
  <r>
    <x v="5"/>
    <s v="international flight special"/>
    <s v="Standard"/>
    <s v="Unassigned"/>
    <s v="Unassigned"/>
    <s v="Position 5-10 Bid Strategy"/>
    <n v="8.75"/>
    <n v="2"/>
    <n v="0.8"/>
    <n v="0.4"/>
    <n v="47"/>
    <n v="4.2553191489361701E-2"/>
    <n v="2.08510638297872"/>
    <n v="0"/>
    <n v="0"/>
    <n v="0"/>
    <n v="0.8"/>
    <n v="-0.8"/>
    <n v="-1"/>
    <n v="0"/>
    <s v="NA"/>
    <n v="0"/>
    <x v="368"/>
    <n v="0"/>
    <n v="0.72000000000000008"/>
    <n v="-0.84000000000000008"/>
    <n v="7.999999999999996E-2"/>
    <n v="4.0000000000000036E-2"/>
  </r>
  <r>
    <x v="5"/>
    <s v="flight web site"/>
    <s v="Standard"/>
    <s v="Unassigned"/>
    <s v="Unassigned"/>
    <s v="Position 5-10 Bid Strategy"/>
    <n v="8.75"/>
    <n v="2"/>
    <n v="1"/>
    <n v="0.5"/>
    <n v="539"/>
    <n v="3.7105751391465695E-3"/>
    <n v="2.05658627087199"/>
    <n v="0"/>
    <n v="0"/>
    <n v="0"/>
    <n v="1"/>
    <n v="-1"/>
    <n v="-1"/>
    <n v="0"/>
    <s v="NA"/>
    <n v="0"/>
    <x v="368"/>
    <n v="0"/>
    <n v="0.9"/>
    <n v="-1.05"/>
    <n v="9.9999999999999978E-2"/>
    <n v="5.0000000000000044E-2"/>
  </r>
  <r>
    <x v="5"/>
    <s v="international flight fare"/>
    <s v="Standard"/>
    <s v="Unassigned"/>
    <s v="Unassigned"/>
    <s v="Position 5-10 Bid Strategy"/>
    <n v="8.75"/>
    <n v="2"/>
    <n v="1.3625"/>
    <n v="0.68125000000000002"/>
    <n v="554"/>
    <n v="3.6101083032490998E-3"/>
    <n v="2.3918772563176902"/>
    <n v="0"/>
    <n v="0"/>
    <n v="0"/>
    <n v="1.3625"/>
    <n v="-1.3625"/>
    <n v="-1"/>
    <n v="0"/>
    <s v="NA"/>
    <n v="0"/>
    <x v="368"/>
    <n v="0"/>
    <n v="1.2262500000000001"/>
    <n v="-1.430625"/>
    <n v="0.13624999999999998"/>
    <n v="6.8124999999999991E-2"/>
  </r>
  <r>
    <x v="5"/>
    <s v="international flight prices"/>
    <s v="Standard"/>
    <s v="Unassigned"/>
    <s v="Unassigned"/>
    <s v="Position 5-10 Bid Strategy"/>
    <n v="8.75"/>
    <n v="3"/>
    <n v="1.425"/>
    <n v="0.47499999999999998"/>
    <n v="187"/>
    <n v="1.60427807486631E-2"/>
    <n v="1.45347593582888"/>
    <n v="0"/>
    <n v="0"/>
    <n v="0"/>
    <n v="1.425"/>
    <n v="-1.425"/>
    <n v="-1"/>
    <n v="0"/>
    <s v="NA"/>
    <n v="0"/>
    <x v="368"/>
    <n v="0"/>
    <n v="1.2825"/>
    <n v="-1.4962500000000001"/>
    <n v="0.14250000000000007"/>
    <n v="7.1250000000000036E-2"/>
  </r>
  <r>
    <x v="5"/>
    <s v="flight special offer"/>
    <s v="Standard"/>
    <s v="Unassigned"/>
    <s v="Unassigned"/>
    <s v="Position 5-10 Bid Strategy"/>
    <n v="8.75"/>
    <n v="3"/>
    <n v="1.425"/>
    <n v="0.47499999999999998"/>
    <n v="151"/>
    <n v="1.9867549668874201E-2"/>
    <n v="2.1132450331125798"/>
    <n v="0"/>
    <n v="0"/>
    <n v="0"/>
    <n v="1.425"/>
    <n v="-1.425"/>
    <n v="-1"/>
    <n v="0"/>
    <s v="NA"/>
    <n v="0"/>
    <x v="368"/>
    <n v="0"/>
    <n v="1.2825"/>
    <n v="-1.4962500000000001"/>
    <n v="0.14250000000000007"/>
    <n v="7.1250000000000036E-2"/>
  </r>
  <r>
    <x v="5"/>
    <s v="international flight rate"/>
    <s v="Standard"/>
    <s v="Unassigned"/>
    <s v="Unassigned"/>
    <s v="Position 5-10 Bid Strategy"/>
    <n v="8.75"/>
    <n v="4"/>
    <n v="1.5375000000000001"/>
    <n v="0.38437500000000002"/>
    <n v="82"/>
    <n v="4.8780487804878002E-2"/>
    <n v="1.59146341463415"/>
    <n v="0"/>
    <n v="0"/>
    <n v="0"/>
    <n v="1.5375000000000001"/>
    <n v="-1.5375000000000001"/>
    <n v="-1"/>
    <n v="0"/>
    <s v="NA"/>
    <n v="0"/>
    <x v="368"/>
    <n v="0"/>
    <n v="1.38375"/>
    <n v="-1.6143750000000001"/>
    <n v="0.15375000000000005"/>
    <n v="7.6875000000000027E-2"/>
  </r>
  <r>
    <x v="5"/>
    <s v="flight line"/>
    <s v="Standard"/>
    <s v="Unassigned"/>
    <s v="Unassigned"/>
    <s v="Position 5-10 Bid Strategy"/>
    <n v="8.75"/>
    <n v="4"/>
    <n v="1.675"/>
    <n v="0.41875000000000001"/>
    <n v="2253"/>
    <n v="1.77541056369285E-3"/>
    <n v="2.4003106968486501"/>
    <n v="0"/>
    <n v="0"/>
    <n v="0"/>
    <n v="1.675"/>
    <n v="-1.675"/>
    <n v="-1"/>
    <n v="0"/>
    <s v="NA"/>
    <n v="0"/>
    <x v="368"/>
    <n v="0"/>
    <n v="1.5075000000000001"/>
    <n v="-1.75875"/>
    <n v="0.16749999999999998"/>
    <n v="8.3749999999999991E-2"/>
  </r>
  <r>
    <x v="5"/>
    <s v="international flight search"/>
    <s v="Standard"/>
    <s v="Unassigned"/>
    <s v="Unassigned"/>
    <s v="Position 5-10 Bid Strategy"/>
    <n v="8.75"/>
    <n v="3"/>
    <n v="2.0874999750000001"/>
    <n v="0.69583332499999995"/>
    <n v="231"/>
    <n v="1.2987012987013E-2"/>
    <n v="2.2774891774891799"/>
    <n v="0"/>
    <n v="0"/>
    <n v="0"/>
    <n v="2.0874999750000001"/>
    <n v="-2.0874999750000001"/>
    <n v="-1"/>
    <n v="0"/>
    <s v="NA"/>
    <n v="0"/>
    <x v="368"/>
    <n v="0"/>
    <n v="1.8787499775000001"/>
    <n v="-2.1918749737500001"/>
    <n v="0.20874999750000001"/>
    <n v="0.10437499875"/>
  </r>
  <r>
    <x v="5"/>
    <s v="europe holiday"/>
    <s v="Standard"/>
    <s v="Unassigned"/>
    <s v="Unassigned"/>
    <s v="Position 5-10 Bid Strategy"/>
    <n v="8.75"/>
    <n v="6"/>
    <n v="2.799999975"/>
    <n v="0.4666666625"/>
    <n v="2052"/>
    <n v="2.92397660818713E-3"/>
    <n v="1.70847953216374"/>
    <n v="0"/>
    <n v="0"/>
    <n v="0"/>
    <n v="2.799999975"/>
    <n v="-2.799999975"/>
    <n v="-1"/>
    <n v="0"/>
    <s v="NA"/>
    <n v="0"/>
    <x v="368"/>
    <n v="0"/>
    <n v="2.5199999774999999"/>
    <n v="-2.93999997375"/>
    <n v="0.27999999750000004"/>
    <n v="0.13999999875000002"/>
  </r>
  <r>
    <x v="5"/>
    <s v="international flight travel"/>
    <s v="Standard"/>
    <s v="Unassigned"/>
    <s v="Unassigned"/>
    <s v="Position 5-10 Bid Strategy"/>
    <n v="8.75"/>
    <n v="5"/>
    <n v="2.875"/>
    <n v="0.57499999999999996"/>
    <n v="1173"/>
    <n v="4.2625745950554102E-3"/>
    <n v="1.14671781756181"/>
    <n v="0"/>
    <n v="0"/>
    <n v="0"/>
    <n v="2.875"/>
    <n v="-2.875"/>
    <n v="-1"/>
    <n v="0"/>
    <s v="NA"/>
    <n v="0"/>
    <x v="368"/>
    <n v="0"/>
    <n v="2.5874999999999999"/>
    <n v="-3.0187500000000003"/>
    <n v="0.28750000000000009"/>
    <n v="0.14375000000000027"/>
  </r>
  <r>
    <x v="5"/>
    <s v="cheap holidays europe"/>
    <s v="Standard"/>
    <s v="Unassigned"/>
    <s v="Unassigned"/>
    <s v="Position 5-10 Bid Strategy"/>
    <n v="8.75"/>
    <n v="3"/>
    <n v="3.3499999875000004"/>
    <n v="1.1166666625000001"/>
    <n v="435"/>
    <n v="6.8965517241379292E-3"/>
    <n v="4.3616091954023002"/>
    <n v="0"/>
    <n v="0"/>
    <n v="0"/>
    <n v="3.3499999875000004"/>
    <n v="-3.3499999875000004"/>
    <n v="-1"/>
    <n v="0"/>
    <s v="NA"/>
    <n v="0"/>
    <x v="368"/>
    <n v="0"/>
    <n v="3.0149999887500005"/>
    <n v="-3.5174999868750008"/>
    <n v="0.33499999874999986"/>
    <n v="0.16749999937500037"/>
  </r>
  <r>
    <x v="5"/>
    <s v="business class flight to europe"/>
    <s v="Standard"/>
    <s v="Unassigned"/>
    <s v="Unassigned"/>
    <s v="Position 5-10 Bid Strategy"/>
    <n v="8.75"/>
    <n v="1"/>
    <n v="3.45"/>
    <n v="3.45"/>
    <n v="28"/>
    <n v="3.5714285714285698E-2"/>
    <n v="1.1428571428571399"/>
    <n v="0"/>
    <n v="0"/>
    <n v="0"/>
    <n v="3.45"/>
    <n v="-3.45"/>
    <n v="-1"/>
    <n v="0"/>
    <s v="NA"/>
    <n v="0"/>
    <x v="368"/>
    <n v="0"/>
    <n v="3.1050000000000004"/>
    <n v="-3.6225000000000005"/>
    <n v="0.34499999999999975"/>
    <n v="0.17250000000000032"/>
  </r>
  <r>
    <x v="5"/>
    <s v="travel vacation europe"/>
    <s v="Standard"/>
    <s v="Unassigned"/>
    <s v="Unassigned"/>
    <s v="Position 5-10 Bid Strategy"/>
    <n v="8.75"/>
    <n v="4"/>
    <n v="3.5249999999999999"/>
    <n v="0.88124999999999998"/>
    <n v="1489"/>
    <n v="2.6863666890530602E-3"/>
    <n v="1.3705842847548699"/>
    <n v="0"/>
    <n v="0"/>
    <n v="0"/>
    <n v="3.5249999999999999"/>
    <n v="-3.5249999999999999"/>
    <n v="-1"/>
    <n v="0"/>
    <s v="NA"/>
    <n v="0"/>
    <x v="368"/>
    <n v="0"/>
    <n v="3.1724999999999999"/>
    <n v="-3.7012499999999999"/>
    <n v="0.35250000000000004"/>
    <n v="0.17625000000000002"/>
  </r>
  <r>
    <x v="5"/>
    <s v="international flight reservation"/>
    <s v="Standard"/>
    <s v="Unassigned"/>
    <s v="Unassigned"/>
    <s v="Position 5-10 Bid Strategy"/>
    <n v="8.75"/>
    <n v="5"/>
    <n v="3.7250000000000001"/>
    <n v="0.745"/>
    <n v="305"/>
    <n v="1.63934426229508E-2"/>
    <n v="1.49704918032787"/>
    <n v="0"/>
    <n v="0"/>
    <n v="0"/>
    <n v="3.7250000000000001"/>
    <n v="-3.7250000000000001"/>
    <n v="-1"/>
    <n v="0"/>
    <s v="NA"/>
    <n v="0"/>
    <x v="368"/>
    <n v="0"/>
    <n v="3.3525"/>
    <n v="-3.9112500000000003"/>
    <n v="0.37250000000000005"/>
    <n v="0.18625000000000025"/>
  </r>
  <r>
    <x v="5"/>
    <s v="air cheap travel europe"/>
    <s v="Standard"/>
    <s v="Unassigned"/>
    <s v="Unassigned"/>
    <s v="Position 5-10 Bid Strategy"/>
    <n v="8.75"/>
    <n v="6"/>
    <n v="3.8624999999999998"/>
    <n v="0.64375000000000004"/>
    <n v="1121"/>
    <n v="5.3523639607493297E-3"/>
    <n v="1.3902765388046401"/>
    <n v="0"/>
    <n v="0"/>
    <n v="0"/>
    <n v="3.8624999999999998"/>
    <n v="-3.8624999999999998"/>
    <n v="-1"/>
    <n v="0"/>
    <s v="NA"/>
    <n v="0"/>
    <x v="368"/>
    <n v="0"/>
    <n v="3.4762499999999998"/>
    <n v="-4.055625"/>
    <n v="0.38624999999999998"/>
    <n v="0.19312500000000021"/>
  </r>
  <r>
    <x v="5"/>
    <s v="flight offer"/>
    <s v="Standard"/>
    <s v="Unassigned"/>
    <s v="Unassigned"/>
    <s v="Position 5-10 Bid Strategy"/>
    <n v="8.75"/>
    <n v="4"/>
    <n v="3.9"/>
    <n v="0.97499999999999998"/>
    <n v="528"/>
    <n v="7.5757575757575794E-3"/>
    <n v="3.9547348484848501"/>
    <n v="0"/>
    <n v="0"/>
    <n v="0"/>
    <n v="3.9"/>
    <n v="-3.9"/>
    <n v="-1"/>
    <n v="0"/>
    <s v="NA"/>
    <n v="0"/>
    <x v="368"/>
    <n v="0"/>
    <n v="3.51"/>
    <n v="-4.0949999999999998"/>
    <n v="0.39000000000000012"/>
    <n v="0.19499999999999984"/>
  </r>
  <r>
    <x v="5"/>
    <s v="flight ticket prices"/>
    <s v="Standard"/>
    <s v="Unassigned"/>
    <s v="Unassigned"/>
    <s v="Position 5-10 Bid Strategy"/>
    <n v="8.75"/>
    <n v="6"/>
    <n v="3.9375"/>
    <n v="0.65625"/>
    <n v="1112"/>
    <n v="5.3956834532374095E-3"/>
    <n v="2.1742805755395702"/>
    <n v="0"/>
    <n v="0"/>
    <n v="0"/>
    <n v="3.9375"/>
    <n v="-3.9375"/>
    <n v="-1"/>
    <n v="0"/>
    <s v="NA"/>
    <n v="0"/>
    <x v="368"/>
    <n v="0"/>
    <n v="3.5437500000000002"/>
    <n v="-4.1343750000000004"/>
    <n v="0.39374999999999982"/>
    <n v="0.19687500000000036"/>
  </r>
  <r>
    <x v="5"/>
    <s v="flight rate"/>
    <s v="Standard"/>
    <s v="Unassigned"/>
    <s v="Unassigned"/>
    <s v="Position 5-10 Bid Strategy"/>
    <n v="8.75"/>
    <n v="11"/>
    <n v="4.1624999625000001"/>
    <n v="0.37840908750000002"/>
    <n v="1179"/>
    <n v="9.3299406276505497E-3"/>
    <n v="1.78693808312129"/>
    <n v="0"/>
    <n v="0"/>
    <n v="0"/>
    <n v="4.1624999625000001"/>
    <n v="-4.1624999625000001"/>
    <n v="-1"/>
    <n v="0"/>
    <s v="NA"/>
    <n v="0"/>
    <x v="368"/>
    <n v="0"/>
    <n v="3.7462499662500002"/>
    <n v="-4.3706249606250003"/>
    <n v="0.41624999624999992"/>
    <n v="0.20812499812500018"/>
  </r>
  <r>
    <x v="5"/>
    <s v="flight plane ticket"/>
    <s v="Standard"/>
    <s v="Unassigned"/>
    <s v="Unassigned"/>
    <s v="Position 5-10 Bid Strategy"/>
    <n v="8.75"/>
    <n v="1"/>
    <n v="4.3875000000000002"/>
    <n v="4.3875000000000002"/>
    <n v="458"/>
    <n v="2.1834061135371204E-3"/>
    <n v="1.56550218340611"/>
    <n v="0"/>
    <n v="0"/>
    <n v="0"/>
    <n v="4.3875000000000002"/>
    <n v="-4.3875000000000002"/>
    <n v="-1"/>
    <n v="0"/>
    <s v="NA"/>
    <n v="0"/>
    <x v="368"/>
    <n v="0"/>
    <n v="3.9487500000000004"/>
    <n v="-4.6068750000000005"/>
    <n v="0.43874999999999975"/>
    <n v="0.21937500000000032"/>
  </r>
  <r>
    <x v="5"/>
    <s v="airplane ticket europe"/>
    <s v="Standard"/>
    <s v="Unassigned"/>
    <s v="Unassigned"/>
    <s v="Position 5-10 Bid Strategy"/>
    <n v="8.75"/>
    <n v="8"/>
    <n v="4.4625000000000004"/>
    <n v="0.55781250000000004"/>
    <n v="259"/>
    <n v="3.0888030888030903E-2"/>
    <n v="2.0536679536679499"/>
    <n v="0"/>
    <n v="0"/>
    <n v="0"/>
    <n v="4.4625000000000004"/>
    <n v="-4.4625000000000004"/>
    <n v="-1"/>
    <n v="0"/>
    <s v="NA"/>
    <n v="0"/>
    <x v="368"/>
    <n v="0"/>
    <n v="4.0162500000000003"/>
    <n v="-4.6856250000000008"/>
    <n v="0.44625000000000004"/>
    <n v="0.22312500000000046"/>
  </r>
  <r>
    <x v="5"/>
    <s v="international flight booking"/>
    <s v="Standard"/>
    <s v="Unassigned"/>
    <s v="Unassigned"/>
    <s v="Position 5-10 Bid Strategy"/>
    <n v="8.75"/>
    <n v="6"/>
    <n v="5.0499999750000004"/>
    <n v="0.8416666625"/>
    <n v="349"/>
    <n v="1.7191977077363901E-2"/>
    <n v="1.8484240687679101"/>
    <n v="0"/>
    <n v="0"/>
    <n v="0"/>
    <n v="5.0499999750000004"/>
    <n v="-5.0499999750000004"/>
    <n v="-1"/>
    <n v="0"/>
    <s v="NA"/>
    <n v="0"/>
    <x v="368"/>
    <n v="0"/>
    <n v="4.5449999775000007"/>
    <n v="-5.3024999737500007"/>
    <n v="0.50499999749999969"/>
    <n v="0.25249999875000029"/>
  </r>
  <r>
    <x v="5"/>
    <s v="flight ticket sale"/>
    <s v="Standard"/>
    <s v="Unassigned"/>
    <s v="Unassigned"/>
    <s v="Position 5-10 Bid Strategy"/>
    <n v="8.75"/>
    <n v="7"/>
    <n v="5.1999999624999997"/>
    <n v="0.74285713749999993"/>
    <n v="151"/>
    <n v="4.6357615894039694E-2"/>
    <n v="2.2092715231788098"/>
    <n v="0"/>
    <n v="0"/>
    <n v="0"/>
    <n v="5.1999999624999997"/>
    <n v="-5.1999999624999997"/>
    <n v="-1"/>
    <n v="0"/>
    <s v="NA"/>
    <n v="0"/>
    <x v="368"/>
    <n v="0"/>
    <n v="4.6799999662499996"/>
    <n v="-5.4599999606249998"/>
    <n v="0.51999999625000015"/>
    <n v="0.25999999812500008"/>
  </r>
  <r>
    <x v="5"/>
    <s v="travel ticket to europe"/>
    <s v="Standard"/>
    <s v="Unassigned"/>
    <s v="Unassigned"/>
    <s v="Position 5-10 Bid Strategy"/>
    <n v="8.75"/>
    <n v="14"/>
    <n v="5.6249999750000006"/>
    <n v="0.40178571250000006"/>
    <n v="574"/>
    <n v="2.4390243902439001E-2"/>
    <n v="0.88641114982578406"/>
    <n v="0"/>
    <n v="0"/>
    <n v="0"/>
    <n v="5.6249999750000006"/>
    <n v="-5.6249999750000006"/>
    <n v="-1"/>
    <n v="0"/>
    <s v="NA"/>
    <n v="0"/>
    <x v="368"/>
    <n v="0"/>
    <n v="5.0624999775000008"/>
    <n v="-5.9062499737500005"/>
    <n v="0.56249999749999979"/>
    <n v="0.2812499987499999"/>
  </r>
  <r>
    <x v="5"/>
    <s v="international flight deal"/>
    <s v="Standard"/>
    <s v="Unassigned"/>
    <s v="Unassigned"/>
    <s v="Position 5-10 Bid Strategy"/>
    <n v="8.75"/>
    <n v="14"/>
    <n v="8.7249998499999997"/>
    <n v="0.62321427500000004"/>
    <n v="345"/>
    <n v="4.0579710144927505E-2"/>
    <n v="1.52115942028985"/>
    <n v="0"/>
    <n v="0"/>
    <n v="0"/>
    <n v="8.7249998499999997"/>
    <n v="-8.7249998499999997"/>
    <n v="-1"/>
    <n v="0"/>
    <s v="NA"/>
    <n v="0"/>
    <x v="368"/>
    <n v="0"/>
    <n v="7.8524998649999995"/>
    <n v="-9.1612498425000002"/>
    <n v="0.87249998500000014"/>
    <n v="0.43624999250000052"/>
  </r>
  <r>
    <x v="5"/>
    <s v="budget travel europe"/>
    <s v="Standard"/>
    <s v="Unassigned"/>
    <s v="Unassigned"/>
    <s v="Position 5-10 Bid Strategy"/>
    <n v="8.75"/>
    <n v="10"/>
    <n v="9.4375"/>
    <n v="0.94374999999999998"/>
    <n v="2167"/>
    <n v="4.6146746654360908E-3"/>
    <n v="1.4815413013382599"/>
    <n v="0"/>
    <n v="0"/>
    <n v="0"/>
    <n v="9.4375"/>
    <n v="-9.4375"/>
    <n v="-1"/>
    <n v="0"/>
    <s v="NA"/>
    <n v="0"/>
    <x v="368"/>
    <n v="0"/>
    <n v="8.4937500000000004"/>
    <n v="-9.9093750000000007"/>
    <n v="0.94374999999999964"/>
    <n v="0.47187500000000071"/>
  </r>
  <r>
    <x v="5"/>
    <s v="flight fair"/>
    <s v="Standard"/>
    <s v="Unassigned"/>
    <s v="Unassigned"/>
    <s v="Position 5-10 Bid Strategy"/>
    <n v="8.75"/>
    <n v="6"/>
    <n v="10.812499950000001"/>
    <n v="1.8020833250000001"/>
    <n v="418"/>
    <n v="1.4354066985645899E-2"/>
    <n v="1.85980861244019"/>
    <n v="0"/>
    <n v="0"/>
    <n v="0"/>
    <n v="10.812499950000001"/>
    <n v="-10.812499950000001"/>
    <n v="-1"/>
    <n v="0"/>
    <s v="NA"/>
    <n v="0"/>
    <x v="368"/>
    <n v="0"/>
    <n v="9.7312499550000009"/>
    <n v="-11.353124947500001"/>
    <n v="1.0812499950000003"/>
    <n v="0.54062499750000015"/>
  </r>
  <r>
    <x v="5"/>
    <s v="flight planning"/>
    <s v="Standard"/>
    <s v="Unassigned"/>
    <s v="Unassigned"/>
    <s v="Position 5-10 Bid Strategy"/>
    <n v="8.75"/>
    <n v="12"/>
    <n v="13.574999999999999"/>
    <n v="1.1312500000000001"/>
    <n v="4256"/>
    <n v="2.8195488721804501E-3"/>
    <n v="2.7082001879699198"/>
    <n v="0"/>
    <n v="0"/>
    <n v="0"/>
    <n v="13.574999999999999"/>
    <n v="-13.574999999999999"/>
    <n v="-1"/>
    <n v="0"/>
    <s v="NA"/>
    <n v="0"/>
    <x v="368"/>
    <n v="0"/>
    <n v="12.217499999999999"/>
    <n v="-14.25375"/>
    <n v="1.3574999999999999"/>
    <n v="0.67875000000000085"/>
  </r>
  <r>
    <x v="5"/>
    <s v="flight special"/>
    <s v="Standard"/>
    <s v="Unassigned"/>
    <s v="Unassigned"/>
    <s v="Position 5-10 Bid Strategy"/>
    <n v="8.75"/>
    <n v="22"/>
    <n v="16.474999750000002"/>
    <n v="0.74886362500000003"/>
    <n v="1642"/>
    <n v="1.3398294762484799E-2"/>
    <n v="1.8848964677222899"/>
    <n v="0"/>
    <n v="0"/>
    <n v="0"/>
    <n v="16.474999750000002"/>
    <n v="-16.474999750000002"/>
    <n v="-1"/>
    <n v="0"/>
    <s v="NA"/>
    <n v="0"/>
    <x v="368"/>
    <n v="0"/>
    <n v="14.827499775000001"/>
    <n v="-17.298749737500003"/>
    <n v="1.6474999750000006"/>
    <n v="0.82374998750000117"/>
  </r>
  <r>
    <x v="5"/>
    <s v="cheap plane ticket to europe"/>
    <s v="Standard"/>
    <s v="Unassigned"/>
    <s v="Unassigned"/>
    <s v="Position 5-10 Bid Strategy"/>
    <n v="8.75"/>
    <n v="21"/>
    <n v="16.474999799999999"/>
    <n v="0.78452379999999999"/>
    <n v="423"/>
    <n v="4.9645390070922002E-2"/>
    <n v="2.5345153664302602"/>
    <n v="0"/>
    <n v="0"/>
    <n v="0"/>
    <n v="16.474999799999999"/>
    <n v="-16.474999799999999"/>
    <n v="-1"/>
    <n v="0"/>
    <s v="NA"/>
    <n v="0"/>
    <x v="368"/>
    <n v="0"/>
    <n v="14.82749982"/>
    <n v="-17.298749789999999"/>
    <n v="1.6474999799999992"/>
    <n v="0.8237499899999996"/>
  </r>
  <r>
    <x v="5"/>
    <s v="business class europe"/>
    <s v="Standard"/>
    <s v="Unassigned"/>
    <s v="Unassigned"/>
    <s v="Position 5-10 Bid Strategy"/>
    <n v="8.75"/>
    <n v="5"/>
    <n v="17.1875"/>
    <n v="3.4375"/>
    <n v="132"/>
    <n v="3.7878787878787901E-2"/>
    <n v="1.0530303030303001"/>
    <n v="0"/>
    <n v="0"/>
    <n v="0"/>
    <n v="17.1875"/>
    <n v="-17.1875"/>
    <n v="-1"/>
    <n v="0"/>
    <s v="NA"/>
    <n v="0"/>
    <x v="368"/>
    <n v="0"/>
    <n v="15.46875"/>
    <n v="-18.046875"/>
    <n v="1.71875"/>
    <n v="0.859375"/>
  </r>
  <r>
    <x v="5"/>
    <s v="international flight ticket"/>
    <s v="Standard"/>
    <s v="Unassigned"/>
    <s v="Unassigned"/>
    <s v="Position 5-10 Bid Strategy"/>
    <n v="8.75"/>
    <n v="30"/>
    <n v="18.849999750000002"/>
    <n v="0.62833332500000005"/>
    <n v="961"/>
    <n v="3.1217481789802298E-2"/>
    <n v="1.46576482830385"/>
    <n v="0"/>
    <n v="0"/>
    <n v="0"/>
    <n v="18.849999750000002"/>
    <n v="-18.849999750000002"/>
    <n v="-1"/>
    <n v="0"/>
    <s v="NA"/>
    <n v="0"/>
    <x v="368"/>
    <n v="0"/>
    <n v="16.964999775000003"/>
    <n v="-19.792499737500002"/>
    <n v="1.8849999749999995"/>
    <n v="0.94249998749999975"/>
  </r>
  <r>
    <x v="5"/>
    <s v="flight info"/>
    <s v="Standard"/>
    <s v="Unassigned"/>
    <s v="Unassigned"/>
    <s v="Position 5-10 Bid Strategy"/>
    <n v="8.75"/>
    <n v="36"/>
    <n v="22.149999900000001"/>
    <n v="0.61527777500000003"/>
    <n v="8373"/>
    <n v="4.2995342171264798E-3"/>
    <n v="1.28504717544488"/>
    <n v="0"/>
    <n v="0"/>
    <n v="0"/>
    <n v="22.149999900000001"/>
    <n v="-22.149999900000001"/>
    <n v="-1"/>
    <n v="0"/>
    <s v="NA"/>
    <n v="0"/>
    <x v="368"/>
    <n v="0"/>
    <n v="19.934999910000002"/>
    <n v="-23.257499895000002"/>
    <n v="2.214999989999999"/>
    <n v="1.1074999950000013"/>
  </r>
  <r>
    <x v="5"/>
    <s v="discount europe travel"/>
    <s v="Standard"/>
    <s v="Unassigned"/>
    <s v="Unassigned"/>
    <s v="Position 5-10 Bid Strategy"/>
    <n v="8.75"/>
    <n v="20"/>
    <n v="25.362500000000001"/>
    <n v="1.2681249999999999"/>
    <n v="1402"/>
    <n v="1.4265335235378001E-2"/>
    <n v="1.1774607703280999"/>
    <n v="0"/>
    <n v="0"/>
    <n v="0"/>
    <n v="25.362500000000001"/>
    <n v="-25.362500000000001"/>
    <n v="-1"/>
    <n v="0"/>
    <s v="NA"/>
    <n v="0"/>
    <x v="368"/>
    <n v="0"/>
    <n v="22.826250000000002"/>
    <n v="-26.630625000000002"/>
    <n v="2.536249999999999"/>
    <n v="1.2681250000000013"/>
  </r>
  <r>
    <x v="5"/>
    <s v="air europe travel"/>
    <s v="Standard"/>
    <s v="Unassigned"/>
    <s v="Unassigned"/>
    <s v="Position 5-10 Bid Strategy"/>
    <n v="8.75"/>
    <n v="43"/>
    <n v="29.424999974999999"/>
    <n v="0.68430232499999999"/>
    <n v="3306"/>
    <n v="1.30066545674531E-2"/>
    <n v="1.33793103448276"/>
    <n v="0"/>
    <n v="0"/>
    <n v="0"/>
    <n v="29.424999974999999"/>
    <n v="-29.424999974999999"/>
    <n v="-1"/>
    <n v="0"/>
    <s v="NA"/>
    <n v="0"/>
    <x v="368"/>
    <n v="0"/>
    <n v="26.482499977499998"/>
    <n v="-30.896249973749999"/>
    <n v="2.9424999975000006"/>
    <n v="1.4712499987500003"/>
  </r>
  <r>
    <x v="5"/>
    <s v="cheap air ticket europe"/>
    <s v="Standard"/>
    <s v="Unassigned"/>
    <s v="Unassigned"/>
    <s v="Position 5-10 Bid Strategy"/>
    <n v="8.75"/>
    <n v="51"/>
    <n v="37.974999712499994"/>
    <n v="0.74460783749999992"/>
    <n v="963"/>
    <n v="5.2959501557632398E-2"/>
    <n v="1.5957424714434101"/>
    <n v="0"/>
    <n v="0"/>
    <n v="0"/>
    <n v="37.974999712499994"/>
    <n v="-37.974999712499994"/>
    <n v="-1"/>
    <n v="0"/>
    <s v="NA"/>
    <n v="0"/>
    <x v="368"/>
    <n v="0"/>
    <n v="34.177499741249996"/>
    <n v="-39.873749698124996"/>
    <n v="3.7974999712499979"/>
    <n v="1.8987499856250025"/>
  </r>
  <r>
    <x v="5"/>
    <s v="flight fare"/>
    <s v="Standard"/>
    <s v="Unassigned"/>
    <s v="Unassigned"/>
    <s v="Position 5-10 Bid Strategy"/>
    <n v="8.75"/>
    <n v="52"/>
    <n v="61.499999600000002"/>
    <n v="1.1826923"/>
    <n v="4650"/>
    <n v="1.1182795698924698E-2"/>
    <n v="1.45825806451613"/>
    <n v="0"/>
    <n v="0"/>
    <n v="0"/>
    <n v="61.499999600000002"/>
    <n v="-61.499999600000002"/>
    <n v="-1"/>
    <n v="0"/>
    <s v="NA"/>
    <n v="0"/>
    <x v="368"/>
    <n v="0"/>
    <n v="55.34999964"/>
    <n v="-64.574999580000011"/>
    <n v="6.1499999600000024"/>
    <n v="3.0749999800000083"/>
  </r>
  <r>
    <x v="5"/>
    <s v="airline ticket to europe"/>
    <s v="Standard"/>
    <s v="Unassigned"/>
    <s v="Unassigned"/>
    <s v="Position 5-10 Bid Strategy"/>
    <n v="8.75"/>
    <n v="49"/>
    <n v="62.774999437499993"/>
    <n v="1.2811224374999999"/>
    <n v="1277"/>
    <n v="3.8371182458888001E-2"/>
    <n v="2.6360219263899798"/>
    <n v="0"/>
    <n v="0"/>
    <n v="0"/>
    <n v="62.774999437499993"/>
    <n v="-62.774999437499993"/>
    <n v="-1"/>
    <n v="0"/>
    <s v="NA"/>
    <n v="0"/>
    <x v="368"/>
    <n v="0"/>
    <n v="56.497499493749991"/>
    <n v="-65.913749409375001"/>
    <n v="6.2774999437500014"/>
    <n v="3.1387499718750078"/>
  </r>
  <r>
    <x v="5"/>
    <s v="europe travel deal"/>
    <s v="Standard"/>
    <s v="Unassigned"/>
    <s v="Unassigned"/>
    <s v="Position 5-10 Bid Strategy"/>
    <n v="8.75"/>
    <n v="60"/>
    <n v="67.462500000000006"/>
    <n v="1.1243749999999999"/>
    <n v="1495"/>
    <n v="4.0133779264213999E-2"/>
    <n v="1.43785953177258"/>
    <n v="0"/>
    <n v="0"/>
    <n v="0"/>
    <n v="67.462500000000006"/>
    <n v="-67.462500000000006"/>
    <n v="-1"/>
    <n v="0"/>
    <s v="NA"/>
    <n v="0"/>
    <x v="368"/>
    <n v="0"/>
    <n v="60.716250000000009"/>
    <n v="-70.835625000000007"/>
    <n v="6.7462499999999963"/>
    <n v="3.3731250000000017"/>
  </r>
  <r>
    <x v="5"/>
    <s v="cheap travel europe"/>
    <s v="Standard"/>
    <s v="Unassigned"/>
    <s v="Unassigned"/>
    <s v="Position 5-10 Bid Strategy"/>
    <n v="8.75"/>
    <n v="86"/>
    <n v="67.512499375000004"/>
    <n v="0.78502906250000004"/>
    <n v="2932"/>
    <n v="2.9331514324693001E-2"/>
    <n v="1.2833219645293299"/>
    <n v="0"/>
    <n v="0"/>
    <n v="0"/>
    <n v="67.512499375000004"/>
    <n v="-67.512499375000004"/>
    <n v="-1"/>
    <n v="0"/>
    <s v="NA"/>
    <n v="0"/>
    <x v="368"/>
    <n v="0"/>
    <n v="60.761249437500005"/>
    <n v="-70.888124343750007"/>
    <n v="6.751249937499999"/>
    <n v="3.3756249687500031"/>
  </r>
  <r>
    <x v="5"/>
    <s v="flight reservation"/>
    <s v="Standard"/>
    <s v="Unassigned"/>
    <s v="Unassigned"/>
    <s v="Position 5-10 Bid Strategy"/>
    <n v="8.75"/>
    <n v="59"/>
    <n v="72.549999737500002"/>
    <n v="1.2296610125"/>
    <n v="7148"/>
    <n v="8.2540570789031917E-3"/>
    <n v="1.22569949636262"/>
    <n v="0"/>
    <n v="0"/>
    <n v="0"/>
    <n v="72.549999737500002"/>
    <n v="-72.549999737500002"/>
    <n v="-1"/>
    <n v="0"/>
    <s v="NA"/>
    <n v="0"/>
    <x v="368"/>
    <n v="0"/>
    <n v="65.294999763749999"/>
    <n v="-76.177499724375011"/>
    <n v="7.2549999737500031"/>
    <n v="3.6274999868750086"/>
  </r>
  <r>
    <x v="5"/>
    <s v="flight booking"/>
    <s v="Standard"/>
    <s v="Unassigned"/>
    <s v="Unassigned"/>
    <s v="Position 5-10 Bid Strategy"/>
    <n v="8.75"/>
    <n v="77"/>
    <n v="81.737499112500004"/>
    <n v="1.0615259625"/>
    <n v="8408"/>
    <n v="9.1579448144624206E-3"/>
    <n v="1.2709443387250201"/>
    <n v="0"/>
    <n v="0"/>
    <n v="0"/>
    <n v="81.737499112500004"/>
    <n v="-81.737499112500004"/>
    <n v="-1"/>
    <n v="0"/>
    <s v="NA"/>
    <n v="0"/>
    <x v="368"/>
    <n v="0"/>
    <n v="73.563749201250005"/>
    <n v="-85.82437406812501"/>
    <n v="8.1737499112499989"/>
    <n v="4.0868749556250066"/>
  </r>
  <r>
    <x v="5"/>
    <s v="flight prices"/>
    <s v="Standard"/>
    <s v="Unassigned"/>
    <s v="Unassigned"/>
    <s v="Position 5-10 Bid Strategy"/>
    <n v="8.75"/>
    <n v="155"/>
    <n v="165.39999818749999"/>
    <n v="1.0670967624999999"/>
    <n v="8326"/>
    <n v="1.8616382416526502E-2"/>
    <n v="1.3338097525822701"/>
    <n v="0"/>
    <n v="0"/>
    <n v="0"/>
    <n v="165.39999818749999"/>
    <n v="-165.39999818749999"/>
    <n v="-1"/>
    <n v="0"/>
    <s v="NA"/>
    <n v="0"/>
    <x v="368"/>
    <n v="0"/>
    <n v="148.85999836874998"/>
    <n v="-173.66999809687499"/>
    <n v="16.539999818750005"/>
    <n v="8.2699999093750023"/>
  </r>
  <r>
    <x v="5"/>
    <s v="european travel"/>
    <s v="Standard"/>
    <s v="Unassigned"/>
    <s v="Unassigned"/>
    <s v="Position 5-10 Bid Strategy"/>
    <n v="8.75"/>
    <n v="286"/>
    <n v="279.16249790000001"/>
    <n v="0.97609265000000001"/>
    <n v="170653"/>
    <n v="1.6759154541672299E-3"/>
    <n v="4.1976589922239897"/>
    <n v="0"/>
    <n v="0"/>
    <n v="0"/>
    <n v="279.16249790000001"/>
    <n v="-279.16249790000001"/>
    <n v="-1"/>
    <n v="0"/>
    <s v="NA"/>
    <n v="0"/>
    <x v="368"/>
    <n v="0"/>
    <n v="251.24624811000001"/>
    <n v="-293.12062279500003"/>
    <n v="27.916249789999995"/>
    <n v="13.958124895000026"/>
  </r>
  <r>
    <x v="3"/>
    <s v="great vacation idea"/>
    <s v="Standard"/>
    <s v="Unassigned"/>
    <s v="Unassigned"/>
    <s v=""/>
    <n v="8.8125"/>
    <n v="8"/>
    <n v="5.3"/>
    <n v="0.66249999999999998"/>
    <n v="616"/>
    <n v="1.2987012987013E-2"/>
    <n v="1.6553571428571401"/>
    <n v="0"/>
    <n v="0"/>
    <n v="0"/>
    <n v="5.3"/>
    <n v="-5.3"/>
    <n v="-1"/>
    <n v="0"/>
    <s v="NA"/>
    <n v="0"/>
    <x v="368"/>
    <n v="0"/>
    <n v="4.7699999999999996"/>
    <n v="-5.5650000000000004"/>
    <n v="0.53000000000000025"/>
    <n v="0.26500000000000057"/>
  </r>
  <r>
    <x v="2"/>
    <s v="nice airfares"/>
    <s v="Broad"/>
    <s v="Air France Global Campaign"/>
    <s v="Nice"/>
    <s v="Position 1- 3"/>
    <n v="10"/>
    <n v="11"/>
    <n v="16.774999999999999"/>
    <n v="1.5249999999999999"/>
    <n v="241"/>
    <n v="4.5643153526970993E-2"/>
    <n v="1.6443983402489599"/>
    <n v="0"/>
    <n v="0"/>
    <n v="0"/>
    <n v="16.774999999999999"/>
    <n v="-16.774999999999999"/>
    <n v="-1"/>
    <n v="0"/>
    <s v="NA"/>
    <n v="0"/>
    <x v="368"/>
    <n v="0"/>
    <n v="15.097499999999998"/>
    <n v="-17.61375"/>
    <n v="1.6775000000000002"/>
    <n v="0.83875000000000099"/>
  </r>
  <r>
    <x v="2"/>
    <s v="flights to lyon"/>
    <s v="Broad"/>
    <s v="Air France Global Campaign"/>
    <s v="Lyon"/>
    <s v="Position 1- 3"/>
    <n v="10"/>
    <n v="28"/>
    <n v="47.662499849999996"/>
    <n v="1.7022321374999998"/>
    <n v="3094"/>
    <n v="9.0497737556561094E-3"/>
    <n v="1.69502262443439"/>
    <n v="0"/>
    <n v="0"/>
    <n v="0"/>
    <n v="47.662499849999996"/>
    <n v="-47.662499849999996"/>
    <n v="-1"/>
    <n v="0"/>
    <s v="NA"/>
    <n v="0"/>
    <x v="368"/>
    <n v="0"/>
    <n v="42.896249864999994"/>
    <n v="-50.045624842499997"/>
    <n v="4.7662499850000017"/>
    <n v="2.3831249925000009"/>
  </r>
  <r>
    <x v="4"/>
    <s v="airfrance italy"/>
    <s v="Broad"/>
    <s v="Air France Branded"/>
    <s v="Air France Website"/>
    <s v=""/>
    <n v="10"/>
    <n v="1"/>
    <n v="0.4"/>
    <n v="0.4"/>
    <n v="6"/>
    <n v="0.16666666666666699"/>
    <n v="1"/>
    <n v="0"/>
    <n v="0"/>
    <n v="0"/>
    <n v="0.4"/>
    <n v="-0.4"/>
    <n v="-1"/>
    <n v="0"/>
    <s v="NA"/>
    <n v="0"/>
    <x v="368"/>
    <n v="0"/>
    <n v="0.36000000000000004"/>
    <n v="-0.42000000000000004"/>
    <n v="3.999999999999998E-2"/>
    <n v="2.0000000000000018E-2"/>
  </r>
  <r>
    <x v="4"/>
    <s v="bordeaux ticket"/>
    <s v="Broad"/>
    <s v="French Destinations"/>
    <s v="Bordeaux"/>
    <s v="Position 2-5 Bid Strategy"/>
    <n v="10"/>
    <n v="1"/>
    <n v="0.47499999999999998"/>
    <n v="0.47499999999999998"/>
    <n v="28"/>
    <n v="3.5714285714285698E-2"/>
    <n v="1"/>
    <n v="0"/>
    <n v="0"/>
    <n v="0"/>
    <n v="0.47499999999999998"/>
    <n v="-0.47499999999999998"/>
    <n v="-1"/>
    <n v="0"/>
    <s v="NA"/>
    <n v="0"/>
    <x v="368"/>
    <n v="0"/>
    <n v="0.42749999999999999"/>
    <n v="-0.49874999999999997"/>
    <n v="4.7499999999999987E-2"/>
    <n v="2.3749999999999993E-2"/>
  </r>
  <r>
    <x v="4"/>
    <s v="lyon plane ticket"/>
    <s v="Broad"/>
    <s v="French Destinations"/>
    <s v="Lyon"/>
    <s v="Position 2-5 Bid Strategy"/>
    <n v="10"/>
    <n v="1"/>
    <n v="0.61250000000000004"/>
    <n v="0.61250000000000004"/>
    <n v="3"/>
    <n v="0.33333333333333298"/>
    <n v="1"/>
    <n v="0"/>
    <n v="0"/>
    <n v="0"/>
    <n v="0.61250000000000004"/>
    <n v="-0.61250000000000004"/>
    <n v="-1"/>
    <n v="0"/>
    <s v="NA"/>
    <n v="0"/>
    <x v="368"/>
    <n v="0"/>
    <n v="0.55125000000000002"/>
    <n v="-0.64312500000000006"/>
    <n v="6.1250000000000027E-2"/>
    <n v="3.0625000000000013E-2"/>
  </r>
  <r>
    <x v="4"/>
    <s v="marseille cheap ticket"/>
    <s v="Broad"/>
    <s v="French Destinations"/>
    <s v="Marseille"/>
    <s v="Position 2-5 Bid Strategy"/>
    <n v="10"/>
    <n v="1"/>
    <n v="0.76249999999999996"/>
    <n v="0.76249999999999996"/>
    <n v="2"/>
    <n v="0.5"/>
    <n v="1"/>
    <n v="0"/>
    <n v="0"/>
    <n v="0"/>
    <n v="0.76249999999999996"/>
    <n v="-0.76249999999999996"/>
    <n v="-1"/>
    <n v="0"/>
    <s v="NA"/>
    <n v="0"/>
    <x v="368"/>
    <n v="0"/>
    <n v="0.68625000000000003"/>
    <n v="-0.80062500000000003"/>
    <n v="7.6249999999999929E-2"/>
    <n v="3.8125000000000075E-2"/>
  </r>
  <r>
    <x v="4"/>
    <s v="airfrance flight to paris"/>
    <s v="Broad"/>
    <s v="Paris &amp; France Terms"/>
    <s v="Paris Branded"/>
    <s v="Position 2-5 Bid Strategy"/>
    <n v="10"/>
    <n v="1"/>
    <n v="0.78749999999999998"/>
    <n v="0.78749999999999998"/>
    <n v="9"/>
    <n v="0.11111111111111099"/>
    <n v="1"/>
    <n v="0"/>
    <n v="0"/>
    <n v="0"/>
    <n v="0.78749999999999998"/>
    <n v="-0.78749999999999998"/>
    <n v="-1"/>
    <n v="0"/>
    <s v="NA"/>
    <n v="0"/>
    <x v="368"/>
    <n v="0"/>
    <n v="0.70874999999999999"/>
    <n v="-0.82687500000000003"/>
    <n v="7.8749999999999987E-2"/>
    <n v="3.9375000000000049E-2"/>
  </r>
  <r>
    <x v="4"/>
    <s v="airfrance nice flight"/>
    <s v="Broad"/>
    <s v="French Destinations"/>
    <s v="Nice Branded"/>
    <s v="Position 2-5 Bid Strategy"/>
    <n v="10"/>
    <n v="1"/>
    <n v="0.83750000000000002"/>
    <n v="0.83750000000000002"/>
    <n v="1"/>
    <n v="1"/>
    <n v="1"/>
    <n v="0"/>
    <n v="0"/>
    <n v="0"/>
    <n v="0.83750000000000002"/>
    <n v="-0.83750000000000002"/>
    <n v="-1"/>
    <n v="0"/>
    <s v="NA"/>
    <n v="0"/>
    <x v="368"/>
    <n v="0"/>
    <n v="0.75375000000000003"/>
    <n v="-0.87937500000000002"/>
    <n v="8.3749999999999991E-2"/>
    <n v="4.1874999999999996E-2"/>
  </r>
  <r>
    <x v="4"/>
    <s v="paris airfare special"/>
    <s v="Broad"/>
    <s v="Paris &amp; France Terms"/>
    <s v="Paris"/>
    <s v="Position 5-10 Bid Strategy"/>
    <n v="10"/>
    <n v="1"/>
    <n v="0.9"/>
    <n v="0.9"/>
    <n v="4"/>
    <n v="0.25"/>
    <n v="2.5"/>
    <n v="0"/>
    <n v="0"/>
    <n v="0"/>
    <n v="0.9"/>
    <n v="-0.9"/>
    <n v="-1"/>
    <n v="0"/>
    <s v="NA"/>
    <n v="0"/>
    <x v="368"/>
    <n v="0"/>
    <n v="0.81"/>
    <n v="-0.94500000000000006"/>
    <n v="8.9999999999999969E-2"/>
    <n v="4.500000000000004E-2"/>
  </r>
  <r>
    <x v="4"/>
    <s v="air france to marseille"/>
    <s v="Broad"/>
    <s v="French Destinations"/>
    <s v="Marseille Branded"/>
    <s v="Position 2-5 Bid Strategy"/>
    <n v="10"/>
    <n v="2"/>
    <n v="0.97499999999999998"/>
    <n v="0.48749999999999999"/>
    <n v="1"/>
    <n v="2"/>
    <n v="1"/>
    <n v="0"/>
    <n v="0"/>
    <n v="0"/>
    <n v="0.97499999999999998"/>
    <n v="-0.97499999999999998"/>
    <n v="-1"/>
    <n v="0"/>
    <s v="NA"/>
    <n v="0"/>
    <x v="368"/>
    <n v="0"/>
    <n v="0.87749999999999995"/>
    <n v="-1.0237499999999999"/>
    <n v="9.7500000000000031E-2"/>
    <n v="4.874999999999996E-2"/>
  </r>
  <r>
    <x v="4"/>
    <s v="lyon fares"/>
    <s v="Broad"/>
    <s v="French Destinations"/>
    <s v="Lyon"/>
    <s v="Position 2-5 Bid Strategy"/>
    <n v="10"/>
    <n v="1"/>
    <n v="1"/>
    <n v="1"/>
    <n v="26"/>
    <n v="3.8461538461538498E-2"/>
    <n v="1.1923076923076901"/>
    <n v="0"/>
    <n v="0"/>
    <n v="0"/>
    <n v="1"/>
    <n v="-1"/>
    <n v="-1"/>
    <n v="0"/>
    <s v="NA"/>
    <n v="0"/>
    <x v="368"/>
    <n v="0"/>
    <n v="0.9"/>
    <n v="-1.05"/>
    <n v="9.9999999999999978E-2"/>
    <n v="5.0000000000000044E-2"/>
  </r>
  <r>
    <x v="4"/>
    <s v="lyon airfare"/>
    <s v="Broad"/>
    <s v="French Destinations"/>
    <s v="Lyon"/>
    <s v="Postiion 1-4 Bid Strategy"/>
    <n v="10"/>
    <n v="1"/>
    <n v="1.05"/>
    <n v="1.05"/>
    <n v="7"/>
    <n v="0.14285714285714302"/>
    <n v="1.5714285714285701"/>
    <n v="0"/>
    <n v="0"/>
    <n v="0"/>
    <n v="1.05"/>
    <n v="-1.05"/>
    <n v="-1"/>
    <n v="0"/>
    <s v="NA"/>
    <n v="0"/>
    <x v="368"/>
    <n v="0"/>
    <n v="0.94500000000000006"/>
    <n v="-1.1025"/>
    <n v="0.10499999999999998"/>
    <n v="5.2499999999999991E-2"/>
  </r>
  <r>
    <x v="4"/>
    <s v="airfrance flights to paris"/>
    <s v="Broad"/>
    <s v="Paris &amp; France Terms"/>
    <s v="Paris Branded"/>
    <s v="Position 2-5 Bid Strategy"/>
    <n v="10"/>
    <n v="1"/>
    <n v="1.1625000000000001"/>
    <n v="1.1625000000000001"/>
    <n v="6"/>
    <n v="0.16666666666666699"/>
    <n v="1"/>
    <n v="0"/>
    <n v="0"/>
    <n v="0"/>
    <n v="1.1625000000000001"/>
    <n v="-1.1625000000000001"/>
    <n v="-1"/>
    <n v="0"/>
    <s v="NA"/>
    <n v="0"/>
    <x v="368"/>
    <n v="0"/>
    <n v="1.0462500000000001"/>
    <n v="-1.2206250000000001"/>
    <n v="0.11624999999999996"/>
    <n v="5.8124999999999982E-2"/>
  </r>
  <r>
    <x v="4"/>
    <s v="cheapest flight to france"/>
    <s v="Broad"/>
    <s v="Paris &amp; France Terms"/>
    <s v="France"/>
    <s v="Pos 3-6"/>
    <n v="10"/>
    <n v="1"/>
    <n v="1.25"/>
    <n v="1.25"/>
    <n v="19"/>
    <n v="5.2631578947368397E-2"/>
    <n v="1.26315789473684"/>
    <n v="0"/>
    <n v="0"/>
    <n v="0"/>
    <n v="1.25"/>
    <n v="-1.25"/>
    <n v="-1"/>
    <n v="0"/>
    <s v="NA"/>
    <n v="0"/>
    <x v="368"/>
    <n v="0"/>
    <n v="1.125"/>
    <n v="-1.3125"/>
    <n v="0.125"/>
    <n v="6.25E-2"/>
  </r>
  <r>
    <x v="4"/>
    <s v="marseille cheap tickets"/>
    <s v="Broad"/>
    <s v="French Destinations"/>
    <s v="Marseille"/>
    <s v="Position 2-5 Bid Strategy"/>
    <n v="10"/>
    <n v="1"/>
    <n v="1.4"/>
    <n v="1.4"/>
    <n v="4"/>
    <n v="0.25"/>
    <n v="2"/>
    <n v="0"/>
    <n v="0"/>
    <n v="0"/>
    <n v="1.4"/>
    <n v="-1.4"/>
    <n v="-1"/>
    <n v="0"/>
    <s v="NA"/>
    <n v="0"/>
    <x v="368"/>
    <n v="0"/>
    <n v="1.26"/>
    <n v="-1.47"/>
    <n v="0.1399999999999999"/>
    <n v="7.0000000000000062E-2"/>
  </r>
  <r>
    <x v="4"/>
    <s v="airfrance to nice"/>
    <s v="Broad"/>
    <s v="French Destinations"/>
    <s v="Nice Branded"/>
    <s v="Position 2-5 Bid Strategy"/>
    <n v="10"/>
    <n v="2"/>
    <n v="1.7250000000000001"/>
    <n v="0.86250000000000004"/>
    <n v="2"/>
    <n v="1"/>
    <n v="1"/>
    <n v="0"/>
    <n v="0"/>
    <n v="0"/>
    <n v="1.7250000000000001"/>
    <n v="-1.7250000000000001"/>
    <n v="-1"/>
    <n v="0"/>
    <s v="NA"/>
    <n v="0"/>
    <x v="368"/>
    <n v="0"/>
    <n v="1.5525000000000002"/>
    <n v="-1.8112500000000002"/>
    <n v="0.17249999999999988"/>
    <n v="8.625000000000016E-2"/>
  </r>
  <r>
    <x v="4"/>
    <s v="bordeaux fare"/>
    <s v="Broad"/>
    <s v="French Destinations"/>
    <s v="Bordeaux"/>
    <s v="Position 2-5 Bid Strategy"/>
    <n v="10"/>
    <n v="2"/>
    <n v="1.7250000000000001"/>
    <n v="0.86250000000000004"/>
    <n v="31"/>
    <n v="6.451612903225809E-2"/>
    <n v="1.19354838709677"/>
    <n v="0"/>
    <n v="0"/>
    <n v="0"/>
    <n v="1.7250000000000001"/>
    <n v="-1.7250000000000001"/>
    <n v="-1"/>
    <n v="0"/>
    <s v="NA"/>
    <n v="0"/>
    <x v="368"/>
    <n v="0"/>
    <n v="1.5525000000000002"/>
    <n v="-1.8112500000000002"/>
    <n v="0.17249999999999988"/>
    <n v="8.625000000000016E-2"/>
  </r>
  <r>
    <x v="4"/>
    <s v="lyon airport"/>
    <s v="Broad"/>
    <s v="French Destinations"/>
    <s v="Lyon"/>
    <s v="Position 2-5 Bid Strategy"/>
    <n v="10"/>
    <n v="2"/>
    <n v="1.9125000000000001"/>
    <n v="0.95625000000000004"/>
    <n v="653"/>
    <n v="3.0627871362940303E-3"/>
    <n v="1.10015313935681"/>
    <n v="0"/>
    <n v="0"/>
    <n v="0"/>
    <n v="1.9125000000000001"/>
    <n v="-1.9125000000000001"/>
    <n v="-1"/>
    <n v="0"/>
    <s v="NA"/>
    <n v="0"/>
    <x v="368"/>
    <n v="0"/>
    <n v="1.7212500000000002"/>
    <n v="-2.0081250000000002"/>
    <n v="0.19124999999999992"/>
    <n v="9.5625000000000071E-2"/>
  </r>
  <r>
    <x v="4"/>
    <s v="airfrance.ca"/>
    <s v="Broad"/>
    <s v="Air France Branded"/>
    <s v="Air France Website"/>
    <s v=""/>
    <n v="10"/>
    <n v="5"/>
    <n v="2.0874999999999999"/>
    <n v="0.41749999999999998"/>
    <n v="20"/>
    <n v="0.25"/>
    <n v="1"/>
    <n v="0"/>
    <n v="0"/>
    <n v="0"/>
    <n v="2.0874999999999999"/>
    <n v="-2.0874999999999999"/>
    <n v="-1"/>
    <n v="0"/>
    <s v="NA"/>
    <n v="0"/>
    <x v="368"/>
    <n v="0"/>
    <n v="1.8787499999999999"/>
    <n v="-2.191875"/>
    <n v="0.20874999999999999"/>
    <n v="0.10437500000000011"/>
  </r>
  <r>
    <x v="4"/>
    <s v="marseille cheap flight"/>
    <s v="Broad"/>
    <s v="French Destinations"/>
    <s v="Marseille"/>
    <s v="Position 2-5 Bid Strategy"/>
    <n v="10"/>
    <n v="2"/>
    <n v="2.1124999999999998"/>
    <n v="1.0562499999999999"/>
    <n v="18"/>
    <n v="0.11111111111111099"/>
    <n v="1.05555555555556"/>
    <n v="0"/>
    <n v="0"/>
    <n v="0"/>
    <n v="2.1124999999999998"/>
    <n v="-2.1124999999999998"/>
    <n v="-1"/>
    <n v="0"/>
    <s v="NA"/>
    <n v="0"/>
    <x v="368"/>
    <n v="0"/>
    <n v="1.9012499999999999"/>
    <n v="-2.2181250000000001"/>
    <n v="0.21124999999999994"/>
    <n v="0.1056250000000003"/>
  </r>
  <r>
    <x v="4"/>
    <s v="trips to nice"/>
    <s v="Broad"/>
    <s v="French Destinations"/>
    <s v="Nice"/>
    <s v="Position 2-5 Bid Strategy"/>
    <n v="10"/>
    <n v="2"/>
    <n v="2.4624999999999999"/>
    <n v="1.23125"/>
    <n v="116"/>
    <n v="1.72413793103448E-2"/>
    <n v="1.07758620689655"/>
    <n v="0"/>
    <n v="0"/>
    <n v="0"/>
    <n v="2.4624999999999999"/>
    <n v="-2.4624999999999999"/>
    <n v="-1"/>
    <n v="0"/>
    <s v="NA"/>
    <n v="0"/>
    <x v="368"/>
    <n v="0"/>
    <n v="2.2162500000000001"/>
    <n v="-2.5856249999999998"/>
    <n v="0.24624999999999986"/>
    <n v="0.12312499999999993"/>
  </r>
  <r>
    <x v="4"/>
    <s v="marseille airport"/>
    <s v="Broad"/>
    <s v="French Destinations"/>
    <s v="Marseille"/>
    <s v="Position 2-5 Bid Strategy"/>
    <n v="10"/>
    <n v="3"/>
    <n v="2.5874999999999999"/>
    <n v="0.86250000000000004"/>
    <n v="557"/>
    <n v="5.3859964093357308E-3"/>
    <n v="1.6420107719928201"/>
    <n v="0"/>
    <n v="0"/>
    <n v="0"/>
    <n v="2.5874999999999999"/>
    <n v="-2.5874999999999999"/>
    <n v="-1"/>
    <n v="0"/>
    <s v="NA"/>
    <n v="0"/>
    <x v="368"/>
    <n v="0"/>
    <n v="2.3287499999999999"/>
    <n v="-2.7168749999999999"/>
    <n v="0.25875000000000004"/>
    <n v="0.12937500000000002"/>
  </r>
  <r>
    <x v="4"/>
    <s v="lyon tickets"/>
    <s v="Broad"/>
    <s v="French Destinations"/>
    <s v="Lyon"/>
    <s v="Position 2-5 Bid Strategy"/>
    <n v="10"/>
    <n v="1"/>
    <n v="2.8374999999999999"/>
    <n v="2.8374999999999999"/>
    <n v="267"/>
    <n v="3.7453183520599299E-3"/>
    <n v="1.4816479400749101"/>
    <n v="0"/>
    <n v="0"/>
    <n v="0"/>
    <n v="2.8374999999999999"/>
    <n v="-2.8374999999999999"/>
    <n v="-1"/>
    <n v="0"/>
    <s v="NA"/>
    <n v="0"/>
    <x v="368"/>
    <n v="0"/>
    <n v="2.55375"/>
    <n v="-2.9793750000000001"/>
    <n v="0.28374999999999995"/>
    <n v="0.1418750000000002"/>
  </r>
  <r>
    <x v="4"/>
    <s v="lyon ticket"/>
    <s v="Broad"/>
    <s v="French Destinations"/>
    <s v="Lyon"/>
    <s v="Position 2-5 Bid Strategy"/>
    <n v="10"/>
    <n v="2"/>
    <n v="3.25"/>
    <n v="1.625"/>
    <n v="233"/>
    <n v="8.58369098712446E-3"/>
    <n v="1.6575107296137299"/>
    <n v="0"/>
    <n v="0"/>
    <n v="0"/>
    <n v="3.25"/>
    <n v="-3.25"/>
    <n v="-1"/>
    <n v="0"/>
    <s v="NA"/>
    <n v="0"/>
    <x v="368"/>
    <n v="0"/>
    <n v="2.9250000000000003"/>
    <n v="-3.4125000000000001"/>
    <n v="0.32499999999999973"/>
    <n v="0.16250000000000009"/>
  </r>
  <r>
    <x v="4"/>
    <s v="low cost flight to paris"/>
    <s v="Broad"/>
    <s v="Paris &amp; France Terms"/>
    <s v="Paris"/>
    <s v="Position 5-10 Bid Strategy"/>
    <n v="10"/>
    <n v="1"/>
    <n v="3.4"/>
    <n v="3.4"/>
    <n v="2"/>
    <n v="0.5"/>
    <n v="1"/>
    <n v="0"/>
    <n v="0"/>
    <n v="0"/>
    <n v="3.4"/>
    <n v="-3.4"/>
    <n v="-1"/>
    <n v="0"/>
    <s v="NA"/>
    <n v="0"/>
    <x v="368"/>
    <n v="0"/>
    <n v="3.06"/>
    <n v="-3.57"/>
    <n v="0.33999999999999986"/>
    <n v="0.16999999999999993"/>
  </r>
  <r>
    <x v="4"/>
    <s v="airfrance uk"/>
    <s v="Broad"/>
    <s v="Air France Branded"/>
    <s v="Air France Website"/>
    <s v=""/>
    <n v="10"/>
    <n v="3"/>
    <n v="3.4125000000000001"/>
    <n v="1.1375"/>
    <n v="52"/>
    <n v="5.7692307692307702E-2"/>
    <n v="1.0192307692307701"/>
    <n v="0"/>
    <n v="0"/>
    <n v="0"/>
    <n v="3.4125000000000001"/>
    <n v="-3.4125000000000001"/>
    <n v="-1"/>
    <n v="0"/>
    <s v="NA"/>
    <n v="0"/>
    <x v="368"/>
    <n v="0"/>
    <n v="3.07125"/>
    <n v="-3.5831250000000003"/>
    <n v="0.34125000000000005"/>
    <n v="0.17062500000000025"/>
  </r>
  <r>
    <x v="4"/>
    <s v="bordeaux airport"/>
    <s v="Broad"/>
    <s v="French Destinations"/>
    <s v="Bordeaux"/>
    <s v="Position 2-5 Bid Strategy"/>
    <n v="10"/>
    <n v="1"/>
    <n v="3.85"/>
    <n v="3.85"/>
    <n v="749"/>
    <n v="1.3351134846461901E-3"/>
    <n v="1.1663551401869201"/>
    <n v="0"/>
    <n v="0"/>
    <n v="0"/>
    <n v="3.85"/>
    <n v="-3.85"/>
    <n v="-1"/>
    <n v="0"/>
    <s v="NA"/>
    <n v="0"/>
    <x v="368"/>
    <n v="0"/>
    <n v="3.4650000000000003"/>
    <n v="-4.0425000000000004"/>
    <n v="0.38499999999999979"/>
    <n v="0.19250000000000034"/>
  </r>
  <r>
    <x v="4"/>
    <s v="europe france travel"/>
    <s v="Broad"/>
    <s v="Paris &amp; France Terms"/>
    <s v="France"/>
    <s v="Pos 3-6"/>
    <n v="10"/>
    <n v="1"/>
    <n v="4.125"/>
    <n v="4.125"/>
    <n v="63"/>
    <n v="1.58730158730159E-2"/>
    <n v="1.39047619047619"/>
    <n v="0"/>
    <n v="0"/>
    <n v="0"/>
    <n v="4.125"/>
    <n v="-4.125"/>
    <n v="-1"/>
    <n v="0"/>
    <s v="NA"/>
    <n v="0"/>
    <x v="368"/>
    <n v="0"/>
    <n v="3.7124999999999999"/>
    <n v="-4.3312499999999998"/>
    <n v="0.41250000000000009"/>
    <n v="0.20624999999999982"/>
  </r>
  <r>
    <x v="4"/>
    <s v="marseille airlines"/>
    <s v="Broad"/>
    <s v="French Destinations"/>
    <s v="Marseille"/>
    <s v="Position 2-5 Bid Strategy"/>
    <n v="10"/>
    <n v="3"/>
    <n v="4.1749999874999997"/>
    <n v="1.3916666624999998"/>
    <n v="93"/>
    <n v="3.2258064516128997E-2"/>
    <n v="2.5225806451612902"/>
    <n v="0"/>
    <n v="0"/>
    <n v="0"/>
    <n v="4.1749999874999997"/>
    <n v="-4.1749999874999997"/>
    <n v="-1"/>
    <n v="0"/>
    <s v="NA"/>
    <n v="0"/>
    <x v="368"/>
    <n v="0"/>
    <n v="3.7574999887499998"/>
    <n v="-4.3837499868750003"/>
    <n v="0.41749999874999988"/>
    <n v="0.20874999937500061"/>
  </r>
  <r>
    <x v="4"/>
    <s v="marseille travel"/>
    <s v="Broad"/>
    <s v="French Destinations"/>
    <s v="Marseille"/>
    <s v="Position 2-5 Bid Strategy"/>
    <n v="10"/>
    <n v="1"/>
    <n v="4.4124999999999996"/>
    <n v="4.4124999999999996"/>
    <n v="147"/>
    <n v="6.8027210884353696E-3"/>
    <n v="1.6952380952381001"/>
    <n v="0"/>
    <n v="0"/>
    <n v="0"/>
    <n v="4.4124999999999996"/>
    <n v="-4.4124999999999996"/>
    <n v="-1"/>
    <n v="0"/>
    <s v="NA"/>
    <n v="0"/>
    <x v="368"/>
    <n v="0"/>
    <n v="3.9712499999999999"/>
    <n v="-4.6331249999999997"/>
    <n v="0.4412499999999997"/>
    <n v="0.22062500000000007"/>
  </r>
  <r>
    <x v="4"/>
    <s v="lyon cheap ticket"/>
    <s v="Broad"/>
    <s v="French Destinations"/>
    <s v="Lyon"/>
    <s v="Position 2-5 Bid Strategy"/>
    <n v="10"/>
    <n v="1"/>
    <n v="4.55"/>
    <n v="4.55"/>
    <n v="11"/>
    <n v="9.0909090909090898E-2"/>
    <n v="1.72727272727273"/>
    <n v="0"/>
    <n v="0"/>
    <n v="0"/>
    <n v="4.55"/>
    <n v="-4.55"/>
    <n v="-1"/>
    <n v="0"/>
    <s v="NA"/>
    <n v="0"/>
    <x v="368"/>
    <n v="0"/>
    <n v="4.0949999999999998"/>
    <n v="-4.7774999999999999"/>
    <n v="0.45500000000000007"/>
    <n v="0.22750000000000004"/>
  </r>
  <r>
    <x v="4"/>
    <s v="lyon cheap tickets"/>
    <s v="Broad"/>
    <s v="French Destinations"/>
    <s v="Lyon"/>
    <s v="Position 2-5 Bid Strategy"/>
    <n v="10"/>
    <n v="2"/>
    <n v="4.6124999999999998"/>
    <n v="2.3062499999999999"/>
    <n v="92"/>
    <n v="2.1739130434782598E-2"/>
    <n v="2.2076086956521701"/>
    <n v="0"/>
    <n v="0"/>
    <n v="0"/>
    <n v="4.6124999999999998"/>
    <n v="-4.6124999999999998"/>
    <n v="-1"/>
    <n v="0"/>
    <s v="NA"/>
    <n v="0"/>
    <x v="368"/>
    <n v="0"/>
    <n v="4.1512500000000001"/>
    <n v="-4.8431249999999997"/>
    <n v="0.46124999999999972"/>
    <n v="0.23062499999999986"/>
  </r>
  <r>
    <x v="4"/>
    <s v="discount airline france"/>
    <s v="Broad"/>
    <s v="Paris &amp; France Terms"/>
    <s v="France"/>
    <s v="Pos 3-6"/>
    <n v="10"/>
    <n v="1"/>
    <n v="4.7374999999999998"/>
    <n v="4.7374999999999998"/>
    <n v="52"/>
    <n v="1.9230769230769201E-2"/>
    <n v="1.53076923076923"/>
    <n v="0"/>
    <n v="0"/>
    <n v="0"/>
    <n v="4.7374999999999998"/>
    <n v="-4.7374999999999998"/>
    <n v="-1"/>
    <n v="0"/>
    <s v="NA"/>
    <n v="0"/>
    <x v="368"/>
    <n v="0"/>
    <n v="4.2637499999999999"/>
    <n v="-4.9743750000000002"/>
    <n v="0.47374999999999989"/>
    <n v="0.23687500000000039"/>
  </r>
  <r>
    <x v="4"/>
    <s v="paris travel bargain"/>
    <s v="Broad"/>
    <s v="Paris &amp; France Terms"/>
    <s v="Paris"/>
    <s v="Position 5-10 Bid Strategy"/>
    <n v="10"/>
    <n v="1"/>
    <n v="4.8375000000000004"/>
    <n v="4.8375000000000004"/>
    <n v="20"/>
    <n v="0.05"/>
    <n v="2.9550000000000001"/>
    <n v="0"/>
    <n v="0"/>
    <n v="0"/>
    <n v="4.8375000000000004"/>
    <n v="-4.8375000000000004"/>
    <n v="-1"/>
    <n v="0"/>
    <s v="NA"/>
    <n v="0"/>
    <x v="368"/>
    <n v="0"/>
    <n v="4.3537500000000007"/>
    <n v="-5.0793750000000006"/>
    <n v="0.48374999999999968"/>
    <n v="0.24187500000000028"/>
  </r>
  <r>
    <x v="4"/>
    <s v="france round trip ticket"/>
    <s v="Broad"/>
    <s v="Paris &amp; France Terms"/>
    <s v="France"/>
    <s v="Pos 3-6"/>
    <n v="10"/>
    <n v="1"/>
    <n v="4.95"/>
    <n v="4.95"/>
    <n v="4"/>
    <n v="0.25"/>
    <n v="3.5"/>
    <n v="0"/>
    <n v="0"/>
    <n v="0"/>
    <n v="4.95"/>
    <n v="-4.95"/>
    <n v="-1"/>
    <n v="0"/>
    <s v="NA"/>
    <n v="0"/>
    <x v="368"/>
    <n v="0"/>
    <n v="4.4550000000000001"/>
    <n v="-5.1975000000000007"/>
    <n v="0.49500000000000011"/>
    <n v="0.2475000000000005"/>
  </r>
  <r>
    <x v="4"/>
    <s v="bordeaux tickets"/>
    <s v="Broad"/>
    <s v="French Destinations"/>
    <s v="Bordeaux"/>
    <s v="Position 2-5 Bid Strategy"/>
    <n v="10"/>
    <n v="3"/>
    <n v="4.9874999999999998"/>
    <n v="1.6625000000000001"/>
    <n v="212"/>
    <n v="1.4150943396226402E-2"/>
    <n v="1.4089622641509401"/>
    <n v="0"/>
    <n v="0"/>
    <n v="0"/>
    <n v="4.9874999999999998"/>
    <n v="-4.9874999999999998"/>
    <n v="-1"/>
    <n v="0"/>
    <s v="NA"/>
    <n v="0"/>
    <x v="368"/>
    <n v="0"/>
    <n v="4.4887499999999996"/>
    <n v="-5.2368750000000004"/>
    <n v="0.49875000000000025"/>
    <n v="0.24937500000000057"/>
  </r>
  <r>
    <x v="4"/>
    <s v="nice airports"/>
    <s v="Broad"/>
    <s v="French Destinations"/>
    <s v="Nice"/>
    <s v="Position 2-5 Bid Strategy"/>
    <n v="10"/>
    <n v="2"/>
    <n v="5.0875000000000004"/>
    <n v="2.5437500000000002"/>
    <n v="62"/>
    <n v="3.2258064516128997E-2"/>
    <n v="1.1112903225806501"/>
    <n v="0"/>
    <n v="0"/>
    <n v="0"/>
    <n v="5.0875000000000004"/>
    <n v="-5.0875000000000004"/>
    <n v="-1"/>
    <n v="0"/>
    <s v="NA"/>
    <n v="0"/>
    <x v="368"/>
    <n v="0"/>
    <n v="4.5787500000000003"/>
    <n v="-5.3418750000000008"/>
    <n v="0.50875000000000004"/>
    <n v="0.25437500000000046"/>
  </r>
  <r>
    <x v="4"/>
    <s v="paris france airport"/>
    <s v="Broad"/>
    <s v="Paris &amp; France Terms"/>
    <s v="Paris"/>
    <s v="Position 5-10 Bid Strategy"/>
    <n v="10"/>
    <n v="3"/>
    <n v="5.1249999749999997"/>
    <n v="1.7083333249999999"/>
    <n v="196"/>
    <n v="1.53061224489796E-2"/>
    <n v="1.1150510204081601"/>
    <n v="0"/>
    <n v="0"/>
    <n v="0"/>
    <n v="5.1249999749999997"/>
    <n v="-5.1249999749999997"/>
    <n v="-1"/>
    <n v="0"/>
    <s v="NA"/>
    <n v="0"/>
    <x v="368"/>
    <n v="0"/>
    <n v="4.6124999774999997"/>
    <n v="-5.3812499737500001"/>
    <n v="0.51249999749999997"/>
    <n v="0.25624999875000043"/>
  </r>
  <r>
    <x v="4"/>
    <s v="marseille ticket"/>
    <s v="Broad"/>
    <s v="French Destinations"/>
    <s v="Marseille"/>
    <s v="Position 2-5 Bid Strategy"/>
    <n v="10"/>
    <n v="2"/>
    <n v="5.4625000000000004"/>
    <n v="2.7312500000000002"/>
    <n v="46"/>
    <n v="4.3478260869565195E-2"/>
    <n v="1.12608695652174"/>
    <n v="0"/>
    <n v="0"/>
    <n v="0"/>
    <n v="5.4625000000000004"/>
    <n v="-5.4625000000000004"/>
    <n v="-1"/>
    <n v="0"/>
    <s v="NA"/>
    <n v="0"/>
    <x v="368"/>
    <n v="0"/>
    <n v="4.9162500000000007"/>
    <n v="-5.7356250000000006"/>
    <n v="0.54624999999999968"/>
    <n v="0.27312500000000028"/>
  </r>
  <r>
    <x v="4"/>
    <s v="trip to nice"/>
    <s v="Broad"/>
    <s v="French Destinations"/>
    <s v="Nice"/>
    <s v="Position 2-5 Bid Strategy"/>
    <n v="10"/>
    <n v="4"/>
    <n v="5.5625"/>
    <n v="1.390625"/>
    <n v="203"/>
    <n v="1.9704433497536901E-2"/>
    <n v="1.0685714285714301"/>
    <n v="0"/>
    <n v="0"/>
    <n v="0"/>
    <n v="5.5625"/>
    <n v="-5.5625"/>
    <n v="-1"/>
    <n v="0"/>
    <s v="NA"/>
    <n v="0"/>
    <x v="368"/>
    <n v="0"/>
    <n v="5.0062500000000005"/>
    <n v="-5.8406250000000002"/>
    <n v="0.55624999999999947"/>
    <n v="0.27812500000000018"/>
  </r>
  <r>
    <x v="4"/>
    <s v="uk cheap tickets"/>
    <s v="Broad"/>
    <s v="Google_Yearlong 2006"/>
    <s v="Google|UK"/>
    <s v="Position 5-10 Bid Strategy"/>
    <n v="10"/>
    <n v="1"/>
    <n v="5.625"/>
    <n v="5.625"/>
    <n v="31"/>
    <n v="3.2258064516128997E-2"/>
    <n v="1.7096774193548401"/>
    <n v="0"/>
    <n v="0"/>
    <n v="0"/>
    <n v="5.625"/>
    <n v="-5.625"/>
    <n v="-1"/>
    <n v="0"/>
    <s v="NA"/>
    <n v="0"/>
    <x v="368"/>
    <n v="0"/>
    <n v="5.0625"/>
    <n v="-5.90625"/>
    <n v="0.5625"/>
    <n v="0.28125"/>
  </r>
  <r>
    <x v="4"/>
    <s v="airfrance paris flight"/>
    <s v="Broad"/>
    <s v="Paris &amp; France Terms"/>
    <s v="Paris Branded"/>
    <s v="Position 2-5 Bid Strategy"/>
    <n v="10"/>
    <n v="6"/>
    <n v="5.7374999999999998"/>
    <n v="0.95625000000000004"/>
    <n v="12"/>
    <n v="0.5"/>
    <n v="1"/>
    <n v="0"/>
    <n v="0"/>
    <n v="0"/>
    <n v="5.7374999999999998"/>
    <n v="-5.7374999999999998"/>
    <n v="-1"/>
    <n v="0"/>
    <s v="NA"/>
    <n v="0"/>
    <x v="368"/>
    <n v="0"/>
    <n v="5.1637500000000003"/>
    <n v="-6.024375"/>
    <n v="0.57374999999999954"/>
    <n v="0.28687500000000021"/>
  </r>
  <r>
    <x v="4"/>
    <s v="bordeaux airline"/>
    <s v="Broad"/>
    <s v="French Destinations"/>
    <s v="Bordeaux"/>
    <s v="Position 2-5 Bid Strategy"/>
    <n v="10"/>
    <n v="3"/>
    <n v="6"/>
    <n v="2"/>
    <n v="54"/>
    <n v="5.5555555555555601E-2"/>
    <n v="1.0888888888888899"/>
    <n v="0"/>
    <n v="0"/>
    <n v="0"/>
    <n v="6"/>
    <n v="-6"/>
    <n v="-1"/>
    <n v="0"/>
    <s v="NA"/>
    <n v="0"/>
    <x v="368"/>
    <n v="0"/>
    <n v="5.4"/>
    <n v="-6.3000000000000007"/>
    <n v="0.59999999999999964"/>
    <n v="0.30000000000000071"/>
  </r>
  <r>
    <x v="4"/>
    <s v="lyon airfares"/>
    <s v="Broad"/>
    <s v="French Destinations"/>
    <s v="Lyon"/>
    <s v="Position 2-5 Bid Strategy"/>
    <n v="10"/>
    <n v="4"/>
    <n v="6.6"/>
    <n v="1.65"/>
    <n v="11"/>
    <n v="0.36363636363636404"/>
    <n v="1"/>
    <n v="0"/>
    <n v="0"/>
    <n v="0"/>
    <n v="6.6"/>
    <n v="-6.6"/>
    <n v="-1"/>
    <n v="0"/>
    <s v="NA"/>
    <n v="0"/>
    <x v="368"/>
    <n v="0"/>
    <n v="5.9399999999999995"/>
    <n v="-6.93"/>
    <n v="0.66000000000000014"/>
    <n v="0.33000000000000007"/>
  </r>
  <r>
    <x v="4"/>
    <s v="low cost airline france"/>
    <s v="Broad"/>
    <s v="Paris &amp; France Terms"/>
    <s v="France"/>
    <s v="Pos 3-6"/>
    <n v="10"/>
    <n v="3"/>
    <n v="6.7624999875000009"/>
    <n v="2.2541666625000003"/>
    <n v="315"/>
    <n v="9.5238095238095195E-3"/>
    <n v="1.0406349206349199"/>
    <n v="0"/>
    <n v="0"/>
    <n v="0"/>
    <n v="6.7624999875000009"/>
    <n v="-6.7624999875000009"/>
    <n v="-1"/>
    <n v="0"/>
    <s v="NA"/>
    <n v="0"/>
    <x v="368"/>
    <n v="0"/>
    <n v="6.0862499887500006"/>
    <n v="-7.1006249868750011"/>
    <n v="0.67624999875000036"/>
    <n v="0.33812499937500018"/>
  </r>
  <r>
    <x v="4"/>
    <s v="lyon france airport"/>
    <s v="Broad"/>
    <s v="French Destinations"/>
    <s v="Lyon"/>
    <s v="Position 2-5 Bid Strategy"/>
    <n v="10"/>
    <n v="4"/>
    <n v="6.7874999999999996"/>
    <n v="1.6968749999999999"/>
    <n v="69"/>
    <n v="5.7971014492753596E-2"/>
    <n v="1.08405797101449"/>
    <n v="0"/>
    <n v="0"/>
    <n v="0"/>
    <n v="6.7874999999999996"/>
    <n v="-6.7874999999999996"/>
    <n v="-1"/>
    <n v="0"/>
    <s v="NA"/>
    <n v="0"/>
    <x v="368"/>
    <n v="0"/>
    <n v="6.1087499999999997"/>
    <n v="-7.1268750000000001"/>
    <n v="0.67874999999999996"/>
    <n v="0.33937500000000043"/>
  </r>
  <r>
    <x v="4"/>
    <s v="orlando to paris"/>
    <s v="Broad"/>
    <s v="Paris &amp; France Terms"/>
    <s v="Paris"/>
    <s v="Position 5-10 Bid Strategy"/>
    <n v="10"/>
    <n v="2"/>
    <n v="7.2249999999999996"/>
    <n v="3.6124999999999998"/>
    <n v="150"/>
    <n v="1.3333333333333299E-2"/>
    <n v="1.28266666666667"/>
    <n v="0"/>
    <n v="0"/>
    <n v="0"/>
    <n v="7.2249999999999996"/>
    <n v="-7.2249999999999996"/>
    <n v="-1"/>
    <n v="0"/>
    <s v="NA"/>
    <n v="0"/>
    <x v="368"/>
    <n v="0"/>
    <n v="6.5024999999999995"/>
    <n v="-7.5862499999999997"/>
    <n v="0.72250000000000014"/>
    <n v="0.36125000000000007"/>
  </r>
  <r>
    <x v="4"/>
    <s v="airfrance to paris"/>
    <s v="Broad"/>
    <s v="Paris &amp; France Terms"/>
    <s v="Paris Branded"/>
    <s v="Position 2-5 Bid Strategy"/>
    <n v="10"/>
    <n v="6"/>
    <n v="7.35"/>
    <n v="1.2250000000000001"/>
    <n v="49"/>
    <n v="0.122448979591837"/>
    <n v="1.0204081632653099"/>
    <n v="0"/>
    <n v="0"/>
    <n v="0"/>
    <n v="7.35"/>
    <n v="-7.35"/>
    <n v="-1"/>
    <n v="0"/>
    <s v="NA"/>
    <n v="0"/>
    <x v="368"/>
    <n v="0"/>
    <n v="6.6150000000000002"/>
    <n v="-7.7175000000000002"/>
    <n v="0.73499999999999943"/>
    <n v="0.3675000000000006"/>
  </r>
  <r>
    <x v="4"/>
    <s v="cheap airline france"/>
    <s v="Broad"/>
    <s v="Paris &amp; France Terms"/>
    <s v="France"/>
    <s v="Pos 3-6"/>
    <n v="10"/>
    <n v="3"/>
    <n v="7.4874999750000004"/>
    <n v="2.495833325"/>
    <n v="155"/>
    <n v="1.9354838709677399E-2"/>
    <n v="1.13483870967742"/>
    <n v="0"/>
    <n v="0"/>
    <n v="0"/>
    <n v="7.4874999750000004"/>
    <n v="-7.4874999750000004"/>
    <n v="-1"/>
    <n v="0"/>
    <s v="NA"/>
    <n v="0"/>
    <x v="368"/>
    <n v="0"/>
    <n v="6.7387499775000004"/>
    <n v="-7.8618749737500009"/>
    <n v="0.74874999750000004"/>
    <n v="0.37437499875000047"/>
  </r>
  <r>
    <x v="4"/>
    <s v="france travel information"/>
    <s v="Broad"/>
    <s v="Paris &amp; France Terms"/>
    <s v="France"/>
    <s v="Pos 3-6"/>
    <n v="10"/>
    <n v="4"/>
    <n v="7.625"/>
    <n v="1.90625"/>
    <n v="488"/>
    <n v="8.1967213114754103E-3"/>
    <n v="1.1443852459016399"/>
    <n v="0"/>
    <n v="0"/>
    <n v="0"/>
    <n v="7.625"/>
    <n v="-7.625"/>
    <n v="-1"/>
    <n v="0"/>
    <s v="NA"/>
    <n v="0"/>
    <x v="368"/>
    <n v="0"/>
    <n v="6.8624999999999998"/>
    <n v="-8.0062499999999996"/>
    <n v="0.76250000000000018"/>
    <n v="0.38124999999999964"/>
  </r>
  <r>
    <x v="4"/>
    <s v="nice plane tickets"/>
    <s v="Broad"/>
    <s v="French Destinations"/>
    <s v="Nice"/>
    <s v="Position 2-5 Bid Strategy"/>
    <n v="10"/>
    <n v="4"/>
    <n v="7.8"/>
    <n v="1.95"/>
    <n v="16"/>
    <n v="0.25"/>
    <n v="1.0625"/>
    <n v="0"/>
    <n v="0"/>
    <n v="0"/>
    <n v="7.8"/>
    <n v="-7.8"/>
    <n v="-1"/>
    <n v="0"/>
    <s v="NA"/>
    <n v="0"/>
    <x v="368"/>
    <n v="0"/>
    <n v="7.02"/>
    <n v="-8.19"/>
    <n v="0.78000000000000025"/>
    <n v="0.38999999999999968"/>
  </r>
  <r>
    <x v="4"/>
    <s v="uk travel"/>
    <s v="Broad"/>
    <s v="Google_Yearlong 2006"/>
    <s v="Google|UK"/>
    <s v="Position 5-10 Bid Strategy"/>
    <n v="10"/>
    <n v="2"/>
    <n v="8.1374999999999993"/>
    <n v="4.0687499999999996"/>
    <n v="216"/>
    <n v="9.2592592592592605E-3"/>
    <n v="1.5861111111111099"/>
    <n v="0"/>
    <n v="0"/>
    <n v="0"/>
    <n v="8.1374999999999993"/>
    <n v="-8.1374999999999993"/>
    <n v="-1"/>
    <n v="0"/>
    <s v="NA"/>
    <n v="0"/>
    <x v="368"/>
    <n v="0"/>
    <n v="7.3237499999999995"/>
    <n v="-8.5443750000000005"/>
    <n v="0.81374999999999975"/>
    <n v="0.40687500000000121"/>
  </r>
  <r>
    <x v="4"/>
    <s v="cheap trip to france"/>
    <s v="Broad"/>
    <s v="Paris &amp; France Terms"/>
    <s v="France"/>
    <s v="Pos 3-6"/>
    <n v="10"/>
    <n v="3"/>
    <n v="8.1374999999999993"/>
    <n v="2.7124999999999999"/>
    <n v="31"/>
    <n v="9.6774193548387094E-2"/>
    <n v="2.4838709677419399"/>
    <n v="0"/>
    <n v="0"/>
    <n v="0"/>
    <n v="8.1374999999999993"/>
    <n v="-8.1374999999999993"/>
    <n v="-1"/>
    <n v="0"/>
    <s v="NA"/>
    <n v="0"/>
    <x v="368"/>
    <n v="0"/>
    <n v="7.3237499999999995"/>
    <n v="-8.5443750000000005"/>
    <n v="0.81374999999999975"/>
    <n v="0.40687500000000121"/>
  </r>
  <r>
    <x v="4"/>
    <s v="lyon cheap flight"/>
    <s v="Broad"/>
    <s v="French Destinations"/>
    <s v="Lyon"/>
    <s v="Position 2-5 Bid Strategy"/>
    <n v="10"/>
    <n v="4"/>
    <n v="8.2249999999999996"/>
    <n v="2.0562499999999999"/>
    <n v="35"/>
    <n v="0.114285714285714"/>
    <n v="1.02857142857143"/>
    <n v="0"/>
    <n v="0"/>
    <n v="0"/>
    <n v="8.2249999999999996"/>
    <n v="-8.2249999999999996"/>
    <n v="-1"/>
    <n v="0"/>
    <s v="NA"/>
    <n v="0"/>
    <x v="368"/>
    <n v="0"/>
    <n v="7.4024999999999999"/>
    <n v="-8.6362500000000004"/>
    <n v="0.82249999999999979"/>
    <n v="0.41125000000000078"/>
  </r>
  <r>
    <x v="4"/>
    <s v="cheap flight to marseille"/>
    <s v="Broad"/>
    <s v="French Destinations"/>
    <s v="Marseille"/>
    <s v="Position 2-5 Bid Strategy"/>
    <n v="10"/>
    <n v="4"/>
    <n v="8.5"/>
    <n v="2.125"/>
    <n v="35"/>
    <n v="0.114285714285714"/>
    <n v="1.05142857142857"/>
    <n v="0"/>
    <n v="0"/>
    <n v="0"/>
    <n v="8.5"/>
    <n v="-8.5"/>
    <n v="-1"/>
    <n v="0"/>
    <s v="NA"/>
    <n v="0"/>
    <x v="368"/>
    <n v="0"/>
    <n v="7.65"/>
    <n v="-8.9250000000000007"/>
    <n v="0.84999999999999964"/>
    <n v="0.42500000000000071"/>
  </r>
  <r>
    <x v="4"/>
    <s v="ticket paris"/>
    <s v="Broad"/>
    <s v="Paris &amp; France Terms"/>
    <s v="Paris"/>
    <s v="Position 5-10 Bid Strategy"/>
    <n v="10"/>
    <n v="6"/>
    <n v="9.4999999500000012"/>
    <n v="1.5833333250000001"/>
    <n v="207"/>
    <n v="2.8985507246376798E-2"/>
    <n v="1.3391304347826101"/>
    <n v="0"/>
    <n v="0"/>
    <n v="0"/>
    <n v="9.4999999500000012"/>
    <n v="-9.4999999500000012"/>
    <n v="-1"/>
    <n v="0"/>
    <s v="NA"/>
    <n v="0"/>
    <x v="368"/>
    <n v="0"/>
    <n v="8.5499999550000005"/>
    <n v="-9.9749999475000024"/>
    <n v="0.94999999500000065"/>
    <n v="0.47499999750000121"/>
  </r>
  <r>
    <x v="4"/>
    <s v="air travel in france"/>
    <s v="Broad"/>
    <s v="Paris &amp; France Terms"/>
    <s v="France"/>
    <s v="Pos 3-6"/>
    <n v="10"/>
    <n v="4"/>
    <n v="9.6374999999999993"/>
    <n v="2.4093749999999998"/>
    <n v="71"/>
    <n v="5.63380281690141E-2"/>
    <n v="1.16619718309859"/>
    <n v="0"/>
    <n v="0"/>
    <n v="0"/>
    <n v="9.6374999999999993"/>
    <n v="-9.6374999999999993"/>
    <n v="-1"/>
    <n v="0"/>
    <s v="NA"/>
    <n v="0"/>
    <x v="368"/>
    <n v="0"/>
    <n v="8.6737500000000001"/>
    <n v="-10.119375"/>
    <n v="0.96374999999999922"/>
    <n v="0.4818750000000005"/>
  </r>
  <r>
    <x v="4"/>
    <s v="trip in france"/>
    <s v="Broad"/>
    <s v="Paris &amp; France Terms"/>
    <s v="France"/>
    <s v="Pos 3-6"/>
    <n v="10"/>
    <n v="4"/>
    <n v="9.8249999999999993"/>
    <n v="2.4562499999999998"/>
    <n v="233"/>
    <n v="1.7167381974248899E-2"/>
    <n v="1.4708154506437801"/>
    <n v="0"/>
    <n v="0"/>
    <n v="0"/>
    <n v="9.8249999999999993"/>
    <n v="-9.8249999999999993"/>
    <n v="-1"/>
    <n v="0"/>
    <s v="NA"/>
    <n v="0"/>
    <x v="368"/>
    <n v="0"/>
    <n v="8.8424999999999994"/>
    <n v="-10.31625"/>
    <n v="0.98249999999999993"/>
    <n v="0.49125000000000085"/>
  </r>
  <r>
    <x v="4"/>
    <s v="lyon airlines"/>
    <s v="Broad"/>
    <s v="French Destinations"/>
    <s v="Lyon"/>
    <s v="Position 2-5 Bid Strategy"/>
    <n v="10"/>
    <n v="6"/>
    <n v="10.024999949999998"/>
    <n v="1.6708333249999998"/>
    <n v="216"/>
    <n v="2.7777777777777801E-2"/>
    <n v="1.5916666666666699"/>
    <n v="0"/>
    <n v="0"/>
    <n v="0"/>
    <n v="10.024999949999998"/>
    <n v="-10.024999949999998"/>
    <n v="-1"/>
    <n v="0"/>
    <s v="NA"/>
    <n v="0"/>
    <x v="368"/>
    <n v="0"/>
    <n v="9.0224999549999989"/>
    <n v="-10.526249947499998"/>
    <n v="1.0024999949999991"/>
    <n v="0.50124999750000043"/>
  </r>
  <r>
    <x v="4"/>
    <s v="nice airfares"/>
    <s v="Broad"/>
    <s v="French Destinations"/>
    <s v="Nice"/>
    <s v="Position 2-5 Bid Strategy"/>
    <n v="10"/>
    <n v="8"/>
    <n v="11.2875"/>
    <n v="1.4109375"/>
    <n v="48"/>
    <n v="0.16666666666666699"/>
    <n v="1.26875"/>
    <n v="0"/>
    <n v="0"/>
    <n v="0"/>
    <n v="11.2875"/>
    <n v="-11.2875"/>
    <n v="-1"/>
    <n v="0"/>
    <s v="NA"/>
    <n v="0"/>
    <x v="368"/>
    <n v="0"/>
    <n v="10.15875"/>
    <n v="-11.851875"/>
    <n v="1.1287500000000001"/>
    <n v="0.56437500000000007"/>
  </r>
  <r>
    <x v="4"/>
    <s v="marseille flight"/>
    <s v="Broad"/>
    <s v="French Destinations"/>
    <s v="Marseille"/>
    <s v="Position 2-5 Bid Strategy"/>
    <n v="10"/>
    <n v="6"/>
    <n v="11.599999950000001"/>
    <n v="1.933333325"/>
    <n v="173"/>
    <n v="3.4682080924855502E-2"/>
    <n v="1.0763005780346799"/>
    <n v="0"/>
    <n v="0"/>
    <n v="0"/>
    <n v="11.599999950000001"/>
    <n v="-11.599999950000001"/>
    <n v="-1"/>
    <n v="0"/>
    <s v="NA"/>
    <n v="0"/>
    <x v="368"/>
    <n v="0"/>
    <n v="10.439999955000001"/>
    <n v="-12.179999947500001"/>
    <n v="1.1599999949999997"/>
    <n v="0.57999999749999986"/>
  </r>
  <r>
    <x v="4"/>
    <s v="uk airline"/>
    <s v="Broad"/>
    <s v="Google_Yearlong 2006"/>
    <s v="Google|UK"/>
    <s v="Position 5-10 Bid Strategy"/>
    <n v="10"/>
    <n v="3"/>
    <n v="12.1875"/>
    <n v="4.0625"/>
    <n v="111"/>
    <n v="2.7027027027027001E-2"/>
    <n v="1.6198198198198199"/>
    <n v="0"/>
    <n v="0"/>
    <n v="0"/>
    <n v="12.1875"/>
    <n v="-12.1875"/>
    <n v="-1"/>
    <n v="0"/>
    <s v="NA"/>
    <n v="0"/>
    <x v="368"/>
    <n v="0"/>
    <n v="10.96875"/>
    <n v="-12.796875"/>
    <n v="1.21875"/>
    <n v="0.609375"/>
  </r>
  <r>
    <x v="4"/>
    <s v="newark to paris"/>
    <s v="Broad"/>
    <s v="Paris &amp; France Terms"/>
    <s v="Paris"/>
    <s v="Position 5-10 Bid Strategy"/>
    <n v="10"/>
    <n v="9"/>
    <n v="12.6874999125"/>
    <n v="1.4097222125"/>
    <n v="89"/>
    <n v="0.101123595505618"/>
    <n v="1.1885393258426999"/>
    <n v="0"/>
    <n v="0"/>
    <n v="0"/>
    <n v="12.6874999125"/>
    <n v="-12.6874999125"/>
    <n v="-1"/>
    <n v="0"/>
    <s v="NA"/>
    <n v="0"/>
    <x v="368"/>
    <n v="0"/>
    <n v="11.418749921250001"/>
    <n v="-13.321874908125"/>
    <n v="1.2687499912499991"/>
    <n v="0.63437499562500044"/>
  </r>
  <r>
    <x v="4"/>
    <s v="bordeaux airlines"/>
    <s v="Broad"/>
    <s v="French Destinations"/>
    <s v="Bordeaux"/>
    <s v="Position 2-5 Bid Strategy"/>
    <n v="10"/>
    <n v="5"/>
    <n v="12.85"/>
    <n v="2.57"/>
    <n v="121"/>
    <n v="4.1322314049586799E-2"/>
    <n v="2.2586776859504099"/>
    <n v="0"/>
    <n v="0"/>
    <n v="0"/>
    <n v="12.85"/>
    <n v="-12.85"/>
    <n v="-1"/>
    <n v="0"/>
    <s v="NA"/>
    <n v="0"/>
    <x v="368"/>
    <n v="0"/>
    <n v="11.565"/>
    <n v="-13.4925"/>
    <n v="1.2850000000000001"/>
    <n v="0.64250000000000007"/>
  </r>
  <r>
    <x v="4"/>
    <s v="travel to marseille"/>
    <s v="Broad"/>
    <s v="French Destinations"/>
    <s v="Marseille"/>
    <s v="Position 2-5 Bid Strategy"/>
    <n v="10"/>
    <n v="4"/>
    <n v="12.9"/>
    <n v="3.2250000000000001"/>
    <n v="73"/>
    <n v="5.4794520547945202E-2"/>
    <n v="1.0821917808219199"/>
    <n v="0"/>
    <n v="0"/>
    <n v="0"/>
    <n v="12.9"/>
    <n v="-12.9"/>
    <n v="-1"/>
    <n v="0"/>
    <s v="NA"/>
    <n v="0"/>
    <x v="368"/>
    <n v="0"/>
    <n v="11.610000000000001"/>
    <n v="-13.545000000000002"/>
    <n v="1.2899999999999991"/>
    <n v="0.64500000000000135"/>
  </r>
  <r>
    <x v="4"/>
    <s v="bordeaux air france"/>
    <s v="Broad"/>
    <s v="French Destinations"/>
    <s v="Bordeaux Branded"/>
    <s v="Position 2-5 Bid Strategy"/>
    <n v="10"/>
    <n v="8"/>
    <n v="14.775"/>
    <n v="1.846875"/>
    <n v="79"/>
    <n v="0.10126582278480999"/>
    <n v="1.0113924050632901"/>
    <n v="0"/>
    <n v="0"/>
    <n v="0"/>
    <n v="14.775"/>
    <n v="-14.775"/>
    <n v="-1"/>
    <n v="0"/>
    <s v="NA"/>
    <n v="0"/>
    <x v="368"/>
    <n v="0"/>
    <n v="13.297500000000001"/>
    <n v="-15.513750000000002"/>
    <n v="1.4774999999999991"/>
    <n v="0.73875000000000135"/>
  </r>
  <r>
    <x v="4"/>
    <s v="budget travel france"/>
    <s v="Broad"/>
    <s v="Paris &amp; France Terms"/>
    <s v="France"/>
    <s v="Pos 3-6"/>
    <n v="10"/>
    <n v="6"/>
    <n v="15.15"/>
    <n v="2.5249999999999999"/>
    <n v="217"/>
    <n v="2.76497695852535E-2"/>
    <n v="1.4355760368663599"/>
    <n v="0"/>
    <n v="0"/>
    <n v="0"/>
    <n v="15.15"/>
    <n v="-15.15"/>
    <n v="-1"/>
    <n v="0"/>
    <s v="NA"/>
    <n v="0"/>
    <x v="368"/>
    <n v="0"/>
    <n v="13.635"/>
    <n v="-15.907500000000001"/>
    <n v="1.5150000000000006"/>
    <n v="0.75750000000000028"/>
  </r>
  <r>
    <x v="4"/>
    <s v="nice cheap ticket"/>
    <s v="Broad"/>
    <s v="French Destinations"/>
    <s v="Nice"/>
    <s v="Position 2-5 Bid Strategy"/>
    <n v="10"/>
    <n v="10"/>
    <n v="15.175000000000001"/>
    <n v="1.5175000000000001"/>
    <n v="46"/>
    <n v="0.217391304347826"/>
    <n v="1.10869565217391"/>
    <n v="0"/>
    <n v="0"/>
    <n v="0"/>
    <n v="15.175000000000001"/>
    <n v="-15.175000000000001"/>
    <n v="-1"/>
    <n v="0"/>
    <s v="NA"/>
    <n v="0"/>
    <x v="368"/>
    <n v="0"/>
    <n v="13.657500000000001"/>
    <n v="-15.933750000000002"/>
    <n v="1.5175000000000001"/>
    <n v="0.75875000000000092"/>
  </r>
  <r>
    <x v="4"/>
    <s v="fly marseille"/>
    <s v="Broad"/>
    <s v="French Destinations"/>
    <s v="Marseille"/>
    <s v="Position 2-5 Bid Strategy"/>
    <n v="10"/>
    <n v="7"/>
    <n v="15.174999962499999"/>
    <n v="2.1678571375"/>
    <n v="86"/>
    <n v="8.1395348837209308E-2"/>
    <n v="1.0581395348837199"/>
    <n v="0"/>
    <n v="0"/>
    <n v="0"/>
    <n v="15.174999962499999"/>
    <n v="-15.174999962499999"/>
    <n v="-1"/>
    <n v="0"/>
    <s v="NA"/>
    <n v="0"/>
    <x v="368"/>
    <n v="0"/>
    <n v="13.657499966250001"/>
    <n v="-15.933749960625001"/>
    <n v="1.5174999962499989"/>
    <n v="0.75874999812500121"/>
  </r>
  <r>
    <x v="4"/>
    <s v="bordeaux cheap flight"/>
    <s v="Broad"/>
    <s v="French Destinations"/>
    <s v="Bordeaux"/>
    <s v="Position 2-5 Bid Strategy"/>
    <n v="10"/>
    <n v="7"/>
    <n v="15.737499925"/>
    <n v="2.248214275"/>
    <n v="37"/>
    <n v="0.18918918918918901"/>
    <n v="1.07567567567568"/>
    <n v="0"/>
    <n v="0"/>
    <n v="0"/>
    <n v="15.737499925"/>
    <n v="-15.737499925"/>
    <n v="-1"/>
    <n v="0"/>
    <s v="NA"/>
    <n v="0"/>
    <x v="368"/>
    <n v="0"/>
    <n v="14.1637499325"/>
    <n v="-16.524374921250001"/>
    <n v="1.5737499924999998"/>
    <n v="0.78687499625000079"/>
  </r>
  <r>
    <x v="4"/>
    <s v="fly to marseille"/>
    <s v="Broad"/>
    <s v="French Destinations"/>
    <s v="Marseille"/>
    <s v="Position 2-5 Bid Strategy"/>
    <n v="10"/>
    <n v="9"/>
    <n v="15.8499999"/>
    <n v="1.7611110999999999"/>
    <n v="49"/>
    <n v="0.183673469387755"/>
    <n v="1.0408163265306101"/>
    <n v="0"/>
    <n v="0"/>
    <n v="0"/>
    <n v="15.8499999"/>
    <n v="-15.8499999"/>
    <n v="-1"/>
    <n v="0"/>
    <s v="NA"/>
    <n v="0"/>
    <x v="368"/>
    <n v="0"/>
    <n v="14.26499991"/>
    <n v="-16.642499895"/>
    <n v="1.58499999"/>
    <n v="0.79249999500000001"/>
  </r>
  <r>
    <x v="4"/>
    <s v="new york to paris flight"/>
    <s v="Broad"/>
    <s v="Paris &amp; France Terms"/>
    <s v="Paris"/>
    <s v="Position 5-10 Bid Strategy"/>
    <n v="10"/>
    <n v="8"/>
    <n v="17.587499999999999"/>
    <n v="2.1984374999999998"/>
    <n v="52"/>
    <n v="0.15384615384615399"/>
    <n v="1.1346153846153799"/>
    <n v="0"/>
    <n v="0"/>
    <n v="0"/>
    <n v="17.587499999999999"/>
    <n v="-17.587499999999999"/>
    <n v="-1"/>
    <n v="0"/>
    <s v="NA"/>
    <n v="0"/>
    <x v="368"/>
    <n v="0"/>
    <n v="15.828749999999999"/>
    <n v="-18.466874999999998"/>
    <n v="1.7587499999999991"/>
    <n v="0.87937499999999957"/>
  </r>
  <r>
    <x v="4"/>
    <s v="trip to paris france"/>
    <s v="Broad"/>
    <s v="Paris &amp; France Terms"/>
    <s v="Paris"/>
    <s v="Position 5-10 Bid Strategy"/>
    <n v="10"/>
    <n v="7"/>
    <n v="18.8499999625"/>
    <n v="2.6928571374999999"/>
    <n v="70"/>
    <n v="0.1"/>
    <n v="1.0857142857142901"/>
    <n v="0"/>
    <n v="0"/>
    <n v="0"/>
    <n v="18.8499999625"/>
    <n v="-18.8499999625"/>
    <n v="-1"/>
    <n v="0"/>
    <s v="NA"/>
    <n v="0"/>
    <x v="368"/>
    <n v="0"/>
    <n v="16.964999966250002"/>
    <n v="-19.792499960625001"/>
    <n v="1.8849999962499986"/>
    <n v="0.94249999812500107"/>
  </r>
  <r>
    <x v="4"/>
    <s v="cheap flight to lyon"/>
    <s v="Broad"/>
    <s v="French Destinations"/>
    <s v="Lyon"/>
    <s v="Position 2-5 Bid Strategy"/>
    <n v="10"/>
    <n v="9"/>
    <n v="19.012499999999999"/>
    <n v="2.1124999999999998"/>
    <n v="69"/>
    <n v="0.13043478260869601"/>
    <n v="1.24347826086957"/>
    <n v="0"/>
    <n v="0"/>
    <n v="0"/>
    <n v="19.012499999999999"/>
    <n v="-19.012499999999999"/>
    <n v="-1"/>
    <n v="0"/>
    <s v="NA"/>
    <n v="0"/>
    <x v="368"/>
    <n v="0"/>
    <n v="17.111249999999998"/>
    <n v="-19.963125000000002"/>
    <n v="1.901250000000001"/>
    <n v="0.95062500000000227"/>
  </r>
  <r>
    <x v="4"/>
    <s v="bordeaux travel"/>
    <s v="Broad"/>
    <s v="French Destinations"/>
    <s v="Bordeaux Branded"/>
    <s v="Position 2-5 Bid Strategy"/>
    <n v="10"/>
    <n v="5"/>
    <n v="19.037500000000001"/>
    <n v="3.8075000000000001"/>
    <n v="117"/>
    <n v="4.2735042735042701E-2"/>
    <n v="1.8649572649572601"/>
    <n v="0"/>
    <n v="0"/>
    <n v="0"/>
    <n v="19.037500000000001"/>
    <n v="-19.037500000000001"/>
    <n v="-1"/>
    <n v="0"/>
    <s v="NA"/>
    <n v="0"/>
    <x v="368"/>
    <n v="0"/>
    <n v="17.133750000000003"/>
    <n v="-19.989375000000003"/>
    <n v="1.9037499999999987"/>
    <n v="0.95187500000000114"/>
  </r>
  <r>
    <x v="4"/>
    <s v="lyon travel"/>
    <s v="Broad"/>
    <s v="French Destinations"/>
    <s v="Lyon"/>
    <s v="Position 2-5 Bid Strategy"/>
    <n v="10"/>
    <n v="6"/>
    <n v="19.599999974999999"/>
    <n v="3.2666666625"/>
    <n v="317"/>
    <n v="1.8927444794952699E-2"/>
    <n v="1.83627760252366"/>
    <n v="0"/>
    <n v="0"/>
    <n v="0"/>
    <n v="19.599999974999999"/>
    <n v="-19.599999974999999"/>
    <n v="-1"/>
    <n v="0"/>
    <s v="NA"/>
    <n v="0"/>
    <x v="368"/>
    <n v="0"/>
    <n v="17.6399999775"/>
    <n v="-20.579999973749999"/>
    <n v="1.9599999974999989"/>
    <n v="0.97999999874999943"/>
  </r>
  <r>
    <x v="4"/>
    <s v="paris travel service"/>
    <s v="Broad"/>
    <s v="Paris &amp; France Terms"/>
    <s v="Paris"/>
    <s v="Position 5-10 Bid Strategy"/>
    <n v="10"/>
    <n v="8"/>
    <n v="20.412500000000001"/>
    <n v="2.5515625000000002"/>
    <n v="266"/>
    <n v="3.00751879699248E-2"/>
    <n v="1.11274436090226"/>
    <n v="0"/>
    <n v="0"/>
    <n v="0"/>
    <n v="20.412500000000001"/>
    <n v="-20.412500000000001"/>
    <n v="-1"/>
    <n v="0"/>
    <s v="NA"/>
    <n v="0"/>
    <x v="368"/>
    <n v="0"/>
    <n v="18.371250000000003"/>
    <n v="-21.433125000000004"/>
    <n v="2.041249999999998"/>
    <n v="1.0206250000000026"/>
  </r>
  <r>
    <x v="4"/>
    <s v="paris plane ticket"/>
    <s v="Broad"/>
    <s v="Paris &amp; France Terms"/>
    <s v="Paris"/>
    <s v="Position 5-10 Bid Strategy"/>
    <n v="10"/>
    <n v="11"/>
    <n v="21.987499875000001"/>
    <n v="1.998863625"/>
    <n v="77"/>
    <n v="0.14285714285714302"/>
    <n v="1.2077922077922101"/>
    <n v="0"/>
    <n v="0"/>
    <n v="0"/>
    <n v="21.987499875000001"/>
    <n v="-21.987499875000001"/>
    <n v="-1"/>
    <n v="0"/>
    <s v="NA"/>
    <n v="0"/>
    <x v="368"/>
    <n v="0"/>
    <n v="19.7887498875"/>
    <n v="-23.086874868750002"/>
    <n v="2.1987499875000012"/>
    <n v="1.0993749937500006"/>
  </r>
  <r>
    <x v="4"/>
    <s v="nice ticket"/>
    <s v="Broad"/>
    <s v="French Destinations"/>
    <s v="Nice"/>
    <s v="Position 2-5 Bid Strategy"/>
    <n v="10"/>
    <n v="15"/>
    <n v="23.187499875"/>
    <n v="1.545833325"/>
    <n v="227"/>
    <n v="6.6079295154185008E-2"/>
    <n v="1.10616740088106"/>
    <n v="0"/>
    <n v="0"/>
    <n v="0"/>
    <n v="23.187499875"/>
    <n v="-23.187499875"/>
    <n v="-1"/>
    <n v="0"/>
    <s v="NA"/>
    <n v="0"/>
    <x v="368"/>
    <n v="0"/>
    <n v="20.868749887500002"/>
    <n v="-24.34687486875"/>
    <n v="2.3187499874999986"/>
    <n v="1.1593749937499993"/>
  </r>
  <r>
    <x v="4"/>
    <s v="uk fare"/>
    <s v="Broad"/>
    <s v="Google_Yearlong 2006"/>
    <s v="Google|UK"/>
    <s v="Position 5-10 Bid Strategy"/>
    <n v="10"/>
    <n v="5"/>
    <n v="23.824999999999999"/>
    <n v="4.7649999999999997"/>
    <n v="350"/>
    <n v="1.4285714285714299E-2"/>
    <n v="1.44"/>
    <n v="0"/>
    <n v="0"/>
    <n v="0"/>
    <n v="23.824999999999999"/>
    <n v="-23.824999999999999"/>
    <n v="-1"/>
    <n v="0"/>
    <s v="NA"/>
    <n v="0"/>
    <x v="368"/>
    <n v="0"/>
    <n v="21.442499999999999"/>
    <n v="-25.016249999999999"/>
    <n v="2.3825000000000003"/>
    <n v="1.1912500000000001"/>
  </r>
  <r>
    <x v="4"/>
    <s v="marseille airfare"/>
    <s v="Broad"/>
    <s v="French Destinations"/>
    <s v="Nice"/>
    <s v="Position 2-5 Bid Strategy"/>
    <n v="10"/>
    <n v="16"/>
    <n v="24.225000000000001"/>
    <n v="1.5140625000000001"/>
    <n v="200"/>
    <n v="0.08"/>
    <n v="1.0489999999999999"/>
    <n v="0"/>
    <n v="0"/>
    <n v="0"/>
    <n v="24.225000000000001"/>
    <n v="-24.225000000000001"/>
    <n v="-1"/>
    <n v="0"/>
    <s v="NA"/>
    <n v="0"/>
    <x v="368"/>
    <n v="0"/>
    <n v="21.802500000000002"/>
    <n v="-25.436250000000001"/>
    <n v="2.4224999999999994"/>
    <n v="1.2112499999999997"/>
  </r>
  <r>
    <x v="4"/>
    <s v="paris france tourism"/>
    <s v="Broad"/>
    <s v="Paris &amp; France Terms"/>
    <s v="Paris"/>
    <s v="Position 5-10 Bid Strategy"/>
    <n v="10"/>
    <n v="9"/>
    <n v="24.75"/>
    <n v="2.75"/>
    <n v="491"/>
    <n v="1.83299389002037E-2"/>
    <n v="1.0687372708757601"/>
    <n v="0"/>
    <n v="0"/>
    <n v="0"/>
    <n v="24.75"/>
    <n v="-24.75"/>
    <n v="-1"/>
    <n v="0"/>
    <s v="NA"/>
    <n v="0"/>
    <x v="368"/>
    <n v="0"/>
    <n v="22.275000000000002"/>
    <n v="-25.987500000000001"/>
    <n v="2.4749999999999979"/>
    <n v="1.2375000000000007"/>
  </r>
  <r>
    <x v="4"/>
    <s v="marseille cheap flights"/>
    <s v="Broad"/>
    <s v="French Destinations"/>
    <s v="Marseille"/>
    <s v="Position 2-5 Bid Strategy"/>
    <n v="10"/>
    <n v="16"/>
    <n v="25.1"/>
    <n v="1.5687500000000001"/>
    <n v="82"/>
    <n v="0.19512195121951201"/>
    <n v="1.0243902439024399"/>
    <n v="0"/>
    <n v="0"/>
    <n v="0"/>
    <n v="25.1"/>
    <n v="-25.1"/>
    <n v="-1"/>
    <n v="0"/>
    <s v="NA"/>
    <n v="0"/>
    <x v="368"/>
    <n v="0"/>
    <n v="22.590000000000003"/>
    <n v="-26.355000000000004"/>
    <n v="2.509999999999998"/>
    <n v="1.2550000000000026"/>
  </r>
  <r>
    <x v="4"/>
    <s v="nice fare"/>
    <s v="Broad"/>
    <s v="French Destinations"/>
    <s v="Nice"/>
    <s v="Position 2-5 Bid Strategy"/>
    <n v="10"/>
    <n v="16"/>
    <n v="26.824999999999999"/>
    <n v="1.6765625"/>
    <n v="246"/>
    <n v="6.50406504065041E-2"/>
    <n v="1.10890243902439"/>
    <n v="0"/>
    <n v="0"/>
    <n v="0"/>
    <n v="26.824999999999999"/>
    <n v="-26.824999999999999"/>
    <n v="-1"/>
    <n v="0"/>
    <s v="NA"/>
    <n v="0"/>
    <x v="368"/>
    <n v="0"/>
    <n v="24.142499999999998"/>
    <n v="-28.166250000000002"/>
    <n v="2.682500000000001"/>
    <n v="1.3412500000000023"/>
  </r>
  <r>
    <x v="4"/>
    <s v="travel to bordeaux"/>
    <s v="Broad"/>
    <s v="French Destinations"/>
    <s v="Bordeaux"/>
    <s v="Position 2-5 Bid Strategy"/>
    <n v="10"/>
    <n v="7"/>
    <n v="27.737500000000001"/>
    <n v="3.9624999999999999"/>
    <n v="119"/>
    <n v="5.8823529411764698E-2"/>
    <n v="1.53361344537815"/>
    <n v="0"/>
    <n v="0"/>
    <n v="0"/>
    <n v="27.737500000000001"/>
    <n v="-27.737500000000001"/>
    <n v="-1"/>
    <n v="0"/>
    <s v="NA"/>
    <n v="0"/>
    <x v="368"/>
    <n v="0"/>
    <n v="24.963750000000001"/>
    <n v="-29.124375000000001"/>
    <n v="2.7737499999999997"/>
    <n v="1.3868749999999999"/>
  </r>
  <r>
    <x v="4"/>
    <s v="bordeaux flight"/>
    <s v="Broad"/>
    <s v="French Destinations"/>
    <s v="Bordeaux"/>
    <s v="Position 2-5 Bid Strategy"/>
    <n v="10"/>
    <n v="11"/>
    <n v="28.762499975000004"/>
    <n v="2.6147727250000004"/>
    <n v="184"/>
    <n v="5.9782608695652203E-2"/>
    <n v="1.1097826086956499"/>
    <n v="0"/>
    <n v="0"/>
    <n v="0"/>
    <n v="28.762499975000004"/>
    <n v="-28.762499975000004"/>
    <n v="-1"/>
    <n v="0"/>
    <s v="NA"/>
    <n v="0"/>
    <x v="368"/>
    <n v="0"/>
    <n v="25.886249977500004"/>
    <n v="-30.200624973750006"/>
    <n v="2.8762499975000004"/>
    <n v="1.438124998750002"/>
  </r>
  <r>
    <x v="4"/>
    <s v="france plane ticket"/>
    <s v="Broad"/>
    <s v="Paris &amp; France Terms"/>
    <s v="France"/>
    <s v="Pos 3-6"/>
    <n v="10"/>
    <n v="7"/>
    <n v="29.099999950000004"/>
    <n v="4.1571428500000005"/>
    <n v="80"/>
    <n v="8.7499999999999994E-2"/>
    <n v="1.4753750000000001"/>
    <n v="0"/>
    <n v="0"/>
    <n v="0"/>
    <n v="29.099999950000004"/>
    <n v="-29.099999950000004"/>
    <n v="-1"/>
    <n v="0"/>
    <s v="NA"/>
    <n v="0"/>
    <x v="368"/>
    <n v="0"/>
    <n v="26.189999955000005"/>
    <n v="-30.554999947500004"/>
    <n v="2.9099999949999997"/>
    <n v="1.4549999974999999"/>
  </r>
  <r>
    <x v="4"/>
    <s v="uk flights"/>
    <s v="Broad"/>
    <s v="Google_Yearlong 2006"/>
    <s v="Google|UK"/>
    <s v="Position 5-10 Bid Strategy"/>
    <n v="10"/>
    <n v="5"/>
    <n v="31.037500000000001"/>
    <n v="6.2074999999999996"/>
    <n v="557"/>
    <n v="8.9766606822262104E-3"/>
    <n v="1.5373429084380601"/>
    <n v="0"/>
    <n v="0"/>
    <n v="0"/>
    <n v="31.037500000000001"/>
    <n v="-31.037500000000001"/>
    <n v="-1"/>
    <n v="0"/>
    <s v="NA"/>
    <n v="0"/>
    <x v="368"/>
    <n v="0"/>
    <n v="27.933750000000003"/>
    <n v="-32.589375000000004"/>
    <n v="3.103749999999998"/>
    <n v="1.5518750000000026"/>
  </r>
  <r>
    <x v="4"/>
    <s v="nice cheap tickets"/>
    <s v="Broad"/>
    <s v="French Destinations"/>
    <s v="Nice"/>
    <s v="Position 2-5 Bid Strategy"/>
    <n v="10"/>
    <n v="18"/>
    <n v="33.412500000000001"/>
    <n v="1.85625"/>
    <n v="129"/>
    <n v="0.13953488372093001"/>
    <n v="1.0774418604651199"/>
    <n v="0"/>
    <n v="0"/>
    <n v="0"/>
    <n v="33.412500000000001"/>
    <n v="-33.412500000000001"/>
    <n v="-1"/>
    <n v="0"/>
    <s v="NA"/>
    <n v="0"/>
    <x v="368"/>
    <n v="0"/>
    <n v="30.071250000000003"/>
    <n v="-35.083125000000003"/>
    <n v="3.3412499999999987"/>
    <n v="1.6706250000000011"/>
  </r>
  <r>
    <x v="4"/>
    <s v="south france travel"/>
    <s v="Broad"/>
    <s v="Paris &amp; France Terms"/>
    <s v="France"/>
    <s v="Pos 3-6"/>
    <n v="10"/>
    <n v="10"/>
    <n v="33.8125"/>
    <n v="3.3812500000000001"/>
    <n v="604"/>
    <n v="1.6556291390728499E-2"/>
    <n v="1.4049668874172201"/>
    <n v="0"/>
    <n v="0"/>
    <n v="0"/>
    <n v="33.8125"/>
    <n v="-33.8125"/>
    <n v="-1"/>
    <n v="0"/>
    <s v="NA"/>
    <n v="0"/>
    <x v="368"/>
    <n v="0"/>
    <n v="30.431250000000002"/>
    <n v="-35.503125000000004"/>
    <n v="3.3812499999999979"/>
    <n v="1.6906250000000043"/>
  </r>
  <r>
    <x v="4"/>
    <s v="flight to marseille"/>
    <s v="Broad"/>
    <s v="French Destinations"/>
    <s v="Marseille"/>
    <s v="Position 2-5 Bid Strategy"/>
    <n v="10"/>
    <n v="23"/>
    <n v="44.987499749999998"/>
    <n v="1.95597825"/>
    <n v="127"/>
    <n v="0.181102362204724"/>
    <n v="1.08425196850394"/>
    <n v="0"/>
    <n v="0"/>
    <n v="0"/>
    <n v="44.987499749999998"/>
    <n v="-44.987499749999998"/>
    <n v="-1"/>
    <n v="0"/>
    <s v="NA"/>
    <n v="0"/>
    <x v="368"/>
    <n v="0"/>
    <n v="40.488749775000002"/>
    <n v="-47.236874737500003"/>
    <n v="4.4987499749999955"/>
    <n v="2.2493749875000049"/>
  </r>
  <r>
    <x v="4"/>
    <s v="fly to bordeaux"/>
    <s v="Broad"/>
    <s v="French Destinations"/>
    <s v="Bordeaux"/>
    <s v="Position 2-5 Bid Strategy"/>
    <n v="10"/>
    <n v="16"/>
    <n v="46.362499999999997"/>
    <n v="2.8976562499999998"/>
    <n v="111"/>
    <n v="0.144144144144144"/>
    <n v="1.21531531531532"/>
    <n v="0"/>
    <n v="0"/>
    <n v="0"/>
    <n v="46.362499999999997"/>
    <n v="-46.362499999999997"/>
    <n v="-1"/>
    <n v="0"/>
    <s v="NA"/>
    <n v="0"/>
    <x v="368"/>
    <n v="0"/>
    <n v="41.72625"/>
    <n v="-48.680624999999999"/>
    <n v="4.6362499999999969"/>
    <n v="2.318125000000002"/>
  </r>
  <r>
    <x v="4"/>
    <s v="nice airline"/>
    <s v="Broad"/>
    <s v="French Destinations"/>
    <s v="Nice"/>
    <s v="Position 2-5 Bid Strategy"/>
    <n v="10"/>
    <n v="24"/>
    <n v="47.562499799999998"/>
    <n v="1.9817708249999999"/>
    <n v="442"/>
    <n v="5.4298642533936702E-2"/>
    <n v="1.0697285067873299"/>
    <n v="0"/>
    <n v="0"/>
    <n v="0"/>
    <n v="47.562499799999998"/>
    <n v="-47.562499799999998"/>
    <n v="-1"/>
    <n v="0"/>
    <s v="NA"/>
    <n v="0"/>
    <x v="368"/>
    <n v="0"/>
    <n v="42.806249819999998"/>
    <n v="-49.940624790000001"/>
    <n v="4.7562499799999998"/>
    <n v="2.3781249900000034"/>
  </r>
  <r>
    <x v="4"/>
    <s v="flight to lyon"/>
    <s v="Broad"/>
    <s v="French Destinations"/>
    <s v="Lyon"/>
    <s v="Position 2-5 Bid Strategy"/>
    <n v="10"/>
    <n v="21"/>
    <n v="50.537499862499999"/>
    <n v="2.4065476124999998"/>
    <n v="214"/>
    <n v="9.813084112149531E-2"/>
    <n v="1.0789719626168199"/>
    <n v="0"/>
    <n v="0"/>
    <n v="0"/>
    <n v="50.537499862499999"/>
    <n v="-50.537499862499999"/>
    <n v="-1"/>
    <n v="0"/>
    <s v="NA"/>
    <n v="0"/>
    <x v="368"/>
    <n v="0"/>
    <n v="45.483749876250002"/>
    <n v="-53.064374855625005"/>
    <n v="5.0537499862499971"/>
    <n v="2.5268749931250056"/>
  </r>
  <r>
    <x v="4"/>
    <s v="fly to lyon"/>
    <s v="Broad"/>
    <s v="French Destinations"/>
    <s v="Lyon"/>
    <s v="Position 2-5 Bid Strategy"/>
    <n v="10"/>
    <n v="25"/>
    <n v="51.15"/>
    <n v="2.0460000000000003"/>
    <n v="156"/>
    <n v="0.16025641025641002"/>
    <n v="1.10128205128205"/>
    <n v="0"/>
    <n v="0"/>
    <n v="0"/>
    <n v="51.15"/>
    <n v="-51.15"/>
    <n v="-1"/>
    <n v="0"/>
    <s v="NA"/>
    <n v="0"/>
    <x v="368"/>
    <n v="0"/>
    <n v="46.034999999999997"/>
    <n v="-53.707500000000003"/>
    <n v="5.115000000000002"/>
    <n v="2.5575000000000045"/>
  </r>
  <r>
    <x v="4"/>
    <s v="france airports"/>
    <s v="Broad"/>
    <s v="Paris &amp; France Terms"/>
    <s v="France"/>
    <s v="Pos 3-6"/>
    <n v="10"/>
    <n v="33"/>
    <n v="52.374999600000002"/>
    <n v="1.5871212000000001"/>
    <n v="2411"/>
    <n v="1.3687266694317699E-2"/>
    <n v="1.1650145167980099"/>
    <n v="0"/>
    <n v="0"/>
    <n v="0"/>
    <n v="52.374999600000002"/>
    <n v="-52.374999600000002"/>
    <n v="-1"/>
    <n v="0"/>
    <s v="NA"/>
    <n v="0"/>
    <x v="368"/>
    <n v="0"/>
    <n v="47.137499640000001"/>
    <n v="-54.993749580000006"/>
    <n v="5.237499960000001"/>
    <n v="2.618749980000004"/>
  </r>
  <r>
    <x v="4"/>
    <s v="paris plane tickets"/>
    <s v="Broad"/>
    <s v="Paris &amp; France Terms"/>
    <s v="Paris"/>
    <s v="Position 5-10 Bid Strategy"/>
    <n v="10"/>
    <n v="20"/>
    <n v="52.487499999999997"/>
    <n v="2.6243750000000001"/>
    <n v="160"/>
    <n v="0.125"/>
    <n v="1.3038125"/>
    <n v="0"/>
    <n v="0"/>
    <n v="0"/>
    <n v="52.487499999999997"/>
    <n v="-52.487499999999997"/>
    <n v="-1"/>
    <n v="0"/>
    <s v="NA"/>
    <n v="0"/>
    <x v="368"/>
    <n v="0"/>
    <n v="47.238749999999996"/>
    <n v="-55.111874999999998"/>
    <n v="5.2487500000000011"/>
    <n v="2.6243750000000006"/>
  </r>
  <r>
    <x v="4"/>
    <s v="uk flight"/>
    <s v="Broad"/>
    <s v="Google_Yearlong 2006"/>
    <s v="Google|UK"/>
    <s v="Position 5-10 Bid Strategy"/>
    <n v="10"/>
    <n v="9"/>
    <n v="52.524999899999997"/>
    <n v="5.8361111000000001"/>
    <n v="225"/>
    <n v="0.04"/>
    <n v="1.27955555555556"/>
    <n v="0"/>
    <n v="0"/>
    <n v="0"/>
    <n v="52.524999899999997"/>
    <n v="-52.524999899999997"/>
    <n v="-1"/>
    <n v="0"/>
    <s v="NA"/>
    <n v="0"/>
    <x v="368"/>
    <n v="0"/>
    <n v="47.272499910000001"/>
    <n v="-55.151249894999999"/>
    <n v="5.2524999899999969"/>
    <n v="2.626249995000002"/>
  </r>
  <r>
    <x v="4"/>
    <s v="flight to bordeaux"/>
    <s v="Broad"/>
    <s v="French Destinations"/>
    <s v="Bordeaux"/>
    <s v="Position 2-5 Bid Strategy"/>
    <n v="10"/>
    <n v="18"/>
    <n v="52.712499825000002"/>
    <n v="2.9284722125"/>
    <n v="141"/>
    <n v="0.12765957446808499"/>
    <n v="1.28439716312057"/>
    <n v="0"/>
    <n v="0"/>
    <n v="0"/>
    <n v="52.712499825000002"/>
    <n v="-52.712499825000002"/>
    <n v="-1"/>
    <n v="0"/>
    <s v="NA"/>
    <n v="0"/>
    <x v="368"/>
    <n v="0"/>
    <n v="47.4412498425"/>
    <n v="-55.348124816250007"/>
    <n v="5.2712499825000023"/>
    <n v="2.6356249912500047"/>
  </r>
  <r>
    <x v="4"/>
    <s v="lyon flight"/>
    <s v="Broad"/>
    <s v="French Destinations"/>
    <s v="Lyon"/>
    <s v="Position 2-5 Bid Strategy"/>
    <n v="10"/>
    <n v="25"/>
    <n v="55.087499999999999"/>
    <n v="2.2035"/>
    <n v="396"/>
    <n v="6.3131313131313094E-2"/>
    <n v="1.0886363636363601"/>
    <n v="0"/>
    <n v="0"/>
    <n v="0"/>
    <n v="55.087499999999999"/>
    <n v="-55.087499999999999"/>
    <n v="-1"/>
    <n v="0"/>
    <s v="NA"/>
    <n v="0"/>
    <x v="368"/>
    <n v="0"/>
    <n v="49.578749999999999"/>
    <n v="-57.841875000000002"/>
    <n v="5.5087499999999991"/>
    <n v="2.7543750000000031"/>
  </r>
  <r>
    <x v="4"/>
    <s v="paris airports"/>
    <s v="Broad"/>
    <s v="Paris &amp; France Terms"/>
    <s v="Paris"/>
    <s v="Position 5-10 Bid Strategy"/>
    <n v="10"/>
    <n v="21"/>
    <n v="60.987499912500006"/>
    <n v="2.9041666625000002"/>
    <n v="1102"/>
    <n v="1.90562613430127E-2"/>
    <n v="1.1174773139745899"/>
    <n v="0"/>
    <n v="0"/>
    <n v="0"/>
    <n v="60.987499912500006"/>
    <n v="-60.987499912500006"/>
    <n v="-1"/>
    <n v="0"/>
    <s v="NA"/>
    <n v="0"/>
    <x v="368"/>
    <n v="0"/>
    <n v="54.888749921250003"/>
    <n v="-64.036874908125014"/>
    <n v="6.0987499912500027"/>
    <n v="3.0493749956250085"/>
  </r>
  <r>
    <x v="4"/>
    <s v="nice airfare"/>
    <s v="Broad"/>
    <s v="French Destinations"/>
    <s v="Nice"/>
    <s v="Position 2-5 Bid Strategy"/>
    <n v="10"/>
    <n v="41"/>
    <n v="61.212499799999996"/>
    <n v="1.4929877999999999"/>
    <n v="195"/>
    <n v="0.21025641025641001"/>
    <n v="1.02564102564103"/>
    <n v="0"/>
    <n v="0"/>
    <n v="0"/>
    <n v="61.212499799999996"/>
    <n v="-61.212499799999996"/>
    <n v="-1"/>
    <n v="0"/>
    <s v="NA"/>
    <n v="0"/>
    <x v="368"/>
    <n v="0"/>
    <n v="55.091249819999994"/>
    <n v="-64.273124789999997"/>
    <n v="6.1212499800000018"/>
    <n v="3.0606249900000009"/>
  </r>
  <r>
    <x v="4"/>
    <s v="paris travel deal"/>
    <s v="Broad"/>
    <s v="Paris &amp; France Terms"/>
    <s v="Paris"/>
    <s v="Position 5-10 Bid Strategy"/>
    <n v="10"/>
    <n v="13"/>
    <n v="61.962499949999994"/>
    <n v="4.7663461499999995"/>
    <n v="139"/>
    <n v="9.3525179856115095E-2"/>
    <n v="1.7240287769784199"/>
    <n v="0"/>
    <n v="0"/>
    <n v="0"/>
    <n v="61.962499949999994"/>
    <n v="-61.962499949999994"/>
    <n v="-1"/>
    <n v="0"/>
    <s v="NA"/>
    <n v="0"/>
    <x v="368"/>
    <n v="0"/>
    <n v="55.766249954999999"/>
    <n v="-65.060624947500003"/>
    <n v="6.1962499949999952"/>
    <n v="3.0981249975000082"/>
  </r>
  <r>
    <x v="4"/>
    <s v="uk tickets"/>
    <s v="Broad"/>
    <s v="Google_Yearlong 2006"/>
    <s v="Google|UK"/>
    <s v="Position 5-10 Bid Strategy"/>
    <n v="10"/>
    <n v="11"/>
    <n v="62.837499999999999"/>
    <n v="5.7125000000000004"/>
    <n v="403"/>
    <n v="2.7295285359801504E-2"/>
    <n v="1.3488833746898301"/>
    <n v="0"/>
    <n v="0"/>
    <n v="0"/>
    <n v="62.837499999999999"/>
    <n v="-62.837499999999999"/>
    <n v="-1"/>
    <n v="0"/>
    <s v="NA"/>
    <n v="0"/>
    <x v="368"/>
    <n v="0"/>
    <n v="56.553750000000001"/>
    <n v="-65.979375000000005"/>
    <n v="6.2837499999999977"/>
    <n v="3.141875000000006"/>
  </r>
  <r>
    <x v="4"/>
    <s v="visit paris"/>
    <s v="Broad"/>
    <s v="Paris &amp; France Terms"/>
    <s v="Paris"/>
    <s v="Position 5-10 Bid Strategy"/>
    <n v="10"/>
    <n v="26"/>
    <n v="62.949999774999995"/>
    <n v="2.4211538374999999"/>
    <n v="2004"/>
    <n v="1.29740518962076E-2"/>
    <n v="1.30233532934132"/>
    <n v="0"/>
    <n v="0"/>
    <n v="0"/>
    <n v="62.949999774999995"/>
    <n v="-62.949999774999995"/>
    <n v="-1"/>
    <n v="0"/>
    <s v="NA"/>
    <n v="0"/>
    <x v="368"/>
    <n v="0"/>
    <n v="56.654999797499997"/>
    <n v="-66.097499763749994"/>
    <n v="6.2949999774999981"/>
    <n v="3.147499988749999"/>
  </r>
  <r>
    <x v="4"/>
    <s v="uk airfares"/>
    <s v="Broad"/>
    <s v="Google_Yearlong 2006"/>
    <s v="Google|UK"/>
    <s v="Position 5-10 Bid Strategy"/>
    <n v="10"/>
    <n v="15"/>
    <n v="69.312499874999986"/>
    <n v="4.6208333249999995"/>
    <n v="128"/>
    <n v="0.1171875"/>
    <n v="1.3328125"/>
    <n v="0"/>
    <n v="0"/>
    <n v="0"/>
    <n v="69.312499874999986"/>
    <n v="-69.312499874999986"/>
    <n v="-1"/>
    <n v="0"/>
    <s v="NA"/>
    <n v="0"/>
    <x v="368"/>
    <n v="0"/>
    <n v="62.38124988749999"/>
    <n v="-72.778124868749984"/>
    <n v="6.9312499874999958"/>
    <n v="3.4656249937499979"/>
  </r>
  <r>
    <x v="4"/>
    <s v="nice cheap flight"/>
    <s v="Broad"/>
    <s v="French Destinations"/>
    <s v="Nice"/>
    <s v="Position 2-5 Bid Strategy"/>
    <n v="10"/>
    <n v="37"/>
    <n v="72.349999800000006"/>
    <n v="1.9554054000000001"/>
    <n v="227"/>
    <n v="0.16299559471365602"/>
    <n v="1.0568281938326001"/>
    <n v="0"/>
    <n v="0"/>
    <n v="0"/>
    <n v="72.349999800000006"/>
    <n v="-72.349999800000006"/>
    <n v="-1"/>
    <n v="0"/>
    <s v="NA"/>
    <n v="0"/>
    <x v="368"/>
    <n v="0"/>
    <n v="65.114999820000008"/>
    <n v="-75.967499790000005"/>
    <n v="7.2349999799999978"/>
    <n v="3.6174999899999989"/>
  </r>
  <r>
    <x v="4"/>
    <s v="paris tourism"/>
    <s v="Broad"/>
    <s v="Paris &amp; France Terms"/>
    <s v="Paris"/>
    <s v="Position 5-10 Bid Strategy"/>
    <n v="10"/>
    <n v="28"/>
    <n v="80.712499699999995"/>
    <n v="2.882589275"/>
    <n v="4003"/>
    <n v="6.9947539345490894E-3"/>
    <n v="1.3602198351236601"/>
    <n v="0"/>
    <n v="0"/>
    <n v="0"/>
    <n v="80.712499699999995"/>
    <n v="-80.712499699999995"/>
    <n v="-1"/>
    <n v="0"/>
    <s v="NA"/>
    <n v="0"/>
    <x v="368"/>
    <n v="0"/>
    <n v="72.641249729999998"/>
    <n v="-84.748124684999993"/>
    <n v="8.0712499699999967"/>
    <n v="4.0356249849999983"/>
  </r>
  <r>
    <x v="4"/>
    <s v="paris airport"/>
    <s v="Broad"/>
    <s v="Paris &amp; France Terms"/>
    <s v="Paris"/>
    <s v="Position 5-10 Bid Strategy"/>
    <n v="10"/>
    <n v="25"/>
    <n v="81.0625"/>
    <n v="3.2425000000000002"/>
    <n v="3134"/>
    <n v="7.9770261646458195E-3"/>
    <n v="1.43185705169113"/>
    <n v="0"/>
    <n v="0"/>
    <n v="0"/>
    <n v="81.0625"/>
    <n v="-81.0625"/>
    <n v="-1"/>
    <n v="0"/>
    <s v="NA"/>
    <n v="0"/>
    <x v="368"/>
    <n v="0"/>
    <n v="72.956249999999997"/>
    <n v="-85.115625000000009"/>
    <n v="8.1062500000000028"/>
    <n v="4.0531250000000085"/>
  </r>
  <r>
    <x v="4"/>
    <s v="nice airport"/>
    <s v="Broad"/>
    <s v="French Destinations"/>
    <s v="Nice"/>
    <s v="Position 2-5 Bid Strategy"/>
    <n v="10"/>
    <n v="25"/>
    <n v="84.025000000000006"/>
    <n v="3.3610000000000002"/>
    <n v="3707"/>
    <n v="6.7439978419206901E-3"/>
    <n v="1.41213380091718"/>
    <n v="0"/>
    <n v="0"/>
    <n v="0"/>
    <n v="84.025000000000006"/>
    <n v="-84.025000000000006"/>
    <n v="-1"/>
    <n v="0"/>
    <s v="NA"/>
    <n v="0"/>
    <x v="368"/>
    <n v="0"/>
    <n v="75.622500000000002"/>
    <n v="-88.226250000000007"/>
    <n v="8.4025000000000034"/>
    <n v="4.2012500000000017"/>
  </r>
  <r>
    <x v="4"/>
    <s v="france fare"/>
    <s v="Broad"/>
    <s v="Paris &amp; France Terms"/>
    <s v="France"/>
    <s v="Pos 3-6"/>
    <n v="10"/>
    <n v="33"/>
    <n v="95.599999687500002"/>
    <n v="2.8969696874999999"/>
    <n v="1028"/>
    <n v="3.2101167315175101E-2"/>
    <n v="1.2013618677042801"/>
    <n v="0"/>
    <n v="0"/>
    <n v="0"/>
    <n v="95.599999687500002"/>
    <n v="-95.599999687500002"/>
    <n v="-1"/>
    <n v="0"/>
    <s v="NA"/>
    <n v="0"/>
    <x v="368"/>
    <n v="0"/>
    <n v="86.039999718750011"/>
    <n v="-100.37999967187501"/>
    <n v="9.5599999687499917"/>
    <n v="4.7799999843750101"/>
  </r>
  <r>
    <x v="4"/>
    <s v="france airport"/>
    <s v="Broad"/>
    <s v="Paris &amp; France Terms"/>
    <s v="France"/>
    <s v="Pos 3-6"/>
    <n v="10"/>
    <n v="36"/>
    <n v="95.687499599999995"/>
    <n v="2.6579861"/>
    <n v="2391"/>
    <n v="1.5056461731493101E-2"/>
    <n v="1.17102049351736"/>
    <n v="0"/>
    <n v="0"/>
    <n v="0"/>
    <n v="95.687499599999995"/>
    <n v="-95.687499599999995"/>
    <n v="-1"/>
    <n v="0"/>
    <s v="NA"/>
    <n v="0"/>
    <x v="368"/>
    <n v="0"/>
    <n v="86.118749640000004"/>
    <n v="-100.47187458000001"/>
    <n v="9.568749959999991"/>
    <n v="4.7843749800000097"/>
  </r>
  <r>
    <x v="4"/>
    <s v="france travel agency"/>
    <s v="Broad"/>
    <s v="Paris &amp; France Terms"/>
    <s v="France"/>
    <s v="Pos 3-6"/>
    <n v="10"/>
    <n v="23"/>
    <n v="96.96249983749999"/>
    <n v="4.2157608624999998"/>
    <n v="593"/>
    <n v="3.87858347386172E-2"/>
    <n v="1.2163406408094399"/>
    <n v="0"/>
    <n v="0"/>
    <n v="0"/>
    <n v="96.96249983749999"/>
    <n v="-96.96249983749999"/>
    <n v="-1"/>
    <n v="0"/>
    <s v="NA"/>
    <n v="0"/>
    <x v="368"/>
    <n v="0"/>
    <n v="87.266249853749997"/>
    <n v="-101.810624829375"/>
    <n v="9.6962499837499934"/>
    <n v="4.8481249918750109"/>
  </r>
  <r>
    <x v="4"/>
    <s v="france ticket"/>
    <s v="Broad"/>
    <s v="Paris &amp; France Terms"/>
    <s v="France"/>
    <s v="Pos 3-6"/>
    <n v="10"/>
    <n v="27"/>
    <n v="97.399999800000003"/>
    <n v="3.6074074"/>
    <n v="1647"/>
    <n v="1.63934426229508E-2"/>
    <n v="1.2553309046751699"/>
    <n v="0"/>
    <n v="0"/>
    <n v="0"/>
    <n v="97.399999800000003"/>
    <n v="-97.399999800000003"/>
    <n v="-1"/>
    <n v="0"/>
    <s v="NA"/>
    <n v="0"/>
    <x v="368"/>
    <n v="0"/>
    <n v="87.65999982000001"/>
    <n v="-102.26999979000001"/>
    <n v="9.7399999799999932"/>
    <n v="4.8699999900000108"/>
  </r>
  <r>
    <x v="4"/>
    <s v="lyon cheap flights"/>
    <s v="Broad"/>
    <s v="French Destinations"/>
    <s v="Lyon"/>
    <s v="Position 2-5 Bid Strategy"/>
    <n v="10"/>
    <n v="48"/>
    <n v="98.924999999999997"/>
    <n v="2.0609375000000001"/>
    <n v="373"/>
    <n v="0.12868632707774799"/>
    <n v="1.0737265415549599"/>
    <n v="0"/>
    <n v="0"/>
    <n v="0"/>
    <n v="98.924999999999997"/>
    <n v="-98.924999999999997"/>
    <n v="-1"/>
    <n v="0"/>
    <s v="NA"/>
    <n v="0"/>
    <x v="368"/>
    <n v="0"/>
    <n v="89.032499999999999"/>
    <n v="-103.87125"/>
    <n v="9.8924999999999983"/>
    <n v="4.9462500000000063"/>
  </r>
  <r>
    <x v="4"/>
    <s v="marseille flights"/>
    <s v="Broad"/>
    <s v="French Destinations"/>
    <s v="Marseille"/>
    <s v="Position 2-5 Bid Strategy"/>
    <n v="10"/>
    <n v="43"/>
    <n v="101.03749989999999"/>
    <n v="2.3497092999999998"/>
    <n v="359"/>
    <n v="0.11977715877437299"/>
    <n v="1.1635097493036199"/>
    <n v="0"/>
    <n v="0"/>
    <n v="0"/>
    <n v="101.03749989999999"/>
    <n v="-101.03749989999999"/>
    <n v="-1"/>
    <n v="0"/>
    <s v="NA"/>
    <n v="0"/>
    <x v="368"/>
    <n v="0"/>
    <n v="90.933749909999989"/>
    <n v="-106.08937489499999"/>
    <n v="10.103749989999997"/>
    <n v="5.0518749950000057"/>
  </r>
  <r>
    <x v="4"/>
    <s v="nice tickets"/>
    <s v="Broad"/>
    <s v="French Destinations"/>
    <s v="Nice"/>
    <s v="Position 2-5 Bid Strategy"/>
    <n v="10"/>
    <n v="34"/>
    <n v="107.4999998"/>
    <n v="3.1617647"/>
    <n v="1144"/>
    <n v="2.9720279720279699E-2"/>
    <n v="1.17773601398601"/>
    <n v="0"/>
    <n v="0"/>
    <n v="0"/>
    <n v="107.4999998"/>
    <n v="-107.4999998"/>
    <n v="-1"/>
    <n v="0"/>
    <s v="NA"/>
    <n v="0"/>
    <x v="368"/>
    <n v="0"/>
    <n v="96.749999819999999"/>
    <n v="-112.87499979"/>
    <n v="10.749999979999998"/>
    <n v="5.3749999900000063"/>
  </r>
  <r>
    <x v="4"/>
    <s v="france cheap flight"/>
    <s v="Broad"/>
    <s v="Paris &amp; France Terms"/>
    <s v="France"/>
    <s v="Pos 3-6"/>
    <n v="10"/>
    <n v="41"/>
    <n v="115.13749970000001"/>
    <n v="2.8082317000000003"/>
    <n v="704"/>
    <n v="5.8238636363636402E-2"/>
    <n v="1.2337926136363599"/>
    <n v="0"/>
    <n v="0"/>
    <n v="0"/>
    <n v="115.13749970000001"/>
    <n v="-115.13749970000001"/>
    <n v="-1"/>
    <n v="0"/>
    <s v="NA"/>
    <n v="0"/>
    <x v="368"/>
    <n v="0"/>
    <n v="103.62374973000001"/>
    <n v="-120.89437468500002"/>
    <n v="11.513749969999992"/>
    <n v="5.7568749850000103"/>
  </r>
  <r>
    <x v="4"/>
    <s v="nice flight"/>
    <s v="Broad"/>
    <s v="French Destinations"/>
    <s v="Nice"/>
    <s v="Postiion 1-4 Bid Strategy"/>
    <n v="10"/>
    <n v="57"/>
    <n v="124.3999998375"/>
    <n v="2.1824561375"/>
    <n v="1067"/>
    <n v="5.3420805998125598E-2"/>
    <n v="1.15107778819119"/>
    <n v="0"/>
    <n v="0"/>
    <n v="0"/>
    <n v="124.3999998375"/>
    <n v="-124.3999998375"/>
    <n v="-1"/>
    <n v="0"/>
    <s v="NA"/>
    <n v="0"/>
    <x v="368"/>
    <n v="0"/>
    <n v="111.95999985375001"/>
    <n v="-130.61999982937502"/>
    <n v="12.439999983749999"/>
    <n v="6.2199999918750137"/>
  </r>
  <r>
    <x v="4"/>
    <s v="paris france travel"/>
    <s v="Broad"/>
    <s v="Paris &amp; France Terms"/>
    <s v="Paris"/>
    <s v="Position 5-10 Bid Strategy"/>
    <n v="10"/>
    <n v="45"/>
    <n v="136.14999975000001"/>
    <n v="3.02555555"/>
    <n v="4349"/>
    <n v="1.0347206254311301E-2"/>
    <n v="1.5227017705219601"/>
    <n v="0"/>
    <n v="0"/>
    <n v="0"/>
    <n v="136.14999975000001"/>
    <n v="-136.14999975000001"/>
    <n v="-1"/>
    <n v="0"/>
    <s v="NA"/>
    <n v="0"/>
    <x v="368"/>
    <n v="0"/>
    <n v="122.534999775"/>
    <n v="-142.9574997375"/>
    <n v="13.614999975000003"/>
    <n v="6.8074999874999946"/>
  </r>
  <r>
    <x v="4"/>
    <s v="france plane tickets"/>
    <s v="Broad"/>
    <s v="Paris &amp; France Terms"/>
    <s v="France"/>
    <s v="Pos 3-6"/>
    <n v="10"/>
    <n v="30"/>
    <n v="137.56249987500001"/>
    <n v="4.5854166625000001"/>
    <n v="336"/>
    <n v="8.9285714285714302E-2"/>
    <n v="1.69342261904762"/>
    <n v="0"/>
    <n v="0"/>
    <n v="0"/>
    <n v="137.56249987500001"/>
    <n v="-137.56249987500001"/>
    <n v="-1"/>
    <n v="0"/>
    <s v="NA"/>
    <n v="0"/>
    <x v="368"/>
    <n v="0"/>
    <n v="123.80624988750002"/>
    <n v="-144.44062486875004"/>
    <n v="13.756249987499999"/>
    <n v="6.8781249937500206"/>
  </r>
  <r>
    <x v="4"/>
    <s v="paris cheap ticket"/>
    <s v="Broad"/>
    <s v="Paris &amp; France Terms"/>
    <s v="Paris"/>
    <s v="Position 5-10 Bid Strategy"/>
    <n v="10"/>
    <n v="55"/>
    <n v="141.31249962499999"/>
    <n v="2.5693181749999998"/>
    <n v="396"/>
    <n v="0.13888888888888901"/>
    <n v="1.33222222222222"/>
    <n v="0"/>
    <n v="0"/>
    <n v="0"/>
    <n v="141.31249962499999"/>
    <n v="-141.31249962499999"/>
    <n v="-1"/>
    <n v="0"/>
    <s v="NA"/>
    <n v="0"/>
    <x v="368"/>
    <n v="0"/>
    <n v="127.18124966249999"/>
    <n v="-148.37812460625"/>
    <n v="14.131249962499993"/>
    <n v="7.0656249812500107"/>
  </r>
  <r>
    <x v="4"/>
    <s v="france fares"/>
    <s v="Broad"/>
    <s v="Paris &amp; France Terms"/>
    <s v="France"/>
    <s v="Pos 3-6"/>
    <n v="10"/>
    <n v="59"/>
    <n v="155.23749968749999"/>
    <n v="2.6311440624999998"/>
    <n v="1286"/>
    <n v="4.5878693623639194E-2"/>
    <n v="1.40373250388802"/>
    <n v="0"/>
    <n v="0"/>
    <n v="0"/>
    <n v="155.23749968749999"/>
    <n v="-155.23749968749999"/>
    <n v="-1"/>
    <n v="0"/>
    <s v="NA"/>
    <n v="0"/>
    <x v="368"/>
    <n v="0"/>
    <n v="139.71374971874999"/>
    <n v="-162.99937467187499"/>
    <n v="15.523749968749996"/>
    <n v="7.7618749843749981"/>
  </r>
  <r>
    <x v="4"/>
    <s v="paris fare"/>
    <s v="Broad"/>
    <s v="Paris &amp; France Terms"/>
    <s v="Paris"/>
    <s v="Position 5-10 Bid Strategy"/>
    <n v="10"/>
    <n v="76"/>
    <n v="173.52499930000002"/>
    <n v="2.2832236750000003"/>
    <n v="1250"/>
    <n v="6.08E-2"/>
    <n v="1.246256"/>
    <n v="0"/>
    <n v="0"/>
    <n v="0"/>
    <n v="173.52499930000002"/>
    <n v="-173.52499930000002"/>
    <n v="-1"/>
    <n v="0"/>
    <s v="NA"/>
    <n v="0"/>
    <x v="368"/>
    <n v="0"/>
    <n v="156.17249937000003"/>
    <n v="-182.20124926500003"/>
    <n v="17.352499929999993"/>
    <n v="8.6762499650000109"/>
  </r>
  <r>
    <x v="4"/>
    <s v="bordeaux flights"/>
    <s v="Broad"/>
    <s v="French Destinations"/>
    <s v="Bordeaux"/>
    <s v="Position 2-5 Bid Strategy"/>
    <n v="10"/>
    <n v="57"/>
    <n v="175.01249932500002"/>
    <n v="3.0703947250000003"/>
    <n v="663"/>
    <n v="8.597285067873299E-2"/>
    <n v="1.2995475113122199"/>
    <n v="0"/>
    <n v="0"/>
    <n v="0"/>
    <n v="175.01249932500002"/>
    <n v="-175.01249932500002"/>
    <n v="-1"/>
    <n v="0"/>
    <s v="NA"/>
    <n v="0"/>
    <x v="368"/>
    <n v="0"/>
    <n v="157.51124939250002"/>
    <n v="-183.76312429125002"/>
    <n v="17.501249932500002"/>
    <n v="8.7506249662500011"/>
  </r>
  <r>
    <x v="4"/>
    <s v="france holidays"/>
    <s v="Broad"/>
    <s v="Paris &amp; France Terms"/>
    <s v="France"/>
    <s v="Pos 3-6"/>
    <n v="10"/>
    <n v="44"/>
    <n v="177.34999974999999"/>
    <n v="4.0306818125000001"/>
    <n v="2997"/>
    <n v="1.46813480146813E-2"/>
    <n v="2.67618618618619"/>
    <n v="0"/>
    <n v="0"/>
    <n v="0"/>
    <n v="177.34999974999999"/>
    <n v="-177.34999974999999"/>
    <n v="-1"/>
    <n v="0"/>
    <s v="NA"/>
    <n v="0"/>
    <x v="368"/>
    <n v="0"/>
    <n v="159.614999775"/>
    <n v="-186.21749973749999"/>
    <n v="17.734999974999994"/>
    <n v="8.8674999874999969"/>
  </r>
  <r>
    <x v="4"/>
    <s v="bordeaux cheap flights"/>
    <s v="Broad"/>
    <s v="French Destinations"/>
    <s v="Bordeaux"/>
    <s v="Position 2-5 Bid Strategy"/>
    <n v="10"/>
    <n v="59"/>
    <n v="187.27499971250003"/>
    <n v="3.1741525375000004"/>
    <n v="432"/>
    <n v="0.13657407407407399"/>
    <n v="1.10347222222222"/>
    <n v="0"/>
    <n v="0"/>
    <n v="0"/>
    <n v="187.27499971250003"/>
    <n v="-187.27499971250003"/>
    <n v="-1"/>
    <n v="0"/>
    <s v="NA"/>
    <n v="0"/>
    <x v="368"/>
    <n v="0"/>
    <n v="168.54749974125002"/>
    <n v="-196.63874969812505"/>
    <n v="18.727499971250012"/>
    <n v="9.3637499856250201"/>
  </r>
  <r>
    <x v="4"/>
    <s v="lyon flights"/>
    <s v="Broad"/>
    <s v="French Destinations"/>
    <s v="Lyon"/>
    <s v="Position 2-5 Bid Strategy"/>
    <n v="10"/>
    <n v="76"/>
    <n v="197.21249974999998"/>
    <n v="2.5949013124999998"/>
    <n v="819"/>
    <n v="9.2796092796092799E-2"/>
    <n v="1.1639804639804601"/>
    <n v="0"/>
    <n v="0"/>
    <n v="0"/>
    <n v="197.21249974999998"/>
    <n v="-197.21249974999998"/>
    <n v="-1"/>
    <n v="0"/>
    <s v="NA"/>
    <n v="0"/>
    <x v="368"/>
    <n v="0"/>
    <n v="177.49124977499997"/>
    <n v="-207.0731247375"/>
    <n v="19.721249975000006"/>
    <n v="9.8606249875000174"/>
  </r>
  <r>
    <x v="4"/>
    <s v="nice cheap flights"/>
    <s v="Broad"/>
    <s v="French Destinations"/>
    <s v="Nice"/>
    <s v="Position 2-5 Bid Strategy"/>
    <n v="10"/>
    <n v="82"/>
    <n v="209.1"/>
    <n v="2.5499999999999998"/>
    <n v="559"/>
    <n v="0.146690518783542"/>
    <n v="1.31105545617174"/>
    <n v="0"/>
    <n v="0"/>
    <n v="0"/>
    <n v="209.1"/>
    <n v="-209.1"/>
    <n v="-1"/>
    <n v="0"/>
    <s v="NA"/>
    <n v="0"/>
    <x v="368"/>
    <n v="0"/>
    <n v="188.19"/>
    <n v="-219.55500000000001"/>
    <n v="20.909999999999997"/>
    <n v="10.455000000000013"/>
  </r>
  <r>
    <x v="4"/>
    <s v="trip to france"/>
    <s v="Broad"/>
    <s v="Paris &amp; France Terms"/>
    <s v="France"/>
    <s v="Pos 3-6"/>
    <n v="10"/>
    <n v="44"/>
    <n v="213.1499997"/>
    <n v="4.8443181749999997"/>
    <n v="1502"/>
    <n v="2.9294274300932101E-2"/>
    <n v="1.55490679094541"/>
    <n v="0"/>
    <n v="0"/>
    <n v="0"/>
    <n v="213.1499997"/>
    <n v="-213.1499997"/>
    <n v="-1"/>
    <n v="0"/>
    <s v="NA"/>
    <n v="0"/>
    <x v="368"/>
    <n v="0"/>
    <n v="191.83499972999999"/>
    <n v="-223.80749968500001"/>
    <n v="21.314999970000002"/>
    <n v="10.657499985000015"/>
  </r>
  <r>
    <x v="4"/>
    <s v="paris trip"/>
    <s v="Broad"/>
    <s v="Paris &amp; France Terms"/>
    <s v="Paris"/>
    <s v="Position 5-10 Bid Strategy"/>
    <n v="10"/>
    <n v="58"/>
    <n v="216.02499982500001"/>
    <n v="3.7245689625000002"/>
    <n v="1944"/>
    <n v="2.9835390946502099E-2"/>
    <n v="1.5076440329218099"/>
    <n v="0"/>
    <n v="0"/>
    <n v="0"/>
    <n v="216.02499982500001"/>
    <n v="-216.02499982500001"/>
    <n v="-1"/>
    <n v="0"/>
    <s v="NA"/>
    <n v="0"/>
    <x v="368"/>
    <n v="0"/>
    <n v="194.4224998425"/>
    <n v="-226.82624981625003"/>
    <n v="21.602499982500007"/>
    <n v="10.801249991250018"/>
  </r>
  <r>
    <x v="4"/>
    <s v="france airlines"/>
    <s v="Broad"/>
    <s v="Paris &amp; France Terms"/>
    <s v="France"/>
    <s v="Pos 3-6"/>
    <n v="10"/>
    <n v="90"/>
    <n v="217.08749925000001"/>
    <n v="2.4120833250000002"/>
    <n v="3575"/>
    <n v="2.5174825174825201E-2"/>
    <n v="1.2982937062937101"/>
    <n v="0"/>
    <n v="0"/>
    <n v="0"/>
    <n v="217.08749925000001"/>
    <n v="-217.08749925000001"/>
    <n v="-1"/>
    <n v="0"/>
    <s v="NA"/>
    <n v="0"/>
    <x v="368"/>
    <n v="0"/>
    <n v="195.378749325"/>
    <n v="-227.94187421250001"/>
    <n v="21.708749925000006"/>
    <n v="10.854374962500003"/>
  </r>
  <r>
    <x v="4"/>
    <s v="trips to france"/>
    <s v="Broad"/>
    <s v="Paris &amp; France Terms"/>
    <s v="France"/>
    <s v="Pos 3-6"/>
    <n v="10"/>
    <n v="45"/>
    <n v="229.47499968750003"/>
    <n v="5.0994444375000008"/>
    <n v="1915"/>
    <n v="2.34986945169713E-2"/>
    <n v="2.4540783289817201"/>
    <n v="0"/>
    <n v="0"/>
    <n v="0"/>
    <n v="229.47499968750003"/>
    <n v="-229.47499968750003"/>
    <n v="-1"/>
    <n v="0"/>
    <s v="NA"/>
    <n v="0"/>
    <x v="368"/>
    <n v="0"/>
    <n v="206.52749971875002"/>
    <n v="-240.94874967187505"/>
    <n v="22.947499968750009"/>
    <n v="11.473749984375019"/>
  </r>
  <r>
    <x v="4"/>
    <s v="travel to nice"/>
    <s v="Broad"/>
    <s v="French Destinations"/>
    <s v="Nice"/>
    <s v="Postiion 1-4 Bid Strategy"/>
    <n v="10"/>
    <n v="104"/>
    <n v="233.72499930000004"/>
    <n v="2.2473557625000002"/>
    <n v="1686"/>
    <n v="6.1684460260972705E-2"/>
    <n v="1.2351957295373699"/>
    <n v="0"/>
    <n v="0"/>
    <n v="0"/>
    <n v="233.72499930000004"/>
    <n v="-233.72499930000004"/>
    <n v="-1"/>
    <n v="0"/>
    <s v="NA"/>
    <n v="0"/>
    <x v="368"/>
    <n v="0"/>
    <n v="210.35249937000003"/>
    <n v="-245.41124926500004"/>
    <n v="23.372499930000004"/>
    <n v="11.686249965000002"/>
  </r>
  <r>
    <x v="4"/>
    <s v="paris ticket"/>
    <s v="Broad"/>
    <s v="Paris &amp; France Terms"/>
    <s v="Paris"/>
    <s v="Position 5-10 Bid Strategy"/>
    <n v="10"/>
    <n v="112"/>
    <n v="241.57499939999997"/>
    <n v="2.1569196374999997"/>
    <n v="2308"/>
    <n v="4.8526863084922003E-2"/>
    <n v="1.38960571923743"/>
    <n v="0"/>
    <n v="0"/>
    <n v="0"/>
    <n v="241.57499939999997"/>
    <n v="-241.57499939999997"/>
    <n v="-1"/>
    <n v="0"/>
    <s v="NA"/>
    <n v="0"/>
    <x v="368"/>
    <n v="0"/>
    <n v="217.41749945999999"/>
    <n v="-253.65374936999999"/>
    <n v="24.15749993999998"/>
    <n v="12.078749970000018"/>
  </r>
  <r>
    <x v="4"/>
    <s v="france cheap ticket"/>
    <s v="Broad"/>
    <s v="Paris &amp; France Terms"/>
    <s v="France"/>
    <s v="Pos 3-6"/>
    <n v="10"/>
    <n v="102"/>
    <n v="291.93749969999999"/>
    <n v="2.86213235"/>
    <n v="668"/>
    <n v="0.15269461077844299"/>
    <n v="1.2221257485029899"/>
    <n v="0"/>
    <n v="0"/>
    <n v="0"/>
    <n v="291.93749969999999"/>
    <n v="-291.93749969999999"/>
    <n v="-1"/>
    <n v="0"/>
    <s v="NA"/>
    <n v="0"/>
    <x v="368"/>
    <n v="0"/>
    <n v="262.74374972999999"/>
    <n v="-306.53437468499999"/>
    <n v="29.193749969999999"/>
    <n v="14.596874984999999"/>
  </r>
  <r>
    <x v="4"/>
    <s v="france trip"/>
    <s v="Broad"/>
    <s v="Paris &amp; France Terms"/>
    <s v="France"/>
    <s v="Pos 3-6"/>
    <n v="10"/>
    <n v="61"/>
    <n v="309.98749953750001"/>
    <n v="5.0817622875000001"/>
    <n v="2117"/>
    <n v="2.8814359943315999E-2"/>
    <n v="1.4200236183278201"/>
    <n v="0"/>
    <n v="0"/>
    <n v="0"/>
    <n v="309.98749953750001"/>
    <n v="-309.98749953750001"/>
    <n v="-1"/>
    <n v="0"/>
    <s v="NA"/>
    <n v="0"/>
    <x v="368"/>
    <n v="0"/>
    <n v="278.98874958375001"/>
    <n v="-325.48687451437502"/>
    <n v="30.998749953750007"/>
    <n v="15.499374976875004"/>
  </r>
  <r>
    <x v="4"/>
    <s v="flight to nice"/>
    <s v="Broad"/>
    <s v="French Destinations"/>
    <s v="Nice"/>
    <s v="Position 2-5 Bid Strategy"/>
    <n v="10"/>
    <n v="151"/>
    <n v="310.44999963750001"/>
    <n v="2.0559602625000002"/>
    <n v="932"/>
    <n v="0.16201716738197403"/>
    <n v="1.12851931330472"/>
    <n v="0"/>
    <n v="0"/>
    <n v="0"/>
    <n v="310.44999963750001"/>
    <n v="-310.44999963750001"/>
    <n v="-1"/>
    <n v="0"/>
    <s v="NA"/>
    <n v="0"/>
    <x v="368"/>
    <n v="0"/>
    <n v="279.40499967375001"/>
    <n v="-325.97249961937501"/>
    <n v="31.044999963750001"/>
    <n v="15.522499981875001"/>
  </r>
  <r>
    <x v="4"/>
    <s v="nice travel"/>
    <s v="Broad"/>
    <s v="French Destinations"/>
    <s v="Nice"/>
    <s v="Postiion 1-4 Bid Strategy"/>
    <n v="10"/>
    <n v="69"/>
    <n v="316.62499976250001"/>
    <n v="4.5887681125000004"/>
    <n v="2788"/>
    <n v="2.47489239598278E-2"/>
    <n v="1.4140423242467699"/>
    <n v="0"/>
    <n v="0"/>
    <n v="0"/>
    <n v="316.62499976250001"/>
    <n v="-316.62499976250001"/>
    <n v="-1"/>
    <n v="0"/>
    <s v="NA"/>
    <n v="0"/>
    <x v="368"/>
    <n v="0"/>
    <n v="284.96249978625002"/>
    <n v="-332.45624975062503"/>
    <n v="31.66249997624999"/>
    <n v="15.831249988125023"/>
  </r>
  <r>
    <x v="4"/>
    <s v="paris fares"/>
    <s v="Broad"/>
    <s v="Paris &amp; France Terms"/>
    <s v="Paris"/>
    <s v="Position 5-10 Bid Strategy"/>
    <n v="10"/>
    <n v="122"/>
    <n v="329.07499962499998"/>
    <n v="2.6973360624999998"/>
    <n v="1183"/>
    <n v="0.10312764158918"/>
    <n v="1.3342349957734601"/>
    <n v="0"/>
    <n v="0"/>
    <n v="0"/>
    <n v="329.07499962499998"/>
    <n v="-329.07499962499998"/>
    <n v="-1"/>
    <n v="0"/>
    <s v="NA"/>
    <n v="0"/>
    <x v="368"/>
    <n v="0"/>
    <n v="296.16749966250001"/>
    <n v="-345.52874960625002"/>
    <n v="32.907499962499969"/>
    <n v="16.453749981250041"/>
  </r>
  <r>
    <x v="4"/>
    <s v="trip to paris"/>
    <s v="Broad"/>
    <s v="Paris &amp; France Terms"/>
    <s v="Paris"/>
    <s v="Position 5-10 Bid Strategy"/>
    <n v="10"/>
    <n v="117"/>
    <n v="393.3624985875"/>
    <n v="3.3620726374999998"/>
    <n v="1853"/>
    <n v="6.3140852671343797E-2"/>
    <n v="1.5119805720453301"/>
    <n v="0"/>
    <n v="0"/>
    <n v="0"/>
    <n v="393.3624985875"/>
    <n v="-393.3624985875"/>
    <n v="-1"/>
    <n v="0"/>
    <s v="NA"/>
    <n v="0"/>
    <x v="368"/>
    <n v="0"/>
    <n v="354.02624872875003"/>
    <n v="-413.03062351687504"/>
    <n v="39.336249858749966"/>
    <n v="19.66812492937504"/>
  </r>
  <r>
    <x v="4"/>
    <s v="flights to uk"/>
    <s v="Broad"/>
    <s v="Google_Yearlong 2006"/>
    <s v="Google|UK"/>
    <s v="Position 5-10 Bid Strategy"/>
    <n v="10"/>
    <n v="102"/>
    <n v="416.11249987499997"/>
    <n v="4.0795343124999999"/>
    <n v="3102"/>
    <n v="3.2882011605415901E-2"/>
    <n v="2.1960670535138598"/>
    <n v="0"/>
    <n v="0"/>
    <n v="0"/>
    <n v="416.11249987499997"/>
    <n v="-416.11249987499997"/>
    <n v="-1"/>
    <n v="0"/>
    <s v="NA"/>
    <n v="0"/>
    <x v="368"/>
    <n v="0"/>
    <n v="374.50124988749997"/>
    <n v="-436.91812486875"/>
    <n v="41.611249987500003"/>
    <n v="20.80562499375003"/>
  </r>
  <r>
    <x v="4"/>
    <s v="france flight"/>
    <s v="Broad"/>
    <s v="Paris &amp; France Terms"/>
    <s v="France"/>
    <s v="Pos 3-6"/>
    <n v="10"/>
    <n v="157"/>
    <n v="444.56249917499997"/>
    <n v="2.8316082749999998"/>
    <n v="4394"/>
    <n v="3.5730541647701404E-2"/>
    <n v="1.2871506599908999"/>
    <n v="0"/>
    <n v="0"/>
    <n v="0"/>
    <n v="444.56249917499997"/>
    <n v="-444.56249917499997"/>
    <n v="-1"/>
    <n v="0"/>
    <s v="NA"/>
    <n v="0"/>
    <x v="368"/>
    <n v="0"/>
    <n v="400.1062492575"/>
    <n v="-466.79062413374999"/>
    <n v="44.456249917499974"/>
    <n v="22.228124958750016"/>
  </r>
  <r>
    <x v="4"/>
    <s v="paris airfare"/>
    <s v="Broad"/>
    <s v="Paris &amp; France Terms"/>
    <s v="Paris"/>
    <s v="Position 5-10 Bid Strategy"/>
    <n v="10"/>
    <n v="203"/>
    <n v="463.6499979125"/>
    <n v="2.2839901375"/>
    <n v="2535"/>
    <n v="8.0078895463510893E-2"/>
    <n v="1.4838027613412199"/>
    <n v="0"/>
    <n v="0"/>
    <n v="0"/>
    <n v="463.6499979125"/>
    <n v="-463.6499979125"/>
    <n v="-1"/>
    <n v="0"/>
    <s v="NA"/>
    <n v="0"/>
    <x v="368"/>
    <n v="0"/>
    <n v="417.28499812125"/>
    <n v="-486.83249780812503"/>
    <n v="46.36499979125"/>
    <n v="23.182499895625028"/>
  </r>
  <r>
    <x v="4"/>
    <s v="paris cheap tickets"/>
    <s v="Broad"/>
    <s v="Paris &amp; France Terms"/>
    <s v="Paris"/>
    <s v="Position 5-10 Bid Strategy"/>
    <n v="10"/>
    <n v="160"/>
    <n v="497.35"/>
    <n v="3.1084375"/>
    <n v="2009"/>
    <n v="7.9641612742658005E-2"/>
    <n v="2.2624838227974098"/>
    <n v="0"/>
    <n v="0"/>
    <n v="0"/>
    <n v="497.35"/>
    <n v="-497.35"/>
    <n v="-1"/>
    <n v="0"/>
    <s v="NA"/>
    <n v="0"/>
    <x v="368"/>
    <n v="0"/>
    <n v="447.61500000000001"/>
    <n v="-522.21750000000009"/>
    <n v="49.735000000000014"/>
    <n v="24.867500000000064"/>
  </r>
  <r>
    <x v="4"/>
    <s v="paris tickets"/>
    <s v="Broad"/>
    <s v="Paris &amp; France Terms"/>
    <s v="Paris"/>
    <s v="Position 5-10 Bid Strategy"/>
    <n v="10"/>
    <n v="164"/>
    <n v="501.89999940000001"/>
    <n v="3.0603658500000002"/>
    <n v="6534"/>
    <n v="2.5099479644934201E-2"/>
    <n v="1.9316360575451501"/>
    <n v="0"/>
    <n v="0"/>
    <n v="0"/>
    <n v="501.89999940000001"/>
    <n v="-501.89999940000001"/>
    <n v="-1"/>
    <n v="0"/>
    <s v="NA"/>
    <n v="0"/>
    <x v="368"/>
    <n v="0"/>
    <n v="451.70999946000001"/>
    <n v="-526.99499937000007"/>
    <n v="50.189999940000007"/>
    <n v="25.09499997000006"/>
  </r>
  <r>
    <x v="4"/>
    <s v="fly to paris"/>
    <s v="Broad"/>
    <s v="Paris &amp; France Terms"/>
    <s v="Paris"/>
    <s v="Position 5-10 Bid Strategy"/>
    <n v="10"/>
    <n v="261"/>
    <n v="525.987499275"/>
    <n v="2.0152777749999999"/>
    <n v="2252"/>
    <n v="0.115896980461812"/>
    <n v="1.31607904085258"/>
    <n v="0"/>
    <n v="0"/>
    <n v="0"/>
    <n v="525.987499275"/>
    <n v="-525.987499275"/>
    <n v="-1"/>
    <n v="0"/>
    <s v="NA"/>
    <n v="0"/>
    <x v="368"/>
    <n v="0"/>
    <n v="473.38874934750004"/>
    <n v="-552.28687423874999"/>
    <n v="52.598749927499966"/>
    <n v="26.299374963749983"/>
  </r>
  <r>
    <x v="4"/>
    <s v="cheap travel france"/>
    <s v="Broad"/>
    <s v="Paris &amp; France Terms"/>
    <s v="France"/>
    <s v="Pos 3-6"/>
    <n v="10"/>
    <n v="107"/>
    <n v="566.49999883750002"/>
    <n v="5.2943925125"/>
    <n v="1357"/>
    <n v="7.88504053058217E-2"/>
    <n v="1.7576787030213701"/>
    <n v="0"/>
    <n v="0"/>
    <n v="0"/>
    <n v="566.49999883750002"/>
    <n v="-566.49999883750002"/>
    <n v="-1"/>
    <n v="0"/>
    <s v="NA"/>
    <n v="0"/>
    <x v="368"/>
    <n v="0"/>
    <n v="509.84999895375"/>
    <n v="-594.82499877937505"/>
    <n v="56.649999883750013"/>
    <n v="28.324999941875035"/>
  </r>
  <r>
    <x v="4"/>
    <s v="flights to bordeaux"/>
    <s v="Broad"/>
    <s v="French Destinations"/>
    <s v="Bordeaux"/>
    <s v="Position 2-5 Bid Strategy"/>
    <n v="10"/>
    <n v="205"/>
    <n v="666.92499837499997"/>
    <n v="3.253292675"/>
    <n v="1697"/>
    <n v="0.12080141426046"/>
    <n v="1.5285209192692999"/>
    <n v="0"/>
    <n v="0"/>
    <n v="0"/>
    <n v="666.92499837499997"/>
    <n v="-666.92499837499997"/>
    <n v="-1"/>
    <n v="0"/>
    <s v="NA"/>
    <n v="0"/>
    <x v="368"/>
    <n v="0"/>
    <n v="600.23249853749996"/>
    <n v="-700.27124829374998"/>
    <n v="66.692499837500009"/>
    <n v="33.346249918750004"/>
  </r>
  <r>
    <x v="4"/>
    <s v="flights to lyon"/>
    <s v="Broad"/>
    <s v="French Destinations"/>
    <s v="Lyon"/>
    <s v="Position 2-5 Bid Strategy"/>
    <n v="10"/>
    <n v="282"/>
    <n v="709.17499942500012"/>
    <n v="2.5148049625000004"/>
    <n v="1936"/>
    <n v="0.14566115702479299"/>
    <n v="1.1358987603305799"/>
    <n v="0"/>
    <n v="0"/>
    <n v="0"/>
    <n v="709.17499942500012"/>
    <n v="-709.17499942500012"/>
    <n v="-1"/>
    <n v="0"/>
    <s v="NA"/>
    <n v="0"/>
    <x v="368"/>
    <n v="0"/>
    <n v="638.25749948250018"/>
    <n v="-744.63374939625021"/>
    <n v="70.917499942499944"/>
    <n v="35.458749971250086"/>
  </r>
  <r>
    <x v="4"/>
    <s v="travel in paris"/>
    <s v="Broad"/>
    <s v="Paris &amp; France Terms"/>
    <s v="Paris"/>
    <s v="Position 5-10 Bid Strategy"/>
    <n v="10"/>
    <n v="176"/>
    <n v="723.18749800000012"/>
    <n v="4.1090198750000004"/>
    <n v="4204"/>
    <n v="4.1864890580399605E-2"/>
    <n v="2.2201236917221698"/>
    <n v="0"/>
    <n v="0"/>
    <n v="0"/>
    <n v="723.18749800000012"/>
    <n v="-723.18749800000012"/>
    <n v="-1"/>
    <n v="0"/>
    <s v="NA"/>
    <n v="0"/>
    <x v="368"/>
    <n v="0"/>
    <n v="650.86874820000014"/>
    <n v="-759.34687290000011"/>
    <n v="72.318749799999978"/>
    <n v="36.159374899999989"/>
  </r>
  <r>
    <x v="4"/>
    <s v="trips to paris"/>
    <s v="Broad"/>
    <s v="Paris &amp; France Terms"/>
    <s v="Paris"/>
    <s v="Position 5-10 Bid Strategy"/>
    <n v="10"/>
    <n v="256"/>
    <n v="788.25"/>
    <n v="3.0791015625"/>
    <n v="2470"/>
    <n v="0.10364372469635599"/>
    <n v="1.8967368421052599"/>
    <n v="0"/>
    <n v="0"/>
    <n v="0"/>
    <n v="788.25"/>
    <n v="-788.25"/>
    <n v="-1"/>
    <n v="0"/>
    <s v="NA"/>
    <n v="0"/>
    <x v="368"/>
    <n v="0"/>
    <n v="709.42500000000007"/>
    <n v="-827.66250000000002"/>
    <n v="78.824999999999932"/>
    <n v="39.412500000000023"/>
  </r>
  <r>
    <x v="4"/>
    <s v="paris cheap flight"/>
    <s v="Broad"/>
    <s v="Paris &amp; France Terms"/>
    <s v="Paris"/>
    <s v="Position 5-10 Bid Strategy"/>
    <n v="10"/>
    <n v="347"/>
    <n v="1092.012496025"/>
    <n v="3.1470100750000003"/>
    <n v="3816"/>
    <n v="9.0932914046121596E-2"/>
    <n v="1.4629481132075499"/>
    <n v="0"/>
    <n v="0"/>
    <n v="0"/>
    <n v="1092.012496025"/>
    <n v="-1092.012496025"/>
    <n v="-1"/>
    <n v="0"/>
    <s v="NA"/>
    <n v="0"/>
    <x v="368"/>
    <n v="0"/>
    <n v="982.81124642250006"/>
    <n v="-1146.61312082625"/>
    <n v="109.20124960249996"/>
    <n v="54.600624801249978"/>
  </r>
  <r>
    <x v="4"/>
    <s v="travel to france"/>
    <s v="Broad"/>
    <s v="Paris &amp; France Terms"/>
    <s v="France"/>
    <s v="Pos 3-6"/>
    <n v="10"/>
    <n v="289"/>
    <n v="1234.5624969500002"/>
    <n v="4.2718425500000006"/>
    <n v="7101"/>
    <n v="4.0698493169976098E-2"/>
    <n v="2.06049288832559"/>
    <n v="0"/>
    <n v="0"/>
    <n v="0"/>
    <n v="1234.5624969500002"/>
    <n v="-1234.5624969500002"/>
    <n v="-1"/>
    <n v="0"/>
    <s v="NA"/>
    <n v="0"/>
    <x v="368"/>
    <n v="0"/>
    <n v="1111.1062472550002"/>
    <n v="-1296.2906217975003"/>
    <n v="123.456249695"/>
    <n v="61.728124847500112"/>
  </r>
  <r>
    <x v="3"/>
    <s v="tahiti fare"/>
    <s v="Standard"/>
    <s v="Unassigned"/>
    <s v="Unassigned"/>
    <s v=""/>
    <n v="10"/>
    <n v="1"/>
    <n v="0.125"/>
    <n v="0.125"/>
    <n v="3"/>
    <n v="0.33333333333333298"/>
    <n v="1"/>
    <n v="0"/>
    <n v="0"/>
    <n v="0"/>
    <n v="0.125"/>
    <n v="-0.125"/>
    <n v="-1"/>
    <n v="0"/>
    <s v="NA"/>
    <n v="0"/>
    <x v="368"/>
    <n v="0"/>
    <n v="0.1125"/>
    <n v="-0.13125000000000001"/>
    <n v="1.2499999999999997E-2"/>
    <n v="6.2500000000000056E-3"/>
  </r>
  <r>
    <x v="3"/>
    <s v="bora bora airport"/>
    <s v="Standard"/>
    <s v="Unassigned"/>
    <s v="Unassigned"/>
    <s v=""/>
    <n v="10"/>
    <n v="1"/>
    <n v="0.2"/>
    <n v="0.2"/>
    <n v="56"/>
    <n v="1.7857142857142901E-2"/>
    <n v="1.0660714285714299"/>
    <n v="0"/>
    <n v="0"/>
    <n v="0"/>
    <n v="0.2"/>
    <n v="-0.2"/>
    <n v="-1"/>
    <n v="0"/>
    <s v="NA"/>
    <n v="0"/>
    <x v="368"/>
    <n v="0"/>
    <n v="0.18000000000000002"/>
    <n v="-0.21000000000000002"/>
    <n v="1.999999999999999E-2"/>
    <n v="1.0000000000000009E-2"/>
  </r>
  <r>
    <x v="3"/>
    <s v="cheap tahiti airfare"/>
    <s v="Standard"/>
    <s v="Unassigned"/>
    <s v="Unassigned"/>
    <s v=""/>
    <n v="10"/>
    <n v="1"/>
    <n v="0.33750000000000002"/>
    <n v="0.33750000000000002"/>
    <n v="16"/>
    <n v="6.25E-2"/>
    <n v="1.5625"/>
    <n v="0"/>
    <n v="0"/>
    <n v="0"/>
    <n v="0.33750000000000002"/>
    <n v="-0.33750000000000002"/>
    <n v="-1"/>
    <n v="0"/>
    <s v="NA"/>
    <n v="0"/>
    <x v="368"/>
    <n v="0"/>
    <n v="0.30375000000000002"/>
    <n v="-0.35437500000000005"/>
    <n v="3.3750000000000002E-2"/>
    <n v="1.6875000000000029E-2"/>
  </r>
  <r>
    <x v="3"/>
    <s v="fly to tahiti"/>
    <s v="Standard"/>
    <s v="Unassigned"/>
    <s v="Unassigned"/>
    <s v=""/>
    <n v="10"/>
    <n v="1"/>
    <n v="0.375"/>
    <n v="0.375"/>
    <n v="143"/>
    <n v="6.9930069930069895E-3"/>
    <n v="5.7426573426573402"/>
    <n v="0"/>
    <n v="0"/>
    <n v="0"/>
    <n v="0.375"/>
    <n v="-0.375"/>
    <n v="-1"/>
    <n v="0"/>
    <s v="NA"/>
    <n v="0"/>
    <x v="368"/>
    <n v="0"/>
    <n v="0.33750000000000002"/>
    <n v="-0.39375000000000004"/>
    <n v="3.7499999999999978E-2"/>
    <n v="1.8750000000000044E-2"/>
  </r>
  <r>
    <x v="3"/>
    <s v="tahiti airport"/>
    <s v="Standard"/>
    <s v="Unassigned"/>
    <s v="Unassigned"/>
    <s v=""/>
    <n v="10"/>
    <n v="1"/>
    <n v="0.4"/>
    <n v="0.4"/>
    <n v="122"/>
    <n v="8.1967213114754103E-3"/>
    <n v="2.5295081967213102"/>
    <n v="0"/>
    <n v="0"/>
    <n v="0"/>
    <n v="0.4"/>
    <n v="-0.4"/>
    <n v="-1"/>
    <n v="0"/>
    <s v="NA"/>
    <n v="0"/>
    <x v="368"/>
    <n v="0"/>
    <n v="0.36000000000000004"/>
    <n v="-0.42000000000000004"/>
    <n v="3.999999999999998E-2"/>
    <n v="2.0000000000000018E-2"/>
  </r>
  <r>
    <x v="3"/>
    <s v="cheap tahiti flight"/>
    <s v="Standard"/>
    <s v="Unassigned"/>
    <s v="Unassigned"/>
    <s v=""/>
    <n v="10"/>
    <n v="1"/>
    <n v="0.5"/>
    <n v="0.5"/>
    <n v="18"/>
    <n v="5.5555555555555601E-2"/>
    <n v="2.7777777777777799"/>
    <n v="0"/>
    <n v="0"/>
    <n v="0"/>
    <n v="0.5"/>
    <n v="-0.5"/>
    <n v="-1"/>
    <n v="0"/>
    <s v="NA"/>
    <n v="0"/>
    <x v="368"/>
    <n v="0"/>
    <n v="0.45"/>
    <n v="-0.52500000000000002"/>
    <n v="4.9999999999999989E-2"/>
    <n v="2.5000000000000022E-2"/>
  </r>
  <r>
    <x v="3"/>
    <s v="bora bora ticket"/>
    <s v="Standard"/>
    <s v="Unassigned"/>
    <s v="Unassigned"/>
    <s v=""/>
    <n v="10"/>
    <n v="3"/>
    <n v="0.64999998749999999"/>
    <n v="0.2166666625"/>
    <n v="6"/>
    <n v="0.5"/>
    <n v="0.83333333333333304"/>
    <n v="0"/>
    <n v="0"/>
    <n v="0"/>
    <n v="0.64999998749999999"/>
    <n v="-0.64999998749999999"/>
    <n v="-1"/>
    <n v="0"/>
    <s v="NA"/>
    <n v="0"/>
    <x v="368"/>
    <n v="0"/>
    <n v="0.58499998875000003"/>
    <n v="-0.68249998687500002"/>
    <n v="6.4999998749999954E-2"/>
    <n v="3.2499999375000033E-2"/>
  </r>
  <r>
    <x v="3"/>
    <s v="airfare to bora bora"/>
    <s v="Standard"/>
    <s v="Unassigned"/>
    <s v="Unassigned"/>
    <s v=""/>
    <n v="10"/>
    <n v="1"/>
    <n v="1.4"/>
    <n v="1.4"/>
    <n v="21"/>
    <n v="4.7619047619047603E-2"/>
    <n v="1.0476190476190499"/>
    <n v="0"/>
    <n v="0"/>
    <n v="0"/>
    <n v="1.4"/>
    <n v="-1.4"/>
    <n v="-1"/>
    <n v="0"/>
    <s v="NA"/>
    <n v="0"/>
    <x v="368"/>
    <n v="0"/>
    <n v="1.26"/>
    <n v="-1.47"/>
    <n v="0.1399999999999999"/>
    <n v="7.0000000000000062E-2"/>
  </r>
  <r>
    <x v="3"/>
    <s v="flight to tahiti"/>
    <s v="Standard"/>
    <s v="Unassigned"/>
    <s v="Unassigned"/>
    <s v=""/>
    <n v="10"/>
    <n v="4"/>
    <n v="2.6625000000000001"/>
    <n v="0.66562500000000002"/>
    <n v="206"/>
    <n v="1.94174757281553E-2"/>
    <n v="1.3407766990291301"/>
    <n v="0"/>
    <n v="0"/>
    <n v="0"/>
    <n v="2.6625000000000001"/>
    <n v="-2.6625000000000001"/>
    <n v="-1"/>
    <n v="0"/>
    <s v="NA"/>
    <n v="0"/>
    <x v="368"/>
    <n v="0"/>
    <n v="2.3962500000000002"/>
    <n v="-2.7956250000000002"/>
    <n v="0.26624999999999988"/>
    <n v="0.13312500000000016"/>
  </r>
  <r>
    <x v="3"/>
    <s v="tahiti airline"/>
    <s v="Standard"/>
    <s v="Unassigned"/>
    <s v="Unassigned"/>
    <s v=""/>
    <n v="10"/>
    <n v="6"/>
    <n v="3.0375000000000001"/>
    <n v="0.50624999999999998"/>
    <n v="208"/>
    <n v="2.8846153846153803E-2"/>
    <n v="2.5610576923076902"/>
    <n v="0"/>
    <n v="0"/>
    <n v="0"/>
    <n v="3.0375000000000001"/>
    <n v="-3.0375000000000001"/>
    <n v="-1"/>
    <n v="0"/>
    <s v="NA"/>
    <n v="0"/>
    <x v="368"/>
    <n v="0"/>
    <n v="2.7337500000000001"/>
    <n v="-3.1893750000000001"/>
    <n v="0.30374999999999996"/>
    <n v="0.15187499999999998"/>
  </r>
  <r>
    <x v="3"/>
    <s v="flight to bora bora"/>
    <s v="Standard"/>
    <s v="Unassigned"/>
    <s v="Unassigned"/>
    <s v=""/>
    <n v="10"/>
    <n v="21"/>
    <n v="7.6249999875000007"/>
    <n v="0.36309523750000006"/>
    <n v="284"/>
    <n v="7.3943661971830998E-2"/>
    <n v="1.07640845070423"/>
    <n v="0"/>
    <n v="0"/>
    <n v="0"/>
    <n v="7.6249999875000007"/>
    <n v="-7.6249999875000007"/>
    <n v="-1"/>
    <n v="0"/>
    <s v="NA"/>
    <n v="0"/>
    <x v="368"/>
    <n v="0"/>
    <n v="6.8624999887500007"/>
    <n v="-8.0062499868750017"/>
    <n v="0.76249999875000007"/>
    <n v="0.38124999937500093"/>
  </r>
  <r>
    <x v="3"/>
    <s v="travel to bora bora"/>
    <s v="Standard"/>
    <s v="Unassigned"/>
    <s v="Unassigned"/>
    <s v=""/>
    <n v="10"/>
    <n v="9"/>
    <n v="12.337499924999999"/>
    <n v="1.370833325"/>
    <n v="412"/>
    <n v="2.18446601941748E-2"/>
    <n v="3.3774271844660202"/>
    <n v="0"/>
    <n v="0"/>
    <n v="0"/>
    <n v="12.337499924999999"/>
    <n v="-12.337499924999999"/>
    <n v="-1"/>
    <n v="0"/>
    <s v="NA"/>
    <n v="0"/>
    <x v="368"/>
    <n v="0"/>
    <n v="11.1037499325"/>
    <n v="-12.95437492125"/>
    <n v="1.2337499924999999"/>
    <n v="0.61687499625000086"/>
  </r>
  <r>
    <x v="3"/>
    <s v="bora bora vacation"/>
    <s v="Standard"/>
    <s v="Unassigned"/>
    <s v="Unassigned"/>
    <s v=""/>
    <n v="10"/>
    <n v="23"/>
    <n v="50.349999775000001"/>
    <n v="2.1891304250000001"/>
    <n v="1286"/>
    <n v="1.7884914463452597E-2"/>
    <n v="1.8467340590979799"/>
    <n v="0"/>
    <n v="0"/>
    <n v="0"/>
    <n v="50.349999775000001"/>
    <n v="-50.349999775000001"/>
    <n v="-1"/>
    <n v="0"/>
    <s v="NA"/>
    <n v="0"/>
    <x v="368"/>
    <n v="0"/>
    <n v="45.314999797500001"/>
    <n v="-52.867499763750004"/>
    <n v="5.0349999775000001"/>
    <n v="2.5174999887500036"/>
  </r>
  <r>
    <x v="3"/>
    <s v="travel to tahiti"/>
    <s v="Standard"/>
    <s v="Unassigned"/>
    <s v="Unassigned"/>
    <s v=""/>
    <n v="10"/>
    <n v="32"/>
    <n v="82.112499999999997"/>
    <n v="2.5660156249999999"/>
    <n v="3259"/>
    <n v="9.8189628720466403E-3"/>
    <n v="1.1486345504756099"/>
    <n v="0"/>
    <n v="0"/>
    <n v="0"/>
    <n v="82.112499999999997"/>
    <n v="-82.112499999999997"/>
    <n v="-1"/>
    <n v="0"/>
    <s v="NA"/>
    <n v="0"/>
    <x v="368"/>
    <n v="0"/>
    <n v="73.901250000000005"/>
    <n v="-86.218125000000001"/>
    <n v="8.2112499999999926"/>
    <n v="4.1056250000000034"/>
  </r>
  <r>
    <x v="3"/>
    <s v="tahiti vacation"/>
    <s v="Standard"/>
    <s v="Unassigned"/>
    <s v="Unassigned"/>
    <s v=""/>
    <n v="10"/>
    <n v="70"/>
    <n v="224.94999975000005"/>
    <n v="3.2135714250000005"/>
    <n v="3040"/>
    <n v="2.30263157894737E-2"/>
    <n v="2.2275"/>
    <n v="0"/>
    <n v="0"/>
    <n v="0"/>
    <n v="224.94999975000005"/>
    <n v="-224.94999975000005"/>
    <n v="-1"/>
    <n v="0"/>
    <s v="NA"/>
    <n v="0"/>
    <x v="368"/>
    <n v="0"/>
    <n v="202.45499977500003"/>
    <n v="-236.19749973750007"/>
    <n v="22.494999975000013"/>
    <n v="11.247499987500021"/>
  </r>
  <r>
    <x v="2"/>
    <s v="marseilles airport"/>
    <s v="Broad"/>
    <s v="Air France Global Campaign"/>
    <s v="Marseille"/>
    <s v="Position 1- 3"/>
    <n v="11.25"/>
    <n v="1"/>
    <n v="0.3"/>
    <n v="0.3"/>
    <n v="238"/>
    <n v="4.20168067226891E-3"/>
    <n v="1.1289915966386601"/>
    <n v="0"/>
    <n v="0"/>
    <n v="0"/>
    <n v="0.3"/>
    <n v="-0.3"/>
    <n v="-1"/>
    <n v="0"/>
    <s v="NA"/>
    <n v="0"/>
    <x v="368"/>
    <n v="0"/>
    <n v="0.27"/>
    <n v="-0.315"/>
    <n v="2.9999999999999971E-2"/>
    <n v="1.5000000000000013E-2"/>
  </r>
  <r>
    <x v="2"/>
    <s v="fly to strasbourg"/>
    <s v="Broad"/>
    <s v="Air France Global Campaign"/>
    <s v="Strasbourg"/>
    <s v="Position 1- 3"/>
    <n v="11.25"/>
    <n v="1"/>
    <n v="0.45"/>
    <n v="0.45"/>
    <n v="21"/>
    <n v="4.7619047619047603E-2"/>
    <n v="1"/>
    <n v="0"/>
    <n v="0"/>
    <n v="0"/>
    <n v="0.45"/>
    <n v="-0.45"/>
    <n v="-1"/>
    <n v="0"/>
    <s v="NA"/>
    <n v="0"/>
    <x v="368"/>
    <n v="0"/>
    <n v="0.40500000000000003"/>
    <n v="-0.47250000000000003"/>
    <n v="4.4999999999999984E-2"/>
    <n v="2.250000000000002E-2"/>
  </r>
  <r>
    <x v="2"/>
    <s v="flights to glasgow"/>
    <s v="Broad"/>
    <s v="Air France Global Campaign"/>
    <s v="Glasgow"/>
    <s v="Position 1- 3"/>
    <n v="11.25"/>
    <n v="1"/>
    <n v="0.66249999999999998"/>
    <n v="0.66249999999999998"/>
    <n v="76"/>
    <n v="1.3157894736842099E-2"/>
    <n v="1"/>
    <n v="0"/>
    <n v="0"/>
    <n v="0"/>
    <n v="0.66249999999999998"/>
    <n v="-0.66249999999999998"/>
    <n v="-1"/>
    <n v="0"/>
    <s v="NA"/>
    <n v="0"/>
    <x v="368"/>
    <n v="0"/>
    <n v="0.59624999999999995"/>
    <n v="-0.69562500000000005"/>
    <n v="6.6250000000000031E-2"/>
    <n v="3.3125000000000071E-2"/>
  </r>
  <r>
    <x v="2"/>
    <s v="zagreb tickets"/>
    <s v="Broad"/>
    <s v="Air France Global Campaign"/>
    <s v="Zagreb"/>
    <s v="Position 1- 3"/>
    <n v="11.25"/>
    <n v="1"/>
    <n v="0.82499999999999996"/>
    <n v="0.82499999999999996"/>
    <n v="3"/>
    <n v="0.33333333333333298"/>
    <n v="1"/>
    <n v="0"/>
    <n v="0"/>
    <n v="0"/>
    <n v="0.82499999999999996"/>
    <n v="-0.82499999999999996"/>
    <n v="-1"/>
    <n v="0"/>
    <s v="NA"/>
    <n v="0"/>
    <x v="368"/>
    <n v="0"/>
    <n v="0.74249999999999994"/>
    <n v="-0.86624999999999996"/>
    <n v="8.2500000000000018E-2"/>
    <n v="4.1250000000000009E-2"/>
  </r>
  <r>
    <x v="2"/>
    <s v="cheap flight to strasbourg"/>
    <s v="Broad"/>
    <s v="Air France Global Campaign"/>
    <s v="Strasbourg"/>
    <s v="Position 1- 3"/>
    <n v="11.25"/>
    <n v="1"/>
    <n v="0.82499999999999996"/>
    <n v="0.82499999999999996"/>
    <n v="2"/>
    <n v="0.5"/>
    <n v="1"/>
    <n v="0"/>
    <n v="0"/>
    <n v="0"/>
    <n v="0.82499999999999996"/>
    <n v="-0.82499999999999996"/>
    <n v="-1"/>
    <n v="0"/>
    <s v="NA"/>
    <n v="0"/>
    <x v="368"/>
    <n v="0"/>
    <n v="0.74249999999999994"/>
    <n v="-0.86624999999999996"/>
    <n v="8.2500000000000018E-2"/>
    <n v="4.1250000000000009E-2"/>
  </r>
  <r>
    <x v="2"/>
    <s v="pisa airfare"/>
    <s v="Broad"/>
    <s v="Air France Global Campaign"/>
    <s v="Pisa"/>
    <s v="Position 1- 3"/>
    <n v="11.25"/>
    <n v="1"/>
    <n v="0.86250000000000004"/>
    <n v="0.86250000000000004"/>
    <n v="23"/>
    <n v="4.3478260869565195E-2"/>
    <n v="1"/>
    <n v="0"/>
    <n v="0"/>
    <n v="0"/>
    <n v="0.86250000000000004"/>
    <n v="-0.86250000000000004"/>
    <n v="-1"/>
    <n v="0"/>
    <s v="NA"/>
    <n v="0"/>
    <x v="368"/>
    <n v="0"/>
    <n v="0.77625000000000011"/>
    <n v="-0.90562500000000012"/>
    <n v="8.6249999999999938E-2"/>
    <n v="4.312500000000008E-2"/>
  </r>
  <r>
    <x v="2"/>
    <s v="flight to warsaw"/>
    <s v="Broad"/>
    <s v="Air France Global Campaign"/>
    <s v="Warsaw"/>
    <s v="Position 1- 3"/>
    <n v="11.25"/>
    <n v="1"/>
    <n v="0.86250000000000004"/>
    <n v="0.86250000000000004"/>
    <n v="1"/>
    <n v="1"/>
    <n v="1"/>
    <n v="0"/>
    <n v="0"/>
    <n v="0"/>
    <n v="0.86250000000000004"/>
    <n v="-0.86250000000000004"/>
    <n v="-1"/>
    <n v="0"/>
    <s v="NA"/>
    <n v="0"/>
    <x v="368"/>
    <n v="0"/>
    <n v="0.77625000000000011"/>
    <n v="-0.90562500000000012"/>
    <n v="8.6249999999999938E-2"/>
    <n v="4.312500000000008E-2"/>
  </r>
  <r>
    <x v="2"/>
    <s v="strasbourg airports"/>
    <s v="Broad"/>
    <s v="Air France Global Campaign"/>
    <s v="Strasbourg"/>
    <s v="Position 1- 3"/>
    <n v="11.25"/>
    <n v="1"/>
    <n v="0.875"/>
    <n v="0.875"/>
    <n v="9"/>
    <n v="0.11111111111111099"/>
    <n v="1"/>
    <n v="0"/>
    <n v="0"/>
    <n v="0"/>
    <n v="0.875"/>
    <n v="-0.875"/>
    <n v="-1"/>
    <n v="0"/>
    <s v="NA"/>
    <n v="0"/>
    <x v="368"/>
    <n v="0"/>
    <n v="0.78749999999999998"/>
    <n v="-0.91875000000000007"/>
    <n v="8.7500000000000022E-2"/>
    <n v="4.3750000000000067E-2"/>
  </r>
  <r>
    <x v="2"/>
    <s v="travel to brussels"/>
    <s v="Broad"/>
    <s v="Air France Global Campaign"/>
    <s v="Brussels"/>
    <s v="Position 1- 3"/>
    <n v="11.25"/>
    <n v="1"/>
    <n v="0.95"/>
    <n v="0.95"/>
    <n v="18"/>
    <n v="5.5555555555555601E-2"/>
    <n v="1.11666666666667"/>
    <n v="0"/>
    <n v="0"/>
    <n v="0"/>
    <n v="0.95"/>
    <n v="-0.95"/>
    <n v="-1"/>
    <n v="0"/>
    <s v="NA"/>
    <n v="0"/>
    <x v="368"/>
    <n v="0"/>
    <n v="0.85499999999999998"/>
    <n v="-0.99749999999999994"/>
    <n v="9.4999999999999973E-2"/>
    <n v="4.7499999999999987E-2"/>
  </r>
  <r>
    <x v="2"/>
    <s v="oslo airfare"/>
    <s v="Broad"/>
    <s v="Air France Global Campaign"/>
    <s v="Oslo"/>
    <s v="Position 1- 3"/>
    <n v="11.25"/>
    <n v="1"/>
    <n v="0.97499999999999998"/>
    <n v="0.97499999999999998"/>
    <n v="43"/>
    <n v="2.32558139534884E-2"/>
    <n v="1"/>
    <n v="0"/>
    <n v="0"/>
    <n v="0"/>
    <n v="0.97499999999999998"/>
    <n v="-0.97499999999999998"/>
    <n v="-1"/>
    <n v="0"/>
    <s v="NA"/>
    <n v="0"/>
    <x v="368"/>
    <n v="0"/>
    <n v="0.87749999999999995"/>
    <n v="-1.0237499999999999"/>
    <n v="9.7500000000000031E-2"/>
    <n v="4.874999999999996E-2"/>
  </r>
  <r>
    <x v="2"/>
    <s v="strasbourg tickets"/>
    <s v="Broad"/>
    <s v="Air France Global Campaign"/>
    <s v="Strasbourg"/>
    <s v="Position 1- 3"/>
    <n v="11.25"/>
    <n v="1"/>
    <n v="1.0249999999999999"/>
    <n v="1.0249999999999999"/>
    <n v="123"/>
    <n v="8.1300813008130107E-3"/>
    <n v="1.00894308943089"/>
    <n v="0"/>
    <n v="0"/>
    <n v="0"/>
    <n v="1.0249999999999999"/>
    <n v="-1.0249999999999999"/>
    <n v="-1"/>
    <n v="0"/>
    <s v="NA"/>
    <n v="0"/>
    <x v="368"/>
    <n v="0"/>
    <n v="0.92249999999999999"/>
    <n v="-1.0762499999999999"/>
    <n v="0.10249999999999992"/>
    <n v="5.1250000000000018E-2"/>
  </r>
  <r>
    <x v="2"/>
    <s v="strasbourg airlines"/>
    <s v="Broad"/>
    <s v="Air France Global Campaign"/>
    <s v="Strasbourg"/>
    <s v="Position 1- 3"/>
    <n v="11.25"/>
    <n v="1"/>
    <n v="1.05"/>
    <n v="1.05"/>
    <n v="47"/>
    <n v="2.1276595744680899E-2"/>
    <n v="1.14468085106383"/>
    <n v="0"/>
    <n v="0"/>
    <n v="0"/>
    <n v="1.05"/>
    <n v="-1.05"/>
    <n v="-1"/>
    <n v="0"/>
    <s v="NA"/>
    <n v="0"/>
    <x v="368"/>
    <n v="0"/>
    <n v="0.94500000000000006"/>
    <n v="-1.1025"/>
    <n v="0.10499999999999998"/>
    <n v="5.2499999999999991E-2"/>
  </r>
  <r>
    <x v="2"/>
    <s v="glasgow flight"/>
    <s v="Broad"/>
    <s v="Air France Global Campaign"/>
    <s v="Glasgow"/>
    <s v="Position 1- 3"/>
    <n v="11.25"/>
    <n v="1"/>
    <n v="1.1499999999999999"/>
    <n v="1.1499999999999999"/>
    <n v="40"/>
    <n v="2.5000000000000001E-2"/>
    <n v="1"/>
    <n v="0"/>
    <n v="0"/>
    <n v="0"/>
    <n v="1.1499999999999999"/>
    <n v="-1.1499999999999999"/>
    <n v="-1"/>
    <n v="0"/>
    <s v="NA"/>
    <n v="0"/>
    <x v="368"/>
    <n v="0"/>
    <n v="1.0349999999999999"/>
    <n v="-1.2075"/>
    <n v="0.11499999999999999"/>
    <n v="5.7500000000000107E-2"/>
  </r>
  <r>
    <x v="2"/>
    <s v="cheap flight to brussels"/>
    <s v="Broad"/>
    <s v="Air France Global Campaign"/>
    <s v="Brussels"/>
    <s v="Position 1- 3"/>
    <n v="11.25"/>
    <n v="1"/>
    <n v="1.175"/>
    <n v="1.175"/>
    <n v="6"/>
    <n v="0.16666666666666699"/>
    <n v="1"/>
    <n v="0"/>
    <n v="0"/>
    <n v="0"/>
    <n v="1.175"/>
    <n v="-1.175"/>
    <n v="-1"/>
    <n v="0"/>
    <s v="NA"/>
    <n v="0"/>
    <x v="368"/>
    <n v="0"/>
    <n v="1.0575000000000001"/>
    <n v="-1.2337500000000001"/>
    <n v="0.11749999999999994"/>
    <n v="5.875000000000008E-2"/>
  </r>
  <r>
    <x v="2"/>
    <s v="marseilles airports"/>
    <s v="Broad"/>
    <s v="Air France Global Campaign"/>
    <s v="Marseille"/>
    <s v="Position 1- 3"/>
    <n v="11.25"/>
    <n v="1"/>
    <n v="1.175"/>
    <n v="1.175"/>
    <n v="2"/>
    <n v="0.5"/>
    <n v="1"/>
    <n v="0"/>
    <n v="0"/>
    <n v="0"/>
    <n v="1.175"/>
    <n v="-1.175"/>
    <n v="-1"/>
    <n v="0"/>
    <s v="NA"/>
    <n v="0"/>
    <x v="368"/>
    <n v="0"/>
    <n v="1.0575000000000001"/>
    <n v="-1.2337500000000001"/>
    <n v="0.11749999999999994"/>
    <n v="5.875000000000008E-2"/>
  </r>
  <r>
    <x v="2"/>
    <s v="genoa flight"/>
    <s v="Broad"/>
    <s v="Air France Global Campaign"/>
    <s v="Genoa"/>
    <s v="Position 1- 3"/>
    <n v="11.25"/>
    <n v="1"/>
    <n v="1.2"/>
    <n v="1.2"/>
    <n v="2"/>
    <n v="0.5"/>
    <n v="1"/>
    <n v="0"/>
    <n v="0"/>
    <n v="0"/>
    <n v="1.2"/>
    <n v="-1.2"/>
    <n v="-1"/>
    <n v="0"/>
    <s v="NA"/>
    <n v="0"/>
    <x v="368"/>
    <n v="0"/>
    <n v="1.08"/>
    <n v="-1.26"/>
    <n v="0.11999999999999988"/>
    <n v="6.0000000000000053E-2"/>
  </r>
  <r>
    <x v="2"/>
    <s v="st. petersburg airfare"/>
    <s v="Broad"/>
    <s v="Air France Global Campaign"/>
    <s v="St. Petersburg"/>
    <s v="Position 1- 3"/>
    <n v="11.25"/>
    <n v="1"/>
    <n v="1.2124999999999999"/>
    <n v="1.2124999999999999"/>
    <n v="22"/>
    <n v="4.5454545454545504E-2"/>
    <n v="1"/>
    <n v="0"/>
    <n v="0"/>
    <n v="0"/>
    <n v="1.2124999999999999"/>
    <n v="-1.2124999999999999"/>
    <n v="-1"/>
    <n v="0"/>
    <s v="NA"/>
    <n v="0"/>
    <x v="368"/>
    <n v="0"/>
    <n v="1.0912500000000001"/>
    <n v="-1.2731250000000001"/>
    <n v="0.12124999999999986"/>
    <n v="6.0625000000000151E-2"/>
  </r>
  <r>
    <x v="2"/>
    <s v="brussels cheap tickets"/>
    <s v="Broad"/>
    <s v="Air France Global Campaign"/>
    <s v="Brussels"/>
    <s v="Position 1- 3"/>
    <n v="11.25"/>
    <n v="1"/>
    <n v="1.325"/>
    <n v="1.325"/>
    <n v="11"/>
    <n v="9.0909090909090898E-2"/>
    <n v="1"/>
    <n v="0"/>
    <n v="0"/>
    <n v="0"/>
    <n v="1.325"/>
    <n v="-1.325"/>
    <n v="-1"/>
    <n v="0"/>
    <s v="NA"/>
    <n v="0"/>
    <x v="368"/>
    <n v="0"/>
    <n v="1.1924999999999999"/>
    <n v="-1.3912500000000001"/>
    <n v="0.13250000000000006"/>
    <n v="6.6250000000000142E-2"/>
  </r>
  <r>
    <x v="2"/>
    <s v="amsterdam airfares"/>
    <s v="Broad"/>
    <s v="Air France Global Campaign"/>
    <s v="Amsterdam"/>
    <s v="Position 1- 3"/>
    <n v="11.25"/>
    <n v="1"/>
    <n v="1.35"/>
    <n v="1.35"/>
    <n v="1"/>
    <n v="1"/>
    <n v="1"/>
    <n v="0"/>
    <n v="0"/>
    <n v="0"/>
    <n v="1.35"/>
    <n v="-1.35"/>
    <n v="-1"/>
    <n v="0"/>
    <s v="NA"/>
    <n v="0"/>
    <x v="368"/>
    <n v="0"/>
    <n v="1.2150000000000001"/>
    <n v="-1.4175000000000002"/>
    <n v="0.13500000000000001"/>
    <n v="6.7500000000000115E-2"/>
  </r>
  <r>
    <x v="2"/>
    <s v="strasbourg fares"/>
    <s v="Broad"/>
    <s v="Air France Global Campaign"/>
    <s v="Strasbourg"/>
    <s v="Position 1- 3"/>
    <n v="11.25"/>
    <n v="1"/>
    <n v="1.3625"/>
    <n v="1.3625"/>
    <n v="4"/>
    <n v="0.25"/>
    <n v="1"/>
    <n v="0"/>
    <n v="0"/>
    <n v="0"/>
    <n v="1.3625"/>
    <n v="-1.3625"/>
    <n v="-1"/>
    <n v="0"/>
    <s v="NA"/>
    <n v="0"/>
    <x v="368"/>
    <n v="0"/>
    <n v="1.2262500000000001"/>
    <n v="-1.430625"/>
    <n v="0.13624999999999998"/>
    <n v="6.8124999999999991E-2"/>
  </r>
  <r>
    <x v="2"/>
    <s v="stockholm flights"/>
    <s v="Broad"/>
    <s v="Air France Global Campaign"/>
    <s v="Stockholm"/>
    <s v="Position 1- 3"/>
    <n v="11.25"/>
    <n v="1"/>
    <n v="1.375"/>
    <n v="1.375"/>
    <n v="120"/>
    <n v="8.3333333333333297E-3"/>
    <n v="1"/>
    <n v="0"/>
    <n v="0"/>
    <n v="0"/>
    <n v="1.375"/>
    <n v="-1.375"/>
    <n v="-1"/>
    <n v="0"/>
    <s v="NA"/>
    <n v="0"/>
    <x v="368"/>
    <n v="0"/>
    <n v="1.2375"/>
    <n v="-1.4437500000000001"/>
    <n v="0.13749999999999996"/>
    <n v="6.8750000000000089E-2"/>
  </r>
  <r>
    <x v="2"/>
    <s v="strasbourg flight"/>
    <s v="Broad"/>
    <s v="Air France Global Campaign"/>
    <s v="Strasbourg"/>
    <s v="Position 1- 3"/>
    <n v="11.25"/>
    <n v="1"/>
    <n v="1.375"/>
    <n v="1.375"/>
    <n v="98"/>
    <n v="1.0204081632653099E-2"/>
    <n v="1"/>
    <n v="0"/>
    <n v="0"/>
    <n v="0"/>
    <n v="1.375"/>
    <n v="-1.375"/>
    <n v="-1"/>
    <n v="0"/>
    <s v="NA"/>
    <n v="0"/>
    <x v="368"/>
    <n v="0"/>
    <n v="1.2375"/>
    <n v="-1.4437500000000001"/>
    <n v="0.13749999999999996"/>
    <n v="6.8750000000000089E-2"/>
  </r>
  <r>
    <x v="2"/>
    <s v="basel flights"/>
    <s v="Broad"/>
    <s v="Air France Global Campaign"/>
    <s v="Basel"/>
    <s v="Position 1- 3"/>
    <n v="11.25"/>
    <n v="1"/>
    <n v="1.3875"/>
    <n v="1.3875"/>
    <n v="25"/>
    <n v="0.04"/>
    <n v="1"/>
    <n v="0"/>
    <n v="0"/>
    <n v="0"/>
    <n v="1.3875"/>
    <n v="-1.3875"/>
    <n v="-1"/>
    <n v="0"/>
    <s v="NA"/>
    <n v="0"/>
    <x v="368"/>
    <n v="0"/>
    <n v="1.24875"/>
    <n v="-1.4568749999999999"/>
    <n v="0.13874999999999993"/>
    <n v="6.9374999999999964E-2"/>
  </r>
  <r>
    <x v="2"/>
    <s v="trip to amsterdam"/>
    <s v="Broad"/>
    <s v="Air France Global Campaign"/>
    <s v="Amsterdam"/>
    <s v="Position 1- 3"/>
    <n v="11.25"/>
    <n v="1"/>
    <n v="1.3875"/>
    <n v="1.3875"/>
    <n v="12"/>
    <n v="8.3333333333333301E-2"/>
    <n v="1"/>
    <n v="0"/>
    <n v="0"/>
    <n v="0"/>
    <n v="1.3875"/>
    <n v="-1.3875"/>
    <n v="-1"/>
    <n v="0"/>
    <s v="NA"/>
    <n v="0"/>
    <x v="368"/>
    <n v="0"/>
    <n v="1.24875"/>
    <n v="-1.4568749999999999"/>
    <n v="0.13874999999999993"/>
    <n v="6.9374999999999964E-2"/>
  </r>
  <r>
    <x v="2"/>
    <s v="cheap flights to manchester"/>
    <s v="Broad"/>
    <s v="Air France Global Campaign"/>
    <s v="Manchester"/>
    <s v="Position 1- 3"/>
    <n v="11.25"/>
    <n v="1"/>
    <n v="1.425"/>
    <n v="1.425"/>
    <n v="14"/>
    <n v="7.1428571428571397E-2"/>
    <n v="1"/>
    <n v="0"/>
    <n v="0"/>
    <n v="0"/>
    <n v="1.425"/>
    <n v="-1.425"/>
    <n v="-1"/>
    <n v="0"/>
    <s v="NA"/>
    <n v="0"/>
    <x v="368"/>
    <n v="0"/>
    <n v="1.2825"/>
    <n v="-1.4962500000000001"/>
    <n v="0.14250000000000007"/>
    <n v="7.1250000000000036E-2"/>
  </r>
  <r>
    <x v="2"/>
    <s v="lisbon flight"/>
    <s v="Broad"/>
    <s v="Air France Global Campaign"/>
    <s v="Lisbon"/>
    <s v="Position 1- 3"/>
    <n v="11.25"/>
    <n v="1"/>
    <n v="1.4750000000000001"/>
    <n v="1.4750000000000001"/>
    <n v="66"/>
    <n v="1.5151515151515201E-2"/>
    <n v="1"/>
    <n v="0"/>
    <n v="0"/>
    <n v="0"/>
    <n v="1.4750000000000001"/>
    <n v="-1.4750000000000001"/>
    <n v="-1"/>
    <n v="0"/>
    <s v="NA"/>
    <n v="0"/>
    <x v="368"/>
    <n v="0"/>
    <n v="1.3275000000000001"/>
    <n v="-1.5487500000000001"/>
    <n v="0.14749999999999996"/>
    <n v="7.3749999999999982E-2"/>
  </r>
  <r>
    <x v="2"/>
    <s v="brussels tickets"/>
    <s v="Broad"/>
    <s v="Air France Global Campaign"/>
    <s v="Brussels"/>
    <s v="Position 1- 3"/>
    <n v="11.25"/>
    <n v="1"/>
    <n v="1.4750000000000001"/>
    <n v="1.4750000000000001"/>
    <n v="38"/>
    <n v="2.6315789473684199E-2"/>
    <n v="1.01842105263158"/>
    <n v="0"/>
    <n v="0"/>
    <n v="0"/>
    <n v="1.4750000000000001"/>
    <n v="-1.4750000000000001"/>
    <n v="-1"/>
    <n v="0"/>
    <s v="NA"/>
    <n v="0"/>
    <x v="368"/>
    <n v="0"/>
    <n v="1.3275000000000001"/>
    <n v="-1.5487500000000001"/>
    <n v="0.14749999999999996"/>
    <n v="7.3749999999999982E-2"/>
  </r>
  <r>
    <x v="2"/>
    <s v="southampton flights"/>
    <s v="Broad"/>
    <s v="Air France Global Campaign"/>
    <s v="Southampton"/>
    <s v="Position 1- 3"/>
    <n v="11.25"/>
    <n v="1"/>
    <n v="1.5625"/>
    <n v="1.5625"/>
    <n v="178"/>
    <n v="5.6179775280898901E-3"/>
    <n v="1"/>
    <n v="0"/>
    <n v="0"/>
    <n v="0"/>
    <n v="1.5625"/>
    <n v="-1.5625"/>
    <n v="-1"/>
    <n v="0"/>
    <s v="NA"/>
    <n v="0"/>
    <x v="368"/>
    <n v="0"/>
    <n v="1.40625"/>
    <n v="-1.640625"/>
    <n v="0.15625"/>
    <n v="7.8125E-2"/>
  </r>
  <r>
    <x v="2"/>
    <s v="marseilles ticket"/>
    <s v="Broad"/>
    <s v="Air France Global Campaign"/>
    <s v="Marseille"/>
    <s v="Position 1- 3"/>
    <n v="11.25"/>
    <n v="1"/>
    <n v="1.5625"/>
    <n v="1.5625"/>
    <n v="14"/>
    <n v="7.1428571428571397E-2"/>
    <n v="1.4357142857142899"/>
    <n v="0"/>
    <n v="0"/>
    <n v="0"/>
    <n v="1.5625"/>
    <n v="-1.5625"/>
    <n v="-1"/>
    <n v="0"/>
    <s v="NA"/>
    <n v="0"/>
    <x v="368"/>
    <n v="0"/>
    <n v="1.40625"/>
    <n v="-1.640625"/>
    <n v="0.15625"/>
    <n v="7.8125E-2"/>
  </r>
  <r>
    <x v="2"/>
    <s v="stockholm flight"/>
    <s v="Broad"/>
    <s v="Air France Global Campaign"/>
    <s v="Stockholm"/>
    <s v="Position 1- 3"/>
    <n v="11.25"/>
    <n v="1"/>
    <n v="1.6125"/>
    <n v="1.6125"/>
    <n v="56"/>
    <n v="1.7857142857142901E-2"/>
    <n v="1.02142857142857"/>
    <n v="0"/>
    <n v="0"/>
    <n v="0"/>
    <n v="1.6125"/>
    <n v="-1.6125"/>
    <n v="-1"/>
    <n v="0"/>
    <s v="NA"/>
    <n v="0"/>
    <x v="368"/>
    <n v="0"/>
    <n v="1.4512500000000002"/>
    <n v="-1.6931250000000002"/>
    <n v="0.16124999999999989"/>
    <n v="8.0625000000000169E-2"/>
  </r>
  <r>
    <x v="2"/>
    <s v="lisbon flights"/>
    <s v="Broad"/>
    <s v="Air France Global Campaign"/>
    <s v="Lisbon"/>
    <s v="Position 1- 3"/>
    <n v="11.25"/>
    <n v="1"/>
    <n v="1.625"/>
    <n v="1.625"/>
    <n v="111"/>
    <n v="9.0090090090090107E-3"/>
    <n v="1"/>
    <n v="0"/>
    <n v="0"/>
    <n v="0"/>
    <n v="1.625"/>
    <n v="-1.625"/>
    <n v="-1"/>
    <n v="0"/>
    <s v="NA"/>
    <n v="0"/>
    <x v="368"/>
    <n v="0"/>
    <n v="1.4625000000000001"/>
    <n v="-1.70625"/>
    <n v="0.16249999999999987"/>
    <n v="8.1250000000000044E-2"/>
  </r>
  <r>
    <x v="2"/>
    <s v="warsaw flights"/>
    <s v="Broad"/>
    <s v="Air France Global Campaign"/>
    <s v="Warsaw"/>
    <s v="Position 1- 3"/>
    <n v="11.25"/>
    <n v="1"/>
    <n v="1.7250000000000001"/>
    <n v="1.7250000000000001"/>
    <n v="226"/>
    <n v="4.4247787610619503E-3"/>
    <n v="1.05530973451327"/>
    <n v="0"/>
    <n v="0"/>
    <n v="0"/>
    <n v="1.7250000000000001"/>
    <n v="-1.7250000000000001"/>
    <n v="-1"/>
    <n v="0"/>
    <s v="NA"/>
    <n v="0"/>
    <x v="368"/>
    <n v="0"/>
    <n v="1.5525000000000002"/>
    <n v="-1.8112500000000002"/>
    <n v="0.17249999999999988"/>
    <n v="8.625000000000016E-2"/>
  </r>
  <r>
    <x v="2"/>
    <s v="budapest airfares"/>
    <s v="Broad"/>
    <s v="Air France Global Campaign"/>
    <s v="Budapest"/>
    <s v="Position 1- 3"/>
    <n v="11.25"/>
    <n v="1"/>
    <n v="1.7375"/>
    <n v="1.7375"/>
    <n v="17"/>
    <n v="5.8823529411764698E-2"/>
    <n v="1.1000000000000001"/>
    <n v="0"/>
    <n v="0"/>
    <n v="0"/>
    <n v="1.7375"/>
    <n v="-1.7375"/>
    <n v="-1"/>
    <n v="0"/>
    <s v="NA"/>
    <n v="0"/>
    <x v="368"/>
    <n v="0"/>
    <n v="1.56375"/>
    <n v="-1.8243750000000001"/>
    <n v="0.17375000000000007"/>
    <n v="8.6875000000000036E-2"/>
  </r>
  <r>
    <x v="2"/>
    <s v="flights to genoa"/>
    <s v="Broad"/>
    <s v="Air France Global Campaign"/>
    <s v="Genoa"/>
    <s v="Position 1- 3"/>
    <n v="11.25"/>
    <n v="1"/>
    <n v="1.8"/>
    <n v="1.8"/>
    <n v="22"/>
    <n v="4.5454545454545504E-2"/>
    <n v="1.1454545454545499"/>
    <n v="0"/>
    <n v="0"/>
    <n v="0"/>
    <n v="1.8"/>
    <n v="-1.8"/>
    <n v="-1"/>
    <n v="0"/>
    <s v="NA"/>
    <n v="0"/>
    <x v="368"/>
    <n v="0"/>
    <n v="1.62"/>
    <n v="-1.8900000000000001"/>
    <n v="0.17999999999999994"/>
    <n v="9.000000000000008E-2"/>
  </r>
  <r>
    <x v="2"/>
    <s v="krakow airfare"/>
    <s v="Broad"/>
    <s v="Air France Global Campaign"/>
    <s v="Krakow"/>
    <s v="Position 1- 3"/>
    <n v="11.25"/>
    <n v="1"/>
    <n v="1.8"/>
    <n v="1.8"/>
    <n v="14"/>
    <n v="7.1428571428571397E-2"/>
    <n v="1"/>
    <n v="0"/>
    <n v="0"/>
    <n v="0"/>
    <n v="1.8"/>
    <n v="-1.8"/>
    <n v="-1"/>
    <n v="0"/>
    <s v="NA"/>
    <n v="0"/>
    <x v="368"/>
    <n v="0"/>
    <n v="1.62"/>
    <n v="-1.8900000000000001"/>
    <n v="0.17999999999999994"/>
    <n v="9.000000000000008E-2"/>
  </r>
  <r>
    <x v="2"/>
    <s v="copenhagen airfare"/>
    <s v="Broad"/>
    <s v="Air France Global Campaign"/>
    <s v="Copenhagen"/>
    <s v="Position 1- 3"/>
    <n v="11.25"/>
    <n v="1"/>
    <n v="1.8125"/>
    <n v="1.8125"/>
    <n v="37"/>
    <n v="2.7027027027027001E-2"/>
    <n v="1"/>
    <n v="0"/>
    <n v="0"/>
    <n v="0"/>
    <n v="1.8125"/>
    <n v="-1.8125"/>
    <n v="-1"/>
    <n v="0"/>
    <s v="NA"/>
    <n v="0"/>
    <x v="368"/>
    <n v="0"/>
    <n v="1.6312500000000001"/>
    <n v="-1.9031250000000002"/>
    <n v="0.18124999999999991"/>
    <n v="9.0625000000000178E-2"/>
  </r>
  <r>
    <x v="2"/>
    <s v="brussels fares"/>
    <s v="Broad"/>
    <s v="Air France Global Campaign"/>
    <s v="Brussels"/>
    <s v="Position 1- 3"/>
    <n v="11.25"/>
    <n v="1"/>
    <n v="2.0874999999999999"/>
    <n v="2.0874999999999999"/>
    <n v="9"/>
    <n v="0.11111111111111099"/>
    <n v="1.2222222222222201"/>
    <n v="0"/>
    <n v="0"/>
    <n v="0"/>
    <n v="2.0874999999999999"/>
    <n v="-2.0874999999999999"/>
    <n v="-1"/>
    <n v="0"/>
    <s v="NA"/>
    <n v="0"/>
    <x v="368"/>
    <n v="0"/>
    <n v="1.8787499999999999"/>
    <n v="-2.191875"/>
    <n v="0.20874999999999999"/>
    <n v="0.10437500000000011"/>
  </r>
  <r>
    <x v="2"/>
    <s v="amsterdam tickets"/>
    <s v="Broad"/>
    <s v="Air France Global Campaign"/>
    <s v="Amsterdam"/>
    <s v="Position 1- 3"/>
    <n v="11.25"/>
    <n v="1"/>
    <n v="2.1"/>
    <n v="2.1"/>
    <n v="141"/>
    <n v="7.0921985815602792E-3"/>
    <n v="1"/>
    <n v="0"/>
    <n v="0"/>
    <n v="0"/>
    <n v="2.1"/>
    <n v="-2.1"/>
    <n v="-1"/>
    <n v="0"/>
    <s v="NA"/>
    <n v="0"/>
    <x v="368"/>
    <n v="0"/>
    <n v="1.8900000000000001"/>
    <n v="-2.2050000000000001"/>
    <n v="0.20999999999999996"/>
    <n v="0.10499999999999998"/>
  </r>
  <r>
    <x v="2"/>
    <s v="amsterdam airline tickets"/>
    <s v="Broad"/>
    <s v="Air France Global Campaign"/>
    <s v="Amsterdam"/>
    <s v="Position 1- 3"/>
    <n v="11.25"/>
    <n v="1"/>
    <n v="2.2250000000000001"/>
    <n v="2.2250000000000001"/>
    <n v="15"/>
    <n v="6.6666666666666693E-2"/>
    <n v="1"/>
    <n v="0"/>
    <n v="0"/>
    <n v="0"/>
    <n v="2.2250000000000001"/>
    <n v="-2.2250000000000001"/>
    <n v="-1"/>
    <n v="0"/>
    <s v="NA"/>
    <n v="0"/>
    <x v="368"/>
    <n v="0"/>
    <n v="2.0024999999999999"/>
    <n v="-2.3362500000000002"/>
    <n v="0.22250000000000014"/>
    <n v="0.11125000000000007"/>
  </r>
  <r>
    <x v="2"/>
    <s v="copenhagen airfares"/>
    <s v="Broad"/>
    <s v="Air France Global Campaign"/>
    <s v="Copenhagen"/>
    <s v="Position 1- 3"/>
    <n v="11.25"/>
    <n v="1"/>
    <n v="2.375"/>
    <n v="2.375"/>
    <n v="1"/>
    <n v="1"/>
    <n v="1"/>
    <n v="0"/>
    <n v="0"/>
    <n v="0"/>
    <n v="2.375"/>
    <n v="-2.375"/>
    <n v="-1"/>
    <n v="0"/>
    <s v="NA"/>
    <n v="0"/>
    <x v="368"/>
    <n v="0"/>
    <n v="2.1375000000000002"/>
    <n v="-2.4937499999999999"/>
    <n v="0.23749999999999982"/>
    <n v="0.11874999999999991"/>
  </r>
  <r>
    <x v="2"/>
    <s v="dusseldorf flights"/>
    <s v="Broad"/>
    <s v="Air France Global Campaign"/>
    <s v="Dusseldorf"/>
    <s v="Position 1- 3"/>
    <n v="11.25"/>
    <n v="1"/>
    <n v="2.4750000000000001"/>
    <n v="2.4750000000000001"/>
    <n v="77"/>
    <n v="1.2987012987013E-2"/>
    <n v="1.32727272727273"/>
    <n v="0"/>
    <n v="0"/>
    <n v="0"/>
    <n v="2.4750000000000001"/>
    <n v="-2.4750000000000001"/>
    <n v="-1"/>
    <n v="0"/>
    <s v="NA"/>
    <n v="0"/>
    <x v="368"/>
    <n v="0"/>
    <n v="2.2275"/>
    <n v="-2.5987500000000003"/>
    <n v="0.24750000000000005"/>
    <n v="0.12375000000000025"/>
  </r>
  <r>
    <x v="2"/>
    <s v="flights to stockholm"/>
    <s v="Broad"/>
    <s v="Air France Global Campaign"/>
    <s v="Stockholm"/>
    <s v="Position 1- 3"/>
    <n v="11.25"/>
    <n v="1"/>
    <n v="2.7"/>
    <n v="2.7"/>
    <n v="89"/>
    <n v="1.1235955056179801E-2"/>
    <n v="1"/>
    <n v="0"/>
    <n v="0"/>
    <n v="0"/>
    <n v="2.7"/>
    <n v="-2.7"/>
    <n v="-1"/>
    <n v="0"/>
    <s v="NA"/>
    <n v="0"/>
    <x v="368"/>
    <n v="0"/>
    <n v="2.4300000000000002"/>
    <n v="-2.8350000000000004"/>
    <n v="0.27"/>
    <n v="0.13500000000000023"/>
  </r>
  <r>
    <x v="2"/>
    <s v="flight to lisbon"/>
    <s v="Broad"/>
    <s v="Air France Global Campaign"/>
    <s v="Lisbon"/>
    <s v="Position 1- 3"/>
    <n v="11.25"/>
    <n v="1"/>
    <n v="2.7124999999999999"/>
    <n v="2.7124999999999999"/>
    <n v="3"/>
    <n v="0.33333333333333298"/>
    <n v="1"/>
    <n v="0"/>
    <n v="0"/>
    <n v="0"/>
    <n v="2.7124999999999999"/>
    <n v="-2.7124999999999999"/>
    <n v="-1"/>
    <n v="0"/>
    <s v="NA"/>
    <n v="0"/>
    <x v="368"/>
    <n v="0"/>
    <n v="2.4412500000000001"/>
    <n v="-2.848125"/>
    <n v="0.27124999999999977"/>
    <n v="0.13562500000000011"/>
  </r>
  <r>
    <x v="2"/>
    <s v="flights to naples"/>
    <s v="Broad"/>
    <s v="Air France Global Campaign"/>
    <s v="Naples"/>
    <s v="Position 1- 3"/>
    <n v="11.25"/>
    <n v="2"/>
    <n v="2.8624999999999998"/>
    <n v="1.4312499999999999"/>
    <n v="151"/>
    <n v="1.3245033112582801E-2"/>
    <n v="1"/>
    <n v="0"/>
    <n v="0"/>
    <n v="0"/>
    <n v="2.8624999999999998"/>
    <n v="-2.8624999999999998"/>
    <n v="-1"/>
    <n v="0"/>
    <s v="NA"/>
    <n v="0"/>
    <x v="368"/>
    <n v="0"/>
    <n v="2.5762499999999999"/>
    <n v="-3.0056249999999998"/>
    <n v="0.28624999999999989"/>
    <n v="0.14312499999999995"/>
  </r>
  <r>
    <x v="2"/>
    <s v="flight to vienna"/>
    <s v="Broad"/>
    <s v="Air France Global Campaign"/>
    <s v="Vienna"/>
    <s v="Position 1- 3"/>
    <n v="11.25"/>
    <n v="1"/>
    <n v="2.8875000000000002"/>
    <n v="2.8875000000000002"/>
    <n v="4"/>
    <n v="0.25"/>
    <n v="1.2250000000000001"/>
    <n v="0"/>
    <n v="0"/>
    <n v="0"/>
    <n v="2.8875000000000002"/>
    <n v="-2.8875000000000002"/>
    <n v="-1"/>
    <n v="0"/>
    <s v="NA"/>
    <n v="0"/>
    <x v="368"/>
    <n v="0"/>
    <n v="2.5987500000000003"/>
    <n v="-3.0318750000000003"/>
    <n v="0.28874999999999984"/>
    <n v="0.14437500000000014"/>
  </r>
  <r>
    <x v="2"/>
    <s v="zagreb flights"/>
    <s v="Broad"/>
    <s v="Air France Global Campaign"/>
    <s v="Zagreb"/>
    <s v="Position 1- 3"/>
    <n v="11.25"/>
    <n v="1"/>
    <n v="3.05"/>
    <n v="3.05"/>
    <n v="31"/>
    <n v="3.2258064516128997E-2"/>
    <n v="1"/>
    <n v="0"/>
    <n v="0"/>
    <n v="0"/>
    <n v="3.05"/>
    <n v="-3.05"/>
    <n v="-1"/>
    <n v="0"/>
    <s v="NA"/>
    <n v="0"/>
    <x v="368"/>
    <n v="0"/>
    <n v="2.7450000000000001"/>
    <n v="-3.2025000000000001"/>
    <n v="0.30499999999999972"/>
    <n v="0.1525000000000003"/>
  </r>
  <r>
    <x v="2"/>
    <s v="glasgow flights"/>
    <s v="Broad"/>
    <s v="Air France Global Campaign"/>
    <s v="Glasgow"/>
    <s v="Position 1- 3"/>
    <n v="11.25"/>
    <n v="1"/>
    <n v="3.0750000000000002"/>
    <n v="3.0750000000000002"/>
    <n v="139"/>
    <n v="7.1942446043165497E-3"/>
    <n v="1"/>
    <n v="0"/>
    <n v="0"/>
    <n v="0"/>
    <n v="3.0750000000000002"/>
    <n v="-3.0750000000000002"/>
    <n v="-1"/>
    <n v="0"/>
    <s v="NA"/>
    <n v="0"/>
    <x v="368"/>
    <n v="0"/>
    <n v="2.7675000000000001"/>
    <n v="-3.2287500000000002"/>
    <n v="0.30750000000000011"/>
    <n v="0.15375000000000005"/>
  </r>
  <r>
    <x v="2"/>
    <s v="amsterdam cheap tickets"/>
    <s v="Broad"/>
    <s v="Air France Global Campaign"/>
    <s v="Amsterdam"/>
    <s v="Position 1- 3"/>
    <n v="11.25"/>
    <n v="1"/>
    <n v="3.0750000000000002"/>
    <n v="3.0750000000000002"/>
    <n v="8"/>
    <n v="0.125"/>
    <n v="1.125"/>
    <n v="0"/>
    <n v="0"/>
    <n v="0"/>
    <n v="3.0750000000000002"/>
    <n v="-3.0750000000000002"/>
    <n v="-1"/>
    <n v="0"/>
    <s v="NA"/>
    <n v="0"/>
    <x v="368"/>
    <n v="0"/>
    <n v="2.7675000000000001"/>
    <n v="-3.2287500000000002"/>
    <n v="0.30750000000000011"/>
    <n v="0.15375000000000005"/>
  </r>
  <r>
    <x v="2"/>
    <s v="manchester airfare"/>
    <s v="Broad"/>
    <s v="Air France Global Campaign"/>
    <s v="Manchester"/>
    <s v="Position 1- 3"/>
    <n v="11.25"/>
    <n v="1"/>
    <n v="3.1"/>
    <n v="3.1"/>
    <n v="192"/>
    <n v="5.2083333333333304E-3"/>
    <n v="1"/>
    <n v="0"/>
    <n v="0"/>
    <n v="0"/>
    <n v="3.1"/>
    <n v="-3.1"/>
    <n v="-1"/>
    <n v="0"/>
    <s v="NA"/>
    <n v="0"/>
    <x v="368"/>
    <n v="0"/>
    <n v="2.79"/>
    <n v="-3.2550000000000003"/>
    <n v="0.31000000000000005"/>
    <n v="0.15500000000000025"/>
  </r>
  <r>
    <x v="2"/>
    <s v="bucharest airfare"/>
    <s v="Broad"/>
    <s v="Air France Global Campaign"/>
    <s v="Bucharest"/>
    <s v="Position 1- 3"/>
    <n v="11.25"/>
    <n v="1"/>
    <n v="3.25"/>
    <n v="3.25"/>
    <n v="48"/>
    <n v="2.0833333333333301E-2"/>
    <n v="1"/>
    <n v="0"/>
    <n v="0"/>
    <n v="0"/>
    <n v="3.25"/>
    <n v="-3.25"/>
    <n v="-1"/>
    <n v="0"/>
    <s v="NA"/>
    <n v="0"/>
    <x v="368"/>
    <n v="0"/>
    <n v="2.9250000000000003"/>
    <n v="-3.4125000000000001"/>
    <n v="0.32499999999999973"/>
    <n v="0.16250000000000009"/>
  </r>
  <r>
    <x v="2"/>
    <s v="flights to krakow"/>
    <s v="Broad"/>
    <s v="Air France Global Campaign"/>
    <s v="Krakow"/>
    <s v="Position 1- 3"/>
    <n v="11.25"/>
    <n v="2"/>
    <n v="3.3"/>
    <n v="1.65"/>
    <n v="45"/>
    <n v="4.4444444444444405E-2"/>
    <n v="1"/>
    <n v="0"/>
    <n v="0"/>
    <n v="0"/>
    <n v="3.3"/>
    <n v="-3.3"/>
    <n v="-1"/>
    <n v="0"/>
    <s v="NA"/>
    <n v="0"/>
    <x v="368"/>
    <n v="0"/>
    <n v="2.9699999999999998"/>
    <n v="-3.4649999999999999"/>
    <n v="0.33000000000000007"/>
    <n v="0.16500000000000004"/>
  </r>
  <r>
    <x v="2"/>
    <s v="helsinki airfare"/>
    <s v="Broad"/>
    <s v="Air France Global Campaign"/>
    <s v="Helsinki"/>
    <s v="Position 1- 3"/>
    <n v="11.25"/>
    <n v="1"/>
    <n v="3.4125000000000001"/>
    <n v="3.4125000000000001"/>
    <n v="14"/>
    <n v="7.1428571428571397E-2"/>
    <n v="1"/>
    <n v="0"/>
    <n v="0"/>
    <n v="0"/>
    <n v="3.4125000000000001"/>
    <n v="-3.4125000000000001"/>
    <n v="-1"/>
    <n v="0"/>
    <s v="NA"/>
    <n v="0"/>
    <x v="368"/>
    <n v="0"/>
    <n v="3.07125"/>
    <n v="-3.5831250000000003"/>
    <n v="0.34125000000000005"/>
    <n v="0.17062500000000025"/>
  </r>
  <r>
    <x v="2"/>
    <s v="travel to venice"/>
    <s v="Broad"/>
    <s v="Air France Global Campaign"/>
    <s v="Venice"/>
    <s v="Position 1- 3"/>
    <n v="11.25"/>
    <n v="1"/>
    <n v="3.45"/>
    <n v="3.45"/>
    <n v="11"/>
    <n v="9.0909090909090898E-2"/>
    <n v="1"/>
    <n v="0"/>
    <n v="0"/>
    <n v="0"/>
    <n v="3.45"/>
    <n v="-3.45"/>
    <n v="-1"/>
    <n v="0"/>
    <s v="NA"/>
    <n v="0"/>
    <x v="368"/>
    <n v="0"/>
    <n v="3.1050000000000004"/>
    <n v="-3.6225000000000005"/>
    <n v="0.34499999999999975"/>
    <n v="0.17250000000000032"/>
  </r>
  <r>
    <x v="2"/>
    <s v="dusseldorf airfare"/>
    <s v="Broad"/>
    <s v="Air France Global Campaign"/>
    <s v="Dusseldorf"/>
    <s v="Position 1- 3"/>
    <n v="11.25"/>
    <n v="1"/>
    <n v="3.5125000000000002"/>
    <n v="3.5125000000000002"/>
    <n v="39"/>
    <n v="2.5641025641025599E-2"/>
    <n v="1"/>
    <n v="0"/>
    <n v="0"/>
    <n v="0"/>
    <n v="3.5125000000000002"/>
    <n v="-3.5125000000000002"/>
    <n v="-1"/>
    <n v="0"/>
    <s v="NA"/>
    <n v="0"/>
    <x v="368"/>
    <n v="0"/>
    <n v="3.1612500000000003"/>
    <n v="-3.6881250000000003"/>
    <n v="0.35124999999999984"/>
    <n v="0.17562500000000014"/>
  </r>
  <r>
    <x v="2"/>
    <s v="venice flights"/>
    <s v="Broad"/>
    <s v="Air France Global Campaign"/>
    <s v="Venice"/>
    <s v="Position 1- 3"/>
    <n v="11.25"/>
    <n v="2"/>
    <n v="3.7250000000000001"/>
    <n v="1.8625"/>
    <n v="392"/>
    <n v="5.1020408163265293E-3"/>
    <n v="1"/>
    <n v="0"/>
    <n v="0"/>
    <n v="0"/>
    <n v="3.7250000000000001"/>
    <n v="-3.7250000000000001"/>
    <n v="-1"/>
    <n v="0"/>
    <s v="NA"/>
    <n v="0"/>
    <x v="368"/>
    <n v="0"/>
    <n v="3.3525"/>
    <n v="-3.9112500000000003"/>
    <n v="0.37250000000000005"/>
    <n v="0.18625000000000025"/>
  </r>
  <r>
    <x v="2"/>
    <s v="flights to bologna"/>
    <s v="Broad"/>
    <s v="Air France Global Campaign"/>
    <s v="Bologna"/>
    <s v="Position 1- 3"/>
    <n v="11.25"/>
    <n v="1"/>
    <n v="3.9750000000000001"/>
    <n v="3.9750000000000001"/>
    <n v="38"/>
    <n v="2.6315789473684199E-2"/>
    <n v="1.07894736842105"/>
    <n v="0"/>
    <n v="0"/>
    <n v="0"/>
    <n v="3.9750000000000001"/>
    <n v="-3.9750000000000001"/>
    <n v="-1"/>
    <n v="0"/>
    <s v="NA"/>
    <n v="0"/>
    <x v="368"/>
    <n v="0"/>
    <n v="3.5775000000000001"/>
    <n v="-4.1737500000000001"/>
    <n v="0.39749999999999996"/>
    <n v="0.19874999999999998"/>
  </r>
  <r>
    <x v="2"/>
    <s v="zurich airfare"/>
    <s v="Broad"/>
    <s v="Air France Global Campaign"/>
    <s v="Zurich"/>
    <s v="Position 1- 3"/>
    <n v="11.25"/>
    <n v="3"/>
    <n v="3.9999999750000006"/>
    <n v="1.3333333250000001"/>
    <n v="144"/>
    <n v="2.0833333333333301E-2"/>
    <n v="1"/>
    <n v="0"/>
    <n v="0"/>
    <n v="0"/>
    <n v="3.9999999750000006"/>
    <n v="-3.9999999750000006"/>
    <n v="-1"/>
    <n v="0"/>
    <s v="NA"/>
    <n v="0"/>
    <x v="368"/>
    <n v="0"/>
    <n v="3.5999999775000004"/>
    <n v="-4.1999999737500007"/>
    <n v="0.39999999750000015"/>
    <n v="0.19999999875000007"/>
  </r>
  <r>
    <x v="2"/>
    <s v="amsterdam airfare"/>
    <s v="Broad"/>
    <s v="Air France Global Campaign"/>
    <s v="Amsterdam"/>
    <s v="Position 1- 3"/>
    <n v="11.25"/>
    <n v="3"/>
    <n v="4.0125000000000002"/>
    <n v="1.3374999999999999"/>
    <n v="185"/>
    <n v="1.62162162162162E-2"/>
    <n v="1"/>
    <n v="0"/>
    <n v="0"/>
    <n v="0"/>
    <n v="4.0125000000000002"/>
    <n v="-4.0125000000000002"/>
    <n v="-1"/>
    <n v="0"/>
    <s v="NA"/>
    <n v="0"/>
    <x v="368"/>
    <n v="0"/>
    <n v="3.6112500000000001"/>
    <n v="-4.2131250000000007"/>
    <n v="0.40125000000000011"/>
    <n v="0.2006250000000005"/>
  </r>
  <r>
    <x v="2"/>
    <s v="venice flight"/>
    <s v="Broad"/>
    <s v="Air France Global Campaign"/>
    <s v="Venice"/>
    <s v="Position 1- 3"/>
    <n v="11.25"/>
    <n v="1"/>
    <n v="4.1624999999999996"/>
    <n v="4.1624999999999996"/>
    <n v="79"/>
    <n v="1.26582278481013E-2"/>
    <n v="1.01518987341772"/>
    <n v="0"/>
    <n v="0"/>
    <n v="0"/>
    <n v="4.1624999999999996"/>
    <n v="-4.1624999999999996"/>
    <n v="-1"/>
    <n v="0"/>
    <s v="NA"/>
    <n v="0"/>
    <x v="368"/>
    <n v="0"/>
    <n v="3.7462499999999999"/>
    <n v="-4.3706249999999995"/>
    <n v="0.41624999999999979"/>
    <n v="0.20812499999999989"/>
  </r>
  <r>
    <x v="2"/>
    <s v="cheap flights to zurich"/>
    <s v="Broad"/>
    <s v="Air France Global Campaign"/>
    <s v="Zurich"/>
    <s v="Position 1- 3"/>
    <n v="11.25"/>
    <n v="2"/>
    <n v="4.1875"/>
    <n v="2.09375"/>
    <n v="7"/>
    <n v="0.28571428571428603"/>
    <n v="1"/>
    <n v="0"/>
    <n v="0"/>
    <n v="0"/>
    <n v="4.1875"/>
    <n v="-4.1875"/>
    <n v="-1"/>
    <n v="0"/>
    <s v="NA"/>
    <n v="0"/>
    <x v="368"/>
    <n v="0"/>
    <n v="3.7687500000000003"/>
    <n v="-4.3968750000000005"/>
    <n v="0.41874999999999973"/>
    <n v="0.20937500000000053"/>
  </r>
  <r>
    <x v="2"/>
    <s v="flights to zagreb"/>
    <s v="Broad"/>
    <s v="Air France Global Campaign"/>
    <s v="Zagreb"/>
    <s v="Position 1- 3"/>
    <n v="11.25"/>
    <n v="1"/>
    <n v="4.2125000000000004"/>
    <n v="4.2125000000000004"/>
    <n v="37"/>
    <n v="2.7027027027027001E-2"/>
    <n v="1"/>
    <n v="0"/>
    <n v="0"/>
    <n v="0"/>
    <n v="4.2125000000000004"/>
    <n v="-4.2125000000000004"/>
    <n v="-1"/>
    <n v="0"/>
    <s v="NA"/>
    <n v="0"/>
    <x v="368"/>
    <n v="0"/>
    <n v="3.7912500000000002"/>
    <n v="-4.4231250000000006"/>
    <n v="0.42125000000000012"/>
    <n v="0.21062500000000028"/>
  </r>
  <r>
    <x v="2"/>
    <s v="oslo flights"/>
    <s v="Broad"/>
    <s v="Air France Global Campaign"/>
    <s v="Oslo"/>
    <s v="Position 1- 3"/>
    <n v="11.25"/>
    <n v="2"/>
    <n v="4.2125000000000004"/>
    <n v="2.1062500000000002"/>
    <n v="87"/>
    <n v="2.2988505747126398E-2"/>
    <n v="1"/>
    <n v="0"/>
    <n v="0"/>
    <n v="0"/>
    <n v="4.2125000000000004"/>
    <n v="-4.2125000000000004"/>
    <n v="-1"/>
    <n v="0"/>
    <s v="NA"/>
    <n v="0"/>
    <x v="368"/>
    <n v="0"/>
    <n v="3.7912500000000002"/>
    <n v="-4.4231250000000006"/>
    <n v="0.42125000000000012"/>
    <n v="0.21062500000000028"/>
  </r>
  <r>
    <x v="2"/>
    <s v="helsinki flight"/>
    <s v="Broad"/>
    <s v="Air France Global Campaign"/>
    <s v="Helsinki"/>
    <s v="Position 1- 3"/>
    <n v="11.25"/>
    <n v="1"/>
    <n v="4.3375000000000004"/>
    <n v="4.3375000000000004"/>
    <n v="18"/>
    <n v="5.5555555555555601E-2"/>
    <n v="1"/>
    <n v="0"/>
    <n v="0"/>
    <n v="0"/>
    <n v="4.3375000000000004"/>
    <n v="-4.3375000000000004"/>
    <n v="-1"/>
    <n v="0"/>
    <s v="NA"/>
    <n v="0"/>
    <x v="368"/>
    <n v="0"/>
    <n v="3.9037500000000005"/>
    <n v="-4.5543750000000003"/>
    <n v="0.43374999999999986"/>
    <n v="0.21687499999999993"/>
  </r>
  <r>
    <x v="2"/>
    <s v="brussels flight"/>
    <s v="Broad"/>
    <s v="Air France Global Campaign"/>
    <s v="Brussels"/>
    <s v="Position 1- 3"/>
    <n v="11.25"/>
    <n v="3"/>
    <n v="4.3374999750000001"/>
    <n v="1.4458333249999999"/>
    <n v="109"/>
    <n v="2.7522935779816501E-2"/>
    <n v="1.04954128440367"/>
    <n v="0"/>
    <n v="0"/>
    <n v="0"/>
    <n v="4.3374999750000001"/>
    <n v="-4.3374999750000001"/>
    <n v="-1"/>
    <n v="0"/>
    <s v="NA"/>
    <n v="0"/>
    <x v="368"/>
    <n v="0"/>
    <n v="3.9037499775"/>
    <n v="-4.5543749737499999"/>
    <n v="0.4337499975000001"/>
    <n v="0.21687499874999983"/>
  </r>
  <r>
    <x v="2"/>
    <s v="zurich flights"/>
    <s v="Broad"/>
    <s v="Air France Global Campaign"/>
    <s v="Zurich"/>
    <s v="Position 1- 3"/>
    <n v="11.25"/>
    <n v="2"/>
    <n v="4.4249999999999998"/>
    <n v="2.2124999999999999"/>
    <n v="227"/>
    <n v="8.8105726872246704E-3"/>
    <n v="1"/>
    <n v="0"/>
    <n v="0"/>
    <n v="0"/>
    <n v="4.4249999999999998"/>
    <n v="-4.4249999999999998"/>
    <n v="-1"/>
    <n v="0"/>
    <s v="NA"/>
    <n v="0"/>
    <x v="368"/>
    <n v="0"/>
    <n v="3.9824999999999999"/>
    <n v="-4.6462500000000002"/>
    <n v="0.44249999999999989"/>
    <n v="0.22125000000000039"/>
  </r>
  <r>
    <x v="2"/>
    <s v="zurich flight"/>
    <s v="Broad"/>
    <s v="Air France Global Campaign"/>
    <s v="Zurich"/>
    <s v="Position 1- 3"/>
    <n v="11.25"/>
    <n v="3"/>
    <n v="4.7124999750000001"/>
    <n v="1.5708333250000002"/>
    <n v="144"/>
    <n v="2.0833333333333301E-2"/>
    <n v="1"/>
    <n v="0"/>
    <n v="0"/>
    <n v="0"/>
    <n v="4.7124999750000001"/>
    <n v="-4.7124999750000001"/>
    <n v="-1"/>
    <n v="0"/>
    <s v="NA"/>
    <n v="0"/>
    <x v="368"/>
    <n v="0"/>
    <n v="4.2412499774999999"/>
    <n v="-4.9481249737500006"/>
    <n v="0.47124999750000018"/>
    <n v="0.23562499875000054"/>
  </r>
  <r>
    <x v="2"/>
    <s v="flight to naples"/>
    <s v="Broad"/>
    <s v="Air France Global Campaign"/>
    <s v="Naples"/>
    <s v="Position 1- 3"/>
    <n v="11.25"/>
    <n v="2"/>
    <n v="4.7125000000000004"/>
    <n v="2.3562500000000002"/>
    <n v="7"/>
    <n v="0.28571428571428603"/>
    <n v="1"/>
    <n v="0"/>
    <n v="0"/>
    <n v="0"/>
    <n v="4.7125000000000004"/>
    <n v="-4.7125000000000004"/>
    <n v="-1"/>
    <n v="0"/>
    <s v="NA"/>
    <n v="0"/>
    <x v="368"/>
    <n v="0"/>
    <n v="4.2412500000000009"/>
    <n v="-4.948125000000001"/>
    <n v="0.4712499999999995"/>
    <n v="0.23562500000000064"/>
  </r>
  <r>
    <x v="2"/>
    <s v="flights to helsinki"/>
    <s v="Broad"/>
    <s v="Air France Global Campaign"/>
    <s v="Helsinki"/>
    <s v="Position 1- 3"/>
    <n v="11.25"/>
    <n v="3"/>
    <n v="4.7374999874999997"/>
    <n v="1.5791666625"/>
    <n v="35"/>
    <n v="8.5714285714285687E-2"/>
    <n v="1"/>
    <n v="0"/>
    <n v="0"/>
    <n v="0"/>
    <n v="4.7374999874999997"/>
    <n v="-4.7374999874999997"/>
    <n v="-1"/>
    <n v="0"/>
    <s v="NA"/>
    <n v="0"/>
    <x v="368"/>
    <n v="0"/>
    <n v="4.2637499887499999"/>
    <n v="-4.9743749868749996"/>
    <n v="0.47374999874999979"/>
    <n v="0.23687499937499989"/>
  </r>
  <r>
    <x v="2"/>
    <s v="strasbourg airfare"/>
    <s v="Broad"/>
    <s v="Air France Global Campaign"/>
    <s v="Strasbourg"/>
    <s v="Position 1- 3"/>
    <n v="11.25"/>
    <n v="1"/>
    <n v="5"/>
    <n v="5"/>
    <n v="59"/>
    <n v="1.6949152542372902E-2"/>
    <n v="1"/>
    <n v="0"/>
    <n v="0"/>
    <n v="0"/>
    <n v="5"/>
    <n v="-5"/>
    <n v="-1"/>
    <n v="0"/>
    <s v="NA"/>
    <n v="0"/>
    <x v="368"/>
    <n v="0"/>
    <n v="4.5"/>
    <n v="-5.25"/>
    <n v="0.5"/>
    <n v="0.25"/>
  </r>
  <r>
    <x v="2"/>
    <s v="lisbon airfare"/>
    <s v="Broad"/>
    <s v="Air France Global Campaign"/>
    <s v="Lisbon"/>
    <s v="Position 1- 3"/>
    <n v="11.25"/>
    <n v="5"/>
    <n v="5.2625000000000002"/>
    <n v="1.0525"/>
    <n v="30"/>
    <n v="0.16666666666666699"/>
    <n v="1"/>
    <n v="0"/>
    <n v="0"/>
    <n v="0"/>
    <n v="5.2625000000000002"/>
    <n v="-5.2625000000000002"/>
    <n v="-1"/>
    <n v="0"/>
    <s v="NA"/>
    <n v="0"/>
    <x v="368"/>
    <n v="0"/>
    <n v="4.7362500000000001"/>
    <n v="-5.5256250000000007"/>
    <n v="0.52625000000000011"/>
    <n v="0.2631250000000005"/>
  </r>
  <r>
    <x v="2"/>
    <s v="vienna airfare"/>
    <s v="Broad"/>
    <s v="Air France Global Campaign"/>
    <s v="Vienna"/>
    <s v="Position 1- 3"/>
    <n v="11.25"/>
    <n v="1"/>
    <n v="5.4749999999999996"/>
    <n v="5.4749999999999996"/>
    <n v="59"/>
    <n v="1.6949152542372902E-2"/>
    <n v="1"/>
    <n v="0"/>
    <n v="0"/>
    <n v="0"/>
    <n v="5.4749999999999996"/>
    <n v="-5.4749999999999996"/>
    <n v="-1"/>
    <n v="0"/>
    <s v="NA"/>
    <n v="0"/>
    <x v="368"/>
    <n v="0"/>
    <n v="4.9275000000000002"/>
    <n v="-5.7487500000000002"/>
    <n v="0.54749999999999943"/>
    <n v="0.2737500000000006"/>
  </r>
  <r>
    <x v="2"/>
    <s v="manchester flights"/>
    <s v="Broad"/>
    <s v="Air France Global Campaign"/>
    <s v="Manchester"/>
    <s v="Position 1- 3"/>
    <n v="11.25"/>
    <n v="3"/>
    <n v="5.4999999749999997"/>
    <n v="1.8333333249999999"/>
    <n v="1140"/>
    <n v="2.6315789473684206E-3"/>
    <n v="1"/>
    <n v="0"/>
    <n v="0"/>
    <n v="0"/>
    <n v="5.4999999749999997"/>
    <n v="-5.4999999749999997"/>
    <n v="-1"/>
    <n v="0"/>
    <s v="NA"/>
    <n v="0"/>
    <x v="368"/>
    <n v="0"/>
    <n v="4.9499999775000001"/>
    <n v="-5.77499997375"/>
    <n v="0.54999999749999962"/>
    <n v="0.27499999875000025"/>
  </r>
  <r>
    <x v="2"/>
    <s v="trip to oslo"/>
    <s v="Broad"/>
    <s v="Air France Global Campaign"/>
    <s v="Oslo"/>
    <s v="Position 1- 3"/>
    <n v="11.25"/>
    <n v="1"/>
    <n v="5.5250000000000004"/>
    <n v="5.5250000000000004"/>
    <n v="1"/>
    <n v="1"/>
    <n v="1"/>
    <n v="0"/>
    <n v="0"/>
    <n v="0"/>
    <n v="5.5250000000000004"/>
    <n v="-5.5250000000000004"/>
    <n v="-1"/>
    <n v="0"/>
    <s v="NA"/>
    <n v="0"/>
    <x v="368"/>
    <n v="0"/>
    <n v="4.9725000000000001"/>
    <n v="-5.8012500000000005"/>
    <n v="0.55250000000000021"/>
    <n v="0.27625000000000011"/>
  </r>
  <r>
    <x v="2"/>
    <s v="copenhagen flights"/>
    <s v="Broad"/>
    <s v="Air France Global Campaign"/>
    <s v="Copenhagen"/>
    <s v="Position 1- 3"/>
    <n v="11.25"/>
    <n v="2"/>
    <n v="5.625"/>
    <n v="2.8125"/>
    <n v="123"/>
    <n v="1.6260162601626001E-2"/>
    <n v="1"/>
    <n v="0"/>
    <n v="0"/>
    <n v="0"/>
    <n v="5.625"/>
    <n v="-5.625"/>
    <n v="-1"/>
    <n v="0"/>
    <s v="NA"/>
    <n v="0"/>
    <x v="368"/>
    <n v="0"/>
    <n v="5.0625"/>
    <n v="-5.90625"/>
    <n v="0.5625"/>
    <n v="0.28125"/>
  </r>
  <r>
    <x v="2"/>
    <s v="travel to bucharest"/>
    <s v="Broad"/>
    <s v="Air France Global Campaign"/>
    <s v="Bucharest"/>
    <s v="Position 1- 3"/>
    <n v="11.25"/>
    <n v="2"/>
    <n v="5.6875"/>
    <n v="2.84375"/>
    <n v="3"/>
    <n v="0.66666666666666696"/>
    <n v="1"/>
    <n v="0"/>
    <n v="0"/>
    <n v="0"/>
    <n v="5.6875"/>
    <n v="-5.6875"/>
    <n v="-1"/>
    <n v="0"/>
    <s v="NA"/>
    <n v="0"/>
    <x v="368"/>
    <n v="0"/>
    <n v="5.1187500000000004"/>
    <n v="-5.9718749999999998"/>
    <n v="0.56874999999999964"/>
    <n v="0.28437499999999982"/>
  </r>
  <r>
    <x v="2"/>
    <s v="vienna tickets"/>
    <s v="Broad"/>
    <s v="Air France Global Campaign"/>
    <s v="Vienna"/>
    <s v="Position 1- 3"/>
    <n v="11.25"/>
    <n v="1"/>
    <n v="5.875"/>
    <n v="5.875"/>
    <n v="382"/>
    <n v="2.6178010471204199E-3"/>
    <n v="1.03952879581152"/>
    <n v="0"/>
    <n v="0"/>
    <n v="0"/>
    <n v="5.875"/>
    <n v="-5.875"/>
    <n v="-1"/>
    <n v="0"/>
    <s v="NA"/>
    <n v="0"/>
    <x v="368"/>
    <n v="0"/>
    <n v="5.2875000000000005"/>
    <n v="-6.1687500000000002"/>
    <n v="0.58749999999999947"/>
    <n v="0.29375000000000018"/>
  </r>
  <r>
    <x v="2"/>
    <s v="flight to strasbourg"/>
    <s v="Broad"/>
    <s v="Air France Global Campaign"/>
    <s v="Strasbourg"/>
    <s v="Position 1- 3"/>
    <n v="11.25"/>
    <n v="1"/>
    <n v="5.9749999999999996"/>
    <n v="5.9749999999999996"/>
    <n v="7"/>
    <n v="0.14285714285714302"/>
    <n v="1"/>
    <n v="0"/>
    <n v="0"/>
    <n v="0"/>
    <n v="5.9749999999999996"/>
    <n v="-5.9749999999999996"/>
    <n v="-1"/>
    <n v="0"/>
    <s v="NA"/>
    <n v="0"/>
    <x v="368"/>
    <n v="0"/>
    <n v="5.3774999999999995"/>
    <n v="-6.2737499999999997"/>
    <n v="0.59750000000000014"/>
    <n v="0.29875000000000007"/>
  </r>
  <r>
    <x v="2"/>
    <s v="dusseldorf flight"/>
    <s v="Broad"/>
    <s v="Air France Global Campaign"/>
    <s v="Dusseldorf"/>
    <s v="Position 1- 3"/>
    <n v="11.25"/>
    <n v="2"/>
    <n v="6.4249999999999998"/>
    <n v="3.2124999999999999"/>
    <n v="43"/>
    <n v="4.6511627906976702E-2"/>
    <n v="1"/>
    <n v="0"/>
    <n v="0"/>
    <n v="0"/>
    <n v="6.4249999999999998"/>
    <n v="-6.4249999999999998"/>
    <n v="-1"/>
    <n v="0"/>
    <s v="NA"/>
    <n v="0"/>
    <x v="368"/>
    <n v="0"/>
    <n v="5.7824999999999998"/>
    <n v="-6.7462499999999999"/>
    <n v="0.64250000000000007"/>
    <n v="0.32125000000000004"/>
  </r>
  <r>
    <x v="2"/>
    <s v="copenhagen cheap ticket"/>
    <s v="Broad"/>
    <s v="Air France Global Campaign"/>
    <s v="Copenhagen"/>
    <s v="Position 1- 3"/>
    <n v="11.25"/>
    <n v="1"/>
    <n v="6.7125000000000004"/>
    <n v="6.7125000000000004"/>
    <n v="9"/>
    <n v="0.11111111111111099"/>
    <n v="1.1111111111111101"/>
    <n v="0"/>
    <n v="0"/>
    <n v="0"/>
    <n v="6.7125000000000004"/>
    <n v="-6.7125000000000004"/>
    <n v="-1"/>
    <n v="0"/>
    <s v="NA"/>
    <n v="0"/>
    <x v="368"/>
    <n v="0"/>
    <n v="6.0412500000000007"/>
    <n v="-7.0481250000000006"/>
    <n v="0.67124999999999968"/>
    <n v="0.33562500000000028"/>
  </r>
  <r>
    <x v="2"/>
    <s v="flights to copenhagen"/>
    <s v="Broad"/>
    <s v="Air France Global Campaign"/>
    <s v="Copenhagen"/>
    <s v="Position 1- 3"/>
    <n v="11.25"/>
    <n v="3"/>
    <n v="6.7374999750000004"/>
    <n v="2.245833325"/>
    <n v="115"/>
    <n v="2.6086956521739101E-2"/>
    <n v="1"/>
    <n v="0"/>
    <n v="0"/>
    <n v="0"/>
    <n v="6.7374999750000004"/>
    <n v="-6.7374999750000004"/>
    <n v="-1"/>
    <n v="0"/>
    <s v="NA"/>
    <n v="0"/>
    <x v="368"/>
    <n v="0"/>
    <n v="6.0637499775000006"/>
    <n v="-7.0743749737500004"/>
    <n v="0.67374999749999986"/>
    <n v="0.33687499874999993"/>
  </r>
  <r>
    <x v="2"/>
    <s v="marseilles airline"/>
    <s v="Broad"/>
    <s v="Air France Global Campaign"/>
    <s v="Marseille"/>
    <s v="Position 1- 3"/>
    <n v="11.25"/>
    <n v="4"/>
    <n v="6.9625000000000004"/>
    <n v="1.7406250000000001"/>
    <n v="13"/>
    <n v="0.30769230769230799"/>
    <n v="1"/>
    <n v="0"/>
    <n v="0"/>
    <n v="0"/>
    <n v="6.9625000000000004"/>
    <n v="-6.9625000000000004"/>
    <n v="-1"/>
    <n v="0"/>
    <s v="NA"/>
    <n v="0"/>
    <x v="368"/>
    <n v="0"/>
    <n v="6.2662500000000003"/>
    <n v="-7.3106250000000008"/>
    <n v="0.69625000000000004"/>
    <n v="0.34812500000000046"/>
  </r>
  <r>
    <x v="2"/>
    <s v="flight to budapest"/>
    <s v="Broad"/>
    <s v="Air France Global Campaign"/>
    <s v="Budapest"/>
    <s v="Position 1- 3"/>
    <n v="11.25"/>
    <n v="1"/>
    <n v="7.0625"/>
    <n v="7.0625"/>
    <n v="8"/>
    <n v="0.125"/>
    <n v="1"/>
    <n v="0"/>
    <n v="0"/>
    <n v="0"/>
    <n v="7.0625"/>
    <n v="-7.0625"/>
    <n v="-1"/>
    <n v="0"/>
    <s v="NA"/>
    <n v="0"/>
    <x v="368"/>
    <n v="0"/>
    <n v="6.3562500000000002"/>
    <n v="-7.4156250000000004"/>
    <n v="0.70624999999999982"/>
    <n v="0.35312500000000036"/>
  </r>
  <r>
    <x v="2"/>
    <s v="flights to vienna"/>
    <s v="Broad"/>
    <s v="Air France Global Campaign"/>
    <s v="Vienna"/>
    <s v="Position 1- 3"/>
    <n v="11.25"/>
    <n v="1"/>
    <n v="7.0875000000000004"/>
    <n v="7.0875000000000004"/>
    <n v="160"/>
    <n v="6.2500000000000003E-3"/>
    <n v="1"/>
    <n v="0"/>
    <n v="0"/>
    <n v="0"/>
    <n v="7.0875000000000004"/>
    <n v="-7.0875000000000004"/>
    <n v="-1"/>
    <n v="0"/>
    <s v="NA"/>
    <n v="0"/>
    <x v="368"/>
    <n v="0"/>
    <n v="6.3787500000000001"/>
    <n v="-7.4418750000000005"/>
    <n v="0.70875000000000021"/>
    <n v="0.35437500000000011"/>
  </r>
  <r>
    <x v="2"/>
    <s v="marseille cheap flight"/>
    <s v="Broad"/>
    <s v="Air France Global Campaign"/>
    <s v="Marseille"/>
    <s v="Position 1- 3"/>
    <n v="11.25"/>
    <n v="5"/>
    <n v="7.1624999999999996"/>
    <n v="1.4325000000000001"/>
    <n v="64"/>
    <n v="7.8125E-2"/>
    <n v="1.265625"/>
    <n v="0"/>
    <n v="0"/>
    <n v="0"/>
    <n v="7.1624999999999996"/>
    <n v="-7.1624999999999996"/>
    <n v="-1"/>
    <n v="0"/>
    <s v="NA"/>
    <n v="0"/>
    <x v="368"/>
    <n v="0"/>
    <n v="6.44625"/>
    <n v="-7.5206249999999999"/>
    <n v="0.71624999999999961"/>
    <n v="0.35812500000000025"/>
  </r>
  <r>
    <x v="2"/>
    <s v="flights to dusseldorf"/>
    <s v="Broad"/>
    <s v="Air France Global Campaign"/>
    <s v="Dusseldorf"/>
    <s v="Position 1- 3"/>
    <n v="11.25"/>
    <n v="1"/>
    <n v="7.1749999999999998"/>
    <n v="7.1749999999999998"/>
    <n v="70"/>
    <n v="1.4285714285714299E-2"/>
    <n v="1"/>
    <n v="0"/>
    <n v="0"/>
    <n v="0"/>
    <n v="7.1749999999999998"/>
    <n v="-7.1749999999999998"/>
    <n v="-1"/>
    <n v="0"/>
    <s v="NA"/>
    <n v="0"/>
    <x v="368"/>
    <n v="0"/>
    <n v="6.4574999999999996"/>
    <n v="-7.5337500000000004"/>
    <n v="0.71750000000000025"/>
    <n v="0.35875000000000057"/>
  </r>
  <r>
    <x v="2"/>
    <s v="bologna flight"/>
    <s v="Broad"/>
    <s v="Air France Global Campaign"/>
    <s v="Bologna"/>
    <s v="Position 1- 3"/>
    <n v="11.25"/>
    <n v="2"/>
    <n v="7.2750000000000004"/>
    <n v="3.6375000000000002"/>
    <n v="22"/>
    <n v="9.0909090909090898E-2"/>
    <n v="1.05454545454545"/>
    <n v="0"/>
    <n v="0"/>
    <n v="0"/>
    <n v="7.2750000000000004"/>
    <n v="-7.2750000000000004"/>
    <n v="-1"/>
    <n v="0"/>
    <s v="NA"/>
    <n v="0"/>
    <x v="368"/>
    <n v="0"/>
    <n v="6.5475000000000003"/>
    <n v="-7.6387500000000008"/>
    <n v="0.72750000000000004"/>
    <n v="0.36375000000000046"/>
  </r>
  <r>
    <x v="2"/>
    <s v="marseilles cheap flights"/>
    <s v="Broad"/>
    <s v="Air France Global Campaign"/>
    <s v="Marseille"/>
    <s v="Position 1- 3"/>
    <n v="11.25"/>
    <n v="3"/>
    <n v="7.8124999874999999"/>
    <n v="2.6041666625"/>
    <n v="265"/>
    <n v="1.13207547169811E-2"/>
    <n v="1.05735849056604"/>
    <n v="0"/>
    <n v="0"/>
    <n v="0"/>
    <n v="7.8124999874999999"/>
    <n v="-7.8124999874999999"/>
    <n v="-1"/>
    <n v="0"/>
    <s v="NA"/>
    <n v="0"/>
    <x v="368"/>
    <n v="0"/>
    <n v="7.03124998875"/>
    <n v="-8.2031249868750002"/>
    <n v="0.7812499987499999"/>
    <n v="0.39062499937500039"/>
  </r>
  <r>
    <x v="2"/>
    <s v="flight to brussels"/>
    <s v="Broad"/>
    <s v="Air France Global Campaign"/>
    <s v="Brussels"/>
    <s v="Position 1- 3"/>
    <n v="11.25"/>
    <n v="3"/>
    <n v="7.9124999999999996"/>
    <n v="2.6375000000000002"/>
    <n v="28"/>
    <n v="0.107142857142857"/>
    <n v="1"/>
    <n v="0"/>
    <n v="0"/>
    <n v="0"/>
    <n v="7.9124999999999996"/>
    <n v="-7.9124999999999996"/>
    <n v="-1"/>
    <n v="0"/>
    <s v="NA"/>
    <n v="0"/>
    <x v="368"/>
    <n v="0"/>
    <n v="7.1212499999999999"/>
    <n v="-8.3081250000000004"/>
    <n v="0.79124999999999979"/>
    <n v="0.39562500000000078"/>
  </r>
  <r>
    <x v="2"/>
    <s v="marseilles flights"/>
    <s v="Broad"/>
    <s v="Air France Global Campaign"/>
    <s v="Marseille"/>
    <s v="Position 1- 3"/>
    <n v="11.25"/>
    <n v="4"/>
    <n v="7.9375"/>
    <n v="1.984375"/>
    <n v="346"/>
    <n v="1.15606936416185E-2"/>
    <n v="1.06560693641618"/>
    <n v="0"/>
    <n v="0"/>
    <n v="0"/>
    <n v="7.9375"/>
    <n v="-7.9375"/>
    <n v="-1"/>
    <n v="0"/>
    <s v="NA"/>
    <n v="0"/>
    <x v="368"/>
    <n v="0"/>
    <n v="7.1437499999999998"/>
    <n v="-8.3343749999999996"/>
    <n v="0.79375000000000018"/>
    <n v="0.39687499999999964"/>
  </r>
  <r>
    <x v="2"/>
    <s v="flights to strasbourg"/>
    <s v="Broad"/>
    <s v="Air France Global Campaign"/>
    <s v="Strasbourg"/>
    <s v="Position 1- 3"/>
    <n v="11.25"/>
    <n v="5"/>
    <n v="8"/>
    <n v="1.6"/>
    <n v="984"/>
    <n v="5.0813008130081308E-3"/>
    <n v="1.0043699186991899"/>
    <n v="0"/>
    <n v="0"/>
    <n v="0"/>
    <n v="8"/>
    <n v="-8"/>
    <n v="-1"/>
    <n v="0"/>
    <s v="NA"/>
    <n v="0"/>
    <x v="368"/>
    <n v="0"/>
    <n v="7.2"/>
    <n v="-8.4"/>
    <n v="0.79999999999999982"/>
    <n v="0.40000000000000036"/>
  </r>
  <r>
    <x v="2"/>
    <s v="budapest cheap ticket"/>
    <s v="Broad"/>
    <s v="Air France Global Campaign"/>
    <s v="Budapest"/>
    <s v="Position 1- 3"/>
    <n v="11.25"/>
    <n v="1"/>
    <n v="8.1125000000000007"/>
    <n v="8.1125000000000007"/>
    <n v="5"/>
    <n v="0.2"/>
    <n v="1"/>
    <n v="0"/>
    <n v="0"/>
    <n v="0"/>
    <n v="8.1125000000000007"/>
    <n v="-8.1125000000000007"/>
    <n v="-1"/>
    <n v="0"/>
    <s v="NA"/>
    <n v="0"/>
    <x v="368"/>
    <n v="0"/>
    <n v="7.3012500000000005"/>
    <n v="-8.5181250000000013"/>
    <n v="0.81125000000000025"/>
    <n v="0.40562500000000057"/>
  </r>
  <r>
    <x v="2"/>
    <s v="marseilles airlines"/>
    <s v="Broad"/>
    <s v="Air France Global Campaign"/>
    <s v="Marseille"/>
    <s v="Position 1- 3"/>
    <n v="11.25"/>
    <n v="2"/>
    <n v="8.3375000000000004"/>
    <n v="4.1687500000000002"/>
    <n v="28"/>
    <n v="7.1428571428571397E-2"/>
    <n v="1.28571428571429"/>
    <n v="0"/>
    <n v="0"/>
    <n v="0"/>
    <n v="8.3375000000000004"/>
    <n v="-8.3375000000000004"/>
    <n v="-1"/>
    <n v="0"/>
    <s v="NA"/>
    <n v="0"/>
    <x v="368"/>
    <n v="0"/>
    <n v="7.5037500000000001"/>
    <n v="-8.7543750000000014"/>
    <n v="0.83375000000000021"/>
    <n v="0.41687500000000099"/>
  </r>
  <r>
    <x v="2"/>
    <s v="flights to bucharest"/>
    <s v="Broad"/>
    <s v="Air France Global Campaign"/>
    <s v="Bucharest"/>
    <s v="Position 1- 3"/>
    <n v="11.25"/>
    <n v="3"/>
    <n v="8.6624999999999996"/>
    <n v="2.8875000000000002"/>
    <n v="82"/>
    <n v="3.65853658536585E-2"/>
    <n v="1"/>
    <n v="0"/>
    <n v="0"/>
    <n v="0"/>
    <n v="8.6624999999999996"/>
    <n v="-8.6624999999999996"/>
    <n v="-1"/>
    <n v="0"/>
    <s v="NA"/>
    <n v="0"/>
    <x v="368"/>
    <n v="0"/>
    <n v="7.7962499999999997"/>
    <n v="-9.0956250000000001"/>
    <n v="0.86624999999999996"/>
    <n v="0.43312500000000043"/>
  </r>
  <r>
    <x v="2"/>
    <s v="marseilles tickets"/>
    <s v="Broad"/>
    <s v="Air France Global Campaign"/>
    <s v="Marseille"/>
    <s v="Position 1- 3"/>
    <n v="11.25"/>
    <n v="3"/>
    <n v="8.8624999874999997"/>
    <n v="2.9541666625"/>
    <n v="201"/>
    <n v="1.49253731343284E-2"/>
    <n v="1.09253731343284"/>
    <n v="0"/>
    <n v="0"/>
    <n v="0"/>
    <n v="8.8624999874999997"/>
    <n v="-8.8624999874999997"/>
    <n v="-1"/>
    <n v="0"/>
    <s v="NA"/>
    <n v="0"/>
    <x v="368"/>
    <n v="0"/>
    <n v="7.9762499887500002"/>
    <n v="-9.3056249868749994"/>
    <n v="0.88624999874999943"/>
    <n v="0.44312499937499972"/>
  </r>
  <r>
    <x v="2"/>
    <s v="venice airfare"/>
    <s v="Broad"/>
    <s v="Air France Global Campaign"/>
    <s v="Venice"/>
    <s v="Position 1- 3"/>
    <n v="11.25"/>
    <n v="4"/>
    <n v="8.9"/>
    <n v="2.2250000000000001"/>
    <n v="46"/>
    <n v="8.6956521739130391E-2"/>
    <n v="1"/>
    <n v="0"/>
    <n v="0"/>
    <n v="0"/>
    <n v="8.9"/>
    <n v="-8.9"/>
    <n v="-1"/>
    <n v="0"/>
    <s v="NA"/>
    <n v="0"/>
    <x v="368"/>
    <n v="0"/>
    <n v="8.01"/>
    <n v="-9.3450000000000006"/>
    <n v="0.89000000000000057"/>
    <n v="0.44500000000000028"/>
  </r>
  <r>
    <x v="2"/>
    <s v="brussels airfares"/>
    <s v="Broad"/>
    <s v="Air France Global Campaign"/>
    <s v="Brussels"/>
    <s v="Position 1- 3"/>
    <n v="11.25"/>
    <n v="1"/>
    <n v="9.5749999999999993"/>
    <n v="9.5749999999999993"/>
    <n v="7"/>
    <n v="0.14285714285714302"/>
    <n v="1.1285714285714299"/>
    <n v="0"/>
    <n v="0"/>
    <n v="0"/>
    <n v="9.5749999999999993"/>
    <n v="-9.5749999999999993"/>
    <n v="-1"/>
    <n v="0"/>
    <s v="NA"/>
    <n v="0"/>
    <x v="368"/>
    <n v="0"/>
    <n v="8.6174999999999997"/>
    <n v="-10.053749999999999"/>
    <n v="0.95749999999999957"/>
    <n v="0.47874999999999979"/>
  </r>
  <r>
    <x v="2"/>
    <s v="marseilles airfare"/>
    <s v="Broad"/>
    <s v="Air France Global Campaign"/>
    <s v="Marseille"/>
    <s v="Position 1- 3"/>
    <n v="11.25"/>
    <n v="2"/>
    <n v="10.3125"/>
    <n v="5.15625"/>
    <n v="12"/>
    <n v="0.16666666666666699"/>
    <n v="1.3333333333333299"/>
    <n v="0"/>
    <n v="0"/>
    <n v="0"/>
    <n v="10.3125"/>
    <n v="-10.3125"/>
    <n v="-1"/>
    <n v="0"/>
    <s v="NA"/>
    <n v="0"/>
    <x v="368"/>
    <n v="0"/>
    <n v="9.28125"/>
    <n v="-10.828125"/>
    <n v="1.03125"/>
    <n v="0.515625"/>
  </r>
  <r>
    <x v="2"/>
    <s v="bucharest flights"/>
    <s v="Broad"/>
    <s v="Air France Global Campaign"/>
    <s v="Bucharest"/>
    <s v="Position 1- 3"/>
    <n v="11.25"/>
    <n v="3"/>
    <n v="10.5375"/>
    <n v="3.5125000000000002"/>
    <n v="79"/>
    <n v="3.7974683544303799E-2"/>
    <n v="1"/>
    <n v="0"/>
    <n v="0"/>
    <n v="0"/>
    <n v="10.5375"/>
    <n v="-10.5375"/>
    <n v="-1"/>
    <n v="0"/>
    <s v="NA"/>
    <n v="0"/>
    <x v="368"/>
    <n v="0"/>
    <n v="9.4837500000000006"/>
    <n v="-11.064375"/>
    <n v="1.0537499999999991"/>
    <n v="0.52687500000000043"/>
  </r>
  <r>
    <x v="2"/>
    <s v="flights to st. petersburg"/>
    <s v="Broad"/>
    <s v="Air France Global Campaign"/>
    <s v="St. Petersburg"/>
    <s v="Position 1- 3"/>
    <n v="11.25"/>
    <n v="2"/>
    <n v="11.012499999999999"/>
    <n v="5.5062499999999996"/>
    <n v="160"/>
    <n v="1.2500000000000001E-2"/>
    <n v="1"/>
    <n v="0"/>
    <n v="0"/>
    <n v="0"/>
    <n v="11.012499999999999"/>
    <n v="-11.012499999999999"/>
    <n v="-1"/>
    <n v="0"/>
    <s v="NA"/>
    <n v="0"/>
    <x v="368"/>
    <n v="0"/>
    <n v="9.911249999999999"/>
    <n v="-11.563124999999999"/>
    <n v="1.1012500000000003"/>
    <n v="0.55062500000000014"/>
  </r>
  <r>
    <x v="2"/>
    <s v="flights to pisa"/>
    <s v="Broad"/>
    <s v="Air France Global Campaign"/>
    <s v="Pisa"/>
    <s v="Position 1- 3"/>
    <n v="11.25"/>
    <n v="4"/>
    <n v="11.7875"/>
    <n v="2.9468749999999999"/>
    <n v="43"/>
    <n v="9.3023255813953487E-2"/>
    <n v="1.01860465116279"/>
    <n v="0"/>
    <n v="0"/>
    <n v="0"/>
    <n v="11.7875"/>
    <n v="-11.7875"/>
    <n v="-1"/>
    <n v="0"/>
    <s v="NA"/>
    <n v="0"/>
    <x v="368"/>
    <n v="0"/>
    <n v="10.608750000000001"/>
    <n v="-12.376875"/>
    <n v="1.1787499999999991"/>
    <n v="0.58937500000000043"/>
  </r>
  <r>
    <x v="2"/>
    <s v="gothenburg cheap tickets"/>
    <s v="Broad"/>
    <s v="Air France Global Campaign"/>
    <s v="Gothenburg"/>
    <s v="Position 1- 3"/>
    <n v="11.25"/>
    <n v="2"/>
    <n v="11.8"/>
    <n v="5.9"/>
    <n v="6"/>
    <n v="0.33333333333333298"/>
    <n v="1"/>
    <n v="0"/>
    <n v="0"/>
    <n v="0"/>
    <n v="11.8"/>
    <n v="-11.8"/>
    <n v="-1"/>
    <n v="0"/>
    <s v="NA"/>
    <n v="0"/>
    <x v="368"/>
    <n v="0"/>
    <n v="10.620000000000001"/>
    <n v="-12.39"/>
    <n v="1.1799999999999997"/>
    <n v="0.58999999999999986"/>
  </r>
  <r>
    <x v="2"/>
    <s v="budapest flight"/>
    <s v="Broad"/>
    <s v="Air France Global Campaign"/>
    <s v="Budapest"/>
    <s v="Position 1- 3"/>
    <n v="11.25"/>
    <n v="3"/>
    <n v="12.987499987500001"/>
    <n v="4.3291666625000005"/>
    <n v="95"/>
    <n v="3.1578947368421102E-2"/>
    <n v="1.0126315789473701"/>
    <n v="0"/>
    <n v="0"/>
    <n v="0"/>
    <n v="12.987499987500001"/>
    <n v="-12.987499987500001"/>
    <n v="-1"/>
    <n v="0"/>
    <s v="NA"/>
    <n v="0"/>
    <x v="368"/>
    <n v="0"/>
    <n v="11.688749988750002"/>
    <n v="-13.636874986875002"/>
    <n v="1.2987499987499991"/>
    <n v="0.64937499937500043"/>
  </r>
  <r>
    <x v="2"/>
    <s v="flights to brussels"/>
    <s v="Broad"/>
    <s v="Air France Global Campaign"/>
    <s v="Brussels"/>
    <s v="Position 1- 3"/>
    <n v="11.25"/>
    <n v="5"/>
    <n v="13.25"/>
    <n v="2.65"/>
    <n v="267"/>
    <n v="1.8726591760299602E-2"/>
    <n v="1"/>
    <n v="0"/>
    <n v="0"/>
    <n v="0"/>
    <n v="13.25"/>
    <n v="-13.25"/>
    <n v="-1"/>
    <n v="0"/>
    <s v="NA"/>
    <n v="0"/>
    <x v="368"/>
    <n v="0"/>
    <n v="11.925000000000001"/>
    <n v="-13.912500000000001"/>
    <n v="1.3249999999999993"/>
    <n v="0.66250000000000142"/>
  </r>
  <r>
    <x v="2"/>
    <s v="vienna flights"/>
    <s v="Broad"/>
    <s v="Air France Global Campaign"/>
    <s v="Vienna"/>
    <s v="Position 1- 3"/>
    <n v="11.25"/>
    <n v="5"/>
    <n v="13.9625"/>
    <n v="2.7925"/>
    <n v="548"/>
    <n v="9.12408759124087E-3"/>
    <n v="1"/>
    <n v="0"/>
    <n v="0"/>
    <n v="0"/>
    <n v="13.9625"/>
    <n v="-13.9625"/>
    <n v="-1"/>
    <n v="0"/>
    <s v="NA"/>
    <n v="0"/>
    <x v="368"/>
    <n v="0"/>
    <n v="12.56625"/>
    <n v="-14.660625000000001"/>
    <n v="1.3962500000000002"/>
    <n v="0.69812500000000099"/>
  </r>
  <r>
    <x v="2"/>
    <s v="flights to venice"/>
    <s v="Broad"/>
    <s v="Air France Global Campaign"/>
    <s v="Venice"/>
    <s v="Position 1- 3"/>
    <n v="11.25"/>
    <n v="6"/>
    <n v="15.537499950000001"/>
    <n v="2.589583325"/>
    <n v="286"/>
    <n v="2.0979020979021001E-2"/>
    <n v="1.0433566433566399"/>
    <n v="0"/>
    <n v="0"/>
    <n v="0"/>
    <n v="15.537499950000001"/>
    <n v="-15.537499950000001"/>
    <n v="-1"/>
    <n v="0"/>
    <s v="NA"/>
    <n v="0"/>
    <x v="368"/>
    <n v="0"/>
    <n v="13.983749955"/>
    <n v="-16.314374947500003"/>
    <n v="1.5537499950000004"/>
    <n v="0.776874997500002"/>
  </r>
  <r>
    <x v="2"/>
    <s v="amsterdam flight"/>
    <s v="Broad"/>
    <s v="Air France Global Campaign"/>
    <s v="Amsterdam"/>
    <s v="Position 1- 3"/>
    <n v="11.25"/>
    <n v="6"/>
    <n v="15.57499995"/>
    <n v="2.5958333250000001"/>
    <n v="190"/>
    <n v="3.1578947368421102E-2"/>
    <n v="1.01368421052632"/>
    <n v="0"/>
    <n v="0"/>
    <n v="0"/>
    <n v="15.57499995"/>
    <n v="-15.57499995"/>
    <n v="-1"/>
    <n v="0"/>
    <s v="NA"/>
    <n v="0"/>
    <x v="368"/>
    <n v="0"/>
    <n v="14.017499955"/>
    <n v="-16.353749947500003"/>
    <n v="1.5574999950000006"/>
    <n v="0.77874999750000207"/>
  </r>
  <r>
    <x v="2"/>
    <s v="cheap flights to brussels"/>
    <s v="Broad"/>
    <s v="Air France Global Campaign"/>
    <s v="Brussels"/>
    <s v="Position 1- 3"/>
    <n v="11.25"/>
    <n v="4"/>
    <n v="15.8"/>
    <n v="3.95"/>
    <n v="10"/>
    <n v="0.4"/>
    <n v="1"/>
    <n v="0"/>
    <n v="0"/>
    <n v="0"/>
    <n v="15.8"/>
    <n v="-15.8"/>
    <n v="-1"/>
    <n v="0"/>
    <s v="NA"/>
    <n v="0"/>
    <x v="368"/>
    <n v="0"/>
    <n v="14.22"/>
    <n v="-16.59"/>
    <n v="1.58"/>
    <n v="0.78999999999999915"/>
  </r>
  <r>
    <x v="2"/>
    <s v="cheap flights to venice"/>
    <s v="Broad"/>
    <s v="Air France Global Campaign"/>
    <s v="Venice"/>
    <s v="Position 1- 3"/>
    <n v="11.25"/>
    <n v="3"/>
    <n v="16.212499987499999"/>
    <n v="5.4041666624999998"/>
    <n v="8"/>
    <n v="0.375"/>
    <n v="1"/>
    <n v="0"/>
    <n v="0"/>
    <n v="0"/>
    <n v="16.212499987499999"/>
    <n v="-16.212499987499999"/>
    <n v="-1"/>
    <n v="0"/>
    <s v="NA"/>
    <n v="0"/>
    <x v="368"/>
    <n v="0"/>
    <n v="14.59124998875"/>
    <n v="-17.023124986875001"/>
    <n v="1.6212499987499989"/>
    <n v="0.81062499937500121"/>
  </r>
  <r>
    <x v="2"/>
    <s v="flights to budapest"/>
    <s v="Broad"/>
    <s v="Air France Global Campaign"/>
    <s v="Budapest"/>
    <s v="Position 1- 3"/>
    <n v="11.25"/>
    <n v="5"/>
    <n v="18.162500000000001"/>
    <n v="3.6324999999999998"/>
    <n v="145"/>
    <n v="3.4482758620689703E-2"/>
    <n v="1.0524137931034501"/>
    <n v="0"/>
    <n v="0"/>
    <n v="0"/>
    <n v="18.162500000000001"/>
    <n v="-18.162500000000001"/>
    <n v="-1"/>
    <n v="0"/>
    <s v="NA"/>
    <n v="0"/>
    <x v="368"/>
    <n v="0"/>
    <n v="16.346250000000001"/>
    <n v="-19.070625000000003"/>
    <n v="1.8162500000000001"/>
    <n v="0.90812500000000185"/>
  </r>
  <r>
    <x v="2"/>
    <s v="budapest flights"/>
    <s v="Broad"/>
    <s v="Air France Global Campaign"/>
    <s v="Budapest"/>
    <s v="Position 1- 3"/>
    <n v="11.25"/>
    <n v="4"/>
    <n v="20.100000000000001"/>
    <n v="5.0250000000000004"/>
    <n v="159"/>
    <n v="2.51572327044025E-2"/>
    <n v="1"/>
    <n v="0"/>
    <n v="0"/>
    <n v="0"/>
    <n v="20.100000000000001"/>
    <n v="-20.100000000000001"/>
    <n v="-1"/>
    <n v="0"/>
    <s v="NA"/>
    <n v="0"/>
    <x v="368"/>
    <n v="0"/>
    <n v="18.090000000000003"/>
    <n v="-21.105000000000004"/>
    <n v="2.009999999999998"/>
    <n v="1.0050000000000026"/>
  </r>
  <r>
    <x v="2"/>
    <s v="budapest airfare"/>
    <s v="Broad"/>
    <s v="Air France Global Campaign"/>
    <s v="Budapest"/>
    <s v="Position 1- 3"/>
    <n v="11.25"/>
    <n v="4"/>
    <n v="20.237500000000001"/>
    <n v="5.0593750000000002"/>
    <n v="122"/>
    <n v="3.2786885245901599E-2"/>
    <n v="1"/>
    <n v="0"/>
    <n v="0"/>
    <n v="0"/>
    <n v="20.237500000000001"/>
    <n v="-20.237500000000001"/>
    <n v="-1"/>
    <n v="0"/>
    <s v="NA"/>
    <n v="0"/>
    <x v="368"/>
    <n v="0"/>
    <n v="18.213750000000001"/>
    <n v="-21.249375000000001"/>
    <n v="2.0237499999999997"/>
    <n v="1.0118749999999999"/>
  </r>
  <r>
    <x v="2"/>
    <s v="travel to amsterdam"/>
    <s v="Broad"/>
    <s v="Air France Global Campaign"/>
    <s v="Amsterdam"/>
    <s v="Position 1- 3"/>
    <n v="11.25"/>
    <n v="4"/>
    <n v="22.05"/>
    <n v="5.5125000000000002"/>
    <n v="39"/>
    <n v="0.102564102564103"/>
    <n v="1.0589743589743601"/>
    <n v="0"/>
    <n v="0"/>
    <n v="0"/>
    <n v="22.05"/>
    <n v="-22.05"/>
    <n v="-1"/>
    <n v="0"/>
    <s v="NA"/>
    <n v="0"/>
    <x v="368"/>
    <n v="0"/>
    <n v="19.845000000000002"/>
    <n v="-23.152500000000003"/>
    <n v="2.2049999999999983"/>
    <n v="1.1025000000000027"/>
  </r>
  <r>
    <x v="2"/>
    <s v="amsterdam flights"/>
    <s v="Broad"/>
    <s v="Air France Global Campaign"/>
    <s v="Amsterdam"/>
    <s v="Position 1- 3"/>
    <n v="11.25"/>
    <n v="11"/>
    <n v="24.599999875000002"/>
    <n v="2.2363636250000001"/>
    <n v="513"/>
    <n v="2.14424951267056E-2"/>
    <n v="1.0444444444444401"/>
    <n v="0"/>
    <n v="0"/>
    <n v="0"/>
    <n v="24.599999875000002"/>
    <n v="-24.599999875000002"/>
    <n v="-1"/>
    <n v="0"/>
    <s v="NA"/>
    <n v="0"/>
    <x v="368"/>
    <n v="0"/>
    <n v="22.139999887500004"/>
    <n v="-25.829999868750004"/>
    <n v="2.459999987499998"/>
    <n v="1.2299999937500026"/>
  </r>
  <r>
    <x v="2"/>
    <s v="flights to zurich"/>
    <s v="Broad"/>
    <s v="Air France Global Campaign"/>
    <s v="Zurich"/>
    <s v="Position 1- 3"/>
    <n v="11.25"/>
    <n v="15"/>
    <n v="31.449999937500003"/>
    <n v="2.0966666625000001"/>
    <n v="265"/>
    <n v="5.6603773584905703E-2"/>
    <n v="1.02264150943396"/>
    <n v="0"/>
    <n v="0"/>
    <n v="0"/>
    <n v="31.449999937500003"/>
    <n v="-31.449999937500003"/>
    <n v="-1"/>
    <n v="0"/>
    <s v="NA"/>
    <n v="0"/>
    <x v="368"/>
    <n v="0"/>
    <n v="28.304999943750005"/>
    <n v="-33.022499934375006"/>
    <n v="3.1449999937499982"/>
    <n v="1.5724999968750026"/>
  </r>
  <r>
    <x v="2"/>
    <s v="flights to marseilles"/>
    <s v="Broad"/>
    <s v="Air France Global Campaign"/>
    <s v="Marseille"/>
    <s v="Position 1- 3"/>
    <n v="11.25"/>
    <n v="13"/>
    <n v="35.762499987500007"/>
    <n v="2.7509615375000003"/>
    <n v="293"/>
    <n v="4.4368600682593906E-2"/>
    <n v="1.26211604095563"/>
    <n v="0"/>
    <n v="0"/>
    <n v="0"/>
    <n v="35.762499987500007"/>
    <n v="-35.762499987500007"/>
    <n v="-1"/>
    <n v="0"/>
    <s v="NA"/>
    <n v="0"/>
    <x v="368"/>
    <n v="0"/>
    <n v="32.186249988750006"/>
    <n v="-37.550624986875007"/>
    <n v="3.5762499987500007"/>
    <n v="1.7881249993750004"/>
  </r>
  <r>
    <x v="2"/>
    <s v="brussels flights"/>
    <s v="Broad"/>
    <s v="Air France Global Campaign"/>
    <s v="Brussels"/>
    <s v="Position 1- 3"/>
    <n v="11.25"/>
    <n v="11"/>
    <n v="40.024999987500003"/>
    <n v="3.6386363625000002"/>
    <n v="766"/>
    <n v="1.4360313315926901E-2"/>
    <n v="1.0257180156657999"/>
    <n v="0"/>
    <n v="0"/>
    <n v="0"/>
    <n v="40.024999987500003"/>
    <n v="-40.024999987500003"/>
    <n v="-1"/>
    <n v="0"/>
    <s v="NA"/>
    <n v="0"/>
    <x v="368"/>
    <n v="0"/>
    <n v="36.022499988750006"/>
    <n v="-42.026249986875001"/>
    <n v="4.0024999987499967"/>
    <n v="2.0012499993749984"/>
  </r>
  <r>
    <x v="2"/>
    <s v="flights to amsterdam"/>
    <s v="Broad"/>
    <s v="Air France Global Campaign"/>
    <s v="Amsterdam"/>
    <s v="Position 1- 3"/>
    <n v="11.25"/>
    <n v="14"/>
    <n v="47.6875"/>
    <n v="3.40625"/>
    <n v="457"/>
    <n v="3.06345733041575E-2"/>
    <n v="1.0037199124726499"/>
    <n v="0"/>
    <n v="0"/>
    <n v="0"/>
    <n v="47.6875"/>
    <n v="-47.6875"/>
    <n v="-1"/>
    <n v="0"/>
    <s v="NA"/>
    <n v="0"/>
    <x v="368"/>
    <n v="0"/>
    <n v="42.918750000000003"/>
    <n v="-50.071874999999999"/>
    <n v="4.7687499999999972"/>
    <n v="2.3843749999999986"/>
  </r>
  <r>
    <x v="4"/>
    <s v="switzerland flights"/>
    <s v="Broad"/>
    <s v="Google_Yearlong 2006"/>
    <s v="Google|Switzerland"/>
    <s v="Position 5-10 Bid Strategy"/>
    <n v="11.25"/>
    <n v="1"/>
    <n v="2.0125000000000002"/>
    <n v="2.0125000000000002"/>
    <n v="179"/>
    <n v="5.5865921787709508E-3"/>
    <n v="1.2435754189944099"/>
    <n v="0"/>
    <n v="0"/>
    <n v="0"/>
    <n v="2.0125000000000002"/>
    <n v="-2.0125000000000002"/>
    <n v="-1"/>
    <n v="0"/>
    <s v="NA"/>
    <n v="0"/>
    <x v="368"/>
    <n v="0"/>
    <n v="1.8112500000000002"/>
    <n v="-2.1131250000000001"/>
    <n v="0.20124999999999993"/>
    <n v="0.10062499999999996"/>
  </r>
  <r>
    <x v="4"/>
    <s v="england cheap tickets"/>
    <s v="Broad"/>
    <s v="Google_Yearlong 2006"/>
    <s v="Google|England"/>
    <s v="Position 5-10 Bid Strategy"/>
    <n v="11.25"/>
    <n v="1"/>
    <n v="5.7874999999999996"/>
    <n v="5.7874999999999996"/>
    <n v="8"/>
    <n v="0.125"/>
    <n v="1"/>
    <n v="0"/>
    <n v="0"/>
    <n v="0"/>
    <n v="5.7874999999999996"/>
    <n v="-5.7874999999999996"/>
    <n v="-1"/>
    <n v="0"/>
    <s v="NA"/>
    <n v="0"/>
    <x v="368"/>
    <n v="0"/>
    <n v="5.2087500000000002"/>
    <n v="-6.0768750000000002"/>
    <n v="0.57874999999999943"/>
    <n v="0.2893750000000006"/>
  </r>
  <r>
    <x v="3"/>
    <s v="cannes airport"/>
    <s v="Standard"/>
    <s v="Unassigned"/>
    <s v="Unassigned"/>
    <s v="Position 1-2 Target"/>
    <n v="11.25"/>
    <n v="4"/>
    <n v="2.1"/>
    <n v="0.52500000000000002"/>
    <n v="164"/>
    <n v="2.4390243902439001E-2"/>
    <n v="1.26036585365854"/>
    <n v="0"/>
    <n v="0"/>
    <n v="0"/>
    <n v="2.1"/>
    <n v="-2.1"/>
    <n v="-1"/>
    <n v="0"/>
    <s v="NA"/>
    <n v="0"/>
    <x v="368"/>
    <n v="0"/>
    <n v="1.8900000000000001"/>
    <n v="-2.2050000000000001"/>
    <n v="0.20999999999999996"/>
    <n v="0.10499999999999998"/>
  </r>
  <r>
    <x v="5"/>
    <s v="bucarest"/>
    <s v="Standard"/>
    <s v="Unassigned"/>
    <s v="Unassigned"/>
    <s v="Position 5-10 Bid Strategy"/>
    <n v="11.25"/>
    <n v="1"/>
    <n v="0.125"/>
    <n v="0.125"/>
    <n v="12"/>
    <n v="8.3333333333333301E-2"/>
    <n v="2.8333333333333299"/>
    <n v="0"/>
    <n v="0"/>
    <n v="0"/>
    <n v="0.125"/>
    <n v="-0.125"/>
    <n v="-1"/>
    <n v="0"/>
    <s v="NA"/>
    <n v="0"/>
    <x v="368"/>
    <n v="0"/>
    <n v="0.1125"/>
    <n v="-0.13125000000000001"/>
    <n v="1.2499999999999997E-2"/>
    <n v="6.2500000000000056E-3"/>
  </r>
  <r>
    <x v="5"/>
    <s v="abou dhabi"/>
    <s v="Standard"/>
    <s v="Unassigned"/>
    <s v="Unassigned"/>
    <s v="Position 5-10 Bid Strategy"/>
    <n v="11.25"/>
    <n v="1"/>
    <n v="0.38750000000000001"/>
    <n v="0.38750000000000001"/>
    <n v="121"/>
    <n v="8.2644628099173608E-3"/>
    <n v="1"/>
    <n v="0"/>
    <n v="0"/>
    <n v="0"/>
    <n v="0.38750000000000001"/>
    <n v="-0.38750000000000001"/>
    <n v="-1"/>
    <n v="0"/>
    <s v="NA"/>
    <n v="0"/>
    <x v="368"/>
    <n v="0"/>
    <n v="0.34875"/>
    <n v="-0.40687500000000004"/>
    <n v="3.8750000000000007E-2"/>
    <n v="1.9375000000000031E-2"/>
  </r>
  <r>
    <x v="5"/>
    <s v="lomé"/>
    <s v="Standard"/>
    <s v="Unassigned"/>
    <s v="Unassigned"/>
    <s v="Position 5-10 Bid Strategy"/>
    <n v="11.25"/>
    <n v="3"/>
    <n v="0.45"/>
    <n v="0.15"/>
    <n v="51"/>
    <n v="5.8823529411764698E-2"/>
    <n v="3.3156862745098001"/>
    <n v="0"/>
    <n v="0"/>
    <n v="0"/>
    <n v="0.45"/>
    <n v="-0.45"/>
    <n v="-1"/>
    <n v="0"/>
    <s v="NA"/>
    <n v="0"/>
    <x v="368"/>
    <n v="0"/>
    <n v="0.40500000000000003"/>
    <n v="-0.47250000000000003"/>
    <n v="4.4999999999999984E-2"/>
    <n v="2.250000000000002E-2"/>
  </r>
  <r>
    <x v="5"/>
    <s v="cotonou"/>
    <s v="Standard"/>
    <s v="Unassigned"/>
    <s v="Unassigned"/>
    <s v="Position 5-10 Bid Strategy"/>
    <n v="11.25"/>
    <n v="4"/>
    <n v="1.0874999999999999"/>
    <n v="0.27187499999999998"/>
    <n v="146"/>
    <n v="2.7397260273972601E-2"/>
    <n v="1.86506849315068"/>
    <n v="0"/>
    <n v="0"/>
    <n v="0"/>
    <n v="1.0874999999999999"/>
    <n v="-1.0874999999999999"/>
    <n v="-1"/>
    <n v="0"/>
    <s v="NA"/>
    <n v="0"/>
    <x v="368"/>
    <n v="0"/>
    <n v="0.9787499999999999"/>
    <n v="-1.141875"/>
    <n v="0.10875000000000001"/>
    <n v="5.4375000000000062E-2"/>
  </r>
  <r>
    <x v="5"/>
    <s v="yaoundé"/>
    <s v="Standard"/>
    <s v="Unassigned"/>
    <s v="Unassigned"/>
    <s v="Position 5-10 Bid Strategy"/>
    <n v="11.25"/>
    <n v="3"/>
    <n v="1.6249999875000003"/>
    <n v="0.54166666250000006"/>
    <n v="61"/>
    <n v="4.9180327868852493E-2"/>
    <n v="4.4918032786885203"/>
    <n v="0"/>
    <n v="0"/>
    <n v="0"/>
    <n v="1.6249999875000003"/>
    <n v="-1.6249999875000003"/>
    <n v="-1"/>
    <n v="0"/>
    <s v="NA"/>
    <n v="0"/>
    <x v="368"/>
    <n v="0"/>
    <n v="1.4624999887500003"/>
    <n v="-1.7062499868750003"/>
    <n v="0.16249999874999999"/>
    <n v="8.1249999374999993E-2"/>
  </r>
  <r>
    <x v="5"/>
    <s v="bangui"/>
    <s v="Standard"/>
    <s v="Unassigned"/>
    <s v="Unassigned"/>
    <s v="Position 5-10 Bid Strategy"/>
    <n v="11.25"/>
    <n v="8"/>
    <n v="2.6749999999999998"/>
    <n v="0.33437499999999998"/>
    <n v="88"/>
    <n v="9.0909090909090898E-2"/>
    <n v="2.0454545454545499"/>
    <n v="0"/>
    <n v="0"/>
    <n v="0"/>
    <n v="2.6749999999999998"/>
    <n v="-2.6749999999999998"/>
    <n v="-1"/>
    <n v="0"/>
    <s v="NA"/>
    <n v="0"/>
    <x v="368"/>
    <n v="0"/>
    <n v="2.4074999999999998"/>
    <n v="-2.8087499999999999"/>
    <n v="0.26750000000000007"/>
    <n v="0.13375000000000004"/>
  </r>
  <r>
    <x v="5"/>
    <s v="international business class"/>
    <s v="Standard"/>
    <s v="Unassigned"/>
    <s v="Unassigned"/>
    <s v="Position 5-10 Bid Strategy"/>
    <n v="11.25"/>
    <n v="1"/>
    <n v="2.7"/>
    <n v="2.7"/>
    <n v="403"/>
    <n v="2.48138957816377E-3"/>
    <n v="1.74069478908189"/>
    <n v="0"/>
    <n v="0"/>
    <n v="0"/>
    <n v="2.7"/>
    <n v="-2.7"/>
    <n v="-1"/>
    <n v="0"/>
    <s v="NA"/>
    <n v="0"/>
    <x v="368"/>
    <n v="0"/>
    <n v="2.4300000000000002"/>
    <n v="-2.8350000000000004"/>
    <n v="0.27"/>
    <n v="0.13500000000000023"/>
  </r>
  <r>
    <x v="5"/>
    <s v="bamako"/>
    <s v="Standard"/>
    <s v="Unassigned"/>
    <s v="Unassigned"/>
    <s v="Position 5-10 Bid Strategy"/>
    <n v="11.25"/>
    <n v="6"/>
    <n v="3.2499999750000006"/>
    <n v="0.54166666250000006"/>
    <n v="297"/>
    <n v="2.02020202020202E-2"/>
    <n v="5.23872053872054"/>
    <n v="0"/>
    <n v="0"/>
    <n v="0"/>
    <n v="3.2499999750000006"/>
    <n v="-3.2499999750000006"/>
    <n v="-1"/>
    <n v="0"/>
    <s v="NA"/>
    <n v="0"/>
    <x v="368"/>
    <n v="0"/>
    <n v="2.9249999775000006"/>
    <n v="-3.4124999737500006"/>
    <n v="0.32499999749999997"/>
    <n v="0.16249999874999999"/>
  </r>
  <r>
    <x v="5"/>
    <s v="ouagadougou"/>
    <s v="Standard"/>
    <s v="Unassigned"/>
    <s v="Unassigned"/>
    <s v="Position 5-10 Bid Strategy"/>
    <n v="11.25"/>
    <n v="8"/>
    <n v="3.4624999999999999"/>
    <n v="0.43281249999999999"/>
    <n v="201"/>
    <n v="3.98009950248756E-2"/>
    <n v="2.62636815920398"/>
    <n v="0"/>
    <n v="0"/>
    <n v="0"/>
    <n v="3.4624999999999999"/>
    <n v="-3.4624999999999999"/>
    <n v="-1"/>
    <n v="0"/>
    <s v="NA"/>
    <n v="0"/>
    <x v="368"/>
    <n v="0"/>
    <n v="3.11625"/>
    <n v="-3.6356250000000001"/>
    <n v="0.34624999999999995"/>
    <n v="0.1731250000000002"/>
  </r>
  <r>
    <x v="5"/>
    <s v="djibouti"/>
    <s v="Standard"/>
    <s v="Unassigned"/>
    <s v="Unassigned"/>
    <s v="Position 5-10 Bid Strategy"/>
    <n v="11.25"/>
    <n v="10"/>
    <n v="4.9625000000000004"/>
    <n v="0.49625000000000002"/>
    <n v="127"/>
    <n v="7.8740157480315001E-2"/>
    <n v="1.42283464566929"/>
    <n v="0"/>
    <n v="0"/>
    <n v="0"/>
    <n v="4.9625000000000004"/>
    <n v="-4.9625000000000004"/>
    <n v="-1"/>
    <n v="0"/>
    <s v="NA"/>
    <n v="0"/>
    <x v="368"/>
    <n v="0"/>
    <n v="4.4662500000000005"/>
    <n v="-5.2106250000000003"/>
    <n v="0.49624999999999986"/>
    <n v="0.24812499999999993"/>
  </r>
  <r>
    <x v="5"/>
    <s v="agadir"/>
    <s v="Standard"/>
    <s v="Unassigned"/>
    <s v="Unassigned"/>
    <s v="Position 5-10 Bid Strategy"/>
    <n v="11.25"/>
    <n v="12"/>
    <n v="5.0250000000000004"/>
    <n v="0.41875000000000001"/>
    <n v="268"/>
    <n v="4.47761194029851E-2"/>
    <n v="1.95485074626866"/>
    <n v="0"/>
    <n v="0"/>
    <n v="0"/>
    <n v="5.0250000000000004"/>
    <n v="-5.0250000000000004"/>
    <n v="-1"/>
    <n v="0"/>
    <s v="NA"/>
    <n v="0"/>
    <x v="368"/>
    <n v="0"/>
    <n v="4.5225000000000009"/>
    <n v="-5.276250000000001"/>
    <n v="0.5024999999999995"/>
    <n v="0.25125000000000064"/>
  </r>
  <r>
    <x v="5"/>
    <s v="nouakchott"/>
    <s v="Standard"/>
    <s v="Unassigned"/>
    <s v="Unassigned"/>
    <s v="Position 5-10 Bid Strategy"/>
    <n v="11.25"/>
    <n v="14"/>
    <n v="6.125"/>
    <n v="0.4375"/>
    <n v="968"/>
    <n v="1.44628099173554E-2"/>
    <n v="1.56890495867769"/>
    <n v="0"/>
    <n v="0"/>
    <n v="0"/>
    <n v="6.125"/>
    <n v="-6.125"/>
    <n v="-1"/>
    <n v="0"/>
    <s v="NA"/>
    <n v="0"/>
    <x v="368"/>
    <n v="0"/>
    <n v="5.5125000000000002"/>
    <n v="-6.4312500000000004"/>
    <n v="0.61249999999999982"/>
    <n v="0.30625000000000036"/>
  </r>
  <r>
    <x v="5"/>
    <s v="rabat"/>
    <s v="Standard"/>
    <s v="Unassigned"/>
    <s v="Unassigned"/>
    <s v="Position 5-10 Bid Strategy"/>
    <n v="11.25"/>
    <n v="12"/>
    <n v="6.5124998999999999"/>
    <n v="0.54270832499999999"/>
    <n v="323"/>
    <n v="3.7151702786377701E-2"/>
    <n v="3.0913312693498498"/>
    <n v="0"/>
    <n v="0"/>
    <n v="0"/>
    <n v="6.5124998999999999"/>
    <n v="-6.5124998999999999"/>
    <n v="-1"/>
    <n v="0"/>
    <s v="NA"/>
    <n v="0"/>
    <x v="368"/>
    <n v="0"/>
    <n v="5.8612499099999997"/>
    <n v="-6.838124895"/>
    <n v="0.65124999000000017"/>
    <n v="0.32562499500000008"/>
  </r>
  <r>
    <x v="5"/>
    <s v="conakry"/>
    <s v="Standard"/>
    <s v="Unassigned"/>
    <s v="Unassigned"/>
    <s v="Position 5-10 Bid Strategy"/>
    <n v="11.25"/>
    <n v="13"/>
    <n v="7.0999998875000001"/>
    <n v="0.54615383750000002"/>
    <n v="249"/>
    <n v="5.22088353413655E-2"/>
    <n v="2.7863453815260999"/>
    <n v="0"/>
    <n v="0"/>
    <n v="0"/>
    <n v="7.0999998875000001"/>
    <n v="-7.0999998875000001"/>
    <n v="-1"/>
    <n v="0"/>
    <s v="NA"/>
    <n v="0"/>
    <x v="368"/>
    <n v="0"/>
    <n v="6.3899998987500002"/>
    <n v="-7.4549998818750005"/>
    <n v="0.70999998874999992"/>
    <n v="0.35499999437500041"/>
  </r>
  <r>
    <x v="5"/>
    <s v="dakar"/>
    <s v="Standard"/>
    <s v="Unassigned"/>
    <s v="Unassigned"/>
    <s v="Position 5-10 Bid Strategy"/>
    <n v="11.25"/>
    <n v="24"/>
    <n v="14.637499799999999"/>
    <n v="0.60989582499999995"/>
    <n v="565"/>
    <n v="4.2477876106194704E-2"/>
    <n v="0.9"/>
    <n v="0"/>
    <n v="0"/>
    <n v="0"/>
    <n v="14.637499799999999"/>
    <n v="-14.637499799999999"/>
    <n v="-1"/>
    <n v="0"/>
    <s v="NA"/>
    <n v="0"/>
    <x v="368"/>
    <n v="0"/>
    <n v="13.173749819999999"/>
    <n v="-15.36937479"/>
    <n v="1.4637499799999993"/>
    <n v="0.73187499000000145"/>
  </r>
  <r>
    <x v="5"/>
    <s v="abidjan"/>
    <s v="Standard"/>
    <s v="Unassigned"/>
    <s v="Unassigned"/>
    <s v="Position 5-10 Bid Strategy"/>
    <n v="11.25"/>
    <n v="29"/>
    <n v="15.787499950000003"/>
    <n v="0.54439655000000009"/>
    <n v="530"/>
    <n v="5.4716981132075501E-2"/>
    <n v="1.2909433962264201"/>
    <n v="0"/>
    <n v="0"/>
    <n v="0"/>
    <n v="15.787499950000003"/>
    <n v="-15.787499950000003"/>
    <n v="-1"/>
    <n v="0"/>
    <s v="NA"/>
    <n v="0"/>
    <x v="368"/>
    <n v="0"/>
    <n v="14.208749955000002"/>
    <n v="-16.576874947500002"/>
    <n v="1.5787499950000008"/>
    <n v="0.78937499749999951"/>
  </r>
  <r>
    <x v="5"/>
    <s v="marrakech"/>
    <s v="Standard"/>
    <s v="Unassigned"/>
    <s v="Unassigned"/>
    <s v="Position 5-10 Bid Strategy"/>
    <n v="11.25"/>
    <n v="41"/>
    <n v="28.612499849999999"/>
    <n v="0.69786585000000001"/>
    <n v="956"/>
    <n v="4.2887029288702895E-2"/>
    <n v="1.4179916317991601"/>
    <n v="0"/>
    <n v="0"/>
    <n v="0"/>
    <n v="28.612499849999999"/>
    <n v="-28.612499849999999"/>
    <n v="-1"/>
    <n v="0"/>
    <s v="NA"/>
    <n v="0"/>
    <x v="368"/>
    <n v="0"/>
    <n v="25.751249864999998"/>
    <n v="-30.043124842499999"/>
    <n v="2.8612499850000006"/>
    <n v="1.4306249925000003"/>
  </r>
  <r>
    <x v="5"/>
    <s v="split"/>
    <s v="Standard"/>
    <s v="Unassigned"/>
    <s v="Unassigned"/>
    <s v="Position 5-10 Bid Strategy"/>
    <n v="11.25"/>
    <n v="49"/>
    <n v="38.649999500000007"/>
    <n v="0.78877550000000007"/>
    <n v="860"/>
    <n v="5.69767441860465E-2"/>
    <n v="1.5141860465116299"/>
    <n v="0"/>
    <n v="0"/>
    <n v="0"/>
    <n v="38.649999500000007"/>
    <n v="-38.649999500000007"/>
    <n v="-1"/>
    <n v="0"/>
    <s v="NA"/>
    <n v="0"/>
    <x v="368"/>
    <n v="0"/>
    <n v="34.784999550000009"/>
    <n v="-40.582499475000006"/>
    <n v="3.8649999499999979"/>
    <n v="1.9324999749999989"/>
  </r>
  <r>
    <x v="5"/>
    <s v="warsow"/>
    <s v="Standard"/>
    <s v="Unassigned"/>
    <s v="Unassigned"/>
    <s v="Position 5-10 Bid Strategy"/>
    <n v="11.25"/>
    <n v="50"/>
    <n v="39.25"/>
    <n v="0.78500000000000003"/>
    <n v="1718"/>
    <n v="2.9103608847497103E-2"/>
    <n v="1.10098952270081"/>
    <n v="0"/>
    <n v="0"/>
    <n v="0"/>
    <n v="39.25"/>
    <n v="-39.25"/>
    <n v="-1"/>
    <n v="0"/>
    <s v="NA"/>
    <n v="0"/>
    <x v="368"/>
    <n v="0"/>
    <n v="35.325000000000003"/>
    <n v="-41.212499999999999"/>
    <n v="3.9249999999999972"/>
    <n v="1.9624999999999986"/>
  </r>
  <r>
    <x v="5"/>
    <s v="damascus"/>
    <s v="Standard"/>
    <s v="Unassigned"/>
    <s v="Unassigned"/>
    <s v="Position 5-10 Bid Strategy"/>
    <n v="11.25"/>
    <n v="82"/>
    <n v="39.687499799999998"/>
    <n v="0.48399389999999998"/>
    <n v="1279"/>
    <n v="6.4112587959343201E-2"/>
    <n v="1.08756841282252"/>
    <n v="0"/>
    <n v="0"/>
    <n v="0"/>
    <n v="39.687499799999998"/>
    <n v="-39.687499799999998"/>
    <n v="-1"/>
    <n v="0"/>
    <s v="NA"/>
    <n v="0"/>
    <x v="368"/>
    <n v="0"/>
    <n v="35.718749819999999"/>
    <n v="-41.671874789999997"/>
    <n v="3.9687499799999983"/>
    <n v="1.9843749899999992"/>
  </r>
  <r>
    <x v="5"/>
    <s v="sofia"/>
    <s v="Standard"/>
    <s v="Unassigned"/>
    <s v="Unassigned"/>
    <s v="Position 5-10 Bid Strategy"/>
    <n v="11.25"/>
    <n v="76"/>
    <n v="43.462499999999999"/>
    <n v="0.57187500000000002"/>
    <n v="1796"/>
    <n v="4.23162583518931E-2"/>
    <n v="1.34983296213808"/>
    <n v="0"/>
    <n v="0"/>
    <n v="0"/>
    <n v="43.462499999999999"/>
    <n v="-43.462499999999999"/>
    <n v="-1"/>
    <n v="0"/>
    <s v="NA"/>
    <n v="0"/>
    <x v="368"/>
    <n v="0"/>
    <n v="39.116250000000001"/>
    <n v="-45.635624999999997"/>
    <n v="4.3462499999999977"/>
    <n v="2.1731249999999989"/>
  </r>
  <r>
    <x v="5"/>
    <s v="belgrade"/>
    <s v="Standard"/>
    <s v="Unassigned"/>
    <s v="Unassigned"/>
    <s v="Position 5-10 Bid Strategy"/>
    <n v="11.25"/>
    <n v="76"/>
    <n v="47.199999500000004"/>
    <n v="0.62105262500000002"/>
    <n v="1538"/>
    <n v="4.9414824447334194E-2"/>
    <n v="0.89629388816645006"/>
    <n v="0"/>
    <n v="0"/>
    <n v="0"/>
    <n v="47.199999500000004"/>
    <n v="-47.199999500000004"/>
    <n v="-1"/>
    <n v="0"/>
    <s v="NA"/>
    <n v="0"/>
    <x v="368"/>
    <n v="0"/>
    <n v="42.479999550000002"/>
    <n v="-49.559999475000005"/>
    <n v="4.7199999500000018"/>
    <n v="2.3599999750000009"/>
  </r>
  <r>
    <x v="5"/>
    <s v="kiev"/>
    <s v="Standard"/>
    <s v="Unassigned"/>
    <s v="Unassigned"/>
    <s v="Position 5-10 Bid Strategy"/>
    <n v="11.25"/>
    <n v="96"/>
    <n v="65.337499199999996"/>
    <n v="0.68059894999999992"/>
    <n v="1860"/>
    <n v="5.16129032258065E-2"/>
    <n v="0.95499999999999996"/>
    <n v="0"/>
    <n v="0"/>
    <n v="0"/>
    <n v="65.337499199999996"/>
    <n v="-65.337499199999996"/>
    <n v="-1"/>
    <n v="0"/>
    <s v="NA"/>
    <n v="0"/>
    <x v="368"/>
    <n v="0"/>
    <n v="58.803749279999998"/>
    <n v="-68.604374160000006"/>
    <n v="6.5337499199999982"/>
    <n v="3.2668749600000098"/>
  </r>
  <r>
    <x v="5"/>
    <s v="nairobi"/>
    <s v="Standard"/>
    <s v="Unassigned"/>
    <s v="Unassigned"/>
    <s v="Position 5-10 Bid Strategy"/>
    <n v="11.25"/>
    <n v="106"/>
    <n v="67.149999624999992"/>
    <n v="0.63349056249999991"/>
    <n v="2702"/>
    <n v="3.9230199851961502E-2"/>
    <n v="0.96547002220577305"/>
    <n v="0"/>
    <n v="0"/>
    <n v="0"/>
    <n v="67.149999624999992"/>
    <n v="-67.149999624999992"/>
    <n v="-1"/>
    <n v="0"/>
    <s v="NA"/>
    <n v="0"/>
    <x v="368"/>
    <n v="0"/>
    <n v="60.434999662499997"/>
    <n v="-70.507499606249993"/>
    <n v="6.714999962499995"/>
    <n v="3.357499981250001"/>
  </r>
  <r>
    <x v="5"/>
    <s v="tel aviv"/>
    <s v="Standard"/>
    <s v="Unassigned"/>
    <s v="Unassigned"/>
    <s v="Position 5-10 Bid Strategy"/>
    <n v="11.25"/>
    <n v="137"/>
    <n v="103.89999854999999"/>
    <n v="0.75839414999999999"/>
    <n v="5483"/>
    <n v="2.4986321356921401E-2"/>
    <n v="1.4618092285245301"/>
    <n v="0"/>
    <n v="0"/>
    <n v="0"/>
    <n v="103.89999854999999"/>
    <n v="-103.89999854999999"/>
    <n v="-1"/>
    <n v="0"/>
    <s v="NA"/>
    <n v="0"/>
    <x v="368"/>
    <n v="0"/>
    <n v="93.509998694999993"/>
    <n v="-109.0949984775"/>
    <n v="10.389999854999999"/>
    <n v="5.1949999275000067"/>
  </r>
  <r>
    <x v="5"/>
    <s v="moscow"/>
    <s v="Standard"/>
    <s v="Unassigned"/>
    <s v="Unassigned"/>
    <s v="Position 5-10 Bid Strategy"/>
    <n v="11.25"/>
    <n v="149"/>
    <n v="112.26249853749999"/>
    <n v="0.75343958749999995"/>
    <n v="6042"/>
    <n v="2.4660708374710398E-2"/>
    <n v="1.13788480635551"/>
    <n v="0"/>
    <n v="0"/>
    <n v="0"/>
    <n v="112.26249853749999"/>
    <n v="-112.26249853749999"/>
    <n v="-1"/>
    <n v="0"/>
    <s v="NA"/>
    <n v="0"/>
    <x v="368"/>
    <n v="0"/>
    <n v="101.03624868375"/>
    <n v="-117.875623464375"/>
    <n v="11.226249853749991"/>
    <n v="5.6131249268750025"/>
  </r>
  <r>
    <x v="5"/>
    <s v="johannesburg"/>
    <s v="Standard"/>
    <s v="Unassigned"/>
    <s v="Unassigned"/>
    <s v="Position 5-10 Bid Strategy"/>
    <n v="11.25"/>
    <n v="177"/>
    <n v="114.74999827499998"/>
    <n v="0.6483050749999999"/>
    <n v="6395"/>
    <n v="2.7677873338545701E-2"/>
    <n v="0.93255668491008603"/>
    <n v="0"/>
    <n v="0"/>
    <n v="0"/>
    <n v="114.74999827499998"/>
    <n v="-114.74999827499998"/>
    <n v="-1"/>
    <n v="0"/>
    <s v="NA"/>
    <n v="0"/>
    <x v="368"/>
    <n v="0"/>
    <n v="103.27499844749998"/>
    <n v="-120.48749818874998"/>
    <n v="11.4749998275"/>
    <n v="5.7374999137499998"/>
  </r>
  <r>
    <x v="5"/>
    <s v="prague"/>
    <s v="Standard"/>
    <s v="Unassigned"/>
    <s v="Unassigned"/>
    <s v="Position 5-10 Bid Strategy"/>
    <n v="11.25"/>
    <n v="180"/>
    <n v="129.72499875"/>
    <n v="0.72069443750000006"/>
    <n v="4750"/>
    <n v="3.78947368421053E-2"/>
    <n v="1.0585894736842101"/>
    <n v="0"/>
    <n v="0"/>
    <n v="0"/>
    <n v="129.72499875"/>
    <n v="-129.72499875"/>
    <n v="-1"/>
    <n v="0"/>
    <s v="NA"/>
    <n v="0"/>
    <x v="368"/>
    <n v="0"/>
    <n v="116.752498875"/>
    <n v="-136.21124868750002"/>
    <n v="12.972499874999997"/>
    <n v="6.4862499375000198"/>
  </r>
  <r>
    <x v="5"/>
    <s v="dubai"/>
    <s v="Standard"/>
    <s v="Unassigned"/>
    <s v="Unassigned"/>
    <s v="Position 5-10 Bid Strategy"/>
    <n v="11.25"/>
    <n v="399"/>
    <n v="273.83749548750001"/>
    <n v="0.68630951250000005"/>
    <n v="8507"/>
    <n v="4.6902550840484301E-2"/>
    <n v="1.3202303984953601"/>
    <n v="0"/>
    <n v="0"/>
    <n v="0"/>
    <n v="273.83749548750001"/>
    <n v="-273.83749548750001"/>
    <n v="-1"/>
    <n v="0"/>
    <s v="NA"/>
    <n v="0"/>
    <x v="368"/>
    <n v="0"/>
    <n v="246.45374593875002"/>
    <n v="-287.52937026187504"/>
    <n v="27.383749548749989"/>
    <n v="13.691874774375037"/>
  </r>
  <r>
    <x v="0"/>
    <s v="italy airfare"/>
    <s v="Advanced"/>
    <s v="Western Europe Destinations"/>
    <s v="Italy"/>
    <s v=""/>
    <n v="11.25"/>
    <n v="4"/>
    <n v="15.7125"/>
    <n v="3.9281250000000001"/>
    <n v="45"/>
    <n v="8.8888888888888892E-2"/>
    <n v="2.2651111111111102"/>
    <n v="0"/>
    <n v="0"/>
    <n v="0"/>
    <n v="15.7125"/>
    <n v="-15.7125"/>
    <n v="-1"/>
    <n v="0"/>
    <s v="NA"/>
    <n v="0"/>
    <x v="368"/>
    <n v="0"/>
    <n v="14.141250000000001"/>
    <n v="-16.498125000000002"/>
    <n v="1.5712499999999991"/>
    <n v="0.78562500000000135"/>
  </r>
  <r>
    <x v="4"/>
    <s v="airfrance deals"/>
    <s v="Broad"/>
    <s v="Air France Branded"/>
    <s v="Air France Brand"/>
    <s v="Position 1 -2 Target"/>
    <n v="12.425000000000001"/>
    <n v="5"/>
    <n v="4.7874999999999996"/>
    <n v="0.95750000000000002"/>
    <n v="57"/>
    <n v="8.7719298245614002E-2"/>
    <n v="1.01754385964912"/>
    <n v="0"/>
    <n v="0"/>
    <n v="0"/>
    <n v="4.7874999999999996"/>
    <n v="-4.7874999999999996"/>
    <n v="-1"/>
    <n v="0"/>
    <s v="NA"/>
    <n v="0"/>
    <x v="368"/>
    <n v="0"/>
    <n v="4.3087499999999999"/>
    <n v="-5.0268749999999995"/>
    <n v="0.47874999999999979"/>
    <n v="0.23937499999999989"/>
  </r>
  <r>
    <x v="4"/>
    <s v="delhi cheap ticket"/>
    <s v="Broad"/>
    <s v="Google_Yearlong 2006"/>
    <s v="Google|Delhi"/>
    <s v="Position 5-10 Bid Strategy"/>
    <n v="12.5"/>
    <n v="1"/>
    <n v="3.1124999999999998"/>
    <n v="3.1124999999999998"/>
    <n v="19"/>
    <n v="5.2631578947368397E-2"/>
    <n v="1.0526315789473699"/>
    <n v="0"/>
    <n v="0"/>
    <n v="0"/>
    <n v="3.1124999999999998"/>
    <n v="-3.1124999999999998"/>
    <n v="-1"/>
    <n v="0"/>
    <s v="NA"/>
    <n v="0"/>
    <x v="368"/>
    <n v="0"/>
    <n v="2.80125"/>
    <n v="-3.2681249999999999"/>
    <n v="0.3112499999999998"/>
    <n v="0.15562500000000012"/>
  </r>
  <r>
    <x v="4"/>
    <s v="britain airfare"/>
    <s v="Broad"/>
    <s v="Google_Yearlong 2006"/>
    <s v="Google|Britain"/>
    <s v="Position 5-10 Bid Strategy"/>
    <n v="12.5"/>
    <n v="1"/>
    <n v="3.5750000000000002"/>
    <n v="3.5750000000000002"/>
    <n v="1"/>
    <n v="1"/>
    <n v="1"/>
    <n v="0"/>
    <n v="0"/>
    <n v="0"/>
    <n v="3.5750000000000002"/>
    <n v="-3.5750000000000002"/>
    <n v="-1"/>
    <n v="0"/>
    <s v="NA"/>
    <n v="0"/>
    <x v="368"/>
    <n v="0"/>
    <n v="3.2175000000000002"/>
    <n v="-3.7537500000000001"/>
    <n v="0.35749999999999993"/>
    <n v="0.17874999999999996"/>
  </r>
  <r>
    <x v="4"/>
    <s v="delhi cheap flight"/>
    <s v="Broad"/>
    <s v="Google_Yearlong 2006"/>
    <s v="Google|Delhi"/>
    <s v="Position 5-10 Bid Strategy"/>
    <n v="12.5"/>
    <n v="2"/>
    <n v="6.0750000000000002"/>
    <n v="3.0375000000000001"/>
    <n v="17"/>
    <n v="0.11764705882352899"/>
    <n v="1.04117647058824"/>
    <n v="0"/>
    <n v="0"/>
    <n v="0"/>
    <n v="6.0750000000000002"/>
    <n v="-6.0750000000000002"/>
    <n v="-1"/>
    <n v="0"/>
    <s v="NA"/>
    <n v="0"/>
    <x v="368"/>
    <n v="0"/>
    <n v="5.4675000000000002"/>
    <n v="-6.3787500000000001"/>
    <n v="0.60749999999999993"/>
    <n v="0.30374999999999996"/>
  </r>
  <r>
    <x v="4"/>
    <s v="uk cheap flight"/>
    <s v="Broad"/>
    <s v="Google_Yearlong 2006"/>
    <s v="Google|UK"/>
    <s v="Position 5-10 Bid Strategy"/>
    <n v="12.5"/>
    <n v="4"/>
    <n v="14.1875"/>
    <n v="3.546875"/>
    <n v="56"/>
    <n v="7.1428571428571397E-2"/>
    <n v="1.2660714285714301"/>
    <n v="0"/>
    <n v="0"/>
    <n v="0"/>
    <n v="14.1875"/>
    <n v="-14.1875"/>
    <n v="-1"/>
    <n v="0"/>
    <s v="NA"/>
    <n v="0"/>
    <x v="368"/>
    <n v="0"/>
    <n v="12.768750000000001"/>
    <n v="-14.896875000000001"/>
    <n v="1.4187499999999993"/>
    <n v="0.70937500000000142"/>
  </r>
  <r>
    <x v="4"/>
    <s v="delhi cheap flights"/>
    <s v="Broad"/>
    <s v="Google_Yearlong 2006"/>
    <s v="Google|Delhi"/>
    <s v="Position 5-10 Bid Strategy"/>
    <n v="12.5"/>
    <n v="5"/>
    <n v="14.987500000000001"/>
    <n v="2.9975000000000001"/>
    <n v="162"/>
    <n v="3.0864197530864203E-2"/>
    <n v="1.0432098765432101"/>
    <n v="0"/>
    <n v="0"/>
    <n v="0"/>
    <n v="14.987500000000001"/>
    <n v="-14.987500000000001"/>
    <n v="-1"/>
    <n v="0"/>
    <s v="NA"/>
    <n v="0"/>
    <x v="368"/>
    <n v="0"/>
    <n v="13.488750000000001"/>
    <n v="-15.736875000000001"/>
    <n v="1.4987499999999994"/>
    <n v="0.74937500000000057"/>
  </r>
  <r>
    <x v="4"/>
    <s v="luxury airfare"/>
    <s v="Broad"/>
    <s v="Business Class"/>
    <s v="Luxury Flight"/>
    <s v="Position 2-5 Bid Strategy"/>
    <n v="13.75"/>
    <n v="1"/>
    <n v="1.6125"/>
    <n v="1.6125"/>
    <n v="7"/>
    <n v="0.14285714285714302"/>
    <n v="1"/>
    <n v="0"/>
    <n v="0"/>
    <n v="0"/>
    <n v="1.6125"/>
    <n v="-1.6125"/>
    <n v="-1"/>
    <n v="0"/>
    <s v="NA"/>
    <n v="0"/>
    <x v="368"/>
    <n v="0"/>
    <n v="1.4512500000000002"/>
    <n v="-1.6931250000000002"/>
    <n v="0.16124999999999989"/>
    <n v="8.0625000000000169E-2"/>
  </r>
  <r>
    <x v="4"/>
    <s v="business flights"/>
    <s v="Broad"/>
    <s v="Business Class"/>
    <s v="Business Class - Generic"/>
    <s v="Position 2-5 Bid Strategy"/>
    <n v="13.75"/>
    <n v="1"/>
    <n v="2.2999999999999998"/>
    <n v="2.2999999999999998"/>
    <n v="19"/>
    <n v="5.2631578947368397E-2"/>
    <n v="1.0526315789473699"/>
    <n v="0"/>
    <n v="0"/>
    <n v="0"/>
    <n v="2.2999999999999998"/>
    <n v="-2.2999999999999998"/>
    <n v="-1"/>
    <n v="0"/>
    <s v="NA"/>
    <n v="0"/>
    <x v="368"/>
    <n v="0"/>
    <n v="2.0699999999999998"/>
    <n v="-2.415"/>
    <n v="0.22999999999999998"/>
    <n v="0.11500000000000021"/>
  </r>
  <r>
    <x v="4"/>
    <s v="business class fare"/>
    <s v="Broad"/>
    <s v="Business Class"/>
    <s v="Business Class - Generic"/>
    <s v="Position 2-5 Bid Strategy"/>
    <n v="13.75"/>
    <n v="1"/>
    <n v="5.9"/>
    <n v="5.9"/>
    <n v="33"/>
    <n v="3.0303030303030297E-2"/>
    <n v="2.81454545454545"/>
    <n v="0"/>
    <n v="0"/>
    <n v="0"/>
    <n v="5.9"/>
    <n v="-5.9"/>
    <n v="-1"/>
    <n v="0"/>
    <s v="NA"/>
    <n v="0"/>
    <x v="368"/>
    <n v="0"/>
    <n v="5.3100000000000005"/>
    <n v="-6.1950000000000003"/>
    <n v="0.58999999999999986"/>
    <n v="0.29499999999999993"/>
  </r>
  <r>
    <x v="4"/>
    <s v="luxury air travel"/>
    <s v="Broad"/>
    <s v="Business Class"/>
    <s v="Luxury Flight"/>
    <s v="Position 2-5 Bid Strategy"/>
    <n v="13.75"/>
    <n v="1"/>
    <n v="7.0625"/>
    <n v="7.0625"/>
    <n v="19"/>
    <n v="5.2631578947368397E-2"/>
    <n v="1"/>
    <n v="0"/>
    <n v="0"/>
    <n v="0"/>
    <n v="7.0625"/>
    <n v="-7.0625"/>
    <n v="-1"/>
    <n v="0"/>
    <s v="NA"/>
    <n v="0"/>
    <x v="368"/>
    <n v="0"/>
    <n v="6.3562500000000002"/>
    <n v="-7.4156250000000004"/>
    <n v="0.70624999999999982"/>
    <n v="0.35312500000000036"/>
  </r>
  <r>
    <x v="4"/>
    <s v="luxury airline"/>
    <s v="Broad"/>
    <s v="Business Class"/>
    <s v="Luxury Flight"/>
    <s v="Position 2-5 Bid Strategy"/>
    <n v="13.75"/>
    <n v="8"/>
    <n v="24.587499999999999"/>
    <n v="3.0734374999999998"/>
    <n v="278"/>
    <n v="2.8776978417266199E-2"/>
    <n v="1.2187050359712199"/>
    <n v="0"/>
    <n v="0"/>
    <n v="0"/>
    <n v="24.587499999999999"/>
    <n v="-24.587499999999999"/>
    <n v="-1"/>
    <n v="0"/>
    <s v="NA"/>
    <n v="0"/>
    <x v="368"/>
    <n v="0"/>
    <n v="22.12875"/>
    <n v="-25.816875"/>
    <n v="2.4587499999999984"/>
    <n v="1.229375000000001"/>
  </r>
  <r>
    <x v="4"/>
    <s v="business class flight"/>
    <s v="Broad"/>
    <s v="Business Class"/>
    <s v="Business Class - Generic"/>
    <s v="Position 2-5 Bid Strategy"/>
    <n v="13.75"/>
    <n v="5"/>
    <n v="27.975000000000001"/>
    <n v="5.5949999999999998"/>
    <n v="152"/>
    <n v="3.2894736842105303E-2"/>
    <n v="1.7206578947368401"/>
    <n v="0"/>
    <n v="0"/>
    <n v="0"/>
    <n v="27.975000000000001"/>
    <n v="-27.975000000000001"/>
    <n v="-1"/>
    <n v="0"/>
    <s v="NA"/>
    <n v="0"/>
    <x v="368"/>
    <n v="0"/>
    <n v="25.177500000000002"/>
    <n v="-29.373750000000001"/>
    <n v="2.7974999999999994"/>
    <n v="1.3987499999999997"/>
  </r>
  <r>
    <x v="4"/>
    <s v="luxury flights"/>
    <s v="Broad"/>
    <s v="Business Class"/>
    <s v="Luxury Flight"/>
    <s v="Position 2-5 Bid Strategy"/>
    <n v="13.75"/>
    <n v="23"/>
    <n v="67.974999824999998"/>
    <n v="2.9554347749999996"/>
    <n v="597"/>
    <n v="3.8525963149078704E-2"/>
    <n v="1.54480737018425"/>
    <n v="0"/>
    <n v="0"/>
    <n v="0"/>
    <n v="67.974999824999998"/>
    <n v="-67.974999824999998"/>
    <n v="-1"/>
    <n v="0"/>
    <s v="NA"/>
    <n v="0"/>
    <x v="368"/>
    <n v="0"/>
    <n v="61.177499842499998"/>
    <n v="-71.373749816249997"/>
    <n v="6.7974999824999998"/>
    <n v="3.3987499912499999"/>
  </r>
  <r>
    <x v="4"/>
    <s v="business class ticket"/>
    <s v="Broad"/>
    <s v="Business Class"/>
    <s v="Business Class - Generic"/>
    <s v="Position 2-5 Bid Strategy"/>
    <n v="13.75"/>
    <n v="19"/>
    <n v="83.062499975000009"/>
    <n v="4.3717105250000001"/>
    <n v="474"/>
    <n v="4.0084388185654005E-2"/>
    <n v="2.6928059071730002"/>
    <n v="0"/>
    <n v="0"/>
    <n v="0"/>
    <n v="83.062499975000009"/>
    <n v="-83.062499975000009"/>
    <n v="-1"/>
    <n v="0"/>
    <s v="NA"/>
    <n v="0"/>
    <x v="368"/>
    <n v="0"/>
    <n v="74.756249977500005"/>
    <n v="-87.21562497375001"/>
    <n v="8.3062499975000037"/>
    <n v="4.1531249987500019"/>
  </r>
  <r>
    <x v="4"/>
    <s v="luxury airlines"/>
    <s v="Broad"/>
    <s v="Business Class"/>
    <s v="Luxury Flight"/>
    <s v="Position 2-5 Bid Strategy"/>
    <n v="13.75"/>
    <n v="23"/>
    <n v="91.974999862499999"/>
    <n v="3.9989130374999999"/>
    <n v="1781"/>
    <n v="1.2914093206063999E-2"/>
    <n v="1.7880741156653599"/>
    <n v="0"/>
    <n v="0"/>
    <n v="0"/>
    <n v="91.974999862499999"/>
    <n v="-91.974999862499999"/>
    <n v="-1"/>
    <n v="0"/>
    <s v="NA"/>
    <n v="0"/>
    <x v="368"/>
    <n v="0"/>
    <n v="82.777499876250005"/>
    <n v="-96.573749855624996"/>
    <n v="9.1974999862499942"/>
    <n v="4.5987499931249971"/>
  </r>
  <r>
    <x v="4"/>
    <s v="business class travel"/>
    <s v="Broad"/>
    <s v="Business Class"/>
    <s v="Business Class - Generic"/>
    <s v="Position 2-5 Bid Strategy"/>
    <n v="13.75"/>
    <n v="20"/>
    <n v="113.22499999999999"/>
    <n v="5.6612499999999999"/>
    <n v="647"/>
    <n v="3.09119010819165E-2"/>
    <n v="2.5932457496136001"/>
    <n v="0"/>
    <n v="0"/>
    <n v="0"/>
    <n v="113.22499999999999"/>
    <n v="-113.22499999999999"/>
    <n v="-1"/>
    <n v="0"/>
    <s v="NA"/>
    <n v="0"/>
    <x v="368"/>
    <n v="0"/>
    <n v="101.9025"/>
    <n v="-118.88625"/>
    <n v="11.322499999999991"/>
    <n v="5.6612500000000097"/>
  </r>
  <r>
    <x v="4"/>
    <s v="business class flights"/>
    <s v="Broad"/>
    <s v="Business Class"/>
    <s v="Business Class - Generic"/>
    <s v="Position 2-5 Bid Strategy"/>
    <n v="13.75"/>
    <n v="23"/>
    <n v="126.96249981250001"/>
    <n v="5.5201086875000005"/>
    <n v="821"/>
    <n v="2.8014616321559101E-2"/>
    <n v="3.0035200974421401"/>
    <n v="0"/>
    <n v="0"/>
    <n v="0"/>
    <n v="126.96249981250001"/>
    <n v="-126.96249981250001"/>
    <n v="-1"/>
    <n v="0"/>
    <s v="NA"/>
    <n v="0"/>
    <x v="368"/>
    <n v="0"/>
    <n v="114.26624983125001"/>
    <n v="-133.31062480312502"/>
    <n v="12.696249981250006"/>
    <n v="6.3481249906250099"/>
  </r>
  <r>
    <x v="4"/>
    <s v="air france ca"/>
    <s v="Broad"/>
    <s v="Air France Branded"/>
    <s v="Air France Website"/>
    <s v=""/>
    <n v="15"/>
    <n v="1"/>
    <n v="1.55"/>
    <n v="1.55"/>
    <n v="43"/>
    <n v="2.32558139534884E-2"/>
    <n v="1"/>
    <n v="0"/>
    <n v="0"/>
    <n v="0"/>
    <n v="1.55"/>
    <n v="-1.55"/>
    <n v="-1"/>
    <n v="0"/>
    <s v="NA"/>
    <n v="0"/>
    <x v="368"/>
    <n v="0"/>
    <n v="1.395"/>
    <n v="-1.6275000000000002"/>
    <n v="0.15500000000000003"/>
    <n v="7.7500000000000124E-2"/>
  </r>
  <r>
    <x v="4"/>
    <s v="air france flights to nice"/>
    <s v="Broad"/>
    <s v="French Destinations"/>
    <s v="Nice Branded"/>
    <s v="Position 2-5 Bid Strategy"/>
    <n v="15"/>
    <n v="2"/>
    <n v="2.5249999999999999"/>
    <n v="1.2625"/>
    <n v="2"/>
    <n v="1"/>
    <n v="1"/>
    <n v="0"/>
    <n v="0"/>
    <n v="0"/>
    <n v="2.5249999999999999"/>
    <n v="-2.5249999999999999"/>
    <n v="-1"/>
    <n v="0"/>
    <s v="NA"/>
    <n v="0"/>
    <x v="368"/>
    <n v="0"/>
    <n v="2.2725"/>
    <n v="-2.6512500000000001"/>
    <n v="0.25249999999999995"/>
    <n v="0.1262500000000002"/>
  </r>
  <r>
    <x v="4"/>
    <s v="air france cheap tickets paris"/>
    <s v="Broad"/>
    <s v="Paris &amp; France Terms"/>
    <s v="Paris Branded"/>
    <s v="Position 2-5 Bid Strategy"/>
    <n v="15"/>
    <n v="2"/>
    <n v="4.0875000000000004"/>
    <n v="2.0437500000000002"/>
    <n v="2"/>
    <n v="1"/>
    <n v="1"/>
    <n v="0"/>
    <n v="0"/>
    <n v="0"/>
    <n v="4.0875000000000004"/>
    <n v="-4.0875000000000004"/>
    <n v="-1"/>
    <n v="0"/>
    <s v="NA"/>
    <n v="0"/>
    <x v="368"/>
    <n v="0"/>
    <n v="3.6787500000000004"/>
    <n v="-4.291875000000001"/>
    <n v="0.40874999999999995"/>
    <n v="0.20437500000000064"/>
  </r>
  <r>
    <x v="4"/>
    <s v="air france deals to paris"/>
    <s v="Broad"/>
    <s v="Paris &amp; France Terms"/>
    <s v="Paris Branded"/>
    <s v="Position 2-5 Bid Strategy"/>
    <n v="15"/>
    <n v="2"/>
    <n v="4.6375000000000002"/>
    <n v="2.3187500000000001"/>
    <n v="4"/>
    <n v="0.5"/>
    <n v="1"/>
    <n v="0"/>
    <n v="0"/>
    <n v="0"/>
    <n v="4.6375000000000002"/>
    <n v="-4.6375000000000002"/>
    <n v="-1"/>
    <n v="0"/>
    <s v="NA"/>
    <n v="0"/>
    <x v="368"/>
    <n v="0"/>
    <n v="4.1737500000000001"/>
    <n v="-4.8693750000000007"/>
    <n v="0.46375000000000011"/>
    <n v="0.2318750000000005"/>
  </r>
  <r>
    <x v="4"/>
    <s v="air france fares paris"/>
    <s v="Broad"/>
    <s v="Paris &amp; France Terms"/>
    <s v="Paris Branded"/>
    <s v="Position 2-5 Bid Strategy"/>
    <n v="15"/>
    <n v="3"/>
    <n v="6.7249999875000004"/>
    <n v="2.2416666625000001"/>
    <n v="11"/>
    <n v="0.27272727272727298"/>
    <n v="1.1818181818181801"/>
    <n v="0"/>
    <n v="0"/>
    <n v="0"/>
    <n v="6.7249999875000004"/>
    <n v="-6.7249999875000004"/>
    <n v="-1"/>
    <n v="0"/>
    <s v="NA"/>
    <n v="0"/>
    <x v="368"/>
    <n v="0"/>
    <n v="6.0524999887500002"/>
    <n v="-7.0612499868750005"/>
    <n v="0.67249999875000022"/>
    <n v="0.33624999937500011"/>
  </r>
  <r>
    <x v="4"/>
    <s v="air france tickets nice"/>
    <s v="Broad"/>
    <s v="French Destinations"/>
    <s v="Nice Branded"/>
    <s v="Position 2-5 Bid Strategy"/>
    <n v="15"/>
    <n v="6"/>
    <n v="9.2249999999999996"/>
    <n v="1.5375000000000001"/>
    <n v="5"/>
    <n v="1.2"/>
    <n v="1"/>
    <n v="0"/>
    <n v="0"/>
    <n v="0"/>
    <n v="9.2249999999999996"/>
    <n v="-9.2249999999999996"/>
    <n v="-1"/>
    <n v="0"/>
    <s v="NA"/>
    <n v="0"/>
    <x v="368"/>
    <n v="0"/>
    <n v="8.3025000000000002"/>
    <n v="-9.6862499999999994"/>
    <n v="0.92249999999999943"/>
    <n v="0.46124999999999972"/>
  </r>
  <r>
    <x v="4"/>
    <s v="air france spain"/>
    <s v="Broad"/>
    <s v="Air France Branded"/>
    <s v="Air France Website"/>
    <s v=""/>
    <n v="15"/>
    <n v="10"/>
    <n v="10.6875"/>
    <n v="1.0687500000000001"/>
    <n v="132"/>
    <n v="7.5757575757575801E-2"/>
    <n v="1.0530303030303001"/>
    <n v="0"/>
    <n v="0"/>
    <n v="0"/>
    <n v="10.6875"/>
    <n v="-10.6875"/>
    <n v="-1"/>
    <n v="0"/>
    <s v="NA"/>
    <n v="0"/>
    <x v="368"/>
    <n v="0"/>
    <n v="9.6187500000000004"/>
    <n v="-11.221875000000001"/>
    <n v="1.0687499999999996"/>
    <n v="0.53437500000000071"/>
  </r>
  <r>
    <x v="4"/>
    <s v="air france ticket paris"/>
    <s v="Broad"/>
    <s v="Paris &amp; France Terms"/>
    <s v="Paris Branded"/>
    <s v="Position 2-5 Bid Strategy"/>
    <n v="15"/>
    <n v="8"/>
    <n v="12.8"/>
    <n v="1.6"/>
    <n v="42"/>
    <n v="0.19047619047619002"/>
    <n v="1"/>
    <n v="0"/>
    <n v="0"/>
    <n v="0"/>
    <n v="12.8"/>
    <n v="-12.8"/>
    <n v="-1"/>
    <n v="0"/>
    <s v="NA"/>
    <n v="0"/>
    <x v="368"/>
    <n v="0"/>
    <n v="11.520000000000001"/>
    <n v="-13.440000000000001"/>
    <n v="1.2799999999999994"/>
    <n v="0.64000000000000057"/>
  </r>
  <r>
    <x v="4"/>
    <s v="air france flight to paris"/>
    <s v="Broad"/>
    <s v="Paris &amp; France Terms"/>
    <s v="Paris Branded"/>
    <s v="Position 2-5 Bid Strategy"/>
    <n v="15"/>
    <n v="7"/>
    <n v="14.0875"/>
    <n v="2.0125000000000002"/>
    <n v="28"/>
    <n v="0.25"/>
    <n v="1"/>
    <n v="0"/>
    <n v="0"/>
    <n v="0"/>
    <n v="14.0875"/>
    <n v="-14.0875"/>
    <n v="-1"/>
    <n v="0"/>
    <s v="NA"/>
    <n v="0"/>
    <x v="368"/>
    <n v="0"/>
    <n v="12.678750000000001"/>
    <n v="-14.791875000000001"/>
    <n v="1.4087499999999995"/>
    <n v="0.70437500000000064"/>
  </r>
  <r>
    <x v="4"/>
    <s v="air france flights to paris"/>
    <s v="Broad"/>
    <s v="Paris &amp; France Terms"/>
    <s v="Paris Branded"/>
    <s v="Position 2-5 Bid Strategy"/>
    <n v="15"/>
    <n v="8"/>
    <n v="17.487500000000001"/>
    <n v="2.1859375000000001"/>
    <n v="20"/>
    <n v="0.4"/>
    <n v="1.2"/>
    <n v="0"/>
    <n v="0"/>
    <n v="0"/>
    <n v="17.487500000000001"/>
    <n v="-17.487500000000001"/>
    <n v="-1"/>
    <n v="0"/>
    <s v="NA"/>
    <n v="0"/>
    <x v="368"/>
    <n v="0"/>
    <n v="15.738750000000001"/>
    <n v="-18.361875000000001"/>
    <n v="1.7487499999999994"/>
    <n v="0.87437500000000057"/>
  </r>
  <r>
    <x v="4"/>
    <s v="air france paris flights"/>
    <s v="Broad"/>
    <s v="Paris &amp; France Terms"/>
    <s v="Paris Branded"/>
    <s v="Position 2-5 Bid Strategy"/>
    <n v="15"/>
    <n v="16"/>
    <n v="18.425000000000001"/>
    <n v="1.1515625"/>
    <n v="85"/>
    <n v="0.188235294117647"/>
    <n v="1.1176470588235301"/>
    <n v="0"/>
    <n v="0"/>
    <n v="0"/>
    <n v="18.425000000000001"/>
    <n v="-18.425000000000001"/>
    <n v="-1"/>
    <n v="0"/>
    <s v="NA"/>
    <n v="0"/>
    <x v="368"/>
    <n v="0"/>
    <n v="16.5825"/>
    <n v="-19.346250000000001"/>
    <n v="1.8425000000000011"/>
    <n v="0.92125000000000057"/>
  </r>
  <r>
    <x v="4"/>
    <s v="air france fare paris"/>
    <s v="Broad"/>
    <s v="Paris &amp; France Terms"/>
    <s v="Paris Branded"/>
    <s v="Position 2-5 Bid Strategy"/>
    <n v="15"/>
    <n v="8"/>
    <n v="20.625"/>
    <n v="2.578125"/>
    <n v="36"/>
    <n v="0.22222222222222199"/>
    <n v="1"/>
    <n v="0"/>
    <n v="0"/>
    <n v="0"/>
    <n v="20.625"/>
    <n v="-20.625"/>
    <n v="-1"/>
    <n v="0"/>
    <s v="NA"/>
    <n v="0"/>
    <x v="368"/>
    <n v="0"/>
    <n v="18.5625"/>
    <n v="-21.65625"/>
    <n v="2.0625"/>
    <n v="1.03125"/>
  </r>
  <r>
    <x v="4"/>
    <s v="air france paris flight"/>
    <s v="Broad"/>
    <s v="Paris &amp; France Terms"/>
    <s v="Paris Branded"/>
    <s v="Position 2-5 Bid Strategy"/>
    <n v="15"/>
    <n v="19"/>
    <n v="22.212499812500003"/>
    <n v="1.1690789375000001"/>
    <n v="101"/>
    <n v="0.18811881188118801"/>
    <n v="1.04841584158416"/>
    <n v="0"/>
    <n v="0"/>
    <n v="0"/>
    <n v="22.212499812500003"/>
    <n v="-22.212499812500003"/>
    <n v="-1"/>
    <n v="0"/>
    <s v="NA"/>
    <n v="0"/>
    <x v="368"/>
    <n v="0"/>
    <n v="19.991249831250002"/>
    <n v="-23.323124803125005"/>
    <n v="2.2212499812500006"/>
    <n v="1.1106249906250021"/>
  </r>
  <r>
    <x v="4"/>
    <s v="air france discount ticket"/>
    <s v="Broad"/>
    <s v="Paris &amp; France Terms"/>
    <s v="France Branded"/>
    <s v="Pos 3-6"/>
    <n v="15"/>
    <n v="19"/>
    <n v="47.699999937499996"/>
    <n v="2.5105263124999997"/>
    <n v="146"/>
    <n v="0.13013698630136999"/>
    <n v="1.03390410958904"/>
    <n v="0"/>
    <n v="0"/>
    <n v="0"/>
    <n v="47.699999937499996"/>
    <n v="-47.699999937499996"/>
    <n v="-1"/>
    <n v="0"/>
    <s v="NA"/>
    <n v="0"/>
    <x v="368"/>
    <n v="0"/>
    <n v="42.929999943749998"/>
    <n v="-50.084999934374999"/>
    <n v="4.7699999937499982"/>
    <n v="2.3849999968750026"/>
  </r>
  <r>
    <x v="4"/>
    <s v="air france fr"/>
    <s v="Broad"/>
    <s v="Air France Branded"/>
    <s v="Air France Website"/>
    <s v=""/>
    <n v="15"/>
    <n v="99"/>
    <n v="135.8499990375"/>
    <n v="1.3722222125000001"/>
    <n v="901"/>
    <n v="0.10987791342952301"/>
    <n v="1.0019311875693699"/>
    <n v="0"/>
    <n v="0"/>
    <n v="0"/>
    <n v="135.8499990375"/>
    <n v="-135.8499990375"/>
    <n v="-1"/>
    <n v="0"/>
    <s v="NA"/>
    <n v="0"/>
    <x v="368"/>
    <n v="0"/>
    <n v="122.26499913375"/>
    <n v="-142.64249898937501"/>
    <n v="13.584999903750003"/>
    <n v="6.7924999518750155"/>
  </r>
  <r>
    <x v="4"/>
    <s v="air france espace affaires"/>
    <s v="Broad"/>
    <s v="Business Class"/>
    <s v="Business Class - Branded"/>
    <s v="Position 2-5 Bid Strategy"/>
    <n v="20"/>
    <n v="1"/>
    <n v="0.05"/>
    <n v="0.05"/>
    <n v="8"/>
    <n v="0.125"/>
    <n v="1"/>
    <n v="0"/>
    <n v="0"/>
    <n v="0"/>
    <n v="0.05"/>
    <n v="-0.05"/>
    <n v="-1"/>
    <n v="0"/>
    <s v="NA"/>
    <n v="0"/>
    <x v="368"/>
    <n v="0"/>
    <n v="4.5000000000000005E-2"/>
    <n v="-5.2500000000000005E-2"/>
    <n v="4.9999999999999975E-3"/>
    <n v="2.5000000000000022E-3"/>
  </r>
  <r>
    <x v="4"/>
    <s v="air france luxury"/>
    <s v="Broad"/>
    <s v="Business Class"/>
    <s v="Luxury - Branded"/>
    <s v="Position 2-5 Bid Strategy"/>
    <n v="20"/>
    <n v="1"/>
    <n v="6.25E-2"/>
    <n v="6.25E-2"/>
    <n v="5"/>
    <n v="0.2"/>
    <n v="2.2000000000000002"/>
    <n v="0"/>
    <n v="0"/>
    <n v="0"/>
    <n v="6.25E-2"/>
    <n v="-6.25E-2"/>
    <n v="-1"/>
    <n v="0"/>
    <s v="NA"/>
    <n v="0"/>
    <x v="368"/>
    <n v="0"/>
    <n v="5.6250000000000001E-2"/>
    <n v="-6.5625000000000003E-2"/>
    <n v="6.2499999999999986E-3"/>
    <n v="3.1250000000000028E-3"/>
  </r>
  <r>
    <x v="4"/>
    <s v="air france business class"/>
    <s v="Broad"/>
    <s v="Business Class"/>
    <s v="Business Class - Branded"/>
    <s v="Position 2-5 Bid Strategy"/>
    <n v="20"/>
    <n v="27"/>
    <n v="67.249999912500016"/>
    <n v="2.4907407375000004"/>
    <n v="171"/>
    <n v="0.157894736842105"/>
    <n v="1.16877192982456"/>
    <n v="0"/>
    <n v="0"/>
    <n v="0"/>
    <n v="67.249999912500016"/>
    <n v="-67.249999912500016"/>
    <n v="-1"/>
    <n v="0"/>
    <s v="NA"/>
    <n v="0"/>
    <x v="368"/>
    <n v="0"/>
    <n v="60.524999921250014"/>
    <n v="-70.612499908125017"/>
    <n v="6.7249999912500016"/>
    <n v="3.3624999956250008"/>
  </r>
  <r>
    <x v="4"/>
    <s v="air france"/>
    <s v="Broad"/>
    <s v="Geo Targeted New York"/>
    <s v="Air France Brand"/>
    <s v=""/>
    <n v="26.25"/>
    <n v="14"/>
    <n v="17.0625"/>
    <n v="1.21875"/>
    <n v="134"/>
    <n v="0.104477611940298"/>
    <n v="1.2189552238806001"/>
    <n v="0"/>
    <n v="0"/>
    <n v="0"/>
    <n v="17.0625"/>
    <n v="-17.0625"/>
    <n v="-1"/>
    <n v="0"/>
    <s v="NA"/>
    <n v="0"/>
    <x v="368"/>
    <n v="0"/>
    <n v="15.356250000000001"/>
    <n v="-17.915625000000002"/>
    <n v="1.7062499999999989"/>
    <n v="0.85312500000000213"/>
  </r>
  <r>
    <x v="2"/>
    <s v="cont:air france global campaign::lyon"/>
    <s v="N/A"/>
    <s v="Air France Global Campaign"/>
    <s v="Lyon"/>
    <s v=""/>
    <n v="7.5"/>
    <n v="1"/>
    <n v="0.26250000000000001"/>
    <n v="0.26250000000000001"/>
    <n v="82"/>
    <n v="1.21951219512195E-2"/>
    <n v="3.7353658536585401"/>
    <n v="0"/>
    <n v="0"/>
    <n v="0"/>
    <n v="0.26250000000000001"/>
    <n v="-0.26250000000000001"/>
    <n v="-1"/>
    <n v="0"/>
    <s v="NA"/>
    <n v="0"/>
    <x v="368"/>
    <n v="0"/>
    <n v="0.23625000000000002"/>
    <n v="-0.27562500000000001"/>
    <n v="2.6249999999999996E-2"/>
    <n v="1.3124999999999998E-2"/>
  </r>
  <r>
    <x v="2"/>
    <s v="cont:air france global campaign::bordeaux"/>
    <s v="N/A"/>
    <s v="Air France Global Campaign"/>
    <s v="Bordeaux"/>
    <s v=""/>
    <n v="7.5"/>
    <n v="1"/>
    <n v="0.27500000000000002"/>
    <n v="0.27500000000000002"/>
    <n v="188"/>
    <n v="5.31914893617021E-3"/>
    <n v="4.3356382978723396"/>
    <n v="0"/>
    <n v="0"/>
    <n v="0"/>
    <n v="0.27500000000000002"/>
    <n v="-0.27500000000000002"/>
    <n v="-1"/>
    <n v="0"/>
    <s v="NA"/>
    <n v="0"/>
    <x v="368"/>
    <n v="0"/>
    <n v="0.24750000000000003"/>
    <n v="-0.28875000000000006"/>
    <n v="2.7499999999999997E-2"/>
    <n v="1.375000000000004E-2"/>
  </r>
  <r>
    <x v="2"/>
    <s v="cont:air france global campaign::nice"/>
    <s v="N/A"/>
    <s v="Air France Global Campaign"/>
    <s v="Nice"/>
    <s v=""/>
    <n v="7.5"/>
    <n v="2"/>
    <n v="0.57499999999999996"/>
    <n v="0.28749999999999998"/>
    <n v="5166"/>
    <n v="3.8714672861014303E-4"/>
    <n v="2.18164924506388"/>
    <n v="0"/>
    <n v="0"/>
    <n v="0"/>
    <n v="0.57499999999999996"/>
    <n v="-0.57499999999999996"/>
    <n v="-1"/>
    <n v="0"/>
    <s v="NA"/>
    <n v="0"/>
    <x v="368"/>
    <n v="0"/>
    <n v="0.51749999999999996"/>
    <n v="-0.60375000000000001"/>
    <n v="5.7499999999999996E-2"/>
    <n v="2.8750000000000053E-2"/>
  </r>
  <r>
    <x v="2"/>
    <s v="cont:air france global campaign::paris"/>
    <s v="N/A"/>
    <s v="Air France Global Campaign"/>
    <s v="Paris"/>
    <s v=""/>
    <n v="7.5"/>
    <n v="5"/>
    <n v="1.9375"/>
    <n v="0.38750000000000001"/>
    <n v="2680"/>
    <n v="1.8656716417910402E-3"/>
    <n v="5.5615671641790998"/>
    <n v="0"/>
    <n v="0"/>
    <n v="0"/>
    <n v="1.9375"/>
    <n v="-1.9375"/>
    <n v="-1"/>
    <n v="0"/>
    <s v="NA"/>
    <n v="0"/>
    <x v="368"/>
    <n v="0"/>
    <n v="1.7437500000000001"/>
    <n v="-2.0343750000000003"/>
    <n v="0.19374999999999987"/>
    <n v="9.6875000000000266E-2"/>
  </r>
  <r>
    <x v="2"/>
    <s v="cont:air france global campaign::air france website"/>
    <s v="N/A"/>
    <s v="Air France Global Campaign"/>
    <s v="Air France Website"/>
    <s v=""/>
    <n v="7.5"/>
    <n v="10"/>
    <n v="2.375"/>
    <n v="0.23749999999999999"/>
    <n v="864"/>
    <n v="1.1574074074074101E-2"/>
    <n v="4.5259259259259297"/>
    <n v="0"/>
    <n v="0"/>
    <n v="0"/>
    <n v="2.375"/>
    <n v="-2.375"/>
    <n v="-1"/>
    <n v="0"/>
    <s v="NA"/>
    <n v="0"/>
    <x v="368"/>
    <n v="0"/>
    <n v="2.1375000000000002"/>
    <n v="-2.4937499999999999"/>
    <n v="0.23749999999999982"/>
    <n v="0.11874999999999991"/>
  </r>
  <r>
    <x v="2"/>
    <s v="cont:air france global campaign::air france"/>
    <s v="N/A"/>
    <s v="Air France Global Campaign"/>
    <s v="Air France"/>
    <s v=""/>
    <n v="7.5"/>
    <n v="7"/>
    <n v="2.5874999499999998"/>
    <n v="0.36964284999999997"/>
    <n v="6226"/>
    <n v="1.12431737873434E-3"/>
    <n v="3.3135881786058499"/>
    <n v="0"/>
    <n v="0"/>
    <n v="0"/>
    <n v="2.5874999499999998"/>
    <n v="-2.5874999499999998"/>
    <n v="-1"/>
    <n v="0"/>
    <s v="NA"/>
    <n v="0"/>
    <x v="368"/>
    <n v="0"/>
    <n v="2.3287499549999997"/>
    <n v="-2.7168749475"/>
    <n v="0.25874999500000007"/>
    <n v="0.12937499750000026"/>
  </r>
  <r>
    <x v="2"/>
    <s v="flight to nice"/>
    <s v="Broad"/>
    <s v="Air France Global Campaign"/>
    <s v="Nice"/>
    <s v="Position 1- 3"/>
    <n v="7.5"/>
    <n v="18"/>
    <n v="51.049999800000002"/>
    <n v="2.8361111000000001"/>
    <n v="771"/>
    <n v="2.3346303501945501E-2"/>
    <n v="1.90985732814527"/>
    <n v="0"/>
    <n v="0"/>
    <n v="0"/>
    <n v="51.049999800000002"/>
    <n v="-51.049999800000002"/>
    <n v="-1"/>
    <n v="0"/>
    <s v="NA"/>
    <n v="0"/>
    <x v="368"/>
    <n v="0"/>
    <n v="45.94499982"/>
    <n v="-53.602499790000003"/>
    <n v="5.1049999800000023"/>
    <n v="2.5524999900000012"/>
  </r>
  <r>
    <x v="4"/>
    <s v="cont:google_yearlong 2006::google|britain"/>
    <s v="N/A"/>
    <s v="Google_Yearlong 2006"/>
    <s v="Google|Britain"/>
    <s v=""/>
    <n v="7.5"/>
    <n v="1"/>
    <n v="0.1875"/>
    <n v="0.1875"/>
    <n v="154"/>
    <n v="6.4935064935064905E-3"/>
    <n v="3.8"/>
    <n v="0"/>
    <n v="0"/>
    <n v="0"/>
    <n v="0.1875"/>
    <n v="-0.1875"/>
    <n v="-1"/>
    <n v="0"/>
    <s v="NA"/>
    <n v="0"/>
    <x v="368"/>
    <n v="0"/>
    <n v="0.16875000000000001"/>
    <n v="-0.19687500000000002"/>
    <n v="1.8749999999999989E-2"/>
    <n v="9.3750000000000222E-3"/>
  </r>
  <r>
    <x v="4"/>
    <s v="cont:google_yearlong 2006::google|milan"/>
    <s v="N/A"/>
    <s v="Google_Yearlong 2006"/>
    <s v="Google|Milan"/>
    <s v=""/>
    <n v="7.5"/>
    <n v="1"/>
    <n v="0.23749999999999999"/>
    <n v="0.23749999999999999"/>
    <n v="1669"/>
    <n v="5.9916117435590197E-4"/>
    <n v="2.8492510485320599"/>
    <n v="0"/>
    <n v="0"/>
    <n v="0"/>
    <n v="0.23749999999999999"/>
    <n v="-0.23749999999999999"/>
    <n v="-1"/>
    <n v="0"/>
    <s v="NA"/>
    <n v="0"/>
    <x v="368"/>
    <n v="0"/>
    <n v="0.21375"/>
    <n v="-0.24937499999999999"/>
    <n v="2.3749999999999993E-2"/>
    <n v="1.1874999999999997E-2"/>
  </r>
  <r>
    <x v="4"/>
    <s v="cont:google_yearlong 2006::google|johannesburg"/>
    <s v="N/A"/>
    <s v="Google_Yearlong 2006"/>
    <s v="Google|johannesburg"/>
    <s v=""/>
    <n v="7.5"/>
    <n v="1"/>
    <n v="0.23749999999999999"/>
    <n v="0.23749999999999999"/>
    <n v="138"/>
    <n v="7.2463768115941995E-3"/>
    <n v="2.1673913043478299"/>
    <n v="0"/>
    <n v="0"/>
    <n v="0"/>
    <n v="0.23749999999999999"/>
    <n v="-0.23749999999999999"/>
    <n v="-1"/>
    <n v="0"/>
    <s v="NA"/>
    <n v="0"/>
    <x v="368"/>
    <n v="0"/>
    <n v="0.21375"/>
    <n v="-0.24937499999999999"/>
    <n v="2.3749999999999993E-2"/>
    <n v="1.1874999999999997E-2"/>
  </r>
  <r>
    <x v="4"/>
    <s v="cont:google_yearlong 2006::google|switzerland"/>
    <s v="N/A"/>
    <s v="Google_Yearlong 2006"/>
    <s v="Google|Switzerland"/>
    <s v=""/>
    <n v="7.5"/>
    <n v="1"/>
    <n v="0.32500000000000001"/>
    <n v="0.32500000000000001"/>
    <n v="2316"/>
    <n v="4.3177892918825603E-4"/>
    <n v="4.5443868739205504"/>
    <n v="0"/>
    <n v="0"/>
    <n v="0"/>
    <n v="0.32500000000000001"/>
    <n v="-0.32500000000000001"/>
    <n v="-1"/>
    <n v="0"/>
    <s v="NA"/>
    <n v="0"/>
    <x v="368"/>
    <n v="0"/>
    <n v="0.29250000000000004"/>
    <n v="-0.34125000000000005"/>
    <n v="3.2499999999999973E-2"/>
    <n v="1.6250000000000042E-2"/>
  </r>
  <r>
    <x v="4"/>
    <s v="cont:google_yearlong 2006::google|germany"/>
    <s v="N/A"/>
    <s v="Google_Yearlong 2006"/>
    <s v="Google|Germany"/>
    <s v=""/>
    <n v="7.5"/>
    <n v="2"/>
    <n v="0.57499999999999996"/>
    <n v="0.28749999999999998"/>
    <n v="2013"/>
    <n v="9.9354197714853496E-4"/>
    <n v="4.11897665176354"/>
    <n v="0"/>
    <n v="0"/>
    <n v="0"/>
    <n v="0.57499999999999996"/>
    <n v="-0.57499999999999996"/>
    <n v="-1"/>
    <n v="0"/>
    <s v="NA"/>
    <n v="0"/>
    <x v="368"/>
    <n v="0"/>
    <n v="0.51749999999999996"/>
    <n v="-0.60375000000000001"/>
    <n v="5.7499999999999996E-2"/>
    <n v="2.8750000000000053E-2"/>
  </r>
  <r>
    <x v="4"/>
    <s v="cont:google_yearlong 2006::google|agadir"/>
    <s v="N/A"/>
    <s v="Google_Yearlong 2006"/>
    <s v="Google|agadir"/>
    <s v=""/>
    <n v="7.5"/>
    <n v="2"/>
    <n v="0.65"/>
    <n v="0.32500000000000001"/>
    <n v="144"/>
    <n v="1.38888888888889E-2"/>
    <n v="2.81388888888889"/>
    <n v="0"/>
    <n v="0"/>
    <n v="0"/>
    <n v="0.65"/>
    <n v="-0.65"/>
    <n v="-1"/>
    <n v="0"/>
    <s v="NA"/>
    <n v="0"/>
    <x v="368"/>
    <n v="0"/>
    <n v="0.58500000000000008"/>
    <n v="-0.68250000000000011"/>
    <n v="6.4999999999999947E-2"/>
    <n v="3.2500000000000084E-2"/>
  </r>
  <r>
    <x v="4"/>
    <s v="cont:google_yearlong 2006::google|sofia"/>
    <s v="N/A"/>
    <s v="Google_Yearlong 2006"/>
    <s v="Google|sofia"/>
    <s v=""/>
    <n v="7.5"/>
    <n v="2"/>
    <n v="0.77500000000000002"/>
    <n v="0.38750000000000001"/>
    <n v="86"/>
    <n v="2.32558139534884E-2"/>
    <n v="2.6069767441860501"/>
    <n v="0"/>
    <n v="0"/>
    <n v="0"/>
    <n v="0.77500000000000002"/>
    <n v="-0.77500000000000002"/>
    <n v="-1"/>
    <n v="0"/>
    <s v="NA"/>
    <n v="0"/>
    <x v="368"/>
    <n v="0"/>
    <n v="0.69750000000000001"/>
    <n v="-0.81375000000000008"/>
    <n v="7.7500000000000013E-2"/>
    <n v="3.8750000000000062E-2"/>
  </r>
  <r>
    <x v="4"/>
    <s v="cont:google_yearlong 2006::google|england"/>
    <s v="N/A"/>
    <s v="Google_Yearlong 2006"/>
    <s v="Google|England"/>
    <s v=""/>
    <n v="7.5"/>
    <n v="2"/>
    <n v="0.8"/>
    <n v="0.4"/>
    <n v="112"/>
    <n v="1.7857142857142901E-2"/>
    <n v="4.3919642857142902"/>
    <n v="0"/>
    <n v="0"/>
    <n v="0"/>
    <n v="0.8"/>
    <n v="-0.8"/>
    <n v="-1"/>
    <n v="0"/>
    <s v="NA"/>
    <n v="0"/>
    <x v="368"/>
    <n v="0"/>
    <n v="0.72000000000000008"/>
    <n v="-0.84000000000000008"/>
    <n v="7.999999999999996E-2"/>
    <n v="4.0000000000000036E-2"/>
  </r>
  <r>
    <x v="4"/>
    <s v="cont:google_yearlong 2006::google|munich"/>
    <s v="N/A"/>
    <s v="Google_Yearlong 2006"/>
    <s v="Google|Munich"/>
    <s v=""/>
    <n v="7.5"/>
    <n v="2"/>
    <n v="0.8"/>
    <n v="0.4"/>
    <n v="344"/>
    <n v="5.8139534883720903E-3"/>
    <n v="4.7389534883720899"/>
    <n v="0"/>
    <n v="0"/>
    <n v="0"/>
    <n v="0.8"/>
    <n v="-0.8"/>
    <n v="-1"/>
    <n v="0"/>
    <s v="NA"/>
    <n v="0"/>
    <x v="368"/>
    <n v="0"/>
    <n v="0.72000000000000008"/>
    <n v="-0.84000000000000008"/>
    <n v="7.999999999999996E-2"/>
    <n v="4.0000000000000036E-2"/>
  </r>
  <r>
    <x v="4"/>
    <s v="cont:google_yearlong 2006::google|rome"/>
    <s v="N/A"/>
    <s v="Google_Yearlong 2006"/>
    <s v="Google|Rome"/>
    <s v=""/>
    <n v="7.5"/>
    <n v="3"/>
    <n v="0.87499998750000008"/>
    <n v="0.29166666250000001"/>
    <n v="389"/>
    <n v="7.7120822622108003E-3"/>
    <n v="3.4953727506426699"/>
    <n v="0"/>
    <n v="0"/>
    <n v="0"/>
    <n v="0.87499998750000008"/>
    <n v="-0.87499998750000008"/>
    <n v="-1"/>
    <n v="0"/>
    <s v="NA"/>
    <n v="0"/>
    <x v="368"/>
    <n v="0"/>
    <n v="0.78749998875000005"/>
    <n v="-0.91874998687500009"/>
    <n v="8.749999875000003E-2"/>
    <n v="4.3749999375000015E-2"/>
  </r>
  <r>
    <x v="4"/>
    <s v="cont:google_yearlong 2006::google|frankfurt"/>
    <s v="N/A"/>
    <s v="Google_Yearlong 2006"/>
    <s v="Google|Frankfurt"/>
    <s v=""/>
    <n v="7.5"/>
    <n v="5"/>
    <n v="1.2749999999999999"/>
    <n v="0.255"/>
    <n v="691"/>
    <n v="7.2358900144717797E-3"/>
    <n v="4.0748191027496397"/>
    <n v="0"/>
    <n v="0"/>
    <n v="0"/>
    <n v="1.2749999999999999"/>
    <n v="-1.2749999999999999"/>
    <n v="-1"/>
    <n v="0"/>
    <s v="NA"/>
    <n v="0"/>
    <x v="368"/>
    <n v="0"/>
    <n v="1.1475"/>
    <n v="-1.3387499999999999"/>
    <n v="0.12749999999999995"/>
    <n v="6.3749999999999973E-2"/>
  </r>
  <r>
    <x v="4"/>
    <s v="cont:google_yearlong 2006::google|madrid"/>
    <s v="N/A"/>
    <s v="Google_Yearlong 2006"/>
    <s v="Google|Madrid"/>
    <s v=""/>
    <n v="7.5"/>
    <n v="8"/>
    <n v="1.65"/>
    <n v="0.20624999999999999"/>
    <n v="794"/>
    <n v="1.00755667506297E-2"/>
    <n v="3.04433249370277"/>
    <n v="0"/>
    <n v="0"/>
    <n v="0"/>
    <n v="1.65"/>
    <n v="-1.65"/>
    <n v="-1"/>
    <n v="0"/>
    <s v="NA"/>
    <n v="0"/>
    <x v="368"/>
    <n v="0"/>
    <n v="1.4849999999999999"/>
    <n v="-1.7324999999999999"/>
    <n v="0.16500000000000004"/>
    <n v="8.2500000000000018E-2"/>
  </r>
  <r>
    <x v="4"/>
    <s v="cont:google_yearlong 2006::google|athens"/>
    <s v="N/A"/>
    <s v="Google_Yearlong 2006"/>
    <s v="Google|Athens"/>
    <s v=""/>
    <n v="7.5"/>
    <n v="7"/>
    <n v="2.1749999249999998"/>
    <n v="0.31071427499999998"/>
    <n v="585"/>
    <n v="1.1965811965812001E-2"/>
    <n v="3.56239316239316"/>
    <n v="0"/>
    <n v="0"/>
    <n v="0"/>
    <n v="2.1749999249999998"/>
    <n v="-2.1749999249999998"/>
    <n v="-1"/>
    <n v="0"/>
    <s v="NA"/>
    <n v="0"/>
    <x v="368"/>
    <n v="0"/>
    <n v="1.9574999325"/>
    <n v="-2.2837499212500001"/>
    <n v="0.21749999249999985"/>
    <n v="0.10874999625000026"/>
  </r>
  <r>
    <x v="4"/>
    <s v="cont:google_yearlong 2006::google|kiev"/>
    <s v="N/A"/>
    <s v="Google_Yearlong 2006"/>
    <s v="Google|kiev"/>
    <s v=""/>
    <n v="7.5"/>
    <n v="1"/>
    <n v="2.3374999999999999"/>
    <n v="2.3374999999999999"/>
    <n v="88"/>
    <n v="1.13636363636364E-2"/>
    <n v="2.3465909090909101"/>
    <n v="0"/>
    <n v="0"/>
    <n v="0"/>
    <n v="2.3374999999999999"/>
    <n v="-2.3374999999999999"/>
    <n v="-1"/>
    <n v="0"/>
    <s v="NA"/>
    <n v="0"/>
    <x v="368"/>
    <n v="0"/>
    <n v="2.1037499999999998"/>
    <n v="-2.4543750000000002"/>
    <n v="0.23375000000000012"/>
    <n v="0.11687500000000028"/>
  </r>
  <r>
    <x v="4"/>
    <s v="cont:google_yearlong 2006::google|international flights"/>
    <s v="N/A"/>
    <s v="Google_Yearlong 2006"/>
    <s v="Google|International Flights"/>
    <s v=""/>
    <n v="7.5"/>
    <n v="12"/>
    <n v="3.7875000000000001"/>
    <n v="0.31562499999999999"/>
    <n v="831"/>
    <n v="1.4440433212996399E-2"/>
    <n v="3.6772563176895301"/>
    <n v="0"/>
    <n v="0"/>
    <n v="0"/>
    <n v="3.7875000000000001"/>
    <n v="-3.7875000000000001"/>
    <n v="-1"/>
    <n v="0"/>
    <s v="NA"/>
    <n v="0"/>
    <x v="368"/>
    <n v="0"/>
    <n v="3.4087499999999999"/>
    <n v="-3.9768750000000002"/>
    <n v="0.37875000000000014"/>
    <n v="0.18937500000000007"/>
  </r>
  <r>
    <x v="4"/>
    <s v="cont:google_yearlong 2006::google|marrakech"/>
    <s v="N/A"/>
    <s v="Google_Yearlong 2006"/>
    <s v="Google|marrakech"/>
    <s v=""/>
    <n v="7.5"/>
    <n v="1"/>
    <n v="4.625"/>
    <n v="4.625"/>
    <n v="19"/>
    <n v="5.2631578947368397E-2"/>
    <n v="1.5263157894736801"/>
    <n v="0"/>
    <n v="0"/>
    <n v="0"/>
    <n v="4.625"/>
    <n v="-4.625"/>
    <n v="-1"/>
    <n v="0"/>
    <s v="NA"/>
    <n v="0"/>
    <x v="368"/>
    <n v="0"/>
    <n v="4.1625000000000005"/>
    <n v="-4.8562500000000002"/>
    <n v="0.46249999999999947"/>
    <n v="0.23125000000000018"/>
  </r>
  <r>
    <x v="4"/>
    <s v="cont:google_yearlong 2006::google|italy"/>
    <s v="N/A"/>
    <s v="Google_Yearlong 2006"/>
    <s v="Google|Italy"/>
    <s v=""/>
    <n v="7.5"/>
    <n v="13"/>
    <n v="4.6874998625000002"/>
    <n v="0.36057691250000001"/>
    <n v="11166"/>
    <n v="1.1642486118574201E-3"/>
    <n v="2.11241268135411"/>
    <n v="0"/>
    <n v="0"/>
    <n v="0"/>
    <n v="4.6874998625000002"/>
    <n v="-4.6874998625000002"/>
    <n v="-1"/>
    <n v="0"/>
    <s v="NA"/>
    <n v="0"/>
    <x v="368"/>
    <n v="0"/>
    <n v="4.2187498762500004"/>
    <n v="-4.921874855625"/>
    <n v="0.46874998624999975"/>
    <n v="0.23437499312499988"/>
  </r>
  <r>
    <x v="4"/>
    <s v="cont:google_yearlong 2006::google|spain"/>
    <s v="N/A"/>
    <s v="Google_Yearlong 2006"/>
    <s v="Google|Spain"/>
    <s v=""/>
    <n v="7.5"/>
    <n v="18"/>
    <n v="4.6999997999999996"/>
    <n v="0.26111109999999998"/>
    <n v="1979"/>
    <n v="9.0955027791814105E-3"/>
    <n v="4.6851440121273402"/>
    <n v="0"/>
    <n v="0"/>
    <n v="0"/>
    <n v="4.6999997999999996"/>
    <n v="-4.6999997999999996"/>
    <n v="-1"/>
    <n v="0"/>
    <s v="NA"/>
    <n v="0"/>
    <x v="368"/>
    <n v="0"/>
    <n v="4.2299998199999997"/>
    <n v="-4.93499979"/>
    <n v="0.46999997999999987"/>
    <n v="0.23499999000000038"/>
  </r>
  <r>
    <x v="4"/>
    <s v="cont:google_yearlong 2006::google|barcelona"/>
    <s v="N/A"/>
    <s v="Google_Yearlong 2006"/>
    <s v="Google|Barcelona"/>
    <s v=""/>
    <n v="7.5"/>
    <n v="18"/>
    <n v="5.0625"/>
    <n v="0.28125"/>
    <n v="44745"/>
    <n v="4.02279584311096E-4"/>
    <n v="1.6110559839088201"/>
    <n v="0"/>
    <n v="0"/>
    <n v="0"/>
    <n v="5.0625"/>
    <n v="-5.0625"/>
    <n v="-1"/>
    <n v="0"/>
    <s v="NA"/>
    <n v="0"/>
    <x v="368"/>
    <n v="0"/>
    <n v="4.5562500000000004"/>
    <n v="-5.3156249999999998"/>
    <n v="0.50624999999999964"/>
    <n v="0.25312499999999982"/>
  </r>
  <r>
    <x v="4"/>
    <s v="cont:google_yearlong 2006::google|nairobi"/>
    <s v="N/A"/>
    <s v="Google_Yearlong 2006"/>
    <s v="Google|nairobi"/>
    <s v=""/>
    <n v="7.5"/>
    <n v="4"/>
    <n v="5.3125"/>
    <n v="1.328125"/>
    <n v="449"/>
    <n v="8.9086859688196005E-3"/>
    <n v="2.15679287305122"/>
    <n v="0"/>
    <n v="0"/>
    <n v="0"/>
    <n v="5.3125"/>
    <n v="-5.3125"/>
    <n v="-1"/>
    <n v="0"/>
    <s v="NA"/>
    <n v="0"/>
    <x v="368"/>
    <n v="0"/>
    <n v="4.78125"/>
    <n v="-5.578125"/>
    <n v="0.53125"/>
    <n v="0.265625"/>
  </r>
  <r>
    <x v="4"/>
    <s v="cont:google_yearlong 2006::google|international airfare"/>
    <s v="N/A"/>
    <s v="Google_Yearlong 2006"/>
    <s v="Google|International Airfare"/>
    <s v=""/>
    <n v="7.5"/>
    <n v="34"/>
    <n v="5.6624998250000003"/>
    <n v="0.16654411250000001"/>
    <n v="115052"/>
    <n v="2.9551854813475599E-4"/>
    <n v="1.8642813684247099"/>
    <n v="0"/>
    <n v="0"/>
    <n v="0"/>
    <n v="5.6624998250000003"/>
    <n v="-5.6624998250000003"/>
    <n v="-1"/>
    <n v="0"/>
    <s v="NA"/>
    <n v="0"/>
    <x v="368"/>
    <n v="0"/>
    <n v="5.0962498425000007"/>
    <n v="-5.9456248162500005"/>
    <n v="0.56624998249999958"/>
    <n v="0.28312499125000024"/>
  </r>
  <r>
    <x v="4"/>
    <s v="cont:google_yearlong 2006::google|istanbul"/>
    <s v="N/A"/>
    <s v="Google_Yearlong 2006"/>
    <s v="Google|Istanbul"/>
    <s v=""/>
    <n v="7.5"/>
    <n v="32"/>
    <n v="6.8624999999999998"/>
    <n v="0.21445312499999999"/>
    <n v="26344"/>
    <n v="1.2146978439113302E-3"/>
    <n v="1.3119002429395701"/>
    <n v="0"/>
    <n v="0"/>
    <n v="0"/>
    <n v="6.8624999999999998"/>
    <n v="-6.8624999999999998"/>
    <n v="-1"/>
    <n v="0"/>
    <s v="NA"/>
    <n v="0"/>
    <x v="368"/>
    <n v="0"/>
    <n v="6.1762499999999996"/>
    <n v="-7.2056250000000004"/>
    <n v="0.68625000000000025"/>
    <n v="0.34312500000000057"/>
  </r>
  <r>
    <x v="4"/>
    <s v="cont:google_yearlong 2006::google|cairo"/>
    <s v="N/A"/>
    <s v="Google_Yearlong 2006"/>
    <s v="Google|cairo"/>
    <s v=""/>
    <n v="7.5"/>
    <n v="9"/>
    <n v="7.6624999874999995"/>
    <n v="0.85138888749999997"/>
    <n v="293"/>
    <n v="3.0716723549488099E-2"/>
    <n v="3.3662116040955601"/>
    <n v="0"/>
    <n v="0"/>
    <n v="0"/>
    <n v="7.6624999874999995"/>
    <n v="-7.6624999874999995"/>
    <n v="-1"/>
    <n v="0"/>
    <s v="NA"/>
    <n v="0"/>
    <x v="368"/>
    <n v="0"/>
    <n v="6.8962499887499993"/>
    <n v="-8.0456249868749996"/>
    <n v="0.76624999875000022"/>
    <n v="0.38312499937500011"/>
  </r>
  <r>
    <x v="4"/>
    <s v="cont:google_yearlong 2006::google|flights relaunch"/>
    <s v="N/A"/>
    <s v="Google_Yearlong 2006"/>
    <s v="Google|Flights Relaunch"/>
    <s v=""/>
    <n v="7.5"/>
    <n v="28"/>
    <n v="8.7874996999999997"/>
    <n v="0.31383927499999997"/>
    <n v="7590"/>
    <n v="3.6890645586297797E-3"/>
    <n v="2.6786297760210802"/>
    <n v="0"/>
    <n v="0"/>
    <n v="0"/>
    <n v="8.7874996999999997"/>
    <n v="-8.7874996999999997"/>
    <n v="-1"/>
    <n v="0"/>
    <s v="NA"/>
    <n v="0"/>
    <x v="368"/>
    <n v="0"/>
    <n v="7.9087497300000003"/>
    <n v="-9.2268746850000003"/>
    <n v="0.87874996999999944"/>
    <n v="0.43937498500000061"/>
  </r>
  <r>
    <x v="4"/>
    <s v="cont:google_yearlong 2006::google|casablanca"/>
    <s v="N/A"/>
    <s v="Google_Yearlong 2006"/>
    <s v="Google|casablanca"/>
    <s v=""/>
    <n v="7.5"/>
    <n v="3"/>
    <n v="8.8624999874999997"/>
    <n v="2.9541666625"/>
    <n v="718"/>
    <n v="4.1782729805013904E-3"/>
    <n v="2.4611420612813402"/>
    <n v="0"/>
    <n v="0"/>
    <n v="0"/>
    <n v="8.8624999874999997"/>
    <n v="-8.8624999874999997"/>
    <n v="-1"/>
    <n v="0"/>
    <s v="NA"/>
    <n v="0"/>
    <x v="368"/>
    <n v="0"/>
    <n v="7.9762499887500002"/>
    <n v="-9.3056249868749994"/>
    <n v="0.88624999874999943"/>
    <n v="0.44312499937499972"/>
  </r>
  <r>
    <x v="4"/>
    <s v="cont:google_yearlong 2006::google|moscow"/>
    <s v="N/A"/>
    <s v="Google_Yearlong 2006"/>
    <s v="Google|moscow"/>
    <s v=""/>
    <n v="7.5"/>
    <n v="3"/>
    <n v="9.1125000000000007"/>
    <n v="3.0375000000000001"/>
    <n v="351"/>
    <n v="8.5470085470085496E-3"/>
    <n v="2.04387464387464"/>
    <n v="0"/>
    <n v="0"/>
    <n v="0"/>
    <n v="9.1125000000000007"/>
    <n v="-9.1125000000000007"/>
    <n v="-1"/>
    <n v="0"/>
    <s v="NA"/>
    <n v="0"/>
    <x v="368"/>
    <n v="0"/>
    <n v="8.2012500000000017"/>
    <n v="-9.568125000000002"/>
    <n v="0.91124999999999901"/>
    <n v="0.45562500000000128"/>
  </r>
  <r>
    <x v="4"/>
    <s v="cont:google_yearlong 2006::google|stuttgart"/>
    <s v="N/A"/>
    <s v="Google_Yearlong 2006"/>
    <s v="Google|Stuttgart"/>
    <s v=""/>
    <n v="7.5"/>
    <n v="2"/>
    <n v="10.199999999999999"/>
    <n v="5.0999999999999996"/>
    <n v="850"/>
    <n v="2.3529411764705902E-3"/>
    <n v="2.0202352941176498"/>
    <n v="0"/>
    <n v="0"/>
    <n v="0"/>
    <n v="10.199999999999999"/>
    <n v="-10.199999999999999"/>
    <n v="-1"/>
    <n v="0"/>
    <s v="NA"/>
    <n v="0"/>
    <x v="368"/>
    <n v="0"/>
    <n v="9.18"/>
    <n v="-10.709999999999999"/>
    <n v="1.0199999999999996"/>
    <n v="0.50999999999999979"/>
  </r>
  <r>
    <x v="4"/>
    <s v="cont:google_yearlong 2006::google|turkey"/>
    <s v="N/A"/>
    <s v="Google_Yearlong 2006"/>
    <s v="Google|Turkey"/>
    <s v=""/>
    <n v="7.5"/>
    <n v="53"/>
    <n v="13.0499998625"/>
    <n v="0.24622641249999999"/>
    <n v="63555"/>
    <n v="8.3392337345606206E-4"/>
    <n v="2.3490331209188899"/>
    <n v="0"/>
    <n v="0"/>
    <n v="0"/>
    <n v="13.0499998625"/>
    <n v="-13.0499998625"/>
    <n v="-1"/>
    <n v="0"/>
    <s v="NA"/>
    <n v="0"/>
    <x v="368"/>
    <n v="0"/>
    <n v="11.744999876250001"/>
    <n v="-13.702499855625"/>
    <n v="1.3049999862499995"/>
    <n v="0.65249999312499973"/>
  </r>
  <r>
    <x v="4"/>
    <s v="cont:google_yearlong 2006::google|belgrade"/>
    <s v="N/A"/>
    <s v="Google_Yearlong 2006"/>
    <s v="Google|belgrade"/>
    <s v=""/>
    <n v="7.5"/>
    <n v="5"/>
    <n v="13.6"/>
    <n v="2.72"/>
    <n v="207"/>
    <n v="2.41545893719807E-2"/>
    <n v="2.47971014492754"/>
    <n v="0"/>
    <n v="0"/>
    <n v="0"/>
    <n v="13.6"/>
    <n v="-13.6"/>
    <n v="-1"/>
    <n v="0"/>
    <s v="NA"/>
    <n v="0"/>
    <x v="368"/>
    <n v="0"/>
    <n v="12.24"/>
    <n v="-14.28"/>
    <n v="1.3599999999999994"/>
    <n v="0.67999999999999972"/>
  </r>
  <r>
    <x v="4"/>
    <s v="cont:google_yearlong 2006::google|cologne"/>
    <s v="N/A"/>
    <s v="Google_Yearlong 2006"/>
    <s v="Google|Cologne"/>
    <s v=""/>
    <n v="7.5"/>
    <n v="5"/>
    <n v="14.4"/>
    <n v="2.88"/>
    <n v="2384"/>
    <n v="2.0973154362416103E-3"/>
    <n v="1.8448825503355699"/>
    <n v="0"/>
    <n v="0"/>
    <n v="0"/>
    <n v="14.4"/>
    <n v="-14.4"/>
    <n v="-1"/>
    <n v="0"/>
    <s v="NA"/>
    <n v="0"/>
    <x v="368"/>
    <n v="0"/>
    <n v="12.96"/>
    <n v="-15.120000000000001"/>
    <n v="1.4399999999999995"/>
    <n v="0.72000000000000064"/>
  </r>
  <r>
    <x v="4"/>
    <s v="cont:google_yearlong 2006::google|hamburg"/>
    <s v="N/A"/>
    <s v="Google_Yearlong 2006"/>
    <s v="Google|Hamburg"/>
    <s v=""/>
    <n v="7.5"/>
    <n v="3"/>
    <n v="19.074999974999997"/>
    <n v="6.3583333249999994"/>
    <n v="1712"/>
    <n v="1.75233644859813E-3"/>
    <n v="1.87575934579439"/>
    <n v="0"/>
    <n v="0"/>
    <n v="0"/>
    <n v="19.074999974999997"/>
    <n v="-19.074999974999997"/>
    <n v="-1"/>
    <n v="0"/>
    <s v="NA"/>
    <n v="0"/>
    <x v="368"/>
    <n v="0"/>
    <n v="17.167499977499997"/>
    <n v="-20.028749973749999"/>
    <n v="1.9074999975000004"/>
    <n v="0.95374999875000199"/>
  </r>
  <r>
    <x v="4"/>
    <s v="cont:google_yearlong 2006::google|prague"/>
    <s v="N/A"/>
    <s v="Google_Yearlong 2006"/>
    <s v="Google|prague"/>
    <s v=""/>
    <n v="7.5"/>
    <n v="8"/>
    <n v="23.662500000000001"/>
    <n v="2.9578125000000002"/>
    <n v="694"/>
    <n v="1.1527377521613799E-2"/>
    <n v="2.7723342939481301"/>
    <n v="0"/>
    <n v="0"/>
    <n v="0"/>
    <n v="23.662500000000001"/>
    <n v="-23.662500000000001"/>
    <n v="-1"/>
    <n v="0"/>
    <s v="NA"/>
    <n v="0"/>
    <x v="368"/>
    <n v="0"/>
    <n v="21.296250000000001"/>
    <n v="-24.845625000000002"/>
    <n v="2.3662500000000009"/>
    <n v="1.1831250000000004"/>
  </r>
  <r>
    <x v="4"/>
    <s v="discount airfares - exact"/>
    <s v="Broad"/>
    <s v="Google_Yearlong 2006"/>
    <s v="Google|Discount Airfare"/>
    <s v="Position 5-10 Bid Strategy"/>
    <n v="7.5"/>
    <n v="5"/>
    <n v="26.637499999999999"/>
    <n v="5.3274999999999997"/>
    <n v="93"/>
    <n v="5.3763440860215103E-2"/>
    <n v="1.7301075268817201"/>
    <n v="0"/>
    <n v="0"/>
    <n v="0"/>
    <n v="26.637499999999999"/>
    <n v="-26.637499999999999"/>
    <n v="-1"/>
    <n v="0"/>
    <s v="NA"/>
    <n v="0"/>
    <x v="368"/>
    <n v="0"/>
    <n v="23.973749999999999"/>
    <n v="-27.969374999999999"/>
    <n v="2.6637500000000003"/>
    <n v="1.3318750000000001"/>
  </r>
  <r>
    <x v="4"/>
    <s v="cont:google_yearlong 2006::google|tel aviv"/>
    <s v="N/A"/>
    <s v="Google_Yearlong 2006"/>
    <s v="Google|tel aviv"/>
    <s v=""/>
    <n v="7.5"/>
    <n v="25"/>
    <n v="27.137499999999999"/>
    <n v="1.0854999999999999"/>
    <n v="4688"/>
    <n v="5.3327645051194509E-3"/>
    <n v="1.9820819112628001"/>
    <n v="0"/>
    <n v="0"/>
    <n v="0"/>
    <n v="27.137499999999999"/>
    <n v="-27.137499999999999"/>
    <n v="-1"/>
    <n v="0"/>
    <s v="NA"/>
    <n v="0"/>
    <x v="368"/>
    <n v="0"/>
    <n v="24.423749999999998"/>
    <n v="-28.494375000000002"/>
    <n v="2.713750000000001"/>
    <n v="1.3568750000000023"/>
  </r>
  <r>
    <x v="4"/>
    <s v="cont:google_yearlong 2006::google|berlin"/>
    <s v="N/A"/>
    <s v="Google_Yearlong 2006"/>
    <s v="Google|Berlin"/>
    <s v=""/>
    <n v="7.5"/>
    <n v="10"/>
    <n v="30.462499999999999"/>
    <n v="3.0462500000000001"/>
    <n v="10592"/>
    <n v="9.4410876132930486E-4"/>
    <n v="1.40990370090634"/>
    <n v="0"/>
    <n v="0"/>
    <n v="0"/>
    <n v="30.462499999999999"/>
    <n v="-30.462499999999999"/>
    <n v="-1"/>
    <n v="0"/>
    <s v="NA"/>
    <n v="0"/>
    <x v="368"/>
    <n v="0"/>
    <n v="27.416249999999998"/>
    <n v="-31.985624999999999"/>
    <n v="3.0462500000000006"/>
    <n v="1.5231250000000003"/>
  </r>
  <r>
    <x v="4"/>
    <s v="flight - exact"/>
    <s v="Broad"/>
    <s v="Google_Yearlong 2006"/>
    <s v="Google|Flights Relaunch"/>
    <s v="Position 5-10 Bid Strategy"/>
    <n v="7.5"/>
    <n v="20"/>
    <n v="31.462499999999999"/>
    <n v="1.5731250000000001"/>
    <n v="737"/>
    <n v="2.7137042062415202E-2"/>
    <n v="3.45834464043419"/>
    <n v="0"/>
    <n v="0"/>
    <n v="0"/>
    <n v="31.462499999999999"/>
    <n v="-31.462499999999999"/>
    <n v="-1"/>
    <n v="0"/>
    <s v="NA"/>
    <n v="0"/>
    <x v="368"/>
    <n v="0"/>
    <n v="28.31625"/>
    <n v="-33.035625000000003"/>
    <n v="3.1462499999999984"/>
    <n v="1.5731250000000045"/>
  </r>
  <r>
    <x v="4"/>
    <s v="cont:google_yearlong 2006::google|discount airfare"/>
    <s v="N/A"/>
    <s v="Google_Yearlong 2006"/>
    <s v="Google|Discount Airfare"/>
    <s v=""/>
    <n v="7.5"/>
    <n v="135"/>
    <n v="36.824999624999997"/>
    <n v="0.272777775"/>
    <n v="157286"/>
    <n v="8.5830906755845994E-4"/>
    <n v="2.04337448978294"/>
    <n v="0"/>
    <n v="0"/>
    <n v="0"/>
    <n v="36.824999624999997"/>
    <n v="-36.824999624999997"/>
    <n v="-1"/>
    <n v="0"/>
    <s v="NA"/>
    <n v="0"/>
    <x v="368"/>
    <n v="0"/>
    <n v="33.142499662500001"/>
    <n v="-38.666249606249998"/>
    <n v="3.6824999624999961"/>
    <n v="1.8412499812500016"/>
  </r>
  <r>
    <x v="4"/>
    <s v="discount airfare - exact"/>
    <s v="Broad"/>
    <s v="Google_Yearlong 2006"/>
    <s v="Google|Discount Airfare"/>
    <s v="Position 5-10 Bid Strategy"/>
    <n v="7.5"/>
    <n v="8"/>
    <n v="46.612499999999997"/>
    <n v="5.8265624999999996"/>
    <n v="3896"/>
    <n v="2.05338809034908E-3"/>
    <n v="2.7421201232032901"/>
    <n v="0"/>
    <n v="0"/>
    <n v="0"/>
    <n v="46.612499999999997"/>
    <n v="-46.612499999999997"/>
    <n v="-1"/>
    <n v="0"/>
    <s v="NA"/>
    <n v="0"/>
    <x v="368"/>
    <n v="0"/>
    <n v="41.951250000000002"/>
    <n v="-48.943125000000002"/>
    <n v="4.6612499999999955"/>
    <n v="2.3306250000000048"/>
  </r>
  <r>
    <x v="4"/>
    <s v="cont:google_yearlong 2006::google|dubai"/>
    <s v="N/A"/>
    <s v="Google_Yearlong 2006"/>
    <s v="Google|dubai"/>
    <s v=""/>
    <n v="7.5"/>
    <n v="44"/>
    <n v="67.375"/>
    <n v="1.53125"/>
    <n v="920"/>
    <n v="4.7826086956521706E-2"/>
    <n v="2.60728260869565"/>
    <n v="0"/>
    <n v="0"/>
    <n v="0"/>
    <n v="67.375"/>
    <n v="-67.375"/>
    <n v="-1"/>
    <n v="0"/>
    <s v="NA"/>
    <n v="0"/>
    <x v="368"/>
    <n v="0"/>
    <n v="60.637500000000003"/>
    <n v="-70.743750000000006"/>
    <n v="6.7374999999999972"/>
    <n v="3.3687500000000057"/>
  </r>
  <r>
    <x v="4"/>
    <s v="cont:google_yearlong 2006::google|delhi"/>
    <s v="N/A"/>
    <s v="Google_Yearlong 2006"/>
    <s v="Google|Delhi"/>
    <s v=""/>
    <n v="7.5"/>
    <n v="48"/>
    <n v="90.012499800000001"/>
    <n v="1.8752604124999999"/>
    <n v="24600"/>
    <n v="1.95121951219512E-3"/>
    <n v="1.2768983739837401"/>
    <n v="0"/>
    <n v="0"/>
    <n v="0"/>
    <n v="90.012499800000001"/>
    <n v="-90.012499800000001"/>
    <n v="-1"/>
    <n v="0"/>
    <s v="NA"/>
    <n v="0"/>
    <x v="368"/>
    <n v="0"/>
    <n v="81.011249820000003"/>
    <n v="-94.513124790000006"/>
    <n v="9.0012499799999972"/>
    <n v="4.5006249900000057"/>
  </r>
  <r>
    <x v="4"/>
    <s v="cont:google_yearlong 2006::google|international general"/>
    <s v="N/A"/>
    <s v="Google_Yearlong 2006"/>
    <s v="Google|International General"/>
    <s v=""/>
    <n v="7.5"/>
    <n v="420"/>
    <n v="94.537495500000006"/>
    <n v="0.22508927500000001"/>
    <n v="59749"/>
    <n v="7.029406349897069E-3"/>
    <n v="2.6313026159433601"/>
    <n v="0"/>
    <n v="0"/>
    <n v="0"/>
    <n v="94.537495500000006"/>
    <n v="-94.537495500000006"/>
    <n v="-1"/>
    <n v="0"/>
    <s v="NA"/>
    <n v="0"/>
    <x v="368"/>
    <n v="0"/>
    <n v="85.083745950000008"/>
    <n v="-99.264370275000005"/>
    <n v="9.4537495499999977"/>
    <n v="4.7268747749999989"/>
  </r>
  <r>
    <x v="4"/>
    <s v="cont:google_yearlong 2006::google|greece"/>
    <s v="N/A"/>
    <s v="Google_Yearlong 2006"/>
    <s v="Google|Greece"/>
    <s v=""/>
    <n v="7.5"/>
    <n v="33"/>
    <n v="131.33749983749999"/>
    <n v="3.9799242374999997"/>
    <n v="27161"/>
    <n v="1.2149773572401601E-3"/>
    <n v="1.1402415227716201"/>
    <n v="0"/>
    <n v="0"/>
    <n v="0"/>
    <n v="131.33749983749999"/>
    <n v="-131.33749983749999"/>
    <n v="-1"/>
    <n v="0"/>
    <s v="NA"/>
    <n v="0"/>
    <x v="368"/>
    <n v="0"/>
    <n v="118.20374985375"/>
    <n v="-137.904374829375"/>
    <n v="13.133749983749993"/>
    <n v="6.5668749918750109"/>
  </r>
  <r>
    <x v="4"/>
    <s v="discount airfares - broad"/>
    <s v="Broad"/>
    <s v="Google_Yearlong 2006"/>
    <s v="Google|Discount Airfare"/>
    <s v="Postiion 1-4 Bid Strategy"/>
    <n v="7.5"/>
    <n v="36"/>
    <n v="212.49999989999998"/>
    <n v="5.9027777749999997"/>
    <n v="1646"/>
    <n v="2.18712029161604E-2"/>
    <n v="2.2685905224787399"/>
    <n v="0"/>
    <n v="0"/>
    <n v="0"/>
    <n v="212.49999989999998"/>
    <n v="-212.49999989999998"/>
    <n v="-1"/>
    <n v="0"/>
    <s v="NA"/>
    <n v="0"/>
    <x v="368"/>
    <n v="0"/>
    <n v="191.24999990999999"/>
    <n v="-223.12499989499997"/>
    <n v="21.249999989999992"/>
    <n v="10.624999994999996"/>
  </r>
  <r>
    <x v="4"/>
    <s v="flights - exact"/>
    <s v="Broad"/>
    <s v="Google_Yearlong 2006"/>
    <s v="Google|Flights Relaunch"/>
    <s v="Position 5-10 Bid Strategy"/>
    <n v="7.5"/>
    <n v="139"/>
    <n v="241.79999891250003"/>
    <n v="1.7395683375000002"/>
    <n v="5792"/>
    <n v="2.3998618784530402E-2"/>
    <n v="3.75595649171271"/>
    <n v="0"/>
    <n v="0"/>
    <n v="0"/>
    <n v="241.79999891250003"/>
    <n v="-241.79999891250003"/>
    <n v="-1"/>
    <n v="0"/>
    <s v="NA"/>
    <n v="0"/>
    <x v="368"/>
    <n v="0"/>
    <n v="217.61999902125004"/>
    <n v="-253.88999885812504"/>
    <n v="24.179999891249992"/>
    <n v="12.08999994562501"/>
  </r>
  <r>
    <x v="4"/>
    <s v="discount airfare - broad"/>
    <s v="Broad"/>
    <s v="Google_Yearlong 2006"/>
    <s v="Google|Discount Airfare"/>
    <s v="Position 5-10 Bid Strategy"/>
    <n v="7.5"/>
    <n v="111"/>
    <n v="669.08749968749999"/>
    <n v="6.0278153124999996"/>
    <n v="20491"/>
    <n v="5.4170123468840004E-3"/>
    <n v="1.84931921331316"/>
    <n v="0"/>
    <n v="0"/>
    <n v="0"/>
    <n v="669.08749968749999"/>
    <n v="-669.08749968749999"/>
    <n v="-1"/>
    <n v="0"/>
    <s v="NA"/>
    <n v="0"/>
    <x v="368"/>
    <n v="0"/>
    <n v="602.17874971875005"/>
    <n v="-702.54187467187501"/>
    <n v="66.90874996874993"/>
    <n v="33.454374984375022"/>
  </r>
  <r>
    <x v="3"/>
    <s v="air france uk"/>
    <s v="Standard"/>
    <s v="Unassigned"/>
    <s v="Unassigned"/>
    <s v=""/>
    <n v="7.5"/>
    <n v="3"/>
    <n v="1.4499999749999999"/>
    <n v="0.48333332499999998"/>
    <n v="176"/>
    <n v="1.7045454545454499E-2"/>
    <n v="0.98863636363636398"/>
    <n v="0"/>
    <n v="0"/>
    <n v="0"/>
    <n v="1.4499999749999999"/>
    <n v="-1.4499999749999999"/>
    <n v="-1"/>
    <n v="0"/>
    <s v="NA"/>
    <n v="0"/>
    <x v="368"/>
    <n v="0"/>
    <n v="1.3049999774999999"/>
    <n v="-1.52249997375"/>
    <n v="0.14499999750000003"/>
    <n v="7.2499998750000128E-2"/>
  </r>
  <r>
    <x v="3"/>
    <s v="cheap flight paris london"/>
    <s v="Standard"/>
    <s v="Unassigned"/>
    <s v="Unassigned"/>
    <s v=""/>
    <n v="7.5"/>
    <n v="2"/>
    <n v="2.2000000000000002"/>
    <n v="1.1000000000000001"/>
    <n v="277"/>
    <n v="7.2202166064981995E-3"/>
    <n v="1"/>
    <n v="0"/>
    <n v="0"/>
    <n v="0"/>
    <n v="2.2000000000000002"/>
    <n v="-2.2000000000000002"/>
    <n v="-1"/>
    <n v="0"/>
    <s v="NA"/>
    <n v="0"/>
    <x v="368"/>
    <n v="0"/>
    <n v="1.9800000000000002"/>
    <n v="-2.3100000000000005"/>
    <n v="0.21999999999999997"/>
    <n v="0.11000000000000032"/>
  </r>
  <r>
    <x v="3"/>
    <s v="romantic getaway vacation"/>
    <s v="Standard"/>
    <s v="Unassigned"/>
    <s v="Unassigned"/>
    <s v=""/>
    <n v="7.5"/>
    <n v="131"/>
    <n v="186.79999856250001"/>
    <n v="1.4259541875000001"/>
    <n v="37815"/>
    <n v="3.4642337696681198E-3"/>
    <n v="1.6055559962977699"/>
    <n v="0"/>
    <n v="0"/>
    <n v="0"/>
    <n v="186.79999856250001"/>
    <n v="-186.79999856250001"/>
    <n v="-1"/>
    <n v="0"/>
    <s v="NA"/>
    <n v="0"/>
    <x v="368"/>
    <n v="0"/>
    <n v="168.11999870625002"/>
    <n v="-196.139998490625"/>
    <n v="18.679999856249992"/>
    <n v="9.3399999281249961"/>
  </r>
  <r>
    <x v="5"/>
    <s v="air france fr"/>
    <s v="Standard"/>
    <s v="Unassigned"/>
    <s v="Unassigned"/>
    <s v="Position 1-4 Bid Strategy"/>
    <n v="7.5"/>
    <n v="1"/>
    <n v="0.21249999999999999"/>
    <n v="0.21249999999999999"/>
    <n v="493"/>
    <n v="2.02839756592292E-3"/>
    <n v="1.0119675456389501"/>
    <n v="0"/>
    <n v="0"/>
    <n v="0"/>
    <n v="0.21249999999999999"/>
    <n v="-0.21249999999999999"/>
    <n v="-1"/>
    <n v="0"/>
    <s v="NA"/>
    <n v="0"/>
    <x v="368"/>
    <n v="0"/>
    <n v="0.19125"/>
    <n v="-0.22312499999999999"/>
    <n v="2.1249999999999991E-2"/>
    <n v="1.0624999999999996E-2"/>
  </r>
  <r>
    <x v="5"/>
    <s v="delhi airline"/>
    <s v="Standard"/>
    <s v="Unassigned"/>
    <s v="Unassigned"/>
    <s v="Position 5-10 Bid Strategy"/>
    <n v="7.5"/>
    <n v="1"/>
    <n v="0.32500000000000001"/>
    <n v="0.32500000000000001"/>
    <n v="176"/>
    <n v="5.6818181818181802E-3"/>
    <n v="2.9874999999999998"/>
    <n v="0"/>
    <n v="0"/>
    <n v="0"/>
    <n v="0.32500000000000001"/>
    <n v="-0.32500000000000001"/>
    <n v="-1"/>
    <n v="0"/>
    <s v="NA"/>
    <n v="0"/>
    <x v="368"/>
    <n v="0"/>
    <n v="0.29250000000000004"/>
    <n v="-0.34125000000000005"/>
    <n v="3.2499999999999973E-2"/>
    <n v="1.6250000000000042E-2"/>
  </r>
  <r>
    <x v="5"/>
    <s v="delhi ticket"/>
    <s v="Standard"/>
    <s v="Unassigned"/>
    <s v="Unassigned"/>
    <s v="Position 5-10 Bid Strategy"/>
    <n v="7.5"/>
    <n v="2"/>
    <n v="1.075"/>
    <n v="0.53749999999999998"/>
    <n v="134"/>
    <n v="1.49253731343284E-2"/>
    <n v="3.02910447761194"/>
    <n v="0"/>
    <n v="0"/>
    <n v="0"/>
    <n v="1.075"/>
    <n v="-1.075"/>
    <n v="-1"/>
    <n v="0"/>
    <s v="NA"/>
    <n v="0"/>
    <x v="368"/>
    <n v="0"/>
    <n v="0.96750000000000003"/>
    <n v="-1.1287499999999999"/>
    <n v="0.10749999999999993"/>
    <n v="5.3749999999999964E-2"/>
  </r>
  <r>
    <x v="5"/>
    <s v="delhi airport"/>
    <s v="Standard"/>
    <s v="Unassigned"/>
    <s v="Unassigned"/>
    <s v="Position 5-10 Bid Strategy"/>
    <n v="7.5"/>
    <n v="3"/>
    <n v="1.6999999875"/>
    <n v="0.56666666249999997"/>
    <n v="357"/>
    <n v="8.40336134453782E-3"/>
    <n v="2.8753501400560202"/>
    <n v="0"/>
    <n v="0"/>
    <n v="0"/>
    <n v="1.6999999875"/>
    <n v="-1.6999999875"/>
    <n v="-1"/>
    <n v="0"/>
    <s v="NA"/>
    <n v="0"/>
    <x v="368"/>
    <n v="0"/>
    <n v="1.52999998875"/>
    <n v="-1.7849999868750002"/>
    <n v="0.16999999875000005"/>
    <n v="8.4999999375000135E-2"/>
  </r>
  <r>
    <x v="5"/>
    <s v="delhi airfare"/>
    <s v="Standard"/>
    <s v="Unassigned"/>
    <s v="Unassigned"/>
    <s v="Position 5-10 Bid Strategy"/>
    <n v="7.5"/>
    <n v="3"/>
    <n v="1.7374999875000001"/>
    <n v="0.57916666250000004"/>
    <n v="270"/>
    <n v="1.1111111111111101E-2"/>
    <n v="3.00555555555556"/>
    <n v="0"/>
    <n v="0"/>
    <n v="0"/>
    <n v="1.7374999875000001"/>
    <n v="-1.7374999875000001"/>
    <n v="-1"/>
    <n v="0"/>
    <s v="NA"/>
    <n v="0"/>
    <x v="368"/>
    <n v="0"/>
    <n v="1.5637499887500002"/>
    <n v="-1.8243749868750001"/>
    <n v="0.17374999874999997"/>
    <n v="8.6874999374999984E-2"/>
  </r>
  <r>
    <x v="5"/>
    <s v="air france us"/>
    <s v="Standard"/>
    <s v="Unassigned"/>
    <s v="Unassigned"/>
    <s v="Position 1-4 Bid Strategy"/>
    <n v="7.5"/>
    <n v="10"/>
    <n v="3.35"/>
    <n v="0.33500000000000002"/>
    <n v="154"/>
    <n v="6.4935064935064901E-2"/>
    <n v="1.1831168831168799"/>
    <n v="0"/>
    <n v="0"/>
    <n v="0"/>
    <n v="3.35"/>
    <n v="-3.35"/>
    <n v="-1"/>
    <n v="0"/>
    <s v="NA"/>
    <n v="0"/>
    <x v="368"/>
    <n v="0"/>
    <n v="3.0150000000000001"/>
    <n v="-3.5175000000000001"/>
    <n v="0.33499999999999996"/>
    <n v="0.16749999999999998"/>
  </r>
  <r>
    <x v="5"/>
    <s v="air france com"/>
    <s v="Standard"/>
    <s v="Unassigned"/>
    <s v="Unassigned"/>
    <s v="Position 2-5 Bid Strategy"/>
    <n v="7.5"/>
    <n v="12"/>
    <n v="3.6249999000000002"/>
    <n v="0.30208332500000001"/>
    <n v="178"/>
    <n v="6.7415730337078608E-2"/>
    <n v="1.07191011235955"/>
    <n v="0"/>
    <n v="0"/>
    <n v="0"/>
    <n v="3.6249999000000002"/>
    <n v="-3.6249999000000002"/>
    <n v="-1"/>
    <n v="0"/>
    <s v="NA"/>
    <n v="0"/>
    <x v="368"/>
    <n v="0"/>
    <n v="3.2624999100000003"/>
    <n v="-3.8062498950000005"/>
    <n v="0.36249998999999988"/>
    <n v="0.18124999500000039"/>
  </r>
  <r>
    <x v="5"/>
    <s v="air france usa"/>
    <s v="Standard"/>
    <s v="Unassigned"/>
    <s v="Unassigned"/>
    <s v="Position 1-4 Bid Strategy"/>
    <n v="7.5"/>
    <n v="14"/>
    <n v="4.9000000000000004"/>
    <n v="0.35"/>
    <n v="213"/>
    <n v="6.5727699530516409E-2"/>
    <n v="1.30892018779343"/>
    <n v="0"/>
    <n v="0"/>
    <n v="0"/>
    <n v="4.9000000000000004"/>
    <n v="-4.9000000000000004"/>
    <n v="-1"/>
    <n v="0"/>
    <s v="NA"/>
    <n v="0"/>
    <x v="368"/>
    <n v="0"/>
    <n v="4.41"/>
    <n v="-5.1450000000000005"/>
    <n v="0.49000000000000021"/>
    <n v="0.24500000000000011"/>
  </r>
  <r>
    <x v="5"/>
    <s v="airline ticket europe"/>
    <s v="Standard"/>
    <s v="Unassigned"/>
    <s v="Unassigned"/>
    <s v="Position 5-10 Bid Strategy"/>
    <n v="7.5"/>
    <n v="22"/>
    <n v="34.924999999999997"/>
    <n v="1.5874999999999999"/>
    <n v="386"/>
    <n v="5.6994818652849701E-2"/>
    <n v="1.6611398963730599"/>
    <n v="0"/>
    <n v="0"/>
    <n v="0"/>
    <n v="34.924999999999997"/>
    <n v="-34.924999999999997"/>
    <n v="-1"/>
    <n v="0"/>
    <s v="NA"/>
    <n v="0"/>
    <x v="368"/>
    <n v="0"/>
    <n v="31.432499999999997"/>
    <n v="-36.671250000000001"/>
    <n v="3.4924999999999997"/>
    <n v="1.7462500000000034"/>
  </r>
  <r>
    <x v="5"/>
    <s v="delhi flight"/>
    <s v="Standard"/>
    <s v="Unassigned"/>
    <s v="Unassigned"/>
    <s v="Position 5-10 Bid Strategy"/>
    <n v="7.5"/>
    <n v="102"/>
    <n v="55.799998875"/>
    <n v="0.54705881249999999"/>
    <n v="7575"/>
    <n v="1.34653465346535E-2"/>
    <n v="2.0038019801980198"/>
    <n v="0"/>
    <n v="0"/>
    <n v="0"/>
    <n v="55.799998875"/>
    <n v="-55.799998875"/>
    <n v="-1"/>
    <n v="0"/>
    <s v="NA"/>
    <n v="0"/>
    <x v="368"/>
    <n v="0"/>
    <n v="50.219998987499999"/>
    <n v="-58.589998818750004"/>
    <n v="5.5799998875000014"/>
    <n v="2.789999943750004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11">
  <r>
    <x v="0"/>
    <s v="fly to florence"/>
    <s v="Advanced"/>
    <x v="0"/>
    <s v="Florence"/>
    <s v=""/>
    <n v="6.25"/>
    <n v="1"/>
    <n v="2.3125"/>
    <n v="2.3125"/>
    <n v="11"/>
    <n v="9.0909090909090898E-2"/>
    <n v="1.27272727272727"/>
    <n v="9"/>
    <n v="0.25694444444444442"/>
    <n v="8777.9500000000007"/>
    <n v="2.3125"/>
    <x v="0"/>
    <n v="3794.8702702702708"/>
    <n v="9"/>
    <n v="975.3277777777779"/>
    <n v="0.81818181818181812"/>
    <n v="0.99973655580175325"/>
    <n v="0.25694444444444442"/>
    <n v="2.0812500000000003"/>
    <n v="9214.4193750000013"/>
    <n v="0.23124999999999973"/>
    <n v="-438.78187500000058"/>
  </r>
  <r>
    <x v="0"/>
    <s v="low international airfare"/>
    <s v="Advanced"/>
    <x v="1"/>
    <s v="Low International DC"/>
    <s v=""/>
    <n v="6.25"/>
    <n v="1"/>
    <n v="0.625"/>
    <n v="0.625"/>
    <n v="6"/>
    <n v="0.16666666666666699"/>
    <n v="1"/>
    <n v="1"/>
    <n v="0.625"/>
    <n v="1574.2"/>
    <n v="0.625"/>
    <x v="1"/>
    <n v="2517.7200000000003"/>
    <n v="1"/>
    <n v="1574.2"/>
    <n v="0.16666666666666699"/>
    <n v="0.99960297293863554"/>
    <n v="0.625"/>
    <n v="0.5625"/>
    <n v="1652.2537500000001"/>
    <n v="6.25E-2"/>
    <n v="-78.678750000000036"/>
  </r>
  <r>
    <x v="1"/>
    <s v="air discount france ticket"/>
    <s v="Broad"/>
    <x v="2"/>
    <s v="France"/>
    <s v="Position 2-5 Bid Strategy"/>
    <n v="0"/>
    <n v="1"/>
    <n v="0.38750000000000001"/>
    <n v="0.38750000000000001"/>
    <n v="9"/>
    <n v="0.11111111111111099"/>
    <n v="1.1111111111111101"/>
    <n v="1"/>
    <n v="0.38750000000000001"/>
    <n v="390.15"/>
    <n v="0.38750000000000001"/>
    <x v="2"/>
    <n v="1005.8387096774193"/>
    <n v="1"/>
    <n v="390.15"/>
    <n v="0.11111111111111099"/>
    <n v="0.99900679225938749"/>
    <n v="0.38750000000000001"/>
    <n v="0.34875"/>
    <n v="409.25062500000001"/>
    <n v="3.8750000000000007E-2"/>
    <n v="-19.488125000000025"/>
  </r>
  <r>
    <x v="2"/>
    <s v="[airfrance]"/>
    <s v="Exact"/>
    <x v="3"/>
    <s v="Air France"/>
    <s v="Position 1- 3"/>
    <n v="7.5"/>
    <n v="59"/>
    <n v="2.3124998374999999"/>
    <n v="3.9194912499999998E-2"/>
    <n v="401"/>
    <n v="0.14713216957606001"/>
    <n v="2"/>
    <n v="3.3898305084745804E-2"/>
    <n v="1.1562499187499999"/>
    <n v="1665.15"/>
    <n v="2.3124998374999999"/>
    <x v="3"/>
    <n v="719.06491546402117"/>
    <n v="2"/>
    <n v="832.57500000000005"/>
    <n v="4.9875311720698375E-3"/>
    <n v="0.99861123632255355"/>
    <n v="1.1562499187499999"/>
    <n v="2.0812498537500002"/>
    <n v="1745.9793751706252"/>
    <n v="0.23124998374999972"/>
    <n v="-83.141875008124998"/>
  </r>
  <r>
    <x v="3"/>
    <s v="air france online booking"/>
    <s v="Standard"/>
    <x v="4"/>
    <s v="Unassigned"/>
    <s v="Position 1-2 Target"/>
    <n v="0.25"/>
    <n v="8"/>
    <n v="2.2000000000000002"/>
    <n v="0.27500000000000002"/>
    <n v="318"/>
    <n v="2.51572327044025E-2"/>
    <n v="2.97578616352201"/>
    <n v="0.125"/>
    <n v="2.2000000000000002"/>
    <n v="935"/>
    <n v="2.2000000000000002"/>
    <x v="4"/>
    <n v="423.99999999999994"/>
    <n v="1"/>
    <n v="935"/>
    <n v="3.1446540880503125E-3"/>
    <n v="0.99764705882352933"/>
    <n v="2.2000000000000002"/>
    <n v="1.9800000000000002"/>
    <n v="979.43999999999994"/>
    <n v="0.21999999999999997"/>
    <n v="-46.639999999999986"/>
  </r>
  <r>
    <x v="3"/>
    <s v="airfrance,com"/>
    <s v="Standard"/>
    <x v="4"/>
    <s v="Unassigned"/>
    <s v="Position 1-2 Target"/>
    <n v="0.125"/>
    <n v="42"/>
    <n v="5.25"/>
    <n v="0.125"/>
    <n v="722"/>
    <n v="5.8171745152354598E-2"/>
    <n v="1.1290858725761801"/>
    <n v="4.7619047619047603E-2"/>
    <n v="2.625"/>
    <n v="1817.3"/>
    <n v="5.25"/>
    <x v="5"/>
    <n v="345.15238095238095"/>
    <n v="2"/>
    <n v="908.65"/>
    <n v="2.7700831024930752E-3"/>
    <n v="0.99711109888295824"/>
    <n v="2.625"/>
    <n v="4.7250000000000005"/>
    <n v="1902.6525000000001"/>
    <n v="0.52499999999999947"/>
    <n v="-90.602500000000191"/>
  </r>
  <r>
    <x v="4"/>
    <s v="paris cheap airline"/>
    <s v="Broad"/>
    <x v="5"/>
    <s v="San Francisco to Paris Sale"/>
    <s v="Position 5-10 Bid Strategy"/>
    <n v="6.25"/>
    <n v="3"/>
    <n v="5.2125000000000004"/>
    <n v="1.7375"/>
    <n v="13"/>
    <n v="0.230769230769231"/>
    <n v="1"/>
    <n v="0.33333333333333298"/>
    <n v="5.2125000000000004"/>
    <n v="1685.55"/>
    <n v="5.2125000000000004"/>
    <x v="6"/>
    <n v="322.3669064748201"/>
    <n v="1"/>
    <n v="1685.55"/>
    <n v="7.6923076923076913E-2"/>
    <n v="0.99690753759900319"/>
    <n v="5.2125000000000004"/>
    <n v="4.6912500000000001"/>
    <n v="1764.3543749999999"/>
    <n v="0.52125000000000021"/>
    <n v="-84.016875000000027"/>
  </r>
  <r>
    <x v="5"/>
    <s v="airfrance.us"/>
    <s v="Standard"/>
    <x v="4"/>
    <s v="Unassigned"/>
    <s v="Position 1-4 Bid Strategy"/>
    <n v="0.32500000000000001"/>
    <n v="47"/>
    <n v="11.799999775000002"/>
    <n v="0.25106382500000002"/>
    <n v="547"/>
    <n v="8.5923217550274197E-2"/>
    <n v="1.1819012797074999"/>
    <n v="4.2553191489361701E-2"/>
    <n v="5.8999998875000008"/>
    <n v="3796.1"/>
    <n v="11.799999775000002"/>
    <x v="7"/>
    <n v="320.70339596468335"/>
    <n v="2"/>
    <n v="1898.05"/>
    <n v="3.6563071297989018E-3"/>
    <n v="0.99689154664655832"/>
    <n v="5.8999998875000008"/>
    <n v="10.619999797500002"/>
    <n v="3973.5150002362502"/>
    <n v="1.1799999774999996"/>
    <n v="-189.21500001125014"/>
  </r>
  <r>
    <x v="3"/>
    <s v="air travel to paris"/>
    <s v="Standard"/>
    <x v="4"/>
    <s v="Unassigned"/>
    <s v="Position 1-2 Target"/>
    <n v="7.5"/>
    <n v="13"/>
    <n v="5.2124999875000002"/>
    <n v="0.40096153750000002"/>
    <n v="448"/>
    <n v="2.9017857142857099E-2"/>
    <n v="1.8564732142857101"/>
    <n v="7.69230769230769E-2"/>
    <n v="5.2124999875000002"/>
    <n v="1513"/>
    <n v="5.2124999875000002"/>
    <x v="8"/>
    <n v="289.26378966490114"/>
    <n v="1"/>
    <n v="1513"/>
    <n v="2.2321428571428531E-3"/>
    <n v="0.99655485790647724"/>
    <n v="5.2124999875000002"/>
    <n v="4.6912499887500001"/>
    <n v="1583.176875013125"/>
    <n v="0.52124999875000011"/>
    <n v="-75.389375000625023"/>
  </r>
  <r>
    <x v="2"/>
    <s v="air france site"/>
    <s v="Broad"/>
    <x v="2"/>
    <s v="Air France Website"/>
    <s v=""/>
    <n v="5"/>
    <n v="19"/>
    <n v="8.2374998749999992"/>
    <n v="0.43355262499999997"/>
    <n v="129"/>
    <n v="0.14728682170542601"/>
    <n v="1.03023255813953"/>
    <n v="5.2631578947368397E-2"/>
    <n v="8.2374998749999992"/>
    <n v="2348.5500000000002"/>
    <n v="8.2374998749999992"/>
    <x v="9"/>
    <n v="284.10470842344023"/>
    <n v="1"/>
    <n v="2348.5500000000002"/>
    <n v="7.7519379844961022E-3"/>
    <n v="0.99649251671243955"/>
    <n v="8.2374998749999992"/>
    <n v="7.4137498874999999"/>
    <n v="2457.3281251312501"/>
    <n v="0.82374998749999939"/>
    <n v="-117.01562500625005"/>
  </r>
  <r>
    <x v="3"/>
    <s v="cheap fare to paris"/>
    <s v="Advanced"/>
    <x v="4"/>
    <s v="Unassigned"/>
    <s v="Position 1-2 Target"/>
    <n v="0.6875"/>
    <n v="29"/>
    <n v="26.612499962500003"/>
    <n v="0.91767241250000009"/>
    <n v="559"/>
    <n v="5.1878354203935599E-2"/>
    <n v="2.33345259391771"/>
    <n v="6.8965517241379296E-2"/>
    <n v="13.306249981250001"/>
    <n v="7418.8"/>
    <n v="26.612499962500003"/>
    <x v="10"/>
    <n v="277.77125450273076"/>
    <n v="2"/>
    <n v="3709.4"/>
    <n v="3.5778175313059025E-3"/>
    <n v="0.996412829573179"/>
    <n v="13.306249981250001"/>
    <n v="23.951249966250003"/>
    <n v="7761.7968750393757"/>
    <n v="2.6612499962499996"/>
    <n v="-369.60937500187538"/>
  </r>
  <r>
    <x v="5"/>
    <s v="air france.com"/>
    <s v="Standard"/>
    <x v="4"/>
    <s v="Unassigned"/>
    <s v="Position 1-4 Bid Strategy"/>
    <n v="0.3125"/>
    <n v="273"/>
    <n v="46.349998012500002"/>
    <n v="0.1697802125"/>
    <n v="3171"/>
    <n v="8.6092715231788103E-2"/>
    <n v="1.0063071586250401"/>
    <n v="3.6630036630036604E-2"/>
    <n v="4.6349998012500002"/>
    <n v="11271.85"/>
    <n v="46.349998012500002"/>
    <x v="11"/>
    <n v="242.18987019071989"/>
    <n v="10"/>
    <n v="1127.1849999999999"/>
    <n v="3.1535793125197086E-3"/>
    <n v="0.99588798662043054"/>
    <n v="4.6349998012500002"/>
    <n v="41.714998211250006"/>
    <n v="11786.775002086875"/>
    <n v="4.6349998012499967"/>
    <n v="-561.27500009937467"/>
  </r>
  <r>
    <x v="4"/>
    <s v="air france us"/>
    <s v="Broad"/>
    <x v="6"/>
    <s v="Air France Website"/>
    <s v=""/>
    <n v="10"/>
    <n v="231"/>
    <n v="99.549998625000001"/>
    <n v="0.430952375"/>
    <n v="1277"/>
    <n v="0.18089271730618597"/>
    <n v="1.02260767423649"/>
    <n v="8.658008658008659E-2"/>
    <n v="4.9774999312499997"/>
    <n v="23076.65"/>
    <n v="99.549998625000001"/>
    <x v="12"/>
    <n v="230.80964659706947"/>
    <n v="20"/>
    <n v="1153.8325"/>
    <n v="1.5661707126076709E-2"/>
    <n v="0.99568611567861887"/>
    <n v="4.9774999312499997"/>
    <n v="89.594998762499998"/>
    <n v="24125.955001443752"/>
    <n v="9.9549998625000029"/>
    <n v="-1148.8550000687501"/>
  </r>
  <r>
    <x v="4"/>
    <s v="airfrance"/>
    <s v="Broad"/>
    <x v="6"/>
    <s v="Air France Website"/>
    <s v=""/>
    <n v="10"/>
    <n v="907"/>
    <n v="235.11249464999997"/>
    <n v="0.25921994999999998"/>
    <n v="4352"/>
    <n v="0.20840992647058801"/>
    <n v="1.0105836397058801"/>
    <n v="2.8665931642778402E-2"/>
    <n v="9.0427882557692296"/>
    <n v="48551.15"/>
    <n v="235.11249464999997"/>
    <x v="13"/>
    <n v="205.50178576121883"/>
    <n v="26"/>
    <n v="1867.3519230769232"/>
    <n v="5.9742647058823491E-3"/>
    <n v="0.99515742686527509"/>
    <n v="9.0427882557692296"/>
    <n v="211.60124518499998"/>
    <n v="50731.839380617508"/>
    <n v="23.511249464999992"/>
    <n v="-2415.8018752675052"/>
  </r>
  <r>
    <x v="5"/>
    <s v="cdg flight"/>
    <s v="Standard"/>
    <x v="4"/>
    <s v="Unassigned"/>
    <s v="Position 2-5 Bid Strategy"/>
    <n v="0.125"/>
    <n v="18"/>
    <n v="4.7499999749999997"/>
    <n v="0.2638888875"/>
    <n v="169"/>
    <n v="0.106508875739645"/>
    <n v="1.6621301775147901"/>
    <n v="5.5555555555555601E-2"/>
    <n v="4.7499999749999997"/>
    <n v="896.75"/>
    <n v="4.7499999749999997"/>
    <x v="14"/>
    <n v="187.78947467783934"/>
    <n v="1"/>
    <n v="896.75"/>
    <n v="5.9171597633136163E-3"/>
    <n v="0.99470309453582373"/>
    <n v="4.7499999749999997"/>
    <n v="4.2749999775000003"/>
    <n v="936.60000002624997"/>
    <n v="0.47499999749999944"/>
    <n v="-44.60000000125001"/>
  </r>
  <r>
    <x v="4"/>
    <s v="airfrance us"/>
    <s v="Broad"/>
    <x v="6"/>
    <s v="Air France Website"/>
    <s v=""/>
    <n v="10"/>
    <n v="207"/>
    <n v="30.787498124999995"/>
    <n v="0.14873187499999999"/>
    <n v="730"/>
    <n v="0.283561643835616"/>
    <n v="1"/>
    <n v="2.41545893719807E-2"/>
    <n v="6.1574996249999989"/>
    <n v="5733.25"/>
    <n v="30.787498124999995"/>
    <x v="15"/>
    <n v="185.22006818230219"/>
    <n v="5"/>
    <n v="1146.6500000000001"/>
    <n v="6.8493150684931468E-3"/>
    <n v="0.99463000948414948"/>
    <n v="6.1574996249999989"/>
    <n v="27.708748312499996"/>
    <n v="5987.5856269687501"/>
    <n v="3.0787498124999999"/>
    <n v="-285.12312509374988"/>
  </r>
  <r>
    <x v="4"/>
    <s v="france airline ticket"/>
    <s v="Broad"/>
    <x v="7"/>
    <s v="New York to France Sale"/>
    <s v="Position 5-10 Bid Strategy"/>
    <n v="6.25"/>
    <n v="2"/>
    <n v="2.6875"/>
    <n v="1.34375"/>
    <n v="24"/>
    <n v="8.3333333333333301E-2"/>
    <n v="1.5416666666666701"/>
    <n v="0.5"/>
    <n v="2.6875"/>
    <n v="494.7"/>
    <n v="2.6875"/>
    <x v="16"/>
    <n v="183.07441860465116"/>
    <n v="1"/>
    <n v="494.7"/>
    <n v="4.166666666666665E-2"/>
    <n v="0.99456741459470388"/>
    <n v="2.6875"/>
    <n v="2.4187500000000002"/>
    <n v="516.61312499999997"/>
    <n v="0.26874999999999982"/>
    <n v="-24.60062499999998"/>
  </r>
  <r>
    <x v="4"/>
    <s v="airfrance website"/>
    <s v="Broad"/>
    <x v="6"/>
    <s v="Air France Website"/>
    <s v="Position 2-5 Bid Strategy"/>
    <n v="0.71250000000000002"/>
    <n v="10"/>
    <n v="9.9375"/>
    <n v="0.99375000000000002"/>
    <n v="80"/>
    <n v="0.125"/>
    <n v="1.0625"/>
    <n v="0.1"/>
    <n v="9.9375"/>
    <n v="1815.6"/>
    <n v="9.9375"/>
    <x v="17"/>
    <n v="181.70188679245283"/>
    <n v="1"/>
    <n v="1815.6"/>
    <n v="1.2500000000000001E-2"/>
    <n v="0.99452660277594185"/>
    <n v="9.9375"/>
    <n v="8.9437499999999996"/>
    <n v="1895.9456250000001"/>
    <n v="0.99375000000000036"/>
    <n v="-90.283125000000155"/>
  </r>
  <r>
    <x v="3"/>
    <s v="airplane france ticket"/>
    <s v="Advanced"/>
    <x v="4"/>
    <s v="Unassigned"/>
    <s v="Position 1-2 Target"/>
    <n v="0.4375"/>
    <n v="16"/>
    <n v="8.3125"/>
    <n v="0.51953125"/>
    <n v="6073"/>
    <n v="2.6346122180141603E-3"/>
    <n v="2.4634282891486898"/>
    <n v="6.25E-2"/>
    <n v="8.3125"/>
    <n v="1473.9"/>
    <n v="8.3125"/>
    <x v="18"/>
    <n v="176.31127819548874"/>
    <n v="1"/>
    <n v="1473.9"/>
    <n v="1.6466326362588502E-4"/>
    <n v="0.99436020082773591"/>
    <n v="8.3125"/>
    <n v="7.4812500000000002"/>
    <n v="1538.8668750000002"/>
    <n v="0.83124999999999982"/>
    <n v="-73.279375000000073"/>
  </r>
  <r>
    <x v="4"/>
    <s v="france airfare sale"/>
    <s v="Broad"/>
    <x v="8"/>
    <s v="Miami to France Sale"/>
    <s v="Position 5-10 Bid Strategy"/>
    <n v="6.25"/>
    <n v="1"/>
    <n v="2.7625000000000002"/>
    <n v="2.7625000000000002"/>
    <n v="2"/>
    <n v="0.5"/>
    <n v="1"/>
    <n v="1"/>
    <n v="2.7625000000000002"/>
    <n v="470.05"/>
    <n v="2.7625000000000002"/>
    <x v="19"/>
    <n v="169.15384615384616"/>
    <n v="1"/>
    <n v="470.05"/>
    <n v="0.5"/>
    <n v="0.99412296564195302"/>
    <n v="2.7625000000000002"/>
    <n v="2.4862500000000001"/>
    <n v="490.65187500000002"/>
    <n v="0.27625000000000011"/>
    <n v="-23.364374999999995"/>
  </r>
  <r>
    <x v="3"/>
    <s v="air france schedule"/>
    <s v="Advanced"/>
    <x v="4"/>
    <s v="Unassigned"/>
    <s v="Position 1-2 Target"/>
    <n v="0.32500000000000001"/>
    <n v="30"/>
    <n v="10.712499750000001"/>
    <n v="0.35708332500000001"/>
    <n v="2192"/>
    <n v="1.3686131386861301E-2"/>
    <n v="1.5193430656934299"/>
    <n v="3.3333333333333298E-2"/>
    <n v="10.712499750000001"/>
    <n v="1785"/>
    <n v="10.712499750000001"/>
    <x v="20"/>
    <n v="165.62777518384539"/>
    <n v="1"/>
    <n v="1785"/>
    <n v="4.5620437956204286E-4"/>
    <n v="0.99399859957983194"/>
    <n v="10.712499750000001"/>
    <n v="9.6412497750000004"/>
    <n v="1863.0018752625001"/>
    <n v="1.0712499750000006"/>
    <n v="-88.714375012500113"/>
  </r>
  <r>
    <x v="3"/>
    <s v="airfare to tahiti"/>
    <s v="Standard"/>
    <x v="4"/>
    <s v="Unassigned"/>
    <s v=""/>
    <n v="10"/>
    <n v="6"/>
    <n v="12.274999949999998"/>
    <n v="2.0458333249999998"/>
    <n v="102"/>
    <n v="5.8823529411764698E-2"/>
    <n v="4.1637254901960796"/>
    <n v="0.16666666666666699"/>
    <n v="12.274999949999998"/>
    <n v="1989"/>
    <n v="12.274999949999998"/>
    <x v="21"/>
    <n v="161.03666053782757"/>
    <n v="1"/>
    <n v="1989"/>
    <n v="9.8039215686274682E-3"/>
    <n v="0.99382855708898943"/>
    <n v="12.274999949999998"/>
    <n v="11.047499954999999"/>
    <n v="2075.5612500525003"/>
    <n v="1.2274999949999987"/>
    <n v="-98.836250002500265"/>
  </r>
  <r>
    <x v="4"/>
    <s v="france flights"/>
    <s v="Broad"/>
    <x v="1"/>
    <s v="DC to France Sale"/>
    <s v="Position 5-10 Bid Strategy"/>
    <n v="6.25"/>
    <n v="6"/>
    <n v="18.349999950000001"/>
    <n v="3.058333325"/>
    <n v="137"/>
    <n v="4.3795620437956206E-2"/>
    <n v="1.2026277372262799"/>
    <n v="0.5"/>
    <n v="6.11666665"/>
    <n v="2810.1"/>
    <n v="18.349999950000001"/>
    <x v="22"/>
    <n v="152.13896499492904"/>
    <n v="3"/>
    <n v="936.69999999999993"/>
    <n v="2.1897810218978103E-2"/>
    <n v="0.99346998329240954"/>
    <n v="6.11666665"/>
    <n v="16.514999955"/>
    <n v="2931.3375000525002"/>
    <n v="1.8349999950000004"/>
    <n v="-139.58750000250029"/>
  </r>
  <r>
    <x v="4"/>
    <s v="international airfares"/>
    <s v="Broad"/>
    <x v="9"/>
    <s v="International Detroit"/>
    <s v="Position 5-10 Bid Strategy"/>
    <n v="6.25"/>
    <n v="2"/>
    <n v="6.6"/>
    <n v="3.3"/>
    <n v="79"/>
    <n v="2.5316455696202497E-2"/>
    <n v="3.0050632911392401"/>
    <n v="0.5"/>
    <n v="6.6"/>
    <n v="923.95"/>
    <n v="6.6"/>
    <x v="23"/>
    <n v="138.99242424242425"/>
    <n v="1"/>
    <n v="923.95"/>
    <n v="1.2658227848101248E-2"/>
    <n v="0.99285675631798254"/>
    <n v="6.6"/>
    <n v="5.9399999999999995"/>
    <n v="963.21750000000009"/>
    <n v="0.66000000000000014"/>
    <n v="-45.867500000000064"/>
  </r>
  <r>
    <x v="4"/>
    <s v="france air ticket"/>
    <s v="Broad"/>
    <x v="7"/>
    <s v="New York to France Sale"/>
    <s v="Position 5-10 Bid Strategy"/>
    <n v="6.25"/>
    <n v="12"/>
    <n v="19.399999950000002"/>
    <n v="1.6166666625000001"/>
    <n v="116"/>
    <n v="0.10344827586206901"/>
    <n v="1.0940517241379299"/>
    <n v="0.33333333333333298"/>
    <n v="4.8499999875000004"/>
    <n v="2706.4"/>
    <n v="19.399999950000002"/>
    <x v="24"/>
    <n v="138.50515499872461"/>
    <n v="4"/>
    <n v="676.6"/>
    <n v="3.4482758620689634E-2"/>
    <n v="0.99283180610774457"/>
    <n v="4.8499999875000004"/>
    <n v="17.459999955000001"/>
    <n v="2821.3500000525"/>
    <n v="1.9399999950000009"/>
    <n v="-134.35000000250011"/>
  </r>
  <r>
    <x v="5"/>
    <s v="airfrance.com/us"/>
    <s v="Standard"/>
    <x v="4"/>
    <s v="Unassigned"/>
    <s v=""/>
    <n v="7.5"/>
    <n v="17"/>
    <n v="5.5874998624999996"/>
    <n v="0.32867646249999999"/>
    <n v="98"/>
    <n v="0.17346938775510201"/>
    <n v="0.95918367346938804"/>
    <n v="5.8823529411764698E-2"/>
    <n v="5.5874998624999996"/>
    <n v="778.6"/>
    <n v="5.5874998624999996"/>
    <x v="25"/>
    <n v="138.34675958124018"/>
    <n v="1"/>
    <n v="778.6"/>
    <n v="1.0204081632653059E-2"/>
    <n v="0.99282365802401751"/>
    <n v="5.5874998624999996"/>
    <n v="5.02874987625"/>
    <n v="811.66312514437516"/>
    <n v="0.55874998624999961"/>
    <n v="-38.650625006875089"/>
  </r>
  <r>
    <x v="4"/>
    <s v="paris cheap ticket"/>
    <s v="Broad"/>
    <x v="10"/>
    <s v="Boston to Paris Sale"/>
    <s v="Position 5-10 Bid Strategy"/>
    <n v="6.25"/>
    <n v="3"/>
    <n v="5.1375000000000002"/>
    <n v="1.7124999999999999"/>
    <n v="18"/>
    <n v="0.16666666666666699"/>
    <n v="1.8333333333333299"/>
    <n v="0.33333333333333298"/>
    <n v="5.1375000000000002"/>
    <n v="676.6"/>
    <n v="5.1375000000000002"/>
    <x v="26"/>
    <n v="130.69829683698296"/>
    <n v="1"/>
    <n v="676.6"/>
    <n v="5.5555555555555608E-2"/>
    <n v="0.9924068873780667"/>
    <n v="5.1375000000000002"/>
    <n v="4.6237500000000002"/>
    <n v="705.03562499999998"/>
    <n v="0.51374999999999993"/>
    <n v="-33.573125000000005"/>
  </r>
  <r>
    <x v="4"/>
    <s v="paris cheap flights"/>
    <s v="Broad"/>
    <x v="11"/>
    <s v="Houston to Paris Sale"/>
    <s v="Position 5-10 Bid Strategy"/>
    <n v="6.25"/>
    <n v="21"/>
    <n v="43.387499925"/>
    <n v="2.0660714250000001"/>
    <n v="174"/>
    <n v="0.12068965517241401"/>
    <n v="1.3214367816092001"/>
    <n v="0.14285714285714302"/>
    <n v="14.462499975"/>
    <n v="5638.05"/>
    <n v="43.387499925"/>
    <x v="27"/>
    <n v="128.94641336205083"/>
    <n v="3"/>
    <n v="1879.3500000000001"/>
    <n v="1.7241379310344876E-2"/>
    <n v="0.99230452019315185"/>
    <n v="14.462499975"/>
    <n v="39.048749932500002"/>
    <n v="5874.3956250787505"/>
    <n v="4.3387499924999986"/>
    <n v="-279.7331250037505"/>
  </r>
  <r>
    <x v="5"/>
    <s v="tunis"/>
    <s v="Standard"/>
    <x v="4"/>
    <s v="Unassigned"/>
    <s v="Position 1-4 Bid Strategy"/>
    <n v="11.25"/>
    <n v="36"/>
    <n v="25.374999600000002"/>
    <n v="0.70486110000000002"/>
    <n v="832"/>
    <n v="4.3269230769230803E-2"/>
    <n v="1.40745192307692"/>
    <n v="8.3333333333333301E-2"/>
    <n v="8.4583332000000002"/>
    <n v="3254.65"/>
    <n v="25.374999600000002"/>
    <x v="28"/>
    <n v="127.26207098738239"/>
    <n v="3"/>
    <n v="1084.8833333333334"/>
    <n v="3.6057692307692323E-3"/>
    <n v="0.99220346286082983"/>
    <n v="8.4583332000000002"/>
    <n v="22.837499640000004"/>
    <n v="3390.7387504200001"/>
    <n v="2.5374999599999981"/>
    <n v="-161.46375002000013"/>
  </r>
  <r>
    <x v="0"/>
    <s v="france travel agency"/>
    <s v="Standard"/>
    <x v="12"/>
    <s v="France"/>
    <s v=""/>
    <n v="6.25"/>
    <n v="5"/>
    <n v="15.4375"/>
    <n v="3.0874999999999999"/>
    <n v="167"/>
    <n v="2.9940119760478997E-2"/>
    <n v="1.2392814371257499"/>
    <n v="0.4"/>
    <n v="7.71875"/>
    <n v="1978.8"/>
    <n v="15.4375"/>
    <x v="29"/>
    <n v="127.18137651821863"/>
    <n v="2"/>
    <n v="989.4"/>
    <n v="1.19760479041916E-2"/>
    <n v="0.99219855467960383"/>
    <n v="7.71875"/>
    <n v="13.893750000000001"/>
    <n v="2061.5306249999999"/>
    <n v="1.5437499999999993"/>
    <n v="-98.168124999999918"/>
  </r>
  <r>
    <x v="2"/>
    <s v="air france airlines"/>
    <s v="Broad"/>
    <x v="3"/>
    <s v="Air France"/>
    <s v="Position 1- 3"/>
    <n v="1.25"/>
    <n v="228"/>
    <n v="55.312497900000004"/>
    <n v="0.24259867500000001"/>
    <n v="3747"/>
    <n v="6.0848678943154502E-2"/>
    <n v="1.4166533226581299"/>
    <n v="1.7543859649122799E-2"/>
    <n v="13.828124475000001"/>
    <n v="6873.1"/>
    <n v="55.312497900000004"/>
    <x v="30"/>
    <n v="123.25943974589511"/>
    <n v="4"/>
    <n v="1718.2750000000001"/>
    <n v="1.0675206832132364E-3"/>
    <n v="0.99195232167435354"/>
    <n v="13.828124475000001"/>
    <n v="49.781248110000007"/>
    <n v="7158.676877205"/>
    <n v="5.5312497899999968"/>
    <n v="-340.889375105"/>
  </r>
  <r>
    <x v="2"/>
    <s v="lyon airfare"/>
    <s v="Broad"/>
    <x v="3"/>
    <s v="Lyon"/>
    <s v="Position 1- 3"/>
    <n v="1.25"/>
    <n v="12"/>
    <n v="15.024999899999997"/>
    <n v="1.2520833249999999"/>
    <n v="1030"/>
    <n v="1.1650485436893201E-2"/>
    <n v="1.30961165048544"/>
    <n v="0.16666666666666699"/>
    <n v="7.5124999499999987"/>
    <n v="1836"/>
    <n v="15.024999899999997"/>
    <x v="31"/>
    <n v="121.19634024756301"/>
    <n v="2"/>
    <n v="918"/>
    <n v="1.9417475728155372E-3"/>
    <n v="0.99181644885620912"/>
    <n v="7.5124999499999987"/>
    <n v="13.522499909999999"/>
    <n v="1912.0237501050001"/>
    <n v="1.5024999899999987"/>
    <n v="-91.048750005000102"/>
  </r>
  <r>
    <x v="3"/>
    <s v="air france web site"/>
    <s v="Standard"/>
    <x v="4"/>
    <s v="Unassigned"/>
    <s v="Position 1-2 Target"/>
    <n v="0.28749999999999998"/>
    <n v="17"/>
    <n v="5.3874999625000006"/>
    <n v="0.31691176250000003"/>
    <n v="752"/>
    <n v="2.2606382978723399E-2"/>
    <n v="2.2155585106382998"/>
    <n v="5.8823529411764698E-2"/>
    <n v="5.3874999625000006"/>
    <n v="637.5"/>
    <n v="5.3874999625000006"/>
    <x v="32"/>
    <n v="117.32946718094756"/>
    <n v="1"/>
    <n v="637.5"/>
    <n v="1.3297872340425527E-3"/>
    <n v="0.99154901966666664"/>
    <n v="5.3874999625000006"/>
    <n v="4.8487499662500007"/>
    <n v="663.71812503937508"/>
    <n v="0.53874999624999997"/>
    <n v="-31.605625001875069"/>
  </r>
  <r>
    <x v="2"/>
    <s v="cont:air france global campaign::france"/>
    <s v="N/A"/>
    <x v="3"/>
    <s v="France"/>
    <s v=""/>
    <n v="7.5"/>
    <n v="49"/>
    <n v="10.9999995875"/>
    <n v="0.22448978750000001"/>
    <n v="4780"/>
    <n v="1.02510460251046E-2"/>
    <n v="4.8444769874476998"/>
    <n v="2.04081632653061E-2"/>
    <n v="10.9999995875"/>
    <n v="1296.25"/>
    <n v="10.9999995875"/>
    <x v="33"/>
    <n v="116.84091350994335"/>
    <n v="1"/>
    <n v="1296.25"/>
    <n v="2.0920502092050181E-4"/>
    <n v="0.99151398296046289"/>
    <n v="10.9999995875"/>
    <n v="9.8999996287500007"/>
    <n v="1349.5125004331251"/>
    <n v="1.0999999587499989"/>
    <n v="-64.262500020625112"/>
  </r>
  <r>
    <x v="4"/>
    <s v="airfrance.com"/>
    <s v="Broad"/>
    <x v="6"/>
    <s v="Air France Website"/>
    <s v=""/>
    <n v="10"/>
    <n v="1260"/>
    <n v="365.79998700000004"/>
    <n v="0.29031745000000003"/>
    <n v="6231"/>
    <n v="0.20221473278767502"/>
    <n v="1.00517091959557"/>
    <n v="2.53968253968254E-2"/>
    <n v="11.431249593750001"/>
    <n v="42538.25"/>
    <n v="365.79998700000004"/>
    <x v="34"/>
    <n v="115.2882764126506"/>
    <n v="32"/>
    <n v="1329.3203125"/>
    <n v="5.1356122612742873E-3"/>
    <n v="0.99140068086957034"/>
    <n v="11.431249593750001"/>
    <n v="329.21998830000007"/>
    <n v="44281.072513650004"/>
    <n v="36.579998699999976"/>
    <n v="-2108.6225006500026"/>
  </r>
  <r>
    <x v="0"/>
    <s v="airfrance.us"/>
    <s v="Advanced"/>
    <x v="6"/>
    <s v="Air France Website"/>
    <s v=""/>
    <n v="7.5"/>
    <n v="242"/>
    <n v="87.574999325000007"/>
    <n v="0.36188016250000005"/>
    <n v="1371"/>
    <n v="0.176513493800146"/>
    <n v="1.0201312910284499"/>
    <n v="5.7851239669421496E-2"/>
    <n v="6.2553570946428581"/>
    <n v="10140.5"/>
    <n v="87.574999325000007"/>
    <x v="35"/>
    <n v="114.7921790255178"/>
    <n v="14"/>
    <n v="724.32142857142856"/>
    <n v="1.0211524434719191E-2"/>
    <n v="0.99136383814161044"/>
    <n v="6.2553570946428581"/>
    <n v="78.817499392500011"/>
    <n v="10555.571250708752"/>
    <n v="8.7574999324999965"/>
    <n v="-502.64625003375113"/>
  </r>
  <r>
    <x v="4"/>
    <s v="book airfrance"/>
    <s v="Broad"/>
    <x v="6"/>
    <s v="Air France Brand"/>
    <s v="Position 1 -2 Target"/>
    <n v="10"/>
    <n v="4"/>
    <n v="6"/>
    <n v="1.5"/>
    <n v="43"/>
    <n v="9.3023255813953487E-2"/>
    <n v="1.0930232558139501"/>
    <n v="0.25"/>
    <n v="6"/>
    <n v="671.5"/>
    <n v="6"/>
    <x v="36"/>
    <n v="110.91666666666667"/>
    <n v="1"/>
    <n v="671.5"/>
    <n v="2.3255813953488372E-2"/>
    <n v="0.99106478034251677"/>
    <n v="6"/>
    <n v="5.4"/>
    <n v="698.77499999999998"/>
    <n v="0.59999999999999964"/>
    <n v="-33.274999999999977"/>
  </r>
  <r>
    <x v="2"/>
    <s v="nice flight"/>
    <s v="Broad"/>
    <x v="3"/>
    <s v="Nice"/>
    <s v="Position 1- 3"/>
    <n v="1.25"/>
    <n v="28"/>
    <n v="36.424999799999995"/>
    <n v="1.3008928499999999"/>
    <n v="2356"/>
    <n v="1.1884550084889599E-2"/>
    <n v="1.5467317487266601"/>
    <n v="0.107142857142857"/>
    <n v="12.141666599999999"/>
    <n v="3944"/>
    <n v="36.424999799999995"/>
    <x v="37"/>
    <n v="107.27728268100088"/>
    <n v="3"/>
    <n v="1314.6666666666667"/>
    <n v="1.2733446519524554E-3"/>
    <n v="0.99076445238336719"/>
    <n v="12.141666599999999"/>
    <n v="32.782499819999998"/>
    <n v="4102.9537502100002"/>
    <n v="3.6424999799999966"/>
    <n v="-195.3787500100002"/>
  </r>
  <r>
    <x v="4"/>
    <s v="airfrance.us"/>
    <s v="Broad"/>
    <x v="6"/>
    <s v="Air France Website"/>
    <s v=""/>
    <n v="10"/>
    <n v="25"/>
    <n v="6.95"/>
    <n v="0.27799999999999997"/>
    <n v="132"/>
    <n v="0.18939393939393898"/>
    <n v="1"/>
    <n v="0.04"/>
    <n v="6.95"/>
    <n v="751.4"/>
    <n v="6.95"/>
    <x v="38"/>
    <n v="107.11510791366905"/>
    <n v="1"/>
    <n v="751.4"/>
    <n v="7.5757575757575595E-3"/>
    <n v="0.99075059888208672"/>
    <n v="6.95"/>
    <n v="6.2549999999999999"/>
    <n v="781.67250000000001"/>
    <n v="0.69500000000000028"/>
    <n v="-37.222500000000082"/>
  </r>
  <r>
    <x v="0"/>
    <s v="rome travel"/>
    <s v="Advanced"/>
    <x v="0"/>
    <s v="Rome"/>
    <s v=""/>
    <n v="2.7"/>
    <n v="27"/>
    <n v="56.412499949999997"/>
    <n v="2.0893518499999999"/>
    <n v="1051"/>
    <n v="2.5689819219790699E-2"/>
    <n v="2.8635585156993302"/>
    <n v="0.148148148148148"/>
    <n v="14.103124987499999"/>
    <n v="5729"/>
    <n v="56.412499949999997"/>
    <x v="39"/>
    <n v="100.55550640510127"/>
    <n v="4"/>
    <n v="1432.25"/>
    <n v="3.8058991436726924E-3"/>
    <n v="0.99015316810089016"/>
    <n v="14.103124987499999"/>
    <n v="50.771249955000002"/>
    <n v="5956.2168750525007"/>
    <n v="5.6412499949999955"/>
    <n v="-283.62937500250064"/>
  </r>
  <r>
    <x v="4"/>
    <s v="rabat flights"/>
    <s v="Broad"/>
    <x v="13"/>
    <s v="Google|rabat"/>
    <s v="Postiion 1-4 Bid Strategy"/>
    <n v="6.25"/>
    <n v="11"/>
    <n v="14.07499995"/>
    <n v="1.2795454500000001"/>
    <n v="361"/>
    <n v="3.0470914127423799E-2"/>
    <n v="1.1379501385041599"/>
    <n v="9.0909090909090898E-2"/>
    <n v="14.07499995"/>
    <n v="1402.5"/>
    <n v="14.07499995"/>
    <x v="40"/>
    <n v="98.644760567121708"/>
    <n v="1"/>
    <n v="1402.5"/>
    <n v="2.7700831024930722E-3"/>
    <n v="0.98996434941176481"/>
    <n v="14.07499995"/>
    <n v="12.667499955"/>
    <n v="1457.8462500525002"/>
    <n v="1.4074999950000002"/>
    <n v="-69.421250002500074"/>
  </r>
  <r>
    <x v="0"/>
    <s v="airfrance,com"/>
    <s v="Advanced"/>
    <x v="6"/>
    <s v="Air France Website"/>
    <s v=""/>
    <n v="7.5"/>
    <n v="48"/>
    <n v="7.3125"/>
    <n v="0.15234375"/>
    <n v="298"/>
    <n v="0.161073825503356"/>
    <n v="1"/>
    <n v="2.0833333333333301E-2"/>
    <n v="7.3125"/>
    <n v="718.25"/>
    <n v="7.3125"/>
    <x v="41"/>
    <n v="97.222222222222229"/>
    <n v="1"/>
    <n v="718.25"/>
    <n v="3.355704697986578E-3"/>
    <n v="0.98981900452488691"/>
    <n v="7.3125"/>
    <n v="6.5812499999999998"/>
    <n v="746.484375"/>
    <n v="0.73125000000000018"/>
    <n v="-35.546875"/>
  </r>
  <r>
    <x v="3"/>
    <s v="air france phone number"/>
    <s v="Standard"/>
    <x v="4"/>
    <s v="Unassigned"/>
    <s v="Position 1-2 Target"/>
    <n v="0.125"/>
    <n v="65"/>
    <n v="9.7124998749999989"/>
    <n v="0.14942307499999999"/>
    <n v="1831"/>
    <n v="3.5499726925177499E-2"/>
    <n v="2.4816493719279098"/>
    <n v="1.5384615384615401E-2"/>
    <n v="9.7124998749999989"/>
    <n v="947.75"/>
    <n v="9.7124998749999989"/>
    <x v="42"/>
    <n v="96.580438836299095"/>
    <n v="1"/>
    <n v="947.75"/>
    <n v="5.4614964500273135E-4"/>
    <n v="0.9897520444473753"/>
    <n v="9.7124998749999989"/>
    <n v="8.7412498874999986"/>
    <n v="984.93937513125002"/>
    <n v="0.97124998750000024"/>
    <n v="-46.901875006250066"/>
  </r>
  <r>
    <x v="5"/>
    <s v="airline ticket to france"/>
    <s v="Standard"/>
    <x v="4"/>
    <s v="Unassigned"/>
    <s v="Position 1-4 Bid Strategy"/>
    <n v="1.2625"/>
    <n v="14"/>
    <n v="10.262499975000001"/>
    <n v="0.73303571249999999"/>
    <n v="225"/>
    <n v="6.22222222222222E-2"/>
    <n v="2.1017777777777802"/>
    <n v="7.1428571428571397E-2"/>
    <n v="10.262499975000001"/>
    <n v="991.1"/>
    <n v="10.262499975000001"/>
    <x v="43"/>
    <n v="95.574908883251908"/>
    <n v="1"/>
    <n v="991.1"/>
    <n v="4.444444444444441E-3"/>
    <n v="0.98964534358288769"/>
    <n v="10.262499975000001"/>
    <n v="9.2362499775000018"/>
    <n v="1029.87937502625"/>
    <n v="1.026249997499999"/>
    <n v="-49.041875001249991"/>
  </r>
  <r>
    <x v="2"/>
    <s v="airfrance com"/>
    <s v="Broad"/>
    <x v="3"/>
    <s v="Air France Website"/>
    <s v="Position 1- 3"/>
    <n v="2.5"/>
    <n v="548"/>
    <n v="247.93749675000001"/>
    <n v="0.45244068749999999"/>
    <n v="2919"/>
    <n v="0.18773552586502198"/>
    <n v="1.4655361425145601"/>
    <n v="2.1897810218978103E-2"/>
    <n v="20.661458062499999"/>
    <n v="23041.8"/>
    <n v="247.93749675000001"/>
    <x v="44"/>
    <n v="91.933905932080435"/>
    <n v="12"/>
    <n v="1920.1499999999999"/>
    <n v="4.1109969167523065E-3"/>
    <n v="0.98923966457698609"/>
    <n v="20.661458062499999"/>
    <n v="223.14374707500002"/>
    <n v="23933.555628412498"/>
    <n v="24.793749674999987"/>
    <n v="-1139.6931251624992"/>
  </r>
  <r>
    <x v="3"/>
    <s v="new york to paris"/>
    <s v="Advanced"/>
    <x v="4"/>
    <s v="Unassigned"/>
    <s v="Position 1-2 Target"/>
    <n v="0.72499999999999998"/>
    <n v="39"/>
    <n v="24.4374999375"/>
    <n v="0.62660256250000002"/>
    <n v="2364"/>
    <n v="1.6497461928934001E-2"/>
    <n v="3.6335448392554999"/>
    <n v="2.5641025641025599E-2"/>
    <n v="24.4374999375"/>
    <n v="2226.15"/>
    <n v="24.4374999375"/>
    <x v="45"/>
    <n v="90.09565240689426"/>
    <n v="1"/>
    <n v="2226.15"/>
    <n v="4.2301184433164035E-4"/>
    <n v="0.98902252771039689"/>
    <n v="24.4374999375"/>
    <n v="21.99374994375"/>
    <n v="2311.7981250656253"/>
    <n v="2.44374999375"/>
    <n v="-110.08562500312519"/>
  </r>
  <r>
    <x v="4"/>
    <s v="cont:google_yearlong 2006::google|europe"/>
    <s v="N/A"/>
    <x v="13"/>
    <s v="Google|Europe"/>
    <s v=""/>
    <n v="7.5"/>
    <n v="112"/>
    <n v="31.649998799999999"/>
    <n v="0.28258927499999997"/>
    <n v="157285"/>
    <n v="7.1208316114060506E-4"/>
    <n v="2.3088775153383998"/>
    <n v="8.9285714285714298E-3"/>
    <n v="31.649998799999999"/>
    <n v="2882.35"/>
    <n v="31.649998799999999"/>
    <x v="46"/>
    <n v="90.069513721434959"/>
    <n v="1"/>
    <n v="2882.35"/>
    <n v="6.3578853673268316E-6"/>
    <n v="0.98901937696671116"/>
    <n v="31.649998799999999"/>
    <n v="28.484998919999999"/>
    <n v="2993.23500126"/>
    <n v="3.1649998799999999"/>
    <n v="-142.53500006000013"/>
  </r>
  <r>
    <x v="4"/>
    <s v="airfrance"/>
    <s v="Broad"/>
    <x v="6"/>
    <s v="Air France Brand"/>
    <s v=""/>
    <n v="27.5"/>
    <n v="11789"/>
    <n v="2412.512454275"/>
    <n v="0.204640975"/>
    <n v="78814"/>
    <n v="0.14958002385363001"/>
    <n v="1.1294810566650599"/>
    <n v="1.8491814403257301E-2"/>
    <n v="11.066570891169725"/>
    <n v="216915.75"/>
    <n v="2412.512454275"/>
    <x v="47"/>
    <n v="88.912800083424557"/>
    <n v="218"/>
    <n v="995.02637614678895"/>
    <n v="2.7660060395361262E-3"/>
    <n v="0.98887811302648598"/>
    <n v="11.066570891169725"/>
    <n v="2171.2612088475003"/>
    <n v="225228.39942301126"/>
    <n v="241.25124542749973"/>
    <n v="-10725.161877286271"/>
  </r>
  <r>
    <x v="3"/>
    <s v="cheap travel france"/>
    <s v="Advanced"/>
    <x v="4"/>
    <s v="Unassigned"/>
    <s v="Position 1-2 Target"/>
    <n v="0.47499999999999998"/>
    <n v="20"/>
    <n v="10.4"/>
    <n v="0.52"/>
    <n v="501"/>
    <n v="3.9920159680638695E-2"/>
    <n v="2.12155688622755"/>
    <n v="0.05"/>
    <n v="10.4"/>
    <n v="935"/>
    <n v="10.4"/>
    <x v="48"/>
    <n v="88.903846153846146"/>
    <n v="1"/>
    <n v="935"/>
    <n v="1.9960079840319347E-3"/>
    <n v="0.9888770053475936"/>
    <n v="10.4"/>
    <n v="9.3600000000000012"/>
    <n v="970.83"/>
    <n v="1.0399999999999991"/>
    <n v="-46.230000000000018"/>
  </r>
  <r>
    <x v="4"/>
    <s v="paris flight"/>
    <s v="Broad"/>
    <x v="14"/>
    <s v="Philadelphia to Paris Sale"/>
    <s v="Position 5-10 Bid Strategy"/>
    <n v="6.25"/>
    <n v="2"/>
    <n v="4.8875000000000002"/>
    <n v="2.4437500000000001"/>
    <n v="38"/>
    <n v="5.2631578947368397E-2"/>
    <n v="1.7089473684210501"/>
    <n v="0.5"/>
    <n v="4.8875000000000002"/>
    <n v="434.35"/>
    <n v="4.8875000000000002"/>
    <x v="49"/>
    <n v="87.869565217391312"/>
    <n v="1"/>
    <n v="434.35"/>
    <n v="2.6315789473684199E-2"/>
    <n v="0.98874755381604695"/>
    <n v="4.8875000000000002"/>
    <n v="4.3987500000000006"/>
    <n v="450.93562500000007"/>
    <n v="0.48874999999999957"/>
    <n v="-21.473125000000039"/>
  </r>
  <r>
    <x v="3"/>
    <s v="airfrance.us"/>
    <s v="Advanced"/>
    <x v="4"/>
    <s v="Unassigned"/>
    <s v="Position 1-2 Target"/>
    <n v="0.13750000000000001"/>
    <n v="207"/>
    <n v="34.874997749999999"/>
    <n v="0.16847825"/>
    <n v="1100"/>
    <n v="0.18818181818181798"/>
    <n v="1.16954545454545"/>
    <n v="1.9323671497584502E-2"/>
    <n v="8.7187494374999996"/>
    <n v="3035.35"/>
    <n v="34.874997749999999"/>
    <x v="50"/>
    <n v="86.035131063198421"/>
    <n v="4"/>
    <n v="758.83749999999998"/>
    <n v="3.6363636363636251E-3"/>
    <n v="0.98851038669346203"/>
    <n v="8.7187494374999996"/>
    <n v="31.387497974999999"/>
    <n v="3150.4987523625"/>
    <n v="3.4874997749999999"/>
    <n v="-150.02375011250024"/>
  </r>
  <r>
    <x v="4"/>
    <s v="airfrance airlines"/>
    <s v="Broad"/>
    <x v="6"/>
    <s v="Air France Brand"/>
    <s v="Position 1 -2 Target"/>
    <n v="0.35"/>
    <n v="116"/>
    <n v="59.349999300000007"/>
    <n v="0.51163792500000005"/>
    <n v="776"/>
    <n v="0.149484536082474"/>
    <n v="1.30069587628866"/>
    <n v="4.31034482758621E-2"/>
    <n v="11.869999860000002"/>
    <n v="5146.75"/>
    <n v="59.349999300000007"/>
    <x v="51"/>
    <n v="85.718619388425168"/>
    <n v="5"/>
    <n v="1029.3499999999999"/>
    <n v="6.4432989690721594E-3"/>
    <n v="0.98846845110020898"/>
    <n v="11.869999860000002"/>
    <n v="53.414999370000011"/>
    <n v="5341.7700007350004"/>
    <n v="5.9349999299999965"/>
    <n v="-254.37000003499998"/>
  </r>
  <r>
    <x v="4"/>
    <s v="florence cheap tickets"/>
    <s v="Broad"/>
    <x v="7"/>
    <s v="New York to Florence Sale"/>
    <s v="Position 5-10 Bid Strategy"/>
    <n v="6.25"/>
    <n v="3"/>
    <n v="5.9749999875000004"/>
    <n v="1.9916666625000001"/>
    <n v="6"/>
    <n v="0.5"/>
    <n v="2"/>
    <n v="0.33333333333333298"/>
    <n v="5.9749999875000004"/>
    <n v="490.45"/>
    <n v="5.9749999875000004"/>
    <x v="52"/>
    <n v="81.083682180091387"/>
    <n v="1"/>
    <n v="490.45"/>
    <n v="0.16666666666666649"/>
    <n v="0.98781731065857892"/>
    <n v="5.9749999875000004"/>
    <n v="5.3774999887500003"/>
    <n v="508.69875001312505"/>
    <n v="0.59749999875000004"/>
    <n v="-24.223750000625046"/>
  </r>
  <r>
    <x v="0"/>
    <s v="air france travel"/>
    <s v="Advanced"/>
    <x v="6"/>
    <s v="Air France Brand"/>
    <s v=""/>
    <n v="6.25"/>
    <n v="24"/>
    <n v="33.787500000000001"/>
    <n v="1.4078124999999999"/>
    <n v="1171"/>
    <n v="2.0495303159692599E-2"/>
    <n v="3.0695217762596099"/>
    <n v="4.1666666666666699E-2"/>
    <n v="33.787500000000001"/>
    <n v="2772.7"/>
    <n v="33.787500000000001"/>
    <x v="53"/>
    <n v="81.062893081761004"/>
    <n v="1"/>
    <n v="2772.7"/>
    <n v="8.5397096498719227E-4"/>
    <n v="0.98781422440220723"/>
    <n v="33.787500000000001"/>
    <n v="30.408750000000001"/>
    <n v="2875.8581250000002"/>
    <n v="3.3787500000000001"/>
    <n v="-136.94562500000029"/>
  </r>
  <r>
    <x v="4"/>
    <s v="rome fare"/>
    <s v="Broad"/>
    <x v="13"/>
    <s v="Google|Rome"/>
    <s v="Postiion 1-4 Bid Strategy"/>
    <n v="6.25"/>
    <n v="14"/>
    <n v="20.112499925000002"/>
    <n v="1.4366071375"/>
    <n v="310"/>
    <n v="4.5161290322580594E-2"/>
    <n v="1.4922580645161301"/>
    <n v="7.1428571428571397E-2"/>
    <n v="20.112499925000002"/>
    <n v="1489.2"/>
    <n v="20.112499925000002"/>
    <x v="54"/>
    <n v="73.043505558894353"/>
    <n v="1"/>
    <n v="1489.2"/>
    <n v="3.225806451612898E-3"/>
    <n v="0.98649442658810094"/>
    <n v="20.112499925000002"/>
    <n v="18.101249932500004"/>
    <n v="1542.5418750787501"/>
    <n v="2.011249992499998"/>
    <n v="-73.454375003750101"/>
  </r>
  <r>
    <x v="4"/>
    <s v="air france com"/>
    <s v="Broad"/>
    <x v="6"/>
    <s v="Air France Website"/>
    <s v="Postiion 1-4 Bid Strategy"/>
    <n v="15"/>
    <n v="6119"/>
    <n v="1905.862442675"/>
    <n v="0.31146632499999999"/>
    <n v="15166"/>
    <n v="0.40346828432019"/>
    <n v="1.03887115917183"/>
    <n v="1.91207713678706E-2"/>
    <n v="16.289422586965813"/>
    <n v="132065.35"/>
    <n v="1905.862442675"/>
    <x v="55"/>
    <n v="68.294271739065195"/>
    <n v="117"/>
    <n v="1128.7636752136752"/>
    <n v="7.7146248186733633E-3"/>
    <n v="0.98556879270243858"/>
    <n v="16.289422586965813"/>
    <n v="1715.2761984075"/>
    <n v="136667.46193519127"/>
    <n v="190.58624426749998"/>
    <n v="-6507.9743778662669"/>
  </r>
  <r>
    <x v="6"/>
    <s v="air travel in france"/>
    <s v="Broad"/>
    <x v="2"/>
    <s v="France"/>
    <s v=""/>
    <n v="0"/>
    <n v="2"/>
    <n v="7.5625"/>
    <n v="3.78125"/>
    <n v="35"/>
    <n v="5.7142857142857099E-2"/>
    <n v="6.0845714285714303"/>
    <n v="0.5"/>
    <n v="7.5625"/>
    <n v="512.54999999999995"/>
    <n v="7.5625"/>
    <x v="56"/>
    <n v="66.775206611570241"/>
    <n v="1"/>
    <n v="512.54999999999995"/>
    <n v="2.857142857142855E-2"/>
    <n v="0.98524534191786162"/>
    <n v="7.5625"/>
    <n v="6.8062500000000004"/>
    <n v="530.23687499999994"/>
    <n v="0.75624999999999964"/>
    <n v="-25.249374999999986"/>
  </r>
  <r>
    <x v="4"/>
    <s v="airfrance usa"/>
    <s v="Broad"/>
    <x v="6"/>
    <s v="Air France Website"/>
    <s v=""/>
    <n v="10"/>
    <n v="57"/>
    <n v="14.999999587500001"/>
    <n v="0.26315788750000002"/>
    <n v="200"/>
    <n v="0.28499999999999998"/>
    <n v="1.0049999999999999"/>
    <n v="1.7543859649122799E-2"/>
    <n v="14.999999587500001"/>
    <n v="1008.95"/>
    <n v="14.999999587500001"/>
    <x v="57"/>
    <n v="66.263335183075043"/>
    <n v="1"/>
    <n v="1008.95"/>
    <n v="4.9999999999999975E-3"/>
    <n v="0.98513305952970909"/>
    <n v="14.999999587500001"/>
    <n v="13.499999628750002"/>
    <n v="1043.6475004331251"/>
    <n v="1.4999999587499993"/>
    <n v="-49.697500020625057"/>
  </r>
  <r>
    <x v="4"/>
    <s v="france cheap tickets"/>
    <s v="Broad"/>
    <x v="1"/>
    <s v="DC to France Sale"/>
    <s v="Position 5-10 Bid Strategy"/>
    <n v="6.25"/>
    <n v="3"/>
    <n v="7.3875000000000002"/>
    <n v="2.4624999999999999"/>
    <n v="22"/>
    <n v="0.13636363636363599"/>
    <n v="1.0900000000000001"/>
    <n v="0.33333333333333298"/>
    <n v="7.3875000000000002"/>
    <n v="490.45"/>
    <n v="7.3875000000000002"/>
    <x v="58"/>
    <n v="65.389170896785103"/>
    <n v="1"/>
    <n v="490.45"/>
    <n v="4.5454545454545282E-2"/>
    <n v="0.98493730247731681"/>
    <n v="7.3875000000000002"/>
    <n v="6.6487500000000006"/>
    <n v="507.21562500000005"/>
    <n v="0.73874999999999957"/>
    <n v="-24.153125000000045"/>
  </r>
  <r>
    <x v="3"/>
    <s v="boston to paris"/>
    <s v="Advanced"/>
    <x v="4"/>
    <s v="Unassigned"/>
    <s v="Position 1-2 Target"/>
    <n v="0.72499999999999998"/>
    <n v="23"/>
    <n v="12.5874998"/>
    <n v="0.54728259999999995"/>
    <n v="699"/>
    <n v="3.29041487839771E-2"/>
    <n v="2.4997138769671001"/>
    <n v="4.3478260869565195E-2"/>
    <n v="12.5874998"/>
    <n v="806.65"/>
    <n v="12.5874998"/>
    <x v="59"/>
    <n v="63.083417105595501"/>
    <n v="1"/>
    <n v="806.65"/>
    <n v="1.4306151645207428E-3"/>
    <n v="0.98439533899460729"/>
    <n v="12.5874998"/>
    <n v="11.328749820000001"/>
    <n v="833.76562520999994"/>
    <n v="1.2587499799999993"/>
    <n v="-39.703125010000008"/>
  </r>
  <r>
    <x v="4"/>
    <s v="paris ticket"/>
    <s v="Broad"/>
    <x v="15"/>
    <s v="Chicago to Paris Sale"/>
    <s v="Position 5-10 Bid Strategy"/>
    <n v="6.25"/>
    <n v="6"/>
    <n v="14.724999974999999"/>
    <n v="2.4541666625"/>
    <n v="97"/>
    <n v="6.1855670103092807E-2"/>
    <n v="1.2561855670103099"/>
    <n v="0.16666666666666699"/>
    <n v="14.724999974999999"/>
    <n v="940.95"/>
    <n v="14.724999974999999"/>
    <x v="60"/>
    <n v="62.901528122073913"/>
    <n v="1"/>
    <n v="940.95"/>
    <n v="1.0309278350515488E-2"/>
    <n v="0.9843509219671609"/>
    <n v="14.724999974999999"/>
    <n v="13.252499977499999"/>
    <n v="972.53625002625017"/>
    <n v="1.4724999974999999"/>
    <n v="-46.311250001250073"/>
  </r>
  <r>
    <x v="2"/>
    <s v="air france com"/>
    <s v="Broad"/>
    <x v="3"/>
    <s v="Air France Website"/>
    <s v="Position 1- 3"/>
    <n v="0"/>
    <n v="661"/>
    <n v="202.79999711250002"/>
    <n v="0.30680786250000003"/>
    <n v="2703"/>
    <n v="0.244543100258972"/>
    <n v="1.47584165741768"/>
    <n v="1.51285930408472E-2"/>
    <n v="20.279999711250003"/>
    <n v="11950.15"/>
    <n v="202.79999711250002"/>
    <x v="61"/>
    <n v="57.925789793630251"/>
    <n v="10"/>
    <n v="1195.0149999999999"/>
    <n v="3.6995930447650829E-3"/>
    <n v="0.98302950196336436"/>
    <n v="20.279999711250003"/>
    <n v="182.51999740125004"/>
    <n v="12334.717503031874"/>
    <n v="20.279999711249985"/>
    <n v="-587.3675001443753"/>
  </r>
  <r>
    <x v="3"/>
    <s v="cheap airline ticket to france"/>
    <s v="Advanced"/>
    <x v="4"/>
    <s v="Unassigned"/>
    <s v="Position 1-2 Target"/>
    <n v="0.3125"/>
    <n v="26"/>
    <n v="16.062499699999996"/>
    <n v="0.61778844999999993"/>
    <n v="9279"/>
    <n v="2.80202608039659E-3"/>
    <n v="2.39967668929842"/>
    <n v="3.8461538461538498E-2"/>
    <n v="16.062499699999996"/>
    <n v="935"/>
    <n v="16.062499699999996"/>
    <x v="62"/>
    <n v="57.210117818710387"/>
    <n v="1"/>
    <n v="935"/>
    <n v="1.0777023386140741E-4"/>
    <n v="0.98282085593582891"/>
    <n v="16.062499699999996"/>
    <n v="14.456249729999998"/>
    <n v="964.88437531500006"/>
    <n v="1.6062499699999986"/>
    <n v="-45.946875015000046"/>
  </r>
  <r>
    <x v="2"/>
    <s v="air france com"/>
    <s v="Broad"/>
    <x v="2"/>
    <s v="Air France Website"/>
    <s v=""/>
    <n v="5"/>
    <n v="568"/>
    <n v="263.12499889999998"/>
    <n v="0.46324823749999999"/>
    <n v="1710"/>
    <n v="0.33216374269005799"/>
    <n v="1.1094152046783601"/>
    <n v="2.2887323943662E-2"/>
    <n v="20.24038453076923"/>
    <n v="15011"/>
    <n v="263.12499889999998"/>
    <x v="63"/>
    <n v="56.048931354883898"/>
    <n v="13"/>
    <n v="1154.6923076923076"/>
    <n v="7.6023391812865479E-3"/>
    <n v="0.98247118786889609"/>
    <n v="20.24038453076923"/>
    <n v="236.81249900999998"/>
    <n v="15485.268751154999"/>
    <n v="26.312499889999998"/>
    <n v="-737.39375005500005"/>
  </r>
  <r>
    <x v="3"/>
    <s v="airfrance.com"/>
    <s v="Standard"/>
    <x v="4"/>
    <s v="Unassigned"/>
    <s v=""/>
    <n v="8.75"/>
    <n v="2010"/>
    <n v="574.24999012499995"/>
    <n v="0.2856965125"/>
    <n v="37801"/>
    <n v="5.3173196476283699E-2"/>
    <n v="1.1638951350493401"/>
    <n v="1.7910447761194E-2"/>
    <n v="15.951388614583331"/>
    <n v="32613.65"/>
    <n v="574.24999012499995"/>
    <x v="64"/>
    <n v="55.793470719783244"/>
    <n v="36"/>
    <n v="905.93472222222226"/>
    <n v="9.5235575778418403E-4"/>
    <n v="0.98239234215964788"/>
    <n v="15.951388614583331"/>
    <n v="516.82499111250002"/>
    <n v="33641.370010368752"/>
    <n v="57.424999012499939"/>
    <n v="-1601.9700004937513"/>
  </r>
  <r>
    <x v="4"/>
    <s v="air france website"/>
    <s v="Broad"/>
    <x v="6"/>
    <s v="Air France Website"/>
    <s v="Position 2-5 Bid Strategy"/>
    <n v="0.3"/>
    <n v="187"/>
    <n v="66.562498062500012"/>
    <n v="0.35594918750000004"/>
    <n v="899"/>
    <n v="0.20800889877641801"/>
    <n v="1.14244716351502"/>
    <n v="2.1390374331550797E-2"/>
    <n v="16.640624515625003"/>
    <n v="3621"/>
    <n v="66.562498062500012"/>
    <x v="65"/>
    <n v="53.400001583474221"/>
    <n v="4"/>
    <n v="905.25"/>
    <n v="4.4493882091212397E-3"/>
    <n v="0.9816176475938968"/>
    <n v="16.640624515625003"/>
    <n v="59.906248256250009"/>
    <n v="3732.1593770343752"/>
    <n v="6.6562498062500026"/>
    <n v="-177.72187509687501"/>
  </r>
  <r>
    <x v="4"/>
    <s v="paris air fares"/>
    <s v="Broad"/>
    <x v="7"/>
    <s v="New York to Paris Sale"/>
    <s v="Position 5-10 Bid Strategy"/>
    <n v="6.25"/>
    <n v="10"/>
    <n v="25.012499999999999"/>
    <n v="2.5012500000000002"/>
    <n v="41"/>
    <n v="0.24390243902438999"/>
    <n v="1.19487804878049"/>
    <n v="0.1"/>
    <n v="25.012499999999999"/>
    <n v="1360"/>
    <n v="25.012499999999999"/>
    <x v="66"/>
    <n v="53.372813593203396"/>
    <n v="1"/>
    <n v="1360"/>
    <n v="2.4390243902439001E-2"/>
    <n v="0.9816084558823529"/>
    <n v="25.012499999999999"/>
    <n v="22.51125"/>
    <n v="1401.7368750000001"/>
    <n v="2.5012499999999989"/>
    <n v="-66.7493750000001"/>
  </r>
  <r>
    <x v="5"/>
    <s v="europe ticket"/>
    <s v="Standard"/>
    <x v="4"/>
    <s v="Unassigned"/>
    <s v="Position 1-4 Bid Strategy"/>
    <n v="0.86250000000000004"/>
    <n v="123"/>
    <n v="81.312498674999986"/>
    <n v="0.66107722499999988"/>
    <n v="3325"/>
    <n v="3.69924812030075E-2"/>
    <n v="2.1720902255639101"/>
    <n v="1.6260162601626001E-2"/>
    <n v="40.656249337499993"/>
    <n v="4187.1000000000004"/>
    <n v="81.312498674999986"/>
    <x v="67"/>
    <n v="50.493928586987934"/>
    <n v="2"/>
    <n v="2093.5500000000002"/>
    <n v="6.0150375939849534E-4"/>
    <n v="0.98058023484631374"/>
    <n v="40.656249337499993"/>
    <n v="73.181248807499983"/>
    <n v="4311.0768763912511"/>
    <n v="8.1312498675000029"/>
    <n v="-205.28937506625061"/>
  </r>
  <r>
    <x v="4"/>
    <s v="paris air flight"/>
    <s v="Broad"/>
    <x v="11"/>
    <s v="Houston to Paris Sale"/>
    <s v="Position 5-10 Bid Strategy"/>
    <n v="6.25"/>
    <n v="4"/>
    <n v="8.4875000000000007"/>
    <n v="2.1218750000000002"/>
    <n v="20"/>
    <n v="0.2"/>
    <n v="1.35"/>
    <n v="0.25"/>
    <n v="8.4875000000000007"/>
    <n v="426.7"/>
    <n v="8.4875000000000007"/>
    <x v="68"/>
    <n v="49.273932253313689"/>
    <n v="1"/>
    <n v="426.7"/>
    <n v="0.05"/>
    <n v="0.98010897586126078"/>
    <n v="8.4875000000000007"/>
    <n v="7.6387500000000008"/>
    <n v="439.12312500000002"/>
    <n v="0.84874999999999989"/>
    <n v="-20.910625000000039"/>
  </r>
  <r>
    <x v="4"/>
    <s v="paris airfares"/>
    <s v="Broad"/>
    <x v="7"/>
    <s v="New York to Paris Sale"/>
    <s v="Position 5-10 Bid Strategy"/>
    <n v="6.25"/>
    <n v="21"/>
    <n v="50.199999937500003"/>
    <n v="2.3904761875"/>
    <n v="195"/>
    <n v="0.107692307692308"/>
    <n v="1.8745641025641"/>
    <n v="9.5238095238095205E-2"/>
    <n v="25.099999968750001"/>
    <n v="2450.5500000000002"/>
    <n v="50.199999937500003"/>
    <x v="69"/>
    <n v="47.815737112569401"/>
    <n v="2"/>
    <n v="1225.2750000000001"/>
    <n v="1.0256410256410282E-2"/>
    <n v="0.97951480282487613"/>
    <n v="25.099999968750001"/>
    <n v="45.179999943750005"/>
    <n v="2520.3675000656253"/>
    <n v="5.0199999937499982"/>
    <n v="-120.01750000312495"/>
  </r>
  <r>
    <x v="2"/>
    <s v="[air france]"/>
    <s v="Exact"/>
    <x v="3"/>
    <s v="Air France"/>
    <s v="Position 1- 3"/>
    <n v="1.25"/>
    <n v="11150"/>
    <n v="4886.0998981250004"/>
    <n v="0.43821523750000002"/>
    <n v="107222"/>
    <n v="0.10398985282871101"/>
    <n v="1.8312034843595499"/>
    <n v="1.5964125560538101E-2"/>
    <n v="27.449999427668541"/>
    <n v="235965.95"/>
    <n v="4886.0998981250004"/>
    <x v="70"/>
    <n v="47.293312646053344"/>
    <n v="178"/>
    <n v="1325.6514044943822"/>
    <n v="1.6601070675794209E-3"/>
    <n v="0.9792931993021663"/>
    <n v="27.449999427668541"/>
    <n v="4397.4899083125001"/>
    <n v="242633.8426069688"/>
    <n v="488.60998981250032"/>
    <n v="-11553.992505093775"/>
  </r>
  <r>
    <x v="3"/>
    <s v="air france fr"/>
    <s v="Advanced"/>
    <x v="4"/>
    <s v="Unassigned"/>
    <s v=""/>
    <n v="7.5"/>
    <n v="60"/>
    <n v="16.749999750000001"/>
    <n v="0.2791666625"/>
    <n v="3370"/>
    <n v="1.78041543026706E-2"/>
    <n v="1.0401483679525201"/>
    <n v="1.6666666666666701E-2"/>
    <n v="16.749999750000001"/>
    <n v="769.25"/>
    <n v="16.749999750000001"/>
    <x v="71"/>
    <n v="44.925373819781697"/>
    <n v="1"/>
    <n v="769.25"/>
    <n v="2.9673590504451059E-4"/>
    <n v="0.97822554468638279"/>
    <n v="16.749999750000001"/>
    <n v="15.074999775"/>
    <n v="790.12500026249995"/>
    <n v="1.6749999750000004"/>
    <n v="-37.625000012499981"/>
  </r>
  <r>
    <x v="4"/>
    <s v="airfrance com"/>
    <s v="Broad"/>
    <x v="6"/>
    <s v="Air France Website"/>
    <s v="Postiion 1-4 Bid Strategy"/>
    <n v="11.5"/>
    <n v="3853"/>
    <n v="1670.7374747000001"/>
    <n v="0.43361990000000006"/>
    <n v="22668"/>
    <n v="0.16997529557084901"/>
    <n v="1.0531718722428101"/>
    <n v="1.6610433428497301E-2"/>
    <n v="26.105273042187502"/>
    <n v="76245.850000000006"/>
    <n v="1670.7374747000001"/>
    <x v="72"/>
    <n v="44.636044653688522"/>
    <n v="64"/>
    <n v="1191.3414062500001"/>
    <n v="2.8233633315687397E-3"/>
    <n v="0.97808749624143476"/>
    <n v="26.105273042187502"/>
    <n v="1503.6637272300002"/>
    <n v="78303.86815156501"/>
    <n v="167.07374746999994"/>
    <n v="-3728.7556262650032"/>
  </r>
  <r>
    <x v="4"/>
    <s v="air france usa"/>
    <s v="Broad"/>
    <x v="6"/>
    <s v="Air France Website"/>
    <s v=""/>
    <n v="10"/>
    <n v="558"/>
    <n v="241.187499675"/>
    <n v="0.43223566250000001"/>
    <n v="1602"/>
    <n v="0.348314606741573"/>
    <n v="1.03235330836454"/>
    <n v="1.9713261648745498E-2"/>
    <n v="21.926136334090909"/>
    <n v="10767.8"/>
    <n v="241.187499675"/>
    <x v="73"/>
    <n v="43.644933980863868"/>
    <n v="11"/>
    <n v="978.89090909090908"/>
    <n v="6.866416978776521E-3"/>
    <n v="0.97760104202576203"/>
    <n v="21.926136334090909"/>
    <n v="217.06874970749999"/>
    <n v="11052.943125341251"/>
    <n v="24.118749967500008"/>
    <n v="-526.33062501625136"/>
  </r>
  <r>
    <x v="3"/>
    <s v="air france.com"/>
    <s v="Advanced"/>
    <x v="4"/>
    <s v="Unassigned"/>
    <s v=""/>
    <n v="8.75"/>
    <n v="681"/>
    <n v="130.27499355"/>
    <n v="0.19129955000000001"/>
    <n v="7996"/>
    <n v="8.5167583791895887E-2"/>
    <n v="1.1776138069034501"/>
    <n v="1.0279001468428799E-2"/>
    <n v="18.610713364285715"/>
    <n v="5767.25"/>
    <n v="130.27499355"/>
    <x v="74"/>
    <n v="43.269816047133475"/>
    <n v="7"/>
    <n v="823.89285714285711"/>
    <n v="8.754377188594306E-4"/>
    <n v="0.97741124564567172"/>
    <n v="18.610713364285715"/>
    <n v="117.247494195"/>
    <n v="5918.8237567725009"/>
    <n v="13.027499355000003"/>
    <n v="-281.84875032250056"/>
  </r>
  <r>
    <x v="4"/>
    <s v="paris tickets"/>
    <s v="Broad"/>
    <x v="16"/>
    <s v="Seattle to Paris Sale"/>
    <s v="Position 2-5 Bid Strategy"/>
    <n v="5"/>
    <n v="12"/>
    <n v="34.087499999999999"/>
    <n v="2.8406250000000002"/>
    <n v="538"/>
    <n v="2.2304832713754597E-2"/>
    <n v="1.6939405204461"/>
    <n v="8.3333333333333301E-2"/>
    <n v="34.087499999999999"/>
    <n v="1439.9"/>
    <n v="34.087499999999999"/>
    <x v="75"/>
    <n v="41.241290795746245"/>
    <n v="1"/>
    <n v="1439.9"/>
    <n v="1.858736059479549E-3"/>
    <n v="0.97632648100562536"/>
    <n v="34.087499999999999"/>
    <n v="30.678750000000001"/>
    <n v="1476.1031250000001"/>
    <n v="3.4087499999999977"/>
    <n v="-70.290625000000091"/>
  </r>
  <r>
    <x v="4"/>
    <s v="paris cheap air tickets"/>
    <s v="Broad"/>
    <x v="7"/>
    <s v="New York to Paris Sale"/>
    <s v="Position 5-10 Bid Strategy"/>
    <n v="6.25"/>
    <n v="5"/>
    <n v="12.112500000000001"/>
    <n v="2.4224999999999999"/>
    <n v="7"/>
    <n v="0.71428571428571397"/>
    <n v="1"/>
    <n v="0.2"/>
    <n v="12.112500000000001"/>
    <n v="494.7"/>
    <n v="12.112500000000001"/>
    <x v="76"/>
    <n v="39.84210526315789"/>
    <n v="1"/>
    <n v="494.7"/>
    <n v="0.14285714285714279"/>
    <n v="0.97551546391752575"/>
    <n v="12.112500000000001"/>
    <n v="10.901250000000001"/>
    <n v="506.71687500000002"/>
    <n v="1.2112499999999997"/>
    <n v="-24.129375000000039"/>
  </r>
  <r>
    <x v="2"/>
    <s v="paris airline"/>
    <s v="Broad"/>
    <x v="3"/>
    <s v="Tour de France"/>
    <s v=""/>
    <n v="6.25"/>
    <n v="16"/>
    <n v="27.425000000000001"/>
    <n v="1.7140625"/>
    <n v="1602"/>
    <n v="9.9875156054931302E-3"/>
    <n v="1.2408239700374499"/>
    <n v="6.25E-2"/>
    <n v="27.425000000000001"/>
    <n v="1098.2"/>
    <n v="27.425000000000001"/>
    <x v="77"/>
    <n v="39.043755697356431"/>
    <n v="1"/>
    <n v="1098.2"/>
    <n v="6.2421972534332064E-4"/>
    <n v="0.97502731742851945"/>
    <n v="27.425000000000001"/>
    <n v="24.682500000000001"/>
    <n v="1124.3137500000003"/>
    <n v="2.7424999999999997"/>
    <n v="-53.538750000000164"/>
  </r>
  <r>
    <x v="4"/>
    <s v="france airlines"/>
    <s v="Broad"/>
    <x v="7"/>
    <s v="New York to France Sale"/>
    <s v="Postiion 1-4 Bid Strategy"/>
    <n v="6.25"/>
    <n v="119"/>
    <n v="286.29999965000002"/>
    <n v="2.4058823500000002"/>
    <n v="4403"/>
    <n v="2.7027027027027001E-2"/>
    <n v="1.6807744719509401"/>
    <n v="7.5630252100840303E-2"/>
    <n v="31.811111072222225"/>
    <n v="11301.6"/>
    <n v="286.29999965000002"/>
    <x v="78"/>
    <n v="38.474676960587274"/>
    <n v="9"/>
    <n v="1255.7333333333333"/>
    <n v="2.0440608675902764E-3"/>
    <n v="0.97466730377557154"/>
    <n v="31.811111072222225"/>
    <n v="257.66999968500005"/>
    <n v="11566.0650003675"/>
    <n v="28.629999964999968"/>
    <n v="-550.76500001749991"/>
  </r>
  <r>
    <x v="4"/>
    <s v="france air flight"/>
    <s v="Broad"/>
    <x v="7"/>
    <s v="New York to France Sale"/>
    <s v="Position 5-10 Bid Strategy"/>
    <n v="6.25"/>
    <n v="55"/>
    <n v="41.399999437500007"/>
    <n v="0.7527272625000001"/>
    <n v="776"/>
    <n v="7.0876288659793799E-2"/>
    <n v="1.0417396907216501"/>
    <n v="3.6363636363636397E-2"/>
    <n v="20.699999718750004"/>
    <n v="1616.7"/>
    <n v="41.399999437500007"/>
    <x v="79"/>
    <n v="38.050725168261664"/>
    <n v="2"/>
    <n v="808.35"/>
    <n v="2.5773195876288677E-3"/>
    <n v="0.97439228091946561"/>
    <n v="20.699999718750004"/>
    <n v="37.259999493750009"/>
    <n v="1654.0650005906252"/>
    <n v="4.1399999437499986"/>
    <n v="-78.765000028125087"/>
  </r>
  <r>
    <x v="4"/>
    <s v="france air flight"/>
    <s v="Broad"/>
    <x v="17"/>
    <s v="Los Angeles to France Sale"/>
    <s v="Position 5-10 Bid Strategy"/>
    <n v="6.25"/>
    <n v="9"/>
    <n v="12.42499995"/>
    <n v="1.38055555"/>
    <n v="67"/>
    <n v="0.134328358208955"/>
    <n v="1.1358208955223901"/>
    <n v="0.11111111111111099"/>
    <n v="12.42499995"/>
    <n v="483.65"/>
    <n v="12.42499995"/>
    <x v="80"/>
    <n v="37.925553476561582"/>
    <n v="1"/>
    <n v="483.65"/>
    <n v="1.4925373134328318E-2"/>
    <n v="0.97430993497363794"/>
    <n v="12.42499995"/>
    <n v="11.182499955000001"/>
    <n v="494.78625005249995"/>
    <n v="1.2424999949999993"/>
    <n v="-23.561250002500003"/>
  </r>
  <r>
    <x v="4"/>
    <s v="[air france]"/>
    <s v="Exact"/>
    <x v="6"/>
    <s v="Air France Brand"/>
    <s v=""/>
    <n v="27.5"/>
    <n v="30418"/>
    <n v="13336.812403850001"/>
    <n v="0.438451325"/>
    <n v="188409"/>
    <n v="0.161446640022504"/>
    <n v="1.26550695561252"/>
    <n v="1.4432244066013501E-2"/>
    <n v="30.379982696697041"/>
    <n v="515791.9"/>
    <n v="13336.812403850001"/>
    <x v="81"/>
    <n v="37.674301203419787"/>
    <n v="439"/>
    <n v="1174.9246013667428"/>
    <n v="2.330037312442601E-3"/>
    <n v="0.97414303636049726"/>
    <n v="30.379982696697041"/>
    <n v="12003.131163465001"/>
    <n v="527577.8419759575"/>
    <n v="1333.6812403849999"/>
    <n v="-25122.754379807506"/>
  </r>
  <r>
    <x v="4"/>
    <s v="airfrance tickets"/>
    <s v="Broad"/>
    <x v="6"/>
    <s v="Air France Brand"/>
    <s v="Position 1 -2 Target"/>
    <n v="0.92500000000000004"/>
    <n v="33"/>
    <n v="29.262499612499997"/>
    <n v="0.88674241249999997"/>
    <n v="241"/>
    <n v="0.13692946058091299"/>
    <n v="1.1933609958506199"/>
    <n v="3.0303030303030297E-2"/>
    <n v="29.262499612499997"/>
    <n v="1123.7"/>
    <n v="29.262499612499997"/>
    <x v="82"/>
    <n v="37.400683977112863"/>
    <n v="1"/>
    <n v="1123.7"/>
    <n v="4.1493775933609985E-3"/>
    <n v="0.9739587971767375"/>
    <n v="29.262499612499997"/>
    <n v="26.336249651249997"/>
    <n v="1149.1593754068751"/>
    <n v="2.9262499612500008"/>
    <n v="-54.721875019375148"/>
  </r>
  <r>
    <x v="4"/>
    <s v="airfrance airline"/>
    <s v="Broad"/>
    <x v="6"/>
    <s v="Air France Brand"/>
    <s v="Position 1 -2 Target"/>
    <n v="0.28749999999999998"/>
    <n v="95"/>
    <n v="50.387498874999999"/>
    <n v="0.53039472499999996"/>
    <n v="712"/>
    <n v="0.13342696629213499"/>
    <n v="1.3119522471910099"/>
    <n v="1.05263157894737E-2"/>
    <n v="50.387498874999999"/>
    <n v="1887"/>
    <n v="50.387498874999999"/>
    <x v="83"/>
    <n v="36.449765162609495"/>
    <n v="1"/>
    <n v="1887"/>
    <n v="1.4044943820224756E-3"/>
    <n v="0.973297562864335"/>
    <n v="50.387498874999999"/>
    <n v="45.348748987500002"/>
    <n v="1928.4431261812501"/>
    <n v="5.0387498874999963"/>
    <n v="-91.830625056250028"/>
  </r>
  <r>
    <x v="0"/>
    <s v="international flight"/>
    <s v="Advanced"/>
    <x v="15"/>
    <s v="International Chicago"/>
    <s v=""/>
    <n v="6.25"/>
    <n v="86"/>
    <n v="118.88749972500001"/>
    <n v="1.3824127875000001"/>
    <n v="1215"/>
    <n v="7.0781893004115193E-2"/>
    <n v="1.3184444444444401"/>
    <n v="1.16279069767442E-2"/>
    <n v="118.88749972500001"/>
    <n v="4403.8500000000004"/>
    <n v="118.88749972500001"/>
    <x v="84"/>
    <n v="36.042161793179218"/>
    <n v="1"/>
    <n v="4403.8500000000004"/>
    <n v="8.2304526748971257E-4"/>
    <n v="0.973003735430362"/>
    <n v="118.88749972500001"/>
    <n v="106.99874975250002"/>
    <n v="4499.2106252887497"/>
    <n v="11.888749972499994"/>
    <n v="-214.24812501374981"/>
  </r>
  <r>
    <x v="2"/>
    <s v="airfrance"/>
    <s v="Broad"/>
    <x v="3"/>
    <s v="Air France"/>
    <s v="Position 1- 3"/>
    <n v="2.5"/>
    <n v="1383"/>
    <n v="998.38749255000005"/>
    <n v="0.72189985000000001"/>
    <n v="23310"/>
    <n v="5.9330759330759299E-2"/>
    <n v="1.6499570999571"/>
    <n v="2.6753434562545201E-2"/>
    <n v="26.983445744594597"/>
    <n v="35357.449999999997"/>
    <n v="998.38749255000005"/>
    <x v="85"/>
    <n v="34.414556235768615"/>
    <n v="37"/>
    <n v="955.60675675675668"/>
    <n v="1.5873015873015871E-3"/>
    <n v="0.97176302327939379"/>
    <n v="26.983445744594597"/>
    <n v="898.54874329500001"/>
    <n v="36077.015632822498"/>
    <n v="99.838749255000039"/>
    <n v="-1717.9531253724999"/>
  </r>
  <r>
    <x v="0"/>
    <s v="airfrance.com"/>
    <s v="Advanced"/>
    <x v="6"/>
    <s v="Air France Website"/>
    <s v=""/>
    <n v="7.5"/>
    <n v="4023"/>
    <n v="3491.787490875"/>
    <n v="0.86795612499999997"/>
    <n v="24934"/>
    <n v="0.16134595331675602"/>
    <n v="1.27023582257159"/>
    <n v="2.1128511061397001E-2"/>
    <n v="41.07985283382353"/>
    <n v="121372.35"/>
    <n v="3491.787490875"/>
    <x v="86"/>
    <n v="33.759374766413849"/>
    <n v="85"/>
    <n v="1427.91"/>
    <n v="3.4089997593647237E-3"/>
    <n v="0.97123078286879183"/>
    <n v="41.07985283382353"/>
    <n v="3142.6087417875001"/>
    <n v="123774.59063458127"/>
    <n v="349.17874908749991"/>
    <n v="-5894.0281254562578"/>
  </r>
  <r>
    <x v="3"/>
    <s v="airline ticket to france"/>
    <s v="Advanced"/>
    <x v="4"/>
    <s v="Unassigned"/>
    <s v="Position 1-2 Target"/>
    <n v="7.5"/>
    <n v="43"/>
    <n v="36.762499550000001"/>
    <n v="0.85494185"/>
    <n v="825"/>
    <n v="5.2121212121212103E-2"/>
    <n v="1.7916363636363599"/>
    <n v="2.32558139534884E-2"/>
    <n v="36.762499550000001"/>
    <n v="1274.1500000000001"/>
    <n v="36.762499550000001"/>
    <x v="87"/>
    <n v="33.658959961823378"/>
    <n v="1"/>
    <n v="1274.1500000000001"/>
    <n v="1.2121212121212132E-3"/>
    <n v="0.97114743197425735"/>
    <n v="36.762499550000001"/>
    <n v="33.086249595000005"/>
    <n v="1299.2568754725"/>
    <n v="3.6762499549999959"/>
    <n v="-61.86937502249998"/>
  </r>
  <r>
    <x v="4"/>
    <s v="paris airfare"/>
    <s v="Broad"/>
    <x v="15"/>
    <s v="Chicago to Paris Sale"/>
    <s v="Position 5-10 Bid Strategy"/>
    <n v="6.25"/>
    <n v="24"/>
    <n v="44.512500000000003"/>
    <n v="1.8546875"/>
    <n v="194"/>
    <n v="0.123711340206186"/>
    <n v="1.7108762886597899"/>
    <n v="4.1666666666666699E-2"/>
    <n v="44.512500000000003"/>
    <n v="1530"/>
    <n v="44.512500000000003"/>
    <x v="88"/>
    <n v="33.372367312552647"/>
    <n v="1"/>
    <n v="1530"/>
    <n v="5.1546391752577544E-3"/>
    <n v="0.97090686274509796"/>
    <n v="44.512500000000003"/>
    <n v="40.061250000000001"/>
    <n v="1559.7618749999999"/>
    <n v="4.4512500000000017"/>
    <n v="-74.274374999999964"/>
  </r>
  <r>
    <x v="3"/>
    <s v="air france reservation"/>
    <s v="Advanced"/>
    <x v="4"/>
    <s v="Unassigned"/>
    <s v="Position 1-2 Target"/>
    <n v="0.45"/>
    <n v="302"/>
    <n v="176.77499784999998"/>
    <n v="0.58534767499999996"/>
    <n v="22484"/>
    <n v="1.3431773705746299E-2"/>
    <n v="1.3111901796833301"/>
    <n v="1.9867549668874201E-2"/>
    <n v="29.462499641666664"/>
    <n v="5888.8"/>
    <n v="176.77499784999998"/>
    <x v="89"/>
    <n v="32.312403177042391"/>
    <n v="6"/>
    <n v="981.4666666666667"/>
    <n v="2.6685643123999309E-4"/>
    <n v="0.96998115102397775"/>
    <n v="29.462499641666664"/>
    <n v="159.097498065"/>
    <n v="5997.6262522575007"/>
    <n v="17.677499784999981"/>
    <n v="-285.60125010750016"/>
  </r>
  <r>
    <x v="3"/>
    <s v="air france usa"/>
    <s v="Advanced"/>
    <x v="4"/>
    <s v="Unassigned"/>
    <s v="Position 1-2 Target"/>
    <n v="7.5"/>
    <n v="116"/>
    <n v="41.949999300000002"/>
    <n v="0.36163792500000003"/>
    <n v="4815"/>
    <n v="2.4091381100726901E-2"/>
    <n v="1.98940809968847"/>
    <n v="8.6206896551724102E-3"/>
    <n v="41.949999300000002"/>
    <n v="1394.85"/>
    <n v="41.949999300000002"/>
    <x v="90"/>
    <n v="32.250298528610465"/>
    <n v="1"/>
    <n v="1394.85"/>
    <n v="2.0768431983385252E-4"/>
    <n v="0.96992508205183359"/>
    <n v="41.949999300000002"/>
    <n v="37.75499937"/>
    <n v="1420.545000735"/>
    <n v="4.1949999300000016"/>
    <n v="-67.645000035000066"/>
  </r>
  <r>
    <x v="4"/>
    <s v="italy airline"/>
    <s v="Broad"/>
    <x v="5"/>
    <s v="San Francisco to Italy Sale"/>
    <s v="Position 5-10 Bid Strategy"/>
    <n v="6.25"/>
    <n v="16"/>
    <n v="25.75"/>
    <n v="1.609375"/>
    <n v="163"/>
    <n v="9.8159509202454004E-2"/>
    <n v="1.5705521472392601"/>
    <n v="6.25E-2"/>
    <n v="25.75"/>
    <n v="850"/>
    <n v="25.75"/>
    <x v="91"/>
    <n v="32.009708737864081"/>
    <n v="1"/>
    <n v="850"/>
    <n v="6.1349693251533752E-3"/>
    <n v="0.9697058823529412"/>
    <n v="25.75"/>
    <n v="23.175000000000001"/>
    <n v="865.46250000000009"/>
    <n v="2.5749999999999993"/>
    <n v="-41.212500000000091"/>
  </r>
  <r>
    <x v="0"/>
    <s v="international air fare"/>
    <s v="Advanced"/>
    <x v="7"/>
    <s v="International New York"/>
    <s v=""/>
    <n v="6.25"/>
    <n v="10"/>
    <n v="25.787500000000001"/>
    <n v="2.5787499999999999"/>
    <n v="830"/>
    <n v="1.20481927710843E-2"/>
    <n v="3.4382168674698801"/>
    <n v="0.1"/>
    <n v="25.787500000000001"/>
    <n v="816"/>
    <n v="25.787500000000001"/>
    <x v="92"/>
    <n v="30.643238002908383"/>
    <n v="1"/>
    <n v="816"/>
    <n v="1.2048192771084302E-3"/>
    <n v="0.96839767156862744"/>
    <n v="25.787500000000001"/>
    <n v="23.208750000000002"/>
    <n v="829.72312499999998"/>
    <n v="2.5787499999999994"/>
    <n v="-39.510625000000005"/>
  </r>
  <r>
    <x v="0"/>
    <s v="airfrance"/>
    <s v="Advanced"/>
    <x v="6"/>
    <s v="Air France Website"/>
    <s v=""/>
    <n v="7.5"/>
    <n v="23893"/>
    <n v="17939.349726562501"/>
    <n v="0.75082031250000003"/>
    <n v="162070"/>
    <n v="0.14742395261306801"/>
    <n v="1.6010921823903299"/>
    <n v="1.7620223496421502E-2"/>
    <n v="42.611282010837293"/>
    <n v="567463.4"/>
    <n v="17939.349726562501"/>
    <x v="93"/>
    <n v="30.632328297818191"/>
    <n v="421"/>
    <n v="1347.8940617577198"/>
    <n v="2.597642993768111E-3"/>
    <n v="0.96838677221022096"/>
    <n v="42.611282010837293"/>
    <n v="16145.414753906251"/>
    <n v="577000.25278710946"/>
    <n v="1793.9349726562505"/>
    <n v="-27476.202513671946"/>
  </r>
  <r>
    <x v="6"/>
    <s v="airfrance com"/>
    <s v="Broad"/>
    <x v="2"/>
    <s v="Air France Website"/>
    <s v=""/>
    <n v="0"/>
    <n v="1498"/>
    <n v="951.31248362500003"/>
    <n v="0.63505506249999999"/>
    <n v="5490"/>
    <n v="0.27285974499089299"/>
    <n v="1.1497504553734099"/>
    <n v="1.6021361815754299E-2"/>
    <n v="39.638020151041665"/>
    <n v="30053.45"/>
    <n v="951.31248362500003"/>
    <x v="94"/>
    <n v="30.591564829971091"/>
    <n v="24"/>
    <n v="1252.2270833333334"/>
    <n v="4.3715846994535484E-3"/>
    <n v="0.96834598079005907"/>
    <n v="39.638020151041665"/>
    <n v="856.18123526250008"/>
    <n v="30557.244392193752"/>
    <n v="95.131248362499946"/>
    <n v="-1455.1068758187503"/>
  </r>
  <r>
    <x v="3"/>
    <s v="air france us"/>
    <s v="Advanced"/>
    <x v="4"/>
    <s v="Unassigned"/>
    <s v="Position 1-2 Target"/>
    <n v="7.5"/>
    <n v="87"/>
    <n v="38.687499299999999"/>
    <n v="0.44468389999999997"/>
    <n v="2505"/>
    <n v="3.4730538922155697E-2"/>
    <n v="1.18566866267465"/>
    <n v="1.1494252873563199E-2"/>
    <n v="38.687499299999999"/>
    <n v="1202.75"/>
    <n v="38.687499299999999"/>
    <x v="95"/>
    <n v="30.088853551203815"/>
    <n v="1"/>
    <n v="1202.75"/>
    <n v="3.9920159680638666E-4"/>
    <n v="0.96783413070047819"/>
    <n v="38.687499299999999"/>
    <n v="34.818749369999999"/>
    <n v="1222.2656257350002"/>
    <n v="3.8687499299999999"/>
    <n v="-58.203125035000085"/>
  </r>
  <r>
    <x v="0"/>
    <s v="france flight"/>
    <s v="Standard"/>
    <x v="12"/>
    <s v="France"/>
    <s v=""/>
    <n v="6.25"/>
    <n v="107"/>
    <n v="136.29999992500001"/>
    <n v="1.2738317750000001"/>
    <n v="3137"/>
    <n v="3.4109021357985297E-2"/>
    <n v="1"/>
    <n v="9.3457943925233603E-3"/>
    <n v="136.29999992500001"/>
    <n v="4148"/>
    <n v="136.29999992500001"/>
    <x v="96"/>
    <n v="29.432868688792844"/>
    <n v="1"/>
    <n v="4148"/>
    <n v="3.1877590054191853E-4"/>
    <n v="0.96714079076060755"/>
    <n v="136.29999992500001"/>
    <n v="122.66999993250001"/>
    <n v="4212.2850000787503"/>
    <n v="13.629999992500004"/>
    <n v="-200.58500000375034"/>
  </r>
  <r>
    <x v="5"/>
    <s v="air france"/>
    <s v="Standard"/>
    <x v="4"/>
    <s v="Unassigned"/>
    <s v="Position 1-4 Bid Strategy"/>
    <n v="7.5"/>
    <n v="2235"/>
    <n v="1441.3249873124998"/>
    <n v="0.64488813749999996"/>
    <n v="38432"/>
    <n v="5.8154662781015797E-2"/>
    <n v="1.37399302664446"/>
    <n v="1.7002237136465301E-2"/>
    <n v="37.929604929276309"/>
    <n v="43020.2"/>
    <n v="1441.3249873124998"/>
    <x v="97"/>
    <n v="28.847675145225661"/>
    <n v="38"/>
    <n v="1132.1105263157895"/>
    <n v="9.8875936719400315E-4"/>
    <n v="0.96649655307710092"/>
    <n v="37.929604929276309"/>
    <n v="1297.1924885812498"/>
    <n v="43657.818763321869"/>
    <n v="144.13249873125005"/>
    <n v="-2078.9437506343747"/>
  </r>
  <r>
    <x v="4"/>
    <s v="air france airlines"/>
    <s v="Broad"/>
    <x v="6"/>
    <s v="Air France Brand"/>
    <s v="Position 1 -2 Target"/>
    <n v="18.75"/>
    <n v="2454"/>
    <n v="1050.787493175"/>
    <n v="0.42819376249999996"/>
    <n v="11128"/>
    <n v="0.220524802300503"/>
    <n v="1.17787742631201"/>
    <n v="1.1409942950285299E-2"/>
    <n v="37.528124756250001"/>
    <n v="31200.1"/>
    <n v="1050.787493175"/>
    <x v="98"/>
    <n v="28.692112061333678"/>
    <n v="28"/>
    <n v="1114.2892857142856"/>
    <n v="2.5161754133716835E-3"/>
    <n v="0.96632102162573197"/>
    <n v="37.528124756250001"/>
    <n v="945.70874385750005"/>
    <n v="31656.778132166248"/>
    <n v="105.07874931749996"/>
    <n v="-1507.4656253412504"/>
  </r>
  <r>
    <x v="5"/>
    <s v="airfare paris france"/>
    <s v="Standard"/>
    <x v="4"/>
    <s v="Unassigned"/>
    <s v="Position 2-5 Bid Strategy"/>
    <n v="0.7"/>
    <n v="19"/>
    <n v="19.537499787500003"/>
    <n v="1.0282894625000001"/>
    <n v="200"/>
    <n v="9.5000000000000001E-2"/>
    <n v="2.1709999999999998"/>
    <n v="5.2631578947368397E-2"/>
    <n v="19.537499787500003"/>
    <n v="569.5"/>
    <n v="19.537499787500003"/>
    <x v="99"/>
    <n v="28.149072613905457"/>
    <n v="1"/>
    <n v="569.5"/>
    <n v="4.9999999999999975E-3"/>
    <n v="0.96569359124231779"/>
    <n v="19.537499787500003"/>
    <n v="17.583749808750003"/>
    <n v="577.46062522312502"/>
    <n v="1.9537499787500003"/>
    <n v="-27.498125010625017"/>
  </r>
  <r>
    <x v="4"/>
    <s v="rome cheap flights"/>
    <s v="Broad"/>
    <x v="13"/>
    <s v="Google|Rome"/>
    <s v="Postiion 1-4 Bid Strategy"/>
    <n v="6.25"/>
    <n v="37"/>
    <n v="53.499999687499994"/>
    <n v="1.4459459374999999"/>
    <n v="1595"/>
    <n v="2.3197492163009401E-2"/>
    <n v="1.6186833855799401"/>
    <n v="2.7027027027027001E-2"/>
    <n v="53.499999687499994"/>
    <n v="1552.95"/>
    <n v="53.499999687499994"/>
    <x v="100"/>
    <n v="28.027102973289161"/>
    <n v="1"/>
    <n v="1552.95"/>
    <n v="6.269592476489021E-4"/>
    <n v="0.96554943836730101"/>
    <n v="53.499999687499994"/>
    <n v="48.149999718749996"/>
    <n v="1574.4225003281251"/>
    <n v="5.3499999687499979"/>
    <n v="-74.972500015624973"/>
  </r>
  <r>
    <x v="2"/>
    <s v="air france"/>
    <s v="Broad"/>
    <x v="3"/>
    <s v="Air France"/>
    <s v="Position 1- 3"/>
    <n v="1.25"/>
    <n v="2478"/>
    <n v="1238.349989625"/>
    <n v="0.49973768750000003"/>
    <n v="52074"/>
    <n v="4.7586127434036202E-2"/>
    <n v="1.5778469101663"/>
    <n v="6.0532687651331692E-3"/>
    <n v="82.556665975000001"/>
    <n v="35628.6"/>
    <n v="1238.349989625"/>
    <x v="101"/>
    <n v="27.771026203011584"/>
    <n v="15"/>
    <n v="2375.2399999999998"/>
    <n v="2.8805161885009795E-4"/>
    <n v="0.96524281084227281"/>
    <n v="82.556665975000001"/>
    <n v="1114.5149906625002"/>
    <n v="36109.76251089375"/>
    <n v="123.83499896249987"/>
    <n v="-1719.512500518751"/>
  </r>
  <r>
    <x v="5"/>
    <s v="airfrance usa"/>
    <s v="Standard"/>
    <x v="4"/>
    <s v="Unassigned"/>
    <s v=""/>
    <n v="7.5"/>
    <n v="44"/>
    <n v="21.437499600000002"/>
    <n v="0.48721590000000004"/>
    <n v="1023"/>
    <n v="4.3010752688171998E-2"/>
    <n v="1.8805474095796699"/>
    <n v="2.2727272727272697E-2"/>
    <n v="21.437499600000002"/>
    <n v="616.25"/>
    <n v="21.437499600000002"/>
    <x v="102"/>
    <n v="27.74635622150635"/>
    <n v="1"/>
    <n v="616.25"/>
    <n v="9.7751710654936223E-4"/>
    <n v="0.96521298239350906"/>
    <n v="21.437499600000002"/>
    <n v="19.293749640000001"/>
    <n v="624.55312542000001"/>
    <n v="2.143749960000001"/>
    <n v="-29.740625020000039"/>
  </r>
  <r>
    <x v="4"/>
    <s v="paris flights"/>
    <s v="Broad"/>
    <x v="17"/>
    <s v="Los Angeles to Paris Sale"/>
    <s v="Position 5-10 Bid Strategy"/>
    <n v="6.25"/>
    <n v="22"/>
    <n v="59.599999799999999"/>
    <n v="2.7090909000000001"/>
    <n v="649"/>
    <n v="3.3898305084745804E-2"/>
    <n v="2.46265023112481"/>
    <n v="4.5454545454545504E-2"/>
    <n v="59.599999799999999"/>
    <n v="1700"/>
    <n v="59.599999799999999"/>
    <x v="103"/>
    <n v="27.523490028602318"/>
    <n v="1"/>
    <n v="1700"/>
    <n v="1.5408320493066291E-3"/>
    <n v="0.96494117658823531"/>
    <n v="59.599999799999999"/>
    <n v="53.63999982"/>
    <n v="1722.4200002100001"/>
    <n v="5.9599999799999992"/>
    <n v="-82.020000010000103"/>
  </r>
  <r>
    <x v="6"/>
    <s v="air france airlines"/>
    <s v="Broad"/>
    <x v="2"/>
    <s v="Air France Brand"/>
    <s v=""/>
    <n v="0"/>
    <n v="312"/>
    <n v="216.24999629999999"/>
    <n v="0.69310896249999998"/>
    <n v="1587"/>
    <n v="0.19659735349716401"/>
    <n v="1.62785759294266"/>
    <n v="2.5641025641025599E-2"/>
    <n v="27.031249537499999"/>
    <n v="6131.05"/>
    <n v="216.24999629999999"/>
    <x v="104"/>
    <n v="27.35167678567031"/>
    <n v="8"/>
    <n v="766.38125000000002"/>
    <n v="5.0409577819785561E-3"/>
    <n v="0.96472871754430323"/>
    <n v="27.031249537499999"/>
    <n v="194.62499667"/>
    <n v="6210.5400038850003"/>
    <n v="21.624999629999991"/>
    <n v="-295.7400001850001"/>
  </r>
  <r>
    <x v="3"/>
    <s v="air france ticket"/>
    <s v="Advanced"/>
    <x v="4"/>
    <s v="Unassigned"/>
    <s v="Position 1-2 Target"/>
    <n v="0.5"/>
    <n v="111"/>
    <n v="52.474998862500001"/>
    <n v="0.47274773749999999"/>
    <n v="14856"/>
    <n v="7.4717285945072702E-3"/>
    <n v="2.00041060850835"/>
    <n v="1.8018018018018001E-2"/>
    <n v="26.237499431250001"/>
    <n v="1455.2"/>
    <n v="52.474998862500001"/>
    <x v="105"/>
    <n v="26.731301220473654"/>
    <n v="2"/>
    <n v="727.6"/>
    <n v="1.3462574044157229E-4"/>
    <n v="0.96393966543258647"/>
    <n v="26.237499431250001"/>
    <n v="47.227498976250004"/>
    <n v="1472.861251194375"/>
    <n v="5.2474998862499973"/>
    <n v="-70.136250056875042"/>
  </r>
  <r>
    <x v="2"/>
    <s v="airfrance"/>
    <s v="Broad"/>
    <x v="2"/>
    <s v="Air France Brand"/>
    <s v=""/>
    <n v="5"/>
    <n v="2908"/>
    <n v="1884.28749075"/>
    <n v="0.64796681249999999"/>
    <n v="13075"/>
    <n v="0.22240917782026798"/>
    <n v="1.02456596558317"/>
    <n v="1.5474552957359E-2"/>
    <n v="41.873055350000001"/>
    <n v="50472.15"/>
    <n v="1884.28749075"/>
    <x v="106"/>
    <n v="25.78580113054333"/>
    <n v="45"/>
    <n v="1121.6033333333335"/>
    <n v="3.4416826003824115E-3"/>
    <n v="0.96266678770866709"/>
    <n v="41.873055350000001"/>
    <n v="1695.8587416749999"/>
    <n v="51017.255634712499"/>
    <n v="188.42874907500004"/>
    <n v="-2429.3931254624986"/>
  </r>
  <r>
    <x v="1"/>
    <s v="airfrance com"/>
    <s v="Broad"/>
    <x v="2"/>
    <s v="Air France Website"/>
    <s v="Position 1-4 Bid Strategy"/>
    <n v="0"/>
    <n v="1514"/>
    <n v="629.44998522499998"/>
    <n v="0.41575296249999999"/>
    <n v="4976"/>
    <n v="0.30426045016077202"/>
    <n v="1.01708199356913"/>
    <n v="1.2549537648612901E-2"/>
    <n v="33.128946590789475"/>
    <n v="16670.2"/>
    <n v="629.44998522499998"/>
    <x v="107"/>
    <n v="25.483756281352772"/>
    <n v="19"/>
    <n v="877.37894736842111"/>
    <n v="3.8183279742765178E-3"/>
    <n v="0.96224100579327188"/>
    <n v="33.128946590789475"/>
    <n v="566.50498670249999"/>
    <n v="16842.787515513752"/>
    <n v="62.944998522499986"/>
    <n v="-802.03750073875017"/>
  </r>
  <r>
    <x v="1"/>
    <s v="paris airfare"/>
    <s v="Broad"/>
    <x v="2"/>
    <s v="Paris"/>
    <s v="Position 1-4 Bid Strategy"/>
    <n v="0"/>
    <n v="59"/>
    <n v="128.3874994375"/>
    <n v="2.1760593125000001"/>
    <n v="1759"/>
    <n v="3.3541785105173402E-2"/>
    <n v="2.0432063672541201"/>
    <n v="3.3898305084745804E-2"/>
    <n v="64.193749718749999"/>
    <n v="3311.6"/>
    <n v="128.3874994375"/>
    <x v="108"/>
    <n v="24.793788449101399"/>
    <n v="2"/>
    <n v="1655.8"/>
    <n v="1.1370096645821506E-3"/>
    <n v="0.96123097613313802"/>
    <n v="64.193749718749999"/>
    <n v="115.54874949374999"/>
    <n v="3342.373125590625"/>
    <n v="12.838749943750003"/>
    <n v="-159.1606250281252"/>
  </r>
  <r>
    <x v="0"/>
    <s v="airfrance"/>
    <s v="Advanced"/>
    <x v="6"/>
    <s v="Air France Brand"/>
    <s v=""/>
    <n v="6.25"/>
    <n v="4353"/>
    <n v="3623.2124763750003"/>
    <n v="0.83234837500000003"/>
    <n v="23872"/>
    <n v="0.18234752010723898"/>
    <n v="1.4446368130026801"/>
    <n v="1.5851137146795299E-2"/>
    <n v="52.510325744565222"/>
    <n v="92751.15"/>
    <n v="3623.2124763750003"/>
    <x v="109"/>
    <n v="24.599147332589475"/>
    <n v="69"/>
    <n v="1344.2195652173912"/>
    <n v="2.8904155495978585E-3"/>
    <n v="0.9609361988894477"/>
    <n v="52.510325744565222"/>
    <n v="3260.8912287375001"/>
    <n v="93584.334399806248"/>
    <n v="362.32124763750016"/>
    <n v="-4456.3968761812575"/>
  </r>
  <r>
    <x v="5"/>
    <s v="amman"/>
    <s v="Standard"/>
    <x v="4"/>
    <s v="Unassigned"/>
    <s v="Position 1-4 Bid Strategy"/>
    <n v="11.25"/>
    <n v="150"/>
    <n v="96.724998749999997"/>
    <n v="0.64483332500000001"/>
    <n v="4028"/>
    <n v="3.7239324726911598E-2"/>
    <n v="1.46827209533267"/>
    <n v="6.6666666666666697E-3"/>
    <n v="96.724998749999997"/>
    <n v="2425.9"/>
    <n v="96.724998749999997"/>
    <x v="110"/>
    <n v="24.080382851904666"/>
    <n v="1"/>
    <n v="2425.9"/>
    <n v="2.4826216484607745E-4"/>
    <n v="0.96012820035862978"/>
    <n v="96.724998749999997"/>
    <n v="87.052498874999998"/>
    <n v="2445.6337513125004"/>
    <n v="9.6724998749999997"/>
    <n v="-116.45875006250026"/>
  </r>
  <r>
    <x v="5"/>
    <s v="air ticket europe"/>
    <s v="Standard"/>
    <x v="4"/>
    <s v="Unassigned"/>
    <s v="Position 1-4 Bid Strategy"/>
    <n v="1.2625"/>
    <n v="112"/>
    <n v="82.037499600000004"/>
    <n v="0.73247767500000005"/>
    <n v="3236"/>
    <n v="3.4610630407911E-2"/>
    <n v="3.2312731767614302"/>
    <n v="2.6785714285714302E-2"/>
    <n v="27.345833200000001"/>
    <n v="2052.75"/>
    <n v="82.037499600000004"/>
    <x v="111"/>
    <n v="24.022093676779978"/>
    <n v="3"/>
    <n v="684.25"/>
    <n v="9.2707045735475942E-4"/>
    <n v="0.96003531867007674"/>
    <n v="27.345833200000001"/>
    <n v="73.833749640000008"/>
    <n v="2069.2481254200002"/>
    <n v="8.2037499599999961"/>
    <n v="-98.535625020000225"/>
  </r>
  <r>
    <x v="5"/>
    <s v="air france flight"/>
    <s v="Standard"/>
    <x v="4"/>
    <s v="Unassigned"/>
    <s v="Position 1-4 Bid Strategy"/>
    <n v="0.33750000000000002"/>
    <n v="98"/>
    <n v="48.387500000000003"/>
    <n v="0.49375000000000002"/>
    <n v="7805"/>
    <n v="1.2556053811659201E-2"/>
    <n v="1.4738244714926301"/>
    <n v="2.04081632653061E-2"/>
    <n v="24.193750000000001"/>
    <n v="1201.9000000000001"/>
    <n v="48.387500000000003"/>
    <x v="112"/>
    <n v="23.83905967450271"/>
    <n v="2"/>
    <n v="600.95000000000005"/>
    <n v="2.5624599615630994E-4"/>
    <n v="0.95974082702387886"/>
    <n v="24.193750000000001"/>
    <n v="43.548750000000005"/>
    <n v="1211.1881250000001"/>
    <n v="4.8387499999999974"/>
    <n v="-57.675625000000082"/>
  </r>
  <r>
    <x v="3"/>
    <s v="bordeaux flight"/>
    <s v="Advanced"/>
    <x v="4"/>
    <s v="Unassigned"/>
    <s v=""/>
    <n v="8.75"/>
    <n v="60"/>
    <n v="41.262499500000004"/>
    <n v="0.68770832500000001"/>
    <n v="2547"/>
    <n v="2.3557126030624299E-2"/>
    <n v="1.03297997644287"/>
    <n v="1.6666666666666701E-2"/>
    <n v="41.262499500000004"/>
    <n v="1002.15"/>
    <n v="41.262499500000004"/>
    <x v="113"/>
    <n v="23.287185995603583"/>
    <n v="1"/>
    <n v="1002.15"/>
    <n v="3.9261876717707248E-4"/>
    <n v="0.95882602454722343"/>
    <n v="41.262499500000004"/>
    <n v="37.136249550000002"/>
    <n v="1008.931875525"/>
    <n v="4.1262499500000018"/>
    <n v="-48.044375025000022"/>
  </r>
  <r>
    <x v="4"/>
    <s v="paris plane ticket"/>
    <s v="Broad"/>
    <x v="7"/>
    <s v="New York to Paris Sale"/>
    <s v="Position 5-10 Bid Strategy"/>
    <n v="6.25"/>
    <n v="6"/>
    <n v="16.112499974999999"/>
    <n v="2.6854166624999998"/>
    <n v="27"/>
    <n v="0.22222222222222199"/>
    <n v="1.62962962962963"/>
    <n v="0.16666666666666699"/>
    <n v="16.112499974999999"/>
    <n v="391"/>
    <n v="16.112499974999999"/>
    <x v="114"/>
    <n v="23.266873583036269"/>
    <n v="1"/>
    <n v="391"/>
    <n v="3.703703703703707E-2"/>
    <n v="0.95879156016624045"/>
    <n v="16.112499974999999"/>
    <n v="14.501249977499999"/>
    <n v="393.63187502625004"/>
    <n v="1.6112499974999999"/>
    <n v="-18.744375001250035"/>
  </r>
  <r>
    <x v="4"/>
    <s v="air france to nice"/>
    <s v="Broad"/>
    <x v="18"/>
    <s v="Nice Branded"/>
    <s v="Position 2-5 Bid Strategy"/>
    <n v="10"/>
    <n v="59"/>
    <n v="102.39999953749999"/>
    <n v="1.7355932125"/>
    <n v="234"/>
    <n v="0.25213675213675196"/>
    <n v="1.07615384615385"/>
    <n v="5.0847457627118703E-2"/>
    <n v="34.133333179166662"/>
    <n v="2470.1"/>
    <n v="102.39999953749999"/>
    <x v="115"/>
    <n v="23.122070421449781"/>
    <n v="3"/>
    <n v="823.36666666666667"/>
    <n v="1.2820512820512827E-2"/>
    <n v="0.95854418868163227"/>
    <n v="34.133333179166662"/>
    <n v="92.159999583749993"/>
    <n v="2486.0850004856247"/>
    <n v="10.239999953750001"/>
    <n v="-118.38500002312503"/>
  </r>
  <r>
    <x v="1"/>
    <s v="air france airlines"/>
    <s v="Broad"/>
    <x v="2"/>
    <s v="Air France Brand"/>
    <s v="Position 1-4 Bid Strategy"/>
    <n v="0"/>
    <n v="465"/>
    <n v="292.68749587499997"/>
    <n v="0.62943547499999997"/>
    <n v="2153"/>
    <n v="0.21597770552717102"/>
    <n v="1.0559219693451001"/>
    <n v="4.3010752688172008E-3"/>
    <n v="146.34374793749998"/>
    <n v="7043.95"/>
    <n v="292.68749587499997"/>
    <x v="116"/>
    <n v="23.066453467517817"/>
    <n v="2"/>
    <n v="3521.9749999999999"/>
    <n v="9.289363678587993E-4"/>
    <n v="0.95844838536971433"/>
    <n v="146.34374793749998"/>
    <n v="263.41874628749997"/>
    <n v="7088.8256293312497"/>
    <n v="29.268749587499997"/>
    <n v="-337.56312520625033"/>
  </r>
  <r>
    <x v="3"/>
    <s v="air ticket to paris"/>
    <s v="Advanced"/>
    <x v="4"/>
    <s v="Unassigned"/>
    <s v="Position 1-2 Target"/>
    <n v="0.7"/>
    <n v="37"/>
    <n v="22.174999562500002"/>
    <n v="0.59932431250000007"/>
    <n v="765"/>
    <n v="4.8366013071895406E-2"/>
    <n v="2.0810457516339902"/>
    <n v="2.7027027027027001E-2"/>
    <n v="22.174999562500002"/>
    <n v="522.75"/>
    <n v="22.174999562500002"/>
    <x v="117"/>
    <n v="22.57384488448961"/>
    <n v="1"/>
    <n v="522.75"/>
    <n v="1.3071895424836583E-3"/>
    <n v="0.95758010604973698"/>
    <n v="22.174999562500002"/>
    <n v="19.957499606250003"/>
    <n v="525.60375045937508"/>
    <n v="2.2174999562499984"/>
    <n v="-25.028750021875055"/>
  </r>
  <r>
    <x v="3"/>
    <s v="flight to marseille"/>
    <s v="Advanced"/>
    <x v="4"/>
    <s v="Unassigned"/>
    <s v=""/>
    <n v="8.75"/>
    <n v="231"/>
    <n v="162.06249963750003"/>
    <n v="0.70156926250000007"/>
    <n v="11620"/>
    <n v="1.9879518072289201E-2"/>
    <n v="1.16609294320138"/>
    <n v="1.2987012987013E-2"/>
    <n v="54.020833212500008"/>
    <n v="3791.85"/>
    <n v="162.06249963750003"/>
    <x v="118"/>
    <n v="22.39745473802747"/>
    <n v="3"/>
    <n v="1263.95"/>
    <n v="2.581755593803795E-4"/>
    <n v="0.95726030838838561"/>
    <n v="54.020833212500008"/>
    <n v="145.85624967375003"/>
    <n v="3811.2768753806249"/>
    <n v="16.206249963749997"/>
    <n v="-181.48937501812497"/>
  </r>
  <r>
    <x v="4"/>
    <s v="airfrance fr"/>
    <s v="Broad"/>
    <x v="6"/>
    <s v="Air France Website"/>
    <s v=""/>
    <n v="10"/>
    <n v="41"/>
    <n v="9.0374998249999994"/>
    <n v="0.22042682499999999"/>
    <n v="486"/>
    <n v="8.4362139917695506E-2"/>
    <n v="1"/>
    <n v="2.4390243902439001E-2"/>
    <n v="9.0374998249999994"/>
    <n v="210.8"/>
    <n v="9.0374998249999994"/>
    <x v="119"/>
    <n v="22.325035029807044"/>
    <n v="1"/>
    <n v="210.8"/>
    <n v="2.0576131687242787E-3"/>
    <n v="0.95712760993833024"/>
    <n v="9.0374998249999994"/>
    <n v="8.1337498425000003"/>
    <n v="211.85062518375003"/>
    <n v="0.90374998249999905"/>
    <n v="-10.088125008750012"/>
  </r>
  <r>
    <x v="3"/>
    <s v="air france flight"/>
    <s v="Advanced"/>
    <x v="4"/>
    <s v="Unassigned"/>
    <s v="Position 1-2 Target"/>
    <n v="0.33750000000000002"/>
    <n v="251"/>
    <n v="149.0624995"/>
    <n v="0.59387449999999997"/>
    <n v="15470"/>
    <n v="1.6224951519069199E-2"/>
    <n v="1.7710601163542301"/>
    <n v="1.9920318725099598E-2"/>
    <n v="29.812499899999999"/>
    <n v="3410.2"/>
    <n v="149.0624995"/>
    <x v="120"/>
    <n v="21.87765206835271"/>
    <n v="5"/>
    <n v="682.04"/>
    <n v="3.2320620555914732E-4"/>
    <n v="0.9562892207201924"/>
    <n v="29.812499899999999"/>
    <n v="134.15624955000001"/>
    <n v="3424.1943755249999"/>
    <n v="14.906249949999989"/>
    <n v="-163.05687502499995"/>
  </r>
  <r>
    <x v="1"/>
    <s v="airfrance"/>
    <s v="Broad"/>
    <x v="2"/>
    <s v="Air France Brand"/>
    <s v="Position 1-4 Bid Strategy"/>
    <n v="0"/>
    <n v="1158"/>
    <n v="569.58748649999995"/>
    <n v="0.49187175"/>
    <n v="8389"/>
    <n v="0.13803790678269201"/>
    <n v="1.0501370842770299"/>
    <n v="1.2953367875647701E-2"/>
    <n v="37.9724991"/>
    <n v="12942.1"/>
    <n v="569.58748649999995"/>
    <x v="121"/>
    <n v="21.721882602313809"/>
    <n v="15"/>
    <n v="862.80666666666673"/>
    <n v="1.7880557873405744E-3"/>
    <n v="0.95598956224260356"/>
    <n v="37.9724991"/>
    <n v="512.62873784999999"/>
    <n v="12991.138139175"/>
    <n v="56.958748649999961"/>
    <n v="-618.62562567500026"/>
  </r>
  <r>
    <x v="3"/>
    <s v="air france"/>
    <s v="Advanced"/>
    <x v="4"/>
    <s v="Unassigned"/>
    <s v="Position 1-2 Target"/>
    <n v="0.67500000000000004"/>
    <n v="15320"/>
    <n v="10306.837357499999"/>
    <n v="0.67277006249999993"/>
    <n v="441707"/>
    <n v="3.4683625118008099E-2"/>
    <n v="1.75661150943952"/>
    <n v="1.30548302872063E-2"/>
    <n v="51.534186787499991"/>
    <n v="232938.25"/>
    <n v="10306.837357499999"/>
    <x v="122"/>
    <n v="21.600361480478522"/>
    <n v="200"/>
    <n v="1164.6912500000001"/>
    <n v="4.5278883966068135E-4"/>
    <n v="0.95575292010865542"/>
    <n v="51.534186787499991"/>
    <n v="9276.1536217499997"/>
    <n v="233762.98327462503"/>
    <n v="1030.683735749999"/>
    <n v="-11131.570632125018"/>
  </r>
  <r>
    <x v="2"/>
    <s v="airfrance com"/>
    <s v="Broad"/>
    <x v="2"/>
    <s v="Air France Website"/>
    <s v=""/>
    <n v="5"/>
    <n v="899"/>
    <n v="564.862489375"/>
    <n v="0.62832312499999998"/>
    <n v="4656"/>
    <n v="0.19308419243986299"/>
    <n v="1.1191795532646001"/>
    <n v="1.8909899888765302E-2"/>
    <n v="33.227205257352942"/>
    <n v="12584.25"/>
    <n v="564.862489375"/>
    <x v="123"/>
    <n v="21.278431010570412"/>
    <n v="17"/>
    <n v="740.25"/>
    <n v="3.6512027491409035E-3"/>
    <n v="0.95511353561992174"/>
    <n v="33.227205257352942"/>
    <n v="508.37624043750003"/>
    <n v="12620.356886156251"/>
    <n v="56.486248937499965"/>
    <n v="-600.96937553125099"/>
  </r>
  <r>
    <x v="2"/>
    <s v="trip to paris france"/>
    <s v="Broad"/>
    <x v="2"/>
    <s v="Paris"/>
    <s v=""/>
    <n v="5"/>
    <n v="29"/>
    <n v="83.924999862500016"/>
    <n v="2.8939655125000003"/>
    <n v="185"/>
    <n v="0.15675675675675702"/>
    <n v="1.30648648648649"/>
    <n v="6.8965517241379296E-2"/>
    <n v="41.962499931250008"/>
    <n v="1866.6"/>
    <n v="83.924999862500016"/>
    <x v="124"/>
    <n v="21.241286899710175"/>
    <n v="2"/>
    <n v="933.3"/>
    <n v="1.0810810810810827E-2"/>
    <n v="0.95503857287983496"/>
    <n v="41.962499931250008"/>
    <n v="75.532499876250014"/>
    <n v="1871.8087501443749"/>
    <n v="8.3924999862500016"/>
    <n v="-89.133750006875061"/>
  </r>
  <r>
    <x v="3"/>
    <s v="flight nice paris"/>
    <s v="Advanced"/>
    <x v="4"/>
    <s v="Unassigned"/>
    <s v=""/>
    <n v="8.75"/>
    <n v="17"/>
    <n v="7.1624999249999997"/>
    <n v="0.42132352499999998"/>
    <n v="595"/>
    <n v="2.8571428571428598E-2"/>
    <n v="1.3786554621848699"/>
    <n v="5.8823529411764698E-2"/>
    <n v="7.1624999249999997"/>
    <n v="154.69999999999999"/>
    <n v="7.1624999249999997"/>
    <x v="125"/>
    <n v="20.598604065604931"/>
    <n v="1"/>
    <n v="154.69999999999999"/>
    <n v="1.6806722689075644E-3"/>
    <n v="0.95370071153846159"/>
    <n v="7.1624999249999997"/>
    <n v="6.4462499324999998"/>
    <n v="154.91437507875"/>
    <n v="0.71624999249999988"/>
    <n v="-7.3768750037500013"/>
  </r>
  <r>
    <x v="3"/>
    <s v="cheap flight to france"/>
    <s v="Advanced"/>
    <x v="4"/>
    <s v="Unassigned"/>
    <s v="Position 1-2 Target"/>
    <n v="0.88749999999999996"/>
    <n v="149"/>
    <n v="127.89999825"/>
    <n v="0.85838924999999999"/>
    <n v="18777"/>
    <n v="7.9352399211801688E-3"/>
    <n v="1.4739202215476399"/>
    <n v="6.7114093959731499E-3"/>
    <n v="127.89999825"/>
    <n v="2754"/>
    <n v="127.89999825"/>
    <x v="126"/>
    <n v="20.532447519013161"/>
    <n v="1"/>
    <n v="2754"/>
    <n v="5.3256643766309825E-5"/>
    <n v="0.95355846105664488"/>
    <n v="127.89999825"/>
    <n v="115.109998425"/>
    <n v="2757.4050018375001"/>
    <n v="12.789999824999995"/>
    <n v="-131.30500008750005"/>
  </r>
  <r>
    <x v="4"/>
    <s v="air france site"/>
    <s v="Broad"/>
    <x v="6"/>
    <s v="Air France Website"/>
    <s v="Position 2-5 Bid Strategy"/>
    <n v="0.4375"/>
    <n v="110"/>
    <n v="40.337499125000001"/>
    <n v="0.36670453749999998"/>
    <n v="718"/>
    <n v="0.153203342618384"/>
    <n v="1.15611420612813"/>
    <n v="1.8181818181818198E-2"/>
    <n v="20.1687495625"/>
    <n v="855.1"/>
    <n v="40.337499125000001"/>
    <x v="127"/>
    <n v="20.19863696433362"/>
    <n v="2"/>
    <n v="427.55"/>
    <n v="2.7855153203342571E-3"/>
    <n v="0.95282715574201848"/>
    <n v="20.1687495625"/>
    <n v="36.303749212500001"/>
    <n v="855.50062591875007"/>
    <n v="4.0337499124999994"/>
    <n v="-40.738125043750074"/>
  </r>
  <r>
    <x v="1"/>
    <s v="air france"/>
    <s v="Broad"/>
    <x v="2"/>
    <s v="Air France Brand"/>
    <s v="Position 1-4 Bid Strategy"/>
    <n v="0"/>
    <n v="5848"/>
    <n v="4630.4874822000002"/>
    <n v="0.791807025"/>
    <n v="43722"/>
    <n v="0.13375417409999499"/>
    <n v="1.13611911623439"/>
    <n v="1.3679890560875501E-2"/>
    <n v="57.881093527499999"/>
    <n v="97222.15"/>
    <n v="4630.4874822000002"/>
    <x v="128"/>
    <n v="19.996093904525271"/>
    <n v="80"/>
    <n v="1215.276875"/>
    <n v="1.8297424637482198E-3"/>
    <n v="0.9523720933737837"/>
    <n v="57.881093527499999"/>
    <n v="4167.4387339800005"/>
    <n v="97221.245643689996"/>
    <n v="463.04874821999965"/>
    <n v="-4629.5831258899998"/>
  </r>
  <r>
    <x v="6"/>
    <s v="paris airfare"/>
    <s v="Broad"/>
    <x v="2"/>
    <s v="Paris"/>
    <s v=""/>
    <n v="0"/>
    <n v="15"/>
    <n v="30.712499999999999"/>
    <n v="2.0474999999999999"/>
    <n v="372"/>
    <n v="4.0322580645161296E-2"/>
    <n v="3.4430913978494599"/>
    <n v="6.6666666666666693E-2"/>
    <n v="30.712499999999999"/>
    <n v="629"/>
    <n v="30.712499999999999"/>
    <x v="129"/>
    <n v="19.480260480260483"/>
    <n v="1"/>
    <n v="629"/>
    <n v="2.6881720430107542E-3"/>
    <n v="0.95117249602543719"/>
    <n v="30.712499999999999"/>
    <n v="27.641249999999999"/>
    <n v="628.20187500000009"/>
    <n v="3.0712499999999991"/>
    <n v="-29.914375000000064"/>
  </r>
  <r>
    <x v="4"/>
    <s v="book air france"/>
    <s v="Broad"/>
    <x v="6"/>
    <s v="Air France Brand"/>
    <s v="Position 1 -2 Target"/>
    <n v="0.52500000000000002"/>
    <n v="25"/>
    <n v="38.15"/>
    <n v="1.5260000000000002"/>
    <n v="379"/>
    <n v="6.5963060686015804E-2"/>
    <n v="1.43393139841689"/>
    <n v="0.04"/>
    <n v="38.15"/>
    <n v="780.3"/>
    <n v="38.15"/>
    <x v="130"/>
    <n v="19.453473132372213"/>
    <n v="1"/>
    <n v="780.3"/>
    <n v="2.6385224274406323E-3"/>
    <n v="0.95110854799436118"/>
    <n v="38.15"/>
    <n v="34.335000000000001"/>
    <n v="779.25750000000005"/>
    <n v="3.8149999999999977"/>
    <n v="-37.107500000000073"/>
  </r>
  <r>
    <x v="3"/>
    <s v="discount airfare to france"/>
    <s v="Advanced"/>
    <x v="4"/>
    <s v="Unassigned"/>
    <s v="Position 1-2 Target"/>
    <n v="0.48749999999999999"/>
    <n v="12"/>
    <n v="6.9874999500000001"/>
    <n v="0.58229166249999997"/>
    <n v="572"/>
    <n v="2.0979020979021001E-2"/>
    <n v="2.4872377622377599"/>
    <n v="8.3333333333333301E-2"/>
    <n v="6.9874999500000001"/>
    <n v="142.80000000000001"/>
    <n v="6.9874999500000001"/>
    <x v="131"/>
    <n v="19.436493885055413"/>
    <n v="1"/>
    <n v="142.80000000000001"/>
    <n v="1.7482517482517493E-3"/>
    <n v="0.95106792752100844"/>
    <n v="6.9874999500000001"/>
    <n v="6.2887499550000001"/>
    <n v="142.60312505250002"/>
    <n v="0.69874999500000001"/>
    <n v="-6.7906250025000077"/>
  </r>
  <r>
    <x v="4"/>
    <s v="paris flights"/>
    <s v="Broad"/>
    <x v="10"/>
    <s v="Boston to Paris Sale"/>
    <s v="Position 5-10 Bid Strategy"/>
    <n v="6.25"/>
    <n v="32"/>
    <n v="67.787499999999994"/>
    <n v="2.1183593749999998"/>
    <n v="2184"/>
    <n v="1.4652014652014701E-2"/>
    <n v="2.3135485347985298"/>
    <n v="3.125E-2"/>
    <n v="67.787499999999994"/>
    <n v="1333.65"/>
    <n v="67.787499999999994"/>
    <x v="132"/>
    <n v="18.673981191222573"/>
    <n v="1"/>
    <n v="1333.65"/>
    <n v="4.5787545787545939E-4"/>
    <n v="0.94917144678138954"/>
    <n v="67.787499999999994"/>
    <n v="61.008749999999999"/>
    <n v="1329.1556250000003"/>
    <n v="6.7787499999999952"/>
    <n v="-63.293125000000146"/>
  </r>
  <r>
    <x v="3"/>
    <s v="cannes flight"/>
    <s v="Standard"/>
    <x v="4"/>
    <s v="Unassigned"/>
    <s v="Position 1-2 Target"/>
    <n v="0.61250000000000004"/>
    <n v="26"/>
    <n v="15.174999775"/>
    <n v="0.58365383749999999"/>
    <n v="235"/>
    <n v="0.11063829787234"/>
    <n v="1.6889361702127701"/>
    <n v="3.8461538461538498E-2"/>
    <n v="15.174999775"/>
    <n v="298.35000000000002"/>
    <n v="15.174999775"/>
    <x v="133"/>
    <n v="18.6606263211625"/>
    <n v="1"/>
    <n v="298.35000000000002"/>
    <n v="4.2553191489361581E-3"/>
    <n v="0.94913692047930287"/>
    <n v="15.174999775"/>
    <n v="13.6574997975"/>
    <n v="297.33375023625001"/>
    <n v="1.5174999775"/>
    <n v="-14.158750011249992"/>
  </r>
  <r>
    <x v="4"/>
    <s v="paris airfare"/>
    <s v="Broad"/>
    <x v="5"/>
    <s v="San Francisco to Paris Sale"/>
    <s v="Position 5-10 Bid Strategy"/>
    <n v="6.25"/>
    <n v="32"/>
    <n v="66.875"/>
    <n v="2.08984375"/>
    <n v="293"/>
    <n v="0.109215017064846"/>
    <n v="1.5009215017064801"/>
    <n v="3.125E-2"/>
    <n v="66.875"/>
    <n v="1286.9000000000001"/>
    <n v="66.875"/>
    <x v="134"/>
    <n v="18.24336448598131"/>
    <n v="1"/>
    <n v="1286.9000000000001"/>
    <n v="3.4129692832764375E-3"/>
    <n v="0.94803403527857644"/>
    <n v="66.875"/>
    <n v="60.1875"/>
    <n v="1281.0262500000001"/>
    <n v="6.6875"/>
    <n v="-61.001250000000027"/>
  </r>
  <r>
    <x v="6"/>
    <s v="airfrance"/>
    <s v="Broad"/>
    <x v="2"/>
    <s v="Air France Brand"/>
    <s v=""/>
    <n v="0"/>
    <n v="1462"/>
    <n v="1512.3874827750001"/>
    <n v="1.0344647625000001"/>
    <n v="11628"/>
    <n v="0.125730994152047"/>
    <n v="1.1934829721362199"/>
    <n v="1.7099863201094401E-2"/>
    <n v="60.495499311000003"/>
    <n v="27267.15"/>
    <n v="1512.3874827750001"/>
    <x v="135"/>
    <n v="17.029208989464092"/>
    <n v="25"/>
    <n v="1090.6860000000001"/>
    <n v="2.1499828001376037E-3"/>
    <n v="0.94453444959319177"/>
    <n v="60.495499311000003"/>
    <n v="1361.1487344975001"/>
    <n v="27042.500643086252"/>
    <n v="151.23874827750001"/>
    <n v="-1287.7381258612513"/>
  </r>
  <r>
    <x v="2"/>
    <s v="[air france]"/>
    <s v="Exact"/>
    <x v="2"/>
    <s v="Air France Brand"/>
    <s v=""/>
    <n v="5"/>
    <n v="14713"/>
    <n v="15329.737327049999"/>
    <n v="1.0419178499999999"/>
    <n v="44023"/>
    <n v="0.334211662085728"/>
    <n v="1.0235376962042599"/>
    <n v="1.5700401005913099E-2"/>
    <n v="66.362499251298701"/>
    <n v="264650.90000000002"/>
    <n v="15329.737327049999"/>
    <x v="136"/>
    <n v="16.263890068945397"/>
    <n v="231"/>
    <n v="1145.6748917748919"/>
    <n v="5.247257115598653E-3"/>
    <n v="0.94207562745091733"/>
    <n v="66.362499251298701"/>
    <n v="13796.763594345"/>
    <n v="261787.22080659753"/>
    <n v="1532.9737327049988"/>
    <n v="-12466.058133647515"/>
  </r>
  <r>
    <x v="3"/>
    <s v="air france airline"/>
    <s v="Advanced"/>
    <x v="4"/>
    <s v="Unassigned"/>
    <s v="Position 1-2 Target"/>
    <n v="0.52500000000000002"/>
    <n v="1553"/>
    <n v="943.09999683750004"/>
    <n v="0.60727623750000004"/>
    <n v="52774"/>
    <n v="2.9427369538030098E-2"/>
    <n v="1.9208833895478801"/>
    <n v="1.09465550547328E-2"/>
    <n v="55.476470402205884"/>
    <n v="16010.6"/>
    <n v="943.09999683750004"/>
    <x v="137"/>
    <n v="15.976566698853135"/>
    <n v="17"/>
    <n v="941.80000000000007"/>
    <n v="3.2212832076401342E-4"/>
    <n v="0.94109527457824815"/>
    <n v="55.476470402205884"/>
    <n v="848.78999715375005"/>
    <n v="15820.875003320627"/>
    <n v="94.309999683749993"/>
    <n v="-753.37500015812657"/>
  </r>
  <r>
    <x v="5"/>
    <s v="airfrance"/>
    <s v="Standard"/>
    <x v="4"/>
    <s v="Unassigned"/>
    <s v=""/>
    <n v="7.5"/>
    <n v="5637"/>
    <n v="4409.1874848375001"/>
    <n v="0.78218688749999998"/>
    <n v="184486"/>
    <n v="3.0555164077491002E-2"/>
    <n v="1.80738592630335"/>
    <n v="1.2772751463544401E-2"/>
    <n v="61.238715067187499"/>
    <n v="74759.199999999997"/>
    <n v="4409.1874848375001"/>
    <x v="138"/>
    <n v="15.95532345972701"/>
    <n v="72"/>
    <n v="1038.3222222222221"/>
    <n v="3.9027351668961255E-4"/>
    <n v="0.9410214731452784"/>
    <n v="61.238715067187499"/>
    <n v="3968.2687363537502"/>
    <n v="73867.513140920622"/>
    <n v="440.91874848374982"/>
    <n v="-3517.5006257581263"/>
  </r>
  <r>
    <x v="5"/>
    <s v="air france reservation"/>
    <s v="Standard"/>
    <x v="4"/>
    <s v="Unassigned"/>
    <s v="Position 1-4 Bid Strategy"/>
    <n v="0.6"/>
    <n v="342"/>
    <n v="213.2999964"/>
    <n v="0.62368420000000002"/>
    <n v="9978"/>
    <n v="3.4275405892964496E-2"/>
    <n v="1.2639607135698501"/>
    <n v="5.8479532163742695E-3"/>
    <n v="106.6499982"/>
    <n v="3610.8"/>
    <n v="213.2999964"/>
    <x v="139"/>
    <n v="15.928270327903297"/>
    <n v="2"/>
    <n v="1805.4"/>
    <n v="2.0044097013429532E-4"/>
    <n v="0.9409272193419741"/>
    <n v="106.6499982"/>
    <n v="191.96999676000002"/>
    <n v="3567.3750037800005"/>
    <n v="21.329999639999983"/>
    <n v="-169.87500018000037"/>
  </r>
  <r>
    <x v="4"/>
    <s v="flights to florence"/>
    <s v="Broad"/>
    <x v="0"/>
    <s v="Florence"/>
    <s v="Position 5-10 Bid Strategy"/>
    <n v="0"/>
    <n v="131"/>
    <n v="176.81249961250001"/>
    <n v="1.3497137375000001"/>
    <n v="3441"/>
    <n v="3.8070328392908998E-2"/>
    <n v="4.8872885789014804"/>
    <n v="3.0534351145038201E-2"/>
    <n v="44.203124903125001"/>
    <n v="2956.3"/>
    <n v="176.81249961250001"/>
    <x v="140"/>
    <n v="15.719971758099621"/>
    <n v="4"/>
    <n v="739.07500000000005"/>
    <n v="1.1624527753560012E-3"/>
    <n v="0.94019128653638007"/>
    <n v="44.203124903125001"/>
    <n v="159.13124965125002"/>
    <n v="2918.4618754068756"/>
    <n v="17.681249961249989"/>
    <n v="-138.9743750193752"/>
  </r>
  <r>
    <x v="0"/>
    <s v="air france airline"/>
    <s v="Advanced"/>
    <x v="6"/>
    <s v="Air France Brand"/>
    <s v=""/>
    <n v="6.25"/>
    <n v="1891"/>
    <n v="986.11248697499991"/>
    <n v="0.52147672499999997"/>
    <n v="14438"/>
    <n v="0.13097381908851602"/>
    <n v="1.4308733896661601"/>
    <n v="7.4034902168164992E-3"/>
    <n v="70.436606212499996"/>
    <n v="16116"/>
    <n v="986.11248697499991"/>
    <x v="141"/>
    <n v="15.342963113100275"/>
    <n v="14"/>
    <n v="1151.1428571428571"/>
    <n v="9.6966338828092245E-4"/>
    <n v="0.93881158556868949"/>
    <n v="70.436606212499996"/>
    <n v="887.50123827749997"/>
    <n v="15886.381888676251"/>
    <n v="98.611248697499946"/>
    <n v="-756.49437565125118"/>
  </r>
  <r>
    <x v="0"/>
    <s v="paris travel deal"/>
    <s v="Standard"/>
    <x v="12"/>
    <s v="Paris"/>
    <s v=""/>
    <n v="6.25"/>
    <n v="136"/>
    <n v="200.89999900000001"/>
    <n v="1.4772058750000001"/>
    <n v="7192"/>
    <n v="1.8909899888765302E-2"/>
    <n v="1.0016935483870999"/>
    <n v="1.4705882352941201E-2"/>
    <n v="100.4499995"/>
    <n v="3280.15"/>
    <n v="200.89999900000001"/>
    <x v="142"/>
    <n v="15.327277333635028"/>
    <n v="2"/>
    <n v="1640.075"/>
    <n v="2.780867630700784E-4"/>
    <n v="0.93875280124384552"/>
    <n v="100.4499995"/>
    <n v="180.8099991"/>
    <n v="3233.2125010499999"/>
    <n v="20.089999900000009"/>
    <n v="-153.96250005000002"/>
  </r>
  <r>
    <x v="4"/>
    <s v="air france airline"/>
    <s v="Broad"/>
    <x v="6"/>
    <s v="Air France Brand"/>
    <s v="Position 1 -2 Target"/>
    <n v="18.75"/>
    <n v="770"/>
    <n v="774.61249250000003"/>
    <n v="1.00599025"/>
    <n v="6057"/>
    <n v="0.127125639755655"/>
    <n v="1.29424962852897"/>
    <n v="1.55844155844156E-2"/>
    <n v="64.551041041666664"/>
    <n v="12588.5"/>
    <n v="774.61249250000003"/>
    <x v="143"/>
    <n v="15.251351639542529"/>
    <n v="12"/>
    <n v="1049.0416666666667"/>
    <n v="1.9811788013868329E-3"/>
    <n v="0.93846665667077089"/>
    <n v="64.551041041666664"/>
    <n v="697.15124324999999"/>
    <n v="12404.581882875"/>
    <n v="77.461249250000037"/>
    <n v="-590.69437537500016"/>
  </r>
  <r>
    <x v="2"/>
    <s v="air france airline"/>
    <s v="Broad"/>
    <x v="2"/>
    <s v="Air France Brand"/>
    <s v=""/>
    <n v="5"/>
    <n v="34"/>
    <n v="81.437499974999994"/>
    <n v="2.3952205874999999"/>
    <n v="397"/>
    <n v="8.5642317380352606E-2"/>
    <n v="1.55138539042821"/>
    <n v="2.9411764705882401E-2"/>
    <n v="81.437499974999994"/>
    <n v="1317.5"/>
    <n v="81.437499974999994"/>
    <x v="144"/>
    <n v="15.178050657307153"/>
    <n v="1"/>
    <n v="1317.5"/>
    <n v="2.5188916876574337E-3"/>
    <n v="0.93818785580645159"/>
    <n v="81.437499974999994"/>
    <n v="73.293749977499999"/>
    <n v="1297.86562502625"/>
    <n v="8.1437499974999952"/>
    <n v="-61.80312500125001"/>
  </r>
  <r>
    <x v="4"/>
    <s v="air france tickets paris"/>
    <s v="Broad"/>
    <x v="12"/>
    <s v="Paris Branded"/>
    <s v="Position 2-5 Bid Strategy"/>
    <n v="15"/>
    <n v="20"/>
    <n v="51.424999999999997"/>
    <n v="2.57125"/>
    <n v="72"/>
    <n v="0.27777777777777801"/>
    <n v="1.0137499999999999"/>
    <n v="0.05"/>
    <n v="51.424999999999997"/>
    <n v="805.8"/>
    <n v="51.424999999999997"/>
    <x v="145"/>
    <n v="14.669421487603307"/>
    <n v="1"/>
    <n v="805.8"/>
    <n v="1.3888888888888902E-2"/>
    <n v="0.93618143459915615"/>
    <n v="51.424999999999997"/>
    <n v="46.282499999999999"/>
    <n v="792.09375"/>
    <n v="5.1424999999999983"/>
    <n v="-37.71875"/>
  </r>
  <r>
    <x v="0"/>
    <s v="european airline"/>
    <s v="Advanced"/>
    <x v="0"/>
    <s v="Europe"/>
    <s v=""/>
    <n v="6.25"/>
    <n v="19"/>
    <n v="33.899999975000007"/>
    <n v="1.7842105250000002"/>
    <n v="634"/>
    <n v="2.9968454258675101E-2"/>
    <n v="1.4632649842271299"/>
    <n v="5.2631578947368397E-2"/>
    <n v="33.899999975000007"/>
    <n v="516.79999999999995"/>
    <n v="33.899999975000007"/>
    <x v="146"/>
    <n v="14.244837769354595"/>
    <n v="1"/>
    <n v="516.79999999999995"/>
    <n v="1.5772870662460572E-3"/>
    <n v="0.93440402481617646"/>
    <n v="33.899999975000007"/>
    <n v="30.509999977500009"/>
    <n v="507.04500002624997"/>
    <n v="3.3899999974999986"/>
    <n v="-24.145000001250025"/>
  </r>
  <r>
    <x v="2"/>
    <s v="paris tourism"/>
    <s v="Broad"/>
    <x v="2"/>
    <s v="Paris"/>
    <s v=""/>
    <n v="5"/>
    <n v="14"/>
    <n v="41.974999850000003"/>
    <n v="2.998214275"/>
    <n v="1667"/>
    <n v="8.3983203359328101E-3"/>
    <n v="1.1889022195560901"/>
    <n v="7.1428571428571397E-2"/>
    <n v="41.974999850000003"/>
    <n v="632.4"/>
    <n v="41.974999850000003"/>
    <x v="147"/>
    <n v="14.06611083406591"/>
    <n v="1"/>
    <n v="632.4"/>
    <n v="5.9988002399520048E-4"/>
    <n v="0.93362586993991137"/>
    <n v="41.974999850000003"/>
    <n v="37.777499865000003"/>
    <n v="619.9462501575"/>
    <n v="4.1974999850000003"/>
    <n v="-29.521250007500043"/>
  </r>
  <r>
    <x v="2"/>
    <s v="paris cheap flight"/>
    <s v="Broad"/>
    <x v="2"/>
    <s v="Paris"/>
    <s v=""/>
    <n v="5"/>
    <n v="162"/>
    <n v="382.73749829999997"/>
    <n v="2.3625771499999999"/>
    <n v="1255"/>
    <n v="0.12908366533864502"/>
    <n v="1.86940239043825"/>
    <n v="1.2345679012345701E-2"/>
    <n v="191.36874914999999"/>
    <n v="5664.4"/>
    <n v="382.73749829999997"/>
    <x v="148"/>
    <n v="13.799699598705351"/>
    <n v="2"/>
    <n v="2832.2"/>
    <n v="1.593625498007966E-3"/>
    <n v="0.93243106095967798"/>
    <n v="191.36874914999999"/>
    <n v="344.46374846999998"/>
    <n v="5545.7456267850002"/>
    <n v="38.273749829999986"/>
    <n v="-264.08312508500057"/>
  </r>
  <r>
    <x v="0"/>
    <s v="airfrance us"/>
    <s v="Advanced"/>
    <x v="6"/>
    <s v="Air France Website"/>
    <s v=""/>
    <n v="7.5"/>
    <n v="136"/>
    <n v="77.274999399999999"/>
    <n v="0.56819852500000001"/>
    <n v="714"/>
    <n v="0.19047619047619002"/>
    <n v="1.16442577030812"/>
    <n v="1.4705882352941201E-2"/>
    <n v="38.637499699999999"/>
    <n v="1132.2"/>
    <n v="77.274999399999999"/>
    <x v="149"/>
    <n v="13.651569185259676"/>
    <n v="2"/>
    <n v="566.1"/>
    <n v="2.8011204481792696E-3"/>
    <n v="0.93174792492492486"/>
    <n v="38.637499699999999"/>
    <n v="69.547499459999997"/>
    <n v="1107.67125063"/>
    <n v="7.7274999400000013"/>
    <n v="-52.746250030000056"/>
  </r>
  <r>
    <x v="4"/>
    <s v="barcelona flight"/>
    <s v="Broad"/>
    <x v="13"/>
    <s v="Google|Barcelona"/>
    <s v="Postiion 1-4 Bid Strategy"/>
    <n v="6.25"/>
    <n v="61"/>
    <n v="126.78749960000002"/>
    <n v="2.0784836000000002"/>
    <n v="1413"/>
    <n v="4.3170559094126003E-2"/>
    <n v="1.63021939136589"/>
    <n v="1.63934426229508E-2"/>
    <n v="126.78749960000002"/>
    <n v="1851.3"/>
    <n v="126.78749960000002"/>
    <x v="150"/>
    <n v="13.601597206669732"/>
    <n v="1"/>
    <n v="1851.3"/>
    <n v="7.0771408351026144E-4"/>
    <n v="0.93151434148976398"/>
    <n v="126.78749960000002"/>
    <n v="114.10874964000001"/>
    <n v="1810.73812542"/>
    <n v="12.678749960000005"/>
    <n v="-86.225625020000052"/>
  </r>
  <r>
    <x v="0"/>
    <s v="international air fare"/>
    <s v="Advanced"/>
    <x v="1"/>
    <s v="International DC"/>
    <s v=""/>
    <n v="6.25"/>
    <n v="11"/>
    <n v="22.324999949999995"/>
    <n v="2.0295454499999996"/>
    <n v="586"/>
    <n v="1.87713310580205E-2"/>
    <n v="3.5887542662116001"/>
    <n v="0.36363636363636404"/>
    <n v="5.5812499874999988"/>
    <n v="317.05"/>
    <n v="22.324999949999995"/>
    <x v="151"/>
    <n v="13.20156778096656"/>
    <n v="4"/>
    <n v="79.262500000000003"/>
    <n v="6.8259385665529167E-3"/>
    <n v="0.92958523907900958"/>
    <n v="5.5812499874999988"/>
    <n v="20.092499954999997"/>
    <n v="309.46125005250002"/>
    <n v="2.2324999949999977"/>
    <n v="-14.736250002500014"/>
  </r>
  <r>
    <x v="0"/>
    <s v="france cheap ticket"/>
    <s v="Standard"/>
    <x v="12"/>
    <s v="France"/>
    <s v=""/>
    <n v="6.25"/>
    <n v="32"/>
    <n v="43.774999999999999"/>
    <n v="1.36796875"/>
    <n v="181"/>
    <n v="0.17679558011049701"/>
    <n v="1"/>
    <n v="3.125E-2"/>
    <n v="43.774999999999999"/>
    <n v="606.9"/>
    <n v="43.774999999999999"/>
    <x v="152"/>
    <n v="12.864077669902914"/>
    <n v="1"/>
    <n v="606.9"/>
    <n v="5.5248618784530315E-3"/>
    <n v="0.92787114845938379"/>
    <n v="43.774999999999999"/>
    <n v="39.397500000000001"/>
    <n v="591.28125"/>
    <n v="4.3774999999999977"/>
    <n v="-28.15625"/>
  </r>
  <r>
    <x v="6"/>
    <s v="air france"/>
    <s v="Broad"/>
    <x v="2"/>
    <s v="Air France Brand"/>
    <s v=""/>
    <n v="0"/>
    <n v="5417"/>
    <n v="8288.4624549250002"/>
    <n v="1.530083525"/>
    <n v="39052"/>
    <n v="0.13871248591621399"/>
    <n v="1.29508194202602"/>
    <n v="1.36606978032121E-2"/>
    <n v="112.00624939087838"/>
    <n v="110667.45"/>
    <n v="8288.4624549250002"/>
    <x v="153"/>
    <n v="12.351987850803553"/>
    <n v="74"/>
    <n v="1495.506081081081"/>
    <n v="1.8949093516337139E-3"/>
    <n v="0.92510478505716898"/>
    <n v="112.00624939087838"/>
    <n v="7459.6162094325"/>
    <n v="107497.93692232875"/>
    <n v="828.8462454925002"/>
    <n v="-5118.9493772537535"/>
  </r>
  <r>
    <x v="1"/>
    <s v="air france com"/>
    <s v="Broad"/>
    <x v="2"/>
    <s v="Air France Website"/>
    <s v="Position 1-4 Bid Strategy"/>
    <n v="0"/>
    <n v="560"/>
    <n v="305.78749599999998"/>
    <n v="0.54604909999999995"/>
    <n v="2022"/>
    <n v="0.276953511374876"/>
    <n v="1.0401582591493601"/>
    <n v="1.0714285714285701E-2"/>
    <n v="50.964582666666665"/>
    <n v="4070.65"/>
    <n v="305.78749599999998"/>
    <x v="154"/>
    <n v="12.312022411799338"/>
    <n v="6"/>
    <n v="678.44166666666672"/>
    <n v="2.9673590504450962E-3"/>
    <n v="0.92487993416284875"/>
    <n v="50.964582666666665"/>
    <n v="275.2087464"/>
    <n v="3953.1056292000003"/>
    <n v="30.578749599999981"/>
    <n v="-188.24312520000012"/>
  </r>
  <r>
    <x v="6"/>
    <s v="air france com"/>
    <s v="Broad"/>
    <x v="2"/>
    <s v="Air France Website"/>
    <s v=""/>
    <n v="0"/>
    <n v="390"/>
    <n v="342.79999650000002"/>
    <n v="0.87897435000000002"/>
    <n v="1337"/>
    <n v="0.29169783096484703"/>
    <n v="1.4039640987285"/>
    <n v="1.2820512820512799E-2"/>
    <n v="68.559999300000001"/>
    <n v="4459.1000000000004"/>
    <n v="342.79999650000002"/>
    <x v="155"/>
    <n v="12.007876445529661"/>
    <n v="5"/>
    <n v="891.82"/>
    <n v="3.7397157816005965E-3"/>
    <n v="0.92312350104281138"/>
    <n v="68.559999300000001"/>
    <n v="308.51999685000004"/>
    <n v="4322.1150036750005"/>
    <n v="34.279999649999979"/>
    <n v="-205.81500017500002"/>
  </r>
  <r>
    <x v="2"/>
    <s v="flight to paris"/>
    <s v="Broad"/>
    <x v="2"/>
    <s v="Air France Website"/>
    <s v=""/>
    <n v="5"/>
    <n v="385"/>
    <n v="902.22499675000006"/>
    <n v="2.3434415500000001"/>
    <n v="4437"/>
    <n v="8.6770340320036096E-2"/>
    <n v="2.17128690556682"/>
    <n v="1.8181818181818198E-2"/>
    <n v="128.88928525"/>
    <n v="11599.95"/>
    <n v="902.22499675000006"/>
    <x v="156"/>
    <n v="11.857047900230437"/>
    <n v="7"/>
    <n v="1657.1357142857144"/>
    <n v="1.577642551273385E-3"/>
    <n v="0.922221647787275"/>
    <n v="128.88928525"/>
    <n v="812.00249707500006"/>
    <n v="11232.611253412502"/>
    <n v="90.222499674999995"/>
    <n v="-534.8862501625008"/>
  </r>
  <r>
    <x v="3"/>
    <s v="flight to nice"/>
    <s v="Advanced"/>
    <x v="4"/>
    <s v="Unassigned"/>
    <s v="Position 1-2 Target"/>
    <n v="1.0125"/>
    <n v="415"/>
    <n v="288.47499712499996"/>
    <n v="0.69512047499999996"/>
    <n v="59642"/>
    <n v="6.9581838301867793E-3"/>
    <n v="1.71361289024513"/>
    <n v="4.8192771084337406E-3"/>
    <n v="144.23749856249998"/>
    <n v="3675.4"/>
    <n v="288.47499712499996"/>
    <x v="157"/>
    <n v="11.740792223346142"/>
    <n v="2"/>
    <n v="1837.7"/>
    <n v="3.3533416049092949E-5"/>
    <n v="0.92151194506040168"/>
    <n v="144.23749856249998"/>
    <n v="259.62749741249996"/>
    <n v="3556.2712530187505"/>
    <n v="28.847499712499996"/>
    <n v="-169.34625014375024"/>
  </r>
  <r>
    <x v="2"/>
    <s v="flight to marseilles"/>
    <s v="Broad"/>
    <x v="3"/>
    <s v="Marseille"/>
    <s v="Position 1- 3"/>
    <n v="11.25"/>
    <n v="5"/>
    <n v="13.5875"/>
    <n v="2.7174999999999998"/>
    <n v="15"/>
    <n v="0.33333333333333298"/>
    <n v="1.2666666666666699"/>
    <n v="0.2"/>
    <n v="13.5875"/>
    <n v="167.45"/>
    <n v="13.5875"/>
    <x v="158"/>
    <n v="11.323827046918122"/>
    <n v="1"/>
    <n v="167.45"/>
    <n v="6.6666666666666596E-2"/>
    <n v="0.91885637503732454"/>
    <n v="13.5875"/>
    <n v="12.22875"/>
    <n v="161.55562499999999"/>
    <n v="1.3587500000000006"/>
    <n v="-7.6931250000000091"/>
  </r>
  <r>
    <x v="5"/>
    <s v="casablanca"/>
    <s v="Standard"/>
    <x v="4"/>
    <s v="Unassigned"/>
    <s v="Position 1-4 Bid Strategy"/>
    <n v="0.55000000000000004"/>
    <n v="131"/>
    <n v="72.962498512499991"/>
    <n v="0.55696563749999994"/>
    <n v="3021"/>
    <n v="4.3363124793114903E-2"/>
    <n v="0.97974180734855998"/>
    <n v="7.6335877862595391E-3"/>
    <n v="72.962498512499991"/>
    <n v="895.05"/>
    <n v="72.962498512499991"/>
    <x v="159"/>
    <n v="11.267260829159508"/>
    <n v="1"/>
    <n v="895.05"/>
    <n v="3.3101621979477012E-4"/>
    <n v="0.91848220935981228"/>
    <n v="72.962498512499991"/>
    <n v="65.666248661249995"/>
    <n v="863.19187656187501"/>
    <n v="7.2962498512499963"/>
    <n v="-41.104375074375071"/>
  </r>
  <r>
    <x v="0"/>
    <s v="flight to paris"/>
    <s v="Advanced"/>
    <x v="6"/>
    <s v="Air France Website"/>
    <s v=""/>
    <n v="7.5"/>
    <n v="1348"/>
    <n v="1542.89999025"/>
    <n v="1.1445845625"/>
    <n v="117521"/>
    <n v="1.14702904161809E-2"/>
    <n v="1.3421680380527701"/>
    <n v="5.9347181008902097E-3"/>
    <n v="192.86249878125"/>
    <n v="18467.099999999999"/>
    <n v="1542.89999025"/>
    <x v="160"/>
    <n v="10.969084267741636"/>
    <n v="8"/>
    <n v="2308.3874999999998"/>
    <n v="6.8072940155376288E-5"/>
    <n v="0.91645141953798914"/>
    <n v="192.86249878125"/>
    <n v="1388.6099912249999"/>
    <n v="17770.410010237498"/>
    <n v="154.28999902500004"/>
    <n v="-846.2100004874992"/>
  </r>
  <r>
    <x v="6"/>
    <s v="air france airline"/>
    <s v="Broad"/>
    <x v="2"/>
    <s v="Air France Brand"/>
    <s v=""/>
    <n v="0"/>
    <n v="67"/>
    <n v="138.2249999"/>
    <n v="2.0630597000000002"/>
    <n v="500"/>
    <n v="0.13400000000000001"/>
    <n v="1.12588"/>
    <n v="1.49253731343284E-2"/>
    <n v="138.2249999"/>
    <n v="1632"/>
    <n v="138.2249999"/>
    <x v="161"/>
    <n v="10.806836687868936"/>
    <n v="1"/>
    <n v="1632"/>
    <n v="2.0000000000000057E-3"/>
    <n v="0.91530330888480393"/>
    <n v="138.2249999"/>
    <n v="124.40249991"/>
    <n v="1568.4637501049999"/>
    <n v="13.822499989999997"/>
    <n v="-74.688750004999974"/>
  </r>
  <r>
    <x v="0"/>
    <s v="paris cheap flight"/>
    <s v="Standard"/>
    <x v="12"/>
    <s v="Paris"/>
    <s v=""/>
    <n v="6.25"/>
    <n v="304"/>
    <n v="413.5749988"/>
    <n v="1.360444075"/>
    <n v="7399"/>
    <n v="4.1086633328828198E-2"/>
    <n v="1.0016988782267899"/>
    <n v="1.3157894736842099E-2"/>
    <n v="103.3937497"/>
    <n v="4598.5"/>
    <n v="413.5749988"/>
    <x v="162"/>
    <n v="10.118902286991919"/>
    <n v="4"/>
    <n v="1149.625"/>
    <n v="5.4061359643194974E-4"/>
    <n v="0.91006306430357731"/>
    <n v="103.3937497"/>
    <n v="372.21749892000003"/>
    <n v="4394.1712512600006"/>
    <n v="41.357499879999978"/>
    <n v="-209.24625006000042"/>
  </r>
  <r>
    <x v="2"/>
    <s v="flights to nice"/>
    <s v="Broad"/>
    <x v="3"/>
    <s v="Nice"/>
    <s v="Position 1- 3"/>
    <n v="1.25"/>
    <n v="145"/>
    <n v="209.04999993750002"/>
    <n v="1.4417241375000001"/>
    <n v="4864"/>
    <n v="2.9810855263157899E-2"/>
    <n v="1.6730879934210501"/>
    <n v="6.8965517241379292E-3"/>
    <n v="209.04999993750002"/>
    <n v="2271.1999999999998"/>
    <n v="209.04999993750002"/>
    <x v="163"/>
    <n v="9.8643865136523488"/>
    <n v="1"/>
    <n v="2271.1999999999998"/>
    <n v="2.0559210526315786E-4"/>
    <n v="0.90795614655798684"/>
    <n v="209.04999993750002"/>
    <n v="188.14499994375001"/>
    <n v="2165.2575000656248"/>
    <n v="20.90499999375001"/>
    <n v="-103.1075000031251"/>
  </r>
  <r>
    <x v="2"/>
    <s v="paris flights"/>
    <s v="Broad"/>
    <x v="2"/>
    <s v="Paris"/>
    <s v=""/>
    <n v="5"/>
    <n v="438"/>
    <n v="908.62499939999987"/>
    <n v="2.0744862999999998"/>
    <n v="6348"/>
    <n v="6.8998109640831806E-2"/>
    <n v="2.5442186515437899"/>
    <n v="1.5981735159817399E-2"/>
    <n v="129.80357134285711"/>
    <n v="9387.4"/>
    <n v="908.62499939999987"/>
    <x v="164"/>
    <n v="9.3314348671881824"/>
    <n v="7"/>
    <n v="1341.0571428571427"/>
    <n v="1.1027095148078176E-3"/>
    <n v="0.90320802358480523"/>
    <n v="129.80357134285711"/>
    <n v="817.76249945999984"/>
    <n v="8902.7137506300005"/>
    <n v="90.862499940000021"/>
    <n v="-423.93875002999994"/>
  </r>
  <r>
    <x v="0"/>
    <s v="fly to paris"/>
    <s v="Standard"/>
    <x v="12"/>
    <s v="Paris"/>
    <s v=""/>
    <n v="6.25"/>
    <n v="44"/>
    <n v="50.362499550000003"/>
    <n v="1.1446022625000001"/>
    <n v="314"/>
    <n v="0.14012738853503198"/>
    <n v="1.2249044585987301"/>
    <n v="2.2727272727272697E-2"/>
    <n v="50.362499550000003"/>
    <n v="508.3"/>
    <n v="50.362499550000003"/>
    <x v="165"/>
    <n v="9.0928270944010361"/>
    <n v="1"/>
    <n v="508.3"/>
    <n v="3.1847133757961772E-3"/>
    <n v="0.90091973332677555"/>
    <n v="50.362499550000003"/>
    <n v="45.326249595"/>
    <n v="480.83437547250003"/>
    <n v="5.0362499550000024"/>
    <n v="-22.896875022500012"/>
  </r>
  <r>
    <x v="2"/>
    <s v="flights to paris"/>
    <s v="Broad"/>
    <x v="3"/>
    <s v="Paris"/>
    <s v="Position 1- 3"/>
    <n v="5"/>
    <n v="1558"/>
    <n v="2517.8749972999999"/>
    <n v="1.61609435"/>
    <n v="70914"/>
    <n v="2.19702738528358E-2"/>
    <n v="2.3569605437572299"/>
    <n v="8.3440308087291398E-3"/>
    <n v="193.6826921"/>
    <n v="24140"/>
    <n v="2517.8749972999999"/>
    <x v="166"/>
    <n v="8.5874497446799829"/>
    <n v="13"/>
    <n v="1856.9230769230769"/>
    <n v="1.8332064190427818E-4"/>
    <n v="0.89569697608533549"/>
    <n v="193.6826921"/>
    <n v="2266.0874975699999"/>
    <n v="22703.231252835001"/>
    <n v="251.78749973000004"/>
    <n v="-1081.1062501350025"/>
  </r>
  <r>
    <x v="4"/>
    <s v="paris cheap flights"/>
    <s v="Broad"/>
    <x v="10"/>
    <s v="Boston to Paris Sale"/>
    <s v="Position 5-10 Bid Strategy"/>
    <n v="6.25"/>
    <n v="26"/>
    <n v="47.787499824999998"/>
    <n v="1.8379807625"/>
    <n v="139"/>
    <n v="0.18705035971223002"/>
    <n v="1.6846762589928099"/>
    <n v="3.8461538461538498E-2"/>
    <n v="47.787499824999998"/>
    <n v="451.35"/>
    <n v="47.787499824999998"/>
    <x v="167"/>
    <n v="8.4449385645380968"/>
    <n v="1"/>
    <n v="451.35"/>
    <n v="7.1942446043165463E-3"/>
    <n v="0.89412318638528854"/>
    <n v="47.787499824999998"/>
    <n v="43.008749842500002"/>
    <n v="423.74062518375007"/>
    <n v="4.7787499824999955"/>
    <n v="-20.178125008750044"/>
  </r>
  <r>
    <x v="6"/>
    <s v="french airlines"/>
    <s v="Broad"/>
    <x v="2"/>
    <s v="Air France Brand"/>
    <s v=""/>
    <n v="0"/>
    <n v="20"/>
    <n v="21.225000000000001"/>
    <n v="1.06125"/>
    <n v="328"/>
    <n v="6.0975609756097594E-2"/>
    <n v="1.01478658536585"/>
    <n v="0.05"/>
    <n v="21.225000000000001"/>
    <n v="198.05"/>
    <n v="21.225000000000001"/>
    <x v="168"/>
    <n v="8.3309776207302715"/>
    <n v="1"/>
    <n v="198.05"/>
    <n v="3.0487804878048799E-3"/>
    <n v="0.89283009341075492"/>
    <n v="21.225000000000001"/>
    <n v="19.102500000000003"/>
    <n v="185.66625000000002"/>
    <n v="2.1224999999999987"/>
    <n v="-8.8412500000000023"/>
  </r>
  <r>
    <x v="0"/>
    <s v="international air fare"/>
    <s v="Advanced"/>
    <x v="19"/>
    <s v="International Atlanta"/>
    <s v=""/>
    <n v="6.25"/>
    <n v="6"/>
    <n v="18.662499974999999"/>
    <n v="3.1104166625"/>
    <n v="355"/>
    <n v="1.6901408450704199E-2"/>
    <n v="3.60360563380282"/>
    <n v="0.16666666666666699"/>
    <n v="18.662499974999999"/>
    <n v="170"/>
    <n v="18.662499974999999"/>
    <x v="169"/>
    <n v="8.1091761675943417"/>
    <n v="1"/>
    <n v="170"/>
    <n v="2.8169014084507052E-3"/>
    <n v="0.89022058838235296"/>
    <n v="18.662499974999999"/>
    <n v="16.7962499775"/>
    <n v="158.90437502624999"/>
    <n v="1.8662499974999989"/>
    <n v="-7.566875001249997"/>
  </r>
  <r>
    <x v="5"/>
    <s v="air france airline"/>
    <s v="Standard"/>
    <x v="4"/>
    <s v="Unassigned"/>
    <s v="Position 1-4 Bid Strategy"/>
    <n v="0.51249999999999996"/>
    <n v="1280"/>
    <n v="663.01249600000006"/>
    <n v="0.51797851250000004"/>
    <n v="21407"/>
    <n v="5.9793525482318893E-2"/>
    <n v="1.30065399168496"/>
    <n v="5.4687499999999997E-3"/>
    <n v="94.716070857142867"/>
    <n v="5928.75"/>
    <n v="663.01249600000006"/>
    <x v="170"/>
    <n v="7.9421391538900936"/>
    <n v="7"/>
    <n v="846.96428571428567"/>
    <n v="3.2699584248143142E-4"/>
    <n v="0.88816993531520128"/>
    <n v="94.716070857142867"/>
    <n v="596.71124640000005"/>
    <n v="5529.0243792000001"/>
    <n v="66.301249600000006"/>
    <n v="-263.2868752000004"/>
  </r>
  <r>
    <x v="2"/>
    <s v="france airline"/>
    <s v="Broad"/>
    <x v="3"/>
    <s v="France"/>
    <s v="Position 1- 3"/>
    <n v="3.75"/>
    <n v="292"/>
    <n v="643.08749940000007"/>
    <n v="2.2023544500000001"/>
    <n v="14347"/>
    <n v="2.0352686972886298E-2"/>
    <n v="1.7434794730605701"/>
    <n v="1.3698630136986301E-2"/>
    <n v="160.77187485000002"/>
    <n v="5525"/>
    <n v="643.08749940000007"/>
    <x v="171"/>
    <n v="7.5913658796894952"/>
    <n v="4"/>
    <n v="1381.25"/>
    <n v="2.7880393113542874E-4"/>
    <n v="0.88360407250678719"/>
    <n v="160.77187485000002"/>
    <n v="578.77874946000009"/>
    <n v="5126.00812563"/>
    <n v="64.308749939999984"/>
    <n v="-244.09562503000052"/>
  </r>
  <r>
    <x v="2"/>
    <s v="paris cheap tickets"/>
    <s v="Broad"/>
    <x v="3"/>
    <s v="Paris"/>
    <s v="Position 1- 3"/>
    <n v="5"/>
    <n v="207"/>
    <n v="463.18749783749996"/>
    <n v="2.2376207624999997"/>
    <n v="10175"/>
    <n v="2.03439803439803E-2"/>
    <n v="3.27082063882064"/>
    <n v="1.4492753623188399E-2"/>
    <n v="154.39583261249999"/>
    <n v="3958.45"/>
    <n v="463.18749783749996"/>
    <x v="172"/>
    <n v="7.546107177937567"/>
    <n v="3"/>
    <n v="1319.4833333333333"/>
    <n v="2.9484029484029404E-4"/>
    <n v="0.88298765985739369"/>
    <n v="154.39583261249999"/>
    <n v="416.86874805374998"/>
    <n v="3670.0256272706251"/>
    <n v="46.318749783749979"/>
    <n v="-174.76312510812522"/>
  </r>
  <r>
    <x v="5"/>
    <s v="cheap ticket to europe"/>
    <s v="Advanced"/>
    <x v="4"/>
    <s v="Unassigned"/>
    <s v="Position 1-4 Bid Strategy"/>
    <n v="0.95"/>
    <n v="542"/>
    <n v="514.27499947500007"/>
    <n v="0.94884686250000005"/>
    <n v="15797"/>
    <n v="3.4310312084572997E-2"/>
    <n v="2.2082737228587699"/>
    <n v="3.6900369003689997E-3"/>
    <n v="257.13749973750004"/>
    <n v="4380.8999999999996"/>
    <n v="514.27499947500007"/>
    <x v="173"/>
    <n v="7.5185941460741059"/>
    <n v="2"/>
    <n v="2190.4499999999998"/>
    <n v="1.2660631765525076E-4"/>
    <n v="0.88260973784496333"/>
    <n v="257.13749973750004"/>
    <n v="462.84749952750008"/>
    <n v="4059.9562505512495"/>
    <n v="51.427499947499996"/>
    <n v="-193.33125002625002"/>
  </r>
  <r>
    <x v="2"/>
    <s v="nice flights"/>
    <s v="Broad"/>
    <x v="3"/>
    <s v="Nice"/>
    <s v="Position 1- 3"/>
    <n v="2.5"/>
    <n v="65"/>
    <n v="87.424999999999997"/>
    <n v="1.345"/>
    <n v="4480"/>
    <n v="1.4508928571428601E-2"/>
    <n v="1.47607142857143"/>
    <n v="1.5384615384615401E-2"/>
    <n v="87.424999999999997"/>
    <n v="742.05"/>
    <n v="87.424999999999997"/>
    <x v="174"/>
    <n v="7.4878467257649417"/>
    <n v="1"/>
    <n v="742.05"/>
    <n v="2.2321428571428641E-4"/>
    <n v="0.88218448891584134"/>
    <n v="87.424999999999997"/>
    <n v="78.682500000000005"/>
    <n v="687.35625000000005"/>
    <n v="8.7424999999999926"/>
    <n v="-32.731250000000045"/>
  </r>
  <r>
    <x v="2"/>
    <s v="travel to nice"/>
    <s v="Broad"/>
    <x v="3"/>
    <s v="Nice"/>
    <s v="Position 1- 3"/>
    <n v="8.75"/>
    <n v="43"/>
    <n v="127.21249967499999"/>
    <n v="2.9584302249999999"/>
    <n v="2374"/>
    <n v="1.8112889637742199E-2"/>
    <n v="1.43803706823926"/>
    <n v="2.32558139534884E-2"/>
    <n v="127.21249967499999"/>
    <n v="1060.8"/>
    <n v="127.21249967499999"/>
    <x v="175"/>
    <n v="7.3388032049532166"/>
    <n v="1"/>
    <n v="1060.8"/>
    <n v="4.2122999157540047E-4"/>
    <n v="0.88007871448435138"/>
    <n v="127.21249967499999"/>
    <n v="114.49124970749999"/>
    <n v="980.26687534124994"/>
    <n v="12.7212499675"/>
    <n v="-46.679375016249992"/>
  </r>
  <r>
    <x v="0"/>
    <s v="airfrance tickets"/>
    <s v="Advanced"/>
    <x v="6"/>
    <s v="Air France Brand"/>
    <s v=""/>
    <n v="6.25"/>
    <n v="74"/>
    <n v="82.999999325000005"/>
    <n v="1.1216216125"/>
    <n v="1669"/>
    <n v="4.4337926902336698E-2"/>
    <n v="1.72166566806471"/>
    <n v="1.35135135135135E-2"/>
    <n v="82.999999325000005"/>
    <n v="676.6"/>
    <n v="82.999999325000005"/>
    <x v="176"/>
    <n v="7.1518072952104808"/>
    <n v="1"/>
    <n v="676.6"/>
    <n v="5.9916117435590078E-4"/>
    <n v="0.87732781654596514"/>
    <n v="82.999999325000005"/>
    <n v="74.699999392500004"/>
    <n v="623.28000070875009"/>
    <n v="8.2999999325000005"/>
    <n v="-29.680000033750048"/>
  </r>
  <r>
    <x v="4"/>
    <s v="france air tickets"/>
    <s v="Broad"/>
    <x v="7"/>
    <s v="New York to France Sale"/>
    <s v="Position 5-10 Bid Strategy"/>
    <n v="6.25"/>
    <n v="36"/>
    <n v="55.137499649999995"/>
    <n v="1.5315972124999999"/>
    <n v="296"/>
    <n v="0.121621621621622"/>
    <n v="1.1133783783783799"/>
    <n v="2.7777777777777801E-2"/>
    <n v="55.137499649999995"/>
    <n v="442.85"/>
    <n v="55.137499649999995"/>
    <x v="177"/>
    <n v="7.0317388857149608"/>
    <n v="1"/>
    <n v="442.85"/>
    <n v="3.3783783783783916E-3"/>
    <n v="0.87549396037032856"/>
    <n v="55.137499649999995"/>
    <n v="49.623749685"/>
    <n v="407.09812536750007"/>
    <n v="5.5137499649999953"/>
    <n v="-19.385625017500047"/>
  </r>
  <r>
    <x v="3"/>
    <s v="charles de gaulle airport"/>
    <s v="Standard"/>
    <x v="4"/>
    <s v="Unassigned"/>
    <s v="Position 1-2 Target"/>
    <n v="0.26250000000000001"/>
    <n v="104"/>
    <n v="23.487499099999997"/>
    <n v="0.22584133749999999"/>
    <n v="22722"/>
    <n v="4.5770618783557808E-3"/>
    <n v="1.8464395739811601"/>
    <n v="9.6153846153846194E-3"/>
    <n v="23.487499099999997"/>
    <n v="187"/>
    <n v="23.487499099999997"/>
    <x v="178"/>
    <n v="6.9616820506871253"/>
    <n v="1"/>
    <n v="187"/>
    <n v="4.4010210368805601E-5"/>
    <n v="0.87439840053475937"/>
    <n v="23.487499099999997"/>
    <n v="21.138749189999999"/>
    <n v="171.688125945"/>
    <n v="2.3487499099999987"/>
    <n v="-8.1756250450000039"/>
  </r>
  <r>
    <x v="5"/>
    <s v="airline ticket to italy"/>
    <s v="Advanced"/>
    <x v="4"/>
    <s v="Unassigned"/>
    <s v="Position 1-4 Bid Strategy"/>
    <n v="1"/>
    <n v="142"/>
    <n v="130.62499947500001"/>
    <n v="0.91989436250000001"/>
    <n v="5875"/>
    <n v="2.4170212765957402E-2"/>
    <n v="2.0134127659574501"/>
    <n v="7.0422535211267599E-3"/>
    <n v="130.62499947500001"/>
    <n v="1025.0999999999999"/>
    <n v="130.62499947500001"/>
    <x v="179"/>
    <n v="6.8476555339331595"/>
    <n v="1"/>
    <n v="1025.0999999999999"/>
    <n v="1.7021276595744647E-4"/>
    <n v="0.87257340798458682"/>
    <n v="130.62499947500001"/>
    <n v="117.56249952750001"/>
    <n v="939.19875055124999"/>
    <n v="13.062499947500001"/>
    <n v="-44.723750026250059"/>
  </r>
  <r>
    <x v="4"/>
    <s v="paris fares"/>
    <s v="Broad"/>
    <x v="16"/>
    <s v="Seattle to Paris Sale"/>
    <s v="Position 2-5 Bid Strategy"/>
    <n v="5"/>
    <n v="9"/>
    <n v="30.537499949999997"/>
    <n v="3.3930555499999997"/>
    <n v="123"/>
    <n v="7.3170731707317097E-2"/>
    <n v="1.6169918699187"/>
    <n v="0.11111111111111099"/>
    <n v="30.537499949999997"/>
    <n v="236.3"/>
    <n v="30.537499949999997"/>
    <x v="180"/>
    <n v="6.7380270286336925"/>
    <n v="1"/>
    <n v="236.3"/>
    <n v="8.1300813008130021E-3"/>
    <n v="0.87076809162082103"/>
    <n v="30.537499949999997"/>
    <n v="27.483749954999997"/>
    <n v="216.05062505250004"/>
    <n v="3.0537499950000004"/>
    <n v="-10.28812500250001"/>
  </r>
  <r>
    <x v="2"/>
    <s v="paris tickets"/>
    <s v="Broad"/>
    <x v="3"/>
    <s v="Paris"/>
    <s v="Position 1- 3"/>
    <n v="2.5"/>
    <n v="237"/>
    <n v="462.44999756250002"/>
    <n v="1.9512658125"/>
    <n v="23540"/>
    <n v="1.0067969413763801E-2"/>
    <n v="1.78698385726423"/>
    <n v="2.1097046413502102E-2"/>
    <n v="92.489999512500006"/>
    <n v="3512.2"/>
    <n v="462.44999756250002"/>
    <x v="181"/>
    <n v="6.5947670418688391"/>
    <n v="5"/>
    <n v="702.43999999999994"/>
    <n v="2.1240441801189443E-4"/>
    <n v="0.8683303919017995"/>
    <n v="92.489999512500006"/>
    <n v="416.20499780625005"/>
    <n v="3202.2375025593751"/>
    <n v="46.244999756249968"/>
    <n v="-152.4875001218752"/>
  </r>
  <r>
    <x v="4"/>
    <s v="nice fares"/>
    <s v="Broad"/>
    <x v="18"/>
    <s v="Nice"/>
    <s v="Position 2-5 Bid Strategy"/>
    <n v="10"/>
    <n v="22"/>
    <n v="55.937499749999986"/>
    <n v="2.5426136249999995"/>
    <n v="126"/>
    <n v="0.17460317460317501"/>
    <n v="1.0952380952381"/>
    <n v="4.5454545454545504E-2"/>
    <n v="55.937499749999986"/>
    <n v="416.5"/>
    <n v="55.937499749999986"/>
    <x v="182"/>
    <n v="6.4458100891432872"/>
    <n v="1"/>
    <n v="416.5"/>
    <n v="7.9365079365079638E-3"/>
    <n v="0.86569627911164471"/>
    <n v="55.937499749999986"/>
    <n v="50.343749774999992"/>
    <n v="378.59062526250005"/>
    <n v="5.5937499749999944"/>
    <n v="-18.028125012500027"/>
  </r>
  <r>
    <x v="3"/>
    <s v="flight to paris"/>
    <s v="Advanced"/>
    <x v="4"/>
    <s v="Unassigned"/>
    <s v="Position 1-2 Target"/>
    <n v="1.25"/>
    <n v="5393"/>
    <n v="4545.6374811374999"/>
    <n v="0.84287733749999993"/>
    <n v="200030"/>
    <n v="2.6960955856621501E-2"/>
    <n v="1.48233414987752"/>
    <n v="4.4502132393843905E-3"/>
    <n v="189.4015617140625"/>
    <n v="33199.300000000003"/>
    <n v="4545.6374811374999"/>
    <x v="183"/>
    <n v="6.3035520623374071"/>
    <n v="24"/>
    <n v="1383.3041666666668"/>
    <n v="1.1998200269959512E-4"/>
    <n v="0.86308032153878245"/>
    <n v="189.4015617140625"/>
    <n v="4091.0737330237498"/>
    <n v="30086.345644805631"/>
    <n v="454.56374811375008"/>
    <n v="-1432.6831259431274"/>
  </r>
  <r>
    <x v="5"/>
    <s v="paris airport"/>
    <s v="Standard"/>
    <x v="4"/>
    <s v="Unassigned"/>
    <s v="Position 1-4 Bid Strategy"/>
    <n v="0.36249999999999999"/>
    <n v="79"/>
    <n v="28.499999512500004"/>
    <n v="0.36075948750000003"/>
    <n v="6323"/>
    <n v="1.24940692709157E-2"/>
    <n v="2.7658548157520202"/>
    <n v="1.26582278481013E-2"/>
    <n v="28.499999512500004"/>
    <n v="207.4"/>
    <n v="28.499999512500004"/>
    <x v="184"/>
    <n v="6.2771931069344422"/>
    <n v="1"/>
    <n v="207.4"/>
    <n v="1.5815277558121183E-4"/>
    <n v="0.86258438036403084"/>
    <n v="28.499999512500004"/>
    <n v="25.649999561250006"/>
    <n v="187.84500051187501"/>
    <n v="2.8499999512499983"/>
    <n v="-8.9450000243750196"/>
  </r>
  <r>
    <x v="0"/>
    <s v="paris cheap ticket"/>
    <s v="Standard"/>
    <x v="12"/>
    <s v="Paris"/>
    <s v=""/>
    <n v="6.25"/>
    <n v="101"/>
    <n v="142.5999999375"/>
    <n v="1.4118811875000001"/>
    <n v="748"/>
    <n v="0.13502673796791401"/>
    <n v="1"/>
    <n v="9.9009900990098994E-3"/>
    <n v="142.5999999375"/>
    <n v="1016.6"/>
    <n v="142.5999999375"/>
    <x v="185"/>
    <n v="6.1290322611890922"/>
    <n v="1"/>
    <n v="1016.6"/>
    <n v="1.3368983957219207E-3"/>
    <n v="0.85972850684880975"/>
    <n v="142.5999999375"/>
    <n v="128.33999994375"/>
    <n v="917.70000006562509"/>
    <n v="14.25999999375"/>
    <n v="-43.700000003125069"/>
  </r>
  <r>
    <x v="3"/>
    <s v="flight to france"/>
    <s v="Advanced"/>
    <x v="4"/>
    <s v="Unassigned"/>
    <s v="Position 1-2 Target"/>
    <n v="0.8125"/>
    <n v="294"/>
    <n v="304.42499744999998"/>
    <n v="1.035459175"/>
    <n v="23579"/>
    <n v="1.24687221680309E-2"/>
    <n v="1.5793629924933199"/>
    <n v="6.8027210884353696E-3"/>
    <n v="152.21249872499999"/>
    <n v="2142"/>
    <n v="304.42499744999998"/>
    <x v="186"/>
    <n v="6.0362158756421147"/>
    <n v="2"/>
    <n v="1071"/>
    <n v="8.4821239238305388E-5"/>
    <n v="0.85787815245098042"/>
    <n v="152.21249872499999"/>
    <n v="273.98249770500001"/>
    <n v="1929.4537526775002"/>
    <n v="30.442499744999964"/>
    <n v="-91.878750127500098"/>
  </r>
  <r>
    <x v="1"/>
    <s v="travel in paris"/>
    <s v="Broad"/>
    <x v="2"/>
    <s v="Paris"/>
    <s v="Position 2-5 Bid Strategy"/>
    <n v="0"/>
    <n v="150"/>
    <n v="264.26249999999999"/>
    <n v="1.7617499999999999"/>
    <n v="4798"/>
    <n v="3.1263026260942101E-2"/>
    <n v="2.9487077949145499"/>
    <n v="6.6666666666666697E-3"/>
    <n v="264.26249999999999"/>
    <n v="1856.4"/>
    <n v="264.26249999999999"/>
    <x v="187"/>
    <n v="6.0248332623811551"/>
    <n v="1"/>
    <n v="1856.4"/>
    <n v="2.0842017507294745E-4"/>
    <n v="0.85764786683904326"/>
    <n v="264.26249999999999"/>
    <n v="237.83625000000001"/>
    <n v="1671.7443750000002"/>
    <n v="26.426249999999982"/>
    <n v="-79.606875000000173"/>
  </r>
  <r>
    <x v="4"/>
    <s v="paris cheap flights"/>
    <s v="Broad"/>
    <x v="7"/>
    <s v="New York to Paris Sale"/>
    <s v="Postiion 1-4 Bid Strategy"/>
    <n v="6.25"/>
    <n v="238"/>
    <n v="456.462499675"/>
    <n v="1.9179096625000001"/>
    <n v="1080"/>
    <n v="0.22037037037036999"/>
    <n v="1.24981481481481"/>
    <n v="2.9411764705882401E-2"/>
    <n v="65.208928525000005"/>
    <n v="3175.6"/>
    <n v="456.462499675"/>
    <x v="188"/>
    <n v="5.9569789462683529"/>
    <n v="7"/>
    <n v="453.65714285714284"/>
    <n v="6.4814814814814813E-3"/>
    <n v="0.85625944713597435"/>
    <n v="65.208928525000005"/>
    <n v="410.81624970749999"/>
    <n v="2855.0943753412503"/>
    <n v="45.646249967500012"/>
    <n v="-135.95687501625025"/>
  </r>
  <r>
    <x v="4"/>
    <s v="ticket to france"/>
    <s v="Broad"/>
    <x v="12"/>
    <s v="France"/>
    <s v="Pos 3-6"/>
    <n v="10"/>
    <n v="114"/>
    <n v="424.14999885000003"/>
    <n v="3.7206140250000002"/>
    <n v="1139"/>
    <n v="0.100087796312555"/>
    <n v="1.5724143985952601"/>
    <n v="8.7719298245614013E-3"/>
    <n v="424.14999885000003"/>
    <n v="2910.4"/>
    <n v="424.14999885000003"/>
    <x v="189"/>
    <n v="5.8617234654980122"/>
    <n v="1"/>
    <n v="2910.4"/>
    <n v="8.7796312554872782E-4"/>
    <n v="0.85426401908672345"/>
    <n v="424.14999885000003"/>
    <n v="381.73499896500005"/>
    <n v="2610.5625012075002"/>
    <n v="42.414999884999986"/>
    <n v="-124.31250005750007"/>
  </r>
  <r>
    <x v="0"/>
    <s v="paris airfares"/>
    <s v="Standard"/>
    <x v="12"/>
    <s v="Paris"/>
    <s v=""/>
    <n v="6.25"/>
    <n v="150"/>
    <n v="254.55"/>
    <n v="1.6969999999999998"/>
    <n v="4991"/>
    <n v="3.00540973752755E-2"/>
    <n v="1.0339551192145899"/>
    <n v="6.6666666666666697E-3"/>
    <n v="254.55"/>
    <n v="1733.15"/>
    <n v="254.55"/>
    <x v="190"/>
    <n v="5.8086819878216467"/>
    <n v="1"/>
    <n v="1733.15"/>
    <n v="2.0036064916850342E-4"/>
    <n v="0.8531286963044169"/>
    <n v="254.55"/>
    <n v="229.09500000000003"/>
    <n v="1552.5300000000002"/>
    <n v="25.454999999999984"/>
    <n v="-73.930000000000064"/>
  </r>
  <r>
    <x v="4"/>
    <s v="paris flight"/>
    <s v="Broad"/>
    <x v="11"/>
    <s v="Houston to Paris Sale"/>
    <s v="Position 5-10 Bid Strategy"/>
    <n v="6.25"/>
    <n v="55"/>
    <n v="147.49999962499999"/>
    <n v="2.6818181749999996"/>
    <n v="2134"/>
    <n v="2.57731958762887E-2"/>
    <n v="1.7207872539831299"/>
    <n v="1.8181818181818198E-2"/>
    <n v="147.49999962499999"/>
    <n v="1000.45"/>
    <n v="147.49999962499999"/>
    <x v="191"/>
    <n v="5.7827118816509637"/>
    <n v="1"/>
    <n v="1000.45"/>
    <n v="4.6860356138706769E-4"/>
    <n v="0.85256634551951627"/>
    <n v="147.49999962499999"/>
    <n v="132.74999966249999"/>
    <n v="895.59750039375012"/>
    <n v="14.749999962499999"/>
    <n v="-42.647500018750065"/>
  </r>
  <r>
    <x v="2"/>
    <s v="paris airfares"/>
    <s v="Broad"/>
    <x v="3"/>
    <s v="Paris"/>
    <s v="Position 1- 3"/>
    <n v="2.5"/>
    <n v="95"/>
    <n v="152.39999987499999"/>
    <n v="1.6042105250000001"/>
    <n v="3288"/>
    <n v="2.8892944038929402E-2"/>
    <n v="2.0739355231143599"/>
    <n v="1.05263157894737E-2"/>
    <n v="152.39999987499999"/>
    <n v="1003"/>
    <n v="152.39999987499999"/>
    <x v="192"/>
    <n v="5.5813648347944262"/>
    <n v="1"/>
    <n v="1003"/>
    <n v="3.0413625304136259E-4"/>
    <n v="0.84805583262711859"/>
    <n v="152.39999987499999"/>
    <n v="137.15999988749999"/>
    <n v="893.13000013124997"/>
    <n v="15.239999987499999"/>
    <n v="-42.53000000625002"/>
  </r>
  <r>
    <x v="2"/>
    <s v="ticket paris"/>
    <s v="Broad"/>
    <x v="2"/>
    <s v="Paris"/>
    <s v=""/>
    <n v="5"/>
    <n v="113"/>
    <n v="329.97499933750004"/>
    <n v="2.9201327375000004"/>
    <n v="1262"/>
    <n v="8.9540412044374004E-2"/>
    <n v="1.5329635499207599"/>
    <n v="1.7699115044247801E-2"/>
    <n v="164.98749966875002"/>
    <n v="2148.8000000000002"/>
    <n v="329.97499933750004"/>
    <x v="193"/>
    <n v="5.5120084985656659"/>
    <n v="2"/>
    <n v="1074.4000000000001"/>
    <n v="1.584786053882727E-3"/>
    <n v="0.84643754684591399"/>
    <n v="164.98749966875002"/>
    <n v="296.97749940375002"/>
    <n v="1909.7662506956251"/>
    <n v="32.997499933750021"/>
    <n v="-90.941250033125016"/>
  </r>
  <r>
    <x v="4"/>
    <s v="air france"/>
    <s v="Broad"/>
    <x v="6"/>
    <s v="Air France Brand"/>
    <s v=""/>
    <n v="27.5"/>
    <n v="29060"/>
    <n v="46188.437314750008"/>
    <n v="1.5894162875000002"/>
    <n v="385476"/>
    <n v="7.5387313347653306E-2"/>
    <n v="1.4389421650115699"/>
    <n v="7.7081899518238097E-3"/>
    <n v="206.19838086941968"/>
    <n v="290609.90000000002"/>
    <n v="46188.437314750008"/>
    <x v="194"/>
    <n v="5.2918322613871034"/>
    <n v="224"/>
    <n v="1297.3656250000001"/>
    <n v="5.8109973124137416E-4"/>
    <n v="0.84106378580099983"/>
    <n v="206.19838086941968"/>
    <n v="41569.593583275011"/>
    <n v="256642.53581951253"/>
    <n v="4618.8437314749972"/>
    <n v="-12221.073134262522"/>
  </r>
  <r>
    <x v="4"/>
    <s v="air france to paris"/>
    <s v="Broad"/>
    <x v="12"/>
    <s v="Paris Branded"/>
    <s v="Position 2-5 Bid Strategy"/>
    <n v="10"/>
    <n v="247"/>
    <n v="371.07499747499998"/>
    <n v="1.5023279249999999"/>
    <n v="1223"/>
    <n v="0.201962387571545"/>
    <n v="1.06549468520033"/>
    <n v="1.6194331983805699E-2"/>
    <n v="92.768749368749994"/>
    <n v="2334.1"/>
    <n v="371.07499747499998"/>
    <x v="195"/>
    <n v="5.2901031216937557"/>
    <n v="4"/>
    <n v="583.52499999999998"/>
    <n v="3.2706459525756338E-3"/>
    <n v="0.84102009447967097"/>
    <n v="92.768749368749994"/>
    <n v="333.96749772749996"/>
    <n v="2061.1762526512503"/>
    <n v="37.107499747500015"/>
    <n v="-98.151250126250261"/>
  </r>
  <r>
    <x v="4"/>
    <s v="italy fares"/>
    <s v="Broad"/>
    <x v="0"/>
    <s v="Italy"/>
    <s v="Position 5-10 Bid Strategy"/>
    <n v="1.25"/>
    <n v="97"/>
    <n v="145.1249992125"/>
    <n v="1.4961340125"/>
    <n v="974"/>
    <n v="9.9589322381930204E-2"/>
    <n v="3.9887782340862401"/>
    <n v="1.03092783505155E-2"/>
    <n v="145.1249992125"/>
    <n v="902.7"/>
    <n v="145.1249992125"/>
    <x v="196"/>
    <n v="5.2201550725124699"/>
    <n v="1"/>
    <n v="902.7"/>
    <n v="1.0266940451745417E-3"/>
    <n v="0.83923230396311066"/>
    <n v="145.1249992125"/>
    <n v="130.61249929125"/>
    <n v="795.45375082687508"/>
    <n v="14.512499921249997"/>
    <n v="-37.878750039375063"/>
  </r>
  <r>
    <x v="3"/>
    <s v="cheap paris airfare"/>
    <s v="Advanced"/>
    <x v="4"/>
    <s v="Unassigned"/>
    <s v="Position 1-2 Target"/>
    <n v="0.92500000000000004"/>
    <n v="292"/>
    <n v="193.53749779999998"/>
    <n v="0.66279964999999996"/>
    <n v="242220"/>
    <n v="1.2055156469325402E-3"/>
    <n v="1.33014243249938"/>
    <n v="3.4246575342465804E-3"/>
    <n v="193.53749779999998"/>
    <n v="1185.75"/>
    <n v="193.53749779999998"/>
    <x v="197"/>
    <n v="5.126719697623372"/>
    <n v="1"/>
    <n v="1185.75"/>
    <n v="4.1284782429196643E-6"/>
    <n v="0.83678052051444241"/>
    <n v="193.53749779999998"/>
    <n v="174.18374802"/>
    <n v="1041.82312731"/>
    <n v="19.353749779999987"/>
    <n v="-49.610625110000001"/>
  </r>
  <r>
    <x v="4"/>
    <s v="air france deal"/>
    <s v="Broad"/>
    <x v="6"/>
    <s v="Air France Brand"/>
    <s v="Position 1 -2 Target"/>
    <n v="2.9125000000000001"/>
    <n v="53"/>
    <n v="93.837499712500005"/>
    <n v="1.7705188625000001"/>
    <n v="592"/>
    <n v="8.9527027027027001E-2"/>
    <n v="1.42827702702703"/>
    <n v="1.88679245283019E-2"/>
    <n v="93.837499712500005"/>
    <n v="536.35"/>
    <n v="93.837499712500005"/>
    <x v="198"/>
    <n v="4.7157320009939836"/>
    <n v="1"/>
    <n v="536.35"/>
    <n v="1.6891891891891899E-3"/>
    <n v="0.82504428132283025"/>
    <n v="93.837499712500005"/>
    <n v="84.453749741250007"/>
    <n v="464.63812530187505"/>
    <n v="9.3837499712499977"/>
    <n v="-22.125625014375032"/>
  </r>
  <r>
    <x v="4"/>
    <s v="athens airline"/>
    <s v="Broad"/>
    <x v="13"/>
    <s v="Google|Athens"/>
    <s v="Postiion 1-4 Bid Strategy"/>
    <n v="6.25"/>
    <n v="76"/>
    <n v="149.69999965"/>
    <n v="1.9697368374999999"/>
    <n v="2740"/>
    <n v="2.7737226277372299E-2"/>
    <n v="1.4477007299270099"/>
    <n v="1.3157894736842099E-2"/>
    <n v="149.69999965"/>
    <n v="843.2"/>
    <n v="149.69999965"/>
    <x v="199"/>
    <n v="4.6325985435631898"/>
    <n v="1"/>
    <n v="843.2"/>
    <n v="3.6496350364963534E-4"/>
    <n v="0.82246204975094883"/>
    <n v="149.69999965"/>
    <n v="134.729999685"/>
    <n v="728.17500036750005"/>
    <n v="14.969999965"/>
    <n v="-34.675000017499997"/>
  </r>
  <r>
    <x v="2"/>
    <s v="air france ticket"/>
    <s v="Broad"/>
    <x v="2"/>
    <s v="Air France Brand"/>
    <s v=""/>
    <n v="5"/>
    <n v="258"/>
    <n v="677.5249989749999"/>
    <n v="2.6260658874999998"/>
    <n v="2250"/>
    <n v="0.114666666666667"/>
    <n v="1.67773333333333"/>
    <n v="1.5503875968992199E-2"/>
    <n v="169.38124974374998"/>
    <n v="3814.8"/>
    <n v="677.5249989749999"/>
    <x v="200"/>
    <n v="4.6304933482473061"/>
    <n v="4"/>
    <n v="953.7"/>
    <n v="1.7777777777777774E-3"/>
    <n v="0.82239566976643597"/>
    <n v="169.38124974374998"/>
    <n v="609.7724990774999"/>
    <n v="3294.1387510762502"/>
    <n v="67.752499897500002"/>
    <n v="-156.86375005125001"/>
  </r>
  <r>
    <x v="2"/>
    <s v="flights to france"/>
    <s v="Broad"/>
    <x v="2"/>
    <s v="France"/>
    <s v=""/>
    <n v="5"/>
    <n v="344"/>
    <n v="1029.0249976999999"/>
    <n v="2.9913517374999996"/>
    <n v="3400"/>
    <n v="0.10117647058823501"/>
    <n v="2.0553529411764702"/>
    <n v="1.16279069767442E-2"/>
    <n v="257.25624942499996"/>
    <n v="5706.9"/>
    <n v="1029.0249976999999"/>
    <x v="201"/>
    <n v="4.5459294115844004"/>
    <n v="4"/>
    <n v="1426.7249999999999"/>
    <n v="1.1764705882352921E-3"/>
    <n v="0.81968757158877847"/>
    <n v="257.25624942499996"/>
    <n v="926.12249792999989"/>
    <n v="4911.7687524149997"/>
    <n v="102.90249976999996"/>
    <n v="-233.89375011500033"/>
  </r>
  <r>
    <x v="2"/>
    <s v="france cheap ticket"/>
    <s v="Broad"/>
    <x v="3"/>
    <s v="France"/>
    <s v="Position 1- 3"/>
    <n v="7.5"/>
    <n v="60"/>
    <n v="122.8624995"/>
    <n v="2.0477083249999999"/>
    <n v="1094"/>
    <n v="5.4844606946983496E-2"/>
    <n v="2.4792504570383902"/>
    <n v="1.6666666666666701E-2"/>
    <n v="122.8624995"/>
    <n v="680"/>
    <n v="122.8624995"/>
    <x v="202"/>
    <n v="4.5346424073034584"/>
    <n v="1"/>
    <n v="680"/>
    <n v="9.1407678244972686E-4"/>
    <n v="0.81931985367647053"/>
    <n v="122.8624995"/>
    <n v="110.57624955"/>
    <n v="584.99437552500001"/>
    <n v="12.286249949999998"/>
    <n v="-27.856875025000022"/>
  </r>
  <r>
    <x v="2"/>
    <s v="paris airline"/>
    <s v="Broad"/>
    <x v="3"/>
    <s v="Paris"/>
    <s v="Position 1- 3"/>
    <n v="2.5"/>
    <n v="214"/>
    <n v="309.84999812500001"/>
    <n v="1.4478971875"/>
    <n v="7483"/>
    <n v="2.8598155819858299E-2"/>
    <n v="1.8241480689563001"/>
    <n v="4.6728971962616802E-3"/>
    <n v="309.84999812500001"/>
    <n v="1706.8"/>
    <n v="309.84999812500001"/>
    <x v="203"/>
    <n v="4.5084718745469896"/>
    <n v="1"/>
    <n v="1706.8"/>
    <n v="1.336362421488705E-4"/>
    <n v="0.81846144942289667"/>
    <n v="309.84999812500001"/>
    <n v="278.86499831250001"/>
    <n v="1466.7975019687501"/>
    <n v="30.984999812500007"/>
    <n v="-69.847500093750114"/>
  </r>
  <r>
    <x v="4"/>
    <s v="barcelona flight"/>
    <s v="Broad"/>
    <x v="0"/>
    <s v="Barcelona"/>
    <s v="Position 5-10 Bid Strategy"/>
    <n v="0"/>
    <n v="79"/>
    <n v="161.7999997375"/>
    <n v="2.0481012624999999"/>
    <n v="2217"/>
    <n v="3.5633739287325203E-2"/>
    <n v="3.9762516914749702"/>
    <n v="1.26582278481013E-2"/>
    <n v="161.7999997375"/>
    <n v="889.1"/>
    <n v="161.7999997375"/>
    <x v="204"/>
    <n v="4.4950556331424725"/>
    <n v="1"/>
    <n v="889.1"/>
    <n v="4.5105999097880126E-4"/>
    <n v="0.81801822096783261"/>
    <n v="161.7999997375"/>
    <n v="145.61999976375"/>
    <n v="763.66500027562506"/>
    <n v="16.17999997375"/>
    <n v="-36.365000013125041"/>
  </r>
  <r>
    <x v="5"/>
    <s v="greece travel"/>
    <s v="Advanced"/>
    <x v="4"/>
    <s v="Unassigned"/>
    <s v="Position 1-4 Bid Strategy"/>
    <n v="1.2749999999999999"/>
    <n v="1140"/>
    <n v="1752.3999914999999"/>
    <n v="1.537192975"/>
    <n v="348718"/>
    <n v="3.2691171663063001E-3"/>
    <n v="1.6220324158775901"/>
    <n v="4.3859649122807006E-3"/>
    <n v="350.47999829999998"/>
    <n v="9574.4"/>
    <n v="1752.3999914999999"/>
    <x v="205"/>
    <n v="4.4635928135360299"/>
    <n v="5"/>
    <n v="1914.8799999999999"/>
    <n v="1.4338233185553944E-5"/>
    <n v="0.81697025489847919"/>
    <n v="350.47999829999998"/>
    <n v="1577.15999235"/>
    <n v="8213.1000089249992"/>
    <n v="175.2399991499999"/>
    <n v="-391.10000042499996"/>
  </r>
  <r>
    <x v="2"/>
    <s v="flights to paris"/>
    <s v="Broad"/>
    <x v="2"/>
    <s v="Paris"/>
    <s v=""/>
    <n v="5"/>
    <n v="1538"/>
    <n v="3121.0624964250001"/>
    <n v="2.0292994124999999"/>
    <n v="9687"/>
    <n v="0.158769484876639"/>
    <n v="1.61181996490141"/>
    <n v="1.23537061118336E-2"/>
    <n v="164.26644718026316"/>
    <n v="16943.900000000001"/>
    <n v="3121.0624964250001"/>
    <x v="206"/>
    <n v="4.4288884056017066"/>
    <n v="19"/>
    <n v="891.78421052631586"/>
    <n v="1.9613915556932074E-3"/>
    <n v="0.81580022920195472"/>
    <n v="164.26644718026316"/>
    <n v="2808.9562467825003"/>
    <n v="14513.979378753753"/>
    <n v="312.10624964249973"/>
    <n v="-691.14187517875143"/>
  </r>
  <r>
    <x v="2"/>
    <s v="air france airline"/>
    <s v="Broad"/>
    <x v="3"/>
    <s v="Air France"/>
    <s v="Position 1- 3"/>
    <n v="1.25"/>
    <n v="110"/>
    <n v="51.387499625000004"/>
    <n v="0.46715908750000001"/>
    <n v="1703"/>
    <n v="6.45918966529654E-2"/>
    <n v="1.42313564298297"/>
    <n v="9.0909090909090905E-3"/>
    <n v="51.387499625000004"/>
    <n v="277.95"/>
    <n v="51.387499625000004"/>
    <x v="207"/>
    <n v="4.4089029827942321"/>
    <n v="1"/>
    <n v="277.95"/>
    <n v="5.8719906048150365E-4"/>
    <n v="0.81511962718114772"/>
    <n v="51.387499625000004"/>
    <n v="46.248749662500003"/>
    <n v="237.89062539374999"/>
    <n v="5.1387499625000004"/>
    <n v="-11.328125018750001"/>
  </r>
  <r>
    <x v="2"/>
    <s v="paris airline"/>
    <s v="Broad"/>
    <x v="2"/>
    <s v="Paris"/>
    <s v=""/>
    <n v="5"/>
    <n v="189"/>
    <n v="447.02499948750005"/>
    <n v="2.3652116375000003"/>
    <n v="2242"/>
    <n v="8.4299732381801995E-2"/>
    <n v="1.4914808206958099"/>
    <n v="2.1164021164021198E-2"/>
    <n v="111.75624987187501"/>
    <n v="2392.75"/>
    <n v="447.02499948750005"/>
    <x v="208"/>
    <n v="4.352608920626837"/>
    <n v="4"/>
    <n v="598.1875"/>
    <n v="1.7841213202497805E-3"/>
    <n v="0.813175217014941"/>
    <n v="111.75624987187501"/>
    <n v="402.32249953875004"/>
    <n v="2043.0112505381251"/>
    <n v="44.702499948750017"/>
    <n v="-97.286250025625122"/>
  </r>
  <r>
    <x v="4"/>
    <s v="paris flight"/>
    <s v="Broad"/>
    <x v="16"/>
    <s v="Seattle to Paris Sale"/>
    <s v="Position 2-5 Bid Strategy"/>
    <n v="5"/>
    <n v="97"/>
    <n v="214.07499996250002"/>
    <n v="2.2069587625000002"/>
    <n v="972"/>
    <n v="9.979423868312759E-2"/>
    <n v="1.17834362139918"/>
    <n v="2.06185567010309E-2"/>
    <n v="107.03749998125001"/>
    <n v="1141.55"/>
    <n v="214.07499996250002"/>
    <x v="209"/>
    <n v="4.3324769365874944"/>
    <n v="2"/>
    <n v="570.77499999999998"/>
    <n v="2.0576131687242774E-3"/>
    <n v="0.81246988746660243"/>
    <n v="107.03749998125001"/>
    <n v="192.66749996625001"/>
    <n v="973.84875003937498"/>
    <n v="21.40749999625001"/>
    <n v="-46.37375000187501"/>
  </r>
  <r>
    <x v="5"/>
    <s v="cheap airline ticket to europe"/>
    <s v="Advanced"/>
    <x v="4"/>
    <s v="Unassigned"/>
    <s v="Position 1-4 Bid Strategy"/>
    <n v="0.8125"/>
    <n v="209"/>
    <n v="178.424998125"/>
    <n v="0.85370812500000004"/>
    <n v="3864"/>
    <n v="5.40890269151139E-2"/>
    <n v="2.10450310559006"/>
    <n v="4.7846889952153108E-3"/>
    <n v="178.424998125"/>
    <n v="937.55"/>
    <n v="178.424998125"/>
    <x v="210"/>
    <n v="4.2545888180039455"/>
    <n v="1"/>
    <n v="937.55"/>
    <n v="2.5879917184265023E-4"/>
    <n v="0.80969015185856752"/>
    <n v="178.424998125"/>
    <n v="160.58249831250001"/>
    <n v="797.08125196874994"/>
    <n v="17.842499812499995"/>
    <n v="-37.956250093749986"/>
  </r>
  <r>
    <x v="4"/>
    <s v="italy airline"/>
    <s v="Broad"/>
    <x v="0"/>
    <s v="Italy"/>
    <s v="Position 5-10 Bid Strategy"/>
    <n v="0"/>
    <n v="246"/>
    <n v="367.812499575"/>
    <n v="1.4951727625"/>
    <n v="8589"/>
    <n v="2.8641285365001701E-2"/>
    <n v="3.9385260216556102"/>
    <n v="8.1300813008130107E-3"/>
    <n v="183.9062497875"/>
    <n v="1922.7"/>
    <n v="367.812499575"/>
    <x v="211"/>
    <n v="4.2273916797869608"/>
    <n v="2"/>
    <n v="961.35"/>
    <n v="2.3285597857724969E-4"/>
    <n v="0.80870000542206277"/>
    <n v="183.9062497875"/>
    <n v="331.03124961750001"/>
    <n v="1632.6318754462502"/>
    <n v="36.781249957499995"/>
    <n v="-77.744375021250107"/>
  </r>
  <r>
    <x v="4"/>
    <s v="france airfares"/>
    <s v="Broad"/>
    <x v="12"/>
    <s v="France"/>
    <s v="Pos 3-6"/>
    <n v="10"/>
    <n v="196"/>
    <n v="559.09999844999993"/>
    <n v="2.8525510124999998"/>
    <n v="1919"/>
    <n v="0.10213652944241799"/>
    <n v="1.2150599270453399"/>
    <n v="1.53061224489796E-2"/>
    <n v="186.36666614999999"/>
    <n v="2912.1"/>
    <n v="559.09999844999993"/>
    <x v="212"/>
    <n v="4.2085494689201433"/>
    <n v="3"/>
    <n v="970.69999999999993"/>
    <n v="1.56331422615946E-3"/>
    <n v="0.80800796729164526"/>
    <n v="186.36666614999999"/>
    <n v="503.18999860499997"/>
    <n v="2470.6500016274999"/>
    <n v="55.909999844999959"/>
    <n v="-117.65000007749995"/>
  </r>
  <r>
    <x v="4"/>
    <s v="flight to paris"/>
    <s v="Broad"/>
    <x v="12"/>
    <s v="Paris"/>
    <s v="Position 5-10 Bid Strategy"/>
    <n v="10"/>
    <n v="1638"/>
    <n v="4758.3124816499994"/>
    <n v="2.9049526749999997"/>
    <n v="13911"/>
    <n v="0.117748544317447"/>
    <n v="1.1826885198763599"/>
    <n v="6.1050061050061102E-3"/>
    <n v="475.83124816499992"/>
    <n v="24002.3"/>
    <n v="4758.3124816499994"/>
    <x v="213"/>
    <n v="4.0442883044278179"/>
    <n v="10"/>
    <n v="2400.23"/>
    <n v="7.1885558191359643E-4"/>
    <n v="0.80175597831666134"/>
    <n v="475.83124816499992"/>
    <n v="4282.4812334849994"/>
    <n v="20206.186894267503"/>
    <n v="475.83124816500003"/>
    <n v="-962.19937591750204"/>
  </r>
  <r>
    <x v="4"/>
    <s v="italy airfares"/>
    <s v="Broad"/>
    <x v="0"/>
    <s v="Italy"/>
    <s v="Postiion 1-4 Bid Strategy"/>
    <n v="11.25"/>
    <n v="282"/>
    <n v="668.98749667499987"/>
    <n v="2.3722960874999997"/>
    <n v="3048"/>
    <n v="9.2519685039370095E-2"/>
    <n v="2.6902427821522301"/>
    <n v="7.0921985815602792E-3"/>
    <n v="334.49374833749994"/>
    <n v="3294.6"/>
    <n v="668.98749667499987"/>
    <x v="214"/>
    <n v="3.9247557187164381"/>
    <n v="2"/>
    <n v="1647.3"/>
    <n v="6.5616797900262434E-4"/>
    <n v="0.79694424310234935"/>
    <n v="334.49374833749994"/>
    <n v="602.08874700749993"/>
    <n v="2756.8931284912501"/>
    <n v="66.898749667499942"/>
    <n v="-131.28062516625005"/>
  </r>
  <r>
    <x v="0"/>
    <s v="french airline"/>
    <s v="Advanced"/>
    <x v="6"/>
    <s v="Air France Brand"/>
    <s v=""/>
    <n v="6.25"/>
    <n v="96"/>
    <n v="85.474999199999999"/>
    <n v="0.89036457499999999"/>
    <n v="1532"/>
    <n v="6.26631853785901E-2"/>
    <n v="1.2709921671018301"/>
    <n v="2.0833333333333301E-2"/>
    <n v="42.7374996"/>
    <n v="418.2"/>
    <n v="85.474999199999999"/>
    <x v="215"/>
    <n v="3.8926587179190051"/>
    <n v="2"/>
    <n v="209.1"/>
    <n v="1.3054830287206251E-3"/>
    <n v="0.79561214921090384"/>
    <n v="42.7374996"/>
    <n v="76.927499280000006"/>
    <n v="349.36125083999997"/>
    <n v="8.5474999199999928"/>
    <n v="-16.636250039999993"/>
  </r>
  <r>
    <x v="4"/>
    <s v="paris airfares"/>
    <s v="Broad"/>
    <x v="12"/>
    <s v="Paris"/>
    <s v="Position 5-10 Bid Strategy"/>
    <n v="10"/>
    <n v="209"/>
    <n v="440.53749932500006"/>
    <n v="2.1078349250000001"/>
    <n v="1705"/>
    <n v="0.12258064516129"/>
    <n v="1.42405278592375"/>
    <n v="1.4354066985645899E-2"/>
    <n v="146.84583310833335"/>
    <n v="2085.0500000000002"/>
    <n v="440.53749932500006"/>
    <x v="216"/>
    <n v="3.732968256265933"/>
    <n v="3"/>
    <n v="695.01666666666677"/>
    <n v="1.7595307917888474E-3"/>
    <n v="0.78871609825903455"/>
    <n v="146.84583310833335"/>
    <n v="396.48374939250004"/>
    <n v="1726.7381257087502"/>
    <n v="44.053749932500011"/>
    <n v="-82.225625033750021"/>
  </r>
  <r>
    <x v="2"/>
    <s v="paris cheap ticket"/>
    <s v="Broad"/>
    <x v="2"/>
    <s v="Paris"/>
    <s v=""/>
    <n v="5"/>
    <n v="73"/>
    <n v="176.9499998"/>
    <n v="2.4239725999999999"/>
    <n v="613"/>
    <n v="0.119086460032626"/>
    <n v="2.07128874388254"/>
    <n v="2.7397260273972601E-2"/>
    <n v="88.4749999"/>
    <n v="833.85"/>
    <n v="176.9499998"/>
    <x v="217"/>
    <n v="3.7123481262643101"/>
    <n v="2"/>
    <n v="416.92500000000001"/>
    <n v="3.2626427406198906E-3"/>
    <n v="0.78779156946693052"/>
    <n v="88.4749999"/>
    <n v="159.25499981999999"/>
    <n v="689.74500021000006"/>
    <n v="17.694999980000006"/>
    <n v="-32.845000010000035"/>
  </r>
  <r>
    <x v="2"/>
    <s v="france fare"/>
    <s v="Broad"/>
    <x v="3"/>
    <s v="France"/>
    <s v="Position 1- 3"/>
    <n v="3.75"/>
    <n v="145"/>
    <n v="383.52499999999998"/>
    <n v="2.645"/>
    <n v="4976"/>
    <n v="2.9139871382636698E-2"/>
    <n v="2.2289590032154298"/>
    <n v="1.37931034482759E-2"/>
    <n v="191.76249999999999"/>
    <n v="1800.3"/>
    <n v="383.52499999999998"/>
    <x v="218"/>
    <n v="3.6940877387393263"/>
    <n v="2"/>
    <n v="900.15"/>
    <n v="4.0192926045016245E-4"/>
    <n v="0.78696606121202028"/>
    <n v="191.76249999999999"/>
    <n v="345.17250000000001"/>
    <n v="1487.6137500000002"/>
    <n v="38.352499999999964"/>
    <n v="-70.838750000000118"/>
  </r>
  <r>
    <x v="4"/>
    <s v="air france"/>
    <s v="Broad"/>
    <x v="6"/>
    <s v="Air France Website"/>
    <s v=""/>
    <n v="15"/>
    <n v="3592"/>
    <n v="8164.4374776000004"/>
    <n v="2.2729503000000002"/>
    <n v="36049"/>
    <n v="9.9642153735193806E-2"/>
    <n v="1.0396601847485401"/>
    <n v="8.0734966592427605E-3"/>
    <n v="281.53232681379313"/>
    <n v="35926.949999999997"/>
    <n v="8164.4374776000004"/>
    <x v="219"/>
    <n v="3.4004195143351139"/>
    <n v="29"/>
    <n v="1238.860344827586"/>
    <n v="8.0446059530084075E-4"/>
    <n v="0.77274893979032455"/>
    <n v="281.53232681379313"/>
    <n v="7347.9937298400009"/>
    <n v="29150.638148519996"/>
    <n v="816.4437477599995"/>
    <n v="-1388.1256261199997"/>
  </r>
  <r>
    <x v="2"/>
    <s v="paris plane tickets"/>
    <s v="Broad"/>
    <x v="3"/>
    <s v="Paris"/>
    <s v="Position 1- 3"/>
    <n v="3.75"/>
    <n v="38"/>
    <n v="106.6375"/>
    <n v="2.8062499999999999"/>
    <n v="350"/>
    <n v="0.108571428571429"/>
    <n v="2.476"/>
    <n v="2.6315789473684199E-2"/>
    <n v="106.6375"/>
    <n v="467.5"/>
    <n v="106.6375"/>
    <x v="220"/>
    <n v="3.3840112530770132"/>
    <n v="1"/>
    <n v="467.5"/>
    <n v="2.8571428571428671E-3"/>
    <n v="0.7718983957219252"/>
    <n v="106.6375"/>
    <n v="95.97375000000001"/>
    <n v="378.90562500000004"/>
    <n v="10.663749999999993"/>
    <n v="-18.043125000000032"/>
  </r>
  <r>
    <x v="2"/>
    <s v="paris airfare"/>
    <s v="Broad"/>
    <x v="3"/>
    <s v="Paris"/>
    <s v="Position 1- 3"/>
    <n v="5"/>
    <n v="678"/>
    <n v="1100.59999335"/>
    <n v="1.623303825"/>
    <n v="32909"/>
    <n v="2.0602266857090799E-2"/>
    <n v="2.4206478470935"/>
    <n v="7.3746312684365798E-3"/>
    <n v="220.11999867"/>
    <n v="4647.8"/>
    <n v="1100.59999335"/>
    <x v="221"/>
    <n v="3.2229693149943182"/>
    <n v="5"/>
    <n v="929.56000000000006"/>
    <n v="1.5193412136497642E-4"/>
    <n v="0.7631997948814494"/>
    <n v="220.11999867"/>
    <n v="990.53999401500005"/>
    <n v="3724.5600069825005"/>
    <n v="110.05999933499993"/>
    <n v="-177.36000033250002"/>
  </r>
  <r>
    <x v="4"/>
    <s v="france cheap flights"/>
    <s v="Broad"/>
    <x v="7"/>
    <s v="New York to France Sale"/>
    <s v="Postiion 1-4 Bid Strategy"/>
    <n v="6.25"/>
    <n v="78"/>
    <n v="212.7624993"/>
    <n v="2.7277243499999999"/>
    <n v="1275"/>
    <n v="6.1176470588235297E-2"/>
    <n v="1.2060313725490199"/>
    <n v="1.2820512820512799E-2"/>
    <n v="212.7624993"/>
    <n v="892.5"/>
    <n v="212.7624993"/>
    <x v="222"/>
    <n v="3.1948181795963704"/>
    <n v="1"/>
    <n v="892.5"/>
    <n v="7.8431372549019485E-4"/>
    <n v="0.76161064504201692"/>
    <n v="212.7624993"/>
    <n v="191.48624937"/>
    <n v="713.72437573500008"/>
    <n v="21.276249930000006"/>
    <n v="-33.986875035000025"/>
  </r>
  <r>
    <x v="2"/>
    <s v="paris airlines"/>
    <s v="Broad"/>
    <x v="2"/>
    <s v="Paris"/>
    <s v=""/>
    <n v="5"/>
    <n v="218"/>
    <n v="507.92499887500003"/>
    <n v="2.3299311875000002"/>
    <n v="2724"/>
    <n v="8.0029368575624107E-2"/>
    <n v="1.5082599118942701"/>
    <n v="4.5871559633027499E-3"/>
    <n v="507.92499887500003"/>
    <n v="2094.4"/>
    <n v="507.92499887500003"/>
    <x v="223"/>
    <n v="3.1234434308980141"/>
    <n v="1"/>
    <n v="2094.4"/>
    <n v="3.6710719530102783E-4"/>
    <n v="0.75748424423462568"/>
    <n v="507.92499887500003"/>
    <n v="457.13249898750001"/>
    <n v="1665.7987511812501"/>
    <n v="50.792499887500014"/>
    <n v="-79.323750056249992"/>
  </r>
  <r>
    <x v="4"/>
    <s v="fly to france"/>
    <s v="Broad"/>
    <x v="12"/>
    <s v="France"/>
    <s v="Pos 3-6"/>
    <n v="10"/>
    <n v="133"/>
    <n v="350.33749948749994"/>
    <n v="2.6341165374999997"/>
    <n v="2440"/>
    <n v="5.4508196721311498E-2"/>
    <n v="1.17480737704918"/>
    <n v="2.2556390977443601E-2"/>
    <n v="116.77916649583331"/>
    <n v="1422.9"/>
    <n v="350.33749948749994"/>
    <x v="224"/>
    <n v="3.0615121192607853"/>
    <n v="3"/>
    <n v="474.3"/>
    <n v="1.2295081967213116E-3"/>
    <n v="0.75378628189788477"/>
    <n v="116.77916649583331"/>
    <n v="315.30374953874997"/>
    <n v="1126.1906255381252"/>
    <n v="35.033749948749971"/>
    <n v="-53.628125025624968"/>
  </r>
  <r>
    <x v="2"/>
    <s v="air france"/>
    <s v="Broad"/>
    <x v="2"/>
    <s v="Air France Brand"/>
    <s v=""/>
    <n v="5"/>
    <n v="3403"/>
    <n v="5461.2374683625003"/>
    <n v="1.6048302875"/>
    <n v="37720"/>
    <n v="9.0217391304347791E-2"/>
    <n v="1.65507158006363"/>
    <n v="7.3464590067587399E-3"/>
    <n v="218.44949873450003"/>
    <n v="22057.5"/>
    <n v="5461.2374683625003"/>
    <x v="225"/>
    <n v="3.0389197737291815"/>
    <n v="25"/>
    <n v="882.3"/>
    <n v="6.6277836691410342E-4"/>
    <n v="0.75240904597699187"/>
    <n v="218.44949873450003"/>
    <n v="4915.1137215262506"/>
    <n v="17426.075658219375"/>
    <n v="546.12374683624967"/>
    <n v="-829.81312658187744"/>
  </r>
  <r>
    <x v="2"/>
    <s v="flight to paris"/>
    <s v="Broad"/>
    <x v="3"/>
    <s v="Paris"/>
    <s v="Position 1- 3"/>
    <n v="3.75"/>
    <n v="274"/>
    <n v="514.649997525"/>
    <n v="1.8782846625"/>
    <n v="7186"/>
    <n v="3.8129696632340698E-2"/>
    <n v="2.0801976064569998"/>
    <n v="1.4598540145985399E-2"/>
    <n v="128.66249938125"/>
    <n v="2062.9499999999998"/>
    <n v="514.649997525"/>
    <x v="226"/>
    <n v="3.0084523655317583"/>
    <n v="4"/>
    <n v="515.73749999999995"/>
    <n v="5.5663790704146995E-4"/>
    <n v="0.75052715891078314"/>
    <n v="128.66249938125"/>
    <n v="463.18499777250003"/>
    <n v="1625.7150025987501"/>
    <n v="51.464999752499978"/>
    <n v="-77.415000123750133"/>
  </r>
  <r>
    <x v="3"/>
    <s v="cheap flight to paris"/>
    <s v="Advanced"/>
    <x v="4"/>
    <s v="Unassigned"/>
    <s v="Position 1-2 Target"/>
    <n v="0.92500000000000004"/>
    <n v="416"/>
    <n v="368.3374968"/>
    <n v="0.88542667500000005"/>
    <n v="38048"/>
    <n v="1.09335576114382E-2"/>
    <n v="1.77627996215307"/>
    <n v="7.2115384615384593E-3"/>
    <n v="122.7791656"/>
    <n v="1471.35"/>
    <n v="368.3374968"/>
    <x v="227"/>
    <n v="2.994570231873281"/>
    <n v="3"/>
    <n v="490.45"/>
    <n v="7.8847771236333151E-5"/>
    <n v="0.74966017820369046"/>
    <n v="122.7791656"/>
    <n v="331.50374712000001"/>
    <n v="1158.16312836"/>
    <n v="36.833749679999983"/>
    <n v="-55.150625160000118"/>
  </r>
  <r>
    <x v="2"/>
    <s v="paris plane ticket"/>
    <s v="Broad"/>
    <x v="2"/>
    <s v="Paris"/>
    <s v=""/>
    <n v="5"/>
    <n v="36"/>
    <n v="99.237499650000004"/>
    <n v="2.7565972125"/>
    <n v="181"/>
    <n v="0.198895027624309"/>
    <n v="2.3292817679558002"/>
    <n v="2.7777777777777801E-2"/>
    <n v="99.237499650000004"/>
    <n v="390.15"/>
    <n v="99.237499650000004"/>
    <x v="228"/>
    <n v="2.9314775299258553"/>
    <n v="1"/>
    <n v="390.15"/>
    <n v="5.5248618784530324E-3"/>
    <n v="0.74564270242214525"/>
    <n v="99.237499650000004"/>
    <n v="89.313749685000005"/>
    <n v="305.45812536749997"/>
    <n v="9.923749964999999"/>
    <n v="-14.545625017500015"/>
  </r>
  <r>
    <x v="5"/>
    <s v="flight bargain"/>
    <s v="Standard"/>
    <x v="4"/>
    <s v="Unassigned"/>
    <s v="Position 1-4 Bid Strategy"/>
    <n v="8.75"/>
    <n v="212"/>
    <n v="283.79999835000001"/>
    <n v="1.3386792375000001"/>
    <n v="10471"/>
    <n v="2.0246394804698701E-2"/>
    <n v="1.03145831343711"/>
    <n v="4.7169811320754698E-3"/>
    <n v="283.79999835000001"/>
    <n v="1111.8"/>
    <n v="283.79999835000001"/>
    <x v="229"/>
    <n v="2.9175475914867985"/>
    <n v="1"/>
    <n v="1111.8"/>
    <n v="9.5501862286314582E-5"/>
    <n v="0.7447382637614679"/>
    <n v="283.79999835000001"/>
    <n v="255.419998515"/>
    <n v="869.40000173249996"/>
    <n v="28.379999835000007"/>
    <n v="-41.400000082500014"/>
  </r>
  <r>
    <x v="4"/>
    <s v="france tickets"/>
    <s v="Broad"/>
    <x v="12"/>
    <s v="France"/>
    <s v="Pos 3-6"/>
    <n v="10"/>
    <n v="83"/>
    <n v="277.92499992500001"/>
    <n v="3.3484939749999998"/>
    <n v="3292"/>
    <n v="2.5212636695018199E-2"/>
    <n v="1.51384264884569"/>
    <n v="2.40963855421687E-2"/>
    <n v="138.9624999625"/>
    <n v="1070.1500000000001"/>
    <n v="277.92499992500001"/>
    <x v="230"/>
    <n v="2.8504992364443194"/>
    <n v="2"/>
    <n v="535.07500000000005"/>
    <n v="6.0753341433778863E-4"/>
    <n v="0.74029341688081107"/>
    <n v="138.9624999625"/>
    <n v="250.13249993250002"/>
    <n v="831.83625007875003"/>
    <n v="27.792499992499984"/>
    <n v="-39.611250003750001"/>
  </r>
  <r>
    <x v="4"/>
    <s v="paris flight"/>
    <s v="Broad"/>
    <x v="7"/>
    <s v="New York to Paris Sale"/>
    <s v="Position 5-10 Bid Strategy"/>
    <n v="6.25"/>
    <n v="202"/>
    <n v="456.062497775"/>
    <n v="2.2577351375000001"/>
    <n v="3564"/>
    <n v="5.6677890011223295E-2"/>
    <n v="1.96530583613917"/>
    <n v="9.9009900990098994E-3"/>
    <n v="228.0312488875"/>
    <n v="1747.6"/>
    <n v="456.062497775"/>
    <x v="231"/>
    <n v="2.8319309492142994"/>
    <n v="2"/>
    <n v="873.8"/>
    <n v="5.611672278338939E-4"/>
    <n v="0.73903496350709552"/>
    <n v="228.0312488875"/>
    <n v="410.45624799749999"/>
    <n v="1356.1143773362501"/>
    <n v="45.606249777500011"/>
    <n v="-64.576875111250047"/>
  </r>
  <r>
    <x v="0"/>
    <s v="nice flights"/>
    <s v="Standard"/>
    <x v="18"/>
    <s v="Nice"/>
    <s v=""/>
    <n v="6.25"/>
    <n v="189"/>
    <n v="295.72499958750001"/>
    <n v="1.5646825375"/>
    <n v="15038"/>
    <n v="1.25681606596622E-2"/>
    <n v="1.00033249102274"/>
    <n v="5.2910052910052898E-3"/>
    <n v="295.72499958750001"/>
    <n v="1120.3"/>
    <n v="295.72499958750001"/>
    <x v="232"/>
    <n v="2.7883168537076024"/>
    <n v="1"/>
    <n v="1120.3"/>
    <n v="6.6498204548477236E-5"/>
    <n v="0.73603052790547174"/>
    <n v="295.72499958750001"/>
    <n v="266.15249962875004"/>
    <n v="865.80375043312506"/>
    <n v="29.572499958749972"/>
    <n v="-41.228750020625057"/>
  </r>
  <r>
    <x v="2"/>
    <s v="paris plane tickets"/>
    <s v="Broad"/>
    <x v="2"/>
    <s v="Paris"/>
    <s v=""/>
    <n v="5"/>
    <n v="62"/>
    <n v="208.88749994999998"/>
    <n v="3.3691532249999998"/>
    <n v="478"/>
    <n v="0.129707112970711"/>
    <n v="2.2851464435146398"/>
    <n v="1.6129032258064498E-2"/>
    <n v="208.88749994999998"/>
    <n v="780.3"/>
    <n v="208.88749994999998"/>
    <x v="233"/>
    <n v="2.7355035614231356"/>
    <n v="1"/>
    <n v="780.3"/>
    <n v="2.0920502092050138E-3"/>
    <n v="0.73229847500961165"/>
    <n v="208.88749994999998"/>
    <n v="187.99874995499999"/>
    <n v="599.98312505249999"/>
    <n v="20.888749994999984"/>
    <n v="-28.570625002500037"/>
  </r>
  <r>
    <x v="4"/>
    <s v="paris flights"/>
    <s v="Broad"/>
    <x v="7"/>
    <s v="New York to Paris Sale"/>
    <s v="Postiion 1-4 Bid Strategy"/>
    <n v="6.25"/>
    <n v="280"/>
    <n v="615.74999849999995"/>
    <n v="2.1991071375"/>
    <n v="5100"/>
    <n v="5.4901960784313697E-2"/>
    <n v="2.25620392156863"/>
    <n v="1.0714285714285701E-2"/>
    <n v="205.24999949999997"/>
    <n v="2283.1"/>
    <n v="615.74999849999995"/>
    <x v="234"/>
    <n v="2.7078359814238802"/>
    <n v="3"/>
    <n v="761.0333333333333"/>
    <n v="5.8823529411764603E-4"/>
    <n v="0.73030090731899611"/>
    <n v="205.24999949999997"/>
    <n v="554.17499865000002"/>
    <n v="1750.7175015750001"/>
    <n v="61.574999849999926"/>
    <n v="-83.36750007500018"/>
  </r>
  <r>
    <x v="4"/>
    <s v="paris tickets"/>
    <s v="Broad"/>
    <x v="7"/>
    <s v="New York to Paris Sale"/>
    <s v="Position 5-10 Bid Strategy"/>
    <n v="6.25"/>
    <n v="96"/>
    <n v="284.02499999999998"/>
    <n v="2.9585937499999999"/>
    <n v="3348"/>
    <n v="2.8673835125448001E-2"/>
    <n v="1.34529569892473"/>
    <n v="1.0416666666666701E-2"/>
    <n v="284.02499999999998"/>
    <n v="1050.5999999999999"/>
    <n v="284.02499999999998"/>
    <x v="235"/>
    <n v="2.6989701610773698"/>
    <n v="1"/>
    <n v="1050.5999999999999"/>
    <n v="2.9868578255675099E-4"/>
    <n v="0.72965448315248427"/>
    <n v="284.02499999999998"/>
    <n v="255.62249999999997"/>
    <n v="804.90374999999995"/>
    <n v="28.402500000000003"/>
    <n v="-38.328750000000014"/>
  </r>
  <r>
    <x v="5"/>
    <s v="barcelona travel"/>
    <s v="Advanced"/>
    <x v="4"/>
    <s v="Unassigned"/>
    <s v="Position 1-4 Bid Strategy"/>
    <n v="1.2625"/>
    <n v="152"/>
    <n v="232.75"/>
    <n v="1.53125"/>
    <n v="10456"/>
    <n v="1.4537107880642698E-2"/>
    <n v="1.78854246365723"/>
    <n v="6.5789473684210497E-3"/>
    <n v="232.75"/>
    <n v="846.6"/>
    <n v="232.75"/>
    <x v="236"/>
    <n v="2.6373791621911922"/>
    <n v="1"/>
    <n v="846.6"/>
    <n v="9.5638867635807175E-5"/>
    <n v="0.72507677769903145"/>
    <n v="232.75"/>
    <n v="209.47499999999999"/>
    <n v="644.54250000000002"/>
    <n v="23.275000000000006"/>
    <n v="-30.692499999999995"/>
  </r>
  <r>
    <x v="2"/>
    <s v="fly to france"/>
    <s v="Broad"/>
    <x v="3"/>
    <s v="France"/>
    <s v="Position 1- 3"/>
    <n v="2.5"/>
    <n v="244"/>
    <n v="313.09999784999997"/>
    <n v="1.2831967124999999"/>
    <n v="5015"/>
    <n v="4.8654037886340998E-2"/>
    <n v="2.3957527417746798"/>
    <n v="4.0983606557377103E-3"/>
    <n v="313.09999784999997"/>
    <n v="1132.2"/>
    <n v="313.09999784999997"/>
    <x v="237"/>
    <n v="2.6160971184113988"/>
    <n v="1"/>
    <n v="1132.2"/>
    <n v="1.9940179461615189E-4"/>
    <n v="0.72345875476947541"/>
    <n v="313.09999784999997"/>
    <n v="281.78999806499996"/>
    <n v="860.05500225750018"/>
    <n v="31.309999785000002"/>
    <n v="-40.955000107500041"/>
  </r>
  <r>
    <x v="4"/>
    <s v="air france germany"/>
    <s v="Broad"/>
    <x v="6"/>
    <s v="Air France Website"/>
    <s v=""/>
    <n v="15"/>
    <n v="10"/>
    <n v="28.725000000000001"/>
    <n v="2.8725000000000001"/>
    <n v="192"/>
    <n v="5.2083333333333301E-2"/>
    <n v="1.0104166666666701"/>
    <n v="0.1"/>
    <n v="28.725000000000001"/>
    <n v="103.7"/>
    <n v="28.725000000000001"/>
    <x v="238"/>
    <n v="2.6100957354221057"/>
    <n v="1"/>
    <n v="103.7"/>
    <n v="5.2083333333333304E-3"/>
    <n v="0.72299903567984558"/>
    <n v="28.725000000000001"/>
    <n v="25.852500000000003"/>
    <n v="78.723749999999995"/>
    <n v="2.8724999999999987"/>
    <n v="-3.7487500000000011"/>
  </r>
  <r>
    <x v="2"/>
    <s v="paris fares"/>
    <s v="Broad"/>
    <x v="3"/>
    <s v="Paris"/>
    <s v="Position 1- 3"/>
    <n v="3.75"/>
    <n v="150"/>
    <n v="269.8125"/>
    <n v="1.7987500000000001"/>
    <n v="3051"/>
    <n v="4.9164208456243898E-2"/>
    <n v="2.4555883316945302"/>
    <n v="6.6666666666666697E-3"/>
    <n v="269.8125"/>
    <n v="960.5"/>
    <n v="269.8125"/>
    <x v="239"/>
    <n v="2.5598795459810053"/>
    <n v="1"/>
    <n v="960.5"/>
    <n v="3.277613897082928E-4"/>
    <n v="0.7190916189484643"/>
    <n v="269.8125"/>
    <n v="242.83125000000001"/>
    <n v="725.22187500000007"/>
    <n v="26.981249999999989"/>
    <n v="-34.534375000000068"/>
  </r>
  <r>
    <x v="2"/>
    <s v="france ticket"/>
    <s v="Broad"/>
    <x v="3"/>
    <s v="France"/>
    <s v="Position 1- 3"/>
    <n v="6.25"/>
    <n v="234"/>
    <n v="843.72499867499994"/>
    <n v="3.6056623874999998"/>
    <n v="7633"/>
    <n v="3.0656360539761601E-2"/>
    <n v="2.04650858116075"/>
    <n v="8.5470085470085496E-3"/>
    <n v="421.86249933749997"/>
    <n v="2968.2"/>
    <n v="843.72499867499994"/>
    <x v="240"/>
    <n v="2.5179709083662467"/>
    <n v="2"/>
    <n v="1484.1"/>
    <n v="2.6202017555351803E-4"/>
    <n v="0.71574523324742267"/>
    <n v="421.86249933749997"/>
    <n v="759.35249880749996"/>
    <n v="2230.69875139125"/>
    <n v="84.372499867499982"/>
    <n v="-106.22375006624998"/>
  </r>
  <r>
    <x v="1"/>
    <s v="paris flights"/>
    <s v="Broad"/>
    <x v="2"/>
    <s v="Paris"/>
    <s v="Position 1-4 Bid Strategy"/>
    <n v="0"/>
    <n v="93"/>
    <n v="392.98749948749997"/>
    <n v="4.2256720374999999"/>
    <n v="7349"/>
    <n v="1.2654782963668501E-2"/>
    <n v="1.6597768403864499"/>
    <n v="2.1505376344085999E-2"/>
    <n v="196.49374974374999"/>
    <n v="1372.75"/>
    <n v="392.98749948749997"/>
    <x v="241"/>
    <n v="2.4931136532083613"/>
    <n v="2"/>
    <n v="686.375"/>
    <n v="2.7214587018641907E-4"/>
    <n v="0.71372245529958123"/>
    <n v="196.49374974374999"/>
    <n v="353.68874953874996"/>
    <n v="1028.7506255381252"/>
    <n v="39.298749948750014"/>
    <n v="-48.988125025625095"/>
  </r>
  <r>
    <x v="4"/>
    <s v="athens travel"/>
    <s v="Broad"/>
    <x v="13"/>
    <s v="Google|Athens"/>
    <s v="Postiion 1-4 Bid Strategy"/>
    <n v="6.25"/>
    <n v="51"/>
    <n v="201.45"/>
    <n v="3.95"/>
    <n v="5455"/>
    <n v="9.3492208982584799E-3"/>
    <n v="2.3242896425297901"/>
    <n v="1.9607843137254898E-2"/>
    <n v="201.45"/>
    <n v="687.65"/>
    <n v="201.45"/>
    <x v="242"/>
    <n v="2.4135021097046416"/>
    <n v="1"/>
    <n v="687.65"/>
    <n v="1.833180568285976E-4"/>
    <n v="0.70704573547589622"/>
    <n v="201.45"/>
    <n v="181.30500000000001"/>
    <n v="510.51"/>
    <n v="20.144999999999982"/>
    <n v="-24.310000000000002"/>
  </r>
  <r>
    <x v="2"/>
    <s v="flights to france"/>
    <s v="Broad"/>
    <x v="3"/>
    <s v="France"/>
    <s v="Position 1- 3"/>
    <n v="6.25"/>
    <n v="911"/>
    <n v="2533.2499949499997"/>
    <n v="2.7807354499999999"/>
    <n v="43629"/>
    <n v="2.08806069357537E-2"/>
    <n v="1.84023929038025"/>
    <n v="3.2930845225027398E-3"/>
    <n v="844.41666498333325"/>
    <n v="8634.2999999999993"/>
    <n v="2533.2499949499997"/>
    <x v="243"/>
    <n v="2.4083884406246372"/>
    <n v="3"/>
    <n v="2878.1"/>
    <n v="6.8761603520593867E-5"/>
    <n v="0.70660621070034635"/>
    <n v="844.41666498333325"/>
    <n v="2279.924995455"/>
    <n v="6406.1025053024996"/>
    <n v="253.3249994949997"/>
    <n v="-305.05250025250007"/>
  </r>
  <r>
    <x v="2"/>
    <s v="paris airfare"/>
    <s v="Broad"/>
    <x v="2"/>
    <s v="Paris"/>
    <s v=""/>
    <n v="5"/>
    <n v="628"/>
    <n v="1432.7249933000001"/>
    <n v="2.281409225"/>
    <n v="4020"/>
    <n v="0.156218905472637"/>
    <n v="1.61296019900498"/>
    <n v="9.5541401273885398E-3"/>
    <n v="238.78749888333334"/>
    <n v="4749.8"/>
    <n v="1432.7249933000001"/>
    <x v="244"/>
    <n v="2.3152210104604727"/>
    <n v="6"/>
    <n v="791.63333333333333"/>
    <n v="1.4925373134328384E-3"/>
    <n v="0.69836098503094868"/>
    <n v="238.78749888333334"/>
    <n v="1289.45249397"/>
    <n v="3482.9287570350002"/>
    <n v="143.27249933000007"/>
    <n v="-165.85375033500031"/>
  </r>
  <r>
    <x v="5"/>
    <s v="athens"/>
    <s v="Advanced"/>
    <x v="4"/>
    <s v="Unassigned"/>
    <s v="Position 1-4 Bid Strategy"/>
    <n v="0.71250000000000002"/>
    <n v="653"/>
    <n v="440.18749589999999"/>
    <n v="0.67410029999999999"/>
    <n v="287973"/>
    <n v="2.26757369614512E-3"/>
    <n v="2.0004830313953001"/>
    <n v="1.5313935681470102E-3"/>
    <n v="440.18749589999999"/>
    <n v="1453.5"/>
    <n v="440.18749589999999"/>
    <x v="245"/>
    <n v="2.3020020185448438"/>
    <n v="1"/>
    <n v="1453.5"/>
    <n v="3.4725477735759796E-6"/>
    <n v="0.69715342559339533"/>
    <n v="440.18749589999999"/>
    <n v="396.16874631000002"/>
    <n v="1063.978129305"/>
    <n v="44.01874958999997"/>
    <n v="-50.665625204999969"/>
  </r>
  <r>
    <x v="4"/>
    <s v="flight to spain"/>
    <s v="Broad"/>
    <x v="13"/>
    <s v="Google|Spain"/>
    <s v="Postiion 1-4 Bid Strategy"/>
    <n v="6.25"/>
    <n v="156"/>
    <n v="390.63749985000004"/>
    <n v="2.5040865375000001"/>
    <n v="1987"/>
    <n v="7.8510317060895798E-2"/>
    <n v="2.1577755410166102"/>
    <n v="6.41025641025641E-3"/>
    <n v="390.63749985000004"/>
    <n v="1275"/>
    <n v="390.63749985000004"/>
    <x v="246"/>
    <n v="2.2638955565955245"/>
    <n v="1"/>
    <n v="1275"/>
    <n v="5.0327126321087054E-4"/>
    <n v="0.69361764717647056"/>
    <n v="390.63749985000004"/>
    <n v="351.57374986500002"/>
    <n v="928.58062515749998"/>
    <n v="39.063749985000015"/>
    <n v="-44.218125007500021"/>
  </r>
  <r>
    <x v="0"/>
    <s v="airline ticket"/>
    <s v="Advanced"/>
    <x v="20"/>
    <s v="General Terms"/>
    <s v="Position 2-5 Bid Strategy"/>
    <n v="6.25"/>
    <n v="518"/>
    <n v="606.47499570000002"/>
    <n v="1.17080115"/>
    <n v="144298"/>
    <n v="3.5897933443290995E-3"/>
    <n v="3.5704131034387201"/>
    <n v="1.9305019305019299E-3"/>
    <n v="606.47499570000002"/>
    <n v="1977.95"/>
    <n v="606.47499570000002"/>
    <x v="247"/>
    <n v="2.2613875494026403"/>
    <n v="1"/>
    <n v="1977.95"/>
    <n v="6.9301029813303061E-6"/>
    <n v="0.69338203913142393"/>
    <n v="606.47499570000002"/>
    <n v="545.82749612999999"/>
    <n v="1440.0487545149999"/>
    <n v="60.647499570000036"/>
    <n v="-68.573750215000018"/>
  </r>
  <r>
    <x v="4"/>
    <s v="paris airlines"/>
    <s v="Broad"/>
    <x v="12"/>
    <s v="Paris"/>
    <s v="Position 5-10 Bid Strategy"/>
    <n v="10"/>
    <n v="571"/>
    <n v="1781.1749946625002"/>
    <n v="3.1193957875000002"/>
    <n v="12481"/>
    <n v="4.5749539299735603E-2"/>
    <n v="1.5193654354618999"/>
    <n v="7.005253940455339E-3"/>
    <n v="445.29374866562506"/>
    <n v="5776.6"/>
    <n v="1781.1749946625002"/>
    <x v="248"/>
    <n v="2.2431400717561494"/>
    <n v="4"/>
    <n v="1444.15"/>
    <n v="3.2048714045348922E-4"/>
    <n v="0.69165685789867737"/>
    <n v="445.29374866562506"/>
    <n v="1603.0574951962503"/>
    <n v="4195.1962556043754"/>
    <n v="178.11749946624991"/>
    <n v="-199.77125026687554"/>
  </r>
  <r>
    <x v="2"/>
    <s v="paris ticket"/>
    <s v="Broad"/>
    <x v="2"/>
    <s v="Paris"/>
    <s v=""/>
    <n v="5"/>
    <n v="35"/>
    <n v="94.049999749999998"/>
    <n v="2.6871428499999999"/>
    <n v="488"/>
    <n v="7.1721311475409791E-2"/>
    <n v="1.64549180327869"/>
    <n v="2.8571428571428598E-2"/>
    <n v="94.049999749999998"/>
    <n v="300.05"/>
    <n v="94.049999749999998"/>
    <x v="249"/>
    <n v="2.1903243040678482"/>
    <n v="1"/>
    <n v="300.05"/>
    <n v="2.049180327868853E-3"/>
    <n v="0.68655224212631238"/>
    <n v="94.049999749999998"/>
    <n v="84.644999775000002"/>
    <n v="216.30000026250005"/>
    <n v="9.4049999749999955"/>
    <n v="-10.300000012500021"/>
  </r>
  <r>
    <x v="4"/>
    <s v="france tickets"/>
    <s v="Broad"/>
    <x v="7"/>
    <s v="New York to France Sale"/>
    <s v="Position 5-10 Bid Strategy"/>
    <n v="6.25"/>
    <n v="70"/>
    <n v="224.39999925000001"/>
    <n v="3.2057142750000001"/>
    <n v="2087"/>
    <n v="3.3540967896502204E-2"/>
    <n v="1.7939817920459999"/>
    <n v="1.4285714285714299E-2"/>
    <n v="224.39999925000001"/>
    <n v="705.5"/>
    <n v="224.39999925000001"/>
    <x v="250"/>
    <n v="2.1439394044472126"/>
    <n v="1"/>
    <n v="705.5"/>
    <n v="4.7915668423574619E-4"/>
    <n v="0.6819277119064493"/>
    <n v="224.39999925000001"/>
    <n v="201.95999932500001"/>
    <n v="505.1550007875"/>
    <n v="22.439999924999995"/>
    <n v="-24.055000037500008"/>
  </r>
  <r>
    <x v="2"/>
    <s v="paris cheap flights"/>
    <s v="Broad"/>
    <x v="2"/>
    <s v="Paris"/>
    <s v=""/>
    <n v="5"/>
    <n v="314"/>
    <n v="704.68749779999996"/>
    <n v="2.2442276999999997"/>
    <n v="2321"/>
    <n v="0.13528651443343398"/>
    <n v="1.6569151227918999"/>
    <n v="6.3694267515923596E-3"/>
    <n v="352.34374889999998"/>
    <n v="2201.5"/>
    <n v="704.68749779999996"/>
    <x v="251"/>
    <n v="2.1240798323696328"/>
    <n v="2"/>
    <n v="1100.75"/>
    <n v="8.6169754416200032E-4"/>
    <n v="0.67990574708153528"/>
    <n v="352.34374889999998"/>
    <n v="634.21874802000002"/>
    <n v="1571.6531273099999"/>
    <n v="70.468749779999939"/>
    <n v="-74.840625110000019"/>
  </r>
  <r>
    <x v="5"/>
    <s v="airfare special"/>
    <s v="Standard"/>
    <x v="4"/>
    <s v="Unassigned"/>
    <s v="Position 1-4 Bid Strategy"/>
    <n v="1.325"/>
    <n v="913"/>
    <n v="1106.4874907624999"/>
    <n v="1.2119249624999999"/>
    <n v="90420"/>
    <n v="1.00973236009732E-2"/>
    <n v="2.8414399469144"/>
    <n v="1.0952902519167601E-3"/>
    <n v="1106.4874907624999"/>
    <n v="3388.95"/>
    <n v="1106.4874907624999"/>
    <x v="252"/>
    <n v="2.0628001023894225"/>
    <n v="1"/>
    <n v="3388.95"/>
    <n v="1.1059500110594984E-5"/>
    <n v="0.67350138220909128"/>
    <n v="1106.4874907624999"/>
    <n v="995.83874168624993"/>
    <n v="2396.5856346993751"/>
    <n v="110.64874907624994"/>
    <n v="-114.12312546187513"/>
  </r>
  <r>
    <x v="2"/>
    <s v="french airlines"/>
    <s v="Broad"/>
    <x v="3"/>
    <s v="Air France"/>
    <s v="Position 1- 3"/>
    <n v="5"/>
    <n v="370"/>
    <n v="1068.862498125"/>
    <n v="2.8888175624999999"/>
    <n v="38742"/>
    <n v="9.550358783748901E-3"/>
    <n v="1.69793763873832"/>
    <n v="8.1081081081081103E-3"/>
    <n v="356.28749937499998"/>
    <n v="3207.9"/>
    <n v="1068.862498125"/>
    <x v="253"/>
    <n v="2.0012279461832581"/>
    <n v="3"/>
    <n v="1069.3"/>
    <n v="7.7435341489855971E-5"/>
    <n v="0.66680304930795853"/>
    <n v="356.28749937499998"/>
    <n v="961.97624831250005"/>
    <n v="2245.9893769687501"/>
    <n v="106.88624981249995"/>
    <n v="-106.95187509375"/>
  </r>
  <r>
    <x v="2"/>
    <s v="paris fares"/>
    <s v="Broad"/>
    <x v="2"/>
    <s v="Paris"/>
    <s v=""/>
    <n v="5"/>
    <n v="167"/>
    <n v="457.51249860000001"/>
    <n v="2.7395958"/>
    <n v="1298"/>
    <n v="0.12865947611710302"/>
    <n v="1.5603235747303501"/>
    <n v="1.19760479041916E-2"/>
    <n v="228.75624930000001"/>
    <n v="1367.65"/>
    <n v="457.51249860000001"/>
    <x v="254"/>
    <n v="1.9893172409170112"/>
    <n v="2"/>
    <n v="683.82500000000005"/>
    <n v="1.5408320493066209E-3"/>
    <n v="0.6654754516140825"/>
    <n v="228.75624930000001"/>
    <n v="411.76124874000004"/>
    <n v="955.64437647000011"/>
    <n v="45.751249859999973"/>
    <n v="-45.506875070000092"/>
  </r>
  <r>
    <x v="4"/>
    <s v="france airfare"/>
    <s v="Broad"/>
    <x v="12"/>
    <s v="France"/>
    <s v="Pos 3-6"/>
    <n v="10"/>
    <n v="683"/>
    <n v="2195.8249966375001"/>
    <n v="3.2149707125"/>
    <n v="5310"/>
    <n v="0.12862523540489598"/>
    <n v="1.20844444444444"/>
    <n v="4.3923865300146405E-3"/>
    <n v="731.94166554583342"/>
    <n v="6447.25"/>
    <n v="2195.8249966375001"/>
    <x v="255"/>
    <n v="1.9361401796011843"/>
    <n v="3"/>
    <n v="2149.0833333333335"/>
    <n v="5.6497175141242734E-4"/>
    <n v="0.65941680613633713"/>
    <n v="731.94166554583342"/>
    <n v="1976.2424969737501"/>
    <n v="4463.9962535306249"/>
    <n v="219.58249966375001"/>
    <n v="-212.57125016812552"/>
  </r>
  <r>
    <x v="2"/>
    <s v="paris cheap flights"/>
    <s v="Broad"/>
    <x v="3"/>
    <s v="Paris"/>
    <s v="Position 1- 3"/>
    <n v="1.25"/>
    <n v="967"/>
    <n v="1059.58749405"/>
    <n v="1.09574715"/>
    <n v="38390"/>
    <n v="2.5188851263349799E-2"/>
    <n v="1.30734566293306"/>
    <n v="4.1365046535677399E-3"/>
    <n v="264.89687351250001"/>
    <n v="3092.3"/>
    <n v="1059.58749405"/>
    <x v="256"/>
    <n v="1.9183998653858028"/>
    <n v="4"/>
    <n v="773.07500000000005"/>
    <n v="1.0419380046887209E-4"/>
    <n v="0.65734647542282443"/>
    <n v="264.89687351250001"/>
    <n v="953.6287446450001"/>
    <n v="2134.3481312475001"/>
    <n v="105.95874940499993"/>
    <n v="-101.63562529749993"/>
  </r>
  <r>
    <x v="5"/>
    <s v="air flight"/>
    <s v="Standard"/>
    <x v="4"/>
    <s v="Unassigned"/>
    <s v="Position 1-4 Bid Strategy"/>
    <n v="1.1625000000000001"/>
    <n v="1201"/>
    <n v="1335.5124954125001"/>
    <n v="1.1120004125"/>
    <n v="290767"/>
    <n v="4.1304549690989699E-3"/>
    <n v="2.4996639921311599"/>
    <n v="2.4979184013322201E-3"/>
    <n v="445.17083180416671"/>
    <n v="3861.55"/>
    <n v="1335.5124954125001"/>
    <x v="257"/>
    <n v="1.8914368178990957"/>
    <n v="3"/>
    <n v="1287.1833333333334"/>
    <n v="1.0317539473186424E-5"/>
    <n v="0.65415118400318517"/>
    <n v="445.17083180416671"/>
    <n v="1201.9612458712502"/>
    <n v="2652.339379816875"/>
    <n v="133.55124954124994"/>
    <n v="-126.30187522937513"/>
  </r>
  <r>
    <x v="5"/>
    <s v="flight to athens"/>
    <s v="Advanced"/>
    <x v="4"/>
    <s v="Unassigned"/>
    <s v="Position 1-4 Bid Strategy"/>
    <n v="1.075"/>
    <n v="1178"/>
    <n v="1364.537492725"/>
    <n v="1.1583510125000001"/>
    <n v="55974"/>
    <n v="2.1045485403937501E-2"/>
    <n v="1.44368278129131"/>
    <n v="3.3955857385398998E-3"/>
    <n v="341.13437318125"/>
    <n v="3914.25"/>
    <n v="1364.537492725"/>
    <x v="258"/>
    <n v="1.868554378951647"/>
    <n v="4"/>
    <n v="978.5625"/>
    <n v="7.1461750098259804E-5"/>
    <n v="0.65139235032892639"/>
    <n v="341.13437318125"/>
    <n v="1228.0837434525001"/>
    <n v="2677.1981326387499"/>
    <n v="136.45374927249986"/>
    <n v="-127.48562536374993"/>
  </r>
  <r>
    <x v="3"/>
    <s v="paris trip"/>
    <s v="Advanced"/>
    <x v="4"/>
    <s v="Unassigned"/>
    <s v="Position 1-2 Target"/>
    <n v="1.2625"/>
    <n v="509"/>
    <n v="1164.9249941625001"/>
    <n v="2.2886542125"/>
    <n v="26315"/>
    <n v="1.9342580277408303E-2"/>
    <n v="1.3576781303439101"/>
    <n v="1.9646365422396899E-3"/>
    <n v="1164.9249941625001"/>
    <n v="3264"/>
    <n v="1164.9249941625001"/>
    <x v="259"/>
    <n v="1.8018971318806567"/>
    <n v="1"/>
    <n v="3264"/>
    <n v="3.800114003420107E-5"/>
    <n v="0.64309896012178303"/>
    <n v="1164.9249941625001"/>
    <n v="1048.4324947462501"/>
    <n v="2204.0287561293749"/>
    <n v="116.49249941624998"/>
    <n v="-104.95375029187517"/>
  </r>
  <r>
    <x v="2"/>
    <s v="paris fare"/>
    <s v="Broad"/>
    <x v="3"/>
    <s v="Paris"/>
    <s v="Position 1- 3"/>
    <n v="2.5"/>
    <n v="168"/>
    <n v="270.53749799999997"/>
    <n v="1.61034225"/>
    <n v="6048"/>
    <n v="2.7777777777777801E-2"/>
    <n v="1.9691798941798899"/>
    <n v="5.9523809523809503E-3"/>
    <n v="270.53749799999997"/>
    <n v="756.5"/>
    <n v="270.53749799999997"/>
    <x v="260"/>
    <n v="1.7962851937072326"/>
    <n v="1"/>
    <n v="756.5"/>
    <n v="1.6534391534391542E-4"/>
    <n v="0.64238268605419702"/>
    <n v="270.53749799999997"/>
    <n v="243.48374819999998"/>
    <n v="510.26062710000008"/>
    <n v="27.053749799999991"/>
    <n v="-24.29812510000005"/>
  </r>
  <r>
    <x v="4"/>
    <s v="france airline"/>
    <s v="Broad"/>
    <x v="7"/>
    <s v="New York to France Sale"/>
    <s v="Position 5-10 Bid Strategy"/>
    <n v="6.25"/>
    <n v="77"/>
    <n v="141.93749955000001"/>
    <n v="1.8433441500000001"/>
    <n v="1319"/>
    <n v="5.8377558756633793E-2"/>
    <n v="1.2260955269143301"/>
    <n v="1.2987012987013E-2"/>
    <n v="141.93749955000001"/>
    <n v="387.6"/>
    <n v="141.93749955000001"/>
    <x v="261"/>
    <n v="1.7307794009958659"/>
    <n v="1"/>
    <n v="387.6"/>
    <n v="7.5815011372251759E-4"/>
    <n v="0.63380418072755418"/>
    <n v="141.93749955000001"/>
    <n v="127.74374959500001"/>
    <n v="257.94562547250001"/>
    <n v="14.193749955000001"/>
    <n v="-12.283125022500002"/>
  </r>
  <r>
    <x v="5"/>
    <s v="india flights"/>
    <s v="Standard"/>
    <x v="4"/>
    <s v="Unassigned"/>
    <s v="Position 5-10 Bid Strategy"/>
    <n v="0.53749999999999998"/>
    <n v="493"/>
    <n v="275.64999923750003"/>
    <n v="0.55912778750000003"/>
    <n v="13720"/>
    <n v="3.5932944606413997E-2"/>
    <n v="2.05760932944606"/>
    <n v="2.02839756592292E-3"/>
    <n v="275.64999923750003"/>
    <n v="726.75"/>
    <n v="275.64999923750003"/>
    <x v="262"/>
    <n v="1.636495563251688"/>
    <n v="1"/>
    <n v="726.75"/>
    <n v="7.2886297376093266E-5"/>
    <n v="0.62070863538011689"/>
    <n v="275.64999923750003"/>
    <n v="248.08499931375002"/>
    <n v="473.65500080062498"/>
    <n v="27.564999923750008"/>
    <n v="-22.555000038125002"/>
  </r>
  <r>
    <x v="4"/>
    <s v="flights to spain"/>
    <s v="Broad"/>
    <x v="0"/>
    <s v="Spain"/>
    <s v="Position 5-10 Bid Strategy"/>
    <n v="6.25"/>
    <n v="1444"/>
    <n v="3949.9624903499998"/>
    <n v="2.7354310874999999"/>
    <n v="14923"/>
    <n v="9.6763385378275099E-2"/>
    <n v="1.4949949742009001"/>
    <n v="5.5401662049861496E-3"/>
    <n v="493.74531129374998"/>
    <n v="10378.5"/>
    <n v="3949.9624903499998"/>
    <x v="263"/>
    <n v="1.6274933054061427"/>
    <n v="8"/>
    <n v="1297.3125"/>
    <n v="5.3608523755277059E-4"/>
    <n v="0.61940911592715708"/>
    <n v="493.74531129374998"/>
    <n v="3554.9662413149999"/>
    <n v="6749.9643851325009"/>
    <n v="394.99624903499989"/>
    <n v="-321.42687548250069"/>
  </r>
  <r>
    <x v="4"/>
    <s v="air france uk"/>
    <s v="Broad"/>
    <x v="6"/>
    <s v="Air France Website"/>
    <s v=""/>
    <n v="10"/>
    <n v="59"/>
    <n v="159.76249952499998"/>
    <n v="2.7078389749999996"/>
    <n v="766"/>
    <n v="7.7023498694516995E-2"/>
    <n v="1.0391514360313301"/>
    <n v="1.6949152542372902E-2"/>
    <n v="159.76249952499998"/>
    <n v="417.35"/>
    <n v="159.76249952499998"/>
    <x v="264"/>
    <n v="1.6123151630755015"/>
    <n v="1"/>
    <n v="417.35"/>
    <n v="1.3054830287206286E-3"/>
    <n v="0.61719779675332465"/>
    <n v="159.76249952499998"/>
    <n v="143.7862495725"/>
    <n v="270.46687549875008"/>
    <n v="15.976249952499984"/>
    <n v="-12.879375023750015"/>
  </r>
  <r>
    <x v="4"/>
    <s v="paris flights"/>
    <s v="Broad"/>
    <x v="15"/>
    <s v="Chicago to Paris Sale"/>
    <s v="Position 5-10 Bid Strategy"/>
    <n v="6.25"/>
    <n v="53"/>
    <n v="104.53749945"/>
    <n v="1.97240565"/>
    <n v="1016"/>
    <n v="5.2165354330708701E-2"/>
    <n v="2.4402952755905498"/>
    <n v="3.77358490566038E-2"/>
    <n v="52.268749724999999"/>
    <n v="269.45"/>
    <n v="104.53749945"/>
    <x v="265"/>
    <n v="1.5775439571220775"/>
    <n v="2"/>
    <n v="134.72499999999999"/>
    <n v="1.968503937007877E-3"/>
    <n v="0.61203377454073116"/>
    <n v="52.268749724999999"/>
    <n v="94.083749505"/>
    <n v="173.15812557750002"/>
    <n v="10.453749944999998"/>
    <n v="-8.2456250275000116"/>
  </r>
  <r>
    <x v="3"/>
    <s v="ticket paris"/>
    <s v="Advanced"/>
    <x v="4"/>
    <s v="Unassigned"/>
    <s v="Position 1-2 Target"/>
    <n v="0.6875"/>
    <n v="120"/>
    <n v="86.487499499999998"/>
    <n v="0.72072916249999996"/>
    <n v="15070"/>
    <n v="7.9628400796283999E-3"/>
    <n v="2.60929661579297"/>
    <n v="8.3333333333333297E-3"/>
    <n v="86.487499499999998"/>
    <n v="222.7"/>
    <n v="86.487499499999998"/>
    <x v="266"/>
    <n v="1.5749385898247639"/>
    <n v="1"/>
    <n v="222.7"/>
    <n v="6.6357000663569977E-5"/>
    <n v="0.61164122361921858"/>
    <n v="86.487499499999998"/>
    <n v="77.838749550000003"/>
    <n v="143.02312552499998"/>
    <n v="8.6487499499999956"/>
    <n v="-6.8106250250000073"/>
  </r>
  <r>
    <x v="5"/>
    <s v="europe travel"/>
    <s v="Standard"/>
    <x v="4"/>
    <s v="Unassigned"/>
    <s v="Position 1-4 Bid Strategy"/>
    <n v="6.2625000000000002"/>
    <n v="5873"/>
    <n v="9668.5749837250005"/>
    <n v="1.646275325"/>
    <n v="4132197"/>
    <n v="1.4212778335592399E-3"/>
    <n v="1.07177968523766"/>
    <n v="2.3837902264600701E-3"/>
    <n v="690.61249883750008"/>
    <n v="24824.25"/>
    <n v="9668.5749837250005"/>
    <x v="267"/>
    <n v="1.5675190027265"/>
    <n v="14"/>
    <n v="1773.1607142857142"/>
    <n v="3.3880282087228586E-6"/>
    <n v="0.61051894886149627"/>
    <n v="690.61249883750008"/>
    <n v="8701.7174853525012"/>
    <n v="15913.45876708875"/>
    <n v="966.85749837249932"/>
    <n v="-757.78375081375088"/>
  </r>
  <r>
    <x v="1"/>
    <s v="flights to paris"/>
    <s v="Broad"/>
    <x v="2"/>
    <s v="Paris"/>
    <s v="Position 1-4 Bid Strategy"/>
    <n v="0"/>
    <n v="174"/>
    <n v="253.78749989999997"/>
    <n v="1.4585488499999999"/>
    <n v="6152"/>
    <n v="2.8283485045513701E-2"/>
    <n v="1.6374674902470701"/>
    <n v="5.74712643678161E-3"/>
    <n v="253.78749989999997"/>
    <n v="644.29999999999995"/>
    <n v="253.78749989999997"/>
    <x v="268"/>
    <n v="1.5387381185199187"/>
    <n v="1"/>
    <n v="644.29999999999995"/>
    <n v="1.6254876462938912E-4"/>
    <n v="0.60610352335868389"/>
    <n v="253.78749989999997"/>
    <n v="228.40874990999998"/>
    <n v="410.03812510500001"/>
    <n v="25.378749989999989"/>
    <n v="-19.525625004999995"/>
  </r>
  <r>
    <x v="2"/>
    <s v="france airfares"/>
    <s v="Broad"/>
    <x v="3"/>
    <s v="France"/>
    <s v="Position 1- 3"/>
    <n v="5"/>
    <n v="235"/>
    <n v="680.77499856249995"/>
    <n v="2.8969148874999999"/>
    <n v="6871"/>
    <n v="3.4201717362829301E-2"/>
    <n v="2.5489157327899901"/>
    <n v="4.2553191489361703E-3"/>
    <n v="680.77499856249995"/>
    <n v="1709.35"/>
    <n v="680.77499856249995"/>
    <x v="269"/>
    <n v="1.51088833110705"/>
    <n v="1"/>
    <n v="1709.35"/>
    <n v="1.4553922282055021E-4"/>
    <n v="0.60173457831193133"/>
    <n v="680.77499856249995"/>
    <n v="612.69749870624992"/>
    <n v="1080.003751509375"/>
    <n v="68.077499856250029"/>
    <n v="-51.428750071875129"/>
  </r>
  <r>
    <x v="5"/>
    <s v="european flight"/>
    <s v="Advanced"/>
    <x v="4"/>
    <s v="Unassigned"/>
    <s v="Position 1-4 Bid Strategy"/>
    <n v="4.45"/>
    <n v="1220"/>
    <n v="1011.6749960000001"/>
    <n v="0.82924180000000003"/>
    <n v="20090"/>
    <n v="6.0726729716276802E-2"/>
    <n v="1.73134395221503"/>
    <n v="2.4590163934426201E-3"/>
    <n v="337.22499866666669"/>
    <n v="2538.9499999999998"/>
    <n v="1011.6749960000001"/>
    <x v="270"/>
    <n v="1.5096498480624696"/>
    <n v="3"/>
    <n v="846.31666666666661"/>
    <n v="1.4932802389248378E-4"/>
    <n v="0.60153803895311042"/>
    <n v="337.22499866666669"/>
    <n v="910.50749640000004"/>
    <n v="1603.6387541999998"/>
    <n v="101.16749960000004"/>
    <n v="-76.36375020000014"/>
  </r>
  <r>
    <x v="2"/>
    <s v="paris flight"/>
    <s v="Broad"/>
    <x v="2"/>
    <s v="Paris"/>
    <s v=""/>
    <n v="5"/>
    <n v="286"/>
    <n v="539.34999689999995"/>
    <n v="1.8858391499999998"/>
    <n v="3328"/>
    <n v="8.59375E-2"/>
    <n v="1.5294771634615401"/>
    <n v="1.04895104895105E-2"/>
    <n v="179.78333229999998"/>
    <n v="1335.35"/>
    <n v="539.34999689999995"/>
    <x v="271"/>
    <n v="1.4758505750906403"/>
    <n v="3"/>
    <n v="445.11666666666662"/>
    <n v="9.0144230769230861E-4"/>
    <n v="0.59609840348972176"/>
    <n v="179.78333229999998"/>
    <n v="485.41499720999997"/>
    <n v="835.80000325499998"/>
    <n v="53.934999689999984"/>
    <n v="-39.800000155000021"/>
  </r>
  <r>
    <x v="2"/>
    <s v="travel to paris"/>
    <s v="Broad"/>
    <x v="2"/>
    <s v="Paris"/>
    <s v=""/>
    <n v="5"/>
    <n v="688"/>
    <n v="2176.7499990000001"/>
    <n v="3.1638808125"/>
    <n v="8961"/>
    <n v="7.6777145407878597E-2"/>
    <n v="1.75482647026002"/>
    <n v="1.0174418604651202E-2"/>
    <n v="310.9642855714286"/>
    <n v="5273.4"/>
    <n v="2176.7499990000001"/>
    <x v="272"/>
    <n v="1.4226025048455735"/>
    <n v="7"/>
    <n v="753.34285714285704"/>
    <n v="7.8116281664993058E-4"/>
    <n v="0.58722076857435423"/>
    <n v="310.9642855714286"/>
    <n v="1959.0749991000002"/>
    <n v="3251.4825010499994"/>
    <n v="217.67499989999988"/>
    <n v="-154.83250004999991"/>
  </r>
  <r>
    <x v="2"/>
    <s v="paris cheap tickets"/>
    <s v="Broad"/>
    <x v="2"/>
    <s v="Paris"/>
    <s v=""/>
    <n v="5"/>
    <n v="362"/>
    <n v="720.98749935000001"/>
    <n v="1.9916781750000001"/>
    <n v="3092"/>
    <n v="0.11707632600258699"/>
    <n v="2.56688227684347"/>
    <n v="5.5248618784530402E-3"/>
    <n v="360.493749675"/>
    <n v="1737.4"/>
    <n v="720.98749935000001"/>
    <x v="273"/>
    <n v="1.4097505179581309"/>
    <n v="2"/>
    <n v="868.7"/>
    <n v="6.4683053040103325E-4"/>
    <n v="0.58501928205939913"/>
    <n v="360.493749675"/>
    <n v="648.88874941500001"/>
    <n v="1067.2331256825"/>
    <n v="72.098749935000001"/>
    <n v="-50.820625032499947"/>
  </r>
  <r>
    <x v="4"/>
    <s v="france flight"/>
    <s v="Broad"/>
    <x v="7"/>
    <s v="New York to France Sale"/>
    <s v="Position 5-10 Bid Strategy"/>
    <n v="6.25"/>
    <n v="107"/>
    <n v="314.39999925000006"/>
    <n v="2.9383177500000004"/>
    <n v="2912"/>
    <n v="3.6744505494505503E-2"/>
    <n v="1.8042410714285699"/>
    <n v="1.86915887850467E-2"/>
    <n v="157.19999962500003"/>
    <n v="756.5"/>
    <n v="314.39999925000006"/>
    <x v="274"/>
    <n v="1.4061704892004698"/>
    <n v="2"/>
    <n v="378.25"/>
    <n v="6.8681318681318589E-4"/>
    <n v="0.58440185161929936"/>
    <n v="157.19999962500003"/>
    <n v="282.95999932500007"/>
    <n v="464.20500078749996"/>
    <n v="31.439999924999995"/>
    <n v="-22.10500003750002"/>
  </r>
  <r>
    <x v="4"/>
    <s v="airfrance.com/us"/>
    <s v="Broad"/>
    <x v="6"/>
    <s v="Air France Website"/>
    <s v=""/>
    <n v="10"/>
    <n v="141"/>
    <n v="104.9624991375"/>
    <n v="0.74441488750000007"/>
    <n v="296"/>
    <n v="0.47635135135135104"/>
    <n v="1.01013513513514"/>
    <n v="7.0921985815602792E-3"/>
    <n v="104.9624991375"/>
    <n v="249.05"/>
    <n v="104.9624991375"/>
    <x v="275"/>
    <n v="1.372752192892688"/>
    <n v="1"/>
    <n v="249.05"/>
    <n v="3.3783783783783738E-3"/>
    <n v="0.57854848770327238"/>
    <n v="104.9624991375"/>
    <n v="94.466249223750012"/>
    <n v="151.29187590562501"/>
    <n v="10.496249913749992"/>
    <n v="-7.2043750431249975"/>
  </r>
  <r>
    <x v="2"/>
    <s v="france airlines"/>
    <s v="Broad"/>
    <x v="2"/>
    <s v="France"/>
    <s v=""/>
    <n v="5"/>
    <n v="52"/>
    <n v="135.52500000000001"/>
    <n v="2.6062500000000002"/>
    <n v="1181"/>
    <n v="4.4030482641828995E-2"/>
    <n v="1.4026248941574899"/>
    <n v="1.9230769230769201E-2"/>
    <n v="135.52500000000001"/>
    <n v="319.60000000000002"/>
    <n v="135.52500000000001"/>
    <x v="276"/>
    <n v="1.3582364877328907"/>
    <n v="1"/>
    <n v="319.60000000000002"/>
    <n v="8.4674005080440247E-4"/>
    <n v="0.57595431789737173"/>
    <n v="135.52500000000001"/>
    <n v="121.97250000000001"/>
    <n v="193.27875000000003"/>
    <n v="13.552499999999995"/>
    <n v="-9.2037500000000136"/>
  </r>
  <r>
    <x v="4"/>
    <s v="nice airlines"/>
    <s v="Broad"/>
    <x v="18"/>
    <s v="Nice"/>
    <s v="Position 2-5 Bid Strategy"/>
    <n v="10"/>
    <n v="36"/>
    <n v="62.012499750000003"/>
    <n v="1.7225694375"/>
    <n v="848"/>
    <n v="4.2452830188679201E-2"/>
    <n v="1.89412735849057"/>
    <n v="2.7777777777777801E-2"/>
    <n v="62.012499750000003"/>
    <n v="146.19999999999999"/>
    <n v="62.012499750000003"/>
    <x v="277"/>
    <n v="1.3575892052311596"/>
    <n v="1"/>
    <n v="146.19999999999999"/>
    <n v="1.1792452830188677E-3"/>
    <n v="0.57583789500683991"/>
    <n v="62.012499750000003"/>
    <n v="55.811249775000007"/>
    <n v="88.396875262499989"/>
    <n v="6.2012499749999961"/>
    <n v="-4.2093750125000042"/>
  </r>
  <r>
    <x v="3"/>
    <s v="cheap ticket to paris"/>
    <s v="Advanced"/>
    <x v="4"/>
    <s v="Unassigned"/>
    <s v="Position 1-2 Target"/>
    <n v="1.1499999999999999"/>
    <n v="209"/>
    <n v="227.4624983125"/>
    <n v="1.0883373125"/>
    <n v="2269"/>
    <n v="9.2111062141912697E-2"/>
    <n v="1.7515645658880601"/>
    <n v="4.7846889952153108E-3"/>
    <n v="227.4624983125"/>
    <n v="507.45"/>
    <n v="227.4624983125"/>
    <x v="278"/>
    <n v="1.230917200701974"/>
    <n v="1"/>
    <n v="507.45"/>
    <n v="4.4072278536800332E-4"/>
    <n v="0.55175387070154691"/>
    <n v="227.4624983125"/>
    <n v="204.71624848125001"/>
    <n v="293.98687677187496"/>
    <n v="22.746249831249997"/>
    <n v="-13.999375084375004"/>
  </r>
  <r>
    <x v="0"/>
    <s v="france travel"/>
    <s v="Standard"/>
    <x v="12"/>
    <s v="France"/>
    <s v=""/>
    <n v="6.25"/>
    <n v="746"/>
    <n v="919.94999537499996"/>
    <n v="1.2331769374999999"/>
    <n v="49960"/>
    <n v="1.4931945556445201E-2"/>
    <n v="1.0285014011208999"/>
    <n v="2.6809651474530797E-3"/>
    <n v="459.97499768749998"/>
    <n v="2045.1"/>
    <n v="919.94999537499996"/>
    <x v="279"/>
    <n v="1.2230556120241667"/>
    <n v="2"/>
    <n v="1022.55"/>
    <n v="4.0032025620496466E-5"/>
    <n v="0.55016869816879366"/>
    <n v="459.97499768749998"/>
    <n v="827.95499583749995"/>
    <n v="1181.4075048562499"/>
    <n v="91.994999537500007"/>
    <n v="-56.257500231250106"/>
  </r>
  <r>
    <x v="5"/>
    <s v="vacation in greece"/>
    <s v="Advanced"/>
    <x v="4"/>
    <s v="Unassigned"/>
    <s v="Position 1-4 Bid Strategy"/>
    <n v="1.4"/>
    <n v="447"/>
    <n v="567.38749833750001"/>
    <n v="1.2693232624999999"/>
    <n v="75151"/>
    <n v="5.9480246437173204E-3"/>
    <n v="2.6075235193144501"/>
    <n v="2.23713646532438E-3"/>
    <n v="567.38749833750001"/>
    <n v="1203.5999999999999"/>
    <n v="567.38749833750001"/>
    <x v="280"/>
    <n v="1.1213015858239102"/>
    <n v="1"/>
    <n v="1203.5999999999999"/>
    <n v="1.3306542827108071E-5"/>
    <n v="0.52859131078639077"/>
    <n v="567.38749833750001"/>
    <n v="510.64874850375003"/>
    <n v="668.02312674562495"/>
    <n v="56.738749833749978"/>
    <n v="-31.810625083125046"/>
  </r>
  <r>
    <x v="4"/>
    <s v="flights to marseille"/>
    <s v="Broad"/>
    <x v="18"/>
    <s v="Marseille"/>
    <s v="Postiion 1-4 Bid Strategy"/>
    <n v="10"/>
    <n v="152"/>
    <n v="319.69999830000006"/>
    <n v="2.1032894625000003"/>
    <n v="866"/>
    <n v="0.17551963048498798"/>
    <n v="1.05080831408776"/>
    <n v="6.5789473684210497E-3"/>
    <n v="319.69999830000006"/>
    <n v="671.5"/>
    <n v="319.69999830000006"/>
    <x v="281"/>
    <n v="1.1004066423856464"/>
    <n v="1"/>
    <n v="671.5"/>
    <n v="1.1547344110854466E-3"/>
    <n v="0.52390171511541317"/>
    <n v="319.69999830000006"/>
    <n v="287.72999847000006"/>
    <n v="369.39000178499992"/>
    <n v="31.969999830000006"/>
    <n v="-17.590000084999986"/>
  </r>
  <r>
    <x v="4"/>
    <s v="europe travel"/>
    <s v="Broad"/>
    <x v="13"/>
    <s v="Google|Europe"/>
    <s v="Postiion 1-4 Bid Strategy"/>
    <n v="6.25"/>
    <n v="867"/>
    <n v="2820.8499910124997"/>
    <n v="3.2535755374999997"/>
    <n v="44091"/>
    <n v="1.9663876981696901E-2"/>
    <n v="1.8844458052663799"/>
    <n v="1.1534025374855801E-3"/>
    <n v="2820.8499910124997"/>
    <n v="5877.75"/>
    <n v="2820.8499910124997"/>
    <x v="282"/>
    <n v="1.0836804575667187"/>
    <n v="1"/>
    <n v="5877.75"/>
    <n v="2.2680365607493495E-5"/>
    <n v="0.52007996409978319"/>
    <n v="2820.8499910124997"/>
    <n v="2538.7649919112496"/>
    <n v="3209.7450094368755"/>
    <n v="282.08499910125011"/>
    <n v="-152.84500044937522"/>
  </r>
  <r>
    <x v="2"/>
    <s v="paris flight"/>
    <s v="Broad"/>
    <x v="3"/>
    <s v="Paris"/>
    <s v="Position 1- 3"/>
    <n v="5"/>
    <n v="497"/>
    <n v="750.72499827499996"/>
    <n v="1.510513075"/>
    <n v="33456"/>
    <n v="1.48553323768532E-2"/>
    <n v="2.4238043998087"/>
    <n v="4.0241448692152904E-3"/>
    <n v="375.36249913749998"/>
    <n v="1495.15"/>
    <n v="750.72499827499996"/>
    <x v="283"/>
    <n v="0.9916081167345222"/>
    <n v="2"/>
    <n v="747.57500000000005"/>
    <n v="5.9780009564801588E-5"/>
    <n v="0.4978931891281812"/>
    <n v="375.36249913749998"/>
    <n v="675.65249844749997"/>
    <n v="781.64625181125018"/>
    <n v="75.072499827499996"/>
    <n v="-37.221250086250052"/>
  </r>
  <r>
    <x v="5"/>
    <s v="airline ticket"/>
    <s v="Standard"/>
    <x v="4"/>
    <s v="Unassigned"/>
    <s v="Position 1-4 Bid Strategy"/>
    <n v="7.5"/>
    <n v="34012"/>
    <n v="43256.937342850004"/>
    <n v="1.2718139875000001"/>
    <n v="4492536"/>
    <n v="7.5707796220219493E-3"/>
    <n v="2.9837013214807899"/>
    <n v="1.61707632600259E-3"/>
    <n v="786.48976987000003"/>
    <n v="84199.3"/>
    <n v="43256.937342850004"/>
    <x v="284"/>
    <n v="0.94649240496720966"/>
    <n v="55"/>
    <n v="1530.8963636363637"/>
    <n v="1.2242528496154531E-5"/>
    <n v="0.48625538047406569"/>
    <n v="786.48976987000003"/>
    <n v="38931.243608565004"/>
    <n v="42989.480790007503"/>
    <n v="4325.6937342849997"/>
    <n v="-2047.118132857504"/>
  </r>
  <r>
    <x v="4"/>
    <s v="flights to france"/>
    <s v="Broad"/>
    <x v="12"/>
    <s v="France"/>
    <s v="Pos 3-6"/>
    <n v="10"/>
    <n v="1498"/>
    <n v="5671.1124837500001"/>
    <n v="3.7857893749999998"/>
    <n v="24108"/>
    <n v="6.2137049941928001E-2"/>
    <n v="1.5887867098058699"/>
    <n v="4.6728971962616802E-3"/>
    <n v="810.15892625000004"/>
    <n v="10943.75"/>
    <n v="5671.1124837500001"/>
    <x v="285"/>
    <n v="0.92973601411684392"/>
    <n v="7"/>
    <n v="1563.3928571428571"/>
    <n v="2.9036004645760732E-4"/>
    <n v="0.48179440468303825"/>
    <n v="810.15892625000004"/>
    <n v="5104.0012353749999"/>
    <n v="5536.2693920624997"/>
    <n v="567.11124837500029"/>
    <n v="-263.63187581249986"/>
  </r>
  <r>
    <x v="2"/>
    <s v="air france airlines"/>
    <s v="Broad"/>
    <x v="2"/>
    <s v="Air France Brand"/>
    <s v=""/>
    <n v="5"/>
    <n v="153"/>
    <n v="169.08749865000001"/>
    <n v="1.10514705"/>
    <n v="1172"/>
    <n v="0.13054607508532398"/>
    <n v="1.3706484641638199"/>
    <n v="6.5359477124183E-3"/>
    <n v="169.08749865000001"/>
    <n v="324.7"/>
    <n v="169.08749865000001"/>
    <x v="286"/>
    <n v="0.92030754841378071"/>
    <n v="1"/>
    <n v="324.7"/>
    <n v="8.532423208191109E-4"/>
    <n v="0.47925008115183237"/>
    <n v="169.08749865000001"/>
    <n v="152.17874878500001"/>
    <n v="163.39312641749999"/>
    <n v="16.908749865000004"/>
    <n v="-7.7806250675000115"/>
  </r>
  <r>
    <x v="2"/>
    <s v="france plane tickets"/>
    <s v="Broad"/>
    <x v="3"/>
    <s v="France"/>
    <s v="Position 1- 3"/>
    <n v="6.25"/>
    <n v="70"/>
    <n v="237.46249975000001"/>
    <n v="3.392321425"/>
    <n v="1368"/>
    <n v="5.1169590643274893E-2"/>
    <n v="3.2112573099415198"/>
    <n v="1.4285714285714299E-2"/>
    <n v="237.46249975000001"/>
    <n v="455.6"/>
    <n v="237.46249975000001"/>
    <x v="287"/>
    <n v="0.91861873129296079"/>
    <n v="1"/>
    <n v="455.6"/>
    <n v="7.3099415204678489E-4"/>
    <n v="0.47879170379719055"/>
    <n v="237.46249975000001"/>
    <n v="213.71624977500002"/>
    <n v="229.04437526250004"/>
    <n v="23.746249974999984"/>
    <n v="-10.906875012500024"/>
  </r>
  <r>
    <x v="4"/>
    <s v="fly to nice"/>
    <s v="Broad"/>
    <x v="18"/>
    <s v="Nice"/>
    <s v="Position 2-5 Bid Strategy"/>
    <n v="10"/>
    <n v="87"/>
    <n v="153.84999960000002"/>
    <n v="1.7683908000000002"/>
    <n v="664"/>
    <n v="0.13102409638554199"/>
    <n v="1.1429367469879499"/>
    <n v="2.2988505747126398E-2"/>
    <n v="76.924999800000009"/>
    <n v="290.7"/>
    <n v="153.84999960000002"/>
    <x v="288"/>
    <n v="0.88950276734352329"/>
    <n v="2"/>
    <n v="145.35"/>
    <n v="3.0120481927710754E-3"/>
    <n v="0.47076023529411759"/>
    <n v="76.924999800000009"/>
    <n v="138.46499964000003"/>
    <n v="143.69250041999999"/>
    <n v="15.384999959999988"/>
    <n v="-6.842500020000017"/>
  </r>
  <r>
    <x v="0"/>
    <s v="cheap international flight"/>
    <s v="Advanced"/>
    <x v="7"/>
    <s v="Cheap International New York"/>
    <s v=""/>
    <n v="6.25"/>
    <n v="99"/>
    <n v="448.26249971250002"/>
    <n v="4.5279040374999999"/>
    <n v="3245"/>
    <n v="3.0508474576271198E-2"/>
    <n v="1.31291217257319"/>
    <n v="1.01010101010101E-2"/>
    <n v="448.26249971250002"/>
    <n v="834.7"/>
    <n v="448.26249971250002"/>
    <x v="289"/>
    <n v="0.86207858238275026"/>
    <n v="1"/>
    <n v="834.7"/>
    <n v="3.0816640986132518E-4"/>
    <n v="0.46296573653707918"/>
    <n v="448.26249971250002"/>
    <n v="403.43624974125004"/>
    <n v="405.75937530187502"/>
    <n v="44.826249971249979"/>
    <n v="-19.321875014374996"/>
  </r>
  <r>
    <x v="3"/>
    <s v="airline ticket"/>
    <s v="Standard"/>
    <x v="4"/>
    <s v="Unassigned"/>
    <s v=""/>
    <n v="7.5"/>
    <n v="11555"/>
    <n v="20415.7499708125"/>
    <n v="1.7668325375"/>
    <n v="4004689"/>
    <n v="2.8853676277983105E-3"/>
    <n v="1.0480287982412599"/>
    <n v="1.81739506707053E-3"/>
    <n v="972.17857003869051"/>
    <n v="37906.6"/>
    <n v="20415.7499708125"/>
    <x v="290"/>
    <n v="0.85673316210246497"/>
    <n v="21"/>
    <n v="1805.0761904761905"/>
    <n v="5.2438528934456469E-6"/>
    <n v="0.46141964800819646"/>
    <n v="972.17857003869051"/>
    <n v="18374.174973731249"/>
    <n v="18365.392530646874"/>
    <n v="2041.5749970812503"/>
    <n v="-874.54250145937476"/>
  </r>
  <r>
    <x v="5"/>
    <s v="flight to paris"/>
    <s v="Standard"/>
    <x v="4"/>
    <s v="Unassigned"/>
    <s v="Position 1-4 Bid Strategy"/>
    <n v="4.45"/>
    <n v="1676"/>
    <n v="2549.4124972999998"/>
    <n v="1.521129175"/>
    <n v="96748"/>
    <n v="1.7323355521561199E-2"/>
    <n v="1.40590296440236"/>
    <n v="5.3699284009546501E-3"/>
    <n v="283.26805525555551"/>
    <n v="4730.25"/>
    <n v="2549.4124972999998"/>
    <x v="291"/>
    <n v="0.85542747790310691"/>
    <n v="9"/>
    <n v="525.58333333333337"/>
    <n v="9.3025178815066037E-5"/>
    <n v="0.46104064324295763"/>
    <n v="283.26805525555551"/>
    <n v="2294.4712475699998"/>
    <n v="2289.8793778350005"/>
    <n v="254.94124972999998"/>
    <n v="-109.04187513500028"/>
  </r>
  <r>
    <x v="4"/>
    <s v="nice flights"/>
    <s v="Broad"/>
    <x v="18"/>
    <s v="Nice"/>
    <s v="Postiion 1-4 Bid Strategy"/>
    <n v="10"/>
    <n v="181"/>
    <n v="384.46249820000003"/>
    <n v="2.1241022000000003"/>
    <n v="1859"/>
    <n v="9.7364174287251207E-2"/>
    <n v="1.1589349112426"/>
    <n v="1.1049723756906099E-2"/>
    <n v="192.23124910000001"/>
    <n v="710.6"/>
    <n v="384.46249820000003"/>
    <x v="292"/>
    <n v="0.84829470579557287"/>
    <n v="2"/>
    <n v="355.3"/>
    <n v="1.0758472296933856E-3"/>
    <n v="0.45896073993808045"/>
    <n v="192.23124910000001"/>
    <n v="346.01624838000004"/>
    <n v="342.44437689"/>
    <n v="38.446249819999991"/>
    <n v="-16.306875090000005"/>
  </r>
  <r>
    <x v="4"/>
    <s v="france airline"/>
    <s v="Broad"/>
    <x v="12"/>
    <s v="France"/>
    <s v="Pos 3-6"/>
    <n v="10"/>
    <n v="104"/>
    <n v="238.77499879999999"/>
    <n v="2.29591345"/>
    <n v="3306"/>
    <n v="3.1457955232909902E-2"/>
    <n v="1.2434694494857801"/>
    <n v="1.9230769230769201E-2"/>
    <n v="119.3874994"/>
    <n v="426.7"/>
    <n v="238.77499879999999"/>
    <x v="293"/>
    <n v="0.78703801547249763"/>
    <n v="2"/>
    <n v="213.35"/>
    <n v="6.0496067755595869E-4"/>
    <n v="0.44041481415514411"/>
    <n v="119.3874994"/>
    <n v="214.89749892"/>
    <n v="197.32125126"/>
    <n v="23.877499879999988"/>
    <n v="-9.3962500599999998"/>
  </r>
  <r>
    <x v="4"/>
    <s v="paris flight"/>
    <s v="Broad"/>
    <x v="12"/>
    <s v="Paris"/>
    <s v="Position 5-10 Bid Strategy"/>
    <n v="10"/>
    <n v="731"/>
    <n v="1906.6249933749998"/>
    <n v="2.6082421249999999"/>
    <n v="10474"/>
    <n v="6.9791865571892306E-2"/>
    <n v="1.2477200687416501"/>
    <n v="4.1039671682626504E-3"/>
    <n v="635.54166445833323"/>
    <n v="3397.45"/>
    <n v="1906.6249933749998"/>
    <x v="294"/>
    <n v="0.78191831734358308"/>
    <n v="3"/>
    <n v="1132.4833333333333"/>
    <n v="2.864235249188464E-4"/>
    <n v="0.43880704841130852"/>
    <n v="635.54166445833323"/>
    <n v="1715.9624940374999"/>
    <n v="1565.36625695625"/>
    <n v="190.66249933749987"/>
    <n v="-74.541250331250012"/>
  </r>
  <r>
    <x v="4"/>
    <s v="france cheap flights"/>
    <s v="Broad"/>
    <x v="12"/>
    <s v="France"/>
    <s v="Pos 3-6"/>
    <n v="10"/>
    <n v="171"/>
    <n v="563.22499994999998"/>
    <n v="3.2937134499999998"/>
    <n v="2477"/>
    <n v="6.9035123132822007E-2"/>
    <n v="1.2932983447719"/>
    <n v="1.1695906432748499E-2"/>
    <n v="281.61249997499999"/>
    <n v="962.2"/>
    <n v="563.22499994999998"/>
    <x v="295"/>
    <n v="0.70837587125113211"/>
    <n v="2"/>
    <n v="481.1"/>
    <n v="8.0742834073475769E-4"/>
    <n v="0.41464872173144879"/>
    <n v="281.61249997499999"/>
    <n v="506.902499955"/>
    <n v="418.92375005250011"/>
    <n v="56.322499994999987"/>
    <n v="-19.948750002500049"/>
  </r>
  <r>
    <x v="4"/>
    <s v="rome travel"/>
    <s v="Broad"/>
    <x v="13"/>
    <s v="Google|Rome"/>
    <s v="Postiion 1-4 Bid Strategy"/>
    <n v="6.25"/>
    <n v="134"/>
    <n v="631.82499962499992"/>
    <n v="4.7151119374999997"/>
    <n v="9351"/>
    <n v="1.43300181798738E-2"/>
    <n v="2.1615014436958599"/>
    <n v="1.49253731343284E-2"/>
    <n v="315.91249981249996"/>
    <n v="1076.95"/>
    <n v="631.82499962499992"/>
    <x v="296"/>
    <n v="0.70450678690965096"/>
    <n v="2"/>
    <n v="538.47500000000002"/>
    <n v="2.1388086835632595E-4"/>
    <n v="0.41332002449045929"/>
    <n v="315.91249981249996"/>
    <n v="568.64249966249997"/>
    <n v="467.38125039375018"/>
    <n v="63.182499962499946"/>
    <n v="-22.256250018750052"/>
  </r>
  <r>
    <x v="2"/>
    <s v="france travel"/>
    <s v="Broad"/>
    <x v="3"/>
    <s v="France"/>
    <s v="Position 1- 3"/>
    <n v="8.75"/>
    <n v="1792"/>
    <n v="8485.5374911999988"/>
    <n v="4.7352329749999997"/>
    <n v="205674"/>
    <n v="8.7128173711796316E-3"/>
    <n v="1.77713614749555"/>
    <n v="7.8125E-3"/>
    <n v="606.10982079999997"/>
    <n v="14024.15"/>
    <n v="8485.5374911999988"/>
    <x v="297"/>
    <n v="0.65271204264242155"/>
    <n v="14"/>
    <n v="1001.725"/>
    <n v="6.8068885712340872E-5"/>
    <n v="0.39493391819112039"/>
    <n v="606.10982079999997"/>
    <n v="7636.9837420799995"/>
    <n v="5815.5431342400007"/>
    <n v="848.55374911999934"/>
    <n v="-276.93062543999986"/>
  </r>
  <r>
    <x v="4"/>
    <s v="france flights"/>
    <s v="Broad"/>
    <x v="7"/>
    <s v="New York to France Sale"/>
    <s v="Position 5-10 Bid Strategy"/>
    <n v="6.25"/>
    <n v="146"/>
    <n v="464.18749987500001"/>
    <n v="3.1793664375000001"/>
    <n v="5723"/>
    <n v="2.5511095579241697E-2"/>
    <n v="1.5157033024637401"/>
    <n v="1.3698630136986301E-2"/>
    <n v="232.09374993750001"/>
    <n v="764.15"/>
    <n v="464.18749987500001"/>
    <x v="298"/>
    <n v="0.64620977558804615"/>
    <n v="2"/>
    <n v="382.07499999999999"/>
    <n v="3.4946706272933828E-4"/>
    <n v="0.39254400330432504"/>
    <n v="232.09374993750001"/>
    <n v="417.76874988750001"/>
    <n v="314.96062513124997"/>
    <n v="46.418749987500007"/>
    <n v="-14.998125006250007"/>
  </r>
  <r>
    <x v="4"/>
    <s v="flight to paris"/>
    <s v="Broad"/>
    <x v="6"/>
    <s v="Air France Website"/>
    <s v="Postiion 1-4 Bid Strategy"/>
    <n v="12.5"/>
    <n v="12456"/>
    <n v="33735.949977600008"/>
    <n v="2.7084096000000004"/>
    <n v="119031"/>
    <n v="0.10464500844317901"/>
    <n v="1.6342129361258799"/>
    <n v="4.9775208734746303E-3"/>
    <n v="544.12822544516143"/>
    <n v="55109.75"/>
    <n v="33735.949977600008"/>
    <x v="299"/>
    <n v="0.63356152817963518"/>
    <n v="62"/>
    <n v="888.86693548387098"/>
    <n v="5.2087271383085242E-4"/>
    <n v="0.38784062751872384"/>
    <n v="544.12822544516143"/>
    <n v="30362.354979840009"/>
    <n v="22442.490023519993"/>
    <n v="3373.5949977599994"/>
    <n v="-1068.6900011200014"/>
  </r>
  <r>
    <x v="4"/>
    <s v="france cheap tickets"/>
    <s v="Broad"/>
    <x v="12"/>
    <s v="France"/>
    <s v="Pos 3-6"/>
    <n v="10"/>
    <n v="799"/>
    <n v="2897.7499991"/>
    <n v="3.6267209"/>
    <n v="6297"/>
    <n v="0.126885818643799"/>
    <n v="1.2598110211211699"/>
    <n v="6.25782227784731E-3"/>
    <n v="579.54999982000004"/>
    <n v="4682.6499999999996"/>
    <n v="2897.7499991"/>
    <x v="300"/>
    <n v="0.61596065963397961"/>
    <n v="5"/>
    <n v="936.53"/>
    <n v="7.940289026520589E-4"/>
    <n v="0.38117305391178069"/>
    <n v="579.54999982000004"/>
    <n v="2607.9749991899998"/>
    <n v="1874.1450009449998"/>
    <n v="289.77499991000013"/>
    <n v="-89.245000045000097"/>
  </r>
  <r>
    <x v="2"/>
    <s v="paris travel"/>
    <s v="Broad"/>
    <x v="2"/>
    <s v="Paris"/>
    <s v=""/>
    <n v="5"/>
    <n v="1190"/>
    <n v="4232.2874938750001"/>
    <n v="3.5565441125000001"/>
    <n v="20492"/>
    <n v="5.8071442514151903E-2"/>
    <n v="1.6496876829982401"/>
    <n v="5.0420168067226902E-3"/>
    <n v="705.38124897916668"/>
    <n v="6743.9"/>
    <n v="4232.2874938750001"/>
    <x v="301"/>
    <n v="0.5934409015833223"/>
    <n v="6"/>
    <n v="1123.9833333333333"/>
    <n v="2.9279718914698445E-4"/>
    <n v="0.37242730558356435"/>
    <n v="705.38124897916668"/>
    <n v="3809.0587444875"/>
    <n v="2637.1931314312496"/>
    <n v="423.2287493875001"/>
    <n v="-125.58062530625011"/>
  </r>
  <r>
    <x v="2"/>
    <s v="paris airfares"/>
    <s v="Broad"/>
    <x v="2"/>
    <s v="Paris"/>
    <s v=""/>
    <n v="5"/>
    <n v="135"/>
    <n v="338.03749912499995"/>
    <n v="2.5039814749999998"/>
    <n v="948"/>
    <n v="0.142405063291139"/>
    <n v="1.7939873417721499"/>
    <n v="7.4074074074074094E-3"/>
    <n v="338.03749912499995"/>
    <n v="528.70000000000005"/>
    <n v="338.03749912499995"/>
    <x v="302"/>
    <n v="0.56402766370158441"/>
    <n v="1"/>
    <n v="528.70000000000005"/>
    <n v="1.0548523206751041E-3"/>
    <n v="0.36062511986949136"/>
    <n v="338.03749912499995"/>
    <n v="304.23374921249996"/>
    <n v="200.1956259187501"/>
    <n v="33.803749912499995"/>
    <n v="-9.5331250437500046"/>
  </r>
  <r>
    <x v="2"/>
    <s v="paris tickets"/>
    <s v="Broad"/>
    <x v="2"/>
    <s v="Paris"/>
    <s v=""/>
    <n v="5"/>
    <n v="324"/>
    <n v="1059.3999962999999"/>
    <n v="3.2697530749999997"/>
    <n v="6338"/>
    <n v="5.1120227201009803E-2"/>
    <n v="1.5687440833070401"/>
    <n v="9.2592592592592605E-3"/>
    <n v="353.13333209999996"/>
    <n v="1611.6"/>
    <n v="1059.3999962999999"/>
    <x v="303"/>
    <n v="0.52123844216403847"/>
    <n v="3"/>
    <n v="537.19999999999993"/>
    <n v="4.7333543704638711E-4"/>
    <n v="0.34264085610573347"/>
    <n v="353.13333209999996"/>
    <n v="953.4599966699999"/>
    <n v="579.81000388500001"/>
    <n v="105.93999962999999"/>
    <n v="-27.61000018499999"/>
  </r>
  <r>
    <x v="2"/>
    <s v="travel to paris"/>
    <s v="Broad"/>
    <x v="3"/>
    <s v="Paris"/>
    <s v="Position 1- 3"/>
    <n v="8.75"/>
    <n v="391"/>
    <n v="1213.33749545"/>
    <n v="3.10316495"/>
    <n v="12248"/>
    <n v="3.1923579359895503E-2"/>
    <n v="2.0551845199216201"/>
    <n v="2.55754475703325E-3"/>
    <n v="1213.33749545"/>
    <n v="1799.45"/>
    <n v="1213.33749545"/>
    <x v="304"/>
    <n v="0.48305809945535716"/>
    <n v="1"/>
    <n v="1799.45"/>
    <n v="8.1645983017635616E-5"/>
    <n v="0.32571758290033065"/>
    <n v="1213.33749545"/>
    <n v="1092.003745905"/>
    <n v="615.4181297775001"/>
    <n v="121.33374954500005"/>
    <n v="-29.305625227500059"/>
  </r>
  <r>
    <x v="5"/>
    <s v="international flight"/>
    <s v="Advanced"/>
    <x v="4"/>
    <s v="Unassigned"/>
    <s v="Position 1-4 Bid Strategy"/>
    <n v="7.5"/>
    <n v="2130"/>
    <n v="2665.1999879999998"/>
    <n v="1.2512676"/>
    <n v="348506"/>
    <n v="6.1118029531772797E-3"/>
    <n v="1.19683334002858"/>
    <n v="1.40845070422535E-3"/>
    <n v="888.39999599999999"/>
    <n v="3909.15"/>
    <n v="2665.1999879999998"/>
    <x v="305"/>
    <n v="0.4667379624796848"/>
    <n v="3"/>
    <n v="1303.05"/>
    <n v="8.6081731734891132E-6"/>
    <n v="0.31821496028548413"/>
    <n v="888.39999599999999"/>
    <n v="2398.6799891999999"/>
    <n v="1306.1475126000003"/>
    <n v="266.51999879999994"/>
    <n v="-62.197500600000012"/>
  </r>
  <r>
    <x v="5"/>
    <s v="cheap flight to europe"/>
    <s v="Advanced"/>
    <x v="4"/>
    <s v="Unassigned"/>
    <s v="Position 1-4 Bid Strategy"/>
    <n v="1.2625"/>
    <n v="2915"/>
    <n v="3349.7624847500001"/>
    <n v="1.14914665"/>
    <n v="117937"/>
    <n v="2.4716585973867403E-2"/>
    <n v="1.78074989189143"/>
    <n v="2.0583190394511102E-3"/>
    <n v="558.29374745833331"/>
    <n v="4911.3"/>
    <n v="3349.7624847500001"/>
    <x v="306"/>
    <n v="0.46616365260492221"/>
    <n v="6"/>
    <n v="818.55000000000007"/>
    <n v="5.0874619500241532E-5"/>
    <n v="0.31794789877425528"/>
    <n v="558.29374745833331"/>
    <n v="3014.7862362750002"/>
    <n v="1639.6143910125002"/>
    <n v="334.97624847499992"/>
    <n v="-78.076875762500094"/>
  </r>
  <r>
    <x v="2"/>
    <s v="france flights"/>
    <s v="Broad"/>
    <x v="3"/>
    <s v="France"/>
    <s v="Position 1- 3"/>
    <n v="5"/>
    <n v="751"/>
    <n v="2398.6999986125002"/>
    <n v="3.1940079875"/>
    <n v="85535"/>
    <n v="8.7800315660256003E-3"/>
    <n v="1.82715379669141"/>
    <n v="5.3262316910785597E-3"/>
    <n v="599.67499965312504"/>
    <n v="3512.2"/>
    <n v="2398.6999986125002"/>
    <x v="307"/>
    <n v="0.46420978114461608"/>
    <n v="4"/>
    <n v="878.05"/>
    <n v="4.6764482375635666E-5"/>
    <n v="0.31703775450928184"/>
    <n v="599.67499965312504"/>
    <n v="2158.8299987512501"/>
    <n v="1169.1750014568747"/>
    <n v="239.86999986125011"/>
    <n v="-55.675000069375074"/>
  </r>
  <r>
    <x v="0"/>
    <s v="paris travel"/>
    <s v="Standard"/>
    <x v="12"/>
    <s v="Paris"/>
    <s v=""/>
    <n v="6.25"/>
    <n v="670"/>
    <n v="1933.7249973749999"/>
    <n v="2.8861567125000001"/>
    <n v="28685"/>
    <n v="2.3357155307652099E-2"/>
    <n v="1.1240481087676499"/>
    <n v="2.9850746268656704E-3"/>
    <n v="966.86249868749996"/>
    <n v="2718.3"/>
    <n v="1933.7249973749999"/>
    <x v="308"/>
    <n v="0.40573246128071366"/>
    <n v="2"/>
    <n v="1359.15"/>
    <n v="6.9722851664633098E-5"/>
    <n v="0.28862708406908738"/>
    <n v="966.86249868749996"/>
    <n v="1740.3524976374999"/>
    <n v="823.80375275625033"/>
    <n v="193.37249973749999"/>
    <n v="-39.228750131250081"/>
  </r>
  <r>
    <x v="2"/>
    <s v="france cheap flights"/>
    <s v="Broad"/>
    <x v="2"/>
    <s v="France"/>
    <s v=""/>
    <n v="5"/>
    <n v="145"/>
    <n v="403.96249987499999"/>
    <n v="2.785948275"/>
    <n v="1200"/>
    <n v="0.120833333333333"/>
    <n v="1.6225000000000001"/>
    <n v="6.8965517241379292E-3"/>
    <n v="403.96249987499999"/>
    <n v="555.9"/>
    <n v="403.96249987499999"/>
    <x v="309"/>
    <n v="0.37611783314543978"/>
    <n v="1"/>
    <n v="555.9"/>
    <n v="8.3333333333333078E-4"/>
    <n v="0.27331804303831625"/>
    <n v="403.96249987499999"/>
    <n v="363.56624988750002"/>
    <n v="159.53437513124999"/>
    <n v="40.396249987499971"/>
    <n v="-7.5968750062500021"/>
  </r>
  <r>
    <x v="4"/>
    <s v="athens flights"/>
    <s v="Broad"/>
    <x v="13"/>
    <s v="Google|Athens"/>
    <s v="Postiion 1-4 Bid Strategy"/>
    <n v="6.25"/>
    <n v="453"/>
    <n v="912.98749668749986"/>
    <n v="2.0154249374999997"/>
    <n v="9977"/>
    <n v="4.5404430189435699E-2"/>
    <n v="1.59927834018242"/>
    <n v="2.2075055187637999E-3"/>
    <n v="912.98749668749986"/>
    <n v="1246.95"/>
    <n v="912.98749668749986"/>
    <x v="310"/>
    <n v="0.36579088380090913"/>
    <n v="1"/>
    <n v="1246.95"/>
    <n v="1.0023053021950499E-4"/>
    <n v="0.26782349197040795"/>
    <n v="912.98749668749986"/>
    <n v="821.68874701874984"/>
    <n v="350.6606284781252"/>
    <n v="91.29874966875002"/>
    <n v="-16.698125165625015"/>
  </r>
  <r>
    <x v="4"/>
    <s v="paris cheap tickets"/>
    <s v="Broad"/>
    <x v="7"/>
    <s v="New York to Paris Sale"/>
    <s v="Position 5-10 Bid Strategy"/>
    <n v="6.25"/>
    <n v="116"/>
    <n v="310.02499879999999"/>
    <n v="2.6726293000000001"/>
    <n v="842"/>
    <n v="0.13776722090261301"/>
    <n v="2.2877672209026101"/>
    <n v="8.6206896551724102E-3"/>
    <n v="310.02499879999999"/>
    <n v="417.35"/>
    <n v="310.02499879999999"/>
    <x v="311"/>
    <n v="0.34618176474612744"/>
    <n v="1"/>
    <n v="417.35"/>
    <n v="1.1876484560570083E-3"/>
    <n v="0.2571582633281419"/>
    <n v="310.02499879999999"/>
    <n v="279.02249891999998"/>
    <n v="112.69125126000004"/>
    <n v="31.002499880000016"/>
    <n v="-5.3662500600000129"/>
  </r>
  <r>
    <x v="2"/>
    <s v="fly to paris"/>
    <s v="Broad"/>
    <x v="2"/>
    <s v="Paris"/>
    <s v=""/>
    <n v="5"/>
    <n v="240"/>
    <n v="362.23749899999996"/>
    <n v="1.5093229124999998"/>
    <n v="2032"/>
    <n v="0.118110236220472"/>
    <n v="1.2990649606299201"/>
    <n v="4.1666666666666701E-3"/>
    <n v="362.23749899999996"/>
    <n v="486.2"/>
    <n v="362.23749899999996"/>
    <x v="312"/>
    <n v="0.34221333059722797"/>
    <n v="1"/>
    <n v="486.2"/>
    <n v="4.9212598425196709E-4"/>
    <n v="0.25496195187165782"/>
    <n v="362.23749899999996"/>
    <n v="326.01374909999998"/>
    <n v="130.16062605000005"/>
    <n v="36.223749899999973"/>
    <n v="-6.1981250500000158"/>
  </r>
  <r>
    <x v="2"/>
    <s v="flight to france"/>
    <s v="Broad"/>
    <x v="3"/>
    <s v="France"/>
    <s v="Position 1- 3"/>
    <n v="5"/>
    <n v="262"/>
    <n v="648.69999712499998"/>
    <n v="2.4759541874999997"/>
    <n v="14447"/>
    <n v="1.8135252993701102E-2"/>
    <n v="2.3125008652315402"/>
    <n v="3.81679389312977E-3"/>
    <n v="648.69999712499998"/>
    <n v="865.3"/>
    <n v="648.69999712499998"/>
    <x v="313"/>
    <n v="0.33389857227525571"/>
    <n v="1"/>
    <n v="865.3"/>
    <n v="6.9218522876721738E-5"/>
    <n v="0.25031781217496818"/>
    <n v="648.69999712499998"/>
    <n v="583.82999741250001"/>
    <n v="227.43000301874997"/>
    <n v="64.869999712499975"/>
    <n v="-10.830000143749999"/>
  </r>
  <r>
    <x v="2"/>
    <s v="flight to france"/>
    <s v="Broad"/>
    <x v="2"/>
    <s v="France"/>
    <s v=""/>
    <n v="5"/>
    <n v="146"/>
    <n v="464.89999994999999"/>
    <n v="3.184246575"/>
    <n v="1583"/>
    <n v="9.2229943145925489E-2"/>
    <n v="2.1147820593809201"/>
    <n v="6.8493150684931503E-3"/>
    <n v="464.89999994999999"/>
    <n v="600.1"/>
    <n v="464.89999994999999"/>
    <x v="314"/>
    <n v="0.29081522922035019"/>
    <n v="1"/>
    <n v="600.1"/>
    <n v="6.31711939355654E-4"/>
    <n v="0.22529578411931347"/>
    <n v="464.89999994999999"/>
    <n v="418.40999995499999"/>
    <n v="141.96000005250005"/>
    <n v="46.489999995000005"/>
    <n v="-6.7600000025000213"/>
  </r>
  <r>
    <x v="4"/>
    <s v="paris flights"/>
    <s v="Broad"/>
    <x v="12"/>
    <s v="Paris"/>
    <s v="Position 5-10 Bid Strategy"/>
    <n v="10"/>
    <n v="1246"/>
    <n v="3973.1749928500003"/>
    <n v="3.1887439750000004"/>
    <n v="19784"/>
    <n v="6.29801860088961E-2"/>
    <n v="1.3110624747270501"/>
    <n v="4.8154093097913303E-3"/>
    <n v="662.19583214166676"/>
    <n v="4847.55"/>
    <n v="3973.1749928500003"/>
    <x v="315"/>
    <n v="0.22006959389493225"/>
    <n v="6"/>
    <n v="807.92500000000007"/>
    <n v="3.0327537403962798E-4"/>
    <n v="0.18037462370682095"/>
    <n v="662.19583214166676"/>
    <n v="3575.8574935650004"/>
    <n v="918.09375750749996"/>
    <n v="397.31749928499994"/>
    <n v="-43.718750357500085"/>
  </r>
  <r>
    <x v="4"/>
    <s v="flights to italy"/>
    <s v="Broad"/>
    <x v="0"/>
    <s v="Italy"/>
    <s v="Position 5-10 Bid Strategy"/>
    <n v="0"/>
    <n v="919"/>
    <n v="1554.649991275"/>
    <n v="1.6916757250000001"/>
    <n v="20112"/>
    <n v="4.5694112967382704E-2"/>
    <n v="4.7223602824184603"/>
    <n v="2.1762785636561502E-3"/>
    <n v="777.32499563750002"/>
    <n v="1798.6"/>
    <n v="1554.649991275"/>
    <x v="316"/>
    <n v="0.1569163542238414"/>
    <n v="2"/>
    <n v="899.3"/>
    <n v="9.9443118536197503E-5"/>
    <n v="0.13563327517235621"/>
    <n v="777.32499563750002"/>
    <n v="1399.1849921475"/>
    <n v="256.14750916124984"/>
    <n v="155.46499912750005"/>
    <n v="-12.197500436249982"/>
  </r>
  <r>
    <x v="0"/>
    <s v="paris flights"/>
    <s v="Standard"/>
    <x v="12"/>
    <s v="Paris"/>
    <s v=""/>
    <n v="6.25"/>
    <n v="920"/>
    <n v="1213.8749905"/>
    <n v="1.3194293374999999"/>
    <n v="26749"/>
    <n v="3.4393809114359401E-2"/>
    <n v="1.0012191109948001"/>
    <n v="2.17391304347826E-3"/>
    <n v="606.93749524999998"/>
    <n v="1388.9"/>
    <n v="1213.8749905"/>
    <x v="317"/>
    <n v="0.14418701338257792"/>
    <n v="2"/>
    <n v="694.45"/>
    <n v="7.4769150248607367E-5"/>
    <n v="0.12601699870401045"/>
    <n v="606.93749524999998"/>
    <n v="1092.4874914500001"/>
    <n v="183.77625997500013"/>
    <n v="121.38749904999986"/>
    <n v="-8.7512504750000062"/>
  </r>
  <r>
    <x v="5"/>
    <s v="flight to rome"/>
    <s v="Advanced"/>
    <x v="4"/>
    <s v="Unassigned"/>
    <s v="Position 1-4 Bid Strategy"/>
    <n v="4.45"/>
    <n v="3088"/>
    <n v="4350.5624978000005"/>
    <n v="1.4088609125000002"/>
    <n v="104695"/>
    <n v="2.9495200343855998E-2"/>
    <n v="1.01807918238693"/>
    <n v="1.2953367875647701E-3"/>
    <n v="1087.6406244500001"/>
    <n v="4890.8999999999996"/>
    <n v="4350.5624978000005"/>
    <x v="318"/>
    <n v="0.12419945753525845"/>
    <n v="4"/>
    <n v="1222.7249999999999"/>
    <n v="3.820621806198973E-5"/>
    <n v="0.1104781333087978"/>
    <n v="1087.6406244500001"/>
    <n v="3915.5062480200004"/>
    <n v="567.35437730999911"/>
    <n v="435.05624978000014"/>
    <n v="-27.016875110000001"/>
  </r>
  <r>
    <x v="2"/>
    <s v="france cheap flights"/>
    <s v="Broad"/>
    <x v="3"/>
    <s v="France"/>
    <s v="Position 1- 3"/>
    <n v="6.25"/>
    <n v="189"/>
    <n v="413.44999998750001"/>
    <n v="2.1875661375000002"/>
    <n v="17123"/>
    <n v="1.10377854347953E-2"/>
    <n v="1.5970507504526099"/>
    <n v="1.58730158730159E-2"/>
    <n v="137.81666666250001"/>
    <n v="456.45"/>
    <n v="413.44999998750001"/>
    <x v="319"/>
    <n v="0.10400290243995651"/>
    <n v="3"/>
    <n v="152.15"/>
    <n v="1.752029434094495E-4"/>
    <n v="9.4205279904699277E-2"/>
    <n v="137.81666666250001"/>
    <n v="372.10499998875002"/>
    <n v="45.150000013124981"/>
    <n v="41.344999998749984"/>
    <n v="-2.1500000006249991"/>
  </r>
  <r>
    <x v="4"/>
    <s v="flight to italy"/>
    <s v="Broad"/>
    <x v="0"/>
    <s v="Italy"/>
    <s v="Position 5-10 Bid Strategy"/>
    <n v="0"/>
    <n v="417"/>
    <n v="689.23749611249991"/>
    <n v="1.6528477124999998"/>
    <n v="8215"/>
    <n v="5.0760803408399301E-2"/>
    <n v="4.8592160681679903"/>
    <n v="2.3980815347721799E-3"/>
    <n v="689.23749611249991"/>
    <n v="739.5"/>
    <n v="689.23749611249991"/>
    <x v="320"/>
    <n v="7.2924796127597877E-2"/>
    <n v="1"/>
    <n v="739.5"/>
    <n v="1.217285453438831E-4"/>
    <n v="6.7968227028397679E-2"/>
    <n v="689.23749611249991"/>
    <n v="620.31374650124997"/>
    <n v="52.775629081875095"/>
    <n v="68.923749611249946"/>
    <n v="-2.5131251943750073"/>
  </r>
  <r>
    <x v="5"/>
    <s v="flight ticket"/>
    <s v="Standard"/>
    <x v="4"/>
    <s v="Unassigned"/>
    <s v="Position 1-4 Bid Strategy"/>
    <n v="8.75"/>
    <n v="2577"/>
    <n v="2379.3374964375002"/>
    <n v="0.92329743750000004"/>
    <n v="128116"/>
    <n v="2.01145836585594E-2"/>
    <n v="1.22246635861251"/>
    <n v="7.760962359332561E-4"/>
    <n v="1189.6687482187501"/>
    <n v="2529.6"/>
    <n v="2379.3374964375002"/>
    <x v="321"/>
    <n v="6.3153085170759723E-2"/>
    <n v="2"/>
    <n v="1264.8"/>
    <n v="1.5610852664772533E-5"/>
    <n v="5.940168546904636E-2"/>
    <n v="1189.6687482187501"/>
    <n v="2141.4037467937501"/>
    <n v="157.77562874062465"/>
    <n v="237.93374964375016"/>
    <n v="-7.5131251781249944"/>
  </r>
  <r>
    <x v="2"/>
    <s v="trip to paris"/>
    <s v="Broad"/>
    <x v="3"/>
    <s v="Paris"/>
    <s v="Position 1- 3"/>
    <n v="8.75"/>
    <n v="124"/>
    <n v="340.01249965"/>
    <n v="2.7420362874999999"/>
    <n v="3655"/>
    <n v="3.39261285909713E-2"/>
    <n v="1.8155677154582801"/>
    <n v="8.0645161290322613E-3"/>
    <n v="340.01249965"/>
    <n v="341.7"/>
    <n v="340.01249965"/>
    <x v="322"/>
    <n v="4.9630538634228517E-3"/>
    <n v="1"/>
    <n v="341.7"/>
    <n v="2.7359781121751058E-4"/>
    <n v="4.9385436055018831E-3"/>
    <n v="340.01249965"/>
    <n v="306.011249685"/>
    <n v="1.7718753674999932"/>
    <n v="34.001249965"/>
    <n v="-8.437501749999976E-2"/>
  </r>
  <r>
    <x v="3"/>
    <s v="france travel"/>
    <s v="Advanced"/>
    <x v="4"/>
    <s v="Unassigned"/>
    <s v=""/>
    <n v="8.75"/>
    <n v="4672"/>
    <n v="5824.9374720000005"/>
    <n v="1.2467760000000001"/>
    <n v="8342415"/>
    <n v="5.60029679655112E-4"/>
    <n v="1.3292142503100099"/>
    <n v="1.07020547945205E-3"/>
    <n v="1164.9874944000001"/>
    <n v="5774.9"/>
    <n v="5824.9374720000005"/>
    <x v="323"/>
    <n v="-8.5902161594913137E-3"/>
    <n v="5"/>
    <n v="1154.98"/>
    <n v="5.9934683182267712E-7"/>
    <n v="-8.6646473532010753E-3"/>
    <n v="1164.9874944000001"/>
    <n v="5242.4437248000004"/>
    <n v="-52.539345600000935"/>
    <n v="582.49374720000014"/>
    <n v="2.5018736000000459"/>
  </r>
  <r>
    <x v="4"/>
    <s v="flights to paris"/>
    <s v="Broad"/>
    <x v="12"/>
    <s v="Paris"/>
    <s v="Position 5-10 Bid Strategy"/>
    <n v="10"/>
    <n v="3866"/>
    <n v="9543.7874656500007"/>
    <n v="2.468646525"/>
    <n v="31972"/>
    <n v="0.120918303515576"/>
    <n v="1.35536844739147"/>
    <n v="3.1039834454216196E-3"/>
    <n v="795.3156221375001"/>
    <n v="8964.1"/>
    <n v="9543.7874656500007"/>
    <x v="324"/>
    <n v="-6.0739771053830723E-2"/>
    <n v="12"/>
    <n v="747.00833333333333"/>
    <n v="3.7532841236081473E-4"/>
    <n v="-6.4667670558115189E-2"/>
    <n v="795.3156221375001"/>
    <n v="8589.4087190850005"/>
    <n v="-608.67183893250046"/>
    <n v="954.37874656500026"/>
    <n v="28.984373282500087"/>
  </r>
  <r>
    <x v="4"/>
    <s v="paris travel"/>
    <s v="Broad"/>
    <x v="12"/>
    <s v="Paris"/>
    <s v="Position 5-10 Bid Strategy"/>
    <n v="10"/>
    <n v="2679"/>
    <n v="11837.712469837499"/>
    <n v="4.4187056624999999"/>
    <n v="58444"/>
    <n v="4.5838751625487603E-2"/>
    <n v="1.4997544658134301"/>
    <n v="2.6129152668906302E-3"/>
    <n v="1691.1017814053571"/>
    <n v="10892.75"/>
    <n v="11837.712469837499"/>
    <x v="325"/>
    <n v="-7.9826442164840902E-2"/>
    <n v="7"/>
    <n v="1556.1071428571429"/>
    <n v="1.1977277393744425E-4"/>
    <n v="-8.6751506262192662E-2"/>
    <n v="1691.1017814053571"/>
    <n v="10653.941222853749"/>
    <n v="-992.21059332937421"/>
    <n v="1183.7712469837497"/>
    <n v="47.248123491875049"/>
  </r>
  <r>
    <x v="4"/>
    <s v="air france italy"/>
    <s v="Broad"/>
    <x v="6"/>
    <s v="Air France Website"/>
    <s v=""/>
    <n v="15"/>
    <n v="20"/>
    <n v="81.599999999999994"/>
    <n v="4.08"/>
    <n v="347"/>
    <n v="5.7636887608069197E-2"/>
    <n v="1.04"/>
    <n v="0.05"/>
    <n v="81.599999999999994"/>
    <n v="73.099999999999994"/>
    <n v="81.599999999999994"/>
    <x v="326"/>
    <n v="-0.10416666666666667"/>
    <n v="1"/>
    <n v="73.099999999999994"/>
    <n v="2.8818443804034602E-3"/>
    <n v="-0.11627906976744187"/>
    <n v="81.599999999999994"/>
    <n v="73.44"/>
    <n v="-8.9250000000000007"/>
    <n v="8.1599999999999966"/>
    <n v="0.42500000000000071"/>
  </r>
  <r>
    <x v="2"/>
    <s v="travel to france"/>
    <s v="Broad"/>
    <x v="3"/>
    <s v="France"/>
    <s v="Position 1- 3"/>
    <n v="8.75"/>
    <n v="623"/>
    <n v="2958.0749986374999"/>
    <n v="4.7481139624999997"/>
    <n v="26033"/>
    <n v="2.3931164291476202E-2"/>
    <n v="2.4424538086275098"/>
    <n v="4.8154093097913303E-3"/>
    <n v="986.02499954583334"/>
    <n v="2648.6"/>
    <n v="2958.0749986374999"/>
    <x v="327"/>
    <n v="-0.1046204030594374"/>
    <n v="3"/>
    <n v="882.86666666666667"/>
    <n v="1.1523835132332035E-4"/>
    <n v="-0.11684474765442121"/>
    <n v="986.02499954583334"/>
    <n v="2662.26749877375"/>
    <n v="-324.94874856937503"/>
    <n v="295.80749986374985"/>
    <n v="15.473749931875034"/>
  </r>
  <r>
    <x v="3"/>
    <s v="france vacation"/>
    <s v="Advanced"/>
    <x v="4"/>
    <s v="Unassigned"/>
    <s v=""/>
    <n v="8.75"/>
    <n v="1593"/>
    <n v="2543.949992025"/>
    <n v="1.596955425"/>
    <n v="705496"/>
    <n v="2.2579858709333598E-3"/>
    <n v="2.3587614954585101"/>
    <n v="2.5109855618330201E-3"/>
    <n v="635.98749800625001"/>
    <n v="2261"/>
    <n v="2543.949992025"/>
    <x v="328"/>
    <n v="-0.11122466750998122"/>
    <n v="4"/>
    <n v="565.25"/>
    <n v="5.6697699207366235E-6"/>
    <n v="-0.12514373818000885"/>
    <n v="635.98749800625001"/>
    <n v="2289.5549928225"/>
    <n v="-297.09749162625002"/>
    <n v="254.3949992025"/>
    <n v="14.14749960124999"/>
  </r>
  <r>
    <x v="2"/>
    <s v="paris travel"/>
    <s v="Broad"/>
    <x v="3"/>
    <s v="Paris"/>
    <s v="Position 1- 3"/>
    <n v="5"/>
    <n v="1568"/>
    <n v="4346.6999968"/>
    <n v="2.7721301"/>
    <n v="162900"/>
    <n v="9.6255371393492908E-3"/>
    <n v="1.7167943523634099"/>
    <n v="1.91326530612245E-3"/>
    <n v="1448.8999989333333"/>
    <n v="3810.55"/>
    <n v="4346.6999968"/>
    <x v="329"/>
    <n v="-0.12334644608431879"/>
    <n v="3"/>
    <n v="1270.1833333333334"/>
    <n v="1.8416206261510131E-5"/>
    <n v="-0.14070147270079117"/>
    <n v="1448.8999989333333"/>
    <n v="3912.0299971200002"/>
    <n v="-562.95749663999982"/>
    <n v="434.66999967999982"/>
    <n v="26.807499839999991"/>
  </r>
  <r>
    <x v="5"/>
    <s v="airfare"/>
    <s v="Standard"/>
    <x v="4"/>
    <s v="Unassigned"/>
    <s v="Position 1-4 Bid Strategy"/>
    <n v="7.5"/>
    <n v="9391"/>
    <n v="11356.9249700125"/>
    <n v="1.2093413875000001"/>
    <n v="1419190"/>
    <n v="6.6171548559389491E-3"/>
    <n v="3.2357317202066"/>
    <n v="8.5187945905654304E-4"/>
    <n v="1419.6156212515625"/>
    <n v="9934.7999999999993"/>
    <n v="11356.9249700125"/>
    <x v="330"/>
    <n v="-0.12522095318649759"/>
    <n v="8"/>
    <n v="1241.8499999999999"/>
    <n v="5.6370182991706492E-6"/>
    <n v="-0.1431458076672405"/>
    <n v="1419.6156212515625"/>
    <n v="10221.23247301125"/>
    <n v="-1493.2312185131259"/>
    <n v="1135.6924970012496"/>
    <n v="71.106248500625043"/>
  </r>
  <r>
    <x v="2"/>
    <s v="nice travel"/>
    <s v="Broad"/>
    <x v="3"/>
    <s v="Nice"/>
    <s v="Position 1- 3"/>
    <n v="6.25"/>
    <n v="85"/>
    <n v="268.69999931249998"/>
    <n v="3.1611764624999998"/>
    <n v="11965"/>
    <n v="7.1040534893439203E-3"/>
    <n v="1.46451316339323"/>
    <n v="1.1764705882352899E-2"/>
    <n v="268.69999931249998"/>
    <n v="234.6"/>
    <n v="268.69999931249998"/>
    <x v="331"/>
    <n v="-0.12690732936266758"/>
    <n v="1"/>
    <n v="234.6"/>
    <n v="8.3577099874634065E-5"/>
    <n v="-0.14535379076086952"/>
    <n v="268.69999931249998"/>
    <n v="241.82999938124999"/>
    <n v="-35.804999278124988"/>
    <n v="26.869999931249993"/>
    <n v="1.7049999656249994"/>
  </r>
  <r>
    <x v="4"/>
    <s v="athens cheap flights"/>
    <s v="Broad"/>
    <x v="13"/>
    <s v="Google|Athens"/>
    <s v="Postiion 1-4 Bid Strategy"/>
    <n v="6.25"/>
    <n v="169"/>
    <n v="317.43749960000002"/>
    <n v="1.8783284"/>
    <n v="2698"/>
    <n v="6.2638991845811703E-2"/>
    <n v="1.70604151223128"/>
    <n v="5.9171597633136093E-3"/>
    <n v="317.43749960000002"/>
    <n v="271.14999999999998"/>
    <n v="317.43749960000002"/>
    <x v="332"/>
    <n v="-0.14581610445623622"/>
    <n v="1"/>
    <n v="271.14999999999998"/>
    <n v="3.7064492216456628E-4"/>
    <n v="-0.17070809367508777"/>
    <n v="317.43749960000002"/>
    <n v="285.69374964000002"/>
    <n v="-48.60187458000005"/>
    <n v="31.743749960000002"/>
    <n v="2.3143749800000037"/>
  </r>
  <r>
    <x v="4"/>
    <s v="france travel"/>
    <s v="Broad"/>
    <x v="12"/>
    <s v="France"/>
    <s v="Pos 3-6"/>
    <n v="10"/>
    <n v="2100"/>
    <n v="11287.47498375"/>
    <n v="5.3749880875000002"/>
    <n v="55794"/>
    <n v="3.76384557479299E-2"/>
    <n v="1.4067268881958599"/>
    <n v="4.7619047619047597E-3"/>
    <n v="1128.7474983750001"/>
    <n v="8823.85"/>
    <n v="11287.47498375"/>
    <x v="333"/>
    <n v="-0.21826183334153607"/>
    <n v="10"/>
    <n v="882.38499999999999"/>
    <n v="1.7923074165680897E-4"/>
    <n v="-0.27920068720003172"/>
    <n v="1128.7474983750001"/>
    <n v="10158.727485375"/>
    <n v="-2586.8062329375002"/>
    <n v="1128.7474983749999"/>
    <n v="123.18124918750027"/>
  </r>
  <r>
    <x v="4"/>
    <s v="flights to italy"/>
    <s v="Broad"/>
    <x v="13"/>
    <s v="Google|Italy"/>
    <s v="Postiion 1-4 Bid Strategy"/>
    <n v="6.25"/>
    <n v="584"/>
    <n v="1416.6374963000001"/>
    <n v="2.4257491375"/>
    <n v="12921"/>
    <n v="4.5197740112994399E-2"/>
    <n v="1.75768129401749"/>
    <n v="1.7123287671232902E-3"/>
    <n v="1416.6374963000001"/>
    <n v="1045.5"/>
    <n v="1416.6374963000001"/>
    <x v="334"/>
    <n v="-0.26198480364196475"/>
    <n v="1"/>
    <n v="1045.5"/>
    <n v="7.7393390604442572E-5"/>
    <n v="-0.35498564925872794"/>
    <n v="1416.6374963000001"/>
    <n v="1274.9737466700001"/>
    <n v="-389.69437111500008"/>
    <n v="141.66374962999998"/>
    <n v="18.556874815000015"/>
  </r>
  <r>
    <x v="5"/>
    <s v="discount airfare"/>
    <s v="Advanced"/>
    <x v="4"/>
    <s v="Unassigned"/>
    <s v="Position 1-4 Bid Strategy"/>
    <n v="7.5"/>
    <n v="5032"/>
    <n v="6313.6124712999999"/>
    <n v="1.2546924625"/>
    <n v="836845"/>
    <n v="6.0130609611098798E-3"/>
    <n v="1.1951184508481301"/>
    <n v="5.96184419713831E-4"/>
    <n v="2104.5374904333335"/>
    <n v="4564.5"/>
    <n v="6313.6124712999999"/>
    <x v="335"/>
    <n v="-0.27703830085406717"/>
    <n v="3"/>
    <n v="1521.5"/>
    <n v="3.5848932598031846E-6"/>
    <n v="-0.38319913929236499"/>
    <n v="2104.5374904333335"/>
    <n v="5682.2512241699997"/>
    <n v="-1836.5680948649999"/>
    <n v="631.36124713000027"/>
    <n v="87.455623564999996"/>
  </r>
  <r>
    <x v="5"/>
    <s v="europe vacation"/>
    <s v="Standard"/>
    <x v="4"/>
    <s v="Unassigned"/>
    <s v="Position 1-4 Bid Strategy"/>
    <n v="8.75"/>
    <n v="1501"/>
    <n v="1703.0124977750002"/>
    <n v="1.1345852750000001"/>
    <n v="42914"/>
    <n v="3.4976930605396798E-2"/>
    <n v="1.25205527333737"/>
    <n v="6.6622251832111905E-4"/>
    <n v="1703.0124977750002"/>
    <n v="1176.4000000000001"/>
    <n v="1703.0124977750002"/>
    <x v="336"/>
    <n v="-0.30922409463408146"/>
    <n v="1"/>
    <n v="1176.4000000000001"/>
    <n v="2.3302418791070478E-5"/>
    <n v="-0.44764748195766746"/>
    <n v="1703.0124977750002"/>
    <n v="1532.7112479975001"/>
    <n v="-552.94312266375005"/>
    <n v="170.30124977750006"/>
    <n v="26.330624888749981"/>
  </r>
  <r>
    <x v="4"/>
    <s v="cont:geo targeted boston::boston to paris sale"/>
    <s v="N/A"/>
    <x v="10"/>
    <s v="Boston to Paris Sale"/>
    <s v=""/>
    <n v="7.5"/>
    <n v="0"/>
    <n v="0"/>
    <n v="0"/>
    <n v="0"/>
    <n v="0"/>
    <n v="0"/>
    <n v="0"/>
    <n v="0"/>
    <n v="417.35"/>
    <n v="0"/>
    <x v="337"/>
    <n v="0"/>
    <n v="1"/>
    <n v="417.35"/>
    <n v="0"/>
    <n v="1"/>
    <n v="0"/>
    <n v="0"/>
    <n v="438.21750000000003"/>
    <n v="0"/>
    <n v="-20.867500000000007"/>
  </r>
  <r>
    <x v="2"/>
    <s v="france tickets"/>
    <s v="Broad"/>
    <x v="3"/>
    <s v="France"/>
    <s v="Position 1- 3"/>
    <n v="6.25"/>
    <n v="538"/>
    <n v="1642.3249938749998"/>
    <n v="3.0526486874999996"/>
    <n v="37068"/>
    <n v="1.45138664076832E-2"/>
    <n v="1.82321679076292"/>
    <n v="3.7174721189591098E-3"/>
    <n v="821.1624969374999"/>
    <n v="1058.25"/>
    <n v="1642.3249938749998"/>
    <x v="338"/>
    <n v="-0.35563910678659183"/>
    <n v="2"/>
    <n v="529.125"/>
    <n v="5.3954893708859507E-5"/>
    <n v="-0.55192534266477655"/>
    <n v="821.1624969374999"/>
    <n v="1478.0924944874998"/>
    <n v="-613.27874356874986"/>
    <n v="164.23249938749996"/>
    <n v="29.203749693750069"/>
  </r>
  <r>
    <x v="4"/>
    <s v="flights to madrid"/>
    <s v="Broad"/>
    <x v="0"/>
    <s v="Madrid"/>
    <s v="Position 5-10 Bid Strategy"/>
    <n v="6.25"/>
    <n v="108"/>
    <n v="148.94999954999997"/>
    <n v="1.3791666624999999"/>
    <n v="4573"/>
    <n v="2.3616881696916701E-2"/>
    <n v="4.9058386179750704"/>
    <n v="9.2592592592592605E-3"/>
    <n v="148.94999954999997"/>
    <n v="94.35"/>
    <n v="148.94999954999997"/>
    <x v="339"/>
    <n v="-0.36656595981842677"/>
    <n v="1"/>
    <n v="94.35"/>
    <n v="2.1867483052700652E-4"/>
    <n v="-0.57869633863275016"/>
    <n v="148.94999954999997"/>
    <n v="134.05499959499997"/>
    <n v="-57.329999527499979"/>
    <n v="14.894999955000003"/>
    <n v="2.7299999775000003"/>
  </r>
  <r>
    <x v="4"/>
    <s v="air france ticket"/>
    <s v="Broad"/>
    <x v="6"/>
    <s v="Air France Brand"/>
    <s v="Position 1 -2 Target"/>
    <n v="1.4375"/>
    <n v="1087"/>
    <n v="2478.0249866000004"/>
    <n v="2.2796918000000002"/>
    <n v="13032"/>
    <n v="8.3410067526089607E-2"/>
    <n v="1.9214310926949001"/>
    <n v="2.7598896044158201E-3"/>
    <n v="826.00832886666683"/>
    <n v="1469.65"/>
    <n v="2478.0249866000004"/>
    <x v="340"/>
    <n v="-0.40692688413265415"/>
    <n v="3"/>
    <n v="489.88333333333338"/>
    <n v="2.3020257826887629E-4"/>
    <n v="-0.68613274357840315"/>
    <n v="826.00832886666683"/>
    <n v="2230.2224879400005"/>
    <n v="-1058.7937359300004"/>
    <n v="247.80249865999986"/>
    <n v="50.418749330000082"/>
  </r>
  <r>
    <x v="5"/>
    <s v="france travel"/>
    <s v="Standard"/>
    <x v="4"/>
    <s v="Unassigned"/>
    <s v="Position 1-4 Bid Strategy"/>
    <n v="1.2625"/>
    <n v="742"/>
    <n v="1029.8374933"/>
    <n v="1.3879211499999999"/>
    <n v="51486"/>
    <n v="1.44116847298295E-2"/>
    <n v="1.42048129588626"/>
    <n v="1.34770889487871E-3"/>
    <n v="1029.8374933"/>
    <n v="600.1"/>
    <n v="1029.8374933"/>
    <x v="341"/>
    <n v="-0.41728670406333124"/>
    <n v="1"/>
    <n v="600.1"/>
    <n v="1.9422755700578894E-5"/>
    <n v="-0.7161098038660223"/>
    <n v="1029.8374933"/>
    <n v="926.85374396999998"/>
    <n v="-451.224367965"/>
    <n v="102.98374933000002"/>
    <n v="21.486874665000016"/>
  </r>
  <r>
    <x v="2"/>
    <s v="paris flights"/>
    <s v="Broad"/>
    <x v="3"/>
    <s v="Paris"/>
    <s v="Position 1- 3"/>
    <n v="10"/>
    <n v="740"/>
    <n v="2351.62499325"/>
    <n v="3.1778716125000002"/>
    <n v="105557"/>
    <n v="7.0104303835842293E-3"/>
    <n v="1.6486050190892101"/>
    <n v="2.7027027027027003E-3"/>
    <n v="1175.812496625"/>
    <n v="1351.5"/>
    <n v="2351.62499325"/>
    <x v="342"/>
    <n v="-0.42529102051590467"/>
    <n v="2"/>
    <n v="675.75"/>
    <n v="1.8947109144822225E-5"/>
    <n v="-0.74001109378468366"/>
    <n v="1175.812496625"/>
    <n v="2116.4624939250002"/>
    <n v="-1050.1312429125001"/>
    <n v="235.16249932499977"/>
    <n v="50.006249662500068"/>
  </r>
  <r>
    <x v="4"/>
    <s v="italy airfare"/>
    <s v="Broad"/>
    <x v="0"/>
    <s v="Italy"/>
    <s v="Postiion 1-4 Bid Strategy"/>
    <n v="11.25"/>
    <n v="1142"/>
    <n v="3560.5624880999999"/>
    <n v="3.1178305499999999"/>
    <n v="10491"/>
    <n v="0.10885520922695599"/>
    <n v="2.2336907825755401"/>
    <n v="2.62697022767075E-3"/>
    <n v="1186.8541627"/>
    <n v="1983.9"/>
    <n v="3560.5624880999999"/>
    <x v="343"/>
    <n v="-0.44281275595344038"/>
    <n v="3"/>
    <n v="661.30000000000007"/>
    <n v="2.8595939376608372E-4"/>
    <n v="-0.79472881097837578"/>
    <n v="1186.8541627"/>
    <n v="3204.5062392899999"/>
    <n v="-1655.4956125049998"/>
    <n v="356.05624880999994"/>
    <n v="78.833124405000035"/>
  </r>
  <r>
    <x v="4"/>
    <s v="french airlines"/>
    <s v="Broad"/>
    <x v="12"/>
    <s v="France"/>
    <s v="Pos 3-6"/>
    <n v="12.5"/>
    <n v="2453"/>
    <n v="8357.2124748749993"/>
    <n v="3.4069353749999998"/>
    <n v="60488"/>
    <n v="4.0553498214521901E-2"/>
    <n v="1.2758115659304301"/>
    <n v="2.8536485935589102E-3"/>
    <n v="1193.8874964107142"/>
    <n v="4398.75"/>
    <n v="8357.2124748749993"/>
    <x v="344"/>
    <n v="-0.47365823075285723"/>
    <n v="7"/>
    <n v="628.39285714285711"/>
    <n v="1.157254331437642E-4"/>
    <n v="-0.89990621764705869"/>
    <n v="1193.8874964107142"/>
    <n v="7521.4912273874997"/>
    <n v="-4156.3855986187491"/>
    <n v="835.72124748749957"/>
    <n v="197.92312374374978"/>
  </r>
  <r>
    <x v="4"/>
    <s v="paris cheap flights"/>
    <s v="Broad"/>
    <x v="12"/>
    <s v="Paris"/>
    <s v="Position 5-10 Bid Strategy"/>
    <n v="10"/>
    <n v="2374"/>
    <n v="5036.3749731250009"/>
    <n v="2.1214721875000002"/>
    <n v="15937"/>
    <n v="0.14896153604819001"/>
    <n v="1.25685386208195"/>
    <n v="1.6849199663016002E-3"/>
    <n v="1259.0937432812502"/>
    <n v="2585.6999999999998"/>
    <n v="5036.3749731250009"/>
    <x v="345"/>
    <n v="-0.48659501848099906"/>
    <n v="4"/>
    <n v="646.42499999999995"/>
    <n v="2.5098826629855092E-4"/>
    <n v="-0.94778008783888357"/>
    <n v="1259.0937432812502"/>
    <n v="4532.7374758125006"/>
    <n v="-2573.2087217812514"/>
    <n v="503.63749731250027"/>
    <n v="122.53374865625028"/>
  </r>
  <r>
    <x v="5"/>
    <s v="air line ticket"/>
    <s v="Standard"/>
    <x v="4"/>
    <s v="Unassigned"/>
    <s v="Position 1-4 Bid Strategy"/>
    <n v="7.5"/>
    <n v="2269"/>
    <n v="2827.1749926875"/>
    <n v="1.2460004375"/>
    <n v="425290"/>
    <n v="5.33518305156481E-3"/>
    <n v="4.78025700110513"/>
    <n v="1.3221683561040101E-3"/>
    <n v="942.39166422916662"/>
    <n v="1419.5"/>
    <n v="2827.1749926875"/>
    <x v="346"/>
    <n v="-0.49790868847116193"/>
    <n v="3"/>
    <n v="473.16666666666669"/>
    <n v="7.054010204801421E-6"/>
    <n v="-0.9916695968210637"/>
    <n v="942.39166422916662"/>
    <n v="2544.4574934187499"/>
    <n v="-1478.0587423218751"/>
    <n v="282.71749926875009"/>
    <n v="70.383749634375135"/>
  </r>
  <r>
    <x v="4"/>
    <s v="athens cheap flights"/>
    <s v="Broad"/>
    <x v="0"/>
    <s v="Athens"/>
    <s v="Postiion 1-4 Bid Strategy"/>
    <n v="6.25"/>
    <n v="935"/>
    <n v="1457.1624959375001"/>
    <n v="1.5584625625000001"/>
    <n v="9093"/>
    <n v="0.10282634993951399"/>
    <n v="2.6451534147146201"/>
    <n v="1.0695187165775401E-3"/>
    <n v="1457.1624959375001"/>
    <n v="722.5"/>
    <n v="1457.1624959375001"/>
    <x v="347"/>
    <n v="-0.50417334922200119"/>
    <n v="1"/>
    <n v="722.5"/>
    <n v="1.0997470581766202E-4"/>
    <n v="-1.0168339044117649"/>
    <n v="1457.1624959375001"/>
    <n v="1311.4462463437501"/>
    <n v="-771.39562073437514"/>
    <n v="145.71624959375004"/>
    <n v="36.733124796875018"/>
  </r>
  <r>
    <x v="5"/>
    <s v="india travel"/>
    <s v="Standard"/>
    <x v="4"/>
    <s v="Unassigned"/>
    <s v="Position 5-10 Bid Strategy"/>
    <n v="1.25"/>
    <n v="1389"/>
    <n v="4243.9999963125001"/>
    <n v="3.0554355625"/>
    <n v="136212"/>
    <n v="1.0197339441458899E-2"/>
    <n v="1.90971133233489"/>
    <n v="1.4398848092152599E-3"/>
    <n v="2121.9999981562501"/>
    <n v="2088.4499999999998"/>
    <n v="4243.9999963125001"/>
    <x v="348"/>
    <n v="-0.5079052776120172"/>
    <n v="2"/>
    <n v="1044.2249999999999"/>
    <n v="1.4682994156168291E-5"/>
    <n v="-1.032129089186957"/>
    <n v="2121.9999981562501"/>
    <n v="3819.5999966812501"/>
    <n v="-2263.3274961281254"/>
    <n v="424.39999963125001"/>
    <n v="107.77749981562511"/>
  </r>
  <r>
    <x v="2"/>
    <s v="french airline"/>
    <s v="Broad"/>
    <x v="2"/>
    <s v="Air France Brand"/>
    <s v=""/>
    <n v="5"/>
    <n v="166"/>
    <n v="473.71249849999998"/>
    <n v="2.85368975"/>
    <n v="3620"/>
    <n v="4.5856353591160207E-2"/>
    <n v="1.37408839779006"/>
    <n v="6.0240963855421707E-3"/>
    <n v="473.71249849999998"/>
    <n v="231.2"/>
    <n v="473.71249849999998"/>
    <x v="349"/>
    <n v="-0.51194025757798323"/>
    <n v="1"/>
    <n v="231.2"/>
    <n v="2.7624309392265195E-4"/>
    <n v="-1.0489294917820069"/>
    <n v="473.71249849999998"/>
    <n v="426.34124865000001"/>
    <n v="-254.638123425"/>
    <n v="47.37124984999997"/>
    <n v="12.125624925000011"/>
  </r>
  <r>
    <x v="5"/>
    <s v="barcelona flight"/>
    <s v="Advanced"/>
    <x v="4"/>
    <s v="Unassigned"/>
    <s v="Position 1-4 Bid Strategy"/>
    <n v="0.875"/>
    <n v="1207"/>
    <n v="908.74999824999998"/>
    <n v="0.75289974999999998"/>
    <n v="66370"/>
    <n v="1.8185927376826901E-2"/>
    <n v="1.3730088895585399"/>
    <n v="8.2850041425020697E-4"/>
    <n v="908.74999824999998"/>
    <n v="416.5"/>
    <n v="908.74999824999998"/>
    <x v="350"/>
    <n v="-0.54167812841588636"/>
    <n v="1"/>
    <n v="416.5"/>
    <n v="1.5067048365225267E-5"/>
    <n v="-1.1818727448979591"/>
    <n v="908.74999824999998"/>
    <n v="817.87499842499994"/>
    <n v="-516.86249816249995"/>
    <n v="90.874999825000032"/>
    <n v="24.61249991249997"/>
  </r>
  <r>
    <x v="2"/>
    <s v="france flight"/>
    <s v="Broad"/>
    <x v="3"/>
    <s v="France"/>
    <s v="Position 1- 3"/>
    <n v="3.75"/>
    <n v="321"/>
    <n v="919.44999821249985"/>
    <n v="2.8643302124999996"/>
    <n v="19877"/>
    <n v="1.6149318307591701E-2"/>
    <n v="1.9875886703224801"/>
    <n v="3.1152647975077898E-3"/>
    <n v="919.44999821249985"/>
    <n v="391"/>
    <n v="919.44999821249985"/>
    <x v="351"/>
    <n v="-0.57474577110213498"/>
    <n v="1"/>
    <n v="391"/>
    <n v="5.0309402827388507E-5"/>
    <n v="-1.3515345222826083"/>
    <n v="919.44999821249985"/>
    <n v="827.50499839124984"/>
    <n v="-554.87249812312484"/>
    <n v="91.944999821250008"/>
    <n v="26.422499910624992"/>
  </r>
  <r>
    <x v="2"/>
    <s v="france travel"/>
    <s v="Broad"/>
    <x v="2"/>
    <s v="France"/>
    <s v=""/>
    <n v="5"/>
    <n v="404"/>
    <n v="1377.96249805"/>
    <n v="3.4107982625000002"/>
    <n v="10338"/>
    <n v="3.9079125556200398E-2"/>
    <n v="1.69829754304508"/>
    <n v="2.47524752475248E-3"/>
    <n v="1377.96249805"/>
    <n v="502.35"/>
    <n v="1377.96249805"/>
    <x v="352"/>
    <n v="-0.63544000601548156"/>
    <n v="1"/>
    <n v="502.35"/>
    <n v="9.6730508802476419E-5"/>
    <n v="-1.7430327422116054"/>
    <n v="1377.96249805"/>
    <n v="1240.1662482450001"/>
    <n v="-919.39312295249999"/>
    <n v="137.79624980499989"/>
    <n v="43.780624902499994"/>
  </r>
  <r>
    <x v="4"/>
    <s v="flight to spain"/>
    <s v="Broad"/>
    <x v="0"/>
    <s v="Spain"/>
    <s v="Position 5-10 Bid Strategy"/>
    <n v="6.25"/>
    <n v="1229"/>
    <n v="3636.4624907124999"/>
    <n v="2.9588791624999997"/>
    <n v="10582"/>
    <n v="0.11614061614061599"/>
    <n v="1.4382224532224499"/>
    <n v="2.4410089503661501E-3"/>
    <n v="1212.1541635708334"/>
    <n v="1220.5999999999999"/>
    <n v="3636.4624907124999"/>
    <x v="353"/>
    <n v="-0.66434412478682126"/>
    <n v="3"/>
    <n v="406.86666666666662"/>
    <n v="2.8350028350028299E-4"/>
    <n v="-1.979241758735458"/>
    <n v="1212.1541635708334"/>
    <n v="3272.8162416412501"/>
    <n v="-2536.6556152481248"/>
    <n v="363.64624907124971"/>
    <n v="120.79312453562488"/>
  </r>
  <r>
    <x v="4"/>
    <s v="europe cheap flights"/>
    <s v="Broad"/>
    <x v="0"/>
    <s v="Europe"/>
    <s v="Postiion 1-4 Bid Strategy"/>
    <n v="6.25"/>
    <n v="139"/>
    <n v="310.01249925000002"/>
    <n v="2.2303057500000003"/>
    <n v="2301"/>
    <n v="6.0408518035636696E-2"/>
    <n v="1.53468057366362"/>
    <n v="7.1942446043165497E-3"/>
    <n v="310.01249925000002"/>
    <n v="96.9"/>
    <n v="310.01249925000002"/>
    <x v="354"/>
    <n v="-0.68743195763259213"/>
    <n v="1"/>
    <n v="96.9"/>
    <n v="4.3459365493263828E-4"/>
    <n v="-2.1993033978328174"/>
    <n v="310.01249925000002"/>
    <n v="279.01124932500005"/>
    <n v="-223.76812421250003"/>
    <n v="31.001249924999968"/>
    <n v="10.655624962500013"/>
  </r>
  <r>
    <x v="5"/>
    <s v="international airfare"/>
    <s v="Advanced"/>
    <x v="4"/>
    <s v="Unassigned"/>
    <s v="Position 1-4 Bid Strategy"/>
    <n v="0.72499999999999998"/>
    <n v="2070"/>
    <n v="2620.5374846250002"/>
    <n v="1.2659601375"/>
    <n v="216690"/>
    <n v="9.5528173888965798E-3"/>
    <n v="1.2456144722875999"/>
    <n v="4.83091787439614E-4"/>
    <n v="2620.5374846250002"/>
    <n v="739.5"/>
    <n v="2620.5374846250002"/>
    <x v="355"/>
    <n v="-0.71780598280362984"/>
    <n v="1"/>
    <n v="739.5"/>
    <n v="4.6148876274862746E-6"/>
    <n v="-2.5436612368154159"/>
    <n v="2620.5374846250002"/>
    <n v="2358.4837361625"/>
    <n v="-1975.0893588562503"/>
    <n v="262.05374846250015"/>
    <n v="94.051874231250167"/>
  </r>
  <r>
    <x v="2"/>
    <s v="france airlines"/>
    <s v="Broad"/>
    <x v="3"/>
    <s v="France"/>
    <s v="Position 1- 3"/>
    <n v="5"/>
    <n v="246"/>
    <n v="617.48749972500002"/>
    <n v="2.5101117875000001"/>
    <n v="28163"/>
    <n v="8.734864893654791E-3"/>
    <n v="1.83184319852288"/>
    <n v="4.0650406504065002E-3"/>
    <n v="617.48749972500002"/>
    <n v="147.05000000000001"/>
    <n v="617.48749972500002"/>
    <x v="356"/>
    <n v="-0.76185752737425583"/>
    <n v="1"/>
    <n v="147.05000000000001"/>
    <n v="3.5507580868515374E-5"/>
    <n v="-3.1991669481468885"/>
    <n v="617.48749972500002"/>
    <n v="555.73874975249998"/>
    <n v="-493.95937471125001"/>
    <n v="61.748749972500036"/>
    <n v="23.521874986249998"/>
  </r>
  <r>
    <x v="5"/>
    <s v="flight to europe"/>
    <s v="Advanced"/>
    <x v="4"/>
    <s v="Unassigned"/>
    <s v="Position 1-4 Bid Strategy"/>
    <n v="4.45"/>
    <n v="2827"/>
    <n v="4601.6624662249997"/>
    <n v="1.6277546749999998"/>
    <n v="109457"/>
    <n v="2.5827493901714803E-2"/>
    <n v="1.4057693888924401"/>
    <n v="3.5373187124159897E-4"/>
    <n v="4601.6624662249997"/>
    <n v="1037"/>
    <n v="4601.6624662249997"/>
    <x v="357"/>
    <n v="-0.77464666137264326"/>
    <n v="1"/>
    <n v="1037"/>
    <n v="9.1360077473345633E-6"/>
    <n v="-3.4374758594262294"/>
    <n v="4601.6624662249997"/>
    <n v="4141.4962196024999"/>
    <n v="-3742.8955895362496"/>
    <n v="460.16624662249978"/>
    <n v="178.23312331124998"/>
  </r>
  <r>
    <x v="4"/>
    <s v="flights to barcelona"/>
    <s v="Broad"/>
    <x v="0"/>
    <s v="Barcelona"/>
    <s v="Position 5-10 Bid Strategy"/>
    <n v="6.25"/>
    <n v="235"/>
    <n v="356.06249718750001"/>
    <n v="1.5151595625000001"/>
    <n v="7056"/>
    <n v="3.3304988662131503E-2"/>
    <n v="4.7298044217687103"/>
    <n v="4.2553191489361703E-3"/>
    <n v="356.06249718750001"/>
    <n v="79.900000000000006"/>
    <n v="356.06249718750001"/>
    <x v="358"/>
    <n v="-0.77560119183816978"/>
    <n v="1"/>
    <n v="79.900000000000006"/>
    <n v="1.4172335600907022E-4"/>
    <n v="-3.4563516544117641"/>
    <n v="356.06249718750001"/>
    <n v="320.45624746875001"/>
    <n v="-289.97062204687501"/>
    <n v="35.606249718750007"/>
    <n v="13.808124859375027"/>
  </r>
  <r>
    <x v="4"/>
    <s v="france flights"/>
    <s v="Broad"/>
    <x v="12"/>
    <s v="France"/>
    <s v="Pos 3-6"/>
    <n v="10"/>
    <n v="1075"/>
    <n v="4424.1249959375"/>
    <n v="4.1154651124999999"/>
    <n v="23596"/>
    <n v="4.5558569249025301E-2"/>
    <n v="1.51522800474657"/>
    <n v="1.8604651162790701E-3"/>
    <n v="2212.06249796875"/>
    <n v="969"/>
    <n v="4424.1249959375"/>
    <x v="359"/>
    <n v="-0.78097363865401759"/>
    <n v="2"/>
    <n v="484.5"/>
    <n v="8.4760128835395919E-5"/>
    <n v="-3.5656604705237358"/>
    <n v="2212.06249796875"/>
    <n v="3981.71249634375"/>
    <n v="-3627.8812457343752"/>
    <n v="442.41249959375"/>
    <n v="172.75624979687518"/>
  </r>
  <r>
    <x v="4"/>
    <s v="flight to france"/>
    <s v="Broad"/>
    <x v="12"/>
    <s v="France"/>
    <s v="Pos 3-6"/>
    <n v="10"/>
    <n v="694"/>
    <n v="2927.3124990249999"/>
    <n v="4.2180295374999996"/>
    <n v="8514"/>
    <n v="8.1512802443034993E-2"/>
    <n v="1.5543939393939401"/>
    <n v="1.4409221902017299E-3"/>
    <n v="2927.3124990249999"/>
    <n v="541.45000000000005"/>
    <n v="2927.3124990249999"/>
    <x v="360"/>
    <n v="-0.8150351217438041"/>
    <n v="1"/>
    <n v="541.45000000000005"/>
    <n v="1.1745360582569889E-4"/>
    <n v="-4.406431801689906"/>
    <n v="2927.3124990249999"/>
    <n v="2634.5812491225001"/>
    <n v="-2505.1556239762504"/>
    <n v="292.73124990249971"/>
    <n v="119.29312495125032"/>
  </r>
  <r>
    <x v="4"/>
    <s v="flights to nice"/>
    <s v="Broad"/>
    <x v="18"/>
    <s v="Nice"/>
    <s v="Postiion 1-4 Bid Strategy"/>
    <n v="10"/>
    <n v="1088"/>
    <n v="2429.5624935999999"/>
    <n v="2.2330537625"/>
    <n v="6903"/>
    <n v="0.15761263218890298"/>
    <n v="1.2097233087063599"/>
    <n v="2.7573529411764703E-3"/>
    <n v="809.85416453333335"/>
    <n v="397.8"/>
    <n v="2429.5624935999999"/>
    <x v="361"/>
    <n v="-0.83626681715416151"/>
    <n v="3"/>
    <n v="132.6"/>
    <n v="4.3459365493263687E-4"/>
    <n v="-5.1074974700854696"/>
    <n v="809.85416453333335"/>
    <n v="2186.6062442399998"/>
    <n v="-2133.3506182800002"/>
    <n v="242.95624936000013"/>
    <n v="101.58812468000019"/>
  </r>
  <r>
    <x v="3"/>
    <s v="paris vacation"/>
    <s v="Advanced"/>
    <x v="4"/>
    <s v="Unassigned"/>
    <s v=""/>
    <n v="8.75"/>
    <n v="1972"/>
    <n v="3251.6374801500001"/>
    <n v="1.6489033875000001"/>
    <n v="1189894"/>
    <n v="1.6572904813369901E-3"/>
    <n v="2.0641392426552301"/>
    <n v="5.0709939148073E-4"/>
    <n v="3251.6374801500001"/>
    <n v="440.3"/>
    <n v="3251.6374801500001"/>
    <x v="362"/>
    <n v="-0.86459130124810568"/>
    <n v="1"/>
    <n v="440.3"/>
    <n v="8.4041099459279378E-7"/>
    <n v="-6.3850499208494202"/>
    <n v="3251.6374801500001"/>
    <n v="2926.4737321350003"/>
    <n v="-2951.9043541575002"/>
    <n v="325.16374801499978"/>
    <n v="140.56687400750025"/>
  </r>
  <r>
    <x v="2"/>
    <s v="france airfare"/>
    <s v="Broad"/>
    <x v="3"/>
    <s v="France"/>
    <s v="Position 1- 3"/>
    <n v="5"/>
    <n v="806"/>
    <n v="2146.1999948999996"/>
    <n v="2.6627791499999995"/>
    <n v="23013"/>
    <n v="3.5023682266545002E-2"/>
    <n v="2.4318254899404699"/>
    <n v="1.24069478908189E-3"/>
    <n v="2146.1999948999996"/>
    <n v="249.05"/>
    <n v="2146.1999948999996"/>
    <x v="363"/>
    <n v="-0.88395769239035704"/>
    <n v="1"/>
    <n v="249.05"/>
    <n v="4.3453700082562179E-5"/>
    <n v="-7.617546656896204"/>
    <n v="2146.1999948999996"/>
    <n v="1931.5799954099998"/>
    <n v="-1992.0074946449997"/>
    <n v="214.61999948999983"/>
    <n v="94.857499745000041"/>
  </r>
  <r>
    <x v="5"/>
    <s v="flight to venice"/>
    <s v="Advanced"/>
    <x v="4"/>
    <s v="Unassigned"/>
    <s v="Position 1-4 Bid Strategy"/>
    <n v="0.78749999999999998"/>
    <n v="354"/>
    <n v="305.04999952500003"/>
    <n v="0.86172316250000003"/>
    <n v="20676"/>
    <n v="1.7121300058038299E-2"/>
    <n v="1.55795124782356"/>
    <n v="2.8248587570621504E-3"/>
    <n v="305.04999952500003"/>
    <n v="34"/>
    <n v="305.04999952500003"/>
    <x v="364"/>
    <n v="-0.88854286165237784"/>
    <n v="1"/>
    <n v="34"/>
    <n v="4.8365254401238189E-5"/>
    <n v="-7.9720588095588241"/>
    <n v="305.04999952500003"/>
    <n v="274.54499957250005"/>
    <n v="-284.60249950125007"/>
    <n v="30.504999952499986"/>
    <n v="13.552499976250033"/>
  </r>
  <r>
    <x v="4"/>
    <s v="flights"/>
    <s v="Broad"/>
    <x v="13"/>
    <s v="Google|Flights Relaunch"/>
    <s v="Postiion 1-4 Bid Strategy"/>
    <n v="8.75"/>
    <n v="2288"/>
    <n v="9597.1749873999997"/>
    <n v="4.1945694874999999"/>
    <n v="266585"/>
    <n v="8.5826284299566694E-3"/>
    <n v="1.9435272052065899"/>
    <n v="4.3706293706293695E-4"/>
    <n v="9597.1749873999997"/>
    <n v="871.25"/>
    <n v="9597.1749873999997"/>
    <x v="365"/>
    <n v="-0.90921807707540481"/>
    <n v="1"/>
    <n v="871.25"/>
    <n v="3.7511487893167253E-6"/>
    <n v="-10.015408880803443"/>
    <n v="9597.1749873999997"/>
    <n v="8637.4574886600003"/>
    <n v="-9162.2212367699995"/>
    <n v="959.71749873999943"/>
    <n v="436.29624936999971"/>
  </r>
  <r>
    <x v="4"/>
    <s v="business class"/>
    <s v="Broad"/>
    <x v="21"/>
    <s v="Business Class - Generic"/>
    <s v="Position 2-5 Bid Strategy"/>
    <n v="13.75"/>
    <n v="289"/>
    <n v="1668.5874979624998"/>
    <n v="5.7736591624999996"/>
    <n v="8045"/>
    <n v="3.5922933499067701E-2"/>
    <n v="2.7225170913610901"/>
    <n v="3.4602076124567501E-3"/>
    <n v="1668.5874979624998"/>
    <n v="144.5"/>
    <n v="1668.5874979624998"/>
    <x v="366"/>
    <n v="-0.91339980661700515"/>
    <n v="1"/>
    <n v="144.5"/>
    <n v="1.2430080795525165E-4"/>
    <n v="-10.547318324999999"/>
    <n v="1668.5874979624998"/>
    <n v="1501.7287481662499"/>
    <n v="-1600.2918728606248"/>
    <n v="166.85874979624987"/>
    <n v="76.204374898125025"/>
  </r>
  <r>
    <x v="4"/>
    <s v="travel to paris"/>
    <s v="Broad"/>
    <x v="12"/>
    <s v="Paris"/>
    <s v="Position 5-10 Bid Strategy"/>
    <n v="10"/>
    <n v="598"/>
    <n v="2009.4124943749998"/>
    <n v="3.3602215624999996"/>
    <n v="8683"/>
    <n v="6.8870206149948196E-2"/>
    <n v="1.8791777035586801"/>
    <n v="1.67224080267559E-3"/>
    <n v="2009.4124943749998"/>
    <n v="168.3"/>
    <n v="2009.4124943749998"/>
    <x v="367"/>
    <n v="-0.91624417561295823"/>
    <n v="1"/>
    <n v="168.3"/>
    <n v="1.1516756881262273E-4"/>
    <n v="-10.939468178104574"/>
    <n v="2009.4124943749998"/>
    <n v="1808.4712449374999"/>
    <n v="-1933.16811909375"/>
    <n v="200.94124943749989"/>
    <n v="92.055624718750096"/>
  </r>
  <r>
    <x v="2"/>
    <s v="fly to lyon"/>
    <s v="Broad"/>
    <x v="3"/>
    <s v="Lyon"/>
    <s v="Position 1- 3"/>
    <n v="0"/>
    <n v="2"/>
    <n v="1.3125"/>
    <n v="0.65625"/>
    <n v="34"/>
    <n v="5.8823529411764698E-2"/>
    <n v="1.9411764705882399"/>
    <n v="0"/>
    <n v="0"/>
    <n v="0"/>
    <n v="1.3125"/>
    <x v="368"/>
    <n v="-1"/>
    <n v="0"/>
    <s v="NA"/>
    <n v="0"/>
    <n v="0"/>
    <n v="0"/>
    <n v="1.1812500000000001"/>
    <n v="-1.378125"/>
    <n v="0.13124999999999987"/>
    <n v="6.5625000000000044E-2"/>
  </r>
  <r>
    <x v="2"/>
    <s v="fly to bordeaux"/>
    <s v="Broad"/>
    <x v="3"/>
    <s v="Bordeaux"/>
    <s v="Position 1- 3"/>
    <n v="0"/>
    <n v="2"/>
    <n v="2"/>
    <n v="1"/>
    <n v="69"/>
    <n v="2.8985507246376798E-2"/>
    <n v="1.6768115942029"/>
    <n v="0"/>
    <n v="0"/>
    <n v="0"/>
    <n v="2"/>
    <x v="369"/>
    <n v="-1"/>
    <n v="0"/>
    <s v="NA"/>
    <n v="0"/>
    <n v="0"/>
    <n v="0"/>
    <n v="1.8"/>
    <n v="-2.1"/>
    <n v="0.19999999999999996"/>
    <n v="0.10000000000000009"/>
  </r>
  <r>
    <x v="2"/>
    <s v="lyon fare"/>
    <s v="Broad"/>
    <x v="3"/>
    <s v="Lyon"/>
    <s v="Position 1- 3"/>
    <n v="0"/>
    <n v="2"/>
    <n v="2.1375000000000002"/>
    <n v="1.0687500000000001"/>
    <n v="452"/>
    <n v="4.4247787610619503E-3"/>
    <n v="1.65730088495575"/>
    <n v="0"/>
    <n v="0"/>
    <n v="0"/>
    <n v="2.1375000000000002"/>
    <x v="370"/>
    <n v="-1"/>
    <n v="0"/>
    <s v="NA"/>
    <n v="0"/>
    <n v="0"/>
    <n v="0"/>
    <n v="1.9237500000000003"/>
    <n v="-2.2443750000000002"/>
    <n v="0.21374999999999988"/>
    <n v="0.10687500000000005"/>
  </r>
  <r>
    <x v="2"/>
    <s v="lyon airport"/>
    <s v="Broad"/>
    <x v="3"/>
    <s v="Lyon"/>
    <s v="Position 1- 3"/>
    <n v="0"/>
    <n v="5"/>
    <n v="4.1500000000000004"/>
    <n v="0.83"/>
    <n v="448"/>
    <n v="1.11607142857143E-2"/>
    <n v="1.38214285714286"/>
    <n v="0"/>
    <n v="0"/>
    <n v="0"/>
    <n v="4.1500000000000004"/>
    <x v="371"/>
    <n v="-1"/>
    <n v="0"/>
    <s v="NA"/>
    <n v="0"/>
    <n v="0"/>
    <n v="0"/>
    <n v="3.7350000000000003"/>
    <n v="-4.3575000000000008"/>
    <n v="0.41500000000000004"/>
    <n v="0.20750000000000046"/>
  </r>
  <r>
    <x v="2"/>
    <s v="flight to bordeaux"/>
    <s v="Broad"/>
    <x v="3"/>
    <s v="Bordeaux"/>
    <s v="Position 1- 3"/>
    <n v="0"/>
    <n v="6"/>
    <n v="4.875"/>
    <n v="0.8125"/>
    <n v="53"/>
    <n v="0.11320754716981099"/>
    <n v="3.5320754716981102"/>
    <n v="0"/>
    <n v="0"/>
    <n v="0"/>
    <n v="4.875"/>
    <x v="372"/>
    <n v="-1"/>
    <n v="0"/>
    <s v="NA"/>
    <n v="0"/>
    <n v="0"/>
    <n v="0"/>
    <n v="4.3875000000000002"/>
    <n v="-5.1187500000000004"/>
    <n v="0.48749999999999982"/>
    <n v="0.24375000000000036"/>
  </r>
  <r>
    <x v="2"/>
    <s v="paris airports"/>
    <s v="Broad"/>
    <x v="3"/>
    <s v="Paris"/>
    <s v="Position 1- 3"/>
    <n v="0"/>
    <n v="16"/>
    <n v="10.0625"/>
    <n v="0.62890625"/>
    <n v="2087"/>
    <n v="7.6665069477719191E-3"/>
    <n v="1.3501197891710599"/>
    <n v="0"/>
    <n v="0"/>
    <n v="0"/>
    <n v="10.0625"/>
    <x v="373"/>
    <n v="-1"/>
    <n v="0"/>
    <s v="NA"/>
    <n v="0"/>
    <n v="0"/>
    <n v="0"/>
    <n v="9.0562500000000004"/>
    <n v="-10.565625000000001"/>
    <n v="1.0062499999999996"/>
    <n v="0.50312500000000071"/>
  </r>
  <r>
    <x v="2"/>
    <s v="nice fare"/>
    <s v="Broad"/>
    <x v="3"/>
    <s v="Nice"/>
    <s v="Position 1- 3"/>
    <n v="0"/>
    <n v="14"/>
    <n v="14.312499949999999"/>
    <n v="1.0223214249999999"/>
    <n v="278"/>
    <n v="5.0359712230215799E-2"/>
    <n v="1.7802158273381301"/>
    <n v="0"/>
    <n v="0"/>
    <n v="0"/>
    <n v="14.312499949999999"/>
    <x v="374"/>
    <n v="-1"/>
    <n v="0"/>
    <s v="NA"/>
    <n v="0"/>
    <n v="0"/>
    <n v="0"/>
    <n v="12.881249954999999"/>
    <n v="-15.0281249475"/>
    <n v="1.4312499949999999"/>
    <n v="0.71562499750000086"/>
  </r>
  <r>
    <x v="4"/>
    <s v="air france to spain"/>
    <s v="Broad"/>
    <x v="0"/>
    <s v="Spain Branded"/>
    <s v="Position 5-10 Bid Strategy"/>
    <n v="0"/>
    <n v="15"/>
    <n v="6.8499999374999998"/>
    <n v="0.45666666249999999"/>
    <n v="136"/>
    <n v="0.110294117647059"/>
    <n v="3.7962500000000001"/>
    <n v="0"/>
    <n v="0"/>
    <n v="0"/>
    <n v="6.8499999374999998"/>
    <x v="375"/>
    <n v="-1"/>
    <n v="0"/>
    <s v="NA"/>
    <n v="0"/>
    <n v="0"/>
    <n v="0"/>
    <n v="6.1649999437499998"/>
    <n v="-7.1924999343750002"/>
    <n v="0.68499999374999998"/>
    <n v="0.34249999687500043"/>
  </r>
  <r>
    <x v="4"/>
    <s v="air france to rome"/>
    <s v="Broad"/>
    <x v="0"/>
    <s v="Rome Branded"/>
    <s v="Position 5-10 Bid Strategy"/>
    <n v="0"/>
    <n v="13"/>
    <n v="9.7249998624999989"/>
    <n v="0.74807691249999997"/>
    <n v="185"/>
    <n v="7.0270270270270302E-2"/>
    <n v="4.7404324324324296"/>
    <n v="0"/>
    <n v="0"/>
    <n v="0"/>
    <n v="9.7249998624999989"/>
    <x v="376"/>
    <n v="-1"/>
    <n v="0"/>
    <s v="NA"/>
    <n v="0"/>
    <n v="0"/>
    <n v="0"/>
    <n v="8.752499876249999"/>
    <n v="-10.211249855624999"/>
    <n v="0.97249998624999989"/>
    <n v="0.48624999312499995"/>
  </r>
  <r>
    <x v="4"/>
    <s v="florence airlines"/>
    <s v="Broad"/>
    <x v="0"/>
    <s v="Florence"/>
    <s v="Position 5-10 Bid Strategy"/>
    <n v="0"/>
    <n v="10"/>
    <n v="9.9250000000000007"/>
    <n v="0.99250000000000005"/>
    <n v="821"/>
    <n v="1.2180267965895199E-2"/>
    <n v="2.71194884287454"/>
    <n v="0"/>
    <n v="0"/>
    <n v="0"/>
    <n v="9.9250000000000007"/>
    <x v="377"/>
    <n v="-1"/>
    <n v="0"/>
    <s v="NA"/>
    <n v="0"/>
    <n v="0"/>
    <n v="0"/>
    <n v="8.932500000000001"/>
    <n v="-10.421250000000001"/>
    <n v="0.99249999999999972"/>
    <n v="0.49624999999999986"/>
  </r>
  <r>
    <x v="4"/>
    <s v="air france to athens"/>
    <s v="Broad"/>
    <x v="0"/>
    <s v="Athens Branded"/>
    <s v="Position 5-10 Bid Strategy"/>
    <n v="0"/>
    <n v="10"/>
    <n v="11.025"/>
    <n v="1.1025"/>
    <n v="77"/>
    <n v="0.12987012987013"/>
    <n v="4.3441558441558401"/>
    <n v="0"/>
    <n v="0"/>
    <n v="0"/>
    <n v="11.025"/>
    <x v="378"/>
    <n v="-1"/>
    <n v="0"/>
    <s v="NA"/>
    <n v="0"/>
    <n v="0"/>
    <n v="0"/>
    <n v="9.9225000000000012"/>
    <n v="-11.576250000000002"/>
    <n v="1.1024999999999991"/>
    <n v="0.55125000000000135"/>
  </r>
  <r>
    <x v="4"/>
    <s v="air france to florence"/>
    <s v="Broad"/>
    <x v="0"/>
    <s v="Florence Branded"/>
    <s v="Position 5-10 Bid Strategy"/>
    <n v="0"/>
    <n v="13"/>
    <n v="11.037499850000001"/>
    <n v="0.84903845000000011"/>
    <n v="105"/>
    <n v="0.12380952380952399"/>
    <n v="3.67533333333333"/>
    <n v="0"/>
    <n v="0"/>
    <n v="0"/>
    <n v="11.037499850000001"/>
    <x v="379"/>
    <n v="-1"/>
    <n v="0"/>
    <s v="NA"/>
    <n v="0"/>
    <n v="0"/>
    <n v="0"/>
    <n v="9.9337498650000011"/>
    <n v="-11.589374842500002"/>
    <n v="1.1037499850000003"/>
    <n v="0.55187499250000016"/>
  </r>
  <r>
    <x v="4"/>
    <s v="florence airfare"/>
    <s v="Broad"/>
    <x v="0"/>
    <s v="Florence"/>
    <s v="Position 5-10 Bid Strategy"/>
    <n v="0"/>
    <n v="9"/>
    <n v="12.7125"/>
    <n v="1.4125000000000001"/>
    <n v="334"/>
    <n v="2.69461077844311E-2"/>
    <n v="4.6428143712574803"/>
    <n v="0"/>
    <n v="0"/>
    <n v="0"/>
    <n v="12.7125"/>
    <x v="380"/>
    <n v="-1"/>
    <n v="0"/>
    <s v="NA"/>
    <n v="0"/>
    <n v="0"/>
    <n v="0"/>
    <n v="11.44125"/>
    <n v="-13.348125000000001"/>
    <n v="1.2712500000000002"/>
    <n v="0.63562500000000099"/>
  </r>
  <r>
    <x v="4"/>
    <s v="air france to barcelona"/>
    <s v="Broad"/>
    <x v="0"/>
    <s v="Barcelona Branded"/>
    <s v="Position 5-10 Bid Strategy"/>
    <n v="0"/>
    <n v="23"/>
    <n v="17.324999837499998"/>
    <n v="0.75326086249999991"/>
    <n v="188"/>
    <n v="0.122340425531915"/>
    <n v="4.0681914893617002"/>
    <n v="0"/>
    <n v="0"/>
    <n v="0"/>
    <n v="17.324999837499998"/>
    <x v="381"/>
    <n v="-1"/>
    <n v="0"/>
    <s v="NA"/>
    <n v="0"/>
    <n v="0"/>
    <n v="0"/>
    <n v="15.592499853749999"/>
    <n v="-18.191249829375"/>
    <n v="1.7324999837499995"/>
    <n v="0.86624999187500151"/>
  </r>
  <r>
    <x v="4"/>
    <s v="florence airline"/>
    <s v="Broad"/>
    <x v="0"/>
    <s v="Florence"/>
    <s v="Position 5-10 Bid Strategy"/>
    <n v="0"/>
    <n v="11"/>
    <n v="18.474999950000001"/>
    <n v="1.67954545"/>
    <n v="388"/>
    <n v="2.8350515463917501E-2"/>
    <n v="3.5314948453608199"/>
    <n v="0"/>
    <n v="0"/>
    <n v="0"/>
    <n v="18.474999950000001"/>
    <x v="382"/>
    <n v="-1"/>
    <n v="0"/>
    <s v="NA"/>
    <n v="0"/>
    <n v="0"/>
    <n v="0"/>
    <n v="16.627499955000001"/>
    <n v="-19.398749947500001"/>
    <n v="1.8474999949999997"/>
    <n v="0.92374999749999986"/>
  </r>
  <r>
    <x v="4"/>
    <s v="rome fares"/>
    <s v="Broad"/>
    <x v="0"/>
    <s v="Rome"/>
    <s v="Position 5-10 Bid Strategy"/>
    <n v="0"/>
    <n v="26"/>
    <n v="31.237499800000002"/>
    <n v="1.2014423000000001"/>
    <n v="494"/>
    <n v="5.2631578947368397E-2"/>
    <n v="5.2775708502024301"/>
    <n v="0"/>
    <n v="0"/>
    <n v="0"/>
    <n v="31.237499800000002"/>
    <x v="383"/>
    <n v="-1"/>
    <n v="0"/>
    <s v="NA"/>
    <n v="0"/>
    <n v="0"/>
    <n v="0"/>
    <n v="28.113749820000002"/>
    <n v="-32.799374790000002"/>
    <n v="3.1237499799999995"/>
    <n v="1.5618749899999997"/>
  </r>
  <r>
    <x v="4"/>
    <s v="rome fare"/>
    <s v="Broad"/>
    <x v="0"/>
    <s v="Rome"/>
    <s v="Position 5-10 Bid Strategy"/>
    <n v="0"/>
    <n v="38"/>
    <n v="42.887499675000001"/>
    <n v="1.1286184125000001"/>
    <n v="485"/>
    <n v="7.8350515463917497E-2"/>
    <n v="3.8971340206185601"/>
    <n v="0"/>
    <n v="0"/>
    <n v="0"/>
    <n v="42.887499675000001"/>
    <x v="384"/>
    <n v="-1"/>
    <n v="0"/>
    <s v="NA"/>
    <n v="0"/>
    <n v="0"/>
    <n v="0"/>
    <n v="38.598749707500005"/>
    <n v="-45.031874658750006"/>
    <n v="4.2887499674999958"/>
    <n v="2.144374983750005"/>
  </r>
  <r>
    <x v="4"/>
    <s v="athens cheap flight"/>
    <s v="Broad"/>
    <x v="0"/>
    <s v="Athens"/>
    <s v="Position 5-10 Bid Strategy"/>
    <n v="0"/>
    <n v="44"/>
    <n v="49.362499999999997"/>
    <n v="1.121875"/>
    <n v="747"/>
    <n v="5.8902275769745598E-2"/>
    <n v="5.5172824631860804"/>
    <n v="0"/>
    <n v="0"/>
    <n v="0"/>
    <n v="49.362499999999997"/>
    <x v="385"/>
    <n v="-1"/>
    <n v="0"/>
    <s v="NA"/>
    <n v="0"/>
    <n v="0"/>
    <n v="0"/>
    <n v="44.426249999999996"/>
    <n v="-51.830624999999998"/>
    <n v="4.9362500000000011"/>
    <n v="2.4681250000000006"/>
  </r>
  <r>
    <x v="4"/>
    <s v="flight to florence"/>
    <s v="Broad"/>
    <x v="0"/>
    <s v="Florence"/>
    <s v="Position 5-10 Bid Strategy"/>
    <n v="0"/>
    <n v="39"/>
    <n v="57.687499837499999"/>
    <n v="1.4791666625"/>
    <n v="1117"/>
    <n v="3.4914950760966901E-2"/>
    <n v="4.8948075201432397"/>
    <n v="0"/>
    <n v="0"/>
    <n v="0"/>
    <n v="57.687499837499999"/>
    <x v="386"/>
    <n v="-1"/>
    <n v="0"/>
    <s v="NA"/>
    <n v="0"/>
    <n v="0"/>
    <n v="0"/>
    <n v="51.918749853750001"/>
    <n v="-60.571874829374998"/>
    <n v="5.7687499837499985"/>
    <n v="2.8843749918749992"/>
  </r>
  <r>
    <x v="4"/>
    <s v="italy fare"/>
    <s v="Broad"/>
    <x v="0"/>
    <s v="Italy"/>
    <s v="Position 5-10 Bid Strategy"/>
    <n v="0"/>
    <n v="44"/>
    <n v="75.612499600000007"/>
    <n v="1.7184659"/>
    <n v="814"/>
    <n v="5.4054054054054099E-2"/>
    <n v="4.05239557739558"/>
    <n v="0"/>
    <n v="0"/>
    <n v="0"/>
    <n v="75.612499600000007"/>
    <x v="387"/>
    <n v="-1"/>
    <n v="0"/>
    <s v="NA"/>
    <n v="0"/>
    <n v="0"/>
    <n v="0"/>
    <n v="68.051249640000009"/>
    <n v="-79.393124580000006"/>
    <n v="7.5612499599999978"/>
    <n v="3.7806249799999989"/>
  </r>
  <r>
    <x v="4"/>
    <s v="barcelona flights"/>
    <s v="Broad"/>
    <x v="0"/>
    <s v="Barcelona"/>
    <s v="Position 5-10 Bid Strategy"/>
    <n v="0"/>
    <n v="95"/>
    <n v="181.487498875"/>
    <n v="1.910394725"/>
    <n v="4006"/>
    <n v="2.3714428357463801E-2"/>
    <n v="4.9040414378432304"/>
    <n v="0"/>
    <n v="0"/>
    <n v="0"/>
    <n v="181.487498875"/>
    <x v="388"/>
    <n v="-1"/>
    <n v="0"/>
    <s v="NA"/>
    <n v="0"/>
    <n v="0"/>
    <n v="0"/>
    <n v="163.3387489875"/>
    <n v="-190.56187381875"/>
    <n v="18.148749887500003"/>
    <n v="9.0743749437500014"/>
  </r>
  <r>
    <x v="4"/>
    <s v="rome flight"/>
    <s v="Broad"/>
    <x v="0"/>
    <s v="Rome"/>
    <s v="Position 5-10 Bid Strategy"/>
    <n v="0"/>
    <n v="120"/>
    <n v="186.474999"/>
    <n v="1.553958325"/>
    <n v="3880"/>
    <n v="3.0927835051546403E-2"/>
    <n v="4.67492783505155"/>
    <n v="0"/>
    <n v="0"/>
    <n v="0"/>
    <n v="186.474999"/>
    <x v="389"/>
    <n v="-1"/>
    <n v="0"/>
    <s v="NA"/>
    <n v="0"/>
    <n v="0"/>
    <n v="0"/>
    <n v="167.82749910000001"/>
    <n v="-195.79874895"/>
    <n v="18.647499899999985"/>
    <n v="9.3237499500000069"/>
  </r>
  <r>
    <x v="4"/>
    <s v="athens airline"/>
    <s v="Broad"/>
    <x v="0"/>
    <s v="Athens"/>
    <s v="Position 5-10 Bid Strategy"/>
    <n v="0"/>
    <n v="266"/>
    <n v="389.84999900000003"/>
    <n v="1.4656015"/>
    <n v="7842"/>
    <n v="3.3919918388166298E-2"/>
    <n v="4.6730884978321896"/>
    <n v="0"/>
    <n v="0"/>
    <n v="0"/>
    <n v="389.84999900000003"/>
    <x v="390"/>
    <n v="-1"/>
    <n v="0"/>
    <s v="NA"/>
    <n v="0"/>
    <n v="0"/>
    <n v="0"/>
    <n v="350.86499910000003"/>
    <n v="-409.34249895000005"/>
    <n v="38.984999899999991"/>
    <n v="19.492499950000024"/>
  </r>
  <r>
    <x v="4"/>
    <s v="italy airlines"/>
    <s v="Broad"/>
    <x v="0"/>
    <s v="Italy"/>
    <s v="Position 5-10 Bid Strategy"/>
    <n v="0"/>
    <n v="221"/>
    <n v="418.93749803749995"/>
    <n v="1.8956447874999998"/>
    <n v="9391"/>
    <n v="2.3533170056437E-2"/>
    <n v="4.07061441805984"/>
    <n v="0"/>
    <n v="0"/>
    <n v="0"/>
    <n v="418.93749803749995"/>
    <x v="391"/>
    <n v="-1"/>
    <n v="0"/>
    <s v="NA"/>
    <n v="0"/>
    <n v="0"/>
    <n v="0"/>
    <n v="377.04374823374997"/>
    <n v="-439.88437293937494"/>
    <n v="41.893749803749984"/>
    <n v="20.946874901874992"/>
  </r>
  <r>
    <x v="4"/>
    <s v="rome flights"/>
    <s v="Broad"/>
    <x v="0"/>
    <s v="Rome"/>
    <s v="Position 5-10 Bid Strategy"/>
    <n v="0"/>
    <n v="291"/>
    <n v="492.43749682500004"/>
    <n v="1.6922250750000001"/>
    <n v="7714"/>
    <n v="3.7723619393310898E-2"/>
    <n v="4.5810578169561804"/>
    <n v="0"/>
    <n v="0"/>
    <n v="0"/>
    <n v="492.43749682500004"/>
    <x v="392"/>
    <n v="-1"/>
    <n v="0"/>
    <s v="NA"/>
    <n v="0"/>
    <n v="0"/>
    <n v="0"/>
    <n v="443.19374714250006"/>
    <n v="-517.05937166625006"/>
    <n v="49.243749682499981"/>
    <n v="24.621874841250019"/>
  </r>
  <r>
    <x v="1"/>
    <s v="airfrance deals"/>
    <s v="Broad"/>
    <x v="2"/>
    <s v="Air France Brand"/>
    <s v="Position 2-5 Bid Strategy"/>
    <n v="0"/>
    <n v="1"/>
    <n v="0.1"/>
    <n v="0.1"/>
    <n v="4"/>
    <n v="0.25"/>
    <n v="1"/>
    <n v="0"/>
    <n v="0"/>
    <n v="0"/>
    <n v="0.1"/>
    <x v="393"/>
    <n v="-1"/>
    <n v="0"/>
    <s v="NA"/>
    <n v="0"/>
    <n v="0"/>
    <n v="0"/>
    <n v="9.0000000000000011E-2"/>
    <n v="-0.10500000000000001"/>
    <n v="9.999999999999995E-3"/>
    <n v="5.0000000000000044E-3"/>
  </r>
  <r>
    <x v="1"/>
    <s v="paris travel service"/>
    <s v="Broad"/>
    <x v="2"/>
    <s v="Paris"/>
    <s v="Position 2-5 Bid Strategy"/>
    <n v="0"/>
    <n v="1"/>
    <n v="0.125"/>
    <n v="0.125"/>
    <n v="44"/>
    <n v="2.2727272727272697E-2"/>
    <n v="1"/>
    <n v="0"/>
    <n v="0"/>
    <n v="0"/>
    <n v="0.125"/>
    <x v="394"/>
    <n v="-1"/>
    <n v="0"/>
    <s v="NA"/>
    <n v="0"/>
    <n v="0"/>
    <n v="0"/>
    <n v="0.1125"/>
    <n v="-0.13125000000000001"/>
    <n v="1.2499999999999997E-2"/>
    <n v="6.2500000000000056E-3"/>
  </r>
  <r>
    <x v="1"/>
    <s v="nice fare"/>
    <s v="Broad"/>
    <x v="2"/>
    <s v="Nice"/>
    <s v="Position 2-5 Bid Strategy"/>
    <n v="0"/>
    <n v="1"/>
    <n v="0.15"/>
    <n v="0.15"/>
    <n v="25"/>
    <n v="0.04"/>
    <n v="1.08"/>
    <n v="0"/>
    <n v="0"/>
    <n v="0"/>
    <n v="0.15"/>
    <x v="395"/>
    <n v="-1"/>
    <n v="0"/>
    <s v="NA"/>
    <n v="0"/>
    <n v="0"/>
    <n v="0"/>
    <n v="0.13500000000000001"/>
    <n v="-0.1575"/>
    <n v="1.4999999999999986E-2"/>
    <n v="7.5000000000000067E-3"/>
  </r>
  <r>
    <x v="1"/>
    <s v="aeroport lyon"/>
    <s v="Broad"/>
    <x v="2"/>
    <s v="Lyon"/>
    <s v="Position 2-5 Bid Strategy"/>
    <n v="0"/>
    <n v="3"/>
    <n v="0.26250000000000001"/>
    <n v="8.7499999999999994E-2"/>
    <n v="173"/>
    <n v="1.7341040462427699E-2"/>
    <n v="1.2277456647398799"/>
    <n v="0"/>
    <n v="0"/>
    <n v="0"/>
    <n v="0.26250000000000001"/>
    <x v="396"/>
    <n v="-1"/>
    <n v="0"/>
    <s v="NA"/>
    <n v="0"/>
    <n v="0"/>
    <n v="0"/>
    <n v="0.23625000000000002"/>
    <n v="-0.27562500000000001"/>
    <n v="2.6249999999999996E-2"/>
    <n v="1.3124999999999998E-2"/>
  </r>
  <r>
    <x v="1"/>
    <s v="fly to bordeaux"/>
    <s v="Broad"/>
    <x v="2"/>
    <s v="Bordeaux"/>
    <s v="Position 2-5 Bid Strategy"/>
    <n v="0"/>
    <n v="1"/>
    <n v="0.58750000000000002"/>
    <n v="0.58750000000000002"/>
    <n v="11"/>
    <n v="9.0909090909090898E-2"/>
    <n v="1"/>
    <n v="0"/>
    <n v="0"/>
    <n v="0"/>
    <n v="0.58750000000000002"/>
    <x v="397"/>
    <n v="-1"/>
    <n v="0"/>
    <s v="NA"/>
    <n v="0"/>
    <n v="0"/>
    <n v="0"/>
    <n v="0.52875000000000005"/>
    <n v="-0.61687500000000006"/>
    <n v="5.8749999999999969E-2"/>
    <n v="2.937500000000004E-2"/>
  </r>
  <r>
    <x v="1"/>
    <s v="discount france travel"/>
    <s v="Broad"/>
    <x v="2"/>
    <s v="France"/>
    <s v="Position 2-5 Bid Strategy"/>
    <n v="0"/>
    <n v="1"/>
    <n v="0.61250000000000004"/>
    <n v="0.61250000000000004"/>
    <n v="37"/>
    <n v="2.7027027027027001E-2"/>
    <n v="1.2351351351351401"/>
    <n v="0"/>
    <n v="0"/>
    <n v="0"/>
    <n v="0.61250000000000004"/>
    <x v="398"/>
    <n v="-1"/>
    <n v="0"/>
    <s v="NA"/>
    <n v="0"/>
    <n v="0"/>
    <n v="0"/>
    <n v="0.55125000000000002"/>
    <n v="-0.64312500000000006"/>
    <n v="6.1250000000000027E-2"/>
    <n v="3.0625000000000013E-2"/>
  </r>
  <r>
    <x v="1"/>
    <s v="airfrance to paris"/>
    <s v="Broad"/>
    <x v="2"/>
    <s v="Paris Branded"/>
    <s v="Position 2-5 Bid Strategy"/>
    <n v="0"/>
    <n v="1"/>
    <n v="0.67500000000000004"/>
    <n v="0.67500000000000004"/>
    <n v="14"/>
    <n v="7.1428571428571397E-2"/>
    <n v="1.28571428571429"/>
    <n v="0"/>
    <n v="0"/>
    <n v="0"/>
    <n v="0.67500000000000004"/>
    <x v="399"/>
    <n v="-1"/>
    <n v="0"/>
    <s v="NA"/>
    <n v="0"/>
    <n v="0"/>
    <n v="0"/>
    <n v="0.60750000000000004"/>
    <n v="-0.7087500000000001"/>
    <n v="6.7500000000000004E-2"/>
    <n v="3.3750000000000058E-2"/>
  </r>
  <r>
    <x v="1"/>
    <s v="nice fares"/>
    <s v="Broad"/>
    <x v="2"/>
    <s v="Nice"/>
    <s v="Position 2-5 Bid Strategy"/>
    <n v="0"/>
    <n v="1"/>
    <n v="0.77500000000000002"/>
    <n v="0.77500000000000002"/>
    <n v="8"/>
    <n v="0.125"/>
    <n v="1.125"/>
    <n v="0"/>
    <n v="0"/>
    <n v="0"/>
    <n v="0.77500000000000002"/>
    <x v="400"/>
    <n v="-1"/>
    <n v="0"/>
    <s v="NA"/>
    <n v="0"/>
    <n v="0"/>
    <n v="0"/>
    <n v="0.69750000000000001"/>
    <n v="-0.81375000000000008"/>
    <n v="7.7500000000000013E-2"/>
    <n v="3.8750000000000062E-2"/>
  </r>
  <r>
    <x v="1"/>
    <s v="air france discount ticket"/>
    <s v="Broad"/>
    <x v="2"/>
    <s v="France Branded"/>
    <s v="Position 2-5 Bid Strategy"/>
    <n v="0"/>
    <n v="1"/>
    <n v="0.77500000000000002"/>
    <n v="0.77500000000000002"/>
    <n v="20"/>
    <n v="0.05"/>
    <n v="1"/>
    <n v="0"/>
    <n v="0"/>
    <n v="0"/>
    <n v="0.77500000000000002"/>
    <x v="400"/>
    <n v="-1"/>
    <n v="0"/>
    <s v="NA"/>
    <n v="0"/>
    <n v="0"/>
    <n v="0"/>
    <n v="0.69750000000000001"/>
    <n v="-0.81375000000000008"/>
    <n v="7.7500000000000013E-2"/>
    <n v="3.8750000000000062E-2"/>
  </r>
  <r>
    <x v="1"/>
    <s v="travel deal to paris france"/>
    <s v="Broad"/>
    <x v="2"/>
    <s v="Paris"/>
    <s v="Position 2-5 Bid Strategy"/>
    <n v="0"/>
    <n v="2"/>
    <n v="0.8125"/>
    <n v="0.40625"/>
    <n v="11"/>
    <n v="0.18181818181818202"/>
    <n v="1.0909090909090899"/>
    <n v="0"/>
    <n v="0"/>
    <n v="0"/>
    <n v="0.8125"/>
    <x v="401"/>
    <n v="-1"/>
    <n v="0"/>
    <s v="NA"/>
    <n v="0"/>
    <n v="0"/>
    <n v="0"/>
    <n v="0.73125000000000007"/>
    <n v="-0.85312500000000002"/>
    <n v="8.1249999999999933E-2"/>
    <n v="4.0625000000000022E-2"/>
  </r>
  <r>
    <x v="1"/>
    <s v="new york to paris flight"/>
    <s v="Broad"/>
    <x v="2"/>
    <s v="Paris"/>
    <s v="Position 2-5 Bid Strategy"/>
    <n v="0"/>
    <n v="2"/>
    <n v="0.92500000000000004"/>
    <n v="0.46250000000000002"/>
    <n v="29"/>
    <n v="6.8965517241379296E-2"/>
    <n v="1.03103448275862"/>
    <n v="0"/>
    <n v="0"/>
    <n v="0"/>
    <n v="0.92500000000000004"/>
    <x v="402"/>
    <n v="-1"/>
    <n v="0"/>
    <s v="NA"/>
    <n v="0"/>
    <n v="0"/>
    <n v="0"/>
    <n v="0.83250000000000002"/>
    <n v="-0.97125000000000006"/>
    <n v="9.2500000000000027E-2"/>
    <n v="4.6250000000000013E-2"/>
  </r>
  <r>
    <x v="1"/>
    <s v="nice airlines"/>
    <s v="Broad"/>
    <x v="2"/>
    <s v="Nice"/>
    <s v="Position 2-5 Bid Strategy"/>
    <n v="0"/>
    <n v="2"/>
    <n v="1"/>
    <n v="0.5"/>
    <n v="17"/>
    <n v="0.11764705882352899"/>
    <n v="1"/>
    <n v="0"/>
    <n v="0"/>
    <n v="0"/>
    <n v="1"/>
    <x v="403"/>
    <n v="-1"/>
    <n v="0"/>
    <s v="NA"/>
    <n v="0"/>
    <n v="0"/>
    <n v="0"/>
    <n v="0.9"/>
    <n v="-1.05"/>
    <n v="9.9999999999999978E-2"/>
    <n v="5.0000000000000044E-2"/>
  </r>
  <r>
    <x v="1"/>
    <s v="bordeaux airport"/>
    <s v="Broad"/>
    <x v="2"/>
    <s v="Bordeaux"/>
    <s v="Position 2-5 Bid Strategy"/>
    <n v="0"/>
    <n v="1"/>
    <n v="1.0375000000000001"/>
    <n v="1.0375000000000001"/>
    <n v="230"/>
    <n v="4.3478260869565201E-3"/>
    <n v="2.96173913043478"/>
    <n v="0"/>
    <n v="0"/>
    <n v="0"/>
    <n v="1.0375000000000001"/>
    <x v="404"/>
    <n v="-1"/>
    <n v="0"/>
    <s v="NA"/>
    <n v="0"/>
    <n v="0"/>
    <n v="0"/>
    <n v="0.93375000000000008"/>
    <n v="-1.0893750000000002"/>
    <n v="0.10375000000000001"/>
    <n v="5.1875000000000115E-2"/>
  </r>
  <r>
    <x v="1"/>
    <s v="france cheap ticket"/>
    <s v="Broad"/>
    <x v="2"/>
    <s v="France"/>
    <s v="Position 1-4 Bid Strategy"/>
    <n v="0"/>
    <n v="1"/>
    <n v="1.1375"/>
    <n v="1.1375"/>
    <n v="37"/>
    <n v="2.7027027027027001E-2"/>
    <n v="1.0270270270270301"/>
    <n v="0"/>
    <n v="0"/>
    <n v="0"/>
    <n v="1.1375"/>
    <x v="405"/>
    <n v="-1"/>
    <n v="0"/>
    <s v="NA"/>
    <n v="0"/>
    <n v="0"/>
    <n v="0"/>
    <n v="1.0237499999999999"/>
    <n v="-1.194375"/>
    <n v="0.11375000000000002"/>
    <n v="5.6875000000000009E-2"/>
  </r>
  <r>
    <x v="1"/>
    <s v="cheap airline ticket to france"/>
    <s v="Broad"/>
    <x v="2"/>
    <s v="France"/>
    <s v="Position 2-5 Bid Strategy"/>
    <n v="0"/>
    <n v="1"/>
    <n v="1.25"/>
    <n v="1.25"/>
    <n v="3"/>
    <n v="0.33333333333333298"/>
    <n v="1.3333333333333299"/>
    <n v="0"/>
    <n v="0"/>
    <n v="0"/>
    <n v="1.25"/>
    <x v="406"/>
    <n v="-1"/>
    <n v="0"/>
    <s v="NA"/>
    <n v="0"/>
    <n v="0"/>
    <n v="0"/>
    <n v="1.125"/>
    <n v="-1.3125"/>
    <n v="0.125"/>
    <n v="6.25E-2"/>
  </r>
  <r>
    <x v="1"/>
    <s v="air france deal"/>
    <s v="Broad"/>
    <x v="2"/>
    <s v="Air France Brand"/>
    <s v="Position 2-5 Bid Strategy"/>
    <n v="0"/>
    <n v="1"/>
    <n v="1.375"/>
    <n v="1.375"/>
    <n v="12"/>
    <n v="8.3333333333333301E-2"/>
    <n v="1"/>
    <n v="0"/>
    <n v="0"/>
    <n v="0"/>
    <n v="1.375"/>
    <x v="407"/>
    <n v="-1"/>
    <n v="0"/>
    <s v="NA"/>
    <n v="0"/>
    <n v="0"/>
    <n v="0"/>
    <n v="1.2375"/>
    <n v="-1.4437500000000001"/>
    <n v="0.13749999999999996"/>
    <n v="6.8750000000000089E-2"/>
  </r>
  <r>
    <x v="1"/>
    <s v="europe france travel"/>
    <s v="Broad"/>
    <x v="2"/>
    <s v="France"/>
    <s v="Position 2-5 Bid Strategy"/>
    <n v="0"/>
    <n v="1"/>
    <n v="1.5249999999999999"/>
    <n v="1.5249999999999999"/>
    <n v="188"/>
    <n v="5.31914893617021E-3"/>
    <n v="1.3265957446808501"/>
    <n v="0"/>
    <n v="0"/>
    <n v="0"/>
    <n v="1.5249999999999999"/>
    <x v="408"/>
    <n v="-1"/>
    <n v="0"/>
    <s v="NA"/>
    <n v="0"/>
    <n v="0"/>
    <n v="0"/>
    <n v="1.3725000000000001"/>
    <n v="-1.6012500000000001"/>
    <n v="0.15249999999999986"/>
    <n v="7.6250000000000151E-2"/>
  </r>
  <r>
    <x v="1"/>
    <s v="nice tickets"/>
    <s v="Broad"/>
    <x v="2"/>
    <s v="Nice"/>
    <s v="Position 2-5 Bid Strategy"/>
    <n v="0"/>
    <n v="2"/>
    <n v="1.55"/>
    <n v="0.77500000000000002"/>
    <n v="35"/>
    <n v="5.7142857142857099E-2"/>
    <n v="1.2"/>
    <n v="0"/>
    <n v="0"/>
    <n v="0"/>
    <n v="1.55"/>
    <x v="409"/>
    <n v="-1"/>
    <n v="0"/>
    <s v="NA"/>
    <n v="0"/>
    <n v="0"/>
    <n v="0"/>
    <n v="1.395"/>
    <n v="-1.6275000000000002"/>
    <n v="0.15500000000000003"/>
    <n v="7.7500000000000124E-2"/>
  </r>
  <r>
    <x v="1"/>
    <s v="lyon airfares"/>
    <s v="Broad"/>
    <x v="2"/>
    <s v="Lyon"/>
    <s v="Position 2-5 Bid Strategy"/>
    <n v="0"/>
    <n v="1"/>
    <n v="1.6"/>
    <n v="1.6"/>
    <n v="31"/>
    <n v="3.2258064516128997E-2"/>
    <n v="1.0322580645161299"/>
    <n v="0"/>
    <n v="0"/>
    <n v="0"/>
    <n v="1.6"/>
    <x v="410"/>
    <n v="-1"/>
    <n v="0"/>
    <s v="NA"/>
    <n v="0"/>
    <n v="0"/>
    <n v="0"/>
    <n v="1.4400000000000002"/>
    <n v="-1.6800000000000002"/>
    <n v="0.15999999999999992"/>
    <n v="8.0000000000000071E-2"/>
  </r>
  <r>
    <x v="1"/>
    <s v="airline ticket to france"/>
    <s v="Broad"/>
    <x v="2"/>
    <s v="France"/>
    <s v="Position 2-5 Bid Strategy"/>
    <n v="0"/>
    <n v="1"/>
    <n v="1.7749999999999999"/>
    <n v="1.7749999999999999"/>
    <n v="8"/>
    <n v="0.125"/>
    <n v="3.125"/>
    <n v="0"/>
    <n v="0"/>
    <n v="0"/>
    <n v="1.7749999999999999"/>
    <x v="411"/>
    <n v="-1"/>
    <n v="0"/>
    <s v="NA"/>
    <n v="0"/>
    <n v="0"/>
    <n v="0"/>
    <n v="1.5974999999999999"/>
    <n v="-1.86375"/>
    <n v="0.17749999999999999"/>
    <n v="8.8750000000000107E-2"/>
  </r>
  <r>
    <x v="1"/>
    <s v="air france deals"/>
    <s v="Broad"/>
    <x v="2"/>
    <s v="Air France Brand"/>
    <s v="Position 2-5 Bid Strategy"/>
    <n v="0"/>
    <n v="2"/>
    <n v="1.9624999999999999"/>
    <n v="0.98124999999999996"/>
    <n v="18"/>
    <n v="0.11111111111111099"/>
    <n v="1.2777777777777799"/>
    <n v="0"/>
    <n v="0"/>
    <n v="0"/>
    <n v="1.9624999999999999"/>
    <x v="412"/>
    <n v="-1"/>
    <n v="0"/>
    <s v="NA"/>
    <n v="0"/>
    <n v="0"/>
    <n v="0"/>
    <n v="1.7662499999999999"/>
    <n v="-2.0606249999999999"/>
    <n v="0.19625000000000004"/>
    <n v="9.8125000000000018E-2"/>
  </r>
  <r>
    <x v="1"/>
    <s v="flight to paris"/>
    <s v="Broad"/>
    <x v="2"/>
    <s v="Air France Website"/>
    <s v="Position 2-5 Bid Strategy"/>
    <n v="0"/>
    <n v="1"/>
    <n v="2.25"/>
    <n v="2.25"/>
    <n v="138"/>
    <n v="7.2463768115941995E-3"/>
    <n v="1.98913043478261"/>
    <n v="0"/>
    <n v="0"/>
    <n v="0"/>
    <n v="2.25"/>
    <x v="413"/>
    <n v="-1"/>
    <n v="0"/>
    <s v="NA"/>
    <n v="0"/>
    <n v="0"/>
    <n v="0"/>
    <n v="2.0249999999999999"/>
    <n v="-2.3625000000000003"/>
    <n v="0.22500000000000009"/>
    <n v="0.11250000000000027"/>
  </r>
  <r>
    <x v="1"/>
    <s v="flight to bordeaux"/>
    <s v="Broad"/>
    <x v="2"/>
    <s v="Bordeaux"/>
    <s v="Position 2-5 Bid Strategy"/>
    <n v="0"/>
    <n v="1"/>
    <n v="2.35"/>
    <n v="2.35"/>
    <n v="15"/>
    <n v="6.6666666666666693E-2"/>
    <n v="1.5333333333333301"/>
    <n v="0"/>
    <n v="0"/>
    <n v="0"/>
    <n v="2.35"/>
    <x v="414"/>
    <n v="-1"/>
    <n v="0"/>
    <s v="NA"/>
    <n v="0"/>
    <n v="0"/>
    <n v="0"/>
    <n v="2.1150000000000002"/>
    <n v="-2.4675000000000002"/>
    <n v="0.23499999999999988"/>
    <n v="0.11750000000000016"/>
  </r>
  <r>
    <x v="1"/>
    <s v="book airfrance"/>
    <s v="Broad"/>
    <x v="2"/>
    <s v="Air France Brand"/>
    <s v="Position 1-4 Bid Strategy"/>
    <n v="0"/>
    <n v="1"/>
    <n v="2.4249999999999998"/>
    <n v="2.4249999999999998"/>
    <n v="5"/>
    <n v="0.2"/>
    <n v="1.4"/>
    <n v="0"/>
    <n v="0"/>
    <n v="0"/>
    <n v="2.4249999999999998"/>
    <x v="415"/>
    <n v="-1"/>
    <n v="0"/>
    <s v="NA"/>
    <n v="0"/>
    <n v="0"/>
    <n v="0"/>
    <n v="2.1825000000000001"/>
    <n v="-2.5462500000000001"/>
    <n v="0.24249999999999972"/>
    <n v="0.1212500000000003"/>
  </r>
  <r>
    <x v="1"/>
    <s v="flights to marseille"/>
    <s v="Broad"/>
    <x v="2"/>
    <s v="Marseille"/>
    <s v="Position 1-4 Bid Strategy"/>
    <n v="0"/>
    <n v="1"/>
    <n v="2.625"/>
    <n v="2.625"/>
    <n v="131"/>
    <n v="7.6335877862595391E-3"/>
    <n v="1.36106870229008"/>
    <n v="0"/>
    <n v="0"/>
    <n v="0"/>
    <n v="2.625"/>
    <x v="416"/>
    <n v="-1"/>
    <n v="0"/>
    <s v="NA"/>
    <n v="0"/>
    <n v="0"/>
    <n v="0"/>
    <n v="2.3625000000000003"/>
    <n v="-2.7562500000000001"/>
    <n v="0.26249999999999973"/>
    <n v="0.13125000000000009"/>
  </r>
  <r>
    <x v="1"/>
    <s v="paris france travel"/>
    <s v="Broad"/>
    <x v="2"/>
    <s v="Paris"/>
    <s v="Position 2-5 Bid Strategy"/>
    <n v="0"/>
    <n v="1"/>
    <n v="2.7250000000000001"/>
    <n v="2.7250000000000001"/>
    <n v="89"/>
    <n v="1.1235955056179801E-2"/>
    <n v="3.2685393258427"/>
    <n v="0"/>
    <n v="0"/>
    <n v="0"/>
    <n v="2.7250000000000001"/>
    <x v="417"/>
    <n v="-1"/>
    <n v="0"/>
    <s v="NA"/>
    <n v="0"/>
    <n v="0"/>
    <n v="0"/>
    <n v="2.4525000000000001"/>
    <n v="-2.8612500000000001"/>
    <n v="0.27249999999999996"/>
    <n v="0.13624999999999998"/>
  </r>
  <r>
    <x v="1"/>
    <s v="flight to nice"/>
    <s v="Broad"/>
    <x v="2"/>
    <s v="Nice"/>
    <s v="Position 2-5 Bid Strategy"/>
    <n v="0"/>
    <n v="1"/>
    <n v="2.8624999999999998"/>
    <n v="2.8624999999999998"/>
    <n v="94"/>
    <n v="1.0638297872340401E-2"/>
    <n v="1.9936170212766"/>
    <n v="0"/>
    <n v="0"/>
    <n v="0"/>
    <n v="2.8624999999999998"/>
    <x v="418"/>
    <n v="-1"/>
    <n v="0"/>
    <s v="NA"/>
    <n v="0"/>
    <n v="0"/>
    <n v="0"/>
    <n v="2.5762499999999999"/>
    <n v="-3.0056249999999998"/>
    <n v="0.28624999999999989"/>
    <n v="0.14312499999999995"/>
  </r>
  <r>
    <x v="1"/>
    <s v="paris plane tickets"/>
    <s v="Broad"/>
    <x v="2"/>
    <s v="Paris"/>
    <s v="Position 1-4 Bid Strategy"/>
    <n v="0"/>
    <n v="1"/>
    <n v="3.3"/>
    <n v="3.3"/>
    <n v="25"/>
    <n v="0.04"/>
    <n v="2.9119999999999999"/>
    <n v="0"/>
    <n v="0"/>
    <n v="0"/>
    <n v="3.3"/>
    <x v="419"/>
    <n v="-1"/>
    <n v="0"/>
    <s v="NA"/>
    <n v="0"/>
    <n v="0"/>
    <n v="0"/>
    <n v="2.9699999999999998"/>
    <n v="-3.4649999999999999"/>
    <n v="0.33000000000000007"/>
    <n v="0.16500000000000004"/>
  </r>
  <r>
    <x v="1"/>
    <s v="ticket paris"/>
    <s v="Broad"/>
    <x v="2"/>
    <s v="Paris"/>
    <s v="Position 2-5 Bid Strategy"/>
    <n v="0"/>
    <n v="1"/>
    <n v="3.7374999999999998"/>
    <n v="3.7374999999999998"/>
    <n v="166"/>
    <n v="6.0240963855421707E-3"/>
    <n v="2.3078313253011999"/>
    <n v="0"/>
    <n v="0"/>
    <n v="0"/>
    <n v="3.7374999999999998"/>
    <x v="420"/>
    <n v="-1"/>
    <n v="0"/>
    <s v="NA"/>
    <n v="0"/>
    <n v="0"/>
    <n v="0"/>
    <n v="3.36375"/>
    <n v="-3.9243749999999999"/>
    <n v="0.3737499999999998"/>
    <n v="0.18687500000000012"/>
  </r>
  <r>
    <x v="1"/>
    <s v="air france fare paris"/>
    <s v="Broad"/>
    <x v="2"/>
    <s v="Paris Branded"/>
    <s v="Position 2-5 Bid Strategy"/>
    <n v="0"/>
    <n v="1"/>
    <n v="3.75"/>
    <n v="3.75"/>
    <n v="1"/>
    <n v="1"/>
    <n v="4"/>
    <n v="0"/>
    <n v="0"/>
    <n v="0"/>
    <n v="3.75"/>
    <x v="421"/>
    <n v="-1"/>
    <n v="0"/>
    <s v="NA"/>
    <n v="0"/>
    <n v="0"/>
    <n v="0"/>
    <n v="3.375"/>
    <n v="-3.9375"/>
    <n v="0.375"/>
    <n v="0.1875"/>
  </r>
  <r>
    <x v="1"/>
    <s v="french airline"/>
    <s v="Broad"/>
    <x v="2"/>
    <s v="Air France Brand"/>
    <s v="Position 2-5 Bid Strategy"/>
    <n v="0"/>
    <n v="6"/>
    <n v="4.1124999750000004"/>
    <n v="0.6854166625"/>
    <n v="59"/>
    <n v="0.101694915254237"/>
    <n v="1.1016949152542399"/>
    <n v="0"/>
    <n v="0"/>
    <n v="0"/>
    <n v="4.1124999750000004"/>
    <x v="422"/>
    <n v="-1"/>
    <n v="0"/>
    <s v="NA"/>
    <n v="0"/>
    <n v="0"/>
    <n v="0"/>
    <n v="3.7012499775000003"/>
    <n v="-4.3181249737500007"/>
    <n v="0.41124999750000013"/>
    <n v="0.20562499875000029"/>
  </r>
  <r>
    <x v="1"/>
    <s v="airfrance airline"/>
    <s v="Broad"/>
    <x v="2"/>
    <s v="Air France Brand"/>
    <s v="Position 2-5 Bid Strategy"/>
    <n v="0"/>
    <n v="4"/>
    <n v="4.2750000000000004"/>
    <n v="1.0687500000000001"/>
    <n v="23"/>
    <n v="0.173913043478261"/>
    <n v="1.34782608695652"/>
    <n v="0"/>
    <n v="0"/>
    <n v="0"/>
    <n v="4.2750000000000004"/>
    <x v="423"/>
    <n v="-1"/>
    <n v="0"/>
    <s v="NA"/>
    <n v="0"/>
    <n v="0"/>
    <n v="0"/>
    <n v="3.8475000000000006"/>
    <n v="-4.4887500000000005"/>
    <n v="0.42749999999999977"/>
    <n v="0.21375000000000011"/>
  </r>
  <r>
    <x v="1"/>
    <s v="flights to lyon"/>
    <s v="Broad"/>
    <x v="2"/>
    <s v="Lyon"/>
    <s v="Position 2-5 Bid Strategy"/>
    <n v="0"/>
    <n v="2"/>
    <n v="4.2750000000000004"/>
    <n v="2.1375000000000002"/>
    <n v="156"/>
    <n v="1.2820512820512799E-2"/>
    <n v="1.7064102564102599"/>
    <n v="0"/>
    <n v="0"/>
    <n v="0"/>
    <n v="4.2750000000000004"/>
    <x v="423"/>
    <n v="-1"/>
    <n v="0"/>
    <s v="NA"/>
    <n v="0"/>
    <n v="0"/>
    <n v="0"/>
    <n v="3.8475000000000006"/>
    <n v="-4.4887500000000005"/>
    <n v="0.42749999999999977"/>
    <n v="0.21375000000000011"/>
  </r>
  <r>
    <x v="1"/>
    <s v="bordeaux cheap flights"/>
    <s v="Broad"/>
    <x v="2"/>
    <s v="Bordeaux"/>
    <s v="Position 2-5 Bid Strategy"/>
    <n v="0"/>
    <n v="1"/>
    <n v="4.7874999999999996"/>
    <n v="4.7874999999999996"/>
    <n v="14"/>
    <n v="7.1428571428571397E-2"/>
    <n v="2.8428571428571399"/>
    <n v="0"/>
    <n v="0"/>
    <n v="0"/>
    <n v="4.7874999999999996"/>
    <x v="424"/>
    <n v="-1"/>
    <n v="0"/>
    <s v="NA"/>
    <n v="0"/>
    <n v="0"/>
    <n v="0"/>
    <n v="4.3087499999999999"/>
    <n v="-5.0268749999999995"/>
    <n v="0.47874999999999979"/>
    <n v="0.23937499999999989"/>
  </r>
  <r>
    <x v="1"/>
    <s v="lyon flights"/>
    <s v="Broad"/>
    <x v="2"/>
    <s v="Lyon"/>
    <s v="Position 2-5 Bid Strategy"/>
    <n v="0"/>
    <n v="2"/>
    <n v="5.05"/>
    <n v="2.5249999999999999"/>
    <n v="85"/>
    <n v="2.3529411764705899E-2"/>
    <n v="1.8529411764705901"/>
    <n v="0"/>
    <n v="0"/>
    <n v="0"/>
    <n v="5.05"/>
    <x v="425"/>
    <n v="-1"/>
    <n v="0"/>
    <s v="NA"/>
    <n v="0"/>
    <n v="0"/>
    <n v="0"/>
    <n v="4.5449999999999999"/>
    <n v="-5.3025000000000002"/>
    <n v="0.50499999999999989"/>
    <n v="0.25250000000000039"/>
  </r>
  <r>
    <x v="1"/>
    <s v="trip to paris france"/>
    <s v="Broad"/>
    <x v="2"/>
    <s v="Paris"/>
    <s v="Position 2-5 Bid Strategy"/>
    <n v="0"/>
    <n v="2"/>
    <n v="5.125"/>
    <n v="2.5625"/>
    <n v="35"/>
    <n v="5.7142857142857099E-2"/>
    <n v="2.9085714285714301"/>
    <n v="0"/>
    <n v="0"/>
    <n v="0"/>
    <n v="5.125"/>
    <x v="426"/>
    <n v="-1"/>
    <n v="0"/>
    <s v="NA"/>
    <n v="0"/>
    <n v="0"/>
    <n v="0"/>
    <n v="4.6124999999999998"/>
    <n v="-5.3812500000000005"/>
    <n v="0.51250000000000018"/>
    <n v="0.25625000000000053"/>
  </r>
  <r>
    <x v="1"/>
    <s v="france airports"/>
    <s v="Broad"/>
    <x v="2"/>
    <s v="France"/>
    <s v="Position 2-5 Bid Strategy"/>
    <n v="0"/>
    <n v="6"/>
    <n v="5.2249999499999999"/>
    <n v="0.87083332499999999"/>
    <n v="275"/>
    <n v="2.1818181818181799E-2"/>
    <n v="1.69745454545455"/>
    <n v="0"/>
    <n v="0"/>
    <n v="0"/>
    <n v="5.2249999499999999"/>
    <x v="427"/>
    <n v="-1"/>
    <n v="0"/>
    <s v="NA"/>
    <n v="0"/>
    <n v="0"/>
    <n v="0"/>
    <n v="4.7024999550000004"/>
    <n v="-5.4862499475000002"/>
    <n v="0.52249999499999955"/>
    <n v="0.26124999750000022"/>
  </r>
  <r>
    <x v="1"/>
    <s v="paris france tourism"/>
    <s v="Broad"/>
    <x v="2"/>
    <s v="Paris"/>
    <s v="Position 2-5 Bid Strategy"/>
    <n v="0"/>
    <n v="2"/>
    <n v="5.5125000000000002"/>
    <n v="2.7562500000000001"/>
    <n v="185"/>
    <n v="1.0810810810810801E-2"/>
    <n v="1.8081081081081101"/>
    <n v="0"/>
    <n v="0"/>
    <n v="0"/>
    <n v="5.5125000000000002"/>
    <x v="428"/>
    <n v="-1"/>
    <n v="0"/>
    <s v="NA"/>
    <n v="0"/>
    <n v="0"/>
    <n v="0"/>
    <n v="4.9612500000000006"/>
    <n v="-5.7881250000000009"/>
    <n v="0.55124999999999957"/>
    <n v="0.27562500000000068"/>
  </r>
  <r>
    <x v="1"/>
    <s v="nice airport"/>
    <s v="Broad"/>
    <x v="2"/>
    <s v="Nice"/>
    <s v="Position 2-5 Bid Strategy"/>
    <n v="0"/>
    <n v="6"/>
    <n v="5.6874999750000006"/>
    <n v="0.94791666250000006"/>
    <n v="405"/>
    <n v="1.4814814814814802E-2"/>
    <n v="2.5711111111111098"/>
    <n v="0"/>
    <n v="0"/>
    <n v="0"/>
    <n v="5.6874999750000006"/>
    <x v="429"/>
    <n v="-1"/>
    <n v="0"/>
    <s v="NA"/>
    <n v="0"/>
    <n v="0"/>
    <n v="0"/>
    <n v="5.1187499775000003"/>
    <n v="-5.9718749737500012"/>
    <n v="0.56874999750000033"/>
    <n v="0.28437499875000061"/>
  </r>
  <r>
    <x v="1"/>
    <s v="fly to nice"/>
    <s v="Broad"/>
    <x v="2"/>
    <s v="Nice"/>
    <s v="Position 2-5 Bid Strategy"/>
    <n v="0"/>
    <n v="3"/>
    <n v="5.9124999750000002"/>
    <n v="1.9708333250000001"/>
    <n v="38"/>
    <n v="7.8947368421052599E-2"/>
    <n v="1.07894736842105"/>
    <n v="0"/>
    <n v="0"/>
    <n v="0"/>
    <n v="5.9124999750000002"/>
    <x v="430"/>
    <n v="-1"/>
    <n v="0"/>
    <s v="NA"/>
    <n v="0"/>
    <n v="0"/>
    <n v="0"/>
    <n v="5.3212499775"/>
    <n v="-6.2081249737500004"/>
    <n v="0.59124999750000029"/>
    <n v="0.29562499875000015"/>
  </r>
  <r>
    <x v="1"/>
    <s v="france holidays"/>
    <s v="Broad"/>
    <x v="2"/>
    <s v="France"/>
    <s v="Position 2-5 Bid Strategy"/>
    <n v="0"/>
    <n v="3"/>
    <n v="6.4999999874999999"/>
    <n v="2.1666666625"/>
    <n v="2078"/>
    <n v="1.4436958614052E-3"/>
    <n v="2.1993262752646801"/>
    <n v="0"/>
    <n v="0"/>
    <n v="0"/>
    <n v="6.4999999874999999"/>
    <x v="431"/>
    <n v="-1"/>
    <n v="0"/>
    <s v="NA"/>
    <n v="0"/>
    <n v="0"/>
    <n v="0"/>
    <n v="5.8499999887499996"/>
    <n v="-6.8249999868750004"/>
    <n v="0.64999999875000025"/>
    <n v="0.32499999937500057"/>
  </r>
  <r>
    <x v="1"/>
    <s v="airfrance airlines"/>
    <s v="Broad"/>
    <x v="2"/>
    <s v="Air France Brand"/>
    <s v="Position 2-5 Bid Strategy"/>
    <n v="0"/>
    <n v="9"/>
    <n v="6.6624999750000002"/>
    <n v="0.74027777500000003"/>
    <n v="40"/>
    <n v="0.22500000000000001"/>
    <n v="1.02"/>
    <n v="0"/>
    <n v="0"/>
    <n v="0"/>
    <n v="6.6624999750000002"/>
    <x v="432"/>
    <n v="-1"/>
    <n v="0"/>
    <s v="NA"/>
    <n v="0"/>
    <n v="0"/>
    <n v="0"/>
    <n v="5.9962499775000007"/>
    <n v="-6.9956249737500009"/>
    <n v="0.66624999749999958"/>
    <n v="0.33312499875000068"/>
  </r>
  <r>
    <x v="1"/>
    <s v="travel to nice"/>
    <s v="Broad"/>
    <x v="2"/>
    <s v="Nice"/>
    <s v="Position 1-4 Bid Strategy"/>
    <n v="0"/>
    <n v="2"/>
    <n v="7.35"/>
    <n v="3.6749999999999998"/>
    <n v="129"/>
    <n v="1.5503875968992199E-2"/>
    <n v="2.1844961240310101"/>
    <n v="0"/>
    <n v="0"/>
    <n v="0"/>
    <n v="7.35"/>
    <x v="433"/>
    <n v="-1"/>
    <n v="0"/>
    <s v="NA"/>
    <n v="0"/>
    <n v="0"/>
    <n v="0"/>
    <n v="6.6150000000000002"/>
    <n v="-7.7175000000000002"/>
    <n v="0.73499999999999943"/>
    <n v="0.3675000000000006"/>
  </r>
  <r>
    <x v="1"/>
    <s v="france trip"/>
    <s v="Broad"/>
    <x v="2"/>
    <s v="France"/>
    <s v="Position 2-5 Bid Strategy"/>
    <n v="0"/>
    <n v="2"/>
    <n v="7.4749999999999996"/>
    <n v="3.7374999999999998"/>
    <n v="237"/>
    <n v="8.4388185654008414E-3"/>
    <n v="2.3278481012658201"/>
    <n v="0"/>
    <n v="0"/>
    <n v="0"/>
    <n v="7.4749999999999996"/>
    <x v="434"/>
    <n v="-1"/>
    <n v="0"/>
    <s v="NA"/>
    <n v="0"/>
    <n v="0"/>
    <n v="0"/>
    <n v="6.7275"/>
    <n v="-7.8487499999999999"/>
    <n v="0.74749999999999961"/>
    <n v="0.37375000000000025"/>
  </r>
  <r>
    <x v="1"/>
    <s v="nice cheap flights"/>
    <s v="Broad"/>
    <x v="2"/>
    <s v="Nice"/>
    <s v="Position 2-5 Bid Strategy"/>
    <n v="0"/>
    <n v="2"/>
    <n v="7.625"/>
    <n v="3.8125"/>
    <n v="63"/>
    <n v="3.1746031746031703E-2"/>
    <n v="2.5206349206349201"/>
    <n v="0"/>
    <n v="0"/>
    <n v="0"/>
    <n v="7.625"/>
    <x v="435"/>
    <n v="-1"/>
    <n v="0"/>
    <s v="NA"/>
    <n v="0"/>
    <n v="0"/>
    <n v="0"/>
    <n v="6.8624999999999998"/>
    <n v="-8.0062499999999996"/>
    <n v="0.76250000000000018"/>
    <n v="0.38124999999999964"/>
  </r>
  <r>
    <x v="1"/>
    <s v="french airlines"/>
    <s v="Broad"/>
    <x v="2"/>
    <s v="Air France Brand"/>
    <s v="Position 1-4 Bid Strategy"/>
    <n v="0"/>
    <n v="23"/>
    <n v="8.9624999874999993"/>
    <n v="0.38967391249999994"/>
    <n v="153"/>
    <n v="0.15032679738562099"/>
    <n v="1.0509803921568599"/>
    <n v="0"/>
    <n v="0"/>
    <n v="0"/>
    <n v="8.9624999874999993"/>
    <x v="436"/>
    <n v="-1"/>
    <n v="0"/>
    <s v="NA"/>
    <n v="0"/>
    <n v="0"/>
    <n v="0"/>
    <n v="8.0662499887500001"/>
    <n v="-9.4106249868749998"/>
    <n v="0.89624999874999922"/>
    <n v="0.4481249993750005"/>
  </r>
  <r>
    <x v="1"/>
    <s v="airfrance site"/>
    <s v="Broad"/>
    <x v="2"/>
    <s v="Air France Website"/>
    <s v="Position 2-5 Bid Strategy"/>
    <n v="0"/>
    <n v="5"/>
    <n v="9.5374999999999996"/>
    <n v="1.9075"/>
    <n v="80"/>
    <n v="6.25E-2"/>
    <n v="1.0974999999999999"/>
    <n v="0"/>
    <n v="0"/>
    <n v="0"/>
    <n v="9.5374999999999996"/>
    <x v="437"/>
    <n v="-1"/>
    <n v="0"/>
    <s v="NA"/>
    <n v="0"/>
    <n v="0"/>
    <n v="0"/>
    <n v="8.5837500000000002"/>
    <n v="-10.014374999999999"/>
    <n v="0.95374999999999943"/>
    <n v="0.47687499999999972"/>
  </r>
  <r>
    <x v="1"/>
    <s v="paris france airport"/>
    <s v="Broad"/>
    <x v="2"/>
    <s v="Paris"/>
    <s v="Position 2-5 Bid Strategy"/>
    <n v="0"/>
    <n v="4"/>
    <n v="10.137499999999999"/>
    <n v="2.5343749999999998"/>
    <n v="130"/>
    <n v="3.0769230769230802E-2"/>
    <n v="1.63846153846154"/>
    <n v="0"/>
    <n v="0"/>
    <n v="0"/>
    <n v="10.137499999999999"/>
    <x v="438"/>
    <n v="-1"/>
    <n v="0"/>
    <s v="NA"/>
    <n v="0"/>
    <n v="0"/>
    <n v="0"/>
    <n v="9.1237499999999994"/>
    <n v="-10.644375"/>
    <n v="1.0137499999999999"/>
    <n v="0.50687500000000085"/>
  </r>
  <r>
    <x v="1"/>
    <s v="france cheap tickets"/>
    <s v="Broad"/>
    <x v="2"/>
    <s v="France"/>
    <s v="Position 2-5 Bid Strategy"/>
    <n v="0"/>
    <n v="11"/>
    <n v="10.212499962500001"/>
    <n v="0.92840908750000006"/>
    <n v="86"/>
    <n v="0.127906976744186"/>
    <n v="1.2139534883720899"/>
    <n v="0"/>
    <n v="0"/>
    <n v="0"/>
    <n v="10.212499962500001"/>
    <x v="439"/>
    <n v="-1"/>
    <n v="0"/>
    <s v="NA"/>
    <n v="0"/>
    <n v="0"/>
    <n v="0"/>
    <n v="9.1912499662500018"/>
    <n v="-10.723124960625002"/>
    <n v="1.021249996249999"/>
    <n v="0.51062499812500128"/>
  </r>
  <r>
    <x v="1"/>
    <s v="paris airports"/>
    <s v="Broad"/>
    <x v="2"/>
    <s v="Paris"/>
    <s v="Position 2-5 Bid Strategy"/>
    <n v="0"/>
    <n v="7"/>
    <n v="10.337499987499999"/>
    <n v="1.4767857124999999"/>
    <n v="313"/>
    <n v="2.23642172523962E-2"/>
    <n v="2.1594249201278002"/>
    <n v="0"/>
    <n v="0"/>
    <n v="0"/>
    <n v="10.337499987499999"/>
    <x v="440"/>
    <n v="-1"/>
    <n v="0"/>
    <s v="NA"/>
    <n v="0"/>
    <n v="0"/>
    <n v="0"/>
    <n v="9.303749988749999"/>
    <n v="-10.854374986874999"/>
    <n v="1.0337499987500003"/>
    <n v="0.51687499937500014"/>
  </r>
  <r>
    <x v="1"/>
    <s v="france flight"/>
    <s v="Broad"/>
    <x v="2"/>
    <s v="France"/>
    <s v="Position 2-5 Bid Strategy"/>
    <n v="0"/>
    <n v="4"/>
    <n v="12.7"/>
    <n v="3.1749999999999998"/>
    <n v="661"/>
    <n v="6.0514372163388798E-3"/>
    <n v="2.3291981845688299"/>
    <n v="0"/>
    <n v="0"/>
    <n v="0"/>
    <n v="12.7"/>
    <x v="441"/>
    <n v="-1"/>
    <n v="0"/>
    <s v="NA"/>
    <n v="0"/>
    <n v="0"/>
    <n v="0"/>
    <n v="11.43"/>
    <n v="-13.334999999999999"/>
    <n v="1.2699999999999996"/>
    <n v="0.63499999999999979"/>
  </r>
  <r>
    <x v="1"/>
    <s v="fly to france"/>
    <s v="Broad"/>
    <x v="2"/>
    <s v="France"/>
    <s v="Position 1-4 Bid Strategy"/>
    <n v="0"/>
    <n v="10"/>
    <n v="12.7"/>
    <n v="1.27"/>
    <n v="181"/>
    <n v="5.5248618784530398E-2"/>
    <n v="1.1325966850828699"/>
    <n v="0"/>
    <n v="0"/>
    <n v="0"/>
    <n v="12.7"/>
    <x v="441"/>
    <n v="-1"/>
    <n v="0"/>
    <s v="NA"/>
    <n v="0"/>
    <n v="0"/>
    <n v="0"/>
    <n v="11.43"/>
    <n v="-13.334999999999999"/>
    <n v="1.2699999999999996"/>
    <n v="0.63499999999999979"/>
  </r>
  <r>
    <x v="1"/>
    <s v="fly to paris"/>
    <s v="Broad"/>
    <x v="2"/>
    <s v="Paris"/>
    <s v="Position 2-5 Bid Strategy"/>
    <n v="0"/>
    <n v="17"/>
    <n v="12.974999887499999"/>
    <n v="0.76323528749999991"/>
    <n v="174"/>
    <n v="9.7701149425287404E-2"/>
    <n v="1.4344827586206901"/>
    <n v="0"/>
    <n v="0"/>
    <n v="0"/>
    <n v="12.974999887499999"/>
    <x v="442"/>
    <n v="-1"/>
    <n v="0"/>
    <s v="NA"/>
    <n v="0"/>
    <n v="0"/>
    <n v="0"/>
    <n v="11.67749989875"/>
    <n v="-13.623749881875"/>
    <n v="1.2974999887499994"/>
    <n v="0.64874999437500058"/>
  </r>
  <r>
    <x v="1"/>
    <s v="france airline"/>
    <s v="Broad"/>
    <x v="2"/>
    <s v="France"/>
    <s v="Position 1-4 Bid Strategy"/>
    <n v="0"/>
    <n v="10"/>
    <n v="13.225"/>
    <n v="1.3225"/>
    <n v="321"/>
    <n v="3.1152647975077899E-2"/>
    <n v="1.5121495327102801"/>
    <n v="0"/>
    <n v="0"/>
    <n v="0"/>
    <n v="13.225"/>
    <x v="443"/>
    <n v="-1"/>
    <n v="0"/>
    <s v="NA"/>
    <n v="0"/>
    <n v="0"/>
    <n v="0"/>
    <n v="11.9025"/>
    <n v="-13.88625"/>
    <n v="1.3224999999999998"/>
    <n v="0.66125000000000078"/>
  </r>
  <r>
    <x v="1"/>
    <s v="france airfares"/>
    <s v="Broad"/>
    <x v="2"/>
    <s v="France"/>
    <s v="Position 1-4 Bid Strategy"/>
    <n v="0"/>
    <n v="4"/>
    <n v="13.4375"/>
    <n v="3.359375"/>
    <n v="68"/>
    <n v="5.8823529411764698E-2"/>
    <n v="1.92794117647059"/>
    <n v="0"/>
    <n v="0"/>
    <n v="0"/>
    <n v="13.4375"/>
    <x v="444"/>
    <n v="-1"/>
    <n v="0"/>
    <s v="NA"/>
    <n v="0"/>
    <n v="0"/>
    <n v="0"/>
    <n v="12.09375"/>
    <n v="-14.109375"/>
    <n v="1.34375"/>
    <n v="0.671875"/>
  </r>
  <r>
    <x v="1"/>
    <s v="paris tourism"/>
    <s v="Broad"/>
    <x v="2"/>
    <s v="Paris"/>
    <s v="Position 2-5 Bid Strategy"/>
    <n v="0"/>
    <n v="9"/>
    <n v="14.0374999125"/>
    <n v="1.5597222124999999"/>
    <n v="958"/>
    <n v="9.3945720250521898E-3"/>
    <n v="2.1059498956158702"/>
    <n v="0"/>
    <n v="0"/>
    <n v="0"/>
    <n v="14.0374999125"/>
    <x v="445"/>
    <n v="-1"/>
    <n v="0"/>
    <s v="NA"/>
    <n v="0"/>
    <n v="0"/>
    <n v="0"/>
    <n v="12.633749921250001"/>
    <n v="-14.739374908125001"/>
    <n v="1.4037499912499989"/>
    <n v="0.70187499562500122"/>
  </r>
  <r>
    <x v="1"/>
    <s v="france airport"/>
    <s v="Broad"/>
    <x v="2"/>
    <s v="France"/>
    <s v="Position 2-5 Bid Strategy"/>
    <n v="0"/>
    <n v="17"/>
    <n v="14.4249998"/>
    <n v="0.84852939999999999"/>
    <n v="905"/>
    <n v="1.87845303867403E-2"/>
    <n v="1.4696132596685101"/>
    <n v="0"/>
    <n v="0"/>
    <n v="0"/>
    <n v="14.4249998"/>
    <x v="446"/>
    <n v="-1"/>
    <n v="0"/>
    <s v="NA"/>
    <n v="0"/>
    <n v="0"/>
    <n v="0"/>
    <n v="12.982499820000001"/>
    <n v="-15.146249790000001"/>
    <n v="1.4424999799999991"/>
    <n v="0.72124999000000045"/>
  </r>
  <r>
    <x v="1"/>
    <s v="france tickets"/>
    <s v="Broad"/>
    <x v="2"/>
    <s v="France"/>
    <s v="Position 1-4 Bid Strategy"/>
    <n v="0"/>
    <n v="2"/>
    <n v="14.6625"/>
    <n v="7.3312499999999998"/>
    <n v="252"/>
    <n v="7.9365079365079395E-3"/>
    <n v="2.8007936507936502"/>
    <n v="0"/>
    <n v="0"/>
    <n v="0"/>
    <n v="14.6625"/>
    <x v="447"/>
    <n v="-1"/>
    <n v="0"/>
    <s v="NA"/>
    <n v="0"/>
    <n v="0"/>
    <n v="0"/>
    <n v="13.196249999999999"/>
    <n v="-15.395625000000001"/>
    <n v="1.4662500000000005"/>
    <n v="0.73312500000000114"/>
  </r>
  <r>
    <x v="1"/>
    <s v="ticket to france"/>
    <s v="Broad"/>
    <x v="2"/>
    <s v="France"/>
    <s v="Position 2-5 Bid Strategy"/>
    <n v="0"/>
    <n v="6"/>
    <n v="15.312499950000003"/>
    <n v="2.5520833250000003"/>
    <n v="118"/>
    <n v="5.0847457627118703E-2"/>
    <n v="1.75932203389831"/>
    <n v="0"/>
    <n v="0"/>
    <n v="0"/>
    <n v="15.312499950000003"/>
    <x v="448"/>
    <n v="-1"/>
    <n v="0"/>
    <s v="NA"/>
    <n v="0"/>
    <n v="0"/>
    <n v="0"/>
    <n v="13.781249955000003"/>
    <n v="-16.078124947500005"/>
    <n v="1.5312499949999996"/>
    <n v="0.76562499750000157"/>
  </r>
  <r>
    <x v="1"/>
    <s v="air france to paris"/>
    <s v="Broad"/>
    <x v="2"/>
    <s v="Paris Branded"/>
    <s v="Position 2-5 Bid Strategy"/>
    <n v="0"/>
    <n v="9"/>
    <n v="16.949999925"/>
    <n v="1.8833333250000002"/>
    <n v="204"/>
    <n v="4.4117647058823498E-2"/>
    <n v="1.44411764705882"/>
    <n v="0"/>
    <n v="0"/>
    <n v="0"/>
    <n v="16.949999925"/>
    <x v="449"/>
    <n v="-1"/>
    <n v="0"/>
    <s v="NA"/>
    <n v="0"/>
    <n v="0"/>
    <n v="0"/>
    <n v="15.254999932500001"/>
    <n v="-17.797499921250001"/>
    <n v="1.6949999924999997"/>
    <n v="0.84749999625000072"/>
  </r>
  <r>
    <x v="1"/>
    <s v="visit paris"/>
    <s v="Broad"/>
    <x v="2"/>
    <s v="Paris"/>
    <s v="Position 2-5 Bid Strategy"/>
    <n v="0"/>
    <n v="9"/>
    <n v="19.037499974999999"/>
    <n v="2.115277775"/>
    <n v="669"/>
    <n v="1.34529147982063E-2"/>
    <n v="2.0414050822122598"/>
    <n v="0"/>
    <n v="0"/>
    <n v="0"/>
    <n v="19.037499974999999"/>
    <x v="450"/>
    <n v="-1"/>
    <n v="0"/>
    <s v="NA"/>
    <n v="0"/>
    <n v="0"/>
    <n v="0"/>
    <n v="17.133749977499999"/>
    <n v="-19.989374973749999"/>
    <n v="1.9037499975000003"/>
    <n v="0.95187499875000015"/>
  </r>
  <r>
    <x v="1"/>
    <s v="trip in france"/>
    <s v="Broad"/>
    <x v="2"/>
    <s v="France"/>
    <s v="Position 2-5 Bid Strategy"/>
    <n v="0"/>
    <n v="7"/>
    <n v="20.387499999999999"/>
    <n v="2.9125000000000001"/>
    <n v="396"/>
    <n v="1.76767676767677E-2"/>
    <n v="2.1535353535353501"/>
    <n v="0"/>
    <n v="0"/>
    <n v="0"/>
    <n v="20.387499999999999"/>
    <x v="451"/>
    <n v="-1"/>
    <n v="0"/>
    <s v="NA"/>
    <n v="0"/>
    <n v="0"/>
    <n v="0"/>
    <n v="18.348749999999999"/>
    <n v="-21.406874999999999"/>
    <n v="2.0387500000000003"/>
    <n v="1.0193750000000001"/>
  </r>
  <r>
    <x v="1"/>
    <s v="paris trip"/>
    <s v="Broad"/>
    <x v="2"/>
    <s v="Paris"/>
    <s v="Position 2-5 Bid Strategy"/>
    <n v="0"/>
    <n v="8"/>
    <n v="21.037500000000001"/>
    <n v="2.6296875000000002"/>
    <n v="158"/>
    <n v="5.0632911392405104E-2"/>
    <n v="3.3563291139240499"/>
    <n v="0"/>
    <n v="0"/>
    <n v="0"/>
    <n v="21.037500000000001"/>
    <x v="452"/>
    <n v="-1"/>
    <n v="0"/>
    <s v="NA"/>
    <n v="0"/>
    <n v="0"/>
    <n v="0"/>
    <n v="18.933750000000003"/>
    <n v="-22.089375000000004"/>
    <n v="2.103749999999998"/>
    <n v="1.0518750000000026"/>
  </r>
  <r>
    <x v="1"/>
    <s v="flights to nice"/>
    <s v="Broad"/>
    <x v="2"/>
    <s v="Nice"/>
    <s v="Position 1-4 Bid Strategy"/>
    <n v="0"/>
    <n v="15"/>
    <n v="22.612500000000001"/>
    <n v="1.5075000000000001"/>
    <n v="249"/>
    <n v="6.02409638554217E-2"/>
    <n v="1.6465863453815299"/>
    <n v="0"/>
    <n v="0"/>
    <n v="0"/>
    <n v="22.612500000000001"/>
    <x v="453"/>
    <n v="-1"/>
    <n v="0"/>
    <s v="NA"/>
    <n v="0"/>
    <n v="0"/>
    <n v="0"/>
    <n v="20.35125"/>
    <n v="-23.743125000000003"/>
    <n v="2.2612500000000004"/>
    <n v="1.130625000000002"/>
  </r>
  <r>
    <x v="1"/>
    <s v="paris airline"/>
    <s v="Broad"/>
    <x v="2"/>
    <s v="Paris"/>
    <s v="Position 1-4 Bid Strategy"/>
    <n v="0"/>
    <n v="13"/>
    <n v="24.287499924999999"/>
    <n v="1.8682692249999999"/>
    <n v="284"/>
    <n v="4.5774647887323897E-2"/>
    <n v="1.6947183098591501"/>
    <n v="0"/>
    <n v="0"/>
    <n v="0"/>
    <n v="24.287499924999999"/>
    <x v="454"/>
    <n v="-1"/>
    <n v="0"/>
    <s v="NA"/>
    <n v="0"/>
    <n v="0"/>
    <n v="0"/>
    <n v="21.8587499325"/>
    <n v="-25.50187492125"/>
    <n v="2.4287499924999985"/>
    <n v="1.214374996250001"/>
  </r>
  <r>
    <x v="1"/>
    <s v="france airlines"/>
    <s v="Broad"/>
    <x v="2"/>
    <s v="France"/>
    <s v="Position 1-4 Bid Strategy"/>
    <n v="0"/>
    <n v="17"/>
    <n v="26.23749995"/>
    <n v="1.5433823499999999"/>
    <n v="311"/>
    <n v="5.4662379421221895E-2"/>
    <n v="1.2601286173633399"/>
    <n v="0"/>
    <n v="0"/>
    <n v="0"/>
    <n v="26.23749995"/>
    <x v="455"/>
    <n v="-1"/>
    <n v="0"/>
    <s v="NA"/>
    <n v="0"/>
    <n v="0"/>
    <n v="0"/>
    <n v="23.613749954999999"/>
    <n v="-27.549374947500002"/>
    <n v="2.6237499950000007"/>
    <n v="1.3118749975000021"/>
  </r>
  <r>
    <x v="1"/>
    <s v="france ticket"/>
    <s v="Broad"/>
    <x v="2"/>
    <s v="France"/>
    <s v="Position 1-4 Bid Strategy"/>
    <n v="0"/>
    <n v="10"/>
    <n v="26.612500000000001"/>
    <n v="2.6612499999999999"/>
    <n v="207"/>
    <n v="4.8309178743961401E-2"/>
    <n v="1.46618357487923"/>
    <n v="0"/>
    <n v="0"/>
    <n v="0"/>
    <n v="26.612500000000001"/>
    <x v="456"/>
    <n v="-1"/>
    <n v="0"/>
    <s v="NA"/>
    <n v="0"/>
    <n v="0"/>
    <n v="0"/>
    <n v="23.951250000000002"/>
    <n v="-27.943125000000002"/>
    <n v="2.661249999999999"/>
    <n v="1.3306250000000013"/>
  </r>
  <r>
    <x v="1"/>
    <s v="paris airport"/>
    <s v="Broad"/>
    <x v="2"/>
    <s v="Paris"/>
    <s v="Position 2-5 Bid Strategy"/>
    <n v="0"/>
    <n v="18"/>
    <n v="28.299999824999997"/>
    <n v="1.5722222124999998"/>
    <n v="2662"/>
    <n v="6.7618332081141996E-3"/>
    <n v="2.3403080390683701"/>
    <n v="0"/>
    <n v="0"/>
    <n v="0"/>
    <n v="28.299999824999997"/>
    <x v="457"/>
    <n v="-1"/>
    <n v="0"/>
    <s v="NA"/>
    <n v="0"/>
    <n v="0"/>
    <n v="0"/>
    <n v="25.469999842499998"/>
    <n v="-29.71499981625"/>
    <n v="2.8299999824999986"/>
    <n v="1.4149999912500029"/>
  </r>
  <r>
    <x v="1"/>
    <s v="nice flights"/>
    <s v="Broad"/>
    <x v="2"/>
    <s v="Nice"/>
    <s v="Position 1-4 Bid Strategy"/>
    <n v="0"/>
    <n v="19"/>
    <n v="28.449999837499998"/>
    <n v="1.4973684125"/>
    <n v="251"/>
    <n v="7.5697211155378502E-2"/>
    <n v="1.5812749003984099"/>
    <n v="0"/>
    <n v="0"/>
    <n v="0"/>
    <n v="28.449999837499998"/>
    <x v="458"/>
    <n v="-1"/>
    <n v="0"/>
    <s v="NA"/>
    <n v="0"/>
    <n v="0"/>
    <n v="0"/>
    <n v="25.604999853749998"/>
    <n v="-29.872499829374998"/>
    <n v="2.8449999837500002"/>
    <n v="1.4224999918750001"/>
  </r>
  <r>
    <x v="1"/>
    <s v="trips to france"/>
    <s v="Broad"/>
    <x v="2"/>
    <s v="France"/>
    <s v="Position 2-5 Bid Strategy"/>
    <n v="0"/>
    <n v="11"/>
    <n v="29.037499975000003"/>
    <n v="2.6397727250000003"/>
    <n v="443"/>
    <n v="2.4830699774266399E-2"/>
    <n v="2.4325056433408601"/>
    <n v="0"/>
    <n v="0"/>
    <n v="0"/>
    <n v="29.037499975000003"/>
    <x v="459"/>
    <n v="-1"/>
    <n v="0"/>
    <s v="NA"/>
    <n v="0"/>
    <n v="0"/>
    <n v="0"/>
    <n v="26.133749977500003"/>
    <n v="-30.489374973750003"/>
    <n v="2.9037499975000003"/>
    <n v="1.4518749987500001"/>
  </r>
  <r>
    <x v="1"/>
    <s v="france cheap flights"/>
    <s v="Broad"/>
    <x v="2"/>
    <s v="France"/>
    <s v="Position 1-4 Bid Strategy"/>
    <n v="0"/>
    <n v="4"/>
    <n v="31.362500000000001"/>
    <n v="7.8406250000000002"/>
    <n v="229"/>
    <n v="1.7467248908296901E-2"/>
    <n v="3.63406113537118"/>
    <n v="0"/>
    <n v="0"/>
    <n v="0"/>
    <n v="31.362500000000001"/>
    <x v="460"/>
    <n v="-1"/>
    <n v="0"/>
    <s v="NA"/>
    <n v="0"/>
    <n v="0"/>
    <n v="0"/>
    <n v="28.22625"/>
    <n v="-32.930624999999999"/>
    <n v="3.1362500000000004"/>
    <n v="1.5681249999999984"/>
  </r>
  <r>
    <x v="1"/>
    <s v="paris airfares"/>
    <s v="Broad"/>
    <x v="2"/>
    <s v="Paris"/>
    <s v="Position 1-4 Bid Strategy"/>
    <n v="0"/>
    <n v="6"/>
    <n v="31.462499999999999"/>
    <n v="5.2437500000000004"/>
    <n v="4033"/>
    <n v="1.4877262583684601E-3"/>
    <n v="1.2153235804611999"/>
    <n v="0"/>
    <n v="0"/>
    <n v="0"/>
    <n v="31.462499999999999"/>
    <x v="461"/>
    <n v="-1"/>
    <n v="0"/>
    <s v="NA"/>
    <n v="0"/>
    <n v="0"/>
    <n v="0"/>
    <n v="28.31625"/>
    <n v="-33.035625000000003"/>
    <n v="3.1462499999999984"/>
    <n v="1.5731250000000045"/>
  </r>
  <r>
    <x v="1"/>
    <s v="paris fares"/>
    <s v="Broad"/>
    <x v="2"/>
    <s v="Paris"/>
    <s v="Position 1-4 Bid Strategy"/>
    <n v="0"/>
    <n v="17"/>
    <n v="36.312499799999998"/>
    <n v="2.1360294"/>
    <n v="200"/>
    <n v="8.5000000000000006E-2"/>
    <n v="1.7935000000000001"/>
    <n v="0"/>
    <n v="0"/>
    <n v="0"/>
    <n v="36.312499799999998"/>
    <x v="462"/>
    <n v="-1"/>
    <n v="0"/>
    <s v="NA"/>
    <n v="0"/>
    <n v="0"/>
    <n v="0"/>
    <n v="32.681249819999998"/>
    <n v="-38.128124790000001"/>
    <n v="3.6312499799999998"/>
    <n v="1.8156249900000034"/>
  </r>
  <r>
    <x v="1"/>
    <s v="air france ticket"/>
    <s v="Broad"/>
    <x v="2"/>
    <s v="Air France Brand"/>
    <s v="Position 2-5 Bid Strategy"/>
    <n v="0"/>
    <n v="19"/>
    <n v="41.062499800000005"/>
    <n v="2.1611842000000001"/>
    <n v="406"/>
    <n v="4.6798029556650196E-2"/>
    <n v="2.1943349753694599"/>
    <n v="0"/>
    <n v="0"/>
    <n v="0"/>
    <n v="41.062499800000005"/>
    <x v="463"/>
    <n v="-1"/>
    <n v="0"/>
    <s v="NA"/>
    <n v="0"/>
    <n v="0"/>
    <n v="0"/>
    <n v="36.956249820000004"/>
    <n v="-43.115624790000005"/>
    <n v="4.1062499800000012"/>
    <n v="2.0531249900000006"/>
  </r>
  <r>
    <x v="1"/>
    <s v="france airfare"/>
    <s v="Broad"/>
    <x v="2"/>
    <s v="France"/>
    <s v="Position 1-4 Bid Strategy"/>
    <n v="0"/>
    <n v="21"/>
    <n v="50.02499985"/>
    <n v="2.3821428500000001"/>
    <n v="341"/>
    <n v="6.1583577712609999E-2"/>
    <n v="1.3683284457478"/>
    <n v="0"/>
    <n v="0"/>
    <n v="0"/>
    <n v="50.02499985"/>
    <x v="464"/>
    <n v="-1"/>
    <n v="0"/>
    <s v="NA"/>
    <n v="0"/>
    <n v="0"/>
    <n v="0"/>
    <n v="45.022499865"/>
    <n v="-52.5262498425"/>
    <n v="5.002499985"/>
    <n v="2.5012499925"/>
  </r>
  <r>
    <x v="1"/>
    <s v="flight to france"/>
    <s v="Broad"/>
    <x v="2"/>
    <s v="France"/>
    <s v="Position 1-4 Bid Strategy"/>
    <n v="0"/>
    <n v="19"/>
    <n v="52.4749999"/>
    <n v="2.7618421"/>
    <n v="1001"/>
    <n v="1.8981018981019001E-2"/>
    <n v="1.55574425574426"/>
    <n v="0"/>
    <n v="0"/>
    <n v="0"/>
    <n v="52.4749999"/>
    <x v="465"/>
    <n v="-1"/>
    <n v="0"/>
    <s v="NA"/>
    <n v="0"/>
    <n v="0"/>
    <n v="0"/>
    <n v="47.227499909999999"/>
    <n v="-55.098749895000005"/>
    <n v="5.2474999900000014"/>
    <n v="2.6237499950000043"/>
  </r>
  <r>
    <x v="1"/>
    <s v="paris cheap flights"/>
    <s v="Broad"/>
    <x v="2"/>
    <s v="Paris"/>
    <s v="Position 1-4 Bid Strategy"/>
    <n v="0"/>
    <n v="14"/>
    <n v="56.662499949999997"/>
    <n v="4.0473214249999998"/>
    <n v="1575"/>
    <n v="8.8888888888888906E-3"/>
    <n v="2.22019047619048"/>
    <n v="0"/>
    <n v="0"/>
    <n v="0"/>
    <n v="56.662499949999997"/>
    <x v="466"/>
    <n v="-1"/>
    <n v="0"/>
    <s v="NA"/>
    <n v="0"/>
    <n v="0"/>
    <n v="0"/>
    <n v="50.996249954999996"/>
    <n v="-59.495624947499998"/>
    <n v="5.6662499950000011"/>
    <n v="2.8331249975000006"/>
  </r>
  <r>
    <x v="1"/>
    <s v="paris cheap tickets"/>
    <s v="Broad"/>
    <x v="2"/>
    <s v="Paris"/>
    <s v="Position 1-4 Bid Strategy"/>
    <n v="0"/>
    <n v="16"/>
    <n v="61.837499999999999"/>
    <n v="3.8648437499999999"/>
    <n v="477"/>
    <n v="3.3542976939203405E-2"/>
    <n v="1.9664570230608001"/>
    <n v="0"/>
    <n v="0"/>
    <n v="0"/>
    <n v="61.837499999999999"/>
    <x v="467"/>
    <n v="-1"/>
    <n v="0"/>
    <s v="NA"/>
    <n v="0"/>
    <n v="0"/>
    <n v="0"/>
    <n v="55.653750000000002"/>
    <n v="-64.929375000000007"/>
    <n v="6.1837499999999963"/>
    <n v="3.0918750000000088"/>
  </r>
  <r>
    <x v="1"/>
    <s v="trips to paris"/>
    <s v="Broad"/>
    <x v="2"/>
    <s v="Paris"/>
    <s v="Position 2-5 Bid Strategy"/>
    <n v="0"/>
    <n v="31"/>
    <n v="62.062499875"/>
    <n v="2.0020161249999999"/>
    <n v="581"/>
    <n v="5.3356282271944895E-2"/>
    <n v="3.5869191049913902"/>
    <n v="0"/>
    <n v="0"/>
    <n v="0"/>
    <n v="62.062499875"/>
    <x v="468"/>
    <n v="-1"/>
    <n v="0"/>
    <s v="NA"/>
    <n v="0"/>
    <n v="0"/>
    <n v="0"/>
    <n v="55.856249887499999"/>
    <n v="-65.165624868750001"/>
    <n v="6.2062499875000015"/>
    <n v="3.1031249937500007"/>
  </r>
  <r>
    <x v="1"/>
    <s v="paris airlines"/>
    <s v="Broad"/>
    <x v="2"/>
    <s v="Paris"/>
    <s v="Position 1-4 Bid Strategy"/>
    <n v="0"/>
    <n v="26"/>
    <n v="62.212499699999995"/>
    <n v="2.3927884499999998"/>
    <n v="321"/>
    <n v="8.0996884735202487E-2"/>
    <n v="1.1087227414330201"/>
    <n v="0"/>
    <n v="0"/>
    <n v="0"/>
    <n v="62.212499699999995"/>
    <x v="469"/>
    <n v="-1"/>
    <n v="0"/>
    <s v="NA"/>
    <n v="0"/>
    <n v="0"/>
    <n v="0"/>
    <n v="55.99124973"/>
    <n v="-65.323124684999996"/>
    <n v="6.2212499699999952"/>
    <n v="3.1106249850000012"/>
  </r>
  <r>
    <x v="1"/>
    <s v="air france airline"/>
    <s v="Broad"/>
    <x v="2"/>
    <s v="Air France Brand"/>
    <s v="Position 1-4 Bid Strategy"/>
    <n v="0"/>
    <n v="49"/>
    <n v="77.999999525000007"/>
    <n v="1.5918367250000001"/>
    <n v="405"/>
    <n v="0.120987654320988"/>
    <n v="2.03851851851852"/>
    <n v="0"/>
    <n v="0"/>
    <n v="0"/>
    <n v="77.999999525000007"/>
    <x v="470"/>
    <n v="-1"/>
    <n v="0"/>
    <s v="NA"/>
    <n v="0"/>
    <n v="0"/>
    <n v="0"/>
    <n v="70.199999572500005"/>
    <n v="-81.899999501250008"/>
    <n v="7.7999999525000021"/>
    <n v="3.8999999762500011"/>
  </r>
  <r>
    <x v="1"/>
    <s v="flights to france"/>
    <s v="Broad"/>
    <x v="2"/>
    <s v="France"/>
    <s v="Position 1-4 Bid Strategy"/>
    <n v="0"/>
    <n v="38"/>
    <n v="91.387499599999998"/>
    <n v="2.4049342"/>
    <n v="747"/>
    <n v="5.0870147255689398E-2"/>
    <n v="2.7668005354752299"/>
    <n v="0"/>
    <n v="0"/>
    <n v="0"/>
    <n v="91.387499599999998"/>
    <x v="471"/>
    <n v="-1"/>
    <n v="0"/>
    <s v="NA"/>
    <n v="0"/>
    <n v="0"/>
    <n v="0"/>
    <n v="82.24874964"/>
    <n v="-95.956874580000004"/>
    <n v="9.1387499599999984"/>
    <n v="4.5693749800000063"/>
  </r>
  <r>
    <x v="1"/>
    <s v="france travel"/>
    <s v="Broad"/>
    <x v="2"/>
    <s v="France"/>
    <s v="Position 1-4 Bid Strategy"/>
    <n v="0"/>
    <n v="13"/>
    <n v="92.324999974999997"/>
    <n v="7.1019230749999993"/>
    <n v="2290"/>
    <n v="5.6768558951965096E-3"/>
    <n v="2.7082532751091701"/>
    <n v="0"/>
    <n v="0"/>
    <n v="0"/>
    <n v="92.324999974999997"/>
    <x v="472"/>
    <n v="-1"/>
    <n v="0"/>
    <s v="NA"/>
    <n v="0"/>
    <n v="0"/>
    <n v="0"/>
    <n v="83.092499977499997"/>
    <n v="-96.941249973750004"/>
    <n v="9.2324999974999997"/>
    <n v="4.616249998750007"/>
  </r>
  <r>
    <x v="1"/>
    <s v="france flights"/>
    <s v="Broad"/>
    <x v="2"/>
    <s v="France"/>
    <s v="Position 1-4 Bid Strategy"/>
    <n v="0"/>
    <n v="24"/>
    <n v="95.612499900000003"/>
    <n v="3.9838541625000001"/>
    <n v="804"/>
    <n v="2.9850746268656702E-2"/>
    <n v="2.26927860696517"/>
    <n v="0"/>
    <n v="0"/>
    <n v="0"/>
    <n v="95.612499900000003"/>
    <x v="473"/>
    <n v="-1"/>
    <n v="0"/>
    <s v="NA"/>
    <n v="0"/>
    <n v="0"/>
    <n v="0"/>
    <n v="86.05124991000001"/>
    <n v="-100.39312489500001"/>
    <n v="9.5612499899999932"/>
    <n v="4.7806249950000108"/>
  </r>
  <r>
    <x v="1"/>
    <s v="paris flight"/>
    <s v="Broad"/>
    <x v="2"/>
    <s v="Paris"/>
    <s v="Position 1-4 Bid Strategy"/>
    <n v="0"/>
    <n v="42"/>
    <n v="111.96249959999999"/>
    <n v="2.6657737999999997"/>
    <n v="1440"/>
    <n v="2.9166666666666702E-2"/>
    <n v="1.22444444444444"/>
    <n v="0"/>
    <n v="0"/>
    <n v="0"/>
    <n v="111.96249959999999"/>
    <x v="474"/>
    <n v="-1"/>
    <n v="0"/>
    <s v="NA"/>
    <n v="0"/>
    <n v="0"/>
    <n v="0"/>
    <n v="100.76624963999998"/>
    <n v="-117.56062458"/>
    <n v="11.196249960000003"/>
    <n v="5.5981249800000086"/>
  </r>
  <r>
    <x v="1"/>
    <s v="trip to paris"/>
    <s v="Broad"/>
    <x v="2"/>
    <s v="Paris"/>
    <s v="Position 1-4 Bid Strategy"/>
    <n v="0"/>
    <n v="46"/>
    <n v="114.49999955"/>
    <n v="2.4891304249999999"/>
    <n v="912"/>
    <n v="5.0438596491228102E-2"/>
    <n v="1.2593201754386001"/>
    <n v="0"/>
    <n v="0"/>
    <n v="0"/>
    <n v="114.49999955"/>
    <x v="475"/>
    <n v="-1"/>
    <n v="0"/>
    <s v="NA"/>
    <n v="0"/>
    <n v="0"/>
    <n v="0"/>
    <n v="103.049999595"/>
    <n v="-120.2249995275"/>
    <n v="11.449999954999996"/>
    <n v="5.7249999775000049"/>
  </r>
  <r>
    <x v="1"/>
    <s v="paris tickets"/>
    <s v="Broad"/>
    <x v="2"/>
    <s v="Paris"/>
    <s v="Position 1-4 Bid Strategy"/>
    <n v="0"/>
    <n v="31"/>
    <n v="117.42499997500001"/>
    <n v="3.787903225"/>
    <n v="1495"/>
    <n v="2.0735785953177301E-2"/>
    <n v="1.7294314381270901"/>
    <n v="0"/>
    <n v="0"/>
    <n v="0"/>
    <n v="117.42499997500001"/>
    <x v="476"/>
    <n v="-1"/>
    <n v="0"/>
    <s v="NA"/>
    <n v="0"/>
    <n v="0"/>
    <n v="0"/>
    <n v="105.6824999775"/>
    <n v="-123.29624997375001"/>
    <n v="11.742499997500005"/>
    <n v="5.8712499987500024"/>
  </r>
  <r>
    <x v="1"/>
    <s v="paris travel"/>
    <s v="Broad"/>
    <x v="2"/>
    <s v="Paris"/>
    <s v="Position 1-4 Bid Strategy"/>
    <n v="0"/>
    <n v="79"/>
    <n v="356.29999942500001"/>
    <n v="4.5101265750000001"/>
    <n v="2353"/>
    <n v="3.3574160645983897E-2"/>
    <n v="1.89524011899703"/>
    <n v="0"/>
    <n v="0"/>
    <n v="0"/>
    <n v="356.29999942500001"/>
    <x v="477"/>
    <n v="-1"/>
    <n v="0"/>
    <s v="NA"/>
    <n v="0"/>
    <n v="0"/>
    <n v="0"/>
    <n v="320.66999948250003"/>
    <n v="-374.11499939625003"/>
    <n v="35.629999942499978"/>
    <n v="17.814999971250018"/>
  </r>
  <r>
    <x v="1"/>
    <s v="travel to france"/>
    <s v="Broad"/>
    <x v="2"/>
    <s v="France"/>
    <s v="Position 1-4 Bid Strategy"/>
    <n v="0"/>
    <n v="346"/>
    <n v="2582.33749855"/>
    <n v="7.4634031749999998"/>
    <n v="23365"/>
    <n v="1.48084742135673E-2"/>
    <n v="3.10662101433768"/>
    <n v="0"/>
    <n v="0"/>
    <n v="0"/>
    <n v="2582.33749855"/>
    <x v="478"/>
    <n v="-1"/>
    <n v="0"/>
    <s v="NA"/>
    <n v="0"/>
    <n v="0"/>
    <n v="0"/>
    <n v="2324.1037486949999"/>
    <n v="-2711.4543734775002"/>
    <n v="258.23374985500004"/>
    <n v="129.11687492750025"/>
  </r>
  <r>
    <x v="6"/>
    <s v="airfrance site"/>
    <s v="Broad"/>
    <x v="2"/>
    <s v="Air France Website"/>
    <s v=""/>
    <n v="0"/>
    <n v="4"/>
    <n v="0.42499999999999999"/>
    <n v="0.10625"/>
    <n v="91"/>
    <n v="4.3956043956044001E-2"/>
    <n v="1.06582417582418"/>
    <n v="0"/>
    <n v="0"/>
    <n v="0"/>
    <n v="0.42499999999999999"/>
    <x v="479"/>
    <n v="-1"/>
    <n v="0"/>
    <s v="NA"/>
    <n v="0"/>
    <n v="0"/>
    <n v="0"/>
    <n v="0.38250000000000001"/>
    <n v="-0.44624999999999998"/>
    <n v="4.2499999999999982E-2"/>
    <n v="2.1249999999999991E-2"/>
  </r>
  <r>
    <x v="6"/>
    <s v="new york to paris flight"/>
    <s v="Broad"/>
    <x v="2"/>
    <s v="Paris"/>
    <s v=""/>
    <n v="0"/>
    <n v="1"/>
    <n v="0.58750000000000002"/>
    <n v="0.58750000000000002"/>
    <n v="29"/>
    <n v="3.4482758620689703E-2"/>
    <n v="1"/>
    <n v="0"/>
    <n v="0"/>
    <n v="0"/>
    <n v="0.58750000000000002"/>
    <x v="397"/>
    <n v="-1"/>
    <n v="0"/>
    <s v="NA"/>
    <n v="0"/>
    <n v="0"/>
    <n v="0"/>
    <n v="0.52875000000000005"/>
    <n v="-0.61687500000000006"/>
    <n v="5.8749999999999969E-2"/>
    <n v="2.937500000000004E-2"/>
  </r>
  <r>
    <x v="6"/>
    <s v="air france paris flights"/>
    <s v="Broad"/>
    <x v="2"/>
    <s v="Paris Branded"/>
    <s v=""/>
    <n v="0"/>
    <n v="1"/>
    <n v="0.8125"/>
    <n v="0.8125"/>
    <n v="218"/>
    <n v="4.5871559633027499E-3"/>
    <n v="1.0045871559632999"/>
    <n v="0"/>
    <n v="0"/>
    <n v="0"/>
    <n v="0.8125"/>
    <x v="401"/>
    <n v="-1"/>
    <n v="0"/>
    <s v="NA"/>
    <n v="0"/>
    <n v="0"/>
    <n v="0"/>
    <n v="0.73125000000000007"/>
    <n v="-0.85312500000000002"/>
    <n v="8.1249999999999933E-2"/>
    <n v="4.0625000000000022E-2"/>
  </r>
  <r>
    <x v="6"/>
    <s v="trip to paris france"/>
    <s v="Broad"/>
    <x v="2"/>
    <s v="Paris"/>
    <s v=""/>
    <n v="0"/>
    <n v="1"/>
    <n v="1.0874999999999999"/>
    <n v="1.0874999999999999"/>
    <n v="68"/>
    <n v="1.4705882352941201E-2"/>
    <n v="2.2910294117647099"/>
    <n v="0"/>
    <n v="0"/>
    <n v="0"/>
    <n v="1.0874999999999999"/>
    <x v="480"/>
    <n v="-1"/>
    <n v="0"/>
    <s v="NA"/>
    <n v="0"/>
    <n v="0"/>
    <n v="0"/>
    <n v="0.9787499999999999"/>
    <n v="-1.141875"/>
    <n v="0.10875000000000001"/>
    <n v="5.4375000000000062E-2"/>
  </r>
  <r>
    <x v="6"/>
    <s v="paris trip"/>
    <s v="Broad"/>
    <x v="2"/>
    <s v="Paris"/>
    <s v=""/>
    <n v="0"/>
    <n v="1"/>
    <n v="1.2875000000000001"/>
    <n v="1.2875000000000001"/>
    <n v="89"/>
    <n v="1.1235955056179801E-2"/>
    <n v="2.60280898876404"/>
    <n v="0"/>
    <n v="0"/>
    <n v="0"/>
    <n v="1.2875000000000001"/>
    <x v="481"/>
    <n v="-1"/>
    <n v="0"/>
    <s v="NA"/>
    <n v="0"/>
    <n v="0"/>
    <n v="0"/>
    <n v="1.1587500000000002"/>
    <n v="-1.3518750000000002"/>
    <n v="0.12874999999999992"/>
    <n v="6.4375000000000071E-2"/>
  </r>
  <r>
    <x v="6"/>
    <s v="airfrance tickets"/>
    <s v="Broad"/>
    <x v="2"/>
    <s v="Air France Brand"/>
    <s v=""/>
    <n v="0"/>
    <n v="1"/>
    <n v="1.65"/>
    <n v="1.65"/>
    <n v="209"/>
    <n v="4.7846889952153108E-3"/>
    <n v="1.02368421052632"/>
    <n v="0"/>
    <n v="0"/>
    <n v="0"/>
    <n v="1.65"/>
    <x v="482"/>
    <n v="-1"/>
    <n v="0"/>
    <s v="NA"/>
    <n v="0"/>
    <n v="0"/>
    <n v="0"/>
    <n v="1.4849999999999999"/>
    <n v="-1.7324999999999999"/>
    <n v="0.16500000000000004"/>
    <n v="8.2500000000000018E-2"/>
  </r>
  <r>
    <x v="6"/>
    <s v="france trip"/>
    <s v="Broad"/>
    <x v="2"/>
    <s v="France"/>
    <s v=""/>
    <n v="0"/>
    <n v="1"/>
    <n v="2"/>
    <n v="2"/>
    <n v="90"/>
    <n v="1.1111111111111101E-2"/>
    <n v="2.0164444444444398"/>
    <n v="0"/>
    <n v="0"/>
    <n v="0"/>
    <n v="2"/>
    <x v="369"/>
    <n v="-1"/>
    <n v="0"/>
    <s v="NA"/>
    <n v="0"/>
    <n v="0"/>
    <n v="0"/>
    <n v="1.8"/>
    <n v="-2.1"/>
    <n v="0.19999999999999996"/>
    <n v="0.10000000000000009"/>
  </r>
  <r>
    <x v="6"/>
    <s v="airfrance to paris"/>
    <s v="Broad"/>
    <x v="2"/>
    <s v="Paris Branded"/>
    <s v=""/>
    <n v="0"/>
    <n v="2"/>
    <n v="2.1625000000000001"/>
    <n v="1.08125"/>
    <n v="7"/>
    <n v="0.28571428571428603"/>
    <n v="1"/>
    <n v="0"/>
    <n v="0"/>
    <n v="0"/>
    <n v="2.1625000000000001"/>
    <x v="483"/>
    <n v="-1"/>
    <n v="0"/>
    <s v="NA"/>
    <n v="0"/>
    <n v="0"/>
    <n v="0"/>
    <n v="1.94625"/>
    <n v="-2.2706250000000003"/>
    <n v="0.21625000000000005"/>
    <n v="0.10812500000000025"/>
  </r>
  <r>
    <x v="6"/>
    <s v="fly to nice"/>
    <s v="Broad"/>
    <x v="2"/>
    <s v="Nice"/>
    <s v=""/>
    <n v="0"/>
    <n v="1"/>
    <n v="2.6124999999999998"/>
    <n v="2.6124999999999998"/>
    <n v="20"/>
    <n v="0.05"/>
    <n v="1"/>
    <n v="0"/>
    <n v="0"/>
    <n v="0"/>
    <n v="2.6124999999999998"/>
    <x v="484"/>
    <n v="-1"/>
    <n v="0"/>
    <s v="NA"/>
    <n v="0"/>
    <n v="0"/>
    <n v="0"/>
    <n v="2.3512499999999998"/>
    <n v="-2.743125"/>
    <n v="0.26124999999999998"/>
    <n v="0.13062500000000021"/>
  </r>
  <r>
    <x v="6"/>
    <s v="paris plane ticket"/>
    <s v="Broad"/>
    <x v="2"/>
    <s v="Paris"/>
    <s v=""/>
    <n v="0"/>
    <n v="1"/>
    <n v="2.6625000000000001"/>
    <n v="2.6625000000000001"/>
    <n v="9"/>
    <n v="0.11111111111111099"/>
    <n v="3.3222222222222202"/>
    <n v="0"/>
    <n v="0"/>
    <n v="0"/>
    <n v="2.6625000000000001"/>
    <x v="485"/>
    <n v="-1"/>
    <n v="0"/>
    <s v="NA"/>
    <n v="0"/>
    <n v="0"/>
    <n v="0"/>
    <n v="2.3962500000000002"/>
    <n v="-2.7956250000000002"/>
    <n v="0.26624999999999988"/>
    <n v="0.13312500000000016"/>
  </r>
  <r>
    <x v="6"/>
    <s v="paris air fare"/>
    <s v="Broad"/>
    <x v="16"/>
    <s v="Seattle to Paris Sale"/>
    <s v=""/>
    <n v="0"/>
    <n v="1"/>
    <n v="2.6749999999999998"/>
    <n v="2.6749999999999998"/>
    <n v="1"/>
    <n v="1"/>
    <n v="1"/>
    <n v="0"/>
    <n v="0"/>
    <n v="0"/>
    <n v="2.6749999999999998"/>
    <x v="486"/>
    <n v="-1"/>
    <n v="0"/>
    <s v="NA"/>
    <n v="0"/>
    <n v="0"/>
    <n v="0"/>
    <n v="2.4074999999999998"/>
    <n v="-2.8087499999999999"/>
    <n v="0.26750000000000007"/>
    <n v="0.13375000000000004"/>
  </r>
  <r>
    <x v="6"/>
    <s v="marseille flights"/>
    <s v="Broad"/>
    <x v="2"/>
    <s v="Marseille"/>
    <s v=""/>
    <n v="0"/>
    <n v="1"/>
    <n v="2.7250000000000001"/>
    <n v="2.7250000000000001"/>
    <n v="24"/>
    <n v="4.1666666666666699E-2"/>
    <n v="1.4583333333333299"/>
    <n v="0"/>
    <n v="0"/>
    <n v="0"/>
    <n v="2.7250000000000001"/>
    <x v="417"/>
    <n v="-1"/>
    <n v="0"/>
    <s v="NA"/>
    <n v="0"/>
    <n v="0"/>
    <n v="0"/>
    <n v="2.4525000000000001"/>
    <n v="-2.8612500000000001"/>
    <n v="0.27249999999999996"/>
    <n v="0.13624999999999998"/>
  </r>
  <r>
    <x v="6"/>
    <s v="air france flights to paris"/>
    <s v="Broad"/>
    <x v="2"/>
    <s v="Paris Branded"/>
    <s v=""/>
    <n v="0"/>
    <n v="1"/>
    <n v="2.8875000000000002"/>
    <n v="2.8875000000000002"/>
    <n v="11"/>
    <n v="9.0909090909090898E-2"/>
    <n v="1.36363636363636"/>
    <n v="0"/>
    <n v="0"/>
    <n v="0"/>
    <n v="2.8875000000000002"/>
    <x v="487"/>
    <n v="-1"/>
    <n v="0"/>
    <s v="NA"/>
    <n v="0"/>
    <n v="0"/>
    <n v="0"/>
    <n v="2.5987500000000003"/>
    <n v="-3.0318750000000003"/>
    <n v="0.28874999999999984"/>
    <n v="0.14437500000000014"/>
  </r>
  <r>
    <x v="6"/>
    <s v="paris airports"/>
    <s v="Broad"/>
    <x v="2"/>
    <s v="Paris"/>
    <s v=""/>
    <n v="0"/>
    <n v="1"/>
    <n v="3.0874999999999999"/>
    <n v="3.0874999999999999"/>
    <n v="164"/>
    <n v="6.0975609756097589E-3"/>
    <n v="1.3667682926829301"/>
    <n v="0"/>
    <n v="0"/>
    <n v="0"/>
    <n v="3.0874999999999999"/>
    <x v="488"/>
    <n v="-1"/>
    <n v="0"/>
    <s v="NA"/>
    <n v="0"/>
    <n v="0"/>
    <n v="0"/>
    <n v="2.7787500000000001"/>
    <n v="-3.2418749999999998"/>
    <n v="0.30874999999999986"/>
    <n v="0.15437499999999993"/>
  </r>
  <r>
    <x v="6"/>
    <s v="travel deal to paris france"/>
    <s v="Broad"/>
    <x v="2"/>
    <s v="Paris"/>
    <s v=""/>
    <n v="0"/>
    <n v="1"/>
    <n v="3.1875"/>
    <n v="3.1875"/>
    <n v="15"/>
    <n v="6.6666666666666693E-2"/>
    <n v="1.6666666666666701"/>
    <n v="0"/>
    <n v="0"/>
    <n v="0"/>
    <n v="3.1875"/>
    <x v="489"/>
    <n v="-1"/>
    <n v="0"/>
    <s v="NA"/>
    <n v="0"/>
    <n v="0"/>
    <n v="0"/>
    <n v="2.8687499999999999"/>
    <n v="-3.3468750000000003"/>
    <n v="0.31875000000000009"/>
    <n v="0.15937500000000027"/>
  </r>
  <r>
    <x v="6"/>
    <s v="cheapest flight to france"/>
    <s v="Broad"/>
    <x v="2"/>
    <s v="France"/>
    <s v=""/>
    <n v="0"/>
    <n v="1"/>
    <n v="3.2749999999999999"/>
    <n v="3.2749999999999999"/>
    <n v="7"/>
    <n v="0.14285714285714302"/>
    <n v="1.1428571428571399"/>
    <n v="0"/>
    <n v="0"/>
    <n v="0"/>
    <n v="3.2749999999999999"/>
    <x v="490"/>
    <n v="-1"/>
    <n v="0"/>
    <s v="NA"/>
    <n v="0"/>
    <n v="0"/>
    <n v="0"/>
    <n v="2.9474999999999998"/>
    <n v="-3.4387500000000002"/>
    <n v="0.32750000000000012"/>
    <n v="0.16375000000000028"/>
  </r>
  <r>
    <x v="6"/>
    <s v="paris flight"/>
    <s v="Broad"/>
    <x v="2"/>
    <s v="Paris"/>
    <s v=""/>
    <n v="0"/>
    <n v="1"/>
    <n v="3.375"/>
    <n v="3.375"/>
    <n v="114"/>
    <n v="8.7719298245614013E-3"/>
    <n v="2.2856140350877201"/>
    <n v="0"/>
    <n v="0"/>
    <n v="0"/>
    <n v="3.375"/>
    <x v="491"/>
    <n v="-1"/>
    <n v="0"/>
    <s v="NA"/>
    <n v="0"/>
    <n v="0"/>
    <n v="0"/>
    <n v="3.0375000000000001"/>
    <n v="-3.5437500000000002"/>
    <n v="0.33749999999999991"/>
    <n v="0.16875000000000018"/>
  </r>
  <r>
    <x v="6"/>
    <s v="air france deals"/>
    <s v="Broad"/>
    <x v="2"/>
    <s v="Air France Brand"/>
    <s v=""/>
    <n v="0"/>
    <n v="2"/>
    <n v="3.3875000000000002"/>
    <n v="1.6937500000000001"/>
    <n v="211"/>
    <n v="9.4786729857819912E-3"/>
    <n v="1.1028436018957299"/>
    <n v="0"/>
    <n v="0"/>
    <n v="0"/>
    <n v="3.3875000000000002"/>
    <x v="492"/>
    <n v="-1"/>
    <n v="0"/>
    <s v="NA"/>
    <n v="0"/>
    <n v="0"/>
    <n v="0"/>
    <n v="3.0487500000000001"/>
    <n v="-3.5568750000000002"/>
    <n v="0.33875000000000011"/>
    <n v="0.16937500000000005"/>
  </r>
  <r>
    <x v="6"/>
    <s v="paris fare"/>
    <s v="Broad"/>
    <x v="2"/>
    <s v="Paris"/>
    <s v=""/>
    <n v="0"/>
    <n v="1"/>
    <n v="3.45"/>
    <n v="3.45"/>
    <n v="132"/>
    <n v="7.5757575757575794E-3"/>
    <n v="2.84537878787879"/>
    <n v="0"/>
    <n v="0"/>
    <n v="0"/>
    <n v="3.45"/>
    <x v="493"/>
    <n v="-1"/>
    <n v="0"/>
    <s v="NA"/>
    <n v="0"/>
    <n v="0"/>
    <n v="0"/>
    <n v="3.1050000000000004"/>
    <n v="-3.6225000000000005"/>
    <n v="0.34499999999999975"/>
    <n v="0.17250000000000032"/>
  </r>
  <r>
    <x v="6"/>
    <s v="nice flights"/>
    <s v="Broad"/>
    <x v="2"/>
    <s v="Nice"/>
    <s v=""/>
    <n v="0"/>
    <n v="2"/>
    <n v="3.4750000000000001"/>
    <n v="1.7375"/>
    <n v="51"/>
    <n v="3.9215686274509796E-2"/>
    <n v="1.0968627450980399"/>
    <n v="0"/>
    <n v="0"/>
    <n v="0"/>
    <n v="3.4750000000000001"/>
    <x v="494"/>
    <n v="-1"/>
    <n v="0"/>
    <s v="NA"/>
    <n v="0"/>
    <n v="0"/>
    <n v="0"/>
    <n v="3.1274999999999999"/>
    <n v="-3.6487500000000002"/>
    <n v="0.34750000000000014"/>
    <n v="0.17375000000000007"/>
  </r>
  <r>
    <x v="6"/>
    <s v="nice flight"/>
    <s v="Broad"/>
    <x v="2"/>
    <s v="Nice"/>
    <s v=""/>
    <n v="0"/>
    <n v="1"/>
    <n v="3.4750000000000001"/>
    <n v="3.4750000000000001"/>
    <n v="60"/>
    <n v="1.6666666666666701E-2"/>
    <n v="1.633"/>
    <n v="0"/>
    <n v="0"/>
    <n v="0"/>
    <n v="3.4750000000000001"/>
    <x v="494"/>
    <n v="-1"/>
    <n v="0"/>
    <s v="NA"/>
    <n v="0"/>
    <n v="0"/>
    <n v="0"/>
    <n v="3.1274999999999999"/>
    <n v="-3.6487500000000002"/>
    <n v="0.34750000000000014"/>
    <n v="0.17375000000000007"/>
  </r>
  <r>
    <x v="6"/>
    <s v="france flight"/>
    <s v="Broad"/>
    <x v="2"/>
    <s v="France"/>
    <s v=""/>
    <n v="0"/>
    <n v="1"/>
    <n v="3.625"/>
    <n v="3.625"/>
    <n v="145"/>
    <n v="6.8965517241379292E-3"/>
    <n v="2.4637931034482801"/>
    <n v="0"/>
    <n v="0"/>
    <n v="0"/>
    <n v="3.625"/>
    <x v="495"/>
    <n v="-1"/>
    <n v="0"/>
    <s v="NA"/>
    <n v="0"/>
    <n v="0"/>
    <n v="0"/>
    <n v="3.2625000000000002"/>
    <n v="-3.8062500000000004"/>
    <n v="0.36249999999999982"/>
    <n v="0.18125000000000036"/>
  </r>
  <r>
    <x v="6"/>
    <s v="nice airfare"/>
    <s v="Broad"/>
    <x v="2"/>
    <s v="Nice"/>
    <s v=""/>
    <n v="0"/>
    <n v="1"/>
    <n v="3.6375000000000002"/>
    <n v="3.6375000000000002"/>
    <n v="10"/>
    <n v="0.1"/>
    <n v="1.8979999999999999"/>
    <n v="0"/>
    <n v="0"/>
    <n v="0"/>
    <n v="3.6375000000000002"/>
    <x v="496"/>
    <n v="-1"/>
    <n v="0"/>
    <s v="NA"/>
    <n v="0"/>
    <n v="0"/>
    <n v="0"/>
    <n v="3.2737500000000002"/>
    <n v="-3.8193750000000004"/>
    <n v="0.36375000000000002"/>
    <n v="0.18187500000000023"/>
  </r>
  <r>
    <x v="6"/>
    <s v="business class travel"/>
    <s v="Broad"/>
    <x v="21"/>
    <s v="Business Class - Generic"/>
    <s v=""/>
    <n v="0"/>
    <n v="1"/>
    <n v="5.2"/>
    <n v="5.2"/>
    <n v="220"/>
    <n v="4.5454545454545504E-3"/>
    <n v="2.66486363636364"/>
    <n v="0"/>
    <n v="0"/>
    <n v="0"/>
    <n v="5.2"/>
    <x v="497"/>
    <n v="-1"/>
    <n v="0"/>
    <s v="NA"/>
    <n v="0"/>
    <n v="0"/>
    <n v="0"/>
    <n v="4.6800000000000006"/>
    <n v="-5.4600000000000009"/>
    <n v="0.51999999999999957"/>
    <n v="0.26000000000000068"/>
  </r>
  <r>
    <x v="6"/>
    <s v="france fares"/>
    <s v="Broad"/>
    <x v="2"/>
    <s v="France"/>
    <s v=""/>
    <n v="0"/>
    <n v="2"/>
    <n v="5.2625000000000002"/>
    <n v="2.6312500000000001"/>
    <n v="59"/>
    <n v="3.3898305084745804E-2"/>
    <n v="1.5930508474576299"/>
    <n v="0"/>
    <n v="0"/>
    <n v="0"/>
    <n v="5.2625000000000002"/>
    <x v="498"/>
    <n v="-1"/>
    <n v="0"/>
    <s v="NA"/>
    <n v="0"/>
    <n v="0"/>
    <n v="0"/>
    <n v="4.7362500000000001"/>
    <n v="-5.5256250000000007"/>
    <n v="0.52625000000000011"/>
    <n v="0.2631250000000005"/>
  </r>
  <r>
    <x v="6"/>
    <s v="business flight"/>
    <s v="Broad"/>
    <x v="21"/>
    <s v="Business Class - Generic"/>
    <s v=""/>
    <n v="0"/>
    <n v="1"/>
    <n v="5.6"/>
    <n v="5.6"/>
    <n v="124"/>
    <n v="8.0645161290322613E-3"/>
    <n v="3.0660483870967701"/>
    <n v="0"/>
    <n v="0"/>
    <n v="0"/>
    <n v="5.6"/>
    <x v="499"/>
    <n v="-1"/>
    <n v="0"/>
    <s v="NA"/>
    <n v="0"/>
    <n v="0"/>
    <n v="0"/>
    <n v="5.04"/>
    <n v="-5.88"/>
    <n v="0.55999999999999961"/>
    <n v="0.28000000000000025"/>
  </r>
  <r>
    <x v="6"/>
    <s v="flight france marseille"/>
    <s v="Broad"/>
    <x v="2"/>
    <s v="Marseille"/>
    <s v=""/>
    <n v="0"/>
    <n v="1"/>
    <n v="5.65"/>
    <n v="5.65"/>
    <n v="11"/>
    <n v="9.0909090909090898E-2"/>
    <n v="1.1818181818181801"/>
    <n v="0"/>
    <n v="0"/>
    <n v="0"/>
    <n v="5.65"/>
    <x v="500"/>
    <n v="-1"/>
    <n v="0"/>
    <s v="NA"/>
    <n v="0"/>
    <n v="0"/>
    <n v="0"/>
    <n v="5.0850000000000009"/>
    <n v="-5.932500000000001"/>
    <n v="0.5649999999999995"/>
    <n v="0.28250000000000064"/>
  </r>
  <r>
    <x v="6"/>
    <s v="airfrance airline"/>
    <s v="Broad"/>
    <x v="2"/>
    <s v="Air France Brand"/>
    <s v=""/>
    <n v="0"/>
    <n v="4"/>
    <n v="5.7750000000000004"/>
    <n v="1.4437500000000001"/>
    <n v="232"/>
    <n v="1.72413793103448E-2"/>
    <n v="1.42573275862069"/>
    <n v="0"/>
    <n v="0"/>
    <n v="0"/>
    <n v="5.7750000000000004"/>
    <x v="501"/>
    <n v="-1"/>
    <n v="0"/>
    <s v="NA"/>
    <n v="0"/>
    <n v="0"/>
    <n v="0"/>
    <n v="5.1975000000000007"/>
    <n v="-6.0637500000000006"/>
    <n v="0.57749999999999968"/>
    <n v="0.28875000000000028"/>
  </r>
  <r>
    <x v="6"/>
    <s v="flight to nice"/>
    <s v="Broad"/>
    <x v="2"/>
    <s v="Nice"/>
    <s v=""/>
    <n v="0"/>
    <n v="2"/>
    <n v="6.0125000000000002"/>
    <n v="3.0062500000000001"/>
    <n v="19"/>
    <n v="0.10526315789473699"/>
    <n v="2.2621052631578902"/>
    <n v="0"/>
    <n v="0"/>
    <n v="0"/>
    <n v="6.0125000000000002"/>
    <x v="502"/>
    <n v="-1"/>
    <n v="0"/>
    <s v="NA"/>
    <n v="0"/>
    <n v="0"/>
    <n v="0"/>
    <n v="5.4112499999999999"/>
    <n v="-6.3131250000000003"/>
    <n v="0.60125000000000028"/>
    <n v="0.30062500000000014"/>
  </r>
  <r>
    <x v="6"/>
    <s v="newark to paris"/>
    <s v="Broad"/>
    <x v="2"/>
    <s v="Paris"/>
    <s v=""/>
    <n v="0"/>
    <n v="1"/>
    <n v="6.1875"/>
    <n v="6.1875"/>
    <n v="16"/>
    <n v="6.25E-2"/>
    <n v="1.6125"/>
    <n v="0"/>
    <n v="0"/>
    <n v="0"/>
    <n v="6.1875"/>
    <x v="503"/>
    <n v="-1"/>
    <n v="0"/>
    <s v="NA"/>
    <n v="0"/>
    <n v="0"/>
    <n v="0"/>
    <n v="5.5687500000000005"/>
    <n v="-6.4968750000000002"/>
    <n v="0.61874999999999947"/>
    <n v="0.30937500000000018"/>
  </r>
  <r>
    <x v="6"/>
    <s v="air france discount ticket"/>
    <s v="Broad"/>
    <x v="2"/>
    <s v="France Branded"/>
    <s v=""/>
    <n v="0"/>
    <n v="4"/>
    <n v="6.6124999999999998"/>
    <n v="1.653125"/>
    <n v="21"/>
    <n v="0.19047619047619002"/>
    <n v="1.0476190476190499"/>
    <n v="0"/>
    <n v="0"/>
    <n v="0"/>
    <n v="6.6124999999999998"/>
    <x v="504"/>
    <n v="-1"/>
    <n v="0"/>
    <s v="NA"/>
    <n v="0"/>
    <n v="0"/>
    <n v="0"/>
    <n v="5.9512499999999999"/>
    <n v="-6.9431250000000002"/>
    <n v="0.66124999999999989"/>
    <n v="0.33062500000000039"/>
  </r>
  <r>
    <x v="6"/>
    <s v="flight south of france"/>
    <s v="Broad"/>
    <x v="2"/>
    <s v="France"/>
    <s v=""/>
    <n v="0"/>
    <n v="3"/>
    <n v="7.2"/>
    <n v="2.4"/>
    <n v="20"/>
    <n v="0.15"/>
    <n v="1.7"/>
    <n v="0"/>
    <n v="0"/>
    <n v="0"/>
    <n v="7.2"/>
    <x v="505"/>
    <n v="-1"/>
    <n v="0"/>
    <s v="NA"/>
    <n v="0"/>
    <n v="0"/>
    <n v="0"/>
    <n v="6.48"/>
    <n v="-7.5600000000000005"/>
    <n v="0.71999999999999975"/>
    <n v="0.36000000000000032"/>
  </r>
  <r>
    <x v="6"/>
    <s v="france airport"/>
    <s v="Broad"/>
    <x v="2"/>
    <s v="France"/>
    <s v=""/>
    <n v="0"/>
    <n v="3"/>
    <n v="7.4374999874999999"/>
    <n v="2.4791666625"/>
    <n v="519"/>
    <n v="5.78034682080925E-3"/>
    <n v="1.90718689788054"/>
    <n v="0"/>
    <n v="0"/>
    <n v="0"/>
    <n v="7.4374999874999999"/>
    <x v="506"/>
    <n v="-1"/>
    <n v="0"/>
    <s v="NA"/>
    <n v="0"/>
    <n v="0"/>
    <n v="0"/>
    <n v="6.6937499887499996"/>
    <n v="-7.8093749868750004"/>
    <n v="0.74374999875000025"/>
    <n v="0.37187499937500057"/>
  </r>
  <r>
    <x v="6"/>
    <s v="marseille fares"/>
    <s v="Broad"/>
    <x v="2"/>
    <s v="Marseille"/>
    <s v=""/>
    <n v="0"/>
    <n v="1"/>
    <n v="7.7"/>
    <n v="7.7"/>
    <n v="2"/>
    <n v="0.5"/>
    <n v="1.5"/>
    <n v="0"/>
    <n v="0"/>
    <n v="0"/>
    <n v="7.7"/>
    <x v="507"/>
    <n v="-1"/>
    <n v="0"/>
    <s v="NA"/>
    <n v="0"/>
    <n v="0"/>
    <n v="0"/>
    <n v="6.9300000000000006"/>
    <n v="-8.0850000000000009"/>
    <n v="0.76999999999999957"/>
    <n v="0.38500000000000068"/>
  </r>
  <r>
    <x v="6"/>
    <s v="paris france tourism"/>
    <s v="Broad"/>
    <x v="2"/>
    <s v="Paris"/>
    <s v=""/>
    <n v="0"/>
    <n v="5"/>
    <n v="7.7874999999999996"/>
    <n v="1.5575000000000001"/>
    <n v="358"/>
    <n v="1.3966480446927401E-2"/>
    <n v="1.3791061452514"/>
    <n v="0"/>
    <n v="0"/>
    <n v="0"/>
    <n v="7.7874999999999996"/>
    <x v="508"/>
    <n v="-1"/>
    <n v="0"/>
    <s v="NA"/>
    <n v="0"/>
    <n v="0"/>
    <n v="0"/>
    <n v="7.00875"/>
    <n v="-8.1768750000000008"/>
    <n v="0.77874999999999961"/>
    <n v="0.38937500000000114"/>
  </r>
  <r>
    <x v="6"/>
    <s v="france plane tickets"/>
    <s v="Broad"/>
    <x v="2"/>
    <s v="France"/>
    <s v=""/>
    <n v="0"/>
    <n v="2"/>
    <n v="8.1125000000000007"/>
    <n v="4.0562500000000004"/>
    <n v="20"/>
    <n v="0.1"/>
    <n v="3.85"/>
    <n v="0"/>
    <n v="0"/>
    <n v="0"/>
    <n v="8.1125000000000007"/>
    <x v="509"/>
    <n v="-1"/>
    <n v="0"/>
    <s v="NA"/>
    <n v="0"/>
    <n v="0"/>
    <n v="0"/>
    <n v="7.3012500000000005"/>
    <n v="-8.5181250000000013"/>
    <n v="0.81125000000000025"/>
    <n v="0.40562500000000057"/>
  </r>
  <r>
    <x v="6"/>
    <s v="cheap travel france"/>
    <s v="Broad"/>
    <x v="2"/>
    <s v="France"/>
    <s v=""/>
    <n v="0"/>
    <n v="1"/>
    <n v="8.4749999999999996"/>
    <n v="8.4749999999999996"/>
    <n v="4"/>
    <n v="0.25"/>
    <n v="4.75"/>
    <n v="0"/>
    <n v="0"/>
    <n v="0"/>
    <n v="8.4749999999999996"/>
    <x v="510"/>
    <n v="-1"/>
    <n v="0"/>
    <s v="NA"/>
    <n v="0"/>
    <n v="0"/>
    <n v="0"/>
    <n v="7.6274999999999995"/>
    <n v="-8.8987499999999997"/>
    <n v="0.84750000000000014"/>
    <n v="0.42375000000000007"/>
  </r>
  <r>
    <x v="6"/>
    <s v="ticket paris"/>
    <s v="Broad"/>
    <x v="2"/>
    <s v="Paris"/>
    <s v=""/>
    <n v="0"/>
    <n v="2"/>
    <n v="8.6750000000000007"/>
    <n v="4.3375000000000004"/>
    <n v="24"/>
    <n v="8.3333333333333301E-2"/>
    <n v="3.5750000000000002"/>
    <n v="0"/>
    <n v="0"/>
    <n v="0"/>
    <n v="8.6750000000000007"/>
    <x v="511"/>
    <n v="-1"/>
    <n v="0"/>
    <s v="NA"/>
    <n v="0"/>
    <n v="0"/>
    <n v="0"/>
    <n v="7.807500000000001"/>
    <n v="-9.1087500000000006"/>
    <n v="0.86749999999999972"/>
    <n v="0.43374999999999986"/>
  </r>
  <r>
    <x v="6"/>
    <s v="nice airfares"/>
    <s v="Broad"/>
    <x v="2"/>
    <s v="Nice"/>
    <s v=""/>
    <n v="0"/>
    <n v="2"/>
    <n v="9.2750000000000004"/>
    <n v="4.6375000000000002"/>
    <n v="4"/>
    <n v="0.5"/>
    <n v="1"/>
    <n v="0"/>
    <n v="0"/>
    <n v="0"/>
    <n v="9.2750000000000004"/>
    <x v="512"/>
    <n v="-1"/>
    <n v="0"/>
    <s v="NA"/>
    <n v="0"/>
    <n v="0"/>
    <n v="0"/>
    <n v="8.3475000000000001"/>
    <n v="-9.7387500000000014"/>
    <n v="0.92750000000000021"/>
    <n v="0.46375000000000099"/>
  </r>
  <r>
    <x v="6"/>
    <s v="france airfares"/>
    <s v="Broad"/>
    <x v="2"/>
    <s v="France"/>
    <s v=""/>
    <n v="0"/>
    <n v="3"/>
    <n v="10.187499975"/>
    <n v="3.3958333249999999"/>
    <n v="43"/>
    <n v="6.9767441860465101E-2"/>
    <n v="2.0651162790697701"/>
    <n v="0"/>
    <n v="0"/>
    <n v="0"/>
    <n v="10.187499975"/>
    <x v="513"/>
    <n v="-1"/>
    <n v="0"/>
    <s v="NA"/>
    <n v="0"/>
    <n v="0"/>
    <n v="0"/>
    <n v="9.1687499774999992"/>
    <n v="-10.696874973750001"/>
    <n v="1.0187499975000005"/>
    <n v="0.50937499875000114"/>
  </r>
  <r>
    <x v="6"/>
    <s v="france airports"/>
    <s v="Broad"/>
    <x v="2"/>
    <s v="France"/>
    <s v=""/>
    <n v="0"/>
    <n v="4"/>
    <n v="11.775"/>
    <n v="2.9437500000000001"/>
    <n v="275"/>
    <n v="1.4545454545454499E-2"/>
    <n v="1.20229090909091"/>
    <n v="0"/>
    <n v="0"/>
    <n v="0"/>
    <n v="11.775"/>
    <x v="514"/>
    <n v="-1"/>
    <n v="0"/>
    <s v="NA"/>
    <n v="0"/>
    <n v="0"/>
    <n v="0"/>
    <n v="10.5975"/>
    <n v="-12.363750000000001"/>
    <n v="1.1775000000000002"/>
    <n v="0.58875000000000099"/>
  </r>
  <r>
    <x v="6"/>
    <s v="nice cheap tickets"/>
    <s v="Broad"/>
    <x v="2"/>
    <s v="Nice"/>
    <s v=""/>
    <n v="0"/>
    <n v="2"/>
    <n v="12.824999999999999"/>
    <n v="6.4124999999999996"/>
    <n v="6"/>
    <n v="0.33333333333333298"/>
    <n v="1.6666666666666701"/>
    <n v="0"/>
    <n v="0"/>
    <n v="0"/>
    <n v="12.824999999999999"/>
    <x v="515"/>
    <n v="-1"/>
    <n v="0"/>
    <s v="NA"/>
    <n v="0"/>
    <n v="0"/>
    <n v="0"/>
    <n v="11.5425"/>
    <n v="-13.46625"/>
    <n v="1.2824999999999989"/>
    <n v="0.64125000000000121"/>
  </r>
  <r>
    <x v="6"/>
    <s v="french airline"/>
    <s v="Broad"/>
    <x v="2"/>
    <s v="Air France Brand"/>
    <s v=""/>
    <n v="0"/>
    <n v="9"/>
    <n v="13.0249999125"/>
    <n v="1.4472222125"/>
    <n v="254"/>
    <n v="3.5433070866141697E-2"/>
    <n v="1.1868897637795299"/>
    <n v="0"/>
    <n v="0"/>
    <n v="0"/>
    <n v="13.0249999125"/>
    <x v="516"/>
    <n v="-1"/>
    <n v="0"/>
    <s v="NA"/>
    <n v="0"/>
    <n v="0"/>
    <n v="0"/>
    <n v="11.72249992125"/>
    <n v="-13.676249908125001"/>
    <n v="1.3024999912500004"/>
    <n v="0.65124999562500108"/>
  </r>
  <r>
    <x v="6"/>
    <s v="paris france airport"/>
    <s v="Broad"/>
    <x v="2"/>
    <s v="Paris"/>
    <s v=""/>
    <n v="0"/>
    <n v="3"/>
    <n v="15.024999975"/>
    <n v="5.0083333249999997"/>
    <n v="174"/>
    <n v="1.72413793103448E-2"/>
    <n v="1.7132183908045999"/>
    <n v="0"/>
    <n v="0"/>
    <n v="0"/>
    <n v="15.024999975"/>
    <x v="517"/>
    <n v="-1"/>
    <n v="0"/>
    <s v="NA"/>
    <n v="0"/>
    <n v="0"/>
    <n v="0"/>
    <n v="13.522499977500001"/>
    <n v="-15.776249973750001"/>
    <n v="1.5024999974999993"/>
    <n v="0.75124999875000142"/>
  </r>
  <r>
    <x v="6"/>
    <s v="paris cheap flights"/>
    <s v="Broad"/>
    <x v="2"/>
    <s v="Paris"/>
    <s v=""/>
    <n v="0"/>
    <n v="3"/>
    <n v="15.074999999999999"/>
    <n v="5.0250000000000004"/>
    <n v="1101"/>
    <n v="2.7247956403269801E-3"/>
    <n v="1.95486830154405"/>
    <n v="0"/>
    <n v="0"/>
    <n v="0"/>
    <n v="15.074999999999999"/>
    <x v="518"/>
    <n v="-1"/>
    <n v="0"/>
    <s v="NA"/>
    <n v="0"/>
    <n v="0"/>
    <n v="0"/>
    <n v="13.567499999999999"/>
    <n v="-15.828749999999999"/>
    <n v="1.5075000000000003"/>
    <n v="0.75375000000000014"/>
  </r>
  <r>
    <x v="6"/>
    <s v="airfrance airlines"/>
    <s v="Broad"/>
    <x v="2"/>
    <s v="Air France Brand"/>
    <s v=""/>
    <n v="0"/>
    <n v="18"/>
    <n v="15.22499985"/>
    <n v="0.84583332499999997"/>
    <n v="258"/>
    <n v="6.9767441860465101E-2"/>
    <n v="1.03081395348837"/>
    <n v="0"/>
    <n v="0"/>
    <n v="0"/>
    <n v="15.22499985"/>
    <x v="519"/>
    <n v="-1"/>
    <n v="0"/>
    <s v="NA"/>
    <n v="0"/>
    <n v="0"/>
    <n v="0"/>
    <n v="13.702499865"/>
    <n v="-15.986249842499999"/>
    <n v="1.5224999849999996"/>
    <n v="0.76124999249999981"/>
  </r>
  <r>
    <x v="6"/>
    <s v="ticket to france"/>
    <s v="Broad"/>
    <x v="2"/>
    <s v="France"/>
    <s v=""/>
    <n v="0"/>
    <n v="14"/>
    <n v="16.100000000000001"/>
    <n v="1.1499999999999999"/>
    <n v="198"/>
    <n v="7.0707070707070704E-2"/>
    <n v="1.10909090909091"/>
    <n v="0"/>
    <n v="0"/>
    <n v="0"/>
    <n v="16.100000000000001"/>
    <x v="520"/>
    <n v="-1"/>
    <n v="0"/>
    <s v="NA"/>
    <n v="0"/>
    <n v="0"/>
    <n v="0"/>
    <n v="14.490000000000002"/>
    <n v="-16.905000000000001"/>
    <n v="1.6099999999999994"/>
    <n v="0.80499999999999972"/>
  </r>
  <r>
    <x v="6"/>
    <s v="air france to paris"/>
    <s v="Broad"/>
    <x v="2"/>
    <s v="Paris Branded"/>
    <s v=""/>
    <n v="0"/>
    <n v="5"/>
    <n v="16.587499999999999"/>
    <n v="3.3174999999999999"/>
    <n v="357"/>
    <n v="1.4005602240896399E-2"/>
    <n v="1.20831932773109"/>
    <n v="0"/>
    <n v="0"/>
    <n v="0"/>
    <n v="16.587499999999999"/>
    <x v="521"/>
    <n v="-1"/>
    <n v="0"/>
    <s v="NA"/>
    <n v="0"/>
    <n v="0"/>
    <n v="0"/>
    <n v="14.928749999999999"/>
    <n v="-17.416875000000001"/>
    <n v="1.6587499999999995"/>
    <n v="0.82937500000000242"/>
  </r>
  <r>
    <x v="6"/>
    <s v="flights to marseille"/>
    <s v="Broad"/>
    <x v="2"/>
    <s v="Marseille"/>
    <s v=""/>
    <n v="0"/>
    <n v="5"/>
    <n v="17.112500000000001"/>
    <n v="3.4224999999999999"/>
    <n v="65"/>
    <n v="7.69230769230769E-2"/>
    <n v="1.3673846153846201"/>
    <n v="0"/>
    <n v="0"/>
    <n v="0"/>
    <n v="17.112500000000001"/>
    <x v="522"/>
    <n v="-1"/>
    <n v="0"/>
    <s v="NA"/>
    <n v="0"/>
    <n v="0"/>
    <n v="0"/>
    <n v="15.401250000000001"/>
    <n v="-17.968125000000001"/>
    <n v="1.7112499999999997"/>
    <n v="0.85562499999999986"/>
  </r>
  <r>
    <x v="6"/>
    <s v="flight to paris"/>
    <s v="Broad"/>
    <x v="2"/>
    <s v="Air France Website"/>
    <s v=""/>
    <n v="0"/>
    <n v="6"/>
    <n v="17.274999975"/>
    <n v="2.8791666625000003"/>
    <n v="385"/>
    <n v="1.55844155844156E-2"/>
    <n v="1.7196883116883099"/>
    <n v="0"/>
    <n v="0"/>
    <n v="0"/>
    <n v="17.274999975"/>
    <x v="523"/>
    <n v="-1"/>
    <n v="0"/>
    <s v="NA"/>
    <n v="0"/>
    <n v="0"/>
    <n v="0"/>
    <n v="15.547499977500001"/>
    <n v="-18.138749973750002"/>
    <n v="1.7274999974999989"/>
    <n v="0.86374999875000213"/>
  </r>
  <r>
    <x v="6"/>
    <s v="paris airlines"/>
    <s v="Broad"/>
    <x v="2"/>
    <s v="Paris"/>
    <s v=""/>
    <n v="0"/>
    <n v="15"/>
    <n v="17.824999875"/>
    <n v="1.1883333249999999"/>
    <n v="239"/>
    <n v="6.2761506276150597E-2"/>
    <n v="1.16004184100418"/>
    <n v="0"/>
    <n v="0"/>
    <n v="0"/>
    <n v="17.824999875"/>
    <x v="524"/>
    <n v="-1"/>
    <n v="0"/>
    <s v="NA"/>
    <n v="0"/>
    <n v="0"/>
    <n v="0"/>
    <n v="16.0424998875"/>
    <n v="-18.716249868750001"/>
    <n v="1.7824999874999996"/>
    <n v="0.89124999375000158"/>
  </r>
  <r>
    <x v="6"/>
    <s v="travel to nice"/>
    <s v="Broad"/>
    <x v="2"/>
    <s v="Nice"/>
    <s v=""/>
    <n v="0"/>
    <n v="4"/>
    <n v="20.6"/>
    <n v="5.15"/>
    <n v="111"/>
    <n v="3.6036036036036001E-2"/>
    <n v="1.6836936936936899"/>
    <n v="0"/>
    <n v="0"/>
    <n v="0"/>
    <n v="20.6"/>
    <x v="525"/>
    <n v="-1"/>
    <n v="0"/>
    <s v="NA"/>
    <n v="0"/>
    <n v="0"/>
    <n v="0"/>
    <n v="18.540000000000003"/>
    <n v="-21.630000000000003"/>
    <n v="2.0599999999999987"/>
    <n v="1.0300000000000011"/>
  </r>
  <r>
    <x v="6"/>
    <s v="fly to paris"/>
    <s v="Broad"/>
    <x v="2"/>
    <s v="Paris"/>
    <s v=""/>
    <n v="0"/>
    <n v="24"/>
    <n v="21.162499799999999"/>
    <n v="0.88177082500000004"/>
    <n v="184"/>
    <n v="0.13043478260869601"/>
    <n v="1.0399456521739101"/>
    <n v="0"/>
    <n v="0"/>
    <n v="0"/>
    <n v="21.162499799999999"/>
    <x v="526"/>
    <n v="-1"/>
    <n v="0"/>
    <s v="NA"/>
    <n v="0"/>
    <n v="0"/>
    <n v="0"/>
    <n v="19.04624982"/>
    <n v="-22.220624789999999"/>
    <n v="2.1162499799999992"/>
    <n v="1.0581249899999996"/>
  </r>
  <r>
    <x v="6"/>
    <s v="france cheap flights"/>
    <s v="Broad"/>
    <x v="2"/>
    <s v="France"/>
    <s v=""/>
    <n v="0"/>
    <n v="8"/>
    <n v="23"/>
    <n v="2.875"/>
    <n v="210"/>
    <n v="3.8095238095238099E-2"/>
    <n v="4.5031428571428602"/>
    <n v="0"/>
    <n v="0"/>
    <n v="0"/>
    <n v="23"/>
    <x v="527"/>
    <n v="-1"/>
    <n v="0"/>
    <s v="NA"/>
    <n v="0"/>
    <n v="0"/>
    <n v="0"/>
    <n v="20.7"/>
    <n v="-24.150000000000002"/>
    <n v="2.3000000000000007"/>
    <n v="1.1500000000000021"/>
  </r>
  <r>
    <x v="6"/>
    <s v="france cheap tickets"/>
    <s v="Broad"/>
    <x v="2"/>
    <s v="France"/>
    <s v=""/>
    <n v="0"/>
    <n v="10"/>
    <n v="23.774999999999999"/>
    <n v="2.3774999999999999"/>
    <n v="92"/>
    <n v="0.108695652173913"/>
    <n v="1.6173913043478301"/>
    <n v="0"/>
    <n v="0"/>
    <n v="0"/>
    <n v="23.774999999999999"/>
    <x v="528"/>
    <n v="-1"/>
    <n v="0"/>
    <s v="NA"/>
    <n v="0"/>
    <n v="0"/>
    <n v="0"/>
    <n v="21.397500000000001"/>
    <n v="-24.963750000000001"/>
    <n v="2.3774999999999977"/>
    <n v="1.1887500000000024"/>
  </r>
  <r>
    <x v="6"/>
    <s v="nice airport"/>
    <s v="Broad"/>
    <x v="2"/>
    <s v="Nice"/>
    <s v=""/>
    <n v="0"/>
    <n v="13"/>
    <n v="23.862499862499998"/>
    <n v="1.8355769124999999"/>
    <n v="432"/>
    <n v="3.0092592592592601E-2"/>
    <n v="1.2237037037037"/>
    <n v="0"/>
    <n v="0"/>
    <n v="0"/>
    <n v="23.862499862499998"/>
    <x v="529"/>
    <n v="-1"/>
    <n v="0"/>
    <s v="NA"/>
    <n v="0"/>
    <n v="0"/>
    <n v="0"/>
    <n v="21.476249876249998"/>
    <n v="-25.055624855624998"/>
    <n v="2.3862499862500002"/>
    <n v="1.1931249931250001"/>
  </r>
  <r>
    <x v="6"/>
    <s v="fly to france"/>
    <s v="Broad"/>
    <x v="2"/>
    <s v="France"/>
    <s v=""/>
    <n v="0"/>
    <n v="15"/>
    <n v="24.287499937500002"/>
    <n v="1.6191666625000001"/>
    <n v="354"/>
    <n v="4.2372881355932195E-2"/>
    <n v="1.0168361581920899"/>
    <n v="0"/>
    <n v="0"/>
    <n v="0"/>
    <n v="24.287499937500002"/>
    <x v="530"/>
    <n v="-1"/>
    <n v="0"/>
    <s v="NA"/>
    <n v="0"/>
    <n v="0"/>
    <n v="0"/>
    <n v="21.858749943750002"/>
    <n v="-25.501874934375003"/>
    <n v="2.4287499937499994"/>
    <n v="1.2143749968750015"/>
  </r>
  <r>
    <x v="6"/>
    <s v="visit paris"/>
    <s v="Broad"/>
    <x v="2"/>
    <s v="Paris"/>
    <s v=""/>
    <n v="0"/>
    <n v="10"/>
    <n v="24.487500000000001"/>
    <n v="2.44875"/>
    <n v="437"/>
    <n v="2.2883295194508001E-2"/>
    <n v="1.5072082379862699"/>
    <n v="0"/>
    <n v="0"/>
    <n v="0"/>
    <n v="24.487500000000001"/>
    <x v="531"/>
    <n v="-1"/>
    <n v="0"/>
    <s v="NA"/>
    <n v="0"/>
    <n v="0"/>
    <n v="0"/>
    <n v="22.03875"/>
    <n v="-25.711875000000003"/>
    <n v="2.4487500000000004"/>
    <n v="1.224375000000002"/>
  </r>
  <r>
    <x v="6"/>
    <s v="nice cheap flights"/>
    <s v="Broad"/>
    <x v="2"/>
    <s v="Nice"/>
    <s v=""/>
    <n v="0"/>
    <n v="14"/>
    <n v="26.39999985"/>
    <n v="1.885714275"/>
    <n v="113"/>
    <n v="0.12389380530973501"/>
    <n v="1.61053097345133"/>
    <n v="0"/>
    <n v="0"/>
    <n v="0"/>
    <n v="26.39999985"/>
    <x v="532"/>
    <n v="-1"/>
    <n v="0"/>
    <s v="NA"/>
    <n v="0"/>
    <n v="0"/>
    <n v="0"/>
    <n v="23.759999865000001"/>
    <n v="-27.719999842500002"/>
    <n v="2.6399999849999993"/>
    <n v="1.3199999925000014"/>
  </r>
  <r>
    <x v="6"/>
    <s v="trip in france"/>
    <s v="Broad"/>
    <x v="2"/>
    <s v="France"/>
    <s v=""/>
    <n v="0"/>
    <n v="12"/>
    <n v="26.787499949999997"/>
    <n v="2.2322916624999998"/>
    <n v="430"/>
    <n v="2.7906976744185998E-2"/>
    <n v="1.58374418604651"/>
    <n v="0"/>
    <n v="0"/>
    <n v="0"/>
    <n v="26.787499949999997"/>
    <x v="533"/>
    <n v="-1"/>
    <n v="0"/>
    <s v="NA"/>
    <n v="0"/>
    <n v="0"/>
    <n v="0"/>
    <n v="24.108749954999997"/>
    <n v="-28.126874947499999"/>
    <n v="2.6787499950000004"/>
    <n v="1.339374997500002"/>
  </r>
  <r>
    <x v="6"/>
    <s v="paris airline"/>
    <s v="Broad"/>
    <x v="2"/>
    <s v="Paris"/>
    <s v=""/>
    <n v="0"/>
    <n v="8"/>
    <n v="28.112500000000001"/>
    <n v="3.5140625000000001"/>
    <n v="206"/>
    <n v="3.8834951456310697E-2"/>
    <n v="1.4184466019417501"/>
    <n v="0"/>
    <n v="0"/>
    <n v="0"/>
    <n v="28.112500000000001"/>
    <x v="534"/>
    <n v="-1"/>
    <n v="0"/>
    <s v="NA"/>
    <n v="0"/>
    <n v="0"/>
    <n v="0"/>
    <n v="25.30125"/>
    <n v="-29.518125000000001"/>
    <n v="2.8112500000000011"/>
    <n v="1.4056250000000006"/>
  </r>
  <r>
    <x v="6"/>
    <s v="france airlines"/>
    <s v="Broad"/>
    <x v="2"/>
    <s v="France"/>
    <s v=""/>
    <n v="0"/>
    <n v="19"/>
    <n v="28.449999837499998"/>
    <n v="1.4973684125"/>
    <n v="247"/>
    <n v="7.69230769230769E-2"/>
    <n v="1.2314170040485799"/>
    <n v="0"/>
    <n v="0"/>
    <n v="0"/>
    <n v="28.449999837499998"/>
    <x v="458"/>
    <n v="-1"/>
    <n v="0"/>
    <s v="NA"/>
    <n v="0"/>
    <n v="0"/>
    <n v="0"/>
    <n v="25.604999853749998"/>
    <n v="-29.872499829374998"/>
    <n v="2.8449999837500002"/>
    <n v="1.4224999918750001"/>
  </r>
  <r>
    <x v="6"/>
    <s v="france tickets"/>
    <s v="Broad"/>
    <x v="2"/>
    <s v="France"/>
    <s v=""/>
    <n v="0"/>
    <n v="6"/>
    <n v="30.98749995"/>
    <n v="5.1645833249999997"/>
    <n v="203"/>
    <n v="2.95566502463054E-2"/>
    <n v="2.1219704433497499"/>
    <n v="0"/>
    <n v="0"/>
    <n v="0"/>
    <n v="30.98749995"/>
    <x v="535"/>
    <n v="-1"/>
    <n v="0"/>
    <s v="NA"/>
    <n v="0"/>
    <n v="0"/>
    <n v="0"/>
    <n v="27.888749955000002"/>
    <n v="-32.536874947500003"/>
    <n v="3.0987499949999986"/>
    <n v="1.5493749975000028"/>
  </r>
  <r>
    <x v="6"/>
    <s v="trips to france"/>
    <s v="Broad"/>
    <x v="2"/>
    <s v="France"/>
    <s v=""/>
    <n v="0"/>
    <n v="15"/>
    <n v="33.049999874999997"/>
    <n v="2.203333325"/>
    <n v="425"/>
    <n v="3.5294117647058802E-2"/>
    <n v="1.3590117647058799"/>
    <n v="0"/>
    <n v="0"/>
    <n v="0"/>
    <n v="33.049999874999997"/>
    <x v="536"/>
    <n v="-1"/>
    <n v="0"/>
    <s v="NA"/>
    <n v="0"/>
    <n v="0"/>
    <n v="0"/>
    <n v="29.744999887499997"/>
    <n v="-34.702499868749996"/>
    <n v="3.3049999875000005"/>
    <n v="1.6524999937499985"/>
  </r>
  <r>
    <x v="6"/>
    <s v="paris fares"/>
    <s v="Broad"/>
    <x v="2"/>
    <s v="Paris"/>
    <s v=""/>
    <n v="0"/>
    <n v="15"/>
    <n v="35.599999875000002"/>
    <n v="2.3733333249999999"/>
    <n v="145"/>
    <n v="0.10344827586206901"/>
    <n v="1.57758620689655"/>
    <n v="0"/>
    <n v="0"/>
    <n v="0"/>
    <n v="35.599999875000002"/>
    <x v="537"/>
    <n v="-1"/>
    <n v="0"/>
    <s v="NA"/>
    <n v="0"/>
    <n v="0"/>
    <n v="0"/>
    <n v="32.039999887500002"/>
    <n v="-37.379999868750005"/>
    <n v="3.5599999874999995"/>
    <n v="1.7799999937500033"/>
  </r>
  <r>
    <x v="6"/>
    <s v="flight to france"/>
    <s v="Broad"/>
    <x v="2"/>
    <s v="France"/>
    <s v=""/>
    <n v="0"/>
    <n v="13"/>
    <n v="35.887499862500007"/>
    <n v="2.7605769125000004"/>
    <n v="513"/>
    <n v="2.5341130604288501E-2"/>
    <n v="1.69231968810916"/>
    <n v="0"/>
    <n v="0"/>
    <n v="0"/>
    <n v="35.887499862500007"/>
    <x v="538"/>
    <n v="-1"/>
    <n v="0"/>
    <s v="NA"/>
    <n v="0"/>
    <n v="0"/>
    <n v="0"/>
    <n v="32.298749876250007"/>
    <n v="-37.681874855625011"/>
    <n v="3.5887499862500007"/>
    <n v="1.7943749931250039"/>
  </r>
  <r>
    <x v="6"/>
    <s v="france airfare"/>
    <s v="Broad"/>
    <x v="2"/>
    <s v="France"/>
    <s v=""/>
    <n v="0"/>
    <n v="17"/>
    <n v="39.049999812499998"/>
    <n v="2.2970588125"/>
    <n v="248"/>
    <n v="6.8548387096774202E-2"/>
    <n v="1.85701612903226"/>
    <n v="0"/>
    <n v="0"/>
    <n v="0"/>
    <n v="39.049999812499998"/>
    <x v="539"/>
    <n v="-1"/>
    <n v="0"/>
    <s v="NA"/>
    <n v="0"/>
    <n v="0"/>
    <n v="0"/>
    <n v="35.144999831249997"/>
    <n v="-41.002499803124998"/>
    <n v="3.9049999812500005"/>
    <n v="1.9524999906250002"/>
  </r>
  <r>
    <x v="6"/>
    <s v="france flights"/>
    <s v="Broad"/>
    <x v="2"/>
    <s v="France"/>
    <s v=""/>
    <n v="0"/>
    <n v="13"/>
    <n v="39.787499862499999"/>
    <n v="3.0605769124999997"/>
    <n v="494"/>
    <n v="2.6315789473684199E-2"/>
    <n v="1.39206477732794"/>
    <n v="0"/>
    <n v="0"/>
    <n v="0"/>
    <n v="39.787499862499999"/>
    <x v="540"/>
    <n v="-1"/>
    <n v="0"/>
    <s v="NA"/>
    <n v="0"/>
    <n v="0"/>
    <n v="0"/>
    <n v="35.808749876249998"/>
    <n v="-41.776874855625003"/>
    <n v="3.9787499862500013"/>
    <n v="1.9893749931250042"/>
  </r>
  <r>
    <x v="6"/>
    <s v="paris ticket"/>
    <s v="Broad"/>
    <x v="2"/>
    <s v="Paris"/>
    <s v=""/>
    <n v="0"/>
    <n v="16"/>
    <n v="40.549999999999997"/>
    <n v="2.5343749999999998"/>
    <n v="380"/>
    <n v="4.2105263157894701E-2"/>
    <n v="1.5063157894736801"/>
    <n v="0"/>
    <n v="0"/>
    <n v="0"/>
    <n v="40.549999999999997"/>
    <x v="541"/>
    <n v="-1"/>
    <n v="0"/>
    <s v="NA"/>
    <n v="0"/>
    <n v="0"/>
    <n v="0"/>
    <n v="36.494999999999997"/>
    <n v="-42.577500000000001"/>
    <n v="4.0549999999999997"/>
    <n v="2.0275000000000034"/>
  </r>
  <r>
    <x v="6"/>
    <s v="flights to france"/>
    <s v="Broad"/>
    <x v="2"/>
    <s v="France"/>
    <s v=""/>
    <n v="0"/>
    <n v="17"/>
    <n v="44.337499825000002"/>
    <n v="2.6080882249999999"/>
    <n v="645"/>
    <n v="2.6356589147286801E-2"/>
    <n v="1.91662015503876"/>
    <n v="0"/>
    <n v="0"/>
    <n v="0"/>
    <n v="44.337499825000002"/>
    <x v="542"/>
    <n v="-1"/>
    <n v="0"/>
    <s v="NA"/>
    <n v="0"/>
    <n v="0"/>
    <n v="0"/>
    <n v="39.903749842500005"/>
    <n v="-46.554374816250004"/>
    <n v="4.4337499824999966"/>
    <n v="2.2168749912500019"/>
  </r>
  <r>
    <x v="6"/>
    <s v="france airline"/>
    <s v="Broad"/>
    <x v="2"/>
    <s v="France"/>
    <s v=""/>
    <n v="0"/>
    <n v="16"/>
    <n v="45.0625"/>
    <n v="2.81640625"/>
    <n v="217"/>
    <n v="7.3732718894009203E-2"/>
    <n v="1.20299539170507"/>
    <n v="0"/>
    <n v="0"/>
    <n v="0"/>
    <n v="45.0625"/>
    <x v="543"/>
    <n v="-1"/>
    <n v="0"/>
    <s v="NA"/>
    <n v="0"/>
    <n v="0"/>
    <n v="0"/>
    <n v="40.556249999999999"/>
    <n v="-47.315625000000004"/>
    <n v="4.5062500000000014"/>
    <n v="2.2531250000000043"/>
  </r>
  <r>
    <x v="6"/>
    <s v="paris tourism"/>
    <s v="Broad"/>
    <x v="2"/>
    <s v="Paris"/>
    <s v=""/>
    <n v="0"/>
    <n v="22"/>
    <n v="46.037499749999995"/>
    <n v="2.0926136249999998"/>
    <n v="1280"/>
    <n v="1.7187500000000001E-2"/>
    <n v="1.2646953125"/>
    <n v="0"/>
    <n v="0"/>
    <n v="0"/>
    <n v="46.037499749999995"/>
    <x v="544"/>
    <n v="-1"/>
    <n v="0"/>
    <s v="NA"/>
    <n v="0"/>
    <n v="0"/>
    <n v="0"/>
    <n v="41.433749774999995"/>
    <n v="-48.339374737499995"/>
    <n v="4.6037499749999995"/>
    <n v="2.3018749874999997"/>
  </r>
  <r>
    <x v="6"/>
    <s v="trip to paris"/>
    <s v="Broad"/>
    <x v="2"/>
    <s v="Paris"/>
    <s v=""/>
    <n v="0"/>
    <n v="19"/>
    <n v="52.962499999999999"/>
    <n v="2.7875000000000001"/>
    <n v="696"/>
    <n v="2.72988505747126E-2"/>
    <n v="1.65306034482759"/>
    <n v="0"/>
    <n v="0"/>
    <n v="0"/>
    <n v="52.962499999999999"/>
    <x v="545"/>
    <n v="-1"/>
    <n v="0"/>
    <s v="NA"/>
    <n v="0"/>
    <n v="0"/>
    <n v="0"/>
    <n v="47.666249999999998"/>
    <n v="-55.610624999999999"/>
    <n v="5.2962500000000006"/>
    <n v="2.6481250000000003"/>
  </r>
  <r>
    <x v="6"/>
    <s v="paris airfares"/>
    <s v="Broad"/>
    <x v="2"/>
    <s v="Paris"/>
    <s v=""/>
    <n v="0"/>
    <n v="11"/>
    <n v="56.549999962499996"/>
    <n v="5.1409090874999999"/>
    <n v="1840"/>
    <n v="5.9782608695652193E-3"/>
    <n v="1.2483206521739101"/>
    <n v="0"/>
    <n v="0"/>
    <n v="0"/>
    <n v="56.549999962499996"/>
    <x v="546"/>
    <n v="-1"/>
    <n v="0"/>
    <s v="NA"/>
    <n v="0"/>
    <n v="0"/>
    <n v="0"/>
    <n v="50.894999966249998"/>
    <n v="-59.377499960624995"/>
    <n v="5.6549999962499982"/>
    <n v="2.8274999981249991"/>
  </r>
  <r>
    <x v="6"/>
    <s v="flights to nice"/>
    <s v="Broad"/>
    <x v="2"/>
    <s v="Nice"/>
    <s v=""/>
    <n v="0"/>
    <n v="31"/>
    <n v="60.499999899999992"/>
    <n v="1.9516128999999998"/>
    <n v="402"/>
    <n v="7.7114427860696499E-2"/>
    <n v="1.14014925373134"/>
    <n v="0"/>
    <n v="0"/>
    <n v="0"/>
    <n v="60.499999899999992"/>
    <x v="547"/>
    <n v="-1"/>
    <n v="0"/>
    <s v="NA"/>
    <n v="0"/>
    <n v="0"/>
    <n v="0"/>
    <n v="54.449999909999995"/>
    <n v="-63.524999894999993"/>
    <n v="6.0499999899999963"/>
    <n v="3.0249999950000017"/>
  </r>
  <r>
    <x v="6"/>
    <s v="paris france travel"/>
    <s v="Broad"/>
    <x v="2"/>
    <s v="Paris"/>
    <s v=""/>
    <n v="0"/>
    <n v="22"/>
    <n v="60.912500000000001"/>
    <n v="2.7687499999999998"/>
    <n v="519"/>
    <n v="4.2389210019267799E-2"/>
    <n v="1.66458574181118"/>
    <n v="0"/>
    <n v="0"/>
    <n v="0"/>
    <n v="60.912500000000001"/>
    <x v="548"/>
    <n v="-1"/>
    <n v="0"/>
    <s v="NA"/>
    <n v="0"/>
    <n v="0"/>
    <n v="0"/>
    <n v="54.821249999999999"/>
    <n v="-63.958125000000003"/>
    <n v="6.0912500000000023"/>
    <n v="3.0456250000000011"/>
  </r>
  <r>
    <x v="6"/>
    <s v="paris tickets"/>
    <s v="Broad"/>
    <x v="2"/>
    <s v="Paris"/>
    <s v=""/>
    <n v="0"/>
    <n v="25"/>
    <n v="62.637500000000003"/>
    <n v="2.5055000000000001"/>
    <n v="638"/>
    <n v="3.9184952978056402E-2"/>
    <n v="1.79830721003135"/>
    <n v="0"/>
    <n v="0"/>
    <n v="0"/>
    <n v="62.637500000000003"/>
    <x v="549"/>
    <n v="-1"/>
    <n v="0"/>
    <s v="NA"/>
    <n v="0"/>
    <n v="0"/>
    <n v="0"/>
    <n v="56.373750000000001"/>
    <n v="-65.769375000000011"/>
    <n v="6.2637500000000017"/>
    <n v="3.131875000000008"/>
  </r>
  <r>
    <x v="6"/>
    <s v="paris airport"/>
    <s v="Broad"/>
    <x v="2"/>
    <s v="Paris"/>
    <s v=""/>
    <n v="0"/>
    <n v="48"/>
    <n v="70.962499800000018"/>
    <n v="1.4783854125000002"/>
    <n v="2583"/>
    <n v="1.85830429732869E-2"/>
    <n v="1.3080332946186599"/>
    <n v="0"/>
    <n v="0"/>
    <n v="0"/>
    <n v="70.962499800000018"/>
    <x v="550"/>
    <n v="-1"/>
    <n v="0"/>
    <s v="NA"/>
    <n v="0"/>
    <n v="0"/>
    <n v="0"/>
    <n v="63.866249820000014"/>
    <n v="-74.510624790000023"/>
    <n v="7.0962499800000032"/>
    <n v="3.5481249900000051"/>
  </r>
  <r>
    <x v="6"/>
    <s v="france travel"/>
    <s v="Broad"/>
    <x v="2"/>
    <s v="France"/>
    <s v=""/>
    <n v="0"/>
    <n v="12"/>
    <n v="73.474999949999997"/>
    <n v="6.1229166624999998"/>
    <n v="1166"/>
    <n v="1.0291595197255601E-2"/>
    <n v="2.9629331046312202"/>
    <n v="0"/>
    <n v="0"/>
    <n v="0"/>
    <n v="73.474999949999997"/>
    <x v="551"/>
    <n v="-1"/>
    <n v="0"/>
    <s v="NA"/>
    <n v="0"/>
    <n v="0"/>
    <n v="0"/>
    <n v="66.127499955000005"/>
    <n v="-77.148749947499994"/>
    <n v="7.3474999949999926"/>
    <n v="3.6737499974999963"/>
  </r>
  <r>
    <x v="6"/>
    <s v="business class"/>
    <s v="Broad"/>
    <x v="21"/>
    <s v="Business Class - Generic"/>
    <s v=""/>
    <n v="0"/>
    <n v="22"/>
    <n v="118.09999987500001"/>
    <n v="5.3681818125000005"/>
    <n v="4847"/>
    <n v="4.5388900350732406E-3"/>
    <n v="2.50342067258098"/>
    <n v="0"/>
    <n v="0"/>
    <n v="0"/>
    <n v="118.09999987500001"/>
    <x v="552"/>
    <n v="-1"/>
    <n v="0"/>
    <s v="NA"/>
    <n v="0"/>
    <n v="0"/>
    <n v="0"/>
    <n v="106.28999988750002"/>
    <n v="-124.00499986875002"/>
    <n v="11.809999987499992"/>
    <n v="5.9049999937500104"/>
  </r>
  <r>
    <x v="6"/>
    <s v="paris cheap tickets"/>
    <s v="Broad"/>
    <x v="2"/>
    <s v="Paris"/>
    <s v=""/>
    <n v="0"/>
    <n v="38"/>
    <n v="139.86249979999999"/>
    <n v="3.6805921000000001"/>
    <n v="422"/>
    <n v="9.0047393364928896E-2"/>
    <n v="1.7755687203791499"/>
    <n v="0"/>
    <n v="0"/>
    <n v="0"/>
    <n v="139.86249979999999"/>
    <x v="553"/>
    <n v="-1"/>
    <n v="0"/>
    <s v="NA"/>
    <n v="0"/>
    <n v="0"/>
    <n v="0"/>
    <n v="125.87624982"/>
    <n v="-146.85562479000001"/>
    <n v="13.986249979999997"/>
    <n v="6.9931249900000125"/>
  </r>
  <r>
    <x v="6"/>
    <s v="air france ticket"/>
    <s v="Broad"/>
    <x v="2"/>
    <s v="Air France Brand"/>
    <s v=""/>
    <n v="0"/>
    <n v="47"/>
    <n v="141.06249942500003"/>
    <n v="3.0013297750000003"/>
    <n v="649"/>
    <n v="7.24191063174114E-2"/>
    <n v="1.16203389830508"/>
    <n v="0"/>
    <n v="0"/>
    <n v="0"/>
    <n v="141.06249942500003"/>
    <x v="554"/>
    <n v="-1"/>
    <n v="0"/>
    <s v="NA"/>
    <n v="0"/>
    <n v="0"/>
    <n v="0"/>
    <n v="126.95624948250003"/>
    <n v="-148.11562439625004"/>
    <n v="14.1062499425"/>
    <n v="7.0531249712500141"/>
  </r>
  <r>
    <x v="6"/>
    <s v="trips to paris"/>
    <s v="Broad"/>
    <x v="2"/>
    <s v="Paris"/>
    <s v=""/>
    <n v="0"/>
    <n v="55"/>
    <n v="145.99999974999997"/>
    <n v="2.6545454499999996"/>
    <n v="567"/>
    <n v="9.7001763668430302E-2"/>
    <n v="1.71641975308642"/>
    <n v="0"/>
    <n v="0"/>
    <n v="0"/>
    <n v="145.99999974999997"/>
    <x v="555"/>
    <n v="-1"/>
    <n v="0"/>
    <s v="NA"/>
    <n v="0"/>
    <n v="0"/>
    <n v="0"/>
    <n v="131.39999977499997"/>
    <n v="-153.29999973749997"/>
    <n v="14.599999975000003"/>
    <n v="7.2999999875000015"/>
  </r>
  <r>
    <x v="6"/>
    <s v="paris travel"/>
    <s v="Broad"/>
    <x v="2"/>
    <s v="Paris"/>
    <s v=""/>
    <n v="0"/>
    <n v="57"/>
    <n v="170.24999969999999"/>
    <n v="2.9868421000000001"/>
    <n v="1750"/>
    <n v="3.2571428571428598E-2"/>
    <n v="2.1080857142857101"/>
    <n v="0"/>
    <n v="0"/>
    <n v="0"/>
    <n v="170.24999969999999"/>
    <x v="556"/>
    <n v="-1"/>
    <n v="0"/>
    <s v="NA"/>
    <n v="0"/>
    <n v="0"/>
    <n v="0"/>
    <n v="153.22499973000001"/>
    <n v="-178.76249968499999"/>
    <n v="17.024999969999982"/>
    <n v="8.5124999850000052"/>
  </r>
  <r>
    <x v="6"/>
    <s v="flight to paris"/>
    <s v="Broad"/>
    <x v="2"/>
    <s v="Paris"/>
    <s v=""/>
    <n v="0"/>
    <n v="82"/>
    <n v="175.29999975000001"/>
    <n v="2.137804875"/>
    <n v="2753"/>
    <n v="2.9785688339992702E-2"/>
    <n v="1.49896113330912"/>
    <n v="0"/>
    <n v="0"/>
    <n v="0"/>
    <n v="175.29999975000001"/>
    <x v="557"/>
    <n v="-1"/>
    <n v="0"/>
    <s v="NA"/>
    <n v="0"/>
    <n v="0"/>
    <n v="0"/>
    <n v="157.769999775"/>
    <n v="-184.06499973750002"/>
    <n v="17.52999997500001"/>
    <n v="8.7649999875000049"/>
  </r>
  <r>
    <x v="6"/>
    <s v="paris flights"/>
    <s v="Broad"/>
    <x v="2"/>
    <s v="Paris"/>
    <s v=""/>
    <n v="0"/>
    <n v="72"/>
    <n v="234.14999939999998"/>
    <n v="3.2520833249999996"/>
    <n v="4123"/>
    <n v="1.7463012369633799E-2"/>
    <n v="1.4521198156682"/>
    <n v="0"/>
    <n v="0"/>
    <n v="0"/>
    <n v="234.14999939999998"/>
    <x v="558"/>
    <n v="-1"/>
    <n v="0"/>
    <s v="NA"/>
    <n v="0"/>
    <n v="0"/>
    <n v="0"/>
    <n v="210.73499945999998"/>
    <n v="-245.85749937"/>
    <n v="23.414999940000001"/>
    <n v="11.707499970000015"/>
  </r>
  <r>
    <x v="6"/>
    <s v="flights to paris"/>
    <s v="Broad"/>
    <x v="2"/>
    <s v="Paris"/>
    <s v=""/>
    <n v="0"/>
    <n v="290"/>
    <n v="480.61249774999999"/>
    <n v="1.657284475"/>
    <n v="4071"/>
    <n v="7.1235568656349807E-2"/>
    <n v="1.3082657823630599"/>
    <n v="0"/>
    <n v="0"/>
    <n v="0"/>
    <n v="480.61249774999999"/>
    <x v="559"/>
    <n v="-1"/>
    <n v="0"/>
    <s v="NA"/>
    <n v="0"/>
    <n v="0"/>
    <n v="0"/>
    <n v="432.55124797500002"/>
    <n v="-504.64312263750003"/>
    <n v="48.061249774999965"/>
    <n v="24.030624887500039"/>
  </r>
  <r>
    <x v="6"/>
    <s v="travel to france"/>
    <s v="Broad"/>
    <x v="2"/>
    <s v="France"/>
    <s v=""/>
    <n v="0"/>
    <n v="196"/>
    <n v="713.87499994999996"/>
    <n v="3.6422193875"/>
    <n v="51140"/>
    <n v="3.8326163472819697E-3"/>
    <n v="1.46788560813453"/>
    <n v="0"/>
    <n v="0"/>
    <n v="0"/>
    <n v="713.87499994999996"/>
    <x v="560"/>
    <n v="-1"/>
    <n v="0"/>
    <s v="NA"/>
    <n v="0"/>
    <n v="0"/>
    <n v="0"/>
    <n v="642.48749995499998"/>
    <n v="-749.56874994750001"/>
    <n v="71.387499994999985"/>
    <n v="35.693749997500049"/>
  </r>
  <r>
    <x v="6"/>
    <s v="travel in paris"/>
    <s v="Broad"/>
    <x v="2"/>
    <s v="Paris"/>
    <s v=""/>
    <n v="0"/>
    <n v="160"/>
    <n v="824.51250000000005"/>
    <n v="5.1532031250000001"/>
    <n v="17476"/>
    <n v="9.15541313801785E-3"/>
    <n v="3.3789951934081"/>
    <n v="0"/>
    <n v="0"/>
    <n v="0"/>
    <n v="824.51250000000005"/>
    <x v="561"/>
    <n v="-1"/>
    <n v="0"/>
    <s v="NA"/>
    <n v="0"/>
    <n v="0"/>
    <n v="0"/>
    <n v="742.06125000000009"/>
    <n v="-865.73812500000008"/>
    <n v="82.451249999999959"/>
    <n v="41.225625000000036"/>
  </r>
  <r>
    <x v="3"/>
    <s v="charles de gaulle airport in paris"/>
    <s v="Standard"/>
    <x v="4"/>
    <s v="Unassigned"/>
    <s v="Position 1-2 Target"/>
    <n v="0.125"/>
    <n v="1"/>
    <n v="0.125"/>
    <n v="0.125"/>
    <n v="212"/>
    <n v="4.7169811320754698E-3"/>
    <n v="1.11981132075472"/>
    <n v="0"/>
    <n v="0"/>
    <n v="0"/>
    <n v="0.125"/>
    <x v="394"/>
    <n v="-1"/>
    <n v="0"/>
    <s v="NA"/>
    <n v="0"/>
    <n v="0"/>
    <n v="0"/>
    <n v="0.1125"/>
    <n v="-0.13125000000000001"/>
    <n v="1.2499999999999997E-2"/>
    <n v="6.2500000000000056E-3"/>
  </r>
  <r>
    <x v="3"/>
    <s v="avn ticket"/>
    <s v="Standard"/>
    <x v="4"/>
    <s v="Unassigned"/>
    <s v="Position 1-2 Target"/>
    <n v="0.125"/>
    <n v="1"/>
    <n v="0.125"/>
    <n v="0.125"/>
    <n v="4417"/>
    <n v="2.2639800769753201E-4"/>
    <n v="1.83065429024225"/>
    <n v="0"/>
    <n v="0"/>
    <n v="0"/>
    <n v="0.125"/>
    <x v="394"/>
    <n v="-1"/>
    <n v="0"/>
    <s v="NA"/>
    <n v="0"/>
    <n v="0"/>
    <n v="0"/>
    <n v="0.1125"/>
    <n v="-0.13125000000000001"/>
    <n v="1.2499999999999997E-2"/>
    <n v="6.2500000000000056E-3"/>
  </r>
  <r>
    <x v="3"/>
    <s v="cheap flight to orly"/>
    <s v="Standard"/>
    <x v="4"/>
    <s v="Unassigned"/>
    <s v="Position 1-2 Target"/>
    <n v="0.125"/>
    <n v="1"/>
    <n v="0.13750000000000001"/>
    <n v="0.13750000000000001"/>
    <n v="217"/>
    <n v="4.6082949308755804E-3"/>
    <n v="1.50599078341014"/>
    <n v="0"/>
    <n v="0"/>
    <n v="0"/>
    <n v="0.13750000000000001"/>
    <x v="562"/>
    <n v="-1"/>
    <n v="0"/>
    <s v="NA"/>
    <n v="0"/>
    <n v="0"/>
    <n v="0"/>
    <n v="0.12375000000000001"/>
    <n v="-0.14437500000000003"/>
    <n v="1.3749999999999998E-2"/>
    <n v="6.87500000000002E-3"/>
  </r>
  <r>
    <x v="3"/>
    <s v="ajaccio airport"/>
    <s v="Standard"/>
    <x v="4"/>
    <s v="Unassigned"/>
    <s v="Position 1-2 Target"/>
    <n v="0.125"/>
    <n v="1"/>
    <n v="0.15"/>
    <n v="0.15"/>
    <n v="387"/>
    <n v="2.58397932816538E-3"/>
    <n v="1.43979328165375"/>
    <n v="0"/>
    <n v="0"/>
    <n v="0"/>
    <n v="0.15"/>
    <x v="395"/>
    <n v="-1"/>
    <n v="0"/>
    <s v="NA"/>
    <n v="0"/>
    <n v="0"/>
    <n v="0"/>
    <n v="0.13500000000000001"/>
    <n v="-0.1575"/>
    <n v="1.4999999999999986E-2"/>
    <n v="7.5000000000000067E-3"/>
  </r>
  <r>
    <x v="3"/>
    <s v="roissy airport"/>
    <s v="Advanced"/>
    <x v="4"/>
    <s v="Unassigned"/>
    <s v="Position 1-2 Target"/>
    <n v="0.125"/>
    <n v="2"/>
    <n v="0.25"/>
    <n v="0.125"/>
    <n v="739"/>
    <n v="2.7063599458728E-3"/>
    <n v="3.19756427604871"/>
    <n v="0"/>
    <n v="0"/>
    <n v="0"/>
    <n v="0.25"/>
    <x v="563"/>
    <n v="-1"/>
    <n v="0"/>
    <s v="NA"/>
    <n v="0"/>
    <n v="0"/>
    <n v="0"/>
    <n v="0.22500000000000001"/>
    <n v="-0.26250000000000001"/>
    <n v="2.4999999999999994E-2"/>
    <n v="1.2500000000000011E-2"/>
  </r>
  <r>
    <x v="3"/>
    <s v="beauvais flight"/>
    <s v="Standard"/>
    <x v="4"/>
    <s v="Unassigned"/>
    <s v="Position 1-2 Target"/>
    <n v="0.125"/>
    <n v="2"/>
    <n v="0.26250000000000001"/>
    <n v="0.13125000000000001"/>
    <n v="513"/>
    <n v="3.8986354775828497E-3"/>
    <n v="1.91461988304094"/>
    <n v="0"/>
    <n v="0"/>
    <n v="0"/>
    <n v="0.26250000000000001"/>
    <x v="396"/>
    <n v="-1"/>
    <n v="0"/>
    <s v="NA"/>
    <n v="0"/>
    <n v="0"/>
    <n v="0"/>
    <n v="0.23625000000000002"/>
    <n v="-0.27562500000000001"/>
    <n v="2.6249999999999996E-2"/>
    <n v="1.3124999999999998E-2"/>
  </r>
  <r>
    <x v="3"/>
    <s v="aeroport nantes"/>
    <s v="Standard"/>
    <x v="4"/>
    <s v="Unassigned"/>
    <s v="Position 1-2 Target"/>
    <n v="0.125"/>
    <n v="1"/>
    <n v="0.27500000000000002"/>
    <n v="0.27500000000000002"/>
    <n v="1192"/>
    <n v="8.3892617449664406E-4"/>
    <n v="1.9994127516778499"/>
    <n v="0"/>
    <n v="0"/>
    <n v="0"/>
    <n v="0.27500000000000002"/>
    <x v="564"/>
    <n v="-1"/>
    <n v="0"/>
    <s v="NA"/>
    <n v="0"/>
    <n v="0"/>
    <n v="0"/>
    <n v="0.24750000000000003"/>
    <n v="-0.28875000000000006"/>
    <n v="2.7499999999999997E-2"/>
    <n v="1.375000000000004E-2"/>
  </r>
  <r>
    <x v="3"/>
    <s v="poitiers airport"/>
    <s v="Standard"/>
    <x v="4"/>
    <s v="Unassigned"/>
    <s v="Position 1-2 Target"/>
    <n v="0.125"/>
    <n v="3"/>
    <n v="0.375"/>
    <n v="0.125"/>
    <n v="136"/>
    <n v="2.2058823529411801E-2"/>
    <n v="1.8529411764705901"/>
    <n v="0"/>
    <n v="0"/>
    <n v="0"/>
    <n v="0.375"/>
    <x v="565"/>
    <n v="-1"/>
    <n v="0"/>
    <s v="NA"/>
    <n v="0"/>
    <n v="0"/>
    <n v="0"/>
    <n v="0.33750000000000002"/>
    <n v="-0.39375000000000004"/>
    <n v="3.7499999999999978E-2"/>
    <n v="1.8750000000000044E-2"/>
  </r>
  <r>
    <x v="3"/>
    <s v="charles de gaulle flight"/>
    <s v="Advanced"/>
    <x v="4"/>
    <s v="Unassigned"/>
    <s v="Position 1-2 Target"/>
    <n v="0.125"/>
    <n v="3"/>
    <n v="0.39999997500000001"/>
    <n v="0.133333325"/>
    <n v="464"/>
    <n v="6.4655172413793094E-3"/>
    <n v="2.3980603448275901"/>
    <n v="0"/>
    <n v="0"/>
    <n v="0"/>
    <n v="0.39999997500000001"/>
    <x v="566"/>
    <n v="-1"/>
    <n v="0"/>
    <s v="NA"/>
    <n v="0"/>
    <n v="0"/>
    <n v="0"/>
    <n v="0.35999997750000001"/>
    <n v="-0.41999997375000003"/>
    <n v="3.9999997499999995E-2"/>
    <n v="1.9999998750000025E-2"/>
  </r>
  <r>
    <x v="3"/>
    <s v="air france frequence plus"/>
    <s v="Standard"/>
    <x v="4"/>
    <s v="Unassigned"/>
    <s v="Position 1-2 Target"/>
    <n v="0.125"/>
    <n v="4"/>
    <n v="0.5"/>
    <n v="0.125"/>
    <n v="583"/>
    <n v="6.8610634648370496E-3"/>
    <n v="1.02144082332762"/>
    <n v="0"/>
    <n v="0"/>
    <n v="0"/>
    <n v="0.5"/>
    <x v="567"/>
    <n v="-1"/>
    <n v="0"/>
    <s v="NA"/>
    <n v="0"/>
    <n v="0"/>
    <n v="0"/>
    <n v="0.45"/>
    <n v="-0.52500000000000002"/>
    <n v="4.9999999999999989E-2"/>
    <n v="2.5000000000000022E-2"/>
  </r>
  <r>
    <x v="3"/>
    <s v="anger ticket"/>
    <s v="Standard"/>
    <x v="4"/>
    <s v="Unassigned"/>
    <s v="Position 1-2 Target"/>
    <n v="0.125"/>
    <n v="2"/>
    <n v="0.55000000000000004"/>
    <n v="0.27500000000000002"/>
    <n v="1868"/>
    <n v="1.0706638115631701E-3"/>
    <n v="1.8241970021413301"/>
    <n v="0"/>
    <n v="0"/>
    <n v="0"/>
    <n v="0.55000000000000004"/>
    <x v="568"/>
    <n v="-1"/>
    <n v="0"/>
    <s v="NA"/>
    <n v="0"/>
    <n v="0"/>
    <n v="0"/>
    <n v="0.49500000000000005"/>
    <n v="-0.57750000000000012"/>
    <n v="5.4999999999999993E-2"/>
    <n v="2.750000000000008E-2"/>
  </r>
  <r>
    <x v="3"/>
    <s v="air france frequency plus"/>
    <s v="Advanced"/>
    <x v="4"/>
    <s v="Unassigned"/>
    <s v="Position 1-2 Target"/>
    <n v="0.125"/>
    <n v="1"/>
    <n v="0.57499999999999996"/>
    <n v="0.57499999999999996"/>
    <n v="28"/>
    <n v="3.5714285714285698E-2"/>
    <n v="1.0714285714285701"/>
    <n v="0"/>
    <n v="0"/>
    <n v="0"/>
    <n v="0.57499999999999996"/>
    <x v="569"/>
    <n v="-1"/>
    <n v="0"/>
    <s v="NA"/>
    <n v="0"/>
    <n v="0"/>
    <n v="0"/>
    <n v="0.51749999999999996"/>
    <n v="-0.60375000000000001"/>
    <n v="5.7499999999999996E-2"/>
    <n v="2.8750000000000053E-2"/>
  </r>
  <r>
    <x v="3"/>
    <s v="air chicago france"/>
    <s v="Advanced"/>
    <x v="4"/>
    <s v="Unassigned"/>
    <s v="Position 1-2 Target"/>
    <n v="0.125"/>
    <n v="5"/>
    <n v="0.63749999999999996"/>
    <n v="0.1275"/>
    <n v="293"/>
    <n v="1.7064846416382298E-2"/>
    <n v="1.9470989761092199"/>
    <n v="0"/>
    <n v="0"/>
    <n v="0"/>
    <n v="0.63749999999999996"/>
    <x v="570"/>
    <n v="-1"/>
    <n v="0"/>
    <s v="NA"/>
    <n v="0"/>
    <n v="0"/>
    <n v="0"/>
    <n v="0.57374999999999998"/>
    <n v="-0.66937499999999994"/>
    <n v="6.3749999999999973E-2"/>
    <n v="3.1874999999999987E-2"/>
  </r>
  <r>
    <x v="3"/>
    <s v="phoenix to paris"/>
    <s v="Standard"/>
    <x v="4"/>
    <s v="Unassigned"/>
    <s v="Position 1-2 Target"/>
    <n v="0.125"/>
    <n v="6"/>
    <n v="0.76249995000000004"/>
    <n v="0.127083325"/>
    <n v="736"/>
    <n v="8.1521739130434798E-3"/>
    <n v="3.85108695652174"/>
    <n v="0"/>
    <n v="0"/>
    <n v="0"/>
    <n v="0.76249995000000004"/>
    <x v="571"/>
    <n v="-1"/>
    <n v="0"/>
    <s v="NA"/>
    <n v="0"/>
    <n v="0"/>
    <n v="0"/>
    <n v="0.68624995500000008"/>
    <n v="-0.80062494750000013"/>
    <n v="7.6249994999999959E-2"/>
    <n v="3.8124997500000091E-2"/>
  </r>
  <r>
    <x v="3"/>
    <s v="air customer france service"/>
    <s v="Advanced"/>
    <x v="4"/>
    <s v="Unassigned"/>
    <s v="Position 1-2 Target"/>
    <n v="0.125"/>
    <n v="10"/>
    <n v="1.4375"/>
    <n v="0.14374999999999999"/>
    <n v="516"/>
    <n v="1.9379844961240299E-2"/>
    <n v="1.41279069767442"/>
    <n v="0"/>
    <n v="0"/>
    <n v="0"/>
    <n v="1.4375"/>
    <x v="572"/>
    <n v="-1"/>
    <n v="0"/>
    <s v="NA"/>
    <n v="0"/>
    <n v="0"/>
    <n v="0"/>
    <n v="1.29375"/>
    <n v="-1.5093750000000001"/>
    <n v="0.14375000000000004"/>
    <n v="7.1875000000000133E-2"/>
  </r>
  <r>
    <x v="3"/>
    <s v="air france lax"/>
    <s v="Standard"/>
    <x v="4"/>
    <s v="Unassigned"/>
    <s v="Position 1-2 Target"/>
    <n v="0.125"/>
    <n v="11"/>
    <n v="1.6874999624999998"/>
    <n v="0.15340908749999999"/>
    <n v="329"/>
    <n v="3.3434650455927001E-2"/>
    <n v="2.44559270516717"/>
    <n v="0"/>
    <n v="0"/>
    <n v="0"/>
    <n v="1.6874999624999998"/>
    <x v="573"/>
    <n v="-1"/>
    <n v="0"/>
    <s v="NA"/>
    <n v="0"/>
    <n v="0"/>
    <n v="0"/>
    <n v="1.5187499662499999"/>
    <n v="-1.7718749606249999"/>
    <n v="0.16874999624999987"/>
    <n v="8.4374998125000156E-2"/>
  </r>
  <r>
    <x v="3"/>
    <s v="nice plane ticket"/>
    <s v="Standard"/>
    <x v="4"/>
    <s v="Unassigned"/>
    <s v="Position 1-2 Target"/>
    <n v="0.125"/>
    <n v="7"/>
    <n v="2.3624999999999998"/>
    <n v="0.33750000000000002"/>
    <n v="15060"/>
    <n v="4.6480743691899097E-4"/>
    <n v="2.5486852589641402"/>
    <n v="0"/>
    <n v="0"/>
    <n v="0"/>
    <n v="2.3624999999999998"/>
    <x v="574"/>
    <n v="-1"/>
    <n v="0"/>
    <s v="NA"/>
    <n v="0"/>
    <n v="0"/>
    <n v="0"/>
    <n v="2.1262499999999998"/>
    <n v="-2.4806249999999999"/>
    <n v="0.23625000000000007"/>
    <n v="0.11812500000000004"/>
  </r>
  <r>
    <x v="3"/>
    <s v="airport in paris france"/>
    <s v="Advanced"/>
    <x v="4"/>
    <s v="Unassigned"/>
    <s v="Position 1-2 Target"/>
    <n v="0.125"/>
    <n v="4"/>
    <n v="2.4750000000000001"/>
    <n v="0.61875000000000002"/>
    <n v="648"/>
    <n v="6.17283950617284E-3"/>
    <n v="1.81604938271605"/>
    <n v="0"/>
    <n v="0"/>
    <n v="0"/>
    <n v="2.4750000000000001"/>
    <x v="575"/>
    <n v="-1"/>
    <n v="0"/>
    <s v="NA"/>
    <n v="0"/>
    <n v="0"/>
    <n v="0"/>
    <n v="2.2275"/>
    <n v="-2.5987500000000003"/>
    <n v="0.24750000000000005"/>
    <n v="0.12375000000000025"/>
  </r>
  <r>
    <x v="3"/>
    <s v="lax to paris"/>
    <s v="Standard"/>
    <x v="4"/>
    <s v="Unassigned"/>
    <s v="Position 1-2 Target"/>
    <n v="0.125"/>
    <n v="20"/>
    <n v="3.1"/>
    <n v="0.155"/>
    <n v="867"/>
    <n v="2.3068050749711699E-2"/>
    <n v="2.0476355247981499"/>
    <n v="0"/>
    <n v="0"/>
    <n v="0"/>
    <n v="3.1"/>
    <x v="576"/>
    <n v="-1"/>
    <n v="0"/>
    <s v="NA"/>
    <n v="0"/>
    <n v="0"/>
    <n v="0"/>
    <n v="2.79"/>
    <n v="-3.2550000000000003"/>
    <n v="0.31000000000000005"/>
    <n v="0.15500000000000025"/>
  </r>
  <r>
    <x v="3"/>
    <s v="france international airport"/>
    <s v="Standard"/>
    <x v="4"/>
    <s v="Unassigned"/>
    <s v="Position 1-2 Target"/>
    <n v="0.125"/>
    <n v="11"/>
    <n v="3.8374998749999993"/>
    <n v="0.34886362499999996"/>
    <n v="782"/>
    <n v="1.40664961636829E-2"/>
    <n v="3.6285166240409201"/>
    <n v="0"/>
    <n v="0"/>
    <n v="0"/>
    <n v="3.8374998749999993"/>
    <x v="577"/>
    <n v="-1"/>
    <n v="0"/>
    <s v="NA"/>
    <n v="0"/>
    <n v="0"/>
    <n v="0"/>
    <n v="3.4537498874999994"/>
    <n v="-4.0293748687499997"/>
    <n v="0.38374998749999989"/>
    <n v="0.19187499375000039"/>
  </r>
  <r>
    <x v="3"/>
    <s v="air france new york"/>
    <s v="Standard"/>
    <x v="4"/>
    <s v="Unassigned"/>
    <s v="Position 1-2 Target"/>
    <n v="0.125"/>
    <n v="22"/>
    <n v="4.0374999499999999"/>
    <n v="0.183522725"/>
    <n v="638"/>
    <n v="3.4482758620689703E-2"/>
    <n v="3.6623824451410698"/>
    <n v="0"/>
    <n v="0"/>
    <n v="0"/>
    <n v="4.0374999499999999"/>
    <x v="578"/>
    <n v="-1"/>
    <n v="0"/>
    <s v="NA"/>
    <n v="0"/>
    <n v="0"/>
    <n v="0"/>
    <n v="3.6337499549999999"/>
    <n v="-4.2393749475"/>
    <n v="0.40374999500000008"/>
    <n v="0.20187499750000004"/>
  </r>
  <r>
    <x v="3"/>
    <s v=".com air france"/>
    <s v="Standard"/>
    <x v="4"/>
    <s v="Unassigned"/>
    <s v="Position 1-2 Target"/>
    <n v="0.125"/>
    <n v="32"/>
    <n v="5.7625000000000002"/>
    <n v="0.18007812500000001"/>
    <n v="1033"/>
    <n v="3.0977734753146201E-2"/>
    <n v="2.6560503388189698"/>
    <n v="0"/>
    <n v="0"/>
    <n v="0"/>
    <n v="5.7625000000000002"/>
    <x v="579"/>
    <n v="-1"/>
    <n v="0"/>
    <s v="NA"/>
    <n v="0"/>
    <n v="0"/>
    <n v="0"/>
    <n v="5.1862500000000002"/>
    <n v="-6.0506250000000001"/>
    <n v="0.57624999999999993"/>
    <n v="0.28812499999999996"/>
  </r>
  <r>
    <x v="5"/>
    <s v="boston to venice"/>
    <s v="Advanced"/>
    <x v="4"/>
    <s v="Unassigned"/>
    <s v="Position 5-10 Bid Strategy"/>
    <n v="0.125"/>
    <n v="1"/>
    <n v="0.125"/>
    <n v="0.125"/>
    <n v="125"/>
    <n v="8.0000000000000002E-3"/>
    <n v="3.3919999999999999"/>
    <n v="0"/>
    <n v="0"/>
    <n v="0"/>
    <n v="0.125"/>
    <x v="394"/>
    <n v="-1"/>
    <n v="0"/>
    <s v="NA"/>
    <n v="0"/>
    <n v="0"/>
    <n v="0"/>
    <n v="0.1125"/>
    <n v="-0.13125000000000001"/>
    <n v="1.2499999999999997E-2"/>
    <n v="6.2500000000000056E-3"/>
  </r>
  <r>
    <x v="5"/>
    <s v="stuttgart plane ticket"/>
    <s v="Advanced"/>
    <x v="4"/>
    <s v="Unassigned"/>
    <s v="Position 5-10 Bid Strategy"/>
    <n v="0.125"/>
    <n v="1"/>
    <n v="0.125"/>
    <n v="0.125"/>
    <n v="5"/>
    <n v="0.2"/>
    <n v="1"/>
    <n v="0"/>
    <n v="0"/>
    <n v="0"/>
    <n v="0.125"/>
    <x v="394"/>
    <n v="-1"/>
    <n v="0"/>
    <s v="NA"/>
    <n v="0"/>
    <n v="0"/>
    <n v="0"/>
    <n v="0.1125"/>
    <n v="-0.13125000000000001"/>
    <n v="1.2499999999999997E-2"/>
    <n v="6.2500000000000056E-3"/>
  </r>
  <r>
    <x v="5"/>
    <s v="munich plane ticket"/>
    <s v="Advanced"/>
    <x v="4"/>
    <s v="Unassigned"/>
    <s v="Position 5-10 Bid Strategy"/>
    <n v="0.125"/>
    <n v="1"/>
    <n v="0.125"/>
    <n v="0.125"/>
    <n v="25"/>
    <n v="0.04"/>
    <n v="2.04"/>
    <n v="0"/>
    <n v="0"/>
    <n v="0"/>
    <n v="0.125"/>
    <x v="394"/>
    <n v="-1"/>
    <n v="0"/>
    <s v="NA"/>
    <n v="0"/>
    <n v="0"/>
    <n v="0"/>
    <n v="0.1125"/>
    <n v="-0.13125000000000001"/>
    <n v="1.2499999999999997E-2"/>
    <n v="6.2500000000000056E-3"/>
  </r>
  <r>
    <x v="5"/>
    <s v="nuremberg cheap ticket"/>
    <s v="Advanced"/>
    <x v="4"/>
    <s v="Unassigned"/>
    <s v="Position 5-10 Bid Strategy"/>
    <n v="0.125"/>
    <n v="1"/>
    <n v="0.125"/>
    <n v="0.125"/>
    <n v="44"/>
    <n v="2.2727272727272697E-2"/>
    <n v="1.69090909090909"/>
    <n v="0"/>
    <n v="0"/>
    <n v="0"/>
    <n v="0.125"/>
    <x v="394"/>
    <n v="-1"/>
    <n v="0"/>
    <s v="NA"/>
    <n v="0"/>
    <n v="0"/>
    <n v="0"/>
    <n v="0.1125"/>
    <n v="-0.13125000000000001"/>
    <n v="1.2499999999999997E-2"/>
    <n v="6.2500000000000056E-3"/>
  </r>
  <r>
    <x v="5"/>
    <s v="airplane flight ticket"/>
    <s v="Standard"/>
    <x v="4"/>
    <s v="Unassigned"/>
    <s v="Position 5-10 Bid Strategy"/>
    <n v="0.125"/>
    <n v="1"/>
    <n v="0.125"/>
    <n v="0.125"/>
    <n v="204"/>
    <n v="4.9019607843137306E-3"/>
    <n v="3.24411764705882"/>
    <n v="0"/>
    <n v="0"/>
    <n v="0"/>
    <n v="0.125"/>
    <x v="394"/>
    <n v="-1"/>
    <n v="0"/>
    <s v="NA"/>
    <n v="0"/>
    <n v="0"/>
    <n v="0"/>
    <n v="0.1125"/>
    <n v="-0.13125000000000001"/>
    <n v="1.2499999999999997E-2"/>
    <n v="6.2500000000000056E-3"/>
  </r>
  <r>
    <x v="5"/>
    <s v="airway fare"/>
    <s v="Standard"/>
    <x v="4"/>
    <s v="Unassigned"/>
    <s v="Position 5-10 Bid Strategy"/>
    <n v="0.125"/>
    <n v="1"/>
    <n v="0.125"/>
    <n v="0.125"/>
    <n v="715"/>
    <n v="1.3986013986014001E-3"/>
    <n v="1.0932867132867099"/>
    <n v="0"/>
    <n v="0"/>
    <n v="0"/>
    <n v="0.125"/>
    <x v="394"/>
    <n v="-1"/>
    <n v="0"/>
    <s v="NA"/>
    <n v="0"/>
    <n v="0"/>
    <n v="0"/>
    <n v="0.1125"/>
    <n v="-0.13125000000000001"/>
    <n v="1.2499999999999997E-2"/>
    <n v="6.2500000000000056E-3"/>
  </r>
  <r>
    <x v="5"/>
    <s v="airway flight"/>
    <s v="Standard"/>
    <x v="4"/>
    <s v="Unassigned"/>
    <s v="Position 5-10 Bid Strategy"/>
    <n v="0.125"/>
    <n v="1"/>
    <n v="0.125"/>
    <n v="0.125"/>
    <n v="372"/>
    <n v="2.6881720430107503E-3"/>
    <n v="2.5782258064516101"/>
    <n v="0"/>
    <n v="0"/>
    <n v="0"/>
    <n v="0.125"/>
    <x v="394"/>
    <n v="-1"/>
    <n v="0"/>
    <s v="NA"/>
    <n v="0"/>
    <n v="0"/>
    <n v="0"/>
    <n v="0.1125"/>
    <n v="-0.13125000000000001"/>
    <n v="1.2499999999999997E-2"/>
    <n v="6.2500000000000056E-3"/>
  </r>
  <r>
    <x v="5"/>
    <s v="airplane ticket web site"/>
    <s v="Standard"/>
    <x v="4"/>
    <s v="Unassigned"/>
    <s v="Position 5-10 Bid Strategy"/>
    <n v="0.125"/>
    <n v="1"/>
    <n v="0.125"/>
    <n v="0.125"/>
    <n v="110"/>
    <n v="9.0909090909090905E-3"/>
    <n v="4.1336363636363602"/>
    <n v="0"/>
    <n v="0"/>
    <n v="0"/>
    <n v="0.125"/>
    <x v="394"/>
    <n v="-1"/>
    <n v="0"/>
    <s v="NA"/>
    <n v="0"/>
    <n v="0"/>
    <n v="0"/>
    <n v="0.1125"/>
    <n v="-0.13125000000000001"/>
    <n v="1.2499999999999997E-2"/>
    <n v="6.2500000000000056E-3"/>
  </r>
  <r>
    <x v="5"/>
    <s v="cheap travel idea"/>
    <s v="Standard"/>
    <x v="4"/>
    <s v="Unassigned"/>
    <s v="Position 5-10 Bid Strategy"/>
    <n v="0.125"/>
    <n v="1"/>
    <n v="0.125"/>
    <n v="0.125"/>
    <n v="631"/>
    <n v="1.58478605388273E-3"/>
    <n v="6.6290015847860504"/>
    <n v="0"/>
    <n v="0"/>
    <n v="0"/>
    <n v="0.125"/>
    <x v="394"/>
    <n v="-1"/>
    <n v="0"/>
    <s v="NA"/>
    <n v="0"/>
    <n v="0"/>
    <n v="0"/>
    <n v="0.1125"/>
    <n v="-0.13125000000000001"/>
    <n v="1.2499999999999997E-2"/>
    <n v="6.2500000000000056E-3"/>
  </r>
  <r>
    <x v="5"/>
    <s v="flight paris paris"/>
    <s v="Standard"/>
    <x v="4"/>
    <s v="Unassigned"/>
    <s v="Position 2-5 Bid Strategy"/>
    <n v="0.125"/>
    <n v="1"/>
    <n v="0.125"/>
    <n v="0.125"/>
    <n v="849"/>
    <n v="1.1778563015312101E-3"/>
    <n v="1.94287396937574"/>
    <n v="0"/>
    <n v="0"/>
    <n v="0"/>
    <n v="0.125"/>
    <x v="394"/>
    <n v="-1"/>
    <n v="0"/>
    <s v="NA"/>
    <n v="0"/>
    <n v="0"/>
    <n v="0"/>
    <n v="0.1125"/>
    <n v="-0.13125000000000001"/>
    <n v="1.2499999999999997E-2"/>
    <n v="6.2500000000000056E-3"/>
  </r>
  <r>
    <x v="5"/>
    <s v="planning a trip to france"/>
    <s v="Standard"/>
    <x v="4"/>
    <s v="Unassigned"/>
    <s v="Position 2-5 Bid Strategy"/>
    <n v="0.125"/>
    <n v="1"/>
    <n v="0.125"/>
    <n v="0.125"/>
    <n v="120"/>
    <n v="8.3333333333333297E-3"/>
    <n v="3.2208333333333301"/>
    <n v="0"/>
    <n v="0"/>
    <n v="0"/>
    <n v="0.125"/>
    <x v="394"/>
    <n v="-1"/>
    <n v="0"/>
    <s v="NA"/>
    <n v="0"/>
    <n v="0"/>
    <n v="0"/>
    <n v="0.1125"/>
    <n v="-0.13125000000000001"/>
    <n v="1.2499999999999997E-2"/>
    <n v="6.2500000000000056E-3"/>
  </r>
  <r>
    <x v="5"/>
    <s v="city trip paris"/>
    <s v="Standard"/>
    <x v="4"/>
    <s v="Unassigned"/>
    <s v="Position 2-5 Bid Strategy"/>
    <n v="0.125"/>
    <n v="1"/>
    <n v="0.13750000000000001"/>
    <n v="0.13750000000000001"/>
    <n v="50"/>
    <n v="0.02"/>
    <n v="4.0599999999999996"/>
    <n v="0"/>
    <n v="0"/>
    <n v="0"/>
    <n v="0.13750000000000001"/>
    <x v="562"/>
    <n v="-1"/>
    <n v="0"/>
    <s v="NA"/>
    <n v="0"/>
    <n v="0"/>
    <n v="0"/>
    <n v="0.12375000000000001"/>
    <n v="-0.14437500000000003"/>
    <n v="1.3749999999999998E-2"/>
    <n v="6.87500000000002E-3"/>
  </r>
  <r>
    <x v="5"/>
    <s v="airline cheap international ticket travel"/>
    <s v="Standard"/>
    <x v="4"/>
    <s v="Unassigned"/>
    <s v="Position 5-10 Bid Strategy"/>
    <n v="0.125"/>
    <n v="1"/>
    <n v="0.15"/>
    <n v="0.15"/>
    <n v="261"/>
    <n v="3.83141762452107E-3"/>
    <n v="4.4363984674329497"/>
    <n v="0"/>
    <n v="0"/>
    <n v="0"/>
    <n v="0.15"/>
    <x v="395"/>
    <n v="-1"/>
    <n v="0"/>
    <s v="NA"/>
    <n v="0"/>
    <n v="0"/>
    <n v="0"/>
    <n v="0.13500000000000001"/>
    <n v="-0.1575"/>
    <n v="1.4999999999999986E-2"/>
    <n v="7.5000000000000067E-3"/>
  </r>
  <r>
    <x v="5"/>
    <s v="airplane ticket special"/>
    <s v="Standard"/>
    <x v="4"/>
    <s v="Unassigned"/>
    <s v="Position 5-10 Bid Strategy"/>
    <n v="0.125"/>
    <n v="2"/>
    <n v="0.25"/>
    <n v="0.125"/>
    <n v="56"/>
    <n v="3.5714285714285698E-2"/>
    <n v="2.3035714285714302"/>
    <n v="0"/>
    <n v="0"/>
    <n v="0"/>
    <n v="0.25"/>
    <x v="563"/>
    <n v="-1"/>
    <n v="0"/>
    <s v="NA"/>
    <n v="0"/>
    <n v="0"/>
    <n v="0"/>
    <n v="0.22500000000000001"/>
    <n v="-0.26250000000000001"/>
    <n v="2.4999999999999994E-2"/>
    <n v="1.2500000000000011E-2"/>
  </r>
  <r>
    <x v="5"/>
    <s v="air france los angeles"/>
    <s v="Standard"/>
    <x v="4"/>
    <s v="Unassigned"/>
    <s v="Position 2-5 Bid Strategy"/>
    <n v="0.125"/>
    <n v="2"/>
    <n v="0.25"/>
    <n v="0.125"/>
    <n v="120"/>
    <n v="1.6666666666666701E-2"/>
    <n v="3.2241666666666702"/>
    <n v="0"/>
    <n v="0"/>
    <n v="0"/>
    <n v="0.25"/>
    <x v="563"/>
    <n v="-1"/>
    <n v="0"/>
    <s v="NA"/>
    <n v="0"/>
    <n v="0"/>
    <n v="0"/>
    <n v="0.22500000000000001"/>
    <n v="-0.26250000000000001"/>
    <n v="2.4999999999999994E-2"/>
    <n v="1.2500000000000011E-2"/>
  </r>
  <r>
    <x v="5"/>
    <s v="flight nice paris"/>
    <s v="Standard"/>
    <x v="4"/>
    <s v="Unassigned"/>
    <s v="Position 1-4 Bid Strategy"/>
    <n v="0.125"/>
    <n v="2"/>
    <n v="0.25"/>
    <n v="0.125"/>
    <n v="59"/>
    <n v="3.3898305084745804E-2"/>
    <n v="1.6966101694915301"/>
    <n v="0"/>
    <n v="0"/>
    <n v="0"/>
    <n v="0.25"/>
    <x v="563"/>
    <n v="-1"/>
    <n v="0"/>
    <s v="NA"/>
    <n v="0"/>
    <n v="0"/>
    <n v="0"/>
    <n v="0.22500000000000001"/>
    <n v="-0.26250000000000001"/>
    <n v="2.4999999999999994E-2"/>
    <n v="1.2500000000000011E-2"/>
  </r>
  <r>
    <x v="5"/>
    <s v="aeroport cdg"/>
    <s v="Standard"/>
    <x v="4"/>
    <s v="Unassigned"/>
    <s v="Position 2-5 Bid Strategy"/>
    <n v="0.125"/>
    <n v="2"/>
    <n v="0.25"/>
    <n v="0.125"/>
    <n v="151"/>
    <n v="1.3245033112582801E-2"/>
    <n v="1.57086092715232"/>
    <n v="0"/>
    <n v="0"/>
    <n v="0"/>
    <n v="0.25"/>
    <x v="563"/>
    <n v="-1"/>
    <n v="0"/>
    <s v="NA"/>
    <n v="0"/>
    <n v="0"/>
    <n v="0"/>
    <n v="0.22500000000000001"/>
    <n v="-0.26250000000000001"/>
    <n v="2.4999999999999994E-2"/>
    <n v="1.2500000000000011E-2"/>
  </r>
  <r>
    <x v="5"/>
    <s v="athenes"/>
    <s v="Advanced"/>
    <x v="4"/>
    <s v="Unassigned"/>
    <s v="Position 5-10 Bid Strategy"/>
    <n v="0.125"/>
    <n v="2"/>
    <n v="0.25"/>
    <n v="0.125"/>
    <n v="375"/>
    <n v="5.3333333333333297E-3"/>
    <n v="1.1642666666666699"/>
    <n v="0"/>
    <n v="0"/>
    <n v="0"/>
    <n v="0.25"/>
    <x v="563"/>
    <n v="-1"/>
    <n v="0"/>
    <s v="NA"/>
    <n v="0"/>
    <n v="0"/>
    <n v="0"/>
    <n v="0.22500000000000001"/>
    <n v="-0.26250000000000001"/>
    <n v="2.4999999999999994E-2"/>
    <n v="1.2500000000000011E-2"/>
  </r>
  <r>
    <x v="5"/>
    <s v="frequence plus"/>
    <s v="Advanced"/>
    <x v="4"/>
    <s v="Unassigned"/>
    <s v="Position 2-5 Bid Strategy"/>
    <n v="0.125"/>
    <n v="2"/>
    <n v="0.25"/>
    <n v="0.125"/>
    <n v="369"/>
    <n v="5.4200542005420002E-3"/>
    <n v="1.1219512195121999"/>
    <n v="0"/>
    <n v="0"/>
    <n v="0"/>
    <n v="0.25"/>
    <x v="563"/>
    <n v="-1"/>
    <n v="0"/>
    <s v="NA"/>
    <n v="0"/>
    <n v="0"/>
    <n v="0"/>
    <n v="0.22500000000000001"/>
    <n v="-0.26250000000000001"/>
    <n v="2.4999999999999994E-2"/>
    <n v="1.2500000000000011E-2"/>
  </r>
  <r>
    <x v="5"/>
    <s v="airline airline"/>
    <s v="Standard"/>
    <x v="4"/>
    <s v="Unassigned"/>
    <s v="Position 5-10 Bid Strategy"/>
    <n v="0.125"/>
    <n v="2"/>
    <n v="0.26250000000000001"/>
    <n v="0.13125000000000001"/>
    <n v="15546"/>
    <n v="1.28650456709121E-4"/>
    <n v="1.47845748102406"/>
    <n v="0"/>
    <n v="0"/>
    <n v="0"/>
    <n v="0.26250000000000001"/>
    <x v="396"/>
    <n v="-1"/>
    <n v="0"/>
    <s v="NA"/>
    <n v="0"/>
    <n v="0"/>
    <n v="0"/>
    <n v="0.23625000000000002"/>
    <n v="-0.27562500000000001"/>
    <n v="2.6249999999999996E-2"/>
    <n v="1.3124999999999998E-2"/>
  </r>
  <r>
    <x v="5"/>
    <s v="airport in paris france"/>
    <s v="Standard"/>
    <x v="4"/>
    <s v="Unassigned"/>
    <s v="Position 2-5 Bid Strategy"/>
    <n v="0.125"/>
    <n v="2"/>
    <n v="0.26250000000000001"/>
    <n v="0.13125000000000001"/>
    <n v="209"/>
    <n v="9.5693779904306199E-3"/>
    <n v="3.83540669856459"/>
    <n v="0"/>
    <n v="0"/>
    <n v="0"/>
    <n v="0.26250000000000001"/>
    <x v="396"/>
    <n v="-1"/>
    <n v="0"/>
    <s v="NA"/>
    <n v="0"/>
    <n v="0"/>
    <n v="0"/>
    <n v="0.23625000000000002"/>
    <n v="-0.27562500000000001"/>
    <n v="2.6249999999999996E-2"/>
    <n v="1.3124999999999998E-2"/>
  </r>
  <r>
    <x v="5"/>
    <s v="international travel bargain"/>
    <s v="Standard"/>
    <x v="4"/>
    <s v="Unassigned"/>
    <s v="Position 5-10 Bid Strategy"/>
    <n v="0.125"/>
    <n v="1"/>
    <n v="0.3125"/>
    <n v="0.3125"/>
    <n v="976"/>
    <n v="1.02459016393443E-3"/>
    <n v="1.8947745901639299"/>
    <n v="0"/>
    <n v="0"/>
    <n v="0"/>
    <n v="0.3125"/>
    <x v="580"/>
    <n v="-1"/>
    <n v="0"/>
    <s v="NA"/>
    <n v="0"/>
    <n v="0"/>
    <n v="0"/>
    <n v="0.28125"/>
    <n v="-0.328125"/>
    <n v="3.125E-2"/>
    <n v="1.5625E-2"/>
  </r>
  <r>
    <x v="5"/>
    <s v="international airline booking"/>
    <s v="Standard"/>
    <x v="4"/>
    <s v="Unassigned"/>
    <s v="Position 5-10 Bid Strategy"/>
    <n v="0.125"/>
    <n v="1"/>
    <n v="0.3125"/>
    <n v="0.3125"/>
    <n v="51"/>
    <n v="1.9607843137254898E-2"/>
    <n v="2.7980392156862699"/>
    <n v="0"/>
    <n v="0"/>
    <n v="0"/>
    <n v="0.3125"/>
    <x v="580"/>
    <n v="-1"/>
    <n v="0"/>
    <s v="NA"/>
    <n v="0"/>
    <n v="0"/>
    <n v="0"/>
    <n v="0.28125"/>
    <n v="-0.328125"/>
    <n v="3.125E-2"/>
    <n v="1.5625E-2"/>
  </r>
  <r>
    <x v="5"/>
    <s v="de gaulle airport"/>
    <s v="Standard"/>
    <x v="4"/>
    <s v="Unassigned"/>
    <s v="Position 2-5 Bid Strategy"/>
    <n v="0.125"/>
    <n v="1"/>
    <n v="0.35"/>
    <n v="0.35"/>
    <n v="1099"/>
    <n v="9.0991810737033692E-4"/>
    <n v="4.0602365787079204"/>
    <n v="0"/>
    <n v="0"/>
    <n v="0"/>
    <n v="0.35"/>
    <x v="581"/>
    <n v="-1"/>
    <n v="0"/>
    <s v="NA"/>
    <n v="0"/>
    <n v="0"/>
    <n v="0"/>
    <n v="0.315"/>
    <n v="-0.36749999999999999"/>
    <n v="3.4999999999999976E-2"/>
    <n v="1.7500000000000016E-2"/>
  </r>
  <r>
    <x v="5"/>
    <s v="san francisco to paris flight"/>
    <s v="Standard"/>
    <x v="4"/>
    <s v="Unassigned"/>
    <s v="Position 2-5 Bid Strategy"/>
    <n v="0.125"/>
    <n v="1"/>
    <n v="0.35"/>
    <n v="0.35"/>
    <n v="37"/>
    <n v="2.7027027027027001E-2"/>
    <n v="4.7324324324324296"/>
    <n v="0"/>
    <n v="0"/>
    <n v="0"/>
    <n v="0.35"/>
    <x v="581"/>
    <n v="-1"/>
    <n v="0"/>
    <s v="NA"/>
    <n v="0"/>
    <n v="0"/>
    <n v="0"/>
    <n v="0.315"/>
    <n v="-0.36749999999999999"/>
    <n v="3.4999999999999976E-2"/>
    <n v="1.7500000000000016E-2"/>
  </r>
  <r>
    <x v="5"/>
    <s v="air france europe"/>
    <s v="Standard"/>
    <x v="4"/>
    <s v="Unassigned"/>
    <s v="Position 2-5 Bid Strategy"/>
    <n v="0.125"/>
    <n v="1"/>
    <n v="0.35"/>
    <n v="0.35"/>
    <n v="114"/>
    <n v="8.7719298245614013E-3"/>
    <n v="4.3499999999999996"/>
    <n v="0"/>
    <n v="0"/>
    <n v="0"/>
    <n v="0.35"/>
    <x v="581"/>
    <n v="-1"/>
    <n v="0"/>
    <s v="NA"/>
    <n v="0"/>
    <n v="0"/>
    <n v="0"/>
    <n v="0.315"/>
    <n v="-0.36749999999999999"/>
    <n v="3.4999999999999976E-2"/>
    <n v="1.7500000000000016E-2"/>
  </r>
  <r>
    <x v="5"/>
    <s v="planning a trip to paris"/>
    <s v="Standard"/>
    <x v="4"/>
    <s v="Unassigned"/>
    <s v="Position 2-5 Bid Strategy"/>
    <n v="0.125"/>
    <n v="3"/>
    <n v="0.38749998750000003"/>
    <n v="0.1291666625"/>
    <n v="87"/>
    <n v="3.4482758620689703E-2"/>
    <n v="3.7425287356321801"/>
    <n v="0"/>
    <n v="0"/>
    <n v="0"/>
    <n v="0.38749998750000003"/>
    <x v="582"/>
    <n v="-1"/>
    <n v="0"/>
    <s v="NA"/>
    <n v="0"/>
    <n v="0"/>
    <n v="0"/>
    <n v="0.34874998875000002"/>
    <n v="-0.40687498687500007"/>
    <n v="3.8749998750000014E-2"/>
    <n v="1.9374999375000035E-2"/>
  </r>
  <r>
    <x v="5"/>
    <s v="international air reservation"/>
    <s v="Standard"/>
    <x v="4"/>
    <s v="Unassigned"/>
    <s v="Position 5-10 Bid Strategy"/>
    <n v="0.125"/>
    <n v="1"/>
    <n v="0.4"/>
    <n v="0.4"/>
    <n v="37"/>
    <n v="2.7027027027027001E-2"/>
    <n v="1.4783783783783799"/>
    <n v="0"/>
    <n v="0"/>
    <n v="0"/>
    <n v="0.4"/>
    <x v="583"/>
    <n v="-1"/>
    <n v="0"/>
    <s v="NA"/>
    <n v="0"/>
    <n v="0"/>
    <n v="0"/>
    <n v="0.36000000000000004"/>
    <n v="-0.42000000000000004"/>
    <n v="3.999999999999998E-2"/>
    <n v="2.0000000000000018E-2"/>
  </r>
  <r>
    <x v="5"/>
    <s v="international airline ticket sale"/>
    <s v="Standard"/>
    <x v="4"/>
    <s v="Unassigned"/>
    <s v="Position 5-10 Bid Strategy"/>
    <n v="0.125"/>
    <n v="1"/>
    <n v="0.4"/>
    <n v="0.4"/>
    <n v="157"/>
    <n v="6.3694267515923596E-3"/>
    <n v="3.05414012738854"/>
    <n v="0"/>
    <n v="0"/>
    <n v="0"/>
    <n v="0.4"/>
    <x v="583"/>
    <n v="-1"/>
    <n v="0"/>
    <s v="NA"/>
    <n v="0"/>
    <n v="0"/>
    <n v="0"/>
    <n v="0.36000000000000004"/>
    <n v="-0.42000000000000004"/>
    <n v="3.999999999999998E-2"/>
    <n v="2.0000000000000018E-2"/>
  </r>
  <r>
    <x v="5"/>
    <s v="airfare flight international"/>
    <s v="Standard"/>
    <x v="4"/>
    <s v="Unassigned"/>
    <s v="Position 5-10 Bid Strategy"/>
    <n v="0.125"/>
    <n v="1"/>
    <n v="0.42499999999999999"/>
    <n v="0.42499999999999999"/>
    <n v="182"/>
    <n v="5.4945054945054906E-3"/>
    <n v="3.35769230769231"/>
    <n v="0"/>
    <n v="0"/>
    <n v="0"/>
    <n v="0.42499999999999999"/>
    <x v="479"/>
    <n v="-1"/>
    <n v="0"/>
    <s v="NA"/>
    <n v="0"/>
    <n v="0"/>
    <n v="0"/>
    <n v="0.38250000000000001"/>
    <n v="-0.44624999999999998"/>
    <n v="4.2499999999999982E-2"/>
    <n v="2.1249999999999991E-2"/>
  </r>
  <r>
    <x v="5"/>
    <s v="france round trip ticket"/>
    <s v="Standard"/>
    <x v="4"/>
    <s v="Unassigned"/>
    <s v="Position 2-5 Bid Strategy"/>
    <n v="0.125"/>
    <n v="2"/>
    <n v="0.42499999999999999"/>
    <n v="0.21249999999999999"/>
    <n v="72"/>
    <n v="2.7777777777777801E-2"/>
    <n v="3.9555555555555602"/>
    <n v="0"/>
    <n v="0"/>
    <n v="0"/>
    <n v="0.42499999999999999"/>
    <x v="479"/>
    <n v="-1"/>
    <n v="0"/>
    <s v="NA"/>
    <n v="0"/>
    <n v="0"/>
    <n v="0"/>
    <n v="0.38250000000000001"/>
    <n v="-0.44624999999999998"/>
    <n v="4.2499999999999982E-2"/>
    <n v="2.1249999999999991E-2"/>
  </r>
  <r>
    <x v="5"/>
    <s v="air france home page"/>
    <s v="Standard"/>
    <x v="4"/>
    <s v="Unassigned"/>
    <s v="Position 2-5 Bid Strategy"/>
    <n v="0.125"/>
    <n v="2"/>
    <n v="0.42499999999999999"/>
    <n v="0.21249999999999999"/>
    <n v="100"/>
    <n v="0.02"/>
    <n v="1.8220000000000001"/>
    <n v="0"/>
    <n v="0"/>
    <n v="0"/>
    <n v="0.42499999999999999"/>
    <x v="479"/>
    <n v="-1"/>
    <n v="0"/>
    <s v="NA"/>
    <n v="0"/>
    <n v="0"/>
    <n v="0"/>
    <n v="0.38250000000000001"/>
    <n v="-0.44624999999999998"/>
    <n v="4.2499999999999982E-2"/>
    <n v="2.1249999999999991E-2"/>
  </r>
  <r>
    <x v="5"/>
    <s v="air chicago france"/>
    <s v="Standard"/>
    <x v="4"/>
    <s v="Unassigned"/>
    <s v="Position 2-5 Bid Strategy"/>
    <n v="0.125"/>
    <n v="2"/>
    <n v="0.45"/>
    <n v="0.22500000000000001"/>
    <n v="64"/>
    <n v="3.125E-2"/>
    <n v="2.0671875000000002"/>
    <n v="0"/>
    <n v="0"/>
    <n v="0"/>
    <n v="0.45"/>
    <x v="584"/>
    <n v="-1"/>
    <n v="0"/>
    <s v="NA"/>
    <n v="0"/>
    <n v="0"/>
    <n v="0"/>
    <n v="0.40500000000000003"/>
    <n v="-0.47250000000000003"/>
    <n v="4.4999999999999984E-2"/>
    <n v="2.250000000000002E-2"/>
  </r>
  <r>
    <x v="5"/>
    <s v="airfare site travel web"/>
    <s v="Standard"/>
    <x v="4"/>
    <s v="Unassigned"/>
    <s v="Position 5-10 Bid Strategy"/>
    <n v="0.125"/>
    <n v="1"/>
    <n v="0.51249999999999996"/>
    <n v="0.51249999999999996"/>
    <n v="118"/>
    <n v="8.4745762711864406E-3"/>
    <n v="3.1949152542372898"/>
    <n v="0"/>
    <n v="0"/>
    <n v="0"/>
    <n v="0.51249999999999996"/>
    <x v="585"/>
    <n v="-1"/>
    <n v="0"/>
    <s v="NA"/>
    <n v="0"/>
    <n v="0"/>
    <n v="0"/>
    <n v="0.46124999999999999"/>
    <n v="-0.53812499999999996"/>
    <n v="5.1249999999999962E-2"/>
    <n v="2.5625000000000009E-2"/>
  </r>
  <r>
    <x v="5"/>
    <s v="air customer france service"/>
    <s v="Standard"/>
    <x v="4"/>
    <s v="Unassigned"/>
    <s v="Position 2-5 Bid Strategy"/>
    <n v="0.125"/>
    <n v="4"/>
    <n v="0.57499999999999996"/>
    <n v="0.14374999999999999"/>
    <n v="172"/>
    <n v="2.32558139534884E-2"/>
    <n v="1.98546511627907"/>
    <n v="0"/>
    <n v="0"/>
    <n v="0"/>
    <n v="0.57499999999999996"/>
    <x v="569"/>
    <n v="-1"/>
    <n v="0"/>
    <s v="NA"/>
    <n v="0"/>
    <n v="0"/>
    <n v="0"/>
    <n v="0.51749999999999996"/>
    <n v="-0.60375000000000001"/>
    <n v="5.7499999999999996E-2"/>
    <n v="2.8750000000000053E-2"/>
  </r>
  <r>
    <x v="5"/>
    <s v="air france destination"/>
    <s v="Standard"/>
    <x v="4"/>
    <s v="Unassigned"/>
    <s v="Position 2-5 Bid Strategy"/>
    <n v="0.125"/>
    <n v="2"/>
    <n v="0.57499999999999996"/>
    <n v="0.28749999999999998"/>
    <n v="122"/>
    <n v="1.63934426229508E-2"/>
    <n v="1.73688524590164"/>
    <n v="0"/>
    <n v="0"/>
    <n v="0"/>
    <n v="0.57499999999999996"/>
    <x v="569"/>
    <n v="-1"/>
    <n v="0"/>
    <s v="NA"/>
    <n v="0"/>
    <n v="0"/>
    <n v="0"/>
    <n v="0.51749999999999996"/>
    <n v="-0.60375000000000001"/>
    <n v="5.7499999999999996E-2"/>
    <n v="2.8750000000000053E-2"/>
  </r>
  <r>
    <x v="5"/>
    <s v="discounted flight paris"/>
    <s v="Standard"/>
    <x v="4"/>
    <s v="Unassigned"/>
    <s v="Position 2-5 Bid Strategy"/>
    <n v="0.125"/>
    <n v="1"/>
    <n v="0.6"/>
    <n v="0.6"/>
    <n v="18"/>
    <n v="5.5555555555555601E-2"/>
    <n v="2.6722222222222198"/>
    <n v="0"/>
    <n v="0"/>
    <n v="0"/>
    <n v="0.6"/>
    <x v="586"/>
    <n v="-1"/>
    <n v="0"/>
    <s v="NA"/>
    <n v="0"/>
    <n v="0"/>
    <n v="0"/>
    <n v="0.54"/>
    <n v="-0.63"/>
    <n v="5.9999999999999942E-2"/>
    <n v="3.0000000000000027E-2"/>
  </r>
  <r>
    <x v="5"/>
    <s v="airfare business class discount international"/>
    <s v="Standard"/>
    <x v="4"/>
    <s v="Unassigned"/>
    <s v="Position 5-10 Bid Strategy"/>
    <n v="0.125"/>
    <n v="2"/>
    <n v="0.63749999999999996"/>
    <n v="0.31874999999999998"/>
    <n v="76"/>
    <n v="2.6315789473684199E-2"/>
    <n v="2.2236842105263199"/>
    <n v="0"/>
    <n v="0"/>
    <n v="0"/>
    <n v="0.63749999999999996"/>
    <x v="570"/>
    <n v="-1"/>
    <n v="0"/>
    <s v="NA"/>
    <n v="0"/>
    <n v="0"/>
    <n v="0"/>
    <n v="0.57374999999999998"/>
    <n v="-0.66937499999999994"/>
    <n v="6.3749999999999973E-2"/>
    <n v="3.1874999999999987E-2"/>
  </r>
  <r>
    <x v="5"/>
    <s v="greece fares"/>
    <s v="Standard"/>
    <x v="4"/>
    <s v="Unassigned"/>
    <s v="Position 5-10 Bid Strategy"/>
    <n v="0.125"/>
    <n v="3"/>
    <n v="0.64999998749999999"/>
    <n v="0.2166666625"/>
    <n v="101"/>
    <n v="2.9702970297029698E-2"/>
    <n v="2.4762376237623802"/>
    <n v="0"/>
    <n v="0"/>
    <n v="0"/>
    <n v="0.64999998749999999"/>
    <x v="587"/>
    <n v="-1"/>
    <n v="0"/>
    <s v="NA"/>
    <n v="0"/>
    <n v="0"/>
    <n v="0"/>
    <n v="0.58499998875000003"/>
    <n v="-0.68249998687500002"/>
    <n v="6.4999998749999954E-2"/>
    <n v="3.2499999375000033E-2"/>
  </r>
  <r>
    <x v="5"/>
    <s v="air plan ticket"/>
    <s v="Standard"/>
    <x v="4"/>
    <s v="Unassigned"/>
    <s v="Position 5-10 Bid Strategy"/>
    <n v="0.125"/>
    <n v="4"/>
    <n v="0.82499999999999996"/>
    <n v="0.20624999999999999"/>
    <n v="98"/>
    <n v="4.08163265306122E-2"/>
    <n v="2.08469387755102"/>
    <n v="0"/>
    <n v="0"/>
    <n v="0"/>
    <n v="0.82499999999999996"/>
    <x v="588"/>
    <n v="-1"/>
    <n v="0"/>
    <s v="NA"/>
    <n v="0"/>
    <n v="0"/>
    <n v="0"/>
    <n v="0.74249999999999994"/>
    <n v="-0.86624999999999996"/>
    <n v="8.2500000000000018E-2"/>
    <n v="4.1250000000000009E-2"/>
  </r>
  <r>
    <x v="5"/>
    <s v="charles de gaulle international airport"/>
    <s v="Standard"/>
    <x v="4"/>
    <s v="Unassigned"/>
    <s v="Position 2-5 Bid Strategy"/>
    <n v="0.125"/>
    <n v="3"/>
    <n v="0.82499999999999996"/>
    <n v="0.27500000000000002"/>
    <n v="527"/>
    <n v="5.6925996204933603E-3"/>
    <n v="2.2129032258064498"/>
    <n v="0"/>
    <n v="0"/>
    <n v="0"/>
    <n v="0.82499999999999996"/>
    <x v="588"/>
    <n v="-1"/>
    <n v="0"/>
    <s v="NA"/>
    <n v="0"/>
    <n v="0"/>
    <n v="0"/>
    <n v="0.74249999999999994"/>
    <n v="-0.86624999999999996"/>
    <n v="8.2500000000000018E-2"/>
    <n v="4.1250000000000009E-2"/>
  </r>
  <r>
    <x v="5"/>
    <s v="air france site"/>
    <s v="Standard"/>
    <x v="4"/>
    <s v="Unassigned"/>
    <s v="Position 2-5 Bid Strategy"/>
    <n v="0.125"/>
    <n v="2"/>
    <n v="0.83750000000000002"/>
    <n v="0.41875000000000001"/>
    <n v="144"/>
    <n v="1.38888888888889E-2"/>
    <n v="3.1187499999999999"/>
    <n v="0"/>
    <n v="0"/>
    <n v="0"/>
    <n v="0.83750000000000002"/>
    <x v="589"/>
    <n v="-1"/>
    <n v="0"/>
    <s v="NA"/>
    <n v="0"/>
    <n v="0"/>
    <n v="0"/>
    <n v="0.75375000000000003"/>
    <n v="-0.87937500000000002"/>
    <n v="8.3749999999999991E-2"/>
    <n v="4.1874999999999996E-2"/>
  </r>
  <r>
    <x v="5"/>
    <s v="cheapest flight to france"/>
    <s v="Standard"/>
    <x v="4"/>
    <s v="Unassigned"/>
    <s v="Position 2-5 Bid Strategy"/>
    <n v="0.125"/>
    <n v="1"/>
    <n v="0.83750000000000002"/>
    <n v="0.83750000000000002"/>
    <n v="106"/>
    <n v="9.4339622641509396E-3"/>
    <n v="4.7141509433962296"/>
    <n v="0"/>
    <n v="0"/>
    <n v="0"/>
    <n v="0.83750000000000002"/>
    <x v="589"/>
    <n v="-1"/>
    <n v="0"/>
    <s v="NA"/>
    <n v="0"/>
    <n v="0"/>
    <n v="0"/>
    <n v="0.75375000000000003"/>
    <n v="-0.87937500000000002"/>
    <n v="8.3749999999999991E-2"/>
    <n v="4.1874999999999996E-2"/>
  </r>
  <r>
    <x v="5"/>
    <s v="air france air line"/>
    <s v="Standard"/>
    <x v="4"/>
    <s v="Unassigned"/>
    <s v="Position 2-5 Bid Strategy"/>
    <n v="0.125"/>
    <n v="2"/>
    <n v="0.9"/>
    <n v="0.45"/>
    <n v="108"/>
    <n v="1.85185185185185E-2"/>
    <n v="5.8324074074074099"/>
    <n v="0"/>
    <n v="0"/>
    <n v="0"/>
    <n v="0.9"/>
    <x v="590"/>
    <n v="-1"/>
    <n v="0"/>
    <s v="NA"/>
    <n v="0"/>
    <n v="0"/>
    <n v="0"/>
    <n v="0.81"/>
    <n v="-0.94500000000000006"/>
    <n v="8.9999999999999969E-2"/>
    <n v="4.500000000000004E-2"/>
  </r>
  <r>
    <x v="5"/>
    <s v="jfk to athens"/>
    <s v="Standard"/>
    <x v="4"/>
    <s v="Unassigned"/>
    <s v="Position 5-10 Bid Strategy"/>
    <n v="0.125"/>
    <n v="3"/>
    <n v="0.9375"/>
    <n v="0.3125"/>
    <n v="50"/>
    <n v="0.06"/>
    <n v="1.58"/>
    <n v="0"/>
    <n v="0"/>
    <n v="0"/>
    <n v="0.9375"/>
    <x v="591"/>
    <n v="-1"/>
    <n v="0"/>
    <s v="NA"/>
    <n v="0"/>
    <n v="0"/>
    <n v="0"/>
    <n v="0.84375"/>
    <n v="-0.984375"/>
    <n v="9.375E-2"/>
    <n v="4.6875E-2"/>
  </r>
  <r>
    <x v="5"/>
    <s v="air booking"/>
    <s v="Standard"/>
    <x v="4"/>
    <s v="Unassigned"/>
    <s v="Position 5-10 Bid Strategy"/>
    <n v="0.125"/>
    <n v="3"/>
    <n v="0.96249997500000006"/>
    <n v="0.320833325"/>
    <n v="295"/>
    <n v="1.01694915254237E-2"/>
    <n v="2.0905084745762701"/>
    <n v="0"/>
    <n v="0"/>
    <n v="0"/>
    <n v="0.96249997500000006"/>
    <x v="592"/>
    <n v="-1"/>
    <n v="0"/>
    <s v="NA"/>
    <n v="0"/>
    <n v="0"/>
    <n v="0"/>
    <n v="0.8662499775000001"/>
    <n v="-1.0106249737500002"/>
    <n v="9.6249997499999962E-2"/>
    <n v="4.8124998750000092E-2"/>
  </r>
  <r>
    <x v="5"/>
    <s v="international airfare rate"/>
    <s v="Standard"/>
    <x v="4"/>
    <s v="Unassigned"/>
    <s v="Position 5-10 Bid Strategy"/>
    <n v="0.125"/>
    <n v="1"/>
    <n v="1"/>
    <n v="1"/>
    <n v="115"/>
    <n v="8.6956521739130401E-3"/>
    <n v="3.2982608695652198"/>
    <n v="0"/>
    <n v="0"/>
    <n v="0"/>
    <n v="1"/>
    <x v="403"/>
    <n v="-1"/>
    <n v="0"/>
    <s v="NA"/>
    <n v="0"/>
    <n v="0"/>
    <n v="0"/>
    <n v="0.9"/>
    <n v="-1.05"/>
    <n v="9.9999999999999978E-2"/>
    <n v="5.0000000000000044E-2"/>
  </r>
  <r>
    <x v="5"/>
    <s v="airplane tiket"/>
    <s v="Standard"/>
    <x v="4"/>
    <s v="Unassigned"/>
    <s v="Position 5-10 Bid Strategy"/>
    <n v="0.125"/>
    <n v="2"/>
    <n v="1.125"/>
    <n v="0.5625"/>
    <n v="59"/>
    <n v="3.3898305084745804E-2"/>
    <n v="1.7542372881355901"/>
    <n v="0"/>
    <n v="0"/>
    <n v="0"/>
    <n v="1.125"/>
    <x v="593"/>
    <n v="-1"/>
    <n v="0"/>
    <s v="NA"/>
    <n v="0"/>
    <n v="0"/>
    <n v="0"/>
    <n v="1.0125"/>
    <n v="-1.1812500000000001"/>
    <n v="0.11250000000000004"/>
    <n v="5.6250000000000133E-2"/>
  </r>
  <r>
    <x v="5"/>
    <s v="washington to paris"/>
    <s v="Standard"/>
    <x v="4"/>
    <s v="Unassigned"/>
    <s v="Position 2-5 Bid Strategy"/>
    <n v="0.125"/>
    <n v="2"/>
    <n v="1.125"/>
    <n v="0.5625"/>
    <n v="194"/>
    <n v="1.03092783505155E-2"/>
    <n v="3.1469072164948502"/>
    <n v="0"/>
    <n v="0"/>
    <n v="0"/>
    <n v="1.125"/>
    <x v="593"/>
    <n v="-1"/>
    <n v="0"/>
    <s v="NA"/>
    <n v="0"/>
    <n v="0"/>
    <n v="0"/>
    <n v="1.0125"/>
    <n v="-1.1812500000000001"/>
    <n v="0.11250000000000004"/>
    <n v="5.6250000000000133E-2"/>
  </r>
  <r>
    <x v="5"/>
    <s v="airfrance ca"/>
    <s v="Standard"/>
    <x v="4"/>
    <s v="Unassigned"/>
    <s v="Position 2-5 Bid Strategy"/>
    <n v="0.125"/>
    <n v="10"/>
    <n v="1.25"/>
    <n v="0.125"/>
    <n v="329"/>
    <n v="3.0395136778115499E-2"/>
    <n v="1.4841945288753799"/>
    <n v="0"/>
    <n v="0"/>
    <n v="0"/>
    <n v="1.25"/>
    <x v="406"/>
    <n v="-1"/>
    <n v="0"/>
    <s v="NA"/>
    <n v="0"/>
    <n v="0"/>
    <n v="0"/>
    <n v="1.125"/>
    <n v="-1.3125"/>
    <n v="0.125"/>
    <n v="6.25E-2"/>
  </r>
  <r>
    <x v="5"/>
    <s v="nuremberg ticket"/>
    <s v="Advanced"/>
    <x v="4"/>
    <s v="Unassigned"/>
    <s v="Position 5-10 Bid Strategy"/>
    <n v="0.125"/>
    <n v="1"/>
    <n v="1.2625"/>
    <n v="1.2625"/>
    <n v="55"/>
    <n v="1.8181818181818198E-2"/>
    <n v="1.78909090909091"/>
    <n v="0"/>
    <n v="0"/>
    <n v="0"/>
    <n v="1.2625"/>
    <x v="594"/>
    <n v="-1"/>
    <n v="0"/>
    <s v="NA"/>
    <n v="0"/>
    <n v="0"/>
    <n v="0"/>
    <n v="1.13625"/>
    <n v="-1.3256250000000001"/>
    <n v="0.12624999999999997"/>
    <n v="6.3125000000000098E-2"/>
  </r>
  <r>
    <x v="5"/>
    <s v="orlando to paris"/>
    <s v="Standard"/>
    <x v="4"/>
    <s v="Unassigned"/>
    <s v="Position 2-5 Bid Strategy"/>
    <n v="0.125"/>
    <n v="2"/>
    <n v="1.2625"/>
    <n v="0.63124999999999998"/>
    <n v="107"/>
    <n v="1.86915887850467E-2"/>
    <n v="2.9168224299065399"/>
    <n v="0"/>
    <n v="0"/>
    <n v="0"/>
    <n v="1.2625"/>
    <x v="594"/>
    <n v="-1"/>
    <n v="0"/>
    <s v="NA"/>
    <n v="0"/>
    <n v="0"/>
    <n v="0"/>
    <n v="1.13625"/>
    <n v="-1.3256250000000001"/>
    <n v="0.12624999999999997"/>
    <n v="6.3125000000000098E-2"/>
  </r>
  <r>
    <x v="5"/>
    <s v="ny to greece"/>
    <s v="Standard"/>
    <x v="4"/>
    <s v="Unassigned"/>
    <s v="Position 5-10 Bid Strategy"/>
    <n v="0.125"/>
    <n v="3"/>
    <n v="1.3249999875"/>
    <n v="0.44166666249999997"/>
    <n v="1728"/>
    <n v="1.7361111111111099E-3"/>
    <n v="2.2335069444444402"/>
    <n v="0"/>
    <n v="0"/>
    <n v="0"/>
    <n v="1.3249999875"/>
    <x v="595"/>
    <n v="-1"/>
    <n v="0"/>
    <s v="NA"/>
    <n v="0"/>
    <n v="0"/>
    <n v="0"/>
    <n v="1.1924999887500001"/>
    <n v="-1.3912499868750001"/>
    <n v="0.13249999874999996"/>
    <n v="6.624999937500009E-2"/>
  </r>
  <r>
    <x v="5"/>
    <s v="cheap airline ticket to england"/>
    <s v="Advanced"/>
    <x v="4"/>
    <s v="Unassigned"/>
    <s v="Position 5-10 Bid Strategy"/>
    <n v="0.125"/>
    <n v="3"/>
    <n v="1.425"/>
    <n v="0.47499999999999998"/>
    <n v="131"/>
    <n v="2.2900763358778602E-2"/>
    <n v="4.0832061068702297"/>
    <n v="0"/>
    <n v="0"/>
    <n v="0"/>
    <n v="1.425"/>
    <x v="596"/>
    <n v="-1"/>
    <n v="0"/>
    <s v="NA"/>
    <n v="0"/>
    <n v="0"/>
    <n v="0"/>
    <n v="1.2825"/>
    <n v="-1.4962500000000001"/>
    <n v="0.14250000000000007"/>
    <n v="7.1250000000000036E-2"/>
  </r>
  <r>
    <x v="5"/>
    <s v="air france special"/>
    <s v="Standard"/>
    <x v="4"/>
    <s v="Unassigned"/>
    <s v="Position 2-5 Bid Strategy"/>
    <n v="0.125"/>
    <n v="4"/>
    <n v="1.5"/>
    <n v="0.375"/>
    <n v="36"/>
    <n v="0.11111111111111099"/>
    <n v="2.6111111111111098"/>
    <n v="0"/>
    <n v="0"/>
    <n v="0"/>
    <n v="1.5"/>
    <x v="597"/>
    <n v="-1"/>
    <n v="0"/>
    <s v="NA"/>
    <n v="0"/>
    <n v="0"/>
    <n v="0"/>
    <n v="1.35"/>
    <n v="-1.5750000000000002"/>
    <n v="0.14999999999999991"/>
    <n v="7.5000000000000178E-2"/>
  </r>
  <r>
    <x v="5"/>
    <s v="airplanetickets"/>
    <s v="Standard"/>
    <x v="4"/>
    <s v="Unassigned"/>
    <s v="Position 5-10 Bid Strategy"/>
    <n v="0.125"/>
    <n v="5"/>
    <n v="1.6"/>
    <n v="0.32"/>
    <n v="480"/>
    <n v="1.0416666666666701E-2"/>
    <n v="2.2822916666666702"/>
    <n v="0"/>
    <n v="0"/>
    <n v="0"/>
    <n v="1.6"/>
    <x v="410"/>
    <n v="-1"/>
    <n v="0"/>
    <s v="NA"/>
    <n v="0"/>
    <n v="0"/>
    <n v="0"/>
    <n v="1.4400000000000002"/>
    <n v="-1.6800000000000002"/>
    <n v="0.15999999999999992"/>
    <n v="8.0000000000000071E-2"/>
  </r>
  <r>
    <x v="5"/>
    <s v="paris france info"/>
    <s v="Standard"/>
    <x v="4"/>
    <s v="Unassigned"/>
    <s v="Position 2-5 Bid Strategy"/>
    <n v="0.125"/>
    <n v="1"/>
    <n v="1.8875"/>
    <n v="1.8875"/>
    <n v="801"/>
    <n v="1.24843945068664E-3"/>
    <n v="4.4942571785268397"/>
    <n v="0"/>
    <n v="0"/>
    <n v="0"/>
    <n v="1.8875"/>
    <x v="598"/>
    <n v="-1"/>
    <n v="0"/>
    <s v="NA"/>
    <n v="0"/>
    <n v="0"/>
    <n v="0"/>
    <n v="1.69875"/>
    <n v="-1.9818750000000001"/>
    <n v="0.18874999999999997"/>
    <n v="9.4375000000000098E-2"/>
  </r>
  <r>
    <x v="5"/>
    <s v="cheap flight from paris"/>
    <s v="Standard"/>
    <x v="4"/>
    <s v="Unassigned"/>
    <s v="Position 2-5 Bid Strategy"/>
    <n v="0.125"/>
    <n v="2"/>
    <n v="2.1875"/>
    <n v="1.09375"/>
    <n v="266"/>
    <n v="7.5187969924811991E-3"/>
    <n v="2.49586466165414"/>
    <n v="0"/>
    <n v="0"/>
    <n v="0"/>
    <n v="2.1875"/>
    <x v="599"/>
    <n v="-1"/>
    <n v="0"/>
    <s v="NA"/>
    <n v="0"/>
    <n v="0"/>
    <n v="0"/>
    <n v="1.96875"/>
    <n v="-2.296875"/>
    <n v="0.21875"/>
    <n v="0.109375"/>
  </r>
  <r>
    <x v="5"/>
    <s v="air fly ticket"/>
    <s v="Standard"/>
    <x v="4"/>
    <s v="Unassigned"/>
    <s v="Position 5-10 Bid Strategy"/>
    <n v="0.125"/>
    <n v="6"/>
    <n v="2.4750000000000001"/>
    <n v="0.41249999999999998"/>
    <n v="205"/>
    <n v="2.9268292682926803E-2"/>
    <n v="3.84829268292683"/>
    <n v="0"/>
    <n v="0"/>
    <n v="0"/>
    <n v="2.4750000000000001"/>
    <x v="575"/>
    <n v="-1"/>
    <n v="0"/>
    <s v="NA"/>
    <n v="0"/>
    <n v="0"/>
    <n v="0"/>
    <n v="2.2275"/>
    <n v="-2.5987500000000003"/>
    <n v="0.24750000000000005"/>
    <n v="0.12375000000000025"/>
  </r>
  <r>
    <x v="5"/>
    <s v="airplane book"/>
    <s v="Standard"/>
    <x v="4"/>
    <s v="Unassigned"/>
    <s v="Position 5-10 Bid Strategy"/>
    <n v="0.125"/>
    <n v="3"/>
    <n v="2.987499975"/>
    <n v="0.99583332499999999"/>
    <n v="388"/>
    <n v="7.7319587628865991E-3"/>
    <n v="2.7567010309278399"/>
    <n v="0"/>
    <n v="0"/>
    <n v="0"/>
    <n v="2.987499975"/>
    <x v="600"/>
    <n v="-1"/>
    <n v="0"/>
    <s v="NA"/>
    <n v="0"/>
    <n v="0"/>
    <n v="0"/>
    <n v="2.6887499775000001"/>
    <n v="-3.1368749737499999"/>
    <n v="0.29874999749999986"/>
    <n v="0.14937499874999993"/>
  </r>
  <r>
    <x v="5"/>
    <s v="new york to athens"/>
    <s v="Standard"/>
    <x v="4"/>
    <s v="Unassigned"/>
    <s v="Position 5-10 Bid Strategy"/>
    <n v="0.125"/>
    <n v="5"/>
    <n v="3.25"/>
    <n v="0.65"/>
    <n v="2168"/>
    <n v="2.3062730627306303E-3"/>
    <n v="2.16674354243542"/>
    <n v="0"/>
    <n v="0"/>
    <n v="0"/>
    <n v="3.25"/>
    <x v="601"/>
    <n v="-1"/>
    <n v="0"/>
    <s v="NA"/>
    <n v="0"/>
    <n v="0"/>
    <n v="0"/>
    <n v="2.9250000000000003"/>
    <n v="-3.4125000000000001"/>
    <n v="0.32499999999999973"/>
    <n v="0.16250000000000009"/>
  </r>
  <r>
    <x v="5"/>
    <s v="cheap flight greece new york"/>
    <s v="Standard"/>
    <x v="4"/>
    <s v="Unassigned"/>
    <s v="Position 5-10 Bid Strategy"/>
    <n v="0.125"/>
    <n v="3"/>
    <n v="3.3249999749999999"/>
    <n v="1.108333325"/>
    <n v="102"/>
    <n v="2.9411764705882401E-2"/>
    <n v="1.30294117647059"/>
    <n v="0"/>
    <n v="0"/>
    <n v="0"/>
    <n v="3.3249999749999999"/>
    <x v="602"/>
    <n v="-1"/>
    <n v="0"/>
    <s v="NA"/>
    <n v="0"/>
    <n v="0"/>
    <n v="0"/>
    <n v="2.9924999775000001"/>
    <n v="-3.49124997375"/>
    <n v="0.33249999749999981"/>
    <n v="0.16624999875000013"/>
  </r>
  <r>
    <x v="5"/>
    <s v="french air"/>
    <s v="Standard"/>
    <x v="4"/>
    <s v="Unassigned"/>
    <s v="Position 2-5 Bid Strategy"/>
    <n v="0.125"/>
    <n v="15"/>
    <n v="3.7749999375000005"/>
    <n v="0.25166666250000003"/>
    <n v="556"/>
    <n v="2.6978417266187101E-2"/>
    <n v="2.48525179856115"/>
    <n v="0"/>
    <n v="0"/>
    <n v="0"/>
    <n v="3.7749999375000005"/>
    <x v="603"/>
    <n v="-1"/>
    <n v="0"/>
    <s v="NA"/>
    <n v="0"/>
    <n v="0"/>
    <n v="0"/>
    <n v="3.3974999437500006"/>
    <n v="-3.9637499343750009"/>
    <n v="0.37749999374999987"/>
    <n v="0.18874999687500038"/>
  </r>
  <r>
    <x v="5"/>
    <s v="san diego to paris"/>
    <s v="Standard"/>
    <x v="4"/>
    <s v="Unassigned"/>
    <s v="Position 2-5 Bid Strategy"/>
    <n v="0.125"/>
    <n v="5"/>
    <n v="4.2750000000000004"/>
    <n v="0.85499999999999998"/>
    <n v="199"/>
    <n v="2.5125628140703501E-2"/>
    <n v="4.1105527638190997"/>
    <n v="0"/>
    <n v="0"/>
    <n v="0"/>
    <n v="4.2750000000000004"/>
    <x v="423"/>
    <n v="-1"/>
    <n v="0"/>
    <s v="NA"/>
    <n v="0"/>
    <n v="0"/>
    <n v="0"/>
    <n v="3.8475000000000006"/>
    <n v="-4.4887500000000005"/>
    <n v="0.42749999999999977"/>
    <n v="0.21375000000000011"/>
  </r>
  <r>
    <x v="5"/>
    <s v="chicago to paris"/>
    <s v="Standard"/>
    <x v="4"/>
    <s v="Unassigned"/>
    <s v="Position 2-5 Bid Strategy"/>
    <n v="0.125"/>
    <n v="6"/>
    <n v="4.4249999999999998"/>
    <n v="0.73750000000000004"/>
    <n v="759"/>
    <n v="7.9051383399209498E-3"/>
    <n v="5.5376811594202904"/>
    <n v="0"/>
    <n v="0"/>
    <n v="0"/>
    <n v="4.4249999999999998"/>
    <x v="604"/>
    <n v="-1"/>
    <n v="0"/>
    <s v="NA"/>
    <n v="0"/>
    <n v="0"/>
    <n v="0"/>
    <n v="3.9824999999999999"/>
    <n v="-4.6462500000000002"/>
    <n v="0.44249999999999989"/>
    <n v="0.22125000000000039"/>
  </r>
  <r>
    <x v="5"/>
    <s v="lowest fare to paris"/>
    <s v="Standard"/>
    <x v="4"/>
    <s v="Unassigned"/>
    <s v="Position 2-5 Bid Strategy"/>
    <n v="0.125"/>
    <n v="5"/>
    <n v="6"/>
    <n v="1.2"/>
    <n v="42"/>
    <n v="0.119047619047619"/>
    <n v="4.1166666666666698"/>
    <n v="0"/>
    <n v="0"/>
    <n v="0"/>
    <n v="6"/>
    <x v="605"/>
    <n v="-1"/>
    <n v="0"/>
    <s v="NA"/>
    <n v="0"/>
    <n v="0"/>
    <n v="0"/>
    <n v="5.4"/>
    <n v="-6.3000000000000007"/>
    <n v="0.59999999999999964"/>
    <n v="0.30000000000000071"/>
  </r>
  <r>
    <x v="5"/>
    <s v="air ticket direct"/>
    <s v="Standard"/>
    <x v="4"/>
    <s v="Unassigned"/>
    <s v="Position 5-10 Bid Strategy"/>
    <n v="0.125"/>
    <n v="4"/>
    <n v="7.9375"/>
    <n v="1.984375"/>
    <n v="240"/>
    <n v="1.6666666666666701E-2"/>
    <n v="3.1458333333333299"/>
    <n v="0"/>
    <n v="0"/>
    <n v="0"/>
    <n v="7.9375"/>
    <x v="606"/>
    <n v="-1"/>
    <n v="0"/>
    <s v="NA"/>
    <n v="0"/>
    <n v="0"/>
    <n v="0"/>
    <n v="7.1437499999999998"/>
    <n v="-8.3343749999999996"/>
    <n v="0.79375000000000018"/>
    <n v="0.39687499999999964"/>
  </r>
  <r>
    <x v="5"/>
    <s v="airway ticket"/>
    <s v="Standard"/>
    <x v="4"/>
    <s v="Unassigned"/>
    <s v="Position 5-10 Bid Strategy"/>
    <n v="0.125"/>
    <n v="46"/>
    <n v="9.9124997500000003"/>
    <n v="0.215489125"/>
    <n v="2052"/>
    <n v="2.2417153996101401E-2"/>
    <n v="2.07889863547758"/>
    <n v="0"/>
    <n v="0"/>
    <n v="0"/>
    <n v="9.9124997500000003"/>
    <x v="607"/>
    <n v="-1"/>
    <n v="0"/>
    <s v="NA"/>
    <n v="0"/>
    <n v="0"/>
    <n v="0"/>
    <n v="8.9212497749999997"/>
    <n v="-10.408124737500001"/>
    <n v="0.99124997500000056"/>
    <n v="0.49562498750000117"/>
  </r>
  <r>
    <x v="3"/>
    <s v="paris degaulle airport"/>
    <s v="Advanced"/>
    <x v="4"/>
    <s v="Unassigned"/>
    <s v="Position 1-2 Target"/>
    <n v="0.13750000000000001"/>
    <n v="1"/>
    <n v="0.23749999999999999"/>
    <n v="0.23749999999999999"/>
    <n v="402"/>
    <n v="2.4875621890547302E-3"/>
    <n v="1.6470149253731301"/>
    <n v="0"/>
    <n v="0"/>
    <n v="0"/>
    <n v="0.23749999999999999"/>
    <x v="608"/>
    <n v="-1"/>
    <n v="0"/>
    <s v="NA"/>
    <n v="0"/>
    <n v="0"/>
    <n v="0"/>
    <n v="0.21375"/>
    <n v="-0.24937499999999999"/>
    <n v="2.3749999999999993E-2"/>
    <n v="1.1874999999999997E-2"/>
  </r>
  <r>
    <x v="3"/>
    <s v="agen flight"/>
    <s v="Standard"/>
    <x v="4"/>
    <s v="Unassigned"/>
    <s v="Position 1-2 Target"/>
    <n v="0.13750000000000001"/>
    <n v="2"/>
    <n v="0.26250000000000001"/>
    <n v="0.13125000000000001"/>
    <n v="208"/>
    <n v="9.6153846153846194E-3"/>
    <n v="1.7100961538461501"/>
    <n v="0"/>
    <n v="0"/>
    <n v="0"/>
    <n v="0.26250000000000001"/>
    <x v="396"/>
    <n v="-1"/>
    <n v="0"/>
    <s v="NA"/>
    <n v="0"/>
    <n v="0"/>
    <n v="0"/>
    <n v="0.23625000000000002"/>
    <n v="-0.27562500000000001"/>
    <n v="2.6249999999999996E-2"/>
    <n v="1.3124999999999998E-2"/>
  </r>
  <r>
    <x v="3"/>
    <s v="charles de gaulle france"/>
    <s v="Standard"/>
    <x v="4"/>
    <s v="Unassigned"/>
    <s v="Position 1-2 Target"/>
    <n v="0.13750000000000001"/>
    <n v="2"/>
    <n v="0.27500000000000002"/>
    <n v="0.13750000000000001"/>
    <n v="230"/>
    <n v="8.6956521739130401E-3"/>
    <n v="2.9095652173912998"/>
    <n v="0"/>
    <n v="0"/>
    <n v="0"/>
    <n v="0.27500000000000002"/>
    <x v="564"/>
    <n v="-1"/>
    <n v="0"/>
    <s v="NA"/>
    <n v="0"/>
    <n v="0"/>
    <n v="0"/>
    <n v="0.24750000000000003"/>
    <n v="-0.28875000000000006"/>
    <n v="2.7499999999999997E-2"/>
    <n v="1.375000000000004E-2"/>
  </r>
  <r>
    <x v="3"/>
    <s v="aeroport de roissy"/>
    <s v="Advanced"/>
    <x v="4"/>
    <s v="Unassigned"/>
    <s v="Position 1-2 Target"/>
    <n v="0.13750000000000001"/>
    <n v="2"/>
    <n v="0.51249999999999996"/>
    <n v="0.25624999999999998"/>
    <n v="452"/>
    <n v="4.4247787610619503E-3"/>
    <n v="1.8471238938053101"/>
    <n v="0"/>
    <n v="0"/>
    <n v="0"/>
    <n v="0.51249999999999996"/>
    <x v="585"/>
    <n v="-1"/>
    <n v="0"/>
    <s v="NA"/>
    <n v="0"/>
    <n v="0"/>
    <n v="0"/>
    <n v="0.46124999999999999"/>
    <n v="-0.53812499999999996"/>
    <n v="5.1249999999999962E-2"/>
    <n v="2.5625000000000009E-2"/>
  </r>
  <r>
    <x v="3"/>
    <s v="france round trip ticket"/>
    <s v="Advanced"/>
    <x v="4"/>
    <s v="Unassigned"/>
    <s v="Position 1-2 Target"/>
    <n v="0.13750000000000001"/>
    <n v="3"/>
    <n v="1.299999975"/>
    <n v="0.43333332499999999"/>
    <n v="391"/>
    <n v="7.6726342710997401E-3"/>
    <n v="2.2122762148337598"/>
    <n v="0"/>
    <n v="0"/>
    <n v="0"/>
    <n v="1.299999975"/>
    <x v="609"/>
    <n v="-1"/>
    <n v="0"/>
    <s v="NA"/>
    <n v="0"/>
    <n v="0"/>
    <n v="0"/>
    <n v="1.1699999775000001"/>
    <n v="-1.36499997375"/>
    <n v="0.12999999749999991"/>
    <n v="6.4999998750000065E-2"/>
  </r>
  <r>
    <x v="3"/>
    <s v="carcassonne flight"/>
    <s v="Standard"/>
    <x v="4"/>
    <s v="Unassigned"/>
    <s v="Position 1-2 Target"/>
    <n v="0.13750000000000001"/>
    <n v="9"/>
    <n v="1.8374999624999999"/>
    <n v="0.20416666249999998"/>
    <n v="560"/>
    <n v="1.6071428571428601E-2"/>
    <n v="2.3298214285714298"/>
    <n v="0"/>
    <n v="0"/>
    <n v="0"/>
    <n v="1.8374999624999999"/>
    <x v="610"/>
    <n v="-1"/>
    <n v="0"/>
    <s v="NA"/>
    <n v="0"/>
    <n v="0"/>
    <n v="0"/>
    <n v="1.6537499662499999"/>
    <n v="-1.9293749606249999"/>
    <n v="0.18374999624999999"/>
    <n v="9.1874998124999996E-2"/>
  </r>
  <r>
    <x v="3"/>
    <s v="san francisco to paris flight"/>
    <s v="Advanced"/>
    <x v="4"/>
    <s v="Unassigned"/>
    <s v="Position 1-2 Target"/>
    <n v="0.13750000000000001"/>
    <n v="12"/>
    <n v="2.7374999999999998"/>
    <n v="0.22812499999999999"/>
    <n v="118"/>
    <n v="0.101694915254237"/>
    <n v="3.64576271186441"/>
    <n v="0"/>
    <n v="0"/>
    <n v="0"/>
    <n v="2.7374999999999998"/>
    <x v="611"/>
    <n v="-1"/>
    <n v="0"/>
    <s v="NA"/>
    <n v="0"/>
    <n v="0"/>
    <n v="0"/>
    <n v="2.4637500000000001"/>
    <n v="-2.8743750000000001"/>
    <n v="0.27374999999999972"/>
    <n v="0.1368750000000003"/>
  </r>
  <r>
    <x v="3"/>
    <s v="air france deal"/>
    <s v="Standard"/>
    <x v="4"/>
    <s v="Unassigned"/>
    <s v="Position 1-2 Target"/>
    <n v="0.13750000000000001"/>
    <n v="12"/>
    <n v="3.8124999000000002"/>
    <n v="0.31770832500000001"/>
    <n v="169"/>
    <n v="7.1005917159763302E-2"/>
    <n v="3.0177514792899398"/>
    <n v="0"/>
    <n v="0"/>
    <n v="0"/>
    <n v="3.8124999000000002"/>
    <x v="612"/>
    <n v="-1"/>
    <n v="0"/>
    <s v="NA"/>
    <n v="0"/>
    <n v="0"/>
    <n v="0"/>
    <n v="3.43124991"/>
    <n v="-4.003124895"/>
    <n v="0.38124999000000015"/>
    <n v="0.19062499499999985"/>
  </r>
  <r>
    <x v="3"/>
    <s v="air france holidays"/>
    <s v="Standard"/>
    <x v="4"/>
    <s v="Unassigned"/>
    <s v="Position 1-2 Target"/>
    <n v="0.13750000000000001"/>
    <n v="28"/>
    <n v="4.7749999499999998"/>
    <n v="0.17053571249999999"/>
    <n v="3169"/>
    <n v="8.8355948248658896E-3"/>
    <n v="1.4735878826128099"/>
    <n v="0"/>
    <n v="0"/>
    <n v="0"/>
    <n v="4.7749999499999998"/>
    <x v="613"/>
    <n v="-1"/>
    <n v="0"/>
    <s v="NA"/>
    <n v="0"/>
    <n v="0"/>
    <n v="0"/>
    <n v="4.2974999550000001"/>
    <n v="-5.0137499475"/>
    <n v="0.47749999499999962"/>
    <n v="0.23874999750000026"/>
  </r>
  <r>
    <x v="3"/>
    <s v="cheapest flight to france"/>
    <s v="Advanced"/>
    <x v="4"/>
    <s v="Unassigned"/>
    <s v="Position 1-2 Target"/>
    <n v="0.13750000000000001"/>
    <n v="9"/>
    <n v="4.8624999749999995"/>
    <n v="0.54027777499999996"/>
    <n v="268"/>
    <n v="3.3582089552238799E-2"/>
    <n v="5.2033582089552199"/>
    <n v="0"/>
    <n v="0"/>
    <n v="0"/>
    <n v="4.8624999749999995"/>
    <x v="614"/>
    <n v="-1"/>
    <n v="0"/>
    <s v="NA"/>
    <n v="0"/>
    <n v="0"/>
    <n v="0"/>
    <n v="4.3762499774999997"/>
    <n v="-5.1056249737499995"/>
    <n v="0.48624999749999986"/>
    <n v="0.24312499874999993"/>
  </r>
  <r>
    <x v="3"/>
    <s v="san diego to paris"/>
    <s v="Advanced"/>
    <x v="4"/>
    <s v="Unassigned"/>
    <s v="Position 1-2 Target"/>
    <n v="0.13750000000000001"/>
    <n v="10"/>
    <n v="5.4625000000000004"/>
    <n v="0.54625000000000001"/>
    <n v="630"/>
    <n v="1.58730158730159E-2"/>
    <n v="2.9660317460317498"/>
    <n v="0"/>
    <n v="0"/>
    <n v="0"/>
    <n v="5.4625000000000004"/>
    <x v="615"/>
    <n v="-1"/>
    <n v="0"/>
    <s v="NA"/>
    <n v="0"/>
    <n v="0"/>
    <n v="0"/>
    <n v="4.9162500000000007"/>
    <n v="-5.7356250000000006"/>
    <n v="0.54624999999999968"/>
    <n v="0.27312500000000028"/>
  </r>
  <r>
    <x v="3"/>
    <s v="air france plane ticket"/>
    <s v="Advanced"/>
    <x v="4"/>
    <s v="Unassigned"/>
    <s v="Position 1-2 Target"/>
    <n v="0.13750000000000001"/>
    <n v="6"/>
    <n v="6.1999999500000005"/>
    <n v="1.0333333250000001"/>
    <n v="280"/>
    <n v="2.1428571428571401E-2"/>
    <n v="1.9139285714285701"/>
    <n v="0"/>
    <n v="0"/>
    <n v="0"/>
    <n v="6.1999999500000005"/>
    <x v="616"/>
    <n v="-1"/>
    <n v="0"/>
    <s v="NA"/>
    <n v="0"/>
    <n v="0"/>
    <n v="0"/>
    <n v="5.5799999550000008"/>
    <n v="-6.5099999475000008"/>
    <n v="0.61999999499999969"/>
    <n v="0.30999999750000029"/>
  </r>
  <r>
    <x v="3"/>
    <s v="air france home page"/>
    <s v="Advanced"/>
    <x v="4"/>
    <s v="Unassigned"/>
    <s v="Position 1-2 Target"/>
    <n v="0.13750000000000001"/>
    <n v="12"/>
    <n v="6.4749998999999994"/>
    <n v="0.53958332499999995"/>
    <n v="334"/>
    <n v="3.59281437125748E-2"/>
    <n v="1.52005988023952"/>
    <n v="0"/>
    <n v="0"/>
    <n v="0"/>
    <n v="6.4749998999999994"/>
    <x v="617"/>
    <n v="-1"/>
    <n v="0"/>
    <s v="NA"/>
    <n v="0"/>
    <n v="0"/>
    <n v="0"/>
    <n v="5.8274999099999993"/>
    <n v="-6.7987498949999994"/>
    <n v="0.64749999000000003"/>
    <n v="0.32374999500000001"/>
  </r>
  <r>
    <x v="3"/>
    <s v="air france special"/>
    <s v="Advanced"/>
    <x v="4"/>
    <s v="Unassigned"/>
    <s v="Position 1-2 Target"/>
    <n v="0.13750000000000001"/>
    <n v="23"/>
    <n v="7.8249999125000009"/>
    <n v="0.34021738750000002"/>
    <n v="228"/>
    <n v="0.10087719298245601"/>
    <n v="2.4991228070175402"/>
    <n v="0"/>
    <n v="0"/>
    <n v="0"/>
    <n v="7.8249999125000009"/>
    <x v="618"/>
    <n v="-1"/>
    <n v="0"/>
    <s v="NA"/>
    <n v="0"/>
    <n v="0"/>
    <n v="0"/>
    <n v="7.042499921250001"/>
    <n v="-8.2162499081250004"/>
    <n v="0.78249999124999992"/>
    <n v="0.39124999562499951"/>
  </r>
  <r>
    <x v="5"/>
    <s v="hanover airline"/>
    <s v="Advanced"/>
    <x v="4"/>
    <s v="Unassigned"/>
    <s v="Position 5-10 Bid Strategy"/>
    <n v="0.13750000000000001"/>
    <n v="1"/>
    <n v="0.125"/>
    <n v="0.125"/>
    <n v="6"/>
    <n v="0.16666666666666699"/>
    <n v="3.6666666666666701"/>
    <n v="0"/>
    <n v="0"/>
    <n v="0"/>
    <n v="0.125"/>
    <x v="394"/>
    <n v="-1"/>
    <n v="0"/>
    <s v="NA"/>
    <n v="0"/>
    <n v="0"/>
    <n v="0"/>
    <n v="0.1125"/>
    <n v="-0.13125000000000001"/>
    <n v="1.2499999999999997E-2"/>
    <n v="6.2500000000000056E-3"/>
  </r>
  <r>
    <x v="5"/>
    <s v="family holiday france"/>
    <s v="Standard"/>
    <x v="4"/>
    <s v="Unassigned"/>
    <s v="Position 2-5 Bid Strategy"/>
    <n v="0.13750000000000001"/>
    <n v="1"/>
    <n v="0.125"/>
    <n v="0.125"/>
    <n v="379"/>
    <n v="2.6385224274406301E-3"/>
    <n v="2.0788918205804698"/>
    <n v="0"/>
    <n v="0"/>
    <n v="0"/>
    <n v="0.125"/>
    <x v="394"/>
    <n v="-1"/>
    <n v="0"/>
    <s v="NA"/>
    <n v="0"/>
    <n v="0"/>
    <n v="0"/>
    <n v="0.1125"/>
    <n v="-0.13125000000000001"/>
    <n v="1.2499999999999997E-2"/>
    <n v="6.2500000000000056E-3"/>
  </r>
  <r>
    <x v="5"/>
    <s v="houston to madrid"/>
    <s v="Advanced"/>
    <x v="4"/>
    <s v="Unassigned"/>
    <s v="Position 5-10 Bid Strategy"/>
    <n v="0.13750000000000001"/>
    <n v="1"/>
    <n v="0.13750000000000001"/>
    <n v="0.13750000000000001"/>
    <n v="31"/>
    <n v="3.2258064516128997E-2"/>
    <n v="3.3838709677419399"/>
    <n v="0"/>
    <n v="0"/>
    <n v="0"/>
    <n v="0.13750000000000001"/>
    <x v="562"/>
    <n v="-1"/>
    <n v="0"/>
    <s v="NA"/>
    <n v="0"/>
    <n v="0"/>
    <n v="0"/>
    <n v="0.12375000000000001"/>
    <n v="-0.14437500000000003"/>
    <n v="1.3749999999999998E-2"/>
    <n v="6.87500000000002E-3"/>
  </r>
  <r>
    <x v="5"/>
    <s v="air ticket special"/>
    <s v="Standard"/>
    <x v="4"/>
    <s v="Unassigned"/>
    <s v="Position 5-10 Bid Strategy"/>
    <n v="0.13750000000000001"/>
    <n v="1"/>
    <n v="0.15"/>
    <n v="0.15"/>
    <n v="107"/>
    <n v="9.3457943925233603E-3"/>
    <n v="4.6915887850467302"/>
    <n v="0"/>
    <n v="0"/>
    <n v="0"/>
    <n v="0.15"/>
    <x v="395"/>
    <n v="-1"/>
    <n v="0"/>
    <s v="NA"/>
    <n v="0"/>
    <n v="0"/>
    <n v="0"/>
    <n v="0.13500000000000001"/>
    <n v="-0.1575"/>
    <n v="1.4999999999999986E-2"/>
    <n v="7.5000000000000067E-3"/>
  </r>
  <r>
    <x v="5"/>
    <s v="airline cheap flight international ticket"/>
    <s v="Standard"/>
    <x v="4"/>
    <s v="Unassigned"/>
    <s v="Position 5-10 Bid Strategy"/>
    <n v="0.13750000000000001"/>
    <n v="1"/>
    <n v="0.23749999999999999"/>
    <n v="0.23749999999999999"/>
    <n v="664"/>
    <n v="1.5060240963855401E-3"/>
    <n v="4.3382530120481899"/>
    <n v="0"/>
    <n v="0"/>
    <n v="0"/>
    <n v="0.23749999999999999"/>
    <x v="608"/>
    <n v="-1"/>
    <n v="0"/>
    <s v="NA"/>
    <n v="0"/>
    <n v="0"/>
    <n v="0"/>
    <n v="0.21375"/>
    <n v="-0.24937499999999999"/>
    <n v="2.3749999999999993E-2"/>
    <n v="1.1874999999999997E-2"/>
  </r>
  <r>
    <x v="5"/>
    <s v="airline flight info"/>
    <s v="Standard"/>
    <x v="4"/>
    <s v="Unassigned"/>
    <s v="Position 5-10 Bid Strategy"/>
    <n v="0.13750000000000001"/>
    <n v="1"/>
    <n v="0.41249999999999998"/>
    <n v="0.41249999999999998"/>
    <n v="536"/>
    <n v="1.8656716417910402E-3"/>
    <n v="5.0389925373134297"/>
    <n v="0"/>
    <n v="0"/>
    <n v="0"/>
    <n v="0.41249999999999998"/>
    <x v="619"/>
    <n v="-1"/>
    <n v="0"/>
    <s v="NA"/>
    <n v="0"/>
    <n v="0"/>
    <n v="0"/>
    <n v="0.37124999999999997"/>
    <n v="-0.43312499999999998"/>
    <n v="4.1250000000000009E-2"/>
    <n v="2.0625000000000004E-2"/>
  </r>
  <r>
    <x v="5"/>
    <s v="low cost flight to paris"/>
    <s v="Standard"/>
    <x v="4"/>
    <s v="Unassigned"/>
    <s v="Position 2-5 Bid Strategy"/>
    <n v="0.13750000000000001"/>
    <n v="1"/>
    <n v="0.57499999999999996"/>
    <n v="0.57499999999999996"/>
    <n v="124"/>
    <n v="8.0645161290322613E-3"/>
    <n v="3.4346774193548399"/>
    <n v="0"/>
    <n v="0"/>
    <n v="0"/>
    <n v="0.57499999999999996"/>
    <x v="569"/>
    <n v="-1"/>
    <n v="0"/>
    <s v="NA"/>
    <n v="0"/>
    <n v="0"/>
    <n v="0"/>
    <n v="0.51749999999999996"/>
    <n v="-0.60375000000000001"/>
    <n v="5.7499999999999996E-2"/>
    <n v="2.8750000000000053E-2"/>
  </r>
  <r>
    <x v="5"/>
    <s v="flight france marseille"/>
    <s v="Standard"/>
    <x v="4"/>
    <s v="Unassigned"/>
    <s v="Position 2-5 Bid Strategy"/>
    <n v="0.13750000000000001"/>
    <n v="2"/>
    <n v="0.63749999999999996"/>
    <n v="0.31874999999999998"/>
    <n v="42"/>
    <n v="4.7619047619047603E-2"/>
    <n v="3.7380952380952399"/>
    <n v="0"/>
    <n v="0"/>
    <n v="0"/>
    <n v="0.63749999999999996"/>
    <x v="570"/>
    <n v="-1"/>
    <n v="0"/>
    <s v="NA"/>
    <n v="0"/>
    <n v="0"/>
    <n v="0"/>
    <n v="0.57374999999999998"/>
    <n v="-0.66937499999999994"/>
    <n v="6.3749999999999973E-2"/>
    <n v="3.1874999999999987E-2"/>
  </r>
  <r>
    <x v="5"/>
    <s v="air france travel agent"/>
    <s v="Standard"/>
    <x v="4"/>
    <s v="Unassigned"/>
    <s v="Position 2-5 Bid Strategy"/>
    <n v="0.13750000000000001"/>
    <n v="2"/>
    <n v="0.67500000000000004"/>
    <n v="0.33750000000000002"/>
    <n v="176"/>
    <n v="1.13636363636364E-2"/>
    <n v="2.63238636363636"/>
    <n v="0"/>
    <n v="0"/>
    <n v="0"/>
    <n v="0.67500000000000004"/>
    <x v="399"/>
    <n v="-1"/>
    <n v="0"/>
    <s v="NA"/>
    <n v="0"/>
    <n v="0"/>
    <n v="0"/>
    <n v="0.60750000000000004"/>
    <n v="-0.7087500000000001"/>
    <n v="6.7500000000000004E-2"/>
    <n v="3.3750000000000058E-2"/>
  </r>
  <r>
    <x v="5"/>
    <s v="air fare sales"/>
    <s v="Standard"/>
    <x v="4"/>
    <s v="Unassigned"/>
    <s v="Position 5-10 Bid Strategy"/>
    <n v="0.13750000000000001"/>
    <n v="2"/>
    <n v="0.7"/>
    <n v="0.35"/>
    <n v="79"/>
    <n v="2.5316455696202497E-2"/>
    <n v="3.08227848101266"/>
    <n v="0"/>
    <n v="0"/>
    <n v="0"/>
    <n v="0.7"/>
    <x v="620"/>
    <n v="-1"/>
    <n v="0"/>
    <s v="NA"/>
    <n v="0"/>
    <n v="0"/>
    <n v="0"/>
    <n v="0.63"/>
    <n v="-0.73499999999999999"/>
    <n v="6.9999999999999951E-2"/>
    <n v="3.5000000000000031E-2"/>
  </r>
  <r>
    <x v="5"/>
    <s v="paris flight prices"/>
    <s v="Standard"/>
    <x v="4"/>
    <s v="Unassigned"/>
    <s v="Position 2-5 Bid Strategy"/>
    <n v="0.13750000000000001"/>
    <n v="1"/>
    <n v="0.7"/>
    <n v="0.7"/>
    <n v="85"/>
    <n v="1.1764705882352899E-2"/>
    <n v="3.0117647058823498"/>
    <n v="0"/>
    <n v="0"/>
    <n v="0"/>
    <n v="0.7"/>
    <x v="620"/>
    <n v="-1"/>
    <n v="0"/>
    <s v="NA"/>
    <n v="0"/>
    <n v="0"/>
    <n v="0"/>
    <n v="0.63"/>
    <n v="-0.73499999999999999"/>
    <n v="6.9999999999999951E-2"/>
    <n v="3.5000000000000031E-2"/>
  </r>
  <r>
    <x v="5"/>
    <s v="air fare paris france"/>
    <s v="Standard"/>
    <x v="4"/>
    <s v="Unassigned"/>
    <s v="Position 2-5 Bid Strategy"/>
    <n v="0.13750000000000001"/>
    <n v="3"/>
    <n v="0.73749997499999997"/>
    <n v="0.24583332499999999"/>
    <n v="51"/>
    <n v="5.8823529411764698E-2"/>
    <n v="2.5843137254902002"/>
    <n v="0"/>
    <n v="0"/>
    <n v="0"/>
    <n v="0.73749997499999997"/>
    <x v="621"/>
    <n v="-1"/>
    <n v="0"/>
    <s v="NA"/>
    <n v="0"/>
    <n v="0"/>
    <n v="0"/>
    <n v="0.66374997749999998"/>
    <n v="-0.77437497374999997"/>
    <n v="7.3749997499999997E-2"/>
    <n v="3.6874998749999999E-2"/>
  </r>
  <r>
    <x v="5"/>
    <s v="paris charles de gaulle"/>
    <s v="Standard"/>
    <x v="4"/>
    <s v="Unassigned"/>
    <s v="Position 2-5 Bid Strategy"/>
    <n v="0.13750000000000001"/>
    <n v="4"/>
    <n v="0.875"/>
    <n v="0.21875"/>
    <n v="671"/>
    <n v="5.9612518628912106E-3"/>
    <n v="2.3476900149031299"/>
    <n v="0"/>
    <n v="0"/>
    <n v="0"/>
    <n v="0.875"/>
    <x v="622"/>
    <n v="-1"/>
    <n v="0"/>
    <s v="NA"/>
    <n v="0"/>
    <n v="0"/>
    <n v="0"/>
    <n v="0.78749999999999998"/>
    <n v="-0.91875000000000007"/>
    <n v="8.7500000000000022E-2"/>
    <n v="4.3750000000000067E-2"/>
  </r>
  <r>
    <x v="5"/>
    <s v="airline fare sale"/>
    <s v="Standard"/>
    <x v="4"/>
    <s v="Unassigned"/>
    <s v="Position 5-10 Bid Strategy"/>
    <n v="0.13750000000000001"/>
    <n v="1"/>
    <n v="0.95"/>
    <n v="0.95"/>
    <n v="77"/>
    <n v="1.2987012987013E-2"/>
    <n v="3.9948051948051999"/>
    <n v="0"/>
    <n v="0"/>
    <n v="0"/>
    <n v="0.95"/>
    <x v="623"/>
    <n v="-1"/>
    <n v="0"/>
    <s v="NA"/>
    <n v="0"/>
    <n v="0"/>
    <n v="0"/>
    <n v="0.85499999999999998"/>
    <n v="-0.99749999999999994"/>
    <n v="9.4999999999999973E-2"/>
    <n v="4.7499999999999987E-2"/>
  </r>
  <r>
    <x v="5"/>
    <s v="international travel web site"/>
    <s v="Standard"/>
    <x v="4"/>
    <s v="Unassigned"/>
    <s v="Position 5-10 Bid Strategy"/>
    <n v="0.13750000000000001"/>
    <n v="2"/>
    <n v="0.95"/>
    <n v="0.47499999999999998"/>
    <n v="139"/>
    <n v="1.4388489208633099E-2"/>
    <n v="4.2215827338129497"/>
    <n v="0"/>
    <n v="0"/>
    <n v="0"/>
    <n v="0.95"/>
    <x v="623"/>
    <n v="-1"/>
    <n v="0"/>
    <s v="NA"/>
    <n v="0"/>
    <n v="0"/>
    <n v="0"/>
    <n v="0.85499999999999998"/>
    <n v="-0.99749999999999994"/>
    <n v="9.4999999999999973E-2"/>
    <n v="4.7499999999999987E-2"/>
  </r>
  <r>
    <x v="5"/>
    <s v="miami to madrid"/>
    <s v="Advanced"/>
    <x v="4"/>
    <s v="Unassigned"/>
    <s v="Position 5-10 Bid Strategy"/>
    <n v="0.13750000000000001"/>
    <n v="8"/>
    <n v="1.0874999999999999"/>
    <n v="0.13593749999999999"/>
    <n v="167"/>
    <n v="4.7904191616766498E-2"/>
    <n v="3.7844311377245501"/>
    <n v="0"/>
    <n v="0"/>
    <n v="0"/>
    <n v="1.0874999999999999"/>
    <x v="480"/>
    <n v="-1"/>
    <n v="0"/>
    <s v="NA"/>
    <n v="0"/>
    <n v="0"/>
    <n v="0"/>
    <n v="0.9787499999999999"/>
    <n v="-1.141875"/>
    <n v="0.10875000000000001"/>
    <n v="5.4375000000000062E-2"/>
  </r>
  <r>
    <x v="5"/>
    <s v="airfare booking"/>
    <s v="Standard"/>
    <x v="4"/>
    <s v="Unassigned"/>
    <s v="Position 5-10 Bid Strategy"/>
    <n v="0.13750000000000001"/>
    <n v="2"/>
    <n v="1.425"/>
    <n v="0.71250000000000002"/>
    <n v="215"/>
    <n v="9.3023255813953504E-3"/>
    <n v="2.4483720930232602"/>
    <n v="0"/>
    <n v="0"/>
    <n v="0"/>
    <n v="1.425"/>
    <x v="596"/>
    <n v="-1"/>
    <n v="0"/>
    <s v="NA"/>
    <n v="0"/>
    <n v="0"/>
    <n v="0"/>
    <n v="1.2825"/>
    <n v="-1.4962500000000001"/>
    <n v="0.14250000000000007"/>
    <n v="7.1250000000000036E-2"/>
  </r>
  <r>
    <x v="5"/>
    <s v="international air line ticket"/>
    <s v="Standard"/>
    <x v="4"/>
    <s v="Unassigned"/>
    <s v="Position 5-10 Bid Strategy"/>
    <n v="0.13750000000000001"/>
    <n v="2"/>
    <n v="1.45"/>
    <n v="0.72499999999999998"/>
    <n v="73"/>
    <n v="2.7397260273972601E-2"/>
    <n v="3.1260273972602701"/>
    <n v="0"/>
    <n v="0"/>
    <n v="0"/>
    <n v="1.45"/>
    <x v="624"/>
    <n v="-1"/>
    <n v="0"/>
    <s v="NA"/>
    <n v="0"/>
    <n v="0"/>
    <n v="0"/>
    <n v="1.3049999999999999"/>
    <n v="-1.5225"/>
    <n v="0.14500000000000002"/>
    <n v="7.2500000000000009E-2"/>
  </r>
  <r>
    <x v="5"/>
    <s v="air france plane ticket"/>
    <s v="Standard"/>
    <x v="4"/>
    <s v="Unassigned"/>
    <s v="Position 2-5 Bid Strategy"/>
    <n v="0.13750000000000001"/>
    <n v="3"/>
    <n v="1.8999999750000001"/>
    <n v="0.63333332500000006"/>
    <n v="101"/>
    <n v="2.9702970297029698E-2"/>
    <n v="2.3841584158415801"/>
    <n v="0"/>
    <n v="0"/>
    <n v="0"/>
    <n v="1.8999999750000001"/>
    <x v="625"/>
    <n v="-1"/>
    <n v="0"/>
    <s v="NA"/>
    <n v="0"/>
    <n v="0"/>
    <n v="0"/>
    <n v="1.7099999775000001"/>
    <n v="-1.9949999737500002"/>
    <n v="0.18999999749999996"/>
    <n v="9.4999998750000092E-2"/>
  </r>
  <r>
    <x v="5"/>
    <s v="international airline ticket price"/>
    <s v="Standard"/>
    <x v="4"/>
    <s v="Unassigned"/>
    <s v="Position 5-10 Bid Strategy"/>
    <n v="0.13750000000000001"/>
    <n v="3"/>
    <n v="1.9749999749999998"/>
    <n v="0.65833332499999997"/>
    <n v="1473"/>
    <n v="2.0366598778004102E-3"/>
    <n v="3.2526816021724398"/>
    <n v="0"/>
    <n v="0"/>
    <n v="0"/>
    <n v="1.9749999749999998"/>
    <x v="626"/>
    <n v="-1"/>
    <n v="0"/>
    <s v="NA"/>
    <n v="0"/>
    <n v="0"/>
    <n v="0"/>
    <n v="1.7774999774999998"/>
    <n v="-2.07374997375"/>
    <n v="0.19749999750000002"/>
    <n v="9.8749998750000234E-2"/>
  </r>
  <r>
    <x v="5"/>
    <s v="cdg paris airport"/>
    <s v="Standard"/>
    <x v="4"/>
    <s v="Unassigned"/>
    <s v="Position 2-5 Bid Strategy"/>
    <n v="0.13750000000000001"/>
    <n v="5"/>
    <n v="4.5625"/>
    <n v="0.91249999999999998"/>
    <n v="1129"/>
    <n v="4.4286979627989401E-3"/>
    <n v="2.3519043401239998"/>
    <n v="0"/>
    <n v="0"/>
    <n v="0"/>
    <n v="4.5625"/>
    <x v="627"/>
    <n v="-1"/>
    <n v="0"/>
    <s v="NA"/>
    <n v="0"/>
    <n v="0"/>
    <n v="0"/>
    <n v="4.1062500000000002"/>
    <n v="-4.7906250000000004"/>
    <n v="0.45624999999999982"/>
    <n v="0.22812500000000036"/>
  </r>
  <r>
    <x v="5"/>
    <s v="paris airline"/>
    <s v="Standard"/>
    <x v="4"/>
    <s v="Unassigned"/>
    <s v="Position 2-5 Bid Strategy"/>
    <n v="0.13750000000000001"/>
    <n v="8"/>
    <n v="7.0750000000000002"/>
    <n v="0.88437500000000002"/>
    <n v="686"/>
    <n v="1.1661807580174901E-2"/>
    <n v="3.0590379008746398"/>
    <n v="0"/>
    <n v="0"/>
    <n v="0"/>
    <n v="7.0750000000000002"/>
    <x v="628"/>
    <n v="-1"/>
    <n v="0"/>
    <s v="NA"/>
    <n v="0"/>
    <n v="0"/>
    <n v="0"/>
    <n v="6.3675000000000006"/>
    <n v="-7.4287500000000009"/>
    <n v="0.70749999999999957"/>
    <n v="0.35375000000000068"/>
  </r>
  <r>
    <x v="5"/>
    <s v="cdg airport"/>
    <s v="Standard"/>
    <x v="4"/>
    <s v="Unassigned"/>
    <s v="Position 2-5 Bid Strategy"/>
    <n v="0.13750000000000001"/>
    <n v="9"/>
    <n v="8.4124999124999995"/>
    <n v="0.93472221249999998"/>
    <n v="2037"/>
    <n v="4.4182621502209104E-3"/>
    <n v="2.99577810505646"/>
    <n v="0"/>
    <n v="0"/>
    <n v="0"/>
    <n v="8.4124999124999995"/>
    <x v="629"/>
    <n v="-1"/>
    <n v="0"/>
    <s v="NA"/>
    <n v="0"/>
    <n v="0"/>
    <n v="0"/>
    <n v="7.5712499212499997"/>
    <n v="-8.8331249081250007"/>
    <n v="0.84124999124999977"/>
    <n v="0.42062499562500122"/>
  </r>
  <r>
    <x v="5"/>
    <s v="fly to india"/>
    <s v="Standard"/>
    <x v="4"/>
    <s v="Unassigned"/>
    <s v="Position 5-10 Bid Strategy"/>
    <n v="0.13750000000000001"/>
    <n v="22"/>
    <n v="9.1499999249999995"/>
    <n v="0.4159090875"/>
    <n v="477"/>
    <n v="4.6121593291404597E-2"/>
    <n v="4.0270440251572301"/>
    <n v="0"/>
    <n v="0"/>
    <n v="0"/>
    <n v="9.1499999249999995"/>
    <x v="630"/>
    <n v="-1"/>
    <n v="0"/>
    <s v="NA"/>
    <n v="0"/>
    <n v="0"/>
    <n v="0"/>
    <n v="8.2349999324999992"/>
    <n v="-9.6074999212499996"/>
    <n v="0.9149999925000003"/>
    <n v="0.45749999625000015"/>
  </r>
  <r>
    <x v="3"/>
    <s v="aeroport lyon"/>
    <s v="Standard"/>
    <x v="4"/>
    <s v="Unassigned"/>
    <s v="Position 1-2 Target"/>
    <n v="0.15"/>
    <n v="1"/>
    <n v="0.17499999999999999"/>
    <n v="0.17499999999999999"/>
    <n v="446"/>
    <n v="2.2421524663677099E-3"/>
    <n v="1.76726457399103"/>
    <n v="0"/>
    <n v="0"/>
    <n v="0"/>
    <n v="0.17499999999999999"/>
    <x v="631"/>
    <n v="-1"/>
    <n v="0"/>
    <s v="NA"/>
    <n v="0"/>
    <n v="0"/>
    <n v="0"/>
    <n v="0.1575"/>
    <n v="-0.18375"/>
    <n v="1.7499999999999988E-2"/>
    <n v="8.7500000000000078E-3"/>
  </r>
  <r>
    <x v="3"/>
    <s v="calais flight"/>
    <s v="Standard"/>
    <x v="4"/>
    <s v="Unassigned"/>
    <s v="Position 1-2 Target"/>
    <n v="0.15"/>
    <n v="2"/>
    <n v="0.26250000000000001"/>
    <n v="0.13125000000000001"/>
    <n v="140"/>
    <n v="1.4285714285714299E-2"/>
    <n v="1.74142857142857"/>
    <n v="0"/>
    <n v="0"/>
    <n v="0"/>
    <n v="0.26250000000000001"/>
    <x v="396"/>
    <n v="-1"/>
    <n v="0"/>
    <s v="NA"/>
    <n v="0"/>
    <n v="0"/>
    <n v="0"/>
    <n v="0.23625000000000002"/>
    <n v="-0.27562500000000001"/>
    <n v="2.6249999999999996E-2"/>
    <n v="1.3124999999999998E-2"/>
  </r>
  <r>
    <x v="3"/>
    <s v="atlanta to paris"/>
    <s v="Standard"/>
    <x v="4"/>
    <s v="Unassigned"/>
    <s v="Position 1-2 Target"/>
    <n v="0.15"/>
    <n v="6"/>
    <n v="2.07499995"/>
    <n v="0.34583332500000002"/>
    <n v="859"/>
    <n v="6.9848661233992996E-3"/>
    <n v="3.3053550640279399"/>
    <n v="0"/>
    <n v="0"/>
    <n v="0"/>
    <n v="2.07499995"/>
    <x v="632"/>
    <n v="-1"/>
    <n v="0"/>
    <s v="NA"/>
    <n v="0"/>
    <n v="0"/>
    <n v="0"/>
    <n v="1.867499955"/>
    <n v="-2.1787499475000001"/>
    <n v="0.20749999500000005"/>
    <n v="0.10374999750000002"/>
  </r>
  <r>
    <x v="3"/>
    <s v="air france airway"/>
    <s v="Standard"/>
    <x v="4"/>
    <s v="Unassigned"/>
    <s v="Position 1-2 Target"/>
    <n v="0.15"/>
    <n v="15"/>
    <n v="2.625"/>
    <n v="0.17499999999999999"/>
    <n v="864"/>
    <n v="1.7361111111111101E-2"/>
    <n v="5.4128472222222204"/>
    <n v="0"/>
    <n v="0"/>
    <n v="0"/>
    <n v="2.625"/>
    <x v="416"/>
    <n v="-1"/>
    <n v="0"/>
    <s v="NA"/>
    <n v="0"/>
    <n v="0"/>
    <n v="0"/>
    <n v="2.3625000000000003"/>
    <n v="-2.7562500000000001"/>
    <n v="0.26249999999999973"/>
    <n v="0.13125000000000009"/>
  </r>
  <r>
    <x v="5"/>
    <s v="international business class airfare"/>
    <s v="Standard"/>
    <x v="4"/>
    <s v="Unassigned"/>
    <s v="Position 5-10 Bid Strategy"/>
    <n v="0.15"/>
    <n v="1"/>
    <n v="0.13750000000000001"/>
    <n v="0.13750000000000001"/>
    <n v="126"/>
    <n v="7.9365079365079395E-3"/>
    <n v="3.3738095238095198"/>
    <n v="0"/>
    <n v="0"/>
    <n v="0"/>
    <n v="0.13750000000000001"/>
    <x v="562"/>
    <n v="-1"/>
    <n v="0"/>
    <s v="NA"/>
    <n v="0"/>
    <n v="0"/>
    <n v="0"/>
    <n v="0.12375000000000001"/>
    <n v="-0.14437500000000003"/>
    <n v="1.3749999999999998E-2"/>
    <n v="6.87500000000002E-3"/>
  </r>
  <r>
    <x v="5"/>
    <s v="international airfare price"/>
    <s v="Standard"/>
    <x v="4"/>
    <s v="Unassigned"/>
    <s v="Position 5-10 Bid Strategy"/>
    <n v="0.15"/>
    <n v="1"/>
    <n v="0.3125"/>
    <n v="0.3125"/>
    <n v="875"/>
    <n v="1.1428571428571401E-3"/>
    <n v="3.8651428571428599"/>
    <n v="0"/>
    <n v="0"/>
    <n v="0"/>
    <n v="0.3125"/>
    <x v="580"/>
    <n v="-1"/>
    <n v="0"/>
    <s v="NA"/>
    <n v="0"/>
    <n v="0"/>
    <n v="0"/>
    <n v="0.28125"/>
    <n v="-0.328125"/>
    <n v="3.125E-2"/>
    <n v="1.5625E-2"/>
  </r>
  <r>
    <x v="5"/>
    <s v="airplane ticket cost"/>
    <s v="Standard"/>
    <x v="4"/>
    <s v="Unassigned"/>
    <s v="Position 5-10 Bid Strategy"/>
    <n v="0.15"/>
    <n v="1"/>
    <n v="0.32500000000000001"/>
    <n v="0.32500000000000001"/>
    <n v="248"/>
    <n v="4.0322580645161307E-3"/>
    <n v="2.8774193548387101"/>
    <n v="0"/>
    <n v="0"/>
    <n v="0"/>
    <n v="0.32500000000000001"/>
    <x v="633"/>
    <n v="-1"/>
    <n v="0"/>
    <s v="NA"/>
    <n v="0"/>
    <n v="0"/>
    <n v="0"/>
    <n v="0.29250000000000004"/>
    <n v="-0.34125000000000005"/>
    <n v="3.2499999999999973E-2"/>
    <n v="1.6250000000000042E-2"/>
  </r>
  <r>
    <x v="5"/>
    <s v="marseille airport"/>
    <s v="Standard"/>
    <x v="4"/>
    <s v="Unassigned"/>
    <s v="Position 2-5 Bid Strategy"/>
    <n v="0.15"/>
    <n v="1"/>
    <n v="0.35"/>
    <n v="0.35"/>
    <n v="400"/>
    <n v="2.5000000000000001E-3"/>
    <n v="3.5567500000000001"/>
    <n v="0"/>
    <n v="0"/>
    <n v="0"/>
    <n v="0.35"/>
    <x v="581"/>
    <n v="-1"/>
    <n v="0"/>
    <s v="NA"/>
    <n v="0"/>
    <n v="0"/>
    <n v="0"/>
    <n v="0.315"/>
    <n v="-0.36749999999999999"/>
    <n v="3.4999999999999976E-2"/>
    <n v="1.7500000000000016E-2"/>
  </r>
  <r>
    <x v="5"/>
    <s v="houston to barcelona"/>
    <s v="Advanced"/>
    <x v="4"/>
    <s v="Unassigned"/>
    <s v="Position 1-4 Bid Strategy"/>
    <n v="0.15"/>
    <n v="3"/>
    <n v="0.45"/>
    <n v="0.15"/>
    <n v="976"/>
    <n v="3.0737704918032799E-3"/>
    <n v="3.6413934426229502"/>
    <n v="0"/>
    <n v="0"/>
    <n v="0"/>
    <n v="0.45"/>
    <x v="584"/>
    <n v="-1"/>
    <n v="0"/>
    <s v="NA"/>
    <n v="0"/>
    <n v="0"/>
    <n v="0"/>
    <n v="0.40500000000000003"/>
    <n v="-0.47250000000000003"/>
    <n v="4.4999999999999984E-2"/>
    <n v="2.250000000000002E-2"/>
  </r>
  <r>
    <x v="5"/>
    <s v="international airfare ticket"/>
    <s v="Standard"/>
    <x v="4"/>
    <s v="Unassigned"/>
    <s v="Position 5-10 Bid Strategy"/>
    <n v="0.15"/>
    <n v="1"/>
    <n v="0.5"/>
    <n v="0.5"/>
    <n v="134"/>
    <n v="7.4626865671641798E-3"/>
    <n v="3.3723880597014899"/>
    <n v="0"/>
    <n v="0"/>
    <n v="0"/>
    <n v="0.5"/>
    <x v="567"/>
    <n v="-1"/>
    <n v="0"/>
    <s v="NA"/>
    <n v="0"/>
    <n v="0"/>
    <n v="0"/>
    <n v="0.45"/>
    <n v="-0.52500000000000002"/>
    <n v="4.9999999999999989E-2"/>
    <n v="2.5000000000000022E-2"/>
  </r>
  <r>
    <x v="5"/>
    <s v="air fare for international travel"/>
    <s v="Standard"/>
    <x v="4"/>
    <s v="Unassigned"/>
    <s v="Position 5-10 Bid Strategy"/>
    <n v="0.15"/>
    <n v="2"/>
    <n v="0.9"/>
    <n v="0.45"/>
    <n v="215"/>
    <n v="9.3023255813953504E-3"/>
    <n v="3.9037209302325602"/>
    <n v="0"/>
    <n v="0"/>
    <n v="0"/>
    <n v="0.9"/>
    <x v="590"/>
    <n v="-1"/>
    <n v="0"/>
    <s v="NA"/>
    <n v="0"/>
    <n v="0"/>
    <n v="0"/>
    <n v="0.81"/>
    <n v="-0.94500000000000006"/>
    <n v="8.9999999999999969E-2"/>
    <n v="4.500000000000004E-2"/>
  </r>
  <r>
    <x v="5"/>
    <s v="new york to greece"/>
    <s v="Standard"/>
    <x v="4"/>
    <s v="Unassigned"/>
    <s v="Position 5-10 Bid Strategy"/>
    <n v="0.15"/>
    <n v="4"/>
    <n v="2.8250000000000002"/>
    <n v="0.70625000000000004"/>
    <n v="1247"/>
    <n v="3.2076984763432198E-3"/>
    <n v="2.8902165196471499"/>
    <n v="0"/>
    <n v="0"/>
    <n v="0"/>
    <n v="2.8250000000000002"/>
    <x v="634"/>
    <n v="-1"/>
    <n v="0"/>
    <s v="NA"/>
    <n v="0"/>
    <n v="0"/>
    <n v="0"/>
    <n v="2.5425000000000004"/>
    <n v="-2.9662500000000005"/>
    <n v="0.28249999999999975"/>
    <n v="0.14125000000000032"/>
  </r>
  <r>
    <x v="5"/>
    <s v="international travel ticket"/>
    <s v="Standard"/>
    <x v="4"/>
    <s v="Unassigned"/>
    <s v="Position 5-10 Bid Strategy"/>
    <n v="0.15"/>
    <n v="8"/>
    <n v="3.7"/>
    <n v="0.46250000000000002"/>
    <n v="493"/>
    <n v="1.6227180527383402E-2"/>
    <n v="2.9758620689655202"/>
    <n v="0"/>
    <n v="0"/>
    <n v="0"/>
    <n v="3.7"/>
    <x v="635"/>
    <n v="-1"/>
    <n v="0"/>
    <s v="NA"/>
    <n v="0"/>
    <n v="0"/>
    <n v="0"/>
    <n v="3.33"/>
    <n v="-3.8850000000000002"/>
    <n v="0.37000000000000011"/>
    <n v="0.18500000000000005"/>
  </r>
  <r>
    <x v="5"/>
    <s v="los angeles to paris flight"/>
    <s v="Standard"/>
    <x v="4"/>
    <s v="Unassigned"/>
    <s v="Position 2-5 Bid Strategy"/>
    <n v="0.15"/>
    <n v="5"/>
    <n v="4.0875000000000004"/>
    <n v="0.8175"/>
    <n v="80"/>
    <n v="6.25E-2"/>
    <n v="3.2774999999999999"/>
    <n v="0"/>
    <n v="0"/>
    <n v="0"/>
    <n v="4.0875000000000004"/>
    <x v="636"/>
    <n v="-1"/>
    <n v="0"/>
    <s v="NA"/>
    <n v="0"/>
    <n v="0"/>
    <n v="0"/>
    <n v="3.6787500000000004"/>
    <n v="-4.291875000000001"/>
    <n v="0.40874999999999995"/>
    <n v="0.20437500000000064"/>
  </r>
  <r>
    <x v="3"/>
    <s v="france information paris travel"/>
    <s v="Advanced"/>
    <x v="4"/>
    <s v="Unassigned"/>
    <s v="Position 1-2 Target"/>
    <n v="0.16250000000000001"/>
    <n v="7"/>
    <n v="1.4"/>
    <n v="0.2"/>
    <n v="2350"/>
    <n v="2.9787234042553202E-3"/>
    <n v="2.4325106382978698"/>
    <n v="0"/>
    <n v="0"/>
    <n v="0"/>
    <n v="1.4"/>
    <x v="637"/>
    <n v="-1"/>
    <n v="0"/>
    <s v="NA"/>
    <n v="0"/>
    <n v="0"/>
    <n v="0"/>
    <n v="1.26"/>
    <n v="-1.47"/>
    <n v="0.1399999999999999"/>
    <n v="7.0000000000000062E-2"/>
  </r>
  <r>
    <x v="3"/>
    <s v="air france airfare"/>
    <s v="Advanced"/>
    <x v="4"/>
    <s v="Unassigned"/>
    <s v="Position 1-2 Target"/>
    <n v="0.16250000000000001"/>
    <n v="6"/>
    <n v="1.6374999750000001"/>
    <n v="0.27291666250000002"/>
    <n v="152"/>
    <n v="3.94736842105263E-2"/>
    <n v="4.1585526315789503"/>
    <n v="0"/>
    <n v="0"/>
    <n v="0"/>
    <n v="1.6374999750000001"/>
    <x v="638"/>
    <n v="-1"/>
    <n v="0"/>
    <s v="NA"/>
    <n v="0"/>
    <n v="0"/>
    <n v="0"/>
    <n v="1.4737499775"/>
    <n v="-1.7193749737500001"/>
    <n v="0.16374999750000008"/>
    <n v="8.1874998750000039E-2"/>
  </r>
  <r>
    <x v="3"/>
    <s v="air france timetable"/>
    <s v="Standard"/>
    <x v="4"/>
    <s v="Unassigned"/>
    <s v="Position 1-2 Target"/>
    <n v="0.16250000000000001"/>
    <n v="7"/>
    <n v="1.6749999874999999"/>
    <n v="0.2392857125"/>
    <n v="626"/>
    <n v="1.11821086261981E-2"/>
    <n v="2.8004792332268398"/>
    <n v="0"/>
    <n v="0"/>
    <n v="0"/>
    <n v="1.6749999874999999"/>
    <x v="639"/>
    <n v="-1"/>
    <n v="0"/>
    <s v="NA"/>
    <n v="0"/>
    <n v="0"/>
    <n v="0"/>
    <n v="1.50749998875"/>
    <n v="-1.7587499868750001"/>
    <n v="0.16749999874999988"/>
    <n v="8.3749999375000161E-2"/>
  </r>
  <r>
    <x v="3"/>
    <s v="roissy charles de gaulle"/>
    <s v="Advanced"/>
    <x v="4"/>
    <s v="Unassigned"/>
    <s v="Position 1-2 Target"/>
    <n v="0.16250000000000001"/>
    <n v="9"/>
    <n v="1.762499925"/>
    <n v="0.195833325"/>
    <n v="2472"/>
    <n v="3.6407766990291302E-3"/>
    <n v="2.56496763754045"/>
    <n v="0"/>
    <n v="0"/>
    <n v="0"/>
    <n v="1.762499925"/>
    <x v="640"/>
    <n v="-1"/>
    <n v="0"/>
    <s v="NA"/>
    <n v="0"/>
    <n v="0"/>
    <n v="0"/>
    <n v="1.5862499324999999"/>
    <n v="-1.8506249212500001"/>
    <n v="0.17624999250000006"/>
    <n v="8.8124996250000143E-2"/>
  </r>
  <r>
    <x v="5"/>
    <s v="new york to lyon"/>
    <s v="Standard"/>
    <x v="4"/>
    <s v="Unassigned"/>
    <s v="Position 2-5 Bid Strategy"/>
    <n v="0.16250000000000001"/>
    <n v="1"/>
    <n v="0.15"/>
    <n v="0.15"/>
    <n v="375"/>
    <n v="2.66666666666667E-3"/>
    <n v="3.3290666666666699"/>
    <n v="0"/>
    <n v="0"/>
    <n v="0"/>
    <n v="0.15"/>
    <x v="395"/>
    <n v="-1"/>
    <n v="0"/>
    <s v="NA"/>
    <n v="0"/>
    <n v="0"/>
    <n v="0"/>
    <n v="0.13500000000000001"/>
    <n v="-0.1575"/>
    <n v="1.4999999999999986E-2"/>
    <n v="7.5000000000000067E-3"/>
  </r>
  <r>
    <x v="5"/>
    <s v="air france airfare"/>
    <s v="Standard"/>
    <x v="4"/>
    <s v="Unassigned"/>
    <s v="Position 2-5 Bid Strategy"/>
    <n v="0.16250000000000001"/>
    <n v="1"/>
    <n v="0.16250000000000001"/>
    <n v="0.16250000000000001"/>
    <n v="31"/>
    <n v="3.2258064516128997E-2"/>
    <n v="3.5774193548387099"/>
    <n v="0"/>
    <n v="0"/>
    <n v="0"/>
    <n v="0.16250000000000001"/>
    <x v="641"/>
    <n v="-1"/>
    <n v="0"/>
    <s v="NA"/>
    <n v="0"/>
    <n v="0"/>
    <n v="0"/>
    <n v="0.14625000000000002"/>
    <n v="-0.17062500000000003"/>
    <n v="1.6249999999999987E-2"/>
    <n v="8.1250000000000211E-3"/>
  </r>
  <r>
    <x v="5"/>
    <s v="airline guide"/>
    <s v="Standard"/>
    <x v="4"/>
    <s v="Unassigned"/>
    <s v="Position 5-10 Bid Strategy"/>
    <n v="0.16250000000000001"/>
    <n v="1"/>
    <n v="1.2625"/>
    <n v="1.2625"/>
    <n v="1677"/>
    <n v="5.9630292188431698E-4"/>
    <n v="3.8039355992844399"/>
    <n v="0"/>
    <n v="0"/>
    <n v="0"/>
    <n v="1.2625"/>
    <x v="594"/>
    <n v="-1"/>
    <n v="0"/>
    <s v="NA"/>
    <n v="0"/>
    <n v="0"/>
    <n v="0"/>
    <n v="1.13625"/>
    <n v="-1.3256250000000001"/>
    <n v="0.12624999999999997"/>
    <n v="6.3125000000000098E-2"/>
  </r>
  <r>
    <x v="5"/>
    <s v="airline ticket rate"/>
    <s v="Standard"/>
    <x v="4"/>
    <s v="Unassigned"/>
    <s v="Position 5-10 Bid Strategy"/>
    <n v="0.16250000000000001"/>
    <n v="1"/>
    <n v="1.2625"/>
    <n v="1.2625"/>
    <n v="164"/>
    <n v="6.0975609756097589E-3"/>
    <n v="3.63170731707317"/>
    <n v="0"/>
    <n v="0"/>
    <n v="0"/>
    <n v="1.2625"/>
    <x v="594"/>
    <n v="-1"/>
    <n v="0"/>
    <s v="NA"/>
    <n v="0"/>
    <n v="0"/>
    <n v="0"/>
    <n v="1.13625"/>
    <n v="-1.3256250000000001"/>
    <n v="0.12624999999999997"/>
    <n v="6.3125000000000098E-2"/>
  </r>
  <r>
    <x v="5"/>
    <s v="france fare"/>
    <s v="Standard"/>
    <x v="4"/>
    <s v="Unassigned"/>
    <s v="Position 2-5 Bid Strategy"/>
    <n v="0.16250000000000001"/>
    <n v="3"/>
    <n v="1.425"/>
    <n v="0.47499999999999998"/>
    <n v="65"/>
    <n v="4.6153846153846205E-2"/>
    <n v="2.1969230769230799"/>
    <n v="0"/>
    <n v="0"/>
    <n v="0"/>
    <n v="1.425"/>
    <x v="596"/>
    <n v="-1"/>
    <n v="0"/>
    <s v="NA"/>
    <n v="0"/>
    <n v="0"/>
    <n v="0"/>
    <n v="1.2825"/>
    <n v="-1.4962500000000001"/>
    <n v="0.14250000000000007"/>
    <n v="7.1250000000000036E-2"/>
  </r>
  <r>
    <x v="5"/>
    <s v="travel deal to paris france"/>
    <s v="Standard"/>
    <x v="4"/>
    <s v="Unassigned"/>
    <s v="Position 2-5 Bid Strategy"/>
    <n v="0.16250000000000001"/>
    <n v="4"/>
    <n v="2.5125000000000002"/>
    <n v="0.62812500000000004"/>
    <n v="54"/>
    <n v="7.4074074074074098E-2"/>
    <n v="2.5333333333333301"/>
    <n v="0"/>
    <n v="0"/>
    <n v="0"/>
    <n v="2.5125000000000002"/>
    <x v="642"/>
    <n v="-1"/>
    <n v="0"/>
    <s v="NA"/>
    <n v="0"/>
    <n v="0"/>
    <n v="0"/>
    <n v="2.2612500000000004"/>
    <n v="-2.6381250000000005"/>
    <n v="0.25124999999999975"/>
    <n v="0.12562500000000032"/>
  </r>
  <r>
    <x v="5"/>
    <s v="best airfare to paris"/>
    <s v="Standard"/>
    <x v="4"/>
    <s v="Unassigned"/>
    <s v="Position 2-5 Bid Strategy"/>
    <n v="0.16250000000000001"/>
    <n v="5"/>
    <n v="3.2250000000000001"/>
    <n v="0.64500000000000002"/>
    <n v="60"/>
    <n v="8.3333333333333301E-2"/>
    <n v="2.8433333333333302"/>
    <n v="0"/>
    <n v="0"/>
    <n v="0"/>
    <n v="3.2250000000000001"/>
    <x v="643"/>
    <n v="-1"/>
    <n v="0"/>
    <s v="NA"/>
    <n v="0"/>
    <n v="0"/>
    <n v="0"/>
    <n v="2.9025000000000003"/>
    <n v="-3.3862500000000004"/>
    <n v="0.32249999999999979"/>
    <n v="0.16125000000000034"/>
  </r>
  <r>
    <x v="5"/>
    <s v="french airline"/>
    <s v="Standard"/>
    <x v="4"/>
    <s v="Unassigned"/>
    <s v="Position 2-5 Bid Strategy"/>
    <n v="0.16250000000000001"/>
    <n v="43"/>
    <n v="17.937499987500004"/>
    <n v="0.41715116250000006"/>
    <n v="1158"/>
    <n v="3.7132987910189999E-2"/>
    <n v="3.7356649395509498"/>
    <n v="0"/>
    <n v="0"/>
    <n v="0"/>
    <n v="17.937499987500004"/>
    <x v="644"/>
    <n v="-1"/>
    <n v="0"/>
    <s v="NA"/>
    <n v="0"/>
    <n v="0"/>
    <n v="0"/>
    <n v="16.143749988750006"/>
    <n v="-18.834374986875005"/>
    <n v="1.7937499987499983"/>
    <n v="0.89687499937500093"/>
  </r>
  <r>
    <x v="3"/>
    <s v="deauville flight"/>
    <s v="Standard"/>
    <x v="4"/>
    <s v="Unassigned"/>
    <s v="Position 1-2 Target"/>
    <n v="0.17499999999999999"/>
    <n v="3"/>
    <n v="0.43749997500000004"/>
    <n v="0.14583332500000001"/>
    <n v="144"/>
    <n v="2.0833333333333301E-2"/>
    <n v="2.3076388888888899"/>
    <n v="0"/>
    <n v="0"/>
    <n v="0"/>
    <n v="0.43749997500000004"/>
    <x v="645"/>
    <n v="-1"/>
    <n v="0"/>
    <s v="NA"/>
    <n v="0"/>
    <n v="0"/>
    <n v="0"/>
    <n v="0.39374997750000007"/>
    <n v="-0.45937497375000008"/>
    <n v="4.3749997499999971E-2"/>
    <n v="2.1874998750000041E-2"/>
  </r>
  <r>
    <x v="3"/>
    <s v="avignon airport"/>
    <s v="Standard"/>
    <x v="4"/>
    <s v="Unassigned"/>
    <s v="Position 1-2 Target"/>
    <n v="0.17499999999999999"/>
    <n v="4"/>
    <n v="0.72499999999999998"/>
    <n v="0.18124999999999999"/>
    <n v="223"/>
    <n v="1.79372197309417E-2"/>
    <n v="1.8197309417040399"/>
    <n v="0"/>
    <n v="0"/>
    <n v="0"/>
    <n v="0.72499999999999998"/>
    <x v="646"/>
    <n v="-1"/>
    <n v="0"/>
    <s v="NA"/>
    <n v="0"/>
    <n v="0"/>
    <n v="0"/>
    <n v="0.65249999999999997"/>
    <n v="-0.76124999999999998"/>
    <n v="7.2500000000000009E-2"/>
    <n v="3.6250000000000004E-2"/>
  </r>
  <r>
    <x v="3"/>
    <s v="poitiers flight"/>
    <s v="Standard"/>
    <x v="4"/>
    <s v="Unassigned"/>
    <s v="Position 1-2 Target"/>
    <n v="0.17499999999999999"/>
    <n v="7"/>
    <n v="1.5499999375"/>
    <n v="0.22142856249999998"/>
    <n v="247"/>
    <n v="2.8340080971659899E-2"/>
    <n v="2.1514170040485801"/>
    <n v="0"/>
    <n v="0"/>
    <n v="0"/>
    <n v="1.5499999375"/>
    <x v="647"/>
    <n v="-1"/>
    <n v="0"/>
    <s v="NA"/>
    <n v="0"/>
    <n v="0"/>
    <n v="0"/>
    <n v="1.39499994375"/>
    <n v="-1.6274999343750001"/>
    <n v="0.15499999374999995"/>
    <n v="7.7499996875000088E-2"/>
  </r>
  <r>
    <x v="3"/>
    <s v="air france airplane"/>
    <s v="Advanced"/>
    <x v="4"/>
    <s v="Unassigned"/>
    <s v="Position 1-2 Target"/>
    <n v="0.17499999999999999"/>
    <n v="5"/>
    <n v="1.7375"/>
    <n v="0.34749999999999998"/>
    <n v="443"/>
    <n v="1.1286681715575599E-2"/>
    <n v="2.2866817155756198"/>
    <n v="0"/>
    <n v="0"/>
    <n v="0"/>
    <n v="1.7375"/>
    <x v="648"/>
    <n v="-1"/>
    <n v="0"/>
    <s v="NA"/>
    <n v="0"/>
    <n v="0"/>
    <n v="0"/>
    <n v="1.56375"/>
    <n v="-1.8243750000000001"/>
    <n v="0.17375000000000007"/>
    <n v="8.6875000000000036E-2"/>
  </r>
  <r>
    <x v="3"/>
    <s v="best airfare to paris"/>
    <s v="Advanced"/>
    <x v="4"/>
    <s v="Unassigned"/>
    <s v="Position 1-2 Target"/>
    <n v="0.17499999999999999"/>
    <n v="17"/>
    <n v="8.8624999249999998"/>
    <n v="0.52132352500000001"/>
    <n v="10203"/>
    <n v="1.6661766147211602E-3"/>
    <n v="3.0659021856316802"/>
    <n v="0"/>
    <n v="0"/>
    <n v="0"/>
    <n v="8.8624999249999998"/>
    <x v="649"/>
    <n v="-1"/>
    <n v="0"/>
    <s v="NA"/>
    <n v="0"/>
    <n v="0"/>
    <n v="0"/>
    <n v="7.9762499325"/>
    <n v="-9.3056249212500006"/>
    <n v="0.88624999249999981"/>
    <n v="0.44312499625000079"/>
  </r>
  <r>
    <x v="5"/>
    <s v="air plane ticket prices"/>
    <s v="Standard"/>
    <x v="4"/>
    <s v="Unassigned"/>
    <s v="Position 5-10 Bid Strategy"/>
    <n v="0.17499999999999999"/>
    <n v="4"/>
    <n v="0.91249999999999998"/>
    <n v="0.22812499999999999"/>
    <n v="3217"/>
    <n v="1.2433944668946201E-3"/>
    <n v="2.27662418402238"/>
    <n v="0"/>
    <n v="0"/>
    <n v="0"/>
    <n v="0.91249999999999998"/>
    <x v="650"/>
    <n v="-1"/>
    <n v="0"/>
    <s v="NA"/>
    <n v="0"/>
    <n v="0"/>
    <n v="0"/>
    <n v="0.82125000000000004"/>
    <n v="-0.958125"/>
    <n v="9.1249999999999942E-2"/>
    <n v="4.5625000000000027E-2"/>
  </r>
  <r>
    <x v="5"/>
    <s v="air flight booking"/>
    <s v="Standard"/>
    <x v="4"/>
    <s v="Unassigned"/>
    <s v="Position 5-10 Bid Strategy"/>
    <n v="0.17499999999999999"/>
    <n v="2"/>
    <n v="0.98750000000000004"/>
    <n v="0.49375000000000002"/>
    <n v="95"/>
    <n v="2.1052631578947399E-2"/>
    <n v="4.1284210526315803"/>
    <n v="0"/>
    <n v="0"/>
    <n v="0"/>
    <n v="0.98750000000000004"/>
    <x v="651"/>
    <n v="-1"/>
    <n v="0"/>
    <s v="NA"/>
    <n v="0"/>
    <n v="0"/>
    <n v="0"/>
    <n v="0.88875000000000004"/>
    <n v="-1.036875"/>
    <n v="9.8750000000000004E-2"/>
    <n v="4.9374999999999947E-2"/>
  </r>
  <r>
    <x v="5"/>
    <s v="cheap holidays to paris"/>
    <s v="Standard"/>
    <x v="4"/>
    <s v="Unassigned"/>
    <s v="Position 2-5 Bid Strategy"/>
    <n v="0.17499999999999999"/>
    <n v="2"/>
    <n v="1.1499999999999999"/>
    <n v="0.57499999999999996"/>
    <n v="158"/>
    <n v="1.26582278481013E-2"/>
    <n v="2.7569620253164602"/>
    <n v="0"/>
    <n v="0"/>
    <n v="0"/>
    <n v="1.1499999999999999"/>
    <x v="652"/>
    <n v="-1"/>
    <n v="0"/>
    <s v="NA"/>
    <n v="0"/>
    <n v="0"/>
    <n v="0"/>
    <n v="1.0349999999999999"/>
    <n v="-1.2075"/>
    <n v="0.11499999999999999"/>
    <n v="5.7500000000000107E-2"/>
  </r>
  <r>
    <x v="5"/>
    <s v="airfare web site"/>
    <s v="Standard"/>
    <x v="4"/>
    <s v="Unassigned"/>
    <s v="Position 5-10 Bid Strategy"/>
    <n v="0.17499999999999999"/>
    <n v="3"/>
    <n v="2.85"/>
    <n v="0.95"/>
    <n v="611"/>
    <n v="4.9099836333878905E-3"/>
    <n v="4.0689034369885402"/>
    <n v="0"/>
    <n v="0"/>
    <n v="0"/>
    <n v="2.85"/>
    <x v="653"/>
    <n v="-1"/>
    <n v="0"/>
    <s v="NA"/>
    <n v="0"/>
    <n v="0"/>
    <n v="0"/>
    <n v="2.5649999999999999"/>
    <n v="-2.9925000000000002"/>
    <n v="0.28500000000000014"/>
    <n v="0.14250000000000007"/>
  </r>
  <r>
    <x v="3"/>
    <s v="air travel in france"/>
    <s v="Standard"/>
    <x v="4"/>
    <s v="Unassigned"/>
    <s v="Position 1-2 Target"/>
    <n v="0.1875"/>
    <n v="1"/>
    <n v="0.3125"/>
    <n v="0.3125"/>
    <n v="221"/>
    <n v="4.5248868778280504E-3"/>
    <n v="3.7049773755656101"/>
    <n v="0"/>
    <n v="0"/>
    <n v="0"/>
    <n v="0.3125"/>
    <x v="580"/>
    <n v="-1"/>
    <n v="0"/>
    <s v="NA"/>
    <n v="0"/>
    <n v="0"/>
    <n v="0"/>
    <n v="0.28125"/>
    <n v="-0.328125"/>
    <n v="3.125E-2"/>
    <n v="1.5625E-2"/>
  </r>
  <r>
    <x v="3"/>
    <s v="aeroport roissy charles de gaulle"/>
    <s v="Standard"/>
    <x v="4"/>
    <s v="Unassigned"/>
    <s v="Position 1-2 Target"/>
    <n v="0.1875"/>
    <n v="8"/>
    <n v="3.3125"/>
    <n v="0.4140625"/>
    <n v="2683"/>
    <n v="2.9817368617219503E-3"/>
    <n v="3.4451733134550899"/>
    <n v="0"/>
    <n v="0"/>
    <n v="0"/>
    <n v="3.3125"/>
    <x v="654"/>
    <n v="-1"/>
    <n v="0"/>
    <s v="NA"/>
    <n v="0"/>
    <n v="0"/>
    <n v="0"/>
    <n v="2.9812500000000002"/>
    <n v="-3.4781250000000004"/>
    <n v="0.33124999999999982"/>
    <n v="0.16562500000000036"/>
  </r>
  <r>
    <x v="5"/>
    <s v="air france flight information"/>
    <s v="Standard"/>
    <x v="4"/>
    <s v="Unassigned"/>
    <s v="Position 2-5 Bid Strategy"/>
    <n v="0.1875"/>
    <n v="2"/>
    <n v="0.73750000000000004"/>
    <n v="0.36875000000000002"/>
    <n v="263"/>
    <n v="7.6045627376425898E-3"/>
    <n v="3.4608365019011398"/>
    <n v="0"/>
    <n v="0"/>
    <n v="0"/>
    <n v="0.73750000000000004"/>
    <x v="655"/>
    <n v="-1"/>
    <n v="0"/>
    <s v="NA"/>
    <n v="0"/>
    <n v="0"/>
    <n v="0"/>
    <n v="0.66375000000000006"/>
    <n v="-0.77437500000000004"/>
    <n v="7.3749999999999982E-2"/>
    <n v="3.6874999999999991E-2"/>
  </r>
  <r>
    <x v="5"/>
    <s v="airline flight information"/>
    <s v="Standard"/>
    <x v="4"/>
    <s v="Unassigned"/>
    <s v="Position 5-10 Bid Strategy"/>
    <n v="0.1875"/>
    <n v="2"/>
    <n v="1.6375"/>
    <n v="0.81874999999999998"/>
    <n v="4047"/>
    <n v="4.9419322955275504E-4"/>
    <n v="3.2357548801581402"/>
    <n v="0"/>
    <n v="0"/>
    <n v="0"/>
    <n v="1.6375"/>
    <x v="656"/>
    <n v="-1"/>
    <n v="0"/>
    <s v="NA"/>
    <n v="0"/>
    <n v="0"/>
    <n v="0"/>
    <n v="1.4737499999999999"/>
    <n v="-1.7193750000000001"/>
    <n v="0.16375000000000006"/>
    <n v="8.1875000000000142E-2"/>
  </r>
  <r>
    <x v="5"/>
    <s v="international airline fare"/>
    <s v="Standard"/>
    <x v="4"/>
    <s v="Unassigned"/>
    <s v="Position 5-10 Bid Strategy"/>
    <n v="0.1875"/>
    <n v="5"/>
    <n v="1.7375"/>
    <n v="0.34749999999999998"/>
    <n v="277"/>
    <n v="1.8050541516245501E-2"/>
    <n v="3.8530685920577601"/>
    <n v="0"/>
    <n v="0"/>
    <n v="0"/>
    <n v="1.7375"/>
    <x v="648"/>
    <n v="-1"/>
    <n v="0"/>
    <s v="NA"/>
    <n v="0"/>
    <n v="0"/>
    <n v="0"/>
    <n v="1.56375"/>
    <n v="-1.8243750000000001"/>
    <n v="0.17375000000000007"/>
    <n v="8.6875000000000036E-2"/>
  </r>
  <r>
    <x v="5"/>
    <s v="international airline flight"/>
    <s v="Standard"/>
    <x v="4"/>
    <s v="Unassigned"/>
    <s v="Position 5-10 Bid Strategy"/>
    <n v="0.1875"/>
    <n v="5"/>
    <n v="2.1875"/>
    <n v="0.4375"/>
    <n v="844"/>
    <n v="5.9241706161137393E-3"/>
    <n v="4.0159952606635096"/>
    <n v="0"/>
    <n v="0"/>
    <n v="0"/>
    <n v="2.1875"/>
    <x v="599"/>
    <n v="-1"/>
    <n v="0"/>
    <s v="NA"/>
    <n v="0"/>
    <n v="0"/>
    <n v="0"/>
    <n v="1.96875"/>
    <n v="-2.296875"/>
    <n v="0.21875"/>
    <n v="0.109375"/>
  </r>
  <r>
    <x v="5"/>
    <s v="flight france nice"/>
    <s v="Standard"/>
    <x v="4"/>
    <s v="Unassigned"/>
    <s v="Position 2-5 Bid Strategy"/>
    <n v="0.1875"/>
    <n v="5"/>
    <n v="2.2124999999999999"/>
    <n v="0.4425"/>
    <n v="78"/>
    <n v="6.4102564102564097E-2"/>
    <n v="2.6397435897435901"/>
    <n v="0"/>
    <n v="0"/>
    <n v="0"/>
    <n v="2.2124999999999999"/>
    <x v="657"/>
    <n v="-1"/>
    <n v="0"/>
    <s v="NA"/>
    <n v="0"/>
    <n v="0"/>
    <n v="0"/>
    <n v="1.99125"/>
    <n v="-2.3231250000000001"/>
    <n v="0.22124999999999995"/>
    <n v="0.1106250000000002"/>
  </r>
  <r>
    <x v="5"/>
    <s v="discount england flight"/>
    <s v="Advanced"/>
    <x v="4"/>
    <s v="Unassigned"/>
    <s v="Position 5-10 Bid Strategy"/>
    <n v="0.1875"/>
    <n v="4"/>
    <n v="2.9375"/>
    <n v="0.734375"/>
    <n v="169"/>
    <n v="2.3668639053254399E-2"/>
    <n v="3.0846153846153799"/>
    <n v="0"/>
    <n v="0"/>
    <n v="0"/>
    <n v="2.9375"/>
    <x v="658"/>
    <n v="-1"/>
    <n v="0"/>
    <s v="NA"/>
    <n v="0"/>
    <n v="0"/>
    <n v="0"/>
    <n v="2.6437500000000003"/>
    <n v="-3.0843750000000001"/>
    <n v="0.29374999999999973"/>
    <n v="0.14687500000000009"/>
  </r>
  <r>
    <x v="5"/>
    <s v="cheap airline ticket uk"/>
    <s v="Advanced"/>
    <x v="4"/>
    <s v="Unassigned"/>
    <s v="Position 5-10 Bid Strategy"/>
    <n v="0.1875"/>
    <n v="7"/>
    <n v="3.6499999375000001"/>
    <n v="0.52142856250000003"/>
    <n v="655"/>
    <n v="1.0687022900763401E-2"/>
    <n v="3.23221374045802"/>
    <n v="0"/>
    <n v="0"/>
    <n v="0"/>
    <n v="3.6499999375000001"/>
    <x v="659"/>
    <n v="-1"/>
    <n v="0"/>
    <s v="NA"/>
    <n v="0"/>
    <n v="0"/>
    <n v="0"/>
    <n v="3.2849999437499999"/>
    <n v="-3.8324999343750004"/>
    <n v="0.36499999375000014"/>
    <n v="0.18249999687500029"/>
  </r>
  <r>
    <x v="5"/>
    <s v="airline flight italy"/>
    <s v="Advanced"/>
    <x v="4"/>
    <s v="Unassigned"/>
    <s v="Position 5-10 Bid Strategy"/>
    <n v="0.1875"/>
    <n v="8"/>
    <n v="4.3125"/>
    <n v="0.5390625"/>
    <n v="195"/>
    <n v="4.1025641025641005E-2"/>
    <n v="3.2194871794871802"/>
    <n v="0"/>
    <n v="0"/>
    <n v="0"/>
    <n v="4.3125"/>
    <x v="660"/>
    <n v="-1"/>
    <n v="0"/>
    <s v="NA"/>
    <n v="0"/>
    <n v="0"/>
    <n v="0"/>
    <n v="3.8812500000000001"/>
    <n v="-4.5281250000000002"/>
    <n v="0.43124999999999991"/>
    <n v="0.21562500000000018"/>
  </r>
  <r>
    <x v="5"/>
    <s v="cheap airline ticket to italy"/>
    <s v="Advanced"/>
    <x v="4"/>
    <s v="Unassigned"/>
    <s v="Position 5-10 Bid Strategy"/>
    <n v="0.1875"/>
    <n v="18"/>
    <n v="12.324999825000003"/>
    <n v="0.68472221250000009"/>
    <n v="379"/>
    <n v="4.7493403693931402E-2"/>
    <n v="2.6688654353561998"/>
    <n v="0"/>
    <n v="0"/>
    <n v="0"/>
    <n v="12.324999825000003"/>
    <x v="661"/>
    <n v="-1"/>
    <n v="0"/>
    <s v="NA"/>
    <n v="0"/>
    <n v="0"/>
    <n v="0"/>
    <n v="11.092499842500002"/>
    <n v="-12.941249816250004"/>
    <n v="1.2324999825000003"/>
    <n v="0.61624999125000102"/>
  </r>
  <r>
    <x v="3"/>
    <s v="rodez flight"/>
    <s v="Standard"/>
    <x v="4"/>
    <s v="Unassigned"/>
    <s v="Position 1-2 Target"/>
    <n v="0.2"/>
    <n v="3"/>
    <n v="0.47499997499999991"/>
    <n v="0.15833332499999997"/>
    <n v="116"/>
    <n v="2.5862068965517203E-2"/>
    <n v="1.5818965517241399"/>
    <n v="0"/>
    <n v="0"/>
    <n v="0"/>
    <n v="0.47499997499999991"/>
    <x v="662"/>
    <n v="-1"/>
    <n v="0"/>
    <s v="NA"/>
    <n v="0"/>
    <n v="0"/>
    <n v="0"/>
    <n v="0.42749997749999991"/>
    <n v="-0.49874997374999991"/>
    <n v="4.7499997500000002E-2"/>
    <n v="2.3749998750000001E-2"/>
  </r>
  <r>
    <x v="3"/>
    <s v="toulouse cheap ticket"/>
    <s v="Standard"/>
    <x v="4"/>
    <s v="Unassigned"/>
    <s v="Position 1-2 Target"/>
    <n v="0.2"/>
    <n v="1"/>
    <n v="0.51249999999999996"/>
    <n v="0.51249999999999996"/>
    <n v="142"/>
    <n v="7.0422535211267599E-3"/>
    <n v="2.97535211267606"/>
    <n v="0"/>
    <n v="0"/>
    <n v="0"/>
    <n v="0.51249999999999996"/>
    <x v="585"/>
    <n v="-1"/>
    <n v="0"/>
    <s v="NA"/>
    <n v="0"/>
    <n v="0"/>
    <n v="0"/>
    <n v="0.46124999999999999"/>
    <n v="-0.53812499999999996"/>
    <n v="5.1249999999999962E-2"/>
    <n v="2.5625000000000009E-2"/>
  </r>
  <r>
    <x v="3"/>
    <s v="reims flight"/>
    <s v="Standard"/>
    <x v="4"/>
    <s v="Unassigned"/>
    <s v="Position 1-2 Target"/>
    <n v="0.2"/>
    <n v="4"/>
    <n v="2.0499999999999998"/>
    <n v="0.51249999999999996"/>
    <n v="218"/>
    <n v="1.8348623853211E-2"/>
    <n v="2.0555045871559599"/>
    <n v="0"/>
    <n v="0"/>
    <n v="0"/>
    <n v="2.0499999999999998"/>
    <x v="663"/>
    <n v="-1"/>
    <n v="0"/>
    <s v="NA"/>
    <n v="0"/>
    <n v="0"/>
    <n v="0"/>
    <n v="1.845"/>
    <n v="-2.1524999999999999"/>
    <n v="0.20499999999999985"/>
    <n v="0.10250000000000004"/>
  </r>
  <r>
    <x v="3"/>
    <s v="paris orly airport"/>
    <s v="Advanced"/>
    <x v="4"/>
    <s v="Unassigned"/>
    <s v="Position 1-2 Target"/>
    <n v="0.2"/>
    <n v="7"/>
    <n v="5.0374999500000008"/>
    <n v="0.71964285000000006"/>
    <n v="2314"/>
    <n v="3.0250648228176296E-3"/>
    <n v="1.82294727744166"/>
    <n v="0"/>
    <n v="0"/>
    <n v="0"/>
    <n v="5.0374999500000008"/>
    <x v="664"/>
    <n v="-1"/>
    <n v="0"/>
    <s v="NA"/>
    <n v="0"/>
    <n v="0"/>
    <n v="0"/>
    <n v="4.5337499550000011"/>
    <n v="-5.2893749475000007"/>
    <n v="0.50374999499999973"/>
    <n v="0.25187499749999986"/>
  </r>
  <r>
    <x v="5"/>
    <s v="air travel booking"/>
    <s v="Standard"/>
    <x v="4"/>
    <s v="Unassigned"/>
    <s v="Position 5-10 Bid Strategy"/>
    <n v="0.2"/>
    <n v="1"/>
    <n v="0.48749999999999999"/>
    <n v="0.48749999999999999"/>
    <n v="481"/>
    <n v="2.0790020790020804E-3"/>
    <n v="3.6049896049896"/>
    <n v="0"/>
    <n v="0"/>
    <n v="0"/>
    <n v="0.48749999999999999"/>
    <x v="665"/>
    <n v="-1"/>
    <n v="0"/>
    <s v="NA"/>
    <n v="0"/>
    <n v="0"/>
    <n v="0"/>
    <n v="0.43874999999999997"/>
    <n v="-0.51187499999999997"/>
    <n v="4.8750000000000016E-2"/>
    <n v="2.437499999999998E-2"/>
  </r>
  <r>
    <x v="5"/>
    <s v="hamburg cheap ticket"/>
    <s v="Advanced"/>
    <x v="4"/>
    <s v="Unassigned"/>
    <s v="Position 5-10 Bid Strategy"/>
    <n v="0.2"/>
    <n v="1"/>
    <n v="0.51249999999999996"/>
    <n v="0.51249999999999996"/>
    <n v="24"/>
    <n v="4.1666666666666699E-2"/>
    <n v="1.6666666666666701"/>
    <n v="0"/>
    <n v="0"/>
    <n v="0"/>
    <n v="0.51249999999999996"/>
    <x v="585"/>
    <n v="-1"/>
    <n v="0"/>
    <s v="NA"/>
    <n v="0"/>
    <n v="0"/>
    <n v="0"/>
    <n v="0.46124999999999999"/>
    <n v="-0.53812499999999996"/>
    <n v="5.1249999999999962E-2"/>
    <n v="2.5625000000000009E-2"/>
  </r>
  <r>
    <x v="5"/>
    <s v="cheapest flight to greece"/>
    <s v="Advanced"/>
    <x v="4"/>
    <s v="Unassigned"/>
    <s v="Position 5-10 Bid Strategy"/>
    <n v="0.2"/>
    <n v="4"/>
    <n v="1.1000000000000001"/>
    <n v="0.27500000000000002"/>
    <n v="188"/>
    <n v="2.1276595744680899E-2"/>
    <n v="2.6829787234042599"/>
    <n v="0"/>
    <n v="0"/>
    <n v="0"/>
    <n v="1.1000000000000001"/>
    <x v="666"/>
    <n v="-1"/>
    <n v="0"/>
    <s v="NA"/>
    <n v="0"/>
    <n v="0"/>
    <n v="0"/>
    <n v="0.9900000000000001"/>
    <n v="-1.1550000000000002"/>
    <n v="0.10999999999999999"/>
    <n v="5.500000000000016E-2"/>
  </r>
  <r>
    <x v="5"/>
    <s v="air flight fare"/>
    <s v="Standard"/>
    <x v="4"/>
    <s v="Unassigned"/>
    <s v="Position 5-10 Bid Strategy"/>
    <n v="0.2"/>
    <n v="4"/>
    <n v="1.2625"/>
    <n v="0.31562499999999999"/>
    <n v="859"/>
    <n v="4.6565774155995308E-3"/>
    <n v="2.50221187427241"/>
    <n v="0"/>
    <n v="0"/>
    <n v="0"/>
    <n v="1.2625"/>
    <x v="594"/>
    <n v="-1"/>
    <n v="0"/>
    <s v="NA"/>
    <n v="0"/>
    <n v="0"/>
    <n v="0"/>
    <n v="1.13625"/>
    <n v="-1.3256250000000001"/>
    <n v="0.12624999999999997"/>
    <n v="6.3125000000000098E-2"/>
  </r>
  <r>
    <x v="5"/>
    <s v="air discount flight ticket"/>
    <s v="Standard"/>
    <x v="4"/>
    <s v="Unassigned"/>
    <s v="Position 5-10 Bid Strategy"/>
    <n v="0.2"/>
    <n v="1"/>
    <n v="1.3875"/>
    <n v="1.3875"/>
    <n v="153"/>
    <n v="6.5359477124183E-3"/>
    <n v="4.1104575163398698"/>
    <n v="0"/>
    <n v="0"/>
    <n v="0"/>
    <n v="1.3875"/>
    <x v="667"/>
    <n v="-1"/>
    <n v="0"/>
    <s v="NA"/>
    <n v="0"/>
    <n v="0"/>
    <n v="0"/>
    <n v="1.24875"/>
    <n v="-1.4568749999999999"/>
    <n v="0.13874999999999993"/>
    <n v="6.9374999999999964E-2"/>
  </r>
  <r>
    <x v="5"/>
    <s v="air ticket booking"/>
    <s v="Standard"/>
    <x v="4"/>
    <s v="Unassigned"/>
    <s v="Position 5-10 Bid Strategy"/>
    <n v="0.2"/>
    <n v="8"/>
    <n v="5.4249999999999998"/>
    <n v="0.67812499999999998"/>
    <n v="1168"/>
    <n v="6.8493150684931503E-3"/>
    <n v="4.2333047945205502"/>
    <n v="0"/>
    <n v="0"/>
    <n v="0"/>
    <n v="5.4249999999999998"/>
    <x v="668"/>
    <n v="-1"/>
    <n v="0"/>
    <s v="NA"/>
    <n v="0"/>
    <n v="0"/>
    <n v="0"/>
    <n v="4.8825000000000003"/>
    <n v="-5.69625"/>
    <n v="0.54249999999999954"/>
    <n v="0.27125000000000021"/>
  </r>
  <r>
    <x v="5"/>
    <s v="paris charles de gaulle airport"/>
    <s v="Standard"/>
    <x v="4"/>
    <s v="Unassigned"/>
    <s v="Position 2-5 Bid Strategy"/>
    <n v="0.2"/>
    <n v="6"/>
    <n v="5.8374999750000001"/>
    <n v="0.97291666250000008"/>
    <n v="2728"/>
    <n v="2.1994134897360702E-3"/>
    <n v="2.3531891495601198"/>
    <n v="0"/>
    <n v="0"/>
    <n v="0"/>
    <n v="5.8374999750000001"/>
    <x v="669"/>
    <n v="-1"/>
    <n v="0"/>
    <s v="NA"/>
    <n v="0"/>
    <n v="0"/>
    <n v="0"/>
    <n v="5.2537499775000001"/>
    <n v="-6.1293749737500001"/>
    <n v="0.58374999750000001"/>
    <n v="0.29187499875"/>
  </r>
  <r>
    <x v="5"/>
    <s v="low airfare to europe"/>
    <s v="Advanced"/>
    <x v="4"/>
    <s v="Unassigned"/>
    <s v="Position 5-10 Bid Strategy"/>
    <n v="0.2"/>
    <n v="16"/>
    <n v="8.6750000000000007"/>
    <n v="0.54218750000000004"/>
    <n v="422"/>
    <n v="3.7914691943128E-2"/>
    <n v="1.8713270142180101"/>
    <n v="0"/>
    <n v="0"/>
    <n v="0"/>
    <n v="8.6750000000000007"/>
    <x v="511"/>
    <n v="-1"/>
    <n v="0"/>
    <s v="NA"/>
    <n v="0"/>
    <n v="0"/>
    <n v="0"/>
    <n v="7.807500000000001"/>
    <n v="-9.1087500000000006"/>
    <n v="0.86749999999999972"/>
    <n v="0.43374999999999986"/>
  </r>
  <r>
    <x v="5"/>
    <s v="discounted international airline ticket"/>
    <s v="Standard"/>
    <x v="4"/>
    <s v="Unassigned"/>
    <s v="Position 5-10 Bid Strategy"/>
    <n v="0.2"/>
    <n v="7"/>
    <n v="9.0124999999999993"/>
    <n v="1.2875000000000001"/>
    <n v="158"/>
    <n v="4.4303797468354403E-2"/>
    <n v="3.30126582278481"/>
    <n v="0"/>
    <n v="0"/>
    <n v="0"/>
    <n v="9.0124999999999993"/>
    <x v="670"/>
    <n v="-1"/>
    <n v="0"/>
    <s v="NA"/>
    <n v="0"/>
    <n v="0"/>
    <n v="0"/>
    <n v="8.1112500000000001"/>
    <n v="-9.4631249999999998"/>
    <n v="0.90124999999999922"/>
    <n v="0.4506250000000005"/>
  </r>
  <r>
    <x v="5"/>
    <s v="discount flight to italy"/>
    <s v="Advanced"/>
    <x v="4"/>
    <s v="Unassigned"/>
    <s v="Position 5-10 Bid Strategy"/>
    <n v="0.2"/>
    <n v="22"/>
    <n v="12.549999825000002"/>
    <n v="0.57045453750000008"/>
    <n v="243"/>
    <n v="9.0534979423868303E-2"/>
    <n v="1.5353909465020601"/>
    <n v="0"/>
    <n v="0"/>
    <n v="0"/>
    <n v="12.549999825000002"/>
    <x v="671"/>
    <n v="-1"/>
    <n v="0"/>
    <s v="NA"/>
    <n v="0"/>
    <n v="0"/>
    <n v="0"/>
    <n v="11.294999842500003"/>
    <n v="-13.177499816250004"/>
    <n v="1.2549999824999993"/>
    <n v="0.62749999125000144"/>
  </r>
  <r>
    <x v="3"/>
    <s v="travel to lourdes france"/>
    <s v="Standard"/>
    <x v="4"/>
    <s v="Unassigned"/>
    <s v="Position 1-2 Target"/>
    <n v="0.21249999999999999"/>
    <n v="4"/>
    <n v="0.98750000000000004"/>
    <n v="0.24687500000000001"/>
    <n v="495"/>
    <n v="8.0808080808080808E-3"/>
    <n v="2.5056565656565701"/>
    <n v="0"/>
    <n v="0"/>
    <n v="0"/>
    <n v="0.98750000000000004"/>
    <x v="651"/>
    <n v="-1"/>
    <n v="0"/>
    <s v="NA"/>
    <n v="0"/>
    <n v="0"/>
    <n v="0"/>
    <n v="0.88875000000000004"/>
    <n v="-1.036875"/>
    <n v="9.8750000000000004E-2"/>
    <n v="4.9374999999999947E-2"/>
  </r>
  <r>
    <x v="3"/>
    <s v="air discount france ticket"/>
    <s v="Standard"/>
    <x v="4"/>
    <s v="Unassigned"/>
    <s v="Position 1-2 Target"/>
    <n v="0.21249999999999999"/>
    <n v="4"/>
    <n v="1.3"/>
    <n v="0.32500000000000001"/>
    <n v="302"/>
    <n v="1.3245033112582801E-2"/>
    <n v="2.68443708609272"/>
    <n v="0"/>
    <n v="0"/>
    <n v="0"/>
    <n v="1.3"/>
    <x v="672"/>
    <n v="-1"/>
    <n v="0"/>
    <s v="NA"/>
    <n v="0"/>
    <n v="0"/>
    <n v="0"/>
    <n v="1.1700000000000002"/>
    <n v="-1.3650000000000002"/>
    <n v="0.12999999999999989"/>
    <n v="6.5000000000000169E-2"/>
  </r>
  <r>
    <x v="3"/>
    <s v="degaulle airport"/>
    <s v="Standard"/>
    <x v="4"/>
    <s v="Unassigned"/>
    <s v="Position 1-2 Target"/>
    <n v="0.21249999999999999"/>
    <n v="6"/>
    <n v="1.7374999500000001"/>
    <n v="0.289583325"/>
    <n v="321"/>
    <n v="1.86915887850467E-2"/>
    <n v="2.0775700934579402"/>
    <n v="0"/>
    <n v="0"/>
    <n v="0"/>
    <n v="1.7374999500000001"/>
    <x v="673"/>
    <n v="-1"/>
    <n v="0"/>
    <s v="NA"/>
    <n v="0"/>
    <n v="0"/>
    <n v="0"/>
    <n v="1.5637499550000002"/>
    <n v="-1.8243749475000002"/>
    <n v="0.17374999499999988"/>
    <n v="8.6874997500000051E-2"/>
  </r>
  <r>
    <x v="3"/>
    <s v="air france travel agent"/>
    <s v="Advanced"/>
    <x v="4"/>
    <s v="Unassigned"/>
    <s v="Position 1-2 Target"/>
    <n v="0.21249999999999999"/>
    <n v="5"/>
    <n v="2.0249999999999999"/>
    <n v="0.40500000000000003"/>
    <n v="564"/>
    <n v="8.8652482269503605E-3"/>
    <n v="1.64468085106383"/>
    <n v="0"/>
    <n v="0"/>
    <n v="0"/>
    <n v="2.0249999999999999"/>
    <x v="674"/>
    <n v="-1"/>
    <n v="0"/>
    <s v="NA"/>
    <n v="0"/>
    <n v="0"/>
    <n v="0"/>
    <n v="1.8225"/>
    <n v="-2.1262500000000002"/>
    <n v="0.2024999999999999"/>
    <n v="0.10125000000000028"/>
  </r>
  <r>
    <x v="3"/>
    <s v="charles de gaulle international airport"/>
    <s v="Advanced"/>
    <x v="4"/>
    <s v="Unassigned"/>
    <s v="Position 1-2 Target"/>
    <n v="0.21249999999999999"/>
    <n v="14"/>
    <n v="4.7374998999999995"/>
    <n v="0.33839284999999997"/>
    <n v="2187"/>
    <n v="6.4014631915866489E-3"/>
    <n v="2.0546867855509801"/>
    <n v="0"/>
    <n v="0"/>
    <n v="0"/>
    <n v="4.7374998999999995"/>
    <x v="675"/>
    <n v="-1"/>
    <n v="0"/>
    <s v="NA"/>
    <n v="0"/>
    <n v="0"/>
    <n v="0"/>
    <n v="4.2637499099999996"/>
    <n v="-4.9743748949999995"/>
    <n v="0.47374998999999995"/>
    <n v="0.23687499499999998"/>
  </r>
  <r>
    <x v="5"/>
    <s v="airfare site"/>
    <s v="Standard"/>
    <x v="4"/>
    <s v="Unassigned"/>
    <s v="Position 5-10 Bid Strategy"/>
    <n v="0.21249999999999999"/>
    <n v="1"/>
    <n v="0.22500000000000001"/>
    <n v="0.22500000000000001"/>
    <n v="238"/>
    <n v="4.20168067226891E-3"/>
    <n v="4.3058823529411798"/>
    <n v="0"/>
    <n v="0"/>
    <n v="0"/>
    <n v="0.22500000000000001"/>
    <x v="676"/>
    <n v="-1"/>
    <n v="0"/>
    <s v="NA"/>
    <n v="0"/>
    <n v="0"/>
    <n v="0"/>
    <n v="0.20250000000000001"/>
    <n v="-0.23625000000000002"/>
    <n v="2.2499999999999992E-2"/>
    <n v="1.125000000000001E-2"/>
  </r>
  <r>
    <x v="5"/>
    <s v="airline flight reservation"/>
    <s v="Standard"/>
    <x v="4"/>
    <s v="Unassigned"/>
    <s v="Position 5-10 Bid Strategy"/>
    <n v="0.21249999999999999"/>
    <n v="1"/>
    <n v="0.52500000000000002"/>
    <n v="0.52500000000000002"/>
    <n v="701"/>
    <n v="1.4265335235378001E-3"/>
    <n v="4.2613409415121204"/>
    <n v="0"/>
    <n v="0"/>
    <n v="0"/>
    <n v="0.52500000000000002"/>
    <x v="677"/>
    <n v="-1"/>
    <n v="0"/>
    <s v="NA"/>
    <n v="0"/>
    <n v="0"/>
    <n v="0"/>
    <n v="0.47250000000000003"/>
    <n v="-0.55125000000000002"/>
    <n v="5.2499999999999991E-2"/>
    <n v="2.6249999999999996E-2"/>
  </r>
  <r>
    <x v="5"/>
    <s v="discounted international travel"/>
    <s v="Standard"/>
    <x v="4"/>
    <s v="Unassigned"/>
    <s v="Position 5-10 Bid Strategy"/>
    <n v="0.21249999999999999"/>
    <n v="1"/>
    <n v="0.82499999999999996"/>
    <n v="0.82499999999999996"/>
    <n v="38"/>
    <n v="2.6315789473684199E-2"/>
    <n v="3.2052631578947399"/>
    <n v="0"/>
    <n v="0"/>
    <n v="0"/>
    <n v="0.82499999999999996"/>
    <x v="588"/>
    <n v="-1"/>
    <n v="0"/>
    <s v="NA"/>
    <n v="0"/>
    <n v="0"/>
    <n v="0"/>
    <n v="0.74249999999999994"/>
    <n v="-0.86624999999999996"/>
    <n v="8.2500000000000018E-2"/>
    <n v="4.1250000000000009E-2"/>
  </r>
  <r>
    <x v="5"/>
    <s v="cheap airline france"/>
    <s v="Standard"/>
    <x v="4"/>
    <s v="Unassigned"/>
    <s v="Position 2-5 Bid Strategy"/>
    <n v="0.21249999999999999"/>
    <n v="2"/>
    <n v="0.86250000000000004"/>
    <n v="0.43125000000000002"/>
    <n v="103"/>
    <n v="1.94174757281553E-2"/>
    <n v="5.0252427184466004"/>
    <n v="0"/>
    <n v="0"/>
    <n v="0"/>
    <n v="0.86250000000000004"/>
    <x v="678"/>
    <n v="-1"/>
    <n v="0"/>
    <s v="NA"/>
    <n v="0"/>
    <n v="0"/>
    <n v="0"/>
    <n v="0.77625000000000011"/>
    <n v="-0.90562500000000012"/>
    <n v="8.6249999999999938E-2"/>
    <n v="4.312500000000008E-2"/>
  </r>
  <r>
    <x v="5"/>
    <s v="air ticket reservation"/>
    <s v="Standard"/>
    <x v="4"/>
    <s v="Unassigned"/>
    <s v="Position 5-10 Bid Strategy"/>
    <n v="0.21249999999999999"/>
    <n v="2"/>
    <n v="1.125"/>
    <n v="0.5625"/>
    <n v="245"/>
    <n v="8.1632653061224497E-3"/>
    <n v="3.0751020408163301"/>
    <n v="0"/>
    <n v="0"/>
    <n v="0"/>
    <n v="1.125"/>
    <x v="593"/>
    <n v="-1"/>
    <n v="0"/>
    <s v="NA"/>
    <n v="0"/>
    <n v="0"/>
    <n v="0"/>
    <n v="1.0125"/>
    <n v="-1.1812500000000001"/>
    <n v="0.11250000000000004"/>
    <n v="5.6250000000000133E-2"/>
  </r>
  <r>
    <x v="5"/>
    <s v="lyon airport"/>
    <s v="Standard"/>
    <x v="4"/>
    <s v="Unassigned"/>
    <s v="Position 2-5 Bid Strategy"/>
    <n v="0.21249999999999999"/>
    <n v="5"/>
    <n v="1.6375"/>
    <n v="0.32750000000000001"/>
    <n v="618"/>
    <n v="8.0906148867313909E-3"/>
    <n v="2.5004854368932001"/>
    <n v="0"/>
    <n v="0"/>
    <n v="0"/>
    <n v="1.6375"/>
    <x v="656"/>
    <n v="-1"/>
    <n v="0"/>
    <s v="NA"/>
    <n v="0"/>
    <n v="0"/>
    <n v="0"/>
    <n v="1.4737499999999999"/>
    <n v="-1.7193750000000001"/>
    <n v="0.16375000000000006"/>
    <n v="8.1875000000000142E-2"/>
  </r>
  <r>
    <x v="5"/>
    <s v="india flight deal"/>
    <s v="Standard"/>
    <x v="4"/>
    <s v="Unassigned"/>
    <s v="Position 5-10 Bid Strategy"/>
    <n v="0.21249999999999999"/>
    <n v="7"/>
    <n v="2.7749999374999996"/>
    <n v="0.39642856249999997"/>
    <n v="135"/>
    <n v="5.1851851851851899E-2"/>
    <n v="2.7111111111111099"/>
    <n v="0"/>
    <n v="0"/>
    <n v="0"/>
    <n v="2.7749999374999996"/>
    <x v="679"/>
    <n v="-1"/>
    <n v="0"/>
    <s v="NA"/>
    <n v="0"/>
    <n v="0"/>
    <n v="0"/>
    <n v="2.4974999437499998"/>
    <n v="-2.9137499343749997"/>
    <n v="0.27749999374999978"/>
    <n v="0.13874999687500011"/>
  </r>
  <r>
    <x v="5"/>
    <s v="athens airport"/>
    <s v="Advanced"/>
    <x v="4"/>
    <s v="Unassigned"/>
    <s v="Position 5-10 Bid Strategy"/>
    <n v="0.21249999999999999"/>
    <n v="14"/>
    <n v="2.8249999749999999"/>
    <n v="0.20178571249999999"/>
    <n v="4023"/>
    <n v="3.47999005717126E-3"/>
    <n v="3.6290330599055398"/>
    <n v="0"/>
    <n v="0"/>
    <n v="0"/>
    <n v="2.8249999749999999"/>
    <x v="680"/>
    <n v="-1"/>
    <n v="0"/>
    <s v="NA"/>
    <n v="0"/>
    <n v="0"/>
    <n v="0"/>
    <n v="2.5424999774999999"/>
    <n v="-2.9662499737500001"/>
    <n v="0.28249999749999999"/>
    <n v="0.14124999875000022"/>
  </r>
  <r>
    <x v="5"/>
    <s v="cheap airline ticket spain"/>
    <s v="Advanced"/>
    <x v="4"/>
    <s v="Unassigned"/>
    <s v="Position 5-10 Bid Strategy"/>
    <n v="0.21249999999999999"/>
    <n v="21"/>
    <n v="20.362499849999999"/>
    <n v="0.96964284999999995"/>
    <n v="684"/>
    <n v="3.07017543859649E-2"/>
    <n v="2.6089181286549699"/>
    <n v="0"/>
    <n v="0"/>
    <n v="0"/>
    <n v="20.362499849999999"/>
    <x v="681"/>
    <n v="-1"/>
    <n v="0"/>
    <s v="NA"/>
    <n v="0"/>
    <n v="0"/>
    <n v="0"/>
    <n v="18.326249865000001"/>
    <n v="-21.380624842500001"/>
    <n v="2.0362499849999978"/>
    <n v="1.0181249925000024"/>
  </r>
  <r>
    <x v="5"/>
    <s v="cheap airfare to spain"/>
    <s v="Advanced"/>
    <x v="4"/>
    <s v="Unassigned"/>
    <s v="Position 5-10 Bid Strategy"/>
    <n v="0.21249999999999999"/>
    <n v="29"/>
    <n v="27.224999899999997"/>
    <n v="0.93879309999999994"/>
    <n v="506"/>
    <n v="5.73122529644269E-2"/>
    <n v="1.67569169960474"/>
    <n v="0"/>
    <n v="0"/>
    <n v="0"/>
    <n v="27.224999899999997"/>
    <x v="682"/>
    <n v="-1"/>
    <n v="0"/>
    <s v="NA"/>
    <n v="0"/>
    <n v="0"/>
    <n v="0"/>
    <n v="24.502499909999997"/>
    <n v="-28.586249894999998"/>
    <n v="2.7224999899999993"/>
    <n v="1.3612499950000014"/>
  </r>
  <r>
    <x v="3"/>
    <s v="bergerac flight"/>
    <s v="Standard"/>
    <x v="4"/>
    <s v="Unassigned"/>
    <s v="Position 1-2 Target"/>
    <n v="0.22500000000000001"/>
    <n v="11"/>
    <n v="3.8874999624999997"/>
    <n v="0.3534090875"/>
    <n v="622"/>
    <n v="1.7684887459807098E-2"/>
    <n v="1.6908360128617399"/>
    <n v="0"/>
    <n v="0"/>
    <n v="0"/>
    <n v="3.8874999624999997"/>
    <x v="683"/>
    <n v="-1"/>
    <n v="0"/>
    <s v="NA"/>
    <n v="0"/>
    <n v="0"/>
    <n v="0"/>
    <n v="3.4987499662499997"/>
    <n v="-4.081874960625"/>
    <n v="0.38874999625000006"/>
    <n v="0.19437499812500025"/>
  </r>
  <r>
    <x v="5"/>
    <s v="international airfare special"/>
    <s v="Standard"/>
    <x v="4"/>
    <s v="Unassigned"/>
    <s v="Position 5-10 Bid Strategy"/>
    <n v="0.22500000000000001"/>
    <n v="1"/>
    <n v="0.23749999999999999"/>
    <n v="0.23749999999999999"/>
    <n v="91"/>
    <n v="1.0989010989011E-2"/>
    <n v="3.0043956043955999"/>
    <n v="0"/>
    <n v="0"/>
    <n v="0"/>
    <n v="0.23749999999999999"/>
    <x v="608"/>
    <n v="-1"/>
    <n v="0"/>
    <s v="NA"/>
    <n v="0"/>
    <n v="0"/>
    <n v="0"/>
    <n v="0.21375"/>
    <n v="-0.24937499999999999"/>
    <n v="2.3749999999999993E-2"/>
    <n v="1.1874999999999997E-2"/>
  </r>
  <r>
    <x v="5"/>
    <s v="air plane ticket cheap"/>
    <s v="Standard"/>
    <x v="4"/>
    <s v="Unassigned"/>
    <s v="Position 5-10 Bid Strategy"/>
    <n v="0.22500000000000001"/>
    <n v="1"/>
    <n v="0.6"/>
    <n v="0.6"/>
    <n v="624"/>
    <n v="1.6025641025640999E-3"/>
    <n v="3.8309294871794899"/>
    <n v="0"/>
    <n v="0"/>
    <n v="0"/>
    <n v="0.6"/>
    <x v="586"/>
    <n v="-1"/>
    <n v="0"/>
    <s v="NA"/>
    <n v="0"/>
    <n v="0"/>
    <n v="0"/>
    <n v="0.54"/>
    <n v="-0.63"/>
    <n v="5.9999999999999942E-2"/>
    <n v="3.0000000000000027E-2"/>
  </r>
  <r>
    <x v="5"/>
    <s v="air line ticket prices"/>
    <s v="Standard"/>
    <x v="4"/>
    <s v="Unassigned"/>
    <s v="Position 5-10 Bid Strategy"/>
    <n v="0.22500000000000001"/>
    <n v="5"/>
    <n v="1.05"/>
    <n v="0.21"/>
    <n v="3295"/>
    <n v="1.5174506828528099E-3"/>
    <n v="2.1891957511380902"/>
    <n v="0"/>
    <n v="0"/>
    <n v="0"/>
    <n v="1.05"/>
    <x v="684"/>
    <n v="-1"/>
    <n v="0"/>
    <s v="NA"/>
    <n v="0"/>
    <n v="0"/>
    <n v="0"/>
    <n v="0.94500000000000006"/>
    <n v="-1.1025"/>
    <n v="0.10499999999999998"/>
    <n v="5.2499999999999991E-2"/>
  </r>
  <r>
    <x v="5"/>
    <s v="air france flight schedule"/>
    <s v="Standard"/>
    <x v="4"/>
    <s v="Unassigned"/>
    <s v="Position 2-5 Bid Strategy"/>
    <n v="0.22500000000000001"/>
    <n v="4"/>
    <n v="1.5"/>
    <n v="0.375"/>
    <n v="640"/>
    <n v="6.2500000000000003E-3"/>
    <n v="2.3951562499999999"/>
    <n v="0"/>
    <n v="0"/>
    <n v="0"/>
    <n v="1.5"/>
    <x v="597"/>
    <n v="-1"/>
    <n v="0"/>
    <s v="NA"/>
    <n v="0"/>
    <n v="0"/>
    <n v="0"/>
    <n v="1.35"/>
    <n v="-1.5750000000000002"/>
    <n v="0.14999999999999991"/>
    <n v="7.5000000000000178E-2"/>
  </r>
  <r>
    <x v="5"/>
    <s v="airline ticket cheap airfare"/>
    <s v="Standard"/>
    <x v="4"/>
    <s v="Unassigned"/>
    <s v="Position 5-10 Bid Strategy"/>
    <n v="0.22500000000000001"/>
    <n v="2"/>
    <n v="1.9"/>
    <n v="0.95"/>
    <n v="4256"/>
    <n v="4.69924812030075E-4"/>
    <n v="2.4744125939849599"/>
    <n v="0"/>
    <n v="0"/>
    <n v="0"/>
    <n v="1.9"/>
    <x v="685"/>
    <n v="-1"/>
    <n v="0"/>
    <s v="NA"/>
    <n v="0"/>
    <n v="0"/>
    <n v="0"/>
    <n v="1.71"/>
    <n v="-1.9949999999999999"/>
    <n v="0.18999999999999995"/>
    <n v="9.4999999999999973E-2"/>
  </r>
  <r>
    <x v="5"/>
    <s v="cheap airline ticket to germany"/>
    <s v="Advanced"/>
    <x v="4"/>
    <s v="Unassigned"/>
    <s v="Position 5-10 Bid Strategy"/>
    <n v="0.22500000000000001"/>
    <n v="44"/>
    <n v="28.749999849999998"/>
    <n v="0.65340908749999993"/>
    <n v="842"/>
    <n v="5.22565320665083E-2"/>
    <n v="2.0545130641330198"/>
    <n v="0"/>
    <n v="0"/>
    <n v="0"/>
    <n v="28.749999849999998"/>
    <x v="686"/>
    <n v="-1"/>
    <n v="0"/>
    <s v="NA"/>
    <n v="0"/>
    <n v="0"/>
    <n v="0"/>
    <n v="25.874999864999999"/>
    <n v="-30.187499842499999"/>
    <n v="2.8749999849999988"/>
    <n v="1.4374999925000012"/>
  </r>
  <r>
    <x v="5"/>
    <s v="airline ticket to spain"/>
    <s v="Advanced"/>
    <x v="4"/>
    <s v="Unassigned"/>
    <s v="Position 5-10 Bid Strategy"/>
    <n v="0.22500000000000001"/>
    <n v="35"/>
    <n v="37.975000000000001"/>
    <n v="1.085"/>
    <n v="522"/>
    <n v="6.7049808429118798E-2"/>
    <n v="3.8932950191570899"/>
    <n v="0"/>
    <n v="0"/>
    <n v="0"/>
    <n v="37.975000000000001"/>
    <x v="687"/>
    <n v="-1"/>
    <n v="0"/>
    <s v="NA"/>
    <n v="0"/>
    <n v="0"/>
    <n v="0"/>
    <n v="34.177500000000002"/>
    <n v="-39.873750000000001"/>
    <n v="3.7974999999999994"/>
    <n v="1.8987499999999997"/>
  </r>
  <r>
    <x v="3"/>
    <s v="discount airline france"/>
    <s v="Standard"/>
    <x v="4"/>
    <s v="Unassigned"/>
    <s v="Position 1-2 Target"/>
    <n v="0.23749999999999999"/>
    <n v="2"/>
    <n v="1.1875"/>
    <n v="0.59375"/>
    <n v="492"/>
    <n v="4.0650406504065002E-3"/>
    <n v="3.9209349593495899"/>
    <n v="0"/>
    <n v="0"/>
    <n v="0"/>
    <n v="1.1875"/>
    <x v="688"/>
    <n v="-1"/>
    <n v="0"/>
    <s v="NA"/>
    <n v="0"/>
    <n v="0"/>
    <n v="0"/>
    <n v="1.0687500000000001"/>
    <n v="-1.246875"/>
    <n v="0.11874999999999991"/>
    <n v="5.9374999999999956E-2"/>
  </r>
  <r>
    <x v="3"/>
    <s v="nice airport"/>
    <s v="Standard"/>
    <x v="4"/>
    <s v="Unassigned"/>
    <s v="Position 1-2 Target"/>
    <n v="0.23749999999999999"/>
    <n v="17"/>
    <n v="3.7874999124999995"/>
    <n v="0.22279411249999997"/>
    <n v="19322"/>
    <n v="8.7982610495807901E-4"/>
    <n v="2.4016768450471"/>
    <n v="0"/>
    <n v="0"/>
    <n v="0"/>
    <n v="3.7874999124999995"/>
    <x v="689"/>
    <n v="-1"/>
    <n v="0"/>
    <s v="NA"/>
    <n v="0"/>
    <n v="0"/>
    <n v="0"/>
    <n v="3.4087499212499996"/>
    <n v="-3.9768749081249997"/>
    <n v="0.37874999124999986"/>
    <n v="0.18937499562500015"/>
  </r>
  <r>
    <x v="3"/>
    <s v="cheap airline france"/>
    <s v="Advanced"/>
    <x v="4"/>
    <s v="Unassigned"/>
    <s v="Position 1-2 Target"/>
    <n v="0.23749999999999999"/>
    <n v="8"/>
    <n v="4.75"/>
    <n v="0.59375"/>
    <n v="344"/>
    <n v="2.32558139534884E-2"/>
    <n v="3.71511627906977"/>
    <n v="0"/>
    <n v="0"/>
    <n v="0"/>
    <n v="4.75"/>
    <x v="690"/>
    <n v="-1"/>
    <n v="0"/>
    <s v="NA"/>
    <n v="0"/>
    <n v="0"/>
    <n v="0"/>
    <n v="4.2750000000000004"/>
    <n v="-4.9874999999999998"/>
    <n v="0.47499999999999964"/>
    <n v="0.23749999999999982"/>
  </r>
  <r>
    <x v="5"/>
    <s v="airfare ticket for sale"/>
    <s v="Standard"/>
    <x v="4"/>
    <s v="Unassigned"/>
    <s v="Position 5-10 Bid Strategy"/>
    <n v="0.23749999999999999"/>
    <n v="1"/>
    <n v="0.5625"/>
    <n v="0.5625"/>
    <n v="199"/>
    <n v="5.0251256281407001E-3"/>
    <n v="3.9447236180904501"/>
    <n v="0"/>
    <n v="0"/>
    <n v="0"/>
    <n v="0.5625"/>
    <x v="691"/>
    <n v="-1"/>
    <n v="0"/>
    <s v="NA"/>
    <n v="0"/>
    <n v="0"/>
    <n v="0"/>
    <n v="0.50624999999999998"/>
    <n v="-0.59062500000000007"/>
    <n v="5.6250000000000022E-2"/>
    <n v="2.8125000000000067E-2"/>
  </r>
  <r>
    <x v="5"/>
    <s v="discounted international flight"/>
    <s v="Standard"/>
    <x v="4"/>
    <s v="Unassigned"/>
    <s v="Position 5-10 Bid Strategy"/>
    <n v="0.23749999999999999"/>
    <n v="4"/>
    <n v="2.4624999999999999"/>
    <n v="0.61562499999999998"/>
    <n v="158"/>
    <n v="2.5316455696202497E-2"/>
    <n v="3.2582278481012699"/>
    <n v="0"/>
    <n v="0"/>
    <n v="0"/>
    <n v="2.4624999999999999"/>
    <x v="692"/>
    <n v="-1"/>
    <n v="0"/>
    <s v="NA"/>
    <n v="0"/>
    <n v="0"/>
    <n v="0"/>
    <n v="2.2162500000000001"/>
    <n v="-2.5856249999999998"/>
    <n v="0.24624999999999986"/>
    <n v="0.12312499999999993"/>
  </r>
  <r>
    <x v="5"/>
    <s v="airline reservation system"/>
    <s v="Standard"/>
    <x v="4"/>
    <s v="Unassigned"/>
    <s v="Position 5-10 Bid Strategy"/>
    <n v="0.23749999999999999"/>
    <n v="10"/>
    <n v="2.5249999999999999"/>
    <n v="0.2525"/>
    <n v="26870"/>
    <n v="3.7216226274655796E-4"/>
    <n v="1.4903349460364701"/>
    <n v="0"/>
    <n v="0"/>
    <n v="0"/>
    <n v="2.5249999999999999"/>
    <x v="693"/>
    <n v="-1"/>
    <n v="0"/>
    <s v="NA"/>
    <n v="0"/>
    <n v="0"/>
    <n v="0"/>
    <n v="2.2725"/>
    <n v="-2.6512500000000001"/>
    <n v="0.25249999999999995"/>
    <n v="0.1262500000000002"/>
  </r>
  <r>
    <x v="5"/>
    <s v="french travel"/>
    <s v="Standard"/>
    <x v="4"/>
    <s v="Unassigned"/>
    <s v="Position 2-5 Bid Strategy"/>
    <n v="0.23749999999999999"/>
    <n v="7"/>
    <n v="3.1124999499999997"/>
    <n v="0.44464284999999998"/>
    <n v="577"/>
    <n v="1.2131715771230501E-2"/>
    <n v="2.9577123050259999"/>
    <n v="0"/>
    <n v="0"/>
    <n v="0"/>
    <n v="3.1124999499999997"/>
    <x v="694"/>
    <n v="-1"/>
    <n v="0"/>
    <s v="NA"/>
    <n v="0"/>
    <n v="0"/>
    <n v="0"/>
    <n v="2.8012499549999998"/>
    <n v="-3.2681249474999996"/>
    <n v="0.31124999499999983"/>
    <n v="0.15562499749999992"/>
  </r>
  <r>
    <x v="5"/>
    <s v="airfare deal to europe"/>
    <s v="Standard"/>
    <x v="4"/>
    <s v="Unassigned"/>
    <s v="Position 5-10 Bid Strategy"/>
    <n v="0.23749999999999999"/>
    <n v="8"/>
    <n v="3.5750000000000002"/>
    <n v="0.44687500000000002"/>
    <n v="319"/>
    <n v="2.5078369905956101E-2"/>
    <n v="3.13699059561129"/>
    <n v="0"/>
    <n v="0"/>
    <n v="0"/>
    <n v="3.5750000000000002"/>
    <x v="695"/>
    <n v="-1"/>
    <n v="0"/>
    <s v="NA"/>
    <n v="0"/>
    <n v="0"/>
    <n v="0"/>
    <n v="3.2175000000000002"/>
    <n v="-3.7537500000000001"/>
    <n v="0.35749999999999993"/>
    <n v="0.17874999999999996"/>
  </r>
  <r>
    <x v="5"/>
    <s v="airplane ticket prices"/>
    <s v="Standard"/>
    <x v="4"/>
    <s v="Unassigned"/>
    <s v="Position 5-10 Bid Strategy"/>
    <n v="0.23749999999999999"/>
    <n v="9"/>
    <n v="8.8249999500000005"/>
    <n v="0.98055555000000005"/>
    <n v="3232"/>
    <n v="2.7846534653465298E-3"/>
    <n v="2.92320544554455"/>
    <n v="0"/>
    <n v="0"/>
    <n v="0"/>
    <n v="8.8249999500000005"/>
    <x v="696"/>
    <n v="-1"/>
    <n v="0"/>
    <s v="NA"/>
    <n v="0"/>
    <n v="0"/>
    <n v="0"/>
    <n v="7.9424999550000006"/>
    <n v="-9.2662499475000004"/>
    <n v="0.88249999499999987"/>
    <n v="0.44124999749999994"/>
  </r>
  <r>
    <x v="5"/>
    <s v="cheapest airfare europe"/>
    <s v="Advanced"/>
    <x v="4"/>
    <s v="Unassigned"/>
    <s v="Position 5-10 Bid Strategy"/>
    <n v="0.23749999999999999"/>
    <n v="27"/>
    <n v="19.649999925000003"/>
    <n v="0.72777777500000007"/>
    <n v="412"/>
    <n v="6.5533980582524298E-2"/>
    <n v="1.4135922330097099"/>
    <n v="0"/>
    <n v="0"/>
    <n v="0"/>
    <n v="19.649999925000003"/>
    <x v="697"/>
    <n v="-1"/>
    <n v="0"/>
    <s v="NA"/>
    <n v="0"/>
    <n v="0"/>
    <n v="0"/>
    <n v="17.684999932500002"/>
    <n v="-20.632499921250005"/>
    <n v="1.964999992500001"/>
    <n v="0.98249999625000228"/>
  </r>
  <r>
    <x v="3"/>
    <s v="airline in france"/>
    <s v="Standard"/>
    <x v="4"/>
    <s v="Unassigned"/>
    <s v="Position 1-2 Target"/>
    <n v="0.25"/>
    <n v="14"/>
    <n v="5.1999998749999996"/>
    <n v="0.3714285625"/>
    <n v="1214"/>
    <n v="1.1532125205930801E-2"/>
    <n v="4.1618616144975302"/>
    <n v="0"/>
    <n v="0"/>
    <n v="0"/>
    <n v="5.1999998749999996"/>
    <x v="698"/>
    <n v="-1"/>
    <n v="0"/>
    <s v="NA"/>
    <n v="0"/>
    <n v="0"/>
    <n v="0"/>
    <n v="4.6799998875000002"/>
    <n v="-5.4599998687499998"/>
    <n v="0.51999998749999943"/>
    <n v="0.25999999375000016"/>
  </r>
  <r>
    <x v="5"/>
    <s v="air france vacation"/>
    <s v="Standard"/>
    <x v="4"/>
    <s v="Unassigned"/>
    <s v="Position 2-5 Bid Strategy"/>
    <n v="0.25"/>
    <n v="27"/>
    <n v="18.962499937500002"/>
    <n v="0.70231481250000005"/>
    <n v="1273"/>
    <n v="2.1209740769834999E-2"/>
    <n v="2.83809897879026"/>
    <n v="0"/>
    <n v="0"/>
    <n v="0"/>
    <n v="18.962499937500002"/>
    <x v="699"/>
    <n v="-1"/>
    <n v="0"/>
    <s v="NA"/>
    <n v="0"/>
    <n v="0"/>
    <n v="0"/>
    <n v="17.066249943750002"/>
    <n v="-19.910624934375004"/>
    <n v="1.8962499937500006"/>
    <n v="0.94812499687500207"/>
  </r>
  <r>
    <x v="5"/>
    <s v="international airplane ticket"/>
    <s v="Standard"/>
    <x v="4"/>
    <s v="Unassigned"/>
    <s v="Position 5-10 Bid Strategy"/>
    <n v="0.25"/>
    <n v="9"/>
    <n v="23.274999899999997"/>
    <n v="2.5861110999999997"/>
    <n v="594"/>
    <n v="1.5151515151515201E-2"/>
    <n v="3.05740740740741"/>
    <n v="0"/>
    <n v="0"/>
    <n v="0"/>
    <n v="23.274999899999997"/>
    <x v="700"/>
    <n v="-1"/>
    <n v="0"/>
    <s v="NA"/>
    <n v="0"/>
    <n v="0"/>
    <n v="0"/>
    <n v="20.947499909999998"/>
    <n v="-24.438749894999997"/>
    <n v="2.3274999899999997"/>
    <n v="1.1637499949999999"/>
  </r>
  <r>
    <x v="3"/>
    <s v="cheap air france flight"/>
    <s v="Standard"/>
    <x v="4"/>
    <s v="Unassigned"/>
    <s v="Position 1-2 Target"/>
    <n v="0.26250000000000001"/>
    <n v="2"/>
    <n v="1.7"/>
    <n v="0.85"/>
    <n v="359"/>
    <n v="5.5710306406685194E-3"/>
    <n v="2.6796657381615598"/>
    <n v="0"/>
    <n v="0"/>
    <n v="0"/>
    <n v="1.7"/>
    <x v="701"/>
    <n v="-1"/>
    <n v="0"/>
    <s v="NA"/>
    <n v="0"/>
    <n v="0"/>
    <n v="0"/>
    <n v="1.53"/>
    <n v="-1.7849999999999999"/>
    <n v="0.16999999999999993"/>
    <n v="8.4999999999999964E-2"/>
  </r>
  <r>
    <x v="3"/>
    <s v="cheap flight from paris"/>
    <s v="Advanced"/>
    <x v="4"/>
    <s v="Unassigned"/>
    <s v="Position 1-2 Target"/>
    <n v="0.26250000000000001"/>
    <n v="8"/>
    <n v="2.25"/>
    <n v="0.28125"/>
    <n v="569"/>
    <n v="1.4059753954305801E-2"/>
    <n v="2.4984182776801398"/>
    <n v="0"/>
    <n v="0"/>
    <n v="0"/>
    <n v="2.25"/>
    <x v="413"/>
    <n v="-1"/>
    <n v="0"/>
    <s v="NA"/>
    <n v="0"/>
    <n v="0"/>
    <n v="0"/>
    <n v="2.0249999999999999"/>
    <n v="-2.3625000000000003"/>
    <n v="0.22500000000000009"/>
    <n v="0.11250000000000027"/>
  </r>
  <r>
    <x v="3"/>
    <s v="mulhouse flight"/>
    <s v="Standard"/>
    <x v="4"/>
    <s v="Unassigned"/>
    <s v="Position 1-2 Target"/>
    <n v="0.26250000000000001"/>
    <n v="6"/>
    <n v="3.0750000000000002"/>
    <n v="0.51249999999999996"/>
    <n v="457"/>
    <n v="1.3129102844638901E-2"/>
    <n v="1.8982494529540499"/>
    <n v="0"/>
    <n v="0"/>
    <n v="0"/>
    <n v="3.0750000000000002"/>
    <x v="702"/>
    <n v="-1"/>
    <n v="0"/>
    <s v="NA"/>
    <n v="0"/>
    <n v="0"/>
    <n v="0"/>
    <n v="2.7675000000000001"/>
    <n v="-3.2287500000000002"/>
    <n v="0.30750000000000011"/>
    <n v="0.15375000000000005"/>
  </r>
  <r>
    <x v="3"/>
    <s v="orly airport"/>
    <s v="Standard"/>
    <x v="4"/>
    <s v="Unassigned"/>
    <s v="Position 1-2 Target"/>
    <n v="0.26250000000000001"/>
    <n v="22"/>
    <n v="3.737499975"/>
    <n v="0.1698863625"/>
    <n v="4101"/>
    <n v="5.3645452328700306E-3"/>
    <n v="2.136454523287"/>
    <n v="0"/>
    <n v="0"/>
    <n v="0"/>
    <n v="3.737499975"/>
    <x v="703"/>
    <n v="-1"/>
    <n v="0"/>
    <s v="NA"/>
    <n v="0"/>
    <n v="0"/>
    <n v="0"/>
    <n v="3.3637499774999999"/>
    <n v="-3.92437497375"/>
    <n v="0.37374999750000004"/>
    <n v="0.18687499875000002"/>
  </r>
  <r>
    <x v="3"/>
    <s v="airport in paris"/>
    <s v="Standard"/>
    <x v="4"/>
    <s v="Unassigned"/>
    <s v="Position 1-2 Target"/>
    <n v="0.26250000000000001"/>
    <n v="17"/>
    <n v="4.8249999249999993"/>
    <n v="0.28382352499999997"/>
    <n v="1767"/>
    <n v="9.6208262591963804E-3"/>
    <n v="2.66785512167516"/>
    <n v="0"/>
    <n v="0"/>
    <n v="0"/>
    <n v="4.8249999249999993"/>
    <x v="704"/>
    <n v="-1"/>
    <n v="0"/>
    <s v="NA"/>
    <n v="0"/>
    <n v="0"/>
    <n v="0"/>
    <n v="4.3424999324999991"/>
    <n v="-5.0662499212499998"/>
    <n v="0.4824999925000002"/>
    <n v="0.24124999625000054"/>
  </r>
  <r>
    <x v="3"/>
    <s v="air fare paris france"/>
    <s v="Advanced"/>
    <x v="4"/>
    <s v="Unassigned"/>
    <s v="Position 1-2 Target"/>
    <n v="0.26250000000000001"/>
    <n v="16"/>
    <n v="8.2874999999999996"/>
    <n v="0.51796874999999998"/>
    <n v="6643"/>
    <n v="2.4085503537558299E-3"/>
    <n v="2.3641276531687501"/>
    <n v="0"/>
    <n v="0"/>
    <n v="0"/>
    <n v="8.2874999999999996"/>
    <x v="705"/>
    <n v="-1"/>
    <n v="0"/>
    <s v="NA"/>
    <n v="0"/>
    <n v="0"/>
    <n v="0"/>
    <n v="7.4587500000000002"/>
    <n v="-8.7018749999999994"/>
    <n v="0.82874999999999943"/>
    <n v="0.41437499999999972"/>
  </r>
  <r>
    <x v="3"/>
    <s v="cdg flight"/>
    <s v="Advanced"/>
    <x v="4"/>
    <s v="Unassigned"/>
    <s v="Position 1-2 Target"/>
    <n v="0.26250000000000001"/>
    <n v="106"/>
    <n v="26.599999074999999"/>
    <n v="0.2509433875"/>
    <n v="701"/>
    <n v="0.15121255349500701"/>
    <n v="1.3169757489300999"/>
    <n v="0"/>
    <n v="0"/>
    <n v="0"/>
    <n v="26.599999074999999"/>
    <x v="706"/>
    <n v="-1"/>
    <n v="0"/>
    <s v="NA"/>
    <n v="0"/>
    <n v="0"/>
    <n v="0"/>
    <n v="23.939999167500002"/>
    <n v="-27.92999902875"/>
    <n v="2.6599999074999978"/>
    <n v="1.3299999537500007"/>
  </r>
  <r>
    <x v="3"/>
    <s v="paris airport"/>
    <s v="Advanced"/>
    <x v="4"/>
    <s v="Unassigned"/>
    <s v="Position 1-2 Target"/>
    <n v="0.26250000000000001"/>
    <n v="149"/>
    <n v="101.46249987500001"/>
    <n v="0.68095637500000006"/>
    <n v="19046"/>
    <n v="7.8231649690223698E-3"/>
    <n v="2.5036700619552699"/>
    <n v="0"/>
    <n v="0"/>
    <n v="0"/>
    <n v="101.46249987500001"/>
    <x v="707"/>
    <n v="-1"/>
    <n v="0"/>
    <s v="NA"/>
    <n v="0"/>
    <n v="0"/>
    <n v="0"/>
    <n v="91.316249887500007"/>
    <n v="-106.53562486875001"/>
    <n v="10.146249987499999"/>
    <n v="5.0731249937499996"/>
  </r>
  <r>
    <x v="5"/>
    <s v="europe france travel"/>
    <s v="Standard"/>
    <x v="4"/>
    <s v="Unassigned"/>
    <s v="Position 2-5 Bid Strategy"/>
    <n v="0.26250000000000001"/>
    <n v="1"/>
    <n v="0.375"/>
    <n v="0.375"/>
    <n v="2667"/>
    <n v="3.7495313085864296E-4"/>
    <n v="1.9311586051743499"/>
    <n v="0"/>
    <n v="0"/>
    <n v="0"/>
    <n v="0.375"/>
    <x v="565"/>
    <n v="-1"/>
    <n v="0"/>
    <s v="NA"/>
    <n v="0"/>
    <n v="0"/>
    <n v="0"/>
    <n v="0.33750000000000002"/>
    <n v="-0.39375000000000004"/>
    <n v="3.7499999999999978E-2"/>
    <n v="1.8750000000000044E-2"/>
  </r>
  <r>
    <x v="5"/>
    <s v="paris travel information"/>
    <s v="Standard"/>
    <x v="4"/>
    <s v="Unassigned"/>
    <s v="Position 2-5 Bid Strategy"/>
    <n v="0.26250000000000001"/>
    <n v="1"/>
    <n v="0.55000000000000004"/>
    <n v="0.55000000000000004"/>
    <n v="405"/>
    <n v="2.4691358024691401E-3"/>
    <n v="4.7911111111111104"/>
    <n v="0"/>
    <n v="0"/>
    <n v="0"/>
    <n v="0.55000000000000004"/>
    <x v="568"/>
    <n v="-1"/>
    <n v="0"/>
    <s v="NA"/>
    <n v="0"/>
    <n v="0"/>
    <n v="0"/>
    <n v="0.49500000000000005"/>
    <n v="-0.57750000000000012"/>
    <n v="5.4999999999999993E-2"/>
    <n v="2.750000000000008E-2"/>
  </r>
  <r>
    <x v="5"/>
    <s v="discount airline deal"/>
    <s v="Advanced"/>
    <x v="4"/>
    <s v="Unassigned"/>
    <s v="Position 5-10 Bid Strategy"/>
    <n v="0.26250000000000001"/>
    <n v="1"/>
    <n v="0.625"/>
    <n v="0.625"/>
    <n v="63"/>
    <n v="1.58730158730159E-2"/>
    <n v="3.3222222222222202"/>
    <n v="0"/>
    <n v="0"/>
    <n v="0"/>
    <n v="0.625"/>
    <x v="708"/>
    <n v="-1"/>
    <n v="0"/>
    <s v="NA"/>
    <n v="0"/>
    <n v="0"/>
    <n v="0"/>
    <n v="0.5625"/>
    <n v="-0.65625"/>
    <n v="6.25E-2"/>
    <n v="3.125E-2"/>
  </r>
  <r>
    <x v="5"/>
    <s v="international airline reservation"/>
    <s v="Standard"/>
    <x v="4"/>
    <s v="Unassigned"/>
    <s v="Position 5-10 Bid Strategy"/>
    <n v="0.26250000000000001"/>
    <n v="2"/>
    <n v="1.2749999999999999"/>
    <n v="0.63749999999999996"/>
    <n v="326"/>
    <n v="6.13496932515337E-3"/>
    <n v="3.55981595092025"/>
    <n v="0"/>
    <n v="0"/>
    <n v="0"/>
    <n v="1.2749999999999999"/>
    <x v="709"/>
    <n v="-1"/>
    <n v="0"/>
    <s v="NA"/>
    <n v="0"/>
    <n v="0"/>
    <n v="0"/>
    <n v="1.1475"/>
    <n v="-1.3387499999999999"/>
    <n v="0.12749999999999995"/>
    <n v="6.3749999999999973E-2"/>
  </r>
  <r>
    <x v="5"/>
    <s v="discount airfare to greece"/>
    <s v="Advanced"/>
    <x v="4"/>
    <s v="Unassigned"/>
    <s v="Position 5-10 Bid Strategy"/>
    <n v="0.26250000000000001"/>
    <n v="5"/>
    <n v="2.8125"/>
    <n v="0.5625"/>
    <n v="112"/>
    <n v="4.4642857142857102E-2"/>
    <n v="2.60535714285714"/>
    <n v="0"/>
    <n v="0"/>
    <n v="0"/>
    <n v="2.8125"/>
    <x v="710"/>
    <n v="-1"/>
    <n v="0"/>
    <s v="NA"/>
    <n v="0"/>
    <n v="0"/>
    <n v="0"/>
    <n v="2.53125"/>
    <n v="-2.953125"/>
    <n v="0.28125"/>
    <n v="0.140625"/>
  </r>
  <r>
    <x v="5"/>
    <s v="discount flight to spain"/>
    <s v="Advanced"/>
    <x v="4"/>
    <s v="Unassigned"/>
    <s v="Position 5-10 Bid Strategy"/>
    <n v="0.26250000000000001"/>
    <n v="7"/>
    <n v="4.0250000000000004"/>
    <n v="0.57499999999999996"/>
    <n v="148"/>
    <n v="4.72972972972973E-2"/>
    <n v="1.58310810810811"/>
    <n v="0"/>
    <n v="0"/>
    <n v="0"/>
    <n v="4.0250000000000004"/>
    <x v="711"/>
    <n v="-1"/>
    <n v="0"/>
    <s v="NA"/>
    <n v="0"/>
    <n v="0"/>
    <n v="0"/>
    <n v="3.6225000000000005"/>
    <n v="-4.2262500000000003"/>
    <n v="0.40249999999999986"/>
    <n v="0.20124999999999993"/>
  </r>
  <r>
    <x v="5"/>
    <s v="discount airfare england"/>
    <s v="Advanced"/>
    <x v="4"/>
    <s v="Unassigned"/>
    <s v="Position 5-10 Bid Strategy"/>
    <n v="0.26250000000000001"/>
    <n v="9"/>
    <n v="7.3624999500000001"/>
    <n v="0.81805554999999996"/>
    <n v="176"/>
    <n v="5.1136363636363598E-2"/>
    <n v="3.2045454545454501"/>
    <n v="0"/>
    <n v="0"/>
    <n v="0"/>
    <n v="7.3624999500000001"/>
    <x v="712"/>
    <n v="-1"/>
    <n v="0"/>
    <s v="NA"/>
    <n v="0"/>
    <n v="0"/>
    <n v="0"/>
    <n v="6.6262499550000005"/>
    <n v="-7.7306249475000008"/>
    <n v="0.73624999499999966"/>
    <n v="0.36812499750000072"/>
  </r>
  <r>
    <x v="5"/>
    <s v="airfare to rome italy"/>
    <s v="Advanced"/>
    <x v="4"/>
    <s v="Unassigned"/>
    <s v="Position 5-10 Bid Strategy"/>
    <n v="0.26250000000000001"/>
    <n v="26"/>
    <n v="26.249999750000001"/>
    <n v="1.0096153750000001"/>
    <n v="250"/>
    <n v="0.10400000000000001"/>
    <n v="1.4992000000000001"/>
    <n v="0"/>
    <n v="0"/>
    <n v="0"/>
    <n v="26.249999750000001"/>
    <x v="713"/>
    <n v="-1"/>
    <n v="0"/>
    <s v="NA"/>
    <n v="0"/>
    <n v="0"/>
    <n v="0"/>
    <n v="23.624999775000003"/>
    <n v="-27.562499737500001"/>
    <n v="2.6249999749999979"/>
    <n v="1.3124999875000007"/>
  </r>
  <r>
    <x v="3"/>
    <s v="rennes airport"/>
    <s v="Standard"/>
    <x v="4"/>
    <s v="Unassigned"/>
    <s v="Position 1-2 Target"/>
    <n v="0.27500000000000002"/>
    <n v="2"/>
    <n v="0.4"/>
    <n v="0.2"/>
    <n v="553"/>
    <n v="3.6166365280289299E-3"/>
    <n v="1.45877034358047"/>
    <n v="0"/>
    <n v="0"/>
    <n v="0"/>
    <n v="0.4"/>
    <x v="583"/>
    <n v="-1"/>
    <n v="0"/>
    <s v="NA"/>
    <n v="0"/>
    <n v="0"/>
    <n v="0"/>
    <n v="0.36000000000000004"/>
    <n v="-0.42000000000000004"/>
    <n v="3.999999999999998E-2"/>
    <n v="2.0000000000000018E-2"/>
  </r>
  <r>
    <x v="3"/>
    <s v="paris de gaulle airport"/>
    <s v="Standard"/>
    <x v="4"/>
    <s v="Unassigned"/>
    <s v="Position 1-2 Target"/>
    <n v="0.27500000000000002"/>
    <n v="2"/>
    <n v="0.55000000000000004"/>
    <n v="0.27500000000000002"/>
    <n v="1063"/>
    <n v="1.8814675446848499E-3"/>
    <n v="2.0873000940733801"/>
    <n v="0"/>
    <n v="0"/>
    <n v="0"/>
    <n v="0.55000000000000004"/>
    <x v="568"/>
    <n v="-1"/>
    <n v="0"/>
    <s v="NA"/>
    <n v="0"/>
    <n v="0"/>
    <n v="0"/>
    <n v="0.49500000000000005"/>
    <n v="-0.57750000000000012"/>
    <n v="5.4999999999999993E-2"/>
    <n v="2.750000000000008E-2"/>
  </r>
  <r>
    <x v="3"/>
    <s v="nantes airport"/>
    <s v="Standard"/>
    <x v="4"/>
    <s v="Unassigned"/>
    <s v="Position 1-2 Target"/>
    <n v="0.27500000000000002"/>
    <n v="2"/>
    <n v="0.57499999999999996"/>
    <n v="0.28749999999999998"/>
    <n v="918"/>
    <n v="2.1786492374727701E-3"/>
    <n v="3.08398692810457"/>
    <n v="0"/>
    <n v="0"/>
    <n v="0"/>
    <n v="0.57499999999999996"/>
    <x v="569"/>
    <n v="-1"/>
    <n v="0"/>
    <s v="NA"/>
    <n v="0"/>
    <n v="0"/>
    <n v="0"/>
    <n v="0.51749999999999996"/>
    <n v="-0.60375000000000001"/>
    <n v="5.7499999999999996E-2"/>
    <n v="2.8750000000000053E-2"/>
  </r>
  <r>
    <x v="3"/>
    <s v="nimes airport"/>
    <s v="Standard"/>
    <x v="4"/>
    <s v="Unassigned"/>
    <s v="Position 1-2 Target"/>
    <n v="0.27500000000000002"/>
    <n v="3"/>
    <n v="0.82499999999999996"/>
    <n v="0.27500000000000002"/>
    <n v="223"/>
    <n v="1.34529147982063E-2"/>
    <n v="1.97847533632287"/>
    <n v="0"/>
    <n v="0"/>
    <n v="0"/>
    <n v="0.82499999999999996"/>
    <x v="588"/>
    <n v="-1"/>
    <n v="0"/>
    <s v="NA"/>
    <n v="0"/>
    <n v="0"/>
    <n v="0"/>
    <n v="0.74249999999999994"/>
    <n v="-0.86624999999999996"/>
    <n v="8.2500000000000018E-2"/>
    <n v="4.1250000000000009E-2"/>
  </r>
  <r>
    <x v="3"/>
    <s v="discount air france fare"/>
    <s v="Advanced"/>
    <x v="4"/>
    <s v="Unassigned"/>
    <s v="Position 1-2 Target"/>
    <n v="0.27500000000000002"/>
    <n v="2"/>
    <n v="0.96250000000000002"/>
    <n v="0.48125000000000001"/>
    <n v="737"/>
    <n v="2.7137042062415199E-3"/>
    <n v="2.74681139755767"/>
    <n v="0"/>
    <n v="0"/>
    <n v="0"/>
    <n v="0.96250000000000002"/>
    <x v="714"/>
    <n v="-1"/>
    <n v="0"/>
    <s v="NA"/>
    <n v="0"/>
    <n v="0"/>
    <n v="0"/>
    <n v="0.86625000000000008"/>
    <n v="-1.0106250000000001"/>
    <n v="9.6249999999999947E-2"/>
    <n v="4.8125000000000084E-2"/>
  </r>
  <r>
    <x v="3"/>
    <s v="perpignan airport"/>
    <s v="Standard"/>
    <x v="4"/>
    <s v="Unassigned"/>
    <s v="Position 1-2 Target"/>
    <n v="0.27500000000000002"/>
    <n v="4"/>
    <n v="1.0249999999999999"/>
    <n v="0.25624999999999998"/>
    <n v="485"/>
    <n v="8.2474226804123713E-3"/>
    <n v="3.5257731958762899"/>
    <n v="0"/>
    <n v="0"/>
    <n v="0"/>
    <n v="1.0249999999999999"/>
    <x v="715"/>
    <n v="-1"/>
    <n v="0"/>
    <s v="NA"/>
    <n v="0"/>
    <n v="0"/>
    <n v="0"/>
    <n v="0.92249999999999999"/>
    <n v="-1.0762499999999999"/>
    <n v="0.10249999999999992"/>
    <n v="5.1250000000000018E-2"/>
  </r>
  <r>
    <x v="3"/>
    <s v="lyon france airport"/>
    <s v="Standard"/>
    <x v="4"/>
    <s v="Unassigned"/>
    <s v="Position 1-2 Target"/>
    <n v="0.27500000000000002"/>
    <n v="7"/>
    <n v="1.7374999249999998"/>
    <n v="0.24821427499999998"/>
    <n v="1787"/>
    <n v="3.9171796306659203E-3"/>
    <n v="2.7869613878007802"/>
    <n v="0"/>
    <n v="0"/>
    <n v="0"/>
    <n v="1.7374999249999998"/>
    <x v="716"/>
    <n v="-1"/>
    <n v="0"/>
    <s v="NA"/>
    <n v="0"/>
    <n v="0"/>
    <n v="0"/>
    <n v="1.5637499324999999"/>
    <n v="-1.82437492125"/>
    <n v="0.17374999249999989"/>
    <n v="8.6874996250000169E-2"/>
  </r>
  <r>
    <x v="3"/>
    <s v="la rochelle airport"/>
    <s v="Standard"/>
    <x v="4"/>
    <s v="Unassigned"/>
    <s v="Position 1-2 Target"/>
    <n v="0.27500000000000002"/>
    <n v="8"/>
    <n v="2.0125000000000002"/>
    <n v="0.25156250000000002"/>
    <n v="547"/>
    <n v="1.46252285191956E-2"/>
    <n v="2.1199268738574002"/>
    <n v="0"/>
    <n v="0"/>
    <n v="0"/>
    <n v="2.0125000000000002"/>
    <x v="717"/>
    <n v="-1"/>
    <n v="0"/>
    <s v="NA"/>
    <n v="0"/>
    <n v="0"/>
    <n v="0"/>
    <n v="1.8112500000000002"/>
    <n v="-2.1131250000000001"/>
    <n v="0.20124999999999993"/>
    <n v="0.10062499999999996"/>
  </r>
  <r>
    <x v="3"/>
    <s v="toulon flight"/>
    <s v="Standard"/>
    <x v="4"/>
    <s v="Unassigned"/>
    <s v="Position 1-2 Target"/>
    <n v="0.27500000000000002"/>
    <n v="4"/>
    <n v="2.0499999999999998"/>
    <n v="0.51249999999999996"/>
    <n v="341"/>
    <n v="1.17302052785924E-2"/>
    <n v="1.69090909090909"/>
    <n v="0"/>
    <n v="0"/>
    <n v="0"/>
    <n v="2.0499999999999998"/>
    <x v="663"/>
    <n v="-1"/>
    <n v="0"/>
    <s v="NA"/>
    <n v="0"/>
    <n v="0"/>
    <n v="0"/>
    <n v="1.845"/>
    <n v="-2.1524999999999999"/>
    <n v="0.20499999999999985"/>
    <n v="0.10250000000000004"/>
  </r>
  <r>
    <x v="3"/>
    <s v="montpellier airport"/>
    <s v="Standard"/>
    <x v="4"/>
    <s v="Unassigned"/>
    <s v="Position 1-2 Target"/>
    <n v="0.27500000000000002"/>
    <n v="10"/>
    <n v="2.5750000000000002"/>
    <n v="0.25750000000000001"/>
    <n v="577"/>
    <n v="1.7331022530329299E-2"/>
    <n v="2.2544194107452298"/>
    <n v="0"/>
    <n v="0"/>
    <n v="0"/>
    <n v="2.5750000000000002"/>
    <x v="718"/>
    <n v="-1"/>
    <n v="0"/>
    <s v="NA"/>
    <n v="0"/>
    <n v="0"/>
    <n v="0"/>
    <n v="2.3175000000000003"/>
    <n v="-2.7037500000000003"/>
    <n v="0.25749999999999984"/>
    <n v="0.12875000000000014"/>
  </r>
  <r>
    <x v="3"/>
    <s v="lyon airport"/>
    <s v="Advanced"/>
    <x v="4"/>
    <s v="Unassigned"/>
    <s v="Position 1-2 Target"/>
    <n v="0.27500000000000002"/>
    <n v="8"/>
    <n v="3.35"/>
    <n v="0.41875000000000001"/>
    <n v="1428"/>
    <n v="5.60224089635854E-3"/>
    <n v="2.3253501400560199"/>
    <n v="0"/>
    <n v="0"/>
    <n v="0"/>
    <n v="3.35"/>
    <x v="719"/>
    <n v="-1"/>
    <n v="0"/>
    <s v="NA"/>
    <n v="0"/>
    <n v="0"/>
    <n v="0"/>
    <n v="3.0150000000000001"/>
    <n v="-3.5175000000000001"/>
    <n v="0.33499999999999996"/>
    <n v="0.16749999999999998"/>
  </r>
  <r>
    <x v="3"/>
    <s v="toulouse airport"/>
    <s v="Standard"/>
    <x v="4"/>
    <s v="Unassigned"/>
    <s v="Position 1-2 Target"/>
    <n v="0.27500000000000002"/>
    <n v="10"/>
    <n v="3.5750000000000002"/>
    <n v="0.35749999999999998"/>
    <n v="1133"/>
    <n v="8.8261253309797009E-3"/>
    <n v="2.16469549867608"/>
    <n v="0"/>
    <n v="0"/>
    <n v="0"/>
    <n v="3.5750000000000002"/>
    <x v="695"/>
    <n v="-1"/>
    <n v="0"/>
    <s v="NA"/>
    <n v="0"/>
    <n v="0"/>
    <n v="0"/>
    <n v="3.2175000000000002"/>
    <n v="-3.7537500000000001"/>
    <n v="0.35749999999999993"/>
    <n v="0.17874999999999996"/>
  </r>
  <r>
    <x v="3"/>
    <s v="marseille airport"/>
    <s v="Advanced"/>
    <x v="4"/>
    <s v="Unassigned"/>
    <s v="Position 1-2 Target"/>
    <n v="0.27500000000000002"/>
    <n v="18"/>
    <n v="4.8249998999999999"/>
    <n v="0.26805554999999998"/>
    <n v="1720"/>
    <n v="1.0465116279069799E-2"/>
    <n v="2.7449418604651199"/>
    <n v="0"/>
    <n v="0"/>
    <n v="0"/>
    <n v="4.8249998999999999"/>
    <x v="720"/>
    <n v="-1"/>
    <n v="0"/>
    <s v="NA"/>
    <n v="0"/>
    <n v="0"/>
    <n v="0"/>
    <n v="4.3424999099999999"/>
    <n v="-5.0662498950000003"/>
    <n v="0.48249998999999999"/>
    <n v="0.24124999500000044"/>
  </r>
  <r>
    <x v="3"/>
    <s v="air france paris"/>
    <s v="Standard"/>
    <x v="4"/>
    <s v="Unassigned"/>
    <s v="Position 1-2 Target"/>
    <n v="0.27500000000000002"/>
    <n v="20"/>
    <n v="5.45"/>
    <n v="0.27250000000000002"/>
    <n v="991"/>
    <n v="2.0181634712411699E-2"/>
    <n v="1.72189707366297"/>
    <n v="0"/>
    <n v="0"/>
    <n v="0"/>
    <n v="5.45"/>
    <x v="721"/>
    <n v="-1"/>
    <n v="0"/>
    <s v="NA"/>
    <n v="0"/>
    <n v="0"/>
    <n v="0"/>
    <n v="4.9050000000000002"/>
    <n v="-5.7225000000000001"/>
    <n v="0.54499999999999993"/>
    <n v="0.27249999999999996"/>
  </r>
  <r>
    <x v="3"/>
    <s v="de gaulle airport"/>
    <s v="Advanced"/>
    <x v="4"/>
    <s v="Unassigned"/>
    <s v="Position 1-2 Target"/>
    <n v="0.27500000000000002"/>
    <n v="11"/>
    <n v="5.9124999999999996"/>
    <n v="0.53749999999999998"/>
    <n v="2583"/>
    <n v="4.25861401471158E-3"/>
    <n v="2.23170731707317"/>
    <n v="0"/>
    <n v="0"/>
    <n v="0"/>
    <n v="5.9124999999999996"/>
    <x v="722"/>
    <n v="-1"/>
    <n v="0"/>
    <s v="NA"/>
    <n v="0"/>
    <n v="0"/>
    <n v="0"/>
    <n v="5.32125"/>
    <n v="-6.2081249999999999"/>
    <n v="0.59124999999999961"/>
    <n v="0.29562500000000025"/>
  </r>
  <r>
    <x v="3"/>
    <s v="paris charles de gaulle"/>
    <s v="Advanced"/>
    <x v="4"/>
    <s v="Unassigned"/>
    <s v="Position 1-2 Target"/>
    <n v="0.27500000000000002"/>
    <n v="22"/>
    <n v="5.9374999749999997"/>
    <n v="0.26988636249999998"/>
    <n v="2598"/>
    <n v="8.4680523479599701E-3"/>
    <n v="1.9203233256351"/>
    <n v="0"/>
    <n v="0"/>
    <n v="0"/>
    <n v="5.9374999749999997"/>
    <x v="723"/>
    <n v="-1"/>
    <n v="0"/>
    <s v="NA"/>
    <n v="0"/>
    <n v="0"/>
    <n v="0"/>
    <n v="5.3437499774999999"/>
    <n v="-6.2343749737499996"/>
    <n v="0.59374999749999979"/>
    <n v="0.2968749987499999"/>
  </r>
  <r>
    <x v="3"/>
    <s v="cdg paris airport"/>
    <s v="Advanced"/>
    <x v="4"/>
    <s v="Unassigned"/>
    <s v="Position 1-2 Target"/>
    <n v="0.27500000000000002"/>
    <n v="14"/>
    <n v="6.8874998500000002"/>
    <n v="0.49196427500000001"/>
    <n v="4688"/>
    <n v="2.9863481228668905E-3"/>
    <n v="2.0774317406143301"/>
    <n v="0"/>
    <n v="0"/>
    <n v="0"/>
    <n v="6.8874998500000002"/>
    <x v="724"/>
    <n v="-1"/>
    <n v="0"/>
    <s v="NA"/>
    <n v="0"/>
    <n v="0"/>
    <n v="0"/>
    <n v="6.1987498649999999"/>
    <n v="-7.2318748425000008"/>
    <n v="0.68874998500000029"/>
    <n v="0.34437499250000059"/>
  </r>
  <r>
    <x v="3"/>
    <s v="cdg airport"/>
    <s v="Advanced"/>
    <x v="4"/>
    <s v="Unassigned"/>
    <s v="Position 1-2 Target"/>
    <n v="0.27500000000000002"/>
    <n v="28"/>
    <n v="10.4125"/>
    <n v="0.37187500000000001"/>
    <n v="7379"/>
    <n v="3.7945521073316198E-3"/>
    <n v="2.7333514026290802"/>
    <n v="0"/>
    <n v="0"/>
    <n v="0"/>
    <n v="10.4125"/>
    <x v="725"/>
    <n v="-1"/>
    <n v="0"/>
    <s v="NA"/>
    <n v="0"/>
    <n v="0"/>
    <n v="0"/>
    <n v="9.3712499999999999"/>
    <n v="-10.933125"/>
    <n v="1.0412499999999998"/>
    <n v="0.52062500000000078"/>
  </r>
  <r>
    <x v="3"/>
    <s v="france airport"/>
    <s v="Advanced"/>
    <x v="4"/>
    <s v="Unassigned"/>
    <s v="Position 1-2 Target"/>
    <n v="0.27500000000000002"/>
    <n v="71"/>
    <n v="26.287499725"/>
    <n v="0.37024647500000002"/>
    <n v="5261"/>
    <n v="1.34955331685991E-2"/>
    <n v="2.6845086485459002"/>
    <n v="0"/>
    <n v="0"/>
    <n v="0"/>
    <n v="26.287499725"/>
    <x v="726"/>
    <n v="-1"/>
    <n v="0"/>
    <s v="NA"/>
    <n v="0"/>
    <n v="0"/>
    <n v="0"/>
    <n v="23.6587497525"/>
    <n v="-27.601874711250002"/>
    <n v="2.6287499724999996"/>
    <n v="1.3143749862500016"/>
  </r>
  <r>
    <x v="5"/>
    <s v="airfare flight"/>
    <s v="Standard"/>
    <x v="4"/>
    <s v="Unassigned"/>
    <s v="Position 5-10 Bid Strategy"/>
    <n v="0.27500000000000002"/>
    <n v="1"/>
    <n v="0.61250000000000004"/>
    <n v="0.61250000000000004"/>
    <n v="640"/>
    <n v="1.5625000000000001E-3"/>
    <n v="3.6257812500000002"/>
    <n v="0"/>
    <n v="0"/>
    <n v="0"/>
    <n v="0.61250000000000004"/>
    <x v="398"/>
    <n v="-1"/>
    <n v="0"/>
    <s v="NA"/>
    <n v="0"/>
    <n v="0"/>
    <n v="0"/>
    <n v="0.55125000000000002"/>
    <n v="-0.64312500000000006"/>
    <n v="6.1250000000000027E-2"/>
    <n v="3.0625000000000013E-2"/>
  </r>
  <r>
    <x v="5"/>
    <s v="cheap airline ticket to france"/>
    <s v="Standard"/>
    <x v="4"/>
    <s v="Unassigned"/>
    <s v="Position 1-4 Bid Strategy"/>
    <n v="0.27500000000000002"/>
    <n v="4"/>
    <n v="1.7625"/>
    <n v="0.44062499999999999"/>
    <n v="60"/>
    <n v="6.6666666666666693E-2"/>
    <n v="2.5516666666666699"/>
    <n v="0"/>
    <n v="0"/>
    <n v="0"/>
    <n v="1.7625"/>
    <x v="727"/>
    <n v="-1"/>
    <n v="0"/>
    <s v="NA"/>
    <n v="0"/>
    <n v="0"/>
    <n v="0"/>
    <n v="1.5862499999999999"/>
    <n v="-1.850625"/>
    <n v="0.17625000000000002"/>
    <n v="8.8125000000000009E-2"/>
  </r>
  <r>
    <x v="3"/>
    <s v="fly to bordeaux"/>
    <s v="Standard"/>
    <x v="4"/>
    <s v="Unassigned"/>
    <s v="Position 1-2 Target"/>
    <n v="0.28749999999999998"/>
    <n v="1"/>
    <n v="0.2"/>
    <n v="0.2"/>
    <n v="66"/>
    <n v="1.5151515151515201E-2"/>
    <n v="1.75757575757576"/>
    <n v="0"/>
    <n v="0"/>
    <n v="0"/>
    <n v="0.2"/>
    <x v="728"/>
    <n v="-1"/>
    <n v="0"/>
    <s v="NA"/>
    <n v="0"/>
    <n v="0"/>
    <n v="0"/>
    <n v="0.18000000000000002"/>
    <n v="-0.21000000000000002"/>
    <n v="1.999999999999999E-2"/>
    <n v="1.0000000000000009E-2"/>
  </r>
  <r>
    <x v="3"/>
    <s v="flight south of france"/>
    <s v="Standard"/>
    <x v="4"/>
    <s v="Unassigned"/>
    <s v="Position 1-2 Target"/>
    <n v="0.28749999999999998"/>
    <n v="2"/>
    <n v="0.5"/>
    <n v="0.25"/>
    <n v="590"/>
    <n v="3.3898305084745801E-3"/>
    <n v="3.21186440677966"/>
    <n v="0"/>
    <n v="0"/>
    <n v="0"/>
    <n v="0.5"/>
    <x v="567"/>
    <n v="-1"/>
    <n v="0"/>
    <s v="NA"/>
    <n v="0"/>
    <n v="0"/>
    <n v="0"/>
    <n v="0.45"/>
    <n v="-0.52500000000000002"/>
    <n v="4.9999999999999989E-2"/>
    <n v="2.5000000000000022E-2"/>
  </r>
  <r>
    <x v="3"/>
    <s v="air france flight information"/>
    <s v="Advanced"/>
    <x v="4"/>
    <s v="Unassigned"/>
    <s v="Position 1-2 Target"/>
    <n v="0.28749999999999998"/>
    <n v="5"/>
    <n v="1.3625"/>
    <n v="0.27250000000000002"/>
    <n v="947"/>
    <n v="5.2798310454065496E-3"/>
    <n v="3.0102428722280901"/>
    <n v="0"/>
    <n v="0"/>
    <n v="0"/>
    <n v="1.3625"/>
    <x v="729"/>
    <n v="-1"/>
    <n v="0"/>
    <s v="NA"/>
    <n v="0"/>
    <n v="0"/>
    <n v="0"/>
    <n v="1.2262500000000001"/>
    <n v="-1.430625"/>
    <n v="0.13624999999999998"/>
    <n v="6.8124999999999991E-2"/>
  </r>
  <r>
    <x v="3"/>
    <s v="cheap flight to nice france"/>
    <s v="Standard"/>
    <x v="4"/>
    <s v="Unassigned"/>
    <s v="Position 1-2 Target"/>
    <n v="0.28749999999999998"/>
    <n v="8"/>
    <n v="2.5125000000000002"/>
    <n v="0.31406250000000002"/>
    <n v="480"/>
    <n v="1.6666666666666701E-2"/>
    <n v="2.4766666666666701"/>
    <n v="0"/>
    <n v="0"/>
    <n v="0"/>
    <n v="2.5125000000000002"/>
    <x v="642"/>
    <n v="-1"/>
    <n v="0"/>
    <s v="NA"/>
    <n v="0"/>
    <n v="0"/>
    <n v="0"/>
    <n v="2.2612500000000004"/>
    <n v="-2.6381250000000005"/>
    <n v="0.25124999999999975"/>
    <n v="0.12562500000000032"/>
  </r>
  <r>
    <x v="3"/>
    <s v="flight france marseille"/>
    <s v="Advanced"/>
    <x v="4"/>
    <s v="Unassigned"/>
    <s v="Position 1-2 Target"/>
    <n v="0.28749999999999998"/>
    <n v="6"/>
    <n v="2.6749999500000001"/>
    <n v="0.44583332500000006"/>
    <n v="119"/>
    <n v="5.0420168067226899E-2"/>
    <n v="1.8092436974789901"/>
    <n v="0"/>
    <n v="0"/>
    <n v="0"/>
    <n v="2.6749999500000001"/>
    <x v="730"/>
    <n v="-1"/>
    <n v="0"/>
    <s v="NA"/>
    <n v="0"/>
    <n v="0"/>
    <n v="0"/>
    <n v="2.407499955"/>
    <n v="-2.8087499475000004"/>
    <n v="0.2674999950000001"/>
    <n v="0.13374999750000027"/>
  </r>
  <r>
    <x v="3"/>
    <s v="la rochelle flight"/>
    <s v="Standard"/>
    <x v="4"/>
    <s v="Unassigned"/>
    <s v="Position 1-2 Target"/>
    <n v="0.28749999999999998"/>
    <n v="14"/>
    <n v="2.68749985"/>
    <n v="0.19196427499999999"/>
    <n v="598"/>
    <n v="2.3411371237458199E-2"/>
    <n v="2.2112040133779298"/>
    <n v="0"/>
    <n v="0"/>
    <n v="0"/>
    <n v="2.68749985"/>
    <x v="731"/>
    <n v="-1"/>
    <n v="0"/>
    <s v="NA"/>
    <n v="0"/>
    <n v="0"/>
    <n v="0"/>
    <n v="2.4187498650000001"/>
    <n v="-2.8218748425000002"/>
    <n v="0.26874998499999991"/>
    <n v="0.13437499250000018"/>
  </r>
  <r>
    <x v="3"/>
    <s v="toulouse cheap airfare"/>
    <s v="Standard"/>
    <x v="4"/>
    <s v="Unassigned"/>
    <s v="Position 1-2 Target"/>
    <n v="0.28749999999999998"/>
    <n v="1"/>
    <n v="3.7625000000000002"/>
    <n v="3.7625000000000002"/>
    <n v="42"/>
    <n v="2.3809523809523801E-2"/>
    <n v="2.88095238095238"/>
    <n v="0"/>
    <n v="0"/>
    <n v="0"/>
    <n v="3.7625000000000002"/>
    <x v="732"/>
    <n v="-1"/>
    <n v="0"/>
    <s v="NA"/>
    <n v="0"/>
    <n v="0"/>
    <n v="0"/>
    <n v="3.3862500000000004"/>
    <n v="-3.9506250000000005"/>
    <n v="0.37624999999999975"/>
    <n v="0.18812500000000032"/>
  </r>
  <r>
    <x v="3"/>
    <s v="paris france airport"/>
    <s v="Standard"/>
    <x v="4"/>
    <s v="Unassigned"/>
    <s v="Position 1-2 Target"/>
    <n v="0.28749999999999998"/>
    <n v="18"/>
    <n v="4.9749999750000002"/>
    <n v="0.27638888750000001"/>
    <n v="1443"/>
    <n v="1.2474012474012499E-2"/>
    <n v="2.7"/>
    <n v="0"/>
    <n v="0"/>
    <n v="0"/>
    <n v="4.9749999750000002"/>
    <x v="733"/>
    <n v="-1"/>
    <n v="0"/>
    <s v="NA"/>
    <n v="0"/>
    <n v="0"/>
    <n v="0"/>
    <n v="4.4774999775"/>
    <n v="-5.2237499737500004"/>
    <n v="0.49749999750000029"/>
    <n v="0.24874999875000015"/>
  </r>
  <r>
    <x v="3"/>
    <s v="los angeles to paris flight"/>
    <s v="Advanced"/>
    <x v="4"/>
    <s v="Unassigned"/>
    <s v="Position 1-2 Target"/>
    <n v="0.28749999999999998"/>
    <n v="13"/>
    <n v="9.524999900000001"/>
    <n v="0.73269230000000007"/>
    <n v="200"/>
    <n v="6.5000000000000002E-2"/>
    <n v="3.1019999999999999"/>
    <n v="0"/>
    <n v="0"/>
    <n v="0"/>
    <n v="9.524999900000001"/>
    <x v="734"/>
    <n v="-1"/>
    <n v="0"/>
    <s v="NA"/>
    <n v="0"/>
    <n v="0"/>
    <n v="0"/>
    <n v="8.5724999100000012"/>
    <n v="-10.001249895000001"/>
    <n v="0.95249998999999974"/>
    <n v="0.47624999499999987"/>
  </r>
  <r>
    <x v="3"/>
    <s v="air france air line"/>
    <s v="Advanced"/>
    <x v="4"/>
    <s v="Unassigned"/>
    <s v="Position 1-2 Target"/>
    <n v="0.28749999999999998"/>
    <n v="27"/>
    <n v="10.537499925000001"/>
    <n v="0.39027777499999999"/>
    <n v="6422"/>
    <n v="4.2042977265649298E-3"/>
    <n v="2.5662877608221701"/>
    <n v="0"/>
    <n v="0"/>
    <n v="0"/>
    <n v="10.537499925000001"/>
    <x v="735"/>
    <n v="-1"/>
    <n v="0"/>
    <s v="NA"/>
    <n v="0"/>
    <n v="0"/>
    <n v="0"/>
    <n v="9.4837499325000003"/>
    <n v="-11.064374921250002"/>
    <n v="1.0537499925000002"/>
    <n v="0.526874996250001"/>
  </r>
  <r>
    <x v="3"/>
    <s v="air france flight schedule"/>
    <s v="Advanced"/>
    <x v="4"/>
    <s v="Unassigned"/>
    <s v="Position 1-2 Target"/>
    <n v="0.28749999999999998"/>
    <n v="30"/>
    <n v="11.72499975"/>
    <n v="0.39083332500000001"/>
    <n v="5068"/>
    <n v="5.9194948697711101E-3"/>
    <n v="1.4349250197316501"/>
    <n v="0"/>
    <n v="0"/>
    <n v="0"/>
    <n v="11.72499975"/>
    <x v="736"/>
    <n v="-1"/>
    <n v="0"/>
    <s v="NA"/>
    <n v="0"/>
    <n v="0"/>
    <n v="0"/>
    <n v="10.552499775000001"/>
    <n v="-12.311249737500001"/>
    <n v="1.1724999749999991"/>
    <n v="0.58624998750000046"/>
  </r>
  <r>
    <x v="3"/>
    <s v="fly to france"/>
    <s v="Advanced"/>
    <x v="4"/>
    <s v="Unassigned"/>
    <s v="Position 1-2 Target"/>
    <n v="0.28749999999999998"/>
    <n v="28"/>
    <n v="17.312499750000001"/>
    <n v="0.61830356250000007"/>
    <n v="991"/>
    <n v="2.8254288597376397E-2"/>
    <n v="6.2536831483350204"/>
    <n v="0"/>
    <n v="0"/>
    <n v="0"/>
    <n v="17.312499750000001"/>
    <x v="737"/>
    <n v="-1"/>
    <n v="0"/>
    <s v="NA"/>
    <n v="0"/>
    <n v="0"/>
    <n v="0"/>
    <n v="15.581249775000002"/>
    <n v="-18.178124737500003"/>
    <n v="1.731249974999999"/>
    <n v="0.86562498750000216"/>
  </r>
  <r>
    <x v="5"/>
    <s v="nuremberg airport"/>
    <s v="Advanced"/>
    <x v="4"/>
    <s v="Unassigned"/>
    <s v="Position 5-10 Bid Strategy"/>
    <n v="0.28749999999999998"/>
    <n v="2"/>
    <n v="1.55"/>
    <n v="0.77500000000000002"/>
    <n v="213"/>
    <n v="9.3896713615023494E-3"/>
    <n v="1.9441314553990601"/>
    <n v="0"/>
    <n v="0"/>
    <n v="0"/>
    <n v="1.55"/>
    <x v="409"/>
    <n v="-1"/>
    <n v="0"/>
    <s v="NA"/>
    <n v="0"/>
    <n v="0"/>
    <n v="0"/>
    <n v="1.395"/>
    <n v="-1.6275000000000002"/>
    <n v="0.15500000000000003"/>
    <n v="7.7500000000000124E-2"/>
  </r>
  <r>
    <x v="5"/>
    <s v="air plain ticket"/>
    <s v="Standard"/>
    <x v="4"/>
    <s v="Unassigned"/>
    <s v="Position 5-10 Bid Strategy"/>
    <n v="0.28749999999999998"/>
    <n v="5"/>
    <n v="2.85"/>
    <n v="0.56999999999999995"/>
    <n v="696"/>
    <n v="7.1839080459770097E-3"/>
    <n v="3.0472701149425299"/>
    <n v="0"/>
    <n v="0"/>
    <n v="0"/>
    <n v="2.85"/>
    <x v="653"/>
    <n v="-1"/>
    <n v="0"/>
    <s v="NA"/>
    <n v="0"/>
    <n v="0"/>
    <n v="0"/>
    <n v="2.5649999999999999"/>
    <n v="-2.9925000000000002"/>
    <n v="0.28500000000000014"/>
    <n v="0.14250000000000007"/>
  </r>
  <r>
    <x v="5"/>
    <s v="france airport"/>
    <s v="Standard"/>
    <x v="4"/>
    <s v="Unassigned"/>
    <s v="Position 2-5 Bid Strategy"/>
    <n v="0.28749999999999998"/>
    <n v="12"/>
    <n v="4.6749998999999995"/>
    <n v="0.38958332499999998"/>
    <n v="1345"/>
    <n v="8.9219330855018607E-3"/>
    <n v="2.8889962825278799"/>
    <n v="0"/>
    <n v="0"/>
    <n v="0"/>
    <n v="4.6749998999999995"/>
    <x v="738"/>
    <n v="-1"/>
    <n v="0"/>
    <s v="NA"/>
    <n v="0"/>
    <n v="0"/>
    <n v="0"/>
    <n v="4.2074999100000001"/>
    <n v="-4.9087498949999997"/>
    <n v="0.46749998999999942"/>
    <n v="0.23374999500000015"/>
  </r>
  <r>
    <x v="3"/>
    <s v="trip in france"/>
    <s v="Advanced"/>
    <x v="4"/>
    <s v="Unassigned"/>
    <s v="Position 1-2 Target"/>
    <n v="0.3"/>
    <n v="3"/>
    <n v="0.75"/>
    <n v="0.25"/>
    <n v="310"/>
    <n v="9.6774193548387101E-3"/>
    <n v="2.6638709677419401"/>
    <n v="0"/>
    <n v="0"/>
    <n v="0"/>
    <n v="0.75"/>
    <x v="739"/>
    <n v="-1"/>
    <n v="0"/>
    <s v="NA"/>
    <n v="0"/>
    <n v="0"/>
    <n v="0"/>
    <n v="0.67500000000000004"/>
    <n v="-0.78750000000000009"/>
    <n v="7.4999999999999956E-2"/>
    <n v="3.7500000000000089E-2"/>
  </r>
  <r>
    <x v="3"/>
    <s v="france travel agency"/>
    <s v="Standard"/>
    <x v="4"/>
    <s v="Unassigned"/>
    <s v="Position 1-2 Target"/>
    <n v="0.3"/>
    <n v="7"/>
    <n v="1.9499999749999999"/>
    <n v="0.27857142499999998"/>
    <n v="619"/>
    <n v="1.1308562197092101E-2"/>
    <n v="3.2972536348949899"/>
    <n v="0"/>
    <n v="0"/>
    <n v="0"/>
    <n v="1.9499999749999999"/>
    <x v="740"/>
    <n v="-1"/>
    <n v="0"/>
    <s v="NA"/>
    <n v="0"/>
    <n v="0"/>
    <n v="0"/>
    <n v="1.7549999775"/>
    <n v="-2.0474999737499999"/>
    <n v="0.19499999749999986"/>
    <n v="9.7499998750000039E-2"/>
  </r>
  <r>
    <x v="3"/>
    <s v="france travel information"/>
    <s v="Standard"/>
    <x v="4"/>
    <s v="Unassigned"/>
    <s v="Position 1-2 Target"/>
    <n v="0.3"/>
    <n v="5"/>
    <n v="2.9375"/>
    <n v="0.58750000000000002"/>
    <n v="879"/>
    <n v="5.6882821387940798E-3"/>
    <n v="3.1374288964732702"/>
    <n v="0"/>
    <n v="0"/>
    <n v="0"/>
    <n v="2.9375"/>
    <x v="658"/>
    <n v="-1"/>
    <n v="0"/>
    <s v="NA"/>
    <n v="0"/>
    <n v="0"/>
    <n v="0"/>
    <n v="2.6437500000000003"/>
    <n v="-3.0843750000000001"/>
    <n v="0.29374999999999973"/>
    <n v="0.14687500000000009"/>
  </r>
  <r>
    <x v="5"/>
    <s v="france air line"/>
    <s v="Standard"/>
    <x v="4"/>
    <s v="Unassigned"/>
    <s v="Position 2-5 Bid Strategy"/>
    <n v="0.3"/>
    <n v="3"/>
    <n v="1.0624999875000001"/>
    <n v="0.35416666250000001"/>
    <n v="266"/>
    <n v="1.12781954887218E-2"/>
    <n v="1.9853383458646601"/>
    <n v="0"/>
    <n v="0"/>
    <n v="0"/>
    <n v="1.0624999875000001"/>
    <x v="741"/>
    <n v="-1"/>
    <n v="0"/>
    <s v="NA"/>
    <n v="0"/>
    <n v="0"/>
    <n v="0"/>
    <n v="0.95624998875000011"/>
    <n v="-1.1156249868750001"/>
    <n v="0.10624999874999996"/>
    <n v="5.3124999375000037E-2"/>
  </r>
  <r>
    <x v="5"/>
    <s v="greece cheap ticket"/>
    <s v="Standard"/>
    <x v="4"/>
    <s v="Unassigned"/>
    <s v="Position 5-10 Bid Strategy"/>
    <n v="0.3"/>
    <n v="38"/>
    <n v="32.824999924999993"/>
    <n v="0.86381578749999988"/>
    <n v="816"/>
    <n v="4.6568627450980407E-2"/>
    <n v="2.6383578431372601"/>
    <n v="0"/>
    <n v="0"/>
    <n v="0"/>
    <n v="32.824999924999993"/>
    <x v="742"/>
    <n v="-1"/>
    <n v="0"/>
    <s v="NA"/>
    <n v="0"/>
    <n v="0"/>
    <n v="0"/>
    <n v="29.542499932499993"/>
    <n v="-34.466249921249997"/>
    <n v="3.2824999925"/>
    <n v="1.6412499962500036"/>
  </r>
  <r>
    <x v="5"/>
    <s v="paris tourism"/>
    <s v="Standard"/>
    <x v="4"/>
    <s v="Unassigned"/>
    <s v="Position 2-5 Bid Strategy"/>
    <n v="0.3"/>
    <n v="76"/>
    <n v="50.224999949999997"/>
    <n v="0.66085526249999993"/>
    <n v="3682"/>
    <n v="2.0640956002172701E-2"/>
    <n v="2.1414448669201498"/>
    <n v="0"/>
    <n v="0"/>
    <n v="0"/>
    <n v="50.224999949999997"/>
    <x v="743"/>
    <n v="-1"/>
    <n v="0"/>
    <s v="NA"/>
    <n v="0"/>
    <n v="0"/>
    <n v="0"/>
    <n v="45.202499955"/>
    <n v="-52.736249947499999"/>
    <n v="5.0224999949999969"/>
    <n v="2.511249997500002"/>
  </r>
  <r>
    <x v="3"/>
    <s v="bastia flight"/>
    <s v="Standard"/>
    <x v="4"/>
    <s v="Unassigned"/>
    <s v="Position 1-2 Target"/>
    <n v="0.3125"/>
    <n v="1"/>
    <n v="0.3125"/>
    <n v="0.3125"/>
    <n v="290"/>
    <n v="3.4482758620689698E-3"/>
    <n v="2.0462068965517202"/>
    <n v="0"/>
    <n v="0"/>
    <n v="0"/>
    <n v="0.3125"/>
    <x v="580"/>
    <n v="-1"/>
    <n v="0"/>
    <s v="NA"/>
    <n v="0"/>
    <n v="0"/>
    <n v="0"/>
    <n v="0.28125"/>
    <n v="-0.328125"/>
    <n v="3.125E-2"/>
    <n v="1.5625E-2"/>
  </r>
  <r>
    <x v="3"/>
    <s v="avignon flight"/>
    <s v="Standard"/>
    <x v="4"/>
    <s v="Unassigned"/>
    <s v="Position 1-2 Target"/>
    <n v="0.3125"/>
    <n v="3"/>
    <n v="0.97499999999999998"/>
    <n v="0.32500000000000001"/>
    <n v="315"/>
    <n v="9.5238095238095195E-3"/>
    <n v="2.19619047619048"/>
    <n v="0"/>
    <n v="0"/>
    <n v="0"/>
    <n v="0.97499999999999998"/>
    <x v="744"/>
    <n v="-1"/>
    <n v="0"/>
    <s v="NA"/>
    <n v="0"/>
    <n v="0"/>
    <n v="0"/>
    <n v="0.87749999999999995"/>
    <n v="-1.0237499999999999"/>
    <n v="9.7500000000000031E-2"/>
    <n v="4.874999999999996E-2"/>
  </r>
  <r>
    <x v="5"/>
    <s v="cheap trip to france"/>
    <s v="Standard"/>
    <x v="4"/>
    <s v="Unassigned"/>
    <s v="Position 2-5 Bid Strategy"/>
    <n v="0.3125"/>
    <n v="5"/>
    <n v="2.5625"/>
    <n v="0.51249999999999996"/>
    <n v="58"/>
    <n v="8.6206896551724088E-2"/>
    <n v="3.8465517241379299"/>
    <n v="0"/>
    <n v="0"/>
    <n v="0"/>
    <n v="2.5625"/>
    <x v="745"/>
    <n v="-1"/>
    <n v="0"/>
    <s v="NA"/>
    <n v="0"/>
    <n v="0"/>
    <n v="0"/>
    <n v="2.3062499999999999"/>
    <n v="-2.6906250000000003"/>
    <n v="0.25625000000000009"/>
    <n v="0.12812500000000027"/>
  </r>
  <r>
    <x v="5"/>
    <s v="airline ticketing"/>
    <s v="Standard"/>
    <x v="4"/>
    <s v="Unassigned"/>
    <s v="Position 5-10 Bid Strategy"/>
    <n v="0.3125"/>
    <n v="6"/>
    <n v="2.85"/>
    <n v="0.47499999999999998"/>
    <n v="1206"/>
    <n v="4.97512437810945E-3"/>
    <n v="4.0971807628523997"/>
    <n v="0"/>
    <n v="0"/>
    <n v="0"/>
    <n v="2.85"/>
    <x v="653"/>
    <n v="-1"/>
    <n v="0"/>
    <s v="NA"/>
    <n v="0"/>
    <n v="0"/>
    <n v="0"/>
    <n v="2.5649999999999999"/>
    <n v="-2.9925000000000002"/>
    <n v="0.28500000000000014"/>
    <n v="0.14250000000000007"/>
  </r>
  <r>
    <x v="5"/>
    <s v="paris flight deal"/>
    <s v="Standard"/>
    <x v="4"/>
    <s v="Unassigned"/>
    <s v="Position 2-5 Bid Strategy"/>
    <n v="0.3125"/>
    <n v="8"/>
    <n v="7.8"/>
    <n v="0.97499999999999998"/>
    <n v="84"/>
    <n v="9.5238095238095205E-2"/>
    <n v="2.0714285714285698"/>
    <n v="0"/>
    <n v="0"/>
    <n v="0"/>
    <n v="7.8"/>
    <x v="746"/>
    <n v="-1"/>
    <n v="0"/>
    <s v="NA"/>
    <n v="0"/>
    <n v="0"/>
    <n v="0"/>
    <n v="7.02"/>
    <n v="-8.19"/>
    <n v="0.78000000000000025"/>
    <n v="0.38999999999999968"/>
  </r>
  <r>
    <x v="5"/>
    <s v="cheap airfare to frankfurt"/>
    <s v="Advanced"/>
    <x v="4"/>
    <s v="Unassigned"/>
    <s v="Position 5-10 Bid Strategy"/>
    <n v="0.3125"/>
    <n v="19"/>
    <n v="9.9374999375000002"/>
    <n v="0.52302631249999998"/>
    <n v="220"/>
    <n v="8.6363636363636406E-2"/>
    <n v="1.99545454545455"/>
    <n v="0"/>
    <n v="0"/>
    <n v="0"/>
    <n v="9.9374999375000002"/>
    <x v="747"/>
    <n v="-1"/>
    <n v="0"/>
    <s v="NA"/>
    <n v="0"/>
    <n v="0"/>
    <n v="0"/>
    <n v="8.9437499437500012"/>
    <n v="-10.434374934375001"/>
    <n v="0.99374999374999895"/>
    <n v="0.49687499687500036"/>
  </r>
  <r>
    <x v="5"/>
    <s v="cheap european airfare"/>
    <s v="Advanced"/>
    <x v="4"/>
    <s v="Unassigned"/>
    <s v="Position 5-10 Bid Strategy"/>
    <n v="0.3125"/>
    <n v="33"/>
    <n v="21.212499824999998"/>
    <n v="0.64280302499999997"/>
    <n v="1019"/>
    <n v="3.23846908734053E-2"/>
    <n v="1.76202158979392"/>
    <n v="0"/>
    <n v="0"/>
    <n v="0"/>
    <n v="21.212499824999998"/>
    <x v="748"/>
    <n v="-1"/>
    <n v="0"/>
    <s v="NA"/>
    <n v="0"/>
    <n v="0"/>
    <n v="0"/>
    <n v="19.091249842499998"/>
    <n v="-22.27312481625"/>
    <n v="2.1212499825000002"/>
    <n v="1.0606249912500019"/>
  </r>
  <r>
    <x v="3"/>
    <s v="newark to paris"/>
    <s v="Standard"/>
    <x v="4"/>
    <s v="Unassigned"/>
    <s v="Position 1-2 Target"/>
    <n v="0.32500000000000001"/>
    <n v="3"/>
    <n v="0.77499997500000006"/>
    <n v="0.258333325"/>
    <n v="276"/>
    <n v="1.0869565217391299E-2"/>
    <n v="2.66413043478261"/>
    <n v="0"/>
    <n v="0"/>
    <n v="0"/>
    <n v="0.77499997500000006"/>
    <x v="749"/>
    <n v="-1"/>
    <n v="0"/>
    <s v="NA"/>
    <n v="0"/>
    <n v="0"/>
    <n v="0"/>
    <n v="0.69749997750000003"/>
    <n v="-0.81374997375000013"/>
    <n v="7.7499997500000029E-2"/>
    <n v="3.874999875000007E-2"/>
  </r>
  <r>
    <x v="3"/>
    <s v="new york to lyon"/>
    <s v="Advanced"/>
    <x v="4"/>
    <s v="Unassigned"/>
    <s v="Position 1-2 Target"/>
    <n v="0.32500000000000001"/>
    <n v="6"/>
    <n v="1.8"/>
    <n v="0.3"/>
    <n v="1315"/>
    <n v="4.5627376425855506E-3"/>
    <n v="3.07414448669202"/>
    <n v="0"/>
    <n v="0"/>
    <n v="0"/>
    <n v="1.8"/>
    <x v="750"/>
    <n v="-1"/>
    <n v="0"/>
    <s v="NA"/>
    <n v="0"/>
    <n v="0"/>
    <n v="0"/>
    <n v="1.62"/>
    <n v="-1.8900000000000001"/>
    <n v="0.17999999999999994"/>
    <n v="9.000000000000008E-2"/>
  </r>
  <r>
    <x v="5"/>
    <s v="chicago to venice"/>
    <s v="Advanced"/>
    <x v="4"/>
    <s v="Unassigned"/>
    <s v="Position 5-10 Bid Strategy"/>
    <n v="0.32500000000000001"/>
    <n v="1"/>
    <n v="0.125"/>
    <n v="0.125"/>
    <n v="190"/>
    <n v="5.2631578947368394E-3"/>
    <n v="4.65736842105263"/>
    <n v="0"/>
    <n v="0"/>
    <n v="0"/>
    <n v="0.125"/>
    <x v="394"/>
    <n v="-1"/>
    <n v="0"/>
    <s v="NA"/>
    <n v="0"/>
    <n v="0"/>
    <n v="0"/>
    <n v="0.1125"/>
    <n v="-0.13125000000000001"/>
    <n v="1.2499999999999997E-2"/>
    <n v="6.2500000000000056E-3"/>
  </r>
  <r>
    <x v="5"/>
    <s v="air fare prices"/>
    <s v="Standard"/>
    <x v="4"/>
    <s v="Unassigned"/>
    <s v="Position 5-10 Bid Strategy"/>
    <n v="0.32500000000000001"/>
    <n v="3"/>
    <n v="1.1874999750000002"/>
    <n v="0.39583332500000001"/>
    <n v="297"/>
    <n v="1.01010101010101E-2"/>
    <n v="3.8356902356902398"/>
    <n v="0"/>
    <n v="0"/>
    <n v="0"/>
    <n v="1.1874999750000002"/>
    <x v="751"/>
    <n v="-1"/>
    <n v="0"/>
    <s v="NA"/>
    <n v="0"/>
    <n v="0"/>
    <n v="0"/>
    <n v="1.0687499775000002"/>
    <n v="-1.2468749737500002"/>
    <n v="0.11874999749999993"/>
    <n v="5.9374998750000074E-2"/>
  </r>
  <r>
    <x v="5"/>
    <s v="air line ticket cheap"/>
    <s v="Standard"/>
    <x v="4"/>
    <s v="Unassigned"/>
    <s v="Position 5-10 Bid Strategy"/>
    <n v="0.32500000000000001"/>
    <n v="3"/>
    <n v="1.9624999875"/>
    <n v="0.6541666625"/>
    <n v="907"/>
    <n v="3.3076074972436596E-3"/>
    <n v="3.5930540242557898"/>
    <n v="0"/>
    <n v="0"/>
    <n v="0"/>
    <n v="1.9624999875"/>
    <x v="752"/>
    <n v="-1"/>
    <n v="0"/>
    <s v="NA"/>
    <n v="0"/>
    <n v="0"/>
    <n v="0"/>
    <n v="1.7662499887500001"/>
    <n v="-2.0606249868750002"/>
    <n v="0.19624999874999993"/>
    <n v="9.8124999375000188E-2"/>
  </r>
  <r>
    <x v="5"/>
    <s v="airline ticket web site"/>
    <s v="Standard"/>
    <x v="4"/>
    <s v="Unassigned"/>
    <s v="Position 5-10 Bid Strategy"/>
    <n v="0.32500000000000001"/>
    <n v="5"/>
    <n v="4.5999999999999996"/>
    <n v="0.92"/>
    <n v="673"/>
    <n v="7.4294205052005888E-3"/>
    <n v="5.6353640416047499"/>
    <n v="0"/>
    <n v="0"/>
    <n v="0"/>
    <n v="4.5999999999999996"/>
    <x v="753"/>
    <n v="-1"/>
    <n v="0"/>
    <s v="NA"/>
    <n v="0"/>
    <n v="0"/>
    <n v="0"/>
    <n v="4.1399999999999997"/>
    <n v="-4.83"/>
    <n v="0.45999999999999996"/>
    <n v="0.23000000000000043"/>
  </r>
  <r>
    <x v="5"/>
    <s v="air ticket to paris"/>
    <s v="Standard"/>
    <x v="4"/>
    <s v="Unassigned"/>
    <s v="Position 2-5 Bid Strategy"/>
    <n v="0.32500000000000001"/>
    <n v="7"/>
    <n v="5.5874999249999995"/>
    <n v="0.79821427499999997"/>
    <n v="187"/>
    <n v="3.7433155080213901E-2"/>
    <n v="1.9641711229946499"/>
    <n v="0"/>
    <n v="0"/>
    <n v="0"/>
    <n v="5.5874999249999995"/>
    <x v="754"/>
    <n v="-1"/>
    <n v="0"/>
    <s v="NA"/>
    <n v="0"/>
    <n v="0"/>
    <n v="0"/>
    <n v="5.0287499324999994"/>
    <n v="-5.86687492125"/>
    <n v="0.55874999250000013"/>
    <n v="0.27937499625000051"/>
  </r>
  <r>
    <x v="5"/>
    <s v="airline ticket cheap flight"/>
    <s v="Standard"/>
    <x v="4"/>
    <s v="Unassigned"/>
    <s v="Position 5-10 Bid Strategy"/>
    <n v="0.32500000000000001"/>
    <n v="6"/>
    <n v="8.0625"/>
    <n v="1.34375"/>
    <n v="9177"/>
    <n v="6.5380843412880005E-4"/>
    <n v="3.6153318077803198"/>
    <n v="0"/>
    <n v="0"/>
    <n v="0"/>
    <n v="8.0625"/>
    <x v="755"/>
    <n v="-1"/>
    <n v="0"/>
    <s v="NA"/>
    <n v="0"/>
    <n v="0"/>
    <n v="0"/>
    <n v="7.2562500000000005"/>
    <n v="-8.4656250000000011"/>
    <n v="0.80624999999999947"/>
    <n v="0.40312500000000107"/>
  </r>
  <r>
    <x v="5"/>
    <s v="airline ticket cheap prices"/>
    <s v="Standard"/>
    <x v="4"/>
    <s v="Unassigned"/>
    <s v="Position 5-10 Bid Strategy"/>
    <n v="0.32500000000000001"/>
    <n v="41"/>
    <n v="10.949999662500002"/>
    <n v="0.26707316250000002"/>
    <n v="58738"/>
    <n v="6.9801491368449693E-4"/>
    <n v="1.0397800401784201"/>
    <n v="0"/>
    <n v="0"/>
    <n v="0"/>
    <n v="10.949999662500002"/>
    <x v="756"/>
    <n v="-1"/>
    <n v="0"/>
    <s v="NA"/>
    <n v="0"/>
    <n v="0"/>
    <n v="0"/>
    <n v="9.8549996962500011"/>
    <n v="-11.497499645625002"/>
    <n v="1.0949999662500005"/>
    <n v="0.54749998312500026"/>
  </r>
  <r>
    <x v="5"/>
    <s v="discount airfare to italy"/>
    <s v="Advanced"/>
    <x v="4"/>
    <s v="Unassigned"/>
    <s v="Position 5-10 Bid Strategy"/>
    <n v="0.32500000000000001"/>
    <n v="29"/>
    <n v="20.037499974999999"/>
    <n v="0.690948275"/>
    <n v="413"/>
    <n v="7.0217917675544805E-2"/>
    <n v="1.71791767554479"/>
    <n v="0"/>
    <n v="0"/>
    <n v="0"/>
    <n v="20.037499974999999"/>
    <x v="757"/>
    <n v="-1"/>
    <n v="0"/>
    <s v="NA"/>
    <n v="0"/>
    <n v="0"/>
    <n v="0"/>
    <n v="18.033749977500001"/>
    <n v="-21.03937497375"/>
    <n v="2.0037499974999982"/>
    <n v="1.0018749987500009"/>
  </r>
  <r>
    <x v="3"/>
    <s v="cheap flight to perpignan"/>
    <s v="Standard"/>
    <x v="4"/>
    <s v="Unassigned"/>
    <s v="Position 1-2 Target"/>
    <n v="0.33750000000000002"/>
    <n v="2"/>
    <n v="0.76249999999999996"/>
    <n v="0.38124999999999998"/>
    <n v="74"/>
    <n v="2.7027027027027001E-2"/>
    <n v="1.8243243243243199"/>
    <n v="0"/>
    <n v="0"/>
    <n v="0"/>
    <n v="0.76249999999999996"/>
    <x v="758"/>
    <n v="-1"/>
    <n v="0"/>
    <s v="NA"/>
    <n v="0"/>
    <n v="0"/>
    <n v="0"/>
    <n v="0.68625000000000003"/>
    <n v="-0.80062500000000003"/>
    <n v="7.6249999999999929E-2"/>
    <n v="3.8125000000000075E-2"/>
  </r>
  <r>
    <x v="3"/>
    <s v="clermont ferrand flight"/>
    <s v="Standard"/>
    <x v="4"/>
    <s v="Unassigned"/>
    <s v="Position 1-2 Target"/>
    <n v="0.35"/>
    <n v="2"/>
    <n v="1.05"/>
    <n v="0.52500000000000002"/>
    <n v="300"/>
    <n v="6.6666666666666697E-3"/>
    <n v="2.3666666666666698"/>
    <n v="0"/>
    <n v="0"/>
    <n v="0"/>
    <n v="1.05"/>
    <x v="684"/>
    <n v="-1"/>
    <n v="0"/>
    <s v="NA"/>
    <n v="0"/>
    <n v="0"/>
    <n v="0"/>
    <n v="0.94500000000000006"/>
    <n v="-1.1025"/>
    <n v="0.10499999999999998"/>
    <n v="5.2499999999999991E-2"/>
  </r>
  <r>
    <x v="3"/>
    <s v="flight france nice"/>
    <s v="Advanced"/>
    <x v="4"/>
    <s v="Unassigned"/>
    <s v="Position 1-2 Target"/>
    <n v="0.35"/>
    <n v="22"/>
    <n v="16.562499800000001"/>
    <n v="0.75284090000000004"/>
    <n v="681"/>
    <n v="3.2305433186490505E-2"/>
    <n v="2.4712187958884"/>
    <n v="0"/>
    <n v="0"/>
    <n v="0"/>
    <n v="16.562499800000001"/>
    <x v="759"/>
    <n v="-1"/>
    <n v="0"/>
    <s v="NA"/>
    <n v="0"/>
    <n v="0"/>
    <n v="0"/>
    <n v="14.906249820000001"/>
    <n v="-17.39062479"/>
    <n v="1.6562499800000001"/>
    <n v="0.82812498999999917"/>
  </r>
  <r>
    <x v="5"/>
    <s v="cologne airport"/>
    <s v="Advanced"/>
    <x v="4"/>
    <s v="Unassigned"/>
    <s v="Position 5-10 Bid Strategy"/>
    <n v="0.35"/>
    <n v="2"/>
    <n v="0.45"/>
    <n v="0.22500000000000001"/>
    <n v="294"/>
    <n v="6.8027210884353696E-3"/>
    <n v="2.6649659863945598"/>
    <n v="0"/>
    <n v="0"/>
    <n v="0"/>
    <n v="0.45"/>
    <x v="584"/>
    <n v="-1"/>
    <n v="0"/>
    <s v="NA"/>
    <n v="0"/>
    <n v="0"/>
    <n v="0"/>
    <n v="0.40500000000000003"/>
    <n v="-0.47250000000000003"/>
    <n v="4.4999999999999984E-2"/>
    <n v="2.250000000000002E-2"/>
  </r>
  <r>
    <x v="5"/>
    <s v="international airfare deal"/>
    <s v="Standard"/>
    <x v="4"/>
    <s v="Unassigned"/>
    <s v="Position 5-10 Bid Strategy"/>
    <n v="0.35"/>
    <n v="3"/>
    <n v="1.5499999875000001"/>
    <n v="0.51666666250000004"/>
    <n v="245"/>
    <n v="1.2244897959183701E-2"/>
    <n v="2.5"/>
    <n v="0"/>
    <n v="0"/>
    <n v="0"/>
    <n v="1.5499999875000001"/>
    <x v="760"/>
    <n v="-1"/>
    <n v="0"/>
    <s v="NA"/>
    <n v="0"/>
    <n v="0"/>
    <n v="0"/>
    <n v="1.3949999887500002"/>
    <n v="-1.6274999868750002"/>
    <n v="0.15499999874999992"/>
    <n v="7.7499999375000073E-2"/>
  </r>
  <r>
    <x v="5"/>
    <s v="airline ticket to paris france"/>
    <s v="Standard"/>
    <x v="4"/>
    <s v="Unassigned"/>
    <s v="Position 2-5 Bid Strategy"/>
    <n v="0.35"/>
    <n v="9"/>
    <n v="7.0999999874999995"/>
    <n v="0.78888888749999997"/>
    <n v="105"/>
    <n v="8.5714285714285687E-2"/>
    <n v="1.98285714285714"/>
    <n v="0"/>
    <n v="0"/>
    <n v="0"/>
    <n v="7.0999999874999995"/>
    <x v="761"/>
    <n v="-1"/>
    <n v="0"/>
    <s v="NA"/>
    <n v="0"/>
    <n v="0"/>
    <n v="0"/>
    <n v="6.3899999887499996"/>
    <n v="-7.4549999868749994"/>
    <n v="0.70999999874999986"/>
    <n v="0.35499999937499993"/>
  </r>
  <r>
    <x v="3"/>
    <s v="air ticket nice"/>
    <s v="Advanced"/>
    <x v="4"/>
    <s v="Unassigned"/>
    <s v="Position 1-2 Target"/>
    <n v="0.36249999999999999"/>
    <n v="1"/>
    <n v="0.4375"/>
    <n v="0.4375"/>
    <n v="197"/>
    <n v="5.0761421319796994E-3"/>
    <n v="1.23350253807107"/>
    <n v="0"/>
    <n v="0"/>
    <n v="0"/>
    <n v="0.4375"/>
    <x v="762"/>
    <n v="-1"/>
    <n v="0"/>
    <s v="NA"/>
    <n v="0"/>
    <n v="0"/>
    <n v="0"/>
    <n v="0.39374999999999999"/>
    <n v="-0.45937500000000003"/>
    <n v="4.3750000000000011E-2"/>
    <n v="2.1875000000000033E-2"/>
  </r>
  <r>
    <x v="3"/>
    <s v="paris flight prices"/>
    <s v="Advanced"/>
    <x v="4"/>
    <s v="Unassigned"/>
    <s v="Position 1-2 Target"/>
    <n v="0.36249999999999999"/>
    <n v="4"/>
    <n v="1.95"/>
    <n v="0.48749999999999999"/>
    <n v="226"/>
    <n v="1.7699115044247801E-2"/>
    <n v="2.4951327433628299"/>
    <n v="0"/>
    <n v="0"/>
    <n v="0"/>
    <n v="1.95"/>
    <x v="763"/>
    <n v="-1"/>
    <n v="0"/>
    <s v="NA"/>
    <n v="0"/>
    <n v="0"/>
    <n v="0"/>
    <n v="1.7549999999999999"/>
    <n v="-2.0474999999999999"/>
    <n v="0.19500000000000006"/>
    <n v="9.749999999999992E-2"/>
  </r>
  <r>
    <x v="3"/>
    <s v="low cost airline france"/>
    <s v="Advanced"/>
    <x v="4"/>
    <s v="Unassigned"/>
    <s v="Position 1-2 Target"/>
    <n v="0.36249999999999999"/>
    <n v="8"/>
    <n v="2.8624999999999998"/>
    <n v="0.35781249999999998"/>
    <n v="1225"/>
    <n v="6.5306122448979594E-3"/>
    <n v="3.5410612244898001"/>
    <n v="0"/>
    <n v="0"/>
    <n v="0"/>
    <n v="2.8624999999999998"/>
    <x v="418"/>
    <n v="-1"/>
    <n v="0"/>
    <s v="NA"/>
    <n v="0"/>
    <n v="0"/>
    <n v="0"/>
    <n v="2.5762499999999999"/>
    <n v="-3.0056249999999998"/>
    <n v="0.28624999999999989"/>
    <n v="0.14312499999999995"/>
  </r>
  <r>
    <x v="3"/>
    <s v="south france travel"/>
    <s v="Advanced"/>
    <x v="4"/>
    <s v="Unassigned"/>
    <s v="Position 1-2 Target"/>
    <n v="0.36249999999999999"/>
    <n v="19"/>
    <n v="12.612499962500001"/>
    <n v="0.66381578750000003"/>
    <n v="837"/>
    <n v="2.2700119474313E-2"/>
    <n v="1.5048984468339299"/>
    <n v="0"/>
    <n v="0"/>
    <n v="0"/>
    <n v="12.612499962500001"/>
    <x v="764"/>
    <n v="-1"/>
    <n v="0"/>
    <s v="NA"/>
    <n v="0"/>
    <n v="0"/>
    <n v="0"/>
    <n v="11.351249966250002"/>
    <n v="-13.243124960625002"/>
    <n v="1.2612499962499992"/>
    <n v="0.6306249981250005"/>
  </r>
  <r>
    <x v="3"/>
    <s v="cheapest flight to paris"/>
    <s v="Advanced"/>
    <x v="4"/>
    <s v="Unassigned"/>
    <s v="Position 1-2 Target"/>
    <n v="0.36249999999999999"/>
    <n v="29"/>
    <n v="14.187499987499999"/>
    <n v="0.48922413749999999"/>
    <n v="568"/>
    <n v="5.1056338028169002E-2"/>
    <n v="1.9244718309859199"/>
    <n v="0"/>
    <n v="0"/>
    <n v="0"/>
    <n v="14.187499987499999"/>
    <x v="765"/>
    <n v="-1"/>
    <n v="0"/>
    <s v="NA"/>
    <n v="0"/>
    <n v="0"/>
    <n v="0"/>
    <n v="12.768749988749999"/>
    <n v="-14.896874986875"/>
    <n v="1.4187499987500001"/>
    <n v="0.70937499937500093"/>
  </r>
  <r>
    <x v="3"/>
    <s v="visit paris"/>
    <s v="Standard"/>
    <x v="4"/>
    <s v="Unassigned"/>
    <s v="Position 1-2 Target"/>
    <n v="0.36249999999999999"/>
    <n v="37"/>
    <n v="14.674999662499999"/>
    <n v="0.3966216125"/>
    <n v="3770"/>
    <n v="9.8143236074270598E-3"/>
    <n v="1.92652519893899"/>
    <n v="0"/>
    <n v="0"/>
    <n v="0"/>
    <n v="14.674999662499999"/>
    <x v="766"/>
    <n v="-1"/>
    <n v="0"/>
    <s v="NA"/>
    <n v="0"/>
    <n v="0"/>
    <n v="0"/>
    <n v="13.20749969625"/>
    <n v="-15.408749645625001"/>
    <n v="1.4674999662499992"/>
    <n v="0.73374998312500139"/>
  </r>
  <r>
    <x v="3"/>
    <s v="lourdes flight"/>
    <s v="Standard"/>
    <x v="4"/>
    <s v="Unassigned"/>
    <s v="Position 1-2 Target"/>
    <n v="0.36249999999999999"/>
    <n v="54"/>
    <n v="20.812499774999999"/>
    <n v="0.38541666250000001"/>
    <n v="993"/>
    <n v="5.4380664652568002E-2"/>
    <n v="1.80070493454179"/>
    <n v="0"/>
    <n v="0"/>
    <n v="0"/>
    <n v="20.812499774999999"/>
    <x v="767"/>
    <n v="-1"/>
    <n v="0"/>
    <s v="NA"/>
    <n v="0"/>
    <n v="0"/>
    <n v="0"/>
    <n v="18.731249797499999"/>
    <n v="-21.853124763749999"/>
    <n v="2.0812499775000006"/>
    <n v="1.0406249887500003"/>
  </r>
  <r>
    <x v="5"/>
    <s v="stuttgart airport"/>
    <s v="Advanced"/>
    <x v="4"/>
    <s v="Unassigned"/>
    <s v="Position 5-10 Bid Strategy"/>
    <n v="0.36249999999999999"/>
    <n v="1"/>
    <n v="0.32500000000000001"/>
    <n v="0.32500000000000001"/>
    <n v="711"/>
    <n v="1.40646976090014E-3"/>
    <n v="3.8978902953586498"/>
    <n v="0"/>
    <n v="0"/>
    <n v="0"/>
    <n v="0.32500000000000001"/>
    <x v="633"/>
    <n v="-1"/>
    <n v="0"/>
    <s v="NA"/>
    <n v="0"/>
    <n v="0"/>
    <n v="0"/>
    <n v="0.29250000000000004"/>
    <n v="-0.34125000000000005"/>
    <n v="3.2499999999999973E-2"/>
    <n v="1.6250000000000042E-2"/>
  </r>
  <r>
    <x v="5"/>
    <s v="international travel airfare"/>
    <s v="Standard"/>
    <x v="4"/>
    <s v="Unassigned"/>
    <s v="Position 5-10 Bid Strategy"/>
    <n v="0.36249999999999999"/>
    <n v="1"/>
    <n v="0.47499999999999998"/>
    <n v="0.47499999999999998"/>
    <n v="245"/>
    <n v="4.0816326530612205E-3"/>
    <n v="2.8779591836734699"/>
    <n v="0"/>
    <n v="0"/>
    <n v="0"/>
    <n v="0.47499999999999998"/>
    <x v="768"/>
    <n v="-1"/>
    <n v="0"/>
    <s v="NA"/>
    <n v="0"/>
    <n v="0"/>
    <n v="0"/>
    <n v="0.42749999999999999"/>
    <n v="-0.49874999999999997"/>
    <n v="4.7499999999999987E-2"/>
    <n v="2.3749999999999993E-2"/>
  </r>
  <r>
    <x v="5"/>
    <s v="munich airline"/>
    <s v="Advanced"/>
    <x v="4"/>
    <s v="Unassigned"/>
    <s v="Position 5-10 Bid Strategy"/>
    <n v="0.36249999999999999"/>
    <n v="2"/>
    <n v="0.5"/>
    <n v="0.25"/>
    <n v="1584"/>
    <n v="1.2626262626262599E-3"/>
    <n v="2.1880050505050499"/>
    <n v="0"/>
    <n v="0"/>
    <n v="0"/>
    <n v="0.5"/>
    <x v="567"/>
    <n v="-1"/>
    <n v="0"/>
    <s v="NA"/>
    <n v="0"/>
    <n v="0"/>
    <n v="0"/>
    <n v="0.45"/>
    <n v="-0.52500000000000002"/>
    <n v="4.9999999999999989E-2"/>
    <n v="2.5000000000000022E-2"/>
  </r>
  <r>
    <x v="5"/>
    <s v="air travel rate"/>
    <s v="Standard"/>
    <x v="4"/>
    <s v="Unassigned"/>
    <s v="Position 5-10 Bid Strategy"/>
    <n v="0.36249999999999999"/>
    <n v="1"/>
    <n v="0.51249999999999996"/>
    <n v="0.51249999999999996"/>
    <n v="537"/>
    <n v="1.8621973929236501E-3"/>
    <n v="3.75772811918063"/>
    <n v="0"/>
    <n v="0"/>
    <n v="0"/>
    <n v="0.51249999999999996"/>
    <x v="585"/>
    <n v="-1"/>
    <n v="0"/>
    <s v="NA"/>
    <n v="0"/>
    <n v="0"/>
    <n v="0"/>
    <n v="0.46124999999999999"/>
    <n v="-0.53812499999999996"/>
    <n v="5.1249999999999962E-2"/>
    <n v="2.5625000000000009E-2"/>
  </r>
  <r>
    <x v="5"/>
    <s v="airline ticket venice"/>
    <s v="Advanced"/>
    <x v="4"/>
    <s v="Unassigned"/>
    <s v="Position 5-10 Bid Strategy"/>
    <n v="0.36249999999999999"/>
    <n v="1"/>
    <n v="0.51249999999999996"/>
    <n v="0.51249999999999996"/>
    <n v="60"/>
    <n v="1.6666666666666701E-2"/>
    <n v="3.5966666666666698"/>
    <n v="0"/>
    <n v="0"/>
    <n v="0"/>
    <n v="0.51249999999999996"/>
    <x v="585"/>
    <n v="-1"/>
    <n v="0"/>
    <s v="NA"/>
    <n v="0"/>
    <n v="0"/>
    <n v="0"/>
    <n v="0.46124999999999999"/>
    <n v="-0.53812499999999996"/>
    <n v="5.1249999999999962E-2"/>
    <n v="2.5625000000000009E-2"/>
  </r>
  <r>
    <x v="5"/>
    <s v="air fair ticket"/>
    <s v="Standard"/>
    <x v="4"/>
    <s v="Unassigned"/>
    <s v="Position 5-10 Bid Strategy"/>
    <n v="0.36249999999999999"/>
    <n v="2"/>
    <n v="0.85"/>
    <n v="0.42499999999999999"/>
    <n v="589"/>
    <n v="3.3955857385398998E-3"/>
    <n v="3.3471986417656998"/>
    <n v="0"/>
    <n v="0"/>
    <n v="0"/>
    <n v="0.85"/>
    <x v="769"/>
    <n v="-1"/>
    <n v="0"/>
    <s v="NA"/>
    <n v="0"/>
    <n v="0"/>
    <n v="0"/>
    <n v="0.76500000000000001"/>
    <n v="-0.89249999999999996"/>
    <n v="8.4999999999999964E-2"/>
    <n v="4.2499999999999982E-2"/>
  </r>
  <r>
    <x v="5"/>
    <s v="international discount travel"/>
    <s v="Standard"/>
    <x v="4"/>
    <s v="Unassigned"/>
    <s v="Position 5-10 Bid Strategy"/>
    <n v="0.36249999999999999"/>
    <n v="7"/>
    <n v="4.9749999250000005"/>
    <n v="0.71071427500000006"/>
    <n v="1451"/>
    <n v="4.8242591316333596E-3"/>
    <n v="2.4618194348725"/>
    <n v="0"/>
    <n v="0"/>
    <n v="0"/>
    <n v="4.9749999250000005"/>
    <x v="770"/>
    <n v="-1"/>
    <n v="0"/>
    <s v="NA"/>
    <n v="0"/>
    <n v="0"/>
    <n v="0"/>
    <n v="4.4774999325000007"/>
    <n v="-5.2237499212500005"/>
    <n v="0.49749999249999988"/>
    <n v="0.24874999624999994"/>
  </r>
  <r>
    <x v="5"/>
    <s v="discount airfare germany"/>
    <s v="Advanced"/>
    <x v="4"/>
    <s v="Unassigned"/>
    <s v="Position 5-10 Bid Strategy"/>
    <n v="0.36249999999999999"/>
    <n v="16"/>
    <n v="11.675000000000001"/>
    <n v="0.72968750000000004"/>
    <n v="404"/>
    <n v="3.9603960396039598E-2"/>
    <n v="2.1690594059405899"/>
    <n v="0"/>
    <n v="0"/>
    <n v="0"/>
    <n v="11.675000000000001"/>
    <x v="771"/>
    <n v="-1"/>
    <n v="0"/>
    <s v="NA"/>
    <n v="0"/>
    <n v="0"/>
    <n v="0"/>
    <n v="10.5075"/>
    <n v="-12.258750000000001"/>
    <n v="1.1675000000000004"/>
    <n v="0.58375000000000021"/>
  </r>
  <r>
    <x v="5"/>
    <s v="cheap airfare to greece"/>
    <s v="Advanced"/>
    <x v="4"/>
    <s v="Unassigned"/>
    <s v="Position 5-10 Bid Strategy"/>
    <n v="0.36249999999999999"/>
    <n v="30"/>
    <n v="23.987499750000001"/>
    <n v="0.79958332500000007"/>
    <n v="435"/>
    <n v="6.8965517241379296E-2"/>
    <n v="1.96459770114943"/>
    <n v="0"/>
    <n v="0"/>
    <n v="0"/>
    <n v="23.987499750000001"/>
    <x v="772"/>
    <n v="-1"/>
    <n v="0"/>
    <s v="NA"/>
    <n v="0"/>
    <n v="0"/>
    <n v="0"/>
    <n v="21.588749775"/>
    <n v="-25.186874737500002"/>
    <n v="2.3987499750000012"/>
    <n v="1.1993749875000006"/>
  </r>
  <r>
    <x v="5"/>
    <s v="cheap airfare to italy"/>
    <s v="Advanced"/>
    <x v="4"/>
    <s v="Unassigned"/>
    <s v="Position 5-10 Bid Strategy"/>
    <n v="0.36249999999999999"/>
    <n v="79"/>
    <n v="61.987499112499997"/>
    <n v="0.78465188749999992"/>
    <n v="940"/>
    <n v="8.40425531914894E-2"/>
    <n v="1.55329787234043"/>
    <n v="0"/>
    <n v="0"/>
    <n v="0"/>
    <n v="61.987499112499997"/>
    <x v="773"/>
    <n v="-1"/>
    <n v="0"/>
    <s v="NA"/>
    <n v="0"/>
    <n v="0"/>
    <n v="0"/>
    <n v="55.788749201249999"/>
    <n v="-65.086874068124999"/>
    <n v="6.1987499112499975"/>
    <n v="3.0993749556250023"/>
  </r>
  <r>
    <x v="5"/>
    <s v="airfare to spain"/>
    <s v="Advanced"/>
    <x v="4"/>
    <s v="Unassigned"/>
    <s v="Position 5-10 Bid Strategy"/>
    <n v="0.36249999999999999"/>
    <n v="69"/>
    <n v="70.537499400000002"/>
    <n v="1.0222826"/>
    <n v="837"/>
    <n v="8.2437275985663097E-2"/>
    <n v="1.3758661887694099"/>
    <n v="0"/>
    <n v="0"/>
    <n v="0"/>
    <n v="70.537499400000002"/>
    <x v="774"/>
    <n v="-1"/>
    <n v="0"/>
    <s v="NA"/>
    <n v="0"/>
    <n v="0"/>
    <n v="0"/>
    <n v="63.483749460000006"/>
    <n v="-74.06437437000001"/>
    <n v="7.0537499399999959"/>
    <n v="3.5268749700000086"/>
  </r>
  <r>
    <x v="3"/>
    <s v="travel to montpellier"/>
    <s v="Standard"/>
    <x v="4"/>
    <s v="Unassigned"/>
    <s v="Position 1-2 Target"/>
    <n v="0.375"/>
    <n v="1"/>
    <n v="0.4375"/>
    <n v="0.4375"/>
    <n v="366"/>
    <n v="2.7322404371584704E-3"/>
    <n v="1.5617486338797799"/>
    <n v="0"/>
    <n v="0"/>
    <n v="0"/>
    <n v="0.4375"/>
    <x v="762"/>
    <n v="-1"/>
    <n v="0"/>
    <s v="NA"/>
    <n v="0"/>
    <n v="0"/>
    <n v="0"/>
    <n v="0.39374999999999999"/>
    <n v="-0.45937500000000003"/>
    <n v="4.3750000000000011E-2"/>
    <n v="2.1875000000000033E-2"/>
  </r>
  <r>
    <x v="3"/>
    <s v="air europe france travel"/>
    <s v="Standard"/>
    <x v="4"/>
    <s v="Unassigned"/>
    <s v="Position 1-2 Target"/>
    <n v="0.375"/>
    <n v="2"/>
    <n v="0.82499999999999996"/>
    <n v="0.41249999999999998"/>
    <n v="1224"/>
    <n v="1.6339869281045802E-3"/>
    <n v="1.6547385620915001"/>
    <n v="0"/>
    <n v="0"/>
    <n v="0"/>
    <n v="0.82499999999999996"/>
    <x v="588"/>
    <n v="-1"/>
    <n v="0"/>
    <s v="NA"/>
    <n v="0"/>
    <n v="0"/>
    <n v="0"/>
    <n v="0.74249999999999994"/>
    <n v="-0.86624999999999996"/>
    <n v="8.2500000000000018E-2"/>
    <n v="4.1250000000000009E-2"/>
  </r>
  <r>
    <x v="3"/>
    <s v="business france in travel"/>
    <s v="Advanced"/>
    <x v="4"/>
    <s v="Unassigned"/>
    <s v="Position 1-2 Target"/>
    <n v="0.375"/>
    <n v="5"/>
    <n v="1.5249999999999999"/>
    <n v="0.30499999999999999"/>
    <n v="415"/>
    <n v="1.20481927710843E-2"/>
    <n v="1.5874698795180699"/>
    <n v="0"/>
    <n v="0"/>
    <n v="0"/>
    <n v="1.5249999999999999"/>
    <x v="408"/>
    <n v="-1"/>
    <n v="0"/>
    <s v="NA"/>
    <n v="0"/>
    <n v="0"/>
    <n v="0"/>
    <n v="1.3725000000000001"/>
    <n v="-1.6012500000000001"/>
    <n v="0.15249999999999986"/>
    <n v="7.6250000000000151E-2"/>
  </r>
  <r>
    <x v="3"/>
    <s v="paris france tourism"/>
    <s v="Standard"/>
    <x v="4"/>
    <s v="Unassigned"/>
    <s v="Position 1-2 Target"/>
    <n v="0.375"/>
    <n v="7"/>
    <n v="2.7749999374999996"/>
    <n v="0.39642856249999997"/>
    <n v="2814"/>
    <n v="2.4875621890547302E-3"/>
    <n v="3.7820895522388098"/>
    <n v="0"/>
    <n v="0"/>
    <n v="0"/>
    <n v="2.7749999374999996"/>
    <x v="679"/>
    <n v="-1"/>
    <n v="0"/>
    <s v="NA"/>
    <n v="0"/>
    <n v="0"/>
    <n v="0"/>
    <n v="2.4974999437499998"/>
    <n v="-2.9137499343749997"/>
    <n v="0.27749999374999978"/>
    <n v="0.13874999687500011"/>
  </r>
  <r>
    <x v="3"/>
    <s v="paris airfare special"/>
    <s v="Standard"/>
    <x v="4"/>
    <s v="Unassigned"/>
    <s v="Position 1-2 Target"/>
    <n v="0.375"/>
    <n v="6"/>
    <n v="3.0375000000000001"/>
    <n v="0.50624999999999998"/>
    <n v="76"/>
    <n v="7.8947368421052599E-2"/>
    <n v="3.1394736842105302"/>
    <n v="0"/>
    <n v="0"/>
    <n v="0"/>
    <n v="3.0375000000000001"/>
    <x v="775"/>
    <n v="-1"/>
    <n v="0"/>
    <s v="NA"/>
    <n v="0"/>
    <n v="0"/>
    <n v="0"/>
    <n v="2.7337500000000001"/>
    <n v="-3.1893750000000001"/>
    <n v="0.30374999999999996"/>
    <n v="0.15187499999999998"/>
  </r>
  <r>
    <x v="3"/>
    <s v="cheap trip to france"/>
    <s v="Advanced"/>
    <x v="4"/>
    <s v="Unassigned"/>
    <s v="Position 1-2 Target"/>
    <n v="0.375"/>
    <n v="10"/>
    <n v="3.9624999999999999"/>
    <n v="0.39624999999999999"/>
    <n v="399"/>
    <n v="2.5062656641603998E-2"/>
    <n v="2.8353383458646602"/>
    <n v="0"/>
    <n v="0"/>
    <n v="0"/>
    <n v="3.9624999999999999"/>
    <x v="776"/>
    <n v="-1"/>
    <n v="0"/>
    <s v="NA"/>
    <n v="0"/>
    <n v="0"/>
    <n v="0"/>
    <n v="3.5662500000000001"/>
    <n v="-4.1606250000000005"/>
    <n v="0.39624999999999977"/>
    <n v="0.19812500000000055"/>
  </r>
  <r>
    <x v="3"/>
    <s v="europe france travel"/>
    <s v="Advanced"/>
    <x v="4"/>
    <s v="Unassigned"/>
    <s v="Position 1-2 Target"/>
    <n v="0.375"/>
    <n v="12"/>
    <n v="4.5374999999999996"/>
    <n v="0.37812499999999999"/>
    <n v="9077"/>
    <n v="1.32202269472293E-3"/>
    <n v="1.24600638977636"/>
    <n v="0"/>
    <n v="0"/>
    <n v="0"/>
    <n v="4.5374999999999996"/>
    <x v="777"/>
    <n v="-1"/>
    <n v="0"/>
    <s v="NA"/>
    <n v="0"/>
    <n v="0"/>
    <n v="0"/>
    <n v="4.0837500000000002"/>
    <n v="-4.7643750000000002"/>
    <n v="0.45374999999999943"/>
    <n v="0.2268750000000006"/>
  </r>
  <r>
    <x v="3"/>
    <s v="low cost flight to paris"/>
    <s v="Advanced"/>
    <x v="4"/>
    <s v="Unassigned"/>
    <s v="Position 1-2 Target"/>
    <n v="0.375"/>
    <n v="9"/>
    <n v="6.9499999125"/>
    <n v="0.7722222125"/>
    <n v="482"/>
    <n v="1.8672199170124498E-2"/>
    <n v="2.5153526970954401"/>
    <n v="0"/>
    <n v="0"/>
    <n v="0"/>
    <n v="6.9499999125"/>
    <x v="778"/>
    <n v="-1"/>
    <n v="0"/>
    <s v="NA"/>
    <n v="0"/>
    <n v="0"/>
    <n v="0"/>
    <n v="6.2549999212500005"/>
    <n v="-7.2974999081250003"/>
    <n v="0.69499999124999956"/>
    <n v="0.34749999562500022"/>
  </r>
  <r>
    <x v="3"/>
    <s v="air cheap france ticket"/>
    <s v="Advanced"/>
    <x v="4"/>
    <s v="Unassigned"/>
    <s v="Position 1-2 Target"/>
    <n v="0.375"/>
    <n v="18"/>
    <n v="10.899999899999999"/>
    <n v="0.60555554999999994"/>
    <n v="1328"/>
    <n v="1.3554216867469899E-2"/>
    <n v="2.4585843373494001"/>
    <n v="0"/>
    <n v="0"/>
    <n v="0"/>
    <n v="10.899999899999999"/>
    <x v="779"/>
    <n v="-1"/>
    <n v="0"/>
    <s v="NA"/>
    <n v="0"/>
    <n v="0"/>
    <n v="0"/>
    <n v="9.8099999100000002"/>
    <n v="-11.444999895"/>
    <n v="1.089999989999999"/>
    <n v="0.54499999500000129"/>
  </r>
  <r>
    <x v="5"/>
    <s v="airline ticket reservation online"/>
    <s v="Standard"/>
    <x v="4"/>
    <s v="Unassigned"/>
    <s v="Position 5-10 Bid Strategy"/>
    <n v="0.375"/>
    <n v="1"/>
    <n v="0.16250000000000001"/>
    <n v="0.16250000000000001"/>
    <n v="132"/>
    <n v="7.5757575757575794E-3"/>
    <n v="3.10606060606061"/>
    <n v="0"/>
    <n v="0"/>
    <n v="0"/>
    <n v="0.16250000000000001"/>
    <x v="641"/>
    <n v="-1"/>
    <n v="0"/>
    <s v="NA"/>
    <n v="0"/>
    <n v="0"/>
    <n v="0"/>
    <n v="0.14625000000000002"/>
    <n v="-0.17062500000000003"/>
    <n v="1.6249999999999987E-2"/>
    <n v="8.1250000000000211E-3"/>
  </r>
  <r>
    <x v="5"/>
    <s v="cheap air fare to france"/>
    <s v="Standard"/>
    <x v="4"/>
    <s v="Unassigned"/>
    <s v="Position 2-5 Bid Strategy"/>
    <n v="0.375"/>
    <n v="2"/>
    <n v="0.86250000000000004"/>
    <n v="0.43125000000000002"/>
    <n v="121"/>
    <n v="1.6528925619834701E-2"/>
    <n v="2.65619834710744"/>
    <n v="0"/>
    <n v="0"/>
    <n v="0"/>
    <n v="0.86250000000000004"/>
    <x v="678"/>
    <n v="-1"/>
    <n v="0"/>
    <s v="NA"/>
    <n v="0"/>
    <n v="0"/>
    <n v="0"/>
    <n v="0.77625000000000011"/>
    <n v="-0.90562500000000012"/>
    <n v="8.6249999999999938E-2"/>
    <n v="4.312500000000008E-2"/>
  </r>
  <r>
    <x v="5"/>
    <s v="airline travel fare"/>
    <s v="Standard"/>
    <x v="4"/>
    <s v="Unassigned"/>
    <s v="Position 5-10 Bid Strategy"/>
    <n v="0.375"/>
    <n v="3"/>
    <n v="1.0874999999999999"/>
    <n v="0.36249999999999999"/>
    <n v="5638"/>
    <n v="5.3210358283079103E-4"/>
    <n v="2.3112628591699198"/>
    <n v="0"/>
    <n v="0"/>
    <n v="0"/>
    <n v="1.0874999999999999"/>
    <x v="480"/>
    <n v="-1"/>
    <n v="0"/>
    <s v="NA"/>
    <n v="0"/>
    <n v="0"/>
    <n v="0"/>
    <n v="0.9787499999999999"/>
    <n v="-1.141875"/>
    <n v="0.10875000000000001"/>
    <n v="5.4375000000000062E-2"/>
  </r>
  <r>
    <x v="5"/>
    <s v="airfare geneva"/>
    <s v="Advanced"/>
    <x v="4"/>
    <s v="Unassigned"/>
    <s v="Position 5-10 Bid Strategy"/>
    <n v="0.375"/>
    <n v="4"/>
    <n v="2.85"/>
    <n v="0.71250000000000002"/>
    <n v="85"/>
    <n v="4.7058823529411799E-2"/>
    <n v="2.3858823529411799"/>
    <n v="0"/>
    <n v="0"/>
    <n v="0"/>
    <n v="2.85"/>
    <x v="653"/>
    <n v="-1"/>
    <n v="0"/>
    <s v="NA"/>
    <n v="0"/>
    <n v="0"/>
    <n v="0"/>
    <n v="2.5649999999999999"/>
    <n v="-2.9925000000000002"/>
    <n v="0.28500000000000014"/>
    <n v="0.14250000000000007"/>
  </r>
  <r>
    <x v="5"/>
    <s v="airline search"/>
    <s v="Standard"/>
    <x v="4"/>
    <s v="Unassigned"/>
    <s v="Position 5-10 Bid Strategy"/>
    <n v="0.375"/>
    <n v="5"/>
    <n v="3.0249999999999999"/>
    <n v="0.60499999999999998"/>
    <n v="1884"/>
    <n v="2.6539278131634801E-3"/>
    <n v="4.6260615711252697"/>
    <n v="0"/>
    <n v="0"/>
    <n v="0"/>
    <n v="3.0249999999999999"/>
    <x v="780"/>
    <n v="-1"/>
    <n v="0"/>
    <s v="NA"/>
    <n v="0"/>
    <n v="0"/>
    <n v="0"/>
    <n v="2.7225000000000001"/>
    <n v="-3.17625"/>
    <n v="0.30249999999999977"/>
    <n v="0.15125000000000011"/>
  </r>
  <r>
    <x v="5"/>
    <s v="air fare to france"/>
    <s v="Standard"/>
    <x v="4"/>
    <s v="Unassigned"/>
    <s v="Position 2-5 Bid Strategy"/>
    <n v="0.375"/>
    <n v="6"/>
    <n v="3.1875"/>
    <n v="0.53125"/>
    <n v="451"/>
    <n v="1.3303769401330401E-2"/>
    <n v="1.73880266075388"/>
    <n v="0"/>
    <n v="0"/>
    <n v="0"/>
    <n v="3.1875"/>
    <x v="489"/>
    <n v="-1"/>
    <n v="0"/>
    <s v="NA"/>
    <n v="0"/>
    <n v="0"/>
    <n v="0"/>
    <n v="2.8687499999999999"/>
    <n v="-3.3468750000000003"/>
    <n v="0.31875000000000009"/>
    <n v="0.15937500000000027"/>
  </r>
  <r>
    <x v="5"/>
    <s v="international air flight"/>
    <s v="Standard"/>
    <x v="4"/>
    <s v="Unassigned"/>
    <s v="Position 5-10 Bid Strategy"/>
    <n v="0.375"/>
    <n v="10"/>
    <n v="5.6749999999999998"/>
    <n v="0.5675"/>
    <n v="546"/>
    <n v="1.8315018315018302E-2"/>
    <n v="2.9805860805860802"/>
    <n v="0"/>
    <n v="0"/>
    <n v="0"/>
    <n v="5.6749999999999998"/>
    <x v="781"/>
    <n v="-1"/>
    <n v="0"/>
    <s v="NA"/>
    <n v="0"/>
    <n v="0"/>
    <n v="0"/>
    <n v="5.1074999999999999"/>
    <n v="-5.9587500000000002"/>
    <n v="0.56749999999999989"/>
    <n v="0.28375000000000039"/>
  </r>
  <r>
    <x v="5"/>
    <s v="international fare"/>
    <s v="Standard"/>
    <x v="4"/>
    <s v="Unassigned"/>
    <s v="Position 5-10 Bid Strategy"/>
    <n v="0.375"/>
    <n v="16"/>
    <n v="13.987500000000001"/>
    <n v="0.87421875000000004"/>
    <n v="871"/>
    <n v="1.8369690011481098E-2"/>
    <n v="4.0366245694603897"/>
    <n v="0"/>
    <n v="0"/>
    <n v="0"/>
    <n v="13.987500000000001"/>
    <x v="782"/>
    <n v="-1"/>
    <n v="0"/>
    <s v="NA"/>
    <n v="0"/>
    <n v="0"/>
    <n v="0"/>
    <n v="12.588750000000001"/>
    <n v="-14.686875000000001"/>
    <n v="1.3987499999999997"/>
    <n v="0.69937499999999986"/>
  </r>
  <r>
    <x v="5"/>
    <s v="greece airline"/>
    <s v="Advanced"/>
    <x v="4"/>
    <s v="Unassigned"/>
    <s v="Position 5-10 Bid Strategy"/>
    <n v="0.375"/>
    <n v="44"/>
    <n v="19.124999849999998"/>
    <n v="0.43465908749999999"/>
    <n v="2693"/>
    <n v="1.63386557742295E-2"/>
    <n v="4.2432603044931296"/>
    <n v="0"/>
    <n v="0"/>
    <n v="0"/>
    <n v="19.124999849999998"/>
    <x v="783"/>
    <n v="-1"/>
    <n v="0"/>
    <s v="NA"/>
    <n v="0"/>
    <n v="0"/>
    <n v="0"/>
    <n v="17.212499864999998"/>
    <n v="-20.0812498425"/>
    <n v="1.9124999850000002"/>
    <n v="0.95624999250000187"/>
  </r>
  <r>
    <x v="3"/>
    <s v="discounted flight paris"/>
    <s v="Advanced"/>
    <x v="4"/>
    <s v="Unassigned"/>
    <s v="Position 1-2 Target"/>
    <n v="0.38750000000000001"/>
    <n v="2"/>
    <n v="0.95"/>
    <n v="0.47499999999999998"/>
    <n v="146"/>
    <n v="1.3698630136986301E-2"/>
    <n v="2.2205479452054799"/>
    <n v="0"/>
    <n v="0"/>
    <n v="0"/>
    <n v="0.95"/>
    <x v="623"/>
    <n v="-1"/>
    <n v="0"/>
    <s v="NA"/>
    <n v="0"/>
    <n v="0"/>
    <n v="0"/>
    <n v="0.85499999999999998"/>
    <n v="-0.99749999999999994"/>
    <n v="9.4999999999999973E-2"/>
    <n v="4.7499999999999987E-2"/>
  </r>
  <r>
    <x v="3"/>
    <s v="travel in paris"/>
    <s v="Standard"/>
    <x v="4"/>
    <s v="Unassigned"/>
    <s v="Position 1-2 Target"/>
    <n v="0.38750000000000001"/>
    <n v="10"/>
    <n v="3.7875000000000001"/>
    <n v="0.37874999999999998"/>
    <n v="712"/>
    <n v="1.40449438202247E-2"/>
    <n v="2.0650280898876399"/>
    <n v="0"/>
    <n v="0"/>
    <n v="0"/>
    <n v="3.7875000000000001"/>
    <x v="784"/>
    <n v="-1"/>
    <n v="0"/>
    <s v="NA"/>
    <n v="0"/>
    <n v="0"/>
    <n v="0"/>
    <n v="3.4087499999999999"/>
    <n v="-3.9768750000000002"/>
    <n v="0.37875000000000014"/>
    <n v="0.18937500000000007"/>
  </r>
  <r>
    <x v="5"/>
    <s v="airplane ticket deal"/>
    <s v="Standard"/>
    <x v="4"/>
    <s v="Unassigned"/>
    <s v="Position 5-10 Bid Strategy"/>
    <n v="0.38750000000000001"/>
    <n v="3"/>
    <n v="1.9249999875000001"/>
    <n v="0.64166666250000004"/>
    <n v="138"/>
    <n v="2.1739130434782598E-2"/>
    <n v="2.2869565217391301"/>
    <n v="0"/>
    <n v="0"/>
    <n v="0"/>
    <n v="1.9249999875000001"/>
    <x v="785"/>
    <n v="-1"/>
    <n v="0"/>
    <s v="NA"/>
    <n v="0"/>
    <n v="0"/>
    <n v="0"/>
    <n v="1.7324999887500001"/>
    <n v="-2.021249986875"/>
    <n v="0.19249999875000001"/>
    <n v="9.6249999374999895E-2"/>
  </r>
  <r>
    <x v="5"/>
    <s v="airline athens ticket"/>
    <s v="Advanced"/>
    <x v="4"/>
    <s v="Unassigned"/>
    <s v="Position 5-10 Bid Strategy"/>
    <n v="0.38750000000000001"/>
    <n v="5"/>
    <n v="4.1375000000000002"/>
    <n v="0.82750000000000001"/>
    <n v="125"/>
    <n v="0.04"/>
    <n v="2.6608000000000001"/>
    <n v="0"/>
    <n v="0"/>
    <n v="0"/>
    <n v="4.1375000000000002"/>
    <x v="786"/>
    <n v="-1"/>
    <n v="0"/>
    <s v="NA"/>
    <n v="0"/>
    <n v="0"/>
    <n v="0"/>
    <n v="3.7237500000000003"/>
    <n v="-4.3443750000000003"/>
    <n v="0.41374999999999984"/>
    <n v="0.20687500000000014"/>
  </r>
  <r>
    <x v="5"/>
    <s v="airline milan ticket"/>
    <s v="Advanced"/>
    <x v="4"/>
    <s v="Unassigned"/>
    <s v="Position 5-10 Bid Strategy"/>
    <n v="0.38750000000000001"/>
    <n v="5"/>
    <n v="4.5125000000000002"/>
    <n v="0.90249999999999997"/>
    <n v="74"/>
    <n v="6.7567567567567599E-2"/>
    <n v="3.83378378378378"/>
    <n v="0"/>
    <n v="0"/>
    <n v="0"/>
    <n v="4.5125000000000002"/>
    <x v="787"/>
    <n v="-1"/>
    <n v="0"/>
    <s v="NA"/>
    <n v="0"/>
    <n v="0"/>
    <n v="0"/>
    <n v="4.0612500000000002"/>
    <n v="-4.7381250000000001"/>
    <n v="0.45124999999999993"/>
    <n v="0.22562499999999996"/>
  </r>
  <r>
    <x v="5"/>
    <s v="international ticket"/>
    <s v="Standard"/>
    <x v="4"/>
    <s v="Unassigned"/>
    <s v="Position 5-10 Bid Strategy"/>
    <n v="0.38750000000000001"/>
    <n v="38"/>
    <n v="25.462499924999999"/>
    <n v="0.67006578750000001"/>
    <n v="2118"/>
    <n v="1.7941454202077399E-2"/>
    <n v="3.83101983002833"/>
    <n v="0"/>
    <n v="0"/>
    <n v="0"/>
    <n v="25.462499924999999"/>
    <x v="788"/>
    <n v="-1"/>
    <n v="0"/>
    <s v="NA"/>
    <n v="0"/>
    <n v="0"/>
    <n v="0"/>
    <n v="22.916249932500001"/>
    <n v="-26.73562492125"/>
    <n v="2.5462499924999982"/>
    <n v="1.2731249962500009"/>
  </r>
  <r>
    <x v="5"/>
    <s v="cheap airfare to germany"/>
    <s v="Advanced"/>
    <x v="4"/>
    <s v="Unassigned"/>
    <s v="Position 5-10 Bid Strategy"/>
    <n v="0.38750000000000001"/>
    <n v="57"/>
    <n v="40.262499337500003"/>
    <n v="0.70635963750000008"/>
    <n v="866"/>
    <n v="6.5819861431870699E-2"/>
    <n v="1.56362586605081"/>
    <n v="0"/>
    <n v="0"/>
    <n v="0"/>
    <n v="40.262499337500003"/>
    <x v="789"/>
    <n v="-1"/>
    <n v="0"/>
    <s v="NA"/>
    <n v="0"/>
    <n v="0"/>
    <n v="0"/>
    <n v="36.236249403750001"/>
    <n v="-42.275624304375008"/>
    <n v="4.0262499337500017"/>
    <n v="2.0131249668750044"/>
  </r>
  <r>
    <x v="5"/>
    <s v="india cheap ticket"/>
    <s v="Standard"/>
    <x v="4"/>
    <s v="Unassigned"/>
    <s v="Position 5-10 Bid Strategy"/>
    <n v="0.38750000000000001"/>
    <n v="302"/>
    <n v="207.23749624999999"/>
    <n v="0.68621687499999995"/>
    <n v="5144"/>
    <n v="5.8709175738724702E-2"/>
    <n v="2.4230559875583202"/>
    <n v="0"/>
    <n v="0"/>
    <n v="0"/>
    <n v="207.23749624999999"/>
    <x v="790"/>
    <n v="-1"/>
    <n v="0"/>
    <s v="NA"/>
    <n v="0"/>
    <n v="0"/>
    <n v="0"/>
    <n v="186.51374662500001"/>
    <n v="-217.59937106250001"/>
    <n v="20.723749624999982"/>
    <n v="10.36187481250002"/>
  </r>
  <r>
    <x v="5"/>
    <s v="air line flight"/>
    <s v="Standard"/>
    <x v="4"/>
    <s v="Unassigned"/>
    <s v="Position 5-10 Bid Strategy"/>
    <n v="0.4"/>
    <n v="1"/>
    <n v="0.32500000000000001"/>
    <n v="0.32500000000000001"/>
    <n v="590"/>
    <n v="1.69491525423729E-3"/>
    <n v="3.49220338983051"/>
    <n v="0"/>
    <n v="0"/>
    <n v="0"/>
    <n v="0.32500000000000001"/>
    <x v="633"/>
    <n v="-1"/>
    <n v="0"/>
    <s v="NA"/>
    <n v="0"/>
    <n v="0"/>
    <n v="0"/>
    <n v="0.29250000000000004"/>
    <n v="-0.34125000000000005"/>
    <n v="3.2499999999999973E-2"/>
    <n v="1.6250000000000042E-2"/>
  </r>
  <r>
    <x v="5"/>
    <s v="cheap airfare to france"/>
    <s v="Standard"/>
    <x v="4"/>
    <s v="Unassigned"/>
    <s v="Position 2-5 Bid Strategy"/>
    <n v="0.4"/>
    <n v="4"/>
    <n v="1.7375"/>
    <n v="0.43437500000000001"/>
    <n v="274"/>
    <n v="1.4598540145985399E-2"/>
    <n v="2.2204379562043801"/>
    <n v="0"/>
    <n v="0"/>
    <n v="0"/>
    <n v="1.7375"/>
    <x v="648"/>
    <n v="-1"/>
    <n v="0"/>
    <s v="NA"/>
    <n v="0"/>
    <n v="0"/>
    <n v="0"/>
    <n v="1.56375"/>
    <n v="-1.8243750000000001"/>
    <n v="0.17375000000000007"/>
    <n v="8.6875000000000036E-2"/>
  </r>
  <r>
    <x v="5"/>
    <s v="airline flight prices"/>
    <s v="Standard"/>
    <x v="4"/>
    <s v="Unassigned"/>
    <s v="Position 5-10 Bid Strategy"/>
    <n v="0.4"/>
    <n v="6"/>
    <n v="3.15"/>
    <n v="0.52500000000000002"/>
    <n v="789"/>
    <n v="7.6045627376425898E-3"/>
    <n v="3.0470215462610901"/>
    <n v="0"/>
    <n v="0"/>
    <n v="0"/>
    <n v="3.15"/>
    <x v="791"/>
    <n v="-1"/>
    <n v="0"/>
    <s v="NA"/>
    <n v="0"/>
    <n v="0"/>
    <n v="0"/>
    <n v="2.835"/>
    <n v="-3.3075000000000001"/>
    <n v="0.31499999999999995"/>
    <n v="0.1575000000000002"/>
  </r>
  <r>
    <x v="5"/>
    <s v="discount airfare spain"/>
    <s v="Advanced"/>
    <x v="4"/>
    <s v="Unassigned"/>
    <s v="Position 5-10 Bid Strategy"/>
    <n v="0.4"/>
    <n v="11"/>
    <n v="11.9625"/>
    <n v="1.0874999999999999"/>
    <n v="241"/>
    <n v="4.5643153526970993E-2"/>
    <n v="1.4489626556016599"/>
    <n v="0"/>
    <n v="0"/>
    <n v="0"/>
    <n v="11.9625"/>
    <x v="792"/>
    <n v="-1"/>
    <n v="0"/>
    <s v="NA"/>
    <n v="0"/>
    <n v="0"/>
    <n v="0"/>
    <n v="10.766250000000001"/>
    <n v="-12.560625000000002"/>
    <n v="1.1962499999999991"/>
    <n v="0.59812500000000135"/>
  </r>
  <r>
    <x v="3"/>
    <s v="paris air"/>
    <s v="Standard"/>
    <x v="4"/>
    <s v="Unassigned"/>
    <s v="Position 1-2 Target"/>
    <n v="0.41249999999999998"/>
    <n v="40"/>
    <n v="17.074999999999999"/>
    <n v="0.426875"/>
    <n v="4182"/>
    <n v="9.5648015303682506E-3"/>
    <n v="4.2221664275466297"/>
    <n v="0"/>
    <n v="0"/>
    <n v="0"/>
    <n v="17.074999999999999"/>
    <x v="793"/>
    <n v="-1"/>
    <n v="0"/>
    <s v="NA"/>
    <n v="0"/>
    <n v="0"/>
    <n v="0"/>
    <n v="15.3675"/>
    <n v="-17.928750000000001"/>
    <n v="1.7074999999999996"/>
    <n v="0.85375000000000156"/>
  </r>
  <r>
    <x v="3"/>
    <s v="air france vacation"/>
    <s v="Advanced"/>
    <x v="4"/>
    <s v="Unassigned"/>
    <s v="Position 1-2 Target"/>
    <n v="0.41249999999999998"/>
    <n v="97"/>
    <n v="72.049999499999998"/>
    <n v="0.74278350000000004"/>
    <n v="5132"/>
    <n v="1.8901013250194901E-2"/>
    <n v="1.65227981293843"/>
    <n v="0"/>
    <n v="0"/>
    <n v="0"/>
    <n v="72.049999499999998"/>
    <x v="794"/>
    <n v="-1"/>
    <n v="0"/>
    <s v="NA"/>
    <n v="0"/>
    <n v="0"/>
    <n v="0"/>
    <n v="64.844999549999997"/>
    <n v="-75.652499474999999"/>
    <n v="7.2049999500000013"/>
    <n v="3.6024999750000006"/>
  </r>
  <r>
    <x v="5"/>
    <s v="cheap flight special"/>
    <s v="Advanced"/>
    <x v="4"/>
    <s v="Unassigned"/>
    <s v="Position 5-10 Bid Strategy"/>
    <n v="0.41249999999999998"/>
    <n v="1"/>
    <n v="0.41249999999999998"/>
    <n v="0.41249999999999998"/>
    <n v="87"/>
    <n v="1.1494252873563199E-2"/>
    <n v="3.0919540229885101"/>
    <n v="0"/>
    <n v="0"/>
    <n v="0"/>
    <n v="0.41249999999999998"/>
    <x v="619"/>
    <n v="-1"/>
    <n v="0"/>
    <s v="NA"/>
    <n v="0"/>
    <n v="0"/>
    <n v="0"/>
    <n v="0.37124999999999997"/>
    <n v="-0.43312499999999998"/>
    <n v="4.1250000000000009E-2"/>
    <n v="2.0625000000000004E-2"/>
  </r>
  <r>
    <x v="5"/>
    <s v="airline ticket pricing"/>
    <s v="Standard"/>
    <x v="4"/>
    <s v="Unassigned"/>
    <s v="Position 5-10 Bid Strategy"/>
    <n v="0.41249999999999998"/>
    <n v="1"/>
    <n v="0.41249999999999998"/>
    <n v="0.41249999999999998"/>
    <n v="662"/>
    <n v="1.5105740181268902E-3"/>
    <n v="5.2427492447129902"/>
    <n v="0"/>
    <n v="0"/>
    <n v="0"/>
    <n v="0.41249999999999998"/>
    <x v="619"/>
    <n v="-1"/>
    <n v="0"/>
    <s v="NA"/>
    <n v="0"/>
    <n v="0"/>
    <n v="0"/>
    <n v="0.37124999999999997"/>
    <n v="-0.43312499999999998"/>
    <n v="4.1250000000000009E-2"/>
    <n v="2.0625000000000004E-2"/>
  </r>
  <r>
    <x v="5"/>
    <s v="air fare rate"/>
    <s v="Standard"/>
    <x v="4"/>
    <s v="Unassigned"/>
    <s v="Position 5-10 Bid Strategy"/>
    <n v="0.41249999999999998"/>
    <n v="2"/>
    <n v="2"/>
    <n v="1"/>
    <n v="200"/>
    <n v="0.01"/>
    <n v="3.1335000000000002"/>
    <n v="0"/>
    <n v="0"/>
    <n v="0"/>
    <n v="2"/>
    <x v="369"/>
    <n v="-1"/>
    <n v="0"/>
    <s v="NA"/>
    <n v="0"/>
    <n v="0"/>
    <n v="0"/>
    <n v="1.8"/>
    <n v="-2.1"/>
    <n v="0.19999999999999996"/>
    <n v="0.10000000000000009"/>
  </r>
  <r>
    <x v="5"/>
    <s v="airfare cheap discount international"/>
    <s v="Standard"/>
    <x v="4"/>
    <s v="Unassigned"/>
    <s v="Position 5-10 Bid Strategy"/>
    <n v="0.41249999999999998"/>
    <n v="14"/>
    <n v="17.174999974999999"/>
    <n v="1.2267857124999999"/>
    <n v="901"/>
    <n v="1.55382907880133E-2"/>
    <n v="2.9325194228634799"/>
    <n v="0"/>
    <n v="0"/>
    <n v="0"/>
    <n v="17.174999974999999"/>
    <x v="795"/>
    <n v="-1"/>
    <n v="0"/>
    <s v="NA"/>
    <n v="0"/>
    <n v="0"/>
    <n v="0"/>
    <n v="15.457499977499999"/>
    <n v="-18.033749973749998"/>
    <n v="1.7174999974999992"/>
    <n v="0.85874999874999958"/>
  </r>
  <r>
    <x v="5"/>
    <s v="greece ticket"/>
    <s v="Standard"/>
    <x v="4"/>
    <s v="Unassigned"/>
    <s v="Position 5-10 Bid Strategy"/>
    <n v="0.41249999999999998"/>
    <n v="37"/>
    <n v="27.312499975000001"/>
    <n v="0.73817567500000003"/>
    <n v="864"/>
    <n v="4.2824074074074098E-2"/>
    <n v="2.3857638888888899"/>
    <n v="0"/>
    <n v="0"/>
    <n v="0"/>
    <n v="27.312499975000001"/>
    <x v="796"/>
    <n v="-1"/>
    <n v="0"/>
    <s v="NA"/>
    <n v="0"/>
    <n v="0"/>
    <n v="0"/>
    <n v="24.581249977500001"/>
    <n v="-28.678124973750002"/>
    <n v="2.7312499975000009"/>
    <n v="1.3656249987500004"/>
  </r>
  <r>
    <x v="3"/>
    <s v="budget travel france"/>
    <s v="Advanced"/>
    <x v="4"/>
    <s v="Unassigned"/>
    <s v="Position 1-2 Target"/>
    <n v="0.42499999999999999"/>
    <n v="3"/>
    <n v="1.4374999875000003"/>
    <n v="0.47916666250000006"/>
    <n v="415"/>
    <n v="7.2289156626505991E-3"/>
    <n v="3.0657831325301199"/>
    <n v="0"/>
    <n v="0"/>
    <n v="0"/>
    <n v="1.4374999875000003"/>
    <x v="797"/>
    <n v="-1"/>
    <n v="0"/>
    <s v="NA"/>
    <n v="0"/>
    <n v="0"/>
    <n v="0"/>
    <n v="1.2937499887500004"/>
    <n v="-1.5093749868750004"/>
    <n v="0.14374999874999994"/>
    <n v="7.1874999375000082E-2"/>
  </r>
  <r>
    <x v="3"/>
    <s v="bargain flight to paris"/>
    <s v="Advanced"/>
    <x v="4"/>
    <s v="Unassigned"/>
    <s v="Position 1-2 Target"/>
    <n v="0.42499999999999999"/>
    <n v="6"/>
    <n v="2.7"/>
    <n v="0.45"/>
    <n v="148"/>
    <n v="4.0540540540540501E-2"/>
    <n v="2.1682432432432401"/>
    <n v="0"/>
    <n v="0"/>
    <n v="0"/>
    <n v="2.7"/>
    <x v="798"/>
    <n v="-1"/>
    <n v="0"/>
    <s v="NA"/>
    <n v="0"/>
    <n v="0"/>
    <n v="0"/>
    <n v="2.4300000000000002"/>
    <n v="-2.8350000000000004"/>
    <n v="0.27"/>
    <n v="0.13500000000000023"/>
  </r>
  <r>
    <x v="5"/>
    <s v="air cheap france ticket"/>
    <s v="Standard"/>
    <x v="4"/>
    <s v="Unassigned"/>
    <s v="Position 2-5 Bid Strategy"/>
    <n v="0.42499999999999999"/>
    <n v="5"/>
    <n v="3.25"/>
    <n v="0.65"/>
    <n v="368"/>
    <n v="1.3586956521739101E-2"/>
    <n v="2.5364130434782601"/>
    <n v="0"/>
    <n v="0"/>
    <n v="0"/>
    <n v="3.25"/>
    <x v="601"/>
    <n v="-1"/>
    <n v="0"/>
    <s v="NA"/>
    <n v="0"/>
    <n v="0"/>
    <n v="0"/>
    <n v="2.9250000000000003"/>
    <n v="-3.4125000000000001"/>
    <n v="0.32499999999999973"/>
    <n v="0.16250000000000009"/>
  </r>
  <r>
    <x v="5"/>
    <s v="air travel web site"/>
    <s v="Standard"/>
    <x v="4"/>
    <s v="Unassigned"/>
    <s v="Position 5-10 Bid Strategy"/>
    <n v="0.42499999999999999"/>
    <n v="5"/>
    <n v="4.1500000000000004"/>
    <n v="0.83"/>
    <n v="929"/>
    <n v="5.3821313240043104E-3"/>
    <n v="3.74176533907427"/>
    <n v="0"/>
    <n v="0"/>
    <n v="0"/>
    <n v="4.1500000000000004"/>
    <x v="371"/>
    <n v="-1"/>
    <n v="0"/>
    <s v="NA"/>
    <n v="0"/>
    <n v="0"/>
    <n v="0"/>
    <n v="3.7350000000000003"/>
    <n v="-4.3575000000000008"/>
    <n v="0.41500000000000004"/>
    <n v="0.20750000000000046"/>
  </r>
  <r>
    <x v="5"/>
    <s v="air ticket sale"/>
    <s v="Standard"/>
    <x v="4"/>
    <s v="Unassigned"/>
    <s v="Position 5-10 Bid Strategy"/>
    <n v="0.42499999999999999"/>
    <n v="7"/>
    <n v="7.2874999749999994"/>
    <n v="1.0410714249999999"/>
    <n v="683"/>
    <n v="1.02489019033675E-2"/>
    <n v="3.2549048316251801"/>
    <n v="0"/>
    <n v="0"/>
    <n v="0"/>
    <n v="7.2874999749999994"/>
    <x v="799"/>
    <n v="-1"/>
    <n v="0"/>
    <s v="NA"/>
    <n v="0"/>
    <n v="0"/>
    <n v="0"/>
    <n v="6.5587499774999998"/>
    <n v="-7.65187497375"/>
    <n v="0.72874999749999958"/>
    <n v="0.36437499875000068"/>
  </r>
  <r>
    <x v="5"/>
    <s v="cheap fare to paris"/>
    <s v="Standard"/>
    <x v="4"/>
    <s v="Unassigned"/>
    <s v="Position 1-4 Bid Strategy"/>
    <n v="0.42499999999999999"/>
    <n v="12"/>
    <n v="9.7125000000000004"/>
    <n v="0.80937499999999996"/>
    <n v="173"/>
    <n v="6.9364161849711004E-2"/>
    <n v="4.8763005780346802"/>
    <n v="0"/>
    <n v="0"/>
    <n v="0"/>
    <n v="9.7125000000000004"/>
    <x v="800"/>
    <n v="-1"/>
    <n v="0"/>
    <s v="NA"/>
    <n v="0"/>
    <n v="0"/>
    <n v="0"/>
    <n v="8.7412500000000009"/>
    <n v="-10.198125000000001"/>
    <n v="0.9712499999999995"/>
    <n v="0.48562500000000064"/>
  </r>
  <r>
    <x v="5"/>
    <s v="cheap airfare travel"/>
    <s v="Advanced"/>
    <x v="4"/>
    <s v="Unassigned"/>
    <s v="Position 5-10 Bid Strategy"/>
    <n v="0.4375"/>
    <n v="2"/>
    <n v="1.7625"/>
    <n v="0.88124999999999998"/>
    <n v="4240"/>
    <n v="4.7169811320754701E-4"/>
    <n v="1.2438679245283"/>
    <n v="0"/>
    <n v="0"/>
    <n v="0"/>
    <n v="1.7625"/>
    <x v="727"/>
    <n v="-1"/>
    <n v="0"/>
    <s v="NA"/>
    <n v="0"/>
    <n v="0"/>
    <n v="0"/>
    <n v="1.5862499999999999"/>
    <n v="-1.850625"/>
    <n v="0.17625000000000002"/>
    <n v="8.8125000000000009E-2"/>
  </r>
  <r>
    <x v="5"/>
    <s v="air travel prices"/>
    <s v="Standard"/>
    <x v="4"/>
    <s v="Unassigned"/>
    <s v="Position 5-10 Bid Strategy"/>
    <n v="0.4375"/>
    <n v="2"/>
    <n v="1.85"/>
    <n v="0.92500000000000004"/>
    <n v="868"/>
    <n v="2.3041474654377902E-3"/>
    <n v="3.19354838709677"/>
    <n v="0"/>
    <n v="0"/>
    <n v="0"/>
    <n v="1.85"/>
    <x v="801"/>
    <n v="-1"/>
    <n v="0"/>
    <s v="NA"/>
    <n v="0"/>
    <n v="0"/>
    <n v="0"/>
    <n v="1.665"/>
    <n v="-1.9425000000000001"/>
    <n v="0.18500000000000005"/>
    <n v="9.2500000000000027E-2"/>
  </r>
  <r>
    <x v="5"/>
    <s v="cheap flight paris london"/>
    <s v="Advanced"/>
    <x v="4"/>
    <s v="Unassigned"/>
    <s v="Position 5-10 Bid Strategy"/>
    <n v="0.4375"/>
    <n v="6"/>
    <n v="2.1"/>
    <n v="0.35"/>
    <n v="627"/>
    <n v="9.5693779904306199E-3"/>
    <n v="3.7170653907496001"/>
    <n v="0"/>
    <n v="0"/>
    <n v="0"/>
    <n v="2.1"/>
    <x v="802"/>
    <n v="-1"/>
    <n v="0"/>
    <s v="NA"/>
    <n v="0"/>
    <n v="0"/>
    <n v="0"/>
    <n v="1.8900000000000001"/>
    <n v="-2.2050000000000001"/>
    <n v="0.20999999999999996"/>
    <n v="0.10499999999999998"/>
  </r>
  <r>
    <x v="5"/>
    <s v="berlin airline"/>
    <s v="Advanced"/>
    <x v="4"/>
    <s v="Unassigned"/>
    <s v="Position 5-10 Bid Strategy"/>
    <n v="0.4375"/>
    <n v="11"/>
    <n v="4.4000000000000004"/>
    <n v="0.4"/>
    <n v="990"/>
    <n v="1.1111111111111101E-2"/>
    <n v="4.9364646464646498"/>
    <n v="0"/>
    <n v="0"/>
    <n v="0"/>
    <n v="4.4000000000000004"/>
    <x v="803"/>
    <n v="-1"/>
    <n v="0"/>
    <s v="NA"/>
    <n v="0"/>
    <n v="0"/>
    <n v="0"/>
    <n v="3.9600000000000004"/>
    <n v="-4.620000000000001"/>
    <n v="0.43999999999999995"/>
    <n v="0.22000000000000064"/>
  </r>
  <r>
    <x v="5"/>
    <s v="cheap paris vacation"/>
    <s v="Standard"/>
    <x v="4"/>
    <s v="Unassigned"/>
    <s v="Position 2-5 Bid Strategy"/>
    <n v="0.4375"/>
    <n v="8"/>
    <n v="5.9124999999999996"/>
    <n v="0.73906249999999996"/>
    <n v="140"/>
    <n v="5.7142857142857099E-2"/>
    <n v="2.6214285714285701"/>
    <n v="0"/>
    <n v="0"/>
    <n v="0"/>
    <n v="5.9124999999999996"/>
    <x v="722"/>
    <n v="-1"/>
    <n v="0"/>
    <s v="NA"/>
    <n v="0"/>
    <n v="0"/>
    <n v="0"/>
    <n v="5.32125"/>
    <n v="-6.2081249999999999"/>
    <n v="0.59124999999999961"/>
    <n v="0.29562500000000025"/>
  </r>
  <r>
    <x v="5"/>
    <s v="cheap flight to paris france"/>
    <s v="Standard"/>
    <x v="4"/>
    <s v="Unassigned"/>
    <s v="Position 2-5 Bid Strategy"/>
    <n v="0.4375"/>
    <n v="15"/>
    <n v="14.512499999999999"/>
    <n v="0.96750000000000003"/>
    <n v="375"/>
    <n v="0.04"/>
    <n v="2.1463999999999999"/>
    <n v="0"/>
    <n v="0"/>
    <n v="0"/>
    <n v="14.512499999999999"/>
    <x v="804"/>
    <n v="-1"/>
    <n v="0"/>
    <s v="NA"/>
    <n v="0"/>
    <n v="0"/>
    <n v="0"/>
    <n v="13.061249999999999"/>
    <n v="-15.238125"/>
    <n v="1.4512499999999999"/>
    <n v="0.72562500000000085"/>
  </r>
  <r>
    <x v="3"/>
    <s v="chicago to paris"/>
    <s v="Advanced"/>
    <x v="4"/>
    <s v="Unassigned"/>
    <s v="Position 1-2 Target"/>
    <n v="0.45"/>
    <n v="14"/>
    <n v="5.9874998750000001"/>
    <n v="0.42767856250000003"/>
    <n v="2315"/>
    <n v="6.0475161987040994E-3"/>
    <n v="4.4844924406047504"/>
    <n v="0"/>
    <n v="0"/>
    <n v="0"/>
    <n v="5.9874998750000001"/>
    <x v="805"/>
    <n v="-1"/>
    <n v="0"/>
    <s v="NA"/>
    <n v="0"/>
    <n v="0"/>
    <n v="0"/>
    <n v="5.3887498875000004"/>
    <n v="-6.28687486875"/>
    <n v="0.59874998749999975"/>
    <n v="0.29937499374999987"/>
  </r>
  <r>
    <x v="3"/>
    <s v="air france reservation online"/>
    <s v="Standard"/>
    <x v="4"/>
    <s v="Unassigned"/>
    <s v="Position 1-2 Target"/>
    <n v="0.45"/>
    <n v="29"/>
    <n v="11.9249997375"/>
    <n v="0.41120688750000001"/>
    <n v="6604"/>
    <n v="4.3912780133252604E-3"/>
    <n v="1.9328437310720801"/>
    <n v="0"/>
    <n v="0"/>
    <n v="0"/>
    <n v="11.9249997375"/>
    <x v="806"/>
    <n v="-1"/>
    <n v="0"/>
    <s v="NA"/>
    <n v="0"/>
    <n v="0"/>
    <n v="0"/>
    <n v="10.732499763750001"/>
    <n v="-12.521249724375"/>
    <n v="1.1924999737499995"/>
    <n v="0.59624998687499975"/>
  </r>
  <r>
    <x v="5"/>
    <s v="budget travel france"/>
    <s v="Standard"/>
    <x v="4"/>
    <s v="Unassigned"/>
    <s v="Position 2-5 Bid Strategy"/>
    <n v="0.45"/>
    <n v="1"/>
    <n v="0.41249999999999998"/>
    <n v="0.41249999999999998"/>
    <n v="111"/>
    <n v="9.0090090090090107E-3"/>
    <n v="4.3135135135135103"/>
    <n v="0"/>
    <n v="0"/>
    <n v="0"/>
    <n v="0.41249999999999998"/>
    <x v="619"/>
    <n v="-1"/>
    <n v="0"/>
    <s v="NA"/>
    <n v="0"/>
    <n v="0"/>
    <n v="0"/>
    <n v="0.37124999999999997"/>
    <n v="-0.43312499999999998"/>
    <n v="4.1250000000000009E-2"/>
    <n v="2.0625000000000004E-2"/>
  </r>
  <r>
    <x v="5"/>
    <s v="paris airfare deal"/>
    <s v="Standard"/>
    <x v="4"/>
    <s v="Unassigned"/>
    <s v="Position 2-5 Bid Strategy"/>
    <n v="0.45"/>
    <n v="1"/>
    <n v="0.6"/>
    <n v="0.6"/>
    <n v="90"/>
    <n v="1.1111111111111101E-2"/>
    <n v="1.9877777777777801"/>
    <n v="0"/>
    <n v="0"/>
    <n v="0"/>
    <n v="0.6"/>
    <x v="586"/>
    <n v="-1"/>
    <n v="0"/>
    <s v="NA"/>
    <n v="0"/>
    <n v="0"/>
    <n v="0"/>
    <n v="0.54"/>
    <n v="-0.63"/>
    <n v="5.9999999999999942E-2"/>
    <n v="3.0000000000000027E-2"/>
  </r>
  <r>
    <x v="5"/>
    <s v="boston to london"/>
    <s v="Advanced"/>
    <x v="4"/>
    <s v="Unassigned"/>
    <s v="Position 5-10 Bid Strategy"/>
    <n v="0.45"/>
    <n v="2"/>
    <n v="1.0249999999999999"/>
    <n v="0.51249999999999996"/>
    <n v="70"/>
    <n v="2.8571428571428598E-2"/>
    <n v="2.0514285714285698"/>
    <n v="0"/>
    <n v="0"/>
    <n v="0"/>
    <n v="1.0249999999999999"/>
    <x v="715"/>
    <n v="-1"/>
    <n v="0"/>
    <s v="NA"/>
    <n v="0"/>
    <n v="0"/>
    <n v="0"/>
    <n v="0.92249999999999999"/>
    <n v="-1.0762499999999999"/>
    <n v="0.10249999999999992"/>
    <n v="5.1250000000000018E-2"/>
  </r>
  <r>
    <x v="5"/>
    <s v="athens airline"/>
    <s v="Advanced"/>
    <x v="4"/>
    <s v="Unassigned"/>
    <s v="Position 5-10 Bid Strategy"/>
    <n v="0.45"/>
    <n v="3"/>
    <n v="1.35"/>
    <n v="0.45"/>
    <n v="215"/>
    <n v="1.3953488372092999E-2"/>
    <n v="2.91581395348837"/>
    <n v="0"/>
    <n v="0"/>
    <n v="0"/>
    <n v="1.35"/>
    <x v="807"/>
    <n v="-1"/>
    <n v="0"/>
    <s v="NA"/>
    <n v="0"/>
    <n v="0"/>
    <n v="0"/>
    <n v="1.2150000000000001"/>
    <n v="-1.4175000000000002"/>
    <n v="0.13500000000000001"/>
    <n v="6.7500000000000115E-2"/>
  </r>
  <r>
    <x v="5"/>
    <s v="air fare deal"/>
    <s v="Standard"/>
    <x v="4"/>
    <s v="Unassigned"/>
    <s v="Position 5-10 Bid Strategy"/>
    <n v="0.45"/>
    <n v="4"/>
    <n v="2.1"/>
    <n v="0.52500000000000002"/>
    <n v="624"/>
    <n v="6.41025641025641E-3"/>
    <n v="4.5001602564102603"/>
    <n v="0"/>
    <n v="0"/>
    <n v="0"/>
    <n v="2.1"/>
    <x v="802"/>
    <n v="-1"/>
    <n v="0"/>
    <s v="NA"/>
    <n v="0"/>
    <n v="0"/>
    <n v="0"/>
    <n v="1.8900000000000001"/>
    <n v="-2.2050000000000001"/>
    <n v="0.20999999999999996"/>
    <n v="0.10499999999999998"/>
  </r>
  <r>
    <x v="5"/>
    <s v="air fare ticket"/>
    <s v="Standard"/>
    <x v="4"/>
    <s v="Unassigned"/>
    <s v="Position 5-10 Bid Strategy"/>
    <n v="0.45"/>
    <n v="17"/>
    <n v="20.674999862500002"/>
    <n v="1.2161764625"/>
    <n v="2114"/>
    <n v="8.0416272469252606E-3"/>
    <n v="3.5934247871334"/>
    <n v="0"/>
    <n v="0"/>
    <n v="0"/>
    <n v="20.674999862500002"/>
    <x v="808"/>
    <n v="-1"/>
    <n v="0"/>
    <s v="NA"/>
    <n v="0"/>
    <n v="0"/>
    <n v="0"/>
    <n v="18.607499876250003"/>
    <n v="-21.708749855625001"/>
    <n v="2.0674999862499988"/>
    <n v="1.0337499931249994"/>
  </r>
  <r>
    <x v="5"/>
    <s v="india cheap airfare"/>
    <s v="Standard"/>
    <x v="4"/>
    <s v="Unassigned"/>
    <s v="Position 5-10 Bid Strategy"/>
    <n v="0.45"/>
    <n v="60"/>
    <n v="39.587499749999999"/>
    <n v="0.65979166249999999"/>
    <n v="1504"/>
    <n v="3.9893617021276605E-2"/>
    <n v="3.0948138297872299"/>
    <n v="0"/>
    <n v="0"/>
    <n v="0"/>
    <n v="39.587499749999999"/>
    <x v="809"/>
    <n v="-1"/>
    <n v="0"/>
    <s v="NA"/>
    <n v="0"/>
    <n v="0"/>
    <n v="0"/>
    <n v="35.628749775000003"/>
    <n v="-41.566874737500001"/>
    <n v="3.9587499749999964"/>
    <n v="1.9793749875000017"/>
  </r>
  <r>
    <x v="5"/>
    <s v="international air travel"/>
    <s v="Standard"/>
    <x v="4"/>
    <s v="Unassigned"/>
    <s v="Position 5-10 Bid Strategy"/>
    <n v="0.45"/>
    <n v="81"/>
    <n v="83.599999762500005"/>
    <n v="1.0320987625"/>
    <n v="4047"/>
    <n v="2.0014825796886598E-2"/>
    <n v="2.7429453916481301"/>
    <n v="0"/>
    <n v="0"/>
    <n v="0"/>
    <n v="83.599999762500005"/>
    <x v="810"/>
    <n v="-1"/>
    <n v="0"/>
    <s v="NA"/>
    <n v="0"/>
    <n v="0"/>
    <n v="0"/>
    <n v="75.23999978625001"/>
    <n v="-87.779999750625009"/>
    <n v="8.3599999762499948"/>
    <n v="4.1799999881250045"/>
  </r>
  <r>
    <x v="5"/>
    <s v="discount paris vacation"/>
    <s v="Standard"/>
    <x v="4"/>
    <s v="Unassigned"/>
    <s v="Position 2-5 Bid Strategy"/>
    <n v="0.46250000000000002"/>
    <n v="2"/>
    <n v="1.45"/>
    <n v="0.72499999999999998"/>
    <n v="112"/>
    <n v="1.7857142857142901E-2"/>
    <n v="3.4464285714285698"/>
    <n v="0"/>
    <n v="0"/>
    <n v="0"/>
    <n v="1.45"/>
    <x v="624"/>
    <n v="-1"/>
    <n v="0"/>
    <s v="NA"/>
    <n v="0"/>
    <n v="0"/>
    <n v="0"/>
    <n v="1.3049999999999999"/>
    <n v="-1.5225"/>
    <n v="0.14500000000000002"/>
    <n v="7.2500000000000009E-2"/>
  </r>
  <r>
    <x v="5"/>
    <s v="air travel discount airline ticket"/>
    <s v="Standard"/>
    <x v="4"/>
    <s v="Unassigned"/>
    <s v="Position 5-10 Bid Strategy"/>
    <n v="0.46250000000000002"/>
    <n v="6"/>
    <n v="3.1875"/>
    <n v="0.53125"/>
    <n v="1951"/>
    <n v="3.0753459764223503E-3"/>
    <n v="3.69144028703229"/>
    <n v="0"/>
    <n v="0"/>
    <n v="0"/>
    <n v="3.1875"/>
    <x v="489"/>
    <n v="-1"/>
    <n v="0"/>
    <s v="NA"/>
    <n v="0"/>
    <n v="0"/>
    <n v="0"/>
    <n v="2.8687499999999999"/>
    <n v="-3.3468750000000003"/>
    <n v="0.31875000000000009"/>
    <n v="0.15937500000000027"/>
  </r>
  <r>
    <x v="5"/>
    <s v="airplane fare"/>
    <s v="Standard"/>
    <x v="4"/>
    <s v="Unassigned"/>
    <s v="Position 5-10 Bid Strategy"/>
    <n v="0.46250000000000002"/>
    <n v="8"/>
    <n v="5.1624999999999996"/>
    <n v="0.64531249999999996"/>
    <n v="1681"/>
    <n v="4.7590719809637097E-3"/>
    <n v="3.05651397977394"/>
    <n v="0"/>
    <n v="0"/>
    <n v="0"/>
    <n v="5.1624999999999996"/>
    <x v="811"/>
    <n v="-1"/>
    <n v="0"/>
    <s v="NA"/>
    <n v="0"/>
    <n v="0"/>
    <n v="0"/>
    <n v="4.6462500000000002"/>
    <n v="-5.4206250000000002"/>
    <n v="0.51624999999999943"/>
    <n v="0.2581250000000006"/>
  </r>
  <r>
    <x v="5"/>
    <s v="trip to paris france"/>
    <s v="Standard"/>
    <x v="4"/>
    <s v="Unassigned"/>
    <s v="Position 2-5 Bid Strategy"/>
    <n v="0.46250000000000002"/>
    <n v="11"/>
    <n v="7.15"/>
    <n v="0.65"/>
    <n v="172"/>
    <n v="6.3953488372092998E-2"/>
    <n v="2.7418604651162801"/>
    <n v="0"/>
    <n v="0"/>
    <n v="0"/>
    <n v="7.15"/>
    <x v="812"/>
    <n v="-1"/>
    <n v="0"/>
    <s v="NA"/>
    <n v="0"/>
    <n v="0"/>
    <n v="0"/>
    <n v="6.4350000000000005"/>
    <n v="-7.5075000000000003"/>
    <n v="0.71499999999999986"/>
    <n v="0.35749999999999993"/>
  </r>
  <r>
    <x v="5"/>
    <s v="air france ticket"/>
    <s v="Standard"/>
    <x v="4"/>
    <s v="Unassigned"/>
    <s v="Position 1-4 Bid Strategy"/>
    <n v="0.46250000000000002"/>
    <n v="18"/>
    <n v="10.749999825"/>
    <n v="0.59722221249999996"/>
    <n v="1013"/>
    <n v="1.77690029615005E-2"/>
    <n v="1.9264560710760099"/>
    <n v="0"/>
    <n v="0"/>
    <n v="0"/>
    <n v="10.749999825"/>
    <x v="813"/>
    <n v="-1"/>
    <n v="0"/>
    <s v="NA"/>
    <n v="0"/>
    <n v="0"/>
    <n v="0"/>
    <n v="9.6749998425000001"/>
    <n v="-11.28749981625"/>
    <n v="1.0749999824999996"/>
    <n v="0.53749999124999981"/>
  </r>
  <r>
    <x v="5"/>
    <s v="air travel fare"/>
    <s v="Standard"/>
    <x v="4"/>
    <s v="Unassigned"/>
    <s v="Position 5-10 Bid Strategy"/>
    <n v="0.46250000000000002"/>
    <n v="20"/>
    <n v="20.987500000000001"/>
    <n v="1.0493749999999999"/>
    <n v="2904"/>
    <n v="6.8870523415977998E-3"/>
    <n v="3.2858471074380202"/>
    <n v="0"/>
    <n v="0"/>
    <n v="0"/>
    <n v="20.987500000000001"/>
    <x v="814"/>
    <n v="-1"/>
    <n v="0"/>
    <s v="NA"/>
    <n v="0"/>
    <n v="0"/>
    <n v="0"/>
    <n v="18.888750000000002"/>
    <n v="-22.036875000000002"/>
    <n v="2.098749999999999"/>
    <n v="1.0493750000000013"/>
  </r>
  <r>
    <x v="5"/>
    <s v="flight to rome italy"/>
    <s v="Advanced"/>
    <x v="4"/>
    <s v="Unassigned"/>
    <s v="Position 5-10 Bid Strategy"/>
    <n v="0.46250000000000002"/>
    <n v="59"/>
    <n v="33.4999994"/>
    <n v="0.56779659999999998"/>
    <n v="530"/>
    <n v="0.111320754716981"/>
    <n v="1.7705660377358501"/>
    <n v="0"/>
    <n v="0"/>
    <n v="0"/>
    <n v="33.4999994"/>
    <x v="815"/>
    <n v="-1"/>
    <n v="0"/>
    <s v="NA"/>
    <n v="0"/>
    <n v="0"/>
    <n v="0"/>
    <n v="30.14999946"/>
    <n v="-35.174999370000002"/>
    <n v="3.34999994"/>
    <n v="1.6749999700000018"/>
  </r>
  <r>
    <x v="3"/>
    <s v="caen flight"/>
    <s v="Standard"/>
    <x v="4"/>
    <s v="Unassigned"/>
    <s v="Position 1-2 Target"/>
    <n v="0.47499999999999998"/>
    <n v="7"/>
    <n v="3.1749999750000004"/>
    <n v="0.45357142500000003"/>
    <n v="480"/>
    <n v="1.4583333333333299E-2"/>
    <n v="1.7335416666666701"/>
    <n v="0"/>
    <n v="0"/>
    <n v="0"/>
    <n v="3.1749999750000004"/>
    <x v="816"/>
    <n v="-1"/>
    <n v="0"/>
    <s v="NA"/>
    <n v="0"/>
    <n v="0"/>
    <n v="0"/>
    <n v="2.8574999775000003"/>
    <n v="-3.3337499737500007"/>
    <n v="0.31749999750000013"/>
    <n v="0.15874999875000029"/>
  </r>
  <r>
    <x v="3"/>
    <s v="travel to marseille"/>
    <s v="Standard"/>
    <x v="4"/>
    <s v="Unassigned"/>
    <s v="Position 1-2 Target"/>
    <n v="0.47499999999999998"/>
    <n v="8"/>
    <n v="4.1375000000000002"/>
    <n v="0.51718750000000002"/>
    <n v="2417"/>
    <n v="3.3098882912701699E-3"/>
    <n v="2.09760033098883"/>
    <n v="0"/>
    <n v="0"/>
    <n v="0"/>
    <n v="4.1375000000000002"/>
    <x v="786"/>
    <n v="-1"/>
    <n v="0"/>
    <s v="NA"/>
    <n v="0"/>
    <n v="0"/>
    <n v="0"/>
    <n v="3.7237500000000003"/>
    <n v="-4.3443750000000003"/>
    <n v="0.41374999999999984"/>
    <n v="0.20687500000000014"/>
  </r>
  <r>
    <x v="3"/>
    <s v="discount france travel"/>
    <s v="Advanced"/>
    <x v="4"/>
    <s v="Unassigned"/>
    <s v="Position 1-2 Target"/>
    <n v="0.47499999999999998"/>
    <n v="6"/>
    <n v="5.2374999750000004"/>
    <n v="0.8729166625"/>
    <n v="322"/>
    <n v="1.8633540372670801E-2"/>
    <n v="2.3391304347826098"/>
    <n v="0"/>
    <n v="0"/>
    <n v="0"/>
    <n v="5.2374999750000004"/>
    <x v="817"/>
    <n v="-1"/>
    <n v="0"/>
    <s v="NA"/>
    <n v="0"/>
    <n v="0"/>
    <n v="0"/>
    <n v="4.7137499775000009"/>
    <n v="-5.4993749737500011"/>
    <n v="0.52374999749999951"/>
    <n v="0.26187499875000064"/>
  </r>
  <r>
    <x v="3"/>
    <s v="travel to lourdes"/>
    <s v="Standard"/>
    <x v="4"/>
    <s v="Unassigned"/>
    <s v="Position 1-2 Target"/>
    <n v="0.47499999999999998"/>
    <n v="24"/>
    <n v="10.937499899999999"/>
    <n v="0.45572916249999995"/>
    <n v="947"/>
    <n v="2.5343189017951403E-2"/>
    <n v="2.65997888067582"/>
    <n v="0"/>
    <n v="0"/>
    <n v="0"/>
    <n v="10.937499899999999"/>
    <x v="818"/>
    <n v="-1"/>
    <n v="0"/>
    <s v="NA"/>
    <n v="0"/>
    <n v="0"/>
    <n v="0"/>
    <n v="9.8437499099999997"/>
    <n v="-11.484374894999998"/>
    <n v="1.0937499899999992"/>
    <n v="0.54687499499999959"/>
  </r>
  <r>
    <x v="5"/>
    <s v="lowest airfare to paris"/>
    <s v="Standard"/>
    <x v="4"/>
    <s v="Unassigned"/>
    <s v="Position 2-5 Bid Strategy"/>
    <n v="0.47499999999999998"/>
    <n v="1"/>
    <n v="0.7"/>
    <n v="0.7"/>
    <n v="41"/>
    <n v="2.4390243902439001E-2"/>
    <n v="2.14878048780488"/>
    <n v="0"/>
    <n v="0"/>
    <n v="0"/>
    <n v="0.7"/>
    <x v="620"/>
    <n v="-1"/>
    <n v="0"/>
    <s v="NA"/>
    <n v="0"/>
    <n v="0"/>
    <n v="0"/>
    <n v="0.63"/>
    <n v="-0.73499999999999999"/>
    <n v="6.9999999999999951E-2"/>
    <n v="3.5000000000000031E-2"/>
  </r>
  <r>
    <x v="5"/>
    <s v="venice plane ticket"/>
    <s v="Advanced"/>
    <x v="4"/>
    <s v="Unassigned"/>
    <s v="Position 5-10 Bid Strategy"/>
    <n v="0.47499999999999998"/>
    <n v="2"/>
    <n v="1.3875"/>
    <n v="0.69374999999999998"/>
    <n v="25"/>
    <n v="0.08"/>
    <n v="2.88"/>
    <n v="0"/>
    <n v="0"/>
    <n v="0"/>
    <n v="1.3875"/>
    <x v="667"/>
    <n v="-1"/>
    <n v="0"/>
    <s v="NA"/>
    <n v="0"/>
    <n v="0"/>
    <n v="0"/>
    <n v="1.24875"/>
    <n v="-1.4568749999999999"/>
    <n v="0.13874999999999993"/>
    <n v="6.9374999999999964E-2"/>
  </r>
  <r>
    <x v="5"/>
    <s v="international airline travel"/>
    <s v="Standard"/>
    <x v="4"/>
    <s v="Unassigned"/>
    <s v="Position 5-10 Bid Strategy"/>
    <n v="0.47499999999999998"/>
    <n v="3"/>
    <n v="1.8249999749999999"/>
    <n v="0.60833332499999992"/>
    <n v="739"/>
    <n v="4.0595399188091998E-3"/>
    <n v="3.53599458728011"/>
    <n v="0"/>
    <n v="0"/>
    <n v="0"/>
    <n v="1.8249999749999999"/>
    <x v="819"/>
    <n v="-1"/>
    <n v="0"/>
    <s v="NA"/>
    <n v="0"/>
    <n v="0"/>
    <n v="0"/>
    <n v="1.6424999775"/>
    <n v="-1.9162499737500001"/>
    <n v="0.1824999974999999"/>
    <n v="9.1249998750000172E-2"/>
  </r>
  <r>
    <x v="5"/>
    <s v="air ticket deal"/>
    <s v="Standard"/>
    <x v="4"/>
    <s v="Unassigned"/>
    <s v="Position 5-10 Bid Strategy"/>
    <n v="0.47499999999999998"/>
    <n v="4"/>
    <n v="2.6749999999999998"/>
    <n v="0.66874999999999996"/>
    <n v="551"/>
    <n v="7.2595281306715095E-3"/>
    <n v="2.9148820326678799"/>
    <n v="0"/>
    <n v="0"/>
    <n v="0"/>
    <n v="2.6749999999999998"/>
    <x v="486"/>
    <n v="-1"/>
    <n v="0"/>
    <s v="NA"/>
    <n v="0"/>
    <n v="0"/>
    <n v="0"/>
    <n v="2.4074999999999998"/>
    <n v="-2.8087499999999999"/>
    <n v="0.26750000000000007"/>
    <n v="0.13375000000000004"/>
  </r>
  <r>
    <x v="5"/>
    <s v="airline ticket prices"/>
    <s v="Standard"/>
    <x v="4"/>
    <s v="Unassigned"/>
    <s v="Position 5-10 Bid Strategy"/>
    <n v="0.47499999999999998"/>
    <n v="316"/>
    <n v="224.48749810000001"/>
    <n v="0.71040347500000001"/>
    <n v="108245"/>
    <n v="2.91930343202919E-3"/>
    <n v="2.8304762344681"/>
    <n v="0"/>
    <n v="0"/>
    <n v="0"/>
    <n v="224.48749810000001"/>
    <x v="820"/>
    <n v="-1"/>
    <n v="0"/>
    <s v="NA"/>
    <n v="0"/>
    <n v="0"/>
    <n v="0"/>
    <n v="202.03874829"/>
    <n v="-235.71187300500003"/>
    <n v="22.44874981000001"/>
    <n v="11.224374905000019"/>
  </r>
  <r>
    <x v="3"/>
    <s v="travel to lille"/>
    <s v="Standard"/>
    <x v="4"/>
    <s v="Unassigned"/>
    <s v="Position 1-2 Target"/>
    <n v="0.48749999999999999"/>
    <n v="3"/>
    <n v="1.2124999875"/>
    <n v="0.4041666625"/>
    <n v="1487"/>
    <n v="2.0174848688634798E-3"/>
    <n v="1.58924008069939"/>
    <n v="0"/>
    <n v="0"/>
    <n v="0"/>
    <n v="1.2124999875"/>
    <x v="821"/>
    <n v="-1"/>
    <n v="0"/>
    <s v="NA"/>
    <n v="0"/>
    <n v="0"/>
    <n v="0"/>
    <n v="1.09124998875"/>
    <n v="-1.2731249868750001"/>
    <n v="0.12124999874999998"/>
    <n v="6.0624999375000099E-2"/>
  </r>
  <r>
    <x v="3"/>
    <s v="orange flight"/>
    <s v="Standard"/>
    <x v="4"/>
    <s v="Unassigned"/>
    <s v="Position 1-2 Target"/>
    <n v="0.48749999999999999"/>
    <n v="3"/>
    <n v="1.6125"/>
    <n v="0.53749999999999998"/>
    <n v="589"/>
    <n v="5.0933786078098502E-3"/>
    <n v="2.6008488964346399"/>
    <n v="0"/>
    <n v="0"/>
    <n v="0"/>
    <n v="1.6125"/>
    <x v="822"/>
    <n v="-1"/>
    <n v="0"/>
    <s v="NA"/>
    <n v="0"/>
    <n v="0"/>
    <n v="0"/>
    <n v="1.4512500000000002"/>
    <n v="-1.6931250000000002"/>
    <n v="0.16124999999999989"/>
    <n v="8.0625000000000169E-2"/>
  </r>
  <r>
    <x v="3"/>
    <s v="airfare low paris"/>
    <s v="Advanced"/>
    <x v="4"/>
    <s v="Unassigned"/>
    <s v="Position 1-2 Target"/>
    <n v="0.48749999999999999"/>
    <n v="4"/>
    <n v="2.15"/>
    <n v="0.53749999999999998"/>
    <n v="388"/>
    <n v="1.03092783505155E-2"/>
    <n v="2.8641752577319601"/>
    <n v="0"/>
    <n v="0"/>
    <n v="0"/>
    <n v="2.15"/>
    <x v="823"/>
    <n v="-1"/>
    <n v="0"/>
    <s v="NA"/>
    <n v="0"/>
    <n v="0"/>
    <n v="0"/>
    <n v="1.9350000000000001"/>
    <n v="-2.2574999999999998"/>
    <n v="0.21499999999999986"/>
    <n v="0.10749999999999993"/>
  </r>
  <r>
    <x v="3"/>
    <s v="airfare cheap france paris"/>
    <s v="Advanced"/>
    <x v="4"/>
    <s v="Unassigned"/>
    <s v="Position 1-2 Target"/>
    <n v="0.48749999999999999"/>
    <n v="28"/>
    <n v="17.549999949999997"/>
    <n v="0.62678571249999993"/>
    <n v="602"/>
    <n v="4.6511627906976702E-2"/>
    <n v="1.4234219269102999"/>
    <n v="0"/>
    <n v="0"/>
    <n v="0"/>
    <n v="17.549999949999997"/>
    <x v="824"/>
    <n v="-1"/>
    <n v="0"/>
    <s v="NA"/>
    <n v="0"/>
    <n v="0"/>
    <n v="0"/>
    <n v="15.794999954999998"/>
    <n v="-18.427499947499996"/>
    <n v="1.7549999949999986"/>
    <n v="0.8774999974999993"/>
  </r>
  <r>
    <x v="5"/>
    <s v="air line ticket online"/>
    <s v="Standard"/>
    <x v="4"/>
    <s v="Unassigned"/>
    <s v="Position 5-10 Bid Strategy"/>
    <n v="0.48749999999999999"/>
    <n v="1"/>
    <n v="0.42499999999999999"/>
    <n v="0.42499999999999999"/>
    <n v="447"/>
    <n v="2.23713646532438E-3"/>
    <n v="4.2868008948545899"/>
    <n v="0"/>
    <n v="0"/>
    <n v="0"/>
    <n v="0.42499999999999999"/>
    <x v="479"/>
    <n v="-1"/>
    <n v="0"/>
    <s v="NA"/>
    <n v="0"/>
    <n v="0"/>
    <n v="0"/>
    <n v="0.38250000000000001"/>
    <n v="-0.44624999999999998"/>
    <n v="4.2499999999999982E-2"/>
    <n v="2.1249999999999991E-2"/>
  </r>
  <r>
    <x v="5"/>
    <s v="cheap air fare paris"/>
    <s v="Standard"/>
    <x v="4"/>
    <s v="Unassigned"/>
    <s v="Position 2-5 Bid Strategy"/>
    <n v="0.48749999999999999"/>
    <n v="1"/>
    <n v="0.51249999999999996"/>
    <n v="0.51249999999999996"/>
    <n v="203"/>
    <n v="4.9261083743842408E-3"/>
    <n v="1.7684729064039399"/>
    <n v="0"/>
    <n v="0"/>
    <n v="0"/>
    <n v="0.51249999999999996"/>
    <x v="585"/>
    <n v="-1"/>
    <n v="0"/>
    <s v="NA"/>
    <n v="0"/>
    <n v="0"/>
    <n v="0"/>
    <n v="0.46124999999999999"/>
    <n v="-0.53812499999999996"/>
    <n v="5.1249999999999962E-2"/>
    <n v="2.5625000000000009E-2"/>
  </r>
  <r>
    <x v="5"/>
    <s v="budget airfare europe"/>
    <s v="Advanced"/>
    <x v="4"/>
    <s v="Unassigned"/>
    <s v="Position 5-10 Bid Strategy"/>
    <n v="0.48749999999999999"/>
    <n v="3"/>
    <n v="1.4624999999999999"/>
    <n v="0.48749999999999999"/>
    <n v="163"/>
    <n v="1.84049079754601E-2"/>
    <n v="1.69754601226994"/>
    <n v="0"/>
    <n v="0"/>
    <n v="0"/>
    <n v="1.4624999999999999"/>
    <x v="825"/>
    <n v="-1"/>
    <n v="0"/>
    <s v="NA"/>
    <n v="0"/>
    <n v="0"/>
    <n v="0"/>
    <n v="1.3162499999999999"/>
    <n v="-1.535625"/>
    <n v="0.14624999999999999"/>
    <n v="7.3125000000000107E-2"/>
  </r>
  <r>
    <x v="5"/>
    <s v="cheap airline paris"/>
    <s v="Standard"/>
    <x v="4"/>
    <s v="Unassigned"/>
    <s v="Position 2-5 Bid Strategy"/>
    <n v="0.48749999999999999"/>
    <n v="2"/>
    <n v="3.2124999999999999"/>
    <n v="1.60625"/>
    <n v="34"/>
    <n v="5.8823529411764698E-2"/>
    <n v="2.7058823529411802"/>
    <n v="0"/>
    <n v="0"/>
    <n v="0"/>
    <n v="3.2124999999999999"/>
    <x v="826"/>
    <n v="-1"/>
    <n v="0"/>
    <s v="NA"/>
    <n v="0"/>
    <n v="0"/>
    <n v="0"/>
    <n v="2.8912499999999999"/>
    <n v="-3.3731249999999999"/>
    <n v="0.32125000000000004"/>
    <n v="0.16062500000000002"/>
  </r>
  <r>
    <x v="5"/>
    <s v="airfare low paris"/>
    <s v="Standard"/>
    <x v="4"/>
    <s v="Unassigned"/>
    <s v="Position 2-5 Bid Strategy"/>
    <n v="0.48749999999999999"/>
    <n v="5"/>
    <n v="3.5125000000000002"/>
    <n v="0.70250000000000001"/>
    <n v="67"/>
    <n v="7.4626865671641798E-2"/>
    <n v="2.6925373134328399"/>
    <n v="0"/>
    <n v="0"/>
    <n v="0"/>
    <n v="3.5125000000000002"/>
    <x v="827"/>
    <n v="-1"/>
    <n v="0"/>
    <s v="NA"/>
    <n v="0"/>
    <n v="0"/>
    <n v="0"/>
    <n v="3.1612500000000003"/>
    <n v="-3.6881250000000003"/>
    <n v="0.35124999999999984"/>
    <n v="0.17562500000000014"/>
  </r>
  <r>
    <x v="5"/>
    <s v="germany air ticket"/>
    <s v="Advanced"/>
    <x v="4"/>
    <s v="Unassigned"/>
    <s v="Position 5-10 Bid Strategy"/>
    <n v="0.48749999999999999"/>
    <n v="15"/>
    <n v="7.5624999374999993"/>
    <n v="0.50416666249999997"/>
    <n v="185"/>
    <n v="8.1081081081081099E-2"/>
    <n v="2.8945945945945901"/>
    <n v="0"/>
    <n v="0"/>
    <n v="0"/>
    <n v="7.5624999374999993"/>
    <x v="828"/>
    <n v="-1"/>
    <n v="0"/>
    <s v="NA"/>
    <n v="0"/>
    <n v="0"/>
    <n v="0"/>
    <n v="6.8062499437499993"/>
    <n v="-7.9406249343749993"/>
    <n v="0.75624999375000002"/>
    <n v="0.37812499687500001"/>
  </r>
  <r>
    <x v="3"/>
    <s v="cheap grenoble flight"/>
    <s v="Standard"/>
    <x v="4"/>
    <s v="Unassigned"/>
    <s v="Position 1-2 Target"/>
    <n v="0.5"/>
    <n v="2"/>
    <n v="1.0249999999999999"/>
    <n v="0.51249999999999996"/>
    <n v="78"/>
    <n v="2.5641025641025599E-2"/>
    <n v="2.33589743589744"/>
    <n v="0"/>
    <n v="0"/>
    <n v="0"/>
    <n v="1.0249999999999999"/>
    <x v="715"/>
    <n v="-1"/>
    <n v="0"/>
    <s v="NA"/>
    <n v="0"/>
    <n v="0"/>
    <n v="0"/>
    <n v="0.92249999999999999"/>
    <n v="-1.0762499999999999"/>
    <n v="0.10249999999999992"/>
    <n v="5.1250000000000018E-2"/>
  </r>
  <r>
    <x v="3"/>
    <s v="le man flight"/>
    <s v="Standard"/>
    <x v="4"/>
    <s v="Unassigned"/>
    <s v="Position 1-2 Target"/>
    <n v="0.5"/>
    <n v="3"/>
    <n v="1.5375000000000001"/>
    <n v="0.51249999999999996"/>
    <n v="545"/>
    <n v="5.5045871559632996E-3"/>
    <n v="3.3836697247706402"/>
    <n v="0"/>
    <n v="0"/>
    <n v="0"/>
    <n v="1.5375000000000001"/>
    <x v="829"/>
    <n v="-1"/>
    <n v="0"/>
    <s v="NA"/>
    <n v="0"/>
    <n v="0"/>
    <n v="0"/>
    <n v="1.38375"/>
    <n v="-1.6143750000000001"/>
    <n v="0.15375000000000005"/>
    <n v="7.6875000000000027E-2"/>
  </r>
  <r>
    <x v="3"/>
    <s v="lille flight"/>
    <s v="Standard"/>
    <x v="4"/>
    <s v="Unassigned"/>
    <s v="Position 1-2 Target"/>
    <n v="0.5"/>
    <n v="3"/>
    <n v="1.5499999875000001"/>
    <n v="0.51666666250000004"/>
    <n v="443"/>
    <n v="6.7720090293453697E-3"/>
    <n v="1.60993227990971"/>
    <n v="0"/>
    <n v="0"/>
    <n v="0"/>
    <n v="1.5499999875000001"/>
    <x v="760"/>
    <n v="-1"/>
    <n v="0"/>
    <s v="NA"/>
    <n v="0"/>
    <n v="0"/>
    <n v="0"/>
    <n v="1.3949999887500002"/>
    <n v="-1.6274999868750002"/>
    <n v="0.15499999874999992"/>
    <n v="7.7499999375000073E-2"/>
  </r>
  <r>
    <x v="3"/>
    <s v="paris travel service"/>
    <s v="Advanced"/>
    <x v="4"/>
    <s v="Unassigned"/>
    <s v="Position 1-2 Target"/>
    <n v="0.5"/>
    <n v="5"/>
    <n v="2.1875"/>
    <n v="0.4375"/>
    <n v="498"/>
    <n v="1.00401606425703E-2"/>
    <n v="1.68413654618474"/>
    <n v="0"/>
    <n v="0"/>
    <n v="0"/>
    <n v="2.1875"/>
    <x v="599"/>
    <n v="-1"/>
    <n v="0"/>
    <s v="NA"/>
    <n v="0"/>
    <n v="0"/>
    <n v="0"/>
    <n v="1.96875"/>
    <n v="-2.296875"/>
    <n v="0.21875"/>
    <n v="0.109375"/>
  </r>
  <r>
    <x v="3"/>
    <s v="airfare cheapest paris"/>
    <s v="Advanced"/>
    <x v="4"/>
    <s v="Unassigned"/>
    <s v="Position 1-2 Target"/>
    <n v="0.5"/>
    <n v="11"/>
    <n v="5.462499900000001"/>
    <n v="0.49659090000000006"/>
    <n v="277"/>
    <n v="3.9711191335740102E-2"/>
    <n v="1.74945848375451"/>
    <n v="0"/>
    <n v="0"/>
    <n v="0"/>
    <n v="5.462499900000001"/>
    <x v="830"/>
    <n v="-1"/>
    <n v="0"/>
    <s v="NA"/>
    <n v="0"/>
    <n v="0"/>
    <n v="0"/>
    <n v="4.9162499100000012"/>
    <n v="-5.7356248950000008"/>
    <n v="0.54624998999999974"/>
    <n v="0.27312499499999987"/>
  </r>
  <r>
    <x v="3"/>
    <s v="grenoble flight"/>
    <s v="Standard"/>
    <x v="4"/>
    <s v="Unassigned"/>
    <s v="Position 1-2 Target"/>
    <n v="0.5"/>
    <n v="14"/>
    <n v="7.1999999749999999"/>
    <n v="0.51428571249999999"/>
    <n v="485"/>
    <n v="2.8865979381443297E-2"/>
    <n v="1.6981443298969101"/>
    <n v="0"/>
    <n v="0"/>
    <n v="0"/>
    <n v="7.1999999749999999"/>
    <x v="831"/>
    <n v="-1"/>
    <n v="0"/>
    <s v="NA"/>
    <n v="0"/>
    <n v="0"/>
    <n v="0"/>
    <n v="6.4799999775000003"/>
    <n v="-7.5599999737500001"/>
    <n v="0.71999999749999954"/>
    <n v="0.35999999875000022"/>
  </r>
  <r>
    <x v="3"/>
    <s v="cheap trip to paris"/>
    <s v="Standard"/>
    <x v="4"/>
    <s v="Unassigned"/>
    <s v="Position 1-2 Target"/>
    <n v="0.5"/>
    <n v="39"/>
    <n v="23.262499650000002"/>
    <n v="0.59647435000000004"/>
    <n v="606"/>
    <n v="6.43564356435644E-2"/>
    <n v="2.27590759075908"/>
    <n v="0"/>
    <n v="0"/>
    <n v="0"/>
    <n v="23.262499650000002"/>
    <x v="832"/>
    <n v="-1"/>
    <n v="0"/>
    <s v="NA"/>
    <n v="0"/>
    <n v="0"/>
    <n v="0"/>
    <n v="20.936249685000003"/>
    <n v="-24.425624632500003"/>
    <n v="2.3262499649999988"/>
    <n v="1.1631249825000012"/>
  </r>
  <r>
    <x v="3"/>
    <s v="paris tourism"/>
    <s v="Advanced"/>
    <x v="4"/>
    <s v="Unassigned"/>
    <s v="Position 1-2 Target"/>
    <n v="0.5"/>
    <n v="255"/>
    <n v="145.09999800000003"/>
    <n v="0.56901960000000007"/>
    <n v="15392"/>
    <n v="1.6567047817047799E-2"/>
    <n v="1.7363500519750501"/>
    <n v="0"/>
    <n v="0"/>
    <n v="0"/>
    <n v="145.09999800000003"/>
    <x v="833"/>
    <n v="-1"/>
    <n v="0"/>
    <s v="NA"/>
    <n v="0"/>
    <n v="0"/>
    <n v="0"/>
    <n v="130.58999820000003"/>
    <n v="-152.35499790000003"/>
    <n v="14.509999800000003"/>
    <n v="7.2549999000000014"/>
  </r>
  <r>
    <x v="5"/>
    <s v="airline ticket prices online"/>
    <s v="Standard"/>
    <x v="4"/>
    <s v="Unassigned"/>
    <s v="Position 5-10 Bid Strategy"/>
    <n v="0.5"/>
    <n v="1"/>
    <n v="0.41249999999999998"/>
    <n v="0.41249999999999998"/>
    <n v="1151"/>
    <n v="8.6880973066898312E-4"/>
    <n v="3.1592528236316202"/>
    <n v="0"/>
    <n v="0"/>
    <n v="0"/>
    <n v="0.41249999999999998"/>
    <x v="619"/>
    <n v="-1"/>
    <n v="0"/>
    <s v="NA"/>
    <n v="0"/>
    <n v="0"/>
    <n v="0"/>
    <n v="0.37124999999999997"/>
    <n v="-0.43312499999999998"/>
    <n v="4.1250000000000009E-2"/>
    <n v="2.0625000000000004E-2"/>
  </r>
  <r>
    <x v="5"/>
    <s v="flight ticket to paris"/>
    <s v="Standard"/>
    <x v="4"/>
    <s v="Unassigned"/>
    <s v="Position 2-5 Bid Strategy"/>
    <n v="0.5"/>
    <n v="2"/>
    <n v="1.075"/>
    <n v="0.53749999999999998"/>
    <n v="65"/>
    <n v="3.0769230769230802E-2"/>
    <n v="1.9415384615384601"/>
    <n v="0"/>
    <n v="0"/>
    <n v="0"/>
    <n v="1.075"/>
    <x v="834"/>
    <n v="-1"/>
    <n v="0"/>
    <s v="NA"/>
    <n v="0"/>
    <n v="0"/>
    <n v="0"/>
    <n v="0.96750000000000003"/>
    <n v="-1.1287499999999999"/>
    <n v="0.10749999999999993"/>
    <n v="5.3749999999999964E-2"/>
  </r>
  <r>
    <x v="5"/>
    <s v="airfare cheapest paris"/>
    <s v="Standard"/>
    <x v="4"/>
    <s v="Unassigned"/>
    <s v="Position 2-5 Bid Strategy"/>
    <n v="0.5"/>
    <n v="2"/>
    <n v="1.125"/>
    <n v="0.5625"/>
    <n v="66"/>
    <n v="3.0303030303030297E-2"/>
    <n v="1.9439393939393901"/>
    <n v="0"/>
    <n v="0"/>
    <n v="0"/>
    <n v="1.125"/>
    <x v="593"/>
    <n v="-1"/>
    <n v="0"/>
    <s v="NA"/>
    <n v="0"/>
    <n v="0"/>
    <n v="0"/>
    <n v="1.0125"/>
    <n v="-1.1812500000000001"/>
    <n v="0.11250000000000004"/>
    <n v="5.6250000000000133E-2"/>
  </r>
  <r>
    <x v="5"/>
    <s v="bargain flight spain"/>
    <s v="Advanced"/>
    <x v="4"/>
    <s v="Unassigned"/>
    <s v="Position 5-10 Bid Strategy"/>
    <n v="0.5"/>
    <n v="2"/>
    <n v="1.55"/>
    <n v="0.77500000000000002"/>
    <n v="59"/>
    <n v="3.3898305084745804E-2"/>
    <n v="1.77966101694915"/>
    <n v="0"/>
    <n v="0"/>
    <n v="0"/>
    <n v="1.55"/>
    <x v="409"/>
    <n v="-1"/>
    <n v="0"/>
    <s v="NA"/>
    <n v="0"/>
    <n v="0"/>
    <n v="0"/>
    <n v="1.395"/>
    <n v="-1.6275000000000002"/>
    <n v="0.15500000000000003"/>
    <n v="7.7500000000000124E-2"/>
  </r>
  <r>
    <x v="5"/>
    <s v="cheap air ticket to paris"/>
    <s v="Standard"/>
    <x v="4"/>
    <s v="Unassigned"/>
    <s v="Position 2-5 Bid Strategy"/>
    <n v="0.5"/>
    <n v="7"/>
    <n v="4.2"/>
    <n v="0.6"/>
    <n v="97"/>
    <n v="7.2164948453608199E-2"/>
    <n v="1.5278350515463901"/>
    <n v="0"/>
    <n v="0"/>
    <n v="0"/>
    <n v="4.2"/>
    <x v="835"/>
    <n v="-1"/>
    <n v="0"/>
    <s v="NA"/>
    <n v="0"/>
    <n v="0"/>
    <n v="0"/>
    <n v="3.7800000000000002"/>
    <n v="-4.41"/>
    <n v="0.41999999999999993"/>
    <n v="0.20999999999999996"/>
  </r>
  <r>
    <x v="5"/>
    <s v="cheapest flight to paris"/>
    <s v="Standard"/>
    <x v="4"/>
    <s v="Unassigned"/>
    <s v="Position 2-5 Bid Strategy"/>
    <n v="0.5"/>
    <n v="10"/>
    <n v="5.4874999999999998"/>
    <n v="0.54874999999999996"/>
    <n v="187"/>
    <n v="5.3475935828876997E-2"/>
    <n v="2.9780748663101599"/>
    <n v="0"/>
    <n v="0"/>
    <n v="0"/>
    <n v="5.4874999999999998"/>
    <x v="836"/>
    <n v="-1"/>
    <n v="0"/>
    <s v="NA"/>
    <n v="0"/>
    <n v="0"/>
    <n v="0"/>
    <n v="4.9387499999999998"/>
    <n v="-5.7618749999999999"/>
    <n v="0.54875000000000007"/>
    <n v="0.27437500000000004"/>
  </r>
  <r>
    <x v="5"/>
    <s v="airfare cheap france paris"/>
    <s v="Standard"/>
    <x v="4"/>
    <s v="Unassigned"/>
    <s v="Position 2-5 Bid Strategy"/>
    <n v="0.5"/>
    <n v="10"/>
    <n v="5.5125000000000002"/>
    <n v="0.55125000000000002"/>
    <n v="153"/>
    <n v="6.5359477124182996E-2"/>
    <n v="1.5450980392156901"/>
    <n v="0"/>
    <n v="0"/>
    <n v="0"/>
    <n v="5.5125000000000002"/>
    <x v="428"/>
    <n v="-1"/>
    <n v="0"/>
    <s v="NA"/>
    <n v="0"/>
    <n v="0"/>
    <n v="0"/>
    <n v="4.9612500000000006"/>
    <n v="-5.7881250000000009"/>
    <n v="0.55124999999999957"/>
    <n v="0.27562500000000068"/>
  </r>
  <r>
    <x v="5"/>
    <s v="best fare to europe"/>
    <s v="Advanced"/>
    <x v="4"/>
    <s v="Unassigned"/>
    <s v="Position 5-10 Bid Strategy"/>
    <n v="0.5"/>
    <n v="19"/>
    <n v="9.5874999874999993"/>
    <n v="0.50460526249999993"/>
    <n v="162"/>
    <n v="0.11728395061728399"/>
    <n v="2.6382716049382702"/>
    <n v="0"/>
    <n v="0"/>
    <n v="0"/>
    <n v="9.5874999874999993"/>
    <x v="837"/>
    <n v="-1"/>
    <n v="0"/>
    <s v="NA"/>
    <n v="0"/>
    <n v="0"/>
    <n v="0"/>
    <n v="8.6287499887500001"/>
    <n v="-10.066874986875"/>
    <n v="0.95874999874999922"/>
    <n v="0.4793749993750005"/>
  </r>
  <r>
    <x v="5"/>
    <s v="airplane travel"/>
    <s v="Standard"/>
    <x v="4"/>
    <s v="Unassigned"/>
    <s v="Position 5-10 Bid Strategy"/>
    <n v="0.5"/>
    <n v="18"/>
    <n v="19.474999875000002"/>
    <n v="1.0819444375"/>
    <n v="3080"/>
    <n v="5.8441558441558409E-3"/>
    <n v="3.0150649350649399"/>
    <n v="0"/>
    <n v="0"/>
    <n v="0"/>
    <n v="19.474999875000002"/>
    <x v="838"/>
    <n v="-1"/>
    <n v="0"/>
    <s v="NA"/>
    <n v="0"/>
    <n v="0"/>
    <n v="0"/>
    <n v="17.527499887500003"/>
    <n v="-20.448749868750003"/>
    <n v="1.9474999874999988"/>
    <n v="0.97374999375000115"/>
  </r>
  <r>
    <x v="5"/>
    <s v="international air ticket"/>
    <s v="Standard"/>
    <x v="4"/>
    <s v="Unassigned"/>
    <s v="Position 5-10 Bid Strategy"/>
    <n v="0.5"/>
    <n v="37"/>
    <n v="32.937499899999999"/>
    <n v="0.89020270000000001"/>
    <n v="1949"/>
    <n v="1.8984094407388401E-2"/>
    <n v="3.16187788609543"/>
    <n v="0"/>
    <n v="0"/>
    <n v="0"/>
    <n v="32.937499899999999"/>
    <x v="839"/>
    <n v="-1"/>
    <n v="0"/>
    <s v="NA"/>
    <n v="0"/>
    <n v="0"/>
    <n v="0"/>
    <n v="29.64374991"/>
    <n v="-34.584374895000003"/>
    <n v="3.2937499899999985"/>
    <n v="1.6468749950000046"/>
  </r>
  <r>
    <x v="3"/>
    <s v="bordeaux airfare"/>
    <s v="Standard"/>
    <x v="4"/>
    <s v="Unassigned"/>
    <s v="Position 1-2 Target"/>
    <n v="0.51249999999999996"/>
    <n v="1"/>
    <n v="0.58750000000000002"/>
    <n v="0.58750000000000002"/>
    <n v="47"/>
    <n v="2.1276595744680899E-2"/>
    <n v="2.0212765957446801"/>
    <n v="0"/>
    <n v="0"/>
    <n v="0"/>
    <n v="0.58750000000000002"/>
    <x v="397"/>
    <n v="-1"/>
    <n v="0"/>
    <s v="NA"/>
    <n v="0"/>
    <n v="0"/>
    <n v="0"/>
    <n v="0.52875000000000005"/>
    <n v="-0.61687500000000006"/>
    <n v="5.8749999999999969E-2"/>
    <n v="2.937500000000004E-2"/>
  </r>
  <r>
    <x v="3"/>
    <s v="ticket to toulouse"/>
    <s v="Standard"/>
    <x v="4"/>
    <s v="Unassigned"/>
    <s v="Position 1-2 Target"/>
    <n v="0.51249999999999996"/>
    <n v="3"/>
    <n v="1.6125"/>
    <n v="0.53749999999999998"/>
    <n v="94"/>
    <n v="3.1914893617021295E-2"/>
    <n v="2.0117021276595701"/>
    <n v="0"/>
    <n v="0"/>
    <n v="0"/>
    <n v="1.6125"/>
    <x v="822"/>
    <n v="-1"/>
    <n v="0"/>
    <s v="NA"/>
    <n v="0"/>
    <n v="0"/>
    <n v="0"/>
    <n v="1.4512500000000002"/>
    <n v="-1.6931250000000002"/>
    <n v="0.16124999999999989"/>
    <n v="8.0625000000000169E-2"/>
  </r>
  <r>
    <x v="3"/>
    <s v="discount flight nice"/>
    <s v="Advanced"/>
    <x v="4"/>
    <s v="Unassigned"/>
    <s v="Position 1-2 Target"/>
    <n v="0.51249999999999996"/>
    <n v="3"/>
    <n v="1.6624999874999999"/>
    <n v="0.55416666250000002"/>
    <n v="98"/>
    <n v="3.06122448979592E-2"/>
    <n v="1.7469387755101999"/>
    <n v="0"/>
    <n v="0"/>
    <n v="0"/>
    <n v="1.6624999874999999"/>
    <x v="840"/>
    <n v="-1"/>
    <n v="0"/>
    <s v="NA"/>
    <n v="0"/>
    <n v="0"/>
    <n v="0"/>
    <n v="1.49624998875"/>
    <n v="-1.745624986875"/>
    <n v="0.16624999874999991"/>
    <n v="8.3124999375000064E-2"/>
  </r>
  <r>
    <x v="3"/>
    <s v="discount flight france"/>
    <s v="Advanced"/>
    <x v="4"/>
    <s v="Unassigned"/>
    <s v="Position 1-2 Target"/>
    <n v="0.51249999999999996"/>
    <n v="5"/>
    <n v="5.2750000000000004"/>
    <n v="1.0549999999999999"/>
    <n v="388"/>
    <n v="1.28865979381443E-2"/>
    <n v="4.0453608247422697"/>
    <n v="0"/>
    <n v="0"/>
    <n v="0"/>
    <n v="5.2750000000000004"/>
    <x v="841"/>
    <n v="-1"/>
    <n v="0"/>
    <s v="NA"/>
    <n v="0"/>
    <n v="0"/>
    <n v="0"/>
    <n v="4.7475000000000005"/>
    <n v="-5.5387500000000003"/>
    <n v="0.52749999999999986"/>
    <n v="0.26374999999999993"/>
  </r>
  <r>
    <x v="3"/>
    <s v="travel deal to paris france"/>
    <s v="Advanced"/>
    <x v="4"/>
    <s v="Unassigned"/>
    <s v="Position 1-2 Target"/>
    <n v="0.51249999999999996"/>
    <n v="9"/>
    <n v="7.8499999124999995"/>
    <n v="0.87222221249999998"/>
    <n v="177"/>
    <n v="5.0847457627118703E-2"/>
    <n v="1.37683615819209"/>
    <n v="0"/>
    <n v="0"/>
    <n v="0"/>
    <n v="7.8499999124999995"/>
    <x v="842"/>
    <n v="-1"/>
    <n v="0"/>
    <s v="NA"/>
    <n v="0"/>
    <n v="0"/>
    <n v="0"/>
    <n v="7.0649999212500001"/>
    <n v="-8.2424999081249997"/>
    <n v="0.78499999124999942"/>
    <n v="0.39249999562500015"/>
  </r>
  <r>
    <x v="3"/>
    <s v="nantes flight"/>
    <s v="Standard"/>
    <x v="4"/>
    <s v="Unassigned"/>
    <s v="Position 1-2 Target"/>
    <n v="0.51249999999999996"/>
    <n v="19"/>
    <n v="8.6999997749999984"/>
    <n v="0.45789472499999995"/>
    <n v="14345"/>
    <n v="1.3245033112582801E-3"/>
    <n v="1.2248518647612401"/>
    <n v="0"/>
    <n v="0"/>
    <n v="0"/>
    <n v="8.6999997749999984"/>
    <x v="843"/>
    <n v="-1"/>
    <n v="0"/>
    <s v="NA"/>
    <n v="0"/>
    <n v="0"/>
    <n v="0"/>
    <n v="7.8299997974999984"/>
    <n v="-9.1349997637499989"/>
    <n v="0.86999997750000002"/>
    <n v="0.43499998875000045"/>
  </r>
  <r>
    <x v="3"/>
    <s v="cheap air fare paris"/>
    <s v="Advanced"/>
    <x v="4"/>
    <s v="Unassigned"/>
    <s v="Position 1-2 Target"/>
    <n v="0.51249999999999996"/>
    <n v="16"/>
    <n v="9.2750000000000004"/>
    <n v="0.57968750000000002"/>
    <n v="3717"/>
    <n v="4.3045466774280297E-3"/>
    <n v="2.4046004842615001"/>
    <n v="0"/>
    <n v="0"/>
    <n v="0"/>
    <n v="9.2750000000000004"/>
    <x v="512"/>
    <n v="-1"/>
    <n v="0"/>
    <s v="NA"/>
    <n v="0"/>
    <n v="0"/>
    <n v="0"/>
    <n v="8.3475000000000001"/>
    <n v="-9.7387500000000014"/>
    <n v="0.92750000000000021"/>
    <n v="0.46375000000000099"/>
  </r>
  <r>
    <x v="3"/>
    <s v="dijon flight"/>
    <s v="Standard"/>
    <x v="4"/>
    <s v="Unassigned"/>
    <s v="Position 1-2 Target"/>
    <n v="0.51249999999999996"/>
    <n v="20"/>
    <n v="10.25"/>
    <n v="0.51249999999999996"/>
    <n v="407"/>
    <n v="4.9140049140049102E-2"/>
    <n v="1.6972972972972999"/>
    <n v="0"/>
    <n v="0"/>
    <n v="0"/>
    <n v="10.25"/>
    <x v="844"/>
    <n v="-1"/>
    <n v="0"/>
    <s v="NA"/>
    <n v="0"/>
    <n v="0"/>
    <n v="0"/>
    <n v="9.2249999999999996"/>
    <n v="-10.762500000000001"/>
    <n v="1.0250000000000004"/>
    <n v="0.51250000000000107"/>
  </r>
  <r>
    <x v="3"/>
    <s v="trip to paris france"/>
    <s v="Advanced"/>
    <x v="4"/>
    <s v="Unassigned"/>
    <s v="Position 1-2 Target"/>
    <n v="0.51249999999999996"/>
    <n v="37"/>
    <n v="25.612499824999997"/>
    <n v="0.69222972499999991"/>
    <n v="550"/>
    <n v="6.7272727272727303E-2"/>
    <n v="1.6579999999999999"/>
    <n v="0"/>
    <n v="0"/>
    <n v="0"/>
    <n v="25.612499824999997"/>
    <x v="845"/>
    <n v="-1"/>
    <n v="0"/>
    <s v="NA"/>
    <n v="0"/>
    <n v="0"/>
    <n v="0"/>
    <n v="23.051249842499999"/>
    <n v="-26.893124816249998"/>
    <n v="2.5612499824999979"/>
    <n v="1.2806249912500007"/>
  </r>
  <r>
    <x v="3"/>
    <s v="cheap airfare to france"/>
    <s v="Advanced"/>
    <x v="4"/>
    <s v="Unassigned"/>
    <s v="Position 1-2 Target"/>
    <n v="0.51249999999999996"/>
    <n v="73"/>
    <n v="40.162499425"/>
    <n v="0.55017122500000004"/>
    <n v="1223"/>
    <n v="5.9689288634505296E-2"/>
    <n v="1.64186426819297"/>
    <n v="0"/>
    <n v="0"/>
    <n v="0"/>
    <n v="40.162499425"/>
    <x v="846"/>
    <n v="-1"/>
    <n v="0"/>
    <s v="NA"/>
    <n v="0"/>
    <n v="0"/>
    <n v="0"/>
    <n v="36.146249482500004"/>
    <n v="-42.170624396250005"/>
    <n v="4.0162499424999965"/>
    <n v="2.0081249712500053"/>
  </r>
  <r>
    <x v="5"/>
    <s v="discount flight france"/>
    <s v="Standard"/>
    <x v="4"/>
    <s v="Unassigned"/>
    <s v="Position 2-5 Bid Strategy"/>
    <n v="0.51249999999999996"/>
    <n v="1"/>
    <n v="0.51249999999999996"/>
    <n v="0.51249999999999996"/>
    <n v="96"/>
    <n v="1.0416666666666701E-2"/>
    <n v="3.7156250000000002"/>
    <n v="0"/>
    <n v="0"/>
    <n v="0"/>
    <n v="0.51249999999999996"/>
    <x v="585"/>
    <n v="-1"/>
    <n v="0"/>
    <s v="NA"/>
    <n v="0"/>
    <n v="0"/>
    <n v="0"/>
    <n v="0.46124999999999999"/>
    <n v="-0.53812499999999996"/>
    <n v="5.1249999999999962E-2"/>
    <n v="2.5625000000000009E-2"/>
  </r>
  <r>
    <x v="5"/>
    <s v="fly to nice"/>
    <s v="Advanced"/>
    <x v="4"/>
    <s v="Unassigned"/>
    <s v="Position 2-5 Bid Strategy"/>
    <n v="0.51249999999999996"/>
    <n v="1"/>
    <n v="0.52500000000000002"/>
    <n v="0.52500000000000002"/>
    <n v="152"/>
    <n v="6.5789473684210497E-3"/>
    <n v="2.0282894736842101"/>
    <n v="0"/>
    <n v="0"/>
    <n v="0"/>
    <n v="0.52500000000000002"/>
    <x v="677"/>
    <n v="-1"/>
    <n v="0"/>
    <s v="NA"/>
    <n v="0"/>
    <n v="0"/>
    <n v="0"/>
    <n v="0.47250000000000003"/>
    <n v="-0.55125000000000002"/>
    <n v="5.2499999999999991E-2"/>
    <n v="2.6249999999999996E-2"/>
  </r>
  <r>
    <x v="5"/>
    <s v="airline ticket on line"/>
    <s v="Standard"/>
    <x v="4"/>
    <s v="Unassigned"/>
    <s v="Position 5-10 Bid Strategy"/>
    <n v="0.51249999999999996"/>
    <n v="1"/>
    <n v="0.96250000000000002"/>
    <n v="0.96250000000000002"/>
    <n v="420"/>
    <n v="2.3809523809523799E-3"/>
    <n v="3.8173809523809501"/>
    <n v="0"/>
    <n v="0"/>
    <n v="0"/>
    <n v="0.96250000000000002"/>
    <x v="714"/>
    <n v="-1"/>
    <n v="0"/>
    <s v="NA"/>
    <n v="0"/>
    <n v="0"/>
    <n v="0"/>
    <n v="0.86625000000000008"/>
    <n v="-1.0106250000000001"/>
    <n v="9.6249999999999947E-2"/>
    <n v="4.8125000000000084E-2"/>
  </r>
  <r>
    <x v="5"/>
    <s v="fly to venice"/>
    <s v="Advanced"/>
    <x v="4"/>
    <s v="Unassigned"/>
    <s v="Position 5-10 Bid Strategy"/>
    <n v="0.51249999999999996"/>
    <n v="2"/>
    <n v="1.0249999999999999"/>
    <n v="0.51249999999999996"/>
    <n v="94"/>
    <n v="2.1276595744680899E-2"/>
    <n v="1.6797872340425499"/>
    <n v="0"/>
    <n v="0"/>
    <n v="0"/>
    <n v="1.0249999999999999"/>
    <x v="715"/>
    <n v="-1"/>
    <n v="0"/>
    <s v="NA"/>
    <n v="0"/>
    <n v="0"/>
    <n v="0"/>
    <n v="0.92249999999999999"/>
    <n v="-1.0762499999999999"/>
    <n v="0.10249999999999992"/>
    <n v="5.1250000000000018E-2"/>
  </r>
  <r>
    <x v="5"/>
    <s v="fly to geneva"/>
    <s v="Advanced"/>
    <x v="4"/>
    <s v="Unassigned"/>
    <s v="Position 5-10 Bid Strategy"/>
    <n v="0.51249999999999996"/>
    <n v="2"/>
    <n v="1.1000000000000001"/>
    <n v="0.55000000000000004"/>
    <n v="62"/>
    <n v="3.2258064516128997E-2"/>
    <n v="1.50322580645161"/>
    <n v="0"/>
    <n v="0"/>
    <n v="0"/>
    <n v="1.1000000000000001"/>
    <x v="666"/>
    <n v="-1"/>
    <n v="0"/>
    <s v="NA"/>
    <n v="0"/>
    <n v="0"/>
    <n v="0"/>
    <n v="0.9900000000000001"/>
    <n v="-1.1550000000000002"/>
    <n v="0.10999999999999999"/>
    <n v="5.500000000000016E-2"/>
  </r>
  <r>
    <x v="5"/>
    <s v="fly to lyon"/>
    <s v="Standard"/>
    <x v="4"/>
    <s v="Unassigned"/>
    <s v="Position 2-5 Bid Strategy"/>
    <n v="0.51249999999999996"/>
    <n v="1"/>
    <n v="1.25"/>
    <n v="1.25"/>
    <n v="36"/>
    <n v="2.7777777777777801E-2"/>
    <n v="2.1388888888888902"/>
    <n v="0"/>
    <n v="0"/>
    <n v="0"/>
    <n v="1.25"/>
    <x v="406"/>
    <n v="-1"/>
    <n v="0"/>
    <s v="NA"/>
    <n v="0"/>
    <n v="0"/>
    <n v="0"/>
    <n v="1.125"/>
    <n v="-1.3125"/>
    <n v="0.125"/>
    <n v="6.25E-2"/>
  </r>
  <r>
    <x v="5"/>
    <s v="nuremberg cheap flight"/>
    <s v="Advanced"/>
    <x v="4"/>
    <s v="Unassigned"/>
    <s v="Position 5-10 Bid Strategy"/>
    <n v="0.51249999999999996"/>
    <n v="1"/>
    <n v="1.2625"/>
    <n v="1.2625"/>
    <n v="22"/>
    <n v="4.5454545454545504E-2"/>
    <n v="2.72272727272727"/>
    <n v="0"/>
    <n v="0"/>
    <n v="0"/>
    <n v="1.2625"/>
    <x v="594"/>
    <n v="-1"/>
    <n v="0"/>
    <s v="NA"/>
    <n v="0"/>
    <n v="0"/>
    <n v="0"/>
    <n v="1.13625"/>
    <n v="-1.3256250000000001"/>
    <n v="0.12624999999999997"/>
    <n v="6.3125000000000098E-2"/>
  </r>
  <r>
    <x v="5"/>
    <s v="air france schedule"/>
    <s v="Standard"/>
    <x v="4"/>
    <s v="Unassigned"/>
    <s v="Position 1-4 Bid Strategy"/>
    <n v="0.51249999999999996"/>
    <n v="4"/>
    <n v="1.675"/>
    <n v="0.41875000000000001"/>
    <n v="407"/>
    <n v="9.8280098280098312E-3"/>
    <n v="1.82407862407862"/>
    <n v="0"/>
    <n v="0"/>
    <n v="0"/>
    <n v="1.675"/>
    <x v="847"/>
    <n v="-1"/>
    <n v="0"/>
    <s v="NA"/>
    <n v="0"/>
    <n v="0"/>
    <n v="0"/>
    <n v="1.5075000000000001"/>
    <n v="-1.75875"/>
    <n v="0.16749999999999998"/>
    <n v="8.3749999999999991E-2"/>
  </r>
  <r>
    <x v="5"/>
    <s v="fly to munich"/>
    <s v="Advanced"/>
    <x v="4"/>
    <s v="Unassigned"/>
    <s v="Position 5-10 Bid Strategy"/>
    <n v="0.51249999999999996"/>
    <n v="4"/>
    <n v="2.9249999999999998"/>
    <n v="0.73124999999999996"/>
    <n v="1365"/>
    <n v="2.93040293040293E-3"/>
    <n v="2.0709890109890101"/>
    <n v="0"/>
    <n v="0"/>
    <n v="0"/>
    <n v="2.9249999999999998"/>
    <x v="848"/>
    <n v="-1"/>
    <n v="0"/>
    <s v="NA"/>
    <n v="0"/>
    <n v="0"/>
    <n v="0"/>
    <n v="2.6324999999999998"/>
    <n v="-3.07125"/>
    <n v="0.29249999999999998"/>
    <n v="0.14625000000000021"/>
  </r>
  <r>
    <x v="5"/>
    <s v="berlin cheap ticket"/>
    <s v="Advanced"/>
    <x v="4"/>
    <s v="Unassigned"/>
    <s v="Position 5-10 Bid Strategy"/>
    <n v="0.51249999999999996"/>
    <n v="6"/>
    <n v="3.0874999500000002"/>
    <n v="0.51458332500000004"/>
    <n v="154"/>
    <n v="3.8961038961039002E-2"/>
    <n v="2.2525974025974"/>
    <n v="0"/>
    <n v="0"/>
    <n v="0"/>
    <n v="3.0874999500000002"/>
    <x v="849"/>
    <n v="-1"/>
    <n v="0"/>
    <s v="NA"/>
    <n v="0"/>
    <n v="0"/>
    <n v="0"/>
    <n v="2.7787499550000003"/>
    <n v="-3.2418749475000004"/>
    <n v="0.30874999499999989"/>
    <n v="0.15437499750000017"/>
  </r>
  <r>
    <x v="5"/>
    <s v="athens fly"/>
    <s v="Advanced"/>
    <x v="4"/>
    <s v="Unassigned"/>
    <s v="Position 5-10 Bid Strategy"/>
    <n v="0.51249999999999996"/>
    <n v="6"/>
    <n v="3.1124999999999998"/>
    <n v="0.51875000000000004"/>
    <n v="179"/>
    <n v="3.3519553072625698E-2"/>
    <n v="2.1977653631284899"/>
    <n v="0"/>
    <n v="0"/>
    <n v="0"/>
    <n v="3.1124999999999998"/>
    <x v="850"/>
    <n v="-1"/>
    <n v="0"/>
    <s v="NA"/>
    <n v="0"/>
    <n v="0"/>
    <n v="0"/>
    <n v="2.80125"/>
    <n v="-3.2681249999999999"/>
    <n v="0.3112499999999998"/>
    <n v="0.15562500000000012"/>
  </r>
  <r>
    <x v="5"/>
    <s v="air paris travel"/>
    <s v="Advanced"/>
    <x v="4"/>
    <s v="Unassigned"/>
    <s v="Position 2-5 Bid Strategy"/>
    <n v="0.51249999999999996"/>
    <n v="7"/>
    <n v="3.8249999375000003"/>
    <n v="0.54642856250000005"/>
    <n v="438"/>
    <n v="1.5981735159817399E-2"/>
    <n v="1.68424657534247"/>
    <n v="0"/>
    <n v="0"/>
    <n v="0"/>
    <n v="3.8249999375000003"/>
    <x v="851"/>
    <n v="-1"/>
    <n v="0"/>
    <s v="NA"/>
    <n v="0"/>
    <n v="0"/>
    <n v="0"/>
    <n v="3.4424999437500006"/>
    <n v="-4.0162499343750007"/>
    <n v="0.38249999374999977"/>
    <n v="0.19124999687500033"/>
  </r>
  <r>
    <x v="5"/>
    <s v="munich cheap ticket"/>
    <s v="Advanced"/>
    <x v="4"/>
    <s v="Unassigned"/>
    <s v="Position 5-10 Bid Strategy"/>
    <n v="0.51249999999999996"/>
    <n v="8"/>
    <n v="4.0125000000000002"/>
    <n v="0.50156250000000002"/>
    <n v="2320"/>
    <n v="3.4482758620689698E-3"/>
    <n v="2.7165086206896598"/>
    <n v="0"/>
    <n v="0"/>
    <n v="0"/>
    <n v="4.0125000000000002"/>
    <x v="852"/>
    <n v="-1"/>
    <n v="0"/>
    <s v="NA"/>
    <n v="0"/>
    <n v="0"/>
    <n v="0"/>
    <n v="3.6112500000000001"/>
    <n v="-4.2131250000000007"/>
    <n v="0.40125000000000011"/>
    <n v="0.2006250000000005"/>
  </r>
  <r>
    <x v="5"/>
    <s v="fly to barcelona"/>
    <s v="Advanced"/>
    <x v="4"/>
    <s v="Unassigned"/>
    <s v="Position 5-10 Bid Strategy"/>
    <n v="0.51249999999999996"/>
    <n v="13"/>
    <n v="7.2499999000000006"/>
    <n v="0.55769230000000003"/>
    <n v="155"/>
    <n v="8.3870967741935504E-2"/>
    <n v="1.61096774193548"/>
    <n v="0"/>
    <n v="0"/>
    <n v="0"/>
    <n v="7.2499999000000006"/>
    <x v="853"/>
    <n v="-1"/>
    <n v="0"/>
    <s v="NA"/>
    <n v="0"/>
    <n v="0"/>
    <n v="0"/>
    <n v="6.5249999100000009"/>
    <n v="-7.6124998950000009"/>
    <n v="0.72499998999999971"/>
    <n v="0.3624999950000003"/>
  </r>
  <r>
    <x v="5"/>
    <s v="discount airfare to rome"/>
    <s v="Advanced"/>
    <x v="4"/>
    <s v="Unassigned"/>
    <s v="Position 5-10 Bid Strategy"/>
    <n v="0.51249999999999996"/>
    <n v="11"/>
    <n v="8.4999998875000013"/>
    <n v="0.77272726250000012"/>
    <n v="243"/>
    <n v="4.52674897119342E-2"/>
    <n v="1.48847736625514"/>
    <n v="0"/>
    <n v="0"/>
    <n v="0"/>
    <n v="8.4999998875000013"/>
    <x v="854"/>
    <n v="-1"/>
    <n v="0"/>
    <s v="NA"/>
    <n v="0"/>
    <n v="0"/>
    <n v="0"/>
    <n v="7.6499998987500017"/>
    <n v="-8.9249998818750012"/>
    <n v="0.8499999887499996"/>
    <n v="0.4249999943749998"/>
  </r>
  <r>
    <x v="5"/>
    <s v="airfare milan"/>
    <s v="Advanced"/>
    <x v="4"/>
    <s v="Unassigned"/>
    <s v="Position 5-10 Bid Strategy"/>
    <n v="0.51249999999999996"/>
    <n v="12"/>
    <n v="9.087499949999998"/>
    <n v="0.75729166249999991"/>
    <n v="11712"/>
    <n v="1.02459016393443E-3"/>
    <n v="2.6084016393442599"/>
    <n v="0"/>
    <n v="0"/>
    <n v="0"/>
    <n v="9.087499949999998"/>
    <x v="855"/>
    <n v="-1"/>
    <n v="0"/>
    <s v="NA"/>
    <n v="0"/>
    <n v="0"/>
    <n v="0"/>
    <n v="8.1787499549999989"/>
    <n v="-9.5418749474999984"/>
    <n v="0.90874999499999909"/>
    <n v="0.45437499750000043"/>
  </r>
  <r>
    <x v="5"/>
    <s v="cheap airfare to madrid"/>
    <s v="Advanced"/>
    <x v="4"/>
    <s v="Unassigned"/>
    <s v="Position 5-10 Bid Strategy"/>
    <n v="0.51249999999999996"/>
    <n v="34"/>
    <n v="21.387499825000003"/>
    <n v="0.62904411250000003"/>
    <n v="31725"/>
    <n v="1.0717100078802202E-3"/>
    <n v="1.1229251379038601"/>
    <n v="0"/>
    <n v="0"/>
    <n v="0"/>
    <n v="21.387499825000003"/>
    <x v="856"/>
    <n v="-1"/>
    <n v="0"/>
    <s v="NA"/>
    <n v="0"/>
    <n v="0"/>
    <n v="0"/>
    <n v="19.248749842500004"/>
    <n v="-22.456874816250004"/>
    <n v="2.1387499824999985"/>
    <n v="1.069374991250001"/>
  </r>
  <r>
    <x v="5"/>
    <s v="cheap airfare to rome"/>
    <s v="Advanced"/>
    <x v="4"/>
    <s v="Unassigned"/>
    <s v="Position 5-10 Bid Strategy"/>
    <n v="0.51249999999999996"/>
    <n v="24"/>
    <n v="25.524999900000001"/>
    <n v="1.0635416625"/>
    <n v="800"/>
    <n v="0.03"/>
    <n v="1.4848749999999999"/>
    <n v="0"/>
    <n v="0"/>
    <n v="0"/>
    <n v="25.524999900000001"/>
    <x v="857"/>
    <n v="-1"/>
    <n v="0"/>
    <s v="NA"/>
    <n v="0"/>
    <n v="0"/>
    <n v="0"/>
    <n v="22.97249991"/>
    <n v="-26.801249895000002"/>
    <n v="2.5524999900000012"/>
    <n v="1.2762499950000006"/>
  </r>
  <r>
    <x v="5"/>
    <s v="airfare to germany"/>
    <s v="Advanced"/>
    <x v="4"/>
    <s v="Unassigned"/>
    <s v="Position 5-10 Bid Strategy"/>
    <n v="0.51249999999999996"/>
    <n v="111"/>
    <n v="88.362499049999997"/>
    <n v="0.79605855000000003"/>
    <n v="1899"/>
    <n v="5.8451816745655603E-2"/>
    <n v="1.4053185887309101"/>
    <n v="0"/>
    <n v="0"/>
    <n v="0"/>
    <n v="88.362499049999997"/>
    <x v="858"/>
    <n v="-1"/>
    <n v="0"/>
    <s v="NA"/>
    <n v="0"/>
    <n v="0"/>
    <n v="0"/>
    <n v="79.526249144999994"/>
    <n v="-92.780624002500005"/>
    <n v="8.8362499050000025"/>
    <n v="4.4181249525000084"/>
  </r>
  <r>
    <x v="5"/>
    <s v="flight to greece"/>
    <s v="Standard"/>
    <x v="4"/>
    <s v="Unassigned"/>
    <s v="Position 5-10 Bid Strategy"/>
    <n v="0.51249999999999996"/>
    <n v="168"/>
    <n v="117.79999979999999"/>
    <n v="0.70119047499999998"/>
    <n v="11984"/>
    <n v="1.4018691588785E-2"/>
    <n v="1.8480223631508701"/>
    <n v="0"/>
    <n v="0"/>
    <n v="0"/>
    <n v="117.79999979999999"/>
    <x v="859"/>
    <n v="-1"/>
    <n v="0"/>
    <s v="NA"/>
    <n v="0"/>
    <n v="0"/>
    <n v="0"/>
    <n v="106.01999982"/>
    <n v="-123.68999979"/>
    <n v="11.779999979999999"/>
    <n v="5.8899999900000068"/>
  </r>
  <r>
    <x v="5"/>
    <s v="india cheap flight"/>
    <s v="Standard"/>
    <x v="4"/>
    <s v="Unassigned"/>
    <s v="Position 5-10 Bid Strategy"/>
    <n v="0.51249999999999996"/>
    <n v="257"/>
    <n v="187.12499923749999"/>
    <n v="0.7281128375"/>
    <n v="13691"/>
    <n v="1.8771455700825401E-2"/>
    <n v="2.48867869403258"/>
    <n v="0"/>
    <n v="0"/>
    <n v="0"/>
    <n v="187.12499923749999"/>
    <x v="860"/>
    <n v="-1"/>
    <n v="0"/>
    <s v="NA"/>
    <n v="0"/>
    <n v="0"/>
    <n v="0"/>
    <n v="168.41249931375"/>
    <n v="-196.48124919937499"/>
    <n v="18.712499923749988"/>
    <n v="9.3562499618749939"/>
  </r>
  <r>
    <x v="3"/>
    <s v="travel to toulouse"/>
    <s v="Standard"/>
    <x v="4"/>
    <s v="Unassigned"/>
    <s v="Position 1-2 Target"/>
    <n v="0.52500000000000002"/>
    <n v="2"/>
    <n v="1.05"/>
    <n v="0.52500000000000002"/>
    <n v="324"/>
    <n v="6.17283950617284E-3"/>
    <n v="1.62067901234568"/>
    <n v="0"/>
    <n v="0"/>
    <n v="0"/>
    <n v="1.05"/>
    <x v="684"/>
    <n v="-1"/>
    <n v="0"/>
    <s v="NA"/>
    <n v="0"/>
    <n v="0"/>
    <n v="0"/>
    <n v="0.94500000000000006"/>
    <n v="-1.1025"/>
    <n v="0.10499999999999998"/>
    <n v="5.2499999999999991E-2"/>
  </r>
  <r>
    <x v="3"/>
    <s v="plane ticket france"/>
    <s v="Standard"/>
    <x v="4"/>
    <s v="Unassigned"/>
    <s v="Position 1-2 Target"/>
    <n v="0.52500000000000002"/>
    <n v="23"/>
    <n v="12.999999912500002"/>
    <n v="0.56521738750000006"/>
    <n v="647"/>
    <n v="3.5548686244204E-2"/>
    <n v="1.88098918083462"/>
    <n v="0"/>
    <n v="0"/>
    <n v="0"/>
    <n v="12.999999912500002"/>
    <x v="861"/>
    <n v="-1"/>
    <n v="0"/>
    <s v="NA"/>
    <n v="0"/>
    <n v="0"/>
    <n v="0"/>
    <n v="11.699999921250003"/>
    <n v="-13.649999908125002"/>
    <n v="1.2999999912499991"/>
    <n v="0.64999999562500044"/>
  </r>
  <r>
    <x v="5"/>
    <s v="air ticket price"/>
    <s v="Standard"/>
    <x v="4"/>
    <s v="Unassigned"/>
    <s v="Position 5-10 Bid Strategy"/>
    <n v="0.52500000000000002"/>
    <n v="10"/>
    <n v="4.8499999999999996"/>
    <n v="0.48499999999999999"/>
    <n v="3988"/>
    <n v="2.5075225677031101E-3"/>
    <n v="2.6430541624874602"/>
    <n v="0"/>
    <n v="0"/>
    <n v="0"/>
    <n v="4.8499999999999996"/>
    <x v="862"/>
    <n v="-1"/>
    <n v="0"/>
    <s v="NA"/>
    <n v="0"/>
    <n v="0"/>
    <n v="0"/>
    <n v="4.3650000000000002"/>
    <n v="-5.0925000000000002"/>
    <n v="0.48499999999999943"/>
    <n v="0.2425000000000006"/>
  </r>
  <r>
    <x v="5"/>
    <s v="cheapest airfare to london"/>
    <s v="Advanced"/>
    <x v="4"/>
    <s v="Unassigned"/>
    <s v="Position 5-10 Bid Strategy"/>
    <n v="0.52500000000000002"/>
    <n v="11"/>
    <n v="9.474999875"/>
    <n v="0.86136362499999997"/>
    <n v="87"/>
    <n v="0.126436781609195"/>
    <n v="2.1057471264367802"/>
    <n v="0"/>
    <n v="0"/>
    <n v="0"/>
    <n v="9.474999875"/>
    <x v="863"/>
    <n v="-1"/>
    <n v="0"/>
    <s v="NA"/>
    <n v="0"/>
    <n v="0"/>
    <n v="0"/>
    <n v="8.5274998874999994"/>
    <n v="-9.9487498687500011"/>
    <n v="0.94749998750000053"/>
    <n v="0.47374999375000115"/>
  </r>
  <r>
    <x v="5"/>
    <s v="athens greece airfare"/>
    <s v="Advanced"/>
    <x v="4"/>
    <s v="Unassigned"/>
    <s v="Position 5-10 Bid Strategy"/>
    <n v="0.52500000000000002"/>
    <n v="17"/>
    <n v="9.7624998999999999"/>
    <n v="0.57426469999999996"/>
    <n v="237"/>
    <n v="7.1729957805907199E-2"/>
    <n v="2.4375527426160302"/>
    <n v="0"/>
    <n v="0"/>
    <n v="0"/>
    <n v="9.7624998999999999"/>
    <x v="864"/>
    <n v="-1"/>
    <n v="0"/>
    <s v="NA"/>
    <n v="0"/>
    <n v="0"/>
    <n v="0"/>
    <n v="8.7862499100000004"/>
    <n v="-10.250624895"/>
    <n v="0.97624998999999946"/>
    <n v="0.48812499499999973"/>
  </r>
  <r>
    <x v="5"/>
    <s v="airline booking"/>
    <s v="Standard"/>
    <x v="4"/>
    <s v="Unassigned"/>
    <s v="Position 5-10 Bid Strategy"/>
    <n v="0.52500000000000002"/>
    <n v="15"/>
    <n v="10.425000000000001"/>
    <n v="0.69499999999999995"/>
    <n v="3199"/>
    <n v="4.6889653016567697E-3"/>
    <n v="3.8748358862144401"/>
    <n v="0"/>
    <n v="0"/>
    <n v="0"/>
    <n v="10.425000000000001"/>
    <x v="865"/>
    <n v="-1"/>
    <n v="0"/>
    <s v="NA"/>
    <n v="0"/>
    <n v="0"/>
    <n v="0"/>
    <n v="9.3825000000000003"/>
    <n v="-10.946250000000001"/>
    <n v="1.0425000000000004"/>
    <n v="0.52125000000000021"/>
  </r>
  <r>
    <x v="5"/>
    <s v="airfare to frankfurt"/>
    <s v="Advanced"/>
    <x v="4"/>
    <s v="Unassigned"/>
    <s v="Position 5-10 Bid Strategy"/>
    <n v="0.52500000000000002"/>
    <n v="16"/>
    <n v="14.025"/>
    <n v="0.87656250000000002"/>
    <n v="292"/>
    <n v="5.4794520547945202E-2"/>
    <n v="1.53664383561644"/>
    <n v="0"/>
    <n v="0"/>
    <n v="0"/>
    <n v="14.025"/>
    <x v="866"/>
    <n v="-1"/>
    <n v="0"/>
    <s v="NA"/>
    <n v="0"/>
    <n v="0"/>
    <n v="0"/>
    <n v="12.6225"/>
    <n v="-14.72625"/>
    <n v="1.4024999999999999"/>
    <n v="0.70124999999999993"/>
  </r>
  <r>
    <x v="5"/>
    <s v="paris airfare"/>
    <s v="Standard"/>
    <x v="4"/>
    <s v="Unassigned"/>
    <s v="Position 2-5 Bid Strategy"/>
    <n v="0.52500000000000002"/>
    <n v="52"/>
    <n v="51.212499649999998"/>
    <n v="0.98485576249999995"/>
    <n v="7766"/>
    <n v="6.6958537213494696E-3"/>
    <n v="1.3724311099665201"/>
    <n v="0"/>
    <n v="0"/>
    <n v="0"/>
    <n v="51.212499649999998"/>
    <x v="867"/>
    <n v="-1"/>
    <n v="0"/>
    <s v="NA"/>
    <n v="0"/>
    <n v="0"/>
    <n v="0"/>
    <n v="46.091249685000001"/>
    <n v="-53.7731246325"/>
    <n v="5.121249964999997"/>
    <n v="2.560624982500002"/>
  </r>
  <r>
    <x v="5"/>
    <s v="flight to paris france"/>
    <s v="Standard"/>
    <x v="4"/>
    <s v="Unassigned"/>
    <s v="Position 2-5 Bid Strategy"/>
    <n v="0.52500000000000002"/>
    <n v="71"/>
    <n v="76.649999837500005"/>
    <n v="1.0795774625000001"/>
    <n v="781"/>
    <n v="9.0909090909090898E-2"/>
    <n v="2.8145966709347001"/>
    <n v="0"/>
    <n v="0"/>
    <n v="0"/>
    <n v="76.649999837500005"/>
    <x v="868"/>
    <n v="-1"/>
    <n v="0"/>
    <s v="NA"/>
    <n v="0"/>
    <n v="0"/>
    <n v="0"/>
    <n v="68.984999853750011"/>
    <n v="-80.482499829375001"/>
    <n v="7.6649999837499934"/>
    <n v="3.8324999918749967"/>
  </r>
  <r>
    <x v="3"/>
    <s v="lorient flight"/>
    <s v="Standard"/>
    <x v="4"/>
    <s v="Unassigned"/>
    <s v="Position 1-2 Target"/>
    <n v="0.53749999999999998"/>
    <n v="7"/>
    <n v="3.0499999250000003"/>
    <n v="0.43571427500000004"/>
    <n v="217"/>
    <n v="3.2258064516128997E-2"/>
    <n v="1.82672811059908"/>
    <n v="0"/>
    <n v="0"/>
    <n v="0"/>
    <n v="3.0499999250000003"/>
    <x v="869"/>
    <n v="-1"/>
    <n v="0"/>
    <s v="NA"/>
    <n v="0"/>
    <n v="0"/>
    <n v="0"/>
    <n v="2.7449999325000003"/>
    <n v="-3.2024999212500003"/>
    <n v="0.30499999249999998"/>
    <n v="0.15249999624999999"/>
  </r>
  <r>
    <x v="3"/>
    <s v="france airline"/>
    <s v="Advanced"/>
    <x v="4"/>
    <s v="Unassigned"/>
    <s v="Position 1-2 Target"/>
    <n v="0.53749999999999998"/>
    <n v="213"/>
    <n v="126.54999884999999"/>
    <n v="0.59413145000000001"/>
    <n v="5228"/>
    <n v="4.0742157612853901E-2"/>
    <n v="2.3541315990818701"/>
    <n v="0"/>
    <n v="0"/>
    <n v="0"/>
    <n v="126.54999884999999"/>
    <x v="870"/>
    <n v="-1"/>
    <n v="0"/>
    <s v="NA"/>
    <n v="0"/>
    <n v="0"/>
    <n v="0"/>
    <n v="113.894998965"/>
    <n v="-132.87749879250001"/>
    <n v="12.654999884999995"/>
    <n v="6.3274999425000118"/>
  </r>
  <r>
    <x v="5"/>
    <s v="air travel bargain"/>
    <s v="Standard"/>
    <x v="4"/>
    <s v="Unassigned"/>
    <s v="Position 5-10 Bid Strategy"/>
    <n v="0.53749999999999998"/>
    <n v="3"/>
    <n v="2.3499999750000002"/>
    <n v="0.78333332500000008"/>
    <n v="848"/>
    <n v="3.5377358490565995E-3"/>
    <n v="3.2824292452830202"/>
    <n v="0"/>
    <n v="0"/>
    <n v="0"/>
    <n v="2.3499999750000002"/>
    <x v="871"/>
    <n v="-1"/>
    <n v="0"/>
    <s v="NA"/>
    <n v="0"/>
    <n v="0"/>
    <n v="0"/>
    <n v="2.1149999775000001"/>
    <n v="-2.4674999737500003"/>
    <n v="0.23499999750000011"/>
    <n v="0.11749999875000006"/>
  </r>
  <r>
    <x v="5"/>
    <s v="fly prague"/>
    <s v="Advanced"/>
    <x v="4"/>
    <s v="Unassigned"/>
    <s v="Position 5-10 Bid Strategy"/>
    <n v="0.53749999999999998"/>
    <n v="5"/>
    <n v="2.8"/>
    <n v="0.56000000000000005"/>
    <n v="154"/>
    <n v="3.2467532467532499E-2"/>
    <n v="2.1090909090909098"/>
    <n v="0"/>
    <n v="0"/>
    <n v="0"/>
    <n v="2.8"/>
    <x v="872"/>
    <n v="-1"/>
    <n v="0"/>
    <s v="NA"/>
    <n v="0"/>
    <n v="0"/>
    <n v="0"/>
    <n v="2.52"/>
    <n v="-2.94"/>
    <n v="0.2799999999999998"/>
    <n v="0.14000000000000012"/>
  </r>
  <r>
    <x v="5"/>
    <s v="air travel site"/>
    <s v="Standard"/>
    <x v="4"/>
    <s v="Unassigned"/>
    <s v="Position 5-10 Bid Strategy"/>
    <n v="0.53749999999999998"/>
    <n v="6"/>
    <n v="9.9"/>
    <n v="1.65"/>
    <n v="764"/>
    <n v="7.8534031413612596E-3"/>
    <n v="3.53861256544503"/>
    <n v="0"/>
    <n v="0"/>
    <n v="0"/>
    <n v="9.9"/>
    <x v="873"/>
    <n v="-1"/>
    <n v="0"/>
    <s v="NA"/>
    <n v="0"/>
    <n v="0"/>
    <n v="0"/>
    <n v="8.91"/>
    <n v="-10.395000000000001"/>
    <n v="0.99000000000000021"/>
    <n v="0.49500000000000099"/>
  </r>
  <r>
    <x v="5"/>
    <s v="airfare cheap discount"/>
    <s v="Standard"/>
    <x v="4"/>
    <s v="Unassigned"/>
    <s v="Position 5-10 Bid Strategy"/>
    <n v="0.53749999999999998"/>
    <n v="43"/>
    <n v="25.562499712499999"/>
    <n v="0.59447673749999996"/>
    <n v="7162"/>
    <n v="6.0039095224797504E-3"/>
    <n v="4.1332169784976296"/>
    <n v="0"/>
    <n v="0"/>
    <n v="0"/>
    <n v="25.562499712499999"/>
    <x v="874"/>
    <n v="-1"/>
    <n v="0"/>
    <s v="NA"/>
    <n v="0"/>
    <n v="0"/>
    <n v="0"/>
    <n v="23.006249741249999"/>
    <n v="-26.840624698125001"/>
    <n v="2.5562499712500006"/>
    <n v="1.2781249856250021"/>
  </r>
  <r>
    <x v="3"/>
    <s v="marseille airline ticket"/>
    <s v="Standard"/>
    <x v="4"/>
    <s v="Unassigned"/>
    <s v="Position 1-2 Target"/>
    <n v="0.55000000000000004"/>
    <n v="1"/>
    <n v="0.57499999999999996"/>
    <n v="0.57499999999999996"/>
    <n v="669"/>
    <n v="1.49476831091181E-3"/>
    <n v="1.90986547085202"/>
    <n v="0"/>
    <n v="0"/>
    <n v="0"/>
    <n v="0.57499999999999996"/>
    <x v="569"/>
    <n v="-1"/>
    <n v="0"/>
    <s v="NA"/>
    <n v="0"/>
    <n v="0"/>
    <n v="0"/>
    <n v="0.51749999999999996"/>
    <n v="-0.60375000000000001"/>
    <n v="5.7499999999999996E-2"/>
    <n v="2.8750000000000053E-2"/>
  </r>
  <r>
    <x v="3"/>
    <s v="cheap montpellier flight"/>
    <s v="Standard"/>
    <x v="4"/>
    <s v="Unassigned"/>
    <s v="Position 1-2 Target"/>
    <n v="0.55000000000000004"/>
    <n v="3"/>
    <n v="1.674999975"/>
    <n v="0.55833332499999999"/>
    <n v="108"/>
    <n v="2.7777777777777801E-2"/>
    <n v="1.86574074074074"/>
    <n v="0"/>
    <n v="0"/>
    <n v="0"/>
    <n v="1.674999975"/>
    <x v="875"/>
    <n v="-1"/>
    <n v="0"/>
    <s v="NA"/>
    <n v="0"/>
    <n v="0"/>
    <n v="0"/>
    <n v="1.5074999775"/>
    <n v="-1.7587499737500001"/>
    <n v="0.1674999975"/>
    <n v="8.374999875000011E-2"/>
  </r>
  <r>
    <x v="3"/>
    <s v="air france business travel"/>
    <s v="Advanced"/>
    <x v="4"/>
    <s v="Unassigned"/>
    <s v="Position 1-2 Target"/>
    <n v="0.55000000000000004"/>
    <n v="10"/>
    <n v="6.55"/>
    <n v="0.65500000000000003"/>
    <n v="1025"/>
    <n v="9.7560975609756115E-3"/>
    <n v="1.84829268292683"/>
    <n v="0"/>
    <n v="0"/>
    <n v="0"/>
    <n v="6.55"/>
    <x v="876"/>
    <n v="-1"/>
    <n v="0"/>
    <s v="NA"/>
    <n v="0"/>
    <n v="0"/>
    <n v="0"/>
    <n v="5.8949999999999996"/>
    <n v="-6.8775000000000004"/>
    <n v="0.65500000000000025"/>
    <n v="0.32750000000000057"/>
  </r>
  <r>
    <x v="5"/>
    <s v="atlanta to frankfurt"/>
    <s v="Advanced"/>
    <x v="4"/>
    <s v="Unassigned"/>
    <s v="Position 5-10 Bid Strategy"/>
    <n v="0.55000000000000004"/>
    <n v="2"/>
    <n v="0.63749999999999996"/>
    <n v="0.31874999999999998"/>
    <n v="23"/>
    <n v="8.6956521739130391E-2"/>
    <n v="1.5652173913043499"/>
    <n v="0"/>
    <n v="0"/>
    <n v="0"/>
    <n v="0.63749999999999996"/>
    <x v="570"/>
    <n v="-1"/>
    <n v="0"/>
    <s v="NA"/>
    <n v="0"/>
    <n v="0"/>
    <n v="0"/>
    <n v="0.57374999999999998"/>
    <n v="-0.66937499999999994"/>
    <n v="6.3749999999999973E-2"/>
    <n v="3.1874999999999987E-2"/>
  </r>
  <r>
    <x v="5"/>
    <s v="flight to britain"/>
    <s v="Advanced"/>
    <x v="4"/>
    <s v="Unassigned"/>
    <s v="Position 5-10 Bid Strategy"/>
    <n v="0.55000000000000004"/>
    <n v="2"/>
    <n v="0.8125"/>
    <n v="0.40625"/>
    <n v="105"/>
    <n v="1.9047619047619001E-2"/>
    <n v="1.74571428571429"/>
    <n v="0"/>
    <n v="0"/>
    <n v="0"/>
    <n v="0.8125"/>
    <x v="401"/>
    <n v="-1"/>
    <n v="0"/>
    <s v="NA"/>
    <n v="0"/>
    <n v="0"/>
    <n v="0"/>
    <n v="0.73125000000000007"/>
    <n v="-0.85312500000000002"/>
    <n v="8.1249999999999933E-2"/>
    <n v="4.0625000000000022E-2"/>
  </r>
  <r>
    <x v="5"/>
    <s v="atlanta to rome"/>
    <s v="Advanced"/>
    <x v="4"/>
    <s v="Unassigned"/>
    <s v="Position 5-10 Bid Strategy"/>
    <n v="0.55000000000000004"/>
    <n v="2"/>
    <n v="1"/>
    <n v="0.5"/>
    <n v="415"/>
    <n v="4.8192771084337406E-3"/>
    <n v="7.0604819277108399"/>
    <n v="0"/>
    <n v="0"/>
    <n v="0"/>
    <n v="1"/>
    <x v="403"/>
    <n v="-1"/>
    <n v="0"/>
    <s v="NA"/>
    <n v="0"/>
    <n v="0"/>
    <n v="0"/>
    <n v="0.9"/>
    <n v="-1.05"/>
    <n v="9.9999999999999978E-2"/>
    <n v="5.0000000000000044E-2"/>
  </r>
  <r>
    <x v="5"/>
    <s v="chicago to rome"/>
    <s v="Advanced"/>
    <x v="4"/>
    <s v="Unassigned"/>
    <s v="Position 5-10 Bid Strategy"/>
    <n v="0.55000000000000004"/>
    <n v="3"/>
    <n v="1.487499975"/>
    <n v="0.49583332499999999"/>
    <n v="181"/>
    <n v="1.6574585635359101E-2"/>
    <n v="2.8552486187845298"/>
    <n v="0"/>
    <n v="0"/>
    <n v="0"/>
    <n v="1.487499975"/>
    <x v="877"/>
    <n v="-1"/>
    <n v="0"/>
    <s v="NA"/>
    <n v="0"/>
    <n v="0"/>
    <n v="0"/>
    <n v="1.3387499775"/>
    <n v="-1.56187497375"/>
    <n v="0.14874999749999995"/>
    <n v="7.4374998749999977E-2"/>
  </r>
  <r>
    <x v="5"/>
    <s v="flight italy naples"/>
    <s v="Advanced"/>
    <x v="4"/>
    <s v="Unassigned"/>
    <s v="Position 5-10 Bid Strategy"/>
    <n v="0.55000000000000004"/>
    <n v="17"/>
    <n v="10.487499962499999"/>
    <n v="0.61691176250000002"/>
    <n v="320"/>
    <n v="5.3124999999999999E-2"/>
    <n v="2.1534374999999999"/>
    <n v="0"/>
    <n v="0"/>
    <n v="0"/>
    <n v="10.487499962499999"/>
    <x v="878"/>
    <n v="-1"/>
    <n v="0"/>
    <s v="NA"/>
    <n v="0"/>
    <n v="0"/>
    <n v="0"/>
    <n v="9.4387499662500005"/>
    <n v="-11.011874960625001"/>
    <n v="1.0487499962499989"/>
    <n v="0.52437499812500121"/>
  </r>
  <r>
    <x v="5"/>
    <s v="discounted international airfare"/>
    <s v="Standard"/>
    <x v="4"/>
    <s v="Unassigned"/>
    <s v="Position 5-10 Bid Strategy"/>
    <n v="0.55000000000000004"/>
    <n v="11"/>
    <n v="13.462499874999999"/>
    <n v="1.2238636249999999"/>
    <n v="383"/>
    <n v="2.8720626631853801E-2"/>
    <n v="2.2234986945169699"/>
    <n v="0"/>
    <n v="0"/>
    <n v="0"/>
    <n v="13.462499874999999"/>
    <x v="879"/>
    <n v="-1"/>
    <n v="0"/>
    <s v="NA"/>
    <n v="0"/>
    <n v="0"/>
    <n v="0"/>
    <n v="12.116249887499999"/>
    <n v="-14.13562486875"/>
    <n v="1.3462499875000002"/>
    <n v="0.67312499375000101"/>
  </r>
  <r>
    <x v="5"/>
    <s v="air flight ticket"/>
    <s v="Standard"/>
    <x v="4"/>
    <s v="Unassigned"/>
    <s v="Position 5-10 Bid Strategy"/>
    <n v="0.55000000000000004"/>
    <n v="23"/>
    <n v="19.8999999125"/>
    <n v="0.86521738749999999"/>
    <n v="2574"/>
    <n v="8.9355089355089394E-3"/>
    <n v="3.3967754467754498"/>
    <n v="0"/>
    <n v="0"/>
    <n v="0"/>
    <n v="19.8999999125"/>
    <x v="880"/>
    <n v="-1"/>
    <n v="0"/>
    <s v="NA"/>
    <n v="0"/>
    <n v="0"/>
    <n v="0"/>
    <n v="17.909999921250002"/>
    <n v="-20.894999908125001"/>
    <n v="1.9899999912499986"/>
    <n v="0.99499999562500108"/>
  </r>
  <r>
    <x v="5"/>
    <s v="hanover cheap flight"/>
    <s v="Advanced"/>
    <x v="4"/>
    <s v="Unassigned"/>
    <s v="Position 5-10 Bid Strategy"/>
    <n v="0.5625"/>
    <n v="2"/>
    <n v="1.075"/>
    <n v="0.53749999999999998"/>
    <n v="44"/>
    <n v="4.5454545454545504E-2"/>
    <n v="1.7250000000000001"/>
    <n v="0"/>
    <n v="0"/>
    <n v="0"/>
    <n v="1.075"/>
    <x v="834"/>
    <n v="-1"/>
    <n v="0"/>
    <s v="NA"/>
    <n v="0"/>
    <n v="0"/>
    <n v="0"/>
    <n v="0.96750000000000003"/>
    <n v="-1.1287499999999999"/>
    <n v="0.10749999999999993"/>
    <n v="5.3749999999999964E-2"/>
  </r>
  <r>
    <x v="5"/>
    <s v="flight to valencia spain"/>
    <s v="Advanced"/>
    <x v="4"/>
    <s v="Unassigned"/>
    <s v="Position 5-10 Bid Strategy"/>
    <n v="0.5625"/>
    <n v="2"/>
    <n v="1.125"/>
    <n v="0.5625"/>
    <n v="90"/>
    <n v="2.2222222222222202E-2"/>
    <n v="1.7433333333333301"/>
    <n v="0"/>
    <n v="0"/>
    <n v="0"/>
    <n v="1.125"/>
    <x v="593"/>
    <n v="-1"/>
    <n v="0"/>
    <s v="NA"/>
    <n v="0"/>
    <n v="0"/>
    <n v="0"/>
    <n v="1.0125"/>
    <n v="-1.1812500000000001"/>
    <n v="0.11250000000000004"/>
    <n v="5.6250000000000133E-2"/>
  </r>
  <r>
    <x v="5"/>
    <s v="chicago to london"/>
    <s v="Advanced"/>
    <x v="4"/>
    <s v="Unassigned"/>
    <s v="Position 5-10 Bid Strategy"/>
    <n v="0.5625"/>
    <n v="5"/>
    <n v="2.875"/>
    <n v="0.57499999999999996"/>
    <n v="161"/>
    <n v="3.1055900621118002E-2"/>
    <n v="3.5583850931677001"/>
    <n v="0"/>
    <n v="0"/>
    <n v="0"/>
    <n v="2.875"/>
    <x v="881"/>
    <n v="-1"/>
    <n v="0"/>
    <s v="NA"/>
    <n v="0"/>
    <n v="0"/>
    <n v="0"/>
    <n v="2.5874999999999999"/>
    <n v="-3.0187500000000003"/>
    <n v="0.28750000000000009"/>
    <n v="0.14375000000000027"/>
  </r>
  <r>
    <x v="5"/>
    <s v="airfare cheap rate"/>
    <s v="Standard"/>
    <x v="4"/>
    <s v="Unassigned"/>
    <s v="Position 5-10 Bid Strategy"/>
    <n v="0.5625"/>
    <n v="3"/>
    <n v="2.9749999874999995"/>
    <n v="0.99166666249999991"/>
    <n v="462"/>
    <n v="6.4935064935064905E-3"/>
    <n v="2.6145021645021602"/>
    <n v="0"/>
    <n v="0"/>
    <n v="0"/>
    <n v="2.9749999874999995"/>
    <x v="882"/>
    <n v="-1"/>
    <n v="0"/>
    <s v="NA"/>
    <n v="0"/>
    <n v="0"/>
    <n v="0"/>
    <n v="2.6774999887499997"/>
    <n v="-3.1237499868749996"/>
    <n v="0.29749999874999977"/>
    <n v="0.14874999937500011"/>
  </r>
  <r>
    <x v="5"/>
    <s v="airplane france ticket"/>
    <s v="Standard"/>
    <x v="4"/>
    <s v="Unassigned"/>
    <s v="Position 1-4 Bid Strategy"/>
    <n v="0.5625"/>
    <n v="6"/>
    <n v="3.0874999500000002"/>
    <n v="0.51458332500000004"/>
    <n v="88"/>
    <n v="6.8181818181818205E-2"/>
    <n v="2.8204545454545502"/>
    <n v="0"/>
    <n v="0"/>
    <n v="0"/>
    <n v="3.0874999500000002"/>
    <x v="849"/>
    <n v="-1"/>
    <n v="0"/>
    <s v="NA"/>
    <n v="0"/>
    <n v="0"/>
    <n v="0"/>
    <n v="2.7787499550000003"/>
    <n v="-3.2418749475000004"/>
    <n v="0.30874999499999989"/>
    <n v="0.15437499750000017"/>
  </r>
  <r>
    <x v="5"/>
    <s v="air fare cheap"/>
    <s v="Standard"/>
    <x v="4"/>
    <s v="Unassigned"/>
    <s v="Position 5-10 Bid Strategy"/>
    <n v="0.5625"/>
    <n v="9"/>
    <n v="6.4874999249999998"/>
    <n v="0.72083332499999997"/>
    <n v="1974"/>
    <n v="4.5592705167173207E-3"/>
    <n v="2.27608915906788"/>
    <n v="0"/>
    <n v="0"/>
    <n v="0"/>
    <n v="6.4874999249999998"/>
    <x v="883"/>
    <n v="-1"/>
    <n v="0"/>
    <s v="NA"/>
    <n v="0"/>
    <n v="0"/>
    <n v="0"/>
    <n v="5.8387499324999999"/>
    <n v="-6.8118749212500003"/>
    <n v="0.64874999249999998"/>
    <n v="0.32437499625000044"/>
  </r>
  <r>
    <x v="5"/>
    <s v="discount paris airfare"/>
    <s v="Standard"/>
    <x v="4"/>
    <s v="Unassigned"/>
    <s v="Position 2-5 Bid Strategy"/>
    <n v="0.5625"/>
    <n v="13"/>
    <n v="10.637499925"/>
    <n v="0.81826922499999999"/>
    <n v="581"/>
    <n v="2.2375215146299497E-2"/>
    <n v="3.2247848537005201"/>
    <n v="0"/>
    <n v="0"/>
    <n v="0"/>
    <n v="10.637499925"/>
    <x v="884"/>
    <n v="-1"/>
    <n v="0"/>
    <s v="NA"/>
    <n v="0"/>
    <n v="0"/>
    <n v="0"/>
    <n v="9.5737499325000002"/>
    <n v="-11.16937492125"/>
    <n v="1.0637499925"/>
    <n v="0.53187499625000001"/>
  </r>
  <r>
    <x v="3"/>
    <s v="paris travel information"/>
    <s v="Advanced"/>
    <x v="4"/>
    <s v="Unassigned"/>
    <s v="Position 1-2 Target"/>
    <n v="0.57499999999999996"/>
    <n v="2"/>
    <n v="1.55"/>
    <n v="0.77500000000000002"/>
    <n v="2661"/>
    <n v="7.5159714393085303E-4"/>
    <n v="1.2690341976700501"/>
    <n v="0"/>
    <n v="0"/>
    <n v="0"/>
    <n v="1.55"/>
    <x v="409"/>
    <n v="-1"/>
    <n v="0"/>
    <s v="NA"/>
    <n v="0"/>
    <n v="0"/>
    <n v="0"/>
    <n v="1.395"/>
    <n v="-1.6275000000000002"/>
    <n v="0.15500000000000003"/>
    <n v="7.7500000000000124E-2"/>
  </r>
  <r>
    <x v="3"/>
    <s v="cheap nice airfare"/>
    <s v="Advanced"/>
    <x v="4"/>
    <s v="Unassigned"/>
    <s v="Position 1-2 Target"/>
    <n v="0.57499999999999996"/>
    <n v="6"/>
    <n v="2.612499975"/>
    <n v="0.4354166625"/>
    <n v="14936"/>
    <n v="4.0171397964649196E-4"/>
    <n v="2.5406467595072302"/>
    <n v="0"/>
    <n v="0"/>
    <n v="0"/>
    <n v="2.612499975"/>
    <x v="885"/>
    <n v="-1"/>
    <n v="0"/>
    <s v="NA"/>
    <n v="0"/>
    <n v="0"/>
    <n v="0"/>
    <n v="2.3512499775000002"/>
    <n v="-2.7431249737500001"/>
    <n v="0.26124999749999978"/>
    <n v="0.13062499875000011"/>
  </r>
  <r>
    <x v="3"/>
    <s v="ajaccio flight"/>
    <s v="Standard"/>
    <x v="4"/>
    <s v="Unassigned"/>
    <s v="Position 1-2 Target"/>
    <n v="0.57499999999999996"/>
    <n v="8"/>
    <n v="2.8875000000000002"/>
    <n v="0.36093750000000002"/>
    <n v="616"/>
    <n v="1.2987012987013E-2"/>
    <n v="2.02987012987013"/>
    <n v="0"/>
    <n v="0"/>
    <n v="0"/>
    <n v="2.8875000000000002"/>
    <x v="487"/>
    <n v="-1"/>
    <n v="0"/>
    <s v="NA"/>
    <n v="0"/>
    <n v="0"/>
    <n v="0"/>
    <n v="2.5987500000000003"/>
    <n v="-3.0318750000000003"/>
    <n v="0.28874999999999984"/>
    <n v="0.14437500000000014"/>
  </r>
  <r>
    <x v="3"/>
    <s v="cheap flight to marseille"/>
    <s v="Standard"/>
    <x v="4"/>
    <s v="Unassigned"/>
    <s v="Position 1-2 Target"/>
    <n v="0.57499999999999996"/>
    <n v="7"/>
    <n v="4.2374999624999994"/>
    <n v="0.60535713749999998"/>
    <n v="1067"/>
    <n v="6.5604498594189296E-3"/>
    <n v="2.1020618556701001"/>
    <n v="0"/>
    <n v="0"/>
    <n v="0"/>
    <n v="4.2374999624999994"/>
    <x v="886"/>
    <n v="-1"/>
    <n v="0"/>
    <s v="NA"/>
    <n v="0"/>
    <n v="0"/>
    <n v="0"/>
    <n v="3.8137499662499996"/>
    <n v="-4.4493749606249997"/>
    <n v="0.42374999624999976"/>
    <n v="0.21187499812500032"/>
  </r>
  <r>
    <x v="3"/>
    <s v="cheap flight to lyon"/>
    <s v="Advanced"/>
    <x v="4"/>
    <s v="Unassigned"/>
    <s v="Position 1-2 Target"/>
    <n v="0.57499999999999996"/>
    <n v="9"/>
    <n v="5.6999999250000002"/>
    <n v="0.63333332500000006"/>
    <n v="478"/>
    <n v="1.8828451882845199E-2"/>
    <n v="2.0882845188284498"/>
    <n v="0"/>
    <n v="0"/>
    <n v="0"/>
    <n v="5.6999999250000002"/>
    <x v="887"/>
    <n v="-1"/>
    <n v="0"/>
    <s v="NA"/>
    <n v="0"/>
    <n v="0"/>
    <n v="0"/>
    <n v="5.1299999325000005"/>
    <n v="-5.98499992125"/>
    <n v="0.56999999249999966"/>
    <n v="0.28499999624999983"/>
  </r>
  <r>
    <x v="3"/>
    <s v="flight to perpignan"/>
    <s v="Standard"/>
    <x v="4"/>
    <s v="Unassigned"/>
    <s v="Position 1-2 Target"/>
    <n v="0.57499999999999996"/>
    <n v="11"/>
    <n v="6.1875"/>
    <n v="0.5625"/>
    <n v="482"/>
    <n v="2.2821576763485497E-2"/>
    <n v="1.6049792531120299"/>
    <n v="0"/>
    <n v="0"/>
    <n v="0"/>
    <n v="6.1875"/>
    <x v="503"/>
    <n v="-1"/>
    <n v="0"/>
    <s v="NA"/>
    <n v="0"/>
    <n v="0"/>
    <n v="0"/>
    <n v="5.5687500000000005"/>
    <n v="-6.4968750000000002"/>
    <n v="0.61874999999999947"/>
    <n v="0.30937500000000018"/>
  </r>
  <r>
    <x v="3"/>
    <s v="paris airfare deal"/>
    <s v="Advanced"/>
    <x v="4"/>
    <s v="Unassigned"/>
    <s v="Position 1-2 Target"/>
    <n v="0.57499999999999996"/>
    <n v="11"/>
    <n v="8.9375"/>
    <n v="0.8125"/>
    <n v="8617"/>
    <n v="1.2765463618428703E-3"/>
    <n v="2.6575026111175601"/>
    <n v="0"/>
    <n v="0"/>
    <n v="0"/>
    <n v="8.9375"/>
    <x v="888"/>
    <n v="-1"/>
    <n v="0"/>
    <s v="NA"/>
    <n v="0"/>
    <n v="0"/>
    <n v="0"/>
    <n v="8.0437500000000011"/>
    <n v="-9.3843750000000004"/>
    <n v="0.89374999999999893"/>
    <n v="0.44687500000000036"/>
  </r>
  <r>
    <x v="3"/>
    <s v="flight to nimes"/>
    <s v="Standard"/>
    <x v="4"/>
    <s v="Unassigned"/>
    <s v="Position 1-2 Target"/>
    <n v="0.57499999999999996"/>
    <n v="16"/>
    <n v="10.074999999999999"/>
    <n v="0.62968749999999996"/>
    <n v="548"/>
    <n v="2.9197080291970798E-2"/>
    <n v="1.6529197080292"/>
    <n v="0"/>
    <n v="0"/>
    <n v="0"/>
    <n v="10.074999999999999"/>
    <x v="889"/>
    <n v="-1"/>
    <n v="0"/>
    <s v="NA"/>
    <n v="0"/>
    <n v="0"/>
    <n v="0"/>
    <n v="9.067499999999999"/>
    <n v="-10.578749999999999"/>
    <n v="1.0075000000000003"/>
    <n v="0.50375000000000014"/>
  </r>
  <r>
    <x v="5"/>
    <s v="air travel reservation"/>
    <s v="Standard"/>
    <x v="4"/>
    <s v="Unassigned"/>
    <s v="Position 5-10 Bid Strategy"/>
    <n v="0.57499999999999996"/>
    <n v="1"/>
    <n v="0.41249999999999998"/>
    <n v="0.41249999999999998"/>
    <n v="944"/>
    <n v="1.0593220338983101E-3"/>
    <n v="3.2372881355932202"/>
    <n v="0"/>
    <n v="0"/>
    <n v="0"/>
    <n v="0.41249999999999998"/>
    <x v="619"/>
    <n v="-1"/>
    <n v="0"/>
    <s v="NA"/>
    <n v="0"/>
    <n v="0"/>
    <n v="0"/>
    <n v="0.37124999999999997"/>
    <n v="-0.43312499999999998"/>
    <n v="4.1250000000000009E-2"/>
    <n v="2.0625000000000004E-2"/>
  </r>
  <r>
    <x v="5"/>
    <s v="air france business travel"/>
    <s v="Standard"/>
    <x v="4"/>
    <s v="Unassigned"/>
    <s v="Position 2-5 Bid Strategy"/>
    <n v="0.57499999999999996"/>
    <n v="1"/>
    <n v="0.67500000000000004"/>
    <n v="0.67500000000000004"/>
    <n v="301"/>
    <n v="3.3222591362126199E-3"/>
    <n v="2.2398671096345502"/>
    <n v="0"/>
    <n v="0"/>
    <n v="0"/>
    <n v="0.67500000000000004"/>
    <x v="399"/>
    <n v="-1"/>
    <n v="0"/>
    <s v="NA"/>
    <n v="0"/>
    <n v="0"/>
    <n v="0"/>
    <n v="0.60750000000000004"/>
    <n v="-0.7087500000000001"/>
    <n v="6.7500000000000004E-2"/>
    <n v="3.3750000000000058E-2"/>
  </r>
  <r>
    <x v="5"/>
    <s v="atlanta to london"/>
    <s v="Advanced"/>
    <x v="4"/>
    <s v="Unassigned"/>
    <s v="Position 5-10 Bid Strategy"/>
    <n v="0.57499999999999996"/>
    <n v="2"/>
    <n v="1.5625"/>
    <n v="0.78125"/>
    <n v="37"/>
    <n v="5.4054054054054099E-2"/>
    <n v="2.3729729729729701"/>
    <n v="0"/>
    <n v="0"/>
    <n v="0"/>
    <n v="1.5625"/>
    <x v="890"/>
    <n v="-1"/>
    <n v="0"/>
    <s v="NA"/>
    <n v="0"/>
    <n v="0"/>
    <n v="0"/>
    <n v="1.40625"/>
    <n v="-1.640625"/>
    <n v="0.15625"/>
    <n v="7.8125E-2"/>
  </r>
  <r>
    <x v="5"/>
    <s v="cheap paris plane ticket"/>
    <s v="Standard"/>
    <x v="4"/>
    <s v="Unassigned"/>
    <s v="Position 2-5 Bid Strategy"/>
    <n v="0.57499999999999996"/>
    <n v="2"/>
    <n v="1.95"/>
    <n v="0.97499999999999998"/>
    <n v="64"/>
    <n v="3.125E-2"/>
    <n v="2.5953124999999999"/>
    <n v="0"/>
    <n v="0"/>
    <n v="0"/>
    <n v="1.95"/>
    <x v="763"/>
    <n v="-1"/>
    <n v="0"/>
    <s v="NA"/>
    <n v="0"/>
    <n v="0"/>
    <n v="0"/>
    <n v="1.7549999999999999"/>
    <n v="-2.0474999999999999"/>
    <n v="0.19500000000000006"/>
    <n v="9.749999999999992E-2"/>
  </r>
  <r>
    <x v="5"/>
    <s v="munich ticket"/>
    <s v="Advanced"/>
    <x v="4"/>
    <s v="Unassigned"/>
    <s v="Position 5-10 Bid Strategy"/>
    <n v="0.57499999999999996"/>
    <n v="4"/>
    <n v="2.5125000000000002"/>
    <n v="0.62812500000000004"/>
    <n v="2577"/>
    <n v="1.55219247186651E-3"/>
    <n v="2.8467209934031801"/>
    <n v="0"/>
    <n v="0"/>
    <n v="0"/>
    <n v="2.5125000000000002"/>
    <x v="642"/>
    <n v="-1"/>
    <n v="0"/>
    <s v="NA"/>
    <n v="0"/>
    <n v="0"/>
    <n v="0"/>
    <n v="2.2612500000000004"/>
    <n v="-2.6381250000000005"/>
    <n v="0.25124999999999975"/>
    <n v="0.12562500000000032"/>
  </r>
  <r>
    <x v="5"/>
    <s v="new york to london"/>
    <s v="Advanced"/>
    <x v="4"/>
    <s v="Unassigned"/>
    <s v="Position 5-10 Bid Strategy"/>
    <n v="0.57499999999999996"/>
    <n v="6"/>
    <n v="3.2499999750000006"/>
    <n v="0.54166666250000006"/>
    <n v="322"/>
    <n v="1.8633540372670801E-2"/>
    <n v="3.4031055900621099"/>
    <n v="0"/>
    <n v="0"/>
    <n v="0"/>
    <n v="3.2499999750000006"/>
    <x v="891"/>
    <n v="-1"/>
    <n v="0"/>
    <s v="NA"/>
    <n v="0"/>
    <n v="0"/>
    <n v="0"/>
    <n v="2.9249999775000006"/>
    <n v="-3.4124999737500006"/>
    <n v="0.32499999749999997"/>
    <n v="0.16249999874999999"/>
  </r>
  <r>
    <x v="5"/>
    <s v="air line travel"/>
    <s v="Standard"/>
    <x v="4"/>
    <s v="Unassigned"/>
    <s v="Position 5-10 Bid Strategy"/>
    <n v="0.57499999999999996"/>
    <n v="3"/>
    <n v="3.3874999875"/>
    <n v="1.1291666625000001"/>
    <n v="1348"/>
    <n v="2.2255192878338301E-3"/>
    <n v="3.3344213649851602"/>
    <n v="0"/>
    <n v="0"/>
    <n v="0"/>
    <n v="3.3874999875"/>
    <x v="892"/>
    <n v="-1"/>
    <n v="0"/>
    <s v="NA"/>
    <n v="0"/>
    <n v="0"/>
    <n v="0"/>
    <n v="3.04874998875"/>
    <n v="-3.556874986875"/>
    <n v="0.33874999875"/>
    <n v="0.169374999375"/>
  </r>
  <r>
    <x v="5"/>
    <s v="london air fare"/>
    <s v="Advanced"/>
    <x v="4"/>
    <s v="Unassigned"/>
    <s v="Position 5-10 Bid Strategy"/>
    <n v="0.57499999999999996"/>
    <n v="2"/>
    <n v="3.8250000000000002"/>
    <n v="1.9125000000000001"/>
    <n v="88"/>
    <n v="2.2727272727272697E-2"/>
    <n v="2.1022727272727302"/>
    <n v="0"/>
    <n v="0"/>
    <n v="0"/>
    <n v="3.8250000000000002"/>
    <x v="893"/>
    <n v="-1"/>
    <n v="0"/>
    <s v="NA"/>
    <n v="0"/>
    <n v="0"/>
    <n v="0"/>
    <n v="3.4425000000000003"/>
    <n v="-4.0162500000000003"/>
    <n v="0.38249999999999984"/>
    <n v="0.19125000000000014"/>
  </r>
  <r>
    <x v="5"/>
    <s v="athens ticket"/>
    <s v="Advanced"/>
    <x v="4"/>
    <s v="Unassigned"/>
    <s v="Position 5-10 Bid Strategy"/>
    <n v="0.57499999999999996"/>
    <n v="4"/>
    <n v="3.85"/>
    <n v="0.96250000000000002"/>
    <n v="226"/>
    <n v="1.7699115044247801E-2"/>
    <n v="2.8610619469026499"/>
    <n v="0"/>
    <n v="0"/>
    <n v="0"/>
    <n v="3.85"/>
    <x v="894"/>
    <n v="-1"/>
    <n v="0"/>
    <s v="NA"/>
    <n v="0"/>
    <n v="0"/>
    <n v="0"/>
    <n v="3.4650000000000003"/>
    <n v="-4.0425000000000004"/>
    <n v="0.38499999999999979"/>
    <n v="0.19250000000000034"/>
  </r>
  <r>
    <x v="5"/>
    <s v="fly to france"/>
    <s v="Standard"/>
    <x v="4"/>
    <s v="Unassigned"/>
    <s v="Position 2-5 Bid Strategy"/>
    <n v="0.57499999999999996"/>
    <n v="10"/>
    <n v="4.1624999999999996"/>
    <n v="0.41625000000000001"/>
    <n v="212"/>
    <n v="4.71698113207547E-2"/>
    <n v="2.6452830188679202"/>
    <n v="0"/>
    <n v="0"/>
    <n v="0"/>
    <n v="4.1624999999999996"/>
    <x v="895"/>
    <n v="-1"/>
    <n v="0"/>
    <s v="NA"/>
    <n v="0"/>
    <n v="0"/>
    <n v="0"/>
    <n v="3.7462499999999999"/>
    <n v="-4.3706249999999995"/>
    <n v="0.41624999999999979"/>
    <n v="0.20812499999999989"/>
  </r>
  <r>
    <x v="5"/>
    <s v="airline ticket paris"/>
    <s v="Standard"/>
    <x v="4"/>
    <s v="Unassigned"/>
    <s v="Position 2-5 Bid Strategy"/>
    <n v="0.57499999999999996"/>
    <n v="21"/>
    <n v="24.037499849999996"/>
    <n v="1.1446428499999999"/>
    <n v="658"/>
    <n v="3.1914893617021295E-2"/>
    <n v="2.9629179331306998"/>
    <n v="0"/>
    <n v="0"/>
    <n v="0"/>
    <n v="24.037499849999996"/>
    <x v="896"/>
    <n v="-1"/>
    <n v="0"/>
    <s v="NA"/>
    <n v="0"/>
    <n v="0"/>
    <n v="0"/>
    <n v="21.633749864999999"/>
    <n v="-25.239374842499998"/>
    <n v="2.4037499849999975"/>
    <n v="1.2018749925000023"/>
  </r>
  <r>
    <x v="5"/>
    <s v="cheap flight to barcelona"/>
    <s v="Advanced"/>
    <x v="4"/>
    <s v="Unassigned"/>
    <s v="Position 5-10 Bid Strategy"/>
    <n v="0.57499999999999996"/>
    <n v="73"/>
    <n v="57.574999624999997"/>
    <n v="0.78869862499999999"/>
    <n v="5043"/>
    <n v="1.4475510608764598E-2"/>
    <n v="1.6174895895300401"/>
    <n v="0"/>
    <n v="0"/>
    <n v="0"/>
    <n v="57.574999624999997"/>
    <x v="897"/>
    <n v="-1"/>
    <n v="0"/>
    <s v="NA"/>
    <n v="0"/>
    <n v="0"/>
    <n v="0"/>
    <n v="51.817499662499998"/>
    <n v="-60.45374960625"/>
    <n v="5.757499962499999"/>
    <n v="2.878749981250003"/>
  </r>
  <r>
    <x v="5"/>
    <s v="india airfare"/>
    <s v="Standard"/>
    <x v="4"/>
    <s v="Unassigned"/>
    <s v="Position 5-10 Bid Strategy"/>
    <n v="0.57499999999999996"/>
    <n v="288"/>
    <n v="182.03749920000001"/>
    <n v="0.63207465000000007"/>
    <n v="7569"/>
    <n v="3.8049940546967899E-2"/>
    <n v="1.90808561236623"/>
    <n v="0"/>
    <n v="0"/>
    <n v="0"/>
    <n v="182.03749920000001"/>
    <x v="898"/>
    <n v="-1"/>
    <n v="0"/>
    <s v="NA"/>
    <n v="0"/>
    <n v="0"/>
    <n v="0"/>
    <n v="163.83374928000001"/>
    <n v="-191.13937416000002"/>
    <n v="18.203749920000007"/>
    <n v="9.1018749600000035"/>
  </r>
  <r>
    <x v="3"/>
    <s v="cheap strasbourg flight"/>
    <s v="Standard"/>
    <x v="4"/>
    <s v="Unassigned"/>
    <s v="Position 1-2 Target"/>
    <n v="0.58750000000000002"/>
    <n v="1"/>
    <n v="0.58750000000000002"/>
    <n v="0.58750000000000002"/>
    <n v="54"/>
    <n v="1.85185185185185E-2"/>
    <n v="1.37037037037037"/>
    <n v="0"/>
    <n v="0"/>
    <n v="0"/>
    <n v="0.58750000000000002"/>
    <x v="397"/>
    <n v="-1"/>
    <n v="0"/>
    <s v="NA"/>
    <n v="0"/>
    <n v="0"/>
    <n v="0"/>
    <n v="0.52875000000000005"/>
    <n v="-0.61687500000000006"/>
    <n v="5.8749999999999969E-2"/>
    <n v="2.937500000000004E-2"/>
  </r>
  <r>
    <x v="3"/>
    <s v="bordeaux cheap airfare"/>
    <s v="Advanced"/>
    <x v="4"/>
    <s v="Unassigned"/>
    <s v="Position 1-2 Target"/>
    <n v="0.58750000000000002"/>
    <n v="2"/>
    <n v="1.0125"/>
    <n v="0.50624999999999998"/>
    <n v="35"/>
    <n v="5.7142857142857099E-2"/>
    <n v="1.8257142857142901"/>
    <n v="0"/>
    <n v="0"/>
    <n v="0"/>
    <n v="1.0125"/>
    <x v="899"/>
    <n v="-1"/>
    <n v="0"/>
    <s v="NA"/>
    <n v="0"/>
    <n v="0"/>
    <n v="0"/>
    <n v="0.91125"/>
    <n v="-1.0631250000000001"/>
    <n v="0.10124999999999995"/>
    <n v="5.0625000000000142E-2"/>
  </r>
  <r>
    <x v="3"/>
    <s v="lyon travel"/>
    <s v="Advanced"/>
    <x v="4"/>
    <s v="Unassigned"/>
    <s v="Position 1-2 Target"/>
    <n v="0.58750000000000002"/>
    <n v="3"/>
    <n v="2.2749999750000001"/>
    <n v="0.75833332500000006"/>
    <n v="3158"/>
    <n v="9.4996833438885399E-4"/>
    <n v="2.0056998100063299"/>
    <n v="0"/>
    <n v="0"/>
    <n v="0"/>
    <n v="2.2749999750000001"/>
    <x v="900"/>
    <n v="-1"/>
    <n v="0"/>
    <s v="NA"/>
    <n v="0"/>
    <n v="0"/>
    <n v="0"/>
    <n v="2.0474999775000002"/>
    <n v="-2.38874997375"/>
    <n v="0.22749999749999983"/>
    <n v="0.11374999874999991"/>
  </r>
  <r>
    <x v="3"/>
    <s v="cheap flight to toulouse"/>
    <s v="Standard"/>
    <x v="4"/>
    <s v="Unassigned"/>
    <s v="Position 1-2 Target"/>
    <n v="0.58750000000000002"/>
    <n v="4"/>
    <n v="2.4"/>
    <n v="0.6"/>
    <n v="398"/>
    <n v="1.00502512562814E-2"/>
    <n v="1.3987437185929601"/>
    <n v="0"/>
    <n v="0"/>
    <n v="0"/>
    <n v="2.4"/>
    <x v="901"/>
    <n v="-1"/>
    <n v="0"/>
    <s v="NA"/>
    <n v="0"/>
    <n v="0"/>
    <n v="0"/>
    <n v="2.16"/>
    <n v="-2.52"/>
    <n v="0.23999999999999977"/>
    <n v="0.12000000000000011"/>
  </r>
  <r>
    <x v="3"/>
    <s v="air class first france"/>
    <s v="Standard"/>
    <x v="4"/>
    <s v="Unassigned"/>
    <s v="Position 1-2 Target"/>
    <n v="0.58750000000000002"/>
    <n v="6"/>
    <n v="4.1499999750000001"/>
    <n v="0.69166666249999997"/>
    <n v="275"/>
    <n v="2.1818181818181799E-2"/>
    <n v="2.2861818181818201"/>
    <n v="0"/>
    <n v="0"/>
    <n v="0"/>
    <n v="4.1499999750000001"/>
    <x v="902"/>
    <n v="-1"/>
    <n v="0"/>
    <s v="NA"/>
    <n v="0"/>
    <n v="0"/>
    <n v="0"/>
    <n v="3.7349999775000002"/>
    <n v="-4.3574999737500004"/>
    <n v="0.41499999749999983"/>
    <n v="0.20749999875000036"/>
  </r>
  <r>
    <x v="3"/>
    <s v="flight ticket to paris"/>
    <s v="Advanced"/>
    <x v="4"/>
    <s v="Unassigned"/>
    <s v="Position 1-2 Target"/>
    <n v="0.58750000000000002"/>
    <n v="17"/>
    <n v="9.599999875"/>
    <n v="0.56470587500000002"/>
    <n v="205"/>
    <n v="8.2926829268292701E-2"/>
    <n v="2.05707317073171"/>
    <n v="0"/>
    <n v="0"/>
    <n v="0"/>
    <n v="9.599999875"/>
    <x v="903"/>
    <n v="-1"/>
    <n v="0"/>
    <s v="NA"/>
    <n v="0"/>
    <n v="0"/>
    <n v="0"/>
    <n v="8.6399998875000001"/>
    <n v="-10.079999868750001"/>
    <n v="0.95999998749999982"/>
    <n v="0.4799999937500008"/>
  </r>
  <r>
    <x v="3"/>
    <s v="air fare to france"/>
    <s v="Advanced"/>
    <x v="4"/>
    <s v="Unassigned"/>
    <s v="Position 1-2 Target"/>
    <n v="0.58750000000000002"/>
    <n v="38"/>
    <n v="20.937499825"/>
    <n v="0.55098683749999999"/>
    <n v="10655"/>
    <n v="3.5664007508212098E-3"/>
    <n v="2.2577193805725"/>
    <n v="0"/>
    <n v="0"/>
    <n v="0"/>
    <n v="20.937499825"/>
    <x v="904"/>
    <n v="-1"/>
    <n v="0"/>
    <s v="NA"/>
    <n v="0"/>
    <n v="0"/>
    <n v="0"/>
    <n v="18.843749842499999"/>
    <n v="-21.98437481625"/>
    <n v="2.0937499825000003"/>
    <n v="1.0468749912500002"/>
  </r>
  <r>
    <x v="5"/>
    <s v="boston to madrid"/>
    <s v="Advanced"/>
    <x v="4"/>
    <s v="Unassigned"/>
    <s v="Position 5-10 Bid Strategy"/>
    <n v="0.58750000000000002"/>
    <n v="2"/>
    <n v="1.1000000000000001"/>
    <n v="0.55000000000000004"/>
    <n v="131"/>
    <n v="1.5267175572519101E-2"/>
    <n v="3.7366412213740499"/>
    <n v="0"/>
    <n v="0"/>
    <n v="0"/>
    <n v="1.1000000000000001"/>
    <x v="666"/>
    <n v="-1"/>
    <n v="0"/>
    <s v="NA"/>
    <n v="0"/>
    <n v="0"/>
    <n v="0"/>
    <n v="0.9900000000000001"/>
    <n v="-1.1550000000000002"/>
    <n v="0.10999999999999999"/>
    <n v="5.500000000000016E-2"/>
  </r>
  <r>
    <x v="5"/>
    <s v="hamburg ticket"/>
    <s v="Advanced"/>
    <x v="4"/>
    <s v="Unassigned"/>
    <s v="Position 5-10 Bid Strategy"/>
    <n v="0.58750000000000002"/>
    <n v="3"/>
    <n v="1.5499999875000001"/>
    <n v="0.51666666250000004"/>
    <n v="347"/>
    <n v="8.6455331412103806E-3"/>
    <n v="1.3985590778098"/>
    <n v="0"/>
    <n v="0"/>
    <n v="0"/>
    <n v="1.5499999875000001"/>
    <x v="760"/>
    <n v="-1"/>
    <n v="0"/>
    <s v="NA"/>
    <n v="0"/>
    <n v="0"/>
    <n v="0"/>
    <n v="1.3949999887500002"/>
    <n v="-1.6274999868750002"/>
    <n v="0.15499999874999992"/>
    <n v="7.7499999375000073E-2"/>
  </r>
  <r>
    <x v="5"/>
    <s v="cheap flight to lyon"/>
    <s v="Standard"/>
    <x v="4"/>
    <s v="Unassigned"/>
    <s v="Position 2-5 Bid Strategy"/>
    <n v="0.58750000000000002"/>
    <n v="4"/>
    <n v="2.3875000000000002"/>
    <n v="0.59687500000000004"/>
    <n v="167"/>
    <n v="2.39520958083832E-2"/>
    <n v="2.06047904191617"/>
    <n v="0"/>
    <n v="0"/>
    <n v="0"/>
    <n v="2.3875000000000002"/>
    <x v="905"/>
    <n v="-1"/>
    <n v="0"/>
    <s v="NA"/>
    <n v="0"/>
    <n v="0"/>
    <n v="0"/>
    <n v="2.1487500000000002"/>
    <n v="-2.5068750000000004"/>
    <n v="0.23875000000000002"/>
    <n v="0.11937500000000023"/>
  </r>
  <r>
    <x v="5"/>
    <s v="cologne cheap flight"/>
    <s v="Advanced"/>
    <x v="4"/>
    <s v="Unassigned"/>
    <s v="Position 5-10 Bid Strategy"/>
    <n v="0.58750000000000002"/>
    <n v="4"/>
    <n v="3.7"/>
    <n v="0.92500000000000004"/>
    <n v="104"/>
    <n v="3.8461538461538498E-2"/>
    <n v="3.10769230769231"/>
    <n v="0"/>
    <n v="0"/>
    <n v="0"/>
    <n v="3.7"/>
    <x v="635"/>
    <n v="-1"/>
    <n v="0"/>
    <s v="NA"/>
    <n v="0"/>
    <n v="0"/>
    <n v="0"/>
    <n v="3.33"/>
    <n v="-3.8850000000000002"/>
    <n v="0.37000000000000011"/>
    <n v="0.18500000000000005"/>
  </r>
  <r>
    <x v="5"/>
    <s v="madrid plane ticket"/>
    <s v="Advanced"/>
    <x v="4"/>
    <s v="Unassigned"/>
    <s v="Position 5-10 Bid Strategy"/>
    <n v="0.58750000000000002"/>
    <n v="6"/>
    <n v="5.4124999499999999"/>
    <n v="0.90208332499999999"/>
    <n v="64"/>
    <n v="9.375E-2"/>
    <n v="3.140625"/>
    <n v="0"/>
    <n v="0"/>
    <n v="0"/>
    <n v="5.4124999499999999"/>
    <x v="906"/>
    <n v="-1"/>
    <n v="0"/>
    <s v="NA"/>
    <n v="0"/>
    <n v="0"/>
    <n v="0"/>
    <n v="4.8712499549999997"/>
    <n v="-5.6831249475000005"/>
    <n v="0.54124999500000026"/>
    <n v="0.27062499750000057"/>
  </r>
  <r>
    <x v="5"/>
    <s v="munich airfare"/>
    <s v="Advanced"/>
    <x v="4"/>
    <s v="Unassigned"/>
    <s v="Position 5-10 Bid Strategy"/>
    <n v="0.58750000000000002"/>
    <n v="16"/>
    <n v="7.3125"/>
    <n v="0.45703125"/>
    <n v="18057"/>
    <n v="8.8608295951708509E-4"/>
    <n v="1.37592069557512"/>
    <n v="0"/>
    <n v="0"/>
    <n v="0"/>
    <n v="7.3125"/>
    <x v="907"/>
    <n v="-1"/>
    <n v="0"/>
    <s v="NA"/>
    <n v="0"/>
    <n v="0"/>
    <n v="0"/>
    <n v="6.5812499999999998"/>
    <n v="-7.6781250000000005"/>
    <n v="0.73125000000000018"/>
    <n v="0.36562500000000053"/>
  </r>
  <r>
    <x v="5"/>
    <s v="fly to rome"/>
    <s v="Advanced"/>
    <x v="4"/>
    <s v="Unassigned"/>
    <s v="Position 5-10 Bid Strategy"/>
    <n v="0.58750000000000002"/>
    <n v="12"/>
    <n v="7.5124999499999987"/>
    <n v="0.62604166249999993"/>
    <n v="203"/>
    <n v="5.91133004926108E-2"/>
    <n v="1.8384236453202001"/>
    <n v="0"/>
    <n v="0"/>
    <n v="0"/>
    <n v="7.5124999499999987"/>
    <x v="908"/>
    <n v="-1"/>
    <n v="0"/>
    <s v="NA"/>
    <n v="0"/>
    <n v="0"/>
    <n v="0"/>
    <n v="6.7612499549999994"/>
    <n v="-7.8881249474999988"/>
    <n v="0.75124999499999934"/>
    <n v="0.37562499750000011"/>
  </r>
  <r>
    <x v="5"/>
    <s v="airline ticket fare"/>
    <s v="Standard"/>
    <x v="4"/>
    <s v="Unassigned"/>
    <s v="Position 5-10 Bid Strategy"/>
    <n v="0.58750000000000002"/>
    <n v="6"/>
    <n v="9.087499949999998"/>
    <n v="1.5145833249999998"/>
    <n v="1362"/>
    <n v="4.4052863436123404E-3"/>
    <n v="4.5870044052863399"/>
    <n v="0"/>
    <n v="0"/>
    <n v="0"/>
    <n v="9.087499949999998"/>
    <x v="855"/>
    <n v="-1"/>
    <n v="0"/>
    <s v="NA"/>
    <n v="0"/>
    <n v="0"/>
    <n v="0"/>
    <n v="8.1787499549999989"/>
    <n v="-9.5418749474999984"/>
    <n v="0.90874999499999909"/>
    <n v="0.45437499750000043"/>
  </r>
  <r>
    <x v="5"/>
    <s v="athens cheap flight greece"/>
    <s v="Advanced"/>
    <x v="4"/>
    <s v="Unassigned"/>
    <s v="Position 5-10 Bid Strategy"/>
    <n v="0.58750000000000002"/>
    <n v="17"/>
    <n v="11.14999995"/>
    <n v="0.65588234999999995"/>
    <n v="289"/>
    <n v="5.8823529411764698E-2"/>
    <n v="1.6065743944636699"/>
    <n v="0"/>
    <n v="0"/>
    <n v="0"/>
    <n v="11.14999995"/>
    <x v="909"/>
    <n v="-1"/>
    <n v="0"/>
    <s v="NA"/>
    <n v="0"/>
    <n v="0"/>
    <n v="0"/>
    <n v="10.034999955"/>
    <n v="-11.707499947500001"/>
    <n v="1.1149999949999998"/>
    <n v="0.55749999750000079"/>
  </r>
  <r>
    <x v="5"/>
    <s v="athens greece flight"/>
    <s v="Advanced"/>
    <x v="4"/>
    <s v="Unassigned"/>
    <s v="Position 5-10 Bid Strategy"/>
    <n v="0.58750000000000002"/>
    <n v="59"/>
    <n v="40.362499587500004"/>
    <n v="0.68411016250000001"/>
    <n v="2145"/>
    <n v="2.7505827505827498E-2"/>
    <n v="1.4760839160839201"/>
    <n v="0"/>
    <n v="0"/>
    <n v="0"/>
    <n v="40.362499587500004"/>
    <x v="910"/>
    <n v="-1"/>
    <n v="0"/>
    <s v="NA"/>
    <n v="0"/>
    <n v="0"/>
    <n v="0"/>
    <n v="36.326249628750006"/>
    <n v="-42.380624566875007"/>
    <n v="4.0362499587499983"/>
    <n v="2.0181249793750027"/>
  </r>
  <r>
    <x v="5"/>
    <s v="airline prices"/>
    <s v="Standard"/>
    <x v="4"/>
    <s v="Unassigned"/>
    <s v="Position 5-10 Bid Strategy"/>
    <n v="0.58750000000000002"/>
    <n v="205"/>
    <n v="213.58749868750002"/>
    <n v="1.0418902375000001"/>
    <n v="56909"/>
    <n v="3.6022421761057102E-3"/>
    <n v="2.9346254546732502"/>
    <n v="0"/>
    <n v="0"/>
    <n v="0"/>
    <n v="213.58749868750002"/>
    <x v="911"/>
    <n v="-1"/>
    <n v="0"/>
    <s v="NA"/>
    <n v="0"/>
    <n v="0"/>
    <n v="0"/>
    <n v="192.22874881875001"/>
    <n v="-224.26687362187502"/>
    <n v="21.35874986875001"/>
    <n v="10.679374934375005"/>
  </r>
  <r>
    <x v="3"/>
    <s v="ticket to france"/>
    <s v="Advanced"/>
    <x v="4"/>
    <s v="Unassigned"/>
    <s v="Position 1-2 Target"/>
    <n v="0.6"/>
    <n v="33"/>
    <n v="26.524999875000002"/>
    <n v="0.80378787500000004"/>
    <n v="3608"/>
    <n v="9.1463414634146301E-3"/>
    <n v="1.2421563192904701"/>
    <n v="0"/>
    <n v="0"/>
    <n v="0"/>
    <n v="26.524999875000002"/>
    <x v="912"/>
    <n v="-1"/>
    <n v="0"/>
    <s v="NA"/>
    <n v="0"/>
    <n v="0"/>
    <n v="0"/>
    <n v="23.872499887500002"/>
    <n v="-27.851249868750003"/>
    <n v="2.6524999875000006"/>
    <n v="1.3262499937500003"/>
  </r>
  <r>
    <x v="3"/>
    <s v="cheap ticket to france"/>
    <s v="Advanced"/>
    <x v="4"/>
    <s v="Unassigned"/>
    <s v="Position 1-2 Target"/>
    <n v="0.6"/>
    <n v="104"/>
    <n v="78.449998900000011"/>
    <n v="0.75432691250000006"/>
    <n v="1371"/>
    <n v="7.5857038657913906E-2"/>
    <n v="3.0320933625091202"/>
    <n v="0"/>
    <n v="0"/>
    <n v="0"/>
    <n v="78.449998900000011"/>
    <x v="913"/>
    <n v="-1"/>
    <n v="0"/>
    <s v="NA"/>
    <n v="0"/>
    <n v="0"/>
    <n v="0"/>
    <n v="70.604999010000014"/>
    <n v="-82.37249884500001"/>
    <n v="7.8449998899999969"/>
    <n v="3.9224999449999984"/>
  </r>
  <r>
    <x v="5"/>
    <s v="lowest airfare to london"/>
    <s v="Advanced"/>
    <x v="4"/>
    <s v="Unassigned"/>
    <s v="Position 5-10 Bid Strategy"/>
    <n v="0.6"/>
    <n v="1"/>
    <n v="0.48749999999999999"/>
    <n v="0.48749999999999999"/>
    <n v="1168"/>
    <n v="8.5616438356164411E-4"/>
    <n v="1.9619006849315099"/>
    <n v="0"/>
    <n v="0"/>
    <n v="0"/>
    <n v="0.48749999999999999"/>
    <x v="665"/>
    <n v="-1"/>
    <n v="0"/>
    <s v="NA"/>
    <n v="0"/>
    <n v="0"/>
    <n v="0"/>
    <n v="0.43874999999999997"/>
    <n v="-0.51187499999999997"/>
    <n v="4.8750000000000016E-2"/>
    <n v="2.437499999999998E-2"/>
  </r>
  <r>
    <x v="5"/>
    <s v="airfare search"/>
    <s v="Standard"/>
    <x v="4"/>
    <s v="Unassigned"/>
    <s v="Position 5-10 Bid Strategy"/>
    <n v="0.6"/>
    <n v="6"/>
    <n v="7.637499974999999"/>
    <n v="1.2729166624999999"/>
    <n v="1407"/>
    <n v="4.26439232409382E-3"/>
    <n v="3.7604122245913301"/>
    <n v="0"/>
    <n v="0"/>
    <n v="0"/>
    <n v="7.637499974999999"/>
    <x v="914"/>
    <n v="-1"/>
    <n v="0"/>
    <s v="NA"/>
    <n v="0"/>
    <n v="0"/>
    <n v="0"/>
    <n v="6.8737499774999993"/>
    <n v="-8.0193749737499989"/>
    <n v="0.76374999749999972"/>
    <n v="0.38187499874999986"/>
  </r>
  <r>
    <x v="5"/>
    <s v="airfare rate"/>
    <s v="Standard"/>
    <x v="4"/>
    <s v="Unassigned"/>
    <s v="Position 5-10 Bid Strategy"/>
    <n v="0.6"/>
    <n v="11"/>
    <n v="7.8375000000000004"/>
    <n v="0.71250000000000002"/>
    <n v="1554"/>
    <n v="7.0785070785070788E-3"/>
    <n v="2.99382239382239"/>
    <n v="0"/>
    <n v="0"/>
    <n v="0"/>
    <n v="7.8375000000000004"/>
    <x v="915"/>
    <n v="-1"/>
    <n v="0"/>
    <s v="NA"/>
    <n v="0"/>
    <n v="0"/>
    <n v="0"/>
    <n v="7.0537500000000009"/>
    <n v="-8.229375000000001"/>
    <n v="0.7837499999999995"/>
    <n v="0.39187500000000064"/>
  </r>
  <r>
    <x v="5"/>
    <s v="ticket sale"/>
    <s v="Advanced"/>
    <x v="4"/>
    <s v="Unassigned"/>
    <s v="Position 5-10 Bid Strategy"/>
    <n v="0.6"/>
    <n v="61"/>
    <n v="38.8499994875"/>
    <n v="0.63688523750000003"/>
    <n v="14541"/>
    <n v="4.1950347293858705E-3"/>
    <n v="1.92732274258992"/>
    <n v="0"/>
    <n v="0"/>
    <n v="0"/>
    <n v="38.8499994875"/>
    <x v="916"/>
    <n v="-1"/>
    <n v="0"/>
    <s v="NA"/>
    <n v="0"/>
    <n v="0"/>
    <n v="0"/>
    <n v="34.96499953875"/>
    <n v="-40.792499461875003"/>
    <n v="3.88499994875"/>
    <n v="1.9424999743750035"/>
  </r>
  <r>
    <x v="3"/>
    <s v="rennes flight"/>
    <s v="Standard"/>
    <x v="4"/>
    <s v="Unassigned"/>
    <s v="Position 1-2 Target"/>
    <n v="0.61250000000000004"/>
    <n v="6"/>
    <n v="3.6375000000000002"/>
    <n v="0.60624999999999996"/>
    <n v="588"/>
    <n v="1.0204081632653099E-2"/>
    <n v="1.65646258503401"/>
    <n v="0"/>
    <n v="0"/>
    <n v="0"/>
    <n v="3.6375000000000002"/>
    <x v="496"/>
    <n v="-1"/>
    <n v="0"/>
    <s v="NA"/>
    <n v="0"/>
    <n v="0"/>
    <n v="0"/>
    <n v="3.2737500000000002"/>
    <n v="-3.8193750000000004"/>
    <n v="0.36375000000000002"/>
    <n v="0.18187500000000023"/>
  </r>
  <r>
    <x v="3"/>
    <s v="flight to limoges"/>
    <s v="Standard"/>
    <x v="4"/>
    <s v="Unassigned"/>
    <s v="Position 1-2 Target"/>
    <n v="0.61250000000000004"/>
    <n v="7"/>
    <n v="4.5749999750000008"/>
    <n v="0.65357142500000009"/>
    <n v="780"/>
    <n v="8.9743589743589702E-3"/>
    <n v="1.7860256410256401"/>
    <n v="0"/>
    <n v="0"/>
    <n v="0"/>
    <n v="4.5749999750000008"/>
    <x v="917"/>
    <n v="-1"/>
    <n v="0"/>
    <s v="NA"/>
    <n v="0"/>
    <n v="0"/>
    <n v="0"/>
    <n v="4.1174999775000005"/>
    <n v="-4.8037499737500013"/>
    <n v="0.45749999750000026"/>
    <n v="0.22874999875000057"/>
  </r>
  <r>
    <x v="3"/>
    <s v="montpellier flight"/>
    <s v="Standard"/>
    <x v="4"/>
    <s v="Unassigned"/>
    <s v="Position 1-2 Target"/>
    <n v="0.61250000000000004"/>
    <n v="29"/>
    <n v="18.287499687500002"/>
    <n v="0.63060343750000003"/>
    <n v="1787"/>
    <n v="1.6228315612758799E-2"/>
    <n v="1.57034135422496"/>
    <n v="0"/>
    <n v="0"/>
    <n v="0"/>
    <n v="18.287499687500002"/>
    <x v="918"/>
    <n v="-1"/>
    <n v="0"/>
    <s v="NA"/>
    <n v="0"/>
    <n v="0"/>
    <n v="0"/>
    <n v="16.458749718750003"/>
    <n v="-19.201874671875004"/>
    <n v="1.8287499687499995"/>
    <n v="0.91437498437500153"/>
  </r>
  <r>
    <x v="5"/>
    <s v="nuremberg travel"/>
    <s v="Advanced"/>
    <x v="4"/>
    <s v="Unassigned"/>
    <s v="Position 5-10 Bid Strategy"/>
    <n v="0.61250000000000004"/>
    <n v="3"/>
    <n v="0.6"/>
    <n v="0.2"/>
    <n v="520"/>
    <n v="5.7692307692307696E-3"/>
    <n v="1.9"/>
    <n v="0"/>
    <n v="0"/>
    <n v="0"/>
    <n v="0.6"/>
    <x v="586"/>
    <n v="-1"/>
    <n v="0"/>
    <s v="NA"/>
    <n v="0"/>
    <n v="0"/>
    <n v="0"/>
    <n v="0.54"/>
    <n v="-0.63"/>
    <n v="5.9999999999999942E-2"/>
    <n v="3.0000000000000027E-2"/>
  </r>
  <r>
    <x v="5"/>
    <s v="stuttgart airfare"/>
    <s v="Advanced"/>
    <x v="4"/>
    <s v="Unassigned"/>
    <s v="Position 5-10 Bid Strategy"/>
    <n v="0.61250000000000004"/>
    <n v="1"/>
    <n v="0.625"/>
    <n v="0.625"/>
    <n v="45"/>
    <n v="2.2222222222222202E-2"/>
    <n v="1.68888888888889"/>
    <n v="0"/>
    <n v="0"/>
    <n v="0"/>
    <n v="0.625"/>
    <x v="708"/>
    <n v="-1"/>
    <n v="0"/>
    <s v="NA"/>
    <n v="0"/>
    <n v="0"/>
    <n v="0"/>
    <n v="0.5625"/>
    <n v="-0.65625"/>
    <n v="6.25E-2"/>
    <n v="3.125E-2"/>
  </r>
  <r>
    <x v="5"/>
    <s v="hamburg travel"/>
    <s v="Advanced"/>
    <x v="4"/>
    <s v="Unassigned"/>
    <s v="Position 5-10 Bid Strategy"/>
    <n v="0.61250000000000004"/>
    <n v="3"/>
    <n v="2.0374999874999995"/>
    <n v="0.67916666249999991"/>
    <n v="1091"/>
    <n v="2.7497708524289598E-3"/>
    <n v="1.43693858845096"/>
    <n v="0"/>
    <n v="0"/>
    <n v="0"/>
    <n v="2.0374999874999995"/>
    <x v="919"/>
    <n v="-1"/>
    <n v="0"/>
    <s v="NA"/>
    <n v="0"/>
    <n v="0"/>
    <n v="0"/>
    <n v="1.8337499887499995"/>
    <n v="-2.1393749868749996"/>
    <n v="0.20374999874999999"/>
    <n v="0.10187499937500011"/>
  </r>
  <r>
    <x v="5"/>
    <s v="low airfare to london"/>
    <s v="Advanced"/>
    <x v="4"/>
    <s v="Unassigned"/>
    <s v="Position 5-10 Bid Strategy"/>
    <n v="0.61250000000000004"/>
    <n v="3"/>
    <n v="4.6374999749999999"/>
    <n v="1.545833325"/>
    <n v="74"/>
    <n v="4.0540540540540501E-2"/>
    <n v="2.6743243243243202"/>
    <n v="0"/>
    <n v="0"/>
    <n v="0"/>
    <n v="4.6374999749999999"/>
    <x v="920"/>
    <n v="-1"/>
    <n v="0"/>
    <s v="NA"/>
    <n v="0"/>
    <n v="0"/>
    <n v="0"/>
    <n v="4.1737499775"/>
    <n v="-4.8693749737500003"/>
    <n v="0.4637499974999999"/>
    <n v="0.23187499875000039"/>
  </r>
  <r>
    <x v="5"/>
    <s v="berlin airport"/>
    <s v="Advanced"/>
    <x v="4"/>
    <s v="Unassigned"/>
    <s v="Position 5-10 Bid Strategy"/>
    <n v="0.61250000000000004"/>
    <n v="8"/>
    <n v="5.5625"/>
    <n v="0.6953125"/>
    <n v="2283"/>
    <n v="3.5041611914148098E-3"/>
    <n v="4.2980727113447204"/>
    <n v="0"/>
    <n v="0"/>
    <n v="0"/>
    <n v="5.5625"/>
    <x v="921"/>
    <n v="-1"/>
    <n v="0"/>
    <s v="NA"/>
    <n v="0"/>
    <n v="0"/>
    <n v="0"/>
    <n v="5.0062500000000005"/>
    <n v="-5.8406250000000002"/>
    <n v="0.55624999999999947"/>
    <n v="0.27812500000000018"/>
  </r>
  <r>
    <x v="5"/>
    <s v="airfare sale"/>
    <s v="Standard"/>
    <x v="4"/>
    <s v="Unassigned"/>
    <s v="Position 5-10 Bid Strategy"/>
    <n v="0.61250000000000004"/>
    <n v="58"/>
    <n v="63.662499399999994"/>
    <n v="1.0976292999999999"/>
    <n v="1041"/>
    <n v="5.5715658021133499E-2"/>
    <n v="1.9131604226705099"/>
    <n v="0"/>
    <n v="0"/>
    <n v="0"/>
    <n v="63.662499399999994"/>
    <x v="922"/>
    <n v="-1"/>
    <n v="0"/>
    <s v="NA"/>
    <n v="0"/>
    <n v="0"/>
    <n v="0"/>
    <n v="57.296249459999999"/>
    <n v="-66.845624369999996"/>
    <n v="6.3662499399999959"/>
    <n v="3.1831249700000015"/>
  </r>
  <r>
    <x v="3"/>
    <s v="lyon airfare"/>
    <s v="Advanced"/>
    <x v="4"/>
    <s v="Unassigned"/>
    <s v="Position 1-2 Target"/>
    <n v="0.625"/>
    <n v="1"/>
    <n v="0.58750000000000002"/>
    <n v="0.58750000000000002"/>
    <n v="102"/>
    <n v="9.8039215686274508E-3"/>
    <n v="1.5705882352941201"/>
    <n v="0"/>
    <n v="0"/>
    <n v="0"/>
    <n v="0.58750000000000002"/>
    <x v="397"/>
    <n v="-1"/>
    <n v="0"/>
    <s v="NA"/>
    <n v="0"/>
    <n v="0"/>
    <n v="0"/>
    <n v="0.52875000000000005"/>
    <n v="-0.61687500000000006"/>
    <n v="5.8749999999999969E-2"/>
    <n v="2.937500000000004E-2"/>
  </r>
  <r>
    <x v="5"/>
    <s v="hamburg airfare"/>
    <s v="Advanced"/>
    <x v="4"/>
    <s v="Unassigned"/>
    <s v="Position 5-10 Bid Strategy"/>
    <n v="0.625"/>
    <n v="1"/>
    <n v="0.625"/>
    <n v="0.625"/>
    <n v="33"/>
    <n v="3.0303030303030297E-2"/>
    <n v="1.4545454545454499"/>
    <n v="0"/>
    <n v="0"/>
    <n v="0"/>
    <n v="0.625"/>
    <x v="708"/>
    <n v="-1"/>
    <n v="0"/>
    <s v="NA"/>
    <n v="0"/>
    <n v="0"/>
    <n v="0"/>
    <n v="0.5625"/>
    <n v="-0.65625"/>
    <n v="6.25E-2"/>
    <n v="3.125E-2"/>
  </r>
  <r>
    <x v="5"/>
    <s v="nice airline ticket"/>
    <s v="Standard"/>
    <x v="4"/>
    <s v="Unassigned"/>
    <s v="Position 2-5 Bid Strategy"/>
    <n v="0.625"/>
    <n v="1"/>
    <n v="1.2625"/>
    <n v="1.2625"/>
    <n v="11"/>
    <n v="9.0909090909090898E-2"/>
    <n v="2.9090909090909101"/>
    <n v="0"/>
    <n v="0"/>
    <n v="0"/>
    <n v="1.2625"/>
    <x v="594"/>
    <n v="-1"/>
    <n v="0"/>
    <s v="NA"/>
    <n v="0"/>
    <n v="0"/>
    <n v="0"/>
    <n v="1.13625"/>
    <n v="-1.3256250000000001"/>
    <n v="0.12624999999999997"/>
    <n v="6.3125000000000098E-2"/>
  </r>
  <r>
    <x v="5"/>
    <s v="airline ticket search"/>
    <s v="Standard"/>
    <x v="4"/>
    <s v="Unassigned"/>
    <s v="Position 5-10 Bid Strategy"/>
    <n v="0.625"/>
    <n v="2"/>
    <n v="1.5249999999999999"/>
    <n v="0.76249999999999996"/>
    <n v="870"/>
    <n v="2.2988505747126402E-3"/>
    <n v="3.9395402298850599"/>
    <n v="0"/>
    <n v="0"/>
    <n v="0"/>
    <n v="1.5249999999999999"/>
    <x v="408"/>
    <n v="-1"/>
    <n v="0"/>
    <s v="NA"/>
    <n v="0"/>
    <n v="0"/>
    <n v="0"/>
    <n v="1.3725000000000001"/>
    <n v="-1.6012500000000001"/>
    <n v="0.15249999999999986"/>
    <n v="7.6250000000000151E-2"/>
  </r>
  <r>
    <x v="5"/>
    <s v="berlin ticket"/>
    <s v="Advanced"/>
    <x v="4"/>
    <s v="Unassigned"/>
    <s v="Position 5-10 Bid Strategy"/>
    <n v="0.625"/>
    <n v="5"/>
    <n v="4.3250000000000002"/>
    <n v="0.86499999999999999"/>
    <n v="17418"/>
    <n v="2.8705936387645001E-4"/>
    <n v="1.2004478126076501"/>
    <n v="0"/>
    <n v="0"/>
    <n v="0"/>
    <n v="4.3250000000000002"/>
    <x v="923"/>
    <n v="-1"/>
    <n v="0"/>
    <s v="NA"/>
    <n v="0"/>
    <n v="0"/>
    <n v="0"/>
    <n v="3.8925000000000001"/>
    <n v="-4.5412500000000007"/>
    <n v="0.43250000000000011"/>
    <n v="0.2162500000000005"/>
  </r>
  <r>
    <x v="5"/>
    <s v="munich travel"/>
    <s v="Advanced"/>
    <x v="4"/>
    <s v="Unassigned"/>
    <s v="Position 5-10 Bid Strategy"/>
    <n v="0.625"/>
    <n v="16"/>
    <n v="4.3499999999999996"/>
    <n v="0.27187499999999998"/>
    <n v="3881"/>
    <n v="4.1226488018551903E-3"/>
    <n v="1.1247874259211501"/>
    <n v="0"/>
    <n v="0"/>
    <n v="0"/>
    <n v="4.3499999999999996"/>
    <x v="924"/>
    <n v="-1"/>
    <n v="0"/>
    <s v="NA"/>
    <n v="0"/>
    <n v="0"/>
    <n v="0"/>
    <n v="3.9149999999999996"/>
    <n v="-4.5674999999999999"/>
    <n v="0.43500000000000005"/>
    <n v="0.21750000000000025"/>
  </r>
  <r>
    <x v="5"/>
    <s v="hamburg cheap flight"/>
    <s v="Advanced"/>
    <x v="4"/>
    <s v="Unassigned"/>
    <s v="Position 5-10 Bid Strategy"/>
    <n v="0.625"/>
    <n v="5"/>
    <n v="5.6749999999999998"/>
    <n v="1.135"/>
    <n v="93"/>
    <n v="5.3763440860215103E-2"/>
    <n v="1.50430107526882"/>
    <n v="0"/>
    <n v="0"/>
    <n v="0"/>
    <n v="5.6749999999999998"/>
    <x v="781"/>
    <n v="-1"/>
    <n v="0"/>
    <s v="NA"/>
    <n v="0"/>
    <n v="0"/>
    <n v="0"/>
    <n v="5.1074999999999999"/>
    <n v="-5.9587500000000002"/>
    <n v="0.56749999999999989"/>
    <n v="0.28375000000000039"/>
  </r>
  <r>
    <x v="5"/>
    <s v="air reservation"/>
    <s v="Standard"/>
    <x v="4"/>
    <s v="Unassigned"/>
    <s v="Position 5-10 Bid Strategy"/>
    <n v="0.625"/>
    <n v="5"/>
    <n v="6.6124999999999998"/>
    <n v="1.3225"/>
    <n v="1839"/>
    <n v="2.7188689505165901E-3"/>
    <n v="3.1160957041870598"/>
    <n v="0"/>
    <n v="0"/>
    <n v="0"/>
    <n v="6.6124999999999998"/>
    <x v="504"/>
    <n v="-1"/>
    <n v="0"/>
    <s v="NA"/>
    <n v="0"/>
    <n v="0"/>
    <n v="0"/>
    <n v="5.9512499999999999"/>
    <n v="-6.9431250000000002"/>
    <n v="0.66124999999999989"/>
    <n v="0.33062500000000039"/>
  </r>
  <r>
    <x v="5"/>
    <s v="cheap airfare to berlin"/>
    <s v="Advanced"/>
    <x v="4"/>
    <s v="Unassigned"/>
    <s v="Position 5-10 Bid Strategy"/>
    <n v="0.625"/>
    <n v="19"/>
    <n v="7.4499999875"/>
    <n v="0.3921052625"/>
    <n v="17220"/>
    <n v="1.10336817653891E-3"/>
    <n v="1.4481765389082499"/>
    <n v="0"/>
    <n v="0"/>
    <n v="0"/>
    <n v="7.4499999875"/>
    <x v="925"/>
    <n v="-1"/>
    <n v="0"/>
    <s v="NA"/>
    <n v="0"/>
    <n v="0"/>
    <n v="0"/>
    <n v="6.70499998875"/>
    <n v="-7.822499986875"/>
    <n v="0.74499999875"/>
    <n v="0.372499999375"/>
  </r>
  <r>
    <x v="5"/>
    <s v="airline ticket reservation"/>
    <s v="Standard"/>
    <x v="4"/>
    <s v="Unassigned"/>
    <s v="Position 5-10 Bid Strategy"/>
    <n v="0.625"/>
    <n v="11"/>
    <n v="11.7499999375"/>
    <n v="1.0681818125"/>
    <n v="2728"/>
    <n v="4.0322580645161307E-3"/>
    <n v="3.33768328445748"/>
    <n v="0"/>
    <n v="0"/>
    <n v="0"/>
    <n v="11.7499999375"/>
    <x v="926"/>
    <n v="-1"/>
    <n v="0"/>
    <s v="NA"/>
    <n v="0"/>
    <n v="0"/>
    <n v="0"/>
    <n v="10.574999943750001"/>
    <n v="-12.337499934375"/>
    <n v="1.1749999937499993"/>
    <n v="0.58749999687499965"/>
  </r>
  <r>
    <x v="5"/>
    <s v="airline rate"/>
    <s v="Standard"/>
    <x v="4"/>
    <s v="Unassigned"/>
    <s v="Position 5-10 Bid Strategy"/>
    <n v="0.625"/>
    <n v="18"/>
    <n v="17.174999925000002"/>
    <n v="0.95416666250000004"/>
    <n v="3553"/>
    <n v="5.0661412890515099E-3"/>
    <n v="3.5141289051505802"/>
    <n v="0"/>
    <n v="0"/>
    <n v="0"/>
    <n v="17.174999925000002"/>
    <x v="927"/>
    <n v="-1"/>
    <n v="0"/>
    <s v="NA"/>
    <n v="0"/>
    <n v="0"/>
    <n v="0"/>
    <n v="15.457499932500001"/>
    <n v="-18.033749921250003"/>
    <n v="1.7174999925000005"/>
    <n v="0.85874999625000115"/>
  </r>
  <r>
    <x v="5"/>
    <s v="airline ticket for sale"/>
    <s v="Standard"/>
    <x v="4"/>
    <s v="Unassigned"/>
    <s v="Position 5-10 Bid Strategy"/>
    <n v="0.625"/>
    <n v="42"/>
    <n v="45.98749995"/>
    <n v="1.094940475"/>
    <n v="1924"/>
    <n v="2.18295218295218E-2"/>
    <n v="3.51127858627859"/>
    <n v="0"/>
    <n v="0"/>
    <n v="0"/>
    <n v="45.98749995"/>
    <x v="928"/>
    <n v="-1"/>
    <n v="0"/>
    <s v="NA"/>
    <n v="0"/>
    <n v="0"/>
    <n v="0"/>
    <n v="41.388749955000002"/>
    <n v="-48.286874947500003"/>
    <n v="4.5987499949999986"/>
    <n v="2.2993749975000028"/>
  </r>
  <r>
    <x v="5"/>
    <s v="discount airfare to europe"/>
    <s v="Advanced"/>
    <x v="4"/>
    <s v="Unassigned"/>
    <s v="Position 5-10 Bid Strategy"/>
    <n v="0.625"/>
    <n v="83"/>
    <n v="115.04999972500001"/>
    <n v="1.3861445750000001"/>
    <n v="2594"/>
    <n v="3.1996915959907501E-2"/>
    <n v="1.4896684656900501"/>
    <n v="0"/>
    <n v="0"/>
    <n v="0"/>
    <n v="115.04999972500001"/>
    <x v="929"/>
    <n v="-1"/>
    <n v="0"/>
    <s v="NA"/>
    <n v="0"/>
    <n v="0"/>
    <n v="0"/>
    <n v="103.5449997525"/>
    <n v="-120.80249971125001"/>
    <n v="11.504999972500002"/>
    <n v="5.752499986250001"/>
  </r>
  <r>
    <x v="3"/>
    <s v="atlanta to london"/>
    <s v="Standard"/>
    <x v="4"/>
    <s v="Unassigned"/>
    <s v="Position 1-2 Target"/>
    <n v="0.63749999999999996"/>
    <n v="6"/>
    <n v="14.137499999999999"/>
    <n v="2.3562500000000002"/>
    <n v="368"/>
    <n v="1.6304347826087001E-2"/>
    <n v="3.0209239130434802"/>
    <n v="0"/>
    <n v="0"/>
    <n v="0"/>
    <n v="14.137499999999999"/>
    <x v="930"/>
    <n v="-1"/>
    <n v="0"/>
    <s v="NA"/>
    <n v="0"/>
    <n v="0"/>
    <n v="0"/>
    <n v="12.723749999999999"/>
    <n v="-14.844374999999999"/>
    <n v="1.4137500000000003"/>
    <n v="0.70687500000000014"/>
  </r>
  <r>
    <x v="3"/>
    <s v="air travel france"/>
    <s v="Advanced"/>
    <x v="4"/>
    <s v="Unassigned"/>
    <s v="Position 1-2 Target"/>
    <n v="0.63749999999999996"/>
    <n v="23"/>
    <n v="20.462499987499999"/>
    <n v="0.88967391249999994"/>
    <n v="5915"/>
    <n v="3.8884192730346601E-3"/>
    <n v="1.7277092138630601"/>
    <n v="0"/>
    <n v="0"/>
    <n v="0"/>
    <n v="20.462499987499999"/>
    <x v="931"/>
    <n v="-1"/>
    <n v="0"/>
    <s v="NA"/>
    <n v="0"/>
    <n v="0"/>
    <n v="0"/>
    <n v="18.41624998875"/>
    <n v="-21.485624986874999"/>
    <n v="2.0462499987499996"/>
    <n v="1.0231249993749998"/>
  </r>
  <r>
    <x v="5"/>
    <s v="lyon airfare"/>
    <s v="Standard"/>
    <x v="4"/>
    <s v="Unassigned"/>
    <s v="Position 2-5 Bid Strategy"/>
    <n v="0.63749999999999996"/>
    <n v="1"/>
    <n v="0.65"/>
    <n v="0.65"/>
    <n v="8"/>
    <n v="0.125"/>
    <n v="2.5"/>
    <n v="0"/>
    <n v="0"/>
    <n v="0"/>
    <n v="0.65"/>
    <x v="932"/>
    <n v="-1"/>
    <n v="0"/>
    <s v="NA"/>
    <n v="0"/>
    <n v="0"/>
    <n v="0"/>
    <n v="0.58500000000000008"/>
    <n v="-0.68250000000000011"/>
    <n v="6.4999999999999947E-2"/>
    <n v="3.2500000000000084E-2"/>
  </r>
  <r>
    <x v="5"/>
    <s v="airline travel reservation"/>
    <s v="Standard"/>
    <x v="4"/>
    <s v="Unassigned"/>
    <s v="Position 5-10 Bid Strategy"/>
    <n v="0.63749999999999996"/>
    <n v="2"/>
    <n v="1.6875"/>
    <n v="0.84375"/>
    <n v="770"/>
    <n v="2.5974025974026E-3"/>
    <n v="3.12077922077922"/>
    <n v="0"/>
    <n v="0"/>
    <n v="0"/>
    <n v="1.6875"/>
    <x v="933"/>
    <n v="-1"/>
    <n v="0"/>
    <s v="NA"/>
    <n v="0"/>
    <n v="0"/>
    <n v="0"/>
    <n v="1.51875"/>
    <n v="-1.7718750000000001"/>
    <n v="0.16874999999999996"/>
    <n v="8.4375000000000089E-2"/>
  </r>
  <r>
    <x v="5"/>
    <s v="cheap airline ticket paris"/>
    <s v="Standard"/>
    <x v="4"/>
    <s v="Unassigned"/>
    <s v="Position 2-5 Bid Strategy"/>
    <n v="0.63749999999999996"/>
    <n v="6"/>
    <n v="4.9999999499999994"/>
    <n v="0.8333333249999999"/>
    <n v="248"/>
    <n v="2.4193548387096801E-2"/>
    <n v="2.70887096774194"/>
    <n v="0"/>
    <n v="0"/>
    <n v="0"/>
    <n v="4.9999999499999994"/>
    <x v="934"/>
    <n v="-1"/>
    <n v="0"/>
    <s v="NA"/>
    <n v="0"/>
    <n v="0"/>
    <n v="0"/>
    <n v="4.4999999549999998"/>
    <n v="-5.2499999474999992"/>
    <n v="0.49999999499999959"/>
    <n v="0.24999999749999979"/>
  </r>
  <r>
    <x v="5"/>
    <s v="cheap travel paris"/>
    <s v="Standard"/>
    <x v="4"/>
    <s v="Unassigned"/>
    <s v="Position 2-5 Bid Strategy"/>
    <n v="0.63749999999999996"/>
    <n v="5"/>
    <n v="6.1624999999999996"/>
    <n v="1.2324999999999999"/>
    <n v="392"/>
    <n v="1.2755102040816299E-2"/>
    <n v="3.2382653061224498"/>
    <n v="0"/>
    <n v="0"/>
    <n v="0"/>
    <n v="6.1624999999999996"/>
    <x v="935"/>
    <n v="-1"/>
    <n v="0"/>
    <s v="NA"/>
    <n v="0"/>
    <n v="0"/>
    <n v="0"/>
    <n v="5.5462499999999997"/>
    <n v="-6.4706250000000001"/>
    <n v="0.61624999999999996"/>
    <n v="0.30812500000000043"/>
  </r>
  <r>
    <x v="5"/>
    <s v="fly to madrid"/>
    <s v="Advanced"/>
    <x v="4"/>
    <s v="Unassigned"/>
    <s v="Position 5-10 Bid Strategy"/>
    <n v="0.63749999999999996"/>
    <n v="11"/>
    <n v="6.4374998875000005"/>
    <n v="0.58522726250000001"/>
    <n v="169"/>
    <n v="6.5088757396449703E-2"/>
    <n v="2.0822485207100598"/>
    <n v="0"/>
    <n v="0"/>
    <n v="0"/>
    <n v="6.4374998875000005"/>
    <x v="936"/>
    <n v="-1"/>
    <n v="0"/>
    <s v="NA"/>
    <n v="0"/>
    <n v="0"/>
    <n v="0"/>
    <n v="5.7937498987500007"/>
    <n v="-6.7593748818750008"/>
    <n v="0.64374998874999978"/>
    <n v="0.32187499437500033"/>
  </r>
  <r>
    <x v="5"/>
    <s v="fly to berlin"/>
    <s v="Advanced"/>
    <x v="4"/>
    <s v="Unassigned"/>
    <s v="Position 5-10 Bid Strategy"/>
    <n v="0.63749999999999996"/>
    <n v="7"/>
    <n v="6.65"/>
    <n v="0.95"/>
    <n v="186"/>
    <n v="3.7634408602150497E-2"/>
    <n v="2.6376344086021501"/>
    <n v="0"/>
    <n v="0"/>
    <n v="0"/>
    <n v="6.65"/>
    <x v="937"/>
    <n v="-1"/>
    <n v="0"/>
    <s v="NA"/>
    <n v="0"/>
    <n v="0"/>
    <n v="0"/>
    <n v="5.9850000000000003"/>
    <n v="-6.9825000000000008"/>
    <n v="0.66500000000000004"/>
    <n v="0.33250000000000046"/>
  </r>
  <r>
    <x v="5"/>
    <s v="paris vacation deal"/>
    <s v="Standard"/>
    <x v="4"/>
    <s v="Unassigned"/>
    <s v="Position 2-5 Bid Strategy"/>
    <n v="0.63749999999999996"/>
    <n v="7"/>
    <n v="7.5250000000000004"/>
    <n v="1.075"/>
    <n v="249"/>
    <n v="2.81124497991968E-2"/>
    <n v="3.01004016064257"/>
    <n v="0"/>
    <n v="0"/>
    <n v="0"/>
    <n v="7.5250000000000004"/>
    <x v="938"/>
    <n v="-1"/>
    <n v="0"/>
    <s v="NA"/>
    <n v="0"/>
    <n v="0"/>
    <n v="0"/>
    <n v="6.7725000000000009"/>
    <n v="-7.901250000000001"/>
    <n v="0.7524999999999995"/>
    <n v="0.37625000000000064"/>
  </r>
  <r>
    <x v="5"/>
    <s v="london plane ticket"/>
    <s v="Advanced"/>
    <x v="4"/>
    <s v="Unassigned"/>
    <s v="Position 5-10 Bid Strategy"/>
    <n v="0.63749999999999996"/>
    <n v="4"/>
    <n v="7.625"/>
    <n v="1.90625"/>
    <n v="104"/>
    <n v="3.8461538461538498E-2"/>
    <n v="2.25"/>
    <n v="0"/>
    <n v="0"/>
    <n v="0"/>
    <n v="7.625"/>
    <x v="435"/>
    <n v="-1"/>
    <n v="0"/>
    <s v="NA"/>
    <n v="0"/>
    <n v="0"/>
    <n v="0"/>
    <n v="6.8624999999999998"/>
    <n v="-8.0062499999999996"/>
    <n v="0.76250000000000018"/>
    <n v="0.38124999999999964"/>
  </r>
  <r>
    <x v="5"/>
    <s v="cheapest flight italy"/>
    <s v="Advanced"/>
    <x v="4"/>
    <s v="Unassigned"/>
    <s v="Position 5-10 Bid Strategy"/>
    <n v="0.63749999999999996"/>
    <n v="14"/>
    <n v="8.5749999999999993"/>
    <n v="0.61250000000000004"/>
    <n v="484"/>
    <n v="2.89256198347107E-2"/>
    <n v="2.3931818181818199"/>
    <n v="0"/>
    <n v="0"/>
    <n v="0"/>
    <n v="8.5749999999999993"/>
    <x v="939"/>
    <n v="-1"/>
    <n v="0"/>
    <s v="NA"/>
    <n v="0"/>
    <n v="0"/>
    <n v="0"/>
    <n v="7.7174999999999994"/>
    <n v="-9.0037500000000001"/>
    <n v="0.85749999999999993"/>
    <n v="0.42875000000000085"/>
  </r>
  <r>
    <x v="5"/>
    <s v="flight florence italy"/>
    <s v="Advanced"/>
    <x v="4"/>
    <s v="Unassigned"/>
    <s v="Position 5-10 Bid Strategy"/>
    <n v="0.63749999999999996"/>
    <n v="24"/>
    <n v="13.612500000000001"/>
    <n v="0.56718749999999996"/>
    <n v="247"/>
    <n v="9.7165991902833995E-2"/>
    <n v="1.81457489878543"/>
    <n v="0"/>
    <n v="0"/>
    <n v="0"/>
    <n v="13.612500000000001"/>
    <x v="940"/>
    <n v="-1"/>
    <n v="0"/>
    <s v="NA"/>
    <n v="0"/>
    <n v="0"/>
    <n v="0"/>
    <n v="12.251250000000001"/>
    <n v="-14.293125000000002"/>
    <n v="1.3612500000000001"/>
    <n v="0.68062500000000092"/>
  </r>
  <r>
    <x v="5"/>
    <s v="flight to milan italy"/>
    <s v="Advanced"/>
    <x v="4"/>
    <s v="Unassigned"/>
    <s v="Position 5-10 Bid Strategy"/>
    <n v="0.63749999999999996"/>
    <n v="19"/>
    <n v="14.274999962499999"/>
    <n v="0.75131578749999994"/>
    <n v="1222"/>
    <n v="1.55482815057283E-2"/>
    <n v="1.9333060556464801"/>
    <n v="0"/>
    <n v="0"/>
    <n v="0"/>
    <n v="14.274999962499999"/>
    <x v="941"/>
    <n v="-1"/>
    <n v="0"/>
    <s v="NA"/>
    <n v="0"/>
    <n v="0"/>
    <n v="0"/>
    <n v="12.84749996625"/>
    <n v="-14.988749960625"/>
    <n v="1.427499996249999"/>
    <n v="0.71374999812500128"/>
  </r>
  <r>
    <x v="5"/>
    <s v="cheap ticket to italy"/>
    <s v="Advanced"/>
    <x v="4"/>
    <s v="Unassigned"/>
    <s v="Position 5-10 Bid Strategy"/>
    <n v="0.63749999999999996"/>
    <n v="21"/>
    <n v="15.887499862499999"/>
    <n v="0.75654761249999991"/>
    <n v="233"/>
    <n v="9.0128755364806898E-2"/>
    <n v="1.7798283261802601"/>
    <n v="0"/>
    <n v="0"/>
    <n v="0"/>
    <n v="15.887499862499999"/>
    <x v="942"/>
    <n v="-1"/>
    <n v="0"/>
    <s v="NA"/>
    <n v="0"/>
    <n v="0"/>
    <n v="0"/>
    <n v="14.29874987625"/>
    <n v="-16.681874855625001"/>
    <n v="1.588749986249999"/>
    <n v="0.79437499312500215"/>
  </r>
  <r>
    <x v="5"/>
    <s v="flight to venice italy"/>
    <s v="Advanced"/>
    <x v="4"/>
    <s v="Unassigned"/>
    <s v="Position 5-10 Bid Strategy"/>
    <n v="0.63749999999999996"/>
    <n v="25"/>
    <n v="21.7"/>
    <n v="0.86799999999999999"/>
    <n v="352"/>
    <n v="7.1022727272727307E-2"/>
    <n v="2.0181818181818199"/>
    <n v="0"/>
    <n v="0"/>
    <n v="0"/>
    <n v="21.7"/>
    <x v="943"/>
    <n v="-1"/>
    <n v="0"/>
    <s v="NA"/>
    <n v="0"/>
    <n v="0"/>
    <n v="0"/>
    <n v="19.53"/>
    <n v="-22.785"/>
    <n v="2.1699999999999982"/>
    <n v="1.0850000000000009"/>
  </r>
  <r>
    <x v="5"/>
    <s v="cheap flight italy rome"/>
    <s v="Advanced"/>
    <x v="4"/>
    <s v="Unassigned"/>
    <s v="Position 5-10 Bid Strategy"/>
    <n v="0.63749999999999996"/>
    <n v="33"/>
    <n v="23.412499687500002"/>
    <n v="0.70946968750000006"/>
    <n v="299"/>
    <n v="0.11036789297658901"/>
    <n v="3.4745819397993301"/>
    <n v="0"/>
    <n v="0"/>
    <n v="0"/>
    <n v="23.412499687500002"/>
    <x v="944"/>
    <n v="-1"/>
    <n v="0"/>
    <s v="NA"/>
    <n v="0"/>
    <n v="0"/>
    <n v="0"/>
    <n v="21.071249718750003"/>
    <n v="-24.583124671875002"/>
    <n v="2.3412499687499988"/>
    <n v="1.1706249843749994"/>
  </r>
  <r>
    <x v="5"/>
    <s v="cheap ticket to spain"/>
    <s v="Advanced"/>
    <x v="4"/>
    <s v="Unassigned"/>
    <s v="Position 5-10 Bid Strategy"/>
    <n v="0.63749999999999996"/>
    <n v="36"/>
    <n v="34.92499995"/>
    <n v="0.97013888749999999"/>
    <n v="556"/>
    <n v="6.4748201438848907E-2"/>
    <n v="1.8129496402877701"/>
    <n v="0"/>
    <n v="0"/>
    <n v="0"/>
    <n v="34.92499995"/>
    <x v="945"/>
    <n v="-1"/>
    <n v="0"/>
    <s v="NA"/>
    <n v="0"/>
    <n v="0"/>
    <n v="0"/>
    <n v="31.432499955000001"/>
    <n v="-36.671249947500002"/>
    <n v="3.4924999949999993"/>
    <n v="1.7462499975000014"/>
  </r>
  <r>
    <x v="5"/>
    <s v="flight to london england"/>
    <s v="Advanced"/>
    <x v="4"/>
    <s v="Unassigned"/>
    <s v="Position 5-10 Bid Strategy"/>
    <n v="0.63749999999999996"/>
    <n v="54"/>
    <n v="37.349999775000001"/>
    <n v="0.69166666249999997"/>
    <n v="702"/>
    <n v="7.69230769230769E-2"/>
    <n v="3.0552706552706601"/>
    <n v="0"/>
    <n v="0"/>
    <n v="0"/>
    <n v="37.349999775000001"/>
    <x v="946"/>
    <n v="-1"/>
    <n v="0"/>
    <s v="NA"/>
    <n v="0"/>
    <n v="0"/>
    <n v="0"/>
    <n v="33.614999797500005"/>
    <n v="-39.217499763750006"/>
    <n v="3.7349999774999958"/>
    <n v="1.867499988750005"/>
  </r>
  <r>
    <x v="5"/>
    <s v="cheap ticket to england"/>
    <s v="Advanced"/>
    <x v="4"/>
    <s v="Unassigned"/>
    <s v="Position 5-10 Bid Strategy"/>
    <n v="0.63749999999999996"/>
    <n v="35"/>
    <n v="41.874999687500001"/>
    <n v="1.1964285625"/>
    <n v="541"/>
    <n v="6.4695009242144191E-2"/>
    <n v="3.8086876155268001"/>
    <n v="0"/>
    <n v="0"/>
    <n v="0"/>
    <n v="41.874999687500001"/>
    <x v="947"/>
    <n v="-1"/>
    <n v="0"/>
    <s v="NA"/>
    <n v="0"/>
    <n v="0"/>
    <n v="0"/>
    <n v="37.687499718750004"/>
    <n v="-43.968749671875003"/>
    <n v="4.1874999687499965"/>
    <n v="2.0937499843750018"/>
  </r>
  <r>
    <x v="3"/>
    <s v="airfare to nice"/>
    <s v="Advanced"/>
    <x v="4"/>
    <s v="Unassigned"/>
    <s v="Position 1-2 Target"/>
    <n v="0.65"/>
    <n v="12"/>
    <n v="7.8874999500000005"/>
    <n v="0.65729166250000004"/>
    <n v="24561"/>
    <n v="4.8857945523390694E-4"/>
    <n v="2.3558039167786302"/>
    <n v="0"/>
    <n v="0"/>
    <n v="0"/>
    <n v="7.8874999500000005"/>
    <x v="948"/>
    <n v="-1"/>
    <n v="0"/>
    <s v="NA"/>
    <n v="0"/>
    <n v="0"/>
    <n v="0"/>
    <n v="7.0987499550000006"/>
    <n v="-8.2818749475000004"/>
    <n v="0.78874999499999987"/>
    <n v="0.39437499749999994"/>
  </r>
  <r>
    <x v="3"/>
    <s v="air fare to paris"/>
    <s v="Standard"/>
    <x v="4"/>
    <s v="Unassigned"/>
    <s v="Position 1-2 Target"/>
    <n v="0.65"/>
    <n v="23"/>
    <n v="16.312499875"/>
    <n v="0.70923912500000008"/>
    <n v="7697"/>
    <n v="2.9881772119007399E-3"/>
    <n v="2.6513057035208498"/>
    <n v="0"/>
    <n v="0"/>
    <n v="0"/>
    <n v="16.312499875"/>
    <x v="949"/>
    <n v="-1"/>
    <n v="0"/>
    <s v="NA"/>
    <n v="0"/>
    <n v="0"/>
    <n v="0"/>
    <n v="14.6812498875"/>
    <n v="-17.12812486875"/>
    <n v="1.6312499875000004"/>
    <n v="0.81562499374999931"/>
  </r>
  <r>
    <x v="3"/>
    <s v="cheap nice flight"/>
    <s v="Advanced"/>
    <x v="4"/>
    <s v="Unassigned"/>
    <s v="Position 1-2 Target"/>
    <n v="0.65"/>
    <n v="45"/>
    <n v="38.787499687500002"/>
    <n v="0.86194443750000005"/>
    <n v="19688"/>
    <n v="2.28565623730191E-3"/>
    <n v="2.5609965461194601"/>
    <n v="0"/>
    <n v="0"/>
    <n v="0"/>
    <n v="38.787499687500002"/>
    <x v="950"/>
    <n v="-1"/>
    <n v="0"/>
    <s v="NA"/>
    <n v="0"/>
    <n v="0"/>
    <n v="0"/>
    <n v="34.908749718750002"/>
    <n v="-40.726874671875002"/>
    <n v="3.8787499687500002"/>
    <n v="1.9393749843750001"/>
  </r>
  <r>
    <x v="3"/>
    <s v="toulouse flight"/>
    <s v="Standard"/>
    <x v="4"/>
    <s v="Unassigned"/>
    <s v="Position 1-2 Target"/>
    <n v="0.65"/>
    <n v="105"/>
    <n v="67.324999874999989"/>
    <n v="0.64119047499999993"/>
    <n v="3475"/>
    <n v="3.0215827338129501E-2"/>
    <n v="1.5578992805755401"/>
    <n v="0"/>
    <n v="0"/>
    <n v="0"/>
    <n v="67.324999874999989"/>
    <x v="951"/>
    <n v="-1"/>
    <n v="0"/>
    <s v="NA"/>
    <n v="0"/>
    <n v="0"/>
    <n v="0"/>
    <n v="60.59249988749999"/>
    <n v="-70.691249868749992"/>
    <n v="6.7324999874999989"/>
    <n v="3.366249993750003"/>
  </r>
  <r>
    <x v="3"/>
    <s v="airfare to france"/>
    <s v="Advanced"/>
    <x v="4"/>
    <s v="Unassigned"/>
    <s v="Position 1-2 Target"/>
    <n v="0.65"/>
    <n v="116"/>
    <n v="107.0124998"/>
    <n v="0.92252155000000002"/>
    <n v="3604"/>
    <n v="3.2186459489456198E-2"/>
    <n v="1.4768035516093201"/>
    <n v="0"/>
    <n v="0"/>
    <n v="0"/>
    <n v="107.0124998"/>
    <x v="952"/>
    <n v="-1"/>
    <n v="0"/>
    <s v="NA"/>
    <n v="0"/>
    <n v="0"/>
    <n v="0"/>
    <n v="96.31124982"/>
    <n v="-112.36312479"/>
    <n v="10.70124998"/>
    <n v="5.35062499"/>
  </r>
  <r>
    <x v="5"/>
    <s v="greek holidays"/>
    <s v="Advanced"/>
    <x v="4"/>
    <s v="Unassigned"/>
    <s v="Position 5-10 Bid Strategy"/>
    <n v="0.65"/>
    <n v="5"/>
    <n v="2.5750000000000002"/>
    <n v="0.51500000000000001"/>
    <n v="3596"/>
    <n v="1.39043381535039E-3"/>
    <n v="2.5202447163514998"/>
    <n v="0"/>
    <n v="0"/>
    <n v="0"/>
    <n v="2.5750000000000002"/>
    <x v="718"/>
    <n v="-1"/>
    <n v="0"/>
    <s v="NA"/>
    <n v="0"/>
    <n v="0"/>
    <n v="0"/>
    <n v="2.3175000000000003"/>
    <n v="-2.7037500000000003"/>
    <n v="0.25749999999999984"/>
    <n v="0.12875000000000014"/>
  </r>
  <r>
    <x v="5"/>
    <s v="athens cheap ticket"/>
    <s v="Advanced"/>
    <x v="4"/>
    <s v="Unassigned"/>
    <s v="Position 5-10 Bid Strategy"/>
    <n v="0.65"/>
    <n v="8"/>
    <n v="6.5875000000000004"/>
    <n v="0.82343750000000004"/>
    <n v="192"/>
    <n v="4.1666666666666699E-2"/>
    <n v="2.83229166666667"/>
    <n v="0"/>
    <n v="0"/>
    <n v="0"/>
    <n v="6.5875000000000004"/>
    <x v="953"/>
    <n v="-1"/>
    <n v="0"/>
    <s v="NA"/>
    <n v="0"/>
    <n v="0"/>
    <n v="0"/>
    <n v="5.9287500000000009"/>
    <n v="-6.916875000000001"/>
    <n v="0.6587499999999995"/>
    <n v="0.32937500000000064"/>
  </r>
  <r>
    <x v="5"/>
    <s v="munich cheap flight"/>
    <s v="Advanced"/>
    <x v="4"/>
    <s v="Unassigned"/>
    <s v="Position 5-10 Bid Strategy"/>
    <n v="0.65"/>
    <n v="28"/>
    <n v="15.6625"/>
    <n v="0.55937499999999996"/>
    <n v="3702"/>
    <n v="7.5634792004321992E-3"/>
    <n v="2.2490275526742298"/>
    <n v="0"/>
    <n v="0"/>
    <n v="0"/>
    <n v="15.6625"/>
    <x v="954"/>
    <n v="-1"/>
    <n v="0"/>
    <s v="NA"/>
    <n v="0"/>
    <n v="0"/>
    <n v="0"/>
    <n v="14.09625"/>
    <n v="-16.445625"/>
    <n v="1.5662500000000001"/>
    <n v="0.78312500000000007"/>
  </r>
  <r>
    <x v="5"/>
    <s v="international air fare"/>
    <s v="Standard"/>
    <x v="4"/>
    <s v="Unassigned"/>
    <s v="Position 5-10 Bid Strategy"/>
    <n v="0.65"/>
    <n v="112"/>
    <n v="138.43749919999999"/>
    <n v="1.2360491"/>
    <n v="19055"/>
    <n v="5.8777223825767499E-3"/>
    <n v="3.6234269220676998"/>
    <n v="0"/>
    <n v="0"/>
    <n v="0"/>
    <n v="138.43749919999999"/>
    <x v="955"/>
    <n v="-1"/>
    <n v="0"/>
    <s v="NA"/>
    <n v="0"/>
    <n v="0"/>
    <n v="0"/>
    <n v="124.59374928"/>
    <n v="-145.35937415999999"/>
    <n v="13.843749919999993"/>
    <n v="6.9218749599999967"/>
  </r>
  <r>
    <x v="5"/>
    <s v="cairo"/>
    <s v="Standard"/>
    <x v="4"/>
    <s v="Unassigned"/>
    <s v="Position 5-10 Bid Strategy"/>
    <n v="0.65"/>
    <n v="278"/>
    <n v="181.0124998"/>
    <n v="0.65112409999999998"/>
    <n v="103233"/>
    <n v="2.6929373359294E-3"/>
    <n v="1.02472077727083"/>
    <n v="0"/>
    <n v="0"/>
    <n v="0"/>
    <n v="181.0124998"/>
    <x v="956"/>
    <n v="-1"/>
    <n v="0"/>
    <s v="NA"/>
    <n v="0"/>
    <n v="0"/>
    <n v="0"/>
    <n v="162.91124981999999"/>
    <n v="-190.06312479000002"/>
    <n v="18.101249980000006"/>
    <n v="9.0506249900000171"/>
  </r>
  <r>
    <x v="3"/>
    <s v="cheap travel paris"/>
    <s v="Advanced"/>
    <x v="4"/>
    <s v="Unassigned"/>
    <s v="Position 1-2 Target"/>
    <n v="0.66249999999999998"/>
    <n v="41"/>
    <n v="29.099999587499997"/>
    <n v="0.70975608749999997"/>
    <n v="1033"/>
    <n v="3.96902226524685E-2"/>
    <n v="1.78983543078412"/>
    <n v="0"/>
    <n v="0"/>
    <n v="0"/>
    <n v="29.099999587499997"/>
    <x v="957"/>
    <n v="-1"/>
    <n v="0"/>
    <s v="NA"/>
    <n v="0"/>
    <n v="0"/>
    <n v="0"/>
    <n v="26.189999628749998"/>
    <n v="-30.554999566874997"/>
    <n v="2.9099999587499994"/>
    <n v="1.4549999793749997"/>
  </r>
  <r>
    <x v="5"/>
    <s v="airline travel deal"/>
    <s v="Standard"/>
    <x v="4"/>
    <s v="Unassigned"/>
    <s v="Position 5-10 Bid Strategy"/>
    <n v="0.66249999999999998"/>
    <n v="1"/>
    <n v="0.96250000000000002"/>
    <n v="0.96250000000000002"/>
    <n v="691"/>
    <n v="1.44717800289436E-3"/>
    <n v="3.8852387843704799"/>
    <n v="0"/>
    <n v="0"/>
    <n v="0"/>
    <n v="0.96250000000000002"/>
    <x v="714"/>
    <n v="-1"/>
    <n v="0"/>
    <s v="NA"/>
    <n v="0"/>
    <n v="0"/>
    <n v="0"/>
    <n v="0.86625000000000008"/>
    <n v="-1.0106250000000001"/>
    <n v="9.6249999999999947E-2"/>
    <n v="4.8125000000000084E-2"/>
  </r>
  <r>
    <x v="5"/>
    <s v="cheap flight to milan"/>
    <s v="Advanced"/>
    <x v="4"/>
    <s v="Unassigned"/>
    <s v="Position 5-10 Bid Strategy"/>
    <n v="0.66249999999999998"/>
    <n v="21"/>
    <n v="17.399999924999999"/>
    <n v="0.82857142499999992"/>
    <n v="584"/>
    <n v="3.5958904109588997E-2"/>
    <n v="1.7671232876712299"/>
    <n v="0"/>
    <n v="0"/>
    <n v="0"/>
    <n v="17.399999924999999"/>
    <x v="958"/>
    <n v="-1"/>
    <n v="0"/>
    <s v="NA"/>
    <n v="0"/>
    <n v="0"/>
    <n v="0"/>
    <n v="15.6599999325"/>
    <n v="-18.269999921250001"/>
    <n v="1.7399999924999996"/>
    <n v="0.86999999625000157"/>
  </r>
  <r>
    <x v="5"/>
    <s v="cheap flight to athens"/>
    <s v="Advanced"/>
    <x v="4"/>
    <s v="Unassigned"/>
    <s v="Position 5-10 Bid Strategy"/>
    <n v="0.66249999999999998"/>
    <n v="28"/>
    <n v="20.287499750000002"/>
    <n v="0.72455356250000003"/>
    <n v="2014"/>
    <n v="1.39026812313803E-2"/>
    <n v="1.5974677259185699"/>
    <n v="0"/>
    <n v="0"/>
    <n v="0"/>
    <n v="20.287499750000002"/>
    <x v="959"/>
    <n v="-1"/>
    <n v="0"/>
    <s v="NA"/>
    <n v="0"/>
    <n v="0"/>
    <n v="0"/>
    <n v="18.258749775000002"/>
    <n v="-21.301874737500004"/>
    <n v="2.0287499750000002"/>
    <n v="1.0143749875000019"/>
  </r>
  <r>
    <x v="5"/>
    <s v="airfare ticket"/>
    <s v="Standard"/>
    <x v="4"/>
    <s v="Unassigned"/>
    <s v="Position 5-10 Bid Strategy"/>
    <n v="0.66249999999999998"/>
    <n v="140"/>
    <n v="155.82499974999999"/>
    <n v="1.1130357124999999"/>
    <n v="10484"/>
    <n v="1.3353681800839401E-2"/>
    <n v="2.56852346432659"/>
    <n v="0"/>
    <n v="0"/>
    <n v="0"/>
    <n v="155.82499974999999"/>
    <x v="960"/>
    <n v="-1"/>
    <n v="0"/>
    <s v="NA"/>
    <n v="0"/>
    <n v="0"/>
    <n v="0"/>
    <n v="140.242499775"/>
    <n v="-163.6162497375"/>
    <n v="15.58249997499999"/>
    <n v="7.7912499875000094"/>
  </r>
  <r>
    <x v="5"/>
    <s v="international airline ticket"/>
    <s v="Standard"/>
    <x v="4"/>
    <s v="Unassigned"/>
    <s v="Position 5-10 Bid Strategy"/>
    <n v="0.66249999999999998"/>
    <n v="386"/>
    <n v="465.94999909999996"/>
    <n v="1.20712435"/>
    <n v="15967"/>
    <n v="2.41748606500908E-2"/>
    <n v="2.9235423060061398"/>
    <n v="0"/>
    <n v="0"/>
    <n v="0"/>
    <n v="465.94999909999996"/>
    <x v="961"/>
    <n v="-1"/>
    <n v="0"/>
    <s v="NA"/>
    <n v="0"/>
    <n v="0"/>
    <n v="0"/>
    <n v="419.35499918999994"/>
    <n v="-489.24749905499999"/>
    <n v="46.594999910000013"/>
    <n v="23.297499955000035"/>
  </r>
  <r>
    <x v="5"/>
    <s v="cheap flight to venice"/>
    <s v="Advanced"/>
    <x v="4"/>
    <s v="Unassigned"/>
    <s v="Position 5-10 Bid Strategy"/>
    <n v="0.67500000000000004"/>
    <n v="15"/>
    <n v="12.5625"/>
    <n v="0.83750000000000002"/>
    <n v="633"/>
    <n v="2.3696682464454999E-2"/>
    <n v="1.46113744075829"/>
    <n v="0"/>
    <n v="0"/>
    <n v="0"/>
    <n v="12.5625"/>
    <x v="962"/>
    <n v="-1"/>
    <n v="0"/>
    <s v="NA"/>
    <n v="0"/>
    <n v="0"/>
    <n v="0"/>
    <n v="11.30625"/>
    <n v="-13.190625000000001"/>
    <n v="1.2562499999999996"/>
    <n v="0.62812500000000071"/>
  </r>
  <r>
    <x v="5"/>
    <s v="fly to paris"/>
    <s v="Standard"/>
    <x v="4"/>
    <s v="Unassigned"/>
    <s v="Position 2-5 Bid Strategy"/>
    <n v="0.67500000000000004"/>
    <n v="19"/>
    <n v="18.887499812500003"/>
    <n v="0.99407893750000009"/>
    <n v="440"/>
    <n v="4.3181818181818203E-2"/>
    <n v="2.3554545454545499"/>
    <n v="0"/>
    <n v="0"/>
    <n v="0"/>
    <n v="18.887499812500003"/>
    <x v="963"/>
    <n v="-1"/>
    <n v="0"/>
    <s v="NA"/>
    <n v="0"/>
    <n v="0"/>
    <n v="0"/>
    <n v="16.998749831250002"/>
    <n v="-19.831874803125004"/>
    <n v="1.888749981250001"/>
    <n v="0.94437499062500052"/>
  </r>
  <r>
    <x v="5"/>
    <s v="cheap ticket to germany"/>
    <s v="Advanced"/>
    <x v="4"/>
    <s v="Unassigned"/>
    <s v="Position 5-10 Bid Strategy"/>
    <n v="0.67500000000000004"/>
    <n v="104"/>
    <n v="113.67499909999999"/>
    <n v="1.0930288374999999"/>
    <n v="1010"/>
    <n v="0.10297029702970301"/>
    <n v="2.4129702970297"/>
    <n v="0"/>
    <n v="0"/>
    <n v="0"/>
    <n v="113.67499909999999"/>
    <x v="964"/>
    <n v="-1"/>
    <n v="0"/>
    <s v="NA"/>
    <n v="0"/>
    <n v="0"/>
    <n v="0"/>
    <n v="102.30749919"/>
    <n v="-119.358749055"/>
    <n v="11.367499909999992"/>
    <n v="5.6837499550000103"/>
  </r>
  <r>
    <x v="3"/>
    <s v="discount paris travel"/>
    <s v="Advanced"/>
    <x v="4"/>
    <s v="Unassigned"/>
    <s v="Position 1-2 Target"/>
    <n v="0.6875"/>
    <n v="15"/>
    <n v="11.5374999375"/>
    <n v="0.76916666249999999"/>
    <n v="1410"/>
    <n v="1.0638297872340401E-2"/>
    <n v="1.48751773049645"/>
    <n v="0"/>
    <n v="0"/>
    <n v="0"/>
    <n v="11.5374999375"/>
    <x v="965"/>
    <n v="-1"/>
    <n v="0"/>
    <s v="NA"/>
    <n v="0"/>
    <n v="0"/>
    <n v="0"/>
    <n v="10.383749943750001"/>
    <n v="-12.114374934375"/>
    <n v="1.1537499937499991"/>
    <n v="0.57687499687500043"/>
  </r>
  <r>
    <x v="5"/>
    <s v="discount paris travel"/>
    <s v="Standard"/>
    <x v="4"/>
    <s v="Unassigned"/>
    <s v="Position 2-5 Bid Strategy"/>
    <n v="0.6875"/>
    <n v="3"/>
    <n v="2.1"/>
    <n v="0.7"/>
    <n v="261"/>
    <n v="1.1494252873563199E-2"/>
    <n v="1.75938697318008"/>
    <n v="0"/>
    <n v="0"/>
    <n v="0"/>
    <n v="2.1"/>
    <x v="802"/>
    <n v="-1"/>
    <n v="0"/>
    <s v="NA"/>
    <n v="0"/>
    <n v="0"/>
    <n v="0"/>
    <n v="1.8900000000000001"/>
    <n v="-2.2050000000000001"/>
    <n v="0.20999999999999996"/>
    <n v="0.10499999999999998"/>
  </r>
  <r>
    <x v="5"/>
    <s v="cheap air fare to london"/>
    <s v="Advanced"/>
    <x v="4"/>
    <s v="Unassigned"/>
    <s v="Position 5-10 Bid Strategy"/>
    <n v="0.6875"/>
    <n v="6"/>
    <n v="4.0875000000000004"/>
    <n v="0.68125000000000002"/>
    <n v="561"/>
    <n v="1.0695187165775399E-2"/>
    <n v="3.4003565062388601"/>
    <n v="0"/>
    <n v="0"/>
    <n v="0"/>
    <n v="4.0875000000000004"/>
    <x v="636"/>
    <n v="-1"/>
    <n v="0"/>
    <s v="NA"/>
    <n v="0"/>
    <n v="0"/>
    <n v="0"/>
    <n v="3.6787500000000004"/>
    <n v="-4.291875000000001"/>
    <n v="0.40874999999999995"/>
    <n v="0.20437500000000064"/>
  </r>
  <r>
    <x v="5"/>
    <s v="berlin cheap flight"/>
    <s v="Advanced"/>
    <x v="4"/>
    <s v="Unassigned"/>
    <s v="Position 5-10 Bid Strategy"/>
    <n v="0.6875"/>
    <n v="28"/>
    <n v="21.8999998"/>
    <n v="0.78214284999999995"/>
    <n v="2590"/>
    <n v="1.0810810810810801E-2"/>
    <n v="1.4402702702702701"/>
    <n v="0"/>
    <n v="0"/>
    <n v="0"/>
    <n v="21.8999998"/>
    <x v="966"/>
    <n v="-1"/>
    <n v="0"/>
    <s v="NA"/>
    <n v="0"/>
    <n v="0"/>
    <n v="0"/>
    <n v="19.70999982"/>
    <n v="-22.994999790000001"/>
    <n v="2.1899999799999996"/>
    <n v="1.0949999900000016"/>
  </r>
  <r>
    <x v="5"/>
    <s v="india vacations"/>
    <s v="Standard"/>
    <x v="4"/>
    <s v="Unassigned"/>
    <s v="Position 5-10 Bid Strategy"/>
    <n v="0.6875"/>
    <n v="117"/>
    <n v="234.94999905000003"/>
    <n v="2.0081196500000003"/>
    <n v="6820"/>
    <n v="1.71554252199413E-2"/>
    <n v="2.3644428152492698"/>
    <n v="0"/>
    <n v="0"/>
    <n v="0"/>
    <n v="234.94999905000003"/>
    <x v="967"/>
    <n v="-1"/>
    <n v="0"/>
    <s v="NA"/>
    <n v="0"/>
    <n v="0"/>
    <n v="0"/>
    <n v="211.45499914500004"/>
    <n v="-246.69749900250005"/>
    <n v="23.494999904999986"/>
    <n v="11.747499952500021"/>
  </r>
  <r>
    <x v="3"/>
    <s v="washington to paris"/>
    <s v="Advanced"/>
    <x v="4"/>
    <s v="Unassigned"/>
    <s v="Position 1-2 Target"/>
    <n v="0.7"/>
    <n v="4"/>
    <n v="2.125"/>
    <n v="0.53125"/>
    <n v="863"/>
    <n v="4.6349942062572404E-3"/>
    <n v="2.9924681344148301"/>
    <n v="0"/>
    <n v="0"/>
    <n v="0"/>
    <n v="2.125"/>
    <x v="968"/>
    <n v="-1"/>
    <n v="0"/>
    <s v="NA"/>
    <n v="0"/>
    <n v="0"/>
    <n v="0"/>
    <n v="1.9125000000000001"/>
    <n v="-2.2312500000000002"/>
    <n v="0.21249999999999991"/>
    <n v="0.10625000000000018"/>
  </r>
  <r>
    <x v="3"/>
    <s v="paris travel bargain"/>
    <s v="Advanced"/>
    <x v="4"/>
    <s v="Unassigned"/>
    <s v="Position 1-2 Target"/>
    <n v="0.7"/>
    <n v="8"/>
    <n v="6"/>
    <n v="0.75"/>
    <n v="1287"/>
    <n v="6.2160062160062203E-3"/>
    <n v="2.7790986790986798"/>
    <n v="0"/>
    <n v="0"/>
    <n v="0"/>
    <n v="6"/>
    <x v="605"/>
    <n v="-1"/>
    <n v="0"/>
    <s v="NA"/>
    <n v="0"/>
    <n v="0"/>
    <n v="0"/>
    <n v="5.4"/>
    <n v="-6.3000000000000007"/>
    <n v="0.59999999999999964"/>
    <n v="0.30000000000000071"/>
  </r>
  <r>
    <x v="3"/>
    <s v="discount ticket to paris"/>
    <s v="Advanced"/>
    <x v="4"/>
    <s v="Unassigned"/>
    <s v="Position 1-2 Target"/>
    <n v="0.7"/>
    <n v="20"/>
    <n v="11.7125"/>
    <n v="0.58562499999999995"/>
    <n v="377"/>
    <n v="5.3050397877984101E-2"/>
    <n v="2.41114058355438"/>
    <n v="0"/>
    <n v="0"/>
    <n v="0"/>
    <n v="11.7125"/>
    <x v="969"/>
    <n v="-1"/>
    <n v="0"/>
    <s v="NA"/>
    <n v="0"/>
    <n v="0"/>
    <n v="0"/>
    <n v="10.54125"/>
    <n v="-12.298125000000001"/>
    <n v="1.1712500000000006"/>
    <n v="0.58562500000000028"/>
  </r>
  <r>
    <x v="3"/>
    <s v="new york to paris flight"/>
    <s v="Advanced"/>
    <x v="4"/>
    <s v="Unassigned"/>
    <s v="Position 1-2 Target"/>
    <n v="0.7"/>
    <n v="42"/>
    <n v="30.599999849999996"/>
    <n v="0.72857142499999994"/>
    <n v="616"/>
    <n v="6.8181818181818205E-2"/>
    <n v="2.42824675324675"/>
    <n v="0"/>
    <n v="0"/>
    <n v="0"/>
    <n v="30.599999849999996"/>
    <x v="970"/>
    <n v="-1"/>
    <n v="0"/>
    <s v="NA"/>
    <n v="0"/>
    <n v="0"/>
    <n v="0"/>
    <n v="27.539999864999999"/>
    <n v="-32.129999842499998"/>
    <n v="3.0599999849999975"/>
    <n v="1.5299999925000023"/>
  </r>
  <r>
    <x v="3"/>
    <s v="discount paris airfare"/>
    <s v="Advanced"/>
    <x v="4"/>
    <s v="Unassigned"/>
    <s v="Position 1-2 Target"/>
    <n v="0.7"/>
    <n v="48"/>
    <n v="44.8125"/>
    <n v="0.93359375"/>
    <n v="9240"/>
    <n v="5.1948051948051896E-3"/>
    <n v="2.6412012987012998"/>
    <n v="0"/>
    <n v="0"/>
    <n v="0"/>
    <n v="44.8125"/>
    <x v="971"/>
    <n v="-1"/>
    <n v="0"/>
    <s v="NA"/>
    <n v="0"/>
    <n v="0"/>
    <n v="0"/>
    <n v="40.331250000000004"/>
    <n v="-47.053125000000001"/>
    <n v="4.4812499999999957"/>
    <n v="2.2406250000000014"/>
  </r>
  <r>
    <x v="3"/>
    <s v="airfare paris france"/>
    <s v="Advanced"/>
    <x v="4"/>
    <s v="Unassigned"/>
    <s v="Position 1-2 Target"/>
    <n v="0.7"/>
    <n v="62"/>
    <n v="71.462499674999989"/>
    <n v="1.1526209624999999"/>
    <n v="771"/>
    <n v="8.0415045395590107E-2"/>
    <n v="1.5055771725032401"/>
    <n v="0"/>
    <n v="0"/>
    <n v="0"/>
    <n v="71.462499674999989"/>
    <x v="972"/>
    <n v="-1"/>
    <n v="0"/>
    <s v="NA"/>
    <n v="0"/>
    <n v="0"/>
    <n v="0"/>
    <n v="64.316249707499992"/>
    <n v="-75.035624658749995"/>
    <n v="7.1462499674999975"/>
    <n v="3.5731249837500059"/>
  </r>
  <r>
    <x v="3"/>
    <s v="cheap flight to paris france"/>
    <s v="Advanced"/>
    <x v="4"/>
    <s v="Unassigned"/>
    <s v="Position 1-2 Target"/>
    <n v="0.7"/>
    <n v="79"/>
    <n v="91.149999537500008"/>
    <n v="1.1537974625"/>
    <n v="995"/>
    <n v="7.9396984924623104E-2"/>
    <n v="1.4096482412060301"/>
    <n v="0"/>
    <n v="0"/>
    <n v="0"/>
    <n v="91.149999537500008"/>
    <x v="973"/>
    <n v="-1"/>
    <n v="0"/>
    <s v="NA"/>
    <n v="0"/>
    <n v="0"/>
    <n v="0"/>
    <n v="82.034999583750007"/>
    <n v="-95.707499514375016"/>
    <n v="9.1149999537500008"/>
    <n v="4.5574999768750075"/>
  </r>
  <r>
    <x v="3"/>
    <s v="flight to paris france"/>
    <s v="Advanced"/>
    <x v="4"/>
    <s v="Unassigned"/>
    <s v="Position 1-2 Target"/>
    <n v="0.7"/>
    <n v="208"/>
    <n v="227.24999959999997"/>
    <n v="1.0925480749999998"/>
    <n v="3272"/>
    <n v="6.3569682151589202E-2"/>
    <n v="3.8463325183374102"/>
    <n v="0"/>
    <n v="0"/>
    <n v="0"/>
    <n v="227.24999959999997"/>
    <x v="974"/>
    <n v="-1"/>
    <n v="0"/>
    <s v="NA"/>
    <n v="0"/>
    <n v="0"/>
    <n v="0"/>
    <n v="204.52499963999998"/>
    <n v="-238.61249957999996"/>
    <n v="22.724999959999991"/>
    <n v="11.362499979999996"/>
  </r>
  <r>
    <x v="5"/>
    <s v="new york to paris flight"/>
    <s v="Standard"/>
    <x v="4"/>
    <s v="Unassigned"/>
    <s v="Position 2-5 Bid Strategy"/>
    <n v="0.7"/>
    <n v="2"/>
    <n v="2.5249999999999999"/>
    <n v="1.2625"/>
    <n v="135"/>
    <n v="1.4814814814814802E-2"/>
    <n v="3.16074074074074"/>
    <n v="0"/>
    <n v="0"/>
    <n v="0"/>
    <n v="2.5249999999999999"/>
    <x v="693"/>
    <n v="-1"/>
    <n v="0"/>
    <s v="NA"/>
    <n v="0"/>
    <n v="0"/>
    <n v="0"/>
    <n v="2.2725"/>
    <n v="-2.6512500000000001"/>
    <n v="0.25249999999999995"/>
    <n v="0.1262500000000002"/>
  </r>
  <r>
    <x v="5"/>
    <s v="new york to madrid"/>
    <s v="Advanced"/>
    <x v="4"/>
    <s v="Unassigned"/>
    <s v="Position 5-10 Bid Strategy"/>
    <n v="0.7"/>
    <n v="6"/>
    <n v="3.3"/>
    <n v="0.55000000000000004"/>
    <n v="499"/>
    <n v="1.2024048096192399E-2"/>
    <n v="3.7386773547094201"/>
    <n v="0"/>
    <n v="0"/>
    <n v="0"/>
    <n v="3.3"/>
    <x v="419"/>
    <n v="-1"/>
    <n v="0"/>
    <s v="NA"/>
    <n v="0"/>
    <n v="0"/>
    <n v="0"/>
    <n v="2.9699999999999998"/>
    <n v="-3.4649999999999999"/>
    <n v="0.33000000000000007"/>
    <n v="0.16500000000000004"/>
  </r>
  <r>
    <x v="5"/>
    <s v="paris travel deal"/>
    <s v="Standard"/>
    <x v="4"/>
    <s v="Unassigned"/>
    <s v="Position 2-5 Bid Strategy"/>
    <n v="0.7"/>
    <n v="15"/>
    <n v="14.049999937499999"/>
    <n v="0.93666666249999997"/>
    <n v="347"/>
    <n v="4.3227665706051903E-2"/>
    <n v="3.0498559077809801"/>
    <n v="0"/>
    <n v="0"/>
    <n v="0"/>
    <n v="14.049999937499999"/>
    <x v="975"/>
    <n v="-1"/>
    <n v="0"/>
    <s v="NA"/>
    <n v="0"/>
    <n v="0"/>
    <n v="0"/>
    <n v="12.644999943749999"/>
    <n v="-14.752499934374999"/>
    <n v="1.4049999937499997"/>
    <n v="0.70249999687499987"/>
  </r>
  <r>
    <x v="5"/>
    <s v="discount flight to london"/>
    <s v="Advanced"/>
    <x v="4"/>
    <s v="Unassigned"/>
    <s v="Position 5-10 Bid Strategy"/>
    <n v="0.7"/>
    <n v="16"/>
    <n v="18.274999999999999"/>
    <n v="1.1421874999999999"/>
    <n v="5672"/>
    <n v="2.8208744710860401E-3"/>
    <n v="3.0584626234132601"/>
    <n v="0"/>
    <n v="0"/>
    <n v="0"/>
    <n v="18.274999999999999"/>
    <x v="976"/>
    <n v="-1"/>
    <n v="0"/>
    <s v="NA"/>
    <n v="0"/>
    <n v="0"/>
    <n v="0"/>
    <n v="16.447499999999998"/>
    <n v="-19.188749999999999"/>
    <n v="1.8275000000000006"/>
    <n v="0.91375000000000028"/>
  </r>
  <r>
    <x v="5"/>
    <s v="paris plane ticket"/>
    <s v="Standard"/>
    <x v="4"/>
    <s v="Unassigned"/>
    <s v="Position 1-4 Bid Strategy"/>
    <n v="0.7"/>
    <n v="18"/>
    <n v="20.074999949999999"/>
    <n v="1.115277775"/>
    <n v="258"/>
    <n v="6.9767441860465101E-2"/>
    <n v="1.86744186046512"/>
    <n v="0"/>
    <n v="0"/>
    <n v="0"/>
    <n v="20.074999949999999"/>
    <x v="977"/>
    <n v="-1"/>
    <n v="0"/>
    <s v="NA"/>
    <n v="0"/>
    <n v="0"/>
    <n v="0"/>
    <n v="18.067499954999999"/>
    <n v="-21.0787499475"/>
    <n v="2.0074999949999999"/>
    <n v="1.0037499975000017"/>
  </r>
  <r>
    <x v="5"/>
    <s v="airline deal ticket"/>
    <s v="Standard"/>
    <x v="4"/>
    <s v="Unassigned"/>
    <s v="Position 5-10 Bid Strategy"/>
    <n v="0.7"/>
    <n v="14"/>
    <n v="31.54999995"/>
    <n v="2.2535714250000001"/>
    <n v="5134"/>
    <n v="2.72691858200234E-3"/>
    <n v="2.8535255161667301"/>
    <n v="0"/>
    <n v="0"/>
    <n v="0"/>
    <n v="31.54999995"/>
    <x v="978"/>
    <n v="-1"/>
    <n v="0"/>
    <s v="NA"/>
    <n v="0"/>
    <n v="0"/>
    <n v="0"/>
    <n v="28.394999954999999"/>
    <n v="-33.127499947499999"/>
    <n v="3.1549999950000007"/>
    <n v="1.5774999974999986"/>
  </r>
  <r>
    <x v="5"/>
    <s v="flight to italy"/>
    <s v="Advanced"/>
    <x v="4"/>
    <s v="Unassigned"/>
    <s v="Position 5-10 Bid Strategy"/>
    <n v="0.7"/>
    <n v="473"/>
    <n v="371.16249692499997"/>
    <n v="0.78469872499999993"/>
    <n v="9476"/>
    <n v="4.9915576192486301E-2"/>
    <n v="1.53234487125369"/>
    <n v="0"/>
    <n v="0"/>
    <n v="0"/>
    <n v="371.16249692499997"/>
    <x v="979"/>
    <n v="-1"/>
    <n v="0"/>
    <s v="NA"/>
    <n v="0"/>
    <n v="0"/>
    <n v="0"/>
    <n v="334.04624723249998"/>
    <n v="-389.72062177124997"/>
    <n v="37.116249692499991"/>
    <n v="18.558124846249996"/>
  </r>
  <r>
    <x v="3"/>
    <s v="miami to paris"/>
    <s v="Standard"/>
    <x v="4"/>
    <s v="Unassigned"/>
    <s v="Position 1-2 Target"/>
    <n v="0.71250000000000002"/>
    <n v="15"/>
    <n v="7.9624998749999989"/>
    <n v="0.53083332499999991"/>
    <n v="721"/>
    <n v="2.0804438280166399E-2"/>
    <n v="2.4024965325936201"/>
    <n v="0"/>
    <n v="0"/>
    <n v="0"/>
    <n v="7.9624998749999989"/>
    <x v="980"/>
    <n v="-1"/>
    <n v="0"/>
    <s v="NA"/>
    <n v="0"/>
    <n v="0"/>
    <n v="0"/>
    <n v="7.1662498874999994"/>
    <n v="-8.3606248687499995"/>
    <n v="0.79624998749999953"/>
    <n v="0.39812499375000066"/>
  </r>
  <r>
    <x v="3"/>
    <s v="cheap airline ticket paris"/>
    <s v="Advanced"/>
    <x v="4"/>
    <s v="Unassigned"/>
    <s v="Position 1-2 Target"/>
    <n v="0.71250000000000002"/>
    <n v="23"/>
    <n v="20.474999912499996"/>
    <n v="0.8902173874999999"/>
    <n v="8823"/>
    <n v="2.6068230760512303E-3"/>
    <n v="2.3313838830329798"/>
    <n v="0"/>
    <n v="0"/>
    <n v="0"/>
    <n v="20.474999912499996"/>
    <x v="981"/>
    <n v="-1"/>
    <n v="0"/>
    <s v="NA"/>
    <n v="0"/>
    <n v="0"/>
    <n v="0"/>
    <n v="18.427499921249996"/>
    <n v="-21.498749908124996"/>
    <n v="2.0474999912499996"/>
    <n v="1.0237499956249998"/>
  </r>
  <r>
    <x v="3"/>
    <s v="paris plane ticket"/>
    <s v="Advanced"/>
    <x v="4"/>
    <s v="Unassigned"/>
    <s v="Position 1-2 Target"/>
    <n v="0.71250000000000002"/>
    <n v="39"/>
    <n v="32.212499962499997"/>
    <n v="0.82596153750000001"/>
    <n v="7552"/>
    <n v="5.16419491525424E-3"/>
    <n v="2.6885990466101699"/>
    <n v="0"/>
    <n v="0"/>
    <n v="0"/>
    <n v="32.212499962499997"/>
    <x v="982"/>
    <n v="-1"/>
    <n v="0"/>
    <s v="NA"/>
    <n v="0"/>
    <n v="0"/>
    <n v="0"/>
    <n v="28.991249966249999"/>
    <n v="-33.823124960625002"/>
    <n v="3.2212499962499983"/>
    <n v="1.6106249981250045"/>
  </r>
  <r>
    <x v="3"/>
    <s v="fly to paris"/>
    <s v="Advanced"/>
    <x v="4"/>
    <s v="Unassigned"/>
    <s v="Position 1-2 Target"/>
    <n v="0.71250000000000002"/>
    <n v="99"/>
    <n v="76.049999437500006"/>
    <n v="0.76818181250000006"/>
    <n v="10230"/>
    <n v="9.6774193548387101E-3"/>
    <n v="2.53690127077224"/>
    <n v="0"/>
    <n v="0"/>
    <n v="0"/>
    <n v="76.049999437500006"/>
    <x v="983"/>
    <n v="-1"/>
    <n v="0"/>
    <s v="NA"/>
    <n v="0"/>
    <n v="0"/>
    <n v="0"/>
    <n v="68.444999493750004"/>
    <n v="-79.852499409375014"/>
    <n v="7.604999943750002"/>
    <n v="3.8024999718750081"/>
  </r>
  <r>
    <x v="5"/>
    <s v="cologne travel"/>
    <s v="Advanced"/>
    <x v="4"/>
    <s v="Unassigned"/>
    <s v="Position 5-10 Bid Strategy"/>
    <n v="0.71250000000000002"/>
    <n v="1"/>
    <n v="0.2"/>
    <n v="0.2"/>
    <n v="353"/>
    <n v="2.8328611898017003E-3"/>
    <n v="2.19943342776204"/>
    <n v="0"/>
    <n v="0"/>
    <n v="0"/>
    <n v="0.2"/>
    <x v="728"/>
    <n v="-1"/>
    <n v="0"/>
    <s v="NA"/>
    <n v="0"/>
    <n v="0"/>
    <n v="0"/>
    <n v="0.18000000000000002"/>
    <n v="-0.21000000000000002"/>
    <n v="1.999999999999999E-2"/>
    <n v="1.0000000000000009E-2"/>
  </r>
  <r>
    <x v="5"/>
    <s v="airline airfare"/>
    <s v="Standard"/>
    <x v="4"/>
    <s v="Unassigned"/>
    <s v="Position 5-10 Bid Strategy"/>
    <n v="0.71250000000000002"/>
    <n v="1"/>
    <n v="0.625"/>
    <n v="0.625"/>
    <n v="3059"/>
    <n v="3.2690421706440002E-4"/>
    <n v="4.2832298136646001"/>
    <n v="0"/>
    <n v="0"/>
    <n v="0"/>
    <n v="0.625"/>
    <x v="708"/>
    <n v="-1"/>
    <n v="0"/>
    <s v="NA"/>
    <n v="0"/>
    <n v="0"/>
    <n v="0"/>
    <n v="0.5625"/>
    <n v="-0.65625"/>
    <n v="6.25E-2"/>
    <n v="3.125E-2"/>
  </r>
  <r>
    <x v="5"/>
    <s v="rome plane ticket"/>
    <s v="Advanced"/>
    <x v="4"/>
    <s v="Unassigned"/>
    <s v="Position 5-10 Bid Strategy"/>
    <n v="0.71250000000000002"/>
    <n v="8"/>
    <n v="7.7249999999999996"/>
    <n v="0.96562499999999996"/>
    <n v="177"/>
    <n v="4.5197740112994399E-2"/>
    <n v="2.05028248587571"/>
    <n v="0"/>
    <n v="0"/>
    <n v="0"/>
    <n v="7.7249999999999996"/>
    <x v="984"/>
    <n v="-1"/>
    <n v="0"/>
    <s v="NA"/>
    <n v="0"/>
    <n v="0"/>
    <n v="0"/>
    <n v="6.9524999999999997"/>
    <n v="-8.1112500000000001"/>
    <n v="0.77249999999999996"/>
    <n v="0.38625000000000043"/>
  </r>
  <r>
    <x v="5"/>
    <s v="air travel deal"/>
    <s v="Standard"/>
    <x v="4"/>
    <s v="Unassigned"/>
    <s v="Position 5-10 Bid Strategy"/>
    <n v="0.71250000000000002"/>
    <n v="20"/>
    <n v="22.074999999999999"/>
    <n v="1.10375"/>
    <n v="1949"/>
    <n v="1.02616726526424E-2"/>
    <n v="3.48296562339661"/>
    <n v="0"/>
    <n v="0"/>
    <n v="0"/>
    <n v="22.074999999999999"/>
    <x v="985"/>
    <n v="-1"/>
    <n v="0"/>
    <s v="NA"/>
    <n v="0"/>
    <n v="0"/>
    <n v="0"/>
    <n v="19.8675"/>
    <n v="-23.178750000000001"/>
    <n v="2.2074999999999996"/>
    <n v="1.1037500000000016"/>
  </r>
  <r>
    <x v="5"/>
    <s v="barcelona airfare"/>
    <s v="Advanced"/>
    <x v="4"/>
    <s v="Unassigned"/>
    <s v="Position 5-10 Bid Strategy"/>
    <n v="0.71250000000000002"/>
    <n v="21"/>
    <n v="23.049999787499999"/>
    <n v="1.0976190374999999"/>
    <n v="271"/>
    <n v="7.7490774907749096E-2"/>
    <n v="2.3051660516605201"/>
    <n v="0"/>
    <n v="0"/>
    <n v="0"/>
    <n v="23.049999787499999"/>
    <x v="986"/>
    <n v="-1"/>
    <n v="0"/>
    <s v="NA"/>
    <n v="0"/>
    <n v="0"/>
    <n v="0"/>
    <n v="20.744999808749998"/>
    <n v="-24.202499776875001"/>
    <n v="2.3049999787500006"/>
    <n v="1.1524999893750021"/>
  </r>
  <r>
    <x v="5"/>
    <s v="france airline"/>
    <s v="Standard"/>
    <x v="4"/>
    <s v="Unassigned"/>
    <s v="Position 2-5 Bid Strategy"/>
    <n v="0.71250000000000002"/>
    <n v="50"/>
    <n v="25.412500000000001"/>
    <n v="0.50824999999999998"/>
    <n v="1241"/>
    <n v="4.0290088638194999E-2"/>
    <n v="2.6883964544721999"/>
    <n v="0"/>
    <n v="0"/>
    <n v="0"/>
    <n v="25.412500000000001"/>
    <x v="987"/>
    <n v="-1"/>
    <n v="0"/>
    <s v="NA"/>
    <n v="0"/>
    <n v="0"/>
    <n v="0"/>
    <n v="22.871250000000003"/>
    <n v="-26.683125000000004"/>
    <n v="2.541249999999998"/>
    <n v="1.2706250000000026"/>
  </r>
  <r>
    <x v="5"/>
    <s v="flight to spain"/>
    <s v="Advanced"/>
    <x v="4"/>
    <s v="Unassigned"/>
    <s v="Position 5-10 Bid Strategy"/>
    <n v="0.71250000000000002"/>
    <n v="229"/>
    <n v="222.324999225"/>
    <n v="0.97085152499999994"/>
    <n v="8854"/>
    <n v="2.5864016263835599E-2"/>
    <n v="1.57140275581658"/>
    <n v="0"/>
    <n v="0"/>
    <n v="0"/>
    <n v="222.324999225"/>
    <x v="988"/>
    <n v="-1"/>
    <n v="0"/>
    <s v="NA"/>
    <n v="0"/>
    <n v="0"/>
    <n v="0"/>
    <n v="200.09249930250002"/>
    <n v="-233.44124918625002"/>
    <n v="22.232499922499983"/>
    <n v="11.11624996125002"/>
  </r>
  <r>
    <x v="3"/>
    <s v="orlando to paris"/>
    <s v="Advanced"/>
    <x v="4"/>
    <s v="Unassigned"/>
    <s v="Position 1-2 Target"/>
    <n v="0.72499999999999998"/>
    <n v="8"/>
    <n v="4.0625"/>
    <n v="0.5078125"/>
    <n v="622"/>
    <n v="1.2861736334405101E-2"/>
    <n v="2.2403536977492"/>
    <n v="0"/>
    <n v="0"/>
    <n v="0"/>
    <n v="4.0625"/>
    <x v="989"/>
    <n v="-1"/>
    <n v="0"/>
    <s v="NA"/>
    <n v="0"/>
    <n v="0"/>
    <n v="0"/>
    <n v="3.65625"/>
    <n v="-4.265625"/>
    <n v="0.40625"/>
    <n v="0.203125"/>
  </r>
  <r>
    <x v="3"/>
    <s v="discount paris flight"/>
    <s v="Advanced"/>
    <x v="4"/>
    <s v="Unassigned"/>
    <s v="Position 1-2 Target"/>
    <n v="0.72499999999999998"/>
    <n v="54"/>
    <n v="52.712499600000001"/>
    <n v="0.97615740000000006"/>
    <n v="13043"/>
    <n v="4.1401518055662005E-3"/>
    <n v="2.84015947251399"/>
    <n v="0"/>
    <n v="0"/>
    <n v="0"/>
    <n v="52.712499600000001"/>
    <x v="990"/>
    <n v="-1"/>
    <n v="0"/>
    <s v="NA"/>
    <n v="0"/>
    <n v="0"/>
    <n v="0"/>
    <n v="47.441249640000002"/>
    <n v="-55.348124580000004"/>
    <n v="5.2712499599999987"/>
    <n v="2.6356249800000029"/>
  </r>
  <r>
    <x v="5"/>
    <s v="lyon travel"/>
    <s v="Standard"/>
    <x v="4"/>
    <s v="Unassigned"/>
    <s v="Position 2-5 Bid Strategy"/>
    <n v="0.72499999999999998"/>
    <n v="1"/>
    <n v="0.58750000000000002"/>
    <n v="0.58750000000000002"/>
    <n v="310"/>
    <n v="3.2258064516128998E-3"/>
    <n v="2.0929032258064502"/>
    <n v="0"/>
    <n v="0"/>
    <n v="0"/>
    <n v="0.58750000000000002"/>
    <x v="397"/>
    <n v="-1"/>
    <n v="0"/>
    <s v="NA"/>
    <n v="0"/>
    <n v="0"/>
    <n v="0"/>
    <n v="0.52875000000000005"/>
    <n v="-0.61687500000000006"/>
    <n v="5.8749999999999969E-2"/>
    <n v="2.937500000000004E-2"/>
  </r>
  <r>
    <x v="5"/>
    <s v="boston to paris"/>
    <s v="Standard"/>
    <x v="4"/>
    <s v="Unassigned"/>
    <s v="Position 1-4 Bid Strategy"/>
    <n v="0.72499999999999998"/>
    <n v="7"/>
    <n v="6.2374999750000004"/>
    <n v="0.89107142500000003"/>
    <n v="222"/>
    <n v="3.1531531531531501E-2"/>
    <n v="2.4013513513513498"/>
    <n v="0"/>
    <n v="0"/>
    <n v="0"/>
    <n v="6.2374999750000004"/>
    <x v="991"/>
    <n v="-1"/>
    <n v="0"/>
    <s v="NA"/>
    <n v="0"/>
    <n v="0"/>
    <n v="0"/>
    <n v="5.6137499775000004"/>
    <n v="-6.5493749737500009"/>
    <n v="0.62374999750000004"/>
    <n v="0.31187499875000047"/>
  </r>
  <r>
    <x v="5"/>
    <s v="new york to paris"/>
    <s v="Standard"/>
    <x v="4"/>
    <s v="Unassigned"/>
    <s v="Position 1-4 Bid Strategy"/>
    <n v="0.72499999999999998"/>
    <n v="17"/>
    <n v="14.237500000000001"/>
    <n v="0.83750000000000002"/>
    <n v="812"/>
    <n v="2.0935960591132997E-2"/>
    <n v="3.3635467980295601"/>
    <n v="0"/>
    <n v="0"/>
    <n v="0"/>
    <n v="14.237500000000001"/>
    <x v="992"/>
    <n v="-1"/>
    <n v="0"/>
    <s v="NA"/>
    <n v="0"/>
    <n v="0"/>
    <n v="0"/>
    <n v="12.813750000000001"/>
    <n v="-14.949375000000002"/>
    <n v="1.4237500000000001"/>
    <n v="0.71187500000000092"/>
  </r>
  <r>
    <x v="5"/>
    <s v="discount paris flight"/>
    <s v="Standard"/>
    <x v="4"/>
    <s v="Unassigned"/>
    <s v="Position 2-5 Bid Strategy"/>
    <n v="0.72499999999999998"/>
    <n v="20"/>
    <n v="16.899999999999999"/>
    <n v="0.84499999999999997"/>
    <n v="309"/>
    <n v="6.4724919093851099E-2"/>
    <n v="2.2857605177993499"/>
    <n v="0"/>
    <n v="0"/>
    <n v="0"/>
    <n v="16.899999999999999"/>
    <x v="993"/>
    <n v="-1"/>
    <n v="0"/>
    <s v="NA"/>
    <n v="0"/>
    <n v="0"/>
    <n v="0"/>
    <n v="15.209999999999999"/>
    <n v="-17.745000000000001"/>
    <n v="1.6899999999999995"/>
    <n v="0.84500000000000242"/>
  </r>
  <r>
    <x v="5"/>
    <s v="flight to lyon"/>
    <s v="Standard"/>
    <x v="4"/>
    <s v="Unassigned"/>
    <s v="Position 2-5 Bid Strategy"/>
    <n v="0.72499999999999998"/>
    <n v="32"/>
    <n v="20.462499999999999"/>
    <n v="0.63945312499999996"/>
    <n v="981"/>
    <n v="3.2619775739041804E-2"/>
    <n v="1.8447502548420001"/>
    <n v="0"/>
    <n v="0"/>
    <n v="0"/>
    <n v="20.462499999999999"/>
    <x v="994"/>
    <n v="-1"/>
    <n v="0"/>
    <s v="NA"/>
    <n v="0"/>
    <n v="0"/>
    <n v="0"/>
    <n v="18.416249999999998"/>
    <n v="-21.485624999999999"/>
    <n v="2.0462500000000006"/>
    <n v="1.0231250000000003"/>
  </r>
  <r>
    <x v="5"/>
    <s v="air travel ticket"/>
    <s v="Standard"/>
    <x v="4"/>
    <s v="Unassigned"/>
    <s v="Position 5-10 Bid Strategy"/>
    <n v="0.72499999999999998"/>
    <n v="26"/>
    <n v="26.474999850000003"/>
    <n v="1.0182692250000001"/>
    <n v="3492"/>
    <n v="7.44558991981672E-3"/>
    <n v="3.0315864833906101"/>
    <n v="0"/>
    <n v="0"/>
    <n v="0"/>
    <n v="26.474999850000003"/>
    <x v="995"/>
    <n v="-1"/>
    <n v="0"/>
    <s v="NA"/>
    <n v="0"/>
    <n v="0"/>
    <n v="0"/>
    <n v="23.827499865000004"/>
    <n v="-27.798749842500005"/>
    <n v="2.6474999849999996"/>
    <n v="1.3237499925000016"/>
  </r>
  <r>
    <x v="5"/>
    <s v="flight deal"/>
    <s v="Standard"/>
    <x v="4"/>
    <s v="Unassigned"/>
    <s v="Position 5-10 Bid Strategy"/>
    <n v="0.72499999999999998"/>
    <n v="88"/>
    <n v="109.92499979999998"/>
    <n v="1.2491477249999998"/>
    <n v="6901"/>
    <n v="1.2751775105057199E-2"/>
    <n v="1.6748297348210399"/>
    <n v="0"/>
    <n v="0"/>
    <n v="0"/>
    <n v="109.92499979999998"/>
    <x v="996"/>
    <n v="-1"/>
    <n v="0"/>
    <s v="NA"/>
    <n v="0"/>
    <n v="0"/>
    <n v="0"/>
    <n v="98.93249981999999"/>
    <n v="-115.42124978999999"/>
    <n v="10.992499979999991"/>
    <n v="5.4962499900000097"/>
  </r>
  <r>
    <x v="5"/>
    <s v="airline ticket online"/>
    <s v="Standard"/>
    <x v="4"/>
    <s v="Unassigned"/>
    <s v="Position 5-10 Bid Strategy"/>
    <n v="0.73750000000000004"/>
    <n v="527"/>
    <n v="519.22499772499998"/>
    <n v="0.98524667499999996"/>
    <n v="13679"/>
    <n v="3.8526208056144505E-2"/>
    <n v="2.9305870312157301"/>
    <n v="0"/>
    <n v="0"/>
    <n v="0"/>
    <n v="519.22499772499998"/>
    <x v="997"/>
    <n v="-1"/>
    <n v="0"/>
    <s v="NA"/>
    <n v="0"/>
    <n v="0"/>
    <n v="0"/>
    <n v="467.3024979525"/>
    <n v="-545.18624761125"/>
    <n v="51.922499772499975"/>
    <n v="25.961249886250016"/>
  </r>
  <r>
    <x v="3"/>
    <s v="france travel deal"/>
    <s v="Advanced"/>
    <x v="4"/>
    <s v="Unassigned"/>
    <s v="Position 1-2 Target"/>
    <n v="0.75"/>
    <n v="13"/>
    <n v="7.9499998499999993"/>
    <n v="0.61153844999999996"/>
    <n v="959"/>
    <n v="1.3555787278414999E-2"/>
    <n v="1.92544316996872"/>
    <n v="0"/>
    <n v="0"/>
    <n v="0"/>
    <n v="7.9499998499999993"/>
    <x v="998"/>
    <n v="-1"/>
    <n v="0"/>
    <s v="NA"/>
    <n v="0"/>
    <n v="0"/>
    <n v="0"/>
    <n v="7.1549998649999997"/>
    <n v="-8.3474998424999995"/>
    <n v="0.79499998499999958"/>
    <n v="0.39749999250000023"/>
  </r>
  <r>
    <x v="5"/>
    <s v="chicago to barcelona"/>
    <s v="Advanced"/>
    <x v="4"/>
    <s v="Unassigned"/>
    <s v="Position 5-10 Bid Strategy"/>
    <n v="0.75"/>
    <n v="2"/>
    <n v="1.175"/>
    <n v="0.58750000000000002"/>
    <n v="177"/>
    <n v="1.12994350282486E-2"/>
    <n v="1.60734463276836"/>
    <n v="0"/>
    <n v="0"/>
    <n v="0"/>
    <n v="1.175"/>
    <x v="999"/>
    <n v="-1"/>
    <n v="0"/>
    <s v="NA"/>
    <n v="0"/>
    <n v="0"/>
    <n v="0"/>
    <n v="1.0575000000000001"/>
    <n v="-1.2337500000000001"/>
    <n v="0.11749999999999994"/>
    <n v="5.875000000000008E-2"/>
  </r>
  <r>
    <x v="0"/>
    <s v="athens cheap flight"/>
    <s v="Advanced"/>
    <x v="0"/>
    <s v="Athens"/>
    <s v=""/>
    <n v="0.75"/>
    <n v="2"/>
    <n v="1.2375"/>
    <n v="0.61875000000000002"/>
    <n v="18"/>
    <n v="0.11111111111111099"/>
    <n v="4.10666666666667"/>
    <n v="0"/>
    <n v="0"/>
    <n v="0"/>
    <n v="1.2375"/>
    <x v="1000"/>
    <n v="-1"/>
    <n v="0"/>
    <s v="NA"/>
    <n v="0"/>
    <n v="0"/>
    <n v="0"/>
    <n v="1.11375"/>
    <n v="-1.2993750000000002"/>
    <n v="0.12375000000000003"/>
    <n v="6.1875000000000124E-2"/>
  </r>
  <r>
    <x v="3"/>
    <s v="strasbourg flight"/>
    <s v="Standard"/>
    <x v="4"/>
    <s v="Unassigned"/>
    <s v="Position 1-2 Target"/>
    <n v="0.76249999999999996"/>
    <n v="18"/>
    <n v="11.874999825000002"/>
    <n v="0.65972221250000007"/>
    <n v="764"/>
    <n v="2.3560209424083798E-2"/>
    <n v="1.4763089005235599"/>
    <n v="0"/>
    <n v="0"/>
    <n v="0"/>
    <n v="11.874999825000002"/>
    <x v="1001"/>
    <n v="-1"/>
    <n v="0"/>
    <s v="NA"/>
    <n v="0"/>
    <n v="0"/>
    <n v="0"/>
    <n v="10.687499842500001"/>
    <n v="-12.468749816250002"/>
    <n v="1.1874999825000003"/>
    <n v="0.59374999125000016"/>
  </r>
  <r>
    <x v="3"/>
    <s v="airline ticket to paris france"/>
    <s v="Advanced"/>
    <x v="4"/>
    <s v="Unassigned"/>
    <s v="Position 1-2 Target"/>
    <n v="0.76249999999999996"/>
    <n v="30"/>
    <n v="27.949999875000003"/>
    <n v="0.93166666250000008"/>
    <n v="488"/>
    <n v="6.14754098360656E-2"/>
    <n v="1.5344262295082001"/>
    <n v="0"/>
    <n v="0"/>
    <n v="0"/>
    <n v="27.949999875000003"/>
    <x v="1002"/>
    <n v="-1"/>
    <n v="0"/>
    <s v="NA"/>
    <n v="0"/>
    <n v="0"/>
    <n v="0"/>
    <n v="25.154999887500004"/>
    <n v="-29.347499868750006"/>
    <n v="2.7949999874999989"/>
    <n v="1.397499993750003"/>
  </r>
  <r>
    <x v="5"/>
    <s v="cheap airfare deal"/>
    <s v="Advanced"/>
    <x v="4"/>
    <s v="Unassigned"/>
    <s v="Position 5-10 Bid Strategy"/>
    <n v="0.76249999999999996"/>
    <n v="5"/>
    <n v="5.1375000000000002"/>
    <n v="1.0275000000000001"/>
    <n v="1004"/>
    <n v="4.9800796812749003E-3"/>
    <n v="1.8321713147410399"/>
    <n v="0"/>
    <n v="0"/>
    <n v="0"/>
    <n v="5.1375000000000002"/>
    <x v="1003"/>
    <n v="-1"/>
    <n v="0"/>
    <s v="NA"/>
    <n v="0"/>
    <n v="0"/>
    <n v="0"/>
    <n v="4.6237500000000002"/>
    <n v="-5.3943750000000001"/>
    <n v="0.51374999999999993"/>
    <n v="0.25687499999999996"/>
  </r>
  <r>
    <x v="3"/>
    <s v="france holidays"/>
    <s v="Advanced"/>
    <x v="4"/>
    <s v="Unassigned"/>
    <s v="Position 1-2 Target"/>
    <n v="0.77500000000000002"/>
    <n v="74"/>
    <n v="58.712499100000009"/>
    <n v="0.79341215000000009"/>
    <n v="13814"/>
    <n v="5.3568843202548098E-3"/>
    <n v="2.5238091790936701"/>
    <n v="0"/>
    <n v="0"/>
    <n v="0"/>
    <n v="58.712499100000009"/>
    <x v="1004"/>
    <n v="-1"/>
    <n v="0"/>
    <s v="NA"/>
    <n v="0"/>
    <n v="0"/>
    <n v="0"/>
    <n v="52.841249190000006"/>
    <n v="-61.648124055000011"/>
    <n v="5.8712499100000031"/>
    <n v="2.9356249550000015"/>
  </r>
  <r>
    <x v="5"/>
    <s v="cheap flight uk to spain"/>
    <s v="Advanced"/>
    <x v="4"/>
    <s v="Unassigned"/>
    <s v="Position 5-10 Bid Strategy"/>
    <n v="0.77500000000000002"/>
    <n v="4"/>
    <n v="2.7"/>
    <n v="0.67500000000000004"/>
    <n v="349"/>
    <n v="1.14613180515759E-2"/>
    <n v="2.3865329512894"/>
    <n v="0"/>
    <n v="0"/>
    <n v="0"/>
    <n v="2.7"/>
    <x v="798"/>
    <n v="-1"/>
    <n v="0"/>
    <s v="NA"/>
    <n v="0"/>
    <n v="0"/>
    <n v="0"/>
    <n v="2.4300000000000002"/>
    <n v="-2.8350000000000004"/>
    <n v="0.27"/>
    <n v="0.13500000000000023"/>
  </r>
  <r>
    <x v="5"/>
    <s v="airplane reservation"/>
    <s v="Standard"/>
    <x v="4"/>
    <s v="Unassigned"/>
    <s v="Position 5-10 Bid Strategy"/>
    <n v="0.77500000000000002"/>
    <n v="4"/>
    <n v="4.0750000000000002"/>
    <n v="1.01875"/>
    <n v="850"/>
    <n v="4.7058823529411804E-3"/>
    <n v="3.2167058823529402"/>
    <n v="0"/>
    <n v="0"/>
    <n v="0"/>
    <n v="4.0750000000000002"/>
    <x v="1005"/>
    <n v="-1"/>
    <n v="0"/>
    <s v="NA"/>
    <n v="0"/>
    <n v="0"/>
    <n v="0"/>
    <n v="3.6675000000000004"/>
    <n v="-4.2787500000000005"/>
    <n v="0.40749999999999975"/>
    <n v="0.20375000000000032"/>
  </r>
  <r>
    <x v="5"/>
    <s v="cheap flight deal"/>
    <s v="Advanced"/>
    <x v="4"/>
    <s v="Unassigned"/>
    <s v="Position 5-10 Bid Strategy"/>
    <n v="0.77500000000000002"/>
    <n v="6"/>
    <n v="4.9999999499999994"/>
    <n v="0.8333333249999999"/>
    <n v="763"/>
    <n v="7.86369593709043E-3"/>
    <n v="2.5214941022280501"/>
    <n v="0"/>
    <n v="0"/>
    <n v="0"/>
    <n v="4.9999999499999994"/>
    <x v="934"/>
    <n v="-1"/>
    <n v="0"/>
    <s v="NA"/>
    <n v="0"/>
    <n v="0"/>
    <n v="0"/>
    <n v="4.4999999549999998"/>
    <n v="-5.2499999474999992"/>
    <n v="0.49999999499999959"/>
    <n v="0.24999999749999979"/>
  </r>
  <r>
    <x v="5"/>
    <s v="cheapest flight to spain"/>
    <s v="Advanced"/>
    <x v="4"/>
    <s v="Unassigned"/>
    <s v="Position 5-10 Bid Strategy"/>
    <n v="0.77500000000000002"/>
    <n v="11"/>
    <n v="6.0624999874999999"/>
    <n v="0.55113636249999998"/>
    <n v="280"/>
    <n v="3.9285714285714299E-2"/>
    <n v="2.0789285714285701"/>
    <n v="0"/>
    <n v="0"/>
    <n v="0"/>
    <n v="6.0624999874999999"/>
    <x v="1006"/>
    <n v="-1"/>
    <n v="0"/>
    <s v="NA"/>
    <n v="0"/>
    <n v="0"/>
    <n v="0"/>
    <n v="5.4562499887499998"/>
    <n v="-6.3656249868749999"/>
    <n v="0.60624999875000007"/>
    <n v="0.30312499937500004"/>
  </r>
  <r>
    <x v="5"/>
    <s v="barcelona cheap flight spain"/>
    <s v="Advanced"/>
    <x v="4"/>
    <s v="Unassigned"/>
    <s v="Position 5-10 Bid Strategy"/>
    <n v="0.77500000000000002"/>
    <n v="12"/>
    <n v="10.5375"/>
    <n v="0.87812500000000004"/>
    <n v="257"/>
    <n v="4.66926070038911E-2"/>
    <n v="1.9147859922179"/>
    <n v="0"/>
    <n v="0"/>
    <n v="0"/>
    <n v="10.5375"/>
    <x v="1007"/>
    <n v="-1"/>
    <n v="0"/>
    <s v="NA"/>
    <n v="0"/>
    <n v="0"/>
    <n v="0"/>
    <n v="9.4837500000000006"/>
    <n v="-11.064375"/>
    <n v="1.0537499999999991"/>
    <n v="0.52687500000000043"/>
  </r>
  <r>
    <x v="5"/>
    <s v="cheap flight madrid spain"/>
    <s v="Advanced"/>
    <x v="4"/>
    <s v="Unassigned"/>
    <s v="Position 5-10 Bid Strategy"/>
    <n v="0.77500000000000002"/>
    <n v="16"/>
    <n v="18.0625"/>
    <n v="1.12890625"/>
    <n v="1294"/>
    <n v="1.2364760432766599E-2"/>
    <n v="3.2941267387944402"/>
    <n v="0"/>
    <n v="0"/>
    <n v="0"/>
    <n v="18.0625"/>
    <x v="1008"/>
    <n v="-1"/>
    <n v="0"/>
    <s v="NA"/>
    <n v="0"/>
    <n v="0"/>
    <n v="0"/>
    <n v="16.256250000000001"/>
    <n v="-18.965624999999999"/>
    <n v="1.8062499999999986"/>
    <n v="0.90312499999999929"/>
  </r>
  <r>
    <x v="5"/>
    <s v="flight to barcelona spain"/>
    <s v="Advanced"/>
    <x v="4"/>
    <s v="Unassigned"/>
    <s v="Position 5-10 Bid Strategy"/>
    <n v="0.77500000000000002"/>
    <n v="29"/>
    <n v="29.224999762499998"/>
    <n v="1.0077586125"/>
    <n v="361"/>
    <n v="8.0332409972299193E-2"/>
    <n v="2.1952908587257598"/>
    <n v="0"/>
    <n v="0"/>
    <n v="0"/>
    <n v="29.224999762499998"/>
    <x v="1009"/>
    <n v="-1"/>
    <n v="0"/>
    <s v="NA"/>
    <n v="0"/>
    <n v="0"/>
    <n v="0"/>
    <n v="26.302499786249999"/>
    <n v="-30.686249750624999"/>
    <n v="2.9224999762499984"/>
    <n v="1.461249988125001"/>
  </r>
  <r>
    <x v="5"/>
    <s v="flight madrid spain"/>
    <s v="Advanced"/>
    <x v="4"/>
    <s v="Unassigned"/>
    <s v="Position 5-10 Bid Strategy"/>
    <n v="0.77500000000000002"/>
    <n v="33"/>
    <n v="35.737499737500002"/>
    <n v="1.0829545375"/>
    <n v="1060"/>
    <n v="3.1132075471698099E-2"/>
    <n v="2.44528301886792"/>
    <n v="0"/>
    <n v="0"/>
    <n v="0"/>
    <n v="35.737499737500002"/>
    <x v="1010"/>
    <n v="-1"/>
    <n v="0"/>
    <s v="NA"/>
    <n v="0"/>
    <n v="0"/>
    <n v="0"/>
    <n v="32.163749763750005"/>
    <n v="-37.524374724375001"/>
    <n v="3.5737499737499974"/>
    <n v="1.7868749868749987"/>
  </r>
  <r>
    <x v="0"/>
    <s v="italy airline"/>
    <s v="Advanced"/>
    <x v="0"/>
    <s v="Italy"/>
    <s v=""/>
    <n v="0.77500000000000002"/>
    <n v="15"/>
    <n v="9.1374999375000012"/>
    <n v="0.60916666250000007"/>
    <n v="658"/>
    <n v="2.2796352583586602E-2"/>
    <n v="5.0008206686930103"/>
    <n v="0"/>
    <n v="0"/>
    <n v="0"/>
    <n v="9.1374999375000012"/>
    <x v="1011"/>
    <n v="-1"/>
    <n v="0"/>
    <s v="NA"/>
    <n v="0"/>
    <n v="0"/>
    <n v="0"/>
    <n v="8.2237499437500006"/>
    <n v="-9.5943749343750024"/>
    <n v="0.91374999375000066"/>
    <n v="0.45687499687500122"/>
  </r>
  <r>
    <x v="5"/>
    <s v="airline bargain"/>
    <s v="Standard"/>
    <x v="4"/>
    <s v="Unassigned"/>
    <s v="Position 5-10 Bid Strategy"/>
    <n v="0.78749999999999998"/>
    <n v="1"/>
    <n v="3.0249999999999999"/>
    <n v="3.0249999999999999"/>
    <n v="420"/>
    <n v="2.3809523809523799E-3"/>
    <n v="4.5271428571428602"/>
    <n v="0"/>
    <n v="0"/>
    <n v="0"/>
    <n v="3.0249999999999999"/>
    <x v="780"/>
    <n v="-1"/>
    <n v="0"/>
    <s v="NA"/>
    <n v="0"/>
    <n v="0"/>
    <n v="0"/>
    <n v="2.7225000000000001"/>
    <n v="-3.17625"/>
    <n v="0.30249999999999977"/>
    <n v="0.15125000000000011"/>
  </r>
  <r>
    <x v="5"/>
    <s v="berlin travel"/>
    <s v="Advanced"/>
    <x v="4"/>
    <s v="Unassigned"/>
    <s v="Position 5-10 Bid Strategy"/>
    <n v="0.78749999999999998"/>
    <n v="24"/>
    <n v="13.3125"/>
    <n v="0.5546875"/>
    <n v="6468"/>
    <n v="3.7105751391465695E-3"/>
    <n v="1.9281694495980199"/>
    <n v="0"/>
    <n v="0"/>
    <n v="0"/>
    <n v="13.3125"/>
    <x v="1012"/>
    <n v="-1"/>
    <n v="0"/>
    <s v="NA"/>
    <n v="0"/>
    <n v="0"/>
    <n v="0"/>
    <n v="11.981250000000001"/>
    <n v="-13.978125"/>
    <n v="1.3312499999999989"/>
    <n v="0.66562500000000036"/>
  </r>
  <r>
    <x v="5"/>
    <s v="airfare prices"/>
    <s v="Standard"/>
    <x v="4"/>
    <s v="Unassigned"/>
    <s v="Position 5-10 Bid Strategy"/>
    <n v="0.78749999999999998"/>
    <n v="118"/>
    <n v="80.049999350000007"/>
    <n v="0.678389825"/>
    <n v="75104"/>
    <n v="1.5711546655304601E-3"/>
    <n v="2.4266124307626802"/>
    <n v="0"/>
    <n v="0"/>
    <n v="0"/>
    <n v="80.049999350000007"/>
    <x v="1013"/>
    <n v="-1"/>
    <n v="0"/>
    <s v="NA"/>
    <n v="0"/>
    <n v="0"/>
    <n v="0"/>
    <n v="72.044999415000007"/>
    <n v="-84.052499317500008"/>
    <n v="8.0049999350000007"/>
    <n v="4.0024999675000004"/>
  </r>
  <r>
    <x v="5"/>
    <s v="airline flight"/>
    <s v="Standard"/>
    <x v="4"/>
    <s v="Unassigned"/>
    <s v="Position 5-10 Bid Strategy"/>
    <n v="0.78749999999999998"/>
    <n v="710"/>
    <n v="757.42499137499999"/>
    <n v="1.0667957625"/>
    <n v="285198"/>
    <n v="2.4894985238325699E-3"/>
    <n v="4.0272817481188499"/>
    <n v="0"/>
    <n v="0"/>
    <n v="0"/>
    <n v="757.42499137499999"/>
    <x v="1014"/>
    <n v="-1"/>
    <n v="0"/>
    <s v="NA"/>
    <n v="0"/>
    <n v="0"/>
    <n v="0"/>
    <n v="681.68249223750001"/>
    <n v="-795.29624094375004"/>
    <n v="75.742499137499976"/>
    <n v="37.871249568750045"/>
  </r>
  <r>
    <x v="3"/>
    <s v="paris flight deal"/>
    <s v="Advanced"/>
    <x v="4"/>
    <s v="Unassigned"/>
    <s v="Position 1-2 Target"/>
    <n v="0.8"/>
    <n v="22"/>
    <n v="19.224999749999998"/>
    <n v="0.87386362499999992"/>
    <n v="271"/>
    <n v="8.1180811808118106E-2"/>
    <n v="2.7915129151291498"/>
    <n v="0"/>
    <n v="0"/>
    <n v="0"/>
    <n v="19.224999749999998"/>
    <x v="1015"/>
    <n v="-1"/>
    <n v="0"/>
    <s v="NA"/>
    <n v="0"/>
    <n v="0"/>
    <n v="0"/>
    <n v="17.302499774999998"/>
    <n v="-20.186249737499999"/>
    <n v="1.9224999750000009"/>
    <n v="0.96124998750000046"/>
  </r>
  <r>
    <x v="3"/>
    <s v="paris airfare"/>
    <s v="Advanced"/>
    <x v="4"/>
    <s v="Unassigned"/>
    <s v="Position 1-2 Target"/>
    <n v="0.8"/>
    <n v="253"/>
    <n v="237.9249981625"/>
    <n v="0.94041501250000004"/>
    <n v="34116"/>
    <n v="7.4158752491499591E-3"/>
    <n v="1.61099190995427"/>
    <n v="0"/>
    <n v="0"/>
    <n v="0"/>
    <n v="237.9249981625"/>
    <x v="1016"/>
    <n v="-1"/>
    <n v="0"/>
    <s v="NA"/>
    <n v="0"/>
    <n v="0"/>
    <n v="0"/>
    <n v="214.13249834625"/>
    <n v="-249.82124807062502"/>
    <n v="23.79249981625"/>
    <n v="11.896249908125014"/>
  </r>
  <r>
    <x v="5"/>
    <s v="discount airfare to london"/>
    <s v="Advanced"/>
    <x v="4"/>
    <s v="Unassigned"/>
    <s v="Position 5-10 Bid Strategy"/>
    <n v="0.8"/>
    <n v="8"/>
    <n v="10.6"/>
    <n v="1.325"/>
    <n v="147"/>
    <n v="5.4421768707482998E-2"/>
    <n v="2.3394557823129301"/>
    <n v="0"/>
    <n v="0"/>
    <n v="0"/>
    <n v="10.6"/>
    <x v="1017"/>
    <n v="-1"/>
    <n v="0"/>
    <s v="NA"/>
    <n v="0"/>
    <n v="0"/>
    <n v="0"/>
    <n v="9.5399999999999991"/>
    <n v="-11.13"/>
    <n v="1.0600000000000005"/>
    <n v="0.53000000000000114"/>
  </r>
  <r>
    <x v="5"/>
    <s v="munich airport"/>
    <s v="Advanced"/>
    <x v="4"/>
    <s v="Unassigned"/>
    <s v="Position 5-10 Bid Strategy"/>
    <n v="0.8125"/>
    <n v="14"/>
    <n v="5.5624999500000003"/>
    <n v="0.39732142500000001"/>
    <n v="10840"/>
    <n v="1.2915129151291503E-3"/>
    <n v="2.9856180811808102"/>
    <n v="0"/>
    <n v="0"/>
    <n v="0"/>
    <n v="5.5624999500000003"/>
    <x v="1018"/>
    <n v="-1"/>
    <n v="0"/>
    <s v="NA"/>
    <n v="0"/>
    <n v="0"/>
    <n v="0"/>
    <n v="5.0062499550000004"/>
    <n v="-5.8406249475000003"/>
    <n v="0.55624999499999994"/>
    <n v="0.27812499749999997"/>
  </r>
  <r>
    <x v="5"/>
    <s v="cheap flight to paris"/>
    <s v="Standard"/>
    <x v="4"/>
    <s v="Unassigned"/>
    <s v="Position 1-4 Bid Strategy"/>
    <n v="0.8125"/>
    <n v="249"/>
    <n v="272.4124989"/>
    <n v="1.0940261"/>
    <n v="12322"/>
    <n v="2.02077584807661E-2"/>
    <n v="1.42063788346048"/>
    <n v="0"/>
    <n v="0"/>
    <n v="0"/>
    <n v="272.4124989"/>
    <x v="1019"/>
    <n v="-1"/>
    <n v="0"/>
    <s v="NA"/>
    <n v="0"/>
    <n v="0"/>
    <n v="0"/>
    <n v="245.17124901"/>
    <n v="-286.03312384500003"/>
    <n v="27.241249890000006"/>
    <n v="13.620624945000031"/>
  </r>
  <r>
    <x v="3"/>
    <s v="air france discount"/>
    <s v="Standard"/>
    <x v="4"/>
    <s v="Unassigned"/>
    <s v="Position 1-2 Target"/>
    <n v="0.82499999999999996"/>
    <n v="79"/>
    <n v="37.912499937500002"/>
    <n v="0.47990506250000003"/>
    <n v="1804"/>
    <n v="4.37915742793792E-2"/>
    <n v="1.96507760532151"/>
    <n v="0"/>
    <n v="0"/>
    <n v="0"/>
    <n v="37.912499937500002"/>
    <x v="1020"/>
    <n v="-1"/>
    <n v="0"/>
    <s v="NA"/>
    <n v="0"/>
    <n v="0"/>
    <n v="0"/>
    <n v="34.121249943750001"/>
    <n v="-39.808124934375002"/>
    <n v="3.7912499937500002"/>
    <n v="1.8956249968750001"/>
  </r>
  <r>
    <x v="3"/>
    <s v="france trip"/>
    <s v="Advanced"/>
    <x v="4"/>
    <s v="Unassigned"/>
    <s v="Position 1-2 Target"/>
    <n v="0.82499999999999996"/>
    <n v="113"/>
    <n v="164.63749982499999"/>
    <n v="1.456969025"/>
    <n v="5559"/>
    <n v="2.03273970138514E-2"/>
    <n v="1.7350242849433399"/>
    <n v="0"/>
    <n v="0"/>
    <n v="0"/>
    <n v="164.63749982499999"/>
    <x v="1021"/>
    <n v="-1"/>
    <n v="0"/>
    <s v="NA"/>
    <n v="0"/>
    <n v="0"/>
    <n v="0"/>
    <n v="148.1737498425"/>
    <n v="-172.86937481625"/>
    <n v="16.463749982499991"/>
    <n v="8.2318749912500095"/>
  </r>
  <r>
    <x v="5"/>
    <s v="cheap flight discount"/>
    <s v="Advanced"/>
    <x v="4"/>
    <s v="Unassigned"/>
    <s v="Position 5-10 Bid Strategy"/>
    <n v="0.82499999999999996"/>
    <n v="2"/>
    <n v="1.3"/>
    <n v="0.65"/>
    <n v="672"/>
    <n v="2.9761904761904799E-3"/>
    <n v="2.6477678571428598"/>
    <n v="0"/>
    <n v="0"/>
    <n v="0"/>
    <n v="1.3"/>
    <x v="672"/>
    <n v="-1"/>
    <n v="0"/>
    <s v="NA"/>
    <n v="0"/>
    <n v="0"/>
    <n v="0"/>
    <n v="1.1700000000000002"/>
    <n v="-1.3650000000000002"/>
    <n v="0.12999999999999989"/>
    <n v="6.5000000000000169E-2"/>
  </r>
  <r>
    <x v="5"/>
    <s v="flight to nuremberg"/>
    <s v="Advanced"/>
    <x v="4"/>
    <s v="Unassigned"/>
    <s v="Position 5-10 Bid Strategy"/>
    <n v="0.82499999999999996"/>
    <n v="3"/>
    <n v="1.7124999749999998"/>
    <n v="0.57083332499999995"/>
    <n v="127"/>
    <n v="2.3622047244094498E-2"/>
    <n v="2.02362204724409"/>
    <n v="0"/>
    <n v="0"/>
    <n v="0"/>
    <n v="1.7124999749999998"/>
    <x v="1022"/>
    <n v="-1"/>
    <n v="0"/>
    <s v="NA"/>
    <n v="0"/>
    <n v="0"/>
    <n v="0"/>
    <n v="1.5412499774999999"/>
    <n v="-1.7981249737499998"/>
    <n v="0.17124999749999992"/>
    <n v="8.5624998749999959E-2"/>
  </r>
  <r>
    <x v="5"/>
    <s v="berlin airfare"/>
    <s v="Advanced"/>
    <x v="4"/>
    <s v="Unassigned"/>
    <s v="Position 5-10 Bid Strategy"/>
    <n v="0.82499999999999996"/>
    <n v="3"/>
    <n v="2.9124999749999998"/>
    <n v="0.97083332499999997"/>
    <n v="146"/>
    <n v="2.0547945205479402E-2"/>
    <n v="2.0965753424657501"/>
    <n v="0"/>
    <n v="0"/>
    <n v="0"/>
    <n v="2.9124999749999998"/>
    <x v="1023"/>
    <n v="-1"/>
    <n v="0"/>
    <s v="NA"/>
    <n v="0"/>
    <n v="0"/>
    <n v="0"/>
    <n v="2.6212499774999998"/>
    <n v="-3.05812497375"/>
    <n v="0.29124999750000002"/>
    <n v="0.14562499875000023"/>
  </r>
  <r>
    <x v="5"/>
    <s v="venice airfare"/>
    <s v="Advanced"/>
    <x v="4"/>
    <s v="Unassigned"/>
    <s v="Position 5-10 Bid Strategy"/>
    <n v="0.82499999999999996"/>
    <n v="5"/>
    <n v="4.9375"/>
    <n v="0.98750000000000004"/>
    <n v="208"/>
    <n v="2.4038461538461502E-2"/>
    <n v="2.45384615384615"/>
    <n v="0"/>
    <n v="0"/>
    <n v="0"/>
    <n v="4.9375"/>
    <x v="1024"/>
    <n v="-1"/>
    <n v="0"/>
    <s v="NA"/>
    <n v="0"/>
    <n v="0"/>
    <n v="0"/>
    <n v="4.4437500000000005"/>
    <n v="-5.1843750000000002"/>
    <n v="0.49374999999999947"/>
    <n v="0.24687500000000018"/>
  </r>
  <r>
    <x v="5"/>
    <s v="athens airfare"/>
    <s v="Advanced"/>
    <x v="4"/>
    <s v="Unassigned"/>
    <s v="Position 5-10 Bid Strategy"/>
    <n v="0.82499999999999996"/>
    <n v="10"/>
    <n v="7.3125"/>
    <n v="0.73124999999999996"/>
    <n v="255"/>
    <n v="3.9215686274509796E-2"/>
    <n v="1.8470588235294101"/>
    <n v="0"/>
    <n v="0"/>
    <n v="0"/>
    <n v="7.3125"/>
    <x v="907"/>
    <n v="-1"/>
    <n v="0"/>
    <s v="NA"/>
    <n v="0"/>
    <n v="0"/>
    <n v="0"/>
    <n v="6.5812499999999998"/>
    <n v="-7.6781250000000005"/>
    <n v="0.73125000000000018"/>
    <n v="0.36562500000000053"/>
  </r>
  <r>
    <x v="5"/>
    <s v="madrid airline ticket"/>
    <s v="Advanced"/>
    <x v="4"/>
    <s v="Unassigned"/>
    <s v="Position 5-10 Bid Strategy"/>
    <n v="0.82499999999999996"/>
    <n v="8"/>
    <n v="8.75"/>
    <n v="1.09375"/>
    <n v="137"/>
    <n v="5.8394160583941597E-2"/>
    <n v="2.7576642335766399"/>
    <n v="0"/>
    <n v="0"/>
    <n v="0"/>
    <n v="8.75"/>
    <x v="1025"/>
    <n v="-1"/>
    <n v="0"/>
    <s v="NA"/>
    <n v="0"/>
    <n v="0"/>
    <n v="0"/>
    <n v="7.875"/>
    <n v="-9.1875"/>
    <n v="0.875"/>
    <n v="0.4375"/>
  </r>
  <r>
    <x v="5"/>
    <s v="cologne flight"/>
    <s v="Advanced"/>
    <x v="4"/>
    <s v="Unassigned"/>
    <s v="Position 5-10 Bid Strategy"/>
    <n v="0.82499999999999996"/>
    <n v="32"/>
    <n v="20.212499999999999"/>
    <n v="0.63164062499999996"/>
    <n v="879"/>
    <n v="3.6405005688282102E-2"/>
    <n v="1.8757679180887401"/>
    <n v="0"/>
    <n v="0"/>
    <n v="0"/>
    <n v="20.212499999999999"/>
    <x v="1026"/>
    <n v="-1"/>
    <n v="0"/>
    <s v="NA"/>
    <n v="0"/>
    <n v="0"/>
    <n v="0"/>
    <n v="18.19125"/>
    <n v="-21.223125"/>
    <n v="2.0212499999999984"/>
    <n v="1.010625000000001"/>
  </r>
  <r>
    <x v="5"/>
    <s v="flight to stuttgart"/>
    <s v="Advanced"/>
    <x v="4"/>
    <s v="Unassigned"/>
    <s v="Position 5-10 Bid Strategy"/>
    <n v="0.82499999999999996"/>
    <n v="61"/>
    <n v="39.737499924999995"/>
    <n v="0.65143442499999993"/>
    <n v="1152"/>
    <n v="5.2951388888888902E-2"/>
    <n v="1.6642361111111099"/>
    <n v="0"/>
    <n v="0"/>
    <n v="0"/>
    <n v="39.737499924999995"/>
    <x v="1027"/>
    <n v="-1"/>
    <n v="0"/>
    <s v="NA"/>
    <n v="0"/>
    <n v="0"/>
    <n v="0"/>
    <n v="35.763749932499998"/>
    <n v="-41.724374921249996"/>
    <n v="3.9737499924999966"/>
    <n v="1.9868749962500019"/>
  </r>
  <r>
    <x v="5"/>
    <s v="greece airfare"/>
    <s v="Advanced"/>
    <x v="4"/>
    <s v="Unassigned"/>
    <s v="Position 5-10 Bid Strategy"/>
    <n v="0.82499999999999996"/>
    <n v="55"/>
    <n v="45.237499999999997"/>
    <n v="0.82250000000000001"/>
    <n v="858"/>
    <n v="6.4102564102564097E-2"/>
    <n v="1.83158508158508"/>
    <n v="0"/>
    <n v="0"/>
    <n v="0"/>
    <n v="45.237499999999997"/>
    <x v="1028"/>
    <n v="-1"/>
    <n v="0"/>
    <s v="NA"/>
    <n v="0"/>
    <n v="0"/>
    <n v="0"/>
    <n v="40.713749999999997"/>
    <n v="-47.499375000000001"/>
    <n v="4.5237499999999997"/>
    <n v="2.2618750000000034"/>
  </r>
  <r>
    <x v="5"/>
    <s v="airline ticket special"/>
    <s v="Standard"/>
    <x v="4"/>
    <s v="Unassigned"/>
    <s v="Position 5-10 Bid Strategy"/>
    <n v="0.83750000000000002"/>
    <n v="16"/>
    <n v="14.6875"/>
    <n v="0.91796875"/>
    <n v="981"/>
    <n v="1.6309887869520902E-2"/>
    <n v="3.8974515800203902"/>
    <n v="0"/>
    <n v="0"/>
    <n v="0"/>
    <n v="14.6875"/>
    <x v="1029"/>
    <n v="-1"/>
    <n v="0"/>
    <s v="NA"/>
    <n v="0"/>
    <n v="0"/>
    <n v="0"/>
    <n v="13.21875"/>
    <n v="-15.421875"/>
    <n v="1.46875"/>
    <n v="0.734375"/>
  </r>
  <r>
    <x v="5"/>
    <s v="spain ticket"/>
    <s v="Advanced"/>
    <x v="4"/>
    <s v="Unassigned"/>
    <s v="Position 5-10 Bid Strategy"/>
    <n v="0.83750000000000002"/>
    <n v="44"/>
    <n v="43.099999799999999"/>
    <n v="0.97954545000000004"/>
    <n v="1080"/>
    <n v="4.0740740740740702E-2"/>
    <n v="2.1988888888888898"/>
    <n v="0"/>
    <n v="0"/>
    <n v="0"/>
    <n v="43.099999799999999"/>
    <x v="1030"/>
    <n v="-1"/>
    <n v="0"/>
    <s v="NA"/>
    <n v="0"/>
    <n v="0"/>
    <n v="0"/>
    <n v="38.789999819999998"/>
    <n v="-45.254999789999999"/>
    <n v="4.3099999800000006"/>
    <n v="2.1549999900000003"/>
  </r>
  <r>
    <x v="5"/>
    <s v="paris france vacation"/>
    <s v="Standard"/>
    <x v="4"/>
    <s v="Unassigned"/>
    <s v="Position 2-5 Bid Strategy"/>
    <n v="0.83750000000000002"/>
    <n v="61"/>
    <n v="67.687499387499997"/>
    <n v="1.1096311374999999"/>
    <n v="1373"/>
    <n v="4.4428259286234499E-2"/>
    <n v="5.1322651128914796"/>
    <n v="0"/>
    <n v="0"/>
    <n v="0"/>
    <n v="67.687499387499997"/>
    <x v="1031"/>
    <n v="-1"/>
    <n v="0"/>
    <s v="NA"/>
    <n v="0"/>
    <n v="0"/>
    <n v="0"/>
    <n v="60.918749448749999"/>
    <n v="-71.071874356875"/>
    <n v="6.7687499387499983"/>
    <n v="3.3843749693750027"/>
  </r>
  <r>
    <x v="5"/>
    <s v="flight to hanover"/>
    <s v="Advanced"/>
    <x v="4"/>
    <s v="Unassigned"/>
    <s v="Position 5-10 Bid Strategy"/>
    <n v="0.85"/>
    <n v="1"/>
    <n v="0.66249999999999998"/>
    <n v="0.66249999999999998"/>
    <n v="94"/>
    <n v="1.0638297872340401E-2"/>
    <n v="2.3893617021276601"/>
    <n v="0"/>
    <n v="0"/>
    <n v="0"/>
    <n v="0.66249999999999998"/>
    <x v="1032"/>
    <n v="-1"/>
    <n v="0"/>
    <s v="NA"/>
    <n v="0"/>
    <n v="0"/>
    <n v="0"/>
    <n v="0.59624999999999995"/>
    <n v="-0.69562500000000005"/>
    <n v="6.6250000000000031E-2"/>
    <n v="3.3125000000000071E-2"/>
  </r>
  <r>
    <x v="5"/>
    <s v="houston to paris"/>
    <s v="Advanced"/>
    <x v="4"/>
    <s v="Unassigned"/>
    <s v="Position 5-10 Bid Strategy"/>
    <n v="0.85"/>
    <n v="4"/>
    <n v="2.4750000000000001"/>
    <n v="0.61875000000000002"/>
    <n v="590"/>
    <n v="6.7796610169491497E-3"/>
    <n v="3.9930508474576301"/>
    <n v="0"/>
    <n v="0"/>
    <n v="0"/>
    <n v="2.4750000000000001"/>
    <x v="575"/>
    <n v="-1"/>
    <n v="0"/>
    <s v="NA"/>
    <n v="0"/>
    <n v="0"/>
    <n v="0"/>
    <n v="2.2275"/>
    <n v="-2.5987500000000003"/>
    <n v="0.24750000000000005"/>
    <n v="0.12375000000000025"/>
  </r>
  <r>
    <x v="5"/>
    <s v="flight to hamburg"/>
    <s v="Advanced"/>
    <x v="4"/>
    <s v="Unassigned"/>
    <s v="Position 5-10 Bid Strategy"/>
    <n v="0.85"/>
    <n v="60"/>
    <n v="40.762500000000003"/>
    <n v="0.67937499999999995"/>
    <n v="3980"/>
    <n v="1.5075376884422099E-2"/>
    <n v="2.1850251256281399"/>
    <n v="0"/>
    <n v="0"/>
    <n v="0"/>
    <n v="40.762500000000003"/>
    <x v="1033"/>
    <n v="-1"/>
    <n v="0"/>
    <s v="NA"/>
    <n v="0"/>
    <n v="0"/>
    <n v="0"/>
    <n v="36.686250000000001"/>
    <n v="-42.800625000000004"/>
    <n v="4.0762500000000017"/>
    <n v="2.0381250000000009"/>
  </r>
  <r>
    <x v="3"/>
    <s v="paris travel deal"/>
    <s v="Advanced"/>
    <x v="4"/>
    <s v="Unassigned"/>
    <s v="Position 1-2 Target"/>
    <n v="0.86250000000000004"/>
    <n v="62"/>
    <n v="60.037499274999995"/>
    <n v="0.96834676249999996"/>
    <n v="1430"/>
    <n v="4.3356643356643298E-2"/>
    <n v="1.8779020979020999"/>
    <n v="0"/>
    <n v="0"/>
    <n v="0"/>
    <n v="60.037499274999995"/>
    <x v="1034"/>
    <n v="-1"/>
    <n v="0"/>
    <s v="NA"/>
    <n v="0"/>
    <n v="0"/>
    <n v="0"/>
    <n v="54.033749347499999"/>
    <n v="-63.03937423875"/>
    <n v="6.0037499274999959"/>
    <n v="3.0018749637500051"/>
  </r>
  <r>
    <x v="5"/>
    <s v="rome airfare"/>
    <s v="Advanced"/>
    <x v="4"/>
    <s v="Unassigned"/>
    <s v="Position 5-10 Bid Strategy"/>
    <n v="0.86250000000000004"/>
    <n v="110"/>
    <n v="93.849999374999996"/>
    <n v="0.85318181250000003"/>
    <n v="35005"/>
    <n v="3.14240822739609E-3"/>
    <n v="2.0777603199542898"/>
    <n v="0"/>
    <n v="0"/>
    <n v="0"/>
    <n v="93.849999374999996"/>
    <x v="1035"/>
    <n v="-1"/>
    <n v="0"/>
    <s v="NA"/>
    <n v="0"/>
    <n v="0"/>
    <n v="0"/>
    <n v="84.464999437499998"/>
    <n v="-98.542499343749995"/>
    <n v="9.3849999374999982"/>
    <n v="4.6924999687499991"/>
  </r>
  <r>
    <x v="5"/>
    <s v="italy airfare"/>
    <s v="Advanced"/>
    <x v="4"/>
    <s v="Unassigned"/>
    <s v="Position 1-4 Bid Strategy"/>
    <n v="0.86250000000000004"/>
    <n v="355"/>
    <n v="311.99999931249994"/>
    <n v="0.8788732374999999"/>
    <n v="5466"/>
    <n v="6.4946944749359692E-2"/>
    <n v="1.1779363336992299"/>
    <n v="0"/>
    <n v="0"/>
    <n v="0"/>
    <n v="311.99999931249994"/>
    <x v="1036"/>
    <n v="-1"/>
    <n v="0"/>
    <s v="NA"/>
    <n v="0"/>
    <n v="0"/>
    <n v="0"/>
    <n v="280.79999938124996"/>
    <n v="-327.59999927812493"/>
    <n v="31.199999931249977"/>
    <n v="15.599999965624988"/>
  </r>
  <r>
    <x v="5"/>
    <s v="paris holidays"/>
    <s v="Standard"/>
    <x v="4"/>
    <s v="Unassigned"/>
    <s v="Position 2-5 Bid Strategy"/>
    <n v="0.875"/>
    <n v="9"/>
    <n v="8.6249999250000009"/>
    <n v="0.95833332500000012"/>
    <n v="1244"/>
    <n v="7.2347266881028893E-3"/>
    <n v="3.39236334405145"/>
    <n v="0"/>
    <n v="0"/>
    <n v="0"/>
    <n v="8.6249999250000009"/>
    <x v="1037"/>
    <n v="-1"/>
    <n v="0"/>
    <s v="NA"/>
    <n v="0"/>
    <n v="0"/>
    <n v="0"/>
    <n v="7.7624999325000008"/>
    <n v="-9.0562499212500018"/>
    <n v="0.86249999250000009"/>
    <n v="0.43124999625000093"/>
  </r>
  <r>
    <x v="5"/>
    <s v="cheap airfare to europe"/>
    <s v="Advanced"/>
    <x v="4"/>
    <s v="Unassigned"/>
    <s v="Position 5-10 Bid Strategy"/>
    <n v="0.875"/>
    <n v="268"/>
    <n v="242.3999968"/>
    <n v="0.90447759999999999"/>
    <n v="4852"/>
    <n v="5.5234954657873002E-2"/>
    <n v="1.80941879637263"/>
    <n v="0"/>
    <n v="0"/>
    <n v="0"/>
    <n v="242.3999968"/>
    <x v="1038"/>
    <n v="-1"/>
    <n v="0"/>
    <s v="NA"/>
    <n v="0"/>
    <n v="0"/>
    <n v="0"/>
    <n v="218.15999712000001"/>
    <n v="-254.51999664000002"/>
    <n v="24.239999679999983"/>
    <n v="12.11999984000002"/>
  </r>
  <r>
    <x v="3"/>
    <s v="paris charles de gaulle airport"/>
    <s v="Advanced"/>
    <x v="4"/>
    <s v="Unassigned"/>
    <s v="Position 1-2 Target"/>
    <n v="0.91249999999999998"/>
    <n v="28"/>
    <n v="19.474999950000001"/>
    <n v="0.69553571250000001"/>
    <n v="7198"/>
    <n v="3.8899694359544302E-3"/>
    <n v="1.72353431508752"/>
    <n v="0"/>
    <n v="0"/>
    <n v="0"/>
    <n v="19.474999950000001"/>
    <x v="1039"/>
    <n v="-1"/>
    <n v="0"/>
    <s v="NA"/>
    <n v="0"/>
    <n v="0"/>
    <n v="0"/>
    <n v="17.527499955"/>
    <n v="-20.448749947500001"/>
    <n v="1.9474999950000011"/>
    <n v="0.97374999750000057"/>
  </r>
  <r>
    <x v="5"/>
    <s v="stuttgart cheap flight"/>
    <s v="Advanced"/>
    <x v="4"/>
    <s v="Unassigned"/>
    <s v="Position 1-2 Target"/>
    <n v="0.95"/>
    <n v="4"/>
    <n v="3.8374999999999999"/>
    <n v="0.95937499999999998"/>
    <n v="93"/>
    <n v="4.3010752688171998E-2"/>
    <n v="1.98279569892473"/>
    <n v="0"/>
    <n v="0"/>
    <n v="0"/>
    <n v="3.8374999999999999"/>
    <x v="1040"/>
    <n v="-1"/>
    <n v="0"/>
    <s v="NA"/>
    <n v="0"/>
    <n v="0"/>
    <n v="0"/>
    <n v="3.4537499999999999"/>
    <n v="-4.0293749999999999"/>
    <n v="0.38375000000000004"/>
    <n v="0.19187500000000002"/>
  </r>
  <r>
    <x v="0"/>
    <s v="flight to florence"/>
    <s v="Advanced"/>
    <x v="0"/>
    <s v="Florence"/>
    <s v=""/>
    <n v="0.95"/>
    <n v="17"/>
    <n v="14.349999837499999"/>
    <n v="0.84411763749999991"/>
    <n v="7168"/>
    <n v="2.3716517857142903E-3"/>
    <n v="3.2306263950892902"/>
    <n v="0"/>
    <n v="0"/>
    <n v="0"/>
    <n v="14.349999837499999"/>
    <x v="1041"/>
    <n v="-1"/>
    <n v="0"/>
    <s v="NA"/>
    <n v="0"/>
    <n v="0"/>
    <n v="0"/>
    <n v="12.914999853749999"/>
    <n v="-15.067499829374999"/>
    <n v="1.43499998375"/>
    <n v="0.71749999187500002"/>
  </r>
  <r>
    <x v="5"/>
    <s v="cheap flight geneva"/>
    <s v="Advanced"/>
    <x v="4"/>
    <s v="Unassigned"/>
    <s v="Position 5-10 Bid Strategy"/>
    <n v="1.0125"/>
    <n v="15"/>
    <n v="10.5"/>
    <n v="0.7"/>
    <n v="685"/>
    <n v="2.1897810218978103E-2"/>
    <n v="1.68423357664234"/>
    <n v="0"/>
    <n v="0"/>
    <n v="0"/>
    <n v="10.5"/>
    <x v="1042"/>
    <n v="-1"/>
    <n v="0"/>
    <s v="NA"/>
    <n v="0"/>
    <n v="0"/>
    <n v="0"/>
    <n v="9.4500000000000011"/>
    <n v="-11.025"/>
    <n v="1.0499999999999989"/>
    <n v="0.52500000000000036"/>
  </r>
  <r>
    <x v="3"/>
    <s v="travel nice france"/>
    <s v="Advanced"/>
    <x v="4"/>
    <s v="Unassigned"/>
    <s v="Position 1-2 Target"/>
    <n v="1.0249999999999999"/>
    <n v="15"/>
    <n v="12.687499875"/>
    <n v="0.84583332499999997"/>
    <n v="1057"/>
    <n v="1.41911069063387E-2"/>
    <n v="2.44919583727531"/>
    <n v="0"/>
    <n v="0"/>
    <n v="0"/>
    <n v="12.687499875"/>
    <x v="1043"/>
    <n v="-1"/>
    <n v="0"/>
    <s v="NA"/>
    <n v="0"/>
    <n v="0"/>
    <n v="0"/>
    <n v="11.418749887500001"/>
    <n v="-13.321874868750001"/>
    <n v="1.2687499874999997"/>
    <n v="0.63437499375000073"/>
  </r>
  <r>
    <x v="0"/>
    <s v="flight to italy"/>
    <s v="Advanced"/>
    <x v="0"/>
    <s v="Italy"/>
    <s v=""/>
    <n v="1.0249999999999999"/>
    <n v="9"/>
    <n v="8.0124999750000008"/>
    <n v="0.89027777500000005"/>
    <n v="310"/>
    <n v="2.9032258064516099E-2"/>
    <n v="1.51329032258065"/>
    <n v="0"/>
    <n v="0"/>
    <n v="0"/>
    <n v="8.0124999750000008"/>
    <x v="1044"/>
    <n v="-1"/>
    <n v="0"/>
    <s v="NA"/>
    <n v="0"/>
    <n v="0"/>
    <n v="0"/>
    <n v="7.2112499775000005"/>
    <n v="-8.4131249737500013"/>
    <n v="0.80124999750000026"/>
    <n v="0.40062499875000057"/>
  </r>
  <r>
    <x v="5"/>
    <s v="cheap airline ticket deal"/>
    <s v="Advanced"/>
    <x v="4"/>
    <s v="Unassigned"/>
    <s v="Position 5-10 Bid Strategy"/>
    <n v="1.0375000000000001"/>
    <n v="1"/>
    <n v="0.9375"/>
    <n v="0.9375"/>
    <n v="458"/>
    <n v="2.1834061135371204E-3"/>
    <n v="2.31091703056769"/>
    <n v="0"/>
    <n v="0"/>
    <n v="0"/>
    <n v="0.9375"/>
    <x v="591"/>
    <n v="-1"/>
    <n v="0"/>
    <s v="NA"/>
    <n v="0"/>
    <n v="0"/>
    <n v="0"/>
    <n v="0.84375"/>
    <n v="-0.984375"/>
    <n v="9.375E-2"/>
    <n v="4.6875E-2"/>
  </r>
  <r>
    <x v="5"/>
    <s v="travel florence italy"/>
    <s v="Advanced"/>
    <x v="4"/>
    <s v="Unassigned"/>
    <s v="Position 5-10 Bid Strategy"/>
    <n v="1.05"/>
    <n v="16"/>
    <n v="11.5375"/>
    <n v="0.72109374999999998"/>
    <n v="1201"/>
    <n v="1.3322231473771899E-2"/>
    <n v="1.9542880932556199"/>
    <n v="0"/>
    <n v="0"/>
    <n v="0"/>
    <n v="11.5375"/>
    <x v="1045"/>
    <n v="-1"/>
    <n v="0"/>
    <s v="NA"/>
    <n v="0"/>
    <n v="0"/>
    <n v="0"/>
    <n v="10.383749999999999"/>
    <n v="-12.114375000000001"/>
    <n v="1.1537500000000005"/>
    <n v="0.57687500000000114"/>
  </r>
  <r>
    <x v="3"/>
    <s v="travel to cannes"/>
    <s v="Standard"/>
    <x v="4"/>
    <s v="Unassigned"/>
    <s v="Position 1-2 Target"/>
    <n v="1.075"/>
    <n v="6"/>
    <n v="4.7874999750000002"/>
    <n v="0.79791666250000004"/>
    <n v="456"/>
    <n v="1.3157894736842099E-2"/>
    <n v="1.39868421052632"/>
    <n v="0"/>
    <n v="0"/>
    <n v="0"/>
    <n v="4.7874999750000002"/>
    <x v="1046"/>
    <n v="-1"/>
    <n v="0"/>
    <s v="NA"/>
    <n v="0"/>
    <n v="0"/>
    <n v="0"/>
    <n v="4.3087499775000007"/>
    <n v="-5.02687497375"/>
    <n v="0.47874999749999958"/>
    <n v="0.23937499874999979"/>
  </r>
  <r>
    <x v="3"/>
    <s v="travel to nice"/>
    <s v="Advanced"/>
    <x v="4"/>
    <s v="Unassigned"/>
    <s v="Position 1-2 Target"/>
    <n v="1.075"/>
    <n v="15"/>
    <n v="8.7999999374999991"/>
    <n v="0.58666666249999999"/>
    <n v="8622"/>
    <n v="1.73973556019485E-3"/>
    <n v="2.1030503363488799"/>
    <n v="0"/>
    <n v="0"/>
    <n v="0"/>
    <n v="8.7999999374999991"/>
    <x v="1047"/>
    <n v="-1"/>
    <n v="0"/>
    <s v="NA"/>
    <n v="0"/>
    <n v="0"/>
    <n v="0"/>
    <n v="7.9199999437499997"/>
    <n v="-9.2399999343749997"/>
    <n v="0.87999999374999938"/>
    <n v="0.43999999687500058"/>
  </r>
  <r>
    <x v="3"/>
    <s v="airline ticket paris"/>
    <s v="Advanced"/>
    <x v="4"/>
    <s v="Unassigned"/>
    <s v="Position 1-2 Target"/>
    <n v="1.075"/>
    <n v="76"/>
    <n v="89.749999799999998"/>
    <n v="1.18092105"/>
    <n v="1331"/>
    <n v="5.7099924868519898E-2"/>
    <n v="1.7307287753568701"/>
    <n v="0"/>
    <n v="0"/>
    <n v="0"/>
    <n v="89.749999799999998"/>
    <x v="1048"/>
    <n v="-1"/>
    <n v="0"/>
    <s v="NA"/>
    <n v="0"/>
    <n v="0"/>
    <n v="0"/>
    <n v="80.774999820000005"/>
    <n v="-94.237499790000001"/>
    <n v="8.9749999799999927"/>
    <n v="4.4874999900000034"/>
  </r>
  <r>
    <x v="5"/>
    <s v="cheap flight to greece"/>
    <s v="Advanced"/>
    <x v="4"/>
    <s v="Unassigned"/>
    <s v="Position 5-10 Bid Strategy"/>
    <n v="1.075"/>
    <n v="85"/>
    <n v="69.224999812500002"/>
    <n v="0.81441176250000002"/>
    <n v="2490"/>
    <n v="3.4136546184738999E-2"/>
    <n v="2.4175903614457801"/>
    <n v="0"/>
    <n v="0"/>
    <n v="0"/>
    <n v="69.224999812500002"/>
    <x v="1049"/>
    <n v="-1"/>
    <n v="0"/>
    <s v="NA"/>
    <n v="0"/>
    <n v="0"/>
    <n v="0"/>
    <n v="62.302499831250003"/>
    <n v="-72.686249803125008"/>
    <n v="6.9224999812499988"/>
    <n v="3.4612499906250065"/>
  </r>
  <r>
    <x v="5"/>
    <s v="paris trip"/>
    <s v="Standard"/>
    <x v="4"/>
    <s v="Unassigned"/>
    <s v="Position 1-4 Bid Strategy"/>
    <n v="1.075"/>
    <n v="166"/>
    <n v="326.06249954999998"/>
    <n v="1.964231925"/>
    <n v="14085"/>
    <n v="1.1785587504437301E-2"/>
    <n v="1.5145473908413201"/>
    <n v="0"/>
    <n v="0"/>
    <n v="0"/>
    <n v="326.06249954999998"/>
    <x v="1050"/>
    <n v="-1"/>
    <n v="0"/>
    <s v="NA"/>
    <n v="0"/>
    <n v="0"/>
    <n v="0"/>
    <n v="293.45624959499997"/>
    <n v="-342.36562452750002"/>
    <n v="32.60624995500001"/>
    <n v="16.303124977500033"/>
  </r>
  <r>
    <x v="5"/>
    <s v="air travel france"/>
    <s v="Standard"/>
    <x v="4"/>
    <s v="Unassigned"/>
    <s v="Position 2-5 Bid Strategy"/>
    <n v="1.1000000000000001"/>
    <n v="3"/>
    <n v="2.0124999749999999"/>
    <n v="0.67083332499999992"/>
    <n v="616"/>
    <n v="4.87012987012987E-3"/>
    <n v="2.1074675324675298"/>
    <n v="0"/>
    <n v="0"/>
    <n v="0"/>
    <n v="2.0124999749999999"/>
    <x v="1051"/>
    <n v="-1"/>
    <n v="0"/>
    <s v="NA"/>
    <n v="0"/>
    <n v="0"/>
    <n v="0"/>
    <n v="1.8112499774999999"/>
    <n v="-2.1131249737500002"/>
    <n v="0.20124999749999994"/>
    <n v="0.10062499875000031"/>
  </r>
  <r>
    <x v="5"/>
    <s v="cheap flight to rome"/>
    <s v="Advanced"/>
    <x v="4"/>
    <s v="Unassigned"/>
    <s v="Position 5-10 Bid Strategy"/>
    <n v="1.125"/>
    <n v="116"/>
    <n v="140.07499960000001"/>
    <n v="1.2075431000000001"/>
    <n v="6357"/>
    <n v="1.8247601069687001E-2"/>
    <n v="1.19836400817996"/>
    <n v="0"/>
    <n v="0"/>
    <n v="0"/>
    <n v="140.07499960000001"/>
    <x v="1052"/>
    <n v="-1"/>
    <n v="0"/>
    <s v="NA"/>
    <n v="0"/>
    <n v="0"/>
    <n v="0"/>
    <n v="126.06749964000001"/>
    <n v="-147.07874958000002"/>
    <n v="14.007499960000004"/>
    <n v="7.0037499800000091"/>
  </r>
  <r>
    <x v="5"/>
    <s v="cheap ticket to paris"/>
    <s v="Standard"/>
    <x v="4"/>
    <s v="Unassigned"/>
    <s v="Position 1-4 Bid Strategy"/>
    <n v="1.1375"/>
    <n v="74"/>
    <n v="86.512499974999997"/>
    <n v="1.1690878375"/>
    <n v="953"/>
    <n v="7.7649527806925495E-2"/>
    <n v="1.6453305351521501"/>
    <n v="0"/>
    <n v="0"/>
    <n v="0"/>
    <n v="86.512499974999997"/>
    <x v="1053"/>
    <n v="-1"/>
    <n v="0"/>
    <s v="NA"/>
    <n v="0"/>
    <n v="0"/>
    <n v="0"/>
    <n v="77.861249977499995"/>
    <n v="-90.838124973749999"/>
    <n v="8.6512499975000026"/>
    <n v="4.3256249987500013"/>
  </r>
  <r>
    <x v="5"/>
    <s v="greek travel"/>
    <s v="Advanced"/>
    <x v="4"/>
    <s v="Unassigned"/>
    <s v="Position 5-10 Bid Strategy"/>
    <n v="1.1625000000000001"/>
    <n v="21"/>
    <n v="17.987499862500002"/>
    <n v="0.8565476125"/>
    <n v="1648"/>
    <n v="1.27427184466019E-2"/>
    <n v="2.9647451456310701"/>
    <n v="0"/>
    <n v="0"/>
    <n v="0"/>
    <n v="17.987499862500002"/>
    <x v="1054"/>
    <n v="-1"/>
    <n v="0"/>
    <s v="NA"/>
    <n v="0"/>
    <n v="0"/>
    <n v="0"/>
    <n v="16.188749876250004"/>
    <n v="-18.886874855625003"/>
    <n v="1.798749986249998"/>
    <n v="0.8993749931250008"/>
  </r>
  <r>
    <x v="5"/>
    <s v="international travel"/>
    <s v="Standard"/>
    <x v="4"/>
    <s v="Unassigned"/>
    <s v="Position 1-4 Bid Strategy"/>
    <n v="1.2375"/>
    <n v="997"/>
    <n v="1221.325"/>
    <n v="1.2250000000000001"/>
    <n v="146487"/>
    <n v="6.8060647019872102E-3"/>
    <n v="3.0361165154587102"/>
    <n v="0"/>
    <n v="0"/>
    <n v="0"/>
    <n v="1221.325"/>
    <x v="1055"/>
    <n v="-1"/>
    <n v="0"/>
    <s v="NA"/>
    <n v="0"/>
    <n v="0"/>
    <n v="0"/>
    <n v="1099.1925000000001"/>
    <n v="-1282.3912500000001"/>
    <n v="122.13249999999994"/>
    <n v="61.066250000000082"/>
  </r>
  <r>
    <x v="2"/>
    <s v="nice airports"/>
    <s v="Broad"/>
    <x v="3"/>
    <s v="Nice"/>
    <s v="Position 1- 3"/>
    <n v="1.25"/>
    <n v="1"/>
    <n v="0.6875"/>
    <n v="0.6875"/>
    <n v="72"/>
    <n v="1.38888888888889E-2"/>
    <n v="1.4055555555555601"/>
    <n v="0"/>
    <n v="0"/>
    <n v="0"/>
    <n v="0.6875"/>
    <x v="1056"/>
    <n v="-1"/>
    <n v="0"/>
    <s v="NA"/>
    <n v="0"/>
    <n v="0"/>
    <n v="0"/>
    <n v="0.61875000000000002"/>
    <n v="-0.72187500000000004"/>
    <n v="6.8749999999999978E-2"/>
    <n v="3.4375000000000044E-2"/>
  </r>
  <r>
    <x v="2"/>
    <s v="bordeaux airports"/>
    <s v="Broad"/>
    <x v="3"/>
    <s v="Bordeaux"/>
    <s v="Position 1- 3"/>
    <n v="1.25"/>
    <n v="2"/>
    <n v="0.7"/>
    <n v="0.35"/>
    <n v="20"/>
    <n v="0.1"/>
    <n v="1.7"/>
    <n v="0"/>
    <n v="0"/>
    <n v="0"/>
    <n v="0.7"/>
    <x v="620"/>
    <n v="-1"/>
    <n v="0"/>
    <s v="NA"/>
    <n v="0"/>
    <n v="0"/>
    <n v="0"/>
    <n v="0.63"/>
    <n v="-0.73499999999999999"/>
    <n v="6.9999999999999951E-2"/>
    <n v="3.5000000000000031E-2"/>
  </r>
  <r>
    <x v="2"/>
    <s v="marseille airport"/>
    <s v="Broad"/>
    <x v="3"/>
    <s v="Marseille"/>
    <s v="Position 1- 3"/>
    <n v="1.25"/>
    <n v="1"/>
    <n v="0.7"/>
    <n v="0.7"/>
    <n v="404"/>
    <n v="2.47524752475248E-3"/>
    <n v="1.21757425742574"/>
    <n v="0"/>
    <n v="0"/>
    <n v="0"/>
    <n v="0.7"/>
    <x v="620"/>
    <n v="-1"/>
    <n v="0"/>
    <s v="NA"/>
    <n v="0"/>
    <n v="0"/>
    <n v="0"/>
    <n v="0.63"/>
    <n v="-0.73499999999999999"/>
    <n v="6.9999999999999951E-2"/>
    <n v="3.5000000000000031E-2"/>
  </r>
  <r>
    <x v="2"/>
    <s v="marseille ticket"/>
    <s v="Broad"/>
    <x v="3"/>
    <s v="Marseille"/>
    <s v="Position 1- 3"/>
    <n v="1.25"/>
    <n v="1"/>
    <n v="0.71250000000000002"/>
    <n v="0.71250000000000002"/>
    <n v="199"/>
    <n v="5.0251256281407001E-3"/>
    <n v="1.78040201005025"/>
    <n v="0"/>
    <n v="0"/>
    <n v="0"/>
    <n v="0.71250000000000002"/>
    <x v="1057"/>
    <n v="-1"/>
    <n v="0"/>
    <s v="NA"/>
    <n v="0"/>
    <n v="0"/>
    <n v="0"/>
    <n v="0.64124999999999999"/>
    <n v="-0.74812500000000004"/>
    <n v="7.1250000000000036E-2"/>
    <n v="3.5625000000000018E-2"/>
  </r>
  <r>
    <x v="2"/>
    <s v="bordeaux airfares"/>
    <s v="Broad"/>
    <x v="3"/>
    <s v="Bordeaux"/>
    <s v="Position 1- 3"/>
    <n v="1.25"/>
    <n v="1"/>
    <n v="0.75"/>
    <n v="0.75"/>
    <n v="43"/>
    <n v="2.32558139534884E-2"/>
    <n v="1.3953488372092999"/>
    <n v="0"/>
    <n v="0"/>
    <n v="0"/>
    <n v="0.75"/>
    <x v="739"/>
    <n v="-1"/>
    <n v="0"/>
    <s v="NA"/>
    <n v="0"/>
    <n v="0"/>
    <n v="0"/>
    <n v="0.67500000000000004"/>
    <n v="-0.78750000000000009"/>
    <n v="7.4999999999999956E-2"/>
    <n v="3.7500000000000089E-2"/>
  </r>
  <r>
    <x v="2"/>
    <s v="lyon tickets"/>
    <s v="Broad"/>
    <x v="3"/>
    <s v="Lyon"/>
    <s v="Position 1- 3"/>
    <n v="1.25"/>
    <n v="1"/>
    <n v="1.5625"/>
    <n v="1.5625"/>
    <n v="1101"/>
    <n v="9.0826521344232502E-4"/>
    <n v="1.30835603996367"/>
    <n v="0"/>
    <n v="0"/>
    <n v="0"/>
    <n v="1.5625"/>
    <x v="890"/>
    <n v="-1"/>
    <n v="0"/>
    <s v="NA"/>
    <n v="0"/>
    <n v="0"/>
    <n v="0"/>
    <n v="1.40625"/>
    <n v="-1.640625"/>
    <n v="0.15625"/>
    <n v="7.8125E-2"/>
  </r>
  <r>
    <x v="2"/>
    <s v="bordeaux airline"/>
    <s v="Broad"/>
    <x v="3"/>
    <s v="Bordeaux"/>
    <s v="Position 1- 3"/>
    <n v="1.25"/>
    <n v="2"/>
    <n v="1.6875"/>
    <n v="0.84375"/>
    <n v="312"/>
    <n v="6.41025641025641E-3"/>
    <n v="1.7435897435897401"/>
    <n v="0"/>
    <n v="0"/>
    <n v="0"/>
    <n v="1.6875"/>
    <x v="933"/>
    <n v="-1"/>
    <n v="0"/>
    <s v="NA"/>
    <n v="0"/>
    <n v="0"/>
    <n v="0"/>
    <n v="1.51875"/>
    <n v="-1.7718750000000001"/>
    <n v="0.16874999999999996"/>
    <n v="8.4375000000000089E-2"/>
  </r>
  <r>
    <x v="2"/>
    <s v="bordeaux tickets"/>
    <s v="Broad"/>
    <x v="3"/>
    <s v="Bordeaux"/>
    <s v="Position 1- 3"/>
    <n v="1.25"/>
    <n v="1"/>
    <n v="1.6875"/>
    <n v="1.6875"/>
    <n v="1221"/>
    <n v="8.1900081900081894E-4"/>
    <n v="1.6476658476658499"/>
    <n v="0"/>
    <n v="0"/>
    <n v="0"/>
    <n v="1.6875"/>
    <x v="933"/>
    <n v="-1"/>
    <n v="0"/>
    <s v="NA"/>
    <n v="0"/>
    <n v="0"/>
    <n v="0"/>
    <n v="1.51875"/>
    <n v="-1.7718750000000001"/>
    <n v="0.16874999999999996"/>
    <n v="8.4375000000000089E-2"/>
  </r>
  <r>
    <x v="2"/>
    <s v="marseille plane tickets"/>
    <s v="Broad"/>
    <x v="3"/>
    <s v="Marseille"/>
    <s v="Position 1- 3"/>
    <n v="1.25"/>
    <n v="1"/>
    <n v="1.8374999999999999"/>
    <n v="1.8374999999999999"/>
    <n v="11"/>
    <n v="9.0909090909090898E-2"/>
    <n v="1.63636363636364"/>
    <n v="0"/>
    <n v="0"/>
    <n v="0"/>
    <n v="1.8374999999999999"/>
    <x v="1058"/>
    <n v="-1"/>
    <n v="0"/>
    <s v="NA"/>
    <n v="0"/>
    <n v="0"/>
    <n v="0"/>
    <n v="1.6537500000000001"/>
    <n v="-1.9293750000000001"/>
    <n v="0.18374999999999986"/>
    <n v="9.1875000000000151E-2"/>
  </r>
  <r>
    <x v="2"/>
    <s v="lyon fares"/>
    <s v="Broad"/>
    <x v="3"/>
    <s v="Lyon"/>
    <s v="Position 1- 3"/>
    <n v="1.25"/>
    <n v="2"/>
    <n v="1.9624999999999999"/>
    <n v="0.98124999999999996"/>
    <n v="36"/>
    <n v="5.5555555555555601E-2"/>
    <n v="1.9750000000000001"/>
    <n v="0"/>
    <n v="0"/>
    <n v="0"/>
    <n v="1.9624999999999999"/>
    <x v="412"/>
    <n v="-1"/>
    <n v="0"/>
    <s v="NA"/>
    <n v="0"/>
    <n v="0"/>
    <n v="0"/>
    <n v="1.7662499999999999"/>
    <n v="-2.0606249999999999"/>
    <n v="0.19625000000000004"/>
    <n v="9.8125000000000018E-2"/>
  </r>
  <r>
    <x v="2"/>
    <s v="fly to marseille"/>
    <s v="Broad"/>
    <x v="3"/>
    <s v="Marseille"/>
    <s v="Position 1- 3"/>
    <n v="1.25"/>
    <n v="2"/>
    <n v="2.1375000000000002"/>
    <n v="1.0687500000000001"/>
    <n v="45"/>
    <n v="4.4444444444444405E-2"/>
    <n v="1.71333333333333"/>
    <n v="0"/>
    <n v="0"/>
    <n v="0"/>
    <n v="2.1375000000000002"/>
    <x v="370"/>
    <n v="-1"/>
    <n v="0"/>
    <s v="NA"/>
    <n v="0"/>
    <n v="0"/>
    <n v="0"/>
    <n v="1.9237500000000003"/>
    <n v="-2.2443750000000002"/>
    <n v="0.21374999999999988"/>
    <n v="0.10687500000000005"/>
  </r>
  <r>
    <x v="2"/>
    <s v="marseille fare"/>
    <s v="Broad"/>
    <x v="3"/>
    <s v="Marseille"/>
    <s v="Position 1- 3"/>
    <n v="1.25"/>
    <n v="2"/>
    <n v="2.5375000000000001"/>
    <n v="1.26875"/>
    <n v="96"/>
    <n v="2.0833333333333301E-2"/>
    <n v="1.22708333333333"/>
    <n v="0"/>
    <n v="0"/>
    <n v="0"/>
    <n v="2.5375000000000001"/>
    <x v="1059"/>
    <n v="-1"/>
    <n v="0"/>
    <s v="NA"/>
    <n v="0"/>
    <n v="0"/>
    <n v="0"/>
    <n v="2.2837499999999999"/>
    <n v="-2.6643750000000002"/>
    <n v="0.25375000000000014"/>
    <n v="0.12687500000000007"/>
  </r>
  <r>
    <x v="2"/>
    <s v="nice airport"/>
    <s v="Broad"/>
    <x v="3"/>
    <s v="Nice"/>
    <s v="Position 1- 3"/>
    <n v="1.25"/>
    <n v="3"/>
    <n v="2.8875000000000002"/>
    <n v="0.96250000000000002"/>
    <n v="1363"/>
    <n v="2.2010271460014704E-3"/>
    <n v="1.7483492296405001"/>
    <n v="0"/>
    <n v="0"/>
    <n v="0"/>
    <n v="2.8875000000000002"/>
    <x v="487"/>
    <n v="-1"/>
    <n v="0"/>
    <s v="NA"/>
    <n v="0"/>
    <n v="0"/>
    <n v="0"/>
    <n v="2.5987500000000003"/>
    <n v="-3.0318750000000003"/>
    <n v="0.28874999999999984"/>
    <n v="0.14437500000000014"/>
  </r>
  <r>
    <x v="2"/>
    <s v="nice ticket"/>
    <s v="Broad"/>
    <x v="3"/>
    <s v="Nice"/>
    <s v="Position 1- 3"/>
    <n v="1.25"/>
    <n v="3"/>
    <n v="3.2374999875000001"/>
    <n v="1.0791666625"/>
    <n v="502"/>
    <n v="5.9760956175298795E-3"/>
    <n v="1.61892430278884"/>
    <n v="0"/>
    <n v="0"/>
    <n v="0"/>
    <n v="3.2374999875000001"/>
    <x v="1060"/>
    <n v="-1"/>
    <n v="0"/>
    <s v="NA"/>
    <n v="0"/>
    <n v="0"/>
    <n v="0"/>
    <n v="2.9137499887500002"/>
    <n v="-3.3993749868750003"/>
    <n v="0.32374999874999988"/>
    <n v="0.16187499937500016"/>
  </r>
  <r>
    <x v="2"/>
    <s v="nice plane ticket"/>
    <s v="Broad"/>
    <x v="3"/>
    <s v="Nice"/>
    <s v="Position 1- 3"/>
    <n v="1.25"/>
    <n v="2"/>
    <n v="3.4624999999999999"/>
    <n v="1.73125"/>
    <n v="6"/>
    <n v="0.33333333333333298"/>
    <n v="3.5"/>
    <n v="0"/>
    <n v="0"/>
    <n v="0"/>
    <n v="3.4624999999999999"/>
    <x v="1061"/>
    <n v="-1"/>
    <n v="0"/>
    <s v="NA"/>
    <n v="0"/>
    <n v="0"/>
    <n v="0"/>
    <n v="3.11625"/>
    <n v="-3.6356250000000001"/>
    <n v="0.34624999999999995"/>
    <n v="0.1731250000000002"/>
  </r>
  <r>
    <x v="2"/>
    <s v="marseille airline"/>
    <s v="Broad"/>
    <x v="3"/>
    <s v="Marseille"/>
    <s v="Position 1- 3"/>
    <n v="1.25"/>
    <n v="3"/>
    <n v="3.9750000000000001"/>
    <n v="1.325"/>
    <n v="306"/>
    <n v="9.8039215686274508E-3"/>
    <n v="1.23496732026144"/>
    <n v="0"/>
    <n v="0"/>
    <n v="0"/>
    <n v="3.9750000000000001"/>
    <x v="1062"/>
    <n v="-1"/>
    <n v="0"/>
    <s v="NA"/>
    <n v="0"/>
    <n v="0"/>
    <n v="0"/>
    <n v="3.5775000000000001"/>
    <n v="-4.1737500000000001"/>
    <n v="0.39749999999999996"/>
    <n v="0.19874999999999998"/>
  </r>
  <r>
    <x v="2"/>
    <s v="france airport"/>
    <s v="Broad"/>
    <x v="3"/>
    <s v="France"/>
    <s v="Position 1- 3"/>
    <n v="1.25"/>
    <n v="4"/>
    <n v="4.1875"/>
    <n v="1.046875"/>
    <n v="377"/>
    <n v="1.0610079575596801E-2"/>
    <n v="1.6514588859416399"/>
    <n v="0"/>
    <n v="0"/>
    <n v="0"/>
    <n v="4.1875"/>
    <x v="1063"/>
    <n v="-1"/>
    <n v="0"/>
    <s v="NA"/>
    <n v="0"/>
    <n v="0"/>
    <n v="0"/>
    <n v="3.7687500000000003"/>
    <n v="-4.3968750000000005"/>
    <n v="0.41874999999999973"/>
    <n v="0.20937500000000053"/>
  </r>
  <r>
    <x v="2"/>
    <s v="flight to marseille"/>
    <s v="Broad"/>
    <x v="3"/>
    <s v="Marseille"/>
    <s v="Position 1- 3"/>
    <n v="1.25"/>
    <n v="5"/>
    <n v="5.5250000000000004"/>
    <n v="1.105"/>
    <n v="86"/>
    <n v="5.8139534883720902E-2"/>
    <n v="2.7581395348837199"/>
    <n v="0"/>
    <n v="0"/>
    <n v="0"/>
    <n v="5.5250000000000004"/>
    <x v="1064"/>
    <n v="-1"/>
    <n v="0"/>
    <s v="NA"/>
    <n v="0"/>
    <n v="0"/>
    <n v="0"/>
    <n v="4.9725000000000001"/>
    <n v="-5.8012500000000005"/>
    <n v="0.55250000000000021"/>
    <n v="0.27625000000000011"/>
  </r>
  <r>
    <x v="2"/>
    <s v="lyon airline"/>
    <s v="Broad"/>
    <x v="3"/>
    <s v="Lyon"/>
    <s v="Position 1- 3"/>
    <n v="1.25"/>
    <n v="3"/>
    <n v="6.1999999875"/>
    <n v="2.0666666624999999"/>
    <n v="377"/>
    <n v="7.9575596816976093E-3"/>
    <n v="1.53740053050398"/>
    <n v="0"/>
    <n v="0"/>
    <n v="0"/>
    <n v="6.1999999875"/>
    <x v="1065"/>
    <n v="-1"/>
    <n v="0"/>
    <s v="NA"/>
    <n v="0"/>
    <n v="0"/>
    <n v="0"/>
    <n v="5.57999998875"/>
    <n v="-6.509999986875"/>
    <n v="0.61999999875"/>
    <n v="0.309999999375"/>
  </r>
  <r>
    <x v="2"/>
    <s v="bordeaux flight"/>
    <s v="Broad"/>
    <x v="3"/>
    <s v="Bordeaux"/>
    <s v="Position 1- 3"/>
    <n v="1.25"/>
    <n v="7"/>
    <n v="6.5499999249999998"/>
    <n v="0.93571427500000004"/>
    <n v="553"/>
    <n v="1.26582278481013E-2"/>
    <n v="1.32766726943942"/>
    <n v="0"/>
    <n v="0"/>
    <n v="0"/>
    <n v="6.5499999249999998"/>
    <x v="1066"/>
    <n v="-1"/>
    <n v="0"/>
    <s v="NA"/>
    <n v="0"/>
    <n v="0"/>
    <n v="0"/>
    <n v="5.8949999325000002"/>
    <n v="-6.8774999212500001"/>
    <n v="0.65499999249999963"/>
    <n v="0.32749999625000026"/>
  </r>
  <r>
    <x v="2"/>
    <s v="marseille airlines"/>
    <s v="Broad"/>
    <x v="3"/>
    <s v="Marseille"/>
    <s v="Position 1- 3"/>
    <n v="1.25"/>
    <n v="6"/>
    <n v="8.7999999750000004"/>
    <n v="1.4666666625"/>
    <n v="869"/>
    <n v="6.9044879171461394E-3"/>
    <n v="1.6171461449942499"/>
    <n v="0"/>
    <n v="0"/>
    <n v="0"/>
    <n v="8.7999999750000004"/>
    <x v="1067"/>
    <n v="-1"/>
    <n v="0"/>
    <s v="NA"/>
    <n v="0"/>
    <n v="0"/>
    <n v="0"/>
    <n v="7.9199999775000007"/>
    <n v="-9.2399999737500007"/>
    <n v="0.87999999749999969"/>
    <n v="0.43999999875000029"/>
  </r>
  <r>
    <x v="2"/>
    <s v="marseille flight"/>
    <s v="Broad"/>
    <x v="3"/>
    <s v="Marseille"/>
    <s v="Position 1- 3"/>
    <n v="1.25"/>
    <n v="12"/>
    <n v="9.75"/>
    <n v="0.8125"/>
    <n v="742"/>
    <n v="1.61725067385445E-2"/>
    <n v="1.75"/>
    <n v="0"/>
    <n v="0"/>
    <n v="0"/>
    <n v="9.75"/>
    <x v="1068"/>
    <n v="-1"/>
    <n v="0"/>
    <s v="NA"/>
    <n v="0"/>
    <n v="0"/>
    <n v="0"/>
    <n v="8.7750000000000004"/>
    <n v="-10.237500000000001"/>
    <n v="0.97499999999999964"/>
    <n v="0.48750000000000071"/>
  </r>
  <r>
    <x v="2"/>
    <s v="bordeaux flights"/>
    <s v="Broad"/>
    <x v="3"/>
    <s v="Bordeaux"/>
    <s v="Position 1- 3"/>
    <n v="1.25"/>
    <n v="9"/>
    <n v="11.524999949999998"/>
    <n v="1.2805555499999999"/>
    <n v="3073"/>
    <n v="2.9287341360234305E-3"/>
    <n v="1.2395704523267199"/>
    <n v="0"/>
    <n v="0"/>
    <n v="0"/>
    <n v="11.524999949999998"/>
    <x v="1069"/>
    <n v="-1"/>
    <n v="0"/>
    <s v="NA"/>
    <n v="0"/>
    <n v="0"/>
    <n v="0"/>
    <n v="10.372499954999999"/>
    <n v="-12.101249947499998"/>
    <n v="1.1524999949999994"/>
    <n v="0.57624999749999972"/>
  </r>
  <r>
    <x v="2"/>
    <s v="air france site"/>
    <s v="Broad"/>
    <x v="3"/>
    <s v="Air France Website"/>
    <s v="Position 1- 3"/>
    <n v="1.25"/>
    <n v="32"/>
    <n v="12.762499999999999"/>
    <n v="0.39882812499999998"/>
    <n v="336"/>
    <n v="9.5238095238095205E-2"/>
    <n v="1.3610119047619"/>
    <n v="0"/>
    <n v="0"/>
    <n v="0"/>
    <n v="12.762499999999999"/>
    <x v="1070"/>
    <n v="-1"/>
    <n v="0"/>
    <s v="NA"/>
    <n v="0"/>
    <n v="0"/>
    <n v="0"/>
    <n v="11.48625"/>
    <n v="-13.400625"/>
    <n v="1.2762499999999992"/>
    <n v="0.6381250000000005"/>
  </r>
  <r>
    <x v="2"/>
    <s v="fly to nice"/>
    <s v="Broad"/>
    <x v="3"/>
    <s v="Nice"/>
    <s v="Position 1- 3"/>
    <n v="1.25"/>
    <n v="15"/>
    <n v="14.3124999375"/>
    <n v="0.95416666250000004"/>
    <n v="380"/>
    <n v="3.94736842105263E-2"/>
    <n v="1.85"/>
    <n v="0"/>
    <n v="0"/>
    <n v="0"/>
    <n v="14.3124999375"/>
    <x v="1071"/>
    <n v="-1"/>
    <n v="0"/>
    <s v="NA"/>
    <n v="0"/>
    <n v="0"/>
    <n v="0"/>
    <n v="12.881249943750001"/>
    <n v="-15.028124934375001"/>
    <n v="1.4312499937499989"/>
    <n v="0.71562499687500036"/>
  </r>
  <r>
    <x v="2"/>
    <s v="nice tickets"/>
    <s v="Broad"/>
    <x v="3"/>
    <s v="Nice"/>
    <s v="Position 1- 3"/>
    <n v="1.25"/>
    <n v="9"/>
    <n v="15.4999999125"/>
    <n v="1.7222222125"/>
    <n v="1830"/>
    <n v="4.9180327868852507E-3"/>
    <n v="1.91863387978142"/>
    <n v="0"/>
    <n v="0"/>
    <n v="0"/>
    <n v="15.4999999125"/>
    <x v="1072"/>
    <n v="-1"/>
    <n v="0"/>
    <s v="NA"/>
    <n v="0"/>
    <n v="0"/>
    <n v="0"/>
    <n v="13.949999921250001"/>
    <n v="-16.274999908125"/>
    <n v="1.5499999912499991"/>
    <n v="0.77499999562500044"/>
  </r>
  <r>
    <x v="2"/>
    <s v="lyon flight"/>
    <s v="Broad"/>
    <x v="3"/>
    <s v="Lyon"/>
    <s v="Position 1- 3"/>
    <n v="1.25"/>
    <n v="15"/>
    <n v="20.824999874999996"/>
    <n v="1.3883333249999998"/>
    <n v="970"/>
    <n v="1.5463917525773202E-2"/>
    <n v="1.3959793814432999"/>
    <n v="0"/>
    <n v="0"/>
    <n v="0"/>
    <n v="20.824999874999996"/>
    <x v="1073"/>
    <n v="-1"/>
    <n v="0"/>
    <s v="NA"/>
    <n v="0"/>
    <n v="0"/>
    <n v="0"/>
    <n v="18.742499887499996"/>
    <n v="-21.866249868749996"/>
    <n v="2.0824999875000003"/>
    <n v="1.0412499937500002"/>
  </r>
  <r>
    <x v="2"/>
    <s v="marseille flights"/>
    <s v="Broad"/>
    <x v="3"/>
    <s v="Marseille"/>
    <s v="Position 1- 3"/>
    <n v="1.25"/>
    <n v="17"/>
    <n v="21.099999862500002"/>
    <n v="1.2411764625000001"/>
    <n v="994"/>
    <n v="1.7102615694165001E-2"/>
    <n v="1.8045271629778701"/>
    <n v="0"/>
    <n v="0"/>
    <n v="0"/>
    <n v="21.099999862500002"/>
    <x v="1074"/>
    <n v="-1"/>
    <n v="0"/>
    <s v="NA"/>
    <n v="0"/>
    <n v="0"/>
    <n v="0"/>
    <n v="18.989999876250003"/>
    <n v="-22.154999855625004"/>
    <n v="2.1099999862499992"/>
    <n v="1.0549999931250014"/>
  </r>
  <r>
    <x v="2"/>
    <s v="flights to bordeaux"/>
    <s v="Broad"/>
    <x v="3"/>
    <s v="Bordeaux"/>
    <s v="Position 1- 3"/>
    <n v="1.25"/>
    <n v="19"/>
    <n v="21.774999875000002"/>
    <n v="1.146052625"/>
    <n v="1988"/>
    <n v="9.5573440643863198E-3"/>
    <n v="1.88591549295775"/>
    <n v="0"/>
    <n v="0"/>
    <n v="0"/>
    <n v="21.774999875000002"/>
    <x v="1075"/>
    <n v="-1"/>
    <n v="0"/>
    <s v="NA"/>
    <n v="0"/>
    <n v="0"/>
    <n v="0"/>
    <n v="19.597499887500003"/>
    <n v="-22.863749868750002"/>
    <n v="2.1774999874999992"/>
    <n v="1.0887499937499996"/>
  </r>
  <r>
    <x v="2"/>
    <s v="air france website"/>
    <s v="Broad"/>
    <x v="3"/>
    <s v="Air France Website"/>
    <s v="Position 1- 3"/>
    <n v="1.25"/>
    <n v="44"/>
    <n v="25.449999850000005"/>
    <n v="0.57840908750000009"/>
    <n v="304"/>
    <n v="0.144736842105263"/>
    <n v="1.17467105263158"/>
    <n v="0"/>
    <n v="0"/>
    <n v="0"/>
    <n v="25.449999850000005"/>
    <x v="1076"/>
    <n v="-1"/>
    <n v="0"/>
    <s v="NA"/>
    <n v="0"/>
    <n v="0"/>
    <n v="0"/>
    <n v="22.904999865000004"/>
    <n v="-26.722499842500007"/>
    <n v="2.5449999850000005"/>
    <n v="1.272499992500002"/>
  </r>
  <r>
    <x v="2"/>
    <s v="flights to marseille"/>
    <s v="Broad"/>
    <x v="3"/>
    <s v="Marseille"/>
    <s v="Position 1- 3"/>
    <n v="1.25"/>
    <n v="31"/>
    <n v="38.9499999875"/>
    <n v="1.2564516125"/>
    <n v="1040"/>
    <n v="2.9807692307692299E-2"/>
    <n v="1.5020192307692299"/>
    <n v="0"/>
    <n v="0"/>
    <n v="0"/>
    <n v="38.9499999875"/>
    <x v="1077"/>
    <n v="-1"/>
    <n v="0"/>
    <s v="NA"/>
    <n v="0"/>
    <n v="0"/>
    <n v="0"/>
    <n v="35.054999988749998"/>
    <n v="-40.897499986875005"/>
    <n v="3.8949999987500021"/>
    <n v="1.9474999993750046"/>
  </r>
  <r>
    <x v="2"/>
    <s v="nice airfare"/>
    <s v="Broad"/>
    <x v="3"/>
    <s v="Nice"/>
    <s v="Position 1- 3"/>
    <n v="1.25"/>
    <n v="37"/>
    <n v="42.024999600000001"/>
    <n v="1.1358108"/>
    <n v="1225"/>
    <n v="3.0204081632653101E-2"/>
    <n v="1.548"/>
    <n v="0"/>
    <n v="0"/>
    <n v="0"/>
    <n v="42.024999600000001"/>
    <x v="1078"/>
    <n v="-1"/>
    <n v="0"/>
    <s v="NA"/>
    <n v="0"/>
    <n v="0"/>
    <n v="0"/>
    <n v="37.822499640000004"/>
    <n v="-44.12624958"/>
    <n v="4.2024999599999973"/>
    <n v="2.1012499799999986"/>
  </r>
  <r>
    <x v="2"/>
    <s v="france airports"/>
    <s v="Broad"/>
    <x v="3"/>
    <s v="France"/>
    <s v="Position 1- 3"/>
    <n v="1.25"/>
    <n v="66"/>
    <n v="52.324999650000002"/>
    <n v="0.79280302499999999"/>
    <n v="4347"/>
    <n v="1.5182884748102098E-2"/>
    <n v="1.3675638371290499"/>
    <n v="0"/>
    <n v="0"/>
    <n v="0"/>
    <n v="52.324999650000002"/>
    <x v="1079"/>
    <n v="-1"/>
    <n v="0"/>
    <s v="NA"/>
    <n v="0"/>
    <n v="0"/>
    <n v="0"/>
    <n v="47.092499685"/>
    <n v="-54.941249632500003"/>
    <n v="5.2324999650000024"/>
    <n v="2.6162499825000012"/>
  </r>
  <r>
    <x v="4"/>
    <s v="air france to italy"/>
    <s v="Broad"/>
    <x v="0"/>
    <s v="Italy Branded"/>
    <s v="Position 5-10 Bid Strategy"/>
    <n v="1.25"/>
    <n v="6"/>
    <n v="6.9624999749999992"/>
    <n v="1.1604166624999999"/>
    <n v="78"/>
    <n v="7.69230769230769E-2"/>
    <n v="2.3820512820512798"/>
    <n v="0"/>
    <n v="0"/>
    <n v="0"/>
    <n v="6.9624999749999992"/>
    <x v="1080"/>
    <n v="-1"/>
    <n v="0"/>
    <s v="NA"/>
    <n v="0"/>
    <n v="0"/>
    <n v="0"/>
    <n v="6.2662499774999993"/>
    <n v="-7.3106249737499995"/>
    <n v="0.69624999749999983"/>
    <n v="0.34812499875000036"/>
  </r>
  <r>
    <x v="4"/>
    <s v="[rome cheap flights]"/>
    <s v="Exact"/>
    <x v="0"/>
    <s v="Rome"/>
    <s v="Position 5-10 Bid Strategy"/>
    <n v="1.25"/>
    <n v="13"/>
    <n v="29.074999849999998"/>
    <n v="2.2365384499999998"/>
    <n v="670"/>
    <n v="1.9402985074626899E-2"/>
    <n v="1.1103432835820899"/>
    <n v="0"/>
    <n v="0"/>
    <n v="0"/>
    <n v="29.074999849999998"/>
    <x v="1081"/>
    <n v="-1"/>
    <n v="0"/>
    <s v="NA"/>
    <n v="0"/>
    <n v="0"/>
    <n v="0"/>
    <n v="26.167499865"/>
    <n v="-30.528749842499998"/>
    <n v="2.9074999849999976"/>
    <n v="1.4537499925000006"/>
  </r>
  <r>
    <x v="3"/>
    <s v="paris airline"/>
    <s v="Advanced"/>
    <x v="4"/>
    <s v="Unassigned"/>
    <s v=""/>
    <n v="1.25"/>
    <n v="50"/>
    <n v="34.700000000000003"/>
    <n v="0.69400000000000006"/>
    <n v="2655"/>
    <n v="1.88323917137476E-2"/>
    <n v="3.0905084745762701"/>
    <n v="0"/>
    <n v="0"/>
    <n v="0"/>
    <n v="34.700000000000003"/>
    <x v="1082"/>
    <n v="-1"/>
    <n v="0"/>
    <s v="NA"/>
    <n v="0"/>
    <n v="0"/>
    <n v="0"/>
    <n v="31.230000000000004"/>
    <n v="-36.435000000000002"/>
    <n v="3.4699999999999989"/>
    <n v="1.7349999999999994"/>
  </r>
  <r>
    <x v="5"/>
    <s v="frankfurt plane ticket"/>
    <s v="Advanced"/>
    <x v="4"/>
    <s v="Unassigned"/>
    <s v="Position 5-10 Bid Strategy"/>
    <n v="1.25"/>
    <n v="3"/>
    <n v="1.1749999875000001"/>
    <n v="0.39166666250000004"/>
    <n v="95"/>
    <n v="3.1578947368421102E-2"/>
    <n v="2.7842105263157899"/>
    <n v="0"/>
    <n v="0"/>
    <n v="0"/>
    <n v="1.1749999875000001"/>
    <x v="1083"/>
    <n v="-1"/>
    <n v="0"/>
    <s v="NA"/>
    <n v="0"/>
    <n v="0"/>
    <n v="0"/>
    <n v="1.0574999887500001"/>
    <n v="-1.2337499868750001"/>
    <n v="0.11749999875000006"/>
    <n v="5.8749999375000028E-2"/>
  </r>
  <r>
    <x v="5"/>
    <s v="air ticket frankfurt"/>
    <s v="Advanced"/>
    <x v="4"/>
    <s v="Unassigned"/>
    <s v="Position 5-10 Bid Strategy"/>
    <n v="1.25"/>
    <n v="7"/>
    <n v="5.25"/>
    <n v="0.75"/>
    <n v="323"/>
    <n v="2.1671826625386997E-2"/>
    <n v="4.3479876160990703"/>
    <n v="0"/>
    <n v="0"/>
    <n v="0"/>
    <n v="5.25"/>
    <x v="1084"/>
    <n v="-1"/>
    <n v="0"/>
    <s v="NA"/>
    <n v="0"/>
    <n v="0"/>
    <n v="0"/>
    <n v="4.7250000000000005"/>
    <n v="-5.5125000000000002"/>
    <n v="0.52499999999999947"/>
    <n v="0.26250000000000018"/>
  </r>
  <r>
    <x v="5"/>
    <s v="fly frankfurt"/>
    <s v="Advanced"/>
    <x v="4"/>
    <s v="Unassigned"/>
    <s v="Position 5-10 Bid Strategy"/>
    <n v="1.25"/>
    <n v="8"/>
    <n v="5.3"/>
    <n v="0.66249999999999998"/>
    <n v="212"/>
    <n v="3.77358490566038E-2"/>
    <n v="2.0523584905660401"/>
    <n v="0"/>
    <n v="0"/>
    <n v="0"/>
    <n v="5.3"/>
    <x v="1085"/>
    <n v="-1"/>
    <n v="0"/>
    <s v="NA"/>
    <n v="0"/>
    <n v="0"/>
    <n v="0"/>
    <n v="4.7699999999999996"/>
    <n v="-5.5650000000000004"/>
    <n v="0.53000000000000025"/>
    <n v="0.26500000000000057"/>
  </r>
  <r>
    <x v="5"/>
    <s v="cheap ticket to frankfurt"/>
    <s v="Advanced"/>
    <x v="4"/>
    <s v="Unassigned"/>
    <s v="Position 5-10 Bid Strategy"/>
    <n v="1.25"/>
    <n v="16"/>
    <n v="13.05"/>
    <n v="0.81562500000000004"/>
    <n v="301"/>
    <n v="5.3156146179402002E-2"/>
    <n v="1.7956810631229201"/>
    <n v="0"/>
    <n v="0"/>
    <n v="0"/>
    <n v="13.05"/>
    <x v="1086"/>
    <n v="-1"/>
    <n v="0"/>
    <s v="NA"/>
    <n v="0"/>
    <n v="0"/>
    <n v="0"/>
    <n v="11.745000000000001"/>
    <n v="-13.702500000000001"/>
    <n v="1.3049999999999997"/>
    <n v="0.65249999999999986"/>
  </r>
  <r>
    <x v="5"/>
    <s v="cheap flight to frankfurt"/>
    <s v="Advanced"/>
    <x v="4"/>
    <s v="Unassigned"/>
    <s v="Position 5-10 Bid Strategy"/>
    <n v="1.25"/>
    <n v="48"/>
    <n v="46.437499800000005"/>
    <n v="0.96744791250000006"/>
    <n v="1001"/>
    <n v="4.7952047952048001E-2"/>
    <n v="1.8323676323676299"/>
    <n v="0"/>
    <n v="0"/>
    <n v="0"/>
    <n v="46.437499800000005"/>
    <x v="1087"/>
    <n v="-1"/>
    <n v="0"/>
    <s v="NA"/>
    <n v="0"/>
    <n v="0"/>
    <n v="0"/>
    <n v="41.793749820000002"/>
    <n v="-48.75937479000001"/>
    <n v="4.6437499800000026"/>
    <n v="2.3218749900000049"/>
  </r>
  <r>
    <x v="5"/>
    <s v="athens greece"/>
    <s v="Advanced"/>
    <x v="4"/>
    <s v="Unassigned"/>
    <s v="Position 1-4 Bid Strategy"/>
    <n v="1.25"/>
    <n v="724"/>
    <n v="534.6249942500001"/>
    <n v="0.73843231250000008"/>
    <n v="379338"/>
    <n v="1.9085881193025699E-3"/>
    <n v="1.6763451064749599"/>
    <n v="0"/>
    <n v="0"/>
    <n v="0"/>
    <n v="534.6249942500001"/>
    <x v="1088"/>
    <n v="-1"/>
    <n v="0"/>
    <s v="NA"/>
    <n v="0"/>
    <n v="0"/>
    <n v="0"/>
    <n v="481.16249482500012"/>
    <n v="-561.35624396250012"/>
    <n v="53.462499424999976"/>
    <n v="26.731249712500016"/>
  </r>
  <r>
    <x v="5"/>
    <s v="flight to frankfurt"/>
    <s v="Advanced"/>
    <x v="4"/>
    <s v="Unassigned"/>
    <s v="Position 5-10 Bid Strategy"/>
    <n v="1.25"/>
    <n v="1097"/>
    <n v="1062.049991375"/>
    <n v="0.96814037500000005"/>
    <n v="29983"/>
    <n v="3.65873995263983E-2"/>
    <n v="1.5195610846146199"/>
    <n v="0"/>
    <n v="0"/>
    <n v="0"/>
    <n v="1062.049991375"/>
    <x v="1089"/>
    <n v="-1"/>
    <n v="0"/>
    <s v="NA"/>
    <n v="0"/>
    <n v="0"/>
    <n v="0"/>
    <n v="955.84499223750004"/>
    <n v="-1115.1524909437501"/>
    <n v="106.20499913749995"/>
    <n v="53.10249956875009"/>
  </r>
  <r>
    <x v="5"/>
    <s v="cheap nice ticket"/>
    <s v="Standard"/>
    <x v="4"/>
    <s v="Unassigned"/>
    <s v="Position 2-5 Bid Strategy"/>
    <n v="1.2625"/>
    <n v="1"/>
    <n v="0.3"/>
    <n v="0.3"/>
    <n v="25"/>
    <n v="0.04"/>
    <n v="2.04"/>
    <n v="0"/>
    <n v="0"/>
    <n v="0"/>
    <n v="0.3"/>
    <x v="1090"/>
    <n v="-1"/>
    <n v="0"/>
    <s v="NA"/>
    <n v="0"/>
    <n v="0"/>
    <n v="0"/>
    <n v="0.27"/>
    <n v="-0.315"/>
    <n v="2.9999999999999971E-2"/>
    <n v="1.5000000000000013E-2"/>
  </r>
  <r>
    <x v="5"/>
    <s v="travel nice france"/>
    <s v="Standard"/>
    <x v="4"/>
    <s v="Unassigned"/>
    <s v="Position 2-5 Bid Strategy"/>
    <n v="1.2625"/>
    <n v="2"/>
    <n v="1.2875000000000001"/>
    <n v="0.64375000000000004"/>
    <n v="168"/>
    <n v="1.1904761904761901E-2"/>
    <n v="2.6"/>
    <n v="0"/>
    <n v="0"/>
    <n v="0"/>
    <n v="1.2875000000000001"/>
    <x v="481"/>
    <n v="-1"/>
    <n v="0"/>
    <s v="NA"/>
    <n v="0"/>
    <n v="0"/>
    <n v="0"/>
    <n v="1.1587500000000002"/>
    <n v="-1.3518750000000002"/>
    <n v="0.12874999999999992"/>
    <n v="6.4375000000000071E-2"/>
  </r>
  <r>
    <x v="5"/>
    <s v="travel to nice"/>
    <s v="Standard"/>
    <x v="4"/>
    <s v="Unassigned"/>
    <s v="Position 2-5 Bid Strategy"/>
    <n v="1.2625"/>
    <n v="3"/>
    <n v="2.7499999874999999"/>
    <n v="0.91666666249999995"/>
    <n v="240"/>
    <n v="1.2500000000000001E-2"/>
    <n v="2.4741666666666702"/>
    <n v="0"/>
    <n v="0"/>
    <n v="0"/>
    <n v="2.7499999874999999"/>
    <x v="1091"/>
    <n v="-1"/>
    <n v="0"/>
    <s v="NA"/>
    <n v="0"/>
    <n v="0"/>
    <n v="0"/>
    <n v="2.47499998875"/>
    <n v="-2.887499986875"/>
    <n v="0.27499999874999981"/>
    <n v="0.13749999937500013"/>
  </r>
  <r>
    <x v="5"/>
    <s v="hamburg airport"/>
    <s v="Advanced"/>
    <x v="4"/>
    <s v="Unassigned"/>
    <s v="Position 5-10 Bid Strategy"/>
    <n v="1.2625"/>
    <n v="5"/>
    <n v="4.2874999999999996"/>
    <n v="0.85750000000000004"/>
    <n v="573"/>
    <n v="8.7260034904014013E-3"/>
    <n v="1.87696335078534"/>
    <n v="0"/>
    <n v="0"/>
    <n v="0"/>
    <n v="4.2874999999999996"/>
    <x v="1092"/>
    <n v="-1"/>
    <n v="0"/>
    <s v="NA"/>
    <n v="0"/>
    <n v="0"/>
    <n v="0"/>
    <n v="3.8587499999999997"/>
    <n v="-4.5018750000000001"/>
    <n v="0.42874999999999996"/>
    <n v="0.21437500000000043"/>
  </r>
  <r>
    <x v="5"/>
    <s v="ticket to france"/>
    <s v="Standard"/>
    <x v="4"/>
    <s v="Unassigned"/>
    <s v="Position 2-5 Bid Strategy"/>
    <n v="1.2625"/>
    <n v="10"/>
    <n v="7"/>
    <n v="0.7"/>
    <n v="296"/>
    <n v="3.37837837837838E-2"/>
    <n v="2.3709459459459499"/>
    <n v="0"/>
    <n v="0"/>
    <n v="0"/>
    <n v="7"/>
    <x v="1093"/>
    <n v="-1"/>
    <n v="0"/>
    <s v="NA"/>
    <n v="0"/>
    <n v="0"/>
    <n v="0"/>
    <n v="6.3"/>
    <n v="-7.3500000000000005"/>
    <n v="0.70000000000000018"/>
    <n v="0.35000000000000053"/>
  </r>
  <r>
    <x v="5"/>
    <s v="fly london"/>
    <s v="Advanced"/>
    <x v="4"/>
    <s v="Unassigned"/>
    <s v="Position 5-10 Bid Strategy"/>
    <n v="1.2625"/>
    <n v="9"/>
    <n v="10.587499987499999"/>
    <n v="1.1763888874999999"/>
    <n v="784"/>
    <n v="1.14795918367347E-2"/>
    <n v="1.33928571428571"/>
    <n v="0"/>
    <n v="0"/>
    <n v="0"/>
    <n v="10.587499987499999"/>
    <x v="1094"/>
    <n v="-1"/>
    <n v="0"/>
    <s v="NA"/>
    <n v="0"/>
    <n v="0"/>
    <n v="0"/>
    <n v="9.5287499887500005"/>
    <n v="-11.116874986875001"/>
    <n v="1.0587499987499989"/>
    <n v="0.52937499937500121"/>
  </r>
  <r>
    <x v="5"/>
    <s v="airfare to france"/>
    <s v="Standard"/>
    <x v="4"/>
    <s v="Unassigned"/>
    <s v="Position 2-5 Bid Strategy"/>
    <n v="1.2625"/>
    <n v="15"/>
    <n v="10.774999875000001"/>
    <n v="0.71833332500000002"/>
    <n v="1830"/>
    <n v="8.1967213114754103E-3"/>
    <n v="1.2314207650273199"/>
    <n v="0"/>
    <n v="0"/>
    <n v="0"/>
    <n v="10.774999875000001"/>
    <x v="1095"/>
    <n v="-1"/>
    <n v="0"/>
    <s v="NA"/>
    <n v="0"/>
    <n v="0"/>
    <n v="0"/>
    <n v="9.6974998875000011"/>
    <n v="-11.313749868750001"/>
    <n v="1.0774999874999995"/>
    <n v="0.53874999375000066"/>
  </r>
  <r>
    <x v="5"/>
    <s v="air ticket cheap london"/>
    <s v="Advanced"/>
    <x v="4"/>
    <s v="Unassigned"/>
    <s v="Position 5-10 Bid Strategy"/>
    <n v="1.2625"/>
    <n v="6"/>
    <n v="10.8375"/>
    <n v="1.8062499999999999"/>
    <n v="132"/>
    <n v="4.5454545454545504E-2"/>
    <n v="2.26212121212121"/>
    <n v="0"/>
    <n v="0"/>
    <n v="0"/>
    <n v="10.8375"/>
    <x v="1096"/>
    <n v="-1"/>
    <n v="0"/>
    <s v="NA"/>
    <n v="0"/>
    <n v="0"/>
    <n v="0"/>
    <n v="9.7537500000000001"/>
    <n v="-11.379375000000001"/>
    <n v="1.0837500000000002"/>
    <n v="0.54187500000000099"/>
  </r>
  <r>
    <x v="5"/>
    <s v="cheap ticket to france"/>
    <s v="Standard"/>
    <x v="4"/>
    <s v="Unassigned"/>
    <s v="Position 2-5 Bid Strategy"/>
    <n v="1.2625"/>
    <n v="17"/>
    <n v="12.899999924999999"/>
    <n v="0.75882352499999994"/>
    <n v="178"/>
    <n v="9.5505617977528101E-2"/>
    <n v="3.7185393258427002"/>
    <n v="0"/>
    <n v="0"/>
    <n v="0"/>
    <n v="12.899999924999999"/>
    <x v="1097"/>
    <n v="-1"/>
    <n v="0"/>
    <s v="NA"/>
    <n v="0"/>
    <n v="0"/>
    <n v="0"/>
    <n v="11.609999932499999"/>
    <n v="-13.54499992125"/>
    <n v="1.2899999925000003"/>
    <n v="0.64499999625000015"/>
  </r>
  <r>
    <x v="5"/>
    <s v="cheap nice flight"/>
    <s v="Standard"/>
    <x v="4"/>
    <s v="Unassigned"/>
    <s v="Position 2-5 Bid Strategy"/>
    <n v="1.2625"/>
    <n v="17"/>
    <n v="14.837499912499998"/>
    <n v="0.87279411249999994"/>
    <n v="675"/>
    <n v="2.5185185185185199E-2"/>
    <n v="1.7856296296296299"/>
    <n v="0"/>
    <n v="0"/>
    <n v="0"/>
    <n v="14.837499912499998"/>
    <x v="1098"/>
    <n v="-1"/>
    <n v="0"/>
    <s v="NA"/>
    <n v="0"/>
    <n v="0"/>
    <n v="0"/>
    <n v="13.353749921249999"/>
    <n v="-15.579374908124999"/>
    <n v="1.483749991249999"/>
    <n v="0.74187499562500037"/>
  </r>
  <r>
    <x v="5"/>
    <s v="france trip"/>
    <s v="Standard"/>
    <x v="4"/>
    <s v="Unassigned"/>
    <s v="Position 2-5 Bid Strategy"/>
    <n v="1.2625"/>
    <n v="16"/>
    <n v="30.162500000000001"/>
    <n v="1.8851562500000001"/>
    <n v="1210"/>
    <n v="1.3223140495867799E-2"/>
    <n v="2.0303305785124"/>
    <n v="0"/>
    <n v="0"/>
    <n v="0"/>
    <n v="30.162500000000001"/>
    <x v="1099"/>
    <n v="-1"/>
    <n v="0"/>
    <s v="NA"/>
    <n v="0"/>
    <n v="0"/>
    <n v="0"/>
    <n v="27.146250000000002"/>
    <n v="-31.670625000000001"/>
    <n v="3.0162499999999994"/>
    <n v="1.5081249999999997"/>
  </r>
  <r>
    <x v="5"/>
    <s v="international plane ticket"/>
    <s v="Advanced"/>
    <x v="4"/>
    <s v="Unassigned"/>
    <s v="Position 5-10 Bid Strategy"/>
    <n v="1.2625"/>
    <n v="42"/>
    <n v="37.637499900000002"/>
    <n v="0.89613095000000009"/>
    <n v="6680"/>
    <n v="6.2874251497005993E-3"/>
    <n v="1.9757784431137699"/>
    <n v="0"/>
    <n v="0"/>
    <n v="0"/>
    <n v="37.637499900000002"/>
    <x v="1100"/>
    <n v="-1"/>
    <n v="0"/>
    <s v="NA"/>
    <n v="0"/>
    <n v="0"/>
    <n v="0"/>
    <n v="33.873749910000001"/>
    <n v="-39.519374895000006"/>
    <n v="3.7637499900000009"/>
    <n v="1.881874995000004"/>
  </r>
  <r>
    <x v="5"/>
    <s v="paris france travel"/>
    <s v="Standard"/>
    <x v="4"/>
    <s v="Unassigned"/>
    <s v="Position 2-5 Bid Strategy"/>
    <n v="1.2749999999999999"/>
    <n v="22"/>
    <n v="27.399999824999998"/>
    <n v="1.2454545374999999"/>
    <n v="3315"/>
    <n v="6.6365007541478093E-3"/>
    <n v="2.0803318250377099"/>
    <n v="0"/>
    <n v="0"/>
    <n v="0"/>
    <n v="27.399999824999998"/>
    <x v="1101"/>
    <n v="-1"/>
    <n v="0"/>
    <s v="NA"/>
    <n v="0"/>
    <n v="0"/>
    <n v="0"/>
    <n v="24.6599998425"/>
    <n v="-28.769999816249999"/>
    <n v="2.7399999824999988"/>
    <n v="1.3699999912500012"/>
  </r>
  <r>
    <x v="3"/>
    <s v="paris france travel"/>
    <s v="Advanced"/>
    <x v="4"/>
    <s v="Unassigned"/>
    <s v="Position 1-2 Target"/>
    <n v="1.2875000000000001"/>
    <n v="74"/>
    <n v="98.199999849999998"/>
    <n v="1.327027025"/>
    <n v="9427"/>
    <n v="7.8497931473427394E-3"/>
    <n v="1.72605282698632"/>
    <n v="0"/>
    <n v="0"/>
    <n v="0"/>
    <n v="98.199999849999998"/>
    <x v="1102"/>
    <n v="-1"/>
    <n v="0"/>
    <s v="NA"/>
    <n v="0"/>
    <n v="0"/>
    <n v="0"/>
    <n v="88.379999865000002"/>
    <n v="-103.1099998425"/>
    <n v="9.8199999849999955"/>
    <n v="4.9099999925000049"/>
  </r>
  <r>
    <x v="5"/>
    <s v="airline sales"/>
    <s v="Advanced"/>
    <x v="4"/>
    <s v="Unassigned"/>
    <s v="Position 5-10 Bid Strategy"/>
    <n v="1.325"/>
    <n v="14"/>
    <n v="9.5124998500000011"/>
    <n v="0.67946427500000006"/>
    <n v="1153"/>
    <n v="1.21422376409367E-2"/>
    <n v="5.8248048568950601"/>
    <n v="0"/>
    <n v="0"/>
    <n v="0"/>
    <n v="9.5124998500000011"/>
    <x v="1103"/>
    <n v="-1"/>
    <n v="0"/>
    <s v="NA"/>
    <n v="0"/>
    <n v="0"/>
    <n v="0"/>
    <n v="8.5612498650000006"/>
    <n v="-9.9881248425000013"/>
    <n v="0.95124998500000046"/>
    <n v="0.47562499250000023"/>
  </r>
  <r>
    <x v="5"/>
    <s v="airline sale"/>
    <s v="Advanced"/>
    <x v="4"/>
    <s v="Unassigned"/>
    <s v="Position 5-10 Bid Strategy"/>
    <n v="1.325"/>
    <n v="4"/>
    <n v="17.1875"/>
    <n v="4.296875"/>
    <n v="666"/>
    <n v="6.0060060060060094E-3"/>
    <n v="5.5406906906906901"/>
    <n v="0"/>
    <n v="0"/>
    <n v="0"/>
    <n v="17.1875"/>
    <x v="1104"/>
    <n v="-1"/>
    <n v="0"/>
    <s v="NA"/>
    <n v="0"/>
    <n v="0"/>
    <n v="0"/>
    <n v="15.46875"/>
    <n v="-18.046875"/>
    <n v="1.71875"/>
    <n v="0.859375"/>
  </r>
  <r>
    <x v="5"/>
    <s v="airline deal"/>
    <s v="Advanced"/>
    <x v="4"/>
    <s v="Unassigned"/>
    <s v="Position 5-10 Bid Strategy"/>
    <n v="1.325"/>
    <n v="114"/>
    <n v="155.51249865"/>
    <n v="1.3641447250000001"/>
    <n v="11510"/>
    <n v="9.9044309296264094E-3"/>
    <n v="1.60471763683753"/>
    <n v="0"/>
    <n v="0"/>
    <n v="0"/>
    <n v="155.51249865"/>
    <x v="1105"/>
    <n v="-1"/>
    <n v="0"/>
    <s v="NA"/>
    <n v="0"/>
    <n v="0"/>
    <n v="0"/>
    <n v="139.96124878500001"/>
    <n v="-163.28812358249999"/>
    <n v="15.551249864999988"/>
    <n v="7.7756249324999942"/>
  </r>
  <r>
    <x v="4"/>
    <s v="airfrance site"/>
    <s v="Broad"/>
    <x v="6"/>
    <s v="Air France Website"/>
    <s v="Position 2-5 Bid Strategy"/>
    <n v="1.35"/>
    <n v="4"/>
    <n v="3.5249999999999999"/>
    <n v="0.88124999999999998"/>
    <n v="72"/>
    <n v="5.5555555555555601E-2"/>
    <n v="1.0277777777777799"/>
    <n v="0"/>
    <n v="0"/>
    <n v="0"/>
    <n v="3.5249999999999999"/>
    <x v="1106"/>
    <n v="-1"/>
    <n v="0"/>
    <s v="NA"/>
    <n v="0"/>
    <n v="0"/>
    <n v="0"/>
    <n v="3.1724999999999999"/>
    <n v="-3.7012499999999999"/>
    <n v="0.35250000000000004"/>
    <n v="0.17625000000000002"/>
  </r>
  <r>
    <x v="5"/>
    <s v="travel to paris"/>
    <s v="Standard"/>
    <x v="4"/>
    <s v="Unassigned"/>
    <s v="Position 2-5 Bid Strategy"/>
    <n v="1.3625"/>
    <n v="322"/>
    <n v="527.92499725000005"/>
    <n v="1.639518625"/>
    <n v="12486"/>
    <n v="2.5788883549575502E-2"/>
    <n v="2.13068236424796"/>
    <n v="0"/>
    <n v="0"/>
    <n v="0"/>
    <n v="527.92499725000005"/>
    <x v="1107"/>
    <n v="-1"/>
    <n v="0"/>
    <s v="NA"/>
    <n v="0"/>
    <n v="0"/>
    <n v="0"/>
    <n v="475.13249752500008"/>
    <n v="-554.32124711250003"/>
    <n v="52.792499724999971"/>
    <n v="26.396249862499985"/>
  </r>
  <r>
    <x v="5"/>
    <s v="boston to rome"/>
    <s v="Advanced"/>
    <x v="4"/>
    <s v="Unassigned"/>
    <s v="Position 5-10 Bid Strategy"/>
    <n v="1.4624999999999999"/>
    <n v="2"/>
    <n v="1.45"/>
    <n v="0.72499999999999998"/>
    <n v="78"/>
    <n v="2.5641025641025599E-2"/>
    <n v="1.6410256410256401"/>
    <n v="0"/>
    <n v="0"/>
    <n v="0"/>
    <n v="1.45"/>
    <x v="624"/>
    <n v="-1"/>
    <n v="0"/>
    <s v="NA"/>
    <n v="0"/>
    <n v="0"/>
    <n v="0"/>
    <n v="1.3049999999999999"/>
    <n v="-1.5225"/>
    <n v="0.14500000000000002"/>
    <n v="7.2500000000000009E-2"/>
  </r>
  <r>
    <x v="5"/>
    <s v="new york to venice"/>
    <s v="Advanced"/>
    <x v="4"/>
    <s v="Unassigned"/>
    <s v="Position 5-10 Bid Strategy"/>
    <n v="1.4624999999999999"/>
    <n v="7"/>
    <n v="4.6124999375000009"/>
    <n v="0.65892856250000009"/>
    <n v="245"/>
    <n v="2.8571428571428598E-2"/>
    <n v="4.8204081632653102"/>
    <n v="0"/>
    <n v="0"/>
    <n v="0"/>
    <n v="4.6124999375000009"/>
    <x v="1108"/>
    <n v="-1"/>
    <n v="0"/>
    <s v="NA"/>
    <n v="0"/>
    <n v="0"/>
    <n v="0"/>
    <n v="4.1512499437500008"/>
    <n v="-4.8431249343750009"/>
    <n v="0.46124999375000009"/>
    <n v="0.23062499687500004"/>
  </r>
  <r>
    <x v="5"/>
    <s v="flight to madrid"/>
    <s v="Advanced"/>
    <x v="4"/>
    <s v="Unassigned"/>
    <s v="Position 5-10 Bid Strategy"/>
    <n v="1.4750000000000001"/>
    <n v="605"/>
    <n v="516.01249356250003"/>
    <n v="0.85291321249999996"/>
    <n v="20883"/>
    <n v="2.89709332950247E-2"/>
    <n v="1.0223866302734299"/>
    <n v="0"/>
    <n v="0"/>
    <n v="0"/>
    <n v="516.01249356250003"/>
    <x v="1109"/>
    <n v="-1"/>
    <n v="0"/>
    <s v="NA"/>
    <n v="0"/>
    <n v="0"/>
    <n v="0"/>
    <n v="464.41124420625005"/>
    <n v="-541.81311824062504"/>
    <n v="51.60124935624998"/>
    <n v="25.800624678125018"/>
  </r>
  <r>
    <x v="5"/>
    <s v="new york to barcelona"/>
    <s v="Advanced"/>
    <x v="4"/>
    <s v="Unassigned"/>
    <s v="Position 5-10 Bid Strategy"/>
    <n v="1.55"/>
    <n v="2"/>
    <n v="2.1"/>
    <n v="1.05"/>
    <n v="423"/>
    <n v="4.72813238770686E-3"/>
    <n v="3.4704491725768301"/>
    <n v="0"/>
    <n v="0"/>
    <n v="0"/>
    <n v="2.1"/>
    <x v="802"/>
    <n v="-1"/>
    <n v="0"/>
    <s v="NA"/>
    <n v="0"/>
    <n v="0"/>
    <n v="0"/>
    <n v="1.8900000000000001"/>
    <n v="-2.2050000000000001"/>
    <n v="0.20999999999999996"/>
    <n v="0.10499999999999998"/>
  </r>
  <r>
    <x v="5"/>
    <s v="stuttgart travel"/>
    <s v="Advanced"/>
    <x v="4"/>
    <s v="Unassigned"/>
    <s v="Position 5-10 Bid Strategy"/>
    <n v="1.575"/>
    <n v="2"/>
    <n v="0.4"/>
    <n v="0.2"/>
    <n v="807"/>
    <n v="2.4783147459727399E-3"/>
    <n v="1.1448574969021099"/>
    <n v="0"/>
    <n v="0"/>
    <n v="0"/>
    <n v="0.4"/>
    <x v="583"/>
    <n v="-1"/>
    <n v="0"/>
    <s v="NA"/>
    <n v="0"/>
    <n v="0"/>
    <n v="0"/>
    <n v="0.36000000000000004"/>
    <n v="-0.42000000000000004"/>
    <n v="3.999999999999998E-2"/>
    <n v="2.0000000000000018E-2"/>
  </r>
  <r>
    <x v="5"/>
    <s v="flight to berlin"/>
    <s v="Advanced"/>
    <x v="4"/>
    <s v="Unassigned"/>
    <s v="Position 5-10 Bid Strategy"/>
    <n v="1.575"/>
    <n v="328"/>
    <n v="437.28749670000002"/>
    <n v="1.3331935875000001"/>
    <n v="9378"/>
    <n v="3.49754745148219E-2"/>
    <n v="1.0006291320110901"/>
    <n v="0"/>
    <n v="0"/>
    <n v="0"/>
    <n v="437.28749670000002"/>
    <x v="1110"/>
    <n v="-1"/>
    <n v="0"/>
    <s v="NA"/>
    <n v="0"/>
    <n v="0"/>
    <n v="0"/>
    <n v="393.55874703000001"/>
    <n v="-459.15187153500005"/>
    <n v="43.728749670000013"/>
    <n v="21.864374835000035"/>
  </r>
  <r>
    <x v="5"/>
    <s v="flight to munich"/>
    <s v="Advanced"/>
    <x v="4"/>
    <s v="Unassigned"/>
    <s v="Position 5-10 Bid Strategy"/>
    <n v="1.5874999999999999"/>
    <n v="400"/>
    <n v="494.21249999999998"/>
    <n v="1.23553125"/>
    <n v="25627"/>
    <n v="1.5608537870214999E-2"/>
    <n v="1.65935146525149"/>
    <n v="0"/>
    <n v="0"/>
    <n v="0"/>
    <n v="494.21249999999998"/>
    <x v="1111"/>
    <n v="-1"/>
    <n v="0"/>
    <s v="NA"/>
    <n v="0"/>
    <n v="0"/>
    <n v="0"/>
    <n v="444.79124999999999"/>
    <n v="-518.92312500000003"/>
    <n v="49.421249999999986"/>
    <n v="24.71062500000005"/>
  </r>
  <r>
    <x v="3"/>
    <s v="travel to paris"/>
    <s v="Advanced"/>
    <x v="4"/>
    <s v="Unassigned"/>
    <s v="Position 1-2 Target"/>
    <n v="1.675"/>
    <n v="716"/>
    <n v="931.9999981000002"/>
    <n v="1.3016759750000002"/>
    <n v="189941"/>
    <n v="3.76959161002627E-3"/>
    <n v="1.59588819686113"/>
    <n v="0"/>
    <n v="0"/>
    <n v="0"/>
    <n v="931.9999981000002"/>
    <x v="1112"/>
    <n v="-1"/>
    <n v="0"/>
    <s v="NA"/>
    <n v="0"/>
    <n v="0"/>
    <n v="0"/>
    <n v="838.79999829000019"/>
    <n v="-978.5999980050002"/>
    <n v="93.199999810000008"/>
    <n v="46.599999905000004"/>
  </r>
  <r>
    <x v="5"/>
    <s v="cheapest flight to london"/>
    <s v="Advanced"/>
    <x v="4"/>
    <s v="Unassigned"/>
    <s v="Position 5-10 Bid Strategy"/>
    <n v="1.8875"/>
    <n v="37"/>
    <n v="39.987499787500006"/>
    <n v="1.0807432375000001"/>
    <n v="611"/>
    <n v="6.0556464811783998E-2"/>
    <n v="1.9824877250409201"/>
    <n v="0"/>
    <n v="0"/>
    <n v="0"/>
    <n v="39.987499787500006"/>
    <x v="1113"/>
    <n v="-1"/>
    <n v="0"/>
    <s v="NA"/>
    <n v="0"/>
    <n v="0"/>
    <n v="0"/>
    <n v="35.988749808750008"/>
    <n v="-41.986874776875005"/>
    <n v="3.9987499787499985"/>
    <n v="1.9993749893749992"/>
  </r>
  <r>
    <x v="5"/>
    <s v="paris vacation"/>
    <s v="Standard"/>
    <x v="4"/>
    <s v="Unassigned"/>
    <s v="Position 2-5 Bid Strategy"/>
    <n v="1.8875"/>
    <n v="263"/>
    <n v="550.01249832500002"/>
    <n v="2.0913022749999999"/>
    <n v="35045"/>
    <n v="7.5046368954201689E-3"/>
    <n v="2.0167498929947199"/>
    <n v="0"/>
    <n v="0"/>
    <n v="0"/>
    <n v="550.01249832500002"/>
    <x v="1114"/>
    <n v="-1"/>
    <n v="0"/>
    <s v="NA"/>
    <n v="0"/>
    <n v="0"/>
    <n v="0"/>
    <n v="495.01124849250004"/>
    <n v="-577.51312324125001"/>
    <n v="55.00124983249998"/>
    <n v="27.50062491624999"/>
  </r>
  <r>
    <x v="5"/>
    <s v="france vacation"/>
    <s v="Standard"/>
    <x v="4"/>
    <s v="Unassigned"/>
    <s v="Position 1-4 Bid Strategy"/>
    <n v="1.8875"/>
    <n v="463"/>
    <n v="918.93749638750012"/>
    <n v="1.9847462125000002"/>
    <n v="24977"/>
    <n v="1.8537054089762597E-2"/>
    <n v="1.35994715137927"/>
    <n v="0"/>
    <n v="0"/>
    <n v="0"/>
    <n v="918.93749638750012"/>
    <x v="1115"/>
    <n v="-1"/>
    <n v="0"/>
    <s v="NA"/>
    <n v="0"/>
    <n v="0"/>
    <n v="0"/>
    <n v="827.0437467487501"/>
    <n v="-964.88437120687513"/>
    <n v="91.893749638750023"/>
    <n v="45.946874819375012"/>
  </r>
  <r>
    <x v="5"/>
    <s v="madrid travel"/>
    <s v="Advanced"/>
    <x v="4"/>
    <s v="Unassigned"/>
    <s v="Position 5-10 Bid Strategy"/>
    <n v="1.9125000000000001"/>
    <n v="123"/>
    <n v="177.46249965000001"/>
    <n v="1.4427845500000001"/>
    <n v="13588"/>
    <n v="9.0521047983514909E-3"/>
    <n v="1.3409994112452199"/>
    <n v="0"/>
    <n v="0"/>
    <n v="0"/>
    <n v="177.46249965000001"/>
    <x v="1116"/>
    <n v="-1"/>
    <n v="0"/>
    <s v="NA"/>
    <n v="0"/>
    <n v="0"/>
    <n v="0"/>
    <n v="159.71624968500001"/>
    <n v="-186.33562463250001"/>
    <n v="17.746249965000004"/>
    <n v="8.873124982500002"/>
  </r>
  <r>
    <x v="5"/>
    <s v="athens vacation"/>
    <s v="Advanced"/>
    <x v="4"/>
    <s v="Unassigned"/>
    <s v="Position 5-10 Bid Strategy"/>
    <n v="2.2000000000000002"/>
    <n v="29"/>
    <n v="52.624999712499992"/>
    <n v="1.8146551624999998"/>
    <n v="6903"/>
    <n v="4.2010719976821702E-3"/>
    <n v="1.85299145299145"/>
    <n v="0"/>
    <n v="0"/>
    <n v="0"/>
    <n v="52.624999712499992"/>
    <x v="1117"/>
    <n v="-1"/>
    <n v="0"/>
    <s v="NA"/>
    <n v="0"/>
    <n v="0"/>
    <n v="0"/>
    <n v="47.362499741249991"/>
    <n v="-55.256249698124996"/>
    <n v="5.2624999712500014"/>
    <n v="2.6312499856250042"/>
  </r>
  <r>
    <x v="2"/>
    <s v="lyon cheap ticket"/>
    <s v="Broad"/>
    <x v="3"/>
    <s v="Lyon"/>
    <s v="Position 1- 3"/>
    <n v="2.5"/>
    <n v="1"/>
    <n v="0.76249999999999996"/>
    <n v="0.76249999999999996"/>
    <n v="62"/>
    <n v="1.6129032258064498E-2"/>
    <n v="3.76129032258065"/>
    <n v="0"/>
    <n v="0"/>
    <n v="0"/>
    <n v="0.76249999999999996"/>
    <x v="758"/>
    <n v="-1"/>
    <n v="0"/>
    <s v="NA"/>
    <n v="0"/>
    <n v="0"/>
    <n v="0"/>
    <n v="0.68625000000000003"/>
    <n v="-0.80062500000000003"/>
    <n v="7.6249999999999929E-2"/>
    <n v="3.8125000000000075E-2"/>
  </r>
  <r>
    <x v="2"/>
    <s v="bordeaux fares"/>
    <s v="Broad"/>
    <x v="3"/>
    <s v="Bordeaux"/>
    <s v="Position 1- 3"/>
    <n v="2.5"/>
    <n v="1"/>
    <n v="1.075"/>
    <n v="1.075"/>
    <n v="24"/>
    <n v="4.1666666666666699E-2"/>
    <n v="1.7916666666666701"/>
    <n v="0"/>
    <n v="0"/>
    <n v="0"/>
    <n v="1.075"/>
    <x v="834"/>
    <n v="-1"/>
    <n v="0"/>
    <s v="NA"/>
    <n v="0"/>
    <n v="0"/>
    <n v="0"/>
    <n v="0.96750000000000003"/>
    <n v="-1.1287499999999999"/>
    <n v="0.10749999999999993"/>
    <n v="5.3749999999999964E-2"/>
  </r>
  <r>
    <x v="2"/>
    <s v="bordeaux plane ticket"/>
    <s v="Broad"/>
    <x v="3"/>
    <s v="Bordeaux"/>
    <s v="Position 1- 3"/>
    <n v="2.5"/>
    <n v="1"/>
    <n v="1.9750000000000001"/>
    <n v="1.9750000000000001"/>
    <n v="3"/>
    <n v="0.33333333333333298"/>
    <n v="2.6666666666666701"/>
    <n v="0"/>
    <n v="0"/>
    <n v="0"/>
    <n v="1.9750000000000001"/>
    <x v="1118"/>
    <n v="-1"/>
    <n v="0"/>
    <s v="NA"/>
    <n v="0"/>
    <n v="0"/>
    <n v="0"/>
    <n v="1.7775000000000001"/>
    <n v="-2.07375"/>
    <n v="0.19750000000000001"/>
    <n v="9.8749999999999893E-2"/>
  </r>
  <r>
    <x v="2"/>
    <s v="marseille cheap ticket"/>
    <s v="Broad"/>
    <x v="3"/>
    <s v="Marseille"/>
    <s v="Position 1- 3"/>
    <n v="2.5"/>
    <n v="2"/>
    <n v="2.1749999999999998"/>
    <n v="1.0874999999999999"/>
    <n v="35"/>
    <n v="5.7142857142857099E-2"/>
    <n v="1.8"/>
    <n v="0"/>
    <n v="0"/>
    <n v="0"/>
    <n v="2.1749999999999998"/>
    <x v="1119"/>
    <n v="-1"/>
    <n v="0"/>
    <s v="NA"/>
    <n v="0"/>
    <n v="0"/>
    <n v="0"/>
    <n v="1.9574999999999998"/>
    <n v="-2.2837499999999999"/>
    <n v="0.21750000000000003"/>
    <n v="0.10875000000000012"/>
  </r>
  <r>
    <x v="2"/>
    <s v="lyon plane tickets"/>
    <s v="Broad"/>
    <x v="3"/>
    <s v="Lyon"/>
    <s v="Position 1- 3"/>
    <n v="2.5"/>
    <n v="1"/>
    <n v="3.3125"/>
    <n v="3.3125"/>
    <n v="4"/>
    <n v="0.25"/>
    <n v="1"/>
    <n v="0"/>
    <n v="0"/>
    <n v="0"/>
    <n v="3.3125"/>
    <x v="654"/>
    <n v="-1"/>
    <n v="0"/>
    <s v="NA"/>
    <n v="0"/>
    <n v="0"/>
    <n v="0"/>
    <n v="2.9812500000000002"/>
    <n v="-3.4781250000000004"/>
    <n v="0.33124999999999982"/>
    <n v="0.16562500000000036"/>
  </r>
  <r>
    <x v="2"/>
    <s v="lyon airfares"/>
    <s v="Broad"/>
    <x v="3"/>
    <s v="Lyon"/>
    <s v="Position 1- 3"/>
    <n v="2.5"/>
    <n v="1"/>
    <n v="3.4"/>
    <n v="3.4"/>
    <n v="85"/>
    <n v="1.1764705882352899E-2"/>
    <n v="1.69647058823529"/>
    <n v="0"/>
    <n v="0"/>
    <n v="0"/>
    <n v="3.4"/>
    <x v="1120"/>
    <n v="-1"/>
    <n v="0"/>
    <s v="NA"/>
    <n v="0"/>
    <n v="0"/>
    <n v="0"/>
    <n v="3.06"/>
    <n v="-3.57"/>
    <n v="0.33999999999999986"/>
    <n v="0.16999999999999993"/>
  </r>
  <r>
    <x v="2"/>
    <s v="marseille airfares"/>
    <s v="Broad"/>
    <x v="3"/>
    <s v="Marseille"/>
    <s v="Position 1- 3"/>
    <n v="2.5"/>
    <n v="2"/>
    <n v="3.7625000000000002"/>
    <n v="1.8812500000000001"/>
    <n v="64"/>
    <n v="3.125E-2"/>
    <n v="1.34375"/>
    <n v="0"/>
    <n v="0"/>
    <n v="0"/>
    <n v="3.7625000000000002"/>
    <x v="732"/>
    <n v="-1"/>
    <n v="0"/>
    <s v="NA"/>
    <n v="0"/>
    <n v="0"/>
    <n v="0"/>
    <n v="3.3862500000000004"/>
    <n v="-3.9506250000000005"/>
    <n v="0.37624999999999975"/>
    <n v="0.18812500000000032"/>
  </r>
  <r>
    <x v="2"/>
    <s v="bordeaux ticket"/>
    <s v="Broad"/>
    <x v="3"/>
    <s v="Bordeaux"/>
    <s v="Position 1- 3"/>
    <n v="2.5"/>
    <n v="3"/>
    <n v="5.4624999750000001"/>
    <n v="1.8208333249999999"/>
    <n v="135"/>
    <n v="2.2222222222222202E-2"/>
    <n v="1.2074074074074099"/>
    <n v="0"/>
    <n v="0"/>
    <n v="0"/>
    <n v="5.4624999750000001"/>
    <x v="1121"/>
    <n v="-1"/>
    <n v="0"/>
    <s v="NA"/>
    <n v="0"/>
    <n v="0"/>
    <n v="0"/>
    <n v="4.9162499775000006"/>
    <n v="-5.7356249737500002"/>
    <n v="0.54624999749999947"/>
    <n v="0.27312499875000018"/>
  </r>
  <r>
    <x v="2"/>
    <s v="nice fares"/>
    <s v="Broad"/>
    <x v="3"/>
    <s v="Nice"/>
    <s v="Position 1- 3"/>
    <n v="2.5"/>
    <n v="5"/>
    <n v="5.7625000000000002"/>
    <n v="1.1525000000000001"/>
    <n v="78"/>
    <n v="6.4102564102564097E-2"/>
    <n v="2.1153846153846199"/>
    <n v="0"/>
    <n v="0"/>
    <n v="0"/>
    <n v="5.7625000000000002"/>
    <x v="579"/>
    <n v="-1"/>
    <n v="0"/>
    <s v="NA"/>
    <n v="0"/>
    <n v="0"/>
    <n v="0"/>
    <n v="5.1862500000000002"/>
    <n v="-6.0506250000000001"/>
    <n v="0.57624999999999993"/>
    <n v="0.28812499999999996"/>
  </r>
  <r>
    <x v="2"/>
    <s v="lyon airlines"/>
    <s v="Broad"/>
    <x v="3"/>
    <s v="Lyon"/>
    <s v="Position 1- 3"/>
    <n v="2.5"/>
    <n v="4"/>
    <n v="5.9375"/>
    <n v="1.484375"/>
    <n v="2520"/>
    <n v="1.5873015873015899E-3"/>
    <n v="1.6870634920634899"/>
    <n v="0"/>
    <n v="0"/>
    <n v="0"/>
    <n v="5.9375"/>
    <x v="1122"/>
    <n v="-1"/>
    <n v="0"/>
    <s v="NA"/>
    <n v="0"/>
    <n v="0"/>
    <n v="0"/>
    <n v="5.34375"/>
    <n v="-6.234375"/>
    <n v="0.59375"/>
    <n v="0.296875"/>
  </r>
  <r>
    <x v="2"/>
    <s v="airfrance airline"/>
    <s v="Broad"/>
    <x v="3"/>
    <s v="Air France"/>
    <s v="Position 1- 3"/>
    <n v="2.5"/>
    <n v="10"/>
    <n v="7.8375000000000004"/>
    <n v="0.78374999999999995"/>
    <n v="269"/>
    <n v="3.7174721189591101E-2"/>
    <n v="1.2301115241635701"/>
    <n v="0"/>
    <n v="0"/>
    <n v="0"/>
    <n v="7.8375000000000004"/>
    <x v="915"/>
    <n v="-1"/>
    <n v="0"/>
    <s v="NA"/>
    <n v="0"/>
    <n v="0"/>
    <n v="0"/>
    <n v="7.0537500000000009"/>
    <n v="-8.229375000000001"/>
    <n v="0.7837499999999995"/>
    <n v="0.39187500000000064"/>
  </r>
  <r>
    <x v="2"/>
    <s v="marseille cheap tickets"/>
    <s v="Broad"/>
    <x v="3"/>
    <s v="Marseille"/>
    <s v="Position 1- 3"/>
    <n v="2.5"/>
    <n v="4"/>
    <n v="7.9249999999999998"/>
    <n v="1.98125"/>
    <n v="71"/>
    <n v="5.63380281690141E-2"/>
    <n v="1.99718309859155"/>
    <n v="0"/>
    <n v="0"/>
    <n v="0"/>
    <n v="7.9249999999999998"/>
    <x v="1123"/>
    <n v="-1"/>
    <n v="0"/>
    <s v="NA"/>
    <n v="0"/>
    <n v="0"/>
    <n v="0"/>
    <n v="7.1325000000000003"/>
    <n v="-8.3212500000000009"/>
    <n v="0.79249999999999954"/>
    <n v="0.3962500000000011"/>
  </r>
  <r>
    <x v="2"/>
    <s v="paris airport"/>
    <s v="Broad"/>
    <x v="3"/>
    <s v="Paris"/>
    <s v="Position 1- 3"/>
    <n v="2.5"/>
    <n v="15"/>
    <n v="17.749999875"/>
    <n v="1.183333325"/>
    <n v="5353"/>
    <n v="2.8021670091537502E-3"/>
    <n v="1.07438819353633"/>
    <n v="0"/>
    <n v="0"/>
    <n v="0"/>
    <n v="17.749999875"/>
    <x v="1124"/>
    <n v="-1"/>
    <n v="0"/>
    <s v="NA"/>
    <n v="0"/>
    <n v="0"/>
    <n v="0"/>
    <n v="15.974999887500001"/>
    <n v="-18.637499868750002"/>
    <n v="1.7749999874999993"/>
    <n v="0.88749999375000144"/>
  </r>
  <r>
    <x v="2"/>
    <s v="nice cheap tickets"/>
    <s v="Broad"/>
    <x v="3"/>
    <s v="Nice"/>
    <s v="Position 1- 3"/>
    <n v="2.5"/>
    <n v="10"/>
    <n v="18.5625"/>
    <n v="1.85625"/>
    <n v="106"/>
    <n v="9.4339622641509399E-2"/>
    <n v="2.5849056603773599"/>
    <n v="0"/>
    <n v="0"/>
    <n v="0"/>
    <n v="18.5625"/>
    <x v="1125"/>
    <n v="-1"/>
    <n v="0"/>
    <s v="NA"/>
    <n v="0"/>
    <n v="0"/>
    <n v="0"/>
    <n v="16.706250000000001"/>
    <n v="-19.490625000000001"/>
    <n v="1.8562499999999993"/>
    <n v="0.92812500000000142"/>
  </r>
  <r>
    <x v="2"/>
    <s v="lyon flights"/>
    <s v="Broad"/>
    <x v="3"/>
    <s v="Lyon"/>
    <s v="Position 1- 3"/>
    <n v="2.5"/>
    <n v="14"/>
    <n v="23.487499875000001"/>
    <n v="1.6776785625000001"/>
    <n v="5122"/>
    <n v="2.7333073018352199E-3"/>
    <n v="1.25851229988286"/>
    <n v="0"/>
    <n v="0"/>
    <n v="0"/>
    <n v="23.487499875000001"/>
    <x v="1126"/>
    <n v="-1"/>
    <n v="0"/>
    <s v="NA"/>
    <n v="0"/>
    <n v="0"/>
    <n v="0"/>
    <n v="21.138749887500001"/>
    <n v="-24.661874868750001"/>
    <n v="2.3487499874999997"/>
    <n v="1.1743749937499999"/>
  </r>
  <r>
    <x v="2"/>
    <s v="nice airline"/>
    <s v="Broad"/>
    <x v="3"/>
    <s v="Nice"/>
    <s v="Position 1- 3"/>
    <n v="2.5"/>
    <n v="23"/>
    <n v="38.412499812500002"/>
    <n v="1.6701086875000002"/>
    <n v="1328"/>
    <n v="1.73192771084337E-2"/>
    <n v="1.50376506024096"/>
    <n v="0"/>
    <n v="0"/>
    <n v="0"/>
    <n v="38.412499812500002"/>
    <x v="1127"/>
    <n v="-1"/>
    <n v="0"/>
    <s v="NA"/>
    <n v="0"/>
    <n v="0"/>
    <n v="0"/>
    <n v="34.57124983125"/>
    <n v="-40.333124803125003"/>
    <n v="3.8412499812500016"/>
    <n v="1.9206249906250008"/>
  </r>
  <r>
    <x v="2"/>
    <s v="nice airlines"/>
    <s v="Broad"/>
    <x v="3"/>
    <s v="Nice"/>
    <s v="Position 1- 3"/>
    <n v="2.5"/>
    <n v="23"/>
    <n v="46.662499762499998"/>
    <n v="2.0288043375"/>
    <n v="2140"/>
    <n v="1.0747663551401901E-2"/>
    <n v="1.9267289719626199"/>
    <n v="0"/>
    <n v="0"/>
    <n v="0"/>
    <n v="46.662499762499998"/>
    <x v="1128"/>
    <n v="-1"/>
    <n v="0"/>
    <s v="NA"/>
    <n v="0"/>
    <n v="0"/>
    <n v="0"/>
    <n v="41.996249786249997"/>
    <n v="-48.995624750624998"/>
    <n v="4.6662499762500005"/>
    <n v="2.3331249881250002"/>
  </r>
  <r>
    <x v="2"/>
    <s v="marseille cheap flights"/>
    <s v="Broad"/>
    <x v="3"/>
    <s v="Marseille"/>
    <s v="Position 1- 3"/>
    <n v="2.5"/>
    <n v="33"/>
    <n v="60.937499700000004"/>
    <n v="1.8465909"/>
    <n v="1072"/>
    <n v="3.0783582089552199E-2"/>
    <n v="1.0830223880597001"/>
    <n v="0"/>
    <n v="0"/>
    <n v="0"/>
    <n v="60.937499700000004"/>
    <x v="1129"/>
    <n v="-1"/>
    <n v="0"/>
    <s v="NA"/>
    <n v="0"/>
    <n v="0"/>
    <n v="0"/>
    <n v="54.843749730000006"/>
    <n v="-63.984374685000006"/>
    <n v="6.0937499699999975"/>
    <n v="3.0468749850000023"/>
  </r>
  <r>
    <x v="2"/>
    <s v="nice cheap flights"/>
    <s v="Broad"/>
    <x v="3"/>
    <s v="Nice"/>
    <s v="Position 1- 3"/>
    <n v="2.5"/>
    <n v="91"/>
    <n v="125.07499891250001"/>
    <n v="1.3744505375"/>
    <n v="3760"/>
    <n v="2.4202127659574503E-2"/>
    <n v="1.26037234042553"/>
    <n v="0"/>
    <n v="0"/>
    <n v="0"/>
    <n v="125.07499891250001"/>
    <x v="1130"/>
    <n v="-1"/>
    <n v="0"/>
    <s v="NA"/>
    <n v="0"/>
    <n v="0"/>
    <n v="0"/>
    <n v="112.56749902125001"/>
    <n v="-131.32874885812501"/>
    <n v="12.507499891249992"/>
    <n v="6.2537499456250032"/>
  </r>
  <r>
    <x v="2"/>
    <s v="fly to paris"/>
    <s v="Broad"/>
    <x v="3"/>
    <s v="Paris"/>
    <s v="Position 1- 3"/>
    <n v="2.5"/>
    <n v="188"/>
    <n v="186.08749950000001"/>
    <n v="0.98982712500000003"/>
    <n v="2950"/>
    <n v="6.3728813559322001E-2"/>
    <n v="2.5265762711864399"/>
    <n v="0"/>
    <n v="0"/>
    <n v="0"/>
    <n v="186.08749950000001"/>
    <x v="1131"/>
    <n v="-1"/>
    <n v="0"/>
    <s v="NA"/>
    <n v="0"/>
    <n v="0"/>
    <n v="0"/>
    <n v="167.47874955"/>
    <n v="-195.39187447500001"/>
    <n v="18.608749950000004"/>
    <n v="9.3043749750000018"/>
  </r>
  <r>
    <x v="2"/>
    <s v="paris airlines"/>
    <s v="Broad"/>
    <x v="3"/>
    <s v="Paris"/>
    <s v="Position 1- 3"/>
    <n v="2.5"/>
    <n v="224"/>
    <n v="457.42499880000003"/>
    <n v="2.0420758875000002"/>
    <n v="26959"/>
    <n v="8.3089135353685215E-3"/>
    <n v="1.80852034571015"/>
    <n v="0"/>
    <n v="0"/>
    <n v="0"/>
    <n v="457.42499880000003"/>
    <x v="1132"/>
    <n v="-1"/>
    <n v="0"/>
    <s v="NA"/>
    <n v="0"/>
    <n v="0"/>
    <n v="0"/>
    <n v="411.68249892000006"/>
    <n v="-480.29624874000007"/>
    <n v="45.742499879999968"/>
    <n v="22.871249940000041"/>
  </r>
  <r>
    <x v="4"/>
    <s v="airfrance to rome"/>
    <s v="Broad"/>
    <x v="0"/>
    <s v="Rome Branded"/>
    <s v="Position 5-10 Bid Strategy"/>
    <n v="2.5"/>
    <n v="2"/>
    <n v="1.4624999999999999"/>
    <n v="0.73124999999999996"/>
    <n v="9"/>
    <n v="0.22222222222222199"/>
    <n v="1"/>
    <n v="0"/>
    <n v="0"/>
    <n v="0"/>
    <n v="1.4624999999999999"/>
    <x v="825"/>
    <n v="-1"/>
    <n v="0"/>
    <s v="NA"/>
    <n v="0"/>
    <n v="0"/>
    <n v="0"/>
    <n v="1.3162499999999999"/>
    <n v="-1.535625"/>
    <n v="0.14624999999999999"/>
    <n v="7.3125000000000107E-2"/>
  </r>
  <r>
    <x v="4"/>
    <s v="paris airline"/>
    <s v="Broad"/>
    <x v="12"/>
    <s v="Paris"/>
    <s v="Position 5-10 Bid Strategy"/>
    <n v="2.5"/>
    <n v="383"/>
    <n v="1152.0624967250001"/>
    <n v="3.0079960750000003"/>
    <n v="6780"/>
    <n v="5.6489675516224198E-2"/>
    <n v="1.8627241887905599"/>
    <n v="0"/>
    <n v="0"/>
    <n v="0"/>
    <n v="1152.0624967250001"/>
    <x v="1133"/>
    <n v="-1"/>
    <n v="0"/>
    <s v="NA"/>
    <n v="0"/>
    <n v="0"/>
    <n v="0"/>
    <n v="1036.8562470525001"/>
    <n v="-1209.6656215612502"/>
    <n v="115.20624967250001"/>
    <n v="57.603124836250117"/>
  </r>
  <r>
    <x v="4"/>
    <s v="rome travel"/>
    <s v="Broad"/>
    <x v="0"/>
    <s v="Rome"/>
    <s v="Position 5-10 Bid Strategy"/>
    <n v="2.5"/>
    <n v="488"/>
    <n v="1243.7499961999999"/>
    <n v="2.548668025"/>
    <n v="24166"/>
    <n v="2.0193660514772799E-2"/>
    <n v="4.5077832491930803"/>
    <n v="0"/>
    <n v="0"/>
    <n v="0"/>
    <n v="1243.7499961999999"/>
    <x v="1134"/>
    <n v="-1"/>
    <n v="0"/>
    <s v="NA"/>
    <n v="0"/>
    <n v="0"/>
    <n v="0"/>
    <n v="1119.37499658"/>
    <n v="-1305.9374960099999"/>
    <n v="124.37499961999993"/>
    <n v="62.187499809999963"/>
  </r>
  <r>
    <x v="3"/>
    <s v="air france business class"/>
    <s v="Standard"/>
    <x v="4"/>
    <s v="Unassigned"/>
    <s v="Position 1-2 Target"/>
    <n v="2.5"/>
    <n v="19"/>
    <n v="48.79999995"/>
    <n v="2.56842105"/>
    <n v="3225"/>
    <n v="5.8914728682170504E-3"/>
    <n v="1.5601550387596901"/>
    <n v="0"/>
    <n v="0"/>
    <n v="0"/>
    <n v="48.79999995"/>
    <x v="1135"/>
    <n v="-1"/>
    <n v="0"/>
    <s v="NA"/>
    <n v="0"/>
    <n v="0"/>
    <n v="0"/>
    <n v="43.919999955000002"/>
    <n v="-51.239999947500003"/>
    <n v="4.8799999949999986"/>
    <n v="2.4399999975000028"/>
  </r>
  <r>
    <x v="5"/>
    <s v="athens travel"/>
    <s v="Advanced"/>
    <x v="4"/>
    <s v="Unassigned"/>
    <s v="Position 5-10 Bid Strategy"/>
    <n v="2.6375000000000002"/>
    <n v="13"/>
    <n v="15.6"/>
    <n v="1.2"/>
    <n v="22032"/>
    <n v="5.9005083514887405E-4"/>
    <n v="1.92697893972404"/>
    <n v="0"/>
    <n v="0"/>
    <n v="0"/>
    <n v="15.6"/>
    <x v="1136"/>
    <n v="-1"/>
    <n v="0"/>
    <s v="NA"/>
    <n v="0"/>
    <n v="0"/>
    <n v="0"/>
    <n v="14.04"/>
    <n v="-16.38"/>
    <n v="1.5600000000000005"/>
    <n v="0.77999999999999936"/>
  </r>
  <r>
    <x v="5"/>
    <s v="greece hotel"/>
    <s v="Advanced"/>
    <x v="4"/>
    <s v="Unassigned"/>
    <s v="Position 1-2 Target"/>
    <n v="2.75"/>
    <n v="2"/>
    <n v="2.7625000000000002"/>
    <n v="1.3812500000000001"/>
    <n v="446"/>
    <n v="4.4843049327354303E-3"/>
    <n v="1.7"/>
    <n v="0"/>
    <n v="0"/>
    <n v="0"/>
    <n v="2.7625000000000002"/>
    <x v="1137"/>
    <n v="-1"/>
    <n v="0"/>
    <s v="NA"/>
    <n v="0"/>
    <n v="0"/>
    <n v="0"/>
    <n v="2.4862500000000001"/>
    <n v="-2.9006250000000002"/>
    <n v="0.27625000000000011"/>
    <n v="0.13812500000000005"/>
  </r>
  <r>
    <x v="5"/>
    <s v="greece cruises"/>
    <s v="Advanced"/>
    <x v="4"/>
    <s v="Unassigned"/>
    <s v="Position 1-2 Target"/>
    <n v="2.75"/>
    <n v="35"/>
    <n v="92.149999812499999"/>
    <n v="2.6328571374999998"/>
    <n v="7089"/>
    <n v="4.9372266892368502E-3"/>
    <n v="1.0636902242911599"/>
    <n v="0"/>
    <n v="0"/>
    <n v="0"/>
    <n v="92.149999812499999"/>
    <x v="1138"/>
    <n v="-1"/>
    <n v="0"/>
    <s v="NA"/>
    <n v="0"/>
    <n v="0"/>
    <n v="0"/>
    <n v="82.934999831249996"/>
    <n v="-96.757499803125"/>
    <n v="9.2149999812500027"/>
    <n v="4.6074999906250014"/>
  </r>
  <r>
    <x v="4"/>
    <s v="french airline"/>
    <s v="Broad"/>
    <x v="12"/>
    <s v="France"/>
    <s v="Pos 3-6"/>
    <n v="2.9375"/>
    <n v="629"/>
    <n v="1070.6374977375001"/>
    <n v="1.7021263875000001"/>
    <n v="15026"/>
    <n v="4.1860774657260701E-2"/>
    <n v="1.7975176360974301"/>
    <n v="0"/>
    <n v="0"/>
    <n v="0"/>
    <n v="1070.6374977375001"/>
    <x v="1139"/>
    <n v="-1"/>
    <n v="0"/>
    <s v="NA"/>
    <n v="0"/>
    <n v="0"/>
    <n v="0"/>
    <n v="963.57374796375007"/>
    <n v="-1124.1693726243752"/>
    <n v="107.06374977375003"/>
    <n v="53.53187488687513"/>
  </r>
  <r>
    <x v="3"/>
    <s v="fly to nice"/>
    <s v="Advanced"/>
    <x v="4"/>
    <s v="Unassigned"/>
    <s v="Position 1-2 Target"/>
    <n v="3.125"/>
    <n v="12"/>
    <n v="4.8375000000000004"/>
    <n v="0.40312500000000001"/>
    <n v="16044"/>
    <n v="7.4794315632012009E-4"/>
    <n v="2.52756793817003"/>
    <n v="0"/>
    <n v="0"/>
    <n v="0"/>
    <n v="4.8375000000000004"/>
    <x v="1140"/>
    <n v="-1"/>
    <n v="0"/>
    <s v="NA"/>
    <n v="0"/>
    <n v="0"/>
    <n v="0"/>
    <n v="4.3537500000000007"/>
    <n v="-5.0793750000000006"/>
    <n v="0.48374999999999968"/>
    <n v="0.24187500000000028"/>
  </r>
  <r>
    <x v="3"/>
    <s v="cheap paris plane ticket"/>
    <s v="Advanced"/>
    <x v="4"/>
    <s v="Unassigned"/>
    <s v="Position 1-2 Target"/>
    <n v="3.125"/>
    <n v="9"/>
    <n v="6.0499999125000006"/>
    <n v="0.67222221250000003"/>
    <n v="962"/>
    <n v="9.3555093555093612E-3"/>
    <n v="1.89740124740125"/>
    <n v="0"/>
    <n v="0"/>
    <n v="0"/>
    <n v="6.0499999125000006"/>
    <x v="1141"/>
    <n v="-1"/>
    <n v="0"/>
    <s v="NA"/>
    <n v="0"/>
    <n v="0"/>
    <n v="0"/>
    <n v="5.4449999212500009"/>
    <n v="-6.3524999081250009"/>
    <n v="0.6049999912499997"/>
    <n v="0.3024999956250003"/>
  </r>
  <r>
    <x v="5"/>
    <s v="discount airfare to france"/>
    <s v="Standard"/>
    <x v="4"/>
    <s v="Unassigned"/>
    <s v="Position 1-4 Bid Strategy"/>
    <n v="3.1375000000000002"/>
    <n v="3"/>
    <n v="1.875"/>
    <n v="0.625"/>
    <n v="100"/>
    <n v="0.03"/>
    <n v="2.93"/>
    <n v="0"/>
    <n v="0"/>
    <n v="0"/>
    <n v="1.875"/>
    <x v="1142"/>
    <n v="-1"/>
    <n v="0"/>
    <s v="NA"/>
    <n v="0"/>
    <n v="0"/>
    <n v="0"/>
    <n v="1.6875"/>
    <n v="-1.96875"/>
    <n v="0.1875"/>
    <n v="9.375E-2"/>
  </r>
  <r>
    <x v="5"/>
    <s v="cheap travel france"/>
    <s v="Standard"/>
    <x v="4"/>
    <s v="Unassigned"/>
    <s v="Position 1-4 Bid Strategy"/>
    <n v="3.1375000000000002"/>
    <n v="3"/>
    <n v="2.4375"/>
    <n v="0.8125"/>
    <n v="111"/>
    <n v="2.7027027027027001E-2"/>
    <n v="1.64684684684685"/>
    <n v="0"/>
    <n v="0"/>
    <n v="0"/>
    <n v="2.4375"/>
    <x v="1143"/>
    <n v="-1"/>
    <n v="0"/>
    <s v="NA"/>
    <n v="0"/>
    <n v="0"/>
    <n v="0"/>
    <n v="2.1937500000000001"/>
    <n v="-2.5593750000000002"/>
    <n v="0.24374999999999991"/>
    <n v="0.12187500000000018"/>
  </r>
  <r>
    <x v="5"/>
    <s v="bordeaux flight"/>
    <s v="Standard"/>
    <x v="4"/>
    <s v="Unassigned"/>
    <s v="Position 1-4 Bid Strategy"/>
    <n v="3.1375000000000002"/>
    <n v="20"/>
    <n v="13.475"/>
    <n v="0.67374999999999996"/>
    <n v="698"/>
    <n v="2.8653295128939802E-2"/>
    <n v="1.1468481375358199"/>
    <n v="0"/>
    <n v="0"/>
    <n v="0"/>
    <n v="13.475"/>
    <x v="1144"/>
    <n v="-1"/>
    <n v="0"/>
    <s v="NA"/>
    <n v="0"/>
    <n v="0"/>
    <n v="0"/>
    <n v="12.1275"/>
    <n v="-14.14875"/>
    <n v="1.3475000000000001"/>
    <n v="0.67375000000000007"/>
  </r>
  <r>
    <x v="5"/>
    <s v="flight to marseille"/>
    <s v="Standard"/>
    <x v="4"/>
    <s v="Unassigned"/>
    <s v="Position 1-4 Bid Strategy"/>
    <n v="3.1375000000000002"/>
    <n v="20"/>
    <n v="16.850000000000001"/>
    <n v="0.84250000000000003"/>
    <n v="960"/>
    <n v="2.0833333333333301E-2"/>
    <n v="1.33833333333333"/>
    <n v="0"/>
    <n v="0"/>
    <n v="0"/>
    <n v="16.850000000000001"/>
    <x v="1145"/>
    <n v="-1"/>
    <n v="0"/>
    <s v="NA"/>
    <n v="0"/>
    <n v="0"/>
    <n v="0"/>
    <n v="15.165000000000001"/>
    <n v="-17.692500000000003"/>
    <n v="1.6850000000000005"/>
    <n v="0.84250000000000114"/>
  </r>
  <r>
    <x v="5"/>
    <s v="france holidays"/>
    <s v="Standard"/>
    <x v="4"/>
    <s v="Unassigned"/>
    <s v="Position 2-5 Bid Strategy"/>
    <n v="3.1375000000000002"/>
    <n v="28"/>
    <n v="23.962499749999999"/>
    <n v="0.8558035625"/>
    <n v="3999"/>
    <n v="7.0017504376093994E-3"/>
    <n v="3.0005251312828198"/>
    <n v="0"/>
    <n v="0"/>
    <n v="0"/>
    <n v="23.962499749999999"/>
    <x v="1146"/>
    <n v="-1"/>
    <n v="0"/>
    <s v="NA"/>
    <n v="0"/>
    <n v="0"/>
    <n v="0"/>
    <n v="21.566249774999999"/>
    <n v="-25.160624737500001"/>
    <n v="2.3962499749999999"/>
    <n v="1.1981249875000017"/>
  </r>
  <r>
    <x v="5"/>
    <s v="flight to nice"/>
    <s v="Standard"/>
    <x v="4"/>
    <s v="Unassigned"/>
    <s v="Position 1-4 Bid Strategy"/>
    <n v="3.1375000000000002"/>
    <n v="88"/>
    <n v="111.21249919999998"/>
    <n v="1.2637783999999999"/>
    <n v="4345"/>
    <n v="2.0253164556962001E-2"/>
    <n v="1.4845339470655901"/>
    <n v="0"/>
    <n v="0"/>
    <n v="0"/>
    <n v="111.21249919999998"/>
    <x v="1147"/>
    <n v="-1"/>
    <n v="0"/>
    <s v="NA"/>
    <n v="0"/>
    <n v="0"/>
    <n v="0"/>
    <n v="100.09124927999999"/>
    <n v="-116.77312415999998"/>
    <n v="11.121249919999997"/>
    <n v="5.5606249599999984"/>
  </r>
  <r>
    <x v="5"/>
    <s v="cheap flight to france"/>
    <s v="Standard"/>
    <x v="4"/>
    <s v="Unassigned"/>
    <s v="Position 1-4 Bid Strategy"/>
    <n v="3.1375000000000002"/>
    <n v="141"/>
    <n v="132.01249961249999"/>
    <n v="0.93625886250000001"/>
    <n v="6425"/>
    <n v="2.1945525291828801E-2"/>
    <n v="1.2357354085603101"/>
    <n v="0"/>
    <n v="0"/>
    <n v="0"/>
    <n v="132.01249961249999"/>
    <x v="1148"/>
    <n v="-1"/>
    <n v="0"/>
    <s v="NA"/>
    <n v="0"/>
    <n v="0"/>
    <n v="0"/>
    <n v="118.81124965124999"/>
    <n v="-138.61312459312501"/>
    <n v="13.201249961249999"/>
    <n v="6.6006249806250139"/>
  </r>
  <r>
    <x v="5"/>
    <s v="athens hotel"/>
    <s v="Advanced"/>
    <x v="4"/>
    <s v="Unassigned"/>
    <s v="Position 1-4 Bid Strategy"/>
    <n v="3.2749999999999999"/>
    <n v="605"/>
    <n v="1545.0374974375002"/>
    <n v="2.5537809875000002"/>
    <n v="295419"/>
    <n v="2.0479386904701503E-3"/>
    <n v="2.0703109820289098"/>
    <n v="0"/>
    <n v="0"/>
    <n v="0"/>
    <n v="1545.0374974375002"/>
    <x v="1149"/>
    <n v="-1"/>
    <n v="0"/>
    <s v="NA"/>
    <n v="0"/>
    <n v="0"/>
    <n v="0"/>
    <n v="1390.5337476937502"/>
    <n v="-1622.2893723093753"/>
    <n v="154.50374974374995"/>
    <n v="77.251874871875089"/>
  </r>
  <r>
    <x v="0"/>
    <s v="rome cheap flight"/>
    <s v="Standard"/>
    <x v="0"/>
    <s v="Rome"/>
    <s v=""/>
    <n v="3.7124999999999999"/>
    <n v="3"/>
    <n v="3.9124999875000004"/>
    <n v="1.3041666625000001"/>
    <n v="35"/>
    <n v="8.5714285714285687E-2"/>
    <n v="1.02857142857143"/>
    <n v="0"/>
    <n v="0"/>
    <n v="0"/>
    <n v="3.9124999875000004"/>
    <x v="1150"/>
    <n v="-1"/>
    <n v="0"/>
    <s v="NA"/>
    <n v="0"/>
    <n v="0"/>
    <n v="0"/>
    <n v="3.5212499887500006"/>
    <n v="-4.1081249868750005"/>
    <n v="0.39124999874999977"/>
    <n v="0.19562499937500011"/>
  </r>
  <r>
    <x v="2"/>
    <s v="bordeaux cheap tickets"/>
    <s v="Broad"/>
    <x v="3"/>
    <s v="Bordeaux"/>
    <s v="Position 1- 3"/>
    <n v="3.75"/>
    <n v="3"/>
    <n v="4.3499999999999996"/>
    <n v="1.45"/>
    <n v="24"/>
    <n v="0.125"/>
    <n v="1.4583333333333299"/>
    <n v="0"/>
    <n v="0"/>
    <n v="0"/>
    <n v="4.3499999999999996"/>
    <x v="924"/>
    <n v="-1"/>
    <n v="0"/>
    <s v="NA"/>
    <n v="0"/>
    <n v="0"/>
    <n v="0"/>
    <n v="3.9149999999999996"/>
    <n v="-4.5674999999999999"/>
    <n v="0.43500000000000005"/>
    <n v="0.21750000000000025"/>
  </r>
  <r>
    <x v="2"/>
    <s v="bordeaux cheap flights"/>
    <s v="Broad"/>
    <x v="3"/>
    <s v="Bordeaux"/>
    <s v="Position 1- 3"/>
    <n v="3.75"/>
    <n v="8"/>
    <n v="7.625"/>
    <n v="0.953125"/>
    <n v="765"/>
    <n v="1.0457516339869299E-2"/>
    <n v="1.14196078431373"/>
    <n v="0"/>
    <n v="0"/>
    <n v="0"/>
    <n v="7.625"/>
    <x v="435"/>
    <n v="-1"/>
    <n v="0"/>
    <s v="NA"/>
    <n v="0"/>
    <n v="0"/>
    <n v="0"/>
    <n v="6.8624999999999998"/>
    <n v="-8.0062499999999996"/>
    <n v="0.76250000000000018"/>
    <n v="0.38124999999999964"/>
  </r>
  <r>
    <x v="2"/>
    <s v="bordeaux airlines"/>
    <s v="Broad"/>
    <x v="3"/>
    <s v="Bordeaux"/>
    <s v="Position 1- 3"/>
    <n v="3.75"/>
    <n v="6"/>
    <n v="9.9249999750000022"/>
    <n v="1.6541666625000002"/>
    <n v="1562"/>
    <n v="3.8412291933418697E-3"/>
    <n v="1.5491037131882199"/>
    <n v="0"/>
    <n v="0"/>
    <n v="0"/>
    <n v="9.9249999750000022"/>
    <x v="1151"/>
    <n v="-1"/>
    <n v="0"/>
    <s v="NA"/>
    <n v="0"/>
    <n v="0"/>
    <n v="0"/>
    <n v="8.9324999775000027"/>
    <n v="-10.421249973750003"/>
    <n v="0.99249999749999951"/>
    <n v="0.49624999875000064"/>
  </r>
  <r>
    <x v="2"/>
    <s v="lyon travel"/>
    <s v="Broad"/>
    <x v="3"/>
    <s v="Lyon"/>
    <s v="Position 1- 3"/>
    <n v="3.75"/>
    <n v="4"/>
    <n v="9.9375"/>
    <n v="2.484375"/>
    <n v="925"/>
    <n v="4.3243243243243201E-3"/>
    <n v="1.5378378378378399"/>
    <n v="0"/>
    <n v="0"/>
    <n v="0"/>
    <n v="9.9375"/>
    <x v="1152"/>
    <n v="-1"/>
    <n v="0"/>
    <s v="NA"/>
    <n v="0"/>
    <n v="0"/>
    <n v="0"/>
    <n v="8.9437499999999996"/>
    <n v="-10.434375000000001"/>
    <n v="0.99375000000000036"/>
    <n v="0.49687500000000107"/>
  </r>
  <r>
    <x v="2"/>
    <s v="nice cheap flight"/>
    <s v="Broad"/>
    <x v="3"/>
    <s v="Nice"/>
    <s v="Position 1- 3"/>
    <n v="3.75"/>
    <n v="6"/>
    <n v="13.275"/>
    <n v="2.2124999999999999"/>
    <n v="216"/>
    <n v="2.7777777777777801E-2"/>
    <n v="1.4875"/>
    <n v="0"/>
    <n v="0"/>
    <n v="0"/>
    <n v="13.275"/>
    <x v="1153"/>
    <n v="-1"/>
    <n v="0"/>
    <s v="NA"/>
    <n v="0"/>
    <n v="0"/>
    <n v="0"/>
    <n v="11.9475"/>
    <n v="-13.938750000000001"/>
    <n v="1.3275000000000006"/>
    <n v="0.66375000000000028"/>
  </r>
  <r>
    <x v="2"/>
    <s v="airfrance airlines"/>
    <s v="Broad"/>
    <x v="3"/>
    <s v="Air France"/>
    <s v="Position 1- 3"/>
    <n v="3.75"/>
    <n v="26"/>
    <n v="17.724999825000001"/>
    <n v="0.68173076250000009"/>
    <n v="586"/>
    <n v="4.4368600682593906E-2"/>
    <n v="1.21501706484642"/>
    <n v="0"/>
    <n v="0"/>
    <n v="0"/>
    <n v="17.724999825000001"/>
    <x v="1154"/>
    <n v="-1"/>
    <n v="0"/>
    <s v="NA"/>
    <n v="0"/>
    <n v="0"/>
    <n v="0"/>
    <n v="15.952499842500002"/>
    <n v="-18.611249816250002"/>
    <n v="1.7724999824999994"/>
    <n v="0.88624999125000059"/>
  </r>
  <r>
    <x v="2"/>
    <s v="marseille travel"/>
    <s v="Broad"/>
    <x v="3"/>
    <s v="Marseille"/>
    <s v="Position 1- 3"/>
    <n v="3.75"/>
    <n v="10"/>
    <n v="18.462499999999999"/>
    <n v="1.8462499999999999"/>
    <n v="1759"/>
    <n v="5.6850483229107492E-3"/>
    <n v="1.50608300170551"/>
    <n v="0"/>
    <n v="0"/>
    <n v="0"/>
    <n v="18.462499999999999"/>
    <x v="1155"/>
    <n v="-1"/>
    <n v="0"/>
    <s v="NA"/>
    <n v="0"/>
    <n v="0"/>
    <n v="0"/>
    <n v="16.616250000000001"/>
    <n v="-19.385625000000001"/>
    <n v="1.8462499999999977"/>
    <n v="0.92312500000000242"/>
  </r>
  <r>
    <x v="2"/>
    <s v="paris cheap ticket"/>
    <s v="Broad"/>
    <x v="3"/>
    <s v="Paris"/>
    <s v="Position 1- 3"/>
    <n v="3.75"/>
    <n v="43"/>
    <n v="84.749999674999998"/>
    <n v="1.970930225"/>
    <n v="1440"/>
    <n v="2.9861111111111099E-2"/>
    <n v="2.61763888888889"/>
    <n v="0"/>
    <n v="0"/>
    <n v="0"/>
    <n v="84.749999674999998"/>
    <x v="1156"/>
    <n v="-1"/>
    <n v="0"/>
    <s v="NA"/>
    <n v="0"/>
    <n v="0"/>
    <n v="0"/>
    <n v="76.274999707500001"/>
    <n v="-88.987499658749996"/>
    <n v="8.474999967499997"/>
    <n v="4.2374999837499985"/>
  </r>
  <r>
    <x v="2"/>
    <s v="french airline"/>
    <s v="Broad"/>
    <x v="3"/>
    <s v="Air France"/>
    <s v="Position 1- 3"/>
    <n v="3.75"/>
    <n v="233"/>
    <n v="623.08749907499998"/>
    <n v="2.6741952749999998"/>
    <n v="18214"/>
    <n v="1.27923575271769E-2"/>
    <n v="1.9825628637312001"/>
    <n v="0"/>
    <n v="0"/>
    <n v="0"/>
    <n v="623.08749907499998"/>
    <x v="1157"/>
    <n v="-1"/>
    <n v="0"/>
    <s v="NA"/>
    <n v="0"/>
    <n v="0"/>
    <n v="0"/>
    <n v="560.7787491675"/>
    <n v="-654.24187402874998"/>
    <n v="62.308749907499987"/>
    <n v="31.154374953749993"/>
  </r>
  <r>
    <x v="5"/>
    <s v="cheap paris airfare"/>
    <s v="Standard"/>
    <x v="4"/>
    <s v="Unassigned"/>
    <s v="Position 1-4 Bid Strategy"/>
    <n v="4.45"/>
    <n v="33"/>
    <n v="59.249999737499998"/>
    <n v="1.7954545374999999"/>
    <n v="1055"/>
    <n v="3.12796208530806E-2"/>
    <n v="1.58142180094787"/>
    <n v="0"/>
    <n v="0"/>
    <n v="0"/>
    <n v="59.249999737499998"/>
    <x v="1158"/>
    <n v="-1"/>
    <n v="0"/>
    <s v="NA"/>
    <n v="0"/>
    <n v="0"/>
    <n v="0"/>
    <n v="53.32499976375"/>
    <n v="-62.212499724375"/>
    <n v="5.9249999737499977"/>
    <n v="2.9624999868750024"/>
  </r>
  <r>
    <x v="5"/>
    <s v="flight to france"/>
    <s v="Standard"/>
    <x v="4"/>
    <s v="Unassigned"/>
    <s v="Position 1-4 Bid Strategy"/>
    <n v="4.45"/>
    <n v="68"/>
    <n v="89.737499650000018"/>
    <n v="1.3196691125000002"/>
    <n v="7142"/>
    <n v="9.5211425371044493E-3"/>
    <n v="1.23765051806217"/>
    <n v="0"/>
    <n v="0"/>
    <n v="0"/>
    <n v="89.737499650000018"/>
    <x v="1159"/>
    <n v="-1"/>
    <n v="0"/>
    <s v="NA"/>
    <n v="0"/>
    <n v="0"/>
    <n v="0"/>
    <n v="80.763749685000022"/>
    <n v="-94.224374632500016"/>
    <n v="8.9737499649999961"/>
    <n v="4.4868749824999981"/>
  </r>
  <r>
    <x v="5"/>
    <s v="ticket paris"/>
    <s v="Standard"/>
    <x v="4"/>
    <s v="Unassigned"/>
    <s v="Position 1-4 Bid Strategy"/>
    <n v="4.45"/>
    <n v="73"/>
    <n v="106.71249956250001"/>
    <n v="1.4618150625000002"/>
    <n v="2605"/>
    <n v="2.8023032629558502E-2"/>
    <n v="2.1815355086372401"/>
    <n v="0"/>
    <n v="0"/>
    <n v="0"/>
    <n v="106.71249956250001"/>
    <x v="1160"/>
    <n v="-1"/>
    <n v="0"/>
    <s v="NA"/>
    <n v="0"/>
    <n v="0"/>
    <n v="0"/>
    <n v="96.04124960625002"/>
    <n v="-112.04812454062503"/>
    <n v="10.671249956249994"/>
    <n v="5.3356249781250114"/>
  </r>
  <r>
    <x v="2"/>
    <s v="flights to lyon"/>
    <s v="Broad"/>
    <x v="2"/>
    <s v="Lyon"/>
    <s v=""/>
    <n v="5"/>
    <n v="1"/>
    <n v="0.8"/>
    <n v="0.8"/>
    <n v="15"/>
    <n v="6.6666666666666693E-2"/>
    <n v="1.9466666666666701"/>
    <n v="0"/>
    <n v="0"/>
    <n v="0"/>
    <n v="0.8"/>
    <x v="1161"/>
    <n v="-1"/>
    <n v="0"/>
    <s v="NA"/>
    <n v="0"/>
    <n v="0"/>
    <n v="0"/>
    <n v="0.72000000000000008"/>
    <n v="-0.84000000000000008"/>
    <n v="7.999999999999996E-2"/>
    <n v="4.0000000000000036E-2"/>
  </r>
  <r>
    <x v="2"/>
    <s v="flight to nice"/>
    <s v="Broad"/>
    <x v="2"/>
    <s v="Nice"/>
    <s v=""/>
    <n v="5"/>
    <n v="1"/>
    <n v="0.83750000000000002"/>
    <n v="0.83750000000000002"/>
    <n v="15"/>
    <n v="6.6666666666666693E-2"/>
    <n v="1.32666666666667"/>
    <n v="0"/>
    <n v="0"/>
    <n v="0"/>
    <n v="0.83750000000000002"/>
    <x v="589"/>
    <n v="-1"/>
    <n v="0"/>
    <s v="NA"/>
    <n v="0"/>
    <n v="0"/>
    <n v="0"/>
    <n v="0.75375000000000003"/>
    <n v="-0.87937500000000002"/>
    <n v="8.3749999999999991E-2"/>
    <n v="4.1874999999999996E-2"/>
  </r>
  <r>
    <x v="2"/>
    <s v="bordeaux flights"/>
    <s v="Broad"/>
    <x v="2"/>
    <s v="Bordeaux"/>
    <s v=""/>
    <n v="5"/>
    <n v="1"/>
    <n v="1.1000000000000001"/>
    <n v="1.1000000000000001"/>
    <n v="3"/>
    <n v="0.33333333333333298"/>
    <n v="1"/>
    <n v="0"/>
    <n v="0"/>
    <n v="0"/>
    <n v="1.1000000000000001"/>
    <x v="666"/>
    <n v="-1"/>
    <n v="0"/>
    <s v="NA"/>
    <n v="0"/>
    <n v="0"/>
    <n v="0"/>
    <n v="0.9900000000000001"/>
    <n v="-1.1550000000000002"/>
    <n v="0.10999999999999999"/>
    <n v="5.500000000000016E-2"/>
  </r>
  <r>
    <x v="2"/>
    <s v="trips to nice"/>
    <s v="Broad"/>
    <x v="2"/>
    <s v="Nice"/>
    <s v=""/>
    <n v="5"/>
    <n v="1"/>
    <n v="1.2124999999999999"/>
    <n v="1.2124999999999999"/>
    <n v="2"/>
    <n v="0.5"/>
    <n v="1"/>
    <n v="0"/>
    <n v="0"/>
    <n v="0"/>
    <n v="1.2124999999999999"/>
    <x v="1162"/>
    <n v="-1"/>
    <n v="0"/>
    <s v="NA"/>
    <n v="0"/>
    <n v="0"/>
    <n v="0"/>
    <n v="1.0912500000000001"/>
    <n v="-1.2731250000000001"/>
    <n v="0.12124999999999986"/>
    <n v="6.0625000000000151E-2"/>
  </r>
  <r>
    <x v="2"/>
    <s v="fly to nice"/>
    <s v="Broad"/>
    <x v="2"/>
    <s v="Nice"/>
    <s v=""/>
    <n v="5"/>
    <n v="1"/>
    <n v="1.35"/>
    <n v="1.35"/>
    <n v="19"/>
    <n v="5.2631578947368397E-2"/>
    <n v="1.1052631578947401"/>
    <n v="0"/>
    <n v="0"/>
    <n v="0"/>
    <n v="1.35"/>
    <x v="807"/>
    <n v="-1"/>
    <n v="0"/>
    <s v="NA"/>
    <n v="0"/>
    <n v="0"/>
    <n v="0"/>
    <n v="1.2150000000000001"/>
    <n v="-1.4175000000000002"/>
    <n v="0.13500000000000001"/>
    <n v="6.7500000000000115E-2"/>
  </r>
  <r>
    <x v="2"/>
    <s v="air france paris flights"/>
    <s v="Broad"/>
    <x v="2"/>
    <s v="Paris Branded"/>
    <s v=""/>
    <n v="5"/>
    <n v="1"/>
    <n v="1.4375"/>
    <n v="1.4375"/>
    <n v="5"/>
    <n v="0.2"/>
    <n v="1"/>
    <n v="0"/>
    <n v="0"/>
    <n v="0"/>
    <n v="1.4375"/>
    <x v="572"/>
    <n v="-1"/>
    <n v="0"/>
    <s v="NA"/>
    <n v="0"/>
    <n v="0"/>
    <n v="0"/>
    <n v="1.29375"/>
    <n v="-1.5093750000000001"/>
    <n v="0.14375000000000004"/>
    <n v="7.1875000000000133E-2"/>
  </r>
  <r>
    <x v="2"/>
    <s v="airfrance site"/>
    <s v="Broad"/>
    <x v="2"/>
    <s v="Air France Website"/>
    <s v=""/>
    <n v="5"/>
    <n v="2"/>
    <n v="1.6375"/>
    <n v="0.81874999999999998"/>
    <n v="12"/>
    <n v="0.16666666666666699"/>
    <n v="1"/>
    <n v="0"/>
    <n v="0"/>
    <n v="0"/>
    <n v="1.6375"/>
    <x v="656"/>
    <n v="-1"/>
    <n v="0"/>
    <s v="NA"/>
    <n v="0"/>
    <n v="0"/>
    <n v="0"/>
    <n v="1.4737499999999999"/>
    <n v="-1.7193750000000001"/>
    <n v="0.16375000000000006"/>
    <n v="8.1875000000000142E-2"/>
  </r>
  <r>
    <x v="2"/>
    <s v="air france fare paris"/>
    <s v="Broad"/>
    <x v="2"/>
    <s v="Paris Branded"/>
    <s v=""/>
    <n v="5"/>
    <n v="1"/>
    <n v="1.9375"/>
    <n v="1.9375"/>
    <n v="8"/>
    <n v="0.125"/>
    <n v="1"/>
    <n v="0"/>
    <n v="0"/>
    <n v="0"/>
    <n v="1.9375"/>
    <x v="1163"/>
    <n v="-1"/>
    <n v="0"/>
    <s v="NA"/>
    <n v="0"/>
    <n v="0"/>
    <n v="0"/>
    <n v="1.7437500000000001"/>
    <n v="-2.0343750000000003"/>
    <n v="0.19374999999999987"/>
    <n v="9.6875000000000266E-2"/>
  </r>
  <r>
    <x v="2"/>
    <s v="cheapest flight to france"/>
    <s v="Broad"/>
    <x v="2"/>
    <s v="France"/>
    <s v=""/>
    <n v="5"/>
    <n v="2"/>
    <n v="2.0499999999999998"/>
    <n v="1.0249999999999999"/>
    <n v="3"/>
    <n v="0.66666666666666696"/>
    <n v="1"/>
    <n v="0"/>
    <n v="0"/>
    <n v="0"/>
    <n v="2.0499999999999998"/>
    <x v="663"/>
    <n v="-1"/>
    <n v="0"/>
    <s v="NA"/>
    <n v="0"/>
    <n v="0"/>
    <n v="0"/>
    <n v="1.845"/>
    <n v="-2.1524999999999999"/>
    <n v="0.20499999999999985"/>
    <n v="0.10250000000000004"/>
  </r>
  <r>
    <x v="2"/>
    <s v="nice cheap flights"/>
    <s v="Broad"/>
    <x v="2"/>
    <s v="Nice"/>
    <s v=""/>
    <n v="5"/>
    <n v="1"/>
    <n v="2.2625000000000002"/>
    <n v="2.2625000000000002"/>
    <n v="7"/>
    <n v="0.14285714285714302"/>
    <n v="1"/>
    <n v="0"/>
    <n v="0"/>
    <n v="0"/>
    <n v="2.2625000000000002"/>
    <x v="1164"/>
    <n v="-1"/>
    <n v="0"/>
    <s v="NA"/>
    <n v="0"/>
    <n v="0"/>
    <n v="0"/>
    <n v="2.0362500000000003"/>
    <n v="-2.3756250000000003"/>
    <n v="0.22624999999999984"/>
    <n v="0.11312500000000014"/>
  </r>
  <r>
    <x v="2"/>
    <s v="air france cheap tickets paris"/>
    <s v="Broad"/>
    <x v="2"/>
    <s v="Paris Branded"/>
    <s v=""/>
    <n v="5"/>
    <n v="1"/>
    <n v="2.2875000000000001"/>
    <n v="2.2875000000000001"/>
    <n v="4"/>
    <n v="0.25"/>
    <n v="1"/>
    <n v="0"/>
    <n v="0"/>
    <n v="0"/>
    <n v="2.2875000000000001"/>
    <x v="1165"/>
    <n v="-1"/>
    <n v="0"/>
    <s v="NA"/>
    <n v="0"/>
    <n v="0"/>
    <n v="0"/>
    <n v="2.0587500000000003"/>
    <n v="-2.401875"/>
    <n v="0.22874999999999979"/>
    <n v="0.11437499999999989"/>
  </r>
  <r>
    <x v="2"/>
    <s v="nice flights"/>
    <s v="Broad"/>
    <x v="2"/>
    <s v="Nice"/>
    <s v=""/>
    <n v="5"/>
    <n v="1"/>
    <n v="3.4"/>
    <n v="3.4"/>
    <n v="17"/>
    <n v="5.8823529411764698E-2"/>
    <n v="1.1705882352941199"/>
    <n v="0"/>
    <n v="0"/>
    <n v="0"/>
    <n v="3.4"/>
    <x v="1120"/>
    <n v="-1"/>
    <n v="0"/>
    <s v="NA"/>
    <n v="0"/>
    <n v="0"/>
    <n v="0"/>
    <n v="3.06"/>
    <n v="-3.57"/>
    <n v="0.33999999999999986"/>
    <n v="0.16999999999999993"/>
  </r>
  <r>
    <x v="2"/>
    <s v="nice flight"/>
    <s v="Broad"/>
    <x v="2"/>
    <s v="Nice"/>
    <s v=""/>
    <n v="5"/>
    <n v="4"/>
    <n v="3.5125000000000002"/>
    <n v="0.87812500000000004"/>
    <n v="86"/>
    <n v="4.6511627906976702E-2"/>
    <n v="1.05"/>
    <n v="0"/>
    <n v="0"/>
    <n v="0"/>
    <n v="3.5125000000000002"/>
    <x v="827"/>
    <n v="-1"/>
    <n v="0"/>
    <s v="NA"/>
    <n v="0"/>
    <n v="0"/>
    <n v="0"/>
    <n v="3.1612500000000003"/>
    <n v="-3.6881250000000003"/>
    <n v="0.35124999999999984"/>
    <n v="0.17562500000000014"/>
  </r>
  <r>
    <x v="2"/>
    <s v="airfrance to paris"/>
    <s v="Broad"/>
    <x v="2"/>
    <s v="Paris Branded"/>
    <s v=""/>
    <n v="5"/>
    <n v="4"/>
    <n v="4.5250000000000004"/>
    <n v="1.1312500000000001"/>
    <n v="30"/>
    <n v="0.133333333333333"/>
    <n v="1.13333333333333"/>
    <n v="0"/>
    <n v="0"/>
    <n v="0"/>
    <n v="4.5250000000000004"/>
    <x v="1166"/>
    <n v="-1"/>
    <n v="0"/>
    <s v="NA"/>
    <n v="0"/>
    <n v="0"/>
    <n v="0"/>
    <n v="4.0725000000000007"/>
    <n v="-4.7512500000000006"/>
    <n v="0.45249999999999968"/>
    <n v="0.22625000000000028"/>
  </r>
  <r>
    <x v="2"/>
    <s v="bordeaux airlines"/>
    <s v="Broad"/>
    <x v="2"/>
    <s v="Bordeaux"/>
    <s v=""/>
    <n v="5"/>
    <n v="1"/>
    <n v="4.5374999999999996"/>
    <n v="4.5374999999999996"/>
    <n v="12"/>
    <n v="8.3333333333333301E-2"/>
    <n v="1"/>
    <n v="0"/>
    <n v="0"/>
    <n v="0"/>
    <n v="4.5374999999999996"/>
    <x v="777"/>
    <n v="-1"/>
    <n v="0"/>
    <s v="NA"/>
    <n v="0"/>
    <n v="0"/>
    <n v="0"/>
    <n v="4.0837500000000002"/>
    <n v="-4.7643750000000002"/>
    <n v="0.45374999999999943"/>
    <n v="0.2268750000000006"/>
  </r>
  <r>
    <x v="2"/>
    <s v="air france flight to paris"/>
    <s v="Broad"/>
    <x v="2"/>
    <s v="Paris Branded"/>
    <s v=""/>
    <n v="5"/>
    <n v="4"/>
    <n v="4.6749999999999998"/>
    <n v="1.16875"/>
    <n v="7"/>
    <n v="0.57142857142857106"/>
    <n v="1.28571428571429"/>
    <n v="0"/>
    <n v="0"/>
    <n v="0"/>
    <n v="4.6749999999999998"/>
    <x v="1167"/>
    <n v="-1"/>
    <n v="0"/>
    <s v="NA"/>
    <n v="0"/>
    <n v="0"/>
    <n v="0"/>
    <n v="4.2074999999999996"/>
    <n v="-4.9087500000000004"/>
    <n v="0.46750000000000025"/>
    <n v="0.23375000000000057"/>
  </r>
  <r>
    <x v="2"/>
    <s v="flights to bordeaux"/>
    <s v="Broad"/>
    <x v="2"/>
    <s v="Bordeaux"/>
    <s v=""/>
    <n v="5"/>
    <n v="2"/>
    <n v="5.2750000000000004"/>
    <n v="2.6375000000000002"/>
    <n v="12"/>
    <n v="0.16666666666666699"/>
    <n v="1.43333333333333"/>
    <n v="0"/>
    <n v="0"/>
    <n v="0"/>
    <n v="5.2750000000000004"/>
    <x v="841"/>
    <n v="-1"/>
    <n v="0"/>
    <s v="NA"/>
    <n v="0"/>
    <n v="0"/>
    <n v="0"/>
    <n v="4.7475000000000005"/>
    <n v="-5.5387500000000003"/>
    <n v="0.52749999999999986"/>
    <n v="0.26374999999999993"/>
  </r>
  <r>
    <x v="2"/>
    <s v="airfrance tickets"/>
    <s v="Broad"/>
    <x v="2"/>
    <s v="Air France Brand"/>
    <s v=""/>
    <n v="5"/>
    <n v="8"/>
    <n v="5.8250000000000002"/>
    <n v="0.72812500000000002"/>
    <n v="34"/>
    <n v="0.23529411764705899"/>
    <n v="1"/>
    <n v="0"/>
    <n v="0"/>
    <n v="0"/>
    <n v="5.8250000000000002"/>
    <x v="1168"/>
    <n v="-1"/>
    <n v="0"/>
    <s v="NA"/>
    <n v="0"/>
    <n v="0"/>
    <n v="0"/>
    <n v="5.2425000000000006"/>
    <n v="-6.1162500000000009"/>
    <n v="0.58249999999999957"/>
    <n v="0.29125000000000068"/>
  </r>
  <r>
    <x v="2"/>
    <s v="air france flights to paris"/>
    <s v="Broad"/>
    <x v="2"/>
    <s v="Paris Branded"/>
    <s v=""/>
    <n v="5"/>
    <n v="4"/>
    <n v="7.125"/>
    <n v="1.78125"/>
    <n v="7"/>
    <n v="0.57142857142857106"/>
    <n v="1"/>
    <n v="0"/>
    <n v="0"/>
    <n v="0"/>
    <n v="7.125"/>
    <x v="1169"/>
    <n v="-1"/>
    <n v="0"/>
    <s v="NA"/>
    <n v="0"/>
    <n v="0"/>
    <n v="0"/>
    <n v="6.4125000000000005"/>
    <n v="-7.4812500000000002"/>
    <n v="0.71249999999999947"/>
    <n v="0.35625000000000018"/>
  </r>
  <r>
    <x v="2"/>
    <s v="travel to nice"/>
    <s v="Broad"/>
    <x v="2"/>
    <s v="Nice"/>
    <s v=""/>
    <n v="5"/>
    <n v="4"/>
    <n v="7.55"/>
    <n v="1.8875"/>
    <n v="56"/>
    <n v="7.1428571428571397E-2"/>
    <n v="1.40357142857143"/>
    <n v="0"/>
    <n v="0"/>
    <n v="0"/>
    <n v="7.55"/>
    <x v="1170"/>
    <n v="-1"/>
    <n v="0"/>
    <s v="NA"/>
    <n v="0"/>
    <n v="0"/>
    <n v="0"/>
    <n v="6.7949999999999999"/>
    <n v="-7.9275000000000002"/>
    <n v="0.75499999999999989"/>
    <n v="0.37750000000000039"/>
  </r>
  <r>
    <x v="2"/>
    <s v="nice travel"/>
    <s v="Broad"/>
    <x v="2"/>
    <s v="Nice"/>
    <s v=""/>
    <n v="5"/>
    <n v="3"/>
    <n v="7.7749999875000011"/>
    <n v="2.5916666625000002"/>
    <n v="96"/>
    <n v="3.125E-2"/>
    <n v="1.3270833333333301"/>
    <n v="0"/>
    <n v="0"/>
    <n v="0"/>
    <n v="7.7749999875000011"/>
    <x v="1171"/>
    <n v="-1"/>
    <n v="0"/>
    <s v="NA"/>
    <n v="0"/>
    <n v="0"/>
    <n v="0"/>
    <n v="6.9974999887500013"/>
    <n v="-8.1637499868750023"/>
    <n v="0.77749999874999975"/>
    <n v="0.38874999937500121"/>
  </r>
  <r>
    <x v="2"/>
    <s v="paris flight deal"/>
    <s v="Broad"/>
    <x v="2"/>
    <s v="Paris"/>
    <s v=""/>
    <n v="5"/>
    <n v="5"/>
    <n v="9.1"/>
    <n v="1.82"/>
    <n v="17"/>
    <n v="0.29411764705882404"/>
    <n v="2.4117647058823501"/>
    <n v="0"/>
    <n v="0"/>
    <n v="0"/>
    <n v="9.1"/>
    <x v="1172"/>
    <n v="-1"/>
    <n v="0"/>
    <s v="NA"/>
    <n v="0"/>
    <n v="0"/>
    <n v="0"/>
    <n v="8.19"/>
    <n v="-9.5549999999999997"/>
    <n v="0.91000000000000014"/>
    <n v="0.45500000000000007"/>
  </r>
  <r>
    <x v="2"/>
    <s v="nice cheap ticket"/>
    <s v="Broad"/>
    <x v="3"/>
    <s v="Nice"/>
    <s v="Position 1- 3"/>
    <n v="5"/>
    <n v="5"/>
    <n v="9.1125000000000007"/>
    <n v="1.8225"/>
    <n v="79"/>
    <n v="6.3291139240506306E-2"/>
    <n v="1.77848101265823"/>
    <n v="0"/>
    <n v="0"/>
    <n v="0"/>
    <n v="9.1125000000000007"/>
    <x v="1173"/>
    <n v="-1"/>
    <n v="0"/>
    <s v="NA"/>
    <n v="0"/>
    <n v="0"/>
    <n v="0"/>
    <n v="8.2012500000000017"/>
    <n v="-9.568125000000002"/>
    <n v="0.91124999999999901"/>
    <n v="0.45562500000000128"/>
  </r>
  <r>
    <x v="2"/>
    <s v="budget travel france"/>
    <s v="Broad"/>
    <x v="2"/>
    <s v="France"/>
    <s v=""/>
    <n v="5"/>
    <n v="4"/>
    <n v="9.2624999999999993"/>
    <n v="2.3156249999999998"/>
    <n v="101"/>
    <n v="3.9603960396039598E-2"/>
    <n v="1.3178217821782201"/>
    <n v="0"/>
    <n v="0"/>
    <n v="0"/>
    <n v="9.2624999999999993"/>
    <x v="1174"/>
    <n v="-1"/>
    <n v="0"/>
    <s v="NA"/>
    <n v="0"/>
    <n v="0"/>
    <n v="0"/>
    <n v="8.3362499999999997"/>
    <n v="-9.7256249999999991"/>
    <n v="0.92624999999999957"/>
    <n v="0.46312499999999979"/>
  </r>
  <r>
    <x v="2"/>
    <s v="paris france airport"/>
    <s v="Broad"/>
    <x v="2"/>
    <s v="Paris"/>
    <s v=""/>
    <n v="5"/>
    <n v="4"/>
    <n v="9.4375"/>
    <n v="2.359375"/>
    <n v="344"/>
    <n v="1.16279069767442E-2"/>
    <n v="1.5328488372093001"/>
    <n v="0"/>
    <n v="0"/>
    <n v="0"/>
    <n v="9.4375"/>
    <x v="1175"/>
    <n v="-1"/>
    <n v="0"/>
    <s v="NA"/>
    <n v="0"/>
    <n v="0"/>
    <n v="0"/>
    <n v="8.4937500000000004"/>
    <n v="-9.9093750000000007"/>
    <n v="0.94374999999999964"/>
    <n v="0.47187500000000071"/>
  </r>
  <r>
    <x v="2"/>
    <s v="trip in france"/>
    <s v="Broad"/>
    <x v="2"/>
    <s v="France"/>
    <s v=""/>
    <n v="5"/>
    <n v="3"/>
    <n v="9.5374999874999986"/>
    <n v="3.1791666624999997"/>
    <n v="52"/>
    <n v="5.7692307692307702E-2"/>
    <n v="1.3"/>
    <n v="0"/>
    <n v="0"/>
    <n v="0"/>
    <n v="9.5374999874999986"/>
    <x v="1176"/>
    <n v="-1"/>
    <n v="0"/>
    <s v="NA"/>
    <n v="0"/>
    <n v="0"/>
    <n v="0"/>
    <n v="8.5837499887499984"/>
    <n v="-10.014374986875"/>
    <n v="0.95374999875000022"/>
    <n v="0.476874999375001"/>
  </r>
  <r>
    <x v="2"/>
    <s v="france holidays"/>
    <s v="Broad"/>
    <x v="2"/>
    <s v="France"/>
    <s v=""/>
    <n v="5"/>
    <n v="4"/>
    <n v="10.025"/>
    <n v="2.5062500000000001"/>
    <n v="469"/>
    <n v="8.5287846481876314E-3"/>
    <n v="1.2379530916844399"/>
    <n v="0"/>
    <n v="0"/>
    <n v="0"/>
    <n v="10.025"/>
    <x v="1177"/>
    <n v="-1"/>
    <n v="0"/>
    <s v="NA"/>
    <n v="0"/>
    <n v="0"/>
    <n v="0"/>
    <n v="9.0225000000000009"/>
    <n v="-10.526250000000001"/>
    <n v="1.0024999999999995"/>
    <n v="0.50125000000000064"/>
  </r>
  <r>
    <x v="2"/>
    <s v="france airport"/>
    <s v="Broad"/>
    <x v="2"/>
    <s v="France"/>
    <s v=""/>
    <n v="5"/>
    <n v="6"/>
    <n v="11.599999950000001"/>
    <n v="1.933333325"/>
    <n v="306"/>
    <n v="1.9607843137254898E-2"/>
    <n v="1.2369281045751599"/>
    <n v="0"/>
    <n v="0"/>
    <n v="0"/>
    <n v="11.599999950000001"/>
    <x v="1178"/>
    <n v="-1"/>
    <n v="0"/>
    <s v="NA"/>
    <n v="0"/>
    <n v="0"/>
    <n v="0"/>
    <n v="10.439999955000001"/>
    <n v="-12.179999947500001"/>
    <n v="1.1599999949999997"/>
    <n v="0.57999999749999986"/>
  </r>
  <r>
    <x v="2"/>
    <s v="flights to nice"/>
    <s v="Broad"/>
    <x v="2"/>
    <s v="Nice"/>
    <s v=""/>
    <n v="5"/>
    <n v="11"/>
    <n v="12.174999924999998"/>
    <n v="1.1068181749999999"/>
    <n v="115"/>
    <n v="9.5652173913043495E-2"/>
    <n v="1.07565217391304"/>
    <n v="0"/>
    <n v="0"/>
    <n v="0"/>
    <n v="12.174999924999998"/>
    <x v="1179"/>
    <n v="-1"/>
    <n v="0"/>
    <s v="NA"/>
    <n v="0"/>
    <n v="0"/>
    <n v="0"/>
    <n v="10.957499932499999"/>
    <n v="-12.783749921249999"/>
    <n v="1.2174999924999987"/>
    <n v="0.60874999625000115"/>
  </r>
  <r>
    <x v="2"/>
    <s v="air france deal"/>
    <s v="Broad"/>
    <x v="2"/>
    <s v="Air France Brand"/>
    <s v=""/>
    <n v="5"/>
    <n v="6"/>
    <n v="12.637499999999999"/>
    <n v="2.1062500000000002"/>
    <n v="61"/>
    <n v="9.8360655737704902E-2"/>
    <n v="2.30819672131148"/>
    <n v="0"/>
    <n v="0"/>
    <n v="0"/>
    <n v="12.637499999999999"/>
    <x v="1180"/>
    <n v="-1"/>
    <n v="0"/>
    <s v="NA"/>
    <n v="0"/>
    <n v="0"/>
    <n v="0"/>
    <n v="11.373749999999999"/>
    <n v="-13.269375"/>
    <n v="1.2637499999999999"/>
    <n v="0.63187500000000085"/>
  </r>
  <r>
    <x v="2"/>
    <s v="paris travel information"/>
    <s v="Broad"/>
    <x v="2"/>
    <s v="Paris"/>
    <s v=""/>
    <n v="5"/>
    <n v="5"/>
    <n v="13.262499999999999"/>
    <n v="2.6524999999999999"/>
    <n v="164"/>
    <n v="3.0487804878048797E-2"/>
    <n v="1.19390243902439"/>
    <n v="0"/>
    <n v="0"/>
    <n v="0"/>
    <n v="13.262499999999999"/>
    <x v="1181"/>
    <n v="-1"/>
    <n v="0"/>
    <s v="NA"/>
    <n v="0"/>
    <n v="0"/>
    <n v="0"/>
    <n v="11.936249999999999"/>
    <n v="-13.925625"/>
    <n v="1.3262499999999999"/>
    <n v="0.66312500000000085"/>
  </r>
  <r>
    <x v="2"/>
    <s v="south france travel"/>
    <s v="Broad"/>
    <x v="2"/>
    <s v="France"/>
    <s v=""/>
    <n v="5"/>
    <n v="6"/>
    <n v="19.512499949999999"/>
    <n v="3.2520833249999996"/>
    <n v="156"/>
    <n v="3.8461538461538498E-2"/>
    <n v="1.33012820512821"/>
    <n v="0"/>
    <n v="0"/>
    <n v="0"/>
    <n v="19.512499949999999"/>
    <x v="1182"/>
    <n v="-1"/>
    <n v="0"/>
    <s v="NA"/>
    <n v="0"/>
    <n v="0"/>
    <n v="0"/>
    <n v="17.561249955000001"/>
    <n v="-20.488124947500001"/>
    <n v="1.9512499949999977"/>
    <n v="0.97562499750000242"/>
  </r>
  <r>
    <x v="2"/>
    <s v="orlando to paris"/>
    <s v="Broad"/>
    <x v="2"/>
    <s v="Paris"/>
    <s v=""/>
    <n v="5"/>
    <n v="8"/>
    <n v="23.25"/>
    <n v="2.90625"/>
    <n v="261"/>
    <n v="3.0651340996168602E-2"/>
    <n v="1.31034482758621"/>
    <n v="0"/>
    <n v="0"/>
    <n v="0"/>
    <n v="23.25"/>
    <x v="1183"/>
    <n v="-1"/>
    <n v="0"/>
    <s v="NA"/>
    <n v="0"/>
    <n v="0"/>
    <n v="0"/>
    <n v="20.925000000000001"/>
    <n v="-24.412500000000001"/>
    <n v="2.3249999999999993"/>
    <n v="1.1625000000000014"/>
  </r>
  <r>
    <x v="2"/>
    <s v="marseille airfare"/>
    <s v="Broad"/>
    <x v="3"/>
    <s v="Marseille"/>
    <s v="Position 1- 3"/>
    <n v="5"/>
    <n v="17"/>
    <n v="24.674999987500001"/>
    <n v="1.4514705875"/>
    <n v="1232"/>
    <n v="1.37987012987013E-2"/>
    <n v="1.20316558441558"/>
    <n v="0"/>
    <n v="0"/>
    <n v="0"/>
    <n v="24.674999987500001"/>
    <x v="1184"/>
    <n v="-1"/>
    <n v="0"/>
    <s v="NA"/>
    <n v="0"/>
    <n v="0"/>
    <n v="0"/>
    <n v="22.207499988750001"/>
    <n v="-25.908749986875002"/>
    <n v="2.4674999987500001"/>
    <n v="1.2337499993750001"/>
  </r>
  <r>
    <x v="2"/>
    <s v="airfrance airline"/>
    <s v="Broad"/>
    <x v="2"/>
    <s v="Air France Brand"/>
    <s v=""/>
    <n v="5"/>
    <n v="27"/>
    <n v="24.78749985"/>
    <n v="0.91805554999999994"/>
    <n v="142"/>
    <n v="0.19014084507042298"/>
    <n v="1.05"/>
    <n v="0"/>
    <n v="0"/>
    <n v="0"/>
    <n v="24.78749985"/>
    <x v="1185"/>
    <n v="-1"/>
    <n v="0"/>
    <s v="NA"/>
    <n v="0"/>
    <n v="0"/>
    <n v="0"/>
    <n v="22.308749864999999"/>
    <n v="-26.0268748425"/>
    <n v="2.4787499850000003"/>
    <n v="1.2393749925000002"/>
  </r>
  <r>
    <x v="2"/>
    <s v="airfrance airlines"/>
    <s v="Broad"/>
    <x v="2"/>
    <s v="Air France Brand"/>
    <s v=""/>
    <n v="5"/>
    <n v="33"/>
    <n v="26.149999837500001"/>
    <n v="0.79242423750000002"/>
    <n v="258"/>
    <n v="0.127906976744186"/>
    <n v="1.02984496124031"/>
    <n v="0"/>
    <n v="0"/>
    <n v="0"/>
    <n v="26.149999837500001"/>
    <x v="1186"/>
    <n v="-1"/>
    <n v="0"/>
    <s v="NA"/>
    <n v="0"/>
    <n v="0"/>
    <n v="0"/>
    <n v="23.534999853750001"/>
    <n v="-27.457499829375003"/>
    <n v="2.6149999837499998"/>
    <n v="1.3074999918750017"/>
  </r>
  <r>
    <x v="2"/>
    <s v="air france website"/>
    <s v="Broad"/>
    <x v="2"/>
    <s v="Air France Website"/>
    <s v=""/>
    <n v="5"/>
    <n v="38"/>
    <n v="26.374999625000001"/>
    <n v="0.69407893750000005"/>
    <n v="138"/>
    <n v="0.27536231884057999"/>
    <n v="1.04565217391304"/>
    <n v="0"/>
    <n v="0"/>
    <n v="0"/>
    <n v="26.374999625000001"/>
    <x v="1187"/>
    <n v="-1"/>
    <n v="0"/>
    <s v="NA"/>
    <n v="0"/>
    <n v="0"/>
    <n v="0"/>
    <n v="23.737499662500003"/>
    <n v="-27.693749606250002"/>
    <n v="2.637499962499998"/>
    <n v="1.3187499812500008"/>
  </r>
  <r>
    <x v="2"/>
    <s v="france plane ticket"/>
    <s v="Broad"/>
    <x v="2"/>
    <s v="France"/>
    <s v=""/>
    <n v="5"/>
    <n v="12"/>
    <n v="29.524999950000002"/>
    <n v="2.4604166625000001"/>
    <n v="91"/>
    <n v="0.13186813186813201"/>
    <n v="1.89340659340659"/>
    <n v="0"/>
    <n v="0"/>
    <n v="0"/>
    <n v="29.524999950000002"/>
    <x v="1188"/>
    <n v="-1"/>
    <n v="0"/>
    <s v="NA"/>
    <n v="0"/>
    <n v="0"/>
    <n v="0"/>
    <n v="26.572499955000001"/>
    <n v="-31.001249947500003"/>
    <n v="2.9524999950000002"/>
    <n v="1.4762499975000019"/>
  </r>
  <r>
    <x v="2"/>
    <s v="newark to paris"/>
    <s v="Broad"/>
    <x v="2"/>
    <s v="Paris"/>
    <s v=""/>
    <n v="5"/>
    <n v="19"/>
    <n v="32.824999924999993"/>
    <n v="1.7276315749999998"/>
    <n v="173"/>
    <n v="0.109826589595376"/>
    <n v="1.6086705202312099"/>
    <n v="0"/>
    <n v="0"/>
    <n v="0"/>
    <n v="32.824999924999993"/>
    <x v="742"/>
    <n v="-1"/>
    <n v="0"/>
    <s v="NA"/>
    <n v="0"/>
    <n v="0"/>
    <n v="0"/>
    <n v="29.542499932499993"/>
    <n v="-34.466249921249997"/>
    <n v="3.2824999925"/>
    <n v="1.6412499962500036"/>
  </r>
  <r>
    <x v="2"/>
    <s v="france airports"/>
    <s v="Broad"/>
    <x v="2"/>
    <s v="France"/>
    <s v=""/>
    <n v="5"/>
    <n v="30"/>
    <n v="33.75"/>
    <n v="1.125"/>
    <n v="1099"/>
    <n v="2.7297543221110099E-2"/>
    <n v="1.0395814376706101"/>
    <n v="0"/>
    <n v="0"/>
    <n v="0"/>
    <n v="33.75"/>
    <x v="1189"/>
    <n v="-1"/>
    <n v="0"/>
    <s v="NA"/>
    <n v="0"/>
    <n v="0"/>
    <n v="0"/>
    <n v="30.375"/>
    <n v="-35.4375"/>
    <n v="3.375"/>
    <n v="1.6875"/>
  </r>
  <r>
    <x v="2"/>
    <s v="new york to paris flight"/>
    <s v="Broad"/>
    <x v="2"/>
    <s v="Paris"/>
    <s v=""/>
    <n v="5"/>
    <n v="15"/>
    <n v="39.4374999375"/>
    <n v="2.6291666624999999"/>
    <n v="109"/>
    <n v="0.13761467889908299"/>
    <n v="1.0458715596330299"/>
    <n v="0"/>
    <n v="0"/>
    <n v="0"/>
    <n v="39.4374999375"/>
    <x v="1190"/>
    <n v="-1"/>
    <n v="0"/>
    <s v="NA"/>
    <n v="0"/>
    <n v="0"/>
    <n v="0"/>
    <n v="35.493749943750004"/>
    <n v="-41.409374934375002"/>
    <n v="3.9437499937499965"/>
    <n v="1.9718749968750018"/>
  </r>
  <r>
    <x v="2"/>
    <s v="paris airport"/>
    <s v="Broad"/>
    <x v="2"/>
    <s v="Paris"/>
    <s v=""/>
    <n v="5"/>
    <n v="21"/>
    <n v="47.799999974999999"/>
    <n v="2.2761904749999999"/>
    <n v="3180"/>
    <n v="6.6037735849056598E-3"/>
    <n v="1.1944654088050299"/>
    <n v="0"/>
    <n v="0"/>
    <n v="0"/>
    <n v="47.799999974999999"/>
    <x v="1191"/>
    <n v="-1"/>
    <n v="0"/>
    <s v="NA"/>
    <n v="0"/>
    <n v="0"/>
    <n v="0"/>
    <n v="43.019999977499999"/>
    <n v="-50.189999973749998"/>
    <n v="4.7799999974999992"/>
    <n v="2.3899999987499996"/>
  </r>
  <r>
    <x v="2"/>
    <s v="paris plane ticket"/>
    <s v="Broad"/>
    <x v="3"/>
    <s v="Paris"/>
    <s v="Position 1- 3"/>
    <n v="5"/>
    <n v="27"/>
    <n v="49.999999950000003"/>
    <n v="1.8518518500000001"/>
    <n v="288"/>
    <n v="9.375E-2"/>
    <n v="2.6256944444444401"/>
    <n v="0"/>
    <n v="0"/>
    <n v="0"/>
    <n v="49.999999950000003"/>
    <x v="1192"/>
    <n v="-1"/>
    <n v="0"/>
    <s v="NA"/>
    <n v="0"/>
    <n v="0"/>
    <n v="0"/>
    <n v="44.999999955000007"/>
    <n v="-52.499999947500008"/>
    <n v="4.999999994999996"/>
    <n v="2.4999999975000051"/>
  </r>
  <r>
    <x v="2"/>
    <s v="paris france tourism"/>
    <s v="Broad"/>
    <x v="2"/>
    <s v="Paris"/>
    <s v=""/>
    <n v="5"/>
    <n v="28"/>
    <n v="50.774999799999996"/>
    <n v="1.8133928499999998"/>
    <n v="1074"/>
    <n v="2.6070763500931099E-2"/>
    <n v="1.5418063314711401"/>
    <n v="0"/>
    <n v="0"/>
    <n v="0"/>
    <n v="50.774999799999996"/>
    <x v="1193"/>
    <n v="-1"/>
    <n v="0"/>
    <s v="NA"/>
    <n v="0"/>
    <n v="0"/>
    <n v="0"/>
    <n v="45.697499819999997"/>
    <n v="-53.313749789999996"/>
    <n v="5.0774999799999989"/>
    <n v="2.5387499899999995"/>
  </r>
  <r>
    <x v="2"/>
    <s v="lyon cheap flights"/>
    <s v="Broad"/>
    <x v="3"/>
    <s v="Lyon"/>
    <s v="Position 1- 3"/>
    <n v="5"/>
    <n v="32"/>
    <n v="54.774999999999999"/>
    <n v="1.71171875"/>
    <n v="3529"/>
    <n v="9.0677245678662498E-3"/>
    <n v="1.20456219892321"/>
    <n v="0"/>
    <n v="0"/>
    <n v="0"/>
    <n v="54.774999999999999"/>
    <x v="1194"/>
    <n v="-1"/>
    <n v="0"/>
    <s v="NA"/>
    <n v="0"/>
    <n v="0"/>
    <n v="0"/>
    <n v="49.297499999999999"/>
    <n v="-57.513750000000002"/>
    <n v="5.4774999999999991"/>
    <n v="2.7387500000000031"/>
  </r>
  <r>
    <x v="2"/>
    <s v="paris airports"/>
    <s v="Broad"/>
    <x v="2"/>
    <s v="Paris"/>
    <s v=""/>
    <n v="5"/>
    <n v="20"/>
    <n v="54.8"/>
    <n v="2.74"/>
    <n v="986"/>
    <n v="2.0283975659229202E-2"/>
    <n v="1.0841784989858001"/>
    <n v="0"/>
    <n v="0"/>
    <n v="0"/>
    <n v="54.8"/>
    <x v="1195"/>
    <n v="-1"/>
    <n v="0"/>
    <s v="NA"/>
    <n v="0"/>
    <n v="0"/>
    <n v="0"/>
    <n v="49.32"/>
    <n v="-57.54"/>
    <n v="5.4799999999999969"/>
    <n v="2.740000000000002"/>
  </r>
  <r>
    <x v="2"/>
    <s v="air france to paris"/>
    <s v="Broad"/>
    <x v="2"/>
    <s v="Paris Branded"/>
    <s v=""/>
    <n v="5"/>
    <n v="43"/>
    <n v="63.987499662500007"/>
    <n v="1.4880813875000001"/>
    <n v="272"/>
    <n v="0.158088235294118"/>
    <n v="1.0823529411764701"/>
    <n v="0"/>
    <n v="0"/>
    <n v="0"/>
    <n v="63.987499662500007"/>
    <x v="1196"/>
    <n v="-1"/>
    <n v="0"/>
    <s v="NA"/>
    <n v="0"/>
    <n v="0"/>
    <n v="0"/>
    <n v="57.588749696250005"/>
    <n v="-67.186874645625011"/>
    <n v="6.3987499662500014"/>
    <n v="3.1993749831250042"/>
  </r>
  <r>
    <x v="2"/>
    <s v="france cheap ticket"/>
    <s v="Broad"/>
    <x v="2"/>
    <s v="France"/>
    <s v=""/>
    <n v="5"/>
    <n v="21"/>
    <n v="65.699999925"/>
    <n v="3.1285714250000001"/>
    <n v="176"/>
    <n v="0.11931818181818199"/>
    <n v="1.5755681818181799"/>
    <n v="0"/>
    <n v="0"/>
    <n v="0"/>
    <n v="65.699999925"/>
    <x v="1197"/>
    <n v="-1"/>
    <n v="0"/>
    <s v="NA"/>
    <n v="0"/>
    <n v="0"/>
    <n v="0"/>
    <n v="59.129999932499999"/>
    <n v="-68.984999921250008"/>
    <n v="6.5699999925000014"/>
    <n v="3.2849999962500078"/>
  </r>
  <r>
    <x v="2"/>
    <s v="france fare"/>
    <s v="Broad"/>
    <x v="2"/>
    <s v="France"/>
    <s v=""/>
    <n v="5"/>
    <n v="27"/>
    <n v="66.087499725000001"/>
    <n v="2.4476851750000002"/>
    <n v="301"/>
    <n v="8.9700996677740896E-2"/>
    <n v="1.3830564784053201"/>
    <n v="0"/>
    <n v="0"/>
    <n v="0"/>
    <n v="66.087499725000001"/>
    <x v="1198"/>
    <n v="-1"/>
    <n v="0"/>
    <s v="NA"/>
    <n v="0"/>
    <n v="0"/>
    <n v="0"/>
    <n v="59.478749752500001"/>
    <n v="-69.391874711249997"/>
    <n v="6.6087499725000001"/>
    <n v="3.3043749862499965"/>
  </r>
  <r>
    <x v="2"/>
    <s v="paris travel deal"/>
    <s v="Broad"/>
    <x v="2"/>
    <s v="Paris"/>
    <s v=""/>
    <n v="5"/>
    <n v="23"/>
    <n v="81.537499812500002"/>
    <n v="3.5451086875"/>
    <n v="126"/>
    <n v="0.182539682539683"/>
    <n v="2.0730158730158701"/>
    <n v="0"/>
    <n v="0"/>
    <n v="0"/>
    <n v="81.537499812500002"/>
    <x v="1199"/>
    <n v="-1"/>
    <n v="0"/>
    <s v="NA"/>
    <n v="0"/>
    <n v="0"/>
    <n v="0"/>
    <n v="73.38374983125"/>
    <n v="-85.614374803125003"/>
    <n v="8.1537499812500016"/>
    <n v="4.0768749906250008"/>
  </r>
  <r>
    <x v="2"/>
    <s v="france ticket"/>
    <s v="Broad"/>
    <x v="2"/>
    <s v="France"/>
    <s v=""/>
    <n v="5"/>
    <n v="30"/>
    <n v="84.525000000000006"/>
    <n v="2.8174999999999999"/>
    <n v="573"/>
    <n v="5.2356020942408404E-2"/>
    <n v="1.5610820244328101"/>
    <n v="0"/>
    <n v="0"/>
    <n v="0"/>
    <n v="84.525000000000006"/>
    <x v="1200"/>
    <n v="-1"/>
    <n v="0"/>
    <s v="NA"/>
    <n v="0"/>
    <n v="0"/>
    <n v="0"/>
    <n v="76.072500000000005"/>
    <n v="-88.751250000000013"/>
    <n v="8.4525000000000006"/>
    <n v="4.2262500000000074"/>
  </r>
  <r>
    <x v="2"/>
    <s v="bordeaux travel"/>
    <s v="Broad"/>
    <x v="3"/>
    <s v="Bordeaux"/>
    <s v="Position 1- 3"/>
    <n v="5"/>
    <n v="29"/>
    <n v="91.849999875000009"/>
    <n v="3.1672413750000001"/>
    <n v="7494"/>
    <n v="3.8697624766479799E-3"/>
    <n v="1.56455831331732"/>
    <n v="0"/>
    <n v="0"/>
    <n v="0"/>
    <n v="91.849999875000009"/>
    <x v="1201"/>
    <n v="-1"/>
    <n v="0"/>
    <s v="NA"/>
    <n v="0"/>
    <n v="0"/>
    <n v="0"/>
    <n v="82.664999887500016"/>
    <n v="-96.442499868750019"/>
    <n v="9.1849999874999924"/>
    <n v="4.5924999937500104"/>
  </r>
  <r>
    <x v="2"/>
    <s v="france plane tickets"/>
    <s v="Broad"/>
    <x v="2"/>
    <s v="France"/>
    <s v=""/>
    <n v="5"/>
    <n v="31"/>
    <n v="95.862499700000001"/>
    <n v="3.0923387"/>
    <n v="323"/>
    <n v="9.5975232198142399E-2"/>
    <n v="2.8325077399380798"/>
    <n v="0"/>
    <n v="0"/>
    <n v="0"/>
    <n v="95.862499700000001"/>
    <x v="1202"/>
    <n v="-1"/>
    <n v="0"/>
    <s v="NA"/>
    <n v="0"/>
    <n v="0"/>
    <n v="0"/>
    <n v="86.276249730000004"/>
    <n v="-100.65562468500001"/>
    <n v="9.5862499699999972"/>
    <n v="4.7931249850000057"/>
  </r>
  <r>
    <x v="2"/>
    <s v="france cheap flight"/>
    <s v="Broad"/>
    <x v="2"/>
    <s v="France"/>
    <s v=""/>
    <n v="5"/>
    <n v="36"/>
    <n v="103.1374998"/>
    <n v="2.86493055"/>
    <n v="226"/>
    <n v="0.15929203539823"/>
    <n v="1.2858407079645999"/>
    <n v="0"/>
    <n v="0"/>
    <n v="0"/>
    <n v="103.1374998"/>
    <x v="1203"/>
    <n v="-1"/>
    <n v="0"/>
    <s v="NA"/>
    <n v="0"/>
    <n v="0"/>
    <n v="0"/>
    <n v="92.823749820000003"/>
    <n v="-108.29437479000001"/>
    <n v="10.313749979999997"/>
    <n v="5.1568749900000057"/>
  </r>
  <r>
    <x v="2"/>
    <s v="paris cheap flight"/>
    <s v="Broad"/>
    <x v="3"/>
    <s v="Paris"/>
    <s v="Position 1- 3"/>
    <n v="5"/>
    <n v="95"/>
    <n v="122.36249968750001"/>
    <n v="1.2880263125"/>
    <n v="2426"/>
    <n v="3.9159109645507E-2"/>
    <n v="2.7434872217642199"/>
    <n v="0"/>
    <n v="0"/>
    <n v="0"/>
    <n v="122.36249968750001"/>
    <x v="1204"/>
    <n v="-1"/>
    <n v="0"/>
    <s v="NA"/>
    <n v="0"/>
    <n v="0"/>
    <n v="0"/>
    <n v="110.12624971875"/>
    <n v="-128.48062467187501"/>
    <n v="12.236249968750002"/>
    <n v="6.118124984375001"/>
  </r>
  <r>
    <x v="2"/>
    <s v="ticket to france"/>
    <s v="Broad"/>
    <x v="2"/>
    <s v="France"/>
    <s v=""/>
    <n v="5"/>
    <n v="40"/>
    <n v="126.7375"/>
    <n v="3.1684375"/>
    <n v="411"/>
    <n v="9.7323600973236002E-2"/>
    <n v="1.8250608272506099"/>
    <n v="0"/>
    <n v="0"/>
    <n v="0"/>
    <n v="126.7375"/>
    <x v="1205"/>
    <n v="-1"/>
    <n v="0"/>
    <s v="NA"/>
    <n v="0"/>
    <n v="0"/>
    <n v="0"/>
    <n v="114.06375"/>
    <n v="-133.074375"/>
    <n v="12.673749999999998"/>
    <n v="6.3368750000000063"/>
  </r>
  <r>
    <x v="2"/>
    <s v="trip to france"/>
    <s v="Broad"/>
    <x v="2"/>
    <s v="France"/>
    <s v=""/>
    <n v="5"/>
    <n v="51"/>
    <n v="134.34999997499997"/>
    <n v="2.6343137249999997"/>
    <n v="1018"/>
    <n v="5.0098231827111997E-2"/>
    <n v="1.5094302554027501"/>
    <n v="0"/>
    <n v="0"/>
    <n v="0"/>
    <n v="134.34999997499997"/>
    <x v="1206"/>
    <n v="-1"/>
    <n v="0"/>
    <s v="NA"/>
    <n v="0"/>
    <n v="0"/>
    <n v="0"/>
    <n v="120.91499997749997"/>
    <n v="-141.06749997374999"/>
    <n v="13.4349999975"/>
    <n v="6.7174999987500144"/>
  </r>
  <r>
    <x v="2"/>
    <s v="france airline"/>
    <s v="Broad"/>
    <x v="2"/>
    <s v="France"/>
    <s v=""/>
    <n v="5"/>
    <n v="60"/>
    <n v="141.27499950000001"/>
    <n v="2.3545833250000001"/>
    <n v="1247"/>
    <n v="4.8115477145148404E-2"/>
    <n v="1.2670408981555701"/>
    <n v="0"/>
    <n v="0"/>
    <n v="0"/>
    <n v="141.27499950000001"/>
    <x v="1207"/>
    <n v="-1"/>
    <n v="0"/>
    <s v="NA"/>
    <n v="0"/>
    <n v="0"/>
    <n v="0"/>
    <n v="127.14749955000001"/>
    <n v="-148.33874947500001"/>
    <n v="14.127499950000001"/>
    <n v="7.0637499750000075"/>
  </r>
  <r>
    <x v="2"/>
    <s v="france fares"/>
    <s v="Broad"/>
    <x v="2"/>
    <s v="France"/>
    <s v=""/>
    <n v="5"/>
    <n v="60"/>
    <n v="154.63749974999996"/>
    <n v="2.5772916624999995"/>
    <n v="446"/>
    <n v="0.134529147982063"/>
    <n v="1.4172645739910299"/>
    <n v="0"/>
    <n v="0"/>
    <n v="0"/>
    <n v="154.63749974999996"/>
    <x v="1208"/>
    <n v="-1"/>
    <n v="0"/>
    <s v="NA"/>
    <n v="0"/>
    <n v="0"/>
    <n v="0"/>
    <n v="139.17374977499998"/>
    <n v="-162.36937473749995"/>
    <n v="15.463749974999985"/>
    <n v="7.7318749874999924"/>
  </r>
  <r>
    <x v="2"/>
    <s v="france trip"/>
    <s v="Broad"/>
    <x v="2"/>
    <s v="France"/>
    <s v=""/>
    <n v="5"/>
    <n v="54"/>
    <n v="156.67499992500001"/>
    <n v="2.9013888875"/>
    <n v="952"/>
    <n v="5.67226890756303E-2"/>
    <n v="1.64590336134454"/>
    <n v="0"/>
    <n v="0"/>
    <n v="0"/>
    <n v="156.67499992500001"/>
    <x v="1209"/>
    <n v="-1"/>
    <n v="0"/>
    <s v="NA"/>
    <n v="0"/>
    <n v="0"/>
    <n v="0"/>
    <n v="141.00749993250002"/>
    <n v="-164.50874992125003"/>
    <n v="15.667499992499984"/>
    <n v="7.8337499962500203"/>
  </r>
  <r>
    <x v="2"/>
    <s v="air france deals"/>
    <s v="Broad"/>
    <x v="2"/>
    <s v="Air France Brand"/>
    <s v=""/>
    <n v="5"/>
    <n v="61"/>
    <n v="168.87499936250001"/>
    <n v="2.7684426124999999"/>
    <n v="415"/>
    <n v="0.14698795180722901"/>
    <n v="1.78602409638554"/>
    <n v="0"/>
    <n v="0"/>
    <n v="0"/>
    <n v="168.87499936250001"/>
    <x v="1210"/>
    <n v="-1"/>
    <n v="0"/>
    <s v="NA"/>
    <n v="0"/>
    <n v="0"/>
    <n v="0"/>
    <n v="151.98749942625"/>
    <n v="-177.31874933062502"/>
    <n v="16.887499936250009"/>
    <n v="8.4437499681250188"/>
  </r>
  <r>
    <x v="2"/>
    <s v="france airfares"/>
    <s v="Broad"/>
    <x v="2"/>
    <s v="France"/>
    <s v=""/>
    <n v="5"/>
    <n v="63"/>
    <n v="171.83749983750002"/>
    <n v="2.7275793625000002"/>
    <n v="440"/>
    <n v="0.14318181818181799"/>
    <n v="1.36840909090909"/>
    <n v="0"/>
    <n v="0"/>
    <n v="0"/>
    <n v="171.83749983750002"/>
    <x v="1211"/>
    <n v="-1"/>
    <n v="0"/>
    <s v="NA"/>
    <n v="0"/>
    <n v="0"/>
    <n v="0"/>
    <n v="154.65374985375001"/>
    <n v="-180.42937482937504"/>
    <n v="17.183749983750005"/>
    <n v="8.5918749918750166"/>
  </r>
  <r>
    <x v="2"/>
    <s v="trips to france"/>
    <s v="Broad"/>
    <x v="2"/>
    <s v="France"/>
    <s v=""/>
    <n v="5"/>
    <n v="62"/>
    <n v="208.39999937499999"/>
    <n v="3.3612903125"/>
    <n v="954"/>
    <n v="6.4989517819706494E-2"/>
    <n v="3.02253668763103"/>
    <n v="0"/>
    <n v="0"/>
    <n v="0"/>
    <n v="208.39999937499999"/>
    <x v="1212"/>
    <n v="-1"/>
    <n v="0"/>
    <s v="NA"/>
    <n v="0"/>
    <n v="0"/>
    <n v="0"/>
    <n v="187.55999943750001"/>
    <n v="-218.81999934375"/>
    <n v="20.839999937499982"/>
    <n v="10.419999968750005"/>
  </r>
  <r>
    <x v="2"/>
    <s v="france flight"/>
    <s v="Broad"/>
    <x v="2"/>
    <s v="France"/>
    <s v=""/>
    <n v="5"/>
    <n v="73"/>
    <n v="213.78749978750002"/>
    <n v="2.9285958875000002"/>
    <n v="1291"/>
    <n v="5.6545313710302095E-2"/>
    <n v="1.4147947327653001"/>
    <n v="0"/>
    <n v="0"/>
    <n v="0"/>
    <n v="213.78749978750002"/>
    <x v="1213"/>
    <n v="-1"/>
    <n v="0"/>
    <s v="NA"/>
    <n v="0"/>
    <n v="0"/>
    <n v="0"/>
    <n v="192.40874980875003"/>
    <n v="-224.47687477687504"/>
    <n v="21.378749978749994"/>
    <n v="10.689374989375011"/>
  </r>
  <r>
    <x v="2"/>
    <s v="fly to france"/>
    <s v="Broad"/>
    <x v="2"/>
    <s v="France"/>
    <s v=""/>
    <n v="5"/>
    <n v="92"/>
    <n v="214.08749945"/>
    <n v="2.3270380374999999"/>
    <n v="873"/>
    <n v="0.10538373424971401"/>
    <n v="1.2888888888888901"/>
    <n v="0"/>
    <n v="0"/>
    <n v="0"/>
    <n v="214.08749945"/>
    <x v="1214"/>
    <n v="-1"/>
    <n v="0"/>
    <s v="NA"/>
    <n v="0"/>
    <n v="0"/>
    <n v="0"/>
    <n v="192.67874950500001"/>
    <n v="-224.7918744225"/>
    <n v="21.408749944999983"/>
    <n v="10.704374972500005"/>
  </r>
  <r>
    <x v="2"/>
    <s v="visit paris"/>
    <s v="Broad"/>
    <x v="2"/>
    <s v="Paris"/>
    <s v=""/>
    <n v="5"/>
    <n v="66"/>
    <n v="217.32499965"/>
    <n v="3.292803025"/>
    <n v="1800"/>
    <n v="3.6666666666666702E-2"/>
    <n v="1.1001666666666701"/>
    <n v="0"/>
    <n v="0"/>
    <n v="0"/>
    <n v="217.32499965"/>
    <x v="1215"/>
    <n v="-1"/>
    <n v="0"/>
    <s v="NA"/>
    <n v="0"/>
    <n v="0"/>
    <n v="0"/>
    <n v="195.59249968500001"/>
    <n v="-228.19124963250002"/>
    <n v="21.732499964999988"/>
    <n v="10.866249982500022"/>
  </r>
  <r>
    <x v="2"/>
    <s v="france tickets"/>
    <s v="Broad"/>
    <x v="2"/>
    <s v="France"/>
    <s v=""/>
    <n v="5"/>
    <n v="96"/>
    <n v="283.72500000000002"/>
    <n v="2.9554687500000001"/>
    <n v="1580"/>
    <n v="6.0759493670886094E-2"/>
    <n v="1.7450000000000001"/>
    <n v="0"/>
    <n v="0"/>
    <n v="0"/>
    <n v="283.72500000000002"/>
    <x v="1216"/>
    <n v="-1"/>
    <n v="0"/>
    <s v="NA"/>
    <n v="0"/>
    <n v="0"/>
    <n v="0"/>
    <n v="255.35250000000002"/>
    <n v="-297.91125000000005"/>
    <n v="28.372500000000002"/>
    <n v="14.18625000000003"/>
  </r>
  <r>
    <x v="2"/>
    <s v="paris ticket"/>
    <s v="Broad"/>
    <x v="3"/>
    <s v="Paris"/>
    <s v="Position 1- 3"/>
    <n v="5"/>
    <n v="161"/>
    <n v="361.84999952499999"/>
    <n v="2.2475155249999998"/>
    <n v="6987"/>
    <n v="2.30427937598397E-2"/>
    <n v="1.93619579218549"/>
    <n v="0"/>
    <n v="0"/>
    <n v="0"/>
    <n v="361.84999952499999"/>
    <x v="1217"/>
    <n v="-1"/>
    <n v="0"/>
    <s v="NA"/>
    <n v="0"/>
    <n v="0"/>
    <n v="0"/>
    <n v="325.66499957249999"/>
    <n v="-379.94249950124998"/>
    <n v="36.184999952499993"/>
    <n v="18.092499976249997"/>
  </r>
  <r>
    <x v="2"/>
    <s v="paris fare"/>
    <s v="Broad"/>
    <x v="2"/>
    <s v="Paris"/>
    <s v=""/>
    <n v="5"/>
    <n v="147"/>
    <n v="372.83749833749999"/>
    <n v="2.5363095124999999"/>
    <n v="1386"/>
    <n v="0.10606060606060601"/>
    <n v="1.46688311688312"/>
    <n v="0"/>
    <n v="0"/>
    <n v="0"/>
    <n v="372.83749833749999"/>
    <x v="1218"/>
    <n v="-1"/>
    <n v="0"/>
    <s v="NA"/>
    <n v="0"/>
    <n v="0"/>
    <n v="0"/>
    <n v="335.55374850375"/>
    <n v="-391.47937325437499"/>
    <n v="37.283749833749994"/>
    <n v="18.641874916874997"/>
  </r>
  <r>
    <x v="2"/>
    <s v="paris trip"/>
    <s v="Broad"/>
    <x v="2"/>
    <s v="Paris"/>
    <s v=""/>
    <n v="5"/>
    <n v="122"/>
    <n v="418.06249959999997"/>
    <n v="3.4267417999999998"/>
    <n v="1783"/>
    <n v="6.8424004486819998E-2"/>
    <n v="1.5858104318564199"/>
    <n v="0"/>
    <n v="0"/>
    <n v="0"/>
    <n v="418.06249959999997"/>
    <x v="1219"/>
    <n v="-1"/>
    <n v="0"/>
    <s v="NA"/>
    <n v="0"/>
    <n v="0"/>
    <n v="0"/>
    <n v="376.25624963999996"/>
    <n v="-438.96562458"/>
    <n v="41.806249960000002"/>
    <n v="20.90312498000003"/>
  </r>
  <r>
    <x v="2"/>
    <s v="travel in paris"/>
    <s v="Broad"/>
    <x v="2"/>
    <s v="Paris"/>
    <s v=""/>
    <n v="5"/>
    <n v="128"/>
    <n v="429.13749919999998"/>
    <n v="3.3526367124999998"/>
    <n v="3870"/>
    <n v="3.30749354005168E-2"/>
    <n v="1.67330749354005"/>
    <n v="0"/>
    <n v="0"/>
    <n v="0"/>
    <n v="429.13749919999998"/>
    <x v="1220"/>
    <n v="-1"/>
    <n v="0"/>
    <s v="NA"/>
    <n v="0"/>
    <n v="0"/>
    <n v="0"/>
    <n v="386.22374927999999"/>
    <n v="-450.59437415999997"/>
    <n v="42.913749919999987"/>
    <n v="21.456874959999993"/>
  </r>
  <r>
    <x v="2"/>
    <s v="paris france travel"/>
    <s v="Broad"/>
    <x v="2"/>
    <s v="Paris"/>
    <s v=""/>
    <n v="5"/>
    <n v="141"/>
    <n v="470.63749860000001"/>
    <n v="3.3378546"/>
    <n v="2442"/>
    <n v="5.7739557739557697E-2"/>
    <n v="1.66437346437346"/>
    <n v="0"/>
    <n v="0"/>
    <n v="0"/>
    <n v="470.63749860000001"/>
    <x v="1221"/>
    <n v="-1"/>
    <n v="0"/>
    <s v="NA"/>
    <n v="0"/>
    <n v="0"/>
    <n v="0"/>
    <n v="423.57374874000004"/>
    <n v="-494.16937353000003"/>
    <n v="47.063749859999973"/>
    <n v="23.531874930000015"/>
  </r>
  <r>
    <x v="2"/>
    <s v="france airfare"/>
    <s v="Broad"/>
    <x v="2"/>
    <s v="France"/>
    <s v=""/>
    <n v="5"/>
    <n v="197"/>
    <n v="522.13749754999992"/>
    <n v="2.6504441499999998"/>
    <n v="1524"/>
    <n v="0.12926509186351701"/>
    <n v="1.49730971128609"/>
    <n v="0"/>
    <n v="0"/>
    <n v="0"/>
    <n v="522.13749754999992"/>
    <x v="1222"/>
    <n v="-1"/>
    <n v="0"/>
    <s v="NA"/>
    <n v="0"/>
    <n v="0"/>
    <n v="0"/>
    <n v="469.92374779499994"/>
    <n v="-548.24437242749991"/>
    <n v="52.213749754999981"/>
    <n v="26.10687487749999"/>
  </r>
  <r>
    <x v="2"/>
    <s v="trips to paris"/>
    <s v="Broad"/>
    <x v="2"/>
    <s v="Paris"/>
    <s v=""/>
    <n v="5"/>
    <n v="175"/>
    <n v="586.57499906250007"/>
    <n v="3.3518571375000001"/>
    <n v="1501"/>
    <n v="0.11658894070619599"/>
    <n v="2.4085942704863399"/>
    <n v="0"/>
    <n v="0"/>
    <n v="0"/>
    <n v="586.57499906250007"/>
    <x v="1223"/>
    <n v="-1"/>
    <n v="0"/>
    <s v="NA"/>
    <n v="0"/>
    <n v="0"/>
    <n v="0"/>
    <n v="527.91749915625007"/>
    <n v="-615.90374901562507"/>
    <n v="58.657499906249996"/>
    <n v="29.328749953124998"/>
  </r>
  <r>
    <x v="2"/>
    <s v="france cheap tickets"/>
    <s v="Broad"/>
    <x v="2"/>
    <s v="France"/>
    <s v=""/>
    <n v="5"/>
    <n v="184"/>
    <n v="629.26249929999994"/>
    <n v="3.4199048875"/>
    <n v="1334"/>
    <n v="0.13793103448275901"/>
    <n v="1.5428035982009001"/>
    <n v="0"/>
    <n v="0"/>
    <n v="0"/>
    <n v="629.26249929999994"/>
    <x v="1224"/>
    <n v="-1"/>
    <n v="0"/>
    <s v="NA"/>
    <n v="0"/>
    <n v="0"/>
    <n v="0"/>
    <n v="566.33624937000002"/>
    <n v="-660.72562426499996"/>
    <n v="62.926249929999926"/>
    <n v="31.46312496500002"/>
  </r>
  <r>
    <x v="2"/>
    <s v="flight to paris"/>
    <s v="Broad"/>
    <x v="2"/>
    <s v="Paris"/>
    <s v=""/>
    <n v="5"/>
    <n v="264"/>
    <n v="669.74999850000006"/>
    <n v="2.5369318125000002"/>
    <n v="2400"/>
    <n v="0.11"/>
    <n v="1.40295833333333"/>
    <n v="0"/>
    <n v="0"/>
    <n v="0"/>
    <n v="669.74999850000006"/>
    <x v="1225"/>
    <n v="-1"/>
    <n v="0"/>
    <s v="NA"/>
    <n v="0"/>
    <n v="0"/>
    <n v="0"/>
    <n v="602.77499865000004"/>
    <n v="-703.23749842500013"/>
    <n v="66.974999850000017"/>
    <n v="33.487499925000066"/>
  </r>
  <r>
    <x v="2"/>
    <s v="travel to france"/>
    <s v="Broad"/>
    <x v="2"/>
    <s v="France"/>
    <s v=""/>
    <n v="5"/>
    <n v="240"/>
    <n v="745.83749999999998"/>
    <n v="3.1076562499999998"/>
    <n v="4274"/>
    <n v="5.6153486195601302E-2"/>
    <n v="2.1582592419279401"/>
    <n v="0"/>
    <n v="0"/>
    <n v="0"/>
    <n v="745.83749999999998"/>
    <x v="1226"/>
    <n v="-1"/>
    <n v="0"/>
    <s v="NA"/>
    <n v="0"/>
    <n v="0"/>
    <n v="0"/>
    <n v="671.25374999999997"/>
    <n v="-783.12937499999998"/>
    <n v="74.583750000000009"/>
    <n v="37.291875000000005"/>
  </r>
  <r>
    <x v="2"/>
    <s v="trip to paris"/>
    <s v="Broad"/>
    <x v="2"/>
    <s v="Paris"/>
    <s v=""/>
    <n v="5"/>
    <n v="215"/>
    <n v="760.23749793749994"/>
    <n v="3.5359883624999999"/>
    <n v="2132"/>
    <n v="0.10084427767354599"/>
    <n v="1.5051125703564701"/>
    <n v="0"/>
    <n v="0"/>
    <n v="0"/>
    <n v="760.23749793749994"/>
    <x v="1227"/>
    <n v="-1"/>
    <n v="0"/>
    <s v="NA"/>
    <n v="0"/>
    <n v="0"/>
    <n v="0"/>
    <n v="684.21374814374997"/>
    <n v="-798.24937283437498"/>
    <n v="76.023749793749971"/>
    <n v="38.011874896875042"/>
  </r>
  <r>
    <x v="2"/>
    <s v="french airlines"/>
    <s v="Broad"/>
    <x v="2"/>
    <s v="Air France Brand"/>
    <s v=""/>
    <n v="5"/>
    <n v="330"/>
    <n v="989.53749675000006"/>
    <n v="2.9985984750000001"/>
    <n v="8498"/>
    <n v="3.8832666509767001E-2"/>
    <n v="1.43656154389268"/>
    <n v="0"/>
    <n v="0"/>
    <n v="0"/>
    <n v="989.53749675000006"/>
    <x v="1228"/>
    <n v="-1"/>
    <n v="0"/>
    <s v="NA"/>
    <n v="0"/>
    <n v="0"/>
    <n v="0"/>
    <n v="890.58374707500002"/>
    <n v="-1039.0143715875001"/>
    <n v="98.95374967500004"/>
    <n v="49.476874837500077"/>
  </r>
  <r>
    <x v="2"/>
    <s v="france flights"/>
    <s v="Broad"/>
    <x v="2"/>
    <s v="France"/>
    <s v=""/>
    <n v="5"/>
    <n v="351"/>
    <n v="1310.3624971124998"/>
    <n v="3.7332264874999996"/>
    <n v="3087"/>
    <n v="0.113702623906706"/>
    <n v="1.6457402008422399"/>
    <n v="0"/>
    <n v="0"/>
    <n v="0"/>
    <n v="1310.3624971124998"/>
    <x v="1229"/>
    <n v="-1"/>
    <n v="0"/>
    <s v="NA"/>
    <n v="0"/>
    <n v="0"/>
    <n v="0"/>
    <n v="1179.3262474012499"/>
    <n v="-1375.8806219681248"/>
    <n v="131.03624971124987"/>
    <n v="65.518124855625047"/>
  </r>
  <r>
    <x v="4"/>
    <s v="paris air flights"/>
    <s v="Broad"/>
    <x v="16"/>
    <s v="Seattle to Paris Sale"/>
    <s v="Position 2-5 Bid Strategy"/>
    <n v="5"/>
    <n v="1"/>
    <n v="1.125"/>
    <n v="1.125"/>
    <n v="7"/>
    <n v="0.14285714285714302"/>
    <n v="1"/>
    <n v="0"/>
    <n v="0"/>
    <n v="0"/>
    <n v="1.125"/>
    <x v="593"/>
    <n v="-1"/>
    <n v="0"/>
    <s v="NA"/>
    <n v="0"/>
    <n v="0"/>
    <n v="0"/>
    <n v="1.0125"/>
    <n v="-1.1812500000000001"/>
    <n v="0.11250000000000004"/>
    <n v="5.6250000000000133E-2"/>
  </r>
  <r>
    <x v="4"/>
    <s v="paris flight specials"/>
    <s v="Broad"/>
    <x v="16"/>
    <s v="Seattle to Paris Sale"/>
    <s v="Position 2-5 Bid Strategy"/>
    <n v="5"/>
    <n v="1"/>
    <n v="1.3625"/>
    <n v="1.3625"/>
    <n v="5"/>
    <n v="0.2"/>
    <n v="1.4"/>
    <n v="0"/>
    <n v="0"/>
    <n v="0"/>
    <n v="1.3625"/>
    <x v="729"/>
    <n v="-1"/>
    <n v="0"/>
    <s v="NA"/>
    <n v="0"/>
    <n v="0"/>
    <n v="0"/>
    <n v="1.2262500000000001"/>
    <n v="-1.430625"/>
    <n v="0.13624999999999998"/>
    <n v="6.8124999999999991E-2"/>
  </r>
  <r>
    <x v="4"/>
    <s v="paris flight deals"/>
    <s v="Broad"/>
    <x v="16"/>
    <s v="Seattle to Paris Sale"/>
    <s v="Position 2-5 Bid Strategy"/>
    <n v="5"/>
    <n v="1"/>
    <n v="1.375"/>
    <n v="1.375"/>
    <n v="12"/>
    <n v="8.3333333333333301E-2"/>
    <n v="2.4158333333333299"/>
    <n v="0"/>
    <n v="0"/>
    <n v="0"/>
    <n v="1.375"/>
    <x v="407"/>
    <n v="-1"/>
    <n v="0"/>
    <s v="NA"/>
    <n v="0"/>
    <n v="0"/>
    <n v="0"/>
    <n v="1.2375"/>
    <n v="-1.4437500000000001"/>
    <n v="0.13749999999999996"/>
    <n v="6.8750000000000089E-2"/>
  </r>
  <r>
    <x v="4"/>
    <s v="paris airplane tickets"/>
    <s v="Broad"/>
    <x v="16"/>
    <s v="Seattle to Paris Sale"/>
    <s v="Position 2-5 Bid Strategy"/>
    <n v="5"/>
    <n v="1"/>
    <n v="2.0499999999999998"/>
    <n v="2.0499999999999998"/>
    <n v="5"/>
    <n v="0.2"/>
    <n v="1.6"/>
    <n v="0"/>
    <n v="0"/>
    <n v="0"/>
    <n v="2.0499999999999998"/>
    <x v="663"/>
    <n v="-1"/>
    <n v="0"/>
    <s v="NA"/>
    <n v="0"/>
    <n v="0"/>
    <n v="0"/>
    <n v="1.845"/>
    <n v="-2.1524999999999999"/>
    <n v="0.20499999999999985"/>
    <n v="0.10250000000000004"/>
  </r>
  <r>
    <x v="4"/>
    <s v="paris cheap fare"/>
    <s v="Broad"/>
    <x v="16"/>
    <s v="Seattle to Paris Sale"/>
    <s v="Position 2-5 Bid Strategy"/>
    <n v="5"/>
    <n v="1"/>
    <n v="2.1749999999999998"/>
    <n v="2.1749999999999998"/>
    <n v="7"/>
    <n v="0.14285714285714302"/>
    <n v="2.28571428571429"/>
    <n v="0"/>
    <n v="0"/>
    <n v="0"/>
    <n v="2.1749999999999998"/>
    <x v="1119"/>
    <n v="-1"/>
    <n v="0"/>
    <s v="NA"/>
    <n v="0"/>
    <n v="0"/>
    <n v="0"/>
    <n v="1.9574999999999998"/>
    <n v="-2.2837499999999999"/>
    <n v="0.21750000000000003"/>
    <n v="0.10875000000000012"/>
  </r>
  <r>
    <x v="4"/>
    <s v="paris cheap air tickets"/>
    <s v="Broad"/>
    <x v="16"/>
    <s v="Seattle to Paris Sale"/>
    <s v="Position 2-5 Bid Strategy"/>
    <n v="5"/>
    <n v="1"/>
    <n v="2.5499999999999998"/>
    <n v="2.5499999999999998"/>
    <n v="1"/>
    <n v="1"/>
    <n v="1"/>
    <n v="0"/>
    <n v="0"/>
    <n v="0"/>
    <n v="2.5499999999999998"/>
    <x v="1230"/>
    <n v="-1"/>
    <n v="0"/>
    <s v="NA"/>
    <n v="0"/>
    <n v="0"/>
    <n v="0"/>
    <n v="2.2949999999999999"/>
    <n v="-2.6774999999999998"/>
    <n v="0.25499999999999989"/>
    <n v="0.12749999999999995"/>
  </r>
  <r>
    <x v="4"/>
    <s v="paris cheap fares"/>
    <s v="Broad"/>
    <x v="16"/>
    <s v="Seattle to Paris Sale"/>
    <s v="Position 2-5 Bid Strategy"/>
    <n v="5"/>
    <n v="1"/>
    <n v="2.8624999999999998"/>
    <n v="2.8624999999999998"/>
    <n v="12"/>
    <n v="8.3333333333333301E-2"/>
    <n v="1.25"/>
    <n v="0"/>
    <n v="0"/>
    <n v="0"/>
    <n v="2.8624999999999998"/>
    <x v="418"/>
    <n v="-1"/>
    <n v="0"/>
    <s v="NA"/>
    <n v="0"/>
    <n v="0"/>
    <n v="0"/>
    <n v="2.5762499999999999"/>
    <n v="-3.0056249999999998"/>
    <n v="0.28624999999999989"/>
    <n v="0.14312499999999995"/>
  </r>
  <r>
    <x v="4"/>
    <s v="paris cheap air flights"/>
    <s v="Broad"/>
    <x v="16"/>
    <s v="Seattle to Paris Sale"/>
    <s v="Position 2-5 Bid Strategy"/>
    <n v="5"/>
    <n v="1"/>
    <n v="3.3250000000000002"/>
    <n v="3.3250000000000002"/>
    <n v="1"/>
    <n v="1"/>
    <n v="1"/>
    <n v="0"/>
    <n v="0"/>
    <n v="0"/>
    <n v="3.3250000000000002"/>
    <x v="1231"/>
    <n v="-1"/>
    <n v="0"/>
    <s v="NA"/>
    <n v="0"/>
    <n v="0"/>
    <n v="0"/>
    <n v="2.9925000000000002"/>
    <n v="-3.4912500000000004"/>
    <n v="0.33250000000000002"/>
    <n v="0.16625000000000023"/>
  </r>
  <r>
    <x v="4"/>
    <s v="air france ticket rome"/>
    <s v="Broad"/>
    <x v="0"/>
    <s v="Rome Branded"/>
    <s v="Position 5-10 Bid Strategy"/>
    <n v="5"/>
    <n v="1"/>
    <n v="4.4000000000000004"/>
    <n v="4.4000000000000004"/>
    <n v="6"/>
    <n v="0.16666666666666699"/>
    <n v="1.3333333333333299"/>
    <n v="0"/>
    <n v="0"/>
    <n v="0"/>
    <n v="4.4000000000000004"/>
    <x v="803"/>
    <n v="-1"/>
    <n v="0"/>
    <s v="NA"/>
    <n v="0"/>
    <n v="0"/>
    <n v="0"/>
    <n v="3.9600000000000004"/>
    <n v="-4.620000000000001"/>
    <n v="0.43999999999999995"/>
    <n v="0.22000000000000064"/>
  </r>
  <r>
    <x v="4"/>
    <s v="paris air fares"/>
    <s v="Broad"/>
    <x v="16"/>
    <s v="Seattle to Paris Sale"/>
    <s v="Position 2-5 Bid Strategy"/>
    <n v="5"/>
    <n v="3"/>
    <n v="5.7624999749999999"/>
    <n v="1.920833325"/>
    <n v="10"/>
    <n v="0.3"/>
    <n v="1.3"/>
    <n v="0"/>
    <n v="0"/>
    <n v="0"/>
    <n v="5.7624999749999999"/>
    <x v="1232"/>
    <n v="-1"/>
    <n v="0"/>
    <s v="NA"/>
    <n v="0"/>
    <n v="0"/>
    <n v="0"/>
    <n v="5.1862499775000002"/>
    <n v="-6.0506249737499997"/>
    <n v="0.57624999749999972"/>
    <n v="0.28812499874999986"/>
  </r>
  <r>
    <x v="4"/>
    <s v="paris cheap ticket"/>
    <s v="Broad"/>
    <x v="16"/>
    <s v="Seattle to Paris Sale"/>
    <s v="Position 2-5 Bid Strategy"/>
    <n v="5"/>
    <n v="2"/>
    <n v="5.8125"/>
    <n v="2.90625"/>
    <n v="24"/>
    <n v="8.3333333333333301E-2"/>
    <n v="1.875"/>
    <n v="0"/>
    <n v="0"/>
    <n v="0"/>
    <n v="5.8125"/>
    <x v="1233"/>
    <n v="-1"/>
    <n v="0"/>
    <s v="NA"/>
    <n v="0"/>
    <n v="0"/>
    <n v="0"/>
    <n v="5.2312500000000002"/>
    <n v="-6.1031250000000004"/>
    <n v="0.58124999999999982"/>
    <n v="0.29062500000000036"/>
  </r>
  <r>
    <x v="4"/>
    <s v="paris air flight"/>
    <s v="Broad"/>
    <x v="16"/>
    <s v="Seattle to Paris Sale"/>
    <s v="Position 2-5 Bid Strategy"/>
    <n v="5"/>
    <n v="3"/>
    <n v="6.4374999749999997"/>
    <n v="2.1458333249999999"/>
    <n v="21"/>
    <n v="0.14285714285714302"/>
    <n v="1.5714285714285701"/>
    <n v="0"/>
    <n v="0"/>
    <n v="0"/>
    <n v="6.4374999749999997"/>
    <x v="1234"/>
    <n v="-1"/>
    <n v="0"/>
    <s v="NA"/>
    <n v="0"/>
    <n v="0"/>
    <n v="0"/>
    <n v="5.7937499775000001"/>
    <n v="-6.75937497375"/>
    <n v="0.64374999749999962"/>
    <n v="0.32187499875000025"/>
  </r>
  <r>
    <x v="4"/>
    <s v="paris cheap airlines"/>
    <s v="Broad"/>
    <x v="16"/>
    <s v="Seattle to Paris Sale"/>
    <s v="Position 2-5 Bid Strategy"/>
    <n v="5"/>
    <n v="3"/>
    <n v="8.5875000000000004"/>
    <n v="2.8624999999999998"/>
    <n v="7"/>
    <n v="0.42857142857142899"/>
    <n v="1.28571428571429"/>
    <n v="0"/>
    <n v="0"/>
    <n v="0"/>
    <n v="8.5875000000000004"/>
    <x v="1235"/>
    <n v="-1"/>
    <n v="0"/>
    <s v="NA"/>
    <n v="0"/>
    <n v="0"/>
    <n v="0"/>
    <n v="7.7287500000000007"/>
    <n v="-9.0168750000000006"/>
    <n v="0.85874999999999968"/>
    <n v="0.42937500000000028"/>
  </r>
  <r>
    <x v="4"/>
    <s v="paris cheap airline"/>
    <s v="Broad"/>
    <x v="16"/>
    <s v="Seattle to Paris Sale"/>
    <s v="Position 2-5 Bid Strategy"/>
    <n v="5"/>
    <n v="4"/>
    <n v="11.7125"/>
    <n v="2.9281250000000001"/>
    <n v="13"/>
    <n v="0.30769230769230799"/>
    <n v="2"/>
    <n v="0"/>
    <n v="0"/>
    <n v="0"/>
    <n v="11.7125"/>
    <x v="969"/>
    <n v="-1"/>
    <n v="0"/>
    <s v="NA"/>
    <n v="0"/>
    <n v="0"/>
    <n v="0"/>
    <n v="10.54125"/>
    <n v="-12.298125000000001"/>
    <n v="1.1712500000000006"/>
    <n v="0.58562500000000028"/>
  </r>
  <r>
    <x v="4"/>
    <s v="paris airport"/>
    <s v="Broad"/>
    <x v="16"/>
    <s v="Seattle to Paris Sale"/>
    <s v="Position 2-5 Bid Strategy"/>
    <n v="5"/>
    <n v="6"/>
    <n v="14.48749995"/>
    <n v="2.4145833250000002"/>
    <n v="310"/>
    <n v="1.9354838709677399E-2"/>
    <n v="1.28603225806452"/>
    <n v="0"/>
    <n v="0"/>
    <n v="0"/>
    <n v="14.48749995"/>
    <x v="1236"/>
    <n v="-1"/>
    <n v="0"/>
    <s v="NA"/>
    <n v="0"/>
    <n v="0"/>
    <n v="0"/>
    <n v="13.038749955"/>
    <n v="-15.2118749475"/>
    <n v="1.448749995"/>
    <n v="0.72437499750000001"/>
  </r>
  <r>
    <x v="4"/>
    <s v="paris plane tickets"/>
    <s v="Broad"/>
    <x v="16"/>
    <s v="Seattle to Paris Sale"/>
    <s v="Position 2-5 Bid Strategy"/>
    <n v="5"/>
    <n v="7"/>
    <n v="14.875"/>
    <n v="2.125"/>
    <n v="49"/>
    <n v="0.14285714285714302"/>
    <n v="1.9383673469387801"/>
    <n v="0"/>
    <n v="0"/>
    <n v="0"/>
    <n v="14.875"/>
    <x v="1237"/>
    <n v="-1"/>
    <n v="0"/>
    <s v="NA"/>
    <n v="0"/>
    <n v="0"/>
    <n v="0"/>
    <n v="13.387500000000001"/>
    <n v="-15.61875"/>
    <n v="1.4874999999999989"/>
    <n v="0.74375000000000036"/>
  </r>
  <r>
    <x v="4"/>
    <s v="paris airfares"/>
    <s v="Broad"/>
    <x v="16"/>
    <s v="Seattle to Paris Sale"/>
    <s v="Position 2-5 Bid Strategy"/>
    <n v="5"/>
    <n v="9"/>
    <n v="15.062499900000001"/>
    <n v="1.6736111"/>
    <n v="62"/>
    <n v="0.14516129032258099"/>
    <n v="1.75741935483871"/>
    <n v="0"/>
    <n v="0"/>
    <n v="0"/>
    <n v="15.062499900000001"/>
    <x v="1238"/>
    <n v="-1"/>
    <n v="0"/>
    <s v="NA"/>
    <n v="0"/>
    <n v="0"/>
    <n v="0"/>
    <n v="13.55624991"/>
    <n v="-15.815624895000001"/>
    <n v="1.5062499900000006"/>
    <n v="0.7531249950000003"/>
  </r>
  <r>
    <x v="4"/>
    <s v="paris airline tickets"/>
    <s v="Broad"/>
    <x v="16"/>
    <s v="Seattle to Paris Sale"/>
    <s v="Position 2-5 Bid Strategy"/>
    <n v="5"/>
    <n v="9"/>
    <n v="15.774999975000002"/>
    <n v="1.7527777750000002"/>
    <n v="56"/>
    <n v="0.160714285714286"/>
    <n v="1.85535714285714"/>
    <n v="0"/>
    <n v="0"/>
    <n v="0"/>
    <n v="15.774999975000002"/>
    <x v="1239"/>
    <n v="-1"/>
    <n v="0"/>
    <s v="NA"/>
    <n v="0"/>
    <n v="0"/>
    <n v="0"/>
    <n v="14.197499977500001"/>
    <n v="-16.563749973750003"/>
    <n v="1.5774999975000004"/>
    <n v="0.78874999875000107"/>
  </r>
  <r>
    <x v="4"/>
    <s v="paris air fare"/>
    <s v="Broad"/>
    <x v="16"/>
    <s v="Seattle to Paris Sale"/>
    <s v="Position 2-5 Bid Strategy"/>
    <n v="5"/>
    <n v="8"/>
    <n v="15.85"/>
    <n v="1.98125"/>
    <n v="45"/>
    <n v="0.17777777777777801"/>
    <n v="1.48844444444444"/>
    <n v="0"/>
    <n v="0"/>
    <n v="0"/>
    <n v="15.85"/>
    <x v="1240"/>
    <n v="-1"/>
    <n v="0"/>
    <s v="NA"/>
    <n v="0"/>
    <n v="0"/>
    <n v="0"/>
    <n v="14.265000000000001"/>
    <n v="-16.642500000000002"/>
    <n v="1.5849999999999991"/>
    <n v="0.7925000000000022"/>
  </r>
  <r>
    <x v="4"/>
    <s v="paris cheap flight"/>
    <s v="Broad"/>
    <x v="16"/>
    <s v="Seattle to Paris Sale"/>
    <s v="Position 2-5 Bid Strategy"/>
    <n v="5"/>
    <n v="7"/>
    <n v="16.562499974999998"/>
    <n v="2.3660714249999999"/>
    <n v="186"/>
    <n v="3.7634408602150497E-2"/>
    <n v="4.1154838709677399"/>
    <n v="0"/>
    <n v="0"/>
    <n v="0"/>
    <n v="16.562499974999998"/>
    <x v="1241"/>
    <n v="-1"/>
    <n v="0"/>
    <s v="NA"/>
    <n v="0"/>
    <n v="0"/>
    <n v="0"/>
    <n v="14.906249977499998"/>
    <n v="-17.390624973749997"/>
    <n v="1.6562499974999998"/>
    <n v="0.82812499874999901"/>
  </r>
  <r>
    <x v="4"/>
    <s v="paris airline ticket"/>
    <s v="Broad"/>
    <x v="16"/>
    <s v="Seattle to Paris Sale"/>
    <s v="Position 2-5 Bid Strategy"/>
    <n v="5"/>
    <n v="4"/>
    <n v="17.125"/>
    <n v="4.28125"/>
    <n v="9"/>
    <n v="0.44444444444444398"/>
    <n v="1.7766666666666699"/>
    <n v="0"/>
    <n v="0"/>
    <n v="0"/>
    <n v="17.125"/>
    <x v="1242"/>
    <n v="-1"/>
    <n v="0"/>
    <s v="NA"/>
    <n v="0"/>
    <n v="0"/>
    <n v="0"/>
    <n v="15.4125"/>
    <n v="-17.981249999999999"/>
    <n v="1.7125000000000004"/>
    <n v="0.85624999999999929"/>
  </r>
  <r>
    <x v="4"/>
    <s v="paris cheap airfare"/>
    <s v="Broad"/>
    <x v="16"/>
    <s v="Seattle to Paris Sale"/>
    <s v="Position 2-5 Bid Strategy"/>
    <n v="5"/>
    <n v="8"/>
    <n v="19.55"/>
    <n v="2.4437500000000001"/>
    <n v="44"/>
    <n v="0.18181818181818202"/>
    <n v="1.2725"/>
    <n v="0"/>
    <n v="0"/>
    <n v="0"/>
    <n v="19.55"/>
    <x v="1243"/>
    <n v="-1"/>
    <n v="0"/>
    <s v="NA"/>
    <n v="0"/>
    <n v="0"/>
    <n v="0"/>
    <n v="17.595000000000002"/>
    <n v="-20.5275"/>
    <n v="1.9549999999999983"/>
    <n v="0.97749999999999915"/>
  </r>
  <r>
    <x v="4"/>
    <s v="paris airports"/>
    <s v="Broad"/>
    <x v="16"/>
    <s v="Seattle to Paris Sale"/>
    <s v="Position 2-5 Bid Strategy"/>
    <n v="5"/>
    <n v="6"/>
    <n v="19.849999950000004"/>
    <n v="3.3083333250000004"/>
    <n v="132"/>
    <n v="4.5454545454545504E-2"/>
    <n v="1.0530303030303001"/>
    <n v="0"/>
    <n v="0"/>
    <n v="0"/>
    <n v="19.849999950000004"/>
    <x v="1244"/>
    <n v="-1"/>
    <n v="0"/>
    <s v="NA"/>
    <n v="0"/>
    <n v="0"/>
    <n v="0"/>
    <n v="17.864999955000005"/>
    <n v="-20.842499947500006"/>
    <n v="1.984999994999999"/>
    <n v="0.99249999750000129"/>
  </r>
  <r>
    <x v="4"/>
    <s v="paris airline"/>
    <s v="Broad"/>
    <x v="16"/>
    <s v="Seattle to Paris Sale"/>
    <s v="Position 2-5 Bid Strategy"/>
    <n v="5"/>
    <n v="9"/>
    <n v="20.037499987500002"/>
    <n v="2.2263888875000002"/>
    <n v="239"/>
    <n v="3.7656903765690398E-2"/>
    <n v="1.3120502092050199"/>
    <n v="0"/>
    <n v="0"/>
    <n v="0"/>
    <n v="20.037499987500002"/>
    <x v="1245"/>
    <n v="-1"/>
    <n v="0"/>
    <s v="NA"/>
    <n v="0"/>
    <n v="0"/>
    <n v="0"/>
    <n v="18.033749988750003"/>
    <n v="-21.039374986875004"/>
    <n v="2.0037499987499992"/>
    <n v="1.0018749993750014"/>
  </r>
  <r>
    <x v="4"/>
    <s v="paris fare"/>
    <s v="Broad"/>
    <x v="16"/>
    <s v="Seattle to Paris Sale"/>
    <s v="Position 2-5 Bid Strategy"/>
    <n v="5"/>
    <n v="6"/>
    <n v="21"/>
    <n v="3.5"/>
    <n v="98"/>
    <n v="6.1224489795918401E-2"/>
    <n v="1.4372448979591801"/>
    <n v="0"/>
    <n v="0"/>
    <n v="0"/>
    <n v="21"/>
    <x v="1246"/>
    <n v="-1"/>
    <n v="0"/>
    <s v="NA"/>
    <n v="0"/>
    <n v="0"/>
    <n v="0"/>
    <n v="18.900000000000002"/>
    <n v="-22.05"/>
    <n v="2.0999999999999979"/>
    <n v="1.0500000000000007"/>
  </r>
  <r>
    <x v="4"/>
    <s v="paris ticket"/>
    <s v="Broad"/>
    <x v="16"/>
    <s v="Seattle to Paris Sale"/>
    <s v="Position 2-5 Bid Strategy"/>
    <n v="5"/>
    <n v="11"/>
    <n v="27.837499937500002"/>
    <n v="2.5306818125000001"/>
    <n v="150"/>
    <n v="7.3333333333333306E-2"/>
    <n v="1.6788000000000001"/>
    <n v="0"/>
    <n v="0"/>
    <n v="0"/>
    <n v="27.837499937500002"/>
    <x v="1247"/>
    <n v="-1"/>
    <n v="0"/>
    <s v="NA"/>
    <n v="0"/>
    <n v="0"/>
    <n v="0"/>
    <n v="25.053749943750002"/>
    <n v="-29.229374934375002"/>
    <n v="2.7837499937499999"/>
    <n v="1.3918749968749999"/>
  </r>
  <r>
    <x v="4"/>
    <s v="paris cheap tickets"/>
    <s v="Broad"/>
    <x v="16"/>
    <s v="Seattle to Paris Sale"/>
    <s v="Position 2-5 Bid Strategy"/>
    <n v="5"/>
    <n v="22"/>
    <n v="38.487499874999997"/>
    <n v="1.7494318124999999"/>
    <n v="178"/>
    <n v="0.123595505617978"/>
    <n v="2.5883707865168502"/>
    <n v="0"/>
    <n v="0"/>
    <n v="0"/>
    <n v="38.487499874999997"/>
    <x v="1248"/>
    <n v="-1"/>
    <n v="0"/>
    <s v="NA"/>
    <n v="0"/>
    <n v="0"/>
    <n v="0"/>
    <n v="34.638749887499998"/>
    <n v="-40.411874868749997"/>
    <n v="3.8487499874999997"/>
    <n v="1.9243749937499999"/>
  </r>
  <r>
    <x v="4"/>
    <s v="paris airlines"/>
    <s v="Broad"/>
    <x v="16"/>
    <s v="Seattle to Paris Sale"/>
    <s v="Position 2-5 Bid Strategy"/>
    <n v="5"/>
    <n v="44"/>
    <n v="93.39999954999999"/>
    <n v="2.1227272624999998"/>
    <n v="392"/>
    <n v="0.11224489795918399"/>
    <n v="1.6199744897959201"/>
    <n v="0"/>
    <n v="0"/>
    <n v="0"/>
    <n v="93.39999954999999"/>
    <x v="1249"/>
    <n v="-1"/>
    <n v="0"/>
    <s v="NA"/>
    <n v="0"/>
    <n v="0"/>
    <n v="0"/>
    <n v="84.059999594999994"/>
    <n v="-98.069999527499988"/>
    <n v="9.3399999549999961"/>
    <n v="4.6699999774999981"/>
  </r>
  <r>
    <x v="4"/>
    <s v="paris cheap flights"/>
    <s v="Broad"/>
    <x v="16"/>
    <s v="Seattle to Paris Sale"/>
    <s v="Position 2-5 Bid Strategy"/>
    <n v="5"/>
    <n v="55"/>
    <n v="107.27499956249999"/>
    <n v="1.9504545374999998"/>
    <n v="289"/>
    <n v="0.19031141868512103"/>
    <n v="1.1130795847750901"/>
    <n v="0"/>
    <n v="0"/>
    <n v="0"/>
    <n v="107.27499956249999"/>
    <x v="1250"/>
    <n v="-1"/>
    <n v="0"/>
    <s v="NA"/>
    <n v="0"/>
    <n v="0"/>
    <n v="0"/>
    <n v="96.547499606249986"/>
    <n v="-112.63874954062499"/>
    <n v="10.72749995625"/>
    <n v="5.363749978125"/>
  </r>
  <r>
    <x v="4"/>
    <s v="paris airfare"/>
    <s v="Broad"/>
    <x v="16"/>
    <s v="Seattle to Paris Sale"/>
    <s v="Position 2-5 Bid Strategy"/>
    <n v="5"/>
    <n v="61"/>
    <n v="117.77499970000001"/>
    <n v="1.9307377000000001"/>
    <n v="483"/>
    <n v="0.126293995859213"/>
    <n v="1.86002070393375"/>
    <n v="0"/>
    <n v="0"/>
    <n v="0"/>
    <n v="117.77499970000001"/>
    <x v="1251"/>
    <n v="-1"/>
    <n v="0"/>
    <s v="NA"/>
    <n v="0"/>
    <n v="0"/>
    <n v="0"/>
    <n v="105.99749973000002"/>
    <n v="-123.66374968500001"/>
    <n v="11.777499969999994"/>
    <n v="5.888749985000004"/>
  </r>
  <r>
    <x v="4"/>
    <s v="paris flights"/>
    <s v="Broad"/>
    <x v="16"/>
    <s v="Seattle to Paris Sale"/>
    <s v="Position 2-5 Bid Strategy"/>
    <n v="5"/>
    <n v="129"/>
    <n v="262.43749841249996"/>
    <n v="2.0343992124999999"/>
    <n v="976"/>
    <n v="0.13217213114754101"/>
    <n v="1.70061475409836"/>
    <n v="0"/>
    <n v="0"/>
    <n v="0"/>
    <n v="262.43749841249996"/>
    <x v="1252"/>
    <n v="-1"/>
    <n v="0"/>
    <s v="NA"/>
    <n v="0"/>
    <n v="0"/>
    <n v="0"/>
    <n v="236.19374857124998"/>
    <n v="-275.559373333125"/>
    <n v="26.243749841249979"/>
    <n v="13.121874920625032"/>
  </r>
  <r>
    <x v="0"/>
    <s v="paris cheap flight deal"/>
    <s v="Advanced"/>
    <x v="16"/>
    <s v="Seattle to Paris Sale"/>
    <s v=""/>
    <n v="5"/>
    <n v="1"/>
    <n v="0.35"/>
    <n v="0.35"/>
    <n v="1"/>
    <n v="1"/>
    <n v="1"/>
    <n v="0"/>
    <n v="0"/>
    <n v="0"/>
    <n v="0.35"/>
    <x v="581"/>
    <n v="-1"/>
    <n v="0"/>
    <s v="NA"/>
    <n v="0"/>
    <n v="0"/>
    <n v="0"/>
    <n v="0.315"/>
    <n v="-0.36749999999999999"/>
    <n v="3.4999999999999976E-2"/>
    <n v="1.7500000000000016E-2"/>
  </r>
  <r>
    <x v="4"/>
    <s v="air france deals"/>
    <s v="Broad"/>
    <x v="6"/>
    <s v="Air France Brand"/>
    <s v="Position 1 -2 Target"/>
    <n v="5.4625000000000004"/>
    <n v="278"/>
    <n v="711.08749860000012"/>
    <n v="2.5578687000000002"/>
    <n v="2455"/>
    <n v="0.113238289205703"/>
    <n v="1.9389490835030501"/>
    <n v="0"/>
    <n v="0"/>
    <n v="0"/>
    <n v="711.08749860000012"/>
    <x v="1253"/>
    <n v="-1"/>
    <n v="0"/>
    <s v="NA"/>
    <n v="0"/>
    <n v="0"/>
    <n v="0"/>
    <n v="639.97874874000013"/>
    <n v="-746.64187353000011"/>
    <n v="71.108749859999989"/>
    <n v="35.554374929999994"/>
  </r>
  <r>
    <x v="2"/>
    <s v="tour de france trip"/>
    <s v="Broad"/>
    <x v="3"/>
    <s v="Tour de France"/>
    <s v=""/>
    <n v="6.25"/>
    <n v="1"/>
    <n v="1.3125"/>
    <n v="1.3125"/>
    <n v="6"/>
    <n v="0.16666666666666699"/>
    <n v="1.3333333333333299"/>
    <n v="0"/>
    <n v="0"/>
    <n v="0"/>
    <n v="1.3125"/>
    <x v="368"/>
    <n v="-1"/>
    <n v="0"/>
    <s v="NA"/>
    <n v="0"/>
    <n v="0"/>
    <n v="0"/>
    <n v="1.1812500000000001"/>
    <n v="-1.378125"/>
    <n v="0.13124999999999987"/>
    <n v="6.5625000000000044E-2"/>
  </r>
  <r>
    <x v="2"/>
    <s v="tour de france travel"/>
    <s v="Broad"/>
    <x v="3"/>
    <s v="Tour de France"/>
    <s v=""/>
    <n v="6.25"/>
    <n v="1"/>
    <n v="2.4"/>
    <n v="2.4"/>
    <n v="41"/>
    <n v="2.4390243902439001E-2"/>
    <n v="1.07317073170732"/>
    <n v="0"/>
    <n v="0"/>
    <n v="0"/>
    <n v="2.4"/>
    <x v="901"/>
    <n v="-1"/>
    <n v="0"/>
    <s v="NA"/>
    <n v="0"/>
    <n v="0"/>
    <n v="0"/>
    <n v="2.16"/>
    <n v="-2.52"/>
    <n v="0.23999999999999977"/>
    <n v="0.12000000000000011"/>
  </r>
  <r>
    <x v="2"/>
    <s v="tou de france"/>
    <s v="Broad"/>
    <x v="3"/>
    <s v="Tour de France"/>
    <s v=""/>
    <n v="6.25"/>
    <n v="1"/>
    <n v="2.5499999999999998"/>
    <n v="2.5499999999999998"/>
    <n v="21"/>
    <n v="4.7619047619047603E-2"/>
    <n v="1"/>
    <n v="0"/>
    <n v="0"/>
    <n v="0"/>
    <n v="2.5499999999999998"/>
    <x v="1230"/>
    <n v="-1"/>
    <n v="0"/>
    <s v="NA"/>
    <n v="0"/>
    <n v="0"/>
    <n v="0"/>
    <n v="2.2949999999999999"/>
    <n v="-2.6774999999999998"/>
    <n v="0.25499999999999989"/>
    <n v="0.12749999999999995"/>
  </r>
  <r>
    <x v="2"/>
    <s v="toure de france"/>
    <s v="Broad"/>
    <x v="3"/>
    <s v="Tour de France"/>
    <s v=""/>
    <n v="6.25"/>
    <n v="1"/>
    <n v="3.3"/>
    <n v="3.3"/>
    <n v="21"/>
    <n v="4.7619047619047603E-2"/>
    <n v="1.04285714285714"/>
    <n v="0"/>
    <n v="0"/>
    <n v="0"/>
    <n v="3.3"/>
    <x v="419"/>
    <n v="-1"/>
    <n v="0"/>
    <s v="NA"/>
    <n v="0"/>
    <n v="0"/>
    <n v="0"/>
    <n v="2.9699999999999998"/>
    <n v="-3.4649999999999999"/>
    <n v="0.33000000000000007"/>
    <n v="0.16500000000000004"/>
  </r>
  <r>
    <x v="2"/>
    <s v="bordeaux airfare"/>
    <s v="Broad"/>
    <x v="3"/>
    <s v="Bordeaux"/>
    <s v="Position 1- 3"/>
    <n v="6.25"/>
    <n v="4"/>
    <n v="3.9624999999999999"/>
    <n v="0.99062499999999998"/>
    <n v="197"/>
    <n v="2.0304568527918797E-2"/>
    <n v="1.61522842639594"/>
    <n v="0"/>
    <n v="0"/>
    <n v="0"/>
    <n v="3.9624999999999999"/>
    <x v="776"/>
    <n v="-1"/>
    <n v="0"/>
    <s v="NA"/>
    <n v="0"/>
    <n v="0"/>
    <n v="0"/>
    <n v="3.5662500000000001"/>
    <n v="-4.1606250000000005"/>
    <n v="0.39624999999999977"/>
    <n v="0.19812500000000055"/>
  </r>
  <r>
    <x v="2"/>
    <s v="tour de france vacation"/>
    <s v="Broad"/>
    <x v="3"/>
    <s v="Tour de France"/>
    <s v=""/>
    <n v="6.25"/>
    <n v="3"/>
    <n v="7.125"/>
    <n v="2.375"/>
    <n v="14"/>
    <n v="0.214285714285714"/>
    <n v="1"/>
    <n v="0"/>
    <n v="0"/>
    <n v="0"/>
    <n v="7.125"/>
    <x v="1169"/>
    <n v="-1"/>
    <n v="0"/>
    <s v="NA"/>
    <n v="0"/>
    <n v="0"/>
    <n v="0"/>
    <n v="6.4125000000000005"/>
    <n v="-7.4812500000000002"/>
    <n v="0.71249999999999947"/>
    <n v="0.35625000000000018"/>
  </r>
  <r>
    <x v="2"/>
    <s v="tour de franc"/>
    <s v="Broad"/>
    <x v="3"/>
    <s v="Tour de France"/>
    <s v=""/>
    <n v="6.25"/>
    <n v="5"/>
    <n v="7.5"/>
    <n v="1.5"/>
    <n v="39"/>
    <n v="0.128205128205128"/>
    <n v="1.02564102564103"/>
    <n v="0"/>
    <n v="0"/>
    <n v="0"/>
    <n v="7.5"/>
    <x v="1254"/>
    <n v="-1"/>
    <n v="0"/>
    <s v="NA"/>
    <n v="0"/>
    <n v="0"/>
    <n v="0"/>
    <n v="6.75"/>
    <n v="-7.875"/>
    <n v="0.75"/>
    <n v="0.375"/>
  </r>
  <r>
    <x v="2"/>
    <s v="tours de france"/>
    <s v="Broad"/>
    <x v="3"/>
    <s v="Tour de France"/>
    <s v=""/>
    <n v="6.25"/>
    <n v="4"/>
    <n v="16.212499999999999"/>
    <n v="4.0531249999999996"/>
    <n v="124"/>
    <n v="3.2258064516128997E-2"/>
    <n v="1.31854838709677"/>
    <n v="0"/>
    <n v="0"/>
    <n v="0"/>
    <n v="16.212499999999999"/>
    <x v="1255"/>
    <n v="-1"/>
    <n v="0"/>
    <s v="NA"/>
    <n v="0"/>
    <n v="0"/>
    <n v="0"/>
    <n v="14.591249999999999"/>
    <n v="-17.023125"/>
    <n v="1.6212499999999999"/>
    <n v="0.81062500000000171"/>
  </r>
  <r>
    <x v="2"/>
    <s v="france plane ticket"/>
    <s v="Broad"/>
    <x v="3"/>
    <s v="France"/>
    <s v="Position 1- 3"/>
    <n v="6.25"/>
    <n v="14"/>
    <n v="42.712499899999997"/>
    <n v="3.0508928499999999"/>
    <n v="295"/>
    <n v="4.7457627118644104E-2"/>
    <n v="2.86542372881356"/>
    <n v="0"/>
    <n v="0"/>
    <n v="0"/>
    <n v="42.712499899999997"/>
    <x v="1256"/>
    <n v="-1"/>
    <n v="0"/>
    <s v="NA"/>
    <n v="0"/>
    <n v="0"/>
    <n v="0"/>
    <n v="38.441249909999996"/>
    <n v="-44.848124894999998"/>
    <n v="4.2712499900000012"/>
    <n v="2.1356249950000006"/>
  </r>
  <r>
    <x v="2"/>
    <s v="de france tour"/>
    <s v="Broad"/>
    <x v="3"/>
    <s v="Tour de France"/>
    <s v=""/>
    <n v="6.25"/>
    <n v="28"/>
    <n v="57.499999899999999"/>
    <n v="2.0535714249999999"/>
    <n v="751"/>
    <n v="3.72836218375499E-2"/>
    <n v="1.67083888149134"/>
    <n v="0"/>
    <n v="0"/>
    <n v="0"/>
    <n v="57.499999899999999"/>
    <x v="1257"/>
    <n v="-1"/>
    <n v="0"/>
    <s v="NA"/>
    <n v="0"/>
    <n v="0"/>
    <n v="0"/>
    <n v="51.74999991"/>
    <n v="-60.374999895000002"/>
    <n v="5.7499999899999992"/>
    <n v="2.8749999950000031"/>
  </r>
  <r>
    <x v="2"/>
    <s v="tour airline"/>
    <s v="Broad"/>
    <x v="3"/>
    <s v="Tour de France"/>
    <s v=""/>
    <n v="6.25"/>
    <n v="14"/>
    <n v="66.024999949999994"/>
    <n v="4.716071425"/>
    <n v="2704"/>
    <n v="5.1775147928994104E-3"/>
    <n v="2.2450813609467501"/>
    <n v="0"/>
    <n v="0"/>
    <n v="0"/>
    <n v="66.024999949999994"/>
    <x v="1258"/>
    <n v="-1"/>
    <n v="0"/>
    <s v="NA"/>
    <n v="0"/>
    <n v="0"/>
    <n v="0"/>
    <n v="59.422499954999999"/>
    <n v="-69.326249947500003"/>
    <n v="6.6024999949999952"/>
    <n v="3.3012499975000082"/>
  </r>
  <r>
    <x v="2"/>
    <s v="france fares"/>
    <s v="Broad"/>
    <x v="3"/>
    <s v="France"/>
    <s v="Position 1- 3"/>
    <n v="6.25"/>
    <n v="238"/>
    <n v="717.17499735000001"/>
    <n v="3.0133403250000002"/>
    <n v="4699"/>
    <n v="5.0649074271121503E-2"/>
    <n v="2.2163651840817198"/>
    <n v="0"/>
    <n v="0"/>
    <n v="0"/>
    <n v="717.17499735000001"/>
    <x v="1259"/>
    <n v="-1"/>
    <n v="0"/>
    <s v="NA"/>
    <n v="0"/>
    <n v="0"/>
    <n v="0"/>
    <n v="645.45749761500008"/>
    <n v="-753.03374721750004"/>
    <n v="71.717499734999933"/>
    <n v="35.858749867500023"/>
  </r>
  <r>
    <x v="2"/>
    <s v="tour de france"/>
    <s v="Broad"/>
    <x v="3"/>
    <s v="Tour de France"/>
    <s v=""/>
    <n v="6.25"/>
    <n v="958"/>
    <n v="3151.7874998499997"/>
    <n v="3.2899660749999997"/>
    <n v="17901"/>
    <n v="5.3516563320484906E-2"/>
    <n v="1.3930897715211401"/>
    <n v="0"/>
    <n v="0"/>
    <n v="0"/>
    <n v="3151.7874998499997"/>
    <x v="1260"/>
    <n v="-1"/>
    <n v="0"/>
    <s v="NA"/>
    <n v="0"/>
    <n v="0"/>
    <n v="0"/>
    <n v="2836.6087498649999"/>
    <n v="-3309.3768748425"/>
    <n v="315.17874998499974"/>
    <n v="157.58937499250032"/>
  </r>
  <r>
    <x v="4"/>
    <s v="france fare"/>
    <s v="Broad"/>
    <x v="10"/>
    <s v="Boston to France Sale"/>
    <s v="Position 5-10 Bid Strategy"/>
    <n v="6.25"/>
    <n v="1"/>
    <n v="0.05"/>
    <n v="0.05"/>
    <n v="12"/>
    <n v="8.3333333333333301E-2"/>
    <n v="1.05833333333333"/>
    <n v="0"/>
    <n v="0"/>
    <n v="0"/>
    <n v="0.05"/>
    <x v="1261"/>
    <n v="-1"/>
    <n v="0"/>
    <s v="NA"/>
    <n v="0"/>
    <n v="0"/>
    <n v="0"/>
    <n v="4.5000000000000005E-2"/>
    <n v="-5.2500000000000005E-2"/>
    <n v="4.9999999999999975E-3"/>
    <n v="2.5000000000000022E-3"/>
  </r>
  <r>
    <x v="4"/>
    <s v="france air flights"/>
    <s v="Broad"/>
    <x v="8"/>
    <s v="Miami to France Sale"/>
    <s v="Position 5-10 Bid Strategy"/>
    <n v="6.25"/>
    <n v="1"/>
    <n v="0.1125"/>
    <n v="0.1125"/>
    <n v="15"/>
    <n v="6.6666666666666693E-2"/>
    <n v="1.21333333333333"/>
    <n v="0"/>
    <n v="0"/>
    <n v="0"/>
    <n v="0.1125"/>
    <x v="1262"/>
    <n v="-1"/>
    <n v="0"/>
    <s v="NA"/>
    <n v="0"/>
    <n v="0"/>
    <n v="0"/>
    <n v="0.10125000000000001"/>
    <n v="-0.11812500000000001"/>
    <n v="1.1249999999999996E-2"/>
    <n v="5.625000000000005E-3"/>
  </r>
  <r>
    <x v="4"/>
    <s v="turkey airport"/>
    <s v="Broad"/>
    <x v="0"/>
    <s v="Turkey"/>
    <s v="Position 5-10 Bid Strategy"/>
    <n v="6.25"/>
    <n v="1"/>
    <n v="0.125"/>
    <n v="0.125"/>
    <n v="41"/>
    <n v="2.4390243902439001E-2"/>
    <n v="2.0682926829268302"/>
    <n v="0"/>
    <n v="0"/>
    <n v="0"/>
    <n v="0.125"/>
    <x v="394"/>
    <n v="-1"/>
    <n v="0"/>
    <s v="NA"/>
    <n v="0"/>
    <n v="0"/>
    <n v="0"/>
    <n v="0.1125"/>
    <n v="-0.13125000000000001"/>
    <n v="1.2499999999999997E-2"/>
    <n v="6.2500000000000056E-3"/>
  </r>
  <r>
    <x v="4"/>
    <s v="france airport"/>
    <s v="Broad"/>
    <x v="10"/>
    <s v="Boston to France Sale"/>
    <s v="Position 5-10 Bid Strategy"/>
    <n v="6.25"/>
    <n v="1"/>
    <n v="0.17499999999999999"/>
    <n v="0.17499999999999999"/>
    <n v="12"/>
    <n v="8.3333333333333301E-2"/>
    <n v="1.5833333333333299"/>
    <n v="0"/>
    <n v="0"/>
    <n v="0"/>
    <n v="0.17499999999999999"/>
    <x v="631"/>
    <n v="-1"/>
    <n v="0"/>
    <s v="NA"/>
    <n v="0"/>
    <n v="0"/>
    <n v="0"/>
    <n v="0.1575"/>
    <n v="-0.18375"/>
    <n v="1.7499999999999988E-2"/>
    <n v="8.7500000000000078E-3"/>
  </r>
  <r>
    <x v="4"/>
    <s v="milan airport"/>
    <s v="Broad"/>
    <x v="0"/>
    <s v="Milan"/>
    <s v="Position 5-10 Bid Strategy"/>
    <n v="6.25"/>
    <n v="1"/>
    <n v="0.2"/>
    <n v="0.2"/>
    <n v="883"/>
    <n v="1.1325028312570802E-3"/>
    <n v="3.9917327293318201"/>
    <n v="0"/>
    <n v="0"/>
    <n v="0"/>
    <n v="0.2"/>
    <x v="728"/>
    <n v="-1"/>
    <n v="0"/>
    <s v="NA"/>
    <n v="0"/>
    <n v="0"/>
    <n v="0"/>
    <n v="0.18000000000000002"/>
    <n v="-0.21000000000000002"/>
    <n v="1.999999999999999E-2"/>
    <n v="1.0000000000000009E-2"/>
  </r>
  <r>
    <x v="4"/>
    <s v="france air flight"/>
    <s v="Broad"/>
    <x v="14"/>
    <s v="Philadelphia to France Sale"/>
    <s v="Position 5-10 Bid Strategy"/>
    <n v="6.25"/>
    <n v="1"/>
    <n v="0.21249999999999999"/>
    <n v="0.21249999999999999"/>
    <n v="8"/>
    <n v="0.125"/>
    <n v="1.375"/>
    <n v="0"/>
    <n v="0"/>
    <n v="0"/>
    <n v="0.21249999999999999"/>
    <x v="1263"/>
    <n v="-1"/>
    <n v="0"/>
    <s v="NA"/>
    <n v="0"/>
    <n v="0"/>
    <n v="0"/>
    <n v="0.19125"/>
    <n v="-0.22312499999999999"/>
    <n v="2.1249999999999991E-2"/>
    <n v="1.0624999999999996E-2"/>
  </r>
  <r>
    <x v="4"/>
    <s v="milan cheap flight"/>
    <s v="Broad"/>
    <x v="0"/>
    <s v="Milan"/>
    <s v="Position 5-10 Bid Strategy"/>
    <n v="6.25"/>
    <n v="1"/>
    <n v="0.22500000000000001"/>
    <n v="0.22500000000000001"/>
    <n v="156"/>
    <n v="6.41025641025641E-3"/>
    <n v="6.1307692307692303"/>
    <n v="0"/>
    <n v="0"/>
    <n v="0"/>
    <n v="0.22500000000000001"/>
    <x v="676"/>
    <n v="-1"/>
    <n v="0"/>
    <s v="NA"/>
    <n v="0"/>
    <n v="0"/>
    <n v="0"/>
    <n v="0.20250000000000001"/>
    <n v="-0.23625000000000002"/>
    <n v="2.2499999999999992E-2"/>
    <n v="1.125000000000001E-2"/>
  </r>
  <r>
    <x v="4"/>
    <s v="europe airport"/>
    <s v="Broad"/>
    <x v="13"/>
    <s v="Google|Europe"/>
    <s v="Position 5-10 Bid Strategy"/>
    <n v="6.25"/>
    <n v="2"/>
    <n v="0.23749999999999999"/>
    <n v="0.11874999999999999"/>
    <n v="420"/>
    <n v="4.7619047619047597E-3"/>
    <n v="1.53404761904762"/>
    <n v="0"/>
    <n v="0"/>
    <n v="0"/>
    <n v="0.23749999999999999"/>
    <x v="608"/>
    <n v="-1"/>
    <n v="0"/>
    <s v="NA"/>
    <n v="0"/>
    <n v="0"/>
    <n v="0"/>
    <n v="0.21375"/>
    <n v="-0.24937499999999999"/>
    <n v="2.3749999999999993E-2"/>
    <n v="1.1874999999999997E-2"/>
  </r>
  <r>
    <x v="4"/>
    <s v="england airline"/>
    <s v="Broad"/>
    <x v="13"/>
    <s v="Google|England"/>
    <s v="Position 5-10 Bid Strategy"/>
    <n v="6.25"/>
    <n v="1"/>
    <n v="0.25"/>
    <n v="0.25"/>
    <n v="198"/>
    <n v="5.0505050505050501E-3"/>
    <n v="1.5010101010101"/>
    <n v="0"/>
    <n v="0"/>
    <n v="0"/>
    <n v="0.25"/>
    <x v="563"/>
    <n v="-1"/>
    <n v="0"/>
    <s v="NA"/>
    <n v="0"/>
    <n v="0"/>
    <n v="0"/>
    <n v="0.22500000000000001"/>
    <n v="-0.26250000000000001"/>
    <n v="2.4999999999999994E-2"/>
    <n v="1.2500000000000011E-2"/>
  </r>
  <r>
    <x v="4"/>
    <s v="england airports"/>
    <s v="Broad"/>
    <x v="13"/>
    <s v="Google|England"/>
    <s v="Position 5-10 Bid Strategy"/>
    <n v="6.25"/>
    <n v="1"/>
    <n v="0.26250000000000001"/>
    <n v="0.26250000000000001"/>
    <n v="17"/>
    <n v="5.8823529411764698E-2"/>
    <n v="1.1176470588235301"/>
    <n v="0"/>
    <n v="0"/>
    <n v="0"/>
    <n v="0.26250000000000001"/>
    <x v="396"/>
    <n v="-1"/>
    <n v="0"/>
    <s v="NA"/>
    <n v="0"/>
    <n v="0"/>
    <n v="0"/>
    <n v="0.23625000000000002"/>
    <n v="-0.27562500000000001"/>
    <n v="2.6249999999999996E-2"/>
    <n v="1.3124999999999998E-2"/>
  </r>
  <r>
    <x v="4"/>
    <s v="barcelona cheap tickets"/>
    <s v="Broad"/>
    <x v="0"/>
    <s v="Barcelona"/>
    <s v="Position 5-10 Bid Strategy"/>
    <n v="6.25"/>
    <n v="1"/>
    <n v="0.32500000000000001"/>
    <n v="0.32500000000000001"/>
    <n v="115"/>
    <n v="8.6956521739130401E-3"/>
    <n v="5.3426086956521699"/>
    <n v="0"/>
    <n v="0"/>
    <n v="0"/>
    <n v="0.32500000000000001"/>
    <x v="633"/>
    <n v="-1"/>
    <n v="0"/>
    <s v="NA"/>
    <n v="0"/>
    <n v="0"/>
    <n v="0"/>
    <n v="0.29250000000000004"/>
    <n v="-0.34125000000000005"/>
    <n v="3.2499999999999973E-2"/>
    <n v="1.6250000000000042E-2"/>
  </r>
  <r>
    <x v="4"/>
    <s v="international airports"/>
    <s v="Broad"/>
    <x v="17"/>
    <s v="International Los Angeles"/>
    <s v="Position 5-10 Bid Strategy"/>
    <n v="6.25"/>
    <n v="1"/>
    <n v="0.32500000000000001"/>
    <n v="0.32500000000000001"/>
    <n v="786"/>
    <n v="1.2722646310432601E-3"/>
    <n v="1.0575063613231599"/>
    <n v="0"/>
    <n v="0"/>
    <n v="0"/>
    <n v="0.32500000000000001"/>
    <x v="633"/>
    <n v="-1"/>
    <n v="0"/>
    <s v="NA"/>
    <n v="0"/>
    <n v="0"/>
    <n v="0"/>
    <n v="0.29250000000000004"/>
    <n v="-0.34125000000000005"/>
    <n v="3.2499999999999973E-2"/>
    <n v="1.6250000000000042E-2"/>
  </r>
  <r>
    <x v="4"/>
    <s v="air france sales"/>
    <s v="Broad"/>
    <x v="9"/>
    <s v="Airfrance Deal Detroit"/>
    <s v="Position 5-10 Bid Strategy"/>
    <n v="6.25"/>
    <n v="1"/>
    <n v="0.41249999999999998"/>
    <n v="0.41249999999999998"/>
    <n v="1"/>
    <n v="1"/>
    <n v="1"/>
    <n v="0"/>
    <n v="0"/>
    <n v="0"/>
    <n v="0.41249999999999998"/>
    <x v="619"/>
    <n v="-1"/>
    <n v="0"/>
    <s v="NA"/>
    <n v="0"/>
    <n v="0"/>
    <n v="0"/>
    <n v="0.37124999999999997"/>
    <n v="-0.43312499999999998"/>
    <n v="4.1250000000000009E-2"/>
    <n v="2.0625000000000004E-2"/>
  </r>
  <r>
    <x v="4"/>
    <s v="england ticket"/>
    <s v="Broad"/>
    <x v="13"/>
    <s v="Google|England"/>
    <s v="Position 5-10 Bid Strategy"/>
    <n v="6.25"/>
    <n v="1"/>
    <n v="0.4375"/>
    <n v="0.4375"/>
    <n v="37"/>
    <n v="2.7027027027027001E-2"/>
    <n v="2.4081081081081099"/>
    <n v="0"/>
    <n v="0"/>
    <n v="0"/>
    <n v="0.4375"/>
    <x v="762"/>
    <n v="-1"/>
    <n v="0"/>
    <s v="NA"/>
    <n v="0"/>
    <n v="0"/>
    <n v="0"/>
    <n v="0.39374999999999999"/>
    <n v="-0.45937500000000003"/>
    <n v="4.3750000000000011E-2"/>
    <n v="2.1875000000000033E-2"/>
  </r>
  <r>
    <x v="4"/>
    <s v="venice airfares"/>
    <s v="Broad"/>
    <x v="0"/>
    <s v="Venice"/>
    <s v="Position 5-10 Bid Strategy"/>
    <n v="6.25"/>
    <n v="1"/>
    <n v="0.4375"/>
    <n v="0.4375"/>
    <n v="123"/>
    <n v="8.1300813008130107E-3"/>
    <n v="3.8317073170731701"/>
    <n v="0"/>
    <n v="0"/>
    <n v="0"/>
    <n v="0.4375"/>
    <x v="762"/>
    <n v="-1"/>
    <n v="0"/>
    <s v="NA"/>
    <n v="0"/>
    <n v="0"/>
    <n v="0"/>
    <n v="0.39374999999999999"/>
    <n v="-0.45937500000000003"/>
    <n v="4.3750000000000011E-2"/>
    <n v="2.1875000000000033E-2"/>
  </r>
  <r>
    <x v="4"/>
    <s v="france airports"/>
    <s v="Broad"/>
    <x v="8"/>
    <s v="Miami to France Sale"/>
    <s v="Position 5-10 Bid Strategy"/>
    <n v="6.25"/>
    <n v="1"/>
    <n v="0.46250000000000002"/>
    <n v="0.46250000000000002"/>
    <n v="11"/>
    <n v="9.0909090909090898E-2"/>
    <n v="1"/>
    <n v="0"/>
    <n v="0"/>
    <n v="0"/>
    <n v="0.46250000000000002"/>
    <x v="1264"/>
    <n v="-1"/>
    <n v="0"/>
    <s v="NA"/>
    <n v="0"/>
    <n v="0"/>
    <n v="0"/>
    <n v="0.41625000000000001"/>
    <n v="-0.48562500000000003"/>
    <n v="4.6250000000000013E-2"/>
    <n v="2.3125000000000007E-2"/>
  </r>
  <r>
    <x v="4"/>
    <s v="london cheap ticket"/>
    <s v="Broad"/>
    <x v="13"/>
    <s v="Google|London"/>
    <s v="Position 5-10 Bid Strategy"/>
    <n v="6.25"/>
    <n v="1"/>
    <n v="0.47499999999999998"/>
    <n v="0.47499999999999998"/>
    <n v="56"/>
    <n v="1.7857142857142901E-2"/>
    <n v="2.3232142857142901"/>
    <n v="0"/>
    <n v="0"/>
    <n v="0"/>
    <n v="0.47499999999999998"/>
    <x v="768"/>
    <n v="-1"/>
    <n v="0"/>
    <s v="NA"/>
    <n v="0"/>
    <n v="0"/>
    <n v="0"/>
    <n v="0.42749999999999999"/>
    <n v="-0.49874999999999997"/>
    <n v="4.7499999999999987E-2"/>
    <n v="2.3749999999999993E-2"/>
  </r>
  <r>
    <x v="4"/>
    <s v="fly to nuremberg"/>
    <s v="Broad"/>
    <x v="13"/>
    <s v="Google|Nuremberg"/>
    <s v="Position 5-10 Bid Strategy"/>
    <n v="6.25"/>
    <n v="1"/>
    <n v="0.47499999999999998"/>
    <n v="0.47499999999999998"/>
    <n v="8"/>
    <n v="0.125"/>
    <n v="1"/>
    <n v="0"/>
    <n v="0"/>
    <n v="0"/>
    <n v="0.47499999999999998"/>
    <x v="768"/>
    <n v="-1"/>
    <n v="0"/>
    <s v="NA"/>
    <n v="0"/>
    <n v="0"/>
    <n v="0"/>
    <n v="0.42749999999999999"/>
    <n v="-0.49874999999999997"/>
    <n v="4.7499999999999987E-2"/>
    <n v="2.3749999999999993E-2"/>
  </r>
  <r>
    <x v="4"/>
    <s v="airfrance tickets"/>
    <s v="Broad"/>
    <x v="17"/>
    <s v="Airfrance Deal Los Angeles"/>
    <s v="Position 5-10 Bid Strategy"/>
    <n v="6.25"/>
    <n v="1"/>
    <n v="0.48749999999999999"/>
    <n v="0.48749999999999999"/>
    <n v="1"/>
    <n v="1"/>
    <n v="2"/>
    <n v="0"/>
    <n v="0"/>
    <n v="0"/>
    <n v="0.48749999999999999"/>
    <x v="665"/>
    <n v="-1"/>
    <n v="0"/>
    <s v="NA"/>
    <n v="0"/>
    <n v="0"/>
    <n v="0"/>
    <n v="0.43874999999999997"/>
    <n v="-0.51187499999999997"/>
    <n v="4.8750000000000016E-2"/>
    <n v="2.437499999999998E-2"/>
  </r>
  <r>
    <x v="4"/>
    <s v="milan airports"/>
    <s v="Broad"/>
    <x v="0"/>
    <s v="Milan"/>
    <s v="Position 5-10 Bid Strategy"/>
    <n v="6.25"/>
    <n v="2"/>
    <n v="0.5"/>
    <n v="0.25"/>
    <n v="1102"/>
    <n v="1.81488203266788E-3"/>
    <n v="3.1228675136116202"/>
    <n v="0"/>
    <n v="0"/>
    <n v="0"/>
    <n v="0.5"/>
    <x v="567"/>
    <n v="-1"/>
    <n v="0"/>
    <s v="NA"/>
    <n v="0"/>
    <n v="0"/>
    <n v="0"/>
    <n v="0.45"/>
    <n v="-0.52500000000000002"/>
    <n v="4.9999999999999989E-2"/>
    <n v="2.5000000000000022E-2"/>
  </r>
  <r>
    <x v="4"/>
    <s v="france air ticket"/>
    <s v="Broad"/>
    <x v="8"/>
    <s v="Miami to France Sale"/>
    <s v="Position 5-10 Bid Strategy"/>
    <n v="6.25"/>
    <n v="1"/>
    <n v="0.51249999999999996"/>
    <n v="0.51249999999999996"/>
    <n v="6"/>
    <n v="0.16666666666666699"/>
    <n v="1.8333333333333299"/>
    <n v="0"/>
    <n v="0"/>
    <n v="0"/>
    <n v="0.51249999999999996"/>
    <x v="585"/>
    <n v="-1"/>
    <n v="0"/>
    <s v="NA"/>
    <n v="0"/>
    <n v="0"/>
    <n v="0"/>
    <n v="0.46124999999999999"/>
    <n v="-0.53812499999999996"/>
    <n v="5.1249999999999962E-2"/>
    <n v="2.5625000000000009E-2"/>
  </r>
  <r>
    <x v="4"/>
    <s v="paris airports"/>
    <s v="Broad"/>
    <x v="9"/>
    <s v="Detroit to Paris Sale"/>
    <s v="Position 5-10 Bid Strategy"/>
    <n v="6.25"/>
    <n v="1"/>
    <n v="0.53749999999999998"/>
    <n v="0.53749999999999998"/>
    <n v="17"/>
    <n v="5.8823529411764698E-2"/>
    <n v="1"/>
    <n v="0"/>
    <n v="0"/>
    <n v="0"/>
    <n v="0.53749999999999998"/>
    <x v="1265"/>
    <n v="-1"/>
    <n v="0"/>
    <s v="NA"/>
    <n v="0"/>
    <n v="0"/>
    <n v="0"/>
    <n v="0.48375000000000001"/>
    <n v="-0.56437499999999996"/>
    <n v="5.3749999999999964E-2"/>
    <n v="2.6874999999999982E-2"/>
  </r>
  <r>
    <x v="4"/>
    <s v="air france milan flights"/>
    <s v="Broad"/>
    <x v="0"/>
    <s v="Milan Branded"/>
    <s v="Position 5-10 Bid Strategy"/>
    <n v="6.25"/>
    <n v="1"/>
    <n v="0.55000000000000004"/>
    <n v="0.55000000000000004"/>
    <n v="4"/>
    <n v="0.25"/>
    <n v="2.5"/>
    <n v="0"/>
    <n v="0"/>
    <n v="0"/>
    <n v="0.55000000000000004"/>
    <x v="568"/>
    <n v="-1"/>
    <n v="0"/>
    <s v="NA"/>
    <n v="0"/>
    <n v="0"/>
    <n v="0"/>
    <n v="0.49500000000000005"/>
    <n v="-0.57750000000000012"/>
    <n v="5.4999999999999993E-2"/>
    <n v="2.750000000000008E-2"/>
  </r>
  <r>
    <x v="4"/>
    <s v="paris cheap tickets"/>
    <s v="Broad"/>
    <x v="9"/>
    <s v="Detroit to Paris Sale"/>
    <s v="Position 5-10 Bid Strategy"/>
    <n v="6.25"/>
    <n v="1"/>
    <n v="0.55000000000000004"/>
    <n v="0.55000000000000004"/>
    <n v="6"/>
    <n v="0.16666666666666699"/>
    <n v="3.3333333333333299"/>
    <n v="0"/>
    <n v="0"/>
    <n v="0"/>
    <n v="0.55000000000000004"/>
    <x v="568"/>
    <n v="-1"/>
    <n v="0"/>
    <s v="NA"/>
    <n v="0"/>
    <n v="0"/>
    <n v="0"/>
    <n v="0.49500000000000005"/>
    <n v="-0.57750000000000012"/>
    <n v="5.4999999999999993E-2"/>
    <n v="2.750000000000008E-2"/>
  </r>
  <r>
    <x v="4"/>
    <s v="cheap flight to athens greece"/>
    <s v="Broad"/>
    <x v="13"/>
    <s v="Google|Greece"/>
    <s v="Position 5-10 Bid Strategy"/>
    <n v="6.25"/>
    <n v="1"/>
    <n v="0.5625"/>
    <n v="0.5625"/>
    <n v="6"/>
    <n v="0.16666666666666699"/>
    <n v="2.1666666666666701"/>
    <n v="0"/>
    <n v="0"/>
    <n v="0"/>
    <n v="0.5625"/>
    <x v="691"/>
    <n v="-1"/>
    <n v="0"/>
    <s v="NA"/>
    <n v="0"/>
    <n v="0"/>
    <n v="0"/>
    <n v="0.50624999999999998"/>
    <n v="-0.59062500000000007"/>
    <n v="5.6250000000000022E-2"/>
    <n v="2.8125000000000067E-2"/>
  </r>
  <r>
    <x v="4"/>
    <s v="france cheap air flights"/>
    <s v="Broad"/>
    <x v="7"/>
    <s v="New York to France Sale"/>
    <s v="Position 5-10 Bid Strategy"/>
    <n v="6.25"/>
    <n v="1"/>
    <n v="0.5625"/>
    <n v="0.5625"/>
    <n v="3"/>
    <n v="0.33333333333333298"/>
    <n v="1"/>
    <n v="0"/>
    <n v="0"/>
    <n v="0"/>
    <n v="0.5625"/>
    <x v="691"/>
    <n v="-1"/>
    <n v="0"/>
    <s v="NA"/>
    <n v="0"/>
    <n v="0"/>
    <n v="0"/>
    <n v="0.50624999999999998"/>
    <n v="-0.59062500000000007"/>
    <n v="5.6250000000000022E-2"/>
    <n v="2.8125000000000067E-2"/>
  </r>
  <r>
    <x v="4"/>
    <s v="france air flight"/>
    <s v="Broad"/>
    <x v="9"/>
    <s v="Detroit to France Sale"/>
    <s v="Position 5-10 Bid Strategy"/>
    <n v="6.25"/>
    <n v="1"/>
    <n v="0.6"/>
    <n v="0.6"/>
    <n v="20"/>
    <n v="0.05"/>
    <n v="1.05"/>
    <n v="0"/>
    <n v="0"/>
    <n v="0"/>
    <n v="0.6"/>
    <x v="586"/>
    <n v="-1"/>
    <n v="0"/>
    <s v="NA"/>
    <n v="0"/>
    <n v="0"/>
    <n v="0"/>
    <n v="0.54"/>
    <n v="-0.63"/>
    <n v="5.9999999999999942E-2"/>
    <n v="3.0000000000000027E-2"/>
  </r>
  <r>
    <x v="4"/>
    <s v="athens cheap ticket"/>
    <s v="Broad"/>
    <x v="0"/>
    <s v="Athens"/>
    <s v="Position 5-10 Bid Strategy"/>
    <n v="6.25"/>
    <n v="1"/>
    <n v="0.625"/>
    <n v="0.625"/>
    <n v="64"/>
    <n v="1.5625E-2"/>
    <n v="5.2218749999999998"/>
    <n v="0"/>
    <n v="0"/>
    <n v="0"/>
    <n v="0.625"/>
    <x v="708"/>
    <n v="-1"/>
    <n v="0"/>
    <s v="NA"/>
    <n v="0"/>
    <n v="0"/>
    <n v="0"/>
    <n v="0.5625"/>
    <n v="-0.65625"/>
    <n v="6.25E-2"/>
    <n v="3.125E-2"/>
  </r>
  <r>
    <x v="4"/>
    <s v="florence fare"/>
    <s v="Broad"/>
    <x v="7"/>
    <s v="New York to Florence Sale"/>
    <s v="Position 5-10 Bid Strategy"/>
    <n v="6.25"/>
    <n v="1"/>
    <n v="0.625"/>
    <n v="0.625"/>
    <n v="3"/>
    <n v="0.33333333333333298"/>
    <n v="1"/>
    <n v="0"/>
    <n v="0"/>
    <n v="0"/>
    <n v="0.625"/>
    <x v="708"/>
    <n v="-1"/>
    <n v="0"/>
    <s v="NA"/>
    <n v="0"/>
    <n v="0"/>
    <n v="0"/>
    <n v="0.5625"/>
    <n v="-0.65625"/>
    <n v="6.25E-2"/>
    <n v="3.125E-2"/>
  </r>
  <r>
    <x v="4"/>
    <s v="new york to greece"/>
    <s v="Broad"/>
    <x v="0"/>
    <s v="Greece"/>
    <s v="Position 5-10 Bid Strategy"/>
    <n v="6.25"/>
    <n v="1"/>
    <n v="0.63749999999999996"/>
    <n v="0.63749999999999996"/>
    <n v="19"/>
    <n v="5.2631578947368397E-2"/>
    <n v="2.8947368421052602"/>
    <n v="0"/>
    <n v="0"/>
    <n v="0"/>
    <n v="0.63749999999999996"/>
    <x v="570"/>
    <n v="-1"/>
    <n v="0"/>
    <s v="NA"/>
    <n v="0"/>
    <n v="0"/>
    <n v="0"/>
    <n v="0.57374999999999998"/>
    <n v="-0.66937499999999994"/>
    <n v="6.3749999999999973E-2"/>
    <n v="3.1874999999999987E-2"/>
  </r>
  <r>
    <x v="4"/>
    <s v="france flight deal"/>
    <s v="Broad"/>
    <x v="7"/>
    <s v="New York to France Sale"/>
    <s v="Position 5-10 Bid Strategy"/>
    <n v="6.25"/>
    <n v="1"/>
    <n v="0.65"/>
    <n v="0.65"/>
    <n v="12"/>
    <n v="8.3333333333333301E-2"/>
    <n v="2.0825"/>
    <n v="0"/>
    <n v="0"/>
    <n v="0"/>
    <n v="0.65"/>
    <x v="932"/>
    <n v="-1"/>
    <n v="0"/>
    <s v="NA"/>
    <n v="0"/>
    <n v="0"/>
    <n v="0"/>
    <n v="0.58500000000000008"/>
    <n v="-0.68250000000000011"/>
    <n v="6.4999999999999947E-2"/>
    <n v="3.2500000000000084E-2"/>
  </r>
  <r>
    <x v="4"/>
    <s v="france air flights"/>
    <s v="Broad"/>
    <x v="15"/>
    <s v="Chicago to France Sale"/>
    <s v="Position 5-10 Bid Strategy"/>
    <n v="6.25"/>
    <n v="1"/>
    <n v="0.6875"/>
    <n v="0.6875"/>
    <n v="4"/>
    <n v="0.25"/>
    <n v="1.25"/>
    <n v="0"/>
    <n v="0"/>
    <n v="0"/>
    <n v="0.6875"/>
    <x v="1056"/>
    <n v="-1"/>
    <n v="0"/>
    <s v="NA"/>
    <n v="0"/>
    <n v="0"/>
    <n v="0"/>
    <n v="0.61875000000000002"/>
    <n v="-0.72187500000000004"/>
    <n v="6.8749999999999978E-2"/>
    <n v="3.4375000000000044E-2"/>
  </r>
  <r>
    <x v="4"/>
    <s v="air france flight"/>
    <s v="Broad"/>
    <x v="7"/>
    <s v="Airfrance Deal New York"/>
    <s v="Position 5-10 Bid Strategy"/>
    <n v="6.25"/>
    <n v="1"/>
    <n v="0.7"/>
    <n v="0.7"/>
    <n v="25"/>
    <n v="0.04"/>
    <n v="1.66"/>
    <n v="0"/>
    <n v="0"/>
    <n v="0"/>
    <n v="0.7"/>
    <x v="620"/>
    <n v="-1"/>
    <n v="0"/>
    <s v="NA"/>
    <n v="0"/>
    <n v="0"/>
    <n v="0"/>
    <n v="0.63"/>
    <n v="-0.73499999999999999"/>
    <n v="6.9999999999999951E-2"/>
    <n v="3.5000000000000031E-2"/>
  </r>
  <r>
    <x v="4"/>
    <s v="paris airport"/>
    <s v="Broad"/>
    <x v="15"/>
    <s v="Chicago to Paris Sale"/>
    <s v="Position 5-10 Bid Strategy"/>
    <n v="6.25"/>
    <n v="1"/>
    <n v="0.71250000000000002"/>
    <n v="0.71250000000000002"/>
    <n v="120"/>
    <n v="8.3333333333333297E-3"/>
    <n v="1.3540000000000001"/>
    <n v="0"/>
    <n v="0"/>
    <n v="0"/>
    <n v="0.71250000000000002"/>
    <x v="1057"/>
    <n v="-1"/>
    <n v="0"/>
    <s v="NA"/>
    <n v="0"/>
    <n v="0"/>
    <n v="0"/>
    <n v="0.64124999999999999"/>
    <n v="-0.74812500000000004"/>
    <n v="7.1250000000000036E-2"/>
    <n v="3.5625000000000018E-2"/>
  </r>
  <r>
    <x v="4"/>
    <s v="france air ticket"/>
    <s v="Broad"/>
    <x v="17"/>
    <s v="Los Angeles to France Sale"/>
    <s v="Position 5-10 Bid Strategy"/>
    <n v="6.25"/>
    <n v="1"/>
    <n v="0.76249999999999996"/>
    <n v="0.76249999999999996"/>
    <n v="16"/>
    <n v="6.25E-2"/>
    <n v="1"/>
    <n v="0"/>
    <n v="0"/>
    <n v="0"/>
    <n v="0.76249999999999996"/>
    <x v="758"/>
    <n v="-1"/>
    <n v="0"/>
    <s v="NA"/>
    <n v="0"/>
    <n v="0"/>
    <n v="0"/>
    <n v="0.68625000000000003"/>
    <n v="-0.80062500000000003"/>
    <n v="7.6249999999999929E-2"/>
    <n v="3.8125000000000075E-2"/>
  </r>
  <r>
    <x v="4"/>
    <s v="jfk to athens"/>
    <s v="Broad"/>
    <x v="0"/>
    <s v="Athens"/>
    <s v="Position 5-10 Bid Strategy"/>
    <n v="6.25"/>
    <n v="1"/>
    <n v="0.77500000000000002"/>
    <n v="0.77500000000000002"/>
    <n v="24"/>
    <n v="4.1666666666666699E-2"/>
    <n v="2.1583333333333301"/>
    <n v="0"/>
    <n v="0"/>
    <n v="0"/>
    <n v="0.77500000000000002"/>
    <x v="400"/>
    <n v="-1"/>
    <n v="0"/>
    <s v="NA"/>
    <n v="0"/>
    <n v="0"/>
    <n v="0"/>
    <n v="0.69750000000000001"/>
    <n v="-0.81375000000000008"/>
    <n v="7.7500000000000013E-2"/>
    <n v="3.8750000000000062E-2"/>
  </r>
  <r>
    <x v="4"/>
    <s v="international air ticket"/>
    <s v="Broad"/>
    <x v="7"/>
    <s v="International New York"/>
    <s v="Position 5-10 Bid Strategy"/>
    <n v="6.25"/>
    <n v="1"/>
    <n v="0.77500000000000002"/>
    <n v="0.77500000000000002"/>
    <n v="6"/>
    <n v="0.16666666666666699"/>
    <n v="3.3"/>
    <n v="0"/>
    <n v="0"/>
    <n v="0"/>
    <n v="0.77500000000000002"/>
    <x v="400"/>
    <n v="-1"/>
    <n v="0"/>
    <s v="NA"/>
    <n v="0"/>
    <n v="0"/>
    <n v="0"/>
    <n v="0.69750000000000001"/>
    <n v="-0.81375000000000008"/>
    <n v="7.7500000000000013E-2"/>
    <n v="3.8750000000000062E-2"/>
  </r>
  <r>
    <x v="4"/>
    <s v="france airports"/>
    <s v="Broad"/>
    <x v="9"/>
    <s v="Detroit to France Sale"/>
    <s v="Position 5-10 Bid Strategy"/>
    <n v="6.25"/>
    <n v="1"/>
    <n v="0.77500000000000002"/>
    <n v="0.77500000000000002"/>
    <n v="17"/>
    <n v="5.8823529411764698E-2"/>
    <n v="1"/>
    <n v="0"/>
    <n v="0"/>
    <n v="0"/>
    <n v="0.77500000000000002"/>
    <x v="400"/>
    <n v="-1"/>
    <n v="0"/>
    <s v="NA"/>
    <n v="0"/>
    <n v="0"/>
    <n v="0"/>
    <n v="0.69750000000000001"/>
    <n v="-0.81375000000000008"/>
    <n v="7.7500000000000013E-2"/>
    <n v="3.8750000000000062E-2"/>
  </r>
  <r>
    <x v="4"/>
    <s v="france fare"/>
    <s v="Broad"/>
    <x v="1"/>
    <s v="DC to France Sale"/>
    <s v="Position 5-10 Bid Strategy"/>
    <n v="6.25"/>
    <n v="1"/>
    <n v="0.78749999999999998"/>
    <n v="0.78749999999999998"/>
    <n v="7"/>
    <n v="0.14285714285714302"/>
    <n v="1.1428571428571399"/>
    <n v="0"/>
    <n v="0"/>
    <n v="0"/>
    <n v="0.78749999999999998"/>
    <x v="1266"/>
    <n v="-1"/>
    <n v="0"/>
    <s v="NA"/>
    <n v="0"/>
    <n v="0"/>
    <n v="0"/>
    <n v="0.70874999999999999"/>
    <n v="-0.82687500000000003"/>
    <n v="7.8749999999999987E-2"/>
    <n v="3.9375000000000049E-2"/>
  </r>
  <r>
    <x v="4"/>
    <s v="france airports"/>
    <s v="Broad"/>
    <x v="14"/>
    <s v="Philadelphia to France Sale"/>
    <s v="Position 5-10 Bid Strategy"/>
    <n v="6.25"/>
    <n v="1"/>
    <n v="0.82499999999999996"/>
    <n v="0.82499999999999996"/>
    <n v="14"/>
    <n v="7.1428571428571397E-2"/>
    <n v="1"/>
    <n v="0"/>
    <n v="0"/>
    <n v="0"/>
    <n v="0.82499999999999996"/>
    <x v="588"/>
    <n v="-1"/>
    <n v="0"/>
    <s v="NA"/>
    <n v="0"/>
    <n v="0"/>
    <n v="0"/>
    <n v="0.74249999999999994"/>
    <n v="-0.86624999999999996"/>
    <n v="8.2500000000000018E-2"/>
    <n v="4.1250000000000009E-2"/>
  </r>
  <r>
    <x v="4"/>
    <s v="ouagadougou flights"/>
    <s v="Broad"/>
    <x v="13"/>
    <s v="Google|ouagadougou"/>
    <s v="Position 5-10 Bid Strategy"/>
    <n v="6.25"/>
    <n v="1"/>
    <n v="0.86250000000000004"/>
    <n v="0.86250000000000004"/>
    <n v="24"/>
    <n v="4.1666666666666699E-2"/>
    <n v="1.125"/>
    <n v="0"/>
    <n v="0"/>
    <n v="0"/>
    <n v="0.86250000000000004"/>
    <x v="678"/>
    <n v="-1"/>
    <n v="0"/>
    <s v="NA"/>
    <n v="0"/>
    <n v="0"/>
    <n v="0"/>
    <n v="0.77625000000000011"/>
    <n v="-0.90562500000000012"/>
    <n v="8.6249999999999938E-2"/>
    <n v="4.312500000000008E-2"/>
  </r>
  <r>
    <x v="4"/>
    <s v="france air ticket"/>
    <s v="Broad"/>
    <x v="10"/>
    <s v="Boston to France Sale"/>
    <s v="Position 5-10 Bid Strategy"/>
    <n v="6.25"/>
    <n v="1"/>
    <n v="0.86250000000000004"/>
    <n v="0.86250000000000004"/>
    <n v="6"/>
    <n v="0.16666666666666699"/>
    <n v="1.65"/>
    <n v="0"/>
    <n v="0"/>
    <n v="0"/>
    <n v="0.86250000000000004"/>
    <x v="678"/>
    <n v="-1"/>
    <n v="0"/>
    <s v="NA"/>
    <n v="0"/>
    <n v="0"/>
    <n v="0"/>
    <n v="0.77625000000000011"/>
    <n v="-0.90562500000000012"/>
    <n v="8.6249999999999938E-2"/>
    <n v="4.312500000000008E-2"/>
  </r>
  <r>
    <x v="4"/>
    <s v="turkey cheap tickets"/>
    <s v="Broad"/>
    <x v="13"/>
    <s v="Google|Turkey"/>
    <s v="Position 5-10 Bid Strategy"/>
    <n v="6.25"/>
    <n v="1"/>
    <n v="0.875"/>
    <n v="0.875"/>
    <n v="5"/>
    <n v="0.2"/>
    <n v="1.2"/>
    <n v="0"/>
    <n v="0"/>
    <n v="0"/>
    <n v="0.875"/>
    <x v="622"/>
    <n v="-1"/>
    <n v="0"/>
    <s v="NA"/>
    <n v="0"/>
    <n v="0"/>
    <n v="0"/>
    <n v="0.78749999999999998"/>
    <n v="-0.91875000000000007"/>
    <n v="8.7500000000000022E-2"/>
    <n v="4.3750000000000067E-2"/>
  </r>
  <r>
    <x v="4"/>
    <s v="paris flight specials"/>
    <s v="Broad"/>
    <x v="5"/>
    <s v="San Francisco to Paris Sale"/>
    <s v="Position 5-10 Bid Strategy"/>
    <n v="6.25"/>
    <n v="1"/>
    <n v="0.875"/>
    <n v="0.875"/>
    <n v="1"/>
    <n v="1"/>
    <n v="1"/>
    <n v="0"/>
    <n v="0"/>
    <n v="0"/>
    <n v="0.875"/>
    <x v="622"/>
    <n v="-1"/>
    <n v="0"/>
    <s v="NA"/>
    <n v="0"/>
    <n v="0"/>
    <n v="0"/>
    <n v="0.78749999999999998"/>
    <n v="-0.91875000000000007"/>
    <n v="8.7500000000000022E-2"/>
    <n v="4.3750000000000067E-2"/>
  </r>
  <r>
    <x v="4"/>
    <s v="rome airports"/>
    <s v="Broad"/>
    <x v="17"/>
    <s v="Los Angeles to Rome Sale"/>
    <s v="Position 5-10 Bid Strategy"/>
    <n v="6.25"/>
    <n v="1"/>
    <n v="0.88749999999999996"/>
    <n v="0.88749999999999996"/>
    <n v="4"/>
    <n v="0.25"/>
    <n v="1"/>
    <n v="0"/>
    <n v="0"/>
    <n v="0"/>
    <n v="0.88749999999999996"/>
    <x v="1267"/>
    <n v="-1"/>
    <n v="0"/>
    <s v="NA"/>
    <n v="0"/>
    <n v="0"/>
    <n v="0"/>
    <n v="0.79874999999999996"/>
    <n v="-0.93187500000000001"/>
    <n v="8.8749999999999996E-2"/>
    <n v="4.4375000000000053E-2"/>
  </r>
  <r>
    <x v="4"/>
    <s v="paris airline ticket"/>
    <s v="Broad"/>
    <x v="1"/>
    <s v="DC to Paris Sale"/>
    <s v="Position 5-10 Bid Strategy"/>
    <n v="6.25"/>
    <n v="1"/>
    <n v="0.88749999999999996"/>
    <n v="0.88749999999999996"/>
    <n v="3"/>
    <n v="0.33333333333333298"/>
    <n v="1"/>
    <n v="0"/>
    <n v="0"/>
    <n v="0"/>
    <n v="0.88749999999999996"/>
    <x v="1267"/>
    <n v="-1"/>
    <n v="0"/>
    <s v="NA"/>
    <n v="0"/>
    <n v="0"/>
    <n v="0"/>
    <n v="0.79874999999999996"/>
    <n v="-0.93187500000000001"/>
    <n v="8.8749999999999996E-2"/>
    <n v="4.4375000000000053E-2"/>
  </r>
  <r>
    <x v="4"/>
    <s v="rome plane ticket"/>
    <s v="Broad"/>
    <x v="0"/>
    <s v="Rome"/>
    <s v="Position 5-10 Bid Strategy"/>
    <n v="6.25"/>
    <n v="2"/>
    <n v="0.9"/>
    <n v="0.45"/>
    <n v="61"/>
    <n v="3.2786885245901599E-2"/>
    <n v="4.4737704918032799"/>
    <n v="0"/>
    <n v="0"/>
    <n v="0"/>
    <n v="0.9"/>
    <x v="590"/>
    <n v="-1"/>
    <n v="0"/>
    <s v="NA"/>
    <n v="0"/>
    <n v="0"/>
    <n v="0"/>
    <n v="0.81"/>
    <n v="-0.94500000000000006"/>
    <n v="8.9999999999999969E-2"/>
    <n v="4.500000000000004E-2"/>
  </r>
  <r>
    <x v="4"/>
    <s v="barcelona tickets"/>
    <s v="Broad"/>
    <x v="17"/>
    <s v="Los Angeles to Barcelona Sale"/>
    <s v="Position 5-10 Bid Strategy"/>
    <n v="6.25"/>
    <n v="1"/>
    <n v="0.9"/>
    <n v="0.9"/>
    <n v="7"/>
    <n v="0.14285714285714302"/>
    <n v="1.98571428571429"/>
    <n v="0"/>
    <n v="0"/>
    <n v="0"/>
    <n v="0.9"/>
    <x v="590"/>
    <n v="-1"/>
    <n v="0"/>
    <s v="NA"/>
    <n v="0"/>
    <n v="0"/>
    <n v="0"/>
    <n v="0.81"/>
    <n v="-0.94500000000000006"/>
    <n v="8.9999999999999969E-2"/>
    <n v="4.500000000000004E-2"/>
  </r>
  <r>
    <x v="4"/>
    <s v="valencia flights"/>
    <s v="Broad"/>
    <x v="1"/>
    <s v="DC to Valencia Sale"/>
    <s v="Position 5-10 Bid Strategy"/>
    <n v="6.25"/>
    <n v="1"/>
    <n v="0.9"/>
    <n v="0.9"/>
    <n v="15"/>
    <n v="6.6666666666666693E-2"/>
    <n v="1"/>
    <n v="0"/>
    <n v="0"/>
    <n v="0"/>
    <n v="0.9"/>
    <x v="590"/>
    <n v="-1"/>
    <n v="0"/>
    <s v="NA"/>
    <n v="0"/>
    <n v="0"/>
    <n v="0"/>
    <n v="0.81"/>
    <n v="-0.94500000000000006"/>
    <n v="8.9999999999999969E-2"/>
    <n v="4.500000000000004E-2"/>
  </r>
  <r>
    <x v="4"/>
    <s v="italy fares"/>
    <s v="Broad"/>
    <x v="10"/>
    <s v="Boston to Italy Sale"/>
    <s v="Position 5-10 Bid Strategy"/>
    <n v="6.25"/>
    <n v="1"/>
    <n v="0.9"/>
    <n v="0.9"/>
    <n v="2"/>
    <n v="0.5"/>
    <n v="15"/>
    <n v="0"/>
    <n v="0"/>
    <n v="0"/>
    <n v="0.9"/>
    <x v="590"/>
    <n v="-1"/>
    <n v="0"/>
    <s v="NA"/>
    <n v="0"/>
    <n v="0"/>
    <n v="0"/>
    <n v="0.81"/>
    <n v="-0.94500000000000006"/>
    <n v="8.9999999999999969E-2"/>
    <n v="4.500000000000004E-2"/>
  </r>
  <r>
    <x v="4"/>
    <s v="madrid fares"/>
    <s v="Broad"/>
    <x v="7"/>
    <s v="New York to Madrid Sale"/>
    <s v="Position 5-10 Bid Strategy"/>
    <n v="6.25"/>
    <n v="1"/>
    <n v="0.91249999999999998"/>
    <n v="0.91249999999999998"/>
    <n v="1"/>
    <n v="1"/>
    <n v="2"/>
    <n v="0"/>
    <n v="0"/>
    <n v="0"/>
    <n v="0.91249999999999998"/>
    <x v="650"/>
    <n v="-1"/>
    <n v="0"/>
    <s v="NA"/>
    <n v="0"/>
    <n v="0"/>
    <n v="0"/>
    <n v="0.82125000000000004"/>
    <n v="-0.958125"/>
    <n v="9.1249999999999942E-2"/>
    <n v="4.5625000000000027E-2"/>
  </r>
  <r>
    <x v="4"/>
    <s v="madrid airlines"/>
    <s v="Broad"/>
    <x v="9"/>
    <s v="Detroit to Madrid Sale"/>
    <s v="Position 5-10 Bid Strategy"/>
    <n v="6.25"/>
    <n v="1"/>
    <n v="0.91249999999999998"/>
    <n v="0.91249999999999998"/>
    <n v="49"/>
    <n v="2.04081632653061E-2"/>
    <n v="2.31632653061224"/>
    <n v="0"/>
    <n v="0"/>
    <n v="0"/>
    <n v="0.91249999999999998"/>
    <x v="650"/>
    <n v="-1"/>
    <n v="0"/>
    <s v="NA"/>
    <n v="0"/>
    <n v="0"/>
    <n v="0"/>
    <n v="0.82125000000000004"/>
    <n v="-0.958125"/>
    <n v="9.1249999999999942E-2"/>
    <n v="4.5625000000000027E-2"/>
  </r>
  <r>
    <x v="4"/>
    <s v="france air ticket"/>
    <s v="Broad"/>
    <x v="15"/>
    <s v="Chicago to France Sale"/>
    <s v="Position 5-10 Bid Strategy"/>
    <n v="6.25"/>
    <n v="1"/>
    <n v="0.91249999999999998"/>
    <n v="0.91249999999999998"/>
    <n v="5"/>
    <n v="0.2"/>
    <n v="1"/>
    <n v="0"/>
    <n v="0"/>
    <n v="0"/>
    <n v="0.91249999999999998"/>
    <x v="650"/>
    <n v="-1"/>
    <n v="0"/>
    <s v="NA"/>
    <n v="0"/>
    <n v="0"/>
    <n v="0"/>
    <n v="0.82125000000000004"/>
    <n v="-0.958125"/>
    <n v="9.1249999999999942E-2"/>
    <n v="4.5625000000000027E-2"/>
  </r>
  <r>
    <x v="4"/>
    <s v="european cheap ticket"/>
    <s v="Broad"/>
    <x v="13"/>
    <s v="Google|Europe"/>
    <s v="Position 5-10 Bid Strategy"/>
    <n v="6.25"/>
    <n v="1"/>
    <n v="0.95"/>
    <n v="0.95"/>
    <n v="33"/>
    <n v="3.0303030303030297E-2"/>
    <n v="2.3575757575757601"/>
    <n v="0"/>
    <n v="0"/>
    <n v="0"/>
    <n v="0.95"/>
    <x v="623"/>
    <n v="-1"/>
    <n v="0"/>
    <s v="NA"/>
    <n v="0"/>
    <n v="0"/>
    <n v="0"/>
    <n v="0.85499999999999998"/>
    <n v="-0.99749999999999994"/>
    <n v="9.4999999999999973E-2"/>
    <n v="4.7499999999999987E-2"/>
  </r>
  <r>
    <x v="4"/>
    <s v="florence cheap flight"/>
    <s v="Broad"/>
    <x v="13"/>
    <s v="Google|Florence"/>
    <s v="Position 5-10 Bid Strategy"/>
    <n v="6.25"/>
    <n v="1"/>
    <n v="0.95"/>
    <n v="0.95"/>
    <n v="31"/>
    <n v="3.2258064516128997E-2"/>
    <n v="2.2258064516128999"/>
    <n v="0"/>
    <n v="0"/>
    <n v="0"/>
    <n v="0.95"/>
    <x v="623"/>
    <n v="-1"/>
    <n v="0"/>
    <s v="NA"/>
    <n v="0"/>
    <n v="0"/>
    <n v="0"/>
    <n v="0.85499999999999998"/>
    <n v="-0.99749999999999994"/>
    <n v="9.4999999999999973E-2"/>
    <n v="4.7499999999999987E-2"/>
  </r>
  <r>
    <x v="4"/>
    <s v="hanover airfare"/>
    <s v="Broad"/>
    <x v="13"/>
    <s v="Google|Hanover"/>
    <s v="Position 5-10 Bid Strategy"/>
    <n v="6.25"/>
    <n v="1"/>
    <n v="0.96250000000000002"/>
    <n v="0.96250000000000002"/>
    <n v="6"/>
    <n v="0.16666666666666699"/>
    <n v="1"/>
    <n v="0"/>
    <n v="0"/>
    <n v="0"/>
    <n v="0.96250000000000002"/>
    <x v="714"/>
    <n v="-1"/>
    <n v="0"/>
    <s v="NA"/>
    <n v="0"/>
    <n v="0"/>
    <n v="0"/>
    <n v="0.86625000000000008"/>
    <n v="-1.0106250000000001"/>
    <n v="9.6249999999999947E-2"/>
    <n v="4.8125000000000084E-2"/>
  </r>
  <r>
    <x v="4"/>
    <s v="florence cheap ticket"/>
    <s v="Broad"/>
    <x v="0"/>
    <s v="Florence"/>
    <s v="Position 5-10 Bid Strategy"/>
    <n v="6.25"/>
    <n v="1"/>
    <n v="0.96250000000000002"/>
    <n v="0.96250000000000002"/>
    <n v="14"/>
    <n v="7.1428571428571397E-2"/>
    <n v="2.44285714285714"/>
    <n v="0"/>
    <n v="0"/>
    <n v="0"/>
    <n v="0.96250000000000002"/>
    <x v="714"/>
    <n v="-1"/>
    <n v="0"/>
    <s v="NA"/>
    <n v="0"/>
    <n v="0"/>
    <n v="0"/>
    <n v="0.86625000000000008"/>
    <n v="-1.0106250000000001"/>
    <n v="9.6249999999999947E-2"/>
    <n v="4.8125000000000084E-2"/>
  </r>
  <r>
    <x v="4"/>
    <s v="spain fare"/>
    <s v="Broad"/>
    <x v="0"/>
    <s v="Spain"/>
    <s v="Position 5-10 Bid Strategy"/>
    <n v="6.25"/>
    <n v="1"/>
    <n v="0.96250000000000002"/>
    <n v="0.96250000000000002"/>
    <n v="58"/>
    <n v="1.72413793103448E-2"/>
    <n v="1.0982758620689701"/>
    <n v="0"/>
    <n v="0"/>
    <n v="0"/>
    <n v="0.96250000000000002"/>
    <x v="714"/>
    <n v="-1"/>
    <n v="0"/>
    <s v="NA"/>
    <n v="0"/>
    <n v="0"/>
    <n v="0"/>
    <n v="0.86625000000000008"/>
    <n v="-1.0106250000000001"/>
    <n v="9.6249999999999947E-2"/>
    <n v="4.8125000000000084E-2"/>
  </r>
  <r>
    <x v="4"/>
    <s v="athens tickets"/>
    <s v="Broad"/>
    <x v="10"/>
    <s v="Boston to Athens Sale"/>
    <s v="Position 5-10 Bid Strategy"/>
    <n v="6.25"/>
    <n v="1"/>
    <n v="0.96250000000000002"/>
    <n v="0.96250000000000002"/>
    <n v="9"/>
    <n v="0.11111111111111099"/>
    <n v="1.55555555555556"/>
    <n v="0"/>
    <n v="0"/>
    <n v="0"/>
    <n v="0.96250000000000002"/>
    <x v="714"/>
    <n v="-1"/>
    <n v="0"/>
    <s v="NA"/>
    <n v="0"/>
    <n v="0"/>
    <n v="0"/>
    <n v="0.86625000000000008"/>
    <n v="-1.0106250000000001"/>
    <n v="9.6249999999999947E-2"/>
    <n v="4.8125000000000084E-2"/>
  </r>
  <r>
    <x v="4"/>
    <s v="florence tickets"/>
    <s v="Broad"/>
    <x v="0"/>
    <s v="Florence"/>
    <s v="Position 5-10 Bid Strategy"/>
    <n v="6.25"/>
    <n v="1"/>
    <n v="0.97499999999999998"/>
    <n v="0.97499999999999998"/>
    <n v="323"/>
    <n v="3.09597523219814E-3"/>
    <n v="1.89009287925697"/>
    <n v="0"/>
    <n v="0"/>
    <n v="0"/>
    <n v="0.97499999999999998"/>
    <x v="744"/>
    <n v="-1"/>
    <n v="0"/>
    <s v="NA"/>
    <n v="0"/>
    <n v="0"/>
    <n v="0"/>
    <n v="0.87749999999999995"/>
    <n v="-1.0237499999999999"/>
    <n v="9.7500000000000031E-2"/>
    <n v="4.874999999999996E-2"/>
  </r>
  <r>
    <x v="4"/>
    <s v="istanbul airport"/>
    <s v="Broad"/>
    <x v="13"/>
    <s v="Google|Istanbul"/>
    <s v="Position 5-10 Bid Strategy"/>
    <n v="6.25"/>
    <n v="1"/>
    <n v="0.98750000000000004"/>
    <n v="0.98750000000000004"/>
    <n v="378"/>
    <n v="2.6455026455026506E-3"/>
    <n v="1.84206349206349"/>
    <n v="0"/>
    <n v="0"/>
    <n v="0"/>
    <n v="0.98750000000000004"/>
    <x v="651"/>
    <n v="-1"/>
    <n v="0"/>
    <s v="NA"/>
    <n v="0"/>
    <n v="0"/>
    <n v="0"/>
    <n v="0.88875000000000004"/>
    <n v="-1.036875"/>
    <n v="9.8750000000000004E-2"/>
    <n v="4.9374999999999947E-2"/>
  </r>
  <r>
    <x v="4"/>
    <s v="hanover"/>
    <s v="Broad"/>
    <x v="13"/>
    <s v="Google|Hanover"/>
    <s v="Position 5-10 Bid Strategy"/>
    <n v="6.25"/>
    <n v="1"/>
    <n v="0.98750000000000004"/>
    <n v="0.98750000000000004"/>
    <n v="330"/>
    <n v="3.0303030303030299E-3"/>
    <n v="1.11121212121212"/>
    <n v="0"/>
    <n v="0"/>
    <n v="0"/>
    <n v="0.98750000000000004"/>
    <x v="651"/>
    <n v="-1"/>
    <n v="0"/>
    <s v="NA"/>
    <n v="0"/>
    <n v="0"/>
    <n v="0"/>
    <n v="0.88875000000000004"/>
    <n v="-1.036875"/>
    <n v="9.8750000000000004E-2"/>
    <n v="4.9374999999999947E-2"/>
  </r>
  <r>
    <x v="4"/>
    <s v="air france europe flights"/>
    <s v="Broad"/>
    <x v="0"/>
    <s v="Europe Branded"/>
    <s v="Position 5-10 Bid Strategy"/>
    <n v="6.25"/>
    <n v="1"/>
    <n v="0.98750000000000004"/>
    <n v="0.98750000000000004"/>
    <n v="26"/>
    <n v="3.8461538461538498E-2"/>
    <n v="1.0384615384615401"/>
    <n v="0"/>
    <n v="0"/>
    <n v="0"/>
    <n v="0.98750000000000004"/>
    <x v="651"/>
    <n v="-1"/>
    <n v="0"/>
    <s v="NA"/>
    <n v="0"/>
    <n v="0"/>
    <n v="0"/>
    <n v="0.88875000000000004"/>
    <n v="-1.036875"/>
    <n v="9.8750000000000004E-2"/>
    <n v="4.9374999999999947E-2"/>
  </r>
  <r>
    <x v="4"/>
    <s v="low europe airlines"/>
    <s v="Broad"/>
    <x v="7"/>
    <s v="Low Europe New York"/>
    <s v="Position 5-10 Bid Strategy"/>
    <n v="6.25"/>
    <n v="1"/>
    <n v="0.98750000000000004"/>
    <n v="0.98750000000000004"/>
    <n v="1"/>
    <n v="1"/>
    <n v="1"/>
    <n v="0"/>
    <n v="0"/>
    <n v="0"/>
    <n v="0.98750000000000004"/>
    <x v="651"/>
    <n v="-1"/>
    <n v="0"/>
    <s v="NA"/>
    <n v="0"/>
    <n v="0"/>
    <n v="0"/>
    <n v="0.88875000000000004"/>
    <n v="-1.036875"/>
    <n v="9.8750000000000004E-2"/>
    <n v="4.9374999999999947E-2"/>
  </r>
  <r>
    <x v="4"/>
    <s v="florence airport"/>
    <s v="Broad"/>
    <x v="5"/>
    <s v="San Francisco to Florence Sale"/>
    <s v="Position 5-10 Bid Strategy"/>
    <n v="6.25"/>
    <n v="2"/>
    <n v="1"/>
    <n v="0.5"/>
    <n v="11"/>
    <n v="0.18181818181818202"/>
    <n v="1.36363636363636"/>
    <n v="0"/>
    <n v="0"/>
    <n v="0"/>
    <n v="1"/>
    <x v="403"/>
    <n v="-1"/>
    <n v="0"/>
    <s v="NA"/>
    <n v="0"/>
    <n v="0"/>
    <n v="0"/>
    <n v="0.9"/>
    <n v="-1.05"/>
    <n v="9.9999999999999978E-2"/>
    <n v="5.0000000000000044E-2"/>
  </r>
  <r>
    <x v="4"/>
    <s v="paris cheap airlines"/>
    <s v="Broad"/>
    <x v="15"/>
    <s v="Chicago to Paris Sale"/>
    <s v="Position 5-10 Bid Strategy"/>
    <n v="6.25"/>
    <n v="2"/>
    <n v="1"/>
    <n v="0.5"/>
    <n v="1"/>
    <n v="2"/>
    <n v="1"/>
    <n v="0"/>
    <n v="0"/>
    <n v="0"/>
    <n v="1"/>
    <x v="403"/>
    <n v="-1"/>
    <n v="0"/>
    <s v="NA"/>
    <n v="0"/>
    <n v="0"/>
    <n v="0"/>
    <n v="0.9"/>
    <n v="-1.05"/>
    <n v="9.9999999999999978E-2"/>
    <n v="5.0000000000000044E-2"/>
  </r>
  <r>
    <x v="4"/>
    <s v="milan plane tickets"/>
    <s v="Broad"/>
    <x v="13"/>
    <s v="Google|Milan"/>
    <s v="Position 5-10 Bid Strategy"/>
    <n v="6.25"/>
    <n v="1"/>
    <n v="1.0125"/>
    <n v="1.0125"/>
    <n v="4"/>
    <n v="0.25"/>
    <n v="3.25"/>
    <n v="0"/>
    <n v="0"/>
    <n v="0"/>
    <n v="1.0125"/>
    <x v="899"/>
    <n v="-1"/>
    <n v="0"/>
    <s v="NA"/>
    <n v="0"/>
    <n v="0"/>
    <n v="0"/>
    <n v="0.91125"/>
    <n v="-1.0631250000000001"/>
    <n v="0.10124999999999995"/>
    <n v="5.0625000000000142E-2"/>
  </r>
  <r>
    <x v="4"/>
    <s v="florence airport"/>
    <s v="Broad"/>
    <x v="7"/>
    <s v="New York to Florence Sale"/>
    <s v="Position 5-10 Bid Strategy"/>
    <n v="6.25"/>
    <n v="1"/>
    <n v="1.0125"/>
    <n v="1.0125"/>
    <n v="27"/>
    <n v="3.7037037037037E-2"/>
    <n v="1.1848148148148101"/>
    <n v="0"/>
    <n v="0"/>
    <n v="0"/>
    <n v="1.0125"/>
    <x v="899"/>
    <n v="-1"/>
    <n v="0"/>
    <s v="NA"/>
    <n v="0"/>
    <n v="0"/>
    <n v="0"/>
    <n v="0.91125"/>
    <n v="-1.0631250000000001"/>
    <n v="0.10124999999999995"/>
    <n v="5.0625000000000142E-2"/>
  </r>
  <r>
    <x v="4"/>
    <s v="international airports"/>
    <s v="Broad"/>
    <x v="9"/>
    <s v="International Detroit"/>
    <s v="Position 5-10 Bid Strategy"/>
    <n v="6.25"/>
    <n v="1"/>
    <n v="1.0125"/>
    <n v="1.0125"/>
    <n v="87"/>
    <n v="1.1494252873563199E-2"/>
    <n v="1.0091954022988501"/>
    <n v="0"/>
    <n v="0"/>
    <n v="0"/>
    <n v="1.0125"/>
    <x v="899"/>
    <n v="-1"/>
    <n v="0"/>
    <s v="NA"/>
    <n v="0"/>
    <n v="0"/>
    <n v="0"/>
    <n v="0.91125"/>
    <n v="-1.0631250000000001"/>
    <n v="0.10124999999999995"/>
    <n v="5.0625000000000142E-2"/>
  </r>
  <r>
    <x v="4"/>
    <s v="paris fare"/>
    <s v="Broad"/>
    <x v="1"/>
    <s v="DC to Paris Sale"/>
    <s v="Position 5-10 Bid Strategy"/>
    <n v="6.25"/>
    <n v="1"/>
    <n v="1.0249999999999999"/>
    <n v="1.0249999999999999"/>
    <n v="15"/>
    <n v="6.6666666666666693E-2"/>
    <n v="1.33266666666667"/>
    <n v="0"/>
    <n v="0"/>
    <n v="0"/>
    <n v="1.0249999999999999"/>
    <x v="715"/>
    <n v="-1"/>
    <n v="0"/>
    <s v="NA"/>
    <n v="0"/>
    <n v="0"/>
    <n v="0"/>
    <n v="0.92249999999999999"/>
    <n v="-1.0762499999999999"/>
    <n v="0.10249999999999992"/>
    <n v="5.1250000000000018E-2"/>
  </r>
  <r>
    <x v="4"/>
    <s v="florence airports"/>
    <s v="Broad"/>
    <x v="0"/>
    <s v="Florence"/>
    <s v="Position 5-10 Bid Strategy"/>
    <n v="6.25"/>
    <n v="2"/>
    <n v="1.0375000000000001"/>
    <n v="0.51875000000000004"/>
    <n v="240"/>
    <n v="8.3333333333333297E-3"/>
    <n v="4.5566666666666702"/>
    <n v="0"/>
    <n v="0"/>
    <n v="0"/>
    <n v="1.0375000000000001"/>
    <x v="404"/>
    <n v="-1"/>
    <n v="0"/>
    <s v="NA"/>
    <n v="0"/>
    <n v="0"/>
    <n v="0"/>
    <n v="0.93375000000000008"/>
    <n v="-1.0893750000000002"/>
    <n v="0.10375000000000001"/>
    <n v="5.1875000000000115E-2"/>
  </r>
  <r>
    <x v="4"/>
    <s v="paris airline"/>
    <s v="Broad"/>
    <x v="8"/>
    <s v="Miami to Paris Sale"/>
    <s v="Position 5-10 Bid Strategy"/>
    <n v="6.25"/>
    <n v="1"/>
    <n v="1.05"/>
    <n v="1.05"/>
    <n v="16"/>
    <n v="6.25E-2"/>
    <n v="1.3"/>
    <n v="0"/>
    <n v="0"/>
    <n v="0"/>
    <n v="1.05"/>
    <x v="684"/>
    <n v="-1"/>
    <n v="0"/>
    <s v="NA"/>
    <n v="0"/>
    <n v="0"/>
    <n v="0"/>
    <n v="0.94500000000000006"/>
    <n v="-1.1025"/>
    <n v="0.10499999999999998"/>
    <n v="5.2499999999999991E-2"/>
  </r>
  <r>
    <x v="4"/>
    <s v="naples flights"/>
    <s v="Broad"/>
    <x v="10"/>
    <s v="Boston to Naples Sale"/>
    <s v="Position 5-10 Bid Strategy"/>
    <n v="6.25"/>
    <n v="1"/>
    <n v="1.0625"/>
    <n v="1.0625"/>
    <n v="6"/>
    <n v="0.16666666666666699"/>
    <n v="1"/>
    <n v="0"/>
    <n v="0"/>
    <n v="0"/>
    <n v="1.0625"/>
    <x v="1268"/>
    <n v="-1"/>
    <n v="0"/>
    <s v="NA"/>
    <n v="0"/>
    <n v="0"/>
    <n v="0"/>
    <n v="0.95625000000000004"/>
    <n v="-1.1156250000000001"/>
    <n v="0.10624999999999996"/>
    <n v="5.3125000000000089E-2"/>
  </r>
  <r>
    <x v="4"/>
    <s v="uk airports"/>
    <s v="Broad"/>
    <x v="0"/>
    <s v="UK"/>
    <s v="Position 5-10 Bid Strategy"/>
    <n v="6.25"/>
    <n v="1"/>
    <n v="1.075"/>
    <n v="1.075"/>
    <n v="30"/>
    <n v="3.3333333333333298E-2"/>
    <n v="1.1200000000000001"/>
    <n v="0"/>
    <n v="0"/>
    <n v="0"/>
    <n v="1.075"/>
    <x v="834"/>
    <n v="-1"/>
    <n v="0"/>
    <s v="NA"/>
    <n v="0"/>
    <n v="0"/>
    <n v="0"/>
    <n v="0.96750000000000003"/>
    <n v="-1.1287499999999999"/>
    <n v="0.10749999999999993"/>
    <n v="5.3749999999999964E-2"/>
  </r>
  <r>
    <x v="4"/>
    <s v="athens airfares"/>
    <s v="Broad"/>
    <x v="7"/>
    <s v="New York to Athens Sale"/>
    <s v="Position 5-10 Bid Strategy"/>
    <n v="6.25"/>
    <n v="1"/>
    <n v="1.0874999999999999"/>
    <n v="1.0874999999999999"/>
    <n v="3"/>
    <n v="0.33333333333333298"/>
    <n v="1"/>
    <n v="0"/>
    <n v="0"/>
    <n v="0"/>
    <n v="1.0874999999999999"/>
    <x v="480"/>
    <n v="-1"/>
    <n v="0"/>
    <s v="NA"/>
    <n v="0"/>
    <n v="0"/>
    <n v="0"/>
    <n v="0.9787499999999999"/>
    <n v="-1.141875"/>
    <n v="0.10875000000000001"/>
    <n v="5.4375000000000062E-2"/>
  </r>
  <r>
    <x v="4"/>
    <s v="france airfare"/>
    <s v="Broad"/>
    <x v="1"/>
    <s v="DC to France Sale"/>
    <s v="Position 5-10 Bid Strategy"/>
    <n v="6.25"/>
    <n v="1"/>
    <n v="1.0874999999999999"/>
    <n v="1.0874999999999999"/>
    <n v="32"/>
    <n v="3.125E-2"/>
    <n v="2.8031250000000001"/>
    <n v="0"/>
    <n v="0"/>
    <n v="0"/>
    <n v="1.0874999999999999"/>
    <x v="480"/>
    <n v="-1"/>
    <n v="0"/>
    <s v="NA"/>
    <n v="0"/>
    <n v="0"/>
    <n v="0"/>
    <n v="0.9787499999999999"/>
    <n v="-1.141875"/>
    <n v="0.10875000000000001"/>
    <n v="5.4375000000000062E-2"/>
  </r>
  <r>
    <x v="4"/>
    <s v="geneva ticket"/>
    <s v="Broad"/>
    <x v="13"/>
    <s v="Google|Geneva"/>
    <s v="Position 5-10 Bid Strategy"/>
    <n v="6.25"/>
    <n v="1"/>
    <n v="1.1000000000000001"/>
    <n v="1.1000000000000001"/>
    <n v="24"/>
    <n v="4.1666666666666699E-2"/>
    <n v="1.5833333333333299"/>
    <n v="0"/>
    <n v="0"/>
    <n v="0"/>
    <n v="1.1000000000000001"/>
    <x v="666"/>
    <n v="-1"/>
    <n v="0"/>
    <s v="NA"/>
    <n v="0"/>
    <n v="0"/>
    <n v="0"/>
    <n v="0.9900000000000001"/>
    <n v="-1.1550000000000002"/>
    <n v="0.10999999999999999"/>
    <n v="5.500000000000016E-2"/>
  </r>
  <r>
    <x v="4"/>
    <s v="[istanbul tickets]"/>
    <s v="Exact"/>
    <x v="0"/>
    <s v="Istanbul"/>
    <s v="Position 5-10 Bid Strategy"/>
    <n v="6.25"/>
    <n v="1"/>
    <n v="1.1000000000000001"/>
    <n v="1.1000000000000001"/>
    <n v="18"/>
    <n v="5.5555555555555601E-2"/>
    <n v="4.50555555555556"/>
    <n v="0"/>
    <n v="0"/>
    <n v="0"/>
    <n v="1.1000000000000001"/>
    <x v="666"/>
    <n v="-1"/>
    <n v="0"/>
    <s v="NA"/>
    <n v="0"/>
    <n v="0"/>
    <n v="0"/>
    <n v="0.9900000000000001"/>
    <n v="-1.1550000000000002"/>
    <n v="0.10999999999999999"/>
    <n v="5.500000000000016E-2"/>
  </r>
  <r>
    <x v="4"/>
    <s v="milan cheap tickets"/>
    <s v="Broad"/>
    <x v="0"/>
    <s v="Milan"/>
    <s v="Position 5-10 Bid Strategy"/>
    <n v="6.25"/>
    <n v="2"/>
    <n v="1.1125"/>
    <n v="0.55625000000000002"/>
    <n v="72"/>
    <n v="2.7777777777777801E-2"/>
    <n v="5.2916666666666696"/>
    <n v="0"/>
    <n v="0"/>
    <n v="0"/>
    <n v="1.1125"/>
    <x v="1269"/>
    <n v="-1"/>
    <n v="0"/>
    <s v="NA"/>
    <n v="0"/>
    <n v="0"/>
    <n v="0"/>
    <n v="1.00125"/>
    <n v="-1.1681250000000001"/>
    <n v="0.11125000000000007"/>
    <n v="5.5625000000000036E-2"/>
  </r>
  <r>
    <x v="4"/>
    <s v="greece ticket"/>
    <s v="Broad"/>
    <x v="17"/>
    <s v="Los Angeles to Greece Sale"/>
    <s v="Position 5-10 Bid Strategy"/>
    <n v="6.25"/>
    <n v="1"/>
    <n v="1.1125"/>
    <n v="1.1125"/>
    <n v="3"/>
    <n v="0.33333333333333298"/>
    <n v="1"/>
    <n v="0"/>
    <n v="0"/>
    <n v="0"/>
    <n v="1.1125"/>
    <x v="1269"/>
    <n v="-1"/>
    <n v="0"/>
    <s v="NA"/>
    <n v="0"/>
    <n v="0"/>
    <n v="0"/>
    <n v="1.00125"/>
    <n v="-1.1681250000000001"/>
    <n v="0.11125000000000007"/>
    <n v="5.5625000000000036E-2"/>
  </r>
  <r>
    <x v="4"/>
    <s v="international airport"/>
    <s v="Broad"/>
    <x v="9"/>
    <s v="International Detroit"/>
    <s v="Position 5-10 Bid Strategy"/>
    <n v="6.25"/>
    <n v="1"/>
    <n v="1.1125"/>
    <n v="1.1125"/>
    <n v="33"/>
    <n v="3.0303030303030297E-2"/>
    <n v="1.12121212121212"/>
    <n v="0"/>
    <n v="0"/>
    <n v="0"/>
    <n v="1.1125"/>
    <x v="1269"/>
    <n v="-1"/>
    <n v="0"/>
    <s v="NA"/>
    <n v="0"/>
    <n v="0"/>
    <n v="0"/>
    <n v="1.00125"/>
    <n v="-1.1681250000000001"/>
    <n v="0.11125000000000007"/>
    <n v="5.5625000000000036E-2"/>
  </r>
  <r>
    <x v="4"/>
    <s v="france airport"/>
    <s v="Broad"/>
    <x v="15"/>
    <s v="Chicago to France Sale"/>
    <s v="Position 5-10 Bid Strategy"/>
    <n v="6.25"/>
    <n v="1"/>
    <n v="1.1125"/>
    <n v="1.1125"/>
    <n v="8"/>
    <n v="0.125"/>
    <n v="1.25"/>
    <n v="0"/>
    <n v="0"/>
    <n v="0"/>
    <n v="1.1125"/>
    <x v="1269"/>
    <n v="-1"/>
    <n v="0"/>
    <s v="NA"/>
    <n v="0"/>
    <n v="0"/>
    <n v="0"/>
    <n v="1.00125"/>
    <n v="-1.1681250000000001"/>
    <n v="0.11125000000000007"/>
    <n v="5.5625000000000036E-2"/>
  </r>
  <r>
    <x v="4"/>
    <s v="france flight"/>
    <s v="Broad"/>
    <x v="1"/>
    <s v="DC to France Sale"/>
    <s v="Position 5-10 Bid Strategy"/>
    <n v="6.25"/>
    <n v="1"/>
    <n v="1.125"/>
    <n v="1.125"/>
    <n v="133"/>
    <n v="7.5187969924811991E-3"/>
    <n v="1.6015789473684201"/>
    <n v="0"/>
    <n v="0"/>
    <n v="0"/>
    <n v="1.125"/>
    <x v="593"/>
    <n v="-1"/>
    <n v="0"/>
    <s v="NA"/>
    <n v="0"/>
    <n v="0"/>
    <n v="0"/>
    <n v="1.0125"/>
    <n v="-1.1812500000000001"/>
    <n v="0.11250000000000004"/>
    <n v="5.6250000000000133E-2"/>
  </r>
  <r>
    <x v="4"/>
    <s v="europe airport"/>
    <s v="Broad"/>
    <x v="14"/>
    <s v="Europe Philadelphia"/>
    <s v="Position 5-10 Bid Strategy"/>
    <n v="6.25"/>
    <n v="1"/>
    <n v="1.1375"/>
    <n v="1.1375"/>
    <n v="3"/>
    <n v="0.33333333333333298"/>
    <n v="1"/>
    <n v="0"/>
    <n v="0"/>
    <n v="0"/>
    <n v="1.1375"/>
    <x v="405"/>
    <n v="-1"/>
    <n v="0"/>
    <s v="NA"/>
    <n v="0"/>
    <n v="0"/>
    <n v="0"/>
    <n v="1.0237499999999999"/>
    <n v="-1.194375"/>
    <n v="0.11375000000000002"/>
    <n v="5.6875000000000009E-2"/>
  </r>
  <r>
    <x v="4"/>
    <s v="cheap flight to athens greece"/>
    <s v="Broad"/>
    <x v="0"/>
    <s v="Greece"/>
    <s v="Position 5-10 Bid Strategy"/>
    <n v="6.25"/>
    <n v="1"/>
    <n v="1.1499999999999999"/>
    <n v="1.1499999999999999"/>
    <n v="13"/>
    <n v="7.69230769230769E-2"/>
    <n v="5.9846153846153802"/>
    <n v="0"/>
    <n v="0"/>
    <n v="0"/>
    <n v="1.1499999999999999"/>
    <x v="652"/>
    <n v="-1"/>
    <n v="0"/>
    <s v="NA"/>
    <n v="0"/>
    <n v="0"/>
    <n v="0"/>
    <n v="1.0349999999999999"/>
    <n v="-1.2075"/>
    <n v="0.11499999999999999"/>
    <n v="5.7500000000000107E-2"/>
  </r>
  <r>
    <x v="4"/>
    <s v="madrid flight"/>
    <s v="Broad"/>
    <x v="17"/>
    <s v="Los Angeles to Madrid Sale"/>
    <s v="Position 5-10 Bid Strategy"/>
    <n v="6.25"/>
    <n v="1"/>
    <n v="1.1499999999999999"/>
    <n v="1.1499999999999999"/>
    <n v="7"/>
    <n v="0.14285714285714302"/>
    <n v="1.5714285714285701"/>
    <n v="0"/>
    <n v="0"/>
    <n v="0"/>
    <n v="1.1499999999999999"/>
    <x v="652"/>
    <n v="-1"/>
    <n v="0"/>
    <s v="NA"/>
    <n v="0"/>
    <n v="0"/>
    <n v="0"/>
    <n v="1.0349999999999999"/>
    <n v="-1.2075"/>
    <n v="0.11499999999999999"/>
    <n v="5.7500000000000107E-2"/>
  </r>
  <r>
    <x v="4"/>
    <s v="europe airline tickets"/>
    <s v="Broad"/>
    <x v="17"/>
    <s v="Europe Los Angeles"/>
    <s v="Position 5-10 Bid Strategy"/>
    <n v="6.25"/>
    <n v="1"/>
    <n v="1.1499999999999999"/>
    <n v="1.1499999999999999"/>
    <n v="3"/>
    <n v="0.33333333333333298"/>
    <n v="1"/>
    <n v="0"/>
    <n v="0"/>
    <n v="0"/>
    <n v="1.1499999999999999"/>
    <x v="652"/>
    <n v="-1"/>
    <n v="0"/>
    <s v="NA"/>
    <n v="0"/>
    <n v="0"/>
    <n v="0"/>
    <n v="1.0349999999999999"/>
    <n v="-1.2075"/>
    <n v="0.11499999999999999"/>
    <n v="5.7500000000000107E-2"/>
  </r>
  <r>
    <x v="4"/>
    <s v="rome airline ticket"/>
    <s v="Broad"/>
    <x v="11"/>
    <s v="Houston to Rome Sale"/>
    <s v="Position 5-10 Bid Strategy"/>
    <n v="6.25"/>
    <n v="1"/>
    <n v="1.1625000000000001"/>
    <n v="1.1625000000000001"/>
    <n v="6"/>
    <n v="0.16666666666666699"/>
    <n v="1"/>
    <n v="0"/>
    <n v="0"/>
    <n v="0"/>
    <n v="1.1625000000000001"/>
    <x v="1270"/>
    <n v="-1"/>
    <n v="0"/>
    <s v="NA"/>
    <n v="0"/>
    <n v="0"/>
    <n v="0"/>
    <n v="1.0462500000000001"/>
    <n v="-1.2206250000000001"/>
    <n v="0.11624999999999996"/>
    <n v="5.8124999999999982E-2"/>
  </r>
  <r>
    <x v="4"/>
    <s v="florence tickets"/>
    <s v="Broad"/>
    <x v="11"/>
    <s v="Houston to Florence Sale"/>
    <s v="Position 5-10 Bid Strategy"/>
    <n v="6.25"/>
    <n v="1"/>
    <n v="1.175"/>
    <n v="1.175"/>
    <n v="59"/>
    <n v="1.6949152542372902E-2"/>
    <n v="2.4877966101694899"/>
    <n v="0"/>
    <n v="0"/>
    <n v="0"/>
    <n v="1.175"/>
    <x v="999"/>
    <n v="-1"/>
    <n v="0"/>
    <s v="NA"/>
    <n v="0"/>
    <n v="0"/>
    <n v="0"/>
    <n v="1.0575000000000001"/>
    <n v="-1.2337500000000001"/>
    <n v="0.11749999999999994"/>
    <n v="5.875000000000008E-2"/>
  </r>
  <r>
    <x v="4"/>
    <s v="paris tickets"/>
    <s v="Broad"/>
    <x v="8"/>
    <s v="Miami to Paris Sale"/>
    <s v="Position 5-10 Bid Strategy"/>
    <n v="6.25"/>
    <n v="1"/>
    <n v="1.1875"/>
    <n v="1.1875"/>
    <n v="32"/>
    <n v="3.125E-2"/>
    <n v="1.5562499999999999"/>
    <n v="0"/>
    <n v="0"/>
    <n v="0"/>
    <n v="1.1875"/>
    <x v="688"/>
    <n v="-1"/>
    <n v="0"/>
    <s v="NA"/>
    <n v="0"/>
    <n v="0"/>
    <n v="0"/>
    <n v="1.0687500000000001"/>
    <n v="-1.246875"/>
    <n v="0.11874999999999991"/>
    <n v="5.9374999999999956E-2"/>
  </r>
  <r>
    <x v="4"/>
    <s v="paris air fare"/>
    <s v="Broad"/>
    <x v="8"/>
    <s v="Miami to Paris Sale"/>
    <s v="Position 5-10 Bid Strategy"/>
    <n v="6.25"/>
    <n v="1"/>
    <n v="1.1875"/>
    <n v="1.1875"/>
    <n v="10"/>
    <n v="0.1"/>
    <n v="1.1000000000000001"/>
    <n v="0"/>
    <n v="0"/>
    <n v="0"/>
    <n v="1.1875"/>
    <x v="688"/>
    <n v="-1"/>
    <n v="0"/>
    <s v="NA"/>
    <n v="0"/>
    <n v="0"/>
    <n v="0"/>
    <n v="1.0687500000000001"/>
    <n v="-1.246875"/>
    <n v="0.11874999999999991"/>
    <n v="5.9374999999999956E-2"/>
  </r>
  <r>
    <x v="4"/>
    <s v="greece airfare"/>
    <s v="Broad"/>
    <x v="1"/>
    <s v="DC to Greece Sale"/>
    <s v="Position 5-10 Bid Strategy"/>
    <n v="6.25"/>
    <n v="1"/>
    <n v="1.2"/>
    <n v="1.2"/>
    <n v="3"/>
    <n v="0.33333333333333298"/>
    <n v="1"/>
    <n v="0"/>
    <n v="0"/>
    <n v="0"/>
    <n v="1.2"/>
    <x v="1271"/>
    <n v="-1"/>
    <n v="0"/>
    <s v="NA"/>
    <n v="0"/>
    <n v="0"/>
    <n v="0"/>
    <n v="1.08"/>
    <n v="-1.26"/>
    <n v="0.11999999999999988"/>
    <n v="6.0000000000000053E-2"/>
  </r>
  <r>
    <x v="4"/>
    <s v="flight to switzerland"/>
    <s v="Broad"/>
    <x v="13"/>
    <s v="Google|Switzerland"/>
    <s v="Position 5-10 Bid Strategy"/>
    <n v="6.25"/>
    <n v="1"/>
    <n v="1.2124999999999999"/>
    <n v="1.2124999999999999"/>
    <n v="10"/>
    <n v="0.1"/>
    <n v="1.29"/>
    <n v="0"/>
    <n v="0"/>
    <n v="0"/>
    <n v="1.2124999999999999"/>
    <x v="1162"/>
    <n v="-1"/>
    <n v="0"/>
    <s v="NA"/>
    <n v="0"/>
    <n v="0"/>
    <n v="0"/>
    <n v="1.0912500000000001"/>
    <n v="-1.2731250000000001"/>
    <n v="0.12124999999999986"/>
    <n v="6.0625000000000151E-2"/>
  </r>
  <r>
    <x v="4"/>
    <s v="spain airfares"/>
    <s v="Broad"/>
    <x v="0"/>
    <s v="Spain"/>
    <s v="Position 5-10 Bid Strategy"/>
    <n v="6.25"/>
    <n v="1"/>
    <n v="1.2124999999999999"/>
    <n v="1.2124999999999999"/>
    <n v="90"/>
    <n v="1.1111111111111101E-2"/>
    <n v="1.56111111111111"/>
    <n v="0"/>
    <n v="0"/>
    <n v="0"/>
    <n v="1.2124999999999999"/>
    <x v="1162"/>
    <n v="-1"/>
    <n v="0"/>
    <s v="NA"/>
    <n v="0"/>
    <n v="0"/>
    <n v="0"/>
    <n v="1.0912500000000001"/>
    <n v="-1.2731250000000001"/>
    <n v="0.12124999999999986"/>
    <n v="6.0625000000000151E-2"/>
  </r>
  <r>
    <x v="4"/>
    <s v="france airport"/>
    <s v="Broad"/>
    <x v="1"/>
    <s v="DC to France Sale"/>
    <s v="Position 5-10 Bid Strategy"/>
    <n v="6.25"/>
    <n v="1"/>
    <n v="1.2250000000000001"/>
    <n v="1.2250000000000001"/>
    <n v="8"/>
    <n v="0.125"/>
    <n v="1"/>
    <n v="0"/>
    <n v="0"/>
    <n v="0"/>
    <n v="1.2250000000000001"/>
    <x v="1272"/>
    <n v="-1"/>
    <n v="0"/>
    <s v="NA"/>
    <n v="0"/>
    <n v="0"/>
    <n v="0"/>
    <n v="1.1025"/>
    <n v="-1.2862500000000001"/>
    <n v="0.12250000000000005"/>
    <n v="6.1250000000000027E-2"/>
  </r>
  <r>
    <x v="4"/>
    <s v="air france flight"/>
    <s v="Broad"/>
    <x v="10"/>
    <s v="Airfrance Deal Boston"/>
    <s v="Position 5-10 Bid Strategy"/>
    <n v="6.25"/>
    <n v="1"/>
    <n v="1.2250000000000001"/>
    <n v="1.2250000000000001"/>
    <n v="14"/>
    <n v="7.1428571428571397E-2"/>
    <n v="1.79285714285714"/>
    <n v="0"/>
    <n v="0"/>
    <n v="0"/>
    <n v="1.2250000000000001"/>
    <x v="1272"/>
    <n v="-1"/>
    <n v="0"/>
    <s v="NA"/>
    <n v="0"/>
    <n v="0"/>
    <n v="0"/>
    <n v="1.1025"/>
    <n v="-1.2862500000000001"/>
    <n v="0.12250000000000005"/>
    <n v="6.1250000000000027E-2"/>
  </r>
  <r>
    <x v="4"/>
    <s v="paris airfare sale"/>
    <s v="Broad"/>
    <x v="7"/>
    <s v="New York to Paris Sale"/>
    <s v="Position 5-10 Bid Strategy"/>
    <n v="6.25"/>
    <n v="1"/>
    <n v="1.2375"/>
    <n v="1.2375"/>
    <n v="13"/>
    <n v="7.69230769230769E-2"/>
    <n v="1.4615384615384599"/>
    <n v="0"/>
    <n v="0"/>
    <n v="0"/>
    <n v="1.2375"/>
    <x v="1000"/>
    <n v="-1"/>
    <n v="0"/>
    <s v="NA"/>
    <n v="0"/>
    <n v="0"/>
    <n v="0"/>
    <n v="1.11375"/>
    <n v="-1.2993750000000002"/>
    <n v="0.12375000000000003"/>
    <n v="6.1875000000000124E-2"/>
  </r>
  <r>
    <x v="4"/>
    <s v="madrid airfares"/>
    <s v="Broad"/>
    <x v="0"/>
    <s v="Madrid"/>
    <s v="Position 5-10 Bid Strategy"/>
    <n v="6.25"/>
    <n v="3"/>
    <n v="1.2499999874999999"/>
    <n v="0.41666666249999995"/>
    <n v="135"/>
    <n v="2.2222222222222202E-2"/>
    <n v="4.6777777777777798"/>
    <n v="0"/>
    <n v="0"/>
    <n v="0"/>
    <n v="1.2499999874999999"/>
    <x v="1273"/>
    <n v="-1"/>
    <n v="0"/>
    <s v="NA"/>
    <n v="0"/>
    <n v="0"/>
    <n v="0"/>
    <n v="1.12499998875"/>
    <n v="-1.3124999868749998"/>
    <n v="0.1249999987499999"/>
    <n v="6.2499999374999948E-2"/>
  </r>
  <r>
    <x v="4"/>
    <s v="florence airports"/>
    <s v="Broad"/>
    <x v="1"/>
    <s v="DC to Florence Sale"/>
    <s v="Position 5-10 Bid Strategy"/>
    <n v="6.25"/>
    <n v="1"/>
    <n v="1.25"/>
    <n v="1.25"/>
    <n v="3"/>
    <n v="0.33333333333333298"/>
    <n v="1"/>
    <n v="0"/>
    <n v="0"/>
    <n v="0"/>
    <n v="1.25"/>
    <x v="406"/>
    <n v="-1"/>
    <n v="0"/>
    <s v="NA"/>
    <n v="0"/>
    <n v="0"/>
    <n v="0"/>
    <n v="1.125"/>
    <n v="-1.3125"/>
    <n v="0.125"/>
    <n v="6.25E-2"/>
  </r>
  <r>
    <x v="4"/>
    <s v="paris airport"/>
    <s v="Broad"/>
    <x v="10"/>
    <s v="Boston to Paris Sale"/>
    <s v="Position 5-10 Bid Strategy"/>
    <n v="6.25"/>
    <n v="1"/>
    <n v="1.25"/>
    <n v="1.25"/>
    <n v="69"/>
    <n v="1.4492753623188399E-2"/>
    <n v="1.19333333333333"/>
    <n v="0"/>
    <n v="0"/>
    <n v="0"/>
    <n v="1.25"/>
    <x v="406"/>
    <n v="-1"/>
    <n v="0"/>
    <s v="NA"/>
    <n v="0"/>
    <n v="0"/>
    <n v="0"/>
    <n v="1.125"/>
    <n v="-1.3125"/>
    <n v="0.125"/>
    <n v="6.25E-2"/>
  </r>
  <r>
    <x v="4"/>
    <s v="athens airfare"/>
    <s v="Broad"/>
    <x v="10"/>
    <s v="Boston to Athens Sale"/>
    <s v="Position 5-10 Bid Strategy"/>
    <n v="6.25"/>
    <n v="1"/>
    <n v="1.25"/>
    <n v="1.25"/>
    <n v="2"/>
    <n v="0.5"/>
    <n v="1"/>
    <n v="0"/>
    <n v="0"/>
    <n v="0"/>
    <n v="1.25"/>
    <x v="406"/>
    <n v="-1"/>
    <n v="0"/>
    <s v="NA"/>
    <n v="0"/>
    <n v="0"/>
    <n v="0"/>
    <n v="1.125"/>
    <n v="-1.3125"/>
    <n v="0.125"/>
    <n v="6.25E-2"/>
  </r>
  <r>
    <x v="4"/>
    <s v="greece flights"/>
    <s v="Broad"/>
    <x v="10"/>
    <s v="Boston to Greece Sale"/>
    <s v="Position 5-10 Bid Strategy"/>
    <n v="6.25"/>
    <n v="1"/>
    <n v="1.25"/>
    <n v="1.25"/>
    <n v="4"/>
    <n v="0.25"/>
    <n v="3.2250000000000001"/>
    <n v="0"/>
    <n v="0"/>
    <n v="0"/>
    <n v="1.25"/>
    <x v="406"/>
    <n v="-1"/>
    <n v="0"/>
    <s v="NA"/>
    <n v="0"/>
    <n v="0"/>
    <n v="0"/>
    <n v="1.125"/>
    <n v="-1.3125"/>
    <n v="0.125"/>
    <n v="6.25E-2"/>
  </r>
  <r>
    <x v="4"/>
    <s v="spain airline"/>
    <s v="Broad"/>
    <x v="10"/>
    <s v="Boston to Spain Sale"/>
    <s v="Position 5-10 Bid Strategy"/>
    <n v="6.25"/>
    <n v="1"/>
    <n v="1.25"/>
    <n v="1.25"/>
    <n v="8"/>
    <n v="0.125"/>
    <n v="1.125"/>
    <n v="0"/>
    <n v="0"/>
    <n v="0"/>
    <n v="1.25"/>
    <x v="406"/>
    <n v="-1"/>
    <n v="0"/>
    <s v="NA"/>
    <n v="0"/>
    <n v="0"/>
    <n v="0"/>
    <n v="1.125"/>
    <n v="-1.3125"/>
    <n v="0.125"/>
    <n v="6.25E-2"/>
  </r>
  <r>
    <x v="4"/>
    <s v="cheap europe ticket"/>
    <s v="Broad"/>
    <x v="10"/>
    <s v="Cheap Europe Boston"/>
    <s v="Position 5-10 Bid Strategy"/>
    <n v="6.25"/>
    <n v="1"/>
    <n v="1.25"/>
    <n v="1.25"/>
    <n v="6"/>
    <n v="0.16666666666666699"/>
    <n v="1"/>
    <n v="0"/>
    <n v="0"/>
    <n v="0"/>
    <n v="1.25"/>
    <x v="406"/>
    <n v="-1"/>
    <n v="0"/>
    <s v="NA"/>
    <n v="0"/>
    <n v="0"/>
    <n v="0"/>
    <n v="1.125"/>
    <n v="-1.3125"/>
    <n v="0.125"/>
    <n v="6.25E-2"/>
  </r>
  <r>
    <x v="4"/>
    <s v="greece flights"/>
    <s v="Broad"/>
    <x v="14"/>
    <s v="Philadelphia to Greece Sale"/>
    <s v="Position 5-10 Bid Strategy"/>
    <n v="6.25"/>
    <n v="1"/>
    <n v="1.2625"/>
    <n v="1.2625"/>
    <n v="12"/>
    <n v="8.3333333333333301E-2"/>
    <n v="1.6658333333333299"/>
    <n v="0"/>
    <n v="0"/>
    <n v="0"/>
    <n v="1.2625"/>
    <x v="594"/>
    <n v="-1"/>
    <n v="0"/>
    <s v="NA"/>
    <n v="0"/>
    <n v="0"/>
    <n v="0"/>
    <n v="1.13625"/>
    <n v="-1.3256250000000001"/>
    <n v="0.12624999999999997"/>
    <n v="6.3125000000000098E-2"/>
  </r>
  <r>
    <x v="4"/>
    <s v="france airports"/>
    <s v="Broad"/>
    <x v="15"/>
    <s v="Chicago to France Sale"/>
    <s v="Position 5-10 Bid Strategy"/>
    <n v="6.25"/>
    <n v="3"/>
    <n v="1.2624999750000001"/>
    <n v="0.42083332500000004"/>
    <n v="34"/>
    <n v="8.8235294117647106E-2"/>
    <n v="1.0735294117647101"/>
    <n v="0"/>
    <n v="0"/>
    <n v="0"/>
    <n v="1.2624999750000001"/>
    <x v="1274"/>
    <n v="-1"/>
    <n v="0"/>
    <s v="NA"/>
    <n v="0"/>
    <n v="0"/>
    <n v="0"/>
    <n v="1.1362499775000001"/>
    <n v="-1.3256249737500001"/>
    <n v="0.12624999749999999"/>
    <n v="6.3124998749999994E-2"/>
  </r>
  <r>
    <x v="4"/>
    <s v="england airfare"/>
    <s v="Broad"/>
    <x v="13"/>
    <s v="Google|England"/>
    <s v="Position 5-10 Bid Strategy"/>
    <n v="6.25"/>
    <n v="1"/>
    <n v="1.2749999999999999"/>
    <n v="1.2749999999999999"/>
    <n v="9"/>
    <n v="0.11111111111111099"/>
    <n v="1.32222222222222"/>
    <n v="0"/>
    <n v="0"/>
    <n v="0"/>
    <n v="1.2749999999999999"/>
    <x v="709"/>
    <n v="-1"/>
    <n v="0"/>
    <s v="NA"/>
    <n v="0"/>
    <n v="0"/>
    <n v="0"/>
    <n v="1.1475"/>
    <n v="-1.3387499999999999"/>
    <n v="0.12749999999999995"/>
    <n v="6.3749999999999973E-2"/>
  </r>
  <r>
    <x v="4"/>
    <s v="spain airfare"/>
    <s v="Broad"/>
    <x v="14"/>
    <s v="Philadelphia to Spain Sale"/>
    <s v="Position 5-10 Bid Strategy"/>
    <n v="6.25"/>
    <n v="1"/>
    <n v="1.2749999999999999"/>
    <n v="1.2749999999999999"/>
    <n v="7"/>
    <n v="0.14285714285714302"/>
    <n v="1"/>
    <n v="0"/>
    <n v="0"/>
    <n v="0"/>
    <n v="1.2749999999999999"/>
    <x v="709"/>
    <n v="-1"/>
    <n v="0"/>
    <s v="NA"/>
    <n v="0"/>
    <n v="0"/>
    <n v="0"/>
    <n v="1.1475"/>
    <n v="-1.3387499999999999"/>
    <n v="0.12749999999999995"/>
    <n v="6.3749999999999973E-2"/>
  </r>
  <r>
    <x v="4"/>
    <s v="airfrance tickets"/>
    <s v="Broad"/>
    <x v="9"/>
    <s v="Airfrance Deal Detroit"/>
    <s v="Position 5-10 Bid Strategy"/>
    <n v="6.25"/>
    <n v="2"/>
    <n v="1.2749999999999999"/>
    <n v="0.63749999999999996"/>
    <n v="3"/>
    <n v="0.66666666666666696"/>
    <n v="1"/>
    <n v="0"/>
    <n v="0"/>
    <n v="0"/>
    <n v="1.2749999999999999"/>
    <x v="709"/>
    <n v="-1"/>
    <n v="0"/>
    <s v="NA"/>
    <n v="0"/>
    <n v="0"/>
    <n v="0"/>
    <n v="1.1475"/>
    <n v="-1.3387499999999999"/>
    <n v="0.12749999999999995"/>
    <n v="6.3749999999999973E-2"/>
  </r>
  <r>
    <x v="4"/>
    <s v="italy air fares"/>
    <s v="Broad"/>
    <x v="10"/>
    <s v="Boston to Italy Sale"/>
    <s v="Position 5-10 Bid Strategy"/>
    <n v="6.25"/>
    <n v="1"/>
    <n v="1.2749999999999999"/>
    <n v="1.2749999999999999"/>
    <n v="1"/>
    <n v="1"/>
    <n v="1"/>
    <n v="0"/>
    <n v="0"/>
    <n v="0"/>
    <n v="1.2749999999999999"/>
    <x v="709"/>
    <n v="-1"/>
    <n v="0"/>
    <s v="NA"/>
    <n v="0"/>
    <n v="0"/>
    <n v="0"/>
    <n v="1.1475"/>
    <n v="-1.3387499999999999"/>
    <n v="0.12749999999999995"/>
    <n v="6.3749999999999973E-2"/>
  </r>
  <r>
    <x v="4"/>
    <s v="florence airports"/>
    <s v="Broad"/>
    <x v="10"/>
    <s v="Boston to Florence Sale"/>
    <s v="Position 5-10 Bid Strategy"/>
    <n v="6.25"/>
    <n v="1"/>
    <n v="1.2749999999999999"/>
    <n v="1.2749999999999999"/>
    <n v="2"/>
    <n v="0.5"/>
    <n v="1"/>
    <n v="0"/>
    <n v="0"/>
    <n v="0"/>
    <n v="1.2749999999999999"/>
    <x v="709"/>
    <n v="-1"/>
    <n v="0"/>
    <s v="NA"/>
    <n v="0"/>
    <n v="0"/>
    <n v="0"/>
    <n v="1.1475"/>
    <n v="-1.3387499999999999"/>
    <n v="0.12749999999999995"/>
    <n v="6.3749999999999973E-2"/>
  </r>
  <r>
    <x v="4"/>
    <s v="italy air flights"/>
    <s v="Broad"/>
    <x v="5"/>
    <s v="San Francisco to Italy Sale"/>
    <s v="Position 5-10 Bid Strategy"/>
    <n v="6.25"/>
    <n v="1"/>
    <n v="1.2875000000000001"/>
    <n v="1.2875000000000001"/>
    <n v="3"/>
    <n v="0.33333333333333298"/>
    <n v="1"/>
    <n v="0"/>
    <n v="0"/>
    <n v="0"/>
    <n v="1.2875000000000001"/>
    <x v="481"/>
    <n v="-1"/>
    <n v="0"/>
    <s v="NA"/>
    <n v="0"/>
    <n v="0"/>
    <n v="0"/>
    <n v="1.1587500000000002"/>
    <n v="-1.3518750000000002"/>
    <n v="0.12874999999999992"/>
    <n v="6.4375000000000071E-2"/>
  </r>
  <r>
    <x v="4"/>
    <s v="cheap europe airline"/>
    <s v="Broad"/>
    <x v="7"/>
    <s v="Cheap Europe New York"/>
    <s v="Position 5-10 Bid Strategy"/>
    <n v="6.25"/>
    <n v="1"/>
    <n v="1.3"/>
    <n v="1.3"/>
    <n v="6"/>
    <n v="0.16666666666666699"/>
    <n v="1.2"/>
    <n v="0"/>
    <n v="0"/>
    <n v="0"/>
    <n v="1.3"/>
    <x v="672"/>
    <n v="-1"/>
    <n v="0"/>
    <s v="NA"/>
    <n v="0"/>
    <n v="0"/>
    <n v="0"/>
    <n v="1.1700000000000002"/>
    <n v="-1.3650000000000002"/>
    <n v="0.12999999999999989"/>
    <n v="6.5000000000000169E-2"/>
  </r>
  <r>
    <x v="4"/>
    <s v="europe ticket"/>
    <s v="Broad"/>
    <x v="7"/>
    <s v="Europe New York"/>
    <s v="Position 5-10 Bid Strategy"/>
    <n v="6.25"/>
    <n v="1"/>
    <n v="1.3"/>
    <n v="1.3"/>
    <n v="15"/>
    <n v="6.6666666666666693E-2"/>
    <n v="2.54"/>
    <n v="0"/>
    <n v="0"/>
    <n v="0"/>
    <n v="1.3"/>
    <x v="672"/>
    <n v="-1"/>
    <n v="0"/>
    <s v="NA"/>
    <n v="0"/>
    <n v="0"/>
    <n v="0"/>
    <n v="1.1700000000000002"/>
    <n v="-1.3650000000000002"/>
    <n v="0.12999999999999989"/>
    <n v="6.5000000000000169E-2"/>
  </r>
  <r>
    <x v="4"/>
    <s v="cheap europe airlines"/>
    <s v="Broad"/>
    <x v="17"/>
    <s v="Cheap Europe Los Angeles"/>
    <s v="Position 5-10 Bid Strategy"/>
    <n v="6.25"/>
    <n v="1"/>
    <n v="1.3"/>
    <n v="1.3"/>
    <n v="8"/>
    <n v="0.125"/>
    <n v="1.75"/>
    <n v="0"/>
    <n v="0"/>
    <n v="0"/>
    <n v="1.3"/>
    <x v="672"/>
    <n v="-1"/>
    <n v="0"/>
    <s v="NA"/>
    <n v="0"/>
    <n v="0"/>
    <n v="0"/>
    <n v="1.1700000000000002"/>
    <n v="-1.3650000000000002"/>
    <n v="0.12999999999999989"/>
    <n v="6.5000000000000169E-2"/>
  </r>
  <r>
    <x v="4"/>
    <s v="greece airline"/>
    <s v="Broad"/>
    <x v="1"/>
    <s v="DC to Greece Sale"/>
    <s v="Position 5-10 Bid Strategy"/>
    <n v="6.25"/>
    <n v="1"/>
    <n v="1.3"/>
    <n v="1.3"/>
    <n v="5"/>
    <n v="0.2"/>
    <n v="1"/>
    <n v="0"/>
    <n v="0"/>
    <n v="0"/>
    <n v="1.3"/>
    <x v="672"/>
    <n v="-1"/>
    <n v="0"/>
    <s v="NA"/>
    <n v="0"/>
    <n v="0"/>
    <n v="0"/>
    <n v="1.1700000000000002"/>
    <n v="-1.3650000000000002"/>
    <n v="0.12999999999999989"/>
    <n v="6.5000000000000169E-2"/>
  </r>
  <r>
    <x v="4"/>
    <s v="germany airlines"/>
    <s v="Broad"/>
    <x v="0"/>
    <s v="Germany"/>
    <s v="Position 5-10 Bid Strategy"/>
    <n v="6.25"/>
    <n v="1"/>
    <n v="1.3125"/>
    <n v="1.3125"/>
    <n v="8"/>
    <n v="0.125"/>
    <n v="3"/>
    <n v="0"/>
    <n v="0"/>
    <n v="0"/>
    <n v="1.3125"/>
    <x v="368"/>
    <n v="-1"/>
    <n v="0"/>
    <s v="NA"/>
    <n v="0"/>
    <n v="0"/>
    <n v="0"/>
    <n v="1.1812500000000001"/>
    <n v="-1.378125"/>
    <n v="0.13124999999999987"/>
    <n v="6.5625000000000044E-2"/>
  </r>
  <r>
    <x v="4"/>
    <s v="europe air fare"/>
    <s v="Broad"/>
    <x v="9"/>
    <s v="Europe Detroit"/>
    <s v="Position 5-10 Bid Strategy"/>
    <n v="6.25"/>
    <n v="1"/>
    <n v="1.3125"/>
    <n v="1.3125"/>
    <n v="2"/>
    <n v="0.5"/>
    <n v="1"/>
    <n v="0"/>
    <n v="0"/>
    <n v="0"/>
    <n v="1.3125"/>
    <x v="368"/>
    <n v="-1"/>
    <n v="0"/>
    <s v="NA"/>
    <n v="0"/>
    <n v="0"/>
    <n v="0"/>
    <n v="1.1812500000000001"/>
    <n v="-1.378125"/>
    <n v="0.13124999999999987"/>
    <n v="6.5625000000000044E-2"/>
  </r>
  <r>
    <x v="4"/>
    <s v="international fare"/>
    <s v="Broad"/>
    <x v="9"/>
    <s v="International Detroit"/>
    <s v="Position 5-10 Bid Strategy"/>
    <n v="6.25"/>
    <n v="1"/>
    <n v="1.325"/>
    <n v="1.325"/>
    <n v="4"/>
    <n v="0.25"/>
    <n v="2.5"/>
    <n v="0"/>
    <n v="0"/>
    <n v="0"/>
    <n v="1.325"/>
    <x v="1275"/>
    <n v="-1"/>
    <n v="0"/>
    <s v="NA"/>
    <n v="0"/>
    <n v="0"/>
    <n v="0"/>
    <n v="1.1924999999999999"/>
    <n v="-1.3912500000000001"/>
    <n v="0.13250000000000006"/>
    <n v="6.6250000000000142E-2"/>
  </r>
  <r>
    <x v="4"/>
    <s v="paris plane tickets"/>
    <s v="Broad"/>
    <x v="10"/>
    <s v="Boston to Paris Sale"/>
    <s v="Position 5-10 Bid Strategy"/>
    <n v="6.25"/>
    <n v="1"/>
    <n v="1.325"/>
    <n v="1.325"/>
    <n v="9"/>
    <n v="0.11111111111111099"/>
    <n v="2.5555555555555598"/>
    <n v="0"/>
    <n v="0"/>
    <n v="0"/>
    <n v="1.325"/>
    <x v="1275"/>
    <n v="-1"/>
    <n v="0"/>
    <s v="NA"/>
    <n v="0"/>
    <n v="0"/>
    <n v="0"/>
    <n v="1.1924999999999999"/>
    <n v="-1.3912500000000001"/>
    <n v="0.13250000000000006"/>
    <n v="6.6250000000000142E-2"/>
  </r>
  <r>
    <x v="4"/>
    <s v="britain airline"/>
    <s v="Broad"/>
    <x v="13"/>
    <s v="Google|Britain"/>
    <s v="Position 5-10 Bid Strategy"/>
    <n v="6.25"/>
    <n v="1"/>
    <n v="1.3374999999999999"/>
    <n v="1.3374999999999999"/>
    <n v="13"/>
    <n v="7.69230769230769E-2"/>
    <n v="1.68461538461538"/>
    <n v="0"/>
    <n v="0"/>
    <n v="0"/>
    <n v="1.3374999999999999"/>
    <x v="1276"/>
    <n v="-1"/>
    <n v="0"/>
    <s v="NA"/>
    <n v="0"/>
    <n v="0"/>
    <n v="0"/>
    <n v="1.2037499999999999"/>
    <n v="-1.4043749999999999"/>
    <n v="0.13375000000000004"/>
    <n v="6.6875000000000018E-2"/>
  </r>
  <r>
    <x v="4"/>
    <s v="barcelona flight deal"/>
    <s v="Broad"/>
    <x v="1"/>
    <s v="DC to Barcelona Sale"/>
    <s v="Position 5-10 Bid Strategy"/>
    <n v="6.25"/>
    <n v="1"/>
    <n v="1.3374999999999999"/>
    <n v="1.3374999999999999"/>
    <n v="1"/>
    <n v="1"/>
    <n v="2"/>
    <n v="0"/>
    <n v="0"/>
    <n v="0"/>
    <n v="1.3374999999999999"/>
    <x v="1276"/>
    <n v="-1"/>
    <n v="0"/>
    <s v="NA"/>
    <n v="0"/>
    <n v="0"/>
    <n v="0"/>
    <n v="1.2037499999999999"/>
    <n v="-1.4043749999999999"/>
    <n v="0.13375000000000004"/>
    <n v="6.6875000000000018E-2"/>
  </r>
  <r>
    <x v="4"/>
    <s v="france airline ticket"/>
    <s v="Broad"/>
    <x v="17"/>
    <s v="Los Angeles to France Sale"/>
    <s v="Position 5-10 Bid Strategy"/>
    <n v="6.25"/>
    <n v="1"/>
    <n v="1.35"/>
    <n v="1.35"/>
    <n v="1"/>
    <n v="1"/>
    <n v="1"/>
    <n v="0"/>
    <n v="0"/>
    <n v="0"/>
    <n v="1.35"/>
    <x v="807"/>
    <n v="-1"/>
    <n v="0"/>
    <s v="NA"/>
    <n v="0"/>
    <n v="0"/>
    <n v="0"/>
    <n v="1.2150000000000001"/>
    <n v="-1.4175000000000002"/>
    <n v="0.13500000000000001"/>
    <n v="6.7500000000000115E-2"/>
  </r>
  <r>
    <x v="4"/>
    <s v="france cheap air ticket"/>
    <s v="Broad"/>
    <x v="7"/>
    <s v="New York to France Sale"/>
    <s v="Position 5-10 Bid Strategy"/>
    <n v="6.25"/>
    <n v="1"/>
    <n v="1.3625"/>
    <n v="1.3625"/>
    <n v="3"/>
    <n v="0.33333333333333298"/>
    <n v="1"/>
    <n v="0"/>
    <n v="0"/>
    <n v="0"/>
    <n v="1.3625"/>
    <x v="729"/>
    <n v="-1"/>
    <n v="0"/>
    <s v="NA"/>
    <n v="0"/>
    <n v="0"/>
    <n v="0"/>
    <n v="1.2262500000000001"/>
    <n v="-1.430625"/>
    <n v="0.13624999999999998"/>
    <n v="6.8124999999999991E-2"/>
  </r>
  <r>
    <x v="4"/>
    <s v="spain airfare sale"/>
    <s v="Broad"/>
    <x v="17"/>
    <s v="Los Angeles to Spain Sale"/>
    <s v="Position 5-10 Bid Strategy"/>
    <n v="6.25"/>
    <n v="1"/>
    <n v="1.3625"/>
    <n v="1.3625"/>
    <n v="1"/>
    <n v="1"/>
    <n v="1"/>
    <n v="0"/>
    <n v="0"/>
    <n v="0"/>
    <n v="1.3625"/>
    <x v="729"/>
    <n v="-1"/>
    <n v="0"/>
    <s v="NA"/>
    <n v="0"/>
    <n v="0"/>
    <n v="0"/>
    <n v="1.2262500000000001"/>
    <n v="-1.430625"/>
    <n v="0.13624999999999998"/>
    <n v="6.8124999999999991E-2"/>
  </r>
  <r>
    <x v="4"/>
    <s v="rome plane ticket"/>
    <s v="Broad"/>
    <x v="11"/>
    <s v="Houston to Rome Sale"/>
    <s v="Position 5-10 Bid Strategy"/>
    <n v="6.25"/>
    <n v="1"/>
    <n v="1.375"/>
    <n v="1.375"/>
    <n v="6"/>
    <n v="0.16666666666666699"/>
    <n v="1.1666666666666701"/>
    <n v="0"/>
    <n v="0"/>
    <n v="0"/>
    <n v="1.375"/>
    <x v="407"/>
    <n v="-1"/>
    <n v="0"/>
    <s v="NA"/>
    <n v="0"/>
    <n v="0"/>
    <n v="0"/>
    <n v="1.2375"/>
    <n v="-1.4437500000000001"/>
    <n v="0.13749999999999996"/>
    <n v="6.8750000000000089E-2"/>
  </r>
  <r>
    <x v="4"/>
    <s v="rome fare"/>
    <s v="Broad"/>
    <x v="5"/>
    <s v="San Francisco to Rome Sale"/>
    <s v="Position 5-10 Bid Strategy"/>
    <n v="6.25"/>
    <n v="1"/>
    <n v="1.3875"/>
    <n v="1.3875"/>
    <n v="3"/>
    <n v="0.33333333333333298"/>
    <n v="3.3333333333333299"/>
    <n v="0"/>
    <n v="0"/>
    <n v="0"/>
    <n v="1.3875"/>
    <x v="667"/>
    <n v="-1"/>
    <n v="0"/>
    <s v="NA"/>
    <n v="0"/>
    <n v="0"/>
    <n v="0"/>
    <n v="1.24875"/>
    <n v="-1.4568749999999999"/>
    <n v="0.13874999999999993"/>
    <n v="6.9374999999999964E-2"/>
  </r>
  <r>
    <x v="4"/>
    <s v="spain airfare"/>
    <s v="Broad"/>
    <x v="9"/>
    <s v="Detroit to Spain Sale"/>
    <s v="Position 5-10 Bid Strategy"/>
    <n v="6.25"/>
    <n v="1"/>
    <n v="1.3875"/>
    <n v="1.3875"/>
    <n v="2"/>
    <n v="0.5"/>
    <n v="3.5"/>
    <n v="0"/>
    <n v="0"/>
    <n v="0"/>
    <n v="1.3875"/>
    <x v="667"/>
    <n v="-1"/>
    <n v="0"/>
    <s v="NA"/>
    <n v="0"/>
    <n v="0"/>
    <n v="0"/>
    <n v="1.24875"/>
    <n v="-1.4568749999999999"/>
    <n v="0.13874999999999993"/>
    <n v="6.9374999999999964E-2"/>
  </r>
  <r>
    <x v="4"/>
    <s v="france cheap airfare"/>
    <s v="Broad"/>
    <x v="10"/>
    <s v="Boston to France Sale"/>
    <s v="Position 5-10 Bid Strategy"/>
    <n v="6.25"/>
    <n v="1"/>
    <n v="1.3875"/>
    <n v="1.3875"/>
    <n v="4"/>
    <n v="0.25"/>
    <n v="1.5"/>
    <n v="0"/>
    <n v="0"/>
    <n v="0"/>
    <n v="1.3875"/>
    <x v="667"/>
    <n v="-1"/>
    <n v="0"/>
    <s v="NA"/>
    <n v="0"/>
    <n v="0"/>
    <n v="0"/>
    <n v="1.24875"/>
    <n v="-1.4568749999999999"/>
    <n v="0.13874999999999993"/>
    <n v="6.9374999999999964E-2"/>
  </r>
  <r>
    <x v="4"/>
    <s v="stuttgart airports"/>
    <s v="Broad"/>
    <x v="13"/>
    <s v="Google|Stuttgart"/>
    <s v="Position 5-10 Bid Strategy"/>
    <n v="6.25"/>
    <n v="1"/>
    <n v="1.4"/>
    <n v="1.4"/>
    <n v="4"/>
    <n v="0.25"/>
    <n v="1"/>
    <n v="0"/>
    <n v="0"/>
    <n v="0"/>
    <n v="1.4"/>
    <x v="637"/>
    <n v="-1"/>
    <n v="0"/>
    <s v="NA"/>
    <n v="0"/>
    <n v="0"/>
    <n v="0"/>
    <n v="1.26"/>
    <n v="-1.47"/>
    <n v="0.1399999999999999"/>
    <n v="7.0000000000000062E-2"/>
  </r>
  <r>
    <x v="4"/>
    <s v="turkey fares"/>
    <s v="Broad"/>
    <x v="0"/>
    <s v="Turkey"/>
    <s v="Position 5-10 Bid Strategy"/>
    <n v="6.25"/>
    <n v="1"/>
    <n v="1.4"/>
    <n v="1.4"/>
    <n v="39"/>
    <n v="2.5641025641025599E-2"/>
    <n v="1.6666666666666701"/>
    <n v="0"/>
    <n v="0"/>
    <n v="0"/>
    <n v="1.4"/>
    <x v="637"/>
    <n v="-1"/>
    <n v="0"/>
    <s v="NA"/>
    <n v="0"/>
    <n v="0"/>
    <n v="0"/>
    <n v="1.26"/>
    <n v="-1.47"/>
    <n v="0.1399999999999999"/>
    <n v="7.0000000000000062E-2"/>
  </r>
  <r>
    <x v="4"/>
    <s v="florence fare"/>
    <s v="Broad"/>
    <x v="14"/>
    <s v="Philadelphia to Florence Sale"/>
    <s v="Position 5-10 Bid Strategy"/>
    <n v="6.25"/>
    <n v="1"/>
    <n v="1.4"/>
    <n v="1.4"/>
    <n v="1"/>
    <n v="1"/>
    <n v="1"/>
    <n v="0"/>
    <n v="0"/>
    <n v="0"/>
    <n v="1.4"/>
    <x v="637"/>
    <n v="-1"/>
    <n v="0"/>
    <s v="NA"/>
    <n v="0"/>
    <n v="0"/>
    <n v="0"/>
    <n v="1.26"/>
    <n v="-1.47"/>
    <n v="0.1399999999999999"/>
    <n v="7.0000000000000062E-2"/>
  </r>
  <r>
    <x v="4"/>
    <s v="international air flights"/>
    <s v="Broad"/>
    <x v="10"/>
    <s v="International Boston"/>
    <s v="Position 5-10 Bid Strategy"/>
    <n v="6.25"/>
    <n v="1"/>
    <n v="1.4"/>
    <n v="1.4"/>
    <n v="2"/>
    <n v="0.5"/>
    <n v="1.5"/>
    <n v="0"/>
    <n v="0"/>
    <n v="0"/>
    <n v="1.4"/>
    <x v="637"/>
    <n v="-1"/>
    <n v="0"/>
    <s v="NA"/>
    <n v="0"/>
    <n v="0"/>
    <n v="0"/>
    <n v="1.26"/>
    <n v="-1.47"/>
    <n v="0.1399999999999999"/>
    <n v="7.0000000000000062E-2"/>
  </r>
  <r>
    <x v="4"/>
    <s v="spain cheap airfare"/>
    <s v="Broad"/>
    <x v="7"/>
    <s v="New York to Spain Sale"/>
    <s v="Position 5-10 Bid Strategy"/>
    <n v="6.25"/>
    <n v="1"/>
    <n v="1.4125000000000001"/>
    <n v="1.4125000000000001"/>
    <n v="7"/>
    <n v="0.14285714285714302"/>
    <n v="1"/>
    <n v="0"/>
    <n v="0"/>
    <n v="0"/>
    <n v="1.4125000000000001"/>
    <x v="1277"/>
    <n v="-1"/>
    <n v="0"/>
    <s v="NA"/>
    <n v="0"/>
    <n v="0"/>
    <n v="0"/>
    <n v="1.2712500000000002"/>
    <n v="-1.4831250000000002"/>
    <n v="0.14124999999999988"/>
    <n v="7.062500000000016E-2"/>
  </r>
  <r>
    <x v="4"/>
    <s v="florence airline"/>
    <s v="Broad"/>
    <x v="11"/>
    <s v="Houston to Florence Sale"/>
    <s v="Position 5-10 Bid Strategy"/>
    <n v="6.25"/>
    <n v="1"/>
    <n v="1.4125000000000001"/>
    <n v="1.4125000000000001"/>
    <n v="1"/>
    <n v="1"/>
    <n v="2"/>
    <n v="0"/>
    <n v="0"/>
    <n v="0"/>
    <n v="1.4125000000000001"/>
    <x v="1277"/>
    <n v="-1"/>
    <n v="0"/>
    <s v="NA"/>
    <n v="0"/>
    <n v="0"/>
    <n v="0"/>
    <n v="1.2712500000000002"/>
    <n v="-1.4831250000000002"/>
    <n v="0.14124999999999988"/>
    <n v="7.062500000000016E-2"/>
  </r>
  <r>
    <x v="4"/>
    <s v="france airfare"/>
    <s v="Broad"/>
    <x v="9"/>
    <s v="Detroit to France Sale"/>
    <s v="Position 5-10 Bid Strategy"/>
    <n v="6.25"/>
    <n v="1"/>
    <n v="1.4125000000000001"/>
    <n v="1.4125000000000001"/>
    <n v="10"/>
    <n v="0.1"/>
    <n v="1.099"/>
    <n v="0"/>
    <n v="0"/>
    <n v="0"/>
    <n v="1.4125000000000001"/>
    <x v="1277"/>
    <n v="-1"/>
    <n v="0"/>
    <s v="NA"/>
    <n v="0"/>
    <n v="0"/>
    <n v="0"/>
    <n v="1.2712500000000002"/>
    <n v="-1.4831250000000002"/>
    <n v="0.14124999999999988"/>
    <n v="7.062500000000016E-2"/>
  </r>
  <r>
    <x v="4"/>
    <s v="greece airlines"/>
    <s v="Broad"/>
    <x v="17"/>
    <s v="Los Angeles to Greece Sale"/>
    <s v="Position 5-10 Bid Strategy"/>
    <n v="6.25"/>
    <n v="1"/>
    <n v="1.425"/>
    <n v="1.425"/>
    <n v="52"/>
    <n v="1.9230769230769201E-2"/>
    <n v="2.3961538461538501"/>
    <n v="0"/>
    <n v="0"/>
    <n v="0"/>
    <n v="1.425"/>
    <x v="596"/>
    <n v="-1"/>
    <n v="0"/>
    <s v="NA"/>
    <n v="0"/>
    <n v="0"/>
    <n v="0"/>
    <n v="1.2825"/>
    <n v="-1.4962500000000001"/>
    <n v="0.14250000000000007"/>
    <n v="7.1250000000000036E-2"/>
  </r>
  <r>
    <x v="4"/>
    <s v="france air tickets"/>
    <s v="Broad"/>
    <x v="17"/>
    <s v="Los Angeles to France Sale"/>
    <s v="Position 5-10 Bid Strategy"/>
    <n v="6.25"/>
    <n v="2"/>
    <n v="1.4375"/>
    <n v="0.71875"/>
    <n v="20"/>
    <n v="0.1"/>
    <n v="1.048"/>
    <n v="0"/>
    <n v="0"/>
    <n v="0"/>
    <n v="1.4375"/>
    <x v="572"/>
    <n v="-1"/>
    <n v="0"/>
    <s v="NA"/>
    <n v="0"/>
    <n v="0"/>
    <n v="0"/>
    <n v="1.29375"/>
    <n v="-1.5093750000000001"/>
    <n v="0.14375000000000004"/>
    <n v="7.1875000000000133E-2"/>
  </r>
  <r>
    <x v="4"/>
    <s v="france airline"/>
    <s v="Broad"/>
    <x v="9"/>
    <s v="Detroit to France Sale"/>
    <s v="Position 5-10 Bid Strategy"/>
    <n v="6.25"/>
    <n v="1"/>
    <n v="1.4375"/>
    <n v="1.4375"/>
    <n v="21"/>
    <n v="4.7619047619047603E-2"/>
    <n v="1.66619047619048"/>
    <n v="0"/>
    <n v="0"/>
    <n v="0"/>
    <n v="1.4375"/>
    <x v="572"/>
    <n v="-1"/>
    <n v="0"/>
    <s v="NA"/>
    <n v="0"/>
    <n v="0"/>
    <n v="0"/>
    <n v="1.29375"/>
    <n v="-1.5093750000000001"/>
    <n v="0.14375000000000004"/>
    <n v="7.1875000000000133E-2"/>
  </r>
  <r>
    <x v="4"/>
    <s v="spain airline"/>
    <s v="Broad"/>
    <x v="14"/>
    <s v="Philadelphia to Spain Sale"/>
    <s v="Position 5-10 Bid Strategy"/>
    <n v="6.25"/>
    <n v="1"/>
    <n v="1.45"/>
    <n v="1.45"/>
    <n v="18"/>
    <n v="5.5555555555555601E-2"/>
    <n v="1.61"/>
    <n v="0"/>
    <n v="0"/>
    <n v="0"/>
    <n v="1.45"/>
    <x v="624"/>
    <n v="-1"/>
    <n v="0"/>
    <s v="NA"/>
    <n v="0"/>
    <n v="0"/>
    <n v="0"/>
    <n v="1.3049999999999999"/>
    <n v="-1.5225"/>
    <n v="0.14500000000000002"/>
    <n v="7.2500000000000009E-2"/>
  </r>
  <r>
    <x v="4"/>
    <s v="athens cheap fares"/>
    <s v="Broad"/>
    <x v="11"/>
    <s v="Houston to Athens Sale"/>
    <s v="Position 5-10 Bid Strategy"/>
    <n v="6.25"/>
    <n v="1"/>
    <n v="1.45"/>
    <n v="1.45"/>
    <n v="1"/>
    <n v="1"/>
    <n v="1"/>
    <n v="0"/>
    <n v="0"/>
    <n v="0"/>
    <n v="1.45"/>
    <x v="624"/>
    <n v="-1"/>
    <n v="0"/>
    <s v="NA"/>
    <n v="0"/>
    <n v="0"/>
    <n v="0"/>
    <n v="1.3049999999999999"/>
    <n v="-1.5225"/>
    <n v="0.14500000000000002"/>
    <n v="7.2500000000000009E-2"/>
  </r>
  <r>
    <x v="4"/>
    <s v="florence airfare"/>
    <s v="Broad"/>
    <x v="13"/>
    <s v="Google|Florence"/>
    <s v="Postiion 1-4 Bid Strategy"/>
    <n v="6.25"/>
    <n v="2"/>
    <n v="1.5"/>
    <n v="0.75"/>
    <n v="181"/>
    <n v="1.1049723756906099E-2"/>
    <n v="1.3436464088397799"/>
    <n v="0"/>
    <n v="0"/>
    <n v="0"/>
    <n v="1.5"/>
    <x v="597"/>
    <n v="-1"/>
    <n v="0"/>
    <s v="NA"/>
    <n v="0"/>
    <n v="0"/>
    <n v="0"/>
    <n v="1.35"/>
    <n v="-1.5750000000000002"/>
    <n v="0.14999999999999991"/>
    <n v="7.5000000000000178E-2"/>
  </r>
  <r>
    <x v="4"/>
    <s v="air france to milan"/>
    <s v="Broad"/>
    <x v="0"/>
    <s v="Milan Branded"/>
    <s v="Position 5-10 Bid Strategy"/>
    <n v="6.25"/>
    <n v="2"/>
    <n v="1.5"/>
    <n v="0.75"/>
    <n v="32"/>
    <n v="6.25E-2"/>
    <n v="1.515625"/>
    <n v="0"/>
    <n v="0"/>
    <n v="0"/>
    <n v="1.5"/>
    <x v="597"/>
    <n v="-1"/>
    <n v="0"/>
    <s v="NA"/>
    <n v="0"/>
    <n v="0"/>
    <n v="0"/>
    <n v="1.35"/>
    <n v="-1.5750000000000002"/>
    <n v="0.14999999999999991"/>
    <n v="7.5000000000000178E-2"/>
  </r>
  <r>
    <x v="4"/>
    <s v="low europe flights"/>
    <s v="Broad"/>
    <x v="7"/>
    <s v="Low Europe New York"/>
    <s v="Position 5-10 Bid Strategy"/>
    <n v="6.25"/>
    <n v="1"/>
    <n v="1.5"/>
    <n v="1.5"/>
    <n v="2"/>
    <n v="0.5"/>
    <n v="1.5"/>
    <n v="0"/>
    <n v="0"/>
    <n v="0"/>
    <n v="1.5"/>
    <x v="597"/>
    <n v="-1"/>
    <n v="0"/>
    <s v="NA"/>
    <n v="0"/>
    <n v="0"/>
    <n v="0"/>
    <n v="1.35"/>
    <n v="-1.5750000000000002"/>
    <n v="0.14999999999999991"/>
    <n v="7.5000000000000178E-2"/>
  </r>
  <r>
    <x v="4"/>
    <s v="international air tickets"/>
    <s v="Broad"/>
    <x v="1"/>
    <s v="International DC"/>
    <s v="Position 5-10 Bid Strategy"/>
    <n v="6.25"/>
    <n v="1"/>
    <n v="1.5"/>
    <n v="1.5"/>
    <n v="12"/>
    <n v="8.3333333333333301E-2"/>
    <n v="1"/>
    <n v="0"/>
    <n v="0"/>
    <n v="0"/>
    <n v="1.5"/>
    <x v="597"/>
    <n v="-1"/>
    <n v="0"/>
    <s v="NA"/>
    <n v="0"/>
    <n v="0"/>
    <n v="0"/>
    <n v="1.35"/>
    <n v="-1.5750000000000002"/>
    <n v="0.14999999999999991"/>
    <n v="7.5000000000000178E-2"/>
  </r>
  <r>
    <x v="4"/>
    <s v="paris air ticket"/>
    <s v="Broad"/>
    <x v="10"/>
    <s v="Boston to Paris Sale"/>
    <s v="Position 5-10 Bid Strategy"/>
    <n v="6.25"/>
    <n v="1"/>
    <n v="1.5"/>
    <n v="1.5"/>
    <n v="14"/>
    <n v="7.1428571428571397E-2"/>
    <n v="1.64214285714286"/>
    <n v="0"/>
    <n v="0"/>
    <n v="0"/>
    <n v="1.5"/>
    <x v="597"/>
    <n v="-1"/>
    <n v="0"/>
    <s v="NA"/>
    <n v="0"/>
    <n v="0"/>
    <n v="0"/>
    <n v="1.35"/>
    <n v="-1.5750000000000002"/>
    <n v="0.14999999999999991"/>
    <n v="7.5000000000000178E-2"/>
  </r>
  <r>
    <x v="4"/>
    <s v="barcelona plane tickets"/>
    <s v="Broad"/>
    <x v="1"/>
    <s v="DC to Barcelona Sale"/>
    <s v="Position 5-10 Bid Strategy"/>
    <n v="6.25"/>
    <n v="1"/>
    <n v="1.5125"/>
    <n v="1.5125"/>
    <n v="2"/>
    <n v="0.5"/>
    <n v="1"/>
    <n v="0"/>
    <n v="0"/>
    <n v="0"/>
    <n v="1.5125"/>
    <x v="1278"/>
    <n v="-1"/>
    <n v="0"/>
    <s v="NA"/>
    <n v="0"/>
    <n v="0"/>
    <n v="0"/>
    <n v="1.3612500000000001"/>
    <n v="-1.588125"/>
    <n v="0.15124999999999988"/>
    <n v="7.5625000000000053E-2"/>
  </r>
  <r>
    <x v="4"/>
    <s v="barcelona airports"/>
    <s v="Broad"/>
    <x v="13"/>
    <s v="Google|Barcelona"/>
    <s v="Position 5-10 Bid Strategy"/>
    <n v="6.25"/>
    <n v="2"/>
    <n v="1.5249999999999999"/>
    <n v="0.76249999999999996"/>
    <n v="146"/>
    <n v="1.3698630136986301E-2"/>
    <n v="1.59178082191781"/>
    <n v="0"/>
    <n v="0"/>
    <n v="0"/>
    <n v="1.5249999999999999"/>
    <x v="408"/>
    <n v="-1"/>
    <n v="0"/>
    <s v="NA"/>
    <n v="0"/>
    <n v="0"/>
    <n v="0"/>
    <n v="1.3725000000000001"/>
    <n v="-1.6012500000000001"/>
    <n v="0.15249999999999986"/>
    <n v="7.6250000000000151E-2"/>
  </r>
  <r>
    <x v="4"/>
    <s v="international tickets"/>
    <s v="Broad"/>
    <x v="14"/>
    <s v="International Philadelphia"/>
    <s v="Position 5-10 Bid Strategy"/>
    <n v="6.25"/>
    <n v="1"/>
    <n v="1.5249999999999999"/>
    <n v="1.5249999999999999"/>
    <n v="10"/>
    <n v="0.1"/>
    <n v="1"/>
    <n v="0"/>
    <n v="0"/>
    <n v="0"/>
    <n v="1.5249999999999999"/>
    <x v="408"/>
    <n v="-1"/>
    <n v="0"/>
    <s v="NA"/>
    <n v="0"/>
    <n v="0"/>
    <n v="0"/>
    <n v="1.3725000000000001"/>
    <n v="-1.6012500000000001"/>
    <n v="0.15249999999999986"/>
    <n v="7.6250000000000151E-2"/>
  </r>
  <r>
    <x v="4"/>
    <s v="rome air fares"/>
    <s v="Broad"/>
    <x v="1"/>
    <s v="DC to Rome Sale"/>
    <s v="Position 5-10 Bid Strategy"/>
    <n v="6.25"/>
    <n v="1"/>
    <n v="1.5249999999999999"/>
    <n v="1.5249999999999999"/>
    <n v="3"/>
    <n v="0.33333333333333298"/>
    <n v="1"/>
    <n v="0"/>
    <n v="0"/>
    <n v="0"/>
    <n v="1.5249999999999999"/>
    <x v="408"/>
    <n v="-1"/>
    <n v="0"/>
    <s v="NA"/>
    <n v="0"/>
    <n v="0"/>
    <n v="0"/>
    <n v="1.3725000000000001"/>
    <n v="-1.6012500000000001"/>
    <n v="0.15249999999999986"/>
    <n v="7.6250000000000151E-2"/>
  </r>
  <r>
    <x v="4"/>
    <s v="uk fare"/>
    <s v="Broad"/>
    <x v="0"/>
    <s v="UK"/>
    <s v="Position 5-10 Bid Strategy"/>
    <n v="6.25"/>
    <n v="1"/>
    <n v="1.5375000000000001"/>
    <n v="1.5375000000000001"/>
    <n v="12"/>
    <n v="8.3333333333333301E-2"/>
    <n v="1.075"/>
    <n v="0"/>
    <n v="0"/>
    <n v="0"/>
    <n v="1.5375000000000001"/>
    <x v="829"/>
    <n v="-1"/>
    <n v="0"/>
    <s v="NA"/>
    <n v="0"/>
    <n v="0"/>
    <n v="0"/>
    <n v="1.38375"/>
    <n v="-1.6143750000000001"/>
    <n v="0.15375000000000005"/>
    <n v="7.6875000000000027E-2"/>
  </r>
  <r>
    <x v="4"/>
    <s v="madrid cheap ticket"/>
    <s v="Broad"/>
    <x v="0"/>
    <s v="Madrid"/>
    <s v="Position 5-10 Bid Strategy"/>
    <n v="6.25"/>
    <n v="4"/>
    <n v="1.5375000000000001"/>
    <n v="0.38437500000000002"/>
    <n v="53"/>
    <n v="7.5471698113207503E-2"/>
    <n v="4.0018867924528303"/>
    <n v="0"/>
    <n v="0"/>
    <n v="0"/>
    <n v="1.5375000000000001"/>
    <x v="829"/>
    <n v="-1"/>
    <n v="0"/>
    <s v="NA"/>
    <n v="0"/>
    <n v="0"/>
    <n v="0"/>
    <n v="1.38375"/>
    <n v="-1.6143750000000001"/>
    <n v="0.15375000000000005"/>
    <n v="7.6875000000000027E-2"/>
  </r>
  <r>
    <x v="4"/>
    <s v="paris air fare"/>
    <s v="Broad"/>
    <x v="14"/>
    <s v="Philadelphia to Paris Sale"/>
    <s v="Position 5-10 Bid Strategy"/>
    <n v="6.25"/>
    <n v="1"/>
    <n v="1.5375000000000001"/>
    <n v="1.5375000000000001"/>
    <n v="1"/>
    <n v="1"/>
    <n v="1"/>
    <n v="0"/>
    <n v="0"/>
    <n v="0"/>
    <n v="1.5375000000000001"/>
    <x v="829"/>
    <n v="-1"/>
    <n v="0"/>
    <s v="NA"/>
    <n v="0"/>
    <n v="0"/>
    <n v="0"/>
    <n v="1.38375"/>
    <n v="-1.6143750000000001"/>
    <n v="0.15375000000000005"/>
    <n v="7.6875000000000027E-2"/>
  </r>
  <r>
    <x v="4"/>
    <s v="paris cheap airfare"/>
    <s v="Broad"/>
    <x v="11"/>
    <s v="Houston to Paris Sale"/>
    <s v="Position 5-10 Bid Strategy"/>
    <n v="6.25"/>
    <n v="1"/>
    <n v="1.5375000000000001"/>
    <n v="1.5375000000000001"/>
    <n v="31"/>
    <n v="3.2258064516128997E-2"/>
    <n v="1.3548387096774199"/>
    <n v="0"/>
    <n v="0"/>
    <n v="0"/>
    <n v="1.5375000000000001"/>
    <x v="829"/>
    <n v="-1"/>
    <n v="0"/>
    <s v="NA"/>
    <n v="0"/>
    <n v="0"/>
    <n v="0"/>
    <n v="1.38375"/>
    <n v="-1.6143750000000001"/>
    <n v="0.15375000000000005"/>
    <n v="7.6875000000000027E-2"/>
  </r>
  <r>
    <x v="4"/>
    <s v="venice fare"/>
    <s v="Broad"/>
    <x v="5"/>
    <s v="San Francisco to Venice Sale"/>
    <s v="Position 5-10 Bid Strategy"/>
    <n v="6.25"/>
    <n v="1"/>
    <n v="1.5625"/>
    <n v="1.5625"/>
    <n v="9"/>
    <n v="0.11111111111111099"/>
    <n v="1"/>
    <n v="0"/>
    <n v="0"/>
    <n v="0"/>
    <n v="1.5625"/>
    <x v="890"/>
    <n v="-1"/>
    <n v="0"/>
    <s v="NA"/>
    <n v="0"/>
    <n v="0"/>
    <n v="0"/>
    <n v="1.40625"/>
    <n v="-1.640625"/>
    <n v="0.15625"/>
    <n v="7.8125E-2"/>
  </r>
  <r>
    <x v="4"/>
    <s v="europe airline"/>
    <s v="Broad"/>
    <x v="14"/>
    <s v="Europe Philadelphia"/>
    <s v="Position 5-10 Bid Strategy"/>
    <n v="6.25"/>
    <n v="1"/>
    <n v="1.5625"/>
    <n v="1.5625"/>
    <n v="21"/>
    <n v="4.7619047619047603E-2"/>
    <n v="1"/>
    <n v="0"/>
    <n v="0"/>
    <n v="0"/>
    <n v="1.5625"/>
    <x v="890"/>
    <n v="-1"/>
    <n v="0"/>
    <s v="NA"/>
    <n v="0"/>
    <n v="0"/>
    <n v="0"/>
    <n v="1.40625"/>
    <n v="-1.640625"/>
    <n v="0.15625"/>
    <n v="7.8125E-2"/>
  </r>
  <r>
    <x v="4"/>
    <s v="greece flights"/>
    <s v="Broad"/>
    <x v="9"/>
    <s v="Detroit to Greece Sale"/>
    <s v="Position 5-10 Bid Strategy"/>
    <n v="6.25"/>
    <n v="1"/>
    <n v="1.5625"/>
    <n v="1.5625"/>
    <n v="89"/>
    <n v="1.1235955056179801E-2"/>
    <n v="2.9101123595505598"/>
    <n v="0"/>
    <n v="0"/>
    <n v="0"/>
    <n v="1.5625"/>
    <x v="890"/>
    <n v="-1"/>
    <n v="0"/>
    <s v="NA"/>
    <n v="0"/>
    <n v="0"/>
    <n v="0"/>
    <n v="1.40625"/>
    <n v="-1.640625"/>
    <n v="0.15625"/>
    <n v="7.8125E-2"/>
  </r>
  <r>
    <x v="4"/>
    <s v="italy cheap flights"/>
    <s v="Broad"/>
    <x v="10"/>
    <s v="Boston to Italy Sale"/>
    <s v="Position 5-10 Bid Strategy"/>
    <n v="6.25"/>
    <n v="1"/>
    <n v="1.575"/>
    <n v="1.575"/>
    <n v="7"/>
    <n v="0.14285714285714302"/>
    <n v="1.1428571428571399"/>
    <n v="0"/>
    <n v="0"/>
    <n v="0"/>
    <n v="1.575"/>
    <x v="1279"/>
    <n v="-1"/>
    <n v="0"/>
    <s v="NA"/>
    <n v="0"/>
    <n v="0"/>
    <n v="0"/>
    <n v="1.4175"/>
    <n v="-1.6537500000000001"/>
    <n v="0.15749999999999997"/>
    <n v="7.8750000000000098E-2"/>
  </r>
  <r>
    <x v="4"/>
    <s v="milan fare"/>
    <s v="Broad"/>
    <x v="0"/>
    <s v="Milan"/>
    <s v="Position 5-10 Bid Strategy"/>
    <n v="6.25"/>
    <n v="1"/>
    <n v="1.6"/>
    <n v="1.6"/>
    <n v="69"/>
    <n v="1.4492753623188399E-2"/>
    <n v="2.90144927536232"/>
    <n v="0"/>
    <n v="0"/>
    <n v="0"/>
    <n v="1.6"/>
    <x v="410"/>
    <n v="-1"/>
    <n v="0"/>
    <s v="NA"/>
    <n v="0"/>
    <n v="0"/>
    <n v="0"/>
    <n v="1.4400000000000002"/>
    <n v="-1.6800000000000002"/>
    <n v="0.15999999999999992"/>
    <n v="8.0000000000000071E-2"/>
  </r>
  <r>
    <x v="4"/>
    <s v="spain airfare"/>
    <s v="Broad"/>
    <x v="7"/>
    <s v="New York to Spain Sale"/>
    <s v="Position 5-10 Bid Strategy"/>
    <n v="6.25"/>
    <n v="1"/>
    <n v="1.6"/>
    <n v="1.6"/>
    <n v="10"/>
    <n v="0.1"/>
    <n v="2.9"/>
    <n v="0"/>
    <n v="0"/>
    <n v="0"/>
    <n v="1.6"/>
    <x v="410"/>
    <n v="-1"/>
    <n v="0"/>
    <s v="NA"/>
    <n v="0"/>
    <n v="0"/>
    <n v="0"/>
    <n v="1.4400000000000002"/>
    <n v="-1.6800000000000002"/>
    <n v="0.15999999999999992"/>
    <n v="8.0000000000000071E-2"/>
  </r>
  <r>
    <x v="4"/>
    <s v="rome cheap tickets"/>
    <s v="Broad"/>
    <x v="7"/>
    <s v="New York to Rome Sale"/>
    <s v="Position 5-10 Bid Strategy"/>
    <n v="6.25"/>
    <n v="1"/>
    <n v="1.6"/>
    <n v="1.6"/>
    <n v="7"/>
    <n v="0.14285714285714302"/>
    <n v="1.4285714285714299"/>
    <n v="0"/>
    <n v="0"/>
    <n v="0"/>
    <n v="1.6"/>
    <x v="410"/>
    <n v="-1"/>
    <n v="0"/>
    <s v="NA"/>
    <n v="0"/>
    <n v="0"/>
    <n v="0"/>
    <n v="1.4400000000000002"/>
    <n v="-1.6800000000000002"/>
    <n v="0.15999999999999992"/>
    <n v="8.0000000000000071E-2"/>
  </r>
  <r>
    <x v="4"/>
    <s v="air france istanbul flight"/>
    <s v="Broad"/>
    <x v="0"/>
    <s v="Istanbul Branded"/>
    <s v="Position 5-10 Bid Strategy"/>
    <n v="6.25"/>
    <n v="1"/>
    <n v="1.6125"/>
    <n v="1.6125"/>
    <n v="2"/>
    <n v="0.5"/>
    <n v="1.5"/>
    <n v="0"/>
    <n v="0"/>
    <n v="0"/>
    <n v="1.6125"/>
    <x v="822"/>
    <n v="-1"/>
    <n v="0"/>
    <s v="NA"/>
    <n v="0"/>
    <n v="0"/>
    <n v="0"/>
    <n v="1.4512500000000002"/>
    <n v="-1.6931250000000002"/>
    <n v="0.16124999999999989"/>
    <n v="8.0625000000000169E-2"/>
  </r>
  <r>
    <x v="4"/>
    <s v="madrid flight"/>
    <s v="Broad"/>
    <x v="7"/>
    <s v="New York to Madrid Sale"/>
    <s v="Position 5-10 Bid Strategy"/>
    <n v="6.25"/>
    <n v="1"/>
    <n v="1.6125"/>
    <n v="1.6125"/>
    <n v="66"/>
    <n v="1.5151515151515201E-2"/>
    <n v="1.2878787878787901"/>
    <n v="0"/>
    <n v="0"/>
    <n v="0"/>
    <n v="1.6125"/>
    <x v="822"/>
    <n v="-1"/>
    <n v="0"/>
    <s v="NA"/>
    <n v="0"/>
    <n v="0"/>
    <n v="0"/>
    <n v="1.4512500000000002"/>
    <n v="-1.6931250000000002"/>
    <n v="0.16124999999999989"/>
    <n v="8.0625000000000169E-2"/>
  </r>
  <r>
    <x v="4"/>
    <s v="athens airfare"/>
    <s v="Broad"/>
    <x v="17"/>
    <s v="Los Angeles to Athens Sale"/>
    <s v="Position 5-10 Bid Strategy"/>
    <n v="6.25"/>
    <n v="1"/>
    <n v="1.6125"/>
    <n v="1.6125"/>
    <n v="3"/>
    <n v="0.33333333333333298"/>
    <n v="1"/>
    <n v="0"/>
    <n v="0"/>
    <n v="0"/>
    <n v="1.6125"/>
    <x v="822"/>
    <n v="-1"/>
    <n v="0"/>
    <s v="NA"/>
    <n v="0"/>
    <n v="0"/>
    <n v="0"/>
    <n v="1.4512500000000002"/>
    <n v="-1.6931250000000002"/>
    <n v="0.16124999999999989"/>
    <n v="8.0625000000000169E-2"/>
  </r>
  <r>
    <x v="4"/>
    <s v="paris air flights"/>
    <s v="Broad"/>
    <x v="11"/>
    <s v="Houston to Paris Sale"/>
    <s v="Position 5-10 Bid Strategy"/>
    <n v="6.25"/>
    <n v="1"/>
    <n v="1.6125"/>
    <n v="1.6125"/>
    <n v="3"/>
    <n v="0.33333333333333298"/>
    <n v="1"/>
    <n v="0"/>
    <n v="0"/>
    <n v="0"/>
    <n v="1.6125"/>
    <x v="822"/>
    <n v="-1"/>
    <n v="0"/>
    <s v="NA"/>
    <n v="0"/>
    <n v="0"/>
    <n v="0"/>
    <n v="1.4512500000000002"/>
    <n v="-1.6931250000000002"/>
    <n v="0.16124999999999989"/>
    <n v="8.0625000000000169E-2"/>
  </r>
  <r>
    <x v="4"/>
    <s v="paris airline tickets"/>
    <s v="Broad"/>
    <x v="8"/>
    <s v="Miami to Paris Sale"/>
    <s v="Position 5-10 Bid Strategy"/>
    <n v="6.25"/>
    <n v="1"/>
    <n v="1.625"/>
    <n v="1.625"/>
    <n v="3"/>
    <n v="0.33333333333333298"/>
    <n v="1"/>
    <n v="0"/>
    <n v="0"/>
    <n v="0"/>
    <n v="1.625"/>
    <x v="1280"/>
    <n v="-1"/>
    <n v="0"/>
    <s v="NA"/>
    <n v="0"/>
    <n v="0"/>
    <n v="0"/>
    <n v="1.4625000000000001"/>
    <n v="-1.70625"/>
    <n v="0.16249999999999987"/>
    <n v="8.1250000000000044E-2"/>
  </r>
  <r>
    <x v="4"/>
    <s v="italy cheap airfare"/>
    <s v="Broad"/>
    <x v="7"/>
    <s v="New York to Italy Sale"/>
    <s v="Position 5-10 Bid Strategy"/>
    <n v="6.25"/>
    <n v="1"/>
    <n v="1.625"/>
    <n v="1.625"/>
    <n v="5"/>
    <n v="0.2"/>
    <n v="1.64"/>
    <n v="0"/>
    <n v="0"/>
    <n v="0"/>
    <n v="1.625"/>
    <x v="1280"/>
    <n v="-1"/>
    <n v="0"/>
    <s v="NA"/>
    <n v="0"/>
    <n v="0"/>
    <n v="0"/>
    <n v="1.4625000000000001"/>
    <n v="-1.70625"/>
    <n v="0.16249999999999987"/>
    <n v="8.1250000000000044E-2"/>
  </r>
  <r>
    <x v="4"/>
    <s v="paris cheap airline"/>
    <s v="Broad"/>
    <x v="11"/>
    <s v="Houston to Paris Sale"/>
    <s v="Position 5-10 Bid Strategy"/>
    <n v="6.25"/>
    <n v="1"/>
    <n v="1.625"/>
    <n v="1.625"/>
    <n v="13"/>
    <n v="7.69230769230769E-2"/>
    <n v="1.7692307692307701"/>
    <n v="0"/>
    <n v="0"/>
    <n v="0"/>
    <n v="1.625"/>
    <x v="1280"/>
    <n v="-1"/>
    <n v="0"/>
    <s v="NA"/>
    <n v="0"/>
    <n v="0"/>
    <n v="0"/>
    <n v="1.4625000000000001"/>
    <n v="-1.70625"/>
    <n v="0.16249999999999987"/>
    <n v="8.1250000000000044E-2"/>
  </r>
  <r>
    <x v="4"/>
    <s v="france cheap flight"/>
    <s v="Broad"/>
    <x v="10"/>
    <s v="Boston to France Sale"/>
    <s v="Position 5-10 Bid Strategy"/>
    <n v="6.25"/>
    <n v="1"/>
    <n v="1.625"/>
    <n v="1.625"/>
    <n v="13"/>
    <n v="7.69230769230769E-2"/>
    <n v="1.92307692307692"/>
    <n v="0"/>
    <n v="0"/>
    <n v="0"/>
    <n v="1.625"/>
    <x v="1280"/>
    <n v="-1"/>
    <n v="0"/>
    <s v="NA"/>
    <n v="0"/>
    <n v="0"/>
    <n v="0"/>
    <n v="1.4625000000000001"/>
    <n v="-1.70625"/>
    <n v="0.16249999999999987"/>
    <n v="8.1250000000000044E-2"/>
  </r>
  <r>
    <x v="4"/>
    <s v="cheap international airline ticket"/>
    <s v="Broad"/>
    <x v="10"/>
    <s v="Cheap International Boston"/>
    <s v="Position 5-10 Bid Strategy"/>
    <n v="6.25"/>
    <n v="1"/>
    <n v="1.625"/>
    <n v="1.625"/>
    <n v="19"/>
    <n v="5.2631578947368397E-2"/>
    <n v="2.0526315789473699"/>
    <n v="0"/>
    <n v="0"/>
    <n v="0"/>
    <n v="1.625"/>
    <x v="1280"/>
    <n v="-1"/>
    <n v="0"/>
    <s v="NA"/>
    <n v="0"/>
    <n v="0"/>
    <n v="0"/>
    <n v="1.4625000000000001"/>
    <n v="-1.70625"/>
    <n v="0.16249999999999987"/>
    <n v="8.1250000000000044E-2"/>
  </r>
  <r>
    <x v="4"/>
    <s v="new york to athens"/>
    <s v="Broad"/>
    <x v="13"/>
    <s v="Google|Athens"/>
    <s v="Position 5-10 Bid Strategy"/>
    <n v="6.25"/>
    <n v="1"/>
    <n v="1.6375"/>
    <n v="1.6375"/>
    <n v="24"/>
    <n v="4.1666666666666699E-2"/>
    <n v="2.125"/>
    <n v="0"/>
    <n v="0"/>
    <n v="0"/>
    <n v="1.6375"/>
    <x v="656"/>
    <n v="-1"/>
    <n v="0"/>
    <s v="NA"/>
    <n v="0"/>
    <n v="0"/>
    <n v="0"/>
    <n v="1.4737499999999999"/>
    <n v="-1.7193750000000001"/>
    <n v="0.16375000000000006"/>
    <n v="8.1875000000000142E-2"/>
  </r>
  <r>
    <x v="4"/>
    <s v="milan airline"/>
    <s v="Broad"/>
    <x v="0"/>
    <s v="Milan"/>
    <s v="Position 5-10 Bid Strategy"/>
    <n v="6.25"/>
    <n v="3"/>
    <n v="1.6374999750000001"/>
    <n v="0.54583332500000004"/>
    <n v="117"/>
    <n v="2.5641025641025599E-2"/>
    <n v="4.0435897435897399"/>
    <n v="0"/>
    <n v="0"/>
    <n v="0"/>
    <n v="1.6374999750000001"/>
    <x v="638"/>
    <n v="-1"/>
    <n v="0"/>
    <s v="NA"/>
    <n v="0"/>
    <n v="0"/>
    <n v="0"/>
    <n v="1.4737499775"/>
    <n v="-1.7193749737500001"/>
    <n v="0.16374999750000008"/>
    <n v="8.1874998750000039E-2"/>
  </r>
  <r>
    <x v="4"/>
    <s v="rome air flight"/>
    <s v="Broad"/>
    <x v="7"/>
    <s v="New York to Rome Sale"/>
    <s v="Position 5-10 Bid Strategy"/>
    <n v="6.25"/>
    <n v="1"/>
    <n v="1.6375"/>
    <n v="1.6375"/>
    <n v="1"/>
    <n v="1"/>
    <n v="2"/>
    <n v="0"/>
    <n v="0"/>
    <n v="0"/>
    <n v="1.6375"/>
    <x v="656"/>
    <n v="-1"/>
    <n v="0"/>
    <s v="NA"/>
    <n v="0"/>
    <n v="0"/>
    <n v="0"/>
    <n v="1.4737499999999999"/>
    <n v="-1.7193750000000001"/>
    <n v="0.16375000000000006"/>
    <n v="8.1875000000000142E-2"/>
  </r>
  <r>
    <x v="4"/>
    <s v="cheap international airline ticket"/>
    <s v="Broad"/>
    <x v="17"/>
    <s v="Cheap International Los Angeles"/>
    <s v="Position 5-10 Bid Strategy"/>
    <n v="6.25"/>
    <n v="1"/>
    <n v="1.6375"/>
    <n v="1.6375"/>
    <n v="23"/>
    <n v="4.3478260869565195E-2"/>
    <n v="1.96086956521739"/>
    <n v="0"/>
    <n v="0"/>
    <n v="0"/>
    <n v="1.6375"/>
    <x v="656"/>
    <n v="-1"/>
    <n v="0"/>
    <s v="NA"/>
    <n v="0"/>
    <n v="0"/>
    <n v="0"/>
    <n v="1.4737499999999999"/>
    <n v="-1.7193750000000001"/>
    <n v="0.16375000000000006"/>
    <n v="8.1875000000000142E-2"/>
  </r>
  <r>
    <x v="4"/>
    <s v="spain cheap airlines"/>
    <s v="Broad"/>
    <x v="14"/>
    <s v="Philadelphia to Spain Sale"/>
    <s v="Position 5-10 Bid Strategy"/>
    <n v="6.25"/>
    <n v="2"/>
    <n v="1.65"/>
    <n v="0.82499999999999996"/>
    <n v="1"/>
    <n v="2"/>
    <n v="2"/>
    <n v="0"/>
    <n v="0"/>
    <n v="0"/>
    <n v="1.65"/>
    <x v="482"/>
    <n v="-1"/>
    <n v="0"/>
    <s v="NA"/>
    <n v="0"/>
    <n v="0"/>
    <n v="0"/>
    <n v="1.4849999999999999"/>
    <n v="-1.7324999999999999"/>
    <n v="0.16500000000000004"/>
    <n v="8.2500000000000018E-2"/>
  </r>
  <r>
    <x v="4"/>
    <s v="italy airports"/>
    <s v="Broad"/>
    <x v="7"/>
    <s v="New York to Italy Sale"/>
    <s v="Position 5-10 Bid Strategy"/>
    <n v="6.25"/>
    <n v="1"/>
    <n v="1.65"/>
    <n v="1.65"/>
    <n v="40"/>
    <n v="2.5000000000000001E-2"/>
    <n v="1.024"/>
    <n v="0"/>
    <n v="0"/>
    <n v="0"/>
    <n v="1.65"/>
    <x v="482"/>
    <n v="-1"/>
    <n v="0"/>
    <s v="NA"/>
    <n v="0"/>
    <n v="0"/>
    <n v="0"/>
    <n v="1.4849999999999999"/>
    <n v="-1.7324999999999999"/>
    <n v="0.16500000000000004"/>
    <n v="8.2500000000000018E-2"/>
  </r>
  <r>
    <x v="4"/>
    <s v="spain airports"/>
    <s v="Broad"/>
    <x v="7"/>
    <s v="New York to Spain Sale"/>
    <s v="Position 5-10 Bid Strategy"/>
    <n v="6.25"/>
    <n v="1"/>
    <n v="1.65"/>
    <n v="1.65"/>
    <n v="16"/>
    <n v="6.25E-2"/>
    <n v="1"/>
    <n v="0"/>
    <n v="0"/>
    <n v="0"/>
    <n v="1.65"/>
    <x v="482"/>
    <n v="-1"/>
    <n v="0"/>
    <s v="NA"/>
    <n v="0"/>
    <n v="0"/>
    <n v="0"/>
    <n v="1.4849999999999999"/>
    <n v="-1.7324999999999999"/>
    <n v="0.16500000000000004"/>
    <n v="8.2500000000000018E-2"/>
  </r>
  <r>
    <x v="4"/>
    <s v="athens airfare"/>
    <s v="Broad"/>
    <x v="9"/>
    <s v="Detroit to Athens Sale"/>
    <s v="Position 5-10 Bid Strategy"/>
    <n v="6.25"/>
    <n v="1"/>
    <n v="1.65"/>
    <n v="1.65"/>
    <n v="4"/>
    <n v="0.25"/>
    <n v="5.25"/>
    <n v="0"/>
    <n v="0"/>
    <n v="0"/>
    <n v="1.65"/>
    <x v="482"/>
    <n v="-1"/>
    <n v="0"/>
    <s v="NA"/>
    <n v="0"/>
    <n v="0"/>
    <n v="0"/>
    <n v="1.4849999999999999"/>
    <n v="-1.7324999999999999"/>
    <n v="0.16500000000000004"/>
    <n v="8.2500000000000018E-2"/>
  </r>
  <r>
    <x v="4"/>
    <s v="italy airports"/>
    <s v="Broad"/>
    <x v="9"/>
    <s v="Detroit to Italy Sale"/>
    <s v="Position 5-10 Bid Strategy"/>
    <n v="6.25"/>
    <n v="1"/>
    <n v="1.65"/>
    <n v="1.65"/>
    <n v="5"/>
    <n v="0.2"/>
    <n v="1"/>
    <n v="0"/>
    <n v="0"/>
    <n v="0"/>
    <n v="1.65"/>
    <x v="482"/>
    <n v="-1"/>
    <n v="0"/>
    <s v="NA"/>
    <n v="0"/>
    <n v="0"/>
    <n v="0"/>
    <n v="1.4849999999999999"/>
    <n v="-1.7324999999999999"/>
    <n v="0.16500000000000004"/>
    <n v="8.2500000000000018E-2"/>
  </r>
  <r>
    <x v="4"/>
    <s v="overseas ticket"/>
    <s v="Broad"/>
    <x v="13"/>
    <s v="Google|Overseas"/>
    <s v="Position 5-10 Bid Strategy"/>
    <n v="6.25"/>
    <n v="1"/>
    <n v="1.6625000000000001"/>
    <n v="1.6625000000000001"/>
    <n v="17"/>
    <n v="5.8823529411764698E-2"/>
    <n v="1.70588235294118"/>
    <n v="0"/>
    <n v="0"/>
    <n v="0"/>
    <n v="1.6625000000000001"/>
    <x v="1281"/>
    <n v="-1"/>
    <n v="0"/>
    <s v="NA"/>
    <n v="0"/>
    <n v="0"/>
    <n v="0"/>
    <n v="1.4962500000000001"/>
    <n v="-1.7456250000000002"/>
    <n v="0.16625000000000001"/>
    <n v="8.3125000000000115E-2"/>
  </r>
  <r>
    <x v="4"/>
    <s v="european airports"/>
    <s v="Broad"/>
    <x v="0"/>
    <s v="Europe"/>
    <s v="Position 5-10 Bid Strategy"/>
    <n v="6.25"/>
    <n v="1"/>
    <n v="1.6625000000000001"/>
    <n v="1.6625000000000001"/>
    <n v="83"/>
    <n v="1.20481927710843E-2"/>
    <n v="1.26506024096386"/>
    <n v="0"/>
    <n v="0"/>
    <n v="0"/>
    <n v="1.6625000000000001"/>
    <x v="1281"/>
    <n v="-1"/>
    <n v="0"/>
    <s v="NA"/>
    <n v="0"/>
    <n v="0"/>
    <n v="0"/>
    <n v="1.4962500000000001"/>
    <n v="-1.7456250000000002"/>
    <n v="0.16625000000000001"/>
    <n v="8.3125000000000115E-2"/>
  </r>
  <r>
    <x v="4"/>
    <s v="[venice cheap flight]"/>
    <s v="Exact"/>
    <x v="0"/>
    <s v="Venice"/>
    <s v="Position 5-10 Bid Strategy"/>
    <n v="6.25"/>
    <n v="1"/>
    <n v="1.6625000000000001"/>
    <n v="1.6625000000000001"/>
    <n v="18"/>
    <n v="5.5555555555555601E-2"/>
    <n v="2.5"/>
    <n v="0"/>
    <n v="0"/>
    <n v="0"/>
    <n v="1.6625000000000001"/>
    <x v="1281"/>
    <n v="-1"/>
    <n v="0"/>
    <s v="NA"/>
    <n v="0"/>
    <n v="0"/>
    <n v="0"/>
    <n v="1.4962500000000001"/>
    <n v="-1.7456250000000002"/>
    <n v="0.16625000000000001"/>
    <n v="8.3125000000000115E-2"/>
  </r>
  <r>
    <x v="4"/>
    <s v="barcelona fares"/>
    <s v="Broad"/>
    <x v="5"/>
    <s v="San Francisco to Barcelona Sale"/>
    <s v="Position 5-10 Bid Strategy"/>
    <n v="6.25"/>
    <n v="1"/>
    <n v="1.6625000000000001"/>
    <n v="1.6625000000000001"/>
    <n v="3"/>
    <n v="0.33333333333333298"/>
    <n v="2.3333333333333299"/>
    <n v="0"/>
    <n v="0"/>
    <n v="0"/>
    <n v="1.6625000000000001"/>
    <x v="1281"/>
    <n v="-1"/>
    <n v="0"/>
    <s v="NA"/>
    <n v="0"/>
    <n v="0"/>
    <n v="0"/>
    <n v="1.4962500000000001"/>
    <n v="-1.7456250000000002"/>
    <n v="0.16625000000000001"/>
    <n v="8.3125000000000115E-2"/>
  </r>
  <r>
    <x v="4"/>
    <s v="rome fare"/>
    <s v="Broad"/>
    <x v="7"/>
    <s v="New York to Rome Sale"/>
    <s v="Position 5-10 Bid Strategy"/>
    <n v="6.25"/>
    <n v="1"/>
    <n v="1.6625000000000001"/>
    <n v="1.6625000000000001"/>
    <n v="7"/>
    <n v="0.14285714285714302"/>
    <n v="1.28571428571429"/>
    <n v="0"/>
    <n v="0"/>
    <n v="0"/>
    <n v="1.6625000000000001"/>
    <x v="1281"/>
    <n v="-1"/>
    <n v="0"/>
    <s v="NA"/>
    <n v="0"/>
    <n v="0"/>
    <n v="0"/>
    <n v="1.4962500000000001"/>
    <n v="-1.7456250000000002"/>
    <n v="0.16625000000000001"/>
    <n v="8.3125000000000115E-2"/>
  </r>
  <r>
    <x v="4"/>
    <s v="nyc to athens"/>
    <s v="Broad"/>
    <x v="0"/>
    <s v="Athens"/>
    <s v="Position 5-10 Bid Strategy"/>
    <n v="6.25"/>
    <n v="2"/>
    <n v="1.675"/>
    <n v="0.83750000000000002"/>
    <n v="44"/>
    <n v="4.5454545454545504E-2"/>
    <n v="2.7727272727272698"/>
    <n v="0"/>
    <n v="0"/>
    <n v="0"/>
    <n v="1.675"/>
    <x v="847"/>
    <n v="-1"/>
    <n v="0"/>
    <s v="NA"/>
    <n v="0"/>
    <n v="0"/>
    <n v="0"/>
    <n v="1.5075000000000001"/>
    <n v="-1.75875"/>
    <n v="0.16749999999999998"/>
    <n v="8.3749999999999991E-2"/>
  </r>
  <r>
    <x v="4"/>
    <s v="florence fare"/>
    <s v="Broad"/>
    <x v="0"/>
    <s v="Florence"/>
    <s v="Position 5-10 Bid Strategy"/>
    <n v="6.25"/>
    <n v="3"/>
    <n v="1.674999975"/>
    <n v="0.55833332499999999"/>
    <n v="95"/>
    <n v="3.1578947368421102E-2"/>
    <n v="3.9694736842105298"/>
    <n v="0"/>
    <n v="0"/>
    <n v="0"/>
    <n v="1.674999975"/>
    <x v="875"/>
    <n v="-1"/>
    <n v="0"/>
    <s v="NA"/>
    <n v="0"/>
    <n v="0"/>
    <n v="0"/>
    <n v="1.5074999775"/>
    <n v="-1.7587499737500001"/>
    <n v="0.1674999975"/>
    <n v="8.374999875000011E-2"/>
  </r>
  <r>
    <x v="4"/>
    <s v="air france to london"/>
    <s v="Broad"/>
    <x v="0"/>
    <s v="London Branded"/>
    <s v="Position 5-10 Bid Strategy"/>
    <n v="6.25"/>
    <n v="1"/>
    <n v="1.675"/>
    <n v="1.675"/>
    <n v="2"/>
    <n v="0.5"/>
    <n v="3"/>
    <n v="0"/>
    <n v="0"/>
    <n v="0"/>
    <n v="1.675"/>
    <x v="847"/>
    <n v="-1"/>
    <n v="0"/>
    <s v="NA"/>
    <n v="0"/>
    <n v="0"/>
    <n v="0"/>
    <n v="1.5075000000000001"/>
    <n v="-1.75875"/>
    <n v="0.16749999999999998"/>
    <n v="8.3749999999999991E-2"/>
  </r>
  <r>
    <x v="4"/>
    <s v="florence cheap tickets"/>
    <s v="Broad"/>
    <x v="5"/>
    <s v="San Francisco to Florence Sale"/>
    <s v="Position 5-10 Bid Strategy"/>
    <n v="6.25"/>
    <n v="1"/>
    <n v="1.675"/>
    <n v="1.675"/>
    <n v="3"/>
    <n v="0.33333333333333298"/>
    <n v="1.6666666666666701"/>
    <n v="0"/>
    <n v="0"/>
    <n v="0"/>
    <n v="1.675"/>
    <x v="847"/>
    <n v="-1"/>
    <n v="0"/>
    <s v="NA"/>
    <n v="0"/>
    <n v="0"/>
    <n v="0"/>
    <n v="1.5075000000000001"/>
    <n v="-1.75875"/>
    <n v="0.16749999999999998"/>
    <n v="8.3749999999999991E-2"/>
  </r>
  <r>
    <x v="4"/>
    <s v="rome air fare"/>
    <s v="Broad"/>
    <x v="11"/>
    <s v="Houston to Rome Sale"/>
    <s v="Position 5-10 Bid Strategy"/>
    <n v="6.25"/>
    <n v="1"/>
    <n v="1.675"/>
    <n v="1.675"/>
    <n v="5"/>
    <n v="0.2"/>
    <n v="1.2"/>
    <n v="0"/>
    <n v="0"/>
    <n v="0"/>
    <n v="1.675"/>
    <x v="847"/>
    <n v="-1"/>
    <n v="0"/>
    <s v="NA"/>
    <n v="0"/>
    <n v="0"/>
    <n v="0"/>
    <n v="1.5075000000000001"/>
    <n v="-1.75875"/>
    <n v="0.16749999999999998"/>
    <n v="8.3749999999999991E-2"/>
  </r>
  <r>
    <x v="4"/>
    <s v="rome plane tickets"/>
    <s v="Broad"/>
    <x v="13"/>
    <s v="Google|Rome"/>
    <s v="Position 5-10 Bid Strategy"/>
    <n v="6.25"/>
    <n v="1"/>
    <n v="1.6875"/>
    <n v="1.6875"/>
    <n v="14"/>
    <n v="7.1428571428571397E-2"/>
    <n v="1.71428571428571"/>
    <n v="0"/>
    <n v="0"/>
    <n v="0"/>
    <n v="1.6875"/>
    <x v="933"/>
    <n v="-1"/>
    <n v="0"/>
    <s v="NA"/>
    <n v="0"/>
    <n v="0"/>
    <n v="0"/>
    <n v="1.51875"/>
    <n v="-1.7718750000000001"/>
    <n v="0.16874999999999996"/>
    <n v="8.4375000000000089E-2"/>
  </r>
  <r>
    <x v="4"/>
    <s v="fly to britain"/>
    <s v="Broad"/>
    <x v="13"/>
    <s v="Google|Britain"/>
    <s v="Position 5-10 Bid Strategy"/>
    <n v="6.25"/>
    <n v="1"/>
    <n v="1.6875"/>
    <n v="1.6875"/>
    <n v="1"/>
    <n v="1"/>
    <n v="1"/>
    <n v="0"/>
    <n v="0"/>
    <n v="0"/>
    <n v="1.6875"/>
    <x v="933"/>
    <n v="-1"/>
    <n v="0"/>
    <s v="NA"/>
    <n v="0"/>
    <n v="0"/>
    <n v="0"/>
    <n v="1.51875"/>
    <n v="-1.7718750000000001"/>
    <n v="0.16874999999999996"/>
    <n v="8.4375000000000089E-2"/>
  </r>
  <r>
    <x v="4"/>
    <s v="paris airline tickets"/>
    <s v="Broad"/>
    <x v="14"/>
    <s v="Philadelphia to Paris Sale"/>
    <s v="Position 5-10 Bid Strategy"/>
    <n v="6.25"/>
    <n v="1"/>
    <n v="1.6875"/>
    <n v="1.6875"/>
    <n v="7"/>
    <n v="0.14285714285714302"/>
    <n v="1"/>
    <n v="0"/>
    <n v="0"/>
    <n v="0"/>
    <n v="1.6875"/>
    <x v="933"/>
    <n v="-1"/>
    <n v="0"/>
    <s v="NA"/>
    <n v="0"/>
    <n v="0"/>
    <n v="0"/>
    <n v="1.51875"/>
    <n v="-1.7718750000000001"/>
    <n v="0.16874999999999996"/>
    <n v="8.4375000000000089E-2"/>
  </r>
  <r>
    <x v="4"/>
    <s v="cheap europe ticket"/>
    <s v="Broad"/>
    <x v="7"/>
    <s v="Cheap Europe New York"/>
    <s v="Position 5-10 Bid Strategy"/>
    <n v="6.25"/>
    <n v="1"/>
    <n v="1.6875"/>
    <n v="1.6875"/>
    <n v="6"/>
    <n v="0.16666666666666699"/>
    <n v="1"/>
    <n v="0"/>
    <n v="0"/>
    <n v="0"/>
    <n v="1.6875"/>
    <x v="933"/>
    <n v="-1"/>
    <n v="0"/>
    <s v="NA"/>
    <n v="0"/>
    <n v="0"/>
    <n v="0"/>
    <n v="1.51875"/>
    <n v="-1.7718750000000001"/>
    <n v="0.16874999999999996"/>
    <n v="8.4375000000000089E-2"/>
  </r>
  <r>
    <x v="4"/>
    <s v="cheap europe airlines"/>
    <s v="Broad"/>
    <x v="10"/>
    <s v="Cheap Europe Boston"/>
    <s v="Position 5-10 Bid Strategy"/>
    <n v="6.25"/>
    <n v="1"/>
    <n v="1.6875"/>
    <n v="1.6875"/>
    <n v="3"/>
    <n v="0.33333333333333298"/>
    <n v="1"/>
    <n v="0"/>
    <n v="0"/>
    <n v="0"/>
    <n v="1.6875"/>
    <x v="933"/>
    <n v="-1"/>
    <n v="0"/>
    <s v="NA"/>
    <n v="0"/>
    <n v="0"/>
    <n v="0"/>
    <n v="1.51875"/>
    <n v="-1.7718750000000001"/>
    <n v="0.16874999999999996"/>
    <n v="8.4375000000000089E-2"/>
  </r>
  <r>
    <x v="4"/>
    <s v="venice airfare"/>
    <s v="Broad"/>
    <x v="7"/>
    <s v="New York to Venice Sale"/>
    <s v="Position 5-10 Bid Strategy"/>
    <n v="6.25"/>
    <n v="1"/>
    <n v="1.7"/>
    <n v="1.7"/>
    <n v="7"/>
    <n v="0.14285714285714302"/>
    <n v="1"/>
    <n v="0"/>
    <n v="0"/>
    <n v="0"/>
    <n v="1.7"/>
    <x v="701"/>
    <n v="-1"/>
    <n v="0"/>
    <s v="NA"/>
    <n v="0"/>
    <n v="0"/>
    <n v="0"/>
    <n v="1.53"/>
    <n v="-1.7849999999999999"/>
    <n v="0.16999999999999993"/>
    <n v="8.4999999999999964E-2"/>
  </r>
  <r>
    <x v="4"/>
    <s v="madrid plane ticket"/>
    <s v="Broad"/>
    <x v="13"/>
    <s v="Google|Spain"/>
    <s v="Position 5-10 Bid Strategy"/>
    <n v="6.25"/>
    <n v="1"/>
    <n v="1.7250000000000001"/>
    <n v="1.7250000000000001"/>
    <n v="7"/>
    <n v="0.14285714285714302"/>
    <n v="4.5714285714285703"/>
    <n v="0"/>
    <n v="0"/>
    <n v="0"/>
    <n v="1.7250000000000001"/>
    <x v="1282"/>
    <n v="-1"/>
    <n v="0"/>
    <s v="NA"/>
    <n v="0"/>
    <n v="0"/>
    <n v="0"/>
    <n v="1.5525000000000002"/>
    <n v="-1.8112500000000002"/>
    <n v="0.17249999999999988"/>
    <n v="8.625000000000016E-2"/>
  </r>
  <r>
    <x v="4"/>
    <s v="air france to istanbul"/>
    <s v="Broad"/>
    <x v="0"/>
    <s v="Istanbul Branded"/>
    <s v="Position 5-10 Bid Strategy"/>
    <n v="6.25"/>
    <n v="4"/>
    <n v="1.7250000000000001"/>
    <n v="0.43125000000000002"/>
    <n v="17"/>
    <n v="0.23529411764705899"/>
    <n v="2.1705882352941201"/>
    <n v="0"/>
    <n v="0"/>
    <n v="0"/>
    <n v="1.7250000000000001"/>
    <x v="1282"/>
    <n v="-1"/>
    <n v="0"/>
    <s v="NA"/>
    <n v="0"/>
    <n v="0"/>
    <n v="0"/>
    <n v="1.5525000000000002"/>
    <n v="-1.8112500000000002"/>
    <n v="0.17249999999999988"/>
    <n v="8.625000000000016E-2"/>
  </r>
  <r>
    <x v="4"/>
    <s v="italy air fare"/>
    <s v="Broad"/>
    <x v="5"/>
    <s v="San Francisco to Italy Sale"/>
    <s v="Position 5-10 Bid Strategy"/>
    <n v="6.25"/>
    <n v="1"/>
    <n v="1.7250000000000001"/>
    <n v="1.7250000000000001"/>
    <n v="9"/>
    <n v="0.11111111111111099"/>
    <n v="1.1111111111111101"/>
    <n v="0"/>
    <n v="0"/>
    <n v="0"/>
    <n v="1.7250000000000001"/>
    <x v="1282"/>
    <n v="-1"/>
    <n v="0"/>
    <s v="NA"/>
    <n v="0"/>
    <n v="0"/>
    <n v="0"/>
    <n v="1.5525000000000002"/>
    <n v="-1.8112500000000002"/>
    <n v="0.17249999999999988"/>
    <n v="8.625000000000016E-2"/>
  </r>
  <r>
    <x v="4"/>
    <s v="malaga flight"/>
    <s v="Broad"/>
    <x v="7"/>
    <s v="New York to Malaga Sale"/>
    <s v="Position 5-10 Bid Strategy"/>
    <n v="6.25"/>
    <n v="1"/>
    <n v="1.7250000000000001"/>
    <n v="1.7250000000000001"/>
    <n v="9"/>
    <n v="0.11111111111111099"/>
    <n v="1.1000000000000001"/>
    <n v="0"/>
    <n v="0"/>
    <n v="0"/>
    <n v="1.7250000000000001"/>
    <x v="1282"/>
    <n v="-1"/>
    <n v="0"/>
    <s v="NA"/>
    <n v="0"/>
    <n v="0"/>
    <n v="0"/>
    <n v="1.5525000000000002"/>
    <n v="-1.8112500000000002"/>
    <n v="0.17249999999999988"/>
    <n v="8.625000000000016E-2"/>
  </r>
  <r>
    <x v="4"/>
    <s v="barcelona cheap airfare"/>
    <s v="Broad"/>
    <x v="7"/>
    <s v="New York to Barcelona Sale"/>
    <s v="Position 5-10 Bid Strategy"/>
    <n v="6.25"/>
    <n v="1"/>
    <n v="1.7250000000000001"/>
    <n v="1.7250000000000001"/>
    <n v="4"/>
    <n v="0.25"/>
    <n v="1"/>
    <n v="0"/>
    <n v="0"/>
    <n v="0"/>
    <n v="1.7250000000000001"/>
    <x v="1282"/>
    <n v="-1"/>
    <n v="0"/>
    <s v="NA"/>
    <n v="0"/>
    <n v="0"/>
    <n v="0"/>
    <n v="1.5525000000000002"/>
    <n v="-1.8112500000000002"/>
    <n v="0.17249999999999988"/>
    <n v="8.625000000000016E-2"/>
  </r>
  <r>
    <x v="4"/>
    <s v="istanbul cheap tickets"/>
    <s v="Broad"/>
    <x v="13"/>
    <s v="Google|Istanbul"/>
    <s v="Position 5-10 Bid Strategy"/>
    <n v="6.25"/>
    <n v="1"/>
    <n v="1.7375"/>
    <n v="1.7375"/>
    <n v="1"/>
    <n v="1"/>
    <n v="1"/>
    <n v="0"/>
    <n v="0"/>
    <n v="0"/>
    <n v="1.7375"/>
    <x v="648"/>
    <n v="-1"/>
    <n v="0"/>
    <s v="NA"/>
    <n v="0"/>
    <n v="0"/>
    <n v="0"/>
    <n v="1.56375"/>
    <n v="-1.8243750000000001"/>
    <n v="0.17375000000000007"/>
    <n v="8.6875000000000036E-2"/>
  </r>
  <r>
    <x v="4"/>
    <s v="madrid cheap flight"/>
    <s v="Broad"/>
    <x v="7"/>
    <s v="New York to Madrid Sale"/>
    <s v="Position 5-10 Bid Strategy"/>
    <n v="6.25"/>
    <n v="1"/>
    <n v="1.7375"/>
    <n v="1.7375"/>
    <n v="3"/>
    <n v="0.33333333333333298"/>
    <n v="1"/>
    <n v="0"/>
    <n v="0"/>
    <n v="0"/>
    <n v="1.7375"/>
    <x v="648"/>
    <n v="-1"/>
    <n v="0"/>
    <s v="NA"/>
    <n v="0"/>
    <n v="0"/>
    <n v="0"/>
    <n v="1.56375"/>
    <n v="-1.8243750000000001"/>
    <n v="0.17375000000000007"/>
    <n v="8.6875000000000036E-2"/>
  </r>
  <r>
    <x v="4"/>
    <s v="athens flights"/>
    <s v="Broad"/>
    <x v="17"/>
    <s v="Los Angeles to Athens Sale"/>
    <s v="Position 5-10 Bid Strategy"/>
    <n v="6.25"/>
    <n v="2"/>
    <n v="1.7375"/>
    <n v="0.86875000000000002"/>
    <n v="48"/>
    <n v="4.1666666666666699E-2"/>
    <n v="1.6812499999999999"/>
    <n v="0"/>
    <n v="0"/>
    <n v="0"/>
    <n v="1.7375"/>
    <x v="648"/>
    <n v="-1"/>
    <n v="0"/>
    <s v="NA"/>
    <n v="0"/>
    <n v="0"/>
    <n v="0"/>
    <n v="1.56375"/>
    <n v="-1.8243750000000001"/>
    <n v="0.17375000000000007"/>
    <n v="8.6875000000000036E-2"/>
  </r>
  <r>
    <x v="4"/>
    <s v="france cheap air fare"/>
    <s v="Broad"/>
    <x v="7"/>
    <s v="New York to France Sale"/>
    <s v="Position 5-10 Bid Strategy"/>
    <n v="6.25"/>
    <n v="1"/>
    <n v="1.75"/>
    <n v="1.75"/>
    <n v="9"/>
    <n v="0.11111111111111099"/>
    <n v="1"/>
    <n v="0"/>
    <n v="0"/>
    <n v="0"/>
    <n v="1.75"/>
    <x v="1283"/>
    <n v="-1"/>
    <n v="0"/>
    <s v="NA"/>
    <n v="0"/>
    <n v="0"/>
    <n v="0"/>
    <n v="1.575"/>
    <n v="-1.8375000000000001"/>
    <n v="0.17500000000000004"/>
    <n v="8.7500000000000133E-2"/>
  </r>
  <r>
    <x v="4"/>
    <s v="milan airline"/>
    <s v="Broad"/>
    <x v="7"/>
    <s v="New York to Milan Sale"/>
    <s v="Position 5-10 Bid Strategy"/>
    <n v="6.25"/>
    <n v="1"/>
    <n v="1.75"/>
    <n v="1.75"/>
    <n v="2"/>
    <n v="0.5"/>
    <n v="1"/>
    <n v="0"/>
    <n v="0"/>
    <n v="0"/>
    <n v="1.75"/>
    <x v="1283"/>
    <n v="-1"/>
    <n v="0"/>
    <s v="NA"/>
    <n v="0"/>
    <n v="0"/>
    <n v="0"/>
    <n v="1.575"/>
    <n v="-1.8375000000000001"/>
    <n v="0.17500000000000004"/>
    <n v="8.7500000000000133E-2"/>
  </r>
  <r>
    <x v="4"/>
    <s v="france air flights"/>
    <s v="Broad"/>
    <x v="14"/>
    <s v="Philadelphia to France Sale"/>
    <s v="Position 5-10 Bid Strategy"/>
    <n v="6.25"/>
    <n v="2"/>
    <n v="1.7749999999999999"/>
    <n v="0.88749999999999996"/>
    <n v="2"/>
    <n v="1"/>
    <n v="1"/>
    <n v="0"/>
    <n v="0"/>
    <n v="0"/>
    <n v="1.7749999999999999"/>
    <x v="411"/>
    <n v="-1"/>
    <n v="0"/>
    <s v="NA"/>
    <n v="0"/>
    <n v="0"/>
    <n v="0"/>
    <n v="1.5974999999999999"/>
    <n v="-1.86375"/>
    <n v="0.17749999999999999"/>
    <n v="8.8750000000000107E-2"/>
  </r>
  <r>
    <x v="4"/>
    <s v="venice cheap tickets"/>
    <s v="Broad"/>
    <x v="7"/>
    <s v="New York to Venice Sale"/>
    <s v="Position 5-10 Bid Strategy"/>
    <n v="6.25"/>
    <n v="1"/>
    <n v="1.7875000000000001"/>
    <n v="1.7875000000000001"/>
    <n v="2"/>
    <n v="0.5"/>
    <n v="1"/>
    <n v="0"/>
    <n v="0"/>
    <n v="0"/>
    <n v="1.7875000000000001"/>
    <x v="1284"/>
    <n v="-1"/>
    <n v="0"/>
    <s v="NA"/>
    <n v="0"/>
    <n v="0"/>
    <n v="0"/>
    <n v="1.6087500000000001"/>
    <n v="-1.8768750000000001"/>
    <n v="0.17874999999999996"/>
    <n v="8.9374999999999982E-2"/>
  </r>
  <r>
    <x v="4"/>
    <s v="paris airline ticket"/>
    <s v="Broad"/>
    <x v="17"/>
    <s v="Los Angeles to Paris Sale"/>
    <s v="Position 5-10 Bid Strategy"/>
    <n v="6.25"/>
    <n v="1"/>
    <n v="1.7875000000000001"/>
    <n v="1.7875000000000001"/>
    <n v="4"/>
    <n v="0.25"/>
    <n v="1"/>
    <n v="0"/>
    <n v="0"/>
    <n v="0"/>
    <n v="1.7875000000000001"/>
    <x v="1284"/>
    <n v="-1"/>
    <n v="0"/>
    <s v="NA"/>
    <n v="0"/>
    <n v="0"/>
    <n v="0"/>
    <n v="1.6087500000000001"/>
    <n v="-1.8768750000000001"/>
    <n v="0.17874999999999996"/>
    <n v="8.9374999999999982E-2"/>
  </r>
  <r>
    <x v="4"/>
    <s v="paris cheap fare"/>
    <s v="Broad"/>
    <x v="11"/>
    <s v="Houston to Paris Sale"/>
    <s v="Position 5-10 Bid Strategy"/>
    <n v="6.25"/>
    <n v="1"/>
    <n v="1.7875000000000001"/>
    <n v="1.7875000000000001"/>
    <n v="13"/>
    <n v="7.69230769230769E-2"/>
    <n v="1.15230769230769"/>
    <n v="0"/>
    <n v="0"/>
    <n v="0"/>
    <n v="1.7875000000000001"/>
    <x v="1284"/>
    <n v="-1"/>
    <n v="0"/>
    <s v="NA"/>
    <n v="0"/>
    <n v="0"/>
    <n v="0"/>
    <n v="1.6087500000000001"/>
    <n v="-1.8768750000000001"/>
    <n v="0.17874999999999996"/>
    <n v="8.9374999999999982E-2"/>
  </r>
  <r>
    <x v="4"/>
    <s v="switzerland airlines"/>
    <s v="Broad"/>
    <x v="13"/>
    <s v="Google|Switzerland"/>
    <s v="Position 5-10 Bid Strategy"/>
    <n v="6.25"/>
    <n v="2"/>
    <n v="1.8"/>
    <n v="0.9"/>
    <n v="170"/>
    <n v="1.1764705882352899E-2"/>
    <n v="1.3535294117647101"/>
    <n v="0"/>
    <n v="0"/>
    <n v="0"/>
    <n v="1.8"/>
    <x v="750"/>
    <n v="-1"/>
    <n v="0"/>
    <s v="NA"/>
    <n v="0"/>
    <n v="0"/>
    <n v="0"/>
    <n v="1.62"/>
    <n v="-1.8900000000000001"/>
    <n v="0.17999999999999994"/>
    <n v="9.000000000000008E-2"/>
  </r>
  <r>
    <x v="4"/>
    <s v="england flight"/>
    <s v="Broad"/>
    <x v="13"/>
    <s v="Google|England"/>
    <s v="Position 5-10 Bid Strategy"/>
    <n v="6.25"/>
    <n v="1"/>
    <n v="1.8125"/>
    <n v="1.8125"/>
    <n v="101"/>
    <n v="9.9009900990098994E-3"/>
    <n v="2.77623762376238"/>
    <n v="0"/>
    <n v="0"/>
    <n v="0"/>
    <n v="1.8125"/>
    <x v="1285"/>
    <n v="-1"/>
    <n v="0"/>
    <s v="NA"/>
    <n v="0"/>
    <n v="0"/>
    <n v="0"/>
    <n v="1.6312500000000001"/>
    <n v="-1.9031250000000002"/>
    <n v="0.18124999999999991"/>
    <n v="9.0625000000000178E-2"/>
  </r>
  <r>
    <x v="4"/>
    <s v="france cheap airfare"/>
    <s v="Broad"/>
    <x v="1"/>
    <s v="DC to France Sale"/>
    <s v="Position 5-10 Bid Strategy"/>
    <n v="6.25"/>
    <n v="1"/>
    <n v="1.8125"/>
    <n v="1.8125"/>
    <n v="11"/>
    <n v="9.0909090909090898E-2"/>
    <n v="1"/>
    <n v="0"/>
    <n v="0"/>
    <n v="0"/>
    <n v="1.8125"/>
    <x v="1285"/>
    <n v="-1"/>
    <n v="0"/>
    <s v="NA"/>
    <n v="0"/>
    <n v="0"/>
    <n v="0"/>
    <n v="1.6312500000000001"/>
    <n v="-1.9031250000000002"/>
    <n v="0.18124999999999991"/>
    <n v="9.0625000000000178E-2"/>
  </r>
  <r>
    <x v="4"/>
    <s v="fly to istanbul"/>
    <s v="Broad"/>
    <x v="13"/>
    <s v="Google|Istanbul"/>
    <s v="Position 5-10 Bid Strategy"/>
    <n v="6.25"/>
    <n v="3"/>
    <n v="1.8249999749999999"/>
    <n v="0.60833332499999992"/>
    <n v="15"/>
    <n v="0.2"/>
    <n v="2.2666666666666702"/>
    <n v="0"/>
    <n v="0"/>
    <n v="0"/>
    <n v="1.8249999749999999"/>
    <x v="819"/>
    <n v="-1"/>
    <n v="0"/>
    <s v="NA"/>
    <n v="0"/>
    <n v="0"/>
    <n v="0"/>
    <n v="1.6424999775"/>
    <n v="-1.9162499737500001"/>
    <n v="0.1824999974999999"/>
    <n v="9.1249998750000172E-2"/>
  </r>
  <r>
    <x v="4"/>
    <s v="paris plane ticket"/>
    <s v="Broad"/>
    <x v="5"/>
    <s v="San Francisco to Paris Sale"/>
    <s v="Position 5-10 Bid Strategy"/>
    <n v="6.25"/>
    <n v="1"/>
    <n v="1.8374999999999999"/>
    <n v="1.8374999999999999"/>
    <n v="7"/>
    <n v="0.14285714285714302"/>
    <n v="1.28571428571429"/>
    <n v="0"/>
    <n v="0"/>
    <n v="0"/>
    <n v="1.8374999999999999"/>
    <x v="1058"/>
    <n v="-1"/>
    <n v="0"/>
    <s v="NA"/>
    <n v="0"/>
    <n v="0"/>
    <n v="0"/>
    <n v="1.6537500000000001"/>
    <n v="-1.9293750000000001"/>
    <n v="0.18374999999999986"/>
    <n v="9.1875000000000151E-2"/>
  </r>
  <r>
    <x v="4"/>
    <s v="paris airfares"/>
    <s v="Broad"/>
    <x v="1"/>
    <s v="DC to Paris Sale"/>
    <s v="Position 5-10 Bid Strategy"/>
    <n v="6.25"/>
    <n v="1"/>
    <n v="1.8374999999999999"/>
    <n v="1.8374999999999999"/>
    <n v="11"/>
    <n v="9.0909090909090898E-2"/>
    <n v="3.7272727272727302"/>
    <n v="0"/>
    <n v="0"/>
    <n v="0"/>
    <n v="1.8374999999999999"/>
    <x v="1058"/>
    <n v="-1"/>
    <n v="0"/>
    <s v="NA"/>
    <n v="0"/>
    <n v="0"/>
    <n v="0"/>
    <n v="1.6537500000000001"/>
    <n v="-1.9293750000000001"/>
    <n v="0.18374999999999986"/>
    <n v="9.1875000000000151E-2"/>
  </r>
  <r>
    <x v="4"/>
    <s v="france cheap airline"/>
    <s v="Broad"/>
    <x v="10"/>
    <s v="Boston to France Sale"/>
    <s v="Position 5-10 Bid Strategy"/>
    <n v="6.25"/>
    <n v="1"/>
    <n v="1.8374999999999999"/>
    <n v="1.8374999999999999"/>
    <n v="3"/>
    <n v="0.33333333333333298"/>
    <n v="1.6666666666666701"/>
    <n v="0"/>
    <n v="0"/>
    <n v="0"/>
    <n v="1.8374999999999999"/>
    <x v="1058"/>
    <n v="-1"/>
    <n v="0"/>
    <s v="NA"/>
    <n v="0"/>
    <n v="0"/>
    <n v="0"/>
    <n v="1.6537500000000001"/>
    <n v="-1.9293750000000001"/>
    <n v="0.18374999999999986"/>
    <n v="9.1875000000000151E-2"/>
  </r>
  <r>
    <x v="4"/>
    <s v="france cheap plane tickets"/>
    <s v="Broad"/>
    <x v="7"/>
    <s v="New York to France Sale"/>
    <s v="Position 5-10 Bid Strategy"/>
    <n v="6.25"/>
    <n v="1"/>
    <n v="1.85"/>
    <n v="1.85"/>
    <n v="6"/>
    <n v="0.16666666666666699"/>
    <n v="1.5"/>
    <n v="0"/>
    <n v="0"/>
    <n v="0"/>
    <n v="1.85"/>
    <x v="801"/>
    <n v="-1"/>
    <n v="0"/>
    <s v="NA"/>
    <n v="0"/>
    <n v="0"/>
    <n v="0"/>
    <n v="1.665"/>
    <n v="-1.9425000000000001"/>
    <n v="0.18500000000000005"/>
    <n v="9.2500000000000027E-2"/>
  </r>
  <r>
    <x v="4"/>
    <s v="italy air ticket"/>
    <s v="Broad"/>
    <x v="5"/>
    <s v="San Francisco to Italy Sale"/>
    <s v="Position 5-10 Bid Strategy"/>
    <n v="6.25"/>
    <n v="1"/>
    <n v="1.8625"/>
    <n v="1.8625"/>
    <n v="6"/>
    <n v="0.16666666666666699"/>
    <n v="1.5"/>
    <n v="0"/>
    <n v="0"/>
    <n v="0"/>
    <n v="1.8625"/>
    <x v="1286"/>
    <n v="-1"/>
    <n v="0"/>
    <s v="NA"/>
    <n v="0"/>
    <n v="0"/>
    <n v="0"/>
    <n v="1.67625"/>
    <n v="-1.9556250000000002"/>
    <n v="0.18625000000000003"/>
    <n v="9.3125000000000124E-2"/>
  </r>
  <r>
    <x v="4"/>
    <s v="barcelona airlines"/>
    <s v="Broad"/>
    <x v="7"/>
    <s v="New York to Barcelona Sale"/>
    <s v="Position 5-10 Bid Strategy"/>
    <n v="6.25"/>
    <n v="1"/>
    <n v="1.8625"/>
    <n v="1.8625"/>
    <n v="66"/>
    <n v="1.5151515151515201E-2"/>
    <n v="2.6881818181818198"/>
    <n v="0"/>
    <n v="0"/>
    <n v="0"/>
    <n v="1.8625"/>
    <x v="1286"/>
    <n v="-1"/>
    <n v="0"/>
    <s v="NA"/>
    <n v="0"/>
    <n v="0"/>
    <n v="0"/>
    <n v="1.67625"/>
    <n v="-1.9556250000000002"/>
    <n v="0.18625000000000003"/>
    <n v="9.3125000000000124E-2"/>
  </r>
  <r>
    <x v="4"/>
    <s v="abidjan flights"/>
    <s v="Broad"/>
    <x v="13"/>
    <s v="Google|abidjan"/>
    <s v="Position 5-10 Bid Strategy"/>
    <n v="6.25"/>
    <n v="2"/>
    <n v="1.875"/>
    <n v="0.9375"/>
    <n v="96"/>
    <n v="2.0833333333333301E-2"/>
    <n v="1.0645833333333301"/>
    <n v="0"/>
    <n v="0"/>
    <n v="0"/>
    <n v="1.875"/>
    <x v="1142"/>
    <n v="-1"/>
    <n v="0"/>
    <s v="NA"/>
    <n v="0"/>
    <n v="0"/>
    <n v="0"/>
    <n v="1.6875"/>
    <n v="-1.96875"/>
    <n v="0.1875"/>
    <n v="9.375E-2"/>
  </r>
  <r>
    <x v="4"/>
    <s v="britain fares"/>
    <s v="Broad"/>
    <x v="13"/>
    <s v="Google|Britain"/>
    <s v="Position 5-10 Bid Strategy"/>
    <n v="6.25"/>
    <n v="2"/>
    <n v="1.875"/>
    <n v="0.9375"/>
    <n v="7"/>
    <n v="0.28571428571428603"/>
    <n v="1.1428571428571399"/>
    <n v="0"/>
    <n v="0"/>
    <n v="0"/>
    <n v="1.875"/>
    <x v="1142"/>
    <n v="-1"/>
    <n v="0"/>
    <s v="NA"/>
    <n v="0"/>
    <n v="0"/>
    <n v="0"/>
    <n v="1.6875"/>
    <n v="-1.96875"/>
    <n v="0.1875"/>
    <n v="9.375E-2"/>
  </r>
  <r>
    <x v="4"/>
    <s v="barcelona plane ticket"/>
    <s v="Broad"/>
    <x v="0"/>
    <s v="Barcelona"/>
    <s v="Position 5-10 Bid Strategy"/>
    <n v="6.25"/>
    <n v="3"/>
    <n v="1.875"/>
    <n v="0.625"/>
    <n v="43"/>
    <n v="6.9767441860465101E-2"/>
    <n v="5.8651162790697704"/>
    <n v="0"/>
    <n v="0"/>
    <n v="0"/>
    <n v="1.875"/>
    <x v="1142"/>
    <n v="-1"/>
    <n v="0"/>
    <s v="NA"/>
    <n v="0"/>
    <n v="0"/>
    <n v="0"/>
    <n v="1.6875"/>
    <n v="-1.96875"/>
    <n v="0.1875"/>
    <n v="9.375E-2"/>
  </r>
  <r>
    <x v="4"/>
    <s v="paris cheap flight"/>
    <s v="Broad"/>
    <x v="14"/>
    <s v="Philadelphia to Paris Sale"/>
    <s v="Position 5-10 Bid Strategy"/>
    <n v="6.25"/>
    <n v="1"/>
    <n v="1.875"/>
    <n v="1.875"/>
    <n v="4"/>
    <n v="0.25"/>
    <n v="3"/>
    <n v="0"/>
    <n v="0"/>
    <n v="0"/>
    <n v="1.875"/>
    <x v="1142"/>
    <n v="-1"/>
    <n v="0"/>
    <s v="NA"/>
    <n v="0"/>
    <n v="0"/>
    <n v="0"/>
    <n v="1.6875"/>
    <n v="-1.96875"/>
    <n v="0.1875"/>
    <n v="9.375E-2"/>
  </r>
  <r>
    <x v="4"/>
    <s v="rome plane ticket"/>
    <s v="Broad"/>
    <x v="13"/>
    <s v="Google|Rome"/>
    <s v="Position 5-10 Bid Strategy"/>
    <n v="6.25"/>
    <n v="1"/>
    <n v="1.8875"/>
    <n v="1.8875"/>
    <n v="6"/>
    <n v="0.16666666666666699"/>
    <n v="1.1666666666666701"/>
    <n v="0"/>
    <n v="0"/>
    <n v="0"/>
    <n v="1.8875"/>
    <x v="598"/>
    <n v="-1"/>
    <n v="0"/>
    <s v="NA"/>
    <n v="0"/>
    <n v="0"/>
    <n v="0"/>
    <n v="1.69875"/>
    <n v="-1.9818750000000001"/>
    <n v="0.18874999999999997"/>
    <n v="9.4375000000000098E-2"/>
  </r>
  <r>
    <x v="4"/>
    <s v="stuttgart fare"/>
    <s v="Broad"/>
    <x v="13"/>
    <s v="Google|Stuttgart"/>
    <s v="Position 5-10 Bid Strategy"/>
    <n v="6.25"/>
    <n v="1"/>
    <n v="1.8875"/>
    <n v="1.8875"/>
    <n v="12"/>
    <n v="8.3333333333333301E-2"/>
    <n v="1"/>
    <n v="0"/>
    <n v="0"/>
    <n v="0"/>
    <n v="1.8875"/>
    <x v="598"/>
    <n v="-1"/>
    <n v="0"/>
    <s v="NA"/>
    <n v="0"/>
    <n v="0"/>
    <n v="0"/>
    <n v="1.69875"/>
    <n v="-1.9818750000000001"/>
    <n v="0.18874999999999997"/>
    <n v="9.4375000000000098E-2"/>
  </r>
  <r>
    <x v="4"/>
    <s v="france cheap ticket"/>
    <s v="Broad"/>
    <x v="8"/>
    <s v="Miami to France Sale"/>
    <s v="Position 5-10 Bid Strategy"/>
    <n v="6.25"/>
    <n v="1"/>
    <n v="1.9"/>
    <n v="1.9"/>
    <n v="6"/>
    <n v="0.16666666666666699"/>
    <n v="1.1666666666666701"/>
    <n v="0"/>
    <n v="0"/>
    <n v="0"/>
    <n v="1.9"/>
    <x v="685"/>
    <n v="-1"/>
    <n v="0"/>
    <s v="NA"/>
    <n v="0"/>
    <n v="0"/>
    <n v="0"/>
    <n v="1.71"/>
    <n v="-1.9949999999999999"/>
    <n v="0.18999999999999995"/>
    <n v="9.4999999999999973E-2"/>
  </r>
  <r>
    <x v="4"/>
    <s v="cheap international airfare"/>
    <s v="Broad"/>
    <x v="7"/>
    <s v="Cheap International New York"/>
    <s v="Position 5-10 Bid Strategy"/>
    <n v="6.25"/>
    <n v="1"/>
    <n v="1.9"/>
    <n v="1.9"/>
    <n v="44"/>
    <n v="2.2727272727272697E-2"/>
    <n v="2.8545454545454501"/>
    <n v="0"/>
    <n v="0"/>
    <n v="0"/>
    <n v="1.9"/>
    <x v="685"/>
    <n v="-1"/>
    <n v="0"/>
    <s v="NA"/>
    <n v="0"/>
    <n v="0"/>
    <n v="0"/>
    <n v="1.71"/>
    <n v="-1.9949999999999999"/>
    <n v="0.18999999999999995"/>
    <n v="9.4999999999999973E-2"/>
  </r>
  <r>
    <x v="4"/>
    <s v="venice ticket"/>
    <s v="Broad"/>
    <x v="11"/>
    <s v="Houston to Venice Sale"/>
    <s v="Position 5-10 Bid Strategy"/>
    <n v="6.25"/>
    <n v="1"/>
    <n v="1.9"/>
    <n v="1.9"/>
    <n v="7"/>
    <n v="0.14285714285714302"/>
    <n v="1.4285714285714299"/>
    <n v="0"/>
    <n v="0"/>
    <n v="0"/>
    <n v="1.9"/>
    <x v="685"/>
    <n v="-1"/>
    <n v="0"/>
    <s v="NA"/>
    <n v="0"/>
    <n v="0"/>
    <n v="0"/>
    <n v="1.71"/>
    <n v="-1.9949999999999999"/>
    <n v="0.18999999999999995"/>
    <n v="9.4999999999999973E-2"/>
  </r>
  <r>
    <x v="4"/>
    <s v="venice plane tickets"/>
    <s v="Broad"/>
    <x v="13"/>
    <s v="Google|Venice"/>
    <s v="Position 5-10 Bid Strategy"/>
    <n v="6.25"/>
    <n v="1"/>
    <n v="1.9125000000000001"/>
    <n v="1.9125000000000001"/>
    <n v="5"/>
    <n v="0.2"/>
    <n v="2.2000000000000002"/>
    <n v="0"/>
    <n v="0"/>
    <n v="0"/>
    <n v="1.9125000000000001"/>
    <x v="1287"/>
    <n v="-1"/>
    <n v="0"/>
    <s v="NA"/>
    <n v="0"/>
    <n v="0"/>
    <n v="0"/>
    <n v="1.7212500000000002"/>
    <n v="-2.0081250000000002"/>
    <n v="0.19124999999999992"/>
    <n v="9.5625000000000071E-2"/>
  </r>
  <r>
    <x v="4"/>
    <s v="barcelona ticket"/>
    <s v="Broad"/>
    <x v="9"/>
    <s v="Detroit to Barcelona Sale"/>
    <s v="Position 5-10 Bid Strategy"/>
    <n v="6.25"/>
    <n v="1"/>
    <n v="1.9125000000000001"/>
    <n v="1.9125000000000001"/>
    <n v="4"/>
    <n v="0.25"/>
    <n v="1"/>
    <n v="0"/>
    <n v="0"/>
    <n v="0"/>
    <n v="1.9125000000000001"/>
    <x v="1287"/>
    <n v="-1"/>
    <n v="0"/>
    <s v="NA"/>
    <n v="0"/>
    <n v="0"/>
    <n v="0"/>
    <n v="1.7212500000000002"/>
    <n v="-2.0081250000000002"/>
    <n v="0.19124999999999992"/>
    <n v="9.5625000000000071E-2"/>
  </r>
  <r>
    <x v="4"/>
    <s v="international airlines"/>
    <s v="Broad"/>
    <x v="10"/>
    <s v="International Boston"/>
    <s v="Position 5-10 Bid Strategy"/>
    <n v="6.25"/>
    <n v="1"/>
    <n v="1.9125000000000001"/>
    <n v="1.9125000000000001"/>
    <n v="40"/>
    <n v="2.5000000000000001E-2"/>
    <n v="1.35"/>
    <n v="0"/>
    <n v="0"/>
    <n v="0"/>
    <n v="1.9125000000000001"/>
    <x v="1287"/>
    <n v="-1"/>
    <n v="0"/>
    <s v="NA"/>
    <n v="0"/>
    <n v="0"/>
    <n v="0"/>
    <n v="1.7212500000000002"/>
    <n v="-2.0081250000000002"/>
    <n v="0.19124999999999992"/>
    <n v="9.5625000000000071E-2"/>
  </r>
  <r>
    <x v="4"/>
    <s v="italy airline"/>
    <s v="Broad"/>
    <x v="10"/>
    <s v="Boston to Italy Sale"/>
    <s v="Position 5-10 Bid Strategy"/>
    <n v="6.25"/>
    <n v="2"/>
    <n v="1.925"/>
    <n v="0.96250000000000002"/>
    <n v="25"/>
    <n v="0.08"/>
    <n v="1.032"/>
    <n v="0"/>
    <n v="0"/>
    <n v="0"/>
    <n v="1.925"/>
    <x v="1288"/>
    <n v="-1"/>
    <n v="0"/>
    <s v="NA"/>
    <n v="0"/>
    <n v="0"/>
    <n v="0"/>
    <n v="1.7325000000000002"/>
    <n v="-2.0212500000000002"/>
    <n v="0.19249999999999989"/>
    <n v="9.6250000000000169E-2"/>
  </r>
  <r>
    <x v="4"/>
    <s v="geneva airfares"/>
    <s v="Broad"/>
    <x v="13"/>
    <s v="Google|Geneva"/>
    <s v="Position 5-10 Bid Strategy"/>
    <n v="6.25"/>
    <n v="1"/>
    <n v="1.9375"/>
    <n v="1.9375"/>
    <n v="5"/>
    <n v="0.2"/>
    <n v="1.4"/>
    <n v="0"/>
    <n v="0"/>
    <n v="0"/>
    <n v="1.9375"/>
    <x v="1163"/>
    <n v="-1"/>
    <n v="0"/>
    <s v="NA"/>
    <n v="0"/>
    <n v="0"/>
    <n v="0"/>
    <n v="1.7437500000000001"/>
    <n v="-2.0343750000000003"/>
    <n v="0.19374999999999987"/>
    <n v="9.6875000000000266E-2"/>
  </r>
  <r>
    <x v="4"/>
    <s v="istanbul cheap ticket"/>
    <s v="Broad"/>
    <x v="13"/>
    <s v="Google|Istanbul"/>
    <s v="Position 5-10 Bid Strategy"/>
    <n v="6.25"/>
    <n v="1"/>
    <n v="1.95"/>
    <n v="1.95"/>
    <n v="12"/>
    <n v="8.3333333333333301E-2"/>
    <n v="1.3333333333333299"/>
    <n v="0"/>
    <n v="0"/>
    <n v="0"/>
    <n v="1.95"/>
    <x v="763"/>
    <n v="-1"/>
    <n v="0"/>
    <s v="NA"/>
    <n v="0"/>
    <n v="0"/>
    <n v="0"/>
    <n v="1.7549999999999999"/>
    <n v="-2.0474999999999999"/>
    <n v="0.19500000000000006"/>
    <n v="9.749999999999992E-2"/>
  </r>
  <r>
    <x v="4"/>
    <s v="madrid airports"/>
    <s v="Broad"/>
    <x v="0"/>
    <s v="Madrid"/>
    <s v="Position 5-10 Bid Strategy"/>
    <n v="6.25"/>
    <n v="1"/>
    <n v="1.9624999999999999"/>
    <n v="1.9624999999999999"/>
    <n v="432"/>
    <n v="2.3148148148148099E-3"/>
    <n v="4.4868055555555602"/>
    <n v="0"/>
    <n v="0"/>
    <n v="0"/>
    <n v="1.9624999999999999"/>
    <x v="412"/>
    <n v="-1"/>
    <n v="0"/>
    <s v="NA"/>
    <n v="0"/>
    <n v="0"/>
    <n v="0"/>
    <n v="1.7662499999999999"/>
    <n v="-2.0606249999999999"/>
    <n v="0.19625000000000004"/>
    <n v="9.8125000000000018E-2"/>
  </r>
  <r>
    <x v="4"/>
    <s v="rome airline tickets"/>
    <s v="Broad"/>
    <x v="14"/>
    <s v="Philadelphia to Rome Sale"/>
    <s v="Position 5-10 Bid Strategy"/>
    <n v="6.25"/>
    <n v="1"/>
    <n v="1.9624999999999999"/>
    <n v="1.9624999999999999"/>
    <n v="1"/>
    <n v="1"/>
    <n v="1"/>
    <n v="0"/>
    <n v="0"/>
    <n v="0"/>
    <n v="1.9624999999999999"/>
    <x v="412"/>
    <n v="-1"/>
    <n v="0"/>
    <s v="NA"/>
    <n v="0"/>
    <n v="0"/>
    <n v="0"/>
    <n v="1.7662499999999999"/>
    <n v="-2.0606249999999999"/>
    <n v="0.19625000000000004"/>
    <n v="9.8125000000000018E-2"/>
  </r>
  <r>
    <x v="4"/>
    <s v="malaga flights"/>
    <s v="Broad"/>
    <x v="17"/>
    <s v="Los Angeles to Malaga Sale"/>
    <s v="Position 5-10 Bid Strategy"/>
    <n v="6.25"/>
    <n v="1"/>
    <n v="1.9624999999999999"/>
    <n v="1.9624999999999999"/>
    <n v="4"/>
    <n v="0.25"/>
    <n v="1"/>
    <n v="0"/>
    <n v="0"/>
    <n v="0"/>
    <n v="1.9624999999999999"/>
    <x v="412"/>
    <n v="-1"/>
    <n v="0"/>
    <s v="NA"/>
    <n v="0"/>
    <n v="0"/>
    <n v="0"/>
    <n v="1.7662499999999999"/>
    <n v="-2.0606249999999999"/>
    <n v="0.19625000000000004"/>
    <n v="9.8125000000000018E-2"/>
  </r>
  <r>
    <x v="4"/>
    <s v="international airfare"/>
    <s v="Broad"/>
    <x v="17"/>
    <s v="International Los Angeles"/>
    <s v="Position 5-10 Bid Strategy"/>
    <n v="6.25"/>
    <n v="1"/>
    <n v="1.9624999999999999"/>
    <n v="1.9624999999999999"/>
    <n v="92"/>
    <n v="1.0869565217391299E-2"/>
    <n v="1.9815217391304301"/>
    <n v="0"/>
    <n v="0"/>
    <n v="0"/>
    <n v="1.9624999999999999"/>
    <x v="412"/>
    <n v="-1"/>
    <n v="0"/>
    <s v="NA"/>
    <n v="0"/>
    <n v="0"/>
    <n v="0"/>
    <n v="1.7662499999999999"/>
    <n v="-2.0606249999999999"/>
    <n v="0.19625000000000004"/>
    <n v="9.8125000000000018E-2"/>
  </r>
  <r>
    <x v="4"/>
    <s v="paris air fares"/>
    <s v="Broad"/>
    <x v="10"/>
    <s v="Boston to Paris Sale"/>
    <s v="Position 5-10 Bid Strategy"/>
    <n v="6.25"/>
    <n v="1"/>
    <n v="1.9624999999999999"/>
    <n v="1.9624999999999999"/>
    <n v="5"/>
    <n v="0.2"/>
    <n v="1"/>
    <n v="0"/>
    <n v="0"/>
    <n v="0"/>
    <n v="1.9624999999999999"/>
    <x v="412"/>
    <n v="-1"/>
    <n v="0"/>
    <s v="NA"/>
    <n v="0"/>
    <n v="0"/>
    <n v="0"/>
    <n v="1.7662499999999999"/>
    <n v="-2.0606249999999999"/>
    <n v="0.19625000000000004"/>
    <n v="9.8125000000000018E-2"/>
  </r>
  <r>
    <x v="4"/>
    <s v="cheap international flights"/>
    <s v="Broad"/>
    <x v="7"/>
    <s v="Cheap International New York"/>
    <s v="Position 5-10 Bid Strategy"/>
    <n v="6.25"/>
    <n v="1"/>
    <n v="1.9750000000000001"/>
    <n v="1.9750000000000001"/>
    <n v="107"/>
    <n v="9.3457943925233603E-3"/>
    <n v="3.0570093457943899"/>
    <n v="0"/>
    <n v="0"/>
    <n v="0"/>
    <n v="1.9750000000000001"/>
    <x v="1118"/>
    <n v="-1"/>
    <n v="0"/>
    <s v="NA"/>
    <n v="0"/>
    <n v="0"/>
    <n v="0"/>
    <n v="1.7775000000000001"/>
    <n v="-2.07375"/>
    <n v="0.19750000000000001"/>
    <n v="9.8749999999999893E-2"/>
  </r>
  <r>
    <x v="4"/>
    <s v="seville airfares"/>
    <s v="Broad"/>
    <x v="10"/>
    <s v="Boston to Seville Sale"/>
    <s v="Position 5-10 Bid Strategy"/>
    <n v="6.25"/>
    <n v="1"/>
    <n v="1.9750000000000001"/>
    <n v="1.9750000000000001"/>
    <n v="1"/>
    <n v="1"/>
    <n v="1"/>
    <n v="0"/>
    <n v="0"/>
    <n v="0"/>
    <n v="1.9750000000000001"/>
    <x v="1118"/>
    <n v="-1"/>
    <n v="0"/>
    <s v="NA"/>
    <n v="0"/>
    <n v="0"/>
    <n v="0"/>
    <n v="1.7775000000000001"/>
    <n v="-2.07375"/>
    <n v="0.19750000000000001"/>
    <n v="9.8749999999999893E-2"/>
  </r>
  <r>
    <x v="4"/>
    <s v="spain cheap ticket"/>
    <s v="Broad"/>
    <x v="13"/>
    <s v="Google|Spain"/>
    <s v="Position 5-10 Bid Strategy"/>
    <n v="6.25"/>
    <n v="1"/>
    <n v="1.9875"/>
    <n v="1.9875"/>
    <n v="46"/>
    <n v="2.1739130434782598E-2"/>
    <n v="2.3434782608695701"/>
    <n v="0"/>
    <n v="0"/>
    <n v="0"/>
    <n v="1.9875"/>
    <x v="1289"/>
    <n v="-1"/>
    <n v="0"/>
    <s v="NA"/>
    <n v="0"/>
    <n v="0"/>
    <n v="0"/>
    <n v="1.7887500000000001"/>
    <n v="-2.086875"/>
    <n v="0.19874999999999998"/>
    <n v="9.9374999999999991E-2"/>
  </r>
  <r>
    <x v="4"/>
    <s v="rome airports"/>
    <s v="Broad"/>
    <x v="7"/>
    <s v="New York to Rome Sale"/>
    <s v="Position 5-10 Bid Strategy"/>
    <n v="6.25"/>
    <n v="2"/>
    <n v="1.9875"/>
    <n v="0.99375000000000002"/>
    <n v="19"/>
    <n v="0.10526315789473699"/>
    <n v="1.31578947368421"/>
    <n v="0"/>
    <n v="0"/>
    <n v="0"/>
    <n v="1.9875"/>
    <x v="1289"/>
    <n v="-1"/>
    <n v="0"/>
    <s v="NA"/>
    <n v="0"/>
    <n v="0"/>
    <n v="0"/>
    <n v="1.7887500000000001"/>
    <n v="-2.086875"/>
    <n v="0.19874999999999998"/>
    <n v="9.9374999999999991E-2"/>
  </r>
  <r>
    <x v="4"/>
    <s v="barcelona airline"/>
    <s v="Broad"/>
    <x v="5"/>
    <s v="San Francisco to Barcelona Sale"/>
    <s v="Position 5-10 Bid Strategy"/>
    <n v="6.25"/>
    <n v="1"/>
    <n v="2"/>
    <n v="2"/>
    <n v="11"/>
    <n v="9.0909090909090898E-2"/>
    <n v="1.54454545454545"/>
    <n v="0"/>
    <n v="0"/>
    <n v="0"/>
    <n v="2"/>
    <x v="369"/>
    <n v="-1"/>
    <n v="0"/>
    <s v="NA"/>
    <n v="0"/>
    <n v="0"/>
    <n v="0"/>
    <n v="1.8"/>
    <n v="-2.1"/>
    <n v="0.19999999999999996"/>
    <n v="0.10000000000000009"/>
  </r>
  <r>
    <x v="4"/>
    <s v="spain flights"/>
    <s v="Broad"/>
    <x v="1"/>
    <s v="DC to Spain Sale"/>
    <s v="Position 5-10 Bid Strategy"/>
    <n v="6.25"/>
    <n v="1"/>
    <n v="2"/>
    <n v="2"/>
    <n v="13"/>
    <n v="7.69230769230769E-2"/>
    <n v="1.7692307692307701"/>
    <n v="0"/>
    <n v="0"/>
    <n v="0"/>
    <n v="2"/>
    <x v="369"/>
    <n v="-1"/>
    <n v="0"/>
    <s v="NA"/>
    <n v="0"/>
    <n v="0"/>
    <n v="0"/>
    <n v="1.8"/>
    <n v="-2.1"/>
    <n v="0.19999999999999996"/>
    <n v="0.10000000000000009"/>
  </r>
  <r>
    <x v="4"/>
    <s v="paris airline ticket"/>
    <s v="Broad"/>
    <x v="10"/>
    <s v="Boston to Paris Sale"/>
    <s v="Position 5-10 Bid Strategy"/>
    <n v="6.25"/>
    <n v="1"/>
    <n v="2"/>
    <n v="2"/>
    <n v="5"/>
    <n v="0.2"/>
    <n v="1.2"/>
    <n v="0"/>
    <n v="0"/>
    <n v="0"/>
    <n v="2"/>
    <x v="369"/>
    <n v="-1"/>
    <n v="0"/>
    <s v="NA"/>
    <n v="0"/>
    <n v="0"/>
    <n v="0"/>
    <n v="1.8"/>
    <n v="-2.1"/>
    <n v="0.19999999999999996"/>
    <n v="0.10000000000000009"/>
  </r>
  <r>
    <x v="4"/>
    <s v="seville flights"/>
    <s v="Broad"/>
    <x v="17"/>
    <s v="Los Angeles to Seville Sale"/>
    <s v="Position 5-10 Bid Strategy"/>
    <n v="6.25"/>
    <n v="1"/>
    <n v="2.0125000000000002"/>
    <n v="2.0125000000000002"/>
    <n v="3"/>
    <n v="0.33333333333333298"/>
    <n v="1"/>
    <n v="0"/>
    <n v="0"/>
    <n v="0"/>
    <n v="2.0125000000000002"/>
    <x v="717"/>
    <n v="-1"/>
    <n v="0"/>
    <s v="NA"/>
    <n v="0"/>
    <n v="0"/>
    <n v="0"/>
    <n v="1.8112500000000002"/>
    <n v="-2.1131250000000001"/>
    <n v="0.20124999999999993"/>
    <n v="0.10062499999999996"/>
  </r>
  <r>
    <x v="4"/>
    <s v="turkey plane ticket"/>
    <s v="Broad"/>
    <x v="13"/>
    <s v="Google|Turkey"/>
    <s v="Position 5-10 Bid Strategy"/>
    <n v="6.25"/>
    <n v="1"/>
    <n v="2.0249999999999999"/>
    <n v="2.0249999999999999"/>
    <n v="15"/>
    <n v="6.6666666666666693E-2"/>
    <n v="1.4666666666666699"/>
    <n v="0"/>
    <n v="0"/>
    <n v="0"/>
    <n v="2.0249999999999999"/>
    <x v="674"/>
    <n v="-1"/>
    <n v="0"/>
    <s v="NA"/>
    <n v="0"/>
    <n v="0"/>
    <n v="0"/>
    <n v="1.8225"/>
    <n v="-2.1262500000000002"/>
    <n v="0.2024999999999999"/>
    <n v="0.10125000000000028"/>
  </r>
  <r>
    <x v="4"/>
    <s v="europe airfare"/>
    <s v="Broad"/>
    <x v="14"/>
    <s v="Europe Philadelphia"/>
    <s v="Position 5-10 Bid Strategy"/>
    <n v="6.25"/>
    <n v="1"/>
    <n v="2.0249999999999999"/>
    <n v="2.0249999999999999"/>
    <n v="6"/>
    <n v="0.16666666666666699"/>
    <n v="1"/>
    <n v="0"/>
    <n v="0"/>
    <n v="0"/>
    <n v="2.0249999999999999"/>
    <x v="674"/>
    <n v="-1"/>
    <n v="0"/>
    <s v="NA"/>
    <n v="0"/>
    <n v="0"/>
    <n v="0"/>
    <n v="1.8225"/>
    <n v="-2.1262500000000002"/>
    <n v="0.2024999999999999"/>
    <n v="0.10125000000000028"/>
  </r>
  <r>
    <x v="4"/>
    <s v="florence flight"/>
    <s v="Broad"/>
    <x v="7"/>
    <s v="New York to Florence Sale"/>
    <s v="Position 5-10 Bid Strategy"/>
    <n v="6.25"/>
    <n v="2"/>
    <n v="2.0249999999999999"/>
    <n v="1.0125"/>
    <n v="22"/>
    <n v="9.0909090909090898E-2"/>
    <n v="1.5"/>
    <n v="0"/>
    <n v="0"/>
    <n v="0"/>
    <n v="2.0249999999999999"/>
    <x v="674"/>
    <n v="-1"/>
    <n v="0"/>
    <s v="NA"/>
    <n v="0"/>
    <n v="0"/>
    <n v="0"/>
    <n v="1.8225"/>
    <n v="-2.1262500000000002"/>
    <n v="0.2024999999999999"/>
    <n v="0.10125000000000028"/>
  </r>
  <r>
    <x v="4"/>
    <s v="athens airline"/>
    <s v="Broad"/>
    <x v="7"/>
    <s v="New York to Athens Sale"/>
    <s v="Position 5-10 Bid Strategy"/>
    <n v="6.25"/>
    <n v="1"/>
    <n v="2.0249999999999999"/>
    <n v="2.0249999999999999"/>
    <n v="39"/>
    <n v="2.5641025641025599E-2"/>
    <n v="1.2564102564102599"/>
    <n v="0"/>
    <n v="0"/>
    <n v="0"/>
    <n v="2.0249999999999999"/>
    <x v="674"/>
    <n v="-1"/>
    <n v="0"/>
    <s v="NA"/>
    <n v="0"/>
    <n v="0"/>
    <n v="0"/>
    <n v="1.8225"/>
    <n v="-2.1262500000000002"/>
    <n v="0.2024999999999999"/>
    <n v="0.10125000000000028"/>
  </r>
  <r>
    <x v="4"/>
    <s v="malaga flight"/>
    <s v="Broad"/>
    <x v="17"/>
    <s v="Los Angeles to Malaga Sale"/>
    <s v="Position 5-10 Bid Strategy"/>
    <n v="6.25"/>
    <n v="1"/>
    <n v="2.0249999999999999"/>
    <n v="2.0249999999999999"/>
    <n v="2"/>
    <n v="0.5"/>
    <n v="2"/>
    <n v="0"/>
    <n v="0"/>
    <n v="0"/>
    <n v="2.0249999999999999"/>
    <x v="674"/>
    <n v="-1"/>
    <n v="0"/>
    <s v="NA"/>
    <n v="0"/>
    <n v="0"/>
    <n v="0"/>
    <n v="1.8225"/>
    <n v="-2.1262500000000002"/>
    <n v="0.2024999999999999"/>
    <n v="0.10125000000000028"/>
  </r>
  <r>
    <x v="4"/>
    <s v="italy flights"/>
    <s v="Broad"/>
    <x v="10"/>
    <s v="Boston to Italy Sale"/>
    <s v="Position 5-10 Bid Strategy"/>
    <n v="6.25"/>
    <n v="1"/>
    <n v="2.0249999999999999"/>
    <n v="2.0249999999999999"/>
    <n v="69"/>
    <n v="1.4492753623188399E-2"/>
    <n v="1.2869565217391301"/>
    <n v="0"/>
    <n v="0"/>
    <n v="0"/>
    <n v="2.0249999999999999"/>
    <x v="674"/>
    <n v="-1"/>
    <n v="0"/>
    <s v="NA"/>
    <n v="0"/>
    <n v="0"/>
    <n v="0"/>
    <n v="1.8225"/>
    <n v="-2.1262500000000002"/>
    <n v="0.2024999999999999"/>
    <n v="0.10125000000000028"/>
  </r>
  <r>
    <x v="4"/>
    <s v="international airline"/>
    <s v="Broad"/>
    <x v="9"/>
    <s v="International Detroit"/>
    <s v="Position 5-10 Bid Strategy"/>
    <n v="6.25"/>
    <n v="1"/>
    <n v="2.0375000000000001"/>
    <n v="2.0375000000000001"/>
    <n v="51"/>
    <n v="1.9607843137254898E-2"/>
    <n v="1.79901960784314"/>
    <n v="0"/>
    <n v="0"/>
    <n v="0"/>
    <n v="2.0375000000000001"/>
    <x v="1290"/>
    <n v="-1"/>
    <n v="0"/>
    <s v="NA"/>
    <n v="0"/>
    <n v="0"/>
    <n v="0"/>
    <n v="1.8337500000000002"/>
    <n v="-2.1393750000000002"/>
    <n v="0.20374999999999988"/>
    <n v="0.10187500000000016"/>
  </r>
  <r>
    <x v="4"/>
    <s v="florence cheap tickets"/>
    <s v="Broad"/>
    <x v="11"/>
    <s v="Houston to Florence Sale"/>
    <s v="Position 5-10 Bid Strategy"/>
    <n v="6.25"/>
    <n v="1"/>
    <n v="2.0499999999999998"/>
    <n v="2.0499999999999998"/>
    <n v="1"/>
    <n v="1"/>
    <n v="1"/>
    <n v="0"/>
    <n v="0"/>
    <n v="0"/>
    <n v="2.0499999999999998"/>
    <x v="663"/>
    <n v="-1"/>
    <n v="0"/>
    <s v="NA"/>
    <n v="0"/>
    <n v="0"/>
    <n v="0"/>
    <n v="1.845"/>
    <n v="-2.1524999999999999"/>
    <n v="0.20499999999999985"/>
    <n v="0.10250000000000004"/>
  </r>
  <r>
    <x v="4"/>
    <s v="cheap europe airfare"/>
    <s v="Broad"/>
    <x v="1"/>
    <s v="Cheap Europe DC"/>
    <s v="Position 5-10 Bid Strategy"/>
    <n v="6.25"/>
    <n v="1"/>
    <n v="2.0625"/>
    <n v="2.0625"/>
    <n v="2"/>
    <n v="0.5"/>
    <n v="1"/>
    <n v="0"/>
    <n v="0"/>
    <n v="0"/>
    <n v="2.0625"/>
    <x v="1291"/>
    <n v="-1"/>
    <n v="0"/>
    <s v="NA"/>
    <n v="0"/>
    <n v="0"/>
    <n v="0"/>
    <n v="1.85625"/>
    <n v="-2.1656249999999999"/>
    <n v="0.20625000000000004"/>
    <n v="0.10312499999999991"/>
  </r>
  <r>
    <x v="4"/>
    <s v="venice cheap airfare"/>
    <s v="Broad"/>
    <x v="10"/>
    <s v="Boston to Venice Sale"/>
    <s v="Position 5-10 Bid Strategy"/>
    <n v="6.25"/>
    <n v="1"/>
    <n v="2.0750000000000002"/>
    <n v="2.0750000000000002"/>
    <n v="1"/>
    <n v="1"/>
    <n v="1"/>
    <n v="0"/>
    <n v="0"/>
    <n v="0"/>
    <n v="2.0750000000000002"/>
    <x v="1292"/>
    <n v="-1"/>
    <n v="0"/>
    <s v="NA"/>
    <n v="0"/>
    <n v="0"/>
    <n v="0"/>
    <n v="1.8675000000000002"/>
    <n v="-2.1787500000000004"/>
    <n v="0.20750000000000002"/>
    <n v="0.10375000000000023"/>
  </r>
  <r>
    <x v="4"/>
    <s v="athens flight"/>
    <s v="Broad"/>
    <x v="7"/>
    <s v="New York to Athens Sale"/>
    <s v="Position 5-10 Bid Strategy"/>
    <n v="6.25"/>
    <n v="1"/>
    <n v="2.0874999999999999"/>
    <n v="2.0874999999999999"/>
    <n v="31"/>
    <n v="3.2258064516128997E-2"/>
    <n v="1.0941935483870999"/>
    <n v="0"/>
    <n v="0"/>
    <n v="0"/>
    <n v="2.0874999999999999"/>
    <x v="1293"/>
    <n v="-1"/>
    <n v="0"/>
    <s v="NA"/>
    <n v="0"/>
    <n v="0"/>
    <n v="0"/>
    <n v="1.8787499999999999"/>
    <n v="-2.191875"/>
    <n v="0.20874999999999999"/>
    <n v="0.10437500000000011"/>
  </r>
  <r>
    <x v="4"/>
    <s v="venice cheap airfare"/>
    <s v="Broad"/>
    <x v="7"/>
    <s v="New York to Venice Sale"/>
    <s v="Position 5-10 Bid Strategy"/>
    <n v="6.25"/>
    <n v="1"/>
    <n v="2.0874999999999999"/>
    <n v="2.0874999999999999"/>
    <n v="1"/>
    <n v="1"/>
    <n v="1"/>
    <n v="0"/>
    <n v="0"/>
    <n v="0"/>
    <n v="2.0874999999999999"/>
    <x v="1293"/>
    <n v="-1"/>
    <n v="0"/>
    <s v="NA"/>
    <n v="0"/>
    <n v="0"/>
    <n v="0"/>
    <n v="1.8787499999999999"/>
    <n v="-2.191875"/>
    <n v="0.20874999999999999"/>
    <n v="0.10437500000000011"/>
  </r>
  <r>
    <x v="4"/>
    <s v="paris fares"/>
    <s v="Broad"/>
    <x v="9"/>
    <s v="Detroit to Paris Sale"/>
    <s v="Position 5-10 Bid Strategy"/>
    <n v="6.25"/>
    <n v="1"/>
    <n v="2.0874999999999999"/>
    <n v="2.0874999999999999"/>
    <n v="5"/>
    <n v="0.2"/>
    <n v="1.2"/>
    <n v="0"/>
    <n v="0"/>
    <n v="0"/>
    <n v="2.0874999999999999"/>
    <x v="1293"/>
    <n v="-1"/>
    <n v="0"/>
    <s v="NA"/>
    <n v="0"/>
    <n v="0"/>
    <n v="0"/>
    <n v="1.8787499999999999"/>
    <n v="-2.191875"/>
    <n v="0.20874999999999999"/>
    <n v="0.10437500000000011"/>
  </r>
  <r>
    <x v="4"/>
    <s v="athens cheap airline"/>
    <s v="Broad"/>
    <x v="1"/>
    <s v="DC to Athens Sale"/>
    <s v="Position 5-10 Bid Strategy"/>
    <n v="6.25"/>
    <n v="1"/>
    <n v="2.0874999999999999"/>
    <n v="2.0874999999999999"/>
    <n v="1"/>
    <n v="1"/>
    <n v="1"/>
    <n v="0"/>
    <n v="0"/>
    <n v="0"/>
    <n v="2.0874999999999999"/>
    <x v="1293"/>
    <n v="-1"/>
    <n v="0"/>
    <s v="NA"/>
    <n v="0"/>
    <n v="0"/>
    <n v="0"/>
    <n v="1.8787499999999999"/>
    <n v="-2.191875"/>
    <n v="0.20874999999999999"/>
    <n v="0.10437500000000011"/>
  </r>
  <r>
    <x v="4"/>
    <s v="fly to england"/>
    <s v="Broad"/>
    <x v="13"/>
    <s v="Google|England"/>
    <s v="Position 5-10 Bid Strategy"/>
    <n v="6.25"/>
    <n v="2"/>
    <n v="2.1124999999999998"/>
    <n v="1.0562499999999999"/>
    <n v="43"/>
    <n v="4.6511627906976702E-2"/>
    <n v="2.1232558139534898"/>
    <n v="0"/>
    <n v="0"/>
    <n v="0"/>
    <n v="2.1124999999999998"/>
    <x v="1294"/>
    <n v="-1"/>
    <n v="0"/>
    <s v="NA"/>
    <n v="0"/>
    <n v="0"/>
    <n v="0"/>
    <n v="1.9012499999999999"/>
    <n v="-2.2181250000000001"/>
    <n v="0.21124999999999994"/>
    <n v="0.1056250000000003"/>
  </r>
  <r>
    <x v="4"/>
    <s v="cologne cheap flights"/>
    <s v="Broad"/>
    <x v="13"/>
    <s v="Google|Cologne"/>
    <s v="Position 5-10 Bid Strategy"/>
    <n v="6.25"/>
    <n v="1"/>
    <n v="2.1124999999999998"/>
    <n v="2.1124999999999998"/>
    <n v="61"/>
    <n v="1.63934426229508E-2"/>
    <n v="1.03606557377049"/>
    <n v="0"/>
    <n v="0"/>
    <n v="0"/>
    <n v="2.1124999999999998"/>
    <x v="1294"/>
    <n v="-1"/>
    <n v="0"/>
    <s v="NA"/>
    <n v="0"/>
    <n v="0"/>
    <n v="0"/>
    <n v="1.9012499999999999"/>
    <n v="-2.2181250000000001"/>
    <n v="0.21124999999999994"/>
    <n v="0.1056250000000003"/>
  </r>
  <r>
    <x v="4"/>
    <s v="flight to athens greece"/>
    <s v="Broad"/>
    <x v="0"/>
    <s v="Greece"/>
    <s v="Position 5-10 Bid Strategy"/>
    <n v="6.25"/>
    <n v="1"/>
    <n v="2.1124999999999998"/>
    <n v="2.1124999999999998"/>
    <n v="8"/>
    <n v="0.125"/>
    <n v="5.875"/>
    <n v="0"/>
    <n v="0"/>
    <n v="0"/>
    <n v="2.1124999999999998"/>
    <x v="1294"/>
    <n v="-1"/>
    <n v="0"/>
    <s v="NA"/>
    <n v="0"/>
    <n v="0"/>
    <n v="0"/>
    <n v="1.9012499999999999"/>
    <n v="-2.2181250000000001"/>
    <n v="0.21124999999999994"/>
    <n v="0.1056250000000003"/>
  </r>
  <r>
    <x v="4"/>
    <s v="france airplane ticket"/>
    <s v="Broad"/>
    <x v="7"/>
    <s v="New York to France Sale"/>
    <s v="Position 5-10 Bid Strategy"/>
    <n v="6.25"/>
    <n v="1"/>
    <n v="2.1124999999999998"/>
    <n v="2.1124999999999998"/>
    <n v="7"/>
    <n v="0.14285714285714302"/>
    <n v="1.5714285714285701"/>
    <n v="0"/>
    <n v="0"/>
    <n v="0"/>
    <n v="2.1124999999999998"/>
    <x v="1294"/>
    <n v="-1"/>
    <n v="0"/>
    <s v="NA"/>
    <n v="0"/>
    <n v="0"/>
    <n v="0"/>
    <n v="1.9012499999999999"/>
    <n v="-2.2181250000000001"/>
    <n v="0.21124999999999994"/>
    <n v="0.1056250000000003"/>
  </r>
  <r>
    <x v="4"/>
    <s v="italy airport"/>
    <s v="Broad"/>
    <x v="7"/>
    <s v="New York to Italy Sale"/>
    <s v="Position 5-10 Bid Strategy"/>
    <n v="6.25"/>
    <n v="1"/>
    <n v="2.1124999999999998"/>
    <n v="2.1124999999999998"/>
    <n v="12"/>
    <n v="8.3333333333333301E-2"/>
    <n v="1.1666666666666701"/>
    <n v="0"/>
    <n v="0"/>
    <n v="0"/>
    <n v="2.1124999999999998"/>
    <x v="1294"/>
    <n v="-1"/>
    <n v="0"/>
    <s v="NA"/>
    <n v="0"/>
    <n v="0"/>
    <n v="0"/>
    <n v="1.9012499999999999"/>
    <n v="-2.2181250000000001"/>
    <n v="0.21124999999999994"/>
    <n v="0.1056250000000003"/>
  </r>
  <r>
    <x v="4"/>
    <s v="europe airlines"/>
    <s v="Broad"/>
    <x v="1"/>
    <s v="Europe DC"/>
    <s v="Position 5-10 Bid Strategy"/>
    <n v="6.25"/>
    <n v="1"/>
    <n v="2.1124999999999998"/>
    <n v="2.1124999999999998"/>
    <n v="31"/>
    <n v="3.2258064516128997E-2"/>
    <n v="3.2290322580645201"/>
    <n v="0"/>
    <n v="0"/>
    <n v="0"/>
    <n v="2.1124999999999998"/>
    <x v="1294"/>
    <n v="-1"/>
    <n v="0"/>
    <s v="NA"/>
    <n v="0"/>
    <n v="0"/>
    <n v="0"/>
    <n v="1.9012499999999999"/>
    <n v="-2.2181250000000001"/>
    <n v="0.21124999999999994"/>
    <n v="0.1056250000000003"/>
  </r>
  <r>
    <x v="4"/>
    <s v="france fares"/>
    <s v="Broad"/>
    <x v="15"/>
    <s v="Chicago to France Sale"/>
    <s v="Position 5-10 Bid Strategy"/>
    <n v="6.25"/>
    <n v="1"/>
    <n v="2.1124999999999998"/>
    <n v="2.1124999999999998"/>
    <n v="8"/>
    <n v="0.125"/>
    <n v="1.75"/>
    <n v="0"/>
    <n v="0"/>
    <n v="0"/>
    <n v="2.1124999999999998"/>
    <x v="1294"/>
    <n v="-1"/>
    <n v="0"/>
    <s v="NA"/>
    <n v="0"/>
    <n v="0"/>
    <n v="0"/>
    <n v="1.9012499999999999"/>
    <n v="-2.2181250000000001"/>
    <n v="0.21124999999999994"/>
    <n v="0.1056250000000003"/>
  </r>
  <r>
    <x v="4"/>
    <s v="flight to athens greece"/>
    <s v="Broad"/>
    <x v="13"/>
    <s v="Google|Greece"/>
    <s v="Position 5-10 Bid Strategy"/>
    <n v="6.25"/>
    <n v="2"/>
    <n v="2.125"/>
    <n v="1.0625"/>
    <n v="24"/>
    <n v="8.3333333333333301E-2"/>
    <n v="2.6666666666666701"/>
    <n v="0"/>
    <n v="0"/>
    <n v="0"/>
    <n v="2.125"/>
    <x v="968"/>
    <n v="-1"/>
    <n v="0"/>
    <s v="NA"/>
    <n v="0"/>
    <n v="0"/>
    <n v="0"/>
    <n v="1.9125000000000001"/>
    <n v="-2.2312500000000002"/>
    <n v="0.21249999999999991"/>
    <n v="0.10625000000000018"/>
  </r>
  <r>
    <x v="4"/>
    <s v="france cheap air fares"/>
    <s v="Broad"/>
    <x v="7"/>
    <s v="New York to France Sale"/>
    <s v="Position 5-10 Bid Strategy"/>
    <n v="6.25"/>
    <n v="2"/>
    <n v="2.125"/>
    <n v="1.0625"/>
    <n v="8"/>
    <n v="0.25"/>
    <n v="1"/>
    <n v="0"/>
    <n v="0"/>
    <n v="0"/>
    <n v="2.125"/>
    <x v="968"/>
    <n v="-1"/>
    <n v="0"/>
    <s v="NA"/>
    <n v="0"/>
    <n v="0"/>
    <n v="0"/>
    <n v="1.9125000000000001"/>
    <n v="-2.2312500000000002"/>
    <n v="0.21249999999999991"/>
    <n v="0.10625000000000018"/>
  </r>
  <r>
    <x v="4"/>
    <s v="europe airfares"/>
    <s v="Broad"/>
    <x v="7"/>
    <s v="Europe New York"/>
    <s v="Position 5-10 Bid Strategy"/>
    <n v="6.25"/>
    <n v="1"/>
    <n v="2.125"/>
    <n v="2.125"/>
    <n v="6"/>
    <n v="0.16666666666666699"/>
    <n v="3.8333333333333299"/>
    <n v="0"/>
    <n v="0"/>
    <n v="0"/>
    <n v="2.125"/>
    <x v="968"/>
    <n v="-1"/>
    <n v="0"/>
    <s v="NA"/>
    <n v="0"/>
    <n v="0"/>
    <n v="0"/>
    <n v="1.9125000000000001"/>
    <n v="-2.2312500000000002"/>
    <n v="0.21249999999999991"/>
    <n v="0.10625000000000018"/>
  </r>
  <r>
    <x v="4"/>
    <s v="cheap europe flight"/>
    <s v="Broad"/>
    <x v="1"/>
    <s v="Cheap Europe DC"/>
    <s v="Position 5-10 Bid Strategy"/>
    <n v="6.25"/>
    <n v="1"/>
    <n v="2.125"/>
    <n v="2.125"/>
    <n v="30"/>
    <n v="3.3333333333333298E-2"/>
    <n v="1.12666666666667"/>
    <n v="0"/>
    <n v="0"/>
    <n v="0"/>
    <n v="2.125"/>
    <x v="968"/>
    <n v="-1"/>
    <n v="0"/>
    <s v="NA"/>
    <n v="0"/>
    <n v="0"/>
    <n v="0"/>
    <n v="1.9125000000000001"/>
    <n v="-2.2312500000000002"/>
    <n v="0.21249999999999991"/>
    <n v="0.10625000000000018"/>
  </r>
  <r>
    <x v="4"/>
    <s v="air france to madrid"/>
    <s v="Broad"/>
    <x v="0"/>
    <s v="Madrid Branded"/>
    <s v="Position 5-10 Bid Strategy"/>
    <n v="6.25"/>
    <n v="3"/>
    <n v="2.1375000000000002"/>
    <n v="0.71250000000000002"/>
    <n v="23"/>
    <n v="0.13043478260869601"/>
    <n v="3.60869565217391"/>
    <n v="0"/>
    <n v="0"/>
    <n v="0"/>
    <n v="2.1375000000000002"/>
    <x v="370"/>
    <n v="-1"/>
    <n v="0"/>
    <s v="NA"/>
    <n v="0"/>
    <n v="0"/>
    <n v="0"/>
    <n v="1.9237500000000003"/>
    <n v="-2.2443750000000002"/>
    <n v="0.21374999999999988"/>
    <n v="0.10687500000000005"/>
  </r>
  <r>
    <x v="4"/>
    <s v="madrid airline"/>
    <s v="Broad"/>
    <x v="9"/>
    <s v="Detroit to Madrid Sale"/>
    <s v="Position 5-10 Bid Strategy"/>
    <n v="6.25"/>
    <n v="1"/>
    <n v="2.1375000000000002"/>
    <n v="2.1375000000000002"/>
    <n v="6"/>
    <n v="0.16666666666666699"/>
    <n v="1.1666666666666701"/>
    <n v="0"/>
    <n v="0"/>
    <n v="0"/>
    <n v="2.1375000000000002"/>
    <x v="370"/>
    <n v="-1"/>
    <n v="0"/>
    <s v="NA"/>
    <n v="0"/>
    <n v="0"/>
    <n v="0"/>
    <n v="1.9237500000000003"/>
    <n v="-2.2443750000000002"/>
    <n v="0.21374999999999988"/>
    <n v="0.10687500000000005"/>
  </r>
  <r>
    <x v="4"/>
    <s v="cheap europe tickets"/>
    <s v="Broad"/>
    <x v="1"/>
    <s v="Cheap Europe DC"/>
    <s v="Position 5-10 Bid Strategy"/>
    <n v="6.25"/>
    <n v="1"/>
    <n v="2.1375000000000002"/>
    <n v="2.1375000000000002"/>
    <n v="8"/>
    <n v="0.125"/>
    <n v="1.5"/>
    <n v="0"/>
    <n v="0"/>
    <n v="0"/>
    <n v="2.1375000000000002"/>
    <x v="370"/>
    <n v="-1"/>
    <n v="0"/>
    <s v="NA"/>
    <n v="0"/>
    <n v="0"/>
    <n v="0"/>
    <n v="1.9237500000000003"/>
    <n v="-2.2443750000000002"/>
    <n v="0.21374999999999988"/>
    <n v="0.10687500000000005"/>
  </r>
  <r>
    <x v="4"/>
    <s v="florence cheap tickets"/>
    <s v="Broad"/>
    <x v="13"/>
    <s v="Google|Florence"/>
    <s v="Position 5-10 Bid Strategy"/>
    <n v="6.25"/>
    <n v="1"/>
    <n v="2.15"/>
    <n v="2.15"/>
    <n v="12"/>
    <n v="8.3333333333333301E-2"/>
    <n v="2.75"/>
    <n v="0"/>
    <n v="0"/>
    <n v="0"/>
    <n v="2.15"/>
    <x v="823"/>
    <n v="-1"/>
    <n v="0"/>
    <s v="NA"/>
    <n v="0"/>
    <n v="0"/>
    <n v="0"/>
    <n v="1.9350000000000001"/>
    <n v="-2.2574999999999998"/>
    <n v="0.21499999999999986"/>
    <n v="0.10749999999999993"/>
  </r>
  <r>
    <x v="4"/>
    <s v="paris flight deals"/>
    <s v="Broad"/>
    <x v="8"/>
    <s v="Miami to Paris Sale"/>
    <s v="Position 5-10 Bid Strategy"/>
    <n v="6.25"/>
    <n v="1"/>
    <n v="2.15"/>
    <n v="2.15"/>
    <n v="1"/>
    <n v="1"/>
    <n v="1"/>
    <n v="0"/>
    <n v="0"/>
    <n v="0"/>
    <n v="2.15"/>
    <x v="823"/>
    <n v="-1"/>
    <n v="0"/>
    <s v="NA"/>
    <n v="0"/>
    <n v="0"/>
    <n v="0"/>
    <n v="1.9350000000000001"/>
    <n v="-2.2574999999999998"/>
    <n v="0.21499999999999986"/>
    <n v="0.10749999999999993"/>
  </r>
  <r>
    <x v="4"/>
    <s v="seville flights"/>
    <s v="Broad"/>
    <x v="1"/>
    <s v="DC to Seville Sale"/>
    <s v="Position 5-10 Bid Strategy"/>
    <n v="6.25"/>
    <n v="1"/>
    <n v="2.15"/>
    <n v="2.15"/>
    <n v="16"/>
    <n v="6.25E-2"/>
    <n v="1.35625"/>
    <n v="0"/>
    <n v="0"/>
    <n v="0"/>
    <n v="2.15"/>
    <x v="823"/>
    <n v="-1"/>
    <n v="0"/>
    <s v="NA"/>
    <n v="0"/>
    <n v="0"/>
    <n v="0"/>
    <n v="1.9350000000000001"/>
    <n v="-2.2574999999999998"/>
    <n v="0.21499999999999986"/>
    <n v="0.10749999999999993"/>
  </r>
  <r>
    <x v="4"/>
    <s v="cheap europe airfare"/>
    <s v="Broad"/>
    <x v="10"/>
    <s v="Cheap Europe Boston"/>
    <s v="Position 5-10 Bid Strategy"/>
    <n v="6.25"/>
    <n v="1"/>
    <n v="2.15"/>
    <n v="2.15"/>
    <n v="5"/>
    <n v="0.2"/>
    <n v="1"/>
    <n v="0"/>
    <n v="0"/>
    <n v="0"/>
    <n v="2.15"/>
    <x v="823"/>
    <n v="-1"/>
    <n v="0"/>
    <s v="NA"/>
    <n v="0"/>
    <n v="0"/>
    <n v="0"/>
    <n v="1.9350000000000001"/>
    <n v="-2.2574999999999998"/>
    <n v="0.21499999999999986"/>
    <n v="0.10749999999999993"/>
  </r>
  <r>
    <x v="4"/>
    <s v="europe airfare"/>
    <s v="Broad"/>
    <x v="7"/>
    <s v="Europe New York"/>
    <s v="Position 5-10 Bid Strategy"/>
    <n v="6.25"/>
    <n v="1"/>
    <n v="2.1625000000000001"/>
    <n v="2.1625000000000001"/>
    <n v="13"/>
    <n v="7.69230769230769E-2"/>
    <n v="1.5384615384615401"/>
    <n v="0"/>
    <n v="0"/>
    <n v="0"/>
    <n v="2.1625000000000001"/>
    <x v="483"/>
    <n v="-1"/>
    <n v="0"/>
    <s v="NA"/>
    <n v="0"/>
    <n v="0"/>
    <n v="0"/>
    <n v="1.94625"/>
    <n v="-2.2706250000000003"/>
    <n v="0.21625000000000005"/>
    <n v="0.10812500000000025"/>
  </r>
  <r>
    <x v="4"/>
    <s v="athens airfares"/>
    <s v="Broad"/>
    <x v="11"/>
    <s v="Houston to Athens Sale"/>
    <s v="Position 5-10 Bid Strategy"/>
    <n v="6.25"/>
    <n v="1"/>
    <n v="2.1625000000000001"/>
    <n v="2.1625000000000001"/>
    <n v="1"/>
    <n v="1"/>
    <n v="1"/>
    <n v="0"/>
    <n v="0"/>
    <n v="0"/>
    <n v="2.1625000000000001"/>
    <x v="483"/>
    <n v="-1"/>
    <n v="0"/>
    <s v="NA"/>
    <n v="0"/>
    <n v="0"/>
    <n v="0"/>
    <n v="1.94625"/>
    <n v="-2.2706250000000003"/>
    <n v="0.21625000000000005"/>
    <n v="0.10812500000000025"/>
  </r>
  <r>
    <x v="4"/>
    <s v="turin tickets"/>
    <s v="Broad"/>
    <x v="9"/>
    <s v="Detroit to Turin Sale"/>
    <s v="Position 5-10 Bid Strategy"/>
    <n v="6.25"/>
    <n v="1"/>
    <n v="2.1625000000000001"/>
    <n v="2.1625000000000001"/>
    <n v="1"/>
    <n v="1"/>
    <n v="1"/>
    <n v="0"/>
    <n v="0"/>
    <n v="0"/>
    <n v="2.1625000000000001"/>
    <x v="483"/>
    <n v="-1"/>
    <n v="0"/>
    <s v="NA"/>
    <n v="0"/>
    <n v="0"/>
    <n v="0"/>
    <n v="1.94625"/>
    <n v="-2.2706250000000003"/>
    <n v="0.21625000000000005"/>
    <n v="0.10812500000000025"/>
  </r>
  <r>
    <x v="4"/>
    <s v="rome air fare"/>
    <s v="Broad"/>
    <x v="1"/>
    <s v="DC to Rome Sale"/>
    <s v="Position 5-10 Bid Strategy"/>
    <n v="6.25"/>
    <n v="1"/>
    <n v="2.1749999999999998"/>
    <n v="2.1749999999999998"/>
    <n v="1"/>
    <n v="1"/>
    <n v="3"/>
    <n v="0"/>
    <n v="0"/>
    <n v="0"/>
    <n v="2.1749999999999998"/>
    <x v="1119"/>
    <n v="-1"/>
    <n v="0"/>
    <s v="NA"/>
    <n v="0"/>
    <n v="0"/>
    <n v="0"/>
    <n v="1.9574999999999998"/>
    <n v="-2.2837499999999999"/>
    <n v="0.21750000000000003"/>
    <n v="0.10875000000000012"/>
  </r>
  <r>
    <x v="4"/>
    <s v="air france tickets"/>
    <s v="Broad"/>
    <x v="1"/>
    <s v="Airfrance Deal DC"/>
    <s v="Position 5-10 Bid Strategy"/>
    <n v="6.25"/>
    <n v="2"/>
    <n v="2.1749999999999998"/>
    <n v="1.0874999999999999"/>
    <n v="4"/>
    <n v="0.5"/>
    <n v="1"/>
    <n v="0"/>
    <n v="0"/>
    <n v="0"/>
    <n v="2.1749999999999998"/>
    <x v="1119"/>
    <n v="-1"/>
    <n v="0"/>
    <s v="NA"/>
    <n v="0"/>
    <n v="0"/>
    <n v="0"/>
    <n v="1.9574999999999998"/>
    <n v="-2.2837499999999999"/>
    <n v="0.21750000000000003"/>
    <n v="0.10875000000000012"/>
  </r>
  <r>
    <x v="4"/>
    <s v="italy airfare"/>
    <s v="Broad"/>
    <x v="10"/>
    <s v="Boston to Italy Sale"/>
    <s v="Position 5-10 Bid Strategy"/>
    <n v="6.25"/>
    <n v="1"/>
    <n v="2.1749999999999998"/>
    <n v="2.1749999999999998"/>
    <n v="4"/>
    <n v="0.25"/>
    <n v="1"/>
    <n v="0"/>
    <n v="0"/>
    <n v="0"/>
    <n v="2.1749999999999998"/>
    <x v="1119"/>
    <n v="-1"/>
    <n v="0"/>
    <s v="NA"/>
    <n v="0"/>
    <n v="0"/>
    <n v="0"/>
    <n v="1.9574999999999998"/>
    <n v="-2.2837499999999999"/>
    <n v="0.21750000000000003"/>
    <n v="0.10875000000000012"/>
  </r>
  <r>
    <x v="4"/>
    <s v="britain cheap flights"/>
    <s v="Broad"/>
    <x v="13"/>
    <s v="Google|Britain"/>
    <s v="Position 5-10 Bid Strategy"/>
    <n v="6.25"/>
    <n v="1"/>
    <n v="2.1875"/>
    <n v="2.1875"/>
    <n v="16"/>
    <n v="6.25E-2"/>
    <n v="1.28125"/>
    <n v="0"/>
    <n v="0"/>
    <n v="0"/>
    <n v="2.1875"/>
    <x v="599"/>
    <n v="-1"/>
    <n v="0"/>
    <s v="NA"/>
    <n v="0"/>
    <n v="0"/>
    <n v="0"/>
    <n v="1.96875"/>
    <n v="-2.296875"/>
    <n v="0.21875"/>
    <n v="0.109375"/>
  </r>
  <r>
    <x v="4"/>
    <s v="florence flight"/>
    <s v="Broad"/>
    <x v="14"/>
    <s v="Philadelphia to Florence Sale"/>
    <s v="Position 5-10 Bid Strategy"/>
    <n v="6.25"/>
    <n v="1"/>
    <n v="2.1875"/>
    <n v="2.1875"/>
    <n v="15"/>
    <n v="6.6666666666666693E-2"/>
    <n v="2.0653333333333301"/>
    <n v="0"/>
    <n v="0"/>
    <n v="0"/>
    <n v="2.1875"/>
    <x v="599"/>
    <n v="-1"/>
    <n v="0"/>
    <s v="NA"/>
    <n v="0"/>
    <n v="0"/>
    <n v="0"/>
    <n v="1.96875"/>
    <n v="-2.296875"/>
    <n v="0.21875"/>
    <n v="0.109375"/>
  </r>
  <r>
    <x v="4"/>
    <s v="paris plane ticket"/>
    <s v="Broad"/>
    <x v="11"/>
    <s v="Houston to Paris Sale"/>
    <s v="Position 5-10 Bid Strategy"/>
    <n v="6.25"/>
    <n v="1"/>
    <n v="2.1875"/>
    <n v="2.1875"/>
    <n v="6"/>
    <n v="0.16666666666666699"/>
    <n v="2.3333333333333299"/>
    <n v="0"/>
    <n v="0"/>
    <n v="0"/>
    <n v="2.1875"/>
    <x v="599"/>
    <n v="-1"/>
    <n v="0"/>
    <s v="NA"/>
    <n v="0"/>
    <n v="0"/>
    <n v="0"/>
    <n v="1.96875"/>
    <n v="-2.296875"/>
    <n v="0.21875"/>
    <n v="0.109375"/>
  </r>
  <r>
    <x v="4"/>
    <s v="venice flights"/>
    <s v="Broad"/>
    <x v="1"/>
    <s v="DC to Venice Sale"/>
    <s v="Position 5-10 Bid Strategy"/>
    <n v="6.25"/>
    <n v="1"/>
    <n v="2.1875"/>
    <n v="2.1875"/>
    <n v="18"/>
    <n v="5.5555555555555601E-2"/>
    <n v="1.1111111111111101"/>
    <n v="0"/>
    <n v="0"/>
    <n v="0"/>
    <n v="2.1875"/>
    <x v="599"/>
    <n v="-1"/>
    <n v="0"/>
    <s v="NA"/>
    <n v="0"/>
    <n v="0"/>
    <n v="0"/>
    <n v="1.96875"/>
    <n v="-2.296875"/>
    <n v="0.21875"/>
    <n v="0.109375"/>
  </r>
  <r>
    <x v="4"/>
    <s v="europe airfares"/>
    <s v="Broad"/>
    <x v="1"/>
    <s v="Europe DC"/>
    <s v="Position 5-10 Bid Strategy"/>
    <n v="6.25"/>
    <n v="1"/>
    <n v="2.1875"/>
    <n v="2.1875"/>
    <n v="48"/>
    <n v="2.0833333333333301E-2"/>
    <n v="6.6062500000000002"/>
    <n v="0"/>
    <n v="0"/>
    <n v="0"/>
    <n v="2.1875"/>
    <x v="599"/>
    <n v="-1"/>
    <n v="0"/>
    <s v="NA"/>
    <n v="0"/>
    <n v="0"/>
    <n v="0"/>
    <n v="1.96875"/>
    <n v="-2.296875"/>
    <n v="0.21875"/>
    <n v="0.109375"/>
  </r>
  <r>
    <x v="4"/>
    <s v="cheap europe airfares"/>
    <s v="Broad"/>
    <x v="10"/>
    <s v="Cheap Europe Boston"/>
    <s v="Position 5-10 Bid Strategy"/>
    <n v="6.25"/>
    <n v="1"/>
    <n v="2.2000000000000002"/>
    <n v="2.2000000000000002"/>
    <n v="3"/>
    <n v="0.33333333333333298"/>
    <n v="1"/>
    <n v="0"/>
    <n v="0"/>
    <n v="0"/>
    <n v="2.2000000000000002"/>
    <x v="1295"/>
    <n v="-1"/>
    <n v="0"/>
    <s v="NA"/>
    <n v="0"/>
    <n v="0"/>
    <n v="0"/>
    <n v="1.9800000000000002"/>
    <n v="-2.3100000000000005"/>
    <n v="0.21999999999999997"/>
    <n v="0.11000000000000032"/>
  </r>
  <r>
    <x v="4"/>
    <s v="spain plane ticket"/>
    <s v="Broad"/>
    <x v="7"/>
    <s v="New York to Spain Sale"/>
    <s v="Position 5-10 Bid Strategy"/>
    <n v="6.25"/>
    <n v="1"/>
    <n v="2.2124999999999999"/>
    <n v="2.2124999999999999"/>
    <n v="1"/>
    <n v="1"/>
    <n v="1"/>
    <n v="0"/>
    <n v="0"/>
    <n v="0"/>
    <n v="2.2124999999999999"/>
    <x v="657"/>
    <n v="-1"/>
    <n v="0"/>
    <s v="NA"/>
    <n v="0"/>
    <n v="0"/>
    <n v="0"/>
    <n v="1.99125"/>
    <n v="-2.3231250000000001"/>
    <n v="0.22124999999999995"/>
    <n v="0.1106250000000002"/>
  </r>
  <r>
    <x v="4"/>
    <s v="paris flight deals"/>
    <s v="Broad"/>
    <x v="17"/>
    <s v="Los Angeles to Paris Sale"/>
    <s v="Position 5-10 Bid Strategy"/>
    <n v="6.25"/>
    <n v="1"/>
    <n v="2.2124999999999999"/>
    <n v="2.2124999999999999"/>
    <n v="5"/>
    <n v="0.2"/>
    <n v="4.2"/>
    <n v="0"/>
    <n v="0"/>
    <n v="0"/>
    <n v="2.2124999999999999"/>
    <x v="657"/>
    <n v="-1"/>
    <n v="0"/>
    <s v="NA"/>
    <n v="0"/>
    <n v="0"/>
    <n v="0"/>
    <n v="1.99125"/>
    <n v="-2.3231250000000001"/>
    <n v="0.22124999999999995"/>
    <n v="0.1106250000000002"/>
  </r>
  <r>
    <x v="4"/>
    <s v="international air ticket"/>
    <s v="Broad"/>
    <x v="9"/>
    <s v="International Detroit"/>
    <s v="Position 5-10 Bid Strategy"/>
    <n v="6.25"/>
    <n v="1"/>
    <n v="2.2124999999999999"/>
    <n v="2.2124999999999999"/>
    <n v="6"/>
    <n v="0.16666666666666699"/>
    <n v="1.5"/>
    <n v="0"/>
    <n v="0"/>
    <n v="0"/>
    <n v="2.2124999999999999"/>
    <x v="657"/>
    <n v="-1"/>
    <n v="0"/>
    <s v="NA"/>
    <n v="0"/>
    <n v="0"/>
    <n v="0"/>
    <n v="1.99125"/>
    <n v="-2.3231250000000001"/>
    <n v="0.22124999999999995"/>
    <n v="0.1106250000000002"/>
  </r>
  <r>
    <x v="4"/>
    <s v="istanbul tickets"/>
    <s v="Broad"/>
    <x v="13"/>
    <s v="Google|Istanbul"/>
    <s v="Position 5-10 Bid Strategy"/>
    <n v="6.25"/>
    <n v="2"/>
    <n v="2.2250000000000001"/>
    <n v="1.1125"/>
    <n v="52"/>
    <n v="3.8461538461538498E-2"/>
    <n v="1.4769230769230799"/>
    <n v="0"/>
    <n v="0"/>
    <n v="0"/>
    <n v="2.2250000000000001"/>
    <x v="1296"/>
    <n v="-1"/>
    <n v="0"/>
    <s v="NA"/>
    <n v="0"/>
    <n v="0"/>
    <n v="0"/>
    <n v="2.0024999999999999"/>
    <n v="-2.3362500000000002"/>
    <n v="0.22250000000000014"/>
    <n v="0.11125000000000007"/>
  </r>
  <r>
    <x v="4"/>
    <s v="venice flights"/>
    <s v="Broad"/>
    <x v="5"/>
    <s v="San Francisco to Venice Sale"/>
    <s v="Position 5-10 Bid Strategy"/>
    <n v="6.25"/>
    <n v="1"/>
    <n v="2.2250000000000001"/>
    <n v="2.2250000000000001"/>
    <n v="145"/>
    <n v="6.8965517241379292E-3"/>
    <n v="1.88965517241379"/>
    <n v="0"/>
    <n v="0"/>
    <n v="0"/>
    <n v="2.2250000000000001"/>
    <x v="1296"/>
    <n v="-1"/>
    <n v="0"/>
    <s v="NA"/>
    <n v="0"/>
    <n v="0"/>
    <n v="0"/>
    <n v="2.0024999999999999"/>
    <n v="-2.3362500000000002"/>
    <n v="0.22250000000000014"/>
    <n v="0.11125000000000007"/>
  </r>
  <r>
    <x v="4"/>
    <s v="frankfurt fare"/>
    <s v="Broad"/>
    <x v="13"/>
    <s v="Google|Frankfurt"/>
    <s v="Position 5-10 Bid Strategy"/>
    <n v="6.25"/>
    <n v="1"/>
    <n v="2.2374999999999998"/>
    <n v="2.2374999999999998"/>
    <n v="74"/>
    <n v="1.35135135135135E-2"/>
    <n v="1.25"/>
    <n v="0"/>
    <n v="0"/>
    <n v="0"/>
    <n v="2.2374999999999998"/>
    <x v="1297"/>
    <n v="-1"/>
    <n v="0"/>
    <s v="NA"/>
    <n v="0"/>
    <n v="0"/>
    <n v="0"/>
    <n v="2.0137499999999999"/>
    <n v="-2.3493749999999998"/>
    <n v="0.22374999999999989"/>
    <n v="0.11187499999999995"/>
  </r>
  <r>
    <x v="4"/>
    <s v="france cheap flights"/>
    <s v="Broad"/>
    <x v="10"/>
    <s v="Boston to France Sale"/>
    <s v="Position 5-10 Bid Strategy"/>
    <n v="6.25"/>
    <n v="1"/>
    <n v="2.2374999999999998"/>
    <n v="2.2374999999999998"/>
    <n v="23"/>
    <n v="4.3478260869565195E-2"/>
    <n v="1.8782608695652201"/>
    <n v="0"/>
    <n v="0"/>
    <n v="0"/>
    <n v="2.2374999999999998"/>
    <x v="1297"/>
    <n v="-1"/>
    <n v="0"/>
    <s v="NA"/>
    <n v="0"/>
    <n v="0"/>
    <n v="0"/>
    <n v="2.0137499999999999"/>
    <n v="-2.3493749999999998"/>
    <n v="0.22374999999999989"/>
    <n v="0.11187499999999995"/>
  </r>
  <r>
    <x v="4"/>
    <s v="istanbul ticket"/>
    <s v="Broad"/>
    <x v="13"/>
    <s v="Google|Istanbul"/>
    <s v="Position 5-10 Bid Strategy"/>
    <n v="6.25"/>
    <n v="2"/>
    <n v="2.25"/>
    <n v="1.125"/>
    <n v="32"/>
    <n v="6.25E-2"/>
    <n v="1.8218749999999999"/>
    <n v="0"/>
    <n v="0"/>
    <n v="0"/>
    <n v="2.25"/>
    <x v="413"/>
    <n v="-1"/>
    <n v="0"/>
    <s v="NA"/>
    <n v="0"/>
    <n v="0"/>
    <n v="0"/>
    <n v="2.0249999999999999"/>
    <n v="-2.3625000000000003"/>
    <n v="0.22500000000000009"/>
    <n v="0.11250000000000027"/>
  </r>
  <r>
    <x v="4"/>
    <s v="air france flights to rome"/>
    <s v="Broad"/>
    <x v="0"/>
    <s v="Rome Branded"/>
    <s v="Position 5-10 Bid Strategy"/>
    <n v="6.25"/>
    <n v="1"/>
    <n v="2.25"/>
    <n v="2.25"/>
    <n v="1"/>
    <n v="1"/>
    <n v="1"/>
    <n v="0"/>
    <n v="0"/>
    <n v="0"/>
    <n v="2.25"/>
    <x v="413"/>
    <n v="-1"/>
    <n v="0"/>
    <s v="NA"/>
    <n v="0"/>
    <n v="0"/>
    <n v="0"/>
    <n v="2.0249999999999999"/>
    <n v="-2.3625000000000003"/>
    <n v="0.22500000000000009"/>
    <n v="0.11250000000000027"/>
  </r>
  <r>
    <x v="4"/>
    <s v="rome flight sale"/>
    <s v="Broad"/>
    <x v="11"/>
    <s v="Houston to Rome Sale"/>
    <s v="Position 5-10 Bid Strategy"/>
    <n v="6.25"/>
    <n v="1"/>
    <n v="2.25"/>
    <n v="2.25"/>
    <n v="3"/>
    <n v="0.33333333333333298"/>
    <n v="1.3333333333333299"/>
    <n v="0"/>
    <n v="0"/>
    <n v="0"/>
    <n v="2.25"/>
    <x v="413"/>
    <n v="-1"/>
    <n v="0"/>
    <s v="NA"/>
    <n v="0"/>
    <n v="0"/>
    <n v="0"/>
    <n v="2.0249999999999999"/>
    <n v="-2.3625000000000003"/>
    <n v="0.22500000000000009"/>
    <n v="0.11250000000000027"/>
  </r>
  <r>
    <x v="4"/>
    <s v="italy airports"/>
    <s v="Broad"/>
    <x v="1"/>
    <s v="DC to Italy Sale"/>
    <s v="Position 5-10 Bid Strategy"/>
    <n v="6.25"/>
    <n v="2"/>
    <n v="2.25"/>
    <n v="1.125"/>
    <n v="11"/>
    <n v="0.18181818181818202"/>
    <n v="1.5454545454545501"/>
    <n v="0"/>
    <n v="0"/>
    <n v="0"/>
    <n v="2.25"/>
    <x v="413"/>
    <n v="-1"/>
    <n v="0"/>
    <s v="NA"/>
    <n v="0"/>
    <n v="0"/>
    <n v="0"/>
    <n v="2.0249999999999999"/>
    <n v="-2.3625000000000003"/>
    <n v="0.22500000000000009"/>
    <n v="0.11250000000000027"/>
  </r>
  <r>
    <x v="4"/>
    <s v="venice tickets"/>
    <s v="Broad"/>
    <x v="10"/>
    <s v="Boston to Venice Sale"/>
    <s v="Position 5-10 Bid Strategy"/>
    <n v="6.25"/>
    <n v="1"/>
    <n v="2.2749999999999999"/>
    <n v="2.2749999999999999"/>
    <n v="2"/>
    <n v="0.5"/>
    <n v="3"/>
    <n v="0"/>
    <n v="0"/>
    <n v="0"/>
    <n v="2.2749999999999999"/>
    <x v="1298"/>
    <n v="-1"/>
    <n v="0"/>
    <s v="NA"/>
    <n v="0"/>
    <n v="0"/>
    <n v="0"/>
    <n v="2.0474999999999999"/>
    <n v="-2.3887499999999999"/>
    <n v="0.22750000000000004"/>
    <n v="0.11375000000000002"/>
  </r>
  <r>
    <x v="4"/>
    <s v="spain air fare"/>
    <s v="Broad"/>
    <x v="7"/>
    <s v="New York to Spain Sale"/>
    <s v="Position 5-10 Bid Strategy"/>
    <n v="6.25"/>
    <n v="1"/>
    <n v="2.2875000000000001"/>
    <n v="2.2875000000000001"/>
    <n v="1"/>
    <n v="1"/>
    <n v="1"/>
    <n v="0"/>
    <n v="0"/>
    <n v="0"/>
    <n v="2.2875000000000001"/>
    <x v="1165"/>
    <n v="-1"/>
    <n v="0"/>
    <s v="NA"/>
    <n v="0"/>
    <n v="0"/>
    <n v="0"/>
    <n v="2.0587500000000003"/>
    <n v="-2.401875"/>
    <n v="0.22874999999999979"/>
    <n v="0.11437499999999989"/>
  </r>
  <r>
    <x v="4"/>
    <s v="international airfare"/>
    <s v="Broad"/>
    <x v="10"/>
    <s v="International Boston"/>
    <s v="Position 5-10 Bid Strategy"/>
    <n v="6.25"/>
    <n v="1"/>
    <n v="2.2875000000000001"/>
    <n v="2.2875000000000001"/>
    <n v="21"/>
    <n v="4.7619047619047603E-2"/>
    <n v="2.7047619047619"/>
    <n v="0"/>
    <n v="0"/>
    <n v="0"/>
    <n v="2.2875000000000001"/>
    <x v="1165"/>
    <n v="-1"/>
    <n v="0"/>
    <s v="NA"/>
    <n v="0"/>
    <n v="0"/>
    <n v="0"/>
    <n v="2.0587500000000003"/>
    <n v="-2.401875"/>
    <n v="0.22874999999999979"/>
    <n v="0.11437499999999989"/>
  </r>
  <r>
    <x v="4"/>
    <s v="rome airlines"/>
    <s v="Broad"/>
    <x v="5"/>
    <s v="San Francisco to Rome Sale"/>
    <s v="Position 5-10 Bid Strategy"/>
    <n v="6.25"/>
    <n v="1"/>
    <n v="2.3125"/>
    <n v="2.3125"/>
    <n v="22"/>
    <n v="4.5454545454545504E-2"/>
    <n v="3.09"/>
    <n v="0"/>
    <n v="0"/>
    <n v="0"/>
    <n v="2.3125"/>
    <x v="1299"/>
    <n v="-1"/>
    <n v="0"/>
    <s v="NA"/>
    <n v="0"/>
    <n v="0"/>
    <n v="0"/>
    <n v="2.0812500000000003"/>
    <n v="-2.4281250000000001"/>
    <n v="0.23124999999999973"/>
    <n v="0.11562500000000009"/>
  </r>
  <r>
    <x v="4"/>
    <s v="spain airline"/>
    <s v="Broad"/>
    <x v="7"/>
    <s v="New York to Spain Sale"/>
    <s v="Position 5-10 Bid Strategy"/>
    <n v="6.25"/>
    <n v="1"/>
    <n v="2.3125"/>
    <n v="2.3125"/>
    <n v="69"/>
    <n v="1.4492753623188399E-2"/>
    <n v="1.1681159420289899"/>
    <n v="0"/>
    <n v="0"/>
    <n v="0"/>
    <n v="2.3125"/>
    <x v="1299"/>
    <n v="-1"/>
    <n v="0"/>
    <s v="NA"/>
    <n v="0"/>
    <n v="0"/>
    <n v="0"/>
    <n v="2.0812500000000003"/>
    <n v="-2.4281250000000001"/>
    <n v="0.23124999999999973"/>
    <n v="0.11562500000000009"/>
  </r>
  <r>
    <x v="4"/>
    <s v="cheap international tickets"/>
    <s v="Broad"/>
    <x v="17"/>
    <s v="Cheap International Los Angeles"/>
    <s v="Position 5-10 Bid Strategy"/>
    <n v="6.25"/>
    <n v="1"/>
    <n v="2.3125"/>
    <n v="2.3125"/>
    <n v="25"/>
    <n v="0.04"/>
    <n v="3.0396000000000001"/>
    <n v="0"/>
    <n v="0"/>
    <n v="0"/>
    <n v="2.3125"/>
    <x v="1299"/>
    <n v="-1"/>
    <n v="0"/>
    <s v="NA"/>
    <n v="0"/>
    <n v="0"/>
    <n v="0"/>
    <n v="2.0812500000000003"/>
    <n v="-2.4281250000000001"/>
    <n v="0.23124999999999973"/>
    <n v="0.11562500000000009"/>
  </r>
  <r>
    <x v="4"/>
    <s v="rome cheap tickets"/>
    <s v="Broad"/>
    <x v="1"/>
    <s v="DC to Rome Sale"/>
    <s v="Position 5-10 Bid Strategy"/>
    <n v="6.25"/>
    <n v="1"/>
    <n v="2.3125"/>
    <n v="2.3125"/>
    <n v="4"/>
    <n v="0.25"/>
    <n v="1.5"/>
    <n v="0"/>
    <n v="0"/>
    <n v="0"/>
    <n v="2.3125"/>
    <x v="1299"/>
    <n v="-1"/>
    <n v="0"/>
    <s v="NA"/>
    <n v="0"/>
    <n v="0"/>
    <n v="0"/>
    <n v="2.0812500000000003"/>
    <n v="-2.4281250000000001"/>
    <n v="0.23124999999999973"/>
    <n v="0.11562500000000009"/>
  </r>
  <r>
    <x v="4"/>
    <s v="barcelona airports"/>
    <s v="Broad"/>
    <x v="0"/>
    <s v="Barcelona"/>
    <s v="Position 5-10 Bid Strategy"/>
    <n v="6.25"/>
    <n v="2"/>
    <n v="2.3250000000000002"/>
    <n v="1.1625000000000001"/>
    <n v="812"/>
    <n v="2.4630541871921204E-3"/>
    <n v="4.9410098522167498"/>
    <n v="0"/>
    <n v="0"/>
    <n v="0"/>
    <n v="2.3250000000000002"/>
    <x v="1300"/>
    <n v="-1"/>
    <n v="0"/>
    <s v="NA"/>
    <n v="0"/>
    <n v="0"/>
    <n v="0"/>
    <n v="2.0925000000000002"/>
    <n v="-2.4412500000000001"/>
    <n v="0.23249999999999993"/>
    <n v="0.11624999999999996"/>
  </r>
  <r>
    <x v="4"/>
    <s v="florence air fare"/>
    <s v="Broad"/>
    <x v="7"/>
    <s v="New York to Florence Sale"/>
    <s v="Position 5-10 Bid Strategy"/>
    <n v="6.25"/>
    <n v="1"/>
    <n v="2.3250000000000002"/>
    <n v="2.3250000000000002"/>
    <n v="1"/>
    <n v="1"/>
    <n v="1"/>
    <n v="0"/>
    <n v="0"/>
    <n v="0"/>
    <n v="2.3250000000000002"/>
    <x v="1300"/>
    <n v="-1"/>
    <n v="0"/>
    <s v="NA"/>
    <n v="0"/>
    <n v="0"/>
    <n v="0"/>
    <n v="2.0925000000000002"/>
    <n v="-2.4412500000000001"/>
    <n v="0.23249999999999993"/>
    <n v="0.11624999999999996"/>
  </r>
  <r>
    <x v="4"/>
    <s v="france cheap airfare"/>
    <s v="Broad"/>
    <x v="17"/>
    <s v="Los Angeles to France Sale"/>
    <s v="Position 5-10 Bid Strategy"/>
    <n v="6.25"/>
    <n v="1"/>
    <n v="2.3250000000000002"/>
    <n v="2.3250000000000002"/>
    <n v="16"/>
    <n v="6.25E-2"/>
    <n v="1.4993749999999999"/>
    <n v="0"/>
    <n v="0"/>
    <n v="0"/>
    <n v="2.3250000000000002"/>
    <x v="1300"/>
    <n v="-1"/>
    <n v="0"/>
    <s v="NA"/>
    <n v="0"/>
    <n v="0"/>
    <n v="0"/>
    <n v="2.0925000000000002"/>
    <n v="-2.4412500000000001"/>
    <n v="0.23249999999999993"/>
    <n v="0.11624999999999996"/>
  </r>
  <r>
    <x v="4"/>
    <s v="athens cheap flights"/>
    <s v="Broad"/>
    <x v="11"/>
    <s v="Houston to Athens Sale"/>
    <s v="Position 5-10 Bid Strategy"/>
    <n v="6.25"/>
    <n v="1"/>
    <n v="2.3250000000000002"/>
    <n v="2.3250000000000002"/>
    <n v="4"/>
    <n v="0.25"/>
    <n v="2.5"/>
    <n v="0"/>
    <n v="0"/>
    <n v="0"/>
    <n v="2.3250000000000002"/>
    <x v="1300"/>
    <n v="-1"/>
    <n v="0"/>
    <s v="NA"/>
    <n v="0"/>
    <n v="0"/>
    <n v="0"/>
    <n v="2.0925000000000002"/>
    <n v="-2.4412500000000001"/>
    <n v="0.23249999999999993"/>
    <n v="0.11624999999999996"/>
  </r>
  <r>
    <x v="4"/>
    <s v="paris cheap air flight"/>
    <s v="Broad"/>
    <x v="7"/>
    <s v="New York to Paris Sale"/>
    <s v="Position 5-10 Bid Strategy"/>
    <n v="6.25"/>
    <n v="2"/>
    <n v="2.3374999999999999"/>
    <n v="1.16875"/>
    <n v="3"/>
    <n v="0.66666666666666696"/>
    <n v="1"/>
    <n v="0"/>
    <n v="0"/>
    <n v="0"/>
    <n v="2.3374999999999999"/>
    <x v="1301"/>
    <n v="-1"/>
    <n v="0"/>
    <s v="NA"/>
    <n v="0"/>
    <n v="0"/>
    <n v="0"/>
    <n v="2.1037499999999998"/>
    <n v="-2.4543750000000002"/>
    <n v="0.23375000000000012"/>
    <n v="0.11687500000000028"/>
  </r>
  <r>
    <x v="4"/>
    <s v="paris airports"/>
    <s v="Broad"/>
    <x v="15"/>
    <s v="Chicago to Paris Sale"/>
    <s v="Position 5-10 Bid Strategy"/>
    <n v="6.25"/>
    <n v="1"/>
    <n v="2.3374999999999999"/>
    <n v="2.3374999999999999"/>
    <n v="42"/>
    <n v="2.3809523809523801E-2"/>
    <n v="1"/>
    <n v="0"/>
    <n v="0"/>
    <n v="0"/>
    <n v="2.3374999999999999"/>
    <x v="1301"/>
    <n v="-1"/>
    <n v="0"/>
    <s v="NA"/>
    <n v="0"/>
    <n v="0"/>
    <n v="0"/>
    <n v="2.1037499999999998"/>
    <n v="-2.4543750000000002"/>
    <n v="0.23375000000000012"/>
    <n v="0.11687500000000028"/>
  </r>
  <r>
    <x v="4"/>
    <s v="france air flight"/>
    <s v="Broad"/>
    <x v="1"/>
    <s v="DC to France Sale"/>
    <s v="Position 5-10 Bid Strategy"/>
    <n v="6.25"/>
    <n v="3"/>
    <n v="2.3499999750000002"/>
    <n v="0.78333332500000008"/>
    <n v="15"/>
    <n v="0.2"/>
    <n v="1"/>
    <n v="0"/>
    <n v="0"/>
    <n v="0"/>
    <n v="2.3499999750000002"/>
    <x v="871"/>
    <n v="-1"/>
    <n v="0"/>
    <s v="NA"/>
    <n v="0"/>
    <n v="0"/>
    <n v="0"/>
    <n v="2.1149999775000001"/>
    <n v="-2.4674999737500003"/>
    <n v="0.23499999750000011"/>
    <n v="0.11749999875000006"/>
  </r>
  <r>
    <x v="4"/>
    <s v="paris airplane ticket"/>
    <s v="Broad"/>
    <x v="11"/>
    <s v="Houston to Paris Sale"/>
    <s v="Position 5-10 Bid Strategy"/>
    <n v="6.25"/>
    <n v="1"/>
    <n v="2.3624999999999998"/>
    <n v="2.3624999999999998"/>
    <n v="2"/>
    <n v="0.5"/>
    <n v="1"/>
    <n v="0"/>
    <n v="0"/>
    <n v="0"/>
    <n v="2.3624999999999998"/>
    <x v="574"/>
    <n v="-1"/>
    <n v="0"/>
    <s v="NA"/>
    <n v="0"/>
    <n v="0"/>
    <n v="0"/>
    <n v="2.1262499999999998"/>
    <n v="-2.4806249999999999"/>
    <n v="0.23625000000000007"/>
    <n v="0.11812500000000004"/>
  </r>
  <r>
    <x v="4"/>
    <s v="international air fares"/>
    <s v="Broad"/>
    <x v="9"/>
    <s v="International Detroit"/>
    <s v="Position 5-10 Bid Strategy"/>
    <n v="6.25"/>
    <n v="1"/>
    <n v="2.3624999999999998"/>
    <n v="2.3624999999999998"/>
    <n v="8"/>
    <n v="0.125"/>
    <n v="1"/>
    <n v="0"/>
    <n v="0"/>
    <n v="0"/>
    <n v="2.3624999999999998"/>
    <x v="574"/>
    <n v="-1"/>
    <n v="0"/>
    <s v="NA"/>
    <n v="0"/>
    <n v="0"/>
    <n v="0"/>
    <n v="2.1262499999999998"/>
    <n v="-2.4806249999999999"/>
    <n v="0.23625000000000007"/>
    <n v="0.11812500000000004"/>
  </r>
  <r>
    <x v="4"/>
    <s v="athens ticket"/>
    <s v="Broad"/>
    <x v="9"/>
    <s v="Detroit to Athens Sale"/>
    <s v="Position 5-10 Bid Strategy"/>
    <n v="6.25"/>
    <n v="1"/>
    <n v="2.375"/>
    <n v="2.375"/>
    <n v="2"/>
    <n v="0.5"/>
    <n v="1"/>
    <n v="0"/>
    <n v="0"/>
    <n v="0"/>
    <n v="2.375"/>
    <x v="1302"/>
    <n v="-1"/>
    <n v="0"/>
    <s v="NA"/>
    <n v="0"/>
    <n v="0"/>
    <n v="0"/>
    <n v="2.1375000000000002"/>
    <n v="-2.4937499999999999"/>
    <n v="0.23749999999999982"/>
    <n v="0.11874999999999991"/>
  </r>
  <r>
    <x v="4"/>
    <s v="france airfare"/>
    <s v="Broad"/>
    <x v="15"/>
    <s v="Chicago to France Sale"/>
    <s v="Position 5-10 Bid Strategy"/>
    <n v="6.25"/>
    <n v="2"/>
    <n v="2.375"/>
    <n v="1.1875"/>
    <n v="45"/>
    <n v="4.4444444444444405E-2"/>
    <n v="1.6955555555555599"/>
    <n v="0"/>
    <n v="0"/>
    <n v="0"/>
    <n v="2.375"/>
    <x v="1302"/>
    <n v="-1"/>
    <n v="0"/>
    <s v="NA"/>
    <n v="0"/>
    <n v="0"/>
    <n v="0"/>
    <n v="2.1375000000000002"/>
    <n v="-2.4937499999999999"/>
    <n v="0.23749999999999982"/>
    <n v="0.11874999999999991"/>
  </r>
  <r>
    <x v="4"/>
    <s v="florence airfare sale"/>
    <s v="Broad"/>
    <x v="7"/>
    <s v="New York to Florence Sale"/>
    <s v="Position 5-10 Bid Strategy"/>
    <n v="6.25"/>
    <n v="1"/>
    <n v="2.3875000000000002"/>
    <n v="2.3875000000000002"/>
    <n v="1"/>
    <n v="1"/>
    <n v="1"/>
    <n v="0"/>
    <n v="0"/>
    <n v="0"/>
    <n v="2.3875000000000002"/>
    <x v="905"/>
    <n v="-1"/>
    <n v="0"/>
    <s v="NA"/>
    <n v="0"/>
    <n v="0"/>
    <n v="0"/>
    <n v="2.1487500000000002"/>
    <n v="-2.5068750000000004"/>
    <n v="0.23875000000000002"/>
    <n v="0.11937500000000023"/>
  </r>
  <r>
    <x v="4"/>
    <s v="spain flights"/>
    <s v="Broad"/>
    <x v="10"/>
    <s v="Boston to Spain Sale"/>
    <s v="Position 5-10 Bid Strategy"/>
    <n v="6.25"/>
    <n v="1"/>
    <n v="2.3875000000000002"/>
    <n v="2.3875000000000002"/>
    <n v="48"/>
    <n v="2.0833333333333301E-2"/>
    <n v="1.3770833333333301"/>
    <n v="0"/>
    <n v="0"/>
    <n v="0"/>
    <n v="2.3875000000000002"/>
    <x v="905"/>
    <n v="-1"/>
    <n v="0"/>
    <s v="NA"/>
    <n v="0"/>
    <n v="0"/>
    <n v="0"/>
    <n v="2.1487500000000002"/>
    <n v="-2.5068750000000004"/>
    <n v="0.23875000000000002"/>
    <n v="0.11937500000000023"/>
  </r>
  <r>
    <x v="4"/>
    <s v="cheap europe flight"/>
    <s v="Broad"/>
    <x v="10"/>
    <s v="Cheap Europe Boston"/>
    <s v="Position 5-10 Bid Strategy"/>
    <n v="6.25"/>
    <n v="1"/>
    <n v="2.3875000000000002"/>
    <n v="2.3875000000000002"/>
    <n v="4"/>
    <n v="0.25"/>
    <n v="1.25"/>
    <n v="0"/>
    <n v="0"/>
    <n v="0"/>
    <n v="2.3875000000000002"/>
    <x v="905"/>
    <n v="-1"/>
    <n v="0"/>
    <s v="NA"/>
    <n v="0"/>
    <n v="0"/>
    <n v="0"/>
    <n v="2.1487500000000002"/>
    <n v="-2.5068750000000004"/>
    <n v="0.23875000000000002"/>
    <n v="0.11937500000000023"/>
  </r>
  <r>
    <x v="4"/>
    <s v="europe airline"/>
    <s v="Broad"/>
    <x v="10"/>
    <s v="Europe Boston"/>
    <s v="Position 5-10 Bid Strategy"/>
    <n v="6.25"/>
    <n v="1"/>
    <n v="2.3875000000000002"/>
    <n v="2.3875000000000002"/>
    <n v="38"/>
    <n v="2.6315789473684199E-2"/>
    <n v="1.57368421052632"/>
    <n v="0"/>
    <n v="0"/>
    <n v="0"/>
    <n v="2.3875000000000002"/>
    <x v="905"/>
    <n v="-1"/>
    <n v="0"/>
    <s v="NA"/>
    <n v="0"/>
    <n v="0"/>
    <n v="0"/>
    <n v="2.1487500000000002"/>
    <n v="-2.5068750000000004"/>
    <n v="0.23875000000000002"/>
    <n v="0.11937500000000023"/>
  </r>
  <r>
    <x v="4"/>
    <s v="frankfurt cheap tickets"/>
    <s v="Broad"/>
    <x v="13"/>
    <s v="Google|Frankfurt"/>
    <s v="Position 5-10 Bid Strategy"/>
    <n v="6.25"/>
    <n v="1"/>
    <n v="2.4"/>
    <n v="2.4"/>
    <n v="6"/>
    <n v="0.16666666666666699"/>
    <n v="2.1666666666666701"/>
    <n v="0"/>
    <n v="0"/>
    <n v="0"/>
    <n v="2.4"/>
    <x v="901"/>
    <n v="-1"/>
    <n v="0"/>
    <s v="NA"/>
    <n v="0"/>
    <n v="0"/>
    <n v="0"/>
    <n v="2.16"/>
    <n v="-2.52"/>
    <n v="0.23999999999999977"/>
    <n v="0.12000000000000011"/>
  </r>
  <r>
    <x v="4"/>
    <s v="athens cheap flight"/>
    <s v="Broad"/>
    <x v="7"/>
    <s v="New York to Athens Sale"/>
    <s v="Position 5-10 Bid Strategy"/>
    <n v="6.25"/>
    <n v="1"/>
    <n v="2.4"/>
    <n v="2.4"/>
    <n v="4"/>
    <n v="0.25"/>
    <n v="1"/>
    <n v="0"/>
    <n v="0"/>
    <n v="0"/>
    <n v="2.4"/>
    <x v="901"/>
    <n v="-1"/>
    <n v="0"/>
    <s v="NA"/>
    <n v="0"/>
    <n v="0"/>
    <n v="0"/>
    <n v="2.16"/>
    <n v="-2.52"/>
    <n v="0.23999999999999977"/>
    <n v="0.12000000000000011"/>
  </r>
  <r>
    <x v="4"/>
    <s v="spain cheap flights"/>
    <s v="Broad"/>
    <x v="9"/>
    <s v="Detroit to Spain Sale"/>
    <s v="Position 5-10 Bid Strategy"/>
    <n v="6.25"/>
    <n v="1"/>
    <n v="2.4"/>
    <n v="2.4"/>
    <n v="4"/>
    <n v="0.25"/>
    <n v="2"/>
    <n v="0"/>
    <n v="0"/>
    <n v="0"/>
    <n v="2.4"/>
    <x v="901"/>
    <n v="-1"/>
    <n v="0"/>
    <s v="NA"/>
    <n v="0"/>
    <n v="0"/>
    <n v="0"/>
    <n v="2.16"/>
    <n v="-2.52"/>
    <n v="0.23999999999999977"/>
    <n v="0.12000000000000011"/>
  </r>
  <r>
    <x v="4"/>
    <s v="florence airfare sale"/>
    <s v="Broad"/>
    <x v="1"/>
    <s v="DC to Florence Sale"/>
    <s v="Position 5-10 Bid Strategy"/>
    <n v="6.25"/>
    <n v="1"/>
    <n v="2.4"/>
    <n v="2.4"/>
    <n v="1"/>
    <n v="1"/>
    <n v="1"/>
    <n v="0"/>
    <n v="0"/>
    <n v="0"/>
    <n v="2.4"/>
    <x v="901"/>
    <n v="-1"/>
    <n v="0"/>
    <s v="NA"/>
    <n v="0"/>
    <n v="0"/>
    <n v="0"/>
    <n v="2.16"/>
    <n v="-2.52"/>
    <n v="0.23999999999999977"/>
    <n v="0.12000000000000011"/>
  </r>
  <r>
    <x v="4"/>
    <s v="madrid airline"/>
    <s v="Broad"/>
    <x v="7"/>
    <s v="New York to Madrid Sale"/>
    <s v="Position 5-10 Bid Strategy"/>
    <n v="6.25"/>
    <n v="1"/>
    <n v="2.4125000000000001"/>
    <n v="2.4125000000000001"/>
    <n v="24"/>
    <n v="4.1666666666666699E-2"/>
    <n v="1"/>
    <n v="0"/>
    <n v="0"/>
    <n v="0"/>
    <n v="2.4125000000000001"/>
    <x v="1303"/>
    <n v="-1"/>
    <n v="0"/>
    <s v="NA"/>
    <n v="0"/>
    <n v="0"/>
    <n v="0"/>
    <n v="2.1712500000000001"/>
    <n v="-2.5331250000000001"/>
    <n v="0.24124999999999996"/>
    <n v="0.12062499999999998"/>
  </r>
  <r>
    <x v="4"/>
    <s v="cheap international ticket"/>
    <s v="Broad"/>
    <x v="1"/>
    <s v="Cheap International DC"/>
    <s v="Position 5-10 Bid Strategy"/>
    <n v="6.25"/>
    <n v="1"/>
    <n v="2.4125000000000001"/>
    <n v="2.4125000000000001"/>
    <n v="25"/>
    <n v="0.04"/>
    <n v="1.9279999999999999"/>
    <n v="0"/>
    <n v="0"/>
    <n v="0"/>
    <n v="2.4125000000000001"/>
    <x v="1303"/>
    <n v="-1"/>
    <n v="0"/>
    <s v="NA"/>
    <n v="0"/>
    <n v="0"/>
    <n v="0"/>
    <n v="2.1712500000000001"/>
    <n v="-2.5331250000000001"/>
    <n v="0.24124999999999996"/>
    <n v="0.12062499999999998"/>
  </r>
  <r>
    <x v="4"/>
    <s v="rome air flights"/>
    <s v="Broad"/>
    <x v="10"/>
    <s v="Boston to Rome Sale"/>
    <s v="Position 5-10 Bid Strategy"/>
    <n v="6.25"/>
    <n v="1"/>
    <n v="2.4125000000000001"/>
    <n v="2.4125000000000001"/>
    <n v="1"/>
    <n v="1"/>
    <n v="1"/>
    <n v="0"/>
    <n v="0"/>
    <n v="0"/>
    <n v="2.4125000000000001"/>
    <x v="1303"/>
    <n v="-1"/>
    <n v="0"/>
    <s v="NA"/>
    <n v="0"/>
    <n v="0"/>
    <n v="0"/>
    <n v="2.1712500000000001"/>
    <n v="-2.5331250000000001"/>
    <n v="0.24124999999999996"/>
    <n v="0.12062499999999998"/>
  </r>
  <r>
    <x v="4"/>
    <s v="italy plane ticket"/>
    <s v="Broad"/>
    <x v="0"/>
    <s v="Italy"/>
    <s v="Position 5-10 Bid Strategy"/>
    <n v="6.25"/>
    <n v="4"/>
    <n v="2.4249999999999998"/>
    <n v="0.60624999999999996"/>
    <n v="97"/>
    <n v="4.1237113402061897E-2"/>
    <n v="5.4742268041237097"/>
    <n v="0"/>
    <n v="0"/>
    <n v="0"/>
    <n v="2.4249999999999998"/>
    <x v="415"/>
    <n v="-1"/>
    <n v="0"/>
    <s v="NA"/>
    <n v="0"/>
    <n v="0"/>
    <n v="0"/>
    <n v="2.1825000000000001"/>
    <n v="-2.5462500000000001"/>
    <n v="0.24249999999999972"/>
    <n v="0.1212500000000003"/>
  </r>
  <r>
    <x v="4"/>
    <s v="paris fares"/>
    <s v="Broad"/>
    <x v="8"/>
    <s v="Miami to Paris Sale"/>
    <s v="Position 5-10 Bid Strategy"/>
    <n v="6.25"/>
    <n v="1"/>
    <n v="2.4249999999999998"/>
    <n v="2.4249999999999998"/>
    <n v="11"/>
    <n v="9.0909090909090898E-2"/>
    <n v="2.9090909090909101"/>
    <n v="0"/>
    <n v="0"/>
    <n v="0"/>
    <n v="2.4249999999999998"/>
    <x v="415"/>
    <n v="-1"/>
    <n v="0"/>
    <s v="NA"/>
    <n v="0"/>
    <n v="0"/>
    <n v="0"/>
    <n v="2.1825000000000001"/>
    <n v="-2.5462500000000001"/>
    <n v="0.24249999999999972"/>
    <n v="0.1212500000000003"/>
  </r>
  <r>
    <x v="4"/>
    <s v="barcelona airlines"/>
    <s v="Broad"/>
    <x v="9"/>
    <s v="Detroit to Barcelona Sale"/>
    <s v="Position 5-10 Bid Strategy"/>
    <n v="6.25"/>
    <n v="1"/>
    <n v="2.4249999999999998"/>
    <n v="2.4249999999999998"/>
    <n v="34"/>
    <n v="2.9411764705882401E-2"/>
    <n v="1.9726470588235301"/>
    <n v="0"/>
    <n v="0"/>
    <n v="0"/>
    <n v="2.4249999999999998"/>
    <x v="415"/>
    <n v="-1"/>
    <n v="0"/>
    <s v="NA"/>
    <n v="0"/>
    <n v="0"/>
    <n v="0"/>
    <n v="2.1825000000000001"/>
    <n v="-2.5462500000000001"/>
    <n v="0.24249999999999972"/>
    <n v="0.1212500000000003"/>
  </r>
  <r>
    <x v="4"/>
    <s v="paris airfares"/>
    <s v="Broad"/>
    <x v="15"/>
    <s v="Chicago to Paris Sale"/>
    <s v="Position 5-10 Bid Strategy"/>
    <n v="6.25"/>
    <n v="2"/>
    <n v="2.4249999999999998"/>
    <n v="1.2124999999999999"/>
    <n v="39"/>
    <n v="5.1282051282051301E-2"/>
    <n v="1.4374358974359001"/>
    <n v="0"/>
    <n v="0"/>
    <n v="0"/>
    <n v="2.4249999999999998"/>
    <x v="415"/>
    <n v="-1"/>
    <n v="0"/>
    <s v="NA"/>
    <n v="0"/>
    <n v="0"/>
    <n v="0"/>
    <n v="2.1825000000000001"/>
    <n v="-2.5462500000000001"/>
    <n v="0.24249999999999972"/>
    <n v="0.1212500000000003"/>
  </r>
  <r>
    <x v="4"/>
    <s v="air france spain flight"/>
    <s v="Broad"/>
    <x v="0"/>
    <s v="Spain Branded"/>
    <s v="Position 5-10 Bid Strategy"/>
    <n v="6.25"/>
    <n v="1"/>
    <n v="2.4500000000000002"/>
    <n v="2.4500000000000002"/>
    <n v="1"/>
    <n v="1"/>
    <n v="2"/>
    <n v="0"/>
    <n v="0"/>
    <n v="0"/>
    <n v="2.4500000000000002"/>
    <x v="1304"/>
    <n v="-1"/>
    <n v="0"/>
    <s v="NA"/>
    <n v="0"/>
    <n v="0"/>
    <n v="0"/>
    <n v="2.2050000000000001"/>
    <n v="-2.5725000000000002"/>
    <n v="0.24500000000000011"/>
    <n v="0.12250000000000005"/>
  </r>
  <r>
    <x v="4"/>
    <s v="venice fare"/>
    <s v="Broad"/>
    <x v="9"/>
    <s v="Detroit to Venice Sale"/>
    <s v="Position 5-10 Bid Strategy"/>
    <n v="6.25"/>
    <n v="1"/>
    <n v="2.4500000000000002"/>
    <n v="2.4500000000000002"/>
    <n v="1"/>
    <n v="1"/>
    <n v="1"/>
    <n v="0"/>
    <n v="0"/>
    <n v="0"/>
    <n v="2.4500000000000002"/>
    <x v="1304"/>
    <n v="-1"/>
    <n v="0"/>
    <s v="NA"/>
    <n v="0"/>
    <n v="0"/>
    <n v="0"/>
    <n v="2.2050000000000001"/>
    <n v="-2.5725000000000002"/>
    <n v="0.24500000000000011"/>
    <n v="0.12250000000000005"/>
  </r>
  <r>
    <x v="4"/>
    <s v="switzerland flight"/>
    <s v="Broad"/>
    <x v="13"/>
    <s v="Google|Switzerland"/>
    <s v="Position 5-10 Bid Strategy"/>
    <n v="6.25"/>
    <n v="1"/>
    <n v="2.4624999999999999"/>
    <n v="2.4624999999999999"/>
    <n v="13"/>
    <n v="7.69230769230769E-2"/>
    <n v="1.4307692307692299"/>
    <n v="0"/>
    <n v="0"/>
    <n v="0"/>
    <n v="2.4624999999999999"/>
    <x v="692"/>
    <n v="-1"/>
    <n v="0"/>
    <s v="NA"/>
    <n v="0"/>
    <n v="0"/>
    <n v="0"/>
    <n v="2.2162500000000001"/>
    <n v="-2.5856249999999998"/>
    <n v="0.24624999999999986"/>
    <n v="0.12312499999999993"/>
  </r>
  <r>
    <x v="4"/>
    <s v="venice airfares"/>
    <s v="Broad"/>
    <x v="7"/>
    <s v="New York to Venice Sale"/>
    <s v="Position 5-10 Bid Strategy"/>
    <n v="6.25"/>
    <n v="1"/>
    <n v="2.4624999999999999"/>
    <n v="2.4624999999999999"/>
    <n v="4"/>
    <n v="0.25"/>
    <n v="1"/>
    <n v="0"/>
    <n v="0"/>
    <n v="0"/>
    <n v="2.4624999999999999"/>
    <x v="692"/>
    <n v="-1"/>
    <n v="0"/>
    <s v="NA"/>
    <n v="0"/>
    <n v="0"/>
    <n v="0"/>
    <n v="2.2162500000000001"/>
    <n v="-2.5856249999999998"/>
    <n v="0.24624999999999986"/>
    <n v="0.12312499999999993"/>
  </r>
  <r>
    <x v="4"/>
    <s v="england airfares"/>
    <s v="Broad"/>
    <x v="13"/>
    <s v="Google|England"/>
    <s v="Position 5-10 Bid Strategy"/>
    <n v="6.25"/>
    <n v="3"/>
    <n v="2.4750000000000001"/>
    <n v="0.82499999999999996"/>
    <n v="20"/>
    <n v="0.15"/>
    <n v="1.39"/>
    <n v="0"/>
    <n v="0"/>
    <n v="0"/>
    <n v="2.4750000000000001"/>
    <x v="575"/>
    <n v="-1"/>
    <n v="0"/>
    <s v="NA"/>
    <n v="0"/>
    <n v="0"/>
    <n v="0"/>
    <n v="2.2275"/>
    <n v="-2.5987500000000003"/>
    <n v="0.24750000000000005"/>
    <n v="0.12375000000000025"/>
  </r>
  <r>
    <x v="4"/>
    <s v="european tickets"/>
    <s v="Broad"/>
    <x v="0"/>
    <s v="Europe"/>
    <s v="Position 5-10 Bid Strategy"/>
    <n v="6.25"/>
    <n v="1"/>
    <n v="2.4874999999999998"/>
    <n v="2.4874999999999998"/>
    <n v="274"/>
    <n v="3.6496350364963498E-3"/>
    <n v="2.01313868613139"/>
    <n v="0"/>
    <n v="0"/>
    <n v="0"/>
    <n v="2.4874999999999998"/>
    <x v="1305"/>
    <n v="-1"/>
    <n v="0"/>
    <s v="NA"/>
    <n v="0"/>
    <n v="0"/>
    <n v="0"/>
    <n v="2.23875"/>
    <n v="-2.6118749999999999"/>
    <n v="0.2487499999999998"/>
    <n v="0.12437500000000012"/>
  </r>
  <r>
    <x v="4"/>
    <s v="france plane tickets"/>
    <s v="Broad"/>
    <x v="8"/>
    <s v="Miami to France Sale"/>
    <s v="Position 5-10 Bid Strategy"/>
    <n v="6.25"/>
    <n v="1"/>
    <n v="2.4874999999999998"/>
    <n v="2.4874999999999998"/>
    <n v="1"/>
    <n v="1"/>
    <n v="1"/>
    <n v="0"/>
    <n v="0"/>
    <n v="0"/>
    <n v="2.4874999999999998"/>
    <x v="1305"/>
    <n v="-1"/>
    <n v="0"/>
    <s v="NA"/>
    <n v="0"/>
    <n v="0"/>
    <n v="0"/>
    <n v="2.23875"/>
    <n v="-2.6118749999999999"/>
    <n v="0.2487499999999998"/>
    <n v="0.12437500000000012"/>
  </r>
  <r>
    <x v="4"/>
    <s v="spain airlines"/>
    <s v="Broad"/>
    <x v="14"/>
    <s v="Philadelphia to Spain Sale"/>
    <s v="Position 5-10 Bid Strategy"/>
    <n v="6.25"/>
    <n v="1"/>
    <n v="2.4874999999999998"/>
    <n v="2.4874999999999998"/>
    <n v="53"/>
    <n v="1.88679245283019E-2"/>
    <n v="1.22358490566038"/>
    <n v="0"/>
    <n v="0"/>
    <n v="0"/>
    <n v="2.4874999999999998"/>
    <x v="1305"/>
    <n v="-1"/>
    <n v="0"/>
    <s v="NA"/>
    <n v="0"/>
    <n v="0"/>
    <n v="0"/>
    <n v="2.23875"/>
    <n v="-2.6118749999999999"/>
    <n v="0.2487499999999998"/>
    <n v="0.12437500000000012"/>
  </r>
  <r>
    <x v="4"/>
    <s v="rome ticket"/>
    <s v="Broad"/>
    <x v="7"/>
    <s v="New York to Rome Sale"/>
    <s v="Position 5-10 Bid Strategy"/>
    <n v="6.25"/>
    <n v="2"/>
    <n v="2.4874999999999998"/>
    <n v="1.2437499999999999"/>
    <n v="13"/>
    <n v="0.15384615384615399"/>
    <n v="1.07692307692308"/>
    <n v="0"/>
    <n v="0"/>
    <n v="0"/>
    <n v="2.4874999999999998"/>
    <x v="1305"/>
    <n v="-1"/>
    <n v="0"/>
    <s v="NA"/>
    <n v="0"/>
    <n v="0"/>
    <n v="0"/>
    <n v="2.23875"/>
    <n v="-2.6118749999999999"/>
    <n v="0.2487499999999998"/>
    <n v="0.12437500000000012"/>
  </r>
  <r>
    <x v="4"/>
    <s v="france airline tickets"/>
    <s v="Broad"/>
    <x v="8"/>
    <s v="Miami to France Sale"/>
    <s v="Position 5-10 Bid Strategy"/>
    <n v="6.25"/>
    <n v="1"/>
    <n v="2.5"/>
    <n v="2.5"/>
    <n v="4"/>
    <n v="0.25"/>
    <n v="1"/>
    <n v="0"/>
    <n v="0"/>
    <n v="0"/>
    <n v="2.5"/>
    <x v="1306"/>
    <n v="-1"/>
    <n v="0"/>
    <s v="NA"/>
    <n v="0"/>
    <n v="0"/>
    <n v="0"/>
    <n v="2.25"/>
    <n v="-2.625"/>
    <n v="0.25"/>
    <n v="0.125"/>
  </r>
  <r>
    <x v="4"/>
    <s v="europe airlines"/>
    <s v="Broad"/>
    <x v="17"/>
    <s v="Europe Los Angeles"/>
    <s v="Position 5-10 Bid Strategy"/>
    <n v="6.25"/>
    <n v="1"/>
    <n v="2.5"/>
    <n v="2.5"/>
    <n v="46"/>
    <n v="2.1739130434782598E-2"/>
    <n v="1.7760869565217401"/>
    <n v="0"/>
    <n v="0"/>
    <n v="0"/>
    <n v="2.5"/>
    <x v="1306"/>
    <n v="-1"/>
    <n v="0"/>
    <s v="NA"/>
    <n v="0"/>
    <n v="0"/>
    <n v="0"/>
    <n v="2.25"/>
    <n v="-2.625"/>
    <n v="0.25"/>
    <n v="0.125"/>
  </r>
  <r>
    <x v="4"/>
    <s v="paris cheap flight"/>
    <s v="Broad"/>
    <x v="1"/>
    <s v="DC to Paris Sale"/>
    <s v="Position 5-10 Bid Strategy"/>
    <n v="6.25"/>
    <n v="1"/>
    <n v="2.5125000000000002"/>
    <n v="2.5125000000000002"/>
    <n v="23"/>
    <n v="4.3478260869565195E-2"/>
    <n v="3.5204347826086999"/>
    <n v="0"/>
    <n v="0"/>
    <n v="0"/>
    <n v="2.5125000000000002"/>
    <x v="642"/>
    <n v="-1"/>
    <n v="0"/>
    <s v="NA"/>
    <n v="0"/>
    <n v="0"/>
    <n v="0"/>
    <n v="2.2612500000000004"/>
    <n v="-2.6381250000000005"/>
    <n v="0.25124999999999975"/>
    <n v="0.12562500000000032"/>
  </r>
  <r>
    <x v="4"/>
    <s v="milan flight"/>
    <s v="Broad"/>
    <x v="17"/>
    <s v="Los Angeles to Milan Sale"/>
    <s v="Position 5-10 Bid Strategy"/>
    <n v="6.25"/>
    <n v="1"/>
    <n v="2.5249999999999999"/>
    <n v="2.5249999999999999"/>
    <n v="35"/>
    <n v="2.8571428571428598E-2"/>
    <n v="1.24"/>
    <n v="0"/>
    <n v="0"/>
    <n v="0"/>
    <n v="2.5249999999999999"/>
    <x v="693"/>
    <n v="-1"/>
    <n v="0"/>
    <s v="NA"/>
    <n v="0"/>
    <n v="0"/>
    <n v="0"/>
    <n v="2.2725"/>
    <n v="-2.6512500000000001"/>
    <n v="0.25249999999999995"/>
    <n v="0.1262500000000002"/>
  </r>
  <r>
    <x v="4"/>
    <s v="france cheap ticket"/>
    <s v="Broad"/>
    <x v="10"/>
    <s v="Boston to France Sale"/>
    <s v="Position 5-10 Bid Strategy"/>
    <n v="6.25"/>
    <n v="1"/>
    <n v="2.5249999999999999"/>
    <n v="2.5249999999999999"/>
    <n v="7"/>
    <n v="0.14285714285714302"/>
    <n v="2.4285714285714302"/>
    <n v="0"/>
    <n v="0"/>
    <n v="0"/>
    <n v="2.5249999999999999"/>
    <x v="693"/>
    <n v="-1"/>
    <n v="0"/>
    <s v="NA"/>
    <n v="0"/>
    <n v="0"/>
    <n v="0"/>
    <n v="2.2725"/>
    <n v="-2.6512500000000001"/>
    <n v="0.25249999999999995"/>
    <n v="0.1262500000000002"/>
  </r>
  <r>
    <x v="4"/>
    <s v="italy tickets"/>
    <s v="Broad"/>
    <x v="10"/>
    <s v="Boston to Italy Sale"/>
    <s v="Position 5-10 Bid Strategy"/>
    <n v="6.25"/>
    <n v="1"/>
    <n v="2.5249999999999999"/>
    <n v="2.5249999999999999"/>
    <n v="24"/>
    <n v="4.1666666666666699E-2"/>
    <n v="1.8416666666666699"/>
    <n v="0"/>
    <n v="0"/>
    <n v="0"/>
    <n v="2.5249999999999999"/>
    <x v="693"/>
    <n v="-1"/>
    <n v="0"/>
    <s v="NA"/>
    <n v="0"/>
    <n v="0"/>
    <n v="0"/>
    <n v="2.2725"/>
    <n v="-2.6512500000000001"/>
    <n v="0.25249999999999995"/>
    <n v="0.1262500000000002"/>
  </r>
  <r>
    <x v="4"/>
    <s v="geneva tickets"/>
    <s v="Broad"/>
    <x v="13"/>
    <s v="Google|Geneva"/>
    <s v="Position 5-10 Bid Strategy"/>
    <n v="6.25"/>
    <n v="2"/>
    <n v="2.5375000000000001"/>
    <n v="1.26875"/>
    <n v="176"/>
    <n v="1.13636363636364E-2"/>
    <n v="1.2437499999999999"/>
    <n v="0"/>
    <n v="0"/>
    <n v="0"/>
    <n v="2.5375000000000001"/>
    <x v="1059"/>
    <n v="-1"/>
    <n v="0"/>
    <s v="NA"/>
    <n v="0"/>
    <n v="0"/>
    <n v="0"/>
    <n v="2.2837499999999999"/>
    <n v="-2.6643750000000002"/>
    <n v="0.25375000000000014"/>
    <n v="0.12687500000000007"/>
  </r>
  <r>
    <x v="4"/>
    <s v="athens airfares"/>
    <s v="Broad"/>
    <x v="5"/>
    <s v="San Francisco to Athens Sale"/>
    <s v="Position 5-10 Bid Strategy"/>
    <n v="6.25"/>
    <n v="1"/>
    <n v="2.5375000000000001"/>
    <n v="2.5375000000000001"/>
    <n v="10"/>
    <n v="0.1"/>
    <n v="1.3"/>
    <n v="0"/>
    <n v="0"/>
    <n v="0"/>
    <n v="2.5375000000000001"/>
    <x v="1059"/>
    <n v="-1"/>
    <n v="0"/>
    <s v="NA"/>
    <n v="0"/>
    <n v="0"/>
    <n v="0"/>
    <n v="2.2837499999999999"/>
    <n v="-2.6643750000000002"/>
    <n v="0.25375000000000014"/>
    <n v="0.12687500000000007"/>
  </r>
  <r>
    <x v="4"/>
    <s v="venice flight"/>
    <s v="Broad"/>
    <x v="11"/>
    <s v="Houston to Venice Sale"/>
    <s v="Position 5-10 Bid Strategy"/>
    <n v="6.25"/>
    <n v="1"/>
    <n v="2.5499999999999998"/>
    <n v="2.5499999999999998"/>
    <n v="45"/>
    <n v="2.2222222222222202E-2"/>
    <n v="1.06666666666667"/>
    <n v="0"/>
    <n v="0"/>
    <n v="0"/>
    <n v="2.5499999999999998"/>
    <x v="1230"/>
    <n v="-1"/>
    <n v="0"/>
    <s v="NA"/>
    <n v="0"/>
    <n v="0"/>
    <n v="0"/>
    <n v="2.2949999999999999"/>
    <n v="-2.6774999999999998"/>
    <n v="0.25499999999999989"/>
    <n v="0.12749999999999995"/>
  </r>
  <r>
    <x v="4"/>
    <s v="barcelona cheap flights"/>
    <s v="Broad"/>
    <x v="9"/>
    <s v="Detroit to Barcelona Sale"/>
    <s v="Position 5-10 Bid Strategy"/>
    <n v="6.25"/>
    <n v="1"/>
    <n v="2.5499999999999998"/>
    <n v="2.5499999999999998"/>
    <n v="2"/>
    <n v="0.5"/>
    <n v="1"/>
    <n v="0"/>
    <n v="0"/>
    <n v="0"/>
    <n v="2.5499999999999998"/>
    <x v="1230"/>
    <n v="-1"/>
    <n v="0"/>
    <s v="NA"/>
    <n v="0"/>
    <n v="0"/>
    <n v="0"/>
    <n v="2.2949999999999999"/>
    <n v="-2.6774999999999998"/>
    <n v="0.25499999999999989"/>
    <n v="0.12749999999999995"/>
  </r>
  <r>
    <x v="4"/>
    <s v="florence flight"/>
    <s v="Broad"/>
    <x v="1"/>
    <s v="DC to Florence Sale"/>
    <s v="Position 5-10 Bid Strategy"/>
    <n v="6.25"/>
    <n v="1"/>
    <n v="2.5499999999999998"/>
    <n v="2.5499999999999998"/>
    <n v="24"/>
    <n v="4.1666666666666699E-2"/>
    <n v="1.2916666666666701"/>
    <n v="0"/>
    <n v="0"/>
    <n v="0"/>
    <n v="2.5499999999999998"/>
    <x v="1230"/>
    <n v="-1"/>
    <n v="0"/>
    <s v="NA"/>
    <n v="0"/>
    <n v="0"/>
    <n v="0"/>
    <n v="2.2949999999999999"/>
    <n v="-2.6774999999999998"/>
    <n v="0.25499999999999989"/>
    <n v="0.12749999999999995"/>
  </r>
  <r>
    <x v="4"/>
    <s v="europe air fare"/>
    <s v="Broad"/>
    <x v="14"/>
    <s v="Europe Philadelphia"/>
    <s v="Position 5-10 Bid Strategy"/>
    <n v="6.25"/>
    <n v="1"/>
    <n v="2.5625"/>
    <n v="2.5625"/>
    <n v="3"/>
    <n v="0.33333333333333298"/>
    <n v="1"/>
    <n v="0"/>
    <n v="0"/>
    <n v="0"/>
    <n v="2.5625"/>
    <x v="745"/>
    <n v="-1"/>
    <n v="0"/>
    <s v="NA"/>
    <n v="0"/>
    <n v="0"/>
    <n v="0"/>
    <n v="2.3062499999999999"/>
    <n v="-2.6906250000000003"/>
    <n v="0.25625000000000009"/>
    <n v="0.12812500000000027"/>
  </r>
  <r>
    <x v="4"/>
    <s v="athens air fares"/>
    <s v="Broad"/>
    <x v="1"/>
    <s v="DC to Athens Sale"/>
    <s v="Position 5-10 Bid Strategy"/>
    <n v="6.25"/>
    <n v="1"/>
    <n v="2.5625"/>
    <n v="2.5625"/>
    <n v="1"/>
    <n v="1"/>
    <n v="1"/>
    <n v="0"/>
    <n v="0"/>
    <n v="0"/>
    <n v="2.5625"/>
    <x v="745"/>
    <n v="-1"/>
    <n v="0"/>
    <s v="NA"/>
    <n v="0"/>
    <n v="0"/>
    <n v="0"/>
    <n v="2.3062499999999999"/>
    <n v="-2.6906250000000003"/>
    <n v="0.25625000000000009"/>
    <n v="0.12812500000000027"/>
  </r>
  <r>
    <x v="4"/>
    <s v="italy airline tickets"/>
    <s v="Broad"/>
    <x v="5"/>
    <s v="San Francisco to Italy Sale"/>
    <s v="Position 5-10 Bid Strategy"/>
    <n v="6.25"/>
    <n v="1"/>
    <n v="2.5750000000000002"/>
    <n v="2.5750000000000002"/>
    <n v="121"/>
    <n v="8.2644628099173608E-3"/>
    <n v="1.0231404958677699"/>
    <n v="0"/>
    <n v="0"/>
    <n v="0"/>
    <n v="2.5750000000000002"/>
    <x v="718"/>
    <n v="-1"/>
    <n v="0"/>
    <s v="NA"/>
    <n v="0"/>
    <n v="0"/>
    <n v="0"/>
    <n v="2.3175000000000003"/>
    <n v="-2.7037500000000003"/>
    <n v="0.25749999999999984"/>
    <n v="0.12875000000000014"/>
  </r>
  <r>
    <x v="4"/>
    <s v="paris cheap fares"/>
    <s v="Broad"/>
    <x v="1"/>
    <s v="DC to Paris Sale"/>
    <s v="Position 5-10 Bid Strategy"/>
    <n v="6.25"/>
    <n v="1"/>
    <n v="2.5750000000000002"/>
    <n v="2.5750000000000002"/>
    <n v="2"/>
    <n v="0.5"/>
    <n v="2.5"/>
    <n v="0"/>
    <n v="0"/>
    <n v="0"/>
    <n v="2.5750000000000002"/>
    <x v="718"/>
    <n v="-1"/>
    <n v="0"/>
    <s v="NA"/>
    <n v="0"/>
    <n v="0"/>
    <n v="0"/>
    <n v="2.3175000000000003"/>
    <n v="-2.7037500000000003"/>
    <n v="0.25749999999999984"/>
    <n v="0.12875000000000014"/>
  </r>
  <r>
    <x v="4"/>
    <s v="paris cheap airfares"/>
    <s v="Broad"/>
    <x v="15"/>
    <s v="Chicago to Paris Sale"/>
    <s v="Position 5-10 Bid Strategy"/>
    <n v="6.25"/>
    <n v="1"/>
    <n v="2.5750000000000002"/>
    <n v="2.5750000000000002"/>
    <n v="6"/>
    <n v="0.16666666666666699"/>
    <n v="2.8"/>
    <n v="0"/>
    <n v="0"/>
    <n v="0"/>
    <n v="2.5750000000000002"/>
    <x v="718"/>
    <n v="-1"/>
    <n v="0"/>
    <s v="NA"/>
    <n v="0"/>
    <n v="0"/>
    <n v="0"/>
    <n v="2.3175000000000003"/>
    <n v="-2.7037500000000003"/>
    <n v="0.25749999999999984"/>
    <n v="0.12875000000000014"/>
  </r>
  <r>
    <x v="4"/>
    <s v="milan cheap flights"/>
    <s v="Broad"/>
    <x v="10"/>
    <s v="Boston to Milan Sale"/>
    <s v="Position 5-10 Bid Strategy"/>
    <n v="6.25"/>
    <n v="1"/>
    <n v="2.5750000000000002"/>
    <n v="2.5750000000000002"/>
    <n v="3"/>
    <n v="0.33333333333333298"/>
    <n v="1.3333333333333299"/>
    <n v="0"/>
    <n v="0"/>
    <n v="0"/>
    <n v="2.5750000000000002"/>
    <x v="718"/>
    <n v="-1"/>
    <n v="0"/>
    <s v="NA"/>
    <n v="0"/>
    <n v="0"/>
    <n v="0"/>
    <n v="2.3175000000000003"/>
    <n v="-2.7037500000000003"/>
    <n v="0.25749999999999984"/>
    <n v="0.12875000000000014"/>
  </r>
  <r>
    <x v="4"/>
    <s v="international air tickets"/>
    <s v="Broad"/>
    <x v="14"/>
    <s v="International Philadelphia"/>
    <s v="Position 5-10 Bid Strategy"/>
    <n v="6.25"/>
    <n v="1"/>
    <n v="2.5874999999999999"/>
    <n v="2.5874999999999999"/>
    <n v="12"/>
    <n v="8.3333333333333301E-2"/>
    <n v="1"/>
    <n v="0"/>
    <n v="0"/>
    <n v="0"/>
    <n v="2.5874999999999999"/>
    <x v="1307"/>
    <n v="-1"/>
    <n v="0"/>
    <s v="NA"/>
    <n v="0"/>
    <n v="0"/>
    <n v="0"/>
    <n v="2.3287499999999999"/>
    <n v="-2.7168749999999999"/>
    <n v="0.25875000000000004"/>
    <n v="0.12937500000000002"/>
  </r>
  <r>
    <x v="4"/>
    <s v="switzerland airline"/>
    <s v="Broad"/>
    <x v="13"/>
    <s v="Google|Switzerland"/>
    <s v="Position 5-10 Bid Strategy"/>
    <n v="6.25"/>
    <n v="1"/>
    <n v="2.6"/>
    <n v="2.6"/>
    <n v="56"/>
    <n v="1.7857142857142901E-2"/>
    <n v="1.2250000000000001"/>
    <n v="0"/>
    <n v="0"/>
    <n v="0"/>
    <n v="2.6"/>
    <x v="1308"/>
    <n v="-1"/>
    <n v="0"/>
    <s v="NA"/>
    <n v="0"/>
    <n v="0"/>
    <n v="0"/>
    <n v="2.3400000000000003"/>
    <n v="-2.7300000000000004"/>
    <n v="0.25999999999999979"/>
    <n v="0.13000000000000034"/>
  </r>
  <r>
    <x v="4"/>
    <s v="cheap europe tickets"/>
    <s v="Broad"/>
    <x v="7"/>
    <s v="Cheap Europe New York"/>
    <s v="Position 5-10 Bid Strategy"/>
    <n v="6.25"/>
    <n v="1"/>
    <n v="2.6"/>
    <n v="2.6"/>
    <n v="8"/>
    <n v="0.125"/>
    <n v="2.125"/>
    <n v="0"/>
    <n v="0"/>
    <n v="0"/>
    <n v="2.6"/>
    <x v="1308"/>
    <n v="-1"/>
    <n v="0"/>
    <s v="NA"/>
    <n v="0"/>
    <n v="0"/>
    <n v="0"/>
    <n v="2.3400000000000003"/>
    <n v="-2.7300000000000004"/>
    <n v="0.25999999999999979"/>
    <n v="0.13000000000000034"/>
  </r>
  <r>
    <x v="4"/>
    <s v="cheap international airfares"/>
    <s v="Broad"/>
    <x v="1"/>
    <s v="Cheap International DC"/>
    <s v="Position 5-10 Bid Strategy"/>
    <n v="6.25"/>
    <n v="1"/>
    <n v="2.6"/>
    <n v="2.6"/>
    <n v="101"/>
    <n v="9.9009900990098994E-3"/>
    <n v="3.4366336633663401"/>
    <n v="0"/>
    <n v="0"/>
    <n v="0"/>
    <n v="2.6"/>
    <x v="1308"/>
    <n v="-1"/>
    <n v="0"/>
    <s v="NA"/>
    <n v="0"/>
    <n v="0"/>
    <n v="0"/>
    <n v="2.3400000000000003"/>
    <n v="-2.7300000000000004"/>
    <n v="0.25999999999999979"/>
    <n v="0.13000000000000034"/>
  </r>
  <r>
    <x v="4"/>
    <s v="paris cheap tickets"/>
    <s v="Broad"/>
    <x v="8"/>
    <s v="Miami to Paris Sale"/>
    <s v="Position 5-10 Bid Strategy"/>
    <n v="6.25"/>
    <n v="2"/>
    <n v="2.6124999999999998"/>
    <n v="1.3062499999999999"/>
    <n v="17"/>
    <n v="0.11764705882352899"/>
    <n v="3.4235294117647102"/>
    <n v="0"/>
    <n v="0"/>
    <n v="0"/>
    <n v="2.6124999999999998"/>
    <x v="484"/>
    <n v="-1"/>
    <n v="0"/>
    <s v="NA"/>
    <n v="0"/>
    <n v="0"/>
    <n v="0"/>
    <n v="2.3512499999999998"/>
    <n v="-2.743125"/>
    <n v="0.26124999999999998"/>
    <n v="0.13062500000000021"/>
  </r>
  <r>
    <x v="4"/>
    <s v="italy cheap airfare"/>
    <s v="Broad"/>
    <x v="5"/>
    <s v="San Francisco to Italy Sale"/>
    <s v="Position 5-10 Bid Strategy"/>
    <n v="6.25"/>
    <n v="1"/>
    <n v="2.6124999999999998"/>
    <n v="2.6124999999999998"/>
    <n v="4"/>
    <n v="0.25"/>
    <n v="1"/>
    <n v="0"/>
    <n v="0"/>
    <n v="0"/>
    <n v="2.6124999999999998"/>
    <x v="484"/>
    <n v="-1"/>
    <n v="0"/>
    <s v="NA"/>
    <n v="0"/>
    <n v="0"/>
    <n v="0"/>
    <n v="2.3512499999999998"/>
    <n v="-2.743125"/>
    <n v="0.26124999999999998"/>
    <n v="0.13062500000000021"/>
  </r>
  <r>
    <x v="4"/>
    <s v="spain airfares"/>
    <s v="Broad"/>
    <x v="7"/>
    <s v="New York to Spain Sale"/>
    <s v="Position 5-10 Bid Strategy"/>
    <n v="6.25"/>
    <n v="1"/>
    <n v="2.6124999999999998"/>
    <n v="2.6124999999999998"/>
    <n v="3"/>
    <n v="0.33333333333333298"/>
    <n v="1"/>
    <n v="0"/>
    <n v="0"/>
    <n v="0"/>
    <n v="2.6124999999999998"/>
    <x v="484"/>
    <n v="-1"/>
    <n v="0"/>
    <s v="NA"/>
    <n v="0"/>
    <n v="0"/>
    <n v="0"/>
    <n v="2.3512499999999998"/>
    <n v="-2.743125"/>
    <n v="0.26124999999999998"/>
    <n v="0.13062500000000021"/>
  </r>
  <r>
    <x v="4"/>
    <s v="discount europe airfares"/>
    <s v="Broad"/>
    <x v="17"/>
    <s v="Discount Europe Los Angeles"/>
    <s v="Position 5-10 Bid Strategy"/>
    <n v="6.25"/>
    <n v="1"/>
    <n v="2.6124999999999998"/>
    <n v="2.6124999999999998"/>
    <n v="9"/>
    <n v="0.11111111111111099"/>
    <n v="2.4433333333333298"/>
    <n v="0"/>
    <n v="0"/>
    <n v="0"/>
    <n v="2.6124999999999998"/>
    <x v="484"/>
    <n v="-1"/>
    <n v="0"/>
    <s v="NA"/>
    <n v="0"/>
    <n v="0"/>
    <n v="0"/>
    <n v="2.3512499999999998"/>
    <n v="-2.743125"/>
    <n v="0.26124999999999998"/>
    <n v="0.13062500000000021"/>
  </r>
  <r>
    <x v="4"/>
    <s v="greece cheap flights"/>
    <s v="Broad"/>
    <x v="17"/>
    <s v="Los Angeles to Greece Sale"/>
    <s v="Position 5-10 Bid Strategy"/>
    <n v="6.25"/>
    <n v="1"/>
    <n v="2.6124999999999998"/>
    <n v="2.6124999999999998"/>
    <n v="9"/>
    <n v="0.11111111111111099"/>
    <n v="1.31111111111111"/>
    <n v="0"/>
    <n v="0"/>
    <n v="0"/>
    <n v="2.6124999999999998"/>
    <x v="484"/>
    <n v="-1"/>
    <n v="0"/>
    <s v="NA"/>
    <n v="0"/>
    <n v="0"/>
    <n v="0"/>
    <n v="2.3512499999999998"/>
    <n v="-2.743125"/>
    <n v="0.26124999999999998"/>
    <n v="0.13062500000000021"/>
  </r>
  <r>
    <x v="4"/>
    <s v="cheap europe airfare"/>
    <s v="Broad"/>
    <x v="17"/>
    <s v="Cheap Europe Los Angeles"/>
    <s v="Position 5-10 Bid Strategy"/>
    <n v="6.25"/>
    <n v="1"/>
    <n v="2.6124999999999998"/>
    <n v="2.6124999999999998"/>
    <n v="4"/>
    <n v="0.25"/>
    <n v="1"/>
    <n v="0"/>
    <n v="0"/>
    <n v="0"/>
    <n v="2.6124999999999998"/>
    <x v="484"/>
    <n v="-1"/>
    <n v="0"/>
    <s v="NA"/>
    <n v="0"/>
    <n v="0"/>
    <n v="0"/>
    <n v="2.3512499999999998"/>
    <n v="-2.743125"/>
    <n v="0.26124999999999998"/>
    <n v="0.13062500000000021"/>
  </r>
  <r>
    <x v="4"/>
    <s v="cheap europe airfare"/>
    <s v="Broad"/>
    <x v="7"/>
    <s v="Cheap Europe New York"/>
    <s v="Position 5-10 Bid Strategy"/>
    <n v="6.25"/>
    <n v="1"/>
    <n v="2.6375000000000002"/>
    <n v="2.6375000000000002"/>
    <n v="1"/>
    <n v="1"/>
    <n v="1"/>
    <n v="0"/>
    <n v="0"/>
    <n v="0"/>
    <n v="2.6375000000000002"/>
    <x v="1309"/>
    <n v="-1"/>
    <n v="0"/>
    <s v="NA"/>
    <n v="0"/>
    <n v="0"/>
    <n v="0"/>
    <n v="2.3737500000000002"/>
    <n v="-2.7693750000000001"/>
    <n v="0.26374999999999993"/>
    <n v="0.13187499999999996"/>
  </r>
  <r>
    <x v="4"/>
    <s v="international plane tickets"/>
    <s v="Broad"/>
    <x v="17"/>
    <s v="International Los Angeles"/>
    <s v="Position 5-10 Bid Strategy"/>
    <n v="6.25"/>
    <n v="1"/>
    <n v="2.6375000000000002"/>
    <n v="2.6375000000000002"/>
    <n v="3"/>
    <n v="0.33333333333333298"/>
    <n v="1.6666666666666701"/>
    <n v="0"/>
    <n v="0"/>
    <n v="0"/>
    <n v="2.6375000000000002"/>
    <x v="1309"/>
    <n v="-1"/>
    <n v="0"/>
    <s v="NA"/>
    <n v="0"/>
    <n v="0"/>
    <n v="0"/>
    <n v="2.3737500000000002"/>
    <n v="-2.7693750000000001"/>
    <n v="0.26374999999999993"/>
    <n v="0.13187499999999996"/>
  </r>
  <r>
    <x v="4"/>
    <s v="athens airline tickets"/>
    <s v="Broad"/>
    <x v="7"/>
    <s v="New York to Athens Sale"/>
    <s v="Position 5-10 Bid Strategy"/>
    <n v="6.25"/>
    <n v="1"/>
    <n v="2.65"/>
    <n v="2.65"/>
    <n v="1"/>
    <n v="1"/>
    <n v="1"/>
    <n v="0"/>
    <n v="0"/>
    <n v="0"/>
    <n v="2.65"/>
    <x v="1310"/>
    <n v="-1"/>
    <n v="0"/>
    <s v="NA"/>
    <n v="0"/>
    <n v="0"/>
    <n v="0"/>
    <n v="2.3849999999999998"/>
    <n v="-2.7825000000000002"/>
    <n v="0.26500000000000012"/>
    <n v="0.13250000000000028"/>
  </r>
  <r>
    <x v="4"/>
    <s v="athens flights"/>
    <s v="Broad"/>
    <x v="10"/>
    <s v="Boston to Athens Sale"/>
    <s v="Position 5-10 Bid Strategy"/>
    <n v="6.25"/>
    <n v="1"/>
    <n v="2.65"/>
    <n v="2.65"/>
    <n v="84"/>
    <n v="1.1904761904761901E-2"/>
    <n v="1.51309523809524"/>
    <n v="0"/>
    <n v="0"/>
    <n v="0"/>
    <n v="2.65"/>
    <x v="1310"/>
    <n v="-1"/>
    <n v="0"/>
    <s v="NA"/>
    <n v="0"/>
    <n v="0"/>
    <n v="0"/>
    <n v="2.3849999999999998"/>
    <n v="-2.7825000000000002"/>
    <n v="0.26500000000000012"/>
    <n v="0.13250000000000028"/>
  </r>
  <r>
    <x v="4"/>
    <s v="paris plane ticket"/>
    <s v="Broad"/>
    <x v="17"/>
    <s v="Los Angeles to Paris Sale"/>
    <s v="Position 5-10 Bid Strategy"/>
    <n v="6.25"/>
    <n v="1"/>
    <n v="2.6625000000000001"/>
    <n v="2.6625000000000001"/>
    <n v="3"/>
    <n v="0.33333333333333298"/>
    <n v="1"/>
    <n v="0"/>
    <n v="0"/>
    <n v="0"/>
    <n v="2.6625000000000001"/>
    <x v="485"/>
    <n v="-1"/>
    <n v="0"/>
    <s v="NA"/>
    <n v="0"/>
    <n v="0"/>
    <n v="0"/>
    <n v="2.3962500000000002"/>
    <n v="-2.7956250000000002"/>
    <n v="0.26624999999999988"/>
    <n v="0.13312500000000016"/>
  </r>
  <r>
    <x v="4"/>
    <s v="florence airfare sale"/>
    <s v="Broad"/>
    <x v="11"/>
    <s v="Houston to Florence Sale"/>
    <s v="Position 5-10 Bid Strategy"/>
    <n v="6.25"/>
    <n v="1"/>
    <n v="2.6625000000000001"/>
    <n v="2.6625000000000001"/>
    <n v="2"/>
    <n v="0.5"/>
    <n v="1"/>
    <n v="0"/>
    <n v="0"/>
    <n v="0"/>
    <n v="2.6625000000000001"/>
    <x v="485"/>
    <n v="-1"/>
    <n v="0"/>
    <s v="NA"/>
    <n v="0"/>
    <n v="0"/>
    <n v="0"/>
    <n v="2.3962500000000002"/>
    <n v="-2.7956250000000002"/>
    <n v="0.26624999999999988"/>
    <n v="0.13312500000000016"/>
  </r>
  <r>
    <x v="4"/>
    <s v="italy air flights"/>
    <s v="Broad"/>
    <x v="1"/>
    <s v="DC to Italy Sale"/>
    <s v="Position 5-10 Bid Strategy"/>
    <n v="6.25"/>
    <n v="1"/>
    <n v="2.6625000000000001"/>
    <n v="2.6625000000000001"/>
    <n v="1"/>
    <n v="1"/>
    <n v="1"/>
    <n v="0"/>
    <n v="0"/>
    <n v="0"/>
    <n v="2.6625000000000001"/>
    <x v="485"/>
    <n v="-1"/>
    <n v="0"/>
    <s v="NA"/>
    <n v="0"/>
    <n v="0"/>
    <n v="0"/>
    <n v="2.3962500000000002"/>
    <n v="-2.7956250000000002"/>
    <n v="0.26624999999999988"/>
    <n v="0.13312500000000016"/>
  </r>
  <r>
    <x v="4"/>
    <s v="rome plane tickets"/>
    <s v="Broad"/>
    <x v="7"/>
    <s v="New York to Rome Sale"/>
    <s v="Position 5-10 Bid Strategy"/>
    <n v="6.25"/>
    <n v="1"/>
    <n v="2.6749999999999998"/>
    <n v="2.6749999999999998"/>
    <n v="1"/>
    <n v="1"/>
    <n v="2"/>
    <n v="0"/>
    <n v="0"/>
    <n v="0"/>
    <n v="2.6749999999999998"/>
    <x v="486"/>
    <n v="-1"/>
    <n v="0"/>
    <s v="NA"/>
    <n v="0"/>
    <n v="0"/>
    <n v="0"/>
    <n v="2.4074999999999998"/>
    <n v="-2.8087499999999999"/>
    <n v="0.26750000000000007"/>
    <n v="0.13375000000000004"/>
  </r>
  <r>
    <x v="4"/>
    <s v="france plane tickets"/>
    <s v="Broad"/>
    <x v="15"/>
    <s v="Chicago to France Sale"/>
    <s v="Position 5-10 Bid Strategy"/>
    <n v="6.25"/>
    <n v="1"/>
    <n v="2.7"/>
    <n v="2.7"/>
    <n v="2"/>
    <n v="0.5"/>
    <n v="1"/>
    <n v="0"/>
    <n v="0"/>
    <n v="0"/>
    <n v="2.7"/>
    <x v="798"/>
    <n v="-1"/>
    <n v="0"/>
    <s v="NA"/>
    <n v="0"/>
    <n v="0"/>
    <n v="0"/>
    <n v="2.4300000000000002"/>
    <n v="-2.8350000000000004"/>
    <n v="0.27"/>
    <n v="0.13500000000000023"/>
  </r>
  <r>
    <x v="4"/>
    <s v="italy plane tickets"/>
    <s v="Broad"/>
    <x v="10"/>
    <s v="Boston to Italy Sale"/>
    <s v="Position 5-10 Bid Strategy"/>
    <n v="6.25"/>
    <n v="1"/>
    <n v="2.7"/>
    <n v="2.7"/>
    <n v="1"/>
    <n v="1"/>
    <n v="2"/>
    <n v="0"/>
    <n v="0"/>
    <n v="0"/>
    <n v="2.7"/>
    <x v="798"/>
    <n v="-1"/>
    <n v="0"/>
    <s v="NA"/>
    <n v="0"/>
    <n v="0"/>
    <n v="0"/>
    <n v="2.4300000000000002"/>
    <n v="-2.8350000000000004"/>
    <n v="0.27"/>
    <n v="0.13500000000000023"/>
  </r>
  <r>
    <x v="4"/>
    <s v="barcelona cheap flights"/>
    <s v="Broad"/>
    <x v="5"/>
    <s v="San Francisco to Barcelona Sale"/>
    <s v="Position 5-10 Bid Strategy"/>
    <n v="6.25"/>
    <n v="1"/>
    <n v="2.7124999999999999"/>
    <n v="2.7124999999999999"/>
    <n v="6"/>
    <n v="0.16666666666666699"/>
    <n v="1.1666666666666701"/>
    <n v="0"/>
    <n v="0"/>
    <n v="0"/>
    <n v="2.7124999999999999"/>
    <x v="1311"/>
    <n v="-1"/>
    <n v="0"/>
    <s v="NA"/>
    <n v="0"/>
    <n v="0"/>
    <n v="0"/>
    <n v="2.4412500000000001"/>
    <n v="-2.848125"/>
    <n v="0.27124999999999977"/>
    <n v="0.13562500000000011"/>
  </r>
  <r>
    <x v="4"/>
    <s v="paris air flights"/>
    <s v="Broad"/>
    <x v="7"/>
    <s v="New York to Paris Sale"/>
    <s v="Position 5-10 Bid Strategy"/>
    <n v="6.25"/>
    <n v="1"/>
    <n v="2.7124999999999999"/>
    <n v="2.7124999999999999"/>
    <n v="13"/>
    <n v="7.69230769230769E-2"/>
    <n v="1"/>
    <n v="0"/>
    <n v="0"/>
    <n v="0"/>
    <n v="2.7124999999999999"/>
    <x v="1311"/>
    <n v="-1"/>
    <n v="0"/>
    <s v="NA"/>
    <n v="0"/>
    <n v="0"/>
    <n v="0"/>
    <n v="2.4412500000000001"/>
    <n v="-2.848125"/>
    <n v="0.27124999999999977"/>
    <n v="0.13562500000000011"/>
  </r>
  <r>
    <x v="4"/>
    <s v="france ticket"/>
    <s v="Broad"/>
    <x v="15"/>
    <s v="Chicago to France Sale"/>
    <s v="Position 5-10 Bid Strategy"/>
    <n v="6.25"/>
    <n v="1"/>
    <n v="2.7124999999999999"/>
    <n v="2.7124999999999999"/>
    <n v="7"/>
    <n v="0.14285714285714302"/>
    <n v="1.8571428571428601"/>
    <n v="0"/>
    <n v="0"/>
    <n v="0"/>
    <n v="2.7124999999999999"/>
    <x v="1311"/>
    <n v="-1"/>
    <n v="0"/>
    <s v="NA"/>
    <n v="0"/>
    <n v="0"/>
    <n v="0"/>
    <n v="2.4412500000000001"/>
    <n v="-2.848125"/>
    <n v="0.27124999999999977"/>
    <n v="0.13562500000000011"/>
  </r>
  <r>
    <x v="4"/>
    <s v="[istanbul airlines]"/>
    <s v="Exact"/>
    <x v="0"/>
    <s v="Istanbul"/>
    <s v="Position 5-10 Bid Strategy"/>
    <n v="6.25"/>
    <n v="2"/>
    <n v="2.7250000000000001"/>
    <n v="1.3625"/>
    <n v="75"/>
    <n v="2.66666666666667E-2"/>
    <n v="3.1640000000000001"/>
    <n v="0"/>
    <n v="0"/>
    <n v="0"/>
    <n v="2.7250000000000001"/>
    <x v="417"/>
    <n v="-1"/>
    <n v="0"/>
    <s v="NA"/>
    <n v="0"/>
    <n v="0"/>
    <n v="0"/>
    <n v="2.4525000000000001"/>
    <n v="-2.8612500000000001"/>
    <n v="0.27249999999999996"/>
    <n v="0.13624999999999998"/>
  </r>
  <r>
    <x v="4"/>
    <s v="rome tickets"/>
    <s v="Broad"/>
    <x v="5"/>
    <s v="San Francisco to Rome Sale"/>
    <s v="Position 5-10 Bid Strategy"/>
    <n v="6.25"/>
    <n v="1"/>
    <n v="2.7374999999999998"/>
    <n v="2.7374999999999998"/>
    <n v="19"/>
    <n v="5.2631578947368397E-2"/>
    <n v="1.89263157894737"/>
    <n v="0"/>
    <n v="0"/>
    <n v="0"/>
    <n v="2.7374999999999998"/>
    <x v="611"/>
    <n v="-1"/>
    <n v="0"/>
    <s v="NA"/>
    <n v="0"/>
    <n v="0"/>
    <n v="0"/>
    <n v="2.4637500000000001"/>
    <n v="-2.8743750000000001"/>
    <n v="0.27374999999999972"/>
    <n v="0.1368750000000003"/>
  </r>
  <r>
    <x v="4"/>
    <s v="france air flight"/>
    <s v="Broad"/>
    <x v="10"/>
    <s v="Boston to France Sale"/>
    <s v="Position 5-10 Bid Strategy"/>
    <n v="6.25"/>
    <n v="4"/>
    <n v="2.7374999999999998"/>
    <n v="0.68437499999999996"/>
    <n v="35"/>
    <n v="0.114285714285714"/>
    <n v="1.3857142857142899"/>
    <n v="0"/>
    <n v="0"/>
    <n v="0"/>
    <n v="2.7374999999999998"/>
    <x v="611"/>
    <n v="-1"/>
    <n v="0"/>
    <s v="NA"/>
    <n v="0"/>
    <n v="0"/>
    <n v="0"/>
    <n v="2.4637500000000001"/>
    <n v="-2.8743750000000001"/>
    <n v="0.27374999999999972"/>
    <n v="0.1368750000000003"/>
  </r>
  <r>
    <x v="4"/>
    <s v="madrid flights"/>
    <s v="Broad"/>
    <x v="14"/>
    <s v="Philadelphia to Madrid Sale"/>
    <s v="Position 5-10 Bid Strategy"/>
    <n v="6.25"/>
    <n v="1"/>
    <n v="2.75"/>
    <n v="2.75"/>
    <n v="27"/>
    <n v="3.7037037037037E-2"/>
    <n v="1.2577777777777801"/>
    <n v="0"/>
    <n v="0"/>
    <n v="0"/>
    <n v="2.75"/>
    <x v="1312"/>
    <n v="-1"/>
    <n v="0"/>
    <s v="NA"/>
    <n v="0"/>
    <n v="0"/>
    <n v="0"/>
    <n v="2.4750000000000001"/>
    <n v="-2.8875000000000002"/>
    <n v="0.27499999999999991"/>
    <n v="0.13750000000000018"/>
  </r>
  <r>
    <x v="4"/>
    <s v="paris cheap air tickets"/>
    <s v="Broad"/>
    <x v="11"/>
    <s v="Houston to Paris Sale"/>
    <s v="Position 5-10 Bid Strategy"/>
    <n v="6.25"/>
    <n v="1"/>
    <n v="2.7625000000000002"/>
    <n v="2.7625000000000002"/>
    <n v="1"/>
    <n v="1"/>
    <n v="1"/>
    <n v="0"/>
    <n v="0"/>
    <n v="0"/>
    <n v="2.7625000000000002"/>
    <x v="1137"/>
    <n v="-1"/>
    <n v="0"/>
    <s v="NA"/>
    <n v="0"/>
    <n v="0"/>
    <n v="0"/>
    <n v="2.4862500000000001"/>
    <n v="-2.9006250000000002"/>
    <n v="0.27625000000000011"/>
    <n v="0.13812500000000005"/>
  </r>
  <r>
    <x v="4"/>
    <s v="france flight sale"/>
    <s v="Broad"/>
    <x v="15"/>
    <s v="Chicago to France Sale"/>
    <s v="Position 5-10 Bid Strategy"/>
    <n v="6.25"/>
    <n v="1"/>
    <n v="2.7625000000000002"/>
    <n v="2.7625000000000002"/>
    <n v="1"/>
    <n v="1"/>
    <n v="1"/>
    <n v="0"/>
    <n v="0"/>
    <n v="0"/>
    <n v="2.7625000000000002"/>
    <x v="1137"/>
    <n v="-1"/>
    <n v="0"/>
    <s v="NA"/>
    <n v="0"/>
    <n v="0"/>
    <n v="0"/>
    <n v="2.4862500000000001"/>
    <n v="-2.9006250000000002"/>
    <n v="0.27625000000000011"/>
    <n v="0.13812500000000005"/>
  </r>
  <r>
    <x v="4"/>
    <s v="paris flight deal"/>
    <s v="Broad"/>
    <x v="10"/>
    <s v="Boston to Paris Sale"/>
    <s v="Position 5-10 Bid Strategy"/>
    <n v="6.25"/>
    <n v="1"/>
    <n v="2.7625000000000002"/>
    <n v="2.7625000000000002"/>
    <n v="1"/>
    <n v="1"/>
    <n v="1"/>
    <n v="0"/>
    <n v="0"/>
    <n v="0"/>
    <n v="2.7625000000000002"/>
    <x v="1137"/>
    <n v="-1"/>
    <n v="0"/>
    <s v="NA"/>
    <n v="0"/>
    <n v="0"/>
    <n v="0"/>
    <n v="2.4862500000000001"/>
    <n v="-2.9006250000000002"/>
    <n v="0.27625000000000011"/>
    <n v="0.13812500000000005"/>
  </r>
  <r>
    <x v="4"/>
    <s v="cheap air france"/>
    <s v="Broad"/>
    <x v="7"/>
    <s v="Airfrance Deal New York"/>
    <s v="Position 5-10 Bid Strategy"/>
    <n v="6.25"/>
    <n v="2"/>
    <n v="2.7749999999999999"/>
    <n v="1.3875"/>
    <n v="4"/>
    <n v="0.5"/>
    <n v="3.25"/>
    <n v="0"/>
    <n v="0"/>
    <n v="0"/>
    <n v="2.7749999999999999"/>
    <x v="1313"/>
    <n v="-1"/>
    <n v="0"/>
    <s v="NA"/>
    <n v="0"/>
    <n v="0"/>
    <n v="0"/>
    <n v="2.4975000000000001"/>
    <n v="-2.9137499999999998"/>
    <n v="0.27749999999999986"/>
    <n v="0.13874999999999993"/>
  </r>
  <r>
    <x v="4"/>
    <s v="cheap international fares"/>
    <s v="Broad"/>
    <x v="17"/>
    <s v="Cheap International Los Angeles"/>
    <s v="Position 5-10 Bid Strategy"/>
    <n v="6.25"/>
    <n v="1"/>
    <n v="2.7749999999999999"/>
    <n v="2.7749999999999999"/>
    <n v="2"/>
    <n v="0.5"/>
    <n v="1"/>
    <n v="0"/>
    <n v="0"/>
    <n v="0"/>
    <n v="2.7749999999999999"/>
    <x v="1313"/>
    <n v="-1"/>
    <n v="0"/>
    <s v="NA"/>
    <n v="0"/>
    <n v="0"/>
    <n v="0"/>
    <n v="2.4975000000000001"/>
    <n v="-2.9137499999999998"/>
    <n v="0.27749999999999986"/>
    <n v="0.13874999999999993"/>
  </r>
  <r>
    <x v="4"/>
    <s v="barcelona airfares"/>
    <s v="Broad"/>
    <x v="1"/>
    <s v="DC to Barcelona Sale"/>
    <s v="Position 5-10 Bid Strategy"/>
    <n v="6.25"/>
    <n v="1"/>
    <n v="2.7749999999999999"/>
    <n v="2.7749999999999999"/>
    <n v="5"/>
    <n v="0.2"/>
    <n v="1.18"/>
    <n v="0"/>
    <n v="0"/>
    <n v="0"/>
    <n v="2.7749999999999999"/>
    <x v="1313"/>
    <n v="-1"/>
    <n v="0"/>
    <s v="NA"/>
    <n v="0"/>
    <n v="0"/>
    <n v="0"/>
    <n v="2.4975000000000001"/>
    <n v="-2.9137499999999998"/>
    <n v="0.27749999999999986"/>
    <n v="0.13874999999999993"/>
  </r>
  <r>
    <x v="4"/>
    <s v="overseas cheap tickets"/>
    <s v="Broad"/>
    <x v="13"/>
    <s v="Google|Overseas"/>
    <s v="Position 5-10 Bid Strategy"/>
    <n v="6.25"/>
    <n v="1"/>
    <n v="2.7875000000000001"/>
    <n v="2.7875000000000001"/>
    <n v="8"/>
    <n v="0.125"/>
    <n v="2"/>
    <n v="0"/>
    <n v="0"/>
    <n v="0"/>
    <n v="2.7875000000000001"/>
    <x v="1314"/>
    <n v="-1"/>
    <n v="0"/>
    <s v="NA"/>
    <n v="0"/>
    <n v="0"/>
    <n v="0"/>
    <n v="2.50875"/>
    <n v="-2.9268750000000003"/>
    <n v="0.27875000000000005"/>
    <n v="0.13937500000000025"/>
  </r>
  <r>
    <x v="4"/>
    <s v="berlin plane ticket"/>
    <s v="Broad"/>
    <x v="13"/>
    <s v="Google|Berlin"/>
    <s v="Position 5-10 Bid Strategy"/>
    <n v="6.25"/>
    <n v="1"/>
    <n v="2.7875000000000001"/>
    <n v="2.7875000000000001"/>
    <n v="4"/>
    <n v="0.25"/>
    <n v="1.25"/>
    <n v="0"/>
    <n v="0"/>
    <n v="0"/>
    <n v="2.7875000000000001"/>
    <x v="1314"/>
    <n v="-1"/>
    <n v="0"/>
    <s v="NA"/>
    <n v="0"/>
    <n v="0"/>
    <n v="0"/>
    <n v="2.50875"/>
    <n v="-2.9268750000000003"/>
    <n v="0.27875000000000005"/>
    <n v="0.13937500000000025"/>
  </r>
  <r>
    <x v="4"/>
    <s v="[london cheap flights]"/>
    <s v="Exact"/>
    <x v="0"/>
    <s v="London"/>
    <s v="Position 5-10 Bid Strategy"/>
    <n v="6.25"/>
    <n v="1"/>
    <n v="2.8"/>
    <n v="2.8"/>
    <n v="2"/>
    <n v="0.5"/>
    <n v="1"/>
    <n v="0"/>
    <n v="0"/>
    <n v="0"/>
    <n v="2.8"/>
    <x v="872"/>
    <n v="-1"/>
    <n v="0"/>
    <s v="NA"/>
    <n v="0"/>
    <n v="0"/>
    <n v="0"/>
    <n v="2.52"/>
    <n v="-2.94"/>
    <n v="0.2799999999999998"/>
    <n v="0.14000000000000012"/>
  </r>
  <r>
    <x v="4"/>
    <s v="geneva cheap tickets"/>
    <s v="Broad"/>
    <x v="13"/>
    <s v="Google|Geneva"/>
    <s v="Position 5-10 Bid Strategy"/>
    <n v="6.25"/>
    <n v="1"/>
    <n v="2.8125"/>
    <n v="2.8125"/>
    <n v="5"/>
    <n v="0.2"/>
    <n v="2.6"/>
    <n v="0"/>
    <n v="0"/>
    <n v="0"/>
    <n v="2.8125"/>
    <x v="710"/>
    <n v="-1"/>
    <n v="0"/>
    <s v="NA"/>
    <n v="0"/>
    <n v="0"/>
    <n v="0"/>
    <n v="2.53125"/>
    <n v="-2.953125"/>
    <n v="0.28125"/>
    <n v="0.140625"/>
  </r>
  <r>
    <x v="4"/>
    <s v="geneva fare"/>
    <s v="Broad"/>
    <x v="13"/>
    <s v="Google|Geneva"/>
    <s v="Position 5-10 Bid Strategy"/>
    <n v="6.25"/>
    <n v="2"/>
    <n v="2.8125"/>
    <n v="1.40625"/>
    <n v="39"/>
    <n v="5.1282051282051301E-2"/>
    <n v="1.17948717948718"/>
    <n v="0"/>
    <n v="0"/>
    <n v="0"/>
    <n v="2.8125"/>
    <x v="710"/>
    <n v="-1"/>
    <n v="0"/>
    <s v="NA"/>
    <n v="0"/>
    <n v="0"/>
    <n v="0"/>
    <n v="2.53125"/>
    <n v="-2.953125"/>
    <n v="0.28125"/>
    <n v="0.140625"/>
  </r>
  <r>
    <x v="4"/>
    <s v="spain fares"/>
    <s v="Broad"/>
    <x v="0"/>
    <s v="Spain"/>
    <s v="Position 5-10 Bid Strategy"/>
    <n v="6.25"/>
    <n v="1"/>
    <n v="2.8125"/>
    <n v="2.8125"/>
    <n v="52"/>
    <n v="1.9230769230769201E-2"/>
    <n v="1.425"/>
    <n v="0"/>
    <n v="0"/>
    <n v="0"/>
    <n v="2.8125"/>
    <x v="710"/>
    <n v="-1"/>
    <n v="0"/>
    <s v="NA"/>
    <n v="0"/>
    <n v="0"/>
    <n v="0"/>
    <n v="2.53125"/>
    <n v="-2.953125"/>
    <n v="0.28125"/>
    <n v="0.140625"/>
  </r>
  <r>
    <x v="4"/>
    <s v="rome cheap flights"/>
    <s v="Broad"/>
    <x v="14"/>
    <s v="Philadelphia to Rome Sale"/>
    <s v="Position 5-10 Bid Strategy"/>
    <n v="6.25"/>
    <n v="1"/>
    <n v="2.8125"/>
    <n v="2.8125"/>
    <n v="3"/>
    <n v="0.33333333333333298"/>
    <n v="1"/>
    <n v="0"/>
    <n v="0"/>
    <n v="0"/>
    <n v="2.8125"/>
    <x v="710"/>
    <n v="-1"/>
    <n v="0"/>
    <s v="NA"/>
    <n v="0"/>
    <n v="0"/>
    <n v="0"/>
    <n v="2.53125"/>
    <n v="-2.953125"/>
    <n v="0.28125"/>
    <n v="0.140625"/>
  </r>
  <r>
    <x v="4"/>
    <s v="europe fares"/>
    <s v="Broad"/>
    <x v="9"/>
    <s v="Europe Detroit"/>
    <s v="Position 5-10 Bid Strategy"/>
    <n v="6.25"/>
    <n v="2"/>
    <n v="2.8125"/>
    <n v="1.40625"/>
    <n v="10"/>
    <n v="0.2"/>
    <n v="1.8"/>
    <n v="0"/>
    <n v="0"/>
    <n v="0"/>
    <n v="2.8125"/>
    <x v="710"/>
    <n v="-1"/>
    <n v="0"/>
    <s v="NA"/>
    <n v="0"/>
    <n v="0"/>
    <n v="0"/>
    <n v="2.53125"/>
    <n v="-2.953125"/>
    <n v="0.28125"/>
    <n v="0.140625"/>
  </r>
  <r>
    <x v="4"/>
    <s v="venice flights"/>
    <s v="Broad"/>
    <x v="17"/>
    <s v="Los Angeles to Venice Sale"/>
    <s v="Position 5-10 Bid Strategy"/>
    <n v="6.25"/>
    <n v="2"/>
    <n v="2.8250000000000002"/>
    <n v="1.4125000000000001"/>
    <n v="170"/>
    <n v="1.1764705882352899E-2"/>
    <n v="1.1411764705882399"/>
    <n v="0"/>
    <n v="0"/>
    <n v="0"/>
    <n v="2.8250000000000002"/>
    <x v="634"/>
    <n v="-1"/>
    <n v="0"/>
    <s v="NA"/>
    <n v="0"/>
    <n v="0"/>
    <n v="0"/>
    <n v="2.5425000000000004"/>
    <n v="-2.9662500000000005"/>
    <n v="0.28249999999999975"/>
    <n v="0.14125000000000032"/>
  </r>
  <r>
    <x v="4"/>
    <s v="spain fares"/>
    <s v="Broad"/>
    <x v="9"/>
    <s v="Detroit to Spain Sale"/>
    <s v="Position 5-10 Bid Strategy"/>
    <n v="6.25"/>
    <n v="1"/>
    <n v="2.8250000000000002"/>
    <n v="2.8250000000000002"/>
    <n v="1"/>
    <n v="1"/>
    <n v="1"/>
    <n v="0"/>
    <n v="0"/>
    <n v="0"/>
    <n v="2.8250000000000002"/>
    <x v="634"/>
    <n v="-1"/>
    <n v="0"/>
    <s v="NA"/>
    <n v="0"/>
    <n v="0"/>
    <n v="0"/>
    <n v="2.5425000000000004"/>
    <n v="-2.9662500000000005"/>
    <n v="0.28249999999999975"/>
    <n v="0.14125000000000032"/>
  </r>
  <r>
    <x v="4"/>
    <s v="turkey plane tickets"/>
    <s v="Broad"/>
    <x v="0"/>
    <s v="Turkey"/>
    <s v="Position 5-10 Bid Strategy"/>
    <n v="6.25"/>
    <n v="1"/>
    <n v="2.8374999999999999"/>
    <n v="2.8374999999999999"/>
    <n v="8"/>
    <n v="0.125"/>
    <n v="2.5"/>
    <n v="0"/>
    <n v="0"/>
    <n v="0"/>
    <n v="2.8374999999999999"/>
    <x v="1315"/>
    <n v="-1"/>
    <n v="0"/>
    <s v="NA"/>
    <n v="0"/>
    <n v="0"/>
    <n v="0"/>
    <n v="2.55375"/>
    <n v="-2.9793750000000001"/>
    <n v="0.28374999999999995"/>
    <n v="0.1418750000000002"/>
  </r>
  <r>
    <x v="4"/>
    <s v="italy airplane tickets"/>
    <s v="Broad"/>
    <x v="5"/>
    <s v="San Francisco to Italy Sale"/>
    <s v="Position 5-10 Bid Strategy"/>
    <n v="6.25"/>
    <n v="1"/>
    <n v="2.8374999999999999"/>
    <n v="2.8374999999999999"/>
    <n v="1"/>
    <n v="1"/>
    <n v="1"/>
    <n v="0"/>
    <n v="0"/>
    <n v="0"/>
    <n v="2.8374999999999999"/>
    <x v="1315"/>
    <n v="-1"/>
    <n v="0"/>
    <s v="NA"/>
    <n v="0"/>
    <n v="0"/>
    <n v="0"/>
    <n v="2.55375"/>
    <n v="-2.9793750000000001"/>
    <n v="0.28374999999999995"/>
    <n v="0.1418750000000002"/>
  </r>
  <r>
    <x v="4"/>
    <s v="cheap international tickets"/>
    <s v="Broad"/>
    <x v="7"/>
    <s v="Cheap International New York"/>
    <s v="Position 5-10 Bid Strategy"/>
    <n v="6.25"/>
    <n v="1"/>
    <n v="2.8374999999999999"/>
    <n v="2.8374999999999999"/>
    <n v="10"/>
    <n v="0.1"/>
    <n v="2.54"/>
    <n v="0"/>
    <n v="0"/>
    <n v="0"/>
    <n v="2.8374999999999999"/>
    <x v="1315"/>
    <n v="-1"/>
    <n v="0"/>
    <s v="NA"/>
    <n v="0"/>
    <n v="0"/>
    <n v="0"/>
    <n v="2.55375"/>
    <n v="-2.9793750000000001"/>
    <n v="0.28374999999999995"/>
    <n v="0.1418750000000002"/>
  </r>
  <r>
    <x v="4"/>
    <s v="rome airline"/>
    <s v="Broad"/>
    <x v="1"/>
    <s v="DC to Rome Sale"/>
    <s v="Position 5-10 Bid Strategy"/>
    <n v="6.25"/>
    <n v="1"/>
    <n v="2.85"/>
    <n v="2.85"/>
    <n v="17"/>
    <n v="5.8823529411764698E-2"/>
    <n v="1.47"/>
    <n v="0"/>
    <n v="0"/>
    <n v="0"/>
    <n v="2.85"/>
    <x v="653"/>
    <n v="-1"/>
    <n v="0"/>
    <s v="NA"/>
    <n v="0"/>
    <n v="0"/>
    <n v="0"/>
    <n v="2.5649999999999999"/>
    <n v="-2.9925000000000002"/>
    <n v="0.28500000000000014"/>
    <n v="0.14250000000000007"/>
  </r>
  <r>
    <x v="4"/>
    <s v="geneva fares"/>
    <s v="Broad"/>
    <x v="13"/>
    <s v="Google|Geneva"/>
    <s v="Position 5-10 Bid Strategy"/>
    <n v="6.25"/>
    <n v="1"/>
    <n v="2.8624999999999998"/>
    <n v="2.8624999999999998"/>
    <n v="13"/>
    <n v="7.69230769230769E-2"/>
    <n v="2.3846153846153801"/>
    <n v="0"/>
    <n v="0"/>
    <n v="0"/>
    <n v="2.8624999999999998"/>
    <x v="418"/>
    <n v="-1"/>
    <n v="0"/>
    <s v="NA"/>
    <n v="0"/>
    <n v="0"/>
    <n v="0"/>
    <n v="2.5762499999999999"/>
    <n v="-3.0056249999999998"/>
    <n v="0.28624999999999989"/>
    <n v="0.14312499999999995"/>
  </r>
  <r>
    <x v="4"/>
    <s v="geneva cheap ticket"/>
    <s v="Broad"/>
    <x v="13"/>
    <s v="Google|Geneva"/>
    <s v="Position 5-10 Bid Strategy"/>
    <n v="6.25"/>
    <n v="1"/>
    <n v="2.8624999999999998"/>
    <n v="2.8624999999999998"/>
    <n v="6"/>
    <n v="0.16666666666666699"/>
    <n v="2.8333333333333299"/>
    <n v="0"/>
    <n v="0"/>
    <n v="0"/>
    <n v="2.8624999999999998"/>
    <x v="418"/>
    <n v="-1"/>
    <n v="0"/>
    <s v="NA"/>
    <n v="0"/>
    <n v="0"/>
    <n v="0"/>
    <n v="2.5762499999999999"/>
    <n v="-3.0056249999999998"/>
    <n v="0.28624999999999989"/>
    <n v="0.14312499999999995"/>
  </r>
  <r>
    <x v="4"/>
    <s v="italy fare"/>
    <s v="Broad"/>
    <x v="5"/>
    <s v="San Francisco to Italy Sale"/>
    <s v="Position 5-10 Bid Strategy"/>
    <n v="6.25"/>
    <n v="2"/>
    <n v="2.8624999999999998"/>
    <n v="1.4312499999999999"/>
    <n v="35"/>
    <n v="5.7142857142857099E-2"/>
    <n v="1.5657142857142901"/>
    <n v="0"/>
    <n v="0"/>
    <n v="0"/>
    <n v="2.8624999999999998"/>
    <x v="418"/>
    <n v="-1"/>
    <n v="0"/>
    <s v="NA"/>
    <n v="0"/>
    <n v="0"/>
    <n v="0"/>
    <n v="2.5762499999999999"/>
    <n v="-3.0056249999999998"/>
    <n v="0.28624999999999989"/>
    <n v="0.14312499999999995"/>
  </r>
  <r>
    <x v="4"/>
    <s v="italy cheap airlines"/>
    <s v="Broad"/>
    <x v="5"/>
    <s v="San Francisco to Italy Sale"/>
    <s v="Position 5-10 Bid Strategy"/>
    <n v="6.25"/>
    <n v="1"/>
    <n v="2.8624999999999998"/>
    <n v="2.8624999999999998"/>
    <n v="4"/>
    <n v="0.25"/>
    <n v="1.5"/>
    <n v="0"/>
    <n v="0"/>
    <n v="0"/>
    <n v="2.8624999999999998"/>
    <x v="418"/>
    <n v="-1"/>
    <n v="0"/>
    <s v="NA"/>
    <n v="0"/>
    <n v="0"/>
    <n v="0"/>
    <n v="2.5762499999999999"/>
    <n v="-3.0056249999999998"/>
    <n v="0.28624999999999989"/>
    <n v="0.14312499999999995"/>
  </r>
  <r>
    <x v="4"/>
    <s v="barcelona flights"/>
    <s v="Broad"/>
    <x v="9"/>
    <s v="Detroit to Barcelona Sale"/>
    <s v="Position 5-10 Bid Strategy"/>
    <n v="6.25"/>
    <n v="1"/>
    <n v="2.8624999999999998"/>
    <n v="2.8624999999999998"/>
    <n v="66"/>
    <n v="1.5151515151515201E-2"/>
    <n v="1.2784848484848499"/>
    <n v="0"/>
    <n v="0"/>
    <n v="0"/>
    <n v="2.8624999999999998"/>
    <x v="418"/>
    <n v="-1"/>
    <n v="0"/>
    <s v="NA"/>
    <n v="0"/>
    <n v="0"/>
    <n v="0"/>
    <n v="2.5762499999999999"/>
    <n v="-3.0056249999999998"/>
    <n v="0.28624999999999989"/>
    <n v="0.14312499999999995"/>
  </r>
  <r>
    <x v="4"/>
    <s v="spain cheap tickets"/>
    <s v="Broad"/>
    <x v="7"/>
    <s v="New York to Spain Sale"/>
    <s v="Position 5-10 Bid Strategy"/>
    <n v="6.25"/>
    <n v="1"/>
    <n v="2.875"/>
    <n v="2.875"/>
    <n v="6"/>
    <n v="0.16666666666666699"/>
    <n v="3.8333333333333299"/>
    <n v="0"/>
    <n v="0"/>
    <n v="0"/>
    <n v="2.875"/>
    <x v="881"/>
    <n v="-1"/>
    <n v="0"/>
    <s v="NA"/>
    <n v="0"/>
    <n v="0"/>
    <n v="0"/>
    <n v="2.5874999999999999"/>
    <n v="-3.0187500000000003"/>
    <n v="0.28750000000000009"/>
    <n v="0.14375000000000027"/>
  </r>
  <r>
    <x v="4"/>
    <s v="paris cheap fares"/>
    <s v="Broad"/>
    <x v="11"/>
    <s v="Houston to Paris Sale"/>
    <s v="Position 5-10 Bid Strategy"/>
    <n v="6.25"/>
    <n v="1"/>
    <n v="2.875"/>
    <n v="2.875"/>
    <n v="5"/>
    <n v="0.2"/>
    <n v="2.8"/>
    <n v="0"/>
    <n v="0"/>
    <n v="0"/>
    <n v="2.875"/>
    <x v="881"/>
    <n v="-1"/>
    <n v="0"/>
    <s v="NA"/>
    <n v="0"/>
    <n v="0"/>
    <n v="0"/>
    <n v="2.5874999999999999"/>
    <n v="-3.0187500000000003"/>
    <n v="0.28750000000000009"/>
    <n v="0.14375000000000027"/>
  </r>
  <r>
    <x v="4"/>
    <s v="munich airfare"/>
    <s v="Broad"/>
    <x v="13"/>
    <s v="Google|Munich"/>
    <s v="Position 5-10 Bid Strategy"/>
    <n v="6.25"/>
    <n v="1"/>
    <n v="2.8875000000000002"/>
    <n v="2.8875000000000002"/>
    <n v="211"/>
    <n v="4.739336492891E-3"/>
    <n v="1.25165876777251"/>
    <n v="0"/>
    <n v="0"/>
    <n v="0"/>
    <n v="2.8875000000000002"/>
    <x v="487"/>
    <n v="-1"/>
    <n v="0"/>
    <s v="NA"/>
    <n v="0"/>
    <n v="0"/>
    <n v="0"/>
    <n v="2.5987500000000003"/>
    <n v="-3.0318750000000003"/>
    <n v="0.28874999999999984"/>
    <n v="0.14437500000000014"/>
  </r>
  <r>
    <x v="4"/>
    <s v="geneva plane tickets"/>
    <s v="Broad"/>
    <x v="13"/>
    <s v="Google|Geneva"/>
    <s v="Position 5-10 Bid Strategy"/>
    <n v="6.25"/>
    <n v="1"/>
    <n v="2.8875000000000002"/>
    <n v="2.8875000000000002"/>
    <n v="1"/>
    <n v="1"/>
    <n v="2"/>
    <n v="0"/>
    <n v="0"/>
    <n v="0"/>
    <n v="2.8875000000000002"/>
    <x v="487"/>
    <n v="-1"/>
    <n v="0"/>
    <s v="NA"/>
    <n v="0"/>
    <n v="0"/>
    <n v="0"/>
    <n v="2.5987500000000003"/>
    <n v="-3.0318750000000003"/>
    <n v="0.28874999999999984"/>
    <n v="0.14437500000000014"/>
  </r>
  <r>
    <x v="4"/>
    <s v="venice airline"/>
    <s v="Broad"/>
    <x v="0"/>
    <s v="Venice"/>
    <s v="Position 5-10 Bid Strategy"/>
    <n v="6.25"/>
    <n v="3"/>
    <n v="2.8875000000000002"/>
    <n v="0.96250000000000002"/>
    <n v="106"/>
    <n v="2.8301886792452803E-2"/>
    <n v="4.3047169811320796"/>
    <n v="0"/>
    <n v="0"/>
    <n v="0"/>
    <n v="2.8875000000000002"/>
    <x v="487"/>
    <n v="-1"/>
    <n v="0"/>
    <s v="NA"/>
    <n v="0"/>
    <n v="0"/>
    <n v="0"/>
    <n v="2.5987500000000003"/>
    <n v="-3.0318750000000003"/>
    <n v="0.28874999999999984"/>
    <n v="0.14437500000000014"/>
  </r>
  <r>
    <x v="4"/>
    <s v="paris airports"/>
    <s v="Broad"/>
    <x v="8"/>
    <s v="Miami to Paris Sale"/>
    <s v="Position 5-10 Bid Strategy"/>
    <n v="6.25"/>
    <n v="1"/>
    <n v="2.8875000000000002"/>
    <n v="2.8875000000000002"/>
    <n v="4"/>
    <n v="0.25"/>
    <n v="1"/>
    <n v="0"/>
    <n v="0"/>
    <n v="0"/>
    <n v="2.8875000000000002"/>
    <x v="487"/>
    <n v="-1"/>
    <n v="0"/>
    <s v="NA"/>
    <n v="0"/>
    <n v="0"/>
    <n v="0"/>
    <n v="2.5987500000000003"/>
    <n v="-3.0318750000000003"/>
    <n v="0.28874999999999984"/>
    <n v="0.14437500000000014"/>
  </r>
  <r>
    <x v="4"/>
    <s v="italy cheap ticket"/>
    <s v="Broad"/>
    <x v="5"/>
    <s v="San Francisco to Italy Sale"/>
    <s v="Position 5-10 Bid Strategy"/>
    <n v="6.25"/>
    <n v="1"/>
    <n v="2.8875000000000002"/>
    <n v="2.8875000000000002"/>
    <n v="3"/>
    <n v="0.33333333333333298"/>
    <n v="2.6666666666666701"/>
    <n v="0"/>
    <n v="0"/>
    <n v="0"/>
    <n v="2.8875000000000002"/>
    <x v="487"/>
    <n v="-1"/>
    <n v="0"/>
    <s v="NA"/>
    <n v="0"/>
    <n v="0"/>
    <n v="0"/>
    <n v="2.5987500000000003"/>
    <n v="-3.0318750000000003"/>
    <n v="0.28874999999999984"/>
    <n v="0.14437500000000014"/>
  </r>
  <r>
    <x v="4"/>
    <s v="barcelona flights"/>
    <s v="Broad"/>
    <x v="14"/>
    <s v="Philadelphia to Barcelona Sale"/>
    <s v="Position 5-10 Bid Strategy"/>
    <n v="6.25"/>
    <n v="1"/>
    <n v="2.8875000000000002"/>
    <n v="2.8875000000000002"/>
    <n v="20"/>
    <n v="0.05"/>
    <n v="1.2495000000000001"/>
    <n v="0"/>
    <n v="0"/>
    <n v="0"/>
    <n v="2.8875000000000002"/>
    <x v="487"/>
    <n v="-1"/>
    <n v="0"/>
    <s v="NA"/>
    <n v="0"/>
    <n v="0"/>
    <n v="0"/>
    <n v="2.5987500000000003"/>
    <n v="-3.0318750000000003"/>
    <n v="0.28874999999999984"/>
    <n v="0.14437500000000014"/>
  </r>
  <r>
    <x v="4"/>
    <s v="paris airline"/>
    <s v="Broad"/>
    <x v="1"/>
    <s v="DC to Paris Sale"/>
    <s v="Position 5-10 Bid Strategy"/>
    <n v="6.25"/>
    <n v="1"/>
    <n v="2.8875000000000002"/>
    <n v="2.8875000000000002"/>
    <n v="42"/>
    <n v="2.3809523809523801E-2"/>
    <n v="1.2619047619047601"/>
    <n v="0"/>
    <n v="0"/>
    <n v="0"/>
    <n v="2.8875000000000002"/>
    <x v="487"/>
    <n v="-1"/>
    <n v="0"/>
    <s v="NA"/>
    <n v="0"/>
    <n v="0"/>
    <n v="0"/>
    <n v="2.5987500000000003"/>
    <n v="-3.0318750000000003"/>
    <n v="0.28874999999999984"/>
    <n v="0.14437500000000014"/>
  </r>
  <r>
    <x v="4"/>
    <s v="europe airports"/>
    <s v="Broad"/>
    <x v="10"/>
    <s v="Europe Boston"/>
    <s v="Position 5-10 Bid Strategy"/>
    <n v="6.25"/>
    <n v="1"/>
    <n v="2.8875000000000002"/>
    <n v="2.8875000000000002"/>
    <n v="6"/>
    <n v="0.16666666666666699"/>
    <n v="1"/>
    <n v="0"/>
    <n v="0"/>
    <n v="0"/>
    <n v="2.8875000000000002"/>
    <x v="487"/>
    <n v="-1"/>
    <n v="0"/>
    <s v="NA"/>
    <n v="0"/>
    <n v="0"/>
    <n v="0"/>
    <n v="2.5987500000000003"/>
    <n v="-3.0318750000000003"/>
    <n v="0.28874999999999984"/>
    <n v="0.14437500000000014"/>
  </r>
  <r>
    <x v="4"/>
    <s v="europe air fare"/>
    <s v="Broad"/>
    <x v="10"/>
    <s v="Europe Boston"/>
    <s v="Position 5-10 Bid Strategy"/>
    <n v="6.25"/>
    <n v="1"/>
    <n v="2.8875000000000002"/>
    <n v="2.8875000000000002"/>
    <n v="1"/>
    <n v="1"/>
    <n v="1"/>
    <n v="0"/>
    <n v="0"/>
    <n v="0"/>
    <n v="2.8875000000000002"/>
    <x v="487"/>
    <n v="-1"/>
    <n v="0"/>
    <s v="NA"/>
    <n v="0"/>
    <n v="0"/>
    <n v="0"/>
    <n v="2.5987500000000003"/>
    <n v="-3.0318750000000003"/>
    <n v="0.28874999999999984"/>
    <n v="0.14437500000000014"/>
  </r>
  <r>
    <x v="4"/>
    <s v="rome airport"/>
    <s v="Broad"/>
    <x v="0"/>
    <s v="Rome"/>
    <s v="Position 5-10 Bid Strategy"/>
    <n v="6.25"/>
    <n v="5"/>
    <n v="2.9"/>
    <n v="0.57999999999999996"/>
    <n v="4171"/>
    <n v="1.1987532965715701E-3"/>
    <n v="6.03035243346919"/>
    <n v="0"/>
    <n v="0"/>
    <n v="0"/>
    <n v="2.9"/>
    <x v="1316"/>
    <n v="-1"/>
    <n v="0"/>
    <s v="NA"/>
    <n v="0"/>
    <n v="0"/>
    <n v="0"/>
    <n v="2.61"/>
    <n v="-3.0449999999999999"/>
    <n v="0.29000000000000004"/>
    <n v="0.14500000000000002"/>
  </r>
  <r>
    <x v="4"/>
    <s v="florence cheap flights"/>
    <s v="Broad"/>
    <x v="1"/>
    <s v="DC to Florence Sale"/>
    <s v="Position 5-10 Bid Strategy"/>
    <n v="6.25"/>
    <n v="2"/>
    <n v="2.9"/>
    <n v="1.45"/>
    <n v="3"/>
    <n v="0.66666666666666696"/>
    <n v="2.6666666666666701"/>
    <n v="0"/>
    <n v="0"/>
    <n v="0"/>
    <n v="2.9"/>
    <x v="1316"/>
    <n v="-1"/>
    <n v="0"/>
    <s v="NA"/>
    <n v="0"/>
    <n v="0"/>
    <n v="0"/>
    <n v="2.61"/>
    <n v="-3.0449999999999999"/>
    <n v="0.29000000000000004"/>
    <n v="0.14500000000000002"/>
  </r>
  <r>
    <x v="4"/>
    <s v="istanbul airfare"/>
    <s v="Broad"/>
    <x v="13"/>
    <s v="Google|Istanbul"/>
    <s v="Position 5-10 Bid Strategy"/>
    <n v="6.25"/>
    <n v="2"/>
    <n v="2.9125000000000001"/>
    <n v="1.45625"/>
    <n v="299"/>
    <n v="6.6889632107023402E-3"/>
    <n v="1.58428093645485"/>
    <n v="0"/>
    <n v="0"/>
    <n v="0"/>
    <n v="2.9125000000000001"/>
    <x v="1317"/>
    <n v="-1"/>
    <n v="0"/>
    <s v="NA"/>
    <n v="0"/>
    <n v="0"/>
    <n v="0"/>
    <n v="2.6212500000000003"/>
    <n v="-3.0581250000000004"/>
    <n v="0.29124999999999979"/>
    <n v="0.14562500000000034"/>
  </r>
  <r>
    <x v="4"/>
    <s v="florence flights"/>
    <s v="Broad"/>
    <x v="5"/>
    <s v="San Francisco to Florence Sale"/>
    <s v="Position 5-10 Bid Strategy"/>
    <n v="6.25"/>
    <n v="1"/>
    <n v="2.9125000000000001"/>
    <n v="2.9125000000000001"/>
    <n v="9"/>
    <n v="0.11111111111111099"/>
    <n v="3.11"/>
    <n v="0"/>
    <n v="0"/>
    <n v="0"/>
    <n v="2.9125000000000001"/>
    <x v="1317"/>
    <n v="-1"/>
    <n v="0"/>
    <s v="NA"/>
    <n v="0"/>
    <n v="0"/>
    <n v="0"/>
    <n v="2.6212500000000003"/>
    <n v="-3.0581250000000004"/>
    <n v="0.29124999999999979"/>
    <n v="0.14562500000000034"/>
  </r>
  <r>
    <x v="4"/>
    <s v="international airfares"/>
    <s v="Broad"/>
    <x v="7"/>
    <s v="International New York"/>
    <s v="Position 5-10 Bid Strategy"/>
    <n v="6.25"/>
    <n v="1"/>
    <n v="2.9125000000000001"/>
    <n v="2.9125000000000001"/>
    <n v="13"/>
    <n v="7.69230769230769E-2"/>
    <n v="4.1615384615384601"/>
    <n v="0"/>
    <n v="0"/>
    <n v="0"/>
    <n v="2.9125000000000001"/>
    <x v="1317"/>
    <n v="-1"/>
    <n v="0"/>
    <s v="NA"/>
    <n v="0"/>
    <n v="0"/>
    <n v="0"/>
    <n v="2.6212500000000003"/>
    <n v="-3.0581250000000004"/>
    <n v="0.29124999999999979"/>
    <n v="0.14562500000000034"/>
  </r>
  <r>
    <x v="4"/>
    <s v="discount europe airfare"/>
    <s v="Broad"/>
    <x v="17"/>
    <s v="Discount Europe Los Angeles"/>
    <s v="Position 5-10 Bid Strategy"/>
    <n v="6.25"/>
    <n v="1"/>
    <n v="2.9125000000000001"/>
    <n v="2.9125000000000001"/>
    <n v="11"/>
    <n v="9.0909090909090898E-2"/>
    <n v="3.3636363636363602"/>
    <n v="0"/>
    <n v="0"/>
    <n v="0"/>
    <n v="2.9125000000000001"/>
    <x v="1317"/>
    <n v="-1"/>
    <n v="0"/>
    <s v="NA"/>
    <n v="0"/>
    <n v="0"/>
    <n v="0"/>
    <n v="2.6212500000000003"/>
    <n v="-3.0581250000000004"/>
    <n v="0.29124999999999979"/>
    <n v="0.14562500000000034"/>
  </r>
  <r>
    <x v="4"/>
    <s v="france ticket"/>
    <s v="Broad"/>
    <x v="8"/>
    <s v="Miami to France Sale"/>
    <s v="Position 5-10 Bid Strategy"/>
    <n v="6.25"/>
    <n v="1"/>
    <n v="2.9249999999999998"/>
    <n v="2.9249999999999998"/>
    <n v="14"/>
    <n v="7.1428571428571397E-2"/>
    <n v="1.9071428571428599"/>
    <n v="0"/>
    <n v="0"/>
    <n v="0"/>
    <n v="2.9249999999999998"/>
    <x v="848"/>
    <n v="-1"/>
    <n v="0"/>
    <s v="NA"/>
    <n v="0"/>
    <n v="0"/>
    <n v="0"/>
    <n v="2.6324999999999998"/>
    <n v="-3.07125"/>
    <n v="0.29249999999999998"/>
    <n v="0.14625000000000021"/>
  </r>
  <r>
    <x v="4"/>
    <s v="barcelona airlines"/>
    <s v="Broad"/>
    <x v="5"/>
    <s v="San Francisco to Barcelona Sale"/>
    <s v="Position 5-10 Bid Strategy"/>
    <n v="6.25"/>
    <n v="2"/>
    <n v="2.9249999999999998"/>
    <n v="1.4624999999999999"/>
    <n v="16"/>
    <n v="0.125"/>
    <n v="1.1850000000000001"/>
    <n v="0"/>
    <n v="0"/>
    <n v="0"/>
    <n v="2.9249999999999998"/>
    <x v="848"/>
    <n v="-1"/>
    <n v="0"/>
    <s v="NA"/>
    <n v="0"/>
    <n v="0"/>
    <n v="0"/>
    <n v="2.6324999999999998"/>
    <n v="-3.07125"/>
    <n v="0.29249999999999998"/>
    <n v="0.14625000000000021"/>
  </r>
  <r>
    <x v="4"/>
    <s v="paris fare"/>
    <s v="Broad"/>
    <x v="17"/>
    <s v="Los Angeles to Paris Sale"/>
    <s v="Position 5-10 Bid Strategy"/>
    <n v="6.25"/>
    <n v="1"/>
    <n v="2.9249999999999998"/>
    <n v="2.9249999999999998"/>
    <n v="36"/>
    <n v="2.7777777777777801E-2"/>
    <n v="1.3886111111111099"/>
    <n v="0"/>
    <n v="0"/>
    <n v="0"/>
    <n v="2.9249999999999998"/>
    <x v="848"/>
    <n v="-1"/>
    <n v="0"/>
    <s v="NA"/>
    <n v="0"/>
    <n v="0"/>
    <n v="0"/>
    <n v="2.6324999999999998"/>
    <n v="-3.07125"/>
    <n v="0.29249999999999998"/>
    <n v="0.14625000000000021"/>
  </r>
  <r>
    <x v="4"/>
    <s v="milan flight"/>
    <s v="Broad"/>
    <x v="7"/>
    <s v="New York to Milan Sale"/>
    <s v="Position 5-10 Bid Strategy"/>
    <n v="6.25"/>
    <n v="1"/>
    <n v="2.9375"/>
    <n v="2.9375"/>
    <n v="85"/>
    <n v="1.1764705882352899E-2"/>
    <n v="1.1741176470588199"/>
    <n v="0"/>
    <n v="0"/>
    <n v="0"/>
    <n v="2.9375"/>
    <x v="658"/>
    <n v="-1"/>
    <n v="0"/>
    <s v="NA"/>
    <n v="0"/>
    <n v="0"/>
    <n v="0"/>
    <n v="2.6437500000000003"/>
    <n v="-3.0843750000000001"/>
    <n v="0.29374999999999973"/>
    <n v="0.14687500000000009"/>
  </r>
  <r>
    <x v="4"/>
    <s v="milan airports"/>
    <s v="Broad"/>
    <x v="13"/>
    <s v="Google|Milan"/>
    <s v="Position 5-10 Bid Strategy"/>
    <n v="6.25"/>
    <n v="2"/>
    <n v="2.95"/>
    <n v="1.4750000000000001"/>
    <n v="196"/>
    <n v="1.0204081632653099E-2"/>
    <n v="1.6382653061224499"/>
    <n v="0"/>
    <n v="0"/>
    <n v="0"/>
    <n v="2.95"/>
    <x v="1318"/>
    <n v="-1"/>
    <n v="0"/>
    <s v="NA"/>
    <n v="0"/>
    <n v="0"/>
    <n v="0"/>
    <n v="2.6550000000000002"/>
    <n v="-3.0975000000000001"/>
    <n v="0.29499999999999993"/>
    <n v="0.14749999999999996"/>
  </r>
  <r>
    <x v="4"/>
    <s v="rome airline tickets"/>
    <s v="Broad"/>
    <x v="11"/>
    <s v="Houston to Rome Sale"/>
    <s v="Position 5-10 Bid Strategy"/>
    <n v="6.25"/>
    <n v="1"/>
    <n v="2.95"/>
    <n v="2.95"/>
    <n v="11"/>
    <n v="9.0909090909090898E-2"/>
    <n v="1.63636363636364"/>
    <n v="0"/>
    <n v="0"/>
    <n v="0"/>
    <n v="2.95"/>
    <x v="1318"/>
    <n v="-1"/>
    <n v="0"/>
    <s v="NA"/>
    <n v="0"/>
    <n v="0"/>
    <n v="0"/>
    <n v="2.6550000000000002"/>
    <n v="-3.0975000000000001"/>
    <n v="0.29499999999999993"/>
    <n v="0.14749999999999996"/>
  </r>
  <r>
    <x v="4"/>
    <s v="rome air flights"/>
    <s v="Broad"/>
    <x v="11"/>
    <s v="Houston to Rome Sale"/>
    <s v="Position 5-10 Bid Strategy"/>
    <n v="6.25"/>
    <n v="2"/>
    <n v="2.95"/>
    <n v="1.4750000000000001"/>
    <n v="9"/>
    <n v="0.22222222222222199"/>
    <n v="2.1111111111111098"/>
    <n v="0"/>
    <n v="0"/>
    <n v="0"/>
    <n v="2.95"/>
    <x v="1318"/>
    <n v="-1"/>
    <n v="0"/>
    <s v="NA"/>
    <n v="0"/>
    <n v="0"/>
    <n v="0"/>
    <n v="2.6550000000000002"/>
    <n v="-3.0975000000000001"/>
    <n v="0.29499999999999993"/>
    <n v="0.14749999999999996"/>
  </r>
  <r>
    <x v="4"/>
    <s v="france cheap flights"/>
    <s v="Broad"/>
    <x v="1"/>
    <s v="DC to France Sale"/>
    <s v="Position 5-10 Bid Strategy"/>
    <n v="6.25"/>
    <n v="2"/>
    <n v="2.95"/>
    <n v="1.4750000000000001"/>
    <n v="20"/>
    <n v="0.1"/>
    <n v="1.06"/>
    <n v="0"/>
    <n v="0"/>
    <n v="0"/>
    <n v="2.95"/>
    <x v="1318"/>
    <n v="-1"/>
    <n v="0"/>
    <s v="NA"/>
    <n v="0"/>
    <n v="0"/>
    <n v="0"/>
    <n v="2.6550000000000002"/>
    <n v="-3.0975000000000001"/>
    <n v="0.29499999999999993"/>
    <n v="0.14749999999999996"/>
  </r>
  <r>
    <x v="4"/>
    <s v="athens ticket"/>
    <s v="Broad"/>
    <x v="7"/>
    <s v="New York to Athens Sale"/>
    <s v="Position 5-10 Bid Strategy"/>
    <n v="6.25"/>
    <n v="1"/>
    <n v="2.9624999999999999"/>
    <n v="2.9624999999999999"/>
    <n v="1"/>
    <n v="1"/>
    <n v="1"/>
    <n v="0"/>
    <n v="0"/>
    <n v="0"/>
    <n v="2.9624999999999999"/>
    <x v="1319"/>
    <n v="-1"/>
    <n v="0"/>
    <s v="NA"/>
    <n v="0"/>
    <n v="0"/>
    <n v="0"/>
    <n v="2.6662499999999998"/>
    <n v="-3.1106250000000002"/>
    <n v="0.29625000000000012"/>
    <n v="0.14812500000000028"/>
  </r>
  <r>
    <x v="4"/>
    <s v="florence airline"/>
    <s v="Broad"/>
    <x v="5"/>
    <s v="San Francisco to Florence Sale"/>
    <s v="Position 5-10 Bid Strategy"/>
    <n v="6.25"/>
    <n v="1"/>
    <n v="2.9750000000000001"/>
    <n v="2.9750000000000001"/>
    <n v="1"/>
    <n v="1"/>
    <n v="1"/>
    <n v="0"/>
    <n v="0"/>
    <n v="0"/>
    <n v="2.9750000000000001"/>
    <x v="1320"/>
    <n v="-1"/>
    <n v="0"/>
    <s v="NA"/>
    <n v="0"/>
    <n v="0"/>
    <n v="0"/>
    <n v="2.6775000000000002"/>
    <n v="-3.1237500000000002"/>
    <n v="0.29749999999999988"/>
    <n v="0.14875000000000016"/>
  </r>
  <r>
    <x v="4"/>
    <s v="athens airfare"/>
    <s v="Broad"/>
    <x v="7"/>
    <s v="New York to Athens Sale"/>
    <s v="Position 5-10 Bid Strategy"/>
    <n v="6.25"/>
    <n v="2"/>
    <n v="2.9750000000000001"/>
    <n v="1.4875"/>
    <n v="18"/>
    <n v="0.11111111111111099"/>
    <n v="1.1666666666666701"/>
    <n v="0"/>
    <n v="0"/>
    <n v="0"/>
    <n v="2.9750000000000001"/>
    <x v="1320"/>
    <n v="-1"/>
    <n v="0"/>
    <s v="NA"/>
    <n v="0"/>
    <n v="0"/>
    <n v="0"/>
    <n v="2.6775000000000002"/>
    <n v="-3.1237500000000002"/>
    <n v="0.29749999999999988"/>
    <n v="0.14875000000000016"/>
  </r>
  <r>
    <x v="4"/>
    <s v="barcelona airline tickets"/>
    <s v="Broad"/>
    <x v="7"/>
    <s v="New York to Barcelona Sale"/>
    <s v="Position 5-10 Bid Strategy"/>
    <n v="6.25"/>
    <n v="1"/>
    <n v="2.9750000000000001"/>
    <n v="2.9750000000000001"/>
    <n v="2"/>
    <n v="0.5"/>
    <n v="1"/>
    <n v="0"/>
    <n v="0"/>
    <n v="0"/>
    <n v="2.9750000000000001"/>
    <x v="1320"/>
    <n v="-1"/>
    <n v="0"/>
    <s v="NA"/>
    <n v="0"/>
    <n v="0"/>
    <n v="0"/>
    <n v="2.6775000000000002"/>
    <n v="-3.1237500000000002"/>
    <n v="0.29749999999999988"/>
    <n v="0.14875000000000016"/>
  </r>
  <r>
    <x v="4"/>
    <s v="venice cheap flights"/>
    <s v="Broad"/>
    <x v="10"/>
    <s v="Boston to Venice Sale"/>
    <s v="Position 5-10 Bid Strategy"/>
    <n v="6.25"/>
    <n v="1"/>
    <n v="2.9750000000000001"/>
    <n v="2.9750000000000001"/>
    <n v="2"/>
    <n v="0.5"/>
    <n v="1"/>
    <n v="0"/>
    <n v="0"/>
    <n v="0"/>
    <n v="2.9750000000000001"/>
    <x v="1320"/>
    <n v="-1"/>
    <n v="0"/>
    <s v="NA"/>
    <n v="0"/>
    <n v="0"/>
    <n v="0"/>
    <n v="2.6775000000000002"/>
    <n v="-3.1237500000000002"/>
    <n v="0.29749999999999988"/>
    <n v="0.14875000000000016"/>
  </r>
  <r>
    <x v="4"/>
    <s v="rome airfares"/>
    <s v="Broad"/>
    <x v="7"/>
    <s v="New York to Rome Sale"/>
    <s v="Position 5-10 Bid Strategy"/>
    <n v="6.25"/>
    <n v="1"/>
    <n v="2.9874999999999998"/>
    <n v="2.9874999999999998"/>
    <n v="3"/>
    <n v="0.33333333333333298"/>
    <n v="1.3333333333333299"/>
    <n v="0"/>
    <n v="0"/>
    <n v="0"/>
    <n v="2.9874999999999998"/>
    <x v="1321"/>
    <n v="-1"/>
    <n v="0"/>
    <s v="NA"/>
    <n v="0"/>
    <n v="0"/>
    <n v="0"/>
    <n v="2.6887499999999998"/>
    <n v="-3.1368749999999999"/>
    <n v="0.29875000000000007"/>
    <n v="0.14937500000000004"/>
  </r>
  <r>
    <x v="4"/>
    <s v="international airfare"/>
    <s v="Broad"/>
    <x v="14"/>
    <s v="International Philadelphia"/>
    <s v="Position 5-10 Bid Strategy"/>
    <n v="6.25"/>
    <n v="1"/>
    <n v="3"/>
    <n v="3"/>
    <n v="6"/>
    <n v="0.16666666666666699"/>
    <n v="1"/>
    <n v="0"/>
    <n v="0"/>
    <n v="0"/>
    <n v="3"/>
    <x v="1322"/>
    <n v="-1"/>
    <n v="0"/>
    <s v="NA"/>
    <n v="0"/>
    <n v="0"/>
    <n v="0"/>
    <n v="2.7"/>
    <n v="-3.1500000000000004"/>
    <n v="0.29999999999999982"/>
    <n v="0.15000000000000036"/>
  </r>
  <r>
    <x v="4"/>
    <s v="venice airport"/>
    <s v="Broad"/>
    <x v="1"/>
    <s v="DC to Venice Sale"/>
    <s v="Position 5-10 Bid Strategy"/>
    <n v="6.25"/>
    <n v="1"/>
    <n v="3"/>
    <n v="3"/>
    <n v="12"/>
    <n v="8.3333333333333301E-2"/>
    <n v="1"/>
    <n v="0"/>
    <n v="0"/>
    <n v="0"/>
    <n v="3"/>
    <x v="1322"/>
    <n v="-1"/>
    <n v="0"/>
    <s v="NA"/>
    <n v="0"/>
    <n v="0"/>
    <n v="0"/>
    <n v="2.7"/>
    <n v="-3.1500000000000004"/>
    <n v="0.29999999999999982"/>
    <n v="0.15000000000000036"/>
  </r>
  <r>
    <x v="4"/>
    <s v="international tickets"/>
    <s v="Broad"/>
    <x v="17"/>
    <s v="International Los Angeles"/>
    <s v="Position 5-10 Bid Strategy"/>
    <n v="6.25"/>
    <n v="1"/>
    <n v="3.0125000000000002"/>
    <n v="3.0125000000000002"/>
    <n v="23"/>
    <n v="4.3478260869565195E-2"/>
    <n v="3.8434782608695701"/>
    <n v="0"/>
    <n v="0"/>
    <n v="0"/>
    <n v="3.0125000000000002"/>
    <x v="1323"/>
    <n v="-1"/>
    <n v="0"/>
    <s v="NA"/>
    <n v="0"/>
    <n v="0"/>
    <n v="0"/>
    <n v="2.7112500000000002"/>
    <n v="-3.1631250000000004"/>
    <n v="0.30125000000000002"/>
    <n v="0.15062500000000023"/>
  </r>
  <r>
    <x v="4"/>
    <s v="low international fare"/>
    <s v="Broad"/>
    <x v="9"/>
    <s v="Low International Detroit"/>
    <s v="Position 5-10 Bid Strategy"/>
    <n v="6.25"/>
    <n v="1"/>
    <n v="3.0125000000000002"/>
    <n v="3.0125000000000002"/>
    <n v="3"/>
    <n v="0.33333333333333298"/>
    <n v="8.66"/>
    <n v="0"/>
    <n v="0"/>
    <n v="0"/>
    <n v="3.0125000000000002"/>
    <x v="1323"/>
    <n v="-1"/>
    <n v="0"/>
    <s v="NA"/>
    <n v="0"/>
    <n v="0"/>
    <n v="0"/>
    <n v="2.7112500000000002"/>
    <n v="-3.1631250000000004"/>
    <n v="0.30125000000000002"/>
    <n v="0.15062500000000023"/>
  </r>
  <r>
    <x v="4"/>
    <s v="european fares"/>
    <s v="Broad"/>
    <x v="0"/>
    <s v="Europe"/>
    <s v="Position 5-10 Bid Strategy"/>
    <n v="6.25"/>
    <n v="1"/>
    <n v="3.0249999999999999"/>
    <n v="3.0249999999999999"/>
    <n v="67"/>
    <n v="1.49253731343284E-2"/>
    <n v="1.3417910447761201"/>
    <n v="0"/>
    <n v="0"/>
    <n v="0"/>
    <n v="3.0249999999999999"/>
    <x v="780"/>
    <n v="-1"/>
    <n v="0"/>
    <s v="NA"/>
    <n v="0"/>
    <n v="0"/>
    <n v="0"/>
    <n v="2.7225000000000001"/>
    <n v="-3.17625"/>
    <n v="0.30249999999999977"/>
    <n v="0.15125000000000011"/>
  </r>
  <r>
    <x v="4"/>
    <s v="venice ticket"/>
    <s v="Broad"/>
    <x v="0"/>
    <s v="Venice"/>
    <s v="Position 5-10 Bid Strategy"/>
    <n v="6.25"/>
    <n v="8"/>
    <n v="3.0249999999999999"/>
    <n v="0.37812499999999999"/>
    <n v="175"/>
    <n v="4.57142857142857E-2"/>
    <n v="4.4931428571428604"/>
    <n v="0"/>
    <n v="0"/>
    <n v="0"/>
    <n v="3.0249999999999999"/>
    <x v="780"/>
    <n v="-1"/>
    <n v="0"/>
    <s v="NA"/>
    <n v="0"/>
    <n v="0"/>
    <n v="0"/>
    <n v="2.7225000000000001"/>
    <n v="-3.17625"/>
    <n v="0.30249999999999977"/>
    <n v="0.15125000000000011"/>
  </r>
  <r>
    <x v="4"/>
    <s v="rome airlines"/>
    <s v="Broad"/>
    <x v="14"/>
    <s v="Philadelphia to Rome Sale"/>
    <s v="Position 5-10 Bid Strategy"/>
    <n v="6.25"/>
    <n v="1"/>
    <n v="3.0249999999999999"/>
    <n v="3.0249999999999999"/>
    <n v="8"/>
    <n v="0.125"/>
    <n v="1.7475000000000001"/>
    <n v="0"/>
    <n v="0"/>
    <n v="0"/>
    <n v="3.0249999999999999"/>
    <x v="780"/>
    <n v="-1"/>
    <n v="0"/>
    <s v="NA"/>
    <n v="0"/>
    <n v="0"/>
    <n v="0"/>
    <n v="2.7225000000000001"/>
    <n v="-3.17625"/>
    <n v="0.30249999999999977"/>
    <n v="0.15125000000000011"/>
  </r>
  <r>
    <x v="4"/>
    <s v="england flights"/>
    <s v="Broad"/>
    <x v="13"/>
    <s v="Google|England"/>
    <s v="Position 5-10 Bid Strategy"/>
    <n v="6.25"/>
    <n v="1"/>
    <n v="3.0375000000000001"/>
    <n v="3.0375000000000001"/>
    <n v="270"/>
    <n v="3.7037037037036995E-3"/>
    <n v="2.9355555555555601"/>
    <n v="0"/>
    <n v="0"/>
    <n v="0"/>
    <n v="3.0375000000000001"/>
    <x v="775"/>
    <n v="-1"/>
    <n v="0"/>
    <s v="NA"/>
    <n v="0"/>
    <n v="0"/>
    <n v="0"/>
    <n v="2.7337500000000001"/>
    <n v="-3.1893750000000001"/>
    <n v="0.30374999999999996"/>
    <n v="0.15187499999999998"/>
  </r>
  <r>
    <x v="4"/>
    <s v="rome air ticket"/>
    <s v="Broad"/>
    <x v="5"/>
    <s v="San Francisco to Rome Sale"/>
    <s v="Position 5-10 Bid Strategy"/>
    <n v="6.25"/>
    <n v="1"/>
    <n v="3.05"/>
    <n v="3.05"/>
    <n v="1"/>
    <n v="1"/>
    <n v="1"/>
    <n v="0"/>
    <n v="0"/>
    <n v="0"/>
    <n v="3.05"/>
    <x v="1324"/>
    <n v="-1"/>
    <n v="0"/>
    <s v="NA"/>
    <n v="0"/>
    <n v="0"/>
    <n v="0"/>
    <n v="2.7450000000000001"/>
    <n v="-3.2025000000000001"/>
    <n v="0.30499999999999972"/>
    <n v="0.1525000000000003"/>
  </r>
  <r>
    <x v="4"/>
    <s v="paris cheap airline tickets"/>
    <s v="Broad"/>
    <x v="17"/>
    <s v="Los Angeles to Paris Sale"/>
    <s v="Position 5-10 Bid Strategy"/>
    <n v="6.25"/>
    <n v="1"/>
    <n v="3.05"/>
    <n v="3.05"/>
    <n v="5"/>
    <n v="0.2"/>
    <n v="1.2"/>
    <n v="0"/>
    <n v="0"/>
    <n v="0"/>
    <n v="3.05"/>
    <x v="1324"/>
    <n v="-1"/>
    <n v="0"/>
    <s v="NA"/>
    <n v="0"/>
    <n v="0"/>
    <n v="0"/>
    <n v="2.7450000000000001"/>
    <n v="-3.2025000000000001"/>
    <n v="0.30499999999999972"/>
    <n v="0.1525000000000003"/>
  </r>
  <r>
    <x v="4"/>
    <s v="barcelona cheap airfare"/>
    <s v="Broad"/>
    <x v="10"/>
    <s v="Boston to Barcelona Sale"/>
    <s v="Position 5-10 Bid Strategy"/>
    <n v="6.25"/>
    <n v="1"/>
    <n v="3.05"/>
    <n v="3.05"/>
    <n v="4"/>
    <n v="0.25"/>
    <n v="1"/>
    <n v="0"/>
    <n v="0"/>
    <n v="0"/>
    <n v="3.05"/>
    <x v="1324"/>
    <n v="-1"/>
    <n v="0"/>
    <s v="NA"/>
    <n v="0"/>
    <n v="0"/>
    <n v="0"/>
    <n v="2.7450000000000001"/>
    <n v="-3.2025000000000001"/>
    <n v="0.30499999999999972"/>
    <n v="0.1525000000000003"/>
  </r>
  <r>
    <x v="4"/>
    <s v="rome airline"/>
    <s v="Broad"/>
    <x v="14"/>
    <s v="Philadelphia to Rome Sale"/>
    <s v="Position 5-10 Bid Strategy"/>
    <n v="6.25"/>
    <n v="2"/>
    <n v="3.0625"/>
    <n v="1.53125"/>
    <n v="7"/>
    <n v="0.28571428571428603"/>
    <n v="2.1428571428571401"/>
    <n v="0"/>
    <n v="0"/>
    <n v="0"/>
    <n v="3.0625"/>
    <x v="1325"/>
    <n v="-1"/>
    <n v="0"/>
    <s v="NA"/>
    <n v="0"/>
    <n v="0"/>
    <n v="0"/>
    <n v="2.7562500000000001"/>
    <n v="-3.2156250000000002"/>
    <n v="0.30624999999999991"/>
    <n v="0.15312500000000018"/>
  </r>
  <r>
    <x v="4"/>
    <s v="low international fares"/>
    <s v="Broad"/>
    <x v="9"/>
    <s v="Low International Detroit"/>
    <s v="Position 5-10 Bid Strategy"/>
    <n v="6.25"/>
    <n v="1"/>
    <n v="3.0750000000000002"/>
    <n v="3.0750000000000002"/>
    <n v="5"/>
    <n v="0.2"/>
    <n v="2.98"/>
    <n v="0"/>
    <n v="0"/>
    <n v="0"/>
    <n v="3.0750000000000002"/>
    <x v="702"/>
    <n v="-1"/>
    <n v="0"/>
    <s v="NA"/>
    <n v="0"/>
    <n v="0"/>
    <n v="0"/>
    <n v="2.7675000000000001"/>
    <n v="-3.2287500000000002"/>
    <n v="0.30750000000000011"/>
    <n v="0.15375000000000005"/>
  </r>
  <r>
    <x v="4"/>
    <s v="istanbul airlines"/>
    <s v="Broad"/>
    <x v="13"/>
    <s v="Google|Istanbul"/>
    <s v="Position 5-10 Bid Strategy"/>
    <n v="6.25"/>
    <n v="3"/>
    <n v="3.0874999875000002"/>
    <n v="1.0291666625"/>
    <n v="67"/>
    <n v="4.47761194029851E-2"/>
    <n v="1.27910447761194"/>
    <n v="0"/>
    <n v="0"/>
    <n v="0"/>
    <n v="3.0874999875000002"/>
    <x v="1326"/>
    <n v="-1"/>
    <n v="0"/>
    <s v="NA"/>
    <n v="0"/>
    <n v="0"/>
    <n v="0"/>
    <n v="2.7787499887500005"/>
    <n v="-3.2418749868750005"/>
    <n v="0.30874999874999975"/>
    <n v="0.15437499937500032"/>
  </r>
  <r>
    <x v="4"/>
    <s v="france airline"/>
    <s v="Broad"/>
    <x v="14"/>
    <s v="Philadelphia to France Sale"/>
    <s v="Position 5-10 Bid Strategy"/>
    <n v="6.25"/>
    <n v="2"/>
    <n v="3.0874999999999999"/>
    <n v="1.54375"/>
    <n v="23"/>
    <n v="8.6956521739130391E-2"/>
    <n v="1.2173913043478299"/>
    <n v="0"/>
    <n v="0"/>
    <n v="0"/>
    <n v="3.0874999999999999"/>
    <x v="488"/>
    <n v="-1"/>
    <n v="0"/>
    <s v="NA"/>
    <n v="0"/>
    <n v="0"/>
    <n v="0"/>
    <n v="2.7787500000000001"/>
    <n v="-3.2418749999999998"/>
    <n v="0.30874999999999986"/>
    <n v="0.15437499999999993"/>
  </r>
  <r>
    <x v="4"/>
    <s v="italy cheap flights"/>
    <s v="Broad"/>
    <x v="17"/>
    <s v="Los Angeles to Italy Sale"/>
    <s v="Position 5-10 Bid Strategy"/>
    <n v="6.25"/>
    <n v="1"/>
    <n v="3.0874999999999999"/>
    <n v="3.0874999999999999"/>
    <n v="1"/>
    <n v="1"/>
    <n v="1"/>
    <n v="0"/>
    <n v="0"/>
    <n v="0"/>
    <n v="3.0874999999999999"/>
    <x v="488"/>
    <n v="-1"/>
    <n v="0"/>
    <s v="NA"/>
    <n v="0"/>
    <n v="0"/>
    <n v="0"/>
    <n v="2.7787500000000001"/>
    <n v="-3.2418749999999998"/>
    <n v="0.30874999999999986"/>
    <n v="0.15437499999999993"/>
  </r>
  <r>
    <x v="4"/>
    <s v="paris cheap airfares"/>
    <s v="Broad"/>
    <x v="11"/>
    <s v="Houston to Paris Sale"/>
    <s v="Position 5-10 Bid Strategy"/>
    <n v="6.25"/>
    <n v="1"/>
    <n v="3.0874999999999999"/>
    <n v="3.0874999999999999"/>
    <n v="3"/>
    <n v="0.33333333333333298"/>
    <n v="1.3333333333333299"/>
    <n v="0"/>
    <n v="0"/>
    <n v="0"/>
    <n v="3.0874999999999999"/>
    <x v="488"/>
    <n v="-1"/>
    <n v="0"/>
    <s v="NA"/>
    <n v="0"/>
    <n v="0"/>
    <n v="0"/>
    <n v="2.7787500000000001"/>
    <n v="-3.2418749999999998"/>
    <n v="0.30874999999999986"/>
    <n v="0.15437499999999993"/>
  </r>
  <r>
    <x v="4"/>
    <s v="spain flights"/>
    <s v="Broad"/>
    <x v="9"/>
    <s v="Detroit to Spain Sale"/>
    <s v="Position 5-10 Bid Strategy"/>
    <n v="6.25"/>
    <n v="2"/>
    <n v="3.1"/>
    <n v="1.55"/>
    <n v="115"/>
    <n v="1.7391304347826101E-2"/>
    <n v="1.24347826086957"/>
    <n v="0"/>
    <n v="0"/>
    <n v="0"/>
    <n v="3.1"/>
    <x v="576"/>
    <n v="-1"/>
    <n v="0"/>
    <s v="NA"/>
    <n v="0"/>
    <n v="0"/>
    <n v="0"/>
    <n v="2.79"/>
    <n v="-3.2550000000000003"/>
    <n v="0.31000000000000005"/>
    <n v="0.15500000000000025"/>
  </r>
  <r>
    <x v="4"/>
    <s v="athens fares"/>
    <s v="Broad"/>
    <x v="0"/>
    <s v="Athens"/>
    <s v="Position 5-10 Bid Strategy"/>
    <n v="6.25"/>
    <n v="3"/>
    <n v="3.1124999999999998"/>
    <n v="1.0375000000000001"/>
    <n v="108"/>
    <n v="2.7777777777777801E-2"/>
    <n v="4.06111111111111"/>
    <n v="0"/>
    <n v="0"/>
    <n v="0"/>
    <n v="3.1124999999999998"/>
    <x v="850"/>
    <n v="-1"/>
    <n v="0"/>
    <s v="NA"/>
    <n v="0"/>
    <n v="0"/>
    <n v="0"/>
    <n v="2.80125"/>
    <n v="-3.2681249999999999"/>
    <n v="0.3112499999999998"/>
    <n v="0.15562500000000012"/>
  </r>
  <r>
    <x v="4"/>
    <s v="athens flights"/>
    <s v="Broad"/>
    <x v="11"/>
    <s v="Houston to Athens Sale"/>
    <s v="Position 5-10 Bid Strategy"/>
    <n v="6.25"/>
    <n v="1"/>
    <n v="3.1124999999999998"/>
    <n v="3.1124999999999998"/>
    <n v="98"/>
    <n v="1.0204081632653099E-2"/>
    <n v="1.2318367346938801"/>
    <n v="0"/>
    <n v="0"/>
    <n v="0"/>
    <n v="3.1124999999999998"/>
    <x v="850"/>
    <n v="-1"/>
    <n v="0"/>
    <s v="NA"/>
    <n v="0"/>
    <n v="0"/>
    <n v="0"/>
    <n v="2.80125"/>
    <n v="-3.2681249999999999"/>
    <n v="0.3112499999999998"/>
    <n v="0.15562500000000012"/>
  </r>
  <r>
    <x v="4"/>
    <s v="paris ticket"/>
    <s v="Broad"/>
    <x v="9"/>
    <s v="Detroit to Paris Sale"/>
    <s v="Position 5-10 Bid Strategy"/>
    <n v="6.25"/>
    <n v="1"/>
    <n v="3.1124999999999998"/>
    <n v="3.1124999999999998"/>
    <n v="3"/>
    <n v="0.33333333333333298"/>
    <n v="1.3333333333333299"/>
    <n v="0"/>
    <n v="0"/>
    <n v="0"/>
    <n v="3.1124999999999998"/>
    <x v="850"/>
    <n v="-1"/>
    <n v="0"/>
    <s v="NA"/>
    <n v="0"/>
    <n v="0"/>
    <n v="0"/>
    <n v="2.80125"/>
    <n v="-3.2681249999999999"/>
    <n v="0.3112499999999998"/>
    <n v="0.15562500000000012"/>
  </r>
  <r>
    <x v="4"/>
    <s v="greece flight"/>
    <s v="Broad"/>
    <x v="9"/>
    <s v="Detroit to Greece Sale"/>
    <s v="Position 5-10 Bid Strategy"/>
    <n v="6.25"/>
    <n v="1"/>
    <n v="3.1124999999999998"/>
    <n v="3.1124999999999998"/>
    <n v="10"/>
    <n v="0.1"/>
    <n v="1.61"/>
    <n v="0"/>
    <n v="0"/>
    <n v="0"/>
    <n v="3.1124999999999998"/>
    <x v="850"/>
    <n v="-1"/>
    <n v="0"/>
    <s v="NA"/>
    <n v="0"/>
    <n v="0"/>
    <n v="0"/>
    <n v="2.80125"/>
    <n v="-3.2681249999999999"/>
    <n v="0.3112499999999998"/>
    <n v="0.15562500000000012"/>
  </r>
  <r>
    <x v="4"/>
    <s v="seville airfare"/>
    <s v="Broad"/>
    <x v="10"/>
    <s v="Boston to Seville Sale"/>
    <s v="Position 5-10 Bid Strategy"/>
    <n v="6.25"/>
    <n v="1"/>
    <n v="3.1124999999999998"/>
    <n v="3.1124999999999998"/>
    <n v="1"/>
    <n v="1"/>
    <n v="1"/>
    <n v="0"/>
    <n v="0"/>
    <n v="0"/>
    <n v="3.1124999999999998"/>
    <x v="850"/>
    <n v="-1"/>
    <n v="0"/>
    <s v="NA"/>
    <n v="0"/>
    <n v="0"/>
    <n v="0"/>
    <n v="2.80125"/>
    <n v="-3.2681249999999999"/>
    <n v="0.3112499999999998"/>
    <n v="0.15562500000000012"/>
  </r>
  <r>
    <x v="4"/>
    <s v="venice fares"/>
    <s v="Broad"/>
    <x v="0"/>
    <s v="Venice"/>
    <s v="Position 5-10 Bid Strategy"/>
    <n v="6.25"/>
    <n v="2"/>
    <n v="3.125"/>
    <n v="1.5625"/>
    <n v="61"/>
    <n v="3.2786885245901599E-2"/>
    <n v="4.2901639344262303"/>
    <n v="0"/>
    <n v="0"/>
    <n v="0"/>
    <n v="3.125"/>
    <x v="1327"/>
    <n v="-1"/>
    <n v="0"/>
    <s v="NA"/>
    <n v="0"/>
    <n v="0"/>
    <n v="0"/>
    <n v="2.8125"/>
    <n v="-3.28125"/>
    <n v="0.3125"/>
    <n v="0.15625"/>
  </r>
  <r>
    <x v="4"/>
    <s v="international tickets"/>
    <s v="Broad"/>
    <x v="7"/>
    <s v="International New York"/>
    <s v="Position 5-10 Bid Strategy"/>
    <n v="6.25"/>
    <n v="1"/>
    <n v="3.125"/>
    <n v="3.125"/>
    <n v="6"/>
    <n v="0.16666666666666699"/>
    <n v="3.3333333333333299"/>
    <n v="0"/>
    <n v="0"/>
    <n v="0"/>
    <n v="3.125"/>
    <x v="1327"/>
    <n v="-1"/>
    <n v="0"/>
    <s v="NA"/>
    <n v="0"/>
    <n v="0"/>
    <n v="0"/>
    <n v="2.8125"/>
    <n v="-3.28125"/>
    <n v="0.3125"/>
    <n v="0.15625"/>
  </r>
  <r>
    <x v="4"/>
    <s v="france airline"/>
    <s v="Broad"/>
    <x v="1"/>
    <s v="DC to France Sale"/>
    <s v="Position 5-10 Bid Strategy"/>
    <n v="6.25"/>
    <n v="3"/>
    <n v="3.1249999874999999"/>
    <n v="1.0416666625"/>
    <n v="61"/>
    <n v="4.9180327868852493E-2"/>
    <n v="1.47311475409836"/>
    <n v="0"/>
    <n v="0"/>
    <n v="0"/>
    <n v="3.1249999874999999"/>
    <x v="1328"/>
    <n v="-1"/>
    <n v="0"/>
    <s v="NA"/>
    <n v="0"/>
    <n v="0"/>
    <n v="0"/>
    <n v="2.81249998875"/>
    <n v="-3.2812499868749998"/>
    <n v="0.3124999987499999"/>
    <n v="0.15624999937499995"/>
  </r>
  <r>
    <x v="4"/>
    <s v="venice flights"/>
    <s v="Broad"/>
    <x v="11"/>
    <s v="Houston to Venice Sale"/>
    <s v="Position 5-10 Bid Strategy"/>
    <n v="6.25"/>
    <n v="1"/>
    <n v="3.1375000000000002"/>
    <n v="3.1375000000000002"/>
    <n v="29"/>
    <n v="3.4482758620689703E-2"/>
    <n v="1.79"/>
    <n v="0"/>
    <n v="0"/>
    <n v="0"/>
    <n v="3.1375000000000002"/>
    <x v="1329"/>
    <n v="-1"/>
    <n v="0"/>
    <s v="NA"/>
    <n v="0"/>
    <n v="0"/>
    <n v="0"/>
    <n v="2.8237500000000004"/>
    <n v="-3.2943750000000005"/>
    <n v="0.31374999999999975"/>
    <n v="0.15687500000000032"/>
  </r>
  <r>
    <x v="4"/>
    <s v="madrid tickets"/>
    <s v="Broad"/>
    <x v="7"/>
    <s v="New York to Madrid Sale"/>
    <s v="Position 5-10 Bid Strategy"/>
    <n v="6.25"/>
    <n v="2"/>
    <n v="3.15"/>
    <n v="1.575"/>
    <n v="38"/>
    <n v="5.2631578947368397E-2"/>
    <n v="1.36263157894737"/>
    <n v="0"/>
    <n v="0"/>
    <n v="0"/>
    <n v="3.15"/>
    <x v="791"/>
    <n v="-1"/>
    <n v="0"/>
    <s v="NA"/>
    <n v="0"/>
    <n v="0"/>
    <n v="0"/>
    <n v="2.835"/>
    <n v="-3.3075000000000001"/>
    <n v="0.31499999999999995"/>
    <n v="0.1575000000000002"/>
  </r>
  <r>
    <x v="4"/>
    <s v="barcelona plane tickets"/>
    <s v="Broad"/>
    <x v="7"/>
    <s v="New York to Barcelona Sale"/>
    <s v="Position 5-10 Bid Strategy"/>
    <n v="6.25"/>
    <n v="1"/>
    <n v="3.15"/>
    <n v="3.15"/>
    <n v="5"/>
    <n v="0.2"/>
    <n v="1.6"/>
    <n v="0"/>
    <n v="0"/>
    <n v="0"/>
    <n v="3.15"/>
    <x v="791"/>
    <n v="-1"/>
    <n v="0"/>
    <s v="NA"/>
    <n v="0"/>
    <n v="0"/>
    <n v="0"/>
    <n v="2.835"/>
    <n v="-3.3075000000000001"/>
    <n v="0.31499999999999995"/>
    <n v="0.1575000000000002"/>
  </r>
  <r>
    <x v="4"/>
    <s v="athens cheap tickets"/>
    <s v="Broad"/>
    <x v="7"/>
    <s v="New York to Athens Sale"/>
    <s v="Position 5-10 Bid Strategy"/>
    <n v="6.25"/>
    <n v="1"/>
    <n v="3.1625000000000001"/>
    <n v="3.1625000000000001"/>
    <n v="9"/>
    <n v="0.11111111111111099"/>
    <n v="1.2211111111111099"/>
    <n v="0"/>
    <n v="0"/>
    <n v="0"/>
    <n v="3.1625000000000001"/>
    <x v="1330"/>
    <n v="-1"/>
    <n v="0"/>
    <s v="NA"/>
    <n v="0"/>
    <n v="0"/>
    <n v="0"/>
    <n v="2.8462499999999999"/>
    <n v="-3.3206250000000002"/>
    <n v="0.31625000000000014"/>
    <n v="0.15812500000000007"/>
  </r>
  <r>
    <x v="4"/>
    <s v="nuremberg airport"/>
    <s v="Broad"/>
    <x v="13"/>
    <s v="Google|Nuremberg"/>
    <s v="Position 5-10 Bid Strategy"/>
    <n v="6.25"/>
    <n v="1"/>
    <n v="3.1749999999999998"/>
    <n v="3.1749999999999998"/>
    <n v="28"/>
    <n v="3.5714285714285698E-2"/>
    <n v="1.25"/>
    <n v="0"/>
    <n v="0"/>
    <n v="0"/>
    <n v="3.1749999999999998"/>
    <x v="1331"/>
    <n v="-1"/>
    <n v="0"/>
    <s v="NA"/>
    <n v="0"/>
    <n v="0"/>
    <n v="0"/>
    <n v="2.8574999999999999"/>
    <n v="-3.3337499999999998"/>
    <n v="0.31749999999999989"/>
    <n v="0.15874999999999995"/>
  </r>
  <r>
    <x v="4"/>
    <s v="rome tickets"/>
    <s v="Broad"/>
    <x v="7"/>
    <s v="New York to Rome Sale"/>
    <s v="Position 5-10 Bid Strategy"/>
    <n v="6.25"/>
    <n v="1"/>
    <n v="3.1749999999999998"/>
    <n v="3.1749999999999998"/>
    <n v="76"/>
    <n v="1.3157894736842099E-2"/>
    <n v="1.8425"/>
    <n v="0"/>
    <n v="0"/>
    <n v="0"/>
    <n v="3.1749999999999998"/>
    <x v="1331"/>
    <n v="-1"/>
    <n v="0"/>
    <s v="NA"/>
    <n v="0"/>
    <n v="0"/>
    <n v="0"/>
    <n v="2.8574999999999999"/>
    <n v="-3.3337499999999998"/>
    <n v="0.31749999999999989"/>
    <n v="0.15874999999999995"/>
  </r>
  <r>
    <x v="4"/>
    <s v="paris cheap fare"/>
    <s v="Broad"/>
    <x v="17"/>
    <s v="Los Angeles to Paris Sale"/>
    <s v="Position 5-10 Bid Strategy"/>
    <n v="6.25"/>
    <n v="1"/>
    <n v="3.1749999999999998"/>
    <n v="3.1749999999999998"/>
    <n v="1"/>
    <n v="1"/>
    <n v="1"/>
    <n v="0"/>
    <n v="0"/>
    <n v="0"/>
    <n v="3.1749999999999998"/>
    <x v="1331"/>
    <n v="-1"/>
    <n v="0"/>
    <s v="NA"/>
    <n v="0"/>
    <n v="0"/>
    <n v="0"/>
    <n v="2.8574999999999999"/>
    <n v="-3.3337499999999998"/>
    <n v="0.31749999999999989"/>
    <n v="0.15874999999999995"/>
  </r>
  <r>
    <x v="4"/>
    <s v="cheap international air tickets"/>
    <s v="Broad"/>
    <x v="17"/>
    <s v="Cheap International Los Angeles"/>
    <s v="Position 5-10 Bid Strategy"/>
    <n v="6.25"/>
    <n v="1"/>
    <n v="3.1749999999999998"/>
    <n v="3.1749999999999998"/>
    <n v="2"/>
    <n v="0.5"/>
    <n v="2"/>
    <n v="0"/>
    <n v="0"/>
    <n v="0"/>
    <n v="3.1749999999999998"/>
    <x v="1331"/>
    <n v="-1"/>
    <n v="0"/>
    <s v="NA"/>
    <n v="0"/>
    <n v="0"/>
    <n v="0"/>
    <n v="2.8574999999999999"/>
    <n v="-3.3337499999999998"/>
    <n v="0.31749999999999989"/>
    <n v="0.15874999999999995"/>
  </r>
  <r>
    <x v="4"/>
    <s v="madrid cheap tickets"/>
    <s v="Broad"/>
    <x v="0"/>
    <s v="Madrid"/>
    <s v="Position 5-10 Bid Strategy"/>
    <n v="6.25"/>
    <n v="4"/>
    <n v="3.1875"/>
    <n v="0.796875"/>
    <n v="140"/>
    <n v="2.8571428571428598E-2"/>
    <n v="6.7007142857142901"/>
    <n v="0"/>
    <n v="0"/>
    <n v="0"/>
    <n v="3.1875"/>
    <x v="489"/>
    <n v="-1"/>
    <n v="0"/>
    <s v="NA"/>
    <n v="0"/>
    <n v="0"/>
    <n v="0"/>
    <n v="2.8687499999999999"/>
    <n v="-3.3468750000000003"/>
    <n v="0.31875000000000009"/>
    <n v="0.15937500000000027"/>
  </r>
  <r>
    <x v="4"/>
    <s v="france airline"/>
    <s v="Broad"/>
    <x v="10"/>
    <s v="Boston to France Sale"/>
    <s v="Position 5-10 Bid Strategy"/>
    <n v="6.25"/>
    <n v="2"/>
    <n v="3.1875"/>
    <n v="1.59375"/>
    <n v="75"/>
    <n v="2.66666666666667E-2"/>
    <n v="1.86533333333333"/>
    <n v="0"/>
    <n v="0"/>
    <n v="0"/>
    <n v="3.1875"/>
    <x v="489"/>
    <n v="-1"/>
    <n v="0"/>
    <s v="NA"/>
    <n v="0"/>
    <n v="0"/>
    <n v="0"/>
    <n v="2.8687499999999999"/>
    <n v="-3.3468750000000003"/>
    <n v="0.31875000000000009"/>
    <n v="0.15937500000000027"/>
  </r>
  <r>
    <x v="4"/>
    <s v="europe airfare"/>
    <s v="Broad"/>
    <x v="10"/>
    <s v="Europe Boston"/>
    <s v="Position 5-10 Bid Strategy"/>
    <n v="6.25"/>
    <n v="2"/>
    <n v="3.1875"/>
    <n v="1.59375"/>
    <n v="5"/>
    <n v="0.4"/>
    <n v="2"/>
    <n v="0"/>
    <n v="0"/>
    <n v="0"/>
    <n v="3.1875"/>
    <x v="489"/>
    <n v="-1"/>
    <n v="0"/>
    <s v="NA"/>
    <n v="0"/>
    <n v="0"/>
    <n v="0"/>
    <n v="2.8687499999999999"/>
    <n v="-3.3468750000000003"/>
    <n v="0.31875000000000009"/>
    <n v="0.15937500000000027"/>
  </r>
  <r>
    <x v="4"/>
    <s v="florence fare"/>
    <s v="Broad"/>
    <x v="13"/>
    <s v="Google|Florence"/>
    <s v="Position 5-10 Bid Strategy"/>
    <n v="6.25"/>
    <n v="3"/>
    <n v="3.1999999875"/>
    <n v="1.0666666625000001"/>
    <n v="92"/>
    <n v="3.2608695652173898E-2"/>
    <n v="1.3782608695652201"/>
    <n v="0"/>
    <n v="0"/>
    <n v="0"/>
    <n v="3.1999999875"/>
    <x v="1332"/>
    <n v="-1"/>
    <n v="0"/>
    <s v="NA"/>
    <n v="0"/>
    <n v="0"/>
    <n v="0"/>
    <n v="2.8799999887500003"/>
    <n v="-3.3599999868750001"/>
    <n v="0.31999999874999974"/>
    <n v="0.15999999937500009"/>
  </r>
  <r>
    <x v="4"/>
    <s v="italy cheap flights"/>
    <s v="Broad"/>
    <x v="5"/>
    <s v="San Francisco to Italy Sale"/>
    <s v="Position 5-10 Bid Strategy"/>
    <n v="6.25"/>
    <n v="1"/>
    <n v="3.2"/>
    <n v="3.2"/>
    <n v="113"/>
    <n v="8.8495575221238902E-3"/>
    <n v="1.5070796460177001"/>
    <n v="0"/>
    <n v="0"/>
    <n v="0"/>
    <n v="3.2"/>
    <x v="1333"/>
    <n v="-1"/>
    <n v="0"/>
    <s v="NA"/>
    <n v="0"/>
    <n v="0"/>
    <n v="0"/>
    <n v="2.8800000000000003"/>
    <n v="-3.3600000000000003"/>
    <n v="0.31999999999999984"/>
    <n v="0.16000000000000014"/>
  </r>
  <r>
    <x v="4"/>
    <s v="europe ticket"/>
    <s v="Broad"/>
    <x v="9"/>
    <s v="Europe Detroit"/>
    <s v="Position 5-10 Bid Strategy"/>
    <n v="6.25"/>
    <n v="1"/>
    <n v="3.2"/>
    <n v="3.2"/>
    <n v="14"/>
    <n v="7.1428571428571397E-2"/>
    <n v="2.0071428571428598"/>
    <n v="0"/>
    <n v="0"/>
    <n v="0"/>
    <n v="3.2"/>
    <x v="1333"/>
    <n v="-1"/>
    <n v="0"/>
    <s v="NA"/>
    <n v="0"/>
    <n v="0"/>
    <n v="0"/>
    <n v="2.8800000000000003"/>
    <n v="-3.3600000000000003"/>
    <n v="0.31999999999999984"/>
    <n v="0.16000000000000014"/>
  </r>
  <r>
    <x v="4"/>
    <s v="madrid flights"/>
    <s v="Broad"/>
    <x v="10"/>
    <s v="Boston to Madrid Sale"/>
    <s v="Position 5-10 Bid Strategy"/>
    <n v="6.25"/>
    <n v="2"/>
    <n v="3.2"/>
    <n v="1.6"/>
    <n v="33"/>
    <n v="6.0606060606060594E-2"/>
    <n v="1.3818181818181801"/>
    <n v="0"/>
    <n v="0"/>
    <n v="0"/>
    <n v="3.2"/>
    <x v="1333"/>
    <n v="-1"/>
    <n v="0"/>
    <s v="NA"/>
    <n v="0"/>
    <n v="0"/>
    <n v="0"/>
    <n v="2.8800000000000003"/>
    <n v="-3.3600000000000003"/>
    <n v="0.31999999999999984"/>
    <n v="0.16000000000000014"/>
  </r>
  <r>
    <x v="4"/>
    <s v="milan airline"/>
    <s v="Broad"/>
    <x v="13"/>
    <s v="Google|Milan"/>
    <s v="Position 5-10 Bid Strategy"/>
    <n v="6.25"/>
    <n v="2"/>
    <n v="3.2250000000000001"/>
    <n v="1.6125"/>
    <n v="125"/>
    <n v="1.6E-2"/>
    <n v="2.06"/>
    <n v="0"/>
    <n v="0"/>
    <n v="0"/>
    <n v="3.2250000000000001"/>
    <x v="643"/>
    <n v="-1"/>
    <n v="0"/>
    <s v="NA"/>
    <n v="0"/>
    <n v="0"/>
    <n v="0"/>
    <n v="2.9025000000000003"/>
    <n v="-3.3862500000000004"/>
    <n v="0.32249999999999979"/>
    <n v="0.16125000000000034"/>
  </r>
  <r>
    <x v="4"/>
    <s v="geneva airfare"/>
    <s v="Broad"/>
    <x v="13"/>
    <s v="Google|Geneva"/>
    <s v="Position 5-10 Bid Strategy"/>
    <n v="6.25"/>
    <n v="1"/>
    <n v="3.2250000000000001"/>
    <n v="3.2250000000000001"/>
    <n v="83"/>
    <n v="1.20481927710843E-2"/>
    <n v="1.20240963855422"/>
    <n v="0"/>
    <n v="0"/>
    <n v="0"/>
    <n v="3.2250000000000001"/>
    <x v="643"/>
    <n v="-1"/>
    <n v="0"/>
    <s v="NA"/>
    <n v="0"/>
    <n v="0"/>
    <n v="0"/>
    <n v="2.9025000000000003"/>
    <n v="-3.3862500000000004"/>
    <n v="0.32249999999999979"/>
    <n v="0.16125000000000034"/>
  </r>
  <r>
    <x v="4"/>
    <s v="athens airlines"/>
    <s v="Broad"/>
    <x v="10"/>
    <s v="Boston to Athens Sale"/>
    <s v="Position 5-10 Bid Strategy"/>
    <n v="6.25"/>
    <n v="1"/>
    <n v="3.2250000000000001"/>
    <n v="3.2250000000000001"/>
    <n v="7"/>
    <n v="0.14285714285714302"/>
    <n v="2.1428571428571401"/>
    <n v="0"/>
    <n v="0"/>
    <n v="0"/>
    <n v="3.2250000000000001"/>
    <x v="643"/>
    <n v="-1"/>
    <n v="0"/>
    <s v="NA"/>
    <n v="0"/>
    <n v="0"/>
    <n v="0"/>
    <n v="2.9025000000000003"/>
    <n v="-3.3862500000000004"/>
    <n v="0.32249999999999979"/>
    <n v="0.16125000000000034"/>
  </r>
  <r>
    <x v="4"/>
    <s v="rome airfare"/>
    <s v="Broad"/>
    <x v="5"/>
    <s v="San Francisco to Rome Sale"/>
    <s v="Position 5-10 Bid Strategy"/>
    <n v="6.25"/>
    <n v="1"/>
    <n v="3.2374999999999998"/>
    <n v="3.2374999999999998"/>
    <n v="5"/>
    <n v="0.2"/>
    <n v="2.8"/>
    <n v="0"/>
    <n v="0"/>
    <n v="0"/>
    <n v="3.2374999999999998"/>
    <x v="1334"/>
    <n v="-1"/>
    <n v="0"/>
    <s v="NA"/>
    <n v="0"/>
    <n v="0"/>
    <n v="0"/>
    <n v="2.9137499999999998"/>
    <n v="-3.399375"/>
    <n v="0.32374999999999998"/>
    <n v="0.16187500000000021"/>
  </r>
  <r>
    <x v="4"/>
    <s v="spain airline"/>
    <s v="Broad"/>
    <x v="1"/>
    <s v="DC to Spain Sale"/>
    <s v="Position 5-10 Bid Strategy"/>
    <n v="6.25"/>
    <n v="1"/>
    <n v="3.25"/>
    <n v="3.25"/>
    <n v="39"/>
    <n v="2.5641025641025599E-2"/>
    <n v="1.15384615384615"/>
    <n v="0"/>
    <n v="0"/>
    <n v="0"/>
    <n v="3.25"/>
    <x v="601"/>
    <n v="-1"/>
    <n v="0"/>
    <s v="NA"/>
    <n v="0"/>
    <n v="0"/>
    <n v="0"/>
    <n v="2.9250000000000003"/>
    <n v="-3.4125000000000001"/>
    <n v="0.32499999999999973"/>
    <n v="0.16250000000000009"/>
  </r>
  <r>
    <x v="4"/>
    <s v="hanover tickets"/>
    <s v="Broad"/>
    <x v="13"/>
    <s v="Google|Hanover"/>
    <s v="Position 5-10 Bid Strategy"/>
    <n v="6.25"/>
    <n v="1"/>
    <n v="3.2625000000000002"/>
    <n v="3.2625000000000002"/>
    <n v="124"/>
    <n v="8.0645161290322613E-3"/>
    <n v="1.01451612903226"/>
    <n v="0"/>
    <n v="0"/>
    <n v="0"/>
    <n v="3.2625000000000002"/>
    <x v="1335"/>
    <n v="-1"/>
    <n v="0"/>
    <s v="NA"/>
    <n v="0"/>
    <n v="0"/>
    <n v="0"/>
    <n v="2.9362500000000002"/>
    <n v="-3.4256250000000001"/>
    <n v="0.32624999999999993"/>
    <n v="0.16312499999999996"/>
  </r>
  <r>
    <x v="4"/>
    <s v="paris cheap ticket"/>
    <s v="Broad"/>
    <x v="8"/>
    <s v="Miami to Paris Sale"/>
    <s v="Position 5-10 Bid Strategy"/>
    <n v="6.25"/>
    <n v="1"/>
    <n v="3.2625000000000002"/>
    <n v="3.2625000000000002"/>
    <n v="1"/>
    <n v="1"/>
    <n v="1"/>
    <n v="0"/>
    <n v="0"/>
    <n v="0"/>
    <n v="3.2625000000000002"/>
    <x v="1335"/>
    <n v="-1"/>
    <n v="0"/>
    <s v="NA"/>
    <n v="0"/>
    <n v="0"/>
    <n v="0"/>
    <n v="2.9362500000000002"/>
    <n v="-3.4256250000000001"/>
    <n v="0.32624999999999993"/>
    <n v="0.16312499999999996"/>
  </r>
  <r>
    <x v="4"/>
    <s v="barcelona cheap airlines"/>
    <s v="Broad"/>
    <x v="5"/>
    <s v="San Francisco to Barcelona Sale"/>
    <s v="Position 5-10 Bid Strategy"/>
    <n v="6.25"/>
    <n v="1"/>
    <n v="3.2625000000000002"/>
    <n v="3.2625000000000002"/>
    <n v="2"/>
    <n v="0.5"/>
    <n v="1"/>
    <n v="0"/>
    <n v="0"/>
    <n v="0"/>
    <n v="3.2625000000000002"/>
    <x v="1335"/>
    <n v="-1"/>
    <n v="0"/>
    <s v="NA"/>
    <n v="0"/>
    <n v="0"/>
    <n v="0"/>
    <n v="2.9362500000000002"/>
    <n v="-3.4256250000000001"/>
    <n v="0.32624999999999993"/>
    <n v="0.16312499999999996"/>
  </r>
  <r>
    <x v="4"/>
    <s v="rome cheap flight"/>
    <s v="Broad"/>
    <x v="13"/>
    <s v="Google|Rome"/>
    <s v="Position 5-10 Bid Strategy"/>
    <n v="6.25"/>
    <n v="1"/>
    <n v="3.2749999999999999"/>
    <n v="3.2749999999999999"/>
    <n v="24"/>
    <n v="4.1666666666666699E-2"/>
    <n v="3.125"/>
    <n v="0"/>
    <n v="0"/>
    <n v="0"/>
    <n v="3.2749999999999999"/>
    <x v="490"/>
    <n v="-1"/>
    <n v="0"/>
    <s v="NA"/>
    <n v="0"/>
    <n v="0"/>
    <n v="0"/>
    <n v="2.9474999999999998"/>
    <n v="-3.4387500000000002"/>
    <n v="0.32750000000000012"/>
    <n v="0.16375000000000028"/>
  </r>
  <r>
    <x v="4"/>
    <s v="turkey cheap flight"/>
    <s v="Broad"/>
    <x v="13"/>
    <s v="Google|Turkey"/>
    <s v="Position 5-10 Bid Strategy"/>
    <n v="6.25"/>
    <n v="2"/>
    <n v="3.2875000000000001"/>
    <n v="1.64375"/>
    <n v="16"/>
    <n v="0.125"/>
    <n v="1.0625"/>
    <n v="0"/>
    <n v="0"/>
    <n v="0"/>
    <n v="3.2875000000000001"/>
    <x v="1336"/>
    <n v="-1"/>
    <n v="0"/>
    <s v="NA"/>
    <n v="0"/>
    <n v="0"/>
    <n v="0"/>
    <n v="2.9587500000000002"/>
    <n v="-3.4518750000000002"/>
    <n v="0.32874999999999988"/>
    <n v="0.16437500000000016"/>
  </r>
  <r>
    <x v="4"/>
    <s v="italy airlines"/>
    <s v="Broad"/>
    <x v="9"/>
    <s v="Detroit to Italy Sale"/>
    <s v="Position 5-10 Bid Strategy"/>
    <n v="6.25"/>
    <n v="1"/>
    <n v="3.2875000000000001"/>
    <n v="3.2875000000000001"/>
    <n v="158"/>
    <n v="6.3291139240506302E-3"/>
    <n v="1.4127848101265801"/>
    <n v="0"/>
    <n v="0"/>
    <n v="0"/>
    <n v="3.2875000000000001"/>
    <x v="1336"/>
    <n v="-1"/>
    <n v="0"/>
    <s v="NA"/>
    <n v="0"/>
    <n v="0"/>
    <n v="0"/>
    <n v="2.9587500000000002"/>
    <n v="-3.4518750000000002"/>
    <n v="0.32874999999999988"/>
    <n v="0.16437500000000016"/>
  </r>
  <r>
    <x v="4"/>
    <s v="greece airlines"/>
    <s v="Broad"/>
    <x v="1"/>
    <s v="DC to Greece Sale"/>
    <s v="Position 5-10 Bid Strategy"/>
    <n v="6.25"/>
    <n v="2"/>
    <n v="3.3"/>
    <n v="1.65"/>
    <n v="13"/>
    <n v="0.15384615384615399"/>
    <n v="1.84615384615385"/>
    <n v="0"/>
    <n v="0"/>
    <n v="0"/>
    <n v="3.3"/>
    <x v="419"/>
    <n v="-1"/>
    <n v="0"/>
    <s v="NA"/>
    <n v="0"/>
    <n v="0"/>
    <n v="0"/>
    <n v="2.9699999999999998"/>
    <n v="-3.4649999999999999"/>
    <n v="0.33000000000000007"/>
    <n v="0.16500000000000004"/>
  </r>
  <r>
    <x v="4"/>
    <s v="international fare"/>
    <s v="Broad"/>
    <x v="10"/>
    <s v="International Boston"/>
    <s v="Position 5-10 Bid Strategy"/>
    <n v="6.25"/>
    <n v="1"/>
    <n v="3.3"/>
    <n v="3.3"/>
    <n v="4"/>
    <n v="0.25"/>
    <n v="3"/>
    <n v="0"/>
    <n v="0"/>
    <n v="0"/>
    <n v="3.3"/>
    <x v="419"/>
    <n v="-1"/>
    <n v="0"/>
    <s v="NA"/>
    <n v="0"/>
    <n v="0"/>
    <n v="0"/>
    <n v="2.9699999999999998"/>
    <n v="-3.4649999999999999"/>
    <n v="0.33000000000000007"/>
    <n v="0.16500000000000004"/>
  </r>
  <r>
    <x v="4"/>
    <s v="cheap international ticket"/>
    <s v="Broad"/>
    <x v="7"/>
    <s v="Cheap International New York"/>
    <s v="Position 5-10 Bid Strategy"/>
    <n v="6.25"/>
    <n v="1"/>
    <n v="3.3125"/>
    <n v="3.3125"/>
    <n v="16"/>
    <n v="6.25E-2"/>
    <n v="1.6875"/>
    <n v="0"/>
    <n v="0"/>
    <n v="0"/>
    <n v="3.3125"/>
    <x v="654"/>
    <n v="-1"/>
    <n v="0"/>
    <s v="NA"/>
    <n v="0"/>
    <n v="0"/>
    <n v="0"/>
    <n v="2.9812500000000002"/>
    <n v="-3.4781250000000004"/>
    <n v="0.33124999999999982"/>
    <n v="0.16562500000000036"/>
  </r>
  <r>
    <x v="4"/>
    <s v="rome airline"/>
    <s v="Broad"/>
    <x v="9"/>
    <s v="Detroit to Rome Sale"/>
    <s v="Position 5-10 Bid Strategy"/>
    <n v="6.25"/>
    <n v="1"/>
    <n v="3.3125"/>
    <n v="3.3125"/>
    <n v="7"/>
    <n v="0.14285714285714302"/>
    <n v="2"/>
    <n v="0"/>
    <n v="0"/>
    <n v="0"/>
    <n v="3.3125"/>
    <x v="654"/>
    <n v="-1"/>
    <n v="0"/>
    <s v="NA"/>
    <n v="0"/>
    <n v="0"/>
    <n v="0"/>
    <n v="2.9812500000000002"/>
    <n v="-3.4781250000000004"/>
    <n v="0.33124999999999982"/>
    <n v="0.16562500000000036"/>
  </r>
  <r>
    <x v="4"/>
    <s v="discount europe airfare"/>
    <s v="Broad"/>
    <x v="9"/>
    <s v="Discount Europe Detroit"/>
    <s v="Position 5-10 Bid Strategy"/>
    <n v="6.25"/>
    <n v="1"/>
    <n v="3.3125"/>
    <n v="3.3125"/>
    <n v="10"/>
    <n v="0.1"/>
    <n v="1.8"/>
    <n v="0"/>
    <n v="0"/>
    <n v="0"/>
    <n v="3.3125"/>
    <x v="654"/>
    <n v="-1"/>
    <n v="0"/>
    <s v="NA"/>
    <n v="0"/>
    <n v="0"/>
    <n v="0"/>
    <n v="2.9812500000000002"/>
    <n v="-3.4781250000000004"/>
    <n v="0.33124999999999982"/>
    <n v="0.16562500000000036"/>
  </r>
  <r>
    <x v="4"/>
    <s v="cheap international air tickets"/>
    <s v="Broad"/>
    <x v="7"/>
    <s v="Cheap International New York"/>
    <s v="Position 5-10 Bid Strategy"/>
    <n v="6.25"/>
    <n v="1"/>
    <n v="3.3374999999999999"/>
    <n v="3.3374999999999999"/>
    <n v="13"/>
    <n v="7.69230769230769E-2"/>
    <n v="2"/>
    <n v="0"/>
    <n v="0"/>
    <n v="0"/>
    <n v="3.3374999999999999"/>
    <x v="1337"/>
    <n v="-1"/>
    <n v="0"/>
    <s v="NA"/>
    <n v="0"/>
    <n v="0"/>
    <n v="0"/>
    <n v="3.0037500000000001"/>
    <n v="-3.504375"/>
    <n v="0.33374999999999977"/>
    <n v="0.16687500000000011"/>
  </r>
  <r>
    <x v="4"/>
    <s v="international air fares"/>
    <s v="Broad"/>
    <x v="17"/>
    <s v="International Los Angeles"/>
    <s v="Position 5-10 Bid Strategy"/>
    <n v="6.25"/>
    <n v="1"/>
    <n v="3.3374999999999999"/>
    <n v="3.3374999999999999"/>
    <n v="2"/>
    <n v="0.5"/>
    <n v="2.5"/>
    <n v="0"/>
    <n v="0"/>
    <n v="0"/>
    <n v="3.3374999999999999"/>
    <x v="1337"/>
    <n v="-1"/>
    <n v="0"/>
    <s v="NA"/>
    <n v="0"/>
    <n v="0"/>
    <n v="0"/>
    <n v="3.0037500000000001"/>
    <n v="-3.504375"/>
    <n v="0.33374999999999977"/>
    <n v="0.16687500000000011"/>
  </r>
  <r>
    <x v="4"/>
    <s v="paris air fares"/>
    <s v="Broad"/>
    <x v="1"/>
    <s v="DC to Paris Sale"/>
    <s v="Position 5-10 Bid Strategy"/>
    <n v="6.25"/>
    <n v="1"/>
    <n v="3.3374999999999999"/>
    <n v="3.3374999999999999"/>
    <n v="1"/>
    <n v="1"/>
    <n v="1"/>
    <n v="0"/>
    <n v="0"/>
    <n v="0"/>
    <n v="3.3374999999999999"/>
    <x v="1337"/>
    <n v="-1"/>
    <n v="0"/>
    <s v="NA"/>
    <n v="0"/>
    <n v="0"/>
    <n v="0"/>
    <n v="3.0037500000000001"/>
    <n v="-3.504375"/>
    <n v="0.33374999999999977"/>
    <n v="0.16687500000000011"/>
  </r>
  <r>
    <x v="4"/>
    <s v="naples flights"/>
    <s v="Broad"/>
    <x v="7"/>
    <s v="New York to Naples Sale"/>
    <s v="Position 5-10 Bid Strategy"/>
    <n v="6.25"/>
    <n v="2"/>
    <n v="3.35"/>
    <n v="1.675"/>
    <n v="9"/>
    <n v="0.22222222222222199"/>
    <n v="1"/>
    <n v="0"/>
    <n v="0"/>
    <n v="0"/>
    <n v="3.35"/>
    <x v="719"/>
    <n v="-1"/>
    <n v="0"/>
    <s v="NA"/>
    <n v="0"/>
    <n v="0"/>
    <n v="0"/>
    <n v="3.0150000000000001"/>
    <n v="-3.5175000000000001"/>
    <n v="0.33499999999999996"/>
    <n v="0.16749999999999998"/>
  </r>
  <r>
    <x v="4"/>
    <s v="paris cheap airport"/>
    <s v="Broad"/>
    <x v="15"/>
    <s v="Chicago to Paris Sale"/>
    <s v="Position 5-10 Bid Strategy"/>
    <n v="6.25"/>
    <n v="1"/>
    <n v="3.35"/>
    <n v="3.35"/>
    <n v="2"/>
    <n v="0.5"/>
    <n v="3"/>
    <n v="0"/>
    <n v="0"/>
    <n v="0"/>
    <n v="3.35"/>
    <x v="719"/>
    <n v="-1"/>
    <n v="0"/>
    <s v="NA"/>
    <n v="0"/>
    <n v="0"/>
    <n v="0"/>
    <n v="3.0150000000000001"/>
    <n v="-3.5175000000000001"/>
    <n v="0.33499999999999996"/>
    <n v="0.16749999999999998"/>
  </r>
  <r>
    <x v="4"/>
    <s v="paris plane tickets"/>
    <s v="Broad"/>
    <x v="11"/>
    <s v="Houston to Paris Sale"/>
    <s v="Position 5-10 Bid Strategy"/>
    <n v="6.25"/>
    <n v="2"/>
    <n v="3.3624999999999998"/>
    <n v="1.6812499999999999"/>
    <n v="4"/>
    <n v="0.5"/>
    <n v="1.25"/>
    <n v="0"/>
    <n v="0"/>
    <n v="0"/>
    <n v="3.3624999999999998"/>
    <x v="1338"/>
    <n v="-1"/>
    <n v="0"/>
    <s v="NA"/>
    <n v="0"/>
    <n v="0"/>
    <n v="0"/>
    <n v="3.0262500000000001"/>
    <n v="-3.5306250000000001"/>
    <n v="0.33624999999999972"/>
    <n v="0.1681250000000003"/>
  </r>
  <r>
    <x v="4"/>
    <s v="cheap international air tickets"/>
    <s v="Broad"/>
    <x v="10"/>
    <s v="Cheap International Boston"/>
    <s v="Position 5-10 Bid Strategy"/>
    <n v="6.25"/>
    <n v="1"/>
    <n v="3.3624999999999998"/>
    <n v="3.3624999999999998"/>
    <n v="1"/>
    <n v="1"/>
    <n v="2"/>
    <n v="0"/>
    <n v="0"/>
    <n v="0"/>
    <n v="3.3624999999999998"/>
    <x v="1338"/>
    <n v="-1"/>
    <n v="0"/>
    <s v="NA"/>
    <n v="0"/>
    <n v="0"/>
    <n v="0"/>
    <n v="3.0262500000000001"/>
    <n v="-3.5306250000000001"/>
    <n v="0.33624999999999972"/>
    <n v="0.1681250000000003"/>
  </r>
  <r>
    <x v="4"/>
    <s v="nuremberg plane tickets"/>
    <s v="Broad"/>
    <x v="13"/>
    <s v="Google|Nuremberg"/>
    <s v="Position 5-10 Bid Strategy"/>
    <n v="6.25"/>
    <n v="1"/>
    <n v="3.375"/>
    <n v="3.375"/>
    <n v="2"/>
    <n v="0.5"/>
    <n v="1"/>
    <n v="0"/>
    <n v="0"/>
    <n v="0"/>
    <n v="3.375"/>
    <x v="491"/>
    <n v="-1"/>
    <n v="0"/>
    <s v="NA"/>
    <n v="0"/>
    <n v="0"/>
    <n v="0"/>
    <n v="3.0375000000000001"/>
    <n v="-3.5437500000000002"/>
    <n v="0.33749999999999991"/>
    <n v="0.16875000000000018"/>
  </r>
  <r>
    <x v="4"/>
    <s v="paris air fare"/>
    <s v="Broad"/>
    <x v="11"/>
    <s v="Houston to Paris Sale"/>
    <s v="Position 5-10 Bid Strategy"/>
    <n v="6.25"/>
    <n v="2"/>
    <n v="3.375"/>
    <n v="1.6875"/>
    <n v="13"/>
    <n v="0.15384615384615399"/>
    <n v="1.6923076923076901"/>
    <n v="0"/>
    <n v="0"/>
    <n v="0"/>
    <n v="3.375"/>
    <x v="491"/>
    <n v="-1"/>
    <n v="0"/>
    <s v="NA"/>
    <n v="0"/>
    <n v="0"/>
    <n v="0"/>
    <n v="3.0375000000000001"/>
    <n v="-3.5437500000000002"/>
    <n v="0.33749999999999991"/>
    <n v="0.16875000000000018"/>
  </r>
  <r>
    <x v="4"/>
    <s v="uk airfare"/>
    <s v="Broad"/>
    <x v="0"/>
    <s v="UK"/>
    <s v="Position 5-10 Bid Strategy"/>
    <n v="6.25"/>
    <n v="2"/>
    <n v="3.3875000000000002"/>
    <n v="1.6937500000000001"/>
    <n v="44"/>
    <n v="4.5454545454545504E-2"/>
    <n v="1.5249999999999999"/>
    <n v="0"/>
    <n v="0"/>
    <n v="0"/>
    <n v="3.3875000000000002"/>
    <x v="492"/>
    <n v="-1"/>
    <n v="0"/>
    <s v="NA"/>
    <n v="0"/>
    <n v="0"/>
    <n v="0"/>
    <n v="3.0487500000000001"/>
    <n v="-3.5568750000000002"/>
    <n v="0.33875000000000011"/>
    <n v="0.16937500000000005"/>
  </r>
  <r>
    <x v="4"/>
    <s v="spain flights"/>
    <s v="Broad"/>
    <x v="14"/>
    <s v="Philadelphia to Spain Sale"/>
    <s v="Position 5-10 Bid Strategy"/>
    <n v="6.25"/>
    <n v="1"/>
    <n v="3.3875000000000002"/>
    <n v="3.3875000000000002"/>
    <n v="59"/>
    <n v="1.6949152542372902E-2"/>
    <n v="1.1508474576271199"/>
    <n v="0"/>
    <n v="0"/>
    <n v="0"/>
    <n v="3.3875000000000002"/>
    <x v="492"/>
    <n v="-1"/>
    <n v="0"/>
    <s v="NA"/>
    <n v="0"/>
    <n v="0"/>
    <n v="0"/>
    <n v="3.0487500000000001"/>
    <n v="-3.5568750000000002"/>
    <n v="0.33875000000000011"/>
    <n v="0.16937500000000005"/>
  </r>
  <r>
    <x v="4"/>
    <s v="barcelona airfare"/>
    <s v="Broad"/>
    <x v="5"/>
    <s v="San Francisco to Barcelona Sale"/>
    <s v="Position 5-10 Bid Strategy"/>
    <n v="6.25"/>
    <n v="1"/>
    <n v="3.4"/>
    <n v="3.4"/>
    <n v="7"/>
    <n v="0.14285714285714302"/>
    <n v="1.4285714285714299"/>
    <n v="0"/>
    <n v="0"/>
    <n v="0"/>
    <n v="3.4"/>
    <x v="1120"/>
    <n v="-1"/>
    <n v="0"/>
    <s v="NA"/>
    <n v="0"/>
    <n v="0"/>
    <n v="0"/>
    <n v="3.06"/>
    <n v="-3.57"/>
    <n v="0.33999999999999986"/>
    <n v="0.16999999999999993"/>
  </r>
  <r>
    <x v="4"/>
    <s v="barcelona flight"/>
    <s v="Broad"/>
    <x v="14"/>
    <s v="Philadelphia to Barcelona Sale"/>
    <s v="Position 5-10 Bid Strategy"/>
    <n v="6.25"/>
    <n v="1"/>
    <n v="3.4"/>
    <n v="3.4"/>
    <n v="14"/>
    <n v="7.1428571428571397E-2"/>
    <n v="1.7849999999999999"/>
    <n v="0"/>
    <n v="0"/>
    <n v="0"/>
    <n v="3.4"/>
    <x v="1120"/>
    <n v="-1"/>
    <n v="0"/>
    <s v="NA"/>
    <n v="0"/>
    <n v="0"/>
    <n v="0"/>
    <n v="3.06"/>
    <n v="-3.57"/>
    <n v="0.33999999999999986"/>
    <n v="0.16999999999999993"/>
  </r>
  <r>
    <x v="4"/>
    <s v="madrid airports"/>
    <s v="Broad"/>
    <x v="7"/>
    <s v="New York to Madrid Sale"/>
    <s v="Position 5-10 Bid Strategy"/>
    <n v="6.25"/>
    <n v="1"/>
    <n v="3.4"/>
    <n v="3.4"/>
    <n v="2"/>
    <n v="0.5"/>
    <n v="1"/>
    <n v="0"/>
    <n v="0"/>
    <n v="0"/>
    <n v="3.4"/>
    <x v="1120"/>
    <n v="-1"/>
    <n v="0"/>
    <s v="NA"/>
    <n v="0"/>
    <n v="0"/>
    <n v="0"/>
    <n v="3.06"/>
    <n v="-3.57"/>
    <n v="0.33999999999999986"/>
    <n v="0.16999999999999993"/>
  </r>
  <r>
    <x v="4"/>
    <s v="barcelona flight deals"/>
    <s v="Broad"/>
    <x v="5"/>
    <s v="San Francisco to Barcelona Sale"/>
    <s v="Position 5-10 Bid Strategy"/>
    <n v="6.25"/>
    <n v="1"/>
    <n v="3.4125000000000001"/>
    <n v="3.4125000000000001"/>
    <n v="4"/>
    <n v="0.25"/>
    <n v="1"/>
    <n v="0"/>
    <n v="0"/>
    <n v="0"/>
    <n v="3.4125000000000001"/>
    <x v="1339"/>
    <n v="-1"/>
    <n v="0"/>
    <s v="NA"/>
    <n v="0"/>
    <n v="0"/>
    <n v="0"/>
    <n v="3.07125"/>
    <n v="-3.5831250000000003"/>
    <n v="0.34125000000000005"/>
    <n v="0.17062500000000025"/>
  </r>
  <r>
    <x v="4"/>
    <s v="paris cheap fares"/>
    <s v="Broad"/>
    <x v="5"/>
    <s v="San Francisco to Paris Sale"/>
    <s v="Position 5-10 Bid Strategy"/>
    <n v="6.25"/>
    <n v="1"/>
    <n v="3.4125000000000001"/>
    <n v="3.4125000000000001"/>
    <n v="7"/>
    <n v="0.14285714285714302"/>
    <n v="1.8542857142857101"/>
    <n v="0"/>
    <n v="0"/>
    <n v="0"/>
    <n v="3.4125000000000001"/>
    <x v="1339"/>
    <n v="-1"/>
    <n v="0"/>
    <s v="NA"/>
    <n v="0"/>
    <n v="0"/>
    <n v="0"/>
    <n v="3.07125"/>
    <n v="-3.5831250000000003"/>
    <n v="0.34125000000000005"/>
    <n v="0.17062500000000025"/>
  </r>
  <r>
    <x v="4"/>
    <s v="cheap international flight"/>
    <s v="Broad"/>
    <x v="9"/>
    <s v="Cheap International Detroit"/>
    <s v="Position 5-10 Bid Strategy"/>
    <n v="6.25"/>
    <n v="1"/>
    <n v="3.4125000000000001"/>
    <n v="3.4125000000000001"/>
    <n v="11"/>
    <n v="9.0909090909090898E-2"/>
    <n v="4.5454545454545503"/>
    <n v="0"/>
    <n v="0"/>
    <n v="0"/>
    <n v="3.4125000000000001"/>
    <x v="1339"/>
    <n v="-1"/>
    <n v="0"/>
    <s v="NA"/>
    <n v="0"/>
    <n v="0"/>
    <n v="0"/>
    <n v="3.07125"/>
    <n v="-3.5831250000000003"/>
    <n v="0.34125000000000005"/>
    <n v="0.17062500000000025"/>
  </r>
  <r>
    <x v="4"/>
    <s v="milan cheap ticket"/>
    <s v="Broad"/>
    <x v="0"/>
    <s v="Milan"/>
    <s v="Position 5-10 Bid Strategy"/>
    <n v="6.25"/>
    <n v="3"/>
    <n v="3.4249999875000001"/>
    <n v="1.1416666625"/>
    <n v="51"/>
    <n v="5.8823529411764698E-2"/>
    <n v="4.8490196078431396"/>
    <n v="0"/>
    <n v="0"/>
    <n v="0"/>
    <n v="3.4249999875000001"/>
    <x v="1340"/>
    <n v="-1"/>
    <n v="0"/>
    <s v="NA"/>
    <n v="0"/>
    <n v="0"/>
    <n v="0"/>
    <n v="3.08249998875"/>
    <n v="-3.5962499868750002"/>
    <n v="0.34249999875000015"/>
    <n v="0.17124999937500007"/>
  </r>
  <r>
    <x v="4"/>
    <s v="international flight"/>
    <s v="Broad"/>
    <x v="17"/>
    <s v="International Los Angeles"/>
    <s v="Position 5-10 Bid Strategy"/>
    <n v="6.25"/>
    <n v="1"/>
    <n v="3.4249999999999998"/>
    <n v="3.4249999999999998"/>
    <n v="91"/>
    <n v="1.0989010989011E-2"/>
    <n v="2.1130769230769202"/>
    <n v="0"/>
    <n v="0"/>
    <n v="0"/>
    <n v="3.4249999999999998"/>
    <x v="1341"/>
    <n v="-1"/>
    <n v="0"/>
    <s v="NA"/>
    <n v="0"/>
    <n v="0"/>
    <n v="0"/>
    <n v="3.0825"/>
    <n v="-3.5962499999999999"/>
    <n v="0.3424999999999998"/>
    <n v="0.17125000000000012"/>
  </r>
  <r>
    <x v="4"/>
    <s v="spain cheap flights"/>
    <s v="Broad"/>
    <x v="1"/>
    <s v="DC to Spain Sale"/>
    <s v="Position 5-10 Bid Strategy"/>
    <n v="6.25"/>
    <n v="2"/>
    <n v="3.4249999999999998"/>
    <n v="1.7124999999999999"/>
    <n v="4"/>
    <n v="0.5"/>
    <n v="1"/>
    <n v="0"/>
    <n v="0"/>
    <n v="0"/>
    <n v="3.4249999999999998"/>
    <x v="1341"/>
    <n v="-1"/>
    <n v="0"/>
    <s v="NA"/>
    <n v="0"/>
    <n v="0"/>
    <n v="0"/>
    <n v="3.0825"/>
    <n v="-3.5962499999999999"/>
    <n v="0.3424999999999998"/>
    <n v="0.17125000000000012"/>
  </r>
  <r>
    <x v="4"/>
    <s v="international airports"/>
    <s v="Broad"/>
    <x v="13"/>
    <s v="Google|International General"/>
    <s v="Position 5-10 Bid Strategy"/>
    <n v="6.25"/>
    <n v="4"/>
    <n v="3.4375"/>
    <n v="0.859375"/>
    <n v="2302"/>
    <n v="1.7376194613379699E-3"/>
    <n v="1.24031277150304"/>
    <n v="0"/>
    <n v="0"/>
    <n v="0"/>
    <n v="3.4375"/>
    <x v="1342"/>
    <n v="-1"/>
    <n v="0"/>
    <s v="NA"/>
    <n v="0"/>
    <n v="0"/>
    <n v="0"/>
    <n v="3.09375"/>
    <n v="-3.609375"/>
    <n v="0.34375"/>
    <n v="0.171875"/>
  </r>
  <r>
    <x v="4"/>
    <s v="milan cheap ticket"/>
    <s v="Broad"/>
    <x v="13"/>
    <s v="Google|Milan"/>
    <s v="Position 5-10 Bid Strategy"/>
    <n v="6.25"/>
    <n v="3"/>
    <n v="3.4374999749999997"/>
    <n v="1.1458333249999999"/>
    <n v="20"/>
    <n v="0.15"/>
    <n v="1.85"/>
    <n v="0"/>
    <n v="0"/>
    <n v="0"/>
    <n v="3.4374999749999997"/>
    <x v="1343"/>
    <n v="-1"/>
    <n v="0"/>
    <s v="NA"/>
    <n v="0"/>
    <n v="0"/>
    <n v="0"/>
    <n v="3.0937499774999999"/>
    <n v="-3.60937497375"/>
    <n v="0.34374999749999979"/>
    <n v="0.17187499875000034"/>
  </r>
  <r>
    <x v="4"/>
    <s v="cheap international airfare"/>
    <s v="Broad"/>
    <x v="14"/>
    <s v="Cheap International Philadelphia"/>
    <s v="Position 5-10 Bid Strategy"/>
    <n v="6.25"/>
    <n v="1"/>
    <n v="3.4375"/>
    <n v="3.4375"/>
    <n v="76"/>
    <n v="1.3157894736842099E-2"/>
    <n v="1.2865789473684199"/>
    <n v="0"/>
    <n v="0"/>
    <n v="0"/>
    <n v="3.4375"/>
    <x v="1342"/>
    <n v="-1"/>
    <n v="0"/>
    <s v="NA"/>
    <n v="0"/>
    <n v="0"/>
    <n v="0"/>
    <n v="3.09375"/>
    <n v="-3.609375"/>
    <n v="0.34375"/>
    <n v="0.171875"/>
  </r>
  <r>
    <x v="4"/>
    <s v="low international ticket"/>
    <s v="Broad"/>
    <x v="17"/>
    <s v="Low International Los Angeles"/>
    <s v="Position 5-10 Bid Strategy"/>
    <n v="6.25"/>
    <n v="1"/>
    <n v="3.4624999999999999"/>
    <n v="3.4624999999999999"/>
    <n v="1"/>
    <n v="1"/>
    <n v="2"/>
    <n v="0"/>
    <n v="0"/>
    <n v="0"/>
    <n v="3.4624999999999999"/>
    <x v="1061"/>
    <n v="-1"/>
    <n v="0"/>
    <s v="NA"/>
    <n v="0"/>
    <n v="0"/>
    <n v="0"/>
    <n v="3.11625"/>
    <n v="-3.6356250000000001"/>
    <n v="0.34624999999999995"/>
    <n v="0.1731250000000002"/>
  </r>
  <r>
    <x v="4"/>
    <s v="barcelona airport"/>
    <s v="Broad"/>
    <x v="0"/>
    <s v="Barcelona"/>
    <s v="Position 5-10 Bid Strategy"/>
    <n v="6.25"/>
    <n v="3"/>
    <n v="3.4749999750000002"/>
    <n v="1.1583333250000001"/>
    <n v="2878"/>
    <n v="1.0423905489923601E-3"/>
    <n v="3.9891591382904799"/>
    <n v="0"/>
    <n v="0"/>
    <n v="0"/>
    <n v="3.4749999750000002"/>
    <x v="1344"/>
    <n v="-1"/>
    <n v="0"/>
    <s v="NA"/>
    <n v="0"/>
    <n v="0"/>
    <n v="0"/>
    <n v="3.1274999775000003"/>
    <n v="-3.6487499737500002"/>
    <n v="0.34749999749999994"/>
    <n v="0.17374999874999997"/>
  </r>
  <r>
    <x v="4"/>
    <s v="milan ticket"/>
    <s v="Broad"/>
    <x v="0"/>
    <s v="Milan"/>
    <s v="Position 5-10 Bid Strategy"/>
    <n v="6.25"/>
    <n v="4"/>
    <n v="3.4750000000000001"/>
    <n v="0.86875000000000002"/>
    <n v="253"/>
    <n v="1.58102766798419E-2"/>
    <n v="4.49604743083004"/>
    <n v="0"/>
    <n v="0"/>
    <n v="0"/>
    <n v="3.4750000000000001"/>
    <x v="494"/>
    <n v="-1"/>
    <n v="0"/>
    <s v="NA"/>
    <n v="0"/>
    <n v="0"/>
    <n v="0"/>
    <n v="3.1274999999999999"/>
    <n v="-3.6487500000000002"/>
    <n v="0.34750000000000014"/>
    <n v="0.17375000000000007"/>
  </r>
  <r>
    <x v="4"/>
    <s v="milan flights"/>
    <s v="Broad"/>
    <x v="10"/>
    <s v="Boston to Milan Sale"/>
    <s v="Position 5-10 Bid Strategy"/>
    <n v="6.25"/>
    <n v="1"/>
    <n v="3.4750000000000001"/>
    <n v="3.4750000000000001"/>
    <n v="13"/>
    <n v="7.69230769230769E-2"/>
    <n v="1.3"/>
    <n v="0"/>
    <n v="0"/>
    <n v="0"/>
    <n v="3.4750000000000001"/>
    <x v="494"/>
    <n v="-1"/>
    <n v="0"/>
    <s v="NA"/>
    <n v="0"/>
    <n v="0"/>
    <n v="0"/>
    <n v="3.1274999999999999"/>
    <n v="-3.6487500000000002"/>
    <n v="0.34750000000000014"/>
    <n v="0.17375000000000007"/>
  </r>
  <r>
    <x v="4"/>
    <s v="italy cheap ticket"/>
    <s v="Broad"/>
    <x v="13"/>
    <s v="Google|Italy"/>
    <s v="Position 5-10 Bid Strategy"/>
    <n v="6.25"/>
    <n v="2"/>
    <n v="3.4874999999999998"/>
    <n v="1.7437499999999999"/>
    <n v="59"/>
    <n v="3.3898305084745804E-2"/>
    <n v="1.82881355932203"/>
    <n v="0"/>
    <n v="0"/>
    <n v="0"/>
    <n v="3.4874999999999998"/>
    <x v="1345"/>
    <n v="-1"/>
    <n v="0"/>
    <s v="NA"/>
    <n v="0"/>
    <n v="0"/>
    <n v="0"/>
    <n v="3.1387499999999999"/>
    <n v="-3.6618749999999998"/>
    <n v="0.34874999999999989"/>
    <n v="0.17437499999999995"/>
  </r>
  <r>
    <x v="4"/>
    <s v="[flight to istanbul]"/>
    <s v="Exact"/>
    <x v="0"/>
    <s v="Istanbul"/>
    <s v="Position 5-10 Bid Strategy"/>
    <n v="6.25"/>
    <n v="3"/>
    <n v="3.4874999999999998"/>
    <n v="1.1625000000000001"/>
    <n v="37"/>
    <n v="8.1081081081081099E-2"/>
    <n v="6.07837837837838"/>
    <n v="0"/>
    <n v="0"/>
    <n v="0"/>
    <n v="3.4874999999999998"/>
    <x v="1345"/>
    <n v="-1"/>
    <n v="0"/>
    <s v="NA"/>
    <n v="0"/>
    <n v="0"/>
    <n v="0"/>
    <n v="3.1387499999999999"/>
    <n v="-3.6618749999999998"/>
    <n v="0.34874999999999989"/>
    <n v="0.17437499999999995"/>
  </r>
  <r>
    <x v="4"/>
    <s v="air france india flight"/>
    <s v="Broad"/>
    <x v="22"/>
    <s v="India Branded"/>
    <s v="Position 5-10 Bid Strategy"/>
    <n v="6.25"/>
    <n v="2"/>
    <n v="3.5"/>
    <n v="1.75"/>
    <n v="2"/>
    <n v="1"/>
    <n v="1"/>
    <n v="0"/>
    <n v="0"/>
    <n v="0"/>
    <n v="3.5"/>
    <x v="1346"/>
    <n v="-1"/>
    <n v="0"/>
    <s v="NA"/>
    <n v="0"/>
    <n v="0"/>
    <n v="0"/>
    <n v="3.15"/>
    <n v="-3.6750000000000003"/>
    <n v="0.35000000000000009"/>
    <n v="0.17500000000000027"/>
  </r>
  <r>
    <x v="4"/>
    <s v="paris airfares"/>
    <s v="Broad"/>
    <x v="17"/>
    <s v="Los Angeles to Paris Sale"/>
    <s v="Position 5-10 Bid Strategy"/>
    <n v="6.25"/>
    <n v="2"/>
    <n v="3.5249999999999999"/>
    <n v="1.7625"/>
    <n v="48"/>
    <n v="4.1666666666666699E-2"/>
    <n v="2.2083333333333299"/>
    <n v="0"/>
    <n v="0"/>
    <n v="0"/>
    <n v="3.5249999999999999"/>
    <x v="1106"/>
    <n v="-1"/>
    <n v="0"/>
    <s v="NA"/>
    <n v="0"/>
    <n v="0"/>
    <n v="0"/>
    <n v="3.1724999999999999"/>
    <n v="-3.7012499999999999"/>
    <n v="0.35250000000000004"/>
    <n v="0.17625000000000002"/>
  </r>
  <r>
    <x v="4"/>
    <s v="barcelona airport"/>
    <s v="Broad"/>
    <x v="11"/>
    <s v="Houston to Barcelona Sale"/>
    <s v="Position 5-10 Bid Strategy"/>
    <n v="6.25"/>
    <n v="1"/>
    <n v="3.5249999999999999"/>
    <n v="3.5249999999999999"/>
    <n v="15"/>
    <n v="6.6666666666666693E-2"/>
    <n v="1.1986666666666701"/>
    <n v="0"/>
    <n v="0"/>
    <n v="0"/>
    <n v="3.5249999999999999"/>
    <x v="1106"/>
    <n v="-1"/>
    <n v="0"/>
    <s v="NA"/>
    <n v="0"/>
    <n v="0"/>
    <n v="0"/>
    <n v="3.1724999999999999"/>
    <n v="-3.7012499999999999"/>
    <n v="0.35250000000000004"/>
    <n v="0.17625000000000002"/>
  </r>
  <r>
    <x v="4"/>
    <s v="europe fares"/>
    <s v="Broad"/>
    <x v="1"/>
    <s v="Europe DC"/>
    <s v="Position 5-10 Bid Strategy"/>
    <n v="6.25"/>
    <n v="1"/>
    <n v="3.5375000000000001"/>
    <n v="3.5375000000000001"/>
    <n v="7"/>
    <n v="0.14285714285714302"/>
    <n v="1.4285714285714299"/>
    <n v="0"/>
    <n v="0"/>
    <n v="0"/>
    <n v="3.5375000000000001"/>
    <x v="1347"/>
    <n v="-1"/>
    <n v="0"/>
    <s v="NA"/>
    <n v="0"/>
    <n v="0"/>
    <n v="0"/>
    <n v="3.1837500000000003"/>
    <n v="-3.7143750000000004"/>
    <n v="0.35374999999999979"/>
    <n v="0.17687500000000034"/>
  </r>
  <r>
    <x v="4"/>
    <s v="paris airplane tickets"/>
    <s v="Broad"/>
    <x v="7"/>
    <s v="New York to Paris Sale"/>
    <s v="Position 5-10 Bid Strategy"/>
    <n v="6.25"/>
    <n v="2"/>
    <n v="3.55"/>
    <n v="1.7749999999999999"/>
    <n v="7"/>
    <n v="0.28571428571428603"/>
    <n v="1"/>
    <n v="0"/>
    <n v="0"/>
    <n v="0"/>
    <n v="3.55"/>
    <x v="1348"/>
    <n v="-1"/>
    <n v="0"/>
    <s v="NA"/>
    <n v="0"/>
    <n v="0"/>
    <n v="0"/>
    <n v="3.1949999999999998"/>
    <n v="-3.7275"/>
    <n v="0.35499999999999998"/>
    <n v="0.17750000000000021"/>
  </r>
  <r>
    <x v="4"/>
    <s v="discount europe flights"/>
    <s v="Broad"/>
    <x v="10"/>
    <s v="Discount Europe Boston"/>
    <s v="Position 5-10 Bid Strategy"/>
    <n v="6.25"/>
    <n v="1"/>
    <n v="3.55"/>
    <n v="3.55"/>
    <n v="2"/>
    <n v="0.5"/>
    <n v="2"/>
    <n v="0"/>
    <n v="0"/>
    <n v="0"/>
    <n v="3.55"/>
    <x v="1348"/>
    <n v="-1"/>
    <n v="0"/>
    <s v="NA"/>
    <n v="0"/>
    <n v="0"/>
    <n v="0"/>
    <n v="3.1949999999999998"/>
    <n v="-3.7275"/>
    <n v="0.35499999999999998"/>
    <n v="0.17750000000000021"/>
  </r>
  <r>
    <x v="4"/>
    <s v="florence cheap flights"/>
    <s v="Broad"/>
    <x v="7"/>
    <s v="New York to Florence Sale"/>
    <s v="Position 5-10 Bid Strategy"/>
    <n v="6.25"/>
    <n v="1"/>
    <n v="3.5625"/>
    <n v="3.5625"/>
    <n v="9"/>
    <n v="0.11111111111111099"/>
    <n v="1.44444444444444"/>
    <n v="0"/>
    <n v="0"/>
    <n v="0"/>
    <n v="3.5625"/>
    <x v="1349"/>
    <n v="-1"/>
    <n v="0"/>
    <s v="NA"/>
    <n v="0"/>
    <n v="0"/>
    <n v="0"/>
    <n v="3.2062500000000003"/>
    <n v="-3.7406250000000001"/>
    <n v="0.35624999999999973"/>
    <n v="0.17812500000000009"/>
  </r>
  <r>
    <x v="4"/>
    <s v="italy fares"/>
    <s v="Broad"/>
    <x v="7"/>
    <s v="New York to Italy Sale"/>
    <s v="Position 5-10 Bid Strategy"/>
    <n v="6.25"/>
    <n v="1"/>
    <n v="3.5625"/>
    <n v="3.5625"/>
    <n v="15"/>
    <n v="6.6666666666666693E-2"/>
    <n v="2.6666666666666701"/>
    <n v="0"/>
    <n v="0"/>
    <n v="0"/>
    <n v="3.5625"/>
    <x v="1349"/>
    <n v="-1"/>
    <n v="0"/>
    <s v="NA"/>
    <n v="0"/>
    <n v="0"/>
    <n v="0"/>
    <n v="3.2062500000000003"/>
    <n v="-3.7406250000000001"/>
    <n v="0.35624999999999973"/>
    <n v="0.17812500000000009"/>
  </r>
  <r>
    <x v="4"/>
    <s v="europe airline tickets"/>
    <s v="Broad"/>
    <x v="10"/>
    <s v="Europe Boston"/>
    <s v="Position 5-10 Bid Strategy"/>
    <n v="6.25"/>
    <n v="1"/>
    <n v="3.5750000000000002"/>
    <n v="3.5750000000000002"/>
    <n v="4"/>
    <n v="0.25"/>
    <n v="1"/>
    <n v="0"/>
    <n v="0"/>
    <n v="0"/>
    <n v="3.5750000000000002"/>
    <x v="695"/>
    <n v="-1"/>
    <n v="0"/>
    <s v="NA"/>
    <n v="0"/>
    <n v="0"/>
    <n v="0"/>
    <n v="3.2175000000000002"/>
    <n v="-3.7537500000000001"/>
    <n v="0.35749999999999993"/>
    <n v="0.17874999999999996"/>
  </r>
  <r>
    <x v="4"/>
    <s v="milan cheap tickets"/>
    <s v="Broad"/>
    <x v="13"/>
    <s v="Google|Milan"/>
    <s v="Position 5-10 Bid Strategy"/>
    <n v="6.25"/>
    <n v="3"/>
    <n v="3.5874999750000001"/>
    <n v="1.1958333249999999"/>
    <n v="21"/>
    <n v="0.14285714285714302"/>
    <n v="2.3333333333333299"/>
    <n v="0"/>
    <n v="0"/>
    <n v="0"/>
    <n v="3.5874999750000001"/>
    <x v="1350"/>
    <n v="-1"/>
    <n v="0"/>
    <s v="NA"/>
    <n v="0"/>
    <n v="0"/>
    <n v="0"/>
    <n v="3.2287499775000001"/>
    <n v="-3.7668749737500002"/>
    <n v="0.35874999749999992"/>
    <n v="0.17937499875000018"/>
  </r>
  <r>
    <x v="4"/>
    <s v="madrid airlines"/>
    <s v="Broad"/>
    <x v="1"/>
    <s v="DC to Madrid Sale"/>
    <s v="Position 5-10 Bid Strategy"/>
    <n v="6.25"/>
    <n v="2"/>
    <n v="3.5874999999999999"/>
    <n v="1.79375"/>
    <n v="34"/>
    <n v="5.8823529411764698E-2"/>
    <n v="1.1458823529411799"/>
    <n v="0"/>
    <n v="0"/>
    <n v="0"/>
    <n v="3.5874999999999999"/>
    <x v="1351"/>
    <n v="-1"/>
    <n v="0"/>
    <s v="NA"/>
    <n v="0"/>
    <n v="0"/>
    <n v="0"/>
    <n v="3.2287499999999998"/>
    <n v="-3.7668750000000002"/>
    <n v="0.35875000000000012"/>
    <n v="0.17937500000000028"/>
  </r>
  <r>
    <x v="4"/>
    <s v="paris cheap airline tickets"/>
    <s v="Broad"/>
    <x v="5"/>
    <s v="San Francisco to Paris Sale"/>
    <s v="Position 5-10 Bid Strategy"/>
    <n v="6.25"/>
    <n v="1"/>
    <n v="3.6"/>
    <n v="3.6"/>
    <n v="2"/>
    <n v="0.5"/>
    <n v="1"/>
    <n v="0"/>
    <n v="0"/>
    <n v="0"/>
    <n v="3.6"/>
    <x v="1352"/>
    <n v="-1"/>
    <n v="0"/>
    <s v="NA"/>
    <n v="0"/>
    <n v="0"/>
    <n v="0"/>
    <n v="3.24"/>
    <n v="-3.7800000000000002"/>
    <n v="0.35999999999999988"/>
    <n v="0.18000000000000016"/>
  </r>
  <r>
    <x v="4"/>
    <s v="paris flight deals"/>
    <s v="Broad"/>
    <x v="9"/>
    <s v="Detroit to Paris Sale"/>
    <s v="Position 5-10 Bid Strategy"/>
    <n v="6.25"/>
    <n v="1"/>
    <n v="3.6"/>
    <n v="3.6"/>
    <n v="2"/>
    <n v="0.5"/>
    <n v="1"/>
    <n v="0"/>
    <n v="0"/>
    <n v="0"/>
    <n v="3.6"/>
    <x v="1352"/>
    <n v="-1"/>
    <n v="0"/>
    <s v="NA"/>
    <n v="0"/>
    <n v="0"/>
    <n v="0"/>
    <n v="3.24"/>
    <n v="-3.7800000000000002"/>
    <n v="0.35999999999999988"/>
    <n v="0.18000000000000016"/>
  </r>
  <r>
    <x v="4"/>
    <s v="italy fares"/>
    <s v="Broad"/>
    <x v="1"/>
    <s v="DC to Italy Sale"/>
    <s v="Position 5-10 Bid Strategy"/>
    <n v="6.25"/>
    <n v="1"/>
    <n v="3.6124999999999998"/>
    <n v="3.6124999999999998"/>
    <n v="3"/>
    <n v="0.33333333333333298"/>
    <n v="1"/>
    <n v="0"/>
    <n v="0"/>
    <n v="0"/>
    <n v="3.6124999999999998"/>
    <x v="1353"/>
    <n v="-1"/>
    <n v="0"/>
    <s v="NA"/>
    <n v="0"/>
    <n v="0"/>
    <n v="0"/>
    <n v="3.2512499999999998"/>
    <n v="-3.7931249999999999"/>
    <n v="0.36125000000000007"/>
    <n v="0.18062500000000004"/>
  </r>
  <r>
    <x v="4"/>
    <s v="fly to frankfurt"/>
    <s v="Broad"/>
    <x v="13"/>
    <s v="Google|Frankfurt"/>
    <s v="Position 5-10 Bid Strategy"/>
    <n v="6.25"/>
    <n v="2"/>
    <n v="3.625"/>
    <n v="1.8125"/>
    <n v="19"/>
    <n v="0.10526315789473699"/>
    <n v="1.41578947368421"/>
    <n v="0"/>
    <n v="0"/>
    <n v="0"/>
    <n v="3.625"/>
    <x v="495"/>
    <n v="-1"/>
    <n v="0"/>
    <s v="NA"/>
    <n v="0"/>
    <n v="0"/>
    <n v="0"/>
    <n v="3.2625000000000002"/>
    <n v="-3.8062500000000004"/>
    <n v="0.36249999999999982"/>
    <n v="0.18125000000000036"/>
  </r>
  <r>
    <x v="4"/>
    <s v="warsow flights"/>
    <s v="Broad"/>
    <x v="13"/>
    <s v="Google|warsaw"/>
    <s v="Position 5-10 Bid Strategy"/>
    <n v="6.25"/>
    <n v="1"/>
    <n v="3.6625000000000001"/>
    <n v="3.6625000000000001"/>
    <n v="27"/>
    <n v="3.7037037037037E-2"/>
    <n v="1.11481481481481"/>
    <n v="0"/>
    <n v="0"/>
    <n v="0"/>
    <n v="3.6625000000000001"/>
    <x v="1354"/>
    <n v="-1"/>
    <n v="0"/>
    <s v="NA"/>
    <n v="0"/>
    <n v="0"/>
    <n v="0"/>
    <n v="3.2962500000000001"/>
    <n v="-3.8456250000000001"/>
    <n v="0.36624999999999996"/>
    <n v="0.18312499999999998"/>
  </r>
  <r>
    <x v="4"/>
    <s v="venice plane tickets"/>
    <s v="Broad"/>
    <x v="0"/>
    <s v="Venice"/>
    <s v="Position 5-10 Bid Strategy"/>
    <n v="6.25"/>
    <n v="2"/>
    <n v="3.6625000000000001"/>
    <n v="1.83125"/>
    <n v="59"/>
    <n v="3.3898305084745804E-2"/>
    <n v="4.9644067796610196"/>
    <n v="0"/>
    <n v="0"/>
    <n v="0"/>
    <n v="3.6625000000000001"/>
    <x v="1354"/>
    <n v="-1"/>
    <n v="0"/>
    <s v="NA"/>
    <n v="0"/>
    <n v="0"/>
    <n v="0"/>
    <n v="3.2962500000000001"/>
    <n v="-3.8456250000000001"/>
    <n v="0.36624999999999996"/>
    <n v="0.18312499999999998"/>
  </r>
  <r>
    <x v="4"/>
    <s v="rome cheap ticket"/>
    <s v="Broad"/>
    <x v="1"/>
    <s v="DC to Rome Sale"/>
    <s v="Position 5-10 Bid Strategy"/>
    <n v="6.25"/>
    <n v="1"/>
    <n v="3.6749999999999998"/>
    <n v="3.6749999999999998"/>
    <n v="1"/>
    <n v="1"/>
    <n v="2"/>
    <n v="0"/>
    <n v="0"/>
    <n v="0"/>
    <n v="3.6749999999999998"/>
    <x v="1355"/>
    <n v="-1"/>
    <n v="0"/>
    <s v="NA"/>
    <n v="0"/>
    <n v="0"/>
    <n v="0"/>
    <n v="3.3075000000000001"/>
    <n v="-3.8587500000000001"/>
    <n v="0.36749999999999972"/>
    <n v="0.1837500000000003"/>
  </r>
  <r>
    <x v="4"/>
    <s v="paris airfares"/>
    <s v="Broad"/>
    <x v="8"/>
    <s v="Miami to Paris Sale"/>
    <s v="Position 5-10 Bid Strategy"/>
    <n v="6.25"/>
    <n v="1"/>
    <n v="3.6875"/>
    <n v="3.6875"/>
    <n v="4"/>
    <n v="0.25"/>
    <n v="4.5"/>
    <n v="0"/>
    <n v="0"/>
    <n v="0"/>
    <n v="3.6875"/>
    <x v="1356"/>
    <n v="-1"/>
    <n v="0"/>
    <s v="NA"/>
    <n v="0"/>
    <n v="0"/>
    <n v="0"/>
    <n v="3.3187500000000001"/>
    <n v="-3.8718750000000002"/>
    <n v="0.36874999999999991"/>
    <n v="0.18437500000000018"/>
  </r>
  <r>
    <x v="4"/>
    <s v="paris air flight"/>
    <s v="Broad"/>
    <x v="5"/>
    <s v="San Francisco to Paris Sale"/>
    <s v="Position 5-10 Bid Strategy"/>
    <n v="6.25"/>
    <n v="1"/>
    <n v="3.7"/>
    <n v="3.7"/>
    <n v="28"/>
    <n v="3.5714285714285698E-2"/>
    <n v="1.1071428571428601"/>
    <n v="0"/>
    <n v="0"/>
    <n v="0"/>
    <n v="3.7"/>
    <x v="635"/>
    <n v="-1"/>
    <n v="0"/>
    <s v="NA"/>
    <n v="0"/>
    <n v="0"/>
    <n v="0"/>
    <n v="3.33"/>
    <n v="-3.8850000000000002"/>
    <n v="0.37000000000000011"/>
    <n v="0.18500000000000005"/>
  </r>
  <r>
    <x v="4"/>
    <s v="cheap international ticket"/>
    <s v="Broad"/>
    <x v="17"/>
    <s v="Cheap International Los Angeles"/>
    <s v="Position 5-10 Bid Strategy"/>
    <n v="6.25"/>
    <n v="1"/>
    <n v="3.7250000000000001"/>
    <n v="3.7250000000000001"/>
    <n v="52"/>
    <n v="1.9230769230769201E-2"/>
    <n v="1.8673076923076899"/>
    <n v="0"/>
    <n v="0"/>
    <n v="0"/>
    <n v="3.7250000000000001"/>
    <x v="1357"/>
    <n v="-1"/>
    <n v="0"/>
    <s v="NA"/>
    <n v="0"/>
    <n v="0"/>
    <n v="0"/>
    <n v="3.3525"/>
    <n v="-3.9112500000000003"/>
    <n v="0.37250000000000005"/>
    <n v="0.18625000000000025"/>
  </r>
  <r>
    <x v="4"/>
    <s v="rome cheap airline"/>
    <s v="Broad"/>
    <x v="11"/>
    <s v="Houston to Rome Sale"/>
    <s v="Position 5-10 Bid Strategy"/>
    <n v="6.25"/>
    <n v="1"/>
    <n v="3.7250000000000001"/>
    <n v="3.7250000000000001"/>
    <n v="3"/>
    <n v="0.33333333333333298"/>
    <n v="1.3333333333333299"/>
    <n v="0"/>
    <n v="0"/>
    <n v="0"/>
    <n v="3.7250000000000001"/>
    <x v="1357"/>
    <n v="-1"/>
    <n v="0"/>
    <s v="NA"/>
    <n v="0"/>
    <n v="0"/>
    <n v="0"/>
    <n v="3.3525"/>
    <n v="-3.9112500000000003"/>
    <n v="0.37250000000000005"/>
    <n v="0.18625000000000025"/>
  </r>
  <r>
    <x v="4"/>
    <s v="france airfares"/>
    <s v="Broad"/>
    <x v="15"/>
    <s v="Chicago to France Sale"/>
    <s v="Position 5-10 Bid Strategy"/>
    <n v="6.25"/>
    <n v="1"/>
    <n v="3.7250000000000001"/>
    <n v="3.7250000000000001"/>
    <n v="17"/>
    <n v="5.8823529411764698E-2"/>
    <n v="1.3941176470588199"/>
    <n v="0"/>
    <n v="0"/>
    <n v="0"/>
    <n v="3.7250000000000001"/>
    <x v="1357"/>
    <n v="-1"/>
    <n v="0"/>
    <s v="NA"/>
    <n v="0"/>
    <n v="0"/>
    <n v="0"/>
    <n v="3.3525"/>
    <n v="-3.9112500000000003"/>
    <n v="0.37250000000000005"/>
    <n v="0.18625000000000025"/>
  </r>
  <r>
    <x v="4"/>
    <s v="discount europe flight"/>
    <s v="Broad"/>
    <x v="10"/>
    <s v="Discount Europe Boston"/>
    <s v="Position 5-10 Bid Strategy"/>
    <n v="6.25"/>
    <n v="1"/>
    <n v="3.7250000000000001"/>
    <n v="3.7250000000000001"/>
    <n v="2"/>
    <n v="0.5"/>
    <n v="5.5"/>
    <n v="0"/>
    <n v="0"/>
    <n v="0"/>
    <n v="3.7250000000000001"/>
    <x v="1357"/>
    <n v="-1"/>
    <n v="0"/>
    <s v="NA"/>
    <n v="0"/>
    <n v="0"/>
    <n v="0"/>
    <n v="3.3525"/>
    <n v="-3.9112500000000003"/>
    <n v="0.37250000000000005"/>
    <n v="0.18625000000000025"/>
  </r>
  <r>
    <x v="4"/>
    <s v="florence fares"/>
    <s v="Broad"/>
    <x v="5"/>
    <s v="San Francisco to Florence Sale"/>
    <s v="Position 5-10 Bid Strategy"/>
    <n v="6.25"/>
    <n v="1"/>
    <n v="3.7374999999999998"/>
    <n v="3.7374999999999998"/>
    <n v="1"/>
    <n v="1"/>
    <n v="1"/>
    <n v="0"/>
    <n v="0"/>
    <n v="0"/>
    <n v="3.7374999999999998"/>
    <x v="420"/>
    <n v="-1"/>
    <n v="0"/>
    <s v="NA"/>
    <n v="0"/>
    <n v="0"/>
    <n v="0"/>
    <n v="3.36375"/>
    <n v="-3.9243749999999999"/>
    <n v="0.3737499999999998"/>
    <n v="0.18687500000000012"/>
  </r>
  <r>
    <x v="4"/>
    <s v="paris cheap air ticket"/>
    <s v="Broad"/>
    <x v="7"/>
    <s v="New York to Paris Sale"/>
    <s v="Position 5-10 Bid Strategy"/>
    <n v="6.25"/>
    <n v="2"/>
    <n v="3.7374999999999998"/>
    <n v="1.8687499999999999"/>
    <n v="2"/>
    <n v="1"/>
    <n v="1"/>
    <n v="0"/>
    <n v="0"/>
    <n v="0"/>
    <n v="3.7374999999999998"/>
    <x v="420"/>
    <n v="-1"/>
    <n v="0"/>
    <s v="NA"/>
    <n v="0"/>
    <n v="0"/>
    <n v="0"/>
    <n v="3.36375"/>
    <n v="-3.9243749999999999"/>
    <n v="0.3737499999999998"/>
    <n v="0.18687500000000012"/>
  </r>
  <r>
    <x v="4"/>
    <s v="spain airport"/>
    <s v="Broad"/>
    <x v="0"/>
    <s v="Spain"/>
    <s v="Position 5-10 Bid Strategy"/>
    <n v="6.25"/>
    <n v="1"/>
    <n v="3.75"/>
    <n v="3.75"/>
    <n v="68"/>
    <n v="1.4705882352941201E-2"/>
    <n v="1.5014705882352899"/>
    <n v="0"/>
    <n v="0"/>
    <n v="0"/>
    <n v="3.75"/>
    <x v="421"/>
    <n v="-1"/>
    <n v="0"/>
    <s v="NA"/>
    <n v="0"/>
    <n v="0"/>
    <n v="0"/>
    <n v="3.375"/>
    <n v="-3.9375"/>
    <n v="0.375"/>
    <n v="0.1875"/>
  </r>
  <r>
    <x v="4"/>
    <s v="barcelona airport"/>
    <s v="Broad"/>
    <x v="7"/>
    <s v="New York to Barcelona Sale"/>
    <s v="Position 5-10 Bid Strategy"/>
    <n v="6.25"/>
    <n v="1"/>
    <n v="3.75"/>
    <n v="3.75"/>
    <n v="33"/>
    <n v="3.0303030303030297E-2"/>
    <n v="1.24242424242424"/>
    <n v="0"/>
    <n v="0"/>
    <n v="0"/>
    <n v="3.75"/>
    <x v="421"/>
    <n v="-1"/>
    <n v="0"/>
    <s v="NA"/>
    <n v="0"/>
    <n v="0"/>
    <n v="0"/>
    <n v="3.375"/>
    <n v="-3.9375"/>
    <n v="0.375"/>
    <n v="0.1875"/>
  </r>
  <r>
    <x v="4"/>
    <s v="europe tickets"/>
    <s v="Broad"/>
    <x v="7"/>
    <s v="Europe New York"/>
    <s v="Position 5-10 Bid Strategy"/>
    <n v="6.25"/>
    <n v="2"/>
    <n v="3.75"/>
    <n v="1.875"/>
    <n v="66"/>
    <n v="3.0303030303030297E-2"/>
    <n v="2.8621212121212101"/>
    <n v="0"/>
    <n v="0"/>
    <n v="0"/>
    <n v="3.75"/>
    <x v="421"/>
    <n v="-1"/>
    <n v="0"/>
    <s v="NA"/>
    <n v="0"/>
    <n v="0"/>
    <n v="0"/>
    <n v="3.375"/>
    <n v="-3.9375"/>
    <n v="0.375"/>
    <n v="0.1875"/>
  </r>
  <r>
    <x v="4"/>
    <s v="rome plane tickets"/>
    <s v="Broad"/>
    <x v="11"/>
    <s v="Houston to Rome Sale"/>
    <s v="Position 5-10 Bid Strategy"/>
    <n v="6.25"/>
    <n v="1"/>
    <n v="3.75"/>
    <n v="3.75"/>
    <n v="12"/>
    <n v="8.3333333333333301E-2"/>
    <n v="1.75"/>
    <n v="0"/>
    <n v="0"/>
    <n v="0"/>
    <n v="3.75"/>
    <x v="421"/>
    <n v="-1"/>
    <n v="0"/>
    <s v="NA"/>
    <n v="0"/>
    <n v="0"/>
    <n v="0"/>
    <n v="3.375"/>
    <n v="-3.9375"/>
    <n v="0.375"/>
    <n v="0.1875"/>
  </r>
  <r>
    <x v="4"/>
    <s v="europe plane tickets"/>
    <s v="Broad"/>
    <x v="1"/>
    <s v="Europe DC"/>
    <s v="Position 5-10 Bid Strategy"/>
    <n v="6.25"/>
    <n v="1"/>
    <n v="3.75"/>
    <n v="3.75"/>
    <n v="3"/>
    <n v="0.33333333333333298"/>
    <n v="1"/>
    <n v="0"/>
    <n v="0"/>
    <n v="0"/>
    <n v="3.75"/>
    <x v="421"/>
    <n v="-1"/>
    <n v="0"/>
    <s v="NA"/>
    <n v="0"/>
    <n v="0"/>
    <n v="0"/>
    <n v="3.375"/>
    <n v="-3.9375"/>
    <n v="0.375"/>
    <n v="0.1875"/>
  </r>
  <r>
    <x v="4"/>
    <s v="european ticket"/>
    <s v="Broad"/>
    <x v="0"/>
    <s v="Europe"/>
    <s v="Position 5-10 Bid Strategy"/>
    <n v="6.25"/>
    <n v="2"/>
    <n v="3.7749999999999999"/>
    <n v="1.8875"/>
    <n v="201"/>
    <n v="9.9502487562189105E-3"/>
    <n v="1.64925373134328"/>
    <n v="0"/>
    <n v="0"/>
    <n v="0"/>
    <n v="3.7749999999999999"/>
    <x v="1358"/>
    <n v="-1"/>
    <n v="0"/>
    <s v="NA"/>
    <n v="0"/>
    <n v="0"/>
    <n v="0"/>
    <n v="3.3975"/>
    <n v="-3.9637500000000001"/>
    <n v="0.37749999999999995"/>
    <n v="0.1887500000000002"/>
  </r>
  <r>
    <x v="4"/>
    <s v="france air tickets"/>
    <s v="Broad"/>
    <x v="14"/>
    <s v="Philadelphia to France Sale"/>
    <s v="Position 5-10 Bid Strategy"/>
    <n v="6.25"/>
    <n v="2"/>
    <n v="3.7749999999999999"/>
    <n v="1.8875"/>
    <n v="4"/>
    <n v="0.5"/>
    <n v="1"/>
    <n v="0"/>
    <n v="0"/>
    <n v="0"/>
    <n v="3.7749999999999999"/>
    <x v="1358"/>
    <n v="-1"/>
    <n v="0"/>
    <s v="NA"/>
    <n v="0"/>
    <n v="0"/>
    <n v="0"/>
    <n v="3.3975"/>
    <n v="-3.9637500000000001"/>
    <n v="0.37749999999999995"/>
    <n v="0.1887500000000002"/>
  </r>
  <r>
    <x v="4"/>
    <s v="paris cheap flights"/>
    <s v="Broad"/>
    <x v="9"/>
    <s v="Detroit to Paris Sale"/>
    <s v="Position 5-10 Bid Strategy"/>
    <n v="6.25"/>
    <n v="2"/>
    <n v="3.8"/>
    <n v="1.9"/>
    <n v="14"/>
    <n v="0.14285714285714302"/>
    <n v="1.78571428571429"/>
    <n v="0"/>
    <n v="0"/>
    <n v="0"/>
    <n v="3.8"/>
    <x v="1359"/>
    <n v="-1"/>
    <n v="0"/>
    <s v="NA"/>
    <n v="0"/>
    <n v="0"/>
    <n v="0"/>
    <n v="3.42"/>
    <n v="-3.9899999999999998"/>
    <n v="0.37999999999999989"/>
    <n v="0.18999999999999995"/>
  </r>
  <r>
    <x v="4"/>
    <s v="france cheap tickets"/>
    <s v="Broad"/>
    <x v="10"/>
    <s v="Boston to France Sale"/>
    <s v="Position 5-10 Bid Strategy"/>
    <n v="6.25"/>
    <n v="2"/>
    <n v="3.8"/>
    <n v="1.9"/>
    <n v="26"/>
    <n v="7.69230769230769E-2"/>
    <n v="3.5423076923076899"/>
    <n v="0"/>
    <n v="0"/>
    <n v="0"/>
    <n v="3.8"/>
    <x v="1359"/>
    <n v="-1"/>
    <n v="0"/>
    <s v="NA"/>
    <n v="0"/>
    <n v="0"/>
    <n v="0"/>
    <n v="3.42"/>
    <n v="-3.9899999999999998"/>
    <n v="0.37999999999999989"/>
    <n v="0.18999999999999995"/>
  </r>
  <r>
    <x v="4"/>
    <s v="europe tickets"/>
    <s v="Broad"/>
    <x v="14"/>
    <s v="Europe Philadelphia"/>
    <s v="Position 5-10 Bid Strategy"/>
    <n v="6.25"/>
    <n v="1"/>
    <n v="3.8125"/>
    <n v="3.8125"/>
    <n v="18"/>
    <n v="5.5555555555555601E-2"/>
    <n v="1.88666666666667"/>
    <n v="0"/>
    <n v="0"/>
    <n v="0"/>
    <n v="3.8125"/>
    <x v="1360"/>
    <n v="-1"/>
    <n v="0"/>
    <s v="NA"/>
    <n v="0"/>
    <n v="0"/>
    <n v="0"/>
    <n v="3.4312499999999999"/>
    <n v="-4.0031249999999998"/>
    <n v="0.38125000000000009"/>
    <n v="0.19062499999999982"/>
  </r>
  <r>
    <x v="4"/>
    <s v="italy airport"/>
    <s v="Broad"/>
    <x v="0"/>
    <s v="Italy"/>
    <s v="Position 5-10 Bid Strategy"/>
    <n v="6.25"/>
    <n v="2"/>
    <n v="3.8250000000000002"/>
    <n v="1.9125000000000001"/>
    <n v="459"/>
    <n v="4.3572984749455299E-3"/>
    <n v="3.4496732026143802"/>
    <n v="0"/>
    <n v="0"/>
    <n v="0"/>
    <n v="3.8250000000000002"/>
    <x v="893"/>
    <n v="-1"/>
    <n v="0"/>
    <s v="NA"/>
    <n v="0"/>
    <n v="0"/>
    <n v="0"/>
    <n v="3.4425000000000003"/>
    <n v="-4.0162500000000003"/>
    <n v="0.38249999999999984"/>
    <n v="0.19125000000000014"/>
  </r>
  <r>
    <x v="4"/>
    <s v="athens ticket"/>
    <s v="Broad"/>
    <x v="11"/>
    <s v="Houston to Athens Sale"/>
    <s v="Position 5-10 Bid Strategy"/>
    <n v="6.25"/>
    <n v="1"/>
    <n v="3.8250000000000002"/>
    <n v="3.8250000000000002"/>
    <n v="2"/>
    <n v="0.5"/>
    <n v="1"/>
    <n v="0"/>
    <n v="0"/>
    <n v="0"/>
    <n v="3.8250000000000002"/>
    <x v="893"/>
    <n v="-1"/>
    <n v="0"/>
    <s v="NA"/>
    <n v="0"/>
    <n v="0"/>
    <n v="0"/>
    <n v="3.4425000000000003"/>
    <n v="-4.0162500000000003"/>
    <n v="0.38249999999999984"/>
    <n v="0.19125000000000014"/>
  </r>
  <r>
    <x v="4"/>
    <s v="paris air fares"/>
    <s v="Broad"/>
    <x v="15"/>
    <s v="Chicago to Paris Sale"/>
    <s v="Position 5-10 Bid Strategy"/>
    <n v="6.25"/>
    <n v="2"/>
    <n v="3.8250000000000002"/>
    <n v="1.9125000000000001"/>
    <n v="8"/>
    <n v="0.25"/>
    <n v="1"/>
    <n v="0"/>
    <n v="0"/>
    <n v="0"/>
    <n v="3.8250000000000002"/>
    <x v="893"/>
    <n v="-1"/>
    <n v="0"/>
    <s v="NA"/>
    <n v="0"/>
    <n v="0"/>
    <n v="0"/>
    <n v="3.4425000000000003"/>
    <n v="-4.0162500000000003"/>
    <n v="0.38249999999999984"/>
    <n v="0.19125000000000014"/>
  </r>
  <r>
    <x v="4"/>
    <s v="italy cheap flight"/>
    <s v="Broad"/>
    <x v="14"/>
    <s v="Philadelphia to Italy Sale"/>
    <s v="Position 5-10 Bid Strategy"/>
    <n v="6.25"/>
    <n v="1"/>
    <n v="3.8374999999999999"/>
    <n v="3.8374999999999999"/>
    <n v="2"/>
    <n v="0.5"/>
    <n v="1"/>
    <n v="0"/>
    <n v="0"/>
    <n v="0"/>
    <n v="3.8374999999999999"/>
    <x v="1040"/>
    <n v="-1"/>
    <n v="0"/>
    <s v="NA"/>
    <n v="0"/>
    <n v="0"/>
    <n v="0"/>
    <n v="3.4537499999999999"/>
    <n v="-4.0293749999999999"/>
    <n v="0.38375000000000004"/>
    <n v="0.19187500000000002"/>
  </r>
  <r>
    <x v="4"/>
    <s v="venice ticket"/>
    <s v="Broad"/>
    <x v="1"/>
    <s v="DC to Venice Sale"/>
    <s v="Position 5-10 Bid Strategy"/>
    <n v="6.25"/>
    <n v="2"/>
    <n v="3.85"/>
    <n v="1.925"/>
    <n v="4"/>
    <n v="0.5"/>
    <n v="1.5"/>
    <n v="0"/>
    <n v="0"/>
    <n v="0"/>
    <n v="3.85"/>
    <x v="894"/>
    <n v="-1"/>
    <n v="0"/>
    <s v="NA"/>
    <n v="0"/>
    <n v="0"/>
    <n v="0"/>
    <n v="3.4650000000000003"/>
    <n v="-4.0425000000000004"/>
    <n v="0.38499999999999979"/>
    <n v="0.19250000000000034"/>
  </r>
  <r>
    <x v="4"/>
    <s v="athens tickets"/>
    <s v="Broad"/>
    <x v="7"/>
    <s v="New York to Athens Sale"/>
    <s v="Position 5-10 Bid Strategy"/>
    <n v="6.25"/>
    <n v="2"/>
    <n v="3.8624999999999998"/>
    <n v="1.9312499999999999"/>
    <n v="52"/>
    <n v="3.8461538461538498E-2"/>
    <n v="1.9007692307692301"/>
    <n v="0"/>
    <n v="0"/>
    <n v="0"/>
    <n v="3.8624999999999998"/>
    <x v="1361"/>
    <n v="-1"/>
    <n v="0"/>
    <s v="NA"/>
    <n v="0"/>
    <n v="0"/>
    <n v="0"/>
    <n v="3.4762499999999998"/>
    <n v="-4.055625"/>
    <n v="0.38624999999999998"/>
    <n v="0.19312500000000021"/>
  </r>
  <r>
    <x v="4"/>
    <s v="cheap international ticket"/>
    <s v="Broad"/>
    <x v="9"/>
    <s v="Cheap International Detroit"/>
    <s v="Position 5-10 Bid Strategy"/>
    <n v="6.25"/>
    <n v="1"/>
    <n v="3.8624999999999998"/>
    <n v="3.8624999999999998"/>
    <n v="33"/>
    <n v="3.0303030303030297E-2"/>
    <n v="2.3606060606060599"/>
    <n v="0"/>
    <n v="0"/>
    <n v="0"/>
    <n v="3.8624999999999998"/>
    <x v="1361"/>
    <n v="-1"/>
    <n v="0"/>
    <s v="NA"/>
    <n v="0"/>
    <n v="0"/>
    <n v="0"/>
    <n v="3.4762499999999998"/>
    <n v="-4.055625"/>
    <n v="0.38624999999999998"/>
    <n v="0.19312500000000021"/>
  </r>
  <r>
    <x v="4"/>
    <s v="paris cheap airport"/>
    <s v="Broad"/>
    <x v="11"/>
    <s v="Houston to Paris Sale"/>
    <s v="Position 5-10 Bid Strategy"/>
    <n v="6.25"/>
    <n v="1"/>
    <n v="3.9"/>
    <n v="3.9"/>
    <n v="4"/>
    <n v="0.25"/>
    <n v="3"/>
    <n v="0"/>
    <n v="0"/>
    <n v="0"/>
    <n v="3.9"/>
    <x v="1362"/>
    <n v="-1"/>
    <n v="0"/>
    <s v="NA"/>
    <n v="0"/>
    <n v="0"/>
    <n v="0"/>
    <n v="3.51"/>
    <n v="-4.0949999999999998"/>
    <n v="0.39000000000000012"/>
    <n v="0.19499999999999984"/>
  </r>
  <r>
    <x v="4"/>
    <s v="rome fare"/>
    <s v="Broad"/>
    <x v="1"/>
    <s v="DC to Rome Sale"/>
    <s v="Position 5-10 Bid Strategy"/>
    <n v="6.25"/>
    <n v="1"/>
    <n v="3.9"/>
    <n v="3.9"/>
    <n v="10"/>
    <n v="0.1"/>
    <n v="1.6"/>
    <n v="0"/>
    <n v="0"/>
    <n v="0"/>
    <n v="3.9"/>
    <x v="1362"/>
    <n v="-1"/>
    <n v="0"/>
    <s v="NA"/>
    <n v="0"/>
    <n v="0"/>
    <n v="0"/>
    <n v="3.51"/>
    <n v="-4.0949999999999998"/>
    <n v="0.39000000000000012"/>
    <n v="0.19499999999999984"/>
  </r>
  <r>
    <x v="4"/>
    <s v="madrid airfares"/>
    <s v="Broad"/>
    <x v="13"/>
    <s v="Google|Madrid"/>
    <s v="Position 5-10 Bid Strategy"/>
    <n v="6.25"/>
    <n v="2"/>
    <n v="3.9125000000000001"/>
    <n v="1.95625"/>
    <n v="58"/>
    <n v="3.4482758620689703E-2"/>
    <n v="2.33103448275862"/>
    <n v="0"/>
    <n v="0"/>
    <n v="0"/>
    <n v="3.9125000000000001"/>
    <x v="1363"/>
    <n v="-1"/>
    <n v="0"/>
    <s v="NA"/>
    <n v="0"/>
    <n v="0"/>
    <n v="0"/>
    <n v="3.5212500000000002"/>
    <n v="-4.1081250000000002"/>
    <n v="0.39124999999999988"/>
    <n v="0.19562500000000016"/>
  </r>
  <r>
    <x v="4"/>
    <s v="venice airlines"/>
    <s v="Broad"/>
    <x v="5"/>
    <s v="San Francisco to Venice Sale"/>
    <s v="Position 5-10 Bid Strategy"/>
    <n v="6.25"/>
    <n v="2"/>
    <n v="3.9125000000000001"/>
    <n v="1.95625"/>
    <n v="113"/>
    <n v="1.7699115044247801E-2"/>
    <n v="3.3389380530973498"/>
    <n v="0"/>
    <n v="0"/>
    <n v="0"/>
    <n v="3.9125000000000001"/>
    <x v="1363"/>
    <n v="-1"/>
    <n v="0"/>
    <s v="NA"/>
    <n v="0"/>
    <n v="0"/>
    <n v="0"/>
    <n v="3.5212500000000002"/>
    <n v="-4.1081250000000002"/>
    <n v="0.39124999999999988"/>
    <n v="0.19562500000000016"/>
  </r>
  <r>
    <x v="4"/>
    <s v="spain cheap ticket"/>
    <s v="Broad"/>
    <x v="0"/>
    <s v="Spain"/>
    <s v="Position 5-10 Bid Strategy"/>
    <n v="6.25"/>
    <n v="2"/>
    <n v="3.9249999999999998"/>
    <n v="1.9624999999999999"/>
    <n v="18"/>
    <n v="0.11111111111111099"/>
    <n v="1.45"/>
    <n v="0"/>
    <n v="0"/>
    <n v="0"/>
    <n v="3.9249999999999998"/>
    <x v="1364"/>
    <n v="-1"/>
    <n v="0"/>
    <s v="NA"/>
    <n v="0"/>
    <n v="0"/>
    <n v="0"/>
    <n v="3.5324999999999998"/>
    <n v="-4.1212499999999999"/>
    <n v="0.39250000000000007"/>
    <n v="0.19625000000000004"/>
  </r>
  <r>
    <x v="4"/>
    <s v="italy cheap tickets"/>
    <s v="Broad"/>
    <x v="14"/>
    <s v="Philadelphia to Italy Sale"/>
    <s v="Position 5-10 Bid Strategy"/>
    <n v="6.25"/>
    <n v="1"/>
    <n v="3.9249999999999998"/>
    <n v="3.9249999999999998"/>
    <n v="2"/>
    <n v="0.5"/>
    <n v="1"/>
    <n v="0"/>
    <n v="0"/>
    <n v="0"/>
    <n v="3.9249999999999998"/>
    <x v="1364"/>
    <n v="-1"/>
    <n v="0"/>
    <s v="NA"/>
    <n v="0"/>
    <n v="0"/>
    <n v="0"/>
    <n v="3.5324999999999998"/>
    <n v="-4.1212499999999999"/>
    <n v="0.39250000000000007"/>
    <n v="0.19625000000000004"/>
  </r>
  <r>
    <x v="4"/>
    <s v="milan cheap flight"/>
    <s v="Broad"/>
    <x v="13"/>
    <s v="Google|Milan"/>
    <s v="Position 5-10 Bid Strategy"/>
    <n v="6.25"/>
    <n v="3"/>
    <n v="3.9375"/>
    <n v="1.3125"/>
    <n v="43"/>
    <n v="6.9767441860465101E-2"/>
    <n v="2.0465116279069799"/>
    <n v="0"/>
    <n v="0"/>
    <n v="0"/>
    <n v="3.9375"/>
    <x v="1365"/>
    <n v="-1"/>
    <n v="0"/>
    <s v="NA"/>
    <n v="0"/>
    <n v="0"/>
    <n v="0"/>
    <n v="3.5437500000000002"/>
    <n v="-4.1343750000000004"/>
    <n v="0.39374999999999982"/>
    <n v="0.19687500000000036"/>
  </r>
  <r>
    <x v="4"/>
    <s v="paris airports"/>
    <s v="Broad"/>
    <x v="17"/>
    <s v="Los Angeles to Paris Sale"/>
    <s v="Position 5-10 Bid Strategy"/>
    <n v="6.25"/>
    <n v="1"/>
    <n v="3.9375"/>
    <n v="3.9375"/>
    <n v="34"/>
    <n v="2.9411764705882401E-2"/>
    <n v="1.20588235294118"/>
    <n v="0"/>
    <n v="0"/>
    <n v="0"/>
    <n v="3.9375"/>
    <x v="1365"/>
    <n v="-1"/>
    <n v="0"/>
    <s v="NA"/>
    <n v="0"/>
    <n v="0"/>
    <n v="0"/>
    <n v="3.5437500000000002"/>
    <n v="-4.1343750000000004"/>
    <n v="0.39374999999999982"/>
    <n v="0.19687500000000036"/>
  </r>
  <r>
    <x v="4"/>
    <s v="discount international airfares"/>
    <s v="Broad"/>
    <x v="9"/>
    <s v="Discount International Detroit"/>
    <s v="Position 5-10 Bid Strategy"/>
    <n v="6.25"/>
    <n v="1"/>
    <n v="3.9375"/>
    <n v="3.9375"/>
    <n v="16"/>
    <n v="6.25E-2"/>
    <n v="2.2312500000000002"/>
    <n v="0"/>
    <n v="0"/>
    <n v="0"/>
    <n v="3.9375"/>
    <x v="1365"/>
    <n v="-1"/>
    <n v="0"/>
    <s v="NA"/>
    <n v="0"/>
    <n v="0"/>
    <n v="0"/>
    <n v="3.5437500000000002"/>
    <n v="-4.1343750000000004"/>
    <n v="0.39374999999999982"/>
    <n v="0.19687500000000036"/>
  </r>
  <r>
    <x v="4"/>
    <s v="barcelona ticket"/>
    <s v="Broad"/>
    <x v="13"/>
    <s v="Google|Barcelona"/>
    <s v="Position 5-10 Bid Strategy"/>
    <n v="6.25"/>
    <n v="5"/>
    <n v="3.95"/>
    <n v="0.79"/>
    <n v="311"/>
    <n v="1.6077170418006399E-2"/>
    <n v="1.6083601286173601"/>
    <n v="0"/>
    <n v="0"/>
    <n v="0"/>
    <n v="3.95"/>
    <x v="1366"/>
    <n v="-1"/>
    <n v="0"/>
    <s v="NA"/>
    <n v="0"/>
    <n v="0"/>
    <n v="0"/>
    <n v="3.5550000000000002"/>
    <n v="-4.1475"/>
    <n v="0.39500000000000002"/>
    <n v="0.19749999999999979"/>
  </r>
  <r>
    <x v="4"/>
    <s v="paris cheap airlines"/>
    <s v="Broad"/>
    <x v="5"/>
    <s v="San Francisco to Paris Sale"/>
    <s v="Position 5-10 Bid Strategy"/>
    <n v="6.25"/>
    <n v="1"/>
    <n v="3.95"/>
    <n v="3.95"/>
    <n v="4"/>
    <n v="0.25"/>
    <n v="1.5"/>
    <n v="0"/>
    <n v="0"/>
    <n v="0"/>
    <n v="3.95"/>
    <x v="1366"/>
    <n v="-1"/>
    <n v="0"/>
    <s v="NA"/>
    <n v="0"/>
    <n v="0"/>
    <n v="0"/>
    <n v="3.5550000000000002"/>
    <n v="-4.1475"/>
    <n v="0.39500000000000002"/>
    <n v="0.19749999999999979"/>
  </r>
  <r>
    <x v="4"/>
    <s v="rome air flights"/>
    <s v="Broad"/>
    <x v="5"/>
    <s v="San Francisco to Rome Sale"/>
    <s v="Position 5-10 Bid Strategy"/>
    <n v="6.25"/>
    <n v="1"/>
    <n v="3.9624999999999999"/>
    <n v="3.9624999999999999"/>
    <n v="1"/>
    <n v="1"/>
    <n v="1"/>
    <n v="0"/>
    <n v="0"/>
    <n v="0"/>
    <n v="3.9624999999999999"/>
    <x v="776"/>
    <n v="-1"/>
    <n v="0"/>
    <s v="NA"/>
    <n v="0"/>
    <n v="0"/>
    <n v="0"/>
    <n v="3.5662500000000001"/>
    <n v="-4.1606250000000005"/>
    <n v="0.39624999999999977"/>
    <n v="0.19812500000000055"/>
  </r>
  <r>
    <x v="4"/>
    <s v="barcelona airline"/>
    <s v="Broad"/>
    <x v="7"/>
    <s v="New York to Barcelona Sale"/>
    <s v="Position 5-10 Bid Strategy"/>
    <n v="6.25"/>
    <n v="2"/>
    <n v="3.9624999999999999"/>
    <n v="1.98125"/>
    <n v="16"/>
    <n v="0.125"/>
    <n v="1"/>
    <n v="0"/>
    <n v="0"/>
    <n v="0"/>
    <n v="3.9624999999999999"/>
    <x v="776"/>
    <n v="-1"/>
    <n v="0"/>
    <s v="NA"/>
    <n v="0"/>
    <n v="0"/>
    <n v="0"/>
    <n v="3.5662500000000001"/>
    <n v="-4.1606250000000005"/>
    <n v="0.39624999999999977"/>
    <n v="0.19812500000000055"/>
  </r>
  <r>
    <x v="4"/>
    <s v="france airfares"/>
    <s v="Broad"/>
    <x v="14"/>
    <s v="Philadelphia to France Sale"/>
    <s v="Position 5-10 Bid Strategy"/>
    <n v="6.25"/>
    <n v="1"/>
    <n v="3.9874999999999998"/>
    <n v="3.9874999999999998"/>
    <n v="2"/>
    <n v="0.5"/>
    <n v="1"/>
    <n v="0"/>
    <n v="0"/>
    <n v="0"/>
    <n v="3.9874999999999998"/>
    <x v="1367"/>
    <n v="-1"/>
    <n v="0"/>
    <s v="NA"/>
    <n v="0"/>
    <n v="0"/>
    <n v="0"/>
    <n v="3.5887500000000001"/>
    <n v="-4.1868749999999997"/>
    <n v="0.39874999999999972"/>
    <n v="0.19937499999999986"/>
  </r>
  <r>
    <x v="4"/>
    <s v="rome tickets"/>
    <s v="Broad"/>
    <x v="14"/>
    <s v="Philadelphia to Rome Sale"/>
    <s v="Position 5-10 Bid Strategy"/>
    <n v="6.25"/>
    <n v="1"/>
    <n v="3.9874999999999998"/>
    <n v="3.9874999999999998"/>
    <n v="14"/>
    <n v="7.1428571428571397E-2"/>
    <n v="1.49571428571429"/>
    <n v="0"/>
    <n v="0"/>
    <n v="0"/>
    <n v="3.9874999999999998"/>
    <x v="1367"/>
    <n v="-1"/>
    <n v="0"/>
    <s v="NA"/>
    <n v="0"/>
    <n v="0"/>
    <n v="0"/>
    <n v="3.5887500000000001"/>
    <n v="-4.1868749999999997"/>
    <n v="0.39874999999999972"/>
    <n v="0.19937499999999986"/>
  </r>
  <r>
    <x v="4"/>
    <s v="france airfare"/>
    <s v="Broad"/>
    <x v="10"/>
    <s v="Boston to France Sale"/>
    <s v="Position 5-10 Bid Strategy"/>
    <n v="6.25"/>
    <n v="4"/>
    <n v="3.9874999999999998"/>
    <n v="0.99687499999999996"/>
    <n v="48"/>
    <n v="8.3333333333333301E-2"/>
    <n v="2.6145833333333299"/>
    <n v="0"/>
    <n v="0"/>
    <n v="0"/>
    <n v="3.9874999999999998"/>
    <x v="1367"/>
    <n v="-1"/>
    <n v="0"/>
    <s v="NA"/>
    <n v="0"/>
    <n v="0"/>
    <n v="0"/>
    <n v="3.5887500000000001"/>
    <n v="-4.1868749999999997"/>
    <n v="0.39874999999999972"/>
    <n v="0.19937499999999986"/>
  </r>
  <r>
    <x v="4"/>
    <s v="rome cheap airfare"/>
    <s v="Broad"/>
    <x v="1"/>
    <s v="DC to Rome Sale"/>
    <s v="Position 5-10 Bid Strategy"/>
    <n v="6.25"/>
    <n v="1"/>
    <n v="4.0125000000000002"/>
    <n v="4.0125000000000002"/>
    <n v="2"/>
    <n v="0.5"/>
    <n v="1"/>
    <n v="0"/>
    <n v="0"/>
    <n v="0"/>
    <n v="4.0125000000000002"/>
    <x v="852"/>
    <n v="-1"/>
    <n v="0"/>
    <s v="NA"/>
    <n v="0"/>
    <n v="0"/>
    <n v="0"/>
    <n v="3.6112500000000001"/>
    <n v="-4.2131250000000007"/>
    <n v="0.40125000000000011"/>
    <n v="0.2006250000000005"/>
  </r>
  <r>
    <x v="4"/>
    <s v="paris airports"/>
    <s v="Broad"/>
    <x v="1"/>
    <s v="DC to Paris Sale"/>
    <s v="Position 5-10 Bid Strategy"/>
    <n v="6.25"/>
    <n v="2"/>
    <n v="4.0125000000000002"/>
    <n v="2.0062500000000001"/>
    <n v="16"/>
    <n v="0.125"/>
    <n v="1"/>
    <n v="0"/>
    <n v="0"/>
    <n v="0"/>
    <n v="4.0125000000000002"/>
    <x v="852"/>
    <n v="-1"/>
    <n v="0"/>
    <s v="NA"/>
    <n v="0"/>
    <n v="0"/>
    <n v="0"/>
    <n v="3.6112500000000001"/>
    <n v="-4.2131250000000007"/>
    <n v="0.40125000000000011"/>
    <n v="0.2006250000000005"/>
  </r>
  <r>
    <x v="4"/>
    <s v="paris flight specials"/>
    <s v="Broad"/>
    <x v="11"/>
    <s v="Houston to Paris Sale"/>
    <s v="Position 5-10 Bid Strategy"/>
    <n v="6.25"/>
    <n v="1"/>
    <n v="4.0250000000000004"/>
    <n v="4.0250000000000004"/>
    <n v="1"/>
    <n v="1"/>
    <n v="2"/>
    <n v="0"/>
    <n v="0"/>
    <n v="0"/>
    <n v="4.0250000000000004"/>
    <x v="711"/>
    <n v="-1"/>
    <n v="0"/>
    <s v="NA"/>
    <n v="0"/>
    <n v="0"/>
    <n v="0"/>
    <n v="3.6225000000000005"/>
    <n v="-4.2262500000000003"/>
    <n v="0.40249999999999986"/>
    <n v="0.20124999999999993"/>
  </r>
  <r>
    <x v="4"/>
    <s v="barcelona flights"/>
    <s v="Broad"/>
    <x v="10"/>
    <s v="Boston to Barcelona Sale"/>
    <s v="Position 5-10 Bid Strategy"/>
    <n v="6.25"/>
    <n v="2"/>
    <n v="4.0374999999999996"/>
    <n v="2.0187499999999998"/>
    <n v="28"/>
    <n v="7.1428571428571397E-2"/>
    <n v="1.61785714285714"/>
    <n v="0"/>
    <n v="0"/>
    <n v="0"/>
    <n v="4.0374999999999996"/>
    <x v="1368"/>
    <n v="-1"/>
    <n v="0"/>
    <s v="NA"/>
    <n v="0"/>
    <n v="0"/>
    <n v="0"/>
    <n v="3.6337499999999996"/>
    <n v="-4.2393749999999999"/>
    <n v="0.40375000000000005"/>
    <n v="0.20187500000000025"/>
  </r>
  <r>
    <x v="4"/>
    <s v="paris airline tickets"/>
    <s v="Broad"/>
    <x v="17"/>
    <s v="Los Angeles to Paris Sale"/>
    <s v="Position 5-10 Bid Strategy"/>
    <n v="6.25"/>
    <n v="3"/>
    <n v="4.05"/>
    <n v="1.35"/>
    <n v="18"/>
    <n v="0.16666666666666699"/>
    <n v="1.7777777777777799"/>
    <n v="0"/>
    <n v="0"/>
    <n v="0"/>
    <n v="4.05"/>
    <x v="1369"/>
    <n v="-1"/>
    <n v="0"/>
    <s v="NA"/>
    <n v="0"/>
    <n v="0"/>
    <n v="0"/>
    <n v="3.645"/>
    <n v="-4.2525000000000004"/>
    <n v="0.4049999999999998"/>
    <n v="0.20250000000000057"/>
  </r>
  <r>
    <x v="4"/>
    <s v="international airfare"/>
    <s v="Broad"/>
    <x v="9"/>
    <s v="International Detroit"/>
    <s v="Position 5-10 Bid Strategy"/>
    <n v="6.25"/>
    <n v="1"/>
    <n v="4.0625"/>
    <n v="4.0625"/>
    <n v="34"/>
    <n v="2.9411764705882401E-2"/>
    <n v="2.0235294117647098"/>
    <n v="0"/>
    <n v="0"/>
    <n v="0"/>
    <n v="4.0625"/>
    <x v="989"/>
    <n v="-1"/>
    <n v="0"/>
    <s v="NA"/>
    <n v="0"/>
    <n v="0"/>
    <n v="0"/>
    <n v="3.65625"/>
    <n v="-4.265625"/>
    <n v="0.40625"/>
    <n v="0.203125"/>
  </r>
  <r>
    <x v="4"/>
    <s v="florence airport"/>
    <s v="Broad"/>
    <x v="13"/>
    <s v="Google|Florence"/>
    <s v="Position 5-10 Bid Strategy"/>
    <n v="6.25"/>
    <n v="3"/>
    <n v="4.0875000000000004"/>
    <n v="1.3625"/>
    <n v="278"/>
    <n v="1.07913669064748E-2"/>
    <n v="1.8014388489208599"/>
    <n v="0"/>
    <n v="0"/>
    <n v="0"/>
    <n v="4.0875000000000004"/>
    <x v="636"/>
    <n v="-1"/>
    <n v="0"/>
    <s v="NA"/>
    <n v="0"/>
    <n v="0"/>
    <n v="0"/>
    <n v="3.6787500000000004"/>
    <n v="-4.291875000000001"/>
    <n v="0.40874999999999995"/>
    <n v="0.20437500000000064"/>
  </r>
  <r>
    <x v="4"/>
    <s v="madrid cheap tickets"/>
    <s v="Broad"/>
    <x v="13"/>
    <s v="Google|Madrid"/>
    <s v="Position 5-10 Bid Strategy"/>
    <n v="6.25"/>
    <n v="1"/>
    <n v="4.0875000000000004"/>
    <n v="4.0875000000000004"/>
    <n v="39"/>
    <n v="2.5641025641025599E-2"/>
    <n v="2.6666666666666701"/>
    <n v="0"/>
    <n v="0"/>
    <n v="0"/>
    <n v="4.0875000000000004"/>
    <x v="636"/>
    <n v="-1"/>
    <n v="0"/>
    <s v="NA"/>
    <n v="0"/>
    <n v="0"/>
    <n v="0"/>
    <n v="3.6787500000000004"/>
    <n v="-4.291875000000001"/>
    <n v="0.40874999999999995"/>
    <n v="0.20437500000000064"/>
  </r>
  <r>
    <x v="4"/>
    <s v="florence airline"/>
    <s v="Broad"/>
    <x v="13"/>
    <s v="Google|Florence"/>
    <s v="Postiion 1-4 Bid Strategy"/>
    <n v="6.25"/>
    <n v="2"/>
    <n v="4.0875000000000004"/>
    <n v="2.0437500000000002"/>
    <n v="109"/>
    <n v="1.8348623853211E-2"/>
    <n v="1.5403669724770599"/>
    <n v="0"/>
    <n v="0"/>
    <n v="0"/>
    <n v="4.0875000000000004"/>
    <x v="636"/>
    <n v="-1"/>
    <n v="0"/>
    <s v="NA"/>
    <n v="0"/>
    <n v="0"/>
    <n v="0"/>
    <n v="3.6787500000000004"/>
    <n v="-4.291875000000001"/>
    <n v="0.40874999999999995"/>
    <n v="0.20437500000000064"/>
  </r>
  <r>
    <x v="4"/>
    <s v="bamako flights"/>
    <s v="Broad"/>
    <x v="13"/>
    <s v="Google|bamako"/>
    <s v="Position 5-10 Bid Strategy"/>
    <n v="6.25"/>
    <n v="3"/>
    <n v="4.0875000000000004"/>
    <n v="1.3625"/>
    <n v="75"/>
    <n v="0.04"/>
    <n v="1.0680000000000001"/>
    <n v="0"/>
    <n v="0"/>
    <n v="0"/>
    <n v="4.0875000000000004"/>
    <x v="636"/>
    <n v="-1"/>
    <n v="0"/>
    <s v="NA"/>
    <n v="0"/>
    <n v="0"/>
    <n v="0"/>
    <n v="3.6787500000000004"/>
    <n v="-4.291875000000001"/>
    <n v="0.40874999999999995"/>
    <n v="0.20437500000000064"/>
  </r>
  <r>
    <x v="4"/>
    <s v="paris fares"/>
    <s v="Broad"/>
    <x v="11"/>
    <s v="Houston to Paris Sale"/>
    <s v="Position 5-10 Bid Strategy"/>
    <n v="6.25"/>
    <n v="1"/>
    <n v="4.0875000000000004"/>
    <n v="4.0875000000000004"/>
    <n v="64"/>
    <n v="1.5625E-2"/>
    <n v="1.48359375"/>
    <n v="0"/>
    <n v="0"/>
    <n v="0"/>
    <n v="4.0875000000000004"/>
    <x v="636"/>
    <n v="-1"/>
    <n v="0"/>
    <s v="NA"/>
    <n v="0"/>
    <n v="0"/>
    <n v="0"/>
    <n v="3.6787500000000004"/>
    <n v="-4.291875000000001"/>
    <n v="0.40874999999999995"/>
    <n v="0.20437500000000064"/>
  </r>
  <r>
    <x v="4"/>
    <s v="madrid fares"/>
    <s v="Broad"/>
    <x v="0"/>
    <s v="Madrid"/>
    <s v="Position 5-10 Bid Strategy"/>
    <n v="6.25"/>
    <n v="5"/>
    <n v="4.0999999999999996"/>
    <n v="0.82"/>
    <n v="53"/>
    <n v="9.4339622641509399E-2"/>
    <n v="4.2245283018867896"/>
    <n v="0"/>
    <n v="0"/>
    <n v="0"/>
    <n v="4.0999999999999996"/>
    <x v="1370"/>
    <n v="-1"/>
    <n v="0"/>
    <s v="NA"/>
    <n v="0"/>
    <n v="0"/>
    <n v="0"/>
    <n v="3.69"/>
    <n v="-4.3049999999999997"/>
    <n v="0.4099999999999997"/>
    <n v="0.20500000000000007"/>
  </r>
  <r>
    <x v="4"/>
    <s v="milan plane tickets"/>
    <s v="Broad"/>
    <x v="0"/>
    <s v="Milan"/>
    <s v="Position 5-10 Bid Strategy"/>
    <n v="6.25"/>
    <n v="4"/>
    <n v="4.0999999999999996"/>
    <n v="1.0249999999999999"/>
    <n v="43"/>
    <n v="9.3023255813953487E-2"/>
    <n v="3.6116279069767399"/>
    <n v="0"/>
    <n v="0"/>
    <n v="0"/>
    <n v="4.0999999999999996"/>
    <x v="1370"/>
    <n v="-1"/>
    <n v="0"/>
    <s v="NA"/>
    <n v="0"/>
    <n v="0"/>
    <n v="0"/>
    <n v="3.69"/>
    <n v="-4.3049999999999997"/>
    <n v="0.4099999999999997"/>
    <n v="0.20500000000000007"/>
  </r>
  <r>
    <x v="4"/>
    <s v="florence cheap ticket"/>
    <s v="Broad"/>
    <x v="7"/>
    <s v="New York to Florence Sale"/>
    <s v="Position 5-10 Bid Strategy"/>
    <n v="6.25"/>
    <n v="1"/>
    <n v="4.0999999999999996"/>
    <n v="4.0999999999999996"/>
    <n v="1"/>
    <n v="1"/>
    <n v="1"/>
    <n v="0"/>
    <n v="0"/>
    <n v="0"/>
    <n v="4.0999999999999996"/>
    <x v="1370"/>
    <n v="-1"/>
    <n v="0"/>
    <s v="NA"/>
    <n v="0"/>
    <n v="0"/>
    <n v="0"/>
    <n v="3.69"/>
    <n v="-4.3049999999999997"/>
    <n v="0.4099999999999997"/>
    <n v="0.20500000000000007"/>
  </r>
  <r>
    <x v="4"/>
    <s v="hanover flights"/>
    <s v="Broad"/>
    <x v="13"/>
    <s v="Google|Hanover"/>
    <s v="Position 5-10 Bid Strategy"/>
    <n v="6.25"/>
    <n v="1"/>
    <n v="4.1124999999999998"/>
    <n v="4.1124999999999998"/>
    <n v="163"/>
    <n v="6.13496932515337E-3"/>
    <n v="1.0588957055214701"/>
    <n v="0"/>
    <n v="0"/>
    <n v="0"/>
    <n v="4.1124999999999998"/>
    <x v="1371"/>
    <n v="-1"/>
    <n v="0"/>
    <s v="NA"/>
    <n v="0"/>
    <n v="0"/>
    <n v="0"/>
    <n v="3.7012499999999999"/>
    <n v="-4.3181250000000002"/>
    <n v="0.41124999999999989"/>
    <n v="0.20562500000000039"/>
  </r>
  <r>
    <x v="4"/>
    <s v="france airlines"/>
    <s v="Broad"/>
    <x v="17"/>
    <s v="Los Angeles to France Sale"/>
    <s v="Position 5-10 Bid Strategy"/>
    <n v="6.25"/>
    <n v="6"/>
    <n v="4.1124999750000004"/>
    <n v="0.6854166625"/>
    <n v="229"/>
    <n v="2.62008733624454E-2"/>
    <n v="1.7128820960698701"/>
    <n v="0"/>
    <n v="0"/>
    <n v="0"/>
    <n v="4.1124999750000004"/>
    <x v="422"/>
    <n v="-1"/>
    <n v="0"/>
    <s v="NA"/>
    <n v="0"/>
    <n v="0"/>
    <n v="0"/>
    <n v="3.7012499775000003"/>
    <n v="-4.3181249737500007"/>
    <n v="0.41124999750000013"/>
    <n v="0.20562499875000029"/>
  </r>
  <r>
    <x v="4"/>
    <s v="spain airline"/>
    <s v="Broad"/>
    <x v="17"/>
    <s v="Los Angeles to Spain Sale"/>
    <s v="Position 5-10 Bid Strategy"/>
    <n v="6.25"/>
    <n v="2"/>
    <n v="4.1124999999999998"/>
    <n v="2.0562499999999999"/>
    <n v="13"/>
    <n v="0.15384615384615399"/>
    <n v="1.3846153846153799"/>
    <n v="0"/>
    <n v="0"/>
    <n v="0"/>
    <n v="4.1124999999999998"/>
    <x v="1371"/>
    <n v="-1"/>
    <n v="0"/>
    <s v="NA"/>
    <n v="0"/>
    <n v="0"/>
    <n v="0"/>
    <n v="3.7012499999999999"/>
    <n v="-4.3181250000000002"/>
    <n v="0.41124999999999989"/>
    <n v="0.20562500000000039"/>
  </r>
  <r>
    <x v="4"/>
    <s v="greece cheap ticket"/>
    <s v="Broad"/>
    <x v="13"/>
    <s v="Google|Greece"/>
    <s v="Position 5-10 Bid Strategy"/>
    <n v="6.25"/>
    <n v="1"/>
    <n v="4.125"/>
    <n v="4.125"/>
    <n v="42"/>
    <n v="2.3809523809523801E-2"/>
    <n v="1.80952380952381"/>
    <n v="0"/>
    <n v="0"/>
    <n v="0"/>
    <n v="4.125"/>
    <x v="1372"/>
    <n v="-1"/>
    <n v="0"/>
    <s v="NA"/>
    <n v="0"/>
    <n v="0"/>
    <n v="0"/>
    <n v="3.7124999999999999"/>
    <n v="-4.3312499999999998"/>
    <n v="0.41250000000000009"/>
    <n v="0.20624999999999982"/>
  </r>
  <r>
    <x v="4"/>
    <s v="uk travel"/>
    <s v="Broad"/>
    <x v="0"/>
    <s v="UK"/>
    <s v="Position 5-10 Bid Strategy"/>
    <n v="6.25"/>
    <n v="1"/>
    <n v="4.1375000000000002"/>
    <n v="4.1375000000000002"/>
    <n v="210"/>
    <n v="4.7619047619047597E-3"/>
    <n v="1.8119047619047599"/>
    <n v="0"/>
    <n v="0"/>
    <n v="0"/>
    <n v="4.1375000000000002"/>
    <x v="786"/>
    <n v="-1"/>
    <n v="0"/>
    <s v="NA"/>
    <n v="0"/>
    <n v="0"/>
    <n v="0"/>
    <n v="3.7237500000000003"/>
    <n v="-4.3443750000000003"/>
    <n v="0.41374999999999984"/>
    <n v="0.20687500000000014"/>
  </r>
  <r>
    <x v="4"/>
    <s v="paris airline ticket"/>
    <s v="Broad"/>
    <x v="8"/>
    <s v="Miami to Paris Sale"/>
    <s v="Position 5-10 Bid Strategy"/>
    <n v="6.25"/>
    <n v="2"/>
    <n v="4.1500000000000004"/>
    <n v="2.0750000000000002"/>
    <n v="1"/>
    <n v="2"/>
    <n v="1"/>
    <n v="0"/>
    <n v="0"/>
    <n v="0"/>
    <n v="4.1500000000000004"/>
    <x v="371"/>
    <n v="-1"/>
    <n v="0"/>
    <s v="NA"/>
    <n v="0"/>
    <n v="0"/>
    <n v="0"/>
    <n v="3.7350000000000003"/>
    <n v="-4.3575000000000008"/>
    <n v="0.41500000000000004"/>
    <n v="0.20750000000000046"/>
  </r>
  <r>
    <x v="4"/>
    <s v="paris airline fare"/>
    <s v="Broad"/>
    <x v="7"/>
    <s v="New York to Paris Sale"/>
    <s v="Position 5-10 Bid Strategy"/>
    <n v="6.25"/>
    <n v="2"/>
    <n v="4.1500000000000004"/>
    <n v="2.0750000000000002"/>
    <n v="8"/>
    <n v="0.25"/>
    <n v="1.5"/>
    <n v="0"/>
    <n v="0"/>
    <n v="0"/>
    <n v="4.1500000000000004"/>
    <x v="371"/>
    <n v="-1"/>
    <n v="0"/>
    <s v="NA"/>
    <n v="0"/>
    <n v="0"/>
    <n v="0"/>
    <n v="3.7350000000000003"/>
    <n v="-4.3575000000000008"/>
    <n v="0.41500000000000004"/>
    <n v="0.20750000000000046"/>
  </r>
  <r>
    <x v="4"/>
    <s v="paris airfares"/>
    <s v="Broad"/>
    <x v="11"/>
    <s v="Houston to Paris Sale"/>
    <s v="Position 5-10 Bid Strategy"/>
    <n v="6.25"/>
    <n v="2"/>
    <n v="4.1500000000000004"/>
    <n v="2.0750000000000002"/>
    <n v="30"/>
    <n v="6.6666666666666693E-2"/>
    <n v="1.49966666666667"/>
    <n v="0"/>
    <n v="0"/>
    <n v="0"/>
    <n v="4.1500000000000004"/>
    <x v="371"/>
    <n v="-1"/>
    <n v="0"/>
    <s v="NA"/>
    <n v="0"/>
    <n v="0"/>
    <n v="0"/>
    <n v="3.7350000000000003"/>
    <n v="-4.3575000000000008"/>
    <n v="0.41500000000000004"/>
    <n v="0.20750000000000046"/>
  </r>
  <r>
    <x v="4"/>
    <s v="india flight deals"/>
    <s v="Broad"/>
    <x v="22"/>
    <s v="India"/>
    <s v="Position 5-10 Bid Strategy"/>
    <n v="6.25"/>
    <n v="1"/>
    <n v="4.1624999999999996"/>
    <n v="4.1624999999999996"/>
    <n v="16"/>
    <n v="6.25E-2"/>
    <n v="1.79375"/>
    <n v="0"/>
    <n v="0"/>
    <n v="0"/>
    <n v="4.1624999999999996"/>
    <x v="895"/>
    <n v="-1"/>
    <n v="0"/>
    <s v="NA"/>
    <n v="0"/>
    <n v="0"/>
    <n v="0"/>
    <n v="3.7462499999999999"/>
    <n v="-4.3706249999999995"/>
    <n v="0.41624999999999979"/>
    <n v="0.20812499999999989"/>
  </r>
  <r>
    <x v="4"/>
    <s v="spain cheap tickets"/>
    <s v="Broad"/>
    <x v="9"/>
    <s v="Detroit to Spain Sale"/>
    <s v="Position 5-10 Bid Strategy"/>
    <n v="6.25"/>
    <n v="2"/>
    <n v="4.1624999999999996"/>
    <n v="2.0812499999999998"/>
    <n v="11"/>
    <n v="0.18181818181818202"/>
    <n v="1.6345454545454501"/>
    <n v="0"/>
    <n v="0"/>
    <n v="0"/>
    <n v="4.1624999999999996"/>
    <x v="895"/>
    <n v="-1"/>
    <n v="0"/>
    <s v="NA"/>
    <n v="0"/>
    <n v="0"/>
    <n v="0"/>
    <n v="3.7462499999999999"/>
    <n v="-4.3706249999999995"/>
    <n v="0.41624999999999979"/>
    <n v="0.20812499999999989"/>
  </r>
  <r>
    <x v="4"/>
    <s v="djibouti flights"/>
    <s v="Broad"/>
    <x v="13"/>
    <s v="Google|djibouti"/>
    <s v="Position 5-10 Bid Strategy"/>
    <n v="6.25"/>
    <n v="2"/>
    <n v="4.1749999999999998"/>
    <n v="2.0874999999999999"/>
    <n v="27"/>
    <n v="7.4074074074074098E-2"/>
    <n v="1"/>
    <n v="0"/>
    <n v="0"/>
    <n v="0"/>
    <n v="4.1749999999999998"/>
    <x v="1373"/>
    <n v="-1"/>
    <n v="0"/>
    <s v="NA"/>
    <n v="0"/>
    <n v="0"/>
    <n v="0"/>
    <n v="3.7574999999999998"/>
    <n v="-4.38375"/>
    <n v="0.41749999999999998"/>
    <n v="0.20875000000000021"/>
  </r>
  <r>
    <x v="4"/>
    <s v="paris fare"/>
    <s v="Broad"/>
    <x v="11"/>
    <s v="Houston to Paris Sale"/>
    <s v="Position 5-10 Bid Strategy"/>
    <n v="6.25"/>
    <n v="3"/>
    <n v="4.1874999749999997"/>
    <n v="1.3958333249999999"/>
    <n v="56"/>
    <n v="5.3571428571428603E-2"/>
    <n v="1.6428571428571399"/>
    <n v="0"/>
    <n v="0"/>
    <n v="0"/>
    <n v="4.1874999749999997"/>
    <x v="1374"/>
    <n v="-1"/>
    <n v="0"/>
    <s v="NA"/>
    <n v="0"/>
    <n v="0"/>
    <n v="0"/>
    <n v="3.7687499774999997"/>
    <n v="-4.3968749737500001"/>
    <n v="0.41874999749999997"/>
    <n v="0.20937499875000043"/>
  </r>
  <r>
    <x v="4"/>
    <s v="paris air ticket"/>
    <s v="Broad"/>
    <x v="5"/>
    <s v="San Francisco to Paris Sale"/>
    <s v="Position 5-10 Bid Strategy"/>
    <n v="6.25"/>
    <n v="2"/>
    <n v="4.2125000000000004"/>
    <n v="2.1062500000000002"/>
    <n v="15"/>
    <n v="0.133333333333333"/>
    <n v="1.1319999999999999"/>
    <n v="0"/>
    <n v="0"/>
    <n v="0"/>
    <n v="4.2125000000000004"/>
    <x v="1375"/>
    <n v="-1"/>
    <n v="0"/>
    <s v="NA"/>
    <n v="0"/>
    <n v="0"/>
    <n v="0"/>
    <n v="3.7912500000000002"/>
    <n v="-4.4231250000000006"/>
    <n v="0.42125000000000012"/>
    <n v="0.21062500000000028"/>
  </r>
  <r>
    <x v="4"/>
    <s v="barcelona airports"/>
    <s v="Broad"/>
    <x v="14"/>
    <s v="Philadelphia to Barcelona Sale"/>
    <s v="Position 5-10 Bid Strategy"/>
    <n v="6.25"/>
    <n v="1"/>
    <n v="4.2125000000000004"/>
    <n v="4.2125000000000004"/>
    <n v="1"/>
    <n v="1"/>
    <n v="1"/>
    <n v="0"/>
    <n v="0"/>
    <n v="0"/>
    <n v="4.2125000000000004"/>
    <x v="1375"/>
    <n v="-1"/>
    <n v="0"/>
    <s v="NA"/>
    <n v="0"/>
    <n v="0"/>
    <n v="0"/>
    <n v="3.7912500000000002"/>
    <n v="-4.4231250000000006"/>
    <n v="0.42125000000000012"/>
    <n v="0.21062500000000028"/>
  </r>
  <r>
    <x v="4"/>
    <s v="spain flights"/>
    <s v="Broad"/>
    <x v="17"/>
    <s v="Los Angeles to Spain Sale"/>
    <s v="Position 5-10 Bid Strategy"/>
    <n v="6.25"/>
    <n v="2"/>
    <n v="4.2125000000000004"/>
    <n v="2.1062500000000002"/>
    <n v="142"/>
    <n v="1.4084507042253501E-2"/>
    <n v="1.3922535211267599"/>
    <n v="0"/>
    <n v="0"/>
    <n v="0"/>
    <n v="4.2125000000000004"/>
    <x v="1375"/>
    <n v="-1"/>
    <n v="0"/>
    <s v="NA"/>
    <n v="0"/>
    <n v="0"/>
    <n v="0"/>
    <n v="3.7912500000000002"/>
    <n v="-4.4231250000000006"/>
    <n v="0.42125000000000012"/>
    <n v="0.21062500000000028"/>
  </r>
  <r>
    <x v="4"/>
    <s v="paris cheap airlines"/>
    <s v="Broad"/>
    <x v="7"/>
    <s v="New York to Paris Sale"/>
    <s v="Position 5-10 Bid Strategy"/>
    <n v="6.25"/>
    <n v="1"/>
    <n v="4.25"/>
    <n v="4.25"/>
    <n v="12"/>
    <n v="8.3333333333333301E-2"/>
    <n v="1.8333333333333299"/>
    <n v="0"/>
    <n v="0"/>
    <n v="0"/>
    <n v="4.25"/>
    <x v="1376"/>
    <n v="-1"/>
    <n v="0"/>
    <s v="NA"/>
    <n v="0"/>
    <n v="0"/>
    <n v="0"/>
    <n v="3.8250000000000002"/>
    <n v="-4.4625000000000004"/>
    <n v="0.42499999999999982"/>
    <n v="0.21250000000000036"/>
  </r>
  <r>
    <x v="4"/>
    <s v="barcelona airlines"/>
    <s v="Broad"/>
    <x v="11"/>
    <s v="Houston to Barcelona Sale"/>
    <s v="Position 5-10 Bid Strategy"/>
    <n v="6.25"/>
    <n v="1"/>
    <n v="4.25"/>
    <n v="4.25"/>
    <n v="82"/>
    <n v="1.21951219512195E-2"/>
    <n v="1.7890243902439"/>
    <n v="0"/>
    <n v="0"/>
    <n v="0"/>
    <n v="4.25"/>
    <x v="1376"/>
    <n v="-1"/>
    <n v="0"/>
    <s v="NA"/>
    <n v="0"/>
    <n v="0"/>
    <n v="0"/>
    <n v="3.8250000000000002"/>
    <n v="-4.4625000000000004"/>
    <n v="0.42499999999999982"/>
    <n v="0.21250000000000036"/>
  </r>
  <r>
    <x v="4"/>
    <s v="athens airline"/>
    <s v="Broad"/>
    <x v="1"/>
    <s v="DC to Athens Sale"/>
    <s v="Position 5-10 Bid Strategy"/>
    <n v="6.25"/>
    <n v="2"/>
    <n v="4.25"/>
    <n v="2.125"/>
    <n v="22"/>
    <n v="9.0909090909090898E-2"/>
    <n v="1.0909090909090899"/>
    <n v="0"/>
    <n v="0"/>
    <n v="0"/>
    <n v="4.25"/>
    <x v="1376"/>
    <n v="-1"/>
    <n v="0"/>
    <s v="NA"/>
    <n v="0"/>
    <n v="0"/>
    <n v="0"/>
    <n v="3.8250000000000002"/>
    <n v="-4.4625000000000004"/>
    <n v="0.42499999999999982"/>
    <n v="0.21250000000000036"/>
  </r>
  <r>
    <x v="4"/>
    <s v="nuremberg cheap flights"/>
    <s v="Broad"/>
    <x v="13"/>
    <s v="Google|Nuremberg"/>
    <s v="Position 5-10 Bid Strategy"/>
    <n v="6.25"/>
    <n v="1"/>
    <n v="4.2625000000000002"/>
    <n v="4.2625000000000002"/>
    <n v="20"/>
    <n v="0.05"/>
    <n v="1.1000000000000001"/>
    <n v="0"/>
    <n v="0"/>
    <n v="0"/>
    <n v="4.2625000000000002"/>
    <x v="1377"/>
    <n v="-1"/>
    <n v="0"/>
    <s v="NA"/>
    <n v="0"/>
    <n v="0"/>
    <n v="0"/>
    <n v="3.8362500000000002"/>
    <n v="-4.475625"/>
    <n v="0.42625000000000002"/>
    <n v="0.21312499999999979"/>
  </r>
  <r>
    <x v="4"/>
    <s v="venice flight"/>
    <s v="Broad"/>
    <x v="1"/>
    <s v="DC to Venice Sale"/>
    <s v="Position 5-10 Bid Strategy"/>
    <n v="6.25"/>
    <n v="3"/>
    <n v="4.262499974999999"/>
    <n v="1.4208333249999998"/>
    <n v="19"/>
    <n v="0.157894736842105"/>
    <n v="1.3684210526315801"/>
    <n v="0"/>
    <n v="0"/>
    <n v="0"/>
    <n v="4.262499974999999"/>
    <x v="1378"/>
    <n v="-1"/>
    <n v="0"/>
    <s v="NA"/>
    <n v="0"/>
    <n v="0"/>
    <n v="0"/>
    <n v="3.8362499774999992"/>
    <n v="-4.4756249737499996"/>
    <n v="0.42624999749999981"/>
    <n v="0.21312499875000057"/>
  </r>
  <r>
    <x v="4"/>
    <s v="barcelona airport"/>
    <s v="Broad"/>
    <x v="13"/>
    <s v="Google|Barcelona"/>
    <s v="Position 5-10 Bid Strategy"/>
    <n v="6.25"/>
    <n v="1"/>
    <n v="4.3"/>
    <n v="4.3"/>
    <n v="1854"/>
    <n v="5.3937432578209305E-4"/>
    <n v="1.9929881337648301"/>
    <n v="0"/>
    <n v="0"/>
    <n v="0"/>
    <n v="4.3"/>
    <x v="1379"/>
    <n v="-1"/>
    <n v="0"/>
    <s v="NA"/>
    <n v="0"/>
    <n v="0"/>
    <n v="0"/>
    <n v="3.87"/>
    <n v="-4.5149999999999997"/>
    <n v="0.42999999999999972"/>
    <n v="0.21499999999999986"/>
  </r>
  <r>
    <x v="4"/>
    <s v="paris fare"/>
    <s v="Broad"/>
    <x v="9"/>
    <s v="Detroit to Paris Sale"/>
    <s v="Position 5-10 Bid Strategy"/>
    <n v="6.25"/>
    <n v="1"/>
    <n v="4.3"/>
    <n v="4.3"/>
    <n v="9"/>
    <n v="0.11111111111111099"/>
    <n v="1.98888888888889"/>
    <n v="0"/>
    <n v="0"/>
    <n v="0"/>
    <n v="4.3"/>
    <x v="1379"/>
    <n v="-1"/>
    <n v="0"/>
    <s v="NA"/>
    <n v="0"/>
    <n v="0"/>
    <n v="0"/>
    <n v="3.87"/>
    <n v="-4.5149999999999997"/>
    <n v="0.42999999999999972"/>
    <n v="0.21499999999999986"/>
  </r>
  <r>
    <x v="4"/>
    <s v="[istanbul cheap flights]"/>
    <s v="Exact"/>
    <x v="0"/>
    <s v="Istanbul"/>
    <s v="Position 5-10 Bid Strategy"/>
    <n v="6.25"/>
    <n v="3"/>
    <n v="4.3125"/>
    <n v="1.4375"/>
    <n v="324"/>
    <n v="9.2592592592592605E-3"/>
    <n v="2.19382716049383"/>
    <n v="0"/>
    <n v="0"/>
    <n v="0"/>
    <n v="4.3125"/>
    <x v="660"/>
    <n v="-1"/>
    <n v="0"/>
    <s v="NA"/>
    <n v="0"/>
    <n v="0"/>
    <n v="0"/>
    <n v="3.8812500000000001"/>
    <n v="-4.5281250000000002"/>
    <n v="0.43124999999999991"/>
    <n v="0.21562500000000018"/>
  </r>
  <r>
    <x v="4"/>
    <s v="venice fare"/>
    <s v="Broad"/>
    <x v="13"/>
    <s v="Google|Venice"/>
    <s v="Position 5-10 Bid Strategy"/>
    <n v="6.25"/>
    <n v="3"/>
    <n v="4.3249999875"/>
    <n v="1.4416666624999999"/>
    <n v="83"/>
    <n v="3.6144578313252997E-2"/>
    <n v="1.51204819277108"/>
    <n v="0"/>
    <n v="0"/>
    <n v="0"/>
    <n v="4.3249999875"/>
    <x v="1380"/>
    <n v="-1"/>
    <n v="0"/>
    <s v="NA"/>
    <n v="0"/>
    <n v="0"/>
    <n v="0"/>
    <n v="3.89249998875"/>
    <n v="-4.541249986875"/>
    <n v="0.43249999875"/>
    <n v="0.216249999375"/>
  </r>
  <r>
    <x v="4"/>
    <s v="european airfares"/>
    <s v="Broad"/>
    <x v="0"/>
    <s v="Europe"/>
    <s v="Position 5-10 Bid Strategy"/>
    <n v="6.25"/>
    <n v="4"/>
    <n v="4.3499999999999996"/>
    <n v="1.0874999999999999"/>
    <n v="68"/>
    <n v="5.8823529411764698E-2"/>
    <n v="1.3073529411764699"/>
    <n v="0"/>
    <n v="0"/>
    <n v="0"/>
    <n v="4.3499999999999996"/>
    <x v="924"/>
    <n v="-1"/>
    <n v="0"/>
    <s v="NA"/>
    <n v="0"/>
    <n v="0"/>
    <n v="0"/>
    <n v="3.9149999999999996"/>
    <n v="-4.5674999999999999"/>
    <n v="0.43500000000000005"/>
    <n v="0.21750000000000025"/>
  </r>
  <r>
    <x v="4"/>
    <s v="paris airfare sale"/>
    <s v="Broad"/>
    <x v="5"/>
    <s v="San Francisco to Paris Sale"/>
    <s v="Position 5-10 Bid Strategy"/>
    <n v="6.25"/>
    <n v="2"/>
    <n v="4.3499999999999996"/>
    <n v="2.1749999999999998"/>
    <n v="3"/>
    <n v="0.66666666666666696"/>
    <n v="1"/>
    <n v="0"/>
    <n v="0"/>
    <n v="0"/>
    <n v="4.3499999999999996"/>
    <x v="924"/>
    <n v="-1"/>
    <n v="0"/>
    <s v="NA"/>
    <n v="0"/>
    <n v="0"/>
    <n v="0"/>
    <n v="3.9149999999999996"/>
    <n v="-4.5674999999999999"/>
    <n v="0.43500000000000005"/>
    <n v="0.21750000000000025"/>
  </r>
  <r>
    <x v="4"/>
    <s v="france tickets"/>
    <s v="Broad"/>
    <x v="9"/>
    <s v="Detroit to France Sale"/>
    <s v="Position 5-10 Bid Strategy"/>
    <n v="6.25"/>
    <n v="2"/>
    <n v="4.3499999999999996"/>
    <n v="2.1749999999999998"/>
    <n v="106"/>
    <n v="1.88679245283019E-2"/>
    <n v="1.7475471698113201"/>
    <n v="0"/>
    <n v="0"/>
    <n v="0"/>
    <n v="4.3499999999999996"/>
    <x v="924"/>
    <n v="-1"/>
    <n v="0"/>
    <s v="NA"/>
    <n v="0"/>
    <n v="0"/>
    <n v="0"/>
    <n v="3.9149999999999996"/>
    <n v="-4.5674999999999999"/>
    <n v="0.43500000000000005"/>
    <n v="0.21750000000000025"/>
  </r>
  <r>
    <x v="4"/>
    <s v="discount international flights"/>
    <s v="Broad"/>
    <x v="9"/>
    <s v="Discount International Detroit"/>
    <s v="Position 5-10 Bid Strategy"/>
    <n v="6.25"/>
    <n v="1"/>
    <n v="4.375"/>
    <n v="4.375"/>
    <n v="2"/>
    <n v="0.5"/>
    <n v="2.5"/>
    <n v="0"/>
    <n v="0"/>
    <n v="0"/>
    <n v="4.375"/>
    <x v="1381"/>
    <n v="-1"/>
    <n v="0"/>
    <s v="NA"/>
    <n v="0"/>
    <n v="0"/>
    <n v="0"/>
    <n v="3.9375"/>
    <n v="-4.59375"/>
    <n v="0.4375"/>
    <n v="0.21875"/>
  </r>
  <r>
    <x v="4"/>
    <s v="switzerland tickets"/>
    <s v="Broad"/>
    <x v="13"/>
    <s v="Google|Switzerland"/>
    <s v="Position 5-10 Bid Strategy"/>
    <n v="6.25"/>
    <n v="2"/>
    <n v="4.3875000000000002"/>
    <n v="2.1937500000000001"/>
    <n v="44"/>
    <n v="4.5454545454545504E-2"/>
    <n v="1.44090909090909"/>
    <n v="0"/>
    <n v="0"/>
    <n v="0"/>
    <n v="4.3875000000000002"/>
    <x v="1382"/>
    <n v="-1"/>
    <n v="0"/>
    <s v="NA"/>
    <n v="0"/>
    <n v="0"/>
    <n v="0"/>
    <n v="3.9487500000000004"/>
    <n v="-4.6068750000000005"/>
    <n v="0.43874999999999975"/>
    <n v="0.21937500000000032"/>
  </r>
  <r>
    <x v="4"/>
    <s v="air france europe flight"/>
    <s v="Broad"/>
    <x v="0"/>
    <s v="Europe Branded"/>
    <s v="Position 5-10 Bid Strategy"/>
    <n v="6.25"/>
    <n v="3"/>
    <n v="4.3875000000000002"/>
    <n v="1.4624999999999999"/>
    <n v="43"/>
    <n v="6.9767441860465101E-2"/>
    <n v="1.0465116279069799"/>
    <n v="0"/>
    <n v="0"/>
    <n v="0"/>
    <n v="4.3875000000000002"/>
    <x v="1382"/>
    <n v="-1"/>
    <n v="0"/>
    <s v="NA"/>
    <n v="0"/>
    <n v="0"/>
    <n v="0"/>
    <n v="3.9487500000000004"/>
    <n v="-4.6068750000000005"/>
    <n v="0.43874999999999975"/>
    <n v="0.21937500000000032"/>
  </r>
  <r>
    <x v="4"/>
    <s v="athens flights"/>
    <s v="Broad"/>
    <x v="14"/>
    <s v="Philadelphia to Athens Sale"/>
    <s v="Position 5-10 Bid Strategy"/>
    <n v="6.25"/>
    <n v="2"/>
    <n v="4.3875000000000002"/>
    <n v="2.1937500000000001"/>
    <n v="22"/>
    <n v="9.0909090909090898E-2"/>
    <n v="1.1818181818181801"/>
    <n v="0"/>
    <n v="0"/>
    <n v="0"/>
    <n v="4.3875000000000002"/>
    <x v="1382"/>
    <n v="-1"/>
    <n v="0"/>
    <s v="NA"/>
    <n v="0"/>
    <n v="0"/>
    <n v="0"/>
    <n v="3.9487500000000004"/>
    <n v="-4.6068750000000005"/>
    <n v="0.43874999999999975"/>
    <n v="0.21937500000000032"/>
  </r>
  <r>
    <x v="4"/>
    <s v="madrid ticket"/>
    <s v="Broad"/>
    <x v="0"/>
    <s v="Madrid"/>
    <s v="Position 5-10 Bid Strategy"/>
    <n v="6.25"/>
    <n v="7"/>
    <n v="4.3999999750000001"/>
    <n v="0.62857142500000007"/>
    <n v="312"/>
    <n v="2.2435897435897401E-2"/>
    <n v="4.2025641025641001"/>
    <n v="0"/>
    <n v="0"/>
    <n v="0"/>
    <n v="4.3999999750000001"/>
    <x v="1383"/>
    <n v="-1"/>
    <n v="0"/>
    <s v="NA"/>
    <n v="0"/>
    <n v="0"/>
    <n v="0"/>
    <n v="3.9599999775000003"/>
    <n v="-4.6199999737500006"/>
    <n v="0.43999999749999974"/>
    <n v="0.21999999875000054"/>
  </r>
  <r>
    <x v="4"/>
    <s v="italy airlines"/>
    <s v="Broad"/>
    <x v="10"/>
    <s v="Boston to Italy Sale"/>
    <s v="Position 5-10 Bid Strategy"/>
    <n v="6.25"/>
    <n v="2"/>
    <n v="4.4000000000000004"/>
    <n v="2.2000000000000002"/>
    <n v="67"/>
    <n v="2.9850746268656702E-2"/>
    <n v="3.1134328358209"/>
    <n v="0"/>
    <n v="0"/>
    <n v="0"/>
    <n v="4.4000000000000004"/>
    <x v="803"/>
    <n v="-1"/>
    <n v="0"/>
    <s v="NA"/>
    <n v="0"/>
    <n v="0"/>
    <n v="0"/>
    <n v="3.9600000000000004"/>
    <n v="-4.620000000000001"/>
    <n v="0.43999999999999995"/>
    <n v="0.22000000000000064"/>
  </r>
  <r>
    <x v="4"/>
    <s v="greece airfares"/>
    <s v="Broad"/>
    <x v="14"/>
    <s v="Philadelphia to Greece Sale"/>
    <s v="Position 5-10 Bid Strategy"/>
    <n v="6.25"/>
    <n v="1"/>
    <n v="4.4249999999999998"/>
    <n v="4.4249999999999998"/>
    <n v="2"/>
    <n v="0.5"/>
    <n v="1"/>
    <n v="0"/>
    <n v="0"/>
    <n v="0"/>
    <n v="4.4249999999999998"/>
    <x v="604"/>
    <n v="-1"/>
    <n v="0"/>
    <s v="NA"/>
    <n v="0"/>
    <n v="0"/>
    <n v="0"/>
    <n v="3.9824999999999999"/>
    <n v="-4.6462500000000002"/>
    <n v="0.44249999999999989"/>
    <n v="0.22125000000000039"/>
  </r>
  <r>
    <x v="4"/>
    <s v="milan fare"/>
    <s v="Broad"/>
    <x v="13"/>
    <s v="Google|Milan"/>
    <s v="Position 5-10 Bid Strategy"/>
    <n v="6.25"/>
    <n v="4"/>
    <n v="4.4375"/>
    <n v="1.109375"/>
    <n v="89"/>
    <n v="4.4943820224719107E-2"/>
    <n v="1.5617977528089899"/>
    <n v="0"/>
    <n v="0"/>
    <n v="0"/>
    <n v="4.4375"/>
    <x v="1384"/>
    <n v="-1"/>
    <n v="0"/>
    <s v="NA"/>
    <n v="0"/>
    <n v="0"/>
    <n v="0"/>
    <n v="3.9937499999999999"/>
    <n v="-4.6593749999999998"/>
    <n v="0.44375000000000009"/>
    <n v="0.22187499999999982"/>
  </r>
  <r>
    <x v="4"/>
    <s v="european cheap ticket"/>
    <s v="Broad"/>
    <x v="0"/>
    <s v="Europe"/>
    <s v="Position 5-10 Bid Strategy"/>
    <n v="6.25"/>
    <n v="1"/>
    <n v="4.45"/>
    <n v="4.45"/>
    <n v="14"/>
    <n v="7.1428571428571397E-2"/>
    <n v="1.3571428571428601"/>
    <n v="0"/>
    <n v="0"/>
    <n v="0"/>
    <n v="4.45"/>
    <x v="1385"/>
    <n v="-1"/>
    <n v="0"/>
    <s v="NA"/>
    <n v="0"/>
    <n v="0"/>
    <n v="0"/>
    <n v="4.0049999999999999"/>
    <n v="-4.6725000000000003"/>
    <n v="0.44500000000000028"/>
    <n v="0.22250000000000014"/>
  </r>
  <r>
    <x v="4"/>
    <s v="international airport"/>
    <s v="Broad"/>
    <x v="13"/>
    <s v="Google|International General"/>
    <s v="Position 5-10 Bid Strategy"/>
    <n v="6.25"/>
    <n v="3"/>
    <n v="4.4625000000000004"/>
    <n v="1.4875"/>
    <n v="646"/>
    <n v="4.64396284829721E-3"/>
    <n v="1.1458204334365301"/>
    <n v="0"/>
    <n v="0"/>
    <n v="0"/>
    <n v="4.4625000000000004"/>
    <x v="1386"/>
    <n v="-1"/>
    <n v="0"/>
    <s v="NA"/>
    <n v="0"/>
    <n v="0"/>
    <n v="0"/>
    <n v="4.0162500000000003"/>
    <n v="-4.6856250000000008"/>
    <n v="0.44625000000000004"/>
    <n v="0.22312500000000046"/>
  </r>
  <r>
    <x v="4"/>
    <s v="france flight"/>
    <s v="Broad"/>
    <x v="15"/>
    <s v="Chicago to France Sale"/>
    <s v="Position 5-10 Bid Strategy"/>
    <n v="6.25"/>
    <n v="3"/>
    <n v="4.4749999874999995"/>
    <n v="1.4916666624999999"/>
    <n v="168"/>
    <n v="1.7857142857142901E-2"/>
    <n v="2.1184523809523799"/>
    <n v="0"/>
    <n v="0"/>
    <n v="0"/>
    <n v="4.4749999874999995"/>
    <x v="1387"/>
    <n v="-1"/>
    <n v="0"/>
    <s v="NA"/>
    <n v="0"/>
    <n v="0"/>
    <n v="0"/>
    <n v="4.0274999887499998"/>
    <n v="-4.6987499868749998"/>
    <n v="0.44749999874999968"/>
    <n v="0.22374999937500029"/>
  </r>
  <r>
    <x v="4"/>
    <s v="italy tickets"/>
    <s v="Broad"/>
    <x v="5"/>
    <s v="San Francisco to Italy Sale"/>
    <s v="Position 5-10 Bid Strategy"/>
    <n v="6.25"/>
    <n v="2"/>
    <n v="4.4874999999999998"/>
    <n v="2.2437499999999999"/>
    <n v="372"/>
    <n v="5.3763440860215093E-3"/>
    <n v="1.8368279569892501"/>
    <n v="0"/>
    <n v="0"/>
    <n v="0"/>
    <n v="4.4874999999999998"/>
    <x v="1388"/>
    <n v="-1"/>
    <n v="0"/>
    <s v="NA"/>
    <n v="0"/>
    <n v="0"/>
    <n v="0"/>
    <n v="4.0387500000000003"/>
    <n v="-4.711875"/>
    <n v="0.44874999999999954"/>
    <n v="0.22437500000000021"/>
  </r>
  <r>
    <x v="4"/>
    <s v="cheap international flights"/>
    <s v="Broad"/>
    <x v="10"/>
    <s v="Cheap International Boston"/>
    <s v="Position 5-10 Bid Strategy"/>
    <n v="6.25"/>
    <n v="2"/>
    <n v="4.4874999999999998"/>
    <n v="2.2437499999999999"/>
    <n v="66"/>
    <n v="3.0303030303030297E-2"/>
    <n v="2.8409090909090899"/>
    <n v="0"/>
    <n v="0"/>
    <n v="0"/>
    <n v="4.4874999999999998"/>
    <x v="1388"/>
    <n v="-1"/>
    <n v="0"/>
    <s v="NA"/>
    <n v="0"/>
    <n v="0"/>
    <n v="0"/>
    <n v="4.0387500000000003"/>
    <n v="-4.711875"/>
    <n v="0.44874999999999954"/>
    <n v="0.22437500000000021"/>
  </r>
  <r>
    <x v="4"/>
    <s v="florence airfare"/>
    <s v="Broad"/>
    <x v="5"/>
    <s v="San Francisco to Florence Sale"/>
    <s v="Position 5-10 Bid Strategy"/>
    <n v="6.25"/>
    <n v="2"/>
    <n v="4.5"/>
    <n v="2.25"/>
    <n v="3"/>
    <n v="0.66666666666666696"/>
    <n v="3.6666666666666701"/>
    <n v="0"/>
    <n v="0"/>
    <n v="0"/>
    <n v="4.5"/>
    <x v="1389"/>
    <n v="-1"/>
    <n v="0"/>
    <s v="NA"/>
    <n v="0"/>
    <n v="0"/>
    <n v="0"/>
    <n v="4.05"/>
    <n v="-4.7250000000000005"/>
    <n v="0.45000000000000018"/>
    <n v="0.22500000000000053"/>
  </r>
  <r>
    <x v="4"/>
    <s v="international airfares"/>
    <s v="Broad"/>
    <x v="14"/>
    <s v="International Philadelphia"/>
    <s v="Position 5-10 Bid Strategy"/>
    <n v="6.25"/>
    <n v="1"/>
    <n v="4.5125000000000002"/>
    <n v="4.5125000000000002"/>
    <n v="63"/>
    <n v="1.58730158730159E-2"/>
    <n v="1.65936507936508"/>
    <n v="0"/>
    <n v="0"/>
    <n v="0"/>
    <n v="4.5125000000000002"/>
    <x v="787"/>
    <n v="-1"/>
    <n v="0"/>
    <s v="NA"/>
    <n v="0"/>
    <n v="0"/>
    <n v="0"/>
    <n v="4.0612500000000002"/>
    <n v="-4.7381250000000001"/>
    <n v="0.45124999999999993"/>
    <n v="0.22562499999999996"/>
  </r>
  <r>
    <x v="4"/>
    <s v="paris flight special"/>
    <s v="Broad"/>
    <x v="15"/>
    <s v="Chicago to Paris Sale"/>
    <s v="Position 5-10 Bid Strategy"/>
    <n v="6.25"/>
    <n v="1"/>
    <n v="4.5250000000000004"/>
    <n v="4.5250000000000004"/>
    <n v="3"/>
    <n v="0.33333333333333298"/>
    <n v="2"/>
    <n v="0"/>
    <n v="0"/>
    <n v="0"/>
    <n v="4.5250000000000004"/>
    <x v="1166"/>
    <n v="-1"/>
    <n v="0"/>
    <s v="NA"/>
    <n v="0"/>
    <n v="0"/>
    <n v="0"/>
    <n v="4.0725000000000007"/>
    <n v="-4.7512500000000006"/>
    <n v="0.45249999999999968"/>
    <n v="0.22625000000000028"/>
  </r>
  <r>
    <x v="4"/>
    <s v="madrid ticket"/>
    <s v="Broad"/>
    <x v="7"/>
    <s v="New York to Madrid Sale"/>
    <s v="Position 5-10 Bid Strategy"/>
    <n v="6.25"/>
    <n v="1"/>
    <n v="4.55"/>
    <n v="4.55"/>
    <n v="7"/>
    <n v="0.14285714285714302"/>
    <n v="1.4285714285714299"/>
    <n v="0"/>
    <n v="0"/>
    <n v="0"/>
    <n v="4.55"/>
    <x v="1390"/>
    <n v="-1"/>
    <n v="0"/>
    <s v="NA"/>
    <n v="0"/>
    <n v="0"/>
    <n v="0"/>
    <n v="4.0949999999999998"/>
    <n v="-4.7774999999999999"/>
    <n v="0.45500000000000007"/>
    <n v="0.22750000000000004"/>
  </r>
  <r>
    <x v="4"/>
    <s v="paris cheap airline"/>
    <s v="Broad"/>
    <x v="17"/>
    <s v="Los Angeles to Paris Sale"/>
    <s v="Position 5-10 Bid Strategy"/>
    <n v="6.25"/>
    <n v="2"/>
    <n v="4.5625"/>
    <n v="2.28125"/>
    <n v="4"/>
    <n v="0.5"/>
    <n v="1"/>
    <n v="0"/>
    <n v="0"/>
    <n v="0"/>
    <n v="4.5625"/>
    <x v="627"/>
    <n v="-1"/>
    <n v="0"/>
    <s v="NA"/>
    <n v="0"/>
    <n v="0"/>
    <n v="0"/>
    <n v="4.1062500000000002"/>
    <n v="-4.7906250000000004"/>
    <n v="0.45624999999999982"/>
    <n v="0.22812500000000036"/>
  </r>
  <r>
    <x v="4"/>
    <s v="barcelona flight"/>
    <s v="Broad"/>
    <x v="11"/>
    <s v="Houston to Barcelona Sale"/>
    <s v="Position 5-10 Bid Strategy"/>
    <n v="6.25"/>
    <n v="2"/>
    <n v="4.5625"/>
    <n v="2.28125"/>
    <n v="75"/>
    <n v="2.66666666666667E-2"/>
    <n v="1.1709333333333301"/>
    <n v="0"/>
    <n v="0"/>
    <n v="0"/>
    <n v="4.5625"/>
    <x v="627"/>
    <n v="-1"/>
    <n v="0"/>
    <s v="NA"/>
    <n v="0"/>
    <n v="0"/>
    <n v="0"/>
    <n v="4.1062500000000002"/>
    <n v="-4.7906250000000004"/>
    <n v="0.45624999999999982"/>
    <n v="0.22812500000000036"/>
  </r>
  <r>
    <x v="4"/>
    <s v="france airfares"/>
    <s v="Broad"/>
    <x v="1"/>
    <s v="DC to France Sale"/>
    <s v="Position 5-10 Bid Strategy"/>
    <n v="6.25"/>
    <n v="2"/>
    <n v="4.5750000000000002"/>
    <n v="2.2875000000000001"/>
    <n v="10"/>
    <n v="0.2"/>
    <n v="1.7"/>
    <n v="0"/>
    <n v="0"/>
    <n v="0"/>
    <n v="4.5750000000000002"/>
    <x v="1391"/>
    <n v="-1"/>
    <n v="0"/>
    <s v="NA"/>
    <n v="0"/>
    <n v="0"/>
    <n v="0"/>
    <n v="4.1175000000000006"/>
    <n v="-4.80375"/>
    <n v="0.45749999999999957"/>
    <n v="0.22874999999999979"/>
  </r>
  <r>
    <x v="4"/>
    <s v="stuttgart airport"/>
    <s v="Broad"/>
    <x v="13"/>
    <s v="Google|Stuttgart"/>
    <s v="Position 5-10 Bid Strategy"/>
    <n v="6.25"/>
    <n v="1"/>
    <n v="4.5999999999999996"/>
    <n v="4.5999999999999996"/>
    <n v="128"/>
    <n v="7.8125E-3"/>
    <n v="1.23046875"/>
    <n v="0"/>
    <n v="0"/>
    <n v="0"/>
    <n v="4.5999999999999996"/>
    <x v="753"/>
    <n v="-1"/>
    <n v="0"/>
    <s v="NA"/>
    <n v="0"/>
    <n v="0"/>
    <n v="0"/>
    <n v="4.1399999999999997"/>
    <n v="-4.83"/>
    <n v="0.45999999999999996"/>
    <n v="0.23000000000000043"/>
  </r>
  <r>
    <x v="4"/>
    <s v="italy flights"/>
    <s v="Broad"/>
    <x v="17"/>
    <s v="Los Angeles to Italy Sale"/>
    <s v="Position 5-10 Bid Strategy"/>
    <n v="6.25"/>
    <n v="1"/>
    <n v="4.6124999999999998"/>
    <n v="4.6124999999999998"/>
    <n v="2"/>
    <n v="0.5"/>
    <n v="1"/>
    <n v="0"/>
    <n v="0"/>
    <n v="0"/>
    <n v="4.6124999999999998"/>
    <x v="1392"/>
    <n v="-1"/>
    <n v="0"/>
    <s v="NA"/>
    <n v="0"/>
    <n v="0"/>
    <n v="0"/>
    <n v="4.1512500000000001"/>
    <n v="-4.8431249999999997"/>
    <n v="0.46124999999999972"/>
    <n v="0.23062499999999986"/>
  </r>
  <r>
    <x v="4"/>
    <s v="athens airline"/>
    <s v="Broad"/>
    <x v="11"/>
    <s v="Houston to Athens Sale"/>
    <s v="Position 5-10 Bid Strategy"/>
    <n v="6.25"/>
    <n v="3"/>
    <n v="4.6124999999999998"/>
    <n v="1.5375000000000001"/>
    <n v="5"/>
    <n v="0.6"/>
    <n v="2.2000000000000002"/>
    <n v="0"/>
    <n v="0"/>
    <n v="0"/>
    <n v="4.6124999999999998"/>
    <x v="1392"/>
    <n v="-1"/>
    <n v="0"/>
    <s v="NA"/>
    <n v="0"/>
    <n v="0"/>
    <n v="0"/>
    <n v="4.1512500000000001"/>
    <n v="-4.8431249999999997"/>
    <n v="0.46124999999999972"/>
    <n v="0.23062499999999986"/>
  </r>
  <r>
    <x v="4"/>
    <s v="paris cheap airfare"/>
    <s v="Broad"/>
    <x v="1"/>
    <s v="DC to Paris Sale"/>
    <s v="Position 5-10 Bid Strategy"/>
    <n v="6.25"/>
    <n v="2"/>
    <n v="4.6124999999999998"/>
    <n v="2.3062499999999999"/>
    <n v="9"/>
    <n v="0.22222222222222199"/>
    <n v="1.3333333333333299"/>
    <n v="0"/>
    <n v="0"/>
    <n v="0"/>
    <n v="4.6124999999999998"/>
    <x v="1392"/>
    <n v="-1"/>
    <n v="0"/>
    <s v="NA"/>
    <n v="0"/>
    <n v="0"/>
    <n v="0"/>
    <n v="4.1512500000000001"/>
    <n v="-4.8431249999999997"/>
    <n v="0.46124999999999972"/>
    <n v="0.23062499999999986"/>
  </r>
  <r>
    <x v="4"/>
    <s v="france cheap flights"/>
    <s v="Broad"/>
    <x v="8"/>
    <s v="Miami to France Sale"/>
    <s v="Position 5-10 Bid Strategy"/>
    <n v="6.25"/>
    <n v="3"/>
    <n v="4.6249999874999999"/>
    <n v="1.5416666625"/>
    <n v="8"/>
    <n v="0.375"/>
    <n v="1"/>
    <n v="0"/>
    <n v="0"/>
    <n v="0"/>
    <n v="4.6249999874999999"/>
    <x v="1393"/>
    <n v="-1"/>
    <n v="0"/>
    <s v="NA"/>
    <n v="0"/>
    <n v="0"/>
    <n v="0"/>
    <n v="4.1624999887499996"/>
    <n v="-4.8562499868750004"/>
    <n v="0.46249999875000025"/>
    <n v="0.23124999937500057"/>
  </r>
  <r>
    <x v="4"/>
    <s v="international air tickets"/>
    <s v="Broad"/>
    <x v="9"/>
    <s v="International Detroit"/>
    <s v="Position 5-10 Bid Strategy"/>
    <n v="6.25"/>
    <n v="2"/>
    <n v="4.6375000000000002"/>
    <n v="2.3187500000000001"/>
    <n v="22"/>
    <n v="9.0909090909090898E-2"/>
    <n v="1"/>
    <n v="0"/>
    <n v="0"/>
    <n v="0"/>
    <n v="4.6375000000000002"/>
    <x v="1394"/>
    <n v="-1"/>
    <n v="0"/>
    <s v="NA"/>
    <n v="0"/>
    <n v="0"/>
    <n v="0"/>
    <n v="4.1737500000000001"/>
    <n v="-4.8693750000000007"/>
    <n v="0.46375000000000011"/>
    <n v="0.2318750000000005"/>
  </r>
  <r>
    <x v="4"/>
    <s v="italy cheap ticket"/>
    <s v="Broad"/>
    <x v="14"/>
    <s v="Philadelphia to Italy Sale"/>
    <s v="Position 5-10 Bid Strategy"/>
    <n v="6.25"/>
    <n v="1"/>
    <n v="4.6500000000000004"/>
    <n v="4.6500000000000004"/>
    <n v="5"/>
    <n v="0.2"/>
    <n v="1"/>
    <n v="0"/>
    <n v="0"/>
    <n v="0"/>
    <n v="4.6500000000000004"/>
    <x v="1395"/>
    <n v="-1"/>
    <n v="0"/>
    <s v="NA"/>
    <n v="0"/>
    <n v="0"/>
    <n v="0"/>
    <n v="4.1850000000000005"/>
    <n v="-4.8825000000000003"/>
    <n v="0.46499999999999986"/>
    <n v="0.23249999999999993"/>
  </r>
  <r>
    <x v="4"/>
    <s v="rome flight deals"/>
    <s v="Broad"/>
    <x v="7"/>
    <s v="New York to Rome Sale"/>
    <s v="Position 5-10 Bid Strategy"/>
    <n v="6.25"/>
    <n v="1"/>
    <n v="4.6500000000000004"/>
    <n v="4.6500000000000004"/>
    <n v="1"/>
    <n v="1"/>
    <n v="1"/>
    <n v="0"/>
    <n v="0"/>
    <n v="0"/>
    <n v="4.6500000000000004"/>
    <x v="1395"/>
    <n v="-1"/>
    <n v="0"/>
    <s v="NA"/>
    <n v="0"/>
    <n v="0"/>
    <n v="0"/>
    <n v="4.1850000000000005"/>
    <n v="-4.8825000000000003"/>
    <n v="0.46499999999999986"/>
    <n v="0.23249999999999993"/>
  </r>
  <r>
    <x v="4"/>
    <s v="rome flight"/>
    <s v="Broad"/>
    <x v="14"/>
    <s v="Philadelphia to Rome Sale"/>
    <s v="Position 5-10 Bid Strategy"/>
    <n v="6.25"/>
    <n v="2"/>
    <n v="4.6624999999999996"/>
    <n v="2.3312499999999998"/>
    <n v="17"/>
    <n v="0.11764705882352899"/>
    <n v="1.1741176470588199"/>
    <n v="0"/>
    <n v="0"/>
    <n v="0"/>
    <n v="4.6624999999999996"/>
    <x v="1396"/>
    <n v="-1"/>
    <n v="0"/>
    <s v="NA"/>
    <n v="0"/>
    <n v="0"/>
    <n v="0"/>
    <n v="4.19625"/>
    <n v="-4.8956249999999999"/>
    <n v="0.46624999999999961"/>
    <n v="0.23312500000000025"/>
  </r>
  <r>
    <x v="4"/>
    <s v="international flight"/>
    <s v="Broad"/>
    <x v="14"/>
    <s v="International Philadelphia"/>
    <s v="Position 5-10 Bid Strategy"/>
    <n v="6.25"/>
    <n v="2"/>
    <n v="4.6624999999999996"/>
    <n v="2.3312499999999998"/>
    <n v="21"/>
    <n v="9.5238095238095205E-2"/>
    <n v="1.04666666666667"/>
    <n v="0"/>
    <n v="0"/>
    <n v="0"/>
    <n v="4.6624999999999996"/>
    <x v="1396"/>
    <n v="-1"/>
    <n v="0"/>
    <s v="NA"/>
    <n v="0"/>
    <n v="0"/>
    <n v="0"/>
    <n v="4.19625"/>
    <n v="-4.8956249999999999"/>
    <n v="0.46624999999999961"/>
    <n v="0.23312500000000025"/>
  </r>
  <r>
    <x v="4"/>
    <s v="paris airfare deal"/>
    <s v="Broad"/>
    <x v="7"/>
    <s v="New York to Paris Sale"/>
    <s v="Position 5-10 Bid Strategy"/>
    <n v="6.25"/>
    <n v="2"/>
    <n v="4.6624999999999996"/>
    <n v="2.3312499999999998"/>
    <n v="2"/>
    <n v="1"/>
    <n v="1"/>
    <n v="0"/>
    <n v="0"/>
    <n v="0"/>
    <n v="4.6624999999999996"/>
    <x v="1396"/>
    <n v="-1"/>
    <n v="0"/>
    <s v="NA"/>
    <n v="0"/>
    <n v="0"/>
    <n v="0"/>
    <n v="4.19625"/>
    <n v="-4.8956249999999999"/>
    <n v="0.46624999999999961"/>
    <n v="0.23312500000000025"/>
  </r>
  <r>
    <x v="4"/>
    <s v="venice airlines"/>
    <s v="Broad"/>
    <x v="1"/>
    <s v="DC to Venice Sale"/>
    <s v="Position 5-10 Bid Strategy"/>
    <n v="6.25"/>
    <n v="1"/>
    <n v="4.6624999999999996"/>
    <n v="4.6624999999999996"/>
    <n v="21"/>
    <n v="4.7619047619047603E-2"/>
    <n v="1.0928571428571401"/>
    <n v="0"/>
    <n v="0"/>
    <n v="0"/>
    <n v="4.6624999999999996"/>
    <x v="1396"/>
    <n v="-1"/>
    <n v="0"/>
    <s v="NA"/>
    <n v="0"/>
    <n v="0"/>
    <n v="0"/>
    <n v="4.19625"/>
    <n v="-4.8956249999999999"/>
    <n v="0.46624999999999961"/>
    <n v="0.23312500000000025"/>
  </r>
  <r>
    <x v="4"/>
    <s v="rome airports"/>
    <s v="Broad"/>
    <x v="0"/>
    <s v="Rome"/>
    <s v="Position 5-10 Bid Strategy"/>
    <n v="6.25"/>
    <n v="13"/>
    <n v="4.6749998750000001"/>
    <n v="0.35961537500000001"/>
    <n v="2806"/>
    <n v="4.6329294369208797E-3"/>
    <n v="6.3942266571632196"/>
    <n v="0"/>
    <n v="0"/>
    <n v="0"/>
    <n v="4.6749998750000001"/>
    <x v="1397"/>
    <n v="-1"/>
    <n v="0"/>
    <s v="NA"/>
    <n v="0"/>
    <n v="0"/>
    <n v="0"/>
    <n v="4.2074998875"/>
    <n v="-4.9087498687500002"/>
    <n v="0.4674999875000001"/>
    <n v="0.23374999375000005"/>
  </r>
  <r>
    <x v="4"/>
    <s v="[istanbul airfare]"/>
    <s v="Exact"/>
    <x v="0"/>
    <s v="Istanbul"/>
    <s v="Position 5-10 Bid Strategy"/>
    <n v="6.25"/>
    <n v="3"/>
    <n v="4.6875"/>
    <n v="1.5625"/>
    <n v="61"/>
    <n v="4.9180327868852493E-2"/>
    <n v="1.4950819672131099"/>
    <n v="0"/>
    <n v="0"/>
    <n v="0"/>
    <n v="4.6875"/>
    <x v="1398"/>
    <n v="-1"/>
    <n v="0"/>
    <s v="NA"/>
    <n v="0"/>
    <n v="0"/>
    <n v="0"/>
    <n v="4.21875"/>
    <n v="-4.921875"/>
    <n v="0.46875"/>
    <n v="0.234375"/>
  </r>
  <r>
    <x v="4"/>
    <s v="florence airline"/>
    <s v="Broad"/>
    <x v="7"/>
    <s v="New York to Florence Sale"/>
    <s v="Position 5-10 Bid Strategy"/>
    <n v="6.25"/>
    <n v="1"/>
    <n v="4.6875"/>
    <n v="4.6875"/>
    <n v="3"/>
    <n v="0.33333333333333298"/>
    <n v="1"/>
    <n v="0"/>
    <n v="0"/>
    <n v="0"/>
    <n v="4.6875"/>
    <x v="1398"/>
    <n v="-1"/>
    <n v="0"/>
    <s v="NA"/>
    <n v="0"/>
    <n v="0"/>
    <n v="0"/>
    <n v="4.21875"/>
    <n v="-4.921875"/>
    <n v="0.46875"/>
    <n v="0.234375"/>
  </r>
  <r>
    <x v="4"/>
    <s v="uk airlines"/>
    <s v="Broad"/>
    <x v="0"/>
    <s v="UK"/>
    <s v="Position 5-10 Bid Strategy"/>
    <n v="6.25"/>
    <n v="1"/>
    <n v="4.7125000000000004"/>
    <n v="4.7125000000000004"/>
    <n v="106"/>
    <n v="9.4339622641509396E-3"/>
    <n v="1.72169811320755"/>
    <n v="0"/>
    <n v="0"/>
    <n v="0"/>
    <n v="4.7125000000000004"/>
    <x v="1399"/>
    <n v="-1"/>
    <n v="0"/>
    <s v="NA"/>
    <n v="0"/>
    <n v="0"/>
    <n v="0"/>
    <n v="4.2412500000000009"/>
    <n v="-4.948125000000001"/>
    <n v="0.4712499999999995"/>
    <n v="0.23562500000000064"/>
  </r>
  <r>
    <x v="4"/>
    <s v="barcelona tickets"/>
    <s v="Broad"/>
    <x v="7"/>
    <s v="New York to Barcelona Sale"/>
    <s v="Position 5-10 Bid Strategy"/>
    <n v="6.25"/>
    <n v="1"/>
    <n v="4.7125000000000004"/>
    <n v="4.7125000000000004"/>
    <n v="24"/>
    <n v="4.1666666666666699E-2"/>
    <n v="2.2083333333333299"/>
    <n v="0"/>
    <n v="0"/>
    <n v="0"/>
    <n v="4.7125000000000004"/>
    <x v="1399"/>
    <n v="-1"/>
    <n v="0"/>
    <s v="NA"/>
    <n v="0"/>
    <n v="0"/>
    <n v="0"/>
    <n v="4.2412500000000009"/>
    <n v="-4.948125000000001"/>
    <n v="0.4712499999999995"/>
    <n v="0.23562500000000064"/>
  </r>
  <r>
    <x v="4"/>
    <s v="paris airplane tickets"/>
    <s v="Broad"/>
    <x v="11"/>
    <s v="Houston to Paris Sale"/>
    <s v="Position 5-10 Bid Strategy"/>
    <n v="6.25"/>
    <n v="1"/>
    <n v="4.7125000000000004"/>
    <n v="4.7125000000000004"/>
    <n v="3"/>
    <n v="0.33333333333333298"/>
    <n v="1"/>
    <n v="0"/>
    <n v="0"/>
    <n v="0"/>
    <n v="4.7125000000000004"/>
    <x v="1399"/>
    <n v="-1"/>
    <n v="0"/>
    <s v="NA"/>
    <n v="0"/>
    <n v="0"/>
    <n v="0"/>
    <n v="4.2412500000000009"/>
    <n v="-4.948125000000001"/>
    <n v="0.4712499999999995"/>
    <n v="0.23562500000000064"/>
  </r>
  <r>
    <x v="4"/>
    <s v="paris airline tickets"/>
    <s v="Broad"/>
    <x v="1"/>
    <s v="DC to Paris Sale"/>
    <s v="Position 5-10 Bid Strategy"/>
    <n v="6.25"/>
    <n v="2"/>
    <n v="4.7125000000000004"/>
    <n v="2.3562500000000002"/>
    <n v="12"/>
    <n v="0.16666666666666699"/>
    <n v="1.24166666666667"/>
    <n v="0"/>
    <n v="0"/>
    <n v="0"/>
    <n v="4.7125000000000004"/>
    <x v="1399"/>
    <n v="-1"/>
    <n v="0"/>
    <s v="NA"/>
    <n v="0"/>
    <n v="0"/>
    <n v="0"/>
    <n v="4.2412500000000009"/>
    <n v="-4.948125000000001"/>
    <n v="0.4712499999999995"/>
    <n v="0.23562500000000064"/>
  </r>
  <r>
    <x v="4"/>
    <s v="europe flight"/>
    <s v="Broad"/>
    <x v="1"/>
    <s v="Europe DC"/>
    <s v="Position 5-10 Bid Strategy"/>
    <n v="6.25"/>
    <n v="3"/>
    <n v="4.7124999750000001"/>
    <n v="1.5708333250000002"/>
    <n v="419"/>
    <n v="7.1599045346062099E-3"/>
    <n v="2.3093078758949899"/>
    <n v="0"/>
    <n v="0"/>
    <n v="0"/>
    <n v="4.7124999750000001"/>
    <x v="1400"/>
    <n v="-1"/>
    <n v="0"/>
    <s v="NA"/>
    <n v="0"/>
    <n v="0"/>
    <n v="0"/>
    <n v="4.2412499774999999"/>
    <n v="-4.9481249737500006"/>
    <n v="0.47124999750000018"/>
    <n v="0.23562499875000054"/>
  </r>
  <r>
    <x v="4"/>
    <s v="uk airline"/>
    <s v="Broad"/>
    <x v="0"/>
    <s v="UK"/>
    <s v="Position 5-10 Bid Strategy"/>
    <n v="6.25"/>
    <n v="1"/>
    <n v="4.7249999999999996"/>
    <n v="4.7249999999999996"/>
    <n v="67"/>
    <n v="1.49253731343284E-2"/>
    <n v="1.8029850746268701"/>
    <n v="0"/>
    <n v="0"/>
    <n v="0"/>
    <n v="4.7249999999999996"/>
    <x v="1401"/>
    <n v="-1"/>
    <n v="0"/>
    <s v="NA"/>
    <n v="0"/>
    <n v="0"/>
    <n v="0"/>
    <n v="4.2524999999999995"/>
    <n v="-4.9612499999999997"/>
    <n v="0.47250000000000014"/>
    <n v="0.23625000000000007"/>
  </r>
  <r>
    <x v="4"/>
    <s v="cheap international airfares"/>
    <s v="Broad"/>
    <x v="14"/>
    <s v="Cheap International Philadelphia"/>
    <s v="Position 5-10 Bid Strategy"/>
    <n v="6.25"/>
    <n v="1"/>
    <n v="4.7249999999999996"/>
    <n v="4.7249999999999996"/>
    <n v="1"/>
    <n v="1"/>
    <n v="2"/>
    <n v="0"/>
    <n v="0"/>
    <n v="0"/>
    <n v="4.7249999999999996"/>
    <x v="1401"/>
    <n v="-1"/>
    <n v="0"/>
    <s v="NA"/>
    <n v="0"/>
    <n v="0"/>
    <n v="0"/>
    <n v="4.2524999999999995"/>
    <n v="-4.9612499999999997"/>
    <n v="0.47250000000000014"/>
    <n v="0.23625000000000007"/>
  </r>
  <r>
    <x v="4"/>
    <s v="italy airline"/>
    <s v="Broad"/>
    <x v="14"/>
    <s v="Philadelphia to Italy Sale"/>
    <s v="Position 5-10 Bid Strategy"/>
    <n v="6.25"/>
    <n v="2"/>
    <n v="4.75"/>
    <n v="2.375"/>
    <n v="30"/>
    <n v="6.6666666666666693E-2"/>
    <n v="2.4300000000000002"/>
    <n v="0"/>
    <n v="0"/>
    <n v="0"/>
    <n v="4.75"/>
    <x v="690"/>
    <n v="-1"/>
    <n v="0"/>
    <s v="NA"/>
    <n v="0"/>
    <n v="0"/>
    <n v="0"/>
    <n v="4.2750000000000004"/>
    <n v="-4.9874999999999998"/>
    <n v="0.47499999999999964"/>
    <n v="0.23749999999999982"/>
  </r>
  <r>
    <x v="4"/>
    <s v="paris airline ticket"/>
    <s v="Broad"/>
    <x v="11"/>
    <s v="Houston to Paris Sale"/>
    <s v="Position 5-10 Bid Strategy"/>
    <n v="6.25"/>
    <n v="2"/>
    <n v="4.75"/>
    <n v="2.375"/>
    <n v="16"/>
    <n v="0.125"/>
    <n v="1.1875"/>
    <n v="0"/>
    <n v="0"/>
    <n v="0"/>
    <n v="4.75"/>
    <x v="690"/>
    <n v="-1"/>
    <n v="0"/>
    <s v="NA"/>
    <n v="0"/>
    <n v="0"/>
    <n v="0"/>
    <n v="4.2750000000000004"/>
    <n v="-4.9874999999999998"/>
    <n v="0.47499999999999964"/>
    <n v="0.23749999999999982"/>
  </r>
  <r>
    <x v="4"/>
    <s v="france air tickets"/>
    <s v="Broad"/>
    <x v="1"/>
    <s v="DC to France Sale"/>
    <s v="Position 5-10 Bid Strategy"/>
    <n v="6.25"/>
    <n v="3"/>
    <n v="4.7625000000000002"/>
    <n v="1.5874999999999999"/>
    <n v="10"/>
    <n v="0.3"/>
    <n v="1.1000000000000001"/>
    <n v="0"/>
    <n v="0"/>
    <n v="0"/>
    <n v="4.7625000000000002"/>
    <x v="1402"/>
    <n v="-1"/>
    <n v="0"/>
    <s v="NA"/>
    <n v="0"/>
    <n v="0"/>
    <n v="0"/>
    <n v="4.2862499999999999"/>
    <n v="-5.0006250000000003"/>
    <n v="0.47625000000000028"/>
    <n v="0.23812500000000014"/>
  </r>
  <r>
    <x v="4"/>
    <s v="flight to hanover"/>
    <s v="Broad"/>
    <x v="13"/>
    <s v="Google|Hanover"/>
    <s v="Position 5-10 Bid Strategy"/>
    <n v="6.25"/>
    <n v="1"/>
    <n v="4.7750000000000004"/>
    <n v="4.7750000000000004"/>
    <n v="18"/>
    <n v="5.5555555555555601E-2"/>
    <n v="1.1111111111111101"/>
    <n v="0"/>
    <n v="0"/>
    <n v="0"/>
    <n v="4.7750000000000004"/>
    <x v="1403"/>
    <n v="-1"/>
    <n v="0"/>
    <s v="NA"/>
    <n v="0"/>
    <n v="0"/>
    <n v="0"/>
    <n v="4.2975000000000003"/>
    <n v="-5.0137500000000008"/>
    <n v="0.47750000000000004"/>
    <n v="0.23875000000000046"/>
  </r>
  <r>
    <x v="4"/>
    <s v="international flights"/>
    <s v="Broad"/>
    <x v="14"/>
    <s v="International Philadelphia"/>
    <s v="Position 5-10 Bid Strategy"/>
    <n v="6.25"/>
    <n v="2"/>
    <n v="4.7874999999999996"/>
    <n v="2.3937499999999998"/>
    <n v="39"/>
    <n v="5.1282051282051301E-2"/>
    <n v="1.58717948717949"/>
    <n v="0"/>
    <n v="0"/>
    <n v="0"/>
    <n v="4.7874999999999996"/>
    <x v="424"/>
    <n v="-1"/>
    <n v="0"/>
    <s v="NA"/>
    <n v="0"/>
    <n v="0"/>
    <n v="0"/>
    <n v="4.3087499999999999"/>
    <n v="-5.0268749999999995"/>
    <n v="0.47874999999999979"/>
    <n v="0.23937499999999989"/>
  </r>
  <r>
    <x v="4"/>
    <s v="paris cheap airfares"/>
    <s v="Broad"/>
    <x v="10"/>
    <s v="Boston to Paris Sale"/>
    <s v="Position 5-10 Bid Strategy"/>
    <n v="6.25"/>
    <n v="2"/>
    <n v="4.7874999999999996"/>
    <n v="2.3937499999999998"/>
    <n v="3"/>
    <n v="0.66666666666666696"/>
    <n v="1"/>
    <n v="0"/>
    <n v="0"/>
    <n v="0"/>
    <n v="4.7874999999999996"/>
    <x v="424"/>
    <n v="-1"/>
    <n v="0"/>
    <s v="NA"/>
    <n v="0"/>
    <n v="0"/>
    <n v="0"/>
    <n v="4.3087499999999999"/>
    <n v="-5.0268749999999995"/>
    <n v="0.47874999999999979"/>
    <n v="0.23937499999999989"/>
  </r>
  <r>
    <x v="4"/>
    <s v="florence ticket"/>
    <s v="Broad"/>
    <x v="0"/>
    <s v="Florence"/>
    <s v="Position 5-10 Bid Strategy"/>
    <n v="6.25"/>
    <n v="2"/>
    <n v="4.8"/>
    <n v="2.4"/>
    <n v="69"/>
    <n v="2.8985507246376798E-2"/>
    <n v="2.93333333333333"/>
    <n v="0"/>
    <n v="0"/>
    <n v="0"/>
    <n v="4.8"/>
    <x v="1404"/>
    <n v="-1"/>
    <n v="0"/>
    <s v="NA"/>
    <n v="0"/>
    <n v="0"/>
    <n v="0"/>
    <n v="4.32"/>
    <n v="-5.04"/>
    <n v="0.47999999999999954"/>
    <n v="0.24000000000000021"/>
  </r>
  <r>
    <x v="4"/>
    <s v="rome cheap airlines"/>
    <s v="Broad"/>
    <x v="7"/>
    <s v="New York to Rome Sale"/>
    <s v="Position 5-10 Bid Strategy"/>
    <n v="6.25"/>
    <n v="1"/>
    <n v="4.8125"/>
    <n v="4.8125"/>
    <n v="2"/>
    <n v="0.5"/>
    <n v="1"/>
    <n v="0"/>
    <n v="0"/>
    <n v="0"/>
    <n v="4.8125"/>
    <x v="1405"/>
    <n v="-1"/>
    <n v="0"/>
    <s v="NA"/>
    <n v="0"/>
    <n v="0"/>
    <n v="0"/>
    <n v="4.3312499999999998"/>
    <n v="-5.0531250000000005"/>
    <n v="0.48125000000000018"/>
    <n v="0.24062500000000053"/>
  </r>
  <r>
    <x v="4"/>
    <s v="milan airlines"/>
    <s v="Broad"/>
    <x v="17"/>
    <s v="Los Angeles to Milan Sale"/>
    <s v="Position 5-10 Bid Strategy"/>
    <n v="6.25"/>
    <n v="1"/>
    <n v="4.8250000000000002"/>
    <n v="4.8250000000000002"/>
    <n v="9"/>
    <n v="0.11111111111111099"/>
    <n v="5.3444444444444397"/>
    <n v="0"/>
    <n v="0"/>
    <n v="0"/>
    <n v="4.8250000000000002"/>
    <x v="1406"/>
    <n v="-1"/>
    <n v="0"/>
    <s v="NA"/>
    <n v="0"/>
    <n v="0"/>
    <n v="0"/>
    <n v="4.3425000000000002"/>
    <n v="-5.0662500000000001"/>
    <n v="0.48249999999999993"/>
    <n v="0.24124999999999996"/>
  </r>
  <r>
    <x v="4"/>
    <s v="conakry flights"/>
    <s v="Broad"/>
    <x v="13"/>
    <s v="Google|conakry"/>
    <s v="Position 5-10 Bid Strategy"/>
    <n v="6.25"/>
    <n v="3"/>
    <n v="4.8499999875000004"/>
    <n v="1.6166666625000001"/>
    <n v="54"/>
    <n v="5.5555555555555601E-2"/>
    <n v="1.25185185185185"/>
    <n v="0"/>
    <n v="0"/>
    <n v="0"/>
    <n v="4.8499999875000004"/>
    <x v="1407"/>
    <n v="-1"/>
    <n v="0"/>
    <s v="NA"/>
    <n v="0"/>
    <n v="0"/>
    <n v="0"/>
    <n v="4.3649999887500002"/>
    <n v="-5.0924999868750005"/>
    <n v="0.48499999875000022"/>
    <n v="0.24249999937500011"/>
  </r>
  <r>
    <x v="4"/>
    <s v="paris ticket"/>
    <s v="Broad"/>
    <x v="8"/>
    <s v="Miami to Paris Sale"/>
    <s v="Position 5-10 Bid Strategy"/>
    <n v="6.25"/>
    <n v="3"/>
    <n v="4.8499999875000004"/>
    <n v="1.6166666625000001"/>
    <n v="21"/>
    <n v="0.14285714285714302"/>
    <n v="1.61904761904762"/>
    <n v="0"/>
    <n v="0"/>
    <n v="0"/>
    <n v="4.8499999875000004"/>
    <x v="1407"/>
    <n v="-1"/>
    <n v="0"/>
    <s v="NA"/>
    <n v="0"/>
    <n v="0"/>
    <n v="0"/>
    <n v="4.3649999887500002"/>
    <n v="-5.0924999868750005"/>
    <n v="0.48499999875000022"/>
    <n v="0.24249999937500011"/>
  </r>
  <r>
    <x v="4"/>
    <s v="paris cheap flights"/>
    <s v="Broad"/>
    <x v="14"/>
    <s v="Philadelphia to Paris Sale"/>
    <s v="Position 5-10 Bid Strategy"/>
    <n v="6.25"/>
    <n v="2"/>
    <n v="4.8499999999999996"/>
    <n v="2.4249999999999998"/>
    <n v="8"/>
    <n v="0.25"/>
    <n v="1"/>
    <n v="0"/>
    <n v="0"/>
    <n v="0"/>
    <n v="4.8499999999999996"/>
    <x v="862"/>
    <n v="-1"/>
    <n v="0"/>
    <s v="NA"/>
    <n v="0"/>
    <n v="0"/>
    <n v="0"/>
    <n v="4.3650000000000002"/>
    <n v="-5.0925000000000002"/>
    <n v="0.48499999999999943"/>
    <n v="0.2425000000000006"/>
  </r>
  <r>
    <x v="4"/>
    <s v="turkey airfare"/>
    <s v="Broad"/>
    <x v="0"/>
    <s v="Turkey"/>
    <s v="Position 5-10 Bid Strategy"/>
    <n v="6.25"/>
    <n v="3"/>
    <n v="4.8624999750000004"/>
    <n v="1.620833325"/>
    <n v="72"/>
    <n v="4.1666666666666699E-2"/>
    <n v="1.3388888888888899"/>
    <n v="0"/>
    <n v="0"/>
    <n v="0"/>
    <n v="4.8624999750000004"/>
    <x v="1408"/>
    <n v="-1"/>
    <n v="0"/>
    <s v="NA"/>
    <n v="0"/>
    <n v="0"/>
    <n v="0"/>
    <n v="4.3762499775000006"/>
    <n v="-5.1056249737500004"/>
    <n v="0.48624999749999986"/>
    <n v="0.24312499874999993"/>
  </r>
  <r>
    <x v="4"/>
    <s v="athens airport"/>
    <s v="Broad"/>
    <x v="7"/>
    <s v="New York to Athens Sale"/>
    <s v="Position 5-10 Bid Strategy"/>
    <n v="6.25"/>
    <n v="1"/>
    <n v="4.8624999999999998"/>
    <n v="4.8624999999999998"/>
    <n v="18"/>
    <n v="5.5555555555555601E-2"/>
    <n v="1.05555555555556"/>
    <n v="0"/>
    <n v="0"/>
    <n v="0"/>
    <n v="4.8624999999999998"/>
    <x v="1409"/>
    <n v="-1"/>
    <n v="0"/>
    <s v="NA"/>
    <n v="0"/>
    <n v="0"/>
    <n v="0"/>
    <n v="4.3762499999999998"/>
    <n v="-5.1056249999999999"/>
    <n v="0.48625000000000007"/>
    <n v="0.24312500000000004"/>
  </r>
  <r>
    <x v="4"/>
    <s v="italy cheap tickets"/>
    <s v="Broad"/>
    <x v="5"/>
    <s v="San Francisco to Italy Sale"/>
    <s v="Position 5-10 Bid Strategy"/>
    <n v="6.25"/>
    <n v="2"/>
    <n v="4.875"/>
    <n v="2.4375"/>
    <n v="120"/>
    <n v="1.6666666666666701E-2"/>
    <n v="1.4166666666666701"/>
    <n v="0"/>
    <n v="0"/>
    <n v="0"/>
    <n v="4.875"/>
    <x v="372"/>
    <n v="-1"/>
    <n v="0"/>
    <s v="NA"/>
    <n v="0"/>
    <n v="0"/>
    <n v="0"/>
    <n v="4.3875000000000002"/>
    <n v="-5.1187500000000004"/>
    <n v="0.48749999999999982"/>
    <n v="0.24375000000000036"/>
  </r>
  <r>
    <x v="4"/>
    <s v="[flight to london]"/>
    <s v="Exact"/>
    <x v="0"/>
    <s v="London"/>
    <s v="Position 5-10 Bid Strategy"/>
    <n v="6.25"/>
    <n v="1"/>
    <n v="4.9000000000000004"/>
    <n v="4.9000000000000004"/>
    <n v="3"/>
    <n v="0.33333333333333298"/>
    <n v="1.6666666666666701"/>
    <n v="0"/>
    <n v="0"/>
    <n v="0"/>
    <n v="4.9000000000000004"/>
    <x v="1410"/>
    <n v="-1"/>
    <n v="0"/>
    <s v="NA"/>
    <n v="0"/>
    <n v="0"/>
    <n v="0"/>
    <n v="4.41"/>
    <n v="-5.1450000000000005"/>
    <n v="0.49000000000000021"/>
    <n v="0.24500000000000011"/>
  </r>
  <r>
    <x v="4"/>
    <s v="paris air fares"/>
    <s v="Broad"/>
    <x v="5"/>
    <s v="San Francisco to Paris Sale"/>
    <s v="Position 5-10 Bid Strategy"/>
    <n v="6.25"/>
    <n v="2"/>
    <n v="4.9000000000000004"/>
    <n v="2.4500000000000002"/>
    <n v="12"/>
    <n v="0.16666666666666699"/>
    <n v="1.0833333333333299"/>
    <n v="0"/>
    <n v="0"/>
    <n v="0"/>
    <n v="4.9000000000000004"/>
    <x v="1410"/>
    <n v="-1"/>
    <n v="0"/>
    <s v="NA"/>
    <n v="0"/>
    <n v="0"/>
    <n v="0"/>
    <n v="4.41"/>
    <n v="-5.1450000000000005"/>
    <n v="0.49000000000000021"/>
    <n v="0.24500000000000011"/>
  </r>
  <r>
    <x v="4"/>
    <s v="india vacations"/>
    <s v="Broad"/>
    <x v="22"/>
    <s v="India"/>
    <s v="Position 5-10 Bid Strategy"/>
    <n v="6.25"/>
    <n v="1"/>
    <n v="4.9124999999999996"/>
    <n v="4.9124999999999996"/>
    <n v="654"/>
    <n v="1.5290519877675802E-3"/>
    <n v="1.4779816513761499"/>
    <n v="0"/>
    <n v="0"/>
    <n v="0"/>
    <n v="4.9124999999999996"/>
    <x v="1411"/>
    <n v="-1"/>
    <n v="0"/>
    <s v="NA"/>
    <n v="0"/>
    <n v="0"/>
    <n v="0"/>
    <n v="4.4212499999999997"/>
    <n v="-5.1581250000000001"/>
    <n v="0.49124999999999996"/>
    <n v="0.24562500000000043"/>
  </r>
  <r>
    <x v="4"/>
    <s v="barcelona tickets"/>
    <s v="Broad"/>
    <x v="11"/>
    <s v="Houston to Barcelona Sale"/>
    <s v="Position 5-10 Bid Strategy"/>
    <n v="6.25"/>
    <n v="1"/>
    <n v="4.9375"/>
    <n v="4.9375"/>
    <n v="15"/>
    <n v="6.6666666666666693E-2"/>
    <n v="2.1293333333333302"/>
    <n v="0"/>
    <n v="0"/>
    <n v="0"/>
    <n v="4.9375"/>
    <x v="1024"/>
    <n v="-1"/>
    <n v="0"/>
    <s v="NA"/>
    <n v="0"/>
    <n v="0"/>
    <n v="0"/>
    <n v="4.4437500000000005"/>
    <n v="-5.1843750000000002"/>
    <n v="0.49374999999999947"/>
    <n v="0.24687500000000018"/>
  </r>
  <r>
    <x v="4"/>
    <s v="paris plane tickets"/>
    <s v="Broad"/>
    <x v="1"/>
    <s v="DC to Paris Sale"/>
    <s v="Position 5-10 Bid Strategy"/>
    <n v="6.25"/>
    <n v="2"/>
    <n v="4.9375"/>
    <n v="2.46875"/>
    <n v="3"/>
    <n v="0.66666666666666696"/>
    <n v="1"/>
    <n v="0"/>
    <n v="0"/>
    <n v="0"/>
    <n v="4.9375"/>
    <x v="1024"/>
    <n v="-1"/>
    <n v="0"/>
    <s v="NA"/>
    <n v="0"/>
    <n v="0"/>
    <n v="0"/>
    <n v="4.4437500000000005"/>
    <n v="-5.1843750000000002"/>
    <n v="0.49374999999999947"/>
    <n v="0.24687500000000018"/>
  </r>
  <r>
    <x v="4"/>
    <s v="international flight"/>
    <s v="Broad"/>
    <x v="1"/>
    <s v="International DC"/>
    <s v="Position 5-10 Bid Strategy"/>
    <n v="6.25"/>
    <n v="2"/>
    <n v="4.9375"/>
    <n v="2.46875"/>
    <n v="95"/>
    <n v="2.1052631578947399E-2"/>
    <n v="2.0347368421052598"/>
    <n v="0"/>
    <n v="0"/>
    <n v="0"/>
    <n v="4.9375"/>
    <x v="1024"/>
    <n v="-1"/>
    <n v="0"/>
    <s v="NA"/>
    <n v="0"/>
    <n v="0"/>
    <n v="0"/>
    <n v="4.4437500000000005"/>
    <n v="-5.1843750000000002"/>
    <n v="0.49374999999999947"/>
    <n v="0.24687500000000018"/>
  </r>
  <r>
    <x v="4"/>
    <s v="rome cheap flights"/>
    <s v="Broad"/>
    <x v="5"/>
    <s v="San Francisco to Rome Sale"/>
    <s v="Position 5-10 Bid Strategy"/>
    <n v="6.25"/>
    <n v="1"/>
    <n v="4.95"/>
    <n v="4.95"/>
    <n v="4"/>
    <n v="0.25"/>
    <n v="1"/>
    <n v="0"/>
    <n v="0"/>
    <n v="0"/>
    <n v="4.95"/>
    <x v="1412"/>
    <n v="-1"/>
    <n v="0"/>
    <s v="NA"/>
    <n v="0"/>
    <n v="0"/>
    <n v="0"/>
    <n v="4.4550000000000001"/>
    <n v="-5.1975000000000007"/>
    <n v="0.49500000000000011"/>
    <n v="0.2475000000000005"/>
  </r>
  <r>
    <x v="4"/>
    <s v="paris airlines"/>
    <s v="Broad"/>
    <x v="1"/>
    <s v="DC to Paris Sale"/>
    <s v="Position 5-10 Bid Strategy"/>
    <n v="6.25"/>
    <n v="2"/>
    <n v="4.9625000000000004"/>
    <n v="2.4812500000000002"/>
    <n v="44"/>
    <n v="4.5454545454545504E-2"/>
    <n v="2.0027272727272698"/>
    <n v="0"/>
    <n v="0"/>
    <n v="0"/>
    <n v="4.9625000000000004"/>
    <x v="1413"/>
    <n v="-1"/>
    <n v="0"/>
    <s v="NA"/>
    <n v="0"/>
    <n v="0"/>
    <n v="0"/>
    <n v="4.4662500000000005"/>
    <n v="-5.2106250000000003"/>
    <n v="0.49624999999999986"/>
    <n v="0.24812499999999993"/>
  </r>
  <r>
    <x v="4"/>
    <s v="france fares"/>
    <s v="Broad"/>
    <x v="8"/>
    <s v="Miami to France Sale"/>
    <s v="Position 5-10 Bid Strategy"/>
    <n v="6.25"/>
    <n v="2"/>
    <n v="4.9749999999999996"/>
    <n v="2.4874999999999998"/>
    <n v="15"/>
    <n v="0.133333333333333"/>
    <n v="1.4666666666666699"/>
    <n v="0"/>
    <n v="0"/>
    <n v="0"/>
    <n v="4.9749999999999996"/>
    <x v="1414"/>
    <n v="-1"/>
    <n v="0"/>
    <s v="NA"/>
    <n v="0"/>
    <n v="0"/>
    <n v="0"/>
    <n v="4.4775"/>
    <n v="-5.2237499999999999"/>
    <n v="0.49749999999999961"/>
    <n v="0.24875000000000025"/>
  </r>
  <r>
    <x v="4"/>
    <s v="france cheap ticket"/>
    <s v="Broad"/>
    <x v="17"/>
    <s v="Los Angeles to France Sale"/>
    <s v="Position 5-10 Bid Strategy"/>
    <n v="6.25"/>
    <n v="3"/>
    <n v="4.9874999999999998"/>
    <n v="1.6625000000000001"/>
    <n v="20"/>
    <n v="0.15"/>
    <n v="1"/>
    <n v="0"/>
    <n v="0"/>
    <n v="0"/>
    <n v="4.9874999999999998"/>
    <x v="1415"/>
    <n v="-1"/>
    <n v="0"/>
    <s v="NA"/>
    <n v="0"/>
    <n v="0"/>
    <n v="0"/>
    <n v="4.4887499999999996"/>
    <n v="-5.2368750000000004"/>
    <n v="0.49875000000000025"/>
    <n v="0.24937500000000057"/>
  </r>
  <r>
    <x v="4"/>
    <s v="rome fares"/>
    <s v="Broad"/>
    <x v="7"/>
    <s v="New York to Rome Sale"/>
    <s v="Position 5-10 Bid Strategy"/>
    <n v="6.25"/>
    <n v="1"/>
    <n v="5"/>
    <n v="5"/>
    <n v="5"/>
    <n v="0.2"/>
    <n v="1"/>
    <n v="0"/>
    <n v="0"/>
    <n v="0"/>
    <n v="5"/>
    <x v="1416"/>
    <n v="-1"/>
    <n v="0"/>
    <s v="NA"/>
    <n v="0"/>
    <n v="0"/>
    <n v="0"/>
    <n v="4.5"/>
    <n v="-5.25"/>
    <n v="0.5"/>
    <n v="0.25"/>
  </r>
  <r>
    <x v="4"/>
    <s v="rome ticket"/>
    <s v="Broad"/>
    <x v="10"/>
    <s v="Boston to Rome Sale"/>
    <s v="Position 5-10 Bid Strategy"/>
    <n v="6.25"/>
    <n v="1"/>
    <n v="5"/>
    <n v="5"/>
    <n v="21"/>
    <n v="4.7619047619047603E-2"/>
    <n v="1.2380952380952399"/>
    <n v="0"/>
    <n v="0"/>
    <n v="0"/>
    <n v="5"/>
    <x v="1416"/>
    <n v="-1"/>
    <n v="0"/>
    <s v="NA"/>
    <n v="0"/>
    <n v="0"/>
    <n v="0"/>
    <n v="4.5"/>
    <n v="-5.25"/>
    <n v="0.5"/>
    <n v="0.25"/>
  </r>
  <r>
    <x v="4"/>
    <s v="rome airport"/>
    <s v="Broad"/>
    <x v="14"/>
    <s v="Philadelphia to Rome Sale"/>
    <s v="Position 5-10 Bid Strategy"/>
    <n v="6.25"/>
    <n v="2"/>
    <n v="5.0250000000000004"/>
    <n v="2.5125000000000002"/>
    <n v="14"/>
    <n v="0.14285714285714302"/>
    <n v="1.4285714285714299"/>
    <n v="0"/>
    <n v="0"/>
    <n v="0"/>
    <n v="5.0250000000000004"/>
    <x v="1417"/>
    <n v="-1"/>
    <n v="0"/>
    <s v="NA"/>
    <n v="0"/>
    <n v="0"/>
    <n v="0"/>
    <n v="4.5225000000000009"/>
    <n v="-5.276250000000001"/>
    <n v="0.5024999999999995"/>
    <n v="0.25125000000000064"/>
  </r>
  <r>
    <x v="4"/>
    <s v="greece flights"/>
    <s v="Broad"/>
    <x v="17"/>
    <s v="Los Angeles to Greece Sale"/>
    <s v="Position 5-10 Bid Strategy"/>
    <n v="6.25"/>
    <n v="2"/>
    <n v="5.0250000000000004"/>
    <n v="2.5125000000000002"/>
    <n v="60"/>
    <n v="3.3333333333333298E-2"/>
    <n v="1.2166666666666699"/>
    <n v="0"/>
    <n v="0"/>
    <n v="0"/>
    <n v="5.0250000000000004"/>
    <x v="1417"/>
    <n v="-1"/>
    <n v="0"/>
    <s v="NA"/>
    <n v="0"/>
    <n v="0"/>
    <n v="0"/>
    <n v="4.5225000000000009"/>
    <n v="-5.276250000000001"/>
    <n v="0.5024999999999995"/>
    <n v="0.25125000000000064"/>
  </r>
  <r>
    <x v="4"/>
    <s v="italy airline tickets"/>
    <s v="Broad"/>
    <x v="7"/>
    <s v="New York to Italy Sale"/>
    <s v="Position 5-10 Bid Strategy"/>
    <n v="6.25"/>
    <n v="2"/>
    <n v="5.0374999999999996"/>
    <n v="2.5187499999999998"/>
    <n v="2"/>
    <n v="1"/>
    <n v="1"/>
    <n v="0"/>
    <n v="0"/>
    <n v="0"/>
    <n v="5.0374999999999996"/>
    <x v="1418"/>
    <n v="-1"/>
    <n v="0"/>
    <s v="NA"/>
    <n v="0"/>
    <n v="0"/>
    <n v="0"/>
    <n v="4.5337499999999995"/>
    <n v="-5.2893749999999997"/>
    <n v="0.50375000000000014"/>
    <n v="0.25187500000000007"/>
  </r>
  <r>
    <x v="4"/>
    <s v="paris air flights"/>
    <s v="Broad"/>
    <x v="5"/>
    <s v="San Francisco to Paris Sale"/>
    <s v="Position 5-10 Bid Strategy"/>
    <n v="6.25"/>
    <n v="1"/>
    <n v="5.0625"/>
    <n v="5.0625"/>
    <n v="2"/>
    <n v="0.5"/>
    <n v="1"/>
    <n v="0"/>
    <n v="0"/>
    <n v="0"/>
    <n v="5.0625"/>
    <x v="1419"/>
    <n v="-1"/>
    <n v="0"/>
    <s v="NA"/>
    <n v="0"/>
    <n v="0"/>
    <n v="0"/>
    <n v="4.5562500000000004"/>
    <n v="-5.3156249999999998"/>
    <n v="0.50624999999999964"/>
    <n v="0.25312499999999982"/>
  </r>
  <r>
    <x v="4"/>
    <s v="europe airlines"/>
    <s v="Broad"/>
    <x v="9"/>
    <s v="Europe Detroit"/>
    <s v="Position 5-10 Bid Strategy"/>
    <n v="6.25"/>
    <n v="2"/>
    <n v="5.0625"/>
    <n v="2.53125"/>
    <n v="74"/>
    <n v="2.7027027027027001E-2"/>
    <n v="2.46824324324324"/>
    <n v="0"/>
    <n v="0"/>
    <n v="0"/>
    <n v="5.0625"/>
    <x v="1419"/>
    <n v="-1"/>
    <n v="0"/>
    <s v="NA"/>
    <n v="0"/>
    <n v="0"/>
    <n v="0"/>
    <n v="4.5562500000000004"/>
    <n v="-5.3156249999999998"/>
    <n v="0.50624999999999964"/>
    <n v="0.25312499999999982"/>
  </r>
  <r>
    <x v="4"/>
    <s v="flight to berlin"/>
    <s v="Broad"/>
    <x v="13"/>
    <s v="Google|Berlin"/>
    <s v="Position 5-10 Bid Strategy"/>
    <n v="6.25"/>
    <n v="3"/>
    <n v="5.0749999875"/>
    <n v="1.6916666624999999"/>
    <n v="77"/>
    <n v="3.8961038961039002E-2"/>
    <n v="1.2467532467532501"/>
    <n v="0"/>
    <n v="0"/>
    <n v="0"/>
    <n v="5.0749999875"/>
    <x v="1420"/>
    <n v="-1"/>
    <n v="0"/>
    <s v="NA"/>
    <n v="0"/>
    <n v="0"/>
    <n v="0"/>
    <n v="4.5674999887499999"/>
    <n v="-5.3287499868750006"/>
    <n v="0.50749999875000018"/>
    <n v="0.25374999937500053"/>
  </r>
  <r>
    <x v="4"/>
    <s v="international airline"/>
    <s v="Broad"/>
    <x v="10"/>
    <s v="International Boston"/>
    <s v="Position 5-10 Bid Strategy"/>
    <n v="6.25"/>
    <n v="2"/>
    <n v="5.0750000000000002"/>
    <n v="2.5375000000000001"/>
    <n v="13"/>
    <n v="0.15384615384615399"/>
    <n v="2.9230769230769198"/>
    <n v="0"/>
    <n v="0"/>
    <n v="0"/>
    <n v="5.0750000000000002"/>
    <x v="1421"/>
    <n v="-1"/>
    <n v="0"/>
    <s v="NA"/>
    <n v="0"/>
    <n v="0"/>
    <n v="0"/>
    <n v="4.5674999999999999"/>
    <n v="-5.3287500000000003"/>
    <n v="0.50750000000000028"/>
    <n v="0.25375000000000014"/>
  </r>
  <r>
    <x v="4"/>
    <s v="fly to hanover"/>
    <s v="Broad"/>
    <x v="13"/>
    <s v="Google|Hanover"/>
    <s v="Position 5-10 Bid Strategy"/>
    <n v="6.25"/>
    <n v="1"/>
    <n v="5.0875000000000004"/>
    <n v="5.0875000000000004"/>
    <n v="7"/>
    <n v="0.14285714285714302"/>
    <n v="1.1428571428571399"/>
    <n v="0"/>
    <n v="0"/>
    <n v="0"/>
    <n v="5.0875000000000004"/>
    <x v="1422"/>
    <n v="-1"/>
    <n v="0"/>
    <s v="NA"/>
    <n v="0"/>
    <n v="0"/>
    <n v="0"/>
    <n v="4.5787500000000003"/>
    <n v="-5.3418750000000008"/>
    <n v="0.50875000000000004"/>
    <n v="0.25437500000000046"/>
  </r>
  <r>
    <x v="4"/>
    <s v="barcelona airfare"/>
    <s v="Broad"/>
    <x v="17"/>
    <s v="Los Angeles to Barcelona Sale"/>
    <s v="Position 5-10 Bid Strategy"/>
    <n v="6.25"/>
    <n v="2"/>
    <n v="5.0999999999999996"/>
    <n v="2.5499999999999998"/>
    <n v="4"/>
    <n v="0.5"/>
    <n v="1"/>
    <n v="0"/>
    <n v="0"/>
    <n v="0"/>
    <n v="5.0999999999999996"/>
    <x v="1423"/>
    <n v="-1"/>
    <n v="0"/>
    <s v="NA"/>
    <n v="0"/>
    <n v="0"/>
    <n v="0"/>
    <n v="4.59"/>
    <n v="-5.3549999999999995"/>
    <n v="0.50999999999999979"/>
    <n v="0.25499999999999989"/>
  </r>
  <r>
    <x v="4"/>
    <s v="germany airport"/>
    <s v="Broad"/>
    <x v="13"/>
    <s v="Google|Germany"/>
    <s v="Position 5-10 Bid Strategy"/>
    <n v="6.25"/>
    <n v="2"/>
    <n v="5.1124999999999998"/>
    <n v="2.5562499999999999"/>
    <n v="190"/>
    <n v="1.05263157894737E-2"/>
    <n v="1.4757894736842101"/>
    <n v="0"/>
    <n v="0"/>
    <n v="0"/>
    <n v="5.1124999999999998"/>
    <x v="1424"/>
    <n v="-1"/>
    <n v="0"/>
    <s v="NA"/>
    <n v="0"/>
    <n v="0"/>
    <n v="0"/>
    <n v="4.6012500000000003"/>
    <n v="-5.368125"/>
    <n v="0.51124999999999954"/>
    <n v="0.25562500000000021"/>
  </r>
  <r>
    <x v="4"/>
    <s v="barcelona flights"/>
    <s v="Broad"/>
    <x v="11"/>
    <s v="Houston to Barcelona Sale"/>
    <s v="Position 5-10 Bid Strategy"/>
    <n v="6.25"/>
    <n v="2"/>
    <n v="5.1124999999999998"/>
    <n v="2.5562499999999999"/>
    <n v="141"/>
    <n v="1.4184397163120598E-2"/>
    <n v="1.4288652482269499"/>
    <n v="0"/>
    <n v="0"/>
    <n v="0"/>
    <n v="5.1124999999999998"/>
    <x v="1424"/>
    <n v="-1"/>
    <n v="0"/>
    <s v="NA"/>
    <n v="0"/>
    <n v="0"/>
    <n v="0"/>
    <n v="4.6012500000000003"/>
    <n v="-5.368125"/>
    <n v="0.51124999999999954"/>
    <n v="0.25562500000000021"/>
  </r>
  <r>
    <x v="4"/>
    <s v="hamburg ticket"/>
    <s v="Broad"/>
    <x v="13"/>
    <s v="Google|Hamburg"/>
    <s v="Position 5-10 Bid Strategy"/>
    <n v="6.25"/>
    <n v="2"/>
    <n v="5.125"/>
    <n v="2.5625"/>
    <n v="29"/>
    <n v="6.8965517241379296E-2"/>
    <n v="1.3172413793103499"/>
    <n v="0"/>
    <n v="0"/>
    <n v="0"/>
    <n v="5.125"/>
    <x v="426"/>
    <n v="-1"/>
    <n v="0"/>
    <s v="NA"/>
    <n v="0"/>
    <n v="0"/>
    <n v="0"/>
    <n v="4.6124999999999998"/>
    <n v="-5.3812500000000005"/>
    <n v="0.51250000000000018"/>
    <n v="0.25625000000000053"/>
  </r>
  <r>
    <x v="4"/>
    <s v="barcelona tickets"/>
    <s v="Broad"/>
    <x v="1"/>
    <s v="DC to Barcelona Sale"/>
    <s v="Position 5-10 Bid Strategy"/>
    <n v="6.25"/>
    <n v="1"/>
    <n v="5.125"/>
    <n v="5.125"/>
    <n v="22"/>
    <n v="4.5454545454545504E-2"/>
    <n v="1.81318181818182"/>
    <n v="0"/>
    <n v="0"/>
    <n v="0"/>
    <n v="5.125"/>
    <x v="426"/>
    <n v="-1"/>
    <n v="0"/>
    <s v="NA"/>
    <n v="0"/>
    <n v="0"/>
    <n v="0"/>
    <n v="4.6124999999999998"/>
    <n v="-5.3812500000000005"/>
    <n v="0.51250000000000018"/>
    <n v="0.25625000000000053"/>
  </r>
  <r>
    <x v="4"/>
    <s v="madrid travel"/>
    <s v="Broad"/>
    <x v="0"/>
    <s v="Madrid"/>
    <s v="Position 5-10 Bid Strategy"/>
    <n v="6.25"/>
    <n v="2"/>
    <n v="5.1375000000000002"/>
    <n v="2.5687500000000001"/>
    <n v="570"/>
    <n v="3.5087719298245602E-3"/>
    <n v="3.4012280701754398"/>
    <n v="0"/>
    <n v="0"/>
    <n v="0"/>
    <n v="5.1375000000000002"/>
    <x v="1003"/>
    <n v="-1"/>
    <n v="0"/>
    <s v="NA"/>
    <n v="0"/>
    <n v="0"/>
    <n v="0"/>
    <n v="4.6237500000000002"/>
    <n v="-5.3943750000000001"/>
    <n v="0.51374999999999993"/>
    <n v="0.25687499999999996"/>
  </r>
  <r>
    <x v="4"/>
    <s v="italy airports"/>
    <s v="Broad"/>
    <x v="0"/>
    <s v="Italy"/>
    <s v="Position 5-10 Bid Strategy"/>
    <n v="6.25"/>
    <n v="6"/>
    <n v="5.1499999499999998"/>
    <n v="0.85833332500000004"/>
    <n v="987"/>
    <n v="6.0790273556231003E-3"/>
    <n v="4.2992907801418401"/>
    <n v="0"/>
    <n v="0"/>
    <n v="0"/>
    <n v="5.1499999499999998"/>
    <x v="1425"/>
    <n v="-1"/>
    <n v="0"/>
    <s v="NA"/>
    <n v="0"/>
    <n v="0"/>
    <n v="0"/>
    <n v="4.6349999549999996"/>
    <n v="-5.4074999474999998"/>
    <n v="0.51499999500000015"/>
    <n v="0.25749999750000008"/>
  </r>
  <r>
    <x v="4"/>
    <s v="[london flights]"/>
    <s v="Exact"/>
    <x v="0"/>
    <s v="London"/>
    <s v="Position 5-10 Bid Strategy"/>
    <n v="6.25"/>
    <n v="2"/>
    <n v="5.2625000000000002"/>
    <n v="2.6312500000000001"/>
    <n v="9"/>
    <n v="0.22222222222222199"/>
    <n v="2.7777777777777799"/>
    <n v="0"/>
    <n v="0"/>
    <n v="0"/>
    <n v="5.2625000000000002"/>
    <x v="498"/>
    <n v="-1"/>
    <n v="0"/>
    <s v="NA"/>
    <n v="0"/>
    <n v="0"/>
    <n v="0"/>
    <n v="4.7362500000000001"/>
    <n v="-5.5256250000000007"/>
    <n v="0.52625000000000011"/>
    <n v="0.2631250000000005"/>
  </r>
  <r>
    <x v="4"/>
    <s v="venice airlines"/>
    <s v="Broad"/>
    <x v="7"/>
    <s v="New York to Venice Sale"/>
    <s v="Position 5-10 Bid Strategy"/>
    <n v="6.25"/>
    <n v="1"/>
    <n v="5.2750000000000004"/>
    <n v="5.2750000000000004"/>
    <n v="36"/>
    <n v="2.7777777777777801E-2"/>
    <n v="4.0416666666666696"/>
    <n v="0"/>
    <n v="0"/>
    <n v="0"/>
    <n v="5.2750000000000004"/>
    <x v="841"/>
    <n v="-1"/>
    <n v="0"/>
    <s v="NA"/>
    <n v="0"/>
    <n v="0"/>
    <n v="0"/>
    <n v="4.7475000000000005"/>
    <n v="-5.5387500000000003"/>
    <n v="0.52749999999999986"/>
    <n v="0.26374999999999993"/>
  </r>
  <r>
    <x v="4"/>
    <s v="rome airports"/>
    <s v="Broad"/>
    <x v="1"/>
    <s v="DC to Rome Sale"/>
    <s v="Position 5-10 Bid Strategy"/>
    <n v="6.25"/>
    <n v="2"/>
    <n v="5.2874999999999996"/>
    <n v="2.6437499999999998"/>
    <n v="8"/>
    <n v="0.25"/>
    <n v="1.75"/>
    <n v="0"/>
    <n v="0"/>
    <n v="0"/>
    <n v="5.2874999999999996"/>
    <x v="1426"/>
    <n v="-1"/>
    <n v="0"/>
    <s v="NA"/>
    <n v="0"/>
    <n v="0"/>
    <n v="0"/>
    <n v="4.75875"/>
    <n v="-5.5518749999999999"/>
    <n v="0.52874999999999961"/>
    <n v="0.26437500000000025"/>
  </r>
  <r>
    <x v="4"/>
    <s v="venice airport"/>
    <s v="Broad"/>
    <x v="7"/>
    <s v="New York to Venice Sale"/>
    <s v="Position 5-10 Bid Strategy"/>
    <n v="6.25"/>
    <n v="2"/>
    <n v="5.3"/>
    <n v="2.65"/>
    <n v="19"/>
    <n v="0.10526315789473699"/>
    <n v="1.57368421052632"/>
    <n v="0"/>
    <n v="0"/>
    <n v="0"/>
    <n v="5.3"/>
    <x v="1085"/>
    <n v="-1"/>
    <n v="0"/>
    <s v="NA"/>
    <n v="0"/>
    <n v="0"/>
    <n v="0"/>
    <n v="4.7699999999999996"/>
    <n v="-5.5650000000000004"/>
    <n v="0.53000000000000025"/>
    <n v="0.26500000000000057"/>
  </r>
  <r>
    <x v="4"/>
    <s v="[istanbul airport]"/>
    <s v="Exact"/>
    <x v="0"/>
    <s v="Istanbul"/>
    <s v="Position 5-10 Bid Strategy"/>
    <n v="6.25"/>
    <n v="5"/>
    <n v="5.3250000000000002"/>
    <n v="1.0649999999999999"/>
    <n v="942"/>
    <n v="5.3078556263269601E-3"/>
    <n v="4.57929936305732"/>
    <n v="0"/>
    <n v="0"/>
    <n v="0"/>
    <n v="5.3250000000000002"/>
    <x v="1427"/>
    <n v="-1"/>
    <n v="0"/>
    <s v="NA"/>
    <n v="0"/>
    <n v="0"/>
    <n v="0"/>
    <n v="4.7925000000000004"/>
    <n v="-5.5912500000000005"/>
    <n v="0.53249999999999975"/>
    <n v="0.26625000000000032"/>
  </r>
  <r>
    <x v="4"/>
    <s v="florence tickets"/>
    <s v="Broad"/>
    <x v="7"/>
    <s v="New York to Florence Sale"/>
    <s v="Position 5-10 Bid Strategy"/>
    <n v="6.25"/>
    <n v="1"/>
    <n v="5.3250000000000002"/>
    <n v="5.3250000000000002"/>
    <n v="16"/>
    <n v="6.25E-2"/>
    <n v="1.9375"/>
    <n v="0"/>
    <n v="0"/>
    <n v="0"/>
    <n v="5.3250000000000002"/>
    <x v="1427"/>
    <n v="-1"/>
    <n v="0"/>
    <s v="NA"/>
    <n v="0"/>
    <n v="0"/>
    <n v="0"/>
    <n v="4.7925000000000004"/>
    <n v="-5.5912500000000005"/>
    <n v="0.53249999999999975"/>
    <n v="0.26625000000000032"/>
  </r>
  <r>
    <x v="4"/>
    <s v="italy airlines"/>
    <s v="Broad"/>
    <x v="17"/>
    <s v="Los Angeles to Italy Sale"/>
    <s v="Position 5-10 Bid Strategy"/>
    <n v="6.25"/>
    <n v="1"/>
    <n v="5.3250000000000002"/>
    <n v="5.3250000000000002"/>
    <n v="7"/>
    <n v="0.14285714285714302"/>
    <n v="2.4285714285714302"/>
    <n v="0"/>
    <n v="0"/>
    <n v="0"/>
    <n v="5.3250000000000002"/>
    <x v="1427"/>
    <n v="-1"/>
    <n v="0"/>
    <s v="NA"/>
    <n v="0"/>
    <n v="0"/>
    <n v="0"/>
    <n v="4.7925000000000004"/>
    <n v="-5.5912500000000005"/>
    <n v="0.53249999999999975"/>
    <n v="0.26625000000000032"/>
  </r>
  <r>
    <x v="4"/>
    <s v="florence airfare"/>
    <s v="Broad"/>
    <x v="11"/>
    <s v="Houston to Florence Sale"/>
    <s v="Position 5-10 Bid Strategy"/>
    <n v="6.25"/>
    <n v="1"/>
    <n v="5.3375000000000004"/>
    <n v="5.3375000000000004"/>
    <n v="4"/>
    <n v="0.25"/>
    <n v="1.25"/>
    <n v="0"/>
    <n v="0"/>
    <n v="0"/>
    <n v="5.3375000000000004"/>
    <x v="1428"/>
    <n v="-1"/>
    <n v="0"/>
    <s v="NA"/>
    <n v="0"/>
    <n v="0"/>
    <n v="0"/>
    <n v="4.8037500000000009"/>
    <n v="-5.604375000000001"/>
    <n v="0.5337499999999995"/>
    <n v="0.26687500000000064"/>
  </r>
  <r>
    <x v="4"/>
    <s v="switzerland cheap flights"/>
    <s v="Broad"/>
    <x v="13"/>
    <s v="Google|Switzerland"/>
    <s v="Position 5-10 Bid Strategy"/>
    <n v="6.25"/>
    <n v="1"/>
    <n v="5.375"/>
    <n v="5.375"/>
    <n v="36"/>
    <n v="2.7777777777777801E-2"/>
    <n v="1.4833333333333301"/>
    <n v="0"/>
    <n v="0"/>
    <n v="0"/>
    <n v="5.375"/>
    <x v="1429"/>
    <n v="-1"/>
    <n v="0"/>
    <s v="NA"/>
    <n v="0"/>
    <n v="0"/>
    <n v="0"/>
    <n v="4.8375000000000004"/>
    <n v="-5.6437499999999998"/>
    <n v="0.53749999999999964"/>
    <n v="0.26874999999999982"/>
  </r>
  <r>
    <x v="4"/>
    <s v="paris cheap airline tickets"/>
    <s v="Broad"/>
    <x v="7"/>
    <s v="New York to Paris Sale"/>
    <s v="Position 5-10 Bid Strategy"/>
    <n v="6.25"/>
    <n v="2"/>
    <n v="5.375"/>
    <n v="2.6875"/>
    <n v="18"/>
    <n v="0.11111111111111099"/>
    <n v="1"/>
    <n v="0"/>
    <n v="0"/>
    <n v="0"/>
    <n v="5.375"/>
    <x v="1429"/>
    <n v="-1"/>
    <n v="0"/>
    <s v="NA"/>
    <n v="0"/>
    <n v="0"/>
    <n v="0"/>
    <n v="4.8375000000000004"/>
    <n v="-5.6437499999999998"/>
    <n v="0.53749999999999964"/>
    <n v="0.26874999999999982"/>
  </r>
  <r>
    <x v="4"/>
    <s v="italy airlines"/>
    <s v="Broad"/>
    <x v="14"/>
    <s v="Philadelphia to Italy Sale"/>
    <s v="Position 5-10 Bid Strategy"/>
    <n v="6.25"/>
    <n v="2"/>
    <n v="5.3875000000000002"/>
    <n v="2.6937500000000001"/>
    <n v="133"/>
    <n v="1.50375939849624E-2"/>
    <n v="1.15375939849624"/>
    <n v="0"/>
    <n v="0"/>
    <n v="0"/>
    <n v="5.3875000000000002"/>
    <x v="1430"/>
    <n v="-1"/>
    <n v="0"/>
    <s v="NA"/>
    <n v="0"/>
    <n v="0"/>
    <n v="0"/>
    <n v="4.8487499999999999"/>
    <n v="-5.6568750000000003"/>
    <n v="0.53875000000000028"/>
    <n v="0.26937500000000014"/>
  </r>
  <r>
    <x v="4"/>
    <s v="overseas airline"/>
    <s v="Broad"/>
    <x v="13"/>
    <s v="Google|Overseas"/>
    <s v="Position 5-10 Bid Strategy"/>
    <n v="6.25"/>
    <n v="1"/>
    <n v="5.4"/>
    <n v="5.4"/>
    <n v="155"/>
    <n v="6.4516129032258099E-3"/>
    <n v="1.6825806451612899"/>
    <n v="0"/>
    <n v="0"/>
    <n v="0"/>
    <n v="5.4"/>
    <x v="1431"/>
    <n v="-1"/>
    <n v="0"/>
    <s v="NA"/>
    <n v="0"/>
    <n v="0"/>
    <n v="0"/>
    <n v="4.8600000000000003"/>
    <n v="-5.6700000000000008"/>
    <n v="0.54"/>
    <n v="0.27000000000000046"/>
  </r>
  <r>
    <x v="4"/>
    <s v="rome airline"/>
    <s v="Broad"/>
    <x v="0"/>
    <s v="Rome"/>
    <s v="Position 5-10 Bid Strategy"/>
    <n v="6.25"/>
    <n v="3"/>
    <n v="5.4"/>
    <n v="1.8"/>
    <n v="244"/>
    <n v="1.2295081967213099E-2"/>
    <n v="2.9803278688524601"/>
    <n v="0"/>
    <n v="0"/>
    <n v="0"/>
    <n v="5.4"/>
    <x v="1431"/>
    <n v="-1"/>
    <n v="0"/>
    <s v="NA"/>
    <n v="0"/>
    <n v="0"/>
    <n v="0"/>
    <n v="4.8600000000000003"/>
    <n v="-5.6700000000000008"/>
    <n v="0.54"/>
    <n v="0.27000000000000046"/>
  </r>
  <r>
    <x v="4"/>
    <s v="italy ticket"/>
    <s v="Broad"/>
    <x v="0"/>
    <s v="Italy"/>
    <s v="Position 5-10 Bid Strategy"/>
    <n v="6.25"/>
    <n v="10"/>
    <n v="5.4"/>
    <n v="0.54"/>
    <n v="264"/>
    <n v="3.7878787878787901E-2"/>
    <n v="4.1878787878787902"/>
    <n v="0"/>
    <n v="0"/>
    <n v="0"/>
    <n v="5.4"/>
    <x v="1431"/>
    <n v="-1"/>
    <n v="0"/>
    <s v="NA"/>
    <n v="0"/>
    <n v="0"/>
    <n v="0"/>
    <n v="4.8600000000000003"/>
    <n v="-5.6700000000000008"/>
    <n v="0.54"/>
    <n v="0.27000000000000046"/>
  </r>
  <r>
    <x v="4"/>
    <s v="france cheap flights"/>
    <s v="Broad"/>
    <x v="17"/>
    <s v="Los Angeles to France Sale"/>
    <s v="Position 5-10 Bid Strategy"/>
    <n v="6.25"/>
    <n v="3"/>
    <n v="5.4"/>
    <n v="1.8"/>
    <n v="28"/>
    <n v="0.107142857142857"/>
    <n v="1"/>
    <n v="0"/>
    <n v="0"/>
    <n v="0"/>
    <n v="5.4"/>
    <x v="1431"/>
    <n v="-1"/>
    <n v="0"/>
    <s v="NA"/>
    <n v="0"/>
    <n v="0"/>
    <n v="0"/>
    <n v="4.8600000000000003"/>
    <n v="-5.6700000000000008"/>
    <n v="0.54"/>
    <n v="0.27000000000000046"/>
  </r>
  <r>
    <x v="4"/>
    <s v="europe air fare"/>
    <s v="Broad"/>
    <x v="17"/>
    <s v="Europe Los Angeles"/>
    <s v="Position 5-10 Bid Strategy"/>
    <n v="6.25"/>
    <n v="2"/>
    <n v="5.4124999999999996"/>
    <n v="2.7062499999999998"/>
    <n v="5"/>
    <n v="0.4"/>
    <n v="1"/>
    <n v="0"/>
    <n v="0"/>
    <n v="0"/>
    <n v="5.4124999999999996"/>
    <x v="1432"/>
    <n v="-1"/>
    <n v="0"/>
    <s v="NA"/>
    <n v="0"/>
    <n v="0"/>
    <n v="0"/>
    <n v="4.8712499999999999"/>
    <n v="-5.6831249999999995"/>
    <n v="0.54124999999999979"/>
    <n v="0.27062499999999989"/>
  </r>
  <r>
    <x v="4"/>
    <s v="[fly to istanbul]"/>
    <s v="Exact"/>
    <x v="0"/>
    <s v="Istanbul"/>
    <s v="Position 5-10 Bid Strategy"/>
    <n v="6.25"/>
    <n v="5"/>
    <n v="5.4249999999999998"/>
    <n v="1.085"/>
    <n v="74"/>
    <n v="6.7567567567567599E-2"/>
    <n v="6.5094594594594604"/>
    <n v="0"/>
    <n v="0"/>
    <n v="0"/>
    <n v="5.4249999999999998"/>
    <x v="668"/>
    <n v="-1"/>
    <n v="0"/>
    <s v="NA"/>
    <n v="0"/>
    <n v="0"/>
    <n v="0"/>
    <n v="4.8825000000000003"/>
    <n v="-5.69625"/>
    <n v="0.54249999999999954"/>
    <n v="0.27125000000000021"/>
  </r>
  <r>
    <x v="4"/>
    <s v="italy plane tickets"/>
    <s v="Broad"/>
    <x v="9"/>
    <s v="Detroit to Italy Sale"/>
    <s v="Position 5-10 Bid Strategy"/>
    <n v="6.25"/>
    <n v="1"/>
    <n v="5.4249999999999998"/>
    <n v="5.4249999999999998"/>
    <n v="2"/>
    <n v="0.5"/>
    <n v="1.5"/>
    <n v="0"/>
    <n v="0"/>
    <n v="0"/>
    <n v="5.4249999999999998"/>
    <x v="668"/>
    <n v="-1"/>
    <n v="0"/>
    <s v="NA"/>
    <n v="0"/>
    <n v="0"/>
    <n v="0"/>
    <n v="4.8825000000000003"/>
    <n v="-5.69625"/>
    <n v="0.54249999999999954"/>
    <n v="0.27125000000000021"/>
  </r>
  <r>
    <x v="4"/>
    <s v="florence airport"/>
    <s v="Broad"/>
    <x v="0"/>
    <s v="Florence"/>
    <s v="Position 5-10 Bid Strategy"/>
    <n v="6.25"/>
    <n v="12"/>
    <n v="5.4375"/>
    <n v="0.453125"/>
    <n v="1959"/>
    <n v="6.1255742725880606E-3"/>
    <n v="5.5592138846350201"/>
    <n v="0"/>
    <n v="0"/>
    <n v="0"/>
    <n v="5.4375"/>
    <x v="1433"/>
    <n v="-1"/>
    <n v="0"/>
    <s v="NA"/>
    <n v="0"/>
    <n v="0"/>
    <n v="0"/>
    <n v="4.8937499999999998"/>
    <n v="-5.7093750000000005"/>
    <n v="0.54375000000000018"/>
    <n v="0.27187500000000053"/>
  </r>
  <r>
    <x v="4"/>
    <s v="european cheap tickets"/>
    <s v="Broad"/>
    <x v="13"/>
    <s v="Google|Europe"/>
    <s v="Position 5-10 Bid Strategy"/>
    <n v="6.25"/>
    <n v="6"/>
    <n v="5.4499999500000005"/>
    <n v="0.90833332500000008"/>
    <n v="86"/>
    <n v="6.9767441860465101E-2"/>
    <n v="2.0081395348837199"/>
    <n v="0"/>
    <n v="0"/>
    <n v="0"/>
    <n v="5.4499999500000005"/>
    <x v="1434"/>
    <n v="-1"/>
    <n v="0"/>
    <s v="NA"/>
    <n v="0"/>
    <n v="0"/>
    <n v="0"/>
    <n v="4.904999955000001"/>
    <n v="-5.7224999475000011"/>
    <n v="0.54499999499999952"/>
    <n v="0.27249999750000065"/>
  </r>
  <r>
    <x v="4"/>
    <s v="rome plane tickets"/>
    <s v="Broad"/>
    <x v="0"/>
    <s v="Rome"/>
    <s v="Position 5-10 Bid Strategy"/>
    <n v="6.25"/>
    <n v="7"/>
    <n v="5.4499999749999999"/>
    <n v="0.77857142499999998"/>
    <n v="159"/>
    <n v="4.40251572327044E-2"/>
    <n v="5.8132075471698101"/>
    <n v="0"/>
    <n v="0"/>
    <n v="0"/>
    <n v="5.4499999749999999"/>
    <x v="1435"/>
    <n v="-1"/>
    <n v="0"/>
    <s v="NA"/>
    <n v="0"/>
    <n v="0"/>
    <n v="0"/>
    <n v="4.9049999775000002"/>
    <n v="-5.7224999737499997"/>
    <n v="0.54499999749999972"/>
    <n v="0.27249999874999986"/>
  </r>
  <r>
    <x v="4"/>
    <s v="turkey fare"/>
    <s v="Broad"/>
    <x v="0"/>
    <s v="Turkey"/>
    <s v="Position 5-10 Bid Strategy"/>
    <n v="6.25"/>
    <n v="3"/>
    <n v="5.4624999750000001"/>
    <n v="1.8208333249999999"/>
    <n v="82"/>
    <n v="3.65853658536585E-2"/>
    <n v="1.1951219512195099"/>
    <n v="0"/>
    <n v="0"/>
    <n v="0"/>
    <n v="5.4624999750000001"/>
    <x v="1121"/>
    <n v="-1"/>
    <n v="0"/>
    <s v="NA"/>
    <n v="0"/>
    <n v="0"/>
    <n v="0"/>
    <n v="4.9162499775000006"/>
    <n v="-5.7356249737500002"/>
    <n v="0.54624999749999947"/>
    <n v="0.27312499875000018"/>
  </r>
  <r>
    <x v="4"/>
    <s v="europe ticket"/>
    <s v="Broad"/>
    <x v="10"/>
    <s v="Europe Boston"/>
    <s v="Position 5-10 Bid Strategy"/>
    <n v="6.25"/>
    <n v="2"/>
    <n v="5.4625000000000004"/>
    <n v="2.7312500000000002"/>
    <n v="19"/>
    <n v="0.10526315789473699"/>
    <n v="1.15789473684211"/>
    <n v="0"/>
    <n v="0"/>
    <n v="0"/>
    <n v="5.4625000000000004"/>
    <x v="615"/>
    <n v="-1"/>
    <n v="0"/>
    <s v="NA"/>
    <n v="0"/>
    <n v="0"/>
    <n v="0"/>
    <n v="4.9162500000000007"/>
    <n v="-5.7356250000000006"/>
    <n v="0.54624999999999968"/>
    <n v="0.27312500000000028"/>
  </r>
  <r>
    <x v="4"/>
    <s v="[istanbul flight]"/>
    <s v="Exact"/>
    <x v="0"/>
    <s v="Istanbul"/>
    <s v="Position 5-10 Bid Strategy"/>
    <n v="6.25"/>
    <n v="4"/>
    <n v="5.4749999999999996"/>
    <n v="1.3687499999999999"/>
    <n v="108"/>
    <n v="3.7037037037037E-2"/>
    <n v="2.01203703703704"/>
    <n v="0"/>
    <n v="0"/>
    <n v="0"/>
    <n v="5.4749999999999996"/>
    <x v="1436"/>
    <n v="-1"/>
    <n v="0"/>
    <s v="NA"/>
    <n v="0"/>
    <n v="0"/>
    <n v="0"/>
    <n v="4.9275000000000002"/>
    <n v="-5.7487500000000002"/>
    <n v="0.54749999999999943"/>
    <n v="0.2737500000000006"/>
  </r>
  <r>
    <x v="4"/>
    <s v="international airfare"/>
    <s v="Broad"/>
    <x v="1"/>
    <s v="International DC"/>
    <s v="Position 5-10 Bid Strategy"/>
    <n v="6.25"/>
    <n v="2"/>
    <n v="5.4749999999999996"/>
    <n v="2.7374999999999998"/>
    <n v="37"/>
    <n v="5.4054054054054099E-2"/>
    <n v="1.9540540540540501"/>
    <n v="0"/>
    <n v="0"/>
    <n v="0"/>
    <n v="5.4749999999999996"/>
    <x v="1436"/>
    <n v="-1"/>
    <n v="0"/>
    <s v="NA"/>
    <n v="0"/>
    <n v="0"/>
    <n v="0"/>
    <n v="4.9275000000000002"/>
    <n v="-5.7487500000000002"/>
    <n v="0.54749999999999943"/>
    <n v="0.2737500000000006"/>
  </r>
  <r>
    <x v="4"/>
    <s v="berlin airfare"/>
    <s v="Broad"/>
    <x v="13"/>
    <s v="Google|Berlin"/>
    <s v="Position 5-10 Bid Strategy"/>
    <n v="6.25"/>
    <n v="2"/>
    <n v="5.4874999999999998"/>
    <n v="2.7437499999999999"/>
    <n v="168"/>
    <n v="1.1904761904761901E-2"/>
    <n v="1.02380952380952"/>
    <n v="0"/>
    <n v="0"/>
    <n v="0"/>
    <n v="5.4874999999999998"/>
    <x v="836"/>
    <n v="-1"/>
    <n v="0"/>
    <s v="NA"/>
    <n v="0"/>
    <n v="0"/>
    <n v="0"/>
    <n v="4.9387499999999998"/>
    <n v="-5.7618749999999999"/>
    <n v="0.54875000000000007"/>
    <n v="0.27437500000000004"/>
  </r>
  <r>
    <x v="4"/>
    <s v="venice flight"/>
    <s v="Broad"/>
    <x v="0"/>
    <s v="Venice"/>
    <s v="Position 5-10 Bid Strategy"/>
    <n v="6.25"/>
    <n v="3"/>
    <n v="5.4874999874999997"/>
    <n v="1.8291666625"/>
    <n v="301"/>
    <n v="9.9667774086378697E-3"/>
    <n v="3.0009966777408601"/>
    <n v="0"/>
    <n v="0"/>
    <n v="0"/>
    <n v="5.4874999874999997"/>
    <x v="1437"/>
    <n v="-1"/>
    <n v="0"/>
    <s v="NA"/>
    <n v="0"/>
    <n v="0"/>
    <n v="0"/>
    <n v="4.9387499887499997"/>
    <n v="-5.7618749868750001"/>
    <n v="0.54874999874999997"/>
    <n v="0.27437499937500043"/>
  </r>
  <r>
    <x v="4"/>
    <s v="discount international airline"/>
    <s v="Broad"/>
    <x v="14"/>
    <s v="Discount International Philadelphia"/>
    <s v="Position 5-10 Bid Strategy"/>
    <n v="6.25"/>
    <n v="1"/>
    <n v="5.4874999999999998"/>
    <n v="5.4874999999999998"/>
    <n v="1"/>
    <n v="1"/>
    <n v="1"/>
    <n v="0"/>
    <n v="0"/>
    <n v="0"/>
    <n v="5.4874999999999998"/>
    <x v="836"/>
    <n v="-1"/>
    <n v="0"/>
    <s v="NA"/>
    <n v="0"/>
    <n v="0"/>
    <n v="0"/>
    <n v="4.9387499999999998"/>
    <n v="-5.7618749999999999"/>
    <n v="0.54875000000000007"/>
    <n v="0.27437500000000004"/>
  </r>
  <r>
    <x v="4"/>
    <s v="france tickets"/>
    <s v="Broad"/>
    <x v="15"/>
    <s v="Chicago to France Sale"/>
    <s v="Position 5-10 Bid Strategy"/>
    <n v="6.25"/>
    <n v="2"/>
    <n v="5.4874999999999998"/>
    <n v="2.7437499999999999"/>
    <n v="83"/>
    <n v="2.40963855421687E-2"/>
    <n v="2.3277108433734899"/>
    <n v="0"/>
    <n v="0"/>
    <n v="0"/>
    <n v="5.4874999999999998"/>
    <x v="836"/>
    <n v="-1"/>
    <n v="0"/>
    <s v="NA"/>
    <n v="0"/>
    <n v="0"/>
    <n v="0"/>
    <n v="4.9387499999999998"/>
    <n v="-5.7618749999999999"/>
    <n v="0.54875000000000007"/>
    <n v="0.27437500000000004"/>
  </r>
  <r>
    <x v="4"/>
    <s v="paris cheap ticket"/>
    <s v="Broad"/>
    <x v="14"/>
    <s v="Philadelphia to Paris Sale"/>
    <s v="Position 5-10 Bid Strategy"/>
    <n v="6.25"/>
    <n v="2"/>
    <n v="5.5"/>
    <n v="2.75"/>
    <n v="2"/>
    <n v="1"/>
    <n v="1"/>
    <n v="0"/>
    <n v="0"/>
    <n v="0"/>
    <n v="5.5"/>
    <x v="1438"/>
    <n v="-1"/>
    <n v="0"/>
    <s v="NA"/>
    <n v="0"/>
    <n v="0"/>
    <n v="0"/>
    <n v="4.95"/>
    <n v="-5.7750000000000004"/>
    <n v="0.54999999999999982"/>
    <n v="0.27500000000000036"/>
  </r>
  <r>
    <x v="4"/>
    <s v="venice airline"/>
    <s v="Broad"/>
    <x v="13"/>
    <s v="Google|Venice"/>
    <s v="Position 5-10 Bid Strategy"/>
    <n v="6.25"/>
    <n v="6"/>
    <n v="5.5125000000000002"/>
    <n v="0.91874999999999996"/>
    <n v="202"/>
    <n v="2.9702970297029698E-2"/>
    <n v="1.6519801980197999"/>
    <n v="0"/>
    <n v="0"/>
    <n v="0"/>
    <n v="5.5125000000000002"/>
    <x v="428"/>
    <n v="-1"/>
    <n v="0"/>
    <s v="NA"/>
    <n v="0"/>
    <n v="0"/>
    <n v="0"/>
    <n v="4.9612500000000006"/>
    <n v="-5.7881250000000009"/>
    <n v="0.55124999999999957"/>
    <n v="0.27562500000000068"/>
  </r>
  <r>
    <x v="4"/>
    <s v="paris airfare"/>
    <s v="Broad"/>
    <x v="1"/>
    <s v="DC to Paris Sale"/>
    <s v="Position 5-10 Bid Strategy"/>
    <n v="6.25"/>
    <n v="1"/>
    <n v="5.5625"/>
    <n v="5.5625"/>
    <n v="67"/>
    <n v="1.49253731343284E-2"/>
    <n v="4.7471641791044803"/>
    <n v="0"/>
    <n v="0"/>
    <n v="0"/>
    <n v="5.5625"/>
    <x v="921"/>
    <n v="-1"/>
    <n v="0"/>
    <s v="NA"/>
    <n v="0"/>
    <n v="0"/>
    <n v="0"/>
    <n v="5.0062500000000005"/>
    <n v="-5.8406250000000002"/>
    <n v="0.55624999999999947"/>
    <n v="0.27812500000000018"/>
  </r>
  <r>
    <x v="4"/>
    <s v="florence ticket"/>
    <s v="Broad"/>
    <x v="13"/>
    <s v="Google|Florence"/>
    <s v="Position 5-10 Bid Strategy"/>
    <n v="6.25"/>
    <n v="2"/>
    <n v="5.5750000000000002"/>
    <n v="2.7875000000000001"/>
    <n v="140"/>
    <n v="1.4285714285714299E-2"/>
    <n v="1.3957142857142899"/>
    <n v="0"/>
    <n v="0"/>
    <n v="0"/>
    <n v="5.5750000000000002"/>
    <x v="1439"/>
    <n v="-1"/>
    <n v="0"/>
    <s v="NA"/>
    <n v="0"/>
    <n v="0"/>
    <n v="0"/>
    <n v="5.0175000000000001"/>
    <n v="-5.8537500000000007"/>
    <n v="0.55750000000000011"/>
    <n v="0.2787500000000005"/>
  </r>
  <r>
    <x v="4"/>
    <s v="france plane ticket"/>
    <s v="Broad"/>
    <x v="7"/>
    <s v="New York to France Sale"/>
    <s v="Position 5-10 Bid Strategy"/>
    <n v="6.25"/>
    <n v="3"/>
    <n v="5.5749999749999999"/>
    <n v="1.858333325"/>
    <n v="36"/>
    <n v="8.3333333333333301E-2"/>
    <n v="1.44333333333333"/>
    <n v="0"/>
    <n v="0"/>
    <n v="0"/>
    <n v="5.5749999749999999"/>
    <x v="1440"/>
    <n v="-1"/>
    <n v="0"/>
    <s v="NA"/>
    <n v="0"/>
    <n v="0"/>
    <n v="0"/>
    <n v="5.0174999775"/>
    <n v="-5.8537499737500003"/>
    <n v="0.5574999974999999"/>
    <n v="0.27874999875000039"/>
  </r>
  <r>
    <x v="4"/>
    <s v="germany fare"/>
    <s v="Broad"/>
    <x v="13"/>
    <s v="Google|Germany"/>
    <s v="Position 5-10 Bid Strategy"/>
    <n v="6.25"/>
    <n v="4"/>
    <n v="5.5875000000000004"/>
    <n v="1.3968750000000001"/>
    <n v="362"/>
    <n v="1.1049723756906099E-2"/>
    <n v="1.34419889502762"/>
    <n v="0"/>
    <n v="0"/>
    <n v="0"/>
    <n v="5.5875000000000004"/>
    <x v="1441"/>
    <n v="-1"/>
    <n v="0"/>
    <s v="NA"/>
    <n v="0"/>
    <n v="0"/>
    <n v="0"/>
    <n v="5.0287500000000005"/>
    <n v="-5.8668750000000003"/>
    <n v="0.55874999999999986"/>
    <n v="0.27937499999999993"/>
  </r>
  <r>
    <x v="4"/>
    <s v="athens flight deals"/>
    <s v="Broad"/>
    <x v="1"/>
    <s v="DC to Athens Sale"/>
    <s v="Position 5-10 Bid Strategy"/>
    <n v="6.25"/>
    <n v="1"/>
    <n v="5.6"/>
    <n v="5.6"/>
    <n v="1"/>
    <n v="1"/>
    <n v="1"/>
    <n v="0"/>
    <n v="0"/>
    <n v="0"/>
    <n v="5.6"/>
    <x v="499"/>
    <n v="-1"/>
    <n v="0"/>
    <s v="NA"/>
    <n v="0"/>
    <n v="0"/>
    <n v="0"/>
    <n v="5.04"/>
    <n v="-5.88"/>
    <n v="0.55999999999999961"/>
    <n v="0.28000000000000025"/>
  </r>
  <r>
    <x v="4"/>
    <s v="international flights"/>
    <s v="Broad"/>
    <x v="7"/>
    <s v="International New York"/>
    <s v="Position 5-10 Bid Strategy"/>
    <n v="6.25"/>
    <n v="2"/>
    <n v="5.6124999999999998"/>
    <n v="2.8062499999999999"/>
    <n v="100"/>
    <n v="0.02"/>
    <n v="5.2350000000000003"/>
    <n v="0"/>
    <n v="0"/>
    <n v="0"/>
    <n v="5.6124999999999998"/>
    <x v="1442"/>
    <n v="-1"/>
    <n v="0"/>
    <s v="NA"/>
    <n v="0"/>
    <n v="0"/>
    <n v="0"/>
    <n v="5.0512499999999996"/>
    <n v="-5.8931250000000004"/>
    <n v="0.56125000000000025"/>
    <n v="0.28062500000000057"/>
  </r>
  <r>
    <x v="4"/>
    <s v="france airports"/>
    <s v="Broad"/>
    <x v="17"/>
    <s v="Los Angeles to France Sale"/>
    <s v="Position 5-10 Bid Strategy"/>
    <n v="6.25"/>
    <n v="2"/>
    <n v="5.6624999999999996"/>
    <n v="2.8312499999999998"/>
    <n v="60"/>
    <n v="3.3333333333333298E-2"/>
    <n v="1.0489999999999999"/>
    <n v="0"/>
    <n v="0"/>
    <n v="0"/>
    <n v="5.6624999999999996"/>
    <x v="1443"/>
    <n v="-1"/>
    <n v="0"/>
    <s v="NA"/>
    <n v="0"/>
    <n v="0"/>
    <n v="0"/>
    <n v="5.0962499999999995"/>
    <n v="-5.9456249999999997"/>
    <n v="0.56625000000000014"/>
    <n v="0.28312500000000007"/>
  </r>
  <r>
    <x v="4"/>
    <s v="hamburg cheap flights"/>
    <s v="Broad"/>
    <x v="13"/>
    <s v="Google|Hamburg"/>
    <s v="Position 5-10 Bid Strategy"/>
    <n v="6.25"/>
    <n v="3"/>
    <n v="5.7"/>
    <n v="1.9"/>
    <n v="116"/>
    <n v="2.5862068965517203E-2"/>
    <n v="1.00775862068966"/>
    <n v="0"/>
    <n v="0"/>
    <n v="0"/>
    <n v="5.7"/>
    <x v="1444"/>
    <n v="-1"/>
    <n v="0"/>
    <s v="NA"/>
    <n v="0"/>
    <n v="0"/>
    <n v="0"/>
    <n v="5.13"/>
    <n v="-5.9850000000000003"/>
    <n v="0.57000000000000028"/>
    <n v="0.28500000000000014"/>
  </r>
  <r>
    <x v="4"/>
    <s v="france air fares"/>
    <s v="Broad"/>
    <x v="7"/>
    <s v="New York to France Sale"/>
    <s v="Position 5-10 Bid Strategy"/>
    <n v="6.25"/>
    <n v="2"/>
    <n v="5.7"/>
    <n v="2.85"/>
    <n v="24"/>
    <n v="8.3333333333333301E-2"/>
    <n v="1.1666666666666701"/>
    <n v="0"/>
    <n v="0"/>
    <n v="0"/>
    <n v="5.7"/>
    <x v="1444"/>
    <n v="-1"/>
    <n v="0"/>
    <s v="NA"/>
    <n v="0"/>
    <n v="0"/>
    <n v="0"/>
    <n v="5.13"/>
    <n v="-5.9850000000000003"/>
    <n v="0.57000000000000028"/>
    <n v="0.28500000000000014"/>
  </r>
  <r>
    <x v="4"/>
    <s v="italy air flights"/>
    <s v="Broad"/>
    <x v="7"/>
    <s v="New York to Italy Sale"/>
    <s v="Position 5-10 Bid Strategy"/>
    <n v="6.25"/>
    <n v="2"/>
    <n v="5.7"/>
    <n v="2.85"/>
    <n v="9"/>
    <n v="0.22222222222222199"/>
    <n v="1"/>
    <n v="0"/>
    <n v="0"/>
    <n v="0"/>
    <n v="5.7"/>
    <x v="1444"/>
    <n v="-1"/>
    <n v="0"/>
    <s v="NA"/>
    <n v="0"/>
    <n v="0"/>
    <n v="0"/>
    <n v="5.13"/>
    <n v="-5.9850000000000003"/>
    <n v="0.57000000000000028"/>
    <n v="0.28500000000000014"/>
  </r>
  <r>
    <x v="4"/>
    <s v="paris cheap air fares"/>
    <s v="Broad"/>
    <x v="7"/>
    <s v="New York to Paris Sale"/>
    <s v="Position 5-10 Bid Strategy"/>
    <n v="6.25"/>
    <n v="2"/>
    <n v="5.7374999999999998"/>
    <n v="2.8687499999999999"/>
    <n v="7"/>
    <n v="0.28571428571428603"/>
    <n v="1"/>
    <n v="0"/>
    <n v="0"/>
    <n v="0"/>
    <n v="5.7374999999999998"/>
    <x v="1445"/>
    <n v="-1"/>
    <n v="0"/>
    <s v="NA"/>
    <n v="0"/>
    <n v="0"/>
    <n v="0"/>
    <n v="5.1637500000000003"/>
    <n v="-6.024375"/>
    <n v="0.57374999999999954"/>
    <n v="0.28687500000000021"/>
  </r>
  <r>
    <x v="4"/>
    <s v="rome flight deals"/>
    <s v="Broad"/>
    <x v="11"/>
    <s v="Houston to Rome Sale"/>
    <s v="Position 5-10 Bid Strategy"/>
    <n v="6.25"/>
    <n v="2"/>
    <n v="5.7374999999999998"/>
    <n v="2.8687499999999999"/>
    <n v="3"/>
    <n v="0.66666666666666696"/>
    <n v="1.6666666666666701"/>
    <n v="0"/>
    <n v="0"/>
    <n v="0"/>
    <n v="5.7374999999999998"/>
    <x v="1445"/>
    <n v="-1"/>
    <n v="0"/>
    <s v="NA"/>
    <n v="0"/>
    <n v="0"/>
    <n v="0"/>
    <n v="5.1637500000000003"/>
    <n v="-6.024375"/>
    <n v="0.57374999999999954"/>
    <n v="0.28687500000000021"/>
  </r>
  <r>
    <x v="4"/>
    <s v="barcelona fares"/>
    <s v="Broad"/>
    <x v="0"/>
    <s v="Barcelona"/>
    <s v="Position 5-10 Bid Strategy"/>
    <n v="6.25"/>
    <n v="8"/>
    <n v="5.75"/>
    <n v="0.71875"/>
    <n v="203"/>
    <n v="3.9408866995073899E-2"/>
    <n v="4.4926108374384199"/>
    <n v="0"/>
    <n v="0"/>
    <n v="0"/>
    <n v="5.75"/>
    <x v="1446"/>
    <n v="-1"/>
    <n v="0"/>
    <s v="NA"/>
    <n v="0"/>
    <n v="0"/>
    <n v="0"/>
    <n v="5.1749999999999998"/>
    <n v="-6.0375000000000005"/>
    <n v="0.57500000000000018"/>
    <n v="0.28750000000000053"/>
  </r>
  <r>
    <x v="4"/>
    <s v="athens airlines"/>
    <s v="Broad"/>
    <x v="5"/>
    <s v="San Francisco to Athens Sale"/>
    <s v="Position 5-10 Bid Strategy"/>
    <n v="6.25"/>
    <n v="1"/>
    <n v="5.7750000000000004"/>
    <n v="5.7750000000000004"/>
    <n v="24"/>
    <n v="4.1666666666666699E-2"/>
    <n v="1.3725000000000001"/>
    <n v="0"/>
    <n v="0"/>
    <n v="0"/>
    <n v="5.7750000000000004"/>
    <x v="501"/>
    <n v="-1"/>
    <n v="0"/>
    <s v="NA"/>
    <n v="0"/>
    <n v="0"/>
    <n v="0"/>
    <n v="5.1975000000000007"/>
    <n v="-6.0637500000000006"/>
    <n v="0.57749999999999968"/>
    <n v="0.28875000000000028"/>
  </r>
  <r>
    <x v="4"/>
    <s v="rome airline tickets"/>
    <s v="Broad"/>
    <x v="5"/>
    <s v="San Francisco to Rome Sale"/>
    <s v="Position 5-10 Bid Strategy"/>
    <n v="6.25"/>
    <n v="1"/>
    <n v="5.7750000000000004"/>
    <n v="5.7750000000000004"/>
    <n v="2"/>
    <n v="0.5"/>
    <n v="1.5"/>
    <n v="0"/>
    <n v="0"/>
    <n v="0"/>
    <n v="5.7750000000000004"/>
    <x v="501"/>
    <n v="-1"/>
    <n v="0"/>
    <s v="NA"/>
    <n v="0"/>
    <n v="0"/>
    <n v="0"/>
    <n v="5.1975000000000007"/>
    <n v="-6.0637500000000006"/>
    <n v="0.57749999999999968"/>
    <n v="0.28875000000000028"/>
  </r>
  <r>
    <x v="4"/>
    <s v="uk airfares"/>
    <s v="Broad"/>
    <x v="0"/>
    <s v="UK"/>
    <s v="Position 5-10 Bid Strategy"/>
    <n v="6.25"/>
    <n v="3"/>
    <n v="5.8125"/>
    <n v="1.9375"/>
    <n v="48"/>
    <n v="6.25E-2"/>
    <n v="1.20625"/>
    <n v="0"/>
    <n v="0"/>
    <n v="0"/>
    <n v="5.8125"/>
    <x v="1233"/>
    <n v="-1"/>
    <n v="0"/>
    <s v="NA"/>
    <n v="0"/>
    <n v="0"/>
    <n v="0"/>
    <n v="5.2312500000000002"/>
    <n v="-6.1031250000000004"/>
    <n v="0.58124999999999982"/>
    <n v="0.29062500000000036"/>
  </r>
  <r>
    <x v="4"/>
    <s v="france flight"/>
    <s v="Broad"/>
    <x v="14"/>
    <s v="Philadelphia to France Sale"/>
    <s v="Position 5-10 Bid Strategy"/>
    <n v="6.25"/>
    <n v="2"/>
    <n v="5.8125"/>
    <n v="2.90625"/>
    <n v="45"/>
    <n v="4.4444444444444405E-2"/>
    <n v="1.73288888888889"/>
    <n v="0"/>
    <n v="0"/>
    <n v="0"/>
    <n v="5.8125"/>
    <x v="1233"/>
    <n v="-1"/>
    <n v="0"/>
    <s v="NA"/>
    <n v="0"/>
    <n v="0"/>
    <n v="0"/>
    <n v="5.2312500000000002"/>
    <n v="-6.1031250000000004"/>
    <n v="0.58124999999999982"/>
    <n v="0.29062500000000036"/>
  </r>
  <r>
    <x v="4"/>
    <s v="international airline ticket"/>
    <s v="Broad"/>
    <x v="17"/>
    <s v="International Los Angeles"/>
    <s v="Position 5-10 Bid Strategy"/>
    <n v="6.25"/>
    <n v="2"/>
    <n v="5.8375000000000004"/>
    <n v="2.9187500000000002"/>
    <n v="35"/>
    <n v="5.7142857142857099E-2"/>
    <n v="1.72542857142857"/>
    <n v="0"/>
    <n v="0"/>
    <n v="0"/>
    <n v="5.8375000000000004"/>
    <x v="1447"/>
    <n v="-1"/>
    <n v="0"/>
    <s v="NA"/>
    <n v="0"/>
    <n v="0"/>
    <n v="0"/>
    <n v="5.2537500000000001"/>
    <n v="-6.1293750000000005"/>
    <n v="0.58375000000000021"/>
    <n v="0.29187500000000011"/>
  </r>
  <r>
    <x v="4"/>
    <s v="athens cheap flight"/>
    <s v="Broad"/>
    <x v="13"/>
    <s v="Google|Athens"/>
    <s v="Position 5-10 Bid Strategy"/>
    <n v="6.25"/>
    <n v="3"/>
    <n v="5.85"/>
    <n v="1.95"/>
    <n v="71"/>
    <n v="4.2253521126760597E-2"/>
    <n v="2.2577464788732402"/>
    <n v="0"/>
    <n v="0"/>
    <n v="0"/>
    <n v="5.85"/>
    <x v="1448"/>
    <n v="-1"/>
    <n v="0"/>
    <s v="NA"/>
    <n v="0"/>
    <n v="0"/>
    <n v="0"/>
    <n v="5.2649999999999997"/>
    <n v="-6.1425000000000001"/>
    <n v="0.58499999999999996"/>
    <n v="0.29250000000000043"/>
  </r>
  <r>
    <x v="4"/>
    <s v="madrid plane tickets"/>
    <s v="Broad"/>
    <x v="0"/>
    <s v="Madrid"/>
    <s v="Position 5-10 Bid Strategy"/>
    <n v="6.25"/>
    <n v="6"/>
    <n v="5.85"/>
    <n v="0.97499999999999998"/>
    <n v="96"/>
    <n v="6.25E-2"/>
    <n v="4.57395833333333"/>
    <n v="0"/>
    <n v="0"/>
    <n v="0"/>
    <n v="5.85"/>
    <x v="1448"/>
    <n v="-1"/>
    <n v="0"/>
    <s v="NA"/>
    <n v="0"/>
    <n v="0"/>
    <n v="0"/>
    <n v="5.2649999999999997"/>
    <n v="-6.1425000000000001"/>
    <n v="0.58499999999999996"/>
    <n v="0.29250000000000043"/>
  </r>
  <r>
    <x v="4"/>
    <s v="paris air ticket"/>
    <s v="Broad"/>
    <x v="17"/>
    <s v="Los Angeles to Paris Sale"/>
    <s v="Position 5-10 Bid Strategy"/>
    <n v="6.25"/>
    <n v="2"/>
    <n v="5.85"/>
    <n v="2.9249999999999998"/>
    <n v="15"/>
    <n v="0.133333333333333"/>
    <n v="1"/>
    <n v="0"/>
    <n v="0"/>
    <n v="0"/>
    <n v="5.85"/>
    <x v="1448"/>
    <n v="-1"/>
    <n v="0"/>
    <s v="NA"/>
    <n v="0"/>
    <n v="0"/>
    <n v="0"/>
    <n v="5.2649999999999997"/>
    <n v="-6.1425000000000001"/>
    <n v="0.58499999999999996"/>
    <n v="0.29250000000000043"/>
  </r>
  <r>
    <x v="4"/>
    <s v="france airlines"/>
    <s v="Broad"/>
    <x v="14"/>
    <s v="Philadelphia to France Sale"/>
    <s v="Position 5-10 Bid Strategy"/>
    <n v="6.25"/>
    <n v="1"/>
    <n v="5.875"/>
    <n v="5.875"/>
    <n v="71"/>
    <n v="1.4084507042253501E-2"/>
    <n v="1.25169014084507"/>
    <n v="0"/>
    <n v="0"/>
    <n v="0"/>
    <n v="5.875"/>
    <x v="1449"/>
    <n v="-1"/>
    <n v="0"/>
    <s v="NA"/>
    <n v="0"/>
    <n v="0"/>
    <n v="0"/>
    <n v="5.2875000000000005"/>
    <n v="-6.1687500000000002"/>
    <n v="0.58749999999999947"/>
    <n v="0.29375000000000018"/>
  </r>
  <r>
    <x v="4"/>
    <s v="international airlines"/>
    <s v="Broad"/>
    <x v="17"/>
    <s v="International Los Angeles"/>
    <s v="Position 5-10 Bid Strategy"/>
    <n v="6.25"/>
    <n v="2"/>
    <n v="5.8875000000000002"/>
    <n v="2.9437500000000001"/>
    <n v="63"/>
    <n v="3.1746031746031703E-2"/>
    <n v="1.5363492063492099"/>
    <n v="0"/>
    <n v="0"/>
    <n v="0"/>
    <n v="5.8875000000000002"/>
    <x v="1450"/>
    <n v="-1"/>
    <n v="0"/>
    <s v="NA"/>
    <n v="0"/>
    <n v="0"/>
    <n v="0"/>
    <n v="5.2987500000000001"/>
    <n v="-6.1818750000000007"/>
    <n v="0.58875000000000011"/>
    <n v="0.2943750000000005"/>
  </r>
  <r>
    <x v="4"/>
    <s v="rome flight"/>
    <s v="Broad"/>
    <x v="9"/>
    <s v="Detroit to Rome Sale"/>
    <s v="Position 5-10 Bid Strategy"/>
    <n v="6.25"/>
    <n v="2"/>
    <n v="5.95"/>
    <n v="2.9750000000000001"/>
    <n v="31"/>
    <n v="6.451612903225809E-2"/>
    <n v="1.15967741935484"/>
    <n v="0"/>
    <n v="0"/>
    <n v="0"/>
    <n v="5.95"/>
    <x v="1451"/>
    <n v="-1"/>
    <n v="0"/>
    <s v="NA"/>
    <n v="0"/>
    <n v="0"/>
    <n v="0"/>
    <n v="5.3550000000000004"/>
    <n v="-6.2475000000000005"/>
    <n v="0.59499999999999975"/>
    <n v="0.29750000000000032"/>
  </r>
  <r>
    <x v="4"/>
    <s v="europe tickets"/>
    <s v="Broad"/>
    <x v="10"/>
    <s v="Europe Boston"/>
    <s v="Position 5-10 Bid Strategy"/>
    <n v="6.25"/>
    <n v="2"/>
    <n v="6"/>
    <n v="3"/>
    <n v="36"/>
    <n v="5.5555555555555601E-2"/>
    <n v="3.3333333333333299"/>
    <n v="0"/>
    <n v="0"/>
    <n v="0"/>
    <n v="6"/>
    <x v="605"/>
    <n v="-1"/>
    <n v="0"/>
    <s v="NA"/>
    <n v="0"/>
    <n v="0"/>
    <n v="0"/>
    <n v="5.4"/>
    <n v="-6.3000000000000007"/>
    <n v="0.59999999999999964"/>
    <n v="0.30000000000000071"/>
  </r>
  <r>
    <x v="4"/>
    <s v="paris fares"/>
    <s v="Broad"/>
    <x v="17"/>
    <s v="Los Angeles to Paris Sale"/>
    <s v="Position 5-10 Bid Strategy"/>
    <n v="6.25"/>
    <n v="1"/>
    <n v="6.0250000000000004"/>
    <n v="6.0250000000000004"/>
    <n v="36"/>
    <n v="2.7777777777777801E-2"/>
    <n v="1.8333333333333299"/>
    <n v="0"/>
    <n v="0"/>
    <n v="0"/>
    <n v="6.0250000000000004"/>
    <x v="1452"/>
    <n v="-1"/>
    <n v="0"/>
    <s v="NA"/>
    <n v="0"/>
    <n v="0"/>
    <n v="0"/>
    <n v="5.4225000000000003"/>
    <n v="-6.3262500000000008"/>
    <n v="0.60250000000000004"/>
    <n v="0.30125000000000046"/>
  </r>
  <r>
    <x v="4"/>
    <s v="international airline"/>
    <s v="Broad"/>
    <x v="14"/>
    <s v="International Philadelphia"/>
    <s v="Position 5-10 Bid Strategy"/>
    <n v="6.25"/>
    <n v="1"/>
    <n v="6.0374999999999996"/>
    <n v="6.0374999999999996"/>
    <n v="38"/>
    <n v="2.6315789473684199E-2"/>
    <n v="1.5239473684210501"/>
    <n v="0"/>
    <n v="0"/>
    <n v="0"/>
    <n v="6.0374999999999996"/>
    <x v="1453"/>
    <n v="-1"/>
    <n v="0"/>
    <s v="NA"/>
    <n v="0"/>
    <n v="0"/>
    <n v="0"/>
    <n v="5.4337499999999999"/>
    <n v="-6.3393749999999995"/>
    <n v="0.60374999999999979"/>
    <n v="0.30187499999999989"/>
  </r>
  <r>
    <x v="4"/>
    <s v="rome cheap tickets"/>
    <s v="Broad"/>
    <x v="13"/>
    <s v="Google|Rome"/>
    <s v="Position 5-10 Bid Strategy"/>
    <n v="6.25"/>
    <n v="2"/>
    <n v="6.05"/>
    <n v="3.0249999999999999"/>
    <n v="13"/>
    <n v="0.15384615384615399"/>
    <n v="2.43846153846154"/>
    <n v="0"/>
    <n v="0"/>
    <n v="0"/>
    <n v="6.05"/>
    <x v="1454"/>
    <n v="-1"/>
    <n v="0"/>
    <s v="NA"/>
    <n v="0"/>
    <n v="0"/>
    <n v="0"/>
    <n v="5.4450000000000003"/>
    <n v="-6.3525"/>
    <n v="0.60499999999999954"/>
    <n v="0.30250000000000021"/>
  </r>
  <r>
    <x v="4"/>
    <s v="france airport"/>
    <s v="Broad"/>
    <x v="17"/>
    <s v="Los Angeles to France Sale"/>
    <s v="Position 5-10 Bid Strategy"/>
    <n v="6.25"/>
    <n v="1"/>
    <n v="6.05"/>
    <n v="6.05"/>
    <n v="20"/>
    <n v="0.05"/>
    <n v="1.05"/>
    <n v="0"/>
    <n v="0"/>
    <n v="0"/>
    <n v="6.05"/>
    <x v="1454"/>
    <n v="-1"/>
    <n v="0"/>
    <s v="NA"/>
    <n v="0"/>
    <n v="0"/>
    <n v="0"/>
    <n v="5.4450000000000003"/>
    <n v="-6.3525"/>
    <n v="0.60499999999999954"/>
    <n v="0.30250000000000021"/>
  </r>
  <r>
    <x v="4"/>
    <s v="athens cheap ticket"/>
    <s v="Broad"/>
    <x v="13"/>
    <s v="Google|Athens"/>
    <s v="Position 5-10 Bid Strategy"/>
    <n v="6.25"/>
    <n v="4"/>
    <n v="6.0625"/>
    <n v="1.515625"/>
    <n v="26"/>
    <n v="0.15384615384615399"/>
    <n v="1.5384615384615401"/>
    <n v="0"/>
    <n v="0"/>
    <n v="0"/>
    <n v="6.0625"/>
    <x v="1455"/>
    <n v="-1"/>
    <n v="0"/>
    <s v="NA"/>
    <n v="0"/>
    <n v="0"/>
    <n v="0"/>
    <n v="5.4562499999999998"/>
    <n v="-6.3656250000000005"/>
    <n v="0.60625000000000018"/>
    <n v="0.30312500000000053"/>
  </r>
  <r>
    <x v="4"/>
    <s v="barcelona airfare"/>
    <s v="Broad"/>
    <x v="11"/>
    <s v="Houston to Barcelona Sale"/>
    <s v="Position 5-10 Bid Strategy"/>
    <n v="6.25"/>
    <n v="3"/>
    <n v="6.0750000000000002"/>
    <n v="2.0249999999999999"/>
    <n v="7"/>
    <n v="0.42857142857142899"/>
    <n v="3.71428571428571"/>
    <n v="0"/>
    <n v="0"/>
    <n v="0"/>
    <n v="6.0750000000000002"/>
    <x v="1456"/>
    <n v="-1"/>
    <n v="0"/>
    <s v="NA"/>
    <n v="0"/>
    <n v="0"/>
    <n v="0"/>
    <n v="5.4675000000000002"/>
    <n v="-6.3787500000000001"/>
    <n v="0.60749999999999993"/>
    <n v="0.30374999999999996"/>
  </r>
  <r>
    <x v="4"/>
    <s v="stuttgart"/>
    <s v="Broad"/>
    <x v="13"/>
    <s v="Google|Stuttgart"/>
    <s v="Position 5-10 Bid Strategy"/>
    <n v="6.25"/>
    <n v="4"/>
    <n v="6.0875000000000004"/>
    <n v="1.5218750000000001"/>
    <n v="835"/>
    <n v="4.7904191616766501E-3"/>
    <n v="1.0871856287425199"/>
    <n v="0"/>
    <n v="0"/>
    <n v="0"/>
    <n v="6.0875000000000004"/>
    <x v="1457"/>
    <n v="-1"/>
    <n v="0"/>
    <s v="NA"/>
    <n v="0"/>
    <n v="0"/>
    <n v="0"/>
    <n v="5.4787500000000007"/>
    <n v="-6.3918750000000006"/>
    <n v="0.60874999999999968"/>
    <n v="0.30437500000000028"/>
  </r>
  <r>
    <x v="4"/>
    <s v="milan airlines"/>
    <s v="Broad"/>
    <x v="13"/>
    <s v="Google|Milan"/>
    <s v="Position 5-10 Bid Strategy"/>
    <n v="6.25"/>
    <n v="5"/>
    <n v="6.1124999999999998"/>
    <n v="1.2224999999999999"/>
    <n v="122"/>
    <n v="4.0983606557377004E-2"/>
    <n v="2.8180327868852499"/>
    <n v="0"/>
    <n v="0"/>
    <n v="0"/>
    <n v="6.1124999999999998"/>
    <x v="1458"/>
    <n v="-1"/>
    <n v="0"/>
    <s v="NA"/>
    <n v="0"/>
    <n v="0"/>
    <n v="0"/>
    <n v="5.5012499999999998"/>
    <n v="-6.4181249999999999"/>
    <n v="0.61125000000000007"/>
    <n v="0.30562500000000004"/>
  </r>
  <r>
    <x v="4"/>
    <s v="rome cheap air fares"/>
    <s v="Broad"/>
    <x v="11"/>
    <s v="Houston to Rome Sale"/>
    <s v="Position 5-10 Bid Strategy"/>
    <n v="6.25"/>
    <n v="1"/>
    <n v="6.1624999999999996"/>
    <n v="6.1624999999999996"/>
    <n v="1"/>
    <n v="1"/>
    <n v="1"/>
    <n v="0"/>
    <n v="0"/>
    <n v="0"/>
    <n v="6.1624999999999996"/>
    <x v="935"/>
    <n v="-1"/>
    <n v="0"/>
    <s v="NA"/>
    <n v="0"/>
    <n v="0"/>
    <n v="0"/>
    <n v="5.5462499999999997"/>
    <n v="-6.4706250000000001"/>
    <n v="0.61624999999999996"/>
    <n v="0.30812500000000043"/>
  </r>
  <r>
    <x v="4"/>
    <s v="london airline"/>
    <s v="Broad"/>
    <x v="13"/>
    <s v="Google|London"/>
    <s v="Position 5-10 Bid Strategy"/>
    <n v="6.25"/>
    <n v="3"/>
    <n v="6.1749999750000004"/>
    <n v="2.058333325"/>
    <n v="138"/>
    <n v="2.1739130434782598E-2"/>
    <n v="2.1992753623188399"/>
    <n v="0"/>
    <n v="0"/>
    <n v="0"/>
    <n v="6.1749999750000004"/>
    <x v="1459"/>
    <n v="-1"/>
    <n v="0"/>
    <s v="NA"/>
    <n v="0"/>
    <n v="0"/>
    <n v="0"/>
    <n v="5.5574999775000009"/>
    <n v="-6.4837499737500011"/>
    <n v="0.61749999749999951"/>
    <n v="0.30874999875000064"/>
  </r>
  <r>
    <x v="4"/>
    <s v="international airlines"/>
    <s v="Broad"/>
    <x v="9"/>
    <s v="International Detroit"/>
    <s v="Position 5-10 Bid Strategy"/>
    <n v="6.25"/>
    <n v="2"/>
    <n v="6.1749999999999998"/>
    <n v="3.0874999999999999"/>
    <n v="44"/>
    <n v="4.5454545454545504E-2"/>
    <n v="1.3931818181818201"/>
    <n v="0"/>
    <n v="0"/>
    <n v="0"/>
    <n v="6.1749999999999998"/>
    <x v="1460"/>
    <n v="-1"/>
    <n v="0"/>
    <s v="NA"/>
    <n v="0"/>
    <n v="0"/>
    <n v="0"/>
    <n v="5.5575000000000001"/>
    <n v="-6.4837499999999997"/>
    <n v="0.61749999999999972"/>
    <n v="0.30874999999999986"/>
  </r>
  <r>
    <x v="4"/>
    <s v="barcelona airline"/>
    <s v="Broad"/>
    <x v="0"/>
    <s v="Barcelona"/>
    <s v="Position 5-10 Bid Strategy"/>
    <n v="6.25"/>
    <n v="3"/>
    <n v="6.1999999875"/>
    <n v="2.0666666624999999"/>
    <n v="200"/>
    <n v="1.4999999999999999E-2"/>
    <n v="4.2149999999999999"/>
    <n v="0"/>
    <n v="0"/>
    <n v="0"/>
    <n v="6.1999999875"/>
    <x v="1065"/>
    <n v="-1"/>
    <n v="0"/>
    <s v="NA"/>
    <n v="0"/>
    <n v="0"/>
    <n v="0"/>
    <n v="5.57999998875"/>
    <n v="-6.509999986875"/>
    <n v="0.61999999875"/>
    <n v="0.309999999375"/>
  </r>
  <r>
    <x v="4"/>
    <s v="rome airfares"/>
    <s v="Broad"/>
    <x v="10"/>
    <s v="Boston to Rome Sale"/>
    <s v="Position 5-10 Bid Strategy"/>
    <n v="6.25"/>
    <n v="2"/>
    <n v="6.2249999999999996"/>
    <n v="3.1124999999999998"/>
    <n v="9"/>
    <n v="0.22222222222222199"/>
    <n v="1.2222222222222201"/>
    <n v="0"/>
    <n v="0"/>
    <n v="0"/>
    <n v="6.2249999999999996"/>
    <x v="1461"/>
    <n v="-1"/>
    <n v="0"/>
    <s v="NA"/>
    <n v="0"/>
    <n v="0"/>
    <n v="0"/>
    <n v="5.6025"/>
    <n v="-6.5362499999999999"/>
    <n v="0.62249999999999961"/>
    <n v="0.31125000000000025"/>
  </r>
  <r>
    <x v="4"/>
    <s v="france airlines"/>
    <s v="Broad"/>
    <x v="1"/>
    <s v="DC to France Sale"/>
    <s v="Position 5-10 Bid Strategy"/>
    <n v="6.25"/>
    <n v="2"/>
    <n v="6.2374999999999998"/>
    <n v="3.1187499999999999"/>
    <n v="131"/>
    <n v="1.5267175572519101E-2"/>
    <n v="1.21549618320611"/>
    <n v="0"/>
    <n v="0"/>
    <n v="0"/>
    <n v="6.2374999999999998"/>
    <x v="1462"/>
    <n v="-1"/>
    <n v="0"/>
    <s v="NA"/>
    <n v="0"/>
    <n v="0"/>
    <n v="0"/>
    <n v="5.6137499999999996"/>
    <n v="-6.5493750000000004"/>
    <n v="0.62375000000000025"/>
    <n v="0.31187500000000057"/>
  </r>
  <r>
    <x v="4"/>
    <s v="paris cheap airfare"/>
    <s v="Broad"/>
    <x v="10"/>
    <s v="Boston to Paris Sale"/>
    <s v="Position 5-10 Bid Strategy"/>
    <n v="6.25"/>
    <n v="3"/>
    <n v="6.2374999874999997"/>
    <n v="2.0791666625"/>
    <n v="9"/>
    <n v="0.33333333333333298"/>
    <n v="1"/>
    <n v="0"/>
    <n v="0"/>
    <n v="0"/>
    <n v="6.2374999874999997"/>
    <x v="1463"/>
    <n v="-1"/>
    <n v="0"/>
    <s v="NA"/>
    <n v="0"/>
    <n v="0"/>
    <n v="0"/>
    <n v="5.6137499887499995"/>
    <n v="-6.5493749868749997"/>
    <n v="0.62374999875000015"/>
    <n v="0.31187499937500007"/>
  </r>
  <r>
    <x v="4"/>
    <s v="france airfare deals"/>
    <s v="Broad"/>
    <x v="7"/>
    <s v="New York to France Sale"/>
    <s v="Position 5-10 Bid Strategy"/>
    <n v="6.25"/>
    <n v="2"/>
    <n v="6.25"/>
    <n v="3.125"/>
    <n v="14"/>
    <n v="0.14285714285714302"/>
    <n v="1.28571428571429"/>
    <n v="0"/>
    <n v="0"/>
    <n v="0"/>
    <n v="6.25"/>
    <x v="1464"/>
    <n v="-1"/>
    <n v="0"/>
    <s v="NA"/>
    <n v="0"/>
    <n v="0"/>
    <n v="0"/>
    <n v="5.625"/>
    <n v="-6.5625"/>
    <n v="0.625"/>
    <n v="0.3125"/>
  </r>
  <r>
    <x v="4"/>
    <s v="paris air plane tickets"/>
    <s v="Broad"/>
    <x v="7"/>
    <s v="New York to Paris Sale"/>
    <s v="Position 5-10 Bid Strategy"/>
    <n v="6.25"/>
    <n v="2"/>
    <n v="6.25"/>
    <n v="3.125"/>
    <n v="1"/>
    <n v="2"/>
    <n v="1"/>
    <n v="0"/>
    <n v="0"/>
    <n v="0"/>
    <n v="6.25"/>
    <x v="1464"/>
    <n v="-1"/>
    <n v="0"/>
    <s v="NA"/>
    <n v="0"/>
    <n v="0"/>
    <n v="0"/>
    <n v="5.625"/>
    <n v="-6.5625"/>
    <n v="0.625"/>
    <n v="0.3125"/>
  </r>
  <r>
    <x v="4"/>
    <s v="cheap europe flight"/>
    <s v="Broad"/>
    <x v="17"/>
    <s v="Cheap Europe Los Angeles"/>
    <s v="Position 5-10 Bid Strategy"/>
    <n v="6.25"/>
    <n v="4"/>
    <n v="6.3"/>
    <n v="1.575"/>
    <n v="11"/>
    <n v="0.36363636363636404"/>
    <n v="1.0909090909090899"/>
    <n v="0"/>
    <n v="0"/>
    <n v="0"/>
    <n v="6.3"/>
    <x v="1465"/>
    <n v="-1"/>
    <n v="0"/>
    <s v="NA"/>
    <n v="0"/>
    <n v="0"/>
    <n v="0"/>
    <n v="5.67"/>
    <n v="-6.6150000000000002"/>
    <n v="0.62999999999999989"/>
    <n v="0.31500000000000039"/>
  </r>
  <r>
    <x v="4"/>
    <s v="cheap international tickets"/>
    <s v="Broad"/>
    <x v="14"/>
    <s v="Cheap International Philadelphia"/>
    <s v="Position 5-10 Bid Strategy"/>
    <n v="6.25"/>
    <n v="2"/>
    <n v="6.3375000000000004"/>
    <n v="3.1687500000000002"/>
    <n v="3"/>
    <n v="0.66666666666666696"/>
    <n v="1"/>
    <n v="0"/>
    <n v="0"/>
    <n v="0"/>
    <n v="6.3375000000000004"/>
    <x v="1466"/>
    <n v="-1"/>
    <n v="0"/>
    <s v="NA"/>
    <n v="0"/>
    <n v="0"/>
    <n v="0"/>
    <n v="5.7037500000000003"/>
    <n v="-6.6543750000000008"/>
    <n v="0.63375000000000004"/>
    <n v="0.31687500000000046"/>
  </r>
  <r>
    <x v="4"/>
    <s v="india cheap airfare"/>
    <s v="Broad"/>
    <x v="22"/>
    <s v="India"/>
    <s v="Position 5-10 Bid Strategy"/>
    <n v="6.25"/>
    <n v="3"/>
    <n v="6.3624999750000004"/>
    <n v="2.120833325"/>
    <n v="32"/>
    <n v="9.375E-2"/>
    <n v="1.0562499999999999"/>
    <n v="0"/>
    <n v="0"/>
    <n v="0"/>
    <n v="6.3624999750000004"/>
    <x v="1467"/>
    <n v="-1"/>
    <n v="0"/>
    <s v="NA"/>
    <n v="0"/>
    <n v="0"/>
    <n v="0"/>
    <n v="5.7262499775000002"/>
    <n v="-6.6806249737500005"/>
    <n v="0.63624999750000022"/>
    <n v="0.31812499875000011"/>
  </r>
  <r>
    <x v="4"/>
    <s v="international airfares"/>
    <s v="Broad"/>
    <x v="1"/>
    <s v="International DC"/>
    <s v="Position 5-10 Bid Strategy"/>
    <n v="6.25"/>
    <n v="2"/>
    <n v="6.375"/>
    <n v="3.1875"/>
    <n v="63"/>
    <n v="3.1746031746031703E-2"/>
    <n v="2.64920634920635"/>
    <n v="0"/>
    <n v="0"/>
    <n v="0"/>
    <n v="6.375"/>
    <x v="1468"/>
    <n v="-1"/>
    <n v="0"/>
    <s v="NA"/>
    <n v="0"/>
    <n v="0"/>
    <n v="0"/>
    <n v="5.7374999999999998"/>
    <n v="-6.6937500000000005"/>
    <n v="0.63750000000000018"/>
    <n v="0.31875000000000053"/>
  </r>
  <r>
    <x v="4"/>
    <s v="venice airport"/>
    <s v="Broad"/>
    <x v="0"/>
    <s v="Venice"/>
    <s v="Position 5-10 Bid Strategy"/>
    <n v="6.25"/>
    <n v="9"/>
    <n v="6.3874999125"/>
    <n v="0.7097222125"/>
    <n v="2679"/>
    <n v="3.3594624860022399E-3"/>
    <n v="5.1006345651362404"/>
    <n v="0"/>
    <n v="0"/>
    <n v="0"/>
    <n v="6.3874999125"/>
    <x v="1469"/>
    <n v="-1"/>
    <n v="0"/>
    <s v="NA"/>
    <n v="0"/>
    <n v="0"/>
    <n v="0"/>
    <n v="5.74874992125"/>
    <n v="-6.7068749081250001"/>
    <n v="0.63874999125000009"/>
    <n v="0.31937499562500005"/>
  </r>
  <r>
    <x v="4"/>
    <s v="milan tickets"/>
    <s v="Broad"/>
    <x v="0"/>
    <s v="Milan"/>
    <s v="Position 5-10 Bid Strategy"/>
    <n v="6.25"/>
    <n v="8"/>
    <n v="6.3875000000000002"/>
    <n v="0.79843750000000002"/>
    <n v="856"/>
    <n v="9.3457943925233603E-3"/>
    <n v="4.7759345794392498"/>
    <n v="0"/>
    <n v="0"/>
    <n v="0"/>
    <n v="6.3875000000000002"/>
    <x v="1470"/>
    <n v="-1"/>
    <n v="0"/>
    <s v="NA"/>
    <n v="0"/>
    <n v="0"/>
    <n v="0"/>
    <n v="5.7487500000000002"/>
    <n v="-6.7068750000000001"/>
    <n v="0.63874999999999993"/>
    <n v="0.31937499999999996"/>
  </r>
  <r>
    <x v="4"/>
    <s v="madrid cheap flight"/>
    <s v="Broad"/>
    <x v="0"/>
    <s v="Madrid"/>
    <s v="Position 5-10 Bid Strategy"/>
    <n v="6.25"/>
    <n v="7"/>
    <n v="6.3999999874999993"/>
    <n v="0.9142857124999999"/>
    <n v="317"/>
    <n v="2.20820189274448E-2"/>
    <n v="5.9659305993690896"/>
    <n v="0"/>
    <n v="0"/>
    <n v="0"/>
    <n v="6.3999999874999993"/>
    <x v="1471"/>
    <n v="-1"/>
    <n v="0"/>
    <s v="NA"/>
    <n v="0"/>
    <n v="0"/>
    <n v="0"/>
    <n v="5.7599999887499997"/>
    <n v="-6.719999986875"/>
    <n v="0.63999999874999958"/>
    <n v="0.31999999937500068"/>
  </r>
  <r>
    <x v="4"/>
    <s v="european cheap flight"/>
    <s v="Broad"/>
    <x v="0"/>
    <s v="Europe"/>
    <s v="Position 5-10 Bid Strategy"/>
    <n v="6.25"/>
    <n v="3"/>
    <n v="6.4124999999999996"/>
    <n v="2.1375000000000002"/>
    <n v="48"/>
    <n v="6.25E-2"/>
    <n v="1.3145833333333301"/>
    <n v="0"/>
    <n v="0"/>
    <n v="0"/>
    <n v="6.4124999999999996"/>
    <x v="1472"/>
    <n v="-1"/>
    <n v="0"/>
    <s v="NA"/>
    <n v="0"/>
    <n v="0"/>
    <n v="0"/>
    <n v="5.7712500000000002"/>
    <n v="-6.7331250000000002"/>
    <n v="0.64124999999999943"/>
    <n v="0.3206250000000006"/>
  </r>
  <r>
    <x v="4"/>
    <s v="international airlines"/>
    <s v="Broad"/>
    <x v="1"/>
    <s v="International DC"/>
    <s v="Position 5-10 Bid Strategy"/>
    <n v="6.25"/>
    <n v="2"/>
    <n v="6.4124999999999996"/>
    <n v="3.2062499999999998"/>
    <n v="43"/>
    <n v="4.6511627906976702E-2"/>
    <n v="1.48372093023256"/>
    <n v="0"/>
    <n v="0"/>
    <n v="0"/>
    <n v="6.4124999999999996"/>
    <x v="1472"/>
    <n v="-1"/>
    <n v="0"/>
    <s v="NA"/>
    <n v="0"/>
    <n v="0"/>
    <n v="0"/>
    <n v="5.7712500000000002"/>
    <n v="-6.7331250000000002"/>
    <n v="0.64124999999999943"/>
    <n v="0.3206250000000006"/>
  </r>
  <r>
    <x v="4"/>
    <s v="rome airlines"/>
    <s v="Broad"/>
    <x v="17"/>
    <s v="Los Angeles to Rome Sale"/>
    <s v="Position 5-10 Bid Strategy"/>
    <n v="6.25"/>
    <n v="2"/>
    <n v="6.4249999999999998"/>
    <n v="3.2124999999999999"/>
    <n v="27"/>
    <n v="7.4074074074074098E-2"/>
    <n v="5.4222222222222198"/>
    <n v="0"/>
    <n v="0"/>
    <n v="0"/>
    <n v="6.4249999999999998"/>
    <x v="1473"/>
    <n v="-1"/>
    <n v="0"/>
    <s v="NA"/>
    <n v="0"/>
    <n v="0"/>
    <n v="0"/>
    <n v="5.7824999999999998"/>
    <n v="-6.7462499999999999"/>
    <n v="0.64250000000000007"/>
    <n v="0.32125000000000004"/>
  </r>
  <r>
    <x v="4"/>
    <s v="cheap europe flights"/>
    <s v="Broad"/>
    <x v="7"/>
    <s v="Cheap Europe New York"/>
    <s v="Position 5-10 Bid Strategy"/>
    <n v="6.25"/>
    <n v="3"/>
    <n v="6.4374999749999997"/>
    <n v="2.1458333249999999"/>
    <n v="28"/>
    <n v="0.107142857142857"/>
    <n v="2.1"/>
    <n v="0"/>
    <n v="0"/>
    <n v="0"/>
    <n v="6.4374999749999997"/>
    <x v="1234"/>
    <n v="-1"/>
    <n v="0"/>
    <s v="NA"/>
    <n v="0"/>
    <n v="0"/>
    <n v="0"/>
    <n v="5.7937499775000001"/>
    <n v="-6.75937497375"/>
    <n v="0.64374999749999962"/>
    <n v="0.32187499875000025"/>
  </r>
  <r>
    <x v="4"/>
    <s v="athens cheap tickets"/>
    <s v="Broad"/>
    <x v="1"/>
    <s v="DC to Athens Sale"/>
    <s v="Position 5-10 Bid Strategy"/>
    <n v="6.25"/>
    <n v="2"/>
    <n v="6.4375"/>
    <n v="3.21875"/>
    <n v="3"/>
    <n v="0.66666666666666696"/>
    <n v="1"/>
    <n v="0"/>
    <n v="0"/>
    <n v="0"/>
    <n v="6.4375"/>
    <x v="1474"/>
    <n v="-1"/>
    <n v="0"/>
    <s v="NA"/>
    <n v="0"/>
    <n v="0"/>
    <n v="0"/>
    <n v="5.7937500000000002"/>
    <n v="-6.7593750000000004"/>
    <n v="0.64374999999999982"/>
    <n v="0.32187500000000036"/>
  </r>
  <r>
    <x v="4"/>
    <s v="france air flights"/>
    <s v="Broad"/>
    <x v="1"/>
    <s v="DC to France Sale"/>
    <s v="Position 5-10 Bid Strategy"/>
    <n v="6.25"/>
    <n v="6"/>
    <n v="6.4374999749999997"/>
    <n v="1.0729166625"/>
    <n v="24"/>
    <n v="0.25"/>
    <n v="1.0416666666666701"/>
    <n v="0"/>
    <n v="0"/>
    <n v="0"/>
    <n v="6.4374999749999997"/>
    <x v="1234"/>
    <n v="-1"/>
    <n v="0"/>
    <s v="NA"/>
    <n v="0"/>
    <n v="0"/>
    <n v="0"/>
    <n v="5.7937499775000001"/>
    <n v="-6.75937497375"/>
    <n v="0.64374999749999962"/>
    <n v="0.32187499875000025"/>
  </r>
  <r>
    <x v="4"/>
    <s v="turkey plane tickets"/>
    <s v="Broad"/>
    <x v="13"/>
    <s v="Google|Turkey"/>
    <s v="Position 5-10 Bid Strategy"/>
    <n v="6.25"/>
    <n v="4"/>
    <n v="6.4749999999999996"/>
    <n v="1.6187499999999999"/>
    <n v="21"/>
    <n v="0.19047619047619002"/>
    <n v="2.4761904761904798"/>
    <n v="0"/>
    <n v="0"/>
    <n v="0"/>
    <n v="6.4749999999999996"/>
    <x v="1475"/>
    <n v="-1"/>
    <n v="0"/>
    <s v="NA"/>
    <n v="0"/>
    <n v="0"/>
    <n v="0"/>
    <n v="5.8274999999999997"/>
    <n v="-6.7987500000000001"/>
    <n v="0.64749999999999996"/>
    <n v="0.32375000000000043"/>
  </r>
  <r>
    <x v="4"/>
    <s v="fly to milan"/>
    <s v="Broad"/>
    <x v="0"/>
    <s v="Milan"/>
    <s v="Position 5-10 Bid Strategy"/>
    <n v="6.25"/>
    <n v="11"/>
    <n v="6.4749999874999995"/>
    <n v="0.58863636249999995"/>
    <n v="295"/>
    <n v="3.7288135593220299E-2"/>
    <n v="5.7945762711864397"/>
    <n v="0"/>
    <n v="0"/>
    <n v="0"/>
    <n v="6.4749999874999995"/>
    <x v="1476"/>
    <n v="-1"/>
    <n v="0"/>
    <s v="NA"/>
    <n v="0"/>
    <n v="0"/>
    <n v="0"/>
    <n v="5.8274999887499996"/>
    <n v="-6.7987499868749994"/>
    <n v="0.64749999874999986"/>
    <n v="0.32374999937499993"/>
  </r>
  <r>
    <x v="4"/>
    <s v="cheap europe flight"/>
    <s v="Broad"/>
    <x v="7"/>
    <s v="Cheap Europe New York"/>
    <s v="Position 5-10 Bid Strategy"/>
    <n v="6.25"/>
    <n v="3"/>
    <n v="6.4874999999999998"/>
    <n v="2.1625000000000001"/>
    <n v="8"/>
    <n v="0.375"/>
    <n v="1"/>
    <n v="0"/>
    <n v="0"/>
    <n v="0"/>
    <n v="6.4874999999999998"/>
    <x v="1477"/>
    <n v="-1"/>
    <n v="0"/>
    <s v="NA"/>
    <n v="0"/>
    <n v="0"/>
    <n v="0"/>
    <n v="5.8387500000000001"/>
    <n v="-6.8118749999999997"/>
    <n v="0.64874999999999972"/>
    <n v="0.32437499999999986"/>
  </r>
  <r>
    <x v="4"/>
    <s v="paris plane ticket"/>
    <s v="Broad"/>
    <x v="15"/>
    <s v="Chicago to Paris Sale"/>
    <s v="Position 5-10 Bid Strategy"/>
    <n v="6.25"/>
    <n v="4"/>
    <n v="6.4874999999999998"/>
    <n v="1.621875"/>
    <n v="11"/>
    <n v="0.36363636363636404"/>
    <n v="1.0909090909090899"/>
    <n v="0"/>
    <n v="0"/>
    <n v="0"/>
    <n v="6.4874999999999998"/>
    <x v="1477"/>
    <n v="-1"/>
    <n v="0"/>
    <s v="NA"/>
    <n v="0"/>
    <n v="0"/>
    <n v="0"/>
    <n v="5.8387500000000001"/>
    <n v="-6.8118749999999997"/>
    <n v="0.64874999999999972"/>
    <n v="0.32437499999999986"/>
  </r>
  <r>
    <x v="4"/>
    <s v="athens airlines"/>
    <s v="Broad"/>
    <x v="7"/>
    <s v="New York to Athens Sale"/>
    <s v="Position 5-10 Bid Strategy"/>
    <n v="6.25"/>
    <n v="4"/>
    <n v="6.5"/>
    <n v="1.625"/>
    <n v="23"/>
    <n v="0.173913043478261"/>
    <n v="1.2156521739130399"/>
    <n v="0"/>
    <n v="0"/>
    <n v="0"/>
    <n v="6.5"/>
    <x v="1478"/>
    <n v="-1"/>
    <n v="0"/>
    <s v="NA"/>
    <n v="0"/>
    <n v="0"/>
    <n v="0"/>
    <n v="5.8500000000000005"/>
    <n v="-6.8250000000000002"/>
    <n v="0.64999999999999947"/>
    <n v="0.32500000000000018"/>
  </r>
  <r>
    <x v="4"/>
    <s v="paris airline tickets"/>
    <s v="Broad"/>
    <x v="11"/>
    <s v="Houston to Paris Sale"/>
    <s v="Position 5-10 Bid Strategy"/>
    <n v="6.25"/>
    <n v="3"/>
    <n v="6.5250000000000004"/>
    <n v="2.1749999999999998"/>
    <n v="41"/>
    <n v="7.3170731707317097E-2"/>
    <n v="1.6097560975609799"/>
    <n v="0"/>
    <n v="0"/>
    <n v="0"/>
    <n v="6.5250000000000004"/>
    <x v="1479"/>
    <n v="-1"/>
    <n v="0"/>
    <s v="NA"/>
    <n v="0"/>
    <n v="0"/>
    <n v="0"/>
    <n v="5.8725000000000005"/>
    <n v="-6.8512500000000003"/>
    <n v="0.65249999999999986"/>
    <n v="0.32624999999999993"/>
  </r>
  <r>
    <x v="4"/>
    <s v="athens airlines"/>
    <s v="Broad"/>
    <x v="11"/>
    <s v="Houston to Athens Sale"/>
    <s v="Position 5-10 Bid Strategy"/>
    <n v="6.25"/>
    <n v="2"/>
    <n v="6.5250000000000004"/>
    <n v="3.2625000000000002"/>
    <n v="35"/>
    <n v="5.7142857142857099E-2"/>
    <n v="1.74114285714286"/>
    <n v="0"/>
    <n v="0"/>
    <n v="0"/>
    <n v="6.5250000000000004"/>
    <x v="1479"/>
    <n v="-1"/>
    <n v="0"/>
    <s v="NA"/>
    <n v="0"/>
    <n v="0"/>
    <n v="0"/>
    <n v="5.8725000000000005"/>
    <n v="-6.8512500000000003"/>
    <n v="0.65249999999999986"/>
    <n v="0.32624999999999993"/>
  </r>
  <r>
    <x v="4"/>
    <s v="europe flight"/>
    <s v="Broad"/>
    <x v="10"/>
    <s v="Europe Boston"/>
    <s v="Position 5-10 Bid Strategy"/>
    <n v="6.25"/>
    <n v="2"/>
    <n v="6.5374999999999996"/>
    <n v="3.2687499999999998"/>
    <n v="98"/>
    <n v="2.04081632653061E-2"/>
    <n v="1.5948979591836701"/>
    <n v="0"/>
    <n v="0"/>
    <n v="0"/>
    <n v="6.5374999999999996"/>
    <x v="1480"/>
    <n v="-1"/>
    <n v="0"/>
    <s v="NA"/>
    <n v="0"/>
    <n v="0"/>
    <n v="0"/>
    <n v="5.88375"/>
    <n v="-6.8643749999999999"/>
    <n v="0.65374999999999961"/>
    <n v="0.32687500000000025"/>
  </r>
  <r>
    <x v="4"/>
    <s v="berlin flight"/>
    <s v="Broad"/>
    <x v="13"/>
    <s v="Google|Berlin"/>
    <s v="Position 5-10 Bid Strategy"/>
    <n v="6.25"/>
    <n v="4"/>
    <n v="6.55"/>
    <n v="1.6375"/>
    <n v="239"/>
    <n v="1.6736401673640201E-2"/>
    <n v="1.2276150627615099"/>
    <n v="0"/>
    <n v="0"/>
    <n v="0"/>
    <n v="6.55"/>
    <x v="876"/>
    <n v="-1"/>
    <n v="0"/>
    <s v="NA"/>
    <n v="0"/>
    <n v="0"/>
    <n v="0"/>
    <n v="5.8949999999999996"/>
    <n v="-6.8775000000000004"/>
    <n v="0.65500000000000025"/>
    <n v="0.32750000000000057"/>
  </r>
  <r>
    <x v="4"/>
    <s v="new york to athens"/>
    <s v="Broad"/>
    <x v="0"/>
    <s v="Athens"/>
    <s v="Position 5-10 Bid Strategy"/>
    <n v="6.25"/>
    <n v="5"/>
    <n v="6.55"/>
    <n v="1.31"/>
    <n v="53"/>
    <n v="9.4339622641509399E-2"/>
    <n v="5.2094339622641499"/>
    <n v="0"/>
    <n v="0"/>
    <n v="0"/>
    <n v="6.55"/>
    <x v="876"/>
    <n v="-1"/>
    <n v="0"/>
    <s v="NA"/>
    <n v="0"/>
    <n v="0"/>
    <n v="0"/>
    <n v="5.8949999999999996"/>
    <n v="-6.8775000000000004"/>
    <n v="0.65500000000000025"/>
    <n v="0.32750000000000057"/>
  </r>
  <r>
    <x v="4"/>
    <s v="cheap europe airfare"/>
    <s v="Broad"/>
    <x v="9"/>
    <s v="Cheap Europe Detroit"/>
    <s v="Position 5-10 Bid Strategy"/>
    <n v="6.25"/>
    <n v="2"/>
    <n v="6.55"/>
    <n v="3.2749999999999999"/>
    <n v="11"/>
    <n v="0.18181818181818202"/>
    <n v="1"/>
    <n v="0"/>
    <n v="0"/>
    <n v="0"/>
    <n v="6.55"/>
    <x v="876"/>
    <n v="-1"/>
    <n v="0"/>
    <s v="NA"/>
    <n v="0"/>
    <n v="0"/>
    <n v="0"/>
    <n v="5.8949999999999996"/>
    <n v="-6.8775000000000004"/>
    <n v="0.65500000000000025"/>
    <n v="0.32750000000000057"/>
  </r>
  <r>
    <x v="4"/>
    <s v="france airlines"/>
    <s v="Broad"/>
    <x v="10"/>
    <s v="Boston to France Sale"/>
    <s v="Position 5-10 Bid Strategy"/>
    <n v="6.25"/>
    <n v="5"/>
    <n v="6.6"/>
    <n v="1.32"/>
    <n v="457"/>
    <n v="1.09409190371991E-2"/>
    <n v="1.6665207877461701"/>
    <n v="0"/>
    <n v="0"/>
    <n v="0"/>
    <n v="6.6"/>
    <x v="1481"/>
    <n v="-1"/>
    <n v="0"/>
    <s v="NA"/>
    <n v="0"/>
    <n v="0"/>
    <n v="0"/>
    <n v="5.9399999999999995"/>
    <n v="-6.93"/>
    <n v="0.66000000000000014"/>
    <n v="0.33000000000000007"/>
  </r>
  <r>
    <x v="4"/>
    <s v="germany plane ticket"/>
    <s v="Broad"/>
    <x v="13"/>
    <s v="Google|Germany"/>
    <s v="Position 5-10 Bid Strategy"/>
    <n v="6.25"/>
    <n v="3"/>
    <n v="6.6124999874999997"/>
    <n v="2.2041666625"/>
    <n v="13"/>
    <n v="0.230769230769231"/>
    <n v="2.3076923076923102"/>
    <n v="0"/>
    <n v="0"/>
    <n v="0"/>
    <n v="6.6124999874999997"/>
    <x v="1482"/>
    <n v="-1"/>
    <n v="0"/>
    <s v="NA"/>
    <n v="0"/>
    <n v="0"/>
    <n v="0"/>
    <n v="5.9512499887499999"/>
    <n v="-6.9431249868749996"/>
    <n v="0.66124999874999979"/>
    <n v="0.33062499937499989"/>
  </r>
  <r>
    <x v="4"/>
    <s v="flight to england"/>
    <s v="Broad"/>
    <x v="13"/>
    <s v="Google|England"/>
    <s v="Position 5-10 Bid Strategy"/>
    <n v="6.25"/>
    <n v="4"/>
    <n v="6.65"/>
    <n v="1.6625000000000001"/>
    <n v="48"/>
    <n v="8.3333333333333301E-2"/>
    <n v="2.3854166666666701"/>
    <n v="0"/>
    <n v="0"/>
    <n v="0"/>
    <n v="6.65"/>
    <x v="937"/>
    <n v="-1"/>
    <n v="0"/>
    <s v="NA"/>
    <n v="0"/>
    <n v="0"/>
    <n v="0"/>
    <n v="5.9850000000000003"/>
    <n v="-6.9825000000000008"/>
    <n v="0.66500000000000004"/>
    <n v="0.33250000000000046"/>
  </r>
  <r>
    <x v="4"/>
    <s v="florence cheap flight"/>
    <s v="Broad"/>
    <x v="0"/>
    <s v="Florence"/>
    <s v="Position 5-10 Bid Strategy"/>
    <n v="6.25"/>
    <n v="6"/>
    <n v="6.6624999750000002"/>
    <n v="1.1104166625"/>
    <n v="118"/>
    <n v="5.0847457627118703E-2"/>
    <n v="4.9610169491525404"/>
    <n v="0"/>
    <n v="0"/>
    <n v="0"/>
    <n v="6.6624999750000002"/>
    <x v="432"/>
    <n v="-1"/>
    <n v="0"/>
    <s v="NA"/>
    <n v="0"/>
    <n v="0"/>
    <n v="0"/>
    <n v="5.9962499775000007"/>
    <n v="-6.9956249737500009"/>
    <n v="0.66624999749999958"/>
    <n v="0.33312499875000068"/>
  </r>
  <r>
    <x v="4"/>
    <s v="cheap europe flights"/>
    <s v="Broad"/>
    <x v="9"/>
    <s v="Cheap Europe Detroit"/>
    <s v="Position 5-10 Bid Strategy"/>
    <n v="6.25"/>
    <n v="3"/>
    <n v="6.6624999750000002"/>
    <n v="2.2208333250000001"/>
    <n v="25"/>
    <n v="0.12"/>
    <n v="1.1599999999999999"/>
    <n v="0"/>
    <n v="0"/>
    <n v="0"/>
    <n v="6.6624999750000002"/>
    <x v="432"/>
    <n v="-1"/>
    <n v="0"/>
    <s v="NA"/>
    <n v="0"/>
    <n v="0"/>
    <n v="0"/>
    <n v="5.9962499775000007"/>
    <n v="-6.9956249737500009"/>
    <n v="0.66624999749999958"/>
    <n v="0.33312499875000068"/>
  </r>
  <r>
    <x v="4"/>
    <s v="italy plane tickets"/>
    <s v="Broad"/>
    <x v="0"/>
    <s v="Italy"/>
    <s v="Position 5-10 Bid Strategy"/>
    <n v="6.25"/>
    <n v="3"/>
    <n v="6.7374999750000004"/>
    <n v="2.245833325"/>
    <n v="31"/>
    <n v="9.6774193548387094E-2"/>
    <n v="5.0967741935483897"/>
    <n v="0"/>
    <n v="0"/>
    <n v="0"/>
    <n v="6.7374999750000004"/>
    <x v="1483"/>
    <n v="-1"/>
    <n v="0"/>
    <s v="NA"/>
    <n v="0"/>
    <n v="0"/>
    <n v="0"/>
    <n v="6.0637499775000006"/>
    <n v="-7.0743749737500004"/>
    <n v="0.67374999749999986"/>
    <n v="0.33687499874999993"/>
  </r>
  <r>
    <x v="4"/>
    <s v="[london travel]"/>
    <s v="Exact"/>
    <x v="0"/>
    <s v="London"/>
    <s v="Position 5-10 Bid Strategy"/>
    <n v="6.25"/>
    <n v="2"/>
    <n v="6.7374999999999998"/>
    <n v="3.3687499999999999"/>
    <n v="66"/>
    <n v="3.0303030303030297E-2"/>
    <n v="1.14393939393939"/>
    <n v="0"/>
    <n v="0"/>
    <n v="0"/>
    <n v="6.7374999999999998"/>
    <x v="1484"/>
    <n v="-1"/>
    <n v="0"/>
    <s v="NA"/>
    <n v="0"/>
    <n v="0"/>
    <n v="0"/>
    <n v="6.0637499999999998"/>
    <n v="-7.0743749999999999"/>
    <n v="0.67375000000000007"/>
    <n v="0.33687500000000004"/>
  </r>
  <r>
    <x v="4"/>
    <s v="turkey airfares"/>
    <s v="Broad"/>
    <x v="0"/>
    <s v="Turkey"/>
    <s v="Position 5-10 Bid Strategy"/>
    <n v="6.25"/>
    <n v="4"/>
    <n v="6.75"/>
    <n v="1.6875"/>
    <n v="42"/>
    <n v="9.5238095238095205E-2"/>
    <n v="1.75714285714286"/>
    <n v="0"/>
    <n v="0"/>
    <n v="0"/>
    <n v="6.75"/>
    <x v="1485"/>
    <n v="-1"/>
    <n v="0"/>
    <s v="NA"/>
    <n v="0"/>
    <n v="0"/>
    <n v="0"/>
    <n v="6.0750000000000002"/>
    <n v="-7.0875000000000004"/>
    <n v="0.67499999999999982"/>
    <n v="0.33750000000000036"/>
  </r>
  <r>
    <x v="4"/>
    <s v="paris cheap ticket"/>
    <s v="Broad"/>
    <x v="5"/>
    <s v="San Francisco to Paris Sale"/>
    <s v="Position 5-10 Bid Strategy"/>
    <n v="6.25"/>
    <n v="3"/>
    <n v="6.7749999750000001"/>
    <n v="2.2583333250000002"/>
    <n v="26"/>
    <n v="0.11538461538461499"/>
    <n v="1.9615384615384599"/>
    <n v="0"/>
    <n v="0"/>
    <n v="0"/>
    <n v="6.7749999750000001"/>
    <x v="1486"/>
    <n v="-1"/>
    <n v="0"/>
    <s v="NA"/>
    <n v="0"/>
    <n v="0"/>
    <n v="0"/>
    <n v="6.0974999775000001"/>
    <n v="-7.1137499737500001"/>
    <n v="0.67749999750000001"/>
    <n v="0.33874999875"/>
  </r>
  <r>
    <x v="4"/>
    <s v="france cheap air tickets"/>
    <s v="Broad"/>
    <x v="7"/>
    <s v="New York to France Sale"/>
    <s v="Position 5-10 Bid Strategy"/>
    <n v="6.25"/>
    <n v="3"/>
    <n v="6.7749999750000001"/>
    <n v="2.2583333250000002"/>
    <n v="7"/>
    <n v="0.42857142857142899"/>
    <n v="1"/>
    <n v="0"/>
    <n v="0"/>
    <n v="0"/>
    <n v="6.7749999750000001"/>
    <x v="1486"/>
    <n v="-1"/>
    <n v="0"/>
    <s v="NA"/>
    <n v="0"/>
    <n v="0"/>
    <n v="0"/>
    <n v="6.0974999775000001"/>
    <n v="-7.1137499737500001"/>
    <n v="0.67749999750000001"/>
    <n v="0.33874999875"/>
  </r>
  <r>
    <x v="4"/>
    <s v="nuremberg"/>
    <s v="Broad"/>
    <x v="13"/>
    <s v="Google|Nuremberg"/>
    <s v="Position 5-10 Bid Strategy"/>
    <n v="6.25"/>
    <n v="1"/>
    <n v="6.7874999999999996"/>
    <n v="6.7874999999999996"/>
    <n v="481"/>
    <n v="2.0790020790020804E-3"/>
    <n v="1.05093555093555"/>
    <n v="0"/>
    <n v="0"/>
    <n v="0"/>
    <n v="6.7874999999999996"/>
    <x v="1487"/>
    <n v="-1"/>
    <n v="0"/>
    <s v="NA"/>
    <n v="0"/>
    <n v="0"/>
    <n v="0"/>
    <n v="6.1087499999999997"/>
    <n v="-7.1268750000000001"/>
    <n v="0.67874999999999996"/>
    <n v="0.33937500000000043"/>
  </r>
  <r>
    <x v="4"/>
    <s v="barcelona cheap flight"/>
    <s v="Broad"/>
    <x v="0"/>
    <s v="Barcelona"/>
    <s v="Position 5-10 Bid Strategy"/>
    <n v="6.25"/>
    <n v="5"/>
    <n v="6.7874999999999996"/>
    <n v="1.3574999999999999"/>
    <n v="136"/>
    <n v="3.6764705882352901E-2"/>
    <n v="5.0198529411764703"/>
    <n v="0"/>
    <n v="0"/>
    <n v="0"/>
    <n v="6.7874999999999996"/>
    <x v="1487"/>
    <n v="-1"/>
    <n v="0"/>
    <s v="NA"/>
    <n v="0"/>
    <n v="0"/>
    <n v="0"/>
    <n v="6.1087499999999997"/>
    <n v="-7.1268750000000001"/>
    <n v="0.67874999999999996"/>
    <n v="0.33937500000000043"/>
  </r>
  <r>
    <x v="4"/>
    <s v="madrid airlines"/>
    <s v="Broad"/>
    <x v="7"/>
    <s v="New York to Madrid Sale"/>
    <s v="Position 5-10 Bid Strategy"/>
    <n v="6.25"/>
    <n v="3"/>
    <n v="6.7874999999999996"/>
    <n v="2.2625000000000002"/>
    <n v="126"/>
    <n v="2.3809523809523801E-2"/>
    <n v="1.63325396825397"/>
    <n v="0"/>
    <n v="0"/>
    <n v="0"/>
    <n v="6.7874999999999996"/>
    <x v="1487"/>
    <n v="-1"/>
    <n v="0"/>
    <s v="NA"/>
    <n v="0"/>
    <n v="0"/>
    <n v="0"/>
    <n v="6.1087499999999997"/>
    <n v="-7.1268750000000001"/>
    <n v="0.67874999999999996"/>
    <n v="0.33937500000000043"/>
  </r>
  <r>
    <x v="4"/>
    <s v="florence airlines"/>
    <s v="Broad"/>
    <x v="7"/>
    <s v="New York to Florence Sale"/>
    <s v="Position 5-10 Bid Strategy"/>
    <n v="6.25"/>
    <n v="3"/>
    <n v="6.8250000000000002"/>
    <n v="2.2749999999999999"/>
    <n v="42"/>
    <n v="7.1428571428571397E-2"/>
    <n v="3.4545238095238102"/>
    <n v="0"/>
    <n v="0"/>
    <n v="0"/>
    <n v="6.8250000000000002"/>
    <x v="1488"/>
    <n v="-1"/>
    <n v="0"/>
    <s v="NA"/>
    <n v="0"/>
    <n v="0"/>
    <n v="0"/>
    <n v="6.1425000000000001"/>
    <n v="-7.1662500000000007"/>
    <n v="0.68250000000000011"/>
    <n v="0.3412500000000005"/>
  </r>
  <r>
    <x v="4"/>
    <s v="madrid flights"/>
    <s v="Broad"/>
    <x v="7"/>
    <s v="New York to Madrid Sale"/>
    <s v="Position 5-10 Bid Strategy"/>
    <n v="6.25"/>
    <n v="3"/>
    <n v="6.8499999750000002"/>
    <n v="2.2833333250000001"/>
    <n v="101"/>
    <n v="2.9702970297029698E-2"/>
    <n v="1.59504950495049"/>
    <n v="0"/>
    <n v="0"/>
    <n v="0"/>
    <n v="6.8499999750000002"/>
    <x v="1489"/>
    <n v="-1"/>
    <n v="0"/>
    <s v="NA"/>
    <n v="0"/>
    <n v="0"/>
    <n v="0"/>
    <n v="6.1649999775"/>
    <n v="-7.1924999737500004"/>
    <n v="0.68499999750000029"/>
    <n v="0.34249999875000015"/>
  </r>
  <r>
    <x v="4"/>
    <s v="fly to  hamburg"/>
    <s v="Broad"/>
    <x v="13"/>
    <s v="Google|Hamburg"/>
    <s v="Position 5-10 Bid Strategy"/>
    <n v="6.25"/>
    <n v="2"/>
    <n v="6.8624999999999998"/>
    <n v="3.4312499999999999"/>
    <n v="20"/>
    <n v="0.1"/>
    <n v="1.05"/>
    <n v="0"/>
    <n v="0"/>
    <n v="0"/>
    <n v="6.8624999999999998"/>
    <x v="1490"/>
    <n v="-1"/>
    <n v="0"/>
    <s v="NA"/>
    <n v="0"/>
    <n v="0"/>
    <n v="0"/>
    <n v="6.1762499999999996"/>
    <n v="-7.2056250000000004"/>
    <n v="0.68625000000000025"/>
    <n v="0.34312500000000057"/>
  </r>
  <r>
    <x v="4"/>
    <s v="european fares"/>
    <s v="Broad"/>
    <x v="13"/>
    <s v="Google|Europe"/>
    <s v="Position 5-10 Bid Strategy"/>
    <n v="6.25"/>
    <n v="2"/>
    <n v="6.875"/>
    <n v="3.4375"/>
    <n v="211"/>
    <n v="9.4786729857819912E-3"/>
    <n v="1.62085308056872"/>
    <n v="0"/>
    <n v="0"/>
    <n v="0"/>
    <n v="6.875"/>
    <x v="1491"/>
    <n v="-1"/>
    <n v="0"/>
    <s v="NA"/>
    <n v="0"/>
    <n v="0"/>
    <n v="0"/>
    <n v="6.1875"/>
    <n v="-7.21875"/>
    <n v="0.6875"/>
    <n v="0.34375"/>
  </r>
  <r>
    <x v="4"/>
    <s v="international flights"/>
    <s v="Broad"/>
    <x v="10"/>
    <s v="International Boston"/>
    <s v="Position 5-10 Bid Strategy"/>
    <n v="6.25"/>
    <n v="2"/>
    <n v="6.875"/>
    <n v="3.4375"/>
    <n v="480"/>
    <n v="4.1666666666666701E-3"/>
    <n v="5.3995833333333296"/>
    <n v="0"/>
    <n v="0"/>
    <n v="0"/>
    <n v="6.875"/>
    <x v="1491"/>
    <n v="-1"/>
    <n v="0"/>
    <s v="NA"/>
    <n v="0"/>
    <n v="0"/>
    <n v="0"/>
    <n v="6.1875"/>
    <n v="-7.21875"/>
    <n v="0.6875"/>
    <n v="0.34375"/>
  </r>
  <r>
    <x v="4"/>
    <s v="venice tickets"/>
    <s v="Broad"/>
    <x v="0"/>
    <s v="Venice"/>
    <s v="Position 5-10 Bid Strategy"/>
    <n v="6.25"/>
    <n v="5"/>
    <n v="6.8875000000000002"/>
    <n v="1.3774999999999999"/>
    <n v="357"/>
    <n v="1.4005602240896399E-2"/>
    <n v="2.8535014005602202"/>
    <n v="0"/>
    <n v="0"/>
    <n v="0"/>
    <n v="6.8875000000000002"/>
    <x v="1492"/>
    <n v="-1"/>
    <n v="0"/>
    <s v="NA"/>
    <n v="0"/>
    <n v="0"/>
    <n v="0"/>
    <n v="6.1987500000000004"/>
    <n v="-7.2318750000000005"/>
    <n v="0.68874999999999975"/>
    <n v="0.34437500000000032"/>
  </r>
  <r>
    <x v="4"/>
    <s v="cheap europe flights"/>
    <s v="Broad"/>
    <x v="14"/>
    <s v="Cheap Europe Philadelphia"/>
    <s v="Position 5-10 Bid Strategy"/>
    <n v="6.25"/>
    <n v="4"/>
    <n v="6.8875000000000002"/>
    <n v="1.721875"/>
    <n v="13"/>
    <n v="0.30769230769230799"/>
    <n v="1"/>
    <n v="0"/>
    <n v="0"/>
    <n v="0"/>
    <n v="6.8875000000000002"/>
    <x v="1492"/>
    <n v="-1"/>
    <n v="0"/>
    <s v="NA"/>
    <n v="0"/>
    <n v="0"/>
    <n v="0"/>
    <n v="6.1987500000000004"/>
    <n v="-7.2318750000000005"/>
    <n v="0.68874999999999975"/>
    <n v="0.34437500000000032"/>
  </r>
  <r>
    <x v="4"/>
    <s v="france flight"/>
    <s v="Broad"/>
    <x v="10"/>
    <s v="Boston to France Sale"/>
    <s v="Position 5-10 Bid Strategy"/>
    <n v="6.25"/>
    <n v="3"/>
    <n v="6.9249999750000004"/>
    <n v="2.308333325"/>
    <n v="232"/>
    <n v="1.2931034482758601E-2"/>
    <n v="1.8905172413793101"/>
    <n v="0"/>
    <n v="0"/>
    <n v="0"/>
    <n v="6.9249999750000004"/>
    <x v="1493"/>
    <n v="-1"/>
    <n v="0"/>
    <s v="NA"/>
    <n v="0"/>
    <n v="0"/>
    <n v="0"/>
    <n v="6.2324999775000007"/>
    <n v="-7.2712499737500007"/>
    <n v="0.69249999749999969"/>
    <n v="0.34624999875000029"/>
  </r>
  <r>
    <x v="4"/>
    <s v="international flight"/>
    <s v="Broad"/>
    <x v="10"/>
    <s v="International Boston"/>
    <s v="Position 5-10 Bid Strategy"/>
    <n v="6.25"/>
    <n v="2"/>
    <n v="6.9249999999999998"/>
    <n v="3.4624999999999999"/>
    <n v="45"/>
    <n v="4.4444444444444405E-2"/>
    <n v="1.9266666666666701"/>
    <n v="0"/>
    <n v="0"/>
    <n v="0"/>
    <n v="6.9249999999999998"/>
    <x v="1494"/>
    <n v="-1"/>
    <n v="0"/>
    <s v="NA"/>
    <n v="0"/>
    <n v="0"/>
    <n v="0"/>
    <n v="6.2324999999999999"/>
    <n v="-7.2712500000000002"/>
    <n v="0.69249999999999989"/>
    <n v="0.34625000000000039"/>
  </r>
  <r>
    <x v="4"/>
    <s v="italy ticket"/>
    <s v="Broad"/>
    <x v="7"/>
    <s v="New York to Italy Sale"/>
    <s v="Position 5-10 Bid Strategy"/>
    <n v="6.25"/>
    <n v="2"/>
    <n v="6.9375"/>
    <n v="3.46875"/>
    <n v="23"/>
    <n v="8.6956521739130391E-2"/>
    <n v="1.34782608695652"/>
    <n v="0"/>
    <n v="0"/>
    <n v="0"/>
    <n v="6.9375"/>
    <x v="1495"/>
    <n v="-1"/>
    <n v="0"/>
    <s v="NA"/>
    <n v="0"/>
    <n v="0"/>
    <n v="0"/>
    <n v="6.2437500000000004"/>
    <n v="-7.2843750000000007"/>
    <n v="0.69374999999999964"/>
    <n v="0.34687500000000071"/>
  </r>
  <r>
    <x v="4"/>
    <s v="barcelona plane tickets"/>
    <s v="Broad"/>
    <x v="0"/>
    <s v="Barcelona"/>
    <s v="Position 5-10 Bid Strategy"/>
    <n v="6.25"/>
    <n v="8"/>
    <n v="6.9749999999999996"/>
    <n v="0.87187499999999996"/>
    <n v="79"/>
    <n v="0.10126582278480999"/>
    <n v="5.2746835443037998"/>
    <n v="0"/>
    <n v="0"/>
    <n v="0"/>
    <n v="6.9749999999999996"/>
    <x v="1496"/>
    <n v="-1"/>
    <n v="0"/>
    <s v="NA"/>
    <n v="0"/>
    <n v="0"/>
    <n v="0"/>
    <n v="6.2774999999999999"/>
    <n v="-7.3237499999999995"/>
    <n v="0.69749999999999979"/>
    <n v="0.34874999999999989"/>
  </r>
  <r>
    <x v="4"/>
    <s v="madrid cheap flights"/>
    <s v="Broad"/>
    <x v="7"/>
    <s v="New York to Madrid Sale"/>
    <s v="Position 5-10 Bid Strategy"/>
    <n v="6.25"/>
    <n v="3"/>
    <n v="6.9999999749999997"/>
    <n v="2.3333333249999999"/>
    <n v="20"/>
    <n v="0.15"/>
    <n v="1.1000000000000001"/>
    <n v="0"/>
    <n v="0"/>
    <n v="0"/>
    <n v="6.9999999749999997"/>
    <x v="1497"/>
    <n v="-1"/>
    <n v="0"/>
    <s v="NA"/>
    <n v="0"/>
    <n v="0"/>
    <n v="0"/>
    <n v="6.2999999774999997"/>
    <n v="-7.3499999737500001"/>
    <n v="0.69999999749999997"/>
    <n v="0.34999999875000043"/>
  </r>
  <r>
    <x v="4"/>
    <s v="france tickets"/>
    <s v="Broad"/>
    <x v="8"/>
    <s v="Miami to France Sale"/>
    <s v="Position 5-10 Bid Strategy"/>
    <n v="6.25"/>
    <n v="2"/>
    <n v="7.05"/>
    <n v="3.5249999999999999"/>
    <n v="54"/>
    <n v="3.7037037037037E-2"/>
    <n v="2.4185185185185198"/>
    <n v="0"/>
    <n v="0"/>
    <n v="0"/>
    <n v="7.05"/>
    <x v="1498"/>
    <n v="-1"/>
    <n v="0"/>
    <s v="NA"/>
    <n v="0"/>
    <n v="0"/>
    <n v="0"/>
    <n v="6.3449999999999998"/>
    <n v="-7.4024999999999999"/>
    <n v="0.70500000000000007"/>
    <n v="0.35250000000000004"/>
  </r>
  <r>
    <x v="4"/>
    <s v="paris cheap flight"/>
    <s v="Broad"/>
    <x v="9"/>
    <s v="Detroit to Paris Sale"/>
    <s v="Position 5-10 Bid Strategy"/>
    <n v="6.25"/>
    <n v="3"/>
    <n v="7.0999999875000004"/>
    <n v="2.3666666625000001"/>
    <n v="9"/>
    <n v="0.33333333333333298"/>
    <n v="1"/>
    <n v="0"/>
    <n v="0"/>
    <n v="0"/>
    <n v="7.0999999875000004"/>
    <x v="1499"/>
    <n v="-1"/>
    <n v="0"/>
    <s v="NA"/>
    <n v="0"/>
    <n v="0"/>
    <n v="0"/>
    <n v="6.3899999887500005"/>
    <n v="-7.4549999868750003"/>
    <n v="0.70999999874999986"/>
    <n v="0.35499999937499993"/>
  </r>
  <r>
    <x v="4"/>
    <s v="paris air tickets"/>
    <s v="Broad"/>
    <x v="11"/>
    <s v="Houston to Paris Sale"/>
    <s v="Position 5-10 Bid Strategy"/>
    <n v="6.25"/>
    <n v="2"/>
    <n v="7.125"/>
    <n v="3.5625"/>
    <n v="26"/>
    <n v="7.69230769230769E-2"/>
    <n v="1.4226923076923099"/>
    <n v="0"/>
    <n v="0"/>
    <n v="0"/>
    <n v="7.125"/>
    <x v="1169"/>
    <n v="-1"/>
    <n v="0"/>
    <s v="NA"/>
    <n v="0"/>
    <n v="0"/>
    <n v="0"/>
    <n v="6.4125000000000005"/>
    <n v="-7.4812500000000002"/>
    <n v="0.71249999999999947"/>
    <n v="0.35625000000000018"/>
  </r>
  <r>
    <x v="4"/>
    <s v="france air flight"/>
    <s v="Broad"/>
    <x v="15"/>
    <s v="Chicago to France Sale"/>
    <s v="Position 5-10 Bid Strategy"/>
    <n v="6.25"/>
    <n v="6"/>
    <n v="7.1749999500000001"/>
    <n v="1.1958333249999999"/>
    <n v="39"/>
    <n v="0.15384615384615399"/>
    <n v="1.1512820512820501"/>
    <n v="0"/>
    <n v="0"/>
    <n v="0"/>
    <n v="7.1749999500000001"/>
    <x v="1500"/>
    <n v="-1"/>
    <n v="0"/>
    <s v="NA"/>
    <n v="0"/>
    <n v="0"/>
    <n v="0"/>
    <n v="6.4574999550000003"/>
    <n v="-7.5337499475000005"/>
    <n v="0.71749999499999983"/>
    <n v="0.35874999750000036"/>
  </r>
  <r>
    <x v="4"/>
    <s v="barcelona airlines"/>
    <s v="Broad"/>
    <x v="1"/>
    <s v="DC to Barcelona Sale"/>
    <s v="Position 5-10 Bid Strategy"/>
    <n v="6.25"/>
    <n v="2"/>
    <n v="7.1875"/>
    <n v="3.59375"/>
    <n v="45"/>
    <n v="4.4444444444444405E-2"/>
    <n v="2.7331111111111102"/>
    <n v="0"/>
    <n v="0"/>
    <n v="0"/>
    <n v="7.1875"/>
    <x v="1501"/>
    <n v="-1"/>
    <n v="0"/>
    <s v="NA"/>
    <n v="0"/>
    <n v="0"/>
    <n v="0"/>
    <n v="6.46875"/>
    <n v="-7.546875"/>
    <n v="0.71875"/>
    <n v="0.359375"/>
  </r>
  <r>
    <x v="4"/>
    <s v="florence flights"/>
    <s v="Broad"/>
    <x v="1"/>
    <s v="DC to Florence Sale"/>
    <s v="Position 5-10 Bid Strategy"/>
    <n v="6.25"/>
    <n v="2"/>
    <n v="7.2125000000000004"/>
    <n v="3.6062500000000002"/>
    <n v="59"/>
    <n v="3.3898305084745804E-2"/>
    <n v="1.3983050847457601"/>
    <n v="0"/>
    <n v="0"/>
    <n v="0"/>
    <n v="7.2125000000000004"/>
    <x v="1502"/>
    <n v="-1"/>
    <n v="0"/>
    <s v="NA"/>
    <n v="0"/>
    <n v="0"/>
    <n v="0"/>
    <n v="6.4912500000000009"/>
    <n v="-7.573125000000001"/>
    <n v="0.7212499999999995"/>
    <n v="0.36062500000000064"/>
  </r>
  <r>
    <x v="4"/>
    <s v="paris airfares"/>
    <s v="Broad"/>
    <x v="10"/>
    <s v="Boston to Paris Sale"/>
    <s v="Position 5-10 Bid Strategy"/>
    <n v="6.25"/>
    <n v="3"/>
    <n v="7.2249999750000002"/>
    <n v="2.4083333250000001"/>
    <n v="25"/>
    <n v="0.12"/>
    <n v="2.7679999999999998"/>
    <n v="0"/>
    <n v="0"/>
    <n v="0"/>
    <n v="7.2249999750000002"/>
    <x v="1503"/>
    <n v="-1"/>
    <n v="0"/>
    <s v="NA"/>
    <n v="0"/>
    <n v="0"/>
    <n v="0"/>
    <n v="6.5024999775000003"/>
    <n v="-7.5862499737500002"/>
    <n v="0.72249999749999994"/>
    <n v="0.36124999874999997"/>
  </r>
  <r>
    <x v="4"/>
    <s v="barcelona airfare"/>
    <s v="Broad"/>
    <x v="7"/>
    <s v="New York to Barcelona Sale"/>
    <s v="Position 5-10 Bid Strategy"/>
    <n v="6.25"/>
    <n v="2"/>
    <n v="7.2374999999999998"/>
    <n v="3.6187499999999999"/>
    <n v="20"/>
    <n v="0.1"/>
    <n v="1.05"/>
    <n v="0"/>
    <n v="0"/>
    <n v="0"/>
    <n v="7.2374999999999998"/>
    <x v="1504"/>
    <n v="-1"/>
    <n v="0"/>
    <s v="NA"/>
    <n v="0"/>
    <n v="0"/>
    <n v="0"/>
    <n v="6.5137499999999999"/>
    <n v="-7.5993750000000002"/>
    <n v="0.72374999999999989"/>
    <n v="0.36187500000000039"/>
  </r>
  <r>
    <x v="4"/>
    <s v="france fare"/>
    <s v="Broad"/>
    <x v="8"/>
    <s v="Miami to France Sale"/>
    <s v="Position 5-10 Bid Strategy"/>
    <n v="6.25"/>
    <n v="2"/>
    <n v="7.2625000000000002"/>
    <n v="3.6312500000000001"/>
    <n v="15"/>
    <n v="0.133333333333333"/>
    <n v="1.7333333333333301"/>
    <n v="0"/>
    <n v="0"/>
    <n v="0"/>
    <n v="7.2625000000000002"/>
    <x v="1505"/>
    <n v="-1"/>
    <n v="0"/>
    <s v="NA"/>
    <n v="0"/>
    <n v="0"/>
    <n v="0"/>
    <n v="6.5362499999999999"/>
    <n v="-7.6256250000000003"/>
    <n v="0.72625000000000028"/>
    <n v="0.36312500000000014"/>
  </r>
  <r>
    <x v="4"/>
    <s v="overseas airfares"/>
    <s v="Broad"/>
    <x v="13"/>
    <s v="Google|Overseas"/>
    <s v="Position 5-10 Bid Strategy"/>
    <n v="6.25"/>
    <n v="4"/>
    <n v="7.3"/>
    <n v="1.825"/>
    <n v="41"/>
    <n v="9.7560975609756101E-2"/>
    <n v="2.6097560975609801"/>
    <n v="0"/>
    <n v="0"/>
    <n v="0"/>
    <n v="7.3"/>
    <x v="1506"/>
    <n v="-1"/>
    <n v="0"/>
    <s v="NA"/>
    <n v="0"/>
    <n v="0"/>
    <n v="0"/>
    <n v="6.57"/>
    <n v="-7.665"/>
    <n v="0.72999999999999954"/>
    <n v="0.36500000000000021"/>
  </r>
  <r>
    <x v="4"/>
    <s v="paris flight deal"/>
    <s v="Broad"/>
    <x v="7"/>
    <s v="New York to Paris Sale"/>
    <s v="Position 5-10 Bid Strategy"/>
    <n v="6.25"/>
    <n v="4"/>
    <n v="7.3125"/>
    <n v="1.828125"/>
    <n v="11"/>
    <n v="0.36363636363636404"/>
    <n v="1.54454545454545"/>
    <n v="0"/>
    <n v="0"/>
    <n v="0"/>
    <n v="7.3125"/>
    <x v="907"/>
    <n v="-1"/>
    <n v="0"/>
    <s v="NA"/>
    <n v="0"/>
    <n v="0"/>
    <n v="0"/>
    <n v="6.5812499999999998"/>
    <n v="-7.6781250000000005"/>
    <n v="0.73125000000000018"/>
    <n v="0.36562500000000053"/>
  </r>
  <r>
    <x v="4"/>
    <s v="paris cheap air fare"/>
    <s v="Broad"/>
    <x v="7"/>
    <s v="New York to Paris Sale"/>
    <s v="Position 5-10 Bid Strategy"/>
    <n v="6.25"/>
    <n v="3"/>
    <n v="7.3249999875"/>
    <n v="2.4416666624999999"/>
    <n v="10"/>
    <n v="0.3"/>
    <n v="1"/>
    <n v="0"/>
    <n v="0"/>
    <n v="0"/>
    <n v="7.3249999875"/>
    <x v="1507"/>
    <n v="-1"/>
    <n v="0"/>
    <s v="NA"/>
    <n v="0"/>
    <n v="0"/>
    <n v="0"/>
    <n v="6.5924999887500002"/>
    <n v="-7.6912499868750004"/>
    <n v="0.73249999874999983"/>
    <n v="0.36624999937500036"/>
  </r>
  <r>
    <x v="4"/>
    <s v="barcelona airfare"/>
    <s v="Broad"/>
    <x v="0"/>
    <s v="Barcelona"/>
    <s v="Position 5-10 Bid Strategy"/>
    <n v="6.25"/>
    <n v="10"/>
    <n v="7.3375000000000004"/>
    <n v="0.73375000000000001"/>
    <n v="251"/>
    <n v="3.9840637450199196E-2"/>
    <n v="4.1183266932270897"/>
    <n v="0"/>
    <n v="0"/>
    <n v="0"/>
    <n v="7.3375000000000004"/>
    <x v="1508"/>
    <n v="-1"/>
    <n v="0"/>
    <s v="NA"/>
    <n v="0"/>
    <n v="0"/>
    <n v="0"/>
    <n v="6.6037500000000007"/>
    <n v="-7.7043750000000006"/>
    <n v="0.73374999999999968"/>
    <n v="0.36687500000000028"/>
  </r>
  <r>
    <x v="4"/>
    <s v="cheap international tickets"/>
    <s v="Broad"/>
    <x v="9"/>
    <s v="Cheap International Detroit"/>
    <s v="Position 5-10 Bid Strategy"/>
    <n v="6.25"/>
    <n v="2"/>
    <n v="7.3375000000000004"/>
    <n v="3.6687500000000002"/>
    <n v="17"/>
    <n v="0.11764705882352899"/>
    <n v="2.1647058823529401"/>
    <n v="0"/>
    <n v="0"/>
    <n v="0"/>
    <n v="7.3375000000000004"/>
    <x v="1508"/>
    <n v="-1"/>
    <n v="0"/>
    <s v="NA"/>
    <n v="0"/>
    <n v="0"/>
    <n v="0"/>
    <n v="6.6037500000000007"/>
    <n v="-7.7043750000000006"/>
    <n v="0.73374999999999968"/>
    <n v="0.36687500000000028"/>
  </r>
  <r>
    <x v="4"/>
    <s v="italy airports"/>
    <s v="Broad"/>
    <x v="13"/>
    <s v="Google|Italy"/>
    <s v="Position 5-10 Bid Strategy"/>
    <n v="6.25"/>
    <n v="5"/>
    <n v="7.3624999999999998"/>
    <n v="1.4724999999999999"/>
    <n v="524"/>
    <n v="9.5419847328244295E-3"/>
    <n v="1.52614503816794"/>
    <n v="0"/>
    <n v="0"/>
    <n v="0"/>
    <n v="7.3624999999999998"/>
    <x v="1509"/>
    <n v="-1"/>
    <n v="0"/>
    <s v="NA"/>
    <n v="0"/>
    <n v="0"/>
    <n v="0"/>
    <n v="6.6262499999999998"/>
    <n v="-7.7306249999999999"/>
    <n v="0.73625000000000007"/>
    <n v="0.36812500000000004"/>
  </r>
  <r>
    <x v="4"/>
    <s v="madrid flight"/>
    <s v="Broad"/>
    <x v="10"/>
    <s v="Boston to Madrid Sale"/>
    <s v="Position 5-10 Bid Strategy"/>
    <n v="6.25"/>
    <n v="3"/>
    <n v="7.3749999749999997"/>
    <n v="2.4583333249999999"/>
    <n v="20"/>
    <n v="0.15"/>
    <n v="1.2"/>
    <n v="0"/>
    <n v="0"/>
    <n v="0"/>
    <n v="7.3749999749999997"/>
    <x v="1510"/>
    <n v="-1"/>
    <n v="0"/>
    <s v="NA"/>
    <n v="0"/>
    <n v="0"/>
    <n v="0"/>
    <n v="6.6374999775000001"/>
    <n v="-7.74374997375"/>
    <n v="0.73749999749999962"/>
    <n v="0.36874999875000025"/>
  </r>
  <r>
    <x v="4"/>
    <s v="germany plane tickets"/>
    <s v="Broad"/>
    <x v="13"/>
    <s v="Google|Germany"/>
    <s v="Position 5-10 Bid Strategy"/>
    <n v="6.25"/>
    <n v="3"/>
    <n v="7.4124999750000002"/>
    <n v="2.4708333250000001"/>
    <n v="43"/>
    <n v="6.9767441860465101E-2"/>
    <n v="2.7674418604651199"/>
    <n v="0"/>
    <n v="0"/>
    <n v="0"/>
    <n v="7.4124999750000002"/>
    <x v="1511"/>
    <n v="-1"/>
    <n v="0"/>
    <s v="NA"/>
    <n v="0"/>
    <n v="0"/>
    <n v="0"/>
    <n v="6.6712499775000005"/>
    <n v="-7.7831249737500006"/>
    <n v="0.74124999749999976"/>
    <n v="0.37062499875000032"/>
  </r>
  <r>
    <x v="4"/>
    <s v="nouakchott flights"/>
    <s v="Broad"/>
    <x v="13"/>
    <s v="Google|nouakchott"/>
    <s v="Position 5-10 Bid Strategy"/>
    <n v="6.25"/>
    <n v="3"/>
    <n v="7.4374999874999999"/>
    <n v="2.4791666625"/>
    <n v="13"/>
    <n v="0.230769230769231"/>
    <n v="1"/>
    <n v="0"/>
    <n v="0"/>
    <n v="0"/>
    <n v="7.4374999874999999"/>
    <x v="506"/>
    <n v="-1"/>
    <n v="0"/>
    <s v="NA"/>
    <n v="0"/>
    <n v="0"/>
    <n v="0"/>
    <n v="6.6937499887499996"/>
    <n v="-7.8093749868750004"/>
    <n v="0.74374999875000025"/>
    <n v="0.37187499937500057"/>
  </r>
  <r>
    <x v="4"/>
    <s v="paris cheap airlines"/>
    <s v="Broad"/>
    <x v="11"/>
    <s v="Houston to Paris Sale"/>
    <s v="Position 5-10 Bid Strategy"/>
    <n v="6.25"/>
    <n v="2"/>
    <n v="7.45"/>
    <n v="3.7250000000000001"/>
    <n v="5"/>
    <n v="0.4"/>
    <n v="1"/>
    <n v="0"/>
    <n v="0"/>
    <n v="0"/>
    <n v="7.45"/>
    <x v="1512"/>
    <n v="-1"/>
    <n v="0"/>
    <s v="NA"/>
    <n v="0"/>
    <n v="0"/>
    <n v="0"/>
    <n v="6.7050000000000001"/>
    <n v="-7.8225000000000007"/>
    <n v="0.74500000000000011"/>
    <n v="0.3725000000000005"/>
  </r>
  <r>
    <x v="4"/>
    <s v="spain airlines"/>
    <s v="Broad"/>
    <x v="9"/>
    <s v="Detroit to Spain Sale"/>
    <s v="Position 5-10 Bid Strategy"/>
    <n v="6.25"/>
    <n v="4"/>
    <n v="7.45"/>
    <n v="1.8625"/>
    <n v="73"/>
    <n v="5.4794520547945202E-2"/>
    <n v="1.22"/>
    <n v="0"/>
    <n v="0"/>
    <n v="0"/>
    <n v="7.45"/>
    <x v="1512"/>
    <n v="-1"/>
    <n v="0"/>
    <s v="NA"/>
    <n v="0"/>
    <n v="0"/>
    <n v="0"/>
    <n v="6.7050000000000001"/>
    <n v="-7.8225000000000007"/>
    <n v="0.74500000000000011"/>
    <n v="0.3725000000000005"/>
  </r>
  <r>
    <x v="4"/>
    <s v="greece fares"/>
    <s v="Broad"/>
    <x v="0"/>
    <s v="Greece"/>
    <s v="Position 5-10 Bid Strategy"/>
    <n v="6.25"/>
    <n v="3"/>
    <n v="7.4749999875000004"/>
    <n v="2.4916666625000001"/>
    <n v="144"/>
    <n v="2.0833333333333301E-2"/>
    <n v="4.0263888888888903"/>
    <n v="0"/>
    <n v="0"/>
    <n v="0"/>
    <n v="7.4749999875000004"/>
    <x v="1513"/>
    <n v="-1"/>
    <n v="0"/>
    <s v="NA"/>
    <n v="0"/>
    <n v="0"/>
    <n v="0"/>
    <n v="6.7274999887500009"/>
    <n v="-7.848749986875001"/>
    <n v="0.74749999874999951"/>
    <n v="0.37374999937500064"/>
  </r>
  <r>
    <x v="4"/>
    <s v="barcelona flights"/>
    <s v="Broad"/>
    <x v="17"/>
    <s v="Los Angeles to Barcelona Sale"/>
    <s v="Position 5-10 Bid Strategy"/>
    <n v="6.25"/>
    <n v="2"/>
    <n v="7.4749999999999996"/>
    <n v="3.7374999999999998"/>
    <n v="86"/>
    <n v="2.32558139534884E-2"/>
    <n v="1.93139534883721"/>
    <n v="0"/>
    <n v="0"/>
    <n v="0"/>
    <n v="7.4749999999999996"/>
    <x v="434"/>
    <n v="-1"/>
    <n v="0"/>
    <s v="NA"/>
    <n v="0"/>
    <n v="0"/>
    <n v="0"/>
    <n v="6.7275"/>
    <n v="-7.8487499999999999"/>
    <n v="0.74749999999999961"/>
    <n v="0.37375000000000025"/>
  </r>
  <r>
    <x v="4"/>
    <s v="france airline"/>
    <s v="Broad"/>
    <x v="17"/>
    <s v="Los Angeles to France Sale"/>
    <s v="Position 5-10 Bid Strategy"/>
    <n v="6.25"/>
    <n v="7"/>
    <n v="7.487499950000001"/>
    <n v="1.0696428500000001"/>
    <n v="76"/>
    <n v="9.2105263157894704E-2"/>
    <n v="1.0522368421052599"/>
    <n v="0"/>
    <n v="0"/>
    <n v="0"/>
    <n v="7.487499950000001"/>
    <x v="1514"/>
    <n v="-1"/>
    <n v="0"/>
    <s v="NA"/>
    <n v="0"/>
    <n v="0"/>
    <n v="0"/>
    <n v="6.7387499550000012"/>
    <n v="-7.8618749475000014"/>
    <n v="0.74874999499999983"/>
    <n v="0.37437499750000036"/>
  </r>
  <r>
    <x v="4"/>
    <s v="italy airfares"/>
    <s v="Broad"/>
    <x v="7"/>
    <s v="New York to Italy Sale"/>
    <s v="Position 5-10 Bid Strategy"/>
    <n v="6.25"/>
    <n v="2"/>
    <n v="7.5374999999999996"/>
    <n v="3.7687499999999998"/>
    <n v="10"/>
    <n v="0.2"/>
    <n v="1.1000000000000001"/>
    <n v="0"/>
    <n v="0"/>
    <n v="0"/>
    <n v="7.5374999999999996"/>
    <x v="1515"/>
    <n v="-1"/>
    <n v="0"/>
    <s v="NA"/>
    <n v="0"/>
    <n v="0"/>
    <n v="0"/>
    <n v="6.7837499999999995"/>
    <n v="-7.9143749999999997"/>
    <n v="0.75375000000000014"/>
    <n v="0.37687500000000007"/>
  </r>
  <r>
    <x v="4"/>
    <s v="milan travel"/>
    <s v="Broad"/>
    <x v="13"/>
    <s v="Google|Milan"/>
    <s v="Position 5-10 Bid Strategy"/>
    <n v="6.25"/>
    <n v="4"/>
    <n v="7.55"/>
    <n v="1.8875"/>
    <n v="1077"/>
    <n v="3.71402042711235E-3"/>
    <n v="2.1181058495821699"/>
    <n v="0"/>
    <n v="0"/>
    <n v="0"/>
    <n v="7.55"/>
    <x v="1170"/>
    <n v="-1"/>
    <n v="0"/>
    <s v="NA"/>
    <n v="0"/>
    <n v="0"/>
    <n v="0"/>
    <n v="6.7949999999999999"/>
    <n v="-7.9275000000000002"/>
    <n v="0.75499999999999989"/>
    <n v="0.37750000000000039"/>
  </r>
  <r>
    <x v="4"/>
    <s v="madrid tickets"/>
    <s v="Broad"/>
    <x v="1"/>
    <s v="DC to Madrid Sale"/>
    <s v="Position 5-10 Bid Strategy"/>
    <n v="6.25"/>
    <n v="2"/>
    <n v="7.5625"/>
    <n v="3.78125"/>
    <n v="15"/>
    <n v="0.133333333333333"/>
    <n v="1.0660000000000001"/>
    <n v="0"/>
    <n v="0"/>
    <n v="0"/>
    <n v="7.5625"/>
    <x v="1516"/>
    <n v="-1"/>
    <n v="0"/>
    <s v="NA"/>
    <n v="0"/>
    <n v="0"/>
    <n v="0"/>
    <n v="6.8062500000000004"/>
    <n v="-7.9406250000000007"/>
    <n v="0.75624999999999964"/>
    <n v="0.37812500000000071"/>
  </r>
  <r>
    <x v="4"/>
    <s v="cotonou flights"/>
    <s v="Broad"/>
    <x v="13"/>
    <s v="Google|cotonou"/>
    <s v="Position 5-10 Bid Strategy"/>
    <n v="6.25"/>
    <n v="9"/>
    <n v="7.5874999500000007"/>
    <n v="0.8430555500000001"/>
    <n v="143"/>
    <n v="6.2937062937062901E-2"/>
    <n v="1.0951048951049001"/>
    <n v="0"/>
    <n v="0"/>
    <n v="0"/>
    <n v="7.5874999500000007"/>
    <x v="1517"/>
    <n v="-1"/>
    <n v="0"/>
    <s v="NA"/>
    <n v="0"/>
    <n v="0"/>
    <n v="0"/>
    <n v="6.828749955000001"/>
    <n v="-7.9668749475000009"/>
    <n v="0.75874999499999962"/>
    <n v="0.37937499750000026"/>
  </r>
  <r>
    <x v="4"/>
    <s v="overseas cheap flights"/>
    <s v="Broad"/>
    <x v="13"/>
    <s v="Google|Overseas"/>
    <s v="Position 5-10 Bid Strategy"/>
    <n v="6.25"/>
    <n v="5"/>
    <n v="7.6124999999999998"/>
    <n v="1.5225"/>
    <n v="36"/>
    <n v="0.13888888888888901"/>
    <n v="2.5277777777777799"/>
    <n v="0"/>
    <n v="0"/>
    <n v="0"/>
    <n v="7.6124999999999998"/>
    <x v="1518"/>
    <n v="-1"/>
    <n v="0"/>
    <s v="NA"/>
    <n v="0"/>
    <n v="0"/>
    <n v="0"/>
    <n v="6.8512500000000003"/>
    <n v="-7.993125"/>
    <n v="0.76124999999999954"/>
    <n v="0.38062500000000021"/>
  </r>
  <r>
    <x v="4"/>
    <s v="france cheap airfares"/>
    <s v="Broad"/>
    <x v="7"/>
    <s v="New York to France Sale"/>
    <s v="Position 5-10 Bid Strategy"/>
    <n v="6.25"/>
    <n v="5"/>
    <n v="7.65"/>
    <n v="1.53"/>
    <n v="32"/>
    <n v="0.15625"/>
    <n v="1.3431249999999999"/>
    <n v="0"/>
    <n v="0"/>
    <n v="0"/>
    <n v="7.65"/>
    <x v="1519"/>
    <n v="-1"/>
    <n v="0"/>
    <s v="NA"/>
    <n v="0"/>
    <n v="0"/>
    <n v="0"/>
    <n v="6.8850000000000007"/>
    <n v="-8.0325000000000006"/>
    <n v="0.76499999999999968"/>
    <n v="0.38250000000000028"/>
  </r>
  <r>
    <x v="4"/>
    <s v="madrid airfare"/>
    <s v="Broad"/>
    <x v="7"/>
    <s v="New York to Madrid Sale"/>
    <s v="Position 5-10 Bid Strategy"/>
    <n v="6.25"/>
    <n v="4"/>
    <n v="7.65"/>
    <n v="1.9125000000000001"/>
    <n v="6"/>
    <n v="0.66666666666666696"/>
    <n v="1"/>
    <n v="0"/>
    <n v="0"/>
    <n v="0"/>
    <n v="7.65"/>
    <x v="1519"/>
    <n v="-1"/>
    <n v="0"/>
    <s v="NA"/>
    <n v="0"/>
    <n v="0"/>
    <n v="0"/>
    <n v="6.8850000000000007"/>
    <n v="-8.0325000000000006"/>
    <n v="0.76499999999999968"/>
    <n v="0.38250000000000028"/>
  </r>
  <r>
    <x v="4"/>
    <s v="italy airport"/>
    <s v="Broad"/>
    <x v="13"/>
    <s v="Google|Italy"/>
    <s v="Position 5-10 Bid Strategy"/>
    <n v="6.25"/>
    <n v="5"/>
    <n v="7.6875"/>
    <n v="1.5375000000000001"/>
    <n v="355"/>
    <n v="1.4084507042253501E-2"/>
    <n v="1.5250704225352101"/>
    <n v="0"/>
    <n v="0"/>
    <n v="0"/>
    <n v="7.6875"/>
    <x v="1520"/>
    <n v="-1"/>
    <n v="0"/>
    <s v="NA"/>
    <n v="0"/>
    <n v="0"/>
    <n v="0"/>
    <n v="6.9187500000000002"/>
    <n v="-8.0718750000000004"/>
    <n v="0.76874999999999982"/>
    <n v="0.38437500000000036"/>
  </r>
  <r>
    <x v="4"/>
    <s v="london ticket"/>
    <s v="Broad"/>
    <x v="13"/>
    <s v="Google|London"/>
    <s v="Postiion 1-4 Bid Strategy"/>
    <n v="6.25"/>
    <n v="7"/>
    <n v="7.7249999750000011"/>
    <n v="1.1035714250000002"/>
    <n v="125"/>
    <n v="5.5999999999999994E-2"/>
    <n v="2.2151999999999998"/>
    <n v="0"/>
    <n v="0"/>
    <n v="0"/>
    <n v="7.7249999750000011"/>
    <x v="1521"/>
    <n v="-1"/>
    <n v="0"/>
    <s v="NA"/>
    <n v="0"/>
    <n v="0"/>
    <n v="0"/>
    <n v="6.9524999775000014"/>
    <n v="-8.1112499737500023"/>
    <n v="0.77249999749999976"/>
    <n v="0.38624999875000121"/>
  </r>
  <r>
    <x v="4"/>
    <s v="venice airfare"/>
    <s v="Broad"/>
    <x v="0"/>
    <s v="Venice"/>
    <s v="Position 5-10 Bid Strategy"/>
    <n v="6.25"/>
    <n v="8"/>
    <n v="7.75"/>
    <n v="0.96875"/>
    <n v="176"/>
    <n v="4.5454545454545504E-2"/>
    <n v="3.5704545454545502"/>
    <n v="0"/>
    <n v="0"/>
    <n v="0"/>
    <n v="7.75"/>
    <x v="1522"/>
    <n v="-1"/>
    <n v="0"/>
    <s v="NA"/>
    <n v="0"/>
    <n v="0"/>
    <n v="0"/>
    <n v="6.9750000000000005"/>
    <n v="-8.1375000000000011"/>
    <n v="0.77499999999999947"/>
    <n v="0.38750000000000107"/>
  </r>
  <r>
    <x v="4"/>
    <s v="cheap europe tickets"/>
    <s v="Broad"/>
    <x v="10"/>
    <s v="Cheap Europe Boston"/>
    <s v="Position 5-10 Bid Strategy"/>
    <n v="6.25"/>
    <n v="3"/>
    <n v="7.7625000000000002"/>
    <n v="2.5874999999999999"/>
    <n v="13"/>
    <n v="0.230769230769231"/>
    <n v="1.2307692307692299"/>
    <n v="0"/>
    <n v="0"/>
    <n v="0"/>
    <n v="7.7625000000000002"/>
    <x v="1523"/>
    <n v="-1"/>
    <n v="0"/>
    <s v="NA"/>
    <n v="0"/>
    <n v="0"/>
    <n v="0"/>
    <n v="6.9862500000000001"/>
    <n v="-8.1506249999999998"/>
    <n v="0.77625000000000011"/>
    <n v="0.38812499999999961"/>
  </r>
  <r>
    <x v="4"/>
    <s v="paris ticket"/>
    <s v="Broad"/>
    <x v="10"/>
    <s v="Boston to Paris Sale"/>
    <s v="Position 5-10 Bid Strategy"/>
    <n v="6.25"/>
    <n v="4"/>
    <n v="7.7874999999999996"/>
    <n v="1.9468749999999999"/>
    <n v="75"/>
    <n v="5.3333333333333302E-2"/>
    <n v="1.5410666666666699"/>
    <n v="0"/>
    <n v="0"/>
    <n v="0"/>
    <n v="7.7874999999999996"/>
    <x v="508"/>
    <n v="-1"/>
    <n v="0"/>
    <s v="NA"/>
    <n v="0"/>
    <n v="0"/>
    <n v="0"/>
    <n v="7.00875"/>
    <n v="-8.1768750000000008"/>
    <n v="0.77874999999999961"/>
    <n v="0.38937500000000114"/>
  </r>
  <r>
    <x v="4"/>
    <s v="turkey airport"/>
    <s v="Broad"/>
    <x v="13"/>
    <s v="Google|Turkey"/>
    <s v="Position 5-10 Bid Strategy"/>
    <n v="6.25"/>
    <n v="1"/>
    <n v="7.8125"/>
    <n v="7.8125"/>
    <n v="83"/>
    <n v="1.20481927710843E-2"/>
    <n v="1.5168674698795199"/>
    <n v="0"/>
    <n v="0"/>
    <n v="0"/>
    <n v="7.8125"/>
    <x v="1524"/>
    <n v="-1"/>
    <n v="0"/>
    <s v="NA"/>
    <n v="0"/>
    <n v="0"/>
    <n v="0"/>
    <n v="7.03125"/>
    <n v="-8.203125"/>
    <n v="0.78125"/>
    <n v="0.390625"/>
  </r>
  <r>
    <x v="4"/>
    <s v="athens tickets"/>
    <s v="Broad"/>
    <x v="1"/>
    <s v="DC to Athens Sale"/>
    <s v="Position 5-10 Bid Strategy"/>
    <n v="6.25"/>
    <n v="2"/>
    <n v="7.8375000000000004"/>
    <n v="3.9187500000000002"/>
    <n v="32"/>
    <n v="6.25E-2"/>
    <n v="1.65625"/>
    <n v="0"/>
    <n v="0"/>
    <n v="0"/>
    <n v="7.8375000000000004"/>
    <x v="915"/>
    <n v="-1"/>
    <n v="0"/>
    <s v="NA"/>
    <n v="0"/>
    <n v="0"/>
    <n v="0"/>
    <n v="7.0537500000000009"/>
    <n v="-8.229375000000001"/>
    <n v="0.7837499999999995"/>
    <n v="0.39187500000000064"/>
  </r>
  <r>
    <x v="4"/>
    <s v="athens flights"/>
    <s v="Broad"/>
    <x v="9"/>
    <s v="Detroit to Athens Sale"/>
    <s v="Position 5-10 Bid Strategy"/>
    <n v="6.25"/>
    <n v="4"/>
    <n v="7.9"/>
    <n v="1.9750000000000001"/>
    <n v="104"/>
    <n v="3.8461538461538498E-2"/>
    <n v="1.4461538461538499"/>
    <n v="0"/>
    <n v="0"/>
    <n v="0"/>
    <n v="7.9"/>
    <x v="1525"/>
    <n v="-1"/>
    <n v="0"/>
    <s v="NA"/>
    <n v="0"/>
    <n v="0"/>
    <n v="0"/>
    <n v="7.11"/>
    <n v="-8.2949999999999999"/>
    <n v="0.79"/>
    <n v="0.39499999999999957"/>
  </r>
  <r>
    <x v="4"/>
    <s v="italy flight"/>
    <s v="Broad"/>
    <x v="9"/>
    <s v="Detroit to Italy Sale"/>
    <s v="Position 5-10 Bid Strategy"/>
    <n v="6.25"/>
    <n v="2"/>
    <n v="7.9124999999999996"/>
    <n v="3.9562499999999998"/>
    <n v="57"/>
    <n v="3.5087719298245598E-2"/>
    <n v="1.8731578947368399"/>
    <n v="0"/>
    <n v="0"/>
    <n v="0"/>
    <n v="7.9124999999999996"/>
    <x v="1526"/>
    <n v="-1"/>
    <n v="0"/>
    <s v="NA"/>
    <n v="0"/>
    <n v="0"/>
    <n v="0"/>
    <n v="7.1212499999999999"/>
    <n v="-8.3081250000000004"/>
    <n v="0.79124999999999979"/>
    <n v="0.39562500000000078"/>
  </r>
  <r>
    <x v="4"/>
    <s v="germany cheap ticket"/>
    <s v="Broad"/>
    <x v="13"/>
    <s v="Google|Germany"/>
    <s v="Position 5-10 Bid Strategy"/>
    <n v="6.25"/>
    <n v="6"/>
    <n v="7.924999950000001"/>
    <n v="1.3208333250000002"/>
    <n v="46"/>
    <n v="0.13043478260869601"/>
    <n v="2.97608695652174"/>
    <n v="0"/>
    <n v="0"/>
    <n v="0"/>
    <n v="7.924999950000001"/>
    <x v="1527"/>
    <n v="-1"/>
    <n v="0"/>
    <s v="NA"/>
    <n v="0"/>
    <n v="0"/>
    <n v="0"/>
    <n v="7.132499955000001"/>
    <n v="-8.3212499475000019"/>
    <n v="0.79249999500000001"/>
    <n v="0.39624999750000089"/>
  </r>
  <r>
    <x v="4"/>
    <s v="venice flight"/>
    <s v="Broad"/>
    <x v="5"/>
    <s v="San Francisco to Venice Sale"/>
    <s v="Position 5-10 Bid Strategy"/>
    <n v="6.25"/>
    <n v="4"/>
    <n v="7.9249999999999998"/>
    <n v="1.98125"/>
    <n v="87"/>
    <n v="4.5977011494252901E-2"/>
    <n v="1.49195402298851"/>
    <n v="0"/>
    <n v="0"/>
    <n v="0"/>
    <n v="7.9249999999999998"/>
    <x v="1123"/>
    <n v="-1"/>
    <n v="0"/>
    <s v="NA"/>
    <n v="0"/>
    <n v="0"/>
    <n v="0"/>
    <n v="7.1325000000000003"/>
    <n v="-8.3212500000000009"/>
    <n v="0.79249999999999954"/>
    <n v="0.3962500000000011"/>
  </r>
  <r>
    <x v="4"/>
    <s v="paris cheap fare"/>
    <s v="Broad"/>
    <x v="7"/>
    <s v="New York to Paris Sale"/>
    <s v="Position 5-10 Bid Strategy"/>
    <n v="6.25"/>
    <n v="3"/>
    <n v="7.9999999874999999"/>
    <n v="2.6666666625"/>
    <n v="36"/>
    <n v="8.3333333333333301E-2"/>
    <n v="1.8330555555555601"/>
    <n v="0"/>
    <n v="0"/>
    <n v="0"/>
    <n v="7.9999999874999999"/>
    <x v="1528"/>
    <n v="-1"/>
    <n v="0"/>
    <s v="NA"/>
    <n v="0"/>
    <n v="0"/>
    <n v="0"/>
    <n v="7.1999999887500001"/>
    <n v="-8.3999999868750006"/>
    <n v="0.79999999874999972"/>
    <n v="0.39999999937500075"/>
  </r>
  <r>
    <x v="4"/>
    <s v="madrid cheap flights"/>
    <s v="Broad"/>
    <x v="1"/>
    <s v="DC to Madrid Sale"/>
    <s v="Position 5-10 Bid Strategy"/>
    <n v="6.25"/>
    <n v="2"/>
    <n v="8"/>
    <n v="4"/>
    <n v="5"/>
    <n v="0.4"/>
    <n v="1"/>
    <n v="0"/>
    <n v="0"/>
    <n v="0"/>
    <n v="8"/>
    <x v="1529"/>
    <n v="-1"/>
    <n v="0"/>
    <s v="NA"/>
    <n v="0"/>
    <n v="0"/>
    <n v="0"/>
    <n v="7.2"/>
    <n v="-8.4"/>
    <n v="0.79999999999999982"/>
    <n v="0.40000000000000036"/>
  </r>
  <r>
    <x v="4"/>
    <s v="paris flights"/>
    <s v="Broad"/>
    <x v="14"/>
    <s v="Philadelphia to Paris Sale"/>
    <s v="Position 5-10 Bid Strategy"/>
    <n v="6.25"/>
    <n v="5"/>
    <n v="8.0250000000000004"/>
    <n v="1.605"/>
    <n v="144"/>
    <n v="3.4722222222222203E-2"/>
    <n v="2.2819444444444401"/>
    <n v="0"/>
    <n v="0"/>
    <n v="0"/>
    <n v="8.0250000000000004"/>
    <x v="1530"/>
    <n v="-1"/>
    <n v="0"/>
    <s v="NA"/>
    <n v="0"/>
    <n v="0"/>
    <n v="0"/>
    <n v="7.2225000000000001"/>
    <n v="-8.4262500000000014"/>
    <n v="0.80250000000000021"/>
    <n v="0.40125000000000099"/>
  </r>
  <r>
    <x v="4"/>
    <s v="paris airline"/>
    <s v="Broad"/>
    <x v="10"/>
    <s v="Boston to Paris Sale"/>
    <s v="Position 5-10 Bid Strategy"/>
    <n v="6.25"/>
    <n v="3"/>
    <n v="8.0250000000000004"/>
    <n v="2.6749999999999998"/>
    <n v="69"/>
    <n v="4.3478260869565195E-2"/>
    <n v="1.7342028985507201"/>
    <n v="0"/>
    <n v="0"/>
    <n v="0"/>
    <n v="8.0250000000000004"/>
    <x v="1530"/>
    <n v="-1"/>
    <n v="0"/>
    <s v="NA"/>
    <n v="0"/>
    <n v="0"/>
    <n v="0"/>
    <n v="7.2225000000000001"/>
    <n v="-8.4262500000000014"/>
    <n v="0.80250000000000021"/>
    <n v="0.40125000000000099"/>
  </r>
  <r>
    <x v="4"/>
    <s v="athens ticket"/>
    <s v="Broad"/>
    <x v="0"/>
    <s v="Athens"/>
    <s v="Position 5-10 Bid Strategy"/>
    <n v="6.25"/>
    <n v="6"/>
    <n v="8.0374999500000008"/>
    <n v="1.339583325"/>
    <n v="233"/>
    <n v="2.5751072961373401E-2"/>
    <n v="4.96051502145923"/>
    <n v="0"/>
    <n v="0"/>
    <n v="0"/>
    <n v="8.0374999500000008"/>
    <x v="1531"/>
    <n v="-1"/>
    <n v="0"/>
    <s v="NA"/>
    <n v="0"/>
    <n v="0"/>
    <n v="0"/>
    <n v="7.2337499550000013"/>
    <n v="-8.4393749475000011"/>
    <n v="0.80374999499999955"/>
    <n v="0.40187499750000022"/>
  </r>
  <r>
    <x v="4"/>
    <s v="cheap europe tickets"/>
    <s v="Broad"/>
    <x v="17"/>
    <s v="Cheap Europe Los Angeles"/>
    <s v="Position 5-10 Bid Strategy"/>
    <n v="6.25"/>
    <n v="4"/>
    <n v="8.0749999999999993"/>
    <n v="2.0187499999999998"/>
    <n v="13"/>
    <n v="0.30769230769230799"/>
    <n v="1.07692307692308"/>
    <n v="0"/>
    <n v="0"/>
    <n v="0"/>
    <n v="8.0749999999999993"/>
    <x v="1532"/>
    <n v="-1"/>
    <n v="0"/>
    <s v="NA"/>
    <n v="0"/>
    <n v="0"/>
    <n v="0"/>
    <n v="7.2674999999999992"/>
    <n v="-8.4787499999999998"/>
    <n v="0.80750000000000011"/>
    <n v="0.4037500000000005"/>
  </r>
  <r>
    <x v="4"/>
    <s v="rome airports"/>
    <s v="Broad"/>
    <x v="10"/>
    <s v="Boston to Rome Sale"/>
    <s v="Position 5-10 Bid Strategy"/>
    <n v="6.25"/>
    <n v="3"/>
    <n v="8.1124999874999997"/>
    <n v="2.7041666625"/>
    <n v="87"/>
    <n v="3.4482758620689703E-2"/>
    <n v="1.19436781609195"/>
    <n v="0"/>
    <n v="0"/>
    <n v="0"/>
    <n v="8.1124999874999997"/>
    <x v="1533"/>
    <n v="-1"/>
    <n v="0"/>
    <s v="NA"/>
    <n v="0"/>
    <n v="0"/>
    <n v="0"/>
    <n v="7.3012499887499995"/>
    <n v="-8.5181249868749997"/>
    <n v="0.81124999875000015"/>
    <n v="0.40562499937500007"/>
  </r>
  <r>
    <x v="4"/>
    <s v="uk plane tickets"/>
    <s v="Broad"/>
    <x v="0"/>
    <s v="UK"/>
    <s v="Position 5-10 Bid Strategy"/>
    <n v="6.25"/>
    <n v="3"/>
    <n v="8.1249999750000015"/>
    <n v="2.7083333250000003"/>
    <n v="7"/>
    <n v="0.42857142857142899"/>
    <n v="1.1428571428571399"/>
    <n v="0"/>
    <n v="0"/>
    <n v="0"/>
    <n v="8.1249999750000015"/>
    <x v="1534"/>
    <n v="-1"/>
    <n v="0"/>
    <s v="NA"/>
    <n v="0"/>
    <n v="0"/>
    <n v="0"/>
    <n v="7.3124999775000017"/>
    <n v="-8.5312499737500023"/>
    <n v="0.81249999749999979"/>
    <n v="0.40624999875000078"/>
  </r>
  <r>
    <x v="4"/>
    <s v="delhi fares"/>
    <s v="Broad"/>
    <x v="13"/>
    <s v="Google|Delhi"/>
    <s v="Position 5-10 Bid Strategy"/>
    <n v="6.25"/>
    <n v="7"/>
    <n v="8.1374999999999993"/>
    <n v="1.1625000000000001"/>
    <n v="176"/>
    <n v="3.97727272727273E-2"/>
    <n v="1.0090909090909099"/>
    <n v="0"/>
    <n v="0"/>
    <n v="0"/>
    <n v="8.1374999999999993"/>
    <x v="1535"/>
    <n v="-1"/>
    <n v="0"/>
    <s v="NA"/>
    <n v="0"/>
    <n v="0"/>
    <n v="0"/>
    <n v="7.3237499999999995"/>
    <n v="-8.5443750000000005"/>
    <n v="0.81374999999999975"/>
    <n v="0.40687500000000121"/>
  </r>
  <r>
    <x v="4"/>
    <s v="rome airfare"/>
    <s v="Broad"/>
    <x v="14"/>
    <s v="Philadelphia to Rome Sale"/>
    <s v="Position 5-10 Bid Strategy"/>
    <n v="6.25"/>
    <n v="3"/>
    <n v="8.1624999749999994"/>
    <n v="2.7208333250000001"/>
    <n v="6"/>
    <n v="0.5"/>
    <n v="1.6666666666666701"/>
    <n v="0"/>
    <n v="0"/>
    <n v="0"/>
    <n v="8.1624999749999994"/>
    <x v="1536"/>
    <n v="-1"/>
    <n v="0"/>
    <s v="NA"/>
    <n v="0"/>
    <n v="0"/>
    <n v="0"/>
    <n v="7.3462499774999994"/>
    <n v="-8.5706249737500002"/>
    <n v="0.81624999749999994"/>
    <n v="0.40812499875000086"/>
  </r>
  <r>
    <x v="4"/>
    <s v="spain fare"/>
    <s v="Broad"/>
    <x v="13"/>
    <s v="Google|Spain"/>
    <s v="Position 5-10 Bid Strategy"/>
    <n v="6.25"/>
    <n v="6"/>
    <n v="8.1874999499999994"/>
    <n v="1.3645833249999999"/>
    <n v="235"/>
    <n v="2.5531914893616999E-2"/>
    <n v="1.64127659574468"/>
    <n v="0"/>
    <n v="0"/>
    <n v="0"/>
    <n v="8.1874999499999994"/>
    <x v="1537"/>
    <n v="-1"/>
    <n v="0"/>
    <s v="NA"/>
    <n v="0"/>
    <n v="0"/>
    <n v="0"/>
    <n v="7.3687499549999993"/>
    <n v="-8.5968749474999999"/>
    <n v="0.81874999500000012"/>
    <n v="0.4093749975000005"/>
  </r>
  <r>
    <x v="4"/>
    <s v="rome fares"/>
    <s v="Broad"/>
    <x v="11"/>
    <s v="Houston to Rome Sale"/>
    <s v="Position 5-10 Bid Strategy"/>
    <n v="6.25"/>
    <n v="3"/>
    <n v="8.2624999875"/>
    <n v="2.7541666624999999"/>
    <n v="28"/>
    <n v="0.107142857142857"/>
    <n v="1.21428571428571"/>
    <n v="0"/>
    <n v="0"/>
    <n v="0"/>
    <n v="8.2624999875"/>
    <x v="1538"/>
    <n v="-1"/>
    <n v="0"/>
    <s v="NA"/>
    <n v="0"/>
    <n v="0"/>
    <n v="0"/>
    <n v="7.4362499887500002"/>
    <n v="-8.6756249868750004"/>
    <n v="0.82624999874999983"/>
    <n v="0.41312499937500036"/>
  </r>
  <r>
    <x v="4"/>
    <s v="spain flight"/>
    <s v="Broad"/>
    <x v="14"/>
    <s v="Philadelphia to Spain Sale"/>
    <s v="Position 5-10 Bid Strategy"/>
    <n v="6.25"/>
    <n v="2"/>
    <n v="8.2750000000000004"/>
    <n v="4.1375000000000002"/>
    <n v="41"/>
    <n v="4.8780487804878002E-2"/>
    <n v="1.4836585365853701"/>
    <n v="0"/>
    <n v="0"/>
    <n v="0"/>
    <n v="8.2750000000000004"/>
    <x v="1539"/>
    <n v="-1"/>
    <n v="0"/>
    <s v="NA"/>
    <n v="0"/>
    <n v="0"/>
    <n v="0"/>
    <n v="7.4475000000000007"/>
    <n v="-8.6887500000000006"/>
    <n v="0.82749999999999968"/>
    <n v="0.41375000000000028"/>
  </r>
  <r>
    <x v="4"/>
    <s v="venice fares"/>
    <s v="Broad"/>
    <x v="13"/>
    <s v="Google|Venice"/>
    <s v="Position 5-10 Bid Strategy"/>
    <n v="6.25"/>
    <n v="3"/>
    <n v="8.2874999999999996"/>
    <n v="2.7625000000000002"/>
    <n v="50"/>
    <n v="0.06"/>
    <n v="1.464"/>
    <n v="0"/>
    <n v="0"/>
    <n v="0"/>
    <n v="8.2874999999999996"/>
    <x v="705"/>
    <n v="-1"/>
    <n v="0"/>
    <s v="NA"/>
    <n v="0"/>
    <n v="0"/>
    <n v="0"/>
    <n v="7.4587500000000002"/>
    <n v="-8.7018749999999994"/>
    <n v="0.82874999999999943"/>
    <n v="0.41437499999999972"/>
  </r>
  <r>
    <x v="4"/>
    <s v="spain flight"/>
    <s v="Broad"/>
    <x v="9"/>
    <s v="Detroit to Spain Sale"/>
    <s v="Position 5-10 Bid Strategy"/>
    <n v="6.25"/>
    <n v="2"/>
    <n v="8.2874999999999996"/>
    <n v="4.1437499999999998"/>
    <n v="39"/>
    <n v="5.1282051282051301E-2"/>
    <n v="1.12717948717949"/>
    <n v="0"/>
    <n v="0"/>
    <n v="0"/>
    <n v="8.2874999999999996"/>
    <x v="705"/>
    <n v="-1"/>
    <n v="0"/>
    <s v="NA"/>
    <n v="0"/>
    <n v="0"/>
    <n v="0"/>
    <n v="7.4587500000000002"/>
    <n v="-8.7018749999999994"/>
    <n v="0.82874999999999943"/>
    <n v="0.41437499999999972"/>
  </r>
  <r>
    <x v="4"/>
    <s v="paris flight deal"/>
    <s v="Broad"/>
    <x v="15"/>
    <s v="Chicago to Paris Sale"/>
    <s v="Position 5-10 Bid Strategy"/>
    <n v="6.25"/>
    <n v="2"/>
    <n v="8.2874999999999996"/>
    <n v="4.1437499999999998"/>
    <n v="2"/>
    <n v="1"/>
    <n v="1"/>
    <n v="0"/>
    <n v="0"/>
    <n v="0"/>
    <n v="8.2874999999999996"/>
    <x v="705"/>
    <n v="-1"/>
    <n v="0"/>
    <s v="NA"/>
    <n v="0"/>
    <n v="0"/>
    <n v="0"/>
    <n v="7.4587500000000002"/>
    <n v="-8.7018749999999994"/>
    <n v="0.82874999999999943"/>
    <n v="0.41437499999999972"/>
  </r>
  <r>
    <x v="4"/>
    <s v="rome flights"/>
    <s v="Broad"/>
    <x v="9"/>
    <s v="Detroit to Rome Sale"/>
    <s v="Position 5-10 Bid Strategy"/>
    <n v="6.25"/>
    <n v="2"/>
    <n v="8.3125"/>
    <n v="4.15625"/>
    <n v="60"/>
    <n v="3.3333333333333298E-2"/>
    <n v="1.08233333333333"/>
    <n v="0"/>
    <n v="0"/>
    <n v="0"/>
    <n v="8.3125"/>
    <x v="1540"/>
    <n v="-1"/>
    <n v="0"/>
    <s v="NA"/>
    <n v="0"/>
    <n v="0"/>
    <n v="0"/>
    <n v="7.4812500000000002"/>
    <n v="-8.7281250000000004"/>
    <n v="0.83124999999999982"/>
    <n v="0.41562500000000036"/>
  </r>
  <r>
    <x v="4"/>
    <s v="france tickets"/>
    <s v="Broad"/>
    <x v="10"/>
    <s v="Boston to France Sale"/>
    <s v="Position 5-10 Bid Strategy"/>
    <n v="6.25"/>
    <n v="3"/>
    <n v="8.3374999874999993"/>
    <n v="2.7791666624999998"/>
    <n v="60"/>
    <n v="0.05"/>
    <n v="3.5449999999999999"/>
    <n v="0"/>
    <n v="0"/>
    <n v="0"/>
    <n v="8.3374999874999993"/>
    <x v="1541"/>
    <n v="-1"/>
    <n v="0"/>
    <s v="NA"/>
    <n v="0"/>
    <n v="0"/>
    <n v="0"/>
    <n v="7.5037499887499992"/>
    <n v="-8.7543749868749998"/>
    <n v="0.83374999875000011"/>
    <n v="0.4168749993750005"/>
  </r>
  <r>
    <x v="4"/>
    <s v="greece cheap ticket"/>
    <s v="Broad"/>
    <x v="0"/>
    <s v="Greece"/>
    <s v="Position 5-10 Bid Strategy"/>
    <n v="6.25"/>
    <n v="8"/>
    <n v="8.35"/>
    <n v="1.04375"/>
    <n v="97"/>
    <n v="8.2474226804123696E-2"/>
    <n v="4.9865979381443299"/>
    <n v="0"/>
    <n v="0"/>
    <n v="0"/>
    <n v="8.35"/>
    <x v="1542"/>
    <n v="-1"/>
    <n v="0"/>
    <s v="NA"/>
    <n v="0"/>
    <n v="0"/>
    <n v="0"/>
    <n v="7.5149999999999997"/>
    <n v="-8.7675000000000001"/>
    <n v="0.83499999999999996"/>
    <n v="0.41750000000000043"/>
  </r>
  <r>
    <x v="4"/>
    <s v="greece tickets"/>
    <s v="Broad"/>
    <x v="9"/>
    <s v="Detroit to Greece Sale"/>
    <s v="Position 5-10 Bid Strategy"/>
    <n v="6.25"/>
    <n v="3"/>
    <n v="8.3874999750000008"/>
    <n v="2.7958333250000003"/>
    <n v="17"/>
    <n v="0.17647058823529399"/>
    <n v="1.30529411764706"/>
    <n v="0"/>
    <n v="0"/>
    <n v="0"/>
    <n v="8.3874999750000008"/>
    <x v="1543"/>
    <n v="-1"/>
    <n v="0"/>
    <s v="NA"/>
    <n v="0"/>
    <n v="0"/>
    <n v="0"/>
    <n v="7.5487499775000009"/>
    <n v="-8.8068749737500021"/>
    <n v="0.8387499974999999"/>
    <n v="0.41937499875000128"/>
  </r>
  <r>
    <x v="4"/>
    <s v="paris airline"/>
    <s v="Broad"/>
    <x v="14"/>
    <s v="Philadelphia to Paris Sale"/>
    <s v="Position 5-10 Bid Strategy"/>
    <n v="6.25"/>
    <n v="3"/>
    <n v="8.4249999749999986"/>
    <n v="2.8083333249999995"/>
    <n v="4"/>
    <n v="0.75"/>
    <n v="2.75"/>
    <n v="0"/>
    <n v="0"/>
    <n v="0"/>
    <n v="8.4249999749999986"/>
    <x v="1544"/>
    <n v="-1"/>
    <n v="0"/>
    <s v="NA"/>
    <n v="0"/>
    <n v="0"/>
    <n v="0"/>
    <n v="7.5824999774999986"/>
    <n v="-8.8462499737499982"/>
    <n v="0.84249999750000004"/>
    <n v="0.42124999874999958"/>
  </r>
  <r>
    <x v="4"/>
    <s v="uk flight"/>
    <s v="Broad"/>
    <x v="0"/>
    <s v="UK"/>
    <s v="Position 5-10 Bid Strategy"/>
    <n v="6.25"/>
    <n v="4"/>
    <n v="8.4375"/>
    <n v="2.109375"/>
    <n v="70"/>
    <n v="5.7142857142857099E-2"/>
    <n v="1.76714285714286"/>
    <n v="0"/>
    <n v="0"/>
    <n v="0"/>
    <n v="8.4375"/>
    <x v="1545"/>
    <n v="-1"/>
    <n v="0"/>
    <s v="NA"/>
    <n v="0"/>
    <n v="0"/>
    <n v="0"/>
    <n v="7.59375"/>
    <n v="-8.859375"/>
    <n v="0.84375"/>
    <n v="0.421875"/>
  </r>
  <r>
    <x v="4"/>
    <s v="european airline"/>
    <s v="Broad"/>
    <x v="0"/>
    <s v="Europe"/>
    <s v="Position 5-10 Bid Strategy"/>
    <n v="6.25"/>
    <n v="6"/>
    <n v="8.4499999499999987"/>
    <n v="1.4083333249999999"/>
    <n v="355"/>
    <n v="1.6901408450704199E-2"/>
    <n v="1.37267605633803"/>
    <n v="0"/>
    <n v="0"/>
    <n v="0"/>
    <n v="8.4499999499999987"/>
    <x v="1546"/>
    <n v="-1"/>
    <n v="0"/>
    <s v="NA"/>
    <n v="0"/>
    <n v="0"/>
    <n v="0"/>
    <n v="7.6049999549999994"/>
    <n v="-8.8724999474999997"/>
    <n v="0.84499999499999934"/>
    <n v="0.422499997500001"/>
  </r>
  <r>
    <x v="4"/>
    <s v="madrid airline"/>
    <s v="Broad"/>
    <x v="0"/>
    <s v="Madrid"/>
    <s v="Position 5-10 Bid Strategy"/>
    <n v="6.25"/>
    <n v="10"/>
    <n v="8.4499999999999993"/>
    <n v="0.84499999999999997"/>
    <n v="675"/>
    <n v="1.4814814814814802E-2"/>
    <n v="2.55437037037037"/>
    <n v="0"/>
    <n v="0"/>
    <n v="0"/>
    <n v="8.4499999999999993"/>
    <x v="1547"/>
    <n v="-1"/>
    <n v="0"/>
    <s v="NA"/>
    <n v="0"/>
    <n v="0"/>
    <n v="0"/>
    <n v="7.6049999999999995"/>
    <n v="-8.8725000000000005"/>
    <n v="0.84499999999999975"/>
    <n v="0.42250000000000121"/>
  </r>
  <r>
    <x v="4"/>
    <s v="europe airfare"/>
    <s v="Broad"/>
    <x v="9"/>
    <s v="Europe Detroit"/>
    <s v="Position 5-10 Bid Strategy"/>
    <n v="6.25"/>
    <n v="2"/>
    <n v="8.4499999999999993"/>
    <n v="4.2249999999999996"/>
    <n v="15"/>
    <n v="0.133333333333333"/>
    <n v="1.21333333333333"/>
    <n v="0"/>
    <n v="0"/>
    <n v="0"/>
    <n v="8.4499999999999993"/>
    <x v="1547"/>
    <n v="-1"/>
    <n v="0"/>
    <s v="NA"/>
    <n v="0"/>
    <n v="0"/>
    <n v="0"/>
    <n v="7.6049999999999995"/>
    <n v="-8.8725000000000005"/>
    <n v="0.84499999999999975"/>
    <n v="0.42250000000000121"/>
  </r>
  <r>
    <x v="4"/>
    <s v="fly to india"/>
    <s v="Broad"/>
    <x v="22"/>
    <s v="India"/>
    <s v="Position 5-10 Bid Strategy"/>
    <n v="6.25"/>
    <n v="2"/>
    <n v="8.5374999999999996"/>
    <n v="4.2687499999999998"/>
    <n v="54"/>
    <n v="3.7037037037037E-2"/>
    <n v="1.2685185185185199"/>
    <n v="0"/>
    <n v="0"/>
    <n v="0"/>
    <n v="8.5374999999999996"/>
    <x v="1548"/>
    <n v="-1"/>
    <n v="0"/>
    <s v="NA"/>
    <n v="0"/>
    <n v="0"/>
    <n v="0"/>
    <n v="7.6837499999999999"/>
    <n v="-8.9643750000000004"/>
    <n v="0.85374999999999979"/>
    <n v="0.42687500000000078"/>
  </r>
  <r>
    <x v="4"/>
    <s v="paris flight special"/>
    <s v="Broad"/>
    <x v="7"/>
    <s v="New York to Paris Sale"/>
    <s v="Position 5-10 Bid Strategy"/>
    <n v="6.25"/>
    <n v="4"/>
    <n v="8.5749999999999993"/>
    <n v="2.1437499999999998"/>
    <n v="9"/>
    <n v="0.44444444444444398"/>
    <n v="2"/>
    <n v="0"/>
    <n v="0"/>
    <n v="0"/>
    <n v="8.5749999999999993"/>
    <x v="939"/>
    <n v="-1"/>
    <n v="0"/>
    <s v="NA"/>
    <n v="0"/>
    <n v="0"/>
    <n v="0"/>
    <n v="7.7174999999999994"/>
    <n v="-9.0037500000000001"/>
    <n v="0.85749999999999993"/>
    <n v="0.42875000000000085"/>
  </r>
  <r>
    <x v="4"/>
    <s v="rome airlines"/>
    <s v="Broad"/>
    <x v="10"/>
    <s v="Boston to Rome Sale"/>
    <s v="Position 5-10 Bid Strategy"/>
    <n v="6.25"/>
    <n v="2"/>
    <n v="8.5875000000000004"/>
    <n v="4.2937500000000002"/>
    <n v="267"/>
    <n v="7.4906367041198494E-3"/>
    <n v="2.8980524344569298"/>
    <n v="0"/>
    <n v="0"/>
    <n v="0"/>
    <n v="8.5875000000000004"/>
    <x v="1235"/>
    <n v="-1"/>
    <n v="0"/>
    <s v="NA"/>
    <n v="0"/>
    <n v="0"/>
    <n v="0"/>
    <n v="7.7287500000000007"/>
    <n v="-9.0168750000000006"/>
    <n v="0.85874999999999968"/>
    <n v="0.42937500000000028"/>
  </r>
  <r>
    <x v="4"/>
    <s v="italy airlines"/>
    <s v="Broad"/>
    <x v="1"/>
    <s v="DC to Italy Sale"/>
    <s v="Position 5-10 Bid Strategy"/>
    <n v="6.25"/>
    <n v="4"/>
    <n v="8.6125000000000007"/>
    <n v="2.1531250000000002"/>
    <n v="117"/>
    <n v="3.4188034188034198E-2"/>
    <n v="2.7845299145299101"/>
    <n v="0"/>
    <n v="0"/>
    <n v="0"/>
    <n v="8.6125000000000007"/>
    <x v="1549"/>
    <n v="-1"/>
    <n v="0"/>
    <s v="NA"/>
    <n v="0"/>
    <n v="0"/>
    <n v="0"/>
    <n v="7.7512500000000006"/>
    <n v="-9.0431250000000016"/>
    <n v="0.86125000000000007"/>
    <n v="0.43062500000000092"/>
  </r>
  <r>
    <x v="4"/>
    <s v="cheap international airfares"/>
    <s v="Broad"/>
    <x v="7"/>
    <s v="Cheap International New York"/>
    <s v="Position 5-10 Bid Strategy"/>
    <n v="6.25"/>
    <n v="3"/>
    <n v="8.625"/>
    <n v="2.875"/>
    <n v="124"/>
    <n v="2.4193548387096801E-2"/>
    <n v="3.9604838709677401"/>
    <n v="0"/>
    <n v="0"/>
    <n v="0"/>
    <n v="8.625"/>
    <x v="1550"/>
    <n v="-1"/>
    <n v="0"/>
    <s v="NA"/>
    <n v="0"/>
    <n v="0"/>
    <n v="0"/>
    <n v="7.7625000000000002"/>
    <n v="-9.0562500000000004"/>
    <n v="0.86249999999999982"/>
    <n v="0.43125000000000036"/>
  </r>
  <r>
    <x v="4"/>
    <s v="turkey airports"/>
    <s v="Broad"/>
    <x v="0"/>
    <s v="Turkey"/>
    <s v="Position 5-10 Bid Strategy"/>
    <n v="6.25"/>
    <n v="3"/>
    <n v="8.6499999750000001"/>
    <n v="2.8833333249999997"/>
    <n v="113"/>
    <n v="2.6548672566371702E-2"/>
    <n v="2.2840707964601799"/>
    <n v="0"/>
    <n v="0"/>
    <n v="0"/>
    <n v="8.6499999750000001"/>
    <x v="1551"/>
    <n v="-1"/>
    <n v="0"/>
    <s v="NA"/>
    <n v="0"/>
    <n v="0"/>
    <n v="0"/>
    <n v="7.7849999775000001"/>
    <n v="-9.0824999737500001"/>
    <n v="0.86499999750000001"/>
    <n v="0.43249999875"/>
  </r>
  <r>
    <x v="4"/>
    <s v="rome cheap flight"/>
    <s v="Broad"/>
    <x v="10"/>
    <s v="Boston to Rome Sale"/>
    <s v="Position 5-10 Bid Strategy"/>
    <n v="6.25"/>
    <n v="3"/>
    <n v="8.6499999750000001"/>
    <n v="2.8833333249999997"/>
    <n v="6"/>
    <n v="0.5"/>
    <n v="1"/>
    <n v="0"/>
    <n v="0"/>
    <n v="0"/>
    <n v="8.6499999750000001"/>
    <x v="1551"/>
    <n v="-1"/>
    <n v="0"/>
    <s v="NA"/>
    <n v="0"/>
    <n v="0"/>
    <n v="0"/>
    <n v="7.7849999775000001"/>
    <n v="-9.0824999737500001"/>
    <n v="0.86499999750000001"/>
    <n v="0.43249999875"/>
  </r>
  <r>
    <x v="4"/>
    <s v="italy cheap tickets"/>
    <s v="Broad"/>
    <x v="13"/>
    <s v="Google|Italy"/>
    <s v="Position 5-10 Bid Strategy"/>
    <n v="6.25"/>
    <n v="7"/>
    <n v="8.7249999374999998"/>
    <n v="1.2464285625"/>
    <n v="131"/>
    <n v="5.34351145038168E-2"/>
    <n v="2.3770992366412198"/>
    <n v="0"/>
    <n v="0"/>
    <n v="0"/>
    <n v="8.7249999374999998"/>
    <x v="1552"/>
    <n v="-1"/>
    <n v="0"/>
    <s v="NA"/>
    <n v="0"/>
    <n v="0"/>
    <n v="0"/>
    <n v="7.8524999437499998"/>
    <n v="-9.1612499343750002"/>
    <n v="0.87249999374999998"/>
    <n v="0.43624999687500043"/>
  </r>
  <r>
    <x v="4"/>
    <s v="italy airfare"/>
    <s v="Broad"/>
    <x v="7"/>
    <s v="New York to Italy Sale"/>
    <s v="Position 5-10 Bid Strategy"/>
    <n v="6.25"/>
    <n v="3"/>
    <n v="8.7750000000000004"/>
    <n v="2.9249999999999998"/>
    <n v="28"/>
    <n v="0.107142857142857"/>
    <n v="1.03428571428571"/>
    <n v="0"/>
    <n v="0"/>
    <n v="0"/>
    <n v="8.7750000000000004"/>
    <x v="1553"/>
    <n v="-1"/>
    <n v="0"/>
    <s v="NA"/>
    <n v="0"/>
    <n v="0"/>
    <n v="0"/>
    <n v="7.8975000000000009"/>
    <n v="-9.213750000000001"/>
    <n v="0.8774999999999995"/>
    <n v="0.43875000000000064"/>
  </r>
  <r>
    <x v="4"/>
    <s v="barcelona fare"/>
    <s v="Broad"/>
    <x v="0"/>
    <s v="Barcelona"/>
    <s v="Position 5-10 Bid Strategy"/>
    <n v="6.25"/>
    <n v="7"/>
    <n v="8.8749999625000004"/>
    <n v="1.2678571375000001"/>
    <n v="196"/>
    <n v="3.5714285714285698E-2"/>
    <n v="3.7642857142857098"/>
    <n v="0"/>
    <n v="0"/>
    <n v="0"/>
    <n v="8.8749999625000004"/>
    <x v="1554"/>
    <n v="-1"/>
    <n v="0"/>
    <s v="NA"/>
    <n v="0"/>
    <n v="0"/>
    <n v="0"/>
    <n v="7.9874999662500006"/>
    <n v="-9.3187499606250004"/>
    <n v="0.88749999624999987"/>
    <n v="0.44374999812499993"/>
  </r>
  <r>
    <x v="4"/>
    <s v="paris cheap tickets"/>
    <s v="Broad"/>
    <x v="1"/>
    <s v="DC to Paris Sale"/>
    <s v="Position 5-10 Bid Strategy"/>
    <n v="6.25"/>
    <n v="3"/>
    <n v="8.8749999749999997"/>
    <n v="2.9583333249999999"/>
    <n v="34"/>
    <n v="8.8235294117647106E-2"/>
    <n v="3.50176470588235"/>
    <n v="0"/>
    <n v="0"/>
    <n v="0"/>
    <n v="8.8749999749999997"/>
    <x v="1555"/>
    <n v="-1"/>
    <n v="0"/>
    <s v="NA"/>
    <n v="0"/>
    <n v="0"/>
    <n v="0"/>
    <n v="7.9874999774999997"/>
    <n v="-9.3187499737500001"/>
    <n v="0.88749999749999997"/>
    <n v="0.44374999875000043"/>
  </r>
  <r>
    <x v="4"/>
    <s v="paris air fares"/>
    <s v="Broad"/>
    <x v="17"/>
    <s v="Los Angeles to Paris Sale"/>
    <s v="Position 5-10 Bid Strategy"/>
    <n v="6.25"/>
    <n v="2"/>
    <n v="8.9124999999999996"/>
    <n v="4.4562499999999998"/>
    <n v="6"/>
    <n v="0.33333333333333298"/>
    <n v="2.5"/>
    <n v="0"/>
    <n v="0"/>
    <n v="0"/>
    <n v="8.9124999999999996"/>
    <x v="1556"/>
    <n v="-1"/>
    <n v="0"/>
    <s v="NA"/>
    <n v="0"/>
    <n v="0"/>
    <n v="0"/>
    <n v="8.0212500000000002"/>
    <n v="-9.3581249999999994"/>
    <n v="0.89124999999999943"/>
    <n v="0.44562499999999972"/>
  </r>
  <r>
    <x v="4"/>
    <s v="florence cheap tickets"/>
    <s v="Broad"/>
    <x v="0"/>
    <s v="Florence"/>
    <s v="Position 5-10 Bid Strategy"/>
    <n v="6.25"/>
    <n v="9"/>
    <n v="8.9374999499999994"/>
    <n v="0.99305555000000001"/>
    <n v="111"/>
    <n v="8.1081081081081099E-2"/>
    <n v="5.2198198198198202"/>
    <n v="0"/>
    <n v="0"/>
    <n v="0"/>
    <n v="8.9374999499999994"/>
    <x v="1557"/>
    <n v="-1"/>
    <n v="0"/>
    <s v="NA"/>
    <n v="0"/>
    <n v="0"/>
    <n v="0"/>
    <n v="8.0437499549999991"/>
    <n v="-9.3843749474999996"/>
    <n v="0.8937499950000003"/>
    <n v="0.44687499750000015"/>
  </r>
  <r>
    <x v="4"/>
    <s v="paris flights"/>
    <s v="Broad"/>
    <x v="9"/>
    <s v="Detroit to Paris Sale"/>
    <s v="Position 5-10 Bid Strategy"/>
    <n v="6.25"/>
    <n v="5"/>
    <n v="8.9375"/>
    <n v="1.7875000000000001"/>
    <n v="418"/>
    <n v="1.19617224880383E-2"/>
    <n v="2.6301674641148298"/>
    <n v="0"/>
    <n v="0"/>
    <n v="0"/>
    <n v="8.9375"/>
    <x v="888"/>
    <n v="-1"/>
    <n v="0"/>
    <s v="NA"/>
    <n v="0"/>
    <n v="0"/>
    <n v="0"/>
    <n v="8.0437500000000011"/>
    <n v="-9.3843750000000004"/>
    <n v="0.89374999999999893"/>
    <n v="0.44687500000000036"/>
  </r>
  <r>
    <x v="4"/>
    <s v="france cheap tickets"/>
    <s v="Broad"/>
    <x v="15"/>
    <s v="Chicago to France Sale"/>
    <s v="Position 5-10 Bid Strategy"/>
    <n v="6.25"/>
    <n v="3"/>
    <n v="8.9374999875000007"/>
    <n v="2.9791666625"/>
    <n v="18"/>
    <n v="0.16666666666666699"/>
    <n v="2.0555555555555598"/>
    <n v="0"/>
    <n v="0"/>
    <n v="0"/>
    <n v="8.9374999875000007"/>
    <x v="1558"/>
    <n v="-1"/>
    <n v="0"/>
    <s v="NA"/>
    <n v="0"/>
    <n v="0"/>
    <n v="0"/>
    <n v="8.043749988750001"/>
    <n v="-9.3843749868750006"/>
    <n v="0.89374999874999972"/>
    <n v="0.44687499937499986"/>
  </r>
  <r>
    <x v="4"/>
    <s v="italy plane ticket"/>
    <s v="Broad"/>
    <x v="13"/>
    <s v="Google|Italy"/>
    <s v="Position 5-10 Bid Strategy"/>
    <n v="6.25"/>
    <n v="2"/>
    <n v="8.9625000000000004"/>
    <n v="4.4812500000000002"/>
    <n v="9"/>
    <n v="0.22222222222222199"/>
    <n v="1.7777777777777799"/>
    <n v="0"/>
    <n v="0"/>
    <n v="0"/>
    <n v="8.9625000000000004"/>
    <x v="1559"/>
    <n v="-1"/>
    <n v="0"/>
    <s v="NA"/>
    <n v="0"/>
    <n v="0"/>
    <n v="0"/>
    <n v="8.0662500000000001"/>
    <n v="-9.4106250000000014"/>
    <n v="0.89625000000000021"/>
    <n v="0.44812500000000099"/>
  </r>
  <r>
    <x v="4"/>
    <s v="[flights to london]"/>
    <s v="Exact"/>
    <x v="0"/>
    <s v="London"/>
    <s v="Position 5-10 Bid Strategy"/>
    <n v="6.25"/>
    <n v="4"/>
    <n v="8.9625000000000004"/>
    <n v="2.2406250000000001"/>
    <n v="44"/>
    <n v="9.0909090909090898E-2"/>
    <n v="1.9204545454545501"/>
    <n v="0"/>
    <n v="0"/>
    <n v="0"/>
    <n v="8.9625000000000004"/>
    <x v="1559"/>
    <n v="-1"/>
    <n v="0"/>
    <s v="NA"/>
    <n v="0"/>
    <n v="0"/>
    <n v="0"/>
    <n v="8.0662500000000001"/>
    <n v="-9.4106250000000014"/>
    <n v="0.89625000000000021"/>
    <n v="0.44812500000000099"/>
  </r>
  <r>
    <x v="4"/>
    <s v="barcelona fare"/>
    <s v="Broad"/>
    <x v="13"/>
    <s v="Google|Barcelona"/>
    <s v="Position 5-10 Bid Strategy"/>
    <n v="6.25"/>
    <n v="4"/>
    <n v="8.9875000000000007"/>
    <n v="2.2468750000000002"/>
    <n v="287"/>
    <n v="1.39372822299652E-2"/>
    <n v="1.67735191637631"/>
    <n v="0"/>
    <n v="0"/>
    <n v="0"/>
    <n v="8.9875000000000007"/>
    <x v="1560"/>
    <n v="-1"/>
    <n v="0"/>
    <s v="NA"/>
    <n v="0"/>
    <n v="0"/>
    <n v="0"/>
    <n v="8.088750000000001"/>
    <n v="-9.4368750000000006"/>
    <n v="0.89874999999999972"/>
    <n v="0.44937499999999986"/>
  </r>
  <r>
    <x v="4"/>
    <s v="fly to uk"/>
    <s v="Broad"/>
    <x v="0"/>
    <s v="UK"/>
    <s v="Position 5-10 Bid Strategy"/>
    <n v="6.25"/>
    <n v="2"/>
    <n v="9.0374999999999996"/>
    <n v="4.5187499999999998"/>
    <n v="77"/>
    <n v="2.5974025974026E-2"/>
    <n v="1.55714285714286"/>
    <n v="0"/>
    <n v="0"/>
    <n v="0"/>
    <n v="9.0374999999999996"/>
    <x v="1561"/>
    <n v="-1"/>
    <n v="0"/>
    <s v="NA"/>
    <n v="0"/>
    <n v="0"/>
    <n v="0"/>
    <n v="8.1337499999999991"/>
    <n v="-9.4893750000000008"/>
    <n v="0.9037500000000005"/>
    <n v="0.45187500000000114"/>
  </r>
  <r>
    <x v="4"/>
    <s v="paris air fare"/>
    <s v="Broad"/>
    <x v="10"/>
    <s v="Boston to Paris Sale"/>
    <s v="Position 5-10 Bid Strategy"/>
    <n v="6.25"/>
    <n v="4"/>
    <n v="9.0875000000000004"/>
    <n v="2.2718750000000001"/>
    <n v="9"/>
    <n v="0.44444444444444398"/>
    <n v="2.0111111111111102"/>
    <n v="0"/>
    <n v="0"/>
    <n v="0"/>
    <n v="9.0875000000000004"/>
    <x v="1562"/>
    <n v="-1"/>
    <n v="0"/>
    <s v="NA"/>
    <n v="0"/>
    <n v="0"/>
    <n v="0"/>
    <n v="8.1787500000000009"/>
    <n v="-9.541875000000001"/>
    <n v="0.9087499999999995"/>
    <n v="0.45437500000000064"/>
  </r>
  <r>
    <x v="4"/>
    <s v="venice airlines"/>
    <s v="Broad"/>
    <x v="0"/>
    <s v="Venice"/>
    <s v="Position 5-10 Bid Strategy"/>
    <n v="6.25"/>
    <n v="4"/>
    <n v="9.1125000000000007"/>
    <n v="2.2781250000000002"/>
    <n v="821"/>
    <n v="4.8721071863580996E-3"/>
    <n v="3.83970767356882"/>
    <n v="0"/>
    <n v="0"/>
    <n v="0"/>
    <n v="9.1125000000000007"/>
    <x v="1173"/>
    <n v="-1"/>
    <n v="0"/>
    <s v="NA"/>
    <n v="0"/>
    <n v="0"/>
    <n v="0"/>
    <n v="8.2012500000000017"/>
    <n v="-9.568125000000002"/>
    <n v="0.91124999999999901"/>
    <n v="0.45562500000000128"/>
  </r>
  <r>
    <x v="4"/>
    <s v="milan airlines"/>
    <s v="Broad"/>
    <x v="0"/>
    <s v="Milan"/>
    <s v="Position 5-10 Bid Strategy"/>
    <n v="6.25"/>
    <n v="5"/>
    <n v="9.25"/>
    <n v="1.85"/>
    <n v="323"/>
    <n v="1.54798761609907E-2"/>
    <n v="3.42105263157895"/>
    <n v="0"/>
    <n v="0"/>
    <n v="0"/>
    <n v="9.25"/>
    <x v="1563"/>
    <n v="-1"/>
    <n v="0"/>
    <s v="NA"/>
    <n v="0"/>
    <n v="0"/>
    <n v="0"/>
    <n v="8.3250000000000011"/>
    <n v="-9.7125000000000004"/>
    <n v="0.92499999999999893"/>
    <n v="0.46250000000000036"/>
  </r>
  <r>
    <x v="4"/>
    <s v="international airline tickets"/>
    <s v="Broad"/>
    <x v="9"/>
    <s v="International Detroit"/>
    <s v="Position 5-10 Bid Strategy"/>
    <n v="6.25"/>
    <n v="3"/>
    <n v="9.2874999749999994"/>
    <n v="3.0958333249999996"/>
    <n v="45"/>
    <n v="6.6666666666666693E-2"/>
    <n v="3.6044444444444399"/>
    <n v="0"/>
    <n v="0"/>
    <n v="0"/>
    <n v="9.2874999749999994"/>
    <x v="1564"/>
    <n v="-1"/>
    <n v="0"/>
    <s v="NA"/>
    <n v="0"/>
    <n v="0"/>
    <n v="0"/>
    <n v="8.3587499775000005"/>
    <n v="-9.7518749737500006"/>
    <n v="0.92874999749999887"/>
    <n v="0.46437499875000121"/>
  </r>
  <r>
    <x v="4"/>
    <s v="paris airports"/>
    <s v="Broad"/>
    <x v="10"/>
    <s v="Boston to Paris Sale"/>
    <s v="Position 5-10 Bid Strategy"/>
    <n v="6.25"/>
    <n v="3"/>
    <n v="9.2874999749999994"/>
    <n v="3.0958333249999996"/>
    <n v="38"/>
    <n v="7.8947368421052599E-2"/>
    <n v="1.1263157894736799"/>
    <n v="0"/>
    <n v="0"/>
    <n v="0"/>
    <n v="9.2874999749999994"/>
    <x v="1564"/>
    <n v="-1"/>
    <n v="0"/>
    <s v="NA"/>
    <n v="0"/>
    <n v="0"/>
    <n v="0"/>
    <n v="8.3587499775000005"/>
    <n v="-9.7518749737500006"/>
    <n v="0.92874999749999887"/>
    <n v="0.46437499875000121"/>
  </r>
  <r>
    <x v="4"/>
    <s v="paris fare"/>
    <s v="Broad"/>
    <x v="5"/>
    <s v="San Francisco to Paris Sale"/>
    <s v="Position 5-10 Bid Strategy"/>
    <n v="6.25"/>
    <n v="3"/>
    <n v="9.3124999875000007"/>
    <n v="3.1041666625"/>
    <n v="83"/>
    <n v="3.6144578313252997E-2"/>
    <n v="1.4079518072289201"/>
    <n v="0"/>
    <n v="0"/>
    <n v="0"/>
    <n v="9.3124999875000007"/>
    <x v="1565"/>
    <n v="-1"/>
    <n v="0"/>
    <s v="NA"/>
    <n v="0"/>
    <n v="0"/>
    <n v="0"/>
    <n v="8.3812499887500014"/>
    <n v="-9.7781249868750013"/>
    <n v="0.93124999874999936"/>
    <n v="0.46562499937500057"/>
  </r>
  <r>
    <x v="4"/>
    <s v="paris airport"/>
    <s v="Broad"/>
    <x v="5"/>
    <s v="San Francisco to Paris Sale"/>
    <s v="Position 5-10 Bid Strategy"/>
    <n v="6.25"/>
    <n v="2"/>
    <n v="9.3125"/>
    <n v="4.65625"/>
    <n v="130"/>
    <n v="1.5384615384615401E-2"/>
    <n v="1.3360769230769201"/>
    <n v="0"/>
    <n v="0"/>
    <n v="0"/>
    <n v="9.3125"/>
    <x v="1566"/>
    <n v="-1"/>
    <n v="0"/>
    <s v="NA"/>
    <n v="0"/>
    <n v="0"/>
    <n v="0"/>
    <n v="8.3812499999999996"/>
    <n v="-9.7781250000000011"/>
    <n v="0.93125000000000036"/>
    <n v="0.46562500000000107"/>
  </r>
  <r>
    <x v="4"/>
    <s v="spain flight"/>
    <s v="Broad"/>
    <x v="1"/>
    <s v="DC to Spain Sale"/>
    <s v="Position 5-10 Bid Strategy"/>
    <n v="6.25"/>
    <n v="2"/>
    <n v="9.3375000000000004"/>
    <n v="4.6687500000000002"/>
    <n v="31"/>
    <n v="6.451612903225809E-2"/>
    <n v="1.38354838709677"/>
    <n v="0"/>
    <n v="0"/>
    <n v="0"/>
    <n v="9.3375000000000004"/>
    <x v="1567"/>
    <n v="-1"/>
    <n v="0"/>
    <s v="NA"/>
    <n v="0"/>
    <n v="0"/>
    <n v="0"/>
    <n v="8.4037500000000005"/>
    <n v="-9.8043750000000003"/>
    <n v="0.93374999999999986"/>
    <n v="0.46687499999999993"/>
  </r>
  <r>
    <x v="4"/>
    <s v="london fare"/>
    <s v="Broad"/>
    <x v="13"/>
    <s v="Google|London"/>
    <s v="Position 5-10 Bid Strategy"/>
    <n v="6.25"/>
    <n v="5"/>
    <n v="9.3625000000000007"/>
    <n v="1.8725000000000001"/>
    <n v="304"/>
    <n v="1.6447368421052599E-2"/>
    <n v="1.91184210526316"/>
    <n v="0"/>
    <n v="0"/>
    <n v="0"/>
    <n v="9.3625000000000007"/>
    <x v="1568"/>
    <n v="-1"/>
    <n v="0"/>
    <s v="NA"/>
    <n v="0"/>
    <n v="0"/>
    <n v="0"/>
    <n v="8.4262500000000014"/>
    <n v="-9.8306250000000013"/>
    <n v="0.93624999999999936"/>
    <n v="0.46812500000000057"/>
  </r>
  <r>
    <x v="4"/>
    <s v="madrid fare"/>
    <s v="Broad"/>
    <x v="13"/>
    <s v="Google|Madrid"/>
    <s v="Position 5-10 Bid Strategy"/>
    <n v="6.25"/>
    <n v="5"/>
    <n v="9.375"/>
    <n v="1.875"/>
    <n v="141"/>
    <n v="3.54609929078014E-2"/>
    <n v="1.1829787234042599"/>
    <n v="0"/>
    <n v="0"/>
    <n v="0"/>
    <n v="9.375"/>
    <x v="1569"/>
    <n v="-1"/>
    <n v="0"/>
    <s v="NA"/>
    <n v="0"/>
    <n v="0"/>
    <n v="0"/>
    <n v="8.4375"/>
    <n v="-9.84375"/>
    <n v="0.9375"/>
    <n v="0.46875"/>
  </r>
  <r>
    <x v="4"/>
    <s v="cheap europe flights"/>
    <s v="Broad"/>
    <x v="10"/>
    <s v="Cheap Europe Boston"/>
    <s v="Position 5-10 Bid Strategy"/>
    <n v="6.25"/>
    <n v="4"/>
    <n v="9.3874999999999993"/>
    <n v="2.3468749999999998"/>
    <n v="13"/>
    <n v="0.30769230769230799"/>
    <n v="1.2384615384615401"/>
    <n v="0"/>
    <n v="0"/>
    <n v="0"/>
    <n v="9.3874999999999993"/>
    <x v="1570"/>
    <n v="-1"/>
    <n v="0"/>
    <s v="NA"/>
    <n v="0"/>
    <n v="0"/>
    <n v="0"/>
    <n v="8.4487500000000004"/>
    <n v="-9.8568750000000005"/>
    <n v="0.93874999999999886"/>
    <n v="0.46937500000000121"/>
  </r>
  <r>
    <x v="4"/>
    <s v="barcelona tickets"/>
    <s v="Broad"/>
    <x v="14"/>
    <s v="Philadelphia to Barcelona Sale"/>
    <s v="Position 5-10 Bid Strategy"/>
    <n v="6.25"/>
    <n v="2"/>
    <n v="9.4"/>
    <n v="4.7"/>
    <n v="5"/>
    <n v="0.4"/>
    <n v="1"/>
    <n v="0"/>
    <n v="0"/>
    <n v="0"/>
    <n v="9.4"/>
    <x v="1571"/>
    <n v="-1"/>
    <n v="0"/>
    <s v="NA"/>
    <n v="0"/>
    <n v="0"/>
    <n v="0"/>
    <n v="8.4600000000000009"/>
    <n v="-9.870000000000001"/>
    <n v="0.9399999999999995"/>
    <n v="0.47000000000000064"/>
  </r>
  <r>
    <x v="4"/>
    <s v="turkey fare"/>
    <s v="Broad"/>
    <x v="13"/>
    <s v="Google|Turkey"/>
    <s v="Position 5-10 Bid Strategy"/>
    <n v="6.25"/>
    <n v="5"/>
    <n v="9.4250000000000007"/>
    <n v="1.885"/>
    <n v="229"/>
    <n v="2.1834061135371199E-2"/>
    <n v="1.48908296943231"/>
    <n v="0"/>
    <n v="0"/>
    <n v="0"/>
    <n v="9.4250000000000007"/>
    <x v="1572"/>
    <n v="-1"/>
    <n v="0"/>
    <s v="NA"/>
    <n v="0"/>
    <n v="0"/>
    <n v="0"/>
    <n v="8.4825000000000017"/>
    <n v="-9.896250000000002"/>
    <n v="0.94249999999999901"/>
    <n v="0.47125000000000128"/>
  </r>
  <r>
    <x v="4"/>
    <s v="madrid flight"/>
    <s v="Broad"/>
    <x v="0"/>
    <s v="Madrid"/>
    <s v="Position 5-10 Bid Strategy"/>
    <n v="6.25"/>
    <n v="10"/>
    <n v="9.4625000000000004"/>
    <n v="0.94625000000000004"/>
    <n v="812"/>
    <n v="1.23152709359606E-2"/>
    <n v="3.63694581280788"/>
    <n v="0"/>
    <n v="0"/>
    <n v="0"/>
    <n v="9.4625000000000004"/>
    <x v="1573"/>
    <n v="-1"/>
    <n v="0"/>
    <s v="NA"/>
    <n v="0"/>
    <n v="0"/>
    <n v="0"/>
    <n v="8.5162500000000012"/>
    <n v="-9.9356249999999999"/>
    <n v="0.94624999999999915"/>
    <n v="0.47312499999999957"/>
  </r>
  <r>
    <x v="4"/>
    <s v="paris airfare deals"/>
    <s v="Broad"/>
    <x v="7"/>
    <s v="New York to Paris Sale"/>
    <s v="Position 5-10 Bid Strategy"/>
    <n v="6.25"/>
    <n v="3"/>
    <n v="9.4624999874999993"/>
    <n v="3.1541666624999998"/>
    <n v="16"/>
    <n v="0.1875"/>
    <n v="1.625"/>
    <n v="0"/>
    <n v="0"/>
    <n v="0"/>
    <n v="9.4624999874999993"/>
    <x v="1574"/>
    <n v="-1"/>
    <n v="0"/>
    <s v="NA"/>
    <n v="0"/>
    <n v="0"/>
    <n v="0"/>
    <n v="8.5162499887499994"/>
    <n v="-9.9356249868750002"/>
    <n v="0.94624999874999993"/>
    <n v="0.47312499937500085"/>
  </r>
  <r>
    <x v="4"/>
    <s v="paris airline ticket"/>
    <s v="Broad"/>
    <x v="7"/>
    <s v="New York to Paris Sale"/>
    <s v="Position 5-10 Bid Strategy"/>
    <n v="6.25"/>
    <n v="5"/>
    <n v="9.5250000000000004"/>
    <n v="1.905"/>
    <n v="53"/>
    <n v="9.4339622641509399E-2"/>
    <n v="1.39622641509434"/>
    <n v="0"/>
    <n v="0"/>
    <n v="0"/>
    <n v="9.5250000000000004"/>
    <x v="1575"/>
    <n v="-1"/>
    <n v="0"/>
    <s v="NA"/>
    <n v="0"/>
    <n v="0"/>
    <n v="0"/>
    <n v="8.5724999999999998"/>
    <n v="-10.001250000000001"/>
    <n v="0.95250000000000057"/>
    <n v="0.47625000000000028"/>
  </r>
  <r>
    <x v="4"/>
    <s v="paris air fare"/>
    <s v="Broad"/>
    <x v="15"/>
    <s v="Chicago to Paris Sale"/>
    <s v="Position 5-10 Bid Strategy"/>
    <n v="6.25"/>
    <n v="5"/>
    <n v="9.5500000000000007"/>
    <n v="1.91"/>
    <n v="16"/>
    <n v="0.3125"/>
    <n v="1.3125"/>
    <n v="0"/>
    <n v="0"/>
    <n v="0"/>
    <n v="9.5500000000000007"/>
    <x v="1576"/>
    <n v="-1"/>
    <n v="0"/>
    <s v="NA"/>
    <n v="0"/>
    <n v="0"/>
    <n v="0"/>
    <n v="8.5950000000000006"/>
    <n v="-10.027500000000002"/>
    <n v="0.95500000000000007"/>
    <n v="0.47750000000000092"/>
  </r>
  <r>
    <x v="4"/>
    <s v="london airfares"/>
    <s v="Broad"/>
    <x v="13"/>
    <s v="Google|London"/>
    <s v="Position 5-10 Bid Strategy"/>
    <n v="6.25"/>
    <n v="6"/>
    <n v="9.5625"/>
    <n v="1.59375"/>
    <n v="87"/>
    <n v="6.8965517241379296E-2"/>
    <n v="2.6712643678160899"/>
    <n v="0"/>
    <n v="0"/>
    <n v="0"/>
    <n v="9.5625"/>
    <x v="1577"/>
    <n v="-1"/>
    <n v="0"/>
    <s v="NA"/>
    <n v="0"/>
    <n v="0"/>
    <n v="0"/>
    <n v="8.6062500000000011"/>
    <n v="-10.040625"/>
    <n v="0.95624999999999893"/>
    <n v="0.47812500000000036"/>
  </r>
  <r>
    <x v="4"/>
    <s v="rome flight"/>
    <s v="Broad"/>
    <x v="17"/>
    <s v="Los Angeles to Rome Sale"/>
    <s v="Position 5-10 Bid Strategy"/>
    <n v="6.25"/>
    <n v="4"/>
    <n v="9.5625"/>
    <n v="2.390625"/>
    <n v="72"/>
    <n v="5.5555555555555601E-2"/>
    <n v="1.36527777777778"/>
    <n v="0"/>
    <n v="0"/>
    <n v="0"/>
    <n v="9.5625"/>
    <x v="1577"/>
    <n v="-1"/>
    <n v="0"/>
    <s v="NA"/>
    <n v="0"/>
    <n v="0"/>
    <n v="0"/>
    <n v="8.6062500000000011"/>
    <n v="-10.040625"/>
    <n v="0.95624999999999893"/>
    <n v="0.47812500000000036"/>
  </r>
  <r>
    <x v="4"/>
    <s v="paris flight deal"/>
    <s v="Broad"/>
    <x v="11"/>
    <s v="Houston to Paris Sale"/>
    <s v="Position 5-10 Bid Strategy"/>
    <n v="6.25"/>
    <n v="2"/>
    <n v="9.5625"/>
    <n v="4.78125"/>
    <n v="7"/>
    <n v="0.28571428571428603"/>
    <n v="2.4285714285714302"/>
    <n v="0"/>
    <n v="0"/>
    <n v="0"/>
    <n v="9.5625"/>
    <x v="1577"/>
    <n v="-1"/>
    <n v="0"/>
    <s v="NA"/>
    <n v="0"/>
    <n v="0"/>
    <n v="0"/>
    <n v="8.6062500000000011"/>
    <n v="-10.040625"/>
    <n v="0.95624999999999893"/>
    <n v="0.47812500000000036"/>
  </r>
  <r>
    <x v="4"/>
    <s v="turkey plane ticket"/>
    <s v="Broad"/>
    <x v="0"/>
    <s v="Turkey"/>
    <s v="Position 5-10 Bid Strategy"/>
    <n v="6.25"/>
    <n v="4"/>
    <n v="9.5875000000000004"/>
    <n v="2.3968750000000001"/>
    <n v="7"/>
    <n v="0.57142857142857106"/>
    <n v="1.28571428571429"/>
    <n v="0"/>
    <n v="0"/>
    <n v="0"/>
    <n v="9.5875000000000004"/>
    <x v="1578"/>
    <n v="-1"/>
    <n v="0"/>
    <s v="NA"/>
    <n v="0"/>
    <n v="0"/>
    <n v="0"/>
    <n v="8.6287500000000001"/>
    <n v="-10.066875000000001"/>
    <n v="0.95875000000000021"/>
    <n v="0.47937500000000099"/>
  </r>
  <r>
    <x v="4"/>
    <s v="[venice cheap flights]"/>
    <s v="Exact"/>
    <x v="0"/>
    <s v="Venice"/>
    <s v="Position 5-10 Bid Strategy"/>
    <n v="6.25"/>
    <n v="7"/>
    <n v="9.5999999374999998"/>
    <n v="1.3714285625"/>
    <n v="309"/>
    <n v="2.2653721682847898E-2"/>
    <n v="1.78025889967638"/>
    <n v="0"/>
    <n v="0"/>
    <n v="0"/>
    <n v="9.5999999374999998"/>
    <x v="1579"/>
    <n v="-1"/>
    <n v="0"/>
    <s v="NA"/>
    <n v="0"/>
    <n v="0"/>
    <n v="0"/>
    <n v="8.6399999437500004"/>
    <n v="-10.079999934375"/>
    <n v="0.95999999374999945"/>
    <n v="0.47999999687499972"/>
  </r>
  <r>
    <x v="4"/>
    <s v="rome air ticket"/>
    <s v="Broad"/>
    <x v="7"/>
    <s v="New York to Rome Sale"/>
    <s v="Position 5-10 Bid Strategy"/>
    <n v="6.25"/>
    <n v="2"/>
    <n v="9.65"/>
    <n v="4.8250000000000002"/>
    <n v="5"/>
    <n v="0.4"/>
    <n v="1"/>
    <n v="0"/>
    <n v="0"/>
    <n v="0"/>
    <n v="9.65"/>
    <x v="1580"/>
    <n v="-1"/>
    <n v="0"/>
    <s v="NA"/>
    <n v="0"/>
    <n v="0"/>
    <n v="0"/>
    <n v="8.6850000000000005"/>
    <n v="-10.1325"/>
    <n v="0.96499999999999986"/>
    <n v="0.48249999999999993"/>
  </r>
  <r>
    <x v="4"/>
    <s v="paris airport"/>
    <s v="Broad"/>
    <x v="17"/>
    <s v="Los Angeles to Paris Sale"/>
    <s v="Position 5-10 Bid Strategy"/>
    <n v="6.25"/>
    <n v="3"/>
    <n v="9.6874999875000007"/>
    <n v="3.2291666625"/>
    <n v="119"/>
    <n v="2.5210084033613401E-2"/>
    <n v="1.3346218487395001"/>
    <n v="0"/>
    <n v="0"/>
    <n v="0"/>
    <n v="9.6874999875000007"/>
    <x v="1581"/>
    <n v="-1"/>
    <n v="0"/>
    <s v="NA"/>
    <n v="0"/>
    <n v="0"/>
    <n v="0"/>
    <n v="8.7187499887500017"/>
    <n v="-10.171874986875002"/>
    <n v="0.96874999874999901"/>
    <n v="0.48437499937500128"/>
  </r>
  <r>
    <x v="4"/>
    <s v="rome air flight"/>
    <s v="Broad"/>
    <x v="11"/>
    <s v="Houston to Rome Sale"/>
    <s v="Position 5-10 Bid Strategy"/>
    <n v="6.25"/>
    <n v="2"/>
    <n v="9.6999999999999993"/>
    <n v="4.8499999999999996"/>
    <n v="6"/>
    <n v="0.33333333333333298"/>
    <n v="1.4966666666666699"/>
    <n v="0"/>
    <n v="0"/>
    <n v="0"/>
    <n v="9.6999999999999993"/>
    <x v="1582"/>
    <n v="-1"/>
    <n v="0"/>
    <s v="NA"/>
    <n v="0"/>
    <n v="0"/>
    <n v="0"/>
    <n v="8.73"/>
    <n v="-10.185"/>
    <n v="0.96999999999999886"/>
    <n v="0.48500000000000121"/>
  </r>
  <r>
    <x v="4"/>
    <s v="paris flight specials"/>
    <s v="Broad"/>
    <x v="7"/>
    <s v="New York to Paris Sale"/>
    <s v="Position 5-10 Bid Strategy"/>
    <n v="6.25"/>
    <n v="2"/>
    <n v="9.7375000000000007"/>
    <n v="4.8687500000000004"/>
    <n v="5"/>
    <n v="0.4"/>
    <n v="2.4"/>
    <n v="0"/>
    <n v="0"/>
    <n v="0"/>
    <n v="9.7375000000000007"/>
    <x v="1583"/>
    <n v="-1"/>
    <n v="0"/>
    <s v="NA"/>
    <n v="0"/>
    <n v="0"/>
    <n v="0"/>
    <n v="8.7637500000000017"/>
    <n v="-10.224375000000002"/>
    <n v="0.97374999999999901"/>
    <n v="0.48687500000000128"/>
  </r>
  <r>
    <x v="4"/>
    <s v="overseas airfare"/>
    <s v="Broad"/>
    <x v="13"/>
    <s v="Google|Overseas"/>
    <s v="Position 5-10 Bid Strategy"/>
    <n v="6.25"/>
    <n v="4"/>
    <n v="9.7750000000000004"/>
    <n v="2.4437500000000001"/>
    <n v="36"/>
    <n v="0.11111111111111099"/>
    <n v="1.7277777777777801"/>
    <n v="0"/>
    <n v="0"/>
    <n v="0"/>
    <n v="9.7750000000000004"/>
    <x v="1584"/>
    <n v="-1"/>
    <n v="0"/>
    <s v="NA"/>
    <n v="0"/>
    <n v="0"/>
    <n v="0"/>
    <n v="8.7975000000000012"/>
    <n v="-10.26375"/>
    <n v="0.97749999999999915"/>
    <n v="0.48874999999999957"/>
  </r>
  <r>
    <x v="4"/>
    <s v="italy cheap ticket"/>
    <s v="Broad"/>
    <x v="0"/>
    <s v="Italy"/>
    <s v="Position 5-10 Bid Strategy"/>
    <n v="6.25"/>
    <n v="6"/>
    <n v="9.7999999500000001"/>
    <n v="1.6333333250000002"/>
    <n v="45"/>
    <n v="0.133333333333333"/>
    <n v="5.0377777777777801"/>
    <n v="0"/>
    <n v="0"/>
    <n v="0"/>
    <n v="9.7999999500000001"/>
    <x v="1585"/>
    <n v="-1"/>
    <n v="0"/>
    <s v="NA"/>
    <n v="0"/>
    <n v="0"/>
    <n v="0"/>
    <n v="8.8199999550000001"/>
    <n v="-10.2899999475"/>
    <n v="0.97999999500000001"/>
    <n v="0.48999999750000001"/>
  </r>
  <r>
    <x v="4"/>
    <s v="italy plane tickets"/>
    <s v="Broad"/>
    <x v="7"/>
    <s v="New York to Italy Sale"/>
    <s v="Position 5-10 Bid Strategy"/>
    <n v="6.25"/>
    <n v="2"/>
    <n v="9.8125"/>
    <n v="4.90625"/>
    <n v="6"/>
    <n v="0.33333333333333298"/>
    <n v="1"/>
    <n v="0"/>
    <n v="0"/>
    <n v="0"/>
    <n v="9.8125"/>
    <x v="1586"/>
    <n v="-1"/>
    <n v="0"/>
    <s v="NA"/>
    <n v="0"/>
    <n v="0"/>
    <n v="0"/>
    <n v="8.8312500000000007"/>
    <n v="-10.303125"/>
    <n v="0.98124999999999929"/>
    <n v="0.49062499999999964"/>
  </r>
  <r>
    <x v="4"/>
    <s v="european cheap flight"/>
    <s v="Broad"/>
    <x v="13"/>
    <s v="Google|Europe"/>
    <s v="Position 5-10 Bid Strategy"/>
    <n v="6.25"/>
    <n v="6"/>
    <n v="9.8499999749999994"/>
    <n v="1.6416666625"/>
    <n v="91"/>
    <n v="6.5934065934065908E-2"/>
    <n v="1.46813186813187"/>
    <n v="0"/>
    <n v="0"/>
    <n v="0"/>
    <n v="9.8499999749999994"/>
    <x v="1587"/>
    <n v="-1"/>
    <n v="0"/>
    <s v="NA"/>
    <n v="0"/>
    <n v="0"/>
    <n v="0"/>
    <n v="8.8649999775000001"/>
    <n v="-10.34249997375"/>
    <n v="0.98499999749999922"/>
    <n v="0.4924999987500005"/>
  </r>
  <r>
    <x v="4"/>
    <s v="geneva cheap flights"/>
    <s v="Broad"/>
    <x v="13"/>
    <s v="Google|Geneva"/>
    <s v="Position 5-10 Bid Strategy"/>
    <n v="6.25"/>
    <n v="3"/>
    <n v="9.8625000000000007"/>
    <n v="3.2875000000000001"/>
    <n v="179"/>
    <n v="1.67597765363128E-2"/>
    <n v="2.41061452513966"/>
    <n v="0"/>
    <n v="0"/>
    <n v="0"/>
    <n v="9.8625000000000007"/>
    <x v="1588"/>
    <n v="-1"/>
    <n v="0"/>
    <s v="NA"/>
    <n v="0"/>
    <n v="0"/>
    <n v="0"/>
    <n v="8.8762500000000006"/>
    <n v="-10.355625000000002"/>
    <n v="0.98625000000000007"/>
    <n v="0.49312500000000092"/>
  </r>
  <r>
    <x v="4"/>
    <s v="rome ticket"/>
    <s v="Broad"/>
    <x v="0"/>
    <s v="Rome"/>
    <s v="Position 5-10 Bid Strategy"/>
    <n v="6.25"/>
    <n v="6"/>
    <n v="9.8625000000000007"/>
    <n v="1.64375"/>
    <n v="172"/>
    <n v="3.4883720930232599E-2"/>
    <n v="4.1517441860465096"/>
    <n v="0"/>
    <n v="0"/>
    <n v="0"/>
    <n v="9.8625000000000007"/>
    <x v="1588"/>
    <n v="-1"/>
    <n v="0"/>
    <s v="NA"/>
    <n v="0"/>
    <n v="0"/>
    <n v="0"/>
    <n v="8.8762500000000006"/>
    <n v="-10.355625000000002"/>
    <n v="0.98625000000000007"/>
    <n v="0.49312500000000092"/>
  </r>
  <r>
    <x v="4"/>
    <s v="rome airlines"/>
    <s v="Broad"/>
    <x v="1"/>
    <s v="DC to Rome Sale"/>
    <s v="Position 5-10 Bid Strategy"/>
    <n v="6.25"/>
    <n v="3"/>
    <n v="9.9"/>
    <n v="3.3"/>
    <n v="54"/>
    <n v="5.5555555555555601E-2"/>
    <n v="3.64777777777778"/>
    <n v="0"/>
    <n v="0"/>
    <n v="0"/>
    <n v="9.9"/>
    <x v="873"/>
    <n v="-1"/>
    <n v="0"/>
    <s v="NA"/>
    <n v="0"/>
    <n v="0"/>
    <n v="0"/>
    <n v="8.91"/>
    <n v="-10.395000000000001"/>
    <n v="0.99000000000000021"/>
    <n v="0.49500000000000099"/>
  </r>
  <r>
    <x v="4"/>
    <s v="european airfares"/>
    <s v="Broad"/>
    <x v="13"/>
    <s v="Google|Europe"/>
    <s v="Position 5-10 Bid Strategy"/>
    <n v="6.25"/>
    <n v="7"/>
    <n v="9.9124999750000011"/>
    <n v="1.4160714250000002"/>
    <n v="269"/>
    <n v="2.6022304832713797E-2"/>
    <n v="1.69591078066914"/>
    <n v="0"/>
    <n v="0"/>
    <n v="0"/>
    <n v="9.9124999750000011"/>
    <x v="1589"/>
    <n v="-1"/>
    <n v="0"/>
    <s v="NA"/>
    <n v="0"/>
    <n v="0"/>
    <n v="0"/>
    <n v="8.9212499775000005"/>
    <n v="-10.408124973750002"/>
    <n v="0.99124999750000065"/>
    <n v="0.49562499875000121"/>
  </r>
  <r>
    <x v="4"/>
    <s v="milan tickets"/>
    <s v="Broad"/>
    <x v="13"/>
    <s v="Google|Milan"/>
    <s v="Position 5-10 Bid Strategy"/>
    <n v="6.25"/>
    <n v="6"/>
    <n v="9.9249999750000022"/>
    <n v="1.6541666625000002"/>
    <n v="340"/>
    <n v="1.7647058823529401E-2"/>
    <n v="1.96705882352941"/>
    <n v="0"/>
    <n v="0"/>
    <n v="0"/>
    <n v="9.9249999750000022"/>
    <x v="1151"/>
    <n v="-1"/>
    <n v="0"/>
    <s v="NA"/>
    <n v="0"/>
    <n v="0"/>
    <n v="0"/>
    <n v="8.9324999775000027"/>
    <n v="-10.421249973750003"/>
    <n v="0.99249999749999951"/>
    <n v="0.49624999875000064"/>
  </r>
  <r>
    <x v="4"/>
    <s v="barcelona flights"/>
    <s v="Broad"/>
    <x v="5"/>
    <s v="San Francisco to Barcelona Sale"/>
    <s v="Position 5-10 Bid Strategy"/>
    <n v="6.25"/>
    <n v="3"/>
    <n v="9.9249999750000022"/>
    <n v="3.3083333250000004"/>
    <n v="19"/>
    <n v="0.157894736842105"/>
    <n v="1.5247368421052601"/>
    <n v="0"/>
    <n v="0"/>
    <n v="0"/>
    <n v="9.9249999750000022"/>
    <x v="1151"/>
    <n v="-1"/>
    <n v="0"/>
    <s v="NA"/>
    <n v="0"/>
    <n v="0"/>
    <n v="0"/>
    <n v="8.9324999775000027"/>
    <n v="-10.421249973750003"/>
    <n v="0.99249999749999951"/>
    <n v="0.49624999875000064"/>
  </r>
  <r>
    <x v="4"/>
    <s v="paris plane tickets"/>
    <s v="Broad"/>
    <x v="5"/>
    <s v="San Francisco to Paris Sale"/>
    <s v="Position 5-10 Bid Strategy"/>
    <n v="6.25"/>
    <n v="5"/>
    <n v="9.9250000000000007"/>
    <n v="1.9850000000000001"/>
    <n v="32"/>
    <n v="0.15625"/>
    <n v="1.03"/>
    <n v="0"/>
    <n v="0"/>
    <n v="0"/>
    <n v="9.9250000000000007"/>
    <x v="377"/>
    <n v="-1"/>
    <n v="0"/>
    <s v="NA"/>
    <n v="0"/>
    <n v="0"/>
    <n v="0"/>
    <n v="8.932500000000001"/>
    <n v="-10.421250000000001"/>
    <n v="0.99249999999999972"/>
    <n v="0.49624999999999986"/>
  </r>
  <r>
    <x v="4"/>
    <s v="europe plane ticket"/>
    <s v="Broad"/>
    <x v="0"/>
    <s v="Europe"/>
    <s v="Position 5-10 Bid Strategy"/>
    <n v="6.25"/>
    <n v="4"/>
    <n v="9.9499999999999993"/>
    <n v="2.4874999999999998"/>
    <n v="20"/>
    <n v="0.2"/>
    <n v="1.35"/>
    <n v="0"/>
    <n v="0"/>
    <n v="0"/>
    <n v="9.9499999999999993"/>
    <x v="1590"/>
    <n v="-1"/>
    <n v="0"/>
    <s v="NA"/>
    <n v="0"/>
    <n v="0"/>
    <n v="0"/>
    <n v="8.9550000000000001"/>
    <n v="-10.4475"/>
    <n v="0.99499999999999922"/>
    <n v="0.4975000000000005"/>
  </r>
  <r>
    <x v="4"/>
    <s v="cologne flights"/>
    <s v="Broad"/>
    <x v="13"/>
    <s v="Google|Cologne"/>
    <s v="Position 5-10 Bid Strategy"/>
    <n v="6.25"/>
    <n v="3"/>
    <n v="9.9874999874999997"/>
    <n v="3.3291666625"/>
    <n v="283"/>
    <n v="1.06007067137809E-2"/>
    <n v="1.26890459363958"/>
    <n v="0"/>
    <n v="0"/>
    <n v="0"/>
    <n v="9.9874999874999997"/>
    <x v="1591"/>
    <n v="-1"/>
    <n v="0"/>
    <s v="NA"/>
    <n v="0"/>
    <n v="0"/>
    <n v="0"/>
    <n v="8.9887499887499995"/>
    <n v="-10.486874986875"/>
    <n v="0.99874999875000015"/>
    <n v="0.49937499937500007"/>
  </r>
  <r>
    <x v="4"/>
    <s v="switzerland travel"/>
    <s v="Broad"/>
    <x v="13"/>
    <s v="Google|Switzerland"/>
    <s v="Position 5-10 Bid Strategy"/>
    <n v="6.25"/>
    <n v="1"/>
    <n v="10"/>
    <n v="10"/>
    <n v="142"/>
    <n v="7.0422535211267599E-3"/>
    <n v="1.43169014084507"/>
    <n v="0"/>
    <n v="0"/>
    <n v="0"/>
    <n v="10"/>
    <x v="1592"/>
    <n v="-1"/>
    <n v="0"/>
    <s v="NA"/>
    <n v="0"/>
    <n v="0"/>
    <n v="0"/>
    <n v="9"/>
    <n v="-10.5"/>
    <n v="1"/>
    <n v="0.5"/>
  </r>
  <r>
    <x v="4"/>
    <s v="istanbul flight"/>
    <s v="Broad"/>
    <x v="13"/>
    <s v="Google|Istanbul"/>
    <s v="Position 5-10 Bid Strategy"/>
    <n v="6.25"/>
    <n v="6"/>
    <n v="10.012499999999999"/>
    <n v="1.66875"/>
    <n v="245"/>
    <n v="2.4489795918367297E-2"/>
    <n v="1.6220408163265301"/>
    <n v="0"/>
    <n v="0"/>
    <n v="0"/>
    <n v="10.012499999999999"/>
    <x v="1593"/>
    <n v="-1"/>
    <n v="0"/>
    <s v="NA"/>
    <n v="0"/>
    <n v="0"/>
    <n v="0"/>
    <n v="9.0112500000000004"/>
    <n v="-10.513125"/>
    <n v="1.0012499999999989"/>
    <n v="0.50062500000000121"/>
  </r>
  <r>
    <x v="4"/>
    <s v="italy cheap flight"/>
    <s v="Broad"/>
    <x v="13"/>
    <s v="Google|Italy"/>
    <s v="Position 5-10 Bid Strategy"/>
    <n v="6.25"/>
    <n v="5"/>
    <n v="10.012499999999999"/>
    <n v="2.0024999999999999"/>
    <n v="145"/>
    <n v="3.4482758620689703E-2"/>
    <n v="2.5979310344827602"/>
    <n v="0"/>
    <n v="0"/>
    <n v="0"/>
    <n v="10.012499999999999"/>
    <x v="1593"/>
    <n v="-1"/>
    <n v="0"/>
    <s v="NA"/>
    <n v="0"/>
    <n v="0"/>
    <n v="0"/>
    <n v="9.0112500000000004"/>
    <n v="-10.513125"/>
    <n v="1.0012499999999989"/>
    <n v="0.50062500000000121"/>
  </r>
  <r>
    <x v="4"/>
    <s v="athens flight"/>
    <s v="Broad"/>
    <x v="5"/>
    <s v="San Francisco to Athens Sale"/>
    <s v="Position 5-10 Bid Strategy"/>
    <n v="6.25"/>
    <n v="3"/>
    <n v="10.012499999999999"/>
    <n v="3.3374999999999999"/>
    <n v="30"/>
    <n v="0.1"/>
    <n v="1.7"/>
    <n v="0"/>
    <n v="0"/>
    <n v="0"/>
    <n v="10.012499999999999"/>
    <x v="1593"/>
    <n v="-1"/>
    <n v="0"/>
    <s v="NA"/>
    <n v="0"/>
    <n v="0"/>
    <n v="0"/>
    <n v="9.0112500000000004"/>
    <n v="-10.513125"/>
    <n v="1.0012499999999989"/>
    <n v="0.50062500000000121"/>
  </r>
  <r>
    <x v="4"/>
    <s v="italy cheap flights"/>
    <s v="Broad"/>
    <x v="1"/>
    <s v="DC to Italy Sale"/>
    <s v="Position 5-10 Bid Strategy"/>
    <n v="6.25"/>
    <n v="3"/>
    <n v="10.037499974999999"/>
    <n v="3.3458333250000001"/>
    <n v="8"/>
    <n v="0.375"/>
    <n v="1"/>
    <n v="0"/>
    <n v="0"/>
    <n v="0"/>
    <n v="10.037499974999999"/>
    <x v="1594"/>
    <n v="-1"/>
    <n v="0"/>
    <s v="NA"/>
    <n v="0"/>
    <n v="0"/>
    <n v="0"/>
    <n v="9.0337499774999994"/>
    <n v="-10.53937497375"/>
    <n v="1.0037499974999999"/>
    <n v="0.50187499875000086"/>
  </r>
  <r>
    <x v="4"/>
    <s v="germany travel"/>
    <s v="Broad"/>
    <x v="13"/>
    <s v="Google|Germany"/>
    <s v="Position 5-10 Bid Strategy"/>
    <n v="6.25"/>
    <n v="7"/>
    <n v="10.0625"/>
    <n v="1.4375"/>
    <n v="400"/>
    <n v="1.7500000000000002E-2"/>
    <n v="2.2945000000000002"/>
    <n v="0"/>
    <n v="0"/>
    <n v="0"/>
    <n v="10.0625"/>
    <x v="373"/>
    <n v="-1"/>
    <n v="0"/>
    <s v="NA"/>
    <n v="0"/>
    <n v="0"/>
    <n v="0"/>
    <n v="9.0562500000000004"/>
    <n v="-10.565625000000001"/>
    <n v="1.0062499999999996"/>
    <n v="0.50312500000000071"/>
  </r>
  <r>
    <x v="4"/>
    <s v="fly to london"/>
    <s v="Broad"/>
    <x v="13"/>
    <s v="Google|London"/>
    <s v="Position 5-10 Bid Strategy"/>
    <n v="6.25"/>
    <n v="5"/>
    <n v="10.074999999999999"/>
    <n v="2.0150000000000001"/>
    <n v="116"/>
    <n v="4.31034482758621E-2"/>
    <n v="2.4715517241379299"/>
    <n v="0"/>
    <n v="0"/>
    <n v="0"/>
    <n v="10.074999999999999"/>
    <x v="889"/>
    <n v="-1"/>
    <n v="0"/>
    <s v="NA"/>
    <n v="0"/>
    <n v="0"/>
    <n v="0"/>
    <n v="9.067499999999999"/>
    <n v="-10.578749999999999"/>
    <n v="1.0075000000000003"/>
    <n v="0.50375000000000014"/>
  </r>
  <r>
    <x v="4"/>
    <s v="barcelona cheap tickets"/>
    <s v="Broad"/>
    <x v="7"/>
    <s v="New York to Barcelona Sale"/>
    <s v="Position 5-10 Bid Strategy"/>
    <n v="6.25"/>
    <n v="3"/>
    <n v="10.0875"/>
    <n v="3.3624999999999998"/>
    <n v="8"/>
    <n v="0.375"/>
    <n v="1"/>
    <n v="0"/>
    <n v="0"/>
    <n v="0"/>
    <n v="10.0875"/>
    <x v="1595"/>
    <n v="-1"/>
    <n v="0"/>
    <s v="NA"/>
    <n v="0"/>
    <n v="0"/>
    <n v="0"/>
    <n v="9.0787500000000012"/>
    <n v="-10.591875000000002"/>
    <n v="1.0087499999999991"/>
    <n v="0.50437500000000135"/>
  </r>
  <r>
    <x v="4"/>
    <s v="venice flights"/>
    <s v="Broad"/>
    <x v="7"/>
    <s v="New York to Venice Sale"/>
    <s v="Position 5-10 Bid Strategy"/>
    <n v="6.25"/>
    <n v="4"/>
    <n v="10.0875"/>
    <n v="2.5218750000000001"/>
    <n v="66"/>
    <n v="6.0606060606060594E-2"/>
    <n v="1.1966666666666701"/>
    <n v="0"/>
    <n v="0"/>
    <n v="0"/>
    <n v="10.0875"/>
    <x v="1595"/>
    <n v="-1"/>
    <n v="0"/>
    <s v="NA"/>
    <n v="0"/>
    <n v="0"/>
    <n v="0"/>
    <n v="9.0787500000000012"/>
    <n v="-10.591875000000002"/>
    <n v="1.0087499999999991"/>
    <n v="0.50437500000000135"/>
  </r>
  <r>
    <x v="4"/>
    <s v="italy flights"/>
    <s v="Broad"/>
    <x v="1"/>
    <s v="DC to Italy Sale"/>
    <s v="Position 5-10 Bid Strategy"/>
    <n v="6.25"/>
    <n v="4"/>
    <n v="10.1"/>
    <n v="2.5249999999999999"/>
    <n v="113"/>
    <n v="3.5398230088495602E-2"/>
    <n v="1.6442477876106201"/>
    <n v="0"/>
    <n v="0"/>
    <n v="0"/>
    <n v="10.1"/>
    <x v="1596"/>
    <n v="-1"/>
    <n v="0"/>
    <s v="NA"/>
    <n v="0"/>
    <n v="0"/>
    <n v="0"/>
    <n v="9.09"/>
    <n v="-10.605"/>
    <n v="1.0099999999999998"/>
    <n v="0.50500000000000078"/>
  </r>
  <r>
    <x v="4"/>
    <s v="spain airlines"/>
    <s v="Broad"/>
    <x v="1"/>
    <s v="DC to Spain Sale"/>
    <s v="Position 5-10 Bid Strategy"/>
    <n v="6.25"/>
    <n v="4"/>
    <n v="10.1"/>
    <n v="2.5249999999999999"/>
    <n v="112"/>
    <n v="3.5714285714285698E-2"/>
    <n v="1.0714285714285701"/>
    <n v="0"/>
    <n v="0"/>
    <n v="0"/>
    <n v="10.1"/>
    <x v="1596"/>
    <n v="-1"/>
    <n v="0"/>
    <s v="NA"/>
    <n v="0"/>
    <n v="0"/>
    <n v="0"/>
    <n v="9.09"/>
    <n v="-10.605"/>
    <n v="1.0099999999999998"/>
    <n v="0.50500000000000078"/>
  </r>
  <r>
    <x v="4"/>
    <s v="european tickets"/>
    <s v="Broad"/>
    <x v="13"/>
    <s v="Google|Europe"/>
    <s v="Position 5-10 Bid Strategy"/>
    <n v="6.25"/>
    <n v="4"/>
    <n v="10.125"/>
    <n v="2.53125"/>
    <n v="1594"/>
    <n v="2.50941028858218E-3"/>
    <n v="1.6676286072772899"/>
    <n v="0"/>
    <n v="0"/>
    <n v="0"/>
    <n v="10.125"/>
    <x v="1597"/>
    <n v="-1"/>
    <n v="0"/>
    <s v="NA"/>
    <n v="0"/>
    <n v="0"/>
    <n v="0"/>
    <n v="9.1125000000000007"/>
    <n v="-10.63125"/>
    <n v="1.0124999999999993"/>
    <n v="0.50624999999999964"/>
  </r>
  <r>
    <x v="4"/>
    <s v="rome cheap ticket"/>
    <s v="Broad"/>
    <x v="11"/>
    <s v="Houston to Rome Sale"/>
    <s v="Position 5-10 Bid Strategy"/>
    <n v="6.25"/>
    <n v="2"/>
    <n v="10.225"/>
    <n v="5.1124999999999998"/>
    <n v="7"/>
    <n v="0.28571428571428603"/>
    <n v="1.28571428571429"/>
    <n v="0"/>
    <n v="0"/>
    <n v="0"/>
    <n v="10.225"/>
    <x v="1598"/>
    <n v="-1"/>
    <n v="0"/>
    <s v="NA"/>
    <n v="0"/>
    <n v="0"/>
    <n v="0"/>
    <n v="9.2025000000000006"/>
    <n v="-10.73625"/>
    <n v="1.0224999999999991"/>
    <n v="0.51125000000000043"/>
  </r>
  <r>
    <x v="4"/>
    <s v="madrid fares"/>
    <s v="Broad"/>
    <x v="13"/>
    <s v="Google|Madrid"/>
    <s v="Position 5-10 Bid Strategy"/>
    <n v="6.25"/>
    <n v="4"/>
    <n v="10.25"/>
    <n v="2.5625"/>
    <n v="41"/>
    <n v="9.7560975609756101E-2"/>
    <n v="1.80243902439024"/>
    <n v="0"/>
    <n v="0"/>
    <n v="0"/>
    <n v="10.25"/>
    <x v="844"/>
    <n v="-1"/>
    <n v="0"/>
    <s v="NA"/>
    <n v="0"/>
    <n v="0"/>
    <n v="0"/>
    <n v="9.2249999999999996"/>
    <n v="-10.762500000000001"/>
    <n v="1.0250000000000004"/>
    <n v="0.51250000000000107"/>
  </r>
  <r>
    <x v="4"/>
    <s v="venice airport"/>
    <s v="Broad"/>
    <x v="13"/>
    <s v="Google|Venice"/>
    <s v="Position 5-10 Bid Strategy"/>
    <n v="6.25"/>
    <n v="3"/>
    <n v="10.275"/>
    <n v="3.4249999999999998"/>
    <n v="445"/>
    <n v="6.7415730337078593E-3"/>
    <n v="1.88966292134831"/>
    <n v="0"/>
    <n v="0"/>
    <n v="0"/>
    <n v="10.275"/>
    <x v="1599"/>
    <n v="-1"/>
    <n v="0"/>
    <s v="NA"/>
    <n v="0"/>
    <n v="0"/>
    <n v="0"/>
    <n v="9.2475000000000005"/>
    <n v="-10.78875"/>
    <n v="1.0274999999999999"/>
    <n v="0.51374999999999993"/>
  </r>
  <r>
    <x v="4"/>
    <s v="italy flight"/>
    <s v="Broad"/>
    <x v="5"/>
    <s v="San Francisco to Italy Sale"/>
    <s v="Position 5-10 Bid Strategy"/>
    <n v="6.25"/>
    <n v="4"/>
    <n v="10.275"/>
    <n v="2.5687500000000001"/>
    <n v="469"/>
    <n v="8.5287846481876314E-3"/>
    <n v="2.1076759061833701"/>
    <n v="0"/>
    <n v="0"/>
    <n v="0"/>
    <n v="10.275"/>
    <x v="1599"/>
    <n v="-1"/>
    <n v="0"/>
    <s v="NA"/>
    <n v="0"/>
    <n v="0"/>
    <n v="0"/>
    <n v="9.2475000000000005"/>
    <n v="-10.78875"/>
    <n v="1.0274999999999999"/>
    <n v="0.51374999999999993"/>
  </r>
  <r>
    <x v="4"/>
    <s v="europe flights"/>
    <s v="Broad"/>
    <x v="7"/>
    <s v="Europe New York"/>
    <s v="Position 5-10 Bid Strategy"/>
    <n v="6.25"/>
    <n v="4"/>
    <n v="10.3"/>
    <n v="2.5750000000000002"/>
    <n v="407"/>
    <n v="9.8280098280098312E-3"/>
    <n v="2.31719901719902"/>
    <n v="0"/>
    <n v="0"/>
    <n v="0"/>
    <n v="10.3"/>
    <x v="1600"/>
    <n v="-1"/>
    <n v="0"/>
    <s v="NA"/>
    <n v="0"/>
    <n v="0"/>
    <n v="0"/>
    <n v="9.2700000000000014"/>
    <n v="-10.815000000000001"/>
    <n v="1.0299999999999994"/>
    <n v="0.51500000000000057"/>
  </r>
  <r>
    <x v="4"/>
    <s v="barcelona cheap ticket"/>
    <s v="Broad"/>
    <x v="0"/>
    <s v="Barcelona"/>
    <s v="Position 5-10 Bid Strategy"/>
    <n v="6.25"/>
    <n v="9"/>
    <n v="10.399999950000002"/>
    <n v="1.1555555500000001"/>
    <n v="62"/>
    <n v="0.14516129032258099"/>
    <n v="4.10161290322581"/>
    <n v="0"/>
    <n v="0"/>
    <n v="0"/>
    <n v="10.399999950000002"/>
    <x v="1601"/>
    <n v="-1"/>
    <n v="0"/>
    <s v="NA"/>
    <n v="0"/>
    <n v="0"/>
    <n v="0"/>
    <n v="9.359999955000001"/>
    <n v="-10.919999947500003"/>
    <n v="1.0399999950000005"/>
    <n v="0.51999999750000114"/>
  </r>
  <r>
    <x v="4"/>
    <s v="paris cheap flight"/>
    <s v="Broad"/>
    <x v="17"/>
    <s v="Los Angeles to Paris Sale"/>
    <s v="Position 5-10 Bid Strategy"/>
    <n v="6.25"/>
    <n v="2"/>
    <n v="10.4125"/>
    <n v="5.2062499999999998"/>
    <n v="65"/>
    <n v="3.0769230769230802E-2"/>
    <n v="3.2436923076923101"/>
    <n v="0"/>
    <n v="0"/>
    <n v="0"/>
    <n v="10.4125"/>
    <x v="725"/>
    <n v="-1"/>
    <n v="0"/>
    <s v="NA"/>
    <n v="0"/>
    <n v="0"/>
    <n v="0"/>
    <n v="9.3712499999999999"/>
    <n v="-10.933125"/>
    <n v="1.0412499999999998"/>
    <n v="0.52062500000000078"/>
  </r>
  <r>
    <x v="4"/>
    <s v="barcelona ticket"/>
    <s v="Broad"/>
    <x v="0"/>
    <s v="Barcelona"/>
    <s v="Position 5-10 Bid Strategy"/>
    <n v="6.25"/>
    <n v="11"/>
    <n v="10.4249998875"/>
    <n v="0.94772726249999995"/>
    <n v="318"/>
    <n v="3.45911949685535E-2"/>
    <n v="3.5987421383647802"/>
    <n v="0"/>
    <n v="0"/>
    <n v="0"/>
    <n v="10.4249998875"/>
    <x v="1602"/>
    <n v="-1"/>
    <n v="0"/>
    <s v="NA"/>
    <n v="0"/>
    <n v="0"/>
    <n v="0"/>
    <n v="9.3824998987499999"/>
    <n v="-10.946249881875001"/>
    <n v="1.0424999887500004"/>
    <n v="0.52124999437500108"/>
  </r>
  <r>
    <x v="4"/>
    <s v="milan ticket"/>
    <s v="Broad"/>
    <x v="13"/>
    <s v="Google|Milan"/>
    <s v="Position 5-10 Bid Strategy"/>
    <n v="6.25"/>
    <n v="5"/>
    <n v="10.4375"/>
    <n v="2.0874999999999999"/>
    <n v="151"/>
    <n v="3.3112582781456998E-2"/>
    <n v="2.0092715231788101"/>
    <n v="0"/>
    <n v="0"/>
    <n v="0"/>
    <n v="10.4375"/>
    <x v="1603"/>
    <n v="-1"/>
    <n v="0"/>
    <s v="NA"/>
    <n v="0"/>
    <n v="0"/>
    <n v="0"/>
    <n v="9.3937500000000007"/>
    <n v="-10.959375"/>
    <n v="1.0437499999999993"/>
    <n v="0.52187499999999964"/>
  </r>
  <r>
    <x v="4"/>
    <s v="paris ticket"/>
    <s v="Broad"/>
    <x v="1"/>
    <s v="DC to Paris Sale"/>
    <s v="Position 5-10 Bid Strategy"/>
    <n v="6.25"/>
    <n v="2"/>
    <n v="10.475"/>
    <n v="5.2374999999999998"/>
    <n v="16"/>
    <n v="0.125"/>
    <n v="1.4375"/>
    <n v="0"/>
    <n v="0"/>
    <n v="0"/>
    <n v="10.475"/>
    <x v="1604"/>
    <n v="-1"/>
    <n v="0"/>
    <s v="NA"/>
    <n v="0"/>
    <n v="0"/>
    <n v="0"/>
    <n v="9.4275000000000002"/>
    <n v="-10.998749999999999"/>
    <n v="1.0474999999999994"/>
    <n v="0.52374999999999972"/>
  </r>
  <r>
    <x v="4"/>
    <s v="europe tickets"/>
    <s v="Broad"/>
    <x v="9"/>
    <s v="Europe Detroit"/>
    <s v="Position 5-10 Bid Strategy"/>
    <n v="6.25"/>
    <n v="4"/>
    <n v="10.487500000000001"/>
    <n v="2.6218750000000002"/>
    <n v="118"/>
    <n v="3.3898305084745804E-2"/>
    <n v="2.4073728813559301"/>
    <n v="0"/>
    <n v="0"/>
    <n v="0"/>
    <n v="10.487500000000001"/>
    <x v="1605"/>
    <n v="-1"/>
    <n v="0"/>
    <s v="NA"/>
    <n v="0"/>
    <n v="0"/>
    <n v="0"/>
    <n v="9.4387500000000006"/>
    <n v="-11.011875000000002"/>
    <n v="1.0487500000000001"/>
    <n v="0.52437500000000092"/>
  </r>
  <r>
    <x v="4"/>
    <s v="flight to geneva"/>
    <s v="Broad"/>
    <x v="13"/>
    <s v="Google|Geneva"/>
    <s v="Position 5-10 Bid Strategy"/>
    <n v="6.25"/>
    <n v="6"/>
    <n v="10.5"/>
    <n v="1.75"/>
    <n v="72"/>
    <n v="8.3333333333333301E-2"/>
    <n v="1.5486111111111101"/>
    <n v="0"/>
    <n v="0"/>
    <n v="0"/>
    <n v="10.5"/>
    <x v="1042"/>
    <n v="-1"/>
    <n v="0"/>
    <s v="NA"/>
    <n v="0"/>
    <n v="0"/>
    <n v="0"/>
    <n v="9.4500000000000011"/>
    <n v="-11.025"/>
    <n v="1.0499999999999989"/>
    <n v="0.52500000000000036"/>
  </r>
  <r>
    <x v="4"/>
    <s v="milan airfare"/>
    <s v="Broad"/>
    <x v="0"/>
    <s v="Milan"/>
    <s v="Position 5-10 Bid Strategy"/>
    <n v="6.25"/>
    <n v="7"/>
    <n v="10.5"/>
    <n v="1.5"/>
    <n v="241"/>
    <n v="2.9045643153527E-2"/>
    <n v="4.4526970954356804"/>
    <n v="0"/>
    <n v="0"/>
    <n v="0"/>
    <n v="10.5"/>
    <x v="1042"/>
    <n v="-1"/>
    <n v="0"/>
    <s v="NA"/>
    <n v="0"/>
    <n v="0"/>
    <n v="0"/>
    <n v="9.4500000000000011"/>
    <n v="-11.025"/>
    <n v="1.0499999999999989"/>
    <n v="0.52500000000000036"/>
  </r>
  <r>
    <x v="4"/>
    <s v="spain tickets"/>
    <s v="Broad"/>
    <x v="7"/>
    <s v="New York to Spain Sale"/>
    <s v="Position 5-10 Bid Strategy"/>
    <n v="6.25"/>
    <n v="3"/>
    <n v="10.5124999875"/>
    <n v="3.5041666625000003"/>
    <n v="46"/>
    <n v="6.5217391304347797E-2"/>
    <n v="2.1960869565217398"/>
    <n v="0"/>
    <n v="0"/>
    <n v="0"/>
    <n v="10.5124999875"/>
    <x v="1606"/>
    <n v="-1"/>
    <n v="0"/>
    <s v="NA"/>
    <n v="0"/>
    <n v="0"/>
    <n v="0"/>
    <n v="9.4612499887499997"/>
    <n v="-11.038124986875001"/>
    <n v="1.0512499987500004"/>
    <n v="0.52562499937500107"/>
  </r>
  <r>
    <x v="4"/>
    <s v="spain airports"/>
    <s v="Broad"/>
    <x v="0"/>
    <s v="Spain"/>
    <s v="Position 5-10 Bid Strategy"/>
    <n v="6.25"/>
    <n v="4"/>
    <n v="10.5625"/>
    <n v="2.640625"/>
    <n v="154"/>
    <n v="2.5974025974026E-2"/>
    <n v="1.4850649350649301"/>
    <n v="0"/>
    <n v="0"/>
    <n v="0"/>
    <n v="10.5625"/>
    <x v="1607"/>
    <n v="-1"/>
    <n v="0"/>
    <s v="NA"/>
    <n v="0"/>
    <n v="0"/>
    <n v="0"/>
    <n v="9.5062499999999996"/>
    <n v="-11.090625000000001"/>
    <n v="1.0562500000000004"/>
    <n v="0.52812500000000107"/>
  </r>
  <r>
    <x v="4"/>
    <s v="rome cheap ticket"/>
    <s v="Broad"/>
    <x v="7"/>
    <s v="New York to Rome Sale"/>
    <s v="Position 5-10 Bid Strategy"/>
    <n v="6.25"/>
    <n v="2"/>
    <n v="10.574999999999999"/>
    <n v="5.2874999999999996"/>
    <n v="2"/>
    <n v="1"/>
    <n v="1"/>
    <n v="0"/>
    <n v="0"/>
    <n v="0"/>
    <n v="10.574999999999999"/>
    <x v="1608"/>
    <n v="-1"/>
    <n v="0"/>
    <s v="NA"/>
    <n v="0"/>
    <n v="0"/>
    <n v="0"/>
    <n v="9.5175000000000001"/>
    <n v="-11.10375"/>
    <n v="1.0574999999999992"/>
    <n v="0.5287500000000005"/>
  </r>
  <r>
    <x v="4"/>
    <s v="france airfare"/>
    <s v="Broad"/>
    <x v="8"/>
    <s v="Miami to France Sale"/>
    <s v="Position 5-10 Bid Strategy"/>
    <n v="6.25"/>
    <n v="5"/>
    <n v="10.5875"/>
    <n v="2.1175000000000002"/>
    <n v="29"/>
    <n v="0.17241379310344801"/>
    <n v="2.0724137931034501"/>
    <n v="0"/>
    <n v="0"/>
    <n v="0"/>
    <n v="10.5875"/>
    <x v="1609"/>
    <n v="-1"/>
    <n v="0"/>
    <s v="NA"/>
    <n v="0"/>
    <n v="0"/>
    <n v="0"/>
    <n v="9.5287500000000005"/>
    <n v="-11.116875"/>
    <n v="1.0587499999999999"/>
    <n v="0.52937499999999993"/>
  </r>
  <r>
    <x v="4"/>
    <s v="frankfurt airfare"/>
    <s v="Broad"/>
    <x v="13"/>
    <s v="Google|Frankfurt"/>
    <s v="Position 5-10 Bid Strategy"/>
    <n v="6.25"/>
    <n v="4"/>
    <n v="10.625"/>
    <n v="2.65625"/>
    <n v="285"/>
    <n v="1.4035087719298201E-2"/>
    <n v="1.5477192982456101"/>
    <n v="0"/>
    <n v="0"/>
    <n v="0"/>
    <n v="10.625"/>
    <x v="1610"/>
    <n v="-1"/>
    <n v="0"/>
    <s v="NA"/>
    <n v="0"/>
    <n v="0"/>
    <n v="0"/>
    <n v="9.5625"/>
    <n v="-11.15625"/>
    <n v="1.0625"/>
    <n v="0.53125"/>
  </r>
  <r>
    <x v="4"/>
    <s v="rome flights"/>
    <s v="Broad"/>
    <x v="5"/>
    <s v="San Francisco to Rome Sale"/>
    <s v="Position 5-10 Bid Strategy"/>
    <n v="6.25"/>
    <n v="3"/>
    <n v="10.624999987500001"/>
    <n v="3.5416666625"/>
    <n v="22"/>
    <n v="0.13636363636363599"/>
    <n v="1.22727272727273"/>
    <n v="0"/>
    <n v="0"/>
    <n v="0"/>
    <n v="10.624999987500001"/>
    <x v="1611"/>
    <n v="-1"/>
    <n v="0"/>
    <s v="NA"/>
    <n v="0"/>
    <n v="0"/>
    <n v="0"/>
    <n v="9.5624999887500017"/>
    <n v="-11.156249986875002"/>
    <n v="1.062499998749999"/>
    <n v="0.53124999937500128"/>
  </r>
  <r>
    <x v="4"/>
    <s v="barcelona airfares"/>
    <s v="Broad"/>
    <x v="0"/>
    <s v="Barcelona"/>
    <s v="Position 5-10 Bid Strategy"/>
    <n v="6.25"/>
    <n v="8"/>
    <n v="10.6875"/>
    <n v="1.3359375"/>
    <n v="117"/>
    <n v="6.8376068376068397E-2"/>
    <n v="4.1871794871794901"/>
    <n v="0"/>
    <n v="0"/>
    <n v="0"/>
    <n v="10.6875"/>
    <x v="1612"/>
    <n v="-1"/>
    <n v="0"/>
    <s v="NA"/>
    <n v="0"/>
    <n v="0"/>
    <n v="0"/>
    <n v="9.6187500000000004"/>
    <n v="-11.221875000000001"/>
    <n v="1.0687499999999996"/>
    <n v="0.53437500000000071"/>
  </r>
  <r>
    <x v="4"/>
    <s v="cheap international airfares"/>
    <s v="Broad"/>
    <x v="9"/>
    <s v="Cheap International Detroit"/>
    <s v="Position 5-10 Bid Strategy"/>
    <n v="6.25"/>
    <n v="2"/>
    <n v="10.7125"/>
    <n v="5.3562500000000002"/>
    <n v="133"/>
    <n v="1.50375939849624E-2"/>
    <n v="2.8778195488721798"/>
    <n v="0"/>
    <n v="0"/>
    <n v="0"/>
    <n v="10.7125"/>
    <x v="1613"/>
    <n v="-1"/>
    <n v="0"/>
    <s v="NA"/>
    <n v="0"/>
    <n v="0"/>
    <n v="0"/>
    <n v="9.6412500000000012"/>
    <n v="-11.248125000000002"/>
    <n v="1.0712499999999991"/>
    <n v="0.53562500000000135"/>
  </r>
  <r>
    <x v="4"/>
    <s v="athens flights"/>
    <s v="Broad"/>
    <x v="1"/>
    <s v="DC to Athens Sale"/>
    <s v="Position 5-10 Bid Strategy"/>
    <n v="6.25"/>
    <n v="4"/>
    <n v="10.7125"/>
    <n v="2.6781250000000001"/>
    <n v="69"/>
    <n v="5.7971014492753596E-2"/>
    <n v="1.58666666666667"/>
    <n v="0"/>
    <n v="0"/>
    <n v="0"/>
    <n v="10.7125"/>
    <x v="1613"/>
    <n v="-1"/>
    <n v="0"/>
    <s v="NA"/>
    <n v="0"/>
    <n v="0"/>
    <n v="0"/>
    <n v="9.6412500000000012"/>
    <n v="-11.248125000000002"/>
    <n v="1.0712499999999991"/>
    <n v="0.53562500000000135"/>
  </r>
  <r>
    <x v="4"/>
    <s v="berlin airfares"/>
    <s v="Broad"/>
    <x v="13"/>
    <s v="Google|Berlin"/>
    <s v="Position 5-10 Bid Strategy"/>
    <n v="6.25"/>
    <n v="3"/>
    <n v="10.7374999875"/>
    <n v="3.5791666625"/>
    <n v="39"/>
    <n v="7.69230769230769E-2"/>
    <n v="1.41794871794872"/>
    <n v="0"/>
    <n v="0"/>
    <n v="0"/>
    <n v="10.7374999875"/>
    <x v="1614"/>
    <n v="-1"/>
    <n v="0"/>
    <s v="NA"/>
    <n v="0"/>
    <n v="0"/>
    <n v="0"/>
    <n v="9.6637499887500002"/>
    <n v="-11.274374986874999"/>
    <n v="1.0737499987499994"/>
    <n v="0.53687499937499972"/>
  </r>
  <r>
    <x v="4"/>
    <s v="rome airfare"/>
    <s v="Broad"/>
    <x v="1"/>
    <s v="DC to Rome Sale"/>
    <s v="Position 5-10 Bid Strategy"/>
    <n v="6.25"/>
    <n v="3"/>
    <n v="10.749999975"/>
    <n v="3.5833333249999999"/>
    <n v="6"/>
    <n v="0.5"/>
    <n v="1.5"/>
    <n v="0"/>
    <n v="0"/>
    <n v="0"/>
    <n v="10.749999975"/>
    <x v="1615"/>
    <n v="-1"/>
    <n v="0"/>
    <s v="NA"/>
    <n v="0"/>
    <n v="0"/>
    <n v="0"/>
    <n v="9.6749999775000006"/>
    <n v="-11.28749997375"/>
    <n v="1.0749999974999991"/>
    <n v="0.53749999875000043"/>
  </r>
  <r>
    <x v="4"/>
    <s v="barcelona airfares"/>
    <s v="Broad"/>
    <x v="13"/>
    <s v="Google|Barcelona"/>
    <s v="Position 5-10 Bid Strategy"/>
    <n v="6.25"/>
    <n v="5"/>
    <n v="10.8"/>
    <n v="2.16"/>
    <n v="61"/>
    <n v="8.1967213114754092E-2"/>
    <n v="1.35901639344262"/>
    <n v="0"/>
    <n v="0"/>
    <n v="0"/>
    <n v="10.8"/>
    <x v="1616"/>
    <n v="-1"/>
    <n v="0"/>
    <s v="NA"/>
    <n v="0"/>
    <n v="0"/>
    <n v="0"/>
    <n v="9.7200000000000006"/>
    <n v="-11.340000000000002"/>
    <n v="1.08"/>
    <n v="0.54000000000000092"/>
  </r>
  <r>
    <x v="4"/>
    <s v="london tickets"/>
    <s v="Broad"/>
    <x v="13"/>
    <s v="Google|London"/>
    <s v="Position 5-10 Bid Strategy"/>
    <n v="6.25"/>
    <n v="6"/>
    <n v="10.875"/>
    <n v="1.8125"/>
    <n v="384"/>
    <n v="1.5625E-2"/>
    <n v="2.8671875"/>
    <n v="0"/>
    <n v="0"/>
    <n v="0"/>
    <n v="10.875"/>
    <x v="1617"/>
    <n v="-1"/>
    <n v="0"/>
    <s v="NA"/>
    <n v="0"/>
    <n v="0"/>
    <n v="0"/>
    <n v="9.7874999999999996"/>
    <n v="-11.418750000000001"/>
    <n v="1.0875000000000004"/>
    <n v="0.54375000000000107"/>
  </r>
  <r>
    <x v="4"/>
    <s v="flight to istanbul"/>
    <s v="Broad"/>
    <x v="13"/>
    <s v="Google|Istanbul"/>
    <s v="Position 5-10 Bid Strategy"/>
    <n v="6.25"/>
    <n v="6"/>
    <n v="10.9125"/>
    <n v="1.8187500000000001"/>
    <n v="42"/>
    <n v="0.14285714285714302"/>
    <n v="1.71190476190476"/>
    <n v="0"/>
    <n v="0"/>
    <n v="0"/>
    <n v="10.9125"/>
    <x v="1618"/>
    <n v="-1"/>
    <n v="0"/>
    <s v="NA"/>
    <n v="0"/>
    <n v="0"/>
    <n v="0"/>
    <n v="9.8212499999999991"/>
    <n v="-11.458125000000001"/>
    <n v="1.0912500000000005"/>
    <n v="0.54562500000000114"/>
  </r>
  <r>
    <x v="4"/>
    <s v="paris air flight"/>
    <s v="Broad"/>
    <x v="7"/>
    <s v="New York to Paris Sale"/>
    <s v="Position 5-10 Bid Strategy"/>
    <n v="6.25"/>
    <n v="6"/>
    <n v="10.9125"/>
    <n v="1.8187500000000001"/>
    <n v="53"/>
    <n v="0.11320754716981099"/>
    <n v="1.32075471698113"/>
    <n v="0"/>
    <n v="0"/>
    <n v="0"/>
    <n v="10.9125"/>
    <x v="1618"/>
    <n v="-1"/>
    <n v="0"/>
    <s v="NA"/>
    <n v="0"/>
    <n v="0"/>
    <n v="0"/>
    <n v="9.8212499999999991"/>
    <n v="-11.458125000000001"/>
    <n v="1.0912500000000005"/>
    <n v="0.54562500000000114"/>
  </r>
  <r>
    <x v="4"/>
    <s v="france cheap fare"/>
    <s v="Broad"/>
    <x v="7"/>
    <s v="New York to France Sale"/>
    <s v="Position 5-10 Bid Strategy"/>
    <n v="6.25"/>
    <n v="3"/>
    <n v="10.9249999875"/>
    <n v="3.6416666625"/>
    <n v="22"/>
    <n v="0.13636363636363599"/>
    <n v="1.45409090909091"/>
    <n v="0"/>
    <n v="0"/>
    <n v="0"/>
    <n v="10.9249999875"/>
    <x v="1619"/>
    <n v="-1"/>
    <n v="0"/>
    <s v="NA"/>
    <n v="0"/>
    <n v="0"/>
    <n v="0"/>
    <n v="9.8324999887499995"/>
    <n v="-11.471249986875"/>
    <n v="1.0924999987500001"/>
    <n v="0.54624999937500007"/>
  </r>
  <r>
    <x v="4"/>
    <s v="europe airline"/>
    <s v="Broad"/>
    <x v="7"/>
    <s v="Europe New York"/>
    <s v="Position 5-10 Bid Strategy"/>
    <n v="6.25"/>
    <n v="5"/>
    <n v="10.925000000000001"/>
    <n v="2.1850000000000001"/>
    <n v="99"/>
    <n v="5.0505050505050504E-2"/>
    <n v="1.7969696969697"/>
    <n v="0"/>
    <n v="0"/>
    <n v="0"/>
    <n v="10.925000000000001"/>
    <x v="1620"/>
    <n v="-1"/>
    <n v="0"/>
    <s v="NA"/>
    <n v="0"/>
    <n v="0"/>
    <n v="0"/>
    <n v="9.8325000000000014"/>
    <n v="-11.471250000000001"/>
    <n v="1.0924999999999994"/>
    <n v="0.54625000000000057"/>
  </r>
  <r>
    <x v="4"/>
    <s v="barcelona airfare"/>
    <s v="Broad"/>
    <x v="1"/>
    <s v="DC to Barcelona Sale"/>
    <s v="Position 5-10 Bid Strategy"/>
    <n v="6.25"/>
    <n v="4"/>
    <n v="10.9375"/>
    <n v="2.734375"/>
    <n v="17"/>
    <n v="0.23529411764705899"/>
    <n v="1.52823529411765"/>
    <n v="0"/>
    <n v="0"/>
    <n v="0"/>
    <n v="10.9375"/>
    <x v="1621"/>
    <n v="-1"/>
    <n v="0"/>
    <s v="NA"/>
    <n v="0"/>
    <n v="0"/>
    <n v="0"/>
    <n v="9.84375"/>
    <n v="-11.484375"/>
    <n v="1.09375"/>
    <n v="0.546875"/>
  </r>
  <r>
    <x v="4"/>
    <s v="fly to venice"/>
    <s v="Broad"/>
    <x v="0"/>
    <s v="Venice"/>
    <s v="Position 5-10 Bid Strategy"/>
    <n v="6.25"/>
    <n v="16"/>
    <n v="10.9625"/>
    <n v="0.68515625000000002"/>
    <n v="306"/>
    <n v="5.22875816993464E-2"/>
    <n v="5.7029411764705902"/>
    <n v="0"/>
    <n v="0"/>
    <n v="0"/>
    <n v="10.9625"/>
    <x v="1622"/>
    <n v="-1"/>
    <n v="0"/>
    <s v="NA"/>
    <n v="0"/>
    <n v="0"/>
    <n v="0"/>
    <n v="9.8662500000000009"/>
    <n v="-11.510625000000001"/>
    <n v="1.0962499999999995"/>
    <n v="0.54812500000000064"/>
  </r>
  <r>
    <x v="4"/>
    <s v="cheap international airfare"/>
    <s v="Broad"/>
    <x v="10"/>
    <s v="Cheap International Boston"/>
    <s v="Position 5-10 Bid Strategy"/>
    <n v="6.25"/>
    <n v="3"/>
    <n v="10.974999974999999"/>
    <n v="3.6583333250000001"/>
    <n v="36"/>
    <n v="8.3333333333333301E-2"/>
    <n v="2.2611111111111102"/>
    <n v="0"/>
    <n v="0"/>
    <n v="0"/>
    <n v="10.974999974999999"/>
    <x v="1623"/>
    <n v="-1"/>
    <n v="0"/>
    <s v="NA"/>
    <n v="0"/>
    <n v="0"/>
    <n v="0"/>
    <n v="9.8774999774999994"/>
    <n v="-11.52374997375"/>
    <n v="1.0974999974999999"/>
    <n v="0.54874999875000086"/>
  </r>
  <r>
    <x v="4"/>
    <s v="frankfurt flight"/>
    <s v="Broad"/>
    <x v="13"/>
    <s v="Google|Frankfurt"/>
    <s v="Position 5-10 Bid Strategy"/>
    <n v="6.25"/>
    <n v="7"/>
    <n v="10.9999999375"/>
    <n v="1.5714285625"/>
    <n v="243"/>
    <n v="2.8806584362139901E-2"/>
    <n v="1.5884773662551399"/>
    <n v="0"/>
    <n v="0"/>
    <n v="0"/>
    <n v="10.9999999375"/>
    <x v="1624"/>
    <n v="-1"/>
    <n v="0"/>
    <s v="NA"/>
    <n v="0"/>
    <n v="0"/>
    <n v="0"/>
    <n v="9.8999999437500001"/>
    <n v="-11.549999934375"/>
    <n v="1.09999999375"/>
    <n v="0.54999999687500001"/>
  </r>
  <r>
    <x v="4"/>
    <s v="rome fares"/>
    <s v="Broad"/>
    <x v="10"/>
    <s v="Boston to Rome Sale"/>
    <s v="Position 5-10 Bid Strategy"/>
    <n v="6.25"/>
    <n v="2"/>
    <n v="11"/>
    <n v="5.5"/>
    <n v="6"/>
    <n v="0.33333333333333298"/>
    <n v="1.5"/>
    <n v="0"/>
    <n v="0"/>
    <n v="0"/>
    <n v="11"/>
    <x v="1625"/>
    <n v="-1"/>
    <n v="0"/>
    <s v="NA"/>
    <n v="0"/>
    <n v="0"/>
    <n v="0"/>
    <n v="9.9"/>
    <n v="-11.55"/>
    <n v="1.0999999999999996"/>
    <n v="0.55000000000000071"/>
  </r>
  <r>
    <x v="4"/>
    <s v="paris plane tickets"/>
    <s v="Broad"/>
    <x v="15"/>
    <s v="Chicago to Paris Sale"/>
    <s v="Position 5-10 Bid Strategy"/>
    <n v="6.25"/>
    <n v="5"/>
    <n v="11.025"/>
    <n v="2.2050000000000001"/>
    <n v="13"/>
    <n v="0.38461538461538503"/>
    <n v="1.07615384615385"/>
    <n v="0"/>
    <n v="0"/>
    <n v="0"/>
    <n v="11.025"/>
    <x v="378"/>
    <n v="-1"/>
    <n v="0"/>
    <s v="NA"/>
    <n v="0"/>
    <n v="0"/>
    <n v="0"/>
    <n v="9.9225000000000012"/>
    <n v="-11.576250000000002"/>
    <n v="1.1024999999999991"/>
    <n v="0.55125000000000135"/>
  </r>
  <r>
    <x v="4"/>
    <s v="rome cheap flight"/>
    <s v="Broad"/>
    <x v="7"/>
    <s v="New York to Rome Sale"/>
    <s v="Position 5-10 Bid Strategy"/>
    <n v="6.25"/>
    <n v="3"/>
    <n v="11.0374999875"/>
    <n v="3.6791666625000001"/>
    <n v="10"/>
    <n v="0.3"/>
    <n v="1.1000000000000001"/>
    <n v="0"/>
    <n v="0"/>
    <n v="0"/>
    <n v="11.0374999875"/>
    <x v="1626"/>
    <n v="-1"/>
    <n v="0"/>
    <s v="NA"/>
    <n v="0"/>
    <n v="0"/>
    <n v="0"/>
    <n v="9.9337499887499998"/>
    <n v="-11.589374986875001"/>
    <n v="1.1037499987500006"/>
    <n v="0.55187499937500029"/>
  </r>
  <r>
    <x v="4"/>
    <s v="spain airlines"/>
    <s v="Broad"/>
    <x v="7"/>
    <s v="New York to Spain Sale"/>
    <s v="Position 5-10 Bid Strategy"/>
    <n v="6.25"/>
    <n v="6"/>
    <n v="11.07499995"/>
    <n v="1.8458333250000001"/>
    <n v="220"/>
    <n v="2.7272727272727303E-2"/>
    <n v="1.9020454545454499"/>
    <n v="0"/>
    <n v="0"/>
    <n v="0"/>
    <n v="11.07499995"/>
    <x v="1627"/>
    <n v="-1"/>
    <n v="0"/>
    <s v="NA"/>
    <n v="0"/>
    <n v="0"/>
    <n v="0"/>
    <n v="9.967499955000001"/>
    <n v="-11.628749947500001"/>
    <n v="1.1074999949999995"/>
    <n v="0.55374999750000065"/>
  </r>
  <r>
    <x v="4"/>
    <s v="rome cheap airfare"/>
    <s v="Broad"/>
    <x v="7"/>
    <s v="New York to Rome Sale"/>
    <s v="Position 5-10 Bid Strategy"/>
    <n v="6.25"/>
    <n v="3"/>
    <n v="11.162499974999999"/>
    <n v="3.7208333249999996"/>
    <n v="3"/>
    <n v="1"/>
    <n v="1"/>
    <n v="0"/>
    <n v="0"/>
    <n v="0"/>
    <n v="11.162499974999999"/>
    <x v="1628"/>
    <n v="-1"/>
    <n v="0"/>
    <s v="NA"/>
    <n v="0"/>
    <n v="0"/>
    <n v="0"/>
    <n v="10.0462499775"/>
    <n v="-11.720624973750001"/>
    <n v="1.1162499974999989"/>
    <n v="0.55812499875000121"/>
  </r>
  <r>
    <x v="4"/>
    <s v="france airfare sale"/>
    <s v="Broad"/>
    <x v="7"/>
    <s v="New York to France Sale"/>
    <s v="Position 5-10 Bid Strategy"/>
    <n v="6.25"/>
    <n v="4"/>
    <n v="11.175000000000001"/>
    <n v="2.7937500000000002"/>
    <n v="28"/>
    <n v="0.14285714285714302"/>
    <n v="1.21428571428571"/>
    <n v="0"/>
    <n v="0"/>
    <n v="0"/>
    <n v="11.175000000000001"/>
    <x v="1629"/>
    <n v="-1"/>
    <n v="0"/>
    <s v="NA"/>
    <n v="0"/>
    <n v="0"/>
    <n v="0"/>
    <n v="10.057500000000001"/>
    <n v="-11.733750000000001"/>
    <n v="1.1174999999999997"/>
    <n v="0.55874999999999986"/>
  </r>
  <r>
    <x v="4"/>
    <s v="france airline tickets"/>
    <s v="Broad"/>
    <x v="17"/>
    <s v="Los Angeles to France Sale"/>
    <s v="Position 5-10 Bid Strategy"/>
    <n v="6.25"/>
    <n v="4"/>
    <n v="11.237500000000001"/>
    <n v="2.8093750000000002"/>
    <n v="8"/>
    <n v="0.5"/>
    <n v="1.2475000000000001"/>
    <n v="0"/>
    <n v="0"/>
    <n v="0"/>
    <n v="11.237500000000001"/>
    <x v="1630"/>
    <n v="-1"/>
    <n v="0"/>
    <s v="NA"/>
    <n v="0"/>
    <n v="0"/>
    <n v="0"/>
    <n v="10.113750000000001"/>
    <n v="-11.799375000000001"/>
    <n v="1.1237499999999994"/>
    <n v="0.56187500000000057"/>
  </r>
  <r>
    <x v="4"/>
    <s v="rome airlines"/>
    <s v="Broad"/>
    <x v="7"/>
    <s v="New York to Rome Sale"/>
    <s v="Position 5-10 Bid Strategy"/>
    <n v="6.25"/>
    <n v="4"/>
    <n v="11.2875"/>
    <n v="2.8218749999999999"/>
    <n v="57"/>
    <n v="7.0175438596491196E-2"/>
    <n v="2.47561403508772"/>
    <n v="0"/>
    <n v="0"/>
    <n v="0"/>
    <n v="11.2875"/>
    <x v="1631"/>
    <n v="-1"/>
    <n v="0"/>
    <s v="NA"/>
    <n v="0"/>
    <n v="0"/>
    <n v="0"/>
    <n v="10.15875"/>
    <n v="-11.851875"/>
    <n v="1.1287500000000001"/>
    <n v="0.56437500000000007"/>
  </r>
  <r>
    <x v="4"/>
    <s v="paris airports"/>
    <s v="Broad"/>
    <x v="5"/>
    <s v="San Francisco to Paris Sale"/>
    <s v="Position 5-10 Bid Strategy"/>
    <n v="6.25"/>
    <n v="5"/>
    <n v="11.362500000000001"/>
    <n v="2.2725"/>
    <n v="78"/>
    <n v="6.4102564102564097E-2"/>
    <n v="1.395"/>
    <n v="0"/>
    <n v="0"/>
    <n v="0"/>
    <n v="11.362500000000001"/>
    <x v="1632"/>
    <n v="-1"/>
    <n v="0"/>
    <s v="NA"/>
    <n v="0"/>
    <n v="0"/>
    <n v="0"/>
    <n v="10.22625"/>
    <n v="-11.930625000000001"/>
    <n v="1.1362500000000004"/>
    <n v="0.56812500000000021"/>
  </r>
  <r>
    <x v="4"/>
    <s v="rome fare"/>
    <s v="Broad"/>
    <x v="10"/>
    <s v="Boston to Rome Sale"/>
    <s v="Position 5-10 Bid Strategy"/>
    <n v="6.25"/>
    <n v="2"/>
    <n v="11.425000000000001"/>
    <n v="5.7125000000000004"/>
    <n v="9"/>
    <n v="0.22222222222222199"/>
    <n v="1.3333333333333299"/>
    <n v="0"/>
    <n v="0"/>
    <n v="0"/>
    <n v="11.425000000000001"/>
    <x v="1633"/>
    <n v="-1"/>
    <n v="0"/>
    <s v="NA"/>
    <n v="0"/>
    <n v="0"/>
    <n v="0"/>
    <n v="10.282500000000001"/>
    <n v="-11.996250000000002"/>
    <n v="1.1425000000000001"/>
    <n v="0.57125000000000092"/>
  </r>
  <r>
    <x v="4"/>
    <s v="cheap international ticket"/>
    <s v="Broad"/>
    <x v="14"/>
    <s v="Cheap International Philadelphia"/>
    <s v="Position 5-10 Bid Strategy"/>
    <n v="6.25"/>
    <n v="3"/>
    <n v="11.4375"/>
    <n v="3.8125"/>
    <n v="16"/>
    <n v="0.1875"/>
    <n v="1"/>
    <n v="0"/>
    <n v="0"/>
    <n v="0"/>
    <n v="11.4375"/>
    <x v="1634"/>
    <n v="-1"/>
    <n v="0"/>
    <s v="NA"/>
    <n v="0"/>
    <n v="0"/>
    <n v="0"/>
    <n v="10.293750000000001"/>
    <n v="-12.009375"/>
    <n v="1.1437499999999989"/>
    <n v="0.57187500000000036"/>
  </r>
  <r>
    <x v="4"/>
    <s v="europe flights"/>
    <s v="Broad"/>
    <x v="10"/>
    <s v="Europe Boston"/>
    <s v="Position 5-10 Bid Strategy"/>
    <n v="6.25"/>
    <n v="4"/>
    <n v="11.525"/>
    <n v="2.8812500000000001"/>
    <n v="279"/>
    <n v="1.4336917562724E-2"/>
    <n v="2.2594982078852999"/>
    <n v="0"/>
    <n v="0"/>
    <n v="0"/>
    <n v="11.525"/>
    <x v="1635"/>
    <n v="-1"/>
    <n v="0"/>
    <s v="NA"/>
    <n v="0"/>
    <n v="0"/>
    <n v="0"/>
    <n v="10.3725"/>
    <n v="-12.10125"/>
    <n v="1.1524999999999999"/>
    <n v="0.57624999999999993"/>
  </r>
  <r>
    <x v="4"/>
    <s v="paris flight deals"/>
    <s v="Broad"/>
    <x v="15"/>
    <s v="Chicago to Paris Sale"/>
    <s v="Position 5-10 Bid Strategy"/>
    <n v="6.25"/>
    <n v="3"/>
    <n v="11.537499974999999"/>
    <n v="3.8458333250000001"/>
    <n v="12"/>
    <n v="0.25"/>
    <n v="2.4166666666666701"/>
    <n v="0"/>
    <n v="0"/>
    <n v="0"/>
    <n v="11.537499974999999"/>
    <x v="1636"/>
    <n v="-1"/>
    <n v="0"/>
    <s v="NA"/>
    <n v="0"/>
    <n v="0"/>
    <n v="0"/>
    <n v="10.383749977499999"/>
    <n v="-12.114374973749999"/>
    <n v="1.1537499975000003"/>
    <n v="0.57687499875000015"/>
  </r>
  <r>
    <x v="4"/>
    <s v="overseas airlines"/>
    <s v="Broad"/>
    <x v="13"/>
    <s v="Google|Overseas"/>
    <s v="Position 5-10 Bid Strategy"/>
    <n v="6.25"/>
    <n v="3"/>
    <n v="11.562499987500001"/>
    <n v="3.8541666625"/>
    <n v="153"/>
    <n v="1.9607843137254898E-2"/>
    <n v="2.2934640522875802"/>
    <n v="0"/>
    <n v="0"/>
    <n v="0"/>
    <n v="11.562499987500001"/>
    <x v="1637"/>
    <n v="-1"/>
    <n v="0"/>
    <s v="NA"/>
    <n v="0"/>
    <n v="0"/>
    <n v="0"/>
    <n v="10.406249988750002"/>
    <n v="-12.140624986875002"/>
    <n v="1.156249998749999"/>
    <n v="0.57812499937500128"/>
  </r>
  <r>
    <x v="4"/>
    <s v="uk ticket"/>
    <s v="Broad"/>
    <x v="0"/>
    <s v="UK"/>
    <s v="Position 5-10 Bid Strategy"/>
    <n v="6.25"/>
    <n v="4"/>
    <n v="11.6"/>
    <n v="2.9"/>
    <n v="44"/>
    <n v="9.0909090909090898E-2"/>
    <n v="2.08636363636364"/>
    <n v="0"/>
    <n v="0"/>
    <n v="0"/>
    <n v="11.6"/>
    <x v="1638"/>
    <n v="-1"/>
    <n v="0"/>
    <s v="NA"/>
    <n v="0"/>
    <n v="0"/>
    <n v="0"/>
    <n v="10.44"/>
    <n v="-12.18"/>
    <n v="1.1600000000000001"/>
    <n v="0.58000000000000007"/>
  </r>
  <r>
    <x v="4"/>
    <s v="paris airlines"/>
    <s v="Broad"/>
    <x v="8"/>
    <s v="Miami to Paris Sale"/>
    <s v="Position 5-10 Bid Strategy"/>
    <n v="6.25"/>
    <n v="5"/>
    <n v="11.612500000000001"/>
    <n v="2.3224999999999998"/>
    <n v="51"/>
    <n v="9.8039215686274495E-2"/>
    <n v="1.36078431372549"/>
    <n v="0"/>
    <n v="0"/>
    <n v="0"/>
    <n v="11.612500000000001"/>
    <x v="1639"/>
    <n v="-1"/>
    <n v="0"/>
    <s v="NA"/>
    <n v="0"/>
    <n v="0"/>
    <n v="0"/>
    <n v="10.451250000000002"/>
    <n v="-12.193125000000002"/>
    <n v="1.161249999999999"/>
    <n v="0.58062500000000128"/>
  </r>
  <r>
    <x v="4"/>
    <s v="london flight"/>
    <s v="Broad"/>
    <x v="13"/>
    <s v="Google|London"/>
    <s v="Position 5-10 Bid Strategy"/>
    <n v="6.25"/>
    <n v="7"/>
    <n v="11.699999937499999"/>
    <n v="1.6714285625"/>
    <n v="404"/>
    <n v="1.73267326732673E-2"/>
    <n v="2.27351485148515"/>
    <n v="0"/>
    <n v="0"/>
    <n v="0"/>
    <n v="11.699999937499999"/>
    <x v="1640"/>
    <n v="-1"/>
    <n v="0"/>
    <s v="NA"/>
    <n v="0"/>
    <n v="0"/>
    <n v="0"/>
    <n v="10.529999943749999"/>
    <n v="-12.284999934375"/>
    <n v="1.1699999937500003"/>
    <n v="0.58499999687500015"/>
  </r>
  <r>
    <x v="4"/>
    <s v="rome flight"/>
    <s v="Broad"/>
    <x v="5"/>
    <s v="San Francisco to Rome Sale"/>
    <s v="Position 5-10 Bid Strategy"/>
    <n v="6.25"/>
    <n v="5"/>
    <n v="11.7"/>
    <n v="2.34"/>
    <n v="55"/>
    <n v="9.0909090909090898E-2"/>
    <n v="2.1603636363636398"/>
    <n v="0"/>
    <n v="0"/>
    <n v="0"/>
    <n v="11.7"/>
    <x v="1641"/>
    <n v="-1"/>
    <n v="0"/>
    <s v="NA"/>
    <n v="0"/>
    <n v="0"/>
    <n v="0"/>
    <n v="10.53"/>
    <n v="-12.285"/>
    <n v="1.17"/>
    <n v="0.58500000000000085"/>
  </r>
  <r>
    <x v="4"/>
    <s v="european ticket"/>
    <s v="Broad"/>
    <x v="13"/>
    <s v="Google|Europe"/>
    <s v="Position 5-10 Bid Strategy"/>
    <n v="6.25"/>
    <n v="9"/>
    <n v="11.724999974999999"/>
    <n v="1.302777775"/>
    <n v="546"/>
    <n v="1.6483516483516501E-2"/>
    <n v="2.2516483516483499"/>
    <n v="0"/>
    <n v="0"/>
    <n v="0"/>
    <n v="11.724999974999999"/>
    <x v="1642"/>
    <n v="-1"/>
    <n v="0"/>
    <s v="NA"/>
    <n v="0"/>
    <n v="0"/>
    <n v="0"/>
    <n v="10.5524999775"/>
    <n v="-12.31124997375"/>
    <n v="1.1724999974999992"/>
    <n v="0.5862499987500005"/>
  </r>
  <r>
    <x v="4"/>
    <s v="spain cheap tickets"/>
    <s v="Broad"/>
    <x v="0"/>
    <s v="Spain"/>
    <s v="Position 5-10 Bid Strategy"/>
    <n v="6.25"/>
    <n v="5"/>
    <n v="11.775"/>
    <n v="2.355"/>
    <n v="67"/>
    <n v="7.4626865671641798E-2"/>
    <n v="1.55820895522388"/>
    <n v="0"/>
    <n v="0"/>
    <n v="0"/>
    <n v="11.775"/>
    <x v="514"/>
    <n v="-1"/>
    <n v="0"/>
    <s v="NA"/>
    <n v="0"/>
    <n v="0"/>
    <n v="0"/>
    <n v="10.5975"/>
    <n v="-12.363750000000001"/>
    <n v="1.1775000000000002"/>
    <n v="0.58875000000000099"/>
  </r>
  <r>
    <x v="4"/>
    <s v="paris cheap airfare"/>
    <s v="Broad"/>
    <x v="15"/>
    <s v="Chicago to Paris Sale"/>
    <s v="Position 5-10 Bid Strategy"/>
    <n v="6.25"/>
    <n v="6"/>
    <n v="11.775"/>
    <n v="1.9624999999999999"/>
    <n v="35"/>
    <n v="0.17142857142857099"/>
    <n v="1.2"/>
    <n v="0"/>
    <n v="0"/>
    <n v="0"/>
    <n v="11.775"/>
    <x v="514"/>
    <n v="-1"/>
    <n v="0"/>
    <s v="NA"/>
    <n v="0"/>
    <n v="0"/>
    <n v="0"/>
    <n v="10.5975"/>
    <n v="-12.363750000000001"/>
    <n v="1.1775000000000002"/>
    <n v="0.58875000000000099"/>
  </r>
  <r>
    <x v="4"/>
    <s v="paris air tickets"/>
    <s v="Broad"/>
    <x v="10"/>
    <s v="Boston to Paris Sale"/>
    <s v="Position 5-10 Bid Strategy"/>
    <n v="6.25"/>
    <n v="2"/>
    <n v="11.9"/>
    <n v="5.95"/>
    <n v="9"/>
    <n v="0.22222222222222199"/>
    <n v="2.87777777777778"/>
    <n v="0"/>
    <n v="0"/>
    <n v="0"/>
    <n v="11.9"/>
    <x v="1643"/>
    <n v="-1"/>
    <n v="0"/>
    <s v="NA"/>
    <n v="0"/>
    <n v="0"/>
    <n v="0"/>
    <n v="10.71"/>
    <n v="-12.495000000000001"/>
    <n v="1.1899999999999995"/>
    <n v="0.59500000000000064"/>
  </r>
  <r>
    <x v="4"/>
    <s v="france flight"/>
    <s v="Broad"/>
    <x v="17"/>
    <s v="Los Angeles to France Sale"/>
    <s v="Position 5-10 Bid Strategy"/>
    <n v="6.25"/>
    <n v="4"/>
    <n v="11.925000000000001"/>
    <n v="2.9812500000000002"/>
    <n v="196"/>
    <n v="2.04081632653061E-2"/>
    <n v="1.7982653061224501"/>
    <n v="0"/>
    <n v="0"/>
    <n v="0"/>
    <n v="11.925000000000001"/>
    <x v="1644"/>
    <n v="-1"/>
    <n v="0"/>
    <s v="NA"/>
    <n v="0"/>
    <n v="0"/>
    <n v="0"/>
    <n v="10.732500000000002"/>
    <n v="-12.521250000000002"/>
    <n v="1.192499999999999"/>
    <n v="0.59625000000000128"/>
  </r>
  <r>
    <x v="4"/>
    <s v="europe airports"/>
    <s v="Broad"/>
    <x v="13"/>
    <s v="Google|Europe"/>
    <s v="Position 5-10 Bid Strategy"/>
    <n v="6.25"/>
    <n v="3"/>
    <n v="11.9625"/>
    <n v="3.9874999999999998"/>
    <n v="642"/>
    <n v="4.6728971962616802E-3"/>
    <n v="1.2297507788162001"/>
    <n v="0"/>
    <n v="0"/>
    <n v="0"/>
    <n v="11.9625"/>
    <x v="792"/>
    <n v="-1"/>
    <n v="0"/>
    <s v="NA"/>
    <n v="0"/>
    <n v="0"/>
    <n v="0"/>
    <n v="10.766250000000001"/>
    <n v="-12.560625000000002"/>
    <n v="1.1962499999999991"/>
    <n v="0.59812500000000135"/>
  </r>
  <r>
    <x v="4"/>
    <s v="barcelona fares"/>
    <s v="Broad"/>
    <x v="13"/>
    <s v="Google|Barcelona"/>
    <s v="Position 5-10 Bid Strategy"/>
    <n v="6.25"/>
    <n v="6"/>
    <n v="12.01249995"/>
    <n v="2.0020833250000001"/>
    <n v="86"/>
    <n v="6.9767441860465101E-2"/>
    <n v="1.4023255813953499"/>
    <n v="0"/>
    <n v="0"/>
    <n v="0"/>
    <n v="12.01249995"/>
    <x v="1645"/>
    <n v="-1"/>
    <n v="0"/>
    <s v="NA"/>
    <n v="0"/>
    <n v="0"/>
    <n v="0"/>
    <n v="10.811249955000001"/>
    <n v="-12.613124947500001"/>
    <n v="1.2012499949999995"/>
    <n v="0.60062499750000065"/>
  </r>
  <r>
    <x v="4"/>
    <s v="paris flight"/>
    <s v="Broad"/>
    <x v="9"/>
    <s v="Detroit to Paris Sale"/>
    <s v="Position 5-10 Bid Strategy"/>
    <n v="6.25"/>
    <n v="5"/>
    <n v="12.012499999999999"/>
    <n v="2.4024999999999999"/>
    <n v="179"/>
    <n v="2.7932960893854698E-2"/>
    <n v="3.2307262569832398"/>
    <n v="0"/>
    <n v="0"/>
    <n v="0"/>
    <n v="12.012499999999999"/>
    <x v="1646"/>
    <n v="-1"/>
    <n v="0"/>
    <s v="NA"/>
    <n v="0"/>
    <n v="0"/>
    <n v="0"/>
    <n v="10.811249999999999"/>
    <n v="-12.613125"/>
    <n v="1.2012499999999999"/>
    <n v="0.60062500000000085"/>
  </r>
  <r>
    <x v="4"/>
    <s v="italy airlines"/>
    <s v="Broad"/>
    <x v="5"/>
    <s v="San Francisco to Italy Sale"/>
    <s v="Position 5-10 Bid Strategy"/>
    <n v="6.25"/>
    <n v="4"/>
    <n v="12.0375"/>
    <n v="3.0093749999999999"/>
    <n v="445"/>
    <n v="8.9887640449438193E-3"/>
    <n v="3.8991011235955102"/>
    <n v="0"/>
    <n v="0"/>
    <n v="0"/>
    <n v="12.0375"/>
    <x v="1647"/>
    <n v="-1"/>
    <n v="0"/>
    <s v="NA"/>
    <n v="0"/>
    <n v="0"/>
    <n v="0"/>
    <n v="10.83375"/>
    <n v="-12.639374999999999"/>
    <n v="1.2037499999999994"/>
    <n v="0.60187499999999972"/>
  </r>
  <r>
    <x v="4"/>
    <s v="rome flight"/>
    <s v="Broad"/>
    <x v="1"/>
    <s v="DC to Rome Sale"/>
    <s v="Position 5-10 Bid Strategy"/>
    <n v="6.25"/>
    <n v="4"/>
    <n v="12.1"/>
    <n v="3.0249999999999999"/>
    <n v="105"/>
    <n v="3.8095238095238099E-2"/>
    <n v="1.54"/>
    <n v="0"/>
    <n v="0"/>
    <n v="0"/>
    <n v="12.1"/>
    <x v="1648"/>
    <n v="-1"/>
    <n v="0"/>
    <s v="NA"/>
    <n v="0"/>
    <n v="0"/>
    <n v="0"/>
    <n v="10.89"/>
    <n v="-12.705"/>
    <n v="1.2099999999999991"/>
    <n v="0.60500000000000043"/>
  </r>
  <r>
    <x v="4"/>
    <s v="barcelona flight"/>
    <s v="Broad"/>
    <x v="17"/>
    <s v="Los Angeles to Barcelona Sale"/>
    <s v="Position 5-10 Bid Strategy"/>
    <n v="6.25"/>
    <n v="2"/>
    <n v="12.1875"/>
    <n v="6.09375"/>
    <n v="46"/>
    <n v="4.3478260869565195E-2"/>
    <n v="1.2913043478260899"/>
    <n v="0"/>
    <n v="0"/>
    <n v="0"/>
    <n v="12.1875"/>
    <x v="1649"/>
    <n v="-1"/>
    <n v="0"/>
    <s v="NA"/>
    <n v="0"/>
    <n v="0"/>
    <n v="0"/>
    <n v="10.96875"/>
    <n v="-12.796875"/>
    <n v="1.21875"/>
    <n v="0.609375"/>
  </r>
  <r>
    <x v="4"/>
    <s v="paris air fare"/>
    <s v="Broad"/>
    <x v="5"/>
    <s v="San Francisco to Paris Sale"/>
    <s v="Position 5-10 Bid Strategy"/>
    <n v="6.25"/>
    <n v="6"/>
    <n v="12.19999995"/>
    <n v="2.0333333250000001"/>
    <n v="37"/>
    <n v="0.162162162162162"/>
    <n v="1.2159459459459501"/>
    <n v="0"/>
    <n v="0"/>
    <n v="0"/>
    <n v="12.19999995"/>
    <x v="1650"/>
    <n v="-1"/>
    <n v="0"/>
    <s v="NA"/>
    <n v="0"/>
    <n v="0"/>
    <n v="0"/>
    <n v="10.979999955"/>
    <n v="-12.809999947500001"/>
    <n v="1.2199999950000002"/>
    <n v="0.609999997500001"/>
  </r>
  <r>
    <x v="4"/>
    <s v="rome flights"/>
    <s v="Broad"/>
    <x v="17"/>
    <s v="Los Angeles to Rome Sale"/>
    <s v="Position 5-10 Bid Strategy"/>
    <n v="6.25"/>
    <n v="5"/>
    <n v="12.2125"/>
    <n v="2.4424999999999999"/>
    <n v="165"/>
    <n v="3.0303030303030297E-2"/>
    <n v="1.23018181818182"/>
    <n v="0"/>
    <n v="0"/>
    <n v="0"/>
    <n v="12.2125"/>
    <x v="1651"/>
    <n v="-1"/>
    <n v="0"/>
    <s v="NA"/>
    <n v="0"/>
    <n v="0"/>
    <n v="0"/>
    <n v="10.991250000000001"/>
    <n v="-12.823125000000001"/>
    <n v="1.2212499999999995"/>
    <n v="0.61062500000000064"/>
  </r>
  <r>
    <x v="4"/>
    <s v="france flight"/>
    <s v="Broad"/>
    <x v="9"/>
    <s v="Detroit to France Sale"/>
    <s v="Position 5-10 Bid Strategy"/>
    <n v="6.25"/>
    <n v="4"/>
    <n v="12.225"/>
    <n v="3.0562499999999999"/>
    <n v="234"/>
    <n v="1.7094017094017099E-2"/>
    <n v="1.8595726495726499"/>
    <n v="0"/>
    <n v="0"/>
    <n v="0"/>
    <n v="12.225"/>
    <x v="1652"/>
    <n v="-1"/>
    <n v="0"/>
    <s v="NA"/>
    <n v="0"/>
    <n v="0"/>
    <n v="0"/>
    <n v="11.0025"/>
    <n v="-12.83625"/>
    <n v="1.2225000000000001"/>
    <n v="0.61125000000000007"/>
  </r>
  <r>
    <x v="4"/>
    <s v="european airfare"/>
    <s v="Broad"/>
    <x v="13"/>
    <s v="Google|Europe"/>
    <s v="Position 5-10 Bid Strategy"/>
    <n v="6.25"/>
    <n v="5"/>
    <n v="12.237500000000001"/>
    <n v="2.4474999999999998"/>
    <n v="136"/>
    <n v="3.6764705882352901E-2"/>
    <n v="1.9867647058823501"/>
    <n v="0"/>
    <n v="0"/>
    <n v="0"/>
    <n v="12.237500000000001"/>
    <x v="1653"/>
    <n v="-1"/>
    <n v="0"/>
    <s v="NA"/>
    <n v="0"/>
    <n v="0"/>
    <n v="0"/>
    <n v="11.013750000000002"/>
    <n v="-12.849375000000002"/>
    <n v="1.223749999999999"/>
    <n v="0.61187500000000128"/>
  </r>
  <r>
    <x v="4"/>
    <s v="frankfurt airport"/>
    <s v="Broad"/>
    <x v="13"/>
    <s v="Google|Frankfurt"/>
    <s v="Position 5-10 Bid Strategy"/>
    <n v="6.25"/>
    <n v="3"/>
    <n v="12.237499987500001"/>
    <n v="4.0791666625000005"/>
    <n v="877"/>
    <n v="3.4207525655644199E-3"/>
    <n v="1.0481185860889399"/>
    <n v="0"/>
    <n v="0"/>
    <n v="0"/>
    <n v="12.237499987500001"/>
    <x v="1654"/>
    <n v="-1"/>
    <n v="0"/>
    <s v="NA"/>
    <n v="0"/>
    <n v="0"/>
    <n v="0"/>
    <n v="11.013749988750002"/>
    <n v="-12.849374986875002"/>
    <n v="1.2237499987499998"/>
    <n v="0.61187499937500078"/>
  </r>
  <r>
    <x v="4"/>
    <s v="europe flights"/>
    <s v="Broad"/>
    <x v="14"/>
    <s v="Europe Philadelphia"/>
    <s v="Position 5-10 Bid Strategy"/>
    <n v="6.25"/>
    <n v="3"/>
    <n v="12.237499987500001"/>
    <n v="4.0791666625000005"/>
    <n v="66"/>
    <n v="4.5454545454545504E-2"/>
    <n v="1.3462121212121201"/>
    <n v="0"/>
    <n v="0"/>
    <n v="0"/>
    <n v="12.237499987500001"/>
    <x v="1654"/>
    <n v="-1"/>
    <n v="0"/>
    <s v="NA"/>
    <n v="0"/>
    <n v="0"/>
    <n v="0"/>
    <n v="11.013749988750002"/>
    <n v="-12.849374986875002"/>
    <n v="1.2237499987499998"/>
    <n v="0.61187499937500078"/>
  </r>
  <r>
    <x v="4"/>
    <s v="barcelona cheap tickets"/>
    <s v="Broad"/>
    <x v="1"/>
    <s v="DC to Barcelona Sale"/>
    <s v="Position 5-10 Bid Strategy"/>
    <n v="6.25"/>
    <n v="6"/>
    <n v="12.23749995"/>
    <n v="2.0395833250000002"/>
    <n v="18"/>
    <n v="0.33333333333333298"/>
    <n v="1.1666666666666701"/>
    <n v="0"/>
    <n v="0"/>
    <n v="0"/>
    <n v="12.23749995"/>
    <x v="1655"/>
    <n v="-1"/>
    <n v="0"/>
    <s v="NA"/>
    <n v="0"/>
    <n v="0"/>
    <n v="0"/>
    <n v="11.013749955"/>
    <n v="-12.849374947500001"/>
    <n v="1.2237499950000004"/>
    <n v="0.61187499750000107"/>
  </r>
  <r>
    <x v="4"/>
    <s v="cheap international flights"/>
    <s v="Broad"/>
    <x v="1"/>
    <s v="Cheap International DC"/>
    <s v="Position 5-10 Bid Strategy"/>
    <n v="6.25"/>
    <n v="5"/>
    <n v="12.25"/>
    <n v="2.4500000000000002"/>
    <n v="213"/>
    <n v="2.3474178403755902E-2"/>
    <n v="4.3497652582159603"/>
    <n v="0"/>
    <n v="0"/>
    <n v="0"/>
    <n v="12.25"/>
    <x v="1656"/>
    <n v="-1"/>
    <n v="0"/>
    <s v="NA"/>
    <n v="0"/>
    <n v="0"/>
    <n v="0"/>
    <n v="11.025"/>
    <n v="-12.862500000000001"/>
    <n v="1.2249999999999996"/>
    <n v="0.61250000000000071"/>
  </r>
  <r>
    <x v="4"/>
    <s v="paris cheap plane tickets"/>
    <s v="Broad"/>
    <x v="7"/>
    <s v="New York to Paris Sale"/>
    <s v="Position 5-10 Bid Strategy"/>
    <n v="6.25"/>
    <n v="4"/>
    <n v="12.275"/>
    <n v="3.0687500000000001"/>
    <n v="7"/>
    <n v="0.57142857142857106"/>
    <n v="1"/>
    <n v="0"/>
    <n v="0"/>
    <n v="0"/>
    <n v="12.275"/>
    <x v="1657"/>
    <n v="-1"/>
    <n v="0"/>
    <s v="NA"/>
    <n v="0"/>
    <n v="0"/>
    <n v="0"/>
    <n v="11.047500000000001"/>
    <n v="-12.888750000000002"/>
    <n v="1.2274999999999991"/>
    <n v="0.61375000000000135"/>
  </r>
  <r>
    <x v="4"/>
    <s v="spain flights"/>
    <s v="Broad"/>
    <x v="7"/>
    <s v="New York to Spain Sale"/>
    <s v="Position 5-10 Bid Strategy"/>
    <n v="6.25"/>
    <n v="5"/>
    <n v="12.275"/>
    <n v="2.4550000000000001"/>
    <n v="171"/>
    <n v="2.9239766081871302E-2"/>
    <n v="1.5994736842105299"/>
    <n v="0"/>
    <n v="0"/>
    <n v="0"/>
    <n v="12.275"/>
    <x v="1657"/>
    <n v="-1"/>
    <n v="0"/>
    <s v="NA"/>
    <n v="0"/>
    <n v="0"/>
    <n v="0"/>
    <n v="11.047500000000001"/>
    <n v="-12.888750000000002"/>
    <n v="1.2274999999999991"/>
    <n v="0.61375000000000135"/>
  </r>
  <r>
    <x v="4"/>
    <s v="overseas tickets"/>
    <s v="Broad"/>
    <x v="13"/>
    <s v="Google|Overseas"/>
    <s v="Position 5-10 Bid Strategy"/>
    <n v="6.25"/>
    <n v="7"/>
    <n v="12.29999995"/>
    <n v="1.7571428499999999"/>
    <n v="128"/>
    <n v="5.46875E-2"/>
    <n v="1.809375"/>
    <n v="0"/>
    <n v="0"/>
    <n v="0"/>
    <n v="12.29999995"/>
    <x v="1658"/>
    <n v="-1"/>
    <n v="0"/>
    <s v="NA"/>
    <n v="0"/>
    <n v="0"/>
    <n v="0"/>
    <n v="11.069999955"/>
    <n v="-12.9149999475"/>
    <n v="1.229999995"/>
    <n v="0.61499999750000001"/>
  </r>
  <r>
    <x v="4"/>
    <s v="rome airport"/>
    <s v="Broad"/>
    <x v="11"/>
    <s v="Houston to Rome Sale"/>
    <s v="Position 5-10 Bid Strategy"/>
    <n v="6.25"/>
    <n v="4"/>
    <n v="12.3"/>
    <n v="3.0750000000000002"/>
    <n v="142"/>
    <n v="2.8169014084507001E-2"/>
    <n v="1.34528169014085"/>
    <n v="0"/>
    <n v="0"/>
    <n v="0"/>
    <n v="12.3"/>
    <x v="1659"/>
    <n v="-1"/>
    <n v="0"/>
    <s v="NA"/>
    <n v="0"/>
    <n v="0"/>
    <n v="0"/>
    <n v="11.07"/>
    <n v="-12.915000000000001"/>
    <n v="1.2300000000000004"/>
    <n v="0.61500000000000021"/>
  </r>
  <r>
    <x v="4"/>
    <s v="geneva flight"/>
    <s v="Broad"/>
    <x v="13"/>
    <s v="Google|Geneva"/>
    <s v="Position 5-10 Bid Strategy"/>
    <n v="6.25"/>
    <n v="3"/>
    <n v="12.3499999875"/>
    <n v="4.1166666625000001"/>
    <n v="137"/>
    <n v="2.1897810218978103E-2"/>
    <n v="1.4452554744525501"/>
    <n v="0"/>
    <n v="0"/>
    <n v="0"/>
    <n v="12.3499999875"/>
    <x v="1660"/>
    <n v="-1"/>
    <n v="0"/>
    <s v="NA"/>
    <n v="0"/>
    <n v="0"/>
    <n v="0"/>
    <n v="11.11499998875"/>
    <n v="-12.967499986875001"/>
    <n v="1.2349999987500002"/>
    <n v="0.617499999375001"/>
  </r>
  <r>
    <x v="4"/>
    <s v="europe flights"/>
    <s v="Broad"/>
    <x v="17"/>
    <s v="Europe Los Angeles"/>
    <s v="Position 5-10 Bid Strategy"/>
    <n v="6.25"/>
    <n v="6"/>
    <n v="12.362499975000002"/>
    <n v="2.0604166625000002"/>
    <n v="358"/>
    <n v="1.67597765363128E-2"/>
    <n v="2.0694972067039101"/>
    <n v="0"/>
    <n v="0"/>
    <n v="0"/>
    <n v="12.362499975000002"/>
    <x v="1661"/>
    <n v="-1"/>
    <n v="0"/>
    <s v="NA"/>
    <n v="0"/>
    <n v="0"/>
    <n v="0"/>
    <n v="11.126249977500002"/>
    <n v="-12.980624973750002"/>
    <n v="1.2362499974999999"/>
    <n v="0.61812499874999993"/>
  </r>
  <r>
    <x v="4"/>
    <s v="spain plane tickets"/>
    <s v="Broad"/>
    <x v="13"/>
    <s v="Google|Spain"/>
    <s v="Position 5-10 Bid Strategy"/>
    <n v="6.25"/>
    <n v="5"/>
    <n v="12.375"/>
    <n v="2.4750000000000001"/>
    <n v="35"/>
    <n v="0.14285714285714302"/>
    <n v="1.51714285714286"/>
    <n v="0"/>
    <n v="0"/>
    <n v="0"/>
    <n v="12.375"/>
    <x v="1662"/>
    <n v="-1"/>
    <n v="0"/>
    <s v="NA"/>
    <n v="0"/>
    <n v="0"/>
    <n v="0"/>
    <n v="11.137500000000001"/>
    <n v="-12.99375"/>
    <n v="1.2374999999999989"/>
    <n v="0.61875000000000036"/>
  </r>
  <r>
    <x v="4"/>
    <s v="milan airfare"/>
    <s v="Broad"/>
    <x v="13"/>
    <s v="Google|Milan"/>
    <s v="Position 5-10 Bid Strategy"/>
    <n v="6.25"/>
    <n v="9"/>
    <n v="12.387499987499998"/>
    <n v="1.3763888874999999"/>
    <n v="282"/>
    <n v="3.1914893617021295E-2"/>
    <n v="1.3418439716312101"/>
    <n v="0"/>
    <n v="0"/>
    <n v="0"/>
    <n v="12.387499987499998"/>
    <x v="1663"/>
    <n v="-1"/>
    <n v="0"/>
    <s v="NA"/>
    <n v="0"/>
    <n v="0"/>
    <n v="0"/>
    <n v="11.148749988749998"/>
    <n v="-13.006874986874999"/>
    <n v="1.2387499987500004"/>
    <n v="0.61937499937500107"/>
  </r>
  <r>
    <x v="4"/>
    <s v="greece airfares"/>
    <s v="Broad"/>
    <x v="13"/>
    <s v="Google|Greece"/>
    <s v="Position 5-10 Bid Strategy"/>
    <n v="6.25"/>
    <n v="6"/>
    <n v="12.399999975"/>
    <n v="2.0666666624999999"/>
    <n v="157"/>
    <n v="3.8216560509554104E-2"/>
    <n v="1.5356687898089201"/>
    <n v="0"/>
    <n v="0"/>
    <n v="0"/>
    <n v="12.399999975"/>
    <x v="1664"/>
    <n v="-1"/>
    <n v="0"/>
    <s v="NA"/>
    <n v="0"/>
    <n v="0"/>
    <n v="0"/>
    <n v="11.1599999775"/>
    <n v="-13.01999997375"/>
    <n v="1.2399999975"/>
    <n v="0.61999999875"/>
  </r>
  <r>
    <x v="4"/>
    <s v="italy fare"/>
    <s v="Broad"/>
    <x v="13"/>
    <s v="Google|Italy"/>
    <s v="Position 5-10 Bid Strategy"/>
    <n v="6.25"/>
    <n v="10"/>
    <n v="12.4125"/>
    <n v="1.24125"/>
    <n v="305"/>
    <n v="3.2786885245901599E-2"/>
    <n v="1.54393442622951"/>
    <n v="0"/>
    <n v="0"/>
    <n v="0"/>
    <n v="12.4125"/>
    <x v="1665"/>
    <n v="-1"/>
    <n v="0"/>
    <s v="NA"/>
    <n v="0"/>
    <n v="0"/>
    <n v="0"/>
    <n v="11.171250000000001"/>
    <n v="-13.033125"/>
    <n v="1.2412499999999991"/>
    <n v="0.62062500000000043"/>
  </r>
  <r>
    <x v="4"/>
    <s v="flight to frankfurt"/>
    <s v="Broad"/>
    <x v="13"/>
    <s v="Google|Frankfurt"/>
    <s v="Position 5-10 Bid Strategy"/>
    <n v="6.25"/>
    <n v="5"/>
    <n v="12.4625"/>
    <n v="2.4925000000000002"/>
    <n v="37"/>
    <n v="0.135135135135135"/>
    <n v="2.1675675675675699"/>
    <n v="0"/>
    <n v="0"/>
    <n v="0"/>
    <n v="12.4625"/>
    <x v="1666"/>
    <n v="-1"/>
    <n v="0"/>
    <s v="NA"/>
    <n v="0"/>
    <n v="0"/>
    <n v="0"/>
    <n v="11.21625"/>
    <n v="-13.085625"/>
    <n v="1.2462499999999999"/>
    <n v="0.62312499999999993"/>
  </r>
  <r>
    <x v="4"/>
    <s v="spain cheap flights"/>
    <s v="Broad"/>
    <x v="7"/>
    <s v="New York to Spain Sale"/>
    <s v="Position 5-10 Bid Strategy"/>
    <n v="6.25"/>
    <n v="6"/>
    <n v="12.549999974999999"/>
    <n v="2.0916666624999998"/>
    <n v="17"/>
    <n v="0.35294117647058798"/>
    <n v="2.8235294117647101"/>
    <n v="0"/>
    <n v="0"/>
    <n v="0"/>
    <n v="12.549999974999999"/>
    <x v="1667"/>
    <n v="-1"/>
    <n v="0"/>
    <s v="NA"/>
    <n v="0"/>
    <n v="0"/>
    <n v="0"/>
    <n v="11.2949999775"/>
    <n v="-13.177499973749999"/>
    <n v="1.2549999974999988"/>
    <n v="0.62749999875000029"/>
  </r>
  <r>
    <x v="4"/>
    <s v="france cheap airline tickets"/>
    <s v="Broad"/>
    <x v="7"/>
    <s v="New York to France Sale"/>
    <s v="Position 5-10 Bid Strategy"/>
    <n v="6.25"/>
    <n v="6"/>
    <n v="12.6"/>
    <n v="2.1"/>
    <n v="7"/>
    <n v="0.85714285714285698"/>
    <n v="1"/>
    <n v="0"/>
    <n v="0"/>
    <n v="0"/>
    <n v="12.6"/>
    <x v="1668"/>
    <n v="-1"/>
    <n v="0"/>
    <s v="NA"/>
    <n v="0"/>
    <n v="0"/>
    <n v="0"/>
    <n v="11.34"/>
    <n v="-13.23"/>
    <n v="1.2599999999999998"/>
    <n v="0.63000000000000078"/>
  </r>
  <r>
    <x v="4"/>
    <s v="cheap international airfares"/>
    <s v="Broad"/>
    <x v="17"/>
    <s v="Cheap International Los Angeles"/>
    <s v="Position 5-10 Bid Strategy"/>
    <n v="6.25"/>
    <n v="3"/>
    <n v="12.699999975000001"/>
    <n v="4.2333333250000003"/>
    <n v="133"/>
    <n v="2.2556390977443601E-2"/>
    <n v="3.2113533834586501"/>
    <n v="0"/>
    <n v="0"/>
    <n v="0"/>
    <n v="12.699999975000001"/>
    <x v="1669"/>
    <n v="-1"/>
    <n v="0"/>
    <s v="NA"/>
    <n v="0"/>
    <n v="0"/>
    <n v="0"/>
    <n v="11.429999977500001"/>
    <n v="-13.334999973750001"/>
    <n v="1.2699999974999994"/>
    <n v="0.63499999875000057"/>
  </r>
  <r>
    <x v="4"/>
    <s v="flight to stuttgart"/>
    <s v="Broad"/>
    <x v="13"/>
    <s v="Google|Stuttgart"/>
    <s v="Position 5-10 Bid Strategy"/>
    <n v="6.25"/>
    <n v="4"/>
    <n v="12.7125"/>
    <n v="3.1781250000000001"/>
    <n v="31"/>
    <n v="0.12903225806451599"/>
    <n v="1.09032258064516"/>
    <n v="0"/>
    <n v="0"/>
    <n v="0"/>
    <n v="12.7125"/>
    <x v="380"/>
    <n v="-1"/>
    <n v="0"/>
    <s v="NA"/>
    <n v="0"/>
    <n v="0"/>
    <n v="0"/>
    <n v="11.44125"/>
    <n v="-13.348125000000001"/>
    <n v="1.2712500000000002"/>
    <n v="0.63562500000000099"/>
  </r>
  <r>
    <x v="4"/>
    <s v="germany fares"/>
    <s v="Broad"/>
    <x v="13"/>
    <s v="Google|Germany"/>
    <s v="Position 5-10 Bid Strategy"/>
    <n v="6.25"/>
    <n v="9"/>
    <n v="12.774999937500002"/>
    <n v="1.4194444375000002"/>
    <n v="216"/>
    <n v="4.1666666666666699E-2"/>
    <n v="1.7777777777777799"/>
    <n v="0"/>
    <n v="0"/>
    <n v="0"/>
    <n v="12.774999937500002"/>
    <x v="1670"/>
    <n v="-1"/>
    <n v="0"/>
    <s v="NA"/>
    <n v="0"/>
    <n v="0"/>
    <n v="0"/>
    <n v="11.497499943750002"/>
    <n v="-13.413749934375003"/>
    <n v="1.2774999937500002"/>
    <n v="0.638749996875001"/>
  </r>
  <r>
    <x v="4"/>
    <s v="spain ticket"/>
    <s v="Broad"/>
    <x v="0"/>
    <s v="Spain"/>
    <s v="Position 5-10 Bid Strategy"/>
    <n v="6.25"/>
    <n v="7"/>
    <n v="12.7874999875"/>
    <n v="1.8267857125"/>
    <n v="84"/>
    <n v="8.3333333333333301E-2"/>
    <n v="1.38214285714286"/>
    <n v="0"/>
    <n v="0"/>
    <n v="0"/>
    <n v="12.7874999875"/>
    <x v="1671"/>
    <n v="-1"/>
    <n v="0"/>
    <s v="NA"/>
    <n v="0"/>
    <n v="0"/>
    <n v="0"/>
    <n v="11.508749988750001"/>
    <n v="-13.426874986875001"/>
    <n v="1.2787499987499995"/>
    <n v="0.63937499937500064"/>
  </r>
  <r>
    <x v="4"/>
    <s v="cheap international airfare"/>
    <s v="Broad"/>
    <x v="17"/>
    <s v="Cheap International Los Angeles"/>
    <s v="Position 5-10 Bid Strategy"/>
    <n v="6.25"/>
    <n v="4"/>
    <n v="12.8125"/>
    <n v="3.203125"/>
    <n v="95"/>
    <n v="4.2105263157894701E-2"/>
    <n v="1.6284210526315801"/>
    <n v="0"/>
    <n v="0"/>
    <n v="0"/>
    <n v="12.8125"/>
    <x v="1672"/>
    <n v="-1"/>
    <n v="0"/>
    <s v="NA"/>
    <n v="0"/>
    <n v="0"/>
    <n v="0"/>
    <n v="11.53125"/>
    <n v="-13.453125"/>
    <n v="1.28125"/>
    <n v="0.640625"/>
  </r>
  <r>
    <x v="4"/>
    <s v="paris airline"/>
    <s v="Broad"/>
    <x v="15"/>
    <s v="Chicago to Paris Sale"/>
    <s v="Position 5-10 Bid Strategy"/>
    <n v="6.25"/>
    <n v="7"/>
    <n v="12.8124999625"/>
    <n v="1.8303571375000001"/>
    <n v="106"/>
    <n v="6.6037735849056603E-2"/>
    <n v="1.2194339622641499"/>
    <n v="0"/>
    <n v="0"/>
    <n v="0"/>
    <n v="12.8124999625"/>
    <x v="1673"/>
    <n v="-1"/>
    <n v="0"/>
    <s v="NA"/>
    <n v="0"/>
    <n v="0"/>
    <n v="0"/>
    <n v="11.53124996625"/>
    <n v="-13.453124960625001"/>
    <n v="1.2812499962500006"/>
    <n v="0.64062499812500029"/>
  </r>
  <r>
    <x v="4"/>
    <s v="europe flight"/>
    <s v="Broad"/>
    <x v="9"/>
    <s v="Europe Detroit"/>
    <s v="Position 5-10 Bid Strategy"/>
    <n v="6.25"/>
    <n v="4"/>
    <n v="12.824999999999999"/>
    <n v="3.2062499999999998"/>
    <n v="292"/>
    <n v="1.3698630136986301E-2"/>
    <n v="2.0763356164383602"/>
    <n v="0"/>
    <n v="0"/>
    <n v="0"/>
    <n v="12.824999999999999"/>
    <x v="515"/>
    <n v="-1"/>
    <n v="0"/>
    <s v="NA"/>
    <n v="0"/>
    <n v="0"/>
    <n v="0"/>
    <n v="11.5425"/>
    <n v="-13.46625"/>
    <n v="1.2824999999999989"/>
    <n v="0.64125000000000121"/>
  </r>
  <r>
    <x v="4"/>
    <s v="italy tickets"/>
    <s v="Broad"/>
    <x v="7"/>
    <s v="New York to Italy Sale"/>
    <s v="Position 5-10 Bid Strategy"/>
    <n v="6.25"/>
    <n v="3"/>
    <n v="12.837499987499999"/>
    <n v="4.2791666624999998"/>
    <n v="102"/>
    <n v="2.9411764705882401E-2"/>
    <n v="2.4248039215686301"/>
    <n v="0"/>
    <n v="0"/>
    <n v="0"/>
    <n v="12.837499987499999"/>
    <x v="1674"/>
    <n v="-1"/>
    <n v="0"/>
    <s v="NA"/>
    <n v="0"/>
    <n v="0"/>
    <n v="0"/>
    <n v="11.553749988749999"/>
    <n v="-13.479374986874999"/>
    <n v="1.2837499987500003"/>
    <n v="0.64187499937500014"/>
  </r>
  <r>
    <x v="4"/>
    <s v="paris cheap ticket"/>
    <s v="Broad"/>
    <x v="15"/>
    <s v="Chicago to Paris Sale"/>
    <s v="Position 5-10 Bid Strategy"/>
    <n v="6.25"/>
    <n v="5"/>
    <n v="12.875"/>
    <n v="2.5750000000000002"/>
    <n v="25"/>
    <n v="0.2"/>
    <n v="2"/>
    <n v="0"/>
    <n v="0"/>
    <n v="0"/>
    <n v="12.875"/>
    <x v="1675"/>
    <n v="-1"/>
    <n v="0"/>
    <s v="NA"/>
    <n v="0"/>
    <n v="0"/>
    <n v="0"/>
    <n v="11.5875"/>
    <n v="-13.518750000000001"/>
    <n v="1.2874999999999996"/>
    <n v="0.64375000000000071"/>
  </r>
  <r>
    <x v="4"/>
    <s v="france airfare sales"/>
    <s v="Broad"/>
    <x v="7"/>
    <s v="New York to France Sale"/>
    <s v="Position 5-10 Bid Strategy"/>
    <n v="6.25"/>
    <n v="4"/>
    <n v="12.9"/>
    <n v="3.2250000000000001"/>
    <n v="10"/>
    <n v="0.4"/>
    <n v="1.1000000000000001"/>
    <n v="0"/>
    <n v="0"/>
    <n v="0"/>
    <n v="12.9"/>
    <x v="1676"/>
    <n v="-1"/>
    <n v="0"/>
    <s v="NA"/>
    <n v="0"/>
    <n v="0"/>
    <n v="0"/>
    <n v="11.610000000000001"/>
    <n v="-13.545000000000002"/>
    <n v="1.2899999999999991"/>
    <n v="0.64500000000000135"/>
  </r>
  <r>
    <x v="4"/>
    <s v="europe flight"/>
    <s v="Broad"/>
    <x v="7"/>
    <s v="Europe New York"/>
    <s v="Position 5-10 Bid Strategy"/>
    <n v="6.25"/>
    <n v="5"/>
    <n v="12.925000000000001"/>
    <n v="2.585"/>
    <n v="193"/>
    <n v="2.59067357512953E-2"/>
    <n v="1.9953367875647701"/>
    <n v="0"/>
    <n v="0"/>
    <n v="0"/>
    <n v="12.925000000000001"/>
    <x v="1677"/>
    <n v="-1"/>
    <n v="0"/>
    <s v="NA"/>
    <n v="0"/>
    <n v="0"/>
    <n v="0"/>
    <n v="11.6325"/>
    <n v="-13.571250000000001"/>
    <n v="1.2925000000000004"/>
    <n v="0.64625000000000021"/>
  </r>
  <r>
    <x v="4"/>
    <s v="paris flight"/>
    <s v="Broad"/>
    <x v="1"/>
    <s v="DC to Paris Sale"/>
    <s v="Position 5-10 Bid Strategy"/>
    <n v="6.25"/>
    <n v="8"/>
    <n v="12.925000000000001"/>
    <n v="1.6156250000000001"/>
    <n v="226"/>
    <n v="3.5398230088495602E-2"/>
    <n v="2.3758849557522099"/>
    <n v="0"/>
    <n v="0"/>
    <n v="0"/>
    <n v="12.925000000000001"/>
    <x v="1677"/>
    <n v="-1"/>
    <n v="0"/>
    <s v="NA"/>
    <n v="0"/>
    <n v="0"/>
    <n v="0"/>
    <n v="11.6325"/>
    <n v="-13.571250000000001"/>
    <n v="1.2925000000000004"/>
    <n v="0.64625000000000021"/>
  </r>
  <r>
    <x v="4"/>
    <s v="florence airlines"/>
    <s v="Broad"/>
    <x v="13"/>
    <s v="Google|Florence"/>
    <s v="Position 5-10 Bid Strategy"/>
    <n v="6.25"/>
    <n v="2"/>
    <n v="12.975"/>
    <n v="6.4874999999999998"/>
    <n v="625"/>
    <n v="3.2000000000000002E-3"/>
    <n v="2.09328"/>
    <n v="0"/>
    <n v="0"/>
    <n v="0"/>
    <n v="12.975"/>
    <x v="1678"/>
    <n v="-1"/>
    <n v="0"/>
    <s v="NA"/>
    <n v="0"/>
    <n v="0"/>
    <n v="0"/>
    <n v="11.6775"/>
    <n v="-13.623749999999999"/>
    <n v="1.2974999999999994"/>
    <n v="0.64874999999999972"/>
  </r>
  <r>
    <x v="4"/>
    <s v="athens fares"/>
    <s v="Broad"/>
    <x v="13"/>
    <s v="Google|Athens"/>
    <s v="Position 5-10 Bid Strategy"/>
    <n v="6.25"/>
    <n v="7"/>
    <n v="12.974999974999999"/>
    <n v="1.8535714249999999"/>
    <n v="154"/>
    <n v="4.5454545454545504E-2"/>
    <n v="1.8136363636363599"/>
    <n v="0"/>
    <n v="0"/>
    <n v="0"/>
    <n v="12.974999974999999"/>
    <x v="1679"/>
    <n v="-1"/>
    <n v="0"/>
    <s v="NA"/>
    <n v="0"/>
    <n v="0"/>
    <n v="0"/>
    <n v="11.6774999775"/>
    <n v="-13.62374997375"/>
    <n v="1.2974999974999992"/>
    <n v="0.6487499987500005"/>
  </r>
  <r>
    <x v="4"/>
    <s v="turkey airfares"/>
    <s v="Broad"/>
    <x v="13"/>
    <s v="Google|Turkey"/>
    <s v="Position 5-10 Bid Strategy"/>
    <n v="6.25"/>
    <n v="7"/>
    <n v="13.024999924999999"/>
    <n v="1.8607142749999999"/>
    <n v="78"/>
    <n v="8.9743589743589688E-2"/>
    <n v="2.31666666666667"/>
    <n v="0"/>
    <n v="0"/>
    <n v="0"/>
    <n v="13.024999924999999"/>
    <x v="1680"/>
    <n v="-1"/>
    <n v="0"/>
    <s v="NA"/>
    <n v="0"/>
    <n v="0"/>
    <n v="0"/>
    <n v="11.7224999325"/>
    <n v="-13.676249921249999"/>
    <n v="1.3024999924999996"/>
    <n v="0.6512499962499998"/>
  </r>
  <r>
    <x v="4"/>
    <s v="london airlines"/>
    <s v="Broad"/>
    <x v="13"/>
    <s v="Google|London"/>
    <s v="Position 5-10 Bid Strategy"/>
    <n v="6.25"/>
    <n v="6"/>
    <n v="13.024999950000002"/>
    <n v="2.1708333250000003"/>
    <n v="310"/>
    <n v="1.9354838709677399E-2"/>
    <n v="3.1951612903225799"/>
    <n v="0"/>
    <n v="0"/>
    <n v="0"/>
    <n v="13.024999950000002"/>
    <x v="1681"/>
    <n v="-1"/>
    <n v="0"/>
    <s v="NA"/>
    <n v="0"/>
    <n v="0"/>
    <n v="0"/>
    <n v="11.722499955000002"/>
    <n v="-13.676249947500002"/>
    <n v="1.3024999949999998"/>
    <n v="0.65124999750000079"/>
  </r>
  <r>
    <x v="4"/>
    <s v="england tickets"/>
    <s v="Broad"/>
    <x v="13"/>
    <s v="Google|England"/>
    <s v="Position 5-10 Bid Strategy"/>
    <n v="6.25"/>
    <n v="3"/>
    <n v="13.412499974999999"/>
    <n v="4.4708333250000001"/>
    <n v="145"/>
    <n v="2.06896551724138E-2"/>
    <n v="1.7193103448275899"/>
    <n v="0"/>
    <n v="0"/>
    <n v="0"/>
    <n v="13.412499974999999"/>
    <x v="1682"/>
    <n v="-1"/>
    <n v="0"/>
    <s v="NA"/>
    <n v="0"/>
    <n v="0"/>
    <n v="0"/>
    <n v="12.071249977499999"/>
    <n v="-14.083124973749999"/>
    <n v="1.3412499975000003"/>
    <n v="0.67062499875000015"/>
  </r>
  <r>
    <x v="4"/>
    <s v="overseas flight"/>
    <s v="Broad"/>
    <x v="13"/>
    <s v="Google|Overseas"/>
    <s v="Position 5-10 Bid Strategy"/>
    <n v="6.25"/>
    <n v="4"/>
    <n v="13.425000000000001"/>
    <n v="3.3562500000000002"/>
    <n v="114"/>
    <n v="3.5087719298245598E-2"/>
    <n v="1.9640350877193"/>
    <n v="0"/>
    <n v="0"/>
    <n v="0"/>
    <n v="13.425000000000001"/>
    <x v="1683"/>
    <n v="-1"/>
    <n v="0"/>
    <s v="NA"/>
    <n v="0"/>
    <n v="0"/>
    <n v="0"/>
    <n v="12.082500000000001"/>
    <n v="-14.096250000000001"/>
    <n v="1.3424999999999994"/>
    <n v="0.67125000000000057"/>
  </r>
  <r>
    <x v="4"/>
    <s v="spain cheap flight"/>
    <s v="Broad"/>
    <x v="0"/>
    <s v="Spain"/>
    <s v="Position 5-10 Bid Strategy"/>
    <n v="6.25"/>
    <n v="4"/>
    <n v="13.425000000000001"/>
    <n v="3.3562500000000002"/>
    <n v="171"/>
    <n v="2.3391812865497102E-2"/>
    <n v="1.69473684210526"/>
    <n v="0"/>
    <n v="0"/>
    <n v="0"/>
    <n v="13.425000000000001"/>
    <x v="1683"/>
    <n v="-1"/>
    <n v="0"/>
    <s v="NA"/>
    <n v="0"/>
    <n v="0"/>
    <n v="0"/>
    <n v="12.082500000000001"/>
    <n v="-14.096250000000001"/>
    <n v="1.3424999999999994"/>
    <n v="0.67125000000000057"/>
  </r>
  <r>
    <x v="4"/>
    <s v="paris cheap tickets"/>
    <s v="Broad"/>
    <x v="10"/>
    <s v="Boston to Paris Sale"/>
    <s v="Position 5-10 Bid Strategy"/>
    <n v="6.25"/>
    <n v="4"/>
    <n v="13.425000000000001"/>
    <n v="3.3562500000000002"/>
    <n v="53"/>
    <n v="7.5471698113207503E-2"/>
    <n v="3.1320754716981098"/>
    <n v="0"/>
    <n v="0"/>
    <n v="0"/>
    <n v="13.425000000000001"/>
    <x v="1683"/>
    <n v="-1"/>
    <n v="0"/>
    <s v="NA"/>
    <n v="0"/>
    <n v="0"/>
    <n v="0"/>
    <n v="12.082500000000001"/>
    <n v="-14.096250000000001"/>
    <n v="1.3424999999999994"/>
    <n v="0.67125000000000057"/>
  </r>
  <r>
    <x v="4"/>
    <s v="paris fares"/>
    <s v="Broad"/>
    <x v="15"/>
    <s v="Chicago to Paris Sale"/>
    <s v="Position 5-10 Bid Strategy"/>
    <n v="6.25"/>
    <n v="3"/>
    <n v="13.437499987500001"/>
    <n v="4.4791666625"/>
    <n v="47"/>
    <n v="6.382978723404259E-2"/>
    <n v="1.4038297872340399"/>
    <n v="0"/>
    <n v="0"/>
    <n v="0"/>
    <n v="13.437499987500001"/>
    <x v="1684"/>
    <n v="-1"/>
    <n v="0"/>
    <s v="NA"/>
    <n v="0"/>
    <n v="0"/>
    <n v="0"/>
    <n v="12.093749988750002"/>
    <n v="-14.109374986875002"/>
    <n v="1.343749998749999"/>
    <n v="0.67187499937500128"/>
  </r>
  <r>
    <x v="4"/>
    <s v="madrid airfare"/>
    <s v="Broad"/>
    <x v="0"/>
    <s v="Madrid"/>
    <s v="Position 5-10 Bid Strategy"/>
    <n v="6.25"/>
    <n v="12"/>
    <n v="13.474999950000001"/>
    <n v="1.1229166625"/>
    <n v="350"/>
    <n v="3.4285714285714301E-2"/>
    <n v="3.8631428571428601"/>
    <n v="0"/>
    <n v="0"/>
    <n v="0"/>
    <n v="13.474999950000001"/>
    <x v="1685"/>
    <n v="-1"/>
    <n v="0"/>
    <s v="NA"/>
    <n v="0"/>
    <n v="0"/>
    <n v="0"/>
    <n v="12.127499955000001"/>
    <n v="-14.148749947500001"/>
    <n v="1.3474999949999997"/>
    <n v="0.67374999749999986"/>
  </r>
  <r>
    <x v="4"/>
    <s v="turkey fares"/>
    <s v="Broad"/>
    <x v="13"/>
    <s v="Google|Turkey"/>
    <s v="Position 5-10 Bid Strategy"/>
    <n v="6.25"/>
    <n v="8"/>
    <n v="13.55"/>
    <n v="1.6937500000000001"/>
    <n v="94"/>
    <n v="8.5106382978723402E-2"/>
    <n v="1.5212765957446801"/>
    <n v="0"/>
    <n v="0"/>
    <n v="0"/>
    <n v="13.55"/>
    <x v="1686"/>
    <n v="-1"/>
    <n v="0"/>
    <s v="NA"/>
    <n v="0"/>
    <n v="0"/>
    <n v="0"/>
    <n v="12.195"/>
    <n v="-14.227500000000001"/>
    <n v="1.3550000000000004"/>
    <n v="0.67750000000000021"/>
  </r>
  <r>
    <x v="4"/>
    <s v="india cheap flight"/>
    <s v="Broad"/>
    <x v="22"/>
    <s v="India"/>
    <s v="Position 5-10 Bid Strategy"/>
    <n v="6.25"/>
    <n v="6"/>
    <n v="13.65"/>
    <n v="2.2749999999999999"/>
    <n v="62"/>
    <n v="9.6774193548387094E-2"/>
    <n v="1.3887096774193499"/>
    <n v="0"/>
    <n v="0"/>
    <n v="0"/>
    <n v="13.65"/>
    <x v="1687"/>
    <n v="-1"/>
    <n v="0"/>
    <s v="NA"/>
    <n v="0"/>
    <n v="0"/>
    <n v="0"/>
    <n v="12.285"/>
    <n v="-14.332500000000001"/>
    <n v="1.3650000000000002"/>
    <n v="0.68250000000000099"/>
  </r>
  <r>
    <x v="4"/>
    <s v="madrid flight"/>
    <s v="Broad"/>
    <x v="13"/>
    <s v="Google|Madrid"/>
    <s v="Position 5-10 Bid Strategy"/>
    <n v="6.25"/>
    <n v="8"/>
    <n v="13.8375"/>
    <n v="1.7296875"/>
    <n v="786"/>
    <n v="1.01781170483461E-2"/>
    <n v="1.69923664122137"/>
    <n v="0"/>
    <n v="0"/>
    <n v="0"/>
    <n v="13.8375"/>
    <x v="1688"/>
    <n v="-1"/>
    <n v="0"/>
    <s v="NA"/>
    <n v="0"/>
    <n v="0"/>
    <n v="0"/>
    <n v="12.453750000000001"/>
    <n v="-14.529375000000002"/>
    <n v="1.3837499999999991"/>
    <n v="0.69187500000000135"/>
  </r>
  <r>
    <x v="4"/>
    <s v="rome airline"/>
    <s v="Broad"/>
    <x v="10"/>
    <s v="Boston to Rome Sale"/>
    <s v="Position 5-10 Bid Strategy"/>
    <n v="6.25"/>
    <n v="4"/>
    <n v="13.8375"/>
    <n v="3.4593750000000001"/>
    <n v="61"/>
    <n v="6.5573770491803296E-2"/>
    <n v="1.3921311475409801"/>
    <n v="0"/>
    <n v="0"/>
    <n v="0"/>
    <n v="13.8375"/>
    <x v="1688"/>
    <n v="-1"/>
    <n v="0"/>
    <s v="NA"/>
    <n v="0"/>
    <n v="0"/>
    <n v="0"/>
    <n v="12.453750000000001"/>
    <n v="-14.529375000000002"/>
    <n v="1.3837499999999991"/>
    <n v="0.69187500000000135"/>
  </r>
  <r>
    <x v="4"/>
    <s v="flight to hamburg"/>
    <s v="Broad"/>
    <x v="13"/>
    <s v="Google|Hamburg"/>
    <s v="Position 5-10 Bid Strategy"/>
    <n v="6.25"/>
    <n v="5"/>
    <n v="13.875"/>
    <n v="2.7749999999999999"/>
    <n v="33"/>
    <n v="0.15151515151515199"/>
    <n v="1.12424242424242"/>
    <n v="0"/>
    <n v="0"/>
    <n v="0"/>
    <n v="13.875"/>
    <x v="1689"/>
    <n v="-1"/>
    <n v="0"/>
    <s v="NA"/>
    <n v="0"/>
    <n v="0"/>
    <n v="0"/>
    <n v="12.487500000000001"/>
    <n v="-14.568750000000001"/>
    <n v="1.3874999999999993"/>
    <n v="0.69375000000000142"/>
  </r>
  <r>
    <x v="4"/>
    <s v="paris airline tickets"/>
    <s v="Broad"/>
    <x v="15"/>
    <s v="Chicago to Paris Sale"/>
    <s v="Position 5-10 Bid Strategy"/>
    <n v="6.25"/>
    <n v="8"/>
    <n v="13.925000000000001"/>
    <n v="1.7406250000000001"/>
    <n v="33"/>
    <n v="0.24242424242424199"/>
    <n v="1.51515151515152"/>
    <n v="0"/>
    <n v="0"/>
    <n v="0"/>
    <n v="13.925000000000001"/>
    <x v="1690"/>
    <n v="-1"/>
    <n v="0"/>
    <s v="NA"/>
    <n v="0"/>
    <n v="0"/>
    <n v="0"/>
    <n v="12.532500000000001"/>
    <n v="-14.621250000000002"/>
    <n v="1.3925000000000001"/>
    <n v="0.69625000000000092"/>
  </r>
  <r>
    <x v="4"/>
    <s v="india cheap ticket"/>
    <s v="Broad"/>
    <x v="22"/>
    <s v="India"/>
    <s v="Position 5-10 Bid Strategy"/>
    <n v="6.25"/>
    <n v="4"/>
    <n v="13.9375"/>
    <n v="3.484375"/>
    <n v="39"/>
    <n v="0.102564102564103"/>
    <n v="1.56666666666667"/>
    <n v="0"/>
    <n v="0"/>
    <n v="0"/>
    <n v="13.9375"/>
    <x v="1691"/>
    <n v="-1"/>
    <n v="0"/>
    <s v="NA"/>
    <n v="0"/>
    <n v="0"/>
    <n v="0"/>
    <n v="12.543750000000001"/>
    <n v="-14.634375"/>
    <n v="1.3937499999999989"/>
    <n v="0.69687500000000036"/>
  </r>
  <r>
    <x v="4"/>
    <s v="venice airfares"/>
    <s v="Broad"/>
    <x v="13"/>
    <s v="Google|Venice"/>
    <s v="Position 5-10 Bid Strategy"/>
    <n v="6.25"/>
    <n v="5"/>
    <n v="13.975"/>
    <n v="2.7949999999999999"/>
    <n v="63"/>
    <n v="7.9365079365079402E-2"/>
    <n v="1.7492063492063501"/>
    <n v="0"/>
    <n v="0"/>
    <n v="0"/>
    <n v="13.975"/>
    <x v="1692"/>
    <n v="-1"/>
    <n v="0"/>
    <s v="NA"/>
    <n v="0"/>
    <n v="0"/>
    <n v="0"/>
    <n v="12.577500000000001"/>
    <n v="-14.67375"/>
    <n v="1.3974999999999991"/>
    <n v="0.69875000000000043"/>
  </r>
  <r>
    <x v="4"/>
    <s v="international plane ticket"/>
    <s v="Broad"/>
    <x v="13"/>
    <s v="Google|International General"/>
    <s v="Position 5-10 Bid Strategy"/>
    <n v="6.25"/>
    <n v="3"/>
    <n v="13.987500000000001"/>
    <n v="4.6624999999999996"/>
    <n v="58"/>
    <n v="5.1724137931034503E-2"/>
    <n v="2.2396551724137899"/>
    <n v="0"/>
    <n v="0"/>
    <n v="0"/>
    <n v="13.987500000000001"/>
    <x v="782"/>
    <n v="-1"/>
    <n v="0"/>
    <s v="NA"/>
    <n v="0"/>
    <n v="0"/>
    <n v="0"/>
    <n v="12.588750000000001"/>
    <n v="-14.686875000000001"/>
    <n v="1.3987499999999997"/>
    <n v="0.69937499999999986"/>
  </r>
  <r>
    <x v="4"/>
    <s v="uk tickets"/>
    <s v="Broad"/>
    <x v="0"/>
    <s v="UK"/>
    <s v="Position 5-10 Bid Strategy"/>
    <n v="6.25"/>
    <n v="6"/>
    <n v="13.999999949999999"/>
    <n v="2.3333333249999999"/>
    <n v="207"/>
    <n v="2.8985507246376798E-2"/>
    <n v="1.83381642512077"/>
    <n v="0"/>
    <n v="0"/>
    <n v="0"/>
    <n v="13.999999949999999"/>
    <x v="1693"/>
    <n v="-1"/>
    <n v="0"/>
    <s v="NA"/>
    <n v="0"/>
    <n v="0"/>
    <n v="0"/>
    <n v="12.599999954999999"/>
    <n v="-14.6999999475"/>
    <n v="1.3999999949999999"/>
    <n v="0.69999999750000086"/>
  </r>
  <r>
    <x v="4"/>
    <s v="international flight"/>
    <s v="Broad"/>
    <x v="9"/>
    <s v="International Detroit"/>
    <s v="Position 5-10 Bid Strategy"/>
    <n v="6.25"/>
    <n v="5"/>
    <n v="14.0375"/>
    <n v="2.8075000000000001"/>
    <n v="87"/>
    <n v="5.7471264367816098E-2"/>
    <n v="1.6148275862068999"/>
    <n v="0"/>
    <n v="0"/>
    <n v="0"/>
    <n v="14.0375"/>
    <x v="1694"/>
    <n v="-1"/>
    <n v="0"/>
    <s v="NA"/>
    <n v="0"/>
    <n v="0"/>
    <n v="0"/>
    <n v="12.633749999999999"/>
    <n v="-14.739375000000001"/>
    <n v="1.4037500000000005"/>
    <n v="0.70187500000000114"/>
  </r>
  <r>
    <x v="4"/>
    <s v="rome airports"/>
    <s v="Broad"/>
    <x v="13"/>
    <s v="Google|Rome"/>
    <s v="Position 5-10 Bid Strategy"/>
    <n v="6.25"/>
    <n v="5"/>
    <n v="14.05"/>
    <n v="2.81"/>
    <n v="458"/>
    <n v="1.0917030567685599E-2"/>
    <n v="2.34585152838428"/>
    <n v="0"/>
    <n v="0"/>
    <n v="0"/>
    <n v="14.05"/>
    <x v="1695"/>
    <n v="-1"/>
    <n v="0"/>
    <s v="NA"/>
    <n v="0"/>
    <n v="0"/>
    <n v="0"/>
    <n v="12.645000000000001"/>
    <n v="-14.752500000000001"/>
    <n v="1.4049999999999994"/>
    <n v="0.70250000000000057"/>
  </r>
  <r>
    <x v="4"/>
    <s v="paris ticket"/>
    <s v="Broad"/>
    <x v="17"/>
    <s v="Los Angeles to Paris Sale"/>
    <s v="Position 5-10 Bid Strategy"/>
    <n v="6.25"/>
    <n v="4"/>
    <n v="14.137499999999999"/>
    <n v="3.5343749999999998"/>
    <n v="93"/>
    <n v="4.3010752688171998E-2"/>
    <n v="1.6762365591397801"/>
    <n v="0"/>
    <n v="0"/>
    <n v="0"/>
    <n v="14.137499999999999"/>
    <x v="930"/>
    <n v="-1"/>
    <n v="0"/>
    <s v="NA"/>
    <n v="0"/>
    <n v="0"/>
    <n v="0"/>
    <n v="12.723749999999999"/>
    <n v="-14.844374999999999"/>
    <n v="1.4137500000000003"/>
    <n v="0.70687500000000014"/>
  </r>
  <r>
    <x v="4"/>
    <s v="paris air tickets"/>
    <s v="Broad"/>
    <x v="15"/>
    <s v="Chicago to Paris Sale"/>
    <s v="Position 5-10 Bid Strategy"/>
    <n v="6.25"/>
    <n v="6"/>
    <n v="14.162499974999999"/>
    <n v="2.3604166625"/>
    <n v="17"/>
    <n v="0.35294117647058798"/>
    <n v="1.1764705882352899"/>
    <n v="0"/>
    <n v="0"/>
    <n v="0"/>
    <n v="14.162499974999999"/>
    <x v="1696"/>
    <n v="-1"/>
    <n v="0"/>
    <s v="NA"/>
    <n v="0"/>
    <n v="0"/>
    <n v="0"/>
    <n v="12.7462499775"/>
    <n v="-14.870624973749999"/>
    <n v="1.4162499974999996"/>
    <n v="0.70812499874999979"/>
  </r>
  <r>
    <x v="4"/>
    <s v="barcelona airline"/>
    <s v="Broad"/>
    <x v="1"/>
    <s v="DC to Barcelona Sale"/>
    <s v="Position 5-10 Bid Strategy"/>
    <n v="6.25"/>
    <n v="5"/>
    <n v="14.2125"/>
    <n v="2.8424999999999998"/>
    <n v="15"/>
    <n v="0.33333333333333298"/>
    <n v="1.2666666666666699"/>
    <n v="0"/>
    <n v="0"/>
    <n v="0"/>
    <n v="14.2125"/>
    <x v="1697"/>
    <n v="-1"/>
    <n v="0"/>
    <s v="NA"/>
    <n v="0"/>
    <n v="0"/>
    <n v="0"/>
    <n v="12.79125"/>
    <n v="-14.923125000000001"/>
    <n v="1.4212500000000006"/>
    <n v="0.71062500000000028"/>
  </r>
  <r>
    <x v="4"/>
    <s v="stuttgart flight"/>
    <s v="Broad"/>
    <x v="13"/>
    <s v="Google|Stuttgart"/>
    <s v="Position 5-10 Bid Strategy"/>
    <n v="6.25"/>
    <n v="6"/>
    <n v="14.237499975000002"/>
    <n v="2.3729166625000002"/>
    <n v="77"/>
    <n v="7.7922077922077906E-2"/>
    <n v="1.06493506493506"/>
    <n v="0"/>
    <n v="0"/>
    <n v="0"/>
    <n v="14.237499975000002"/>
    <x v="1698"/>
    <n v="-1"/>
    <n v="0"/>
    <s v="NA"/>
    <n v="0"/>
    <n v="0"/>
    <n v="0"/>
    <n v="12.813749977500002"/>
    <n v="-14.949374973750002"/>
    <n v="1.4237499974999999"/>
    <n v="0.71187499874999993"/>
  </r>
  <r>
    <x v="4"/>
    <s v="europe flights"/>
    <s v="Broad"/>
    <x v="9"/>
    <s v="Europe Detroit"/>
    <s v="Position 5-10 Bid Strategy"/>
    <n v="6.25"/>
    <n v="5"/>
    <n v="14.25"/>
    <n v="2.85"/>
    <n v="488"/>
    <n v="1.02459016393443E-2"/>
    <n v="1.88590163934426"/>
    <n v="0"/>
    <n v="0"/>
    <n v="0"/>
    <n v="14.25"/>
    <x v="1699"/>
    <n v="-1"/>
    <n v="0"/>
    <s v="NA"/>
    <n v="0"/>
    <n v="0"/>
    <n v="0"/>
    <n v="12.825000000000001"/>
    <n v="-14.9625"/>
    <n v="1.4249999999999989"/>
    <n v="0.71250000000000036"/>
  </r>
  <r>
    <x v="4"/>
    <s v="flight to cologne"/>
    <s v="Broad"/>
    <x v="13"/>
    <s v="Google|Cologne"/>
    <s v="Position 5-10 Bid Strategy"/>
    <n v="6.25"/>
    <n v="5"/>
    <n v="14.3"/>
    <n v="2.86"/>
    <n v="35"/>
    <n v="0.14285714285714302"/>
    <n v="1.0828571428571401"/>
    <n v="0"/>
    <n v="0"/>
    <n v="0"/>
    <n v="14.3"/>
    <x v="1700"/>
    <n v="-1"/>
    <n v="0"/>
    <s v="NA"/>
    <n v="0"/>
    <n v="0"/>
    <n v="0"/>
    <n v="12.870000000000001"/>
    <n v="-15.015000000000001"/>
    <n v="1.4299999999999997"/>
    <n v="0.71499999999999986"/>
  </r>
  <r>
    <x v="4"/>
    <s v="florence flights"/>
    <s v="Broad"/>
    <x v="7"/>
    <s v="New York to Florence Sale"/>
    <s v="Position 5-10 Bid Strategy"/>
    <n v="6.25"/>
    <n v="6"/>
    <n v="14.412499950000001"/>
    <n v="2.402083325"/>
    <n v="50"/>
    <n v="0.12"/>
    <n v="1.9496"/>
    <n v="0"/>
    <n v="0"/>
    <n v="0"/>
    <n v="14.412499950000001"/>
    <x v="1701"/>
    <n v="-1"/>
    <n v="0"/>
    <s v="NA"/>
    <n v="0"/>
    <n v="0"/>
    <n v="0"/>
    <n v="12.971249955000001"/>
    <n v="-15.133124947500001"/>
    <n v="1.4412499949999997"/>
    <n v="0.72062499749999986"/>
  </r>
  <r>
    <x v="4"/>
    <s v="italy airline"/>
    <s v="Broad"/>
    <x v="1"/>
    <s v="DC to Italy Sale"/>
    <s v="Position 5-10 Bid Strategy"/>
    <n v="6.25"/>
    <n v="7"/>
    <n v="14.525"/>
    <n v="2.0750000000000002"/>
    <n v="70"/>
    <n v="0.1"/>
    <n v="1.27857142857143"/>
    <n v="0"/>
    <n v="0"/>
    <n v="0"/>
    <n v="14.525"/>
    <x v="1702"/>
    <n v="-1"/>
    <n v="0"/>
    <s v="NA"/>
    <n v="0"/>
    <n v="0"/>
    <n v="0"/>
    <n v="13.0725"/>
    <n v="-15.251250000000001"/>
    <n v="1.4525000000000006"/>
    <n v="0.72625000000000028"/>
  </r>
  <r>
    <x v="4"/>
    <s v="rome airfare"/>
    <s v="Broad"/>
    <x v="10"/>
    <s v="Boston to Rome Sale"/>
    <s v="Position 5-10 Bid Strategy"/>
    <n v="6.25"/>
    <n v="3"/>
    <n v="14.5999999875"/>
    <n v="4.8666666625000001"/>
    <n v="34"/>
    <n v="8.8235294117647106E-2"/>
    <n v="1.7632352941176499"/>
    <n v="0"/>
    <n v="0"/>
    <n v="0"/>
    <n v="14.5999999875"/>
    <x v="1703"/>
    <n v="-1"/>
    <n v="0"/>
    <s v="NA"/>
    <n v="0"/>
    <n v="0"/>
    <n v="0"/>
    <n v="13.139999988750001"/>
    <n v="-15.329999986875"/>
    <n v="1.4599999987499999"/>
    <n v="0.72999999937499993"/>
  </r>
  <r>
    <x v="4"/>
    <s v="germany airports"/>
    <s v="Broad"/>
    <x v="13"/>
    <s v="Google|Germany"/>
    <s v="Position 5-10 Bid Strategy"/>
    <n v="6.25"/>
    <n v="5"/>
    <n v="14.725"/>
    <n v="2.9449999999999998"/>
    <n v="383"/>
    <n v="1.30548302872063E-2"/>
    <n v="1.6934725848564001"/>
    <n v="0"/>
    <n v="0"/>
    <n v="0"/>
    <n v="14.725"/>
    <x v="1704"/>
    <n v="-1"/>
    <n v="0"/>
    <s v="NA"/>
    <n v="0"/>
    <n v="0"/>
    <n v="0"/>
    <n v="13.2525"/>
    <n v="-15.46125"/>
    <n v="1.4725000000000001"/>
    <n v="0.73625000000000007"/>
  </r>
  <r>
    <x v="4"/>
    <s v="athens cheap flights"/>
    <s v="Broad"/>
    <x v="7"/>
    <s v="New York to Athens Sale"/>
    <s v="Position 5-10 Bid Strategy"/>
    <n v="6.25"/>
    <n v="7"/>
    <n v="14.737499962499999"/>
    <n v="2.1053571375"/>
    <n v="24"/>
    <n v="0.29166666666666702"/>
    <n v="1"/>
    <n v="0"/>
    <n v="0"/>
    <n v="0"/>
    <n v="14.737499962499999"/>
    <x v="1705"/>
    <n v="-1"/>
    <n v="0"/>
    <s v="NA"/>
    <n v="0"/>
    <n v="0"/>
    <n v="0"/>
    <n v="13.26374996625"/>
    <n v="-15.474374960624999"/>
    <n v="1.4737499962499996"/>
    <n v="0.73687499812499979"/>
  </r>
  <r>
    <x v="4"/>
    <s v="france tickets"/>
    <s v="Broad"/>
    <x v="17"/>
    <s v="Los Angeles to France Sale"/>
    <s v="Position 5-10 Bid Strategy"/>
    <n v="6.25"/>
    <n v="4"/>
    <n v="14.75"/>
    <n v="3.6875"/>
    <n v="74"/>
    <n v="5.4054054054054099E-2"/>
    <n v="1.6477027027027"/>
    <n v="0"/>
    <n v="0"/>
    <n v="0"/>
    <n v="14.75"/>
    <x v="1706"/>
    <n v="-1"/>
    <n v="0"/>
    <s v="NA"/>
    <n v="0"/>
    <n v="0"/>
    <n v="0"/>
    <n v="13.275"/>
    <n v="-15.487500000000001"/>
    <n v="1.4749999999999996"/>
    <n v="0.73750000000000071"/>
  </r>
  <r>
    <x v="4"/>
    <s v="florence flight"/>
    <s v="Broad"/>
    <x v="0"/>
    <s v="Florence"/>
    <s v="Position 5-10 Bid Strategy"/>
    <n v="6.25"/>
    <n v="9"/>
    <n v="14.774999962500001"/>
    <n v="1.6416666625"/>
    <n v="321"/>
    <n v="2.80373831775701E-2"/>
    <n v="4.6214953271028003"/>
    <n v="0"/>
    <n v="0"/>
    <n v="0"/>
    <n v="14.774999962500001"/>
    <x v="1707"/>
    <n v="-1"/>
    <n v="0"/>
    <s v="NA"/>
    <n v="0"/>
    <n v="0"/>
    <n v="0"/>
    <n v="13.297499966250001"/>
    <n v="-15.513749960625001"/>
    <n v="1.4774999962499997"/>
    <n v="0.73874999812499986"/>
  </r>
  <r>
    <x v="4"/>
    <s v="milan flight"/>
    <s v="Broad"/>
    <x v="0"/>
    <s v="Milan"/>
    <s v="Position 5-10 Bid Strategy"/>
    <n v="6.25"/>
    <n v="10"/>
    <n v="14.775"/>
    <n v="1.4775"/>
    <n v="375"/>
    <n v="2.66666666666667E-2"/>
    <n v="3.4813333333333301"/>
    <n v="0"/>
    <n v="0"/>
    <n v="0"/>
    <n v="14.775"/>
    <x v="1708"/>
    <n v="-1"/>
    <n v="0"/>
    <s v="NA"/>
    <n v="0"/>
    <n v="0"/>
    <n v="0"/>
    <n v="13.297500000000001"/>
    <n v="-15.513750000000002"/>
    <n v="1.4774999999999991"/>
    <n v="0.73875000000000135"/>
  </r>
  <r>
    <x v="4"/>
    <s v="italy cheap tickets"/>
    <s v="Broad"/>
    <x v="1"/>
    <s v="DC to Italy Sale"/>
    <s v="Position 5-10 Bid Strategy"/>
    <n v="6.25"/>
    <n v="5"/>
    <n v="14.8125"/>
    <n v="2.9624999999999999"/>
    <n v="37"/>
    <n v="0.135135135135135"/>
    <n v="1.1329729729729701"/>
    <n v="0"/>
    <n v="0"/>
    <n v="0"/>
    <n v="14.8125"/>
    <x v="1709"/>
    <n v="-1"/>
    <n v="0"/>
    <s v="NA"/>
    <n v="0"/>
    <n v="0"/>
    <n v="0"/>
    <n v="13.331250000000001"/>
    <n v="-15.553125000000001"/>
    <n v="1.4812499999999993"/>
    <n v="0.74062500000000142"/>
  </r>
  <r>
    <x v="4"/>
    <s v="paris airlines"/>
    <s v="Broad"/>
    <x v="10"/>
    <s v="Boston to Paris Sale"/>
    <s v="Position 5-10 Bid Strategy"/>
    <n v="6.25"/>
    <n v="8"/>
    <n v="14.8125"/>
    <n v="1.8515625"/>
    <n v="906"/>
    <n v="8.8300220750551911E-3"/>
    <n v="1.4120088300220801"/>
    <n v="0"/>
    <n v="0"/>
    <n v="0"/>
    <n v="14.8125"/>
    <x v="1709"/>
    <n v="-1"/>
    <n v="0"/>
    <s v="NA"/>
    <n v="0"/>
    <n v="0"/>
    <n v="0"/>
    <n v="13.331250000000001"/>
    <n v="-15.553125000000001"/>
    <n v="1.4812499999999993"/>
    <n v="0.74062500000000142"/>
  </r>
  <r>
    <x v="4"/>
    <s v="fly to florence"/>
    <s v="Broad"/>
    <x v="0"/>
    <s v="Florence"/>
    <s v="Position 5-10 Bid Strategy"/>
    <n v="6.25"/>
    <n v="16"/>
    <n v="14.875"/>
    <n v="0.9296875"/>
    <n v="303"/>
    <n v="5.2805280528052799E-2"/>
    <n v="5.5933993399339901"/>
    <n v="0"/>
    <n v="0"/>
    <n v="0"/>
    <n v="14.875"/>
    <x v="1237"/>
    <n v="-1"/>
    <n v="0"/>
    <s v="NA"/>
    <n v="0"/>
    <n v="0"/>
    <n v="0"/>
    <n v="13.387500000000001"/>
    <n v="-15.61875"/>
    <n v="1.4874999999999989"/>
    <n v="0.74375000000000036"/>
  </r>
  <r>
    <x v="4"/>
    <s v="paris cheap ticket"/>
    <s v="Broad"/>
    <x v="11"/>
    <s v="Houston to Paris Sale"/>
    <s v="Position 5-10 Bid Strategy"/>
    <n v="6.25"/>
    <n v="4"/>
    <n v="14.9"/>
    <n v="3.7250000000000001"/>
    <n v="36"/>
    <n v="0.11111111111111099"/>
    <n v="1.9166666666666701"/>
    <n v="0"/>
    <n v="0"/>
    <n v="0"/>
    <n v="14.9"/>
    <x v="1710"/>
    <n v="-1"/>
    <n v="0"/>
    <s v="NA"/>
    <n v="0"/>
    <n v="0"/>
    <n v="0"/>
    <n v="13.41"/>
    <n v="-15.645000000000001"/>
    <n v="1.4900000000000002"/>
    <n v="0.74500000000000099"/>
  </r>
  <r>
    <x v="4"/>
    <s v="france flight sale"/>
    <s v="Broad"/>
    <x v="7"/>
    <s v="New York to France Sale"/>
    <s v="Position 5-10 Bid Strategy"/>
    <n v="6.25"/>
    <n v="4"/>
    <n v="14.925000000000001"/>
    <n v="3.7312500000000002"/>
    <n v="28"/>
    <n v="0.14285714285714302"/>
    <n v="1.5714285714285701"/>
    <n v="0"/>
    <n v="0"/>
    <n v="0"/>
    <n v="14.925000000000001"/>
    <x v="1711"/>
    <n v="-1"/>
    <n v="0"/>
    <s v="NA"/>
    <n v="0"/>
    <n v="0"/>
    <n v="0"/>
    <n v="13.432500000000001"/>
    <n v="-15.671250000000001"/>
    <n v="1.4924999999999997"/>
    <n v="0.74624999999999986"/>
  </r>
  <r>
    <x v="4"/>
    <s v="rome airports"/>
    <s v="Broad"/>
    <x v="11"/>
    <s v="Houston to Rome Sale"/>
    <s v="Position 5-10 Bid Strategy"/>
    <n v="6.25"/>
    <n v="7"/>
    <n v="14.9749999875"/>
    <n v="2.1392857125"/>
    <n v="161"/>
    <n v="4.3478260869565195E-2"/>
    <n v="1.0549068322981401"/>
    <n v="0"/>
    <n v="0"/>
    <n v="0"/>
    <n v="14.9749999875"/>
    <x v="1712"/>
    <n v="-1"/>
    <n v="0"/>
    <s v="NA"/>
    <n v="0"/>
    <n v="0"/>
    <n v="0"/>
    <n v="13.477499988750001"/>
    <n v="-15.723749986875001"/>
    <n v="1.4974999987499995"/>
    <n v="0.74874999937500064"/>
  </r>
  <r>
    <x v="4"/>
    <s v="florence cheap flights"/>
    <s v="Broad"/>
    <x v="0"/>
    <s v="Florence"/>
    <s v="Position 5-10 Bid Strategy"/>
    <n v="6.25"/>
    <n v="9"/>
    <n v="15.149999924999999"/>
    <n v="1.683333325"/>
    <n v="411"/>
    <n v="2.1897810218978103E-2"/>
    <n v="2.0644768856447699"/>
    <n v="0"/>
    <n v="0"/>
    <n v="0"/>
    <n v="15.149999924999999"/>
    <x v="1713"/>
    <n v="-1"/>
    <n v="0"/>
    <s v="NA"/>
    <n v="0"/>
    <n v="0"/>
    <n v="0"/>
    <n v="13.6349999325"/>
    <n v="-15.90749992125"/>
    <n v="1.5149999924999999"/>
    <n v="0.75749999625000086"/>
  </r>
  <r>
    <x v="4"/>
    <s v="paris airlines"/>
    <s v="Broad"/>
    <x v="17"/>
    <s v="Los Angeles to Paris Sale"/>
    <s v="Position 5-10 Bid Strategy"/>
    <n v="6.25"/>
    <n v="6"/>
    <n v="15.225"/>
    <n v="2.5375000000000001"/>
    <n v="168"/>
    <n v="3.5714285714285698E-2"/>
    <n v="1.7311309523809499"/>
    <n v="0"/>
    <n v="0"/>
    <n v="0"/>
    <n v="15.225"/>
    <x v="1714"/>
    <n v="-1"/>
    <n v="0"/>
    <s v="NA"/>
    <n v="0"/>
    <n v="0"/>
    <n v="0"/>
    <n v="13.702500000000001"/>
    <n v="-15.98625"/>
    <n v="1.5224999999999991"/>
    <n v="0.76125000000000043"/>
  </r>
  <r>
    <x v="4"/>
    <s v="cheap international flights"/>
    <s v="Broad"/>
    <x v="14"/>
    <s v="Cheap International Philadelphia"/>
    <s v="Position 5-10 Bid Strategy"/>
    <n v="6.25"/>
    <n v="4"/>
    <n v="15.237500000000001"/>
    <n v="3.8093750000000002"/>
    <n v="91"/>
    <n v="4.3956043956044001E-2"/>
    <n v="2.10153846153846"/>
    <n v="0"/>
    <n v="0"/>
    <n v="0"/>
    <n v="15.237500000000001"/>
    <x v="1715"/>
    <n v="-1"/>
    <n v="0"/>
    <s v="NA"/>
    <n v="0"/>
    <n v="0"/>
    <n v="0"/>
    <n v="13.713750000000001"/>
    <n v="-15.999375000000001"/>
    <n v="1.5237499999999997"/>
    <n v="0.76187499999999986"/>
  </r>
  <r>
    <x v="4"/>
    <s v="italy tickets"/>
    <s v="Broad"/>
    <x v="1"/>
    <s v="DC to Italy Sale"/>
    <s v="Position 5-10 Bid Strategy"/>
    <n v="6.25"/>
    <n v="4"/>
    <n v="15.2875"/>
    <n v="3.8218749999999999"/>
    <n v="40"/>
    <n v="0.1"/>
    <n v="1.79175"/>
    <n v="0"/>
    <n v="0"/>
    <n v="0"/>
    <n v="15.2875"/>
    <x v="1716"/>
    <n v="-1"/>
    <n v="0"/>
    <s v="NA"/>
    <n v="0"/>
    <n v="0"/>
    <n v="0"/>
    <n v="13.758749999999999"/>
    <n v="-16.051874999999999"/>
    <n v="1.5287500000000005"/>
    <n v="0.76437499999999936"/>
  </r>
  <r>
    <x v="4"/>
    <s v="rome air fares"/>
    <s v="Broad"/>
    <x v="11"/>
    <s v="Houston to Rome Sale"/>
    <s v="Position 5-10 Bid Strategy"/>
    <n v="6.25"/>
    <n v="4"/>
    <n v="15.324999999999999"/>
    <n v="3.8312499999999998"/>
    <n v="6"/>
    <n v="0.66666666666666696"/>
    <n v="1"/>
    <n v="0"/>
    <n v="0"/>
    <n v="0"/>
    <n v="15.324999999999999"/>
    <x v="1717"/>
    <n v="-1"/>
    <n v="0"/>
    <s v="NA"/>
    <n v="0"/>
    <n v="0"/>
    <n v="0"/>
    <n v="13.7925"/>
    <n v="-16.091249999999999"/>
    <n v="1.5324999999999989"/>
    <n v="0.76624999999999943"/>
  </r>
  <r>
    <x v="4"/>
    <s v="cheap europe flights"/>
    <s v="Broad"/>
    <x v="1"/>
    <s v="Cheap Europe DC"/>
    <s v="Position 5-10 Bid Strategy"/>
    <n v="6.25"/>
    <n v="6"/>
    <n v="15.3375"/>
    <n v="2.5562499999999999"/>
    <n v="32"/>
    <n v="0.1875"/>
    <n v="1.2625"/>
    <n v="0"/>
    <n v="0"/>
    <n v="0"/>
    <n v="15.3375"/>
    <x v="1718"/>
    <n v="-1"/>
    <n v="0"/>
    <s v="NA"/>
    <n v="0"/>
    <n v="0"/>
    <n v="0"/>
    <n v="13.803750000000001"/>
    <n v="-16.104375000000001"/>
    <n v="1.5337499999999995"/>
    <n v="0.76687500000000064"/>
  </r>
  <r>
    <x v="4"/>
    <s v="international air tickets"/>
    <s v="Broad"/>
    <x v="17"/>
    <s v="International Los Angeles"/>
    <s v="Position 5-10 Bid Strategy"/>
    <n v="6.25"/>
    <n v="7"/>
    <n v="15.4124999875"/>
    <n v="2.2017857125"/>
    <n v="22"/>
    <n v="0.31818181818181801"/>
    <n v="1.4086363636363599"/>
    <n v="0"/>
    <n v="0"/>
    <n v="0"/>
    <n v="15.4124999875"/>
    <x v="1719"/>
    <n v="-1"/>
    <n v="0"/>
    <s v="NA"/>
    <n v="0"/>
    <n v="0"/>
    <n v="0"/>
    <n v="13.87124998875"/>
    <n v="-16.183124986875001"/>
    <n v="1.5412499987500006"/>
    <n v="0.77062499937500029"/>
  </r>
  <r>
    <x v="4"/>
    <s v="paris cheap flight"/>
    <s v="Broad"/>
    <x v="15"/>
    <s v="Chicago to Paris Sale"/>
    <s v="Position 5-10 Bid Strategy"/>
    <n v="6.25"/>
    <n v="8"/>
    <n v="15.4375"/>
    <n v="1.9296875"/>
    <n v="59"/>
    <n v="0.13559322033898299"/>
    <n v="2.8464406779661"/>
    <n v="0"/>
    <n v="0"/>
    <n v="0"/>
    <n v="15.4375"/>
    <x v="1720"/>
    <n v="-1"/>
    <n v="0"/>
    <s v="NA"/>
    <n v="0"/>
    <n v="0"/>
    <n v="0"/>
    <n v="13.893750000000001"/>
    <n v="-16.209375000000001"/>
    <n v="1.5437499999999993"/>
    <n v="0.77187500000000142"/>
  </r>
  <r>
    <x v="4"/>
    <s v="barcelona cheap flights"/>
    <s v="Broad"/>
    <x v="7"/>
    <s v="New York to Barcelona Sale"/>
    <s v="Position 5-10 Bid Strategy"/>
    <n v="6.25"/>
    <n v="6"/>
    <n v="15.487500000000001"/>
    <n v="2.5812499999999998"/>
    <n v="26"/>
    <n v="0.230769230769231"/>
    <n v="1.30692307692308"/>
    <n v="0"/>
    <n v="0"/>
    <n v="0"/>
    <n v="15.487500000000001"/>
    <x v="1721"/>
    <n v="-1"/>
    <n v="0"/>
    <s v="NA"/>
    <n v="0"/>
    <n v="0"/>
    <n v="0"/>
    <n v="13.938750000000001"/>
    <n v="-16.261875"/>
    <n v="1.5487500000000001"/>
    <n v="0.77437499999999915"/>
  </r>
  <r>
    <x v="4"/>
    <s v="cheap europe flights"/>
    <s v="Broad"/>
    <x v="17"/>
    <s v="Cheap Europe Los Angeles"/>
    <s v="Position 5-10 Bid Strategy"/>
    <n v="6.25"/>
    <n v="7"/>
    <n v="15.574999999999999"/>
    <n v="2.2250000000000001"/>
    <n v="33"/>
    <n v="0.21212121212121202"/>
    <n v="1.4545454545454499"/>
    <n v="0"/>
    <n v="0"/>
    <n v="0"/>
    <n v="15.574999999999999"/>
    <x v="1722"/>
    <n v="-1"/>
    <n v="0"/>
    <s v="NA"/>
    <n v="0"/>
    <n v="0"/>
    <n v="0"/>
    <n v="14.0175"/>
    <n v="-16.353750000000002"/>
    <n v="1.5574999999999992"/>
    <n v="0.77875000000000227"/>
  </r>
  <r>
    <x v="4"/>
    <s v="france cheap airline"/>
    <s v="Broad"/>
    <x v="7"/>
    <s v="New York to France Sale"/>
    <s v="Position 5-10 Bid Strategy"/>
    <n v="6.25"/>
    <n v="5"/>
    <n v="15.6"/>
    <n v="3.12"/>
    <n v="84"/>
    <n v="5.95238095238095E-2"/>
    <n v="1.1189285714285699"/>
    <n v="0"/>
    <n v="0"/>
    <n v="0"/>
    <n v="15.6"/>
    <x v="1136"/>
    <n v="-1"/>
    <n v="0"/>
    <s v="NA"/>
    <n v="0"/>
    <n v="0"/>
    <n v="0"/>
    <n v="14.04"/>
    <n v="-16.38"/>
    <n v="1.5600000000000005"/>
    <n v="0.77999999999999936"/>
  </r>
  <r>
    <x v="4"/>
    <s v="venice airports"/>
    <s v="Broad"/>
    <x v="0"/>
    <s v="Venice"/>
    <s v="Position 5-10 Bid Strategy"/>
    <n v="6.25"/>
    <n v="5"/>
    <n v="15.625"/>
    <n v="3.125"/>
    <n v="793"/>
    <n v="6.3051702395964691E-3"/>
    <n v="5.9412358133669603"/>
    <n v="0"/>
    <n v="0"/>
    <n v="0"/>
    <n v="15.625"/>
    <x v="1723"/>
    <n v="-1"/>
    <n v="0"/>
    <s v="NA"/>
    <n v="0"/>
    <n v="0"/>
    <n v="0"/>
    <n v="14.0625"/>
    <n v="-16.40625"/>
    <n v="1.5625"/>
    <n v="0.78125"/>
  </r>
  <r>
    <x v="4"/>
    <s v="spain flight"/>
    <s v="Broad"/>
    <x v="7"/>
    <s v="New York to Spain Sale"/>
    <s v="Position 5-10 Bid Strategy"/>
    <n v="6.25"/>
    <n v="5"/>
    <n v="15.6625"/>
    <n v="3.1324999999999998"/>
    <n v="127"/>
    <n v="3.9370078740157501E-2"/>
    <n v="1.39850393700787"/>
    <n v="0"/>
    <n v="0"/>
    <n v="0"/>
    <n v="15.6625"/>
    <x v="954"/>
    <n v="-1"/>
    <n v="0"/>
    <s v="NA"/>
    <n v="0"/>
    <n v="0"/>
    <n v="0"/>
    <n v="14.09625"/>
    <n v="-16.445625"/>
    <n v="1.5662500000000001"/>
    <n v="0.78312500000000007"/>
  </r>
  <r>
    <x v="4"/>
    <s v="france airfares"/>
    <s v="Broad"/>
    <x v="17"/>
    <s v="Los Angeles to France Sale"/>
    <s v="Position 5-10 Bid Strategy"/>
    <n v="6.25"/>
    <n v="5"/>
    <n v="15.6625"/>
    <n v="3.1324999999999998"/>
    <n v="19"/>
    <n v="0.26315789473684204"/>
    <n v="1.57894736842105"/>
    <n v="0"/>
    <n v="0"/>
    <n v="0"/>
    <n v="15.6625"/>
    <x v="954"/>
    <n v="-1"/>
    <n v="0"/>
    <s v="NA"/>
    <n v="0"/>
    <n v="0"/>
    <n v="0"/>
    <n v="14.09625"/>
    <n v="-16.445625"/>
    <n v="1.5662500000000001"/>
    <n v="0.78312500000000007"/>
  </r>
  <r>
    <x v="4"/>
    <s v="athens flight"/>
    <s v="Broad"/>
    <x v="11"/>
    <s v="Houston to Athens Sale"/>
    <s v="Position 5-10 Bid Strategy"/>
    <n v="6.25"/>
    <n v="4"/>
    <n v="15.75"/>
    <n v="3.9375"/>
    <n v="62"/>
    <n v="6.451612903225809E-2"/>
    <n v="1.73854838709677"/>
    <n v="0"/>
    <n v="0"/>
    <n v="0"/>
    <n v="15.75"/>
    <x v="1724"/>
    <n v="-1"/>
    <n v="0"/>
    <s v="NA"/>
    <n v="0"/>
    <n v="0"/>
    <n v="0"/>
    <n v="14.175000000000001"/>
    <n v="-16.537500000000001"/>
    <n v="1.5749999999999993"/>
    <n v="0.78750000000000142"/>
  </r>
  <r>
    <x v="4"/>
    <s v="france cheap tickets"/>
    <s v="Broad"/>
    <x v="8"/>
    <s v="Miami to France Sale"/>
    <s v="Position 5-10 Bid Strategy"/>
    <n v="6.25"/>
    <n v="5"/>
    <n v="15.7875"/>
    <n v="3.1575000000000002"/>
    <n v="24"/>
    <n v="0.20833333333333301"/>
    <n v="2.2999999999999998"/>
    <n v="0"/>
    <n v="0"/>
    <n v="0"/>
    <n v="15.7875"/>
    <x v="1725"/>
    <n v="-1"/>
    <n v="0"/>
    <s v="NA"/>
    <n v="0"/>
    <n v="0"/>
    <n v="0"/>
    <n v="14.20875"/>
    <n v="-16.576875000000001"/>
    <n v="1.5787499999999994"/>
    <n v="0.78937500000000149"/>
  </r>
  <r>
    <x v="4"/>
    <s v="france flights"/>
    <s v="Broad"/>
    <x v="14"/>
    <s v="Philadelphia to France Sale"/>
    <s v="Position 5-10 Bid Strategy"/>
    <n v="6.25"/>
    <n v="5"/>
    <n v="15.7875"/>
    <n v="3.1575000000000002"/>
    <n v="94"/>
    <n v="5.31914893617021E-2"/>
    <n v="1.5897872340425501"/>
    <n v="0"/>
    <n v="0"/>
    <n v="0"/>
    <n v="15.7875"/>
    <x v="1725"/>
    <n v="-1"/>
    <n v="0"/>
    <s v="NA"/>
    <n v="0"/>
    <n v="0"/>
    <n v="0"/>
    <n v="14.20875"/>
    <n v="-16.576875000000001"/>
    <n v="1.5787499999999994"/>
    <n v="0.78937500000000149"/>
  </r>
  <r>
    <x v="4"/>
    <s v="paris cheap airfares"/>
    <s v="Broad"/>
    <x v="5"/>
    <s v="San Francisco to Paris Sale"/>
    <s v="Position 5-10 Bid Strategy"/>
    <n v="6.25"/>
    <n v="5"/>
    <n v="15.8"/>
    <n v="3.16"/>
    <n v="14"/>
    <n v="0.35714285714285698"/>
    <n v="1.28571428571429"/>
    <n v="0"/>
    <n v="0"/>
    <n v="0"/>
    <n v="15.8"/>
    <x v="1726"/>
    <n v="-1"/>
    <n v="0"/>
    <s v="NA"/>
    <n v="0"/>
    <n v="0"/>
    <n v="0"/>
    <n v="14.22"/>
    <n v="-16.59"/>
    <n v="1.58"/>
    <n v="0.78999999999999915"/>
  </r>
  <r>
    <x v="4"/>
    <s v="cheap international airline tickets"/>
    <s v="Broad"/>
    <x v="1"/>
    <s v="Cheap International DC"/>
    <s v="Position 5-10 Bid Strategy"/>
    <n v="6.25"/>
    <n v="5"/>
    <n v="15.862500000000001"/>
    <n v="3.1724999999999999"/>
    <n v="670"/>
    <n v="7.4626865671641798E-3"/>
    <n v="3.8379104477611898"/>
    <n v="0"/>
    <n v="0"/>
    <n v="0"/>
    <n v="15.862500000000001"/>
    <x v="1727"/>
    <n v="-1"/>
    <n v="0"/>
    <s v="NA"/>
    <n v="0"/>
    <n v="0"/>
    <n v="0"/>
    <n v="14.276250000000001"/>
    <n v="-16.655625000000001"/>
    <n v="1.5862499999999997"/>
    <n v="0.79312499999999986"/>
  </r>
  <r>
    <x v="4"/>
    <s v="barcelona flight"/>
    <s v="Broad"/>
    <x v="5"/>
    <s v="San Francisco to Barcelona Sale"/>
    <s v="Position 5-10 Bid Strategy"/>
    <n v="6.25"/>
    <n v="6"/>
    <n v="15.975"/>
    <n v="2.6625000000000001"/>
    <n v="50"/>
    <n v="0.12"/>
    <n v="1.7370000000000001"/>
    <n v="0"/>
    <n v="0"/>
    <n v="0"/>
    <n v="15.975"/>
    <x v="1728"/>
    <n v="-1"/>
    <n v="0"/>
    <s v="NA"/>
    <n v="0"/>
    <n v="0"/>
    <n v="0"/>
    <n v="14.3775"/>
    <n v="-16.77375"/>
    <n v="1.5975000000000001"/>
    <n v="0.79875000000000007"/>
  </r>
  <r>
    <x v="4"/>
    <s v="europe airlines"/>
    <s v="Broad"/>
    <x v="14"/>
    <s v="Europe Philadelphia"/>
    <s v="Position 5-10 Bid Strategy"/>
    <n v="6.25"/>
    <n v="4"/>
    <n v="16.012499999999999"/>
    <n v="4.0031249999999998"/>
    <n v="19"/>
    <n v="0.21052631578947398"/>
    <n v="2.57894736842105"/>
    <n v="0"/>
    <n v="0"/>
    <n v="0"/>
    <n v="16.012499999999999"/>
    <x v="1729"/>
    <n v="-1"/>
    <n v="0"/>
    <s v="NA"/>
    <n v="0"/>
    <n v="0"/>
    <n v="0"/>
    <n v="14.411249999999999"/>
    <n v="-16.813124999999999"/>
    <n v="1.6012500000000003"/>
    <n v="0.80062500000000014"/>
  </r>
  <r>
    <x v="4"/>
    <s v="greece cheap flight"/>
    <s v="Broad"/>
    <x v="13"/>
    <s v="Google|Greece"/>
    <s v="Position 5-10 Bid Strategy"/>
    <n v="6.25"/>
    <n v="7"/>
    <n v="16.024999987499999"/>
    <n v="2.2892857124999999"/>
    <n v="211"/>
    <n v="3.3175355450236997E-2"/>
    <n v="3.3924170616113698"/>
    <n v="0"/>
    <n v="0"/>
    <n v="0"/>
    <n v="16.024999987499999"/>
    <x v="1730"/>
    <n v="-1"/>
    <n v="0"/>
    <s v="NA"/>
    <n v="0"/>
    <n v="0"/>
    <n v="0"/>
    <n v="14.422499988749999"/>
    <n v="-16.826249986874998"/>
    <n v="1.6024999987499999"/>
    <n v="0.80124999937499908"/>
  </r>
  <r>
    <x v="4"/>
    <s v="athens flights"/>
    <s v="Broad"/>
    <x v="5"/>
    <s v="San Francisco to Athens Sale"/>
    <s v="Position 5-10 Bid Strategy"/>
    <n v="6.25"/>
    <n v="6"/>
    <n v="16.17499995"/>
    <n v="2.6958333249999997"/>
    <n v="22"/>
    <n v="0.27272727272727298"/>
    <n v="1"/>
    <n v="0"/>
    <n v="0"/>
    <n v="0"/>
    <n v="16.17499995"/>
    <x v="1731"/>
    <n v="-1"/>
    <n v="0"/>
    <s v="NA"/>
    <n v="0"/>
    <n v="0"/>
    <n v="0"/>
    <n v="14.557499955000001"/>
    <n v="-16.983749947500002"/>
    <n v="1.6174999949999993"/>
    <n v="0.80874999750000143"/>
  </r>
  <r>
    <x v="4"/>
    <s v="italy airline"/>
    <s v="Broad"/>
    <x v="7"/>
    <s v="New York to Italy Sale"/>
    <s v="Position 5-10 Bid Strategy"/>
    <n v="6.25"/>
    <n v="6"/>
    <n v="16.187499975000001"/>
    <n v="2.6979166625"/>
    <n v="188"/>
    <n v="3.1914893617021295E-2"/>
    <n v="1.17723404255319"/>
    <n v="0"/>
    <n v="0"/>
    <n v="0"/>
    <n v="16.187499975000001"/>
    <x v="1732"/>
    <n v="-1"/>
    <n v="0"/>
    <s v="NA"/>
    <n v="0"/>
    <n v="0"/>
    <n v="0"/>
    <n v="14.568749977500001"/>
    <n v="-16.996874973750003"/>
    <n v="1.6187499975000001"/>
    <n v="0.80937499875000185"/>
  </r>
  <r>
    <x v="4"/>
    <s v="rome airfares"/>
    <s v="Broad"/>
    <x v="13"/>
    <s v="Google|Rome"/>
    <s v="Position 5-10 Bid Strategy"/>
    <n v="6.25"/>
    <n v="14"/>
    <n v="16.23749995"/>
    <n v="1.1598214250000001"/>
    <n v="308"/>
    <n v="4.5454545454545504E-2"/>
    <n v="1.61785714285714"/>
    <n v="0"/>
    <n v="0"/>
    <n v="0"/>
    <n v="16.23749995"/>
    <x v="1733"/>
    <n v="-1"/>
    <n v="0"/>
    <s v="NA"/>
    <n v="0"/>
    <n v="0"/>
    <n v="0"/>
    <n v="14.613749955000001"/>
    <n v="-17.049374947500002"/>
    <n v="1.6237499949999989"/>
    <n v="0.81187499750000214"/>
  </r>
  <r>
    <x v="4"/>
    <s v="paris cheap airfare"/>
    <s v="Broad"/>
    <x v="5"/>
    <s v="San Francisco to Paris Sale"/>
    <s v="Position 5-10 Bid Strategy"/>
    <n v="6.25"/>
    <n v="7"/>
    <n v="16.324999949999999"/>
    <n v="2.3321428499999999"/>
    <n v="71"/>
    <n v="9.85915492957746E-2"/>
    <n v="1.20915492957746"/>
    <n v="0"/>
    <n v="0"/>
    <n v="0"/>
    <n v="16.324999949999999"/>
    <x v="1734"/>
    <n v="-1"/>
    <n v="0"/>
    <s v="NA"/>
    <n v="0"/>
    <n v="0"/>
    <n v="0"/>
    <n v="14.692499954999999"/>
    <n v="-17.1412499475"/>
    <n v="1.6324999949999999"/>
    <n v="0.81624999750000171"/>
  </r>
  <r>
    <x v="4"/>
    <s v="france airlines"/>
    <s v="Broad"/>
    <x v="15"/>
    <s v="Chicago to France Sale"/>
    <s v="Position 5-10 Bid Strategy"/>
    <n v="6.25"/>
    <n v="10"/>
    <n v="16.337499999999999"/>
    <n v="1.63375"/>
    <n v="455"/>
    <n v="2.1978021978022001E-2"/>
    <n v="1.5685714285714301"/>
    <n v="0"/>
    <n v="0"/>
    <n v="0"/>
    <n v="16.337499999999999"/>
    <x v="1735"/>
    <n v="-1"/>
    <n v="0"/>
    <s v="NA"/>
    <n v="0"/>
    <n v="0"/>
    <n v="0"/>
    <n v="14.703749999999999"/>
    <n v="-17.154374999999998"/>
    <n v="1.6337499999999991"/>
    <n v="0.81687499999999957"/>
  </r>
  <r>
    <x v="4"/>
    <s v="flights to switzerland"/>
    <s v="Broad"/>
    <x v="13"/>
    <s v="Google|Switzerland"/>
    <s v="Position 5-10 Bid Strategy"/>
    <n v="6.25"/>
    <n v="6"/>
    <n v="16.350000000000001"/>
    <n v="2.7250000000000001"/>
    <n v="239"/>
    <n v="2.5104602510460202E-2"/>
    <n v="2.0171548117154798"/>
    <n v="0"/>
    <n v="0"/>
    <n v="0"/>
    <n v="16.350000000000001"/>
    <x v="1736"/>
    <n v="-1"/>
    <n v="0"/>
    <s v="NA"/>
    <n v="0"/>
    <n v="0"/>
    <n v="0"/>
    <n v="14.715000000000002"/>
    <n v="-17.167500000000004"/>
    <n v="1.6349999999999998"/>
    <n v="0.81750000000000256"/>
  </r>
  <r>
    <x v="4"/>
    <s v="paris cheap ticket"/>
    <s v="Broad"/>
    <x v="17"/>
    <s v="Los Angeles to Paris Sale"/>
    <s v="Position 5-10 Bid Strategy"/>
    <n v="6.25"/>
    <n v="5"/>
    <n v="16.537500000000001"/>
    <n v="3.3075000000000001"/>
    <n v="33"/>
    <n v="0.15151515151515199"/>
    <n v="1.9075757575757599"/>
    <n v="0"/>
    <n v="0"/>
    <n v="0"/>
    <n v="16.537500000000001"/>
    <x v="1737"/>
    <n v="-1"/>
    <n v="0"/>
    <s v="NA"/>
    <n v="0"/>
    <n v="0"/>
    <n v="0"/>
    <n v="14.883750000000001"/>
    <n v="-17.364375000000003"/>
    <n v="1.6537500000000005"/>
    <n v="0.82687500000000114"/>
  </r>
  <r>
    <x v="4"/>
    <s v="rome cheap flight"/>
    <s v="Broad"/>
    <x v="11"/>
    <s v="Houston to Rome Sale"/>
    <s v="Position 5-10 Bid Strategy"/>
    <n v="6.25"/>
    <n v="5"/>
    <n v="16.537500000000001"/>
    <n v="3.3075000000000001"/>
    <n v="17"/>
    <n v="0.29411764705882404"/>
    <n v="1.76470588235294"/>
    <n v="0"/>
    <n v="0"/>
    <n v="0"/>
    <n v="16.537500000000001"/>
    <x v="1737"/>
    <n v="-1"/>
    <n v="0"/>
    <s v="NA"/>
    <n v="0"/>
    <n v="0"/>
    <n v="0"/>
    <n v="14.883750000000001"/>
    <n v="-17.364375000000003"/>
    <n v="1.6537500000000005"/>
    <n v="0.82687500000000114"/>
  </r>
  <r>
    <x v="4"/>
    <s v="fly to geneva"/>
    <s v="Broad"/>
    <x v="13"/>
    <s v="Google|Geneva"/>
    <s v="Position 5-10 Bid Strategy"/>
    <n v="6.25"/>
    <n v="5"/>
    <n v="16.55"/>
    <n v="3.31"/>
    <n v="36"/>
    <n v="0.13888888888888901"/>
    <n v="1.43888888888889"/>
    <n v="0"/>
    <n v="0"/>
    <n v="0"/>
    <n v="16.55"/>
    <x v="1738"/>
    <n v="-1"/>
    <n v="0"/>
    <s v="NA"/>
    <n v="0"/>
    <n v="0"/>
    <n v="0"/>
    <n v="14.895000000000001"/>
    <n v="-17.377500000000001"/>
    <n v="1.6549999999999994"/>
    <n v="0.82750000000000057"/>
  </r>
  <r>
    <x v="4"/>
    <s v="italy flight"/>
    <s v="Broad"/>
    <x v="1"/>
    <s v="DC to Italy Sale"/>
    <s v="Position 5-10 Bid Strategy"/>
    <n v="6.25"/>
    <n v="6"/>
    <n v="16.587499950000002"/>
    <n v="2.7645833250000003"/>
    <n v="105"/>
    <n v="5.7142857142857099E-2"/>
    <n v="2.3444761904761902"/>
    <n v="0"/>
    <n v="0"/>
    <n v="0"/>
    <n v="16.587499950000002"/>
    <x v="1739"/>
    <n v="-1"/>
    <n v="0"/>
    <s v="NA"/>
    <n v="0"/>
    <n v="0"/>
    <n v="0"/>
    <n v="14.928749955000002"/>
    <n v="-17.416874947500002"/>
    <n v="1.6587499949999991"/>
    <n v="0.82937499750000043"/>
  </r>
  <r>
    <x v="4"/>
    <s v="fly to barcelona"/>
    <s v="Broad"/>
    <x v="0"/>
    <s v="Barcelona"/>
    <s v="Position 5-10 Bid Strategy"/>
    <n v="6.25"/>
    <n v="20"/>
    <n v="16.600000000000001"/>
    <n v="0.83"/>
    <n v="554"/>
    <n v="3.6101083032491002E-2"/>
    <n v="5.3001805054151596"/>
    <n v="0"/>
    <n v="0"/>
    <n v="0"/>
    <n v="16.600000000000001"/>
    <x v="1740"/>
    <n v="-1"/>
    <n v="0"/>
    <s v="NA"/>
    <n v="0"/>
    <n v="0"/>
    <n v="0"/>
    <n v="14.940000000000001"/>
    <n v="-17.430000000000003"/>
    <n v="1.6600000000000001"/>
    <n v="0.83000000000000185"/>
  </r>
  <r>
    <x v="4"/>
    <s v="cheap international airline tickets"/>
    <s v="Broad"/>
    <x v="10"/>
    <s v="Cheap International Boston"/>
    <s v="Position 5-10 Bid Strategy"/>
    <n v="6.25"/>
    <n v="5"/>
    <n v="16.625"/>
    <n v="3.3250000000000002"/>
    <n v="449"/>
    <n v="1.1135857461024501E-2"/>
    <n v="4.7358574610244997"/>
    <n v="0"/>
    <n v="0"/>
    <n v="0"/>
    <n v="16.625"/>
    <x v="1741"/>
    <n v="-1"/>
    <n v="0"/>
    <s v="NA"/>
    <n v="0"/>
    <n v="0"/>
    <n v="0"/>
    <n v="14.9625"/>
    <n v="-17.456250000000001"/>
    <n v="1.6624999999999996"/>
    <n v="0.83125000000000071"/>
  </r>
  <r>
    <x v="4"/>
    <s v="venice airfare"/>
    <s v="Broad"/>
    <x v="13"/>
    <s v="Google|Venice"/>
    <s v="Position 5-10 Bid Strategy"/>
    <n v="6.25"/>
    <n v="8"/>
    <n v="16.6875"/>
    <n v="2.0859375"/>
    <n v="322"/>
    <n v="2.4844720496894398E-2"/>
    <n v="1.3295031055900599"/>
    <n v="0"/>
    <n v="0"/>
    <n v="0"/>
    <n v="16.6875"/>
    <x v="1742"/>
    <n v="-1"/>
    <n v="0"/>
    <s v="NA"/>
    <n v="0"/>
    <n v="0"/>
    <n v="0"/>
    <n v="15.018750000000001"/>
    <n v="-17.521875000000001"/>
    <n v="1.6687499999999993"/>
    <n v="0.83437500000000142"/>
  </r>
  <r>
    <x v="4"/>
    <s v="paris fares"/>
    <s v="Broad"/>
    <x v="5"/>
    <s v="San Francisco to Paris Sale"/>
    <s v="Position 5-10 Bid Strategy"/>
    <n v="6.25"/>
    <n v="3"/>
    <n v="16.6999999875"/>
    <n v="5.5666666625000003"/>
    <n v="129"/>
    <n v="2.32558139534884E-2"/>
    <n v="1.2468217054263599"/>
    <n v="0"/>
    <n v="0"/>
    <n v="0"/>
    <n v="16.6999999875"/>
    <x v="1743"/>
    <n v="-1"/>
    <n v="0"/>
    <s v="NA"/>
    <n v="0"/>
    <n v="0"/>
    <n v="0"/>
    <n v="15.029999988750001"/>
    <n v="-17.534999986875"/>
    <n v="1.6699999987499989"/>
    <n v="0.83499999937500036"/>
  </r>
  <r>
    <x v="4"/>
    <s v="cheap international airfares"/>
    <s v="Broad"/>
    <x v="10"/>
    <s v="Cheap International Boston"/>
    <s v="Position 5-10 Bid Strategy"/>
    <n v="6.25"/>
    <n v="5"/>
    <n v="16.862500000000001"/>
    <n v="3.3725000000000001"/>
    <n v="64"/>
    <n v="7.8125E-2"/>
    <n v="3.3781249999999998"/>
    <n v="0"/>
    <n v="0"/>
    <n v="0"/>
    <n v="16.862500000000001"/>
    <x v="1744"/>
    <n v="-1"/>
    <n v="0"/>
    <s v="NA"/>
    <n v="0"/>
    <n v="0"/>
    <n v="0"/>
    <n v="15.176250000000001"/>
    <n v="-17.705625000000001"/>
    <n v="1.6862499999999994"/>
    <n v="0.84312500000000057"/>
  </r>
  <r>
    <x v="4"/>
    <s v="paris air ticket"/>
    <s v="Broad"/>
    <x v="11"/>
    <s v="Houston to Paris Sale"/>
    <s v="Position 5-10 Bid Strategy"/>
    <n v="6.25"/>
    <n v="5"/>
    <n v="16.875"/>
    <n v="3.375"/>
    <n v="21"/>
    <n v="0.238095238095238"/>
    <n v="1.61904761904762"/>
    <n v="0"/>
    <n v="0"/>
    <n v="0"/>
    <n v="16.875"/>
    <x v="1745"/>
    <n v="-1"/>
    <n v="0"/>
    <s v="NA"/>
    <n v="0"/>
    <n v="0"/>
    <n v="0"/>
    <n v="15.1875"/>
    <n v="-17.71875"/>
    <n v="1.6875"/>
    <n v="0.84375"/>
  </r>
  <r>
    <x v="4"/>
    <s v="rome flights"/>
    <s v="Broad"/>
    <x v="14"/>
    <s v="Philadelphia to Rome Sale"/>
    <s v="Position 5-10 Bid Strategy"/>
    <n v="6.25"/>
    <n v="5"/>
    <n v="16.925000000000001"/>
    <n v="3.3849999999999998"/>
    <n v="42"/>
    <n v="0.119047619047619"/>
    <n v="1.06928571428571"/>
    <n v="0"/>
    <n v="0"/>
    <n v="0"/>
    <n v="16.925000000000001"/>
    <x v="1746"/>
    <n v="-1"/>
    <n v="0"/>
    <s v="NA"/>
    <n v="0"/>
    <n v="0"/>
    <n v="0"/>
    <n v="15.232500000000002"/>
    <n v="-17.771250000000002"/>
    <n v="1.692499999999999"/>
    <n v="0.84625000000000128"/>
  </r>
  <r>
    <x v="4"/>
    <s v="flight to madrid"/>
    <s v="Broad"/>
    <x v="0"/>
    <s v="Madrid"/>
    <s v="Position 5-10 Bid Strategy"/>
    <n v="6.25"/>
    <n v="19"/>
    <n v="17.049999837500003"/>
    <n v="0.8973684125000001"/>
    <n v="436"/>
    <n v="4.3577981651376101E-2"/>
    <n v="5.1387614678899096"/>
    <n v="0"/>
    <n v="0"/>
    <n v="0"/>
    <n v="17.049999837500003"/>
    <x v="1747"/>
    <n v="-1"/>
    <n v="0"/>
    <s v="NA"/>
    <n v="0"/>
    <n v="0"/>
    <n v="0"/>
    <n v="15.344999853750004"/>
    <n v="-17.902499829375003"/>
    <n v="1.7049999837499996"/>
    <n v="0.85249999187499981"/>
  </r>
  <r>
    <x v="4"/>
    <s v="rome airfares"/>
    <s v="Broad"/>
    <x v="11"/>
    <s v="Houston to Rome Sale"/>
    <s v="Position 5-10 Bid Strategy"/>
    <n v="6.25"/>
    <n v="3"/>
    <n v="17.0625"/>
    <n v="5.6875"/>
    <n v="9"/>
    <n v="0.33333333333333298"/>
    <n v="1"/>
    <n v="0"/>
    <n v="0"/>
    <n v="0"/>
    <n v="17.0625"/>
    <x v="1748"/>
    <n v="-1"/>
    <n v="0"/>
    <s v="NA"/>
    <n v="0"/>
    <n v="0"/>
    <n v="0"/>
    <n v="15.356250000000001"/>
    <n v="-17.915625000000002"/>
    <n v="1.7062499999999989"/>
    <n v="0.85312500000000213"/>
  </r>
  <r>
    <x v="4"/>
    <s v="rome cheap tickets"/>
    <s v="Broad"/>
    <x v="10"/>
    <s v="Boston to Rome Sale"/>
    <s v="Position 5-10 Bid Strategy"/>
    <n v="6.25"/>
    <n v="6"/>
    <n v="17.0625"/>
    <n v="2.84375"/>
    <n v="25"/>
    <n v="0.24"/>
    <n v="1.6688000000000001"/>
    <n v="0"/>
    <n v="0"/>
    <n v="0"/>
    <n v="17.0625"/>
    <x v="1748"/>
    <n v="-1"/>
    <n v="0"/>
    <s v="NA"/>
    <n v="0"/>
    <n v="0"/>
    <n v="0"/>
    <n v="15.356250000000001"/>
    <n v="-17.915625000000002"/>
    <n v="1.7062499999999989"/>
    <n v="0.85312500000000213"/>
  </r>
  <r>
    <x v="4"/>
    <s v="italy airfare"/>
    <s v="Broad"/>
    <x v="1"/>
    <s v="DC to Italy Sale"/>
    <s v="Position 5-10 Bid Strategy"/>
    <n v="6.25"/>
    <n v="6"/>
    <n v="17.124999975000001"/>
    <n v="2.8541666625"/>
    <n v="16"/>
    <n v="0.375"/>
    <n v="1.4375"/>
    <n v="0"/>
    <n v="0"/>
    <n v="0"/>
    <n v="17.124999975000001"/>
    <x v="1749"/>
    <n v="-1"/>
    <n v="0"/>
    <s v="NA"/>
    <n v="0"/>
    <n v="0"/>
    <n v="0"/>
    <n v="15.412499977500001"/>
    <n v="-17.981249973750003"/>
    <n v="1.7124999975000001"/>
    <n v="0.85624999875000185"/>
  </r>
  <r>
    <x v="4"/>
    <s v="athens tickets"/>
    <s v="Broad"/>
    <x v="0"/>
    <s v="Athens"/>
    <s v="Position 5-10 Bid Strategy"/>
    <n v="6.25"/>
    <n v="12"/>
    <n v="17.149999949999998"/>
    <n v="1.4291666624999999"/>
    <n v="600"/>
    <n v="0.02"/>
    <n v="2.5295000000000001"/>
    <n v="0"/>
    <n v="0"/>
    <n v="0"/>
    <n v="17.149999949999998"/>
    <x v="1750"/>
    <n v="-1"/>
    <n v="0"/>
    <s v="NA"/>
    <n v="0"/>
    <n v="0"/>
    <n v="0"/>
    <n v="15.434999954999999"/>
    <n v="-18.007499947499998"/>
    <n v="1.7149999949999994"/>
    <n v="0.85749999749999972"/>
  </r>
  <r>
    <x v="4"/>
    <s v="rome airfares"/>
    <s v="Broad"/>
    <x v="0"/>
    <s v="Rome"/>
    <s v="Position 5-10 Bid Strategy"/>
    <n v="6.25"/>
    <n v="19"/>
    <n v="17.1624997875"/>
    <n v="0.90328946249999997"/>
    <n v="279"/>
    <n v="6.81003584229391E-2"/>
    <n v="4.39247311827957"/>
    <n v="0"/>
    <n v="0"/>
    <n v="0"/>
    <n v="17.1624997875"/>
    <x v="1751"/>
    <n v="-1"/>
    <n v="0"/>
    <s v="NA"/>
    <n v="0"/>
    <n v="0"/>
    <n v="0"/>
    <n v="15.44624980875"/>
    <n v="-18.020624776875"/>
    <n v="1.7162499787499996"/>
    <n v="0.85812498937499981"/>
  </r>
  <r>
    <x v="4"/>
    <s v="athens airfares"/>
    <s v="Broad"/>
    <x v="0"/>
    <s v="Athens"/>
    <s v="Position 5-10 Bid Strategy"/>
    <n v="6.25"/>
    <n v="11"/>
    <n v="17.212499975"/>
    <n v="1.5647727249999999"/>
    <n v="303"/>
    <n v="3.6303630363036299E-2"/>
    <n v="5.4013201320131996"/>
    <n v="0"/>
    <n v="0"/>
    <n v="0"/>
    <n v="17.212499975"/>
    <x v="1752"/>
    <n v="-1"/>
    <n v="0"/>
    <s v="NA"/>
    <n v="0"/>
    <n v="0"/>
    <n v="0"/>
    <n v="15.491249977500001"/>
    <n v="-18.073124973750001"/>
    <n v="1.7212499974999993"/>
    <n v="0.86062499875000142"/>
  </r>
  <r>
    <x v="4"/>
    <s v="france flights"/>
    <s v="Broad"/>
    <x v="9"/>
    <s v="Detroit to France Sale"/>
    <s v="Position 5-10 Bid Strategy"/>
    <n v="6.25"/>
    <n v="5"/>
    <n v="17.274999999999999"/>
    <n v="3.4550000000000001"/>
    <n v="535"/>
    <n v="9.3457943925233603E-3"/>
    <n v="1.1582616822429901"/>
    <n v="0"/>
    <n v="0"/>
    <n v="0"/>
    <n v="17.274999999999999"/>
    <x v="1753"/>
    <n v="-1"/>
    <n v="0"/>
    <s v="NA"/>
    <n v="0"/>
    <n v="0"/>
    <n v="0"/>
    <n v="15.547499999999999"/>
    <n v="-18.138749999999998"/>
    <n v="1.7274999999999991"/>
    <n v="0.86374999999999957"/>
  </r>
  <r>
    <x v="4"/>
    <s v="rome flight"/>
    <s v="Broad"/>
    <x v="7"/>
    <s v="New York to Rome Sale"/>
    <s v="Position 5-10 Bid Strategy"/>
    <n v="6.25"/>
    <n v="6"/>
    <n v="17.312499975000001"/>
    <n v="2.8854166625"/>
    <n v="130"/>
    <n v="4.6153846153846205E-2"/>
    <n v="1.5725384615384601"/>
    <n v="0"/>
    <n v="0"/>
    <n v="0"/>
    <n v="17.312499975000001"/>
    <x v="1754"/>
    <n v="-1"/>
    <n v="0"/>
    <s v="NA"/>
    <n v="0"/>
    <n v="0"/>
    <n v="0"/>
    <n v="15.581249977500002"/>
    <n v="-18.178124973750002"/>
    <n v="1.7312499974999991"/>
    <n v="0.86562499875000043"/>
  </r>
  <r>
    <x v="4"/>
    <s v="fly to turkey"/>
    <s v="Broad"/>
    <x v="0"/>
    <s v="Turkey"/>
    <s v="Position 5-10 Bid Strategy"/>
    <n v="6.25"/>
    <n v="11"/>
    <n v="17.337499987499999"/>
    <n v="1.5761363625"/>
    <n v="141"/>
    <n v="7.8014184397163108E-2"/>
    <n v="1.5141843971631199"/>
    <n v="0"/>
    <n v="0"/>
    <n v="0"/>
    <n v="17.337499987499999"/>
    <x v="1755"/>
    <n v="-1"/>
    <n v="0"/>
    <s v="NA"/>
    <n v="0"/>
    <n v="0"/>
    <n v="0"/>
    <n v="15.60374998875"/>
    <n v="-18.204374986874999"/>
    <n v="1.7337499987499996"/>
    <n v="0.86687499937499979"/>
  </r>
  <r>
    <x v="4"/>
    <s v="europe plane ticket"/>
    <s v="Broad"/>
    <x v="13"/>
    <s v="Google|Europe"/>
    <s v="Position 5-10 Bid Strategy"/>
    <n v="6.25"/>
    <n v="7"/>
    <n v="17.349999974999999"/>
    <n v="2.4785714249999997"/>
    <n v="48"/>
    <n v="0.14583333333333301"/>
    <n v="1.6104166666666699"/>
    <n v="0"/>
    <n v="0"/>
    <n v="0"/>
    <n v="17.349999974999999"/>
    <x v="1756"/>
    <n v="-1"/>
    <n v="0"/>
    <s v="NA"/>
    <n v="0"/>
    <n v="0"/>
    <n v="0"/>
    <n v="15.6149999775"/>
    <n v="-18.217499973750002"/>
    <n v="1.7349999974999992"/>
    <n v="0.86749999875000228"/>
  </r>
  <r>
    <x v="4"/>
    <s v="france airfare"/>
    <s v="Broad"/>
    <x v="17"/>
    <s v="Los Angeles to France Sale"/>
    <s v="Position 5-10 Bid Strategy"/>
    <n v="6.25"/>
    <n v="5"/>
    <n v="17.350000000000001"/>
    <n v="3.47"/>
    <n v="61"/>
    <n v="8.1967213114754092E-2"/>
    <n v="1.3716393442623001"/>
    <n v="0"/>
    <n v="0"/>
    <n v="0"/>
    <n v="17.350000000000001"/>
    <x v="1757"/>
    <n v="-1"/>
    <n v="0"/>
    <s v="NA"/>
    <n v="0"/>
    <n v="0"/>
    <n v="0"/>
    <n v="15.615000000000002"/>
    <n v="-18.217500000000001"/>
    <n v="1.7349999999999994"/>
    <n v="0.86749999999999972"/>
  </r>
  <r>
    <x v="4"/>
    <s v="milan travel"/>
    <s v="Broad"/>
    <x v="0"/>
    <s v="Milan"/>
    <s v="Position 5-10 Bid Strategy"/>
    <n v="6.25"/>
    <n v="9"/>
    <n v="17.399999924999999"/>
    <n v="1.933333325"/>
    <n v="829"/>
    <n v="1.08564535585042E-2"/>
    <n v="2.1886610373944499"/>
    <n v="0"/>
    <n v="0"/>
    <n v="0"/>
    <n v="17.399999924999999"/>
    <x v="958"/>
    <n v="-1"/>
    <n v="0"/>
    <s v="NA"/>
    <n v="0"/>
    <n v="0"/>
    <n v="0"/>
    <n v="15.6599999325"/>
    <n v="-18.269999921250001"/>
    <n v="1.7399999924999996"/>
    <n v="0.86999999625000157"/>
  </r>
  <r>
    <x v="4"/>
    <s v="europe flights"/>
    <s v="Broad"/>
    <x v="1"/>
    <s v="Europe DC"/>
    <s v="Position 5-10 Bid Strategy"/>
    <n v="6.25"/>
    <n v="6"/>
    <n v="17.4375"/>
    <n v="2.90625"/>
    <n v="319"/>
    <n v="1.88087774294671E-2"/>
    <n v="2.1231974921630101"/>
    <n v="0"/>
    <n v="0"/>
    <n v="0"/>
    <n v="17.4375"/>
    <x v="1758"/>
    <n v="-1"/>
    <n v="0"/>
    <s v="NA"/>
    <n v="0"/>
    <n v="0"/>
    <n v="0"/>
    <n v="15.69375"/>
    <n v="-18.309374999999999"/>
    <n v="1.7437500000000004"/>
    <n v="0.87187499999999929"/>
  </r>
  <r>
    <x v="4"/>
    <s v="greece cheap flight"/>
    <s v="Broad"/>
    <x v="0"/>
    <s v="Greece"/>
    <s v="Position 5-10 Bid Strategy"/>
    <n v="6.25"/>
    <n v="10"/>
    <n v="17.5"/>
    <n v="1.75"/>
    <n v="389"/>
    <n v="2.5706940874036001E-2"/>
    <n v="4.5467866323907504"/>
    <n v="0"/>
    <n v="0"/>
    <n v="0"/>
    <n v="17.5"/>
    <x v="1759"/>
    <n v="-1"/>
    <n v="0"/>
    <s v="NA"/>
    <n v="0"/>
    <n v="0"/>
    <n v="0"/>
    <n v="15.75"/>
    <n v="-18.375"/>
    <n v="1.75"/>
    <n v="0.875"/>
  </r>
  <r>
    <x v="4"/>
    <s v="paris cheap airfares"/>
    <s v="Broad"/>
    <x v="7"/>
    <s v="New York to Paris Sale"/>
    <s v="Position 5-10 Bid Strategy"/>
    <n v="6.25"/>
    <n v="7"/>
    <n v="17.5124999875"/>
    <n v="2.5017857124999998"/>
    <n v="26"/>
    <n v="0.269230769230769"/>
    <n v="1.15384615384615"/>
    <n v="0"/>
    <n v="0"/>
    <n v="0"/>
    <n v="17.5124999875"/>
    <x v="1760"/>
    <n v="-1"/>
    <n v="0"/>
    <s v="NA"/>
    <n v="0"/>
    <n v="0"/>
    <n v="0"/>
    <n v="15.76124998875"/>
    <n v="-18.388124986875003"/>
    <n v="1.7512499987499996"/>
    <n v="0.87562499937500249"/>
  </r>
  <r>
    <x v="4"/>
    <s v="rome cheap airfare"/>
    <s v="Broad"/>
    <x v="11"/>
    <s v="Houston to Rome Sale"/>
    <s v="Position 5-10 Bid Strategy"/>
    <n v="6.25"/>
    <n v="4"/>
    <n v="17.512499999999999"/>
    <n v="4.3781249999999998"/>
    <n v="12"/>
    <n v="0.33333333333333298"/>
    <n v="1"/>
    <n v="0"/>
    <n v="0"/>
    <n v="0"/>
    <n v="17.512499999999999"/>
    <x v="1761"/>
    <n v="-1"/>
    <n v="0"/>
    <s v="NA"/>
    <n v="0"/>
    <n v="0"/>
    <n v="0"/>
    <n v="15.76125"/>
    <n v="-18.388124999999999"/>
    <n v="1.7512499999999989"/>
    <n v="0.87562499999999943"/>
  </r>
  <r>
    <x v="4"/>
    <s v="fly to florence"/>
    <s v="Broad"/>
    <x v="13"/>
    <s v="Google|Florence"/>
    <s v="Position 5-10 Bid Strategy"/>
    <n v="6.25"/>
    <n v="12"/>
    <n v="17.524999950000002"/>
    <n v="1.4604166625000001"/>
    <n v="91"/>
    <n v="0.13186813186813201"/>
    <n v="1.7802197802197799"/>
    <n v="0"/>
    <n v="0"/>
    <n v="0"/>
    <n v="17.524999950000002"/>
    <x v="1762"/>
    <n v="-1"/>
    <n v="0"/>
    <s v="NA"/>
    <n v="0"/>
    <n v="0"/>
    <n v="0"/>
    <n v="15.772499955000002"/>
    <n v="-18.401249947500002"/>
    <n v="1.7524999949999991"/>
    <n v="0.87624999750000043"/>
  </r>
  <r>
    <x v="4"/>
    <s v="italy flights"/>
    <s v="Broad"/>
    <x v="9"/>
    <s v="Detroit to Italy Sale"/>
    <s v="Position 5-10 Bid Strategy"/>
    <n v="6.25"/>
    <n v="6"/>
    <n v="17.524999950000002"/>
    <n v="2.9208333250000003"/>
    <n v="130"/>
    <n v="4.6153846153846205E-2"/>
    <n v="1.26530769230769"/>
    <n v="0"/>
    <n v="0"/>
    <n v="0"/>
    <n v="17.524999950000002"/>
    <x v="1762"/>
    <n v="-1"/>
    <n v="0"/>
    <s v="NA"/>
    <n v="0"/>
    <n v="0"/>
    <n v="0"/>
    <n v="15.772499955000002"/>
    <n v="-18.401249947500002"/>
    <n v="1.7524999949999991"/>
    <n v="0.87624999750000043"/>
  </r>
  <r>
    <x v="4"/>
    <s v="paris cheap tickets"/>
    <s v="Broad"/>
    <x v="11"/>
    <s v="Houston to Paris Sale"/>
    <s v="Position 5-10 Bid Strategy"/>
    <n v="6.25"/>
    <n v="9"/>
    <n v="17.624999925000001"/>
    <n v="1.9583333250000001"/>
    <n v="126"/>
    <n v="7.1428571428571397E-2"/>
    <n v="2.2035714285714301"/>
    <n v="0"/>
    <n v="0"/>
    <n v="0"/>
    <n v="17.624999925000001"/>
    <x v="1763"/>
    <n v="-1"/>
    <n v="0"/>
    <s v="NA"/>
    <n v="0"/>
    <n v="0"/>
    <n v="0"/>
    <n v="15.8624999325"/>
    <n v="-18.506249921250003"/>
    <n v="1.7624999925000004"/>
    <n v="0.881249996250002"/>
  </r>
  <r>
    <x v="4"/>
    <s v="fly to madrid"/>
    <s v="Broad"/>
    <x v="0"/>
    <s v="Madrid"/>
    <s v="Position 5-10 Bid Strategy"/>
    <n v="6.25"/>
    <n v="20"/>
    <n v="17.675000000000001"/>
    <n v="0.88375000000000004"/>
    <n v="581"/>
    <n v="3.4423407917383797E-2"/>
    <n v="5.2316695352839897"/>
    <n v="0"/>
    <n v="0"/>
    <n v="0"/>
    <n v="17.675000000000001"/>
    <x v="1764"/>
    <n v="-1"/>
    <n v="0"/>
    <s v="NA"/>
    <n v="0"/>
    <n v="0"/>
    <n v="0"/>
    <n v="15.907500000000001"/>
    <n v="-18.55875"/>
    <n v="1.7675000000000001"/>
    <n v="0.88374999999999915"/>
  </r>
  <r>
    <x v="4"/>
    <s v="turkey airfare"/>
    <s v="Broad"/>
    <x v="13"/>
    <s v="Google|Turkey"/>
    <s v="Position 5-10 Bid Strategy"/>
    <n v="6.25"/>
    <n v="13"/>
    <n v="17.737499974999999"/>
    <n v="1.3644230749999999"/>
    <n v="224"/>
    <n v="5.8035714285714295E-2"/>
    <n v="2.15223214285714"/>
    <n v="0"/>
    <n v="0"/>
    <n v="0"/>
    <n v="17.737499974999999"/>
    <x v="1765"/>
    <n v="-1"/>
    <n v="0"/>
    <s v="NA"/>
    <n v="0"/>
    <n v="0"/>
    <n v="0"/>
    <n v="15.963749977499999"/>
    <n v="-18.624374973750001"/>
    <n v="1.7737499974999995"/>
    <n v="0.88687499875000242"/>
  </r>
  <r>
    <x v="4"/>
    <s v="italy cheap flight"/>
    <s v="Broad"/>
    <x v="0"/>
    <s v="Italy"/>
    <s v="Position 5-10 Bid Strategy"/>
    <n v="6.25"/>
    <n v="12"/>
    <n v="17.887499999999999"/>
    <n v="1.4906250000000001"/>
    <n v="214"/>
    <n v="5.60747663551402E-2"/>
    <n v="3.7140186915887798"/>
    <n v="0"/>
    <n v="0"/>
    <n v="0"/>
    <n v="17.887499999999999"/>
    <x v="1766"/>
    <n v="-1"/>
    <n v="0"/>
    <s v="NA"/>
    <n v="0"/>
    <n v="0"/>
    <n v="0"/>
    <n v="16.098749999999999"/>
    <n v="-18.781874999999999"/>
    <n v="1.7887500000000003"/>
    <n v="0.89437500000000014"/>
  </r>
  <r>
    <x v="4"/>
    <s v="france airlines"/>
    <s v="Broad"/>
    <x v="8"/>
    <s v="Miami to France Sale"/>
    <s v="Position 5-10 Bid Strategy"/>
    <n v="6.25"/>
    <n v="9"/>
    <n v="17.887499999999999"/>
    <n v="1.9875"/>
    <n v="331"/>
    <n v="2.7190332326284001E-2"/>
    <n v="1.6033232628398799"/>
    <n v="0"/>
    <n v="0"/>
    <n v="0"/>
    <n v="17.887499999999999"/>
    <x v="1766"/>
    <n v="-1"/>
    <n v="0"/>
    <s v="NA"/>
    <n v="0"/>
    <n v="0"/>
    <n v="0"/>
    <n v="16.098749999999999"/>
    <n v="-18.781874999999999"/>
    <n v="1.7887500000000003"/>
    <n v="0.89437500000000014"/>
  </r>
  <r>
    <x v="4"/>
    <s v="madrid airport"/>
    <s v="Broad"/>
    <x v="0"/>
    <s v="Madrid"/>
    <s v="Position 5-10 Bid Strategy"/>
    <n v="6.25"/>
    <n v="15"/>
    <n v="17.987499937499997"/>
    <n v="1.1991666624999999"/>
    <n v="7185"/>
    <n v="2.0876826722338203E-3"/>
    <n v="2.7297425191370901"/>
    <n v="0"/>
    <n v="0"/>
    <n v="0"/>
    <n v="17.987499937499997"/>
    <x v="1767"/>
    <n v="-1"/>
    <n v="0"/>
    <s v="NA"/>
    <n v="0"/>
    <n v="0"/>
    <n v="0"/>
    <n v="16.188749943749997"/>
    <n v="-18.886874934374998"/>
    <n v="1.7987499937500004"/>
    <n v="0.89937499687500022"/>
  </r>
  <r>
    <x v="4"/>
    <s v="italy airfare"/>
    <s v="Broad"/>
    <x v="5"/>
    <s v="San Francisco to Italy Sale"/>
    <s v="Position 5-10 Bid Strategy"/>
    <n v="6.25"/>
    <n v="8"/>
    <n v="18"/>
    <n v="2.25"/>
    <n v="80"/>
    <n v="0.1"/>
    <n v="2.0462500000000001"/>
    <n v="0"/>
    <n v="0"/>
    <n v="0"/>
    <n v="18"/>
    <x v="1768"/>
    <n v="-1"/>
    <n v="0"/>
    <s v="NA"/>
    <n v="0"/>
    <n v="0"/>
    <n v="0"/>
    <n v="16.2"/>
    <n v="-18.900000000000002"/>
    <n v="1.8000000000000007"/>
    <n v="0.90000000000000213"/>
  </r>
  <r>
    <x v="4"/>
    <s v="france airport"/>
    <s v="Broad"/>
    <x v="7"/>
    <s v="New York to France Sale"/>
    <s v="Position 5-10 Bid Strategy"/>
    <n v="6.25"/>
    <n v="10"/>
    <n v="18.274999999999999"/>
    <n v="1.8274999999999999"/>
    <n v="258"/>
    <n v="3.8759689922480599E-2"/>
    <n v="1.09542635658915"/>
    <n v="0"/>
    <n v="0"/>
    <n v="0"/>
    <n v="18.274999999999999"/>
    <x v="976"/>
    <n v="-1"/>
    <n v="0"/>
    <s v="NA"/>
    <n v="0"/>
    <n v="0"/>
    <n v="0"/>
    <n v="16.447499999999998"/>
    <n v="-19.188749999999999"/>
    <n v="1.8275000000000006"/>
    <n v="0.91375000000000028"/>
  </r>
  <r>
    <x v="4"/>
    <s v="london cheap flight"/>
    <s v="Broad"/>
    <x v="13"/>
    <s v="Google|London"/>
    <s v="Position 5-10 Bid Strategy"/>
    <n v="6.25"/>
    <n v="9"/>
    <n v="18.512499937500003"/>
    <n v="2.0569444375000003"/>
    <n v="118"/>
    <n v="7.6271186440677999E-2"/>
    <n v="3.50084745762712"/>
    <n v="0"/>
    <n v="0"/>
    <n v="0"/>
    <n v="18.512499937500003"/>
    <x v="1769"/>
    <n v="-1"/>
    <n v="0"/>
    <s v="NA"/>
    <n v="0"/>
    <n v="0"/>
    <n v="0"/>
    <n v="16.661249943750004"/>
    <n v="-19.438124934375004"/>
    <n v="1.8512499937499989"/>
    <n v="0.92562499687500122"/>
  </r>
  <r>
    <x v="4"/>
    <s v="paris cheap flights"/>
    <s v="Broad"/>
    <x v="1"/>
    <s v="DC to Paris Sale"/>
    <s v="Position 5-10 Bid Strategy"/>
    <n v="6.25"/>
    <n v="10"/>
    <n v="18.637499999999999"/>
    <n v="1.86375"/>
    <n v="43"/>
    <n v="0.232558139534884"/>
    <n v="1.4186046511627901"/>
    <n v="0"/>
    <n v="0"/>
    <n v="0"/>
    <n v="18.637499999999999"/>
    <x v="1770"/>
    <n v="-1"/>
    <n v="0"/>
    <s v="NA"/>
    <n v="0"/>
    <n v="0"/>
    <n v="0"/>
    <n v="16.77375"/>
    <n v="-19.569375000000001"/>
    <n v="1.8637499999999996"/>
    <n v="0.93187500000000156"/>
  </r>
  <r>
    <x v="4"/>
    <s v="rome cheap flights"/>
    <s v="Broad"/>
    <x v="1"/>
    <s v="DC to Rome Sale"/>
    <s v="Position 5-10 Bid Strategy"/>
    <n v="6.25"/>
    <n v="7"/>
    <n v="18.637499999999999"/>
    <n v="2.6625000000000001"/>
    <n v="24"/>
    <n v="0.29166666666666702"/>
    <n v="1.0416666666666701"/>
    <n v="0"/>
    <n v="0"/>
    <n v="0"/>
    <n v="18.637499999999999"/>
    <x v="1770"/>
    <n v="-1"/>
    <n v="0"/>
    <s v="NA"/>
    <n v="0"/>
    <n v="0"/>
    <n v="0"/>
    <n v="16.77375"/>
    <n v="-19.569375000000001"/>
    <n v="1.8637499999999996"/>
    <n v="0.93187500000000156"/>
  </r>
  <r>
    <x v="4"/>
    <s v="europe cheap ticket"/>
    <s v="Broad"/>
    <x v="13"/>
    <s v="Google|Europe"/>
    <s v="Position 5-10 Bid Strategy"/>
    <n v="6.25"/>
    <n v="17"/>
    <n v="18.649999812499999"/>
    <n v="1.0970588125"/>
    <n v="235"/>
    <n v="7.2340425531914901E-2"/>
    <n v="2.1297872340425501"/>
    <n v="0"/>
    <n v="0"/>
    <n v="0"/>
    <n v="18.649999812499999"/>
    <x v="1771"/>
    <n v="-1"/>
    <n v="0"/>
    <s v="NA"/>
    <n v="0"/>
    <n v="0"/>
    <n v="0"/>
    <n v="16.784999831250001"/>
    <n v="-19.582499803125"/>
    <n v="1.8649999812499978"/>
    <n v="0.93249999062500066"/>
  </r>
  <r>
    <x v="4"/>
    <s v="rome airline"/>
    <s v="Broad"/>
    <x v="7"/>
    <s v="New York to Rome Sale"/>
    <s v="Position 5-10 Bid Strategy"/>
    <n v="6.25"/>
    <n v="4"/>
    <n v="18.649999999999999"/>
    <n v="4.6624999999999996"/>
    <n v="20"/>
    <n v="0.2"/>
    <n v="1.1000000000000001"/>
    <n v="0"/>
    <n v="0"/>
    <n v="0"/>
    <n v="18.649999999999999"/>
    <x v="1772"/>
    <n v="-1"/>
    <n v="0"/>
    <s v="NA"/>
    <n v="0"/>
    <n v="0"/>
    <n v="0"/>
    <n v="16.785"/>
    <n v="-19.5825"/>
    <n v="1.8649999999999984"/>
    <n v="0.93250000000000099"/>
  </r>
  <r>
    <x v="4"/>
    <s v="europe flight"/>
    <s v="Broad"/>
    <x v="17"/>
    <s v="Europe Los Angeles"/>
    <s v="Position 5-10 Bid Strategy"/>
    <n v="6.25"/>
    <n v="6"/>
    <n v="18.699999975000001"/>
    <n v="3.1166666625000001"/>
    <n v="191"/>
    <n v="3.1413612565445004E-2"/>
    <n v="1.97047120418848"/>
    <n v="0"/>
    <n v="0"/>
    <n v="0"/>
    <n v="18.699999975000001"/>
    <x v="1773"/>
    <n v="-1"/>
    <n v="0"/>
    <s v="NA"/>
    <n v="0"/>
    <n v="0"/>
    <n v="0"/>
    <n v="16.829999977500002"/>
    <n v="-19.634999973750002"/>
    <n v="1.869999997499999"/>
    <n v="0.93499999875000128"/>
  </r>
  <r>
    <x v="4"/>
    <s v="athens ticket"/>
    <s v="Broad"/>
    <x v="13"/>
    <s v="Google|Athens"/>
    <s v="Position 5-10 Bid Strategy"/>
    <n v="6.25"/>
    <n v="13"/>
    <n v="18.712499975"/>
    <n v="1.4394230750000001"/>
    <n v="273"/>
    <n v="4.7619047619047603E-2"/>
    <n v="1.38205128205128"/>
    <n v="0"/>
    <n v="0"/>
    <n v="0"/>
    <n v="18.712499975"/>
    <x v="1774"/>
    <n v="-1"/>
    <n v="0"/>
    <s v="NA"/>
    <n v="0"/>
    <n v="0"/>
    <n v="0"/>
    <n v="16.841249977500002"/>
    <n v="-19.648124973750001"/>
    <n v="1.8712499974999979"/>
    <n v="0.93562499875000071"/>
  </r>
  <r>
    <x v="4"/>
    <s v="paris airline tickets"/>
    <s v="Broad"/>
    <x v="5"/>
    <s v="San Francisco to Paris Sale"/>
    <s v="Position 5-10 Bid Strategy"/>
    <n v="6.25"/>
    <n v="11"/>
    <n v="18.724999974999999"/>
    <n v="1.702272725"/>
    <n v="97"/>
    <n v="0.11340206185567001"/>
    <n v="1.2467010309278399"/>
    <n v="0"/>
    <n v="0"/>
    <n v="0"/>
    <n v="18.724999974999999"/>
    <x v="1775"/>
    <n v="-1"/>
    <n v="0"/>
    <s v="NA"/>
    <n v="0"/>
    <n v="0"/>
    <n v="0"/>
    <n v="16.852499977499999"/>
    <n v="-19.661249973749999"/>
    <n v="1.8724999975000003"/>
    <n v="0.93624999875000015"/>
  </r>
  <r>
    <x v="4"/>
    <s v="paris tickets"/>
    <s v="Broad"/>
    <x v="10"/>
    <s v="Boston to Paris Sale"/>
    <s v="Position 5-10 Bid Strategy"/>
    <n v="6.25"/>
    <n v="7"/>
    <n v="18.86249995"/>
    <n v="2.6946428500000001"/>
    <n v="331"/>
    <n v="2.1148036253776401E-2"/>
    <n v="1.42930513595166"/>
    <n v="0"/>
    <n v="0"/>
    <n v="0"/>
    <n v="18.86249995"/>
    <x v="1776"/>
    <n v="-1"/>
    <n v="0"/>
    <s v="NA"/>
    <n v="0"/>
    <n v="0"/>
    <n v="0"/>
    <n v="16.976249955"/>
    <n v="-19.8056249475"/>
    <n v="1.886249995"/>
    <n v="0.94312499750000001"/>
  </r>
  <r>
    <x v="4"/>
    <s v="rome airlines"/>
    <s v="Broad"/>
    <x v="0"/>
    <s v="Rome"/>
    <s v="Position 5-10 Bid Strategy"/>
    <n v="6.25"/>
    <n v="14"/>
    <n v="18.874999850000002"/>
    <n v="1.3482142750000001"/>
    <n v="1201"/>
    <n v="1.1656952539550401E-2"/>
    <n v="2.9910074937552"/>
    <n v="0"/>
    <n v="0"/>
    <n v="0"/>
    <n v="18.874999850000002"/>
    <x v="1777"/>
    <n v="-1"/>
    <n v="0"/>
    <s v="NA"/>
    <n v="0"/>
    <n v="0"/>
    <n v="0"/>
    <n v="16.987499865000004"/>
    <n v="-19.818749842500004"/>
    <n v="1.887499984999998"/>
    <n v="0.94374999250000258"/>
  </r>
  <r>
    <x v="4"/>
    <s v="rome fare"/>
    <s v="Broad"/>
    <x v="11"/>
    <s v="Houston to Rome Sale"/>
    <s v="Position 5-10 Bid Strategy"/>
    <n v="6.25"/>
    <n v="7"/>
    <n v="18.949999949999999"/>
    <n v="2.7071428499999999"/>
    <n v="60"/>
    <n v="0.116666666666667"/>
    <n v="1.1665000000000001"/>
    <n v="0"/>
    <n v="0"/>
    <n v="0"/>
    <n v="18.949999949999999"/>
    <x v="1778"/>
    <n v="-1"/>
    <n v="0"/>
    <s v="NA"/>
    <n v="0"/>
    <n v="0"/>
    <n v="0"/>
    <n v="17.054999955"/>
    <n v="-19.897499947499998"/>
    <n v="1.8949999949999992"/>
    <n v="0.94749999749999958"/>
  </r>
  <r>
    <x v="4"/>
    <s v="european flight"/>
    <s v="Broad"/>
    <x v="0"/>
    <s v="Europe"/>
    <s v="Position 5-10 Bid Strategy"/>
    <n v="6.25"/>
    <n v="10"/>
    <n v="18.962499999999999"/>
    <n v="1.89625"/>
    <n v="281"/>
    <n v="3.5587188612099599E-2"/>
    <n v="1.32597864768683"/>
    <n v="0"/>
    <n v="0"/>
    <n v="0"/>
    <n v="18.962499999999999"/>
    <x v="1779"/>
    <n v="-1"/>
    <n v="0"/>
    <s v="NA"/>
    <n v="0"/>
    <n v="0"/>
    <n v="0"/>
    <n v="17.06625"/>
    <n v="-19.910625"/>
    <n v="1.8962499999999984"/>
    <n v="0.94812500000000099"/>
  </r>
  <r>
    <x v="4"/>
    <s v="england travel"/>
    <s v="Broad"/>
    <x v="13"/>
    <s v="Google|England"/>
    <s v="Position 5-10 Bid Strategy"/>
    <n v="6.25"/>
    <n v="8"/>
    <n v="19.024999999999999"/>
    <n v="2.3781249999999998"/>
    <n v="375"/>
    <n v="2.1333333333333301E-2"/>
    <n v="1.6122666666666701"/>
    <n v="0"/>
    <n v="0"/>
    <n v="0"/>
    <n v="19.024999999999999"/>
    <x v="1780"/>
    <n v="-1"/>
    <n v="0"/>
    <s v="NA"/>
    <n v="0"/>
    <n v="0"/>
    <n v="0"/>
    <n v="17.122499999999999"/>
    <n v="-19.97625"/>
    <n v="1.9024999999999999"/>
    <n v="0.95125000000000171"/>
  </r>
  <r>
    <x v="4"/>
    <s v="paris cheap airfare"/>
    <s v="Broad"/>
    <x v="17"/>
    <s v="Los Angeles to Paris Sale"/>
    <s v="Position 5-10 Bid Strategy"/>
    <n v="6.25"/>
    <n v="7"/>
    <n v="19.112499962500003"/>
    <n v="2.7303571375000004"/>
    <n v="22"/>
    <n v="0.31818181818181801"/>
    <n v="1.1818181818181801"/>
    <n v="0"/>
    <n v="0"/>
    <n v="0"/>
    <n v="19.112499962500003"/>
    <x v="1781"/>
    <n v="-1"/>
    <n v="0"/>
    <s v="NA"/>
    <n v="0"/>
    <n v="0"/>
    <n v="0"/>
    <n v="17.201249966250003"/>
    <n v="-20.068124960625003"/>
    <n v="1.9112499962499996"/>
    <n v="0.95562499812499979"/>
  </r>
  <r>
    <x v="4"/>
    <s v="paris airfare"/>
    <s v="Broad"/>
    <x v="10"/>
    <s v="Boston to Paris Sale"/>
    <s v="Position 5-10 Bid Strategy"/>
    <n v="6.25"/>
    <n v="9"/>
    <n v="19.1624999625"/>
    <n v="2.1291666624999999"/>
    <n v="88"/>
    <n v="0.102272727272727"/>
    <n v="2.0772727272727298"/>
    <n v="0"/>
    <n v="0"/>
    <n v="0"/>
    <n v="19.1624999625"/>
    <x v="1782"/>
    <n v="-1"/>
    <n v="0"/>
    <s v="NA"/>
    <n v="0"/>
    <n v="0"/>
    <n v="0"/>
    <n v="17.246249966250002"/>
    <n v="-20.120624960625001"/>
    <n v="1.9162499962499986"/>
    <n v="0.95812499812500107"/>
  </r>
  <r>
    <x v="4"/>
    <s v="overseas flights"/>
    <s v="Broad"/>
    <x v="13"/>
    <s v="Google|Overseas"/>
    <s v="Position 5-10 Bid Strategy"/>
    <n v="6.25"/>
    <n v="7"/>
    <n v="19.187499975000001"/>
    <n v="2.7410714250000003"/>
    <n v="207"/>
    <n v="3.3816425120772903E-2"/>
    <n v="2.3753623188405801"/>
    <n v="0"/>
    <n v="0"/>
    <n v="0"/>
    <n v="19.187499975000001"/>
    <x v="1783"/>
    <n v="-1"/>
    <n v="0"/>
    <s v="NA"/>
    <n v="0"/>
    <n v="0"/>
    <n v="0"/>
    <n v="17.268749977500001"/>
    <n v="-20.146874973750002"/>
    <n v="1.9187499975000009"/>
    <n v="0.95937499875000043"/>
  </r>
  <r>
    <x v="4"/>
    <s v="paris tickets"/>
    <s v="Broad"/>
    <x v="17"/>
    <s v="Los Angeles to Paris Sale"/>
    <s v="Position 5-10 Bid Strategy"/>
    <n v="6.25"/>
    <n v="5"/>
    <n v="19.1875"/>
    <n v="3.8374999999999999"/>
    <n v="372"/>
    <n v="1.34408602150538E-2"/>
    <n v="1.5747311827957"/>
    <n v="0"/>
    <n v="0"/>
    <n v="0"/>
    <n v="19.1875"/>
    <x v="1784"/>
    <n v="-1"/>
    <n v="0"/>
    <s v="NA"/>
    <n v="0"/>
    <n v="0"/>
    <n v="0"/>
    <n v="17.268750000000001"/>
    <n v="-20.146875000000001"/>
    <n v="1.9187499999999993"/>
    <n v="0.95937500000000142"/>
  </r>
  <r>
    <x v="4"/>
    <s v="paris airline"/>
    <s v="Broad"/>
    <x v="17"/>
    <s v="Los Angeles to Paris Sale"/>
    <s v="Position 5-10 Bid Strategy"/>
    <n v="6.25"/>
    <n v="8"/>
    <n v="19.3125"/>
    <n v="2.4140625"/>
    <n v="124"/>
    <n v="6.451612903225809E-2"/>
    <n v="1.22346774193548"/>
    <n v="0"/>
    <n v="0"/>
    <n v="0"/>
    <n v="19.3125"/>
    <x v="1785"/>
    <n v="-1"/>
    <n v="0"/>
    <s v="NA"/>
    <n v="0"/>
    <n v="0"/>
    <n v="0"/>
    <n v="17.381250000000001"/>
    <n v="-20.278124999999999"/>
    <n v="1.9312499999999986"/>
    <n v="0.96562499999999929"/>
  </r>
  <r>
    <x v="4"/>
    <s v="greece airfares"/>
    <s v="Broad"/>
    <x v="0"/>
    <s v="Greece"/>
    <s v="Position 5-10 Bid Strategy"/>
    <n v="6.25"/>
    <n v="9"/>
    <n v="19.337499900000001"/>
    <n v="2.1486111000000001"/>
    <n v="194"/>
    <n v="4.6391752577319603E-2"/>
    <n v="4.4201030927835099"/>
    <n v="0"/>
    <n v="0"/>
    <n v="0"/>
    <n v="19.337499900000001"/>
    <x v="1786"/>
    <n v="-1"/>
    <n v="0"/>
    <s v="NA"/>
    <n v="0"/>
    <n v="0"/>
    <n v="0"/>
    <n v="17.403749910000002"/>
    <n v="-20.304374895000002"/>
    <n v="1.933749989999999"/>
    <n v="0.96687499500000129"/>
  </r>
  <r>
    <x v="4"/>
    <s v="spain fares"/>
    <s v="Broad"/>
    <x v="13"/>
    <s v="Google|Spain"/>
    <s v="Position 5-10 Bid Strategy"/>
    <n v="6.25"/>
    <n v="10"/>
    <n v="19.487500000000001"/>
    <n v="1.94875"/>
    <n v="257"/>
    <n v="3.8910505836575904E-2"/>
    <n v="2.0140077821011699"/>
    <n v="0"/>
    <n v="0"/>
    <n v="0"/>
    <n v="19.487500000000001"/>
    <x v="1787"/>
    <n v="-1"/>
    <n v="0"/>
    <s v="NA"/>
    <n v="0"/>
    <n v="0"/>
    <n v="0"/>
    <n v="17.53875"/>
    <n v="-20.461875000000003"/>
    <n v="1.9487500000000004"/>
    <n v="0.97437500000000199"/>
  </r>
  <r>
    <x v="4"/>
    <s v="hamburg"/>
    <s v="Broad"/>
    <x v="13"/>
    <s v="Google|Hamburg"/>
    <s v="Position 5-10 Bid Strategy"/>
    <n v="6.25"/>
    <n v="5"/>
    <n v="19.524999999999999"/>
    <n v="3.9049999999999998"/>
    <n v="887"/>
    <n v="5.6369785794813995E-3"/>
    <n v="1.0898534385569301"/>
    <n v="0"/>
    <n v="0"/>
    <n v="0"/>
    <n v="19.524999999999999"/>
    <x v="1788"/>
    <n v="-1"/>
    <n v="0"/>
    <s v="NA"/>
    <n v="0"/>
    <n v="0"/>
    <n v="0"/>
    <n v="17.572499999999998"/>
    <n v="-20.501249999999999"/>
    <n v="1.9525000000000006"/>
    <n v="0.97625000000000028"/>
  </r>
  <r>
    <x v="4"/>
    <s v="madrid travel"/>
    <s v="Broad"/>
    <x v="13"/>
    <s v="Google|Madrid"/>
    <s v="Position 5-10 Bid Strategy"/>
    <n v="6.25"/>
    <n v="4"/>
    <n v="19.574999999999999"/>
    <n v="4.8937499999999998"/>
    <n v="755"/>
    <n v="5.29801324503311E-3"/>
    <n v="2.36039735099338"/>
    <n v="0"/>
    <n v="0"/>
    <n v="0"/>
    <n v="19.574999999999999"/>
    <x v="1789"/>
    <n v="-1"/>
    <n v="0"/>
    <s v="NA"/>
    <n v="0"/>
    <n v="0"/>
    <n v="0"/>
    <n v="17.6175"/>
    <n v="-20.553750000000001"/>
    <n v="1.9574999999999996"/>
    <n v="0.97875000000000156"/>
  </r>
  <r>
    <x v="4"/>
    <s v="italy fares"/>
    <s v="Broad"/>
    <x v="13"/>
    <s v="Google|Italy"/>
    <s v="Postiion 1-4 Bid Strategy"/>
    <n v="6.25"/>
    <n v="11"/>
    <n v="19.637499887500002"/>
    <n v="1.7852272625000001"/>
    <n v="283"/>
    <n v="3.8869257950529999E-2"/>
    <n v="1.6908127208480599"/>
    <n v="0"/>
    <n v="0"/>
    <n v="0"/>
    <n v="19.637499887500002"/>
    <x v="1790"/>
    <n v="-1"/>
    <n v="0"/>
    <s v="NA"/>
    <n v="0"/>
    <n v="0"/>
    <n v="0"/>
    <n v="17.673749898750003"/>
    <n v="-20.619374881875004"/>
    <n v="1.9637499887499992"/>
    <n v="0.98187499437500136"/>
  </r>
  <r>
    <x v="4"/>
    <s v="paris fare"/>
    <s v="Broad"/>
    <x v="15"/>
    <s v="Chicago to Paris Sale"/>
    <s v="Position 5-10 Bid Strategy"/>
    <n v="6.25"/>
    <n v="6"/>
    <n v="19.674999974999999"/>
    <n v="3.2791666624999998"/>
    <n v="55"/>
    <n v="0.10909090909090899"/>
    <n v="1.36363636363636"/>
    <n v="0"/>
    <n v="0"/>
    <n v="0"/>
    <n v="19.674999974999999"/>
    <x v="1791"/>
    <n v="-1"/>
    <n v="0"/>
    <s v="NA"/>
    <n v="0"/>
    <n v="0"/>
    <n v="0"/>
    <n v="17.707499977499999"/>
    <n v="-20.658749973749998"/>
    <n v="1.9674999974999992"/>
    <n v="0.98374999874999958"/>
  </r>
  <r>
    <x v="4"/>
    <s v="fly to milan"/>
    <s v="Broad"/>
    <x v="13"/>
    <s v="Google|Milan"/>
    <s v="Position 5-10 Bid Strategy"/>
    <n v="6.25"/>
    <n v="15"/>
    <n v="19.774999875000002"/>
    <n v="1.3183333250000002"/>
    <n v="118"/>
    <n v="0.12711864406779699"/>
    <n v="1.9228813559322"/>
    <n v="0"/>
    <n v="0"/>
    <n v="0"/>
    <n v="19.774999875000002"/>
    <x v="1792"/>
    <n v="-1"/>
    <n v="0"/>
    <s v="NA"/>
    <n v="0"/>
    <n v="0"/>
    <n v="0"/>
    <n v="17.797499887500003"/>
    <n v="-20.763749868750004"/>
    <n v="1.9774999874999999"/>
    <n v="0.98874999375000172"/>
  </r>
  <r>
    <x v="4"/>
    <s v="european airline"/>
    <s v="Broad"/>
    <x v="13"/>
    <s v="Google|Europe"/>
    <s v="Position 5-10 Bid Strategy"/>
    <n v="6.25"/>
    <n v="9"/>
    <n v="19.937499975000001"/>
    <n v="2.2152777750000001"/>
    <n v="639"/>
    <n v="1.4084507042253501E-2"/>
    <n v="1.38810641627543"/>
    <n v="0"/>
    <n v="0"/>
    <n v="0"/>
    <n v="19.937499975000001"/>
    <x v="1793"/>
    <n v="-1"/>
    <n v="0"/>
    <s v="NA"/>
    <n v="0"/>
    <n v="0"/>
    <n v="0"/>
    <n v="17.943749977500001"/>
    <n v="-20.934374973750003"/>
    <n v="1.9937499975000001"/>
    <n v="0.99687499875000185"/>
  </r>
  <r>
    <x v="4"/>
    <s v="turkey ticket"/>
    <s v="Broad"/>
    <x v="0"/>
    <s v="Turkey"/>
    <s v="Position 5-10 Bid Strategy"/>
    <n v="6.25"/>
    <n v="10"/>
    <n v="19.962499999999999"/>
    <n v="1.9962500000000001"/>
    <n v="141"/>
    <n v="7.09219858156028E-2"/>
    <n v="1.67943262411348"/>
    <n v="0"/>
    <n v="0"/>
    <n v="0"/>
    <n v="19.962499999999999"/>
    <x v="1794"/>
    <n v="-1"/>
    <n v="0"/>
    <s v="NA"/>
    <n v="0"/>
    <n v="0"/>
    <n v="0"/>
    <n v="17.966249999999999"/>
    <n v="-20.960625"/>
    <n v="1.9962499999999999"/>
    <n v="0.99812500000000171"/>
  </r>
  <r>
    <x v="4"/>
    <s v="paris flights"/>
    <s v="Broad"/>
    <x v="1"/>
    <s v="DC to Paris Sale"/>
    <s v="Position 5-10 Bid Strategy"/>
    <n v="6.25"/>
    <n v="12"/>
    <n v="19.987500000000001"/>
    <n v="1.6656249999999999"/>
    <n v="368"/>
    <n v="3.2608695652173898E-2"/>
    <n v="2.87660326086956"/>
    <n v="0"/>
    <n v="0"/>
    <n v="0"/>
    <n v="19.987500000000001"/>
    <x v="1795"/>
    <n v="-1"/>
    <n v="0"/>
    <s v="NA"/>
    <n v="0"/>
    <n v="0"/>
    <n v="0"/>
    <n v="17.98875"/>
    <n v="-20.986875000000001"/>
    <n v="1.9987500000000011"/>
    <n v="0.99937500000000057"/>
  </r>
  <r>
    <x v="4"/>
    <s v="france flight"/>
    <s v="Broad"/>
    <x v="8"/>
    <s v="Miami to France Sale"/>
    <s v="Position 5-10 Bid Strategy"/>
    <n v="6.25"/>
    <n v="7"/>
    <n v="20.087499950000002"/>
    <n v="2.86964285"/>
    <n v="192"/>
    <n v="3.6458333333333301E-2"/>
    <n v="2.0874999999999999"/>
    <n v="0"/>
    <n v="0"/>
    <n v="0"/>
    <n v="20.087499950000002"/>
    <x v="1796"/>
    <n v="-1"/>
    <n v="0"/>
    <s v="NA"/>
    <n v="0"/>
    <n v="0"/>
    <n v="0"/>
    <n v="18.078749955000003"/>
    <n v="-21.091874947500003"/>
    <n v="2.0087499949999987"/>
    <n v="1.0043749975000011"/>
  </r>
  <r>
    <x v="4"/>
    <s v="france flights"/>
    <s v="Broad"/>
    <x v="10"/>
    <s v="Boston to France Sale"/>
    <s v="Position 5-10 Bid Strategy"/>
    <n v="6.25"/>
    <n v="9"/>
    <n v="20.099999925000002"/>
    <n v="2.2333333250000003"/>
    <n v="903"/>
    <n v="9.9667774086378697E-3"/>
    <n v="1.9544850498338899"/>
    <n v="0"/>
    <n v="0"/>
    <n v="0"/>
    <n v="20.099999925000002"/>
    <x v="1797"/>
    <n v="-1"/>
    <n v="0"/>
    <s v="NA"/>
    <n v="0"/>
    <n v="0"/>
    <n v="0"/>
    <n v="18.089999932500003"/>
    <n v="-21.104999921250002"/>
    <n v="2.0099999924999992"/>
    <n v="1.0049999962499996"/>
  </r>
  <r>
    <x v="4"/>
    <s v="spain airfares"/>
    <s v="Broad"/>
    <x v="13"/>
    <s v="Google|Spain"/>
    <s v="Position 5-10 Bid Strategy"/>
    <n v="6.25"/>
    <n v="13"/>
    <n v="20.224999924999999"/>
    <n v="1.5557692249999999"/>
    <n v="139"/>
    <n v="9.3525179856115095E-2"/>
    <n v="2.4733812949640299"/>
    <n v="0"/>
    <n v="0"/>
    <n v="0"/>
    <n v="20.224999924999999"/>
    <x v="1798"/>
    <n v="-1"/>
    <n v="0"/>
    <s v="NA"/>
    <n v="0"/>
    <n v="0"/>
    <n v="0"/>
    <n v="18.2024999325"/>
    <n v="-21.23624992125"/>
    <n v="2.0224999924999985"/>
    <n v="1.011249996250001"/>
  </r>
  <r>
    <x v="4"/>
    <s v="international plane tickets"/>
    <s v="Broad"/>
    <x v="13"/>
    <s v="Google|International General"/>
    <s v="Position 5-10 Bid Strategy"/>
    <n v="6.25"/>
    <n v="7"/>
    <n v="20.224999987499999"/>
    <n v="2.8892857125"/>
    <n v="103"/>
    <n v="6.7961165048543701E-2"/>
    <n v="2.2844660194174802"/>
    <n v="0"/>
    <n v="0"/>
    <n v="0"/>
    <n v="20.224999987499999"/>
    <x v="1799"/>
    <n v="-1"/>
    <n v="0"/>
    <s v="NA"/>
    <n v="0"/>
    <n v="0"/>
    <n v="0"/>
    <n v="18.202499988749999"/>
    <n v="-21.236249986874999"/>
    <n v="2.0224999987499999"/>
    <n v="1.0112499993749999"/>
  </r>
  <r>
    <x v="4"/>
    <s v="uk airlines"/>
    <s v="Broad"/>
    <x v="13"/>
    <s v="Google|UK"/>
    <s v="Position 5-10 Bid Strategy"/>
    <n v="6.25"/>
    <n v="6"/>
    <n v="20.349999975000003"/>
    <n v="3.3916666625000005"/>
    <n v="206"/>
    <n v="2.9126213592233E-2"/>
    <n v="1.14271844660194"/>
    <n v="0"/>
    <n v="0"/>
    <n v="0"/>
    <n v="20.349999975000003"/>
    <x v="1800"/>
    <n v="-1"/>
    <n v="0"/>
    <s v="NA"/>
    <n v="0"/>
    <n v="0"/>
    <n v="0"/>
    <n v="18.314999977500005"/>
    <n v="-21.367499973750004"/>
    <n v="2.0349999974999982"/>
    <n v="1.0174999987500009"/>
  </r>
  <r>
    <x v="4"/>
    <s v="france airline"/>
    <s v="Broad"/>
    <x v="8"/>
    <s v="Miami to France Sale"/>
    <s v="Position 5-10 Bid Strategy"/>
    <n v="6.25"/>
    <n v="10"/>
    <n v="20.350000000000001"/>
    <n v="2.0350000000000001"/>
    <n v="109"/>
    <n v="9.1743119266054995E-2"/>
    <n v="1.4642201834862401"/>
    <n v="0"/>
    <n v="0"/>
    <n v="0"/>
    <n v="20.350000000000001"/>
    <x v="1801"/>
    <n v="-1"/>
    <n v="0"/>
    <s v="NA"/>
    <n v="0"/>
    <n v="0"/>
    <n v="0"/>
    <n v="18.315000000000001"/>
    <n v="-21.367500000000003"/>
    <n v="2.0350000000000001"/>
    <n v="1.0175000000000018"/>
  </r>
  <r>
    <x v="4"/>
    <s v="france flights"/>
    <s v="Broad"/>
    <x v="8"/>
    <s v="Miami to France Sale"/>
    <s v="Position 5-10 Bid Strategy"/>
    <n v="6.25"/>
    <n v="8"/>
    <n v="20.512499999999999"/>
    <n v="2.5640624999999999"/>
    <n v="651"/>
    <n v="1.2288786482334899E-2"/>
    <n v="1.90184331797235"/>
    <n v="0"/>
    <n v="0"/>
    <n v="0"/>
    <n v="20.512499999999999"/>
    <x v="1802"/>
    <n v="-1"/>
    <n v="0"/>
    <s v="NA"/>
    <n v="0"/>
    <n v="0"/>
    <n v="0"/>
    <n v="18.46125"/>
    <n v="-21.538125000000001"/>
    <n v="2.0512499999999996"/>
    <n v="1.0256250000000016"/>
  </r>
  <r>
    <x v="4"/>
    <s v="italy ticket"/>
    <s v="Broad"/>
    <x v="13"/>
    <s v="Google|Italy"/>
    <s v="Position 5-10 Bid Strategy"/>
    <n v="6.25"/>
    <n v="13"/>
    <n v="20.574999900000002"/>
    <n v="1.5826923000000002"/>
    <n v="532"/>
    <n v="2.4436090225563901E-2"/>
    <n v="1.51748120300752"/>
    <n v="0"/>
    <n v="0"/>
    <n v="0"/>
    <n v="20.574999900000002"/>
    <x v="1803"/>
    <n v="-1"/>
    <n v="0"/>
    <s v="NA"/>
    <n v="0"/>
    <n v="0"/>
    <n v="0"/>
    <n v="18.517499910000002"/>
    <n v="-21.603749895000004"/>
    <n v="2.0574999900000002"/>
    <n v="1.0287499950000019"/>
  </r>
  <r>
    <x v="4"/>
    <s v="paris airports"/>
    <s v="Broad"/>
    <x v="7"/>
    <s v="New York to Paris Sale"/>
    <s v="Position 5-10 Bid Strategy"/>
    <n v="6.25"/>
    <n v="11"/>
    <n v="20.649999975"/>
    <n v="1.8772727249999999"/>
    <n v="230"/>
    <n v="4.7826086956521706E-2"/>
    <n v="1.12813043478261"/>
    <n v="0"/>
    <n v="0"/>
    <n v="0"/>
    <n v="20.649999975"/>
    <x v="1804"/>
    <n v="-1"/>
    <n v="0"/>
    <s v="NA"/>
    <n v="0"/>
    <n v="0"/>
    <n v="0"/>
    <n v="18.584999977500001"/>
    <n v="-21.682499973750001"/>
    <n v="2.0649999974999993"/>
    <n v="1.0324999987500014"/>
  </r>
  <r>
    <x v="4"/>
    <s v="international flights"/>
    <s v="Broad"/>
    <x v="17"/>
    <s v="International Los Angeles"/>
    <s v="Position 5-10 Bid Strategy"/>
    <n v="6.25"/>
    <n v="6"/>
    <n v="20.712499949999998"/>
    <n v="3.4520833249999998"/>
    <n v="697"/>
    <n v="8.60832137733142E-3"/>
    <n v="4.5488091822094701"/>
    <n v="0"/>
    <n v="0"/>
    <n v="0"/>
    <n v="20.712499949999998"/>
    <x v="1805"/>
    <n v="-1"/>
    <n v="0"/>
    <s v="NA"/>
    <n v="0"/>
    <n v="0"/>
    <n v="0"/>
    <n v="18.641249954999999"/>
    <n v="-21.748124947499999"/>
    <n v="2.0712499949999987"/>
    <n v="1.0356249975000011"/>
  </r>
  <r>
    <x v="4"/>
    <s v="london fares"/>
    <s v="Broad"/>
    <x v="13"/>
    <s v="Google|London"/>
    <s v="Position 5-10 Bid Strategy"/>
    <n v="6.25"/>
    <n v="9"/>
    <n v="20.724999974999999"/>
    <n v="2.302777775"/>
    <n v="150"/>
    <n v="0.06"/>
    <n v="1.95733333333333"/>
    <n v="0"/>
    <n v="0"/>
    <n v="0"/>
    <n v="20.724999974999999"/>
    <x v="1806"/>
    <n v="-1"/>
    <n v="0"/>
    <s v="NA"/>
    <n v="0"/>
    <n v="0"/>
    <n v="0"/>
    <n v="18.6524999775"/>
    <n v="-21.761249973750001"/>
    <n v="2.0724999974999996"/>
    <n v="1.0362499987500016"/>
  </r>
  <r>
    <x v="4"/>
    <s v="paris airports"/>
    <s v="Broad"/>
    <x v="11"/>
    <s v="Houston to Paris Sale"/>
    <s v="Position 5-10 Bid Strategy"/>
    <n v="6.25"/>
    <n v="8"/>
    <n v="20.774999999999999"/>
    <n v="2.5968749999999998"/>
    <n v="90"/>
    <n v="8.8888888888888892E-2"/>
    <n v="1.21055555555556"/>
    <n v="0"/>
    <n v="0"/>
    <n v="0"/>
    <n v="20.774999999999999"/>
    <x v="1807"/>
    <n v="-1"/>
    <n v="0"/>
    <s v="NA"/>
    <n v="0"/>
    <n v="0"/>
    <n v="0"/>
    <n v="18.697499999999998"/>
    <n v="-21.813749999999999"/>
    <n v="2.0775000000000006"/>
    <n v="1.0387500000000003"/>
  </r>
  <r>
    <x v="4"/>
    <s v="rome airfare"/>
    <s v="Broad"/>
    <x v="7"/>
    <s v="New York to Rome Sale"/>
    <s v="Position 5-10 Bid Strategy"/>
    <n v="6.25"/>
    <n v="6"/>
    <n v="20.85"/>
    <n v="3.4750000000000001"/>
    <n v="15"/>
    <n v="0.4"/>
    <n v="1.06666666666667"/>
    <n v="0"/>
    <n v="0"/>
    <n v="0"/>
    <n v="20.85"/>
    <x v="1808"/>
    <n v="-1"/>
    <n v="0"/>
    <s v="NA"/>
    <n v="0"/>
    <n v="0"/>
    <n v="0"/>
    <n v="18.765000000000001"/>
    <n v="-21.892500000000002"/>
    <n v="2.0850000000000009"/>
    <n v="1.0425000000000004"/>
  </r>
  <r>
    <x v="4"/>
    <s v="madrid airfare"/>
    <s v="Broad"/>
    <x v="13"/>
    <s v="Google|Madrid"/>
    <s v="Position 5-10 Bid Strategy"/>
    <n v="6.25"/>
    <n v="9"/>
    <n v="20.8749999375"/>
    <n v="2.3194444375000001"/>
    <n v="520"/>
    <n v="1.7307692307692298E-2"/>
    <n v="1.2675000000000001"/>
    <n v="0"/>
    <n v="0"/>
    <n v="0"/>
    <n v="20.8749999375"/>
    <x v="1809"/>
    <n v="-1"/>
    <n v="0"/>
    <s v="NA"/>
    <n v="0"/>
    <n v="0"/>
    <n v="0"/>
    <n v="18.787499943749999"/>
    <n v="-21.918749934375001"/>
    <n v="2.0874999937500007"/>
    <n v="1.0437499968750004"/>
  </r>
  <r>
    <x v="4"/>
    <s v="paris cheap tickets"/>
    <s v="Broad"/>
    <x v="17"/>
    <s v="Los Angeles to Paris Sale"/>
    <s v="Position 5-10 Bid Strategy"/>
    <n v="6.25"/>
    <n v="8"/>
    <n v="21.024999999999999"/>
    <n v="2.6281249999999998"/>
    <n v="107"/>
    <n v="7.4766355140186896E-2"/>
    <n v="2.7260747663551399"/>
    <n v="0"/>
    <n v="0"/>
    <n v="0"/>
    <n v="21.024999999999999"/>
    <x v="1810"/>
    <n v="-1"/>
    <n v="0"/>
    <s v="NA"/>
    <n v="0"/>
    <n v="0"/>
    <n v="0"/>
    <n v="18.922499999999999"/>
    <n v="-22.076249999999998"/>
    <n v="2.1024999999999991"/>
    <n v="1.0512499999999996"/>
  </r>
  <r>
    <x v="4"/>
    <s v="germany airfare"/>
    <s v="Broad"/>
    <x v="13"/>
    <s v="Google|Germany"/>
    <s v="Position 5-10 Bid Strategy"/>
    <n v="6.25"/>
    <n v="14"/>
    <n v="21.062499850000002"/>
    <n v="1.5044642750000001"/>
    <n v="526"/>
    <n v="2.6615969581749003E-2"/>
    <n v="1.7277566539924001"/>
    <n v="0"/>
    <n v="0"/>
    <n v="0"/>
    <n v="21.062499850000002"/>
    <x v="1811"/>
    <n v="-1"/>
    <n v="0"/>
    <s v="NA"/>
    <n v="0"/>
    <n v="0"/>
    <n v="0"/>
    <n v="18.956249865000004"/>
    <n v="-22.115624842500004"/>
    <n v="2.106249984999998"/>
    <n v="1.0531249925000026"/>
  </r>
  <r>
    <x v="4"/>
    <s v="flight to venice"/>
    <s v="Broad"/>
    <x v="0"/>
    <s v="Venice"/>
    <s v="Position 5-10 Bid Strategy"/>
    <n v="6.25"/>
    <n v="15"/>
    <n v="21.074999999999999"/>
    <n v="1.405"/>
    <n v="331"/>
    <n v="4.5317220543806602E-2"/>
    <n v="5.7027190332326301"/>
    <n v="0"/>
    <n v="0"/>
    <n v="0"/>
    <n v="21.074999999999999"/>
    <x v="1812"/>
    <n v="-1"/>
    <n v="0"/>
    <s v="NA"/>
    <n v="0"/>
    <n v="0"/>
    <n v="0"/>
    <n v="18.967500000000001"/>
    <n v="-22.12875"/>
    <n v="2.1074999999999982"/>
    <n v="1.0537500000000009"/>
  </r>
  <r>
    <x v="4"/>
    <s v="france air fare"/>
    <s v="Broad"/>
    <x v="7"/>
    <s v="New York to France Sale"/>
    <s v="Position 5-10 Bid Strategy"/>
    <n v="6.25"/>
    <n v="9"/>
    <n v="21.162499987499999"/>
    <n v="2.3513888874999997"/>
    <n v="62"/>
    <n v="0.14516129032258099"/>
    <n v="1.5322580645161299"/>
    <n v="0"/>
    <n v="0"/>
    <n v="0"/>
    <n v="21.162499987499999"/>
    <x v="1813"/>
    <n v="-1"/>
    <n v="0"/>
    <s v="NA"/>
    <n v="0"/>
    <n v="0"/>
    <n v="0"/>
    <n v="19.046249988749999"/>
    <n v="-22.220624986874999"/>
    <n v="2.1162499987499999"/>
    <n v="1.0581249993749999"/>
  </r>
  <r>
    <x v="4"/>
    <s v="overseas travel"/>
    <s v="Broad"/>
    <x v="13"/>
    <s v="Google|Overseas"/>
    <s v="Position 5-10 Bid Strategy"/>
    <n v="6.25"/>
    <n v="7"/>
    <n v="21.199999975000001"/>
    <n v="3.028571425"/>
    <n v="306"/>
    <n v="2.2875816993464099E-2"/>
    <n v="2.2137254901960799"/>
    <n v="0"/>
    <n v="0"/>
    <n v="0"/>
    <n v="21.199999975000001"/>
    <x v="1814"/>
    <n v="-1"/>
    <n v="0"/>
    <s v="NA"/>
    <n v="0"/>
    <n v="0"/>
    <n v="0"/>
    <n v="19.079999977500002"/>
    <n v="-22.259999973750002"/>
    <n v="2.119999997499999"/>
    <n v="1.0599999987500013"/>
  </r>
  <r>
    <x v="4"/>
    <s v="rome airfare"/>
    <s v="Broad"/>
    <x v="0"/>
    <s v="Rome"/>
    <s v="Position 5-10 Bid Strategy"/>
    <n v="6.25"/>
    <n v="18"/>
    <n v="21.224999924999999"/>
    <n v="1.1791666624999999"/>
    <n v="649"/>
    <n v="2.7734976887519299E-2"/>
    <n v="4.6642526964560904"/>
    <n v="0"/>
    <n v="0"/>
    <n v="0"/>
    <n v="21.224999924999999"/>
    <x v="1815"/>
    <n v="-1"/>
    <n v="0"/>
    <s v="NA"/>
    <n v="0"/>
    <n v="0"/>
    <n v="0"/>
    <n v="19.102499932499999"/>
    <n v="-22.28624992125"/>
    <n v="2.1224999924999999"/>
    <n v="1.0612499962500017"/>
  </r>
  <r>
    <x v="4"/>
    <s v="madrid tickets"/>
    <s v="Broad"/>
    <x v="13"/>
    <s v="Google|Madrid"/>
    <s v="Position 5-10 Bid Strategy"/>
    <n v="6.25"/>
    <n v="7"/>
    <n v="21.249999925000001"/>
    <n v="3.0357142750000001"/>
    <n v="761"/>
    <n v="9.1984231274638614E-3"/>
    <n v="1.79303547963206"/>
    <n v="0"/>
    <n v="0"/>
    <n v="0"/>
    <n v="21.249999925000001"/>
    <x v="1816"/>
    <n v="-1"/>
    <n v="0"/>
    <s v="NA"/>
    <n v="0"/>
    <n v="0"/>
    <n v="0"/>
    <n v="19.1249999325"/>
    <n v="-22.312499921250001"/>
    <n v="2.1249999925000012"/>
    <n v="1.0624999962500006"/>
  </r>
  <r>
    <x v="4"/>
    <s v="european airfare"/>
    <s v="Broad"/>
    <x v="0"/>
    <s v="Europe"/>
    <s v="Position 5-10 Bid Strategy"/>
    <n v="6.25"/>
    <n v="10"/>
    <n v="21.475000000000001"/>
    <n v="2.1475"/>
    <n v="88"/>
    <n v="0.11363636363636401"/>
    <n v="1.3454545454545499"/>
    <n v="0"/>
    <n v="0"/>
    <n v="0"/>
    <n v="21.475000000000001"/>
    <x v="1817"/>
    <n v="-1"/>
    <n v="0"/>
    <s v="NA"/>
    <n v="0"/>
    <n v="0"/>
    <n v="0"/>
    <n v="19.327500000000001"/>
    <n v="-22.548750000000002"/>
    <n v="2.1475000000000009"/>
    <n v="1.0737500000000004"/>
  </r>
  <r>
    <x v="4"/>
    <s v="istanbul flights"/>
    <s v="Broad"/>
    <x v="13"/>
    <s v="Google|Istanbul"/>
    <s v="Position 5-10 Bid Strategy"/>
    <n v="6.25"/>
    <n v="8"/>
    <n v="21.487500000000001"/>
    <n v="2.6859375000000001"/>
    <n v="253"/>
    <n v="3.1620553359683799E-2"/>
    <n v="1.65573122529644"/>
    <n v="0"/>
    <n v="0"/>
    <n v="0"/>
    <n v="21.487500000000001"/>
    <x v="1818"/>
    <n v="-1"/>
    <n v="0"/>
    <s v="NA"/>
    <n v="0"/>
    <n v="0"/>
    <n v="0"/>
    <n v="19.338750000000001"/>
    <n v="-22.561875000000001"/>
    <n v="2.1487499999999997"/>
    <n v="1.0743749999999999"/>
  </r>
  <r>
    <x v="4"/>
    <s v="paris cheap flight"/>
    <s v="Broad"/>
    <x v="11"/>
    <s v="Houston to Paris Sale"/>
    <s v="Position 5-10 Bid Strategy"/>
    <n v="6.25"/>
    <n v="10"/>
    <n v="21.6"/>
    <n v="2.16"/>
    <n v="104"/>
    <n v="9.6153846153846201E-2"/>
    <n v="2.8737499999999998"/>
    <n v="0"/>
    <n v="0"/>
    <n v="0"/>
    <n v="21.6"/>
    <x v="1819"/>
    <n v="-1"/>
    <n v="0"/>
    <s v="NA"/>
    <n v="0"/>
    <n v="0"/>
    <n v="0"/>
    <n v="19.440000000000001"/>
    <n v="-22.680000000000003"/>
    <n v="2.16"/>
    <n v="1.0800000000000018"/>
  </r>
  <r>
    <x v="4"/>
    <s v="air france to europe"/>
    <s v="Broad"/>
    <x v="0"/>
    <s v="Europe Branded"/>
    <s v="Position 5-10 Bid Strategy"/>
    <n v="6.25"/>
    <n v="21"/>
    <n v="21.687499837500003"/>
    <n v="1.0327380875000001"/>
    <n v="137"/>
    <n v="0.153284671532847"/>
    <n v="1.01459854014599"/>
    <n v="0"/>
    <n v="0"/>
    <n v="0"/>
    <n v="21.687499837500003"/>
    <x v="1820"/>
    <n v="-1"/>
    <n v="0"/>
    <s v="NA"/>
    <n v="0"/>
    <n v="0"/>
    <n v="0"/>
    <n v="19.518749853750002"/>
    <n v="-22.771874829375005"/>
    <n v="2.1687499837500006"/>
    <n v="1.0843749918750021"/>
  </r>
  <r>
    <x v="4"/>
    <s v="barcelona flights"/>
    <s v="Broad"/>
    <x v="1"/>
    <s v="DC to Barcelona Sale"/>
    <s v="Position 5-10 Bid Strategy"/>
    <n v="6.25"/>
    <n v="9"/>
    <n v="21.774999937499999"/>
    <n v="2.4194444374999997"/>
    <n v="182"/>
    <n v="4.9450549450549497E-2"/>
    <n v="1.7109340659340699"/>
    <n v="0"/>
    <n v="0"/>
    <n v="0"/>
    <n v="21.774999937499999"/>
    <x v="1821"/>
    <n v="-1"/>
    <n v="0"/>
    <s v="NA"/>
    <n v="0"/>
    <n v="0"/>
    <n v="0"/>
    <n v="19.597499943749998"/>
    <n v="-22.863749934375001"/>
    <n v="2.1774999937500006"/>
    <n v="1.0887499968750021"/>
  </r>
  <r>
    <x v="4"/>
    <s v="rome ticket"/>
    <s v="Broad"/>
    <x v="11"/>
    <s v="Houston to Rome Sale"/>
    <s v="Position 5-10 Bid Strategy"/>
    <n v="6.25"/>
    <n v="4"/>
    <n v="21.824999999999999"/>
    <n v="5.4562499999999998"/>
    <n v="50"/>
    <n v="0.08"/>
    <n v="1.1796"/>
    <n v="0"/>
    <n v="0"/>
    <n v="0"/>
    <n v="21.824999999999999"/>
    <x v="1822"/>
    <n v="-1"/>
    <n v="0"/>
    <s v="NA"/>
    <n v="0"/>
    <n v="0"/>
    <n v="0"/>
    <n v="19.642499999999998"/>
    <n v="-22.916250000000002"/>
    <n v="2.182500000000001"/>
    <n v="1.0912500000000023"/>
  </r>
  <r>
    <x v="4"/>
    <s v="germany ticket"/>
    <s v="Broad"/>
    <x v="13"/>
    <s v="Google|Germany"/>
    <s v="Position 5-10 Bid Strategy"/>
    <n v="6.25"/>
    <n v="22"/>
    <n v="21.837499750000003"/>
    <n v="0.99261362500000005"/>
    <n v="599"/>
    <n v="3.6727879799666102E-2"/>
    <n v="1.75826377295492"/>
    <n v="0"/>
    <n v="0"/>
    <n v="0"/>
    <n v="21.837499750000003"/>
    <x v="1823"/>
    <n v="-1"/>
    <n v="0"/>
    <s v="NA"/>
    <n v="0"/>
    <n v="0"/>
    <n v="0"/>
    <n v="19.653749775000001"/>
    <n v="-22.929374737500005"/>
    <n v="2.1837499750000013"/>
    <n v="1.0918749875000024"/>
  </r>
  <r>
    <x v="4"/>
    <s v="paris flight"/>
    <s v="Broad"/>
    <x v="8"/>
    <s v="Miami to Paris Sale"/>
    <s v="Position 5-10 Bid Strategy"/>
    <n v="6.25"/>
    <n v="12"/>
    <n v="22.149999900000001"/>
    <n v="1.8458333250000001"/>
    <n v="292"/>
    <n v="4.1095890410958902E-2"/>
    <n v="3.1784246575342499"/>
    <n v="0"/>
    <n v="0"/>
    <n v="0"/>
    <n v="22.149999900000001"/>
    <x v="1824"/>
    <n v="-1"/>
    <n v="0"/>
    <s v="NA"/>
    <n v="0"/>
    <n v="0"/>
    <n v="0"/>
    <n v="19.934999910000002"/>
    <n v="-23.257499895000002"/>
    <n v="2.214999989999999"/>
    <n v="1.1074999950000013"/>
  </r>
  <r>
    <x v="4"/>
    <s v="italy plane tickets"/>
    <s v="Broad"/>
    <x v="13"/>
    <s v="Google|Italy"/>
    <s v="Position 5-10 Bid Strategy"/>
    <n v="6.25"/>
    <n v="6"/>
    <n v="22.162500000000001"/>
    <n v="3.6937500000000001"/>
    <n v="50"/>
    <n v="0.12"/>
    <n v="2.282"/>
    <n v="0"/>
    <n v="0"/>
    <n v="0"/>
    <n v="22.162500000000001"/>
    <x v="1825"/>
    <n v="-1"/>
    <n v="0"/>
    <s v="NA"/>
    <n v="0"/>
    <n v="0"/>
    <n v="0"/>
    <n v="19.946250000000003"/>
    <n v="-23.270625000000003"/>
    <n v="2.2162499999999987"/>
    <n v="1.1081250000000011"/>
  </r>
  <r>
    <x v="4"/>
    <s v="fly to rome"/>
    <s v="Broad"/>
    <x v="0"/>
    <s v="Rome"/>
    <s v="Position 5-10 Bid Strategy"/>
    <n v="6.25"/>
    <n v="19"/>
    <n v="22.237499775"/>
    <n v="1.170394725"/>
    <n v="532"/>
    <n v="3.5714285714285698E-2"/>
    <n v="6.5554511278195502"/>
    <n v="0"/>
    <n v="0"/>
    <n v="0"/>
    <n v="22.237499775"/>
    <x v="1826"/>
    <n v="-1"/>
    <n v="0"/>
    <s v="NA"/>
    <n v="0"/>
    <n v="0"/>
    <n v="0"/>
    <n v="20.013749797500001"/>
    <n v="-23.349374763749999"/>
    <n v="2.2237499774999989"/>
    <n v="1.1118749887499995"/>
  </r>
  <r>
    <x v="4"/>
    <s v="rome tickets"/>
    <s v="Broad"/>
    <x v="0"/>
    <s v="Rome"/>
    <s v="Position 5-10 Bid Strategy"/>
    <n v="6.25"/>
    <n v="15"/>
    <n v="22.299999937500001"/>
    <n v="1.4866666625"/>
    <n v="829"/>
    <n v="1.8094089264173701E-2"/>
    <n v="3.0700844390832298"/>
    <n v="0"/>
    <n v="0"/>
    <n v="0"/>
    <n v="22.299999937500001"/>
    <x v="1827"/>
    <n v="-1"/>
    <n v="0"/>
    <s v="NA"/>
    <n v="0"/>
    <n v="0"/>
    <n v="0"/>
    <n v="20.069999943750002"/>
    <n v="-23.414999934375"/>
    <n v="2.229999993749999"/>
    <n v="1.1149999968749995"/>
  </r>
  <r>
    <x v="4"/>
    <s v="barcelona flight"/>
    <s v="Broad"/>
    <x v="1"/>
    <s v="DC to Barcelona Sale"/>
    <s v="Position 5-10 Bid Strategy"/>
    <n v="6.25"/>
    <n v="7"/>
    <n v="22.387499925"/>
    <n v="3.1982142749999998"/>
    <n v="134"/>
    <n v="5.2238805970149196E-2"/>
    <n v="1.3614925373134299"/>
    <n v="0"/>
    <n v="0"/>
    <n v="0"/>
    <n v="22.387499925"/>
    <x v="1828"/>
    <n v="-1"/>
    <n v="0"/>
    <s v="NA"/>
    <n v="0"/>
    <n v="0"/>
    <n v="0"/>
    <n v="20.148749932499999"/>
    <n v="-23.506874921250002"/>
    <n v="2.2387499925000007"/>
    <n v="1.1193749962500021"/>
  </r>
  <r>
    <x v="4"/>
    <s v="spain airline"/>
    <s v="Broad"/>
    <x v="0"/>
    <s v="Spain"/>
    <s v="Position 5-10 Bid Strategy"/>
    <n v="6.25"/>
    <n v="14"/>
    <n v="22.449999949999999"/>
    <n v="1.6035714249999999"/>
    <n v="509"/>
    <n v="2.75049115913556E-2"/>
    <n v="1.3223968565815301"/>
    <n v="0"/>
    <n v="0"/>
    <n v="0"/>
    <n v="22.449999949999999"/>
    <x v="1829"/>
    <n v="-1"/>
    <n v="0"/>
    <s v="NA"/>
    <n v="0"/>
    <n v="0"/>
    <n v="0"/>
    <n v="20.204999954999998"/>
    <n v="-23.572499947499999"/>
    <n v="2.2449999950000006"/>
    <n v="1.1224999975000003"/>
  </r>
  <r>
    <x v="4"/>
    <s v="turkey flight"/>
    <s v="Broad"/>
    <x v="0"/>
    <s v="Turkey"/>
    <s v="Position 5-10 Bid Strategy"/>
    <n v="6.25"/>
    <n v="14"/>
    <n v="22.474999924999999"/>
    <n v="1.6053571375"/>
    <n v="609"/>
    <n v="2.2988505747126398E-2"/>
    <n v="1.6515599343185501"/>
    <n v="0"/>
    <n v="0"/>
    <n v="0"/>
    <n v="22.474999924999999"/>
    <x v="1830"/>
    <n v="-1"/>
    <n v="0"/>
    <s v="NA"/>
    <n v="0"/>
    <n v="0"/>
    <n v="0"/>
    <n v="20.227499932499999"/>
    <n v="-23.59874992125"/>
    <n v="2.2474999924999999"/>
    <n v="1.1237499962500017"/>
  </r>
  <r>
    <x v="4"/>
    <s v="italy cheap tickets"/>
    <s v="Broad"/>
    <x v="7"/>
    <s v="New York to Italy Sale"/>
    <s v="Position 5-10 Bid Strategy"/>
    <n v="6.25"/>
    <n v="8"/>
    <n v="22.487500000000001"/>
    <n v="2.8109375000000001"/>
    <n v="22"/>
    <n v="0.36363636363636404"/>
    <n v="1.6340909090909099"/>
    <n v="0"/>
    <n v="0"/>
    <n v="0"/>
    <n v="22.487500000000001"/>
    <x v="1831"/>
    <n v="-1"/>
    <n v="0"/>
    <s v="NA"/>
    <n v="0"/>
    <n v="0"/>
    <n v="0"/>
    <n v="20.23875"/>
    <n v="-23.611875000000001"/>
    <n v="2.2487500000000011"/>
    <n v="1.1243750000000006"/>
  </r>
  <r>
    <x v="4"/>
    <s v="london cheap tickets"/>
    <s v="Broad"/>
    <x v="13"/>
    <s v="Google|London"/>
    <s v="Position 5-10 Bid Strategy"/>
    <n v="6.25"/>
    <n v="11"/>
    <n v="22.499999912499998"/>
    <n v="2.0454545374999999"/>
    <n v="313"/>
    <n v="3.5143769968051103E-2"/>
    <n v="2.78019169329073"/>
    <n v="0"/>
    <n v="0"/>
    <n v="0"/>
    <n v="22.499999912499998"/>
    <x v="1832"/>
    <n v="-1"/>
    <n v="0"/>
    <s v="NA"/>
    <n v="0"/>
    <n v="0"/>
    <n v="0"/>
    <n v="20.249999921249998"/>
    <n v="-23.624999908124998"/>
    <n v="2.2499999912500002"/>
    <n v="1.1249999956250001"/>
  </r>
  <r>
    <x v="4"/>
    <s v="italy cheap tickets"/>
    <s v="Broad"/>
    <x v="0"/>
    <s v="Italy"/>
    <s v="Position 5-10 Bid Strategy"/>
    <n v="6.25"/>
    <n v="23"/>
    <n v="22.562499749999997"/>
    <n v="0.98097824999999994"/>
    <n v="667"/>
    <n v="3.4482758620689703E-2"/>
    <n v="5.2832083958020997"/>
    <n v="0"/>
    <n v="0"/>
    <n v="0"/>
    <n v="22.562499749999997"/>
    <x v="1833"/>
    <n v="-1"/>
    <n v="0"/>
    <s v="NA"/>
    <n v="0"/>
    <n v="0"/>
    <n v="0"/>
    <n v="20.306249774999998"/>
    <n v="-23.690624737499999"/>
    <n v="2.2562499749999994"/>
    <n v="1.1281249875000015"/>
  </r>
  <r>
    <x v="4"/>
    <s v="london flights"/>
    <s v="Broad"/>
    <x v="13"/>
    <s v="Google|London"/>
    <s v="Position 5-10 Bid Strategy"/>
    <n v="6.25"/>
    <n v="11"/>
    <n v="22.6999999875"/>
    <n v="2.0636363625"/>
    <n v="463"/>
    <n v="2.3758099352051799E-2"/>
    <n v="3.4090712742980598"/>
    <n v="0"/>
    <n v="0"/>
    <n v="0"/>
    <n v="22.6999999875"/>
    <x v="1834"/>
    <n v="-1"/>
    <n v="0"/>
    <s v="NA"/>
    <n v="0"/>
    <n v="0"/>
    <n v="0"/>
    <n v="20.429999988750001"/>
    <n v="-23.834999986875001"/>
    <n v="2.2699999987499986"/>
    <n v="1.1349999993750011"/>
  </r>
  <r>
    <x v="4"/>
    <s v="rome airline"/>
    <s v="Broad"/>
    <x v="11"/>
    <s v="Houston to Rome Sale"/>
    <s v="Position 5-10 Bid Strategy"/>
    <n v="6.25"/>
    <n v="8"/>
    <n v="22.787500000000001"/>
    <n v="2.8484375000000002"/>
    <n v="110"/>
    <n v="7.2727272727272696E-2"/>
    <n v="1.05454545454545"/>
    <n v="0"/>
    <n v="0"/>
    <n v="0"/>
    <n v="22.787500000000001"/>
    <x v="1835"/>
    <n v="-1"/>
    <n v="0"/>
    <s v="NA"/>
    <n v="0"/>
    <n v="0"/>
    <n v="0"/>
    <n v="20.508750000000003"/>
    <n v="-23.926875000000003"/>
    <n v="2.2787499999999987"/>
    <n v="1.1393750000000011"/>
  </r>
  <r>
    <x v="4"/>
    <s v="spain airfare"/>
    <s v="Broad"/>
    <x v="0"/>
    <s v="Spain"/>
    <s v="Position 5-10 Bid Strategy"/>
    <n v="6.25"/>
    <n v="8"/>
    <n v="22.8125"/>
    <n v="2.8515625"/>
    <n v="154"/>
    <n v="5.1948051948051903E-2"/>
    <n v="1.58896103896104"/>
    <n v="0"/>
    <n v="0"/>
    <n v="0"/>
    <n v="22.8125"/>
    <x v="1836"/>
    <n v="-1"/>
    <n v="0"/>
    <s v="NA"/>
    <n v="0"/>
    <n v="0"/>
    <n v="0"/>
    <n v="20.53125"/>
    <n v="-23.953125"/>
    <n v="2.28125"/>
    <n v="1.140625"/>
  </r>
  <r>
    <x v="4"/>
    <s v="rome airline"/>
    <s v="Broad"/>
    <x v="13"/>
    <s v="Google|Rome"/>
    <s v="Position 5-10 Bid Strategy"/>
    <n v="6.25"/>
    <n v="16"/>
    <n v="22.824999999999999"/>
    <n v="1.4265625"/>
    <n v="492"/>
    <n v="3.2520325203252001E-2"/>
    <n v="1.80772357723577"/>
    <n v="0"/>
    <n v="0"/>
    <n v="0"/>
    <n v="22.824999999999999"/>
    <x v="1837"/>
    <n v="-1"/>
    <n v="0"/>
    <s v="NA"/>
    <n v="0"/>
    <n v="0"/>
    <n v="0"/>
    <n v="20.5425"/>
    <n v="-23.966249999999999"/>
    <n v="2.2824999999999989"/>
    <n v="1.1412499999999994"/>
  </r>
  <r>
    <x v="4"/>
    <s v="paris cheap flight"/>
    <s v="Broad"/>
    <x v="10"/>
    <s v="Boston to Paris Sale"/>
    <s v="Position 5-10 Bid Strategy"/>
    <n v="6.25"/>
    <n v="10"/>
    <n v="22.987500000000001"/>
    <n v="2.2987500000000001"/>
    <n v="63"/>
    <n v="0.158730158730159"/>
    <n v="2.4142857142857101"/>
    <n v="0"/>
    <n v="0"/>
    <n v="0"/>
    <n v="22.987500000000001"/>
    <x v="1838"/>
    <n v="-1"/>
    <n v="0"/>
    <s v="NA"/>
    <n v="0"/>
    <n v="0"/>
    <n v="0"/>
    <n v="20.688750000000002"/>
    <n v="-24.136875000000003"/>
    <n v="2.2987499999999983"/>
    <n v="1.1493750000000027"/>
  </r>
  <r>
    <x v="4"/>
    <s v="cheap international flights"/>
    <s v="Broad"/>
    <x v="9"/>
    <s v="Cheap International Detroit"/>
    <s v="Position 5-10 Bid Strategy"/>
    <n v="6.25"/>
    <n v="6"/>
    <n v="23.074999949999999"/>
    <n v="3.8458333250000001"/>
    <n v="121"/>
    <n v="4.9586776859504099E-2"/>
    <n v="2.0526446280991699"/>
    <n v="0"/>
    <n v="0"/>
    <n v="0"/>
    <n v="23.074999949999999"/>
    <x v="1839"/>
    <n v="-1"/>
    <n v="0"/>
    <s v="NA"/>
    <n v="0"/>
    <n v="0"/>
    <n v="0"/>
    <n v="20.767499954999998"/>
    <n v="-24.228749947499999"/>
    <n v="2.3074999950000006"/>
    <n v="1.1537499975000003"/>
  </r>
  <r>
    <x v="4"/>
    <s v="barcelona tickets"/>
    <s v="Broad"/>
    <x v="0"/>
    <s v="Barcelona"/>
    <s v="Position 5-10 Bid Strategy"/>
    <n v="6.25"/>
    <n v="15"/>
    <n v="23.087499937499999"/>
    <n v="1.5391666625"/>
    <n v="1783"/>
    <n v="8.4127874369040907E-3"/>
    <n v="5.57818283791363"/>
    <n v="0"/>
    <n v="0"/>
    <n v="0"/>
    <n v="23.087499937499999"/>
    <x v="1840"/>
    <n v="-1"/>
    <n v="0"/>
    <s v="NA"/>
    <n v="0"/>
    <n v="0"/>
    <n v="0"/>
    <n v="20.77874994375"/>
    <n v="-24.241874934374998"/>
    <n v="2.3087499937499985"/>
    <n v="1.1543749968749992"/>
  </r>
  <r>
    <x v="4"/>
    <s v="rome fares"/>
    <s v="Broad"/>
    <x v="13"/>
    <s v="Google|Rome"/>
    <s v="Position 5-10 Bid Strategy"/>
    <n v="6.25"/>
    <n v="19"/>
    <n v="23.349999887500001"/>
    <n v="1.2289473625"/>
    <n v="182"/>
    <n v="0.10439560439560401"/>
    <n v="2.2994505494505502"/>
    <n v="0"/>
    <n v="0"/>
    <n v="0"/>
    <n v="23.349999887500001"/>
    <x v="1841"/>
    <n v="-1"/>
    <n v="0"/>
    <s v="NA"/>
    <n v="0"/>
    <n v="0"/>
    <n v="0"/>
    <n v="21.014999898750002"/>
    <n v="-24.517499881875001"/>
    <n v="2.334999988749999"/>
    <n v="1.1674999943749995"/>
  </r>
  <r>
    <x v="4"/>
    <s v="paris ticket"/>
    <s v="Broad"/>
    <x v="11"/>
    <s v="Houston to Paris Sale"/>
    <s v="Position 5-10 Bid Strategy"/>
    <n v="6.25"/>
    <n v="7"/>
    <n v="23.499999949999999"/>
    <n v="3.3571428499999998"/>
    <n v="141"/>
    <n v="4.9645390070922002E-2"/>
    <n v="1.44631205673759"/>
    <n v="0"/>
    <n v="0"/>
    <n v="0"/>
    <n v="23.499999949999999"/>
    <x v="1842"/>
    <n v="-1"/>
    <n v="0"/>
    <s v="NA"/>
    <n v="0"/>
    <n v="0"/>
    <n v="0"/>
    <n v="21.149999954999998"/>
    <n v="-24.674999947500002"/>
    <n v="2.349999995000001"/>
    <n v="1.1749999975000023"/>
  </r>
  <r>
    <x v="4"/>
    <s v="florence flight"/>
    <s v="Broad"/>
    <x v="13"/>
    <s v="Google|Florence"/>
    <s v="Position 5-10 Bid Strategy"/>
    <n v="6.25"/>
    <n v="10"/>
    <n v="23.7"/>
    <n v="2.37"/>
    <n v="239"/>
    <n v="4.1841004184100396E-2"/>
    <n v="1.4615062761506299"/>
    <n v="0"/>
    <n v="0"/>
    <n v="0"/>
    <n v="23.7"/>
    <x v="1843"/>
    <n v="-1"/>
    <n v="0"/>
    <s v="NA"/>
    <n v="0"/>
    <n v="0"/>
    <n v="0"/>
    <n v="21.33"/>
    <n v="-24.885000000000002"/>
    <n v="2.370000000000001"/>
    <n v="1.1850000000000023"/>
  </r>
  <r>
    <x v="4"/>
    <s v="athens flights"/>
    <s v="Broad"/>
    <x v="7"/>
    <s v="New York to Athens Sale"/>
    <s v="Position 5-10 Bid Strategy"/>
    <n v="6.25"/>
    <n v="9"/>
    <n v="23.912499937500002"/>
    <n v="2.6569444375"/>
    <n v="85"/>
    <n v="0.10588235294117601"/>
    <n v="1.26905882352941"/>
    <n v="0"/>
    <n v="0"/>
    <n v="0"/>
    <n v="23.912499937500002"/>
    <x v="1844"/>
    <n v="-1"/>
    <n v="0"/>
    <s v="NA"/>
    <n v="0"/>
    <n v="0"/>
    <n v="0"/>
    <n v="21.521249943750004"/>
    <n v="-25.108124934375002"/>
    <n v="2.391249993749998"/>
    <n v="1.1956249968750008"/>
  </r>
  <r>
    <x v="4"/>
    <s v="frankfurt flights"/>
    <s v="Broad"/>
    <x v="13"/>
    <s v="Google|Frankfurt"/>
    <s v="Position 5-10 Bid Strategy"/>
    <n v="6.25"/>
    <n v="6"/>
    <n v="24.024999975"/>
    <n v="4.0041666625000003"/>
    <n v="221"/>
    <n v="2.7149321266968299E-2"/>
    <n v="1.7262443438913999"/>
    <n v="0"/>
    <n v="0"/>
    <n v="0"/>
    <n v="24.024999975"/>
    <x v="1845"/>
    <n v="-1"/>
    <n v="0"/>
    <s v="NA"/>
    <n v="0"/>
    <n v="0"/>
    <n v="0"/>
    <n v="21.622499977500002"/>
    <n v="-25.226249973750001"/>
    <n v="2.4024999974999979"/>
    <n v="1.2012499987500007"/>
  </r>
  <r>
    <x v="4"/>
    <s v="geneva airlines"/>
    <s v="Broad"/>
    <x v="13"/>
    <s v="Google|Geneva"/>
    <s v="Position 5-10 Bid Strategy"/>
    <n v="6.25"/>
    <n v="8"/>
    <n v="24.1"/>
    <n v="3.0125000000000002"/>
    <n v="142"/>
    <n v="5.63380281690141E-2"/>
    <n v="1.45140845070423"/>
    <n v="0"/>
    <n v="0"/>
    <n v="0"/>
    <n v="24.1"/>
    <x v="1846"/>
    <n v="-1"/>
    <n v="0"/>
    <s v="NA"/>
    <n v="0"/>
    <n v="0"/>
    <n v="0"/>
    <n v="21.69"/>
    <n v="-25.305000000000003"/>
    <n v="2.41"/>
    <n v="1.2050000000000018"/>
  </r>
  <r>
    <x v="4"/>
    <s v="france flight deals"/>
    <s v="Broad"/>
    <x v="7"/>
    <s v="New York to France Sale"/>
    <s v="Position 5-10 Bid Strategy"/>
    <n v="6.25"/>
    <n v="5"/>
    <n v="24.212499999999999"/>
    <n v="4.8425000000000002"/>
    <n v="68"/>
    <n v="7.3529411764705899E-2"/>
    <n v="2.0292647058823499"/>
    <n v="0"/>
    <n v="0"/>
    <n v="0"/>
    <n v="24.212499999999999"/>
    <x v="1847"/>
    <n v="-1"/>
    <n v="0"/>
    <s v="NA"/>
    <n v="0"/>
    <n v="0"/>
    <n v="0"/>
    <n v="21.791249999999998"/>
    <n v="-25.423124999999999"/>
    <n v="2.4212500000000006"/>
    <n v="1.2106250000000003"/>
  </r>
  <r>
    <x v="4"/>
    <s v="italy cheap flights"/>
    <s v="Broad"/>
    <x v="7"/>
    <s v="New York to Italy Sale"/>
    <s v="Position 5-10 Bid Strategy"/>
    <n v="6.25"/>
    <n v="7"/>
    <n v="24.237500000000001"/>
    <n v="3.4624999999999999"/>
    <n v="54"/>
    <n v="0.12962962962962998"/>
    <n v="1.6309259259259301"/>
    <n v="0"/>
    <n v="0"/>
    <n v="0"/>
    <n v="24.237500000000001"/>
    <x v="1848"/>
    <n v="-1"/>
    <n v="0"/>
    <s v="NA"/>
    <n v="0"/>
    <n v="0"/>
    <n v="0"/>
    <n v="21.813750000000002"/>
    <n v="-25.449375000000003"/>
    <n v="2.4237499999999983"/>
    <n v="1.2118750000000027"/>
  </r>
  <r>
    <x v="4"/>
    <s v="france flights"/>
    <s v="Broad"/>
    <x v="15"/>
    <s v="Chicago to France Sale"/>
    <s v="Position 5-10 Bid Strategy"/>
    <n v="6.25"/>
    <n v="12"/>
    <n v="24.3"/>
    <n v="2.0249999999999999"/>
    <n v="938"/>
    <n v="1.27931769722815E-2"/>
    <n v="1.6254797441364599"/>
    <n v="0"/>
    <n v="0"/>
    <n v="0"/>
    <n v="24.3"/>
    <x v="1849"/>
    <n v="-1"/>
    <n v="0"/>
    <s v="NA"/>
    <n v="0"/>
    <n v="0"/>
    <n v="0"/>
    <n v="21.87"/>
    <n v="-25.515000000000001"/>
    <n v="2.4299999999999997"/>
    <n v="1.2149999999999999"/>
  </r>
  <r>
    <x v="4"/>
    <s v="paris cheap fares"/>
    <s v="Broad"/>
    <x v="7"/>
    <s v="New York to Paris Sale"/>
    <s v="Position 5-10 Bid Strategy"/>
    <n v="6.25"/>
    <n v="9"/>
    <n v="24.462499949999998"/>
    <n v="2.7180555499999999"/>
    <n v="42"/>
    <n v="0.214285714285714"/>
    <n v="1.40452380952381"/>
    <n v="0"/>
    <n v="0"/>
    <n v="0"/>
    <n v="24.462499949999998"/>
    <x v="1850"/>
    <n v="-1"/>
    <n v="0"/>
    <s v="NA"/>
    <n v="0"/>
    <n v="0"/>
    <n v="0"/>
    <n v="22.016249954999999"/>
    <n v="-25.685624947499999"/>
    <n v="2.4462499949999987"/>
    <n v="1.2231249975000011"/>
  </r>
  <r>
    <x v="4"/>
    <s v="madrid airline"/>
    <s v="Broad"/>
    <x v="13"/>
    <s v="Google|Madrid"/>
    <s v="Position 5-10 Bid Strategy"/>
    <n v="6.25"/>
    <n v="11"/>
    <n v="24.624999987499997"/>
    <n v="2.2386363624999999"/>
    <n v="575"/>
    <n v="1.9130434782608702E-2"/>
    <n v="1.4137391304347799"/>
    <n v="0"/>
    <n v="0"/>
    <n v="0"/>
    <n v="24.624999987499997"/>
    <x v="1851"/>
    <n v="-1"/>
    <n v="0"/>
    <s v="NA"/>
    <n v="0"/>
    <n v="0"/>
    <n v="0"/>
    <n v="22.16249998875"/>
    <n v="-25.856249986875"/>
    <n v="2.4624999987499976"/>
    <n v="1.2312499993750023"/>
  </r>
  <r>
    <x v="4"/>
    <s v="international flights"/>
    <s v="Broad"/>
    <x v="1"/>
    <s v="International DC"/>
    <s v="Position 5-10 Bid Strategy"/>
    <n v="6.25"/>
    <n v="8"/>
    <n v="24.712499999999999"/>
    <n v="3.0890624999999998"/>
    <n v="567"/>
    <n v="1.41093474426808E-2"/>
    <n v="5.1954144620811302"/>
    <n v="0"/>
    <n v="0"/>
    <n v="0"/>
    <n v="24.712499999999999"/>
    <x v="1852"/>
    <n v="-1"/>
    <n v="0"/>
    <s v="NA"/>
    <n v="0"/>
    <n v="0"/>
    <n v="0"/>
    <n v="22.241250000000001"/>
    <n v="-25.948125000000001"/>
    <n v="2.4712499999999977"/>
    <n v="1.2356250000000024"/>
  </r>
  <r>
    <x v="4"/>
    <s v="rome ticket"/>
    <s v="Broad"/>
    <x v="13"/>
    <s v="Google|Rome"/>
    <s v="Position 5-10 Bid Strategy"/>
    <n v="6.25"/>
    <n v="12"/>
    <n v="24.724999950000004"/>
    <n v="2.0604166625000002"/>
    <n v="361"/>
    <n v="3.3240997229916899E-2"/>
    <n v="1.67728531855956"/>
    <n v="0"/>
    <n v="0"/>
    <n v="0"/>
    <n v="24.724999950000004"/>
    <x v="1853"/>
    <n v="-1"/>
    <n v="0"/>
    <s v="NA"/>
    <n v="0"/>
    <n v="0"/>
    <n v="0"/>
    <n v="22.252499955000005"/>
    <n v="-25.961249947500004"/>
    <n v="2.4724999949999997"/>
    <n v="1.2362499974999999"/>
  </r>
  <r>
    <x v="4"/>
    <s v="istanbul cheap flights"/>
    <s v="Broad"/>
    <x v="13"/>
    <s v="Google|Istanbul"/>
    <s v="Position 5-10 Bid Strategy"/>
    <n v="6.25"/>
    <n v="19"/>
    <n v="24.737499825"/>
    <n v="1.3019736749999999"/>
    <n v="860"/>
    <n v="2.2093023255814002E-2"/>
    <n v="1.38976744186047"/>
    <n v="0"/>
    <n v="0"/>
    <n v="0"/>
    <n v="24.737499825"/>
    <x v="1854"/>
    <n v="-1"/>
    <n v="0"/>
    <s v="NA"/>
    <n v="0"/>
    <n v="0"/>
    <n v="0"/>
    <n v="22.263749842500001"/>
    <n v="-25.974374816250002"/>
    <n v="2.4737499824999993"/>
    <n v="1.2368749912500014"/>
  </r>
  <r>
    <x v="4"/>
    <s v="flights to nuremberg"/>
    <s v="Broad"/>
    <x v="13"/>
    <s v="Google|Nuremberg"/>
    <s v="Position 5-10 Bid Strategy"/>
    <n v="6.25"/>
    <n v="8"/>
    <n v="24.787500000000001"/>
    <n v="3.0984375000000002"/>
    <n v="173"/>
    <n v="4.6242774566474E-2"/>
    <n v="1.30809248554913"/>
    <n v="0"/>
    <n v="0"/>
    <n v="0"/>
    <n v="24.787500000000001"/>
    <x v="1855"/>
    <n v="-1"/>
    <n v="0"/>
    <s v="NA"/>
    <n v="0"/>
    <n v="0"/>
    <n v="0"/>
    <n v="22.308750000000003"/>
    <n v="-26.026875000000004"/>
    <n v="2.478749999999998"/>
    <n v="1.2393750000000026"/>
  </r>
  <r>
    <x v="4"/>
    <s v="italy flight"/>
    <s v="Broad"/>
    <x v="0"/>
    <s v="Italy"/>
    <s v="Position 5-10 Bid Strategy"/>
    <n v="6.25"/>
    <n v="13"/>
    <n v="25.137499887500002"/>
    <n v="1.9336538375000001"/>
    <n v="563"/>
    <n v="2.3090586145648299E-2"/>
    <n v="2.0674955595026598"/>
    <n v="0"/>
    <n v="0"/>
    <n v="0"/>
    <n v="25.137499887500002"/>
    <x v="1856"/>
    <n v="-1"/>
    <n v="0"/>
    <s v="NA"/>
    <n v="0"/>
    <n v="0"/>
    <n v="0"/>
    <n v="22.623749898750003"/>
    <n v="-26.394374881875002"/>
    <n v="2.5137499887499999"/>
    <n v="1.2568749943749999"/>
  </r>
  <r>
    <x v="4"/>
    <s v="hamburg flights"/>
    <s v="Broad"/>
    <x v="13"/>
    <s v="Google|Hamburg"/>
    <s v="Position 5-10 Bid Strategy"/>
    <n v="6.25"/>
    <n v="8"/>
    <n v="25.225000000000001"/>
    <n v="3.1531250000000002"/>
    <n v="342"/>
    <n v="2.3391812865497102E-2"/>
    <n v="1.1418128654970801"/>
    <n v="0"/>
    <n v="0"/>
    <n v="0"/>
    <n v="25.225000000000001"/>
    <x v="1857"/>
    <n v="-1"/>
    <n v="0"/>
    <s v="NA"/>
    <n v="0"/>
    <n v="0"/>
    <n v="0"/>
    <n v="22.702500000000001"/>
    <n v="-26.486250000000002"/>
    <n v="2.5225000000000009"/>
    <n v="1.2612500000000004"/>
  </r>
  <r>
    <x v="4"/>
    <s v="india airfare"/>
    <s v="Broad"/>
    <x v="22"/>
    <s v="India"/>
    <s v="Position 5-10 Bid Strategy"/>
    <n v="6.25"/>
    <n v="13"/>
    <n v="25.262499925"/>
    <n v="1.9432692249999999"/>
    <n v="586"/>
    <n v="2.2184300341296898E-2"/>
    <n v="1.1337883959044399"/>
    <n v="0"/>
    <n v="0"/>
    <n v="0"/>
    <n v="25.262499925"/>
    <x v="1858"/>
    <n v="-1"/>
    <n v="0"/>
    <s v="NA"/>
    <n v="0"/>
    <n v="0"/>
    <n v="0"/>
    <n v="22.736249932500002"/>
    <n v="-26.525624921250003"/>
    <n v="2.5262499924999986"/>
    <n v="1.2631249962500029"/>
  </r>
  <r>
    <x v="4"/>
    <s v="paris airline"/>
    <s v="Broad"/>
    <x v="5"/>
    <s v="San Francisco to Paris Sale"/>
    <s v="Position 5-10 Bid Strategy"/>
    <n v="6.25"/>
    <n v="12"/>
    <n v="25.36249995"/>
    <n v="2.1135416624999999"/>
    <n v="136"/>
    <n v="8.8235294117647106E-2"/>
    <n v="1.2850735294117599"/>
    <n v="0"/>
    <n v="0"/>
    <n v="0"/>
    <n v="25.36249995"/>
    <x v="1859"/>
    <n v="-1"/>
    <n v="0"/>
    <s v="NA"/>
    <n v="0"/>
    <n v="0"/>
    <n v="0"/>
    <n v="22.826249955000002"/>
    <n v="-26.630624947500003"/>
    <n v="2.5362499949999986"/>
    <n v="1.2681249975000028"/>
  </r>
  <r>
    <x v="4"/>
    <s v="fly to spain"/>
    <s v="Broad"/>
    <x v="0"/>
    <s v="Spain"/>
    <s v="Position 5-10 Bid Strategy"/>
    <n v="6.25"/>
    <n v="11"/>
    <n v="25.387499912499997"/>
    <n v="2.3079545374999997"/>
    <n v="197"/>
    <n v="5.5837563451776699E-2"/>
    <n v="1.46192893401015"/>
    <n v="0"/>
    <n v="0"/>
    <n v="0"/>
    <n v="25.387499912499997"/>
    <x v="1860"/>
    <n v="-1"/>
    <n v="0"/>
    <s v="NA"/>
    <n v="0"/>
    <n v="0"/>
    <n v="0"/>
    <n v="22.848749921249997"/>
    <n v="-26.656874908124998"/>
    <n v="2.5387499912500004"/>
    <n v="1.2693749956250002"/>
  </r>
  <r>
    <x v="4"/>
    <s v="india vacation"/>
    <s v="Broad"/>
    <x v="22"/>
    <s v="India"/>
    <s v="Position 5-10 Bid Strategy"/>
    <n v="6.25"/>
    <n v="7"/>
    <n v="25.399999975"/>
    <n v="3.6285714250000001"/>
    <n v="750"/>
    <n v="9.3333333333333306E-3"/>
    <n v="1.3321333333333301"/>
    <n v="0"/>
    <n v="0"/>
    <n v="0"/>
    <n v="25.399999975"/>
    <x v="1861"/>
    <n v="-1"/>
    <n v="0"/>
    <s v="NA"/>
    <n v="0"/>
    <n v="0"/>
    <n v="0"/>
    <n v="22.859999977499999"/>
    <n v="-26.669999973750002"/>
    <n v="2.5399999975000007"/>
    <n v="1.2699999987500021"/>
  </r>
  <r>
    <x v="4"/>
    <s v="cheap international flights"/>
    <s v="Broad"/>
    <x v="17"/>
    <s v="Cheap International Los Angeles"/>
    <s v="Position 5-10 Bid Strategy"/>
    <n v="6.25"/>
    <n v="9"/>
    <n v="25.425000000000001"/>
    <n v="2.8250000000000002"/>
    <n v="132"/>
    <n v="6.8181818181818205E-2"/>
    <n v="2.6690909090909098"/>
    <n v="0"/>
    <n v="0"/>
    <n v="0"/>
    <n v="25.425000000000001"/>
    <x v="1862"/>
    <n v="-1"/>
    <n v="0"/>
    <s v="NA"/>
    <n v="0"/>
    <n v="0"/>
    <n v="0"/>
    <n v="22.8825"/>
    <n v="-26.696250000000003"/>
    <n v="2.5425000000000004"/>
    <n v="1.271250000000002"/>
  </r>
  <r>
    <x v="4"/>
    <s v="italy tickets"/>
    <s v="Broad"/>
    <x v="0"/>
    <s v="Italy"/>
    <s v="Position 5-10 Bid Strategy"/>
    <n v="6.25"/>
    <n v="13"/>
    <n v="25.712499962500001"/>
    <n v="1.9778846125"/>
    <n v="895"/>
    <n v="1.4525139664804501E-2"/>
    <n v="3.0048044692737399"/>
    <n v="0"/>
    <n v="0"/>
    <n v="0"/>
    <n v="25.712499962500001"/>
    <x v="1863"/>
    <n v="-1"/>
    <n v="0"/>
    <s v="NA"/>
    <n v="0"/>
    <n v="0"/>
    <n v="0"/>
    <n v="23.141249966250001"/>
    <n v="-26.998124960625002"/>
    <n v="2.5712499962499997"/>
    <n v="1.2856249981250016"/>
  </r>
  <r>
    <x v="4"/>
    <s v="spain tickets"/>
    <s v="Broad"/>
    <x v="0"/>
    <s v="Spain"/>
    <s v="Position 5-10 Bid Strategy"/>
    <n v="6.25"/>
    <n v="12"/>
    <n v="25.749999899999999"/>
    <n v="2.1458333249999999"/>
    <n v="453"/>
    <n v="2.6490066225165601E-2"/>
    <n v="2.0183222958057399"/>
    <n v="0"/>
    <n v="0"/>
    <n v="0"/>
    <n v="25.749999899999999"/>
    <x v="1864"/>
    <n v="-1"/>
    <n v="0"/>
    <s v="NA"/>
    <n v="0"/>
    <n v="0"/>
    <n v="0"/>
    <n v="23.17499991"/>
    <n v="-27.037499895"/>
    <n v="2.5749999899999985"/>
    <n v="1.287499995000001"/>
  </r>
  <r>
    <x v="4"/>
    <s v="paris air ticket"/>
    <s v="Broad"/>
    <x v="7"/>
    <s v="New York to Paris Sale"/>
    <s v="Position 5-10 Bid Strategy"/>
    <n v="6.25"/>
    <n v="9"/>
    <n v="25.799999962499996"/>
    <n v="2.8666666624999997"/>
    <n v="67"/>
    <n v="0.134328358208955"/>
    <n v="1.6265671641791"/>
    <n v="0"/>
    <n v="0"/>
    <n v="0"/>
    <n v="25.799999962499996"/>
    <x v="1865"/>
    <n v="-1"/>
    <n v="0"/>
    <s v="NA"/>
    <n v="0"/>
    <n v="0"/>
    <n v="0"/>
    <n v="23.219999966249997"/>
    <n v="-27.089999960624997"/>
    <n v="2.5799999962499989"/>
    <n v="1.2899999981250012"/>
  </r>
  <r>
    <x v="4"/>
    <s v="london airfare"/>
    <s v="Broad"/>
    <x v="13"/>
    <s v="Google|London"/>
    <s v="Position 5-10 Bid Strategy"/>
    <n v="6.25"/>
    <n v="16"/>
    <n v="25.9375"/>
    <n v="1.62109375"/>
    <n v="797"/>
    <n v="2.0075282308657499E-2"/>
    <n v="2.7265997490589702"/>
    <n v="0"/>
    <n v="0"/>
    <n v="0"/>
    <n v="25.9375"/>
    <x v="1866"/>
    <n v="-1"/>
    <n v="0"/>
    <s v="NA"/>
    <n v="0"/>
    <n v="0"/>
    <n v="0"/>
    <n v="23.34375"/>
    <n v="-27.234375"/>
    <n v="2.59375"/>
    <n v="1.296875"/>
  </r>
  <r>
    <x v="4"/>
    <s v="france cheap airlines"/>
    <s v="Broad"/>
    <x v="7"/>
    <s v="New York to France Sale"/>
    <s v="Position 5-10 Bid Strategy"/>
    <n v="6.25"/>
    <n v="10"/>
    <n v="25.987500000000001"/>
    <n v="2.5987499999999999"/>
    <n v="105"/>
    <n v="9.5238095238095205E-2"/>
    <n v="1.13295238095238"/>
    <n v="0"/>
    <n v="0"/>
    <n v="0"/>
    <n v="25.987500000000001"/>
    <x v="1867"/>
    <n v="-1"/>
    <n v="0"/>
    <s v="NA"/>
    <n v="0"/>
    <n v="0"/>
    <n v="0"/>
    <n v="23.388750000000002"/>
    <n v="-27.286875000000002"/>
    <n v="2.598749999999999"/>
    <n v="1.2993750000000013"/>
  </r>
  <r>
    <x v="4"/>
    <s v="paris cheap tickets"/>
    <s v="Broad"/>
    <x v="15"/>
    <s v="Chicago to Paris Sale"/>
    <s v="Position 5-10 Bid Strategy"/>
    <n v="6.25"/>
    <n v="12"/>
    <n v="25.999999949999999"/>
    <n v="2.1666666625"/>
    <n v="134"/>
    <n v="8.9552238805970102E-2"/>
    <n v="2.53917910447761"/>
    <n v="0"/>
    <n v="0"/>
    <n v="0"/>
    <n v="25.999999949999999"/>
    <x v="1868"/>
    <n v="-1"/>
    <n v="0"/>
    <s v="NA"/>
    <n v="0"/>
    <n v="0"/>
    <n v="0"/>
    <n v="23.399999954999998"/>
    <n v="-27.299999947500002"/>
    <n v="2.599999995000001"/>
    <n v="1.2999999975000023"/>
  </r>
  <r>
    <x v="4"/>
    <s v="european flight"/>
    <s v="Broad"/>
    <x v="13"/>
    <s v="Google|Europe"/>
    <s v="Position 5-10 Bid Strategy"/>
    <n v="6.25"/>
    <n v="11"/>
    <n v="26.037499950000001"/>
    <n v="2.36704545"/>
    <n v="398"/>
    <n v="2.7638190954773899E-2"/>
    <n v="1.60829145728643"/>
    <n v="0"/>
    <n v="0"/>
    <n v="0"/>
    <n v="26.037499950000001"/>
    <x v="1869"/>
    <n v="-1"/>
    <n v="0"/>
    <s v="NA"/>
    <n v="0"/>
    <n v="0"/>
    <n v="0"/>
    <n v="23.433749955"/>
    <n v="-27.339374947500001"/>
    <n v="2.6037499950000011"/>
    <n v="1.3018749975000006"/>
  </r>
  <r>
    <x v="4"/>
    <s v="international fare"/>
    <s v="Broad"/>
    <x v="13"/>
    <s v="Google|International General"/>
    <s v="Position 5-10 Bid Strategy"/>
    <n v="6.25"/>
    <n v="11"/>
    <n v="26.174999949999997"/>
    <n v="2.3795454499999997"/>
    <n v="256"/>
    <n v="4.296875E-2"/>
    <n v="1.578125"/>
    <n v="0"/>
    <n v="0"/>
    <n v="0"/>
    <n v="26.174999949999997"/>
    <x v="1870"/>
    <n v="-1"/>
    <n v="0"/>
    <s v="NA"/>
    <n v="0"/>
    <n v="0"/>
    <n v="0"/>
    <n v="23.557499954999997"/>
    <n v="-27.483749947499998"/>
    <n v="2.6174999949999993"/>
    <n v="1.3087499975000014"/>
  </r>
  <r>
    <x v="4"/>
    <s v="florence travel"/>
    <s v="Broad"/>
    <x v="0"/>
    <s v="Florence"/>
    <s v="Position 5-10 Bid Strategy"/>
    <n v="6.25"/>
    <n v="11"/>
    <n v="26.2249999"/>
    <n v="2.3840908999999999"/>
    <n v="1731"/>
    <n v="6.3547082611207393E-3"/>
    <n v="2.0254766031195799"/>
    <n v="0"/>
    <n v="0"/>
    <n v="0"/>
    <n v="26.2249999"/>
    <x v="1871"/>
    <n v="-1"/>
    <n v="0"/>
    <s v="NA"/>
    <n v="0"/>
    <n v="0"/>
    <n v="0"/>
    <n v="23.602499910000002"/>
    <n v="-27.536249895000001"/>
    <n v="2.6224999899999979"/>
    <n v="1.3112499950000007"/>
  </r>
  <r>
    <x v="4"/>
    <s v="paris tickets"/>
    <s v="Broad"/>
    <x v="1"/>
    <s v="DC to Paris Sale"/>
    <s v="Position 5-10 Bid Strategy"/>
    <n v="6.25"/>
    <n v="6"/>
    <n v="26.224999949999997"/>
    <n v="4.3708333249999995"/>
    <n v="62"/>
    <n v="9.6774193548387094E-2"/>
    <n v="1.39629032258065"/>
    <n v="0"/>
    <n v="0"/>
    <n v="0"/>
    <n v="26.224999949999997"/>
    <x v="1872"/>
    <n v="-1"/>
    <n v="0"/>
    <s v="NA"/>
    <n v="0"/>
    <n v="0"/>
    <n v="0"/>
    <n v="23.602499954999999"/>
    <n v="-27.5362499475"/>
    <n v="2.6224999949999983"/>
    <n v="1.3112499975000027"/>
  </r>
  <r>
    <x v="4"/>
    <s v="paris ticket"/>
    <s v="Broad"/>
    <x v="5"/>
    <s v="San Francisco to Paris Sale"/>
    <s v="Position 5-10 Bid Strategy"/>
    <n v="6.25"/>
    <n v="9"/>
    <n v="26.4124999125"/>
    <n v="2.9347222125000001"/>
    <n v="160"/>
    <n v="5.6250000000000001E-2"/>
    <n v="1.454"/>
    <n v="0"/>
    <n v="0"/>
    <n v="0"/>
    <n v="26.4124999125"/>
    <x v="1873"/>
    <n v="-1"/>
    <n v="0"/>
    <s v="NA"/>
    <n v="0"/>
    <n v="0"/>
    <n v="0"/>
    <n v="23.77124992125"/>
    <n v="-27.733124908124999"/>
    <n v="2.6412499912499996"/>
    <n v="1.3206249956249998"/>
  </r>
  <r>
    <x v="4"/>
    <s v="venice flight"/>
    <s v="Broad"/>
    <x v="13"/>
    <s v="Google|Venice"/>
    <s v="Position 5-10 Bid Strategy"/>
    <n v="6.25"/>
    <n v="9"/>
    <n v="26.524999912500004"/>
    <n v="2.9472222125000003"/>
    <n v="522"/>
    <n v="1.72413793103448E-2"/>
    <n v="1.61072796934866"/>
    <n v="0"/>
    <n v="0"/>
    <n v="0"/>
    <n v="26.524999912500004"/>
    <x v="1874"/>
    <n v="-1"/>
    <n v="0"/>
    <s v="NA"/>
    <n v="0"/>
    <n v="0"/>
    <n v="0"/>
    <n v="23.872499921250004"/>
    <n v="-27.851249908125006"/>
    <n v="2.65249999125"/>
    <n v="1.3262499956250018"/>
  </r>
  <r>
    <x v="4"/>
    <s v="paris cheap airline"/>
    <s v="Broad"/>
    <x v="7"/>
    <s v="New York to Paris Sale"/>
    <s v="Position 5-10 Bid Strategy"/>
    <n v="6.25"/>
    <n v="13"/>
    <n v="26.975000000000001"/>
    <n v="2.0750000000000002"/>
    <n v="38"/>
    <n v="0.34210526315789502"/>
    <n v="1.1576315789473699"/>
    <n v="0"/>
    <n v="0"/>
    <n v="0"/>
    <n v="26.975000000000001"/>
    <x v="1875"/>
    <n v="-1"/>
    <n v="0"/>
    <s v="NA"/>
    <n v="0"/>
    <n v="0"/>
    <n v="0"/>
    <n v="24.277500000000003"/>
    <n v="-28.323750000000004"/>
    <n v="2.697499999999998"/>
    <n v="1.3487500000000026"/>
  </r>
  <r>
    <x v="4"/>
    <s v="france fare"/>
    <s v="Broad"/>
    <x v="7"/>
    <s v="New York to France Sale"/>
    <s v="Position 5-10 Bid Strategy"/>
    <n v="6.25"/>
    <n v="10"/>
    <n v="27.25"/>
    <n v="2.7250000000000001"/>
    <n v="107"/>
    <n v="9.34579439252336E-2"/>
    <n v="1.2422429906542101"/>
    <n v="0"/>
    <n v="0"/>
    <n v="0"/>
    <n v="27.25"/>
    <x v="1876"/>
    <n v="-1"/>
    <n v="0"/>
    <s v="NA"/>
    <n v="0"/>
    <n v="0"/>
    <n v="0"/>
    <n v="24.525000000000002"/>
    <n v="-28.612500000000001"/>
    <n v="2.7249999999999979"/>
    <n v="1.3625000000000007"/>
  </r>
  <r>
    <x v="4"/>
    <s v="berlin flights"/>
    <s v="Broad"/>
    <x v="13"/>
    <s v="Google|Berlin"/>
    <s v="Position 5-10 Bid Strategy"/>
    <n v="6.25"/>
    <n v="10"/>
    <n v="27.45"/>
    <n v="2.7450000000000001"/>
    <n v="1116"/>
    <n v="8.9605734767025103E-3"/>
    <n v="1.24229390681004"/>
    <n v="0"/>
    <n v="0"/>
    <n v="0"/>
    <n v="27.45"/>
    <x v="1877"/>
    <n v="-1"/>
    <n v="0"/>
    <s v="NA"/>
    <n v="0"/>
    <n v="0"/>
    <n v="0"/>
    <n v="24.704999999999998"/>
    <n v="-28.822500000000002"/>
    <n v="2.745000000000001"/>
    <n v="1.3725000000000023"/>
  </r>
  <r>
    <x v="4"/>
    <s v="turkey airports"/>
    <s v="Broad"/>
    <x v="13"/>
    <s v="Google|Turkey"/>
    <s v="Position 5-10 Bid Strategy"/>
    <n v="6.25"/>
    <n v="6"/>
    <n v="27.624999975000001"/>
    <n v="4.6041666625"/>
    <n v="363"/>
    <n v="1.6528925619834701E-2"/>
    <n v="1.9702479338843"/>
    <n v="0"/>
    <n v="0"/>
    <n v="0"/>
    <n v="27.624999975000001"/>
    <x v="1878"/>
    <n v="-1"/>
    <n v="0"/>
    <s v="NA"/>
    <n v="0"/>
    <n v="0"/>
    <n v="0"/>
    <n v="24.862499977500001"/>
    <n v="-29.006249973750002"/>
    <n v="2.7624999975000009"/>
    <n v="1.3812499987500004"/>
  </r>
  <r>
    <x v="4"/>
    <s v="international cheap flight"/>
    <s v="Broad"/>
    <x v="13"/>
    <s v="Google|International General"/>
    <s v="Position 5-10 Bid Strategy"/>
    <n v="6.25"/>
    <n v="15"/>
    <n v="27.762499875"/>
    <n v="1.850833325"/>
    <n v="598"/>
    <n v="2.5083612040133797E-2"/>
    <n v="1.7889632107023401"/>
    <n v="0"/>
    <n v="0"/>
    <n v="0"/>
    <n v="27.762499875"/>
    <x v="1879"/>
    <n v="-1"/>
    <n v="0"/>
    <s v="NA"/>
    <n v="0"/>
    <n v="0"/>
    <n v="0"/>
    <n v="24.986249887500001"/>
    <n v="-29.15062486875"/>
    <n v="2.7762499874999982"/>
    <n v="1.3881249937500009"/>
  </r>
  <r>
    <x v="4"/>
    <s v="london travel"/>
    <s v="Broad"/>
    <x v="13"/>
    <s v="Google|London"/>
    <s v="Position 5-10 Bid Strategy"/>
    <n v="6.25"/>
    <n v="14"/>
    <n v="27.824999999999999"/>
    <n v="1.9875"/>
    <n v="817"/>
    <n v="1.7135862913096701E-2"/>
    <n v="2.99277845777234"/>
    <n v="0"/>
    <n v="0"/>
    <n v="0"/>
    <n v="27.824999999999999"/>
    <x v="1880"/>
    <n v="-1"/>
    <n v="0"/>
    <s v="NA"/>
    <n v="0"/>
    <n v="0"/>
    <n v="0"/>
    <n v="25.0425"/>
    <n v="-29.216249999999999"/>
    <n v="2.7824999999999989"/>
    <n v="1.3912499999999994"/>
  </r>
  <r>
    <x v="4"/>
    <s v="venice tickets"/>
    <s v="Broad"/>
    <x v="13"/>
    <s v="Google|Venice"/>
    <s v="Position 5-10 Bid Strategy"/>
    <n v="6.25"/>
    <n v="7"/>
    <n v="27.924999987499998"/>
    <n v="3.9892857124999996"/>
    <n v="1132"/>
    <n v="6.1837455830388698E-3"/>
    <n v="1.57685512367491"/>
    <n v="0"/>
    <n v="0"/>
    <n v="0"/>
    <n v="27.924999987499998"/>
    <x v="1881"/>
    <n v="-1"/>
    <n v="0"/>
    <s v="NA"/>
    <n v="0"/>
    <n v="0"/>
    <n v="0"/>
    <n v="25.132499988749998"/>
    <n v="-29.321249986874999"/>
    <n v="2.7924999987499994"/>
    <n v="1.3962499993750015"/>
  </r>
  <r>
    <x v="4"/>
    <s v="fly to venice"/>
    <s v="Broad"/>
    <x v="13"/>
    <s v="Google|Venice"/>
    <s v="Position 5-10 Bid Strategy"/>
    <n v="6.25"/>
    <n v="20"/>
    <n v="28.05"/>
    <n v="1.4025000000000001"/>
    <n v="153"/>
    <n v="0.13071895424836599"/>
    <n v="1.94509803921569"/>
    <n v="0"/>
    <n v="0"/>
    <n v="0"/>
    <n v="28.05"/>
    <x v="1882"/>
    <n v="-1"/>
    <n v="0"/>
    <s v="NA"/>
    <n v="0"/>
    <n v="0"/>
    <n v="0"/>
    <n v="25.245000000000001"/>
    <n v="-29.452500000000001"/>
    <n v="2.8049999999999997"/>
    <n v="1.4024999999999999"/>
  </r>
  <r>
    <x v="4"/>
    <s v="paris airfare"/>
    <s v="Broad"/>
    <x v="17"/>
    <s v="Los Angeles to Paris Sale"/>
    <s v="Position 5-10 Bid Strategy"/>
    <n v="6.25"/>
    <n v="11"/>
    <n v="28.2999998875"/>
    <n v="2.5727272624999999"/>
    <n v="114"/>
    <n v="9.6491228070175392E-2"/>
    <n v="2.1461403508771899"/>
    <n v="0"/>
    <n v="0"/>
    <n v="0"/>
    <n v="28.2999998875"/>
    <x v="1883"/>
    <n v="-1"/>
    <n v="0"/>
    <s v="NA"/>
    <n v="0"/>
    <n v="0"/>
    <n v="0"/>
    <n v="25.46999989875"/>
    <n v="-29.714999881875002"/>
    <n v="2.82999998875"/>
    <n v="1.4149999943750018"/>
  </r>
  <r>
    <x v="4"/>
    <s v="flight to florence"/>
    <s v="Broad"/>
    <x v="13"/>
    <s v="Google|Florence"/>
    <s v="Position 5-10 Bid Strategy"/>
    <n v="6.25"/>
    <n v="12"/>
    <n v="28.399999950000002"/>
    <n v="2.3666666625000001"/>
    <n v="133"/>
    <n v="9.0225563909774403E-2"/>
    <n v="1.9932330827067699"/>
    <n v="0"/>
    <n v="0"/>
    <n v="0"/>
    <n v="28.399999950000002"/>
    <x v="1884"/>
    <n v="-1"/>
    <n v="0"/>
    <s v="NA"/>
    <n v="0"/>
    <n v="0"/>
    <n v="0"/>
    <n v="25.559999955000002"/>
    <n v="-29.819999947500001"/>
    <n v="2.8399999949999994"/>
    <n v="1.4199999974999997"/>
  </r>
  <r>
    <x v="4"/>
    <s v="bucarest flights"/>
    <s v="Broad"/>
    <x v="13"/>
    <s v="Google|bucarest"/>
    <s v="Position 5-10 Bid Strategy"/>
    <n v="6.25"/>
    <n v="8"/>
    <n v="28.4"/>
    <n v="3.55"/>
    <n v="186"/>
    <n v="4.3010752688171998E-2"/>
    <n v="1.0693548387096801"/>
    <n v="0"/>
    <n v="0"/>
    <n v="0"/>
    <n v="28.4"/>
    <x v="1885"/>
    <n v="-1"/>
    <n v="0"/>
    <s v="NA"/>
    <n v="0"/>
    <n v="0"/>
    <n v="0"/>
    <n v="25.56"/>
    <n v="-29.82"/>
    <n v="2.84"/>
    <n v="1.4200000000000017"/>
  </r>
  <r>
    <x v="4"/>
    <s v="germany airfares"/>
    <s v="Broad"/>
    <x v="13"/>
    <s v="Google|Germany"/>
    <s v="Position 5-10 Bid Strategy"/>
    <n v="6.25"/>
    <n v="19"/>
    <n v="28.574999887499999"/>
    <n v="1.5039473624999999"/>
    <n v="174"/>
    <n v="0.10919540229885101"/>
    <n v="1.9844827586206899"/>
    <n v="0"/>
    <n v="0"/>
    <n v="0"/>
    <n v="28.574999887499999"/>
    <x v="1886"/>
    <n v="-1"/>
    <n v="0"/>
    <s v="NA"/>
    <n v="0"/>
    <n v="0"/>
    <n v="0"/>
    <n v="25.717499898749999"/>
    <n v="-30.003749881874999"/>
    <n v="2.8574999887499999"/>
    <n v="1.4287499943749999"/>
  </r>
  <r>
    <x v="4"/>
    <s v="fly to madrid"/>
    <s v="Broad"/>
    <x v="13"/>
    <s v="Google|Madrid"/>
    <s v="Position 5-10 Bid Strategy"/>
    <n v="6.25"/>
    <n v="13"/>
    <n v="28.587499849999997"/>
    <n v="2.1990384499999998"/>
    <n v="166"/>
    <n v="7.8313253012048195E-2"/>
    <n v="1.9572289156626499"/>
    <n v="0"/>
    <n v="0"/>
    <n v="0"/>
    <n v="28.587499849999997"/>
    <x v="1887"/>
    <n v="-1"/>
    <n v="0"/>
    <s v="NA"/>
    <n v="0"/>
    <n v="0"/>
    <n v="0"/>
    <n v="25.728749864999997"/>
    <n v="-30.016874842499998"/>
    <n v="2.8587499849999993"/>
    <n v="1.4293749925000014"/>
  </r>
  <r>
    <x v="4"/>
    <s v="barcelona cheap tickets"/>
    <s v="Broad"/>
    <x v="13"/>
    <s v="Google|Barcelona"/>
    <s v="Position 5-10 Bid Strategy"/>
    <n v="6.25"/>
    <n v="15"/>
    <n v="28.637499937500003"/>
    <n v="1.9091666625000001"/>
    <n v="71"/>
    <n v="0.21126760563380301"/>
    <n v="2.22535211267606"/>
    <n v="0"/>
    <n v="0"/>
    <n v="0"/>
    <n v="28.637499937500003"/>
    <x v="1888"/>
    <n v="-1"/>
    <n v="0"/>
    <s v="NA"/>
    <n v="0"/>
    <n v="0"/>
    <n v="0"/>
    <n v="25.773749943750005"/>
    <n v="-30.069374934375006"/>
    <n v="2.8637499937499982"/>
    <n v="1.4318749968750026"/>
  </r>
  <r>
    <x v="4"/>
    <s v="paris plane tickets"/>
    <s v="Broad"/>
    <x v="7"/>
    <s v="New York to Paris Sale"/>
    <s v="Position 5-10 Bid Strategy"/>
    <n v="6.25"/>
    <n v="12"/>
    <n v="28.762499999999999"/>
    <n v="2.3968750000000001"/>
    <n v="66"/>
    <n v="0.18181818181818202"/>
    <n v="1.77"/>
    <n v="0"/>
    <n v="0"/>
    <n v="0"/>
    <n v="28.762499999999999"/>
    <x v="1889"/>
    <n v="-1"/>
    <n v="0"/>
    <s v="NA"/>
    <n v="0"/>
    <n v="0"/>
    <n v="0"/>
    <n v="25.88625"/>
    <n v="-30.200625000000002"/>
    <n v="2.8762499999999989"/>
    <n v="1.438125000000003"/>
  </r>
  <r>
    <x v="4"/>
    <s v="flights to hamburg"/>
    <s v="Broad"/>
    <x v="13"/>
    <s v="Google|Hamburg"/>
    <s v="Position 5-10 Bid Strategy"/>
    <n v="6.25"/>
    <n v="11"/>
    <n v="29.062499950000003"/>
    <n v="2.6420454500000004"/>
    <n v="275"/>
    <n v="0.04"/>
    <n v="1.20145454545455"/>
    <n v="0"/>
    <n v="0"/>
    <n v="0"/>
    <n v="29.062499950000003"/>
    <x v="1890"/>
    <n v="-1"/>
    <n v="0"/>
    <s v="NA"/>
    <n v="0"/>
    <n v="0"/>
    <n v="0"/>
    <n v="26.156249955000003"/>
    <n v="-30.515624947500005"/>
    <n v="2.9062499949999996"/>
    <n v="1.4531249975000016"/>
  </r>
  <r>
    <x v="4"/>
    <s v="cheap international airline tickets"/>
    <s v="Broad"/>
    <x v="7"/>
    <s v="Cheap International New York"/>
    <s v="Position 5-10 Bid Strategy"/>
    <n v="6.25"/>
    <n v="10"/>
    <n v="29.175000000000001"/>
    <n v="2.9175"/>
    <n v="700"/>
    <n v="1.4285714285714299E-2"/>
    <n v="4.5668571428571401"/>
    <n v="0"/>
    <n v="0"/>
    <n v="0"/>
    <n v="29.175000000000001"/>
    <x v="1891"/>
    <n v="-1"/>
    <n v="0"/>
    <s v="NA"/>
    <n v="0"/>
    <n v="0"/>
    <n v="0"/>
    <n v="26.2575"/>
    <n v="-30.633750000000003"/>
    <n v="2.9175000000000004"/>
    <n v="1.458750000000002"/>
  </r>
  <r>
    <x v="4"/>
    <s v="spain airports"/>
    <s v="Broad"/>
    <x v="13"/>
    <s v="Google|Spain"/>
    <s v="Position 5-10 Bid Strategy"/>
    <n v="6.25"/>
    <n v="9"/>
    <n v="29.199999937499999"/>
    <n v="3.2444444374999999"/>
    <n v="365"/>
    <n v="2.46575342465753E-2"/>
    <n v="1.9852054794520499"/>
    <n v="0"/>
    <n v="0"/>
    <n v="0"/>
    <n v="29.199999937499999"/>
    <x v="1892"/>
    <n v="-1"/>
    <n v="0"/>
    <s v="NA"/>
    <n v="0"/>
    <n v="0"/>
    <n v="0"/>
    <n v="26.279999943749999"/>
    <n v="-30.659999934375001"/>
    <n v="2.9199999937500003"/>
    <n v="1.4599999968750019"/>
  </r>
  <r>
    <x v="4"/>
    <s v="flight to milan"/>
    <s v="Broad"/>
    <x v="0"/>
    <s v="Milan"/>
    <s v="Position 5-10 Bid Strategy"/>
    <n v="6.25"/>
    <n v="25"/>
    <n v="29.2"/>
    <n v="1.1679999999999999"/>
    <n v="653"/>
    <n v="3.82848392036753E-2"/>
    <n v="5.3462480857580399"/>
    <n v="0"/>
    <n v="0"/>
    <n v="0"/>
    <n v="29.2"/>
    <x v="1893"/>
    <n v="-1"/>
    <n v="0"/>
    <s v="NA"/>
    <n v="0"/>
    <n v="0"/>
    <n v="0"/>
    <n v="26.28"/>
    <n v="-30.66"/>
    <n v="2.9199999999999982"/>
    <n v="1.4600000000000009"/>
  </r>
  <r>
    <x v="4"/>
    <s v="flight to madrid"/>
    <s v="Broad"/>
    <x v="13"/>
    <s v="Google|Madrid"/>
    <s v="Position 5-10 Bid Strategy"/>
    <n v="6.25"/>
    <n v="10"/>
    <n v="29.225000000000001"/>
    <n v="2.9224999999999999"/>
    <n v="387"/>
    <n v="2.5839793281653697E-2"/>
    <n v="2.1604651162790698"/>
    <n v="0"/>
    <n v="0"/>
    <n v="0"/>
    <n v="29.225000000000001"/>
    <x v="1894"/>
    <n v="-1"/>
    <n v="0"/>
    <s v="NA"/>
    <n v="0"/>
    <n v="0"/>
    <n v="0"/>
    <n v="26.302500000000002"/>
    <n v="-30.686250000000001"/>
    <n v="2.9224999999999994"/>
    <n v="1.4612499999999997"/>
  </r>
  <r>
    <x v="4"/>
    <s v="france plane tickets"/>
    <s v="Broad"/>
    <x v="7"/>
    <s v="New York to France Sale"/>
    <s v="Position 5-10 Bid Strategy"/>
    <n v="6.25"/>
    <n v="12"/>
    <n v="29.362500000000001"/>
    <n v="2.4468749999999999"/>
    <n v="88"/>
    <n v="0.13636363636363599"/>
    <n v="1.5209090909090901"/>
    <n v="0"/>
    <n v="0"/>
    <n v="0"/>
    <n v="29.362500000000001"/>
    <x v="1895"/>
    <n v="-1"/>
    <n v="0"/>
    <s v="NA"/>
    <n v="0"/>
    <n v="0"/>
    <n v="0"/>
    <n v="26.42625"/>
    <n v="-30.830625000000001"/>
    <n v="2.9362500000000011"/>
    <n v="1.4681250000000006"/>
  </r>
  <r>
    <x v="4"/>
    <s v="england cheap flights"/>
    <s v="Broad"/>
    <x v="13"/>
    <s v="Google|England"/>
    <s v="Position 5-10 Bid Strategy"/>
    <n v="6.25"/>
    <n v="10"/>
    <n v="29.4"/>
    <n v="2.94"/>
    <n v="52"/>
    <n v="0.19230769230769201"/>
    <n v="1.98461538461538"/>
    <n v="0"/>
    <n v="0"/>
    <n v="0"/>
    <n v="29.4"/>
    <x v="1896"/>
    <n v="-1"/>
    <n v="0"/>
    <s v="NA"/>
    <n v="0"/>
    <n v="0"/>
    <n v="0"/>
    <n v="26.46"/>
    <n v="-30.87"/>
    <n v="2.9399999999999977"/>
    <n v="1.4700000000000024"/>
  </r>
  <r>
    <x v="4"/>
    <s v="paris airfares"/>
    <s v="Broad"/>
    <x v="5"/>
    <s v="San Francisco to Paris Sale"/>
    <s v="Position 5-10 Bid Strategy"/>
    <n v="6.25"/>
    <n v="11"/>
    <n v="29.399999887499995"/>
    <n v="2.6727272624999996"/>
    <n v="54"/>
    <n v="0.203703703703704"/>
    <n v="1.25814814814815"/>
    <n v="0"/>
    <n v="0"/>
    <n v="0"/>
    <n v="29.399999887499995"/>
    <x v="1897"/>
    <n v="-1"/>
    <n v="0"/>
    <s v="NA"/>
    <n v="0"/>
    <n v="0"/>
    <n v="0"/>
    <n v="26.459999898749995"/>
    <n v="-30.869999881874996"/>
    <n v="2.9399999887499995"/>
    <n v="1.4699999943750015"/>
  </r>
  <r>
    <x v="4"/>
    <s v="italy flight"/>
    <s v="Broad"/>
    <x v="7"/>
    <s v="New York to Italy Sale"/>
    <s v="Position 5-10 Bid Strategy"/>
    <n v="6.25"/>
    <n v="8"/>
    <n v="29.412500000000001"/>
    <n v="3.6765625000000002"/>
    <n v="133"/>
    <n v="6.01503759398496E-2"/>
    <n v="2.2360902255639101"/>
    <n v="0"/>
    <n v="0"/>
    <n v="0"/>
    <n v="29.412500000000001"/>
    <x v="1898"/>
    <n v="-1"/>
    <n v="0"/>
    <s v="NA"/>
    <n v="0"/>
    <n v="0"/>
    <n v="0"/>
    <n v="26.471250000000001"/>
    <n v="-30.883125000000003"/>
    <n v="2.9412500000000001"/>
    <n v="1.4706250000000018"/>
  </r>
  <r>
    <x v="4"/>
    <s v="paris airlines"/>
    <s v="Broad"/>
    <x v="5"/>
    <s v="San Francisco to Paris Sale"/>
    <s v="Position 5-10 Bid Strategy"/>
    <n v="6.25"/>
    <n v="11"/>
    <n v="29.524999900000001"/>
    <n v="2.6840909000000002"/>
    <n v="219"/>
    <n v="5.0228310502283095E-2"/>
    <n v="1.3263013698630099"/>
    <n v="0"/>
    <n v="0"/>
    <n v="0"/>
    <n v="29.524999900000001"/>
    <x v="1899"/>
    <n v="-1"/>
    <n v="0"/>
    <s v="NA"/>
    <n v="0"/>
    <n v="0"/>
    <n v="0"/>
    <n v="26.572499910000001"/>
    <n v="-31.001249895000001"/>
    <n v="2.9524999899999997"/>
    <n v="1.4762499949999999"/>
  </r>
  <r>
    <x v="4"/>
    <s v="barcelona airfare"/>
    <s v="Broad"/>
    <x v="13"/>
    <s v="Google|Barcelona"/>
    <s v="Position 5-10 Bid Strategy"/>
    <n v="6.25"/>
    <n v="18"/>
    <n v="29.599999875000002"/>
    <n v="1.6444444375"/>
    <n v="671"/>
    <n v="2.6825633383010403E-2"/>
    <n v="1.3335320417287599"/>
    <n v="0"/>
    <n v="0"/>
    <n v="0"/>
    <n v="29.599999875000002"/>
    <x v="1900"/>
    <n v="-1"/>
    <n v="0"/>
    <s v="NA"/>
    <n v="0"/>
    <n v="0"/>
    <n v="0"/>
    <n v="26.639999887500004"/>
    <n v="-31.079999868750004"/>
    <n v="2.959999987499998"/>
    <n v="1.4799999937500026"/>
  </r>
  <r>
    <x v="4"/>
    <s v="stuttgart flights"/>
    <s v="Broad"/>
    <x v="13"/>
    <s v="Google|Stuttgart"/>
    <s v="Position 5-10 Bid Strategy"/>
    <n v="6.25"/>
    <n v="9"/>
    <n v="29.799999899999996"/>
    <n v="3.3111110999999998"/>
    <n v="354"/>
    <n v="2.5423728813559299E-2"/>
    <n v="1.20056497175141"/>
    <n v="0"/>
    <n v="0"/>
    <n v="0"/>
    <n v="29.799999899999996"/>
    <x v="1901"/>
    <n v="-1"/>
    <n v="0"/>
    <s v="NA"/>
    <n v="0"/>
    <n v="0"/>
    <n v="0"/>
    <n v="26.819999909999996"/>
    <n v="-31.289999894999998"/>
    <n v="2.9799999899999996"/>
    <n v="1.4899999950000016"/>
  </r>
  <r>
    <x v="4"/>
    <s v="rome airport"/>
    <s v="Broad"/>
    <x v="13"/>
    <s v="Google|Rome"/>
    <s v="Position 5-10 Bid Strategy"/>
    <n v="6.25"/>
    <n v="6"/>
    <n v="29.874999975000001"/>
    <n v="4.9791666625"/>
    <n v="886"/>
    <n v="6.7720090293453697E-3"/>
    <n v="2.06523702031603"/>
    <n v="0"/>
    <n v="0"/>
    <n v="0"/>
    <n v="29.874999975000001"/>
    <x v="1902"/>
    <n v="-1"/>
    <n v="0"/>
    <s v="NA"/>
    <n v="0"/>
    <n v="0"/>
    <n v="0"/>
    <n v="26.887499977500003"/>
    <n v="-31.368749973750003"/>
    <n v="2.9874999974999987"/>
    <n v="1.4937499987500011"/>
  </r>
  <r>
    <x v="4"/>
    <s v="milan flights"/>
    <s v="Broad"/>
    <x v="0"/>
    <s v="Milan"/>
    <s v="Position 5-10 Bid Strategy"/>
    <n v="6.25"/>
    <n v="23"/>
    <n v="29.9749998375"/>
    <n v="1.3032608625"/>
    <n v="1272"/>
    <n v="1.8081761006289301E-2"/>
    <n v="4.3830974842767301"/>
    <n v="0"/>
    <n v="0"/>
    <n v="0"/>
    <n v="29.9749998375"/>
    <x v="1903"/>
    <n v="-1"/>
    <n v="0"/>
    <s v="NA"/>
    <n v="0"/>
    <n v="0"/>
    <n v="0"/>
    <n v="26.97749985375"/>
    <n v="-31.473749829375002"/>
    <n v="2.99749998375"/>
    <n v="1.4987499918750018"/>
  </r>
  <r>
    <x v="4"/>
    <s v="italy airfares"/>
    <s v="Broad"/>
    <x v="13"/>
    <s v="Google|Italy"/>
    <s v="Position 5-10 Bid Strategy"/>
    <n v="6.25"/>
    <n v="21"/>
    <n v="29.987499937499997"/>
    <n v="1.4279761874999999"/>
    <n v="241"/>
    <n v="8.7136929460580909E-2"/>
    <n v="1.96804979253112"/>
    <n v="0"/>
    <n v="0"/>
    <n v="0"/>
    <n v="29.987499937499997"/>
    <x v="1904"/>
    <n v="-1"/>
    <n v="0"/>
    <s v="NA"/>
    <n v="0"/>
    <n v="0"/>
    <n v="0"/>
    <n v="26.988749943749998"/>
    <n v="-31.486874934374999"/>
    <n v="2.9987499937499997"/>
    <n v="1.4993749968750016"/>
  </r>
  <r>
    <x v="4"/>
    <s v="milan flight"/>
    <s v="Broad"/>
    <x v="13"/>
    <s v="Google|Milan"/>
    <s v="Position 5-10 Bid Strategy"/>
    <n v="6.25"/>
    <n v="20"/>
    <n v="30.324999999999999"/>
    <n v="1.5162500000000001"/>
    <n v="518"/>
    <n v="3.8610038610038602E-2"/>
    <n v="1.5492277992278001"/>
    <n v="0"/>
    <n v="0"/>
    <n v="0"/>
    <n v="30.324999999999999"/>
    <x v="1905"/>
    <n v="-1"/>
    <n v="0"/>
    <s v="NA"/>
    <n v="0"/>
    <n v="0"/>
    <n v="0"/>
    <n v="27.2925"/>
    <n v="-31.841250000000002"/>
    <n v="3.0324999999999989"/>
    <n v="1.516250000000003"/>
  </r>
  <r>
    <x v="4"/>
    <s v="france cheap fares"/>
    <s v="Broad"/>
    <x v="7"/>
    <s v="New York to France Sale"/>
    <s v="Position 5-10 Bid Strategy"/>
    <n v="6.25"/>
    <n v="9"/>
    <n v="30.4749999"/>
    <n v="3.3861110999999999"/>
    <n v="43"/>
    <n v="0.209302325581395"/>
    <n v="1.2553488372093"/>
    <n v="0"/>
    <n v="0"/>
    <n v="0"/>
    <n v="30.4749999"/>
    <x v="1906"/>
    <n v="-1"/>
    <n v="0"/>
    <s v="NA"/>
    <n v="0"/>
    <n v="0"/>
    <n v="0"/>
    <n v="27.427499910000002"/>
    <n v="-31.998749895000003"/>
    <n v="3.0474999899999986"/>
    <n v="1.5237499950000029"/>
  </r>
  <r>
    <x v="4"/>
    <s v="italy airlines"/>
    <s v="Broad"/>
    <x v="7"/>
    <s v="New York to Italy Sale"/>
    <s v="Position 5-10 Bid Strategy"/>
    <n v="6.25"/>
    <n v="10"/>
    <n v="30.962499999999999"/>
    <n v="3.0962499999999999"/>
    <n v="237"/>
    <n v="4.2194092827004204E-2"/>
    <n v="1.9723628691983099"/>
    <n v="0"/>
    <n v="0"/>
    <n v="0"/>
    <n v="30.962499999999999"/>
    <x v="1907"/>
    <n v="-1"/>
    <n v="0"/>
    <s v="NA"/>
    <n v="0"/>
    <n v="0"/>
    <n v="0"/>
    <n v="27.866250000000001"/>
    <n v="-32.510624999999997"/>
    <n v="3.0962499999999977"/>
    <n v="1.5481249999999989"/>
  </r>
  <r>
    <x v="4"/>
    <s v="cheap international airfare"/>
    <s v="Broad"/>
    <x v="9"/>
    <s v="Cheap International Detroit"/>
    <s v="Position 5-10 Bid Strategy"/>
    <n v="6.25"/>
    <n v="8"/>
    <n v="31.175000000000001"/>
    <n v="3.8968750000000001"/>
    <n v="570"/>
    <n v="1.4035087719298201E-2"/>
    <n v="1.51422807017544"/>
    <n v="0"/>
    <n v="0"/>
    <n v="0"/>
    <n v="31.175000000000001"/>
    <x v="1908"/>
    <n v="-1"/>
    <n v="0"/>
    <s v="NA"/>
    <n v="0"/>
    <n v="0"/>
    <n v="0"/>
    <n v="28.057500000000001"/>
    <n v="-32.733750000000001"/>
    <n v="3.1174999999999997"/>
    <n v="1.5587499999999999"/>
  </r>
  <r>
    <x v="4"/>
    <s v="delhi airfares"/>
    <s v="Broad"/>
    <x v="13"/>
    <s v="Google|Delhi"/>
    <s v="Position 5-10 Bid Strategy"/>
    <n v="6.25"/>
    <n v="15"/>
    <n v="31.2"/>
    <n v="2.08"/>
    <n v="137"/>
    <n v="0.109489051094891"/>
    <n v="1.0058394160583899"/>
    <n v="0"/>
    <n v="0"/>
    <n v="0"/>
    <n v="31.2"/>
    <x v="1909"/>
    <n v="-1"/>
    <n v="0"/>
    <s v="NA"/>
    <n v="0"/>
    <n v="0"/>
    <n v="0"/>
    <n v="28.08"/>
    <n v="-32.76"/>
    <n v="3.120000000000001"/>
    <n v="1.5599999999999987"/>
  </r>
  <r>
    <x v="4"/>
    <s v="rome cheap flights"/>
    <s v="Broad"/>
    <x v="7"/>
    <s v="New York to Rome Sale"/>
    <s v="Position 5-10 Bid Strategy"/>
    <n v="6.25"/>
    <n v="7"/>
    <n v="31.5124999875"/>
    <n v="4.5017857125000003"/>
    <n v="47"/>
    <n v="0.14893617021276601"/>
    <n v="1.5938297872340399"/>
    <n v="0"/>
    <n v="0"/>
    <n v="0"/>
    <n v="31.5124999875"/>
    <x v="1910"/>
    <n v="-1"/>
    <n v="0"/>
    <s v="NA"/>
    <n v="0"/>
    <n v="0"/>
    <n v="0"/>
    <n v="28.36124998875"/>
    <n v="-33.088124986875002"/>
    <n v="3.15124999875"/>
    <n v="1.5756249993750018"/>
  </r>
  <r>
    <x v="4"/>
    <s v="spain cheap tickets"/>
    <s v="Broad"/>
    <x v="13"/>
    <s v="Google|Spain"/>
    <s v="Position 5-10 Bid Strategy"/>
    <n v="6.25"/>
    <n v="19"/>
    <n v="31.612499962500003"/>
    <n v="1.6638157875000001"/>
    <n v="192"/>
    <n v="9.8958333333333301E-2"/>
    <n v="2.5015624999999999"/>
    <n v="0"/>
    <n v="0"/>
    <n v="0"/>
    <n v="31.612499962500003"/>
    <x v="1911"/>
    <n v="-1"/>
    <n v="0"/>
    <s v="NA"/>
    <n v="0"/>
    <n v="0"/>
    <n v="0"/>
    <n v="28.451249966250003"/>
    <n v="-33.193124960625006"/>
    <n v="3.1612499962499996"/>
    <n v="1.5806249981250033"/>
  </r>
  <r>
    <x v="4"/>
    <s v="madrid cheap flights"/>
    <s v="Broad"/>
    <x v="0"/>
    <s v="Madrid"/>
    <s v="Position 5-10 Bid Strategy"/>
    <n v="6.25"/>
    <n v="40"/>
    <n v="31.787500000000001"/>
    <n v="0.79468749999999999"/>
    <n v="2451"/>
    <n v="1.63198694410445E-2"/>
    <n v="4.2519787841697303"/>
    <n v="0"/>
    <n v="0"/>
    <n v="0"/>
    <n v="31.787500000000001"/>
    <x v="1912"/>
    <n v="-1"/>
    <n v="0"/>
    <s v="NA"/>
    <n v="0"/>
    <n v="0"/>
    <n v="0"/>
    <n v="28.608750000000001"/>
    <n v="-33.376875000000005"/>
    <n v="3.1787500000000009"/>
    <n v="1.589375000000004"/>
  </r>
  <r>
    <x v="4"/>
    <s v="paris airport"/>
    <s v="Broad"/>
    <x v="11"/>
    <s v="Houston to Paris Sale"/>
    <s v="Position 5-10 Bid Strategy"/>
    <n v="6.25"/>
    <n v="7"/>
    <n v="31.799999962499996"/>
    <n v="4.5428571374999995"/>
    <n v="171"/>
    <n v="4.0935672514619902E-2"/>
    <n v="1.2961988304093599"/>
    <n v="0"/>
    <n v="0"/>
    <n v="0"/>
    <n v="31.799999962499996"/>
    <x v="1913"/>
    <n v="-1"/>
    <n v="0"/>
    <s v="NA"/>
    <n v="0"/>
    <n v="0"/>
    <n v="0"/>
    <n v="28.619999966249996"/>
    <n v="-33.389999960624998"/>
    <n v="3.1799999962500003"/>
    <n v="1.5899999981250019"/>
  </r>
  <r>
    <x v="4"/>
    <s v="france airports"/>
    <s v="Broad"/>
    <x v="7"/>
    <s v="New York to France Sale"/>
    <s v="Position 5-10 Bid Strategy"/>
    <n v="6.25"/>
    <n v="30"/>
    <n v="31.837499999999999"/>
    <n v="1.06125"/>
    <n v="735"/>
    <n v="4.08163265306122E-2"/>
    <n v="1.0590340136054399"/>
    <n v="0"/>
    <n v="0"/>
    <n v="0"/>
    <n v="31.837499999999999"/>
    <x v="1914"/>
    <n v="-1"/>
    <n v="0"/>
    <s v="NA"/>
    <n v="0"/>
    <n v="0"/>
    <n v="0"/>
    <n v="28.653749999999999"/>
    <n v="-33.429375"/>
    <n v="3.1837499999999999"/>
    <n v="1.5918750000000017"/>
  </r>
  <r>
    <x v="4"/>
    <s v="italy flights"/>
    <s v="Broad"/>
    <x v="7"/>
    <s v="New York to Italy Sale"/>
    <s v="Position 5-10 Bid Strategy"/>
    <n v="6.25"/>
    <n v="11"/>
    <n v="32.174999999999997"/>
    <n v="2.9249999999999998"/>
    <n v="295"/>
    <n v="3.7288135593220299E-2"/>
    <n v="1.38742372881356"/>
    <n v="0"/>
    <n v="0"/>
    <n v="0"/>
    <n v="32.174999999999997"/>
    <x v="1915"/>
    <n v="-1"/>
    <n v="0"/>
    <s v="NA"/>
    <n v="0"/>
    <n v="0"/>
    <n v="0"/>
    <n v="28.9575"/>
    <n v="-33.783749999999998"/>
    <n v="3.2174999999999976"/>
    <n v="1.6087500000000006"/>
  </r>
  <r>
    <x v="4"/>
    <s v="paris airline tickets"/>
    <s v="Broad"/>
    <x v="7"/>
    <s v="New York to Paris Sale"/>
    <s v="Position 5-10 Bid Strategy"/>
    <n v="6.25"/>
    <n v="13"/>
    <n v="32.262499912500004"/>
    <n v="2.4817307625000002"/>
    <n v="94"/>
    <n v="0.13829787234042601"/>
    <n v="1.95797872340426"/>
    <n v="0"/>
    <n v="0"/>
    <n v="0"/>
    <n v="32.262499912500004"/>
    <x v="1916"/>
    <n v="-1"/>
    <n v="0"/>
    <s v="NA"/>
    <n v="0"/>
    <n v="0"/>
    <n v="0"/>
    <n v="29.036249921250004"/>
    <n v="-33.875624908125005"/>
    <n v="3.2262499912500004"/>
    <n v="1.6131249956250002"/>
  </r>
  <r>
    <x v="4"/>
    <s v="delhi travel"/>
    <s v="Broad"/>
    <x v="13"/>
    <s v="Google|Delhi"/>
    <s v="Position 5-10 Bid Strategy"/>
    <n v="6.25"/>
    <n v="20"/>
    <n v="32.299999999999997"/>
    <n v="1.615"/>
    <n v="1408"/>
    <n v="1.4204545454545501E-2"/>
    <n v="1.04666193181818"/>
    <n v="0"/>
    <n v="0"/>
    <n v="0"/>
    <n v="32.299999999999997"/>
    <x v="1917"/>
    <n v="-1"/>
    <n v="0"/>
    <s v="NA"/>
    <n v="0"/>
    <n v="0"/>
    <n v="0"/>
    <n v="29.069999999999997"/>
    <n v="-33.914999999999999"/>
    <n v="3.2300000000000004"/>
    <n v="1.615000000000002"/>
  </r>
  <r>
    <x v="4"/>
    <s v="india cheap tickets"/>
    <s v="Broad"/>
    <x v="22"/>
    <s v="India"/>
    <s v="Position 5-10 Bid Strategy"/>
    <n v="6.25"/>
    <n v="17"/>
    <n v="32.424999937499997"/>
    <n v="1.9073529375"/>
    <n v="283"/>
    <n v="6.0070671378091897E-2"/>
    <n v="1.4416961130742001"/>
    <n v="0"/>
    <n v="0"/>
    <n v="0"/>
    <n v="32.424999937499997"/>
    <x v="1918"/>
    <n v="-1"/>
    <n v="0"/>
    <s v="NA"/>
    <n v="0"/>
    <n v="0"/>
    <n v="0"/>
    <n v="29.182499943749999"/>
    <n v="-34.046249934374998"/>
    <n v="3.2424999937499983"/>
    <n v="1.6212499968750009"/>
  </r>
  <r>
    <x v="4"/>
    <s v="[istanbul flights]"/>
    <s v="Exact"/>
    <x v="0"/>
    <s v="Istanbul"/>
    <s v="Position 5-10 Bid Strategy"/>
    <n v="6.25"/>
    <n v="21"/>
    <n v="32.537499749999995"/>
    <n v="1.5494047499999999"/>
    <n v="279"/>
    <n v="7.5268817204301092E-2"/>
    <n v="4.06129032258064"/>
    <n v="0"/>
    <n v="0"/>
    <n v="0"/>
    <n v="32.537499749999995"/>
    <x v="1919"/>
    <n v="-1"/>
    <n v="0"/>
    <s v="NA"/>
    <n v="0"/>
    <n v="0"/>
    <n v="0"/>
    <n v="29.283749774999997"/>
    <n v="-34.164374737499998"/>
    <n v="3.2537499749999981"/>
    <n v="1.6268749875000026"/>
  </r>
  <r>
    <x v="4"/>
    <s v="berlin cheap flights"/>
    <s v="Broad"/>
    <x v="13"/>
    <s v="Google|Berlin"/>
    <s v="Position 5-10 Bid Strategy"/>
    <n v="6.25"/>
    <n v="11"/>
    <n v="32.662499924999999"/>
    <n v="2.9693181749999997"/>
    <n v="394"/>
    <n v="2.7918781725888301E-2"/>
    <n v="1.0261421319796999"/>
    <n v="0"/>
    <n v="0"/>
    <n v="0"/>
    <n v="32.662499924999999"/>
    <x v="1920"/>
    <n v="-1"/>
    <n v="0"/>
    <s v="NA"/>
    <n v="0"/>
    <n v="0"/>
    <n v="0"/>
    <n v="29.396249932499998"/>
    <n v="-34.295624921250003"/>
    <n v="3.2662499925000006"/>
    <n v="1.6331249962500038"/>
  </r>
  <r>
    <x v="4"/>
    <s v="rome tickets"/>
    <s v="Broad"/>
    <x v="10"/>
    <s v="Boston to Rome Sale"/>
    <s v="Position 5-10 Bid Strategy"/>
    <n v="6.25"/>
    <n v="8"/>
    <n v="32.674999999999997"/>
    <n v="4.0843749999999996"/>
    <n v="118"/>
    <n v="6.7796610169491497E-2"/>
    <n v="2.0764406779661"/>
    <n v="0"/>
    <n v="0"/>
    <n v="0"/>
    <n v="32.674999999999997"/>
    <x v="1921"/>
    <n v="-1"/>
    <n v="0"/>
    <s v="NA"/>
    <n v="0"/>
    <n v="0"/>
    <n v="0"/>
    <n v="29.407499999999999"/>
    <n v="-34.308749999999996"/>
    <n v="3.2674999999999983"/>
    <n v="1.6337499999999991"/>
  </r>
  <r>
    <x v="4"/>
    <s v="rome cheap tickets"/>
    <s v="Broad"/>
    <x v="11"/>
    <s v="Houston to Rome Sale"/>
    <s v="Position 5-10 Bid Strategy"/>
    <n v="6.25"/>
    <n v="11"/>
    <n v="33.224999912500003"/>
    <n v="3.0204545375"/>
    <n v="40"/>
    <n v="0.27500000000000002"/>
    <n v="2.3747500000000001"/>
    <n v="0"/>
    <n v="0"/>
    <n v="0"/>
    <n v="33.224999912500003"/>
    <x v="1922"/>
    <n v="-1"/>
    <n v="0"/>
    <s v="NA"/>
    <n v="0"/>
    <n v="0"/>
    <n v="0"/>
    <n v="29.902499921250005"/>
    <n v="-34.886249908125002"/>
    <n v="3.3224999912499982"/>
    <n v="1.6612499956249991"/>
  </r>
  <r>
    <x v="4"/>
    <s v="rome cheap flights"/>
    <s v="Broad"/>
    <x v="10"/>
    <s v="Boston to Rome Sale"/>
    <s v="Position 5-10 Bid Strategy"/>
    <n v="6.25"/>
    <n v="7"/>
    <n v="33.462499962499997"/>
    <n v="4.7803571374999994"/>
    <n v="66"/>
    <n v="0.10606060606060601"/>
    <n v="1.6318181818181801"/>
    <n v="0"/>
    <n v="0"/>
    <n v="0"/>
    <n v="33.462499962499997"/>
    <x v="1923"/>
    <n v="-1"/>
    <n v="0"/>
    <s v="NA"/>
    <n v="0"/>
    <n v="0"/>
    <n v="0"/>
    <n v="30.116249966249999"/>
    <n v="-35.135624960625002"/>
    <n v="3.3462499962499983"/>
    <n v="1.6731249981250045"/>
  </r>
  <r>
    <x v="4"/>
    <s v="barcelona flight"/>
    <s v="Broad"/>
    <x v="7"/>
    <s v="New York to Barcelona Sale"/>
    <s v="Position 5-10 Bid Strategy"/>
    <n v="6.25"/>
    <n v="11"/>
    <n v="33.849999974999996"/>
    <n v="3.0772727249999998"/>
    <n v="149"/>
    <n v="7.3825503355704702E-2"/>
    <n v="1.65375838926174"/>
    <n v="0"/>
    <n v="0"/>
    <n v="0"/>
    <n v="33.849999974999996"/>
    <x v="1924"/>
    <n v="-1"/>
    <n v="0"/>
    <s v="NA"/>
    <n v="0"/>
    <n v="0"/>
    <n v="0"/>
    <n v="30.464999977499996"/>
    <n v="-35.542499973749997"/>
    <n v="3.3849999974999996"/>
    <n v="1.6924999987500016"/>
  </r>
  <r>
    <x v="4"/>
    <s v="milan cheap flights"/>
    <s v="Broad"/>
    <x v="0"/>
    <s v="Milan"/>
    <s v="Position 5-10 Bid Strategy"/>
    <n v="6.25"/>
    <n v="34"/>
    <n v="33.887499949999999"/>
    <n v="0.99669117500000004"/>
    <n v="1388"/>
    <n v="2.4495677233429398E-2"/>
    <n v="5.3870317002881798"/>
    <n v="0"/>
    <n v="0"/>
    <n v="0"/>
    <n v="33.887499949999999"/>
    <x v="1925"/>
    <n v="-1"/>
    <n v="0"/>
    <s v="NA"/>
    <n v="0"/>
    <n v="0"/>
    <n v="0"/>
    <n v="30.498749955000001"/>
    <n v="-35.581874947499998"/>
    <n v="3.3887499949999977"/>
    <n v="1.6943749974999989"/>
  </r>
  <r>
    <x v="4"/>
    <s v="turkey airline"/>
    <s v="Broad"/>
    <x v="0"/>
    <s v="Turkey"/>
    <s v="Position 5-10 Bid Strategy"/>
    <n v="6.25"/>
    <n v="22"/>
    <n v="33.949999874999996"/>
    <n v="1.5431818124999999"/>
    <n v="737"/>
    <n v="2.9850746268656702E-2"/>
    <n v="1.2198100407055601"/>
    <n v="0"/>
    <n v="0"/>
    <n v="0"/>
    <n v="33.949999874999996"/>
    <x v="1926"/>
    <n v="-1"/>
    <n v="0"/>
    <s v="NA"/>
    <n v="0"/>
    <n v="0"/>
    <n v="0"/>
    <n v="30.554999887499996"/>
    <n v="-35.647499868749996"/>
    <n v="3.3949999875000003"/>
    <n v="1.6974999937500002"/>
  </r>
  <r>
    <x v="4"/>
    <s v="europe fare"/>
    <s v="Broad"/>
    <x v="0"/>
    <s v="Europe"/>
    <s v="Position 5-10 Bid Strategy"/>
    <n v="6.25"/>
    <n v="18"/>
    <n v="34.4124999"/>
    <n v="1.91180555"/>
    <n v="448"/>
    <n v="4.0178571428571397E-2"/>
    <n v="1.2776785714285701"/>
    <n v="0"/>
    <n v="0"/>
    <n v="0"/>
    <n v="34.4124999"/>
    <x v="1927"/>
    <n v="-1"/>
    <n v="0"/>
    <s v="NA"/>
    <n v="0"/>
    <n v="0"/>
    <n v="0"/>
    <n v="30.971249910000001"/>
    <n v="-36.133124895000002"/>
    <n v="3.4412499899999993"/>
    <n v="1.7206249950000014"/>
  </r>
  <r>
    <x v="4"/>
    <s v="france cheap tickets"/>
    <s v="Broad"/>
    <x v="17"/>
    <s v="Los Angeles to France Sale"/>
    <s v="Position 5-10 Bid Strategy"/>
    <n v="6.25"/>
    <n v="10"/>
    <n v="34.549999999999997"/>
    <n v="3.4550000000000001"/>
    <n v="69"/>
    <n v="0.14492753623188401"/>
    <n v="1.99826086956522"/>
    <n v="0"/>
    <n v="0"/>
    <n v="0"/>
    <n v="34.549999999999997"/>
    <x v="1928"/>
    <n v="-1"/>
    <n v="0"/>
    <s v="NA"/>
    <n v="0"/>
    <n v="0"/>
    <n v="0"/>
    <n v="31.094999999999999"/>
    <n v="-36.277499999999996"/>
    <n v="3.4549999999999983"/>
    <n v="1.7274999999999991"/>
  </r>
  <r>
    <x v="4"/>
    <s v="cheap international airline tickets"/>
    <s v="Broad"/>
    <x v="14"/>
    <s v="Cheap International Philadelphia"/>
    <s v="Position 5-10 Bid Strategy"/>
    <n v="6.25"/>
    <n v="9"/>
    <n v="34.799999962500003"/>
    <n v="3.8666666625000001"/>
    <n v="240"/>
    <n v="3.7499999999999999E-2"/>
    <n v="1.2835000000000001"/>
    <n v="0"/>
    <n v="0"/>
    <n v="0"/>
    <n v="34.799999962500003"/>
    <x v="1929"/>
    <n v="-1"/>
    <n v="0"/>
    <s v="NA"/>
    <n v="0"/>
    <n v="0"/>
    <n v="0"/>
    <n v="31.319999966250002"/>
    <n v="-36.539999960625003"/>
    <n v="3.479999996250001"/>
    <n v="1.7399999981250005"/>
  </r>
  <r>
    <x v="4"/>
    <s v="munich cheap flights"/>
    <s v="Broad"/>
    <x v="13"/>
    <s v="Google|Munich"/>
    <s v="Position 5-10 Bid Strategy"/>
    <n v="6.25"/>
    <n v="9"/>
    <n v="34.9749999"/>
    <n v="3.8861110999999999"/>
    <n v="311"/>
    <n v="2.8938906752411602E-2"/>
    <n v="1.3922829581993601"/>
    <n v="0"/>
    <n v="0"/>
    <n v="0"/>
    <n v="34.9749999"/>
    <x v="1930"/>
    <n v="-1"/>
    <n v="0"/>
    <s v="NA"/>
    <n v="0"/>
    <n v="0"/>
    <n v="0"/>
    <n v="31.477499910000002"/>
    <n v="-36.723749895000005"/>
    <n v="3.4974999899999979"/>
    <n v="1.7487499950000043"/>
  </r>
  <r>
    <x v="4"/>
    <s v="international cheap ticket"/>
    <s v="Broad"/>
    <x v="13"/>
    <s v="Google|International General"/>
    <s v="Position 5-10 Bid Strategy"/>
    <n v="6.25"/>
    <n v="14"/>
    <n v="35.04999995"/>
    <n v="2.5035714250000001"/>
    <n v="403"/>
    <n v="3.4739454094292799E-2"/>
    <n v="1.5498759305210901"/>
    <n v="0"/>
    <n v="0"/>
    <n v="0"/>
    <n v="35.04999995"/>
    <x v="1931"/>
    <n v="-1"/>
    <n v="0"/>
    <s v="NA"/>
    <n v="0"/>
    <n v="0"/>
    <n v="0"/>
    <n v="31.544999955000002"/>
    <n v="-36.802499947500003"/>
    <n v="3.5049999949999986"/>
    <n v="1.7524999975000028"/>
  </r>
  <r>
    <x v="4"/>
    <s v="madrid tickets"/>
    <s v="Broad"/>
    <x v="0"/>
    <s v="Madrid"/>
    <s v="Position 5-10 Bid Strategy"/>
    <n v="6.25"/>
    <n v="18"/>
    <n v="35.399999925000003"/>
    <n v="1.9666666625000002"/>
    <n v="834"/>
    <n v="2.15827338129496E-2"/>
    <n v="3.1384892086330902"/>
    <n v="0"/>
    <n v="0"/>
    <n v="0"/>
    <n v="35.399999925000003"/>
    <x v="1932"/>
    <n v="-1"/>
    <n v="0"/>
    <s v="NA"/>
    <n v="0"/>
    <n v="0"/>
    <n v="0"/>
    <n v="31.859999932500003"/>
    <n v="-37.169999921250003"/>
    <n v="3.5399999925000003"/>
    <n v="1.7699999962500002"/>
  </r>
  <r>
    <x v="4"/>
    <s v="flight to london"/>
    <s v="Broad"/>
    <x v="13"/>
    <s v="Google|London"/>
    <s v="Position 5-10 Bid Strategy"/>
    <n v="6.25"/>
    <n v="19"/>
    <n v="36.162499787499996"/>
    <n v="1.9032894624999999"/>
    <n v="319"/>
    <n v="5.9561128526645801E-2"/>
    <n v="2.8068965517241402"/>
    <n v="0"/>
    <n v="0"/>
    <n v="0"/>
    <n v="36.162499787499996"/>
    <x v="1933"/>
    <n v="-1"/>
    <n v="0"/>
    <s v="NA"/>
    <n v="0"/>
    <n v="0"/>
    <n v="0"/>
    <n v="32.546249808749998"/>
    <n v="-37.970624776874999"/>
    <n v="3.6162499787499982"/>
    <n v="1.8081249893750027"/>
  </r>
  <r>
    <x v="4"/>
    <s v="paris flights"/>
    <s v="Broad"/>
    <x v="8"/>
    <s v="Miami to Paris Sale"/>
    <s v="Position 5-10 Bid Strategy"/>
    <n v="6.25"/>
    <n v="18"/>
    <n v="36.199999800000001"/>
    <n v="2.0111110999999999"/>
    <n v="534"/>
    <n v="3.3707865168539304E-2"/>
    <n v="3.1318352059925099"/>
    <n v="0"/>
    <n v="0"/>
    <n v="0"/>
    <n v="36.199999800000001"/>
    <x v="1934"/>
    <n v="-1"/>
    <n v="0"/>
    <s v="NA"/>
    <n v="0"/>
    <n v="0"/>
    <n v="0"/>
    <n v="32.579999820000005"/>
    <n v="-38.009999790000002"/>
    <n v="3.6199999799999958"/>
    <n v="1.8099999900000014"/>
  </r>
  <r>
    <x v="4"/>
    <s v="france flights"/>
    <s v="Broad"/>
    <x v="17"/>
    <s v="Los Angeles to France Sale"/>
    <s v="Position 5-10 Bid Strategy"/>
    <n v="6.25"/>
    <n v="12"/>
    <n v="36.6624999"/>
    <n v="3.0552083250000002"/>
    <n v="275"/>
    <n v="4.3636363636363598E-2"/>
    <n v="1.41916363636364"/>
    <n v="0"/>
    <n v="0"/>
    <n v="0"/>
    <n v="36.6624999"/>
    <x v="1935"/>
    <n v="-1"/>
    <n v="0"/>
    <s v="NA"/>
    <n v="0"/>
    <n v="0"/>
    <n v="0"/>
    <n v="32.996249910000003"/>
    <n v="-38.495624894999999"/>
    <n v="3.6662499899999972"/>
    <n v="1.8331249949999986"/>
  </r>
  <r>
    <x v="4"/>
    <s v="venice airlines"/>
    <s v="Broad"/>
    <x v="13"/>
    <s v="Google|Venice"/>
    <s v="Position 5-10 Bid Strategy"/>
    <n v="6.25"/>
    <n v="15"/>
    <n v="36.75"/>
    <n v="2.4500000000000002"/>
    <n v="1265"/>
    <n v="1.1857707509881401E-2"/>
    <n v="2.0232411067193699"/>
    <n v="0"/>
    <n v="0"/>
    <n v="0"/>
    <n v="36.75"/>
    <x v="1936"/>
    <n v="-1"/>
    <n v="0"/>
    <s v="NA"/>
    <n v="0"/>
    <n v="0"/>
    <n v="0"/>
    <n v="33.075000000000003"/>
    <n v="-38.587499999999999"/>
    <n v="3.6749999999999972"/>
    <n v="1.8374999999999986"/>
  </r>
  <r>
    <x v="4"/>
    <s v="flight to athens"/>
    <s v="Broad"/>
    <x v="0"/>
    <s v="Athens"/>
    <s v="Position 5-10 Bid Strategy"/>
    <n v="6.25"/>
    <n v="33"/>
    <n v="36.912499799999999"/>
    <n v="1.1185605999999999"/>
    <n v="911"/>
    <n v="3.6223929747530199E-2"/>
    <n v="5.4993413830954996"/>
    <n v="0"/>
    <n v="0"/>
    <n v="0"/>
    <n v="36.912499799999999"/>
    <x v="1937"/>
    <n v="-1"/>
    <n v="0"/>
    <s v="NA"/>
    <n v="0"/>
    <n v="0"/>
    <n v="0"/>
    <n v="33.221249819999997"/>
    <n v="-38.758124790000004"/>
    <n v="3.691249980000002"/>
    <n v="1.8456249900000046"/>
  </r>
  <r>
    <x v="4"/>
    <s v="france cheap airfare"/>
    <s v="Broad"/>
    <x v="7"/>
    <s v="New York to France Sale"/>
    <s v="Position 5-10 Bid Strategy"/>
    <n v="6.25"/>
    <n v="20"/>
    <n v="37.712499999999999"/>
    <n v="1.8856250000000001"/>
    <n v="197"/>
    <n v="0.101522842639594"/>
    <n v="1.1562944162436499"/>
    <n v="0"/>
    <n v="0"/>
    <n v="0"/>
    <n v="37.712499999999999"/>
    <x v="1938"/>
    <n v="-1"/>
    <n v="0"/>
    <s v="NA"/>
    <n v="0"/>
    <n v="0"/>
    <n v="0"/>
    <n v="33.941249999999997"/>
    <n v="-39.598125000000003"/>
    <n v="3.771250000000002"/>
    <n v="1.8856250000000045"/>
  </r>
  <r>
    <x v="4"/>
    <s v="paris airline"/>
    <s v="Broad"/>
    <x v="11"/>
    <s v="Houston to Paris Sale"/>
    <s v="Position 5-10 Bid Strategy"/>
    <n v="6.25"/>
    <n v="16"/>
    <n v="37.825000000000003"/>
    <n v="2.3640625000000002"/>
    <n v="182"/>
    <n v="8.7912087912087905E-2"/>
    <n v="1.3115934065934101"/>
    <n v="0"/>
    <n v="0"/>
    <n v="0"/>
    <n v="37.825000000000003"/>
    <x v="1939"/>
    <n v="-1"/>
    <n v="0"/>
    <s v="NA"/>
    <n v="0"/>
    <n v="0"/>
    <n v="0"/>
    <n v="34.042500000000004"/>
    <n v="-39.716250000000002"/>
    <n v="3.7824999999999989"/>
    <n v="1.8912499999999994"/>
  </r>
  <r>
    <x v="4"/>
    <s v="international flights"/>
    <s v="Broad"/>
    <x v="9"/>
    <s v="International Detroit"/>
    <s v="Position 5-10 Bid Strategy"/>
    <n v="6.25"/>
    <n v="12"/>
    <n v="37.987499999999997"/>
    <n v="3.1656249999999999"/>
    <n v="633"/>
    <n v="1.8957345971564E-2"/>
    <n v="4.9319905213270099"/>
    <n v="0"/>
    <n v="0"/>
    <n v="0"/>
    <n v="37.987499999999997"/>
    <x v="1940"/>
    <n v="-1"/>
    <n v="0"/>
    <s v="NA"/>
    <n v="0"/>
    <n v="0"/>
    <n v="0"/>
    <n v="34.188749999999999"/>
    <n v="-39.886874999999996"/>
    <n v="3.7987499999999983"/>
    <n v="1.8993749999999991"/>
  </r>
  <r>
    <x v="4"/>
    <s v="paris airlines"/>
    <s v="Broad"/>
    <x v="11"/>
    <s v="Houston to Paris Sale"/>
    <s v="Position 5-10 Bid Strategy"/>
    <n v="6.25"/>
    <n v="16"/>
    <n v="38.15"/>
    <n v="2.3843749999999999"/>
    <n v="2136"/>
    <n v="7.4906367041198494E-3"/>
    <n v="1.5636423220973801"/>
    <n v="0"/>
    <n v="0"/>
    <n v="0"/>
    <n v="38.15"/>
    <x v="1941"/>
    <n v="-1"/>
    <n v="0"/>
    <s v="NA"/>
    <n v="0"/>
    <n v="0"/>
    <n v="0"/>
    <n v="34.335000000000001"/>
    <n v="-40.057499999999997"/>
    <n v="3.8149999999999977"/>
    <n v="1.9074999999999989"/>
  </r>
  <r>
    <x v="4"/>
    <s v="athens airfares"/>
    <s v="Broad"/>
    <x v="13"/>
    <s v="Google|Athens"/>
    <s v="Position 5-10 Bid Strategy"/>
    <n v="6.25"/>
    <n v="15"/>
    <n v="38.387499937500003"/>
    <n v="2.5591666625"/>
    <n v="142"/>
    <n v="0.10563380281690099"/>
    <n v="1.8852112676056301"/>
    <n v="0"/>
    <n v="0"/>
    <n v="0"/>
    <n v="38.387499937500003"/>
    <x v="1942"/>
    <n v="-1"/>
    <n v="0"/>
    <s v="NA"/>
    <n v="0"/>
    <n v="0"/>
    <n v="0"/>
    <n v="34.548749943750003"/>
    <n v="-40.306874934375003"/>
    <n v="3.8387499937499996"/>
    <n v="1.9193749968749998"/>
  </r>
  <r>
    <x v="4"/>
    <s v="uk fares"/>
    <s v="Broad"/>
    <x v="13"/>
    <s v="Google|UK"/>
    <s v="Position 5-10 Bid Strategy"/>
    <n v="6.25"/>
    <n v="14"/>
    <n v="38.512499900000002"/>
    <n v="2.7508928500000001"/>
    <n v="382"/>
    <n v="3.6649214659685903E-2"/>
    <n v="1.26910994764398"/>
    <n v="0"/>
    <n v="0"/>
    <n v="0"/>
    <n v="38.512499900000002"/>
    <x v="1943"/>
    <n v="-1"/>
    <n v="0"/>
    <s v="NA"/>
    <n v="0"/>
    <n v="0"/>
    <n v="0"/>
    <n v="34.661249910000002"/>
    <n v="-40.438124895000001"/>
    <n v="3.8512499899999995"/>
    <n v="1.9256249949999997"/>
  </r>
  <r>
    <x v="4"/>
    <s v="rome flights"/>
    <s v="Broad"/>
    <x v="1"/>
    <s v="DC to Rome Sale"/>
    <s v="Position 5-10 Bid Strategy"/>
    <n v="6.25"/>
    <n v="12"/>
    <n v="38.549999999999997"/>
    <n v="3.2124999999999999"/>
    <n v="162"/>
    <n v="7.4074074074074098E-2"/>
    <n v="1.1614197530864201"/>
    <n v="0"/>
    <n v="0"/>
    <n v="0"/>
    <n v="38.549999999999997"/>
    <x v="1944"/>
    <n v="-1"/>
    <n v="0"/>
    <s v="NA"/>
    <n v="0"/>
    <n v="0"/>
    <n v="0"/>
    <n v="34.695"/>
    <n v="-40.477499999999999"/>
    <n v="3.8549999999999969"/>
    <n v="1.927500000000002"/>
  </r>
  <r>
    <x v="4"/>
    <s v="florence flights"/>
    <s v="Broad"/>
    <x v="0"/>
    <s v="Florence"/>
    <s v="Position 5-10 Bid Strategy"/>
    <n v="6.25"/>
    <n v="28"/>
    <n v="38.562499849999995"/>
    <n v="1.3772321374999998"/>
    <n v="1014"/>
    <n v="2.7613412228796798E-2"/>
    <n v="3.3301775147928998"/>
    <n v="0"/>
    <n v="0"/>
    <n v="0"/>
    <n v="38.562499849999995"/>
    <x v="1945"/>
    <n v="-1"/>
    <n v="0"/>
    <s v="NA"/>
    <n v="0"/>
    <n v="0"/>
    <n v="0"/>
    <n v="34.706249864999997"/>
    <n v="-40.490624842499997"/>
    <n v="3.856249984999998"/>
    <n v="1.9281249925000026"/>
  </r>
  <r>
    <x v="4"/>
    <s v="turkey tickets"/>
    <s v="Broad"/>
    <x v="0"/>
    <s v="Turkey"/>
    <s v="Position 5-10 Bid Strategy"/>
    <n v="6.25"/>
    <n v="20"/>
    <n v="38.700000000000003"/>
    <n v="1.9350000000000001"/>
    <n v="480"/>
    <n v="4.1666666666666699E-2"/>
    <n v="1.9877083333333301"/>
    <n v="0"/>
    <n v="0"/>
    <n v="0"/>
    <n v="38.700000000000003"/>
    <x v="1946"/>
    <n v="-1"/>
    <n v="0"/>
    <s v="NA"/>
    <n v="0"/>
    <n v="0"/>
    <n v="0"/>
    <n v="34.830000000000005"/>
    <n v="-40.635000000000005"/>
    <n v="3.8699999999999974"/>
    <n v="1.9350000000000023"/>
  </r>
  <r>
    <x v="4"/>
    <s v="athens travel"/>
    <s v="Broad"/>
    <x v="0"/>
    <s v="Athens"/>
    <s v="Position 5-10 Bid Strategy"/>
    <n v="6.25"/>
    <n v="14"/>
    <n v="39.249999949999996"/>
    <n v="2.8035714249999999"/>
    <n v="3019"/>
    <n v="4.6372971182510802E-3"/>
    <n v="2.4131831732361699"/>
    <n v="0"/>
    <n v="0"/>
    <n v="0"/>
    <n v="39.249999949999996"/>
    <x v="1947"/>
    <n v="-1"/>
    <n v="0"/>
    <s v="NA"/>
    <n v="0"/>
    <n v="0"/>
    <n v="0"/>
    <n v="35.324999954999996"/>
    <n v="-41.2124999475"/>
    <n v="3.9249999950000003"/>
    <n v="1.9624999975000037"/>
  </r>
  <r>
    <x v="4"/>
    <s v="flights to england"/>
    <s v="Broad"/>
    <x v="13"/>
    <s v="Google|England"/>
    <s v="Position 5-10 Bid Strategy"/>
    <n v="6.25"/>
    <n v="21"/>
    <n v="39.324999787500005"/>
    <n v="1.8726190375000002"/>
    <n v="633"/>
    <n v="3.3175355450236997E-2"/>
    <n v="2.1777251184834099"/>
    <n v="0"/>
    <n v="0"/>
    <n v="0"/>
    <n v="39.324999787500005"/>
    <x v="1948"/>
    <n v="-1"/>
    <n v="0"/>
    <s v="NA"/>
    <n v="0"/>
    <n v="0"/>
    <n v="0"/>
    <n v="35.392499808750003"/>
    <n v="-41.291249776875006"/>
    <n v="3.9324999787500019"/>
    <n v="1.966249989375001"/>
  </r>
  <r>
    <x v="4"/>
    <s v="spain flight"/>
    <s v="Broad"/>
    <x v="0"/>
    <s v="Spain"/>
    <s v="Position 5-10 Bid Strategy"/>
    <n v="6.25"/>
    <n v="14"/>
    <n v="39.337499950000002"/>
    <n v="2.809821425"/>
    <n v="717"/>
    <n v="1.9525801952580201E-2"/>
    <n v="1.71199442119944"/>
    <n v="0"/>
    <n v="0"/>
    <n v="0"/>
    <n v="39.337499950000002"/>
    <x v="1949"/>
    <n v="-1"/>
    <n v="0"/>
    <s v="NA"/>
    <n v="0"/>
    <n v="0"/>
    <n v="0"/>
    <n v="35.403749955000002"/>
    <n v="-41.304374947500001"/>
    <n v="3.9337499949999994"/>
    <n v="1.9668749974999997"/>
  </r>
  <r>
    <x v="4"/>
    <s v="barcelona airline"/>
    <s v="Broad"/>
    <x v="13"/>
    <s v="Google|Barcelona"/>
    <s v="Position 5-10 Bid Strategy"/>
    <n v="6.25"/>
    <n v="19"/>
    <n v="39.424999999999997"/>
    <n v="2.0750000000000002"/>
    <n v="383"/>
    <n v="4.9608355091383796E-2"/>
    <n v="1.5561357702349901"/>
    <n v="0"/>
    <n v="0"/>
    <n v="0"/>
    <n v="39.424999999999997"/>
    <x v="1950"/>
    <n v="-1"/>
    <n v="0"/>
    <s v="NA"/>
    <n v="0"/>
    <n v="0"/>
    <n v="0"/>
    <n v="35.482500000000002"/>
    <n v="-41.396250000000002"/>
    <n v="3.9424999999999955"/>
    <n v="1.9712500000000048"/>
  </r>
  <r>
    <x v="4"/>
    <s v="europe cheap flight"/>
    <s v="Broad"/>
    <x v="13"/>
    <s v="Google|Europe"/>
    <s v="Position 5-10 Bid Strategy"/>
    <n v="6.25"/>
    <n v="40"/>
    <n v="39.700000000000003"/>
    <n v="0.99250000000000005"/>
    <n v="694"/>
    <n v="5.7636887608069197E-2"/>
    <n v="2.2191642651296801"/>
    <n v="0"/>
    <n v="0"/>
    <n v="0"/>
    <n v="39.700000000000003"/>
    <x v="1951"/>
    <n v="-1"/>
    <n v="0"/>
    <s v="NA"/>
    <n v="0"/>
    <n v="0"/>
    <n v="0"/>
    <n v="35.730000000000004"/>
    <n v="-41.685000000000002"/>
    <n v="3.9699999999999989"/>
    <n v="1.9849999999999994"/>
  </r>
  <r>
    <x v="4"/>
    <s v="florence cheap flights"/>
    <s v="Broad"/>
    <x v="13"/>
    <s v="Google|Florence"/>
    <s v="Position 5-10 Bid Strategy"/>
    <n v="6.25"/>
    <n v="22"/>
    <n v="39.9749999"/>
    <n v="1.81704545"/>
    <n v="831"/>
    <n v="2.6474127557160002E-2"/>
    <n v="1.53886883273165"/>
    <n v="0"/>
    <n v="0"/>
    <n v="0"/>
    <n v="39.9749999"/>
    <x v="1952"/>
    <n v="-1"/>
    <n v="0"/>
    <s v="NA"/>
    <n v="0"/>
    <n v="0"/>
    <n v="0"/>
    <n v="35.977499909999999"/>
    <n v="-41.973749895000005"/>
    <n v="3.9974999900000014"/>
    <n v="1.9987499950000043"/>
  </r>
  <r>
    <x v="4"/>
    <s v="paris airlines"/>
    <s v="Broad"/>
    <x v="15"/>
    <s v="Chicago to Paris Sale"/>
    <s v="Position 5-10 Bid Strategy"/>
    <n v="6.25"/>
    <n v="12"/>
    <n v="40.0374999"/>
    <n v="3.3364583250000002"/>
    <n v="217"/>
    <n v="5.5299539170506902E-2"/>
    <n v="1.55751152073733"/>
    <n v="0"/>
    <n v="0"/>
    <n v="0"/>
    <n v="40.0374999"/>
    <x v="1953"/>
    <n v="-1"/>
    <n v="0"/>
    <s v="NA"/>
    <n v="0"/>
    <n v="0"/>
    <n v="0"/>
    <n v="36.033749910000004"/>
    <n v="-42.039374895000002"/>
    <n v="4.0037499899999958"/>
    <n v="2.0018749950000014"/>
  </r>
  <r>
    <x v="4"/>
    <s v="paris flight deals"/>
    <s v="Broad"/>
    <x v="5"/>
    <s v="San Francisco to Paris Sale"/>
    <s v="Position 5-10 Bid Strategy"/>
    <n v="6.25"/>
    <n v="10"/>
    <n v="40.075000000000003"/>
    <n v="4.0075000000000003"/>
    <n v="36"/>
    <n v="0.27777777777777801"/>
    <n v="1.49861111111111"/>
    <n v="0"/>
    <n v="0"/>
    <n v="0"/>
    <n v="40.075000000000003"/>
    <x v="1954"/>
    <n v="-1"/>
    <n v="0"/>
    <s v="NA"/>
    <n v="0"/>
    <n v="0"/>
    <n v="0"/>
    <n v="36.067500000000003"/>
    <n v="-42.078750000000007"/>
    <n v="4.0075000000000003"/>
    <n v="2.0037500000000037"/>
  </r>
  <r>
    <x v="4"/>
    <s v="fly to italy"/>
    <s v="Broad"/>
    <x v="0"/>
    <s v="Italy"/>
    <s v="Position 5-10 Bid Strategy"/>
    <n v="6.25"/>
    <n v="43"/>
    <n v="40.349999762499998"/>
    <n v="0.93837208750000001"/>
    <n v="901"/>
    <n v="4.7724750277469495E-2"/>
    <n v="5.5345172031076597"/>
    <n v="0"/>
    <n v="0"/>
    <n v="0"/>
    <n v="40.349999762499998"/>
    <x v="1955"/>
    <n v="-1"/>
    <n v="0"/>
    <s v="NA"/>
    <n v="0"/>
    <n v="0"/>
    <n v="0"/>
    <n v="36.314999786249999"/>
    <n v="-42.367499750625001"/>
    <n v="4.0349999762499991"/>
    <n v="2.0174999881250031"/>
  </r>
  <r>
    <x v="4"/>
    <s v="flight to uk"/>
    <s v="Broad"/>
    <x v="0"/>
    <s v="UK"/>
    <s v="Position 5-10 Bid Strategy"/>
    <n v="6.25"/>
    <n v="13"/>
    <n v="40.474999987499999"/>
    <n v="3.1134615375000001"/>
    <n v="163"/>
    <n v="7.9754601226993904E-2"/>
    <n v="1.8447852760736201"/>
    <n v="0"/>
    <n v="0"/>
    <n v="0"/>
    <n v="40.474999987499999"/>
    <x v="1956"/>
    <n v="-1"/>
    <n v="0"/>
    <s v="NA"/>
    <n v="0"/>
    <n v="0"/>
    <n v="0"/>
    <n v="36.42749998875"/>
    <n v="-42.498749986874998"/>
    <n v="4.0474999987499984"/>
    <n v="2.0237499993749992"/>
  </r>
  <r>
    <x v="4"/>
    <s v="flights to hanover"/>
    <s v="Broad"/>
    <x v="13"/>
    <s v="Google|Hanover"/>
    <s v="Position 5-10 Bid Strategy"/>
    <n v="6.25"/>
    <n v="9"/>
    <n v="40.5874999125"/>
    <n v="4.5097222124999998"/>
    <n v="285"/>
    <n v="3.1578947368421102E-2"/>
    <n v="1.1680701754386"/>
    <n v="0"/>
    <n v="0"/>
    <n v="0"/>
    <n v="40.5874999125"/>
    <x v="1957"/>
    <n v="-1"/>
    <n v="0"/>
    <s v="NA"/>
    <n v="0"/>
    <n v="0"/>
    <n v="0"/>
    <n v="36.528749921250004"/>
    <n v="-42.616874908125006"/>
    <n v="4.0587499912499965"/>
    <n v="2.0293749956250053"/>
  </r>
  <r>
    <x v="4"/>
    <s v="barcelona tickets"/>
    <s v="Broad"/>
    <x v="13"/>
    <s v="Google|Barcelona"/>
    <s v="Position 5-10 Bid Strategy"/>
    <n v="6.25"/>
    <n v="17"/>
    <n v="40.724999824999998"/>
    <n v="2.395588225"/>
    <n v="1298"/>
    <n v="1.30970724191063E-2"/>
    <n v="1.9881355932203399"/>
    <n v="0"/>
    <n v="0"/>
    <n v="0"/>
    <n v="40.724999824999998"/>
    <x v="1958"/>
    <n v="-1"/>
    <n v="0"/>
    <s v="NA"/>
    <n v="0"/>
    <n v="0"/>
    <n v="0"/>
    <n v="36.652499842499999"/>
    <n v="-42.76124981625"/>
    <n v="4.0724999824999983"/>
    <n v="2.0362499912500027"/>
  </r>
  <r>
    <x v="4"/>
    <s v="madrid airlines"/>
    <s v="Broad"/>
    <x v="13"/>
    <s v="Google|Madrid"/>
    <s v="Position 5-10 Bid Strategy"/>
    <n v="6.25"/>
    <n v="13"/>
    <n v="40.799999987500009"/>
    <n v="3.1384615375000005"/>
    <n v="506"/>
    <n v="2.5691699604743098E-2"/>
    <n v="1.97727272727273"/>
    <n v="0"/>
    <n v="0"/>
    <n v="0"/>
    <n v="40.799999987500009"/>
    <x v="1959"/>
    <n v="-1"/>
    <n v="0"/>
    <s v="NA"/>
    <n v="0"/>
    <n v="0"/>
    <n v="0"/>
    <n v="36.719999988750011"/>
    <n v="-42.839999986875014"/>
    <n v="4.0799999987499973"/>
    <n v="2.0399999993750058"/>
  </r>
  <r>
    <x v="4"/>
    <s v="rome cheap flights"/>
    <s v="Broad"/>
    <x v="11"/>
    <s v="Houston to Rome Sale"/>
    <s v="Position 5-10 Bid Strategy"/>
    <n v="6.25"/>
    <n v="11"/>
    <n v="40.912499924999999"/>
    <n v="3.7193181749999997"/>
    <n v="75"/>
    <n v="0.146666666666667"/>
    <n v="1.3855999999999999"/>
    <n v="0"/>
    <n v="0"/>
    <n v="0"/>
    <n v="40.912499924999999"/>
    <x v="1960"/>
    <n v="-1"/>
    <n v="0"/>
    <s v="NA"/>
    <n v="0"/>
    <n v="0"/>
    <n v="0"/>
    <n v="36.821249932500002"/>
    <n v="-42.958124921250004"/>
    <n v="4.0912499924999963"/>
    <n v="2.0456249962500053"/>
  </r>
  <r>
    <x v="4"/>
    <s v="flight to barcelona"/>
    <s v="Broad"/>
    <x v="0"/>
    <s v="Barcelona"/>
    <s v="Position 5-10 Bid Strategy"/>
    <n v="6.25"/>
    <n v="46"/>
    <n v="41.512499900000002"/>
    <n v="0.90244564999999999"/>
    <n v="1427"/>
    <n v="3.2235459004905404E-2"/>
    <n v="5.2257182901191301"/>
    <n v="0"/>
    <n v="0"/>
    <n v="0"/>
    <n v="41.512499900000002"/>
    <x v="1961"/>
    <n v="-1"/>
    <n v="0"/>
    <s v="NA"/>
    <n v="0"/>
    <n v="0"/>
    <n v="0"/>
    <n v="37.361249910000005"/>
    <n v="-43.588124895000007"/>
    <n v="4.1512499899999966"/>
    <n v="2.0756249950000054"/>
  </r>
  <r>
    <x v="4"/>
    <s v="delhi flight"/>
    <s v="Broad"/>
    <x v="13"/>
    <s v="Google|Delhi"/>
    <s v="Position 5-10 Bid Strategy"/>
    <n v="6.25"/>
    <n v="20"/>
    <n v="42.15"/>
    <n v="2.1074999999999999"/>
    <n v="624"/>
    <n v="3.2051282051282E-2"/>
    <n v="1.0314102564102601"/>
    <n v="0"/>
    <n v="0"/>
    <n v="0"/>
    <n v="42.15"/>
    <x v="1962"/>
    <n v="-1"/>
    <n v="0"/>
    <s v="NA"/>
    <n v="0"/>
    <n v="0"/>
    <n v="0"/>
    <n v="37.935000000000002"/>
    <n v="-44.2575"/>
    <n v="4.2149999999999963"/>
    <n v="2.1075000000000017"/>
  </r>
  <r>
    <x v="4"/>
    <s v="germany airline"/>
    <s v="Broad"/>
    <x v="13"/>
    <s v="Google|Germany"/>
    <s v="Position 5-10 Bid Strategy"/>
    <n v="6.25"/>
    <n v="27"/>
    <n v="43.624999912499995"/>
    <n v="1.6157407374999999"/>
    <n v="1418"/>
    <n v="1.9040902679830701E-2"/>
    <n v="1.7109308885754599"/>
    <n v="0"/>
    <n v="0"/>
    <n v="0"/>
    <n v="43.624999912499995"/>
    <x v="1963"/>
    <n v="-1"/>
    <n v="0"/>
    <s v="NA"/>
    <n v="0"/>
    <n v="0"/>
    <n v="0"/>
    <n v="39.262499921249997"/>
    <n v="-45.806249908124997"/>
    <n v="4.3624999912499973"/>
    <n v="2.1812499956250022"/>
  </r>
  <r>
    <x v="4"/>
    <s v="cheap international airline tickets"/>
    <s v="Broad"/>
    <x v="9"/>
    <s v="Cheap International Detroit"/>
    <s v="Position 5-10 Bid Strategy"/>
    <n v="6.25"/>
    <n v="15"/>
    <n v="43.824999937499996"/>
    <n v="2.9216666624999998"/>
    <n v="1073"/>
    <n v="1.3979496738117402E-2"/>
    <n v="3.0637465051258199"/>
    <n v="0"/>
    <n v="0"/>
    <n v="0"/>
    <n v="43.824999937499996"/>
    <x v="1964"/>
    <n v="-1"/>
    <n v="0"/>
    <s v="NA"/>
    <n v="0"/>
    <n v="0"/>
    <n v="0"/>
    <n v="39.442499943750001"/>
    <n v="-46.016249934374997"/>
    <n v="4.3824999937499953"/>
    <n v="2.1912499968750012"/>
  </r>
  <r>
    <x v="4"/>
    <s v="paris cheap flights"/>
    <s v="Broad"/>
    <x v="17"/>
    <s v="Los Angeles to Paris Sale"/>
    <s v="Position 5-10 Bid Strategy"/>
    <n v="6.25"/>
    <n v="24"/>
    <n v="43.837499999999999"/>
    <n v="1.8265625000000001"/>
    <n v="149"/>
    <n v="0.161073825503356"/>
    <n v="1.2125503355704701"/>
    <n v="0"/>
    <n v="0"/>
    <n v="0"/>
    <n v="43.837499999999999"/>
    <x v="1965"/>
    <n v="-1"/>
    <n v="0"/>
    <s v="NA"/>
    <n v="0"/>
    <n v="0"/>
    <n v="0"/>
    <n v="39.453749999999999"/>
    <n v="-46.029375000000002"/>
    <n v="4.3837499999999991"/>
    <n v="2.1918750000000031"/>
  </r>
  <r>
    <x v="4"/>
    <s v="barcelona travel"/>
    <s v="Broad"/>
    <x v="0"/>
    <s v="Barcelona"/>
    <s v="Position 5-10 Bid Strategy"/>
    <n v="6.25"/>
    <n v="18"/>
    <n v="45.124999875"/>
    <n v="2.5069444375000001"/>
    <n v="1717"/>
    <n v="1.0483401281304601E-2"/>
    <n v="3.0806057076295899"/>
    <n v="0"/>
    <n v="0"/>
    <n v="0"/>
    <n v="45.124999875"/>
    <x v="1966"/>
    <n v="-1"/>
    <n v="0"/>
    <s v="NA"/>
    <n v="0"/>
    <n v="0"/>
    <n v="0"/>
    <n v="40.6124998875"/>
    <n v="-47.381249868750004"/>
    <n v="4.5124999875"/>
    <n v="2.2562499937500036"/>
  </r>
  <r>
    <x v="4"/>
    <s v="[flights to istanbul]"/>
    <s v="Exact"/>
    <x v="0"/>
    <s v="Istanbul"/>
    <s v="Position 5-10 Bid Strategy"/>
    <n v="6.25"/>
    <n v="26"/>
    <n v="45.237499775000003"/>
    <n v="1.7399038375"/>
    <n v="1042"/>
    <n v="2.4952015355086399E-2"/>
    <n v="5.1920345489443402"/>
    <n v="0"/>
    <n v="0"/>
    <n v="0"/>
    <n v="45.237499775000003"/>
    <x v="1967"/>
    <n v="-1"/>
    <n v="0"/>
    <s v="NA"/>
    <n v="0"/>
    <n v="0"/>
    <n v="0"/>
    <n v="40.713749797500007"/>
    <n v="-47.499374763750005"/>
    <n v="4.5237499774999961"/>
    <n v="2.2618749887500016"/>
  </r>
  <r>
    <x v="4"/>
    <s v="france cheap ticket"/>
    <s v="Broad"/>
    <x v="7"/>
    <s v="New York to France Sale"/>
    <s v="Position 5-10 Bid Strategy"/>
    <n v="6.25"/>
    <n v="19"/>
    <n v="45.362499999999997"/>
    <n v="2.3875000000000002"/>
    <n v="137"/>
    <n v="0.13868613138686101"/>
    <n v="1.4436496350365"/>
    <n v="0"/>
    <n v="0"/>
    <n v="0"/>
    <n v="45.362499999999997"/>
    <x v="1968"/>
    <n v="-1"/>
    <n v="0"/>
    <s v="NA"/>
    <n v="0"/>
    <n v="0"/>
    <n v="0"/>
    <n v="40.826250000000002"/>
    <n v="-47.630625000000002"/>
    <n v="4.5362499999999955"/>
    <n v="2.2681250000000048"/>
  </r>
  <r>
    <x v="4"/>
    <s v="flight to milan"/>
    <s v="Broad"/>
    <x v="13"/>
    <s v="Google|Milan"/>
    <s v="Position 5-10 Bid Strategy"/>
    <n v="6.25"/>
    <n v="25"/>
    <n v="45.55"/>
    <n v="1.8220000000000001"/>
    <n v="349"/>
    <n v="7.1633237822349594E-2"/>
    <n v="3.0157593123209199"/>
    <n v="0"/>
    <n v="0"/>
    <n v="0"/>
    <n v="45.55"/>
    <x v="1969"/>
    <n v="-1"/>
    <n v="0"/>
    <s v="NA"/>
    <n v="0"/>
    <n v="0"/>
    <n v="0"/>
    <n v="40.994999999999997"/>
    <n v="-47.827500000000001"/>
    <n v="4.5549999999999997"/>
    <n v="2.2775000000000034"/>
  </r>
  <r>
    <x v="4"/>
    <s v="spain ticket"/>
    <s v="Broad"/>
    <x v="13"/>
    <s v="Google|Spain"/>
    <s v="Position 5-10 Bid Strategy"/>
    <n v="6.25"/>
    <n v="12"/>
    <n v="45.6"/>
    <n v="3.8"/>
    <n v="438"/>
    <n v="2.7397260273972601E-2"/>
    <n v="1.6134703196347"/>
    <n v="0"/>
    <n v="0"/>
    <n v="0"/>
    <n v="45.6"/>
    <x v="1970"/>
    <n v="-1"/>
    <n v="0"/>
    <s v="NA"/>
    <n v="0"/>
    <n v="0"/>
    <n v="0"/>
    <n v="41.04"/>
    <n v="-47.88"/>
    <n v="4.5600000000000023"/>
    <n v="2.2800000000000011"/>
  </r>
  <r>
    <x v="4"/>
    <s v="european airlines"/>
    <s v="Broad"/>
    <x v="0"/>
    <s v="Europe"/>
    <s v="Position 5-10 Bid Strategy"/>
    <n v="6.25"/>
    <n v="19"/>
    <n v="45.612499862500002"/>
    <n v="2.4006578875"/>
    <n v="627"/>
    <n v="3.0303030303030297E-2"/>
    <n v="1.38309409888357"/>
    <n v="0"/>
    <n v="0"/>
    <n v="0"/>
    <n v="45.612499862500002"/>
    <x v="1971"/>
    <n v="-1"/>
    <n v="0"/>
    <s v="NA"/>
    <n v="0"/>
    <n v="0"/>
    <n v="0"/>
    <n v="41.051249876250004"/>
    <n v="-47.893124855625004"/>
    <n v="4.5612499862499973"/>
    <n v="2.2806249931250022"/>
  </r>
  <r>
    <x v="4"/>
    <s v="paris air fare"/>
    <s v="Broad"/>
    <x v="7"/>
    <s v="New York to Paris Sale"/>
    <s v="Position 5-10 Bid Strategy"/>
    <n v="6.25"/>
    <n v="17"/>
    <n v="45.812499937500007"/>
    <n v="2.6948529375000003"/>
    <n v="92"/>
    <n v="0.184782608695652"/>
    <n v="1.54108695652174"/>
    <n v="0"/>
    <n v="0"/>
    <n v="0"/>
    <n v="45.812499937500007"/>
    <x v="1972"/>
    <n v="-1"/>
    <n v="0"/>
    <s v="NA"/>
    <n v="0"/>
    <n v="0"/>
    <n v="0"/>
    <n v="41.231249943750008"/>
    <n v="-48.10312493437501"/>
    <n v="4.5812499937499993"/>
    <n v="2.2906249968750032"/>
  </r>
  <r>
    <x v="4"/>
    <s v="fly to barcelona"/>
    <s v="Broad"/>
    <x v="13"/>
    <s v="Google|Barcelona"/>
    <s v="Position 5-10 Bid Strategy"/>
    <n v="6.25"/>
    <n v="26"/>
    <n v="45.937499725000002"/>
    <n v="1.7668269125"/>
    <n v="300"/>
    <n v="8.6666666666666697E-2"/>
    <n v="1.62733333333333"/>
    <n v="0"/>
    <n v="0"/>
    <n v="0"/>
    <n v="45.937499725000002"/>
    <x v="1973"/>
    <n v="-1"/>
    <n v="0"/>
    <s v="NA"/>
    <n v="0"/>
    <n v="0"/>
    <n v="0"/>
    <n v="41.343749752500003"/>
    <n v="-48.234374711250005"/>
    <n v="4.5937499724999995"/>
    <n v="2.2968749862500033"/>
  </r>
  <r>
    <x v="4"/>
    <s v="madrid flights"/>
    <s v="Broad"/>
    <x v="0"/>
    <s v="Madrid"/>
    <s v="Position 5-10 Bid Strategy"/>
    <n v="6.25"/>
    <n v="41"/>
    <n v="46.0749999875"/>
    <n v="1.1237804874999999"/>
    <n v="1875"/>
    <n v="2.1866666666666701E-2"/>
    <n v="4.4375466666666696"/>
    <n v="0"/>
    <n v="0"/>
    <n v="0"/>
    <n v="46.0749999875"/>
    <x v="1974"/>
    <n v="-1"/>
    <n v="0"/>
    <s v="NA"/>
    <n v="0"/>
    <n v="0"/>
    <n v="0"/>
    <n v="41.467499988749999"/>
    <n v="-48.378749986875"/>
    <n v="4.6074999987500007"/>
    <n v="2.3037499993750004"/>
  </r>
  <r>
    <x v="4"/>
    <s v="cheap international airline tickets"/>
    <s v="Broad"/>
    <x v="17"/>
    <s v="Cheap International Los Angeles"/>
    <s v="Position 5-10 Bid Strategy"/>
    <n v="6.25"/>
    <n v="11"/>
    <n v="46.1624999"/>
    <n v="4.1965909000000003"/>
    <n v="788"/>
    <n v="1.3959390862944201E-2"/>
    <n v="3.8022969543147198"/>
    <n v="0"/>
    <n v="0"/>
    <n v="0"/>
    <n v="46.1624999"/>
    <x v="1975"/>
    <n v="-1"/>
    <n v="0"/>
    <s v="NA"/>
    <n v="0"/>
    <n v="0"/>
    <n v="0"/>
    <n v="41.54624991"/>
    <n v="-48.470624895"/>
    <n v="4.61624999"/>
    <n v="2.308124995"/>
  </r>
  <r>
    <x v="4"/>
    <s v="milan cheap flights"/>
    <s v="Broad"/>
    <x v="13"/>
    <s v="Google|Milan"/>
    <s v="Position 5-10 Bid Strategy"/>
    <n v="6.25"/>
    <n v="36"/>
    <n v="46.599999749999995"/>
    <n v="1.2944444374999999"/>
    <n v="838"/>
    <n v="4.2959427207637201E-2"/>
    <n v="1.5941527446300701"/>
    <n v="0"/>
    <n v="0"/>
    <n v="0"/>
    <n v="46.599999749999995"/>
    <x v="1976"/>
    <n v="-1"/>
    <n v="0"/>
    <s v="NA"/>
    <n v="0"/>
    <n v="0"/>
    <n v="0"/>
    <n v="41.939999774999997"/>
    <n v="-48.929999737499998"/>
    <n v="4.6599999749999981"/>
    <n v="2.3299999875000026"/>
  </r>
  <r>
    <x v="4"/>
    <s v="greece tickets"/>
    <s v="Broad"/>
    <x v="0"/>
    <s v="Greece"/>
    <s v="Position 5-10 Bid Strategy"/>
    <n v="6.25"/>
    <n v="33"/>
    <n v="46.849999762499998"/>
    <n v="1.4196969625"/>
    <n v="736"/>
    <n v="4.4836956521739108E-2"/>
    <n v="4.4025815217391298"/>
    <n v="0"/>
    <n v="0"/>
    <n v="0"/>
    <n v="46.849999762499998"/>
    <x v="1977"/>
    <n v="-1"/>
    <n v="0"/>
    <s v="NA"/>
    <n v="0"/>
    <n v="0"/>
    <n v="0"/>
    <n v="42.16499978625"/>
    <n v="-49.192499750624997"/>
    <n v="4.6849999762499976"/>
    <n v="2.3424999881249988"/>
  </r>
  <r>
    <x v="4"/>
    <s v="europe cheap ticket"/>
    <s v="Broad"/>
    <x v="0"/>
    <s v="Europe"/>
    <s v="Position 5-10 Bid Strategy"/>
    <n v="6.25"/>
    <n v="21"/>
    <n v="46.974999749999995"/>
    <n v="2.2369047499999999"/>
    <n v="128"/>
    <n v="0.1640625"/>
    <n v="1.278125"/>
    <n v="0"/>
    <n v="0"/>
    <n v="0"/>
    <n v="46.974999749999995"/>
    <x v="1978"/>
    <n v="-1"/>
    <n v="0"/>
    <s v="NA"/>
    <n v="0"/>
    <n v="0"/>
    <n v="0"/>
    <n v="42.277499774999995"/>
    <n v="-49.323749737499995"/>
    <n v="4.6974999749999995"/>
    <n v="2.3487499874999997"/>
  </r>
  <r>
    <x v="4"/>
    <s v="germany cheap flight"/>
    <s v="Broad"/>
    <x v="13"/>
    <s v="Google|Germany"/>
    <s v="Position 5-10 Bid Strategy"/>
    <n v="6.25"/>
    <n v="28"/>
    <n v="47.324999749999996"/>
    <n v="1.6901785624999999"/>
    <n v="218"/>
    <n v="0.12844036697247702"/>
    <n v="2.0403669724770599"/>
    <n v="0"/>
    <n v="0"/>
    <n v="0"/>
    <n v="47.324999749999996"/>
    <x v="1979"/>
    <n v="-1"/>
    <n v="0"/>
    <s v="NA"/>
    <n v="0"/>
    <n v="0"/>
    <n v="0"/>
    <n v="42.592499775"/>
    <n v="-49.691249737500002"/>
    <n v="4.7324999749999961"/>
    <n v="2.3662499875000051"/>
  </r>
  <r>
    <x v="4"/>
    <s v="flights to stuttgart"/>
    <s v="Broad"/>
    <x v="13"/>
    <s v="Google|Stuttgart"/>
    <s v="Position 5-10 Bid Strategy"/>
    <n v="6.25"/>
    <n v="15"/>
    <n v="47.349999937500002"/>
    <n v="3.1566666625000002"/>
    <n v="464"/>
    <n v="3.2327586206896602E-2"/>
    <n v="1.3355603448275899"/>
    <n v="0"/>
    <n v="0"/>
    <n v="0"/>
    <n v="47.349999937500002"/>
    <x v="1980"/>
    <n v="-1"/>
    <n v="0"/>
    <s v="NA"/>
    <n v="0"/>
    <n v="0"/>
    <n v="0"/>
    <n v="42.61499994375"/>
    <n v="-49.717499934375006"/>
    <n v="4.7349999937500016"/>
    <n v="2.3674999968750043"/>
  </r>
  <r>
    <x v="4"/>
    <s v="rome tickets"/>
    <s v="Broad"/>
    <x v="11"/>
    <s v="Houston to Rome Sale"/>
    <s v="Position 5-10 Bid Strategy"/>
    <n v="6.25"/>
    <n v="12"/>
    <n v="47.449999949999999"/>
    <n v="3.9541666625"/>
    <n v="583"/>
    <n v="2.0583190394511203E-2"/>
    <n v="2.1844253859348202"/>
    <n v="0"/>
    <n v="0"/>
    <n v="0"/>
    <n v="47.449999949999999"/>
    <x v="1981"/>
    <n v="-1"/>
    <n v="0"/>
    <s v="NA"/>
    <n v="0"/>
    <n v="0"/>
    <n v="0"/>
    <n v="42.704999954999998"/>
    <n v="-49.822499947499999"/>
    <n v="4.7449999950000006"/>
    <n v="2.3724999975000003"/>
  </r>
  <r>
    <x v="4"/>
    <s v="european flights"/>
    <s v="Broad"/>
    <x v="0"/>
    <s v="Europe"/>
    <s v="Position 5-10 Bid Strategy"/>
    <n v="6.25"/>
    <n v="23"/>
    <n v="47.474999775000001"/>
    <n v="2.0641304250000001"/>
    <n v="466"/>
    <n v="4.9356223175965698E-2"/>
    <n v="1.4184549356223199"/>
    <n v="0"/>
    <n v="0"/>
    <n v="0"/>
    <n v="47.474999775000001"/>
    <x v="1982"/>
    <n v="-1"/>
    <n v="0"/>
    <s v="NA"/>
    <n v="0"/>
    <n v="0"/>
    <n v="0"/>
    <n v="42.727499797500002"/>
    <n v="-49.84874976375"/>
    <n v="4.7474999774999986"/>
    <n v="2.3737499887499993"/>
  </r>
  <r>
    <x v="4"/>
    <s v="rome flights"/>
    <s v="Broad"/>
    <x v="7"/>
    <s v="New York to Rome Sale"/>
    <s v="Position 5-10 Bid Strategy"/>
    <n v="6.25"/>
    <n v="13"/>
    <n v="47.574999875000003"/>
    <n v="3.659615375"/>
    <n v="189"/>
    <n v="6.8783068783068793E-2"/>
    <n v="1.26873015873016"/>
    <n v="0"/>
    <n v="0"/>
    <n v="0"/>
    <n v="47.574999875000003"/>
    <x v="1983"/>
    <n v="-1"/>
    <n v="0"/>
    <s v="NA"/>
    <n v="0"/>
    <n v="0"/>
    <n v="0"/>
    <n v="42.817499887500006"/>
    <n v="-49.953749868750002"/>
    <n v="4.7574999874999975"/>
    <n v="2.3787499937499987"/>
  </r>
  <r>
    <x v="4"/>
    <s v="madrid ticket"/>
    <s v="Broad"/>
    <x v="13"/>
    <s v="Google|Madrid"/>
    <s v="Position 5-10 Bid Strategy"/>
    <n v="6.25"/>
    <n v="12"/>
    <n v="47.587499999999999"/>
    <n v="3.9656250000000002"/>
    <n v="241"/>
    <n v="4.9792531120332002E-2"/>
    <n v="1.6883817427385901"/>
    <n v="0"/>
    <n v="0"/>
    <n v="0"/>
    <n v="47.587499999999999"/>
    <x v="1984"/>
    <n v="-1"/>
    <n v="0"/>
    <s v="NA"/>
    <n v="0"/>
    <n v="0"/>
    <n v="0"/>
    <n v="42.828749999999999"/>
    <n v="-49.966875000000002"/>
    <n v="4.7587499999999991"/>
    <n v="2.3793750000000031"/>
  </r>
  <r>
    <x v="4"/>
    <s v="delhi fare"/>
    <s v="Broad"/>
    <x v="13"/>
    <s v="Google|Delhi"/>
    <s v="Position 5-10 Bid Strategy"/>
    <n v="6.25"/>
    <n v="33"/>
    <n v="48.037499812500009"/>
    <n v="1.4556818125000002"/>
    <n v="673"/>
    <n v="4.9034175334323901E-2"/>
    <n v="1.0356612184249601"/>
    <n v="0"/>
    <n v="0"/>
    <n v="0"/>
    <n v="48.037499812500009"/>
    <x v="1985"/>
    <n v="-1"/>
    <n v="0"/>
    <s v="NA"/>
    <n v="0"/>
    <n v="0"/>
    <n v="0"/>
    <n v="43.233749831250009"/>
    <n v="-50.439374803125013"/>
    <n v="4.8037499812500002"/>
    <n v="2.4018749906250036"/>
  </r>
  <r>
    <x v="4"/>
    <s v="venice flights"/>
    <s v="Broad"/>
    <x v="0"/>
    <s v="Venice"/>
    <s v="Position 5-10 Bid Strategy"/>
    <n v="6.25"/>
    <n v="34"/>
    <n v="48.537499849999996"/>
    <n v="1.4275735249999999"/>
    <n v="2251"/>
    <n v="1.5104398045313201E-2"/>
    <n v="3.4359840071079502"/>
    <n v="0"/>
    <n v="0"/>
    <n v="0"/>
    <n v="48.537499849999996"/>
    <x v="1986"/>
    <n v="-1"/>
    <n v="0"/>
    <s v="NA"/>
    <n v="0"/>
    <n v="0"/>
    <n v="0"/>
    <n v="43.683749864999996"/>
    <n v="-50.9643748425"/>
    <n v="4.8537499850000003"/>
    <n v="2.4268749925000037"/>
  </r>
  <r>
    <x v="4"/>
    <s v="uk airfare"/>
    <s v="Broad"/>
    <x v="13"/>
    <s v="Google|UK"/>
    <s v="Position 5-10 Bid Strategy"/>
    <n v="6.25"/>
    <n v="10"/>
    <n v="48.6875"/>
    <n v="4.8687500000000004"/>
    <n v="389"/>
    <n v="2.5706940874036001E-2"/>
    <n v="1.31696658097686"/>
    <n v="0"/>
    <n v="0"/>
    <n v="0"/>
    <n v="48.6875"/>
    <x v="1987"/>
    <n v="-1"/>
    <n v="0"/>
    <s v="NA"/>
    <n v="0"/>
    <n v="0"/>
    <n v="0"/>
    <n v="43.818750000000001"/>
    <n v="-51.121875000000003"/>
    <n v="4.8687499999999986"/>
    <n v="2.4343750000000028"/>
  </r>
  <r>
    <x v="4"/>
    <s v="barcelona cheap flight"/>
    <s v="Broad"/>
    <x v="13"/>
    <s v="Google|Barcelona"/>
    <s v="Position 5-10 Bid Strategy"/>
    <n v="6.25"/>
    <n v="26"/>
    <n v="49.212499700000002"/>
    <n v="1.8927884500000001"/>
    <n v="180"/>
    <n v="0.14444444444444401"/>
    <n v="2.0066666666666699"/>
    <n v="0"/>
    <n v="0"/>
    <n v="0"/>
    <n v="49.212499700000002"/>
    <x v="1988"/>
    <n v="-1"/>
    <n v="0"/>
    <s v="NA"/>
    <n v="0"/>
    <n v="0"/>
    <n v="0"/>
    <n v="44.291249730000004"/>
    <n v="-51.673124685000005"/>
    <n v="4.9212499699999981"/>
    <n v="2.4606249850000026"/>
  </r>
  <r>
    <x v="4"/>
    <s v="france fares"/>
    <s v="Broad"/>
    <x v="7"/>
    <s v="New York to France Sale"/>
    <s v="Position 5-10 Bid Strategy"/>
    <n v="6.25"/>
    <n v="18"/>
    <n v="49.662499949999997"/>
    <n v="2.7590277749999998"/>
    <n v="284"/>
    <n v="6.3380281690140802E-2"/>
    <n v="1.7014436619718301"/>
    <n v="0"/>
    <n v="0"/>
    <n v="0"/>
    <n v="49.662499949999997"/>
    <x v="1989"/>
    <n v="-1"/>
    <n v="0"/>
    <s v="NA"/>
    <n v="0"/>
    <n v="0"/>
    <n v="0"/>
    <n v="44.696249954999999"/>
    <n v="-52.145624947499996"/>
    <n v="4.9662499949999983"/>
    <n v="2.4831249974999992"/>
  </r>
  <r>
    <x v="4"/>
    <s v="spain airfare"/>
    <s v="Broad"/>
    <x v="13"/>
    <s v="Google|Spain"/>
    <s v="Position 5-10 Bid Strategy"/>
    <n v="6.25"/>
    <n v="28"/>
    <n v="49.7"/>
    <n v="1.7749999999999999"/>
    <n v="435"/>
    <n v="6.4367816091953994E-2"/>
    <n v="1.8632183908046001"/>
    <n v="0"/>
    <n v="0"/>
    <n v="0"/>
    <n v="49.7"/>
    <x v="1990"/>
    <n v="-1"/>
    <n v="0"/>
    <s v="NA"/>
    <n v="0"/>
    <n v="0"/>
    <n v="0"/>
    <n v="44.730000000000004"/>
    <n v="-52.185000000000002"/>
    <n v="4.9699999999999989"/>
    <n v="2.4849999999999994"/>
  </r>
  <r>
    <x v="4"/>
    <s v="london cheap flights"/>
    <s v="Broad"/>
    <x v="13"/>
    <s v="Google|London"/>
    <s v="Position 5-10 Bid Strategy"/>
    <n v="6.25"/>
    <n v="33"/>
    <n v="49.787499712500001"/>
    <n v="1.5087121125"/>
    <n v="1295"/>
    <n v="2.5482625482625497E-2"/>
    <n v="2.8359073359073399"/>
    <n v="0"/>
    <n v="0"/>
    <n v="0"/>
    <n v="49.787499712500001"/>
    <x v="1991"/>
    <n v="-1"/>
    <n v="0"/>
    <s v="NA"/>
    <n v="0"/>
    <n v="0"/>
    <n v="0"/>
    <n v="44.808749741250004"/>
    <n v="-52.276874698125006"/>
    <n v="4.9787499712499965"/>
    <n v="2.4893749856250054"/>
  </r>
  <r>
    <x v="4"/>
    <s v="paris airfare"/>
    <s v="Broad"/>
    <x v="11"/>
    <s v="Houston to Paris Sale"/>
    <s v="Position 5-10 Bid Strategy"/>
    <n v="6.25"/>
    <n v="21"/>
    <n v="49.787499824999998"/>
    <n v="2.370833325"/>
    <n v="273"/>
    <n v="7.69230769230769E-2"/>
    <n v="2.40131868131868"/>
    <n v="0"/>
    <n v="0"/>
    <n v="0"/>
    <n v="49.787499824999998"/>
    <x v="1992"/>
    <n v="-1"/>
    <n v="0"/>
    <s v="NA"/>
    <n v="0"/>
    <n v="0"/>
    <n v="0"/>
    <n v="44.808749842499999"/>
    <n v="-52.27687481625"/>
    <n v="4.9787499824999983"/>
    <n v="2.4893749912500027"/>
  </r>
  <r>
    <x v="4"/>
    <s v="france ticket"/>
    <s v="Broad"/>
    <x v="7"/>
    <s v="New York to France Sale"/>
    <s v="Position 5-10 Bid Strategy"/>
    <n v="6.25"/>
    <n v="17"/>
    <n v="49.962499987500003"/>
    <n v="2.9389705875000001"/>
    <n v="349"/>
    <n v="4.8710601719197701E-2"/>
    <n v="1.70570200573066"/>
    <n v="0"/>
    <n v="0"/>
    <n v="0"/>
    <n v="49.962499987500003"/>
    <x v="1993"/>
    <n v="-1"/>
    <n v="0"/>
    <s v="NA"/>
    <n v="0"/>
    <n v="0"/>
    <n v="0"/>
    <n v="44.96624998875"/>
    <n v="-52.460624986875004"/>
    <n v="4.9962499987500024"/>
    <n v="2.4981249993750012"/>
  </r>
  <r>
    <x v="4"/>
    <s v="paris cheap flight"/>
    <s v="Broad"/>
    <x v="5"/>
    <s v="San Francisco to Paris Sale"/>
    <s v="Position 5-10 Bid Strategy"/>
    <n v="6.25"/>
    <n v="18"/>
    <n v="50.53749997500001"/>
    <n v="2.8076388875000005"/>
    <n v="147"/>
    <n v="0.122448979591837"/>
    <n v="1.6030612244897999"/>
    <n v="0"/>
    <n v="0"/>
    <n v="0"/>
    <n v="50.53749997500001"/>
    <x v="1994"/>
    <n v="-1"/>
    <n v="0"/>
    <s v="NA"/>
    <n v="0"/>
    <n v="0"/>
    <n v="0"/>
    <n v="45.483749977500011"/>
    <n v="-53.064374973750013"/>
    <n v="5.0537499974999989"/>
    <n v="2.526874998750003"/>
  </r>
  <r>
    <x v="4"/>
    <s v="turkey airline"/>
    <s v="Broad"/>
    <x v="13"/>
    <s v="Google|Turkey"/>
    <s v="Position 5-10 Bid Strategy"/>
    <n v="6.25"/>
    <n v="49"/>
    <n v="51.2749995625"/>
    <n v="1.0464285625"/>
    <n v="1975"/>
    <n v="2.4810126582278502E-2"/>
    <n v="1.41903797468354"/>
    <n v="0"/>
    <n v="0"/>
    <n v="0"/>
    <n v="51.2749995625"/>
    <x v="1995"/>
    <n v="-1"/>
    <n v="0"/>
    <s v="NA"/>
    <n v="0"/>
    <n v="0"/>
    <n v="0"/>
    <n v="46.147499606250001"/>
    <n v="-53.838749540625003"/>
    <n v="5.1274999562499985"/>
    <n v="2.5637499781250028"/>
  </r>
  <r>
    <x v="4"/>
    <s v="europe plane tickets"/>
    <s v="Broad"/>
    <x v="0"/>
    <s v="Europe"/>
    <s v="Position 5-10 Bid Strategy"/>
    <n v="6.25"/>
    <n v="21"/>
    <n v="51.624999824999996"/>
    <n v="2.4583333249999999"/>
    <n v="125"/>
    <n v="0.16800000000000001"/>
    <n v="1.4543999999999999"/>
    <n v="0"/>
    <n v="0"/>
    <n v="0"/>
    <n v="51.624999824999996"/>
    <x v="1996"/>
    <n v="-1"/>
    <n v="0"/>
    <s v="NA"/>
    <n v="0"/>
    <n v="0"/>
    <n v="0"/>
    <n v="46.462499842499994"/>
    <n v="-54.206249816250001"/>
    <n v="5.1624999825000017"/>
    <n v="2.5812499912500044"/>
  </r>
  <r>
    <x v="4"/>
    <s v="rome airfare"/>
    <s v="Broad"/>
    <x v="11"/>
    <s v="Houston to Rome Sale"/>
    <s v="Position 5-10 Bid Strategy"/>
    <n v="6.25"/>
    <n v="18"/>
    <n v="51.774999975"/>
    <n v="2.8763888875000001"/>
    <n v="113"/>
    <n v="0.15929203539823"/>
    <n v="1.2098230088495601"/>
    <n v="0"/>
    <n v="0"/>
    <n v="0"/>
    <n v="51.774999975"/>
    <x v="1997"/>
    <n v="-1"/>
    <n v="0"/>
    <s v="NA"/>
    <n v="0"/>
    <n v="0"/>
    <n v="0"/>
    <n v="46.5974999775"/>
    <n v="-54.363749973750004"/>
    <n v="5.1774999975"/>
    <n v="2.5887499987500036"/>
  </r>
  <r>
    <x v="4"/>
    <s v="spain cheap flight"/>
    <s v="Broad"/>
    <x v="13"/>
    <s v="Google|Spain"/>
    <s v="Position 5-10 Bid Strategy"/>
    <n v="6.25"/>
    <n v="22"/>
    <n v="51.962499874999999"/>
    <n v="2.3619318124999999"/>
    <n v="633"/>
    <n v="3.4755134281200604E-2"/>
    <n v="2.2593996840442299"/>
    <n v="0"/>
    <n v="0"/>
    <n v="0"/>
    <n v="51.962499874999999"/>
    <x v="1998"/>
    <n v="-1"/>
    <n v="0"/>
    <s v="NA"/>
    <n v="0"/>
    <n v="0"/>
    <n v="0"/>
    <n v="46.766249887500003"/>
    <n v="-54.560624868750004"/>
    <n v="5.1962499874999963"/>
    <n v="2.5981249937500053"/>
  </r>
  <r>
    <x v="4"/>
    <s v="europe plane tickets"/>
    <s v="Broad"/>
    <x v="13"/>
    <s v="Google|Europe"/>
    <s v="Position 5-10 Bid Strategy"/>
    <n v="6.25"/>
    <n v="17"/>
    <n v="51.987499825"/>
    <n v="3.0580882250000001"/>
    <n v="117"/>
    <n v="0.145299145299145"/>
    <n v="1.88803418803419"/>
    <n v="0"/>
    <n v="0"/>
    <n v="0"/>
    <n v="51.987499825"/>
    <x v="1999"/>
    <n v="-1"/>
    <n v="0"/>
    <s v="NA"/>
    <n v="0"/>
    <n v="0"/>
    <n v="0"/>
    <n v="46.788749842500003"/>
    <n v="-54.586874816250003"/>
    <n v="5.1987499824999972"/>
    <n v="2.5993749912500022"/>
  </r>
  <r>
    <x v="4"/>
    <s v="france airfares"/>
    <s v="Broad"/>
    <x v="7"/>
    <s v="New York to France Sale"/>
    <s v="Position 5-10 Bid Strategy"/>
    <n v="6.25"/>
    <n v="18"/>
    <n v="52.337499974999993"/>
    <n v="2.9076388874999997"/>
    <n v="325"/>
    <n v="5.53846153846154E-2"/>
    <n v="1.6855076923076899"/>
    <n v="0"/>
    <n v="0"/>
    <n v="0"/>
    <n v="52.337499974999993"/>
    <x v="2000"/>
    <n v="-1"/>
    <n v="0"/>
    <s v="NA"/>
    <n v="0"/>
    <n v="0"/>
    <n v="0"/>
    <n v="47.103749977499994"/>
    <n v="-54.954374973749992"/>
    <n v="5.2337499974999986"/>
    <n v="2.6168749987499993"/>
  </r>
  <r>
    <x v="4"/>
    <s v="greece airline"/>
    <s v="Broad"/>
    <x v="0"/>
    <s v="Greece"/>
    <s v="Position 5-10 Bid Strategy"/>
    <n v="6.25"/>
    <n v="22"/>
    <n v="52.787499875000002"/>
    <n v="2.3994318125"/>
    <n v="840"/>
    <n v="2.6190476190476198E-2"/>
    <n v="2.7435714285714301"/>
    <n v="0"/>
    <n v="0"/>
    <n v="0"/>
    <n v="52.787499875000002"/>
    <x v="2001"/>
    <n v="-1"/>
    <n v="0"/>
    <s v="NA"/>
    <n v="0"/>
    <n v="0"/>
    <n v="0"/>
    <n v="47.508749887500002"/>
    <n v="-55.426874868750005"/>
    <n v="5.2787499874999995"/>
    <n v="2.6393749937500033"/>
  </r>
  <r>
    <x v="4"/>
    <s v="fly to rome"/>
    <s v="Broad"/>
    <x v="13"/>
    <s v="Google|Rome"/>
    <s v="Position 5-10 Bid Strategy"/>
    <n v="6.25"/>
    <n v="41"/>
    <n v="52.8374995"/>
    <n v="1.2887195"/>
    <n v="360"/>
    <n v="0.113888888888889"/>
    <n v="1.9597222222222199"/>
    <n v="0"/>
    <n v="0"/>
    <n v="0"/>
    <n v="52.8374995"/>
    <x v="2002"/>
    <n v="-1"/>
    <n v="0"/>
    <s v="NA"/>
    <n v="0"/>
    <n v="0"/>
    <n v="0"/>
    <n v="47.553749549999999"/>
    <n v="-55.479374475"/>
    <n v="5.2837499500000007"/>
    <n v="2.6418749750000003"/>
  </r>
  <r>
    <x v="4"/>
    <s v="barcelona flights"/>
    <s v="Broad"/>
    <x v="7"/>
    <s v="New York to Barcelona Sale"/>
    <s v="Position 5-10 Bid Strategy"/>
    <n v="6.25"/>
    <n v="19"/>
    <n v="53.112499774999996"/>
    <n v="2.795394725"/>
    <n v="165"/>
    <n v="0.11515151515151499"/>
    <n v="1.2656363636363599"/>
    <n v="0"/>
    <n v="0"/>
    <n v="0"/>
    <n v="53.112499774999996"/>
    <x v="2003"/>
    <n v="-1"/>
    <n v="0"/>
    <s v="NA"/>
    <n v="0"/>
    <n v="0"/>
    <n v="0"/>
    <n v="47.801249797499999"/>
    <n v="-55.768124763749995"/>
    <n v="5.3112499774999975"/>
    <n v="2.6556249887499987"/>
  </r>
  <r>
    <x v="4"/>
    <s v="europe fare"/>
    <s v="Broad"/>
    <x v="13"/>
    <s v="Google|Europe"/>
    <s v="Position 5-10 Bid Strategy"/>
    <n v="6.25"/>
    <n v="27"/>
    <n v="53.249999737499998"/>
    <n v="1.9722222125"/>
    <n v="762"/>
    <n v="3.5433070866141697E-2"/>
    <n v="1.5249343832021001"/>
    <n v="0"/>
    <n v="0"/>
    <n v="0"/>
    <n v="53.249999737499998"/>
    <x v="2004"/>
    <n v="-1"/>
    <n v="0"/>
    <s v="NA"/>
    <n v="0"/>
    <n v="0"/>
    <n v="0"/>
    <n v="47.924999763750002"/>
    <n v="-55.912499724375003"/>
    <n v="5.3249999737499962"/>
    <n v="2.6624999868750052"/>
  </r>
  <r>
    <x v="4"/>
    <s v="france airline tickets"/>
    <s v="Broad"/>
    <x v="7"/>
    <s v="New York to France Sale"/>
    <s v="Position 5-10 Bid Strategy"/>
    <n v="6.25"/>
    <n v="17"/>
    <n v="54.199999887499992"/>
    <n v="3.1882352874999995"/>
    <n v="183"/>
    <n v="9.2896174863387998E-2"/>
    <n v="1.55502732240437"/>
    <n v="0"/>
    <n v="0"/>
    <n v="0"/>
    <n v="54.199999887499992"/>
    <x v="2005"/>
    <n v="-1"/>
    <n v="0"/>
    <s v="NA"/>
    <n v="0"/>
    <n v="0"/>
    <n v="0"/>
    <n v="48.779999898749992"/>
    <n v="-56.909999881874995"/>
    <n v="5.4199999887499999"/>
    <n v="2.7099999943750035"/>
  </r>
  <r>
    <x v="4"/>
    <s v="flight to venice"/>
    <s v="Broad"/>
    <x v="13"/>
    <s v="Google|Venice"/>
    <s v="Position 5-10 Bid Strategy"/>
    <n v="6.25"/>
    <n v="24"/>
    <n v="54.3"/>
    <n v="2.2625000000000002"/>
    <n v="356"/>
    <n v="6.7415730337078608E-2"/>
    <n v="1.89129213483146"/>
    <n v="0"/>
    <n v="0"/>
    <n v="0"/>
    <n v="54.3"/>
    <x v="2006"/>
    <n v="-1"/>
    <n v="0"/>
    <s v="NA"/>
    <n v="0"/>
    <n v="0"/>
    <n v="0"/>
    <n v="48.87"/>
    <n v="-57.015000000000001"/>
    <n v="5.43"/>
    <n v="2.7150000000000034"/>
  </r>
  <r>
    <x v="4"/>
    <s v="france air flights"/>
    <s v="Broad"/>
    <x v="7"/>
    <s v="New York to France Sale"/>
    <s v="Position 5-10 Bid Strategy"/>
    <n v="6.25"/>
    <n v="47"/>
    <n v="54.312499700000004"/>
    <n v="1.1555851000000001"/>
    <n v="246"/>
    <n v="0.19105691056910601"/>
    <n v="1.05085365853659"/>
    <n v="0"/>
    <n v="0"/>
    <n v="0"/>
    <n v="54.312499700000004"/>
    <x v="2007"/>
    <n v="-1"/>
    <n v="0"/>
    <s v="NA"/>
    <n v="0"/>
    <n v="0"/>
    <n v="0"/>
    <n v="48.881249730000008"/>
    <n v="-57.028124685000009"/>
    <n v="5.4312499699999961"/>
    <n v="2.7156249850000052"/>
  </r>
  <r>
    <x v="4"/>
    <s v="paris flight deals"/>
    <s v="Broad"/>
    <x v="7"/>
    <s v="New York to Paris Sale"/>
    <s v="Position 5-10 Bid Strategy"/>
    <n v="6.25"/>
    <n v="14"/>
    <n v="54.374999874999993"/>
    <n v="3.8839285624999995"/>
    <n v="54"/>
    <n v="0.25925925925925897"/>
    <n v="2.0177777777777801"/>
    <n v="0"/>
    <n v="0"/>
    <n v="0"/>
    <n v="54.374999874999993"/>
    <x v="2008"/>
    <n v="-1"/>
    <n v="0"/>
    <s v="NA"/>
    <n v="0"/>
    <n v="0"/>
    <n v="0"/>
    <n v="48.937499887499996"/>
    <n v="-57.093749868749995"/>
    <n v="5.4374999874999972"/>
    <n v="2.7187499937500021"/>
  </r>
  <r>
    <x v="4"/>
    <s v="delhi ticket"/>
    <s v="Broad"/>
    <x v="13"/>
    <s v="Google|Delhi"/>
    <s v="Position 5-10 Bid Strategy"/>
    <n v="6.25"/>
    <n v="31"/>
    <n v="54.924999812500005"/>
    <n v="1.7717741875000002"/>
    <n v="534"/>
    <n v="5.80524344569288E-2"/>
    <n v="1.03876404494382"/>
    <n v="0"/>
    <n v="0"/>
    <n v="0"/>
    <n v="54.924999812500005"/>
    <x v="2009"/>
    <n v="-1"/>
    <n v="0"/>
    <s v="NA"/>
    <n v="0"/>
    <n v="0"/>
    <n v="0"/>
    <n v="49.432499831250006"/>
    <n v="-57.671249803125008"/>
    <n v="5.4924999812499991"/>
    <n v="2.7462499906250031"/>
  </r>
  <r>
    <x v="4"/>
    <s v="flight to uk"/>
    <s v="Broad"/>
    <x v="13"/>
    <s v="Google|UK"/>
    <s v="Position 5-10 Bid Strategy"/>
    <n v="6.25"/>
    <n v="16"/>
    <n v="55.487499999999997"/>
    <n v="3.4679687499999998"/>
    <n v="316"/>
    <n v="5.0632911392405104E-2"/>
    <n v="2.0458860759493702"/>
    <n v="0"/>
    <n v="0"/>
    <n v="0"/>
    <n v="55.487499999999997"/>
    <x v="2010"/>
    <n v="-1"/>
    <n v="0"/>
    <s v="NA"/>
    <n v="0"/>
    <n v="0"/>
    <n v="0"/>
    <n v="49.938749999999999"/>
    <n v="-58.261874999999996"/>
    <n v="5.5487499999999983"/>
    <n v="2.7743749999999991"/>
  </r>
  <r>
    <x v="4"/>
    <s v="venice cheap flights"/>
    <s v="Broad"/>
    <x v="13"/>
    <s v="Google|Venice"/>
    <s v="Position 5-10 Bid Strategy"/>
    <n v="6.25"/>
    <n v="25"/>
    <n v="56.287500000000001"/>
    <n v="2.2515000000000001"/>
    <n v="612"/>
    <n v="4.08496732026144E-2"/>
    <n v="1.25882352941176"/>
    <n v="0"/>
    <n v="0"/>
    <n v="0"/>
    <n v="56.287500000000001"/>
    <x v="2011"/>
    <n v="-1"/>
    <n v="0"/>
    <s v="NA"/>
    <n v="0"/>
    <n v="0"/>
    <n v="0"/>
    <n v="50.658750000000005"/>
    <n v="-59.101875000000007"/>
    <n v="5.6287499999999966"/>
    <n v="2.8143750000000054"/>
  </r>
  <r>
    <x v="4"/>
    <s v="florence travel"/>
    <s v="Broad"/>
    <x v="13"/>
    <s v="Google|Florence"/>
    <s v="Position 5-10 Bid Strategy"/>
    <n v="6.25"/>
    <n v="10"/>
    <n v="57.887500000000003"/>
    <n v="5.7887500000000003"/>
    <n v="3055"/>
    <n v="3.27332242225859E-3"/>
    <n v="2.1071031096563"/>
    <n v="0"/>
    <n v="0"/>
    <n v="0"/>
    <n v="57.887500000000003"/>
    <x v="2012"/>
    <n v="-1"/>
    <n v="0"/>
    <s v="NA"/>
    <n v="0"/>
    <n v="0"/>
    <n v="0"/>
    <n v="52.098750000000003"/>
    <n v="-60.781875000000007"/>
    <n v="5.7887500000000003"/>
    <n v="2.8943750000000037"/>
  </r>
  <r>
    <x v="4"/>
    <s v="european airlines"/>
    <s v="Broad"/>
    <x v="13"/>
    <s v="Google|Europe"/>
    <s v="Position 5-10 Bid Strategy"/>
    <n v="6.25"/>
    <n v="27"/>
    <n v="58.174999875000005"/>
    <n v="2.1546296250000001"/>
    <n v="1546"/>
    <n v="1.7464424320827902E-2"/>
    <n v="1.6876455368693399"/>
    <n v="0"/>
    <n v="0"/>
    <n v="0"/>
    <n v="58.174999875000005"/>
    <x v="2013"/>
    <n v="-1"/>
    <n v="0"/>
    <s v="NA"/>
    <n v="0"/>
    <n v="0"/>
    <n v="0"/>
    <n v="52.357499887500005"/>
    <n v="-61.083749868750004"/>
    <n v="5.8174999874999997"/>
    <n v="2.9087499937499999"/>
  </r>
  <r>
    <x v="4"/>
    <s v="germany tickets"/>
    <s v="Broad"/>
    <x v="13"/>
    <s v="Google|Germany"/>
    <s v="Position 5-10 Bid Strategy"/>
    <n v="6.25"/>
    <n v="33"/>
    <n v="58.299999862500002"/>
    <n v="1.7666666625"/>
    <n v="1835"/>
    <n v="1.7983651226157998E-2"/>
    <n v="1.8560762942779301"/>
    <n v="0"/>
    <n v="0"/>
    <n v="0"/>
    <n v="58.299999862500002"/>
    <x v="2014"/>
    <n v="-1"/>
    <n v="0"/>
    <s v="NA"/>
    <n v="0"/>
    <n v="0"/>
    <n v="0"/>
    <n v="52.46999987625"/>
    <n v="-61.214999855625003"/>
    <n v="5.8299999862500016"/>
    <n v="2.9149999931250008"/>
  </r>
  <r>
    <x v="4"/>
    <s v="europe airfares"/>
    <s v="Broad"/>
    <x v="0"/>
    <s v="Europe"/>
    <s v="Position 5-10 Bid Strategy"/>
    <n v="6.25"/>
    <n v="36"/>
    <n v="58.449999599999998"/>
    <n v="1.6236111"/>
    <n v="589"/>
    <n v="6.1120543293718202E-2"/>
    <n v="1.6336162988115499"/>
    <n v="0"/>
    <n v="0"/>
    <n v="0"/>
    <n v="58.449999599999998"/>
    <x v="2015"/>
    <n v="-1"/>
    <n v="0"/>
    <s v="NA"/>
    <n v="0"/>
    <n v="0"/>
    <n v="0"/>
    <n v="52.604999640000003"/>
    <n v="-61.372499580000003"/>
    <n v="5.8449999599999956"/>
    <n v="2.9224999800000049"/>
  </r>
  <r>
    <x v="4"/>
    <s v="flight to delhi"/>
    <s v="Broad"/>
    <x v="13"/>
    <s v="Google|Delhi"/>
    <s v="Position 5-10 Bid Strategy"/>
    <n v="6.25"/>
    <n v="24"/>
    <n v="58.562499899999999"/>
    <n v="2.4401041625"/>
    <n v="410"/>
    <n v="5.8536585365853704E-2"/>
    <n v="1.0256097560975601"/>
    <n v="0"/>
    <n v="0"/>
    <n v="0"/>
    <n v="58.562499899999999"/>
    <x v="2016"/>
    <n v="-1"/>
    <n v="0"/>
    <s v="NA"/>
    <n v="0"/>
    <n v="0"/>
    <n v="0"/>
    <n v="52.706249909999997"/>
    <n v="-61.490624895000003"/>
    <n v="5.856249990000002"/>
    <n v="2.9281249950000046"/>
  </r>
  <r>
    <x v="4"/>
    <s v="paris tickets"/>
    <s v="Broad"/>
    <x v="5"/>
    <s v="San Francisco to Paris Sale"/>
    <s v="Position 5-10 Bid Strategy"/>
    <n v="6.25"/>
    <n v="18"/>
    <n v="60.087499874999999"/>
    <n v="3.3381944374999999"/>
    <n v="633"/>
    <n v="2.8436018957345998E-2"/>
    <n v="1.3981990521326999"/>
    <n v="0"/>
    <n v="0"/>
    <n v="0"/>
    <n v="60.087499874999999"/>
    <x v="2017"/>
    <n v="-1"/>
    <n v="0"/>
    <s v="NA"/>
    <n v="0"/>
    <n v="0"/>
    <n v="0"/>
    <n v="54.078749887500003"/>
    <n v="-63.091874868750004"/>
    <n v="6.0087499874999963"/>
    <n v="3.0043749937500053"/>
  </r>
  <r>
    <x v="4"/>
    <s v="rome flight"/>
    <s v="Broad"/>
    <x v="10"/>
    <s v="Boston to Rome Sale"/>
    <s v="Position 5-10 Bid Strategy"/>
    <n v="6.25"/>
    <n v="15"/>
    <n v="60.412500000000001"/>
    <n v="4.0274999999999999"/>
    <n v="313"/>
    <n v="4.7923322683706103E-2"/>
    <n v="1.974696485623"/>
    <n v="0"/>
    <n v="0"/>
    <n v="0"/>
    <n v="60.412500000000001"/>
    <x v="2018"/>
    <n v="-1"/>
    <n v="0"/>
    <s v="NA"/>
    <n v="0"/>
    <n v="0"/>
    <n v="0"/>
    <n v="54.371250000000003"/>
    <n v="-63.433125000000004"/>
    <n v="6.041249999999998"/>
    <n v="3.0206250000000026"/>
  </r>
  <r>
    <x v="4"/>
    <s v="delhi airfare"/>
    <s v="Broad"/>
    <x v="13"/>
    <s v="Google|Delhi"/>
    <s v="Position 5-10 Bid Strategy"/>
    <n v="6.25"/>
    <n v="43"/>
    <n v="60.562499674999998"/>
    <n v="1.408430225"/>
    <n v="1156"/>
    <n v="3.7197231833910001E-2"/>
    <n v="1.01885813148789"/>
    <n v="0"/>
    <n v="0"/>
    <n v="0"/>
    <n v="60.562499674999998"/>
    <x v="2019"/>
    <n v="-1"/>
    <n v="0"/>
    <s v="NA"/>
    <n v="0"/>
    <n v="0"/>
    <n v="0"/>
    <n v="54.506249707499997"/>
    <n v="-63.590624658750002"/>
    <n v="6.0562499675000012"/>
    <n v="3.0281249837500042"/>
  </r>
  <r>
    <x v="4"/>
    <s v="germany cheap tickets"/>
    <s v="Broad"/>
    <x v="13"/>
    <s v="Google|Germany"/>
    <s v="Position 5-10 Bid Strategy"/>
    <n v="6.25"/>
    <n v="28"/>
    <n v="60.799999749999998"/>
    <n v="2.1714285625"/>
    <n v="373"/>
    <n v="7.5067024128686294E-2"/>
    <n v="2.3667560321715801"/>
    <n v="0"/>
    <n v="0"/>
    <n v="0"/>
    <n v="60.799999749999998"/>
    <x v="2020"/>
    <n v="-1"/>
    <n v="0"/>
    <s v="NA"/>
    <n v="0"/>
    <n v="0"/>
    <n v="0"/>
    <n v="54.719999774999998"/>
    <n v="-63.839999737500001"/>
    <n v="6.0799999749999998"/>
    <n v="3.0399999875000034"/>
  </r>
  <r>
    <x v="4"/>
    <s v="paris air tickets"/>
    <s v="Broad"/>
    <x v="7"/>
    <s v="New York to Paris Sale"/>
    <s v="Position 5-10 Bid Strategy"/>
    <n v="6.25"/>
    <n v="20"/>
    <n v="61.15"/>
    <n v="3.0575000000000001"/>
    <n v="106"/>
    <n v="0.18867924528301899"/>
    <n v="1.4056603773584899"/>
    <n v="0"/>
    <n v="0"/>
    <n v="0"/>
    <n v="61.15"/>
    <x v="2021"/>
    <n v="-1"/>
    <n v="0"/>
    <s v="NA"/>
    <n v="0"/>
    <n v="0"/>
    <n v="0"/>
    <n v="55.034999999999997"/>
    <n v="-64.207499999999996"/>
    <n v="6.115000000000002"/>
    <n v="3.0574999999999974"/>
  </r>
  <r>
    <x v="4"/>
    <s v="paris fare"/>
    <s v="Broad"/>
    <x v="7"/>
    <s v="New York to Paris Sale"/>
    <s v="Position 5-10 Bid Strategy"/>
    <n v="6.25"/>
    <n v="22"/>
    <n v="61.649999949999994"/>
    <n v="2.8022727249999999"/>
    <n v="341"/>
    <n v="6.451612903225809E-2"/>
    <n v="1.6657771260997101"/>
    <n v="0"/>
    <n v="0"/>
    <n v="0"/>
    <n v="61.649999949999994"/>
    <x v="2022"/>
    <n v="-1"/>
    <n v="0"/>
    <s v="NA"/>
    <n v="0"/>
    <n v="0"/>
    <n v="0"/>
    <n v="55.484999954999999"/>
    <n v="-64.732499947500003"/>
    <n v="6.1649999949999952"/>
    <n v="3.0824999975000082"/>
  </r>
  <r>
    <x v="4"/>
    <s v="india cheap flights"/>
    <s v="Broad"/>
    <x v="22"/>
    <s v="India"/>
    <s v="Position 5-10 Bid Strategy"/>
    <n v="6.25"/>
    <n v="25"/>
    <n v="61.774999999999999"/>
    <n v="2.4710000000000001"/>
    <n v="531"/>
    <n v="4.70809792843691E-2"/>
    <n v="1.31167608286252"/>
    <n v="0"/>
    <n v="0"/>
    <n v="0"/>
    <n v="61.774999999999999"/>
    <x v="2023"/>
    <n v="-1"/>
    <n v="0"/>
    <s v="NA"/>
    <n v="0"/>
    <n v="0"/>
    <n v="0"/>
    <n v="55.597499999999997"/>
    <n v="-64.863749999999996"/>
    <n v="6.177500000000002"/>
    <n v="3.0887499999999974"/>
  </r>
  <r>
    <x v="4"/>
    <s v="fly to germany"/>
    <s v="Broad"/>
    <x v="13"/>
    <s v="Google|Germany"/>
    <s v="Position 5-10 Bid Strategy"/>
    <n v="6.25"/>
    <n v="42"/>
    <n v="61.824999599999998"/>
    <n v="1.4720237999999999"/>
    <n v="459"/>
    <n v="9.1503267973856203E-2"/>
    <n v="1.9755991285403001"/>
    <n v="0"/>
    <n v="0"/>
    <n v="0"/>
    <n v="61.824999599999998"/>
    <x v="2024"/>
    <n v="-1"/>
    <n v="0"/>
    <s v="NA"/>
    <n v="0"/>
    <n v="0"/>
    <n v="0"/>
    <n v="55.642499639999997"/>
    <n v="-64.916249579999999"/>
    <n v="6.1824999600000012"/>
    <n v="3.0912499800000006"/>
  </r>
  <r>
    <x v="4"/>
    <s v="paris airport"/>
    <s v="Broad"/>
    <x v="7"/>
    <s v="New York to Paris Sale"/>
    <s v="Position 5-10 Bid Strategy"/>
    <n v="6.25"/>
    <n v="22"/>
    <n v="61.999999875000007"/>
    <n v="2.8181818125000002"/>
    <n v="1005"/>
    <n v="2.1890547263681601E-2"/>
    <n v="1.29093532338308"/>
    <n v="0"/>
    <n v="0"/>
    <n v="0"/>
    <n v="61.999999875000007"/>
    <x v="2025"/>
    <n v="-1"/>
    <n v="0"/>
    <s v="NA"/>
    <n v="0"/>
    <n v="0"/>
    <n v="0"/>
    <n v="55.799999887500007"/>
    <n v="-65.099999868750004"/>
    <n v="6.1999999875"/>
    <n v="3.0999999937499965"/>
  </r>
  <r>
    <x v="4"/>
    <s v="europe ticket"/>
    <s v="Broad"/>
    <x v="0"/>
    <s v="Europe"/>
    <s v="Position 5-10 Bid Strategy"/>
    <n v="6.25"/>
    <n v="26"/>
    <n v="62.624999775000006"/>
    <n v="2.4086538375000002"/>
    <n v="865"/>
    <n v="3.0057803468208098E-2"/>
    <n v="1.4609248554913301"/>
    <n v="0"/>
    <n v="0"/>
    <n v="0"/>
    <n v="62.624999775000006"/>
    <x v="2026"/>
    <n v="-1"/>
    <n v="0"/>
    <s v="NA"/>
    <n v="0"/>
    <n v="0"/>
    <n v="0"/>
    <n v="56.362499797500007"/>
    <n v="-65.756249763750006"/>
    <n v="6.2624999774999992"/>
    <n v="3.1312499887499996"/>
  </r>
  <r>
    <x v="4"/>
    <s v="venice travel"/>
    <s v="Broad"/>
    <x v="0"/>
    <s v="Venice"/>
    <s v="Position 5-10 Bid Strategy"/>
    <n v="6.25"/>
    <n v="18"/>
    <n v="62.687499974999994"/>
    <n v="3.4826388874999998"/>
    <n v="2821"/>
    <n v="6.3807160581354095E-3"/>
    <n v="2.4886919532080798"/>
    <n v="0"/>
    <n v="0"/>
    <n v="0"/>
    <n v="62.687499974999994"/>
    <x v="2027"/>
    <n v="-1"/>
    <n v="0"/>
    <s v="NA"/>
    <n v="0"/>
    <n v="0"/>
    <n v="0"/>
    <n v="56.418749977499999"/>
    <n v="-65.821874973749999"/>
    <n v="6.2687499974999952"/>
    <n v="3.1343749987500047"/>
  </r>
  <r>
    <x v="4"/>
    <s v="spain airlines"/>
    <s v="Broad"/>
    <x v="0"/>
    <s v="Spain"/>
    <s v="Position 5-10 Bid Strategy"/>
    <n v="6.25"/>
    <n v="29"/>
    <n v="63.412499825000012"/>
    <n v="2.1866379250000003"/>
    <n v="2758"/>
    <n v="1.05148658448151E-2"/>
    <n v="2.0328136330674398"/>
    <n v="0"/>
    <n v="0"/>
    <n v="0"/>
    <n v="63.412499825000012"/>
    <x v="2028"/>
    <n v="-1"/>
    <n v="0"/>
    <s v="NA"/>
    <n v="0"/>
    <n v="0"/>
    <n v="0"/>
    <n v="57.071249842500009"/>
    <n v="-66.58312481625002"/>
    <n v="6.3412499825000026"/>
    <n v="3.1706249912500084"/>
  </r>
  <r>
    <x v="4"/>
    <s v="italy flights"/>
    <s v="Broad"/>
    <x v="5"/>
    <s v="San Francisco to Italy Sale"/>
    <s v="Position 5-10 Bid Strategy"/>
    <n v="6.25"/>
    <n v="27"/>
    <n v="63.599999850000003"/>
    <n v="2.3555555500000001"/>
    <n v="1013"/>
    <n v="2.6653504442250703E-2"/>
    <n v="1.57936821322804"/>
    <n v="0"/>
    <n v="0"/>
    <n v="0"/>
    <n v="63.599999850000003"/>
    <x v="2029"/>
    <n v="-1"/>
    <n v="0"/>
    <s v="NA"/>
    <n v="0"/>
    <n v="0"/>
    <n v="0"/>
    <n v="57.239999865000001"/>
    <n v="-66.779999842500004"/>
    <n v="6.3599999850000017"/>
    <n v="3.1799999925000009"/>
  </r>
  <r>
    <x v="4"/>
    <s v="european cheap flights"/>
    <s v="Broad"/>
    <x v="13"/>
    <s v="Google|Europe"/>
    <s v="Position 5-10 Bid Strategy"/>
    <n v="6.25"/>
    <n v="43"/>
    <n v="63.937499800000005"/>
    <n v="1.4869186000000001"/>
    <n v="625"/>
    <n v="6.88E-2"/>
    <n v="2.2231999999999998"/>
    <n v="0"/>
    <n v="0"/>
    <n v="0"/>
    <n v="63.937499800000005"/>
    <x v="2030"/>
    <n v="-1"/>
    <n v="0"/>
    <s v="NA"/>
    <n v="0"/>
    <n v="0"/>
    <n v="0"/>
    <n v="57.543749820000002"/>
    <n v="-67.13437479000001"/>
    <n v="6.3937499800000026"/>
    <n v="3.1968749900000049"/>
  </r>
  <r>
    <x v="4"/>
    <s v="athens tickets"/>
    <s v="Broad"/>
    <x v="13"/>
    <s v="Google|Athens"/>
    <s v="Position 5-10 Bid Strategy"/>
    <n v="6.25"/>
    <n v="29"/>
    <n v="64.562499899999992"/>
    <n v="2.2262930999999999"/>
    <n v="1570"/>
    <n v="1.8471337579617799E-2"/>
    <n v="1.52891719745223"/>
    <n v="0"/>
    <n v="0"/>
    <n v="0"/>
    <n v="64.562499899999992"/>
    <x v="2031"/>
    <n v="-1"/>
    <n v="0"/>
    <s v="NA"/>
    <n v="0"/>
    <n v="0"/>
    <n v="0"/>
    <n v="58.106249909999995"/>
    <n v="-67.790624894999993"/>
    <n v="6.4562499899999963"/>
    <n v="3.2281249950000017"/>
  </r>
  <r>
    <x v="4"/>
    <s v="flight to rome"/>
    <s v="Broad"/>
    <x v="0"/>
    <s v="Rome"/>
    <s v="Position 5-10 Bid Strategy"/>
    <n v="6.25"/>
    <n v="54"/>
    <n v="65.199999599999998"/>
    <n v="1.2074073999999999"/>
    <n v="1262"/>
    <n v="4.2789223454833596E-2"/>
    <n v="5.0905705229793998"/>
    <n v="0"/>
    <n v="0"/>
    <n v="0"/>
    <n v="65.199999599999998"/>
    <x v="2032"/>
    <n v="-1"/>
    <n v="0"/>
    <s v="NA"/>
    <n v="0"/>
    <n v="0"/>
    <n v="0"/>
    <n v="58.679999639999998"/>
    <n v="-68.459999580000002"/>
    <n v="6.5199999599999998"/>
    <n v="3.2599999800000035"/>
  </r>
  <r>
    <x v="4"/>
    <s v="rome airlines"/>
    <s v="Broad"/>
    <x v="11"/>
    <s v="Houston to Rome Sale"/>
    <s v="Position 5-10 Bid Strategy"/>
    <n v="6.25"/>
    <n v="18"/>
    <n v="65.549999924999995"/>
    <n v="3.6416666625"/>
    <n v="1693"/>
    <n v="1.06320141760189E-2"/>
    <n v="1.9524099232132299"/>
    <n v="0"/>
    <n v="0"/>
    <n v="0"/>
    <n v="65.549999924999995"/>
    <x v="2033"/>
    <n v="-1"/>
    <n v="0"/>
    <s v="NA"/>
    <n v="0"/>
    <n v="0"/>
    <n v="0"/>
    <n v="58.994999932499994"/>
    <n v="-68.827499921249995"/>
    <n v="6.5549999925000009"/>
    <n v="3.2774999962500004"/>
  </r>
  <r>
    <x v="4"/>
    <s v="agadir flights"/>
    <s v="Broad"/>
    <x v="13"/>
    <s v="Google|agadir"/>
    <s v="Position 5-10 Bid Strategy"/>
    <n v="6.25"/>
    <n v="25"/>
    <n v="65.587500000000006"/>
    <n v="2.6235000000000004"/>
    <n v="395"/>
    <n v="6.3291139240506306E-2"/>
    <n v="1.0830379746835399"/>
    <n v="0"/>
    <n v="0"/>
    <n v="0"/>
    <n v="65.587500000000006"/>
    <x v="2034"/>
    <n v="-1"/>
    <n v="0"/>
    <s v="NA"/>
    <n v="0"/>
    <n v="0"/>
    <n v="0"/>
    <n v="59.028750000000009"/>
    <n v="-68.866875000000007"/>
    <n v="6.5587499999999963"/>
    <n v="3.2793750000000017"/>
  </r>
  <r>
    <x v="4"/>
    <s v="turkey cheap flights"/>
    <s v="Broad"/>
    <x v="13"/>
    <s v="Google|Turkey"/>
    <s v="Position 5-10 Bid Strategy"/>
    <n v="6.25"/>
    <n v="27"/>
    <n v="65.999999812500008"/>
    <n v="2.4444444375000001"/>
    <n v="120"/>
    <n v="0.22500000000000001"/>
    <n v="1.19333333333333"/>
    <n v="0"/>
    <n v="0"/>
    <n v="0"/>
    <n v="65.999999812500008"/>
    <x v="2035"/>
    <n v="-1"/>
    <n v="0"/>
    <s v="NA"/>
    <n v="0"/>
    <n v="0"/>
    <n v="0"/>
    <n v="59.399999831250007"/>
    <n v="-69.299999803125004"/>
    <n v="6.5999999812500008"/>
    <n v="3.2999999906249968"/>
  </r>
  <r>
    <x v="4"/>
    <s v="international ticket"/>
    <s v="Broad"/>
    <x v="13"/>
    <s v="Google|International General"/>
    <s v="Position 5-10 Bid Strategy"/>
    <n v="6.25"/>
    <n v="26"/>
    <n v="66.512499950000006"/>
    <n v="2.558173075"/>
    <n v="829"/>
    <n v="3.1363088057901098E-2"/>
    <n v="1.6925211097708099"/>
    <n v="0"/>
    <n v="0"/>
    <n v="0"/>
    <n v="66.512499950000006"/>
    <x v="2036"/>
    <n v="-1"/>
    <n v="0"/>
    <s v="NA"/>
    <n v="0"/>
    <n v="0"/>
    <n v="0"/>
    <n v="59.861249955000005"/>
    <n v="-69.838124947500006"/>
    <n v="6.6512499950000006"/>
    <n v="3.3256249975000003"/>
  </r>
  <r>
    <x v="4"/>
    <s v="europe fares"/>
    <s v="Broad"/>
    <x v="0"/>
    <s v="Europe"/>
    <s v="Position 5-10 Bid Strategy"/>
    <n v="6.25"/>
    <n v="33"/>
    <n v="66.712499700000009"/>
    <n v="2.0215909000000001"/>
    <n v="576"/>
    <n v="5.7291666666666699E-2"/>
    <n v="1.2723958333333301"/>
    <n v="0"/>
    <n v="0"/>
    <n v="0"/>
    <n v="66.712499700000009"/>
    <x v="2037"/>
    <n v="-1"/>
    <n v="0"/>
    <s v="NA"/>
    <n v="0"/>
    <n v="0"/>
    <n v="0"/>
    <n v="60.041249730000011"/>
    <n v="-70.048124685000019"/>
    <n v="6.6712499699999981"/>
    <n v="3.3356249850000097"/>
  </r>
  <r>
    <x v="4"/>
    <s v="international fares"/>
    <s v="Broad"/>
    <x v="13"/>
    <s v="Google|International General"/>
    <s v="Position 5-10 Bid Strategy"/>
    <n v="6.25"/>
    <n v="31"/>
    <n v="67.849999925000006"/>
    <n v="2.1887096750000001"/>
    <n v="555"/>
    <n v="5.5855855855855896E-2"/>
    <n v="1.51567567567568"/>
    <n v="0"/>
    <n v="0"/>
    <n v="0"/>
    <n v="67.849999925000006"/>
    <x v="2038"/>
    <n v="-1"/>
    <n v="0"/>
    <s v="NA"/>
    <n v="0"/>
    <n v="0"/>
    <n v="0"/>
    <n v="61.064999932500008"/>
    <n v="-71.242499921250015"/>
    <n v="6.7849999924999977"/>
    <n v="3.3924999962500095"/>
  </r>
  <r>
    <x v="4"/>
    <s v="turkey airlines"/>
    <s v="Broad"/>
    <x v="0"/>
    <s v="Turkey"/>
    <s v="Position 5-10 Bid Strategy"/>
    <n v="6.25"/>
    <n v="36"/>
    <n v="67.987499850000006"/>
    <n v="1.8885416625000002"/>
    <n v="1667"/>
    <n v="2.1595680863827196E-2"/>
    <n v="1.98002399520096"/>
    <n v="0"/>
    <n v="0"/>
    <n v="0"/>
    <n v="67.987499850000006"/>
    <x v="2039"/>
    <n v="-1"/>
    <n v="0"/>
    <s v="NA"/>
    <n v="0"/>
    <n v="0"/>
    <n v="0"/>
    <n v="61.188749865000005"/>
    <n v="-71.386874842500006"/>
    <n v="6.7987499850000006"/>
    <n v="3.3993749925000003"/>
  </r>
  <r>
    <x v="4"/>
    <s v="fly to uk"/>
    <s v="Broad"/>
    <x v="13"/>
    <s v="Google|UK"/>
    <s v="Position 5-10 Bid Strategy"/>
    <n v="6.25"/>
    <n v="18"/>
    <n v="68.262499800000001"/>
    <n v="3.7923610999999999"/>
    <n v="427"/>
    <n v="4.2154566744730698E-2"/>
    <n v="1.94121779859485"/>
    <n v="0"/>
    <n v="0"/>
    <n v="0"/>
    <n v="68.262499800000001"/>
    <x v="2040"/>
    <n v="-1"/>
    <n v="0"/>
    <s v="NA"/>
    <n v="0"/>
    <n v="0"/>
    <n v="0"/>
    <n v="61.43624982"/>
    <n v="-71.675624790000001"/>
    <n v="6.8262499800000001"/>
    <n v="3.41312499"/>
  </r>
  <r>
    <x v="4"/>
    <s v="florence flights"/>
    <s v="Broad"/>
    <x v="13"/>
    <s v="Google|Florence"/>
    <s v="Position 5-10 Bid Strategy"/>
    <n v="6.25"/>
    <n v="28"/>
    <n v="68.775000000000006"/>
    <n v="2.4562499999999998"/>
    <n v="1385"/>
    <n v="2.02166064981949E-2"/>
    <n v="1.52245487364621"/>
    <n v="0"/>
    <n v="0"/>
    <n v="0"/>
    <n v="68.775000000000006"/>
    <x v="2041"/>
    <n v="-1"/>
    <n v="0"/>
    <s v="NA"/>
    <n v="0"/>
    <n v="0"/>
    <n v="0"/>
    <n v="61.897500000000008"/>
    <n v="-72.213750000000005"/>
    <n v="6.8774999999999977"/>
    <n v="3.4387499999999989"/>
  </r>
  <r>
    <x v="4"/>
    <s v="paris cheap flights"/>
    <s v="Broad"/>
    <x v="15"/>
    <s v="Chicago to Paris Sale"/>
    <s v="Position 5-10 Bid Strategy"/>
    <n v="6.25"/>
    <n v="35"/>
    <n v="68.999999687499994"/>
    <n v="1.9714285624999999"/>
    <n v="148"/>
    <n v="0.23648648648648599"/>
    <n v="1.1189189189189199"/>
    <n v="0"/>
    <n v="0"/>
    <n v="0"/>
    <n v="68.999999687499994"/>
    <x v="2042"/>
    <n v="-1"/>
    <n v="0"/>
    <s v="NA"/>
    <n v="0"/>
    <n v="0"/>
    <n v="0"/>
    <n v="62.099999718749999"/>
    <n v="-72.449999671874991"/>
    <n v="6.8999999687499951"/>
    <n v="3.4499999843749976"/>
  </r>
  <r>
    <x v="4"/>
    <s v="italy airfare"/>
    <s v="Broad"/>
    <x v="13"/>
    <s v="Google|Italy"/>
    <s v="Position 5-10 Bid Strategy"/>
    <n v="6.25"/>
    <n v="38"/>
    <n v="69.0999999"/>
    <n v="1.81842105"/>
    <n v="636"/>
    <n v="5.9748427672956003E-2"/>
    <n v="1.64418238993711"/>
    <n v="0"/>
    <n v="0"/>
    <n v="0"/>
    <n v="69.0999999"/>
    <x v="2043"/>
    <n v="-1"/>
    <n v="0"/>
    <s v="NA"/>
    <n v="0"/>
    <n v="0"/>
    <n v="0"/>
    <n v="62.189999910000004"/>
    <n v="-72.554999895000009"/>
    <n v="6.9099999899999958"/>
    <n v="3.4549999950000085"/>
  </r>
  <r>
    <x v="4"/>
    <s v="flight to turkey"/>
    <s v="Broad"/>
    <x v="0"/>
    <s v="Turkey"/>
    <s v="Position 5-10 Bid Strategy"/>
    <n v="6.25"/>
    <n v="34"/>
    <n v="69.449999699999992"/>
    <n v="2.0426470499999998"/>
    <n v="498"/>
    <n v="6.82730923694779E-2"/>
    <n v="1.86124497991968"/>
    <n v="0"/>
    <n v="0"/>
    <n v="0"/>
    <n v="69.449999699999992"/>
    <x v="2044"/>
    <n v="-1"/>
    <n v="0"/>
    <s v="NA"/>
    <n v="0"/>
    <n v="0"/>
    <n v="0"/>
    <n v="62.504999729999994"/>
    <n v="-72.922499684999991"/>
    <n v="6.9449999699999978"/>
    <n v="3.4724999849999989"/>
  </r>
  <r>
    <x v="4"/>
    <s v="milan flights"/>
    <s v="Broad"/>
    <x v="13"/>
    <s v="Google|Milan"/>
    <s v="Position 5-10 Bid Strategy"/>
    <n v="6.25"/>
    <n v="35"/>
    <n v="69.574999812499996"/>
    <n v="1.9878571375"/>
    <n v="1241"/>
    <n v="2.8203062046736501E-2"/>
    <n v="1.5804190169218399"/>
    <n v="0"/>
    <n v="0"/>
    <n v="0"/>
    <n v="69.574999812499996"/>
    <x v="2045"/>
    <n v="-1"/>
    <n v="0"/>
    <s v="NA"/>
    <n v="0"/>
    <n v="0"/>
    <n v="0"/>
    <n v="62.617499831250001"/>
    <n v="-73.053749803125001"/>
    <n v="6.9574999812499954"/>
    <n v="3.4787499906250048"/>
  </r>
  <r>
    <x v="4"/>
    <s v="paris cheap airfare"/>
    <s v="Broad"/>
    <x v="7"/>
    <s v="New York to Paris Sale"/>
    <s v="Position 5-10 Bid Strategy"/>
    <n v="6.25"/>
    <n v="25"/>
    <n v="69.787499999999994"/>
    <n v="2.7915000000000001"/>
    <n v="128"/>
    <n v="0.1953125"/>
    <n v="1.25046875"/>
    <n v="0"/>
    <n v="0"/>
    <n v="0"/>
    <n v="69.787499999999994"/>
    <x v="2046"/>
    <n v="-1"/>
    <n v="0"/>
    <s v="NA"/>
    <n v="0"/>
    <n v="0"/>
    <n v="0"/>
    <n v="62.808749999999996"/>
    <n v="-73.276875000000004"/>
    <n v="6.978749999999998"/>
    <n v="3.4893750000000097"/>
  </r>
  <r>
    <x v="4"/>
    <s v="frankfurt cheap flights"/>
    <s v="Broad"/>
    <x v="13"/>
    <s v="Google|Frankfurt"/>
    <s v="Position 5-10 Bid Strategy"/>
    <n v="6.25"/>
    <n v="21"/>
    <n v="70.599999749999995"/>
    <n v="3.3619047499999999"/>
    <n v="595"/>
    <n v="3.5294117647058802E-2"/>
    <n v="1.46823529411765"/>
    <n v="0"/>
    <n v="0"/>
    <n v="0"/>
    <n v="70.599999749999995"/>
    <x v="2047"/>
    <n v="-1"/>
    <n v="0"/>
    <s v="NA"/>
    <n v="0"/>
    <n v="0"/>
    <n v="0"/>
    <n v="63.539999774999998"/>
    <n v="-74.1299997375"/>
    <n v="7.0599999749999967"/>
    <n v="3.5299999875000054"/>
  </r>
  <r>
    <x v="4"/>
    <s v="uk flights"/>
    <s v="Broad"/>
    <x v="0"/>
    <s v="UK"/>
    <s v="Position 5-10 Bid Strategy"/>
    <n v="6.25"/>
    <n v="23"/>
    <n v="70.637499950000006"/>
    <n v="3.0711956499999999"/>
    <n v="555"/>
    <n v="4.14414414414414E-2"/>
    <n v="1.9906306306306301"/>
    <n v="0"/>
    <n v="0"/>
    <n v="0"/>
    <n v="70.637499950000006"/>
    <x v="2048"/>
    <n v="-1"/>
    <n v="0"/>
    <s v="NA"/>
    <n v="0"/>
    <n v="0"/>
    <n v="0"/>
    <n v="63.573749955000004"/>
    <n v="-74.169374947500003"/>
    <n v="7.063749995000002"/>
    <n v="3.5318749974999974"/>
  </r>
  <r>
    <x v="4"/>
    <s v="madrid airlines"/>
    <s v="Broad"/>
    <x v="0"/>
    <s v="Madrid"/>
    <s v="Position 5-10 Bid Strategy"/>
    <n v="6.25"/>
    <n v="63"/>
    <n v="70.662499425000007"/>
    <n v="1.1216269750000001"/>
    <n v="3945"/>
    <n v="1.5969581749049399E-2"/>
    <n v="4.8615209125475296"/>
    <n v="0"/>
    <n v="0"/>
    <n v="0"/>
    <n v="70.662499425000007"/>
    <x v="2049"/>
    <n v="-1"/>
    <n v="0"/>
    <s v="NA"/>
    <n v="0"/>
    <n v="0"/>
    <n v="0"/>
    <n v="63.596249482500006"/>
    <n v="-74.195624396250011"/>
    <n v="7.0662499425000007"/>
    <n v="3.5331249712500039"/>
  </r>
  <r>
    <x v="4"/>
    <s v="madrid flights"/>
    <s v="Broad"/>
    <x v="13"/>
    <s v="Google|Madrid"/>
    <s v="Position 5-10 Bid Strategy"/>
    <n v="6.25"/>
    <n v="24"/>
    <n v="71.074999800000001"/>
    <n v="2.9614583249999997"/>
    <n v="1613"/>
    <n v="1.48791072535648E-2"/>
    <n v="1.80502169869808"/>
    <n v="0"/>
    <n v="0"/>
    <n v="0"/>
    <n v="71.074999800000001"/>
    <x v="2050"/>
    <n v="-1"/>
    <n v="0"/>
    <s v="NA"/>
    <n v="0"/>
    <n v="0"/>
    <n v="0"/>
    <n v="63.96749982"/>
    <n v="-74.628749790000001"/>
    <n v="7.1074999800000001"/>
    <n v="3.55374999"/>
  </r>
  <r>
    <x v="4"/>
    <s v="rome airfare"/>
    <s v="Broad"/>
    <x v="13"/>
    <s v="Google|Rome"/>
    <s v="Position 5-10 Bid Strategy"/>
    <n v="6.25"/>
    <n v="46"/>
    <n v="71.512499875000003"/>
    <n v="1.5546195625000001"/>
    <n v="971"/>
    <n v="4.73738414006179E-2"/>
    <n v="1.3277033985581901"/>
    <n v="0"/>
    <n v="0"/>
    <n v="0"/>
    <n v="71.512499875000003"/>
    <x v="2051"/>
    <n v="-1"/>
    <n v="0"/>
    <s v="NA"/>
    <n v="0"/>
    <n v="0"/>
    <n v="0"/>
    <n v="64.361249887500009"/>
    <n v="-75.08812486875"/>
    <n v="7.1512499874999946"/>
    <n v="3.5756249937499973"/>
  </r>
  <r>
    <x v="4"/>
    <s v="geneva flights"/>
    <s v="Broad"/>
    <x v="13"/>
    <s v="Google|Geneva"/>
    <s v="Position 5-10 Bid Strategy"/>
    <n v="6.25"/>
    <n v="17"/>
    <n v="73.562499875"/>
    <n v="4.3272058749999998"/>
    <n v="524"/>
    <n v="3.2442748091603101E-2"/>
    <n v="1.2959923664122099"/>
    <n v="0"/>
    <n v="0"/>
    <n v="0"/>
    <n v="73.562499875"/>
    <x v="2052"/>
    <n v="-1"/>
    <n v="0"/>
    <s v="NA"/>
    <n v="0"/>
    <n v="0"/>
    <n v="0"/>
    <n v="66.206249887500007"/>
    <n v="-77.240624868750004"/>
    <n v="7.3562499874999929"/>
    <n v="3.6781249937500036"/>
  </r>
  <r>
    <x v="4"/>
    <s v="fly to italy"/>
    <s v="Broad"/>
    <x v="13"/>
    <s v="Google|Italy"/>
    <s v="Position 5-10 Bid Strategy"/>
    <n v="6.25"/>
    <n v="35"/>
    <n v="75.912499687499988"/>
    <n v="2.1689285624999997"/>
    <n v="680"/>
    <n v="5.1470588235294101E-2"/>
    <n v="1.8976470588235299"/>
    <n v="0"/>
    <n v="0"/>
    <n v="0"/>
    <n v="75.912499687499988"/>
    <x v="2053"/>
    <n v="-1"/>
    <n v="0"/>
    <s v="NA"/>
    <n v="0"/>
    <n v="0"/>
    <n v="0"/>
    <n v="68.321249718749996"/>
    <n v="-79.708124671874984"/>
    <n v="7.5912499687499917"/>
    <n v="3.7956249843749958"/>
  </r>
  <r>
    <x v="4"/>
    <s v="international cheap tickets"/>
    <s v="Broad"/>
    <x v="13"/>
    <s v="Google|International General"/>
    <s v="Position 5-10 Bid Strategy"/>
    <n v="6.25"/>
    <n v="35"/>
    <n v="76.125"/>
    <n v="2.1749999999999998"/>
    <n v="576"/>
    <n v="6.0763888888888902E-2"/>
    <n v="2.0821180555555601"/>
    <n v="0"/>
    <n v="0"/>
    <n v="0"/>
    <n v="76.125"/>
    <x v="2054"/>
    <n v="-1"/>
    <n v="0"/>
    <s v="NA"/>
    <n v="0"/>
    <n v="0"/>
    <n v="0"/>
    <n v="68.512500000000003"/>
    <n v="-79.931250000000006"/>
    <n v="7.6124999999999972"/>
    <n v="3.8062500000000057"/>
  </r>
  <r>
    <x v="4"/>
    <s v="barcelona airlines"/>
    <s v="Broad"/>
    <x v="0"/>
    <s v="Barcelona"/>
    <s v="Position 5-10 Bid Strategy"/>
    <n v="6.25"/>
    <n v="39"/>
    <n v="76.899999637500002"/>
    <n v="1.9717948625000001"/>
    <n v="1701"/>
    <n v="2.2927689594356301E-2"/>
    <n v="4.0911228689006496"/>
    <n v="0"/>
    <n v="0"/>
    <n v="0"/>
    <n v="76.899999637500002"/>
    <x v="2055"/>
    <n v="-1"/>
    <n v="0"/>
    <s v="NA"/>
    <n v="0"/>
    <n v="0"/>
    <n v="0"/>
    <n v="69.209999673750005"/>
    <n v="-80.744999619375008"/>
    <n v="7.6899999637499974"/>
    <n v="3.8449999818750058"/>
  </r>
  <r>
    <x v="4"/>
    <s v="paris fares"/>
    <s v="Broad"/>
    <x v="7"/>
    <s v="New York to Paris Sale"/>
    <s v="Position 5-10 Bid Strategy"/>
    <n v="6.25"/>
    <n v="26"/>
    <n v="76.999999700000004"/>
    <n v="2.9615384500000004"/>
    <n v="290"/>
    <n v="8.9655172413793102E-2"/>
    <n v="1.6270344827586201"/>
    <n v="0"/>
    <n v="0"/>
    <n v="0"/>
    <n v="76.999999700000004"/>
    <x v="2056"/>
    <n v="-1"/>
    <n v="0"/>
    <s v="NA"/>
    <n v="0"/>
    <n v="0"/>
    <n v="0"/>
    <n v="69.29999973000001"/>
    <n v="-80.849999685"/>
    <n v="7.6999999699999933"/>
    <n v="3.8499999849999966"/>
  </r>
  <r>
    <x v="4"/>
    <s v="europe cheap flight"/>
    <s v="Broad"/>
    <x v="0"/>
    <s v="Europe"/>
    <s v="Position 5-10 Bid Strategy"/>
    <n v="6.25"/>
    <n v="35"/>
    <n v="78.124999750000015"/>
    <n v="2.2321428500000002"/>
    <n v="494"/>
    <n v="7.08502024291498E-2"/>
    <n v="1.52267206477733"/>
    <n v="0"/>
    <n v="0"/>
    <n v="0"/>
    <n v="78.124999750000015"/>
    <x v="2057"/>
    <n v="-1"/>
    <n v="0"/>
    <s v="NA"/>
    <n v="0"/>
    <n v="0"/>
    <n v="0"/>
    <n v="70.31249977500002"/>
    <n v="-82.031249737500019"/>
    <n v="7.8124999749999944"/>
    <n v="3.9062499875000043"/>
  </r>
  <r>
    <x v="4"/>
    <s v="turkey ticket"/>
    <s v="Broad"/>
    <x v="13"/>
    <s v="Google|Turkey"/>
    <s v="Position 5-10 Bid Strategy"/>
    <n v="6.25"/>
    <n v="49"/>
    <n v="78.712499949999994"/>
    <n v="1.6063775499999999"/>
    <n v="597"/>
    <n v="8.2077051926298203E-2"/>
    <n v="1.7045226130653299"/>
    <n v="0"/>
    <n v="0"/>
    <n v="0"/>
    <n v="78.712499949999994"/>
    <x v="2058"/>
    <n v="-1"/>
    <n v="0"/>
    <s v="NA"/>
    <n v="0"/>
    <n v="0"/>
    <n v="0"/>
    <n v="70.841249954999995"/>
    <n v="-82.648124947499994"/>
    <n v="7.8712499949999994"/>
    <n v="3.9356249974999997"/>
  </r>
  <r>
    <x v="4"/>
    <s v="paris flight"/>
    <s v="Broad"/>
    <x v="17"/>
    <s v="Los Angeles to Paris Sale"/>
    <s v="Position 5-10 Bid Strategy"/>
    <n v="6.25"/>
    <n v="32"/>
    <n v="79.012500000000003"/>
    <n v="2.4691406250000001"/>
    <n v="446"/>
    <n v="7.1748878923766801E-2"/>
    <n v="2.2910986547085201"/>
    <n v="0"/>
    <n v="0"/>
    <n v="0"/>
    <n v="79.012500000000003"/>
    <x v="2059"/>
    <n v="-1"/>
    <n v="0"/>
    <s v="NA"/>
    <n v="0"/>
    <n v="0"/>
    <n v="0"/>
    <n v="71.111249999999998"/>
    <n v="-82.963125000000005"/>
    <n v="7.9012500000000045"/>
    <n v="3.9506250000000023"/>
  </r>
  <r>
    <x v="4"/>
    <s v="india travel"/>
    <s v="Broad"/>
    <x v="22"/>
    <s v="India"/>
    <s v="Position 5-10 Bid Strategy"/>
    <n v="6.25"/>
    <n v="24"/>
    <n v="80.55"/>
    <n v="3.3562500000000002"/>
    <n v="1148"/>
    <n v="2.0905923344947702E-2"/>
    <n v="1.23344947735192"/>
    <n v="0"/>
    <n v="0"/>
    <n v="0"/>
    <n v="80.55"/>
    <x v="2060"/>
    <n v="-1"/>
    <n v="0"/>
    <s v="NA"/>
    <n v="0"/>
    <n v="0"/>
    <n v="0"/>
    <n v="72.495000000000005"/>
    <n v="-84.577500000000001"/>
    <n v="8.0549999999999926"/>
    <n v="4.0275000000000034"/>
  </r>
  <r>
    <x v="4"/>
    <s v="italy flight"/>
    <s v="Broad"/>
    <x v="13"/>
    <s v="Google|Italy"/>
    <s v="Position 5-10 Bid Strategy"/>
    <n v="6.25"/>
    <n v="39"/>
    <n v="80.574999862500007"/>
    <n v="2.0660256375000001"/>
    <n v="1503"/>
    <n v="2.59481037924152E-2"/>
    <n v="1.75316034597472"/>
    <n v="0"/>
    <n v="0"/>
    <n v="0"/>
    <n v="80.574999862500007"/>
    <x v="2061"/>
    <n v="-1"/>
    <n v="0"/>
    <s v="NA"/>
    <n v="0"/>
    <n v="0"/>
    <n v="0"/>
    <n v="72.517499876250014"/>
    <n v="-84.603749855625011"/>
    <n v="8.0574999862499936"/>
    <n v="4.0287499931250039"/>
  </r>
  <r>
    <x v="4"/>
    <s v="europe airline"/>
    <s v="Broad"/>
    <x v="0"/>
    <s v="Europe"/>
    <s v="Position 5-10 Bid Strategy"/>
    <n v="6.25"/>
    <n v="45"/>
    <n v="80.737499812499991"/>
    <n v="1.7941666624999999"/>
    <n v="2337"/>
    <n v="1.9255455712451901E-2"/>
    <n v="1.28344030808729"/>
    <n v="0"/>
    <n v="0"/>
    <n v="0"/>
    <n v="80.737499812499991"/>
    <x v="2062"/>
    <n v="-1"/>
    <n v="0"/>
    <s v="NA"/>
    <n v="0"/>
    <n v="0"/>
    <n v="0"/>
    <n v="72.663749831249987"/>
    <n v="-84.774374803124999"/>
    <n v="8.0737499812500033"/>
    <n v="4.0368749906250088"/>
  </r>
  <r>
    <x v="4"/>
    <s v="greece airline"/>
    <s v="Broad"/>
    <x v="13"/>
    <s v="Google|Greece"/>
    <s v="Position 5-10 Bid Strategy"/>
    <n v="6.25"/>
    <n v="49"/>
    <n v="81.449999487499994"/>
    <n v="1.6622448875"/>
    <n v="1550"/>
    <n v="3.1612903225806496E-2"/>
    <n v="1.90212903225806"/>
    <n v="0"/>
    <n v="0"/>
    <n v="0"/>
    <n v="81.449999487499994"/>
    <x v="2063"/>
    <n v="-1"/>
    <n v="0"/>
    <s v="NA"/>
    <n v="0"/>
    <n v="0"/>
    <n v="0"/>
    <n v="73.304999538749996"/>
    <n v="-85.522499461875"/>
    <n v="8.144999948749998"/>
    <n v="4.0724999743750061"/>
  </r>
  <r>
    <x v="4"/>
    <s v="paris tickets"/>
    <s v="Broad"/>
    <x v="15"/>
    <s v="Chicago to Paris Sale"/>
    <s v="Position 5-10 Bid Strategy"/>
    <n v="6.25"/>
    <n v="24"/>
    <n v="83.087499899999997"/>
    <n v="3.4619791625"/>
    <n v="390"/>
    <n v="6.15384615384615E-2"/>
    <n v="1.3365128205128201"/>
    <n v="0"/>
    <n v="0"/>
    <n v="0"/>
    <n v="83.087499899999997"/>
    <x v="2064"/>
    <n v="-1"/>
    <n v="0"/>
    <s v="NA"/>
    <n v="0"/>
    <n v="0"/>
    <n v="0"/>
    <n v="74.778749910000002"/>
    <n v="-87.241874894999995"/>
    <n v="8.3087499899999955"/>
    <n v="4.1543749949999977"/>
  </r>
  <r>
    <x v="4"/>
    <s v="cologne"/>
    <s v="Broad"/>
    <x v="13"/>
    <s v="Google|Cologne"/>
    <s v="Position 5-10 Bid Strategy"/>
    <n v="6.25"/>
    <n v="24"/>
    <n v="84.987499799999995"/>
    <n v="3.5411458250000001"/>
    <n v="9305"/>
    <n v="2.5792584631918304E-3"/>
    <n v="1.29774314884471"/>
    <n v="0"/>
    <n v="0"/>
    <n v="0"/>
    <n v="84.987499799999995"/>
    <x v="2065"/>
    <n v="-1"/>
    <n v="0"/>
    <s v="NA"/>
    <n v="0"/>
    <n v="0"/>
    <n v="0"/>
    <n v="76.488749819999995"/>
    <n v="-89.236874790000002"/>
    <n v="8.4987499799999995"/>
    <n v="4.2493749900000068"/>
  </r>
  <r>
    <x v="4"/>
    <s v="dakar flights"/>
    <s v="Broad"/>
    <x v="13"/>
    <s v="Google|dakar"/>
    <s v="Position 5-10 Bid Strategy"/>
    <n v="6.25"/>
    <n v="41"/>
    <n v="85.062499612499991"/>
    <n v="2.0746951124999997"/>
    <n v="556"/>
    <n v="7.3741007194244604E-2"/>
    <n v="1.1422661870503601"/>
    <n v="0"/>
    <n v="0"/>
    <n v="0"/>
    <n v="85.062499612499991"/>
    <x v="2066"/>
    <n v="-1"/>
    <n v="0"/>
    <s v="NA"/>
    <n v="0"/>
    <n v="0"/>
    <n v="0"/>
    <n v="76.556249651249999"/>
    <n v="-89.315624593124994"/>
    <n v="8.506249961249992"/>
    <n v="4.2531249806250031"/>
  </r>
  <r>
    <x v="4"/>
    <s v="madrid cheap flights"/>
    <s v="Broad"/>
    <x v="13"/>
    <s v="Google|Madrid"/>
    <s v="Position 5-10 Bid Strategy"/>
    <n v="6.25"/>
    <n v="37"/>
    <n v="86.537499949999997"/>
    <n v="2.3388513500000001"/>
    <n v="1377"/>
    <n v="2.6870007262164101E-2"/>
    <n v="1.9718954248366001"/>
    <n v="0"/>
    <n v="0"/>
    <n v="0"/>
    <n v="86.537499949999997"/>
    <x v="2067"/>
    <n v="-1"/>
    <n v="0"/>
    <s v="NA"/>
    <n v="0"/>
    <n v="0"/>
    <n v="0"/>
    <n v="77.883749954999999"/>
    <n v="-90.864374947499996"/>
    <n v="8.6537499949999983"/>
    <n v="4.3268749974999992"/>
  </r>
  <r>
    <x v="4"/>
    <s v="fly to turkey"/>
    <s v="Broad"/>
    <x v="13"/>
    <s v="Google|Turkey"/>
    <s v="Position 5-10 Bid Strategy"/>
    <n v="6.25"/>
    <n v="41"/>
    <n v="87.237499900000003"/>
    <n v="2.1277439"/>
    <n v="431"/>
    <n v="9.5127610208816715E-2"/>
    <n v="1.9116009280742501"/>
    <n v="0"/>
    <n v="0"/>
    <n v="0"/>
    <n v="87.237499900000003"/>
    <x v="2068"/>
    <n v="-1"/>
    <n v="0"/>
    <s v="NA"/>
    <n v="0"/>
    <n v="0"/>
    <n v="0"/>
    <n v="78.513749910000001"/>
    <n v="-91.599374895000011"/>
    <n v="8.7237499900000017"/>
    <n v="4.361874995000008"/>
  </r>
  <r>
    <x v="4"/>
    <s v="paris ticket"/>
    <s v="Broad"/>
    <x v="7"/>
    <s v="New York to Paris Sale"/>
    <s v="Position 5-10 Bid Strategy"/>
    <n v="6.25"/>
    <n v="28"/>
    <n v="88.212499900000012"/>
    <n v="3.1504464250000002"/>
    <n v="514"/>
    <n v="5.4474708171206199E-2"/>
    <n v="1.57214007782101"/>
    <n v="0"/>
    <n v="0"/>
    <n v="0"/>
    <n v="88.212499900000012"/>
    <x v="2069"/>
    <n v="-1"/>
    <n v="0"/>
    <s v="NA"/>
    <n v="0"/>
    <n v="0"/>
    <n v="0"/>
    <n v="79.391249910000013"/>
    <n v="-92.623124895000018"/>
    <n v="8.8212499899999983"/>
    <n v="4.4106249950000063"/>
  </r>
  <r>
    <x v="4"/>
    <s v="paris cheap tickets"/>
    <s v="Broad"/>
    <x v="5"/>
    <s v="San Francisco to Paris Sale"/>
    <s v="Position 5-10 Bid Strategy"/>
    <n v="6.25"/>
    <n v="30"/>
    <n v="88.387500000000003"/>
    <n v="2.94625"/>
    <n v="261"/>
    <n v="0.114942528735632"/>
    <n v="1.94639846743295"/>
    <n v="0"/>
    <n v="0"/>
    <n v="0"/>
    <n v="88.387500000000003"/>
    <x v="2070"/>
    <n v="-1"/>
    <n v="0"/>
    <s v="NA"/>
    <n v="0"/>
    <n v="0"/>
    <n v="0"/>
    <n v="79.548749999999998"/>
    <n v="-92.806875000000005"/>
    <n v="8.8387500000000045"/>
    <n v="4.4193750000000023"/>
  </r>
  <r>
    <x v="4"/>
    <s v="rome flight"/>
    <s v="Broad"/>
    <x v="13"/>
    <s v="Google|Rome"/>
    <s v="Position 5-10 Bid Strategy"/>
    <n v="6.25"/>
    <n v="55"/>
    <n v="88.937499750000001"/>
    <n v="1.61704545"/>
    <n v="1362"/>
    <n v="4.0381791483113105E-2"/>
    <n v="1.55947136563877"/>
    <n v="0"/>
    <n v="0"/>
    <n v="0"/>
    <n v="88.937499750000001"/>
    <x v="2071"/>
    <n v="-1"/>
    <n v="0"/>
    <s v="NA"/>
    <n v="0"/>
    <n v="0"/>
    <n v="0"/>
    <n v="80.043749775000009"/>
    <n v="-93.384374737500011"/>
    <n v="8.8937499749999915"/>
    <n v="4.44687498750001"/>
  </r>
  <r>
    <x v="4"/>
    <s v="flights to frankfurt"/>
    <s v="Broad"/>
    <x v="13"/>
    <s v="Google|Frankfurt"/>
    <s v="Position 5-10 Bid Strategy"/>
    <n v="6.25"/>
    <n v="26"/>
    <n v="89.649999725000001"/>
    <n v="3.4480769124999999"/>
    <n v="565"/>
    <n v="4.6017699115044206E-2"/>
    <n v="1.72566371681416"/>
    <n v="0"/>
    <n v="0"/>
    <n v="0"/>
    <n v="89.649999725000001"/>
    <x v="2072"/>
    <n v="-1"/>
    <n v="0"/>
    <s v="NA"/>
    <n v="0"/>
    <n v="0"/>
    <n v="0"/>
    <n v="80.684999752500005"/>
    <n v="-94.132499711250006"/>
    <n v="8.9649999724999958"/>
    <n v="4.482499986250005"/>
  </r>
  <r>
    <x v="4"/>
    <s v="flight to greece"/>
    <s v="Broad"/>
    <x v="13"/>
    <s v="Google|Greece"/>
    <s v="Position 5-10 Bid Strategy"/>
    <n v="6.25"/>
    <n v="36"/>
    <n v="90.787499999999994"/>
    <n v="2.5218750000000001"/>
    <n v="1160"/>
    <n v="3.10344827586207E-2"/>
    <n v="2.4045689655172402"/>
    <n v="0"/>
    <n v="0"/>
    <n v="0"/>
    <n v="90.787499999999994"/>
    <x v="2073"/>
    <n v="-1"/>
    <n v="0"/>
    <s v="NA"/>
    <n v="0"/>
    <n v="0"/>
    <n v="0"/>
    <n v="81.708749999999995"/>
    <n v="-95.326875000000001"/>
    <n v="9.0787499999999994"/>
    <n v="4.5393750000000068"/>
  </r>
  <r>
    <x v="4"/>
    <s v="flights to cologne"/>
    <s v="Broad"/>
    <x v="13"/>
    <s v="Google|Cologne"/>
    <s v="Position 5-10 Bid Strategy"/>
    <n v="6.25"/>
    <n v="18"/>
    <n v="91.424999924999995"/>
    <n v="5.0791666624999996"/>
    <n v="328"/>
    <n v="5.4878048780487798E-2"/>
    <n v="1.3597560975609799"/>
    <n v="0"/>
    <n v="0"/>
    <n v="0"/>
    <n v="91.424999924999995"/>
    <x v="2074"/>
    <n v="-1"/>
    <n v="0"/>
    <s v="NA"/>
    <n v="0"/>
    <n v="0"/>
    <n v="0"/>
    <n v="82.282499932500002"/>
    <n v="-95.996249921249998"/>
    <n v="9.1424999924999923"/>
    <n v="4.5712499962500033"/>
  </r>
  <r>
    <x v="4"/>
    <s v="european cheap flights"/>
    <s v="Broad"/>
    <x v="0"/>
    <s v="Europe"/>
    <s v="Position 5-10 Bid Strategy"/>
    <n v="6.25"/>
    <n v="41"/>
    <n v="91.949999925"/>
    <n v="2.242682925"/>
    <n v="493"/>
    <n v="8.3164300202839797E-2"/>
    <n v="1.4385395537525401"/>
    <n v="0"/>
    <n v="0"/>
    <n v="0"/>
    <n v="91.949999925"/>
    <x v="2075"/>
    <n v="-1"/>
    <n v="0"/>
    <s v="NA"/>
    <n v="0"/>
    <n v="0"/>
    <n v="0"/>
    <n v="82.754999932499999"/>
    <n v="-96.547499921250008"/>
    <n v="9.1949999925000014"/>
    <n v="4.5974999962500078"/>
  </r>
  <r>
    <x v="4"/>
    <s v="rome tickets"/>
    <s v="Broad"/>
    <x v="13"/>
    <s v="Google|Rome"/>
    <s v="Position 5-10 Bid Strategy"/>
    <n v="6.25"/>
    <n v="30"/>
    <n v="92.762499750000003"/>
    <n v="3.0920833249999999"/>
    <n v="2120"/>
    <n v="1.4150943396226402E-2"/>
    <n v="1.7580660377358499"/>
    <n v="0"/>
    <n v="0"/>
    <n v="0"/>
    <n v="92.762499750000003"/>
    <x v="2076"/>
    <n v="-1"/>
    <n v="0"/>
    <s v="NA"/>
    <n v="0"/>
    <n v="0"/>
    <n v="0"/>
    <n v="83.486249775000005"/>
    <n v="-97.40062473750001"/>
    <n v="9.2762499749999989"/>
    <n v="4.6381249875000066"/>
  </r>
  <r>
    <x v="4"/>
    <s v="spain tickets"/>
    <s v="Broad"/>
    <x v="13"/>
    <s v="Google|Spain"/>
    <s v="Position 5-10 Bid Strategy"/>
    <n v="6.25"/>
    <n v="29"/>
    <n v="95.98749983750001"/>
    <n v="3.3099137875000002"/>
    <n v="2316"/>
    <n v="1.2521588946459401E-2"/>
    <n v="1.80038860103627"/>
    <n v="0"/>
    <n v="0"/>
    <n v="0"/>
    <n v="95.98749983750001"/>
    <x v="2077"/>
    <n v="-1"/>
    <n v="0"/>
    <s v="NA"/>
    <n v="0"/>
    <n v="0"/>
    <n v="0"/>
    <n v="86.388749853750014"/>
    <n v="-100.78687482937501"/>
    <n v="9.5987499837499968"/>
    <n v="4.7993749918749984"/>
  </r>
  <r>
    <x v="4"/>
    <s v="paris airline"/>
    <s v="Broad"/>
    <x v="7"/>
    <s v="New York to Paris Sale"/>
    <s v="Position 5-10 Bid Strategy"/>
    <n v="6.25"/>
    <n v="48"/>
    <n v="96.687499799999998"/>
    <n v="2.0143229125"/>
    <n v="842"/>
    <n v="5.7007125890736303E-2"/>
    <n v="1.32643705463183"/>
    <n v="0"/>
    <n v="0"/>
    <n v="0"/>
    <n v="96.687499799999998"/>
    <x v="2078"/>
    <n v="-1"/>
    <n v="0"/>
    <s v="NA"/>
    <n v="0"/>
    <n v="0"/>
    <n v="0"/>
    <n v="87.018749819999996"/>
    <n v="-101.52187479"/>
    <n v="9.6687499800000012"/>
    <n v="4.8343749900000006"/>
  </r>
  <r>
    <x v="4"/>
    <s v="paris flight"/>
    <s v="Broad"/>
    <x v="10"/>
    <s v="Boston to Paris Sale"/>
    <s v="Position 5-10 Bid Strategy"/>
    <n v="6.25"/>
    <n v="41"/>
    <n v="96.999999650000007"/>
    <n v="2.36585365"/>
    <n v="693"/>
    <n v="5.9163059163059202E-2"/>
    <n v="2.3341991341991299"/>
    <n v="0"/>
    <n v="0"/>
    <n v="0"/>
    <n v="96.999999650000007"/>
    <x v="2079"/>
    <n v="-1"/>
    <n v="0"/>
    <s v="NA"/>
    <n v="0"/>
    <n v="0"/>
    <n v="0"/>
    <n v="87.299999685000003"/>
    <n v="-101.84999963250002"/>
    <n v="9.6999999650000035"/>
    <n v="4.8499999825000089"/>
  </r>
  <r>
    <x v="4"/>
    <s v="paris cheap ticket"/>
    <s v="Broad"/>
    <x v="7"/>
    <s v="New York to Paris Sale"/>
    <s v="Position 5-10 Bid Strategy"/>
    <n v="6.25"/>
    <n v="27"/>
    <n v="100.02499987499999"/>
    <n v="3.7046296249999999"/>
    <n v="170"/>
    <n v="0.158823529411765"/>
    <n v="1.62805882352941"/>
    <n v="0"/>
    <n v="0"/>
    <n v="0"/>
    <n v="100.02499987499999"/>
    <x v="2080"/>
    <n v="-1"/>
    <n v="0"/>
    <s v="NA"/>
    <n v="0"/>
    <n v="0"/>
    <n v="0"/>
    <n v="90.02249988749999"/>
    <n v="-105.02624986875"/>
    <n v="10.002499987500002"/>
    <n v="5.0012499937500081"/>
  </r>
  <r>
    <x v="4"/>
    <s v="europe airlines"/>
    <s v="Broad"/>
    <x v="0"/>
    <s v="Europe"/>
    <s v="Position 5-10 Bid Strategy"/>
    <n v="6.25"/>
    <n v="45"/>
    <n v="101.174999625"/>
    <n v="2.2483333249999999"/>
    <n v="2395"/>
    <n v="1.87891440501044E-2"/>
    <n v="1.5578288100208799"/>
    <n v="0"/>
    <n v="0"/>
    <n v="0"/>
    <n v="101.174999625"/>
    <x v="2081"/>
    <n v="-1"/>
    <n v="0"/>
    <s v="NA"/>
    <n v="0"/>
    <n v="0"/>
    <n v="0"/>
    <n v="91.057499662500007"/>
    <n v="-106.23374960625"/>
    <n v="10.117499962499991"/>
    <n v="5.0587499812500027"/>
  </r>
  <r>
    <x v="4"/>
    <s v="casablanca flights"/>
    <s v="Broad"/>
    <x v="13"/>
    <s v="Google|casablanca"/>
    <s v="Position 5-10 Bid Strategy"/>
    <n v="6.25"/>
    <n v="33"/>
    <n v="101.287499775"/>
    <n v="3.0693181749999998"/>
    <n v="827"/>
    <n v="3.9903264812575598E-2"/>
    <n v="1.1380894800483701"/>
    <n v="0"/>
    <n v="0"/>
    <n v="0"/>
    <n v="101.287499775"/>
    <x v="2082"/>
    <n v="-1"/>
    <n v="0"/>
    <s v="NA"/>
    <n v="0"/>
    <n v="0"/>
    <n v="0"/>
    <n v="91.158749797500008"/>
    <n v="-106.35187476375"/>
    <n v="10.128749977499993"/>
    <n v="5.0643749887500036"/>
  </r>
  <r>
    <x v="4"/>
    <s v="india flight"/>
    <s v="Broad"/>
    <x v="22"/>
    <s v="India"/>
    <s v="Position 5-10 Bid Strategy"/>
    <n v="6.25"/>
    <n v="44"/>
    <n v="102.14999960000002"/>
    <n v="2.3215909000000003"/>
    <n v="2004"/>
    <n v="2.1956087824351302E-2"/>
    <n v="1.2506487025948101"/>
    <n v="0"/>
    <n v="0"/>
    <n v="0"/>
    <n v="102.14999960000002"/>
    <x v="2083"/>
    <n v="-1"/>
    <n v="0"/>
    <s v="NA"/>
    <n v="0"/>
    <n v="0"/>
    <n v="0"/>
    <n v="91.934999640000015"/>
    <n v="-107.25749958000002"/>
    <n v="10.21499996"/>
    <n v="5.1074999800000001"/>
  </r>
  <r>
    <x v="4"/>
    <s v="international airline"/>
    <s v="Broad"/>
    <x v="13"/>
    <s v="Google|International General"/>
    <s v="Position 5-10 Bid Strategy"/>
    <n v="6.25"/>
    <n v="43"/>
    <n v="103.27499952499998"/>
    <n v="2.4017441749999997"/>
    <n v="2457"/>
    <n v="1.7501017501017499E-2"/>
    <n v="1.68966218966219"/>
    <n v="0"/>
    <n v="0"/>
    <n v="0"/>
    <n v="103.27499952499998"/>
    <x v="2084"/>
    <n v="-1"/>
    <n v="0"/>
    <s v="NA"/>
    <n v="0"/>
    <n v="0"/>
    <n v="0"/>
    <n v="92.947499572499993"/>
    <n v="-108.43874950124999"/>
    <n v="10.327499952499991"/>
    <n v="5.1637499762500028"/>
  </r>
  <r>
    <x v="4"/>
    <s v="rome flights"/>
    <s v="Broad"/>
    <x v="10"/>
    <s v="Boston to Rome Sale"/>
    <s v="Position 5-10 Bid Strategy"/>
    <n v="6.25"/>
    <n v="29"/>
    <n v="104.0874999875"/>
    <n v="3.5892241375"/>
    <n v="1594"/>
    <n v="1.8193224592220801E-2"/>
    <n v="1.3544353826850699"/>
    <n v="0"/>
    <n v="0"/>
    <n v="0"/>
    <n v="104.0874999875"/>
    <x v="2085"/>
    <n v="-1"/>
    <n v="0"/>
    <s v="NA"/>
    <n v="0"/>
    <n v="0"/>
    <n v="0"/>
    <n v="93.678749988749999"/>
    <n v="-109.291874986875"/>
    <n v="10.408749998749997"/>
    <n v="5.2043749993750055"/>
  </r>
  <r>
    <x v="4"/>
    <s v="paris cheap flights"/>
    <s v="Broad"/>
    <x v="5"/>
    <s v="San Francisco to Paris Sale"/>
    <s v="Position 5-10 Bid Strategy"/>
    <n v="6.25"/>
    <n v="49"/>
    <n v="107.04999987499998"/>
    <n v="2.1846938749999998"/>
    <n v="305"/>
    <n v="0.16065573770491798"/>
    <n v="1.12616393442623"/>
    <n v="0"/>
    <n v="0"/>
    <n v="0"/>
    <n v="107.04999987499998"/>
    <x v="2086"/>
    <n v="-1"/>
    <n v="0"/>
    <s v="NA"/>
    <n v="0"/>
    <n v="0"/>
    <n v="0"/>
    <n v="96.344999887499981"/>
    <n v="-112.40249986874998"/>
    <n v="10.704999987500003"/>
    <n v="5.3524999937500013"/>
  </r>
  <r>
    <x v="4"/>
    <s v="international tickets"/>
    <s v="Broad"/>
    <x v="13"/>
    <s v="Google|International General"/>
    <s v="Position 5-10 Bid Strategy"/>
    <n v="6.25"/>
    <n v="48"/>
    <n v="109.0125"/>
    <n v="2.2710937499999999"/>
    <n v="1978"/>
    <n v="2.4266936299292202E-2"/>
    <n v="1.5421638018200201"/>
    <n v="0"/>
    <n v="0"/>
    <n v="0"/>
    <n v="109.0125"/>
    <x v="2087"/>
    <n v="-1"/>
    <n v="0"/>
    <s v="NA"/>
    <n v="0"/>
    <n v="0"/>
    <n v="0"/>
    <n v="98.111249999999998"/>
    <n v="-114.46312500000001"/>
    <n v="10.901250000000005"/>
    <n v="5.4506250000000023"/>
  </r>
  <r>
    <x v="4"/>
    <s v="flights to uk"/>
    <s v="Broad"/>
    <x v="0"/>
    <s v="UK"/>
    <s v="Position 5-10 Bid Strategy"/>
    <n v="6.25"/>
    <n v="36"/>
    <n v="110.27499975000001"/>
    <n v="3.0631944375"/>
    <n v="547"/>
    <n v="6.5813528336380295E-2"/>
    <n v="1.8255941499085899"/>
    <n v="0"/>
    <n v="0"/>
    <n v="0"/>
    <n v="110.27499975000001"/>
    <x v="2088"/>
    <n v="-1"/>
    <n v="0"/>
    <s v="NA"/>
    <n v="0"/>
    <n v="0"/>
    <n v="0"/>
    <n v="99.247499775000009"/>
    <n v="-115.78874973750001"/>
    <n v="11.027499974999998"/>
    <n v="5.513749987500006"/>
  </r>
  <r>
    <x v="4"/>
    <s v="rome airlines"/>
    <s v="Broad"/>
    <x v="13"/>
    <s v="Google|Rome"/>
    <s v="Position 5-10 Bid Strategy"/>
    <n v="6.25"/>
    <n v="46"/>
    <n v="110.84999959999999"/>
    <n v="2.4097825999999998"/>
    <n v="2338"/>
    <n v="1.9674935842600501E-2"/>
    <n v="2.5153122326775001"/>
    <n v="0"/>
    <n v="0"/>
    <n v="0"/>
    <n v="110.84999959999999"/>
    <x v="2089"/>
    <n v="-1"/>
    <n v="0"/>
    <s v="NA"/>
    <n v="0"/>
    <n v="0"/>
    <n v="0"/>
    <n v="99.764999639999999"/>
    <n v="-116.39249957999999"/>
    <n v="11.08499995999999"/>
    <n v="5.5424999800000023"/>
  </r>
  <r>
    <x v="4"/>
    <s v="european flights"/>
    <s v="Broad"/>
    <x v="13"/>
    <s v="Google|Europe"/>
    <s v="Position 5-10 Bid Strategy"/>
    <n v="6.25"/>
    <n v="45"/>
    <n v="111.2124999375"/>
    <n v="2.4713888874999999"/>
    <n v="1168"/>
    <n v="3.8527397260274002E-2"/>
    <n v="1.8367294520547901"/>
    <n v="0"/>
    <n v="0"/>
    <n v="0"/>
    <n v="111.2124999375"/>
    <x v="2090"/>
    <n v="-1"/>
    <n v="0"/>
    <s v="NA"/>
    <n v="0"/>
    <n v="0"/>
    <n v="0"/>
    <n v="100.09124994375"/>
    <n v="-116.77312493437501"/>
    <n v="11.121249993749998"/>
    <n v="5.5606249968750063"/>
  </r>
  <r>
    <x v="4"/>
    <s v="flight to barcelona"/>
    <s v="Broad"/>
    <x v="13"/>
    <s v="Google|Barcelona"/>
    <s v="Position 5-10 Bid Strategy"/>
    <n v="6.25"/>
    <n v="70"/>
    <n v="117.14999975000001"/>
    <n v="1.673571425"/>
    <n v="727"/>
    <n v="9.6286107290233805E-2"/>
    <n v="2.3470426409903702"/>
    <n v="0"/>
    <n v="0"/>
    <n v="0"/>
    <n v="117.14999975000001"/>
    <x v="2091"/>
    <n v="-1"/>
    <n v="0"/>
    <s v="NA"/>
    <n v="0"/>
    <n v="0"/>
    <n v="0"/>
    <n v="105.43499977500001"/>
    <n v="-123.00749973750001"/>
    <n v="11.714999974999998"/>
    <n v="5.857499987500006"/>
  </r>
  <r>
    <x v="4"/>
    <s v="france cheap flight"/>
    <s v="Broad"/>
    <x v="7"/>
    <s v="New York to France Sale"/>
    <s v="Position 5-10 Bid Strategy"/>
    <n v="6.25"/>
    <n v="35"/>
    <n v="118.61249968749999"/>
    <n v="3.3889285624999999"/>
    <n v="293"/>
    <n v="0.119453924914676"/>
    <n v="1.5138907849829399"/>
    <n v="0"/>
    <n v="0"/>
    <n v="0"/>
    <n v="118.61249968749999"/>
    <x v="2092"/>
    <n v="-1"/>
    <n v="0"/>
    <s v="NA"/>
    <n v="0"/>
    <n v="0"/>
    <n v="0"/>
    <n v="106.75124971874999"/>
    <n v="-124.54312467187499"/>
    <n v="11.861249968750002"/>
    <n v="5.930624984375001"/>
  </r>
  <r>
    <x v="4"/>
    <s v="flights to istanbul"/>
    <s v="Broad"/>
    <x v="13"/>
    <s v="Google|Istanbul"/>
    <s v="Position 5-10 Bid Strategy"/>
    <n v="6.25"/>
    <n v="67"/>
    <n v="123.3749993"/>
    <n v="1.8414178999999999"/>
    <n v="1209"/>
    <n v="5.5417700578990897E-2"/>
    <n v="1.6339123242349001"/>
    <n v="0"/>
    <n v="0"/>
    <n v="0"/>
    <n v="123.3749993"/>
    <x v="2093"/>
    <n v="-1"/>
    <n v="0"/>
    <s v="NA"/>
    <n v="0"/>
    <n v="0"/>
    <n v="0"/>
    <n v="111.03749937000001"/>
    <n v="-129.543749265"/>
    <n v="12.337499929999993"/>
    <n v="6.1687499650000035"/>
  </r>
  <r>
    <x v="4"/>
    <s v="paris tickets"/>
    <s v="Broad"/>
    <x v="11"/>
    <s v="Houston to Paris Sale"/>
    <s v="Position 5-10 Bid Strategy"/>
    <n v="6.25"/>
    <n v="34"/>
    <n v="124.61249984999999"/>
    <n v="3.6650735249999999"/>
    <n v="852"/>
    <n v="3.9906103286385004E-2"/>
    <n v="1.35272300469484"/>
    <n v="0"/>
    <n v="0"/>
    <n v="0"/>
    <n v="124.61249984999999"/>
    <x v="2094"/>
    <n v="-1"/>
    <n v="0"/>
    <s v="NA"/>
    <n v="0"/>
    <n v="0"/>
    <n v="0"/>
    <n v="112.151249865"/>
    <n v="-130.8431248425"/>
    <n v="12.461249984999995"/>
    <n v="6.2306249925000117"/>
  </r>
  <r>
    <x v="4"/>
    <s v="amman flights"/>
    <s v="Broad"/>
    <x v="13"/>
    <s v="Google|amman"/>
    <s v="Position 5-10 Bid Strategy"/>
    <n v="6.25"/>
    <n v="61"/>
    <n v="124.8874998125"/>
    <n v="2.0473360624999999"/>
    <n v="1474"/>
    <n v="4.1383989145183202E-2"/>
    <n v="1.0797829036635"/>
    <n v="0"/>
    <n v="0"/>
    <n v="0"/>
    <n v="124.8874998125"/>
    <x v="2095"/>
    <n v="-1"/>
    <n v="0"/>
    <s v="NA"/>
    <n v="0"/>
    <n v="0"/>
    <n v="0"/>
    <n v="112.39874983125"/>
    <n v="-131.13187480312502"/>
    <n v="12.488749981249995"/>
    <n v="6.244374990625019"/>
  </r>
  <r>
    <x v="4"/>
    <s v="flight to athens"/>
    <s v="Broad"/>
    <x v="13"/>
    <s v="Google|Athens"/>
    <s v="Position 5-10 Bid Strategy"/>
    <n v="6.25"/>
    <n v="76"/>
    <n v="125.47499965"/>
    <n v="1.6509868375000001"/>
    <n v="774"/>
    <n v="9.8191214470284199E-2"/>
    <n v="1.94547803617571"/>
    <n v="0"/>
    <n v="0"/>
    <n v="0"/>
    <n v="125.47499965"/>
    <x v="2096"/>
    <n v="-1"/>
    <n v="0"/>
    <s v="NA"/>
    <n v="0"/>
    <n v="0"/>
    <n v="0"/>
    <n v="112.927499685"/>
    <n v="-131.74874963249999"/>
    <n v="12.547499965"/>
    <n v="6.2737499824999929"/>
  </r>
  <r>
    <x v="4"/>
    <s v="paris flight"/>
    <s v="Broad"/>
    <x v="15"/>
    <s v="Chicago to Paris Sale"/>
    <s v="Position 5-10 Bid Strategy"/>
    <n v="6.25"/>
    <n v="48"/>
    <n v="126.54999960000001"/>
    <n v="2.636458325"/>
    <n v="708"/>
    <n v="6.7796610169491497E-2"/>
    <n v="2.0058333333333298"/>
    <n v="0"/>
    <n v="0"/>
    <n v="0"/>
    <n v="126.54999960000001"/>
    <x v="2097"/>
    <n v="-1"/>
    <n v="0"/>
    <s v="NA"/>
    <n v="0"/>
    <n v="0"/>
    <n v="0"/>
    <n v="113.89499964000001"/>
    <n v="-132.87749958000001"/>
    <n v="12.654999959999998"/>
    <n v="6.3274999799999989"/>
  </r>
  <r>
    <x v="4"/>
    <s v="flights to berlin"/>
    <s v="Broad"/>
    <x v="13"/>
    <s v="Google|Berlin"/>
    <s v="Position 5-10 Bid Strategy"/>
    <n v="6.25"/>
    <n v="39"/>
    <n v="126.78749996250001"/>
    <n v="3.2509615375000003"/>
    <n v="1263"/>
    <n v="3.0878859857482198E-2"/>
    <n v="1.25993665874901"/>
    <n v="0"/>
    <n v="0"/>
    <n v="0"/>
    <n v="126.78749996250001"/>
    <x v="2098"/>
    <n v="-1"/>
    <n v="0"/>
    <s v="NA"/>
    <n v="0"/>
    <n v="0"/>
    <n v="0"/>
    <n v="114.10874996625"/>
    <n v="-133.126874960625"/>
    <n v="12.678749996250005"/>
    <n v="6.3393749981249954"/>
  </r>
  <r>
    <x v="4"/>
    <s v="delhi tickets"/>
    <s v="Broad"/>
    <x v="13"/>
    <s v="Google|Delhi"/>
    <s v="Position 5-10 Bid Strategy"/>
    <n v="6.25"/>
    <n v="55"/>
    <n v="126.89999987499999"/>
    <n v="2.3072727249999998"/>
    <n v="1007"/>
    <n v="5.4617676266136998E-2"/>
    <n v="1.0566037735849101"/>
    <n v="0"/>
    <n v="0"/>
    <n v="0"/>
    <n v="126.89999987499999"/>
    <x v="2099"/>
    <n v="-1"/>
    <n v="0"/>
    <s v="NA"/>
    <n v="0"/>
    <n v="0"/>
    <n v="0"/>
    <n v="114.20999988749999"/>
    <n v="-133.24499986875"/>
    <n v="12.689999987500002"/>
    <n v="6.3449999937500081"/>
  </r>
  <r>
    <x v="4"/>
    <s v="paris flights"/>
    <s v="Broad"/>
    <x v="11"/>
    <s v="Houston to Paris Sale"/>
    <s v="Position 5-10 Bid Strategy"/>
    <n v="6.25"/>
    <n v="57"/>
    <n v="127.09999935"/>
    <n v="2.22982455"/>
    <n v="5663"/>
    <n v="1.0065336394137401E-2"/>
    <n v="1.75519512625817"/>
    <n v="0"/>
    <n v="0"/>
    <n v="0"/>
    <n v="127.09999935"/>
    <x v="2100"/>
    <n v="-1"/>
    <n v="0"/>
    <s v="NA"/>
    <n v="0"/>
    <n v="0"/>
    <n v="0"/>
    <n v="114.38999941500001"/>
    <n v="-133.45499931750001"/>
    <n v="12.709999934999999"/>
    <n v="6.3549999675000066"/>
  </r>
  <r>
    <x v="4"/>
    <s v="paris flight"/>
    <s v="Broad"/>
    <x v="5"/>
    <s v="San Francisco to Paris Sale"/>
    <s v="Position 5-10 Bid Strategy"/>
    <n v="6.25"/>
    <n v="53"/>
    <n v="127.2624995875"/>
    <n v="2.4011792375000001"/>
    <n v="737"/>
    <n v="7.1913161465400305E-2"/>
    <n v="1.21439620081411"/>
    <n v="0"/>
    <n v="0"/>
    <n v="0"/>
    <n v="127.2624995875"/>
    <x v="2101"/>
    <n v="-1"/>
    <n v="0"/>
    <s v="NA"/>
    <n v="0"/>
    <n v="0"/>
    <n v="0"/>
    <n v="114.53624962875"/>
    <n v="-133.62562456687502"/>
    <n v="12.726249958750003"/>
    <n v="6.3631249793750158"/>
  </r>
  <r>
    <x v="4"/>
    <s v="europe cheap tickets"/>
    <s v="Broad"/>
    <x v="13"/>
    <s v="Google|Europe"/>
    <s v="Position 5-10 Bid Strategy"/>
    <n v="6.25"/>
    <n v="83"/>
    <n v="130.41249981250002"/>
    <n v="1.5712349375000001"/>
    <n v="978"/>
    <n v="8.4867075664621705E-2"/>
    <n v="2.1242331288343599"/>
    <n v="0"/>
    <n v="0"/>
    <n v="0"/>
    <n v="130.41249981250002"/>
    <x v="2102"/>
    <n v="-1"/>
    <n v="0"/>
    <s v="NA"/>
    <n v="0"/>
    <n v="0"/>
    <n v="0"/>
    <n v="117.37124983125001"/>
    <n v="-136.93312480312503"/>
    <n v="13.041249981250004"/>
    <n v="6.5206249906250093"/>
  </r>
  <r>
    <x v="4"/>
    <s v="spain airline"/>
    <s v="Broad"/>
    <x v="13"/>
    <s v="Google|Spain"/>
    <s v="Position 5-10 Bid Strategy"/>
    <n v="6.25"/>
    <n v="84"/>
    <n v="132.58749945"/>
    <n v="1.5784226125"/>
    <n v="2423"/>
    <n v="3.46677672307057E-2"/>
    <n v="1.66112257531985"/>
    <n v="0"/>
    <n v="0"/>
    <n v="0"/>
    <n v="132.58749945"/>
    <x v="2103"/>
    <n v="-1"/>
    <n v="0"/>
    <s v="NA"/>
    <n v="0"/>
    <n v="0"/>
    <n v="0"/>
    <n v="119.328749505"/>
    <n v="-139.21687442250001"/>
    <n v="13.258749944999991"/>
    <n v="6.6293749725000168"/>
  </r>
  <r>
    <x v="4"/>
    <s v="italy tickets"/>
    <s v="Broad"/>
    <x v="13"/>
    <s v="Google|Italy"/>
    <s v="Position 5-10 Bid Strategy"/>
    <n v="6.25"/>
    <n v="46"/>
    <n v="133.18749954999998"/>
    <n v="2.8953804249999999"/>
    <n v="3367"/>
    <n v="1.36620136620137E-2"/>
    <n v="1.71954261954262"/>
    <n v="0"/>
    <n v="0"/>
    <n v="0"/>
    <n v="133.18749954999998"/>
    <x v="2104"/>
    <n v="-1"/>
    <n v="0"/>
    <s v="NA"/>
    <n v="0"/>
    <n v="0"/>
    <n v="0"/>
    <n v="119.86874959499998"/>
    <n v="-139.84687452749998"/>
    <n v="13.318749955000001"/>
    <n v="6.6593749774999935"/>
  </r>
  <r>
    <x v="4"/>
    <s v="venice flights"/>
    <s v="Broad"/>
    <x v="13"/>
    <s v="Google|Venice"/>
    <s v="Position 5-10 Bid Strategy"/>
    <n v="6.25"/>
    <n v="54"/>
    <n v="133.4749995"/>
    <n v="2.4717592499999999"/>
    <n v="3191"/>
    <n v="1.6922594797868999E-2"/>
    <n v="1.6186148542776599"/>
    <n v="0"/>
    <n v="0"/>
    <n v="0"/>
    <n v="133.4749995"/>
    <x v="2105"/>
    <n v="-1"/>
    <n v="0"/>
    <s v="NA"/>
    <n v="0"/>
    <n v="0"/>
    <n v="0"/>
    <n v="120.12749955"/>
    <n v="-140.14874947499999"/>
    <n v="13.34749995"/>
    <n v="6.6737499749999927"/>
  </r>
  <r>
    <x v="4"/>
    <s v="europe fares"/>
    <s v="Broad"/>
    <x v="13"/>
    <s v="Google|Europe"/>
    <s v="Position 5-10 Bid Strategy"/>
    <n v="6.25"/>
    <n v="66"/>
    <n v="134.39999925000001"/>
    <n v="2.0363636249999999"/>
    <n v="1010"/>
    <n v="6.5346534653465391E-2"/>
    <n v="1.7083168316831701"/>
    <n v="0"/>
    <n v="0"/>
    <n v="0"/>
    <n v="134.39999925000001"/>
    <x v="2106"/>
    <n v="-1"/>
    <n v="0"/>
    <s v="NA"/>
    <n v="0"/>
    <n v="0"/>
    <n v="0"/>
    <n v="120.95999932500001"/>
    <n v="-141.11999921250001"/>
    <n v="13.439999924999995"/>
    <n v="6.7199999624999975"/>
  </r>
  <r>
    <x v="4"/>
    <s v="barcelona cheap flights"/>
    <s v="Broad"/>
    <x v="0"/>
    <s v="Barcelona"/>
    <s v="Position 5-10 Bid Strategy"/>
    <n v="6.25"/>
    <n v="93"/>
    <n v="134.53749907500003"/>
    <n v="1.4466397750000002"/>
    <n v="3181"/>
    <n v="2.9236089280100602E-2"/>
    <n v="4.5696636277899998"/>
    <n v="0"/>
    <n v="0"/>
    <n v="0"/>
    <n v="134.53749907500003"/>
    <x v="2107"/>
    <n v="-1"/>
    <n v="0"/>
    <s v="NA"/>
    <n v="0"/>
    <n v="0"/>
    <n v="0"/>
    <n v="121.08374916750003"/>
    <n v="-141.26437402875004"/>
    <n v="13.453749907499997"/>
    <n v="6.7268749537500128"/>
  </r>
  <r>
    <x v="4"/>
    <s v="europe airfare"/>
    <s v="Broad"/>
    <x v="0"/>
    <s v="Europe"/>
    <s v="Position 5-10 Bid Strategy"/>
    <n v="6.25"/>
    <n v="71"/>
    <n v="135.56249922500001"/>
    <n v="1.909330975"/>
    <n v="856"/>
    <n v="8.2943925233644897E-2"/>
    <n v="1.4515186915887801"/>
    <n v="0"/>
    <n v="0"/>
    <n v="0"/>
    <n v="135.56249922500001"/>
    <x v="2108"/>
    <n v="-1"/>
    <n v="0"/>
    <s v="NA"/>
    <n v="0"/>
    <n v="0"/>
    <n v="0"/>
    <n v="122.00624930250001"/>
    <n v="-142.34062418625001"/>
    <n v="13.556249922500001"/>
    <n v="6.7781249612500005"/>
  </r>
  <r>
    <x v="4"/>
    <s v="flights to milan"/>
    <s v="Broad"/>
    <x v="0"/>
    <s v="Milan"/>
    <s v="Position 5-10 Bid Strategy"/>
    <n v="6.25"/>
    <n v="100"/>
    <n v="136.94999999999999"/>
    <n v="1.3694999999999999"/>
    <n v="2601"/>
    <n v="3.8446751249519399E-2"/>
    <n v="4.8584775086505196"/>
    <n v="0"/>
    <n v="0"/>
    <n v="0"/>
    <n v="136.94999999999999"/>
    <x v="2109"/>
    <n v="-1"/>
    <n v="0"/>
    <s v="NA"/>
    <n v="0"/>
    <n v="0"/>
    <n v="0"/>
    <n v="123.255"/>
    <n v="-143.79749999999999"/>
    <n v="13.694999999999993"/>
    <n v="6.8474999999999966"/>
  </r>
  <r>
    <x v="4"/>
    <s v="germany flight"/>
    <s v="Broad"/>
    <x v="13"/>
    <s v="Google|Germany"/>
    <s v="Position 5-10 Bid Strategy"/>
    <n v="6.25"/>
    <n v="83"/>
    <n v="138.18749991250002"/>
    <n v="1.6649096375000001"/>
    <n v="2851"/>
    <n v="2.9112592072956901E-2"/>
    <n v="1.8254296737986699"/>
    <n v="0"/>
    <n v="0"/>
    <n v="0"/>
    <n v="138.18749991250002"/>
    <x v="2110"/>
    <n v="-1"/>
    <n v="0"/>
    <s v="NA"/>
    <n v="0"/>
    <n v="0"/>
    <n v="0"/>
    <n v="124.36874992125001"/>
    <n v="-145.09687490812502"/>
    <n v="13.818749991250002"/>
    <n v="6.9093749956250008"/>
  </r>
  <r>
    <x v="4"/>
    <s v="italy cheap flights"/>
    <s v="Broad"/>
    <x v="0"/>
    <s v="Italy"/>
    <s v="Position 5-10 Bid Strategy"/>
    <n v="6.25"/>
    <n v="115"/>
    <n v="140.78749937500001"/>
    <n v="1.224239125"/>
    <n v="3301"/>
    <n v="3.4837927900636202E-2"/>
    <n v="5.0166616176916099"/>
    <n v="0"/>
    <n v="0"/>
    <n v="0"/>
    <n v="140.78749937500001"/>
    <x v="2111"/>
    <n v="-1"/>
    <n v="0"/>
    <s v="NA"/>
    <n v="0"/>
    <n v="0"/>
    <n v="0"/>
    <n v="126.70874943750002"/>
    <n v="-147.82687434375001"/>
    <n v="14.078749937499992"/>
    <n v="7.0393749687499962"/>
  </r>
  <r>
    <x v="4"/>
    <s v="turkey tickets"/>
    <s v="Broad"/>
    <x v="13"/>
    <s v="Google|Turkey"/>
    <s v="Position 5-10 Bid Strategy"/>
    <n v="6.25"/>
    <n v="69"/>
    <n v="143.3374993125"/>
    <n v="2.0773550625000001"/>
    <n v="1881"/>
    <n v="3.6682615629984101E-2"/>
    <n v="1.66507177033493"/>
    <n v="0"/>
    <n v="0"/>
    <n v="0"/>
    <n v="143.3374993125"/>
    <x v="2112"/>
    <n v="-1"/>
    <n v="0"/>
    <s v="NA"/>
    <n v="0"/>
    <n v="0"/>
    <n v="0"/>
    <n v="129.00374938125"/>
    <n v="-150.504374278125"/>
    <n v="14.333749931249997"/>
    <n v="7.1668749656249986"/>
  </r>
  <r>
    <x v="4"/>
    <s v="europe airfares"/>
    <s v="Broad"/>
    <x v="13"/>
    <s v="Google|Europe"/>
    <s v="Position 5-10 Bid Strategy"/>
    <n v="6.25"/>
    <n v="82"/>
    <n v="144.68749940000001"/>
    <n v="1.7644816999999999"/>
    <n v="1364"/>
    <n v="6.0117302052785898E-2"/>
    <n v="1.7112170087976499"/>
    <n v="0"/>
    <n v="0"/>
    <n v="0"/>
    <n v="144.68749940000001"/>
    <x v="2113"/>
    <n v="-1"/>
    <n v="0"/>
    <s v="NA"/>
    <n v="0"/>
    <n v="0"/>
    <n v="0"/>
    <n v="130.21874946"/>
    <n v="-151.92187437000001"/>
    <n v="14.468749940000009"/>
    <n v="7.2343749700000046"/>
  </r>
  <r>
    <x v="4"/>
    <s v="uk cheap flights"/>
    <s v="Broad"/>
    <x v="13"/>
    <s v="Google|UK"/>
    <s v="Position 5-10 Bid Strategy"/>
    <n v="6.25"/>
    <n v="29"/>
    <n v="149.06249980000001"/>
    <n v="5.1400862000000007"/>
    <n v="439"/>
    <n v="6.6059225512528505E-2"/>
    <n v="1.55079726651481"/>
    <n v="0"/>
    <n v="0"/>
    <n v="0"/>
    <n v="149.06249980000001"/>
    <x v="2114"/>
    <n v="-1"/>
    <n v="0"/>
    <s v="NA"/>
    <n v="0"/>
    <n v="0"/>
    <n v="0"/>
    <n v="134.15624982000003"/>
    <n v="-156.51562479000003"/>
    <n v="14.906249979999984"/>
    <n v="7.4531249900000205"/>
  </r>
  <r>
    <x v="4"/>
    <s v="germany airlines"/>
    <s v="Broad"/>
    <x v="13"/>
    <s v="Google|Germany"/>
    <s v="Position 5-10 Bid Strategy"/>
    <n v="6.25"/>
    <n v="66"/>
    <n v="152.074999725"/>
    <n v="2.3041666625000001"/>
    <n v="4753"/>
    <n v="1.3885966757837201E-2"/>
    <n v="2.2679991584262602"/>
    <n v="0"/>
    <n v="0"/>
    <n v="0"/>
    <n v="152.074999725"/>
    <x v="2115"/>
    <n v="-1"/>
    <n v="0"/>
    <s v="NA"/>
    <n v="0"/>
    <n v="0"/>
    <n v="0"/>
    <n v="136.86749975250001"/>
    <n v="-159.67874971124999"/>
    <n v="15.207499972499988"/>
    <n v="7.6037499862499942"/>
  </r>
  <r>
    <x v="4"/>
    <s v="belgrade flights"/>
    <s v="Broad"/>
    <x v="13"/>
    <s v="Google|belgrade"/>
    <s v="Position 5-10 Bid Strategy"/>
    <n v="6.25"/>
    <n v="92"/>
    <n v="153.74999980000001"/>
    <n v="1.67119565"/>
    <n v="1681"/>
    <n v="5.4729327781082707E-2"/>
    <n v="1.0591314693634699"/>
    <n v="0"/>
    <n v="0"/>
    <n v="0"/>
    <n v="153.74999980000001"/>
    <x v="2116"/>
    <n v="-1"/>
    <n v="0"/>
    <s v="NA"/>
    <n v="0"/>
    <n v="0"/>
    <n v="0"/>
    <n v="138.37499982000003"/>
    <n v="-161.43749979000003"/>
    <n v="15.374999979999984"/>
    <n v="7.6874999900000205"/>
  </r>
  <r>
    <x v="4"/>
    <s v="paris cheap flight"/>
    <s v="Broad"/>
    <x v="7"/>
    <s v="New York to Paris Sale"/>
    <s v="Position 5-10 Bid Strategy"/>
    <n v="6.25"/>
    <n v="63"/>
    <n v="153.8624997"/>
    <n v="2.4422619000000001"/>
    <n v="695"/>
    <n v="9.0647482014388492E-2"/>
    <n v="2.7418561151079102"/>
    <n v="0"/>
    <n v="0"/>
    <n v="0"/>
    <n v="153.8624997"/>
    <x v="2117"/>
    <n v="-1"/>
    <n v="0"/>
    <s v="NA"/>
    <n v="0"/>
    <n v="0"/>
    <n v="0"/>
    <n v="138.47624973000001"/>
    <n v="-161.555624685"/>
    <n v="15.386249969999994"/>
    <n v="7.6931249849999972"/>
  </r>
  <r>
    <x v="4"/>
    <s v="rome flight"/>
    <s v="Broad"/>
    <x v="11"/>
    <s v="Houston to Rome Sale"/>
    <s v="Position 5-10 Bid Strategy"/>
    <n v="6.25"/>
    <n v="47"/>
    <n v="155.92499981249998"/>
    <n v="3.3175531874999997"/>
    <n v="1379"/>
    <n v="3.4082668600435101E-2"/>
    <n v="1.5356997824510501"/>
    <n v="0"/>
    <n v="0"/>
    <n v="0"/>
    <n v="155.92499981249998"/>
    <x v="2118"/>
    <n v="-1"/>
    <n v="0"/>
    <s v="NA"/>
    <n v="0"/>
    <n v="0"/>
    <n v="0"/>
    <n v="140.33249983124998"/>
    <n v="-163.72124980312498"/>
    <n v="15.59249998125"/>
    <n v="7.7962499906250002"/>
  </r>
  <r>
    <x v="4"/>
    <s v="france airfare"/>
    <s v="Broad"/>
    <x v="7"/>
    <s v="New York to France Sale"/>
    <s v="Position 5-10 Bid Strategy"/>
    <n v="6.25"/>
    <n v="53"/>
    <n v="156.2249995"/>
    <n v="2.9476415"/>
    <n v="609"/>
    <n v="8.7027914614121502E-2"/>
    <n v="1.6197044334975399"/>
    <n v="0"/>
    <n v="0"/>
    <n v="0"/>
    <n v="156.2249995"/>
    <x v="2119"/>
    <n v="-1"/>
    <n v="0"/>
    <s v="NA"/>
    <n v="0"/>
    <n v="0"/>
    <n v="0"/>
    <n v="140.60249955"/>
    <n v="-164.03624947500001"/>
    <n v="15.622499949999991"/>
    <n v="7.8112499750000097"/>
  </r>
  <r>
    <x v="4"/>
    <s v="flight to rome"/>
    <s v="Broad"/>
    <x v="13"/>
    <s v="Google|Rome"/>
    <s v="Position 5-10 Bid Strategy"/>
    <n v="6.25"/>
    <n v="76"/>
    <n v="158.89999915000001"/>
    <n v="2.0907894625000001"/>
    <n v="824"/>
    <n v="9.2233009708737906E-2"/>
    <n v="2.0206310679611601"/>
    <n v="0"/>
    <n v="0"/>
    <n v="0"/>
    <n v="158.89999915000001"/>
    <x v="2120"/>
    <n v="-1"/>
    <n v="0"/>
    <s v="NA"/>
    <n v="0"/>
    <n v="0"/>
    <n v="0"/>
    <n v="143.00999923500001"/>
    <n v="-166.84499910750003"/>
    <n v="15.889999915000004"/>
    <n v="7.9449999575000163"/>
  </r>
  <r>
    <x v="4"/>
    <s v="delhi flights"/>
    <s v="Broad"/>
    <x v="13"/>
    <s v="Google|Delhi"/>
    <s v="Position 5-10 Bid Strategy"/>
    <n v="6.25"/>
    <n v="50"/>
    <n v="159.375"/>
    <n v="3.1875"/>
    <n v="950"/>
    <n v="5.2631578947368397E-2"/>
    <n v="1.1040000000000001"/>
    <n v="0"/>
    <n v="0"/>
    <n v="0"/>
    <n v="159.375"/>
    <x v="2121"/>
    <n v="-1"/>
    <n v="0"/>
    <s v="NA"/>
    <n v="0"/>
    <n v="0"/>
    <n v="0"/>
    <n v="143.4375"/>
    <n v="-167.34375"/>
    <n v="15.9375"/>
    <n v="7.96875"/>
  </r>
  <r>
    <x v="4"/>
    <s v="europe tickets"/>
    <s v="Broad"/>
    <x v="0"/>
    <s v="Europe"/>
    <s v="Position 5-10 Bid Strategy"/>
    <n v="6.25"/>
    <n v="60"/>
    <n v="160.56249975"/>
    <n v="2.6760416624999999"/>
    <n v="2580"/>
    <n v="2.32558139534884E-2"/>
    <n v="1.8872868217054299"/>
    <n v="0"/>
    <n v="0"/>
    <n v="0"/>
    <n v="160.56249975"/>
    <x v="2122"/>
    <n v="-1"/>
    <n v="0"/>
    <s v="NA"/>
    <n v="0"/>
    <n v="0"/>
    <n v="0"/>
    <n v="144.50624977500001"/>
    <n v="-168.59062473750001"/>
    <n v="16.056249974999986"/>
    <n v="8.0281249875000071"/>
  </r>
  <r>
    <x v="4"/>
    <s v="europe cheap tickets"/>
    <s v="Broad"/>
    <x v="0"/>
    <s v="Europe"/>
    <s v="Position 5-10 Bid Strategy"/>
    <n v="6.25"/>
    <n v="75"/>
    <n v="160.80000000000001"/>
    <n v="2.1440000000000001"/>
    <n v="607"/>
    <n v="0.12355848434925899"/>
    <n v="1.59439868204283"/>
    <n v="0"/>
    <n v="0"/>
    <n v="0"/>
    <n v="160.80000000000001"/>
    <x v="2123"/>
    <n v="-1"/>
    <n v="0"/>
    <s v="NA"/>
    <n v="0"/>
    <n v="0"/>
    <n v="0"/>
    <n v="144.72000000000003"/>
    <n v="-168.84000000000003"/>
    <n v="16.079999999999984"/>
    <n v="8.0400000000000205"/>
  </r>
  <r>
    <x v="4"/>
    <s v="rome flights"/>
    <s v="Broad"/>
    <x v="11"/>
    <s v="Houston to Rome Sale"/>
    <s v="Position 5-10 Bid Strategy"/>
    <n v="6.25"/>
    <n v="47"/>
    <n v="162.33749945"/>
    <n v="3.4539893500000001"/>
    <n v="3197"/>
    <n v="1.4701282452299E-2"/>
    <n v="1.3897466374726299"/>
    <n v="0"/>
    <n v="0"/>
    <n v="0"/>
    <n v="162.33749945"/>
    <x v="2124"/>
    <n v="-1"/>
    <n v="0"/>
    <s v="NA"/>
    <n v="0"/>
    <n v="0"/>
    <n v="0"/>
    <n v="146.103749505"/>
    <n v="-170.4543744225"/>
    <n v="16.233749945"/>
    <n v="8.1168749724999998"/>
  </r>
  <r>
    <x v="4"/>
    <s v="greece travel"/>
    <s v="Broad"/>
    <x v="0"/>
    <s v="Greece"/>
    <s v="Position 5-10 Bid Strategy"/>
    <n v="6.25"/>
    <n v="56"/>
    <n v="163.11249990000002"/>
    <n v="2.9127232125000004"/>
    <n v="4585"/>
    <n v="1.22137404580153E-2"/>
    <n v="4.3531297709923704"/>
    <n v="0"/>
    <n v="0"/>
    <n v="0"/>
    <n v="163.11249990000002"/>
    <x v="2125"/>
    <n v="-1"/>
    <n v="0"/>
    <s v="NA"/>
    <n v="0"/>
    <n v="0"/>
    <n v="0"/>
    <n v="146.80124991000002"/>
    <n v="-171.26812489500003"/>
    <n v="16.311249989999993"/>
    <n v="8.1556249950000108"/>
  </r>
  <r>
    <x v="4"/>
    <s v="flight to italy"/>
    <s v="Broad"/>
    <x v="13"/>
    <s v="Google|Italy"/>
    <s v="Position 5-10 Bid Strategy"/>
    <n v="6.25"/>
    <n v="62"/>
    <n v="163.42499942500001"/>
    <n v="2.6358870875"/>
    <n v="908"/>
    <n v="6.8281938325991207E-2"/>
    <n v="2.0885462555066101"/>
    <n v="0"/>
    <n v="0"/>
    <n v="0"/>
    <n v="163.42499942500001"/>
    <x v="2126"/>
    <n v="-1"/>
    <n v="0"/>
    <s v="NA"/>
    <n v="0"/>
    <n v="0"/>
    <n v="0"/>
    <n v="147.08249948250003"/>
    <n v="-171.59624939625002"/>
    <n v="16.342499942499984"/>
    <n v="8.1712499712500062"/>
  </r>
  <r>
    <x v="4"/>
    <s v="european travel"/>
    <s v="Broad"/>
    <x v="0"/>
    <s v="Europe"/>
    <s v="Position 5-10 Bid Strategy"/>
    <n v="6.25"/>
    <n v="49"/>
    <n v="164.7374995875"/>
    <n v="3.3619897874999998"/>
    <n v="58854"/>
    <n v="8.3256872939817207E-4"/>
    <n v="2.1537125768851699"/>
    <n v="0"/>
    <n v="0"/>
    <n v="0"/>
    <n v="164.7374995875"/>
    <x v="2127"/>
    <n v="-1"/>
    <n v="0"/>
    <s v="NA"/>
    <n v="0"/>
    <n v="0"/>
    <n v="0"/>
    <n v="148.26374962874999"/>
    <n v="-172.97437456687501"/>
    <n v="16.473749958750005"/>
    <n v="8.2368749793750169"/>
  </r>
  <r>
    <x v="4"/>
    <s v="greece travel"/>
    <s v="Broad"/>
    <x v="13"/>
    <s v="Google|Greece"/>
    <s v="Position 5-10 Bid Strategy"/>
    <n v="6.25"/>
    <n v="44"/>
    <n v="165.03749955000001"/>
    <n v="3.7508522625"/>
    <n v="4244"/>
    <n v="1.03675777568332E-2"/>
    <n v="2.4570688030160199"/>
    <n v="0"/>
    <n v="0"/>
    <n v="0"/>
    <n v="165.03749955000001"/>
    <x v="2128"/>
    <n v="-1"/>
    <n v="0"/>
    <s v="NA"/>
    <n v="0"/>
    <n v="0"/>
    <n v="0"/>
    <n v="148.53374959500002"/>
    <n v="-173.2893745275"/>
    <n v="16.503749954999989"/>
    <n v="8.2518749774999947"/>
  </r>
  <r>
    <x v="4"/>
    <s v="europe ticket"/>
    <s v="Broad"/>
    <x v="13"/>
    <s v="Google|Europe"/>
    <s v="Position 5-10 Bid Strategy"/>
    <n v="6.25"/>
    <n v="80"/>
    <n v="168.23750000000001"/>
    <n v="2.1029687500000001"/>
    <n v="1871"/>
    <n v="4.27578834847675E-2"/>
    <n v="1.8409941207910201"/>
    <n v="0"/>
    <n v="0"/>
    <n v="0"/>
    <n v="168.23750000000001"/>
    <x v="2129"/>
    <n v="-1"/>
    <n v="0"/>
    <s v="NA"/>
    <n v="0"/>
    <n v="0"/>
    <n v="0"/>
    <n v="151.41375000000002"/>
    <n v="-176.64937500000002"/>
    <n v="16.82374999999999"/>
    <n v="8.4118750000000091"/>
  </r>
  <r>
    <x v="4"/>
    <s v="fly to europe"/>
    <s v="Broad"/>
    <x v="0"/>
    <s v="Europe"/>
    <s v="Position 5-10 Bid Strategy"/>
    <n v="6.25"/>
    <n v="76"/>
    <n v="169.7499995"/>
    <n v="2.2335526250000002"/>
    <n v="1057"/>
    <n v="7.1901608325449395E-2"/>
    <n v="1.4831598864711399"/>
    <n v="0"/>
    <n v="0"/>
    <n v="0"/>
    <n v="169.7499995"/>
    <x v="2130"/>
    <n v="-1"/>
    <n v="0"/>
    <s v="NA"/>
    <n v="0"/>
    <n v="0"/>
    <n v="0"/>
    <n v="152.77499955000002"/>
    <n v="-178.23749947500002"/>
    <n v="16.974999949999983"/>
    <n v="8.48749997500002"/>
  </r>
  <r>
    <x v="4"/>
    <s v="flights to london"/>
    <s v="Broad"/>
    <x v="13"/>
    <s v="Google|London"/>
    <s v="Position 5-10 Bid Strategy"/>
    <n v="6.25"/>
    <n v="92"/>
    <n v="170.83749904999999"/>
    <n v="1.8569293375"/>
    <n v="2253"/>
    <n v="4.0834442964935602E-2"/>
    <n v="3.0409232134931199"/>
    <n v="0"/>
    <n v="0"/>
    <n v="0"/>
    <n v="170.83749904999999"/>
    <x v="2131"/>
    <n v="-1"/>
    <n v="0"/>
    <s v="NA"/>
    <n v="0"/>
    <n v="0"/>
    <n v="0"/>
    <n v="153.753749145"/>
    <n v="-179.37937400249999"/>
    <n v="17.083749904999991"/>
    <n v="8.5418749524999953"/>
  </r>
  <r>
    <x v="4"/>
    <s v="international flight"/>
    <s v="Broad"/>
    <x v="13"/>
    <s v="Google|International Flights"/>
    <s v="Position 5-10 Bid Strategy"/>
    <n v="6.25"/>
    <n v="71"/>
    <n v="170.98749926249999"/>
    <n v="2.4082746374999999"/>
    <n v="3290"/>
    <n v="2.1580547112462E-2"/>
    <n v="1.6799088145896699"/>
    <n v="0"/>
    <n v="0"/>
    <n v="0"/>
    <n v="170.98749926249999"/>
    <x v="2132"/>
    <n v="-1"/>
    <n v="0"/>
    <s v="NA"/>
    <n v="0"/>
    <n v="0"/>
    <n v="0"/>
    <n v="153.88874933624999"/>
    <n v="-179.53687422562501"/>
    <n v="17.098749926250008"/>
    <n v="8.5493749631250182"/>
  </r>
  <r>
    <x v="4"/>
    <s v="paris flights"/>
    <s v="Broad"/>
    <x v="5"/>
    <s v="San Francisco to Paris Sale"/>
    <s v="Position 5-10 Bid Strategy"/>
    <n v="6.25"/>
    <n v="73"/>
    <n v="171.76249935000001"/>
    <n v="2.3529109500000001"/>
    <n v="691"/>
    <n v="0.10564399421128799"/>
    <n v="1.4040376266280801"/>
    <n v="0"/>
    <n v="0"/>
    <n v="0"/>
    <n v="171.76249935000001"/>
    <x v="2133"/>
    <n v="-1"/>
    <n v="0"/>
    <s v="NA"/>
    <n v="0"/>
    <n v="0"/>
    <n v="0"/>
    <n v="154.58624941500003"/>
    <n v="-180.35062431750003"/>
    <n v="17.176249934999987"/>
    <n v="8.588124967500022"/>
  </r>
  <r>
    <x v="4"/>
    <s v="italy airline"/>
    <s v="Broad"/>
    <x v="13"/>
    <s v="Google|Italy"/>
    <s v="Postiion 1-4 Bid Strategy"/>
    <n v="6.25"/>
    <n v="102"/>
    <n v="172.77499882499998"/>
    <n v="1.6938725374999999"/>
    <n v="3384"/>
    <n v="3.0141843971631201E-2"/>
    <n v="1.65910165484634"/>
    <n v="0"/>
    <n v="0"/>
    <n v="0"/>
    <n v="172.77499882499998"/>
    <x v="2134"/>
    <n v="-1"/>
    <n v="0"/>
    <s v="NA"/>
    <n v="0"/>
    <n v="0"/>
    <n v="0"/>
    <n v="155.49749894249999"/>
    <n v="-181.41374876625"/>
    <n v="17.277499882499995"/>
    <n v="8.6387499412500119"/>
  </r>
  <r>
    <x v="4"/>
    <s v="spain cheap flights"/>
    <s v="Broad"/>
    <x v="0"/>
    <s v="Spain"/>
    <s v="Position 5-10 Bid Strategy"/>
    <n v="6.25"/>
    <n v="87"/>
    <n v="173.48749931249998"/>
    <n v="1.9941091874999999"/>
    <n v="1591"/>
    <n v="5.4682589566310502E-2"/>
    <n v="1.8709616593337499"/>
    <n v="0"/>
    <n v="0"/>
    <n v="0"/>
    <n v="173.48749931249998"/>
    <x v="2135"/>
    <n v="-1"/>
    <n v="0"/>
    <s v="NA"/>
    <n v="0"/>
    <n v="0"/>
    <n v="0"/>
    <n v="156.13874938124999"/>
    <n v="-182.161874278125"/>
    <n v="17.348749931249984"/>
    <n v="8.6743749656250202"/>
  </r>
  <r>
    <x v="4"/>
    <s v="international airfare"/>
    <s v="Broad"/>
    <x v="13"/>
    <s v="Google|International Airfare"/>
    <s v="Position 5-10 Bid Strategy"/>
    <n v="6.25"/>
    <n v="57"/>
    <n v="173.85"/>
    <n v="3.05"/>
    <n v="1968"/>
    <n v="2.8963414634146298E-2"/>
    <n v="1.8913109756097599"/>
    <n v="0"/>
    <n v="0"/>
    <n v="0"/>
    <n v="173.85"/>
    <x v="2136"/>
    <n v="-1"/>
    <n v="0"/>
    <s v="NA"/>
    <n v="0"/>
    <n v="0"/>
    <n v="0"/>
    <n v="156.465"/>
    <n v="-182.54249999999999"/>
    <n v="17.384999999999991"/>
    <n v="8.6924999999999955"/>
  </r>
  <r>
    <x v="4"/>
    <s v="fly to europe"/>
    <s v="Broad"/>
    <x v="13"/>
    <s v="Google|Europe"/>
    <s v="Position 5-10 Bid Strategy"/>
    <n v="6.25"/>
    <n v="93"/>
    <n v="178.9374997875"/>
    <n v="1.9240591375"/>
    <n v="1361"/>
    <n v="6.8332108743570902E-2"/>
    <n v="1.87487141807494"/>
    <n v="0"/>
    <n v="0"/>
    <n v="0"/>
    <n v="178.9374997875"/>
    <x v="2137"/>
    <n v="-1"/>
    <n v="0"/>
    <s v="NA"/>
    <n v="0"/>
    <n v="0"/>
    <n v="0"/>
    <n v="161.04374980874999"/>
    <n v="-187.88437477687501"/>
    <n v="17.893749978750009"/>
    <n v="8.9468749893750044"/>
  </r>
  <r>
    <x v="4"/>
    <s v="venice travel"/>
    <s v="Broad"/>
    <x v="13"/>
    <s v="Google|Venice"/>
    <s v="Position 5-10 Bid Strategy"/>
    <n v="6.25"/>
    <n v="46"/>
    <n v="183.199999625"/>
    <n v="3.9826086875"/>
    <n v="6761"/>
    <n v="6.8037272592811693E-3"/>
    <n v="1.9314450525070299"/>
    <n v="0"/>
    <n v="0"/>
    <n v="0"/>
    <n v="183.199999625"/>
    <x v="2138"/>
    <n v="-1"/>
    <n v="0"/>
    <s v="NA"/>
    <n v="0"/>
    <n v="0"/>
    <n v="0"/>
    <n v="164.87999966250001"/>
    <n v="-192.35999960625"/>
    <n v="18.319999962499992"/>
    <n v="9.1599999812499959"/>
  </r>
  <r>
    <x v="4"/>
    <s v="international airlines"/>
    <s v="Broad"/>
    <x v="13"/>
    <s v="Google|International General"/>
    <s v="Position 5-10 Bid Strategy"/>
    <n v="6.25"/>
    <n v="93"/>
    <n v="189.39999978749998"/>
    <n v="2.0365591374999998"/>
    <n v="2442"/>
    <n v="3.80835380835381E-2"/>
    <n v="1.44107289107289"/>
    <n v="0"/>
    <n v="0"/>
    <n v="0"/>
    <n v="189.39999978749998"/>
    <x v="2139"/>
    <n v="-1"/>
    <n v="0"/>
    <s v="NA"/>
    <n v="0"/>
    <n v="0"/>
    <n v="0"/>
    <n v="170.45999980874998"/>
    <n v="-198.86999977687498"/>
    <n v="18.939999978749995"/>
    <n v="9.4699999893749975"/>
  </r>
  <r>
    <x v="4"/>
    <s v="europe airline"/>
    <s v="Broad"/>
    <x v="13"/>
    <s v="Google|Europe"/>
    <s v="Position 5-10 Bid Strategy"/>
    <n v="6.25"/>
    <n v="110"/>
    <n v="190.21249912499999"/>
    <n v="1.7292045375"/>
    <n v="5392"/>
    <n v="2.04005934718101E-2"/>
    <n v="1.48609050445104"/>
    <n v="0"/>
    <n v="0"/>
    <n v="0"/>
    <n v="190.21249912499999"/>
    <x v="2140"/>
    <n v="-1"/>
    <n v="0"/>
    <s v="NA"/>
    <n v="0"/>
    <n v="0"/>
    <n v="0"/>
    <n v="171.1912492125"/>
    <n v="-199.72312408125001"/>
    <n v="19.021249912499997"/>
    <n v="9.5106249562500125"/>
  </r>
  <r>
    <x v="4"/>
    <s v="fly to spain"/>
    <s v="Broad"/>
    <x v="13"/>
    <s v="Google|Spain"/>
    <s v="Position 5-10 Bid Strategy"/>
    <n v="6.25"/>
    <n v="86"/>
    <n v="191.69999957499999"/>
    <n v="2.2290697625"/>
    <n v="916"/>
    <n v="9.3886462882096108E-2"/>
    <n v="2.1224890829694298"/>
    <n v="0"/>
    <n v="0"/>
    <n v="0"/>
    <n v="191.69999957499999"/>
    <x v="2141"/>
    <n v="-1"/>
    <n v="0"/>
    <s v="NA"/>
    <n v="0"/>
    <n v="0"/>
    <n v="0"/>
    <n v="172.52999961750001"/>
    <n v="-201.28499955375"/>
    <n v="19.169999957499982"/>
    <n v="9.5849999787500053"/>
  </r>
  <r>
    <x v="4"/>
    <s v="tel aviv flights"/>
    <s v="Broad"/>
    <x v="13"/>
    <s v="Google|tel aviv"/>
    <s v="Position 5-10 Bid Strategy"/>
    <n v="6.25"/>
    <n v="97"/>
    <n v="198.52499907500001"/>
    <n v="2.0466494750000002"/>
    <n v="2100"/>
    <n v="4.6190476190476205E-2"/>
    <n v="1.03461904761905"/>
    <n v="0"/>
    <n v="0"/>
    <n v="0"/>
    <n v="198.52499907500001"/>
    <x v="2142"/>
    <n v="-1"/>
    <n v="0"/>
    <s v="NA"/>
    <n v="0"/>
    <n v="0"/>
    <n v="0"/>
    <n v="178.67249916750001"/>
    <n v="-208.45124902875003"/>
    <n v="19.852499907500004"/>
    <n v="9.9262499537500162"/>
  </r>
  <r>
    <x v="4"/>
    <s v="italy flights"/>
    <s v="Broad"/>
    <x v="0"/>
    <s v="Italy"/>
    <s v="Position 5-10 Bid Strategy"/>
    <n v="6.25"/>
    <n v="110"/>
    <n v="199.33749962499999"/>
    <n v="1.8121590875"/>
    <n v="5903"/>
    <n v="1.8634592580044001E-2"/>
    <n v="3.3726071489073401"/>
    <n v="0"/>
    <n v="0"/>
    <n v="0"/>
    <n v="199.33749962499999"/>
    <x v="2143"/>
    <n v="-1"/>
    <n v="0"/>
    <s v="NA"/>
    <n v="0"/>
    <n v="0"/>
    <n v="0"/>
    <n v="179.40374966249999"/>
    <n v="-209.30437460625001"/>
    <n v="19.933749962500002"/>
    <n v="9.9668749812500153"/>
  </r>
  <r>
    <x v="4"/>
    <s v="paris airfare"/>
    <s v="Broad"/>
    <x v="7"/>
    <s v="New York to Paris Sale"/>
    <s v="Position 5-10 Bid Strategy"/>
    <n v="6.25"/>
    <n v="88"/>
    <n v="199.4749999"/>
    <n v="2.2667613625"/>
    <n v="754"/>
    <n v="0.116710875331565"/>
    <n v="1.8108753315649899"/>
    <n v="0"/>
    <n v="0"/>
    <n v="0"/>
    <n v="199.4749999"/>
    <x v="2144"/>
    <n v="-1"/>
    <n v="0"/>
    <s v="NA"/>
    <n v="0"/>
    <n v="0"/>
    <n v="0"/>
    <n v="179.52749991000002"/>
    <n v="-209.44874989500002"/>
    <n v="19.947499989999983"/>
    <n v="9.9737499950000199"/>
  </r>
  <r>
    <x v="4"/>
    <s v="europe airlines"/>
    <s v="Broad"/>
    <x v="13"/>
    <s v="Google|Europe"/>
    <s v="Position 5-10 Bid Strategy"/>
    <n v="6.25"/>
    <n v="69"/>
    <n v="201.23749950000001"/>
    <n v="2.9164855000000003"/>
    <n v="4562"/>
    <n v="1.51249451994739E-2"/>
    <n v="1.5193774660236701"/>
    <n v="0"/>
    <n v="0"/>
    <n v="0"/>
    <n v="201.23749950000001"/>
    <x v="2145"/>
    <n v="-1"/>
    <n v="0"/>
    <s v="NA"/>
    <n v="0"/>
    <n v="0"/>
    <n v="0"/>
    <n v="181.11374955000002"/>
    <n v="-211.29937447500004"/>
    <n v="20.12374994999999"/>
    <n v="10.061874975000023"/>
  </r>
  <r>
    <x v="4"/>
    <s v="spain travel"/>
    <s v="Broad"/>
    <x v="0"/>
    <s v="Spain"/>
    <s v="Position 5-10 Bid Strategy"/>
    <n v="6.25"/>
    <n v="75"/>
    <n v="204.15"/>
    <n v="2.722"/>
    <n v="5273"/>
    <n v="1.4223402237815298E-2"/>
    <n v="2.36116062962261"/>
    <n v="0"/>
    <n v="0"/>
    <n v="0"/>
    <n v="204.15"/>
    <x v="2146"/>
    <n v="-1"/>
    <n v="0"/>
    <s v="NA"/>
    <n v="0"/>
    <n v="0"/>
    <n v="0"/>
    <n v="183.73500000000001"/>
    <n v="-214.35750000000002"/>
    <n v="20.414999999999992"/>
    <n v="10.20750000000001"/>
  </r>
  <r>
    <x v="4"/>
    <s v="turkey flight"/>
    <s v="Broad"/>
    <x v="13"/>
    <s v="Google|Turkey"/>
    <s v="Position 5-10 Bid Strategy"/>
    <n v="6.25"/>
    <n v="105"/>
    <n v="210.37499962500002"/>
    <n v="2.0035714250000001"/>
    <n v="1659"/>
    <n v="6.3291139240506306E-2"/>
    <n v="1.7719710669077799"/>
    <n v="0"/>
    <n v="0"/>
    <n v="0"/>
    <n v="210.37499962500002"/>
    <x v="2147"/>
    <n v="-1"/>
    <n v="0"/>
    <s v="NA"/>
    <n v="0"/>
    <n v="0"/>
    <n v="0"/>
    <n v="189.33749966250002"/>
    <n v="-220.89374960625003"/>
    <n v="21.037499962499993"/>
    <n v="10.518749981250011"/>
  </r>
  <r>
    <x v="4"/>
    <s v="flight to germany"/>
    <s v="Broad"/>
    <x v="13"/>
    <s v="Google|Germany"/>
    <s v="Position 5-10 Bid Strategy"/>
    <n v="6.25"/>
    <n v="107"/>
    <n v="211.33749893749999"/>
    <n v="1.9751168124999998"/>
    <n v="897"/>
    <n v="0.119286510590858"/>
    <n v="2.1851727982162799"/>
    <n v="0"/>
    <n v="0"/>
    <n v="0"/>
    <n v="211.33749893749999"/>
    <x v="2148"/>
    <n v="-1"/>
    <n v="0"/>
    <s v="NA"/>
    <n v="0"/>
    <n v="0"/>
    <n v="0"/>
    <n v="190.20374904374998"/>
    <n v="-221.90437388437499"/>
    <n v="21.133749893750007"/>
    <n v="10.566874946875004"/>
  </r>
  <r>
    <x v="4"/>
    <s v="india flights"/>
    <s v="Broad"/>
    <x v="22"/>
    <s v="India"/>
    <s v="Position 5-10 Bid Strategy"/>
    <n v="6.25"/>
    <n v="67"/>
    <n v="215.21249978750001"/>
    <n v="3.2121268624999999"/>
    <n v="2461"/>
    <n v="2.7224705404307201E-2"/>
    <n v="1.5312474603819599"/>
    <n v="0"/>
    <n v="0"/>
    <n v="0"/>
    <n v="215.21249978750001"/>
    <x v="2149"/>
    <n v="-1"/>
    <n v="0"/>
    <s v="NA"/>
    <n v="0"/>
    <n v="0"/>
    <n v="0"/>
    <n v="193.69124980875"/>
    <n v="-225.97312477687501"/>
    <n v="21.521249978750006"/>
    <n v="10.760624989375003"/>
  </r>
  <r>
    <x v="4"/>
    <s v="barcelona cheap flights"/>
    <s v="Broad"/>
    <x v="13"/>
    <s v="Google|Barcelona"/>
    <s v="Position 5-10 Bid Strategy"/>
    <n v="6.25"/>
    <n v="210"/>
    <n v="216.61249837500003"/>
    <n v="1.0314880875000001"/>
    <n v="2412"/>
    <n v="8.7064676616915401E-2"/>
    <n v="1.6320066334991701"/>
    <n v="0"/>
    <n v="0"/>
    <n v="0"/>
    <n v="216.61249837500003"/>
    <x v="2150"/>
    <n v="-1"/>
    <n v="0"/>
    <s v="NA"/>
    <n v="0"/>
    <n v="0"/>
    <n v="0"/>
    <n v="194.95124853750002"/>
    <n v="-227.44312329375003"/>
    <n v="21.661249837500009"/>
    <n v="10.830624918750004"/>
  </r>
  <r>
    <x v="4"/>
    <s v="flights to venice"/>
    <s v="Broad"/>
    <x v="0"/>
    <s v="Venice"/>
    <s v="Position 5-10 Bid Strategy"/>
    <n v="6.25"/>
    <n v="173"/>
    <n v="218.48749982500004"/>
    <n v="1.2629335250000002"/>
    <n v="4568"/>
    <n v="3.7872154115586698E-2"/>
    <n v="5.23811295971979"/>
    <n v="0"/>
    <n v="0"/>
    <n v="0"/>
    <n v="218.48749982500004"/>
    <x v="2151"/>
    <n v="-1"/>
    <n v="0"/>
    <s v="NA"/>
    <n v="0"/>
    <n v="0"/>
    <n v="0"/>
    <n v="196.63874984250003"/>
    <n v="-229.41187481625005"/>
    <n v="21.84874998250001"/>
    <n v="10.924374991250005"/>
  </r>
  <r>
    <x v="4"/>
    <s v="flights to delhi"/>
    <s v="Broad"/>
    <x v="13"/>
    <s v="Google|Delhi"/>
    <s v="Position 5-10 Bid Strategy"/>
    <n v="6.25"/>
    <n v="61"/>
    <n v="219.02499951250002"/>
    <n v="3.5905737625"/>
    <n v="812"/>
    <n v="7.5123152709359597E-2"/>
    <n v="1.09371921182266"/>
    <n v="0"/>
    <n v="0"/>
    <n v="0"/>
    <n v="219.02499951250002"/>
    <x v="2152"/>
    <n v="-1"/>
    <n v="0"/>
    <s v="NA"/>
    <n v="0"/>
    <n v="0"/>
    <n v="0"/>
    <n v="197.12249956125001"/>
    <n v="-229.97624948812503"/>
    <n v="21.902499951250007"/>
    <n v="10.951249975625018"/>
  </r>
  <r>
    <x v="4"/>
    <s v="europe flight"/>
    <s v="Broad"/>
    <x v="0"/>
    <s v="Europe"/>
    <s v="Position 5-10 Bid Strategy"/>
    <n v="6.25"/>
    <n v="96"/>
    <n v="222.87499919999999"/>
    <n v="2.3216145749999999"/>
    <n v="2518"/>
    <n v="3.8125496425734699E-2"/>
    <n v="1.42875297855441"/>
    <n v="0"/>
    <n v="0"/>
    <n v="0"/>
    <n v="222.87499919999999"/>
    <x v="2153"/>
    <n v="-1"/>
    <n v="0"/>
    <s v="NA"/>
    <n v="0"/>
    <n v="0"/>
    <n v="0"/>
    <n v="200.58749928"/>
    <n v="-234.01874916"/>
    <n v="22.287499919999988"/>
    <n v="11.143749960000008"/>
  </r>
  <r>
    <x v="4"/>
    <s v="italy cheap flights"/>
    <s v="Broad"/>
    <x v="13"/>
    <s v="Google|Italy"/>
    <s v="Position 5-10 Bid Strategy"/>
    <n v="6.25"/>
    <n v="116"/>
    <n v="224.33749964999998"/>
    <n v="1.9339439624999999"/>
    <n v="1948"/>
    <n v="5.9548254620123205E-2"/>
    <n v="1.70564681724846"/>
    <n v="0"/>
    <n v="0"/>
    <n v="0"/>
    <n v="224.33749964999998"/>
    <x v="2154"/>
    <n v="-1"/>
    <n v="0"/>
    <s v="NA"/>
    <n v="0"/>
    <n v="0"/>
    <n v="0"/>
    <n v="201.90374968499998"/>
    <n v="-235.55437463249999"/>
    <n v="22.433749965000004"/>
    <n v="11.216874982500002"/>
  </r>
  <r>
    <x v="4"/>
    <s v="greece cheap flights"/>
    <s v="Broad"/>
    <x v="0"/>
    <s v="Greece"/>
    <s v="Position 5-10 Bid Strategy"/>
    <n v="6.25"/>
    <n v="101"/>
    <n v="232.79999923749997"/>
    <n v="2.3049504874999998"/>
    <n v="2352"/>
    <n v="4.2942176870748298E-2"/>
    <n v="4.3153486394557801"/>
    <n v="0"/>
    <n v="0"/>
    <n v="0"/>
    <n v="232.79999923749997"/>
    <x v="2155"/>
    <n v="-1"/>
    <n v="0"/>
    <s v="NA"/>
    <n v="0"/>
    <n v="0"/>
    <n v="0"/>
    <n v="209.51999931374999"/>
    <n v="-244.43999919937499"/>
    <n v="23.279999923749983"/>
    <n v="11.63999996187502"/>
  </r>
  <r>
    <x v="4"/>
    <s v="germany cheap flights"/>
    <s v="Broad"/>
    <x v="13"/>
    <s v="Google|Germany"/>
    <s v="Position 5-10 Bid Strategy"/>
    <n v="6.25"/>
    <n v="161"/>
    <n v="237.09999879999998"/>
    <n v="1.4726707999999999"/>
    <n v="2497"/>
    <n v="6.4477372847416892E-2"/>
    <n v="1.8564277132559099"/>
    <n v="0"/>
    <n v="0"/>
    <n v="0"/>
    <n v="237.09999879999998"/>
    <x v="2156"/>
    <n v="-1"/>
    <n v="0"/>
    <s v="NA"/>
    <n v="0"/>
    <n v="0"/>
    <n v="0"/>
    <n v="213.38999891999998"/>
    <n v="-248.95499873999998"/>
    <n v="23.709999879999998"/>
    <n v="11.854999939999999"/>
  </r>
  <r>
    <x v="4"/>
    <s v="spain flights"/>
    <s v="Broad"/>
    <x v="0"/>
    <s v="Spain"/>
    <s v="Position 5-10 Bid Strategy"/>
    <n v="6.25"/>
    <n v="80"/>
    <n v="240.01249999999999"/>
    <n v="3.0001562499999999"/>
    <n v="3624"/>
    <n v="2.2075055187638002E-2"/>
    <n v="1.9858719646799099"/>
    <n v="0"/>
    <n v="0"/>
    <n v="0"/>
    <n v="240.01249999999999"/>
    <x v="2157"/>
    <n v="-1"/>
    <n v="0"/>
    <s v="NA"/>
    <n v="0"/>
    <n v="0"/>
    <n v="0"/>
    <n v="216.01124999999999"/>
    <n v="-252.013125"/>
    <n v="24.001249999999999"/>
    <n v="12.000625000000014"/>
  </r>
  <r>
    <x v="4"/>
    <s v="flights to geneva"/>
    <s v="Broad"/>
    <x v="13"/>
    <s v="Google|Geneva"/>
    <s v="Position 5-10 Bid Strategy"/>
    <n v="6.25"/>
    <n v="68"/>
    <n v="240.14999935"/>
    <n v="3.5316176375000001"/>
    <n v="744"/>
    <n v="9.1397849462365593E-2"/>
    <n v="1.75201612903226"/>
    <n v="0"/>
    <n v="0"/>
    <n v="0"/>
    <n v="240.14999935"/>
    <x v="2158"/>
    <n v="-1"/>
    <n v="0"/>
    <s v="NA"/>
    <n v="0"/>
    <n v="0"/>
    <n v="0"/>
    <n v="216.13499941500001"/>
    <n v="-252.15749931750003"/>
    <n v="24.014999934999992"/>
    <n v="12.007499967500024"/>
  </r>
  <r>
    <x v="4"/>
    <s v="athens flights"/>
    <s v="Broad"/>
    <x v="0"/>
    <s v="Athens"/>
    <s v="Position 5-10 Bid Strategy"/>
    <n v="6.25"/>
    <n v="162"/>
    <n v="240.18749977499996"/>
    <n v="1.4826388874999998"/>
    <n v="6196"/>
    <n v="2.6145900581019999E-2"/>
    <n v="4.5699644932214296"/>
    <n v="0"/>
    <n v="0"/>
    <n v="0"/>
    <n v="240.18749977499996"/>
    <x v="2159"/>
    <n v="-1"/>
    <n v="0"/>
    <s v="NA"/>
    <n v="0"/>
    <n v="0"/>
    <n v="0"/>
    <n v="216.16874979749997"/>
    <n v="-252.19687476374997"/>
    <n v="24.018749977499994"/>
    <n v="12.009374988750011"/>
  </r>
  <r>
    <x v="4"/>
    <s v="flight to europe"/>
    <s v="Broad"/>
    <x v="13"/>
    <s v="Google|Europe"/>
    <s v="Position 5-10 Bid Strategy"/>
    <n v="6.25"/>
    <n v="103"/>
    <n v="240.31249943750001"/>
    <n v="2.3331310625000001"/>
    <n v="1476"/>
    <n v="6.9783197831978297E-2"/>
    <n v="1.94607046070461"/>
    <n v="0"/>
    <n v="0"/>
    <n v="0"/>
    <n v="240.31249943750001"/>
    <x v="2160"/>
    <n v="-1"/>
    <n v="0"/>
    <s v="NA"/>
    <n v="0"/>
    <n v="0"/>
    <n v="0"/>
    <n v="216.28124949375001"/>
    <n v="-252.32812440937502"/>
    <n v="24.031249943749998"/>
    <n v="12.015624971875013"/>
  </r>
  <r>
    <x v="4"/>
    <s v="flight to europe"/>
    <s v="Broad"/>
    <x v="0"/>
    <s v="Europe"/>
    <s v="Position 5-10 Bid Strategy"/>
    <n v="6.25"/>
    <n v="91"/>
    <n v="242.43749984999999"/>
    <n v="2.6641483500000001"/>
    <n v="1488"/>
    <n v="6.1155913978494604E-2"/>
    <n v="1.5364247311828001"/>
    <n v="0"/>
    <n v="0"/>
    <n v="0"/>
    <n v="242.43749984999999"/>
    <x v="2161"/>
    <n v="-1"/>
    <n v="0"/>
    <s v="NA"/>
    <n v="0"/>
    <n v="0"/>
    <n v="0"/>
    <n v="218.193749865"/>
    <n v="-254.55937484250001"/>
    <n v="24.243749984999994"/>
    <n v="12.121874992500011"/>
  </r>
  <r>
    <x v="4"/>
    <s v="europe airfare"/>
    <s v="Broad"/>
    <x v="13"/>
    <s v="Google|Europe"/>
    <s v="Position 5-10 Bid Strategy"/>
    <n v="6.25"/>
    <n v="126"/>
    <n v="249.21249885"/>
    <n v="1.977876975"/>
    <n v="2873"/>
    <n v="4.3856595892795003E-2"/>
    <n v="1.5792203271841301"/>
    <n v="0"/>
    <n v="0"/>
    <n v="0"/>
    <n v="249.21249885"/>
    <x v="2162"/>
    <n v="-1"/>
    <n v="0"/>
    <s v="NA"/>
    <n v="0"/>
    <n v="0"/>
    <n v="0"/>
    <n v="224.29124896499999"/>
    <n v="-261.67312379250001"/>
    <n v="24.921249885000009"/>
    <n v="12.460624942500004"/>
  </r>
  <r>
    <x v="4"/>
    <s v="turkey airlines"/>
    <s v="Broad"/>
    <x v="13"/>
    <s v="Google|Turkey"/>
    <s v="Position 5-10 Bid Strategy"/>
    <n v="6.25"/>
    <n v="111"/>
    <n v="250.69999905"/>
    <n v="2.2585585500000001"/>
    <n v="5950"/>
    <n v="1.8655462184873902E-2"/>
    <n v="1.74747899159664"/>
    <n v="0"/>
    <n v="0"/>
    <n v="0"/>
    <n v="250.69999905"/>
    <x v="2163"/>
    <n v="-1"/>
    <n v="0"/>
    <s v="NA"/>
    <n v="0"/>
    <n v="0"/>
    <n v="0"/>
    <n v="225.629999145"/>
    <n v="-263.23499900249999"/>
    <n v="25.069999905000003"/>
    <n v="12.534999952499987"/>
  </r>
  <r>
    <x v="4"/>
    <s v="barcelona airlines"/>
    <s v="Broad"/>
    <x v="13"/>
    <s v="Google|Barcelona"/>
    <s v="Position 5-10 Bid Strategy"/>
    <n v="6.25"/>
    <n v="93"/>
    <n v="253.21249965000001"/>
    <n v="2.7227150500000001"/>
    <n v="2704"/>
    <n v="3.4393491124260399E-2"/>
    <n v="2.1300295857988201"/>
    <n v="0"/>
    <n v="0"/>
    <n v="0"/>
    <n v="253.21249965000001"/>
    <x v="2164"/>
    <n v="-1"/>
    <n v="0"/>
    <s v="NA"/>
    <n v="0"/>
    <n v="0"/>
    <n v="0"/>
    <n v="227.89124968500002"/>
    <n v="-265.87312463250004"/>
    <n v="25.321249964999993"/>
    <n v="12.660624982500025"/>
  </r>
  <r>
    <x v="4"/>
    <s v="tunis flights"/>
    <s v="Broad"/>
    <x v="13"/>
    <s v="Google|tunis"/>
    <s v="Position 5-10 Bid Strategy"/>
    <n v="6.25"/>
    <n v="75"/>
    <n v="257.97499968750003"/>
    <n v="3.4396666625000001"/>
    <n v="1820"/>
    <n v="4.1208791208791194E-2"/>
    <n v="1.4636263736263699"/>
    <n v="0"/>
    <n v="0"/>
    <n v="0"/>
    <n v="257.97499968750003"/>
    <x v="2165"/>
    <n v="-1"/>
    <n v="0"/>
    <s v="NA"/>
    <n v="0"/>
    <n v="0"/>
    <n v="0"/>
    <n v="232.17749971875003"/>
    <n v="-270.87374967187503"/>
    <n v="25.797499968750003"/>
    <n v="12.898749984375002"/>
  </r>
  <r>
    <x v="4"/>
    <s v="flights to madrid"/>
    <s v="Broad"/>
    <x v="13"/>
    <s v="Google|Madrid"/>
    <s v="Position 5-10 Bid Strategy"/>
    <n v="6.25"/>
    <n v="88"/>
    <n v="260.68749960000002"/>
    <n v="2.9623579500000004"/>
    <n v="2677"/>
    <n v="3.2872618602913704E-2"/>
    <n v="1.91632424355622"/>
    <n v="0"/>
    <n v="0"/>
    <n v="0"/>
    <n v="260.68749960000002"/>
    <x v="2166"/>
    <n v="-1"/>
    <n v="0"/>
    <s v="NA"/>
    <n v="0"/>
    <n v="0"/>
    <n v="0"/>
    <n v="234.61874964000003"/>
    <n v="-273.72187458000002"/>
    <n v="26.068749959999991"/>
    <n v="13.034374979999996"/>
  </r>
  <r>
    <x v="4"/>
    <s v="rome flights"/>
    <s v="Broad"/>
    <x v="13"/>
    <s v="Google|Rome"/>
    <s v="Postiion 1-4 Bid Strategy"/>
    <n v="6.25"/>
    <n v="149"/>
    <n v="262.79999973750006"/>
    <n v="1.7637583875000002"/>
    <n v="3968"/>
    <n v="3.7550403225806502E-2"/>
    <n v="1.6020917338709699"/>
    <n v="0"/>
    <n v="0"/>
    <n v="0"/>
    <n v="262.79999973750006"/>
    <x v="2167"/>
    <n v="-1"/>
    <n v="0"/>
    <s v="NA"/>
    <n v="0"/>
    <n v="0"/>
    <n v="0"/>
    <n v="236.51999976375006"/>
    <n v="-275.93999972437507"/>
    <n v="26.279999973749995"/>
    <n v="13.139999986875011"/>
  </r>
  <r>
    <x v="4"/>
    <s v="italy airlines"/>
    <s v="Broad"/>
    <x v="13"/>
    <s v="Google|Italy"/>
    <s v="Position 5-10 Bid Strategy"/>
    <n v="6.25"/>
    <n v="85"/>
    <n v="276.81249918749995"/>
    <n v="3.2566176374999998"/>
    <n v="8117"/>
    <n v="1.0471849205371399E-2"/>
    <n v="2.0324134532462699"/>
    <n v="0"/>
    <n v="0"/>
    <n v="0"/>
    <n v="276.81249918749995"/>
    <x v="2168"/>
    <n v="-1"/>
    <n v="0"/>
    <s v="NA"/>
    <n v="0"/>
    <n v="0"/>
    <n v="0"/>
    <n v="249.13124926874997"/>
    <n v="-290.65312414687497"/>
    <n v="27.681249918749984"/>
    <n v="13.84062495937502"/>
  </r>
  <r>
    <x v="4"/>
    <s v="paris airlines"/>
    <s v="Broad"/>
    <x v="7"/>
    <s v="New York to Paris Sale"/>
    <s v="Position 5-10 Bid Strategy"/>
    <n v="6.25"/>
    <n v="99"/>
    <n v="279.38749904999997"/>
    <n v="2.8220959499999996"/>
    <n v="1361"/>
    <n v="7.2740631888317406E-2"/>
    <n v="1.56015429831007"/>
    <n v="0"/>
    <n v="0"/>
    <n v="0"/>
    <n v="279.38749904999997"/>
    <x v="2169"/>
    <n v="-1"/>
    <n v="0"/>
    <s v="NA"/>
    <n v="0"/>
    <n v="0"/>
    <n v="0"/>
    <n v="251.44874914499999"/>
    <n v="-293.35687400249998"/>
    <n v="27.93874990499998"/>
    <n v="13.969374952500004"/>
  </r>
  <r>
    <x v="4"/>
    <s v="turkey travel"/>
    <s v="Broad"/>
    <x v="0"/>
    <s v="Turkey"/>
    <s v="Position 5-10 Bid Strategy"/>
    <n v="6.25"/>
    <n v="96"/>
    <n v="282.49999920000005"/>
    <n v="2.9427083250000003"/>
    <n v="5347"/>
    <n v="1.7953992893211101E-2"/>
    <n v="2.6015709743781601"/>
    <n v="0"/>
    <n v="0"/>
    <n v="0"/>
    <n v="282.49999920000005"/>
    <x v="2170"/>
    <n v="-1"/>
    <n v="0"/>
    <s v="NA"/>
    <n v="0"/>
    <n v="0"/>
    <n v="0"/>
    <n v="254.24999928000005"/>
    <n v="-296.62499916000007"/>
    <n v="28.249999919999993"/>
    <n v="14.124999960000025"/>
  </r>
  <r>
    <x v="4"/>
    <s v="international cheap flights"/>
    <s v="Broad"/>
    <x v="13"/>
    <s v="Google|International General"/>
    <s v="Position 5-10 Bid Strategy"/>
    <n v="6.25"/>
    <n v="115"/>
    <n v="287.29999918750002"/>
    <n v="2.4982608625"/>
    <n v="2942"/>
    <n v="3.90890550645819E-2"/>
    <n v="1.9987423521414001"/>
    <n v="0"/>
    <n v="0"/>
    <n v="0"/>
    <n v="287.29999918750002"/>
    <x v="2171"/>
    <n v="-1"/>
    <n v="0"/>
    <s v="NA"/>
    <n v="0"/>
    <n v="0"/>
    <n v="0"/>
    <n v="258.56999926875005"/>
    <n v="-301.66499914687506"/>
    <n v="28.729999918749968"/>
    <n v="14.364999959375041"/>
  </r>
  <r>
    <x v="4"/>
    <s v="flight to turkey"/>
    <s v="Broad"/>
    <x v="13"/>
    <s v="Google|Turkey"/>
    <s v="Position 5-10 Bid Strategy"/>
    <n v="6.25"/>
    <n v="140"/>
    <n v="291.76249899999999"/>
    <n v="2.0840178499999999"/>
    <n v="1201"/>
    <n v="0.116569525395504"/>
    <n v="2.0795170691090799"/>
    <n v="0"/>
    <n v="0"/>
    <n v="0"/>
    <n v="291.76249899999999"/>
    <x v="2172"/>
    <n v="-1"/>
    <n v="0"/>
    <s v="NA"/>
    <n v="0"/>
    <n v="0"/>
    <n v="0"/>
    <n v="262.58624909999997"/>
    <n v="-306.35062395"/>
    <n v="29.176249900000016"/>
    <n v="14.588124950000008"/>
  </r>
  <r>
    <x v="4"/>
    <s v="flights to milan"/>
    <s v="Broad"/>
    <x v="13"/>
    <s v="Google|Milan"/>
    <s v="Position 5-10 Bid Strategy"/>
    <n v="6.25"/>
    <n v="163"/>
    <n v="292.81249909999997"/>
    <n v="1.7963956999999999"/>
    <n v="1993"/>
    <n v="8.1786251881585503E-2"/>
    <n v="1.7283492222779699"/>
    <n v="0"/>
    <n v="0"/>
    <n v="0"/>
    <n v="292.81249909999997"/>
    <x v="2173"/>
    <n v="-1"/>
    <n v="0"/>
    <s v="NA"/>
    <n v="0"/>
    <n v="0"/>
    <n v="0"/>
    <n v="263.53124918999998"/>
    <n v="-307.45312405499999"/>
    <n v="29.281249909999985"/>
    <n v="14.640624955000021"/>
  </r>
  <r>
    <x v="4"/>
    <s v="barcelona travel"/>
    <s v="Broad"/>
    <x v="13"/>
    <s v="Google|Barcelona"/>
    <s v="Position 5-10 Bid Strategy"/>
    <n v="6.25"/>
    <n v="72"/>
    <n v="293.33749949999998"/>
    <n v="4.0741319374999998"/>
    <n v="5367"/>
    <n v="1.34153158188932E-2"/>
    <n v="2.1959381404881699"/>
    <n v="0"/>
    <n v="0"/>
    <n v="0"/>
    <n v="293.33749949999998"/>
    <x v="2174"/>
    <n v="-1"/>
    <n v="0"/>
    <s v="NA"/>
    <n v="0"/>
    <n v="0"/>
    <n v="0"/>
    <n v="264.00374955000001"/>
    <n v="-308.00437447499996"/>
    <n v="29.333749949999969"/>
    <n v="14.666874974999985"/>
  </r>
  <r>
    <x v="4"/>
    <s v="flights to florence"/>
    <s v="Broad"/>
    <x v="13"/>
    <s v="Google|Florence"/>
    <s v="Postiion 1-4 Bid Strategy"/>
    <n v="6.25"/>
    <n v="138"/>
    <n v="298.52499997500001"/>
    <n v="2.1632246374999999"/>
    <n v="1996"/>
    <n v="6.9138276553106198E-2"/>
    <n v="1.6815130260521001"/>
    <n v="0"/>
    <n v="0"/>
    <n v="0"/>
    <n v="298.52499997500001"/>
    <x v="2175"/>
    <n v="-1"/>
    <n v="0"/>
    <s v="NA"/>
    <n v="0"/>
    <n v="0"/>
    <n v="0"/>
    <n v="268.67249997750002"/>
    <n v="-313.45124997375001"/>
    <n v="29.85249999749999"/>
    <n v="14.926249998749995"/>
  </r>
  <r>
    <x v="4"/>
    <s v="turkey flights"/>
    <s v="Broad"/>
    <x v="0"/>
    <s v="Turkey"/>
    <s v="Position 5-10 Bid Strategy"/>
    <n v="6.25"/>
    <n v="139"/>
    <n v="303.77499934999997"/>
    <n v="2.1854316499999999"/>
    <n v="2935"/>
    <n v="4.7359454855195902E-2"/>
    <n v="2.0746848381601399"/>
    <n v="0"/>
    <n v="0"/>
    <n v="0"/>
    <n v="303.77499934999997"/>
    <x v="2176"/>
    <n v="-1"/>
    <n v="0"/>
    <s v="NA"/>
    <n v="0"/>
    <n v="0"/>
    <n v="0"/>
    <n v="273.39749941499997"/>
    <n v="-318.9637493175"/>
    <n v="30.377499935000003"/>
    <n v="15.18874996750003"/>
  </r>
  <r>
    <x v="4"/>
    <s v="france cheap tickets"/>
    <s v="Broad"/>
    <x v="7"/>
    <s v="New York to France Sale"/>
    <s v="Position 5-10 Bid Strategy"/>
    <n v="6.25"/>
    <n v="100"/>
    <n v="310.625"/>
    <n v="3.1062500000000002"/>
    <n v="870"/>
    <n v="0.114942528735632"/>
    <n v="1.5460229885057499"/>
    <n v="0"/>
    <n v="0"/>
    <n v="0"/>
    <n v="310.625"/>
    <x v="2177"/>
    <n v="-1"/>
    <n v="0"/>
    <s v="NA"/>
    <n v="0"/>
    <n v="0"/>
    <n v="0"/>
    <n v="279.5625"/>
    <n v="-326.15625"/>
    <n v="31.0625"/>
    <n v="15.53125"/>
  </r>
  <r>
    <x v="4"/>
    <s v="spain flight"/>
    <s v="Broad"/>
    <x v="13"/>
    <s v="Google|Spain"/>
    <s v="Position 5-10 Bid Strategy"/>
    <n v="6.25"/>
    <n v="97"/>
    <n v="321.63749971250002"/>
    <n v="3.3158505125"/>
    <n v="2908"/>
    <n v="3.3356258596973901E-2"/>
    <n v="1.97603163686382"/>
    <n v="0"/>
    <n v="0"/>
    <n v="0"/>
    <n v="321.63749971250002"/>
    <x v="2178"/>
    <n v="-1"/>
    <n v="0"/>
    <s v="NA"/>
    <n v="0"/>
    <n v="0"/>
    <n v="0"/>
    <n v="289.47374974125"/>
    <n v="-337.71937469812502"/>
    <n v="32.163749971250013"/>
    <n v="16.081874985625007"/>
  </r>
  <r>
    <x v="4"/>
    <s v="barcelona flights"/>
    <s v="Broad"/>
    <x v="13"/>
    <s v="Google|Barcelona"/>
    <s v="Position 5-10 Bid Strategy"/>
    <n v="6.25"/>
    <n v="160"/>
    <n v="331.8"/>
    <n v="2.07375"/>
    <n v="3713"/>
    <n v="4.3091839482897895E-2"/>
    <n v="1.5510907621869101"/>
    <n v="0"/>
    <n v="0"/>
    <n v="0"/>
    <n v="331.8"/>
    <x v="2179"/>
    <n v="-1"/>
    <n v="0"/>
    <s v="NA"/>
    <n v="0"/>
    <n v="0"/>
    <n v="0"/>
    <n v="298.62"/>
    <n v="-348.39000000000004"/>
    <n v="33.180000000000007"/>
    <n v="16.590000000000032"/>
  </r>
  <r>
    <x v="4"/>
    <s v="kiev flights"/>
    <s v="Broad"/>
    <x v="13"/>
    <s v="Google|kiev"/>
    <s v="Position 5-10 Bid Strategy"/>
    <n v="6.25"/>
    <n v="122"/>
    <n v="332.96249912500002"/>
    <n v="2.7292008125000002"/>
    <n v="2161"/>
    <n v="5.6455344747801901E-2"/>
    <n v="1.0906524757056899"/>
    <n v="0"/>
    <n v="0"/>
    <n v="0"/>
    <n v="332.96249912500002"/>
    <x v="2180"/>
    <n v="-1"/>
    <n v="0"/>
    <s v="NA"/>
    <n v="0"/>
    <n v="0"/>
    <n v="0"/>
    <n v="299.66624921250002"/>
    <n v="-349.61062408125002"/>
    <n v="33.296249912500002"/>
    <n v="16.648124956250001"/>
  </r>
  <r>
    <x v="4"/>
    <s v="flight to greece"/>
    <s v="Broad"/>
    <x v="0"/>
    <s v="Greece"/>
    <s v="Position 5-10 Bid Strategy"/>
    <n v="6.25"/>
    <n v="157"/>
    <n v="353.53749839999995"/>
    <n v="2.2518311999999998"/>
    <n v="4926"/>
    <n v="3.1871701177425903E-2"/>
    <n v="4.89939098660171"/>
    <n v="0"/>
    <n v="0"/>
    <n v="0"/>
    <n v="353.53749839999995"/>
    <x v="2181"/>
    <n v="-1"/>
    <n v="0"/>
    <s v="NA"/>
    <n v="0"/>
    <n v="0"/>
    <n v="0"/>
    <n v="318.18374855999997"/>
    <n v="-371.21437331999994"/>
    <n v="35.353749839999978"/>
    <n v="17.676874919999989"/>
  </r>
  <r>
    <x v="4"/>
    <s v="europe flight"/>
    <s v="Broad"/>
    <x v="13"/>
    <s v="Google|Europe"/>
    <s v="Postiion 1-4 Bid Strategy"/>
    <n v="6.25"/>
    <n v="146"/>
    <n v="354.6999993"/>
    <n v="2.4294520500000001"/>
    <n v="4771"/>
    <n v="3.0601551037518302E-2"/>
    <n v="1.9346677845315401"/>
    <n v="0"/>
    <n v="0"/>
    <n v="0"/>
    <n v="354.6999993"/>
    <x v="2182"/>
    <n v="-1"/>
    <n v="0"/>
    <s v="NA"/>
    <n v="0"/>
    <n v="0"/>
    <n v="0"/>
    <n v="319.22999937000003"/>
    <n v="-372.43499926500004"/>
    <n v="35.469999929999972"/>
    <n v="17.734999965000043"/>
  </r>
  <r>
    <x v="4"/>
    <s v="flights to venice"/>
    <s v="Broad"/>
    <x v="13"/>
    <s v="Google|Venice"/>
    <s v="Position 5-10 Bid Strategy"/>
    <n v="6.25"/>
    <n v="183"/>
    <n v="373.04999951249999"/>
    <n v="2.0385245875"/>
    <n v="3290"/>
    <n v="5.56231003039514E-2"/>
    <n v="1.64984802431611"/>
    <n v="0"/>
    <n v="0"/>
    <n v="0"/>
    <n v="373.04999951249999"/>
    <x v="2183"/>
    <n v="-1"/>
    <n v="0"/>
    <s v="NA"/>
    <n v="0"/>
    <n v="0"/>
    <n v="0"/>
    <n v="335.74499956124998"/>
    <n v="-391.702499488125"/>
    <n v="37.304999951250011"/>
    <n v="18.652499975625005"/>
  </r>
  <r>
    <x v="4"/>
    <s v="europe cheap flights"/>
    <s v="Broad"/>
    <x v="13"/>
    <s v="Google|Europe"/>
    <s v="Position 5-10 Bid Strategy"/>
    <n v="6.25"/>
    <n v="220"/>
    <n v="382.8"/>
    <n v="1.74"/>
    <n v="3554"/>
    <n v="6.19020821609454E-2"/>
    <n v="2.0180641530669701"/>
    <n v="0"/>
    <n v="0"/>
    <n v="0"/>
    <n v="382.8"/>
    <x v="2184"/>
    <n v="-1"/>
    <n v="0"/>
    <s v="NA"/>
    <n v="0"/>
    <n v="0"/>
    <n v="0"/>
    <n v="344.52000000000004"/>
    <n v="-401.94000000000005"/>
    <n v="38.279999999999973"/>
    <n v="19.140000000000043"/>
  </r>
  <r>
    <x v="4"/>
    <s v="italy travel"/>
    <s v="Broad"/>
    <x v="0"/>
    <s v="Italy"/>
    <s v="Position 5-10 Bid Strategy"/>
    <n v="6.25"/>
    <n v="127"/>
    <n v="394.63749971249996"/>
    <n v="3.1073818874999999"/>
    <n v="12227"/>
    <n v="1.03868487772961E-2"/>
    <n v="3.55321010877566"/>
    <n v="0"/>
    <n v="0"/>
    <n v="0"/>
    <n v="394.63749971249996"/>
    <x v="2185"/>
    <n v="-1"/>
    <n v="0"/>
    <s v="NA"/>
    <n v="0"/>
    <n v="0"/>
    <n v="0"/>
    <n v="355.17374974124999"/>
    <n v="-414.369374698125"/>
    <n v="39.463749971249968"/>
    <n v="19.731874985625041"/>
  </r>
  <r>
    <x v="4"/>
    <s v="germany flights"/>
    <s v="Broad"/>
    <x v="13"/>
    <s v="Google|Germany"/>
    <s v="Position 5-10 Bid Strategy"/>
    <n v="6.25"/>
    <n v="189"/>
    <n v="396.46249807499998"/>
    <n v="2.0976851750000001"/>
    <n v="6494"/>
    <n v="2.9103788112103502E-2"/>
    <n v="1.7729750538958999"/>
    <n v="0"/>
    <n v="0"/>
    <n v="0"/>
    <n v="396.46249807499998"/>
    <x v="2186"/>
    <n v="-1"/>
    <n v="0"/>
    <s v="NA"/>
    <n v="0"/>
    <n v="0"/>
    <n v="0"/>
    <n v="356.81624826749999"/>
    <n v="-416.28562297874998"/>
    <n v="39.646249807499998"/>
    <n v="19.823124903749999"/>
  </r>
  <r>
    <x v="4"/>
    <s v="international airfares"/>
    <s v="Broad"/>
    <x v="13"/>
    <s v="Google|International Airfare"/>
    <s v="Position 5-10 Bid Strategy"/>
    <n v="6.25"/>
    <n v="107"/>
    <n v="417.93749931249999"/>
    <n v="3.9059579374999998"/>
    <n v="3095"/>
    <n v="3.4571890145395801E-2"/>
    <n v="2.0962197092084001"/>
    <n v="0"/>
    <n v="0"/>
    <n v="0"/>
    <n v="417.93749931249999"/>
    <x v="2187"/>
    <n v="-1"/>
    <n v="0"/>
    <s v="NA"/>
    <n v="0"/>
    <n v="0"/>
    <n v="0"/>
    <n v="376.14374938125002"/>
    <n v="-438.83437427812504"/>
    <n v="41.793749931249977"/>
    <n v="20.896874965625045"/>
  </r>
  <r>
    <x v="4"/>
    <s v="greece cheap flights"/>
    <s v="Broad"/>
    <x v="13"/>
    <s v="Google|Greece"/>
    <s v="Position 5-10 Bid Strategy"/>
    <n v="6.25"/>
    <n v="156"/>
    <n v="433.72499820000007"/>
    <n v="2.7802884500000005"/>
    <n v="2526"/>
    <n v="6.1757719714964396E-2"/>
    <n v="2.4610055423594601"/>
    <n v="0"/>
    <n v="0"/>
    <n v="0"/>
    <n v="433.72499820000007"/>
    <x v="2188"/>
    <n v="-1"/>
    <n v="0"/>
    <s v="NA"/>
    <n v="0"/>
    <n v="0"/>
    <n v="0"/>
    <n v="390.3524983800001"/>
    <n v="-455.41124811000009"/>
    <n v="43.372499819999973"/>
    <n v="21.686249910000015"/>
  </r>
  <r>
    <x v="4"/>
    <s v="flights to rome"/>
    <s v="Broad"/>
    <x v="0"/>
    <s v="Rome"/>
    <s v="Position 5-10 Bid Strategy"/>
    <n v="6.25"/>
    <n v="352"/>
    <n v="445.29999800000007"/>
    <n v="1.2650568125000001"/>
    <n v="9263"/>
    <n v="3.80006477383137E-2"/>
    <n v="5.1211918384972499"/>
    <n v="0"/>
    <n v="0"/>
    <n v="0"/>
    <n v="445.29999800000007"/>
    <x v="2189"/>
    <n v="-1"/>
    <n v="0"/>
    <s v="NA"/>
    <n v="0"/>
    <n v="0"/>
    <n v="0"/>
    <n v="400.76999820000009"/>
    <n v="-467.56499790000009"/>
    <n v="44.529999799999985"/>
    <n v="22.264999900000021"/>
  </r>
  <r>
    <x v="4"/>
    <s v="sofia flights"/>
    <s v="Broad"/>
    <x v="13"/>
    <s v="Google|sofia"/>
    <s v="Position 5-10 Bid Strategy"/>
    <n v="6.25"/>
    <n v="165"/>
    <n v="460.27499924999995"/>
    <n v="2.7895454499999999"/>
    <n v="3471"/>
    <n v="4.7536732929991395E-2"/>
    <n v="1.35715932008067"/>
    <n v="0"/>
    <n v="0"/>
    <n v="0"/>
    <n v="460.27499924999995"/>
    <x v="2190"/>
    <n v="-1"/>
    <n v="0"/>
    <s v="NA"/>
    <n v="0"/>
    <n v="0"/>
    <n v="0"/>
    <n v="414.24749932499998"/>
    <n v="-483.28874921249997"/>
    <n v="46.027499924999972"/>
    <n v="23.013749962500015"/>
  </r>
  <r>
    <x v="4"/>
    <s v="italy flights"/>
    <s v="Broad"/>
    <x v="13"/>
    <s v="Google|Italy"/>
    <s v="Position 5-10 Bid Strategy"/>
    <n v="6.25"/>
    <n v="185"/>
    <n v="491.02499968750004"/>
    <n v="2.6541891875000001"/>
    <n v="12053"/>
    <n v="1.5348875798556401E-2"/>
    <n v="1.48819381066954"/>
    <n v="0"/>
    <n v="0"/>
    <n v="0"/>
    <n v="491.02499968750004"/>
    <x v="2191"/>
    <n v="-1"/>
    <n v="0"/>
    <s v="NA"/>
    <n v="0"/>
    <n v="0"/>
    <n v="0"/>
    <n v="441.92249971875003"/>
    <n v="-515.57624967187508"/>
    <n v="49.10249996875001"/>
    <n v="24.551249984375033"/>
  </r>
  <r>
    <x v="4"/>
    <s v="nairobi flights"/>
    <s v="Broad"/>
    <x v="13"/>
    <s v="Google|nairobi"/>
    <s v="Position 5-10 Bid Strategy"/>
    <n v="6.25"/>
    <n v="172"/>
    <n v="491.53749994999993"/>
    <n v="2.8577761624999996"/>
    <n v="3097"/>
    <n v="5.5537617048756899E-2"/>
    <n v="1.22638036809816"/>
    <n v="0"/>
    <n v="0"/>
    <n v="0"/>
    <n v="491.53749994999993"/>
    <x v="2192"/>
    <n v="-1"/>
    <n v="0"/>
    <s v="NA"/>
    <n v="0"/>
    <n v="0"/>
    <n v="0"/>
    <n v="442.38374995499993"/>
    <n v="-516.11437494749998"/>
    <n v="49.153749994999998"/>
    <n v="24.576874997500056"/>
  </r>
  <r>
    <x v="4"/>
    <s v="spain airlines"/>
    <s v="Broad"/>
    <x v="13"/>
    <s v="Google|Spain"/>
    <s v="Position 5-10 Bid Strategy"/>
    <n v="6.25"/>
    <n v="194"/>
    <n v="518.34999922499992"/>
    <n v="2.6719072124999999"/>
    <n v="8491"/>
    <n v="2.2847721116476302E-2"/>
    <n v="2.1545518784595501"/>
    <n v="0"/>
    <n v="0"/>
    <n v="0"/>
    <n v="518.34999922499992"/>
    <x v="2193"/>
    <n v="-1"/>
    <n v="0"/>
    <s v="NA"/>
    <n v="0"/>
    <n v="0"/>
    <n v="0"/>
    <n v="466.51499930249992"/>
    <n v="-544.26749918624989"/>
    <n v="51.834999922500003"/>
    <n v="25.917499961249973"/>
  </r>
  <r>
    <x v="4"/>
    <s v="european travel"/>
    <s v="Broad"/>
    <x v="13"/>
    <s v="Google|Europe"/>
    <s v="Position 5-10 Bid Strategy"/>
    <n v="6.25"/>
    <n v="121"/>
    <n v="528.67499987500003"/>
    <n v="4.3692148749999999"/>
    <n v="5957"/>
    <n v="2.03122377035421E-2"/>
    <n v="2.60738626825583"/>
    <n v="0"/>
    <n v="0"/>
    <n v="0"/>
    <n v="528.67499987500003"/>
    <x v="2194"/>
    <n v="-1"/>
    <n v="0"/>
    <s v="NA"/>
    <n v="0"/>
    <n v="0"/>
    <n v="0"/>
    <n v="475.80749988750006"/>
    <n v="-555.10874986875001"/>
    <n v="52.867499987499968"/>
    <n v="26.433749993749984"/>
  </r>
  <r>
    <x v="4"/>
    <s v="johannesburg flights"/>
    <s v="Broad"/>
    <x v="13"/>
    <s v="Google|johannesburg"/>
    <s v="Position 5-10 Bid Strategy"/>
    <n v="6.25"/>
    <n v="200"/>
    <n v="555.07500000000005"/>
    <n v="2.7753749999999999"/>
    <n v="2816"/>
    <n v="7.1022727272727307E-2"/>
    <n v="1.10546875"/>
    <n v="0"/>
    <n v="0"/>
    <n v="0"/>
    <n v="555.07500000000005"/>
    <x v="2195"/>
    <n v="-1"/>
    <n v="0"/>
    <s v="NA"/>
    <n v="0"/>
    <n v="0"/>
    <n v="0"/>
    <n v="499.56750000000005"/>
    <n v="-582.82875000000013"/>
    <n v="55.507499999999993"/>
    <n v="27.753750000000082"/>
  </r>
  <r>
    <x v="4"/>
    <s v="moscow flights"/>
    <s v="Broad"/>
    <x v="13"/>
    <s v="Google|moscow"/>
    <s v="Position 5-10 Bid Strategy"/>
    <n v="6.25"/>
    <n v="177"/>
    <n v="557.91249821249994"/>
    <n v="3.1520480124999999"/>
    <n v="4933"/>
    <n v="3.5880802756942998E-2"/>
    <n v="1.17510642610987"/>
    <n v="0"/>
    <n v="0"/>
    <n v="0"/>
    <n v="557.91249821249994"/>
    <x v="2196"/>
    <n v="-1"/>
    <n v="0"/>
    <s v="NA"/>
    <n v="0"/>
    <n v="0"/>
    <n v="0"/>
    <n v="502.12124839124994"/>
    <n v="-585.80812312312491"/>
    <n v="55.791249821250005"/>
    <n v="27.895624910624974"/>
  </r>
  <r>
    <x v="4"/>
    <s v="split flights"/>
    <s v="Broad"/>
    <x v="13"/>
    <s v="Google|split"/>
    <s v="Position 5-10 Bid Strategy"/>
    <n v="6.25"/>
    <n v="181"/>
    <n v="592.03749966249995"/>
    <n v="3.2709254124999996"/>
    <n v="5303"/>
    <n v="3.4131623609277802E-2"/>
    <n v="1.3745427116726401"/>
    <n v="0"/>
    <n v="0"/>
    <n v="0"/>
    <n v="592.03749966249995"/>
    <x v="2197"/>
    <n v="-1"/>
    <n v="0"/>
    <s v="NA"/>
    <n v="0"/>
    <n v="0"/>
    <n v="0"/>
    <n v="532.83374969624992"/>
    <n v="-621.63937464562503"/>
    <n v="59.20374996625003"/>
    <n v="29.601874983125072"/>
  </r>
  <r>
    <x v="4"/>
    <s v="greece flights"/>
    <s v="Broad"/>
    <x v="0"/>
    <s v="Greece"/>
    <s v="Position 5-10 Bid Strategy"/>
    <n v="6.25"/>
    <n v="198"/>
    <n v="601.84999957500008"/>
    <n v="3.0396464625000004"/>
    <n v="6220"/>
    <n v="3.1832797427652701E-2"/>
    <n v="3.4086977491961399"/>
    <n v="0"/>
    <n v="0"/>
    <n v="0"/>
    <n v="601.84999957500008"/>
    <x v="2198"/>
    <n v="-1"/>
    <n v="0"/>
    <s v="NA"/>
    <n v="0"/>
    <n v="0"/>
    <n v="0"/>
    <n v="541.66499961750014"/>
    <n v="-631.94249955375017"/>
    <n v="60.18499995749994"/>
    <n v="30.092499978750084"/>
  </r>
  <r>
    <x v="4"/>
    <s v="marrakech flights"/>
    <s v="Broad"/>
    <x v="13"/>
    <s v="Google|marrakech"/>
    <s v="Position 5-10 Bid Strategy"/>
    <n v="6.25"/>
    <n v="223"/>
    <n v="648.91249728749995"/>
    <n v="2.9099215125"/>
    <n v="2932"/>
    <n v="7.6057298772169199E-2"/>
    <n v="1.34369031377899"/>
    <n v="0"/>
    <n v="0"/>
    <n v="0"/>
    <n v="648.91249728749995"/>
    <x v="2199"/>
    <n v="-1"/>
    <n v="0"/>
    <s v="NA"/>
    <n v="0"/>
    <n v="0"/>
    <n v="0"/>
    <n v="584.02124755875002"/>
    <n v="-681.35812215187502"/>
    <n v="64.891249728749926"/>
    <n v="32.445624864375077"/>
  </r>
  <r>
    <x v="4"/>
    <s v="europe tickets"/>
    <s v="Broad"/>
    <x v="13"/>
    <s v="Google|Europe"/>
    <s v="Position 5-10 Bid Strategy"/>
    <n v="6.25"/>
    <n v="215"/>
    <n v="681.68749787500008"/>
    <n v="3.1706395250000003"/>
    <n v="8485"/>
    <n v="2.5338833235120803E-2"/>
    <n v="1.94780200353565"/>
    <n v="0"/>
    <n v="0"/>
    <n v="0"/>
    <n v="681.68749787500008"/>
    <x v="2200"/>
    <n v="-1"/>
    <n v="0"/>
    <s v="NA"/>
    <n v="0"/>
    <n v="0"/>
    <n v="0"/>
    <n v="613.51874808750006"/>
    <n v="-715.77187276875009"/>
    <n v="68.168749787500019"/>
    <n v="34.08437489375001"/>
  </r>
  <r>
    <x v="4"/>
    <s v="europe travel"/>
    <s v="Broad"/>
    <x v="0"/>
    <s v="Europe"/>
    <s v="Position 5-10 Bid Strategy"/>
    <n v="6.25"/>
    <n v="243"/>
    <n v="688.4374983749999"/>
    <n v="2.8330761249999998"/>
    <n v="12008"/>
    <n v="2.0236508994003997E-2"/>
    <n v="1.9363341105929399"/>
    <n v="0"/>
    <n v="0"/>
    <n v="0"/>
    <n v="688.4374983749999"/>
    <x v="2201"/>
    <n v="-1"/>
    <n v="0"/>
    <s v="NA"/>
    <n v="0"/>
    <n v="0"/>
    <n v="0"/>
    <n v="619.59374853749989"/>
    <n v="-722.85937329374997"/>
    <n v="68.843749837500013"/>
    <n v="34.421874918750063"/>
  </r>
  <r>
    <x v="4"/>
    <s v="spain cheap flights"/>
    <s v="Broad"/>
    <x v="13"/>
    <s v="Google|Spain"/>
    <s v="Position 5-10 Bid Strategy"/>
    <n v="6.25"/>
    <n v="348"/>
    <n v="739.62499724999998"/>
    <n v="2.1253591875"/>
    <n v="4040"/>
    <n v="8.6138613861386104E-2"/>
    <n v="2.7771287128712898"/>
    <n v="0"/>
    <n v="0"/>
    <n v="0"/>
    <n v="739.62499724999998"/>
    <x v="2202"/>
    <n v="-1"/>
    <n v="0"/>
    <s v="NA"/>
    <n v="0"/>
    <n v="0"/>
    <n v="0"/>
    <n v="665.66249752500005"/>
    <n v="-776.6062471125"/>
    <n v="73.96249972499993"/>
    <n v="36.981249862500022"/>
  </r>
  <r>
    <x v="4"/>
    <s v="flights to turkey"/>
    <s v="Broad"/>
    <x v="0"/>
    <s v="Turkey"/>
    <s v="Position 5-10 Bid Strategy"/>
    <n v="6.25"/>
    <n v="351"/>
    <n v="754.49999576250002"/>
    <n v="2.1495726374999999"/>
    <n v="4908"/>
    <n v="7.1515892420537894E-2"/>
    <n v="2.9543398533007301"/>
    <n v="0"/>
    <n v="0"/>
    <n v="0"/>
    <n v="754.49999576250002"/>
    <x v="2203"/>
    <n v="-1"/>
    <n v="0"/>
    <s v="NA"/>
    <n v="0"/>
    <n v="0"/>
    <n v="0"/>
    <n v="679.04999618625004"/>
    <n v="-792.22499555062507"/>
    <n v="75.449999576249979"/>
    <n v="37.724999788125047"/>
  </r>
  <r>
    <x v="4"/>
    <s v="flights to rome"/>
    <s v="Broad"/>
    <x v="13"/>
    <s v="Google|Rome"/>
    <s v="Position 5-10 Bid Strategy"/>
    <n v="6.25"/>
    <n v="493"/>
    <n v="793.52499827500003"/>
    <n v="1.6095841750000002"/>
    <n v="6514"/>
    <n v="7.5683143997543792E-2"/>
    <n v="1.84200184218606"/>
    <n v="0"/>
    <n v="0"/>
    <n v="0"/>
    <n v="793.52499827500003"/>
    <x v="2204"/>
    <n v="-1"/>
    <n v="0"/>
    <s v="NA"/>
    <n v="0"/>
    <n v="0"/>
    <n v="0"/>
    <n v="714.17249844750006"/>
    <n v="-833.20124818875001"/>
    <n v="79.352499827499969"/>
    <n v="39.676249913749984"/>
  </r>
  <r>
    <x v="4"/>
    <s v="cairo flights"/>
    <s v="Broad"/>
    <x v="13"/>
    <s v="Google|cairo"/>
    <s v="Position 5-10 Bid Strategy"/>
    <n v="6.25"/>
    <n v="265"/>
    <n v="812.21249862500008"/>
    <n v="3.0649528250000002"/>
    <n v="5539"/>
    <n v="4.7842570861166299E-2"/>
    <n v="1.4447192634049499"/>
    <n v="0"/>
    <n v="0"/>
    <n v="0"/>
    <n v="812.21249862500008"/>
    <x v="2205"/>
    <n v="-1"/>
    <n v="0"/>
    <s v="NA"/>
    <n v="0"/>
    <n v="0"/>
    <n v="0"/>
    <n v="730.99124876250005"/>
    <n v="-852.82312355625015"/>
    <n v="81.221249862500031"/>
    <n v="40.610624931250072"/>
  </r>
  <r>
    <x v="4"/>
    <s v="international flights"/>
    <s v="Broad"/>
    <x v="13"/>
    <s v="Google|International Flights"/>
    <s v="Position 5-10 Bid Strategy"/>
    <n v="6.25"/>
    <n v="311"/>
    <n v="882.41249897500006"/>
    <n v="2.837339225"/>
    <n v="9145"/>
    <n v="3.4007654455986899E-2"/>
    <n v="2.2732422088573001"/>
    <n v="0"/>
    <n v="0"/>
    <n v="0"/>
    <n v="882.41249897500006"/>
    <x v="2206"/>
    <n v="-1"/>
    <n v="0"/>
    <s v="NA"/>
    <n v="0"/>
    <n v="0"/>
    <n v="0"/>
    <n v="794.17124907750008"/>
    <n v="-926.53312392375005"/>
    <n v="88.241249897499983"/>
    <n v="44.120624948749992"/>
  </r>
  <r>
    <x v="4"/>
    <s v="flights to barcelona"/>
    <s v="Broad"/>
    <x v="13"/>
    <s v="Google|Barcelona"/>
    <s v="Position 5-10 Bid Strategy"/>
    <n v="6.25"/>
    <n v="507"/>
    <n v="903.9249955125"/>
    <n v="1.7828895375"/>
    <n v="6966"/>
    <n v="7.2782084409991399E-2"/>
    <n v="1.7573356302038501"/>
    <n v="0"/>
    <n v="0"/>
    <n v="0"/>
    <n v="903.9249955125"/>
    <x v="2207"/>
    <n v="-1"/>
    <n v="0"/>
    <s v="NA"/>
    <n v="0"/>
    <n v="0"/>
    <n v="0"/>
    <n v="813.53249596124999"/>
    <n v="-949.12124528812501"/>
    <n v="90.392499551250012"/>
    <n v="45.196249775625006"/>
  </r>
  <r>
    <x v="4"/>
    <s v="flights to germany"/>
    <s v="Broad"/>
    <x v="13"/>
    <s v="Google|Germany"/>
    <s v="Position 5-10 Bid Strategy"/>
    <n v="6.25"/>
    <n v="556"/>
    <n v="981.81249574999993"/>
    <n v="1.7658498124999999"/>
    <n v="6922"/>
    <n v="8.0323605894250194E-2"/>
    <n v="1.82483386304536"/>
    <n v="0"/>
    <n v="0"/>
    <n v="0"/>
    <n v="981.81249574999993"/>
    <x v="2208"/>
    <n v="-1"/>
    <n v="0"/>
    <s v="NA"/>
    <n v="0"/>
    <n v="0"/>
    <n v="0"/>
    <n v="883.631246175"/>
    <n v="-1030.9031205374999"/>
    <n v="98.181249574999924"/>
    <n v="49.090624787500019"/>
  </r>
  <r>
    <x v="4"/>
    <s v="europe flights"/>
    <s v="Broad"/>
    <x v="0"/>
    <s v="Europe"/>
    <s v="Position 5-10 Bid Strategy"/>
    <n v="6.25"/>
    <n v="352"/>
    <n v="1045.4124999999999"/>
    <n v="2.9699218749999998"/>
    <n v="17381"/>
    <n v="2.0251999309590901E-2"/>
    <n v="1.6817444335768901"/>
    <n v="0"/>
    <n v="0"/>
    <n v="0"/>
    <n v="1045.4124999999999"/>
    <x v="2209"/>
    <n v="-1"/>
    <n v="0"/>
    <s v="NA"/>
    <n v="0"/>
    <n v="0"/>
    <n v="0"/>
    <n v="940.87124999999992"/>
    <n v="-1097.683125"/>
    <n v="104.54124999999999"/>
    <n v="52.270625000000109"/>
  </r>
  <r>
    <x v="4"/>
    <s v="prague flights"/>
    <s v="Broad"/>
    <x v="13"/>
    <s v="Google|prague"/>
    <s v="Position 5-10 Bid Strategy"/>
    <n v="6.25"/>
    <n v="490"/>
    <n v="1188.9749978750001"/>
    <n v="2.4264795875000003"/>
    <n v="8252"/>
    <n v="5.93795443528842E-2"/>
    <n v="1.17343674260785"/>
    <n v="0"/>
    <n v="0"/>
    <n v="0"/>
    <n v="1188.9749978750001"/>
    <x v="2210"/>
    <n v="-1"/>
    <n v="0"/>
    <s v="NA"/>
    <n v="0"/>
    <n v="0"/>
    <n v="0"/>
    <n v="1070.0774980875001"/>
    <n v="-1248.4237477687502"/>
    <n v="118.89749978750001"/>
    <n v="59.448749893750119"/>
  </r>
  <r>
    <x v="4"/>
    <s v="turkey flights"/>
    <s v="Broad"/>
    <x v="13"/>
    <s v="Google|Turkey"/>
    <s v="Position 5-10 Bid Strategy"/>
    <n v="6.25"/>
    <n v="599"/>
    <n v="1406.3749985499999"/>
    <n v="2.34787145"/>
    <n v="10763"/>
    <n v="5.5653628170584397E-2"/>
    <n v="1.71720709839264"/>
    <n v="0"/>
    <n v="0"/>
    <n v="0"/>
    <n v="1406.3749985499999"/>
    <x v="2211"/>
    <n v="-1"/>
    <n v="0"/>
    <s v="NA"/>
    <n v="0"/>
    <n v="0"/>
    <n v="0"/>
    <n v="1265.7374986949999"/>
    <n v="-1476.6937484774999"/>
    <n v="140.63749985499999"/>
    <n v="70.318749927499994"/>
  </r>
  <r>
    <x v="4"/>
    <s v="flights to europe"/>
    <s v="Broad"/>
    <x v="0"/>
    <s v="Europe"/>
    <s v="Position 5-10 Bid Strategy"/>
    <n v="6.25"/>
    <n v="543"/>
    <n v="1480.5249986250001"/>
    <n v="2.7265653750000003"/>
    <n v="8682"/>
    <n v="6.2543192812716003E-2"/>
    <n v="1.77873761806035"/>
    <n v="0"/>
    <n v="0"/>
    <n v="0"/>
    <n v="1480.5249986250001"/>
    <x v="2212"/>
    <n v="-1"/>
    <n v="0"/>
    <s v="NA"/>
    <n v="0"/>
    <n v="0"/>
    <n v="0"/>
    <n v="1332.4724987625002"/>
    <n v="-1554.5512485562501"/>
    <n v="148.05249986249987"/>
    <n v="74.026249931250049"/>
  </r>
  <r>
    <x v="4"/>
    <s v="europe flights"/>
    <s v="Broad"/>
    <x v="13"/>
    <s v="Google|Europe"/>
    <s v="Position 5-10 Bid Strategy"/>
    <n v="6.25"/>
    <n v="512"/>
    <n v="1556.6"/>
    <n v="3.0402343749999998"/>
    <n v="32028"/>
    <n v="1.5986012239290599E-2"/>
    <n v="1.84743037342325"/>
    <n v="0"/>
    <n v="0"/>
    <n v="0"/>
    <n v="1556.6"/>
    <x v="2213"/>
    <n v="-1"/>
    <n v="0"/>
    <s v="NA"/>
    <n v="0"/>
    <n v="0"/>
    <n v="0"/>
    <n v="1400.94"/>
    <n v="-1634.43"/>
    <n v="155.65999999999985"/>
    <n v="77.830000000000155"/>
  </r>
  <r>
    <x v="4"/>
    <s v="turkey travel"/>
    <s v="Broad"/>
    <x v="13"/>
    <s v="Google|Turkey"/>
    <s v="Position 5-10 Bid Strategy"/>
    <n v="6.25"/>
    <n v="485"/>
    <n v="1616.3374991875"/>
    <n v="3.3326546375000001"/>
    <n v="23176"/>
    <n v="2.0926820849154301E-2"/>
    <n v="2.1664307904729001"/>
    <n v="0"/>
    <n v="0"/>
    <n v="0"/>
    <n v="1616.3374991875"/>
    <x v="2214"/>
    <n v="-1"/>
    <n v="0"/>
    <s v="NA"/>
    <n v="0"/>
    <n v="0"/>
    <n v="0"/>
    <n v="1454.70374926875"/>
    <n v="-1697.1543741468752"/>
    <n v="161.63374991875003"/>
    <n v="80.816874959375127"/>
  </r>
  <r>
    <x v="4"/>
    <s v="spain travel"/>
    <s v="Broad"/>
    <x v="13"/>
    <s v="Google|Spain"/>
    <s v="Position 5-10 Bid Strategy"/>
    <n v="6.25"/>
    <n v="369"/>
    <n v="1667.7874963125"/>
    <n v="4.5197493125000001"/>
    <n v="22805"/>
    <n v="1.6180662135496598E-2"/>
    <n v="2.1196623547467701"/>
    <n v="0"/>
    <n v="0"/>
    <n v="0"/>
    <n v="1667.7874963125"/>
    <x v="2215"/>
    <n v="-1"/>
    <n v="0"/>
    <s v="NA"/>
    <n v="0"/>
    <n v="0"/>
    <n v="0"/>
    <n v="1501.0087466812502"/>
    <n v="-1751.1768711281252"/>
    <n v="166.77874963124987"/>
    <n v="83.38937481562516"/>
  </r>
  <r>
    <x v="4"/>
    <s v="dubai flights"/>
    <s v="Broad"/>
    <x v="13"/>
    <s v="Google|dubai"/>
    <s v="Position 5-10 Bid Strategy"/>
    <n v="6.25"/>
    <n v="757"/>
    <n v="1676.7124944500001"/>
    <n v="2.21494385"/>
    <n v="17240"/>
    <n v="4.3909512761020897E-2"/>
    <n v="1.41591067285383"/>
    <n v="0"/>
    <n v="0"/>
    <n v="0"/>
    <n v="1676.7124944500001"/>
    <x v="2216"/>
    <n v="-1"/>
    <n v="0"/>
    <s v="NA"/>
    <n v="0"/>
    <n v="0"/>
    <n v="0"/>
    <n v="1509.0412450050001"/>
    <n v="-1760.5481191725003"/>
    <n v="167.67124944500006"/>
    <n v="83.835624722500143"/>
  </r>
  <r>
    <x v="4"/>
    <s v="flights to europe"/>
    <s v="Broad"/>
    <x v="13"/>
    <s v="Google|Europe"/>
    <s v="Position 5-10 Bid Strategy"/>
    <n v="6.25"/>
    <n v="744"/>
    <n v="1692.9374969999999"/>
    <n v="2.2754536249999999"/>
    <n v="14762"/>
    <n v="5.0399674840807498E-2"/>
    <n v="1.89041457797046"/>
    <n v="0"/>
    <n v="0"/>
    <n v="0"/>
    <n v="1692.9374969999999"/>
    <x v="2217"/>
    <n v="-1"/>
    <n v="0"/>
    <s v="NA"/>
    <n v="0"/>
    <n v="0"/>
    <n v="0"/>
    <n v="1523.6437472999999"/>
    <n v="-1777.58437185"/>
    <n v="169.29374970000003"/>
    <n v="84.646874850000131"/>
  </r>
  <r>
    <x v="4"/>
    <s v="greece flights"/>
    <s v="Broad"/>
    <x v="13"/>
    <s v="Google|Greece"/>
    <s v="Position 5-10 Bid Strategy"/>
    <n v="6.25"/>
    <n v="545"/>
    <n v="2065.2999948750003"/>
    <n v="3.7895412750000004"/>
    <n v="17927"/>
    <n v="3.04010710102081E-2"/>
    <n v="2.38358899983265"/>
    <n v="0"/>
    <n v="0"/>
    <n v="0"/>
    <n v="2065.2999948750003"/>
    <x v="2218"/>
    <n v="-1"/>
    <n v="0"/>
    <s v="NA"/>
    <n v="0"/>
    <n v="0"/>
    <n v="0"/>
    <n v="1858.7699953875003"/>
    <n v="-2168.5649946187505"/>
    <n v="206.52999948749994"/>
    <n v="103.2649997437502"/>
  </r>
  <r>
    <x v="4"/>
    <s v="italy travel"/>
    <s v="Broad"/>
    <x v="13"/>
    <s v="Google|Italy"/>
    <s v="Position 5-10 Bid Strategy"/>
    <n v="6.25"/>
    <n v="400"/>
    <n v="2082.7624999999998"/>
    <n v="5.2069062499999994"/>
    <n v="29617"/>
    <n v="1.3505756828848301E-2"/>
    <n v="2.21925245635952"/>
    <n v="0"/>
    <n v="0"/>
    <n v="0"/>
    <n v="2082.7624999999998"/>
    <x v="2219"/>
    <n v="-1"/>
    <n v="0"/>
    <s v="NA"/>
    <n v="0"/>
    <n v="0"/>
    <n v="0"/>
    <n v="1874.4862499999999"/>
    <n v="-2186.9006249999998"/>
    <n v="208.27624999999989"/>
    <n v="104.13812499999995"/>
  </r>
  <r>
    <x v="4"/>
    <s v="flights to turkey"/>
    <s v="Broad"/>
    <x v="13"/>
    <s v="Google|Turkey"/>
    <s v="Position 5-10 Bid Strategy"/>
    <n v="6.25"/>
    <n v="1258"/>
    <n v="2697.6249922750003"/>
    <n v="2.1443759875000001"/>
    <n v="13394"/>
    <n v="9.3922651933701695E-2"/>
    <n v="1.8685605494997799"/>
    <n v="0"/>
    <n v="0"/>
    <n v="0"/>
    <n v="2697.6249922750003"/>
    <x v="2220"/>
    <n v="-1"/>
    <n v="0"/>
    <s v="NA"/>
    <n v="0"/>
    <n v="0"/>
    <n v="0"/>
    <n v="2427.8624930475003"/>
    <n v="-2832.5062418887505"/>
    <n v="269.76249922750003"/>
    <n v="134.88124961375024"/>
  </r>
  <r>
    <x v="4"/>
    <s v="spain flights"/>
    <s v="Broad"/>
    <x v="13"/>
    <s v="Google|Spain"/>
    <s v="Position 5-10 Bid Strategy"/>
    <n v="6.25"/>
    <n v="775"/>
    <n v="2921.3624999999997"/>
    <n v="3.7694999999999999"/>
    <n v="19442"/>
    <n v="3.98621540993725E-2"/>
    <n v="1.7354490278777901"/>
    <n v="0"/>
    <n v="0"/>
    <n v="0"/>
    <n v="2921.3624999999997"/>
    <x v="2221"/>
    <n v="-1"/>
    <n v="0"/>
    <s v="NA"/>
    <n v="0"/>
    <n v="0"/>
    <n v="0"/>
    <n v="2629.2262499999997"/>
    <n v="-3067.430625"/>
    <n v="292.13625000000002"/>
    <n v="146.06812500000024"/>
  </r>
  <r>
    <x v="4"/>
    <s v="flights to spain"/>
    <s v="Broad"/>
    <x v="13"/>
    <s v="Google|Spain"/>
    <s v="Position 5-10 Bid Strategy"/>
    <n v="6.25"/>
    <n v="1912"/>
    <n v="5642.3374773999994"/>
    <n v="2.9510133249999999"/>
    <n v="23611"/>
    <n v="8.0979204608021702E-2"/>
    <n v="2.2359027571894501"/>
    <n v="0"/>
    <n v="0"/>
    <n v="0"/>
    <n v="5642.3374773999994"/>
    <x v="2222"/>
    <n v="-1"/>
    <n v="0"/>
    <s v="NA"/>
    <n v="0"/>
    <n v="0"/>
    <n v="0"/>
    <n v="5078.1037296599998"/>
    <n v="-5924.4543512699993"/>
    <n v="564.23374773999967"/>
    <n v="282.11687386999984"/>
  </r>
  <r>
    <x v="3"/>
    <s v="travel to bordeaux"/>
    <s v="Advanced"/>
    <x v="4"/>
    <s v="Unassigned"/>
    <s v="Position 1-2 Target"/>
    <n v="6.25"/>
    <n v="16"/>
    <n v="82.174999999999997"/>
    <n v="5.1359374999999998"/>
    <n v="1038"/>
    <n v="1.5414258188824701E-2"/>
    <n v="2.1968208092485599"/>
    <n v="0"/>
    <n v="0"/>
    <n v="0"/>
    <n v="82.174999999999997"/>
    <x v="2223"/>
    <n v="-1"/>
    <n v="0"/>
    <s v="NA"/>
    <n v="0"/>
    <n v="0"/>
    <n v="0"/>
    <n v="73.957499999999996"/>
    <n v="-86.283749999999998"/>
    <n v="8.2175000000000011"/>
    <n v="4.1087500000000006"/>
  </r>
  <r>
    <x v="3"/>
    <s v="romantic vacation"/>
    <s v="Standard"/>
    <x v="4"/>
    <s v="Unassigned"/>
    <s v=""/>
    <n v="6.25"/>
    <n v="1506"/>
    <n v="2510.3624879250001"/>
    <n v="1.6669073624999999"/>
    <n v="717078"/>
    <n v="2.1001899374963402E-3"/>
    <n v="2.67432231918982"/>
    <n v="0"/>
    <n v="0"/>
    <n v="0"/>
    <n v="2510.3624879250001"/>
    <x v="2224"/>
    <n v="-1"/>
    <n v="0"/>
    <s v="NA"/>
    <n v="0"/>
    <n v="0"/>
    <n v="0"/>
    <n v="2259.3262391325002"/>
    <n v="-2635.8806123212503"/>
    <n v="251.03624879249992"/>
    <n v="125.51812439625019"/>
  </r>
  <r>
    <x v="0"/>
    <s v="airfrance to nice"/>
    <s v="Standard"/>
    <x v="18"/>
    <s v="Nice Branded"/>
    <s v=""/>
    <n v="6.25"/>
    <n v="1"/>
    <n v="0.125"/>
    <n v="0.125"/>
    <n v="5"/>
    <n v="0.2"/>
    <n v="1"/>
    <n v="0"/>
    <n v="0"/>
    <n v="0"/>
    <n v="0.125"/>
    <x v="394"/>
    <n v="-1"/>
    <n v="0"/>
    <s v="NA"/>
    <n v="0"/>
    <n v="0"/>
    <n v="0"/>
    <n v="0.1125"/>
    <n v="-0.13125000000000001"/>
    <n v="1.2499999999999997E-2"/>
    <n v="6.2500000000000056E-3"/>
  </r>
  <r>
    <x v="0"/>
    <s v="venice airport"/>
    <s v="Advanced"/>
    <x v="19"/>
    <s v="Atlanta to Venice Sale"/>
    <s v=""/>
    <n v="6.25"/>
    <n v="1"/>
    <n v="0.1875"/>
    <n v="0.1875"/>
    <n v="3"/>
    <n v="0.33333333333333298"/>
    <n v="1.6666666666666701"/>
    <n v="0"/>
    <n v="0"/>
    <n v="0"/>
    <n v="0.1875"/>
    <x v="2225"/>
    <n v="-1"/>
    <n v="0"/>
    <s v="NA"/>
    <n v="0"/>
    <n v="0"/>
    <n v="0"/>
    <n v="0.16875000000000001"/>
    <n v="-0.19687500000000002"/>
    <n v="1.8749999999999989E-2"/>
    <n v="9.3750000000000222E-3"/>
  </r>
  <r>
    <x v="0"/>
    <s v="european airports"/>
    <s v="Advanced"/>
    <x v="0"/>
    <s v="Europe"/>
    <s v=""/>
    <n v="6.25"/>
    <n v="1"/>
    <n v="0.21249999999999999"/>
    <n v="0.21249999999999999"/>
    <n v="58"/>
    <n v="1.72413793103448E-2"/>
    <n v="1.3424137931034501"/>
    <n v="0"/>
    <n v="0"/>
    <n v="0"/>
    <n v="0.21249999999999999"/>
    <x v="1263"/>
    <n v="-1"/>
    <n v="0"/>
    <s v="NA"/>
    <n v="0"/>
    <n v="0"/>
    <n v="0"/>
    <n v="0.19125"/>
    <n v="-0.22312499999999999"/>
    <n v="2.1249999999999991E-2"/>
    <n v="1.0624999999999996E-2"/>
  </r>
  <r>
    <x v="0"/>
    <s v="air france special"/>
    <s v="Advanced"/>
    <x v="14"/>
    <s v="Airfrance Deal Philadelphia"/>
    <s v=""/>
    <n v="6.25"/>
    <n v="1"/>
    <n v="0.23749999999999999"/>
    <n v="0.23749999999999999"/>
    <n v="3"/>
    <n v="0.33333333333333298"/>
    <n v="1"/>
    <n v="0"/>
    <n v="0"/>
    <n v="0"/>
    <n v="0.23749999999999999"/>
    <x v="608"/>
    <n v="-1"/>
    <n v="0"/>
    <s v="NA"/>
    <n v="0"/>
    <n v="0"/>
    <n v="0"/>
    <n v="0.21375"/>
    <n v="-0.24937499999999999"/>
    <n v="2.3749999999999993E-2"/>
    <n v="1.1874999999999997E-2"/>
  </r>
  <r>
    <x v="0"/>
    <s v="air france special"/>
    <s v="Advanced"/>
    <x v="5"/>
    <s v="Airfrance Deal San Francisco"/>
    <s v=""/>
    <n v="6.25"/>
    <n v="1"/>
    <n v="0.23749999999999999"/>
    <n v="0.23749999999999999"/>
    <n v="1"/>
    <n v="1"/>
    <n v="1"/>
    <n v="0"/>
    <n v="0"/>
    <n v="0"/>
    <n v="0.23749999999999999"/>
    <x v="608"/>
    <n v="-1"/>
    <n v="0"/>
    <s v="NA"/>
    <n v="0"/>
    <n v="0"/>
    <n v="0"/>
    <n v="0.21375"/>
    <n v="-0.24937499999999999"/>
    <n v="2.3749999999999993E-2"/>
    <n v="1.1874999999999997E-2"/>
  </r>
  <r>
    <x v="0"/>
    <s v="air france promotion"/>
    <s v="Advanced"/>
    <x v="1"/>
    <s v="Airfrance Deal DC"/>
    <s v=""/>
    <n v="6.25"/>
    <n v="1"/>
    <n v="0.25"/>
    <n v="0.25"/>
    <n v="3"/>
    <n v="0.33333333333333298"/>
    <n v="2"/>
    <n v="0"/>
    <n v="0"/>
    <n v="0"/>
    <n v="0.25"/>
    <x v="563"/>
    <n v="-1"/>
    <n v="0"/>
    <s v="NA"/>
    <n v="0"/>
    <n v="0"/>
    <n v="0"/>
    <n v="0.22500000000000001"/>
    <n v="-0.26250000000000001"/>
    <n v="2.4999999999999994E-2"/>
    <n v="1.2500000000000011E-2"/>
  </r>
  <r>
    <x v="0"/>
    <s v="france flight"/>
    <s v="Advanced"/>
    <x v="15"/>
    <s v="Chicago to France Sale"/>
    <s v=""/>
    <n v="6.25"/>
    <n v="1"/>
    <n v="0.26250000000000001"/>
    <n v="0.26250000000000001"/>
    <n v="3"/>
    <n v="0.33333333333333298"/>
    <n v="2.3333333333333299"/>
    <n v="0"/>
    <n v="0"/>
    <n v="0"/>
    <n v="0.26250000000000001"/>
    <x v="396"/>
    <n v="-1"/>
    <n v="0"/>
    <s v="NA"/>
    <n v="0"/>
    <n v="0"/>
    <n v="0"/>
    <n v="0.23625000000000002"/>
    <n v="-0.27562500000000001"/>
    <n v="2.6249999999999996E-2"/>
    <n v="1.3124999999999998E-2"/>
  </r>
  <r>
    <x v="0"/>
    <s v="book airfrance"/>
    <s v="Advanced"/>
    <x v="6"/>
    <s v="Air France Brand"/>
    <s v=""/>
    <n v="6.25"/>
    <n v="1"/>
    <n v="0.27500000000000002"/>
    <n v="0.27500000000000002"/>
    <n v="403"/>
    <n v="2.48138957816377E-3"/>
    <n v="1.1310669975186101"/>
    <n v="0"/>
    <n v="0"/>
    <n v="0"/>
    <n v="0.27500000000000002"/>
    <x v="564"/>
    <n v="-1"/>
    <n v="0"/>
    <s v="NA"/>
    <n v="0"/>
    <n v="0"/>
    <n v="0"/>
    <n v="0.24750000000000003"/>
    <n v="-0.28875000000000006"/>
    <n v="2.7499999999999997E-2"/>
    <n v="1.375000000000004E-2"/>
  </r>
  <r>
    <x v="0"/>
    <s v="madrid air ticket"/>
    <s v="Advanced"/>
    <x v="15"/>
    <s v="Chicago to Madrid Sale"/>
    <s v=""/>
    <n v="6.25"/>
    <n v="1"/>
    <n v="0.27500000000000002"/>
    <n v="0.27500000000000002"/>
    <n v="1"/>
    <n v="1"/>
    <n v="1"/>
    <n v="0"/>
    <n v="0"/>
    <n v="0"/>
    <n v="0.27500000000000002"/>
    <x v="564"/>
    <n v="-1"/>
    <n v="0"/>
    <s v="NA"/>
    <n v="0"/>
    <n v="0"/>
    <n v="0"/>
    <n v="0.24750000000000003"/>
    <n v="-0.28875000000000006"/>
    <n v="2.7499999999999997E-2"/>
    <n v="1.375000000000004E-2"/>
  </r>
  <r>
    <x v="0"/>
    <s v="bordeaux airports"/>
    <s v="Standard"/>
    <x v="18"/>
    <s v="Bordeaux"/>
    <s v=""/>
    <n v="6.25"/>
    <n v="1"/>
    <n v="0.27500000000000002"/>
    <n v="0.27500000000000002"/>
    <n v="20"/>
    <n v="0.05"/>
    <n v="1"/>
    <n v="0"/>
    <n v="0"/>
    <n v="0"/>
    <n v="0.27500000000000002"/>
    <x v="564"/>
    <n v="-1"/>
    <n v="0"/>
    <s v="NA"/>
    <n v="0"/>
    <n v="0"/>
    <n v="0"/>
    <n v="0.24750000000000003"/>
    <n v="-0.28875000000000006"/>
    <n v="2.7499999999999997E-2"/>
    <n v="1.375000000000004E-2"/>
  </r>
  <r>
    <x v="0"/>
    <s v="italy ticket"/>
    <s v="Advanced"/>
    <x v="15"/>
    <s v="Chicago to Italy Sale"/>
    <s v=""/>
    <n v="6.25"/>
    <n v="1"/>
    <n v="0.28749999999999998"/>
    <n v="0.28749999999999998"/>
    <n v="1"/>
    <n v="1"/>
    <n v="1"/>
    <n v="0"/>
    <n v="0"/>
    <n v="0"/>
    <n v="0.28749999999999998"/>
    <x v="2226"/>
    <n v="-1"/>
    <n v="0"/>
    <s v="NA"/>
    <n v="0"/>
    <n v="0"/>
    <n v="0"/>
    <n v="0.25874999999999998"/>
    <n v="-0.301875"/>
    <n v="2.8749999999999998E-2"/>
    <n v="1.4375000000000027E-2"/>
  </r>
  <r>
    <x v="0"/>
    <s v="discount air france"/>
    <s v="Advanced"/>
    <x v="8"/>
    <s v="Airfrance Deal Miami"/>
    <s v=""/>
    <n v="6.25"/>
    <n v="1"/>
    <n v="0.3125"/>
    <n v="0.3125"/>
    <n v="1"/>
    <n v="1"/>
    <n v="1"/>
    <n v="0"/>
    <n v="0"/>
    <n v="0"/>
    <n v="0.3125"/>
    <x v="580"/>
    <n v="-1"/>
    <n v="0"/>
    <s v="NA"/>
    <n v="0"/>
    <n v="0"/>
    <n v="0"/>
    <n v="0.28125"/>
    <n v="-0.328125"/>
    <n v="3.125E-2"/>
    <n v="1.5625E-2"/>
  </r>
  <r>
    <x v="0"/>
    <s v="hanover"/>
    <s v="Advanced"/>
    <x v="0"/>
    <s v="Hanover"/>
    <s v=""/>
    <n v="6.25"/>
    <n v="1"/>
    <n v="0.32500000000000001"/>
    <n v="0.32500000000000001"/>
    <n v="5715"/>
    <n v="1.7497812773403302E-4"/>
    <n v="1.5834453193350799"/>
    <n v="0"/>
    <n v="0"/>
    <n v="0"/>
    <n v="0.32500000000000001"/>
    <x v="633"/>
    <n v="-1"/>
    <n v="0"/>
    <s v="NA"/>
    <n v="0"/>
    <n v="0"/>
    <n v="0"/>
    <n v="0.29250000000000004"/>
    <n v="-0.34125000000000005"/>
    <n v="3.2499999999999973E-2"/>
    <n v="1.6250000000000042E-2"/>
  </r>
  <r>
    <x v="0"/>
    <s v="bordeaux travel"/>
    <s v="Standard"/>
    <x v="18"/>
    <s v="Bordeaux Branded"/>
    <s v=""/>
    <n v="6.25"/>
    <n v="1"/>
    <n v="0.38750000000000001"/>
    <n v="0.38750000000000001"/>
    <n v="73"/>
    <n v="1.3698630136986301E-2"/>
    <n v="1.83698630136986"/>
    <n v="0"/>
    <n v="0"/>
    <n v="0"/>
    <n v="0.38750000000000001"/>
    <x v="2227"/>
    <n v="-1"/>
    <n v="0"/>
    <s v="NA"/>
    <n v="0"/>
    <n v="0"/>
    <n v="0"/>
    <n v="0.34875"/>
    <n v="-0.40687500000000004"/>
    <n v="3.8750000000000007E-2"/>
    <n v="1.9375000000000031E-2"/>
  </r>
  <r>
    <x v="0"/>
    <s v="discount air france"/>
    <s v="Advanced"/>
    <x v="7"/>
    <s v="Airfrance Deal New York"/>
    <s v=""/>
    <n v="6.25"/>
    <n v="1"/>
    <n v="0.41249999999999998"/>
    <n v="0.41249999999999998"/>
    <n v="15"/>
    <n v="6.6666666666666693E-2"/>
    <n v="1.66333333333333"/>
    <n v="0"/>
    <n v="0"/>
    <n v="0"/>
    <n v="0.41249999999999998"/>
    <x v="619"/>
    <n v="-1"/>
    <n v="0"/>
    <s v="NA"/>
    <n v="0"/>
    <n v="0"/>
    <n v="0"/>
    <n v="0.37124999999999997"/>
    <n v="-0.43312499999999998"/>
    <n v="4.1250000000000009E-2"/>
    <n v="2.0625000000000004E-2"/>
  </r>
  <r>
    <x v="0"/>
    <s v="italy plane ticket"/>
    <s v="Advanced"/>
    <x v="0"/>
    <s v="Italy"/>
    <s v=""/>
    <n v="6.25"/>
    <n v="1"/>
    <n v="0.41249999999999998"/>
    <n v="0.41249999999999998"/>
    <n v="8"/>
    <n v="0.125"/>
    <n v="1"/>
    <n v="0"/>
    <n v="0"/>
    <n v="0"/>
    <n v="0.41249999999999998"/>
    <x v="619"/>
    <n v="-1"/>
    <n v="0"/>
    <s v="NA"/>
    <n v="0"/>
    <n v="0"/>
    <n v="0"/>
    <n v="0.37124999999999997"/>
    <n v="-0.43312499999999998"/>
    <n v="4.1250000000000009E-2"/>
    <n v="2.0625000000000004E-2"/>
  </r>
  <r>
    <x v="0"/>
    <s v="barcelona airport"/>
    <s v="Advanced"/>
    <x v="7"/>
    <s v="New York to Barcelona Sale"/>
    <s v=""/>
    <n v="6.25"/>
    <n v="1"/>
    <n v="0.45"/>
    <n v="0.45"/>
    <n v="17"/>
    <n v="5.8823529411764698E-2"/>
    <n v="1.5835294117647101"/>
    <n v="0"/>
    <n v="0"/>
    <n v="0"/>
    <n v="0.45"/>
    <x v="584"/>
    <n v="-1"/>
    <n v="0"/>
    <s v="NA"/>
    <n v="0"/>
    <n v="0"/>
    <n v="0"/>
    <n v="0.40500000000000003"/>
    <n v="-0.47250000000000003"/>
    <n v="4.4999999999999984E-2"/>
    <n v="2.250000000000002E-2"/>
  </r>
  <r>
    <x v="0"/>
    <s v="discount europe flight"/>
    <s v="Advanced"/>
    <x v="15"/>
    <s v="Discount Europe Chicago"/>
    <s v=""/>
    <n v="6.25"/>
    <n v="1"/>
    <n v="0.47499999999999998"/>
    <n v="0.47499999999999998"/>
    <n v="2"/>
    <n v="0.5"/>
    <n v="1"/>
    <n v="0"/>
    <n v="0"/>
    <n v="0"/>
    <n v="0.47499999999999998"/>
    <x v="768"/>
    <n v="-1"/>
    <n v="0"/>
    <s v="NA"/>
    <n v="0"/>
    <n v="0"/>
    <n v="0"/>
    <n v="0.42749999999999999"/>
    <n v="-0.49874999999999997"/>
    <n v="4.7499999999999987E-2"/>
    <n v="2.3749999999999993E-2"/>
  </r>
  <r>
    <x v="0"/>
    <s v="italy flight"/>
    <s v="Advanced"/>
    <x v="7"/>
    <s v="New York to Italy Sale"/>
    <s v=""/>
    <n v="6.25"/>
    <n v="1"/>
    <n v="0.47499999999999998"/>
    <n v="0.47499999999999998"/>
    <n v="11"/>
    <n v="9.0909090909090898E-2"/>
    <n v="1"/>
    <n v="0"/>
    <n v="0"/>
    <n v="0"/>
    <n v="0.47499999999999998"/>
    <x v="768"/>
    <n v="-1"/>
    <n v="0"/>
    <s v="NA"/>
    <n v="0"/>
    <n v="0"/>
    <n v="0"/>
    <n v="0.42749999999999999"/>
    <n v="-0.49874999999999997"/>
    <n v="4.7499999999999987E-2"/>
    <n v="2.3749999999999993E-2"/>
  </r>
  <r>
    <x v="0"/>
    <s v="new york to athens"/>
    <s v="Advanced"/>
    <x v="0"/>
    <s v="Athens"/>
    <s v=""/>
    <n v="6.25"/>
    <n v="1"/>
    <n v="0.47499999999999998"/>
    <n v="0.47499999999999998"/>
    <n v="440"/>
    <n v="2.27272727272727E-3"/>
    <n v="1.01063636363636"/>
    <n v="0"/>
    <n v="0"/>
    <n v="0"/>
    <n v="0.47499999999999998"/>
    <x v="768"/>
    <n v="-1"/>
    <n v="0"/>
    <s v="NA"/>
    <n v="0"/>
    <n v="0"/>
    <n v="0"/>
    <n v="0.42749999999999999"/>
    <n v="-0.49874999999999997"/>
    <n v="4.7499999999999987E-2"/>
    <n v="2.3749999999999993E-2"/>
  </r>
  <r>
    <x v="0"/>
    <s v="paris air line ticket"/>
    <s v="Advanced"/>
    <x v="17"/>
    <s v="Los Angeles to Paris Sale"/>
    <s v=""/>
    <n v="6.25"/>
    <n v="1"/>
    <n v="0.48749999999999999"/>
    <n v="0.48749999999999999"/>
    <n v="1"/>
    <n v="1"/>
    <n v="1"/>
    <n v="0"/>
    <n v="0"/>
    <n v="0"/>
    <n v="0.48749999999999999"/>
    <x v="665"/>
    <n v="-1"/>
    <n v="0"/>
    <s v="NA"/>
    <n v="0"/>
    <n v="0"/>
    <n v="0"/>
    <n v="0.43874999999999997"/>
    <n v="-0.51187499999999997"/>
    <n v="4.8750000000000016E-2"/>
    <n v="2.437499999999998E-2"/>
  </r>
  <r>
    <x v="0"/>
    <s v="france air flight"/>
    <s v="Advanced"/>
    <x v="17"/>
    <s v="Los Angeles to France Sale"/>
    <s v=""/>
    <n v="6.25"/>
    <n v="1"/>
    <n v="0.51249999999999996"/>
    <n v="0.51249999999999996"/>
    <n v="6"/>
    <n v="0.16666666666666699"/>
    <n v="1"/>
    <n v="0"/>
    <n v="0"/>
    <n v="0"/>
    <n v="0.51249999999999996"/>
    <x v="585"/>
    <n v="-1"/>
    <n v="0"/>
    <s v="NA"/>
    <n v="0"/>
    <n v="0"/>
    <n v="0"/>
    <n v="0.46124999999999999"/>
    <n v="-0.53812499999999996"/>
    <n v="5.1249999999999962E-2"/>
    <n v="2.5625000000000009E-2"/>
  </r>
  <r>
    <x v="0"/>
    <s v="air travel in france"/>
    <s v="Standard"/>
    <x v="12"/>
    <s v="France"/>
    <s v=""/>
    <n v="6.25"/>
    <n v="1"/>
    <n v="0.51249999999999996"/>
    <n v="0.51249999999999996"/>
    <n v="26"/>
    <n v="3.8461538461538498E-2"/>
    <n v="1"/>
    <n v="0"/>
    <n v="0"/>
    <n v="0"/>
    <n v="0.51249999999999996"/>
    <x v="585"/>
    <n v="-1"/>
    <n v="0"/>
    <s v="NA"/>
    <n v="0"/>
    <n v="0"/>
    <n v="0"/>
    <n v="0.46124999999999999"/>
    <n v="-0.53812499999999996"/>
    <n v="5.1249999999999962E-2"/>
    <n v="2.5625000000000009E-2"/>
  </r>
  <r>
    <x v="0"/>
    <s v="discount air france flight"/>
    <s v="Advanced"/>
    <x v="7"/>
    <s v="Airfrance Deal New York"/>
    <s v=""/>
    <n v="6.25"/>
    <n v="1"/>
    <n v="0.52500000000000002"/>
    <n v="0.52500000000000002"/>
    <n v="1"/>
    <n v="1"/>
    <n v="1"/>
    <n v="0"/>
    <n v="0"/>
    <n v="0"/>
    <n v="0.52500000000000002"/>
    <x v="677"/>
    <n v="-1"/>
    <n v="0"/>
    <s v="NA"/>
    <n v="0"/>
    <n v="0"/>
    <n v="0"/>
    <n v="0.47250000000000003"/>
    <n v="-0.55125000000000002"/>
    <n v="5.2499999999999991E-2"/>
    <n v="2.6249999999999996E-2"/>
  </r>
  <r>
    <x v="0"/>
    <s v="flight from ny to athens"/>
    <s v="Advanced"/>
    <x v="0"/>
    <s v="Athens"/>
    <s v=""/>
    <n v="6.25"/>
    <n v="1"/>
    <n v="0.53749999999999998"/>
    <n v="0.53749999999999998"/>
    <n v="2"/>
    <n v="0.5"/>
    <n v="1"/>
    <n v="0"/>
    <n v="0"/>
    <n v="0"/>
    <n v="0.53749999999999998"/>
    <x v="1265"/>
    <n v="-1"/>
    <n v="0"/>
    <s v="NA"/>
    <n v="0"/>
    <n v="0"/>
    <n v="0"/>
    <n v="0.48375000000000001"/>
    <n v="-0.56437499999999996"/>
    <n v="5.3749999999999964E-2"/>
    <n v="2.6874999999999982E-2"/>
  </r>
  <r>
    <x v="0"/>
    <s v="discount international fare"/>
    <s v="Advanced"/>
    <x v="1"/>
    <s v="Discount International DC"/>
    <s v=""/>
    <n v="6.25"/>
    <n v="1"/>
    <n v="0.5625"/>
    <n v="0.5625"/>
    <n v="4"/>
    <n v="0.25"/>
    <n v="1"/>
    <n v="0"/>
    <n v="0"/>
    <n v="0"/>
    <n v="0.5625"/>
    <x v="691"/>
    <n v="-1"/>
    <n v="0"/>
    <s v="NA"/>
    <n v="0"/>
    <n v="0"/>
    <n v="0"/>
    <n v="0.50624999999999998"/>
    <n v="-0.59062500000000007"/>
    <n v="5.6250000000000022E-2"/>
    <n v="2.8125000000000067E-2"/>
  </r>
  <r>
    <x v="0"/>
    <s v="fly to hanover"/>
    <s v="Advanced"/>
    <x v="0"/>
    <s v="Hanover"/>
    <s v=""/>
    <n v="6.25"/>
    <n v="1"/>
    <n v="0.5625"/>
    <n v="0.5625"/>
    <n v="3"/>
    <n v="0.33333333333333298"/>
    <n v="1"/>
    <n v="0"/>
    <n v="0"/>
    <n v="0"/>
    <n v="0.5625"/>
    <x v="691"/>
    <n v="-1"/>
    <n v="0"/>
    <s v="NA"/>
    <n v="0"/>
    <n v="0"/>
    <n v="0"/>
    <n v="0.50624999999999998"/>
    <n v="-0.59062500000000007"/>
    <n v="5.6250000000000022E-2"/>
    <n v="2.8125000000000067E-2"/>
  </r>
  <r>
    <x v="0"/>
    <s v="greece airline tickets"/>
    <s v="Advanced"/>
    <x v="19"/>
    <s v="Atlanta to Greece Sale"/>
    <s v=""/>
    <n v="6.25"/>
    <n v="1"/>
    <n v="0.61250000000000004"/>
    <n v="0.61250000000000004"/>
    <n v="1"/>
    <n v="1"/>
    <n v="1"/>
    <n v="0"/>
    <n v="0"/>
    <n v="0"/>
    <n v="0.61250000000000004"/>
    <x v="398"/>
    <n v="-1"/>
    <n v="0"/>
    <s v="NA"/>
    <n v="0"/>
    <n v="0"/>
    <n v="0"/>
    <n v="0.55125000000000002"/>
    <n v="-0.64312500000000006"/>
    <n v="6.1250000000000027E-2"/>
    <n v="3.0625000000000013E-2"/>
  </r>
  <r>
    <x v="0"/>
    <s v="europe airlines"/>
    <s v="Advanced"/>
    <x v="19"/>
    <s v="Europe Atlanta"/>
    <s v=""/>
    <n v="6.25"/>
    <n v="1"/>
    <n v="0.625"/>
    <n v="0.625"/>
    <n v="10"/>
    <n v="0.1"/>
    <n v="1"/>
    <n v="0"/>
    <n v="0"/>
    <n v="0"/>
    <n v="0.625"/>
    <x v="708"/>
    <n v="-1"/>
    <n v="0"/>
    <s v="NA"/>
    <n v="0"/>
    <n v="0"/>
    <n v="0"/>
    <n v="0.5625"/>
    <n v="-0.65625"/>
    <n v="6.25E-2"/>
    <n v="3.125E-2"/>
  </r>
  <r>
    <x v="0"/>
    <s v="flight south of france"/>
    <s v="Standard"/>
    <x v="12"/>
    <s v="France"/>
    <s v=""/>
    <n v="6.25"/>
    <n v="1"/>
    <n v="0.625"/>
    <n v="0.625"/>
    <n v="118"/>
    <n v="8.4745762711864406E-3"/>
    <n v="1.0245762711864399"/>
    <n v="0"/>
    <n v="0"/>
    <n v="0"/>
    <n v="0.625"/>
    <x v="708"/>
    <n v="-1"/>
    <n v="0"/>
    <s v="NA"/>
    <n v="0"/>
    <n v="0"/>
    <n v="0"/>
    <n v="0.5625"/>
    <n v="-0.65625"/>
    <n v="6.25E-2"/>
    <n v="3.125E-2"/>
  </r>
  <r>
    <x v="0"/>
    <s v="international airline"/>
    <s v="Advanced"/>
    <x v="10"/>
    <s v="International Boston"/>
    <s v=""/>
    <n v="6.25"/>
    <n v="1"/>
    <n v="0.65"/>
    <n v="0.65"/>
    <n v="151"/>
    <n v="6.6225165562913899E-3"/>
    <n v="1.05933774834437"/>
    <n v="0"/>
    <n v="0"/>
    <n v="0"/>
    <n v="0.65"/>
    <x v="932"/>
    <n v="-1"/>
    <n v="0"/>
    <s v="NA"/>
    <n v="0"/>
    <n v="0"/>
    <n v="0"/>
    <n v="0.58500000000000008"/>
    <n v="-0.68250000000000011"/>
    <n v="6.4999999999999947E-2"/>
    <n v="3.2500000000000084E-2"/>
  </r>
  <r>
    <x v="0"/>
    <s v="international fare"/>
    <s v="Advanced"/>
    <x v="15"/>
    <s v="International Chicago"/>
    <s v=""/>
    <n v="6.25"/>
    <n v="1"/>
    <n v="0.66249999999999998"/>
    <n v="0.66249999999999998"/>
    <n v="16"/>
    <n v="6.25E-2"/>
    <n v="1"/>
    <n v="0"/>
    <n v="0"/>
    <n v="0"/>
    <n v="0.66249999999999998"/>
    <x v="1032"/>
    <n v="-1"/>
    <n v="0"/>
    <s v="NA"/>
    <n v="0"/>
    <n v="0"/>
    <n v="0"/>
    <n v="0.59624999999999995"/>
    <n v="-0.69562500000000005"/>
    <n v="6.6250000000000031E-2"/>
    <n v="3.3125000000000071E-2"/>
  </r>
  <r>
    <x v="0"/>
    <s v="france airline"/>
    <s v="Advanced"/>
    <x v="1"/>
    <s v="DC to France Sale"/>
    <s v=""/>
    <n v="6.25"/>
    <n v="1"/>
    <n v="0.66249999999999998"/>
    <n v="0.66249999999999998"/>
    <n v="10"/>
    <n v="0.1"/>
    <n v="1"/>
    <n v="0"/>
    <n v="0"/>
    <n v="0"/>
    <n v="0.66249999999999998"/>
    <x v="1032"/>
    <n v="-1"/>
    <n v="0"/>
    <s v="NA"/>
    <n v="0"/>
    <n v="0"/>
    <n v="0"/>
    <n v="0.59624999999999995"/>
    <n v="-0.69562500000000005"/>
    <n v="6.6250000000000031E-2"/>
    <n v="3.3125000000000071E-2"/>
  </r>
  <r>
    <x v="0"/>
    <s v="cheap international air flight"/>
    <s v="Advanced"/>
    <x v="14"/>
    <s v="Cheap International Philadelphia"/>
    <s v=""/>
    <n v="6.25"/>
    <n v="1"/>
    <n v="0.67500000000000004"/>
    <n v="0.67500000000000004"/>
    <n v="2"/>
    <n v="0.5"/>
    <n v="1"/>
    <n v="0"/>
    <n v="0"/>
    <n v="0"/>
    <n v="0.67500000000000004"/>
    <x v="399"/>
    <n v="-1"/>
    <n v="0"/>
    <s v="NA"/>
    <n v="0"/>
    <n v="0"/>
    <n v="0"/>
    <n v="0.60750000000000004"/>
    <n v="-0.7087500000000001"/>
    <n v="6.7500000000000004E-2"/>
    <n v="3.3750000000000058E-2"/>
  </r>
  <r>
    <x v="0"/>
    <s v="pisa flight"/>
    <s v="Advanced"/>
    <x v="5"/>
    <s v="San Francisco to Pisa Sale"/>
    <s v=""/>
    <n v="6.25"/>
    <n v="1"/>
    <n v="0.67500000000000004"/>
    <n v="0.67500000000000004"/>
    <n v="57"/>
    <n v="1.7543859649122799E-2"/>
    <n v="1"/>
    <n v="0"/>
    <n v="0"/>
    <n v="0"/>
    <n v="0.67500000000000004"/>
    <x v="399"/>
    <n v="-1"/>
    <n v="0"/>
    <s v="NA"/>
    <n v="0"/>
    <n v="0"/>
    <n v="0"/>
    <n v="0.60750000000000004"/>
    <n v="-0.7087500000000001"/>
    <n v="6.7500000000000004E-2"/>
    <n v="3.3750000000000058E-2"/>
  </r>
  <r>
    <x v="0"/>
    <s v="low international airfare"/>
    <s v="Advanced"/>
    <x v="11"/>
    <s v="Low International Houston"/>
    <s v=""/>
    <n v="6.25"/>
    <n v="1"/>
    <n v="0.6875"/>
    <n v="0.6875"/>
    <n v="5"/>
    <n v="0.2"/>
    <n v="2.8"/>
    <n v="0"/>
    <n v="0"/>
    <n v="0"/>
    <n v="0.6875"/>
    <x v="1056"/>
    <n v="-1"/>
    <n v="0"/>
    <s v="NA"/>
    <n v="0"/>
    <n v="0"/>
    <n v="0"/>
    <n v="0.61875000000000002"/>
    <n v="-0.72187500000000004"/>
    <n v="6.8749999999999978E-2"/>
    <n v="3.4375000000000044E-2"/>
  </r>
  <r>
    <x v="0"/>
    <s v="ny to athens"/>
    <s v="Advanced"/>
    <x v="0"/>
    <s v="Athens"/>
    <s v=""/>
    <n v="6.25"/>
    <n v="1"/>
    <n v="0.6875"/>
    <n v="0.6875"/>
    <n v="2"/>
    <n v="0.5"/>
    <n v="1"/>
    <n v="0"/>
    <n v="0"/>
    <n v="0"/>
    <n v="0.6875"/>
    <x v="1056"/>
    <n v="-1"/>
    <n v="0"/>
    <s v="NA"/>
    <n v="0"/>
    <n v="0"/>
    <n v="0"/>
    <n v="0.61875000000000002"/>
    <n v="-0.72187500000000004"/>
    <n v="6.8749999999999978E-2"/>
    <n v="3.4375000000000044E-2"/>
  </r>
  <r>
    <x v="0"/>
    <s v="france flight"/>
    <s v="Advanced"/>
    <x v="5"/>
    <s v="San Francisco to France Sale"/>
    <s v=""/>
    <n v="6.25"/>
    <n v="1"/>
    <n v="0.7"/>
    <n v="0.7"/>
    <n v="14"/>
    <n v="7.1428571428571397E-2"/>
    <n v="3.64"/>
    <n v="0"/>
    <n v="0"/>
    <n v="0"/>
    <n v="0.7"/>
    <x v="620"/>
    <n v="-1"/>
    <n v="0"/>
    <s v="NA"/>
    <n v="0"/>
    <n v="0"/>
    <n v="0"/>
    <n v="0.63"/>
    <n v="-0.73499999999999999"/>
    <n v="6.9999999999999951E-2"/>
    <n v="3.5000000000000031E-2"/>
  </r>
  <r>
    <x v="0"/>
    <s v="marseille airfare"/>
    <s v="Standard"/>
    <x v="18"/>
    <s v="Nice"/>
    <s v=""/>
    <n v="6.25"/>
    <n v="1"/>
    <n v="0.71250000000000002"/>
    <n v="0.71250000000000002"/>
    <n v="156"/>
    <n v="6.41025641025641E-3"/>
    <n v="1.0584615384615399"/>
    <n v="0"/>
    <n v="0"/>
    <n v="0"/>
    <n v="0.71250000000000002"/>
    <x v="1057"/>
    <n v="-1"/>
    <n v="0"/>
    <s v="NA"/>
    <n v="0"/>
    <n v="0"/>
    <n v="0"/>
    <n v="0.64124999999999999"/>
    <n v="-0.74812500000000004"/>
    <n v="7.1250000000000036E-2"/>
    <n v="3.5625000000000018E-2"/>
  </r>
  <r>
    <x v="0"/>
    <s v="discount international airline"/>
    <s v="Advanced"/>
    <x v="15"/>
    <s v="Discount International Chicago"/>
    <s v=""/>
    <n v="6.25"/>
    <n v="1"/>
    <n v="0.72499999999999998"/>
    <n v="0.72499999999999998"/>
    <n v="4"/>
    <n v="0.25"/>
    <n v="2"/>
    <n v="0"/>
    <n v="0"/>
    <n v="0"/>
    <n v="0.72499999999999998"/>
    <x v="646"/>
    <n v="-1"/>
    <n v="0"/>
    <s v="NA"/>
    <n v="0"/>
    <n v="0"/>
    <n v="0"/>
    <n v="0.65249999999999997"/>
    <n v="-0.76124999999999998"/>
    <n v="7.2500000000000009E-2"/>
    <n v="3.6250000000000004E-2"/>
  </r>
  <r>
    <x v="0"/>
    <s v="discount international airline ticket"/>
    <s v="Advanced"/>
    <x v="8"/>
    <s v="Discount International Miami"/>
    <s v=""/>
    <n v="6.25"/>
    <n v="1"/>
    <n v="0.72499999999999998"/>
    <n v="0.72499999999999998"/>
    <n v="1"/>
    <n v="1"/>
    <n v="1"/>
    <n v="0"/>
    <n v="0"/>
    <n v="0"/>
    <n v="0.72499999999999998"/>
    <x v="646"/>
    <n v="-1"/>
    <n v="0"/>
    <s v="NA"/>
    <n v="0"/>
    <n v="0"/>
    <n v="0"/>
    <n v="0.65249999999999997"/>
    <n v="-0.76124999999999998"/>
    <n v="7.2500000000000009E-2"/>
    <n v="3.6250000000000004E-2"/>
  </r>
  <r>
    <x v="0"/>
    <s v="paris ticket"/>
    <s v="Advanced"/>
    <x v="15"/>
    <s v="Chicago to Paris Sale"/>
    <s v=""/>
    <n v="6.25"/>
    <n v="1"/>
    <n v="0.76249999999999996"/>
    <n v="0.76249999999999996"/>
    <n v="1"/>
    <n v="1"/>
    <n v="1"/>
    <n v="0"/>
    <n v="0"/>
    <n v="0"/>
    <n v="0.76249999999999996"/>
    <x v="758"/>
    <n v="-1"/>
    <n v="0"/>
    <s v="NA"/>
    <n v="0"/>
    <n v="0"/>
    <n v="0"/>
    <n v="0.68625000000000003"/>
    <n v="-0.80062500000000003"/>
    <n v="7.6249999999999929E-2"/>
    <n v="3.8125000000000075E-2"/>
  </r>
  <r>
    <x v="0"/>
    <s v="cheap international airport"/>
    <s v="Advanced"/>
    <x v="7"/>
    <s v="Cheap International New York"/>
    <s v=""/>
    <n v="6.25"/>
    <n v="1"/>
    <n v="0.76249999999999996"/>
    <n v="0.76249999999999996"/>
    <n v="2"/>
    <n v="0.5"/>
    <n v="1"/>
    <n v="0"/>
    <n v="0"/>
    <n v="0"/>
    <n v="0.76249999999999996"/>
    <x v="758"/>
    <n v="-1"/>
    <n v="0"/>
    <s v="NA"/>
    <n v="0"/>
    <n v="0"/>
    <n v="0"/>
    <n v="0.68625000000000003"/>
    <n v="-0.80062500000000003"/>
    <n v="7.6249999999999929E-2"/>
    <n v="3.8125000000000075E-2"/>
  </r>
  <r>
    <x v="0"/>
    <s v="italy cheap ticket"/>
    <s v="Advanced"/>
    <x v="0"/>
    <s v="Italy"/>
    <s v=""/>
    <n v="6.25"/>
    <n v="1"/>
    <n v="0.76249999999999996"/>
    <n v="0.76249999999999996"/>
    <n v="10"/>
    <n v="0.1"/>
    <n v="1"/>
    <n v="0"/>
    <n v="0"/>
    <n v="0"/>
    <n v="0.76249999999999996"/>
    <x v="758"/>
    <n v="-1"/>
    <n v="0"/>
    <s v="NA"/>
    <n v="0"/>
    <n v="0"/>
    <n v="0"/>
    <n v="0.68625000000000003"/>
    <n v="-0.80062500000000003"/>
    <n v="7.6249999999999929E-2"/>
    <n v="3.8125000000000075E-2"/>
  </r>
  <r>
    <x v="0"/>
    <s v="paris ticket"/>
    <s v="Advanced"/>
    <x v="11"/>
    <s v="Houston to Paris Sale"/>
    <s v=""/>
    <n v="6.25"/>
    <n v="1"/>
    <n v="0.77500000000000002"/>
    <n v="0.77500000000000002"/>
    <n v="5"/>
    <n v="0.2"/>
    <n v="1.2"/>
    <n v="0"/>
    <n v="0"/>
    <n v="0"/>
    <n v="0.77500000000000002"/>
    <x v="400"/>
    <n v="-1"/>
    <n v="0"/>
    <s v="NA"/>
    <n v="0"/>
    <n v="0"/>
    <n v="0"/>
    <n v="0.69750000000000001"/>
    <n v="-0.81375000000000008"/>
    <n v="7.7500000000000013E-2"/>
    <n v="3.8750000000000062E-2"/>
  </r>
  <r>
    <x v="0"/>
    <s v="bargain international air fare"/>
    <s v="Advanced"/>
    <x v="10"/>
    <s v="Bargain International Boston"/>
    <s v=""/>
    <n v="6.25"/>
    <n v="1"/>
    <n v="0.78749999999999998"/>
    <n v="0.78749999999999998"/>
    <n v="1"/>
    <n v="1"/>
    <n v="1"/>
    <n v="0"/>
    <n v="0"/>
    <n v="0"/>
    <n v="0.78749999999999998"/>
    <x v="1266"/>
    <n v="-1"/>
    <n v="0"/>
    <s v="NA"/>
    <n v="0"/>
    <n v="0"/>
    <n v="0"/>
    <n v="0.70874999999999999"/>
    <n v="-0.82687500000000003"/>
    <n v="7.8749999999999987E-2"/>
    <n v="3.9375000000000049E-2"/>
  </r>
  <r>
    <x v="0"/>
    <s v="international airline fare"/>
    <s v="Advanced"/>
    <x v="19"/>
    <s v="International Atlanta"/>
    <s v=""/>
    <n v="6.25"/>
    <n v="1"/>
    <n v="0.8"/>
    <n v="0.8"/>
    <n v="1"/>
    <n v="1"/>
    <n v="1"/>
    <n v="0"/>
    <n v="0"/>
    <n v="0"/>
    <n v="0.8"/>
    <x v="1161"/>
    <n v="-1"/>
    <n v="0"/>
    <s v="NA"/>
    <n v="0"/>
    <n v="0"/>
    <n v="0"/>
    <n v="0.72000000000000008"/>
    <n v="-0.84000000000000008"/>
    <n v="7.999999999999996E-2"/>
    <n v="4.0000000000000036E-2"/>
  </r>
  <r>
    <x v="0"/>
    <s v="madrid cheap airline ticket"/>
    <s v="Advanced"/>
    <x v="15"/>
    <s v="Chicago to Madrid Sale"/>
    <s v=""/>
    <n v="6.25"/>
    <n v="1"/>
    <n v="0.8"/>
    <n v="0.8"/>
    <n v="2"/>
    <n v="0.5"/>
    <n v="1"/>
    <n v="0"/>
    <n v="0"/>
    <n v="0"/>
    <n v="0.8"/>
    <x v="1161"/>
    <n v="-1"/>
    <n v="0"/>
    <s v="NA"/>
    <n v="0"/>
    <n v="0"/>
    <n v="0"/>
    <n v="0.72000000000000008"/>
    <n v="-0.84000000000000008"/>
    <n v="7.999999999999996E-2"/>
    <n v="4.0000000000000036E-2"/>
  </r>
  <r>
    <x v="0"/>
    <s v="cheap international air fare"/>
    <s v="Advanced"/>
    <x v="9"/>
    <s v="Cheap International Detroit"/>
    <s v=""/>
    <n v="6.25"/>
    <n v="1"/>
    <n v="0.8"/>
    <n v="0.8"/>
    <n v="2"/>
    <n v="0.5"/>
    <n v="1"/>
    <n v="0"/>
    <n v="0"/>
    <n v="0"/>
    <n v="0.8"/>
    <x v="1161"/>
    <n v="-1"/>
    <n v="0"/>
    <s v="NA"/>
    <n v="0"/>
    <n v="0"/>
    <n v="0"/>
    <n v="0.72000000000000008"/>
    <n v="-0.84000000000000008"/>
    <n v="7.999999999999996E-2"/>
    <n v="4.0000000000000036E-2"/>
  </r>
  <r>
    <x v="0"/>
    <s v="venice ticket"/>
    <s v="Advanced"/>
    <x v="0"/>
    <s v="Venice"/>
    <s v=""/>
    <n v="6.25"/>
    <n v="1"/>
    <n v="0.8"/>
    <n v="0.8"/>
    <n v="56"/>
    <n v="1.7857142857142901E-2"/>
    <n v="1.4285714285714299"/>
    <n v="0"/>
    <n v="0"/>
    <n v="0"/>
    <n v="0.8"/>
    <x v="1161"/>
    <n v="-1"/>
    <n v="0"/>
    <s v="NA"/>
    <n v="0"/>
    <n v="0"/>
    <n v="0"/>
    <n v="0.72000000000000008"/>
    <n v="-0.84000000000000008"/>
    <n v="7.999999999999996E-2"/>
    <n v="4.0000000000000036E-2"/>
  </r>
  <r>
    <x v="0"/>
    <s v="france cheap flight"/>
    <s v="Advanced"/>
    <x v="17"/>
    <s v="Los Angeles to France Sale"/>
    <s v=""/>
    <n v="6.25"/>
    <n v="1"/>
    <n v="0.8125"/>
    <n v="0.8125"/>
    <n v="9"/>
    <n v="0.11111111111111099"/>
    <n v="3.8888888888888902"/>
    <n v="0"/>
    <n v="0"/>
    <n v="0"/>
    <n v="0.8125"/>
    <x v="401"/>
    <n v="-1"/>
    <n v="0"/>
    <s v="NA"/>
    <n v="0"/>
    <n v="0"/>
    <n v="0"/>
    <n v="0.73125000000000007"/>
    <n v="-0.85312500000000002"/>
    <n v="8.1249999999999933E-2"/>
    <n v="4.0625000000000022E-2"/>
  </r>
  <r>
    <x v="0"/>
    <s v="cheap europe air ticket"/>
    <s v="Advanced"/>
    <x v="9"/>
    <s v="Cheap Europe Detroit"/>
    <s v=""/>
    <n v="6.25"/>
    <n v="1"/>
    <n v="0.82499999999999996"/>
    <n v="0.82499999999999996"/>
    <n v="1"/>
    <n v="1"/>
    <n v="1"/>
    <n v="0"/>
    <n v="0"/>
    <n v="0"/>
    <n v="0.82499999999999996"/>
    <x v="588"/>
    <n v="-1"/>
    <n v="0"/>
    <s v="NA"/>
    <n v="0"/>
    <n v="0"/>
    <n v="0"/>
    <n v="0.74249999999999994"/>
    <n v="-0.86624999999999996"/>
    <n v="8.2500000000000018E-2"/>
    <n v="4.1250000000000009E-2"/>
  </r>
  <r>
    <x v="0"/>
    <s v="france cheap flight"/>
    <s v="Advanced"/>
    <x v="7"/>
    <s v="New York to France Sale"/>
    <s v=""/>
    <n v="6.25"/>
    <n v="1"/>
    <n v="0.82499999999999996"/>
    <n v="0.82499999999999996"/>
    <n v="10"/>
    <n v="0.1"/>
    <n v="2.8"/>
    <n v="0"/>
    <n v="0"/>
    <n v="0"/>
    <n v="0.82499999999999996"/>
    <x v="588"/>
    <n v="-1"/>
    <n v="0"/>
    <s v="NA"/>
    <n v="0"/>
    <n v="0"/>
    <n v="0"/>
    <n v="0.74249999999999994"/>
    <n v="-0.86624999999999996"/>
    <n v="8.2500000000000018E-2"/>
    <n v="4.1250000000000009E-2"/>
  </r>
  <r>
    <x v="0"/>
    <s v="barcelona flights"/>
    <s v="Advanced"/>
    <x v="19"/>
    <s v="Atlanta to Barcelona Sale"/>
    <s v=""/>
    <n v="6.25"/>
    <n v="1"/>
    <n v="0.83750000000000002"/>
    <n v="0.83750000000000002"/>
    <n v="31"/>
    <n v="3.2258064516128997E-2"/>
    <n v="1"/>
    <n v="0"/>
    <n v="0"/>
    <n v="0"/>
    <n v="0.83750000000000002"/>
    <x v="589"/>
    <n v="-1"/>
    <n v="0"/>
    <s v="NA"/>
    <n v="0"/>
    <n v="0"/>
    <n v="0"/>
    <n v="0.75375000000000003"/>
    <n v="-0.87937500000000002"/>
    <n v="8.3749999999999991E-2"/>
    <n v="4.1874999999999996E-2"/>
  </r>
  <r>
    <x v="0"/>
    <s v="spain cheap ticket"/>
    <s v="Advanced"/>
    <x v="15"/>
    <s v="Chicago to Spain Sale"/>
    <s v=""/>
    <n v="6.25"/>
    <n v="1"/>
    <n v="0.875"/>
    <n v="0.875"/>
    <n v="1"/>
    <n v="1"/>
    <n v="1"/>
    <n v="0"/>
    <n v="0"/>
    <n v="0"/>
    <n v="0.875"/>
    <x v="622"/>
    <n v="-1"/>
    <n v="0"/>
    <s v="NA"/>
    <n v="0"/>
    <n v="0"/>
    <n v="0"/>
    <n v="0.78749999999999998"/>
    <n v="-0.91875000000000007"/>
    <n v="8.7500000000000022E-2"/>
    <n v="4.3750000000000067E-2"/>
  </r>
  <r>
    <x v="0"/>
    <s v="italy airfares"/>
    <s v="Advanced"/>
    <x v="19"/>
    <s v="Atlanta to Italy Sale"/>
    <s v=""/>
    <n v="6.25"/>
    <n v="1"/>
    <n v="0.88749999999999996"/>
    <n v="0.88749999999999996"/>
    <n v="2"/>
    <n v="0.5"/>
    <n v="1"/>
    <n v="0"/>
    <n v="0"/>
    <n v="0"/>
    <n v="0.88749999999999996"/>
    <x v="1267"/>
    <n v="-1"/>
    <n v="0"/>
    <s v="NA"/>
    <n v="0"/>
    <n v="0"/>
    <n v="0"/>
    <n v="0.79874999999999996"/>
    <n v="-0.93187500000000001"/>
    <n v="8.8749999999999996E-2"/>
    <n v="4.4375000000000053E-2"/>
  </r>
  <r>
    <x v="0"/>
    <s v="cheap international plane ticket"/>
    <s v="Advanced"/>
    <x v="1"/>
    <s v="Cheap International DC"/>
    <s v=""/>
    <n v="6.25"/>
    <n v="1"/>
    <n v="0.88749999999999996"/>
    <n v="0.88749999999999996"/>
    <n v="15"/>
    <n v="6.6666666666666693E-2"/>
    <n v="1.86666666666667"/>
    <n v="0"/>
    <n v="0"/>
    <n v="0"/>
    <n v="0.88749999999999996"/>
    <x v="1267"/>
    <n v="-1"/>
    <n v="0"/>
    <s v="NA"/>
    <n v="0"/>
    <n v="0"/>
    <n v="0"/>
    <n v="0.79874999999999996"/>
    <n v="-0.93187500000000001"/>
    <n v="8.8749999999999996E-2"/>
    <n v="4.4375000000000053E-2"/>
  </r>
  <r>
    <x v="0"/>
    <s v="international flight deal"/>
    <s v="Advanced"/>
    <x v="7"/>
    <s v="International New York"/>
    <s v=""/>
    <n v="6.25"/>
    <n v="1"/>
    <n v="0.88749999999999996"/>
    <n v="0.88749999999999996"/>
    <n v="2"/>
    <n v="0.5"/>
    <n v="3"/>
    <n v="0"/>
    <n v="0"/>
    <n v="0"/>
    <n v="0.88749999999999996"/>
    <x v="1267"/>
    <n v="-1"/>
    <n v="0"/>
    <s v="NA"/>
    <n v="0"/>
    <n v="0"/>
    <n v="0"/>
    <n v="0.79874999999999996"/>
    <n v="-0.93187500000000001"/>
    <n v="8.8749999999999996E-2"/>
    <n v="4.4375000000000053E-2"/>
  </r>
  <r>
    <x v="0"/>
    <s v="europe airline tickets"/>
    <s v="Advanced"/>
    <x v="19"/>
    <s v="Europe Atlanta"/>
    <s v=""/>
    <n v="6.25"/>
    <n v="1"/>
    <n v="0.9"/>
    <n v="0.9"/>
    <n v="4"/>
    <n v="0.25"/>
    <n v="2"/>
    <n v="0"/>
    <n v="0"/>
    <n v="0"/>
    <n v="0.9"/>
    <x v="590"/>
    <n v="-1"/>
    <n v="0"/>
    <s v="NA"/>
    <n v="0"/>
    <n v="0"/>
    <n v="0"/>
    <n v="0.81"/>
    <n v="-0.94500000000000006"/>
    <n v="8.9999999999999969E-2"/>
    <n v="4.500000000000004E-2"/>
  </r>
  <r>
    <x v="0"/>
    <s v="italy cheap airfares"/>
    <s v="Advanced"/>
    <x v="19"/>
    <s v="Atlanta to Italy Sale"/>
    <s v=""/>
    <n v="6.25"/>
    <n v="1"/>
    <n v="0.91249999999999998"/>
    <n v="0.91249999999999998"/>
    <n v="4"/>
    <n v="0.25"/>
    <n v="1"/>
    <n v="0"/>
    <n v="0"/>
    <n v="0"/>
    <n v="0.91249999999999998"/>
    <x v="650"/>
    <n v="-1"/>
    <n v="0"/>
    <s v="NA"/>
    <n v="0"/>
    <n v="0"/>
    <n v="0"/>
    <n v="0.82125000000000004"/>
    <n v="-0.958125"/>
    <n v="9.1249999999999942E-2"/>
    <n v="4.5625000000000027E-2"/>
  </r>
  <r>
    <x v="0"/>
    <s v="pisa flight"/>
    <s v="Advanced"/>
    <x v="23"/>
    <s v="Cincinnati to Pisa Sale"/>
    <s v=""/>
    <n v="6.25"/>
    <n v="1"/>
    <n v="0.91249999999999998"/>
    <n v="0.91249999999999998"/>
    <n v="2"/>
    <n v="0.5"/>
    <n v="1"/>
    <n v="0"/>
    <n v="0"/>
    <n v="0"/>
    <n v="0.91249999999999998"/>
    <x v="650"/>
    <n v="-1"/>
    <n v="0"/>
    <s v="NA"/>
    <n v="0"/>
    <n v="0"/>
    <n v="0"/>
    <n v="0.82125000000000004"/>
    <n v="-0.958125"/>
    <n v="9.1249999999999942E-2"/>
    <n v="4.5625000000000027E-2"/>
  </r>
  <r>
    <x v="0"/>
    <s v="florence ticket"/>
    <s v="Advanced"/>
    <x v="0"/>
    <s v="Florence"/>
    <s v=""/>
    <n v="6.25"/>
    <n v="1"/>
    <n v="0.91249999999999998"/>
    <n v="0.91249999999999998"/>
    <n v="76"/>
    <n v="1.3157894736842099E-2"/>
    <n v="2.38105263157895"/>
    <n v="0"/>
    <n v="0"/>
    <n v="0"/>
    <n v="0.91249999999999998"/>
    <x v="650"/>
    <n v="-1"/>
    <n v="0"/>
    <s v="NA"/>
    <n v="0"/>
    <n v="0"/>
    <n v="0"/>
    <n v="0.82125000000000004"/>
    <n v="-0.958125"/>
    <n v="9.1249999999999942E-2"/>
    <n v="4.5625000000000027E-2"/>
  </r>
  <r>
    <x v="0"/>
    <s v="stuttgart airline"/>
    <s v="Advanced"/>
    <x v="0"/>
    <s v="Stuttgart"/>
    <s v=""/>
    <n v="6.25"/>
    <n v="1"/>
    <n v="0.91249999999999998"/>
    <n v="0.91249999999999998"/>
    <n v="1"/>
    <n v="1"/>
    <n v="1"/>
    <n v="0"/>
    <n v="0"/>
    <n v="0"/>
    <n v="0.91249999999999998"/>
    <x v="650"/>
    <n v="-1"/>
    <n v="0"/>
    <s v="NA"/>
    <n v="0"/>
    <n v="0"/>
    <n v="0"/>
    <n v="0.82125000000000004"/>
    <n v="-0.958125"/>
    <n v="9.1249999999999942E-2"/>
    <n v="4.5625000000000027E-2"/>
  </r>
  <r>
    <x v="0"/>
    <s v="lyon france airport"/>
    <s v="Standard"/>
    <x v="18"/>
    <s v="Lyon"/>
    <s v=""/>
    <n v="6.25"/>
    <n v="2"/>
    <n v="0.91249999999999998"/>
    <n v="0.45624999999999999"/>
    <n v="37"/>
    <n v="5.4054054054054099E-2"/>
    <n v="1.0243243243243201"/>
    <n v="0"/>
    <n v="0"/>
    <n v="0"/>
    <n v="0.91249999999999998"/>
    <x v="650"/>
    <n v="-1"/>
    <n v="0"/>
    <s v="NA"/>
    <n v="0"/>
    <n v="0"/>
    <n v="0"/>
    <n v="0.82125000000000004"/>
    <n v="-0.958125"/>
    <n v="9.1249999999999942E-2"/>
    <n v="4.5625000000000027E-2"/>
  </r>
  <r>
    <x v="0"/>
    <s v="international plane ticket"/>
    <s v="Advanced"/>
    <x v="10"/>
    <s v="International Boston"/>
    <s v=""/>
    <n v="6.25"/>
    <n v="1"/>
    <n v="0.92500000000000004"/>
    <n v="0.92500000000000004"/>
    <n v="5"/>
    <n v="0.2"/>
    <n v="1"/>
    <n v="0"/>
    <n v="0"/>
    <n v="0"/>
    <n v="0.92500000000000004"/>
    <x v="402"/>
    <n v="-1"/>
    <n v="0"/>
    <s v="NA"/>
    <n v="0"/>
    <n v="0"/>
    <n v="0"/>
    <n v="0.83250000000000002"/>
    <n v="-0.97125000000000006"/>
    <n v="9.2500000000000027E-2"/>
    <n v="4.6250000000000013E-2"/>
  </r>
  <r>
    <x v="0"/>
    <s v="malaga airfare"/>
    <s v="Advanced"/>
    <x v="15"/>
    <s v="Chicago to Malaga Sale"/>
    <s v=""/>
    <n v="6.25"/>
    <n v="1"/>
    <n v="0.92500000000000004"/>
    <n v="0.92500000000000004"/>
    <n v="5"/>
    <n v="0.2"/>
    <n v="1"/>
    <n v="0"/>
    <n v="0"/>
    <n v="0"/>
    <n v="0.92500000000000004"/>
    <x v="402"/>
    <n v="-1"/>
    <n v="0"/>
    <s v="NA"/>
    <n v="0"/>
    <n v="0"/>
    <n v="0"/>
    <n v="0.83250000000000002"/>
    <n v="-0.97125000000000006"/>
    <n v="9.2500000000000027E-2"/>
    <n v="4.6250000000000013E-2"/>
  </r>
  <r>
    <x v="0"/>
    <s v="international plane ticket"/>
    <s v="Advanced"/>
    <x v="7"/>
    <s v="International New York"/>
    <s v=""/>
    <n v="6.25"/>
    <n v="1"/>
    <n v="0.92500000000000004"/>
    <n v="0.92500000000000004"/>
    <n v="5"/>
    <n v="0.2"/>
    <n v="3"/>
    <n v="0"/>
    <n v="0"/>
    <n v="0"/>
    <n v="0.92500000000000004"/>
    <x v="402"/>
    <n v="-1"/>
    <n v="0"/>
    <s v="NA"/>
    <n v="0"/>
    <n v="0"/>
    <n v="0"/>
    <n v="0.83250000000000002"/>
    <n v="-0.97125000000000006"/>
    <n v="9.2500000000000027E-2"/>
    <n v="4.6250000000000013E-2"/>
  </r>
  <r>
    <x v="0"/>
    <s v="discount international flight"/>
    <s v="Advanced"/>
    <x v="5"/>
    <s v="Discount International San Francisco"/>
    <s v=""/>
    <n v="6.25"/>
    <n v="1"/>
    <n v="0.92500000000000004"/>
    <n v="0.92500000000000004"/>
    <n v="30"/>
    <n v="3.3333333333333298E-2"/>
    <n v="3.3953333333333302"/>
    <n v="0"/>
    <n v="0"/>
    <n v="0"/>
    <n v="0.92500000000000004"/>
    <x v="402"/>
    <n v="-1"/>
    <n v="0"/>
    <s v="NA"/>
    <n v="0"/>
    <n v="0"/>
    <n v="0"/>
    <n v="0.83250000000000002"/>
    <n v="-0.97125000000000006"/>
    <n v="9.2500000000000027E-2"/>
    <n v="4.6250000000000013E-2"/>
  </r>
  <r>
    <x v="0"/>
    <s v="paris travel bargain"/>
    <s v="Standard"/>
    <x v="12"/>
    <s v="Paris"/>
    <s v=""/>
    <n v="6.25"/>
    <n v="1"/>
    <n v="0.92500000000000004"/>
    <n v="0.92500000000000004"/>
    <n v="70"/>
    <n v="1.4285714285714299E-2"/>
    <n v="1.1542857142857099"/>
    <n v="0"/>
    <n v="0"/>
    <n v="0"/>
    <n v="0.92500000000000004"/>
    <x v="402"/>
    <n v="-1"/>
    <n v="0"/>
    <s v="NA"/>
    <n v="0"/>
    <n v="0"/>
    <n v="0"/>
    <n v="0.83250000000000002"/>
    <n v="-0.97125000000000006"/>
    <n v="9.2500000000000027E-2"/>
    <n v="4.6250000000000013E-2"/>
  </r>
  <r>
    <x v="0"/>
    <s v="cheap international air flights"/>
    <s v="Advanced"/>
    <x v="19"/>
    <s v="Cheap International Atlanta"/>
    <s v=""/>
    <n v="6.25"/>
    <n v="1"/>
    <n v="0.9375"/>
    <n v="0.9375"/>
    <n v="14"/>
    <n v="7.1428571428571397E-2"/>
    <n v="1"/>
    <n v="0"/>
    <n v="0"/>
    <n v="0"/>
    <n v="0.9375"/>
    <x v="591"/>
    <n v="-1"/>
    <n v="0"/>
    <s v="NA"/>
    <n v="0"/>
    <n v="0"/>
    <n v="0"/>
    <n v="0.84375"/>
    <n v="-0.984375"/>
    <n v="9.375E-2"/>
    <n v="4.6875E-2"/>
  </r>
  <r>
    <x v="0"/>
    <s v="europe ticket"/>
    <s v="Advanced"/>
    <x v="19"/>
    <s v="Europe Atlanta"/>
    <s v=""/>
    <n v="6.25"/>
    <n v="1"/>
    <n v="0.95"/>
    <n v="0.95"/>
    <n v="5"/>
    <n v="0.2"/>
    <n v="1"/>
    <n v="0"/>
    <n v="0"/>
    <n v="0"/>
    <n v="0.95"/>
    <x v="623"/>
    <n v="-1"/>
    <n v="0"/>
    <s v="NA"/>
    <n v="0"/>
    <n v="0"/>
    <n v="0"/>
    <n v="0.85499999999999998"/>
    <n v="-0.99749999999999994"/>
    <n v="9.4999999999999973E-2"/>
    <n v="4.7499999999999987E-2"/>
  </r>
  <r>
    <x v="0"/>
    <s v="greece airport"/>
    <s v="Advanced"/>
    <x v="17"/>
    <s v="Los Angeles to Greece Sale"/>
    <s v=""/>
    <n v="6.25"/>
    <n v="1"/>
    <n v="0.95"/>
    <n v="0.95"/>
    <n v="3"/>
    <n v="0.33333333333333298"/>
    <n v="1"/>
    <n v="0"/>
    <n v="0"/>
    <n v="0"/>
    <n v="0.95"/>
    <x v="623"/>
    <n v="-1"/>
    <n v="0"/>
    <s v="NA"/>
    <n v="0"/>
    <n v="0"/>
    <n v="0"/>
    <n v="0.85499999999999998"/>
    <n v="-0.99749999999999994"/>
    <n v="9.4999999999999973E-2"/>
    <n v="4.7499999999999987E-2"/>
  </r>
  <r>
    <x v="0"/>
    <s v="flight to hanover"/>
    <s v="Advanced"/>
    <x v="0"/>
    <s v="Hanover"/>
    <s v=""/>
    <n v="6.25"/>
    <n v="1"/>
    <n v="0.95"/>
    <n v="0.95"/>
    <n v="389"/>
    <n v="2.5706940874036001E-3"/>
    <n v="1.0293316195372799"/>
    <n v="0"/>
    <n v="0"/>
    <n v="0"/>
    <n v="0.95"/>
    <x v="623"/>
    <n v="-1"/>
    <n v="0"/>
    <s v="NA"/>
    <n v="0"/>
    <n v="0"/>
    <n v="0"/>
    <n v="0.85499999999999998"/>
    <n v="-0.99749999999999994"/>
    <n v="9.4999999999999973E-2"/>
    <n v="4.7499999999999987E-2"/>
  </r>
  <r>
    <x v="0"/>
    <s v="cheap europe ticket"/>
    <s v="Advanced"/>
    <x v="11"/>
    <s v="Cheap Europe Houston"/>
    <s v=""/>
    <n v="6.25"/>
    <n v="1"/>
    <n v="0.96250000000000002"/>
    <n v="0.96250000000000002"/>
    <n v="189"/>
    <n v="5.2910052910052898E-3"/>
    <n v="5.3902645502645496"/>
    <n v="0"/>
    <n v="0"/>
    <n v="0"/>
    <n v="0.96250000000000002"/>
    <x v="714"/>
    <n v="-1"/>
    <n v="0"/>
    <s v="NA"/>
    <n v="0"/>
    <n v="0"/>
    <n v="0"/>
    <n v="0.86625000000000008"/>
    <n v="-1.0106250000000001"/>
    <n v="9.6249999999999947E-2"/>
    <n v="4.8125000000000084E-2"/>
  </r>
  <r>
    <x v="0"/>
    <s v="athens flight"/>
    <s v="Advanced"/>
    <x v="17"/>
    <s v="Los Angeles to Athens Sale"/>
    <s v=""/>
    <n v="6.25"/>
    <n v="1"/>
    <n v="0.97499999999999998"/>
    <n v="0.97499999999999998"/>
    <n v="54"/>
    <n v="1.85185185185185E-2"/>
    <n v="1"/>
    <n v="0"/>
    <n v="0"/>
    <n v="0"/>
    <n v="0.97499999999999998"/>
    <x v="744"/>
    <n v="-1"/>
    <n v="0"/>
    <s v="NA"/>
    <n v="0"/>
    <n v="0"/>
    <n v="0"/>
    <n v="0.87749999999999995"/>
    <n v="-1.0237499999999999"/>
    <n v="9.7500000000000031E-2"/>
    <n v="4.874999999999996E-2"/>
  </r>
  <r>
    <x v="0"/>
    <s v="cheap international airline fare"/>
    <s v="Advanced"/>
    <x v="5"/>
    <s v="Cheap International San Francisco"/>
    <s v=""/>
    <n v="6.25"/>
    <n v="1"/>
    <n v="0.97499999999999998"/>
    <n v="0.97499999999999998"/>
    <n v="6"/>
    <n v="0.16666666666666699"/>
    <n v="1"/>
    <n v="0"/>
    <n v="0"/>
    <n v="0"/>
    <n v="0.97499999999999998"/>
    <x v="744"/>
    <n v="-1"/>
    <n v="0"/>
    <s v="NA"/>
    <n v="0"/>
    <n v="0"/>
    <n v="0"/>
    <n v="0.87749999999999995"/>
    <n v="-1.0237499999999999"/>
    <n v="9.7500000000000031E-2"/>
    <n v="4.874999999999996E-2"/>
  </r>
  <r>
    <x v="0"/>
    <s v="england cheap ticket"/>
    <s v="Standard"/>
    <x v="0"/>
    <s v="England"/>
    <s v=""/>
    <n v="6.25"/>
    <n v="1"/>
    <n v="0.97499999999999998"/>
    <n v="0.97499999999999998"/>
    <n v="1"/>
    <n v="1"/>
    <n v="1"/>
    <n v="0"/>
    <n v="0"/>
    <n v="0"/>
    <n v="0.97499999999999998"/>
    <x v="744"/>
    <n v="-1"/>
    <n v="0"/>
    <s v="NA"/>
    <n v="0"/>
    <n v="0"/>
    <n v="0"/>
    <n v="0.87749999999999995"/>
    <n v="-1.0237499999999999"/>
    <n v="9.7500000000000031E-2"/>
    <n v="4.874999999999996E-2"/>
  </r>
  <r>
    <x v="0"/>
    <s v="madrid flight"/>
    <s v="Advanced"/>
    <x v="19"/>
    <s v="Atlanta to Madrid Sale"/>
    <s v=""/>
    <n v="6.25"/>
    <n v="1"/>
    <n v="0.98750000000000004"/>
    <n v="0.98750000000000004"/>
    <n v="52"/>
    <n v="1.9230769230769201E-2"/>
    <n v="1.0384615384615401"/>
    <n v="0"/>
    <n v="0"/>
    <n v="0"/>
    <n v="0.98750000000000004"/>
    <x v="651"/>
    <n v="-1"/>
    <n v="0"/>
    <s v="NA"/>
    <n v="0"/>
    <n v="0"/>
    <n v="0"/>
    <n v="0.88875000000000004"/>
    <n v="-1.036875"/>
    <n v="9.8750000000000004E-2"/>
    <n v="4.9374999999999947E-2"/>
  </r>
  <r>
    <x v="0"/>
    <s v="naples flight"/>
    <s v="Advanced"/>
    <x v="19"/>
    <s v="Atlanta to Naples Sale"/>
    <s v=""/>
    <n v="6.25"/>
    <n v="1"/>
    <n v="0.98750000000000004"/>
    <n v="0.98750000000000004"/>
    <n v="15"/>
    <n v="6.6666666666666693E-2"/>
    <n v="1"/>
    <n v="0"/>
    <n v="0"/>
    <n v="0"/>
    <n v="0.98750000000000004"/>
    <x v="651"/>
    <n v="-1"/>
    <n v="0"/>
    <s v="NA"/>
    <n v="0"/>
    <n v="0"/>
    <n v="0"/>
    <n v="0.88875000000000004"/>
    <n v="-1.036875"/>
    <n v="9.8750000000000004E-2"/>
    <n v="4.9374999999999947E-2"/>
  </r>
  <r>
    <x v="0"/>
    <s v="cheap international air ticket"/>
    <s v="Advanced"/>
    <x v="23"/>
    <s v="Cheap International Cincinnati"/>
    <s v=""/>
    <n v="6.25"/>
    <n v="1"/>
    <n v="0.98750000000000004"/>
    <n v="0.98750000000000004"/>
    <n v="19"/>
    <n v="5.2631578947368397E-2"/>
    <n v="2.68"/>
    <n v="0"/>
    <n v="0"/>
    <n v="0"/>
    <n v="0.98750000000000004"/>
    <x v="651"/>
    <n v="-1"/>
    <n v="0"/>
    <s v="NA"/>
    <n v="0"/>
    <n v="0"/>
    <n v="0"/>
    <n v="0.88875000000000004"/>
    <n v="-1.036875"/>
    <n v="9.8750000000000004E-2"/>
    <n v="4.9374999999999947E-2"/>
  </r>
  <r>
    <x v="0"/>
    <s v="rome ticket"/>
    <s v="Advanced"/>
    <x v="11"/>
    <s v="Houston to Rome Sale"/>
    <s v=""/>
    <n v="6.25"/>
    <n v="1"/>
    <n v="0.98750000000000004"/>
    <n v="0.98750000000000004"/>
    <n v="494"/>
    <n v="2.0242914979757103E-3"/>
    <n v="1"/>
    <n v="0"/>
    <n v="0"/>
    <n v="0"/>
    <n v="0.98750000000000004"/>
    <x v="651"/>
    <n v="-1"/>
    <n v="0"/>
    <s v="NA"/>
    <n v="0"/>
    <n v="0"/>
    <n v="0"/>
    <n v="0.88875000000000004"/>
    <n v="-1.036875"/>
    <n v="9.8750000000000004E-2"/>
    <n v="4.9374999999999947E-2"/>
  </r>
  <r>
    <x v="0"/>
    <s v="cheap international air flight"/>
    <s v="Advanced"/>
    <x v="11"/>
    <s v="Cheap International Houston"/>
    <s v=""/>
    <n v="6.25"/>
    <n v="1"/>
    <n v="0.98750000000000004"/>
    <n v="0.98750000000000004"/>
    <n v="5"/>
    <n v="0.2"/>
    <n v="1"/>
    <n v="0"/>
    <n v="0"/>
    <n v="0"/>
    <n v="0.98750000000000004"/>
    <x v="651"/>
    <n v="-1"/>
    <n v="0"/>
    <s v="NA"/>
    <n v="0"/>
    <n v="0"/>
    <n v="0"/>
    <n v="0.88875000000000004"/>
    <n v="-1.036875"/>
    <n v="9.8750000000000004E-2"/>
    <n v="4.9374999999999947E-2"/>
  </r>
  <r>
    <x v="0"/>
    <s v="switzerland airline"/>
    <s v="Standard"/>
    <x v="0"/>
    <s v="Switzerland"/>
    <s v=""/>
    <n v="6.25"/>
    <n v="1"/>
    <n v="0.98750000000000004"/>
    <n v="0.98750000000000004"/>
    <n v="4"/>
    <n v="0.25"/>
    <n v="1"/>
    <n v="0"/>
    <n v="0"/>
    <n v="0"/>
    <n v="0.98750000000000004"/>
    <x v="651"/>
    <n v="-1"/>
    <n v="0"/>
    <s v="NA"/>
    <n v="0"/>
    <n v="0"/>
    <n v="0"/>
    <n v="0.88875000000000004"/>
    <n v="-1.036875"/>
    <n v="9.8750000000000004E-2"/>
    <n v="4.9374999999999947E-2"/>
  </r>
  <r>
    <x v="0"/>
    <s v="paris cheap ticket"/>
    <s v="Advanced"/>
    <x v="15"/>
    <s v="Chicago to Paris Sale"/>
    <s v=""/>
    <n v="6.25"/>
    <n v="1"/>
    <n v="1"/>
    <n v="1"/>
    <n v="4"/>
    <n v="0.25"/>
    <n v="1.25"/>
    <n v="0"/>
    <n v="0"/>
    <n v="0"/>
    <n v="1"/>
    <x v="403"/>
    <n v="-1"/>
    <n v="0"/>
    <s v="NA"/>
    <n v="0"/>
    <n v="0"/>
    <n v="0"/>
    <n v="0.9"/>
    <n v="-1.05"/>
    <n v="9.9999999999999978E-2"/>
    <n v="5.0000000000000044E-2"/>
  </r>
  <r>
    <x v="0"/>
    <s v="france airline ticket"/>
    <s v="Advanced"/>
    <x v="1"/>
    <s v="DC to France Sale"/>
    <s v=""/>
    <n v="6.25"/>
    <n v="1"/>
    <n v="1"/>
    <n v="1"/>
    <n v="6"/>
    <n v="0.16666666666666699"/>
    <n v="3.3333333333333299"/>
    <n v="0"/>
    <n v="0"/>
    <n v="0"/>
    <n v="1"/>
    <x v="403"/>
    <n v="-1"/>
    <n v="0"/>
    <s v="NA"/>
    <n v="0"/>
    <n v="0"/>
    <n v="0"/>
    <n v="0.9"/>
    <n v="-1.05"/>
    <n v="9.9999999999999978E-2"/>
    <n v="5.0000000000000044E-2"/>
  </r>
  <r>
    <x v="0"/>
    <s v="air france flight"/>
    <s v="Advanced"/>
    <x v="11"/>
    <s v="Airfrance Deal Houston"/>
    <s v=""/>
    <n v="6.25"/>
    <n v="1"/>
    <n v="1"/>
    <n v="1"/>
    <n v="1"/>
    <n v="1"/>
    <n v="1"/>
    <n v="0"/>
    <n v="0"/>
    <n v="0"/>
    <n v="1"/>
    <x v="403"/>
    <n v="-1"/>
    <n v="0"/>
    <s v="NA"/>
    <n v="0"/>
    <n v="0"/>
    <n v="0"/>
    <n v="0.9"/>
    <n v="-1.05"/>
    <n v="9.9999999999999978E-2"/>
    <n v="5.0000000000000044E-2"/>
  </r>
  <r>
    <x v="0"/>
    <s v="international airline fare"/>
    <s v="Advanced"/>
    <x v="17"/>
    <s v="International Los Angeles"/>
    <s v=""/>
    <n v="6.25"/>
    <n v="1"/>
    <n v="1"/>
    <n v="1"/>
    <n v="2"/>
    <n v="0.5"/>
    <n v="1"/>
    <n v="0"/>
    <n v="0"/>
    <n v="0"/>
    <n v="1"/>
    <x v="403"/>
    <n v="-1"/>
    <n v="0"/>
    <s v="NA"/>
    <n v="0"/>
    <n v="0"/>
    <n v="0"/>
    <n v="0.9"/>
    <n v="-1.05"/>
    <n v="9.9999999999999978E-2"/>
    <n v="5.0000000000000044E-2"/>
  </r>
  <r>
    <x v="0"/>
    <s v="valencia flight"/>
    <s v="Advanced"/>
    <x v="17"/>
    <s v="Los Angeles to Valencia Sale"/>
    <s v=""/>
    <n v="6.25"/>
    <n v="2"/>
    <n v="1"/>
    <n v="0.5"/>
    <n v="87"/>
    <n v="2.2988505747126398E-2"/>
    <n v="1"/>
    <n v="0"/>
    <n v="0"/>
    <n v="0"/>
    <n v="1"/>
    <x v="403"/>
    <n v="-1"/>
    <n v="0"/>
    <s v="NA"/>
    <n v="0"/>
    <n v="0"/>
    <n v="0"/>
    <n v="0.9"/>
    <n v="-1.05"/>
    <n v="9.9999999999999978E-2"/>
    <n v="5.0000000000000044E-2"/>
  </r>
  <r>
    <x v="0"/>
    <s v="paris flight"/>
    <s v="Advanced"/>
    <x v="17"/>
    <s v="Los Angeles to Paris Sale"/>
    <s v=""/>
    <n v="6.25"/>
    <n v="1"/>
    <n v="1.0125"/>
    <n v="1.0125"/>
    <n v="119"/>
    <n v="8.40336134453782E-3"/>
    <n v="1.23613445378151"/>
    <n v="0"/>
    <n v="0"/>
    <n v="0"/>
    <n v="1.0125"/>
    <x v="899"/>
    <n v="-1"/>
    <n v="0"/>
    <s v="NA"/>
    <n v="0"/>
    <n v="0"/>
    <n v="0"/>
    <n v="0.91125"/>
    <n v="-1.0631250000000001"/>
    <n v="0.10124999999999995"/>
    <n v="5.0625000000000142E-2"/>
  </r>
  <r>
    <x v="0"/>
    <s v="rome cheap ticket"/>
    <s v="Advanced"/>
    <x v="17"/>
    <s v="Los Angeles to Rome Sale"/>
    <s v=""/>
    <n v="6.25"/>
    <n v="1"/>
    <n v="1.0125"/>
    <n v="1.0125"/>
    <n v="1"/>
    <n v="1"/>
    <n v="1"/>
    <n v="0"/>
    <n v="0"/>
    <n v="0"/>
    <n v="1.0125"/>
    <x v="899"/>
    <n v="-1"/>
    <n v="0"/>
    <s v="NA"/>
    <n v="0"/>
    <n v="0"/>
    <n v="0"/>
    <n v="0.91125"/>
    <n v="-1.0631250000000001"/>
    <n v="0.10124999999999995"/>
    <n v="5.0625000000000142E-2"/>
  </r>
  <r>
    <x v="0"/>
    <s v="italy airline"/>
    <s v="Advanced"/>
    <x v="9"/>
    <s v="Detroit to Italy Sale"/>
    <s v=""/>
    <n v="6.25"/>
    <n v="1"/>
    <n v="1.0249999999999999"/>
    <n v="1.0249999999999999"/>
    <n v="3"/>
    <n v="0.33333333333333298"/>
    <n v="1"/>
    <n v="0"/>
    <n v="0"/>
    <n v="0"/>
    <n v="1.0249999999999999"/>
    <x v="715"/>
    <n v="-1"/>
    <n v="0"/>
    <s v="NA"/>
    <n v="0"/>
    <n v="0"/>
    <n v="0"/>
    <n v="0.92249999999999999"/>
    <n v="-1.0762499999999999"/>
    <n v="0.10249999999999992"/>
    <n v="5.1250000000000018E-2"/>
  </r>
  <r>
    <x v="0"/>
    <s v="discount air france ticket"/>
    <s v="Advanced"/>
    <x v="17"/>
    <s v="Airfrance Deal Los Angeles"/>
    <s v=""/>
    <n v="6.25"/>
    <n v="1"/>
    <n v="1.0249999999999999"/>
    <n v="1.0249999999999999"/>
    <n v="1"/>
    <n v="1"/>
    <n v="1"/>
    <n v="0"/>
    <n v="0"/>
    <n v="0"/>
    <n v="1.0249999999999999"/>
    <x v="715"/>
    <n v="-1"/>
    <n v="0"/>
    <s v="NA"/>
    <n v="0"/>
    <n v="0"/>
    <n v="0"/>
    <n v="0.92249999999999999"/>
    <n v="-1.0762499999999999"/>
    <n v="0.10249999999999992"/>
    <n v="5.1250000000000018E-2"/>
  </r>
  <r>
    <x v="0"/>
    <s v="discount europe airline ticket"/>
    <s v="Advanced"/>
    <x v="15"/>
    <s v="Discount Europe Chicago"/>
    <s v=""/>
    <n v="6.25"/>
    <n v="1"/>
    <n v="1.0375000000000001"/>
    <n v="1.0375000000000001"/>
    <n v="3"/>
    <n v="0.33333333333333298"/>
    <n v="1"/>
    <n v="0"/>
    <n v="0"/>
    <n v="0"/>
    <n v="1.0375000000000001"/>
    <x v="404"/>
    <n v="-1"/>
    <n v="0"/>
    <s v="NA"/>
    <n v="0"/>
    <n v="0"/>
    <n v="0"/>
    <n v="0.93375000000000008"/>
    <n v="-1.0893750000000002"/>
    <n v="0.10375000000000001"/>
    <n v="5.1875000000000115E-2"/>
  </r>
  <r>
    <x v="0"/>
    <s v="international ticket"/>
    <s v="Advanced"/>
    <x v="14"/>
    <s v="International Philadelphia"/>
    <s v=""/>
    <n v="6.25"/>
    <n v="1"/>
    <n v="1.0375000000000001"/>
    <n v="1.0375000000000001"/>
    <n v="12"/>
    <n v="8.3333333333333301E-2"/>
    <n v="2.4166666666666701"/>
    <n v="0"/>
    <n v="0"/>
    <n v="0"/>
    <n v="1.0375000000000001"/>
    <x v="404"/>
    <n v="-1"/>
    <n v="0"/>
    <s v="NA"/>
    <n v="0"/>
    <n v="0"/>
    <n v="0"/>
    <n v="0.93375000000000008"/>
    <n v="-1.0893750000000002"/>
    <n v="0.10375000000000001"/>
    <n v="5.1875000000000115E-2"/>
  </r>
  <r>
    <x v="0"/>
    <s v="greece cheap flight"/>
    <s v="Advanced"/>
    <x v="0"/>
    <s v="Greece"/>
    <s v=""/>
    <n v="6.25"/>
    <n v="1"/>
    <n v="1.0375000000000001"/>
    <n v="1.0375000000000001"/>
    <n v="56"/>
    <n v="1.7857142857142901E-2"/>
    <n v="1.45910714285714"/>
    <n v="0"/>
    <n v="0"/>
    <n v="0"/>
    <n v="1.0375000000000001"/>
    <x v="404"/>
    <n v="-1"/>
    <n v="0"/>
    <s v="NA"/>
    <n v="0"/>
    <n v="0"/>
    <n v="0"/>
    <n v="0.93375000000000008"/>
    <n v="-1.0893750000000002"/>
    <n v="0.10375000000000001"/>
    <n v="5.1875000000000115E-2"/>
  </r>
  <r>
    <x v="0"/>
    <s v="air france cheap ticket turkey"/>
    <s v="Advanced"/>
    <x v="0"/>
    <s v="Turkey Branded"/>
    <s v=""/>
    <n v="6.25"/>
    <n v="2"/>
    <n v="1.05"/>
    <n v="0.52500000000000002"/>
    <n v="5"/>
    <n v="0.4"/>
    <n v="1.198"/>
    <n v="0"/>
    <n v="0"/>
    <n v="0"/>
    <n v="1.05"/>
    <x v="684"/>
    <n v="-1"/>
    <n v="0"/>
    <s v="NA"/>
    <n v="0"/>
    <n v="0"/>
    <n v="0"/>
    <n v="0.94500000000000006"/>
    <n v="-1.1025"/>
    <n v="0.10499999999999998"/>
    <n v="5.2499999999999991E-2"/>
  </r>
  <r>
    <x v="0"/>
    <s v="discount international airfare"/>
    <s v="Advanced"/>
    <x v="11"/>
    <s v="Discount International Houston"/>
    <s v=""/>
    <n v="6.25"/>
    <n v="1"/>
    <n v="1.0625"/>
    <n v="1.0625"/>
    <n v="32"/>
    <n v="3.125E-2"/>
    <n v="1.5306249999999999"/>
    <n v="0"/>
    <n v="0"/>
    <n v="0"/>
    <n v="1.0625"/>
    <x v="1268"/>
    <n v="-1"/>
    <n v="0"/>
    <s v="NA"/>
    <n v="0"/>
    <n v="0"/>
    <n v="0"/>
    <n v="0.95625000000000004"/>
    <n v="-1.1156250000000001"/>
    <n v="0.10624999999999996"/>
    <n v="5.3125000000000089E-2"/>
  </r>
  <r>
    <x v="0"/>
    <s v="venice cheap flight"/>
    <s v="Advanced"/>
    <x v="5"/>
    <s v="San Francisco to Venice Sale"/>
    <s v=""/>
    <n v="6.25"/>
    <n v="1"/>
    <n v="1.0625"/>
    <n v="1.0625"/>
    <n v="9"/>
    <n v="0.11111111111111099"/>
    <n v="1"/>
    <n v="0"/>
    <n v="0"/>
    <n v="0"/>
    <n v="1.0625"/>
    <x v="1268"/>
    <n v="-1"/>
    <n v="0"/>
    <s v="NA"/>
    <n v="0"/>
    <n v="0"/>
    <n v="0"/>
    <n v="0.95625000000000004"/>
    <n v="-1.1156250000000001"/>
    <n v="0.10624999999999996"/>
    <n v="5.3125000000000089E-2"/>
  </r>
  <r>
    <x v="0"/>
    <s v="berlin airfare"/>
    <s v="Advanced"/>
    <x v="0"/>
    <s v="Berlin"/>
    <s v=""/>
    <n v="6.25"/>
    <n v="1"/>
    <n v="1.0625"/>
    <n v="1.0625"/>
    <n v="25"/>
    <n v="0.04"/>
    <n v="2.0396000000000001"/>
    <n v="0"/>
    <n v="0"/>
    <n v="0"/>
    <n v="1.0625"/>
    <x v="1268"/>
    <n v="-1"/>
    <n v="0"/>
    <s v="NA"/>
    <n v="0"/>
    <n v="0"/>
    <n v="0"/>
    <n v="0.95625000000000004"/>
    <n v="-1.1156250000000001"/>
    <n v="0.10624999999999996"/>
    <n v="5.3125000000000089E-2"/>
  </r>
  <r>
    <x v="0"/>
    <s v="discount air france ticket"/>
    <s v="Advanced"/>
    <x v="10"/>
    <s v="Airfrance Deal Boston"/>
    <s v=""/>
    <n v="6.25"/>
    <n v="1"/>
    <n v="1.075"/>
    <n v="1.075"/>
    <n v="1"/>
    <n v="1"/>
    <n v="1"/>
    <n v="0"/>
    <n v="0"/>
    <n v="0"/>
    <n v="1.075"/>
    <x v="834"/>
    <n v="-1"/>
    <n v="0"/>
    <s v="NA"/>
    <n v="0"/>
    <n v="0"/>
    <n v="0"/>
    <n v="0.96750000000000003"/>
    <n v="-1.1287499999999999"/>
    <n v="0.10749999999999993"/>
    <n v="5.3749999999999964E-2"/>
  </r>
  <r>
    <x v="0"/>
    <s v="florence cheap ticket"/>
    <s v="Advanced"/>
    <x v="0"/>
    <s v="Florence"/>
    <s v=""/>
    <n v="6.25"/>
    <n v="1"/>
    <n v="1.075"/>
    <n v="1.075"/>
    <n v="4"/>
    <n v="0.25"/>
    <n v="1"/>
    <n v="0"/>
    <n v="0"/>
    <n v="0"/>
    <n v="1.075"/>
    <x v="834"/>
    <n v="-1"/>
    <n v="0"/>
    <s v="NA"/>
    <n v="0"/>
    <n v="0"/>
    <n v="0"/>
    <n v="0.96750000000000003"/>
    <n v="-1.1287499999999999"/>
    <n v="0.10749999999999993"/>
    <n v="5.3749999999999964E-2"/>
  </r>
  <r>
    <x v="0"/>
    <s v="cologne travel"/>
    <s v="Advanced"/>
    <x v="0"/>
    <s v="Cologne"/>
    <s v=""/>
    <n v="6.25"/>
    <n v="1"/>
    <n v="1.075"/>
    <n v="1.075"/>
    <n v="134"/>
    <n v="7.4626865671641798E-3"/>
    <n v="1.00671641791045"/>
    <n v="0"/>
    <n v="0"/>
    <n v="0"/>
    <n v="1.075"/>
    <x v="834"/>
    <n v="-1"/>
    <n v="0"/>
    <s v="NA"/>
    <n v="0"/>
    <n v="0"/>
    <n v="0"/>
    <n v="0.96750000000000003"/>
    <n v="-1.1287499999999999"/>
    <n v="0.10749999999999993"/>
    <n v="5.3749999999999964E-2"/>
  </r>
  <r>
    <x v="0"/>
    <s v="cheap international air fare"/>
    <s v="Advanced"/>
    <x v="19"/>
    <s v="Cheap International Atlanta"/>
    <s v=""/>
    <n v="6.25"/>
    <n v="1"/>
    <n v="1.1000000000000001"/>
    <n v="1.1000000000000001"/>
    <n v="1"/>
    <n v="1"/>
    <n v="1"/>
    <n v="0"/>
    <n v="0"/>
    <n v="0"/>
    <n v="1.1000000000000001"/>
    <x v="666"/>
    <n v="-1"/>
    <n v="0"/>
    <s v="NA"/>
    <n v="0"/>
    <n v="0"/>
    <n v="0"/>
    <n v="0.9900000000000001"/>
    <n v="-1.1550000000000002"/>
    <n v="0.10999999999999999"/>
    <n v="5.500000000000016E-2"/>
  </r>
  <r>
    <x v="0"/>
    <s v="paris cheap airline"/>
    <s v="Advanced"/>
    <x v="1"/>
    <s v="DC to Paris Sale"/>
    <s v=""/>
    <n v="6.25"/>
    <n v="1"/>
    <n v="1.1000000000000001"/>
    <n v="1.1000000000000001"/>
    <n v="1"/>
    <n v="1"/>
    <n v="1"/>
    <n v="0"/>
    <n v="0"/>
    <n v="0"/>
    <n v="1.1000000000000001"/>
    <x v="666"/>
    <n v="-1"/>
    <n v="0"/>
    <s v="NA"/>
    <n v="0"/>
    <n v="0"/>
    <n v="0"/>
    <n v="0.9900000000000001"/>
    <n v="-1.1550000000000002"/>
    <n v="0.10999999999999999"/>
    <n v="5.500000000000016E-2"/>
  </r>
  <r>
    <x v="0"/>
    <s v="international airline fare"/>
    <s v="Advanced"/>
    <x v="11"/>
    <s v="International Houston"/>
    <s v=""/>
    <n v="6.25"/>
    <n v="1"/>
    <n v="1.1000000000000001"/>
    <n v="1.1000000000000001"/>
    <n v="2"/>
    <n v="0.5"/>
    <n v="1"/>
    <n v="0"/>
    <n v="0"/>
    <n v="0"/>
    <n v="1.1000000000000001"/>
    <x v="666"/>
    <n v="-1"/>
    <n v="0"/>
    <s v="NA"/>
    <n v="0"/>
    <n v="0"/>
    <n v="0"/>
    <n v="0.9900000000000001"/>
    <n v="-1.1550000000000002"/>
    <n v="0.10999999999999999"/>
    <n v="5.500000000000016E-2"/>
  </r>
  <r>
    <x v="0"/>
    <s v="venice cheap ticket"/>
    <s v="Standard"/>
    <x v="0"/>
    <s v="Venice"/>
    <s v=""/>
    <n v="6.25"/>
    <n v="1"/>
    <n v="1.1000000000000001"/>
    <n v="1.1000000000000001"/>
    <n v="5"/>
    <n v="0.2"/>
    <n v="1"/>
    <n v="0"/>
    <n v="0"/>
    <n v="0"/>
    <n v="1.1000000000000001"/>
    <x v="666"/>
    <n v="-1"/>
    <n v="0"/>
    <s v="NA"/>
    <n v="0"/>
    <n v="0"/>
    <n v="0"/>
    <n v="0.9900000000000001"/>
    <n v="-1.1550000000000002"/>
    <n v="0.10999999999999999"/>
    <n v="5.500000000000016E-2"/>
  </r>
  <r>
    <x v="0"/>
    <s v="marseille airfares"/>
    <s v="Standard"/>
    <x v="18"/>
    <s v="Marseille"/>
    <s v=""/>
    <n v="6.25"/>
    <n v="2"/>
    <n v="1.1000000000000001"/>
    <n v="0.55000000000000004"/>
    <n v="223"/>
    <n v="8.9686098654708502E-3"/>
    <n v="1.1838565022421501"/>
    <n v="0"/>
    <n v="0"/>
    <n v="0"/>
    <n v="1.1000000000000001"/>
    <x v="666"/>
    <n v="-1"/>
    <n v="0"/>
    <s v="NA"/>
    <n v="0"/>
    <n v="0"/>
    <n v="0"/>
    <n v="0.9900000000000001"/>
    <n v="-1.1550000000000002"/>
    <n v="0.10999999999999999"/>
    <n v="5.500000000000016E-2"/>
  </r>
  <r>
    <x v="0"/>
    <s v="paris airline"/>
    <s v="Advanced"/>
    <x v="15"/>
    <s v="Chicago to Paris Sale"/>
    <s v=""/>
    <n v="6.25"/>
    <n v="1"/>
    <n v="1.1125"/>
    <n v="1.1125"/>
    <n v="2"/>
    <n v="0.5"/>
    <n v="1"/>
    <n v="0"/>
    <n v="0"/>
    <n v="0"/>
    <n v="1.1125"/>
    <x v="1269"/>
    <n v="-1"/>
    <n v="0"/>
    <s v="NA"/>
    <n v="0"/>
    <n v="0"/>
    <n v="0"/>
    <n v="1.00125"/>
    <n v="-1.1681250000000001"/>
    <n v="0.11125000000000007"/>
    <n v="5.5625000000000036E-2"/>
  </r>
  <r>
    <x v="0"/>
    <s v="italy air fare"/>
    <s v="Advanced"/>
    <x v="8"/>
    <s v="Miami to Italy Sale"/>
    <s v=""/>
    <n v="6.25"/>
    <n v="1"/>
    <n v="1.1125"/>
    <n v="1.1125"/>
    <n v="2"/>
    <n v="0.5"/>
    <n v="1"/>
    <n v="0"/>
    <n v="0"/>
    <n v="0"/>
    <n v="1.1125"/>
    <x v="1269"/>
    <n v="-1"/>
    <n v="0"/>
    <s v="NA"/>
    <n v="0"/>
    <n v="0"/>
    <n v="0"/>
    <n v="1.00125"/>
    <n v="-1.1681250000000001"/>
    <n v="0.11125000000000007"/>
    <n v="5.5625000000000036E-2"/>
  </r>
  <r>
    <x v="0"/>
    <s v="venice flight"/>
    <s v="Advanced"/>
    <x v="10"/>
    <s v="Boston to Venice Sale"/>
    <s v=""/>
    <n v="6.25"/>
    <n v="1"/>
    <n v="1.125"/>
    <n v="1.125"/>
    <n v="75"/>
    <n v="1.3333333333333299E-2"/>
    <n v="1"/>
    <n v="0"/>
    <n v="0"/>
    <n v="0"/>
    <n v="1.125"/>
    <x v="593"/>
    <n v="-1"/>
    <n v="0"/>
    <s v="NA"/>
    <n v="0"/>
    <n v="0"/>
    <n v="0"/>
    <n v="1.0125"/>
    <n v="-1.1812500000000001"/>
    <n v="0.11250000000000004"/>
    <n v="5.6250000000000133E-2"/>
  </r>
  <r>
    <x v="0"/>
    <s v="cheap international fare"/>
    <s v="Advanced"/>
    <x v="11"/>
    <s v="Cheap International Houston"/>
    <s v=""/>
    <n v="6.25"/>
    <n v="1"/>
    <n v="1.125"/>
    <n v="1.125"/>
    <n v="2"/>
    <n v="0.5"/>
    <n v="1"/>
    <n v="0"/>
    <n v="0"/>
    <n v="0"/>
    <n v="1.125"/>
    <x v="593"/>
    <n v="-1"/>
    <n v="0"/>
    <s v="NA"/>
    <n v="0"/>
    <n v="0"/>
    <n v="0"/>
    <n v="1.0125"/>
    <n v="-1.1812500000000001"/>
    <n v="0.11250000000000004"/>
    <n v="5.6250000000000133E-2"/>
  </r>
  <r>
    <x v="0"/>
    <s v="europe airline"/>
    <s v="Advanced"/>
    <x v="7"/>
    <s v="Europe New York"/>
    <s v=""/>
    <n v="6.25"/>
    <n v="1"/>
    <n v="1.125"/>
    <n v="1.125"/>
    <n v="18"/>
    <n v="5.5555555555555601E-2"/>
    <n v="4.77388888888889"/>
    <n v="0"/>
    <n v="0"/>
    <n v="0"/>
    <n v="1.125"/>
    <x v="593"/>
    <n v="-1"/>
    <n v="0"/>
    <s v="NA"/>
    <n v="0"/>
    <n v="0"/>
    <n v="0"/>
    <n v="1.0125"/>
    <n v="-1.1812500000000001"/>
    <n v="0.11250000000000004"/>
    <n v="5.6250000000000133E-2"/>
  </r>
  <r>
    <x v="0"/>
    <s v="cheap international air ticket"/>
    <s v="Advanced"/>
    <x v="14"/>
    <s v="Cheap International Philadelphia"/>
    <s v=""/>
    <n v="6.25"/>
    <n v="1"/>
    <n v="1.125"/>
    <n v="1.125"/>
    <n v="31"/>
    <n v="3.2258064516128997E-2"/>
    <n v="4.4483870967741899"/>
    <n v="0"/>
    <n v="0"/>
    <n v="0"/>
    <n v="1.125"/>
    <x v="593"/>
    <n v="-1"/>
    <n v="0"/>
    <s v="NA"/>
    <n v="0"/>
    <n v="0"/>
    <n v="0"/>
    <n v="1.0125"/>
    <n v="-1.1812500000000001"/>
    <n v="0.11250000000000004"/>
    <n v="5.6250000000000133E-2"/>
  </r>
  <r>
    <x v="0"/>
    <s v="venice airfare"/>
    <s v="Advanced"/>
    <x v="0"/>
    <s v="Venice"/>
    <s v=""/>
    <n v="6.25"/>
    <n v="1"/>
    <n v="1.125"/>
    <n v="1.125"/>
    <n v="17"/>
    <n v="5.8823529411764698E-2"/>
    <n v="1.3529411764705901"/>
    <n v="0"/>
    <n v="0"/>
    <n v="0"/>
    <n v="1.125"/>
    <x v="593"/>
    <n v="-1"/>
    <n v="0"/>
    <s v="NA"/>
    <n v="0"/>
    <n v="0"/>
    <n v="0"/>
    <n v="1.0125"/>
    <n v="-1.1812500000000001"/>
    <n v="0.11250000000000004"/>
    <n v="5.6250000000000133E-2"/>
  </r>
  <r>
    <x v="0"/>
    <s v="rome tickets"/>
    <s v="Advanced"/>
    <x v="19"/>
    <s v="Atlanta to Rome Sale"/>
    <s v=""/>
    <n v="6.25"/>
    <n v="1"/>
    <n v="1.1375"/>
    <n v="1.1375"/>
    <n v="529"/>
    <n v="1.8903591682419701E-3"/>
    <n v="1"/>
    <n v="0"/>
    <n v="0"/>
    <n v="0"/>
    <n v="1.1375"/>
    <x v="405"/>
    <n v="-1"/>
    <n v="0"/>
    <s v="NA"/>
    <n v="0"/>
    <n v="0"/>
    <n v="0"/>
    <n v="1.0237499999999999"/>
    <n v="-1.194375"/>
    <n v="0.11375000000000002"/>
    <n v="5.6875000000000009E-2"/>
  </r>
  <r>
    <x v="0"/>
    <s v="discount france travel"/>
    <s v="Standard"/>
    <x v="12"/>
    <s v="France"/>
    <s v=""/>
    <n v="6.25"/>
    <n v="1"/>
    <n v="1.1499999999999999"/>
    <n v="1.1499999999999999"/>
    <n v="114"/>
    <n v="8.7719298245614013E-3"/>
    <n v="1.79982456140351"/>
    <n v="0"/>
    <n v="0"/>
    <n v="0"/>
    <n v="1.1499999999999999"/>
    <x v="652"/>
    <n v="-1"/>
    <n v="0"/>
    <s v="NA"/>
    <n v="0"/>
    <n v="0"/>
    <n v="0"/>
    <n v="1.0349999999999999"/>
    <n v="-1.2075"/>
    <n v="0.11499999999999999"/>
    <n v="5.7500000000000107E-2"/>
  </r>
  <r>
    <x v="0"/>
    <s v="cheap international air ticket"/>
    <s v="Advanced"/>
    <x v="19"/>
    <s v="Cheap International Atlanta"/>
    <s v=""/>
    <n v="6.25"/>
    <n v="1"/>
    <n v="1.1625000000000001"/>
    <n v="1.1625000000000001"/>
    <n v="75"/>
    <n v="1.3333333333333299E-2"/>
    <n v="4.7556000000000003"/>
    <n v="0"/>
    <n v="0"/>
    <n v="0"/>
    <n v="1.1625000000000001"/>
    <x v="1270"/>
    <n v="-1"/>
    <n v="0"/>
    <s v="NA"/>
    <n v="0"/>
    <n v="0"/>
    <n v="0"/>
    <n v="1.0462500000000001"/>
    <n v="-1.2206250000000001"/>
    <n v="0.11624999999999996"/>
    <n v="5.8124999999999982E-2"/>
  </r>
  <r>
    <x v="0"/>
    <s v="ny to greece"/>
    <s v="Advanced"/>
    <x v="0"/>
    <s v="Greece"/>
    <s v=""/>
    <n v="6.25"/>
    <n v="2"/>
    <n v="1.175"/>
    <n v="0.58750000000000002"/>
    <n v="298"/>
    <n v="6.7114093959731499E-3"/>
    <n v="1.05671140939597"/>
    <n v="0"/>
    <n v="0"/>
    <n v="0"/>
    <n v="1.175"/>
    <x v="999"/>
    <n v="-1"/>
    <n v="0"/>
    <s v="NA"/>
    <n v="0"/>
    <n v="0"/>
    <n v="0"/>
    <n v="1.0575000000000001"/>
    <n v="-1.2337500000000001"/>
    <n v="0.11749999999999994"/>
    <n v="5.875000000000008E-2"/>
  </r>
  <r>
    <x v="0"/>
    <s v="discount international flight"/>
    <s v="Advanced"/>
    <x v="15"/>
    <s v="Discount International Chicago"/>
    <s v=""/>
    <n v="6.25"/>
    <n v="1"/>
    <n v="1.1875"/>
    <n v="1.1875"/>
    <n v="25"/>
    <n v="0.04"/>
    <n v="4.7995999999999999"/>
    <n v="0"/>
    <n v="0"/>
    <n v="0"/>
    <n v="1.1875"/>
    <x v="688"/>
    <n v="-1"/>
    <n v="0"/>
    <s v="NA"/>
    <n v="0"/>
    <n v="0"/>
    <n v="0"/>
    <n v="1.0687500000000001"/>
    <n v="-1.246875"/>
    <n v="0.11874999999999991"/>
    <n v="5.9374999999999956E-2"/>
  </r>
  <r>
    <x v="0"/>
    <s v="milan cheap flight"/>
    <s v="Advanced"/>
    <x v="0"/>
    <s v="Milan"/>
    <s v=""/>
    <n v="6.25"/>
    <n v="1"/>
    <n v="1.2"/>
    <n v="1.2"/>
    <n v="5"/>
    <n v="0.2"/>
    <n v="1.2"/>
    <n v="0"/>
    <n v="0"/>
    <n v="0"/>
    <n v="1.2"/>
    <x v="1271"/>
    <n v="-1"/>
    <n v="0"/>
    <s v="NA"/>
    <n v="0"/>
    <n v="0"/>
    <n v="0"/>
    <n v="1.08"/>
    <n v="-1.26"/>
    <n v="0.11999999999999988"/>
    <n v="6.0000000000000053E-2"/>
  </r>
  <r>
    <x v="0"/>
    <s v="england ticket"/>
    <s v="Standard"/>
    <x v="0"/>
    <s v="England"/>
    <s v=""/>
    <n v="6.25"/>
    <n v="1"/>
    <n v="1.2"/>
    <n v="1.2"/>
    <n v="21"/>
    <n v="4.7619047619047603E-2"/>
    <n v="1"/>
    <n v="0"/>
    <n v="0"/>
    <n v="0"/>
    <n v="1.2"/>
    <x v="1271"/>
    <n v="-1"/>
    <n v="0"/>
    <s v="NA"/>
    <n v="0"/>
    <n v="0"/>
    <n v="0"/>
    <n v="1.08"/>
    <n v="-1.26"/>
    <n v="0.11999999999999988"/>
    <n v="6.0000000000000053E-2"/>
  </r>
  <r>
    <x v="0"/>
    <s v="europe air fare"/>
    <s v="Advanced"/>
    <x v="15"/>
    <s v="Europe Chicago"/>
    <s v=""/>
    <n v="6.25"/>
    <n v="1"/>
    <n v="1.2124999999999999"/>
    <n v="1.2124999999999999"/>
    <n v="1"/>
    <n v="1"/>
    <n v="1"/>
    <n v="0"/>
    <n v="0"/>
    <n v="0"/>
    <n v="1.2124999999999999"/>
    <x v="1162"/>
    <n v="-1"/>
    <n v="0"/>
    <s v="NA"/>
    <n v="0"/>
    <n v="0"/>
    <n v="0"/>
    <n v="1.0912500000000001"/>
    <n v="-1.2731250000000001"/>
    <n v="0.12124999999999986"/>
    <n v="6.0625000000000151E-2"/>
  </r>
  <r>
    <x v="0"/>
    <s v="pisa flight"/>
    <s v="Advanced"/>
    <x v="7"/>
    <s v="New York to Pisa Sale"/>
    <s v=""/>
    <n v="6.25"/>
    <n v="1"/>
    <n v="1.2124999999999999"/>
    <n v="1.2124999999999999"/>
    <n v="143"/>
    <n v="6.9930069930069895E-3"/>
    <n v="1.0138461538461501"/>
    <n v="0"/>
    <n v="0"/>
    <n v="0"/>
    <n v="1.2124999999999999"/>
    <x v="1162"/>
    <n v="-1"/>
    <n v="0"/>
    <s v="NA"/>
    <n v="0"/>
    <n v="0"/>
    <n v="0"/>
    <n v="1.0912500000000001"/>
    <n v="-1.2731250000000001"/>
    <n v="0.12124999999999986"/>
    <n v="6.0625000000000151E-2"/>
  </r>
  <r>
    <x v="0"/>
    <s v="paris cheap airline ticket"/>
    <s v="Advanced"/>
    <x v="5"/>
    <s v="San Francisco to Paris Sale"/>
    <s v=""/>
    <n v="6.25"/>
    <n v="1"/>
    <n v="1.2124999999999999"/>
    <n v="1.2124999999999999"/>
    <n v="7"/>
    <n v="0.14285714285714302"/>
    <n v="2.1428571428571401"/>
    <n v="0"/>
    <n v="0"/>
    <n v="0"/>
    <n v="1.2124999999999999"/>
    <x v="1162"/>
    <n v="-1"/>
    <n v="0"/>
    <s v="NA"/>
    <n v="0"/>
    <n v="0"/>
    <n v="0"/>
    <n v="1.0912500000000001"/>
    <n v="-1.2731250000000001"/>
    <n v="0.12124999999999986"/>
    <n v="6.0625000000000151E-2"/>
  </r>
  <r>
    <x v="0"/>
    <s v="airfrance ticket paris"/>
    <s v="Standard"/>
    <x v="12"/>
    <s v="Paris Branded"/>
    <s v=""/>
    <n v="6.25"/>
    <n v="6"/>
    <n v="1.2124999499999998"/>
    <n v="0.20208332499999998"/>
    <n v="17"/>
    <n v="0.35294117647058798"/>
    <n v="1"/>
    <n v="0"/>
    <n v="0"/>
    <n v="0"/>
    <n v="1.2124999499999998"/>
    <x v="2228"/>
    <n v="-1"/>
    <n v="0"/>
    <s v="NA"/>
    <n v="0"/>
    <n v="0"/>
    <n v="0"/>
    <n v="1.0912499549999999"/>
    <n v="-1.2731249474999997"/>
    <n v="0.12124999499999989"/>
    <n v="6.0624997499999944E-2"/>
  </r>
  <r>
    <x v="0"/>
    <s v="malaga airport"/>
    <s v="Advanced"/>
    <x v="15"/>
    <s v="Chicago to Malaga Sale"/>
    <s v=""/>
    <n v="6.25"/>
    <n v="1"/>
    <n v="1.2250000000000001"/>
    <n v="1.2250000000000001"/>
    <n v="4"/>
    <n v="0.25"/>
    <n v="1"/>
    <n v="0"/>
    <n v="0"/>
    <n v="0"/>
    <n v="1.2250000000000001"/>
    <x v="1272"/>
    <n v="-1"/>
    <n v="0"/>
    <s v="NA"/>
    <n v="0"/>
    <n v="0"/>
    <n v="0"/>
    <n v="1.1025"/>
    <n v="-1.2862500000000001"/>
    <n v="0.12250000000000005"/>
    <n v="6.1250000000000027E-2"/>
  </r>
  <r>
    <x v="0"/>
    <s v="italy airline ticket"/>
    <s v="Advanced"/>
    <x v="8"/>
    <s v="Miami to Italy Sale"/>
    <s v=""/>
    <n v="6.25"/>
    <n v="1"/>
    <n v="1.2250000000000001"/>
    <n v="1.2250000000000001"/>
    <n v="1"/>
    <n v="1"/>
    <n v="1"/>
    <n v="0"/>
    <n v="0"/>
    <n v="0"/>
    <n v="1.2250000000000001"/>
    <x v="1272"/>
    <n v="-1"/>
    <n v="0"/>
    <s v="NA"/>
    <n v="0"/>
    <n v="0"/>
    <n v="0"/>
    <n v="1.1025"/>
    <n v="-1.2862500000000001"/>
    <n v="0.12250000000000005"/>
    <n v="6.1250000000000027E-2"/>
  </r>
  <r>
    <x v="0"/>
    <s v="greece air fare"/>
    <s v="Advanced"/>
    <x v="14"/>
    <s v="Philadelphia to Greece Sale"/>
    <s v=""/>
    <n v="6.25"/>
    <n v="1"/>
    <n v="1.2250000000000001"/>
    <n v="1.2250000000000001"/>
    <n v="1"/>
    <n v="1"/>
    <n v="1"/>
    <n v="0"/>
    <n v="0"/>
    <n v="0"/>
    <n v="1.2250000000000001"/>
    <x v="1272"/>
    <n v="-1"/>
    <n v="0"/>
    <s v="NA"/>
    <n v="0"/>
    <n v="0"/>
    <n v="0"/>
    <n v="1.1025"/>
    <n v="-1.2862500000000001"/>
    <n v="0.12250000000000005"/>
    <n v="6.1250000000000027E-2"/>
  </r>
  <r>
    <x v="0"/>
    <s v="trip to nice"/>
    <s v="Standard"/>
    <x v="18"/>
    <s v="Nice"/>
    <s v=""/>
    <n v="6.25"/>
    <n v="2"/>
    <n v="1.2250000000000001"/>
    <n v="0.61250000000000004"/>
    <n v="136"/>
    <n v="1.4705882352941201E-2"/>
    <n v="1"/>
    <n v="0"/>
    <n v="0"/>
    <n v="0"/>
    <n v="1.2250000000000001"/>
    <x v="1272"/>
    <n v="-1"/>
    <n v="0"/>
    <s v="NA"/>
    <n v="0"/>
    <n v="0"/>
    <n v="0"/>
    <n v="1.1025"/>
    <n v="-1.2862500000000001"/>
    <n v="0.12250000000000005"/>
    <n v="6.1250000000000027E-2"/>
  </r>
  <r>
    <x v="0"/>
    <s v="europe air flight"/>
    <s v="Advanced"/>
    <x v="1"/>
    <s v="Europe DC"/>
    <s v=""/>
    <n v="6.25"/>
    <n v="1"/>
    <n v="1.2625"/>
    <n v="1.2625"/>
    <n v="2"/>
    <n v="0.5"/>
    <n v="1"/>
    <n v="0"/>
    <n v="0"/>
    <n v="0"/>
    <n v="1.2625"/>
    <x v="594"/>
    <n v="-1"/>
    <n v="0"/>
    <s v="NA"/>
    <n v="0"/>
    <n v="0"/>
    <n v="0"/>
    <n v="1.13625"/>
    <n v="-1.3256250000000001"/>
    <n v="0.12624999999999997"/>
    <n v="6.3125000000000098E-2"/>
  </r>
  <r>
    <x v="0"/>
    <s v="cheap international fare"/>
    <s v="Advanced"/>
    <x v="10"/>
    <s v="Cheap International Boston"/>
    <s v=""/>
    <n v="6.25"/>
    <n v="1"/>
    <n v="1.2749999999999999"/>
    <n v="1.2749999999999999"/>
    <n v="5"/>
    <n v="0.2"/>
    <n v="1"/>
    <n v="0"/>
    <n v="0"/>
    <n v="0"/>
    <n v="1.2749999999999999"/>
    <x v="709"/>
    <n v="-1"/>
    <n v="0"/>
    <s v="NA"/>
    <n v="0"/>
    <n v="0"/>
    <n v="0"/>
    <n v="1.1475"/>
    <n v="-1.3387499999999999"/>
    <n v="0.12749999999999995"/>
    <n v="6.3749999999999973E-2"/>
  </r>
  <r>
    <x v="0"/>
    <s v="paris flight"/>
    <s v="Advanced"/>
    <x v="5"/>
    <s v="San Francisco to Paris Sale"/>
    <s v=""/>
    <n v="6.25"/>
    <n v="1"/>
    <n v="1.2749999999999999"/>
    <n v="1.2749999999999999"/>
    <n v="92"/>
    <n v="1.0869565217391299E-2"/>
    <n v="1.3934782608695699"/>
    <n v="0"/>
    <n v="0"/>
    <n v="0"/>
    <n v="1.2749999999999999"/>
    <x v="709"/>
    <n v="-1"/>
    <n v="0"/>
    <s v="NA"/>
    <n v="0"/>
    <n v="0"/>
    <n v="0"/>
    <n v="1.1475"/>
    <n v="-1.3387499999999999"/>
    <n v="0.12749999999999995"/>
    <n v="6.3749999999999973E-2"/>
  </r>
  <r>
    <x v="0"/>
    <s v="rome cheap airfare"/>
    <s v="Advanced"/>
    <x v="15"/>
    <s v="Chicago to Rome Sale"/>
    <s v=""/>
    <n v="6.25"/>
    <n v="1"/>
    <n v="1.2875000000000001"/>
    <n v="1.2875000000000001"/>
    <n v="3"/>
    <n v="0.33333333333333298"/>
    <n v="1"/>
    <n v="0"/>
    <n v="0"/>
    <n v="0"/>
    <n v="1.2875000000000001"/>
    <x v="481"/>
    <n v="-1"/>
    <n v="0"/>
    <s v="NA"/>
    <n v="0"/>
    <n v="0"/>
    <n v="0"/>
    <n v="1.1587500000000002"/>
    <n v="-1.3518750000000002"/>
    <n v="0.12874999999999992"/>
    <n v="6.4375000000000071E-2"/>
  </r>
  <r>
    <x v="0"/>
    <s v="international fare"/>
    <s v="Advanced"/>
    <x v="9"/>
    <s v="International Detroit"/>
    <s v=""/>
    <n v="6.25"/>
    <n v="2"/>
    <n v="1.2875000000000001"/>
    <n v="0.64375000000000004"/>
    <n v="7"/>
    <n v="0.28571428571428603"/>
    <n v="1"/>
    <n v="0"/>
    <n v="0"/>
    <n v="0"/>
    <n v="1.2875000000000001"/>
    <x v="481"/>
    <n v="-1"/>
    <n v="0"/>
    <s v="NA"/>
    <n v="0"/>
    <n v="0"/>
    <n v="0"/>
    <n v="1.1587500000000002"/>
    <n v="-1.3518750000000002"/>
    <n v="0.12874999999999992"/>
    <n v="6.4375000000000071E-2"/>
  </r>
  <r>
    <x v="0"/>
    <s v="paris airline"/>
    <s v="Advanced"/>
    <x v="7"/>
    <s v="New York to Paris Sale"/>
    <s v=""/>
    <n v="6.25"/>
    <n v="1"/>
    <n v="1.2875000000000001"/>
    <n v="1.2875000000000001"/>
    <n v="3"/>
    <n v="0.33333333333333298"/>
    <n v="1"/>
    <n v="0"/>
    <n v="0"/>
    <n v="0"/>
    <n v="1.2875000000000001"/>
    <x v="481"/>
    <n v="-1"/>
    <n v="0"/>
    <s v="NA"/>
    <n v="0"/>
    <n v="0"/>
    <n v="0"/>
    <n v="1.1587500000000002"/>
    <n v="-1.3518750000000002"/>
    <n v="0.12874999999999992"/>
    <n v="6.4375000000000071E-2"/>
  </r>
  <r>
    <x v="0"/>
    <s v="italy airport"/>
    <s v="Advanced"/>
    <x v="0"/>
    <s v="Italy"/>
    <s v=""/>
    <n v="6.25"/>
    <n v="1"/>
    <n v="1.3"/>
    <n v="1.3"/>
    <n v="28"/>
    <n v="3.5714285714285698E-2"/>
    <n v="1.06964285714286"/>
    <n v="0"/>
    <n v="0"/>
    <n v="0"/>
    <n v="1.3"/>
    <x v="672"/>
    <n v="-1"/>
    <n v="0"/>
    <s v="NA"/>
    <n v="0"/>
    <n v="0"/>
    <n v="0"/>
    <n v="1.1700000000000002"/>
    <n v="-1.3650000000000002"/>
    <n v="0.12999999999999989"/>
    <n v="6.5000000000000169E-2"/>
  </r>
  <r>
    <x v="0"/>
    <s v="paris france airport"/>
    <s v="Standard"/>
    <x v="12"/>
    <s v="Paris"/>
    <s v=""/>
    <n v="6.25"/>
    <n v="2"/>
    <n v="1.3"/>
    <n v="0.65"/>
    <n v="408"/>
    <n v="4.9019607843137306E-3"/>
    <n v="1.3362990196078399"/>
    <n v="0"/>
    <n v="0"/>
    <n v="0"/>
    <n v="1.3"/>
    <x v="672"/>
    <n v="-1"/>
    <n v="0"/>
    <s v="NA"/>
    <n v="0"/>
    <n v="0"/>
    <n v="0"/>
    <n v="1.1700000000000002"/>
    <n v="-1.3650000000000002"/>
    <n v="0.12999999999999989"/>
    <n v="6.5000000000000169E-2"/>
  </r>
  <r>
    <x v="0"/>
    <s v="international fare"/>
    <s v="Advanced"/>
    <x v="7"/>
    <s v="International New York"/>
    <s v=""/>
    <n v="6.25"/>
    <n v="2"/>
    <n v="1.3125"/>
    <n v="0.65625"/>
    <n v="23"/>
    <n v="8.6956521739130391E-2"/>
    <n v="1.2165217391304299"/>
    <n v="0"/>
    <n v="0"/>
    <n v="0"/>
    <n v="1.3125"/>
    <x v="368"/>
    <n v="-1"/>
    <n v="0"/>
    <s v="NA"/>
    <n v="0"/>
    <n v="0"/>
    <n v="0"/>
    <n v="1.1812500000000001"/>
    <n v="-1.378125"/>
    <n v="0.13124999999999987"/>
    <n v="6.5625000000000044E-2"/>
  </r>
  <r>
    <x v="0"/>
    <s v="air france to paris"/>
    <s v="Standard"/>
    <x v="12"/>
    <s v="Paris Branded"/>
    <s v=""/>
    <n v="6.25"/>
    <n v="5"/>
    <n v="1.3125"/>
    <n v="0.26250000000000001"/>
    <n v="57"/>
    <n v="8.7719298245614002E-2"/>
    <n v="1"/>
    <n v="0"/>
    <n v="0"/>
    <n v="0"/>
    <n v="1.3125"/>
    <x v="368"/>
    <n v="-1"/>
    <n v="0"/>
    <s v="NA"/>
    <n v="0"/>
    <n v="0"/>
    <n v="0"/>
    <n v="1.1812500000000001"/>
    <n v="-1.378125"/>
    <n v="0.13124999999999987"/>
    <n v="6.5625000000000044E-2"/>
  </r>
  <r>
    <x v="0"/>
    <s v="athens flight"/>
    <s v="Advanced"/>
    <x v="1"/>
    <s v="DC to Athens Sale"/>
    <s v=""/>
    <n v="6.25"/>
    <n v="1"/>
    <n v="1.325"/>
    <n v="1.325"/>
    <n v="45"/>
    <n v="2.2222222222222202E-2"/>
    <n v="1"/>
    <n v="0"/>
    <n v="0"/>
    <n v="0"/>
    <n v="1.325"/>
    <x v="1275"/>
    <n v="-1"/>
    <n v="0"/>
    <s v="NA"/>
    <n v="0"/>
    <n v="0"/>
    <n v="0"/>
    <n v="1.1924999999999999"/>
    <n v="-1.3912500000000001"/>
    <n v="0.13250000000000006"/>
    <n v="6.6250000000000142E-2"/>
  </r>
  <r>
    <x v="0"/>
    <s v="barcelona air flight"/>
    <s v="Advanced"/>
    <x v="17"/>
    <s v="Los Angeles to Barcelona Sale"/>
    <s v=""/>
    <n v="6.25"/>
    <n v="1"/>
    <n v="1.3374999999999999"/>
    <n v="1.3374999999999999"/>
    <n v="5"/>
    <n v="0.2"/>
    <n v="1"/>
    <n v="0"/>
    <n v="0"/>
    <n v="0"/>
    <n v="1.3374999999999999"/>
    <x v="1276"/>
    <n v="-1"/>
    <n v="0"/>
    <s v="NA"/>
    <n v="0"/>
    <n v="0"/>
    <n v="0"/>
    <n v="1.2037499999999999"/>
    <n v="-1.4043749999999999"/>
    <n v="0.13375000000000004"/>
    <n v="6.6875000000000018E-2"/>
  </r>
  <r>
    <x v="0"/>
    <s v="international air tickets"/>
    <s v="Advanced"/>
    <x v="19"/>
    <s v="International Atlanta"/>
    <s v=""/>
    <n v="6.25"/>
    <n v="1"/>
    <n v="1.35"/>
    <n v="1.35"/>
    <n v="7"/>
    <n v="0.14285714285714302"/>
    <n v="2.4285714285714302"/>
    <n v="0"/>
    <n v="0"/>
    <n v="0"/>
    <n v="1.35"/>
    <x v="807"/>
    <n v="-1"/>
    <n v="0"/>
    <s v="NA"/>
    <n v="0"/>
    <n v="0"/>
    <n v="0"/>
    <n v="1.2150000000000001"/>
    <n v="-1.4175000000000002"/>
    <n v="0.13500000000000001"/>
    <n v="6.7500000000000115E-2"/>
  </r>
  <r>
    <x v="0"/>
    <s v="pisa flight"/>
    <s v="Advanced"/>
    <x v="10"/>
    <s v="Boston to Pisa Sale"/>
    <s v=""/>
    <n v="6.25"/>
    <n v="2"/>
    <n v="1.375"/>
    <n v="0.6875"/>
    <n v="63"/>
    <n v="3.1746031746031703E-2"/>
    <n v="1"/>
    <n v="0"/>
    <n v="0"/>
    <n v="0"/>
    <n v="1.375"/>
    <x v="407"/>
    <n v="-1"/>
    <n v="0"/>
    <s v="NA"/>
    <n v="0"/>
    <n v="0"/>
    <n v="0"/>
    <n v="1.2375"/>
    <n v="-1.4437500000000001"/>
    <n v="0.13749999999999996"/>
    <n v="6.8750000000000089E-2"/>
  </r>
  <r>
    <x v="0"/>
    <s v="european airfare"/>
    <s v="Advanced"/>
    <x v="0"/>
    <s v="Europe"/>
    <s v=""/>
    <n v="6.25"/>
    <n v="2"/>
    <n v="1.375"/>
    <n v="0.6875"/>
    <n v="144"/>
    <n v="1.38888888888889E-2"/>
    <n v="3.0563194444444401"/>
    <n v="0"/>
    <n v="0"/>
    <n v="0"/>
    <n v="1.375"/>
    <x v="407"/>
    <n v="-1"/>
    <n v="0"/>
    <s v="NA"/>
    <n v="0"/>
    <n v="0"/>
    <n v="0"/>
    <n v="1.2375"/>
    <n v="-1.4437500000000001"/>
    <n v="0.13749999999999996"/>
    <n v="6.8750000000000089E-2"/>
  </r>
  <r>
    <x v="0"/>
    <s v="rome ticket"/>
    <s v="Advanced"/>
    <x v="9"/>
    <s v="Detroit to Rome Sale"/>
    <s v=""/>
    <n v="6.25"/>
    <n v="1"/>
    <n v="1.3875"/>
    <n v="1.3875"/>
    <n v="331"/>
    <n v="3.0211480362537803E-3"/>
    <n v="1"/>
    <n v="0"/>
    <n v="0"/>
    <n v="0"/>
    <n v="1.3875"/>
    <x v="667"/>
    <n v="-1"/>
    <n v="0"/>
    <s v="NA"/>
    <n v="0"/>
    <n v="0"/>
    <n v="0"/>
    <n v="1.24875"/>
    <n v="-1.4568749999999999"/>
    <n v="0.13874999999999993"/>
    <n v="6.9374999999999964E-2"/>
  </r>
  <r>
    <x v="0"/>
    <s v="greece airline"/>
    <s v="Advanced"/>
    <x v="17"/>
    <s v="Los Angeles to Greece Sale"/>
    <s v=""/>
    <n v="6.25"/>
    <n v="1"/>
    <n v="1.3875"/>
    <n v="1.3875"/>
    <n v="4"/>
    <n v="0.25"/>
    <n v="1.75"/>
    <n v="0"/>
    <n v="0"/>
    <n v="0"/>
    <n v="1.3875"/>
    <x v="667"/>
    <n v="-1"/>
    <n v="0"/>
    <s v="NA"/>
    <n v="0"/>
    <n v="0"/>
    <n v="0"/>
    <n v="1.24875"/>
    <n v="-1.4568749999999999"/>
    <n v="0.13874999999999993"/>
    <n v="6.9374999999999964E-2"/>
  </r>
  <r>
    <x v="0"/>
    <s v="florence airfares"/>
    <s v="Advanced"/>
    <x v="19"/>
    <s v="Atlanta to Florence Sale"/>
    <s v=""/>
    <n v="6.25"/>
    <n v="1"/>
    <n v="1.4125000000000001"/>
    <n v="1.4125000000000001"/>
    <n v="1"/>
    <n v="1"/>
    <n v="1"/>
    <n v="0"/>
    <n v="0"/>
    <n v="0"/>
    <n v="1.4125000000000001"/>
    <x v="1277"/>
    <n v="-1"/>
    <n v="0"/>
    <s v="NA"/>
    <n v="0"/>
    <n v="0"/>
    <n v="0"/>
    <n v="1.2712500000000002"/>
    <n v="-1.4831250000000002"/>
    <n v="0.14124999999999988"/>
    <n v="7.062500000000016E-2"/>
  </r>
  <r>
    <x v="0"/>
    <s v="nice tickets"/>
    <s v="Standard"/>
    <x v="18"/>
    <s v="Nice"/>
    <s v=""/>
    <n v="6.25"/>
    <n v="1"/>
    <n v="1.4125000000000001"/>
    <n v="1.4125000000000001"/>
    <n v="70"/>
    <n v="1.4285714285714299E-2"/>
    <n v="1.24285714285714"/>
    <n v="0"/>
    <n v="0"/>
    <n v="0"/>
    <n v="1.4125000000000001"/>
    <x v="1277"/>
    <n v="-1"/>
    <n v="0"/>
    <s v="NA"/>
    <n v="0"/>
    <n v="0"/>
    <n v="0"/>
    <n v="1.2712500000000002"/>
    <n v="-1.4831250000000002"/>
    <n v="0.14124999999999988"/>
    <n v="7.062500000000016E-2"/>
  </r>
  <r>
    <x v="0"/>
    <s v="fly to europe"/>
    <s v="Advanced"/>
    <x v="0"/>
    <s v="Europe"/>
    <s v=""/>
    <n v="6.25"/>
    <n v="1"/>
    <n v="1.4375"/>
    <n v="1.4375"/>
    <n v="30"/>
    <n v="3.3333333333333298E-2"/>
    <n v="1.0333333333333301"/>
    <n v="0"/>
    <n v="0"/>
    <n v="0"/>
    <n v="1.4375"/>
    <x v="572"/>
    <n v="-1"/>
    <n v="0"/>
    <s v="NA"/>
    <n v="0"/>
    <n v="0"/>
    <n v="0"/>
    <n v="1.29375"/>
    <n v="-1.5093750000000001"/>
    <n v="0.14375000000000004"/>
    <n v="7.1875000000000133E-2"/>
  </r>
  <r>
    <x v="0"/>
    <s v="international ticket"/>
    <s v="Advanced"/>
    <x v="10"/>
    <s v="International Boston"/>
    <s v=""/>
    <n v="6.25"/>
    <n v="1"/>
    <n v="1.45"/>
    <n v="1.45"/>
    <n v="10"/>
    <n v="0.1"/>
    <n v="2.4"/>
    <n v="0"/>
    <n v="0"/>
    <n v="0"/>
    <n v="1.45"/>
    <x v="624"/>
    <n v="-1"/>
    <n v="0"/>
    <s v="NA"/>
    <n v="0"/>
    <n v="0"/>
    <n v="0"/>
    <n v="1.3049999999999999"/>
    <n v="-1.5225"/>
    <n v="0.14500000000000002"/>
    <n v="7.2500000000000009E-2"/>
  </r>
  <r>
    <x v="0"/>
    <s v="cheap europe flight"/>
    <s v="Advanced"/>
    <x v="1"/>
    <s v="Cheap Europe DC"/>
    <s v=""/>
    <n v="6.25"/>
    <n v="1"/>
    <n v="1.4624999999999999"/>
    <n v="1.4624999999999999"/>
    <n v="86"/>
    <n v="1.16279069767442E-2"/>
    <n v="1.0306976744186001"/>
    <n v="0"/>
    <n v="0"/>
    <n v="0"/>
    <n v="1.4624999999999999"/>
    <x v="825"/>
    <n v="-1"/>
    <n v="0"/>
    <s v="NA"/>
    <n v="0"/>
    <n v="0"/>
    <n v="0"/>
    <n v="1.3162499999999999"/>
    <n v="-1.535625"/>
    <n v="0.14624999999999999"/>
    <n v="7.3125000000000107E-2"/>
  </r>
  <r>
    <x v="0"/>
    <s v="lyon airports"/>
    <s v="Standard"/>
    <x v="18"/>
    <s v="Lyon"/>
    <s v=""/>
    <n v="6.25"/>
    <n v="2"/>
    <n v="1.4624999999999999"/>
    <n v="0.73124999999999996"/>
    <n v="90"/>
    <n v="2.2222222222222202E-2"/>
    <n v="1.18888888888889"/>
    <n v="0"/>
    <n v="0"/>
    <n v="0"/>
    <n v="1.4624999999999999"/>
    <x v="825"/>
    <n v="-1"/>
    <n v="0"/>
    <s v="NA"/>
    <n v="0"/>
    <n v="0"/>
    <n v="0"/>
    <n v="1.3162499999999999"/>
    <n v="-1.535625"/>
    <n v="0.14624999999999999"/>
    <n v="7.3125000000000107E-2"/>
  </r>
  <r>
    <x v="0"/>
    <s v="bargain europe flight"/>
    <s v="Advanced"/>
    <x v="10"/>
    <s v="Bargain Europe Boston"/>
    <s v=""/>
    <n v="6.25"/>
    <n v="1"/>
    <n v="1.5"/>
    <n v="1.5"/>
    <n v="1"/>
    <n v="1"/>
    <n v="1"/>
    <n v="0"/>
    <n v="0"/>
    <n v="0"/>
    <n v="1.5"/>
    <x v="597"/>
    <n v="-1"/>
    <n v="0"/>
    <s v="NA"/>
    <n v="0"/>
    <n v="0"/>
    <n v="0"/>
    <n v="1.35"/>
    <n v="-1.5750000000000002"/>
    <n v="0.14999999999999991"/>
    <n v="7.5000000000000178E-2"/>
  </r>
  <r>
    <x v="0"/>
    <s v="low cost airline france"/>
    <s v="Standard"/>
    <x v="12"/>
    <s v="France"/>
    <s v=""/>
    <n v="6.25"/>
    <n v="1"/>
    <n v="1.5"/>
    <n v="1.5"/>
    <n v="62"/>
    <n v="1.6129032258064498E-2"/>
    <n v="1.12903225806452"/>
    <n v="0"/>
    <n v="0"/>
    <n v="0"/>
    <n v="1.5"/>
    <x v="597"/>
    <n v="-1"/>
    <n v="0"/>
    <s v="NA"/>
    <n v="0"/>
    <n v="0"/>
    <n v="0"/>
    <n v="1.35"/>
    <n v="-1.5750000000000002"/>
    <n v="0.14999999999999991"/>
    <n v="7.5000000000000178E-2"/>
  </r>
  <r>
    <x v="0"/>
    <s v="venice flight"/>
    <s v="Advanced"/>
    <x v="17"/>
    <s v="Los Angeles to Venice Sale"/>
    <s v=""/>
    <n v="6.25"/>
    <n v="1"/>
    <n v="1.5125"/>
    <n v="1.5125"/>
    <n v="288"/>
    <n v="3.4722222222222199E-3"/>
    <n v="1.02430555555556"/>
    <n v="0"/>
    <n v="0"/>
    <n v="0"/>
    <n v="1.5125"/>
    <x v="1278"/>
    <n v="-1"/>
    <n v="0"/>
    <s v="NA"/>
    <n v="0"/>
    <n v="0"/>
    <n v="0"/>
    <n v="1.3612500000000001"/>
    <n v="-1.588125"/>
    <n v="0.15124999999999988"/>
    <n v="7.5625000000000053E-2"/>
  </r>
  <r>
    <x v="0"/>
    <s v="florence airfare"/>
    <s v="Advanced"/>
    <x v="15"/>
    <s v="Chicago to Florence Sale"/>
    <s v=""/>
    <n v="6.25"/>
    <n v="1"/>
    <n v="1.5249999999999999"/>
    <n v="1.5249999999999999"/>
    <n v="1"/>
    <n v="1"/>
    <n v="1"/>
    <n v="0"/>
    <n v="0"/>
    <n v="0"/>
    <n v="1.5249999999999999"/>
    <x v="408"/>
    <n v="-1"/>
    <n v="0"/>
    <s v="NA"/>
    <n v="0"/>
    <n v="0"/>
    <n v="0"/>
    <n v="1.3725000000000001"/>
    <n v="-1.6012500000000001"/>
    <n v="0.15249999999999986"/>
    <n v="7.6250000000000151E-2"/>
  </r>
  <r>
    <x v="0"/>
    <s v="cheap europe flight"/>
    <s v="Advanced"/>
    <x v="11"/>
    <s v="Cheap Europe Houston"/>
    <s v=""/>
    <n v="6.25"/>
    <n v="1"/>
    <n v="1.5249999999999999"/>
    <n v="1.5249999999999999"/>
    <n v="5"/>
    <n v="0.2"/>
    <n v="1"/>
    <n v="0"/>
    <n v="0"/>
    <n v="0"/>
    <n v="1.5249999999999999"/>
    <x v="408"/>
    <n v="-1"/>
    <n v="0"/>
    <s v="NA"/>
    <n v="0"/>
    <n v="0"/>
    <n v="0"/>
    <n v="1.3725000000000001"/>
    <n v="-1.6012500000000001"/>
    <n v="0.15249999999999986"/>
    <n v="7.6250000000000151E-2"/>
  </r>
  <r>
    <x v="0"/>
    <s v="europe airfare"/>
    <s v="Advanced"/>
    <x v="10"/>
    <s v="Europe Boston"/>
    <s v=""/>
    <n v="6.25"/>
    <n v="1"/>
    <n v="1.5375000000000001"/>
    <n v="1.5375000000000001"/>
    <n v="7"/>
    <n v="0.14285714285714302"/>
    <n v="1.8571428571428601"/>
    <n v="0"/>
    <n v="0"/>
    <n v="0"/>
    <n v="1.5375000000000001"/>
    <x v="829"/>
    <n v="-1"/>
    <n v="0"/>
    <s v="NA"/>
    <n v="0"/>
    <n v="0"/>
    <n v="0"/>
    <n v="1.38375"/>
    <n v="-1.6143750000000001"/>
    <n v="0.15375000000000005"/>
    <n v="7.6875000000000027E-2"/>
  </r>
  <r>
    <x v="0"/>
    <s v="florence flight"/>
    <s v="Advanced"/>
    <x v="11"/>
    <s v="Houston to Florence Sale"/>
    <s v=""/>
    <n v="6.25"/>
    <n v="1"/>
    <n v="1.5375000000000001"/>
    <n v="1.5375000000000001"/>
    <n v="157"/>
    <n v="6.3694267515923596E-3"/>
    <n v="1"/>
    <n v="0"/>
    <n v="0"/>
    <n v="0"/>
    <n v="1.5375000000000001"/>
    <x v="829"/>
    <n v="-1"/>
    <n v="0"/>
    <s v="NA"/>
    <n v="0"/>
    <n v="0"/>
    <n v="0"/>
    <n v="1.38375"/>
    <n v="-1.6143750000000001"/>
    <n v="0.15375000000000005"/>
    <n v="7.6875000000000027E-2"/>
  </r>
  <r>
    <x v="0"/>
    <s v="europe airline ticket"/>
    <s v="Advanced"/>
    <x v="8"/>
    <s v="Europe Miami"/>
    <s v=""/>
    <n v="6.25"/>
    <n v="1"/>
    <n v="1.5625"/>
    <n v="1.5625"/>
    <n v="2"/>
    <n v="0.5"/>
    <n v="5.5"/>
    <n v="0"/>
    <n v="0"/>
    <n v="0"/>
    <n v="1.5625"/>
    <x v="890"/>
    <n v="-1"/>
    <n v="0"/>
    <s v="NA"/>
    <n v="0"/>
    <n v="0"/>
    <n v="0"/>
    <n v="1.40625"/>
    <n v="-1.640625"/>
    <n v="0.15625"/>
    <n v="7.8125E-2"/>
  </r>
  <r>
    <x v="0"/>
    <s v="cheap international airline"/>
    <s v="Advanced"/>
    <x v="9"/>
    <s v="Cheap International Detroit"/>
    <s v=""/>
    <n v="6.25"/>
    <n v="1"/>
    <n v="1.575"/>
    <n v="1.575"/>
    <n v="5"/>
    <n v="0.2"/>
    <n v="1"/>
    <n v="0"/>
    <n v="0"/>
    <n v="0"/>
    <n v="1.575"/>
    <x v="1279"/>
    <n v="-1"/>
    <n v="0"/>
    <s v="NA"/>
    <n v="0"/>
    <n v="0"/>
    <n v="0"/>
    <n v="1.4175"/>
    <n v="-1.6537500000000001"/>
    <n v="0.15749999999999997"/>
    <n v="7.8750000000000098E-2"/>
  </r>
  <r>
    <x v="0"/>
    <s v="international ticket"/>
    <s v="Advanced"/>
    <x v="9"/>
    <s v="International Detroit"/>
    <s v=""/>
    <n v="6.25"/>
    <n v="1"/>
    <n v="1.5874999999999999"/>
    <n v="1.5874999999999999"/>
    <n v="8"/>
    <n v="0.125"/>
    <n v="2.5"/>
    <n v="0"/>
    <n v="0"/>
    <n v="0"/>
    <n v="1.5874999999999999"/>
    <x v="2229"/>
    <n v="-1"/>
    <n v="0"/>
    <s v="NA"/>
    <n v="0"/>
    <n v="0"/>
    <n v="0"/>
    <n v="1.42875"/>
    <n v="-1.6668749999999999"/>
    <n v="0.15874999999999995"/>
    <n v="7.9374999999999973E-2"/>
  </r>
  <r>
    <x v="0"/>
    <s v="international air ticket"/>
    <s v="Advanced"/>
    <x v="11"/>
    <s v="International Houston"/>
    <s v=""/>
    <n v="6.25"/>
    <n v="1"/>
    <n v="1.6"/>
    <n v="1.6"/>
    <n v="12"/>
    <n v="8.3333333333333301E-2"/>
    <n v="1.5825"/>
    <n v="0"/>
    <n v="0"/>
    <n v="0"/>
    <n v="1.6"/>
    <x v="410"/>
    <n v="-1"/>
    <n v="0"/>
    <s v="NA"/>
    <n v="0"/>
    <n v="0"/>
    <n v="0"/>
    <n v="1.4400000000000002"/>
    <n v="-1.6800000000000002"/>
    <n v="0.15999999999999992"/>
    <n v="8.0000000000000071E-2"/>
  </r>
  <r>
    <x v="0"/>
    <s v="europe airfare"/>
    <s v="Advanced"/>
    <x v="8"/>
    <s v="Europe Miami"/>
    <s v=""/>
    <n v="6.25"/>
    <n v="1"/>
    <n v="1.6125"/>
    <n v="1.6125"/>
    <n v="7"/>
    <n v="0.14285714285714302"/>
    <n v="1.8571428571428601"/>
    <n v="0"/>
    <n v="0"/>
    <n v="0"/>
    <n v="1.6125"/>
    <x v="822"/>
    <n v="-1"/>
    <n v="0"/>
    <s v="NA"/>
    <n v="0"/>
    <n v="0"/>
    <n v="0"/>
    <n v="1.4512500000000002"/>
    <n v="-1.6931250000000002"/>
    <n v="0.16124999999999989"/>
    <n v="8.0625000000000169E-2"/>
  </r>
  <r>
    <x v="0"/>
    <s v="venice air ticket"/>
    <s v="Advanced"/>
    <x v="5"/>
    <s v="San Francisco to Venice Sale"/>
    <s v=""/>
    <n v="6.25"/>
    <n v="1"/>
    <n v="1.6125"/>
    <n v="1.6125"/>
    <n v="4"/>
    <n v="0.25"/>
    <n v="1"/>
    <n v="0"/>
    <n v="0"/>
    <n v="0"/>
    <n v="1.6125"/>
    <x v="822"/>
    <n v="-1"/>
    <n v="0"/>
    <s v="NA"/>
    <n v="0"/>
    <n v="0"/>
    <n v="0"/>
    <n v="1.4512500000000002"/>
    <n v="-1.6931250000000002"/>
    <n v="0.16124999999999989"/>
    <n v="8.0625000000000169E-2"/>
  </r>
  <r>
    <x v="0"/>
    <s v="france airline ticket"/>
    <s v="Advanced"/>
    <x v="17"/>
    <s v="Los Angeles to France Sale"/>
    <s v=""/>
    <n v="6.25"/>
    <n v="2"/>
    <n v="1.6375"/>
    <n v="0.81874999999999998"/>
    <n v="8"/>
    <n v="0.25"/>
    <n v="5.8724999999999996"/>
    <n v="0"/>
    <n v="0"/>
    <n v="0"/>
    <n v="1.6375"/>
    <x v="656"/>
    <n v="-1"/>
    <n v="0"/>
    <s v="NA"/>
    <n v="0"/>
    <n v="0"/>
    <n v="0"/>
    <n v="1.4737499999999999"/>
    <n v="-1.7193750000000001"/>
    <n v="0.16375000000000006"/>
    <n v="8.1875000000000142E-2"/>
  </r>
  <r>
    <x v="0"/>
    <s v="venice flight"/>
    <s v="Advanced"/>
    <x v="9"/>
    <s v="Detroit to Venice Sale"/>
    <s v=""/>
    <n v="6.25"/>
    <n v="1"/>
    <n v="1.675"/>
    <n v="1.675"/>
    <n v="56"/>
    <n v="1.7857142857142901E-2"/>
    <n v="1"/>
    <n v="0"/>
    <n v="0"/>
    <n v="0"/>
    <n v="1.675"/>
    <x v="847"/>
    <n v="-1"/>
    <n v="0"/>
    <s v="NA"/>
    <n v="0"/>
    <n v="0"/>
    <n v="0"/>
    <n v="1.5075000000000001"/>
    <n v="-1.75875"/>
    <n v="0.16749999999999998"/>
    <n v="8.3749999999999991E-2"/>
  </r>
  <r>
    <x v="0"/>
    <s v="rome airport"/>
    <s v="Advanced"/>
    <x v="5"/>
    <s v="San Francisco to Rome Sale"/>
    <s v=""/>
    <n v="6.25"/>
    <n v="1"/>
    <n v="1.7250000000000001"/>
    <n v="1.7250000000000001"/>
    <n v="36"/>
    <n v="2.7777777777777801E-2"/>
    <n v="1.0777777777777799"/>
    <n v="0"/>
    <n v="0"/>
    <n v="0"/>
    <n v="1.7250000000000001"/>
    <x v="1282"/>
    <n v="-1"/>
    <n v="0"/>
    <s v="NA"/>
    <n v="0"/>
    <n v="0"/>
    <n v="0"/>
    <n v="1.5525000000000002"/>
    <n v="-1.8112500000000002"/>
    <n v="0.17249999999999988"/>
    <n v="8.625000000000016E-2"/>
  </r>
  <r>
    <x v="0"/>
    <s v="paris flight"/>
    <s v="Advanced"/>
    <x v="7"/>
    <s v="New York to Paris Sale"/>
    <s v=""/>
    <n v="6.25"/>
    <n v="1"/>
    <n v="1.7625"/>
    <n v="1.7625"/>
    <n v="89"/>
    <n v="1.1235955056179801E-2"/>
    <n v="1.1458426966292099"/>
    <n v="0"/>
    <n v="0"/>
    <n v="0"/>
    <n v="1.7625"/>
    <x v="727"/>
    <n v="-1"/>
    <n v="0"/>
    <s v="NA"/>
    <n v="0"/>
    <n v="0"/>
    <n v="0"/>
    <n v="1.5862499999999999"/>
    <n v="-1.850625"/>
    <n v="0.17625000000000002"/>
    <n v="8.8125000000000009E-2"/>
  </r>
  <r>
    <x v="0"/>
    <s v="discount international airfare"/>
    <s v="Advanced"/>
    <x v="14"/>
    <s v="Discount International Philadelphia"/>
    <s v=""/>
    <n v="6.25"/>
    <n v="2"/>
    <n v="1.7625"/>
    <n v="0.88124999999999998"/>
    <n v="29"/>
    <n v="6.8965517241379296E-2"/>
    <n v="1.2068965517241399"/>
    <n v="0"/>
    <n v="0"/>
    <n v="0"/>
    <n v="1.7625"/>
    <x v="727"/>
    <n v="-1"/>
    <n v="0"/>
    <s v="NA"/>
    <n v="0"/>
    <n v="0"/>
    <n v="0"/>
    <n v="1.5862499999999999"/>
    <n v="-1.850625"/>
    <n v="0.17625000000000002"/>
    <n v="8.8125000000000009E-2"/>
  </r>
  <r>
    <x v="0"/>
    <s v="venice flight"/>
    <s v="Advanced"/>
    <x v="14"/>
    <s v="Philadelphia to Venice Sale"/>
    <s v=""/>
    <n v="6.25"/>
    <n v="1"/>
    <n v="1.7625"/>
    <n v="1.7625"/>
    <n v="96"/>
    <n v="1.0416666666666701E-2"/>
    <n v="1"/>
    <n v="0"/>
    <n v="0"/>
    <n v="0"/>
    <n v="1.7625"/>
    <x v="727"/>
    <n v="-1"/>
    <n v="0"/>
    <s v="NA"/>
    <n v="0"/>
    <n v="0"/>
    <n v="0"/>
    <n v="1.5862499999999999"/>
    <n v="-1.850625"/>
    <n v="0.17625000000000002"/>
    <n v="8.8125000000000009E-2"/>
  </r>
  <r>
    <x v="0"/>
    <s v="paris airfare"/>
    <s v="Advanced"/>
    <x v="5"/>
    <s v="San Francisco to Paris Sale"/>
    <s v=""/>
    <n v="6.25"/>
    <n v="1"/>
    <n v="1.7625"/>
    <n v="1.7625"/>
    <n v="9"/>
    <n v="0.11111111111111099"/>
    <n v="1.6666666666666701"/>
    <n v="0"/>
    <n v="0"/>
    <n v="0"/>
    <n v="1.7625"/>
    <x v="727"/>
    <n v="-1"/>
    <n v="0"/>
    <s v="NA"/>
    <n v="0"/>
    <n v="0"/>
    <n v="0"/>
    <n v="1.5862499999999999"/>
    <n v="-1.850625"/>
    <n v="0.17625000000000002"/>
    <n v="8.8125000000000009E-2"/>
  </r>
  <r>
    <x v="0"/>
    <s v="cheap international airplane ticket"/>
    <s v="Advanced"/>
    <x v="10"/>
    <s v="Cheap International Boston"/>
    <s v=""/>
    <n v="6.25"/>
    <n v="1"/>
    <n v="1.7749999999999999"/>
    <n v="1.7749999999999999"/>
    <n v="2"/>
    <n v="0.5"/>
    <n v="1"/>
    <n v="0"/>
    <n v="0"/>
    <n v="0"/>
    <n v="1.7749999999999999"/>
    <x v="411"/>
    <n v="-1"/>
    <n v="0"/>
    <s v="NA"/>
    <n v="0"/>
    <n v="0"/>
    <n v="0"/>
    <n v="1.5974999999999999"/>
    <n v="-1.86375"/>
    <n v="0.17749999999999999"/>
    <n v="8.8750000000000107E-2"/>
  </r>
  <r>
    <x v="0"/>
    <s v="france airline"/>
    <s v="Advanced"/>
    <x v="17"/>
    <s v="Los Angeles to France Sale"/>
    <s v=""/>
    <n v="6.25"/>
    <n v="1"/>
    <n v="1.7749999999999999"/>
    <n v="1.7749999999999999"/>
    <n v="13"/>
    <n v="7.69230769230769E-2"/>
    <n v="1"/>
    <n v="0"/>
    <n v="0"/>
    <n v="0"/>
    <n v="1.7749999999999999"/>
    <x v="411"/>
    <n v="-1"/>
    <n v="0"/>
    <s v="NA"/>
    <n v="0"/>
    <n v="0"/>
    <n v="0"/>
    <n v="1.5974999999999999"/>
    <n v="-1.86375"/>
    <n v="0.17749999999999999"/>
    <n v="8.8750000000000107E-2"/>
  </r>
  <r>
    <x v="0"/>
    <s v="discount international airfare"/>
    <s v="Advanced"/>
    <x v="5"/>
    <s v="Discount International San Francisco"/>
    <s v=""/>
    <n v="6.25"/>
    <n v="2"/>
    <n v="1.7749999999999999"/>
    <n v="0.88749999999999996"/>
    <n v="101"/>
    <n v="1.9801980198019799E-2"/>
    <n v="1.2747524752475199"/>
    <n v="0"/>
    <n v="0"/>
    <n v="0"/>
    <n v="1.7749999999999999"/>
    <x v="411"/>
    <n v="-1"/>
    <n v="0"/>
    <s v="NA"/>
    <n v="0"/>
    <n v="0"/>
    <n v="0"/>
    <n v="1.5974999999999999"/>
    <n v="-1.86375"/>
    <n v="0.17749999999999999"/>
    <n v="8.8750000000000107E-2"/>
  </r>
  <r>
    <x v="0"/>
    <s v="england plane tickets"/>
    <s v="Standard"/>
    <x v="0"/>
    <s v="England"/>
    <s v=""/>
    <n v="6.25"/>
    <n v="1"/>
    <n v="1.7749999999999999"/>
    <n v="1.7749999999999999"/>
    <n v="5"/>
    <n v="0.2"/>
    <n v="1"/>
    <n v="0"/>
    <n v="0"/>
    <n v="0"/>
    <n v="1.7749999999999999"/>
    <x v="411"/>
    <n v="-1"/>
    <n v="0"/>
    <s v="NA"/>
    <n v="0"/>
    <n v="0"/>
    <n v="0"/>
    <n v="1.5974999999999999"/>
    <n v="-1.86375"/>
    <n v="0.17749999999999999"/>
    <n v="8.8750000000000107E-2"/>
  </r>
  <r>
    <x v="0"/>
    <s v="spain cheap ticket"/>
    <s v="Advanced"/>
    <x v="0"/>
    <s v="Spain"/>
    <s v=""/>
    <n v="6.25"/>
    <n v="2"/>
    <n v="1.7875000000000001"/>
    <n v="0.89375000000000004"/>
    <n v="30"/>
    <n v="6.6666666666666693E-2"/>
    <n v="1.2333333333333301"/>
    <n v="0"/>
    <n v="0"/>
    <n v="0"/>
    <n v="1.7875000000000001"/>
    <x v="1284"/>
    <n v="-1"/>
    <n v="0"/>
    <s v="NA"/>
    <n v="0"/>
    <n v="0"/>
    <n v="0"/>
    <n v="1.6087500000000001"/>
    <n v="-1.8768750000000001"/>
    <n v="0.17874999999999996"/>
    <n v="8.9374999999999982E-2"/>
  </r>
  <r>
    <x v="0"/>
    <s v="barcelona flight"/>
    <s v="Advanced"/>
    <x v="17"/>
    <s v="Los Angeles to Barcelona Sale"/>
    <s v=""/>
    <n v="6.25"/>
    <n v="1"/>
    <n v="1.825"/>
    <n v="1.825"/>
    <n v="93"/>
    <n v="1.0752688172042999E-2"/>
    <n v="1"/>
    <n v="0"/>
    <n v="0"/>
    <n v="0"/>
    <n v="1.825"/>
    <x v="2230"/>
    <n v="-1"/>
    <n v="0"/>
    <s v="NA"/>
    <n v="0"/>
    <n v="0"/>
    <n v="0"/>
    <n v="1.6425000000000001"/>
    <n v="-1.91625"/>
    <n v="0.18249999999999988"/>
    <n v="9.1250000000000053E-2"/>
  </r>
  <r>
    <x v="0"/>
    <s v="international airports"/>
    <s v="Advanced"/>
    <x v="19"/>
    <s v="International Atlanta"/>
    <s v=""/>
    <n v="6.25"/>
    <n v="4"/>
    <n v="1.8374999999999999"/>
    <n v="0.45937499999999998"/>
    <n v="246"/>
    <n v="1.6260162601626001E-2"/>
    <n v="1.72650406504065"/>
    <n v="0"/>
    <n v="0"/>
    <n v="0"/>
    <n v="1.8374999999999999"/>
    <x v="1058"/>
    <n v="-1"/>
    <n v="0"/>
    <s v="NA"/>
    <n v="0"/>
    <n v="0"/>
    <n v="0"/>
    <n v="1.6537500000000001"/>
    <n v="-1.9293750000000001"/>
    <n v="0.18374999999999986"/>
    <n v="9.1875000000000151E-2"/>
  </r>
  <r>
    <x v="0"/>
    <s v="barcelona flight"/>
    <s v="Advanced"/>
    <x v="1"/>
    <s v="DC to Barcelona Sale"/>
    <s v=""/>
    <n v="6.25"/>
    <n v="1"/>
    <n v="1.8374999999999999"/>
    <n v="1.8374999999999999"/>
    <n v="49"/>
    <n v="2.04081632653061E-2"/>
    <n v="1"/>
    <n v="0"/>
    <n v="0"/>
    <n v="0"/>
    <n v="1.8374999999999999"/>
    <x v="1058"/>
    <n v="-1"/>
    <n v="0"/>
    <s v="NA"/>
    <n v="0"/>
    <n v="0"/>
    <n v="0"/>
    <n v="1.6537500000000001"/>
    <n v="-1.9293750000000001"/>
    <n v="0.18374999999999986"/>
    <n v="9.1875000000000151E-2"/>
  </r>
  <r>
    <x v="0"/>
    <s v="discount europe airfare"/>
    <s v="Advanced"/>
    <x v="5"/>
    <s v="Discount Europe San Francisco"/>
    <s v=""/>
    <n v="6.25"/>
    <n v="1"/>
    <n v="1.8374999999999999"/>
    <n v="1.8374999999999999"/>
    <n v="1"/>
    <n v="1"/>
    <n v="1"/>
    <n v="0"/>
    <n v="0"/>
    <n v="0"/>
    <n v="1.8374999999999999"/>
    <x v="1058"/>
    <n v="-1"/>
    <n v="0"/>
    <s v="NA"/>
    <n v="0"/>
    <n v="0"/>
    <n v="0"/>
    <n v="1.6537500000000001"/>
    <n v="-1.9293750000000001"/>
    <n v="0.18374999999999986"/>
    <n v="9.1875000000000151E-2"/>
  </r>
  <r>
    <x v="0"/>
    <s v="milan flight"/>
    <s v="Advanced"/>
    <x v="10"/>
    <s v="Boston to Milan Sale"/>
    <s v=""/>
    <n v="6.25"/>
    <n v="1"/>
    <n v="1.8875"/>
    <n v="1.8875"/>
    <n v="4"/>
    <n v="0.25"/>
    <n v="1"/>
    <n v="0"/>
    <n v="0"/>
    <n v="0"/>
    <n v="1.8875"/>
    <x v="598"/>
    <n v="-1"/>
    <n v="0"/>
    <s v="NA"/>
    <n v="0"/>
    <n v="0"/>
    <n v="0"/>
    <n v="1.69875"/>
    <n v="-1.9818750000000001"/>
    <n v="0.18874999999999997"/>
    <n v="9.4375000000000098E-2"/>
  </r>
  <r>
    <x v="0"/>
    <s v="milan flight"/>
    <s v="Advanced"/>
    <x v="15"/>
    <s v="Chicago to Milan Sale"/>
    <s v=""/>
    <n v="6.25"/>
    <n v="1"/>
    <n v="1.8875"/>
    <n v="1.8875"/>
    <n v="42"/>
    <n v="2.3809523809523801E-2"/>
    <n v="1.0714285714285701"/>
    <n v="0"/>
    <n v="0"/>
    <n v="0"/>
    <n v="1.8875"/>
    <x v="598"/>
    <n v="-1"/>
    <n v="0"/>
    <s v="NA"/>
    <n v="0"/>
    <n v="0"/>
    <n v="0"/>
    <n v="1.69875"/>
    <n v="-1.9818750000000001"/>
    <n v="0.18874999999999997"/>
    <n v="9.4375000000000098E-2"/>
  </r>
  <r>
    <x v="0"/>
    <s v="flight to munich"/>
    <s v="Advanced"/>
    <x v="0"/>
    <s v="Munich"/>
    <s v=""/>
    <n v="6.25"/>
    <n v="1"/>
    <n v="1.8875"/>
    <n v="1.8875"/>
    <n v="169"/>
    <n v="5.9171597633136093E-3"/>
    <n v="1.15159763313609"/>
    <n v="0"/>
    <n v="0"/>
    <n v="0"/>
    <n v="1.8875"/>
    <x v="598"/>
    <n v="-1"/>
    <n v="0"/>
    <s v="NA"/>
    <n v="0"/>
    <n v="0"/>
    <n v="0"/>
    <n v="1.69875"/>
    <n v="-1.9818750000000001"/>
    <n v="0.18874999999999997"/>
    <n v="9.4375000000000098E-2"/>
  </r>
  <r>
    <x v="0"/>
    <s v="flight to zurich"/>
    <s v="Advanced"/>
    <x v="0"/>
    <s v="Zurich"/>
    <s v=""/>
    <n v="6.25"/>
    <n v="1"/>
    <n v="1.8875"/>
    <n v="1.8875"/>
    <n v="89"/>
    <n v="1.1235955056179801E-2"/>
    <n v="1.1222471910112399"/>
    <n v="0"/>
    <n v="0"/>
    <n v="0"/>
    <n v="1.8875"/>
    <x v="598"/>
    <n v="-1"/>
    <n v="0"/>
    <s v="NA"/>
    <n v="0"/>
    <n v="0"/>
    <n v="0"/>
    <n v="1.69875"/>
    <n v="-1.9818750000000001"/>
    <n v="0.18874999999999997"/>
    <n v="9.4375000000000098E-2"/>
  </r>
  <r>
    <x v="0"/>
    <s v="discount international airline ticket"/>
    <s v="Advanced"/>
    <x v="19"/>
    <s v="Discount International Atlanta"/>
    <s v=""/>
    <n v="6.25"/>
    <n v="1"/>
    <n v="1.9"/>
    <n v="1.9"/>
    <n v="18"/>
    <n v="5.5555555555555601E-2"/>
    <n v="1"/>
    <n v="0"/>
    <n v="0"/>
    <n v="0"/>
    <n v="1.9"/>
    <x v="685"/>
    <n v="-1"/>
    <n v="0"/>
    <s v="NA"/>
    <n v="0"/>
    <n v="0"/>
    <n v="0"/>
    <n v="1.71"/>
    <n v="-1.9949999999999999"/>
    <n v="0.18999999999999995"/>
    <n v="9.4999999999999973E-2"/>
  </r>
  <r>
    <x v="0"/>
    <s v="rome flight"/>
    <s v="Advanced"/>
    <x v="7"/>
    <s v="New York to Rome Sale"/>
    <s v=""/>
    <n v="6.25"/>
    <n v="1"/>
    <n v="1.925"/>
    <n v="1.925"/>
    <n v="204"/>
    <n v="4.9019607843137306E-3"/>
    <n v="1"/>
    <n v="0"/>
    <n v="0"/>
    <n v="0"/>
    <n v="1.925"/>
    <x v="1288"/>
    <n v="-1"/>
    <n v="0"/>
    <s v="NA"/>
    <n v="0"/>
    <n v="0"/>
    <n v="0"/>
    <n v="1.7325000000000002"/>
    <n v="-2.0212500000000002"/>
    <n v="0.19249999999999989"/>
    <n v="9.6250000000000169E-2"/>
  </r>
  <r>
    <x v="0"/>
    <s v="trip in france"/>
    <s v="Standard"/>
    <x v="12"/>
    <s v="France"/>
    <s v=""/>
    <n v="6.25"/>
    <n v="1"/>
    <n v="1.925"/>
    <n v="1.925"/>
    <n v="14"/>
    <n v="7.1428571428571397E-2"/>
    <n v="1"/>
    <n v="0"/>
    <n v="0"/>
    <n v="0"/>
    <n v="1.925"/>
    <x v="1288"/>
    <n v="-1"/>
    <n v="0"/>
    <s v="NA"/>
    <n v="0"/>
    <n v="0"/>
    <n v="0"/>
    <n v="1.7325000000000002"/>
    <n v="-2.0212500000000002"/>
    <n v="0.19249999999999989"/>
    <n v="9.6250000000000169E-2"/>
  </r>
  <r>
    <x v="0"/>
    <s v="cheap international air flight"/>
    <s v="Advanced"/>
    <x v="15"/>
    <s v="Cheap International Chicago"/>
    <s v=""/>
    <n v="6.25"/>
    <n v="2"/>
    <n v="1.9375"/>
    <n v="0.96875"/>
    <n v="9"/>
    <n v="0.22222222222222199"/>
    <n v="1"/>
    <n v="0"/>
    <n v="0"/>
    <n v="0"/>
    <n v="1.9375"/>
    <x v="1163"/>
    <n v="-1"/>
    <n v="0"/>
    <s v="NA"/>
    <n v="0"/>
    <n v="0"/>
    <n v="0"/>
    <n v="1.7437500000000001"/>
    <n v="-2.0343750000000003"/>
    <n v="0.19374999999999987"/>
    <n v="9.6875000000000266E-2"/>
  </r>
  <r>
    <x v="0"/>
    <s v="cheap europe flight"/>
    <s v="Advanced"/>
    <x v="9"/>
    <s v="Cheap Europe Detroit"/>
    <s v=""/>
    <n v="6.25"/>
    <n v="1"/>
    <n v="1.9375"/>
    <n v="1.9375"/>
    <n v="8"/>
    <n v="0.125"/>
    <n v="1.87"/>
    <n v="0"/>
    <n v="0"/>
    <n v="0"/>
    <n v="1.9375"/>
    <x v="1163"/>
    <n v="-1"/>
    <n v="0"/>
    <s v="NA"/>
    <n v="0"/>
    <n v="0"/>
    <n v="0"/>
    <n v="1.7437500000000001"/>
    <n v="-2.0343750000000003"/>
    <n v="0.19374999999999987"/>
    <n v="9.6875000000000266E-2"/>
  </r>
  <r>
    <x v="0"/>
    <s v="cologne airport"/>
    <s v="Advanced"/>
    <x v="0"/>
    <s v="Cologne"/>
    <s v=""/>
    <n v="6.25"/>
    <n v="1"/>
    <n v="1.9375"/>
    <n v="1.9375"/>
    <n v="65"/>
    <n v="1.5384615384615401E-2"/>
    <n v="1.30538461538462"/>
    <n v="0"/>
    <n v="0"/>
    <n v="0"/>
    <n v="1.9375"/>
    <x v="1163"/>
    <n v="-1"/>
    <n v="0"/>
    <s v="NA"/>
    <n v="0"/>
    <n v="0"/>
    <n v="0"/>
    <n v="1.7437500000000001"/>
    <n v="-2.0343750000000003"/>
    <n v="0.19374999999999987"/>
    <n v="9.6875000000000266E-2"/>
  </r>
  <r>
    <x v="0"/>
    <s v="germany plane ticket"/>
    <s v="Advanced"/>
    <x v="0"/>
    <s v="Germany"/>
    <s v=""/>
    <n v="6.25"/>
    <n v="1"/>
    <n v="1.95"/>
    <n v="1.95"/>
    <n v="6"/>
    <n v="0.16666666666666699"/>
    <n v="1"/>
    <n v="0"/>
    <n v="0"/>
    <n v="0"/>
    <n v="1.95"/>
    <x v="763"/>
    <n v="-1"/>
    <n v="0"/>
    <s v="NA"/>
    <n v="0"/>
    <n v="0"/>
    <n v="0"/>
    <n v="1.7549999999999999"/>
    <n v="-2.0474999999999999"/>
    <n v="0.19500000000000006"/>
    <n v="9.749999999999992E-2"/>
  </r>
  <r>
    <x v="0"/>
    <s v="flight to athens greece"/>
    <s v="Advanced"/>
    <x v="0"/>
    <s v="Greece"/>
    <s v=""/>
    <n v="6.25"/>
    <n v="2"/>
    <n v="1.9875"/>
    <n v="0.99375000000000002"/>
    <n v="21"/>
    <n v="9.5238095238095205E-2"/>
    <n v="1.0952380952381"/>
    <n v="0"/>
    <n v="0"/>
    <n v="0"/>
    <n v="1.9875"/>
    <x v="1289"/>
    <n v="-1"/>
    <n v="0"/>
    <s v="NA"/>
    <n v="0"/>
    <n v="0"/>
    <n v="0"/>
    <n v="1.7887500000000001"/>
    <n v="-2.086875"/>
    <n v="0.19874999999999998"/>
    <n v="9.9374999999999991E-2"/>
  </r>
  <r>
    <x v="0"/>
    <s v="cheap europe flight"/>
    <s v="Advanced"/>
    <x v="23"/>
    <s v="Cheap Europe Cincinnati"/>
    <s v=""/>
    <n v="6.25"/>
    <n v="1"/>
    <n v="2"/>
    <n v="2"/>
    <n v="2"/>
    <n v="0.5"/>
    <n v="1"/>
    <n v="0"/>
    <n v="0"/>
    <n v="0"/>
    <n v="2"/>
    <x v="369"/>
    <n v="-1"/>
    <n v="0"/>
    <s v="NA"/>
    <n v="0"/>
    <n v="0"/>
    <n v="0"/>
    <n v="1.8"/>
    <n v="-2.1"/>
    <n v="0.19999999999999996"/>
    <n v="0.10000000000000009"/>
  </r>
  <r>
    <x v="0"/>
    <s v="athens flight"/>
    <s v="Advanced"/>
    <x v="5"/>
    <s v="San Francisco to Athens Sale"/>
    <s v=""/>
    <n v="6.25"/>
    <n v="2"/>
    <n v="2"/>
    <n v="1"/>
    <n v="51"/>
    <n v="3.9215686274509796E-2"/>
    <n v="1.0780392156862699"/>
    <n v="0"/>
    <n v="0"/>
    <n v="0"/>
    <n v="2"/>
    <x v="369"/>
    <n v="-1"/>
    <n v="0"/>
    <s v="NA"/>
    <n v="0"/>
    <n v="0"/>
    <n v="0"/>
    <n v="1.8"/>
    <n v="-2.1"/>
    <n v="0.19999999999999996"/>
    <n v="0.10000000000000009"/>
  </r>
  <r>
    <x v="0"/>
    <s v="europe airline ticket"/>
    <s v="Advanced"/>
    <x v="10"/>
    <s v="Europe Boston"/>
    <s v=""/>
    <n v="6.25"/>
    <n v="1"/>
    <n v="2.0375000000000001"/>
    <n v="2.0375000000000001"/>
    <n v="1"/>
    <n v="1"/>
    <n v="1"/>
    <n v="0"/>
    <n v="0"/>
    <n v="0"/>
    <n v="2.0375000000000001"/>
    <x v="1290"/>
    <n v="-1"/>
    <n v="0"/>
    <s v="NA"/>
    <n v="0"/>
    <n v="0"/>
    <n v="0"/>
    <n v="1.8337500000000002"/>
    <n v="-2.1393750000000002"/>
    <n v="0.20374999999999988"/>
    <n v="0.10187500000000016"/>
  </r>
  <r>
    <x v="0"/>
    <s v="discount international airline ticket"/>
    <s v="Advanced"/>
    <x v="1"/>
    <s v="Discount International DC"/>
    <s v=""/>
    <n v="6.25"/>
    <n v="2"/>
    <n v="2.0625"/>
    <n v="1.03125"/>
    <n v="46"/>
    <n v="4.3478260869565195E-2"/>
    <n v="1"/>
    <n v="0"/>
    <n v="0"/>
    <n v="0"/>
    <n v="2.0625"/>
    <x v="1291"/>
    <n v="-1"/>
    <n v="0"/>
    <s v="NA"/>
    <n v="0"/>
    <n v="0"/>
    <n v="0"/>
    <n v="1.85625"/>
    <n v="-2.1656249999999999"/>
    <n v="0.20625000000000004"/>
    <n v="0.10312499999999991"/>
  </r>
  <r>
    <x v="0"/>
    <s v="cheap international air fare"/>
    <s v="Advanced"/>
    <x v="7"/>
    <s v="Cheap International New York"/>
    <s v=""/>
    <n v="6.25"/>
    <n v="2"/>
    <n v="2.0625"/>
    <n v="1.03125"/>
    <n v="3"/>
    <n v="0.66666666666666696"/>
    <n v="1"/>
    <n v="0"/>
    <n v="0"/>
    <n v="0"/>
    <n v="2.0625"/>
    <x v="1291"/>
    <n v="-1"/>
    <n v="0"/>
    <s v="NA"/>
    <n v="0"/>
    <n v="0"/>
    <n v="0"/>
    <n v="1.85625"/>
    <n v="-2.1656249999999999"/>
    <n v="0.20625000000000004"/>
    <n v="0.10312499999999991"/>
  </r>
  <r>
    <x v="0"/>
    <s v="international airplane ticket"/>
    <s v="Advanced"/>
    <x v="17"/>
    <s v="International Los Angeles"/>
    <s v=""/>
    <n v="6.25"/>
    <n v="2"/>
    <n v="2.1"/>
    <n v="1.05"/>
    <n v="285"/>
    <n v="7.0175438596491195E-3"/>
    <n v="5.3852280701754403"/>
    <n v="0"/>
    <n v="0"/>
    <n v="0"/>
    <n v="2.1"/>
    <x v="802"/>
    <n v="-1"/>
    <n v="0"/>
    <s v="NA"/>
    <n v="0"/>
    <n v="0"/>
    <n v="0"/>
    <n v="1.8900000000000001"/>
    <n v="-2.2050000000000001"/>
    <n v="0.20999999999999996"/>
    <n v="0.10499999999999998"/>
  </r>
  <r>
    <x v="0"/>
    <s v="england airfare"/>
    <s v="Standard"/>
    <x v="0"/>
    <s v="England"/>
    <s v=""/>
    <n v="6.25"/>
    <n v="1"/>
    <n v="2.1124999999999998"/>
    <n v="2.1124999999999998"/>
    <n v="4"/>
    <n v="0.25"/>
    <n v="1"/>
    <n v="0"/>
    <n v="0"/>
    <n v="0"/>
    <n v="2.1124999999999998"/>
    <x v="1294"/>
    <n v="-1"/>
    <n v="0"/>
    <s v="NA"/>
    <n v="0"/>
    <n v="0"/>
    <n v="0"/>
    <n v="1.9012499999999999"/>
    <n v="-2.2181250000000001"/>
    <n v="0.21124999999999994"/>
    <n v="0.1056250000000003"/>
  </r>
  <r>
    <x v="0"/>
    <s v="international air ticket"/>
    <s v="Advanced"/>
    <x v="9"/>
    <s v="International Detroit"/>
    <s v=""/>
    <n v="6.25"/>
    <n v="1"/>
    <n v="2.125"/>
    <n v="2.125"/>
    <n v="5"/>
    <n v="0.2"/>
    <n v="1"/>
    <n v="0"/>
    <n v="0"/>
    <n v="0"/>
    <n v="2.125"/>
    <x v="968"/>
    <n v="-1"/>
    <n v="0"/>
    <s v="NA"/>
    <n v="0"/>
    <n v="0"/>
    <n v="0"/>
    <n v="1.9125000000000001"/>
    <n v="-2.2312500000000002"/>
    <n v="0.21249999999999991"/>
    <n v="0.10625000000000018"/>
  </r>
  <r>
    <x v="0"/>
    <s v="england cheap flights"/>
    <s v="Standard"/>
    <x v="0"/>
    <s v="England"/>
    <s v=""/>
    <n v="6.25"/>
    <n v="1"/>
    <n v="2.125"/>
    <n v="2.125"/>
    <n v="3"/>
    <n v="0.33333333333333298"/>
    <n v="1"/>
    <n v="0"/>
    <n v="0"/>
    <n v="0"/>
    <n v="2.125"/>
    <x v="968"/>
    <n v="-1"/>
    <n v="0"/>
    <s v="NA"/>
    <n v="0"/>
    <n v="0"/>
    <n v="0"/>
    <n v="1.9125000000000001"/>
    <n v="-2.2312500000000002"/>
    <n v="0.21249999999999991"/>
    <n v="0.10625000000000018"/>
  </r>
  <r>
    <x v="0"/>
    <s v="nice airport"/>
    <s v="Standard"/>
    <x v="18"/>
    <s v="Nice"/>
    <s v=""/>
    <n v="6.25"/>
    <n v="4"/>
    <n v="2.125"/>
    <n v="0.53125"/>
    <n v="286"/>
    <n v="1.3986013986014002E-2"/>
    <n v="1.15195804195804"/>
    <n v="0"/>
    <n v="0"/>
    <n v="0"/>
    <n v="2.125"/>
    <x v="968"/>
    <n v="-1"/>
    <n v="0"/>
    <s v="NA"/>
    <n v="0"/>
    <n v="0"/>
    <n v="0"/>
    <n v="1.9125000000000001"/>
    <n v="-2.2312500000000002"/>
    <n v="0.21249999999999991"/>
    <n v="0.10625000000000018"/>
  </r>
  <r>
    <x v="0"/>
    <s v="fly to nice"/>
    <s v="Standard"/>
    <x v="18"/>
    <s v="Nice"/>
    <s v=""/>
    <n v="6.25"/>
    <n v="2"/>
    <n v="2.125"/>
    <n v="1.0625"/>
    <n v="47"/>
    <n v="4.2553191489361701E-2"/>
    <n v="1"/>
    <n v="0"/>
    <n v="0"/>
    <n v="0"/>
    <n v="2.125"/>
    <x v="968"/>
    <n v="-1"/>
    <n v="0"/>
    <s v="NA"/>
    <n v="0"/>
    <n v="0"/>
    <n v="0"/>
    <n v="1.9125000000000001"/>
    <n v="-2.2312500000000002"/>
    <n v="0.21249999999999991"/>
    <n v="0.10625000000000018"/>
  </r>
  <r>
    <x v="0"/>
    <s v="flight to frankfurt"/>
    <s v="Standard"/>
    <x v="0"/>
    <s v="Frankfurt"/>
    <s v=""/>
    <n v="6.25"/>
    <n v="1"/>
    <n v="2.1375000000000002"/>
    <n v="2.1375000000000002"/>
    <n v="487"/>
    <n v="2.05338809034908E-3"/>
    <n v="1"/>
    <n v="0"/>
    <n v="0"/>
    <n v="0"/>
    <n v="2.1375000000000002"/>
    <x v="370"/>
    <n v="-1"/>
    <n v="0"/>
    <s v="NA"/>
    <n v="0"/>
    <n v="0"/>
    <n v="0"/>
    <n v="1.9237500000000003"/>
    <n v="-2.2443750000000002"/>
    <n v="0.21374999999999988"/>
    <n v="0.10687500000000005"/>
  </r>
  <r>
    <x v="0"/>
    <s v="europe airline"/>
    <s v="Advanced"/>
    <x v="15"/>
    <s v="Europe Chicago"/>
    <s v=""/>
    <n v="6.25"/>
    <n v="1"/>
    <n v="2.15"/>
    <n v="2.15"/>
    <n v="29"/>
    <n v="3.4482758620689703E-2"/>
    <n v="2.2027586206896599"/>
    <n v="0"/>
    <n v="0"/>
    <n v="0"/>
    <n v="2.15"/>
    <x v="823"/>
    <n v="-1"/>
    <n v="0"/>
    <s v="NA"/>
    <n v="0"/>
    <n v="0"/>
    <n v="0"/>
    <n v="1.9350000000000001"/>
    <n v="-2.2574999999999998"/>
    <n v="0.21499999999999986"/>
    <n v="0.10749999999999993"/>
  </r>
  <r>
    <x v="0"/>
    <s v="france round trip ticket"/>
    <s v="Standard"/>
    <x v="12"/>
    <s v="France"/>
    <s v=""/>
    <n v="6.25"/>
    <n v="4"/>
    <n v="2.15"/>
    <n v="0.53749999999999998"/>
    <n v="22"/>
    <n v="0.18181818181818202"/>
    <n v="1"/>
    <n v="0"/>
    <n v="0"/>
    <n v="0"/>
    <n v="2.15"/>
    <x v="823"/>
    <n v="-1"/>
    <n v="0"/>
    <s v="NA"/>
    <n v="0"/>
    <n v="0"/>
    <n v="0"/>
    <n v="1.9350000000000001"/>
    <n v="-2.2574999999999998"/>
    <n v="0.21499999999999986"/>
    <n v="0.10749999999999993"/>
  </r>
  <r>
    <x v="0"/>
    <s v="lyon airfares"/>
    <s v="Standard"/>
    <x v="18"/>
    <s v="Lyon"/>
    <s v=""/>
    <n v="6.25"/>
    <n v="1"/>
    <n v="2.1749999999999998"/>
    <n v="2.1749999999999998"/>
    <n v="50"/>
    <n v="0.02"/>
    <n v="1"/>
    <n v="0"/>
    <n v="0"/>
    <n v="0"/>
    <n v="2.1749999999999998"/>
    <x v="1119"/>
    <n v="-1"/>
    <n v="0"/>
    <s v="NA"/>
    <n v="0"/>
    <n v="0"/>
    <n v="0"/>
    <n v="1.9574999999999998"/>
    <n v="-2.2837499999999999"/>
    <n v="0.21750000000000003"/>
    <n v="0.10875000000000012"/>
  </r>
  <r>
    <x v="0"/>
    <s v="europe flight"/>
    <s v="Advanced"/>
    <x v="10"/>
    <s v="Europe Boston"/>
    <s v=""/>
    <n v="6.25"/>
    <n v="1"/>
    <n v="2.1875"/>
    <n v="2.1875"/>
    <n v="9"/>
    <n v="0.11111111111111099"/>
    <n v="1"/>
    <n v="0"/>
    <n v="0"/>
    <n v="0"/>
    <n v="2.1875"/>
    <x v="599"/>
    <n v="-1"/>
    <n v="0"/>
    <s v="NA"/>
    <n v="0"/>
    <n v="0"/>
    <n v="0"/>
    <n v="1.96875"/>
    <n v="-2.296875"/>
    <n v="0.21875"/>
    <n v="0.109375"/>
  </r>
  <r>
    <x v="0"/>
    <s v="cheap europe airfare"/>
    <s v="Advanced"/>
    <x v="9"/>
    <s v="Cheap Europe Detroit"/>
    <s v=""/>
    <n v="6.25"/>
    <n v="1"/>
    <n v="2.1875"/>
    <n v="2.1875"/>
    <n v="14"/>
    <n v="7.1428571428571397E-2"/>
    <n v="4.71428571428571"/>
    <n v="0"/>
    <n v="0"/>
    <n v="0"/>
    <n v="2.1875"/>
    <x v="599"/>
    <n v="-1"/>
    <n v="0"/>
    <s v="NA"/>
    <n v="0"/>
    <n v="0"/>
    <n v="0"/>
    <n v="1.96875"/>
    <n v="-2.296875"/>
    <n v="0.21875"/>
    <n v="0.109375"/>
  </r>
  <r>
    <x v="0"/>
    <s v="cheap international plane ticket"/>
    <s v="Advanced"/>
    <x v="7"/>
    <s v="Cheap International New York"/>
    <s v=""/>
    <n v="6.25"/>
    <n v="2"/>
    <n v="2.1875"/>
    <n v="1.09375"/>
    <n v="16"/>
    <n v="0.125"/>
    <n v="3"/>
    <n v="0"/>
    <n v="0"/>
    <n v="0"/>
    <n v="2.1875"/>
    <x v="599"/>
    <n v="-1"/>
    <n v="0"/>
    <s v="NA"/>
    <n v="0"/>
    <n v="0"/>
    <n v="0"/>
    <n v="1.96875"/>
    <n v="-2.296875"/>
    <n v="0.21875"/>
    <n v="0.109375"/>
  </r>
  <r>
    <x v="0"/>
    <s v="international air fare"/>
    <s v="Advanced"/>
    <x v="9"/>
    <s v="International Detroit"/>
    <s v=""/>
    <n v="6.25"/>
    <n v="1"/>
    <n v="2.2124999999999999"/>
    <n v="2.2124999999999999"/>
    <n v="210"/>
    <n v="4.7619047619047597E-3"/>
    <n v="3.7296666666666698"/>
    <n v="0"/>
    <n v="0"/>
    <n v="0"/>
    <n v="2.2124999999999999"/>
    <x v="657"/>
    <n v="-1"/>
    <n v="0"/>
    <s v="NA"/>
    <n v="0"/>
    <n v="0"/>
    <n v="0"/>
    <n v="1.99125"/>
    <n v="-2.3231250000000001"/>
    <n v="0.22124999999999995"/>
    <n v="0.1106250000000002"/>
  </r>
  <r>
    <x v="0"/>
    <s v="international airplane ticket"/>
    <s v="Advanced"/>
    <x v="11"/>
    <s v="International Houston"/>
    <s v=""/>
    <n v="6.25"/>
    <n v="2"/>
    <n v="2.2250000000000001"/>
    <n v="1.1125"/>
    <n v="92"/>
    <n v="2.1739130434782598E-2"/>
    <n v="5.1573913043478301"/>
    <n v="0"/>
    <n v="0"/>
    <n v="0"/>
    <n v="2.2250000000000001"/>
    <x v="1296"/>
    <n v="-1"/>
    <n v="0"/>
    <s v="NA"/>
    <n v="0"/>
    <n v="0"/>
    <n v="0"/>
    <n v="2.0024999999999999"/>
    <n v="-2.3362500000000002"/>
    <n v="0.22250000000000014"/>
    <n v="0.11125000000000007"/>
  </r>
  <r>
    <x v="0"/>
    <s v="discount international airline ticket"/>
    <s v="Advanced"/>
    <x v="7"/>
    <s v="Discount International New York"/>
    <s v=""/>
    <n v="6.25"/>
    <n v="1"/>
    <n v="2.2250000000000001"/>
    <n v="2.2250000000000001"/>
    <n v="14"/>
    <n v="7.1428571428571397E-2"/>
    <n v="1.28571428571429"/>
    <n v="0"/>
    <n v="0"/>
    <n v="0"/>
    <n v="2.2250000000000001"/>
    <x v="1296"/>
    <n v="-1"/>
    <n v="0"/>
    <s v="NA"/>
    <n v="0"/>
    <n v="0"/>
    <n v="0"/>
    <n v="2.0024999999999999"/>
    <n v="-2.3362500000000002"/>
    <n v="0.22250000000000014"/>
    <n v="0.11125000000000007"/>
  </r>
  <r>
    <x v="0"/>
    <s v="cheap international airline tickets"/>
    <s v="Advanced"/>
    <x v="19"/>
    <s v="Cheap International Atlanta"/>
    <s v=""/>
    <n v="6.25"/>
    <n v="1"/>
    <n v="2.25"/>
    <n v="2.25"/>
    <n v="218"/>
    <n v="4.5871559633027499E-3"/>
    <n v="6.9020642201834903"/>
    <n v="0"/>
    <n v="0"/>
    <n v="0"/>
    <n v="2.25"/>
    <x v="413"/>
    <n v="-1"/>
    <n v="0"/>
    <s v="NA"/>
    <n v="0"/>
    <n v="0"/>
    <n v="0"/>
    <n v="2.0249999999999999"/>
    <n v="-2.3625000000000003"/>
    <n v="0.22500000000000009"/>
    <n v="0.11250000000000027"/>
  </r>
  <r>
    <x v="0"/>
    <s v="rome airport"/>
    <s v="Advanced"/>
    <x v="0"/>
    <s v="Rome"/>
    <s v=""/>
    <n v="6.25"/>
    <n v="3"/>
    <n v="2.2624999875"/>
    <n v="0.75416666249999997"/>
    <n v="97"/>
    <n v="3.0927835051546403E-2"/>
    <n v="1.24453608247423"/>
    <n v="0"/>
    <n v="0"/>
    <n v="0"/>
    <n v="2.2624999875"/>
    <x v="2231"/>
    <n v="-1"/>
    <n v="0"/>
    <s v="NA"/>
    <n v="0"/>
    <n v="0"/>
    <n v="0"/>
    <n v="2.0362499887500003"/>
    <n v="-2.3756249868750001"/>
    <n v="0.22624999874999974"/>
    <n v="0.11312499937500009"/>
  </r>
  <r>
    <x v="0"/>
    <s v="rome airfare"/>
    <s v="Advanced"/>
    <x v="0"/>
    <s v="Rome"/>
    <s v=""/>
    <n v="6.25"/>
    <n v="2"/>
    <n v="2.2749999999999999"/>
    <n v="1.1375"/>
    <n v="25"/>
    <n v="0.08"/>
    <n v="1.2776000000000001"/>
    <n v="0"/>
    <n v="0"/>
    <n v="0"/>
    <n v="2.2749999999999999"/>
    <x v="1298"/>
    <n v="-1"/>
    <n v="0"/>
    <s v="NA"/>
    <n v="0"/>
    <n v="0"/>
    <n v="0"/>
    <n v="2.0474999999999999"/>
    <n v="-2.3887499999999999"/>
    <n v="0.22750000000000004"/>
    <n v="0.11375000000000002"/>
  </r>
  <r>
    <x v="0"/>
    <s v="nice cheap ticket"/>
    <s v="Standard"/>
    <x v="18"/>
    <s v="Nice"/>
    <s v=""/>
    <n v="6.25"/>
    <n v="2"/>
    <n v="2.2749999999999999"/>
    <n v="1.1375"/>
    <n v="10"/>
    <n v="0.2"/>
    <n v="1.1000000000000001"/>
    <n v="0"/>
    <n v="0"/>
    <n v="0"/>
    <n v="2.2749999999999999"/>
    <x v="1298"/>
    <n v="-1"/>
    <n v="0"/>
    <s v="NA"/>
    <n v="0"/>
    <n v="0"/>
    <n v="0"/>
    <n v="2.0474999999999999"/>
    <n v="-2.3887499999999999"/>
    <n v="0.22750000000000004"/>
    <n v="0.11375000000000002"/>
  </r>
  <r>
    <x v="0"/>
    <s v="air france paris flights"/>
    <s v="Standard"/>
    <x v="12"/>
    <s v="Paris Branded"/>
    <s v=""/>
    <n v="6.25"/>
    <n v="13"/>
    <n v="2.3249999499999996"/>
    <n v="0.17884614999999998"/>
    <n v="179"/>
    <n v="7.2625698324022395E-2"/>
    <n v="1"/>
    <n v="0"/>
    <n v="0"/>
    <n v="0"/>
    <n v="2.3249999499999996"/>
    <x v="2232"/>
    <n v="-1"/>
    <n v="0"/>
    <s v="NA"/>
    <n v="0"/>
    <n v="0"/>
    <n v="0"/>
    <n v="2.0924999549999996"/>
    <n v="-2.4412499474999998"/>
    <n v="0.23249999499999996"/>
    <n v="0.1162499975000002"/>
  </r>
  <r>
    <x v="0"/>
    <s v="international ticket"/>
    <s v="Advanced"/>
    <x v="7"/>
    <s v="International New York"/>
    <s v=""/>
    <n v="6.25"/>
    <n v="2"/>
    <n v="2.3875000000000002"/>
    <n v="1.1937500000000001"/>
    <n v="53"/>
    <n v="3.77358490566038E-2"/>
    <n v="1.6777358490565999"/>
    <n v="0"/>
    <n v="0"/>
    <n v="0"/>
    <n v="2.3875000000000002"/>
    <x v="905"/>
    <n v="-1"/>
    <n v="0"/>
    <s v="NA"/>
    <n v="0"/>
    <n v="0"/>
    <n v="0"/>
    <n v="2.1487500000000002"/>
    <n v="-2.5068750000000004"/>
    <n v="0.23875000000000002"/>
    <n v="0.11937500000000023"/>
  </r>
  <r>
    <x v="0"/>
    <s v="cheap international ticket"/>
    <s v="Advanced"/>
    <x v="9"/>
    <s v="Cheap International Detroit"/>
    <s v=""/>
    <n v="6.25"/>
    <n v="1"/>
    <n v="2.4125000000000001"/>
    <n v="2.4125000000000001"/>
    <n v="9"/>
    <n v="0.11111111111111099"/>
    <n v="1"/>
    <n v="0"/>
    <n v="0"/>
    <n v="0"/>
    <n v="2.4125000000000001"/>
    <x v="1303"/>
    <n v="-1"/>
    <n v="0"/>
    <s v="NA"/>
    <n v="0"/>
    <n v="0"/>
    <n v="0"/>
    <n v="2.1712500000000001"/>
    <n v="-2.5331250000000001"/>
    <n v="0.24124999999999996"/>
    <n v="0.12062499999999998"/>
  </r>
  <r>
    <x v="0"/>
    <s v="discount europe flight"/>
    <s v="Advanced"/>
    <x v="17"/>
    <s v="Discount Europe Los Angeles"/>
    <s v=""/>
    <n v="6.25"/>
    <n v="1"/>
    <n v="2.4125000000000001"/>
    <n v="2.4125000000000001"/>
    <n v="5"/>
    <n v="0.2"/>
    <n v="5.6"/>
    <n v="0"/>
    <n v="0"/>
    <n v="0"/>
    <n v="2.4125000000000001"/>
    <x v="1303"/>
    <n v="-1"/>
    <n v="0"/>
    <s v="NA"/>
    <n v="0"/>
    <n v="0"/>
    <n v="0"/>
    <n v="2.1712500000000001"/>
    <n v="-2.5331250000000001"/>
    <n v="0.24124999999999996"/>
    <n v="0.12062499999999998"/>
  </r>
  <r>
    <x v="0"/>
    <s v="discount europe airfare"/>
    <s v="Advanced"/>
    <x v="15"/>
    <s v="Discount Europe Chicago"/>
    <s v=""/>
    <n v="6.25"/>
    <n v="1"/>
    <n v="2.4249999999999998"/>
    <n v="2.4249999999999998"/>
    <n v="20"/>
    <n v="0.05"/>
    <n v="1.3"/>
    <n v="0"/>
    <n v="0"/>
    <n v="0"/>
    <n v="2.4249999999999998"/>
    <x v="415"/>
    <n v="-1"/>
    <n v="0"/>
    <s v="NA"/>
    <n v="0"/>
    <n v="0"/>
    <n v="0"/>
    <n v="2.1825000000000001"/>
    <n v="-2.5462500000000001"/>
    <n v="0.24249999999999972"/>
    <n v="0.1212500000000003"/>
  </r>
  <r>
    <x v="0"/>
    <s v="cheap international airplane ticket"/>
    <s v="Advanced"/>
    <x v="15"/>
    <s v="Cheap International Chicago"/>
    <s v=""/>
    <n v="6.25"/>
    <n v="2"/>
    <n v="2.4249999999999998"/>
    <n v="1.2124999999999999"/>
    <n v="5"/>
    <n v="0.4"/>
    <n v="1"/>
    <n v="0"/>
    <n v="0"/>
    <n v="0"/>
    <n v="2.4249999999999998"/>
    <x v="415"/>
    <n v="-1"/>
    <n v="0"/>
    <s v="NA"/>
    <n v="0"/>
    <n v="0"/>
    <n v="0"/>
    <n v="2.1825000000000001"/>
    <n v="-2.5462500000000001"/>
    <n v="0.24249999999999972"/>
    <n v="0.1212500000000003"/>
  </r>
  <r>
    <x v="0"/>
    <s v="cheap europe ticket"/>
    <s v="Advanced"/>
    <x v="8"/>
    <s v="Cheap Europe Miami"/>
    <s v=""/>
    <n v="6.25"/>
    <n v="1"/>
    <n v="2.4375"/>
    <n v="2.4375"/>
    <n v="197"/>
    <n v="5.0761421319796994E-3"/>
    <n v="4.91812182741117"/>
    <n v="0"/>
    <n v="0"/>
    <n v="0"/>
    <n v="2.4375"/>
    <x v="1143"/>
    <n v="-1"/>
    <n v="0"/>
    <s v="NA"/>
    <n v="0"/>
    <n v="0"/>
    <n v="0"/>
    <n v="2.1937500000000001"/>
    <n v="-2.5593750000000002"/>
    <n v="0.24374999999999991"/>
    <n v="0.12187500000000018"/>
  </r>
  <r>
    <x v="0"/>
    <s v="cheap international ticket"/>
    <s v="Advanced"/>
    <x v="14"/>
    <s v="Cheap International Philadelphia"/>
    <s v=""/>
    <n v="6.25"/>
    <n v="1"/>
    <n v="2.4750000000000001"/>
    <n v="2.4750000000000001"/>
    <n v="9"/>
    <n v="0.11111111111111099"/>
    <n v="1"/>
    <n v="0"/>
    <n v="0"/>
    <n v="0"/>
    <n v="2.4750000000000001"/>
    <x v="575"/>
    <n v="-1"/>
    <n v="0"/>
    <s v="NA"/>
    <n v="0"/>
    <n v="0"/>
    <n v="0"/>
    <n v="2.2275"/>
    <n v="-2.5987500000000003"/>
    <n v="0.24750000000000005"/>
    <n v="0.12375000000000025"/>
  </r>
  <r>
    <x v="0"/>
    <s v="france cheap flight"/>
    <s v="Advanced"/>
    <x v="15"/>
    <s v="Chicago to France Sale"/>
    <s v=""/>
    <n v="6.25"/>
    <n v="1"/>
    <n v="2.5125000000000002"/>
    <n v="2.5125000000000002"/>
    <n v="9"/>
    <n v="0.11111111111111099"/>
    <n v="3.4444444444444402"/>
    <n v="0"/>
    <n v="0"/>
    <n v="0"/>
    <n v="2.5125000000000002"/>
    <x v="642"/>
    <n v="-1"/>
    <n v="0"/>
    <s v="NA"/>
    <n v="0"/>
    <n v="0"/>
    <n v="0"/>
    <n v="2.2612500000000004"/>
    <n v="-2.6381250000000005"/>
    <n v="0.25124999999999975"/>
    <n v="0.12562500000000032"/>
  </r>
  <r>
    <x v="0"/>
    <s v="cheap international airplane ticket"/>
    <s v="Advanced"/>
    <x v="11"/>
    <s v="Cheap International Houston"/>
    <s v=""/>
    <n v="6.25"/>
    <n v="2"/>
    <n v="2.5125000000000002"/>
    <n v="1.2562500000000001"/>
    <n v="9"/>
    <n v="0.22222222222222199"/>
    <n v="1.8888888888888899"/>
    <n v="0"/>
    <n v="0"/>
    <n v="0"/>
    <n v="2.5125000000000002"/>
    <x v="642"/>
    <n v="-1"/>
    <n v="0"/>
    <s v="NA"/>
    <n v="0"/>
    <n v="0"/>
    <n v="0"/>
    <n v="2.2612500000000004"/>
    <n v="-2.6381250000000005"/>
    <n v="0.25124999999999975"/>
    <n v="0.12562500000000032"/>
  </r>
  <r>
    <x v="0"/>
    <s v="low europe airfare"/>
    <s v="Advanced"/>
    <x v="15"/>
    <s v="Low Europe Chicago"/>
    <s v=""/>
    <n v="6.25"/>
    <n v="1"/>
    <n v="2.5375000000000001"/>
    <n v="2.5375000000000001"/>
    <n v="4"/>
    <n v="0.25"/>
    <n v="1"/>
    <n v="0"/>
    <n v="0"/>
    <n v="0"/>
    <n v="2.5375000000000001"/>
    <x v="1059"/>
    <n v="-1"/>
    <n v="0"/>
    <s v="NA"/>
    <n v="0"/>
    <n v="0"/>
    <n v="0"/>
    <n v="2.2837499999999999"/>
    <n v="-2.6643750000000002"/>
    <n v="0.25375000000000014"/>
    <n v="0.12687500000000007"/>
  </r>
  <r>
    <x v="0"/>
    <s v="fly to germany"/>
    <s v="Advanced"/>
    <x v="0"/>
    <s v="Germany"/>
    <s v=""/>
    <n v="6.25"/>
    <n v="1"/>
    <n v="2.5375000000000001"/>
    <n v="2.5375000000000001"/>
    <n v="9"/>
    <n v="0.11111111111111099"/>
    <n v="1.6666666666666701"/>
    <n v="0"/>
    <n v="0"/>
    <n v="0"/>
    <n v="2.5375000000000001"/>
    <x v="1059"/>
    <n v="-1"/>
    <n v="0"/>
    <s v="NA"/>
    <n v="0"/>
    <n v="0"/>
    <n v="0"/>
    <n v="2.2837499999999999"/>
    <n v="-2.6643750000000002"/>
    <n v="0.25375000000000014"/>
    <n v="0.12687500000000007"/>
  </r>
  <r>
    <x v="0"/>
    <s v="venice flight"/>
    <s v="Advanced"/>
    <x v="1"/>
    <s v="DC to Venice Sale"/>
    <s v=""/>
    <n v="6.25"/>
    <n v="2"/>
    <n v="2.5625"/>
    <n v="1.28125"/>
    <n v="142"/>
    <n v="1.4084507042253501E-2"/>
    <n v="1"/>
    <n v="0"/>
    <n v="0"/>
    <n v="0"/>
    <n v="2.5625"/>
    <x v="745"/>
    <n v="-1"/>
    <n v="0"/>
    <s v="NA"/>
    <n v="0"/>
    <n v="0"/>
    <n v="0"/>
    <n v="2.3062499999999999"/>
    <n v="-2.6906250000000003"/>
    <n v="0.25625000000000009"/>
    <n v="0.12812500000000027"/>
  </r>
  <r>
    <x v="0"/>
    <s v="flight to milan"/>
    <s v="Advanced"/>
    <x v="0"/>
    <s v="Milan"/>
    <s v=""/>
    <n v="6.25"/>
    <n v="2"/>
    <n v="2.5750000000000002"/>
    <n v="1.2875000000000001"/>
    <n v="420"/>
    <n v="4.7619047619047597E-3"/>
    <n v="1.0401904761904801"/>
    <n v="0"/>
    <n v="0"/>
    <n v="0"/>
    <n v="2.5750000000000002"/>
    <x v="718"/>
    <n v="-1"/>
    <n v="0"/>
    <s v="NA"/>
    <n v="0"/>
    <n v="0"/>
    <n v="0"/>
    <n v="2.3175000000000003"/>
    <n v="-2.7037500000000003"/>
    <n v="0.25749999999999984"/>
    <n v="0.12875000000000014"/>
  </r>
  <r>
    <x v="0"/>
    <s v="cheap international plane ticket"/>
    <s v="Advanced"/>
    <x v="23"/>
    <s v="Cheap International Cincinnati"/>
    <s v=""/>
    <n v="6.25"/>
    <n v="1"/>
    <n v="2.5874999999999999"/>
    <n v="2.5874999999999999"/>
    <n v="4"/>
    <n v="0.25"/>
    <n v="1"/>
    <n v="0"/>
    <n v="0"/>
    <n v="0"/>
    <n v="2.5874999999999999"/>
    <x v="1307"/>
    <n v="-1"/>
    <n v="0"/>
    <s v="NA"/>
    <n v="0"/>
    <n v="0"/>
    <n v="0"/>
    <n v="2.3287499999999999"/>
    <n v="-2.7168749999999999"/>
    <n v="0.25875000000000004"/>
    <n v="0.12937500000000002"/>
  </r>
  <r>
    <x v="0"/>
    <s v="international plane ticket"/>
    <s v="Advanced"/>
    <x v="19"/>
    <s v="International Atlanta"/>
    <s v=""/>
    <n v="6.25"/>
    <n v="2"/>
    <n v="2.625"/>
    <n v="1.3125"/>
    <n v="13"/>
    <n v="0.15384615384615399"/>
    <n v="1"/>
    <n v="0"/>
    <n v="0"/>
    <n v="0"/>
    <n v="2.625"/>
    <x v="416"/>
    <n v="-1"/>
    <n v="0"/>
    <s v="NA"/>
    <n v="0"/>
    <n v="0"/>
    <n v="0"/>
    <n v="2.3625000000000003"/>
    <n v="-2.7562500000000001"/>
    <n v="0.26249999999999973"/>
    <n v="0.13125000000000009"/>
  </r>
  <r>
    <x v="0"/>
    <s v="cheap international ticket"/>
    <s v="Advanced"/>
    <x v="11"/>
    <s v="Cheap International Houston"/>
    <s v=""/>
    <n v="6.25"/>
    <n v="1"/>
    <n v="2.6875"/>
    <n v="2.6875"/>
    <n v="11"/>
    <n v="9.0909090909090898E-2"/>
    <n v="1.1818181818181801"/>
    <n v="0"/>
    <n v="0"/>
    <n v="0"/>
    <n v="2.6875"/>
    <x v="2233"/>
    <n v="-1"/>
    <n v="0"/>
    <s v="NA"/>
    <n v="0"/>
    <n v="0"/>
    <n v="0"/>
    <n v="2.4187500000000002"/>
    <n v="-2.8218749999999999"/>
    <n v="0.26874999999999982"/>
    <n v="0.13437499999999991"/>
  </r>
  <r>
    <x v="0"/>
    <s v="france airfare"/>
    <s v="Advanced"/>
    <x v="19"/>
    <s v="Atlanta to France Sale"/>
    <s v=""/>
    <n v="6.25"/>
    <n v="1"/>
    <n v="2.7"/>
    <n v="2.7"/>
    <n v="1"/>
    <n v="1"/>
    <n v="1"/>
    <n v="0"/>
    <n v="0"/>
    <n v="0"/>
    <n v="2.7"/>
    <x v="798"/>
    <n v="-1"/>
    <n v="0"/>
    <s v="NA"/>
    <n v="0"/>
    <n v="0"/>
    <n v="0"/>
    <n v="2.4300000000000002"/>
    <n v="-2.8350000000000004"/>
    <n v="0.27"/>
    <n v="0.13500000000000023"/>
  </r>
  <r>
    <x v="0"/>
    <s v="berlin travel"/>
    <s v="Advanced"/>
    <x v="0"/>
    <s v="Berlin"/>
    <s v=""/>
    <n v="6.25"/>
    <n v="1"/>
    <n v="2.7"/>
    <n v="2.7"/>
    <n v="31"/>
    <n v="3.2258064516128997E-2"/>
    <n v="1.06451612903226"/>
    <n v="0"/>
    <n v="0"/>
    <n v="0"/>
    <n v="2.7"/>
    <x v="798"/>
    <n v="-1"/>
    <n v="0"/>
    <s v="NA"/>
    <n v="0"/>
    <n v="0"/>
    <n v="0"/>
    <n v="2.4300000000000002"/>
    <n v="-2.8350000000000004"/>
    <n v="0.27"/>
    <n v="0.13500000000000023"/>
  </r>
  <r>
    <x v="0"/>
    <s v="florence airport"/>
    <s v="Advanced"/>
    <x v="17"/>
    <s v="Los Angeles to Florence Sale"/>
    <s v=""/>
    <n v="6.25"/>
    <n v="1"/>
    <n v="2.7124999999999999"/>
    <n v="2.7124999999999999"/>
    <n v="4"/>
    <n v="0.25"/>
    <n v="2"/>
    <n v="0"/>
    <n v="0"/>
    <n v="0"/>
    <n v="2.7124999999999999"/>
    <x v="1311"/>
    <n v="-1"/>
    <n v="0"/>
    <s v="NA"/>
    <n v="0"/>
    <n v="0"/>
    <n v="0"/>
    <n v="2.4412500000000001"/>
    <n v="-2.848125"/>
    <n v="0.27124999999999977"/>
    <n v="0.13562500000000011"/>
  </r>
  <r>
    <x v="0"/>
    <s v="cheap international airline"/>
    <s v="Advanced"/>
    <x v="17"/>
    <s v="Cheap International Los Angeles"/>
    <s v=""/>
    <n v="6.25"/>
    <n v="2"/>
    <n v="2.7250000000000001"/>
    <n v="1.3625"/>
    <n v="13"/>
    <n v="0.15384615384615399"/>
    <n v="1"/>
    <n v="0"/>
    <n v="0"/>
    <n v="0"/>
    <n v="2.7250000000000001"/>
    <x v="417"/>
    <n v="-1"/>
    <n v="0"/>
    <s v="NA"/>
    <n v="0"/>
    <n v="0"/>
    <n v="0"/>
    <n v="2.4525000000000001"/>
    <n v="-2.8612500000000001"/>
    <n v="0.27249999999999996"/>
    <n v="0.13624999999999998"/>
  </r>
  <r>
    <x v="0"/>
    <s v="hamburg"/>
    <s v="Advanced"/>
    <x v="0"/>
    <s v="Hamburg"/>
    <s v=""/>
    <n v="6.25"/>
    <n v="2"/>
    <n v="2.7250000000000001"/>
    <n v="1.3625"/>
    <n v="3742"/>
    <n v="5.3447354355959408E-4"/>
    <n v="2.1193826830571898"/>
    <n v="0"/>
    <n v="0"/>
    <n v="0"/>
    <n v="2.7250000000000001"/>
    <x v="417"/>
    <n v="-1"/>
    <n v="0"/>
    <s v="NA"/>
    <n v="0"/>
    <n v="0"/>
    <n v="0"/>
    <n v="2.4525000000000001"/>
    <n v="-2.8612500000000001"/>
    <n v="0.27249999999999996"/>
    <n v="0.13624999999999998"/>
  </r>
  <r>
    <x v="0"/>
    <s v="travel deal to paris france"/>
    <s v="Standard"/>
    <x v="12"/>
    <s v="Paris"/>
    <s v=""/>
    <n v="6.25"/>
    <n v="3"/>
    <n v="2.7249999750000002"/>
    <n v="0.90833332500000008"/>
    <n v="30"/>
    <n v="0.1"/>
    <n v="1.13333333333333"/>
    <n v="0"/>
    <n v="0"/>
    <n v="0"/>
    <n v="2.7249999750000002"/>
    <x v="2234"/>
    <n v="-1"/>
    <n v="0"/>
    <s v="NA"/>
    <n v="0"/>
    <n v="0"/>
    <n v="0"/>
    <n v="2.4524999775000005"/>
    <n v="-2.8612499737500006"/>
    <n v="0.27249999749999976"/>
    <n v="0.13624999875000032"/>
  </r>
  <r>
    <x v="0"/>
    <s v="discount international flight"/>
    <s v="Advanced"/>
    <x v="7"/>
    <s v="Discount International New York"/>
    <s v=""/>
    <n v="6.25"/>
    <n v="1"/>
    <n v="2.8"/>
    <n v="2.8"/>
    <n v="22"/>
    <n v="4.5454545454545504E-2"/>
    <n v="3.6340909090909101"/>
    <n v="0"/>
    <n v="0"/>
    <n v="0"/>
    <n v="2.8"/>
    <x v="872"/>
    <n v="-1"/>
    <n v="0"/>
    <s v="NA"/>
    <n v="0"/>
    <n v="0"/>
    <n v="0"/>
    <n v="2.52"/>
    <n v="-2.94"/>
    <n v="0.2799999999999998"/>
    <n v="0.14000000000000012"/>
  </r>
  <r>
    <x v="0"/>
    <s v="discount international airfare"/>
    <s v="Advanced"/>
    <x v="10"/>
    <s v="Discount International Boston"/>
    <s v=""/>
    <n v="6.25"/>
    <n v="3"/>
    <n v="2.8374999750000001"/>
    <n v="0.94583332500000006"/>
    <n v="32"/>
    <n v="9.375E-2"/>
    <n v="1.03"/>
    <n v="0"/>
    <n v="0"/>
    <n v="0"/>
    <n v="2.8374999750000001"/>
    <x v="2235"/>
    <n v="-1"/>
    <n v="0"/>
    <s v="NA"/>
    <n v="0"/>
    <n v="0"/>
    <n v="0"/>
    <n v="2.5537499775000003"/>
    <n v="-2.9793749737500002"/>
    <n v="0.28374999749999974"/>
    <n v="0.14187499875000009"/>
  </r>
  <r>
    <x v="0"/>
    <s v="international air ticket"/>
    <s v="Advanced"/>
    <x v="1"/>
    <s v="International DC"/>
    <s v=""/>
    <n v="6.25"/>
    <n v="2"/>
    <n v="2.8374999999999999"/>
    <n v="1.41875"/>
    <n v="28"/>
    <n v="7.1428571428571397E-2"/>
    <n v="1.8560714285714299"/>
    <n v="0"/>
    <n v="0"/>
    <n v="0"/>
    <n v="2.8374999999999999"/>
    <x v="1315"/>
    <n v="-1"/>
    <n v="0"/>
    <s v="NA"/>
    <n v="0"/>
    <n v="0"/>
    <n v="0"/>
    <n v="2.55375"/>
    <n v="-2.9793750000000001"/>
    <n v="0.28374999999999995"/>
    <n v="0.1418750000000002"/>
  </r>
  <r>
    <x v="0"/>
    <s v="discount international airfare"/>
    <s v="Advanced"/>
    <x v="9"/>
    <s v="Discount International Detroit"/>
    <s v=""/>
    <n v="6.25"/>
    <n v="3"/>
    <n v="2.85"/>
    <n v="0.95"/>
    <n v="20"/>
    <n v="0.15"/>
    <n v="1.0495000000000001"/>
    <n v="0"/>
    <n v="0"/>
    <n v="0"/>
    <n v="2.85"/>
    <x v="653"/>
    <n v="-1"/>
    <n v="0"/>
    <s v="NA"/>
    <n v="0"/>
    <n v="0"/>
    <n v="0"/>
    <n v="2.5649999999999999"/>
    <n v="-2.9925000000000002"/>
    <n v="0.28500000000000014"/>
    <n v="0.14250000000000007"/>
  </r>
  <r>
    <x v="0"/>
    <s v="international air ticket"/>
    <s v="Advanced"/>
    <x v="10"/>
    <s v="International Boston"/>
    <s v=""/>
    <n v="6.25"/>
    <n v="2"/>
    <n v="2.8875000000000002"/>
    <n v="1.4437500000000001"/>
    <n v="9"/>
    <n v="0.22222222222222199"/>
    <n v="1"/>
    <n v="0"/>
    <n v="0"/>
    <n v="0"/>
    <n v="2.8875000000000002"/>
    <x v="487"/>
    <n v="-1"/>
    <n v="0"/>
    <s v="NA"/>
    <n v="0"/>
    <n v="0"/>
    <n v="0"/>
    <n v="2.5987500000000003"/>
    <n v="-3.0318750000000003"/>
    <n v="0.28874999999999984"/>
    <n v="0.14437500000000014"/>
  </r>
  <r>
    <x v="0"/>
    <s v="cheap international air fare"/>
    <s v="Advanced"/>
    <x v="17"/>
    <s v="Cheap International Los Angeles"/>
    <s v=""/>
    <n v="6.25"/>
    <n v="2"/>
    <n v="2.9125000000000001"/>
    <n v="1.45625"/>
    <n v="10"/>
    <n v="0.2"/>
    <n v="1.8"/>
    <n v="0"/>
    <n v="0"/>
    <n v="0"/>
    <n v="2.9125000000000001"/>
    <x v="1317"/>
    <n v="-1"/>
    <n v="0"/>
    <s v="NA"/>
    <n v="0"/>
    <n v="0"/>
    <n v="0"/>
    <n v="2.6212500000000003"/>
    <n v="-3.0581250000000004"/>
    <n v="0.29124999999999979"/>
    <n v="0.14562500000000034"/>
  </r>
  <r>
    <x v="0"/>
    <s v="air france discount ticket"/>
    <s v="Standard"/>
    <x v="12"/>
    <s v="France Branded"/>
    <s v=""/>
    <n v="6.25"/>
    <n v="3"/>
    <n v="2.9124999749999998"/>
    <n v="0.97083332499999997"/>
    <n v="30"/>
    <n v="0.1"/>
    <n v="1.5333333333333301"/>
    <n v="0"/>
    <n v="0"/>
    <n v="0"/>
    <n v="2.9124999749999998"/>
    <x v="1023"/>
    <n v="-1"/>
    <n v="0"/>
    <s v="NA"/>
    <n v="0"/>
    <n v="0"/>
    <n v="0"/>
    <n v="2.6212499774999998"/>
    <n v="-3.05812497375"/>
    <n v="0.29124999750000002"/>
    <n v="0.14562499875000023"/>
  </r>
  <r>
    <x v="0"/>
    <s v="germany airline"/>
    <s v="Advanced"/>
    <x v="0"/>
    <s v="Germany"/>
    <s v=""/>
    <n v="6.25"/>
    <n v="1"/>
    <n v="2.9249999999999998"/>
    <n v="2.9249999999999998"/>
    <n v="45"/>
    <n v="2.2222222222222202E-2"/>
    <n v="2.7746666666666702"/>
    <n v="0"/>
    <n v="0"/>
    <n v="0"/>
    <n v="2.9249999999999998"/>
    <x v="848"/>
    <n v="-1"/>
    <n v="0"/>
    <s v="NA"/>
    <n v="0"/>
    <n v="0"/>
    <n v="0"/>
    <n v="2.6324999999999998"/>
    <n v="-3.07125"/>
    <n v="0.29249999999999998"/>
    <n v="0.14625000000000021"/>
  </r>
  <r>
    <x v="0"/>
    <s v="international plane ticket"/>
    <s v="Advanced"/>
    <x v="17"/>
    <s v="International Los Angeles"/>
    <s v=""/>
    <n v="6.25"/>
    <n v="1"/>
    <n v="2.95"/>
    <n v="2.95"/>
    <n v="14"/>
    <n v="7.1428571428571397E-2"/>
    <n v="1"/>
    <n v="0"/>
    <n v="0"/>
    <n v="0"/>
    <n v="2.95"/>
    <x v="1318"/>
    <n v="-1"/>
    <n v="0"/>
    <s v="NA"/>
    <n v="0"/>
    <n v="0"/>
    <n v="0"/>
    <n v="2.6550000000000002"/>
    <n v="-3.0975000000000001"/>
    <n v="0.29499999999999993"/>
    <n v="0.14749999999999996"/>
  </r>
  <r>
    <x v="0"/>
    <s v="rome flight"/>
    <s v="Advanced"/>
    <x v="1"/>
    <s v="DC to Rome Sale"/>
    <s v=""/>
    <n v="6.25"/>
    <n v="2"/>
    <n v="3.05"/>
    <n v="1.5249999999999999"/>
    <n v="97"/>
    <n v="2.06185567010309E-2"/>
    <n v="1.0193814432989701"/>
    <n v="0"/>
    <n v="0"/>
    <n v="0"/>
    <n v="3.05"/>
    <x v="1324"/>
    <n v="-1"/>
    <n v="0"/>
    <s v="NA"/>
    <n v="0"/>
    <n v="0"/>
    <n v="0"/>
    <n v="2.7450000000000001"/>
    <n v="-3.2025000000000001"/>
    <n v="0.30499999999999972"/>
    <n v="0.1525000000000003"/>
  </r>
  <r>
    <x v="0"/>
    <s v="europe airfare"/>
    <s v="Advanced"/>
    <x v="14"/>
    <s v="Europe Philadelphia"/>
    <s v=""/>
    <n v="6.25"/>
    <n v="2"/>
    <n v="3.1"/>
    <n v="1.55"/>
    <n v="12"/>
    <n v="0.16666666666666699"/>
    <n v="2.25"/>
    <n v="0"/>
    <n v="0"/>
    <n v="0"/>
    <n v="3.1"/>
    <x v="576"/>
    <n v="-1"/>
    <n v="0"/>
    <s v="NA"/>
    <n v="0"/>
    <n v="0"/>
    <n v="0"/>
    <n v="2.79"/>
    <n v="-3.2550000000000003"/>
    <n v="0.31000000000000005"/>
    <n v="0.15500000000000025"/>
  </r>
  <r>
    <x v="0"/>
    <s v="international plane ticket"/>
    <s v="Advanced"/>
    <x v="5"/>
    <s v="International San Francisco"/>
    <s v=""/>
    <n v="6.25"/>
    <n v="1"/>
    <n v="3.1124999999999998"/>
    <n v="3.1124999999999998"/>
    <n v="22"/>
    <n v="4.5454545454545504E-2"/>
    <n v="1.0909090909090899"/>
    <n v="0"/>
    <n v="0"/>
    <n v="0"/>
    <n v="3.1124999999999998"/>
    <x v="850"/>
    <n v="-1"/>
    <n v="0"/>
    <s v="NA"/>
    <n v="0"/>
    <n v="0"/>
    <n v="0"/>
    <n v="2.80125"/>
    <n v="-3.2681249999999999"/>
    <n v="0.3112499999999998"/>
    <n v="0.15562500000000012"/>
  </r>
  <r>
    <x v="0"/>
    <s v="cheap international flight"/>
    <s v="Advanced"/>
    <x v="23"/>
    <s v="Cheap International Cincinnati"/>
    <s v=""/>
    <n v="6.25"/>
    <n v="2"/>
    <n v="3.125"/>
    <n v="1.5625"/>
    <n v="129"/>
    <n v="1.5503875968992199E-2"/>
    <n v="8.4500775193798408"/>
    <n v="0"/>
    <n v="0"/>
    <n v="0"/>
    <n v="3.125"/>
    <x v="1327"/>
    <n v="-1"/>
    <n v="0"/>
    <s v="NA"/>
    <n v="0"/>
    <n v="0"/>
    <n v="0"/>
    <n v="2.8125"/>
    <n v="-3.28125"/>
    <n v="0.3125"/>
    <n v="0.15625"/>
  </r>
  <r>
    <x v="0"/>
    <s v="paris airfare"/>
    <s v="Advanced"/>
    <x v="1"/>
    <s v="DC to Paris Sale"/>
    <s v=""/>
    <n v="6.25"/>
    <n v="1"/>
    <n v="3.15"/>
    <n v="3.15"/>
    <n v="9"/>
    <n v="0.11111111111111099"/>
    <n v="1"/>
    <n v="0"/>
    <n v="0"/>
    <n v="0"/>
    <n v="3.15"/>
    <x v="791"/>
    <n v="-1"/>
    <n v="0"/>
    <s v="NA"/>
    <n v="0"/>
    <n v="0"/>
    <n v="0"/>
    <n v="2.835"/>
    <n v="-3.3075000000000001"/>
    <n v="0.31499999999999995"/>
    <n v="0.1575000000000002"/>
  </r>
  <r>
    <x v="0"/>
    <s v="venice cheap flight"/>
    <s v="Standard"/>
    <x v="0"/>
    <s v="Venice"/>
    <s v=""/>
    <n v="6.25"/>
    <n v="3"/>
    <n v="3.15"/>
    <n v="1.05"/>
    <n v="36"/>
    <n v="8.3333333333333301E-2"/>
    <n v="1"/>
    <n v="0"/>
    <n v="0"/>
    <n v="0"/>
    <n v="3.15"/>
    <x v="791"/>
    <n v="-1"/>
    <n v="0"/>
    <s v="NA"/>
    <n v="0"/>
    <n v="0"/>
    <n v="0"/>
    <n v="2.835"/>
    <n v="-3.3075000000000001"/>
    <n v="0.31499999999999995"/>
    <n v="0.1575000000000002"/>
  </r>
  <r>
    <x v="0"/>
    <s v="barcelona airport"/>
    <s v="Advanced"/>
    <x v="17"/>
    <s v="Los Angeles to Barcelona Sale"/>
    <s v=""/>
    <n v="6.25"/>
    <n v="2"/>
    <n v="3.1625000000000001"/>
    <n v="1.58125"/>
    <n v="24"/>
    <n v="8.3333333333333301E-2"/>
    <n v="1.03666666666667"/>
    <n v="0"/>
    <n v="0"/>
    <n v="0"/>
    <n v="3.1625000000000001"/>
    <x v="1330"/>
    <n v="-1"/>
    <n v="0"/>
    <s v="NA"/>
    <n v="0"/>
    <n v="0"/>
    <n v="0"/>
    <n v="2.8462499999999999"/>
    <n v="-3.3206250000000002"/>
    <n v="0.31625000000000014"/>
    <n v="0.15812500000000007"/>
  </r>
  <r>
    <x v="0"/>
    <s v="rome flight"/>
    <s v="Advanced"/>
    <x v="17"/>
    <s v="Los Angeles to Rome Sale"/>
    <s v=""/>
    <n v="6.25"/>
    <n v="2"/>
    <n v="3.1875"/>
    <n v="1.59375"/>
    <n v="132"/>
    <n v="1.5151515151515201E-2"/>
    <n v="1.00825757575758"/>
    <n v="0"/>
    <n v="0"/>
    <n v="0"/>
    <n v="3.1875"/>
    <x v="489"/>
    <n v="-1"/>
    <n v="0"/>
    <s v="NA"/>
    <n v="0"/>
    <n v="0"/>
    <n v="0"/>
    <n v="2.8687499999999999"/>
    <n v="-3.3468750000000003"/>
    <n v="0.31875000000000009"/>
    <n v="0.15937500000000027"/>
  </r>
  <r>
    <x v="0"/>
    <s v="greece airline"/>
    <s v="Advanced"/>
    <x v="7"/>
    <s v="New York to Greece Sale"/>
    <s v=""/>
    <n v="6.25"/>
    <n v="3"/>
    <n v="3.1875"/>
    <n v="1.0625"/>
    <n v="4"/>
    <n v="0.75"/>
    <n v="1"/>
    <n v="0"/>
    <n v="0"/>
    <n v="0"/>
    <n v="3.1875"/>
    <x v="489"/>
    <n v="-1"/>
    <n v="0"/>
    <s v="NA"/>
    <n v="0"/>
    <n v="0"/>
    <n v="0"/>
    <n v="2.8687499999999999"/>
    <n v="-3.3468750000000003"/>
    <n v="0.31875000000000009"/>
    <n v="0.15937500000000027"/>
  </r>
  <r>
    <x v="0"/>
    <s v="cheapest flight to france"/>
    <s v="Standard"/>
    <x v="12"/>
    <s v="France"/>
    <s v=""/>
    <n v="6.25"/>
    <n v="3"/>
    <n v="3.1999999875"/>
    <n v="1.0666666625000001"/>
    <n v="31"/>
    <n v="9.6774193548387094E-2"/>
    <n v="1"/>
    <n v="0"/>
    <n v="0"/>
    <n v="0"/>
    <n v="3.1999999875"/>
    <x v="1332"/>
    <n v="-1"/>
    <n v="0"/>
    <s v="NA"/>
    <n v="0"/>
    <n v="0"/>
    <n v="0"/>
    <n v="2.8799999887500003"/>
    <n v="-3.3599999868750001"/>
    <n v="0.31999999874999974"/>
    <n v="0.15999999937500009"/>
  </r>
  <r>
    <x v="0"/>
    <s v="france air fare"/>
    <s v="Advanced"/>
    <x v="7"/>
    <s v="New York to France Sale"/>
    <s v=""/>
    <n v="6.25"/>
    <n v="1"/>
    <n v="3.2124999999999999"/>
    <n v="3.2124999999999999"/>
    <n v="2"/>
    <n v="0.5"/>
    <n v="1"/>
    <n v="0"/>
    <n v="0"/>
    <n v="0"/>
    <n v="3.2124999999999999"/>
    <x v="826"/>
    <n v="-1"/>
    <n v="0"/>
    <s v="NA"/>
    <n v="0"/>
    <n v="0"/>
    <n v="0"/>
    <n v="2.8912499999999999"/>
    <n v="-3.3731249999999999"/>
    <n v="0.32125000000000004"/>
    <n v="0.16062500000000002"/>
  </r>
  <r>
    <x v="0"/>
    <s v="paris ticket"/>
    <s v="Advanced"/>
    <x v="1"/>
    <s v="DC to Paris Sale"/>
    <s v=""/>
    <n v="6.25"/>
    <n v="1"/>
    <n v="3.25"/>
    <n v="3.25"/>
    <n v="16"/>
    <n v="6.25E-2"/>
    <n v="1.2493749999999999"/>
    <n v="0"/>
    <n v="0"/>
    <n v="0"/>
    <n v="3.25"/>
    <x v="601"/>
    <n v="-1"/>
    <n v="0"/>
    <s v="NA"/>
    <n v="0"/>
    <n v="0"/>
    <n v="0"/>
    <n v="2.9250000000000003"/>
    <n v="-3.4125000000000001"/>
    <n v="0.32499999999999973"/>
    <n v="0.16250000000000009"/>
  </r>
  <r>
    <x v="0"/>
    <s v="cheap international airplane ticket"/>
    <s v="Advanced"/>
    <x v="1"/>
    <s v="Cheap International DC"/>
    <s v=""/>
    <n v="6.25"/>
    <n v="2"/>
    <n v="3.2875000000000001"/>
    <n v="1.64375"/>
    <n v="9"/>
    <n v="0.22222222222222199"/>
    <n v="1"/>
    <n v="0"/>
    <n v="0"/>
    <n v="0"/>
    <n v="3.2875000000000001"/>
    <x v="1336"/>
    <n v="-1"/>
    <n v="0"/>
    <s v="NA"/>
    <n v="0"/>
    <n v="0"/>
    <n v="0"/>
    <n v="2.9587500000000002"/>
    <n v="-3.4518750000000002"/>
    <n v="0.32874999999999988"/>
    <n v="0.16437500000000016"/>
  </r>
  <r>
    <x v="0"/>
    <s v="newark to paris"/>
    <s v="Standard"/>
    <x v="12"/>
    <s v="Paris"/>
    <s v=""/>
    <n v="6.25"/>
    <n v="3"/>
    <n v="3.3374999999999999"/>
    <n v="1.1125"/>
    <n v="29"/>
    <n v="0.10344827586206901"/>
    <n v="1"/>
    <n v="0"/>
    <n v="0"/>
    <n v="0"/>
    <n v="3.3374999999999999"/>
    <x v="1337"/>
    <n v="-1"/>
    <n v="0"/>
    <s v="NA"/>
    <n v="0"/>
    <n v="0"/>
    <n v="0"/>
    <n v="3.0037500000000001"/>
    <n v="-3.504375"/>
    <n v="0.33374999999999977"/>
    <n v="0.16687500000000011"/>
  </r>
  <r>
    <x v="0"/>
    <s v="cheap europe flight"/>
    <s v="Advanced"/>
    <x v="14"/>
    <s v="Cheap Europe Philadelphia"/>
    <s v=""/>
    <n v="6.25"/>
    <n v="1"/>
    <n v="3.3875000000000002"/>
    <n v="3.3875000000000002"/>
    <n v="9"/>
    <n v="0.11111111111111099"/>
    <n v="1.1111111111111101"/>
    <n v="0"/>
    <n v="0"/>
    <n v="0"/>
    <n v="3.3875000000000002"/>
    <x v="492"/>
    <n v="-1"/>
    <n v="0"/>
    <s v="NA"/>
    <n v="0"/>
    <n v="0"/>
    <n v="0"/>
    <n v="3.0487500000000001"/>
    <n v="-3.5568750000000002"/>
    <n v="0.33875000000000011"/>
    <n v="0.16937500000000005"/>
  </r>
  <r>
    <x v="0"/>
    <s v="paris cheap ticket"/>
    <s v="Advanced"/>
    <x v="5"/>
    <s v="San Francisco to Paris Sale"/>
    <s v=""/>
    <n v="6.25"/>
    <n v="1"/>
    <n v="3.4125000000000001"/>
    <n v="3.4125000000000001"/>
    <n v="3"/>
    <n v="0.33333333333333298"/>
    <n v="1.3333333333333299"/>
    <n v="0"/>
    <n v="0"/>
    <n v="0"/>
    <n v="3.4125000000000001"/>
    <x v="1339"/>
    <n v="-1"/>
    <n v="0"/>
    <s v="NA"/>
    <n v="0"/>
    <n v="0"/>
    <n v="0"/>
    <n v="3.07125"/>
    <n v="-3.5831250000000003"/>
    <n v="0.34125000000000005"/>
    <n v="0.17062500000000025"/>
  </r>
  <r>
    <x v="0"/>
    <s v="cheap europe flight"/>
    <s v="Advanced"/>
    <x v="19"/>
    <s v="Cheap Europe Atlanta"/>
    <s v=""/>
    <n v="6.25"/>
    <n v="2"/>
    <n v="3.4375"/>
    <n v="1.71875"/>
    <n v="36"/>
    <n v="5.5555555555555601E-2"/>
    <n v="3.9105555555555598"/>
    <n v="0"/>
    <n v="0"/>
    <n v="0"/>
    <n v="3.4375"/>
    <x v="1342"/>
    <n v="-1"/>
    <n v="0"/>
    <s v="NA"/>
    <n v="0"/>
    <n v="0"/>
    <n v="0"/>
    <n v="3.09375"/>
    <n v="-3.609375"/>
    <n v="0.34375"/>
    <n v="0.171875"/>
  </r>
  <r>
    <x v="0"/>
    <s v="international airline ticket"/>
    <s v="Advanced"/>
    <x v="23"/>
    <s v="International Cincinnati"/>
    <s v=""/>
    <n v="6.25"/>
    <n v="1"/>
    <n v="3.4375"/>
    <n v="3.4375"/>
    <n v="162"/>
    <n v="6.17283950617284E-3"/>
    <n v="4.4269753086419703"/>
    <n v="0"/>
    <n v="0"/>
    <n v="0"/>
    <n v="3.4375"/>
    <x v="1342"/>
    <n v="-1"/>
    <n v="0"/>
    <s v="NA"/>
    <n v="0"/>
    <n v="0"/>
    <n v="0"/>
    <n v="3.09375"/>
    <n v="-3.609375"/>
    <n v="0.34375"/>
    <n v="0.171875"/>
  </r>
  <r>
    <x v="0"/>
    <s v="cheap international airfare"/>
    <s v="Advanced"/>
    <x v="8"/>
    <s v="Cheap International Miami"/>
    <s v=""/>
    <n v="6.25"/>
    <n v="1"/>
    <n v="3.4624999999999999"/>
    <n v="3.4624999999999999"/>
    <n v="56"/>
    <n v="1.7857142857142901E-2"/>
    <n v="3.0328571428571398"/>
    <n v="0"/>
    <n v="0"/>
    <n v="0"/>
    <n v="3.4624999999999999"/>
    <x v="1061"/>
    <n v="-1"/>
    <n v="0"/>
    <s v="NA"/>
    <n v="0"/>
    <n v="0"/>
    <n v="0"/>
    <n v="3.11625"/>
    <n v="-3.6356250000000001"/>
    <n v="0.34624999999999995"/>
    <n v="0.1731250000000002"/>
  </r>
  <r>
    <x v="0"/>
    <s v="florence airport"/>
    <s v="Advanced"/>
    <x v="0"/>
    <s v="Florence"/>
    <s v=""/>
    <n v="6.25"/>
    <n v="2"/>
    <n v="3.4750000000000001"/>
    <n v="1.7375"/>
    <n v="184"/>
    <n v="1.0869565217391299E-2"/>
    <n v="1.08532608695652"/>
    <n v="0"/>
    <n v="0"/>
    <n v="0"/>
    <n v="3.4750000000000001"/>
    <x v="494"/>
    <n v="-1"/>
    <n v="0"/>
    <s v="NA"/>
    <n v="0"/>
    <n v="0"/>
    <n v="0"/>
    <n v="3.1274999999999999"/>
    <n v="-3.6487500000000002"/>
    <n v="0.34750000000000014"/>
    <n v="0.17375000000000007"/>
  </r>
  <r>
    <x v="0"/>
    <s v="venice flight"/>
    <s v="Advanced"/>
    <x v="5"/>
    <s v="San Francisco to Venice Sale"/>
    <s v=""/>
    <n v="6.25"/>
    <n v="2"/>
    <n v="3.4874999999999998"/>
    <n v="1.7437499999999999"/>
    <n v="193"/>
    <n v="1.03626943005181E-2"/>
    <n v="1.0038860103626901"/>
    <n v="0"/>
    <n v="0"/>
    <n v="0"/>
    <n v="3.4874999999999998"/>
    <x v="1345"/>
    <n v="-1"/>
    <n v="0"/>
    <s v="NA"/>
    <n v="0"/>
    <n v="0"/>
    <n v="0"/>
    <n v="3.1387499999999999"/>
    <n v="-3.6618749999999998"/>
    <n v="0.34874999999999989"/>
    <n v="0.17437499999999995"/>
  </r>
  <r>
    <x v="0"/>
    <s v="flight to hamburg"/>
    <s v="Advanced"/>
    <x v="0"/>
    <s v="Hamburg"/>
    <s v=""/>
    <n v="6.25"/>
    <n v="2"/>
    <n v="3.5"/>
    <n v="1.75"/>
    <n v="47"/>
    <n v="4.2553191489361701E-2"/>
    <n v="1"/>
    <n v="0"/>
    <n v="0"/>
    <n v="0"/>
    <n v="3.5"/>
    <x v="1346"/>
    <n v="-1"/>
    <n v="0"/>
    <s v="NA"/>
    <n v="0"/>
    <n v="0"/>
    <n v="0"/>
    <n v="3.15"/>
    <n v="-3.6750000000000003"/>
    <n v="0.35000000000000009"/>
    <n v="0.17500000000000027"/>
  </r>
  <r>
    <x v="0"/>
    <s v="paris airfare special"/>
    <s v="Standard"/>
    <x v="12"/>
    <s v="Paris"/>
    <s v=""/>
    <n v="6.25"/>
    <n v="4"/>
    <n v="3.5375000000000001"/>
    <n v="0.88437500000000002"/>
    <n v="34"/>
    <n v="0.11764705882352899"/>
    <n v="1.20588235294118"/>
    <n v="0"/>
    <n v="0"/>
    <n v="0"/>
    <n v="3.5375000000000001"/>
    <x v="1347"/>
    <n v="-1"/>
    <n v="0"/>
    <s v="NA"/>
    <n v="0"/>
    <n v="0"/>
    <n v="0"/>
    <n v="3.1837500000000003"/>
    <n v="-3.7143750000000004"/>
    <n v="0.35374999999999979"/>
    <n v="0.17687500000000034"/>
  </r>
  <r>
    <x v="0"/>
    <s v="international airplane ticket"/>
    <s v="Advanced"/>
    <x v="10"/>
    <s v="International Boston"/>
    <s v=""/>
    <n v="6.25"/>
    <n v="1"/>
    <n v="3.6"/>
    <n v="3.6"/>
    <n v="57"/>
    <n v="1.7543859649122799E-2"/>
    <n v="5.8371929824561404"/>
    <n v="0"/>
    <n v="0"/>
    <n v="0"/>
    <n v="3.6"/>
    <x v="1352"/>
    <n v="-1"/>
    <n v="0"/>
    <s v="NA"/>
    <n v="0"/>
    <n v="0"/>
    <n v="0"/>
    <n v="3.24"/>
    <n v="-3.7800000000000002"/>
    <n v="0.35999999999999988"/>
    <n v="0.18000000000000016"/>
  </r>
  <r>
    <x v="0"/>
    <s v="milan air flight"/>
    <s v="Advanced"/>
    <x v="14"/>
    <s v="Philadelphia to Milan Sale"/>
    <s v=""/>
    <n v="6.25"/>
    <n v="1"/>
    <n v="3.6"/>
    <n v="3.6"/>
    <n v="1"/>
    <n v="1"/>
    <n v="1"/>
    <n v="0"/>
    <n v="0"/>
    <n v="0"/>
    <n v="3.6"/>
    <x v="1352"/>
    <n v="-1"/>
    <n v="0"/>
    <s v="NA"/>
    <n v="0"/>
    <n v="0"/>
    <n v="0"/>
    <n v="3.24"/>
    <n v="-3.7800000000000002"/>
    <n v="0.35999999999999988"/>
    <n v="0.18000000000000016"/>
  </r>
  <r>
    <x v="0"/>
    <s v="spain airline"/>
    <s v="Advanced"/>
    <x v="11"/>
    <s v="Houston to Spain Sale"/>
    <s v=""/>
    <n v="6.25"/>
    <n v="2"/>
    <n v="3.6124999999999998"/>
    <n v="1.8062499999999999"/>
    <n v="2"/>
    <n v="1"/>
    <n v="1"/>
    <n v="0"/>
    <n v="0"/>
    <n v="0"/>
    <n v="3.6124999999999998"/>
    <x v="1353"/>
    <n v="-1"/>
    <n v="0"/>
    <s v="NA"/>
    <n v="0"/>
    <n v="0"/>
    <n v="0"/>
    <n v="3.2512499999999998"/>
    <n v="-3.7931249999999999"/>
    <n v="0.36125000000000007"/>
    <n v="0.18062500000000004"/>
  </r>
  <r>
    <x v="0"/>
    <s v="florence airport"/>
    <s v="Advanced"/>
    <x v="5"/>
    <s v="San Francisco to Florence Sale"/>
    <s v=""/>
    <n v="6.25"/>
    <n v="1"/>
    <n v="3.6124999999999998"/>
    <n v="3.6124999999999998"/>
    <n v="5"/>
    <n v="0.2"/>
    <n v="1.8"/>
    <n v="0"/>
    <n v="0"/>
    <n v="0"/>
    <n v="3.6124999999999998"/>
    <x v="1353"/>
    <n v="-1"/>
    <n v="0"/>
    <s v="NA"/>
    <n v="0"/>
    <n v="0"/>
    <n v="0"/>
    <n v="3.2512499999999998"/>
    <n v="-3.7931249999999999"/>
    <n v="0.36125000000000007"/>
    <n v="0.18062500000000004"/>
  </r>
  <r>
    <x v="0"/>
    <s v="paris airline ticket"/>
    <s v="Advanced"/>
    <x v="7"/>
    <s v="New York to Paris Sale"/>
    <s v=""/>
    <n v="6.25"/>
    <n v="1"/>
    <n v="3.625"/>
    <n v="3.625"/>
    <n v="19"/>
    <n v="5.2631578947368397E-2"/>
    <n v="1.0526315789473699"/>
    <n v="0"/>
    <n v="0"/>
    <n v="0"/>
    <n v="3.625"/>
    <x v="495"/>
    <n v="-1"/>
    <n v="0"/>
    <s v="NA"/>
    <n v="0"/>
    <n v="0"/>
    <n v="0"/>
    <n v="3.2625000000000002"/>
    <n v="-3.8062500000000004"/>
    <n v="0.36249999999999982"/>
    <n v="0.18125000000000036"/>
  </r>
  <r>
    <x v="0"/>
    <s v="cheap international airplane ticket"/>
    <s v="Advanced"/>
    <x v="14"/>
    <s v="Cheap International Philadelphia"/>
    <s v=""/>
    <n v="6.25"/>
    <n v="2"/>
    <n v="3.6375000000000002"/>
    <n v="1.8187500000000001"/>
    <n v="5"/>
    <n v="0.4"/>
    <n v="1"/>
    <n v="0"/>
    <n v="0"/>
    <n v="0"/>
    <n v="3.6375000000000002"/>
    <x v="496"/>
    <n v="-1"/>
    <n v="0"/>
    <s v="NA"/>
    <n v="0"/>
    <n v="0"/>
    <n v="0"/>
    <n v="3.2737500000000002"/>
    <n v="-3.8193750000000004"/>
    <n v="0.36375000000000002"/>
    <n v="0.18187500000000023"/>
  </r>
  <r>
    <x v="0"/>
    <s v="europe france travel"/>
    <s v="Standard"/>
    <x v="12"/>
    <s v="France"/>
    <s v=""/>
    <n v="6.25"/>
    <n v="8"/>
    <n v="3.6749999999999998"/>
    <n v="0.45937499999999998"/>
    <n v="7290"/>
    <n v="1.09739368998628E-3"/>
    <n v="1.0035802469135799"/>
    <n v="0"/>
    <n v="0"/>
    <n v="0"/>
    <n v="3.6749999999999998"/>
    <x v="1355"/>
    <n v="-1"/>
    <n v="0"/>
    <s v="NA"/>
    <n v="0"/>
    <n v="0"/>
    <n v="0"/>
    <n v="3.3075000000000001"/>
    <n v="-3.8587500000000001"/>
    <n v="0.36749999999999972"/>
    <n v="0.1837500000000003"/>
  </r>
  <r>
    <x v="0"/>
    <s v="cheap flight to athens greece"/>
    <s v="Advanced"/>
    <x v="0"/>
    <s v="Greece"/>
    <s v=""/>
    <n v="6.25"/>
    <n v="2"/>
    <n v="3.6875"/>
    <n v="1.84375"/>
    <n v="17"/>
    <n v="0.11764705882352899"/>
    <n v="1.1164705882352901"/>
    <n v="0"/>
    <n v="0"/>
    <n v="0"/>
    <n v="3.6875"/>
    <x v="1356"/>
    <n v="-1"/>
    <n v="0"/>
    <s v="NA"/>
    <n v="0"/>
    <n v="0"/>
    <n v="0"/>
    <n v="3.3187500000000001"/>
    <n v="-3.8718750000000002"/>
    <n v="0.36874999999999991"/>
    <n v="0.18437500000000018"/>
  </r>
  <r>
    <x v="0"/>
    <s v="international air fare"/>
    <s v="Advanced"/>
    <x v="8"/>
    <s v="International Miami"/>
    <s v=""/>
    <n v="6.25"/>
    <n v="2"/>
    <n v="3.7124999999999999"/>
    <n v="1.85625"/>
    <n v="168"/>
    <n v="1.1904761904761901E-2"/>
    <n v="3.62333333333333"/>
    <n v="0"/>
    <n v="0"/>
    <n v="0"/>
    <n v="3.7124999999999999"/>
    <x v="2236"/>
    <n v="-1"/>
    <n v="0"/>
    <s v="NA"/>
    <n v="0"/>
    <n v="0"/>
    <n v="0"/>
    <n v="3.3412500000000001"/>
    <n v="-3.8981250000000003"/>
    <n v="0.37124999999999986"/>
    <n v="0.18562500000000037"/>
  </r>
  <r>
    <x v="0"/>
    <s v="europe air ticket"/>
    <s v="Advanced"/>
    <x v="7"/>
    <s v="Europe New York"/>
    <s v=""/>
    <n v="6.25"/>
    <n v="1"/>
    <n v="3.7124999999999999"/>
    <n v="3.7124999999999999"/>
    <n v="7"/>
    <n v="0.14285714285714302"/>
    <n v="1"/>
    <n v="0"/>
    <n v="0"/>
    <n v="0"/>
    <n v="3.7124999999999999"/>
    <x v="2236"/>
    <n v="-1"/>
    <n v="0"/>
    <s v="NA"/>
    <n v="0"/>
    <n v="0"/>
    <n v="0"/>
    <n v="3.3412500000000001"/>
    <n v="-3.8981250000000003"/>
    <n v="0.37124999999999986"/>
    <n v="0.18562500000000037"/>
  </r>
  <r>
    <x v="0"/>
    <s v="international airline"/>
    <s v="Advanced"/>
    <x v="1"/>
    <s v="International DC"/>
    <s v=""/>
    <n v="6.25"/>
    <n v="2"/>
    <n v="3.7374999999999998"/>
    <n v="1.8687499999999999"/>
    <n v="1239"/>
    <n v="1.6142050040355098E-3"/>
    <n v="1.10208232445521"/>
    <n v="0"/>
    <n v="0"/>
    <n v="0"/>
    <n v="3.7374999999999998"/>
    <x v="420"/>
    <n v="-1"/>
    <n v="0"/>
    <s v="NA"/>
    <n v="0"/>
    <n v="0"/>
    <n v="0"/>
    <n v="3.36375"/>
    <n v="-3.9243749999999999"/>
    <n v="0.3737499999999998"/>
    <n v="0.18687500000000012"/>
  </r>
  <r>
    <x v="0"/>
    <s v="rome flights"/>
    <s v="Advanced"/>
    <x v="19"/>
    <s v="Atlanta to Rome Sale"/>
    <s v=""/>
    <n v="6.25"/>
    <n v="2"/>
    <n v="3.7749999999999999"/>
    <n v="1.8875"/>
    <n v="57"/>
    <n v="3.5087719298245598E-2"/>
    <n v="1"/>
    <n v="0"/>
    <n v="0"/>
    <n v="0"/>
    <n v="3.7749999999999999"/>
    <x v="1358"/>
    <n v="-1"/>
    <n v="0"/>
    <s v="NA"/>
    <n v="0"/>
    <n v="0"/>
    <n v="0"/>
    <n v="3.3975"/>
    <n v="-3.9637500000000001"/>
    <n v="0.37749999999999995"/>
    <n v="0.1887500000000002"/>
  </r>
  <r>
    <x v="0"/>
    <s v="paris cheap flight"/>
    <s v="Advanced"/>
    <x v="5"/>
    <s v="San Francisco to Paris Sale"/>
    <s v=""/>
    <n v="6.25"/>
    <n v="1"/>
    <n v="3.7749999999999999"/>
    <n v="3.7749999999999999"/>
    <n v="9"/>
    <n v="0.11111111111111099"/>
    <n v="1.2222222222222201"/>
    <n v="0"/>
    <n v="0"/>
    <n v="0"/>
    <n v="3.7749999999999999"/>
    <x v="1358"/>
    <n v="-1"/>
    <n v="0"/>
    <s v="NA"/>
    <n v="0"/>
    <n v="0"/>
    <n v="0"/>
    <n v="3.3975"/>
    <n v="-3.9637500000000001"/>
    <n v="0.37749999999999995"/>
    <n v="0.1887500000000002"/>
  </r>
  <r>
    <x v="0"/>
    <s v="cheap international tickets"/>
    <s v="Advanced"/>
    <x v="19"/>
    <s v="Cheap International Atlanta"/>
    <s v=""/>
    <n v="6.25"/>
    <n v="2"/>
    <n v="3.8125"/>
    <n v="1.90625"/>
    <n v="13"/>
    <n v="0.15384615384615399"/>
    <n v="1"/>
    <n v="0"/>
    <n v="0"/>
    <n v="0"/>
    <n v="3.8125"/>
    <x v="1360"/>
    <n v="-1"/>
    <n v="0"/>
    <s v="NA"/>
    <n v="0"/>
    <n v="0"/>
    <n v="0"/>
    <n v="3.4312499999999999"/>
    <n v="-4.0031249999999998"/>
    <n v="0.38125000000000009"/>
    <n v="0.19062499999999982"/>
  </r>
  <r>
    <x v="0"/>
    <s v="athens flight"/>
    <s v="Advanced"/>
    <x v="7"/>
    <s v="New York to Athens Sale"/>
    <s v=""/>
    <n v="6.25"/>
    <n v="3"/>
    <n v="3.8124999750000006"/>
    <n v="1.2708333250000001"/>
    <n v="83"/>
    <n v="3.6144578313252997E-2"/>
    <n v="1"/>
    <n v="0"/>
    <n v="0"/>
    <n v="0"/>
    <n v="3.8124999750000006"/>
    <x v="2237"/>
    <n v="-1"/>
    <n v="0"/>
    <s v="NA"/>
    <n v="0"/>
    <n v="0"/>
    <n v="0"/>
    <n v="3.4312499775000007"/>
    <n v="-4.0031249737500012"/>
    <n v="0.38124999749999988"/>
    <n v="0.19062499875000061"/>
  </r>
  <r>
    <x v="0"/>
    <s v="international air ticket"/>
    <s v="Advanced"/>
    <x v="15"/>
    <s v="International Chicago"/>
    <s v=""/>
    <n v="6.25"/>
    <n v="3"/>
    <n v="3.8250000000000002"/>
    <n v="1.2749999999999999"/>
    <n v="40"/>
    <n v="7.4999999999999997E-2"/>
    <n v="1.375"/>
    <n v="0"/>
    <n v="0"/>
    <n v="0"/>
    <n v="3.8250000000000002"/>
    <x v="893"/>
    <n v="-1"/>
    <n v="0"/>
    <s v="NA"/>
    <n v="0"/>
    <n v="0"/>
    <n v="0"/>
    <n v="3.4425000000000003"/>
    <n v="-4.0162500000000003"/>
    <n v="0.38249999999999984"/>
    <n v="0.19125000000000014"/>
  </r>
  <r>
    <x v="0"/>
    <s v="cheap international ticket"/>
    <s v="Advanced"/>
    <x v="8"/>
    <s v="Cheap International Miami"/>
    <s v=""/>
    <n v="6.25"/>
    <n v="2"/>
    <n v="3.8875000000000002"/>
    <n v="1.9437500000000001"/>
    <n v="10"/>
    <n v="0.2"/>
    <n v="1"/>
    <n v="0"/>
    <n v="0"/>
    <n v="0"/>
    <n v="3.8875000000000002"/>
    <x v="2238"/>
    <n v="-1"/>
    <n v="0"/>
    <s v="NA"/>
    <n v="0"/>
    <n v="0"/>
    <n v="0"/>
    <n v="3.4987500000000002"/>
    <n v="-4.0818750000000001"/>
    <n v="0.38874999999999993"/>
    <n v="0.19437499999999996"/>
  </r>
  <r>
    <x v="0"/>
    <s v="athens cheap flight"/>
    <s v="Advanced"/>
    <x v="5"/>
    <s v="San Francisco to Athens Sale"/>
    <s v=""/>
    <n v="6.25"/>
    <n v="1"/>
    <n v="3.9249999999999998"/>
    <n v="3.9249999999999998"/>
    <n v="5"/>
    <n v="0.2"/>
    <n v="1.2"/>
    <n v="0"/>
    <n v="0"/>
    <n v="0"/>
    <n v="3.9249999999999998"/>
    <x v="1364"/>
    <n v="-1"/>
    <n v="0"/>
    <s v="NA"/>
    <n v="0"/>
    <n v="0"/>
    <n v="0"/>
    <n v="3.5324999999999998"/>
    <n v="-4.1212499999999999"/>
    <n v="0.39250000000000007"/>
    <n v="0.19625000000000004"/>
  </r>
  <r>
    <x v="0"/>
    <s v="france flight"/>
    <s v="Advanced"/>
    <x v="17"/>
    <s v="Los Angeles to France Sale"/>
    <s v=""/>
    <n v="6.25"/>
    <n v="1"/>
    <n v="3.95"/>
    <n v="3.95"/>
    <n v="241"/>
    <n v="4.1493775933610002E-3"/>
    <n v="1"/>
    <n v="0"/>
    <n v="0"/>
    <n v="0"/>
    <n v="3.95"/>
    <x v="1366"/>
    <n v="-1"/>
    <n v="0"/>
    <s v="NA"/>
    <n v="0"/>
    <n v="0"/>
    <n v="0"/>
    <n v="3.5550000000000002"/>
    <n v="-4.1475"/>
    <n v="0.39500000000000002"/>
    <n v="0.19749999999999979"/>
  </r>
  <r>
    <x v="0"/>
    <s v="europe flight"/>
    <s v="Advanced"/>
    <x v="5"/>
    <s v="Europe San Francisco"/>
    <s v=""/>
    <n v="6.25"/>
    <n v="2"/>
    <n v="4.0250000000000004"/>
    <n v="2.0125000000000002"/>
    <n v="124"/>
    <n v="1.6129032258064498E-2"/>
    <n v="1.0715322580645199"/>
    <n v="0"/>
    <n v="0"/>
    <n v="0"/>
    <n v="4.0250000000000004"/>
    <x v="711"/>
    <n v="-1"/>
    <n v="0"/>
    <s v="NA"/>
    <n v="0"/>
    <n v="0"/>
    <n v="0"/>
    <n v="3.6225000000000005"/>
    <n v="-4.2262500000000003"/>
    <n v="0.40249999999999986"/>
    <n v="0.20124999999999993"/>
  </r>
  <r>
    <x v="0"/>
    <s v="cheap international fare"/>
    <s v="Advanced"/>
    <x v="5"/>
    <s v="Cheap International San Francisco"/>
    <s v=""/>
    <n v="6.25"/>
    <n v="2"/>
    <n v="4.0750000000000002"/>
    <n v="2.0375000000000001"/>
    <n v="20"/>
    <n v="0.1"/>
    <n v="1"/>
    <n v="0"/>
    <n v="0"/>
    <n v="0"/>
    <n v="4.0750000000000002"/>
    <x v="1005"/>
    <n v="-1"/>
    <n v="0"/>
    <s v="NA"/>
    <n v="0"/>
    <n v="0"/>
    <n v="0"/>
    <n v="3.6675000000000004"/>
    <n v="-4.2787500000000005"/>
    <n v="0.40749999999999975"/>
    <n v="0.20375000000000032"/>
  </r>
  <r>
    <x v="0"/>
    <s v="europe flights"/>
    <s v="Advanced"/>
    <x v="19"/>
    <s v="Europe Atlanta"/>
    <s v=""/>
    <n v="6.25"/>
    <n v="2"/>
    <n v="4.0999999999999996"/>
    <n v="2.0499999999999998"/>
    <n v="30"/>
    <n v="6.6666666666666693E-2"/>
    <n v="1.0329999999999999"/>
    <n v="0"/>
    <n v="0"/>
    <n v="0"/>
    <n v="4.0999999999999996"/>
    <x v="1370"/>
    <n v="-1"/>
    <n v="0"/>
    <s v="NA"/>
    <n v="0"/>
    <n v="0"/>
    <n v="0"/>
    <n v="3.69"/>
    <n v="-4.3049999999999997"/>
    <n v="0.4099999999999997"/>
    <n v="0.20500000000000007"/>
  </r>
  <r>
    <x v="0"/>
    <s v="air france flights paris"/>
    <s v="Advanced"/>
    <x v="6"/>
    <s v="Air France Brand"/>
    <s v=""/>
    <n v="6.25"/>
    <n v="3"/>
    <n v="4.1124999750000004"/>
    <n v="1.370833325"/>
    <n v="571"/>
    <n v="5.2539404553415105E-3"/>
    <n v="1.21252189141856"/>
    <n v="0"/>
    <n v="0"/>
    <n v="0"/>
    <n v="4.1124999750000004"/>
    <x v="422"/>
    <n v="-1"/>
    <n v="0"/>
    <s v="NA"/>
    <n v="0"/>
    <n v="0"/>
    <n v="0"/>
    <n v="3.7012499775000003"/>
    <n v="-4.3181249737500007"/>
    <n v="0.41124999750000013"/>
    <n v="0.20562499875000029"/>
  </r>
  <r>
    <x v="0"/>
    <s v="international airport"/>
    <s v="Advanced"/>
    <x v="9"/>
    <s v="International Detroit"/>
    <s v=""/>
    <n v="6.25"/>
    <n v="6"/>
    <n v="4.1124999750000004"/>
    <n v="0.6854166625"/>
    <n v="339"/>
    <n v="1.7699115044247801E-2"/>
    <n v="1.8266371681415901"/>
    <n v="0"/>
    <n v="0"/>
    <n v="0"/>
    <n v="4.1124999750000004"/>
    <x v="422"/>
    <n v="-1"/>
    <n v="0"/>
    <s v="NA"/>
    <n v="0"/>
    <n v="0"/>
    <n v="0"/>
    <n v="3.7012499775000003"/>
    <n v="-4.3181249737500007"/>
    <n v="0.41124999750000013"/>
    <n v="0.20562499875000029"/>
  </r>
  <r>
    <x v="0"/>
    <s v="airfrance deal"/>
    <s v="Advanced"/>
    <x v="6"/>
    <s v="Air France Brand"/>
    <s v=""/>
    <n v="6.25"/>
    <n v="5"/>
    <n v="4.125"/>
    <n v="0.82499999999999996"/>
    <n v="649"/>
    <n v="7.7041602465331297E-3"/>
    <n v="1.0555161787365199"/>
    <n v="0"/>
    <n v="0"/>
    <n v="0"/>
    <n v="4.125"/>
    <x v="1372"/>
    <n v="-1"/>
    <n v="0"/>
    <s v="NA"/>
    <n v="0"/>
    <n v="0"/>
    <n v="0"/>
    <n v="3.7124999999999999"/>
    <n v="-4.3312499999999998"/>
    <n v="0.41250000000000009"/>
    <n v="0.20624999999999982"/>
  </r>
  <r>
    <x v="0"/>
    <s v="international fare"/>
    <s v="Advanced"/>
    <x v="10"/>
    <s v="International Boston"/>
    <s v=""/>
    <n v="6.25"/>
    <n v="1"/>
    <n v="4.1875"/>
    <n v="4.1875"/>
    <n v="8"/>
    <n v="0.125"/>
    <n v="2"/>
    <n v="0"/>
    <n v="0"/>
    <n v="0"/>
    <n v="4.1875"/>
    <x v="1063"/>
    <n v="-1"/>
    <n v="0"/>
    <s v="NA"/>
    <n v="0"/>
    <n v="0"/>
    <n v="0"/>
    <n v="3.7687500000000003"/>
    <n v="-4.3968750000000005"/>
    <n v="0.41874999999999973"/>
    <n v="0.20937500000000053"/>
  </r>
  <r>
    <x v="0"/>
    <s v="flight france marseille"/>
    <s v="Standard"/>
    <x v="18"/>
    <s v="Marseille"/>
    <s v=""/>
    <n v="6.25"/>
    <n v="1"/>
    <n v="4.1875"/>
    <n v="4.1875"/>
    <n v="15"/>
    <n v="6.6666666666666693E-2"/>
    <n v="1.1399999999999999"/>
    <n v="0"/>
    <n v="0"/>
    <n v="0"/>
    <n v="4.1875"/>
    <x v="1063"/>
    <n v="-1"/>
    <n v="0"/>
    <s v="NA"/>
    <n v="0"/>
    <n v="0"/>
    <n v="0"/>
    <n v="3.7687500000000003"/>
    <n v="-4.3968750000000005"/>
    <n v="0.41874999999999973"/>
    <n v="0.20937500000000053"/>
  </r>
  <r>
    <x v="0"/>
    <s v="florence flight"/>
    <s v="Advanced"/>
    <x v="15"/>
    <s v="Chicago to Florence Sale"/>
    <s v=""/>
    <n v="6.25"/>
    <n v="3"/>
    <n v="4.2499999874999999"/>
    <n v="1.4166666625"/>
    <n v="135"/>
    <n v="2.2222222222222202E-2"/>
    <n v="1"/>
    <n v="0"/>
    <n v="0"/>
    <n v="0"/>
    <n v="4.2499999874999999"/>
    <x v="2239"/>
    <n v="-1"/>
    <n v="0"/>
    <s v="NA"/>
    <n v="0"/>
    <n v="0"/>
    <n v="0"/>
    <n v="3.8249999887500001"/>
    <n v="-4.4624999868749997"/>
    <n v="0.42499999874999972"/>
    <n v="0.21249999937499986"/>
  </r>
  <r>
    <x v="0"/>
    <s v="international airline"/>
    <s v="Advanced"/>
    <x v="11"/>
    <s v="International Houston"/>
    <s v=""/>
    <n v="6.25"/>
    <n v="3"/>
    <n v="4.2999999750000004"/>
    <n v="1.433333325"/>
    <n v="82"/>
    <n v="3.65853658536585E-2"/>
    <n v="1.3632926829268299"/>
    <n v="0"/>
    <n v="0"/>
    <n v="0"/>
    <n v="4.2999999750000004"/>
    <x v="2240"/>
    <n v="-1"/>
    <n v="0"/>
    <s v="NA"/>
    <n v="0"/>
    <n v="0"/>
    <n v="0"/>
    <n v="3.8699999775000005"/>
    <n v="-4.5149999737500011"/>
    <n v="0.42999999749999995"/>
    <n v="0.21499999875000064"/>
  </r>
  <r>
    <x v="0"/>
    <s v="cheap europe ticket"/>
    <s v="Advanced"/>
    <x v="7"/>
    <s v="Cheap Europe New York"/>
    <s v=""/>
    <n v="6.25"/>
    <n v="1"/>
    <n v="4.3"/>
    <n v="4.3"/>
    <n v="410"/>
    <n v="2.4390243902439003E-3"/>
    <n v="4.8076097560975599"/>
    <n v="0"/>
    <n v="0"/>
    <n v="0"/>
    <n v="4.3"/>
    <x v="1379"/>
    <n v="-1"/>
    <n v="0"/>
    <s v="NA"/>
    <n v="0"/>
    <n v="0"/>
    <n v="0"/>
    <n v="3.87"/>
    <n v="-4.5149999999999997"/>
    <n v="0.42999999999999972"/>
    <n v="0.21499999999999986"/>
  </r>
  <r>
    <x v="0"/>
    <s v="venice flight"/>
    <s v="Advanced"/>
    <x v="7"/>
    <s v="New York to Venice Sale"/>
    <s v=""/>
    <n v="6.25"/>
    <n v="3"/>
    <n v="4.3374999750000001"/>
    <n v="1.4458333249999999"/>
    <n v="469"/>
    <n v="6.39658848614073E-3"/>
    <n v="1"/>
    <n v="0"/>
    <n v="0"/>
    <n v="0"/>
    <n v="4.3374999750000001"/>
    <x v="2241"/>
    <n v="-1"/>
    <n v="0"/>
    <s v="NA"/>
    <n v="0"/>
    <n v="0"/>
    <n v="0"/>
    <n v="3.9037499775"/>
    <n v="-4.5543749737499999"/>
    <n v="0.4337499975000001"/>
    <n v="0.21687499874999983"/>
  </r>
  <r>
    <x v="0"/>
    <s v="air france luxury flights"/>
    <s v="Advanced"/>
    <x v="6"/>
    <s v="Air France Brand"/>
    <s v=""/>
    <n v="6.25"/>
    <n v="1"/>
    <n v="4.4000000000000004"/>
    <n v="4.4000000000000004"/>
    <n v="22"/>
    <n v="4.5454545454545504E-2"/>
    <n v="1.22727272727273"/>
    <n v="0"/>
    <n v="0"/>
    <n v="0"/>
    <n v="4.4000000000000004"/>
    <x v="803"/>
    <n v="-1"/>
    <n v="0"/>
    <s v="NA"/>
    <n v="0"/>
    <n v="0"/>
    <n v="0"/>
    <n v="3.9600000000000004"/>
    <n v="-4.620000000000001"/>
    <n v="0.43999999999999995"/>
    <n v="0.22000000000000064"/>
  </r>
  <r>
    <x v="0"/>
    <s v="international air fare"/>
    <s v="Advanced"/>
    <x v="11"/>
    <s v="International Houston"/>
    <s v=""/>
    <n v="6.25"/>
    <n v="1"/>
    <n v="4.4124999999999996"/>
    <n v="4.4124999999999996"/>
    <n v="302"/>
    <n v="3.3112582781457001E-3"/>
    <n v="3.0176821192053001"/>
    <n v="0"/>
    <n v="0"/>
    <n v="0"/>
    <n v="4.4124999999999996"/>
    <x v="2242"/>
    <n v="-1"/>
    <n v="0"/>
    <s v="NA"/>
    <n v="0"/>
    <n v="0"/>
    <n v="0"/>
    <n v="3.9712499999999999"/>
    <n v="-4.6331249999999997"/>
    <n v="0.4412499999999997"/>
    <n v="0.22062500000000007"/>
  </r>
  <r>
    <x v="0"/>
    <s v="air france ticket"/>
    <s v="Advanced"/>
    <x v="7"/>
    <s v="Airfrance Deal New York"/>
    <s v=""/>
    <n v="6.25"/>
    <n v="2"/>
    <n v="4.45"/>
    <n v="2.2250000000000001"/>
    <n v="3"/>
    <n v="0.66666666666666696"/>
    <n v="1"/>
    <n v="0"/>
    <n v="0"/>
    <n v="0"/>
    <n v="4.45"/>
    <x v="1385"/>
    <n v="-1"/>
    <n v="0"/>
    <s v="NA"/>
    <n v="0"/>
    <n v="0"/>
    <n v="0"/>
    <n v="4.0049999999999999"/>
    <n v="-4.6725000000000003"/>
    <n v="0.44500000000000028"/>
    <n v="0.22250000000000014"/>
  </r>
  <r>
    <x v="0"/>
    <s v="paris cheap plane ticket"/>
    <s v="Advanced"/>
    <x v="10"/>
    <s v="Boston to Paris Sale"/>
    <s v=""/>
    <n v="6.25"/>
    <n v="1"/>
    <n v="4.4874999999999998"/>
    <n v="4.4874999999999998"/>
    <n v="1"/>
    <n v="1"/>
    <n v="3"/>
    <n v="0"/>
    <n v="0"/>
    <n v="0"/>
    <n v="4.4874999999999998"/>
    <x v="1388"/>
    <n v="-1"/>
    <n v="0"/>
    <s v="NA"/>
    <n v="0"/>
    <n v="0"/>
    <n v="0"/>
    <n v="4.0387500000000003"/>
    <n v="-4.711875"/>
    <n v="0.44874999999999954"/>
    <n v="0.22437500000000021"/>
  </r>
  <r>
    <x v="0"/>
    <s v="france airfare"/>
    <s v="Advanced"/>
    <x v="17"/>
    <s v="Los Angeles to France Sale"/>
    <s v=""/>
    <n v="6.25"/>
    <n v="1"/>
    <n v="4.55"/>
    <n v="4.55"/>
    <n v="1"/>
    <n v="1"/>
    <n v="2"/>
    <n v="0"/>
    <n v="0"/>
    <n v="0"/>
    <n v="4.55"/>
    <x v="1390"/>
    <n v="-1"/>
    <n v="0"/>
    <s v="NA"/>
    <n v="0"/>
    <n v="0"/>
    <n v="0"/>
    <n v="4.0949999999999998"/>
    <n v="-4.7774999999999999"/>
    <n v="0.45500000000000007"/>
    <n v="0.22750000000000004"/>
  </r>
  <r>
    <x v="0"/>
    <s v="cheap europe ticket"/>
    <s v="Advanced"/>
    <x v="17"/>
    <s v="Cheap Europe Los Angeles"/>
    <s v=""/>
    <n v="6.25"/>
    <n v="1"/>
    <n v="4.5750000000000002"/>
    <n v="4.5750000000000002"/>
    <n v="306"/>
    <n v="3.26797385620915E-3"/>
    <n v="5.06454248366013"/>
    <n v="0"/>
    <n v="0"/>
    <n v="0"/>
    <n v="4.5750000000000002"/>
    <x v="1391"/>
    <n v="-1"/>
    <n v="0"/>
    <s v="NA"/>
    <n v="0"/>
    <n v="0"/>
    <n v="0"/>
    <n v="4.1175000000000006"/>
    <n v="-4.80375"/>
    <n v="0.45749999999999957"/>
    <n v="0.22874999999999979"/>
  </r>
  <r>
    <x v="0"/>
    <s v="international air plane ticket"/>
    <s v="Advanced"/>
    <x v="7"/>
    <s v="International New York"/>
    <s v=""/>
    <n v="6.25"/>
    <n v="1"/>
    <n v="4.5875000000000004"/>
    <n v="4.5875000000000004"/>
    <n v="2"/>
    <n v="0.5"/>
    <n v="1"/>
    <n v="0"/>
    <n v="0"/>
    <n v="0"/>
    <n v="4.5875000000000004"/>
    <x v="2243"/>
    <n v="-1"/>
    <n v="0"/>
    <s v="NA"/>
    <n v="0"/>
    <n v="0"/>
    <n v="0"/>
    <n v="4.1287500000000001"/>
    <n v="-4.8168750000000005"/>
    <n v="0.45875000000000021"/>
    <n v="0.22937500000000011"/>
  </r>
  <r>
    <x v="0"/>
    <s v="spain air ticket"/>
    <s v="Advanced"/>
    <x v="7"/>
    <s v="New York to Spain Sale"/>
    <s v=""/>
    <n v="6.25"/>
    <n v="1"/>
    <n v="4.5875000000000004"/>
    <n v="4.5875000000000004"/>
    <n v="4"/>
    <n v="0.25"/>
    <n v="3"/>
    <n v="0"/>
    <n v="0"/>
    <n v="0"/>
    <n v="4.5875000000000004"/>
    <x v="2243"/>
    <n v="-1"/>
    <n v="0"/>
    <s v="NA"/>
    <n v="0"/>
    <n v="0"/>
    <n v="0"/>
    <n v="4.1287500000000001"/>
    <n v="-4.8168750000000005"/>
    <n v="0.45875000000000021"/>
    <n v="0.22937500000000011"/>
  </r>
  <r>
    <x v="0"/>
    <s v="discount international airfares"/>
    <s v="Advanced"/>
    <x v="19"/>
    <s v="Discount International Atlanta"/>
    <s v=""/>
    <n v="6.25"/>
    <n v="1"/>
    <n v="4.6375000000000002"/>
    <n v="4.6375000000000002"/>
    <n v="41"/>
    <n v="2.4390243902439001E-2"/>
    <n v="1.26707317073171"/>
    <n v="0"/>
    <n v="0"/>
    <n v="0"/>
    <n v="4.6375000000000002"/>
    <x v="1394"/>
    <n v="-1"/>
    <n v="0"/>
    <s v="NA"/>
    <n v="0"/>
    <n v="0"/>
    <n v="0"/>
    <n v="4.1737500000000001"/>
    <n v="-4.8693750000000007"/>
    <n v="0.46375000000000011"/>
    <n v="0.2318750000000005"/>
  </r>
  <r>
    <x v="0"/>
    <s v="barcelona cheap airfare"/>
    <s v="Advanced"/>
    <x v="17"/>
    <s v="Los Angeles to Barcelona Sale"/>
    <s v=""/>
    <n v="6.25"/>
    <n v="1"/>
    <n v="4.6500000000000004"/>
    <n v="4.6500000000000004"/>
    <n v="1"/>
    <n v="1"/>
    <n v="1"/>
    <n v="0"/>
    <n v="0"/>
    <n v="0"/>
    <n v="4.6500000000000004"/>
    <x v="1395"/>
    <n v="-1"/>
    <n v="0"/>
    <s v="NA"/>
    <n v="0"/>
    <n v="0"/>
    <n v="0"/>
    <n v="4.1850000000000005"/>
    <n v="-4.8825000000000003"/>
    <n v="0.46499999999999986"/>
    <n v="0.23249999999999993"/>
  </r>
  <r>
    <x v="0"/>
    <s v="cheap international air ticket"/>
    <s v="Advanced"/>
    <x v="15"/>
    <s v="Cheap International Chicago"/>
    <s v=""/>
    <n v="6.25"/>
    <n v="3"/>
    <n v="4.7374999874999997"/>
    <n v="1.5791666625"/>
    <n v="62"/>
    <n v="4.8387096774193498E-2"/>
    <n v="4.4941935483871003"/>
    <n v="0"/>
    <n v="0"/>
    <n v="0"/>
    <n v="4.7374999874999997"/>
    <x v="2244"/>
    <n v="-1"/>
    <n v="0"/>
    <s v="NA"/>
    <n v="0"/>
    <n v="0"/>
    <n v="0"/>
    <n v="4.2637499887499999"/>
    <n v="-4.9743749868749996"/>
    <n v="0.47374999874999979"/>
    <n v="0.23687499937499989"/>
  </r>
  <r>
    <x v="0"/>
    <s v="florence flight"/>
    <s v="Advanced"/>
    <x v="10"/>
    <s v="Boston to Florence Sale"/>
    <s v=""/>
    <n v="6.25"/>
    <n v="3"/>
    <n v="4.7499999750000006"/>
    <n v="1.5833333250000001"/>
    <n v="170"/>
    <n v="1.7647058823529401E-2"/>
    <n v="1"/>
    <n v="0"/>
    <n v="0"/>
    <n v="0"/>
    <n v="4.7499999750000006"/>
    <x v="2245"/>
    <n v="-1"/>
    <n v="0"/>
    <s v="NA"/>
    <n v="0"/>
    <n v="0"/>
    <n v="0"/>
    <n v="4.2749999775000003"/>
    <n v="-4.9874999737500012"/>
    <n v="0.47499999750000033"/>
    <n v="0.23749999875000061"/>
  </r>
  <r>
    <x v="0"/>
    <s v="germany travel"/>
    <s v="Standard"/>
    <x v="0"/>
    <s v="Germany"/>
    <s v=""/>
    <n v="6.25"/>
    <n v="1"/>
    <n v="4.75"/>
    <n v="4.75"/>
    <n v="13"/>
    <n v="7.69230769230769E-2"/>
    <n v="1"/>
    <n v="0"/>
    <n v="0"/>
    <n v="0"/>
    <n v="4.75"/>
    <x v="690"/>
    <n v="-1"/>
    <n v="0"/>
    <s v="NA"/>
    <n v="0"/>
    <n v="0"/>
    <n v="0"/>
    <n v="4.2750000000000004"/>
    <n v="-4.9874999999999998"/>
    <n v="0.47499999999999964"/>
    <n v="0.23749999999999982"/>
  </r>
  <r>
    <x v="0"/>
    <s v="flight to greece"/>
    <s v="Advanced"/>
    <x v="0"/>
    <s v="Greece"/>
    <s v=""/>
    <n v="6.25"/>
    <n v="4"/>
    <n v="4.8"/>
    <n v="1.2"/>
    <n v="208"/>
    <n v="1.9230769230769201E-2"/>
    <n v="1.2586057692307699"/>
    <n v="0"/>
    <n v="0"/>
    <n v="0"/>
    <n v="4.8"/>
    <x v="1404"/>
    <n v="-1"/>
    <n v="0"/>
    <s v="NA"/>
    <n v="0"/>
    <n v="0"/>
    <n v="0"/>
    <n v="4.32"/>
    <n v="-5.04"/>
    <n v="0.47999999999999954"/>
    <n v="0.24000000000000021"/>
  </r>
  <r>
    <x v="0"/>
    <s v="cheap international plane ticket"/>
    <s v="Advanced"/>
    <x v="15"/>
    <s v="Cheap International Chicago"/>
    <s v=""/>
    <n v="6.25"/>
    <n v="2"/>
    <n v="4.9249999999999998"/>
    <n v="2.4624999999999999"/>
    <n v="6"/>
    <n v="0.33333333333333298"/>
    <n v="2.83"/>
    <n v="0"/>
    <n v="0"/>
    <n v="0"/>
    <n v="4.9249999999999998"/>
    <x v="2246"/>
    <n v="-1"/>
    <n v="0"/>
    <s v="NA"/>
    <n v="0"/>
    <n v="0"/>
    <n v="0"/>
    <n v="4.4325000000000001"/>
    <n v="-5.1712499999999997"/>
    <n v="0.49249999999999972"/>
    <n v="0.24624999999999986"/>
  </r>
  <r>
    <x v="0"/>
    <s v="spain airport"/>
    <s v="Advanced"/>
    <x v="5"/>
    <s v="San Francisco to Spain Sale"/>
    <s v=""/>
    <n v="6.25"/>
    <n v="1"/>
    <n v="4.9625000000000004"/>
    <n v="4.9625000000000004"/>
    <n v="1"/>
    <n v="1"/>
    <n v="1"/>
    <n v="0"/>
    <n v="0"/>
    <n v="0"/>
    <n v="4.9625000000000004"/>
    <x v="1413"/>
    <n v="-1"/>
    <n v="0"/>
    <s v="NA"/>
    <n v="0"/>
    <n v="0"/>
    <n v="0"/>
    <n v="4.4662500000000005"/>
    <n v="-5.2106250000000003"/>
    <n v="0.49624999999999986"/>
    <n v="0.24812499999999993"/>
  </r>
  <r>
    <x v="0"/>
    <s v="turkey cheap ticket"/>
    <s v="Standard"/>
    <x v="0"/>
    <s v="Turkey"/>
    <s v=""/>
    <n v="6.25"/>
    <n v="5"/>
    <n v="4.9874999999999998"/>
    <n v="0.99750000000000005"/>
    <n v="35"/>
    <n v="0.14285714285714302"/>
    <n v="1"/>
    <n v="0"/>
    <n v="0"/>
    <n v="0"/>
    <n v="4.9874999999999998"/>
    <x v="1415"/>
    <n v="-1"/>
    <n v="0"/>
    <s v="NA"/>
    <n v="0"/>
    <n v="0"/>
    <n v="0"/>
    <n v="4.4887499999999996"/>
    <n v="-5.2368750000000004"/>
    <n v="0.49875000000000025"/>
    <n v="0.24937500000000057"/>
  </r>
  <r>
    <x v="0"/>
    <s v="cheap international plane ticket"/>
    <s v="Advanced"/>
    <x v="11"/>
    <s v="Cheap International Houston"/>
    <s v=""/>
    <n v="6.25"/>
    <n v="1"/>
    <n v="5.0374999999999996"/>
    <n v="5.0374999999999996"/>
    <n v="27"/>
    <n v="3.7037037037037E-2"/>
    <n v="1.96259259259259"/>
    <n v="0"/>
    <n v="0"/>
    <n v="0"/>
    <n v="5.0374999999999996"/>
    <x v="1418"/>
    <n v="-1"/>
    <n v="0"/>
    <s v="NA"/>
    <n v="0"/>
    <n v="0"/>
    <n v="0"/>
    <n v="4.5337499999999995"/>
    <n v="-5.2893749999999997"/>
    <n v="0.50375000000000014"/>
    <n v="0.25187500000000007"/>
  </r>
  <r>
    <x v="0"/>
    <s v="low cost flight to paris"/>
    <s v="Standard"/>
    <x v="12"/>
    <s v="Paris"/>
    <s v=""/>
    <n v="6.25"/>
    <n v="5"/>
    <n v="5.0374999999999996"/>
    <n v="1.0075000000000001"/>
    <n v="346"/>
    <n v="1.44508670520231E-2"/>
    <n v="1.5759537572254301"/>
    <n v="0"/>
    <n v="0"/>
    <n v="0"/>
    <n v="5.0374999999999996"/>
    <x v="1418"/>
    <n v="-1"/>
    <n v="0"/>
    <s v="NA"/>
    <n v="0"/>
    <n v="0"/>
    <n v="0"/>
    <n v="4.5337499999999995"/>
    <n v="-5.2893749999999997"/>
    <n v="0.50375000000000014"/>
    <n v="0.25187500000000007"/>
  </r>
  <r>
    <x v="0"/>
    <s v="discount europe flight"/>
    <s v="Advanced"/>
    <x v="7"/>
    <s v="Discount Europe New York"/>
    <s v=""/>
    <n v="6.25"/>
    <n v="1"/>
    <n v="5.05"/>
    <n v="5.05"/>
    <n v="2"/>
    <n v="0.5"/>
    <n v="1"/>
    <n v="0"/>
    <n v="0"/>
    <n v="0"/>
    <n v="5.05"/>
    <x v="425"/>
    <n v="-1"/>
    <n v="0"/>
    <s v="NA"/>
    <n v="0"/>
    <n v="0"/>
    <n v="0"/>
    <n v="4.5449999999999999"/>
    <n v="-5.3025000000000002"/>
    <n v="0.50499999999999989"/>
    <n v="0.25250000000000039"/>
  </r>
  <r>
    <x v="0"/>
    <s v="cheap international air ticket"/>
    <s v="Advanced"/>
    <x v="8"/>
    <s v="Cheap International Miami"/>
    <s v=""/>
    <n v="6.25"/>
    <n v="1"/>
    <n v="5.0999999999999996"/>
    <n v="5.0999999999999996"/>
    <n v="37"/>
    <n v="2.7027027027027001E-2"/>
    <n v="4.7008108108108102"/>
    <n v="0"/>
    <n v="0"/>
    <n v="0"/>
    <n v="5.0999999999999996"/>
    <x v="1423"/>
    <n v="-1"/>
    <n v="0"/>
    <s v="NA"/>
    <n v="0"/>
    <n v="0"/>
    <n v="0"/>
    <n v="4.59"/>
    <n v="-5.3549999999999995"/>
    <n v="0.50999999999999979"/>
    <n v="0.25499999999999989"/>
  </r>
  <r>
    <x v="0"/>
    <s v="rome flight"/>
    <s v="Advanced"/>
    <x v="5"/>
    <s v="San Francisco to Rome Sale"/>
    <s v=""/>
    <n v="6.25"/>
    <n v="3"/>
    <n v="5.0999999999999996"/>
    <n v="1.7"/>
    <n v="99"/>
    <n v="3.0303030303030297E-2"/>
    <n v="1.0101010101010099"/>
    <n v="0"/>
    <n v="0"/>
    <n v="0"/>
    <n v="5.0999999999999996"/>
    <x v="1423"/>
    <n v="-1"/>
    <n v="0"/>
    <s v="NA"/>
    <n v="0"/>
    <n v="0"/>
    <n v="0"/>
    <n v="4.59"/>
    <n v="-5.3549999999999995"/>
    <n v="0.50999999999999979"/>
    <n v="0.25499999999999989"/>
  </r>
  <r>
    <x v="0"/>
    <s v="spain airline"/>
    <s v="Advanced"/>
    <x v="17"/>
    <s v="Los Angeles to Spain Sale"/>
    <s v=""/>
    <n v="6.25"/>
    <n v="1"/>
    <n v="5.1124999999999998"/>
    <n v="5.1124999999999998"/>
    <n v="2"/>
    <n v="0.5"/>
    <n v="1.5"/>
    <n v="0"/>
    <n v="0"/>
    <n v="0"/>
    <n v="5.1124999999999998"/>
    <x v="1424"/>
    <n v="-1"/>
    <n v="0"/>
    <s v="NA"/>
    <n v="0"/>
    <n v="0"/>
    <n v="0"/>
    <n v="4.6012500000000003"/>
    <n v="-5.368125"/>
    <n v="0.51124999999999954"/>
    <n v="0.25562500000000021"/>
  </r>
  <r>
    <x v="0"/>
    <s v="discount international airfare"/>
    <s v="Advanced"/>
    <x v="7"/>
    <s v="Discount International New York"/>
    <s v=""/>
    <n v="6.25"/>
    <n v="3"/>
    <n v="5.1249999749999997"/>
    <n v="1.7083333249999999"/>
    <n v="128"/>
    <n v="2.34375E-2"/>
    <n v="1.5347656249999999"/>
    <n v="0"/>
    <n v="0"/>
    <n v="0"/>
    <n v="5.1249999749999997"/>
    <x v="2247"/>
    <n v="-1"/>
    <n v="0"/>
    <s v="NA"/>
    <n v="0"/>
    <n v="0"/>
    <n v="0"/>
    <n v="4.6124999774999997"/>
    <n v="-5.3812499737500001"/>
    <n v="0.51249999749999997"/>
    <n v="0.25624999875000043"/>
  </r>
  <r>
    <x v="0"/>
    <s v="business france in travel"/>
    <s v="Standard"/>
    <x v="12"/>
    <s v="France"/>
    <s v=""/>
    <n v="6.25"/>
    <n v="2"/>
    <n v="5.2"/>
    <n v="2.6"/>
    <n v="401"/>
    <n v="4.9875311720698305E-3"/>
    <n v="1.78451371571072"/>
    <n v="0"/>
    <n v="0"/>
    <n v="0"/>
    <n v="5.2"/>
    <x v="497"/>
    <n v="-1"/>
    <n v="0"/>
    <s v="NA"/>
    <n v="0"/>
    <n v="0"/>
    <n v="0"/>
    <n v="4.6800000000000006"/>
    <n v="-5.4600000000000009"/>
    <n v="0.51999999999999957"/>
    <n v="0.26000000000000068"/>
  </r>
  <r>
    <x v="0"/>
    <s v="france airfare"/>
    <s v="Advanced"/>
    <x v="15"/>
    <s v="Chicago to France Sale"/>
    <s v=""/>
    <n v="6.25"/>
    <n v="2"/>
    <n v="5.2249999999999996"/>
    <n v="2.6124999999999998"/>
    <n v="3"/>
    <n v="0.66666666666666696"/>
    <n v="1"/>
    <n v="0"/>
    <n v="0"/>
    <n v="0"/>
    <n v="5.2249999999999996"/>
    <x v="2248"/>
    <n v="-1"/>
    <n v="0"/>
    <s v="NA"/>
    <n v="0"/>
    <n v="0"/>
    <n v="0"/>
    <n v="4.7024999999999997"/>
    <n v="-5.4862500000000001"/>
    <n v="0.52249999999999996"/>
    <n v="0.26125000000000043"/>
  </r>
  <r>
    <x v="0"/>
    <s v="cheap travel france"/>
    <s v="Standard"/>
    <x v="12"/>
    <s v="France"/>
    <s v=""/>
    <n v="6.25"/>
    <n v="6"/>
    <n v="5.2249999499999999"/>
    <n v="0.87083332499999999"/>
    <n v="198"/>
    <n v="3.0303030303030297E-2"/>
    <n v="1.21161616161616"/>
    <n v="0"/>
    <n v="0"/>
    <n v="0"/>
    <n v="5.2249999499999999"/>
    <x v="427"/>
    <n v="-1"/>
    <n v="0"/>
    <s v="NA"/>
    <n v="0"/>
    <n v="0"/>
    <n v="0"/>
    <n v="4.7024999550000004"/>
    <n v="-5.4862499475000002"/>
    <n v="0.52249999499999955"/>
    <n v="0.26124999750000022"/>
  </r>
  <r>
    <x v="0"/>
    <s v="international air ticket"/>
    <s v="Advanced"/>
    <x v="5"/>
    <s v="International San Francisco"/>
    <s v=""/>
    <n v="6.25"/>
    <n v="3"/>
    <n v="5.2374999750000004"/>
    <n v="1.745833325"/>
    <n v="42"/>
    <n v="7.1428571428571397E-2"/>
    <n v="1.6640476190476201"/>
    <n v="0"/>
    <n v="0"/>
    <n v="0"/>
    <n v="5.2374999750000004"/>
    <x v="817"/>
    <n v="-1"/>
    <n v="0"/>
    <s v="NA"/>
    <n v="0"/>
    <n v="0"/>
    <n v="0"/>
    <n v="4.7137499775000009"/>
    <n v="-5.4993749737500011"/>
    <n v="0.52374999749999951"/>
    <n v="0.26187499875000064"/>
  </r>
  <r>
    <x v="0"/>
    <s v="cheap international flight deal"/>
    <s v="Advanced"/>
    <x v="15"/>
    <s v="Cheap International Chicago"/>
    <s v=""/>
    <n v="6.25"/>
    <n v="1"/>
    <n v="5.2874999999999996"/>
    <n v="5.2874999999999996"/>
    <n v="1"/>
    <n v="1"/>
    <n v="1"/>
    <n v="0"/>
    <n v="0"/>
    <n v="0"/>
    <n v="5.2874999999999996"/>
    <x v="1426"/>
    <n v="-1"/>
    <n v="0"/>
    <s v="NA"/>
    <n v="0"/>
    <n v="0"/>
    <n v="0"/>
    <n v="4.75875"/>
    <n v="-5.5518749999999999"/>
    <n v="0.52874999999999961"/>
    <n v="0.26437500000000025"/>
  </r>
  <r>
    <x v="0"/>
    <s v="spain plane ticket"/>
    <s v="Advanced"/>
    <x v="0"/>
    <s v="Spain"/>
    <s v=""/>
    <n v="6.25"/>
    <n v="2"/>
    <n v="5.3"/>
    <n v="2.65"/>
    <n v="9"/>
    <n v="0.22222222222222199"/>
    <n v="1"/>
    <n v="0"/>
    <n v="0"/>
    <n v="0"/>
    <n v="5.3"/>
    <x v="1085"/>
    <n v="-1"/>
    <n v="0"/>
    <s v="NA"/>
    <n v="0"/>
    <n v="0"/>
    <n v="0"/>
    <n v="4.7699999999999996"/>
    <n v="-5.5650000000000004"/>
    <n v="0.53000000000000025"/>
    <n v="0.26500000000000057"/>
  </r>
  <r>
    <x v="0"/>
    <s v="uk plane tickets"/>
    <s v="Advanced"/>
    <x v="0"/>
    <s v="UK"/>
    <s v=""/>
    <n v="6.25"/>
    <n v="1"/>
    <n v="5.3"/>
    <n v="5.3"/>
    <n v="1"/>
    <n v="1"/>
    <n v="1"/>
    <n v="0"/>
    <n v="0"/>
    <n v="0"/>
    <n v="5.3"/>
    <x v="1085"/>
    <n v="-1"/>
    <n v="0"/>
    <s v="NA"/>
    <n v="0"/>
    <n v="0"/>
    <n v="0"/>
    <n v="4.7699999999999996"/>
    <n v="-5.5650000000000004"/>
    <n v="0.53000000000000025"/>
    <n v="0.26500000000000057"/>
  </r>
  <r>
    <x v="0"/>
    <s v="europe air flight"/>
    <s v="Advanced"/>
    <x v="7"/>
    <s v="Europe New York"/>
    <s v=""/>
    <n v="6.25"/>
    <n v="1"/>
    <n v="5.3375000000000004"/>
    <n v="5.3375000000000004"/>
    <n v="3"/>
    <n v="0.33333333333333298"/>
    <n v="1.6666666666666701"/>
    <n v="0"/>
    <n v="0"/>
    <n v="0"/>
    <n v="5.3375000000000004"/>
    <x v="1428"/>
    <n v="-1"/>
    <n v="0"/>
    <s v="NA"/>
    <n v="0"/>
    <n v="0"/>
    <n v="0"/>
    <n v="4.8037500000000009"/>
    <n v="-5.604375000000001"/>
    <n v="0.5337499999999995"/>
    <n v="0.26687500000000064"/>
  </r>
  <r>
    <x v="0"/>
    <s v="paris ticket"/>
    <s v="Advanced"/>
    <x v="5"/>
    <s v="San Francisco to Paris Sale"/>
    <s v=""/>
    <n v="6.25"/>
    <n v="1"/>
    <n v="5.3375000000000004"/>
    <n v="5.3375000000000004"/>
    <n v="6"/>
    <n v="0.16666666666666699"/>
    <n v="2.6666666666666701"/>
    <n v="0"/>
    <n v="0"/>
    <n v="0"/>
    <n v="5.3375000000000004"/>
    <x v="1428"/>
    <n v="-1"/>
    <n v="0"/>
    <s v="NA"/>
    <n v="0"/>
    <n v="0"/>
    <n v="0"/>
    <n v="4.8037500000000009"/>
    <n v="-5.604375000000001"/>
    <n v="0.5337499999999995"/>
    <n v="0.26687500000000064"/>
  </r>
  <r>
    <x v="0"/>
    <s v="rome ticket"/>
    <s v="Advanced"/>
    <x v="7"/>
    <s v="New York to Rome Sale"/>
    <s v=""/>
    <n v="6.25"/>
    <n v="2"/>
    <n v="5.4375"/>
    <n v="2.71875"/>
    <n v="559"/>
    <n v="3.5778175313058995E-3"/>
    <n v="1.0013595706619001"/>
    <n v="0"/>
    <n v="0"/>
    <n v="0"/>
    <n v="5.4375"/>
    <x v="1433"/>
    <n v="-1"/>
    <n v="0"/>
    <s v="NA"/>
    <n v="0"/>
    <n v="0"/>
    <n v="0"/>
    <n v="4.8937499999999998"/>
    <n v="-5.7093750000000005"/>
    <n v="0.54375000000000018"/>
    <n v="0.27187500000000053"/>
  </r>
  <r>
    <x v="0"/>
    <s v="france travel deal"/>
    <s v="Standard"/>
    <x v="12"/>
    <s v="France"/>
    <s v=""/>
    <n v="6.25"/>
    <n v="6"/>
    <n v="5.4375"/>
    <n v="0.90625"/>
    <n v="140"/>
    <n v="4.2857142857142899E-2"/>
    <n v="1.2064285714285701"/>
    <n v="0"/>
    <n v="0"/>
    <n v="0"/>
    <n v="5.4375"/>
    <x v="1433"/>
    <n v="-1"/>
    <n v="0"/>
    <s v="NA"/>
    <n v="0"/>
    <n v="0"/>
    <n v="0"/>
    <n v="4.8937499999999998"/>
    <n v="-5.7093750000000005"/>
    <n v="0.54375000000000018"/>
    <n v="0.27187500000000053"/>
  </r>
  <r>
    <x v="0"/>
    <s v="europe plane ticket"/>
    <s v="Advanced"/>
    <x v="15"/>
    <s v="Europe Chicago"/>
    <s v=""/>
    <n v="6.25"/>
    <n v="1"/>
    <n v="5.4749999999999996"/>
    <n v="5.4749999999999996"/>
    <n v="1"/>
    <n v="1"/>
    <n v="1"/>
    <n v="0"/>
    <n v="0"/>
    <n v="0"/>
    <n v="5.4749999999999996"/>
    <x v="1436"/>
    <n v="-1"/>
    <n v="0"/>
    <s v="NA"/>
    <n v="0"/>
    <n v="0"/>
    <n v="0"/>
    <n v="4.9275000000000002"/>
    <n v="-5.7487500000000002"/>
    <n v="0.54749999999999943"/>
    <n v="0.2737500000000006"/>
  </r>
  <r>
    <x v="0"/>
    <s v="international flight"/>
    <s v="Advanced"/>
    <x v="23"/>
    <s v="International Cincinnati"/>
    <s v=""/>
    <n v="6.25"/>
    <n v="5"/>
    <n v="5.5125000000000002"/>
    <n v="1.1025"/>
    <n v="80"/>
    <n v="6.25E-2"/>
    <n v="1.1225000000000001"/>
    <n v="0"/>
    <n v="0"/>
    <n v="0"/>
    <n v="5.5125000000000002"/>
    <x v="428"/>
    <n v="-1"/>
    <n v="0"/>
    <s v="NA"/>
    <n v="0"/>
    <n v="0"/>
    <n v="0"/>
    <n v="4.9612500000000006"/>
    <n v="-5.7881250000000009"/>
    <n v="0.55124999999999957"/>
    <n v="0.27562500000000068"/>
  </r>
  <r>
    <x v="0"/>
    <s v="uk travel"/>
    <s v="Advanced"/>
    <x v="0"/>
    <s v="UK"/>
    <s v=""/>
    <n v="6.25"/>
    <n v="1"/>
    <n v="5.5125000000000002"/>
    <n v="5.5125000000000002"/>
    <n v="364"/>
    <n v="2.7472527472527501E-3"/>
    <n v="5.0110714285714302"/>
    <n v="0"/>
    <n v="0"/>
    <n v="0"/>
    <n v="5.5125000000000002"/>
    <x v="428"/>
    <n v="-1"/>
    <n v="0"/>
    <s v="NA"/>
    <n v="0"/>
    <n v="0"/>
    <n v="0"/>
    <n v="4.9612500000000006"/>
    <n v="-5.7881250000000009"/>
    <n v="0.55124999999999957"/>
    <n v="0.27562500000000068"/>
  </r>
  <r>
    <x v="0"/>
    <s v="france travel information"/>
    <s v="Standard"/>
    <x v="12"/>
    <s v="France"/>
    <s v=""/>
    <n v="6.25"/>
    <n v="1"/>
    <n v="5.5750000000000002"/>
    <n v="5.5750000000000002"/>
    <n v="497"/>
    <n v="2.0120724346076504E-3"/>
    <n v="1.8356136820925599"/>
    <n v="0"/>
    <n v="0"/>
    <n v="0"/>
    <n v="5.5750000000000002"/>
    <x v="1439"/>
    <n v="-1"/>
    <n v="0"/>
    <s v="NA"/>
    <n v="0"/>
    <n v="0"/>
    <n v="0"/>
    <n v="5.0175000000000001"/>
    <n v="-5.8537500000000007"/>
    <n v="0.55750000000000011"/>
    <n v="0.2787500000000005"/>
  </r>
  <r>
    <x v="0"/>
    <s v="cheap europe ticket"/>
    <s v="Advanced"/>
    <x v="10"/>
    <s v="Cheap Europe Boston"/>
    <s v=""/>
    <n v="6.25"/>
    <n v="1"/>
    <n v="5.6124999999999998"/>
    <n v="5.6124999999999998"/>
    <n v="129"/>
    <n v="7.7519379844961205E-3"/>
    <n v="5.25643410852713"/>
    <n v="0"/>
    <n v="0"/>
    <n v="0"/>
    <n v="5.6124999999999998"/>
    <x v="1442"/>
    <n v="-1"/>
    <n v="0"/>
    <s v="NA"/>
    <n v="0"/>
    <n v="0"/>
    <n v="0"/>
    <n v="5.0512499999999996"/>
    <n v="-5.8931250000000004"/>
    <n v="0.56125000000000025"/>
    <n v="0.28062500000000057"/>
  </r>
  <r>
    <x v="0"/>
    <s v="europe airline ticket"/>
    <s v="Advanced"/>
    <x v="15"/>
    <s v="Europe Chicago"/>
    <s v=""/>
    <n v="6.25"/>
    <n v="2"/>
    <n v="5.65"/>
    <n v="2.8250000000000002"/>
    <n v="21"/>
    <n v="9.5238095238095205E-2"/>
    <n v="1.47619047619048"/>
    <n v="0"/>
    <n v="0"/>
    <n v="0"/>
    <n v="5.65"/>
    <x v="500"/>
    <n v="-1"/>
    <n v="0"/>
    <s v="NA"/>
    <n v="0"/>
    <n v="0"/>
    <n v="0"/>
    <n v="5.0850000000000009"/>
    <n v="-5.932500000000001"/>
    <n v="0.5649999999999995"/>
    <n v="0.28250000000000064"/>
  </r>
  <r>
    <x v="0"/>
    <s v="europe airline"/>
    <s v="Advanced"/>
    <x v="17"/>
    <s v="Europe Los Angeles"/>
    <s v=""/>
    <n v="6.25"/>
    <n v="2"/>
    <n v="5.65"/>
    <n v="2.8250000000000002"/>
    <n v="10"/>
    <n v="0.2"/>
    <n v="4.5999999999999996"/>
    <n v="0"/>
    <n v="0"/>
    <n v="0"/>
    <n v="5.65"/>
    <x v="500"/>
    <n v="-1"/>
    <n v="0"/>
    <s v="NA"/>
    <n v="0"/>
    <n v="0"/>
    <n v="0"/>
    <n v="5.0850000000000009"/>
    <n v="-5.932500000000001"/>
    <n v="0.5649999999999995"/>
    <n v="0.28250000000000064"/>
  </r>
  <r>
    <x v="0"/>
    <s v="athens cheap ticket"/>
    <s v="Advanced"/>
    <x v="17"/>
    <s v="Los Angeles to Athens Sale"/>
    <s v=""/>
    <n v="6.25"/>
    <n v="1"/>
    <n v="5.6624999999999996"/>
    <n v="5.6624999999999996"/>
    <n v="6"/>
    <n v="0.16666666666666699"/>
    <n v="4"/>
    <n v="0"/>
    <n v="0"/>
    <n v="0"/>
    <n v="5.6624999999999996"/>
    <x v="1443"/>
    <n v="-1"/>
    <n v="0"/>
    <s v="NA"/>
    <n v="0"/>
    <n v="0"/>
    <n v="0"/>
    <n v="5.0962499999999995"/>
    <n v="-5.9456249999999997"/>
    <n v="0.56625000000000014"/>
    <n v="0.28312500000000007"/>
  </r>
  <r>
    <x v="0"/>
    <s v="international air line ticket"/>
    <s v="Advanced"/>
    <x v="7"/>
    <s v="International New York"/>
    <s v=""/>
    <n v="6.25"/>
    <n v="1"/>
    <n v="5.6875"/>
    <n v="5.6875"/>
    <n v="7"/>
    <n v="0.14285714285714302"/>
    <n v="1"/>
    <n v="0"/>
    <n v="0"/>
    <n v="0"/>
    <n v="5.6875"/>
    <x v="2249"/>
    <n v="-1"/>
    <n v="0"/>
    <s v="NA"/>
    <n v="0"/>
    <n v="0"/>
    <n v="0"/>
    <n v="5.1187500000000004"/>
    <n v="-5.9718749999999998"/>
    <n v="0.56874999999999964"/>
    <n v="0.28437499999999982"/>
  </r>
  <r>
    <x v="0"/>
    <s v="munich airport"/>
    <s v="Advanced"/>
    <x v="0"/>
    <s v="Munich"/>
    <s v=""/>
    <n v="6.25"/>
    <n v="1"/>
    <n v="5.7125000000000004"/>
    <n v="5.7125000000000004"/>
    <n v="25"/>
    <n v="0.04"/>
    <n v="1.8360000000000001"/>
    <n v="0"/>
    <n v="0"/>
    <n v="0"/>
    <n v="5.7125000000000004"/>
    <x v="2250"/>
    <n v="-1"/>
    <n v="0"/>
    <s v="NA"/>
    <n v="0"/>
    <n v="0"/>
    <n v="0"/>
    <n v="5.1412500000000003"/>
    <n v="-5.9981250000000008"/>
    <n v="0.57125000000000004"/>
    <n v="0.28562500000000046"/>
  </r>
  <r>
    <x v="0"/>
    <s v="international airplane ticket"/>
    <s v="Advanced"/>
    <x v="5"/>
    <s v="International San Francisco"/>
    <s v=""/>
    <n v="6.25"/>
    <n v="3"/>
    <n v="5.7874999875000004"/>
    <n v="1.9291666625000001"/>
    <n v="203"/>
    <n v="1.47783251231527E-2"/>
    <n v="6.0041871921182297"/>
    <n v="0"/>
    <n v="0"/>
    <n v="0"/>
    <n v="5.7874999875000004"/>
    <x v="2251"/>
    <n v="-1"/>
    <n v="0"/>
    <s v="NA"/>
    <n v="0"/>
    <n v="0"/>
    <n v="0"/>
    <n v="5.2087499887500002"/>
    <n v="-6.0768749868750005"/>
    <n v="0.57874999875000022"/>
    <n v="0.28937499937500011"/>
  </r>
  <r>
    <x v="0"/>
    <s v="international airport"/>
    <s v="Advanced"/>
    <x v="23"/>
    <s v="International Cincinnati"/>
    <s v=""/>
    <n v="6.25"/>
    <n v="2"/>
    <n v="5.8"/>
    <n v="2.9"/>
    <n v="172"/>
    <n v="1.16279069767442E-2"/>
    <n v="1.8846511627907001"/>
    <n v="0"/>
    <n v="0"/>
    <n v="0"/>
    <n v="5.8"/>
    <x v="2252"/>
    <n v="-1"/>
    <n v="0"/>
    <s v="NA"/>
    <n v="0"/>
    <n v="0"/>
    <n v="0"/>
    <n v="5.22"/>
    <n v="-6.09"/>
    <n v="0.58000000000000007"/>
    <n v="0.29000000000000004"/>
  </r>
  <r>
    <x v="0"/>
    <s v="europe airfare"/>
    <s v="Advanced"/>
    <x v="17"/>
    <s v="Europe Los Angeles"/>
    <s v=""/>
    <n v="6.25"/>
    <n v="2"/>
    <n v="5.8250000000000002"/>
    <n v="2.9125000000000001"/>
    <n v="11"/>
    <n v="0.18181818181818202"/>
    <n v="2.7272727272727302"/>
    <n v="0"/>
    <n v="0"/>
    <n v="0"/>
    <n v="5.8250000000000002"/>
    <x v="1168"/>
    <n v="-1"/>
    <n v="0"/>
    <s v="NA"/>
    <n v="0"/>
    <n v="0"/>
    <n v="0"/>
    <n v="5.2425000000000006"/>
    <n v="-6.1162500000000009"/>
    <n v="0.58249999999999957"/>
    <n v="0.29125000000000068"/>
  </r>
  <r>
    <x v="0"/>
    <s v="france cheap air ticket"/>
    <s v="Advanced"/>
    <x v="5"/>
    <s v="San Francisco to France Sale"/>
    <s v=""/>
    <n v="6.25"/>
    <n v="1"/>
    <n v="5.8375000000000004"/>
    <n v="5.8375000000000004"/>
    <n v="6"/>
    <n v="0.16666666666666699"/>
    <n v="1.1666666666666701"/>
    <n v="0"/>
    <n v="0"/>
    <n v="0"/>
    <n v="5.8375000000000004"/>
    <x v="1447"/>
    <n v="-1"/>
    <n v="0"/>
    <s v="NA"/>
    <n v="0"/>
    <n v="0"/>
    <n v="0"/>
    <n v="5.2537500000000001"/>
    <n v="-6.1293750000000005"/>
    <n v="0.58375000000000021"/>
    <n v="0.29187500000000011"/>
  </r>
  <r>
    <x v="0"/>
    <s v="rome air flight"/>
    <s v="Advanced"/>
    <x v="15"/>
    <s v="Chicago to Rome Sale"/>
    <s v=""/>
    <n v="6.25"/>
    <n v="1"/>
    <n v="5.8624999999999998"/>
    <n v="5.8624999999999998"/>
    <n v="1"/>
    <n v="1"/>
    <n v="1"/>
    <n v="0"/>
    <n v="0"/>
    <n v="0"/>
    <n v="5.8624999999999998"/>
    <x v="2253"/>
    <n v="-1"/>
    <n v="0"/>
    <s v="NA"/>
    <n v="0"/>
    <n v="0"/>
    <n v="0"/>
    <n v="5.2762500000000001"/>
    <n v="-6.1556249999999997"/>
    <n v="0.58624999999999972"/>
    <n v="0.29312499999999986"/>
  </r>
  <r>
    <x v="0"/>
    <s v="europe flight"/>
    <s v="Advanced"/>
    <x v="8"/>
    <s v="Europe Miami"/>
    <s v=""/>
    <n v="6.25"/>
    <n v="1"/>
    <n v="5.8875000000000002"/>
    <n v="5.8875000000000002"/>
    <n v="11"/>
    <n v="9.0909090909090898E-2"/>
    <n v="1.1818181818181801"/>
    <n v="0"/>
    <n v="0"/>
    <n v="0"/>
    <n v="5.8875000000000002"/>
    <x v="1450"/>
    <n v="-1"/>
    <n v="0"/>
    <s v="NA"/>
    <n v="0"/>
    <n v="0"/>
    <n v="0"/>
    <n v="5.2987500000000001"/>
    <n v="-6.1818750000000007"/>
    <n v="0.58875000000000011"/>
    <n v="0.2943750000000005"/>
  </r>
  <r>
    <x v="0"/>
    <s v="discount europe airline"/>
    <s v="Advanced"/>
    <x v="7"/>
    <s v="Discount Europe New York"/>
    <s v=""/>
    <n v="6.25"/>
    <n v="1"/>
    <n v="5.8875000000000002"/>
    <n v="5.8875000000000002"/>
    <n v="18"/>
    <n v="5.5555555555555601E-2"/>
    <n v="4.4433333333333298"/>
    <n v="0"/>
    <n v="0"/>
    <n v="0"/>
    <n v="5.8875000000000002"/>
    <x v="1450"/>
    <n v="-1"/>
    <n v="0"/>
    <s v="NA"/>
    <n v="0"/>
    <n v="0"/>
    <n v="0"/>
    <n v="5.2987500000000001"/>
    <n v="-6.1818750000000007"/>
    <n v="0.58875000000000011"/>
    <n v="0.2943750000000005"/>
  </r>
  <r>
    <x v="0"/>
    <s v="europe fare"/>
    <s v="Advanced"/>
    <x v="0"/>
    <s v="Europe"/>
    <s v=""/>
    <n v="6.25"/>
    <n v="1"/>
    <n v="5.8875000000000002"/>
    <n v="5.8875000000000002"/>
    <n v="3"/>
    <n v="0.33333333333333298"/>
    <n v="1.3333333333333299"/>
    <n v="0"/>
    <n v="0"/>
    <n v="0"/>
    <n v="5.8875000000000002"/>
    <x v="1450"/>
    <n v="-1"/>
    <n v="0"/>
    <s v="NA"/>
    <n v="0"/>
    <n v="0"/>
    <n v="0"/>
    <n v="5.2987500000000001"/>
    <n v="-6.1818750000000007"/>
    <n v="0.58875000000000011"/>
    <n v="0.2943750000000005"/>
  </r>
  <r>
    <x v="0"/>
    <s v="international fare"/>
    <s v="Advanced"/>
    <x v="11"/>
    <s v="International Houston"/>
    <s v=""/>
    <n v="6.25"/>
    <n v="2"/>
    <n v="5.9124999999999996"/>
    <n v="2.9562499999999998"/>
    <n v="7"/>
    <n v="0.28571428571428603"/>
    <n v="2.1357142857142901"/>
    <n v="0"/>
    <n v="0"/>
    <n v="0"/>
    <n v="5.9124999999999996"/>
    <x v="722"/>
    <n v="-1"/>
    <n v="0"/>
    <s v="NA"/>
    <n v="0"/>
    <n v="0"/>
    <n v="0"/>
    <n v="5.32125"/>
    <n v="-6.2081249999999999"/>
    <n v="0.59124999999999961"/>
    <n v="0.29562500000000025"/>
  </r>
  <r>
    <x v="0"/>
    <s v="florence cheap flight"/>
    <s v="Advanced"/>
    <x v="0"/>
    <s v="Florence"/>
    <s v=""/>
    <n v="6.25"/>
    <n v="2"/>
    <n v="5.9375"/>
    <n v="2.96875"/>
    <n v="53"/>
    <n v="3.77358490566038E-2"/>
    <n v="1.28207547169811"/>
    <n v="0"/>
    <n v="0"/>
    <n v="0"/>
    <n v="5.9375"/>
    <x v="1122"/>
    <n v="-1"/>
    <n v="0"/>
    <s v="NA"/>
    <n v="0"/>
    <n v="0"/>
    <n v="0"/>
    <n v="5.34375"/>
    <n v="-6.234375"/>
    <n v="0.59375"/>
    <n v="0.296875"/>
  </r>
  <r>
    <x v="0"/>
    <s v="discount international airfare"/>
    <s v="Advanced"/>
    <x v="8"/>
    <s v="Discount International Miami"/>
    <s v=""/>
    <n v="6.25"/>
    <n v="2"/>
    <n v="5.9874999999999998"/>
    <n v="2.9937499999999999"/>
    <n v="11"/>
    <n v="0.18181818181818202"/>
    <n v="1.4545454545454499"/>
    <n v="0"/>
    <n v="0"/>
    <n v="0"/>
    <n v="5.9874999999999998"/>
    <x v="2254"/>
    <n v="-1"/>
    <n v="0"/>
    <s v="NA"/>
    <n v="0"/>
    <n v="0"/>
    <n v="0"/>
    <n v="5.3887499999999999"/>
    <n v="-6.2868750000000002"/>
    <n v="0.59874999999999989"/>
    <n v="0.29937500000000039"/>
  </r>
  <r>
    <x v="0"/>
    <s v="cheap international airplane tickets"/>
    <s v="Advanced"/>
    <x v="19"/>
    <s v="Cheap International Atlanta"/>
    <s v=""/>
    <n v="6.25"/>
    <n v="1"/>
    <n v="6.0125000000000002"/>
    <n v="6.0125000000000002"/>
    <n v="19"/>
    <n v="5.2631578947368397E-2"/>
    <n v="1.42105263157895"/>
    <n v="0"/>
    <n v="0"/>
    <n v="0"/>
    <n v="6.0125000000000002"/>
    <x v="502"/>
    <n v="-1"/>
    <n v="0"/>
    <s v="NA"/>
    <n v="0"/>
    <n v="0"/>
    <n v="0"/>
    <n v="5.4112499999999999"/>
    <n v="-6.3131250000000003"/>
    <n v="0.60125000000000028"/>
    <n v="0.30062500000000014"/>
  </r>
  <r>
    <x v="0"/>
    <s v="europe flight"/>
    <s v="Advanced"/>
    <x v="7"/>
    <s v="Europe New York"/>
    <s v=""/>
    <n v="6.25"/>
    <n v="1"/>
    <n v="6.0625"/>
    <n v="6.0625"/>
    <n v="56"/>
    <n v="1.7857142857142901E-2"/>
    <n v="1.0873214285714301"/>
    <n v="0"/>
    <n v="0"/>
    <n v="0"/>
    <n v="6.0625"/>
    <x v="1455"/>
    <n v="-1"/>
    <n v="0"/>
    <s v="NA"/>
    <n v="0"/>
    <n v="0"/>
    <n v="0"/>
    <n v="5.4562499999999998"/>
    <n v="-6.3656250000000005"/>
    <n v="0.60625000000000018"/>
    <n v="0.30312500000000053"/>
  </r>
  <r>
    <x v="0"/>
    <s v="cheap international fare"/>
    <s v="Advanced"/>
    <x v="17"/>
    <s v="Cheap International Los Angeles"/>
    <s v=""/>
    <n v="6.25"/>
    <n v="1"/>
    <n v="6.0750000000000002"/>
    <n v="6.0750000000000002"/>
    <n v="13"/>
    <n v="7.69230769230769E-2"/>
    <n v="1.3076923076923099"/>
    <n v="0"/>
    <n v="0"/>
    <n v="0"/>
    <n v="6.0750000000000002"/>
    <x v="1456"/>
    <n v="-1"/>
    <n v="0"/>
    <s v="NA"/>
    <n v="0"/>
    <n v="0"/>
    <n v="0"/>
    <n v="5.4675000000000002"/>
    <n v="-6.3787500000000001"/>
    <n v="0.60749999999999993"/>
    <n v="0.30374999999999996"/>
  </r>
  <r>
    <x v="0"/>
    <s v="international tickets"/>
    <s v="Advanced"/>
    <x v="19"/>
    <s v="International Atlanta"/>
    <s v=""/>
    <n v="6.25"/>
    <n v="1"/>
    <n v="6.1"/>
    <n v="6.1"/>
    <n v="12"/>
    <n v="8.3333333333333301E-2"/>
    <n v="1.8333333333333299"/>
    <n v="0"/>
    <n v="0"/>
    <n v="0"/>
    <n v="6.1"/>
    <x v="2255"/>
    <n v="-1"/>
    <n v="0"/>
    <s v="NA"/>
    <n v="0"/>
    <n v="0"/>
    <n v="0"/>
    <n v="5.49"/>
    <n v="-6.4050000000000002"/>
    <n v="0.60999999999999943"/>
    <n v="0.3050000000000006"/>
  </r>
  <r>
    <x v="0"/>
    <s v="france airline"/>
    <s v="Advanced"/>
    <x v="7"/>
    <s v="New York to France Sale"/>
    <s v=""/>
    <n v="6.25"/>
    <n v="4"/>
    <n v="6.125"/>
    <n v="1.53125"/>
    <n v="14"/>
    <n v="0.28571428571428603"/>
    <n v="1.5714285714285701"/>
    <n v="0"/>
    <n v="0"/>
    <n v="0"/>
    <n v="6.125"/>
    <x v="2256"/>
    <n v="-1"/>
    <n v="0"/>
    <s v="NA"/>
    <n v="0"/>
    <n v="0"/>
    <n v="0"/>
    <n v="5.5125000000000002"/>
    <n v="-6.4312500000000004"/>
    <n v="0.61249999999999982"/>
    <n v="0.30625000000000036"/>
  </r>
  <r>
    <x v="0"/>
    <s v="europe ticket"/>
    <s v="Advanced"/>
    <x v="7"/>
    <s v="Europe New York"/>
    <s v=""/>
    <n v="6.25"/>
    <n v="1"/>
    <n v="6.1749999999999998"/>
    <n v="6.1749999999999998"/>
    <n v="10"/>
    <n v="0.1"/>
    <n v="1.099"/>
    <n v="0"/>
    <n v="0"/>
    <n v="0"/>
    <n v="6.1749999999999998"/>
    <x v="1460"/>
    <n v="-1"/>
    <n v="0"/>
    <s v="NA"/>
    <n v="0"/>
    <n v="0"/>
    <n v="0"/>
    <n v="5.5575000000000001"/>
    <n v="-6.4837499999999997"/>
    <n v="0.61749999999999972"/>
    <n v="0.30874999999999986"/>
  </r>
  <r>
    <x v="0"/>
    <s v="europe airfare"/>
    <s v="Advanced"/>
    <x v="7"/>
    <s v="Europe New York"/>
    <s v=""/>
    <n v="6.25"/>
    <n v="3"/>
    <n v="6.2374999874999997"/>
    <n v="2.0791666625"/>
    <n v="29"/>
    <n v="0.10344827586206901"/>
    <n v="2.8941379310344799"/>
    <n v="0"/>
    <n v="0"/>
    <n v="0"/>
    <n v="6.2374999874999997"/>
    <x v="1463"/>
    <n v="-1"/>
    <n v="0"/>
    <s v="NA"/>
    <n v="0"/>
    <n v="0"/>
    <n v="0"/>
    <n v="5.6137499887499995"/>
    <n v="-6.5493749868749997"/>
    <n v="0.62374999875000015"/>
    <n v="0.31187499937500007"/>
  </r>
  <r>
    <x v="0"/>
    <s v="international airfare"/>
    <s v="Advanced"/>
    <x v="14"/>
    <s v="International Philadelphia"/>
    <s v=""/>
    <n v="6.25"/>
    <n v="5"/>
    <n v="6.2625000000000002"/>
    <n v="1.2524999999999999"/>
    <n v="98"/>
    <n v="5.1020408163265293E-2"/>
    <n v="1.0814285714285701"/>
    <n v="0"/>
    <n v="0"/>
    <n v="0"/>
    <n v="6.2625000000000002"/>
    <x v="2257"/>
    <n v="-1"/>
    <n v="0"/>
    <s v="NA"/>
    <n v="0"/>
    <n v="0"/>
    <n v="0"/>
    <n v="5.6362500000000004"/>
    <n v="-6.5756250000000005"/>
    <n v="0.62624999999999975"/>
    <n v="0.31312500000000032"/>
  </r>
  <r>
    <x v="0"/>
    <s v="airfrance fares paris"/>
    <s v="Standard"/>
    <x v="12"/>
    <s v="Paris Branded"/>
    <s v=""/>
    <n v="6.25"/>
    <n v="8"/>
    <n v="6.2874999999999996"/>
    <n v="0.78593749999999996"/>
    <n v="37"/>
    <n v="0.21621621621621601"/>
    <n v="1"/>
    <n v="0"/>
    <n v="0"/>
    <n v="0"/>
    <n v="6.2874999999999996"/>
    <x v="2258"/>
    <n v="-1"/>
    <n v="0"/>
    <s v="NA"/>
    <n v="0"/>
    <n v="0"/>
    <n v="0"/>
    <n v="5.6587499999999995"/>
    <n v="-6.6018749999999997"/>
    <n v="0.62875000000000014"/>
    <n v="0.31437500000000007"/>
  </r>
  <r>
    <x v="0"/>
    <s v="italy cheap flight"/>
    <s v="Advanced"/>
    <x v="0"/>
    <s v="Italy"/>
    <s v=""/>
    <n v="6.25"/>
    <n v="2"/>
    <n v="6.3875000000000002"/>
    <n v="3.1937500000000001"/>
    <n v="57"/>
    <n v="3.5087719298245598E-2"/>
    <n v="2.0299999999999998"/>
    <n v="0"/>
    <n v="0"/>
    <n v="0"/>
    <n v="6.3875000000000002"/>
    <x v="1470"/>
    <n v="-1"/>
    <n v="0"/>
    <s v="NA"/>
    <n v="0"/>
    <n v="0"/>
    <n v="0"/>
    <n v="5.7487500000000002"/>
    <n v="-6.7068750000000001"/>
    <n v="0.63874999999999993"/>
    <n v="0.31937499999999996"/>
  </r>
  <r>
    <x v="0"/>
    <s v="fly to turkey"/>
    <s v="Advanced"/>
    <x v="0"/>
    <s v="Turkey"/>
    <s v=""/>
    <n v="6.25"/>
    <n v="3"/>
    <n v="6.5250000000000004"/>
    <n v="2.1749999999999998"/>
    <n v="160"/>
    <n v="1.8749999999999999E-2"/>
    <n v="1.5231874999999999"/>
    <n v="0"/>
    <n v="0"/>
    <n v="0"/>
    <n v="6.5250000000000004"/>
    <x v="1479"/>
    <n v="-1"/>
    <n v="0"/>
    <s v="NA"/>
    <n v="0"/>
    <n v="0"/>
    <n v="0"/>
    <n v="5.8725000000000005"/>
    <n v="-6.8512500000000003"/>
    <n v="0.65249999999999986"/>
    <n v="0.32624999999999993"/>
  </r>
  <r>
    <x v="0"/>
    <s v="cheap international airline ticket"/>
    <s v="Advanced"/>
    <x v="8"/>
    <s v="Cheap International Miami"/>
    <s v=""/>
    <n v="6.25"/>
    <n v="3"/>
    <n v="6.6249999749999997"/>
    <n v="2.2083333249999999"/>
    <n v="74"/>
    <n v="4.0540540540540501E-2"/>
    <n v="6.7395945945945996"/>
    <n v="0"/>
    <n v="0"/>
    <n v="0"/>
    <n v="6.6249999749999997"/>
    <x v="2259"/>
    <n v="-1"/>
    <n v="0"/>
    <s v="NA"/>
    <n v="0"/>
    <n v="0"/>
    <n v="0"/>
    <n v="5.9624999775000003"/>
    <n v="-6.9562499737500003"/>
    <n v="0.66249999749999944"/>
    <n v="0.33124999875000061"/>
  </r>
  <r>
    <x v="0"/>
    <s v="florence flight"/>
    <s v="Advanced"/>
    <x v="14"/>
    <s v="Philadelphia to Florence Sale"/>
    <s v=""/>
    <n v="6.25"/>
    <n v="4"/>
    <n v="6.6875"/>
    <n v="1.671875"/>
    <n v="170"/>
    <n v="2.3529411764705899E-2"/>
    <n v="1"/>
    <n v="0"/>
    <n v="0"/>
    <n v="0"/>
    <n v="6.6875"/>
    <x v="2260"/>
    <n v="-1"/>
    <n v="0"/>
    <s v="NA"/>
    <n v="0"/>
    <n v="0"/>
    <n v="0"/>
    <n v="6.0187499999999998"/>
    <n v="-7.0218750000000005"/>
    <n v="0.66875000000000018"/>
    <n v="0.33437500000000053"/>
  </r>
  <r>
    <x v="0"/>
    <s v="greece airline"/>
    <s v="Advanced"/>
    <x v="0"/>
    <s v="Greece"/>
    <s v=""/>
    <n v="6.25"/>
    <n v="4"/>
    <n v="6.7625000000000002"/>
    <n v="1.690625"/>
    <n v="96"/>
    <n v="4.1666666666666699E-2"/>
    <n v="1.3618749999999999"/>
    <n v="0"/>
    <n v="0"/>
    <n v="0"/>
    <n v="6.7625000000000002"/>
    <x v="2261"/>
    <n v="-1"/>
    <n v="0"/>
    <s v="NA"/>
    <n v="0"/>
    <n v="0"/>
    <n v="0"/>
    <n v="6.0862500000000006"/>
    <n v="-7.1006250000000009"/>
    <n v="0.67624999999999957"/>
    <n v="0.33812500000000068"/>
  </r>
  <r>
    <x v="0"/>
    <s v="travel to marseille"/>
    <s v="Standard"/>
    <x v="18"/>
    <s v="Marseille"/>
    <s v=""/>
    <n v="6.25"/>
    <n v="9"/>
    <n v="6.9499999125"/>
    <n v="0.7722222125"/>
    <n v="1378"/>
    <n v="6.5312046444121899E-3"/>
    <n v="1"/>
    <n v="0"/>
    <n v="0"/>
    <n v="0"/>
    <n v="6.9499999125"/>
    <x v="778"/>
    <n v="-1"/>
    <n v="0"/>
    <s v="NA"/>
    <n v="0"/>
    <n v="0"/>
    <n v="0"/>
    <n v="6.2549999212500005"/>
    <n v="-7.2974999081250003"/>
    <n v="0.69499999124999956"/>
    <n v="0.34749999562500022"/>
  </r>
  <r>
    <x v="0"/>
    <s v="international airfare"/>
    <s v="Advanced"/>
    <x v="11"/>
    <s v="International Houston"/>
    <s v=""/>
    <n v="6.25"/>
    <n v="3"/>
    <n v="6.9749999999999996"/>
    <n v="2.3250000000000002"/>
    <n v="104"/>
    <n v="2.8846153846153803E-2"/>
    <n v="1.14336538461538"/>
    <n v="0"/>
    <n v="0"/>
    <n v="0"/>
    <n v="6.9749999999999996"/>
    <x v="1496"/>
    <n v="-1"/>
    <n v="0"/>
    <s v="NA"/>
    <n v="0"/>
    <n v="0"/>
    <n v="0"/>
    <n v="6.2774999999999999"/>
    <n v="-7.3237499999999995"/>
    <n v="0.69749999999999979"/>
    <n v="0.34874999999999989"/>
  </r>
  <r>
    <x v="0"/>
    <s v="discount international flight"/>
    <s v="Advanced"/>
    <x v="14"/>
    <s v="Discount International Philadelphia"/>
    <s v=""/>
    <n v="6.25"/>
    <n v="2"/>
    <n v="6.9874999999999998"/>
    <n v="3.4937499999999999"/>
    <n v="5"/>
    <n v="0.4"/>
    <n v="4.2"/>
    <n v="0"/>
    <n v="0"/>
    <n v="0"/>
    <n v="6.9874999999999998"/>
    <x v="2262"/>
    <n v="-1"/>
    <n v="0"/>
    <s v="NA"/>
    <n v="0"/>
    <n v="0"/>
    <n v="0"/>
    <n v="6.2887500000000003"/>
    <n v="-7.336875"/>
    <n v="0.69874999999999954"/>
    <n v="0.34937500000000021"/>
  </r>
  <r>
    <x v="0"/>
    <s v="spain ticket"/>
    <s v="Advanced"/>
    <x v="0"/>
    <s v="Spain"/>
    <s v=""/>
    <n v="6.25"/>
    <n v="3"/>
    <n v="6.9874999874999997"/>
    <n v="2.3291666625"/>
    <n v="112"/>
    <n v="2.6785714285714302E-2"/>
    <n v="1.16892857142857"/>
    <n v="0"/>
    <n v="0"/>
    <n v="0"/>
    <n v="6.9874999874999997"/>
    <x v="2263"/>
    <n v="-1"/>
    <n v="0"/>
    <s v="NA"/>
    <n v="0"/>
    <n v="0"/>
    <n v="0"/>
    <n v="6.2887499887500002"/>
    <n v="-7.3368749868750003"/>
    <n v="0.69874999874999943"/>
    <n v="0.34937499937500061"/>
  </r>
  <r>
    <x v="0"/>
    <s v="cheap international air ticket"/>
    <s v="Advanced"/>
    <x v="10"/>
    <s v="Cheap International Boston"/>
    <s v=""/>
    <n v="6.25"/>
    <n v="2"/>
    <n v="7.0250000000000004"/>
    <n v="3.5125000000000002"/>
    <n v="25"/>
    <n v="0.08"/>
    <n v="4.1584000000000003"/>
    <n v="0"/>
    <n v="0"/>
    <n v="0"/>
    <n v="7.0250000000000004"/>
    <x v="2264"/>
    <n v="-1"/>
    <n v="0"/>
    <s v="NA"/>
    <n v="0"/>
    <n v="0"/>
    <n v="0"/>
    <n v="6.3225000000000007"/>
    <n v="-7.3762500000000006"/>
    <n v="0.70249999999999968"/>
    <n v="0.35125000000000028"/>
  </r>
  <r>
    <x v="0"/>
    <s v="budget travel france"/>
    <s v="Standard"/>
    <x v="12"/>
    <s v="France"/>
    <s v=""/>
    <n v="6.25"/>
    <n v="5"/>
    <n v="7.1"/>
    <n v="1.42"/>
    <n v="190"/>
    <n v="2.6315789473684199E-2"/>
    <n v="1.22789473684211"/>
    <n v="0"/>
    <n v="0"/>
    <n v="0"/>
    <n v="7.1"/>
    <x v="2265"/>
    <n v="-1"/>
    <n v="0"/>
    <s v="NA"/>
    <n v="0"/>
    <n v="0"/>
    <n v="0"/>
    <n v="6.39"/>
    <n v="-7.4550000000000001"/>
    <n v="0.71"/>
    <n v="0.35500000000000043"/>
  </r>
  <r>
    <x v="0"/>
    <s v="milan travel"/>
    <s v="Advanced"/>
    <x v="0"/>
    <s v="Milan"/>
    <s v=""/>
    <n v="6.25"/>
    <n v="6"/>
    <n v="7.2249999750000002"/>
    <n v="1.2041666625"/>
    <n v="1456"/>
    <n v="4.1208791208791201E-3"/>
    <n v="1.0270192307692301"/>
    <n v="0"/>
    <n v="0"/>
    <n v="0"/>
    <n v="7.2249999750000002"/>
    <x v="1503"/>
    <n v="-1"/>
    <n v="0"/>
    <s v="NA"/>
    <n v="0"/>
    <n v="0"/>
    <n v="0"/>
    <n v="6.5024999775000003"/>
    <n v="-7.5862499737500002"/>
    <n v="0.72249999749999994"/>
    <n v="0.36124999874999997"/>
  </r>
  <r>
    <x v="0"/>
    <s v="international air ticket"/>
    <s v="Advanced"/>
    <x v="7"/>
    <s v="International New York"/>
    <s v=""/>
    <n v="6.25"/>
    <n v="5"/>
    <n v="7.3250000000000002"/>
    <n v="1.4650000000000001"/>
    <n v="34"/>
    <n v="0.14705882352941202"/>
    <n v="1.76470588235294"/>
    <n v="0"/>
    <n v="0"/>
    <n v="0"/>
    <n v="7.3250000000000002"/>
    <x v="2266"/>
    <n v="-1"/>
    <n v="0"/>
    <s v="NA"/>
    <n v="0"/>
    <n v="0"/>
    <n v="0"/>
    <n v="6.5925000000000002"/>
    <n v="-7.6912500000000001"/>
    <n v="0.73249999999999993"/>
    <n v="0.36624999999999996"/>
  </r>
  <r>
    <x v="0"/>
    <s v="international airplane ticket"/>
    <s v="Advanced"/>
    <x v="1"/>
    <s v="International DC"/>
    <s v=""/>
    <n v="6.25"/>
    <n v="2"/>
    <n v="7.3624999999999998"/>
    <n v="3.6812499999999999"/>
    <n v="247"/>
    <n v="8.0971659919028306E-3"/>
    <n v="5.0047368421052596"/>
    <n v="0"/>
    <n v="0"/>
    <n v="0"/>
    <n v="7.3624999999999998"/>
    <x v="1509"/>
    <n v="-1"/>
    <n v="0"/>
    <s v="NA"/>
    <n v="0"/>
    <n v="0"/>
    <n v="0"/>
    <n v="6.6262499999999998"/>
    <n v="-7.7306249999999999"/>
    <n v="0.73625000000000007"/>
    <n v="0.36812500000000004"/>
  </r>
  <r>
    <x v="0"/>
    <s v="international airline"/>
    <s v="Advanced"/>
    <x v="14"/>
    <s v="International Philadelphia"/>
    <s v=""/>
    <n v="6.25"/>
    <n v="4"/>
    <n v="7.4"/>
    <n v="1.85"/>
    <n v="83"/>
    <n v="4.81927710843374E-2"/>
    <n v="1.31192771084337"/>
    <n v="0"/>
    <n v="0"/>
    <n v="0"/>
    <n v="7.4"/>
    <x v="2267"/>
    <n v="-1"/>
    <n v="0"/>
    <s v="NA"/>
    <n v="0"/>
    <n v="0"/>
    <n v="0"/>
    <n v="6.66"/>
    <n v="-7.7700000000000005"/>
    <n v="0.74000000000000021"/>
    <n v="0.37000000000000011"/>
  </r>
  <r>
    <x v="0"/>
    <s v="florence flight"/>
    <s v="Advanced"/>
    <x v="17"/>
    <s v="Los Angeles to Florence Sale"/>
    <s v=""/>
    <n v="6.25"/>
    <n v="5"/>
    <n v="7.5125000000000002"/>
    <n v="1.5024999999999999"/>
    <n v="457"/>
    <n v="1.09409190371991E-2"/>
    <n v="1.0170678336980301"/>
    <n v="0"/>
    <n v="0"/>
    <n v="0"/>
    <n v="7.5125000000000002"/>
    <x v="2268"/>
    <n v="-1"/>
    <n v="0"/>
    <s v="NA"/>
    <n v="0"/>
    <n v="0"/>
    <n v="0"/>
    <n v="6.7612500000000004"/>
    <n v="-7.8881250000000005"/>
    <n v="0.75124999999999975"/>
    <n v="0.37562500000000032"/>
  </r>
  <r>
    <x v="0"/>
    <s v="europe airfare"/>
    <s v="Advanced"/>
    <x v="5"/>
    <s v="Europe San Francisco"/>
    <s v=""/>
    <n v="6.25"/>
    <n v="4"/>
    <n v="7.625"/>
    <n v="1.90625"/>
    <n v="25"/>
    <n v="0.16"/>
    <n v="1.84"/>
    <n v="0"/>
    <n v="0"/>
    <n v="0"/>
    <n v="7.625"/>
    <x v="435"/>
    <n v="-1"/>
    <n v="0"/>
    <s v="NA"/>
    <n v="0"/>
    <n v="0"/>
    <n v="0"/>
    <n v="6.8624999999999998"/>
    <n v="-8.0062499999999996"/>
    <n v="0.76250000000000018"/>
    <n v="0.38124999999999964"/>
  </r>
  <r>
    <x v="0"/>
    <s v="venice airport"/>
    <s v="Advanced"/>
    <x v="0"/>
    <s v="Venice"/>
    <s v=""/>
    <n v="6.25"/>
    <n v="9"/>
    <n v="7.6624999874999995"/>
    <n v="0.85138888749999997"/>
    <n v="630"/>
    <n v="1.4285714285714299E-2"/>
    <n v="1.4652698412698399"/>
    <n v="0"/>
    <n v="0"/>
    <n v="0"/>
    <n v="7.6624999874999995"/>
    <x v="2269"/>
    <n v="-1"/>
    <n v="0"/>
    <s v="NA"/>
    <n v="0"/>
    <n v="0"/>
    <n v="0"/>
    <n v="6.8962499887499993"/>
    <n v="-8.0456249868749996"/>
    <n v="0.76624999875000022"/>
    <n v="0.38312499937500011"/>
  </r>
  <r>
    <x v="0"/>
    <s v="cheap trip to france"/>
    <s v="Standard"/>
    <x v="12"/>
    <s v="France"/>
    <s v=""/>
    <n v="6.25"/>
    <n v="5"/>
    <n v="7.8125"/>
    <n v="1.5625"/>
    <n v="69"/>
    <n v="7.2463768115942004E-2"/>
    <n v="1.0863768115942001"/>
    <n v="0"/>
    <n v="0"/>
    <n v="0"/>
    <n v="7.8125"/>
    <x v="1524"/>
    <n v="-1"/>
    <n v="0"/>
    <s v="NA"/>
    <n v="0"/>
    <n v="0"/>
    <n v="0"/>
    <n v="7.03125"/>
    <n v="-8.203125"/>
    <n v="0.78125"/>
    <n v="0.390625"/>
  </r>
  <r>
    <x v="0"/>
    <s v="european cheap ticket"/>
    <s v="Advanced"/>
    <x v="0"/>
    <s v="Europe"/>
    <s v=""/>
    <n v="6.25"/>
    <n v="3"/>
    <n v="7.875"/>
    <n v="2.625"/>
    <n v="18"/>
    <n v="0.16666666666666699"/>
    <n v="1.3888888888888899"/>
    <n v="0"/>
    <n v="0"/>
    <n v="0"/>
    <n v="7.875"/>
    <x v="2270"/>
    <n v="-1"/>
    <n v="0"/>
    <s v="NA"/>
    <n v="0"/>
    <n v="0"/>
    <n v="0"/>
    <n v="7.0875000000000004"/>
    <n v="-8.2687500000000007"/>
    <n v="0.78749999999999964"/>
    <n v="0.39375000000000071"/>
  </r>
  <r>
    <x v="0"/>
    <s v="flight to athens"/>
    <s v="Advanced"/>
    <x v="0"/>
    <s v="Athens"/>
    <s v=""/>
    <n v="6.25"/>
    <n v="5"/>
    <n v="8.1"/>
    <n v="1.62"/>
    <n v="1141"/>
    <n v="4.3821209465381202E-3"/>
    <n v="1.0015249780894"/>
    <n v="0"/>
    <n v="0"/>
    <n v="0"/>
    <n v="8.1"/>
    <x v="2271"/>
    <n v="-1"/>
    <n v="0"/>
    <s v="NA"/>
    <n v="0"/>
    <n v="0"/>
    <n v="0"/>
    <n v="7.29"/>
    <n v="-8.5050000000000008"/>
    <n v="0.80999999999999961"/>
    <n v="0.40500000000000114"/>
  </r>
  <r>
    <x v="0"/>
    <s v="cheap international plane ticket"/>
    <s v="Advanced"/>
    <x v="17"/>
    <s v="Cheap International Los Angeles"/>
    <s v=""/>
    <n v="6.25"/>
    <n v="2"/>
    <n v="8.125"/>
    <n v="4.0625"/>
    <n v="9"/>
    <n v="0.22222222222222199"/>
    <n v="2.1111111111111098"/>
    <n v="0"/>
    <n v="0"/>
    <n v="0"/>
    <n v="8.125"/>
    <x v="2272"/>
    <n v="-1"/>
    <n v="0"/>
    <s v="NA"/>
    <n v="0"/>
    <n v="0"/>
    <n v="0"/>
    <n v="7.3125"/>
    <n v="-8.53125"/>
    <n v="0.8125"/>
    <n v="0.40625"/>
  </r>
  <r>
    <x v="0"/>
    <s v="spain airline"/>
    <s v="Advanced"/>
    <x v="0"/>
    <s v="Spain"/>
    <s v=""/>
    <n v="6.25"/>
    <n v="5"/>
    <n v="8.1999999999999993"/>
    <n v="1.64"/>
    <n v="165"/>
    <n v="3.0303030303030297E-2"/>
    <n v="2.5037575757575801"/>
    <n v="0"/>
    <n v="0"/>
    <n v="0"/>
    <n v="8.1999999999999993"/>
    <x v="2273"/>
    <n v="-1"/>
    <n v="0"/>
    <s v="NA"/>
    <n v="0"/>
    <n v="0"/>
    <n v="0"/>
    <n v="7.38"/>
    <n v="-8.61"/>
    <n v="0.8199999999999994"/>
    <n v="0.41000000000000014"/>
  </r>
  <r>
    <x v="0"/>
    <s v="cheap international air ticket"/>
    <s v="Advanced"/>
    <x v="5"/>
    <s v="Cheap International San Francisco"/>
    <s v=""/>
    <n v="6.25"/>
    <n v="4"/>
    <n v="8.35"/>
    <n v="2.0874999999999999"/>
    <n v="156"/>
    <n v="2.5641025641025599E-2"/>
    <n v="5.4556410256410297"/>
    <n v="0"/>
    <n v="0"/>
    <n v="0"/>
    <n v="8.35"/>
    <x v="1542"/>
    <n v="-1"/>
    <n v="0"/>
    <s v="NA"/>
    <n v="0"/>
    <n v="0"/>
    <n v="0"/>
    <n v="7.5149999999999997"/>
    <n v="-8.7675000000000001"/>
    <n v="0.83499999999999996"/>
    <n v="0.41750000000000043"/>
  </r>
  <r>
    <x v="0"/>
    <s v="turkey plane ticket"/>
    <s v="Advanced"/>
    <x v="0"/>
    <s v="Turkey"/>
    <s v=""/>
    <n v="6.25"/>
    <n v="6"/>
    <n v="8.4375"/>
    <n v="1.40625"/>
    <n v="40"/>
    <n v="0.15"/>
    <n v="1.649"/>
    <n v="0"/>
    <n v="0"/>
    <n v="0"/>
    <n v="8.4375"/>
    <x v="1545"/>
    <n v="-1"/>
    <n v="0"/>
    <s v="NA"/>
    <n v="0"/>
    <n v="0"/>
    <n v="0"/>
    <n v="7.59375"/>
    <n v="-8.859375"/>
    <n v="0.84375"/>
    <n v="0.421875"/>
  </r>
  <r>
    <x v="0"/>
    <s v="bordeaux flight"/>
    <s v="Standard"/>
    <x v="18"/>
    <s v="Bordeaux"/>
    <s v=""/>
    <n v="6.25"/>
    <n v="9"/>
    <n v="8.4375"/>
    <n v="0.9375"/>
    <n v="298"/>
    <n v="3.0201342281879203E-2"/>
    <n v="1"/>
    <n v="0"/>
    <n v="0"/>
    <n v="0"/>
    <n v="8.4375"/>
    <x v="1545"/>
    <n v="-1"/>
    <n v="0"/>
    <s v="NA"/>
    <n v="0"/>
    <n v="0"/>
    <n v="0"/>
    <n v="7.59375"/>
    <n v="-8.859375"/>
    <n v="0.84375"/>
    <n v="0.421875"/>
  </r>
  <r>
    <x v="0"/>
    <s v="cheap international ticket"/>
    <s v="Advanced"/>
    <x v="15"/>
    <s v="Cheap International Chicago"/>
    <s v=""/>
    <n v="6.25"/>
    <n v="4"/>
    <n v="8.625"/>
    <n v="2.15625"/>
    <n v="19"/>
    <n v="0.21052631578947398"/>
    <n v="1.4736842105263199"/>
    <n v="0"/>
    <n v="0"/>
    <n v="0"/>
    <n v="8.625"/>
    <x v="1550"/>
    <n v="-1"/>
    <n v="0"/>
    <s v="NA"/>
    <n v="0"/>
    <n v="0"/>
    <n v="0"/>
    <n v="7.7625000000000002"/>
    <n v="-9.0562500000000004"/>
    <n v="0.86249999999999982"/>
    <n v="0.43125000000000036"/>
  </r>
  <r>
    <x v="0"/>
    <s v="lyon flight"/>
    <s v="Standard"/>
    <x v="18"/>
    <s v="Lyon"/>
    <s v=""/>
    <n v="6.25"/>
    <n v="10"/>
    <n v="8.625"/>
    <n v="0.86250000000000004"/>
    <n v="403"/>
    <n v="2.4813895781637698E-2"/>
    <n v="1"/>
    <n v="0"/>
    <n v="0"/>
    <n v="0"/>
    <n v="8.625"/>
    <x v="1550"/>
    <n v="-1"/>
    <n v="0"/>
    <s v="NA"/>
    <n v="0"/>
    <n v="0"/>
    <n v="0"/>
    <n v="7.7625000000000002"/>
    <n v="-9.0562500000000004"/>
    <n v="0.86249999999999982"/>
    <n v="0.43125000000000036"/>
  </r>
  <r>
    <x v="0"/>
    <s v="international airline"/>
    <s v="Advanced"/>
    <x v="9"/>
    <s v="International Detroit"/>
    <s v=""/>
    <n v="6.25"/>
    <n v="5"/>
    <n v="8.7375000000000007"/>
    <n v="1.7475000000000001"/>
    <n v="76"/>
    <n v="6.5789473684210509E-2"/>
    <n v="1.32526315789474"/>
    <n v="0"/>
    <n v="0"/>
    <n v="0"/>
    <n v="8.7375000000000007"/>
    <x v="2274"/>
    <n v="-1"/>
    <n v="0"/>
    <s v="NA"/>
    <n v="0"/>
    <n v="0"/>
    <n v="0"/>
    <n v="7.8637500000000005"/>
    <n v="-9.1743750000000013"/>
    <n v="0.87375000000000025"/>
    <n v="0.43687500000000057"/>
  </r>
  <r>
    <x v="0"/>
    <s v="international airlines"/>
    <s v="Advanced"/>
    <x v="19"/>
    <s v="International Atlanta"/>
    <s v=""/>
    <n v="6.25"/>
    <n v="5"/>
    <n v="8.7624999999999993"/>
    <n v="1.7524999999999999"/>
    <n v="112"/>
    <n v="4.4642857142857102E-2"/>
    <n v="1.4066071428571401"/>
    <n v="0"/>
    <n v="0"/>
    <n v="0"/>
    <n v="8.7624999999999993"/>
    <x v="2275"/>
    <n v="-1"/>
    <n v="0"/>
    <s v="NA"/>
    <n v="0"/>
    <n v="0"/>
    <n v="0"/>
    <n v="7.8862499999999995"/>
    <n v="-9.2006250000000005"/>
    <n v="0.87624999999999975"/>
    <n v="0.43812500000000121"/>
  </r>
  <r>
    <x v="0"/>
    <s v="discount airline france"/>
    <s v="Standard"/>
    <x v="12"/>
    <s v="France"/>
    <s v=""/>
    <n v="6.25"/>
    <n v="3"/>
    <n v="8.8125"/>
    <n v="2.9375"/>
    <n v="60"/>
    <n v="0.05"/>
    <n v="1.333"/>
    <n v="0"/>
    <n v="0"/>
    <n v="0"/>
    <n v="8.8125"/>
    <x v="2276"/>
    <n v="-1"/>
    <n v="0"/>
    <s v="NA"/>
    <n v="0"/>
    <n v="0"/>
    <n v="0"/>
    <n v="7.9312500000000004"/>
    <n v="-9.2531250000000007"/>
    <n v="0.88124999999999964"/>
    <n v="0.44062500000000071"/>
  </r>
  <r>
    <x v="0"/>
    <s v="international ticket"/>
    <s v="Advanced"/>
    <x v="15"/>
    <s v="International Chicago"/>
    <s v=""/>
    <n v="6.25"/>
    <n v="5"/>
    <n v="9.0250000000000004"/>
    <n v="1.8049999999999999"/>
    <n v="43"/>
    <n v="0.116279069767442"/>
    <n v="1.8120930232558099"/>
    <n v="0"/>
    <n v="0"/>
    <n v="0"/>
    <n v="9.0250000000000004"/>
    <x v="2277"/>
    <n v="-1"/>
    <n v="0"/>
    <s v="NA"/>
    <n v="0"/>
    <n v="0"/>
    <n v="0"/>
    <n v="8.1225000000000005"/>
    <n v="-9.4762500000000003"/>
    <n v="0.90249999999999986"/>
    <n v="0.45124999999999993"/>
  </r>
  <r>
    <x v="0"/>
    <s v="turkey ticket"/>
    <s v="Advanced"/>
    <x v="0"/>
    <s v="Turkey"/>
    <s v=""/>
    <n v="6.25"/>
    <n v="7"/>
    <n v="9.0499999624999994"/>
    <n v="1.2928571375"/>
    <n v="84"/>
    <n v="8.3333333333333301E-2"/>
    <n v="1.0476190476190499"/>
    <n v="0"/>
    <n v="0"/>
    <n v="0"/>
    <n v="9.0499999624999994"/>
    <x v="2278"/>
    <n v="-1"/>
    <n v="0"/>
    <s v="NA"/>
    <n v="0"/>
    <n v="0"/>
    <n v="0"/>
    <n v="8.1449999662499994"/>
    <n v="-9.5024999606250002"/>
    <n v="0.90499999624999994"/>
    <n v="0.45249999812500086"/>
  </r>
  <r>
    <x v="0"/>
    <s v="nice airfares"/>
    <s v="Standard"/>
    <x v="18"/>
    <s v="Nice"/>
    <s v=""/>
    <n v="6.25"/>
    <n v="6"/>
    <n v="9.1374999750000008"/>
    <n v="1.5229166625000001"/>
    <n v="70"/>
    <n v="8.5714285714285687E-2"/>
    <n v="1.05571428571429"/>
    <n v="0"/>
    <n v="0"/>
    <n v="0"/>
    <n v="9.1374999750000008"/>
    <x v="2279"/>
    <n v="-1"/>
    <n v="0"/>
    <s v="NA"/>
    <n v="0"/>
    <n v="0"/>
    <n v="0"/>
    <n v="8.2237499775000007"/>
    <n v="-9.5943749737500017"/>
    <n v="0.91374999750000008"/>
    <n v="0.45687499875000093"/>
  </r>
  <r>
    <x v="0"/>
    <s v="cheap international air ticket"/>
    <s v="Advanced"/>
    <x v="11"/>
    <s v="Cheap International Houston"/>
    <s v=""/>
    <n v="6.25"/>
    <n v="2"/>
    <n v="9.2624999999999993"/>
    <n v="4.6312499999999996"/>
    <n v="63"/>
    <n v="3.1746031746031703E-2"/>
    <n v="5.61650793650794"/>
    <n v="0"/>
    <n v="0"/>
    <n v="0"/>
    <n v="9.2624999999999993"/>
    <x v="1174"/>
    <n v="-1"/>
    <n v="0"/>
    <s v="NA"/>
    <n v="0"/>
    <n v="0"/>
    <n v="0"/>
    <n v="8.3362499999999997"/>
    <n v="-9.7256249999999991"/>
    <n v="0.92624999999999957"/>
    <n v="0.46312499999999979"/>
  </r>
  <r>
    <x v="0"/>
    <s v="flight to spain"/>
    <s v="Advanced"/>
    <x v="0"/>
    <s v="Spain"/>
    <s v=""/>
    <n v="6.25"/>
    <n v="4"/>
    <n v="9.2750000000000004"/>
    <n v="2.3187500000000001"/>
    <n v="120"/>
    <n v="3.3333333333333298E-2"/>
    <n v="1.3534999999999999"/>
    <n v="0"/>
    <n v="0"/>
    <n v="0"/>
    <n v="9.2750000000000004"/>
    <x v="512"/>
    <n v="-1"/>
    <n v="0"/>
    <s v="NA"/>
    <n v="0"/>
    <n v="0"/>
    <n v="0"/>
    <n v="8.3475000000000001"/>
    <n v="-9.7387500000000014"/>
    <n v="0.92750000000000021"/>
    <n v="0.46375000000000099"/>
  </r>
  <r>
    <x v="0"/>
    <s v="germany cheap flight"/>
    <s v="Advanced"/>
    <x v="0"/>
    <s v="Germany"/>
    <s v=""/>
    <n v="6.25"/>
    <n v="5"/>
    <n v="9.3249999999999993"/>
    <n v="1.865"/>
    <n v="288"/>
    <n v="1.7361111111111101E-2"/>
    <n v="1.1653125"/>
    <n v="0"/>
    <n v="0"/>
    <n v="0"/>
    <n v="9.3249999999999993"/>
    <x v="2280"/>
    <n v="-1"/>
    <n v="0"/>
    <s v="NA"/>
    <n v="0"/>
    <n v="0"/>
    <n v="0"/>
    <n v="8.3925000000000001"/>
    <n v="-9.7912499999999998"/>
    <n v="0.93249999999999922"/>
    <n v="0.4662500000000005"/>
  </r>
  <r>
    <x v="0"/>
    <s v="international air fare"/>
    <s v="Advanced"/>
    <x v="23"/>
    <s v="International Cincinnati"/>
    <s v=""/>
    <n v="6.25"/>
    <n v="2"/>
    <n v="9.3874999999999993"/>
    <n v="4.6937499999999996"/>
    <n v="106"/>
    <n v="1.88679245283019E-2"/>
    <n v="3.6359433962264198"/>
    <n v="0"/>
    <n v="0"/>
    <n v="0"/>
    <n v="9.3874999999999993"/>
    <x v="1570"/>
    <n v="-1"/>
    <n v="0"/>
    <s v="NA"/>
    <n v="0"/>
    <n v="0"/>
    <n v="0"/>
    <n v="8.4487500000000004"/>
    <n v="-9.8568750000000005"/>
    <n v="0.93874999999999886"/>
    <n v="0.46937500000000121"/>
  </r>
  <r>
    <x v="0"/>
    <s v="cheap international airplane ticket"/>
    <s v="Advanced"/>
    <x v="7"/>
    <s v="Cheap International New York"/>
    <s v=""/>
    <n v="6.25"/>
    <n v="5"/>
    <n v="9.5250000000000004"/>
    <n v="1.905"/>
    <n v="16"/>
    <n v="0.3125"/>
    <n v="1"/>
    <n v="0"/>
    <n v="0"/>
    <n v="0"/>
    <n v="9.5250000000000004"/>
    <x v="1575"/>
    <n v="-1"/>
    <n v="0"/>
    <s v="NA"/>
    <n v="0"/>
    <n v="0"/>
    <n v="0"/>
    <n v="8.5724999999999998"/>
    <n v="-10.001250000000001"/>
    <n v="0.95250000000000057"/>
    <n v="0.47625000000000028"/>
  </r>
  <r>
    <x v="0"/>
    <s v="florence flight"/>
    <s v="Advanced"/>
    <x v="7"/>
    <s v="New York to Florence Sale"/>
    <s v=""/>
    <n v="6.25"/>
    <n v="7"/>
    <n v="9.6874999375000002"/>
    <n v="1.3839285625"/>
    <n v="583"/>
    <n v="1.20068610634648E-2"/>
    <n v="1"/>
    <n v="0"/>
    <n v="0"/>
    <n v="0"/>
    <n v="9.6874999375000002"/>
    <x v="2281"/>
    <n v="-1"/>
    <n v="0"/>
    <s v="NA"/>
    <n v="0"/>
    <n v="0"/>
    <n v="0"/>
    <n v="8.7187499437499998"/>
    <n v="-10.171874934375001"/>
    <n v="0.96874999375000037"/>
    <n v="0.48437499687500107"/>
  </r>
  <r>
    <x v="0"/>
    <s v="international airport"/>
    <s v="Advanced"/>
    <x v="11"/>
    <s v="International Houston"/>
    <s v=""/>
    <n v="6.25"/>
    <n v="3"/>
    <n v="9.7125000000000004"/>
    <n v="3.2374999999999998"/>
    <n v="480"/>
    <n v="6.2500000000000003E-3"/>
    <n v="2.0871875000000002"/>
    <n v="0"/>
    <n v="0"/>
    <n v="0"/>
    <n v="9.7125000000000004"/>
    <x v="800"/>
    <n v="-1"/>
    <n v="0"/>
    <s v="NA"/>
    <n v="0"/>
    <n v="0"/>
    <n v="0"/>
    <n v="8.7412500000000009"/>
    <n v="-10.198125000000001"/>
    <n v="0.9712499999999995"/>
    <n v="0.48562500000000064"/>
  </r>
  <r>
    <x v="0"/>
    <s v="florence flight"/>
    <s v="Advanced"/>
    <x v="5"/>
    <s v="San Francisco to Florence Sale"/>
    <s v=""/>
    <n v="6.25"/>
    <n v="7"/>
    <n v="9.7125000000000004"/>
    <n v="1.3875"/>
    <n v="412"/>
    <n v="1.6990291262135901E-2"/>
    <n v="1"/>
    <n v="0"/>
    <n v="0"/>
    <n v="0"/>
    <n v="9.7125000000000004"/>
    <x v="800"/>
    <n v="-1"/>
    <n v="0"/>
    <s v="NA"/>
    <n v="0"/>
    <n v="0"/>
    <n v="0"/>
    <n v="8.7412500000000009"/>
    <n v="-10.198125000000001"/>
    <n v="0.9712499999999995"/>
    <n v="0.48562500000000064"/>
  </r>
  <r>
    <x v="0"/>
    <s v="international airplane ticket"/>
    <s v="Advanced"/>
    <x v="7"/>
    <s v="International New York"/>
    <s v=""/>
    <n v="6.25"/>
    <n v="3"/>
    <n v="9.75"/>
    <n v="3.25"/>
    <n v="438"/>
    <n v="6.8493150684931503E-3"/>
    <n v="4.0576027397260299"/>
    <n v="0"/>
    <n v="0"/>
    <n v="0"/>
    <n v="9.75"/>
    <x v="1068"/>
    <n v="-1"/>
    <n v="0"/>
    <s v="NA"/>
    <n v="0"/>
    <n v="0"/>
    <n v="0"/>
    <n v="8.7750000000000004"/>
    <n v="-10.237500000000001"/>
    <n v="0.97499999999999964"/>
    <n v="0.48750000000000071"/>
  </r>
  <r>
    <x v="0"/>
    <s v="international air ticket"/>
    <s v="Advanced"/>
    <x v="17"/>
    <s v="International Los Angeles"/>
    <s v=""/>
    <n v="6.25"/>
    <n v="6"/>
    <n v="9.9"/>
    <n v="1.65"/>
    <n v="33"/>
    <n v="0.18181818181818202"/>
    <n v="1.69545454545455"/>
    <n v="0"/>
    <n v="0"/>
    <n v="0"/>
    <n v="9.9"/>
    <x v="873"/>
    <n v="-1"/>
    <n v="0"/>
    <s v="NA"/>
    <n v="0"/>
    <n v="0"/>
    <n v="0"/>
    <n v="8.91"/>
    <n v="-10.395000000000001"/>
    <n v="0.99000000000000021"/>
    <n v="0.49500000000000099"/>
  </r>
  <r>
    <x v="0"/>
    <s v="paris fare"/>
    <s v="Standard"/>
    <x v="12"/>
    <s v="Paris"/>
    <s v=""/>
    <n v="6.25"/>
    <n v="5"/>
    <n v="9.9"/>
    <n v="1.98"/>
    <n v="110"/>
    <n v="4.5454545454545504E-2"/>
    <n v="1.07254545454545"/>
    <n v="0"/>
    <n v="0"/>
    <n v="0"/>
    <n v="9.9"/>
    <x v="873"/>
    <n v="-1"/>
    <n v="0"/>
    <s v="NA"/>
    <n v="0"/>
    <n v="0"/>
    <n v="0"/>
    <n v="8.91"/>
    <n v="-10.395000000000001"/>
    <n v="0.99000000000000021"/>
    <n v="0.49500000000000099"/>
  </r>
  <r>
    <x v="0"/>
    <s v="turkey airfare"/>
    <s v="Advanced"/>
    <x v="0"/>
    <s v="Turkey"/>
    <s v=""/>
    <n v="6.25"/>
    <n v="6"/>
    <n v="9.9249999750000022"/>
    <n v="1.6541666625000002"/>
    <n v="113"/>
    <n v="5.3097345132743404E-2"/>
    <n v="2.3409734513274301"/>
    <n v="0"/>
    <n v="0"/>
    <n v="0"/>
    <n v="9.9249999750000022"/>
    <x v="1151"/>
    <n v="-1"/>
    <n v="0"/>
    <s v="NA"/>
    <n v="0"/>
    <n v="0"/>
    <n v="0"/>
    <n v="8.9324999775000027"/>
    <n v="-10.421249973750003"/>
    <n v="0.99249999749999951"/>
    <n v="0.49624999875000064"/>
  </r>
  <r>
    <x v="0"/>
    <s v="europe airline"/>
    <s v="Advanced"/>
    <x v="0"/>
    <s v="Europe"/>
    <s v=""/>
    <n v="6.25"/>
    <n v="3"/>
    <n v="9.9874999874999997"/>
    <n v="3.3291666625"/>
    <n v="45"/>
    <n v="6.6666666666666693E-2"/>
    <n v="3.3524444444444401"/>
    <n v="0"/>
    <n v="0"/>
    <n v="0"/>
    <n v="9.9874999874999997"/>
    <x v="1591"/>
    <n v="-1"/>
    <n v="0"/>
    <s v="NA"/>
    <n v="0"/>
    <n v="0"/>
    <n v="0"/>
    <n v="8.9887499887499995"/>
    <n v="-10.486874986875"/>
    <n v="0.99874999875000015"/>
    <n v="0.49937499937500007"/>
  </r>
  <r>
    <x v="0"/>
    <s v="england travel"/>
    <s v="Standard"/>
    <x v="0"/>
    <s v="England"/>
    <s v=""/>
    <n v="6.25"/>
    <n v="5"/>
    <n v="10.1875"/>
    <n v="2.0375000000000001"/>
    <n v="672"/>
    <n v="7.4404761904761892E-3"/>
    <n v="1"/>
    <n v="0"/>
    <n v="0"/>
    <n v="0"/>
    <n v="10.1875"/>
    <x v="2282"/>
    <n v="-1"/>
    <n v="0"/>
    <s v="NA"/>
    <n v="0"/>
    <n v="0"/>
    <n v="0"/>
    <n v="9.1687500000000011"/>
    <n v="-10.696875"/>
    <n v="1.0187499999999989"/>
    <n v="0.50937500000000036"/>
  </r>
  <r>
    <x v="0"/>
    <s v="nice cheap flights"/>
    <s v="Standard"/>
    <x v="18"/>
    <s v="Nice"/>
    <s v=""/>
    <n v="6.25"/>
    <n v="11"/>
    <n v="10.249999924999999"/>
    <n v="0.93181817499999997"/>
    <n v="321"/>
    <n v="3.4267912772585701E-2"/>
    <n v="1"/>
    <n v="0"/>
    <n v="0"/>
    <n v="0"/>
    <n v="10.249999924999999"/>
    <x v="2283"/>
    <n v="-1"/>
    <n v="0"/>
    <s v="NA"/>
    <n v="0"/>
    <n v="0"/>
    <n v="0"/>
    <n v="9.2249999324999994"/>
    <n v="-10.762499921249999"/>
    <n v="1.0249999924999997"/>
    <n v="0.51249999624999987"/>
  </r>
  <r>
    <x v="0"/>
    <s v="international air fare"/>
    <s v="Advanced"/>
    <x v="14"/>
    <s v="International Philadelphia"/>
    <s v=""/>
    <n v="6.25"/>
    <n v="3"/>
    <n v="10.712499975"/>
    <n v="3.5708333250000002"/>
    <n v="284"/>
    <n v="1.0563380281690101E-2"/>
    <n v="3.8638380281690101"/>
    <n v="0"/>
    <n v="0"/>
    <n v="0"/>
    <n v="10.712499975"/>
    <x v="2284"/>
    <n v="-1"/>
    <n v="0"/>
    <s v="NA"/>
    <n v="0"/>
    <n v="0"/>
    <n v="0"/>
    <n v="9.6412499775000011"/>
    <n v="-11.24812497375"/>
    <n v="1.0712499974999989"/>
    <n v="0.53562499875000036"/>
  </r>
  <r>
    <x v="0"/>
    <s v="europe cheap ticket"/>
    <s v="Advanced"/>
    <x v="0"/>
    <s v="Europe"/>
    <s v=""/>
    <n v="6.25"/>
    <n v="6"/>
    <n v="10.8375"/>
    <n v="1.8062499999999999"/>
    <n v="51"/>
    <n v="0.11764705882352899"/>
    <n v="1.3711764705882401"/>
    <n v="0"/>
    <n v="0"/>
    <n v="0"/>
    <n v="10.8375"/>
    <x v="1096"/>
    <n v="-1"/>
    <n v="0"/>
    <s v="NA"/>
    <n v="0"/>
    <n v="0"/>
    <n v="0"/>
    <n v="9.7537500000000001"/>
    <n v="-11.379375000000001"/>
    <n v="1.0837500000000002"/>
    <n v="0.54187500000000099"/>
  </r>
  <r>
    <x v="0"/>
    <s v="europe ticket"/>
    <s v="Advanced"/>
    <x v="15"/>
    <s v="Europe Chicago"/>
    <s v=""/>
    <n v="6.25"/>
    <n v="5"/>
    <n v="10.95"/>
    <n v="2.19"/>
    <n v="23"/>
    <n v="0.217391304347826"/>
    <n v="1.6956521739130399"/>
    <n v="0"/>
    <n v="0"/>
    <n v="0"/>
    <n v="10.95"/>
    <x v="2285"/>
    <n v="-1"/>
    <n v="0"/>
    <s v="NA"/>
    <n v="0"/>
    <n v="0"/>
    <n v="0"/>
    <n v="9.8550000000000004"/>
    <n v="-11.4975"/>
    <n v="1.0949999999999989"/>
    <n v="0.54750000000000121"/>
  </r>
  <r>
    <x v="0"/>
    <s v="spain cheap flight"/>
    <s v="Advanced"/>
    <x v="0"/>
    <s v="Spain"/>
    <s v=""/>
    <n v="6.25"/>
    <n v="4"/>
    <n v="11.112500000000001"/>
    <n v="2.7781250000000002"/>
    <n v="106"/>
    <n v="3.77358490566038E-2"/>
    <n v="1.16490566037736"/>
    <n v="0"/>
    <n v="0"/>
    <n v="0"/>
    <n v="11.112500000000001"/>
    <x v="2286"/>
    <n v="-1"/>
    <n v="0"/>
    <s v="NA"/>
    <n v="0"/>
    <n v="0"/>
    <n v="0"/>
    <n v="10.001250000000001"/>
    <n v="-11.668125000000002"/>
    <n v="1.1112500000000001"/>
    <n v="0.55562500000000092"/>
  </r>
  <r>
    <x v="0"/>
    <s v="europe flight"/>
    <s v="Advanced"/>
    <x v="17"/>
    <s v="Europe Los Angeles"/>
    <s v=""/>
    <n v="6.25"/>
    <n v="4"/>
    <n v="11.125"/>
    <n v="2.78125"/>
    <n v="32"/>
    <n v="0.125"/>
    <n v="1.125"/>
    <n v="0"/>
    <n v="0"/>
    <n v="0"/>
    <n v="11.125"/>
    <x v="2287"/>
    <n v="-1"/>
    <n v="0"/>
    <s v="NA"/>
    <n v="0"/>
    <n v="0"/>
    <n v="0"/>
    <n v="10.012500000000001"/>
    <n v="-11.68125"/>
    <n v="1.1124999999999989"/>
    <n v="0.55625000000000036"/>
  </r>
  <r>
    <x v="0"/>
    <s v="turkey cheap flight"/>
    <s v="Standard"/>
    <x v="0"/>
    <s v="Turkey"/>
    <s v=""/>
    <n v="6.25"/>
    <n v="8"/>
    <n v="11.175000000000001"/>
    <n v="1.3968750000000001"/>
    <n v="191"/>
    <n v="4.1884816753926704E-2"/>
    <n v="1"/>
    <n v="0"/>
    <n v="0"/>
    <n v="0"/>
    <n v="11.175000000000001"/>
    <x v="1629"/>
    <n v="-1"/>
    <n v="0"/>
    <s v="NA"/>
    <n v="0"/>
    <n v="0"/>
    <n v="0"/>
    <n v="10.057500000000001"/>
    <n v="-11.733750000000001"/>
    <n v="1.1174999999999997"/>
    <n v="0.55874999999999986"/>
  </r>
  <r>
    <x v="0"/>
    <s v="cheap international airline ticket"/>
    <s v="Advanced"/>
    <x v="14"/>
    <s v="Cheap International Philadelphia"/>
    <s v=""/>
    <n v="6.25"/>
    <n v="6"/>
    <n v="11.262499949999999"/>
    <n v="1.8770833249999999"/>
    <n v="140"/>
    <n v="4.2857142857142899E-2"/>
    <n v="6.8870714285714296"/>
    <n v="0"/>
    <n v="0"/>
    <n v="0"/>
    <n v="11.262499949999999"/>
    <x v="2288"/>
    <n v="-1"/>
    <n v="0"/>
    <s v="NA"/>
    <n v="0"/>
    <n v="0"/>
    <n v="0"/>
    <n v="10.136249954999998"/>
    <n v="-11.8256249475"/>
    <n v="1.1262499950000002"/>
    <n v="0.563124997500001"/>
  </r>
  <r>
    <x v="0"/>
    <s v="visit paris"/>
    <s v="Standard"/>
    <x v="12"/>
    <s v="Paris"/>
    <s v=""/>
    <n v="6.25"/>
    <n v="4"/>
    <n v="11.5375"/>
    <n v="2.8843749999999999"/>
    <n v="448"/>
    <n v="8.9285714285714298E-3"/>
    <n v="1.00379464285714"/>
    <n v="0"/>
    <n v="0"/>
    <n v="0"/>
    <n v="11.5375"/>
    <x v="1045"/>
    <n v="-1"/>
    <n v="0"/>
    <s v="NA"/>
    <n v="0"/>
    <n v="0"/>
    <n v="0"/>
    <n v="10.383749999999999"/>
    <n v="-12.114375000000001"/>
    <n v="1.1537500000000005"/>
    <n v="0.57687500000000114"/>
  </r>
  <r>
    <x v="0"/>
    <s v="cheap international airfare"/>
    <s v="Advanced"/>
    <x v="1"/>
    <s v="Cheap International DC"/>
    <s v=""/>
    <n v="6.25"/>
    <n v="4"/>
    <n v="11.612500000000001"/>
    <n v="2.9031250000000002"/>
    <n v="512"/>
    <n v="7.8125E-3"/>
    <n v="1.8075390625000001"/>
    <n v="0"/>
    <n v="0"/>
    <n v="0"/>
    <n v="11.612500000000001"/>
    <x v="1639"/>
    <n v="-1"/>
    <n v="0"/>
    <s v="NA"/>
    <n v="0"/>
    <n v="0"/>
    <n v="0"/>
    <n v="10.451250000000002"/>
    <n v="-12.193125000000002"/>
    <n v="1.161249999999999"/>
    <n v="0.58062500000000128"/>
  </r>
  <r>
    <x v="0"/>
    <s v="paris cheap flight"/>
    <s v="Advanced"/>
    <x v="17"/>
    <s v="Los Angeles to Paris Sale"/>
    <s v=""/>
    <n v="6.25"/>
    <n v="3"/>
    <n v="11.612499975"/>
    <n v="3.870833325"/>
    <n v="11"/>
    <n v="0.27272727272727298"/>
    <n v="1.2709090909090901"/>
    <n v="0"/>
    <n v="0"/>
    <n v="0"/>
    <n v="11.612499975"/>
    <x v="2289"/>
    <n v="-1"/>
    <n v="0"/>
    <s v="NA"/>
    <n v="0"/>
    <n v="0"/>
    <n v="0"/>
    <n v="10.4512499775"/>
    <n v="-12.193124973750001"/>
    <n v="1.1612499975000006"/>
    <n v="0.58062499875000029"/>
  </r>
  <r>
    <x v="0"/>
    <s v="venice travel"/>
    <s v="Advanced"/>
    <x v="0"/>
    <s v="Venice"/>
    <s v=""/>
    <n v="6.25"/>
    <n v="4"/>
    <n v="11.625"/>
    <n v="2.90625"/>
    <n v="1052"/>
    <n v="3.8022813688212897E-3"/>
    <n v="2.4355608365018999"/>
    <n v="0"/>
    <n v="0"/>
    <n v="0"/>
    <n v="11.625"/>
    <x v="2290"/>
    <n v="-1"/>
    <n v="0"/>
    <s v="NA"/>
    <n v="0"/>
    <n v="0"/>
    <n v="0"/>
    <n v="10.4625"/>
    <n v="-12.206250000000001"/>
    <n v="1.1624999999999996"/>
    <n v="0.58125000000000071"/>
  </r>
  <r>
    <x v="0"/>
    <s v="international plane ticket"/>
    <s v="Advanced"/>
    <x v="15"/>
    <s v="International Chicago"/>
    <s v=""/>
    <n v="6.25"/>
    <n v="3"/>
    <n v="11.775"/>
    <n v="3.9249999999999998"/>
    <n v="36"/>
    <n v="8.3333333333333301E-2"/>
    <n v="2.3319444444444399"/>
    <n v="0"/>
    <n v="0"/>
    <n v="0"/>
    <n v="11.775"/>
    <x v="514"/>
    <n v="-1"/>
    <n v="0"/>
    <s v="NA"/>
    <n v="0"/>
    <n v="0"/>
    <n v="0"/>
    <n v="10.5975"/>
    <n v="-12.363750000000001"/>
    <n v="1.1775000000000002"/>
    <n v="0.58875000000000099"/>
  </r>
  <r>
    <x v="0"/>
    <s v="cheap europe tickets"/>
    <s v="Advanced"/>
    <x v="19"/>
    <s v="Cheap Europe Atlanta"/>
    <s v=""/>
    <n v="6.25"/>
    <n v="3"/>
    <n v="11.949999975000001"/>
    <n v="3.9833333250000003"/>
    <n v="318"/>
    <n v="9.4339622641509396E-3"/>
    <n v="4.9414465408805004"/>
    <n v="0"/>
    <n v="0"/>
    <n v="0"/>
    <n v="11.949999975000001"/>
    <x v="2291"/>
    <n v="-1"/>
    <n v="0"/>
    <s v="NA"/>
    <n v="0"/>
    <n v="0"/>
    <n v="0"/>
    <n v="10.754999977500001"/>
    <n v="-12.547499973750002"/>
    <n v="1.1949999975000001"/>
    <n v="0.59749999875000093"/>
  </r>
  <r>
    <x v="0"/>
    <s v="france airport"/>
    <s v="Standard"/>
    <x v="12"/>
    <s v="France"/>
    <s v=""/>
    <n v="6.25"/>
    <n v="16"/>
    <n v="11.95"/>
    <n v="0.74687499999999996"/>
    <n v="609"/>
    <n v="2.6272577996715899E-2"/>
    <n v="1"/>
    <n v="0"/>
    <n v="0"/>
    <n v="0"/>
    <n v="11.95"/>
    <x v="2292"/>
    <n v="-1"/>
    <n v="0"/>
    <s v="NA"/>
    <n v="0"/>
    <n v="0"/>
    <n v="0"/>
    <n v="10.754999999999999"/>
    <n v="-12.547499999999999"/>
    <n v="1.1950000000000003"/>
    <n v="0.59750000000000014"/>
  </r>
  <r>
    <x v="0"/>
    <s v="travel in paris"/>
    <s v="Standard"/>
    <x v="12"/>
    <s v="Paris"/>
    <s v=""/>
    <n v="6.25"/>
    <n v="5"/>
    <n v="12.237500000000001"/>
    <n v="2.4474999999999998"/>
    <n v="399"/>
    <n v="1.2531328320801999E-2"/>
    <n v="1.7023809523809501"/>
    <n v="0"/>
    <n v="0"/>
    <n v="0"/>
    <n v="12.237500000000001"/>
    <x v="1653"/>
    <n v="-1"/>
    <n v="0"/>
    <s v="NA"/>
    <n v="0"/>
    <n v="0"/>
    <n v="0"/>
    <n v="11.013750000000002"/>
    <n v="-12.849375000000002"/>
    <n v="1.223749999999999"/>
    <n v="0.61187500000000128"/>
  </r>
  <r>
    <x v="0"/>
    <s v="cheap international plane ticket"/>
    <s v="Advanced"/>
    <x v="5"/>
    <s v="Cheap International San Francisco"/>
    <s v=""/>
    <n v="6.25"/>
    <n v="4"/>
    <n v="12.3"/>
    <n v="3.0750000000000002"/>
    <n v="35"/>
    <n v="0.114285714285714"/>
    <n v="1.5702857142857101"/>
    <n v="0"/>
    <n v="0"/>
    <n v="0"/>
    <n v="12.3"/>
    <x v="1659"/>
    <n v="-1"/>
    <n v="0"/>
    <s v="NA"/>
    <n v="0"/>
    <n v="0"/>
    <n v="0"/>
    <n v="11.07"/>
    <n v="-12.915000000000001"/>
    <n v="1.2300000000000004"/>
    <n v="0.61500000000000021"/>
  </r>
  <r>
    <x v="0"/>
    <s v="cheap international airline ticket"/>
    <s v="Advanced"/>
    <x v="15"/>
    <s v="Cheap International Chicago"/>
    <s v=""/>
    <n v="6.25"/>
    <n v="6"/>
    <n v="12.399999975"/>
    <n v="2.0666666624999999"/>
    <n v="94"/>
    <n v="6.382978723404259E-2"/>
    <n v="5.4950000000000001"/>
    <n v="0"/>
    <n v="0"/>
    <n v="0"/>
    <n v="12.399999975"/>
    <x v="1664"/>
    <n v="-1"/>
    <n v="0"/>
    <s v="NA"/>
    <n v="0"/>
    <n v="0"/>
    <n v="0"/>
    <n v="11.1599999775"/>
    <n v="-13.01999997375"/>
    <n v="1.2399999975"/>
    <n v="0.61999999875"/>
  </r>
  <r>
    <x v="0"/>
    <s v="cheap international ticket"/>
    <s v="Advanced"/>
    <x v="7"/>
    <s v="Cheap International New York"/>
    <s v=""/>
    <n v="6.25"/>
    <n v="4"/>
    <n v="13.0625"/>
    <n v="3.265625"/>
    <n v="34"/>
    <n v="0.11764705882352899"/>
    <n v="1.1176470588235301"/>
    <n v="0"/>
    <n v="0"/>
    <n v="0"/>
    <n v="13.0625"/>
    <x v="2293"/>
    <n v="-1"/>
    <n v="0"/>
    <s v="NA"/>
    <n v="0"/>
    <n v="0"/>
    <n v="0"/>
    <n v="11.75625"/>
    <n v="-13.715625000000001"/>
    <n v="1.3062500000000004"/>
    <n v="0.65312500000000107"/>
  </r>
  <r>
    <x v="0"/>
    <s v="international airline"/>
    <s v="Advanced"/>
    <x v="5"/>
    <s v="International San Francisco"/>
    <s v=""/>
    <n v="6.25"/>
    <n v="6"/>
    <n v="13.062499949999999"/>
    <n v="2.1770833249999999"/>
    <n v="1371"/>
    <n v="4.3763676148796506E-3"/>
    <n v="1.09232676878191"/>
    <n v="0"/>
    <n v="0"/>
    <n v="0"/>
    <n v="13.062499949999999"/>
    <x v="2294"/>
    <n v="-1"/>
    <n v="0"/>
    <s v="NA"/>
    <n v="0"/>
    <n v="0"/>
    <n v="0"/>
    <n v="11.756249954999999"/>
    <n v="-13.7156249475"/>
    <n v="1.3062499949999999"/>
    <n v="0.65312499750000086"/>
  </r>
  <r>
    <x v="0"/>
    <s v="cheap europe flight"/>
    <s v="Advanced"/>
    <x v="17"/>
    <s v="Cheap Europe Los Angeles"/>
    <s v=""/>
    <n v="6.25"/>
    <n v="4"/>
    <n v="13.1"/>
    <n v="3.2749999999999999"/>
    <n v="11"/>
    <n v="0.36363636363636404"/>
    <n v="1.0909090909090899"/>
    <n v="0"/>
    <n v="0"/>
    <n v="0"/>
    <n v="13.1"/>
    <x v="2295"/>
    <n v="-1"/>
    <n v="0"/>
    <s v="NA"/>
    <n v="0"/>
    <n v="0"/>
    <n v="0"/>
    <n v="11.79"/>
    <n v="-13.755000000000001"/>
    <n v="1.3100000000000005"/>
    <n v="0.65500000000000114"/>
  </r>
  <r>
    <x v="0"/>
    <s v="discount international airfare"/>
    <s v="Advanced"/>
    <x v="1"/>
    <s v="Discount International DC"/>
    <s v=""/>
    <n v="6.25"/>
    <n v="4"/>
    <n v="13.225"/>
    <n v="3.3062499999999999"/>
    <n v="87"/>
    <n v="4.5977011494252901E-2"/>
    <n v="1.6165517241379299"/>
    <n v="0"/>
    <n v="0"/>
    <n v="0"/>
    <n v="13.225"/>
    <x v="443"/>
    <n v="-1"/>
    <n v="0"/>
    <s v="NA"/>
    <n v="0"/>
    <n v="0"/>
    <n v="0"/>
    <n v="11.9025"/>
    <n v="-13.88625"/>
    <n v="1.3224999999999998"/>
    <n v="0.66125000000000078"/>
  </r>
  <r>
    <x v="0"/>
    <s v="cheap international ticket"/>
    <s v="Advanced"/>
    <x v="5"/>
    <s v="Cheap International San Francisco"/>
    <s v=""/>
    <n v="6.25"/>
    <n v="4"/>
    <n v="13.25"/>
    <n v="3.3125"/>
    <n v="37"/>
    <n v="0.108108108108108"/>
    <n v="1.27027027027027"/>
    <n v="0"/>
    <n v="0"/>
    <n v="0"/>
    <n v="13.25"/>
    <x v="2296"/>
    <n v="-1"/>
    <n v="0"/>
    <s v="NA"/>
    <n v="0"/>
    <n v="0"/>
    <n v="0"/>
    <n v="11.925000000000001"/>
    <n v="-13.912500000000001"/>
    <n v="1.3249999999999993"/>
    <n v="0.66250000000000142"/>
  </r>
  <r>
    <x v="0"/>
    <s v="france plane ticket"/>
    <s v="Standard"/>
    <x v="12"/>
    <s v="France"/>
    <s v=""/>
    <n v="6.25"/>
    <n v="13"/>
    <n v="13.624999862500001"/>
    <n v="1.0480769125"/>
    <n v="209"/>
    <n v="6.2200956937799E-2"/>
    <n v="1.1144019138756001"/>
    <n v="0"/>
    <n v="0"/>
    <n v="0"/>
    <n v="13.624999862500001"/>
    <x v="2297"/>
    <n v="-1"/>
    <n v="0"/>
    <s v="NA"/>
    <n v="0"/>
    <n v="0"/>
    <n v="0"/>
    <n v="12.262499876250001"/>
    <n v="-14.306249855625001"/>
    <n v="1.3624999862500005"/>
    <n v="0.68124999312500023"/>
  </r>
  <r>
    <x v="0"/>
    <s v="cheap international airline ticket"/>
    <s v="Advanced"/>
    <x v="11"/>
    <s v="Cheap International Houston"/>
    <s v=""/>
    <n v="6.25"/>
    <n v="6"/>
    <n v="13.637499975000001"/>
    <n v="2.2729166625000001"/>
    <n v="113"/>
    <n v="5.3097345132743404E-2"/>
    <n v="5.8360176991150396"/>
    <n v="0"/>
    <n v="0"/>
    <n v="0"/>
    <n v="13.637499975000001"/>
    <x v="2298"/>
    <n v="-1"/>
    <n v="0"/>
    <s v="NA"/>
    <n v="0"/>
    <n v="0"/>
    <n v="0"/>
    <n v="12.273749977500001"/>
    <n v="-14.319374973750001"/>
    <n v="1.3637499974999994"/>
    <n v="0.68187499875000057"/>
  </r>
  <r>
    <x v="0"/>
    <s v="europe ticket"/>
    <s v="Advanced"/>
    <x v="0"/>
    <s v="Europe"/>
    <s v=""/>
    <n v="6.25"/>
    <n v="3"/>
    <n v="14.149999987499999"/>
    <n v="4.7166666624999998"/>
    <n v="38"/>
    <n v="7.8947368421052599E-2"/>
    <n v="2.10184210526316"/>
    <n v="0"/>
    <n v="0"/>
    <n v="0"/>
    <n v="14.149999987499999"/>
    <x v="2299"/>
    <n v="-1"/>
    <n v="0"/>
    <s v="NA"/>
    <n v="0"/>
    <n v="0"/>
    <n v="0"/>
    <n v="12.734999988749999"/>
    <n v="-14.857499986875"/>
    <n v="1.4149999987499999"/>
    <n v="0.70749999937500085"/>
  </r>
  <r>
    <x v="0"/>
    <s v="cheap international airline ticket"/>
    <s v="Advanced"/>
    <x v="1"/>
    <s v="Cheap International DC"/>
    <s v=""/>
    <n v="6.25"/>
    <n v="6"/>
    <n v="14.349999974999999"/>
    <n v="2.3916666625"/>
    <n v="1353"/>
    <n v="4.4345898004434607E-3"/>
    <n v="1.6767184035476701"/>
    <n v="0"/>
    <n v="0"/>
    <n v="0"/>
    <n v="14.349999974999999"/>
    <x v="2300"/>
    <n v="-1"/>
    <n v="0"/>
    <s v="NA"/>
    <n v="0"/>
    <n v="0"/>
    <n v="0"/>
    <n v="12.914999977499999"/>
    <n v="-15.067499973749999"/>
    <n v="1.4349999975000003"/>
    <n v="0.71749999875000015"/>
  </r>
  <r>
    <x v="0"/>
    <s v="cheap airline ticket to france"/>
    <s v="Standard"/>
    <x v="12"/>
    <s v="France"/>
    <s v=""/>
    <n v="6.25"/>
    <n v="11"/>
    <n v="14.462499974999998"/>
    <n v="1.3147727249999999"/>
    <n v="311"/>
    <n v="3.53697749196141E-2"/>
    <n v="1.1416077170418"/>
    <n v="0"/>
    <n v="0"/>
    <n v="0"/>
    <n v="14.462499974999998"/>
    <x v="2301"/>
    <n v="-1"/>
    <n v="0"/>
    <s v="NA"/>
    <n v="0"/>
    <n v="0"/>
    <n v="0"/>
    <n v="13.016249977499999"/>
    <n v="-15.185624973749999"/>
    <n v="1.4462499974999989"/>
    <n v="0.72312499875000036"/>
  </r>
  <r>
    <x v="0"/>
    <s v="international air fare"/>
    <s v="Advanced"/>
    <x v="10"/>
    <s v="International Boston"/>
    <s v=""/>
    <n v="6.25"/>
    <n v="4"/>
    <n v="15.012499999999999"/>
    <n v="3.7531249999999998"/>
    <n v="215"/>
    <n v="1.8604651162790701E-2"/>
    <n v="3.8194883720930202"/>
    <n v="0"/>
    <n v="0"/>
    <n v="0"/>
    <n v="15.012499999999999"/>
    <x v="2302"/>
    <n v="-1"/>
    <n v="0"/>
    <s v="NA"/>
    <n v="0"/>
    <n v="0"/>
    <n v="0"/>
    <n v="13.51125"/>
    <n v="-15.763125"/>
    <n v="1.5012499999999989"/>
    <n v="0.75062500000000121"/>
  </r>
  <r>
    <x v="0"/>
    <s v="cheap international airfare"/>
    <s v="Advanced"/>
    <x v="15"/>
    <s v="Cheap International Chicago"/>
    <s v=""/>
    <n v="6.25"/>
    <n v="7"/>
    <n v="15.05"/>
    <n v="2.15"/>
    <n v="267"/>
    <n v="2.6217228464419498E-2"/>
    <n v="3.89647940074906"/>
    <n v="0"/>
    <n v="0"/>
    <n v="0"/>
    <n v="15.05"/>
    <x v="2303"/>
    <n v="-1"/>
    <n v="0"/>
    <s v="NA"/>
    <n v="0"/>
    <n v="0"/>
    <n v="0"/>
    <n v="13.545000000000002"/>
    <n v="-15.802500000000002"/>
    <n v="1.504999999999999"/>
    <n v="0.75250000000000128"/>
  </r>
  <r>
    <x v="0"/>
    <s v="cologne flight"/>
    <s v="Advanced"/>
    <x v="0"/>
    <s v="Cologne"/>
    <s v=""/>
    <n v="6.25"/>
    <n v="7"/>
    <n v="15.3499999625"/>
    <n v="2.1928571374999999"/>
    <n v="2330"/>
    <n v="3.0042918454935598E-3"/>
    <n v="1.0006008583691"/>
    <n v="0"/>
    <n v="0"/>
    <n v="0"/>
    <n v="15.3499999625"/>
    <x v="2304"/>
    <n v="-1"/>
    <n v="0"/>
    <s v="NA"/>
    <n v="0"/>
    <n v="0"/>
    <n v="0"/>
    <n v="13.814999966250001"/>
    <n v="-16.117499960625"/>
    <n v="1.5349999962499989"/>
    <n v="0.76749999812500036"/>
  </r>
  <r>
    <x v="0"/>
    <s v="rome ticket"/>
    <s v="Advanced"/>
    <x v="0"/>
    <s v="Rome"/>
    <s v=""/>
    <n v="6.25"/>
    <n v="13"/>
    <n v="15.925000000000001"/>
    <n v="1.2250000000000001"/>
    <n v="17580"/>
    <n v="7.3947667804323102E-4"/>
    <n v="1.00042320819113"/>
    <n v="0"/>
    <n v="0"/>
    <n v="0"/>
    <n v="15.925000000000001"/>
    <x v="2305"/>
    <n v="-1"/>
    <n v="0"/>
    <s v="NA"/>
    <n v="0"/>
    <n v="0"/>
    <n v="0"/>
    <n v="14.332500000000001"/>
    <n v="-16.721250000000001"/>
    <n v="1.5924999999999994"/>
    <n v="0.79625000000000057"/>
  </r>
  <r>
    <x v="0"/>
    <s v="international airline ticket"/>
    <s v="Advanced"/>
    <x v="8"/>
    <s v="International Miami"/>
    <s v=""/>
    <n v="6.25"/>
    <n v="5"/>
    <n v="15.95"/>
    <n v="3.19"/>
    <n v="505"/>
    <n v="9.9009900990098994E-3"/>
    <n v="4.6460594059405897"/>
    <n v="0"/>
    <n v="0"/>
    <n v="0"/>
    <n v="15.95"/>
    <x v="2306"/>
    <n v="-1"/>
    <n v="0"/>
    <s v="NA"/>
    <n v="0"/>
    <n v="0"/>
    <n v="0"/>
    <n v="14.355"/>
    <n v="-16.747499999999999"/>
    <n v="1.5949999999999989"/>
    <n v="0.79749999999999943"/>
  </r>
  <r>
    <x v="0"/>
    <s v="international airfare"/>
    <s v="Advanced"/>
    <x v="8"/>
    <s v="International Miami"/>
    <s v=""/>
    <n v="6.25"/>
    <n v="5"/>
    <n v="16.0625"/>
    <n v="3.2124999999999999"/>
    <n v="85"/>
    <n v="5.8823529411764698E-2"/>
    <n v="1.22282352941176"/>
    <n v="0"/>
    <n v="0"/>
    <n v="0"/>
    <n v="16.0625"/>
    <x v="2307"/>
    <n v="-1"/>
    <n v="0"/>
    <s v="NA"/>
    <n v="0"/>
    <n v="0"/>
    <n v="0"/>
    <n v="14.456250000000001"/>
    <n v="-16.865625000000001"/>
    <n v="1.6062499999999993"/>
    <n v="0.80312500000000142"/>
  </r>
  <r>
    <x v="0"/>
    <s v="international airfare"/>
    <s v="Advanced"/>
    <x v="9"/>
    <s v="International Detroit"/>
    <s v=""/>
    <n v="6.25"/>
    <n v="7"/>
    <n v="16.23749995"/>
    <n v="2.3196428500000001"/>
    <n v="92"/>
    <n v="7.6086956521739108E-2"/>
    <n v="1.0534782608695701"/>
    <n v="0"/>
    <n v="0"/>
    <n v="0"/>
    <n v="16.23749995"/>
    <x v="1733"/>
    <n v="-1"/>
    <n v="0"/>
    <s v="NA"/>
    <n v="0"/>
    <n v="0"/>
    <n v="0"/>
    <n v="14.613749955000001"/>
    <n v="-17.049374947500002"/>
    <n v="1.6237499949999989"/>
    <n v="0.81187499750000214"/>
  </r>
  <r>
    <x v="0"/>
    <s v="international airline"/>
    <s v="Advanced"/>
    <x v="7"/>
    <s v="International New York"/>
    <s v=""/>
    <n v="6.25"/>
    <n v="4"/>
    <n v="16.824999999999999"/>
    <n v="4.2062499999999998"/>
    <n v="228"/>
    <n v="1.7543859649122799E-2"/>
    <n v="1.3939473684210499"/>
    <n v="0"/>
    <n v="0"/>
    <n v="0"/>
    <n v="16.824999999999999"/>
    <x v="2308"/>
    <n v="-1"/>
    <n v="0"/>
    <s v="NA"/>
    <n v="0"/>
    <n v="0"/>
    <n v="0"/>
    <n v="15.1425"/>
    <n v="-17.666250000000002"/>
    <n v="1.6824999999999992"/>
    <n v="0.84125000000000227"/>
  </r>
  <r>
    <x v="0"/>
    <s v="paris flight deal"/>
    <s v="Standard"/>
    <x v="12"/>
    <s v="Paris"/>
    <s v=""/>
    <n v="6.25"/>
    <n v="12"/>
    <n v="17.124999900000002"/>
    <n v="1.4270833250000001"/>
    <n v="78"/>
    <n v="0.15384615384615399"/>
    <n v="1.1769230769230801"/>
    <n v="0"/>
    <n v="0"/>
    <n v="0"/>
    <n v="17.124999900000002"/>
    <x v="2309"/>
    <n v="-1"/>
    <n v="0"/>
    <s v="NA"/>
    <n v="0"/>
    <n v="0"/>
    <n v="0"/>
    <n v="15.412499910000003"/>
    <n v="-17.981249895000005"/>
    <n v="1.7124999899999995"/>
    <n v="0.85624999500000243"/>
  </r>
  <r>
    <x v="0"/>
    <s v="europe flight"/>
    <s v="Advanced"/>
    <x v="0"/>
    <s v="Europe"/>
    <s v=""/>
    <n v="6.25"/>
    <n v="8"/>
    <n v="17.4375"/>
    <n v="2.1796875"/>
    <n v="427"/>
    <n v="1.87353629976581E-2"/>
    <n v="1.14206088992974"/>
    <n v="0"/>
    <n v="0"/>
    <n v="0"/>
    <n v="17.4375"/>
    <x v="1758"/>
    <n v="-1"/>
    <n v="0"/>
    <s v="NA"/>
    <n v="0"/>
    <n v="0"/>
    <n v="0"/>
    <n v="15.69375"/>
    <n v="-18.309374999999999"/>
    <n v="1.7437500000000004"/>
    <n v="0.87187499999999929"/>
  </r>
  <r>
    <x v="0"/>
    <s v="international airline tickets"/>
    <s v="Advanced"/>
    <x v="19"/>
    <s v="International Atlanta"/>
    <s v=""/>
    <n v="6.25"/>
    <n v="8"/>
    <n v="17.587499999999999"/>
    <n v="2.1984374999999998"/>
    <n v="787"/>
    <n v="1.01651842439644E-2"/>
    <n v="4.1752223634053403"/>
    <n v="0"/>
    <n v="0"/>
    <n v="0"/>
    <n v="17.587499999999999"/>
    <x v="2310"/>
    <n v="-1"/>
    <n v="0"/>
    <s v="NA"/>
    <n v="0"/>
    <n v="0"/>
    <n v="0"/>
    <n v="15.828749999999999"/>
    <n v="-18.466874999999998"/>
    <n v="1.7587499999999991"/>
    <n v="0.87937499999999957"/>
  </r>
  <r>
    <x v="0"/>
    <s v="international airline ticket"/>
    <s v="Advanced"/>
    <x v="10"/>
    <s v="International Boston"/>
    <s v=""/>
    <n v="6.25"/>
    <n v="8"/>
    <n v="17.75"/>
    <n v="2.21875"/>
    <n v="549"/>
    <n v="1.4571948998178501E-2"/>
    <n v="3.7991803278688501"/>
    <n v="0"/>
    <n v="0"/>
    <n v="0"/>
    <n v="17.75"/>
    <x v="2311"/>
    <n v="-1"/>
    <n v="0"/>
    <s v="NA"/>
    <n v="0"/>
    <n v="0"/>
    <n v="0"/>
    <n v="15.975"/>
    <n v="-18.637499999999999"/>
    <n v="1.7750000000000004"/>
    <n v="0.88749999999999929"/>
  </r>
  <r>
    <x v="0"/>
    <s v="international airfare"/>
    <s v="Advanced"/>
    <x v="10"/>
    <s v="International Boston"/>
    <s v=""/>
    <n v="6.25"/>
    <n v="13"/>
    <n v="18.049999987500001"/>
    <n v="1.3884615375"/>
    <n v="207"/>
    <n v="6.2801932367149801E-2"/>
    <n v="1.05676328502415"/>
    <n v="0"/>
    <n v="0"/>
    <n v="0"/>
    <n v="18.049999987500001"/>
    <x v="2312"/>
    <n v="-1"/>
    <n v="0"/>
    <s v="NA"/>
    <n v="0"/>
    <n v="0"/>
    <n v="0"/>
    <n v="16.244999988750003"/>
    <n v="-18.952499986875001"/>
    <n v="1.8049999987499987"/>
    <n v="0.90249999937499936"/>
  </r>
  <r>
    <x v="0"/>
    <s v="florence travel"/>
    <s v="Advanced"/>
    <x v="0"/>
    <s v="Florence"/>
    <s v=""/>
    <n v="6.25"/>
    <n v="7"/>
    <n v="18.649999987500003"/>
    <n v="2.6642857125000003"/>
    <n v="2271"/>
    <n v="3.08234258036107E-3"/>
    <n v="3.0053412593571101"/>
    <n v="0"/>
    <n v="0"/>
    <n v="0"/>
    <n v="18.649999987500003"/>
    <x v="2313"/>
    <n v="-1"/>
    <n v="0"/>
    <s v="NA"/>
    <n v="0"/>
    <n v="0"/>
    <n v="0"/>
    <n v="16.784999988750002"/>
    <n v="-19.582499986875003"/>
    <n v="1.864999998750001"/>
    <n v="0.9324999993750005"/>
  </r>
  <r>
    <x v="0"/>
    <s v="international airport"/>
    <s v="Advanced"/>
    <x v="17"/>
    <s v="International Los Angeles"/>
    <s v=""/>
    <n v="6.25"/>
    <n v="11"/>
    <n v="18.6624999"/>
    <n v="1.6965909000000001"/>
    <n v="420"/>
    <n v="2.6190476190476198E-2"/>
    <n v="1.9573571428571399"/>
    <n v="0"/>
    <n v="0"/>
    <n v="0"/>
    <n v="18.6624999"/>
    <x v="2314"/>
    <n v="-1"/>
    <n v="0"/>
    <s v="NA"/>
    <n v="0"/>
    <n v="0"/>
    <n v="0"/>
    <n v="16.79624991"/>
    <n v="-19.595624895"/>
    <n v="1.86624999"/>
    <n v="0.93312499500000001"/>
  </r>
  <r>
    <x v="0"/>
    <s v="fly to france"/>
    <s v="Standard"/>
    <x v="12"/>
    <s v="France"/>
    <s v=""/>
    <n v="6.25"/>
    <n v="14"/>
    <n v="19.062499925000001"/>
    <n v="1.3616071375000001"/>
    <n v="149"/>
    <n v="9.3959731543624192E-2"/>
    <n v="1.1738255033556999"/>
    <n v="0"/>
    <n v="0"/>
    <n v="0"/>
    <n v="19.062499925000001"/>
    <x v="2315"/>
    <n v="-1"/>
    <n v="0"/>
    <s v="NA"/>
    <n v="0"/>
    <n v="0"/>
    <n v="0"/>
    <n v="17.1562499325"/>
    <n v="-20.015624921250001"/>
    <n v="1.9062499925000012"/>
    <n v="0.95312499625000058"/>
  </r>
  <r>
    <x v="0"/>
    <s v="discount international airfare"/>
    <s v="Advanced"/>
    <x v="15"/>
    <s v="Discount International Chicago"/>
    <s v=""/>
    <n v="6.25"/>
    <n v="8"/>
    <n v="19.225000000000001"/>
    <n v="2.4031250000000002"/>
    <n v="112"/>
    <n v="7.1428571428571397E-2"/>
    <n v="1.57839285714286"/>
    <n v="0"/>
    <n v="0"/>
    <n v="0"/>
    <n v="19.225000000000001"/>
    <x v="2316"/>
    <n v="-1"/>
    <n v="0"/>
    <s v="NA"/>
    <n v="0"/>
    <n v="0"/>
    <n v="0"/>
    <n v="17.302500000000002"/>
    <n v="-20.186250000000001"/>
    <n v="1.9224999999999994"/>
    <n v="0.96124999999999972"/>
  </r>
  <r>
    <x v="0"/>
    <s v="cheap international airfare"/>
    <s v="Advanced"/>
    <x v="14"/>
    <s v="Cheap International Philadelphia"/>
    <s v=""/>
    <n v="6.25"/>
    <n v="8"/>
    <n v="19.3"/>
    <n v="2.4125000000000001"/>
    <n v="182"/>
    <n v="4.3956043956044001E-2"/>
    <n v="3.1690109890109901"/>
    <n v="0"/>
    <n v="0"/>
    <n v="0"/>
    <n v="19.3"/>
    <x v="2317"/>
    <n v="-1"/>
    <n v="0"/>
    <s v="NA"/>
    <n v="0"/>
    <n v="0"/>
    <n v="0"/>
    <n v="17.37"/>
    <n v="-20.265000000000001"/>
    <n v="1.9299999999999997"/>
    <n v="0.96499999999999986"/>
  </r>
  <r>
    <x v="0"/>
    <s v="europe airfare"/>
    <s v="Advanced"/>
    <x v="0"/>
    <s v="Europe"/>
    <s v=""/>
    <n v="6.25"/>
    <n v="6"/>
    <n v="19.712499975"/>
    <n v="3.2854166624999999"/>
    <n v="140"/>
    <n v="4.2857142857142899E-2"/>
    <n v="3.1019285714285698"/>
    <n v="0"/>
    <n v="0"/>
    <n v="0"/>
    <n v="19.712499975"/>
    <x v="2318"/>
    <n v="-1"/>
    <n v="0"/>
    <s v="NA"/>
    <n v="0"/>
    <n v="0"/>
    <n v="0"/>
    <n v="17.741249977500001"/>
    <n v="-20.698124973750001"/>
    <n v="1.9712499974999993"/>
    <n v="0.98562499875000142"/>
  </r>
  <r>
    <x v="0"/>
    <s v="cheap international air ticket"/>
    <s v="Advanced"/>
    <x v="17"/>
    <s v="Cheap International Los Angeles"/>
    <s v=""/>
    <n v="6.25"/>
    <n v="5"/>
    <n v="19.925000000000001"/>
    <n v="3.9849999999999999"/>
    <n v="197"/>
    <n v="2.5380710659898501E-2"/>
    <n v="5.3495431472081201"/>
    <n v="0"/>
    <n v="0"/>
    <n v="0"/>
    <n v="19.925000000000001"/>
    <x v="2319"/>
    <n v="-1"/>
    <n v="0"/>
    <s v="NA"/>
    <n v="0"/>
    <n v="0"/>
    <n v="0"/>
    <n v="17.932500000000001"/>
    <n v="-20.921250000000001"/>
    <n v="1.9924999999999997"/>
    <n v="0.99624999999999986"/>
  </r>
  <r>
    <x v="0"/>
    <s v="international flight"/>
    <s v="Advanced"/>
    <x v="11"/>
    <s v="International Houston"/>
    <s v=""/>
    <n v="6.25"/>
    <n v="15"/>
    <n v="20.0625"/>
    <n v="1.3374999999999999"/>
    <n v="254"/>
    <n v="5.9055118110236206E-2"/>
    <n v="1.26307086614173"/>
    <n v="0"/>
    <n v="0"/>
    <n v="0"/>
    <n v="20.0625"/>
    <x v="2320"/>
    <n v="-1"/>
    <n v="0"/>
    <s v="NA"/>
    <n v="0"/>
    <n v="0"/>
    <n v="0"/>
    <n v="18.056250000000002"/>
    <n v="-21.065625000000001"/>
    <n v="2.0062499999999979"/>
    <n v="1.0031250000000007"/>
  </r>
  <r>
    <x v="0"/>
    <s v="ticket to france"/>
    <s v="Standard"/>
    <x v="12"/>
    <s v="France"/>
    <s v=""/>
    <n v="6.25"/>
    <n v="22"/>
    <n v="20.137499800000001"/>
    <n v="0.91534090000000001"/>
    <n v="234"/>
    <n v="9.4017094017094002E-2"/>
    <n v="1.06153846153846"/>
    <n v="0"/>
    <n v="0"/>
    <n v="0"/>
    <n v="20.137499800000001"/>
    <x v="2321"/>
    <n v="-1"/>
    <n v="0"/>
    <s v="NA"/>
    <n v="0"/>
    <n v="0"/>
    <n v="0"/>
    <n v="18.12374982"/>
    <n v="-21.144374790000001"/>
    <n v="2.0137499800000001"/>
    <n v="1.00687499"/>
  </r>
  <r>
    <x v="0"/>
    <s v="turkey airline"/>
    <s v="Advanced"/>
    <x v="0"/>
    <s v="Turkey"/>
    <s v=""/>
    <n v="6.25"/>
    <n v="8"/>
    <n v="20.212499999999999"/>
    <n v="2.5265624999999998"/>
    <n v="516"/>
    <n v="1.5503875968992199E-2"/>
    <n v="4.3769961240310096"/>
    <n v="0"/>
    <n v="0"/>
    <n v="0"/>
    <n v="20.212499999999999"/>
    <x v="1026"/>
    <n v="-1"/>
    <n v="0"/>
    <s v="NA"/>
    <n v="0"/>
    <n v="0"/>
    <n v="0"/>
    <n v="18.19125"/>
    <n v="-21.223125"/>
    <n v="2.0212499999999984"/>
    <n v="1.010625000000001"/>
  </r>
  <r>
    <x v="0"/>
    <s v="international airline"/>
    <s v="Advanced"/>
    <x v="15"/>
    <s v="International Chicago"/>
    <s v=""/>
    <n v="6.25"/>
    <n v="10"/>
    <n v="20.862500000000001"/>
    <n v="2.0862500000000002"/>
    <n v="196"/>
    <n v="5.1020408163265293E-2"/>
    <n v="1.6461734693877501"/>
    <n v="0"/>
    <n v="0"/>
    <n v="0"/>
    <n v="20.862500000000001"/>
    <x v="2322"/>
    <n v="-1"/>
    <n v="0"/>
    <s v="NA"/>
    <n v="0"/>
    <n v="0"/>
    <n v="0"/>
    <n v="18.776250000000001"/>
    <n v="-21.905625000000001"/>
    <n v="2.0862499999999997"/>
    <n v="1.0431249999999999"/>
  </r>
  <r>
    <x v="0"/>
    <s v="paris france tourism"/>
    <s v="Standard"/>
    <x v="12"/>
    <s v="Paris"/>
    <s v=""/>
    <n v="6.25"/>
    <n v="8"/>
    <n v="21.475000000000001"/>
    <n v="2.6843750000000002"/>
    <n v="1718"/>
    <n v="4.6565774155995308E-3"/>
    <n v="1.45618742724098"/>
    <n v="0"/>
    <n v="0"/>
    <n v="0"/>
    <n v="21.475000000000001"/>
    <x v="1817"/>
    <n v="-1"/>
    <n v="0"/>
    <s v="NA"/>
    <n v="0"/>
    <n v="0"/>
    <n v="0"/>
    <n v="19.327500000000001"/>
    <n v="-22.548750000000002"/>
    <n v="2.1475000000000009"/>
    <n v="1.0737500000000004"/>
  </r>
  <r>
    <x v="0"/>
    <s v="international air fare"/>
    <s v="Advanced"/>
    <x v="15"/>
    <s v="International Chicago"/>
    <s v=""/>
    <n v="6.25"/>
    <n v="9"/>
    <n v="21.574999912500001"/>
    <n v="2.3972222125"/>
    <n v="216"/>
    <n v="4.1666666666666699E-2"/>
    <n v="2.8082870370370401"/>
    <n v="0"/>
    <n v="0"/>
    <n v="0"/>
    <n v="21.574999912500001"/>
    <x v="2323"/>
    <n v="-1"/>
    <n v="0"/>
    <s v="NA"/>
    <n v="0"/>
    <n v="0"/>
    <n v="0"/>
    <n v="19.417499921250002"/>
    <n v="-22.653749908125"/>
    <n v="2.157499991249999"/>
    <n v="1.0787499956249995"/>
  </r>
  <r>
    <x v="0"/>
    <s v="cheap international airfare"/>
    <s v="Advanced"/>
    <x v="10"/>
    <s v="Cheap International Boston"/>
    <s v=""/>
    <n v="6.25"/>
    <n v="8"/>
    <n v="21.662500000000001"/>
    <n v="2.7078125000000002"/>
    <n v="147"/>
    <n v="5.4421768707482998E-2"/>
    <n v="2.4582312925170098"/>
    <n v="0"/>
    <n v="0"/>
    <n v="0"/>
    <n v="21.662500000000001"/>
    <x v="2324"/>
    <n v="-1"/>
    <n v="0"/>
    <s v="NA"/>
    <n v="0"/>
    <n v="0"/>
    <n v="0"/>
    <n v="19.496250000000003"/>
    <n v="-22.745625000000004"/>
    <n v="2.166249999999998"/>
    <n v="1.0831250000000026"/>
  </r>
  <r>
    <x v="0"/>
    <s v="cheap international airfare"/>
    <s v="Advanced"/>
    <x v="9"/>
    <s v="Cheap International Detroit"/>
    <s v=""/>
    <n v="6.25"/>
    <n v="8"/>
    <n v="21.9"/>
    <n v="2.7374999999999998"/>
    <n v="208"/>
    <n v="3.8461538461538498E-2"/>
    <n v="3.2268269230769202"/>
    <n v="0"/>
    <n v="0"/>
    <n v="0"/>
    <n v="21.9"/>
    <x v="2325"/>
    <n v="-1"/>
    <n v="0"/>
    <s v="NA"/>
    <n v="0"/>
    <n v="0"/>
    <n v="0"/>
    <n v="19.71"/>
    <n v="-22.995000000000001"/>
    <n v="2.1899999999999977"/>
    <n v="1.0950000000000024"/>
  </r>
  <r>
    <x v="0"/>
    <s v="discount international airfare"/>
    <s v="Advanced"/>
    <x v="17"/>
    <s v="Discount International Los Angeles"/>
    <s v=""/>
    <n v="6.25"/>
    <n v="9"/>
    <n v="22.0374999"/>
    <n v="2.4486110999999999"/>
    <n v="86"/>
    <n v="0.104651162790698"/>
    <n v="1.415"/>
    <n v="0"/>
    <n v="0"/>
    <n v="0"/>
    <n v="22.0374999"/>
    <x v="2326"/>
    <n v="-1"/>
    <n v="0"/>
    <s v="NA"/>
    <n v="0"/>
    <n v="0"/>
    <n v="0"/>
    <n v="19.833749910000002"/>
    <n v="-23.139374895"/>
    <n v="2.2037499899999986"/>
    <n v="1.1018749949999993"/>
  </r>
  <r>
    <x v="0"/>
    <s v="flight to london"/>
    <s v="Standard"/>
    <x v="0"/>
    <s v="London"/>
    <s v=""/>
    <n v="6.25"/>
    <n v="11"/>
    <n v="22.262499875000003"/>
    <n v="2.0238636250000002"/>
    <n v="528"/>
    <n v="2.0833333333333301E-2"/>
    <n v="1"/>
    <n v="0"/>
    <n v="0"/>
    <n v="0"/>
    <n v="22.262499875000003"/>
    <x v="2327"/>
    <n v="-1"/>
    <n v="0"/>
    <s v="NA"/>
    <n v="0"/>
    <n v="0"/>
    <n v="0"/>
    <n v="20.036249887500002"/>
    <n v="-23.375624868750005"/>
    <n v="2.226249987500001"/>
    <n v="1.1131249937500023"/>
  </r>
  <r>
    <x v="0"/>
    <s v="cheap international airline ticket"/>
    <s v="Advanced"/>
    <x v="9"/>
    <s v="Cheap International Detroit"/>
    <s v=""/>
    <n v="6.25"/>
    <n v="10"/>
    <n v="23.637499999999999"/>
    <n v="2.36375"/>
    <n v="135"/>
    <n v="7.4074074074074098E-2"/>
    <n v="7.2160740740740703"/>
    <n v="0"/>
    <n v="0"/>
    <n v="0"/>
    <n v="23.637499999999999"/>
    <x v="2328"/>
    <n v="-1"/>
    <n v="0"/>
    <s v="NA"/>
    <n v="0"/>
    <n v="0"/>
    <n v="0"/>
    <n v="21.27375"/>
    <n v="-24.819375000000001"/>
    <n v="2.3637499999999996"/>
    <n v="1.1818750000000016"/>
  </r>
  <r>
    <x v="0"/>
    <s v="south france travel"/>
    <s v="Standard"/>
    <x v="12"/>
    <s v="France"/>
    <s v=""/>
    <n v="6.25"/>
    <n v="10"/>
    <n v="24.125"/>
    <n v="2.4125000000000001"/>
    <n v="677"/>
    <n v="1.4771048744460899E-2"/>
    <n v="1.7223781388478601"/>
    <n v="0"/>
    <n v="0"/>
    <n v="0"/>
    <n v="24.125"/>
    <x v="2329"/>
    <n v="-1"/>
    <n v="0"/>
    <s v="NA"/>
    <n v="0"/>
    <n v="0"/>
    <n v="0"/>
    <n v="21.712500000000002"/>
    <n v="-25.331250000000001"/>
    <n v="2.4124999999999979"/>
    <n v="1.2062500000000007"/>
  </r>
  <r>
    <x v="0"/>
    <s v="europe cheap flight"/>
    <s v="Advanced"/>
    <x v="0"/>
    <s v="Europe"/>
    <s v=""/>
    <n v="6.25"/>
    <n v="9"/>
    <n v="24.362499937500001"/>
    <n v="2.7069444375000002"/>
    <n v="236"/>
    <n v="3.8135593220338999E-2"/>
    <n v="1.4478813559321999"/>
    <n v="0"/>
    <n v="0"/>
    <n v="0"/>
    <n v="24.362499937500001"/>
    <x v="2330"/>
    <n v="-1"/>
    <n v="0"/>
    <s v="NA"/>
    <n v="0"/>
    <n v="0"/>
    <n v="0"/>
    <n v="21.926249943750001"/>
    <n v="-25.580624934375003"/>
    <n v="2.4362499937499997"/>
    <n v="1.2181249968750016"/>
  </r>
  <r>
    <x v="0"/>
    <s v="cheap international airfare"/>
    <s v="Advanced"/>
    <x v="19"/>
    <s v="Cheap International Atlanta"/>
    <s v=""/>
    <n v="6.25"/>
    <n v="8"/>
    <n v="24.55"/>
    <n v="3.0687500000000001"/>
    <n v="259"/>
    <n v="3.0888030888030903E-2"/>
    <n v="3.7745559845559802"/>
    <n v="0"/>
    <n v="0"/>
    <n v="0"/>
    <n v="24.55"/>
    <x v="2331"/>
    <n v="-1"/>
    <n v="0"/>
    <s v="NA"/>
    <n v="0"/>
    <n v="0"/>
    <n v="0"/>
    <n v="22.095000000000002"/>
    <n v="-25.777500000000003"/>
    <n v="2.4549999999999983"/>
    <n v="1.2275000000000027"/>
  </r>
  <r>
    <x v="0"/>
    <s v="cheap international airline ticket"/>
    <s v="Advanced"/>
    <x v="10"/>
    <s v="Cheap International Boston"/>
    <s v=""/>
    <n v="6.25"/>
    <n v="11"/>
    <n v="24.587499887500002"/>
    <n v="2.2352272625"/>
    <n v="82"/>
    <n v="0.134146341463415"/>
    <n v="3.0110975609756099"/>
    <n v="0"/>
    <n v="0"/>
    <n v="0"/>
    <n v="24.587499887500002"/>
    <x v="2332"/>
    <n v="-1"/>
    <n v="0"/>
    <s v="NA"/>
    <n v="0"/>
    <n v="0"/>
    <n v="0"/>
    <n v="22.128749898750002"/>
    <n v="-25.816874881875002"/>
    <n v="2.4587499887500002"/>
    <n v="1.2293749943750001"/>
  </r>
  <r>
    <x v="0"/>
    <s v="trip to paris france"/>
    <s v="Standard"/>
    <x v="12"/>
    <s v="Paris"/>
    <s v=""/>
    <n v="6.25"/>
    <n v="18"/>
    <n v="24.962499900000001"/>
    <n v="1.3868055500000001"/>
    <n v="229"/>
    <n v="7.8602620087336303E-2"/>
    <n v="1.1516157205240201"/>
    <n v="0"/>
    <n v="0"/>
    <n v="0"/>
    <n v="24.962499900000001"/>
    <x v="2333"/>
    <n v="-1"/>
    <n v="0"/>
    <s v="NA"/>
    <n v="0"/>
    <n v="0"/>
    <n v="0"/>
    <n v="22.466249910000002"/>
    <n v="-26.210624895000002"/>
    <n v="2.496249989999999"/>
    <n v="1.2481249950000013"/>
  </r>
  <r>
    <x v="0"/>
    <s v="international airline"/>
    <s v="Advanced"/>
    <x v="17"/>
    <s v="International Los Angeles"/>
    <s v=""/>
    <n v="6.25"/>
    <n v="14"/>
    <n v="25.999999899999999"/>
    <n v="1.85714285"/>
    <n v="198"/>
    <n v="7.0707070707070704E-2"/>
    <n v="1.3931818181818201"/>
    <n v="0"/>
    <n v="0"/>
    <n v="0"/>
    <n v="25.999999899999999"/>
    <x v="2334"/>
    <n v="-1"/>
    <n v="0"/>
    <s v="NA"/>
    <n v="0"/>
    <n v="0"/>
    <n v="0"/>
    <n v="23.399999909999998"/>
    <n v="-27.299999894999999"/>
    <n v="2.5999999900000006"/>
    <n v="1.2999999950000003"/>
  </r>
  <r>
    <x v="0"/>
    <s v="international air fare"/>
    <s v="Advanced"/>
    <x v="5"/>
    <s v="International San Francisco"/>
    <s v=""/>
    <n v="6.25"/>
    <n v="7"/>
    <n v="26.037499950000001"/>
    <n v="3.7196428500000001"/>
    <n v="588"/>
    <n v="1.1904761904761901E-2"/>
    <n v="3.3568027210884401"/>
    <n v="0"/>
    <n v="0"/>
    <n v="0"/>
    <n v="26.037499950000001"/>
    <x v="1869"/>
    <n v="-1"/>
    <n v="0"/>
    <s v="NA"/>
    <n v="0"/>
    <n v="0"/>
    <n v="0"/>
    <n v="23.433749955"/>
    <n v="-27.339374947500001"/>
    <n v="2.6037499950000011"/>
    <n v="1.3018749975000006"/>
  </r>
  <r>
    <x v="0"/>
    <s v="marseille flight"/>
    <s v="Standard"/>
    <x v="18"/>
    <s v="Marseille"/>
    <s v=""/>
    <n v="6.25"/>
    <n v="13"/>
    <n v="26.0999999"/>
    <n v="2.0076923"/>
    <n v="459"/>
    <n v="2.8322440087146E-2"/>
    <n v="1.5337690631808301"/>
    <n v="0"/>
    <n v="0"/>
    <n v="0"/>
    <n v="26.0999999"/>
    <x v="2335"/>
    <n v="-1"/>
    <n v="0"/>
    <s v="NA"/>
    <n v="0"/>
    <n v="0"/>
    <n v="0"/>
    <n v="23.489999910000002"/>
    <n v="-27.404999895000003"/>
    <n v="2.6099999899999986"/>
    <n v="1.3049999950000029"/>
  </r>
  <r>
    <x v="0"/>
    <s v="international airfare"/>
    <s v="Advanced"/>
    <x v="19"/>
    <s v="International Atlanta"/>
    <s v=""/>
    <n v="6.25"/>
    <n v="13"/>
    <n v="26.387499937499999"/>
    <n v="2.0298076875"/>
    <n v="212"/>
    <n v="6.1320754716981105E-2"/>
    <n v="1.1565566037735799"/>
    <n v="0"/>
    <n v="0"/>
    <n v="0"/>
    <n v="26.387499937499999"/>
    <x v="2336"/>
    <n v="-1"/>
    <n v="0"/>
    <s v="NA"/>
    <n v="0"/>
    <n v="0"/>
    <n v="0"/>
    <n v="23.748749943749999"/>
    <n v="-27.706874934375001"/>
    <n v="2.6387499937500003"/>
    <n v="1.3193749968750019"/>
  </r>
  <r>
    <x v="0"/>
    <s v="cheap international ticket"/>
    <s v="Advanced"/>
    <x v="17"/>
    <s v="Cheap International Los Angeles"/>
    <s v=""/>
    <n v="6.25"/>
    <n v="8"/>
    <n v="26.887499999999999"/>
    <n v="3.3609374999999999"/>
    <n v="45"/>
    <n v="0.17777777777777801"/>
    <n v="1.06666666666667"/>
    <n v="0"/>
    <n v="0"/>
    <n v="0"/>
    <n v="26.887499999999999"/>
    <x v="2337"/>
    <n v="-1"/>
    <n v="0"/>
    <s v="NA"/>
    <n v="0"/>
    <n v="0"/>
    <n v="0"/>
    <n v="24.19875"/>
    <n v="-28.231874999999999"/>
    <n v="2.6887499999999989"/>
    <n v="1.3443749999999994"/>
  </r>
  <r>
    <x v="0"/>
    <s v="flight to turkey"/>
    <s v="Advanced"/>
    <x v="0"/>
    <s v="Turkey"/>
    <s v=""/>
    <n v="6.25"/>
    <n v="13"/>
    <n v="27.187499950000003"/>
    <n v="2.0913461500000001"/>
    <n v="779"/>
    <n v="1.66880616174583E-2"/>
    <n v="1.1099614890885701"/>
    <n v="0"/>
    <n v="0"/>
    <n v="0"/>
    <n v="27.187499950000003"/>
    <x v="2338"/>
    <n v="-1"/>
    <n v="0"/>
    <s v="NA"/>
    <n v="0"/>
    <n v="0"/>
    <n v="0"/>
    <n v="24.468749955000003"/>
    <n v="-28.546874947500005"/>
    <n v="2.7187499949999996"/>
    <n v="1.3593749975000016"/>
  </r>
  <r>
    <x v="0"/>
    <s v="flight to rome"/>
    <s v="Advanced"/>
    <x v="0"/>
    <s v="Rome"/>
    <s v=""/>
    <n v="6.25"/>
    <n v="18"/>
    <n v="27.687499875"/>
    <n v="1.5381944375000001"/>
    <n v="1594"/>
    <n v="1.1292346298619799E-2"/>
    <n v="1.1837578419071499"/>
    <n v="0"/>
    <n v="0"/>
    <n v="0"/>
    <n v="27.687499875"/>
    <x v="2339"/>
    <n v="-1"/>
    <n v="0"/>
    <s v="NA"/>
    <n v="0"/>
    <n v="0"/>
    <n v="0"/>
    <n v="24.918749887500002"/>
    <n v="-29.071874868750001"/>
    <n v="2.7687499874999979"/>
    <n v="1.3843749937500007"/>
  </r>
  <r>
    <x v="0"/>
    <s v="cheap international flight"/>
    <s v="Advanced"/>
    <x v="9"/>
    <s v="Cheap International Detroit"/>
    <s v=""/>
    <n v="6.25"/>
    <n v="11"/>
    <n v="28.2749999125"/>
    <n v="2.5704545374999999"/>
    <n v="376"/>
    <n v="2.9255319148936199E-2"/>
    <n v="8.0683776595744696"/>
    <n v="0"/>
    <n v="0"/>
    <n v="0"/>
    <n v="28.2749999125"/>
    <x v="2340"/>
    <n v="-1"/>
    <n v="0"/>
    <s v="NA"/>
    <n v="0"/>
    <n v="0"/>
    <n v="0"/>
    <n v="25.447499921249999"/>
    <n v="-29.688749908125001"/>
    <n v="2.8274999912500007"/>
    <n v="1.4137499956250004"/>
  </r>
  <r>
    <x v="0"/>
    <s v="nice travel"/>
    <s v="Standard"/>
    <x v="18"/>
    <s v="Nice"/>
    <s v=""/>
    <n v="6.25"/>
    <n v="20"/>
    <n v="28.375"/>
    <n v="1.41875"/>
    <n v="2086"/>
    <n v="9.5877277085330802E-3"/>
    <n v="1.0063566634707599"/>
    <n v="0"/>
    <n v="0"/>
    <n v="0"/>
    <n v="28.375"/>
    <x v="2341"/>
    <n v="-1"/>
    <n v="0"/>
    <s v="NA"/>
    <n v="0"/>
    <n v="0"/>
    <n v="0"/>
    <n v="25.537500000000001"/>
    <n v="-29.793750000000003"/>
    <n v="2.8374999999999986"/>
    <n v="1.4187500000000028"/>
  </r>
  <r>
    <x v="0"/>
    <s v="international air fare"/>
    <s v="Advanced"/>
    <x v="17"/>
    <s v="International Los Angeles"/>
    <s v=""/>
    <n v="6.25"/>
    <n v="9"/>
    <n v="28.399999949999998"/>
    <n v="3.1555555499999999"/>
    <n v="600"/>
    <n v="1.4999999999999999E-2"/>
    <n v="2.43583333333333"/>
    <n v="0"/>
    <n v="0"/>
    <n v="0"/>
    <n v="28.399999949999998"/>
    <x v="2342"/>
    <n v="-1"/>
    <n v="0"/>
    <s v="NA"/>
    <n v="0"/>
    <n v="0"/>
    <n v="0"/>
    <n v="25.559999954999999"/>
    <n v="-29.819999947499998"/>
    <n v="2.8399999949999994"/>
    <n v="1.4199999974999997"/>
  </r>
  <r>
    <x v="0"/>
    <s v="cheap international airline ticket"/>
    <s v="Advanced"/>
    <x v="7"/>
    <s v="Cheap International New York"/>
    <s v=""/>
    <n v="6.25"/>
    <n v="15"/>
    <n v="29.199999937500003"/>
    <n v="1.9466666625000002"/>
    <n v="383"/>
    <n v="3.91644908616188E-2"/>
    <n v="6.2586684073107097"/>
    <n v="0"/>
    <n v="0"/>
    <n v="0"/>
    <n v="29.199999937500003"/>
    <x v="2343"/>
    <n v="-1"/>
    <n v="0"/>
    <s v="NA"/>
    <n v="0"/>
    <n v="0"/>
    <n v="0"/>
    <n v="26.279999943750003"/>
    <n v="-30.659999934375005"/>
    <n v="2.9199999937500003"/>
    <n v="1.4599999968750019"/>
  </r>
  <r>
    <x v="0"/>
    <s v="new york to paris flight"/>
    <s v="Standard"/>
    <x v="12"/>
    <s v="Paris"/>
    <s v=""/>
    <n v="6.25"/>
    <n v="22"/>
    <n v="29.599999824999994"/>
    <n v="1.3454545374999998"/>
    <n v="316"/>
    <n v="6.9620253164557E-2"/>
    <n v="1.3042721518987299"/>
    <n v="0"/>
    <n v="0"/>
    <n v="0"/>
    <n v="29.599999824999994"/>
    <x v="2344"/>
    <n v="-1"/>
    <n v="0"/>
    <s v="NA"/>
    <n v="0"/>
    <n v="0"/>
    <n v="0"/>
    <n v="26.639999842499996"/>
    <n v="-31.079999816249995"/>
    <n v="2.9599999824999976"/>
    <n v="1.4799999912500006"/>
  </r>
  <r>
    <x v="0"/>
    <s v="cheap international airfare"/>
    <s v="Advanced"/>
    <x v="11"/>
    <s v="Cheap International Houston"/>
    <s v=""/>
    <n v="6.25"/>
    <n v="9"/>
    <n v="30.074999962500002"/>
    <n v="3.3416666625000002"/>
    <n v="188"/>
    <n v="4.7872340425531901E-2"/>
    <n v="2.7450000000000001"/>
    <n v="0"/>
    <n v="0"/>
    <n v="0"/>
    <n v="30.074999962500002"/>
    <x v="2345"/>
    <n v="-1"/>
    <n v="0"/>
    <s v="NA"/>
    <n v="0"/>
    <n v="0"/>
    <n v="0"/>
    <n v="27.067499966250001"/>
    <n v="-31.578749960625004"/>
    <n v="3.0074999962500009"/>
    <n v="1.5037499981250022"/>
  </r>
  <r>
    <x v="0"/>
    <s v="cheap international airfare"/>
    <s v="Advanced"/>
    <x v="7"/>
    <s v="Cheap International New York"/>
    <s v=""/>
    <n v="6.25"/>
    <n v="12"/>
    <n v="30.624999900000006"/>
    <n v="2.5520833250000003"/>
    <n v="583"/>
    <n v="2.0583190394511203E-2"/>
    <n v="3.24799313893653"/>
    <n v="0"/>
    <n v="0"/>
    <n v="0"/>
    <n v="30.624999900000006"/>
    <x v="2346"/>
    <n v="-1"/>
    <n v="0"/>
    <s v="NA"/>
    <n v="0"/>
    <n v="0"/>
    <n v="0"/>
    <n v="27.562499910000007"/>
    <n v="-32.156249895000009"/>
    <n v="3.0624999899999992"/>
    <n v="1.5312499950000031"/>
  </r>
  <r>
    <x v="0"/>
    <s v="international flight"/>
    <s v="Advanced"/>
    <x v="10"/>
    <s v="International Boston"/>
    <s v=""/>
    <n v="6.25"/>
    <n v="30"/>
    <n v="32.262499874999996"/>
    <n v="1.0754166624999999"/>
    <n v="691"/>
    <n v="4.3415340086830699E-2"/>
    <n v="1.22643994211288"/>
    <n v="0"/>
    <n v="0"/>
    <n v="0"/>
    <n v="32.262499874999996"/>
    <x v="2347"/>
    <n v="-1"/>
    <n v="0"/>
    <s v="NA"/>
    <n v="0"/>
    <n v="0"/>
    <n v="0"/>
    <n v="29.036249887499999"/>
    <n v="-33.875624868749995"/>
    <n v="3.2262499874999975"/>
    <n v="1.6131249937499987"/>
  </r>
  <r>
    <x v="0"/>
    <s v="cheap international airline ticket"/>
    <s v="Advanced"/>
    <x v="5"/>
    <s v="Cheap International San Francisco"/>
    <s v=""/>
    <n v="6.25"/>
    <n v="16"/>
    <n v="33.462499999999999"/>
    <n v="2.0914062499999999"/>
    <n v="1556"/>
    <n v="1.02827763496144E-2"/>
    <n v="1.9506298200514101"/>
    <n v="0"/>
    <n v="0"/>
    <n v="0"/>
    <n v="33.462499999999999"/>
    <x v="2348"/>
    <n v="-1"/>
    <n v="0"/>
    <s v="NA"/>
    <n v="0"/>
    <n v="0"/>
    <n v="0"/>
    <n v="30.116250000000001"/>
    <n v="-35.135624999999997"/>
    <n v="3.3462499999999977"/>
    <n v="1.6731249999999989"/>
  </r>
  <r>
    <x v="0"/>
    <s v="france airline"/>
    <s v="Standard"/>
    <x v="12"/>
    <s v="France"/>
    <s v=""/>
    <n v="6.25"/>
    <n v="44"/>
    <n v="33.6749996"/>
    <n v="0.76534089999999999"/>
    <n v="1149"/>
    <n v="3.82941688424717E-2"/>
    <n v="1.01126196692776"/>
    <n v="0"/>
    <n v="0"/>
    <n v="0"/>
    <n v="33.6749996"/>
    <x v="2349"/>
    <n v="-1"/>
    <n v="0"/>
    <s v="NA"/>
    <n v="0"/>
    <n v="0"/>
    <n v="0"/>
    <n v="30.30749964"/>
    <n v="-35.358749580000001"/>
    <n v="3.36749996"/>
    <n v="1.6837499800000018"/>
  </r>
  <r>
    <x v="0"/>
    <s v="athens travel"/>
    <s v="Advanced"/>
    <x v="0"/>
    <s v="Athens"/>
    <s v=""/>
    <n v="6.25"/>
    <n v="12"/>
    <n v="33.774999899999997"/>
    <n v="2.8145833250000001"/>
    <n v="743"/>
    <n v="1.61507402422611E-2"/>
    <n v="1.1794347240915199"/>
    <n v="0"/>
    <n v="0"/>
    <n v="0"/>
    <n v="33.774999899999997"/>
    <x v="2350"/>
    <n v="-1"/>
    <n v="0"/>
    <s v="NA"/>
    <n v="0"/>
    <n v="0"/>
    <n v="0"/>
    <n v="30.397499909999997"/>
    <n v="-35.463749894999999"/>
    <n v="3.3774999900000005"/>
    <n v="1.688749995000002"/>
  </r>
  <r>
    <x v="0"/>
    <s v="europe travel"/>
    <s v="Advanced"/>
    <x v="0"/>
    <s v="Europe"/>
    <s v=""/>
    <n v="6.25"/>
    <n v="16"/>
    <n v="34.762500000000003"/>
    <n v="2.1726562500000002"/>
    <n v="1548"/>
    <n v="1.0335917312661501E-2"/>
    <n v="1.84618863049096"/>
    <n v="0"/>
    <n v="0"/>
    <n v="0"/>
    <n v="34.762500000000003"/>
    <x v="2351"/>
    <n v="-1"/>
    <n v="0"/>
    <s v="NA"/>
    <n v="0"/>
    <n v="0"/>
    <n v="0"/>
    <n v="31.286250000000003"/>
    <n v="-36.500625000000007"/>
    <n v="3.4762500000000003"/>
    <n v="1.7381250000000037"/>
  </r>
  <r>
    <x v="0"/>
    <s v="airline ticket to france"/>
    <s v="Standard"/>
    <x v="12"/>
    <s v="France"/>
    <s v=""/>
    <n v="6.25"/>
    <n v="30"/>
    <n v="34.974999749999995"/>
    <n v="1.1658333249999999"/>
    <n v="575"/>
    <n v="5.21739130434783E-2"/>
    <n v="1.0343304347826101"/>
    <n v="0"/>
    <n v="0"/>
    <n v="0"/>
    <n v="34.974999749999995"/>
    <x v="2352"/>
    <n v="-1"/>
    <n v="0"/>
    <s v="NA"/>
    <n v="0"/>
    <n v="0"/>
    <n v="0"/>
    <n v="31.477499774999995"/>
    <n v="-36.723749737499993"/>
    <n v="3.4974999750000002"/>
    <n v="1.7487499874999983"/>
  </r>
  <r>
    <x v="0"/>
    <s v="international airline ticket"/>
    <s v="Advanced"/>
    <x v="9"/>
    <s v="International Detroit"/>
    <s v=""/>
    <n v="6.25"/>
    <n v="9"/>
    <n v="35.262499949999999"/>
    <n v="3.9180555500000001"/>
    <n v="507"/>
    <n v="1.7751479289940798E-2"/>
    <n v="4.1886193293885601"/>
    <n v="0"/>
    <n v="0"/>
    <n v="0"/>
    <n v="35.262499949999999"/>
    <x v="2353"/>
    <n v="-1"/>
    <n v="0"/>
    <s v="NA"/>
    <n v="0"/>
    <n v="0"/>
    <n v="0"/>
    <n v="31.736249954999998"/>
    <n v="-37.025624947499999"/>
    <n v="3.5262499950000006"/>
    <n v="1.7631249975000003"/>
  </r>
  <r>
    <x v="0"/>
    <s v="europe airfare"/>
    <s v="Advanced"/>
    <x v="15"/>
    <s v="Europe Chicago"/>
    <s v=""/>
    <n v="6.25"/>
    <n v="16"/>
    <n v="35.637500000000003"/>
    <n v="2.2273437500000002"/>
    <n v="84"/>
    <n v="0.19047619047619002"/>
    <n v="1.30821428571429"/>
    <n v="0"/>
    <n v="0"/>
    <n v="0"/>
    <n v="35.637500000000003"/>
    <x v="2354"/>
    <n v="-1"/>
    <n v="0"/>
    <s v="NA"/>
    <n v="0"/>
    <n v="0"/>
    <n v="0"/>
    <n v="32.073750000000004"/>
    <n v="-37.419375000000002"/>
    <n v="3.5637499999999989"/>
    <n v="1.7818749999999994"/>
  </r>
  <r>
    <x v="0"/>
    <s v="international airfare"/>
    <s v="Advanced"/>
    <x v="5"/>
    <s v="International San Francisco"/>
    <s v=""/>
    <n v="6.25"/>
    <n v="17"/>
    <n v="36.837499962499997"/>
    <n v="2.1669117624999998"/>
    <n v="997"/>
    <n v="1.7051153460381101E-2"/>
    <n v="1.4127983951855601"/>
    <n v="0"/>
    <n v="0"/>
    <n v="0"/>
    <n v="36.837499962499997"/>
    <x v="2355"/>
    <n v="-1"/>
    <n v="0"/>
    <s v="NA"/>
    <n v="0"/>
    <n v="0"/>
    <n v="0"/>
    <n v="33.153749966249997"/>
    <n v="-38.679374960624997"/>
    <n v="3.6837499962500004"/>
    <n v="1.8418749981250002"/>
  </r>
  <r>
    <x v="0"/>
    <s v="europe flight"/>
    <s v="Advanced"/>
    <x v="15"/>
    <s v="Europe Chicago"/>
    <s v=""/>
    <n v="6.25"/>
    <n v="15"/>
    <n v="37.324999875000003"/>
    <n v="2.4883333250000002"/>
    <n v="205"/>
    <n v="7.3170731707317097E-2"/>
    <n v="1.3249756097561001"/>
    <n v="0"/>
    <n v="0"/>
    <n v="0"/>
    <n v="37.324999875000003"/>
    <x v="2356"/>
    <n v="-1"/>
    <n v="0"/>
    <s v="NA"/>
    <n v="0"/>
    <n v="0"/>
    <n v="0"/>
    <n v="33.592499887500004"/>
    <n v="-39.191249868750006"/>
    <n v="3.7324999874999989"/>
    <n v="1.866249993750003"/>
  </r>
  <r>
    <x v="0"/>
    <s v="international airport"/>
    <s v="Advanced"/>
    <x v="1"/>
    <s v="International DC"/>
    <s v=""/>
    <n v="6.25"/>
    <n v="12"/>
    <n v="38.149999949999994"/>
    <n v="3.1791666624999997"/>
    <n v="657"/>
    <n v="1.8264840182648401E-2"/>
    <n v="1.65684931506849"/>
    <n v="0"/>
    <n v="0"/>
    <n v="0"/>
    <n v="38.149999949999994"/>
    <x v="2357"/>
    <n v="-1"/>
    <n v="0"/>
    <s v="NA"/>
    <n v="0"/>
    <n v="0"/>
    <n v="0"/>
    <n v="34.334999954999994"/>
    <n v="-40.057499947499998"/>
    <n v="3.8149999950000009"/>
    <n v="1.907499997500004"/>
  </r>
  <r>
    <x v="0"/>
    <s v="paris plane tickets"/>
    <s v="Standard"/>
    <x v="12"/>
    <s v="Paris"/>
    <s v=""/>
    <n v="6.25"/>
    <n v="28"/>
    <n v="39.324999699999999"/>
    <n v="1.404464275"/>
    <n v="297"/>
    <n v="9.4276094276094305E-2"/>
    <n v="1.06498316498316"/>
    <n v="0"/>
    <n v="0"/>
    <n v="0"/>
    <n v="39.324999699999999"/>
    <x v="2358"/>
    <n v="-1"/>
    <n v="0"/>
    <s v="NA"/>
    <n v="0"/>
    <n v="0"/>
    <n v="0"/>
    <n v="35.392499729999997"/>
    <n v="-41.291249685000004"/>
    <n v="3.9324999700000021"/>
    <n v="1.9662499850000046"/>
  </r>
  <r>
    <x v="0"/>
    <s v="international flight"/>
    <s v="Advanced"/>
    <x v="9"/>
    <s v="International Detroit"/>
    <s v=""/>
    <n v="6.25"/>
    <n v="36"/>
    <n v="40.212499950000002"/>
    <n v="1.1170138875"/>
    <n v="367"/>
    <n v="9.8092643051771095E-2"/>
    <n v="1.12141689373297"/>
    <n v="0"/>
    <n v="0"/>
    <n v="0"/>
    <n v="40.212499950000002"/>
    <x v="2359"/>
    <n v="-1"/>
    <n v="0"/>
    <s v="NA"/>
    <n v="0"/>
    <n v="0"/>
    <n v="0"/>
    <n v="36.191249955000004"/>
    <n v="-42.223124947500004"/>
    <n v="4.021249994999998"/>
    <n v="2.0106249975000026"/>
  </r>
  <r>
    <x v="0"/>
    <s v="international flight"/>
    <s v="Advanced"/>
    <x v="8"/>
    <s v="International Miami"/>
    <s v=""/>
    <n v="6.25"/>
    <n v="31"/>
    <n v="40.574999837499995"/>
    <n v="1.3088709624999999"/>
    <n v="342"/>
    <n v="9.0643274853801206E-2"/>
    <n v="1.1541520467836299"/>
    <n v="0"/>
    <n v="0"/>
    <n v="0"/>
    <n v="40.574999837499995"/>
    <x v="2360"/>
    <n v="-1"/>
    <n v="0"/>
    <s v="NA"/>
    <n v="0"/>
    <n v="0"/>
    <n v="0"/>
    <n v="36.517499853749996"/>
    <n v="-42.603749829374998"/>
    <n v="4.0574999837499988"/>
    <n v="2.0287499918750029"/>
  </r>
  <r>
    <x v="0"/>
    <s v="cheap international airfare"/>
    <s v="Advanced"/>
    <x v="5"/>
    <s v="Cheap International San Francisco"/>
    <s v=""/>
    <n v="6.25"/>
    <n v="15"/>
    <n v="41.749999874999993"/>
    <n v="2.7833333249999996"/>
    <n v="463"/>
    <n v="3.2397408207343402E-2"/>
    <n v="3.2839956803455701"/>
    <n v="0"/>
    <n v="0"/>
    <n v="0"/>
    <n v="41.749999874999993"/>
    <x v="2361"/>
    <n v="-1"/>
    <n v="0"/>
    <s v="NA"/>
    <n v="0"/>
    <n v="0"/>
    <n v="0"/>
    <n v="37.574999887499992"/>
    <n v="-43.837499868749994"/>
    <n v="4.1749999875000015"/>
    <n v="2.0874999937500007"/>
  </r>
  <r>
    <x v="0"/>
    <s v="paris airport"/>
    <s v="Standard"/>
    <x v="12"/>
    <s v="Paris"/>
    <s v=""/>
    <n v="6.25"/>
    <n v="23"/>
    <n v="42.849999924999999"/>
    <n v="1.863043475"/>
    <n v="2435"/>
    <n v="9.4455852156057514E-3"/>
    <n v="1.03452156057495"/>
    <n v="0"/>
    <n v="0"/>
    <n v="0"/>
    <n v="42.849999924999999"/>
    <x v="2362"/>
    <n v="-1"/>
    <n v="0"/>
    <s v="NA"/>
    <n v="0"/>
    <n v="0"/>
    <n v="0"/>
    <n v="38.564999932500001"/>
    <n v="-44.992499921250001"/>
    <n v="4.2849999924999977"/>
    <n v="2.1424999962500024"/>
  </r>
  <r>
    <x v="0"/>
    <s v="international airfare"/>
    <s v="Advanced"/>
    <x v="17"/>
    <s v="International Los Angeles"/>
    <s v=""/>
    <n v="6.25"/>
    <n v="23"/>
    <n v="43.61249995"/>
    <n v="1.8961956499999999"/>
    <n v="335"/>
    <n v="6.8656716417910504E-2"/>
    <n v="1.26268656716418"/>
    <n v="0"/>
    <n v="0"/>
    <n v="0"/>
    <n v="43.61249995"/>
    <x v="2363"/>
    <n v="-1"/>
    <n v="0"/>
    <s v="NA"/>
    <n v="0"/>
    <n v="0"/>
    <n v="0"/>
    <n v="39.251249954999999"/>
    <n v="-45.793124947500004"/>
    <n v="4.3612499950000014"/>
    <n v="2.1806249975000043"/>
  </r>
  <r>
    <x v="0"/>
    <s v="cheap international flights"/>
    <s v="Advanced"/>
    <x v="19"/>
    <s v="Cheap International Atlanta"/>
    <s v=""/>
    <n v="6.25"/>
    <n v="13"/>
    <n v="45.512499987500007"/>
    <n v="3.5009615375000003"/>
    <n v="506"/>
    <n v="2.5691699604743098E-2"/>
    <n v="6.88845849802372"/>
    <n v="0"/>
    <n v="0"/>
    <n v="0"/>
    <n v="45.512499987500007"/>
    <x v="2364"/>
    <n v="-1"/>
    <n v="0"/>
    <s v="NA"/>
    <n v="0"/>
    <n v="0"/>
    <n v="0"/>
    <n v="40.961249988750005"/>
    <n v="-47.788124986875012"/>
    <n v="4.5512499987500021"/>
    <n v="2.2756249993750046"/>
  </r>
  <r>
    <x v="0"/>
    <s v="cheap international air ticket"/>
    <s v="Advanced"/>
    <x v="7"/>
    <s v="Cheap International New York"/>
    <s v=""/>
    <n v="6.25"/>
    <n v="13"/>
    <n v="46.15"/>
    <n v="3.55"/>
    <n v="436"/>
    <n v="2.9816513761467899E-2"/>
    <n v="4.1795183486238496"/>
    <n v="0"/>
    <n v="0"/>
    <n v="0"/>
    <n v="46.15"/>
    <x v="2365"/>
    <n v="-1"/>
    <n v="0"/>
    <s v="NA"/>
    <n v="0"/>
    <n v="0"/>
    <n v="0"/>
    <n v="41.534999999999997"/>
    <n v="-48.457500000000003"/>
    <n v="4.615000000000002"/>
    <n v="2.3075000000000045"/>
  </r>
  <r>
    <x v="0"/>
    <s v="flight to venice"/>
    <s v="Advanced"/>
    <x v="0"/>
    <s v="Venice"/>
    <s v=""/>
    <n v="6.25"/>
    <n v="32"/>
    <n v="46.9"/>
    <n v="1.465625"/>
    <n v="5688"/>
    <n v="5.6258790436005601E-3"/>
    <n v="1.0023206751054901"/>
    <n v="0"/>
    <n v="0"/>
    <n v="0"/>
    <n v="46.9"/>
    <x v="2366"/>
    <n v="-1"/>
    <n v="0"/>
    <s v="NA"/>
    <n v="0"/>
    <n v="0"/>
    <n v="0"/>
    <n v="42.21"/>
    <n v="-49.244999999999997"/>
    <n v="4.6899999999999977"/>
    <n v="2.3449999999999989"/>
  </r>
  <r>
    <x v="0"/>
    <s v="international flight"/>
    <s v="Advanced"/>
    <x v="14"/>
    <s v="International Philadelphia"/>
    <s v=""/>
    <n v="6.25"/>
    <n v="35"/>
    <n v="47.612499812500005"/>
    <n v="1.3603571375000001"/>
    <n v="401"/>
    <n v="8.7281795511221991E-2"/>
    <n v="1.2595511221945099"/>
    <n v="0"/>
    <n v="0"/>
    <n v="0"/>
    <n v="47.612499812500005"/>
    <x v="2367"/>
    <n v="-1"/>
    <n v="0"/>
    <s v="NA"/>
    <n v="0"/>
    <n v="0"/>
    <n v="0"/>
    <n v="42.851249831250009"/>
    <n v="-49.993124803125006"/>
    <n v="4.7612499812499962"/>
    <n v="2.3806249906250017"/>
  </r>
  <r>
    <x v="0"/>
    <s v="cheap international airfare"/>
    <s v="Advanced"/>
    <x v="17"/>
    <s v="Cheap International Los Angeles"/>
    <s v=""/>
    <n v="6.25"/>
    <n v="17"/>
    <n v="49.437499825000003"/>
    <n v="2.9080882250000002"/>
    <n v="402"/>
    <n v="4.2288557213930399E-2"/>
    <n v="3.5814925373134301"/>
    <n v="0"/>
    <n v="0"/>
    <n v="0"/>
    <n v="49.437499825000003"/>
    <x v="2368"/>
    <n v="-1"/>
    <n v="0"/>
    <s v="NA"/>
    <n v="0"/>
    <n v="0"/>
    <n v="0"/>
    <n v="44.493749842500002"/>
    <n v="-51.909374816250008"/>
    <n v="4.9437499825000017"/>
    <n v="2.4718749912500044"/>
  </r>
  <r>
    <x v="0"/>
    <s v="international airport"/>
    <s v="Advanced"/>
    <x v="10"/>
    <s v="International Boston"/>
    <s v=""/>
    <n v="6.25"/>
    <n v="14"/>
    <n v="50.124999924999997"/>
    <n v="3.5803571375000001"/>
    <n v="805"/>
    <n v="1.7391304347826101E-2"/>
    <n v="2.2043354037267102"/>
    <n v="0"/>
    <n v="0"/>
    <n v="0"/>
    <n v="50.124999924999997"/>
    <x v="2369"/>
    <n v="-1"/>
    <n v="0"/>
    <s v="NA"/>
    <n v="0"/>
    <n v="0"/>
    <n v="0"/>
    <n v="45.1124999325"/>
    <n v="-52.631249921250003"/>
    <n v="5.0124999924999969"/>
    <n v="2.5062499962500056"/>
  </r>
  <r>
    <x v="0"/>
    <s v="cheap international airline ticket"/>
    <s v="Advanced"/>
    <x v="17"/>
    <s v="Cheap International Los Angeles"/>
    <s v=""/>
    <n v="6.25"/>
    <n v="21"/>
    <n v="50.887499774999995"/>
    <n v="2.4232142749999999"/>
    <n v="284"/>
    <n v="7.3943661971830998E-2"/>
    <n v="5.6146830985915503"/>
    <n v="0"/>
    <n v="0"/>
    <n v="0"/>
    <n v="50.887499774999995"/>
    <x v="2370"/>
    <n v="-1"/>
    <n v="0"/>
    <s v="NA"/>
    <n v="0"/>
    <n v="0"/>
    <n v="0"/>
    <n v="45.798749797499994"/>
    <n v="-53.431874763749995"/>
    <n v="5.0887499775000009"/>
    <n v="2.5443749887500005"/>
  </r>
  <r>
    <x v="0"/>
    <s v="international airport"/>
    <s v="Advanced"/>
    <x v="5"/>
    <s v="International San Francisco"/>
    <s v=""/>
    <n v="6.25"/>
    <n v="17"/>
    <n v="52.0625"/>
    <n v="3.0625"/>
    <n v="756"/>
    <n v="2.2486772486772503E-2"/>
    <n v="1.98289682539683"/>
    <n v="0"/>
    <n v="0"/>
    <n v="0"/>
    <n v="52.0625"/>
    <x v="2371"/>
    <n v="-1"/>
    <n v="0"/>
    <s v="NA"/>
    <n v="0"/>
    <n v="0"/>
    <n v="0"/>
    <n v="46.856250000000003"/>
    <n v="-54.665625000000006"/>
    <n v="5.2062499999999972"/>
    <n v="2.6031250000000057"/>
  </r>
  <r>
    <x v="0"/>
    <s v="international flights"/>
    <s v="Advanced"/>
    <x v="19"/>
    <s v="International Atlanta"/>
    <s v=""/>
    <n v="6.25"/>
    <n v="36"/>
    <n v="52.862499899999996"/>
    <n v="1.4684027749999999"/>
    <n v="420"/>
    <n v="8.5714285714285687E-2"/>
    <n v="1.25052380952381"/>
    <n v="0"/>
    <n v="0"/>
    <n v="0"/>
    <n v="52.862499899999996"/>
    <x v="2372"/>
    <n v="-1"/>
    <n v="0"/>
    <s v="NA"/>
    <n v="0"/>
    <n v="0"/>
    <n v="0"/>
    <n v="47.576249909999994"/>
    <n v="-55.505624894999997"/>
    <n v="5.2862499900000017"/>
    <n v="2.6431249950000009"/>
  </r>
  <r>
    <x v="0"/>
    <s v="international airline ticket"/>
    <s v="Advanced"/>
    <x v="11"/>
    <s v="International Houston"/>
    <s v=""/>
    <n v="6.25"/>
    <n v="14"/>
    <n v="53.08749985"/>
    <n v="3.7919642749999998"/>
    <n v="585"/>
    <n v="2.3931623931623899E-2"/>
    <n v="4.4110598290598304"/>
    <n v="0"/>
    <n v="0"/>
    <n v="0"/>
    <n v="53.08749985"/>
    <x v="2373"/>
    <n v="-1"/>
    <n v="0"/>
    <s v="NA"/>
    <n v="0"/>
    <n v="0"/>
    <n v="0"/>
    <n v="47.778749865000002"/>
    <n v="-55.741874842500003"/>
    <n v="5.3087499849999986"/>
    <n v="2.6543749925000029"/>
  </r>
  <r>
    <x v="0"/>
    <s v="international airfare"/>
    <s v="Advanced"/>
    <x v="7"/>
    <s v="International New York"/>
    <s v=""/>
    <n v="6.25"/>
    <n v="22"/>
    <n v="53.249999824999996"/>
    <n v="2.4204545374999999"/>
    <n v="589"/>
    <n v="3.7351443123938899E-2"/>
    <n v="1.0630730050933801"/>
    <n v="0"/>
    <n v="0"/>
    <n v="0"/>
    <n v="53.249999824999996"/>
    <x v="2374"/>
    <n v="-1"/>
    <n v="0"/>
    <s v="NA"/>
    <n v="0"/>
    <n v="0"/>
    <n v="0"/>
    <n v="47.9249998425"/>
    <n v="-55.912499816249998"/>
    <n v="5.3249999824999961"/>
    <n v="2.6624999912500016"/>
  </r>
  <r>
    <x v="0"/>
    <s v="international flight"/>
    <s v="Advanced"/>
    <x v="5"/>
    <s v="International San Francisco"/>
    <s v=""/>
    <n v="6.25"/>
    <n v="44"/>
    <n v="59.249999600000002"/>
    <n v="1.3465909"/>
    <n v="2826"/>
    <n v="1.55697098372258E-2"/>
    <n v="1.08370134465676"/>
    <n v="0"/>
    <n v="0"/>
    <n v="0"/>
    <n v="59.249999600000002"/>
    <x v="2375"/>
    <n v="-1"/>
    <n v="0"/>
    <s v="NA"/>
    <n v="0"/>
    <n v="0"/>
    <n v="0"/>
    <n v="53.324999640000001"/>
    <n v="-62.212499580000006"/>
    <n v="5.924999960000001"/>
    <n v="2.962499980000004"/>
  </r>
  <r>
    <x v="0"/>
    <s v="international flight"/>
    <s v="Advanced"/>
    <x v="1"/>
    <s v="International DC"/>
    <s v=""/>
    <n v="6.25"/>
    <n v="51"/>
    <n v="61.649999774999998"/>
    <n v="1.2088235249999999"/>
    <n v="2863"/>
    <n v="1.7813482361159601E-2"/>
    <n v="1.0533216905344001"/>
    <n v="0"/>
    <n v="0"/>
    <n v="0"/>
    <n v="61.649999774999998"/>
    <x v="2376"/>
    <n v="-1"/>
    <n v="0"/>
    <s v="NA"/>
    <n v="0"/>
    <n v="0"/>
    <n v="0"/>
    <n v="55.484999797500002"/>
    <n v="-64.732499763749999"/>
    <n v="6.1649999774999955"/>
    <n v="3.0824999887500013"/>
  </r>
  <r>
    <x v="0"/>
    <s v="international airline ticket"/>
    <s v="Advanced"/>
    <x v="17"/>
    <s v="International Los Angeles"/>
    <s v=""/>
    <n v="6.25"/>
    <n v="21"/>
    <n v="62.574999899999995"/>
    <n v="2.9797618999999997"/>
    <n v="1963"/>
    <n v="1.0697911360162999E-2"/>
    <n v="4.6811614875191001"/>
    <n v="0"/>
    <n v="0"/>
    <n v="0"/>
    <n v="62.574999899999995"/>
    <x v="2377"/>
    <n v="-1"/>
    <n v="0"/>
    <s v="NA"/>
    <n v="0"/>
    <n v="0"/>
    <n v="0"/>
    <n v="56.317499909999995"/>
    <n v="-65.703749895000001"/>
    <n v="6.2574999899999995"/>
    <n v="3.1287499950000068"/>
  </r>
  <r>
    <x v="0"/>
    <s v="international airfare"/>
    <s v="Advanced"/>
    <x v="1"/>
    <s v="International DC"/>
    <s v=""/>
    <n v="6.25"/>
    <n v="28"/>
    <n v="63.724999799999999"/>
    <n v="2.27589285"/>
    <n v="1164"/>
    <n v="2.40549828178694E-2"/>
    <n v="1.18372852233677"/>
    <n v="0"/>
    <n v="0"/>
    <n v="0"/>
    <n v="63.724999799999999"/>
    <x v="2378"/>
    <n v="-1"/>
    <n v="0"/>
    <s v="NA"/>
    <n v="0"/>
    <n v="0"/>
    <n v="0"/>
    <n v="57.352499819999998"/>
    <n v="-66.911249789999999"/>
    <n v="6.3724999800000006"/>
    <n v="3.1862499900000003"/>
  </r>
  <r>
    <x v="0"/>
    <s v="france airfare"/>
    <s v="Standard"/>
    <x v="12"/>
    <s v="France"/>
    <s v=""/>
    <n v="6.25"/>
    <n v="51"/>
    <n v="64.887499537499991"/>
    <n v="1.2723039125"/>
    <n v="379"/>
    <n v="0.134564643799472"/>
    <n v="1.10691292875989"/>
    <n v="0"/>
    <n v="0"/>
    <n v="0"/>
    <n v="64.887499537499991"/>
    <x v="2379"/>
    <n v="-1"/>
    <n v="0"/>
    <s v="NA"/>
    <n v="0"/>
    <n v="0"/>
    <n v="0"/>
    <n v="58.398749583749996"/>
    <n v="-68.131874514374999"/>
    <n v="6.4887499537499949"/>
    <n v="3.2443749768750081"/>
  </r>
  <r>
    <x v="0"/>
    <s v="international airfare"/>
    <s v="Advanced"/>
    <x v="15"/>
    <s v="International Chicago"/>
    <s v=""/>
    <n v="6.25"/>
    <n v="26"/>
    <n v="65.149999850000015"/>
    <n v="2.5057692250000003"/>
    <n v="486"/>
    <n v="5.3497942386831303E-2"/>
    <n v="1.4560699588477399"/>
    <n v="0"/>
    <n v="0"/>
    <n v="0"/>
    <n v="65.149999850000015"/>
    <x v="2380"/>
    <n v="-1"/>
    <n v="0"/>
    <s v="NA"/>
    <n v="0"/>
    <n v="0"/>
    <n v="0"/>
    <n v="58.634999865000012"/>
    <n v="-68.407499842500016"/>
    <n v="6.5149999850000029"/>
    <n v="3.2574999925000014"/>
  </r>
  <r>
    <x v="0"/>
    <s v="international airline ticket"/>
    <s v="Advanced"/>
    <x v="14"/>
    <s v="International Philadelphia"/>
    <s v=""/>
    <n v="6.25"/>
    <n v="17"/>
    <n v="65.299999862500002"/>
    <n v="3.8411764625"/>
    <n v="1015"/>
    <n v="1.6748768472906399E-2"/>
    <n v="3.7888177339901499"/>
    <n v="0"/>
    <n v="0"/>
    <n v="0"/>
    <n v="65.299999862500002"/>
    <x v="2381"/>
    <n v="-1"/>
    <n v="0"/>
    <s v="NA"/>
    <n v="0"/>
    <n v="0"/>
    <n v="0"/>
    <n v="58.769999876250004"/>
    <n v="-68.564999855625004"/>
    <n v="6.5299999862499973"/>
    <n v="3.2649999931250022"/>
  </r>
  <r>
    <x v="0"/>
    <s v="international airline ticket"/>
    <s v="Advanced"/>
    <x v="15"/>
    <s v="International Chicago"/>
    <s v=""/>
    <n v="6.25"/>
    <n v="27"/>
    <n v="65.637499837500002"/>
    <n v="2.4310185125000001"/>
    <n v="823"/>
    <n v="3.2806804374240599E-2"/>
    <n v="3.2814823815309802"/>
    <n v="0"/>
    <n v="0"/>
    <n v="0"/>
    <n v="65.637499837500002"/>
    <x v="2382"/>
    <n v="-1"/>
    <n v="0"/>
    <s v="NA"/>
    <n v="0"/>
    <n v="0"/>
    <n v="0"/>
    <n v="59.073749853750002"/>
    <n v="-68.919374829375002"/>
    <n v="6.5637499837500002"/>
    <n v="3.2818749918750001"/>
  </r>
  <r>
    <x v="0"/>
    <s v="international flight"/>
    <s v="Advanced"/>
    <x v="17"/>
    <s v="International Los Angeles"/>
    <s v=""/>
    <n v="6.25"/>
    <n v="56"/>
    <n v="68.487499499999998"/>
    <n v="1.2229910625"/>
    <n v="917"/>
    <n v="6.1068702290076306E-2"/>
    <n v="1.2116357688113399"/>
    <n v="0"/>
    <n v="0"/>
    <n v="0"/>
    <n v="68.487499499999998"/>
    <x v="2383"/>
    <n v="-1"/>
    <n v="0"/>
    <s v="NA"/>
    <n v="0"/>
    <n v="0"/>
    <n v="0"/>
    <n v="61.63874955"/>
    <n v="-71.911874475000005"/>
    <n v="6.8487499499999984"/>
    <n v="3.4243749750000063"/>
  </r>
  <r>
    <x v="0"/>
    <s v="international airline ticket"/>
    <s v="Advanced"/>
    <x v="1"/>
    <s v="International DC"/>
    <s v=""/>
    <n v="6.25"/>
    <n v="21"/>
    <n v="68.762499750000003"/>
    <n v="3.27440475"/>
    <n v="3210"/>
    <n v="6.5420560747663607E-3"/>
    <n v="2.4611152647975101"/>
    <n v="0"/>
    <n v="0"/>
    <n v="0"/>
    <n v="68.762499750000003"/>
    <x v="2384"/>
    <n v="-1"/>
    <n v="0"/>
    <s v="NA"/>
    <n v="0"/>
    <n v="0"/>
    <n v="0"/>
    <n v="61.886249775000003"/>
    <n v="-72.200624737500007"/>
    <n v="6.8762499750000003"/>
    <n v="3.4381249875000037"/>
  </r>
  <r>
    <x v="0"/>
    <s v="cheap international flight"/>
    <s v="Advanced"/>
    <x v="14"/>
    <s v="Cheap International Philadelphia"/>
    <s v=""/>
    <n v="6.25"/>
    <n v="17"/>
    <n v="71.662499974999989"/>
    <n v="4.2154411749999996"/>
    <n v="698"/>
    <n v="2.4355300859598899E-2"/>
    <n v="3.0883094555873898"/>
    <n v="0"/>
    <n v="0"/>
    <n v="0"/>
    <n v="71.662499974999989"/>
    <x v="2385"/>
    <n v="-1"/>
    <n v="0"/>
    <s v="NA"/>
    <n v="0"/>
    <n v="0"/>
    <n v="0"/>
    <n v="64.496249977499986"/>
    <n v="-75.245624973749997"/>
    <n v="7.1662499975000031"/>
    <n v="3.5831249987500087"/>
  </r>
  <r>
    <x v="0"/>
    <s v="ticket paris"/>
    <s v="Standard"/>
    <x v="12"/>
    <s v="Paris"/>
    <s v=""/>
    <n v="6.25"/>
    <n v="59"/>
    <n v="73.187499899999992"/>
    <n v="1.2404660999999999"/>
    <n v="681"/>
    <n v="8.6637298091042592E-2"/>
    <n v="1.02480176211454"/>
    <n v="0"/>
    <n v="0"/>
    <n v="0"/>
    <n v="73.187499899999992"/>
    <x v="2386"/>
    <n v="-1"/>
    <n v="0"/>
    <s v="NA"/>
    <n v="0"/>
    <n v="0"/>
    <n v="0"/>
    <n v="65.868749909999991"/>
    <n v="-76.846874894999999"/>
    <n v="7.3187499900000006"/>
    <n v="3.6593749950000074"/>
  </r>
  <r>
    <x v="0"/>
    <s v="cheap international flight"/>
    <s v="Advanced"/>
    <x v="8"/>
    <s v="Cheap International Miami"/>
    <s v=""/>
    <n v="6.25"/>
    <n v="17"/>
    <n v="75.749999949999989"/>
    <n v="4.4558823499999995"/>
    <n v="687"/>
    <n v="2.4745269286754003E-2"/>
    <n v="1.5273653566230001"/>
    <n v="0"/>
    <n v="0"/>
    <n v="0"/>
    <n v="75.749999949999989"/>
    <x v="2387"/>
    <n v="-1"/>
    <n v="0"/>
    <s v="NA"/>
    <n v="0"/>
    <n v="0"/>
    <n v="0"/>
    <n v="68.17499995499999"/>
    <n v="-79.537499947499995"/>
    <n v="7.5749999949999989"/>
    <n v="3.7874999975000065"/>
  </r>
  <r>
    <x v="0"/>
    <s v="paris tourism"/>
    <s v="Standard"/>
    <x v="12"/>
    <s v="Paris"/>
    <s v=""/>
    <n v="6.25"/>
    <n v="38"/>
    <n v="82.449999824999992"/>
    <n v="2.1697368374999999"/>
    <n v="1881"/>
    <n v="2.02020202020202E-2"/>
    <n v="1.0272248803827799"/>
    <n v="0"/>
    <n v="0"/>
    <n v="0"/>
    <n v="82.449999824999992"/>
    <x v="2388"/>
    <n v="-1"/>
    <n v="0"/>
    <s v="NA"/>
    <n v="0"/>
    <n v="0"/>
    <n v="0"/>
    <n v="74.204999842500001"/>
    <n v="-86.572499816250001"/>
    <n v="8.2449999824999907"/>
    <n v="4.1224999912500095"/>
  </r>
  <r>
    <x v="0"/>
    <s v="international airline ticket"/>
    <s v="Advanced"/>
    <x v="5"/>
    <s v="International San Francisco"/>
    <s v=""/>
    <n v="6.25"/>
    <n v="36"/>
    <n v="83.524999950000009"/>
    <n v="2.3201388875000002"/>
    <n v="2770"/>
    <n v="1.29963898916968E-2"/>
    <n v="3.0958086642599301"/>
    <n v="0"/>
    <n v="0"/>
    <n v="0"/>
    <n v="83.524999950000009"/>
    <x v="2389"/>
    <n v="-1"/>
    <n v="0"/>
    <s v="NA"/>
    <n v="0"/>
    <n v="0"/>
    <n v="0"/>
    <n v="75.172499955000006"/>
    <n v="-87.701249947500017"/>
    <n v="8.3524999950000023"/>
    <n v="4.1762499975000082"/>
  </r>
  <r>
    <x v="0"/>
    <s v="france cheap flights"/>
    <s v="Standard"/>
    <x v="12"/>
    <s v="France"/>
    <s v=""/>
    <n v="6.25"/>
    <n v="79"/>
    <n v="84.912499237500001"/>
    <n v="1.0748417625"/>
    <n v="2917"/>
    <n v="2.70826191292424E-2"/>
    <n v="1"/>
    <n v="0"/>
    <n v="0"/>
    <n v="0"/>
    <n v="84.912499237500001"/>
    <x v="2390"/>
    <n v="-1"/>
    <n v="0"/>
    <s v="NA"/>
    <n v="0"/>
    <n v="0"/>
    <n v="0"/>
    <n v="76.421249313749996"/>
    <n v="-89.15812419937501"/>
    <n v="8.4912499237500043"/>
    <n v="4.2456249618750093"/>
  </r>
  <r>
    <x v="0"/>
    <s v="italy travel"/>
    <s v="Advanced"/>
    <x v="0"/>
    <s v="Italy"/>
    <s v=""/>
    <n v="6.25"/>
    <n v="22"/>
    <n v="89.212499750000006"/>
    <n v="4.0551136250000006"/>
    <n v="3423"/>
    <n v="6.4271107215892499E-3"/>
    <n v="1.7218025124160099"/>
    <n v="0"/>
    <n v="0"/>
    <n v="0"/>
    <n v="89.212499750000006"/>
    <x v="2391"/>
    <n v="-1"/>
    <n v="0"/>
    <s v="NA"/>
    <n v="0"/>
    <n v="0"/>
    <n v="0"/>
    <n v="80.291249775000011"/>
    <n v="-93.673124737500004"/>
    <n v="8.9212499749999949"/>
    <n v="4.4606249874999975"/>
  </r>
  <r>
    <x v="0"/>
    <s v="france holidays"/>
    <s v="Standard"/>
    <x v="12"/>
    <s v="France"/>
    <s v=""/>
    <n v="6.25"/>
    <n v="96"/>
    <n v="96.974999999999994"/>
    <n v="1.0101562500000001"/>
    <n v="5221"/>
    <n v="1.83872821298602E-2"/>
    <n v="1.0009289408159401"/>
    <n v="0"/>
    <n v="0"/>
    <n v="0"/>
    <n v="96.974999999999994"/>
    <x v="2392"/>
    <n v="-1"/>
    <n v="0"/>
    <s v="NA"/>
    <n v="0"/>
    <n v="0"/>
    <n v="0"/>
    <n v="87.277500000000003"/>
    <n v="-101.82375"/>
    <n v="9.6974999999999909"/>
    <n v="4.8487500000000097"/>
  </r>
  <r>
    <x v="0"/>
    <s v="paris airline"/>
    <s v="Standard"/>
    <x v="12"/>
    <s v="Paris"/>
    <s v=""/>
    <n v="6.25"/>
    <n v="37"/>
    <n v="98.087499962500004"/>
    <n v="2.6510135125000001"/>
    <n v="363"/>
    <n v="0.10192837465564701"/>
    <n v="1.37333333333333"/>
    <n v="0"/>
    <n v="0"/>
    <n v="0"/>
    <n v="98.087499962500004"/>
    <x v="2393"/>
    <n v="-1"/>
    <n v="0"/>
    <s v="NA"/>
    <n v="0"/>
    <n v="0"/>
    <n v="0"/>
    <n v="88.278749966250004"/>
    <n v="-102.99187496062501"/>
    <n v="9.8087499962500004"/>
    <n v="4.9043749981250073"/>
  </r>
  <r>
    <x v="0"/>
    <s v="european travel"/>
    <s v="Advanced"/>
    <x v="0"/>
    <s v="Europe"/>
    <s v=""/>
    <n v="6.25"/>
    <n v="28"/>
    <n v="104.63749974999999"/>
    <n v="3.7370535624999999"/>
    <n v="3254"/>
    <n v="8.6047940995697611E-3"/>
    <n v="1.38354333128457"/>
    <n v="0"/>
    <n v="0"/>
    <n v="0"/>
    <n v="104.63749974999999"/>
    <x v="2394"/>
    <n v="-1"/>
    <n v="0"/>
    <s v="NA"/>
    <n v="0"/>
    <n v="0"/>
    <n v="0"/>
    <n v="94.17374977499999"/>
    <n v="-109.8693747375"/>
    <n v="10.463749974999999"/>
    <n v="5.2318749875000066"/>
  </r>
  <r>
    <x v="0"/>
    <s v="greece travel"/>
    <s v="Advanced"/>
    <x v="0"/>
    <s v="Greece"/>
    <s v=""/>
    <n v="6.25"/>
    <n v="24"/>
    <n v="105.02499989999998"/>
    <n v="4.3760416624999996"/>
    <n v="2021"/>
    <n v="1.1875309252845101E-2"/>
    <n v="3.2513656605640802"/>
    <n v="0"/>
    <n v="0"/>
    <n v="0"/>
    <n v="105.02499989999998"/>
    <x v="2395"/>
    <n v="-1"/>
    <n v="0"/>
    <s v="NA"/>
    <n v="0"/>
    <n v="0"/>
    <n v="0"/>
    <n v="94.522499909999993"/>
    <n v="-110.27624989499999"/>
    <n v="10.50249998999999"/>
    <n v="5.2512499950000091"/>
  </r>
  <r>
    <x v="0"/>
    <s v="international airport"/>
    <s v="Advanced"/>
    <x v="14"/>
    <s v="International Philadelphia"/>
    <s v=""/>
    <n v="6.25"/>
    <n v="23"/>
    <n v="109.01249998749999"/>
    <n v="4.7396739124999998"/>
    <n v="2538"/>
    <n v="9.0622537431048096E-3"/>
    <n v="2.8854964539007102"/>
    <n v="0"/>
    <n v="0"/>
    <n v="0"/>
    <n v="109.01249998749999"/>
    <x v="2396"/>
    <n v="-1"/>
    <n v="0"/>
    <s v="NA"/>
    <n v="0"/>
    <n v="0"/>
    <n v="0"/>
    <n v="98.111249988749989"/>
    <n v="-114.463124986875"/>
    <n v="10.901249998750004"/>
    <n v="5.4506249993750089"/>
  </r>
  <r>
    <x v="0"/>
    <s v="paris france travel"/>
    <s v="Standard"/>
    <x v="12"/>
    <s v="Paris"/>
    <s v=""/>
    <n v="6.25"/>
    <n v="55"/>
    <n v="112.37499968750002"/>
    <n v="2.0431818125000003"/>
    <n v="5318"/>
    <n v="1.03422339225273E-2"/>
    <n v="1.1239225272658899"/>
    <n v="0"/>
    <n v="0"/>
    <n v="0"/>
    <n v="112.37499968750002"/>
    <x v="2397"/>
    <n v="-1"/>
    <n v="0"/>
    <s v="NA"/>
    <n v="0"/>
    <n v="0"/>
    <n v="0"/>
    <n v="101.13749971875002"/>
    <n v="-117.99374967187502"/>
    <n v="11.237499968750001"/>
    <n v="5.6187499843750004"/>
  </r>
  <r>
    <x v="0"/>
    <s v="trips to france"/>
    <s v="Standard"/>
    <x v="12"/>
    <s v="France"/>
    <s v=""/>
    <n v="6.25"/>
    <n v="57"/>
    <n v="117.24999963750001"/>
    <n v="2.0570175375000002"/>
    <n v="972"/>
    <n v="5.8641975308641993E-2"/>
    <n v="1.18592592592593"/>
    <n v="0"/>
    <n v="0"/>
    <n v="0"/>
    <n v="117.24999963750001"/>
    <x v="2398"/>
    <n v="-1"/>
    <n v="0"/>
    <s v="NA"/>
    <n v="0"/>
    <n v="0"/>
    <n v="0"/>
    <n v="105.52499967375002"/>
    <n v="-123.11249961937501"/>
    <n v="11.724999963749994"/>
    <n v="5.8624999818750041"/>
  </r>
  <r>
    <x v="0"/>
    <s v="international airport"/>
    <s v="Advanced"/>
    <x v="15"/>
    <s v="International Chicago"/>
    <s v=""/>
    <n v="6.25"/>
    <n v="34"/>
    <n v="117.48749980000001"/>
    <n v="3.4555147000000002"/>
    <n v="1309"/>
    <n v="2.5974025974026E-2"/>
    <n v="1.69831932773109"/>
    <n v="0"/>
    <n v="0"/>
    <n v="0"/>
    <n v="117.48749980000001"/>
    <x v="2399"/>
    <n v="-1"/>
    <n v="0"/>
    <s v="NA"/>
    <n v="0"/>
    <n v="0"/>
    <n v="0"/>
    <n v="105.73874982000001"/>
    <n v="-123.36187479000002"/>
    <n v="11.748749979999999"/>
    <n v="5.8743749900000068"/>
  </r>
  <r>
    <x v="0"/>
    <s v="cheap international flight"/>
    <s v="Advanced"/>
    <x v="1"/>
    <s v="Cheap International DC"/>
    <s v=""/>
    <n v="6.25"/>
    <n v="33"/>
    <n v="131.32499984999998"/>
    <n v="3.9795454499999998"/>
    <n v="1079"/>
    <n v="3.0583873957367901E-2"/>
    <n v="2.5756997219647801"/>
    <n v="0"/>
    <n v="0"/>
    <n v="0"/>
    <n v="131.32499984999998"/>
    <x v="2400"/>
    <n v="-1"/>
    <n v="0"/>
    <s v="NA"/>
    <n v="0"/>
    <n v="0"/>
    <n v="0"/>
    <n v="118.19249986499999"/>
    <n v="-137.8912498425"/>
    <n v="13.132499984999995"/>
    <n v="6.5662499925000191"/>
  </r>
  <r>
    <x v="0"/>
    <s v="cheap international flight"/>
    <s v="Advanced"/>
    <x v="11"/>
    <s v="Cheap International Houston"/>
    <s v=""/>
    <n v="6.25"/>
    <n v="28"/>
    <n v="132.125"/>
    <n v="4.71875"/>
    <n v="1202"/>
    <n v="2.3294509151414303E-2"/>
    <n v="1.8494925124792001"/>
    <n v="0"/>
    <n v="0"/>
    <n v="0"/>
    <n v="132.125"/>
    <x v="2401"/>
    <n v="-1"/>
    <n v="0"/>
    <s v="NA"/>
    <n v="0"/>
    <n v="0"/>
    <n v="0"/>
    <n v="118.91250000000001"/>
    <n v="-138.73125000000002"/>
    <n v="13.212499999999991"/>
    <n v="6.6062500000000171"/>
  </r>
  <r>
    <x v="0"/>
    <s v="cheap international flight"/>
    <s v="Advanced"/>
    <x v="10"/>
    <s v="Cheap International Boston"/>
    <s v=""/>
    <n v="6.25"/>
    <n v="30"/>
    <n v="143.299999875"/>
    <n v="4.7766666625000003"/>
    <n v="1058"/>
    <n v="2.8355387523629497E-2"/>
    <n v="1.9583459357277899"/>
    <n v="0"/>
    <n v="0"/>
    <n v="0"/>
    <n v="143.299999875"/>
    <x v="2402"/>
    <n v="-1"/>
    <n v="0"/>
    <s v="NA"/>
    <n v="0"/>
    <n v="0"/>
    <n v="0"/>
    <n v="128.96999988749999"/>
    <n v="-150.46499986875"/>
    <n v="14.329999987500003"/>
    <n v="7.1649999937500013"/>
  </r>
  <r>
    <x v="0"/>
    <s v="spain travel"/>
    <s v="Advanced"/>
    <x v="0"/>
    <s v="Spain"/>
    <s v=""/>
    <n v="6.25"/>
    <n v="34"/>
    <n v="155.39999964999998"/>
    <n v="4.5705882249999998"/>
    <n v="2014"/>
    <n v="1.6881827209533299E-2"/>
    <n v="2.0790963257199602"/>
    <n v="0"/>
    <n v="0"/>
    <n v="0"/>
    <n v="155.39999964999998"/>
    <x v="2403"/>
    <n v="-1"/>
    <n v="0"/>
    <s v="NA"/>
    <n v="0"/>
    <n v="0"/>
    <n v="0"/>
    <n v="139.85999968499999"/>
    <n v="-163.16999963249998"/>
    <n v="15.539999964999993"/>
    <n v="7.7699999824999963"/>
  </r>
  <r>
    <x v="0"/>
    <s v="cheap international flight"/>
    <s v="Advanced"/>
    <x v="15"/>
    <s v="Cheap International Chicago"/>
    <s v=""/>
    <n v="6.25"/>
    <n v="34"/>
    <n v="158.04999960000001"/>
    <n v="4.6485294000000001"/>
    <n v="1707"/>
    <n v="1.9917984768599899E-2"/>
    <n v="1.5658230814294101"/>
    <n v="0"/>
    <n v="0"/>
    <n v="0"/>
    <n v="158.04999960000001"/>
    <x v="2404"/>
    <n v="-1"/>
    <n v="0"/>
    <s v="NA"/>
    <n v="0"/>
    <n v="0"/>
    <n v="0"/>
    <n v="142.24499964"/>
    <n v="-165.95249958000002"/>
    <n v="15.804999960000004"/>
    <n v="7.902499980000016"/>
  </r>
  <r>
    <x v="0"/>
    <s v="international airport"/>
    <s v="Advanced"/>
    <x v="7"/>
    <s v="International New York"/>
    <s v=""/>
    <n v="6.25"/>
    <n v="49"/>
    <n v="187.19999996250002"/>
    <n v="3.8204081625000001"/>
    <n v="2315"/>
    <n v="2.1166306695464397E-2"/>
    <n v="2.0308380129589598"/>
    <n v="0"/>
    <n v="0"/>
    <n v="0"/>
    <n v="187.19999996250002"/>
    <x v="2405"/>
    <n v="-1"/>
    <n v="0"/>
    <s v="NA"/>
    <n v="0"/>
    <n v="0"/>
    <n v="0"/>
    <n v="168.47999996625001"/>
    <n v="-196.55999996062502"/>
    <n v="18.71999999625001"/>
    <n v="9.359999998125005"/>
  </r>
  <r>
    <x v="0"/>
    <s v="international airport"/>
    <s v="Advanced"/>
    <x v="8"/>
    <s v="International Miami"/>
    <s v=""/>
    <n v="6.25"/>
    <n v="43"/>
    <n v="202.712499525"/>
    <n v="4.7142441750000001"/>
    <n v="2537"/>
    <n v="1.6949152542372902E-2"/>
    <n v="1.79924320063067"/>
    <n v="0"/>
    <n v="0"/>
    <n v="0"/>
    <n v="202.712499525"/>
    <x v="2406"/>
    <n v="-1"/>
    <n v="0"/>
    <s v="NA"/>
    <n v="0"/>
    <n v="0"/>
    <n v="0"/>
    <n v="182.4412495725"/>
    <n v="-212.84812450125"/>
    <n v="20.2712499525"/>
    <n v="10.13562497625"/>
  </r>
  <r>
    <x v="0"/>
    <s v="european flight"/>
    <s v="Advanced"/>
    <x v="0"/>
    <s v="Europe"/>
    <s v=""/>
    <n v="6.25"/>
    <n v="94"/>
    <n v="208.01249895000001"/>
    <n v="2.2128989250000002"/>
    <n v="1173"/>
    <n v="8.0136402387041811E-2"/>
    <n v="1.06915601023018"/>
    <n v="0"/>
    <n v="0"/>
    <n v="0"/>
    <n v="208.01249895000001"/>
    <x v="2407"/>
    <n v="-1"/>
    <n v="0"/>
    <s v="NA"/>
    <n v="0"/>
    <n v="0"/>
    <n v="0"/>
    <n v="187.21124905500002"/>
    <n v="-218.41312389750001"/>
    <n v="20.801249894999984"/>
    <n v="10.400624947500006"/>
  </r>
  <r>
    <x v="0"/>
    <s v="international flight"/>
    <s v="Advanced"/>
    <x v="7"/>
    <s v="International New York"/>
    <s v=""/>
    <n v="6.25"/>
    <n v="187"/>
    <n v="222.72499892499997"/>
    <n v="1.1910427749999999"/>
    <n v="2945"/>
    <n v="6.3497453310696103E-2"/>
    <n v="1.088740237691"/>
    <n v="0"/>
    <n v="0"/>
    <n v="0"/>
    <n v="222.72499892499997"/>
    <x v="2408"/>
    <n v="-1"/>
    <n v="0"/>
    <s v="NA"/>
    <n v="0"/>
    <n v="0"/>
    <n v="0"/>
    <n v="200.45249903249999"/>
    <n v="-233.86124887124998"/>
    <n v="22.27249989249998"/>
    <n v="11.136249946250018"/>
  </r>
  <r>
    <x v="0"/>
    <s v="cologne"/>
    <s v="Advanced"/>
    <x v="0"/>
    <s v="Cologne"/>
    <s v=""/>
    <n v="6.25"/>
    <n v="70"/>
    <n v="234.13749975000002"/>
    <n v="3.3448214250000001"/>
    <n v="20840"/>
    <n v="3.3589251439539295E-3"/>
    <n v="2.02965642994242"/>
    <n v="0"/>
    <n v="0"/>
    <n v="0"/>
    <n v="234.13749975000002"/>
    <x v="2409"/>
    <n v="-1"/>
    <n v="0"/>
    <s v="NA"/>
    <n v="0"/>
    <n v="0"/>
    <n v="0"/>
    <n v="210.72374977500002"/>
    <n v="-245.84437473750003"/>
    <n v="23.413749975000002"/>
    <n v="11.706874987500015"/>
  </r>
  <r>
    <x v="0"/>
    <s v="european cheap flight"/>
    <s v="Advanced"/>
    <x v="0"/>
    <s v="Europe"/>
    <s v=""/>
    <n v="6.25"/>
    <n v="100"/>
    <n v="251.61250000000001"/>
    <n v="2.5161250000000002"/>
    <n v="2570"/>
    <n v="3.8910505836575904E-2"/>
    <n v="4.3179143968871596"/>
    <n v="0"/>
    <n v="0"/>
    <n v="0"/>
    <n v="251.61250000000001"/>
    <x v="2410"/>
    <n v="-1"/>
    <n v="0"/>
    <s v="NA"/>
    <n v="0"/>
    <n v="0"/>
    <n v="0"/>
    <n v="226.45125000000002"/>
    <n v="-264.19312500000001"/>
    <n v="25.161249999999995"/>
    <n v="12.580624999999998"/>
  </r>
  <r>
    <x v="0"/>
    <s v="cheap international flight"/>
    <s v="Advanced"/>
    <x v="17"/>
    <s v="Cheap International Los Angeles"/>
    <s v=""/>
    <n v="6.25"/>
    <n v="56"/>
    <n v="267.97499960000005"/>
    <n v="4.7852678500000003"/>
    <n v="2188"/>
    <n v="2.5594149908592302E-2"/>
    <n v="1.63855575868373"/>
    <n v="0"/>
    <n v="0"/>
    <n v="0"/>
    <n v="267.97499960000005"/>
    <x v="2411"/>
    <n v="-1"/>
    <n v="0"/>
    <s v="NA"/>
    <n v="0"/>
    <n v="0"/>
    <n v="0"/>
    <n v="241.17749964000004"/>
    <n v="-281.37374958000004"/>
    <n v="26.79749996000001"/>
    <n v="13.398749979999991"/>
  </r>
  <r>
    <x v="0"/>
    <s v="air france flights"/>
    <s v="Advanced"/>
    <x v="6"/>
    <s v="Air France Brand"/>
    <s v=""/>
    <n v="6.25"/>
    <n v="224"/>
    <n v="273.89999839999996"/>
    <n v="1.2227678499999999"/>
    <n v="4960"/>
    <n v="4.5161290322580594E-2"/>
    <n v="1.9752016129032299"/>
    <n v="0"/>
    <n v="0"/>
    <n v="0"/>
    <n v="273.89999839999996"/>
    <x v="2412"/>
    <n v="-1"/>
    <n v="0"/>
    <s v="NA"/>
    <n v="0"/>
    <n v="0"/>
    <n v="0"/>
    <n v="246.50999855999996"/>
    <n v="-287.59499831999995"/>
    <n v="27.389999840000002"/>
    <n v="13.694999919999987"/>
  </r>
  <r>
    <x v="0"/>
    <s v="trips to paris"/>
    <s v="Standard"/>
    <x v="12"/>
    <s v="Paris"/>
    <s v=""/>
    <n v="6.25"/>
    <n v="128"/>
    <n v="283.03749920000001"/>
    <n v="2.2112304625000001"/>
    <n v="5995"/>
    <n v="2.1351125938281902E-2"/>
    <n v="1.0049174311926601"/>
    <n v="0"/>
    <n v="0"/>
    <n v="0"/>
    <n v="283.03749920000001"/>
    <x v="2413"/>
    <n v="-1"/>
    <n v="0"/>
    <s v="NA"/>
    <n v="0"/>
    <n v="0"/>
    <n v="0"/>
    <n v="254.73374928000001"/>
    <n v="-297.18937416"/>
    <n v="28.303749920000001"/>
    <n v="14.151874959999986"/>
  </r>
  <r>
    <x v="0"/>
    <s v="cheap international flight"/>
    <s v="Advanced"/>
    <x v="5"/>
    <s v="Cheap International San Francisco"/>
    <s v=""/>
    <n v="6.25"/>
    <n v="63"/>
    <n v="296.76249933749995"/>
    <n v="4.7105158624999994"/>
    <n v="4496"/>
    <n v="1.40124555160142E-2"/>
    <n v="1.3038078291814901"/>
    <n v="0"/>
    <n v="0"/>
    <n v="0"/>
    <n v="296.76249933749995"/>
    <x v="2414"/>
    <n v="-1"/>
    <n v="0"/>
    <s v="NA"/>
    <n v="0"/>
    <n v="0"/>
    <n v="0"/>
    <n v="267.08624940374995"/>
    <n v="-311.60062430437495"/>
    <n v="29.67624993375"/>
    <n v="14.838124966875"/>
  </r>
  <r>
    <x v="0"/>
    <s v="international airline ticket"/>
    <s v="Advanced"/>
    <x v="7"/>
    <s v="International New York"/>
    <s v=""/>
    <n v="6.25"/>
    <n v="79"/>
    <n v="381.84999970000001"/>
    <n v="4.8335442999999998"/>
    <n v="6102"/>
    <n v="1.2946574893477501E-2"/>
    <n v="3.2125827597508998"/>
    <n v="0"/>
    <n v="0"/>
    <n v="0"/>
    <n v="381.84999970000001"/>
    <x v="2415"/>
    <n v="-1"/>
    <n v="0"/>
    <s v="NA"/>
    <n v="0"/>
    <n v="0"/>
    <n v="0"/>
    <n v="343.66499973000003"/>
    <n v="-400.94249968500003"/>
    <n v="38.184999969999978"/>
    <n v="19.092499985000018"/>
  </r>
  <r>
    <x v="0"/>
    <s v="turkey travel"/>
    <s v="Advanced"/>
    <x v="0"/>
    <s v="Turkey"/>
    <s v=""/>
    <n v="6.25"/>
    <n v="94"/>
    <n v="398.33749965000004"/>
    <n v="4.2376329750000004"/>
    <n v="10663"/>
    <n v="8.8155303385538814E-3"/>
    <n v="2.5847997749226299"/>
    <n v="0"/>
    <n v="0"/>
    <n v="0"/>
    <n v="398.33749965000004"/>
    <x v="2416"/>
    <n v="-1"/>
    <n v="0"/>
    <s v="NA"/>
    <n v="0"/>
    <n v="0"/>
    <n v="0"/>
    <n v="358.50374968500006"/>
    <n v="-418.25437463250006"/>
    <n v="39.833749964999981"/>
    <n v="19.916874982500019"/>
  </r>
  <r>
    <x v="2"/>
    <s v="lyon plane ticket"/>
    <s v="Broad"/>
    <x v="3"/>
    <s v="Lyon"/>
    <s v="Position 1- 3"/>
    <n v="7.5"/>
    <n v="2"/>
    <n v="4.7625000000000002"/>
    <n v="2.3812500000000001"/>
    <n v="4"/>
    <n v="0.5"/>
    <n v="1.5"/>
    <n v="0"/>
    <n v="0"/>
    <n v="0"/>
    <n v="4.7625000000000002"/>
    <x v="1402"/>
    <n v="-1"/>
    <n v="0"/>
    <s v="NA"/>
    <n v="0"/>
    <n v="0"/>
    <n v="0"/>
    <n v="4.2862499999999999"/>
    <n v="-5.0006250000000003"/>
    <n v="0.47625000000000028"/>
    <n v="0.23812500000000014"/>
  </r>
  <r>
    <x v="2"/>
    <s v="lyon cheap tickets"/>
    <s v="Broad"/>
    <x v="3"/>
    <s v="Lyon"/>
    <s v="Position 1- 3"/>
    <n v="7.5"/>
    <n v="2"/>
    <n v="5.9625000000000004"/>
    <n v="2.9812500000000002"/>
    <n v="442"/>
    <n v="4.5248868778280504E-3"/>
    <n v="4.3477375565610901"/>
    <n v="0"/>
    <n v="0"/>
    <n v="0"/>
    <n v="5.9625000000000004"/>
    <x v="2417"/>
    <n v="-1"/>
    <n v="0"/>
    <s v="NA"/>
    <n v="0"/>
    <n v="0"/>
    <n v="0"/>
    <n v="5.3662500000000009"/>
    <n v="-6.260625000000001"/>
    <n v="0.5962499999999995"/>
    <n v="0.29812500000000064"/>
  </r>
  <r>
    <x v="2"/>
    <s v="france cheap flight"/>
    <s v="Broad"/>
    <x v="3"/>
    <s v="France"/>
    <s v="Position 1- 3"/>
    <n v="7.5"/>
    <n v="55"/>
    <n v="104.437499375"/>
    <n v="1.8988636249999999"/>
    <n v="2286"/>
    <n v="2.40594925634296E-2"/>
    <n v="2.23775153105862"/>
    <n v="0"/>
    <n v="0"/>
    <n v="0"/>
    <n v="104.437499375"/>
    <x v="2418"/>
    <n v="-1"/>
    <n v="0"/>
    <s v="NA"/>
    <n v="0"/>
    <n v="0"/>
    <n v="0"/>
    <n v="93.9937494375"/>
    <n v="-109.65937434375"/>
    <n v="10.443749937500002"/>
    <n v="5.2218749687500008"/>
  </r>
  <r>
    <x v="2"/>
    <s v="france cheap tickets"/>
    <s v="Broad"/>
    <x v="3"/>
    <s v="France"/>
    <s v="Position 1- 3"/>
    <n v="7.5"/>
    <n v="325"/>
    <n v="1092.0749978125"/>
    <n v="3.3602307625000001"/>
    <n v="8230"/>
    <n v="3.9489671931956301E-2"/>
    <n v="2.7486148238153101"/>
    <n v="0"/>
    <n v="0"/>
    <n v="0"/>
    <n v="1092.0749978125"/>
    <x v="2419"/>
    <n v="-1"/>
    <n v="0"/>
    <s v="NA"/>
    <n v="0"/>
    <n v="0"/>
    <n v="0"/>
    <n v="982.86749803124997"/>
    <n v="-1146.6787477031251"/>
    <n v="109.20749978125002"/>
    <n v="54.603749890625068"/>
  </r>
  <r>
    <x v="4"/>
    <s v="paris xpress"/>
    <s v="Broad"/>
    <x v="12"/>
    <s v="Paris Xpress"/>
    <s v=""/>
    <n v="7.5"/>
    <n v="3"/>
    <n v="1.5874999875"/>
    <n v="0.5291666625"/>
    <n v="20"/>
    <n v="0.15"/>
    <n v="1"/>
    <n v="0"/>
    <n v="0"/>
    <n v="0"/>
    <n v="1.5874999875"/>
    <x v="2420"/>
    <n v="-1"/>
    <n v="0"/>
    <s v="NA"/>
    <n v="0"/>
    <n v="0"/>
    <n v="0"/>
    <n v="1.4287499887499999"/>
    <n v="-1.6668749868750001"/>
    <n v="0.15874999875000007"/>
    <n v="7.9374999375000144E-2"/>
  </r>
  <r>
    <x v="4"/>
    <s v="day flight to paris"/>
    <s v="Broad"/>
    <x v="12"/>
    <s v="Paris Xpress"/>
    <s v=""/>
    <n v="7.5"/>
    <n v="1"/>
    <n v="1.6"/>
    <n v="1.6"/>
    <n v="3"/>
    <n v="0.33333333333333298"/>
    <n v="1"/>
    <n v="0"/>
    <n v="0"/>
    <n v="0"/>
    <n v="1.6"/>
    <x v="410"/>
    <n v="-1"/>
    <n v="0"/>
    <s v="NA"/>
    <n v="0"/>
    <n v="0"/>
    <n v="0"/>
    <n v="1.4400000000000002"/>
    <n v="-1.6800000000000002"/>
    <n v="0.15999999999999992"/>
    <n v="8.0000000000000071E-2"/>
  </r>
  <r>
    <x v="4"/>
    <s v="day flights to paris"/>
    <s v="Broad"/>
    <x v="12"/>
    <s v="Paris Xpress"/>
    <s v=""/>
    <n v="7.5"/>
    <n v="2"/>
    <n v="3.3125"/>
    <n v="1.65625"/>
    <n v="4"/>
    <n v="0.5"/>
    <n v="1"/>
    <n v="0"/>
    <n v="0"/>
    <n v="0"/>
    <n v="3.3125"/>
    <x v="654"/>
    <n v="-1"/>
    <n v="0"/>
    <s v="NA"/>
    <n v="0"/>
    <n v="0"/>
    <n v="0"/>
    <n v="2.9812500000000002"/>
    <n v="-3.4781250000000004"/>
    <n v="0.33124999999999982"/>
    <n v="0.16562500000000036"/>
  </r>
  <r>
    <x v="4"/>
    <s v="paris express"/>
    <s v="Broad"/>
    <x v="12"/>
    <s v="Paris Xpress"/>
    <s v=""/>
    <n v="7.5"/>
    <n v="13"/>
    <n v="46.3999999125"/>
    <n v="3.5692307625000002"/>
    <n v="1246"/>
    <n v="1.04333868378812E-2"/>
    <n v="1.36519261637239"/>
    <n v="0"/>
    <n v="0"/>
    <n v="0"/>
    <n v="46.3999999125"/>
    <x v="2421"/>
    <n v="-1"/>
    <n v="0"/>
    <s v="NA"/>
    <n v="0"/>
    <n v="0"/>
    <n v="0"/>
    <n v="41.759999921249999"/>
    <n v="-48.719999908125004"/>
    <n v="4.6399999912500007"/>
    <n v="2.3199999956250039"/>
  </r>
  <r>
    <x v="3"/>
    <s v="airfrance.uk"/>
    <s v="Standard"/>
    <x v="4"/>
    <s v="Unassigned"/>
    <s v=""/>
    <n v="7.5"/>
    <n v="2"/>
    <n v="0.38750000000000001"/>
    <n v="0.19375000000000001"/>
    <n v="6"/>
    <n v="0.33333333333333298"/>
    <n v="1"/>
    <n v="0"/>
    <n v="0"/>
    <n v="0"/>
    <n v="0.38750000000000001"/>
    <x v="2227"/>
    <n v="-1"/>
    <n v="0"/>
    <s v="NA"/>
    <n v="0"/>
    <n v="0"/>
    <n v="0"/>
    <n v="0.34875"/>
    <n v="-0.40687500000000004"/>
    <n v="3.8750000000000007E-2"/>
    <n v="1.9375000000000031E-2"/>
  </r>
  <r>
    <x v="3"/>
    <s v="air france ca"/>
    <s v="Standard"/>
    <x v="4"/>
    <s v="Unassigned"/>
    <s v=""/>
    <n v="7.5"/>
    <n v="4"/>
    <n v="0.51249999999999996"/>
    <n v="0.12812499999999999"/>
    <n v="56"/>
    <n v="7.1428571428571397E-2"/>
    <n v="0.96428571428571397"/>
    <n v="0"/>
    <n v="0"/>
    <n v="0"/>
    <n v="0.51249999999999996"/>
    <x v="585"/>
    <n v="-1"/>
    <n v="0"/>
    <s v="NA"/>
    <n v="0"/>
    <n v="0"/>
    <n v="0"/>
    <n v="0.46124999999999999"/>
    <n v="-0.53812499999999996"/>
    <n v="5.1249999999999962E-2"/>
    <n v="2.5625000000000009E-2"/>
  </r>
  <r>
    <x v="3"/>
    <s v="houston to paris"/>
    <s v="Standard"/>
    <x v="4"/>
    <s v="Unassigned"/>
    <s v=""/>
    <n v="7.5"/>
    <n v="1"/>
    <n v="0.85"/>
    <n v="0.85"/>
    <n v="45"/>
    <n v="2.2222222222222202E-2"/>
    <n v="1"/>
    <n v="0"/>
    <n v="0"/>
    <n v="0"/>
    <n v="0.85"/>
    <x v="769"/>
    <n v="-1"/>
    <n v="0"/>
    <s v="NA"/>
    <n v="0"/>
    <n v="0"/>
    <n v="0"/>
    <n v="0.76500000000000001"/>
    <n v="-0.89249999999999996"/>
    <n v="8.4999999999999964E-2"/>
    <n v="4.2499999999999982E-2"/>
  </r>
  <r>
    <x v="3"/>
    <s v="airfrance.com us"/>
    <s v="Advanced"/>
    <x v="4"/>
    <s v="Unassigned"/>
    <s v=""/>
    <n v="7.5"/>
    <n v="52"/>
    <n v="8.7499997000000018"/>
    <n v="0.16826922500000002"/>
    <n v="438"/>
    <n v="0.11872146118721499"/>
    <n v="1.18196347031963"/>
    <n v="0"/>
    <n v="0"/>
    <n v="0"/>
    <n v="8.7499997000000018"/>
    <x v="2422"/>
    <n v="-1"/>
    <n v="0"/>
    <s v="NA"/>
    <n v="0"/>
    <n v="0"/>
    <n v="0"/>
    <n v="7.8749997300000016"/>
    <n v="-9.1874996850000024"/>
    <n v="0.87499997000000018"/>
    <n v="0.43749998500000054"/>
  </r>
  <r>
    <x v="3"/>
    <s v="air france com"/>
    <s v="Advanced"/>
    <x v="4"/>
    <s v="Unassigned"/>
    <s v="Position 1-2 Target"/>
    <n v="7.5"/>
    <n v="130"/>
    <n v="37.262499624999997"/>
    <n v="0.2866346125"/>
    <n v="1749"/>
    <n v="7.432818753573471E-2"/>
    <n v="1.8871355060034301"/>
    <n v="0"/>
    <n v="0"/>
    <n v="0"/>
    <n v="37.262499624999997"/>
    <x v="2423"/>
    <n v="-1"/>
    <n v="0"/>
    <s v="NA"/>
    <n v="0"/>
    <n v="0"/>
    <n v="0"/>
    <n v="33.536249662499998"/>
    <n v="-39.12562460625"/>
    <n v="3.726249962499999"/>
    <n v="1.863124981250003"/>
  </r>
  <r>
    <x v="5"/>
    <s v="airframce"/>
    <s v="Standard"/>
    <x v="4"/>
    <s v="Unassigned"/>
    <s v=""/>
    <n v="7.5"/>
    <n v="2"/>
    <n v="0.25"/>
    <n v="0.125"/>
    <n v="30"/>
    <n v="6.6666666666666693E-2"/>
    <n v="1"/>
    <n v="0"/>
    <n v="0"/>
    <n v="0"/>
    <n v="0.25"/>
    <x v="563"/>
    <n v="-1"/>
    <n v="0"/>
    <s v="NA"/>
    <n v="0"/>
    <n v="0"/>
    <n v="0"/>
    <n v="0.22500000000000001"/>
    <n v="-0.26250000000000001"/>
    <n v="2.4999999999999994E-2"/>
    <n v="1.2500000000000011E-2"/>
  </r>
  <r>
    <x v="5"/>
    <s v="air france italy"/>
    <s v="Standard"/>
    <x v="4"/>
    <s v="Unassigned"/>
    <s v=""/>
    <n v="7.5"/>
    <n v="1"/>
    <n v="0.5"/>
    <n v="0.5"/>
    <n v="75"/>
    <n v="1.3333333333333299E-2"/>
    <n v="1.3173333333333299"/>
    <n v="0"/>
    <n v="0"/>
    <n v="0"/>
    <n v="0.5"/>
    <x v="567"/>
    <n v="-1"/>
    <n v="0"/>
    <s v="NA"/>
    <n v="0"/>
    <n v="0"/>
    <n v="0"/>
    <n v="0.45"/>
    <n v="-0.52500000000000002"/>
    <n v="4.9999999999999989E-2"/>
    <n v="2.5000000000000022E-2"/>
  </r>
  <r>
    <x v="5"/>
    <s v="bordeaux ticket"/>
    <s v="Standard"/>
    <x v="4"/>
    <s v="Unassigned"/>
    <s v=""/>
    <n v="7.5"/>
    <n v="1"/>
    <n v="0.875"/>
    <n v="0.875"/>
    <n v="63"/>
    <n v="1.58730158730159E-2"/>
    <n v="1.53968253968254"/>
    <n v="0"/>
    <n v="0"/>
    <n v="0"/>
    <n v="0.875"/>
    <x v="622"/>
    <n v="-1"/>
    <n v="0"/>
    <s v="NA"/>
    <n v="0"/>
    <n v="0"/>
    <n v="0"/>
    <n v="0.78749999999999998"/>
    <n v="-0.91875000000000007"/>
    <n v="8.7500000000000022E-2"/>
    <n v="4.3750000000000067E-2"/>
  </r>
  <r>
    <x v="5"/>
    <s v="bordeaux cheap ticket"/>
    <s v="Standard"/>
    <x v="4"/>
    <s v="Unassigned"/>
    <s v=""/>
    <n v="7.5"/>
    <n v="2"/>
    <n v="1.0249999999999999"/>
    <n v="0.51249999999999996"/>
    <n v="19"/>
    <n v="0.10526315789473699"/>
    <n v="1"/>
    <n v="0"/>
    <n v="0"/>
    <n v="0"/>
    <n v="1.0249999999999999"/>
    <x v="715"/>
    <n v="-1"/>
    <n v="0"/>
    <s v="NA"/>
    <n v="0"/>
    <n v="0"/>
    <n v="0"/>
    <n v="0.92249999999999999"/>
    <n v="-1.0762499999999999"/>
    <n v="0.10249999999999992"/>
    <n v="5.1250000000000018E-2"/>
  </r>
  <r>
    <x v="5"/>
    <s v="bordeaux cheap flight"/>
    <s v="Standard"/>
    <x v="4"/>
    <s v="Unassigned"/>
    <s v=""/>
    <n v="7.5"/>
    <n v="2"/>
    <n v="3.1"/>
    <n v="1.55"/>
    <n v="137"/>
    <n v="1.4598540145985399E-2"/>
    <n v="1.2678832116788299"/>
    <n v="0"/>
    <n v="0"/>
    <n v="0"/>
    <n v="3.1"/>
    <x v="576"/>
    <n v="-1"/>
    <n v="0"/>
    <s v="NA"/>
    <n v="0"/>
    <n v="0"/>
    <n v="0"/>
    <n v="2.79"/>
    <n v="-3.2550000000000003"/>
    <n v="0.31000000000000005"/>
    <n v="0.15500000000000025"/>
  </r>
  <r>
    <x v="5"/>
    <s v="airfrance fr"/>
    <s v="Standard"/>
    <x v="4"/>
    <s v="Unassigned"/>
    <s v=""/>
    <n v="7.5"/>
    <n v="15"/>
    <n v="5.3749998750000003"/>
    <n v="0.35833332500000004"/>
    <n v="2386"/>
    <n v="6.28667225481978E-3"/>
    <n v="1.0457669740150899"/>
    <n v="0"/>
    <n v="0"/>
    <n v="0"/>
    <n v="5.3749998750000003"/>
    <x v="2424"/>
    <n v="-1"/>
    <n v="0"/>
    <s v="NA"/>
    <n v="0"/>
    <n v="0"/>
    <n v="0"/>
    <n v="4.8374998875000008"/>
    <n v="-5.6437498687500005"/>
    <n v="0.5374999874999995"/>
    <n v="0.26874999375000019"/>
  </r>
  <r>
    <x v="5"/>
    <s v="airfrance uk"/>
    <s v="Standard"/>
    <x v="4"/>
    <s v="Unassigned"/>
    <s v=""/>
    <n v="7.5"/>
    <n v="8"/>
    <n v="5.7125000000000004"/>
    <n v="0.71406250000000004"/>
    <n v="629"/>
    <n v="1.27186009538951E-2"/>
    <n v="1.2429252782194"/>
    <n v="0"/>
    <n v="0"/>
    <n v="0"/>
    <n v="5.7125000000000004"/>
    <x v="2250"/>
    <n v="-1"/>
    <n v="0"/>
    <s v="NA"/>
    <n v="0"/>
    <n v="0"/>
    <n v="0"/>
    <n v="5.1412500000000003"/>
    <n v="-5.9981250000000008"/>
    <n v="0.57125000000000004"/>
    <n v="0.28562500000000046"/>
  </r>
  <r>
    <x v="5"/>
    <s v="airfrance com"/>
    <s v="Standard"/>
    <x v="4"/>
    <s v="Unassigned"/>
    <s v=""/>
    <n v="7.5"/>
    <n v="29"/>
    <n v="10.949999799999999"/>
    <n v="0.37758619999999998"/>
    <n v="931"/>
    <n v="3.1149301825993597E-2"/>
    <n v="1.14640171858217"/>
    <n v="0"/>
    <n v="0"/>
    <n v="0"/>
    <n v="10.949999799999999"/>
    <x v="2425"/>
    <n v="-1"/>
    <n v="0"/>
    <s v="NA"/>
    <n v="0"/>
    <n v="0"/>
    <n v="0"/>
    <n v="9.8549998199999997"/>
    <n v="-11.497499789999999"/>
    <n v="1.094999979999999"/>
    <n v="0.54749999000000038"/>
  </r>
  <r>
    <x v="5"/>
    <s v="airfrance us"/>
    <s v="Standard"/>
    <x v="4"/>
    <s v="Unassigned"/>
    <s v=""/>
    <n v="7.5"/>
    <n v="14"/>
    <n v="12.912499950000001"/>
    <n v="0.92232142500000003"/>
    <n v="1091"/>
    <n v="1.2832263978001801E-2"/>
    <n v="1.0723189734188801"/>
    <n v="0"/>
    <n v="0"/>
    <n v="0"/>
    <n v="12.912499950000001"/>
    <x v="2426"/>
    <n v="-1"/>
    <n v="0"/>
    <s v="NA"/>
    <n v="0"/>
    <n v="0"/>
    <n v="0"/>
    <n v="11.621249955000001"/>
    <n v="-13.558124947500001"/>
    <n v="1.2912499949999994"/>
    <n v="0.64562499750000057"/>
  </r>
  <r>
    <x v="5"/>
    <s v="travel to bordeaux"/>
    <s v="Standard"/>
    <x v="4"/>
    <s v="Unassigned"/>
    <s v=""/>
    <n v="7.5"/>
    <n v="8"/>
    <n v="44.637500000000003"/>
    <n v="5.5796875000000004"/>
    <n v="353"/>
    <n v="2.2662889518413599E-2"/>
    <n v="1.49235127478754"/>
    <n v="0"/>
    <n v="0"/>
    <n v="0"/>
    <n v="44.637500000000003"/>
    <x v="2427"/>
    <n v="-1"/>
    <n v="0"/>
    <s v="NA"/>
    <n v="0"/>
    <n v="0"/>
    <n v="0"/>
    <n v="40.173750000000005"/>
    <n v="-46.869375000000005"/>
    <n v="4.4637499999999974"/>
    <n v="2.2318750000000023"/>
  </r>
  <r>
    <x v="0"/>
    <s v="airframce"/>
    <s v="Advanced"/>
    <x v="6"/>
    <s v="Air France Website"/>
    <s v=""/>
    <n v="7.5"/>
    <n v="1"/>
    <n v="0.125"/>
    <n v="0.125"/>
    <n v="2"/>
    <n v="0.5"/>
    <n v="1"/>
    <n v="0"/>
    <n v="0"/>
    <n v="0"/>
    <n v="0.125"/>
    <x v="394"/>
    <n v="-1"/>
    <n v="0"/>
    <s v="NA"/>
    <n v="0"/>
    <n v="0"/>
    <n v="0"/>
    <n v="0.1125"/>
    <n v="-0.13125000000000001"/>
    <n v="1.2499999999999997E-2"/>
    <n v="6.2500000000000056E-3"/>
  </r>
  <r>
    <x v="0"/>
    <s v="air france italy"/>
    <s v="Advanced"/>
    <x v="6"/>
    <s v="Air France Website"/>
    <s v=""/>
    <n v="7.5"/>
    <n v="1"/>
    <n v="0.125"/>
    <n v="0.125"/>
    <n v="26"/>
    <n v="3.8461538461538498E-2"/>
    <n v="1.0765384615384599"/>
    <n v="0"/>
    <n v="0"/>
    <n v="0"/>
    <n v="0.125"/>
    <x v="394"/>
    <n v="-1"/>
    <n v="0"/>
    <s v="NA"/>
    <n v="0"/>
    <n v="0"/>
    <n v="0"/>
    <n v="0.1125"/>
    <n v="-0.13125000000000001"/>
    <n v="1.2499999999999997E-2"/>
    <n v="6.2500000000000056E-3"/>
  </r>
  <r>
    <x v="0"/>
    <s v="airfrance.uk"/>
    <s v="Advanced"/>
    <x v="6"/>
    <s v="Air France Website"/>
    <s v=""/>
    <n v="7.5"/>
    <n v="1"/>
    <n v="0.125"/>
    <n v="0.125"/>
    <n v="13"/>
    <n v="7.69230769230769E-2"/>
    <n v="1"/>
    <n v="0"/>
    <n v="0"/>
    <n v="0"/>
    <n v="0.125"/>
    <x v="394"/>
    <n v="-1"/>
    <n v="0"/>
    <s v="NA"/>
    <n v="0"/>
    <n v="0"/>
    <n v="0"/>
    <n v="0.1125"/>
    <n v="-0.13125000000000001"/>
    <n v="1.2499999999999997E-2"/>
    <n v="6.2500000000000056E-3"/>
  </r>
  <r>
    <x v="0"/>
    <s v="air france business class flat bed"/>
    <s v="Advanced"/>
    <x v="21"/>
    <s v="Business Class - Branded"/>
    <s v=""/>
    <n v="7.5"/>
    <n v="1"/>
    <n v="0.125"/>
    <n v="0.125"/>
    <n v="1"/>
    <n v="1"/>
    <n v="1"/>
    <n v="0"/>
    <n v="0"/>
    <n v="0"/>
    <n v="0.125"/>
    <x v="394"/>
    <n v="-1"/>
    <n v="0"/>
    <s v="NA"/>
    <n v="0"/>
    <n v="0"/>
    <n v="0"/>
    <n v="0.1125"/>
    <n v="-0.13125000000000001"/>
    <n v="1.2499999999999997E-2"/>
    <n v="6.2500000000000056E-3"/>
  </r>
  <r>
    <x v="0"/>
    <s v="air france germany"/>
    <s v="Advanced"/>
    <x v="6"/>
    <s v="Air France Website"/>
    <s v=""/>
    <n v="7.5"/>
    <n v="1"/>
    <n v="0.21249999999999999"/>
    <n v="0.21249999999999999"/>
    <n v="23"/>
    <n v="4.3478260869565195E-2"/>
    <n v="1"/>
    <n v="0"/>
    <n v="0"/>
    <n v="0"/>
    <n v="0.21249999999999999"/>
    <x v="1263"/>
    <n v="-1"/>
    <n v="0"/>
    <s v="NA"/>
    <n v="0"/>
    <n v="0"/>
    <n v="0"/>
    <n v="0.19125"/>
    <n v="-0.22312499999999999"/>
    <n v="2.1249999999999991E-2"/>
    <n v="1.0624999999999996E-2"/>
  </r>
  <r>
    <x v="0"/>
    <s v="air france co uk"/>
    <s v="Advanced"/>
    <x v="6"/>
    <s v="Air France Website"/>
    <s v=""/>
    <n v="7.5"/>
    <n v="2"/>
    <n v="0.3"/>
    <n v="0.15"/>
    <n v="12"/>
    <n v="0.16666666666666699"/>
    <n v="1"/>
    <n v="0"/>
    <n v="0"/>
    <n v="0"/>
    <n v="0.3"/>
    <x v="1090"/>
    <n v="-1"/>
    <n v="0"/>
    <s v="NA"/>
    <n v="0"/>
    <n v="0"/>
    <n v="0"/>
    <n v="0.27"/>
    <n v="-0.315"/>
    <n v="2.9999999999999971E-2"/>
    <n v="1.5000000000000013E-2"/>
  </r>
  <r>
    <x v="0"/>
    <s v="air france webpage"/>
    <s v="Advanced"/>
    <x v="6"/>
    <s v="Air France Website"/>
    <s v=""/>
    <n v="7.5"/>
    <n v="1"/>
    <n v="0.32500000000000001"/>
    <n v="0.32500000000000001"/>
    <n v="6"/>
    <n v="0.16666666666666699"/>
    <n v="1"/>
    <n v="0"/>
    <n v="0"/>
    <n v="0"/>
    <n v="0.32500000000000001"/>
    <x v="633"/>
    <n v="-1"/>
    <n v="0"/>
    <s v="NA"/>
    <n v="0"/>
    <n v="0"/>
    <n v="0"/>
    <n v="0.29250000000000004"/>
    <n v="-0.34125000000000005"/>
    <n v="3.2499999999999973E-2"/>
    <n v="1.6250000000000042E-2"/>
  </r>
  <r>
    <x v="0"/>
    <s v="airfrance.co.uk"/>
    <s v="Advanced"/>
    <x v="6"/>
    <s v="Air France Website"/>
    <s v=""/>
    <n v="7.5"/>
    <n v="5"/>
    <n v="0.7"/>
    <n v="0.14000000000000001"/>
    <n v="51"/>
    <n v="9.8039215686274495E-2"/>
    <n v="1"/>
    <n v="0"/>
    <n v="0"/>
    <n v="0"/>
    <n v="0.7"/>
    <x v="620"/>
    <n v="-1"/>
    <n v="0"/>
    <s v="NA"/>
    <n v="0"/>
    <n v="0"/>
    <n v="0"/>
    <n v="0.63"/>
    <n v="-0.73499999999999999"/>
    <n v="6.9999999999999951E-2"/>
    <n v="3.5000000000000031E-2"/>
  </r>
  <r>
    <x v="0"/>
    <s v="air france business class seat"/>
    <s v="Advanced"/>
    <x v="21"/>
    <s v="Business Class - Branded"/>
    <s v=""/>
    <n v="7.5"/>
    <n v="3"/>
    <n v="1.0749999750000001"/>
    <n v="0.35833332500000004"/>
    <n v="14"/>
    <n v="0.214285714285714"/>
    <n v="1"/>
    <n v="0"/>
    <n v="0"/>
    <n v="0"/>
    <n v="1.0749999750000001"/>
    <x v="2428"/>
    <n v="-1"/>
    <n v="0"/>
    <s v="NA"/>
    <n v="0"/>
    <n v="0"/>
    <n v="0"/>
    <n v="0.96749997750000016"/>
    <n v="-1.1287499737500002"/>
    <n v="0.10749999749999994"/>
    <n v="5.3749998750000083E-2"/>
  </r>
  <r>
    <x v="0"/>
    <s v="air france site"/>
    <s v="Advanced"/>
    <x v="6"/>
    <s v="Air France Website"/>
    <s v=""/>
    <n v="7.5"/>
    <n v="14"/>
    <n v="3.749999925"/>
    <n v="0.26785713750000001"/>
    <n v="152"/>
    <n v="9.2105263157894704E-2"/>
    <n v="1.1447368421052599"/>
    <n v="0"/>
    <n v="0"/>
    <n v="0"/>
    <n v="3.749999925"/>
    <x v="2429"/>
    <n v="-1"/>
    <n v="0"/>
    <s v="NA"/>
    <n v="0"/>
    <n v="0"/>
    <n v="0"/>
    <n v="3.3749999325000002"/>
    <n v="-3.9374999212500001"/>
    <n v="0.37499999249999982"/>
    <n v="0.18749999625000013"/>
  </r>
  <r>
    <x v="0"/>
    <s v="business class seat"/>
    <s v="Advanced"/>
    <x v="21"/>
    <s v="Business Class - Generic"/>
    <s v=""/>
    <n v="7.5"/>
    <n v="1"/>
    <n v="3.7625000000000002"/>
    <n v="3.7625000000000002"/>
    <n v="77"/>
    <n v="1.2987012987013E-2"/>
    <n v="1.5181818181818201"/>
    <n v="0"/>
    <n v="0"/>
    <n v="0"/>
    <n v="3.7625000000000002"/>
    <x v="732"/>
    <n v="-1"/>
    <n v="0"/>
    <s v="NA"/>
    <n v="0"/>
    <n v="0"/>
    <n v="0"/>
    <n v="3.3862500000000004"/>
    <n v="-3.9506250000000005"/>
    <n v="0.37624999999999975"/>
    <n v="0.18812500000000032"/>
  </r>
  <r>
    <x v="0"/>
    <s v="airfrance ca"/>
    <s v="Advanced"/>
    <x v="6"/>
    <s v="Air France Website"/>
    <s v=""/>
    <n v="7.5"/>
    <n v="11"/>
    <n v="5.462499900000001"/>
    <n v="0.49659090000000006"/>
    <n v="137"/>
    <n v="8.0291970802919707E-2"/>
    <n v="1.0065693430656899"/>
    <n v="0"/>
    <n v="0"/>
    <n v="0"/>
    <n v="5.462499900000001"/>
    <x v="830"/>
    <n v="-1"/>
    <n v="0"/>
    <s v="NA"/>
    <n v="0"/>
    <n v="0"/>
    <n v="0"/>
    <n v="4.9162499100000012"/>
    <n v="-5.7356248950000008"/>
    <n v="0.54624998999999974"/>
    <n v="0.27312499499999987"/>
  </r>
  <r>
    <x v="0"/>
    <s v="air france,com"/>
    <s v="Advanced"/>
    <x v="6"/>
    <s v="Air France Website"/>
    <s v=""/>
    <n v="7.5"/>
    <n v="15"/>
    <n v="5.9249999999999998"/>
    <n v="0.39500000000000002"/>
    <n v="338"/>
    <n v="4.4378698224852096E-2"/>
    <n v="4.33165680473373"/>
    <n v="0"/>
    <n v="0"/>
    <n v="0"/>
    <n v="5.9249999999999998"/>
    <x v="2430"/>
    <n v="-1"/>
    <n v="0"/>
    <s v="NA"/>
    <n v="0"/>
    <n v="0"/>
    <n v="0"/>
    <n v="5.3324999999999996"/>
    <n v="-6.2212500000000004"/>
    <n v="0.59250000000000025"/>
    <n v="0.29625000000000057"/>
  </r>
  <r>
    <x v="0"/>
    <s v="luxury airline"/>
    <s v="Advanced"/>
    <x v="21"/>
    <s v="Luxury Flight"/>
    <s v=""/>
    <n v="7.5"/>
    <n v="3"/>
    <n v="6.0499999874999997"/>
    <n v="2.0166666625"/>
    <n v="231"/>
    <n v="1.2987012987013E-2"/>
    <n v="1.32108225108225"/>
    <n v="0"/>
    <n v="0"/>
    <n v="0"/>
    <n v="6.0499999874999997"/>
    <x v="2431"/>
    <n v="-1"/>
    <n v="0"/>
    <s v="NA"/>
    <n v="0"/>
    <n v="0"/>
    <n v="0"/>
    <n v="5.4449999887500002"/>
    <n v="-6.3524999868750003"/>
    <n v="0.60499999874999943"/>
    <n v="0.30249999937500061"/>
  </r>
  <r>
    <x v="0"/>
    <s v="airfrance uk"/>
    <s v="Advanced"/>
    <x v="6"/>
    <s v="Air France Website"/>
    <s v=""/>
    <n v="7.5"/>
    <n v="6"/>
    <n v="6.9874999500000001"/>
    <n v="1.1645833249999999"/>
    <n v="187"/>
    <n v="3.20855614973262E-2"/>
    <n v="1.15283422459893"/>
    <n v="0"/>
    <n v="0"/>
    <n v="0"/>
    <n v="6.9874999500000001"/>
    <x v="2432"/>
    <n v="-1"/>
    <n v="0"/>
    <s v="NA"/>
    <n v="0"/>
    <n v="0"/>
    <n v="0"/>
    <n v="6.2887499550000001"/>
    <n v="-7.3368749475000001"/>
    <n v="0.69874999500000001"/>
    <n v="0.34937499750000001"/>
  </r>
  <r>
    <x v="0"/>
    <s v="air france business class"/>
    <s v="Advanced"/>
    <x v="21"/>
    <s v="Business Class - Branded"/>
    <s v=""/>
    <n v="7.5"/>
    <n v="3"/>
    <n v="7.5"/>
    <n v="2.5"/>
    <n v="75"/>
    <n v="0.04"/>
    <n v="1.1060000000000001"/>
    <n v="0"/>
    <n v="0"/>
    <n v="0"/>
    <n v="7.5"/>
    <x v="1254"/>
    <n v="-1"/>
    <n v="0"/>
    <s v="NA"/>
    <n v="0"/>
    <n v="0"/>
    <n v="0"/>
    <n v="6.75"/>
    <n v="-7.875"/>
    <n v="0.75"/>
    <n v="0.375"/>
  </r>
  <r>
    <x v="0"/>
    <s v="air france fr"/>
    <s v="Advanced"/>
    <x v="6"/>
    <s v="Air France Website"/>
    <s v=""/>
    <n v="7.5"/>
    <n v="24"/>
    <n v="10.0749999"/>
    <n v="0.4197916625"/>
    <n v="834"/>
    <n v="2.8776978417266199E-2"/>
    <n v="2.4142685851318899"/>
    <n v="0"/>
    <n v="0"/>
    <n v="0"/>
    <n v="10.0749999"/>
    <x v="2433"/>
    <n v="-1"/>
    <n v="0"/>
    <s v="NA"/>
    <n v="0"/>
    <n v="0"/>
    <n v="0"/>
    <n v="9.0674999100000004"/>
    <n v="-10.578749895"/>
    <n v="1.0074999899999995"/>
    <n v="0.50374999499999973"/>
  </r>
  <r>
    <x v="0"/>
    <s v="business flight"/>
    <s v="Advanced"/>
    <x v="21"/>
    <s v="Business Class - Generic"/>
    <s v=""/>
    <n v="7.5"/>
    <n v="2"/>
    <n v="10.6625"/>
    <n v="5.3312499999999998"/>
    <n v="377"/>
    <n v="5.3050397877984099E-3"/>
    <n v="3.3165782493368701"/>
    <n v="0"/>
    <n v="0"/>
    <n v="0"/>
    <n v="10.6625"/>
    <x v="2434"/>
    <n v="-1"/>
    <n v="0"/>
    <s v="NA"/>
    <n v="0"/>
    <n v="0"/>
    <n v="0"/>
    <n v="9.5962499999999995"/>
    <n v="-11.195625"/>
    <n v="1.0662500000000001"/>
    <n v="0.53312500000000007"/>
  </r>
  <r>
    <x v="0"/>
    <s v="luxury flight"/>
    <s v="Advanced"/>
    <x v="21"/>
    <s v="Luxury Flight"/>
    <s v=""/>
    <n v="7.5"/>
    <n v="2"/>
    <n v="11.0625"/>
    <n v="5.53125"/>
    <n v="62"/>
    <n v="3.2258064516128997E-2"/>
    <n v="2.4666129032258102"/>
    <n v="0"/>
    <n v="0"/>
    <n v="0"/>
    <n v="11.0625"/>
    <x v="2435"/>
    <n v="-1"/>
    <n v="0"/>
    <s v="NA"/>
    <n v="0"/>
    <n v="0"/>
    <n v="0"/>
    <n v="9.9562500000000007"/>
    <n v="-11.615625"/>
    <n v="1.1062499999999993"/>
    <n v="0.55312499999999964"/>
  </r>
  <r>
    <x v="0"/>
    <s v="air france website"/>
    <s v="Advanced"/>
    <x v="6"/>
    <s v="Air France Website"/>
    <s v=""/>
    <n v="7.5"/>
    <n v="29"/>
    <n v="11.787499862500001"/>
    <n v="0.40646551250000001"/>
    <n v="214"/>
    <n v="0.13551401869158899"/>
    <n v="1.0509813084112101"/>
    <n v="0"/>
    <n v="0"/>
    <n v="0"/>
    <n v="11.787499862500001"/>
    <x v="2436"/>
    <n v="-1"/>
    <n v="0"/>
    <s v="NA"/>
    <n v="0"/>
    <n v="0"/>
    <n v="0"/>
    <n v="10.60874987625"/>
    <n v="-12.376874855625001"/>
    <n v="1.1787499862500006"/>
    <n v="0.5893749931250003"/>
  </r>
  <r>
    <x v="0"/>
    <s v="business class flat bed"/>
    <s v="Advanced"/>
    <x v="21"/>
    <s v="Business Class - Generic"/>
    <s v=""/>
    <n v="7.5"/>
    <n v="2"/>
    <n v="13.5625"/>
    <n v="6.78125"/>
    <n v="539"/>
    <n v="3.7105751391465695E-3"/>
    <n v="3.7777551020408202"/>
    <n v="0"/>
    <n v="0"/>
    <n v="0"/>
    <n v="13.5625"/>
    <x v="2437"/>
    <n v="-1"/>
    <n v="0"/>
    <s v="NA"/>
    <n v="0"/>
    <n v="0"/>
    <n v="0"/>
    <n v="12.206250000000001"/>
    <n v="-14.240625000000001"/>
    <n v="1.3562499999999993"/>
    <n v="0.67812500000000142"/>
  </r>
  <r>
    <x v="0"/>
    <s v="business class ticket"/>
    <s v="Advanced"/>
    <x v="21"/>
    <s v="Business Class - Generic"/>
    <s v=""/>
    <n v="7.5"/>
    <n v="5"/>
    <n v="24.75"/>
    <n v="4.95"/>
    <n v="1339"/>
    <n v="3.7341299477221799E-3"/>
    <n v="1.4698581030619899"/>
    <n v="0"/>
    <n v="0"/>
    <n v="0"/>
    <n v="24.75"/>
    <x v="2438"/>
    <n v="-1"/>
    <n v="0"/>
    <s v="NA"/>
    <n v="0"/>
    <n v="0"/>
    <n v="0"/>
    <n v="22.275000000000002"/>
    <n v="-25.987500000000001"/>
    <n v="2.4749999999999979"/>
    <n v="1.2375000000000007"/>
  </r>
  <r>
    <x v="0"/>
    <s v="business class flight"/>
    <s v="Advanced"/>
    <x v="21"/>
    <s v="Business Class - Generic"/>
    <s v=""/>
    <n v="7.5"/>
    <n v="5"/>
    <n v="26.487500000000001"/>
    <n v="5.2975000000000003"/>
    <n v="2063"/>
    <n v="2.4236548715462903E-3"/>
    <n v="1.59767329132332"/>
    <n v="0"/>
    <n v="0"/>
    <n v="0"/>
    <n v="26.487500000000001"/>
    <x v="2439"/>
    <n v="-1"/>
    <n v="0"/>
    <s v="NA"/>
    <n v="0"/>
    <n v="0"/>
    <n v="0"/>
    <n v="23.838750000000001"/>
    <n v="-27.811875000000001"/>
    <n v="2.6487499999999997"/>
    <n v="1.3243749999999999"/>
  </r>
  <r>
    <x v="0"/>
    <s v="airfrance.ca"/>
    <s v="Advanced"/>
    <x v="6"/>
    <s v="Air France Website"/>
    <s v=""/>
    <n v="7.5"/>
    <n v="64"/>
    <n v="33.450000000000003"/>
    <n v="0.52265625000000004"/>
    <n v="821"/>
    <n v="7.7953714981729594E-2"/>
    <n v="1.30462850182704"/>
    <n v="0"/>
    <n v="0"/>
    <n v="0"/>
    <n v="33.450000000000003"/>
    <x v="2440"/>
    <n v="-1"/>
    <n v="0"/>
    <s v="NA"/>
    <n v="0"/>
    <n v="0"/>
    <n v="0"/>
    <n v="30.105000000000004"/>
    <n v="-35.122500000000002"/>
    <n v="3.3449999999999989"/>
    <n v="1.6724999999999994"/>
  </r>
  <r>
    <x v="0"/>
    <s v="business class fare"/>
    <s v="Advanced"/>
    <x v="21"/>
    <s v="Business Class - Generic"/>
    <s v=""/>
    <n v="7.5"/>
    <n v="7"/>
    <n v="41.3"/>
    <n v="5.9"/>
    <n v="140"/>
    <n v="0.05"/>
    <n v="2.0828571428571401"/>
    <n v="0"/>
    <n v="0"/>
    <n v="0"/>
    <n v="41.3"/>
    <x v="2441"/>
    <n v="-1"/>
    <n v="0"/>
    <s v="NA"/>
    <n v="0"/>
    <n v="0"/>
    <n v="0"/>
    <n v="37.17"/>
    <n v="-43.365000000000002"/>
    <n v="4.1299999999999955"/>
    <n v="2.0650000000000048"/>
  </r>
  <r>
    <x v="0"/>
    <s v="air france usa"/>
    <s v="Advanced"/>
    <x v="6"/>
    <s v="Air France Website"/>
    <s v=""/>
    <n v="7.5"/>
    <n v="178"/>
    <n v="64.699998475000001"/>
    <n v="0.3634831375"/>
    <n v="882"/>
    <n v="0.20181405895691601"/>
    <n v="1.1660997732426299"/>
    <n v="0"/>
    <n v="0"/>
    <n v="0"/>
    <n v="64.699998475000001"/>
    <x v="2442"/>
    <n v="-1"/>
    <n v="0"/>
    <s v="NA"/>
    <n v="0"/>
    <n v="0"/>
    <n v="0"/>
    <n v="58.229998627500002"/>
    <n v="-67.934998398750011"/>
    <n v="6.4699998474999987"/>
    <n v="3.23499992375001"/>
  </r>
  <r>
    <x v="0"/>
    <s v="airfrance com"/>
    <s v="Advanced"/>
    <x v="6"/>
    <s v="Air France Website"/>
    <s v=""/>
    <n v="7.5"/>
    <n v="109"/>
    <n v="77.824999925"/>
    <n v="0.713990825"/>
    <n v="1228"/>
    <n v="8.8762214983713297E-2"/>
    <n v="1.29062703583062"/>
    <n v="0"/>
    <n v="0"/>
    <n v="0"/>
    <n v="77.824999925"/>
    <x v="2443"/>
    <n v="-1"/>
    <n v="0"/>
    <s v="NA"/>
    <n v="0"/>
    <n v="0"/>
    <n v="0"/>
    <n v="70.042499932500007"/>
    <n v="-81.716249921249997"/>
    <n v="7.7824999924999929"/>
    <n v="3.8912499962499965"/>
  </r>
  <r>
    <x v="0"/>
    <s v="business class travel"/>
    <s v="Advanced"/>
    <x v="21"/>
    <s v="Business Class - Generic"/>
    <s v=""/>
    <n v="7.5"/>
    <n v="26"/>
    <n v="130.21249994999999"/>
    <n v="5.0081730750000002"/>
    <n v="6322"/>
    <n v="4.11262258778867E-3"/>
    <n v="1.7534735843087601"/>
    <n v="0"/>
    <n v="0"/>
    <n v="0"/>
    <n v="130.21249994999999"/>
    <x v="2444"/>
    <n v="-1"/>
    <n v="0"/>
    <s v="NA"/>
    <n v="0"/>
    <n v="0"/>
    <n v="0"/>
    <n v="117.191249955"/>
    <n v="-136.7231249475"/>
    <n v="13.021249994999991"/>
    <n v="6.5106249975000026"/>
  </r>
  <r>
    <x v="0"/>
    <s v="airfrance.com/us"/>
    <s v="Advanced"/>
    <x v="6"/>
    <s v="Air France Website"/>
    <s v=""/>
    <n v="7.5"/>
    <n v="197"/>
    <n v="247.48749982500001"/>
    <n v="1.256281725"/>
    <n v="1570"/>
    <n v="0.12547770700636898"/>
    <n v="1.8885732484076401"/>
    <n v="0"/>
    <n v="0"/>
    <n v="0"/>
    <n v="247.48749982500001"/>
    <x v="2445"/>
    <n v="-1"/>
    <n v="0"/>
    <s v="NA"/>
    <n v="0"/>
    <n v="0"/>
    <n v="0"/>
    <n v="222.73874984250003"/>
    <n v="-259.86187481625001"/>
    <n v="24.748749982499987"/>
    <n v="12.374374991249994"/>
  </r>
  <r>
    <x v="0"/>
    <s v="business class"/>
    <s v="Advanced"/>
    <x v="21"/>
    <s v="Business Class - Generic"/>
    <s v=""/>
    <n v="7.5"/>
    <n v="128"/>
    <n v="575.01249919999998"/>
    <n v="4.4922851499999998"/>
    <n v="12390"/>
    <n v="1.03309120258273E-2"/>
    <n v="2.67709443099274"/>
    <n v="0"/>
    <n v="0"/>
    <n v="0"/>
    <n v="575.01249919999998"/>
    <x v="2446"/>
    <n v="-1"/>
    <n v="0"/>
    <s v="NA"/>
    <n v="0"/>
    <n v="0"/>
    <n v="0"/>
    <n v="517.51124928000002"/>
    <n v="-603.76312415999996"/>
    <n v="57.501249919999964"/>
    <n v="28.750624959999982"/>
  </r>
  <r>
    <x v="2"/>
    <s v="trips to bordeaux"/>
    <s v="Broad"/>
    <x v="3"/>
    <s v="Bordeaux"/>
    <s v="Position 1- 3"/>
    <n v="8.75"/>
    <n v="1"/>
    <n v="0.55000000000000004"/>
    <n v="0.55000000000000004"/>
    <n v="14"/>
    <n v="7.1428571428571397E-2"/>
    <n v="1.3571428571428601"/>
    <n v="0"/>
    <n v="0"/>
    <n v="0"/>
    <n v="0.55000000000000004"/>
    <x v="568"/>
    <n v="-1"/>
    <n v="0"/>
    <s v="NA"/>
    <n v="0"/>
    <n v="0"/>
    <n v="0"/>
    <n v="0.49500000000000005"/>
    <n v="-0.57750000000000012"/>
    <n v="5.4999999999999993E-2"/>
    <n v="2.750000000000008E-2"/>
  </r>
  <r>
    <x v="2"/>
    <s v="trip to lyon"/>
    <s v="Broad"/>
    <x v="3"/>
    <s v="Lyon"/>
    <s v="Position 1- 3"/>
    <n v="8.75"/>
    <n v="1"/>
    <n v="2.1375000000000002"/>
    <n v="2.1375000000000002"/>
    <n v="13"/>
    <n v="7.69230769230769E-2"/>
    <n v="2.0076923076923099"/>
    <n v="0"/>
    <n v="0"/>
    <n v="0"/>
    <n v="2.1375000000000002"/>
    <x v="370"/>
    <n v="-1"/>
    <n v="0"/>
    <s v="NA"/>
    <n v="0"/>
    <n v="0"/>
    <n v="0"/>
    <n v="1.9237500000000003"/>
    <n v="-2.2443750000000002"/>
    <n v="0.21374999999999988"/>
    <n v="0.10687500000000005"/>
  </r>
  <r>
    <x v="2"/>
    <s v="trip to marseille"/>
    <s v="Broad"/>
    <x v="3"/>
    <s v="Marseille"/>
    <s v="Position 1- 3"/>
    <n v="8.75"/>
    <n v="2"/>
    <n v="2.2625000000000002"/>
    <n v="1.1312500000000001"/>
    <n v="30"/>
    <n v="6.6666666666666693E-2"/>
    <n v="1.09666666666667"/>
    <n v="0"/>
    <n v="0"/>
    <n v="0"/>
    <n v="2.2625000000000002"/>
    <x v="1164"/>
    <n v="-1"/>
    <n v="0"/>
    <s v="NA"/>
    <n v="0"/>
    <n v="0"/>
    <n v="0"/>
    <n v="2.0362500000000003"/>
    <n v="-2.3756250000000003"/>
    <n v="0.22624999999999984"/>
    <n v="0.11312500000000014"/>
  </r>
  <r>
    <x v="2"/>
    <s v="trips to marseille"/>
    <s v="Broad"/>
    <x v="3"/>
    <s v="Marseille"/>
    <s v="Position 1- 3"/>
    <n v="8.75"/>
    <n v="5"/>
    <n v="3.5874999999999999"/>
    <n v="0.71750000000000003"/>
    <n v="35"/>
    <n v="0.14285714285714302"/>
    <n v="1.28285714285714"/>
    <n v="0"/>
    <n v="0"/>
    <n v="0"/>
    <n v="3.5874999999999999"/>
    <x v="1351"/>
    <n v="-1"/>
    <n v="0"/>
    <s v="NA"/>
    <n v="0"/>
    <n v="0"/>
    <n v="0"/>
    <n v="3.2287499999999998"/>
    <n v="-3.7668750000000002"/>
    <n v="0.35875000000000012"/>
    <n v="0.17937500000000028"/>
  </r>
  <r>
    <x v="2"/>
    <s v="trip to bordeaux"/>
    <s v="Broad"/>
    <x v="3"/>
    <s v="Bordeaux"/>
    <s v="Position 1- 3"/>
    <n v="8.75"/>
    <n v="3"/>
    <n v="9.3000000000000007"/>
    <n v="3.1"/>
    <n v="33"/>
    <n v="9.0909090909090898E-2"/>
    <n v="1.2636363636363599"/>
    <n v="0"/>
    <n v="0"/>
    <n v="0"/>
    <n v="9.3000000000000007"/>
    <x v="2447"/>
    <n v="-1"/>
    <n v="0"/>
    <s v="NA"/>
    <n v="0"/>
    <n v="0"/>
    <n v="0"/>
    <n v="8.370000000000001"/>
    <n v="-9.7650000000000006"/>
    <n v="0.92999999999999972"/>
    <n v="0.46499999999999986"/>
  </r>
  <r>
    <x v="2"/>
    <s v="trips to nice"/>
    <s v="Broad"/>
    <x v="3"/>
    <s v="Nice"/>
    <s v="Position 1- 3"/>
    <n v="8.75"/>
    <n v="3"/>
    <n v="14.887499999999999"/>
    <n v="4.9625000000000004"/>
    <n v="74"/>
    <n v="4.0540540540540501E-2"/>
    <n v="1.59864864864865"/>
    <n v="0"/>
    <n v="0"/>
    <n v="0"/>
    <n v="14.887499999999999"/>
    <x v="2448"/>
    <n v="-1"/>
    <n v="0"/>
    <s v="NA"/>
    <n v="0"/>
    <n v="0"/>
    <n v="0"/>
    <n v="13.39875"/>
    <n v="-15.631874999999999"/>
    <n v="1.4887499999999996"/>
    <n v="0.74437499999999979"/>
  </r>
  <r>
    <x v="2"/>
    <s v="travel to marseille"/>
    <s v="Broad"/>
    <x v="3"/>
    <s v="Marseille"/>
    <s v="Position 1- 3"/>
    <n v="8.75"/>
    <n v="7"/>
    <n v="20.149999975"/>
    <n v="2.8785714250000001"/>
    <n v="150"/>
    <n v="4.6666666666666697E-2"/>
    <n v="1.3959999999999999"/>
    <n v="0"/>
    <n v="0"/>
    <n v="0"/>
    <n v="20.149999975"/>
    <x v="2449"/>
    <n v="-1"/>
    <n v="0"/>
    <s v="NA"/>
    <n v="0"/>
    <n v="0"/>
    <n v="0"/>
    <n v="18.134999977500001"/>
    <n v="-21.157499973749999"/>
    <n v="2.0149999974999986"/>
    <n v="1.0074999987499993"/>
  </r>
  <r>
    <x v="2"/>
    <s v="trip to nice"/>
    <s v="Broad"/>
    <x v="3"/>
    <s v="Nice"/>
    <s v="Position 1- 3"/>
    <n v="8.75"/>
    <n v="11"/>
    <n v="20.599999887500001"/>
    <n v="1.8727272625"/>
    <n v="494"/>
    <n v="2.2267206477732802E-2"/>
    <n v="1.20101214574899"/>
    <n v="0"/>
    <n v="0"/>
    <n v="0"/>
    <n v="20.599999887500001"/>
    <x v="2450"/>
    <n v="-1"/>
    <n v="0"/>
    <s v="NA"/>
    <n v="0"/>
    <n v="0"/>
    <n v="0"/>
    <n v="18.539999898750001"/>
    <n v="-21.629999881875001"/>
    <n v="2.0599999887500005"/>
    <n v="1.0299999943750002"/>
  </r>
  <r>
    <x v="2"/>
    <s v="trips to paris"/>
    <s v="Broad"/>
    <x v="3"/>
    <s v="Paris"/>
    <s v="Position 1- 3"/>
    <n v="8.75"/>
    <n v="114"/>
    <n v="299.98749877500001"/>
    <n v="2.6314692874999999"/>
    <n v="1699"/>
    <n v="6.7098293113596205E-2"/>
    <n v="2.8565038257798698"/>
    <n v="0"/>
    <n v="0"/>
    <n v="0"/>
    <n v="299.98749877500001"/>
    <x v="2451"/>
    <n v="-1"/>
    <n v="0"/>
    <s v="NA"/>
    <n v="0"/>
    <n v="0"/>
    <n v="0"/>
    <n v="269.98874889749999"/>
    <n v="-314.98687371375001"/>
    <n v="29.998749877500018"/>
    <n v="14.999374938750009"/>
  </r>
  <r>
    <x v="2"/>
    <s v="trip to france"/>
    <s v="Broad"/>
    <x v="3"/>
    <s v="France"/>
    <s v="Position 1- 3"/>
    <n v="8.75"/>
    <n v="114"/>
    <n v="328.69999904999997"/>
    <n v="2.8833333249999997"/>
    <n v="4826"/>
    <n v="2.3622047244094498E-2"/>
    <n v="2.0510774968918399"/>
    <n v="0"/>
    <n v="0"/>
    <n v="0"/>
    <n v="328.69999904999997"/>
    <x v="2452"/>
    <n v="-1"/>
    <n v="0"/>
    <s v="NA"/>
    <n v="0"/>
    <n v="0"/>
    <n v="0"/>
    <n v="295.82999914499999"/>
    <n v="-345.13499900249997"/>
    <n v="32.869999904999986"/>
    <n v="16.434999952499993"/>
  </r>
  <r>
    <x v="2"/>
    <s v="trips to france"/>
    <s v="Broad"/>
    <x v="3"/>
    <s v="France"/>
    <s v="Position 1- 3"/>
    <n v="8.75"/>
    <n v="117"/>
    <n v="495.86249992500001"/>
    <n v="4.238141025"/>
    <n v="4972"/>
    <n v="2.3531777956556699E-2"/>
    <n v="3.3065366049879299"/>
    <n v="0"/>
    <n v="0"/>
    <n v="0"/>
    <n v="495.86249992500001"/>
    <x v="2453"/>
    <n v="-1"/>
    <n v="0"/>
    <s v="NA"/>
    <n v="0"/>
    <n v="0"/>
    <n v="0"/>
    <n v="446.27624993250004"/>
    <n v="-520.65562492125002"/>
    <n v="49.586249992499972"/>
    <n v="24.793124996250015"/>
  </r>
  <r>
    <x v="4"/>
    <s v="munich airline"/>
    <s v="Broad"/>
    <x v="13"/>
    <s v="Google|Munich"/>
    <s v="Position 5-10 Bid Strategy"/>
    <n v="8.75"/>
    <n v="1"/>
    <n v="2.3250000000000002"/>
    <n v="2.3250000000000002"/>
    <n v="74"/>
    <n v="1.35135135135135E-2"/>
    <n v="1.38783783783784"/>
    <n v="0"/>
    <n v="0"/>
    <n v="0"/>
    <n v="2.3250000000000002"/>
    <x v="1300"/>
    <n v="-1"/>
    <n v="0"/>
    <s v="NA"/>
    <n v="0"/>
    <n v="0"/>
    <n v="0"/>
    <n v="2.0925000000000002"/>
    <n v="-2.4412500000000001"/>
    <n v="0.23249999999999993"/>
    <n v="0.11624999999999996"/>
  </r>
  <r>
    <x v="4"/>
    <s v="munich travel"/>
    <s v="Broad"/>
    <x v="13"/>
    <s v="Google|Munich"/>
    <s v="Position 5-10 Bid Strategy"/>
    <n v="8.75"/>
    <n v="1"/>
    <n v="4.0750000000000002"/>
    <n v="4.0750000000000002"/>
    <n v="73"/>
    <n v="1.3698630136986301E-2"/>
    <n v="1.72876712328767"/>
    <n v="0"/>
    <n v="0"/>
    <n v="0"/>
    <n v="4.0750000000000002"/>
    <x v="1005"/>
    <n v="-1"/>
    <n v="0"/>
    <s v="NA"/>
    <n v="0"/>
    <n v="0"/>
    <n v="0"/>
    <n v="3.6675000000000004"/>
    <n v="-4.2787500000000005"/>
    <n v="0.40749999999999975"/>
    <n v="0.20375000000000032"/>
  </r>
  <r>
    <x v="4"/>
    <s v="fly to  munich"/>
    <s v="Broad"/>
    <x v="13"/>
    <s v="Google|Munich"/>
    <s v="Position 5-10 Bid Strategy"/>
    <n v="8.75"/>
    <n v="2"/>
    <n v="4.9249999999999998"/>
    <n v="2.4624999999999999"/>
    <n v="42"/>
    <n v="4.7619047619047603E-2"/>
    <n v="1.2047619047619"/>
    <n v="0"/>
    <n v="0"/>
    <n v="0"/>
    <n v="4.9249999999999998"/>
    <x v="2246"/>
    <n v="-1"/>
    <n v="0"/>
    <s v="NA"/>
    <n v="0"/>
    <n v="0"/>
    <n v="0"/>
    <n v="4.4325000000000001"/>
    <n v="-5.1712499999999997"/>
    <n v="0.49249999999999972"/>
    <n v="0.24624999999999986"/>
  </r>
  <r>
    <x v="4"/>
    <s v="munich fares"/>
    <s v="Broad"/>
    <x v="13"/>
    <s v="Google|Munich"/>
    <s v="Position 5-10 Bid Strategy"/>
    <n v="8.75"/>
    <n v="3"/>
    <n v="5.3124999749999997"/>
    <n v="1.7708333249999999"/>
    <n v="21"/>
    <n v="0.14285714285714302"/>
    <n v="1.3333333333333299"/>
    <n v="0"/>
    <n v="0"/>
    <n v="0"/>
    <n v="5.3124999749999997"/>
    <x v="2454"/>
    <n v="-1"/>
    <n v="0"/>
    <s v="NA"/>
    <n v="0"/>
    <n v="0"/>
    <n v="0"/>
    <n v="4.7812499774999999"/>
    <n v="-5.5781249737499996"/>
    <n v="0.53124999749999979"/>
    <n v="0.2656249987499999"/>
  </r>
  <r>
    <x v="4"/>
    <s v="munich airport"/>
    <s v="Broad"/>
    <x v="13"/>
    <s v="Google|Munich"/>
    <s v="Position 5-10 Bid Strategy"/>
    <n v="8.75"/>
    <n v="1"/>
    <n v="8.1875"/>
    <n v="8.1875"/>
    <n v="408"/>
    <n v="2.4509803921568601E-3"/>
    <n v="1.69926470588235"/>
    <n v="0"/>
    <n v="0"/>
    <n v="0"/>
    <n v="8.1875"/>
    <x v="2455"/>
    <n v="-1"/>
    <n v="0"/>
    <s v="NA"/>
    <n v="0"/>
    <n v="0"/>
    <n v="0"/>
    <n v="7.3687500000000004"/>
    <n v="-8.5968750000000007"/>
    <n v="0.81874999999999964"/>
    <n v="0.40937500000000071"/>
  </r>
  <r>
    <x v="4"/>
    <s v="munich flight"/>
    <s v="Broad"/>
    <x v="13"/>
    <s v="Google|Munich"/>
    <s v="Position 5-10 Bid Strategy"/>
    <n v="8.75"/>
    <n v="5"/>
    <n v="9.4"/>
    <n v="1.88"/>
    <n v="221"/>
    <n v="2.2624434389140302E-2"/>
    <n v="1.3"/>
    <n v="0"/>
    <n v="0"/>
    <n v="0"/>
    <n v="9.4"/>
    <x v="1571"/>
    <n v="-1"/>
    <n v="0"/>
    <s v="NA"/>
    <n v="0"/>
    <n v="0"/>
    <n v="0"/>
    <n v="8.4600000000000009"/>
    <n v="-9.870000000000001"/>
    <n v="0.9399999999999995"/>
    <n v="0.47000000000000064"/>
  </r>
  <r>
    <x v="4"/>
    <s v="flight to munich"/>
    <s v="Broad"/>
    <x v="13"/>
    <s v="Google|Munich"/>
    <s v="Position 5-10 Bid Strategy"/>
    <n v="8.75"/>
    <n v="6"/>
    <n v="13.449999975000001"/>
    <n v="2.2416666625000001"/>
    <n v="124"/>
    <n v="4.8387096774193498E-2"/>
    <n v="1.5862903225806499"/>
    <n v="0"/>
    <n v="0"/>
    <n v="0"/>
    <n v="13.449999975000001"/>
    <x v="2456"/>
    <n v="-1"/>
    <n v="0"/>
    <s v="NA"/>
    <n v="0"/>
    <n v="0"/>
    <n v="0"/>
    <n v="12.1049999775"/>
    <n v="-14.122499973750001"/>
    <n v="1.3449999975000004"/>
    <n v="0.67249999875000022"/>
  </r>
  <r>
    <x v="4"/>
    <s v="munich flights"/>
    <s v="Broad"/>
    <x v="13"/>
    <s v="Google|Munich"/>
    <s v="Position 5-10 Bid Strategy"/>
    <n v="8.75"/>
    <n v="17"/>
    <n v="73.687499812500008"/>
    <n v="4.3345588125000001"/>
    <n v="625"/>
    <n v="2.7200000000000002E-2"/>
    <n v="1.6502399999999999"/>
    <n v="0"/>
    <n v="0"/>
    <n v="0"/>
    <n v="73.687499812500008"/>
    <x v="2457"/>
    <n v="-1"/>
    <n v="0"/>
    <s v="NA"/>
    <n v="0"/>
    <n v="0"/>
    <n v="0"/>
    <n v="66.318749831250003"/>
    <n v="-77.37187480312501"/>
    <n v="7.368749981250005"/>
    <n v="3.6843749906250025"/>
  </r>
  <r>
    <x v="4"/>
    <s v="flights to munich"/>
    <s v="Broad"/>
    <x v="13"/>
    <s v="Google|Munich"/>
    <s v="Position 5-10 Bid Strategy"/>
    <n v="8.75"/>
    <n v="47"/>
    <n v="165.67500000000001"/>
    <n v="3.5249999999999999"/>
    <n v="837"/>
    <n v="5.6152927120669098E-2"/>
    <n v="1.65890083632019"/>
    <n v="0"/>
    <n v="0"/>
    <n v="0"/>
    <n v="165.67500000000001"/>
    <x v="2458"/>
    <n v="-1"/>
    <n v="0"/>
    <s v="NA"/>
    <n v="0"/>
    <n v="0"/>
    <n v="0"/>
    <n v="149.10750000000002"/>
    <n v="-173.95875000000001"/>
    <n v="16.567499999999995"/>
    <n v="8.2837499999999977"/>
  </r>
  <r>
    <x v="4"/>
    <s v="flight"/>
    <s v="Broad"/>
    <x v="13"/>
    <s v="Google|Flights Relaunch"/>
    <s v="Position 5-10 Bid Strategy"/>
    <n v="8.75"/>
    <n v="1110"/>
    <n v="4247.5624912499998"/>
    <n v="3.826632875"/>
    <n v="48988"/>
    <n v="2.2658610271903301E-2"/>
    <n v="1.8970666285621001"/>
    <n v="0"/>
    <n v="0"/>
    <n v="0"/>
    <n v="4247.5624912499998"/>
    <x v="2459"/>
    <n v="-1"/>
    <n v="0"/>
    <s v="NA"/>
    <n v="0"/>
    <n v="0"/>
    <n v="0"/>
    <n v="3822.8062421249997"/>
    <n v="-4459.9406158125003"/>
    <n v="424.75624912500007"/>
    <n v="212.37812456250049"/>
  </r>
  <r>
    <x v="3"/>
    <s v="dakar trip"/>
    <s v="Standard"/>
    <x v="4"/>
    <s v="Unassigned"/>
    <s v=""/>
    <n v="8.75"/>
    <n v="1"/>
    <n v="0.125"/>
    <n v="0.125"/>
    <n v="3"/>
    <n v="0.33333333333333298"/>
    <n v="1"/>
    <n v="0"/>
    <n v="0"/>
    <n v="0"/>
    <n v="0.125"/>
    <x v="394"/>
    <n v="-1"/>
    <n v="0"/>
    <s v="NA"/>
    <n v="0"/>
    <n v="0"/>
    <n v="0"/>
    <n v="0.1125"/>
    <n v="-0.13125000000000001"/>
    <n v="1.2499999999999997E-2"/>
    <n v="6.2500000000000056E-3"/>
  </r>
  <r>
    <x v="3"/>
    <s v="new york mumbai flight"/>
    <s v="Standard"/>
    <x v="4"/>
    <s v="Unassigned"/>
    <s v=""/>
    <n v="8.75"/>
    <n v="1"/>
    <n v="0.125"/>
    <n v="0.125"/>
    <n v="7"/>
    <n v="0.14285714285714302"/>
    <n v="1.5714285714285701"/>
    <n v="0"/>
    <n v="0"/>
    <n v="0"/>
    <n v="0.125"/>
    <x v="394"/>
    <n v="-1"/>
    <n v="0"/>
    <s v="NA"/>
    <n v="0"/>
    <n v="0"/>
    <n v="0"/>
    <n v="0.1125"/>
    <n v="-0.13125000000000001"/>
    <n v="1.2499999999999997E-2"/>
    <n v="6.2500000000000056E-3"/>
  </r>
  <r>
    <x v="3"/>
    <s v="new york paris plane ticket"/>
    <s v="Standard"/>
    <x v="4"/>
    <s v="Unassigned"/>
    <s v=""/>
    <n v="8.75"/>
    <n v="1"/>
    <n v="0.125"/>
    <n v="0.125"/>
    <n v="2"/>
    <n v="0.5"/>
    <n v="1"/>
    <n v="0"/>
    <n v="0"/>
    <n v="0"/>
    <n v="0.125"/>
    <x v="394"/>
    <n v="-1"/>
    <n v="0"/>
    <s v="NA"/>
    <n v="0"/>
    <n v="0"/>
    <n v="0"/>
    <n v="0.1125"/>
    <n v="-0.13125000000000001"/>
    <n v="1.2499999999999997E-2"/>
    <n v="6.2500000000000056E-3"/>
  </r>
  <r>
    <x v="3"/>
    <s v="ny air france"/>
    <s v="Standard"/>
    <x v="4"/>
    <s v="Unassigned"/>
    <s v=""/>
    <n v="8.75"/>
    <n v="1"/>
    <n v="0.125"/>
    <n v="0.125"/>
    <n v="5"/>
    <n v="0.2"/>
    <n v="1.6"/>
    <n v="0"/>
    <n v="0"/>
    <n v="0"/>
    <n v="0.125"/>
    <x v="394"/>
    <n v="-1"/>
    <n v="0"/>
    <s v="NA"/>
    <n v="0"/>
    <n v="0"/>
    <n v="0"/>
    <n v="0.1125"/>
    <n v="-0.13125000000000001"/>
    <n v="1.2499999999999997E-2"/>
    <n v="6.2500000000000056E-3"/>
  </r>
  <r>
    <x v="3"/>
    <s v="houston paris flight"/>
    <s v="Standard"/>
    <x v="4"/>
    <s v="Unassigned"/>
    <s v=""/>
    <n v="8.75"/>
    <n v="1"/>
    <n v="0.13750000000000001"/>
    <n v="0.13750000000000001"/>
    <n v="8"/>
    <n v="0.125"/>
    <n v="2.375"/>
    <n v="0"/>
    <n v="0"/>
    <n v="0"/>
    <n v="0.13750000000000001"/>
    <x v="562"/>
    <n v="-1"/>
    <n v="0"/>
    <s v="NA"/>
    <n v="0"/>
    <n v="0"/>
    <n v="0"/>
    <n v="0.12375000000000001"/>
    <n v="-0.14437500000000003"/>
    <n v="1.3749999999999998E-2"/>
    <n v="6.87500000000002E-3"/>
  </r>
  <r>
    <x v="3"/>
    <s v="new york paris fly"/>
    <s v="Standard"/>
    <x v="4"/>
    <s v="Unassigned"/>
    <s v=""/>
    <n v="8.75"/>
    <n v="1"/>
    <n v="0.13750000000000001"/>
    <n v="0.13750000000000001"/>
    <n v="4"/>
    <n v="0.25"/>
    <n v="1"/>
    <n v="0"/>
    <n v="0"/>
    <n v="0"/>
    <n v="0.13750000000000001"/>
    <x v="562"/>
    <n v="-1"/>
    <n v="0"/>
    <s v="NA"/>
    <n v="0"/>
    <n v="0"/>
    <n v="0"/>
    <n v="0.12375000000000001"/>
    <n v="-0.14437500000000003"/>
    <n v="1.3749999999999998E-2"/>
    <n v="6.87500000000002E-3"/>
  </r>
  <r>
    <x v="3"/>
    <s v="welcome to air france"/>
    <s v="Standard"/>
    <x v="4"/>
    <s v="Unassigned"/>
    <s v=""/>
    <n v="8.75"/>
    <n v="1"/>
    <n v="0.13750000000000001"/>
    <n v="0.13750000000000001"/>
    <n v="201"/>
    <n v="4.97512437810945E-3"/>
    <n v="2.01791044776119"/>
    <n v="0"/>
    <n v="0"/>
    <n v="0"/>
    <n v="0.13750000000000001"/>
    <x v="562"/>
    <n v="-1"/>
    <n v="0"/>
    <s v="NA"/>
    <n v="0"/>
    <n v="0"/>
    <n v="0"/>
    <n v="0.12375000000000001"/>
    <n v="-0.14437500000000003"/>
    <n v="1.3749999999999998E-2"/>
    <n v="6.87500000000002E-3"/>
  </r>
  <r>
    <x v="3"/>
    <s v="new york paris airfare"/>
    <s v="Standard"/>
    <x v="4"/>
    <s v="Unassigned"/>
    <s v=""/>
    <n v="8.75"/>
    <n v="1"/>
    <n v="0.15"/>
    <n v="0.15"/>
    <n v="6"/>
    <n v="0.16666666666666699"/>
    <n v="2"/>
    <n v="0"/>
    <n v="0"/>
    <n v="0"/>
    <n v="0.15"/>
    <x v="395"/>
    <n v="-1"/>
    <n v="0"/>
    <s v="NA"/>
    <n v="0"/>
    <n v="0"/>
    <n v="0"/>
    <n v="0.13500000000000001"/>
    <n v="-0.1575"/>
    <n v="1.4999999999999986E-2"/>
    <n v="7.5000000000000067E-3"/>
  </r>
  <r>
    <x v="3"/>
    <s v="bordeaux airline"/>
    <s v="Standard"/>
    <x v="4"/>
    <s v="Unassigned"/>
    <s v=""/>
    <n v="8.75"/>
    <n v="1"/>
    <n v="0.17499999999999999"/>
    <n v="0.17499999999999999"/>
    <n v="50"/>
    <n v="0.02"/>
    <n v="1.3240000000000001"/>
    <n v="0"/>
    <n v="0"/>
    <n v="0"/>
    <n v="0.17499999999999999"/>
    <x v="631"/>
    <n v="-1"/>
    <n v="0"/>
    <s v="NA"/>
    <n v="0"/>
    <n v="0"/>
    <n v="0"/>
    <n v="0.1575"/>
    <n v="-0.18375"/>
    <n v="1.7499999999999988E-2"/>
    <n v="8.7500000000000078E-3"/>
  </r>
  <r>
    <x v="3"/>
    <s v="new york city paris air france"/>
    <s v="Standard"/>
    <x v="4"/>
    <s v="Unassigned"/>
    <s v=""/>
    <n v="8.75"/>
    <n v="1"/>
    <n v="0.1875"/>
    <n v="0.1875"/>
    <n v="1"/>
    <n v="1"/>
    <n v="0"/>
    <n v="0"/>
    <n v="0"/>
    <n v="0"/>
    <n v="0.1875"/>
    <x v="2225"/>
    <n v="-1"/>
    <n v="0"/>
    <s v="NA"/>
    <n v="0"/>
    <n v="0"/>
    <n v="0"/>
    <n v="0.16875000000000001"/>
    <n v="-0.19687500000000002"/>
    <n v="1.8749999999999989E-2"/>
    <n v="9.3750000000000222E-3"/>
  </r>
  <r>
    <x v="3"/>
    <s v="tour de franc"/>
    <s v="Standard"/>
    <x v="4"/>
    <s v="Unassigned"/>
    <s v=""/>
    <n v="8.75"/>
    <n v="1"/>
    <n v="0.1875"/>
    <n v="0.1875"/>
    <n v="2663"/>
    <n v="3.75516334960571E-4"/>
    <n v="1.0027788208787101"/>
    <n v="0"/>
    <n v="0"/>
    <n v="0"/>
    <n v="0.1875"/>
    <x v="2225"/>
    <n v="-1"/>
    <n v="0"/>
    <s v="NA"/>
    <n v="0"/>
    <n v="0"/>
    <n v="0"/>
    <n v="0.16875000000000001"/>
    <n v="-0.19687500000000002"/>
    <n v="1.8749999999999989E-2"/>
    <n v="9.3750000000000222E-3"/>
  </r>
  <r>
    <x v="3"/>
    <s v="boston rome flight"/>
    <s v="Standard"/>
    <x v="4"/>
    <s v="Unassigned"/>
    <s v=""/>
    <n v="8.75"/>
    <n v="1"/>
    <n v="0.26250000000000001"/>
    <n v="0.26250000000000001"/>
    <n v="20"/>
    <n v="0.05"/>
    <n v="1.45"/>
    <n v="0"/>
    <n v="0"/>
    <n v="0"/>
    <n v="0.26250000000000001"/>
    <x v="396"/>
    <n v="-1"/>
    <n v="0"/>
    <s v="NA"/>
    <n v="0"/>
    <n v="0"/>
    <n v="0"/>
    <n v="0.23625000000000002"/>
    <n v="-0.27562500000000001"/>
    <n v="2.6249999999999996E-2"/>
    <n v="1.3124999999999998E-2"/>
  </r>
  <r>
    <x v="3"/>
    <s v="romantic travel idea"/>
    <s v="Standard"/>
    <x v="4"/>
    <s v="Unassigned"/>
    <s v=""/>
    <n v="8.75"/>
    <n v="1"/>
    <n v="0.26250000000000001"/>
    <n v="0.26250000000000001"/>
    <n v="589"/>
    <n v="1.6977928692699501E-3"/>
    <n v="2.4950764006791202"/>
    <n v="0"/>
    <n v="0"/>
    <n v="0"/>
    <n v="0.26250000000000001"/>
    <x v="396"/>
    <n v="-1"/>
    <n v="0"/>
    <s v="NA"/>
    <n v="0"/>
    <n v="0"/>
    <n v="0"/>
    <n v="0.23625000000000002"/>
    <n v="-0.27562500000000001"/>
    <n v="2.6249999999999996E-2"/>
    <n v="1.3124999999999998E-2"/>
  </r>
  <r>
    <x v="3"/>
    <s v="delhi fare"/>
    <s v="Standard"/>
    <x v="4"/>
    <s v="Unassigned"/>
    <s v=""/>
    <n v="8.75"/>
    <n v="2"/>
    <n v="0.27500000000000002"/>
    <n v="0.13750000000000001"/>
    <n v="13"/>
    <n v="0.15384615384615399"/>
    <n v="1"/>
    <n v="0"/>
    <n v="0"/>
    <n v="0"/>
    <n v="0.27500000000000002"/>
    <x v="564"/>
    <n v="-1"/>
    <n v="0"/>
    <s v="NA"/>
    <n v="0"/>
    <n v="0"/>
    <n v="0"/>
    <n v="0.24750000000000003"/>
    <n v="-0.28875000000000006"/>
    <n v="2.7499999999999997E-2"/>
    <n v="1.375000000000004E-2"/>
  </r>
  <r>
    <x v="3"/>
    <s v="dubai plane ticket"/>
    <s v="Standard"/>
    <x v="4"/>
    <s v="Unassigned"/>
    <s v=""/>
    <n v="8.75"/>
    <n v="1"/>
    <n v="0.28749999999999998"/>
    <n v="0.28749999999999998"/>
    <n v="7"/>
    <n v="0.14285714285714302"/>
    <n v="1"/>
    <n v="0"/>
    <n v="0"/>
    <n v="0"/>
    <n v="0.28749999999999998"/>
    <x v="2226"/>
    <n v="-1"/>
    <n v="0"/>
    <s v="NA"/>
    <n v="0"/>
    <n v="0"/>
    <n v="0"/>
    <n v="0.25874999999999998"/>
    <n v="-0.301875"/>
    <n v="2.8749999999999998E-2"/>
    <n v="1.4375000000000027E-2"/>
  </r>
  <r>
    <x v="3"/>
    <s v="dubai air travel"/>
    <s v="Standard"/>
    <x v="4"/>
    <s v="Unassigned"/>
    <s v=""/>
    <n v="8.75"/>
    <n v="1"/>
    <n v="0.32500000000000001"/>
    <n v="0.32500000000000001"/>
    <n v="63"/>
    <n v="1.58730158730159E-2"/>
    <n v="1.0190476190476201"/>
    <n v="0"/>
    <n v="0"/>
    <n v="0"/>
    <n v="0.32500000000000001"/>
    <x v="633"/>
    <n v="-1"/>
    <n v="0"/>
    <s v="NA"/>
    <n v="0"/>
    <n v="0"/>
    <n v="0"/>
    <n v="0.29250000000000004"/>
    <n v="-0.34125000000000005"/>
    <n v="3.2499999999999973E-2"/>
    <n v="1.6250000000000042E-2"/>
  </r>
  <r>
    <x v="3"/>
    <s v="ny fly"/>
    <s v="Standard"/>
    <x v="4"/>
    <s v="Unassigned"/>
    <s v=""/>
    <n v="8.75"/>
    <n v="1"/>
    <n v="0.375"/>
    <n v="0.375"/>
    <n v="20"/>
    <n v="0.05"/>
    <n v="1"/>
    <n v="0"/>
    <n v="0"/>
    <n v="0"/>
    <n v="0.375"/>
    <x v="565"/>
    <n v="-1"/>
    <n v="0"/>
    <s v="NA"/>
    <n v="0"/>
    <n v="0"/>
    <n v="0"/>
    <n v="0.33750000000000002"/>
    <n v="-0.39375000000000004"/>
    <n v="3.7499999999999978E-2"/>
    <n v="1.8750000000000044E-2"/>
  </r>
  <r>
    <x v="3"/>
    <s v="barcelona air fare"/>
    <s v="Standard"/>
    <x v="4"/>
    <s v="Unassigned"/>
    <s v=""/>
    <n v="8.75"/>
    <n v="1"/>
    <n v="0.38750000000000001"/>
    <n v="0.38750000000000001"/>
    <n v="4"/>
    <n v="0.25"/>
    <n v="4.75"/>
    <n v="0"/>
    <n v="0"/>
    <n v="0"/>
    <n v="0.38750000000000001"/>
    <x v="2227"/>
    <n v="-1"/>
    <n v="0"/>
    <s v="NA"/>
    <n v="0"/>
    <n v="0"/>
    <n v="0"/>
    <n v="0.34875"/>
    <n v="-0.40687500000000004"/>
    <n v="3.8750000000000007E-2"/>
    <n v="1.9375000000000031E-2"/>
  </r>
  <r>
    <x v="3"/>
    <s v="houston paris ticket"/>
    <s v="Standard"/>
    <x v="4"/>
    <s v="Unassigned"/>
    <s v=""/>
    <n v="8.75"/>
    <n v="1"/>
    <n v="0.38750000000000001"/>
    <n v="0.38750000000000001"/>
    <n v="3"/>
    <n v="0.33333333333333298"/>
    <n v="0"/>
    <n v="0"/>
    <n v="0"/>
    <n v="0"/>
    <n v="0.38750000000000001"/>
    <x v="2227"/>
    <n v="-1"/>
    <n v="0"/>
    <s v="NA"/>
    <n v="0"/>
    <n v="0"/>
    <n v="0"/>
    <n v="0.34875"/>
    <n v="-0.40687500000000004"/>
    <n v="3.8750000000000007E-2"/>
    <n v="1.9375000000000031E-2"/>
  </r>
  <r>
    <x v="3"/>
    <s v="budapest air france"/>
    <s v="Standard"/>
    <x v="4"/>
    <s v="Unassigned"/>
    <s v=""/>
    <n v="8.75"/>
    <n v="2"/>
    <n v="0.4"/>
    <n v="0.2"/>
    <n v="404"/>
    <n v="4.9504950495049506E-3"/>
    <n v="2.0113861386138598"/>
    <n v="0"/>
    <n v="0"/>
    <n v="0"/>
    <n v="0.4"/>
    <x v="583"/>
    <n v="-1"/>
    <n v="0"/>
    <s v="NA"/>
    <n v="0"/>
    <n v="0"/>
    <n v="0"/>
    <n v="0.36000000000000004"/>
    <n v="-0.42000000000000004"/>
    <n v="3.999999999999998E-2"/>
    <n v="2.0000000000000018E-2"/>
  </r>
  <r>
    <x v="3"/>
    <s v="cheap new york mumbai airfare"/>
    <s v="Standard"/>
    <x v="4"/>
    <s v="Unassigned"/>
    <s v=""/>
    <n v="8.75"/>
    <n v="2"/>
    <n v="0.42499999999999999"/>
    <n v="0.21249999999999999"/>
    <n v="5"/>
    <n v="0.4"/>
    <n v="1.2"/>
    <n v="0"/>
    <n v="0"/>
    <n v="0"/>
    <n v="0.42499999999999999"/>
    <x v="479"/>
    <n v="-1"/>
    <n v="0"/>
    <s v="NA"/>
    <n v="0"/>
    <n v="0"/>
    <n v="0"/>
    <n v="0.38250000000000001"/>
    <n v="-0.44624999999999998"/>
    <n v="4.2499999999999982E-2"/>
    <n v="2.1249999999999991E-2"/>
  </r>
  <r>
    <x v="3"/>
    <s v="vacation in nice"/>
    <s v="Advanced"/>
    <x v="4"/>
    <s v="Unassigned"/>
    <s v=""/>
    <n v="8.75"/>
    <n v="1"/>
    <n v="0.42499999999999999"/>
    <n v="0.42499999999999999"/>
    <n v="100"/>
    <n v="0.01"/>
    <n v="1.5029999999999999"/>
    <n v="0"/>
    <n v="0"/>
    <n v="0"/>
    <n v="0.42499999999999999"/>
    <x v="479"/>
    <n v="-1"/>
    <n v="0"/>
    <s v="NA"/>
    <n v="0"/>
    <n v="0"/>
    <n v="0"/>
    <n v="0.38250000000000001"/>
    <n v="-0.44624999999999998"/>
    <n v="4.2499999999999982E-2"/>
    <n v="2.1249999999999991E-2"/>
  </r>
  <r>
    <x v="3"/>
    <s v="zurich trip"/>
    <s v="Standard"/>
    <x v="4"/>
    <s v="Unassigned"/>
    <s v=""/>
    <n v="8.75"/>
    <n v="1"/>
    <n v="0.4375"/>
    <n v="0.4375"/>
    <n v="11"/>
    <n v="9.0909090909090898E-2"/>
    <n v="2.2727272727272698"/>
    <n v="0"/>
    <n v="0"/>
    <n v="0"/>
    <n v="0.4375"/>
    <x v="762"/>
    <n v="-1"/>
    <n v="0"/>
    <s v="NA"/>
    <n v="0"/>
    <n v="0"/>
    <n v="0"/>
    <n v="0.39374999999999999"/>
    <n v="-0.45937500000000003"/>
    <n v="4.3750000000000011E-2"/>
    <n v="2.1875000000000033E-2"/>
  </r>
  <r>
    <x v="3"/>
    <s v="johannesburg vacation"/>
    <s v="Standard"/>
    <x v="4"/>
    <s v="Unassigned"/>
    <s v=""/>
    <n v="8.75"/>
    <n v="1"/>
    <n v="0.4375"/>
    <n v="0.4375"/>
    <n v="31"/>
    <n v="3.2258064516128997E-2"/>
    <n v="1"/>
    <n v="0"/>
    <n v="0"/>
    <n v="0"/>
    <n v="0.4375"/>
    <x v="762"/>
    <n v="-1"/>
    <n v="0"/>
    <s v="NA"/>
    <n v="0"/>
    <n v="0"/>
    <n v="0"/>
    <n v="0.39374999999999999"/>
    <n v="-0.45937500000000003"/>
    <n v="4.3750000000000011E-2"/>
    <n v="2.1875000000000033E-2"/>
  </r>
  <r>
    <x v="3"/>
    <s v="chennai travel"/>
    <s v="Standard"/>
    <x v="4"/>
    <s v="Unassigned"/>
    <s v=""/>
    <n v="8.75"/>
    <n v="1"/>
    <n v="0.46250000000000002"/>
    <n v="0.46250000000000002"/>
    <n v="1163"/>
    <n v="8.5984522785898508E-4"/>
    <n v="1.0134995700773901"/>
    <n v="0"/>
    <n v="0"/>
    <n v="0"/>
    <n v="0.46250000000000002"/>
    <x v="1264"/>
    <n v="-1"/>
    <n v="0"/>
    <s v="NA"/>
    <n v="0"/>
    <n v="0"/>
    <n v="0"/>
    <n v="0.41625000000000001"/>
    <n v="-0.48562500000000003"/>
    <n v="4.6250000000000013E-2"/>
    <n v="2.3125000000000007E-2"/>
  </r>
  <r>
    <x v="3"/>
    <s v="bangalore fare"/>
    <s v="Standard"/>
    <x v="4"/>
    <s v="Unassigned"/>
    <s v=""/>
    <n v="8.75"/>
    <n v="1"/>
    <n v="0.46250000000000002"/>
    <n v="0.46250000000000002"/>
    <n v="3"/>
    <n v="0.33333333333333298"/>
    <n v="1"/>
    <n v="0"/>
    <n v="0"/>
    <n v="0"/>
    <n v="0.46250000000000002"/>
    <x v="1264"/>
    <n v="-1"/>
    <n v="0"/>
    <s v="NA"/>
    <n v="0"/>
    <n v="0"/>
    <n v="0"/>
    <n v="0.41625000000000001"/>
    <n v="-0.48562500000000003"/>
    <n v="4.6250000000000013E-2"/>
    <n v="2.3125000000000007E-2"/>
  </r>
  <r>
    <x v="3"/>
    <s v="paris airplane"/>
    <s v="Standard"/>
    <x v="4"/>
    <s v="Unassigned"/>
    <s v=""/>
    <n v="8.75"/>
    <n v="3"/>
    <n v="0.49999998750000002"/>
    <n v="0.16666666250000001"/>
    <n v="326"/>
    <n v="9.2024539877300603E-3"/>
    <n v="2.5880368098159501"/>
    <n v="0"/>
    <n v="0"/>
    <n v="0"/>
    <n v="0.49999998750000002"/>
    <x v="2460"/>
    <n v="-1"/>
    <n v="0"/>
    <s v="NA"/>
    <n v="0"/>
    <n v="0"/>
    <n v="0"/>
    <n v="0.44999998875000002"/>
    <n v="-0.52499998687500005"/>
    <n v="4.9999998749999996E-2"/>
    <n v="2.4999999375000026E-2"/>
  </r>
  <r>
    <x v="3"/>
    <s v="tel aviv ticket"/>
    <s v="Standard"/>
    <x v="4"/>
    <s v="Unassigned"/>
    <s v=""/>
    <n v="8.75"/>
    <n v="1"/>
    <n v="0.51249999999999996"/>
    <n v="0.51249999999999996"/>
    <n v="17"/>
    <n v="5.8823529411764698E-2"/>
    <n v="2.4235294117647102"/>
    <n v="0"/>
    <n v="0"/>
    <n v="0"/>
    <n v="0.51249999999999996"/>
    <x v="585"/>
    <n v="-1"/>
    <n v="0"/>
    <s v="NA"/>
    <n v="0"/>
    <n v="0"/>
    <n v="0"/>
    <n v="0.46124999999999999"/>
    <n v="-0.53812499999999996"/>
    <n v="5.1249999999999962E-2"/>
    <n v="2.5625000000000009E-2"/>
  </r>
  <r>
    <x v="3"/>
    <s v="lyon cheap ticket"/>
    <s v="Advanced"/>
    <x v="4"/>
    <s v="Unassigned"/>
    <s v=""/>
    <n v="8.75"/>
    <n v="1"/>
    <n v="0.51249999999999996"/>
    <n v="0.51249999999999996"/>
    <n v="154"/>
    <n v="6.4935064935064905E-3"/>
    <n v="2.0201298701298702"/>
    <n v="0"/>
    <n v="0"/>
    <n v="0"/>
    <n v="0.51249999999999996"/>
    <x v="585"/>
    <n v="-1"/>
    <n v="0"/>
    <s v="NA"/>
    <n v="0"/>
    <n v="0"/>
    <n v="0"/>
    <n v="0.46124999999999999"/>
    <n v="-0.53812499999999996"/>
    <n v="5.1249999999999962E-2"/>
    <n v="2.5625000000000009E-2"/>
  </r>
  <r>
    <x v="3"/>
    <s v="bordeaux cheap ticket"/>
    <s v="Advanced"/>
    <x v="4"/>
    <s v="Unassigned"/>
    <s v=""/>
    <n v="8.75"/>
    <n v="1"/>
    <n v="0.51249999999999996"/>
    <n v="0.51249999999999996"/>
    <n v="123"/>
    <n v="8.1300813008130107E-3"/>
    <n v="1.07317073170732"/>
    <n v="0"/>
    <n v="0"/>
    <n v="0"/>
    <n v="0.51249999999999996"/>
    <x v="585"/>
    <n v="-1"/>
    <n v="0"/>
    <s v="NA"/>
    <n v="0"/>
    <n v="0"/>
    <n v="0"/>
    <n v="0.46124999999999999"/>
    <n v="-0.53812499999999996"/>
    <n v="5.1249999999999962E-2"/>
    <n v="2.5625000000000009E-2"/>
  </r>
  <r>
    <x v="3"/>
    <s v="miami rome flight"/>
    <s v="Standard"/>
    <x v="4"/>
    <s v="Unassigned"/>
    <s v=""/>
    <n v="8.75"/>
    <n v="2"/>
    <n v="0.52500000000000002"/>
    <n v="0.26250000000000001"/>
    <n v="5"/>
    <n v="0.4"/>
    <n v="1.6"/>
    <n v="0"/>
    <n v="0"/>
    <n v="0"/>
    <n v="0.52500000000000002"/>
    <x v="677"/>
    <n v="-1"/>
    <n v="0"/>
    <s v="NA"/>
    <n v="0"/>
    <n v="0"/>
    <n v="0"/>
    <n v="0.47250000000000003"/>
    <n v="-0.55125000000000002"/>
    <n v="5.2499999999999991E-2"/>
    <n v="2.6249999999999996E-2"/>
  </r>
  <r>
    <x v="3"/>
    <s v="cheap new york paris flight"/>
    <s v="Standard"/>
    <x v="4"/>
    <s v="Unassigned"/>
    <s v=""/>
    <n v="8.75"/>
    <n v="1"/>
    <n v="0.53749999999999998"/>
    <n v="0.53749999999999998"/>
    <n v="13"/>
    <n v="7.69230769230769E-2"/>
    <n v="2.6923076923076898"/>
    <n v="0"/>
    <n v="0"/>
    <n v="0"/>
    <n v="0.53749999999999998"/>
    <x v="1265"/>
    <n v="-1"/>
    <n v="0"/>
    <s v="NA"/>
    <n v="0"/>
    <n v="0"/>
    <n v="0"/>
    <n v="0.48375000000000001"/>
    <n v="-0.56437499999999996"/>
    <n v="5.3749999999999964E-2"/>
    <n v="2.6874999999999982E-2"/>
  </r>
  <r>
    <x v="3"/>
    <s v="travel to par"/>
    <s v="Advanced"/>
    <x v="4"/>
    <s v="Unassigned"/>
    <s v=""/>
    <n v="8.75"/>
    <n v="4"/>
    <n v="0.53749999999999998"/>
    <n v="0.13437499999999999"/>
    <n v="672"/>
    <n v="5.9523809523809503E-3"/>
    <n v="1.01547619047619"/>
    <n v="0"/>
    <n v="0"/>
    <n v="0"/>
    <n v="0.53749999999999998"/>
    <x v="1265"/>
    <n v="-1"/>
    <n v="0"/>
    <s v="NA"/>
    <n v="0"/>
    <n v="0"/>
    <n v="0"/>
    <n v="0.48375000000000001"/>
    <n v="-0.56437499999999996"/>
    <n v="5.3749999999999964E-2"/>
    <n v="2.6874999999999982E-2"/>
  </r>
  <r>
    <x v="3"/>
    <s v="rome air travel"/>
    <s v="Standard"/>
    <x v="4"/>
    <s v="Unassigned"/>
    <s v=""/>
    <n v="8.75"/>
    <n v="1"/>
    <n v="0.55000000000000004"/>
    <n v="0.55000000000000004"/>
    <n v="46"/>
    <n v="2.1739130434782598E-2"/>
    <n v="1.49565217391304"/>
    <n v="0"/>
    <n v="0"/>
    <n v="0"/>
    <n v="0.55000000000000004"/>
    <x v="568"/>
    <n v="-1"/>
    <n v="0"/>
    <s v="NA"/>
    <n v="0"/>
    <n v="0"/>
    <n v="0"/>
    <n v="0.49500000000000005"/>
    <n v="-0.57750000000000012"/>
    <n v="5.4999999999999993E-2"/>
    <n v="2.750000000000008E-2"/>
  </r>
  <r>
    <x v="3"/>
    <s v="chennai ticket"/>
    <s v="Standard"/>
    <x v="4"/>
    <s v="Unassigned"/>
    <s v=""/>
    <n v="8.75"/>
    <n v="1"/>
    <n v="0.55000000000000004"/>
    <n v="0.55000000000000004"/>
    <n v="10"/>
    <n v="0.1"/>
    <n v="1.89"/>
    <n v="0"/>
    <n v="0"/>
    <n v="0"/>
    <n v="0.55000000000000004"/>
    <x v="568"/>
    <n v="-1"/>
    <n v="0"/>
    <s v="NA"/>
    <n v="0"/>
    <n v="0"/>
    <n v="0"/>
    <n v="0.49500000000000005"/>
    <n v="-0.57750000000000012"/>
    <n v="5.4999999999999993E-2"/>
    <n v="2.750000000000008E-2"/>
  </r>
  <r>
    <x v="3"/>
    <s v="bangalore airfare"/>
    <s v="Standard"/>
    <x v="4"/>
    <s v="Unassigned"/>
    <s v=""/>
    <n v="8.75"/>
    <n v="1"/>
    <n v="0.6"/>
    <n v="0.6"/>
    <n v="60"/>
    <n v="1.6666666666666701E-2"/>
    <n v="1.16333333333333"/>
    <n v="0"/>
    <n v="0"/>
    <n v="0"/>
    <n v="0.6"/>
    <x v="586"/>
    <n v="-1"/>
    <n v="0"/>
    <s v="NA"/>
    <n v="0"/>
    <n v="0"/>
    <n v="0"/>
    <n v="0.54"/>
    <n v="-0.63"/>
    <n v="5.9999999999999942E-2"/>
    <n v="3.0000000000000027E-2"/>
  </r>
  <r>
    <x v="3"/>
    <s v="airfrance.com usa"/>
    <s v="Advanced"/>
    <x v="4"/>
    <s v="Unassigned"/>
    <s v=""/>
    <n v="8.75"/>
    <n v="5"/>
    <n v="0.625"/>
    <n v="0.125"/>
    <n v="159"/>
    <n v="3.1446540880503103E-2"/>
    <n v="1.6987421383647801"/>
    <n v="0"/>
    <n v="0"/>
    <n v="0"/>
    <n v="0.625"/>
    <x v="708"/>
    <n v="-1"/>
    <n v="0"/>
    <s v="NA"/>
    <n v="0"/>
    <n v="0"/>
    <n v="0"/>
    <n v="0.5625"/>
    <n v="-0.65625"/>
    <n v="6.25E-2"/>
    <n v="3.125E-2"/>
  </r>
  <r>
    <x v="3"/>
    <s v="ny plane ticket"/>
    <s v="Standard"/>
    <x v="4"/>
    <s v="Unassigned"/>
    <s v=""/>
    <n v="8.75"/>
    <n v="1"/>
    <n v="0.63749999999999996"/>
    <n v="0.63749999999999996"/>
    <n v="20"/>
    <n v="0.05"/>
    <n v="0.95"/>
    <n v="0"/>
    <n v="0"/>
    <n v="0"/>
    <n v="0.63749999999999996"/>
    <x v="570"/>
    <n v="-1"/>
    <n v="0"/>
    <s v="NA"/>
    <n v="0"/>
    <n v="0"/>
    <n v="0"/>
    <n v="0.57374999999999998"/>
    <n v="-0.66937499999999994"/>
    <n v="6.3749999999999973E-2"/>
    <n v="3.1874999999999987E-2"/>
  </r>
  <r>
    <x v="3"/>
    <s v="chicago plane ticket"/>
    <s v="Standard"/>
    <x v="4"/>
    <s v="Unassigned"/>
    <s v=""/>
    <n v="8.75"/>
    <n v="1"/>
    <n v="0.65"/>
    <n v="0.65"/>
    <n v="60"/>
    <n v="1.6666666666666701E-2"/>
    <n v="1.05"/>
    <n v="0"/>
    <n v="0"/>
    <n v="0"/>
    <n v="0.65"/>
    <x v="932"/>
    <n v="-1"/>
    <n v="0"/>
    <s v="NA"/>
    <n v="0"/>
    <n v="0"/>
    <n v="0"/>
    <n v="0.58500000000000008"/>
    <n v="-0.68250000000000011"/>
    <n v="6.4999999999999947E-2"/>
    <n v="3.2500000000000084E-2"/>
  </r>
  <r>
    <x v="3"/>
    <s v="lyon plane ticket"/>
    <s v="Standard"/>
    <x v="4"/>
    <s v="Unassigned"/>
    <s v=""/>
    <n v="8.75"/>
    <n v="1"/>
    <n v="0.65"/>
    <n v="0.65"/>
    <n v="16"/>
    <n v="6.25E-2"/>
    <n v="1"/>
    <n v="0"/>
    <n v="0"/>
    <n v="0"/>
    <n v="0.65"/>
    <x v="932"/>
    <n v="-1"/>
    <n v="0"/>
    <s v="NA"/>
    <n v="0"/>
    <n v="0"/>
    <n v="0"/>
    <n v="0.58500000000000008"/>
    <n v="-0.68250000000000011"/>
    <n v="6.4999999999999947E-2"/>
    <n v="3.2500000000000084E-2"/>
  </r>
  <r>
    <x v="3"/>
    <s v="chicago fly"/>
    <s v="Standard"/>
    <x v="4"/>
    <s v="Unassigned"/>
    <s v=""/>
    <n v="8.75"/>
    <n v="1"/>
    <n v="0.66249999999999998"/>
    <n v="0.66249999999999998"/>
    <n v="82"/>
    <n v="1.21951219512195E-2"/>
    <n v="1.19756097560976"/>
    <n v="0"/>
    <n v="0"/>
    <n v="0"/>
    <n v="0.66249999999999998"/>
    <x v="1032"/>
    <n v="-1"/>
    <n v="0"/>
    <s v="NA"/>
    <n v="0"/>
    <n v="0"/>
    <n v="0"/>
    <n v="0.59624999999999995"/>
    <n v="-0.69562500000000005"/>
    <n v="6.6250000000000031E-2"/>
    <n v="3.3125000000000071E-2"/>
  </r>
  <r>
    <x v="3"/>
    <s v="mumbai vacation"/>
    <s v="Standard"/>
    <x v="4"/>
    <s v="Unassigned"/>
    <s v=""/>
    <n v="8.75"/>
    <n v="1"/>
    <n v="0.66249999999999998"/>
    <n v="0.66249999999999998"/>
    <n v="23"/>
    <n v="4.3478260869565195E-2"/>
    <n v="1.03913043478261"/>
    <n v="0"/>
    <n v="0"/>
    <n v="0"/>
    <n v="0.66249999999999998"/>
    <x v="1032"/>
    <n v="-1"/>
    <n v="0"/>
    <s v="NA"/>
    <n v="0"/>
    <n v="0"/>
    <n v="0"/>
    <n v="0.59624999999999995"/>
    <n v="-0.69562500000000005"/>
    <n v="6.6250000000000031E-2"/>
    <n v="3.3125000000000071E-2"/>
  </r>
  <r>
    <x v="3"/>
    <s v="cincinnati ticket"/>
    <s v="Standard"/>
    <x v="4"/>
    <s v="Unassigned"/>
    <s v=""/>
    <n v="8.75"/>
    <n v="1"/>
    <n v="0.6875"/>
    <n v="0.6875"/>
    <n v="273"/>
    <n v="3.66300366300366E-3"/>
    <n v="1.3282051282051299"/>
    <n v="0"/>
    <n v="0"/>
    <n v="0"/>
    <n v="0.6875"/>
    <x v="1056"/>
    <n v="-1"/>
    <n v="0"/>
    <s v="NA"/>
    <n v="0"/>
    <n v="0"/>
    <n v="0"/>
    <n v="0.61875000000000002"/>
    <n v="-0.72187500000000004"/>
    <n v="6.8749999999999978E-2"/>
    <n v="3.4375000000000044E-2"/>
  </r>
  <r>
    <x v="3"/>
    <s v="cheap new york amsterdam flight"/>
    <s v="Standard"/>
    <x v="4"/>
    <s v="Unassigned"/>
    <s v=""/>
    <n v="8.75"/>
    <n v="2"/>
    <n v="0.6875"/>
    <n v="0.34375"/>
    <n v="16"/>
    <n v="0.125"/>
    <n v="1.55"/>
    <n v="0"/>
    <n v="0"/>
    <n v="0"/>
    <n v="0.6875"/>
    <x v="1056"/>
    <n v="-1"/>
    <n v="0"/>
    <s v="NA"/>
    <n v="0"/>
    <n v="0"/>
    <n v="0"/>
    <n v="0.61875000000000002"/>
    <n v="-0.72187500000000004"/>
    <n v="6.8749999999999978E-2"/>
    <n v="3.4375000000000044E-2"/>
  </r>
  <r>
    <x v="3"/>
    <s v="france holidays paris"/>
    <s v="Advanced"/>
    <x v="4"/>
    <s v="Unassigned"/>
    <s v=""/>
    <n v="8.75"/>
    <n v="1"/>
    <n v="0.6875"/>
    <n v="0.6875"/>
    <n v="379"/>
    <n v="2.6385224274406301E-3"/>
    <n v="1.94564643799472"/>
    <n v="0"/>
    <n v="0"/>
    <n v="0"/>
    <n v="0.6875"/>
    <x v="1056"/>
    <n v="-1"/>
    <n v="0"/>
    <s v="NA"/>
    <n v="0"/>
    <n v="0"/>
    <n v="0"/>
    <n v="0.61875000000000002"/>
    <n v="-0.72187500000000004"/>
    <n v="6.8749999999999978E-2"/>
    <n v="3.4375000000000044E-2"/>
  </r>
  <r>
    <x v="3"/>
    <s v="bangalore ticket"/>
    <s v="Standard"/>
    <x v="4"/>
    <s v="Unassigned"/>
    <s v=""/>
    <n v="8.75"/>
    <n v="1"/>
    <n v="0.71250000000000002"/>
    <n v="0.71250000000000002"/>
    <n v="58"/>
    <n v="1.72413793103448E-2"/>
    <n v="1.58103448275862"/>
    <n v="0"/>
    <n v="0"/>
    <n v="0"/>
    <n v="0.71250000000000002"/>
    <x v="1057"/>
    <n v="-1"/>
    <n v="0"/>
    <s v="NA"/>
    <n v="0"/>
    <n v="0"/>
    <n v="0"/>
    <n v="0.64124999999999999"/>
    <n v="-0.74812500000000004"/>
    <n v="7.1250000000000036E-2"/>
    <n v="3.5625000000000018E-2"/>
  </r>
  <r>
    <x v="3"/>
    <s v="new york fare"/>
    <s v="Standard"/>
    <x v="4"/>
    <s v="Unassigned"/>
    <s v=""/>
    <n v="8.75"/>
    <n v="1"/>
    <n v="0.76249999999999996"/>
    <n v="0.76249999999999996"/>
    <n v="17"/>
    <n v="5.8823529411764698E-2"/>
    <n v="1.8235294117647101"/>
    <n v="0"/>
    <n v="0"/>
    <n v="0"/>
    <n v="0.76249999999999996"/>
    <x v="758"/>
    <n v="-1"/>
    <n v="0"/>
    <s v="NA"/>
    <n v="0"/>
    <n v="0"/>
    <n v="0"/>
    <n v="0.68625000000000003"/>
    <n v="-0.80062500000000003"/>
    <n v="7.6249999999999929E-2"/>
    <n v="3.8125000000000075E-2"/>
  </r>
  <r>
    <x v="3"/>
    <s v="athens to trip"/>
    <s v="Standard"/>
    <x v="4"/>
    <s v="Unassigned"/>
    <s v=""/>
    <n v="8.75"/>
    <n v="1"/>
    <n v="0.77500000000000002"/>
    <n v="0.77500000000000002"/>
    <n v="40"/>
    <n v="2.5000000000000001E-2"/>
    <n v="2.97"/>
    <n v="0"/>
    <n v="0"/>
    <n v="0"/>
    <n v="0.77500000000000002"/>
    <x v="400"/>
    <n v="-1"/>
    <n v="0"/>
    <s v="NA"/>
    <n v="0"/>
    <n v="0"/>
    <n v="0"/>
    <n v="0.69750000000000001"/>
    <n v="-0.81375000000000008"/>
    <n v="7.7500000000000013E-2"/>
    <n v="3.8750000000000062E-2"/>
  </r>
  <r>
    <x v="3"/>
    <s v="boston paris flight"/>
    <s v="Standard"/>
    <x v="4"/>
    <s v="Unassigned"/>
    <s v=""/>
    <n v="8.75"/>
    <n v="3"/>
    <n v="0.7999999874999999"/>
    <n v="0.26666666249999998"/>
    <n v="23"/>
    <n v="0.13043478260869601"/>
    <n v="0.95652173913043503"/>
    <n v="0"/>
    <n v="0"/>
    <n v="0"/>
    <n v="0.7999999874999999"/>
    <x v="2461"/>
    <n v="-1"/>
    <n v="0"/>
    <s v="NA"/>
    <n v="0"/>
    <n v="0"/>
    <n v="0"/>
    <n v="0.71999998874999993"/>
    <n v="-0.83999998687499988"/>
    <n v="7.9999998749999968E-2"/>
    <n v="3.9999999374999984E-2"/>
  </r>
  <r>
    <x v="3"/>
    <s v="dakar travel"/>
    <s v="Standard"/>
    <x v="4"/>
    <s v="Unassigned"/>
    <s v=""/>
    <n v="8.75"/>
    <n v="2"/>
    <n v="0.8"/>
    <n v="0.4"/>
    <n v="36"/>
    <n v="5.5555555555555601E-2"/>
    <n v="1.1111111111111101"/>
    <n v="0"/>
    <n v="0"/>
    <n v="0"/>
    <n v="0.8"/>
    <x v="1161"/>
    <n v="-1"/>
    <n v="0"/>
    <s v="NA"/>
    <n v="0"/>
    <n v="0"/>
    <n v="0"/>
    <n v="0.72000000000000008"/>
    <n v="-0.84000000000000008"/>
    <n v="7.999999999999996E-2"/>
    <n v="4.0000000000000036E-2"/>
  </r>
  <r>
    <x v="3"/>
    <s v="barcelona fare"/>
    <s v="Standard"/>
    <x v="4"/>
    <s v="Unassigned"/>
    <s v=""/>
    <n v="8.75"/>
    <n v="1"/>
    <n v="0.83750000000000002"/>
    <n v="0.83750000000000002"/>
    <n v="11"/>
    <n v="9.0909090909090898E-2"/>
    <n v="1.0909090909090899"/>
    <n v="0"/>
    <n v="0"/>
    <n v="0"/>
    <n v="0.83750000000000002"/>
    <x v="589"/>
    <n v="-1"/>
    <n v="0"/>
    <s v="NA"/>
    <n v="0"/>
    <n v="0"/>
    <n v="0"/>
    <n v="0.75375000000000003"/>
    <n v="-0.87937500000000002"/>
    <n v="8.3749999999999991E-2"/>
    <n v="4.1874999999999996E-2"/>
  </r>
  <r>
    <x v="3"/>
    <s v="new york delhi airfare"/>
    <s v="Standard"/>
    <x v="4"/>
    <s v="Unassigned"/>
    <s v=""/>
    <n v="8.75"/>
    <n v="1"/>
    <n v="0.83750000000000002"/>
    <n v="0.83750000000000002"/>
    <n v="4"/>
    <n v="0.25"/>
    <n v="0.25"/>
    <n v="0"/>
    <n v="0"/>
    <n v="0"/>
    <n v="0.83750000000000002"/>
    <x v="589"/>
    <n v="-1"/>
    <n v="0"/>
    <s v="NA"/>
    <n v="0"/>
    <n v="0"/>
    <n v="0"/>
    <n v="0.75375000000000003"/>
    <n v="-0.87937500000000002"/>
    <n v="8.3749999999999991E-2"/>
    <n v="4.1874999999999996E-2"/>
  </r>
  <r>
    <x v="3"/>
    <s v="discount new york paris airfare"/>
    <s v="Standard"/>
    <x v="4"/>
    <s v="Unassigned"/>
    <s v=""/>
    <n v="8.75"/>
    <n v="2"/>
    <n v="0.85"/>
    <n v="0.42499999999999999"/>
    <n v="3"/>
    <n v="0.66666666666666696"/>
    <n v="0.66666666666666696"/>
    <n v="0"/>
    <n v="0"/>
    <n v="0"/>
    <n v="0.85"/>
    <x v="769"/>
    <n v="-1"/>
    <n v="0"/>
    <s v="NA"/>
    <n v="0"/>
    <n v="0"/>
    <n v="0"/>
    <n v="0.76500000000000001"/>
    <n v="-0.89249999999999996"/>
    <n v="8.4999999999999964E-2"/>
    <n v="4.2499999999999982E-2"/>
  </r>
  <r>
    <x v="3"/>
    <s v="tour airline"/>
    <s v="Standard"/>
    <x v="4"/>
    <s v="Unassigned"/>
    <s v=""/>
    <n v="8.75"/>
    <n v="1"/>
    <n v="0.86250000000000004"/>
    <n v="0.86250000000000004"/>
    <n v="1662"/>
    <n v="6.0168471720818293E-4"/>
    <n v="1.05234657039711"/>
    <n v="0"/>
    <n v="0"/>
    <n v="0"/>
    <n v="0.86250000000000004"/>
    <x v="678"/>
    <n v="-1"/>
    <n v="0"/>
    <s v="NA"/>
    <n v="0"/>
    <n v="0"/>
    <n v="0"/>
    <n v="0.77625000000000011"/>
    <n v="-0.90562500000000012"/>
    <n v="8.6249999999999938E-2"/>
    <n v="4.312500000000008E-2"/>
  </r>
  <r>
    <x v="3"/>
    <s v="airline cheap france paris"/>
    <s v="Advanced"/>
    <x v="4"/>
    <s v="Unassigned"/>
    <s v=""/>
    <n v="8.75"/>
    <n v="2"/>
    <n v="0.875"/>
    <n v="0.4375"/>
    <n v="161"/>
    <n v="1.2422360248447199E-2"/>
    <n v="1.21490683229814"/>
    <n v="0"/>
    <n v="0"/>
    <n v="0"/>
    <n v="0.875"/>
    <x v="622"/>
    <n v="-1"/>
    <n v="0"/>
    <s v="NA"/>
    <n v="0"/>
    <n v="0"/>
    <n v="0"/>
    <n v="0.78749999999999998"/>
    <n v="-0.91875000000000007"/>
    <n v="8.7500000000000022E-2"/>
    <n v="4.3750000000000067E-2"/>
  </r>
  <r>
    <x v="3"/>
    <s v="boston paris airfare"/>
    <s v="Standard"/>
    <x v="4"/>
    <s v="Unassigned"/>
    <s v=""/>
    <n v="8.75"/>
    <n v="2"/>
    <n v="0.9"/>
    <n v="0.45"/>
    <n v="16"/>
    <n v="0.125"/>
    <n v="1"/>
    <n v="0"/>
    <n v="0"/>
    <n v="0"/>
    <n v="0.9"/>
    <x v="590"/>
    <n v="-1"/>
    <n v="0"/>
    <s v="NA"/>
    <n v="0"/>
    <n v="0"/>
    <n v="0"/>
    <n v="0.81"/>
    <n v="-0.94500000000000006"/>
    <n v="8.9999999999999969E-2"/>
    <n v="4.500000000000004E-2"/>
  </r>
  <r>
    <x v="3"/>
    <s v="new york mumbai airfare"/>
    <s v="Standard"/>
    <x v="4"/>
    <s v="Unassigned"/>
    <s v=""/>
    <n v="8.75"/>
    <n v="2"/>
    <n v="0.9375"/>
    <n v="0.46875"/>
    <n v="10"/>
    <n v="0.2"/>
    <n v="1"/>
    <n v="0"/>
    <n v="0"/>
    <n v="0"/>
    <n v="0.9375"/>
    <x v="591"/>
    <n v="-1"/>
    <n v="0"/>
    <s v="NA"/>
    <n v="0"/>
    <n v="0"/>
    <n v="0"/>
    <n v="0.84375"/>
    <n v="-0.984375"/>
    <n v="9.375E-2"/>
    <n v="4.6875E-2"/>
  </r>
  <r>
    <x v="3"/>
    <s v="dubai vacation"/>
    <s v="Standard"/>
    <x v="4"/>
    <s v="Unassigned"/>
    <s v=""/>
    <n v="8.75"/>
    <n v="1"/>
    <n v="0.95"/>
    <n v="0.95"/>
    <n v="241"/>
    <n v="4.1493775933610002E-3"/>
    <n v="1.05809128630705"/>
    <n v="0"/>
    <n v="0"/>
    <n v="0"/>
    <n v="0.95"/>
    <x v="623"/>
    <n v="-1"/>
    <n v="0"/>
    <s v="NA"/>
    <n v="0"/>
    <n v="0"/>
    <n v="0"/>
    <n v="0.85499999999999998"/>
    <n v="-0.99749999999999994"/>
    <n v="9.4999999999999973E-2"/>
    <n v="4.7499999999999987E-2"/>
  </r>
  <r>
    <x v="3"/>
    <s v="new york city fly"/>
    <s v="Standard"/>
    <x v="4"/>
    <s v="Unassigned"/>
    <s v=""/>
    <n v="8.75"/>
    <n v="1"/>
    <n v="0.98750000000000004"/>
    <n v="0.98750000000000004"/>
    <n v="7"/>
    <n v="0.14285714285714302"/>
    <n v="0.8571428571428571"/>
    <n v="0"/>
    <n v="0"/>
    <n v="0"/>
    <n v="0.98750000000000004"/>
    <x v="651"/>
    <n v="-1"/>
    <n v="0"/>
    <s v="NA"/>
    <n v="0"/>
    <n v="0"/>
    <n v="0"/>
    <n v="0.88875000000000004"/>
    <n v="-1.036875"/>
    <n v="9.8750000000000004E-2"/>
    <n v="4.9374999999999947E-2"/>
  </r>
  <r>
    <x v="3"/>
    <s v="new york plane ticket"/>
    <s v="Standard"/>
    <x v="4"/>
    <s v="Unassigned"/>
    <s v=""/>
    <n v="8.75"/>
    <n v="1"/>
    <n v="0.98750000000000004"/>
    <n v="0.98750000000000004"/>
    <n v="110"/>
    <n v="9.0909090909090905E-3"/>
    <n v="1.02727272727273"/>
    <n v="0"/>
    <n v="0"/>
    <n v="0"/>
    <n v="0.98750000000000004"/>
    <x v="651"/>
    <n v="-1"/>
    <n v="0"/>
    <s v="NA"/>
    <n v="0"/>
    <n v="0"/>
    <n v="0"/>
    <n v="0.88875000000000004"/>
    <n v="-1.036875"/>
    <n v="9.8750000000000004E-2"/>
    <n v="4.9374999999999947E-2"/>
  </r>
  <r>
    <x v="3"/>
    <s v="dubai trip"/>
    <s v="Standard"/>
    <x v="4"/>
    <s v="Unassigned"/>
    <s v=""/>
    <n v="8.75"/>
    <n v="2"/>
    <n v="1"/>
    <n v="0.5"/>
    <n v="94"/>
    <n v="2.1276595744680899E-2"/>
    <n v="2.95"/>
    <n v="0"/>
    <n v="0"/>
    <n v="0"/>
    <n v="1"/>
    <x v="403"/>
    <n v="-1"/>
    <n v="0"/>
    <s v="NA"/>
    <n v="0"/>
    <n v="0"/>
    <n v="0"/>
    <n v="0.9"/>
    <n v="-1.05"/>
    <n v="9.9999999999999978E-2"/>
    <n v="5.0000000000000044E-2"/>
  </r>
  <r>
    <x v="3"/>
    <s v="marseille vacation"/>
    <s v="Advanced"/>
    <x v="4"/>
    <s v="Unassigned"/>
    <s v=""/>
    <n v="8.75"/>
    <n v="1"/>
    <n v="1.0375000000000001"/>
    <n v="1.0375000000000001"/>
    <n v="879"/>
    <n v="1.13765642775882E-3"/>
    <n v="1.12389078498294"/>
    <n v="0"/>
    <n v="0"/>
    <n v="0"/>
    <n v="1.0375000000000001"/>
    <x v="404"/>
    <n v="-1"/>
    <n v="0"/>
    <s v="NA"/>
    <n v="0"/>
    <n v="0"/>
    <n v="0"/>
    <n v="0.93375000000000008"/>
    <n v="-1.0893750000000002"/>
    <n v="0.10375000000000001"/>
    <n v="5.1875000000000115E-2"/>
  </r>
  <r>
    <x v="3"/>
    <s v="dubai fly"/>
    <s v="Standard"/>
    <x v="4"/>
    <s v="Unassigned"/>
    <s v=""/>
    <n v="8.75"/>
    <n v="2"/>
    <n v="1.0874999999999999"/>
    <n v="0.54374999999999996"/>
    <n v="40"/>
    <n v="0.05"/>
    <n v="1.7224999999999999"/>
    <n v="0"/>
    <n v="0"/>
    <n v="0"/>
    <n v="1.0874999999999999"/>
    <x v="480"/>
    <n v="-1"/>
    <n v="0"/>
    <s v="NA"/>
    <n v="0"/>
    <n v="0"/>
    <n v="0"/>
    <n v="0.9787499999999999"/>
    <n v="-1.141875"/>
    <n v="0.10875000000000001"/>
    <n v="5.4375000000000062E-2"/>
  </r>
  <r>
    <x v="3"/>
    <s v="marseille ticket"/>
    <s v="Advanced"/>
    <x v="4"/>
    <s v="Unassigned"/>
    <s v=""/>
    <n v="8.75"/>
    <n v="2"/>
    <n v="1.1000000000000001"/>
    <n v="0.55000000000000004"/>
    <n v="660"/>
    <n v="3.0303030303030299E-3"/>
    <n v="1.7471212121212101"/>
    <n v="0"/>
    <n v="0"/>
    <n v="0"/>
    <n v="1.1000000000000001"/>
    <x v="666"/>
    <n v="-1"/>
    <n v="0"/>
    <s v="NA"/>
    <n v="0"/>
    <n v="0"/>
    <n v="0"/>
    <n v="0.9900000000000001"/>
    <n v="-1.1550000000000002"/>
    <n v="0.10999999999999999"/>
    <n v="5.500000000000016E-2"/>
  </r>
  <r>
    <x v="3"/>
    <s v="dakar airfare"/>
    <s v="Standard"/>
    <x v="4"/>
    <s v="Unassigned"/>
    <s v=""/>
    <n v="8.75"/>
    <n v="2"/>
    <n v="1.1125"/>
    <n v="0.55625000000000002"/>
    <n v="77"/>
    <n v="2.5974025974026E-2"/>
    <n v="1"/>
    <n v="0"/>
    <n v="0"/>
    <n v="0"/>
    <n v="1.1125"/>
    <x v="1269"/>
    <n v="-1"/>
    <n v="0"/>
    <s v="NA"/>
    <n v="0"/>
    <n v="0"/>
    <n v="0"/>
    <n v="1.00125"/>
    <n v="-1.1681250000000001"/>
    <n v="0.11125000000000007"/>
    <n v="5.5625000000000036E-2"/>
  </r>
  <r>
    <x v="3"/>
    <s v="ny ticket"/>
    <s v="Standard"/>
    <x v="4"/>
    <s v="Unassigned"/>
    <s v=""/>
    <n v="8.75"/>
    <n v="1"/>
    <n v="1.125"/>
    <n v="1.125"/>
    <n v="126"/>
    <n v="7.9365079365079395E-3"/>
    <n v="1.03095238095238"/>
    <n v="0"/>
    <n v="0"/>
    <n v="0"/>
    <n v="1.125"/>
    <x v="593"/>
    <n v="-1"/>
    <n v="0"/>
    <s v="NA"/>
    <n v="0"/>
    <n v="0"/>
    <n v="0"/>
    <n v="1.0125"/>
    <n v="-1.1812500000000001"/>
    <n v="0.11250000000000004"/>
    <n v="5.6250000000000133E-2"/>
  </r>
  <r>
    <x v="3"/>
    <s v="marseille cheap ticket"/>
    <s v="Advanced"/>
    <x v="4"/>
    <s v="Unassigned"/>
    <s v=""/>
    <n v="8.75"/>
    <n v="1"/>
    <n v="1.1375"/>
    <n v="1.1375"/>
    <n v="202"/>
    <n v="4.9504950495049506E-3"/>
    <n v="1"/>
    <n v="0"/>
    <n v="0"/>
    <n v="0"/>
    <n v="1.1375"/>
    <x v="405"/>
    <n v="-1"/>
    <n v="0"/>
    <s v="NA"/>
    <n v="0"/>
    <n v="0"/>
    <n v="0"/>
    <n v="1.0237499999999999"/>
    <n v="-1.194375"/>
    <n v="0.11375000000000002"/>
    <n v="5.6875000000000009E-2"/>
  </r>
  <r>
    <x v="3"/>
    <s v="dubai ticket"/>
    <s v="Standard"/>
    <x v="4"/>
    <s v="Unassigned"/>
    <s v=""/>
    <n v="8.75"/>
    <n v="2"/>
    <n v="1.175"/>
    <n v="0.58750000000000002"/>
    <n v="51"/>
    <n v="3.9215686274509796E-2"/>
    <n v="2.0333333333333301"/>
    <n v="0"/>
    <n v="0"/>
    <n v="0"/>
    <n v="1.175"/>
    <x v="999"/>
    <n v="-1"/>
    <n v="0"/>
    <s v="NA"/>
    <n v="0"/>
    <n v="0"/>
    <n v="0"/>
    <n v="1.0575000000000001"/>
    <n v="-1.2337500000000001"/>
    <n v="0.11749999999999994"/>
    <n v="5.875000000000008E-2"/>
  </r>
  <r>
    <x v="3"/>
    <s v="dc fly"/>
    <s v="Standard"/>
    <x v="4"/>
    <s v="Unassigned"/>
    <s v=""/>
    <n v="8.75"/>
    <n v="1"/>
    <n v="1.2"/>
    <n v="1.2"/>
    <n v="26"/>
    <n v="3.8461538461538498E-2"/>
    <n v="1"/>
    <n v="0"/>
    <n v="0"/>
    <n v="0"/>
    <n v="1.2"/>
    <x v="1271"/>
    <n v="-1"/>
    <n v="0"/>
    <s v="NA"/>
    <n v="0"/>
    <n v="0"/>
    <n v="0"/>
    <n v="1.08"/>
    <n v="-1.26"/>
    <n v="0.11999999999999988"/>
    <n v="6.0000000000000053E-2"/>
  </r>
  <r>
    <x v="3"/>
    <s v="budapest airline"/>
    <s v="Standard"/>
    <x v="4"/>
    <s v="Unassigned"/>
    <s v=""/>
    <n v="8.75"/>
    <n v="3"/>
    <n v="1.2"/>
    <n v="0.4"/>
    <n v="87"/>
    <n v="3.4482758620689703E-2"/>
    <n v="4.6735632183908002"/>
    <n v="0"/>
    <n v="0"/>
    <n v="0"/>
    <n v="1.2"/>
    <x v="1271"/>
    <n v="-1"/>
    <n v="0"/>
    <s v="NA"/>
    <n v="0"/>
    <n v="0"/>
    <n v="0"/>
    <n v="1.08"/>
    <n v="-1.26"/>
    <n v="0.11999999999999988"/>
    <n v="6.0000000000000053E-2"/>
  </r>
  <r>
    <x v="3"/>
    <s v="nyc paris flight"/>
    <s v="Standard"/>
    <x v="4"/>
    <s v="Unassigned"/>
    <s v=""/>
    <n v="8.75"/>
    <n v="1"/>
    <n v="1.2"/>
    <n v="1.2"/>
    <n v="2"/>
    <n v="0.5"/>
    <n v="1"/>
    <n v="0"/>
    <n v="0"/>
    <n v="0"/>
    <n v="1.2"/>
    <x v="1271"/>
    <n v="-1"/>
    <n v="0"/>
    <s v="NA"/>
    <n v="0"/>
    <n v="0"/>
    <n v="0"/>
    <n v="1.08"/>
    <n v="-1.26"/>
    <n v="0.11999999999999988"/>
    <n v="6.0000000000000053E-2"/>
  </r>
  <r>
    <x v="3"/>
    <s v="paris france info"/>
    <s v="Advanced"/>
    <x v="4"/>
    <s v="Unassigned"/>
    <s v=""/>
    <n v="8.75"/>
    <n v="5"/>
    <n v="1.2124999999999999"/>
    <n v="0.24249999999999999"/>
    <n v="2563"/>
    <n v="1.95083886071011E-3"/>
    <n v="3.9781896215372599"/>
    <n v="0"/>
    <n v="0"/>
    <n v="0"/>
    <n v="1.2124999999999999"/>
    <x v="1162"/>
    <n v="-1"/>
    <n v="0"/>
    <s v="NA"/>
    <n v="0"/>
    <n v="0"/>
    <n v="0"/>
    <n v="1.0912500000000001"/>
    <n v="-1.2731250000000001"/>
    <n v="0.12124999999999986"/>
    <n v="6.0625000000000151E-2"/>
  </r>
  <r>
    <x v="3"/>
    <s v="philadelphia ticket"/>
    <s v="Standard"/>
    <x v="4"/>
    <s v="Unassigned"/>
    <s v=""/>
    <n v="8.75"/>
    <n v="1"/>
    <n v="1.25"/>
    <n v="1.25"/>
    <n v="307"/>
    <n v="3.2573289902280101E-3"/>
    <n v="1.1400651465798"/>
    <n v="0"/>
    <n v="0"/>
    <n v="0"/>
    <n v="1.25"/>
    <x v="406"/>
    <n v="-1"/>
    <n v="0"/>
    <s v="NA"/>
    <n v="0"/>
    <n v="0"/>
    <n v="0"/>
    <n v="1.125"/>
    <n v="-1.3125"/>
    <n v="0.125"/>
    <n v="6.25E-2"/>
  </r>
  <r>
    <x v="3"/>
    <s v="johannesburg fare"/>
    <s v="Standard"/>
    <x v="4"/>
    <s v="Unassigned"/>
    <s v=""/>
    <n v="8.75"/>
    <n v="1"/>
    <n v="1.2625"/>
    <n v="1.2625"/>
    <n v="6"/>
    <n v="0.16666666666666699"/>
    <n v="1"/>
    <n v="0"/>
    <n v="0"/>
    <n v="0"/>
    <n v="1.2625"/>
    <x v="594"/>
    <n v="-1"/>
    <n v="0"/>
    <s v="NA"/>
    <n v="0"/>
    <n v="0"/>
    <n v="0"/>
    <n v="1.13625"/>
    <n v="-1.3256250000000001"/>
    <n v="0.12624999999999997"/>
    <n v="6.3125000000000098E-2"/>
  </r>
  <r>
    <x v="3"/>
    <s v="detroit travel"/>
    <s v="Standard"/>
    <x v="4"/>
    <s v="Unassigned"/>
    <s v=""/>
    <n v="8.75"/>
    <n v="1"/>
    <n v="1.2625"/>
    <n v="1.2625"/>
    <n v="717"/>
    <n v="1.39470013947001E-3"/>
    <n v="1.0160390516039099"/>
    <n v="0"/>
    <n v="0"/>
    <n v="0"/>
    <n v="1.2625"/>
    <x v="594"/>
    <n v="-1"/>
    <n v="0"/>
    <s v="NA"/>
    <n v="0"/>
    <n v="0"/>
    <n v="0"/>
    <n v="1.13625"/>
    <n v="-1.3256250000000001"/>
    <n v="0.12624999999999997"/>
    <n v="6.3125000000000098E-2"/>
  </r>
  <r>
    <x v="3"/>
    <s v="new york paris ticket"/>
    <s v="Standard"/>
    <x v="4"/>
    <s v="Unassigned"/>
    <s v=""/>
    <n v="8.75"/>
    <n v="1"/>
    <n v="1.2625"/>
    <n v="1.2625"/>
    <n v="6"/>
    <n v="0.16666666666666699"/>
    <n v="1"/>
    <n v="0"/>
    <n v="0"/>
    <n v="0"/>
    <n v="1.2625"/>
    <x v="594"/>
    <n v="-1"/>
    <n v="0"/>
    <s v="NA"/>
    <n v="0"/>
    <n v="0"/>
    <n v="0"/>
    <n v="1.13625"/>
    <n v="-1.3256250000000001"/>
    <n v="0.12624999999999997"/>
    <n v="6.3125000000000098E-2"/>
  </r>
  <r>
    <x v="3"/>
    <s v="nice fare"/>
    <s v="Standard"/>
    <x v="4"/>
    <s v="Unassigned"/>
    <s v=""/>
    <n v="8.75"/>
    <n v="7"/>
    <n v="1.27499995"/>
    <n v="0.18214285"/>
    <n v="12420"/>
    <n v="5.6360708534621603E-4"/>
    <n v="1.67499194847021"/>
    <n v="0"/>
    <n v="0"/>
    <n v="0"/>
    <n v="1.27499995"/>
    <x v="2462"/>
    <n v="-1"/>
    <n v="0"/>
    <s v="NA"/>
    <n v="0"/>
    <n v="0"/>
    <n v="0"/>
    <n v="1.147499955"/>
    <n v="-1.3387499475"/>
    <n v="0.12749999499999998"/>
    <n v="6.3749997499999989E-2"/>
  </r>
  <r>
    <x v="3"/>
    <s v="family holiday france"/>
    <s v="Advanced"/>
    <x v="4"/>
    <s v="Unassigned"/>
    <s v=""/>
    <n v="8.75"/>
    <n v="2"/>
    <n v="1.2749999999999999"/>
    <n v="0.63749999999999996"/>
    <n v="1186"/>
    <n v="1.6863406408094399E-3"/>
    <n v="1.43111298482293"/>
    <n v="0"/>
    <n v="0"/>
    <n v="0"/>
    <n v="1.2749999999999999"/>
    <x v="709"/>
    <n v="-1"/>
    <n v="0"/>
    <s v="NA"/>
    <n v="0"/>
    <n v="0"/>
    <n v="0"/>
    <n v="1.1475"/>
    <n v="-1.3387499999999999"/>
    <n v="0.12749999999999995"/>
    <n v="6.3749999999999973E-2"/>
  </r>
  <r>
    <x v="3"/>
    <s v="delhi travel"/>
    <s v="Standard"/>
    <x v="4"/>
    <s v="Unassigned"/>
    <s v=""/>
    <n v="8.75"/>
    <n v="2"/>
    <n v="1.2875000000000001"/>
    <n v="0.64375000000000004"/>
    <n v="270"/>
    <n v="7.4074074074074094E-3"/>
    <n v="1.04814814814815"/>
    <n v="0"/>
    <n v="0"/>
    <n v="0"/>
    <n v="1.2875000000000001"/>
    <x v="481"/>
    <n v="-1"/>
    <n v="0"/>
    <s v="NA"/>
    <n v="0"/>
    <n v="0"/>
    <n v="0"/>
    <n v="1.1587500000000002"/>
    <n v="-1.3518750000000002"/>
    <n v="0.12874999999999992"/>
    <n v="6.4375000000000071E-2"/>
  </r>
  <r>
    <x v="3"/>
    <s v="miami trip"/>
    <s v="Standard"/>
    <x v="4"/>
    <s v="Unassigned"/>
    <s v=""/>
    <n v="8.75"/>
    <n v="1"/>
    <n v="1.3125"/>
    <n v="1.3125"/>
    <n v="247"/>
    <n v="4.0485829959514205E-3"/>
    <n v="1.2064777327935201"/>
    <n v="0"/>
    <n v="0"/>
    <n v="0"/>
    <n v="1.3125"/>
    <x v="368"/>
    <n v="-1"/>
    <n v="0"/>
    <s v="NA"/>
    <n v="0"/>
    <n v="0"/>
    <n v="0"/>
    <n v="1.1812500000000001"/>
    <n v="-1.378125"/>
    <n v="0.13124999999999987"/>
    <n v="6.5625000000000044E-2"/>
  </r>
  <r>
    <x v="3"/>
    <s v="venice trip"/>
    <s v="Standard"/>
    <x v="4"/>
    <s v="Unassigned"/>
    <s v=""/>
    <n v="8.75"/>
    <n v="1"/>
    <n v="1.325"/>
    <n v="1.325"/>
    <n v="83"/>
    <n v="1.20481927710843E-2"/>
    <n v="1.9674698795180701"/>
    <n v="0"/>
    <n v="0"/>
    <n v="0"/>
    <n v="1.325"/>
    <x v="1275"/>
    <n v="-1"/>
    <n v="0"/>
    <s v="NA"/>
    <n v="0"/>
    <n v="0"/>
    <n v="0"/>
    <n v="1.1924999999999999"/>
    <n v="-1.3912500000000001"/>
    <n v="0.13250000000000006"/>
    <n v="6.6250000000000142E-2"/>
  </r>
  <r>
    <x v="3"/>
    <s v="bordeaux ticket"/>
    <s v="Advanced"/>
    <x v="4"/>
    <s v="Unassigned"/>
    <s v=""/>
    <n v="8.75"/>
    <n v="1"/>
    <n v="1.325"/>
    <n v="1.325"/>
    <n v="134"/>
    <n v="7.4626865671641798E-3"/>
    <n v="2.22238805970149"/>
    <n v="0"/>
    <n v="0"/>
    <n v="0"/>
    <n v="1.325"/>
    <x v="1275"/>
    <n v="-1"/>
    <n v="0"/>
    <s v="NA"/>
    <n v="0"/>
    <n v="0"/>
    <n v="0"/>
    <n v="1.1924999999999999"/>
    <n v="-1.3912500000000001"/>
    <n v="0.13250000000000006"/>
    <n v="6.6250000000000142E-2"/>
  </r>
  <r>
    <x v="3"/>
    <s v="new york city ticket"/>
    <s v="Standard"/>
    <x v="4"/>
    <s v="Unassigned"/>
    <s v=""/>
    <n v="8.75"/>
    <n v="1"/>
    <n v="1.3374999999999999"/>
    <n v="1.3374999999999999"/>
    <n v="159"/>
    <n v="6.2893081761006301E-3"/>
    <n v="1.6603773584905701"/>
    <n v="0"/>
    <n v="0"/>
    <n v="0"/>
    <n v="1.3374999999999999"/>
    <x v="1276"/>
    <n v="-1"/>
    <n v="0"/>
    <s v="NA"/>
    <n v="0"/>
    <n v="0"/>
    <n v="0"/>
    <n v="1.2037499999999999"/>
    <n v="-1.4043749999999999"/>
    <n v="0.13375000000000004"/>
    <n v="6.6875000000000018E-2"/>
  </r>
  <r>
    <x v="3"/>
    <s v="zurich airfare"/>
    <s v="Standard"/>
    <x v="4"/>
    <s v="Unassigned"/>
    <s v=""/>
    <n v="8.75"/>
    <n v="1"/>
    <n v="1.425"/>
    <n v="1.425"/>
    <n v="32"/>
    <n v="3.125E-2"/>
    <n v="1.2562500000000001"/>
    <n v="0"/>
    <n v="0"/>
    <n v="0"/>
    <n v="1.425"/>
    <x v="596"/>
    <n v="-1"/>
    <n v="0"/>
    <s v="NA"/>
    <n v="0"/>
    <n v="0"/>
    <n v="0"/>
    <n v="1.2825"/>
    <n v="-1.4962500000000001"/>
    <n v="0.14250000000000007"/>
    <n v="7.1250000000000036E-2"/>
  </r>
  <r>
    <x v="3"/>
    <s v="planning a trip to france"/>
    <s v="Advanced"/>
    <x v="4"/>
    <s v="Unassigned"/>
    <s v=""/>
    <n v="8.75"/>
    <n v="5"/>
    <n v="1.425"/>
    <n v="0.28499999999999998"/>
    <n v="743"/>
    <n v="6.7294751009421292E-3"/>
    <n v="3.18842530282638"/>
    <n v="0"/>
    <n v="0"/>
    <n v="0"/>
    <n v="1.425"/>
    <x v="596"/>
    <n v="-1"/>
    <n v="0"/>
    <s v="NA"/>
    <n v="0"/>
    <n v="0"/>
    <n v="0"/>
    <n v="1.2825"/>
    <n v="-1.4962500000000001"/>
    <n v="0.14250000000000007"/>
    <n v="7.1250000000000036E-2"/>
  </r>
  <r>
    <x v="3"/>
    <s v="france fare"/>
    <s v="Advanced"/>
    <x v="4"/>
    <s v="Unassigned"/>
    <s v=""/>
    <n v="8.75"/>
    <n v="3"/>
    <n v="1.487499975"/>
    <n v="0.49583332499999999"/>
    <n v="434"/>
    <n v="6.9124423963133593E-3"/>
    <n v="1.31566820276498"/>
    <n v="0"/>
    <n v="0"/>
    <n v="0"/>
    <n v="1.487499975"/>
    <x v="877"/>
    <n v="-1"/>
    <n v="0"/>
    <s v="NA"/>
    <n v="0"/>
    <n v="0"/>
    <n v="0"/>
    <n v="1.3387499775"/>
    <n v="-1.56187497375"/>
    <n v="0.14874999749999995"/>
    <n v="7.4374998749999977E-2"/>
  </r>
  <r>
    <x v="3"/>
    <s v="cheap new york athens ticket"/>
    <s v="Standard"/>
    <x v="4"/>
    <s v="Unassigned"/>
    <s v=""/>
    <n v="8.75"/>
    <n v="1"/>
    <n v="1.575"/>
    <n v="1.575"/>
    <n v="4"/>
    <n v="0.25"/>
    <n v="1"/>
    <n v="0"/>
    <n v="0"/>
    <n v="0"/>
    <n v="1.575"/>
    <x v="1279"/>
    <n v="-1"/>
    <n v="0"/>
    <s v="NA"/>
    <n v="0"/>
    <n v="0"/>
    <n v="0"/>
    <n v="1.4175"/>
    <n v="-1.6537500000000001"/>
    <n v="0.15749999999999997"/>
    <n v="7.8750000000000098E-2"/>
  </r>
  <r>
    <x v="3"/>
    <s v="romantic vacation spot"/>
    <s v="Standard"/>
    <x v="4"/>
    <s v="Unassigned"/>
    <s v=""/>
    <n v="8.75"/>
    <n v="3"/>
    <n v="1.6624999874999999"/>
    <n v="0.55416666250000002"/>
    <n v="1858"/>
    <n v="1.61463939720129E-3"/>
    <n v="2.37201291711518"/>
    <n v="0"/>
    <n v="0"/>
    <n v="0"/>
    <n v="1.6624999874999999"/>
    <x v="840"/>
    <n v="-1"/>
    <n v="0"/>
    <s v="NA"/>
    <n v="0"/>
    <n v="0"/>
    <n v="0"/>
    <n v="1.49624998875"/>
    <n v="-1.745624986875"/>
    <n v="0.16624999874999991"/>
    <n v="8.3124999375000064E-2"/>
  </r>
  <r>
    <x v="3"/>
    <s v="new york airline"/>
    <s v="Standard"/>
    <x v="4"/>
    <s v="Unassigned"/>
    <s v=""/>
    <n v="8.75"/>
    <n v="4"/>
    <n v="1.7375"/>
    <n v="0.43437500000000001"/>
    <n v="232"/>
    <n v="1.72413793103448E-2"/>
    <n v="1.5120689655172399"/>
    <n v="0"/>
    <n v="0"/>
    <n v="0"/>
    <n v="1.7375"/>
    <x v="648"/>
    <n v="-1"/>
    <n v="0"/>
    <s v="NA"/>
    <n v="0"/>
    <n v="0"/>
    <n v="0"/>
    <n v="1.56375"/>
    <n v="-1.8243750000000001"/>
    <n v="0.17375000000000007"/>
    <n v="8.6875000000000036E-2"/>
  </r>
  <r>
    <x v="3"/>
    <s v="brest flight"/>
    <s v="Standard"/>
    <x v="4"/>
    <s v="Unassigned"/>
    <s v=""/>
    <n v="8.75"/>
    <n v="3"/>
    <n v="1.7625"/>
    <n v="0.58750000000000002"/>
    <n v="437"/>
    <n v="6.8649885583523997E-3"/>
    <n v="1.25377574370709"/>
    <n v="0"/>
    <n v="0"/>
    <n v="0"/>
    <n v="1.7625"/>
    <x v="727"/>
    <n v="-1"/>
    <n v="0"/>
    <s v="NA"/>
    <n v="0"/>
    <n v="0"/>
    <n v="0"/>
    <n v="1.5862499999999999"/>
    <n v="-1.850625"/>
    <n v="0.17625000000000002"/>
    <n v="8.8125000000000009E-2"/>
  </r>
  <r>
    <x v="3"/>
    <s v="paris france tourist information"/>
    <s v="Advanced"/>
    <x v="4"/>
    <s v="Unassigned"/>
    <s v=""/>
    <n v="8.75"/>
    <n v="4"/>
    <n v="1.7875000000000001"/>
    <n v="0.44687500000000002"/>
    <n v="834"/>
    <n v="4.7961630695443598E-3"/>
    <n v="3.55215827338129"/>
    <n v="0"/>
    <n v="0"/>
    <n v="0"/>
    <n v="1.7875000000000001"/>
    <x v="1284"/>
    <n v="-1"/>
    <n v="0"/>
    <s v="NA"/>
    <n v="0"/>
    <n v="0"/>
    <n v="0"/>
    <n v="1.6087500000000001"/>
    <n v="-1.8768750000000001"/>
    <n v="0.17874999999999996"/>
    <n v="8.9374999999999982E-2"/>
  </r>
  <r>
    <x v="3"/>
    <s v="cincinnati to vacation"/>
    <s v="Standard"/>
    <x v="4"/>
    <s v="Unassigned"/>
    <s v=""/>
    <n v="8.75"/>
    <n v="1"/>
    <n v="1.8374999999999999"/>
    <n v="1.8374999999999999"/>
    <n v="210"/>
    <n v="4.7619047619047597E-3"/>
    <n v="1.02714285714286"/>
    <n v="0"/>
    <n v="0"/>
    <n v="0"/>
    <n v="1.8374999999999999"/>
    <x v="1058"/>
    <n v="-1"/>
    <n v="0"/>
    <s v="NA"/>
    <n v="0"/>
    <n v="0"/>
    <n v="0"/>
    <n v="1.6537500000000001"/>
    <n v="-1.9293750000000001"/>
    <n v="0.18374999999999986"/>
    <n v="9.1875000000000151E-2"/>
  </r>
  <r>
    <x v="3"/>
    <s v="ny flight"/>
    <s v="Standard"/>
    <x v="4"/>
    <s v="Unassigned"/>
    <s v=""/>
    <n v="8.75"/>
    <n v="3"/>
    <n v="1.875"/>
    <n v="0.625"/>
    <n v="127"/>
    <n v="2.3622047244094498E-2"/>
    <n v="1.07795275590551"/>
    <n v="0"/>
    <n v="0"/>
    <n v="0"/>
    <n v="1.875"/>
    <x v="1142"/>
    <n v="-1"/>
    <n v="0"/>
    <s v="NA"/>
    <n v="0"/>
    <n v="0"/>
    <n v="0"/>
    <n v="1.6875"/>
    <n v="-1.96875"/>
    <n v="0.1875"/>
    <n v="9.375E-2"/>
  </r>
  <r>
    <x v="3"/>
    <s v="zurich travel"/>
    <s v="Standard"/>
    <x v="4"/>
    <s v="Unassigned"/>
    <s v=""/>
    <n v="8.75"/>
    <n v="1"/>
    <n v="1.8875"/>
    <n v="1.8875"/>
    <n v="125"/>
    <n v="8.0000000000000002E-3"/>
    <n v="1.1352"/>
    <n v="0"/>
    <n v="0"/>
    <n v="0"/>
    <n v="1.8875"/>
    <x v="598"/>
    <n v="-1"/>
    <n v="0"/>
    <s v="NA"/>
    <n v="0"/>
    <n v="0"/>
    <n v="0"/>
    <n v="1.69875"/>
    <n v="-1.9818750000000001"/>
    <n v="0.18874999999999997"/>
    <n v="9.4375000000000098E-2"/>
  </r>
  <r>
    <x v="3"/>
    <s v="lyon vacation"/>
    <s v="Advanced"/>
    <x v="4"/>
    <s v="Unassigned"/>
    <s v=""/>
    <n v="8.75"/>
    <n v="2"/>
    <n v="1.8875"/>
    <n v="0.94374999999999998"/>
    <n v="1517"/>
    <n v="1.3183915622940001E-3"/>
    <n v="1.1052735662491799"/>
    <n v="0"/>
    <n v="0"/>
    <n v="0"/>
    <n v="1.8875"/>
    <x v="598"/>
    <n v="-1"/>
    <n v="0"/>
    <s v="NA"/>
    <n v="0"/>
    <n v="0"/>
    <n v="0"/>
    <n v="1.69875"/>
    <n v="-1.9818750000000001"/>
    <n v="0.18874999999999997"/>
    <n v="9.4375000000000098E-2"/>
  </r>
  <r>
    <x v="3"/>
    <s v="cairo airfare"/>
    <s v="Standard"/>
    <x v="4"/>
    <s v="Unassigned"/>
    <s v=""/>
    <n v="8.75"/>
    <n v="4"/>
    <n v="2.1"/>
    <n v="0.52500000000000002"/>
    <n v="35"/>
    <n v="0.114285714285714"/>
    <n v="1.3457142857142901"/>
    <n v="0"/>
    <n v="0"/>
    <n v="0"/>
    <n v="2.1"/>
    <x v="802"/>
    <n v="-1"/>
    <n v="0"/>
    <s v="NA"/>
    <n v="0"/>
    <n v="0"/>
    <n v="0"/>
    <n v="1.8900000000000001"/>
    <n v="-2.2050000000000001"/>
    <n v="0.20999999999999996"/>
    <n v="0.10499999999999998"/>
  </r>
  <r>
    <x v="3"/>
    <s v="new york fly"/>
    <s v="Standard"/>
    <x v="4"/>
    <s v="Unassigned"/>
    <s v=""/>
    <n v="8.75"/>
    <n v="3"/>
    <n v="2.1375000000000002"/>
    <n v="0.71250000000000002"/>
    <n v="68"/>
    <n v="4.4117647058823498E-2"/>
    <n v="2.0338235294117699"/>
    <n v="0"/>
    <n v="0"/>
    <n v="0"/>
    <n v="2.1375000000000002"/>
    <x v="370"/>
    <n v="-1"/>
    <n v="0"/>
    <s v="NA"/>
    <n v="0"/>
    <n v="0"/>
    <n v="0"/>
    <n v="1.9237500000000003"/>
    <n v="-2.2443750000000002"/>
    <n v="0.21374999999999988"/>
    <n v="0.10687500000000005"/>
  </r>
  <r>
    <x v="3"/>
    <s v="san francisco ticket"/>
    <s v="Standard"/>
    <x v="4"/>
    <s v="Unassigned"/>
    <s v=""/>
    <n v="8.75"/>
    <n v="2"/>
    <n v="2.2749999999999999"/>
    <n v="1.1375"/>
    <n v="223"/>
    <n v="8.9686098654708502E-3"/>
    <n v="1.39461883408072"/>
    <n v="0"/>
    <n v="0"/>
    <n v="0"/>
    <n v="2.2749999999999999"/>
    <x v="1298"/>
    <n v="-1"/>
    <n v="0"/>
    <s v="NA"/>
    <n v="0"/>
    <n v="0"/>
    <n v="0"/>
    <n v="2.0474999999999999"/>
    <n v="-2.3887499999999999"/>
    <n v="0.22750000000000004"/>
    <n v="0.11375000000000002"/>
  </r>
  <r>
    <x v="3"/>
    <s v="chicago to trip"/>
    <s v="Standard"/>
    <x v="4"/>
    <s v="Unassigned"/>
    <s v=""/>
    <n v="8.75"/>
    <n v="2"/>
    <n v="2.3875000000000002"/>
    <n v="1.1937500000000001"/>
    <n v="278"/>
    <n v="7.1942446043165497E-3"/>
    <n v="1.37913669064748"/>
    <n v="0"/>
    <n v="0"/>
    <n v="0"/>
    <n v="2.3875000000000002"/>
    <x v="905"/>
    <n v="-1"/>
    <n v="0"/>
    <s v="NA"/>
    <n v="0"/>
    <n v="0"/>
    <n v="0"/>
    <n v="2.1487500000000002"/>
    <n v="-2.5068750000000004"/>
    <n v="0.23875000000000002"/>
    <n v="0.11937500000000023"/>
  </r>
  <r>
    <x v="3"/>
    <s v="cheap fare to france"/>
    <s v="Standard"/>
    <x v="4"/>
    <s v="Unassigned"/>
    <s v=""/>
    <n v="8.75"/>
    <n v="5"/>
    <n v="2.4"/>
    <n v="0.48"/>
    <n v="273"/>
    <n v="1.8315018315018302E-2"/>
    <n v="3.28278388278388"/>
    <n v="0"/>
    <n v="0"/>
    <n v="0"/>
    <n v="2.4"/>
    <x v="901"/>
    <n v="-1"/>
    <n v="0"/>
    <s v="NA"/>
    <n v="0"/>
    <n v="0"/>
    <n v="0"/>
    <n v="2.16"/>
    <n v="-2.52"/>
    <n v="0.23999999999999977"/>
    <n v="0.12000000000000011"/>
  </r>
  <r>
    <x v="3"/>
    <s v="paris vacation booking"/>
    <s v="Advanced"/>
    <x v="4"/>
    <s v="Unassigned"/>
    <s v=""/>
    <n v="8.75"/>
    <n v="3"/>
    <n v="2.4874999875000001"/>
    <n v="0.82916666250000004"/>
    <n v="171"/>
    <n v="1.7543859649122799E-2"/>
    <n v="2.1444444444444399"/>
    <n v="0"/>
    <n v="0"/>
    <n v="0"/>
    <n v="2.4874999875000001"/>
    <x v="2463"/>
    <n v="-1"/>
    <n v="0"/>
    <s v="NA"/>
    <n v="0"/>
    <n v="0"/>
    <n v="0"/>
    <n v="2.23874998875"/>
    <n v="-2.6118749868750002"/>
    <n v="0.24874999875000015"/>
    <n v="0.12437499937500007"/>
  </r>
  <r>
    <x v="3"/>
    <s v="cairo trip"/>
    <s v="Standard"/>
    <x v="4"/>
    <s v="Unassigned"/>
    <s v=""/>
    <n v="8.75"/>
    <n v="1"/>
    <n v="2.5"/>
    <n v="2.5"/>
    <n v="66"/>
    <n v="1.5151515151515201E-2"/>
    <n v="3.2924242424242398"/>
    <n v="0"/>
    <n v="0"/>
    <n v="0"/>
    <n v="2.5"/>
    <x v="1306"/>
    <n v="-1"/>
    <n v="0"/>
    <s v="NA"/>
    <n v="0"/>
    <n v="0"/>
    <n v="0"/>
    <n v="2.25"/>
    <n v="-2.625"/>
    <n v="0.25"/>
    <n v="0.125"/>
  </r>
  <r>
    <x v="3"/>
    <s v="detroit trip"/>
    <s v="Standard"/>
    <x v="4"/>
    <s v="Unassigned"/>
    <s v=""/>
    <n v="8.75"/>
    <n v="1"/>
    <n v="2.5"/>
    <n v="2.5"/>
    <n v="31"/>
    <n v="3.2258064516128997E-2"/>
    <n v="1.58387096774194"/>
    <n v="0"/>
    <n v="0"/>
    <n v="0"/>
    <n v="2.5"/>
    <x v="1306"/>
    <n v="-1"/>
    <n v="0"/>
    <s v="NA"/>
    <n v="0"/>
    <n v="0"/>
    <n v="0"/>
    <n v="2.25"/>
    <n v="-2.625"/>
    <n v="0.25"/>
    <n v="0.125"/>
  </r>
  <r>
    <x v="3"/>
    <s v="new york amsterdam flight"/>
    <s v="Standard"/>
    <x v="4"/>
    <s v="Unassigned"/>
    <s v=""/>
    <n v="8.75"/>
    <n v="2"/>
    <n v="2.5249999999999999"/>
    <n v="1.2625"/>
    <n v="12"/>
    <n v="0.16666666666666699"/>
    <n v="1.99166666666667"/>
    <n v="0"/>
    <n v="0"/>
    <n v="0"/>
    <n v="2.5249999999999999"/>
    <x v="693"/>
    <n v="-1"/>
    <n v="0"/>
    <s v="NA"/>
    <n v="0"/>
    <n v="0"/>
    <n v="0"/>
    <n v="2.2725"/>
    <n v="-2.6512500000000001"/>
    <n v="0.25249999999999995"/>
    <n v="0.1262500000000002"/>
  </r>
  <r>
    <x v="3"/>
    <s v="san francisco trip"/>
    <s v="Standard"/>
    <x v="4"/>
    <s v="Unassigned"/>
    <s v=""/>
    <n v="8.75"/>
    <n v="1"/>
    <n v="2.5750000000000002"/>
    <n v="2.5750000000000002"/>
    <n v="228"/>
    <n v="4.3859649122807006E-3"/>
    <n v="1"/>
    <n v="0"/>
    <n v="0"/>
    <n v="0"/>
    <n v="2.5750000000000002"/>
    <x v="718"/>
    <n v="-1"/>
    <n v="0"/>
    <s v="NA"/>
    <n v="0"/>
    <n v="0"/>
    <n v="0"/>
    <n v="2.3175000000000003"/>
    <n v="-2.7037500000000003"/>
    <n v="0.25749999999999984"/>
    <n v="0.12875000000000014"/>
  </r>
  <r>
    <x v="3"/>
    <s v="marseille tourism"/>
    <s v="Standard"/>
    <x v="4"/>
    <s v="Unassigned"/>
    <s v=""/>
    <n v="8.75"/>
    <n v="6"/>
    <n v="2.5749999749999999"/>
    <n v="0.42916666250000002"/>
    <n v="776"/>
    <n v="7.7319587628865991E-3"/>
    <n v="1.50386597938144"/>
    <n v="0"/>
    <n v="0"/>
    <n v="0"/>
    <n v="2.5749999749999999"/>
    <x v="2464"/>
    <n v="-1"/>
    <n v="0"/>
    <s v="NA"/>
    <n v="0"/>
    <n v="0"/>
    <n v="0"/>
    <n v="2.3174999774999998"/>
    <n v="-2.7037499737499999"/>
    <n v="0.25749999750000008"/>
    <n v="0.12874999875000004"/>
  </r>
  <r>
    <x v="3"/>
    <s v="bordeaux airport"/>
    <s v="Standard"/>
    <x v="4"/>
    <s v="Unassigned"/>
    <s v=""/>
    <n v="8.75"/>
    <n v="9"/>
    <n v="2.5874999999999999"/>
    <n v="0.28749999999999998"/>
    <n v="1020"/>
    <n v="8.8235294117647092E-3"/>
    <n v="1.6705882352941199"/>
    <n v="0"/>
    <n v="0"/>
    <n v="0"/>
    <n v="2.5874999999999999"/>
    <x v="1307"/>
    <n v="-1"/>
    <n v="0"/>
    <s v="NA"/>
    <n v="0"/>
    <n v="0"/>
    <n v="0"/>
    <n v="2.3287499999999999"/>
    <n v="-2.7168749999999999"/>
    <n v="0.25875000000000004"/>
    <n v="0.12937500000000002"/>
  </r>
  <r>
    <x v="3"/>
    <s v="new york city to trip"/>
    <s v="Standard"/>
    <x v="4"/>
    <s v="Unassigned"/>
    <s v=""/>
    <n v="8.75"/>
    <n v="2"/>
    <n v="2.6124999999999998"/>
    <n v="1.3062499999999999"/>
    <n v="322"/>
    <n v="6.2111801242235995E-3"/>
    <n v="1.86552795031056"/>
    <n v="0"/>
    <n v="0"/>
    <n v="0"/>
    <n v="2.6124999999999998"/>
    <x v="484"/>
    <n v="-1"/>
    <n v="0"/>
    <s v="NA"/>
    <n v="0"/>
    <n v="0"/>
    <n v="0"/>
    <n v="2.3512499999999998"/>
    <n v="-2.743125"/>
    <n v="0.26124999999999998"/>
    <n v="0.13062500000000021"/>
  </r>
  <r>
    <x v="3"/>
    <s v="toure de france"/>
    <s v="Standard"/>
    <x v="4"/>
    <s v="Unassigned"/>
    <s v=""/>
    <n v="8.75"/>
    <n v="3"/>
    <n v="2.6625000000000001"/>
    <n v="0.88749999999999996"/>
    <n v="36"/>
    <n v="8.3333333333333301E-2"/>
    <n v="1.6638888888888901"/>
    <n v="0"/>
    <n v="0"/>
    <n v="0"/>
    <n v="2.6625000000000001"/>
    <x v="485"/>
    <n v="-1"/>
    <n v="0"/>
    <s v="NA"/>
    <n v="0"/>
    <n v="0"/>
    <n v="0"/>
    <n v="2.3962500000000002"/>
    <n v="-2.7956250000000002"/>
    <n v="0.26624999999999988"/>
    <n v="0.13312500000000016"/>
  </r>
  <r>
    <x v="3"/>
    <s v="budapest to travel"/>
    <s v="Standard"/>
    <x v="4"/>
    <s v="Unassigned"/>
    <s v=""/>
    <n v="8.75"/>
    <n v="2"/>
    <n v="2.6749999999999998"/>
    <n v="1.3374999999999999"/>
    <n v="404"/>
    <n v="4.9504950495049506E-3"/>
    <n v="1.24356435643564"/>
    <n v="0"/>
    <n v="0"/>
    <n v="0"/>
    <n v="2.6749999999999998"/>
    <x v="486"/>
    <n v="-1"/>
    <n v="0"/>
    <s v="NA"/>
    <n v="0"/>
    <n v="0"/>
    <n v="0"/>
    <n v="2.4074999999999998"/>
    <n v="-2.8087499999999999"/>
    <n v="0.26750000000000007"/>
    <n v="0.13375000000000004"/>
  </r>
  <r>
    <x v="3"/>
    <s v="barcelona airline"/>
    <s v="Standard"/>
    <x v="4"/>
    <s v="Unassigned"/>
    <s v=""/>
    <n v="8.75"/>
    <n v="3"/>
    <n v="2.6874999750000002"/>
    <n v="0.89583332500000001"/>
    <n v="412"/>
    <n v="7.2815533980582492E-3"/>
    <n v="3.9764563106796098"/>
    <n v="0"/>
    <n v="0"/>
    <n v="0"/>
    <n v="2.6874999750000002"/>
    <x v="2465"/>
    <n v="-1"/>
    <n v="0"/>
    <s v="NA"/>
    <n v="0"/>
    <n v="0"/>
    <n v="0"/>
    <n v="2.4187499775000001"/>
    <n v="-2.8218749737500004"/>
    <n v="0.26874999750000006"/>
    <n v="0.13437499875000025"/>
  </r>
  <r>
    <x v="3"/>
    <s v="air france destination"/>
    <s v="Advanced"/>
    <x v="4"/>
    <s v="Unassigned"/>
    <s v=""/>
    <n v="8.75"/>
    <n v="10"/>
    <n v="2.7250000000000001"/>
    <n v="0.27250000000000002"/>
    <n v="279"/>
    <n v="3.5842293906809999E-2"/>
    <n v="1.27598566308244"/>
    <n v="0"/>
    <n v="0"/>
    <n v="0"/>
    <n v="2.7250000000000001"/>
    <x v="417"/>
    <n v="-1"/>
    <n v="0"/>
    <s v="NA"/>
    <n v="0"/>
    <n v="0"/>
    <n v="0"/>
    <n v="2.4525000000000001"/>
    <n v="-2.8612500000000001"/>
    <n v="0.27249999999999996"/>
    <n v="0.13624999999999998"/>
  </r>
  <r>
    <x v="3"/>
    <s v="nyc flight"/>
    <s v="Standard"/>
    <x v="4"/>
    <s v="Unassigned"/>
    <s v=""/>
    <n v="8.75"/>
    <n v="1"/>
    <n v="2.7374999999999998"/>
    <n v="2.7374999999999998"/>
    <n v="81"/>
    <n v="1.2345679012345701E-2"/>
    <n v="1"/>
    <n v="0"/>
    <n v="0"/>
    <n v="0"/>
    <n v="2.7374999999999998"/>
    <x v="611"/>
    <n v="-1"/>
    <n v="0"/>
    <s v="NA"/>
    <n v="0"/>
    <n v="0"/>
    <n v="0"/>
    <n v="2.4637500000000001"/>
    <n v="-2.8743750000000001"/>
    <n v="0.27374999999999972"/>
    <n v="0.1368750000000003"/>
  </r>
  <r>
    <x v="3"/>
    <s v="dc vacation"/>
    <s v="Standard"/>
    <x v="4"/>
    <s v="Unassigned"/>
    <s v=""/>
    <n v="8.75"/>
    <n v="2"/>
    <n v="2.85"/>
    <n v="1.425"/>
    <n v="95"/>
    <n v="2.1052631578947399E-2"/>
    <n v="1.7221052631578899"/>
    <n v="0"/>
    <n v="0"/>
    <n v="0"/>
    <n v="2.85"/>
    <x v="653"/>
    <n v="-1"/>
    <n v="0"/>
    <s v="NA"/>
    <n v="0"/>
    <n v="0"/>
    <n v="0"/>
    <n v="2.5649999999999999"/>
    <n v="-2.9925000000000002"/>
    <n v="0.28500000000000014"/>
    <n v="0.14250000000000007"/>
  </r>
  <r>
    <x v="3"/>
    <s v="romantic travel destination"/>
    <s v="Standard"/>
    <x v="4"/>
    <s v="Unassigned"/>
    <s v=""/>
    <n v="8.75"/>
    <n v="6"/>
    <n v="2.85"/>
    <n v="0.47499999999999998"/>
    <n v="1934"/>
    <n v="3.1023784901757999E-3"/>
    <n v="2.2757497414684602"/>
    <n v="0"/>
    <n v="0"/>
    <n v="0"/>
    <n v="2.85"/>
    <x v="653"/>
    <n v="-1"/>
    <n v="0"/>
    <s v="NA"/>
    <n v="0"/>
    <n v="0"/>
    <n v="0"/>
    <n v="2.5649999999999999"/>
    <n v="-2.9925000000000002"/>
    <n v="0.28500000000000014"/>
    <n v="0.14250000000000007"/>
  </r>
  <r>
    <x v="3"/>
    <s v="bordeaux cheap flight"/>
    <s v="Advanced"/>
    <x v="4"/>
    <s v="Unassigned"/>
    <s v=""/>
    <n v="8.75"/>
    <n v="4"/>
    <n v="3.05"/>
    <n v="0.76249999999999996"/>
    <n v="659"/>
    <n v="6.0698027314112302E-3"/>
    <n v="1.11684370257967"/>
    <n v="0"/>
    <n v="0"/>
    <n v="0"/>
    <n v="3.05"/>
    <x v="1324"/>
    <n v="-1"/>
    <n v="0"/>
    <s v="NA"/>
    <n v="0"/>
    <n v="0"/>
    <n v="0"/>
    <n v="2.7450000000000001"/>
    <n v="-3.2025000000000001"/>
    <n v="0.30499999999999972"/>
    <n v="0.1525000000000003"/>
  </r>
  <r>
    <x v="3"/>
    <s v="air france business class seat"/>
    <s v="Standard"/>
    <x v="4"/>
    <s v="Unassigned"/>
    <s v=""/>
    <n v="8.75"/>
    <n v="5"/>
    <n v="3.1"/>
    <n v="0.62"/>
    <n v="595"/>
    <n v="8.40336134453782E-3"/>
    <n v="2.1233613445378201"/>
    <n v="0"/>
    <n v="0"/>
    <n v="0"/>
    <n v="3.1"/>
    <x v="576"/>
    <n v="-1"/>
    <n v="0"/>
    <s v="NA"/>
    <n v="0"/>
    <n v="0"/>
    <n v="0"/>
    <n v="2.79"/>
    <n v="-3.2550000000000003"/>
    <n v="0.31000000000000005"/>
    <n v="0.15500000000000025"/>
  </r>
  <r>
    <x v="3"/>
    <s v="cincinnati flight"/>
    <s v="Standard"/>
    <x v="4"/>
    <s v="Unassigned"/>
    <s v=""/>
    <n v="8.75"/>
    <n v="5"/>
    <n v="3.1124999999999998"/>
    <n v="0.62250000000000005"/>
    <n v="2328"/>
    <n v="2.1477663230240599E-3"/>
    <n v="1"/>
    <n v="0"/>
    <n v="0"/>
    <n v="0"/>
    <n v="3.1124999999999998"/>
    <x v="850"/>
    <n v="-1"/>
    <n v="0"/>
    <s v="NA"/>
    <n v="0"/>
    <n v="0"/>
    <n v="0"/>
    <n v="2.80125"/>
    <n v="-3.2681249999999999"/>
    <n v="0.3112499999999998"/>
    <n v="0.15562500000000012"/>
  </r>
  <r>
    <x v="3"/>
    <s v="airline paris travel"/>
    <s v="Standard"/>
    <x v="4"/>
    <s v="Unassigned"/>
    <s v=""/>
    <n v="8.75"/>
    <n v="5"/>
    <n v="3.1124999999999998"/>
    <n v="0.62250000000000005"/>
    <n v="180"/>
    <n v="2.7777777777777801E-2"/>
    <n v="1.59"/>
    <n v="0"/>
    <n v="0"/>
    <n v="0"/>
    <n v="3.1124999999999998"/>
    <x v="850"/>
    <n v="-1"/>
    <n v="0"/>
    <s v="NA"/>
    <n v="0"/>
    <n v="0"/>
    <n v="0"/>
    <n v="2.80125"/>
    <n v="-3.2681249999999999"/>
    <n v="0.3112499999999998"/>
    <n v="0.15562500000000012"/>
  </r>
  <r>
    <x v="3"/>
    <s v="nyc ticket"/>
    <s v="Standard"/>
    <x v="4"/>
    <s v="Unassigned"/>
    <s v=""/>
    <n v="8.75"/>
    <n v="2"/>
    <n v="3.1375000000000002"/>
    <n v="1.5687500000000001"/>
    <n v="227"/>
    <n v="8.8105726872246704E-3"/>
    <n v="1.0585903083700401"/>
    <n v="0"/>
    <n v="0"/>
    <n v="0"/>
    <n v="3.1375000000000002"/>
    <x v="1329"/>
    <n v="-1"/>
    <n v="0"/>
    <s v="NA"/>
    <n v="0"/>
    <n v="0"/>
    <n v="0"/>
    <n v="2.8237500000000004"/>
    <n v="-3.2943750000000005"/>
    <n v="0.31374999999999975"/>
    <n v="0.15687500000000032"/>
  </r>
  <r>
    <x v="3"/>
    <s v="cincinnati to travel"/>
    <s v="Standard"/>
    <x v="4"/>
    <s v="Unassigned"/>
    <s v=""/>
    <n v="8.75"/>
    <n v="2"/>
    <n v="3.1625000000000001"/>
    <n v="1.58125"/>
    <n v="497"/>
    <n v="4.0241448692152904E-3"/>
    <n v="0.99979879275653905"/>
    <n v="0"/>
    <n v="0"/>
    <n v="0"/>
    <n v="3.1625000000000001"/>
    <x v="1330"/>
    <n v="-1"/>
    <n v="0"/>
    <s v="NA"/>
    <n v="0"/>
    <n v="0"/>
    <n v="0"/>
    <n v="2.8462499999999999"/>
    <n v="-3.3206250000000002"/>
    <n v="0.31625000000000014"/>
    <n v="0.15812500000000007"/>
  </r>
  <r>
    <x v="3"/>
    <s v="barcelona to trip"/>
    <s v="Standard"/>
    <x v="4"/>
    <s v="Unassigned"/>
    <s v=""/>
    <n v="8.75"/>
    <n v="2"/>
    <n v="3.1875"/>
    <n v="1.59375"/>
    <n v="144"/>
    <n v="1.38888888888889E-2"/>
    <n v="2.2409722222222199"/>
    <n v="0"/>
    <n v="0"/>
    <n v="0"/>
    <n v="3.1875"/>
    <x v="489"/>
    <n v="-1"/>
    <n v="0"/>
    <s v="NA"/>
    <n v="0"/>
    <n v="0"/>
    <n v="0"/>
    <n v="2.8687499999999999"/>
    <n v="-3.3468750000000003"/>
    <n v="0.31875000000000009"/>
    <n v="0.15937500000000027"/>
  </r>
  <r>
    <x v="3"/>
    <s v="air france europe"/>
    <s v="Advanced"/>
    <x v="4"/>
    <s v="Unassigned"/>
    <s v=""/>
    <n v="8.75"/>
    <n v="4"/>
    <n v="3.4750000000000001"/>
    <n v="0.86875000000000002"/>
    <n v="788"/>
    <n v="5.0761421319796994E-3"/>
    <n v="1.9017766497461901"/>
    <n v="0"/>
    <n v="0"/>
    <n v="0"/>
    <n v="3.4750000000000001"/>
    <x v="494"/>
    <n v="-1"/>
    <n v="0"/>
    <s v="NA"/>
    <n v="0"/>
    <n v="0"/>
    <n v="0"/>
    <n v="3.1274999999999999"/>
    <n v="-3.6487500000000002"/>
    <n v="0.34750000000000014"/>
    <n v="0.17375000000000007"/>
  </r>
  <r>
    <x v="3"/>
    <s v="amsterdam fly"/>
    <s v="Standard"/>
    <x v="4"/>
    <s v="Unassigned"/>
    <s v=""/>
    <n v="8.75"/>
    <n v="5"/>
    <n v="3.5"/>
    <n v="0.7"/>
    <n v="103"/>
    <n v="4.85436893203883E-2"/>
    <n v="2.2504854368932001"/>
    <n v="0"/>
    <n v="0"/>
    <n v="0"/>
    <n v="3.5"/>
    <x v="1346"/>
    <n v="-1"/>
    <n v="0"/>
    <s v="NA"/>
    <n v="0"/>
    <n v="0"/>
    <n v="0"/>
    <n v="3.15"/>
    <n v="-3.6750000000000003"/>
    <n v="0.35000000000000009"/>
    <n v="0.17500000000000027"/>
  </r>
  <r>
    <x v="3"/>
    <s v="new york city airline"/>
    <s v="Standard"/>
    <x v="4"/>
    <s v="Unassigned"/>
    <s v=""/>
    <n v="8.75"/>
    <n v="1"/>
    <n v="3.55"/>
    <n v="3.55"/>
    <n v="27"/>
    <n v="3.7037037037037E-2"/>
    <n v="1.4037037037036999"/>
    <n v="0"/>
    <n v="0"/>
    <n v="0"/>
    <n v="3.55"/>
    <x v="1348"/>
    <n v="-1"/>
    <n v="0"/>
    <s v="NA"/>
    <n v="0"/>
    <n v="0"/>
    <n v="0"/>
    <n v="3.1949999999999998"/>
    <n v="-3.7275"/>
    <n v="0.35499999999999998"/>
    <n v="0.17750000000000021"/>
  </r>
  <r>
    <x v="3"/>
    <s v="cheap holidays to paris"/>
    <s v="Advanced"/>
    <x v="4"/>
    <s v="Unassigned"/>
    <s v=""/>
    <n v="8.75"/>
    <n v="8"/>
    <n v="3.55"/>
    <n v="0.44374999999999998"/>
    <n v="3608"/>
    <n v="2.2172949002217304E-3"/>
    <n v="3.1440133037694"/>
    <n v="0"/>
    <n v="0"/>
    <n v="0"/>
    <n v="3.55"/>
    <x v="1348"/>
    <n v="-1"/>
    <n v="0"/>
    <s v="NA"/>
    <n v="0"/>
    <n v="0"/>
    <n v="0"/>
    <n v="3.1949999999999998"/>
    <n v="-3.7275"/>
    <n v="0.35499999999999998"/>
    <n v="0.17750000000000021"/>
  </r>
  <r>
    <x v="3"/>
    <s v="france getaway"/>
    <s v="Standard"/>
    <x v="4"/>
    <s v="Unassigned"/>
    <s v=""/>
    <n v="8.75"/>
    <n v="4"/>
    <n v="3.6"/>
    <n v="0.9"/>
    <n v="270"/>
    <n v="1.4814814814814802E-2"/>
    <n v="2.2011111111111101"/>
    <n v="0"/>
    <n v="0"/>
    <n v="0"/>
    <n v="3.6"/>
    <x v="1352"/>
    <n v="-1"/>
    <n v="0"/>
    <s v="NA"/>
    <n v="0"/>
    <n v="0"/>
    <n v="0"/>
    <n v="3.24"/>
    <n v="-3.7800000000000002"/>
    <n v="0.35999999999999988"/>
    <n v="0.18000000000000016"/>
  </r>
  <r>
    <x v="3"/>
    <s v="cairo ticket"/>
    <s v="Standard"/>
    <x v="4"/>
    <s v="Unassigned"/>
    <s v=""/>
    <n v="8.75"/>
    <n v="4"/>
    <n v="3.6625000000000001"/>
    <n v="0.91562500000000002"/>
    <n v="572"/>
    <n v="6.9930069930069895E-3"/>
    <n v="1.17307692307692"/>
    <n v="0"/>
    <n v="0"/>
    <n v="0"/>
    <n v="3.6625000000000001"/>
    <x v="1354"/>
    <n v="-1"/>
    <n v="0"/>
    <s v="NA"/>
    <n v="0"/>
    <n v="0"/>
    <n v="0"/>
    <n v="3.2962500000000001"/>
    <n v="-3.8456250000000001"/>
    <n v="0.36624999999999996"/>
    <n v="0.18312499999999998"/>
  </r>
  <r>
    <x v="3"/>
    <s v="new york city fare"/>
    <s v="Standard"/>
    <x v="4"/>
    <s v="Unassigned"/>
    <s v=""/>
    <n v="8.75"/>
    <n v="1"/>
    <n v="3.7625000000000002"/>
    <n v="3.7625000000000002"/>
    <n v="3"/>
    <n v="0.33333333333333298"/>
    <n v="0.33333333333333298"/>
    <n v="0"/>
    <n v="0"/>
    <n v="0"/>
    <n v="3.7625000000000002"/>
    <x v="732"/>
    <n v="-1"/>
    <n v="0"/>
    <s v="NA"/>
    <n v="0"/>
    <n v="0"/>
    <n v="0"/>
    <n v="3.3862500000000004"/>
    <n v="-3.9506250000000005"/>
    <n v="0.37624999999999975"/>
    <n v="0.18812500000000032"/>
  </r>
  <r>
    <x v="3"/>
    <s v="discount airline paris"/>
    <s v="Advanced"/>
    <x v="4"/>
    <s v="Unassigned"/>
    <s v=""/>
    <n v="8.75"/>
    <n v="6"/>
    <n v="3.8499999750000002"/>
    <n v="0.64166666250000004"/>
    <n v="162"/>
    <n v="3.7037037037037E-2"/>
    <n v="1.9808641975308601"/>
    <n v="0"/>
    <n v="0"/>
    <n v="0"/>
    <n v="3.8499999750000002"/>
    <x v="2466"/>
    <n v="-1"/>
    <n v="0"/>
    <s v="NA"/>
    <n v="0"/>
    <n v="0"/>
    <n v="0"/>
    <n v="3.4649999775000002"/>
    <n v="-4.04249997375"/>
    <n v="0.38499999750000002"/>
    <n v="0.19249999874999979"/>
  </r>
  <r>
    <x v="3"/>
    <s v="philadelphia travel"/>
    <s v="Standard"/>
    <x v="4"/>
    <s v="Unassigned"/>
    <s v=""/>
    <n v="8.75"/>
    <n v="3"/>
    <n v="4.0125000000000002"/>
    <n v="1.3374999999999999"/>
    <n v="1039"/>
    <n v="2.8873917228103901E-3"/>
    <n v="1.0927815206929701"/>
    <n v="0"/>
    <n v="0"/>
    <n v="0"/>
    <n v="4.0125000000000002"/>
    <x v="852"/>
    <n v="-1"/>
    <n v="0"/>
    <s v="NA"/>
    <n v="0"/>
    <n v="0"/>
    <n v="0"/>
    <n v="3.6112500000000001"/>
    <n v="-4.2131250000000007"/>
    <n v="0.40125000000000011"/>
    <n v="0.2006250000000005"/>
  </r>
  <r>
    <x v="3"/>
    <s v="new york to trip"/>
    <s v="Standard"/>
    <x v="4"/>
    <s v="Unassigned"/>
    <s v=""/>
    <n v="8.75"/>
    <n v="3"/>
    <n v="4.0875000000000004"/>
    <n v="1.3625"/>
    <n v="664"/>
    <n v="4.5180722891566298E-3"/>
    <n v="1.0558734939759"/>
    <n v="0"/>
    <n v="0"/>
    <n v="0"/>
    <n v="4.0875000000000004"/>
    <x v="636"/>
    <n v="-1"/>
    <n v="0"/>
    <s v="NA"/>
    <n v="0"/>
    <n v="0"/>
    <n v="0"/>
    <n v="3.6787500000000004"/>
    <n v="-4.291875000000001"/>
    <n v="0.40874999999999995"/>
    <n v="0.20437500000000064"/>
  </r>
  <r>
    <x v="3"/>
    <s v="san francisco airfare"/>
    <s v="Standard"/>
    <x v="4"/>
    <s v="Unassigned"/>
    <s v=""/>
    <n v="8.75"/>
    <n v="3"/>
    <n v="4.1374999875"/>
    <n v="1.3791666624999999"/>
    <n v="128"/>
    <n v="2.34375E-2"/>
    <n v="1"/>
    <n v="0"/>
    <n v="0"/>
    <n v="0"/>
    <n v="4.1374999875"/>
    <x v="2467"/>
    <n v="-1"/>
    <n v="0"/>
    <s v="NA"/>
    <n v="0"/>
    <n v="0"/>
    <n v="0"/>
    <n v="3.7237499887500003"/>
    <n v="-4.3443749868750006"/>
    <n v="0.41374999874999974"/>
    <n v="0.20687499937500053"/>
  </r>
  <r>
    <x v="3"/>
    <s v="miami airfare"/>
    <s v="Standard"/>
    <x v="4"/>
    <s v="Unassigned"/>
    <s v=""/>
    <n v="8.75"/>
    <n v="4"/>
    <n v="4.4375"/>
    <n v="1.109375"/>
    <n v="181"/>
    <n v="2.2099447513812199E-2"/>
    <n v="1.0259668508287301"/>
    <n v="0"/>
    <n v="0"/>
    <n v="0"/>
    <n v="4.4375"/>
    <x v="1384"/>
    <n v="-1"/>
    <n v="0"/>
    <s v="NA"/>
    <n v="0"/>
    <n v="0"/>
    <n v="0"/>
    <n v="3.9937499999999999"/>
    <n v="-4.6593749999999998"/>
    <n v="0.44375000000000009"/>
    <n v="0.22187499999999982"/>
  </r>
  <r>
    <x v="3"/>
    <s v="dubai airfare"/>
    <s v="Standard"/>
    <x v="4"/>
    <s v="Unassigned"/>
    <s v=""/>
    <n v="8.75"/>
    <n v="7"/>
    <n v="4.5374999249999997"/>
    <n v="0.64821427499999995"/>
    <n v="55"/>
    <n v="0.12727272727272701"/>
    <n v="1.18"/>
    <n v="0"/>
    <n v="0"/>
    <n v="0"/>
    <n v="4.5374999249999997"/>
    <x v="2468"/>
    <n v="-1"/>
    <n v="0"/>
    <s v="NA"/>
    <n v="0"/>
    <n v="0"/>
    <n v="0"/>
    <n v="4.0837499325"/>
    <n v="-4.76437492125"/>
    <n v="0.4537499924999997"/>
    <n v="0.22687499625000029"/>
  </r>
  <r>
    <x v="3"/>
    <s v="nice airline ticket"/>
    <s v="Advanced"/>
    <x v="4"/>
    <s v="Unassigned"/>
    <s v=""/>
    <n v="8.75"/>
    <n v="13"/>
    <n v="4.55"/>
    <n v="0.35"/>
    <n v="18005"/>
    <n v="7.2202166064981902E-4"/>
    <n v="1.40035545681755"/>
    <n v="0"/>
    <n v="0"/>
    <n v="0"/>
    <n v="4.55"/>
    <x v="1390"/>
    <n v="-1"/>
    <n v="0"/>
    <s v="NA"/>
    <n v="0"/>
    <n v="0"/>
    <n v="0"/>
    <n v="4.0949999999999998"/>
    <n v="-4.7774999999999999"/>
    <n v="0.45500000000000007"/>
    <n v="0.22750000000000004"/>
  </r>
  <r>
    <x v="3"/>
    <s v="marseille airfare"/>
    <s v="Advanced"/>
    <x v="4"/>
    <s v="Unassigned"/>
    <s v=""/>
    <n v="8.75"/>
    <n v="6"/>
    <n v="4.6374999749999999"/>
    <n v="0.77291666250000002"/>
    <n v="112"/>
    <n v="5.3571428571428603E-2"/>
    <n v="1.9776785714285701"/>
    <n v="0"/>
    <n v="0"/>
    <n v="0"/>
    <n v="4.6374999749999999"/>
    <x v="920"/>
    <n v="-1"/>
    <n v="0"/>
    <s v="NA"/>
    <n v="0"/>
    <n v="0"/>
    <n v="0"/>
    <n v="4.1737499775"/>
    <n v="-4.8693749737500003"/>
    <n v="0.4637499974999999"/>
    <n v="0.23187499875000039"/>
  </r>
  <r>
    <x v="3"/>
    <s v="cairo travel"/>
    <s v="Standard"/>
    <x v="4"/>
    <s v="Unassigned"/>
    <s v=""/>
    <n v="8.75"/>
    <n v="2"/>
    <n v="4.6749999999999998"/>
    <n v="2.3374999999999999"/>
    <n v="157"/>
    <n v="1.27388535031847E-2"/>
    <n v="2.0535031847133798"/>
    <n v="0"/>
    <n v="0"/>
    <n v="0"/>
    <n v="4.6749999999999998"/>
    <x v="1167"/>
    <n v="-1"/>
    <n v="0"/>
    <s v="NA"/>
    <n v="0"/>
    <n v="0"/>
    <n v="0"/>
    <n v="4.2074999999999996"/>
    <n v="-4.9087500000000004"/>
    <n v="0.46750000000000025"/>
    <n v="0.23375000000000057"/>
  </r>
  <r>
    <x v="3"/>
    <s v="air france site"/>
    <s v="Advanced"/>
    <x v="4"/>
    <s v="Unassigned"/>
    <s v=""/>
    <n v="8.75"/>
    <n v="8"/>
    <n v="4.6875"/>
    <n v="0.5859375"/>
    <n v="330"/>
    <n v="2.4242424242424197E-2"/>
    <n v="1.52939393939394"/>
    <n v="0"/>
    <n v="0"/>
    <n v="0"/>
    <n v="4.6875"/>
    <x v="1398"/>
    <n v="-1"/>
    <n v="0"/>
    <s v="NA"/>
    <n v="0"/>
    <n v="0"/>
    <n v="0"/>
    <n v="4.21875"/>
    <n v="-4.921875"/>
    <n v="0.46875"/>
    <n v="0.234375"/>
  </r>
  <r>
    <x v="3"/>
    <s v="atlanta vacation"/>
    <s v="Standard"/>
    <x v="4"/>
    <s v="Unassigned"/>
    <s v=""/>
    <n v="8.75"/>
    <n v="3"/>
    <n v="4.7874999750000002"/>
    <n v="1.5958333250000001"/>
    <n v="578"/>
    <n v="5.19031141868512E-3"/>
    <n v="1.52837370242215"/>
    <n v="0"/>
    <n v="0"/>
    <n v="0"/>
    <n v="4.7874999750000002"/>
    <x v="1046"/>
    <n v="-1"/>
    <n v="0"/>
    <s v="NA"/>
    <n v="0"/>
    <n v="0"/>
    <n v="0"/>
    <n v="4.3087499775000007"/>
    <n v="-5.02687497375"/>
    <n v="0.47874999749999958"/>
    <n v="0.23937499874999979"/>
  </r>
  <r>
    <x v="3"/>
    <s v="lyon airline"/>
    <s v="Advanced"/>
    <x v="4"/>
    <s v="Unassigned"/>
    <s v=""/>
    <n v="8.75"/>
    <n v="2"/>
    <n v="5.05"/>
    <n v="2.5249999999999999"/>
    <n v="569"/>
    <n v="3.5149384885764501E-3"/>
    <n v="2.4428822495606299"/>
    <n v="0"/>
    <n v="0"/>
    <n v="0"/>
    <n v="5.05"/>
    <x v="425"/>
    <n v="-1"/>
    <n v="0"/>
    <s v="NA"/>
    <n v="0"/>
    <n v="0"/>
    <n v="0"/>
    <n v="4.5449999999999999"/>
    <n v="-5.3025000000000002"/>
    <n v="0.50499999999999989"/>
    <n v="0.25250000000000039"/>
  </r>
  <r>
    <x v="3"/>
    <s v="romantic holidays"/>
    <s v="Standard"/>
    <x v="4"/>
    <s v="Unassigned"/>
    <s v=""/>
    <n v="8.75"/>
    <n v="4"/>
    <n v="5.05"/>
    <n v="1.2625"/>
    <n v="3585"/>
    <n v="1.1157601115760101E-3"/>
    <n v="2.2094002789400302"/>
    <n v="0"/>
    <n v="0"/>
    <n v="0"/>
    <n v="5.05"/>
    <x v="425"/>
    <n v="-1"/>
    <n v="0"/>
    <s v="NA"/>
    <n v="0"/>
    <n v="0"/>
    <n v="0"/>
    <n v="4.5449999999999999"/>
    <n v="-5.3025000000000002"/>
    <n v="0.50499999999999989"/>
    <n v="0.25250000000000039"/>
  </r>
  <r>
    <x v="3"/>
    <s v="lyon ticket"/>
    <s v="Standard"/>
    <x v="4"/>
    <s v="Unassigned"/>
    <s v=""/>
    <n v="8.75"/>
    <n v="3"/>
    <n v="5.0625"/>
    <n v="1.6875"/>
    <n v="179"/>
    <n v="1.67597765363128E-2"/>
    <n v="3.15027932960894"/>
    <n v="0"/>
    <n v="0"/>
    <n v="0"/>
    <n v="5.0625"/>
    <x v="1419"/>
    <n v="-1"/>
    <n v="0"/>
    <s v="NA"/>
    <n v="0"/>
    <n v="0"/>
    <n v="0"/>
    <n v="4.5562500000000004"/>
    <n v="-5.3156249999999998"/>
    <n v="0.50624999999999964"/>
    <n v="0.25312499999999982"/>
  </r>
  <r>
    <x v="3"/>
    <s v="philadelphia trip"/>
    <s v="Standard"/>
    <x v="4"/>
    <s v="Unassigned"/>
    <s v=""/>
    <n v="8.75"/>
    <n v="2"/>
    <n v="5.0999999999999996"/>
    <n v="2.5499999999999998"/>
    <n v="369"/>
    <n v="5.4200542005420002E-3"/>
    <n v="1.03252032520325"/>
    <n v="0"/>
    <n v="0"/>
    <n v="0"/>
    <n v="5.0999999999999996"/>
    <x v="1423"/>
    <n v="-1"/>
    <n v="0"/>
    <s v="NA"/>
    <n v="0"/>
    <n v="0"/>
    <n v="0"/>
    <n v="4.59"/>
    <n v="-5.3549999999999995"/>
    <n v="0.50999999999999979"/>
    <n v="0.25499999999999989"/>
  </r>
  <r>
    <x v="3"/>
    <s v="amsterdam ticket"/>
    <s v="Standard"/>
    <x v="4"/>
    <s v="Unassigned"/>
    <s v=""/>
    <n v="8.75"/>
    <n v="7"/>
    <n v="5.2374999249999998"/>
    <n v="0.74821427499999993"/>
    <n v="174"/>
    <n v="4.0229885057471299E-2"/>
    <n v="1.8971264367816101"/>
    <n v="0"/>
    <n v="0"/>
    <n v="0"/>
    <n v="5.2374999249999998"/>
    <x v="2469"/>
    <n v="-1"/>
    <n v="0"/>
    <s v="NA"/>
    <n v="0"/>
    <n v="0"/>
    <n v="0"/>
    <n v="4.7137499324999999"/>
    <n v="-5.4993749212500003"/>
    <n v="0.52374999249999998"/>
    <n v="0.26187499625000044"/>
  </r>
  <r>
    <x v="3"/>
    <s v="cheap nice ticket"/>
    <s v="Advanced"/>
    <x v="4"/>
    <s v="Unassigned"/>
    <s v=""/>
    <n v="8.75"/>
    <n v="6"/>
    <n v="5.2374999750000004"/>
    <n v="0.8729166625"/>
    <n v="14392"/>
    <n v="4.1689827682045601E-4"/>
    <n v="2.5946011673151701"/>
    <n v="0"/>
    <n v="0"/>
    <n v="0"/>
    <n v="5.2374999750000004"/>
    <x v="817"/>
    <n v="-1"/>
    <n v="0"/>
    <s v="NA"/>
    <n v="0"/>
    <n v="0"/>
    <n v="0"/>
    <n v="4.7137499775000009"/>
    <n v="-5.4993749737500011"/>
    <n v="0.52374999749999951"/>
    <n v="0.26187499875000064"/>
  </r>
  <r>
    <x v="3"/>
    <s v="southern france vacation"/>
    <s v="Standard"/>
    <x v="4"/>
    <s v="Unassigned"/>
    <s v=""/>
    <n v="8.75"/>
    <n v="4"/>
    <n v="5.2625000000000002"/>
    <n v="1.315625"/>
    <n v="1236"/>
    <n v="3.2362459546925598E-3"/>
    <n v="2.9145631067961202"/>
    <n v="0"/>
    <n v="0"/>
    <n v="0"/>
    <n v="5.2625000000000002"/>
    <x v="498"/>
    <n v="-1"/>
    <n v="0"/>
    <s v="NA"/>
    <n v="0"/>
    <n v="0"/>
    <n v="0"/>
    <n v="4.7362500000000001"/>
    <n v="-5.5256250000000007"/>
    <n v="0.52625000000000011"/>
    <n v="0.2631250000000005"/>
  </r>
  <r>
    <x v="3"/>
    <s v="miami ticket"/>
    <s v="Standard"/>
    <x v="4"/>
    <s v="Unassigned"/>
    <s v=""/>
    <n v="8.75"/>
    <n v="5"/>
    <n v="5.3250000000000002"/>
    <n v="1.0649999999999999"/>
    <n v="229"/>
    <n v="2.1834061135371199E-2"/>
    <n v="1.0868995633187799"/>
    <n v="0"/>
    <n v="0"/>
    <n v="0"/>
    <n v="5.3250000000000002"/>
    <x v="1427"/>
    <n v="-1"/>
    <n v="0"/>
    <s v="NA"/>
    <n v="0"/>
    <n v="0"/>
    <n v="0"/>
    <n v="4.7925000000000004"/>
    <n v="-5.5912500000000005"/>
    <n v="0.53249999999999975"/>
    <n v="0.26625000000000032"/>
  </r>
  <r>
    <x v="3"/>
    <s v="atlanta ticket"/>
    <s v="Standard"/>
    <x v="4"/>
    <s v="Unassigned"/>
    <s v=""/>
    <n v="8.75"/>
    <n v="3"/>
    <n v="5.3624999999999998"/>
    <n v="1.7875000000000001"/>
    <n v="1218"/>
    <n v="2.4630541871921204E-3"/>
    <n v="2.8645320197044302"/>
    <n v="0"/>
    <n v="0"/>
    <n v="0"/>
    <n v="5.3624999999999998"/>
    <x v="2470"/>
    <n v="-1"/>
    <n v="0"/>
    <s v="NA"/>
    <n v="0"/>
    <n v="0"/>
    <n v="0"/>
    <n v="4.8262499999999999"/>
    <n v="-5.6306250000000002"/>
    <n v="0.53624999999999989"/>
    <n v="0.26812500000000039"/>
  </r>
  <r>
    <x v="3"/>
    <s v="airline discount ticket france"/>
    <s v="Standard"/>
    <x v="4"/>
    <s v="Unassigned"/>
    <s v=""/>
    <n v="8.75"/>
    <n v="8"/>
    <n v="5.6"/>
    <n v="0.7"/>
    <n v="467"/>
    <n v="1.7130620985010701E-2"/>
    <n v="2.3372591006424002"/>
    <n v="0"/>
    <n v="0"/>
    <n v="0"/>
    <n v="5.6"/>
    <x v="499"/>
    <n v="-1"/>
    <n v="0"/>
    <s v="NA"/>
    <n v="0"/>
    <n v="0"/>
    <n v="0"/>
    <n v="5.04"/>
    <n v="-5.88"/>
    <n v="0.55999999999999961"/>
    <n v="0.28000000000000025"/>
  </r>
  <r>
    <x v="3"/>
    <s v="nice ticket"/>
    <s v="Advanced"/>
    <x v="4"/>
    <s v="Unassigned"/>
    <s v=""/>
    <n v="8.75"/>
    <n v="13"/>
    <n v="5.6624998625000007"/>
    <n v="0.43557691250000002"/>
    <n v="27072"/>
    <n v="4.8020094562647802E-4"/>
    <n v="2.0614694148936201"/>
    <n v="0"/>
    <n v="0"/>
    <n v="0"/>
    <n v="5.6624998625000007"/>
    <x v="2471"/>
    <n v="-1"/>
    <n v="0"/>
    <s v="NA"/>
    <n v="0"/>
    <n v="0"/>
    <n v="0"/>
    <n v="5.0962498762500008"/>
    <n v="-5.9456248556250006"/>
    <n v="0.56624998624999989"/>
    <n v="0.28312499312499995"/>
  </r>
  <r>
    <x v="3"/>
    <s v="romantic vacation place"/>
    <s v="Standard"/>
    <x v="4"/>
    <s v="Unassigned"/>
    <s v=""/>
    <n v="8.75"/>
    <n v="3"/>
    <n v="5.6874999750000006"/>
    <n v="1.8958333250000001"/>
    <n v="364"/>
    <n v="8.2417582417582402E-3"/>
    <n v="2.32994505494506"/>
    <n v="0"/>
    <n v="0"/>
    <n v="0"/>
    <n v="5.6874999750000006"/>
    <x v="429"/>
    <n v="-1"/>
    <n v="0"/>
    <s v="NA"/>
    <n v="0"/>
    <n v="0"/>
    <n v="0"/>
    <n v="5.1187499775000003"/>
    <n v="-5.9718749737500012"/>
    <n v="0.56874999750000033"/>
    <n v="0.28437499875000061"/>
  </r>
  <r>
    <x v="3"/>
    <s v="chicago airfare"/>
    <s v="Standard"/>
    <x v="4"/>
    <s v="Unassigned"/>
    <s v=""/>
    <n v="8.75"/>
    <n v="3"/>
    <n v="5.9625000000000004"/>
    <n v="1.9875"/>
    <n v="185"/>
    <n v="1.62162162162162E-2"/>
    <n v="1.00108108108108"/>
    <n v="0"/>
    <n v="0"/>
    <n v="0"/>
    <n v="5.9625000000000004"/>
    <x v="2417"/>
    <n v="-1"/>
    <n v="0"/>
    <s v="NA"/>
    <n v="0"/>
    <n v="0"/>
    <n v="0"/>
    <n v="5.3662500000000009"/>
    <n v="-6.260625000000001"/>
    <n v="0.5962499999999995"/>
    <n v="0.29812500000000064"/>
  </r>
  <r>
    <x v="3"/>
    <s v="lowest fare to paris"/>
    <s v="Advanced"/>
    <x v="4"/>
    <s v="Unassigned"/>
    <s v=""/>
    <n v="8.75"/>
    <n v="7"/>
    <n v="6.2249999875000004"/>
    <n v="0.88928571249999999"/>
    <n v="1001"/>
    <n v="6.9930069930069895E-3"/>
    <n v="2.9396603396603398"/>
    <n v="0"/>
    <n v="0"/>
    <n v="0"/>
    <n v="6.2249999875000004"/>
    <x v="2472"/>
    <n v="-1"/>
    <n v="0"/>
    <s v="NA"/>
    <n v="0"/>
    <n v="0"/>
    <n v="0"/>
    <n v="5.6024999887500009"/>
    <n v="-6.536249986875001"/>
    <n v="0.62249999874999951"/>
    <n v="0.31124999937500064"/>
  </r>
  <r>
    <x v="3"/>
    <s v="nice airline"/>
    <s v="Standard"/>
    <x v="4"/>
    <s v="Unassigned"/>
    <s v=""/>
    <n v="8.75"/>
    <n v="17"/>
    <n v="6.3249998125000007"/>
    <n v="0.37205881250000006"/>
    <n v="12987"/>
    <n v="1.30900130900131E-3"/>
    <n v="1.79171479171479"/>
    <n v="0"/>
    <n v="0"/>
    <n v="0"/>
    <n v="6.3249998125000007"/>
    <x v="2473"/>
    <n v="-1"/>
    <n v="0"/>
    <s v="NA"/>
    <n v="0"/>
    <n v="0"/>
    <n v="0"/>
    <n v="5.692499831250001"/>
    <n v="-6.6412498031250013"/>
    <n v="0.63249998124999962"/>
    <n v="0.3162499906250007"/>
  </r>
  <r>
    <x v="3"/>
    <s v="amsterdam airfare"/>
    <s v="Standard"/>
    <x v="4"/>
    <s v="Unassigned"/>
    <s v=""/>
    <n v="8.75"/>
    <n v="6"/>
    <n v="6.7125000000000004"/>
    <n v="1.1187499999999999"/>
    <n v="144"/>
    <n v="4.1666666666666699E-2"/>
    <n v="1.1458333333333299"/>
    <n v="0"/>
    <n v="0"/>
    <n v="0"/>
    <n v="6.7125000000000004"/>
    <x v="2474"/>
    <n v="-1"/>
    <n v="0"/>
    <s v="NA"/>
    <n v="0"/>
    <n v="0"/>
    <n v="0"/>
    <n v="6.0412500000000007"/>
    <n v="-7.0481250000000006"/>
    <n v="0.67124999999999968"/>
    <n v="0.33562500000000028"/>
  </r>
  <r>
    <x v="3"/>
    <s v="france air line"/>
    <s v="Advanced"/>
    <x v="4"/>
    <s v="Unassigned"/>
    <s v=""/>
    <n v="8.75"/>
    <n v="15"/>
    <n v="6.7125000000000004"/>
    <n v="0.44750000000000001"/>
    <n v="9522"/>
    <n v="1.5752993068682999E-3"/>
    <n v="2.3478470909472802"/>
    <n v="0"/>
    <n v="0"/>
    <n v="0"/>
    <n v="6.7125000000000004"/>
    <x v="2474"/>
    <n v="-1"/>
    <n v="0"/>
    <s v="NA"/>
    <n v="0"/>
    <n v="0"/>
    <n v="0"/>
    <n v="6.0412500000000007"/>
    <n v="-7.0481250000000006"/>
    <n v="0.67124999999999968"/>
    <n v="0.33562500000000028"/>
  </r>
  <r>
    <x v="3"/>
    <s v="philadelphia vacation"/>
    <s v="Standard"/>
    <x v="4"/>
    <s v="Unassigned"/>
    <s v=""/>
    <n v="8.75"/>
    <n v="3"/>
    <n v="7.0249999874999993"/>
    <n v="2.3416666624999998"/>
    <n v="416"/>
    <n v="7.2115384615384593E-3"/>
    <n v="1.00240384615385"/>
    <n v="0"/>
    <n v="0"/>
    <n v="0"/>
    <n v="7.0249999874999993"/>
    <x v="2475"/>
    <n v="-1"/>
    <n v="0"/>
    <s v="NA"/>
    <n v="0"/>
    <n v="0"/>
    <n v="0"/>
    <n v="6.3224999887499997"/>
    <n v="-7.376249986875"/>
    <n v="0.70249999874999958"/>
    <n v="0.35124999937500068"/>
  </r>
  <r>
    <x v="3"/>
    <s v="los angeles ticket"/>
    <s v="Standard"/>
    <x v="4"/>
    <s v="Unassigned"/>
    <s v=""/>
    <n v="8.75"/>
    <n v="5"/>
    <n v="7.0374999999999996"/>
    <n v="1.4075"/>
    <n v="603"/>
    <n v="8.2918739635157498E-3"/>
    <n v="1.0265339966832501"/>
    <n v="0"/>
    <n v="0"/>
    <n v="0"/>
    <n v="7.0374999999999996"/>
    <x v="2476"/>
    <n v="-1"/>
    <n v="0"/>
    <s v="NA"/>
    <n v="0"/>
    <n v="0"/>
    <n v="0"/>
    <n v="6.3337500000000002"/>
    <n v="-7.3893750000000002"/>
    <n v="0.70374999999999943"/>
    <n v="0.3518750000000006"/>
  </r>
  <r>
    <x v="3"/>
    <s v="south of france vacation"/>
    <s v="Standard"/>
    <x v="4"/>
    <s v="Unassigned"/>
    <s v=""/>
    <n v="8.75"/>
    <n v="9"/>
    <n v="7.1124999749999995"/>
    <n v="0.79027777499999996"/>
    <n v="2764"/>
    <n v="3.2561505065122997E-3"/>
    <n v="3.6754341534008699"/>
    <n v="0"/>
    <n v="0"/>
    <n v="0"/>
    <n v="7.1124999749999995"/>
    <x v="2477"/>
    <n v="-1"/>
    <n v="0"/>
    <s v="NA"/>
    <n v="0"/>
    <n v="0"/>
    <n v="0"/>
    <n v="6.4012499775"/>
    <n v="-7.4681249737500002"/>
    <n v="0.71124999749999951"/>
    <n v="0.35562499875000064"/>
  </r>
  <r>
    <x v="3"/>
    <s v="nyc to paris"/>
    <s v="Advanced"/>
    <x v="4"/>
    <s v="Unassigned"/>
    <s v=""/>
    <n v="8.75"/>
    <n v="12"/>
    <n v="7.2624998999999999"/>
    <n v="0.60520832499999999"/>
    <n v="873"/>
    <n v="1.3745704467354E-2"/>
    <n v="2.0839633447880899"/>
    <n v="0"/>
    <n v="0"/>
    <n v="0"/>
    <n v="7.2624998999999999"/>
    <x v="2478"/>
    <n v="-1"/>
    <n v="0"/>
    <s v="NA"/>
    <n v="0"/>
    <n v="0"/>
    <n v="0"/>
    <n v="6.5362499100000004"/>
    <n v="-7.6256248950000005"/>
    <n v="0.72624998999999946"/>
    <n v="0.36312499500000062"/>
  </r>
  <r>
    <x v="3"/>
    <s v="cheap france"/>
    <s v="Advanced"/>
    <x v="4"/>
    <s v="Unassigned"/>
    <s v=""/>
    <n v="8.75"/>
    <n v="10"/>
    <n v="7.3624999999999998"/>
    <n v="0.73624999999999996"/>
    <n v="2933"/>
    <n v="3.4094783498124798E-3"/>
    <n v="2.5649505625639302"/>
    <n v="0"/>
    <n v="0"/>
    <n v="0"/>
    <n v="7.3624999999999998"/>
    <x v="1509"/>
    <n v="-1"/>
    <n v="0"/>
    <s v="NA"/>
    <n v="0"/>
    <n v="0"/>
    <n v="0"/>
    <n v="6.6262499999999998"/>
    <n v="-7.7306249999999999"/>
    <n v="0.73625000000000007"/>
    <n v="0.36812500000000004"/>
  </r>
  <r>
    <x v="3"/>
    <s v="air france arrival"/>
    <s v="Standard"/>
    <x v="4"/>
    <s v="Unassigned"/>
    <s v=""/>
    <n v="8.75"/>
    <n v="33"/>
    <n v="7.6499997750000004"/>
    <n v="0.23181817500000002"/>
    <n v="1952"/>
    <n v="1.6905737704918E-2"/>
    <n v="1.2388831967213101"/>
    <n v="0"/>
    <n v="0"/>
    <n v="0"/>
    <n v="7.6499997750000004"/>
    <x v="2479"/>
    <n v="-1"/>
    <n v="0"/>
    <s v="NA"/>
    <n v="0"/>
    <n v="0"/>
    <n v="0"/>
    <n v="6.8849997975000008"/>
    <n v="-8.0324997637500015"/>
    <n v="0.76499997749999959"/>
    <n v="0.38249998875000113"/>
  </r>
  <r>
    <x v="3"/>
    <s v="france in paris travel"/>
    <s v="Standard"/>
    <x v="4"/>
    <s v="Unassigned"/>
    <s v=""/>
    <n v="8.75"/>
    <n v="5"/>
    <n v="7.9"/>
    <n v="1.58"/>
    <n v="306"/>
    <n v="1.6339869281045801E-2"/>
    <n v="1.71503267973856"/>
    <n v="0"/>
    <n v="0"/>
    <n v="0"/>
    <n v="7.9"/>
    <x v="1525"/>
    <n v="-1"/>
    <n v="0"/>
    <s v="NA"/>
    <n v="0"/>
    <n v="0"/>
    <n v="0"/>
    <n v="7.11"/>
    <n v="-8.2949999999999999"/>
    <n v="0.79"/>
    <n v="0.39499999999999957"/>
  </r>
  <r>
    <x v="3"/>
    <s v="cheap air ticket to paris"/>
    <s v="Advanced"/>
    <x v="4"/>
    <s v="Unassigned"/>
    <s v=""/>
    <n v="8.75"/>
    <n v="13"/>
    <n v="8.1124998500000007"/>
    <n v="0.62403845000000002"/>
    <n v="274"/>
    <n v="4.7445255474452504E-2"/>
    <n v="1.8007299270073001"/>
    <n v="0"/>
    <n v="0"/>
    <n v="0"/>
    <n v="8.1124998500000007"/>
    <x v="2480"/>
    <n v="-1"/>
    <n v="0"/>
    <s v="NA"/>
    <n v="0"/>
    <n v="0"/>
    <n v="0"/>
    <n v="7.3012498650000008"/>
    <n v="-8.5181248425000007"/>
    <n v="0.8112499849999999"/>
    <n v="0.40562499249999995"/>
  </r>
  <r>
    <x v="3"/>
    <s v="romance vacation"/>
    <s v="Standard"/>
    <x v="4"/>
    <s v="Unassigned"/>
    <s v=""/>
    <n v="8.75"/>
    <n v="11"/>
    <n v="8.2999999500000001"/>
    <n v="0.75454544999999995"/>
    <n v="5768"/>
    <n v="1.9070735090152601E-3"/>
    <n v="2.1727461858529802"/>
    <n v="0"/>
    <n v="0"/>
    <n v="0"/>
    <n v="8.2999999500000001"/>
    <x v="2481"/>
    <n v="-1"/>
    <n v="0"/>
    <s v="NA"/>
    <n v="0"/>
    <n v="0"/>
    <n v="0"/>
    <n v="7.4699999550000005"/>
    <n v="-8.7149999475000008"/>
    <n v="0.82999999499999966"/>
    <n v="0.41499999750000072"/>
  </r>
  <r>
    <x v="3"/>
    <s v="new york city airfare"/>
    <s v="Standard"/>
    <x v="4"/>
    <s v="Unassigned"/>
    <s v=""/>
    <n v="8.75"/>
    <n v="4"/>
    <n v="8.3375000000000004"/>
    <n v="2.0843750000000001"/>
    <n v="117"/>
    <n v="3.4188034188034198E-2"/>
    <n v="0.99145299145299104"/>
    <n v="0"/>
    <n v="0"/>
    <n v="0"/>
    <n v="8.3375000000000004"/>
    <x v="2482"/>
    <n v="-1"/>
    <n v="0"/>
    <s v="NA"/>
    <n v="0"/>
    <n v="0"/>
    <n v="0"/>
    <n v="7.5037500000000001"/>
    <n v="-8.7543750000000014"/>
    <n v="0.83375000000000021"/>
    <n v="0.41687500000000099"/>
  </r>
  <r>
    <x v="3"/>
    <s v="cheap airline paris"/>
    <s v="Advanced"/>
    <x v="4"/>
    <s v="Unassigned"/>
    <s v=""/>
    <n v="8.75"/>
    <n v="12"/>
    <n v="8.3749999499999994"/>
    <n v="0.69791666249999995"/>
    <n v="248"/>
    <n v="4.8387096774193498E-2"/>
    <n v="1.7225806451612899"/>
    <n v="0"/>
    <n v="0"/>
    <n v="0"/>
    <n v="8.3749999499999994"/>
    <x v="2483"/>
    <n v="-1"/>
    <n v="0"/>
    <s v="NA"/>
    <n v="0"/>
    <n v="0"/>
    <n v="0"/>
    <n v="7.5374999549999995"/>
    <n v="-8.7937499475000003"/>
    <n v="0.83749999499999994"/>
    <n v="0.41874999750000086"/>
  </r>
  <r>
    <x v="3"/>
    <s v="air france los angeles"/>
    <s v="Advanced"/>
    <x v="4"/>
    <s v="Unassigned"/>
    <s v=""/>
    <n v="8.75"/>
    <n v="12"/>
    <n v="9.5499998999999995"/>
    <n v="0.79583332500000004"/>
    <n v="487"/>
    <n v="2.4640657084188899E-2"/>
    <n v="1.33921971252567"/>
    <n v="0"/>
    <n v="0"/>
    <n v="0"/>
    <n v="9.5499998999999995"/>
    <x v="2484"/>
    <n v="-1"/>
    <n v="0"/>
    <s v="NA"/>
    <n v="0"/>
    <n v="0"/>
    <n v="0"/>
    <n v="8.5949999100000003"/>
    <n v="-10.027499895"/>
    <n v="0.95499998999999924"/>
    <n v="0.47749999500000051"/>
  </r>
  <r>
    <x v="3"/>
    <s v="planning a trip to paris"/>
    <s v="Advanced"/>
    <x v="4"/>
    <s v="Unassigned"/>
    <s v=""/>
    <n v="8.75"/>
    <n v="14"/>
    <n v="9.8124999000000006"/>
    <n v="0.70089285000000001"/>
    <n v="656"/>
    <n v="2.1341463414634099E-2"/>
    <n v="1.56798780487805"/>
    <n v="0"/>
    <n v="0"/>
    <n v="0"/>
    <n v="9.8124999000000006"/>
    <x v="2485"/>
    <n v="-1"/>
    <n v="0"/>
    <s v="NA"/>
    <n v="0"/>
    <n v="0"/>
    <n v="0"/>
    <n v="8.8312499100000004"/>
    <n v="-10.303124895000002"/>
    <n v="0.98124999000000024"/>
    <n v="0.49062499500000101"/>
  </r>
  <r>
    <x v="3"/>
    <s v="romantic destination"/>
    <s v="Standard"/>
    <x v="4"/>
    <s v="Unassigned"/>
    <s v=""/>
    <n v="8.75"/>
    <n v="12"/>
    <n v="9.9375"/>
    <n v="0.828125"/>
    <n v="6642"/>
    <n v="1.8066847335140002E-3"/>
    <n v="1.25531466425775"/>
    <n v="0"/>
    <n v="0"/>
    <n v="0"/>
    <n v="9.9375"/>
    <x v="1152"/>
    <n v="-1"/>
    <n v="0"/>
    <s v="NA"/>
    <n v="0"/>
    <n v="0"/>
    <n v="0"/>
    <n v="8.9437499999999996"/>
    <n v="-10.434375000000001"/>
    <n v="0.99375000000000036"/>
    <n v="0.49687500000000107"/>
  </r>
  <r>
    <x v="3"/>
    <s v="dubai travel"/>
    <s v="Standard"/>
    <x v="4"/>
    <s v="Unassigned"/>
    <s v=""/>
    <n v="8.75"/>
    <n v="15"/>
    <n v="9.9749999999999996"/>
    <n v="0.66500000000000004"/>
    <n v="833"/>
    <n v="1.8007202881152498E-2"/>
    <n v="1.34597839135654"/>
    <n v="0"/>
    <n v="0"/>
    <n v="0"/>
    <n v="9.9749999999999996"/>
    <x v="2486"/>
    <n v="-1"/>
    <n v="0"/>
    <s v="NA"/>
    <n v="0"/>
    <n v="0"/>
    <n v="0"/>
    <n v="8.9774999999999991"/>
    <n v="-10.473750000000001"/>
    <n v="0.9975000000000005"/>
    <n v="0.49875000000000114"/>
  </r>
  <r>
    <x v="3"/>
    <s v="chicago airline"/>
    <s v="Standard"/>
    <x v="4"/>
    <s v="Unassigned"/>
    <s v=""/>
    <n v="8.75"/>
    <n v="5"/>
    <n v="9.9875000000000007"/>
    <n v="1.9975000000000001"/>
    <n v="237"/>
    <n v="2.1097046413502102E-2"/>
    <n v="1.4864978902953601"/>
    <n v="0"/>
    <n v="0"/>
    <n v="0"/>
    <n v="9.9875000000000007"/>
    <x v="2487"/>
    <n v="-1"/>
    <n v="0"/>
    <s v="NA"/>
    <n v="0"/>
    <n v="0"/>
    <n v="0"/>
    <n v="8.9887500000000014"/>
    <n v="-10.486875000000001"/>
    <n v="0.99874999999999936"/>
    <n v="0.49937500000000057"/>
  </r>
  <r>
    <x v="3"/>
    <s v="los angeles airfare"/>
    <s v="Standard"/>
    <x v="4"/>
    <s v="Unassigned"/>
    <s v=""/>
    <n v="8.75"/>
    <n v="4"/>
    <n v="10"/>
    <n v="2.5"/>
    <n v="599"/>
    <n v="6.6777963272120202E-3"/>
    <n v="1"/>
    <n v="0"/>
    <n v="0"/>
    <n v="0"/>
    <n v="10"/>
    <x v="1592"/>
    <n v="-1"/>
    <n v="0"/>
    <s v="NA"/>
    <n v="0"/>
    <n v="0"/>
    <n v="0"/>
    <n v="9"/>
    <n v="-10.5"/>
    <n v="1"/>
    <n v="0.5"/>
  </r>
  <r>
    <x v="3"/>
    <s v="discount paris vacation"/>
    <s v="Advanced"/>
    <x v="4"/>
    <s v="Unassigned"/>
    <s v=""/>
    <n v="8.75"/>
    <n v="13"/>
    <n v="10.087499987499999"/>
    <n v="0.77596153749999996"/>
    <n v="4361"/>
    <n v="2.9809676679660602E-3"/>
    <n v="2.5446915844989699"/>
    <n v="0"/>
    <n v="0"/>
    <n v="0"/>
    <n v="10.087499987499999"/>
    <x v="2488"/>
    <n v="-1"/>
    <n v="0"/>
    <s v="NA"/>
    <n v="0"/>
    <n v="0"/>
    <n v="0"/>
    <n v="9.0787499887499994"/>
    <n v="-10.591874986875"/>
    <n v="1.0087499987499999"/>
    <n v="0.50437499937500085"/>
  </r>
  <r>
    <x v="3"/>
    <s v="lowest airfare to paris"/>
    <s v="Advanced"/>
    <x v="4"/>
    <s v="Unassigned"/>
    <s v=""/>
    <n v="8.75"/>
    <n v="12"/>
    <n v="10.437499950000001"/>
    <n v="0.86979166250000006"/>
    <n v="7853"/>
    <n v="1.5280784413599902E-3"/>
    <n v="2.7632369794982798"/>
    <n v="0"/>
    <n v="0"/>
    <n v="0"/>
    <n v="10.437499950000001"/>
    <x v="2489"/>
    <n v="-1"/>
    <n v="0"/>
    <s v="NA"/>
    <n v="0"/>
    <n v="0"/>
    <n v="0"/>
    <n v="9.3937499550000005"/>
    <n v="-10.959374947500002"/>
    <n v="1.0437499950000007"/>
    <n v="0.52187499750000121"/>
  </r>
  <r>
    <x v="3"/>
    <s v="amsterdam plane ticket"/>
    <s v="Standard"/>
    <x v="4"/>
    <s v="Unassigned"/>
    <s v=""/>
    <n v="8.75"/>
    <n v="10"/>
    <n v="10.5875"/>
    <n v="1.0587500000000001"/>
    <n v="118"/>
    <n v="8.4745762711864389E-2"/>
    <n v="1.5254237288135599"/>
    <n v="0"/>
    <n v="0"/>
    <n v="0"/>
    <n v="10.5875"/>
    <x v="1609"/>
    <n v="-1"/>
    <n v="0"/>
    <s v="NA"/>
    <n v="0"/>
    <n v="0"/>
    <n v="0"/>
    <n v="9.5287500000000005"/>
    <n v="-11.116875"/>
    <n v="1.0587499999999999"/>
    <n v="0.52937499999999993"/>
  </r>
  <r>
    <x v="3"/>
    <s v="romantic vacation idea"/>
    <s v="Standard"/>
    <x v="4"/>
    <s v="Unassigned"/>
    <s v=""/>
    <n v="8.75"/>
    <n v="8"/>
    <n v="10.5875"/>
    <n v="1.3234375"/>
    <n v="1748"/>
    <n v="4.5766590389016001E-3"/>
    <n v="2.4679061784897001"/>
    <n v="0"/>
    <n v="0"/>
    <n v="0"/>
    <n v="10.5875"/>
    <x v="1609"/>
    <n v="-1"/>
    <n v="0"/>
    <s v="NA"/>
    <n v="0"/>
    <n v="0"/>
    <n v="0"/>
    <n v="9.5287500000000005"/>
    <n v="-11.116875"/>
    <n v="1.0587499999999999"/>
    <n v="0.52937499999999993"/>
  </r>
  <r>
    <x v="3"/>
    <s v="new york airfare"/>
    <s v="Standard"/>
    <x v="4"/>
    <s v="Unassigned"/>
    <s v=""/>
    <n v="8.75"/>
    <n v="5"/>
    <n v="10.824999999999999"/>
    <n v="2.165"/>
    <n v="244"/>
    <n v="2.0491803278688502E-2"/>
    <n v="1.00819672131148"/>
    <n v="0"/>
    <n v="0"/>
    <n v="0"/>
    <n v="10.824999999999999"/>
    <x v="2490"/>
    <n v="-1"/>
    <n v="0"/>
    <s v="NA"/>
    <n v="0"/>
    <n v="0"/>
    <n v="0"/>
    <n v="9.7424999999999997"/>
    <n v="-11.366249999999999"/>
    <n v="1.0824999999999996"/>
    <n v="0.54124999999999979"/>
  </r>
  <r>
    <x v="3"/>
    <s v="nice air"/>
    <s v="Standard"/>
    <x v="4"/>
    <s v="Unassigned"/>
    <s v=""/>
    <n v="8.75"/>
    <n v="12"/>
    <n v="10.8249999"/>
    <n v="0.90208332499999999"/>
    <n v="13726"/>
    <n v="8.7425324202243906E-4"/>
    <n v="2.6527903249307898"/>
    <n v="0"/>
    <n v="0"/>
    <n v="0"/>
    <n v="10.8249999"/>
    <x v="2491"/>
    <n v="-1"/>
    <n v="0"/>
    <s v="NA"/>
    <n v="0"/>
    <n v="0"/>
    <n v="0"/>
    <n v="9.7424999099999994"/>
    <n v="-11.366249895000001"/>
    <n v="1.0824999900000005"/>
    <n v="0.54124999500000115"/>
  </r>
  <r>
    <x v="3"/>
    <s v="french travel"/>
    <s v="Advanced"/>
    <x v="4"/>
    <s v="Unassigned"/>
    <s v=""/>
    <n v="8.75"/>
    <n v="20"/>
    <n v="11.824999999999999"/>
    <n v="0.59125000000000005"/>
    <n v="3025"/>
    <n v="6.6115702479338798E-3"/>
    <n v="2.0716694214875999"/>
    <n v="0"/>
    <n v="0"/>
    <n v="0"/>
    <n v="11.824999999999999"/>
    <x v="2492"/>
    <n v="-1"/>
    <n v="0"/>
    <s v="NA"/>
    <n v="0"/>
    <n v="0"/>
    <n v="0"/>
    <n v="10.6425"/>
    <n v="-12.41625"/>
    <n v="1.1824999999999992"/>
    <n v="0.5912500000000005"/>
  </r>
  <r>
    <x v="3"/>
    <s v="ny to paris"/>
    <s v="Advanced"/>
    <x v="4"/>
    <s v="Unassigned"/>
    <s v=""/>
    <n v="8.75"/>
    <n v="15"/>
    <n v="11.949999937500001"/>
    <n v="0.79666666250000007"/>
    <n v="1296"/>
    <n v="1.1574074074074101E-2"/>
    <n v="4.0027006172839501"/>
    <n v="0"/>
    <n v="0"/>
    <n v="0"/>
    <n v="11.949999937500001"/>
    <x v="2493"/>
    <n v="-1"/>
    <n v="0"/>
    <s v="NA"/>
    <n v="0"/>
    <n v="0"/>
    <n v="0"/>
    <n v="10.754999943750001"/>
    <n v="-12.547499934375002"/>
    <n v="1.1949999937500007"/>
    <n v="0.59749999687500122"/>
  </r>
  <r>
    <x v="3"/>
    <s v="istanbul vacation"/>
    <s v="Standard"/>
    <x v="4"/>
    <s v="Unassigned"/>
    <s v=""/>
    <n v="8.75"/>
    <n v="7"/>
    <n v="12.2624999875"/>
    <n v="1.7517857125"/>
    <n v="541"/>
    <n v="1.29390018484288E-2"/>
    <n v="1.03253234750462"/>
    <n v="0"/>
    <n v="0"/>
    <n v="0"/>
    <n v="12.2624999875"/>
    <x v="2494"/>
    <n v="-1"/>
    <n v="0"/>
    <s v="NA"/>
    <n v="0"/>
    <n v="0"/>
    <n v="0"/>
    <n v="11.036249988750001"/>
    <n v="-12.875624986875001"/>
    <n v="1.2262499987499993"/>
    <n v="0.61312499937500142"/>
  </r>
  <r>
    <x v="3"/>
    <s v="atlanta airfare"/>
    <s v="Standard"/>
    <x v="4"/>
    <s v="Unassigned"/>
    <s v=""/>
    <n v="8.75"/>
    <n v="6"/>
    <n v="12.6"/>
    <n v="2.1"/>
    <n v="170"/>
    <n v="3.5294117647058802E-2"/>
    <n v="1.6105882352941201"/>
    <n v="0"/>
    <n v="0"/>
    <n v="0"/>
    <n v="12.6"/>
    <x v="1668"/>
    <n v="-1"/>
    <n v="0"/>
    <s v="NA"/>
    <n v="0"/>
    <n v="0"/>
    <n v="0"/>
    <n v="11.34"/>
    <n v="-13.23"/>
    <n v="1.2599999999999998"/>
    <n v="0.63000000000000078"/>
  </r>
  <r>
    <x v="3"/>
    <s v="paris getaway"/>
    <s v="Standard"/>
    <x v="4"/>
    <s v="Unassigned"/>
    <s v=""/>
    <n v="8.75"/>
    <n v="21"/>
    <n v="12.624999975"/>
    <n v="0.601190475"/>
    <n v="10333"/>
    <n v="2.0323236233426899E-3"/>
    <n v="2.5330107422820101"/>
    <n v="0"/>
    <n v="0"/>
    <n v="0"/>
    <n v="12.624999975"/>
    <x v="2495"/>
    <n v="-1"/>
    <n v="0"/>
    <s v="NA"/>
    <n v="0"/>
    <n v="0"/>
    <n v="0"/>
    <n v="11.362499977500001"/>
    <n v="-13.25624997375"/>
    <n v="1.2624999974999991"/>
    <n v="0.63124999875000043"/>
  </r>
  <r>
    <x v="3"/>
    <s v="chicago to vacation"/>
    <s v="Standard"/>
    <x v="4"/>
    <s v="Unassigned"/>
    <s v=""/>
    <n v="8.75"/>
    <n v="8"/>
    <n v="12.987500000000001"/>
    <n v="1.6234375000000001"/>
    <n v="1465"/>
    <n v="5.46075085324232E-3"/>
    <n v="1.0332423208191099"/>
    <n v="0"/>
    <n v="0"/>
    <n v="0"/>
    <n v="12.987500000000001"/>
    <x v="2496"/>
    <n v="-1"/>
    <n v="0"/>
    <s v="NA"/>
    <n v="0"/>
    <n v="0"/>
    <n v="0"/>
    <n v="11.688750000000001"/>
    <n v="-13.636875000000002"/>
    <n v="1.2987500000000001"/>
    <n v="0.64937500000000092"/>
  </r>
  <r>
    <x v="3"/>
    <s v="chennai flight"/>
    <s v="Standard"/>
    <x v="4"/>
    <s v="Unassigned"/>
    <s v=""/>
    <n v="8.75"/>
    <n v="25"/>
    <n v="13.4125"/>
    <n v="0.53649999999999998"/>
    <n v="1234"/>
    <n v="2.0259319286872E-2"/>
    <n v="1.00316045380875"/>
    <n v="0"/>
    <n v="0"/>
    <n v="0"/>
    <n v="13.4125"/>
    <x v="2497"/>
    <n v="-1"/>
    <n v="0"/>
    <s v="NA"/>
    <n v="0"/>
    <n v="0"/>
    <n v="0"/>
    <n v="12.071249999999999"/>
    <n v="-14.083125000000001"/>
    <n v="1.3412500000000005"/>
    <n v="0.67062500000000114"/>
  </r>
  <r>
    <x v="3"/>
    <s v="istanbul travel"/>
    <s v="Standard"/>
    <x v="4"/>
    <s v="Unassigned"/>
    <s v=""/>
    <n v="8.75"/>
    <n v="8"/>
    <n v="13.625"/>
    <n v="1.703125"/>
    <n v="579"/>
    <n v="1.38169257340242E-2"/>
    <n v="1.2675302245250399"/>
    <n v="0"/>
    <n v="0"/>
    <n v="0"/>
    <n v="13.625"/>
    <x v="2498"/>
    <n v="-1"/>
    <n v="0"/>
    <s v="NA"/>
    <n v="0"/>
    <n v="0"/>
    <n v="0"/>
    <n v="12.262500000000001"/>
    <n v="-14.30625"/>
    <n v="1.3624999999999989"/>
    <n v="0.68125000000000036"/>
  </r>
  <r>
    <x v="3"/>
    <s v="chicago ticket"/>
    <s v="Standard"/>
    <x v="4"/>
    <s v="Unassigned"/>
    <s v=""/>
    <n v="8.75"/>
    <n v="12"/>
    <n v="14.9124999"/>
    <n v="1.2427083249999999"/>
    <n v="65793"/>
    <n v="1.8239022388400001E-4"/>
    <n v="0.98644840636541897"/>
    <n v="0"/>
    <n v="0"/>
    <n v="0"/>
    <n v="14.9124999"/>
    <x v="2499"/>
    <n v="-1"/>
    <n v="0"/>
    <s v="NA"/>
    <n v="0"/>
    <n v="0"/>
    <n v="0"/>
    <n v="13.42124991"/>
    <n v="-15.658124895"/>
    <n v="1.49124999"/>
    <n v="0.74562499500000001"/>
  </r>
  <r>
    <x v="3"/>
    <s v="bangalore flight"/>
    <s v="Standard"/>
    <x v="4"/>
    <s v="Unassigned"/>
    <s v=""/>
    <n v="8.75"/>
    <n v="29"/>
    <n v="16.112499687499998"/>
    <n v="0.55560343749999996"/>
    <n v="1423"/>
    <n v="2.03794799718904E-2"/>
    <n v="1.01377371749824"/>
    <n v="0"/>
    <n v="0"/>
    <n v="0"/>
    <n v="16.112499687499998"/>
    <x v="2500"/>
    <n v="-1"/>
    <n v="0"/>
    <s v="NA"/>
    <n v="0"/>
    <n v="0"/>
    <n v="0"/>
    <n v="14.501249718749998"/>
    <n v="-16.918124671874999"/>
    <n v="1.6112499687500001"/>
    <n v="0.80562498437500096"/>
  </r>
  <r>
    <x v="3"/>
    <s v="cheap air fare to france"/>
    <s v="Advanced"/>
    <x v="4"/>
    <s v="Unassigned"/>
    <s v=""/>
    <n v="8.75"/>
    <n v="13"/>
    <n v="16.187499899999999"/>
    <n v="1.2451923"/>
    <n v="355"/>
    <n v="3.6619718309859196E-2"/>
    <n v="2.8960563380281701"/>
    <n v="0"/>
    <n v="0"/>
    <n v="0"/>
    <n v="16.187499899999999"/>
    <x v="2501"/>
    <n v="-1"/>
    <n v="0"/>
    <s v="NA"/>
    <n v="0"/>
    <n v="0"/>
    <n v="0"/>
    <n v="14.568749909999999"/>
    <n v="-16.996874895000001"/>
    <n v="1.6187499899999995"/>
    <n v="0.80937499500000243"/>
  </r>
  <r>
    <x v="3"/>
    <s v="rome trip"/>
    <s v="Standard"/>
    <x v="4"/>
    <s v="Unassigned"/>
    <s v=""/>
    <n v="8.75"/>
    <n v="7"/>
    <n v="16.537500000000001"/>
    <n v="2.3624999999999998"/>
    <n v="144"/>
    <n v="4.8611111111111098E-2"/>
    <n v="0.88194444444444409"/>
    <n v="0"/>
    <n v="0"/>
    <n v="0"/>
    <n v="16.537500000000001"/>
    <x v="1737"/>
    <n v="-1"/>
    <n v="0"/>
    <s v="NA"/>
    <n v="0"/>
    <n v="0"/>
    <n v="0"/>
    <n v="14.883750000000001"/>
    <n v="-17.364375000000003"/>
    <n v="1.6537500000000005"/>
    <n v="0.82687500000000114"/>
  </r>
  <r>
    <x v="3"/>
    <s v="venice travel"/>
    <s v="Standard"/>
    <x v="4"/>
    <s v="Unassigned"/>
    <s v=""/>
    <n v="8.75"/>
    <n v="8"/>
    <n v="16.675000000000001"/>
    <n v="2.0843750000000001"/>
    <n v="553"/>
    <n v="1.4466546112115699E-2"/>
    <n v="1.0824593128390601"/>
    <n v="0"/>
    <n v="0"/>
    <n v="0"/>
    <n v="16.675000000000001"/>
    <x v="2502"/>
    <n v="-1"/>
    <n v="0"/>
    <s v="NA"/>
    <n v="0"/>
    <n v="0"/>
    <n v="0"/>
    <n v="15.0075"/>
    <n v="-17.508750000000003"/>
    <n v="1.6675000000000004"/>
    <n v="0.83375000000000199"/>
  </r>
  <r>
    <x v="3"/>
    <s v="great vacation place"/>
    <s v="Standard"/>
    <x v="4"/>
    <s v="Unassigned"/>
    <s v=""/>
    <n v="8.75"/>
    <n v="25"/>
    <n v="16.675000000000001"/>
    <n v="0.66699999999999993"/>
    <n v="2470"/>
    <n v="1.0121457489878501E-2"/>
    <n v="2.4960323886639699"/>
    <n v="0"/>
    <n v="0"/>
    <n v="0"/>
    <n v="16.675000000000001"/>
    <x v="2502"/>
    <n v="-1"/>
    <n v="0"/>
    <s v="NA"/>
    <n v="0"/>
    <n v="0"/>
    <n v="0"/>
    <n v="15.0075"/>
    <n v="-17.508750000000003"/>
    <n v="1.6675000000000004"/>
    <n v="0.83375000000000199"/>
  </r>
  <r>
    <x v="3"/>
    <s v="new york ticket"/>
    <s v="Standard"/>
    <x v="4"/>
    <s v="Unassigned"/>
    <s v=""/>
    <n v="8.75"/>
    <n v="13"/>
    <n v="17.649999899999997"/>
    <n v="1.3576922999999999"/>
    <n v="1089"/>
    <n v="1.19375573921028E-2"/>
    <n v="1.1696051423324201"/>
    <n v="0"/>
    <n v="0"/>
    <n v="0"/>
    <n v="17.649999899999997"/>
    <x v="2503"/>
    <n v="-1"/>
    <n v="0"/>
    <s v="NA"/>
    <n v="0"/>
    <n v="0"/>
    <n v="0"/>
    <n v="15.884999909999998"/>
    <n v="-18.532499894999997"/>
    <n v="1.7649999899999997"/>
    <n v="0.88249999499999987"/>
  </r>
  <r>
    <x v="3"/>
    <s v="barcelona to vacation"/>
    <s v="Standard"/>
    <x v="4"/>
    <s v="Unassigned"/>
    <s v=""/>
    <n v="8.75"/>
    <n v="10"/>
    <n v="17.675000000000001"/>
    <n v="1.7675000000000001"/>
    <n v="461"/>
    <n v="2.1691973969631202E-2"/>
    <n v="5.3566160520607404"/>
    <n v="0"/>
    <n v="0"/>
    <n v="0"/>
    <n v="17.675000000000001"/>
    <x v="1764"/>
    <n v="-1"/>
    <n v="0"/>
    <s v="NA"/>
    <n v="0"/>
    <n v="0"/>
    <n v="0"/>
    <n v="15.907500000000001"/>
    <n v="-18.55875"/>
    <n v="1.7675000000000001"/>
    <n v="0.88374999999999915"/>
  </r>
  <r>
    <x v="3"/>
    <s v="fare paris"/>
    <s v="Standard"/>
    <x v="4"/>
    <s v="Unassigned"/>
    <s v=""/>
    <n v="8.75"/>
    <n v="18"/>
    <n v="17.812499849999998"/>
    <n v="0.9895833249999999"/>
    <n v="9237"/>
    <n v="1.94868463786944E-3"/>
    <n v="2.9312980404893398"/>
    <n v="0"/>
    <n v="0"/>
    <n v="0"/>
    <n v="17.812499849999998"/>
    <x v="2504"/>
    <n v="-1"/>
    <n v="0"/>
    <s v="NA"/>
    <n v="0"/>
    <n v="0"/>
    <n v="0"/>
    <n v="16.031249864999999"/>
    <n v="-18.703124842499999"/>
    <n v="1.7812499849999988"/>
    <n v="0.89062499250000116"/>
  </r>
  <r>
    <x v="3"/>
    <s v="nice vacation"/>
    <s v="Standard"/>
    <x v="4"/>
    <s v="Unassigned"/>
    <s v=""/>
    <n v="8.75"/>
    <n v="11"/>
    <n v="17.9374999375"/>
    <n v="1.6306818125"/>
    <n v="4840"/>
    <n v="2.27272727272727E-3"/>
    <n v="1.6369628099173601"/>
    <n v="0"/>
    <n v="0"/>
    <n v="0"/>
    <n v="17.9374999375"/>
    <x v="2505"/>
    <n v="-1"/>
    <n v="0"/>
    <s v="NA"/>
    <n v="0"/>
    <n v="0"/>
    <n v="0"/>
    <n v="16.143749943750002"/>
    <n v="-18.834374934375003"/>
    <n v="1.7937499937499979"/>
    <n v="0.89687499687500249"/>
  </r>
  <r>
    <x v="3"/>
    <s v="budapest to vacation"/>
    <s v="Standard"/>
    <x v="4"/>
    <s v="Unassigned"/>
    <s v=""/>
    <n v="8.75"/>
    <n v="8"/>
    <n v="18.212499999999999"/>
    <n v="2.2765624999999998"/>
    <n v="359"/>
    <n v="2.2284122562674102E-2"/>
    <n v="1.45125348189415"/>
    <n v="0"/>
    <n v="0"/>
    <n v="0"/>
    <n v="18.212499999999999"/>
    <x v="2506"/>
    <n v="-1"/>
    <n v="0"/>
    <s v="NA"/>
    <n v="0"/>
    <n v="0"/>
    <n v="0"/>
    <n v="16.391249999999999"/>
    <n v="-19.123124999999998"/>
    <n v="1.8212499999999991"/>
    <n v="0.91062499999999957"/>
  </r>
  <r>
    <x v="3"/>
    <s v="miami travel"/>
    <s v="Standard"/>
    <x v="4"/>
    <s v="Unassigned"/>
    <s v=""/>
    <n v="8.75"/>
    <n v="11"/>
    <n v="18.237499912499999"/>
    <n v="1.6579545374999998"/>
    <n v="1323"/>
    <n v="8.3144368858654605E-3"/>
    <n v="1.0432350718065"/>
    <n v="0"/>
    <n v="0"/>
    <n v="0"/>
    <n v="18.237499912499999"/>
    <x v="2507"/>
    <n v="-1"/>
    <n v="0"/>
    <s v="NA"/>
    <n v="0"/>
    <n v="0"/>
    <n v="0"/>
    <n v="16.413749921249998"/>
    <n v="-19.149374908125001"/>
    <n v="1.8237499912500006"/>
    <n v="0.91187499562500207"/>
  </r>
  <r>
    <x v="3"/>
    <s v="french air"/>
    <s v="Advanced"/>
    <x v="4"/>
    <s v="Unassigned"/>
    <s v=""/>
    <n v="8.75"/>
    <n v="58"/>
    <n v="18.574999525000003"/>
    <n v="0.32025861250000004"/>
    <n v="2103"/>
    <n v="2.7579648121730901E-2"/>
    <n v="1.69747979077508"/>
    <n v="0"/>
    <n v="0"/>
    <n v="0"/>
    <n v="18.574999525000003"/>
    <x v="2508"/>
    <n v="-1"/>
    <n v="0"/>
    <s v="NA"/>
    <n v="0"/>
    <n v="0"/>
    <n v="0"/>
    <n v="16.717499572500003"/>
    <n v="-19.503749501250002"/>
    <n v="1.8574999524999996"/>
    <n v="0.92874997624999978"/>
  </r>
  <r>
    <x v="3"/>
    <s v="venice vacation"/>
    <s v="Standard"/>
    <x v="4"/>
    <s v="Unassigned"/>
    <s v=""/>
    <n v="8.75"/>
    <n v="10"/>
    <n v="19"/>
    <n v="1.9"/>
    <n v="380"/>
    <n v="2.6315789473684199E-2"/>
    <n v="1.0515789473684201"/>
    <n v="0"/>
    <n v="0"/>
    <n v="0"/>
    <n v="19"/>
    <x v="2509"/>
    <n v="-1"/>
    <n v="0"/>
    <s v="NA"/>
    <n v="0"/>
    <n v="0"/>
    <n v="0"/>
    <n v="17.100000000000001"/>
    <n v="-19.95"/>
    <n v="1.8999999999999986"/>
    <n v="0.94999999999999929"/>
  </r>
  <r>
    <x v="3"/>
    <s v="new york city flight"/>
    <s v="Standard"/>
    <x v="4"/>
    <s v="Unassigned"/>
    <s v=""/>
    <n v="8.75"/>
    <n v="29"/>
    <n v="20.912499937499998"/>
    <n v="0.72112068749999991"/>
    <n v="3518"/>
    <n v="8.2433200682205804E-3"/>
    <n v="0.91756679931779406"/>
    <n v="0"/>
    <n v="0"/>
    <n v="0"/>
    <n v="20.912499937499998"/>
    <x v="2510"/>
    <n v="-1"/>
    <n v="0"/>
    <s v="NA"/>
    <n v="0"/>
    <n v="0"/>
    <n v="0"/>
    <n v="18.821249943749997"/>
    <n v="-21.958124934375"/>
    <n v="2.0912499937500009"/>
    <n v="1.0456249968750022"/>
  </r>
  <r>
    <x v="3"/>
    <s v="rome ticket"/>
    <s v="Standard"/>
    <x v="4"/>
    <s v="Unassigned"/>
    <s v=""/>
    <n v="8.75"/>
    <n v="25"/>
    <n v="21.587499999999999"/>
    <n v="0.86349999999999993"/>
    <n v="57786"/>
    <n v="4.3263074100993303E-4"/>
    <n v="1"/>
    <n v="0"/>
    <n v="0"/>
    <n v="0"/>
    <n v="21.587499999999999"/>
    <x v="2511"/>
    <n v="-1"/>
    <n v="0"/>
    <s v="NA"/>
    <n v="0"/>
    <n v="0"/>
    <n v="0"/>
    <n v="19.428750000000001"/>
    <n v="-22.666875000000001"/>
    <n v="2.1587499999999977"/>
    <n v="1.0793750000000024"/>
  </r>
  <r>
    <x v="3"/>
    <s v="bordeaux airline ticket"/>
    <s v="Advanced"/>
    <x v="4"/>
    <s v="Unassigned"/>
    <s v=""/>
    <n v="8.75"/>
    <n v="6"/>
    <n v="22.5"/>
    <n v="3.75"/>
    <n v="2415"/>
    <n v="2.4844720496894402E-3"/>
    <n v="1.9171428571428599"/>
    <n v="0"/>
    <n v="0"/>
    <n v="0"/>
    <n v="22.5"/>
    <x v="2512"/>
    <n v="-1"/>
    <n v="0"/>
    <s v="NA"/>
    <n v="0"/>
    <n v="0"/>
    <n v="0"/>
    <n v="20.25"/>
    <n v="-23.625"/>
    <n v="2.25"/>
    <n v="1.125"/>
  </r>
  <r>
    <x v="3"/>
    <s v="paris holidays"/>
    <s v="Advanced"/>
    <x v="4"/>
    <s v="Unassigned"/>
    <s v=""/>
    <n v="8.75"/>
    <n v="26"/>
    <n v="23.412499824999998"/>
    <n v="0.90048076249999998"/>
    <n v="4801"/>
    <n v="5.4155384294938599E-3"/>
    <n v="2.6908769006457001"/>
    <n v="0"/>
    <n v="0"/>
    <n v="0"/>
    <n v="23.412499824999998"/>
    <x v="2513"/>
    <n v="-1"/>
    <n v="0"/>
    <s v="NA"/>
    <n v="0"/>
    <n v="0"/>
    <n v="0"/>
    <n v="21.071249842499999"/>
    <n v="-24.583124816249999"/>
    <n v="2.341249982499999"/>
    <n v="1.1706249912500013"/>
  </r>
  <r>
    <x v="3"/>
    <s v="philadelphia flight"/>
    <s v="Standard"/>
    <x v="4"/>
    <s v="Unassigned"/>
    <s v=""/>
    <n v="8.75"/>
    <n v="26"/>
    <n v="26.237499925000002"/>
    <n v="1.0091346125"/>
    <n v="8428"/>
    <n v="3.08495491219744E-3"/>
    <n v="1"/>
    <n v="0"/>
    <n v="0"/>
    <n v="0"/>
    <n v="26.237499925000002"/>
    <x v="2514"/>
    <n v="-1"/>
    <n v="0"/>
    <s v="NA"/>
    <n v="0"/>
    <n v="0"/>
    <n v="0"/>
    <n v="23.613749932500003"/>
    <n v="-27.549374921250003"/>
    <n v="2.6237499924999987"/>
    <n v="1.3118749962500011"/>
  </r>
  <r>
    <x v="3"/>
    <s v="budapest flight"/>
    <s v="Standard"/>
    <x v="4"/>
    <s v="Unassigned"/>
    <s v=""/>
    <n v="8.75"/>
    <n v="38"/>
    <n v="29.987499549999999"/>
    <n v="0.78914472499999999"/>
    <n v="1583"/>
    <n v="2.40050536955148E-2"/>
    <n v="0.982122552116235"/>
    <n v="0"/>
    <n v="0"/>
    <n v="0"/>
    <n v="29.987499549999999"/>
    <x v="2515"/>
    <n v="-1"/>
    <n v="0"/>
    <s v="NA"/>
    <n v="0"/>
    <n v="0"/>
    <n v="0"/>
    <n v="26.988749594999998"/>
    <n v="-31.486874527499999"/>
    <n v="2.998749955000001"/>
    <n v="1.4993749775000005"/>
  </r>
  <r>
    <x v="3"/>
    <s v="amsterdam trip"/>
    <s v="Standard"/>
    <x v="4"/>
    <s v="Unassigned"/>
    <s v=""/>
    <n v="8.75"/>
    <n v="12"/>
    <n v="30.162499950000004"/>
    <n v="2.5135416625000002"/>
    <n v="776"/>
    <n v="1.5463917525773202E-2"/>
    <n v="1.4347938144329899"/>
    <n v="0"/>
    <n v="0"/>
    <n v="0"/>
    <n v="30.162499950000004"/>
    <x v="2516"/>
    <n v="-1"/>
    <n v="0"/>
    <s v="NA"/>
    <n v="0"/>
    <n v="0"/>
    <n v="0"/>
    <n v="27.146249955000005"/>
    <n v="-31.670624947500006"/>
    <n v="3.016249994999999"/>
    <n v="1.5081249975000013"/>
  </r>
  <r>
    <x v="3"/>
    <s v="miami vacation"/>
    <s v="Standard"/>
    <x v="4"/>
    <s v="Unassigned"/>
    <s v=""/>
    <n v="8.75"/>
    <n v="20"/>
    <n v="31.074999999999999"/>
    <n v="1.55375"/>
    <n v="1488"/>
    <n v="1.34408602150538E-2"/>
    <n v="1.0299731182795699"/>
    <n v="0"/>
    <n v="0"/>
    <n v="0"/>
    <n v="31.074999999999999"/>
    <x v="2517"/>
    <n v="-1"/>
    <n v="0"/>
    <s v="NA"/>
    <n v="0"/>
    <n v="0"/>
    <n v="0"/>
    <n v="27.967500000000001"/>
    <n v="-32.628750000000004"/>
    <n v="3.1074999999999982"/>
    <n v="1.5537500000000044"/>
  </r>
  <r>
    <x v="3"/>
    <s v="copenhagen flight"/>
    <s v="Standard"/>
    <x v="4"/>
    <s v="Unassigned"/>
    <s v=""/>
    <n v="8.75"/>
    <n v="35"/>
    <n v="31.474999937500002"/>
    <n v="0.8992857125"/>
    <n v="1562"/>
    <n v="2.2407170294494197E-2"/>
    <n v="0.952432778489117"/>
    <n v="0"/>
    <n v="0"/>
    <n v="0"/>
    <n v="31.474999937500002"/>
    <x v="2518"/>
    <n v="-1"/>
    <n v="0"/>
    <s v="NA"/>
    <n v="0"/>
    <n v="0"/>
    <n v="0"/>
    <n v="28.327499943750002"/>
    <n v="-33.048749934375003"/>
    <n v="3.1474999937499994"/>
    <n v="1.5737499968750015"/>
  </r>
  <r>
    <x v="3"/>
    <s v="french airline ticket"/>
    <s v="Advanced"/>
    <x v="4"/>
    <s v="Unassigned"/>
    <s v=""/>
    <n v="8.75"/>
    <n v="5"/>
    <n v="32"/>
    <n v="6.4"/>
    <n v="3371"/>
    <n v="1.4832393948383301E-3"/>
    <n v="1.4179471966775401"/>
    <n v="0"/>
    <n v="0"/>
    <n v="0"/>
    <n v="32"/>
    <x v="2519"/>
    <n v="-1"/>
    <n v="0"/>
    <s v="NA"/>
    <n v="0"/>
    <n v="0"/>
    <n v="0"/>
    <n v="28.8"/>
    <n v="-33.6"/>
    <n v="3.1999999999999993"/>
    <n v="1.6000000000000014"/>
  </r>
  <r>
    <x v="3"/>
    <s v="cheap flight ticket to paris"/>
    <s v="Standard"/>
    <x v="4"/>
    <s v="Unassigned"/>
    <s v=""/>
    <n v="8.75"/>
    <n v="18"/>
    <n v="36.037499850000003"/>
    <n v="2.0020833250000001"/>
    <n v="886"/>
    <n v="2.03160270880361E-2"/>
    <n v="2.8970654627539498"/>
    <n v="0"/>
    <n v="0"/>
    <n v="0"/>
    <n v="36.037499850000003"/>
    <x v="2520"/>
    <n v="-1"/>
    <n v="0"/>
    <s v="NA"/>
    <n v="0"/>
    <n v="0"/>
    <n v="0"/>
    <n v="32.433749865000003"/>
    <n v="-37.839374842500007"/>
    <n v="3.6037499850000003"/>
    <n v="1.8018749925000037"/>
  </r>
  <r>
    <x v="3"/>
    <s v="istanbul flight"/>
    <s v="Standard"/>
    <x v="4"/>
    <s v="Unassigned"/>
    <s v=""/>
    <n v="8.75"/>
    <n v="51"/>
    <n v="37.5999999"/>
    <n v="0.73725490000000005"/>
    <n v="3038"/>
    <n v="1.6787360105332501E-2"/>
    <n v="0.87837393021724808"/>
    <n v="0"/>
    <n v="0"/>
    <n v="0"/>
    <n v="37.5999999"/>
    <x v="2521"/>
    <n v="-1"/>
    <n v="0"/>
    <s v="NA"/>
    <n v="0"/>
    <n v="0"/>
    <n v="0"/>
    <n v="33.839999910000003"/>
    <n v="-39.479999894999999"/>
    <n v="3.7599999899999972"/>
    <n v="1.8799999949999986"/>
  </r>
  <r>
    <x v="3"/>
    <s v="los angeles travel"/>
    <s v="Standard"/>
    <x v="4"/>
    <s v="Unassigned"/>
    <s v=""/>
    <n v="8.75"/>
    <n v="19"/>
    <n v="38.149999774999998"/>
    <n v="2.0078947249999999"/>
    <n v="3246"/>
    <n v="5.8533579790511405E-3"/>
    <n v="1.0287430683918699"/>
    <n v="0"/>
    <n v="0"/>
    <n v="0"/>
    <n v="38.149999774999998"/>
    <x v="2522"/>
    <n v="-1"/>
    <n v="0"/>
    <s v="NA"/>
    <n v="0"/>
    <n v="0"/>
    <n v="0"/>
    <n v="34.334999797499997"/>
    <n v="-40.057499763750002"/>
    <n v="3.8149999775000012"/>
    <n v="1.9074999887500041"/>
  </r>
  <r>
    <x v="3"/>
    <s v="cheap paris vacation"/>
    <s v="Advanced"/>
    <x v="4"/>
    <s v="Unassigned"/>
    <s v=""/>
    <n v="8.75"/>
    <n v="48"/>
    <n v="38.949999599999998"/>
    <n v="0.81145832500000004"/>
    <n v="4730"/>
    <n v="1.0147991543340401E-2"/>
    <n v="2.4860676532769599"/>
    <n v="0"/>
    <n v="0"/>
    <n v="0"/>
    <n v="38.949999599999998"/>
    <x v="2523"/>
    <n v="-1"/>
    <n v="0"/>
    <s v="NA"/>
    <n v="0"/>
    <n v="0"/>
    <n v="0"/>
    <n v="35.054999639999998"/>
    <n v="-40.897499580000002"/>
    <n v="3.8949999599999998"/>
    <n v="1.9474999800000035"/>
  </r>
  <r>
    <x v="3"/>
    <s v="zurich flight"/>
    <s v="Standard"/>
    <x v="4"/>
    <s v="Unassigned"/>
    <s v=""/>
    <n v="8.75"/>
    <n v="37"/>
    <n v="43.637499837500002"/>
    <n v="1.1793918875"/>
    <n v="1935"/>
    <n v="1.9121447028423798E-2"/>
    <n v="0.93054263565891504"/>
    <n v="0"/>
    <n v="0"/>
    <n v="0"/>
    <n v="43.637499837500002"/>
    <x v="2524"/>
    <n v="-1"/>
    <n v="0"/>
    <s v="NA"/>
    <n v="0"/>
    <n v="0"/>
    <n v="0"/>
    <n v="39.273749853750004"/>
    <n v="-45.819374829375001"/>
    <n v="4.3637499837499973"/>
    <n v="2.1818749918749987"/>
  </r>
  <r>
    <x v="3"/>
    <s v="san francisco vacation"/>
    <s v="Standard"/>
    <x v="4"/>
    <s v="Unassigned"/>
    <s v=""/>
    <n v="8.75"/>
    <n v="17"/>
    <n v="45.462499900000005"/>
    <n v="2.6742647000000002"/>
    <n v="2281"/>
    <n v="7.4528715475668597E-3"/>
    <n v="0.99842174484875101"/>
    <n v="0"/>
    <n v="0"/>
    <n v="0"/>
    <n v="45.462499900000005"/>
    <x v="2525"/>
    <n v="-1"/>
    <n v="0"/>
    <s v="NA"/>
    <n v="0"/>
    <n v="0"/>
    <n v="0"/>
    <n v="40.916249910000005"/>
    <n v="-47.735624895000008"/>
    <n v="4.5462499899999997"/>
    <n v="2.2731249950000034"/>
  </r>
  <r>
    <x v="3"/>
    <s v="flight paris france"/>
    <s v="Advanced"/>
    <x v="4"/>
    <s v="Unassigned"/>
    <s v=""/>
    <n v="8.75"/>
    <n v="43"/>
    <n v="48.787499537500004"/>
    <n v="1.1345930125000001"/>
    <n v="6958"/>
    <n v="6.1799367634377701E-3"/>
    <n v="2.2231388329979902"/>
    <n v="0"/>
    <n v="0"/>
    <n v="0"/>
    <n v="48.787499537500004"/>
    <x v="2526"/>
    <n v="-1"/>
    <n v="0"/>
    <s v="NA"/>
    <n v="0"/>
    <n v="0"/>
    <n v="0"/>
    <n v="43.908749583750001"/>
    <n v="-51.226874514375005"/>
    <n v="4.8787499537500025"/>
    <n v="2.4393749768750013"/>
  </r>
  <r>
    <x v="3"/>
    <s v="chicago to travel"/>
    <s v="Standard"/>
    <x v="4"/>
    <s v="Unassigned"/>
    <s v=""/>
    <n v="8.75"/>
    <n v="32"/>
    <n v="49.725000000000001"/>
    <n v="1.55390625"/>
    <n v="14458"/>
    <n v="2.2133075114123702E-3"/>
    <n v="1.00165306404759"/>
    <n v="0"/>
    <n v="0"/>
    <n v="0"/>
    <n v="49.725000000000001"/>
    <x v="2527"/>
    <n v="-1"/>
    <n v="0"/>
    <s v="NA"/>
    <n v="0"/>
    <n v="0"/>
    <n v="0"/>
    <n v="44.752500000000005"/>
    <n v="-52.211250000000007"/>
    <n v="4.9724999999999966"/>
    <n v="2.4862500000000054"/>
  </r>
  <r>
    <x v="3"/>
    <s v="amsterdam vacation"/>
    <s v="Standard"/>
    <x v="4"/>
    <s v="Unassigned"/>
    <s v=""/>
    <n v="8.75"/>
    <n v="33"/>
    <n v="50.999999737499998"/>
    <n v="1.5454545374999999"/>
    <n v="1620"/>
    <n v="2.03703703703704E-2"/>
    <n v="1.43993827160494"/>
    <n v="0"/>
    <n v="0"/>
    <n v="0"/>
    <n v="50.999999737499998"/>
    <x v="2528"/>
    <n v="-1"/>
    <n v="0"/>
    <s v="NA"/>
    <n v="0"/>
    <n v="0"/>
    <n v="0"/>
    <n v="45.899999763749996"/>
    <n v="-53.549999724374999"/>
    <n v="5.0999999737500019"/>
    <n v="2.549999986875001"/>
  </r>
  <r>
    <x v="3"/>
    <s v="french vacation"/>
    <s v="Standard"/>
    <x v="4"/>
    <s v="Unassigned"/>
    <s v=""/>
    <n v="8.75"/>
    <n v="28"/>
    <n v="52.787499799999999"/>
    <n v="1.88526785"/>
    <n v="3776"/>
    <n v="7.4152542372881393E-3"/>
    <n v="2.4124205508474601"/>
    <n v="0"/>
    <n v="0"/>
    <n v="0"/>
    <n v="52.787499799999999"/>
    <x v="2529"/>
    <n v="-1"/>
    <n v="0"/>
    <s v="NA"/>
    <n v="0"/>
    <n v="0"/>
    <n v="0"/>
    <n v="47.508749819999998"/>
    <n v="-55.426874789999999"/>
    <n v="5.2787499800000006"/>
    <n v="2.6393749900000003"/>
  </r>
  <r>
    <x v="3"/>
    <s v="paris vacation deal"/>
    <s v="Advanced"/>
    <x v="4"/>
    <s v="Unassigned"/>
    <s v=""/>
    <n v="8.75"/>
    <n v="45"/>
    <n v="52.837499812499999"/>
    <n v="1.1741666625"/>
    <n v="4583"/>
    <n v="9.8188959197032504E-3"/>
    <n v="2.4938031856862302"/>
    <n v="0"/>
    <n v="0"/>
    <n v="0"/>
    <n v="52.837499812499999"/>
    <x v="2530"/>
    <n v="-1"/>
    <n v="0"/>
    <s v="NA"/>
    <n v="0"/>
    <n v="0"/>
    <n v="0"/>
    <n v="47.553749831250002"/>
    <n v="-55.479374803125005"/>
    <n v="5.2837499812499971"/>
    <n v="2.6418749906250056"/>
  </r>
  <r>
    <x v="3"/>
    <s v="amsterdam travel"/>
    <s v="Standard"/>
    <x v="4"/>
    <s v="Unassigned"/>
    <s v=""/>
    <n v="8.75"/>
    <n v="38"/>
    <n v="60.874999649999999"/>
    <n v="1.601973675"/>
    <n v="1674"/>
    <n v="2.2700119474313E-2"/>
    <n v="1.12915173237754"/>
    <n v="0"/>
    <n v="0"/>
    <n v="0"/>
    <n v="60.874999649999999"/>
    <x v="2531"/>
    <n v="-1"/>
    <n v="0"/>
    <s v="NA"/>
    <n v="0"/>
    <n v="0"/>
    <n v="0"/>
    <n v="54.787499685"/>
    <n v="-63.918749632500003"/>
    <n v="6.0874999649999992"/>
    <n v="3.0437499825000032"/>
  </r>
  <r>
    <x v="3"/>
    <s v="french airline"/>
    <s v="Advanced"/>
    <x v="4"/>
    <s v="Unassigned"/>
    <s v=""/>
    <n v="8.75"/>
    <n v="109"/>
    <n v="72.562498999999988"/>
    <n v="0.66571099999999994"/>
    <n v="3354"/>
    <n v="3.2498509242695303E-2"/>
    <n v="2.7137745974955299"/>
    <n v="0"/>
    <n v="0"/>
    <n v="0"/>
    <n v="72.562498999999988"/>
    <x v="2532"/>
    <n v="-1"/>
    <n v="0"/>
    <s v="NA"/>
    <n v="0"/>
    <n v="0"/>
    <n v="0"/>
    <n v="65.306249099999988"/>
    <n v="-76.190623949999988"/>
    <n v="7.2562499000000003"/>
    <n v="3.6281249500000001"/>
  </r>
  <r>
    <x v="3"/>
    <s v="new york city to vacation"/>
    <s v="Standard"/>
    <x v="4"/>
    <s v="Unassigned"/>
    <s v=""/>
    <n v="8.75"/>
    <n v="35"/>
    <n v="74.337499687499999"/>
    <n v="2.1239285625000002"/>
    <n v="2568"/>
    <n v="1.3629283489096599E-2"/>
    <n v="1.25058411214953"/>
    <n v="0"/>
    <n v="0"/>
    <n v="0"/>
    <n v="74.337499687499999"/>
    <x v="2533"/>
    <n v="-1"/>
    <n v="0"/>
    <s v="NA"/>
    <n v="0"/>
    <n v="0"/>
    <n v="0"/>
    <n v="66.903749718750007"/>
    <n v="-78.054374671874996"/>
    <n v="7.4337499687499928"/>
    <n v="3.7168749843749964"/>
  </r>
  <r>
    <x v="3"/>
    <s v="new york city to travel"/>
    <s v="Standard"/>
    <x v="4"/>
    <s v="Unassigned"/>
    <s v=""/>
    <n v="8.75"/>
    <n v="34"/>
    <n v="75.274999975"/>
    <n v="2.2139705875"/>
    <n v="12225"/>
    <n v="2.7811860940695297E-3"/>
    <n v="1.0749447852760701"/>
    <n v="0"/>
    <n v="0"/>
    <n v="0"/>
    <n v="75.274999975"/>
    <x v="2534"/>
    <n v="-1"/>
    <n v="0"/>
    <s v="NA"/>
    <n v="0"/>
    <n v="0"/>
    <n v="0"/>
    <n v="67.747499977499999"/>
    <n v="-79.038749973750001"/>
    <n v="7.5274999975000014"/>
    <n v="3.7637499987500007"/>
  </r>
  <r>
    <x v="3"/>
    <s v="delhi flight"/>
    <s v="Standard"/>
    <x v="4"/>
    <s v="Unassigned"/>
    <s v=""/>
    <n v="8.75"/>
    <n v="134"/>
    <n v="78.349999324999999"/>
    <n v="0.58470148749999995"/>
    <n v="6070"/>
    <n v="2.20757825370675E-2"/>
    <n v="1.5974629324547001"/>
    <n v="0"/>
    <n v="0"/>
    <n v="0"/>
    <n v="78.349999324999999"/>
    <x v="2535"/>
    <n v="-1"/>
    <n v="0"/>
    <s v="NA"/>
    <n v="0"/>
    <n v="0"/>
    <n v="0"/>
    <n v="70.514999392500002"/>
    <n v="-82.267499291250004"/>
    <n v="7.834999932499997"/>
    <n v="3.9174999662500056"/>
  </r>
  <r>
    <x v="3"/>
    <s v="atlanta travel"/>
    <s v="Standard"/>
    <x v="4"/>
    <s v="Unassigned"/>
    <s v=""/>
    <n v="8.75"/>
    <n v="40"/>
    <n v="81.95"/>
    <n v="2.0487500000000001"/>
    <n v="1641"/>
    <n v="2.4375380865326E-2"/>
    <n v="1.27982937233394"/>
    <n v="0"/>
    <n v="0"/>
    <n v="0"/>
    <n v="81.95"/>
    <x v="2536"/>
    <n v="-1"/>
    <n v="0"/>
    <s v="NA"/>
    <n v="0"/>
    <n v="0"/>
    <n v="0"/>
    <n v="73.75500000000001"/>
    <n v="-86.047500000000014"/>
    <n v="8.1949999999999932"/>
    <n v="4.0975000000000108"/>
  </r>
  <r>
    <x v="3"/>
    <s v="san francisco travel"/>
    <s v="Standard"/>
    <x v="4"/>
    <s v="Unassigned"/>
    <s v=""/>
    <n v="8.75"/>
    <n v="33"/>
    <n v="83.199999712499988"/>
    <n v="2.5212121124999998"/>
    <n v="25024"/>
    <n v="1.31873401534527E-3"/>
    <n v="1.02155930306905"/>
    <n v="0"/>
    <n v="0"/>
    <n v="0"/>
    <n v="83.199999712499988"/>
    <x v="2537"/>
    <n v="-1"/>
    <n v="0"/>
    <s v="NA"/>
    <n v="0"/>
    <n v="0"/>
    <n v="0"/>
    <n v="74.879999741249989"/>
    <n v="-87.359999698124994"/>
    <n v="8.3199999712499988"/>
    <n v="4.1599999856250065"/>
  </r>
  <r>
    <x v="3"/>
    <s v="los angeles vacation"/>
    <s v="Standard"/>
    <x v="4"/>
    <s v="Unassigned"/>
    <s v=""/>
    <n v="8.75"/>
    <n v="29"/>
    <n v="85.412499762500005"/>
    <n v="2.9452586125"/>
    <n v="1960"/>
    <n v="1.4795918367346901E-2"/>
    <n v="0.99653061224489803"/>
    <n v="0"/>
    <n v="0"/>
    <n v="0"/>
    <n v="85.412499762500005"/>
    <x v="2538"/>
    <n v="-1"/>
    <n v="0"/>
    <s v="NA"/>
    <n v="0"/>
    <n v="0"/>
    <n v="0"/>
    <n v="76.871249786250004"/>
    <n v="-89.683124750625012"/>
    <n v="8.5412499762500005"/>
    <n v="4.2706249881250073"/>
  </r>
  <r>
    <x v="3"/>
    <s v="san francisco flight"/>
    <s v="Standard"/>
    <x v="4"/>
    <s v="Unassigned"/>
    <s v=""/>
    <n v="8.75"/>
    <n v="111"/>
    <n v="98.912499600000004"/>
    <n v="0.8911036"/>
    <n v="19238"/>
    <n v="5.7698305437155597E-3"/>
    <n v="1.00158540388814"/>
    <n v="0"/>
    <n v="0"/>
    <n v="0"/>
    <n v="98.912499600000004"/>
    <x v="2539"/>
    <n v="-1"/>
    <n v="0"/>
    <s v="NA"/>
    <n v="0"/>
    <n v="0"/>
    <n v="0"/>
    <n v="89.021249640000008"/>
    <n v="-103.85812458000001"/>
    <n v="9.8912499599999961"/>
    <n v="4.9456249800000052"/>
  </r>
  <r>
    <x v="3"/>
    <s v="mumbai flight"/>
    <s v="Standard"/>
    <x v="4"/>
    <s v="Unassigned"/>
    <s v=""/>
    <n v="8.75"/>
    <n v="156"/>
    <n v="106.24999905"/>
    <n v="0.68108973750000001"/>
    <n v="6468"/>
    <n v="2.4118738404452701E-2"/>
    <n v="0.92520098948670404"/>
    <n v="0"/>
    <n v="0"/>
    <n v="0"/>
    <n v="106.24999905"/>
    <x v="2540"/>
    <n v="-1"/>
    <n v="0"/>
    <s v="NA"/>
    <n v="0"/>
    <n v="0"/>
    <n v="0"/>
    <n v="95.624999145000004"/>
    <n v="-111.5624990025"/>
    <n v="10.624999904999996"/>
    <n v="5.312499952500005"/>
  </r>
  <r>
    <x v="3"/>
    <s v="flight to lyon"/>
    <s v="Advanced"/>
    <x v="4"/>
    <s v="Unassigned"/>
    <s v=""/>
    <n v="8.75"/>
    <n v="145"/>
    <n v="110.5124985625"/>
    <n v="0.76215516250000004"/>
    <n v="14097"/>
    <n v="1.02858764276087E-2"/>
    <n v="1.2626800028374801"/>
    <n v="0"/>
    <n v="0"/>
    <n v="0"/>
    <n v="110.5124985625"/>
    <x v="2541"/>
    <n v="-1"/>
    <n v="0"/>
    <s v="NA"/>
    <n v="0"/>
    <n v="0"/>
    <n v="0"/>
    <n v="99.461248706250004"/>
    <n v="-116.038123490625"/>
    <n v="11.051249856249996"/>
    <n v="5.5256249281249978"/>
  </r>
  <r>
    <x v="3"/>
    <s v="miami flight"/>
    <s v="Standard"/>
    <x v="4"/>
    <s v="Unassigned"/>
    <s v=""/>
    <n v="8.75"/>
    <n v="112"/>
    <n v="110.98749900000001"/>
    <n v="0.99095981250000009"/>
    <n v="26008"/>
    <n v="4.30636727160874E-3"/>
    <n v="1.0014495539833901"/>
    <n v="0"/>
    <n v="0"/>
    <n v="0"/>
    <n v="110.98749900000001"/>
    <x v="2542"/>
    <n v="-1"/>
    <n v="0"/>
    <s v="NA"/>
    <n v="0"/>
    <n v="0"/>
    <n v="0"/>
    <n v="99.888749100000013"/>
    <n v="-116.53687395000001"/>
    <n v="11.098749900000001"/>
    <n v="5.5493749500000007"/>
  </r>
  <r>
    <x v="3"/>
    <s v="chicago flight"/>
    <s v="Standard"/>
    <x v="4"/>
    <s v="Unassigned"/>
    <s v=""/>
    <n v="8.75"/>
    <n v="115"/>
    <n v="122.03749974999999"/>
    <n v="1.0611956499999999"/>
    <n v="25923"/>
    <n v="4.4362149442579903E-3"/>
    <n v="1.0122593835589999"/>
    <n v="0"/>
    <n v="0"/>
    <n v="0"/>
    <n v="122.03749974999999"/>
    <x v="2543"/>
    <n v="-1"/>
    <n v="0"/>
    <s v="NA"/>
    <n v="0"/>
    <n v="0"/>
    <n v="0"/>
    <n v="109.833749775"/>
    <n v="-128.13937473749999"/>
    <n v="12.203749974999994"/>
    <n v="6.1018749874999969"/>
  </r>
  <r>
    <x v="3"/>
    <s v="detroit flight"/>
    <s v="Standard"/>
    <x v="4"/>
    <s v="Unassigned"/>
    <s v=""/>
    <n v="8.75"/>
    <n v="54"/>
    <n v="128.5499997"/>
    <n v="2.38055555"/>
    <n v="11172"/>
    <n v="4.8335123523093404E-3"/>
    <n v="0.97858933046903007"/>
    <n v="0"/>
    <n v="0"/>
    <n v="0"/>
    <n v="128.5499997"/>
    <x v="2544"/>
    <n v="-1"/>
    <n v="0"/>
    <s v="NA"/>
    <n v="0"/>
    <n v="0"/>
    <n v="0"/>
    <n v="115.69499973000001"/>
    <n v="-134.977499685"/>
    <n v="12.854999969999994"/>
    <n v="6.4274999849999972"/>
  </r>
  <r>
    <x v="3"/>
    <s v="new york to travel"/>
    <s v="Standard"/>
    <x v="4"/>
    <s v="Unassigned"/>
    <s v=""/>
    <n v="8.75"/>
    <n v="94"/>
    <n v="133.88749940000002"/>
    <n v="1.4243351000000002"/>
    <n v="14731"/>
    <n v="6.381101079356459E-3"/>
    <n v="1.0208471929943701"/>
    <n v="0"/>
    <n v="0"/>
    <n v="0"/>
    <n v="133.88749940000002"/>
    <x v="2545"/>
    <n v="-1"/>
    <n v="0"/>
    <s v="NA"/>
    <n v="0"/>
    <n v="0"/>
    <n v="0"/>
    <n v="120.49874946000003"/>
    <n v="-140.58187437000004"/>
    <n v="13.388749939999997"/>
    <n v="6.6943749700000126"/>
  </r>
  <r>
    <x v="3"/>
    <s v="rome travel"/>
    <s v="Standard"/>
    <x v="4"/>
    <s v="Unassigned"/>
    <s v=""/>
    <n v="8.75"/>
    <n v="44"/>
    <n v="139.52499990000001"/>
    <n v="3.1710227250000003"/>
    <n v="3677"/>
    <n v="1.1966276856132701E-2"/>
    <n v="1.03312483002448"/>
    <n v="0"/>
    <n v="0"/>
    <n v="0"/>
    <n v="139.52499990000001"/>
    <x v="2546"/>
    <n v="-1"/>
    <n v="0"/>
    <s v="NA"/>
    <n v="0"/>
    <n v="0"/>
    <n v="0"/>
    <n v="125.57249991000002"/>
    <n v="-146.50124989500003"/>
    <n v="13.952499989999993"/>
    <n v="6.9762499950000176"/>
  </r>
  <r>
    <x v="3"/>
    <s v="amsterdam flight"/>
    <s v="Standard"/>
    <x v="4"/>
    <s v="Unassigned"/>
    <s v=""/>
    <n v="8.75"/>
    <n v="161"/>
    <n v="154.43749912499999"/>
    <n v="0.95923912499999997"/>
    <n v="6930"/>
    <n v="2.3232323232323202E-2"/>
    <n v="0.96363636363636407"/>
    <n v="0"/>
    <n v="0"/>
    <n v="0"/>
    <n v="154.43749912499999"/>
    <x v="2547"/>
    <n v="-1"/>
    <n v="0"/>
    <s v="NA"/>
    <n v="0"/>
    <n v="0"/>
    <n v="0"/>
    <n v="138.99374921250001"/>
    <n v="-162.15937408125001"/>
    <n v="15.443749912499982"/>
    <n v="7.7218749562500193"/>
  </r>
  <r>
    <x v="3"/>
    <s v="rome vacation"/>
    <s v="Standard"/>
    <x v="4"/>
    <s v="Unassigned"/>
    <s v=""/>
    <n v="8.75"/>
    <n v="47"/>
    <n v="156.43749956249999"/>
    <n v="3.3284574375"/>
    <n v="2389"/>
    <n v="1.9673503557973999E-2"/>
    <n v="1.0276684805357901"/>
    <n v="0"/>
    <n v="0"/>
    <n v="0"/>
    <n v="156.43749956249999"/>
    <x v="2548"/>
    <n v="-1"/>
    <n v="0"/>
    <s v="NA"/>
    <n v="0"/>
    <n v="0"/>
    <n v="0"/>
    <n v="140.79374960625"/>
    <n v="-164.259374540625"/>
    <n v="15.643749956249991"/>
    <n v="7.8218749781250096"/>
  </r>
  <r>
    <x v="3"/>
    <s v="new york to vacation"/>
    <s v="Standard"/>
    <x v="4"/>
    <s v="Unassigned"/>
    <s v=""/>
    <n v="8.75"/>
    <n v="100"/>
    <n v="172.83750000000001"/>
    <n v="1.728375"/>
    <n v="27135"/>
    <n v="3.6852773171181098E-3"/>
    <n v="1.0043154597383499"/>
    <n v="0"/>
    <n v="0"/>
    <n v="0"/>
    <n v="172.83750000000001"/>
    <x v="2549"/>
    <n v="-1"/>
    <n v="0"/>
    <s v="NA"/>
    <n v="0"/>
    <n v="0"/>
    <n v="0"/>
    <n v="155.55375000000001"/>
    <n v="-181.479375"/>
    <n v="17.283749999999998"/>
    <n v="8.6418749999999989"/>
  </r>
  <r>
    <x v="3"/>
    <s v="los angeles flight"/>
    <s v="Standard"/>
    <x v="4"/>
    <s v="Unassigned"/>
    <s v=""/>
    <n v="8.75"/>
    <n v="166"/>
    <n v="175.13749905"/>
    <n v="1.0550451750000001"/>
    <n v="30208"/>
    <n v="5.4952330508474603E-3"/>
    <n v="1"/>
    <n v="0"/>
    <n v="0"/>
    <n v="0"/>
    <n v="175.13749905"/>
    <x v="2550"/>
    <n v="-1"/>
    <n v="0"/>
    <s v="NA"/>
    <n v="0"/>
    <n v="0"/>
    <n v="0"/>
    <n v="157.62374914500001"/>
    <n v="-183.8943740025"/>
    <n v="17.513749904999997"/>
    <n v="8.7568749524999987"/>
  </r>
  <r>
    <x v="3"/>
    <s v="atlanta flight"/>
    <s v="Standard"/>
    <x v="4"/>
    <s v="Unassigned"/>
    <s v=""/>
    <n v="8.75"/>
    <n v="126"/>
    <n v="183.274999425"/>
    <n v="1.4545634875"/>
    <n v="35121"/>
    <n v="3.5875971640898594E-3"/>
    <n v="1.0044417869650599"/>
    <n v="0"/>
    <n v="0"/>
    <n v="0"/>
    <n v="183.274999425"/>
    <x v="2551"/>
    <n v="-1"/>
    <n v="0"/>
    <s v="NA"/>
    <n v="0"/>
    <n v="0"/>
    <n v="0"/>
    <n v="164.94749948250001"/>
    <n v="-192.43874939625002"/>
    <n v="18.327499942499998"/>
    <n v="9.163749971250013"/>
  </r>
  <r>
    <x v="3"/>
    <s v="new york flight"/>
    <s v="Standard"/>
    <x v="4"/>
    <s v="Unassigned"/>
    <s v=""/>
    <n v="8.75"/>
    <n v="305"/>
    <n v="198.71249818750002"/>
    <n v="0.65151638750000007"/>
    <n v="66334"/>
    <n v="4.5979437392588999E-3"/>
    <n v="1"/>
    <n v="0"/>
    <n v="0"/>
    <n v="0"/>
    <n v="198.71249818750002"/>
    <x v="2552"/>
    <n v="-1"/>
    <n v="0"/>
    <s v="NA"/>
    <n v="0"/>
    <n v="0"/>
    <n v="0"/>
    <n v="178.84124836875003"/>
    <n v="-208.64812309687503"/>
    <n v="19.871249818749988"/>
    <n v="9.935624909375008"/>
  </r>
  <r>
    <x v="3"/>
    <s v="paris france vacation"/>
    <s v="Advanced"/>
    <x v="4"/>
    <s v="Unassigned"/>
    <s v=""/>
    <n v="8.75"/>
    <n v="270"/>
    <n v="274.84999987499998"/>
    <n v="1.0179629625"/>
    <n v="44365"/>
    <n v="6.0858785078327492E-3"/>
    <n v="2.48370111574439"/>
    <n v="0"/>
    <n v="0"/>
    <n v="0"/>
    <n v="274.84999987499998"/>
    <x v="2553"/>
    <n v="-1"/>
    <n v="0"/>
    <s v="NA"/>
    <n v="0"/>
    <n v="0"/>
    <n v="0"/>
    <n v="247.36499988749998"/>
    <n v="-288.59249986875"/>
    <n v="27.484999987500004"/>
    <n v="13.742499993750016"/>
  </r>
  <r>
    <x v="5"/>
    <s v="flight ticket reservation"/>
    <s v="Standard"/>
    <x v="4"/>
    <s v="Unassigned"/>
    <s v="Position 5-10 Bid Strategy"/>
    <n v="8.75"/>
    <n v="3"/>
    <n v="0.42499998749999995"/>
    <n v="0.14166666249999998"/>
    <n v="44"/>
    <n v="6.8181818181818205E-2"/>
    <n v="1.4318181818181801"/>
    <n v="0"/>
    <n v="0"/>
    <n v="0"/>
    <n v="0.42499998749999995"/>
    <x v="2554"/>
    <n v="-1"/>
    <n v="0"/>
    <s v="NA"/>
    <n v="0"/>
    <n v="0"/>
    <n v="0"/>
    <n v="0.38249998874999996"/>
    <n v="-0.44624998687499995"/>
    <n v="4.249999874999999E-2"/>
    <n v="2.1249999374999995E-2"/>
  </r>
  <r>
    <x v="5"/>
    <s v="vacation destination idea"/>
    <s v="Standard"/>
    <x v="4"/>
    <s v="Unassigned"/>
    <s v="Position 5-10 Bid Strategy"/>
    <n v="8.75"/>
    <n v="2"/>
    <n v="0.4375"/>
    <n v="0.21875"/>
    <n v="214"/>
    <n v="9.3457943925233603E-3"/>
    <n v="1.09579439252336"/>
    <n v="0"/>
    <n v="0"/>
    <n v="0"/>
    <n v="0.4375"/>
    <x v="762"/>
    <n v="-1"/>
    <n v="0"/>
    <s v="NA"/>
    <n v="0"/>
    <n v="0"/>
    <n v="0"/>
    <n v="0.39374999999999999"/>
    <n v="-0.45937500000000003"/>
    <n v="4.3750000000000011E-2"/>
    <n v="2.1875000000000033E-2"/>
  </r>
  <r>
    <x v="5"/>
    <s v="flight buy"/>
    <s v="Standard"/>
    <x v="4"/>
    <s v="Unassigned"/>
    <s v="Position 5-10 Bid Strategy"/>
    <n v="8.75"/>
    <n v="1"/>
    <n v="0.46250000000000002"/>
    <n v="0.46250000000000002"/>
    <n v="258"/>
    <n v="3.8759689922480602E-3"/>
    <n v="2.78720930232558"/>
    <n v="0"/>
    <n v="0"/>
    <n v="0"/>
    <n v="0.46250000000000002"/>
    <x v="1264"/>
    <n v="-1"/>
    <n v="0"/>
    <s v="NA"/>
    <n v="0"/>
    <n v="0"/>
    <n v="0"/>
    <n v="0.41625000000000001"/>
    <n v="-0.48562500000000003"/>
    <n v="4.6250000000000013E-2"/>
    <n v="2.3125000000000007E-2"/>
  </r>
  <r>
    <x v="5"/>
    <s v="europe site travel"/>
    <s v="Standard"/>
    <x v="4"/>
    <s v="Unassigned"/>
    <s v="Position 5-10 Bid Strategy"/>
    <n v="8.75"/>
    <n v="2"/>
    <n v="0.6"/>
    <n v="0.3"/>
    <n v="406"/>
    <n v="4.9261083743842408E-3"/>
    <n v="1.22758620689655"/>
    <n v="0"/>
    <n v="0"/>
    <n v="0"/>
    <n v="0.6"/>
    <x v="586"/>
    <n v="-1"/>
    <n v="0"/>
    <s v="NA"/>
    <n v="0"/>
    <n v="0"/>
    <n v="0"/>
    <n v="0.54"/>
    <n v="-0.63"/>
    <n v="5.9999999999999942E-2"/>
    <n v="3.0000000000000027E-2"/>
  </r>
  <r>
    <x v="5"/>
    <s v="international flight special"/>
    <s v="Standard"/>
    <x v="4"/>
    <s v="Unassigned"/>
    <s v="Position 5-10 Bid Strategy"/>
    <n v="8.75"/>
    <n v="2"/>
    <n v="0.8"/>
    <n v="0.4"/>
    <n v="47"/>
    <n v="4.2553191489361701E-2"/>
    <n v="2.08510638297872"/>
    <n v="0"/>
    <n v="0"/>
    <n v="0"/>
    <n v="0.8"/>
    <x v="1161"/>
    <n v="-1"/>
    <n v="0"/>
    <s v="NA"/>
    <n v="0"/>
    <n v="0"/>
    <n v="0"/>
    <n v="0.72000000000000008"/>
    <n v="-0.84000000000000008"/>
    <n v="7.999999999999996E-2"/>
    <n v="4.0000000000000036E-2"/>
  </r>
  <r>
    <x v="5"/>
    <s v="flight web site"/>
    <s v="Standard"/>
    <x v="4"/>
    <s v="Unassigned"/>
    <s v="Position 5-10 Bid Strategy"/>
    <n v="8.75"/>
    <n v="2"/>
    <n v="1"/>
    <n v="0.5"/>
    <n v="539"/>
    <n v="3.7105751391465695E-3"/>
    <n v="2.05658627087199"/>
    <n v="0"/>
    <n v="0"/>
    <n v="0"/>
    <n v="1"/>
    <x v="403"/>
    <n v="-1"/>
    <n v="0"/>
    <s v="NA"/>
    <n v="0"/>
    <n v="0"/>
    <n v="0"/>
    <n v="0.9"/>
    <n v="-1.05"/>
    <n v="9.9999999999999978E-2"/>
    <n v="5.0000000000000044E-2"/>
  </r>
  <r>
    <x v="5"/>
    <s v="international flight fare"/>
    <s v="Standard"/>
    <x v="4"/>
    <s v="Unassigned"/>
    <s v="Position 5-10 Bid Strategy"/>
    <n v="8.75"/>
    <n v="2"/>
    <n v="1.3625"/>
    <n v="0.68125000000000002"/>
    <n v="554"/>
    <n v="3.6101083032490998E-3"/>
    <n v="2.3918772563176902"/>
    <n v="0"/>
    <n v="0"/>
    <n v="0"/>
    <n v="1.3625"/>
    <x v="729"/>
    <n v="-1"/>
    <n v="0"/>
    <s v="NA"/>
    <n v="0"/>
    <n v="0"/>
    <n v="0"/>
    <n v="1.2262500000000001"/>
    <n v="-1.430625"/>
    <n v="0.13624999999999998"/>
    <n v="6.8124999999999991E-2"/>
  </r>
  <r>
    <x v="5"/>
    <s v="international flight prices"/>
    <s v="Standard"/>
    <x v="4"/>
    <s v="Unassigned"/>
    <s v="Position 5-10 Bid Strategy"/>
    <n v="8.75"/>
    <n v="3"/>
    <n v="1.425"/>
    <n v="0.47499999999999998"/>
    <n v="187"/>
    <n v="1.60427807486631E-2"/>
    <n v="1.45347593582888"/>
    <n v="0"/>
    <n v="0"/>
    <n v="0"/>
    <n v="1.425"/>
    <x v="596"/>
    <n v="-1"/>
    <n v="0"/>
    <s v="NA"/>
    <n v="0"/>
    <n v="0"/>
    <n v="0"/>
    <n v="1.2825"/>
    <n v="-1.4962500000000001"/>
    <n v="0.14250000000000007"/>
    <n v="7.1250000000000036E-2"/>
  </r>
  <r>
    <x v="5"/>
    <s v="flight special offer"/>
    <s v="Standard"/>
    <x v="4"/>
    <s v="Unassigned"/>
    <s v="Position 5-10 Bid Strategy"/>
    <n v="8.75"/>
    <n v="3"/>
    <n v="1.425"/>
    <n v="0.47499999999999998"/>
    <n v="151"/>
    <n v="1.9867549668874201E-2"/>
    <n v="2.1132450331125798"/>
    <n v="0"/>
    <n v="0"/>
    <n v="0"/>
    <n v="1.425"/>
    <x v="596"/>
    <n v="-1"/>
    <n v="0"/>
    <s v="NA"/>
    <n v="0"/>
    <n v="0"/>
    <n v="0"/>
    <n v="1.2825"/>
    <n v="-1.4962500000000001"/>
    <n v="0.14250000000000007"/>
    <n v="7.1250000000000036E-2"/>
  </r>
  <r>
    <x v="5"/>
    <s v="international flight rate"/>
    <s v="Standard"/>
    <x v="4"/>
    <s v="Unassigned"/>
    <s v="Position 5-10 Bid Strategy"/>
    <n v="8.75"/>
    <n v="4"/>
    <n v="1.5375000000000001"/>
    <n v="0.38437500000000002"/>
    <n v="82"/>
    <n v="4.8780487804878002E-2"/>
    <n v="1.59146341463415"/>
    <n v="0"/>
    <n v="0"/>
    <n v="0"/>
    <n v="1.5375000000000001"/>
    <x v="829"/>
    <n v="-1"/>
    <n v="0"/>
    <s v="NA"/>
    <n v="0"/>
    <n v="0"/>
    <n v="0"/>
    <n v="1.38375"/>
    <n v="-1.6143750000000001"/>
    <n v="0.15375000000000005"/>
    <n v="7.6875000000000027E-2"/>
  </r>
  <r>
    <x v="5"/>
    <s v="flight line"/>
    <s v="Standard"/>
    <x v="4"/>
    <s v="Unassigned"/>
    <s v="Position 5-10 Bid Strategy"/>
    <n v="8.75"/>
    <n v="4"/>
    <n v="1.675"/>
    <n v="0.41875000000000001"/>
    <n v="2253"/>
    <n v="1.77541056369285E-3"/>
    <n v="2.4003106968486501"/>
    <n v="0"/>
    <n v="0"/>
    <n v="0"/>
    <n v="1.675"/>
    <x v="847"/>
    <n v="-1"/>
    <n v="0"/>
    <s v="NA"/>
    <n v="0"/>
    <n v="0"/>
    <n v="0"/>
    <n v="1.5075000000000001"/>
    <n v="-1.75875"/>
    <n v="0.16749999999999998"/>
    <n v="8.3749999999999991E-2"/>
  </r>
  <r>
    <x v="5"/>
    <s v="international flight search"/>
    <s v="Standard"/>
    <x v="4"/>
    <s v="Unassigned"/>
    <s v="Position 5-10 Bid Strategy"/>
    <n v="8.75"/>
    <n v="3"/>
    <n v="2.0874999750000001"/>
    <n v="0.69583332499999995"/>
    <n v="231"/>
    <n v="1.2987012987013E-2"/>
    <n v="2.2774891774891799"/>
    <n v="0"/>
    <n v="0"/>
    <n v="0"/>
    <n v="2.0874999750000001"/>
    <x v="2555"/>
    <n v="-1"/>
    <n v="0"/>
    <s v="NA"/>
    <n v="0"/>
    <n v="0"/>
    <n v="0"/>
    <n v="1.8787499775000001"/>
    <n v="-2.1918749737500001"/>
    <n v="0.20874999750000001"/>
    <n v="0.10437499875"/>
  </r>
  <r>
    <x v="5"/>
    <s v="europe holiday"/>
    <s v="Standard"/>
    <x v="4"/>
    <s v="Unassigned"/>
    <s v="Position 5-10 Bid Strategy"/>
    <n v="8.75"/>
    <n v="6"/>
    <n v="2.799999975"/>
    <n v="0.4666666625"/>
    <n v="2052"/>
    <n v="2.92397660818713E-3"/>
    <n v="1.70847953216374"/>
    <n v="0"/>
    <n v="0"/>
    <n v="0"/>
    <n v="2.799999975"/>
    <x v="2556"/>
    <n v="-1"/>
    <n v="0"/>
    <s v="NA"/>
    <n v="0"/>
    <n v="0"/>
    <n v="0"/>
    <n v="2.5199999774999999"/>
    <n v="-2.93999997375"/>
    <n v="0.27999999750000004"/>
    <n v="0.13999999875000002"/>
  </r>
  <r>
    <x v="5"/>
    <s v="international flight travel"/>
    <s v="Standard"/>
    <x v="4"/>
    <s v="Unassigned"/>
    <s v="Position 5-10 Bid Strategy"/>
    <n v="8.75"/>
    <n v="5"/>
    <n v="2.875"/>
    <n v="0.57499999999999996"/>
    <n v="1173"/>
    <n v="4.2625745950554102E-3"/>
    <n v="1.14671781756181"/>
    <n v="0"/>
    <n v="0"/>
    <n v="0"/>
    <n v="2.875"/>
    <x v="881"/>
    <n v="-1"/>
    <n v="0"/>
    <s v="NA"/>
    <n v="0"/>
    <n v="0"/>
    <n v="0"/>
    <n v="2.5874999999999999"/>
    <n v="-3.0187500000000003"/>
    <n v="0.28750000000000009"/>
    <n v="0.14375000000000027"/>
  </r>
  <r>
    <x v="5"/>
    <s v="cheap holidays europe"/>
    <s v="Standard"/>
    <x v="4"/>
    <s v="Unassigned"/>
    <s v="Position 5-10 Bid Strategy"/>
    <n v="8.75"/>
    <n v="3"/>
    <n v="3.3499999875000004"/>
    <n v="1.1166666625000001"/>
    <n v="435"/>
    <n v="6.8965517241379292E-3"/>
    <n v="4.3616091954023002"/>
    <n v="0"/>
    <n v="0"/>
    <n v="0"/>
    <n v="3.3499999875000004"/>
    <x v="2557"/>
    <n v="-1"/>
    <n v="0"/>
    <s v="NA"/>
    <n v="0"/>
    <n v="0"/>
    <n v="0"/>
    <n v="3.0149999887500005"/>
    <n v="-3.5174999868750008"/>
    <n v="0.33499999874999986"/>
    <n v="0.16749999937500037"/>
  </r>
  <r>
    <x v="5"/>
    <s v="business class flight to europe"/>
    <s v="Standard"/>
    <x v="4"/>
    <s v="Unassigned"/>
    <s v="Position 5-10 Bid Strategy"/>
    <n v="8.75"/>
    <n v="1"/>
    <n v="3.45"/>
    <n v="3.45"/>
    <n v="28"/>
    <n v="3.5714285714285698E-2"/>
    <n v="1.1428571428571399"/>
    <n v="0"/>
    <n v="0"/>
    <n v="0"/>
    <n v="3.45"/>
    <x v="493"/>
    <n v="-1"/>
    <n v="0"/>
    <s v="NA"/>
    <n v="0"/>
    <n v="0"/>
    <n v="0"/>
    <n v="3.1050000000000004"/>
    <n v="-3.6225000000000005"/>
    <n v="0.34499999999999975"/>
    <n v="0.17250000000000032"/>
  </r>
  <r>
    <x v="5"/>
    <s v="travel vacation europe"/>
    <s v="Standard"/>
    <x v="4"/>
    <s v="Unassigned"/>
    <s v="Position 5-10 Bid Strategy"/>
    <n v="8.75"/>
    <n v="4"/>
    <n v="3.5249999999999999"/>
    <n v="0.88124999999999998"/>
    <n v="1489"/>
    <n v="2.6863666890530602E-3"/>
    <n v="1.3705842847548699"/>
    <n v="0"/>
    <n v="0"/>
    <n v="0"/>
    <n v="3.5249999999999999"/>
    <x v="1106"/>
    <n v="-1"/>
    <n v="0"/>
    <s v="NA"/>
    <n v="0"/>
    <n v="0"/>
    <n v="0"/>
    <n v="3.1724999999999999"/>
    <n v="-3.7012499999999999"/>
    <n v="0.35250000000000004"/>
    <n v="0.17625000000000002"/>
  </r>
  <r>
    <x v="5"/>
    <s v="international flight reservation"/>
    <s v="Standard"/>
    <x v="4"/>
    <s v="Unassigned"/>
    <s v="Position 5-10 Bid Strategy"/>
    <n v="8.75"/>
    <n v="5"/>
    <n v="3.7250000000000001"/>
    <n v="0.745"/>
    <n v="305"/>
    <n v="1.63934426229508E-2"/>
    <n v="1.49704918032787"/>
    <n v="0"/>
    <n v="0"/>
    <n v="0"/>
    <n v="3.7250000000000001"/>
    <x v="1357"/>
    <n v="-1"/>
    <n v="0"/>
    <s v="NA"/>
    <n v="0"/>
    <n v="0"/>
    <n v="0"/>
    <n v="3.3525"/>
    <n v="-3.9112500000000003"/>
    <n v="0.37250000000000005"/>
    <n v="0.18625000000000025"/>
  </r>
  <r>
    <x v="5"/>
    <s v="air cheap travel europe"/>
    <s v="Standard"/>
    <x v="4"/>
    <s v="Unassigned"/>
    <s v="Position 5-10 Bid Strategy"/>
    <n v="8.75"/>
    <n v="6"/>
    <n v="3.8624999999999998"/>
    <n v="0.64375000000000004"/>
    <n v="1121"/>
    <n v="5.3523639607493297E-3"/>
    <n v="1.3902765388046401"/>
    <n v="0"/>
    <n v="0"/>
    <n v="0"/>
    <n v="3.8624999999999998"/>
    <x v="1361"/>
    <n v="-1"/>
    <n v="0"/>
    <s v="NA"/>
    <n v="0"/>
    <n v="0"/>
    <n v="0"/>
    <n v="3.4762499999999998"/>
    <n v="-4.055625"/>
    <n v="0.38624999999999998"/>
    <n v="0.19312500000000021"/>
  </r>
  <r>
    <x v="5"/>
    <s v="flight offer"/>
    <s v="Standard"/>
    <x v="4"/>
    <s v="Unassigned"/>
    <s v="Position 5-10 Bid Strategy"/>
    <n v="8.75"/>
    <n v="4"/>
    <n v="3.9"/>
    <n v="0.97499999999999998"/>
    <n v="528"/>
    <n v="7.5757575757575794E-3"/>
    <n v="3.9547348484848501"/>
    <n v="0"/>
    <n v="0"/>
    <n v="0"/>
    <n v="3.9"/>
    <x v="1362"/>
    <n v="-1"/>
    <n v="0"/>
    <s v="NA"/>
    <n v="0"/>
    <n v="0"/>
    <n v="0"/>
    <n v="3.51"/>
    <n v="-4.0949999999999998"/>
    <n v="0.39000000000000012"/>
    <n v="0.19499999999999984"/>
  </r>
  <r>
    <x v="5"/>
    <s v="flight ticket prices"/>
    <s v="Standard"/>
    <x v="4"/>
    <s v="Unassigned"/>
    <s v="Position 5-10 Bid Strategy"/>
    <n v="8.75"/>
    <n v="6"/>
    <n v="3.9375"/>
    <n v="0.65625"/>
    <n v="1112"/>
    <n v="5.3956834532374095E-3"/>
    <n v="2.1742805755395702"/>
    <n v="0"/>
    <n v="0"/>
    <n v="0"/>
    <n v="3.9375"/>
    <x v="1365"/>
    <n v="-1"/>
    <n v="0"/>
    <s v="NA"/>
    <n v="0"/>
    <n v="0"/>
    <n v="0"/>
    <n v="3.5437500000000002"/>
    <n v="-4.1343750000000004"/>
    <n v="0.39374999999999982"/>
    <n v="0.19687500000000036"/>
  </r>
  <r>
    <x v="5"/>
    <s v="flight rate"/>
    <s v="Standard"/>
    <x v="4"/>
    <s v="Unassigned"/>
    <s v="Position 5-10 Bid Strategy"/>
    <n v="8.75"/>
    <n v="11"/>
    <n v="4.1624999625000001"/>
    <n v="0.37840908750000002"/>
    <n v="1179"/>
    <n v="9.3299406276505497E-3"/>
    <n v="1.78693808312129"/>
    <n v="0"/>
    <n v="0"/>
    <n v="0"/>
    <n v="4.1624999625000001"/>
    <x v="2558"/>
    <n v="-1"/>
    <n v="0"/>
    <s v="NA"/>
    <n v="0"/>
    <n v="0"/>
    <n v="0"/>
    <n v="3.7462499662500002"/>
    <n v="-4.3706249606250003"/>
    <n v="0.41624999624999992"/>
    <n v="0.20812499812500018"/>
  </r>
  <r>
    <x v="5"/>
    <s v="flight plane ticket"/>
    <s v="Standard"/>
    <x v="4"/>
    <s v="Unassigned"/>
    <s v="Position 5-10 Bid Strategy"/>
    <n v="8.75"/>
    <n v="1"/>
    <n v="4.3875000000000002"/>
    <n v="4.3875000000000002"/>
    <n v="458"/>
    <n v="2.1834061135371204E-3"/>
    <n v="1.56550218340611"/>
    <n v="0"/>
    <n v="0"/>
    <n v="0"/>
    <n v="4.3875000000000002"/>
    <x v="1382"/>
    <n v="-1"/>
    <n v="0"/>
    <s v="NA"/>
    <n v="0"/>
    <n v="0"/>
    <n v="0"/>
    <n v="3.9487500000000004"/>
    <n v="-4.6068750000000005"/>
    <n v="0.43874999999999975"/>
    <n v="0.21937500000000032"/>
  </r>
  <r>
    <x v="5"/>
    <s v="airplane ticket europe"/>
    <s v="Standard"/>
    <x v="4"/>
    <s v="Unassigned"/>
    <s v="Position 5-10 Bid Strategy"/>
    <n v="8.75"/>
    <n v="8"/>
    <n v="4.4625000000000004"/>
    <n v="0.55781250000000004"/>
    <n v="259"/>
    <n v="3.0888030888030903E-2"/>
    <n v="2.0536679536679499"/>
    <n v="0"/>
    <n v="0"/>
    <n v="0"/>
    <n v="4.4625000000000004"/>
    <x v="1386"/>
    <n v="-1"/>
    <n v="0"/>
    <s v="NA"/>
    <n v="0"/>
    <n v="0"/>
    <n v="0"/>
    <n v="4.0162500000000003"/>
    <n v="-4.6856250000000008"/>
    <n v="0.44625000000000004"/>
    <n v="0.22312500000000046"/>
  </r>
  <r>
    <x v="5"/>
    <s v="international flight booking"/>
    <s v="Standard"/>
    <x v="4"/>
    <s v="Unassigned"/>
    <s v="Position 5-10 Bid Strategy"/>
    <n v="8.75"/>
    <n v="6"/>
    <n v="5.0499999750000004"/>
    <n v="0.8416666625"/>
    <n v="349"/>
    <n v="1.7191977077363901E-2"/>
    <n v="1.8484240687679101"/>
    <n v="0"/>
    <n v="0"/>
    <n v="0"/>
    <n v="5.0499999750000004"/>
    <x v="2559"/>
    <n v="-1"/>
    <n v="0"/>
    <s v="NA"/>
    <n v="0"/>
    <n v="0"/>
    <n v="0"/>
    <n v="4.5449999775000007"/>
    <n v="-5.3024999737500007"/>
    <n v="0.50499999749999969"/>
    <n v="0.25249999875000029"/>
  </r>
  <r>
    <x v="5"/>
    <s v="flight ticket sale"/>
    <s v="Standard"/>
    <x v="4"/>
    <s v="Unassigned"/>
    <s v="Position 5-10 Bid Strategy"/>
    <n v="8.75"/>
    <n v="7"/>
    <n v="5.1999999624999997"/>
    <n v="0.74285713749999993"/>
    <n v="151"/>
    <n v="4.6357615894039694E-2"/>
    <n v="2.2092715231788098"/>
    <n v="0"/>
    <n v="0"/>
    <n v="0"/>
    <n v="5.1999999624999997"/>
    <x v="2560"/>
    <n v="-1"/>
    <n v="0"/>
    <s v="NA"/>
    <n v="0"/>
    <n v="0"/>
    <n v="0"/>
    <n v="4.6799999662499996"/>
    <n v="-5.4599999606249998"/>
    <n v="0.51999999625000015"/>
    <n v="0.25999999812500008"/>
  </r>
  <r>
    <x v="5"/>
    <s v="travel ticket to europe"/>
    <s v="Standard"/>
    <x v="4"/>
    <s v="Unassigned"/>
    <s v="Position 5-10 Bid Strategy"/>
    <n v="8.75"/>
    <n v="14"/>
    <n v="5.6249999750000006"/>
    <n v="0.40178571250000006"/>
    <n v="574"/>
    <n v="2.4390243902439001E-2"/>
    <n v="0.88641114982578406"/>
    <n v="0"/>
    <n v="0"/>
    <n v="0"/>
    <n v="5.6249999750000006"/>
    <x v="2561"/>
    <n v="-1"/>
    <n v="0"/>
    <s v="NA"/>
    <n v="0"/>
    <n v="0"/>
    <n v="0"/>
    <n v="5.0624999775000008"/>
    <n v="-5.9062499737500005"/>
    <n v="0.56249999749999979"/>
    <n v="0.2812499987499999"/>
  </r>
  <r>
    <x v="5"/>
    <s v="international flight deal"/>
    <s v="Standard"/>
    <x v="4"/>
    <s v="Unassigned"/>
    <s v="Position 5-10 Bid Strategy"/>
    <n v="8.75"/>
    <n v="14"/>
    <n v="8.7249998499999997"/>
    <n v="0.62321427500000004"/>
    <n v="345"/>
    <n v="4.0579710144927505E-2"/>
    <n v="1.52115942028985"/>
    <n v="0"/>
    <n v="0"/>
    <n v="0"/>
    <n v="8.7249998499999997"/>
    <x v="2562"/>
    <n v="-1"/>
    <n v="0"/>
    <s v="NA"/>
    <n v="0"/>
    <n v="0"/>
    <n v="0"/>
    <n v="7.8524998649999995"/>
    <n v="-9.1612498425000002"/>
    <n v="0.87249998500000014"/>
    <n v="0.43624999250000052"/>
  </r>
  <r>
    <x v="5"/>
    <s v="budget travel europe"/>
    <s v="Standard"/>
    <x v="4"/>
    <s v="Unassigned"/>
    <s v="Position 5-10 Bid Strategy"/>
    <n v="8.75"/>
    <n v="10"/>
    <n v="9.4375"/>
    <n v="0.94374999999999998"/>
    <n v="2167"/>
    <n v="4.6146746654360908E-3"/>
    <n v="1.4815413013382599"/>
    <n v="0"/>
    <n v="0"/>
    <n v="0"/>
    <n v="9.4375"/>
    <x v="1175"/>
    <n v="-1"/>
    <n v="0"/>
    <s v="NA"/>
    <n v="0"/>
    <n v="0"/>
    <n v="0"/>
    <n v="8.4937500000000004"/>
    <n v="-9.9093750000000007"/>
    <n v="0.94374999999999964"/>
    <n v="0.47187500000000071"/>
  </r>
  <r>
    <x v="5"/>
    <s v="flight fair"/>
    <s v="Standard"/>
    <x v="4"/>
    <s v="Unassigned"/>
    <s v="Position 5-10 Bid Strategy"/>
    <n v="8.75"/>
    <n v="6"/>
    <n v="10.812499950000001"/>
    <n v="1.8020833250000001"/>
    <n v="418"/>
    <n v="1.4354066985645899E-2"/>
    <n v="1.85980861244019"/>
    <n v="0"/>
    <n v="0"/>
    <n v="0"/>
    <n v="10.812499950000001"/>
    <x v="2563"/>
    <n v="-1"/>
    <n v="0"/>
    <s v="NA"/>
    <n v="0"/>
    <n v="0"/>
    <n v="0"/>
    <n v="9.7312499550000009"/>
    <n v="-11.353124947500001"/>
    <n v="1.0812499950000003"/>
    <n v="0.54062499750000015"/>
  </r>
  <r>
    <x v="5"/>
    <s v="flight planning"/>
    <s v="Standard"/>
    <x v="4"/>
    <s v="Unassigned"/>
    <s v="Position 5-10 Bid Strategy"/>
    <n v="8.75"/>
    <n v="12"/>
    <n v="13.574999999999999"/>
    <n v="1.1312500000000001"/>
    <n v="4256"/>
    <n v="2.8195488721804501E-3"/>
    <n v="2.7082001879699198"/>
    <n v="0"/>
    <n v="0"/>
    <n v="0"/>
    <n v="13.574999999999999"/>
    <x v="2564"/>
    <n v="-1"/>
    <n v="0"/>
    <s v="NA"/>
    <n v="0"/>
    <n v="0"/>
    <n v="0"/>
    <n v="12.217499999999999"/>
    <n v="-14.25375"/>
    <n v="1.3574999999999999"/>
    <n v="0.67875000000000085"/>
  </r>
  <r>
    <x v="5"/>
    <s v="flight special"/>
    <s v="Standard"/>
    <x v="4"/>
    <s v="Unassigned"/>
    <s v="Position 5-10 Bid Strategy"/>
    <n v="8.75"/>
    <n v="22"/>
    <n v="16.474999750000002"/>
    <n v="0.74886362500000003"/>
    <n v="1642"/>
    <n v="1.3398294762484799E-2"/>
    <n v="1.8848964677222899"/>
    <n v="0"/>
    <n v="0"/>
    <n v="0"/>
    <n v="16.474999750000002"/>
    <x v="2565"/>
    <n v="-1"/>
    <n v="0"/>
    <s v="NA"/>
    <n v="0"/>
    <n v="0"/>
    <n v="0"/>
    <n v="14.827499775000001"/>
    <n v="-17.298749737500003"/>
    <n v="1.6474999750000006"/>
    <n v="0.82374998750000117"/>
  </r>
  <r>
    <x v="5"/>
    <s v="cheap plane ticket to europe"/>
    <s v="Standard"/>
    <x v="4"/>
    <s v="Unassigned"/>
    <s v="Position 5-10 Bid Strategy"/>
    <n v="8.75"/>
    <n v="21"/>
    <n v="16.474999799999999"/>
    <n v="0.78452379999999999"/>
    <n v="423"/>
    <n v="4.9645390070922002E-2"/>
    <n v="2.5345153664302602"/>
    <n v="0"/>
    <n v="0"/>
    <n v="0"/>
    <n v="16.474999799999999"/>
    <x v="2566"/>
    <n v="-1"/>
    <n v="0"/>
    <s v="NA"/>
    <n v="0"/>
    <n v="0"/>
    <n v="0"/>
    <n v="14.82749982"/>
    <n v="-17.298749789999999"/>
    <n v="1.6474999799999992"/>
    <n v="0.8237499899999996"/>
  </r>
  <r>
    <x v="5"/>
    <s v="business class europe"/>
    <s v="Standard"/>
    <x v="4"/>
    <s v="Unassigned"/>
    <s v="Position 5-10 Bid Strategy"/>
    <n v="8.75"/>
    <n v="5"/>
    <n v="17.1875"/>
    <n v="3.4375"/>
    <n v="132"/>
    <n v="3.7878787878787901E-2"/>
    <n v="1.0530303030303001"/>
    <n v="0"/>
    <n v="0"/>
    <n v="0"/>
    <n v="17.1875"/>
    <x v="1104"/>
    <n v="-1"/>
    <n v="0"/>
    <s v="NA"/>
    <n v="0"/>
    <n v="0"/>
    <n v="0"/>
    <n v="15.46875"/>
    <n v="-18.046875"/>
    <n v="1.71875"/>
    <n v="0.859375"/>
  </r>
  <r>
    <x v="5"/>
    <s v="international flight ticket"/>
    <s v="Standard"/>
    <x v="4"/>
    <s v="Unassigned"/>
    <s v="Position 5-10 Bid Strategy"/>
    <n v="8.75"/>
    <n v="30"/>
    <n v="18.849999750000002"/>
    <n v="0.62833332500000005"/>
    <n v="961"/>
    <n v="3.1217481789802298E-2"/>
    <n v="1.46576482830385"/>
    <n v="0"/>
    <n v="0"/>
    <n v="0"/>
    <n v="18.849999750000002"/>
    <x v="2567"/>
    <n v="-1"/>
    <n v="0"/>
    <s v="NA"/>
    <n v="0"/>
    <n v="0"/>
    <n v="0"/>
    <n v="16.964999775000003"/>
    <n v="-19.792499737500002"/>
    <n v="1.8849999749999995"/>
    <n v="0.94249998749999975"/>
  </r>
  <r>
    <x v="5"/>
    <s v="flight info"/>
    <s v="Standard"/>
    <x v="4"/>
    <s v="Unassigned"/>
    <s v="Position 5-10 Bid Strategy"/>
    <n v="8.75"/>
    <n v="36"/>
    <n v="22.149999900000001"/>
    <n v="0.61527777500000003"/>
    <n v="8373"/>
    <n v="4.2995342171264798E-3"/>
    <n v="1.28504717544488"/>
    <n v="0"/>
    <n v="0"/>
    <n v="0"/>
    <n v="22.149999900000001"/>
    <x v="1824"/>
    <n v="-1"/>
    <n v="0"/>
    <s v="NA"/>
    <n v="0"/>
    <n v="0"/>
    <n v="0"/>
    <n v="19.934999910000002"/>
    <n v="-23.257499895000002"/>
    <n v="2.214999989999999"/>
    <n v="1.1074999950000013"/>
  </r>
  <r>
    <x v="5"/>
    <s v="discount europe travel"/>
    <s v="Standard"/>
    <x v="4"/>
    <s v="Unassigned"/>
    <s v="Position 5-10 Bid Strategy"/>
    <n v="8.75"/>
    <n v="20"/>
    <n v="25.362500000000001"/>
    <n v="1.2681249999999999"/>
    <n v="1402"/>
    <n v="1.4265335235378001E-2"/>
    <n v="1.1774607703280999"/>
    <n v="0"/>
    <n v="0"/>
    <n v="0"/>
    <n v="25.362500000000001"/>
    <x v="2568"/>
    <n v="-1"/>
    <n v="0"/>
    <s v="NA"/>
    <n v="0"/>
    <n v="0"/>
    <n v="0"/>
    <n v="22.826250000000002"/>
    <n v="-26.630625000000002"/>
    <n v="2.536249999999999"/>
    <n v="1.2681250000000013"/>
  </r>
  <r>
    <x v="5"/>
    <s v="air europe travel"/>
    <s v="Standard"/>
    <x v="4"/>
    <s v="Unassigned"/>
    <s v="Position 5-10 Bid Strategy"/>
    <n v="8.75"/>
    <n v="43"/>
    <n v="29.424999974999999"/>
    <n v="0.68430232499999999"/>
    <n v="3306"/>
    <n v="1.30066545674531E-2"/>
    <n v="1.33793103448276"/>
    <n v="0"/>
    <n v="0"/>
    <n v="0"/>
    <n v="29.424999974999999"/>
    <x v="2569"/>
    <n v="-1"/>
    <n v="0"/>
    <s v="NA"/>
    <n v="0"/>
    <n v="0"/>
    <n v="0"/>
    <n v="26.482499977499998"/>
    <n v="-30.896249973749999"/>
    <n v="2.9424999975000006"/>
    <n v="1.4712499987500003"/>
  </r>
  <r>
    <x v="5"/>
    <s v="cheap air ticket europe"/>
    <s v="Standard"/>
    <x v="4"/>
    <s v="Unassigned"/>
    <s v="Position 5-10 Bid Strategy"/>
    <n v="8.75"/>
    <n v="51"/>
    <n v="37.974999712499994"/>
    <n v="0.74460783749999992"/>
    <n v="963"/>
    <n v="5.2959501557632398E-2"/>
    <n v="1.5957424714434101"/>
    <n v="0"/>
    <n v="0"/>
    <n v="0"/>
    <n v="37.974999712499994"/>
    <x v="2570"/>
    <n v="-1"/>
    <n v="0"/>
    <s v="NA"/>
    <n v="0"/>
    <n v="0"/>
    <n v="0"/>
    <n v="34.177499741249996"/>
    <n v="-39.873749698124996"/>
    <n v="3.7974999712499979"/>
    <n v="1.8987499856250025"/>
  </r>
  <r>
    <x v="5"/>
    <s v="flight fare"/>
    <s v="Standard"/>
    <x v="4"/>
    <s v="Unassigned"/>
    <s v="Position 5-10 Bid Strategy"/>
    <n v="8.75"/>
    <n v="52"/>
    <n v="61.499999600000002"/>
    <n v="1.1826923"/>
    <n v="4650"/>
    <n v="1.1182795698924698E-2"/>
    <n v="1.45825806451613"/>
    <n v="0"/>
    <n v="0"/>
    <n v="0"/>
    <n v="61.499999600000002"/>
    <x v="2571"/>
    <n v="-1"/>
    <n v="0"/>
    <s v="NA"/>
    <n v="0"/>
    <n v="0"/>
    <n v="0"/>
    <n v="55.34999964"/>
    <n v="-64.574999580000011"/>
    <n v="6.1499999600000024"/>
    <n v="3.0749999800000083"/>
  </r>
  <r>
    <x v="5"/>
    <s v="airline ticket to europe"/>
    <s v="Standard"/>
    <x v="4"/>
    <s v="Unassigned"/>
    <s v="Position 5-10 Bid Strategy"/>
    <n v="8.75"/>
    <n v="49"/>
    <n v="62.774999437499993"/>
    <n v="1.2811224374999999"/>
    <n v="1277"/>
    <n v="3.8371182458888001E-2"/>
    <n v="2.6360219263899798"/>
    <n v="0"/>
    <n v="0"/>
    <n v="0"/>
    <n v="62.774999437499993"/>
    <x v="2572"/>
    <n v="-1"/>
    <n v="0"/>
    <s v="NA"/>
    <n v="0"/>
    <n v="0"/>
    <n v="0"/>
    <n v="56.497499493749991"/>
    <n v="-65.913749409375001"/>
    <n v="6.2774999437500014"/>
    <n v="3.1387499718750078"/>
  </r>
  <r>
    <x v="5"/>
    <s v="europe travel deal"/>
    <s v="Standard"/>
    <x v="4"/>
    <s v="Unassigned"/>
    <s v="Position 5-10 Bid Strategy"/>
    <n v="8.75"/>
    <n v="60"/>
    <n v="67.462500000000006"/>
    <n v="1.1243749999999999"/>
    <n v="1495"/>
    <n v="4.0133779264213999E-2"/>
    <n v="1.43785953177258"/>
    <n v="0"/>
    <n v="0"/>
    <n v="0"/>
    <n v="67.462500000000006"/>
    <x v="2573"/>
    <n v="-1"/>
    <n v="0"/>
    <s v="NA"/>
    <n v="0"/>
    <n v="0"/>
    <n v="0"/>
    <n v="60.716250000000009"/>
    <n v="-70.835625000000007"/>
    <n v="6.7462499999999963"/>
    <n v="3.3731250000000017"/>
  </r>
  <r>
    <x v="5"/>
    <s v="cheap travel europe"/>
    <s v="Standard"/>
    <x v="4"/>
    <s v="Unassigned"/>
    <s v="Position 5-10 Bid Strategy"/>
    <n v="8.75"/>
    <n v="86"/>
    <n v="67.512499375000004"/>
    <n v="0.78502906250000004"/>
    <n v="2932"/>
    <n v="2.9331514324693001E-2"/>
    <n v="1.2833219645293299"/>
    <n v="0"/>
    <n v="0"/>
    <n v="0"/>
    <n v="67.512499375000004"/>
    <x v="2574"/>
    <n v="-1"/>
    <n v="0"/>
    <s v="NA"/>
    <n v="0"/>
    <n v="0"/>
    <n v="0"/>
    <n v="60.761249437500005"/>
    <n v="-70.888124343750007"/>
    <n v="6.751249937499999"/>
    <n v="3.3756249687500031"/>
  </r>
  <r>
    <x v="5"/>
    <s v="flight reservation"/>
    <s v="Standard"/>
    <x v="4"/>
    <s v="Unassigned"/>
    <s v="Position 5-10 Bid Strategy"/>
    <n v="8.75"/>
    <n v="59"/>
    <n v="72.549999737500002"/>
    <n v="1.2296610125"/>
    <n v="7148"/>
    <n v="8.2540570789031917E-3"/>
    <n v="1.22569949636262"/>
    <n v="0"/>
    <n v="0"/>
    <n v="0"/>
    <n v="72.549999737500002"/>
    <x v="2575"/>
    <n v="-1"/>
    <n v="0"/>
    <s v="NA"/>
    <n v="0"/>
    <n v="0"/>
    <n v="0"/>
    <n v="65.294999763749999"/>
    <n v="-76.177499724375011"/>
    <n v="7.2549999737500031"/>
    <n v="3.6274999868750086"/>
  </r>
  <r>
    <x v="5"/>
    <s v="flight booking"/>
    <s v="Standard"/>
    <x v="4"/>
    <s v="Unassigned"/>
    <s v="Position 5-10 Bid Strategy"/>
    <n v="8.75"/>
    <n v="77"/>
    <n v="81.737499112500004"/>
    <n v="1.0615259625"/>
    <n v="8408"/>
    <n v="9.1579448144624206E-3"/>
    <n v="1.2709443387250201"/>
    <n v="0"/>
    <n v="0"/>
    <n v="0"/>
    <n v="81.737499112500004"/>
    <x v="2576"/>
    <n v="-1"/>
    <n v="0"/>
    <s v="NA"/>
    <n v="0"/>
    <n v="0"/>
    <n v="0"/>
    <n v="73.563749201250005"/>
    <n v="-85.82437406812501"/>
    <n v="8.1737499112499989"/>
    <n v="4.0868749556250066"/>
  </r>
  <r>
    <x v="5"/>
    <s v="flight prices"/>
    <s v="Standard"/>
    <x v="4"/>
    <s v="Unassigned"/>
    <s v="Position 5-10 Bid Strategy"/>
    <n v="8.75"/>
    <n v="155"/>
    <n v="165.39999818749999"/>
    <n v="1.0670967624999999"/>
    <n v="8326"/>
    <n v="1.8616382416526502E-2"/>
    <n v="1.3338097525822701"/>
    <n v="0"/>
    <n v="0"/>
    <n v="0"/>
    <n v="165.39999818749999"/>
    <x v="2577"/>
    <n v="-1"/>
    <n v="0"/>
    <s v="NA"/>
    <n v="0"/>
    <n v="0"/>
    <n v="0"/>
    <n v="148.85999836874998"/>
    <n v="-173.66999809687499"/>
    <n v="16.539999818750005"/>
    <n v="8.2699999093750023"/>
  </r>
  <r>
    <x v="5"/>
    <s v="european travel"/>
    <s v="Standard"/>
    <x v="4"/>
    <s v="Unassigned"/>
    <s v="Position 5-10 Bid Strategy"/>
    <n v="8.75"/>
    <n v="286"/>
    <n v="279.16249790000001"/>
    <n v="0.97609265000000001"/>
    <n v="170653"/>
    <n v="1.6759154541672299E-3"/>
    <n v="4.1976589922239897"/>
    <n v="0"/>
    <n v="0"/>
    <n v="0"/>
    <n v="279.16249790000001"/>
    <x v="2578"/>
    <n v="-1"/>
    <n v="0"/>
    <s v="NA"/>
    <n v="0"/>
    <n v="0"/>
    <n v="0"/>
    <n v="251.24624811000001"/>
    <n v="-293.12062279500003"/>
    <n v="27.916249789999995"/>
    <n v="13.958124895000026"/>
  </r>
  <r>
    <x v="3"/>
    <s v="great vacation idea"/>
    <s v="Standard"/>
    <x v="4"/>
    <s v="Unassigned"/>
    <s v=""/>
    <n v="8.8125"/>
    <n v="8"/>
    <n v="5.3"/>
    <n v="0.66249999999999998"/>
    <n v="616"/>
    <n v="1.2987012987013E-2"/>
    <n v="1.6553571428571401"/>
    <n v="0"/>
    <n v="0"/>
    <n v="0"/>
    <n v="5.3"/>
    <x v="1085"/>
    <n v="-1"/>
    <n v="0"/>
    <s v="NA"/>
    <n v="0"/>
    <n v="0"/>
    <n v="0"/>
    <n v="4.7699999999999996"/>
    <n v="-5.5650000000000004"/>
    <n v="0.53000000000000025"/>
    <n v="0.26500000000000057"/>
  </r>
  <r>
    <x v="2"/>
    <s v="nice airfares"/>
    <s v="Broad"/>
    <x v="3"/>
    <s v="Nice"/>
    <s v="Position 1- 3"/>
    <n v="10"/>
    <n v="11"/>
    <n v="16.774999999999999"/>
    <n v="1.5249999999999999"/>
    <n v="241"/>
    <n v="4.5643153526970993E-2"/>
    <n v="1.6443983402489599"/>
    <n v="0"/>
    <n v="0"/>
    <n v="0"/>
    <n v="16.774999999999999"/>
    <x v="2579"/>
    <n v="-1"/>
    <n v="0"/>
    <s v="NA"/>
    <n v="0"/>
    <n v="0"/>
    <n v="0"/>
    <n v="15.097499999999998"/>
    <n v="-17.61375"/>
    <n v="1.6775000000000002"/>
    <n v="0.83875000000000099"/>
  </r>
  <r>
    <x v="2"/>
    <s v="flights to lyon"/>
    <s v="Broad"/>
    <x v="3"/>
    <s v="Lyon"/>
    <s v="Position 1- 3"/>
    <n v="10"/>
    <n v="28"/>
    <n v="47.662499849999996"/>
    <n v="1.7022321374999998"/>
    <n v="3094"/>
    <n v="9.0497737556561094E-3"/>
    <n v="1.69502262443439"/>
    <n v="0"/>
    <n v="0"/>
    <n v="0"/>
    <n v="47.662499849999996"/>
    <x v="2580"/>
    <n v="-1"/>
    <n v="0"/>
    <s v="NA"/>
    <n v="0"/>
    <n v="0"/>
    <n v="0"/>
    <n v="42.896249864999994"/>
    <n v="-50.045624842499997"/>
    <n v="4.7662499850000017"/>
    <n v="2.3831249925000009"/>
  </r>
  <r>
    <x v="4"/>
    <s v="airfrance italy"/>
    <s v="Broad"/>
    <x v="6"/>
    <s v="Air France Website"/>
    <s v=""/>
    <n v="10"/>
    <n v="1"/>
    <n v="0.4"/>
    <n v="0.4"/>
    <n v="6"/>
    <n v="0.16666666666666699"/>
    <n v="1"/>
    <n v="0"/>
    <n v="0"/>
    <n v="0"/>
    <n v="0.4"/>
    <x v="583"/>
    <n v="-1"/>
    <n v="0"/>
    <s v="NA"/>
    <n v="0"/>
    <n v="0"/>
    <n v="0"/>
    <n v="0.36000000000000004"/>
    <n v="-0.42000000000000004"/>
    <n v="3.999999999999998E-2"/>
    <n v="2.0000000000000018E-2"/>
  </r>
  <r>
    <x v="4"/>
    <s v="bordeaux ticket"/>
    <s v="Broad"/>
    <x v="18"/>
    <s v="Bordeaux"/>
    <s v="Position 2-5 Bid Strategy"/>
    <n v="10"/>
    <n v="1"/>
    <n v="0.47499999999999998"/>
    <n v="0.47499999999999998"/>
    <n v="28"/>
    <n v="3.5714285714285698E-2"/>
    <n v="1"/>
    <n v="0"/>
    <n v="0"/>
    <n v="0"/>
    <n v="0.47499999999999998"/>
    <x v="768"/>
    <n v="-1"/>
    <n v="0"/>
    <s v="NA"/>
    <n v="0"/>
    <n v="0"/>
    <n v="0"/>
    <n v="0.42749999999999999"/>
    <n v="-0.49874999999999997"/>
    <n v="4.7499999999999987E-2"/>
    <n v="2.3749999999999993E-2"/>
  </r>
  <r>
    <x v="4"/>
    <s v="lyon plane ticket"/>
    <s v="Broad"/>
    <x v="18"/>
    <s v="Lyon"/>
    <s v="Position 2-5 Bid Strategy"/>
    <n v="10"/>
    <n v="1"/>
    <n v="0.61250000000000004"/>
    <n v="0.61250000000000004"/>
    <n v="3"/>
    <n v="0.33333333333333298"/>
    <n v="1"/>
    <n v="0"/>
    <n v="0"/>
    <n v="0"/>
    <n v="0.61250000000000004"/>
    <x v="398"/>
    <n v="-1"/>
    <n v="0"/>
    <s v="NA"/>
    <n v="0"/>
    <n v="0"/>
    <n v="0"/>
    <n v="0.55125000000000002"/>
    <n v="-0.64312500000000006"/>
    <n v="6.1250000000000027E-2"/>
    <n v="3.0625000000000013E-2"/>
  </r>
  <r>
    <x v="4"/>
    <s v="marseille cheap ticket"/>
    <s v="Broad"/>
    <x v="18"/>
    <s v="Marseille"/>
    <s v="Position 2-5 Bid Strategy"/>
    <n v="10"/>
    <n v="1"/>
    <n v="0.76249999999999996"/>
    <n v="0.76249999999999996"/>
    <n v="2"/>
    <n v="0.5"/>
    <n v="1"/>
    <n v="0"/>
    <n v="0"/>
    <n v="0"/>
    <n v="0.76249999999999996"/>
    <x v="758"/>
    <n v="-1"/>
    <n v="0"/>
    <s v="NA"/>
    <n v="0"/>
    <n v="0"/>
    <n v="0"/>
    <n v="0.68625000000000003"/>
    <n v="-0.80062500000000003"/>
    <n v="7.6249999999999929E-2"/>
    <n v="3.8125000000000075E-2"/>
  </r>
  <r>
    <x v="4"/>
    <s v="airfrance flight to paris"/>
    <s v="Broad"/>
    <x v="12"/>
    <s v="Paris Branded"/>
    <s v="Position 2-5 Bid Strategy"/>
    <n v="10"/>
    <n v="1"/>
    <n v="0.78749999999999998"/>
    <n v="0.78749999999999998"/>
    <n v="9"/>
    <n v="0.11111111111111099"/>
    <n v="1"/>
    <n v="0"/>
    <n v="0"/>
    <n v="0"/>
    <n v="0.78749999999999998"/>
    <x v="1266"/>
    <n v="-1"/>
    <n v="0"/>
    <s v="NA"/>
    <n v="0"/>
    <n v="0"/>
    <n v="0"/>
    <n v="0.70874999999999999"/>
    <n v="-0.82687500000000003"/>
    <n v="7.8749999999999987E-2"/>
    <n v="3.9375000000000049E-2"/>
  </r>
  <r>
    <x v="4"/>
    <s v="airfrance nice flight"/>
    <s v="Broad"/>
    <x v="18"/>
    <s v="Nice Branded"/>
    <s v="Position 2-5 Bid Strategy"/>
    <n v="10"/>
    <n v="1"/>
    <n v="0.83750000000000002"/>
    <n v="0.83750000000000002"/>
    <n v="1"/>
    <n v="1"/>
    <n v="1"/>
    <n v="0"/>
    <n v="0"/>
    <n v="0"/>
    <n v="0.83750000000000002"/>
    <x v="589"/>
    <n v="-1"/>
    <n v="0"/>
    <s v="NA"/>
    <n v="0"/>
    <n v="0"/>
    <n v="0"/>
    <n v="0.75375000000000003"/>
    <n v="-0.87937500000000002"/>
    <n v="8.3749999999999991E-2"/>
    <n v="4.1874999999999996E-2"/>
  </r>
  <r>
    <x v="4"/>
    <s v="paris airfare special"/>
    <s v="Broad"/>
    <x v="12"/>
    <s v="Paris"/>
    <s v="Position 5-10 Bid Strategy"/>
    <n v="10"/>
    <n v="1"/>
    <n v="0.9"/>
    <n v="0.9"/>
    <n v="4"/>
    <n v="0.25"/>
    <n v="2.5"/>
    <n v="0"/>
    <n v="0"/>
    <n v="0"/>
    <n v="0.9"/>
    <x v="590"/>
    <n v="-1"/>
    <n v="0"/>
    <s v="NA"/>
    <n v="0"/>
    <n v="0"/>
    <n v="0"/>
    <n v="0.81"/>
    <n v="-0.94500000000000006"/>
    <n v="8.9999999999999969E-2"/>
    <n v="4.500000000000004E-2"/>
  </r>
  <r>
    <x v="4"/>
    <s v="air france to marseille"/>
    <s v="Broad"/>
    <x v="18"/>
    <s v="Marseille Branded"/>
    <s v="Position 2-5 Bid Strategy"/>
    <n v="10"/>
    <n v="2"/>
    <n v="0.97499999999999998"/>
    <n v="0.48749999999999999"/>
    <n v="1"/>
    <n v="2"/>
    <n v="1"/>
    <n v="0"/>
    <n v="0"/>
    <n v="0"/>
    <n v="0.97499999999999998"/>
    <x v="744"/>
    <n v="-1"/>
    <n v="0"/>
    <s v="NA"/>
    <n v="0"/>
    <n v="0"/>
    <n v="0"/>
    <n v="0.87749999999999995"/>
    <n v="-1.0237499999999999"/>
    <n v="9.7500000000000031E-2"/>
    <n v="4.874999999999996E-2"/>
  </r>
  <r>
    <x v="4"/>
    <s v="lyon fares"/>
    <s v="Broad"/>
    <x v="18"/>
    <s v="Lyon"/>
    <s v="Position 2-5 Bid Strategy"/>
    <n v="10"/>
    <n v="1"/>
    <n v="1"/>
    <n v="1"/>
    <n v="26"/>
    <n v="3.8461538461538498E-2"/>
    <n v="1.1923076923076901"/>
    <n v="0"/>
    <n v="0"/>
    <n v="0"/>
    <n v="1"/>
    <x v="403"/>
    <n v="-1"/>
    <n v="0"/>
    <s v="NA"/>
    <n v="0"/>
    <n v="0"/>
    <n v="0"/>
    <n v="0.9"/>
    <n v="-1.05"/>
    <n v="9.9999999999999978E-2"/>
    <n v="5.0000000000000044E-2"/>
  </r>
  <r>
    <x v="4"/>
    <s v="lyon airfare"/>
    <s v="Broad"/>
    <x v="18"/>
    <s v="Lyon"/>
    <s v="Postiion 1-4 Bid Strategy"/>
    <n v="10"/>
    <n v="1"/>
    <n v="1.05"/>
    <n v="1.05"/>
    <n v="7"/>
    <n v="0.14285714285714302"/>
    <n v="1.5714285714285701"/>
    <n v="0"/>
    <n v="0"/>
    <n v="0"/>
    <n v="1.05"/>
    <x v="684"/>
    <n v="-1"/>
    <n v="0"/>
    <s v="NA"/>
    <n v="0"/>
    <n v="0"/>
    <n v="0"/>
    <n v="0.94500000000000006"/>
    <n v="-1.1025"/>
    <n v="0.10499999999999998"/>
    <n v="5.2499999999999991E-2"/>
  </r>
  <r>
    <x v="4"/>
    <s v="airfrance flights to paris"/>
    <s v="Broad"/>
    <x v="12"/>
    <s v="Paris Branded"/>
    <s v="Position 2-5 Bid Strategy"/>
    <n v="10"/>
    <n v="1"/>
    <n v="1.1625000000000001"/>
    <n v="1.1625000000000001"/>
    <n v="6"/>
    <n v="0.16666666666666699"/>
    <n v="1"/>
    <n v="0"/>
    <n v="0"/>
    <n v="0"/>
    <n v="1.1625000000000001"/>
    <x v="1270"/>
    <n v="-1"/>
    <n v="0"/>
    <s v="NA"/>
    <n v="0"/>
    <n v="0"/>
    <n v="0"/>
    <n v="1.0462500000000001"/>
    <n v="-1.2206250000000001"/>
    <n v="0.11624999999999996"/>
    <n v="5.8124999999999982E-2"/>
  </r>
  <r>
    <x v="4"/>
    <s v="cheapest flight to france"/>
    <s v="Broad"/>
    <x v="12"/>
    <s v="France"/>
    <s v="Pos 3-6"/>
    <n v="10"/>
    <n v="1"/>
    <n v="1.25"/>
    <n v="1.25"/>
    <n v="19"/>
    <n v="5.2631578947368397E-2"/>
    <n v="1.26315789473684"/>
    <n v="0"/>
    <n v="0"/>
    <n v="0"/>
    <n v="1.25"/>
    <x v="406"/>
    <n v="-1"/>
    <n v="0"/>
    <s v="NA"/>
    <n v="0"/>
    <n v="0"/>
    <n v="0"/>
    <n v="1.125"/>
    <n v="-1.3125"/>
    <n v="0.125"/>
    <n v="6.25E-2"/>
  </r>
  <r>
    <x v="4"/>
    <s v="marseille cheap tickets"/>
    <s v="Broad"/>
    <x v="18"/>
    <s v="Marseille"/>
    <s v="Position 2-5 Bid Strategy"/>
    <n v="10"/>
    <n v="1"/>
    <n v="1.4"/>
    <n v="1.4"/>
    <n v="4"/>
    <n v="0.25"/>
    <n v="2"/>
    <n v="0"/>
    <n v="0"/>
    <n v="0"/>
    <n v="1.4"/>
    <x v="637"/>
    <n v="-1"/>
    <n v="0"/>
    <s v="NA"/>
    <n v="0"/>
    <n v="0"/>
    <n v="0"/>
    <n v="1.26"/>
    <n v="-1.47"/>
    <n v="0.1399999999999999"/>
    <n v="7.0000000000000062E-2"/>
  </r>
  <r>
    <x v="4"/>
    <s v="airfrance to nice"/>
    <s v="Broad"/>
    <x v="18"/>
    <s v="Nice Branded"/>
    <s v="Position 2-5 Bid Strategy"/>
    <n v="10"/>
    <n v="2"/>
    <n v="1.7250000000000001"/>
    <n v="0.86250000000000004"/>
    <n v="2"/>
    <n v="1"/>
    <n v="1"/>
    <n v="0"/>
    <n v="0"/>
    <n v="0"/>
    <n v="1.7250000000000001"/>
    <x v="1282"/>
    <n v="-1"/>
    <n v="0"/>
    <s v="NA"/>
    <n v="0"/>
    <n v="0"/>
    <n v="0"/>
    <n v="1.5525000000000002"/>
    <n v="-1.8112500000000002"/>
    <n v="0.17249999999999988"/>
    <n v="8.625000000000016E-2"/>
  </r>
  <r>
    <x v="4"/>
    <s v="bordeaux fare"/>
    <s v="Broad"/>
    <x v="18"/>
    <s v="Bordeaux"/>
    <s v="Position 2-5 Bid Strategy"/>
    <n v="10"/>
    <n v="2"/>
    <n v="1.7250000000000001"/>
    <n v="0.86250000000000004"/>
    <n v="31"/>
    <n v="6.451612903225809E-2"/>
    <n v="1.19354838709677"/>
    <n v="0"/>
    <n v="0"/>
    <n v="0"/>
    <n v="1.7250000000000001"/>
    <x v="1282"/>
    <n v="-1"/>
    <n v="0"/>
    <s v="NA"/>
    <n v="0"/>
    <n v="0"/>
    <n v="0"/>
    <n v="1.5525000000000002"/>
    <n v="-1.8112500000000002"/>
    <n v="0.17249999999999988"/>
    <n v="8.625000000000016E-2"/>
  </r>
  <r>
    <x v="4"/>
    <s v="lyon airport"/>
    <s v="Broad"/>
    <x v="18"/>
    <s v="Lyon"/>
    <s v="Position 2-5 Bid Strategy"/>
    <n v="10"/>
    <n v="2"/>
    <n v="1.9125000000000001"/>
    <n v="0.95625000000000004"/>
    <n v="653"/>
    <n v="3.0627871362940303E-3"/>
    <n v="1.10015313935681"/>
    <n v="0"/>
    <n v="0"/>
    <n v="0"/>
    <n v="1.9125000000000001"/>
    <x v="1287"/>
    <n v="-1"/>
    <n v="0"/>
    <s v="NA"/>
    <n v="0"/>
    <n v="0"/>
    <n v="0"/>
    <n v="1.7212500000000002"/>
    <n v="-2.0081250000000002"/>
    <n v="0.19124999999999992"/>
    <n v="9.5625000000000071E-2"/>
  </r>
  <r>
    <x v="4"/>
    <s v="airfrance.ca"/>
    <s v="Broad"/>
    <x v="6"/>
    <s v="Air France Website"/>
    <s v=""/>
    <n v="10"/>
    <n v="5"/>
    <n v="2.0874999999999999"/>
    <n v="0.41749999999999998"/>
    <n v="20"/>
    <n v="0.25"/>
    <n v="1"/>
    <n v="0"/>
    <n v="0"/>
    <n v="0"/>
    <n v="2.0874999999999999"/>
    <x v="1293"/>
    <n v="-1"/>
    <n v="0"/>
    <s v="NA"/>
    <n v="0"/>
    <n v="0"/>
    <n v="0"/>
    <n v="1.8787499999999999"/>
    <n v="-2.191875"/>
    <n v="0.20874999999999999"/>
    <n v="0.10437500000000011"/>
  </r>
  <r>
    <x v="4"/>
    <s v="marseille cheap flight"/>
    <s v="Broad"/>
    <x v="18"/>
    <s v="Marseille"/>
    <s v="Position 2-5 Bid Strategy"/>
    <n v="10"/>
    <n v="2"/>
    <n v="2.1124999999999998"/>
    <n v="1.0562499999999999"/>
    <n v="18"/>
    <n v="0.11111111111111099"/>
    <n v="1.05555555555556"/>
    <n v="0"/>
    <n v="0"/>
    <n v="0"/>
    <n v="2.1124999999999998"/>
    <x v="1294"/>
    <n v="-1"/>
    <n v="0"/>
    <s v="NA"/>
    <n v="0"/>
    <n v="0"/>
    <n v="0"/>
    <n v="1.9012499999999999"/>
    <n v="-2.2181250000000001"/>
    <n v="0.21124999999999994"/>
    <n v="0.1056250000000003"/>
  </r>
  <r>
    <x v="4"/>
    <s v="trips to nice"/>
    <s v="Broad"/>
    <x v="18"/>
    <s v="Nice"/>
    <s v="Position 2-5 Bid Strategy"/>
    <n v="10"/>
    <n v="2"/>
    <n v="2.4624999999999999"/>
    <n v="1.23125"/>
    <n v="116"/>
    <n v="1.72413793103448E-2"/>
    <n v="1.07758620689655"/>
    <n v="0"/>
    <n v="0"/>
    <n v="0"/>
    <n v="2.4624999999999999"/>
    <x v="692"/>
    <n v="-1"/>
    <n v="0"/>
    <s v="NA"/>
    <n v="0"/>
    <n v="0"/>
    <n v="0"/>
    <n v="2.2162500000000001"/>
    <n v="-2.5856249999999998"/>
    <n v="0.24624999999999986"/>
    <n v="0.12312499999999993"/>
  </r>
  <r>
    <x v="4"/>
    <s v="marseille airport"/>
    <s v="Broad"/>
    <x v="18"/>
    <s v="Marseille"/>
    <s v="Position 2-5 Bid Strategy"/>
    <n v="10"/>
    <n v="3"/>
    <n v="2.5874999999999999"/>
    <n v="0.86250000000000004"/>
    <n v="557"/>
    <n v="5.3859964093357308E-3"/>
    <n v="1.6420107719928201"/>
    <n v="0"/>
    <n v="0"/>
    <n v="0"/>
    <n v="2.5874999999999999"/>
    <x v="1307"/>
    <n v="-1"/>
    <n v="0"/>
    <s v="NA"/>
    <n v="0"/>
    <n v="0"/>
    <n v="0"/>
    <n v="2.3287499999999999"/>
    <n v="-2.7168749999999999"/>
    <n v="0.25875000000000004"/>
    <n v="0.12937500000000002"/>
  </r>
  <r>
    <x v="4"/>
    <s v="lyon tickets"/>
    <s v="Broad"/>
    <x v="18"/>
    <s v="Lyon"/>
    <s v="Position 2-5 Bid Strategy"/>
    <n v="10"/>
    <n v="1"/>
    <n v="2.8374999999999999"/>
    <n v="2.8374999999999999"/>
    <n v="267"/>
    <n v="3.7453183520599299E-3"/>
    <n v="1.4816479400749101"/>
    <n v="0"/>
    <n v="0"/>
    <n v="0"/>
    <n v="2.8374999999999999"/>
    <x v="1315"/>
    <n v="-1"/>
    <n v="0"/>
    <s v="NA"/>
    <n v="0"/>
    <n v="0"/>
    <n v="0"/>
    <n v="2.55375"/>
    <n v="-2.9793750000000001"/>
    <n v="0.28374999999999995"/>
    <n v="0.1418750000000002"/>
  </r>
  <r>
    <x v="4"/>
    <s v="lyon ticket"/>
    <s v="Broad"/>
    <x v="18"/>
    <s v="Lyon"/>
    <s v="Position 2-5 Bid Strategy"/>
    <n v="10"/>
    <n v="2"/>
    <n v="3.25"/>
    <n v="1.625"/>
    <n v="233"/>
    <n v="8.58369098712446E-3"/>
    <n v="1.6575107296137299"/>
    <n v="0"/>
    <n v="0"/>
    <n v="0"/>
    <n v="3.25"/>
    <x v="601"/>
    <n v="-1"/>
    <n v="0"/>
    <s v="NA"/>
    <n v="0"/>
    <n v="0"/>
    <n v="0"/>
    <n v="2.9250000000000003"/>
    <n v="-3.4125000000000001"/>
    <n v="0.32499999999999973"/>
    <n v="0.16250000000000009"/>
  </r>
  <r>
    <x v="4"/>
    <s v="low cost flight to paris"/>
    <s v="Broad"/>
    <x v="12"/>
    <s v="Paris"/>
    <s v="Position 5-10 Bid Strategy"/>
    <n v="10"/>
    <n v="1"/>
    <n v="3.4"/>
    <n v="3.4"/>
    <n v="2"/>
    <n v="0.5"/>
    <n v="1"/>
    <n v="0"/>
    <n v="0"/>
    <n v="0"/>
    <n v="3.4"/>
    <x v="1120"/>
    <n v="-1"/>
    <n v="0"/>
    <s v="NA"/>
    <n v="0"/>
    <n v="0"/>
    <n v="0"/>
    <n v="3.06"/>
    <n v="-3.57"/>
    <n v="0.33999999999999986"/>
    <n v="0.16999999999999993"/>
  </r>
  <r>
    <x v="4"/>
    <s v="airfrance uk"/>
    <s v="Broad"/>
    <x v="6"/>
    <s v="Air France Website"/>
    <s v=""/>
    <n v="10"/>
    <n v="3"/>
    <n v="3.4125000000000001"/>
    <n v="1.1375"/>
    <n v="52"/>
    <n v="5.7692307692307702E-2"/>
    <n v="1.0192307692307701"/>
    <n v="0"/>
    <n v="0"/>
    <n v="0"/>
    <n v="3.4125000000000001"/>
    <x v="1339"/>
    <n v="-1"/>
    <n v="0"/>
    <s v="NA"/>
    <n v="0"/>
    <n v="0"/>
    <n v="0"/>
    <n v="3.07125"/>
    <n v="-3.5831250000000003"/>
    <n v="0.34125000000000005"/>
    <n v="0.17062500000000025"/>
  </r>
  <r>
    <x v="4"/>
    <s v="bordeaux airport"/>
    <s v="Broad"/>
    <x v="18"/>
    <s v="Bordeaux"/>
    <s v="Position 2-5 Bid Strategy"/>
    <n v="10"/>
    <n v="1"/>
    <n v="3.85"/>
    <n v="3.85"/>
    <n v="749"/>
    <n v="1.3351134846461901E-3"/>
    <n v="1.1663551401869201"/>
    <n v="0"/>
    <n v="0"/>
    <n v="0"/>
    <n v="3.85"/>
    <x v="894"/>
    <n v="-1"/>
    <n v="0"/>
    <s v="NA"/>
    <n v="0"/>
    <n v="0"/>
    <n v="0"/>
    <n v="3.4650000000000003"/>
    <n v="-4.0425000000000004"/>
    <n v="0.38499999999999979"/>
    <n v="0.19250000000000034"/>
  </r>
  <r>
    <x v="4"/>
    <s v="europe france travel"/>
    <s v="Broad"/>
    <x v="12"/>
    <s v="France"/>
    <s v="Pos 3-6"/>
    <n v="10"/>
    <n v="1"/>
    <n v="4.125"/>
    <n v="4.125"/>
    <n v="63"/>
    <n v="1.58730158730159E-2"/>
    <n v="1.39047619047619"/>
    <n v="0"/>
    <n v="0"/>
    <n v="0"/>
    <n v="4.125"/>
    <x v="1372"/>
    <n v="-1"/>
    <n v="0"/>
    <s v="NA"/>
    <n v="0"/>
    <n v="0"/>
    <n v="0"/>
    <n v="3.7124999999999999"/>
    <n v="-4.3312499999999998"/>
    <n v="0.41250000000000009"/>
    <n v="0.20624999999999982"/>
  </r>
  <r>
    <x v="4"/>
    <s v="marseille airlines"/>
    <s v="Broad"/>
    <x v="18"/>
    <s v="Marseille"/>
    <s v="Position 2-5 Bid Strategy"/>
    <n v="10"/>
    <n v="3"/>
    <n v="4.1749999874999997"/>
    <n v="1.3916666624999998"/>
    <n v="93"/>
    <n v="3.2258064516128997E-2"/>
    <n v="2.5225806451612902"/>
    <n v="0"/>
    <n v="0"/>
    <n v="0"/>
    <n v="4.1749999874999997"/>
    <x v="2581"/>
    <n v="-1"/>
    <n v="0"/>
    <s v="NA"/>
    <n v="0"/>
    <n v="0"/>
    <n v="0"/>
    <n v="3.7574999887499998"/>
    <n v="-4.3837499868750003"/>
    <n v="0.41749999874999988"/>
    <n v="0.20874999937500061"/>
  </r>
  <r>
    <x v="4"/>
    <s v="marseille travel"/>
    <s v="Broad"/>
    <x v="18"/>
    <s v="Marseille"/>
    <s v="Position 2-5 Bid Strategy"/>
    <n v="10"/>
    <n v="1"/>
    <n v="4.4124999999999996"/>
    <n v="4.4124999999999996"/>
    <n v="147"/>
    <n v="6.8027210884353696E-3"/>
    <n v="1.6952380952381001"/>
    <n v="0"/>
    <n v="0"/>
    <n v="0"/>
    <n v="4.4124999999999996"/>
    <x v="2242"/>
    <n v="-1"/>
    <n v="0"/>
    <s v="NA"/>
    <n v="0"/>
    <n v="0"/>
    <n v="0"/>
    <n v="3.9712499999999999"/>
    <n v="-4.6331249999999997"/>
    <n v="0.4412499999999997"/>
    <n v="0.22062500000000007"/>
  </r>
  <r>
    <x v="4"/>
    <s v="lyon cheap ticket"/>
    <s v="Broad"/>
    <x v="18"/>
    <s v="Lyon"/>
    <s v="Position 2-5 Bid Strategy"/>
    <n v="10"/>
    <n v="1"/>
    <n v="4.55"/>
    <n v="4.55"/>
    <n v="11"/>
    <n v="9.0909090909090898E-2"/>
    <n v="1.72727272727273"/>
    <n v="0"/>
    <n v="0"/>
    <n v="0"/>
    <n v="4.55"/>
    <x v="1390"/>
    <n v="-1"/>
    <n v="0"/>
    <s v="NA"/>
    <n v="0"/>
    <n v="0"/>
    <n v="0"/>
    <n v="4.0949999999999998"/>
    <n v="-4.7774999999999999"/>
    <n v="0.45500000000000007"/>
    <n v="0.22750000000000004"/>
  </r>
  <r>
    <x v="4"/>
    <s v="lyon cheap tickets"/>
    <s v="Broad"/>
    <x v="18"/>
    <s v="Lyon"/>
    <s v="Position 2-5 Bid Strategy"/>
    <n v="10"/>
    <n v="2"/>
    <n v="4.6124999999999998"/>
    <n v="2.3062499999999999"/>
    <n v="92"/>
    <n v="2.1739130434782598E-2"/>
    <n v="2.2076086956521701"/>
    <n v="0"/>
    <n v="0"/>
    <n v="0"/>
    <n v="4.6124999999999998"/>
    <x v="1392"/>
    <n v="-1"/>
    <n v="0"/>
    <s v="NA"/>
    <n v="0"/>
    <n v="0"/>
    <n v="0"/>
    <n v="4.1512500000000001"/>
    <n v="-4.8431249999999997"/>
    <n v="0.46124999999999972"/>
    <n v="0.23062499999999986"/>
  </r>
  <r>
    <x v="4"/>
    <s v="discount airline france"/>
    <s v="Broad"/>
    <x v="12"/>
    <s v="France"/>
    <s v="Pos 3-6"/>
    <n v="10"/>
    <n v="1"/>
    <n v="4.7374999999999998"/>
    <n v="4.7374999999999998"/>
    <n v="52"/>
    <n v="1.9230769230769201E-2"/>
    <n v="1.53076923076923"/>
    <n v="0"/>
    <n v="0"/>
    <n v="0"/>
    <n v="4.7374999999999998"/>
    <x v="2582"/>
    <n v="-1"/>
    <n v="0"/>
    <s v="NA"/>
    <n v="0"/>
    <n v="0"/>
    <n v="0"/>
    <n v="4.2637499999999999"/>
    <n v="-4.9743750000000002"/>
    <n v="0.47374999999999989"/>
    <n v="0.23687500000000039"/>
  </r>
  <r>
    <x v="4"/>
    <s v="paris travel bargain"/>
    <s v="Broad"/>
    <x v="12"/>
    <s v="Paris"/>
    <s v="Position 5-10 Bid Strategy"/>
    <n v="10"/>
    <n v="1"/>
    <n v="4.8375000000000004"/>
    <n v="4.8375000000000004"/>
    <n v="20"/>
    <n v="0.05"/>
    <n v="2.9550000000000001"/>
    <n v="0"/>
    <n v="0"/>
    <n v="0"/>
    <n v="4.8375000000000004"/>
    <x v="1140"/>
    <n v="-1"/>
    <n v="0"/>
    <s v="NA"/>
    <n v="0"/>
    <n v="0"/>
    <n v="0"/>
    <n v="4.3537500000000007"/>
    <n v="-5.0793750000000006"/>
    <n v="0.48374999999999968"/>
    <n v="0.24187500000000028"/>
  </r>
  <r>
    <x v="4"/>
    <s v="france round trip ticket"/>
    <s v="Broad"/>
    <x v="12"/>
    <s v="France"/>
    <s v="Pos 3-6"/>
    <n v="10"/>
    <n v="1"/>
    <n v="4.95"/>
    <n v="4.95"/>
    <n v="4"/>
    <n v="0.25"/>
    <n v="3.5"/>
    <n v="0"/>
    <n v="0"/>
    <n v="0"/>
    <n v="4.95"/>
    <x v="1412"/>
    <n v="-1"/>
    <n v="0"/>
    <s v="NA"/>
    <n v="0"/>
    <n v="0"/>
    <n v="0"/>
    <n v="4.4550000000000001"/>
    <n v="-5.1975000000000007"/>
    <n v="0.49500000000000011"/>
    <n v="0.2475000000000005"/>
  </r>
  <r>
    <x v="4"/>
    <s v="bordeaux tickets"/>
    <s v="Broad"/>
    <x v="18"/>
    <s v="Bordeaux"/>
    <s v="Position 2-5 Bid Strategy"/>
    <n v="10"/>
    <n v="3"/>
    <n v="4.9874999999999998"/>
    <n v="1.6625000000000001"/>
    <n v="212"/>
    <n v="1.4150943396226402E-2"/>
    <n v="1.4089622641509401"/>
    <n v="0"/>
    <n v="0"/>
    <n v="0"/>
    <n v="4.9874999999999998"/>
    <x v="1415"/>
    <n v="-1"/>
    <n v="0"/>
    <s v="NA"/>
    <n v="0"/>
    <n v="0"/>
    <n v="0"/>
    <n v="4.4887499999999996"/>
    <n v="-5.2368750000000004"/>
    <n v="0.49875000000000025"/>
    <n v="0.24937500000000057"/>
  </r>
  <r>
    <x v="4"/>
    <s v="nice airports"/>
    <s v="Broad"/>
    <x v="18"/>
    <s v="Nice"/>
    <s v="Position 2-5 Bid Strategy"/>
    <n v="10"/>
    <n v="2"/>
    <n v="5.0875000000000004"/>
    <n v="2.5437500000000002"/>
    <n v="62"/>
    <n v="3.2258064516128997E-2"/>
    <n v="1.1112903225806501"/>
    <n v="0"/>
    <n v="0"/>
    <n v="0"/>
    <n v="5.0875000000000004"/>
    <x v="1422"/>
    <n v="-1"/>
    <n v="0"/>
    <s v="NA"/>
    <n v="0"/>
    <n v="0"/>
    <n v="0"/>
    <n v="4.5787500000000003"/>
    <n v="-5.3418750000000008"/>
    <n v="0.50875000000000004"/>
    <n v="0.25437500000000046"/>
  </r>
  <r>
    <x v="4"/>
    <s v="paris france airport"/>
    <s v="Broad"/>
    <x v="12"/>
    <s v="Paris"/>
    <s v="Position 5-10 Bid Strategy"/>
    <n v="10"/>
    <n v="3"/>
    <n v="5.1249999749999997"/>
    <n v="1.7083333249999999"/>
    <n v="196"/>
    <n v="1.53061224489796E-2"/>
    <n v="1.1150510204081601"/>
    <n v="0"/>
    <n v="0"/>
    <n v="0"/>
    <n v="5.1249999749999997"/>
    <x v="2247"/>
    <n v="-1"/>
    <n v="0"/>
    <s v="NA"/>
    <n v="0"/>
    <n v="0"/>
    <n v="0"/>
    <n v="4.6124999774999997"/>
    <n v="-5.3812499737500001"/>
    <n v="0.51249999749999997"/>
    <n v="0.25624999875000043"/>
  </r>
  <r>
    <x v="4"/>
    <s v="marseille ticket"/>
    <s v="Broad"/>
    <x v="18"/>
    <s v="Marseille"/>
    <s v="Position 2-5 Bid Strategy"/>
    <n v="10"/>
    <n v="2"/>
    <n v="5.4625000000000004"/>
    <n v="2.7312500000000002"/>
    <n v="46"/>
    <n v="4.3478260869565195E-2"/>
    <n v="1.12608695652174"/>
    <n v="0"/>
    <n v="0"/>
    <n v="0"/>
    <n v="5.4625000000000004"/>
    <x v="615"/>
    <n v="-1"/>
    <n v="0"/>
    <s v="NA"/>
    <n v="0"/>
    <n v="0"/>
    <n v="0"/>
    <n v="4.9162500000000007"/>
    <n v="-5.7356250000000006"/>
    <n v="0.54624999999999968"/>
    <n v="0.27312500000000028"/>
  </r>
  <r>
    <x v="4"/>
    <s v="trip to nice"/>
    <s v="Broad"/>
    <x v="18"/>
    <s v="Nice"/>
    <s v="Position 2-5 Bid Strategy"/>
    <n v="10"/>
    <n v="4"/>
    <n v="5.5625"/>
    <n v="1.390625"/>
    <n v="203"/>
    <n v="1.9704433497536901E-2"/>
    <n v="1.0685714285714301"/>
    <n v="0"/>
    <n v="0"/>
    <n v="0"/>
    <n v="5.5625"/>
    <x v="921"/>
    <n v="-1"/>
    <n v="0"/>
    <s v="NA"/>
    <n v="0"/>
    <n v="0"/>
    <n v="0"/>
    <n v="5.0062500000000005"/>
    <n v="-5.8406250000000002"/>
    <n v="0.55624999999999947"/>
    <n v="0.27812500000000018"/>
  </r>
  <r>
    <x v="4"/>
    <s v="uk cheap tickets"/>
    <s v="Broad"/>
    <x v="13"/>
    <s v="Google|UK"/>
    <s v="Position 5-10 Bid Strategy"/>
    <n v="10"/>
    <n v="1"/>
    <n v="5.625"/>
    <n v="5.625"/>
    <n v="31"/>
    <n v="3.2258064516128997E-2"/>
    <n v="1.7096774193548401"/>
    <n v="0"/>
    <n v="0"/>
    <n v="0"/>
    <n v="5.625"/>
    <x v="2583"/>
    <n v="-1"/>
    <n v="0"/>
    <s v="NA"/>
    <n v="0"/>
    <n v="0"/>
    <n v="0"/>
    <n v="5.0625"/>
    <n v="-5.90625"/>
    <n v="0.5625"/>
    <n v="0.28125"/>
  </r>
  <r>
    <x v="4"/>
    <s v="airfrance paris flight"/>
    <s v="Broad"/>
    <x v="12"/>
    <s v="Paris Branded"/>
    <s v="Position 2-5 Bid Strategy"/>
    <n v="10"/>
    <n v="6"/>
    <n v="5.7374999999999998"/>
    <n v="0.95625000000000004"/>
    <n v="12"/>
    <n v="0.5"/>
    <n v="1"/>
    <n v="0"/>
    <n v="0"/>
    <n v="0"/>
    <n v="5.7374999999999998"/>
    <x v="1445"/>
    <n v="-1"/>
    <n v="0"/>
    <s v="NA"/>
    <n v="0"/>
    <n v="0"/>
    <n v="0"/>
    <n v="5.1637500000000003"/>
    <n v="-6.024375"/>
    <n v="0.57374999999999954"/>
    <n v="0.28687500000000021"/>
  </r>
  <r>
    <x v="4"/>
    <s v="bordeaux airline"/>
    <s v="Broad"/>
    <x v="18"/>
    <s v="Bordeaux"/>
    <s v="Position 2-5 Bid Strategy"/>
    <n v="10"/>
    <n v="3"/>
    <n v="6"/>
    <n v="2"/>
    <n v="54"/>
    <n v="5.5555555555555601E-2"/>
    <n v="1.0888888888888899"/>
    <n v="0"/>
    <n v="0"/>
    <n v="0"/>
    <n v="6"/>
    <x v="605"/>
    <n v="-1"/>
    <n v="0"/>
    <s v="NA"/>
    <n v="0"/>
    <n v="0"/>
    <n v="0"/>
    <n v="5.4"/>
    <n v="-6.3000000000000007"/>
    <n v="0.59999999999999964"/>
    <n v="0.30000000000000071"/>
  </r>
  <r>
    <x v="4"/>
    <s v="lyon airfares"/>
    <s v="Broad"/>
    <x v="18"/>
    <s v="Lyon"/>
    <s v="Position 2-5 Bid Strategy"/>
    <n v="10"/>
    <n v="4"/>
    <n v="6.6"/>
    <n v="1.65"/>
    <n v="11"/>
    <n v="0.36363636363636404"/>
    <n v="1"/>
    <n v="0"/>
    <n v="0"/>
    <n v="0"/>
    <n v="6.6"/>
    <x v="1481"/>
    <n v="-1"/>
    <n v="0"/>
    <s v="NA"/>
    <n v="0"/>
    <n v="0"/>
    <n v="0"/>
    <n v="5.9399999999999995"/>
    <n v="-6.93"/>
    <n v="0.66000000000000014"/>
    <n v="0.33000000000000007"/>
  </r>
  <r>
    <x v="4"/>
    <s v="low cost airline france"/>
    <s v="Broad"/>
    <x v="12"/>
    <s v="France"/>
    <s v="Pos 3-6"/>
    <n v="10"/>
    <n v="3"/>
    <n v="6.7624999875000009"/>
    <n v="2.2541666625000003"/>
    <n v="315"/>
    <n v="9.5238095238095195E-3"/>
    <n v="1.0406349206349199"/>
    <n v="0"/>
    <n v="0"/>
    <n v="0"/>
    <n v="6.7624999875000009"/>
    <x v="2584"/>
    <n v="-1"/>
    <n v="0"/>
    <s v="NA"/>
    <n v="0"/>
    <n v="0"/>
    <n v="0"/>
    <n v="6.0862499887500006"/>
    <n v="-7.1006249868750011"/>
    <n v="0.67624999875000036"/>
    <n v="0.33812499937500018"/>
  </r>
  <r>
    <x v="4"/>
    <s v="lyon france airport"/>
    <s v="Broad"/>
    <x v="18"/>
    <s v="Lyon"/>
    <s v="Position 2-5 Bid Strategy"/>
    <n v="10"/>
    <n v="4"/>
    <n v="6.7874999999999996"/>
    <n v="1.6968749999999999"/>
    <n v="69"/>
    <n v="5.7971014492753596E-2"/>
    <n v="1.08405797101449"/>
    <n v="0"/>
    <n v="0"/>
    <n v="0"/>
    <n v="6.7874999999999996"/>
    <x v="1487"/>
    <n v="-1"/>
    <n v="0"/>
    <s v="NA"/>
    <n v="0"/>
    <n v="0"/>
    <n v="0"/>
    <n v="6.1087499999999997"/>
    <n v="-7.1268750000000001"/>
    <n v="0.67874999999999996"/>
    <n v="0.33937500000000043"/>
  </r>
  <r>
    <x v="4"/>
    <s v="orlando to paris"/>
    <s v="Broad"/>
    <x v="12"/>
    <s v="Paris"/>
    <s v="Position 5-10 Bid Strategy"/>
    <n v="10"/>
    <n v="2"/>
    <n v="7.2249999999999996"/>
    <n v="3.6124999999999998"/>
    <n v="150"/>
    <n v="1.3333333333333299E-2"/>
    <n v="1.28266666666667"/>
    <n v="0"/>
    <n v="0"/>
    <n v="0"/>
    <n v="7.2249999999999996"/>
    <x v="2585"/>
    <n v="-1"/>
    <n v="0"/>
    <s v="NA"/>
    <n v="0"/>
    <n v="0"/>
    <n v="0"/>
    <n v="6.5024999999999995"/>
    <n v="-7.5862499999999997"/>
    <n v="0.72250000000000014"/>
    <n v="0.36125000000000007"/>
  </r>
  <r>
    <x v="4"/>
    <s v="airfrance to paris"/>
    <s v="Broad"/>
    <x v="12"/>
    <s v="Paris Branded"/>
    <s v="Position 2-5 Bid Strategy"/>
    <n v="10"/>
    <n v="6"/>
    <n v="7.35"/>
    <n v="1.2250000000000001"/>
    <n v="49"/>
    <n v="0.122448979591837"/>
    <n v="1.0204081632653099"/>
    <n v="0"/>
    <n v="0"/>
    <n v="0"/>
    <n v="7.35"/>
    <x v="433"/>
    <n v="-1"/>
    <n v="0"/>
    <s v="NA"/>
    <n v="0"/>
    <n v="0"/>
    <n v="0"/>
    <n v="6.6150000000000002"/>
    <n v="-7.7175000000000002"/>
    <n v="0.73499999999999943"/>
    <n v="0.3675000000000006"/>
  </r>
  <r>
    <x v="4"/>
    <s v="cheap airline france"/>
    <s v="Broad"/>
    <x v="12"/>
    <s v="France"/>
    <s v="Pos 3-6"/>
    <n v="10"/>
    <n v="3"/>
    <n v="7.4874999750000004"/>
    <n v="2.495833325"/>
    <n v="155"/>
    <n v="1.9354838709677399E-2"/>
    <n v="1.13483870967742"/>
    <n v="0"/>
    <n v="0"/>
    <n v="0"/>
    <n v="7.4874999750000004"/>
    <x v="2586"/>
    <n v="-1"/>
    <n v="0"/>
    <s v="NA"/>
    <n v="0"/>
    <n v="0"/>
    <n v="0"/>
    <n v="6.7387499775000004"/>
    <n v="-7.8618749737500009"/>
    <n v="0.74874999750000004"/>
    <n v="0.37437499875000047"/>
  </r>
  <r>
    <x v="4"/>
    <s v="france travel information"/>
    <s v="Broad"/>
    <x v="12"/>
    <s v="France"/>
    <s v="Pos 3-6"/>
    <n v="10"/>
    <n v="4"/>
    <n v="7.625"/>
    <n v="1.90625"/>
    <n v="488"/>
    <n v="8.1967213114754103E-3"/>
    <n v="1.1443852459016399"/>
    <n v="0"/>
    <n v="0"/>
    <n v="0"/>
    <n v="7.625"/>
    <x v="435"/>
    <n v="-1"/>
    <n v="0"/>
    <s v="NA"/>
    <n v="0"/>
    <n v="0"/>
    <n v="0"/>
    <n v="6.8624999999999998"/>
    <n v="-8.0062499999999996"/>
    <n v="0.76250000000000018"/>
    <n v="0.38124999999999964"/>
  </r>
  <r>
    <x v="4"/>
    <s v="nice plane tickets"/>
    <s v="Broad"/>
    <x v="18"/>
    <s v="Nice"/>
    <s v="Position 2-5 Bid Strategy"/>
    <n v="10"/>
    <n v="4"/>
    <n v="7.8"/>
    <n v="1.95"/>
    <n v="16"/>
    <n v="0.25"/>
    <n v="1.0625"/>
    <n v="0"/>
    <n v="0"/>
    <n v="0"/>
    <n v="7.8"/>
    <x v="746"/>
    <n v="-1"/>
    <n v="0"/>
    <s v="NA"/>
    <n v="0"/>
    <n v="0"/>
    <n v="0"/>
    <n v="7.02"/>
    <n v="-8.19"/>
    <n v="0.78000000000000025"/>
    <n v="0.38999999999999968"/>
  </r>
  <r>
    <x v="4"/>
    <s v="uk travel"/>
    <s v="Broad"/>
    <x v="13"/>
    <s v="Google|UK"/>
    <s v="Position 5-10 Bid Strategy"/>
    <n v="10"/>
    <n v="2"/>
    <n v="8.1374999999999993"/>
    <n v="4.0687499999999996"/>
    <n v="216"/>
    <n v="9.2592592592592605E-3"/>
    <n v="1.5861111111111099"/>
    <n v="0"/>
    <n v="0"/>
    <n v="0"/>
    <n v="8.1374999999999993"/>
    <x v="1535"/>
    <n v="-1"/>
    <n v="0"/>
    <s v="NA"/>
    <n v="0"/>
    <n v="0"/>
    <n v="0"/>
    <n v="7.3237499999999995"/>
    <n v="-8.5443750000000005"/>
    <n v="0.81374999999999975"/>
    <n v="0.40687500000000121"/>
  </r>
  <r>
    <x v="4"/>
    <s v="cheap trip to france"/>
    <s v="Broad"/>
    <x v="12"/>
    <s v="France"/>
    <s v="Pos 3-6"/>
    <n v="10"/>
    <n v="3"/>
    <n v="8.1374999999999993"/>
    <n v="2.7124999999999999"/>
    <n v="31"/>
    <n v="9.6774193548387094E-2"/>
    <n v="2.4838709677419399"/>
    <n v="0"/>
    <n v="0"/>
    <n v="0"/>
    <n v="8.1374999999999993"/>
    <x v="1535"/>
    <n v="-1"/>
    <n v="0"/>
    <s v="NA"/>
    <n v="0"/>
    <n v="0"/>
    <n v="0"/>
    <n v="7.3237499999999995"/>
    <n v="-8.5443750000000005"/>
    <n v="0.81374999999999975"/>
    <n v="0.40687500000000121"/>
  </r>
  <r>
    <x v="4"/>
    <s v="lyon cheap flight"/>
    <s v="Broad"/>
    <x v="18"/>
    <s v="Lyon"/>
    <s v="Position 2-5 Bid Strategy"/>
    <n v="10"/>
    <n v="4"/>
    <n v="8.2249999999999996"/>
    <n v="2.0562499999999999"/>
    <n v="35"/>
    <n v="0.114285714285714"/>
    <n v="1.02857142857143"/>
    <n v="0"/>
    <n v="0"/>
    <n v="0"/>
    <n v="8.2249999999999996"/>
    <x v="2587"/>
    <n v="-1"/>
    <n v="0"/>
    <s v="NA"/>
    <n v="0"/>
    <n v="0"/>
    <n v="0"/>
    <n v="7.4024999999999999"/>
    <n v="-8.6362500000000004"/>
    <n v="0.82249999999999979"/>
    <n v="0.41125000000000078"/>
  </r>
  <r>
    <x v="4"/>
    <s v="cheap flight to marseille"/>
    <s v="Broad"/>
    <x v="18"/>
    <s v="Marseille"/>
    <s v="Position 2-5 Bid Strategy"/>
    <n v="10"/>
    <n v="4"/>
    <n v="8.5"/>
    <n v="2.125"/>
    <n v="35"/>
    <n v="0.114285714285714"/>
    <n v="1.05142857142857"/>
    <n v="0"/>
    <n v="0"/>
    <n v="0"/>
    <n v="8.5"/>
    <x v="326"/>
    <n v="-1"/>
    <n v="0"/>
    <s v="NA"/>
    <n v="0"/>
    <n v="0"/>
    <n v="0"/>
    <n v="7.65"/>
    <n v="-8.9250000000000007"/>
    <n v="0.84999999999999964"/>
    <n v="0.42500000000000071"/>
  </r>
  <r>
    <x v="4"/>
    <s v="ticket paris"/>
    <s v="Broad"/>
    <x v="12"/>
    <s v="Paris"/>
    <s v="Position 5-10 Bid Strategy"/>
    <n v="10"/>
    <n v="6"/>
    <n v="9.4999999500000012"/>
    <n v="1.5833333250000001"/>
    <n v="207"/>
    <n v="2.8985507246376798E-2"/>
    <n v="1.3391304347826101"/>
    <n v="0"/>
    <n v="0"/>
    <n v="0"/>
    <n v="9.4999999500000012"/>
    <x v="2588"/>
    <n v="-1"/>
    <n v="0"/>
    <s v="NA"/>
    <n v="0"/>
    <n v="0"/>
    <n v="0"/>
    <n v="8.5499999550000005"/>
    <n v="-9.9749999475000024"/>
    <n v="0.94999999500000065"/>
    <n v="0.47499999750000121"/>
  </r>
  <r>
    <x v="4"/>
    <s v="air travel in france"/>
    <s v="Broad"/>
    <x v="12"/>
    <s v="France"/>
    <s v="Pos 3-6"/>
    <n v="10"/>
    <n v="4"/>
    <n v="9.6374999999999993"/>
    <n v="2.4093749999999998"/>
    <n v="71"/>
    <n v="5.63380281690141E-2"/>
    <n v="1.16619718309859"/>
    <n v="0"/>
    <n v="0"/>
    <n v="0"/>
    <n v="9.6374999999999993"/>
    <x v="2589"/>
    <n v="-1"/>
    <n v="0"/>
    <s v="NA"/>
    <n v="0"/>
    <n v="0"/>
    <n v="0"/>
    <n v="8.6737500000000001"/>
    <n v="-10.119375"/>
    <n v="0.96374999999999922"/>
    <n v="0.4818750000000005"/>
  </r>
  <r>
    <x v="4"/>
    <s v="trip in france"/>
    <s v="Broad"/>
    <x v="12"/>
    <s v="France"/>
    <s v="Pos 3-6"/>
    <n v="10"/>
    <n v="4"/>
    <n v="9.8249999999999993"/>
    <n v="2.4562499999999998"/>
    <n v="233"/>
    <n v="1.7167381974248899E-2"/>
    <n v="1.4708154506437801"/>
    <n v="0"/>
    <n v="0"/>
    <n v="0"/>
    <n v="9.8249999999999993"/>
    <x v="2590"/>
    <n v="-1"/>
    <n v="0"/>
    <s v="NA"/>
    <n v="0"/>
    <n v="0"/>
    <n v="0"/>
    <n v="8.8424999999999994"/>
    <n v="-10.31625"/>
    <n v="0.98249999999999993"/>
    <n v="0.49125000000000085"/>
  </r>
  <r>
    <x v="4"/>
    <s v="lyon airlines"/>
    <s v="Broad"/>
    <x v="18"/>
    <s v="Lyon"/>
    <s v="Position 2-5 Bid Strategy"/>
    <n v="10"/>
    <n v="6"/>
    <n v="10.024999949999998"/>
    <n v="1.6708333249999998"/>
    <n v="216"/>
    <n v="2.7777777777777801E-2"/>
    <n v="1.5916666666666699"/>
    <n v="0"/>
    <n v="0"/>
    <n v="0"/>
    <n v="10.024999949999998"/>
    <x v="2591"/>
    <n v="-1"/>
    <n v="0"/>
    <s v="NA"/>
    <n v="0"/>
    <n v="0"/>
    <n v="0"/>
    <n v="9.0224999549999989"/>
    <n v="-10.526249947499998"/>
    <n v="1.0024999949999991"/>
    <n v="0.50124999750000043"/>
  </r>
  <r>
    <x v="4"/>
    <s v="nice airfares"/>
    <s v="Broad"/>
    <x v="18"/>
    <s v="Nice"/>
    <s v="Position 2-5 Bid Strategy"/>
    <n v="10"/>
    <n v="8"/>
    <n v="11.2875"/>
    <n v="1.4109375"/>
    <n v="48"/>
    <n v="0.16666666666666699"/>
    <n v="1.26875"/>
    <n v="0"/>
    <n v="0"/>
    <n v="0"/>
    <n v="11.2875"/>
    <x v="1631"/>
    <n v="-1"/>
    <n v="0"/>
    <s v="NA"/>
    <n v="0"/>
    <n v="0"/>
    <n v="0"/>
    <n v="10.15875"/>
    <n v="-11.851875"/>
    <n v="1.1287500000000001"/>
    <n v="0.56437500000000007"/>
  </r>
  <r>
    <x v="4"/>
    <s v="marseille flight"/>
    <s v="Broad"/>
    <x v="18"/>
    <s v="Marseille"/>
    <s v="Position 2-5 Bid Strategy"/>
    <n v="10"/>
    <n v="6"/>
    <n v="11.599999950000001"/>
    <n v="1.933333325"/>
    <n v="173"/>
    <n v="3.4682080924855502E-2"/>
    <n v="1.0763005780346799"/>
    <n v="0"/>
    <n v="0"/>
    <n v="0"/>
    <n v="11.599999950000001"/>
    <x v="1178"/>
    <n v="-1"/>
    <n v="0"/>
    <s v="NA"/>
    <n v="0"/>
    <n v="0"/>
    <n v="0"/>
    <n v="10.439999955000001"/>
    <n v="-12.179999947500001"/>
    <n v="1.1599999949999997"/>
    <n v="0.57999999749999986"/>
  </r>
  <r>
    <x v="4"/>
    <s v="uk airline"/>
    <s v="Broad"/>
    <x v="13"/>
    <s v="Google|UK"/>
    <s v="Position 5-10 Bid Strategy"/>
    <n v="10"/>
    <n v="3"/>
    <n v="12.1875"/>
    <n v="4.0625"/>
    <n v="111"/>
    <n v="2.7027027027027001E-2"/>
    <n v="1.6198198198198199"/>
    <n v="0"/>
    <n v="0"/>
    <n v="0"/>
    <n v="12.1875"/>
    <x v="1649"/>
    <n v="-1"/>
    <n v="0"/>
    <s v="NA"/>
    <n v="0"/>
    <n v="0"/>
    <n v="0"/>
    <n v="10.96875"/>
    <n v="-12.796875"/>
    <n v="1.21875"/>
    <n v="0.609375"/>
  </r>
  <r>
    <x v="4"/>
    <s v="newark to paris"/>
    <s v="Broad"/>
    <x v="12"/>
    <s v="Paris"/>
    <s v="Position 5-10 Bid Strategy"/>
    <n v="10"/>
    <n v="9"/>
    <n v="12.6874999125"/>
    <n v="1.4097222125"/>
    <n v="89"/>
    <n v="0.101123595505618"/>
    <n v="1.1885393258426999"/>
    <n v="0"/>
    <n v="0"/>
    <n v="0"/>
    <n v="12.6874999125"/>
    <x v="2592"/>
    <n v="-1"/>
    <n v="0"/>
    <s v="NA"/>
    <n v="0"/>
    <n v="0"/>
    <n v="0"/>
    <n v="11.418749921250001"/>
    <n v="-13.321874908125"/>
    <n v="1.2687499912499991"/>
    <n v="0.63437499562500044"/>
  </r>
  <r>
    <x v="4"/>
    <s v="bordeaux airlines"/>
    <s v="Broad"/>
    <x v="18"/>
    <s v="Bordeaux"/>
    <s v="Position 2-5 Bid Strategy"/>
    <n v="10"/>
    <n v="5"/>
    <n v="12.85"/>
    <n v="2.57"/>
    <n v="121"/>
    <n v="4.1322314049586799E-2"/>
    <n v="2.2586776859504099"/>
    <n v="0"/>
    <n v="0"/>
    <n v="0"/>
    <n v="12.85"/>
    <x v="2593"/>
    <n v="-1"/>
    <n v="0"/>
    <s v="NA"/>
    <n v="0"/>
    <n v="0"/>
    <n v="0"/>
    <n v="11.565"/>
    <n v="-13.4925"/>
    <n v="1.2850000000000001"/>
    <n v="0.64250000000000007"/>
  </r>
  <r>
    <x v="4"/>
    <s v="travel to marseille"/>
    <s v="Broad"/>
    <x v="18"/>
    <s v="Marseille"/>
    <s v="Position 2-5 Bid Strategy"/>
    <n v="10"/>
    <n v="4"/>
    <n v="12.9"/>
    <n v="3.2250000000000001"/>
    <n v="73"/>
    <n v="5.4794520547945202E-2"/>
    <n v="1.0821917808219199"/>
    <n v="0"/>
    <n v="0"/>
    <n v="0"/>
    <n v="12.9"/>
    <x v="1676"/>
    <n v="-1"/>
    <n v="0"/>
    <s v="NA"/>
    <n v="0"/>
    <n v="0"/>
    <n v="0"/>
    <n v="11.610000000000001"/>
    <n v="-13.545000000000002"/>
    <n v="1.2899999999999991"/>
    <n v="0.64500000000000135"/>
  </r>
  <r>
    <x v="4"/>
    <s v="bordeaux air france"/>
    <s v="Broad"/>
    <x v="18"/>
    <s v="Bordeaux Branded"/>
    <s v="Position 2-5 Bid Strategy"/>
    <n v="10"/>
    <n v="8"/>
    <n v="14.775"/>
    <n v="1.846875"/>
    <n v="79"/>
    <n v="0.10126582278480999"/>
    <n v="1.0113924050632901"/>
    <n v="0"/>
    <n v="0"/>
    <n v="0"/>
    <n v="14.775"/>
    <x v="1708"/>
    <n v="-1"/>
    <n v="0"/>
    <s v="NA"/>
    <n v="0"/>
    <n v="0"/>
    <n v="0"/>
    <n v="13.297500000000001"/>
    <n v="-15.513750000000002"/>
    <n v="1.4774999999999991"/>
    <n v="0.73875000000000135"/>
  </r>
  <r>
    <x v="4"/>
    <s v="budget travel france"/>
    <s v="Broad"/>
    <x v="12"/>
    <s v="France"/>
    <s v="Pos 3-6"/>
    <n v="10"/>
    <n v="6"/>
    <n v="15.15"/>
    <n v="2.5249999999999999"/>
    <n v="217"/>
    <n v="2.76497695852535E-2"/>
    <n v="1.4355760368663599"/>
    <n v="0"/>
    <n v="0"/>
    <n v="0"/>
    <n v="15.15"/>
    <x v="2594"/>
    <n v="-1"/>
    <n v="0"/>
    <s v="NA"/>
    <n v="0"/>
    <n v="0"/>
    <n v="0"/>
    <n v="13.635"/>
    <n v="-15.907500000000001"/>
    <n v="1.5150000000000006"/>
    <n v="0.75750000000000028"/>
  </r>
  <r>
    <x v="4"/>
    <s v="nice cheap ticket"/>
    <s v="Broad"/>
    <x v="18"/>
    <s v="Nice"/>
    <s v="Position 2-5 Bid Strategy"/>
    <n v="10"/>
    <n v="10"/>
    <n v="15.175000000000001"/>
    <n v="1.5175000000000001"/>
    <n v="46"/>
    <n v="0.217391304347826"/>
    <n v="1.10869565217391"/>
    <n v="0"/>
    <n v="0"/>
    <n v="0"/>
    <n v="15.175000000000001"/>
    <x v="2595"/>
    <n v="-1"/>
    <n v="0"/>
    <s v="NA"/>
    <n v="0"/>
    <n v="0"/>
    <n v="0"/>
    <n v="13.657500000000001"/>
    <n v="-15.933750000000002"/>
    <n v="1.5175000000000001"/>
    <n v="0.75875000000000092"/>
  </r>
  <r>
    <x v="4"/>
    <s v="fly marseille"/>
    <s v="Broad"/>
    <x v="18"/>
    <s v="Marseille"/>
    <s v="Position 2-5 Bid Strategy"/>
    <n v="10"/>
    <n v="7"/>
    <n v="15.174999962499999"/>
    <n v="2.1678571375"/>
    <n v="86"/>
    <n v="8.1395348837209308E-2"/>
    <n v="1.0581395348837199"/>
    <n v="0"/>
    <n v="0"/>
    <n v="0"/>
    <n v="15.174999962499999"/>
    <x v="2596"/>
    <n v="-1"/>
    <n v="0"/>
    <s v="NA"/>
    <n v="0"/>
    <n v="0"/>
    <n v="0"/>
    <n v="13.657499966250001"/>
    <n v="-15.933749960625001"/>
    <n v="1.5174999962499989"/>
    <n v="0.75874999812500121"/>
  </r>
  <r>
    <x v="4"/>
    <s v="bordeaux cheap flight"/>
    <s v="Broad"/>
    <x v="18"/>
    <s v="Bordeaux"/>
    <s v="Position 2-5 Bid Strategy"/>
    <n v="10"/>
    <n v="7"/>
    <n v="15.737499925"/>
    <n v="2.248214275"/>
    <n v="37"/>
    <n v="0.18918918918918901"/>
    <n v="1.07567567567568"/>
    <n v="0"/>
    <n v="0"/>
    <n v="0"/>
    <n v="15.737499925"/>
    <x v="2597"/>
    <n v="-1"/>
    <n v="0"/>
    <s v="NA"/>
    <n v="0"/>
    <n v="0"/>
    <n v="0"/>
    <n v="14.1637499325"/>
    <n v="-16.524374921250001"/>
    <n v="1.5737499924999998"/>
    <n v="0.78687499625000079"/>
  </r>
  <r>
    <x v="4"/>
    <s v="fly to marseille"/>
    <s v="Broad"/>
    <x v="18"/>
    <s v="Marseille"/>
    <s v="Position 2-5 Bid Strategy"/>
    <n v="10"/>
    <n v="9"/>
    <n v="15.8499999"/>
    <n v="1.7611110999999999"/>
    <n v="49"/>
    <n v="0.183673469387755"/>
    <n v="1.0408163265306101"/>
    <n v="0"/>
    <n v="0"/>
    <n v="0"/>
    <n v="15.8499999"/>
    <x v="2598"/>
    <n v="-1"/>
    <n v="0"/>
    <s v="NA"/>
    <n v="0"/>
    <n v="0"/>
    <n v="0"/>
    <n v="14.26499991"/>
    <n v="-16.642499895"/>
    <n v="1.58499999"/>
    <n v="0.79249999500000001"/>
  </r>
  <r>
    <x v="4"/>
    <s v="new york to paris flight"/>
    <s v="Broad"/>
    <x v="12"/>
    <s v="Paris"/>
    <s v="Position 5-10 Bid Strategy"/>
    <n v="10"/>
    <n v="8"/>
    <n v="17.587499999999999"/>
    <n v="2.1984374999999998"/>
    <n v="52"/>
    <n v="0.15384615384615399"/>
    <n v="1.1346153846153799"/>
    <n v="0"/>
    <n v="0"/>
    <n v="0"/>
    <n v="17.587499999999999"/>
    <x v="2310"/>
    <n v="-1"/>
    <n v="0"/>
    <s v="NA"/>
    <n v="0"/>
    <n v="0"/>
    <n v="0"/>
    <n v="15.828749999999999"/>
    <n v="-18.466874999999998"/>
    <n v="1.7587499999999991"/>
    <n v="0.87937499999999957"/>
  </r>
  <r>
    <x v="4"/>
    <s v="trip to paris france"/>
    <s v="Broad"/>
    <x v="12"/>
    <s v="Paris"/>
    <s v="Position 5-10 Bid Strategy"/>
    <n v="10"/>
    <n v="7"/>
    <n v="18.8499999625"/>
    <n v="2.6928571374999999"/>
    <n v="70"/>
    <n v="0.1"/>
    <n v="1.0857142857142901"/>
    <n v="0"/>
    <n v="0"/>
    <n v="0"/>
    <n v="18.8499999625"/>
    <x v="2599"/>
    <n v="-1"/>
    <n v="0"/>
    <s v="NA"/>
    <n v="0"/>
    <n v="0"/>
    <n v="0"/>
    <n v="16.964999966250002"/>
    <n v="-19.792499960625001"/>
    <n v="1.8849999962499986"/>
    <n v="0.94249999812500107"/>
  </r>
  <r>
    <x v="4"/>
    <s v="cheap flight to lyon"/>
    <s v="Broad"/>
    <x v="18"/>
    <s v="Lyon"/>
    <s v="Position 2-5 Bid Strategy"/>
    <n v="10"/>
    <n v="9"/>
    <n v="19.012499999999999"/>
    <n v="2.1124999999999998"/>
    <n v="69"/>
    <n v="0.13043478260869601"/>
    <n v="1.24347826086957"/>
    <n v="0"/>
    <n v="0"/>
    <n v="0"/>
    <n v="19.012499999999999"/>
    <x v="2600"/>
    <n v="-1"/>
    <n v="0"/>
    <s v="NA"/>
    <n v="0"/>
    <n v="0"/>
    <n v="0"/>
    <n v="17.111249999999998"/>
    <n v="-19.963125000000002"/>
    <n v="1.901250000000001"/>
    <n v="0.95062500000000227"/>
  </r>
  <r>
    <x v="4"/>
    <s v="bordeaux travel"/>
    <s v="Broad"/>
    <x v="18"/>
    <s v="Bordeaux Branded"/>
    <s v="Position 2-5 Bid Strategy"/>
    <n v="10"/>
    <n v="5"/>
    <n v="19.037500000000001"/>
    <n v="3.8075000000000001"/>
    <n v="117"/>
    <n v="4.2735042735042701E-2"/>
    <n v="1.8649572649572601"/>
    <n v="0"/>
    <n v="0"/>
    <n v="0"/>
    <n v="19.037500000000001"/>
    <x v="2601"/>
    <n v="-1"/>
    <n v="0"/>
    <s v="NA"/>
    <n v="0"/>
    <n v="0"/>
    <n v="0"/>
    <n v="17.133750000000003"/>
    <n v="-19.989375000000003"/>
    <n v="1.9037499999999987"/>
    <n v="0.95187500000000114"/>
  </r>
  <r>
    <x v="4"/>
    <s v="lyon travel"/>
    <s v="Broad"/>
    <x v="18"/>
    <s v="Lyon"/>
    <s v="Position 2-5 Bid Strategy"/>
    <n v="10"/>
    <n v="6"/>
    <n v="19.599999974999999"/>
    <n v="3.2666666625"/>
    <n v="317"/>
    <n v="1.8927444794952699E-2"/>
    <n v="1.83627760252366"/>
    <n v="0"/>
    <n v="0"/>
    <n v="0"/>
    <n v="19.599999974999999"/>
    <x v="2602"/>
    <n v="-1"/>
    <n v="0"/>
    <s v="NA"/>
    <n v="0"/>
    <n v="0"/>
    <n v="0"/>
    <n v="17.6399999775"/>
    <n v="-20.579999973749999"/>
    <n v="1.9599999974999989"/>
    <n v="0.97999999874999943"/>
  </r>
  <r>
    <x v="4"/>
    <s v="paris travel service"/>
    <s v="Broad"/>
    <x v="12"/>
    <s v="Paris"/>
    <s v="Position 5-10 Bid Strategy"/>
    <n v="10"/>
    <n v="8"/>
    <n v="20.412500000000001"/>
    <n v="2.5515625000000002"/>
    <n v="266"/>
    <n v="3.00751879699248E-2"/>
    <n v="1.11274436090226"/>
    <n v="0"/>
    <n v="0"/>
    <n v="0"/>
    <n v="20.412500000000001"/>
    <x v="2603"/>
    <n v="-1"/>
    <n v="0"/>
    <s v="NA"/>
    <n v="0"/>
    <n v="0"/>
    <n v="0"/>
    <n v="18.371250000000003"/>
    <n v="-21.433125000000004"/>
    <n v="2.041249999999998"/>
    <n v="1.0206250000000026"/>
  </r>
  <r>
    <x v="4"/>
    <s v="paris plane ticket"/>
    <s v="Broad"/>
    <x v="12"/>
    <s v="Paris"/>
    <s v="Position 5-10 Bid Strategy"/>
    <n v="10"/>
    <n v="11"/>
    <n v="21.987499875000001"/>
    <n v="1.998863625"/>
    <n v="77"/>
    <n v="0.14285714285714302"/>
    <n v="1.2077922077922101"/>
    <n v="0"/>
    <n v="0"/>
    <n v="0"/>
    <n v="21.987499875000001"/>
    <x v="2604"/>
    <n v="-1"/>
    <n v="0"/>
    <s v="NA"/>
    <n v="0"/>
    <n v="0"/>
    <n v="0"/>
    <n v="19.7887498875"/>
    <n v="-23.086874868750002"/>
    <n v="2.1987499875000012"/>
    <n v="1.0993749937500006"/>
  </r>
  <r>
    <x v="4"/>
    <s v="nice ticket"/>
    <s v="Broad"/>
    <x v="18"/>
    <s v="Nice"/>
    <s v="Position 2-5 Bid Strategy"/>
    <n v="10"/>
    <n v="15"/>
    <n v="23.187499875"/>
    <n v="1.545833325"/>
    <n v="227"/>
    <n v="6.6079295154185008E-2"/>
    <n v="1.10616740088106"/>
    <n v="0"/>
    <n v="0"/>
    <n v="0"/>
    <n v="23.187499875"/>
    <x v="2605"/>
    <n v="-1"/>
    <n v="0"/>
    <s v="NA"/>
    <n v="0"/>
    <n v="0"/>
    <n v="0"/>
    <n v="20.868749887500002"/>
    <n v="-24.34687486875"/>
    <n v="2.3187499874999986"/>
    <n v="1.1593749937499993"/>
  </r>
  <r>
    <x v="4"/>
    <s v="uk fare"/>
    <s v="Broad"/>
    <x v="13"/>
    <s v="Google|UK"/>
    <s v="Position 5-10 Bid Strategy"/>
    <n v="10"/>
    <n v="5"/>
    <n v="23.824999999999999"/>
    <n v="4.7649999999999997"/>
    <n v="350"/>
    <n v="1.4285714285714299E-2"/>
    <n v="1.44"/>
    <n v="0"/>
    <n v="0"/>
    <n v="0"/>
    <n v="23.824999999999999"/>
    <x v="2606"/>
    <n v="-1"/>
    <n v="0"/>
    <s v="NA"/>
    <n v="0"/>
    <n v="0"/>
    <n v="0"/>
    <n v="21.442499999999999"/>
    <n v="-25.016249999999999"/>
    <n v="2.3825000000000003"/>
    <n v="1.1912500000000001"/>
  </r>
  <r>
    <x v="4"/>
    <s v="marseille airfare"/>
    <s v="Broad"/>
    <x v="18"/>
    <s v="Nice"/>
    <s v="Position 2-5 Bid Strategy"/>
    <n v="10"/>
    <n v="16"/>
    <n v="24.225000000000001"/>
    <n v="1.5140625000000001"/>
    <n v="200"/>
    <n v="0.08"/>
    <n v="1.0489999999999999"/>
    <n v="0"/>
    <n v="0"/>
    <n v="0"/>
    <n v="24.225000000000001"/>
    <x v="2607"/>
    <n v="-1"/>
    <n v="0"/>
    <s v="NA"/>
    <n v="0"/>
    <n v="0"/>
    <n v="0"/>
    <n v="21.802500000000002"/>
    <n v="-25.436250000000001"/>
    <n v="2.4224999999999994"/>
    <n v="1.2112499999999997"/>
  </r>
  <r>
    <x v="4"/>
    <s v="paris france tourism"/>
    <s v="Broad"/>
    <x v="12"/>
    <s v="Paris"/>
    <s v="Position 5-10 Bid Strategy"/>
    <n v="10"/>
    <n v="9"/>
    <n v="24.75"/>
    <n v="2.75"/>
    <n v="491"/>
    <n v="1.83299389002037E-2"/>
    <n v="1.0687372708757601"/>
    <n v="0"/>
    <n v="0"/>
    <n v="0"/>
    <n v="24.75"/>
    <x v="2438"/>
    <n v="-1"/>
    <n v="0"/>
    <s v="NA"/>
    <n v="0"/>
    <n v="0"/>
    <n v="0"/>
    <n v="22.275000000000002"/>
    <n v="-25.987500000000001"/>
    <n v="2.4749999999999979"/>
    <n v="1.2375000000000007"/>
  </r>
  <r>
    <x v="4"/>
    <s v="marseille cheap flights"/>
    <s v="Broad"/>
    <x v="18"/>
    <s v="Marseille"/>
    <s v="Position 2-5 Bid Strategy"/>
    <n v="10"/>
    <n v="16"/>
    <n v="25.1"/>
    <n v="1.5687500000000001"/>
    <n v="82"/>
    <n v="0.19512195121951201"/>
    <n v="1.0243902439024399"/>
    <n v="0"/>
    <n v="0"/>
    <n v="0"/>
    <n v="25.1"/>
    <x v="2608"/>
    <n v="-1"/>
    <n v="0"/>
    <s v="NA"/>
    <n v="0"/>
    <n v="0"/>
    <n v="0"/>
    <n v="22.590000000000003"/>
    <n v="-26.355000000000004"/>
    <n v="2.509999999999998"/>
    <n v="1.2550000000000026"/>
  </r>
  <r>
    <x v="4"/>
    <s v="nice fare"/>
    <s v="Broad"/>
    <x v="18"/>
    <s v="Nice"/>
    <s v="Position 2-5 Bid Strategy"/>
    <n v="10"/>
    <n v="16"/>
    <n v="26.824999999999999"/>
    <n v="1.6765625"/>
    <n v="246"/>
    <n v="6.50406504065041E-2"/>
    <n v="1.10890243902439"/>
    <n v="0"/>
    <n v="0"/>
    <n v="0"/>
    <n v="26.824999999999999"/>
    <x v="2609"/>
    <n v="-1"/>
    <n v="0"/>
    <s v="NA"/>
    <n v="0"/>
    <n v="0"/>
    <n v="0"/>
    <n v="24.142499999999998"/>
    <n v="-28.166250000000002"/>
    <n v="2.682500000000001"/>
    <n v="1.3412500000000023"/>
  </r>
  <r>
    <x v="4"/>
    <s v="travel to bordeaux"/>
    <s v="Broad"/>
    <x v="18"/>
    <s v="Bordeaux"/>
    <s v="Position 2-5 Bid Strategy"/>
    <n v="10"/>
    <n v="7"/>
    <n v="27.737500000000001"/>
    <n v="3.9624999999999999"/>
    <n v="119"/>
    <n v="5.8823529411764698E-2"/>
    <n v="1.53361344537815"/>
    <n v="0"/>
    <n v="0"/>
    <n v="0"/>
    <n v="27.737500000000001"/>
    <x v="2610"/>
    <n v="-1"/>
    <n v="0"/>
    <s v="NA"/>
    <n v="0"/>
    <n v="0"/>
    <n v="0"/>
    <n v="24.963750000000001"/>
    <n v="-29.124375000000001"/>
    <n v="2.7737499999999997"/>
    <n v="1.3868749999999999"/>
  </r>
  <r>
    <x v="4"/>
    <s v="bordeaux flight"/>
    <s v="Broad"/>
    <x v="18"/>
    <s v="Bordeaux"/>
    <s v="Position 2-5 Bid Strategy"/>
    <n v="10"/>
    <n v="11"/>
    <n v="28.762499975000004"/>
    <n v="2.6147727250000004"/>
    <n v="184"/>
    <n v="5.9782608695652203E-2"/>
    <n v="1.1097826086956499"/>
    <n v="0"/>
    <n v="0"/>
    <n v="0"/>
    <n v="28.762499975000004"/>
    <x v="2611"/>
    <n v="-1"/>
    <n v="0"/>
    <s v="NA"/>
    <n v="0"/>
    <n v="0"/>
    <n v="0"/>
    <n v="25.886249977500004"/>
    <n v="-30.200624973750006"/>
    <n v="2.8762499975000004"/>
    <n v="1.438124998750002"/>
  </r>
  <r>
    <x v="4"/>
    <s v="france plane ticket"/>
    <s v="Broad"/>
    <x v="12"/>
    <s v="France"/>
    <s v="Pos 3-6"/>
    <n v="10"/>
    <n v="7"/>
    <n v="29.099999950000004"/>
    <n v="4.1571428500000005"/>
    <n v="80"/>
    <n v="8.7499999999999994E-2"/>
    <n v="1.4753750000000001"/>
    <n v="0"/>
    <n v="0"/>
    <n v="0"/>
    <n v="29.099999950000004"/>
    <x v="2612"/>
    <n v="-1"/>
    <n v="0"/>
    <s v="NA"/>
    <n v="0"/>
    <n v="0"/>
    <n v="0"/>
    <n v="26.189999955000005"/>
    <n v="-30.554999947500004"/>
    <n v="2.9099999949999997"/>
    <n v="1.4549999974999999"/>
  </r>
  <r>
    <x v="4"/>
    <s v="uk flights"/>
    <s v="Broad"/>
    <x v="13"/>
    <s v="Google|UK"/>
    <s v="Position 5-10 Bid Strategy"/>
    <n v="10"/>
    <n v="5"/>
    <n v="31.037500000000001"/>
    <n v="6.2074999999999996"/>
    <n v="557"/>
    <n v="8.9766606822262104E-3"/>
    <n v="1.5373429084380601"/>
    <n v="0"/>
    <n v="0"/>
    <n v="0"/>
    <n v="31.037500000000001"/>
    <x v="2613"/>
    <n v="-1"/>
    <n v="0"/>
    <s v="NA"/>
    <n v="0"/>
    <n v="0"/>
    <n v="0"/>
    <n v="27.933750000000003"/>
    <n v="-32.589375000000004"/>
    <n v="3.103749999999998"/>
    <n v="1.5518750000000026"/>
  </r>
  <r>
    <x v="4"/>
    <s v="nice cheap tickets"/>
    <s v="Broad"/>
    <x v="18"/>
    <s v="Nice"/>
    <s v="Position 2-5 Bid Strategy"/>
    <n v="10"/>
    <n v="18"/>
    <n v="33.412500000000001"/>
    <n v="1.85625"/>
    <n v="129"/>
    <n v="0.13953488372093001"/>
    <n v="1.0774418604651199"/>
    <n v="0"/>
    <n v="0"/>
    <n v="0"/>
    <n v="33.412500000000001"/>
    <x v="2614"/>
    <n v="-1"/>
    <n v="0"/>
    <s v="NA"/>
    <n v="0"/>
    <n v="0"/>
    <n v="0"/>
    <n v="30.071250000000003"/>
    <n v="-35.083125000000003"/>
    <n v="3.3412499999999987"/>
    <n v="1.6706250000000011"/>
  </r>
  <r>
    <x v="4"/>
    <s v="south france travel"/>
    <s v="Broad"/>
    <x v="12"/>
    <s v="France"/>
    <s v="Pos 3-6"/>
    <n v="10"/>
    <n v="10"/>
    <n v="33.8125"/>
    <n v="3.3812500000000001"/>
    <n v="604"/>
    <n v="1.6556291390728499E-2"/>
    <n v="1.4049668874172201"/>
    <n v="0"/>
    <n v="0"/>
    <n v="0"/>
    <n v="33.8125"/>
    <x v="2615"/>
    <n v="-1"/>
    <n v="0"/>
    <s v="NA"/>
    <n v="0"/>
    <n v="0"/>
    <n v="0"/>
    <n v="30.431250000000002"/>
    <n v="-35.503125000000004"/>
    <n v="3.3812499999999979"/>
    <n v="1.6906250000000043"/>
  </r>
  <r>
    <x v="4"/>
    <s v="flight to marseille"/>
    <s v="Broad"/>
    <x v="18"/>
    <s v="Marseille"/>
    <s v="Position 2-5 Bid Strategy"/>
    <n v="10"/>
    <n v="23"/>
    <n v="44.987499749999998"/>
    <n v="1.95597825"/>
    <n v="127"/>
    <n v="0.181102362204724"/>
    <n v="1.08425196850394"/>
    <n v="0"/>
    <n v="0"/>
    <n v="0"/>
    <n v="44.987499749999998"/>
    <x v="2616"/>
    <n v="-1"/>
    <n v="0"/>
    <s v="NA"/>
    <n v="0"/>
    <n v="0"/>
    <n v="0"/>
    <n v="40.488749775000002"/>
    <n v="-47.236874737500003"/>
    <n v="4.4987499749999955"/>
    <n v="2.2493749875000049"/>
  </r>
  <r>
    <x v="4"/>
    <s v="fly to bordeaux"/>
    <s v="Broad"/>
    <x v="18"/>
    <s v="Bordeaux"/>
    <s v="Position 2-5 Bid Strategy"/>
    <n v="10"/>
    <n v="16"/>
    <n v="46.362499999999997"/>
    <n v="2.8976562499999998"/>
    <n v="111"/>
    <n v="0.144144144144144"/>
    <n v="1.21531531531532"/>
    <n v="0"/>
    <n v="0"/>
    <n v="0"/>
    <n v="46.362499999999997"/>
    <x v="2617"/>
    <n v="-1"/>
    <n v="0"/>
    <s v="NA"/>
    <n v="0"/>
    <n v="0"/>
    <n v="0"/>
    <n v="41.72625"/>
    <n v="-48.680624999999999"/>
    <n v="4.6362499999999969"/>
    <n v="2.318125000000002"/>
  </r>
  <r>
    <x v="4"/>
    <s v="nice airline"/>
    <s v="Broad"/>
    <x v="18"/>
    <s v="Nice"/>
    <s v="Position 2-5 Bid Strategy"/>
    <n v="10"/>
    <n v="24"/>
    <n v="47.562499799999998"/>
    <n v="1.9817708249999999"/>
    <n v="442"/>
    <n v="5.4298642533936702E-2"/>
    <n v="1.0697285067873299"/>
    <n v="0"/>
    <n v="0"/>
    <n v="0"/>
    <n v="47.562499799999998"/>
    <x v="2618"/>
    <n v="-1"/>
    <n v="0"/>
    <s v="NA"/>
    <n v="0"/>
    <n v="0"/>
    <n v="0"/>
    <n v="42.806249819999998"/>
    <n v="-49.940624790000001"/>
    <n v="4.7562499799999998"/>
    <n v="2.3781249900000034"/>
  </r>
  <r>
    <x v="4"/>
    <s v="flight to lyon"/>
    <s v="Broad"/>
    <x v="18"/>
    <s v="Lyon"/>
    <s v="Position 2-5 Bid Strategy"/>
    <n v="10"/>
    <n v="21"/>
    <n v="50.537499862499999"/>
    <n v="2.4065476124999998"/>
    <n v="214"/>
    <n v="9.813084112149531E-2"/>
    <n v="1.0789719626168199"/>
    <n v="0"/>
    <n v="0"/>
    <n v="0"/>
    <n v="50.537499862499999"/>
    <x v="2619"/>
    <n v="-1"/>
    <n v="0"/>
    <s v="NA"/>
    <n v="0"/>
    <n v="0"/>
    <n v="0"/>
    <n v="45.483749876250002"/>
    <n v="-53.064374855625005"/>
    <n v="5.0537499862499971"/>
    <n v="2.5268749931250056"/>
  </r>
  <r>
    <x v="4"/>
    <s v="fly to lyon"/>
    <s v="Broad"/>
    <x v="18"/>
    <s v="Lyon"/>
    <s v="Position 2-5 Bid Strategy"/>
    <n v="10"/>
    <n v="25"/>
    <n v="51.15"/>
    <n v="2.0460000000000003"/>
    <n v="156"/>
    <n v="0.16025641025641002"/>
    <n v="1.10128205128205"/>
    <n v="0"/>
    <n v="0"/>
    <n v="0"/>
    <n v="51.15"/>
    <x v="2620"/>
    <n v="-1"/>
    <n v="0"/>
    <s v="NA"/>
    <n v="0"/>
    <n v="0"/>
    <n v="0"/>
    <n v="46.034999999999997"/>
    <n v="-53.707500000000003"/>
    <n v="5.115000000000002"/>
    <n v="2.5575000000000045"/>
  </r>
  <r>
    <x v="4"/>
    <s v="france airports"/>
    <s v="Broad"/>
    <x v="12"/>
    <s v="France"/>
    <s v="Pos 3-6"/>
    <n v="10"/>
    <n v="33"/>
    <n v="52.374999600000002"/>
    <n v="1.5871212000000001"/>
    <n v="2411"/>
    <n v="1.3687266694317699E-2"/>
    <n v="1.1650145167980099"/>
    <n v="0"/>
    <n v="0"/>
    <n v="0"/>
    <n v="52.374999600000002"/>
    <x v="2621"/>
    <n v="-1"/>
    <n v="0"/>
    <s v="NA"/>
    <n v="0"/>
    <n v="0"/>
    <n v="0"/>
    <n v="47.137499640000001"/>
    <n v="-54.993749580000006"/>
    <n v="5.237499960000001"/>
    <n v="2.618749980000004"/>
  </r>
  <r>
    <x v="4"/>
    <s v="paris plane tickets"/>
    <s v="Broad"/>
    <x v="12"/>
    <s v="Paris"/>
    <s v="Position 5-10 Bid Strategy"/>
    <n v="10"/>
    <n v="20"/>
    <n v="52.487499999999997"/>
    <n v="2.6243750000000001"/>
    <n v="160"/>
    <n v="0.125"/>
    <n v="1.3038125"/>
    <n v="0"/>
    <n v="0"/>
    <n v="0"/>
    <n v="52.487499999999997"/>
    <x v="2622"/>
    <n v="-1"/>
    <n v="0"/>
    <s v="NA"/>
    <n v="0"/>
    <n v="0"/>
    <n v="0"/>
    <n v="47.238749999999996"/>
    <n v="-55.111874999999998"/>
    <n v="5.2487500000000011"/>
    <n v="2.6243750000000006"/>
  </r>
  <r>
    <x v="4"/>
    <s v="uk flight"/>
    <s v="Broad"/>
    <x v="13"/>
    <s v="Google|UK"/>
    <s v="Position 5-10 Bid Strategy"/>
    <n v="10"/>
    <n v="9"/>
    <n v="52.524999899999997"/>
    <n v="5.8361111000000001"/>
    <n v="225"/>
    <n v="0.04"/>
    <n v="1.27955555555556"/>
    <n v="0"/>
    <n v="0"/>
    <n v="0"/>
    <n v="52.524999899999997"/>
    <x v="2623"/>
    <n v="-1"/>
    <n v="0"/>
    <s v="NA"/>
    <n v="0"/>
    <n v="0"/>
    <n v="0"/>
    <n v="47.272499910000001"/>
    <n v="-55.151249894999999"/>
    <n v="5.2524999899999969"/>
    <n v="2.626249995000002"/>
  </r>
  <r>
    <x v="4"/>
    <s v="flight to bordeaux"/>
    <s v="Broad"/>
    <x v="18"/>
    <s v="Bordeaux"/>
    <s v="Position 2-5 Bid Strategy"/>
    <n v="10"/>
    <n v="18"/>
    <n v="52.712499825000002"/>
    <n v="2.9284722125"/>
    <n v="141"/>
    <n v="0.12765957446808499"/>
    <n v="1.28439716312057"/>
    <n v="0"/>
    <n v="0"/>
    <n v="0"/>
    <n v="52.712499825000002"/>
    <x v="2624"/>
    <n v="-1"/>
    <n v="0"/>
    <s v="NA"/>
    <n v="0"/>
    <n v="0"/>
    <n v="0"/>
    <n v="47.4412498425"/>
    <n v="-55.348124816250007"/>
    <n v="5.2712499825000023"/>
    <n v="2.6356249912500047"/>
  </r>
  <r>
    <x v="4"/>
    <s v="lyon flight"/>
    <s v="Broad"/>
    <x v="18"/>
    <s v="Lyon"/>
    <s v="Position 2-5 Bid Strategy"/>
    <n v="10"/>
    <n v="25"/>
    <n v="55.087499999999999"/>
    <n v="2.2035"/>
    <n v="396"/>
    <n v="6.3131313131313094E-2"/>
    <n v="1.0886363636363601"/>
    <n v="0"/>
    <n v="0"/>
    <n v="0"/>
    <n v="55.087499999999999"/>
    <x v="2625"/>
    <n v="-1"/>
    <n v="0"/>
    <s v="NA"/>
    <n v="0"/>
    <n v="0"/>
    <n v="0"/>
    <n v="49.578749999999999"/>
    <n v="-57.841875000000002"/>
    <n v="5.5087499999999991"/>
    <n v="2.7543750000000031"/>
  </r>
  <r>
    <x v="4"/>
    <s v="paris airports"/>
    <s v="Broad"/>
    <x v="12"/>
    <s v="Paris"/>
    <s v="Position 5-10 Bid Strategy"/>
    <n v="10"/>
    <n v="21"/>
    <n v="60.987499912500006"/>
    <n v="2.9041666625000002"/>
    <n v="1102"/>
    <n v="1.90562613430127E-2"/>
    <n v="1.1174773139745899"/>
    <n v="0"/>
    <n v="0"/>
    <n v="0"/>
    <n v="60.987499912500006"/>
    <x v="2626"/>
    <n v="-1"/>
    <n v="0"/>
    <s v="NA"/>
    <n v="0"/>
    <n v="0"/>
    <n v="0"/>
    <n v="54.888749921250003"/>
    <n v="-64.036874908125014"/>
    <n v="6.0987499912500027"/>
    <n v="3.0493749956250085"/>
  </r>
  <r>
    <x v="4"/>
    <s v="nice airfare"/>
    <s v="Broad"/>
    <x v="18"/>
    <s v="Nice"/>
    <s v="Position 2-5 Bid Strategy"/>
    <n v="10"/>
    <n v="41"/>
    <n v="61.212499799999996"/>
    <n v="1.4929877999999999"/>
    <n v="195"/>
    <n v="0.21025641025641001"/>
    <n v="1.02564102564103"/>
    <n v="0"/>
    <n v="0"/>
    <n v="0"/>
    <n v="61.212499799999996"/>
    <x v="2627"/>
    <n v="-1"/>
    <n v="0"/>
    <s v="NA"/>
    <n v="0"/>
    <n v="0"/>
    <n v="0"/>
    <n v="55.091249819999994"/>
    <n v="-64.273124789999997"/>
    <n v="6.1212499800000018"/>
    <n v="3.0606249900000009"/>
  </r>
  <r>
    <x v="4"/>
    <s v="paris travel deal"/>
    <s v="Broad"/>
    <x v="12"/>
    <s v="Paris"/>
    <s v="Position 5-10 Bid Strategy"/>
    <n v="10"/>
    <n v="13"/>
    <n v="61.962499949999994"/>
    <n v="4.7663461499999995"/>
    <n v="139"/>
    <n v="9.3525179856115095E-2"/>
    <n v="1.7240287769784199"/>
    <n v="0"/>
    <n v="0"/>
    <n v="0"/>
    <n v="61.962499949999994"/>
    <x v="2628"/>
    <n v="-1"/>
    <n v="0"/>
    <s v="NA"/>
    <n v="0"/>
    <n v="0"/>
    <n v="0"/>
    <n v="55.766249954999999"/>
    <n v="-65.060624947500003"/>
    <n v="6.1962499949999952"/>
    <n v="3.0981249975000082"/>
  </r>
  <r>
    <x v="4"/>
    <s v="uk tickets"/>
    <s v="Broad"/>
    <x v="13"/>
    <s v="Google|UK"/>
    <s v="Position 5-10 Bid Strategy"/>
    <n v="10"/>
    <n v="11"/>
    <n v="62.837499999999999"/>
    <n v="5.7125000000000004"/>
    <n v="403"/>
    <n v="2.7295285359801504E-2"/>
    <n v="1.3488833746898301"/>
    <n v="0"/>
    <n v="0"/>
    <n v="0"/>
    <n v="62.837499999999999"/>
    <x v="2629"/>
    <n v="-1"/>
    <n v="0"/>
    <s v="NA"/>
    <n v="0"/>
    <n v="0"/>
    <n v="0"/>
    <n v="56.553750000000001"/>
    <n v="-65.979375000000005"/>
    <n v="6.2837499999999977"/>
    <n v="3.141875000000006"/>
  </r>
  <r>
    <x v="4"/>
    <s v="visit paris"/>
    <s v="Broad"/>
    <x v="12"/>
    <s v="Paris"/>
    <s v="Position 5-10 Bid Strategy"/>
    <n v="10"/>
    <n v="26"/>
    <n v="62.949999774999995"/>
    <n v="2.4211538374999999"/>
    <n v="2004"/>
    <n v="1.29740518962076E-2"/>
    <n v="1.30233532934132"/>
    <n v="0"/>
    <n v="0"/>
    <n v="0"/>
    <n v="62.949999774999995"/>
    <x v="2630"/>
    <n v="-1"/>
    <n v="0"/>
    <s v="NA"/>
    <n v="0"/>
    <n v="0"/>
    <n v="0"/>
    <n v="56.654999797499997"/>
    <n v="-66.097499763749994"/>
    <n v="6.2949999774999981"/>
    <n v="3.147499988749999"/>
  </r>
  <r>
    <x v="4"/>
    <s v="uk airfares"/>
    <s v="Broad"/>
    <x v="13"/>
    <s v="Google|UK"/>
    <s v="Position 5-10 Bid Strategy"/>
    <n v="10"/>
    <n v="15"/>
    <n v="69.312499874999986"/>
    <n v="4.6208333249999995"/>
    <n v="128"/>
    <n v="0.1171875"/>
    <n v="1.3328125"/>
    <n v="0"/>
    <n v="0"/>
    <n v="0"/>
    <n v="69.312499874999986"/>
    <x v="2631"/>
    <n v="-1"/>
    <n v="0"/>
    <s v="NA"/>
    <n v="0"/>
    <n v="0"/>
    <n v="0"/>
    <n v="62.38124988749999"/>
    <n v="-72.778124868749984"/>
    <n v="6.9312499874999958"/>
    <n v="3.4656249937499979"/>
  </r>
  <r>
    <x v="4"/>
    <s v="nice cheap flight"/>
    <s v="Broad"/>
    <x v="18"/>
    <s v="Nice"/>
    <s v="Position 2-5 Bid Strategy"/>
    <n v="10"/>
    <n v="37"/>
    <n v="72.349999800000006"/>
    <n v="1.9554054000000001"/>
    <n v="227"/>
    <n v="0.16299559471365602"/>
    <n v="1.0568281938326001"/>
    <n v="0"/>
    <n v="0"/>
    <n v="0"/>
    <n v="72.349999800000006"/>
    <x v="2632"/>
    <n v="-1"/>
    <n v="0"/>
    <s v="NA"/>
    <n v="0"/>
    <n v="0"/>
    <n v="0"/>
    <n v="65.114999820000008"/>
    <n v="-75.967499790000005"/>
    <n v="7.2349999799999978"/>
    <n v="3.6174999899999989"/>
  </r>
  <r>
    <x v="4"/>
    <s v="paris tourism"/>
    <s v="Broad"/>
    <x v="12"/>
    <s v="Paris"/>
    <s v="Position 5-10 Bid Strategy"/>
    <n v="10"/>
    <n v="28"/>
    <n v="80.712499699999995"/>
    <n v="2.882589275"/>
    <n v="4003"/>
    <n v="6.9947539345490894E-3"/>
    <n v="1.3602198351236601"/>
    <n v="0"/>
    <n v="0"/>
    <n v="0"/>
    <n v="80.712499699999995"/>
    <x v="2633"/>
    <n v="-1"/>
    <n v="0"/>
    <s v="NA"/>
    <n v="0"/>
    <n v="0"/>
    <n v="0"/>
    <n v="72.641249729999998"/>
    <n v="-84.748124684999993"/>
    <n v="8.0712499699999967"/>
    <n v="4.0356249849999983"/>
  </r>
  <r>
    <x v="4"/>
    <s v="paris airport"/>
    <s v="Broad"/>
    <x v="12"/>
    <s v="Paris"/>
    <s v="Position 5-10 Bid Strategy"/>
    <n v="10"/>
    <n v="25"/>
    <n v="81.0625"/>
    <n v="3.2425000000000002"/>
    <n v="3134"/>
    <n v="7.9770261646458195E-3"/>
    <n v="1.43185705169113"/>
    <n v="0"/>
    <n v="0"/>
    <n v="0"/>
    <n v="81.0625"/>
    <x v="2634"/>
    <n v="-1"/>
    <n v="0"/>
    <s v="NA"/>
    <n v="0"/>
    <n v="0"/>
    <n v="0"/>
    <n v="72.956249999999997"/>
    <n v="-85.115625000000009"/>
    <n v="8.1062500000000028"/>
    <n v="4.0531250000000085"/>
  </r>
  <r>
    <x v="4"/>
    <s v="nice airport"/>
    <s v="Broad"/>
    <x v="18"/>
    <s v="Nice"/>
    <s v="Position 2-5 Bid Strategy"/>
    <n v="10"/>
    <n v="25"/>
    <n v="84.025000000000006"/>
    <n v="3.3610000000000002"/>
    <n v="3707"/>
    <n v="6.7439978419206901E-3"/>
    <n v="1.41213380091718"/>
    <n v="0"/>
    <n v="0"/>
    <n v="0"/>
    <n v="84.025000000000006"/>
    <x v="2635"/>
    <n v="-1"/>
    <n v="0"/>
    <s v="NA"/>
    <n v="0"/>
    <n v="0"/>
    <n v="0"/>
    <n v="75.622500000000002"/>
    <n v="-88.226250000000007"/>
    <n v="8.4025000000000034"/>
    <n v="4.2012500000000017"/>
  </r>
  <r>
    <x v="4"/>
    <s v="france fare"/>
    <s v="Broad"/>
    <x v="12"/>
    <s v="France"/>
    <s v="Pos 3-6"/>
    <n v="10"/>
    <n v="33"/>
    <n v="95.599999687500002"/>
    <n v="2.8969696874999999"/>
    <n v="1028"/>
    <n v="3.2101167315175101E-2"/>
    <n v="1.2013618677042801"/>
    <n v="0"/>
    <n v="0"/>
    <n v="0"/>
    <n v="95.599999687500002"/>
    <x v="2636"/>
    <n v="-1"/>
    <n v="0"/>
    <s v="NA"/>
    <n v="0"/>
    <n v="0"/>
    <n v="0"/>
    <n v="86.039999718750011"/>
    <n v="-100.37999967187501"/>
    <n v="9.5599999687499917"/>
    <n v="4.7799999843750101"/>
  </r>
  <r>
    <x v="4"/>
    <s v="france airport"/>
    <s v="Broad"/>
    <x v="12"/>
    <s v="France"/>
    <s v="Pos 3-6"/>
    <n v="10"/>
    <n v="36"/>
    <n v="95.687499599999995"/>
    <n v="2.6579861"/>
    <n v="2391"/>
    <n v="1.5056461731493101E-2"/>
    <n v="1.17102049351736"/>
    <n v="0"/>
    <n v="0"/>
    <n v="0"/>
    <n v="95.687499599999995"/>
    <x v="2637"/>
    <n v="-1"/>
    <n v="0"/>
    <s v="NA"/>
    <n v="0"/>
    <n v="0"/>
    <n v="0"/>
    <n v="86.118749640000004"/>
    <n v="-100.47187458000001"/>
    <n v="9.568749959999991"/>
    <n v="4.7843749800000097"/>
  </r>
  <r>
    <x v="4"/>
    <s v="france travel agency"/>
    <s v="Broad"/>
    <x v="12"/>
    <s v="France"/>
    <s v="Pos 3-6"/>
    <n v="10"/>
    <n v="23"/>
    <n v="96.96249983749999"/>
    <n v="4.2157608624999998"/>
    <n v="593"/>
    <n v="3.87858347386172E-2"/>
    <n v="1.2163406408094399"/>
    <n v="0"/>
    <n v="0"/>
    <n v="0"/>
    <n v="96.96249983749999"/>
    <x v="2638"/>
    <n v="-1"/>
    <n v="0"/>
    <s v="NA"/>
    <n v="0"/>
    <n v="0"/>
    <n v="0"/>
    <n v="87.266249853749997"/>
    <n v="-101.810624829375"/>
    <n v="9.6962499837499934"/>
    <n v="4.8481249918750109"/>
  </r>
  <r>
    <x v="4"/>
    <s v="france ticket"/>
    <s v="Broad"/>
    <x v="12"/>
    <s v="France"/>
    <s v="Pos 3-6"/>
    <n v="10"/>
    <n v="27"/>
    <n v="97.399999800000003"/>
    <n v="3.6074074"/>
    <n v="1647"/>
    <n v="1.63934426229508E-2"/>
    <n v="1.2553309046751699"/>
    <n v="0"/>
    <n v="0"/>
    <n v="0"/>
    <n v="97.399999800000003"/>
    <x v="2639"/>
    <n v="-1"/>
    <n v="0"/>
    <s v="NA"/>
    <n v="0"/>
    <n v="0"/>
    <n v="0"/>
    <n v="87.65999982000001"/>
    <n v="-102.26999979000001"/>
    <n v="9.7399999799999932"/>
    <n v="4.8699999900000108"/>
  </r>
  <r>
    <x v="4"/>
    <s v="lyon cheap flights"/>
    <s v="Broad"/>
    <x v="18"/>
    <s v="Lyon"/>
    <s v="Position 2-5 Bid Strategy"/>
    <n v="10"/>
    <n v="48"/>
    <n v="98.924999999999997"/>
    <n v="2.0609375000000001"/>
    <n v="373"/>
    <n v="0.12868632707774799"/>
    <n v="1.0737265415549599"/>
    <n v="0"/>
    <n v="0"/>
    <n v="0"/>
    <n v="98.924999999999997"/>
    <x v="2640"/>
    <n v="-1"/>
    <n v="0"/>
    <s v="NA"/>
    <n v="0"/>
    <n v="0"/>
    <n v="0"/>
    <n v="89.032499999999999"/>
    <n v="-103.87125"/>
    <n v="9.8924999999999983"/>
    <n v="4.9462500000000063"/>
  </r>
  <r>
    <x v="4"/>
    <s v="marseille flights"/>
    <s v="Broad"/>
    <x v="18"/>
    <s v="Marseille"/>
    <s v="Position 2-5 Bid Strategy"/>
    <n v="10"/>
    <n v="43"/>
    <n v="101.03749989999999"/>
    <n v="2.3497092999999998"/>
    <n v="359"/>
    <n v="0.11977715877437299"/>
    <n v="1.1635097493036199"/>
    <n v="0"/>
    <n v="0"/>
    <n v="0"/>
    <n v="101.03749989999999"/>
    <x v="2641"/>
    <n v="-1"/>
    <n v="0"/>
    <s v="NA"/>
    <n v="0"/>
    <n v="0"/>
    <n v="0"/>
    <n v="90.933749909999989"/>
    <n v="-106.08937489499999"/>
    <n v="10.103749989999997"/>
    <n v="5.0518749950000057"/>
  </r>
  <r>
    <x v="4"/>
    <s v="nice tickets"/>
    <s v="Broad"/>
    <x v="18"/>
    <s v="Nice"/>
    <s v="Position 2-5 Bid Strategy"/>
    <n v="10"/>
    <n v="34"/>
    <n v="107.4999998"/>
    <n v="3.1617647"/>
    <n v="1144"/>
    <n v="2.9720279720279699E-2"/>
    <n v="1.17773601398601"/>
    <n v="0"/>
    <n v="0"/>
    <n v="0"/>
    <n v="107.4999998"/>
    <x v="2642"/>
    <n v="-1"/>
    <n v="0"/>
    <s v="NA"/>
    <n v="0"/>
    <n v="0"/>
    <n v="0"/>
    <n v="96.749999819999999"/>
    <n v="-112.87499979"/>
    <n v="10.749999979999998"/>
    <n v="5.3749999900000063"/>
  </r>
  <r>
    <x v="4"/>
    <s v="france cheap flight"/>
    <s v="Broad"/>
    <x v="12"/>
    <s v="France"/>
    <s v="Pos 3-6"/>
    <n v="10"/>
    <n v="41"/>
    <n v="115.13749970000001"/>
    <n v="2.8082317000000003"/>
    <n v="704"/>
    <n v="5.8238636363636402E-2"/>
    <n v="1.2337926136363599"/>
    <n v="0"/>
    <n v="0"/>
    <n v="0"/>
    <n v="115.13749970000001"/>
    <x v="2643"/>
    <n v="-1"/>
    <n v="0"/>
    <s v="NA"/>
    <n v="0"/>
    <n v="0"/>
    <n v="0"/>
    <n v="103.62374973000001"/>
    <n v="-120.89437468500002"/>
    <n v="11.513749969999992"/>
    <n v="5.7568749850000103"/>
  </r>
  <r>
    <x v="4"/>
    <s v="nice flight"/>
    <s v="Broad"/>
    <x v="18"/>
    <s v="Nice"/>
    <s v="Postiion 1-4 Bid Strategy"/>
    <n v="10"/>
    <n v="57"/>
    <n v="124.3999998375"/>
    <n v="2.1824561375"/>
    <n v="1067"/>
    <n v="5.3420805998125598E-2"/>
    <n v="1.15107778819119"/>
    <n v="0"/>
    <n v="0"/>
    <n v="0"/>
    <n v="124.3999998375"/>
    <x v="2644"/>
    <n v="-1"/>
    <n v="0"/>
    <s v="NA"/>
    <n v="0"/>
    <n v="0"/>
    <n v="0"/>
    <n v="111.95999985375001"/>
    <n v="-130.61999982937502"/>
    <n v="12.439999983749999"/>
    <n v="6.2199999918750137"/>
  </r>
  <r>
    <x v="4"/>
    <s v="paris france travel"/>
    <s v="Broad"/>
    <x v="12"/>
    <s v="Paris"/>
    <s v="Position 5-10 Bid Strategy"/>
    <n v="10"/>
    <n v="45"/>
    <n v="136.14999975000001"/>
    <n v="3.02555555"/>
    <n v="4349"/>
    <n v="1.0347206254311301E-2"/>
    <n v="1.5227017705219601"/>
    <n v="0"/>
    <n v="0"/>
    <n v="0"/>
    <n v="136.14999975000001"/>
    <x v="2645"/>
    <n v="-1"/>
    <n v="0"/>
    <s v="NA"/>
    <n v="0"/>
    <n v="0"/>
    <n v="0"/>
    <n v="122.534999775"/>
    <n v="-142.9574997375"/>
    <n v="13.614999975000003"/>
    <n v="6.8074999874999946"/>
  </r>
  <r>
    <x v="4"/>
    <s v="france plane tickets"/>
    <s v="Broad"/>
    <x v="12"/>
    <s v="France"/>
    <s v="Pos 3-6"/>
    <n v="10"/>
    <n v="30"/>
    <n v="137.56249987500001"/>
    <n v="4.5854166625000001"/>
    <n v="336"/>
    <n v="8.9285714285714302E-2"/>
    <n v="1.69342261904762"/>
    <n v="0"/>
    <n v="0"/>
    <n v="0"/>
    <n v="137.56249987500001"/>
    <x v="2646"/>
    <n v="-1"/>
    <n v="0"/>
    <s v="NA"/>
    <n v="0"/>
    <n v="0"/>
    <n v="0"/>
    <n v="123.80624988750002"/>
    <n v="-144.44062486875004"/>
    <n v="13.756249987499999"/>
    <n v="6.8781249937500206"/>
  </r>
  <r>
    <x v="4"/>
    <s v="paris cheap ticket"/>
    <s v="Broad"/>
    <x v="12"/>
    <s v="Paris"/>
    <s v="Position 5-10 Bid Strategy"/>
    <n v="10"/>
    <n v="55"/>
    <n v="141.31249962499999"/>
    <n v="2.5693181749999998"/>
    <n v="396"/>
    <n v="0.13888888888888901"/>
    <n v="1.33222222222222"/>
    <n v="0"/>
    <n v="0"/>
    <n v="0"/>
    <n v="141.31249962499999"/>
    <x v="2647"/>
    <n v="-1"/>
    <n v="0"/>
    <s v="NA"/>
    <n v="0"/>
    <n v="0"/>
    <n v="0"/>
    <n v="127.18124966249999"/>
    <n v="-148.37812460625"/>
    <n v="14.131249962499993"/>
    <n v="7.0656249812500107"/>
  </r>
  <r>
    <x v="4"/>
    <s v="france fares"/>
    <s v="Broad"/>
    <x v="12"/>
    <s v="France"/>
    <s v="Pos 3-6"/>
    <n v="10"/>
    <n v="59"/>
    <n v="155.23749968749999"/>
    <n v="2.6311440624999998"/>
    <n v="1286"/>
    <n v="4.5878693623639194E-2"/>
    <n v="1.40373250388802"/>
    <n v="0"/>
    <n v="0"/>
    <n v="0"/>
    <n v="155.23749968749999"/>
    <x v="2648"/>
    <n v="-1"/>
    <n v="0"/>
    <s v="NA"/>
    <n v="0"/>
    <n v="0"/>
    <n v="0"/>
    <n v="139.71374971874999"/>
    <n v="-162.99937467187499"/>
    <n v="15.523749968749996"/>
    <n v="7.7618749843749981"/>
  </r>
  <r>
    <x v="4"/>
    <s v="paris fare"/>
    <s v="Broad"/>
    <x v="12"/>
    <s v="Paris"/>
    <s v="Position 5-10 Bid Strategy"/>
    <n v="10"/>
    <n v="76"/>
    <n v="173.52499930000002"/>
    <n v="2.2832236750000003"/>
    <n v="1250"/>
    <n v="6.08E-2"/>
    <n v="1.246256"/>
    <n v="0"/>
    <n v="0"/>
    <n v="0"/>
    <n v="173.52499930000002"/>
    <x v="2649"/>
    <n v="-1"/>
    <n v="0"/>
    <s v="NA"/>
    <n v="0"/>
    <n v="0"/>
    <n v="0"/>
    <n v="156.17249937000003"/>
    <n v="-182.20124926500003"/>
    <n v="17.352499929999993"/>
    <n v="8.6762499650000109"/>
  </r>
  <r>
    <x v="4"/>
    <s v="bordeaux flights"/>
    <s v="Broad"/>
    <x v="18"/>
    <s v="Bordeaux"/>
    <s v="Position 2-5 Bid Strategy"/>
    <n v="10"/>
    <n v="57"/>
    <n v="175.01249932500002"/>
    <n v="3.0703947250000003"/>
    <n v="663"/>
    <n v="8.597285067873299E-2"/>
    <n v="1.2995475113122199"/>
    <n v="0"/>
    <n v="0"/>
    <n v="0"/>
    <n v="175.01249932500002"/>
    <x v="2650"/>
    <n v="-1"/>
    <n v="0"/>
    <s v="NA"/>
    <n v="0"/>
    <n v="0"/>
    <n v="0"/>
    <n v="157.51124939250002"/>
    <n v="-183.76312429125002"/>
    <n v="17.501249932500002"/>
    <n v="8.7506249662500011"/>
  </r>
  <r>
    <x v="4"/>
    <s v="france holidays"/>
    <s v="Broad"/>
    <x v="12"/>
    <s v="France"/>
    <s v="Pos 3-6"/>
    <n v="10"/>
    <n v="44"/>
    <n v="177.34999974999999"/>
    <n v="4.0306818125000001"/>
    <n v="2997"/>
    <n v="1.46813480146813E-2"/>
    <n v="2.67618618618619"/>
    <n v="0"/>
    <n v="0"/>
    <n v="0"/>
    <n v="177.34999974999999"/>
    <x v="2651"/>
    <n v="-1"/>
    <n v="0"/>
    <s v="NA"/>
    <n v="0"/>
    <n v="0"/>
    <n v="0"/>
    <n v="159.614999775"/>
    <n v="-186.21749973749999"/>
    <n v="17.734999974999994"/>
    <n v="8.8674999874999969"/>
  </r>
  <r>
    <x v="4"/>
    <s v="bordeaux cheap flights"/>
    <s v="Broad"/>
    <x v="18"/>
    <s v="Bordeaux"/>
    <s v="Position 2-5 Bid Strategy"/>
    <n v="10"/>
    <n v="59"/>
    <n v="187.27499971250003"/>
    <n v="3.1741525375000004"/>
    <n v="432"/>
    <n v="0.13657407407407399"/>
    <n v="1.10347222222222"/>
    <n v="0"/>
    <n v="0"/>
    <n v="0"/>
    <n v="187.27499971250003"/>
    <x v="2652"/>
    <n v="-1"/>
    <n v="0"/>
    <s v="NA"/>
    <n v="0"/>
    <n v="0"/>
    <n v="0"/>
    <n v="168.54749974125002"/>
    <n v="-196.63874969812505"/>
    <n v="18.727499971250012"/>
    <n v="9.3637499856250201"/>
  </r>
  <r>
    <x v="4"/>
    <s v="lyon flights"/>
    <s v="Broad"/>
    <x v="18"/>
    <s v="Lyon"/>
    <s v="Position 2-5 Bid Strategy"/>
    <n v="10"/>
    <n v="76"/>
    <n v="197.21249974999998"/>
    <n v="2.5949013124999998"/>
    <n v="819"/>
    <n v="9.2796092796092799E-2"/>
    <n v="1.1639804639804601"/>
    <n v="0"/>
    <n v="0"/>
    <n v="0"/>
    <n v="197.21249974999998"/>
    <x v="2653"/>
    <n v="-1"/>
    <n v="0"/>
    <s v="NA"/>
    <n v="0"/>
    <n v="0"/>
    <n v="0"/>
    <n v="177.49124977499997"/>
    <n v="-207.0731247375"/>
    <n v="19.721249975000006"/>
    <n v="9.8606249875000174"/>
  </r>
  <r>
    <x v="4"/>
    <s v="nice cheap flights"/>
    <s v="Broad"/>
    <x v="18"/>
    <s v="Nice"/>
    <s v="Position 2-5 Bid Strategy"/>
    <n v="10"/>
    <n v="82"/>
    <n v="209.1"/>
    <n v="2.5499999999999998"/>
    <n v="559"/>
    <n v="0.146690518783542"/>
    <n v="1.31105545617174"/>
    <n v="0"/>
    <n v="0"/>
    <n v="0"/>
    <n v="209.1"/>
    <x v="2654"/>
    <n v="-1"/>
    <n v="0"/>
    <s v="NA"/>
    <n v="0"/>
    <n v="0"/>
    <n v="0"/>
    <n v="188.19"/>
    <n v="-219.55500000000001"/>
    <n v="20.909999999999997"/>
    <n v="10.455000000000013"/>
  </r>
  <r>
    <x v="4"/>
    <s v="trip to france"/>
    <s v="Broad"/>
    <x v="12"/>
    <s v="France"/>
    <s v="Pos 3-6"/>
    <n v="10"/>
    <n v="44"/>
    <n v="213.1499997"/>
    <n v="4.8443181749999997"/>
    <n v="1502"/>
    <n v="2.9294274300932101E-2"/>
    <n v="1.55490679094541"/>
    <n v="0"/>
    <n v="0"/>
    <n v="0"/>
    <n v="213.1499997"/>
    <x v="2655"/>
    <n v="-1"/>
    <n v="0"/>
    <s v="NA"/>
    <n v="0"/>
    <n v="0"/>
    <n v="0"/>
    <n v="191.83499972999999"/>
    <n v="-223.80749968500001"/>
    <n v="21.314999970000002"/>
    <n v="10.657499985000015"/>
  </r>
  <r>
    <x v="4"/>
    <s v="paris trip"/>
    <s v="Broad"/>
    <x v="12"/>
    <s v="Paris"/>
    <s v="Position 5-10 Bid Strategy"/>
    <n v="10"/>
    <n v="58"/>
    <n v="216.02499982500001"/>
    <n v="3.7245689625000002"/>
    <n v="1944"/>
    <n v="2.9835390946502099E-2"/>
    <n v="1.5076440329218099"/>
    <n v="0"/>
    <n v="0"/>
    <n v="0"/>
    <n v="216.02499982500001"/>
    <x v="2656"/>
    <n v="-1"/>
    <n v="0"/>
    <s v="NA"/>
    <n v="0"/>
    <n v="0"/>
    <n v="0"/>
    <n v="194.4224998425"/>
    <n v="-226.82624981625003"/>
    <n v="21.602499982500007"/>
    <n v="10.801249991250018"/>
  </r>
  <r>
    <x v="4"/>
    <s v="france airlines"/>
    <s v="Broad"/>
    <x v="12"/>
    <s v="France"/>
    <s v="Pos 3-6"/>
    <n v="10"/>
    <n v="90"/>
    <n v="217.08749925000001"/>
    <n v="2.4120833250000002"/>
    <n v="3575"/>
    <n v="2.5174825174825201E-2"/>
    <n v="1.2982937062937101"/>
    <n v="0"/>
    <n v="0"/>
    <n v="0"/>
    <n v="217.08749925000001"/>
    <x v="2657"/>
    <n v="-1"/>
    <n v="0"/>
    <s v="NA"/>
    <n v="0"/>
    <n v="0"/>
    <n v="0"/>
    <n v="195.378749325"/>
    <n v="-227.94187421250001"/>
    <n v="21.708749925000006"/>
    <n v="10.854374962500003"/>
  </r>
  <r>
    <x v="4"/>
    <s v="trips to france"/>
    <s v="Broad"/>
    <x v="12"/>
    <s v="France"/>
    <s v="Pos 3-6"/>
    <n v="10"/>
    <n v="45"/>
    <n v="229.47499968750003"/>
    <n v="5.0994444375000008"/>
    <n v="1915"/>
    <n v="2.34986945169713E-2"/>
    <n v="2.4540783289817201"/>
    <n v="0"/>
    <n v="0"/>
    <n v="0"/>
    <n v="229.47499968750003"/>
    <x v="2658"/>
    <n v="-1"/>
    <n v="0"/>
    <s v="NA"/>
    <n v="0"/>
    <n v="0"/>
    <n v="0"/>
    <n v="206.52749971875002"/>
    <n v="-240.94874967187505"/>
    <n v="22.947499968750009"/>
    <n v="11.473749984375019"/>
  </r>
  <r>
    <x v="4"/>
    <s v="travel to nice"/>
    <s v="Broad"/>
    <x v="18"/>
    <s v="Nice"/>
    <s v="Postiion 1-4 Bid Strategy"/>
    <n v="10"/>
    <n v="104"/>
    <n v="233.72499930000004"/>
    <n v="2.2473557625000002"/>
    <n v="1686"/>
    <n v="6.1684460260972705E-2"/>
    <n v="1.2351957295373699"/>
    <n v="0"/>
    <n v="0"/>
    <n v="0"/>
    <n v="233.72499930000004"/>
    <x v="2659"/>
    <n v="-1"/>
    <n v="0"/>
    <s v="NA"/>
    <n v="0"/>
    <n v="0"/>
    <n v="0"/>
    <n v="210.35249937000003"/>
    <n v="-245.41124926500004"/>
    <n v="23.372499930000004"/>
    <n v="11.686249965000002"/>
  </r>
  <r>
    <x v="4"/>
    <s v="paris ticket"/>
    <s v="Broad"/>
    <x v="12"/>
    <s v="Paris"/>
    <s v="Position 5-10 Bid Strategy"/>
    <n v="10"/>
    <n v="112"/>
    <n v="241.57499939999997"/>
    <n v="2.1569196374999997"/>
    <n v="2308"/>
    <n v="4.8526863084922003E-2"/>
    <n v="1.38960571923743"/>
    <n v="0"/>
    <n v="0"/>
    <n v="0"/>
    <n v="241.57499939999997"/>
    <x v="2660"/>
    <n v="-1"/>
    <n v="0"/>
    <s v="NA"/>
    <n v="0"/>
    <n v="0"/>
    <n v="0"/>
    <n v="217.41749945999999"/>
    <n v="-253.65374936999999"/>
    <n v="24.15749993999998"/>
    <n v="12.078749970000018"/>
  </r>
  <r>
    <x v="4"/>
    <s v="france cheap ticket"/>
    <s v="Broad"/>
    <x v="12"/>
    <s v="France"/>
    <s v="Pos 3-6"/>
    <n v="10"/>
    <n v="102"/>
    <n v="291.93749969999999"/>
    <n v="2.86213235"/>
    <n v="668"/>
    <n v="0.15269461077844299"/>
    <n v="1.2221257485029899"/>
    <n v="0"/>
    <n v="0"/>
    <n v="0"/>
    <n v="291.93749969999999"/>
    <x v="2661"/>
    <n v="-1"/>
    <n v="0"/>
    <s v="NA"/>
    <n v="0"/>
    <n v="0"/>
    <n v="0"/>
    <n v="262.74374972999999"/>
    <n v="-306.53437468499999"/>
    <n v="29.193749969999999"/>
    <n v="14.596874984999999"/>
  </r>
  <r>
    <x v="4"/>
    <s v="france trip"/>
    <s v="Broad"/>
    <x v="12"/>
    <s v="France"/>
    <s v="Pos 3-6"/>
    <n v="10"/>
    <n v="61"/>
    <n v="309.98749953750001"/>
    <n v="5.0817622875000001"/>
    <n v="2117"/>
    <n v="2.8814359943315999E-2"/>
    <n v="1.4200236183278201"/>
    <n v="0"/>
    <n v="0"/>
    <n v="0"/>
    <n v="309.98749953750001"/>
    <x v="2662"/>
    <n v="-1"/>
    <n v="0"/>
    <s v="NA"/>
    <n v="0"/>
    <n v="0"/>
    <n v="0"/>
    <n v="278.98874958375001"/>
    <n v="-325.48687451437502"/>
    <n v="30.998749953750007"/>
    <n v="15.499374976875004"/>
  </r>
  <r>
    <x v="4"/>
    <s v="flight to nice"/>
    <s v="Broad"/>
    <x v="18"/>
    <s v="Nice"/>
    <s v="Position 2-5 Bid Strategy"/>
    <n v="10"/>
    <n v="151"/>
    <n v="310.44999963750001"/>
    <n v="2.0559602625000002"/>
    <n v="932"/>
    <n v="0.16201716738197403"/>
    <n v="1.12851931330472"/>
    <n v="0"/>
    <n v="0"/>
    <n v="0"/>
    <n v="310.44999963750001"/>
    <x v="2663"/>
    <n v="-1"/>
    <n v="0"/>
    <s v="NA"/>
    <n v="0"/>
    <n v="0"/>
    <n v="0"/>
    <n v="279.40499967375001"/>
    <n v="-325.97249961937501"/>
    <n v="31.044999963750001"/>
    <n v="15.522499981875001"/>
  </r>
  <r>
    <x v="4"/>
    <s v="nice travel"/>
    <s v="Broad"/>
    <x v="18"/>
    <s v="Nice"/>
    <s v="Postiion 1-4 Bid Strategy"/>
    <n v="10"/>
    <n v="69"/>
    <n v="316.62499976250001"/>
    <n v="4.5887681125000004"/>
    <n v="2788"/>
    <n v="2.47489239598278E-2"/>
    <n v="1.4140423242467699"/>
    <n v="0"/>
    <n v="0"/>
    <n v="0"/>
    <n v="316.62499976250001"/>
    <x v="2664"/>
    <n v="-1"/>
    <n v="0"/>
    <s v="NA"/>
    <n v="0"/>
    <n v="0"/>
    <n v="0"/>
    <n v="284.96249978625002"/>
    <n v="-332.45624975062503"/>
    <n v="31.66249997624999"/>
    <n v="15.831249988125023"/>
  </r>
  <r>
    <x v="4"/>
    <s v="paris fares"/>
    <s v="Broad"/>
    <x v="12"/>
    <s v="Paris"/>
    <s v="Position 5-10 Bid Strategy"/>
    <n v="10"/>
    <n v="122"/>
    <n v="329.07499962499998"/>
    <n v="2.6973360624999998"/>
    <n v="1183"/>
    <n v="0.10312764158918"/>
    <n v="1.3342349957734601"/>
    <n v="0"/>
    <n v="0"/>
    <n v="0"/>
    <n v="329.07499962499998"/>
    <x v="2665"/>
    <n v="-1"/>
    <n v="0"/>
    <s v="NA"/>
    <n v="0"/>
    <n v="0"/>
    <n v="0"/>
    <n v="296.16749966250001"/>
    <n v="-345.52874960625002"/>
    <n v="32.907499962499969"/>
    <n v="16.453749981250041"/>
  </r>
  <r>
    <x v="4"/>
    <s v="trip to paris"/>
    <s v="Broad"/>
    <x v="12"/>
    <s v="Paris"/>
    <s v="Position 5-10 Bid Strategy"/>
    <n v="10"/>
    <n v="117"/>
    <n v="393.3624985875"/>
    <n v="3.3620726374999998"/>
    <n v="1853"/>
    <n v="6.3140852671343797E-2"/>
    <n v="1.5119805720453301"/>
    <n v="0"/>
    <n v="0"/>
    <n v="0"/>
    <n v="393.3624985875"/>
    <x v="2666"/>
    <n v="-1"/>
    <n v="0"/>
    <s v="NA"/>
    <n v="0"/>
    <n v="0"/>
    <n v="0"/>
    <n v="354.02624872875003"/>
    <n v="-413.03062351687504"/>
    <n v="39.336249858749966"/>
    <n v="19.66812492937504"/>
  </r>
  <r>
    <x v="4"/>
    <s v="flights to uk"/>
    <s v="Broad"/>
    <x v="13"/>
    <s v="Google|UK"/>
    <s v="Position 5-10 Bid Strategy"/>
    <n v="10"/>
    <n v="102"/>
    <n v="416.11249987499997"/>
    <n v="4.0795343124999999"/>
    <n v="3102"/>
    <n v="3.2882011605415901E-2"/>
    <n v="2.1960670535138598"/>
    <n v="0"/>
    <n v="0"/>
    <n v="0"/>
    <n v="416.11249987499997"/>
    <x v="2667"/>
    <n v="-1"/>
    <n v="0"/>
    <s v="NA"/>
    <n v="0"/>
    <n v="0"/>
    <n v="0"/>
    <n v="374.50124988749997"/>
    <n v="-436.91812486875"/>
    <n v="41.611249987500003"/>
    <n v="20.80562499375003"/>
  </r>
  <r>
    <x v="4"/>
    <s v="france flight"/>
    <s v="Broad"/>
    <x v="12"/>
    <s v="France"/>
    <s v="Pos 3-6"/>
    <n v="10"/>
    <n v="157"/>
    <n v="444.56249917499997"/>
    <n v="2.8316082749999998"/>
    <n v="4394"/>
    <n v="3.5730541647701404E-2"/>
    <n v="1.2871506599908999"/>
    <n v="0"/>
    <n v="0"/>
    <n v="0"/>
    <n v="444.56249917499997"/>
    <x v="2668"/>
    <n v="-1"/>
    <n v="0"/>
    <s v="NA"/>
    <n v="0"/>
    <n v="0"/>
    <n v="0"/>
    <n v="400.1062492575"/>
    <n v="-466.79062413374999"/>
    <n v="44.456249917499974"/>
    <n v="22.228124958750016"/>
  </r>
  <r>
    <x v="4"/>
    <s v="paris airfare"/>
    <s v="Broad"/>
    <x v="12"/>
    <s v="Paris"/>
    <s v="Position 5-10 Bid Strategy"/>
    <n v="10"/>
    <n v="203"/>
    <n v="463.6499979125"/>
    <n v="2.2839901375"/>
    <n v="2535"/>
    <n v="8.0078895463510893E-2"/>
    <n v="1.4838027613412199"/>
    <n v="0"/>
    <n v="0"/>
    <n v="0"/>
    <n v="463.6499979125"/>
    <x v="2669"/>
    <n v="-1"/>
    <n v="0"/>
    <s v="NA"/>
    <n v="0"/>
    <n v="0"/>
    <n v="0"/>
    <n v="417.28499812125"/>
    <n v="-486.83249780812503"/>
    <n v="46.36499979125"/>
    <n v="23.182499895625028"/>
  </r>
  <r>
    <x v="4"/>
    <s v="paris cheap tickets"/>
    <s v="Broad"/>
    <x v="12"/>
    <s v="Paris"/>
    <s v="Position 5-10 Bid Strategy"/>
    <n v="10"/>
    <n v="160"/>
    <n v="497.35"/>
    <n v="3.1084375"/>
    <n v="2009"/>
    <n v="7.9641612742658005E-2"/>
    <n v="2.2624838227974098"/>
    <n v="0"/>
    <n v="0"/>
    <n v="0"/>
    <n v="497.35"/>
    <x v="2670"/>
    <n v="-1"/>
    <n v="0"/>
    <s v="NA"/>
    <n v="0"/>
    <n v="0"/>
    <n v="0"/>
    <n v="447.61500000000001"/>
    <n v="-522.21750000000009"/>
    <n v="49.735000000000014"/>
    <n v="24.867500000000064"/>
  </r>
  <r>
    <x v="4"/>
    <s v="paris tickets"/>
    <s v="Broad"/>
    <x v="12"/>
    <s v="Paris"/>
    <s v="Position 5-10 Bid Strategy"/>
    <n v="10"/>
    <n v="164"/>
    <n v="501.89999940000001"/>
    <n v="3.0603658500000002"/>
    <n v="6534"/>
    <n v="2.5099479644934201E-2"/>
    <n v="1.9316360575451501"/>
    <n v="0"/>
    <n v="0"/>
    <n v="0"/>
    <n v="501.89999940000001"/>
    <x v="2671"/>
    <n v="-1"/>
    <n v="0"/>
    <s v="NA"/>
    <n v="0"/>
    <n v="0"/>
    <n v="0"/>
    <n v="451.70999946000001"/>
    <n v="-526.99499937000007"/>
    <n v="50.189999940000007"/>
    <n v="25.09499997000006"/>
  </r>
  <r>
    <x v="4"/>
    <s v="fly to paris"/>
    <s v="Broad"/>
    <x v="12"/>
    <s v="Paris"/>
    <s v="Position 5-10 Bid Strategy"/>
    <n v="10"/>
    <n v="261"/>
    <n v="525.987499275"/>
    <n v="2.0152777749999999"/>
    <n v="2252"/>
    <n v="0.115896980461812"/>
    <n v="1.31607904085258"/>
    <n v="0"/>
    <n v="0"/>
    <n v="0"/>
    <n v="525.987499275"/>
    <x v="2672"/>
    <n v="-1"/>
    <n v="0"/>
    <s v="NA"/>
    <n v="0"/>
    <n v="0"/>
    <n v="0"/>
    <n v="473.38874934750004"/>
    <n v="-552.28687423874999"/>
    <n v="52.598749927499966"/>
    <n v="26.299374963749983"/>
  </r>
  <r>
    <x v="4"/>
    <s v="cheap travel france"/>
    <s v="Broad"/>
    <x v="12"/>
    <s v="France"/>
    <s v="Pos 3-6"/>
    <n v="10"/>
    <n v="107"/>
    <n v="566.49999883750002"/>
    <n v="5.2943925125"/>
    <n v="1357"/>
    <n v="7.88504053058217E-2"/>
    <n v="1.7576787030213701"/>
    <n v="0"/>
    <n v="0"/>
    <n v="0"/>
    <n v="566.49999883750002"/>
    <x v="2673"/>
    <n v="-1"/>
    <n v="0"/>
    <s v="NA"/>
    <n v="0"/>
    <n v="0"/>
    <n v="0"/>
    <n v="509.84999895375"/>
    <n v="-594.82499877937505"/>
    <n v="56.649999883750013"/>
    <n v="28.324999941875035"/>
  </r>
  <r>
    <x v="4"/>
    <s v="flights to bordeaux"/>
    <s v="Broad"/>
    <x v="18"/>
    <s v="Bordeaux"/>
    <s v="Position 2-5 Bid Strategy"/>
    <n v="10"/>
    <n v="205"/>
    <n v="666.92499837499997"/>
    <n v="3.253292675"/>
    <n v="1697"/>
    <n v="0.12080141426046"/>
    <n v="1.5285209192692999"/>
    <n v="0"/>
    <n v="0"/>
    <n v="0"/>
    <n v="666.92499837499997"/>
    <x v="2674"/>
    <n v="-1"/>
    <n v="0"/>
    <s v="NA"/>
    <n v="0"/>
    <n v="0"/>
    <n v="0"/>
    <n v="600.23249853749996"/>
    <n v="-700.27124829374998"/>
    <n v="66.692499837500009"/>
    <n v="33.346249918750004"/>
  </r>
  <r>
    <x v="4"/>
    <s v="flights to lyon"/>
    <s v="Broad"/>
    <x v="18"/>
    <s v="Lyon"/>
    <s v="Position 2-5 Bid Strategy"/>
    <n v="10"/>
    <n v="282"/>
    <n v="709.17499942500012"/>
    <n v="2.5148049625000004"/>
    <n v="1936"/>
    <n v="0.14566115702479299"/>
    <n v="1.1358987603305799"/>
    <n v="0"/>
    <n v="0"/>
    <n v="0"/>
    <n v="709.17499942500012"/>
    <x v="2675"/>
    <n v="-1"/>
    <n v="0"/>
    <s v="NA"/>
    <n v="0"/>
    <n v="0"/>
    <n v="0"/>
    <n v="638.25749948250018"/>
    <n v="-744.63374939625021"/>
    <n v="70.917499942499944"/>
    <n v="35.458749971250086"/>
  </r>
  <r>
    <x v="4"/>
    <s v="travel in paris"/>
    <s v="Broad"/>
    <x v="12"/>
    <s v="Paris"/>
    <s v="Position 5-10 Bid Strategy"/>
    <n v="10"/>
    <n v="176"/>
    <n v="723.18749800000012"/>
    <n v="4.1090198750000004"/>
    <n v="4204"/>
    <n v="4.1864890580399605E-2"/>
    <n v="2.2201236917221698"/>
    <n v="0"/>
    <n v="0"/>
    <n v="0"/>
    <n v="723.18749800000012"/>
    <x v="2676"/>
    <n v="-1"/>
    <n v="0"/>
    <s v="NA"/>
    <n v="0"/>
    <n v="0"/>
    <n v="0"/>
    <n v="650.86874820000014"/>
    <n v="-759.34687290000011"/>
    <n v="72.318749799999978"/>
    <n v="36.159374899999989"/>
  </r>
  <r>
    <x v="4"/>
    <s v="trips to paris"/>
    <s v="Broad"/>
    <x v="12"/>
    <s v="Paris"/>
    <s v="Position 5-10 Bid Strategy"/>
    <n v="10"/>
    <n v="256"/>
    <n v="788.25"/>
    <n v="3.0791015625"/>
    <n v="2470"/>
    <n v="0.10364372469635599"/>
    <n v="1.8967368421052599"/>
    <n v="0"/>
    <n v="0"/>
    <n v="0"/>
    <n v="788.25"/>
    <x v="2677"/>
    <n v="-1"/>
    <n v="0"/>
    <s v="NA"/>
    <n v="0"/>
    <n v="0"/>
    <n v="0"/>
    <n v="709.42500000000007"/>
    <n v="-827.66250000000002"/>
    <n v="78.824999999999932"/>
    <n v="39.412500000000023"/>
  </r>
  <r>
    <x v="4"/>
    <s v="paris cheap flight"/>
    <s v="Broad"/>
    <x v="12"/>
    <s v="Paris"/>
    <s v="Position 5-10 Bid Strategy"/>
    <n v="10"/>
    <n v="347"/>
    <n v="1092.012496025"/>
    <n v="3.1470100750000003"/>
    <n v="3816"/>
    <n v="9.0932914046121596E-2"/>
    <n v="1.4629481132075499"/>
    <n v="0"/>
    <n v="0"/>
    <n v="0"/>
    <n v="1092.012496025"/>
    <x v="2678"/>
    <n v="-1"/>
    <n v="0"/>
    <s v="NA"/>
    <n v="0"/>
    <n v="0"/>
    <n v="0"/>
    <n v="982.81124642250006"/>
    <n v="-1146.61312082625"/>
    <n v="109.20124960249996"/>
    <n v="54.600624801249978"/>
  </r>
  <r>
    <x v="4"/>
    <s v="travel to france"/>
    <s v="Broad"/>
    <x v="12"/>
    <s v="France"/>
    <s v="Pos 3-6"/>
    <n v="10"/>
    <n v="289"/>
    <n v="1234.5624969500002"/>
    <n v="4.2718425500000006"/>
    <n v="7101"/>
    <n v="4.0698493169976098E-2"/>
    <n v="2.06049288832559"/>
    <n v="0"/>
    <n v="0"/>
    <n v="0"/>
    <n v="1234.5624969500002"/>
    <x v="2679"/>
    <n v="-1"/>
    <n v="0"/>
    <s v="NA"/>
    <n v="0"/>
    <n v="0"/>
    <n v="0"/>
    <n v="1111.1062472550002"/>
    <n v="-1296.2906217975003"/>
    <n v="123.456249695"/>
    <n v="61.728124847500112"/>
  </r>
  <r>
    <x v="3"/>
    <s v="tahiti fare"/>
    <s v="Standard"/>
    <x v="4"/>
    <s v="Unassigned"/>
    <s v=""/>
    <n v="10"/>
    <n v="1"/>
    <n v="0.125"/>
    <n v="0.125"/>
    <n v="3"/>
    <n v="0.33333333333333298"/>
    <n v="1"/>
    <n v="0"/>
    <n v="0"/>
    <n v="0"/>
    <n v="0.125"/>
    <x v="394"/>
    <n v="-1"/>
    <n v="0"/>
    <s v="NA"/>
    <n v="0"/>
    <n v="0"/>
    <n v="0"/>
    <n v="0.1125"/>
    <n v="-0.13125000000000001"/>
    <n v="1.2499999999999997E-2"/>
    <n v="6.2500000000000056E-3"/>
  </r>
  <r>
    <x v="3"/>
    <s v="bora bora airport"/>
    <s v="Standard"/>
    <x v="4"/>
    <s v="Unassigned"/>
    <s v=""/>
    <n v="10"/>
    <n v="1"/>
    <n v="0.2"/>
    <n v="0.2"/>
    <n v="56"/>
    <n v="1.7857142857142901E-2"/>
    <n v="1.0660714285714299"/>
    <n v="0"/>
    <n v="0"/>
    <n v="0"/>
    <n v="0.2"/>
    <x v="728"/>
    <n v="-1"/>
    <n v="0"/>
    <s v="NA"/>
    <n v="0"/>
    <n v="0"/>
    <n v="0"/>
    <n v="0.18000000000000002"/>
    <n v="-0.21000000000000002"/>
    <n v="1.999999999999999E-2"/>
    <n v="1.0000000000000009E-2"/>
  </r>
  <r>
    <x v="3"/>
    <s v="cheap tahiti airfare"/>
    <s v="Standard"/>
    <x v="4"/>
    <s v="Unassigned"/>
    <s v=""/>
    <n v="10"/>
    <n v="1"/>
    <n v="0.33750000000000002"/>
    <n v="0.33750000000000002"/>
    <n v="16"/>
    <n v="6.25E-2"/>
    <n v="1.5625"/>
    <n v="0"/>
    <n v="0"/>
    <n v="0"/>
    <n v="0.33750000000000002"/>
    <x v="2680"/>
    <n v="-1"/>
    <n v="0"/>
    <s v="NA"/>
    <n v="0"/>
    <n v="0"/>
    <n v="0"/>
    <n v="0.30375000000000002"/>
    <n v="-0.35437500000000005"/>
    <n v="3.3750000000000002E-2"/>
    <n v="1.6875000000000029E-2"/>
  </r>
  <r>
    <x v="3"/>
    <s v="fly to tahiti"/>
    <s v="Standard"/>
    <x v="4"/>
    <s v="Unassigned"/>
    <s v=""/>
    <n v="10"/>
    <n v="1"/>
    <n v="0.375"/>
    <n v="0.375"/>
    <n v="143"/>
    <n v="6.9930069930069895E-3"/>
    <n v="5.7426573426573402"/>
    <n v="0"/>
    <n v="0"/>
    <n v="0"/>
    <n v="0.375"/>
    <x v="565"/>
    <n v="-1"/>
    <n v="0"/>
    <s v="NA"/>
    <n v="0"/>
    <n v="0"/>
    <n v="0"/>
    <n v="0.33750000000000002"/>
    <n v="-0.39375000000000004"/>
    <n v="3.7499999999999978E-2"/>
    <n v="1.8750000000000044E-2"/>
  </r>
  <r>
    <x v="3"/>
    <s v="tahiti airport"/>
    <s v="Standard"/>
    <x v="4"/>
    <s v="Unassigned"/>
    <s v=""/>
    <n v="10"/>
    <n v="1"/>
    <n v="0.4"/>
    <n v="0.4"/>
    <n v="122"/>
    <n v="8.1967213114754103E-3"/>
    <n v="2.5295081967213102"/>
    <n v="0"/>
    <n v="0"/>
    <n v="0"/>
    <n v="0.4"/>
    <x v="583"/>
    <n v="-1"/>
    <n v="0"/>
    <s v="NA"/>
    <n v="0"/>
    <n v="0"/>
    <n v="0"/>
    <n v="0.36000000000000004"/>
    <n v="-0.42000000000000004"/>
    <n v="3.999999999999998E-2"/>
    <n v="2.0000000000000018E-2"/>
  </r>
  <r>
    <x v="3"/>
    <s v="cheap tahiti flight"/>
    <s v="Standard"/>
    <x v="4"/>
    <s v="Unassigned"/>
    <s v=""/>
    <n v="10"/>
    <n v="1"/>
    <n v="0.5"/>
    <n v="0.5"/>
    <n v="18"/>
    <n v="5.5555555555555601E-2"/>
    <n v="2.7777777777777799"/>
    <n v="0"/>
    <n v="0"/>
    <n v="0"/>
    <n v="0.5"/>
    <x v="567"/>
    <n v="-1"/>
    <n v="0"/>
    <s v="NA"/>
    <n v="0"/>
    <n v="0"/>
    <n v="0"/>
    <n v="0.45"/>
    <n v="-0.52500000000000002"/>
    <n v="4.9999999999999989E-2"/>
    <n v="2.5000000000000022E-2"/>
  </r>
  <r>
    <x v="3"/>
    <s v="bora bora ticket"/>
    <s v="Standard"/>
    <x v="4"/>
    <s v="Unassigned"/>
    <s v=""/>
    <n v="10"/>
    <n v="3"/>
    <n v="0.64999998749999999"/>
    <n v="0.2166666625"/>
    <n v="6"/>
    <n v="0.5"/>
    <n v="0.83333333333333304"/>
    <n v="0"/>
    <n v="0"/>
    <n v="0"/>
    <n v="0.64999998749999999"/>
    <x v="587"/>
    <n v="-1"/>
    <n v="0"/>
    <s v="NA"/>
    <n v="0"/>
    <n v="0"/>
    <n v="0"/>
    <n v="0.58499998875000003"/>
    <n v="-0.68249998687500002"/>
    <n v="6.4999998749999954E-2"/>
    <n v="3.2499999375000033E-2"/>
  </r>
  <r>
    <x v="3"/>
    <s v="airfare to bora bora"/>
    <s v="Standard"/>
    <x v="4"/>
    <s v="Unassigned"/>
    <s v=""/>
    <n v="10"/>
    <n v="1"/>
    <n v="1.4"/>
    <n v="1.4"/>
    <n v="21"/>
    <n v="4.7619047619047603E-2"/>
    <n v="1.0476190476190499"/>
    <n v="0"/>
    <n v="0"/>
    <n v="0"/>
    <n v="1.4"/>
    <x v="637"/>
    <n v="-1"/>
    <n v="0"/>
    <s v="NA"/>
    <n v="0"/>
    <n v="0"/>
    <n v="0"/>
    <n v="1.26"/>
    <n v="-1.47"/>
    <n v="0.1399999999999999"/>
    <n v="7.0000000000000062E-2"/>
  </r>
  <r>
    <x v="3"/>
    <s v="flight to tahiti"/>
    <s v="Standard"/>
    <x v="4"/>
    <s v="Unassigned"/>
    <s v=""/>
    <n v="10"/>
    <n v="4"/>
    <n v="2.6625000000000001"/>
    <n v="0.66562500000000002"/>
    <n v="206"/>
    <n v="1.94174757281553E-2"/>
    <n v="1.3407766990291301"/>
    <n v="0"/>
    <n v="0"/>
    <n v="0"/>
    <n v="2.6625000000000001"/>
    <x v="485"/>
    <n v="-1"/>
    <n v="0"/>
    <s v="NA"/>
    <n v="0"/>
    <n v="0"/>
    <n v="0"/>
    <n v="2.3962500000000002"/>
    <n v="-2.7956250000000002"/>
    <n v="0.26624999999999988"/>
    <n v="0.13312500000000016"/>
  </r>
  <r>
    <x v="3"/>
    <s v="tahiti airline"/>
    <s v="Standard"/>
    <x v="4"/>
    <s v="Unassigned"/>
    <s v=""/>
    <n v="10"/>
    <n v="6"/>
    <n v="3.0375000000000001"/>
    <n v="0.50624999999999998"/>
    <n v="208"/>
    <n v="2.8846153846153803E-2"/>
    <n v="2.5610576923076902"/>
    <n v="0"/>
    <n v="0"/>
    <n v="0"/>
    <n v="3.0375000000000001"/>
    <x v="775"/>
    <n v="-1"/>
    <n v="0"/>
    <s v="NA"/>
    <n v="0"/>
    <n v="0"/>
    <n v="0"/>
    <n v="2.7337500000000001"/>
    <n v="-3.1893750000000001"/>
    <n v="0.30374999999999996"/>
    <n v="0.15187499999999998"/>
  </r>
  <r>
    <x v="3"/>
    <s v="flight to bora bora"/>
    <s v="Standard"/>
    <x v="4"/>
    <s v="Unassigned"/>
    <s v=""/>
    <n v="10"/>
    <n v="21"/>
    <n v="7.6249999875000007"/>
    <n v="0.36309523750000006"/>
    <n v="284"/>
    <n v="7.3943661971830998E-2"/>
    <n v="1.07640845070423"/>
    <n v="0"/>
    <n v="0"/>
    <n v="0"/>
    <n v="7.6249999875000007"/>
    <x v="2681"/>
    <n v="-1"/>
    <n v="0"/>
    <s v="NA"/>
    <n v="0"/>
    <n v="0"/>
    <n v="0"/>
    <n v="6.8624999887500007"/>
    <n v="-8.0062499868750017"/>
    <n v="0.76249999875000007"/>
    <n v="0.38124999937500093"/>
  </r>
  <r>
    <x v="3"/>
    <s v="travel to bora bora"/>
    <s v="Standard"/>
    <x v="4"/>
    <s v="Unassigned"/>
    <s v=""/>
    <n v="10"/>
    <n v="9"/>
    <n v="12.337499924999999"/>
    <n v="1.370833325"/>
    <n v="412"/>
    <n v="2.18446601941748E-2"/>
    <n v="3.3774271844660202"/>
    <n v="0"/>
    <n v="0"/>
    <n v="0"/>
    <n v="12.337499924999999"/>
    <x v="2682"/>
    <n v="-1"/>
    <n v="0"/>
    <s v="NA"/>
    <n v="0"/>
    <n v="0"/>
    <n v="0"/>
    <n v="11.1037499325"/>
    <n v="-12.95437492125"/>
    <n v="1.2337499924999999"/>
    <n v="0.61687499625000086"/>
  </r>
  <r>
    <x v="3"/>
    <s v="bora bora vacation"/>
    <s v="Standard"/>
    <x v="4"/>
    <s v="Unassigned"/>
    <s v=""/>
    <n v="10"/>
    <n v="23"/>
    <n v="50.349999775000001"/>
    <n v="2.1891304250000001"/>
    <n v="1286"/>
    <n v="1.7884914463452597E-2"/>
    <n v="1.8467340590979799"/>
    <n v="0"/>
    <n v="0"/>
    <n v="0"/>
    <n v="50.349999775000001"/>
    <x v="2683"/>
    <n v="-1"/>
    <n v="0"/>
    <s v="NA"/>
    <n v="0"/>
    <n v="0"/>
    <n v="0"/>
    <n v="45.314999797500001"/>
    <n v="-52.867499763750004"/>
    <n v="5.0349999775000001"/>
    <n v="2.5174999887500036"/>
  </r>
  <r>
    <x v="3"/>
    <s v="travel to tahiti"/>
    <s v="Standard"/>
    <x v="4"/>
    <s v="Unassigned"/>
    <s v=""/>
    <n v="10"/>
    <n v="32"/>
    <n v="82.112499999999997"/>
    <n v="2.5660156249999999"/>
    <n v="3259"/>
    <n v="9.8189628720466403E-3"/>
    <n v="1.1486345504756099"/>
    <n v="0"/>
    <n v="0"/>
    <n v="0"/>
    <n v="82.112499999999997"/>
    <x v="2684"/>
    <n v="-1"/>
    <n v="0"/>
    <s v="NA"/>
    <n v="0"/>
    <n v="0"/>
    <n v="0"/>
    <n v="73.901250000000005"/>
    <n v="-86.218125000000001"/>
    <n v="8.2112499999999926"/>
    <n v="4.1056250000000034"/>
  </r>
  <r>
    <x v="3"/>
    <s v="tahiti vacation"/>
    <s v="Standard"/>
    <x v="4"/>
    <s v="Unassigned"/>
    <s v=""/>
    <n v="10"/>
    <n v="70"/>
    <n v="224.94999975000005"/>
    <n v="3.2135714250000005"/>
    <n v="3040"/>
    <n v="2.30263157894737E-2"/>
    <n v="2.2275"/>
    <n v="0"/>
    <n v="0"/>
    <n v="0"/>
    <n v="224.94999975000005"/>
    <x v="2685"/>
    <n v="-1"/>
    <n v="0"/>
    <s v="NA"/>
    <n v="0"/>
    <n v="0"/>
    <n v="0"/>
    <n v="202.45499977500003"/>
    <n v="-236.19749973750007"/>
    <n v="22.494999975000013"/>
    <n v="11.247499987500021"/>
  </r>
  <r>
    <x v="2"/>
    <s v="marseilles airport"/>
    <s v="Broad"/>
    <x v="3"/>
    <s v="Marseille"/>
    <s v="Position 1- 3"/>
    <n v="11.25"/>
    <n v="1"/>
    <n v="0.3"/>
    <n v="0.3"/>
    <n v="238"/>
    <n v="4.20168067226891E-3"/>
    <n v="1.1289915966386601"/>
    <n v="0"/>
    <n v="0"/>
    <n v="0"/>
    <n v="0.3"/>
    <x v="1090"/>
    <n v="-1"/>
    <n v="0"/>
    <s v="NA"/>
    <n v="0"/>
    <n v="0"/>
    <n v="0"/>
    <n v="0.27"/>
    <n v="-0.315"/>
    <n v="2.9999999999999971E-2"/>
    <n v="1.5000000000000013E-2"/>
  </r>
  <r>
    <x v="2"/>
    <s v="fly to strasbourg"/>
    <s v="Broad"/>
    <x v="3"/>
    <s v="Strasbourg"/>
    <s v="Position 1- 3"/>
    <n v="11.25"/>
    <n v="1"/>
    <n v="0.45"/>
    <n v="0.45"/>
    <n v="21"/>
    <n v="4.7619047619047603E-2"/>
    <n v="1"/>
    <n v="0"/>
    <n v="0"/>
    <n v="0"/>
    <n v="0.45"/>
    <x v="584"/>
    <n v="-1"/>
    <n v="0"/>
    <s v="NA"/>
    <n v="0"/>
    <n v="0"/>
    <n v="0"/>
    <n v="0.40500000000000003"/>
    <n v="-0.47250000000000003"/>
    <n v="4.4999999999999984E-2"/>
    <n v="2.250000000000002E-2"/>
  </r>
  <r>
    <x v="2"/>
    <s v="flights to glasgow"/>
    <s v="Broad"/>
    <x v="3"/>
    <s v="Glasgow"/>
    <s v="Position 1- 3"/>
    <n v="11.25"/>
    <n v="1"/>
    <n v="0.66249999999999998"/>
    <n v="0.66249999999999998"/>
    <n v="76"/>
    <n v="1.3157894736842099E-2"/>
    <n v="1"/>
    <n v="0"/>
    <n v="0"/>
    <n v="0"/>
    <n v="0.66249999999999998"/>
    <x v="1032"/>
    <n v="-1"/>
    <n v="0"/>
    <s v="NA"/>
    <n v="0"/>
    <n v="0"/>
    <n v="0"/>
    <n v="0.59624999999999995"/>
    <n v="-0.69562500000000005"/>
    <n v="6.6250000000000031E-2"/>
    <n v="3.3125000000000071E-2"/>
  </r>
  <r>
    <x v="2"/>
    <s v="zagreb tickets"/>
    <s v="Broad"/>
    <x v="3"/>
    <s v="Zagreb"/>
    <s v="Position 1- 3"/>
    <n v="11.25"/>
    <n v="1"/>
    <n v="0.82499999999999996"/>
    <n v="0.82499999999999996"/>
    <n v="3"/>
    <n v="0.33333333333333298"/>
    <n v="1"/>
    <n v="0"/>
    <n v="0"/>
    <n v="0"/>
    <n v="0.82499999999999996"/>
    <x v="588"/>
    <n v="-1"/>
    <n v="0"/>
    <s v="NA"/>
    <n v="0"/>
    <n v="0"/>
    <n v="0"/>
    <n v="0.74249999999999994"/>
    <n v="-0.86624999999999996"/>
    <n v="8.2500000000000018E-2"/>
    <n v="4.1250000000000009E-2"/>
  </r>
  <r>
    <x v="2"/>
    <s v="cheap flight to strasbourg"/>
    <s v="Broad"/>
    <x v="3"/>
    <s v="Strasbourg"/>
    <s v="Position 1- 3"/>
    <n v="11.25"/>
    <n v="1"/>
    <n v="0.82499999999999996"/>
    <n v="0.82499999999999996"/>
    <n v="2"/>
    <n v="0.5"/>
    <n v="1"/>
    <n v="0"/>
    <n v="0"/>
    <n v="0"/>
    <n v="0.82499999999999996"/>
    <x v="588"/>
    <n v="-1"/>
    <n v="0"/>
    <s v="NA"/>
    <n v="0"/>
    <n v="0"/>
    <n v="0"/>
    <n v="0.74249999999999994"/>
    <n v="-0.86624999999999996"/>
    <n v="8.2500000000000018E-2"/>
    <n v="4.1250000000000009E-2"/>
  </r>
  <r>
    <x v="2"/>
    <s v="pisa airfare"/>
    <s v="Broad"/>
    <x v="3"/>
    <s v="Pisa"/>
    <s v="Position 1- 3"/>
    <n v="11.25"/>
    <n v="1"/>
    <n v="0.86250000000000004"/>
    <n v="0.86250000000000004"/>
    <n v="23"/>
    <n v="4.3478260869565195E-2"/>
    <n v="1"/>
    <n v="0"/>
    <n v="0"/>
    <n v="0"/>
    <n v="0.86250000000000004"/>
    <x v="678"/>
    <n v="-1"/>
    <n v="0"/>
    <s v="NA"/>
    <n v="0"/>
    <n v="0"/>
    <n v="0"/>
    <n v="0.77625000000000011"/>
    <n v="-0.90562500000000012"/>
    <n v="8.6249999999999938E-2"/>
    <n v="4.312500000000008E-2"/>
  </r>
  <r>
    <x v="2"/>
    <s v="flight to warsaw"/>
    <s v="Broad"/>
    <x v="3"/>
    <s v="Warsaw"/>
    <s v="Position 1- 3"/>
    <n v="11.25"/>
    <n v="1"/>
    <n v="0.86250000000000004"/>
    <n v="0.86250000000000004"/>
    <n v="1"/>
    <n v="1"/>
    <n v="1"/>
    <n v="0"/>
    <n v="0"/>
    <n v="0"/>
    <n v="0.86250000000000004"/>
    <x v="678"/>
    <n v="-1"/>
    <n v="0"/>
    <s v="NA"/>
    <n v="0"/>
    <n v="0"/>
    <n v="0"/>
    <n v="0.77625000000000011"/>
    <n v="-0.90562500000000012"/>
    <n v="8.6249999999999938E-2"/>
    <n v="4.312500000000008E-2"/>
  </r>
  <r>
    <x v="2"/>
    <s v="strasbourg airports"/>
    <s v="Broad"/>
    <x v="3"/>
    <s v="Strasbourg"/>
    <s v="Position 1- 3"/>
    <n v="11.25"/>
    <n v="1"/>
    <n v="0.875"/>
    <n v="0.875"/>
    <n v="9"/>
    <n v="0.11111111111111099"/>
    <n v="1"/>
    <n v="0"/>
    <n v="0"/>
    <n v="0"/>
    <n v="0.875"/>
    <x v="622"/>
    <n v="-1"/>
    <n v="0"/>
    <s v="NA"/>
    <n v="0"/>
    <n v="0"/>
    <n v="0"/>
    <n v="0.78749999999999998"/>
    <n v="-0.91875000000000007"/>
    <n v="8.7500000000000022E-2"/>
    <n v="4.3750000000000067E-2"/>
  </r>
  <r>
    <x v="2"/>
    <s v="travel to brussels"/>
    <s v="Broad"/>
    <x v="3"/>
    <s v="Brussels"/>
    <s v="Position 1- 3"/>
    <n v="11.25"/>
    <n v="1"/>
    <n v="0.95"/>
    <n v="0.95"/>
    <n v="18"/>
    <n v="5.5555555555555601E-2"/>
    <n v="1.11666666666667"/>
    <n v="0"/>
    <n v="0"/>
    <n v="0"/>
    <n v="0.95"/>
    <x v="623"/>
    <n v="-1"/>
    <n v="0"/>
    <s v="NA"/>
    <n v="0"/>
    <n v="0"/>
    <n v="0"/>
    <n v="0.85499999999999998"/>
    <n v="-0.99749999999999994"/>
    <n v="9.4999999999999973E-2"/>
    <n v="4.7499999999999987E-2"/>
  </r>
  <r>
    <x v="2"/>
    <s v="oslo airfare"/>
    <s v="Broad"/>
    <x v="3"/>
    <s v="Oslo"/>
    <s v="Position 1- 3"/>
    <n v="11.25"/>
    <n v="1"/>
    <n v="0.97499999999999998"/>
    <n v="0.97499999999999998"/>
    <n v="43"/>
    <n v="2.32558139534884E-2"/>
    <n v="1"/>
    <n v="0"/>
    <n v="0"/>
    <n v="0"/>
    <n v="0.97499999999999998"/>
    <x v="744"/>
    <n v="-1"/>
    <n v="0"/>
    <s v="NA"/>
    <n v="0"/>
    <n v="0"/>
    <n v="0"/>
    <n v="0.87749999999999995"/>
    <n v="-1.0237499999999999"/>
    <n v="9.7500000000000031E-2"/>
    <n v="4.874999999999996E-2"/>
  </r>
  <r>
    <x v="2"/>
    <s v="strasbourg tickets"/>
    <s v="Broad"/>
    <x v="3"/>
    <s v="Strasbourg"/>
    <s v="Position 1- 3"/>
    <n v="11.25"/>
    <n v="1"/>
    <n v="1.0249999999999999"/>
    <n v="1.0249999999999999"/>
    <n v="123"/>
    <n v="8.1300813008130107E-3"/>
    <n v="1.00894308943089"/>
    <n v="0"/>
    <n v="0"/>
    <n v="0"/>
    <n v="1.0249999999999999"/>
    <x v="715"/>
    <n v="-1"/>
    <n v="0"/>
    <s v="NA"/>
    <n v="0"/>
    <n v="0"/>
    <n v="0"/>
    <n v="0.92249999999999999"/>
    <n v="-1.0762499999999999"/>
    <n v="0.10249999999999992"/>
    <n v="5.1250000000000018E-2"/>
  </r>
  <r>
    <x v="2"/>
    <s v="strasbourg airlines"/>
    <s v="Broad"/>
    <x v="3"/>
    <s v="Strasbourg"/>
    <s v="Position 1- 3"/>
    <n v="11.25"/>
    <n v="1"/>
    <n v="1.05"/>
    <n v="1.05"/>
    <n v="47"/>
    <n v="2.1276595744680899E-2"/>
    <n v="1.14468085106383"/>
    <n v="0"/>
    <n v="0"/>
    <n v="0"/>
    <n v="1.05"/>
    <x v="684"/>
    <n v="-1"/>
    <n v="0"/>
    <s v="NA"/>
    <n v="0"/>
    <n v="0"/>
    <n v="0"/>
    <n v="0.94500000000000006"/>
    <n v="-1.1025"/>
    <n v="0.10499999999999998"/>
    <n v="5.2499999999999991E-2"/>
  </r>
  <r>
    <x v="2"/>
    <s v="glasgow flight"/>
    <s v="Broad"/>
    <x v="3"/>
    <s v="Glasgow"/>
    <s v="Position 1- 3"/>
    <n v="11.25"/>
    <n v="1"/>
    <n v="1.1499999999999999"/>
    <n v="1.1499999999999999"/>
    <n v="40"/>
    <n v="2.5000000000000001E-2"/>
    <n v="1"/>
    <n v="0"/>
    <n v="0"/>
    <n v="0"/>
    <n v="1.1499999999999999"/>
    <x v="652"/>
    <n v="-1"/>
    <n v="0"/>
    <s v="NA"/>
    <n v="0"/>
    <n v="0"/>
    <n v="0"/>
    <n v="1.0349999999999999"/>
    <n v="-1.2075"/>
    <n v="0.11499999999999999"/>
    <n v="5.7500000000000107E-2"/>
  </r>
  <r>
    <x v="2"/>
    <s v="cheap flight to brussels"/>
    <s v="Broad"/>
    <x v="3"/>
    <s v="Brussels"/>
    <s v="Position 1- 3"/>
    <n v="11.25"/>
    <n v="1"/>
    <n v="1.175"/>
    <n v="1.175"/>
    <n v="6"/>
    <n v="0.16666666666666699"/>
    <n v="1"/>
    <n v="0"/>
    <n v="0"/>
    <n v="0"/>
    <n v="1.175"/>
    <x v="999"/>
    <n v="-1"/>
    <n v="0"/>
    <s v="NA"/>
    <n v="0"/>
    <n v="0"/>
    <n v="0"/>
    <n v="1.0575000000000001"/>
    <n v="-1.2337500000000001"/>
    <n v="0.11749999999999994"/>
    <n v="5.875000000000008E-2"/>
  </r>
  <r>
    <x v="2"/>
    <s v="marseilles airports"/>
    <s v="Broad"/>
    <x v="3"/>
    <s v="Marseille"/>
    <s v="Position 1- 3"/>
    <n v="11.25"/>
    <n v="1"/>
    <n v="1.175"/>
    <n v="1.175"/>
    <n v="2"/>
    <n v="0.5"/>
    <n v="1"/>
    <n v="0"/>
    <n v="0"/>
    <n v="0"/>
    <n v="1.175"/>
    <x v="999"/>
    <n v="-1"/>
    <n v="0"/>
    <s v="NA"/>
    <n v="0"/>
    <n v="0"/>
    <n v="0"/>
    <n v="1.0575000000000001"/>
    <n v="-1.2337500000000001"/>
    <n v="0.11749999999999994"/>
    <n v="5.875000000000008E-2"/>
  </r>
  <r>
    <x v="2"/>
    <s v="genoa flight"/>
    <s v="Broad"/>
    <x v="3"/>
    <s v="Genoa"/>
    <s v="Position 1- 3"/>
    <n v="11.25"/>
    <n v="1"/>
    <n v="1.2"/>
    <n v="1.2"/>
    <n v="2"/>
    <n v="0.5"/>
    <n v="1"/>
    <n v="0"/>
    <n v="0"/>
    <n v="0"/>
    <n v="1.2"/>
    <x v="1271"/>
    <n v="-1"/>
    <n v="0"/>
    <s v="NA"/>
    <n v="0"/>
    <n v="0"/>
    <n v="0"/>
    <n v="1.08"/>
    <n v="-1.26"/>
    <n v="0.11999999999999988"/>
    <n v="6.0000000000000053E-2"/>
  </r>
  <r>
    <x v="2"/>
    <s v="st. petersburg airfare"/>
    <s v="Broad"/>
    <x v="3"/>
    <s v="St. Petersburg"/>
    <s v="Position 1- 3"/>
    <n v="11.25"/>
    <n v="1"/>
    <n v="1.2124999999999999"/>
    <n v="1.2124999999999999"/>
    <n v="22"/>
    <n v="4.5454545454545504E-2"/>
    <n v="1"/>
    <n v="0"/>
    <n v="0"/>
    <n v="0"/>
    <n v="1.2124999999999999"/>
    <x v="1162"/>
    <n v="-1"/>
    <n v="0"/>
    <s v="NA"/>
    <n v="0"/>
    <n v="0"/>
    <n v="0"/>
    <n v="1.0912500000000001"/>
    <n v="-1.2731250000000001"/>
    <n v="0.12124999999999986"/>
    <n v="6.0625000000000151E-2"/>
  </r>
  <r>
    <x v="2"/>
    <s v="brussels cheap tickets"/>
    <s v="Broad"/>
    <x v="3"/>
    <s v="Brussels"/>
    <s v="Position 1- 3"/>
    <n v="11.25"/>
    <n v="1"/>
    <n v="1.325"/>
    <n v="1.325"/>
    <n v="11"/>
    <n v="9.0909090909090898E-2"/>
    <n v="1"/>
    <n v="0"/>
    <n v="0"/>
    <n v="0"/>
    <n v="1.325"/>
    <x v="1275"/>
    <n v="-1"/>
    <n v="0"/>
    <s v="NA"/>
    <n v="0"/>
    <n v="0"/>
    <n v="0"/>
    <n v="1.1924999999999999"/>
    <n v="-1.3912500000000001"/>
    <n v="0.13250000000000006"/>
    <n v="6.6250000000000142E-2"/>
  </r>
  <r>
    <x v="2"/>
    <s v="amsterdam airfares"/>
    <s v="Broad"/>
    <x v="3"/>
    <s v="Amsterdam"/>
    <s v="Position 1- 3"/>
    <n v="11.25"/>
    <n v="1"/>
    <n v="1.35"/>
    <n v="1.35"/>
    <n v="1"/>
    <n v="1"/>
    <n v="1"/>
    <n v="0"/>
    <n v="0"/>
    <n v="0"/>
    <n v="1.35"/>
    <x v="807"/>
    <n v="-1"/>
    <n v="0"/>
    <s v="NA"/>
    <n v="0"/>
    <n v="0"/>
    <n v="0"/>
    <n v="1.2150000000000001"/>
    <n v="-1.4175000000000002"/>
    <n v="0.13500000000000001"/>
    <n v="6.7500000000000115E-2"/>
  </r>
  <r>
    <x v="2"/>
    <s v="strasbourg fares"/>
    <s v="Broad"/>
    <x v="3"/>
    <s v="Strasbourg"/>
    <s v="Position 1- 3"/>
    <n v="11.25"/>
    <n v="1"/>
    <n v="1.3625"/>
    <n v="1.3625"/>
    <n v="4"/>
    <n v="0.25"/>
    <n v="1"/>
    <n v="0"/>
    <n v="0"/>
    <n v="0"/>
    <n v="1.3625"/>
    <x v="729"/>
    <n v="-1"/>
    <n v="0"/>
    <s v="NA"/>
    <n v="0"/>
    <n v="0"/>
    <n v="0"/>
    <n v="1.2262500000000001"/>
    <n v="-1.430625"/>
    <n v="0.13624999999999998"/>
    <n v="6.8124999999999991E-2"/>
  </r>
  <r>
    <x v="2"/>
    <s v="stockholm flights"/>
    <s v="Broad"/>
    <x v="3"/>
    <s v="Stockholm"/>
    <s v="Position 1- 3"/>
    <n v="11.25"/>
    <n v="1"/>
    <n v="1.375"/>
    <n v="1.375"/>
    <n v="120"/>
    <n v="8.3333333333333297E-3"/>
    <n v="1"/>
    <n v="0"/>
    <n v="0"/>
    <n v="0"/>
    <n v="1.375"/>
    <x v="407"/>
    <n v="-1"/>
    <n v="0"/>
    <s v="NA"/>
    <n v="0"/>
    <n v="0"/>
    <n v="0"/>
    <n v="1.2375"/>
    <n v="-1.4437500000000001"/>
    <n v="0.13749999999999996"/>
    <n v="6.8750000000000089E-2"/>
  </r>
  <r>
    <x v="2"/>
    <s v="strasbourg flight"/>
    <s v="Broad"/>
    <x v="3"/>
    <s v="Strasbourg"/>
    <s v="Position 1- 3"/>
    <n v="11.25"/>
    <n v="1"/>
    <n v="1.375"/>
    <n v="1.375"/>
    <n v="98"/>
    <n v="1.0204081632653099E-2"/>
    <n v="1"/>
    <n v="0"/>
    <n v="0"/>
    <n v="0"/>
    <n v="1.375"/>
    <x v="407"/>
    <n v="-1"/>
    <n v="0"/>
    <s v="NA"/>
    <n v="0"/>
    <n v="0"/>
    <n v="0"/>
    <n v="1.2375"/>
    <n v="-1.4437500000000001"/>
    <n v="0.13749999999999996"/>
    <n v="6.8750000000000089E-2"/>
  </r>
  <r>
    <x v="2"/>
    <s v="basel flights"/>
    <s v="Broad"/>
    <x v="3"/>
    <s v="Basel"/>
    <s v="Position 1- 3"/>
    <n v="11.25"/>
    <n v="1"/>
    <n v="1.3875"/>
    <n v="1.3875"/>
    <n v="25"/>
    <n v="0.04"/>
    <n v="1"/>
    <n v="0"/>
    <n v="0"/>
    <n v="0"/>
    <n v="1.3875"/>
    <x v="667"/>
    <n v="-1"/>
    <n v="0"/>
    <s v="NA"/>
    <n v="0"/>
    <n v="0"/>
    <n v="0"/>
    <n v="1.24875"/>
    <n v="-1.4568749999999999"/>
    <n v="0.13874999999999993"/>
    <n v="6.9374999999999964E-2"/>
  </r>
  <r>
    <x v="2"/>
    <s v="trip to amsterdam"/>
    <s v="Broad"/>
    <x v="3"/>
    <s v="Amsterdam"/>
    <s v="Position 1- 3"/>
    <n v="11.25"/>
    <n v="1"/>
    <n v="1.3875"/>
    <n v="1.3875"/>
    <n v="12"/>
    <n v="8.3333333333333301E-2"/>
    <n v="1"/>
    <n v="0"/>
    <n v="0"/>
    <n v="0"/>
    <n v="1.3875"/>
    <x v="667"/>
    <n v="-1"/>
    <n v="0"/>
    <s v="NA"/>
    <n v="0"/>
    <n v="0"/>
    <n v="0"/>
    <n v="1.24875"/>
    <n v="-1.4568749999999999"/>
    <n v="0.13874999999999993"/>
    <n v="6.9374999999999964E-2"/>
  </r>
  <r>
    <x v="2"/>
    <s v="cheap flights to manchester"/>
    <s v="Broad"/>
    <x v="3"/>
    <s v="Manchester"/>
    <s v="Position 1- 3"/>
    <n v="11.25"/>
    <n v="1"/>
    <n v="1.425"/>
    <n v="1.425"/>
    <n v="14"/>
    <n v="7.1428571428571397E-2"/>
    <n v="1"/>
    <n v="0"/>
    <n v="0"/>
    <n v="0"/>
    <n v="1.425"/>
    <x v="596"/>
    <n v="-1"/>
    <n v="0"/>
    <s v="NA"/>
    <n v="0"/>
    <n v="0"/>
    <n v="0"/>
    <n v="1.2825"/>
    <n v="-1.4962500000000001"/>
    <n v="0.14250000000000007"/>
    <n v="7.1250000000000036E-2"/>
  </r>
  <r>
    <x v="2"/>
    <s v="lisbon flight"/>
    <s v="Broad"/>
    <x v="3"/>
    <s v="Lisbon"/>
    <s v="Position 1- 3"/>
    <n v="11.25"/>
    <n v="1"/>
    <n v="1.4750000000000001"/>
    <n v="1.4750000000000001"/>
    <n v="66"/>
    <n v="1.5151515151515201E-2"/>
    <n v="1"/>
    <n v="0"/>
    <n v="0"/>
    <n v="0"/>
    <n v="1.4750000000000001"/>
    <x v="2686"/>
    <n v="-1"/>
    <n v="0"/>
    <s v="NA"/>
    <n v="0"/>
    <n v="0"/>
    <n v="0"/>
    <n v="1.3275000000000001"/>
    <n v="-1.5487500000000001"/>
    <n v="0.14749999999999996"/>
    <n v="7.3749999999999982E-2"/>
  </r>
  <r>
    <x v="2"/>
    <s v="brussels tickets"/>
    <s v="Broad"/>
    <x v="3"/>
    <s v="Brussels"/>
    <s v="Position 1- 3"/>
    <n v="11.25"/>
    <n v="1"/>
    <n v="1.4750000000000001"/>
    <n v="1.4750000000000001"/>
    <n v="38"/>
    <n v="2.6315789473684199E-2"/>
    <n v="1.01842105263158"/>
    <n v="0"/>
    <n v="0"/>
    <n v="0"/>
    <n v="1.4750000000000001"/>
    <x v="2686"/>
    <n v="-1"/>
    <n v="0"/>
    <s v="NA"/>
    <n v="0"/>
    <n v="0"/>
    <n v="0"/>
    <n v="1.3275000000000001"/>
    <n v="-1.5487500000000001"/>
    <n v="0.14749999999999996"/>
    <n v="7.3749999999999982E-2"/>
  </r>
  <r>
    <x v="2"/>
    <s v="southampton flights"/>
    <s v="Broad"/>
    <x v="3"/>
    <s v="Southampton"/>
    <s v="Position 1- 3"/>
    <n v="11.25"/>
    <n v="1"/>
    <n v="1.5625"/>
    <n v="1.5625"/>
    <n v="178"/>
    <n v="5.6179775280898901E-3"/>
    <n v="1"/>
    <n v="0"/>
    <n v="0"/>
    <n v="0"/>
    <n v="1.5625"/>
    <x v="890"/>
    <n v="-1"/>
    <n v="0"/>
    <s v="NA"/>
    <n v="0"/>
    <n v="0"/>
    <n v="0"/>
    <n v="1.40625"/>
    <n v="-1.640625"/>
    <n v="0.15625"/>
    <n v="7.8125E-2"/>
  </r>
  <r>
    <x v="2"/>
    <s v="marseilles ticket"/>
    <s v="Broad"/>
    <x v="3"/>
    <s v="Marseille"/>
    <s v="Position 1- 3"/>
    <n v="11.25"/>
    <n v="1"/>
    <n v="1.5625"/>
    <n v="1.5625"/>
    <n v="14"/>
    <n v="7.1428571428571397E-2"/>
    <n v="1.4357142857142899"/>
    <n v="0"/>
    <n v="0"/>
    <n v="0"/>
    <n v="1.5625"/>
    <x v="890"/>
    <n v="-1"/>
    <n v="0"/>
    <s v="NA"/>
    <n v="0"/>
    <n v="0"/>
    <n v="0"/>
    <n v="1.40625"/>
    <n v="-1.640625"/>
    <n v="0.15625"/>
    <n v="7.8125E-2"/>
  </r>
  <r>
    <x v="2"/>
    <s v="stockholm flight"/>
    <s v="Broad"/>
    <x v="3"/>
    <s v="Stockholm"/>
    <s v="Position 1- 3"/>
    <n v="11.25"/>
    <n v="1"/>
    <n v="1.6125"/>
    <n v="1.6125"/>
    <n v="56"/>
    <n v="1.7857142857142901E-2"/>
    <n v="1.02142857142857"/>
    <n v="0"/>
    <n v="0"/>
    <n v="0"/>
    <n v="1.6125"/>
    <x v="822"/>
    <n v="-1"/>
    <n v="0"/>
    <s v="NA"/>
    <n v="0"/>
    <n v="0"/>
    <n v="0"/>
    <n v="1.4512500000000002"/>
    <n v="-1.6931250000000002"/>
    <n v="0.16124999999999989"/>
    <n v="8.0625000000000169E-2"/>
  </r>
  <r>
    <x v="2"/>
    <s v="lisbon flights"/>
    <s v="Broad"/>
    <x v="3"/>
    <s v="Lisbon"/>
    <s v="Position 1- 3"/>
    <n v="11.25"/>
    <n v="1"/>
    <n v="1.625"/>
    <n v="1.625"/>
    <n v="111"/>
    <n v="9.0090090090090107E-3"/>
    <n v="1"/>
    <n v="0"/>
    <n v="0"/>
    <n v="0"/>
    <n v="1.625"/>
    <x v="1280"/>
    <n v="-1"/>
    <n v="0"/>
    <s v="NA"/>
    <n v="0"/>
    <n v="0"/>
    <n v="0"/>
    <n v="1.4625000000000001"/>
    <n v="-1.70625"/>
    <n v="0.16249999999999987"/>
    <n v="8.1250000000000044E-2"/>
  </r>
  <r>
    <x v="2"/>
    <s v="warsaw flights"/>
    <s v="Broad"/>
    <x v="3"/>
    <s v="Warsaw"/>
    <s v="Position 1- 3"/>
    <n v="11.25"/>
    <n v="1"/>
    <n v="1.7250000000000001"/>
    <n v="1.7250000000000001"/>
    <n v="226"/>
    <n v="4.4247787610619503E-3"/>
    <n v="1.05530973451327"/>
    <n v="0"/>
    <n v="0"/>
    <n v="0"/>
    <n v="1.7250000000000001"/>
    <x v="1282"/>
    <n v="-1"/>
    <n v="0"/>
    <s v="NA"/>
    <n v="0"/>
    <n v="0"/>
    <n v="0"/>
    <n v="1.5525000000000002"/>
    <n v="-1.8112500000000002"/>
    <n v="0.17249999999999988"/>
    <n v="8.625000000000016E-2"/>
  </r>
  <r>
    <x v="2"/>
    <s v="budapest airfares"/>
    <s v="Broad"/>
    <x v="3"/>
    <s v="Budapest"/>
    <s v="Position 1- 3"/>
    <n v="11.25"/>
    <n v="1"/>
    <n v="1.7375"/>
    <n v="1.7375"/>
    <n v="17"/>
    <n v="5.8823529411764698E-2"/>
    <n v="1.1000000000000001"/>
    <n v="0"/>
    <n v="0"/>
    <n v="0"/>
    <n v="1.7375"/>
    <x v="648"/>
    <n v="-1"/>
    <n v="0"/>
    <s v="NA"/>
    <n v="0"/>
    <n v="0"/>
    <n v="0"/>
    <n v="1.56375"/>
    <n v="-1.8243750000000001"/>
    <n v="0.17375000000000007"/>
    <n v="8.6875000000000036E-2"/>
  </r>
  <r>
    <x v="2"/>
    <s v="flights to genoa"/>
    <s v="Broad"/>
    <x v="3"/>
    <s v="Genoa"/>
    <s v="Position 1- 3"/>
    <n v="11.25"/>
    <n v="1"/>
    <n v="1.8"/>
    <n v="1.8"/>
    <n v="22"/>
    <n v="4.5454545454545504E-2"/>
    <n v="1.1454545454545499"/>
    <n v="0"/>
    <n v="0"/>
    <n v="0"/>
    <n v="1.8"/>
    <x v="750"/>
    <n v="-1"/>
    <n v="0"/>
    <s v="NA"/>
    <n v="0"/>
    <n v="0"/>
    <n v="0"/>
    <n v="1.62"/>
    <n v="-1.8900000000000001"/>
    <n v="0.17999999999999994"/>
    <n v="9.000000000000008E-2"/>
  </r>
  <r>
    <x v="2"/>
    <s v="krakow airfare"/>
    <s v="Broad"/>
    <x v="3"/>
    <s v="Krakow"/>
    <s v="Position 1- 3"/>
    <n v="11.25"/>
    <n v="1"/>
    <n v="1.8"/>
    <n v="1.8"/>
    <n v="14"/>
    <n v="7.1428571428571397E-2"/>
    <n v="1"/>
    <n v="0"/>
    <n v="0"/>
    <n v="0"/>
    <n v="1.8"/>
    <x v="750"/>
    <n v="-1"/>
    <n v="0"/>
    <s v="NA"/>
    <n v="0"/>
    <n v="0"/>
    <n v="0"/>
    <n v="1.62"/>
    <n v="-1.8900000000000001"/>
    <n v="0.17999999999999994"/>
    <n v="9.000000000000008E-2"/>
  </r>
  <r>
    <x v="2"/>
    <s v="copenhagen airfare"/>
    <s v="Broad"/>
    <x v="3"/>
    <s v="Copenhagen"/>
    <s v="Position 1- 3"/>
    <n v="11.25"/>
    <n v="1"/>
    <n v="1.8125"/>
    <n v="1.8125"/>
    <n v="37"/>
    <n v="2.7027027027027001E-2"/>
    <n v="1"/>
    <n v="0"/>
    <n v="0"/>
    <n v="0"/>
    <n v="1.8125"/>
    <x v="1285"/>
    <n v="-1"/>
    <n v="0"/>
    <s v="NA"/>
    <n v="0"/>
    <n v="0"/>
    <n v="0"/>
    <n v="1.6312500000000001"/>
    <n v="-1.9031250000000002"/>
    <n v="0.18124999999999991"/>
    <n v="9.0625000000000178E-2"/>
  </r>
  <r>
    <x v="2"/>
    <s v="brussels fares"/>
    <s v="Broad"/>
    <x v="3"/>
    <s v="Brussels"/>
    <s v="Position 1- 3"/>
    <n v="11.25"/>
    <n v="1"/>
    <n v="2.0874999999999999"/>
    <n v="2.0874999999999999"/>
    <n v="9"/>
    <n v="0.11111111111111099"/>
    <n v="1.2222222222222201"/>
    <n v="0"/>
    <n v="0"/>
    <n v="0"/>
    <n v="2.0874999999999999"/>
    <x v="1293"/>
    <n v="-1"/>
    <n v="0"/>
    <s v="NA"/>
    <n v="0"/>
    <n v="0"/>
    <n v="0"/>
    <n v="1.8787499999999999"/>
    <n v="-2.191875"/>
    <n v="0.20874999999999999"/>
    <n v="0.10437500000000011"/>
  </r>
  <r>
    <x v="2"/>
    <s v="amsterdam tickets"/>
    <s v="Broad"/>
    <x v="3"/>
    <s v="Amsterdam"/>
    <s v="Position 1- 3"/>
    <n v="11.25"/>
    <n v="1"/>
    <n v="2.1"/>
    <n v="2.1"/>
    <n v="141"/>
    <n v="7.0921985815602792E-3"/>
    <n v="1"/>
    <n v="0"/>
    <n v="0"/>
    <n v="0"/>
    <n v="2.1"/>
    <x v="802"/>
    <n v="-1"/>
    <n v="0"/>
    <s v="NA"/>
    <n v="0"/>
    <n v="0"/>
    <n v="0"/>
    <n v="1.8900000000000001"/>
    <n v="-2.2050000000000001"/>
    <n v="0.20999999999999996"/>
    <n v="0.10499999999999998"/>
  </r>
  <r>
    <x v="2"/>
    <s v="amsterdam airline tickets"/>
    <s v="Broad"/>
    <x v="3"/>
    <s v="Amsterdam"/>
    <s v="Position 1- 3"/>
    <n v="11.25"/>
    <n v="1"/>
    <n v="2.2250000000000001"/>
    <n v="2.2250000000000001"/>
    <n v="15"/>
    <n v="6.6666666666666693E-2"/>
    <n v="1"/>
    <n v="0"/>
    <n v="0"/>
    <n v="0"/>
    <n v="2.2250000000000001"/>
    <x v="1296"/>
    <n v="-1"/>
    <n v="0"/>
    <s v="NA"/>
    <n v="0"/>
    <n v="0"/>
    <n v="0"/>
    <n v="2.0024999999999999"/>
    <n v="-2.3362500000000002"/>
    <n v="0.22250000000000014"/>
    <n v="0.11125000000000007"/>
  </r>
  <r>
    <x v="2"/>
    <s v="copenhagen airfares"/>
    <s v="Broad"/>
    <x v="3"/>
    <s v="Copenhagen"/>
    <s v="Position 1- 3"/>
    <n v="11.25"/>
    <n v="1"/>
    <n v="2.375"/>
    <n v="2.375"/>
    <n v="1"/>
    <n v="1"/>
    <n v="1"/>
    <n v="0"/>
    <n v="0"/>
    <n v="0"/>
    <n v="2.375"/>
    <x v="1302"/>
    <n v="-1"/>
    <n v="0"/>
    <s v="NA"/>
    <n v="0"/>
    <n v="0"/>
    <n v="0"/>
    <n v="2.1375000000000002"/>
    <n v="-2.4937499999999999"/>
    <n v="0.23749999999999982"/>
    <n v="0.11874999999999991"/>
  </r>
  <r>
    <x v="2"/>
    <s v="dusseldorf flights"/>
    <s v="Broad"/>
    <x v="3"/>
    <s v="Dusseldorf"/>
    <s v="Position 1- 3"/>
    <n v="11.25"/>
    <n v="1"/>
    <n v="2.4750000000000001"/>
    <n v="2.4750000000000001"/>
    <n v="77"/>
    <n v="1.2987012987013E-2"/>
    <n v="1.32727272727273"/>
    <n v="0"/>
    <n v="0"/>
    <n v="0"/>
    <n v="2.4750000000000001"/>
    <x v="575"/>
    <n v="-1"/>
    <n v="0"/>
    <s v="NA"/>
    <n v="0"/>
    <n v="0"/>
    <n v="0"/>
    <n v="2.2275"/>
    <n v="-2.5987500000000003"/>
    <n v="0.24750000000000005"/>
    <n v="0.12375000000000025"/>
  </r>
  <r>
    <x v="2"/>
    <s v="flights to stockholm"/>
    <s v="Broad"/>
    <x v="3"/>
    <s v="Stockholm"/>
    <s v="Position 1- 3"/>
    <n v="11.25"/>
    <n v="1"/>
    <n v="2.7"/>
    <n v="2.7"/>
    <n v="89"/>
    <n v="1.1235955056179801E-2"/>
    <n v="1"/>
    <n v="0"/>
    <n v="0"/>
    <n v="0"/>
    <n v="2.7"/>
    <x v="798"/>
    <n v="-1"/>
    <n v="0"/>
    <s v="NA"/>
    <n v="0"/>
    <n v="0"/>
    <n v="0"/>
    <n v="2.4300000000000002"/>
    <n v="-2.8350000000000004"/>
    <n v="0.27"/>
    <n v="0.13500000000000023"/>
  </r>
  <r>
    <x v="2"/>
    <s v="flight to lisbon"/>
    <s v="Broad"/>
    <x v="3"/>
    <s v="Lisbon"/>
    <s v="Position 1- 3"/>
    <n v="11.25"/>
    <n v="1"/>
    <n v="2.7124999999999999"/>
    <n v="2.7124999999999999"/>
    <n v="3"/>
    <n v="0.33333333333333298"/>
    <n v="1"/>
    <n v="0"/>
    <n v="0"/>
    <n v="0"/>
    <n v="2.7124999999999999"/>
    <x v="1311"/>
    <n v="-1"/>
    <n v="0"/>
    <s v="NA"/>
    <n v="0"/>
    <n v="0"/>
    <n v="0"/>
    <n v="2.4412500000000001"/>
    <n v="-2.848125"/>
    <n v="0.27124999999999977"/>
    <n v="0.13562500000000011"/>
  </r>
  <r>
    <x v="2"/>
    <s v="flights to naples"/>
    <s v="Broad"/>
    <x v="3"/>
    <s v="Naples"/>
    <s v="Position 1- 3"/>
    <n v="11.25"/>
    <n v="2"/>
    <n v="2.8624999999999998"/>
    <n v="1.4312499999999999"/>
    <n v="151"/>
    <n v="1.3245033112582801E-2"/>
    <n v="1"/>
    <n v="0"/>
    <n v="0"/>
    <n v="0"/>
    <n v="2.8624999999999998"/>
    <x v="418"/>
    <n v="-1"/>
    <n v="0"/>
    <s v="NA"/>
    <n v="0"/>
    <n v="0"/>
    <n v="0"/>
    <n v="2.5762499999999999"/>
    <n v="-3.0056249999999998"/>
    <n v="0.28624999999999989"/>
    <n v="0.14312499999999995"/>
  </r>
  <r>
    <x v="2"/>
    <s v="flight to vienna"/>
    <s v="Broad"/>
    <x v="3"/>
    <s v="Vienna"/>
    <s v="Position 1- 3"/>
    <n v="11.25"/>
    <n v="1"/>
    <n v="2.8875000000000002"/>
    <n v="2.8875000000000002"/>
    <n v="4"/>
    <n v="0.25"/>
    <n v="1.2250000000000001"/>
    <n v="0"/>
    <n v="0"/>
    <n v="0"/>
    <n v="2.8875000000000002"/>
    <x v="487"/>
    <n v="-1"/>
    <n v="0"/>
    <s v="NA"/>
    <n v="0"/>
    <n v="0"/>
    <n v="0"/>
    <n v="2.5987500000000003"/>
    <n v="-3.0318750000000003"/>
    <n v="0.28874999999999984"/>
    <n v="0.14437500000000014"/>
  </r>
  <r>
    <x v="2"/>
    <s v="zagreb flights"/>
    <s v="Broad"/>
    <x v="3"/>
    <s v="Zagreb"/>
    <s v="Position 1- 3"/>
    <n v="11.25"/>
    <n v="1"/>
    <n v="3.05"/>
    <n v="3.05"/>
    <n v="31"/>
    <n v="3.2258064516128997E-2"/>
    <n v="1"/>
    <n v="0"/>
    <n v="0"/>
    <n v="0"/>
    <n v="3.05"/>
    <x v="1324"/>
    <n v="-1"/>
    <n v="0"/>
    <s v="NA"/>
    <n v="0"/>
    <n v="0"/>
    <n v="0"/>
    <n v="2.7450000000000001"/>
    <n v="-3.2025000000000001"/>
    <n v="0.30499999999999972"/>
    <n v="0.1525000000000003"/>
  </r>
  <r>
    <x v="2"/>
    <s v="glasgow flights"/>
    <s v="Broad"/>
    <x v="3"/>
    <s v="Glasgow"/>
    <s v="Position 1- 3"/>
    <n v="11.25"/>
    <n v="1"/>
    <n v="3.0750000000000002"/>
    <n v="3.0750000000000002"/>
    <n v="139"/>
    <n v="7.1942446043165497E-3"/>
    <n v="1"/>
    <n v="0"/>
    <n v="0"/>
    <n v="0"/>
    <n v="3.0750000000000002"/>
    <x v="702"/>
    <n v="-1"/>
    <n v="0"/>
    <s v="NA"/>
    <n v="0"/>
    <n v="0"/>
    <n v="0"/>
    <n v="2.7675000000000001"/>
    <n v="-3.2287500000000002"/>
    <n v="0.30750000000000011"/>
    <n v="0.15375000000000005"/>
  </r>
  <r>
    <x v="2"/>
    <s v="amsterdam cheap tickets"/>
    <s v="Broad"/>
    <x v="3"/>
    <s v="Amsterdam"/>
    <s v="Position 1- 3"/>
    <n v="11.25"/>
    <n v="1"/>
    <n v="3.0750000000000002"/>
    <n v="3.0750000000000002"/>
    <n v="8"/>
    <n v="0.125"/>
    <n v="1.125"/>
    <n v="0"/>
    <n v="0"/>
    <n v="0"/>
    <n v="3.0750000000000002"/>
    <x v="702"/>
    <n v="-1"/>
    <n v="0"/>
    <s v="NA"/>
    <n v="0"/>
    <n v="0"/>
    <n v="0"/>
    <n v="2.7675000000000001"/>
    <n v="-3.2287500000000002"/>
    <n v="0.30750000000000011"/>
    <n v="0.15375000000000005"/>
  </r>
  <r>
    <x v="2"/>
    <s v="manchester airfare"/>
    <s v="Broad"/>
    <x v="3"/>
    <s v="Manchester"/>
    <s v="Position 1- 3"/>
    <n v="11.25"/>
    <n v="1"/>
    <n v="3.1"/>
    <n v="3.1"/>
    <n v="192"/>
    <n v="5.2083333333333304E-3"/>
    <n v="1"/>
    <n v="0"/>
    <n v="0"/>
    <n v="0"/>
    <n v="3.1"/>
    <x v="576"/>
    <n v="-1"/>
    <n v="0"/>
    <s v="NA"/>
    <n v="0"/>
    <n v="0"/>
    <n v="0"/>
    <n v="2.79"/>
    <n v="-3.2550000000000003"/>
    <n v="0.31000000000000005"/>
    <n v="0.15500000000000025"/>
  </r>
  <r>
    <x v="2"/>
    <s v="bucharest airfare"/>
    <s v="Broad"/>
    <x v="3"/>
    <s v="Bucharest"/>
    <s v="Position 1- 3"/>
    <n v="11.25"/>
    <n v="1"/>
    <n v="3.25"/>
    <n v="3.25"/>
    <n v="48"/>
    <n v="2.0833333333333301E-2"/>
    <n v="1"/>
    <n v="0"/>
    <n v="0"/>
    <n v="0"/>
    <n v="3.25"/>
    <x v="601"/>
    <n v="-1"/>
    <n v="0"/>
    <s v="NA"/>
    <n v="0"/>
    <n v="0"/>
    <n v="0"/>
    <n v="2.9250000000000003"/>
    <n v="-3.4125000000000001"/>
    <n v="0.32499999999999973"/>
    <n v="0.16250000000000009"/>
  </r>
  <r>
    <x v="2"/>
    <s v="flights to krakow"/>
    <s v="Broad"/>
    <x v="3"/>
    <s v="Krakow"/>
    <s v="Position 1- 3"/>
    <n v="11.25"/>
    <n v="2"/>
    <n v="3.3"/>
    <n v="1.65"/>
    <n v="45"/>
    <n v="4.4444444444444405E-2"/>
    <n v="1"/>
    <n v="0"/>
    <n v="0"/>
    <n v="0"/>
    <n v="3.3"/>
    <x v="419"/>
    <n v="-1"/>
    <n v="0"/>
    <s v="NA"/>
    <n v="0"/>
    <n v="0"/>
    <n v="0"/>
    <n v="2.9699999999999998"/>
    <n v="-3.4649999999999999"/>
    <n v="0.33000000000000007"/>
    <n v="0.16500000000000004"/>
  </r>
  <r>
    <x v="2"/>
    <s v="helsinki airfare"/>
    <s v="Broad"/>
    <x v="3"/>
    <s v="Helsinki"/>
    <s v="Position 1- 3"/>
    <n v="11.25"/>
    <n v="1"/>
    <n v="3.4125000000000001"/>
    <n v="3.4125000000000001"/>
    <n v="14"/>
    <n v="7.1428571428571397E-2"/>
    <n v="1"/>
    <n v="0"/>
    <n v="0"/>
    <n v="0"/>
    <n v="3.4125000000000001"/>
    <x v="1339"/>
    <n v="-1"/>
    <n v="0"/>
    <s v="NA"/>
    <n v="0"/>
    <n v="0"/>
    <n v="0"/>
    <n v="3.07125"/>
    <n v="-3.5831250000000003"/>
    <n v="0.34125000000000005"/>
    <n v="0.17062500000000025"/>
  </r>
  <r>
    <x v="2"/>
    <s v="travel to venice"/>
    <s v="Broad"/>
    <x v="3"/>
    <s v="Venice"/>
    <s v="Position 1- 3"/>
    <n v="11.25"/>
    <n v="1"/>
    <n v="3.45"/>
    <n v="3.45"/>
    <n v="11"/>
    <n v="9.0909090909090898E-2"/>
    <n v="1"/>
    <n v="0"/>
    <n v="0"/>
    <n v="0"/>
    <n v="3.45"/>
    <x v="493"/>
    <n v="-1"/>
    <n v="0"/>
    <s v="NA"/>
    <n v="0"/>
    <n v="0"/>
    <n v="0"/>
    <n v="3.1050000000000004"/>
    <n v="-3.6225000000000005"/>
    <n v="0.34499999999999975"/>
    <n v="0.17250000000000032"/>
  </r>
  <r>
    <x v="2"/>
    <s v="dusseldorf airfare"/>
    <s v="Broad"/>
    <x v="3"/>
    <s v="Dusseldorf"/>
    <s v="Position 1- 3"/>
    <n v="11.25"/>
    <n v="1"/>
    <n v="3.5125000000000002"/>
    <n v="3.5125000000000002"/>
    <n v="39"/>
    <n v="2.5641025641025599E-2"/>
    <n v="1"/>
    <n v="0"/>
    <n v="0"/>
    <n v="0"/>
    <n v="3.5125000000000002"/>
    <x v="827"/>
    <n v="-1"/>
    <n v="0"/>
    <s v="NA"/>
    <n v="0"/>
    <n v="0"/>
    <n v="0"/>
    <n v="3.1612500000000003"/>
    <n v="-3.6881250000000003"/>
    <n v="0.35124999999999984"/>
    <n v="0.17562500000000014"/>
  </r>
  <r>
    <x v="2"/>
    <s v="venice flights"/>
    <s v="Broad"/>
    <x v="3"/>
    <s v="Venice"/>
    <s v="Position 1- 3"/>
    <n v="11.25"/>
    <n v="2"/>
    <n v="3.7250000000000001"/>
    <n v="1.8625"/>
    <n v="392"/>
    <n v="5.1020408163265293E-3"/>
    <n v="1"/>
    <n v="0"/>
    <n v="0"/>
    <n v="0"/>
    <n v="3.7250000000000001"/>
    <x v="1357"/>
    <n v="-1"/>
    <n v="0"/>
    <s v="NA"/>
    <n v="0"/>
    <n v="0"/>
    <n v="0"/>
    <n v="3.3525"/>
    <n v="-3.9112500000000003"/>
    <n v="0.37250000000000005"/>
    <n v="0.18625000000000025"/>
  </r>
  <r>
    <x v="2"/>
    <s v="flights to bologna"/>
    <s v="Broad"/>
    <x v="3"/>
    <s v="Bologna"/>
    <s v="Position 1- 3"/>
    <n v="11.25"/>
    <n v="1"/>
    <n v="3.9750000000000001"/>
    <n v="3.9750000000000001"/>
    <n v="38"/>
    <n v="2.6315789473684199E-2"/>
    <n v="1.07894736842105"/>
    <n v="0"/>
    <n v="0"/>
    <n v="0"/>
    <n v="3.9750000000000001"/>
    <x v="1062"/>
    <n v="-1"/>
    <n v="0"/>
    <s v="NA"/>
    <n v="0"/>
    <n v="0"/>
    <n v="0"/>
    <n v="3.5775000000000001"/>
    <n v="-4.1737500000000001"/>
    <n v="0.39749999999999996"/>
    <n v="0.19874999999999998"/>
  </r>
  <r>
    <x v="2"/>
    <s v="zurich airfare"/>
    <s v="Broad"/>
    <x v="3"/>
    <s v="Zurich"/>
    <s v="Position 1- 3"/>
    <n v="11.25"/>
    <n v="3"/>
    <n v="3.9999999750000006"/>
    <n v="1.3333333250000001"/>
    <n v="144"/>
    <n v="2.0833333333333301E-2"/>
    <n v="1"/>
    <n v="0"/>
    <n v="0"/>
    <n v="0"/>
    <n v="3.9999999750000006"/>
    <x v="2687"/>
    <n v="-1"/>
    <n v="0"/>
    <s v="NA"/>
    <n v="0"/>
    <n v="0"/>
    <n v="0"/>
    <n v="3.5999999775000004"/>
    <n v="-4.1999999737500007"/>
    <n v="0.39999999750000015"/>
    <n v="0.19999999875000007"/>
  </r>
  <r>
    <x v="2"/>
    <s v="amsterdam airfare"/>
    <s v="Broad"/>
    <x v="3"/>
    <s v="Amsterdam"/>
    <s v="Position 1- 3"/>
    <n v="11.25"/>
    <n v="3"/>
    <n v="4.0125000000000002"/>
    <n v="1.3374999999999999"/>
    <n v="185"/>
    <n v="1.62162162162162E-2"/>
    <n v="1"/>
    <n v="0"/>
    <n v="0"/>
    <n v="0"/>
    <n v="4.0125000000000002"/>
    <x v="852"/>
    <n v="-1"/>
    <n v="0"/>
    <s v="NA"/>
    <n v="0"/>
    <n v="0"/>
    <n v="0"/>
    <n v="3.6112500000000001"/>
    <n v="-4.2131250000000007"/>
    <n v="0.40125000000000011"/>
    <n v="0.2006250000000005"/>
  </r>
  <r>
    <x v="2"/>
    <s v="venice flight"/>
    <s v="Broad"/>
    <x v="3"/>
    <s v="Venice"/>
    <s v="Position 1- 3"/>
    <n v="11.25"/>
    <n v="1"/>
    <n v="4.1624999999999996"/>
    <n v="4.1624999999999996"/>
    <n v="79"/>
    <n v="1.26582278481013E-2"/>
    <n v="1.01518987341772"/>
    <n v="0"/>
    <n v="0"/>
    <n v="0"/>
    <n v="4.1624999999999996"/>
    <x v="895"/>
    <n v="-1"/>
    <n v="0"/>
    <s v="NA"/>
    <n v="0"/>
    <n v="0"/>
    <n v="0"/>
    <n v="3.7462499999999999"/>
    <n v="-4.3706249999999995"/>
    <n v="0.41624999999999979"/>
    <n v="0.20812499999999989"/>
  </r>
  <r>
    <x v="2"/>
    <s v="cheap flights to zurich"/>
    <s v="Broad"/>
    <x v="3"/>
    <s v="Zurich"/>
    <s v="Position 1- 3"/>
    <n v="11.25"/>
    <n v="2"/>
    <n v="4.1875"/>
    <n v="2.09375"/>
    <n v="7"/>
    <n v="0.28571428571428603"/>
    <n v="1"/>
    <n v="0"/>
    <n v="0"/>
    <n v="0"/>
    <n v="4.1875"/>
    <x v="1063"/>
    <n v="-1"/>
    <n v="0"/>
    <s v="NA"/>
    <n v="0"/>
    <n v="0"/>
    <n v="0"/>
    <n v="3.7687500000000003"/>
    <n v="-4.3968750000000005"/>
    <n v="0.41874999999999973"/>
    <n v="0.20937500000000053"/>
  </r>
  <r>
    <x v="2"/>
    <s v="flights to zagreb"/>
    <s v="Broad"/>
    <x v="3"/>
    <s v="Zagreb"/>
    <s v="Position 1- 3"/>
    <n v="11.25"/>
    <n v="1"/>
    <n v="4.2125000000000004"/>
    <n v="4.2125000000000004"/>
    <n v="37"/>
    <n v="2.7027027027027001E-2"/>
    <n v="1"/>
    <n v="0"/>
    <n v="0"/>
    <n v="0"/>
    <n v="4.2125000000000004"/>
    <x v="1375"/>
    <n v="-1"/>
    <n v="0"/>
    <s v="NA"/>
    <n v="0"/>
    <n v="0"/>
    <n v="0"/>
    <n v="3.7912500000000002"/>
    <n v="-4.4231250000000006"/>
    <n v="0.42125000000000012"/>
    <n v="0.21062500000000028"/>
  </r>
  <r>
    <x v="2"/>
    <s v="oslo flights"/>
    <s v="Broad"/>
    <x v="3"/>
    <s v="Oslo"/>
    <s v="Position 1- 3"/>
    <n v="11.25"/>
    <n v="2"/>
    <n v="4.2125000000000004"/>
    <n v="2.1062500000000002"/>
    <n v="87"/>
    <n v="2.2988505747126398E-2"/>
    <n v="1"/>
    <n v="0"/>
    <n v="0"/>
    <n v="0"/>
    <n v="4.2125000000000004"/>
    <x v="1375"/>
    <n v="-1"/>
    <n v="0"/>
    <s v="NA"/>
    <n v="0"/>
    <n v="0"/>
    <n v="0"/>
    <n v="3.7912500000000002"/>
    <n v="-4.4231250000000006"/>
    <n v="0.42125000000000012"/>
    <n v="0.21062500000000028"/>
  </r>
  <r>
    <x v="2"/>
    <s v="helsinki flight"/>
    <s v="Broad"/>
    <x v="3"/>
    <s v="Helsinki"/>
    <s v="Position 1- 3"/>
    <n v="11.25"/>
    <n v="1"/>
    <n v="4.3375000000000004"/>
    <n v="4.3375000000000004"/>
    <n v="18"/>
    <n v="5.5555555555555601E-2"/>
    <n v="1"/>
    <n v="0"/>
    <n v="0"/>
    <n v="0"/>
    <n v="4.3375000000000004"/>
    <x v="2688"/>
    <n v="-1"/>
    <n v="0"/>
    <s v="NA"/>
    <n v="0"/>
    <n v="0"/>
    <n v="0"/>
    <n v="3.9037500000000005"/>
    <n v="-4.5543750000000003"/>
    <n v="0.43374999999999986"/>
    <n v="0.21687499999999993"/>
  </r>
  <r>
    <x v="2"/>
    <s v="brussels flight"/>
    <s v="Broad"/>
    <x v="3"/>
    <s v="Brussels"/>
    <s v="Position 1- 3"/>
    <n v="11.25"/>
    <n v="3"/>
    <n v="4.3374999750000001"/>
    <n v="1.4458333249999999"/>
    <n v="109"/>
    <n v="2.7522935779816501E-2"/>
    <n v="1.04954128440367"/>
    <n v="0"/>
    <n v="0"/>
    <n v="0"/>
    <n v="4.3374999750000001"/>
    <x v="2241"/>
    <n v="-1"/>
    <n v="0"/>
    <s v="NA"/>
    <n v="0"/>
    <n v="0"/>
    <n v="0"/>
    <n v="3.9037499775"/>
    <n v="-4.5543749737499999"/>
    <n v="0.4337499975000001"/>
    <n v="0.21687499874999983"/>
  </r>
  <r>
    <x v="2"/>
    <s v="zurich flights"/>
    <s v="Broad"/>
    <x v="3"/>
    <s v="Zurich"/>
    <s v="Position 1- 3"/>
    <n v="11.25"/>
    <n v="2"/>
    <n v="4.4249999999999998"/>
    <n v="2.2124999999999999"/>
    <n v="227"/>
    <n v="8.8105726872246704E-3"/>
    <n v="1"/>
    <n v="0"/>
    <n v="0"/>
    <n v="0"/>
    <n v="4.4249999999999998"/>
    <x v="604"/>
    <n v="-1"/>
    <n v="0"/>
    <s v="NA"/>
    <n v="0"/>
    <n v="0"/>
    <n v="0"/>
    <n v="3.9824999999999999"/>
    <n v="-4.6462500000000002"/>
    <n v="0.44249999999999989"/>
    <n v="0.22125000000000039"/>
  </r>
  <r>
    <x v="2"/>
    <s v="zurich flight"/>
    <s v="Broad"/>
    <x v="3"/>
    <s v="Zurich"/>
    <s v="Position 1- 3"/>
    <n v="11.25"/>
    <n v="3"/>
    <n v="4.7124999750000001"/>
    <n v="1.5708333250000002"/>
    <n v="144"/>
    <n v="2.0833333333333301E-2"/>
    <n v="1"/>
    <n v="0"/>
    <n v="0"/>
    <n v="0"/>
    <n v="4.7124999750000001"/>
    <x v="1400"/>
    <n v="-1"/>
    <n v="0"/>
    <s v="NA"/>
    <n v="0"/>
    <n v="0"/>
    <n v="0"/>
    <n v="4.2412499774999999"/>
    <n v="-4.9481249737500006"/>
    <n v="0.47124999750000018"/>
    <n v="0.23562499875000054"/>
  </r>
  <r>
    <x v="2"/>
    <s v="flight to naples"/>
    <s v="Broad"/>
    <x v="3"/>
    <s v="Naples"/>
    <s v="Position 1- 3"/>
    <n v="11.25"/>
    <n v="2"/>
    <n v="4.7125000000000004"/>
    <n v="2.3562500000000002"/>
    <n v="7"/>
    <n v="0.28571428571428603"/>
    <n v="1"/>
    <n v="0"/>
    <n v="0"/>
    <n v="0"/>
    <n v="4.7125000000000004"/>
    <x v="1399"/>
    <n v="-1"/>
    <n v="0"/>
    <s v="NA"/>
    <n v="0"/>
    <n v="0"/>
    <n v="0"/>
    <n v="4.2412500000000009"/>
    <n v="-4.948125000000001"/>
    <n v="0.4712499999999995"/>
    <n v="0.23562500000000064"/>
  </r>
  <r>
    <x v="2"/>
    <s v="flights to helsinki"/>
    <s v="Broad"/>
    <x v="3"/>
    <s v="Helsinki"/>
    <s v="Position 1- 3"/>
    <n v="11.25"/>
    <n v="3"/>
    <n v="4.7374999874999997"/>
    <n v="1.5791666625"/>
    <n v="35"/>
    <n v="8.5714285714285687E-2"/>
    <n v="1"/>
    <n v="0"/>
    <n v="0"/>
    <n v="0"/>
    <n v="4.7374999874999997"/>
    <x v="2244"/>
    <n v="-1"/>
    <n v="0"/>
    <s v="NA"/>
    <n v="0"/>
    <n v="0"/>
    <n v="0"/>
    <n v="4.2637499887499999"/>
    <n v="-4.9743749868749996"/>
    <n v="0.47374999874999979"/>
    <n v="0.23687499937499989"/>
  </r>
  <r>
    <x v="2"/>
    <s v="strasbourg airfare"/>
    <s v="Broad"/>
    <x v="3"/>
    <s v="Strasbourg"/>
    <s v="Position 1- 3"/>
    <n v="11.25"/>
    <n v="1"/>
    <n v="5"/>
    <n v="5"/>
    <n v="59"/>
    <n v="1.6949152542372902E-2"/>
    <n v="1"/>
    <n v="0"/>
    <n v="0"/>
    <n v="0"/>
    <n v="5"/>
    <x v="1416"/>
    <n v="-1"/>
    <n v="0"/>
    <s v="NA"/>
    <n v="0"/>
    <n v="0"/>
    <n v="0"/>
    <n v="4.5"/>
    <n v="-5.25"/>
    <n v="0.5"/>
    <n v="0.25"/>
  </r>
  <r>
    <x v="2"/>
    <s v="lisbon airfare"/>
    <s v="Broad"/>
    <x v="3"/>
    <s v="Lisbon"/>
    <s v="Position 1- 3"/>
    <n v="11.25"/>
    <n v="5"/>
    <n v="5.2625000000000002"/>
    <n v="1.0525"/>
    <n v="30"/>
    <n v="0.16666666666666699"/>
    <n v="1"/>
    <n v="0"/>
    <n v="0"/>
    <n v="0"/>
    <n v="5.2625000000000002"/>
    <x v="498"/>
    <n v="-1"/>
    <n v="0"/>
    <s v="NA"/>
    <n v="0"/>
    <n v="0"/>
    <n v="0"/>
    <n v="4.7362500000000001"/>
    <n v="-5.5256250000000007"/>
    <n v="0.52625000000000011"/>
    <n v="0.2631250000000005"/>
  </r>
  <r>
    <x v="2"/>
    <s v="vienna airfare"/>
    <s v="Broad"/>
    <x v="3"/>
    <s v="Vienna"/>
    <s v="Position 1- 3"/>
    <n v="11.25"/>
    <n v="1"/>
    <n v="5.4749999999999996"/>
    <n v="5.4749999999999996"/>
    <n v="59"/>
    <n v="1.6949152542372902E-2"/>
    <n v="1"/>
    <n v="0"/>
    <n v="0"/>
    <n v="0"/>
    <n v="5.4749999999999996"/>
    <x v="1436"/>
    <n v="-1"/>
    <n v="0"/>
    <s v="NA"/>
    <n v="0"/>
    <n v="0"/>
    <n v="0"/>
    <n v="4.9275000000000002"/>
    <n v="-5.7487500000000002"/>
    <n v="0.54749999999999943"/>
    <n v="0.2737500000000006"/>
  </r>
  <r>
    <x v="2"/>
    <s v="manchester flights"/>
    <s v="Broad"/>
    <x v="3"/>
    <s v="Manchester"/>
    <s v="Position 1- 3"/>
    <n v="11.25"/>
    <n v="3"/>
    <n v="5.4999999749999997"/>
    <n v="1.8333333249999999"/>
    <n v="1140"/>
    <n v="2.6315789473684206E-3"/>
    <n v="1"/>
    <n v="0"/>
    <n v="0"/>
    <n v="0"/>
    <n v="5.4999999749999997"/>
    <x v="2689"/>
    <n v="-1"/>
    <n v="0"/>
    <s v="NA"/>
    <n v="0"/>
    <n v="0"/>
    <n v="0"/>
    <n v="4.9499999775000001"/>
    <n v="-5.77499997375"/>
    <n v="0.54999999749999962"/>
    <n v="0.27499999875000025"/>
  </r>
  <r>
    <x v="2"/>
    <s v="trip to oslo"/>
    <s v="Broad"/>
    <x v="3"/>
    <s v="Oslo"/>
    <s v="Position 1- 3"/>
    <n v="11.25"/>
    <n v="1"/>
    <n v="5.5250000000000004"/>
    <n v="5.5250000000000004"/>
    <n v="1"/>
    <n v="1"/>
    <n v="1"/>
    <n v="0"/>
    <n v="0"/>
    <n v="0"/>
    <n v="5.5250000000000004"/>
    <x v="1064"/>
    <n v="-1"/>
    <n v="0"/>
    <s v="NA"/>
    <n v="0"/>
    <n v="0"/>
    <n v="0"/>
    <n v="4.9725000000000001"/>
    <n v="-5.8012500000000005"/>
    <n v="0.55250000000000021"/>
    <n v="0.27625000000000011"/>
  </r>
  <r>
    <x v="2"/>
    <s v="copenhagen flights"/>
    <s v="Broad"/>
    <x v="3"/>
    <s v="Copenhagen"/>
    <s v="Position 1- 3"/>
    <n v="11.25"/>
    <n v="2"/>
    <n v="5.625"/>
    <n v="2.8125"/>
    <n v="123"/>
    <n v="1.6260162601626001E-2"/>
    <n v="1"/>
    <n v="0"/>
    <n v="0"/>
    <n v="0"/>
    <n v="5.625"/>
    <x v="2583"/>
    <n v="-1"/>
    <n v="0"/>
    <s v="NA"/>
    <n v="0"/>
    <n v="0"/>
    <n v="0"/>
    <n v="5.0625"/>
    <n v="-5.90625"/>
    <n v="0.5625"/>
    <n v="0.28125"/>
  </r>
  <r>
    <x v="2"/>
    <s v="travel to bucharest"/>
    <s v="Broad"/>
    <x v="3"/>
    <s v="Bucharest"/>
    <s v="Position 1- 3"/>
    <n v="11.25"/>
    <n v="2"/>
    <n v="5.6875"/>
    <n v="2.84375"/>
    <n v="3"/>
    <n v="0.66666666666666696"/>
    <n v="1"/>
    <n v="0"/>
    <n v="0"/>
    <n v="0"/>
    <n v="5.6875"/>
    <x v="2249"/>
    <n v="-1"/>
    <n v="0"/>
    <s v="NA"/>
    <n v="0"/>
    <n v="0"/>
    <n v="0"/>
    <n v="5.1187500000000004"/>
    <n v="-5.9718749999999998"/>
    <n v="0.56874999999999964"/>
    <n v="0.28437499999999982"/>
  </r>
  <r>
    <x v="2"/>
    <s v="vienna tickets"/>
    <s v="Broad"/>
    <x v="3"/>
    <s v="Vienna"/>
    <s v="Position 1- 3"/>
    <n v="11.25"/>
    <n v="1"/>
    <n v="5.875"/>
    <n v="5.875"/>
    <n v="382"/>
    <n v="2.6178010471204199E-3"/>
    <n v="1.03952879581152"/>
    <n v="0"/>
    <n v="0"/>
    <n v="0"/>
    <n v="5.875"/>
    <x v="1449"/>
    <n v="-1"/>
    <n v="0"/>
    <s v="NA"/>
    <n v="0"/>
    <n v="0"/>
    <n v="0"/>
    <n v="5.2875000000000005"/>
    <n v="-6.1687500000000002"/>
    <n v="0.58749999999999947"/>
    <n v="0.29375000000000018"/>
  </r>
  <r>
    <x v="2"/>
    <s v="flight to strasbourg"/>
    <s v="Broad"/>
    <x v="3"/>
    <s v="Strasbourg"/>
    <s v="Position 1- 3"/>
    <n v="11.25"/>
    <n v="1"/>
    <n v="5.9749999999999996"/>
    <n v="5.9749999999999996"/>
    <n v="7"/>
    <n v="0.14285714285714302"/>
    <n v="1"/>
    <n v="0"/>
    <n v="0"/>
    <n v="0"/>
    <n v="5.9749999999999996"/>
    <x v="2690"/>
    <n v="-1"/>
    <n v="0"/>
    <s v="NA"/>
    <n v="0"/>
    <n v="0"/>
    <n v="0"/>
    <n v="5.3774999999999995"/>
    <n v="-6.2737499999999997"/>
    <n v="0.59750000000000014"/>
    <n v="0.29875000000000007"/>
  </r>
  <r>
    <x v="2"/>
    <s v="dusseldorf flight"/>
    <s v="Broad"/>
    <x v="3"/>
    <s v="Dusseldorf"/>
    <s v="Position 1- 3"/>
    <n v="11.25"/>
    <n v="2"/>
    <n v="6.4249999999999998"/>
    <n v="3.2124999999999999"/>
    <n v="43"/>
    <n v="4.6511627906976702E-2"/>
    <n v="1"/>
    <n v="0"/>
    <n v="0"/>
    <n v="0"/>
    <n v="6.4249999999999998"/>
    <x v="1473"/>
    <n v="-1"/>
    <n v="0"/>
    <s v="NA"/>
    <n v="0"/>
    <n v="0"/>
    <n v="0"/>
    <n v="5.7824999999999998"/>
    <n v="-6.7462499999999999"/>
    <n v="0.64250000000000007"/>
    <n v="0.32125000000000004"/>
  </r>
  <r>
    <x v="2"/>
    <s v="copenhagen cheap ticket"/>
    <s v="Broad"/>
    <x v="3"/>
    <s v="Copenhagen"/>
    <s v="Position 1- 3"/>
    <n v="11.25"/>
    <n v="1"/>
    <n v="6.7125000000000004"/>
    <n v="6.7125000000000004"/>
    <n v="9"/>
    <n v="0.11111111111111099"/>
    <n v="1.1111111111111101"/>
    <n v="0"/>
    <n v="0"/>
    <n v="0"/>
    <n v="6.7125000000000004"/>
    <x v="2474"/>
    <n v="-1"/>
    <n v="0"/>
    <s v="NA"/>
    <n v="0"/>
    <n v="0"/>
    <n v="0"/>
    <n v="6.0412500000000007"/>
    <n v="-7.0481250000000006"/>
    <n v="0.67124999999999968"/>
    <n v="0.33562500000000028"/>
  </r>
  <r>
    <x v="2"/>
    <s v="flights to copenhagen"/>
    <s v="Broad"/>
    <x v="3"/>
    <s v="Copenhagen"/>
    <s v="Position 1- 3"/>
    <n v="11.25"/>
    <n v="3"/>
    <n v="6.7374999750000004"/>
    <n v="2.245833325"/>
    <n v="115"/>
    <n v="2.6086956521739101E-2"/>
    <n v="1"/>
    <n v="0"/>
    <n v="0"/>
    <n v="0"/>
    <n v="6.7374999750000004"/>
    <x v="1483"/>
    <n v="-1"/>
    <n v="0"/>
    <s v="NA"/>
    <n v="0"/>
    <n v="0"/>
    <n v="0"/>
    <n v="6.0637499775000006"/>
    <n v="-7.0743749737500004"/>
    <n v="0.67374999749999986"/>
    <n v="0.33687499874999993"/>
  </r>
  <r>
    <x v="2"/>
    <s v="marseilles airline"/>
    <s v="Broad"/>
    <x v="3"/>
    <s v="Marseille"/>
    <s v="Position 1- 3"/>
    <n v="11.25"/>
    <n v="4"/>
    <n v="6.9625000000000004"/>
    <n v="1.7406250000000001"/>
    <n v="13"/>
    <n v="0.30769230769230799"/>
    <n v="1"/>
    <n v="0"/>
    <n v="0"/>
    <n v="0"/>
    <n v="6.9625000000000004"/>
    <x v="2691"/>
    <n v="-1"/>
    <n v="0"/>
    <s v="NA"/>
    <n v="0"/>
    <n v="0"/>
    <n v="0"/>
    <n v="6.2662500000000003"/>
    <n v="-7.3106250000000008"/>
    <n v="0.69625000000000004"/>
    <n v="0.34812500000000046"/>
  </r>
  <r>
    <x v="2"/>
    <s v="flight to budapest"/>
    <s v="Broad"/>
    <x v="3"/>
    <s v="Budapest"/>
    <s v="Position 1- 3"/>
    <n v="11.25"/>
    <n v="1"/>
    <n v="7.0625"/>
    <n v="7.0625"/>
    <n v="8"/>
    <n v="0.125"/>
    <n v="1"/>
    <n v="0"/>
    <n v="0"/>
    <n v="0"/>
    <n v="7.0625"/>
    <x v="2692"/>
    <n v="-1"/>
    <n v="0"/>
    <s v="NA"/>
    <n v="0"/>
    <n v="0"/>
    <n v="0"/>
    <n v="6.3562500000000002"/>
    <n v="-7.4156250000000004"/>
    <n v="0.70624999999999982"/>
    <n v="0.35312500000000036"/>
  </r>
  <r>
    <x v="2"/>
    <s v="flights to vienna"/>
    <s v="Broad"/>
    <x v="3"/>
    <s v="Vienna"/>
    <s v="Position 1- 3"/>
    <n v="11.25"/>
    <n v="1"/>
    <n v="7.0875000000000004"/>
    <n v="7.0875000000000004"/>
    <n v="160"/>
    <n v="6.2500000000000003E-3"/>
    <n v="1"/>
    <n v="0"/>
    <n v="0"/>
    <n v="0"/>
    <n v="7.0875000000000004"/>
    <x v="2693"/>
    <n v="-1"/>
    <n v="0"/>
    <s v="NA"/>
    <n v="0"/>
    <n v="0"/>
    <n v="0"/>
    <n v="6.3787500000000001"/>
    <n v="-7.4418750000000005"/>
    <n v="0.70875000000000021"/>
    <n v="0.35437500000000011"/>
  </r>
  <r>
    <x v="2"/>
    <s v="marseille cheap flight"/>
    <s v="Broad"/>
    <x v="3"/>
    <s v="Marseille"/>
    <s v="Position 1- 3"/>
    <n v="11.25"/>
    <n v="5"/>
    <n v="7.1624999999999996"/>
    <n v="1.4325000000000001"/>
    <n v="64"/>
    <n v="7.8125E-2"/>
    <n v="1.265625"/>
    <n v="0"/>
    <n v="0"/>
    <n v="0"/>
    <n v="7.1624999999999996"/>
    <x v="2694"/>
    <n v="-1"/>
    <n v="0"/>
    <s v="NA"/>
    <n v="0"/>
    <n v="0"/>
    <n v="0"/>
    <n v="6.44625"/>
    <n v="-7.5206249999999999"/>
    <n v="0.71624999999999961"/>
    <n v="0.35812500000000025"/>
  </r>
  <r>
    <x v="2"/>
    <s v="flights to dusseldorf"/>
    <s v="Broad"/>
    <x v="3"/>
    <s v="Dusseldorf"/>
    <s v="Position 1- 3"/>
    <n v="11.25"/>
    <n v="1"/>
    <n v="7.1749999999999998"/>
    <n v="7.1749999999999998"/>
    <n v="70"/>
    <n v="1.4285714285714299E-2"/>
    <n v="1"/>
    <n v="0"/>
    <n v="0"/>
    <n v="0"/>
    <n v="7.1749999999999998"/>
    <x v="2695"/>
    <n v="-1"/>
    <n v="0"/>
    <s v="NA"/>
    <n v="0"/>
    <n v="0"/>
    <n v="0"/>
    <n v="6.4574999999999996"/>
    <n v="-7.5337500000000004"/>
    <n v="0.71750000000000025"/>
    <n v="0.35875000000000057"/>
  </r>
  <r>
    <x v="2"/>
    <s v="bologna flight"/>
    <s v="Broad"/>
    <x v="3"/>
    <s v="Bologna"/>
    <s v="Position 1- 3"/>
    <n v="11.25"/>
    <n v="2"/>
    <n v="7.2750000000000004"/>
    <n v="3.6375000000000002"/>
    <n v="22"/>
    <n v="9.0909090909090898E-2"/>
    <n v="1.05454545454545"/>
    <n v="0"/>
    <n v="0"/>
    <n v="0"/>
    <n v="7.2750000000000004"/>
    <x v="2696"/>
    <n v="-1"/>
    <n v="0"/>
    <s v="NA"/>
    <n v="0"/>
    <n v="0"/>
    <n v="0"/>
    <n v="6.5475000000000003"/>
    <n v="-7.6387500000000008"/>
    <n v="0.72750000000000004"/>
    <n v="0.36375000000000046"/>
  </r>
  <r>
    <x v="2"/>
    <s v="marseilles cheap flights"/>
    <s v="Broad"/>
    <x v="3"/>
    <s v="Marseille"/>
    <s v="Position 1- 3"/>
    <n v="11.25"/>
    <n v="3"/>
    <n v="7.8124999874999999"/>
    <n v="2.6041666625"/>
    <n v="265"/>
    <n v="1.13207547169811E-2"/>
    <n v="1.05735849056604"/>
    <n v="0"/>
    <n v="0"/>
    <n v="0"/>
    <n v="7.8124999874999999"/>
    <x v="2697"/>
    <n v="-1"/>
    <n v="0"/>
    <s v="NA"/>
    <n v="0"/>
    <n v="0"/>
    <n v="0"/>
    <n v="7.03124998875"/>
    <n v="-8.2031249868750002"/>
    <n v="0.7812499987499999"/>
    <n v="0.39062499937500039"/>
  </r>
  <r>
    <x v="2"/>
    <s v="flight to brussels"/>
    <s v="Broad"/>
    <x v="3"/>
    <s v="Brussels"/>
    <s v="Position 1- 3"/>
    <n v="11.25"/>
    <n v="3"/>
    <n v="7.9124999999999996"/>
    <n v="2.6375000000000002"/>
    <n v="28"/>
    <n v="0.107142857142857"/>
    <n v="1"/>
    <n v="0"/>
    <n v="0"/>
    <n v="0"/>
    <n v="7.9124999999999996"/>
    <x v="1526"/>
    <n v="-1"/>
    <n v="0"/>
    <s v="NA"/>
    <n v="0"/>
    <n v="0"/>
    <n v="0"/>
    <n v="7.1212499999999999"/>
    <n v="-8.3081250000000004"/>
    <n v="0.79124999999999979"/>
    <n v="0.39562500000000078"/>
  </r>
  <r>
    <x v="2"/>
    <s v="marseilles flights"/>
    <s v="Broad"/>
    <x v="3"/>
    <s v="Marseille"/>
    <s v="Position 1- 3"/>
    <n v="11.25"/>
    <n v="4"/>
    <n v="7.9375"/>
    <n v="1.984375"/>
    <n v="346"/>
    <n v="1.15606936416185E-2"/>
    <n v="1.06560693641618"/>
    <n v="0"/>
    <n v="0"/>
    <n v="0"/>
    <n v="7.9375"/>
    <x v="606"/>
    <n v="-1"/>
    <n v="0"/>
    <s v="NA"/>
    <n v="0"/>
    <n v="0"/>
    <n v="0"/>
    <n v="7.1437499999999998"/>
    <n v="-8.3343749999999996"/>
    <n v="0.79375000000000018"/>
    <n v="0.39687499999999964"/>
  </r>
  <r>
    <x v="2"/>
    <s v="flights to strasbourg"/>
    <s v="Broad"/>
    <x v="3"/>
    <s v="Strasbourg"/>
    <s v="Position 1- 3"/>
    <n v="11.25"/>
    <n v="5"/>
    <n v="8"/>
    <n v="1.6"/>
    <n v="984"/>
    <n v="5.0813008130081308E-3"/>
    <n v="1.0043699186991899"/>
    <n v="0"/>
    <n v="0"/>
    <n v="0"/>
    <n v="8"/>
    <x v="1529"/>
    <n v="-1"/>
    <n v="0"/>
    <s v="NA"/>
    <n v="0"/>
    <n v="0"/>
    <n v="0"/>
    <n v="7.2"/>
    <n v="-8.4"/>
    <n v="0.79999999999999982"/>
    <n v="0.40000000000000036"/>
  </r>
  <r>
    <x v="2"/>
    <s v="budapest cheap ticket"/>
    <s v="Broad"/>
    <x v="3"/>
    <s v="Budapest"/>
    <s v="Position 1- 3"/>
    <n v="11.25"/>
    <n v="1"/>
    <n v="8.1125000000000007"/>
    <n v="8.1125000000000007"/>
    <n v="5"/>
    <n v="0.2"/>
    <n v="1"/>
    <n v="0"/>
    <n v="0"/>
    <n v="0"/>
    <n v="8.1125000000000007"/>
    <x v="509"/>
    <n v="-1"/>
    <n v="0"/>
    <s v="NA"/>
    <n v="0"/>
    <n v="0"/>
    <n v="0"/>
    <n v="7.3012500000000005"/>
    <n v="-8.5181250000000013"/>
    <n v="0.81125000000000025"/>
    <n v="0.40562500000000057"/>
  </r>
  <r>
    <x v="2"/>
    <s v="marseilles airlines"/>
    <s v="Broad"/>
    <x v="3"/>
    <s v="Marseille"/>
    <s v="Position 1- 3"/>
    <n v="11.25"/>
    <n v="2"/>
    <n v="8.3375000000000004"/>
    <n v="4.1687500000000002"/>
    <n v="28"/>
    <n v="7.1428571428571397E-2"/>
    <n v="1.28571428571429"/>
    <n v="0"/>
    <n v="0"/>
    <n v="0"/>
    <n v="8.3375000000000004"/>
    <x v="2482"/>
    <n v="-1"/>
    <n v="0"/>
    <s v="NA"/>
    <n v="0"/>
    <n v="0"/>
    <n v="0"/>
    <n v="7.5037500000000001"/>
    <n v="-8.7543750000000014"/>
    <n v="0.83375000000000021"/>
    <n v="0.41687500000000099"/>
  </r>
  <r>
    <x v="2"/>
    <s v="flights to bucharest"/>
    <s v="Broad"/>
    <x v="3"/>
    <s v="Bucharest"/>
    <s v="Position 1- 3"/>
    <n v="11.25"/>
    <n v="3"/>
    <n v="8.6624999999999996"/>
    <n v="2.8875000000000002"/>
    <n v="82"/>
    <n v="3.65853658536585E-2"/>
    <n v="1"/>
    <n v="0"/>
    <n v="0"/>
    <n v="0"/>
    <n v="8.6624999999999996"/>
    <x v="2698"/>
    <n v="-1"/>
    <n v="0"/>
    <s v="NA"/>
    <n v="0"/>
    <n v="0"/>
    <n v="0"/>
    <n v="7.7962499999999997"/>
    <n v="-9.0956250000000001"/>
    <n v="0.86624999999999996"/>
    <n v="0.43312500000000043"/>
  </r>
  <r>
    <x v="2"/>
    <s v="marseilles tickets"/>
    <s v="Broad"/>
    <x v="3"/>
    <s v="Marseille"/>
    <s v="Position 1- 3"/>
    <n v="11.25"/>
    <n v="3"/>
    <n v="8.8624999874999997"/>
    <n v="2.9541666625"/>
    <n v="201"/>
    <n v="1.49253731343284E-2"/>
    <n v="1.09253731343284"/>
    <n v="0"/>
    <n v="0"/>
    <n v="0"/>
    <n v="8.8624999874999997"/>
    <x v="2699"/>
    <n v="-1"/>
    <n v="0"/>
    <s v="NA"/>
    <n v="0"/>
    <n v="0"/>
    <n v="0"/>
    <n v="7.9762499887500002"/>
    <n v="-9.3056249868749994"/>
    <n v="0.88624999874999943"/>
    <n v="0.44312499937499972"/>
  </r>
  <r>
    <x v="2"/>
    <s v="venice airfare"/>
    <s v="Broad"/>
    <x v="3"/>
    <s v="Venice"/>
    <s v="Position 1- 3"/>
    <n v="11.25"/>
    <n v="4"/>
    <n v="8.9"/>
    <n v="2.2250000000000001"/>
    <n v="46"/>
    <n v="8.6956521739130391E-2"/>
    <n v="1"/>
    <n v="0"/>
    <n v="0"/>
    <n v="0"/>
    <n v="8.9"/>
    <x v="2700"/>
    <n v="-1"/>
    <n v="0"/>
    <s v="NA"/>
    <n v="0"/>
    <n v="0"/>
    <n v="0"/>
    <n v="8.01"/>
    <n v="-9.3450000000000006"/>
    <n v="0.89000000000000057"/>
    <n v="0.44500000000000028"/>
  </r>
  <r>
    <x v="2"/>
    <s v="brussels airfares"/>
    <s v="Broad"/>
    <x v="3"/>
    <s v="Brussels"/>
    <s v="Position 1- 3"/>
    <n v="11.25"/>
    <n v="1"/>
    <n v="9.5749999999999993"/>
    <n v="9.5749999999999993"/>
    <n v="7"/>
    <n v="0.14285714285714302"/>
    <n v="1.1285714285714299"/>
    <n v="0"/>
    <n v="0"/>
    <n v="0"/>
    <n v="9.5749999999999993"/>
    <x v="2701"/>
    <n v="-1"/>
    <n v="0"/>
    <s v="NA"/>
    <n v="0"/>
    <n v="0"/>
    <n v="0"/>
    <n v="8.6174999999999997"/>
    <n v="-10.053749999999999"/>
    <n v="0.95749999999999957"/>
    <n v="0.47874999999999979"/>
  </r>
  <r>
    <x v="2"/>
    <s v="marseilles airfare"/>
    <s v="Broad"/>
    <x v="3"/>
    <s v="Marseille"/>
    <s v="Position 1- 3"/>
    <n v="11.25"/>
    <n v="2"/>
    <n v="10.3125"/>
    <n v="5.15625"/>
    <n v="12"/>
    <n v="0.16666666666666699"/>
    <n v="1.3333333333333299"/>
    <n v="0"/>
    <n v="0"/>
    <n v="0"/>
    <n v="10.3125"/>
    <x v="2702"/>
    <n v="-1"/>
    <n v="0"/>
    <s v="NA"/>
    <n v="0"/>
    <n v="0"/>
    <n v="0"/>
    <n v="9.28125"/>
    <n v="-10.828125"/>
    <n v="1.03125"/>
    <n v="0.515625"/>
  </r>
  <r>
    <x v="2"/>
    <s v="bucharest flights"/>
    <s v="Broad"/>
    <x v="3"/>
    <s v="Bucharest"/>
    <s v="Position 1- 3"/>
    <n v="11.25"/>
    <n v="3"/>
    <n v="10.5375"/>
    <n v="3.5125000000000002"/>
    <n v="79"/>
    <n v="3.7974683544303799E-2"/>
    <n v="1"/>
    <n v="0"/>
    <n v="0"/>
    <n v="0"/>
    <n v="10.5375"/>
    <x v="1007"/>
    <n v="-1"/>
    <n v="0"/>
    <s v="NA"/>
    <n v="0"/>
    <n v="0"/>
    <n v="0"/>
    <n v="9.4837500000000006"/>
    <n v="-11.064375"/>
    <n v="1.0537499999999991"/>
    <n v="0.52687500000000043"/>
  </r>
  <r>
    <x v="2"/>
    <s v="flights to st. petersburg"/>
    <s v="Broad"/>
    <x v="3"/>
    <s v="St. Petersburg"/>
    <s v="Position 1- 3"/>
    <n v="11.25"/>
    <n v="2"/>
    <n v="11.012499999999999"/>
    <n v="5.5062499999999996"/>
    <n v="160"/>
    <n v="1.2500000000000001E-2"/>
    <n v="1"/>
    <n v="0"/>
    <n v="0"/>
    <n v="0"/>
    <n v="11.012499999999999"/>
    <x v="2703"/>
    <n v="-1"/>
    <n v="0"/>
    <s v="NA"/>
    <n v="0"/>
    <n v="0"/>
    <n v="0"/>
    <n v="9.911249999999999"/>
    <n v="-11.563124999999999"/>
    <n v="1.1012500000000003"/>
    <n v="0.55062500000000014"/>
  </r>
  <r>
    <x v="2"/>
    <s v="flights to pisa"/>
    <s v="Broad"/>
    <x v="3"/>
    <s v="Pisa"/>
    <s v="Position 1- 3"/>
    <n v="11.25"/>
    <n v="4"/>
    <n v="11.7875"/>
    <n v="2.9468749999999999"/>
    <n v="43"/>
    <n v="9.3023255813953487E-2"/>
    <n v="1.01860465116279"/>
    <n v="0"/>
    <n v="0"/>
    <n v="0"/>
    <n v="11.7875"/>
    <x v="2704"/>
    <n v="-1"/>
    <n v="0"/>
    <s v="NA"/>
    <n v="0"/>
    <n v="0"/>
    <n v="0"/>
    <n v="10.608750000000001"/>
    <n v="-12.376875"/>
    <n v="1.1787499999999991"/>
    <n v="0.58937500000000043"/>
  </r>
  <r>
    <x v="2"/>
    <s v="gothenburg cheap tickets"/>
    <s v="Broad"/>
    <x v="3"/>
    <s v="Gothenburg"/>
    <s v="Position 1- 3"/>
    <n v="11.25"/>
    <n v="2"/>
    <n v="11.8"/>
    <n v="5.9"/>
    <n v="6"/>
    <n v="0.33333333333333298"/>
    <n v="1"/>
    <n v="0"/>
    <n v="0"/>
    <n v="0"/>
    <n v="11.8"/>
    <x v="2705"/>
    <n v="-1"/>
    <n v="0"/>
    <s v="NA"/>
    <n v="0"/>
    <n v="0"/>
    <n v="0"/>
    <n v="10.620000000000001"/>
    <n v="-12.39"/>
    <n v="1.1799999999999997"/>
    <n v="0.58999999999999986"/>
  </r>
  <r>
    <x v="2"/>
    <s v="budapest flight"/>
    <s v="Broad"/>
    <x v="3"/>
    <s v="Budapest"/>
    <s v="Position 1- 3"/>
    <n v="11.25"/>
    <n v="3"/>
    <n v="12.987499987500001"/>
    <n v="4.3291666625000005"/>
    <n v="95"/>
    <n v="3.1578947368421102E-2"/>
    <n v="1.0126315789473701"/>
    <n v="0"/>
    <n v="0"/>
    <n v="0"/>
    <n v="12.987499987500001"/>
    <x v="2706"/>
    <n v="-1"/>
    <n v="0"/>
    <s v="NA"/>
    <n v="0"/>
    <n v="0"/>
    <n v="0"/>
    <n v="11.688749988750002"/>
    <n v="-13.636874986875002"/>
    <n v="1.2987499987499991"/>
    <n v="0.64937499937500043"/>
  </r>
  <r>
    <x v="2"/>
    <s v="flights to brussels"/>
    <s v="Broad"/>
    <x v="3"/>
    <s v="Brussels"/>
    <s v="Position 1- 3"/>
    <n v="11.25"/>
    <n v="5"/>
    <n v="13.25"/>
    <n v="2.65"/>
    <n v="267"/>
    <n v="1.8726591760299602E-2"/>
    <n v="1"/>
    <n v="0"/>
    <n v="0"/>
    <n v="0"/>
    <n v="13.25"/>
    <x v="2296"/>
    <n v="-1"/>
    <n v="0"/>
    <s v="NA"/>
    <n v="0"/>
    <n v="0"/>
    <n v="0"/>
    <n v="11.925000000000001"/>
    <n v="-13.912500000000001"/>
    <n v="1.3249999999999993"/>
    <n v="0.66250000000000142"/>
  </r>
  <r>
    <x v="2"/>
    <s v="vienna flights"/>
    <s v="Broad"/>
    <x v="3"/>
    <s v="Vienna"/>
    <s v="Position 1- 3"/>
    <n v="11.25"/>
    <n v="5"/>
    <n v="13.9625"/>
    <n v="2.7925"/>
    <n v="548"/>
    <n v="9.12408759124087E-3"/>
    <n v="1"/>
    <n v="0"/>
    <n v="0"/>
    <n v="0"/>
    <n v="13.9625"/>
    <x v="2707"/>
    <n v="-1"/>
    <n v="0"/>
    <s v="NA"/>
    <n v="0"/>
    <n v="0"/>
    <n v="0"/>
    <n v="12.56625"/>
    <n v="-14.660625000000001"/>
    <n v="1.3962500000000002"/>
    <n v="0.69812500000000099"/>
  </r>
  <r>
    <x v="2"/>
    <s v="flights to venice"/>
    <s v="Broad"/>
    <x v="3"/>
    <s v="Venice"/>
    <s v="Position 1- 3"/>
    <n v="11.25"/>
    <n v="6"/>
    <n v="15.537499950000001"/>
    <n v="2.589583325"/>
    <n v="286"/>
    <n v="2.0979020979021001E-2"/>
    <n v="1.0433566433566399"/>
    <n v="0"/>
    <n v="0"/>
    <n v="0"/>
    <n v="15.537499950000001"/>
    <x v="2708"/>
    <n v="-1"/>
    <n v="0"/>
    <s v="NA"/>
    <n v="0"/>
    <n v="0"/>
    <n v="0"/>
    <n v="13.983749955"/>
    <n v="-16.314374947500003"/>
    <n v="1.5537499950000004"/>
    <n v="0.776874997500002"/>
  </r>
  <r>
    <x v="2"/>
    <s v="amsterdam flight"/>
    <s v="Broad"/>
    <x v="3"/>
    <s v="Amsterdam"/>
    <s v="Position 1- 3"/>
    <n v="11.25"/>
    <n v="6"/>
    <n v="15.57499995"/>
    <n v="2.5958333250000001"/>
    <n v="190"/>
    <n v="3.1578947368421102E-2"/>
    <n v="1.01368421052632"/>
    <n v="0"/>
    <n v="0"/>
    <n v="0"/>
    <n v="15.57499995"/>
    <x v="2709"/>
    <n v="-1"/>
    <n v="0"/>
    <s v="NA"/>
    <n v="0"/>
    <n v="0"/>
    <n v="0"/>
    <n v="14.017499955"/>
    <n v="-16.353749947500003"/>
    <n v="1.5574999950000006"/>
    <n v="0.77874999750000207"/>
  </r>
  <r>
    <x v="2"/>
    <s v="cheap flights to brussels"/>
    <s v="Broad"/>
    <x v="3"/>
    <s v="Brussels"/>
    <s v="Position 1- 3"/>
    <n v="11.25"/>
    <n v="4"/>
    <n v="15.8"/>
    <n v="3.95"/>
    <n v="10"/>
    <n v="0.4"/>
    <n v="1"/>
    <n v="0"/>
    <n v="0"/>
    <n v="0"/>
    <n v="15.8"/>
    <x v="1726"/>
    <n v="-1"/>
    <n v="0"/>
    <s v="NA"/>
    <n v="0"/>
    <n v="0"/>
    <n v="0"/>
    <n v="14.22"/>
    <n v="-16.59"/>
    <n v="1.58"/>
    <n v="0.78999999999999915"/>
  </r>
  <r>
    <x v="2"/>
    <s v="cheap flights to venice"/>
    <s v="Broad"/>
    <x v="3"/>
    <s v="Venice"/>
    <s v="Position 1- 3"/>
    <n v="11.25"/>
    <n v="3"/>
    <n v="16.212499987499999"/>
    <n v="5.4041666624999998"/>
    <n v="8"/>
    <n v="0.375"/>
    <n v="1"/>
    <n v="0"/>
    <n v="0"/>
    <n v="0"/>
    <n v="16.212499987499999"/>
    <x v="2710"/>
    <n v="-1"/>
    <n v="0"/>
    <s v="NA"/>
    <n v="0"/>
    <n v="0"/>
    <n v="0"/>
    <n v="14.59124998875"/>
    <n v="-17.023124986875001"/>
    <n v="1.6212499987499989"/>
    <n v="0.81062499937500121"/>
  </r>
  <r>
    <x v="2"/>
    <s v="flights to budapest"/>
    <s v="Broad"/>
    <x v="3"/>
    <s v="Budapest"/>
    <s v="Position 1- 3"/>
    <n v="11.25"/>
    <n v="5"/>
    <n v="18.162500000000001"/>
    <n v="3.6324999999999998"/>
    <n v="145"/>
    <n v="3.4482758620689703E-2"/>
    <n v="1.0524137931034501"/>
    <n v="0"/>
    <n v="0"/>
    <n v="0"/>
    <n v="18.162500000000001"/>
    <x v="2711"/>
    <n v="-1"/>
    <n v="0"/>
    <s v="NA"/>
    <n v="0"/>
    <n v="0"/>
    <n v="0"/>
    <n v="16.346250000000001"/>
    <n v="-19.070625000000003"/>
    <n v="1.8162500000000001"/>
    <n v="0.90812500000000185"/>
  </r>
  <r>
    <x v="2"/>
    <s v="budapest flights"/>
    <s v="Broad"/>
    <x v="3"/>
    <s v="Budapest"/>
    <s v="Position 1- 3"/>
    <n v="11.25"/>
    <n v="4"/>
    <n v="20.100000000000001"/>
    <n v="5.0250000000000004"/>
    <n v="159"/>
    <n v="2.51572327044025E-2"/>
    <n v="1"/>
    <n v="0"/>
    <n v="0"/>
    <n v="0"/>
    <n v="20.100000000000001"/>
    <x v="2712"/>
    <n v="-1"/>
    <n v="0"/>
    <s v="NA"/>
    <n v="0"/>
    <n v="0"/>
    <n v="0"/>
    <n v="18.090000000000003"/>
    <n v="-21.105000000000004"/>
    <n v="2.009999999999998"/>
    <n v="1.0050000000000026"/>
  </r>
  <r>
    <x v="2"/>
    <s v="budapest airfare"/>
    <s v="Broad"/>
    <x v="3"/>
    <s v="Budapest"/>
    <s v="Position 1- 3"/>
    <n v="11.25"/>
    <n v="4"/>
    <n v="20.237500000000001"/>
    <n v="5.0593750000000002"/>
    <n v="122"/>
    <n v="3.2786885245901599E-2"/>
    <n v="1"/>
    <n v="0"/>
    <n v="0"/>
    <n v="0"/>
    <n v="20.237500000000001"/>
    <x v="2713"/>
    <n v="-1"/>
    <n v="0"/>
    <s v="NA"/>
    <n v="0"/>
    <n v="0"/>
    <n v="0"/>
    <n v="18.213750000000001"/>
    <n v="-21.249375000000001"/>
    <n v="2.0237499999999997"/>
    <n v="1.0118749999999999"/>
  </r>
  <r>
    <x v="2"/>
    <s v="travel to amsterdam"/>
    <s v="Broad"/>
    <x v="3"/>
    <s v="Amsterdam"/>
    <s v="Position 1- 3"/>
    <n v="11.25"/>
    <n v="4"/>
    <n v="22.05"/>
    <n v="5.5125000000000002"/>
    <n v="39"/>
    <n v="0.102564102564103"/>
    <n v="1.0589743589743601"/>
    <n v="0"/>
    <n v="0"/>
    <n v="0"/>
    <n v="22.05"/>
    <x v="2714"/>
    <n v="-1"/>
    <n v="0"/>
    <s v="NA"/>
    <n v="0"/>
    <n v="0"/>
    <n v="0"/>
    <n v="19.845000000000002"/>
    <n v="-23.152500000000003"/>
    <n v="2.2049999999999983"/>
    <n v="1.1025000000000027"/>
  </r>
  <r>
    <x v="2"/>
    <s v="amsterdam flights"/>
    <s v="Broad"/>
    <x v="3"/>
    <s v="Amsterdam"/>
    <s v="Position 1- 3"/>
    <n v="11.25"/>
    <n v="11"/>
    <n v="24.599999875000002"/>
    <n v="2.2363636250000001"/>
    <n v="513"/>
    <n v="2.14424951267056E-2"/>
    <n v="1.0444444444444401"/>
    <n v="0"/>
    <n v="0"/>
    <n v="0"/>
    <n v="24.599999875000002"/>
    <x v="2715"/>
    <n v="-1"/>
    <n v="0"/>
    <s v="NA"/>
    <n v="0"/>
    <n v="0"/>
    <n v="0"/>
    <n v="22.139999887500004"/>
    <n v="-25.829999868750004"/>
    <n v="2.459999987499998"/>
    <n v="1.2299999937500026"/>
  </r>
  <r>
    <x v="2"/>
    <s v="flights to zurich"/>
    <s v="Broad"/>
    <x v="3"/>
    <s v="Zurich"/>
    <s v="Position 1- 3"/>
    <n v="11.25"/>
    <n v="15"/>
    <n v="31.449999937500003"/>
    <n v="2.0966666625000001"/>
    <n v="265"/>
    <n v="5.6603773584905703E-2"/>
    <n v="1.02264150943396"/>
    <n v="0"/>
    <n v="0"/>
    <n v="0"/>
    <n v="31.449999937500003"/>
    <x v="2716"/>
    <n v="-1"/>
    <n v="0"/>
    <s v="NA"/>
    <n v="0"/>
    <n v="0"/>
    <n v="0"/>
    <n v="28.304999943750005"/>
    <n v="-33.022499934375006"/>
    <n v="3.1449999937499982"/>
    <n v="1.5724999968750026"/>
  </r>
  <r>
    <x v="2"/>
    <s v="flights to marseilles"/>
    <s v="Broad"/>
    <x v="3"/>
    <s v="Marseille"/>
    <s v="Position 1- 3"/>
    <n v="11.25"/>
    <n v="13"/>
    <n v="35.762499987500007"/>
    <n v="2.7509615375000003"/>
    <n v="293"/>
    <n v="4.4368600682593906E-2"/>
    <n v="1.26211604095563"/>
    <n v="0"/>
    <n v="0"/>
    <n v="0"/>
    <n v="35.762499987500007"/>
    <x v="2717"/>
    <n v="-1"/>
    <n v="0"/>
    <s v="NA"/>
    <n v="0"/>
    <n v="0"/>
    <n v="0"/>
    <n v="32.186249988750006"/>
    <n v="-37.550624986875007"/>
    <n v="3.5762499987500007"/>
    <n v="1.7881249993750004"/>
  </r>
  <r>
    <x v="2"/>
    <s v="brussels flights"/>
    <s v="Broad"/>
    <x v="3"/>
    <s v="Brussels"/>
    <s v="Position 1- 3"/>
    <n v="11.25"/>
    <n v="11"/>
    <n v="40.024999987500003"/>
    <n v="3.6386363625000002"/>
    <n v="766"/>
    <n v="1.4360313315926901E-2"/>
    <n v="1.0257180156657999"/>
    <n v="0"/>
    <n v="0"/>
    <n v="0"/>
    <n v="40.024999987500003"/>
    <x v="2718"/>
    <n v="-1"/>
    <n v="0"/>
    <s v="NA"/>
    <n v="0"/>
    <n v="0"/>
    <n v="0"/>
    <n v="36.022499988750006"/>
    <n v="-42.026249986875001"/>
    <n v="4.0024999987499967"/>
    <n v="2.0012499993749984"/>
  </r>
  <r>
    <x v="2"/>
    <s v="flights to amsterdam"/>
    <s v="Broad"/>
    <x v="3"/>
    <s v="Amsterdam"/>
    <s v="Position 1- 3"/>
    <n v="11.25"/>
    <n v="14"/>
    <n v="47.6875"/>
    <n v="3.40625"/>
    <n v="457"/>
    <n v="3.06345733041575E-2"/>
    <n v="1.0037199124726499"/>
    <n v="0"/>
    <n v="0"/>
    <n v="0"/>
    <n v="47.6875"/>
    <x v="2719"/>
    <n v="-1"/>
    <n v="0"/>
    <s v="NA"/>
    <n v="0"/>
    <n v="0"/>
    <n v="0"/>
    <n v="42.918750000000003"/>
    <n v="-50.071874999999999"/>
    <n v="4.7687499999999972"/>
    <n v="2.3843749999999986"/>
  </r>
  <r>
    <x v="4"/>
    <s v="switzerland flights"/>
    <s v="Broad"/>
    <x v="13"/>
    <s v="Google|Switzerland"/>
    <s v="Position 5-10 Bid Strategy"/>
    <n v="11.25"/>
    <n v="1"/>
    <n v="2.0125000000000002"/>
    <n v="2.0125000000000002"/>
    <n v="179"/>
    <n v="5.5865921787709508E-3"/>
    <n v="1.2435754189944099"/>
    <n v="0"/>
    <n v="0"/>
    <n v="0"/>
    <n v="2.0125000000000002"/>
    <x v="717"/>
    <n v="-1"/>
    <n v="0"/>
    <s v="NA"/>
    <n v="0"/>
    <n v="0"/>
    <n v="0"/>
    <n v="1.8112500000000002"/>
    <n v="-2.1131250000000001"/>
    <n v="0.20124999999999993"/>
    <n v="0.10062499999999996"/>
  </r>
  <r>
    <x v="4"/>
    <s v="england cheap tickets"/>
    <s v="Broad"/>
    <x v="13"/>
    <s v="Google|England"/>
    <s v="Position 5-10 Bid Strategy"/>
    <n v="11.25"/>
    <n v="1"/>
    <n v="5.7874999999999996"/>
    <n v="5.7874999999999996"/>
    <n v="8"/>
    <n v="0.125"/>
    <n v="1"/>
    <n v="0"/>
    <n v="0"/>
    <n v="0"/>
    <n v="5.7874999999999996"/>
    <x v="2720"/>
    <n v="-1"/>
    <n v="0"/>
    <s v="NA"/>
    <n v="0"/>
    <n v="0"/>
    <n v="0"/>
    <n v="5.2087500000000002"/>
    <n v="-6.0768750000000002"/>
    <n v="0.57874999999999943"/>
    <n v="0.2893750000000006"/>
  </r>
  <r>
    <x v="3"/>
    <s v="cannes airport"/>
    <s v="Standard"/>
    <x v="4"/>
    <s v="Unassigned"/>
    <s v="Position 1-2 Target"/>
    <n v="11.25"/>
    <n v="4"/>
    <n v="2.1"/>
    <n v="0.52500000000000002"/>
    <n v="164"/>
    <n v="2.4390243902439001E-2"/>
    <n v="1.26036585365854"/>
    <n v="0"/>
    <n v="0"/>
    <n v="0"/>
    <n v="2.1"/>
    <x v="802"/>
    <n v="-1"/>
    <n v="0"/>
    <s v="NA"/>
    <n v="0"/>
    <n v="0"/>
    <n v="0"/>
    <n v="1.8900000000000001"/>
    <n v="-2.2050000000000001"/>
    <n v="0.20999999999999996"/>
    <n v="0.10499999999999998"/>
  </r>
  <r>
    <x v="5"/>
    <s v="bucarest"/>
    <s v="Standard"/>
    <x v="4"/>
    <s v="Unassigned"/>
    <s v="Position 5-10 Bid Strategy"/>
    <n v="11.25"/>
    <n v="1"/>
    <n v="0.125"/>
    <n v="0.125"/>
    <n v="12"/>
    <n v="8.3333333333333301E-2"/>
    <n v="2.8333333333333299"/>
    <n v="0"/>
    <n v="0"/>
    <n v="0"/>
    <n v="0.125"/>
    <x v="394"/>
    <n v="-1"/>
    <n v="0"/>
    <s v="NA"/>
    <n v="0"/>
    <n v="0"/>
    <n v="0"/>
    <n v="0.1125"/>
    <n v="-0.13125000000000001"/>
    <n v="1.2499999999999997E-2"/>
    <n v="6.2500000000000056E-3"/>
  </r>
  <r>
    <x v="5"/>
    <s v="abou dhabi"/>
    <s v="Standard"/>
    <x v="4"/>
    <s v="Unassigned"/>
    <s v="Position 5-10 Bid Strategy"/>
    <n v="11.25"/>
    <n v="1"/>
    <n v="0.38750000000000001"/>
    <n v="0.38750000000000001"/>
    <n v="121"/>
    <n v="8.2644628099173608E-3"/>
    <n v="1"/>
    <n v="0"/>
    <n v="0"/>
    <n v="0"/>
    <n v="0.38750000000000001"/>
    <x v="2227"/>
    <n v="-1"/>
    <n v="0"/>
    <s v="NA"/>
    <n v="0"/>
    <n v="0"/>
    <n v="0"/>
    <n v="0.34875"/>
    <n v="-0.40687500000000004"/>
    <n v="3.8750000000000007E-2"/>
    <n v="1.9375000000000031E-2"/>
  </r>
  <r>
    <x v="5"/>
    <s v="lomé"/>
    <s v="Standard"/>
    <x v="4"/>
    <s v="Unassigned"/>
    <s v="Position 5-10 Bid Strategy"/>
    <n v="11.25"/>
    <n v="3"/>
    <n v="0.45"/>
    <n v="0.15"/>
    <n v="51"/>
    <n v="5.8823529411764698E-2"/>
    <n v="3.3156862745098001"/>
    <n v="0"/>
    <n v="0"/>
    <n v="0"/>
    <n v="0.45"/>
    <x v="584"/>
    <n v="-1"/>
    <n v="0"/>
    <s v="NA"/>
    <n v="0"/>
    <n v="0"/>
    <n v="0"/>
    <n v="0.40500000000000003"/>
    <n v="-0.47250000000000003"/>
    <n v="4.4999999999999984E-2"/>
    <n v="2.250000000000002E-2"/>
  </r>
  <r>
    <x v="5"/>
    <s v="cotonou"/>
    <s v="Standard"/>
    <x v="4"/>
    <s v="Unassigned"/>
    <s v="Position 5-10 Bid Strategy"/>
    <n v="11.25"/>
    <n v="4"/>
    <n v="1.0874999999999999"/>
    <n v="0.27187499999999998"/>
    <n v="146"/>
    <n v="2.7397260273972601E-2"/>
    <n v="1.86506849315068"/>
    <n v="0"/>
    <n v="0"/>
    <n v="0"/>
    <n v="1.0874999999999999"/>
    <x v="480"/>
    <n v="-1"/>
    <n v="0"/>
    <s v="NA"/>
    <n v="0"/>
    <n v="0"/>
    <n v="0"/>
    <n v="0.9787499999999999"/>
    <n v="-1.141875"/>
    <n v="0.10875000000000001"/>
    <n v="5.4375000000000062E-2"/>
  </r>
  <r>
    <x v="5"/>
    <s v="yaoundé"/>
    <s v="Standard"/>
    <x v="4"/>
    <s v="Unassigned"/>
    <s v="Position 5-10 Bid Strategy"/>
    <n v="11.25"/>
    <n v="3"/>
    <n v="1.6249999875000003"/>
    <n v="0.54166666250000006"/>
    <n v="61"/>
    <n v="4.9180327868852493E-2"/>
    <n v="4.4918032786885203"/>
    <n v="0"/>
    <n v="0"/>
    <n v="0"/>
    <n v="1.6249999875000003"/>
    <x v="2721"/>
    <n v="-1"/>
    <n v="0"/>
    <s v="NA"/>
    <n v="0"/>
    <n v="0"/>
    <n v="0"/>
    <n v="1.4624999887500003"/>
    <n v="-1.7062499868750003"/>
    <n v="0.16249999874999999"/>
    <n v="8.1249999374999993E-2"/>
  </r>
  <r>
    <x v="5"/>
    <s v="bangui"/>
    <s v="Standard"/>
    <x v="4"/>
    <s v="Unassigned"/>
    <s v="Position 5-10 Bid Strategy"/>
    <n v="11.25"/>
    <n v="8"/>
    <n v="2.6749999999999998"/>
    <n v="0.33437499999999998"/>
    <n v="88"/>
    <n v="9.0909090909090898E-2"/>
    <n v="2.0454545454545499"/>
    <n v="0"/>
    <n v="0"/>
    <n v="0"/>
    <n v="2.6749999999999998"/>
    <x v="486"/>
    <n v="-1"/>
    <n v="0"/>
    <s v="NA"/>
    <n v="0"/>
    <n v="0"/>
    <n v="0"/>
    <n v="2.4074999999999998"/>
    <n v="-2.8087499999999999"/>
    <n v="0.26750000000000007"/>
    <n v="0.13375000000000004"/>
  </r>
  <r>
    <x v="5"/>
    <s v="international business class"/>
    <s v="Standard"/>
    <x v="4"/>
    <s v="Unassigned"/>
    <s v="Position 5-10 Bid Strategy"/>
    <n v="11.25"/>
    <n v="1"/>
    <n v="2.7"/>
    <n v="2.7"/>
    <n v="403"/>
    <n v="2.48138957816377E-3"/>
    <n v="1.74069478908189"/>
    <n v="0"/>
    <n v="0"/>
    <n v="0"/>
    <n v="2.7"/>
    <x v="798"/>
    <n v="-1"/>
    <n v="0"/>
    <s v="NA"/>
    <n v="0"/>
    <n v="0"/>
    <n v="0"/>
    <n v="2.4300000000000002"/>
    <n v="-2.8350000000000004"/>
    <n v="0.27"/>
    <n v="0.13500000000000023"/>
  </r>
  <r>
    <x v="5"/>
    <s v="bamako"/>
    <s v="Standard"/>
    <x v="4"/>
    <s v="Unassigned"/>
    <s v="Position 5-10 Bid Strategy"/>
    <n v="11.25"/>
    <n v="6"/>
    <n v="3.2499999750000006"/>
    <n v="0.54166666250000006"/>
    <n v="297"/>
    <n v="2.02020202020202E-2"/>
    <n v="5.23872053872054"/>
    <n v="0"/>
    <n v="0"/>
    <n v="0"/>
    <n v="3.2499999750000006"/>
    <x v="891"/>
    <n v="-1"/>
    <n v="0"/>
    <s v="NA"/>
    <n v="0"/>
    <n v="0"/>
    <n v="0"/>
    <n v="2.9249999775000006"/>
    <n v="-3.4124999737500006"/>
    <n v="0.32499999749999997"/>
    <n v="0.16249999874999999"/>
  </r>
  <r>
    <x v="5"/>
    <s v="ouagadougou"/>
    <s v="Standard"/>
    <x v="4"/>
    <s v="Unassigned"/>
    <s v="Position 5-10 Bid Strategy"/>
    <n v="11.25"/>
    <n v="8"/>
    <n v="3.4624999999999999"/>
    <n v="0.43281249999999999"/>
    <n v="201"/>
    <n v="3.98009950248756E-2"/>
    <n v="2.62636815920398"/>
    <n v="0"/>
    <n v="0"/>
    <n v="0"/>
    <n v="3.4624999999999999"/>
    <x v="1061"/>
    <n v="-1"/>
    <n v="0"/>
    <s v="NA"/>
    <n v="0"/>
    <n v="0"/>
    <n v="0"/>
    <n v="3.11625"/>
    <n v="-3.6356250000000001"/>
    <n v="0.34624999999999995"/>
    <n v="0.1731250000000002"/>
  </r>
  <r>
    <x v="5"/>
    <s v="djibouti"/>
    <s v="Standard"/>
    <x v="4"/>
    <s v="Unassigned"/>
    <s v="Position 5-10 Bid Strategy"/>
    <n v="11.25"/>
    <n v="10"/>
    <n v="4.9625000000000004"/>
    <n v="0.49625000000000002"/>
    <n v="127"/>
    <n v="7.8740157480315001E-2"/>
    <n v="1.42283464566929"/>
    <n v="0"/>
    <n v="0"/>
    <n v="0"/>
    <n v="4.9625000000000004"/>
    <x v="1413"/>
    <n v="-1"/>
    <n v="0"/>
    <s v="NA"/>
    <n v="0"/>
    <n v="0"/>
    <n v="0"/>
    <n v="4.4662500000000005"/>
    <n v="-5.2106250000000003"/>
    <n v="0.49624999999999986"/>
    <n v="0.24812499999999993"/>
  </r>
  <r>
    <x v="5"/>
    <s v="agadir"/>
    <s v="Standard"/>
    <x v="4"/>
    <s v="Unassigned"/>
    <s v="Position 5-10 Bid Strategy"/>
    <n v="11.25"/>
    <n v="12"/>
    <n v="5.0250000000000004"/>
    <n v="0.41875000000000001"/>
    <n v="268"/>
    <n v="4.47761194029851E-2"/>
    <n v="1.95485074626866"/>
    <n v="0"/>
    <n v="0"/>
    <n v="0"/>
    <n v="5.0250000000000004"/>
    <x v="1417"/>
    <n v="-1"/>
    <n v="0"/>
    <s v="NA"/>
    <n v="0"/>
    <n v="0"/>
    <n v="0"/>
    <n v="4.5225000000000009"/>
    <n v="-5.276250000000001"/>
    <n v="0.5024999999999995"/>
    <n v="0.25125000000000064"/>
  </r>
  <r>
    <x v="5"/>
    <s v="nouakchott"/>
    <s v="Standard"/>
    <x v="4"/>
    <s v="Unassigned"/>
    <s v="Position 5-10 Bid Strategy"/>
    <n v="11.25"/>
    <n v="14"/>
    <n v="6.125"/>
    <n v="0.4375"/>
    <n v="968"/>
    <n v="1.44628099173554E-2"/>
    <n v="1.56890495867769"/>
    <n v="0"/>
    <n v="0"/>
    <n v="0"/>
    <n v="6.125"/>
    <x v="2256"/>
    <n v="-1"/>
    <n v="0"/>
    <s v="NA"/>
    <n v="0"/>
    <n v="0"/>
    <n v="0"/>
    <n v="5.5125000000000002"/>
    <n v="-6.4312500000000004"/>
    <n v="0.61249999999999982"/>
    <n v="0.30625000000000036"/>
  </r>
  <r>
    <x v="5"/>
    <s v="rabat"/>
    <s v="Standard"/>
    <x v="4"/>
    <s v="Unassigned"/>
    <s v="Position 5-10 Bid Strategy"/>
    <n v="11.25"/>
    <n v="12"/>
    <n v="6.5124998999999999"/>
    <n v="0.54270832499999999"/>
    <n v="323"/>
    <n v="3.7151702786377701E-2"/>
    <n v="3.0913312693498498"/>
    <n v="0"/>
    <n v="0"/>
    <n v="0"/>
    <n v="6.5124998999999999"/>
    <x v="2722"/>
    <n v="-1"/>
    <n v="0"/>
    <s v="NA"/>
    <n v="0"/>
    <n v="0"/>
    <n v="0"/>
    <n v="5.8612499099999997"/>
    <n v="-6.838124895"/>
    <n v="0.65124999000000017"/>
    <n v="0.32562499500000008"/>
  </r>
  <r>
    <x v="5"/>
    <s v="conakry"/>
    <s v="Standard"/>
    <x v="4"/>
    <s v="Unassigned"/>
    <s v="Position 5-10 Bid Strategy"/>
    <n v="11.25"/>
    <n v="13"/>
    <n v="7.0999998875000001"/>
    <n v="0.54615383750000002"/>
    <n v="249"/>
    <n v="5.22088353413655E-2"/>
    <n v="2.7863453815260999"/>
    <n v="0"/>
    <n v="0"/>
    <n v="0"/>
    <n v="7.0999998875000001"/>
    <x v="2723"/>
    <n v="-1"/>
    <n v="0"/>
    <s v="NA"/>
    <n v="0"/>
    <n v="0"/>
    <n v="0"/>
    <n v="6.3899998987500002"/>
    <n v="-7.4549998818750005"/>
    <n v="0.70999998874999992"/>
    <n v="0.35499999437500041"/>
  </r>
  <r>
    <x v="5"/>
    <s v="dakar"/>
    <s v="Standard"/>
    <x v="4"/>
    <s v="Unassigned"/>
    <s v="Position 5-10 Bid Strategy"/>
    <n v="11.25"/>
    <n v="24"/>
    <n v="14.637499799999999"/>
    <n v="0.60989582499999995"/>
    <n v="565"/>
    <n v="4.2477876106194704E-2"/>
    <n v="0.9"/>
    <n v="0"/>
    <n v="0"/>
    <n v="0"/>
    <n v="14.637499799999999"/>
    <x v="2724"/>
    <n v="-1"/>
    <n v="0"/>
    <s v="NA"/>
    <n v="0"/>
    <n v="0"/>
    <n v="0"/>
    <n v="13.173749819999999"/>
    <n v="-15.36937479"/>
    <n v="1.4637499799999993"/>
    <n v="0.73187499000000145"/>
  </r>
  <r>
    <x v="5"/>
    <s v="abidjan"/>
    <s v="Standard"/>
    <x v="4"/>
    <s v="Unassigned"/>
    <s v="Position 5-10 Bid Strategy"/>
    <n v="11.25"/>
    <n v="29"/>
    <n v="15.787499950000003"/>
    <n v="0.54439655000000009"/>
    <n v="530"/>
    <n v="5.4716981132075501E-2"/>
    <n v="1.2909433962264201"/>
    <n v="0"/>
    <n v="0"/>
    <n v="0"/>
    <n v="15.787499950000003"/>
    <x v="2725"/>
    <n v="-1"/>
    <n v="0"/>
    <s v="NA"/>
    <n v="0"/>
    <n v="0"/>
    <n v="0"/>
    <n v="14.208749955000002"/>
    <n v="-16.576874947500002"/>
    <n v="1.5787499950000008"/>
    <n v="0.78937499749999951"/>
  </r>
  <r>
    <x v="5"/>
    <s v="marrakech"/>
    <s v="Standard"/>
    <x v="4"/>
    <s v="Unassigned"/>
    <s v="Position 5-10 Bid Strategy"/>
    <n v="11.25"/>
    <n v="41"/>
    <n v="28.612499849999999"/>
    <n v="0.69786585000000001"/>
    <n v="956"/>
    <n v="4.2887029288702895E-2"/>
    <n v="1.4179916317991601"/>
    <n v="0"/>
    <n v="0"/>
    <n v="0"/>
    <n v="28.612499849999999"/>
    <x v="2726"/>
    <n v="-1"/>
    <n v="0"/>
    <s v="NA"/>
    <n v="0"/>
    <n v="0"/>
    <n v="0"/>
    <n v="25.751249864999998"/>
    <n v="-30.043124842499999"/>
    <n v="2.8612499850000006"/>
    <n v="1.4306249925000003"/>
  </r>
  <r>
    <x v="5"/>
    <s v="split"/>
    <s v="Standard"/>
    <x v="4"/>
    <s v="Unassigned"/>
    <s v="Position 5-10 Bid Strategy"/>
    <n v="11.25"/>
    <n v="49"/>
    <n v="38.649999500000007"/>
    <n v="0.78877550000000007"/>
    <n v="860"/>
    <n v="5.69767441860465E-2"/>
    <n v="1.5141860465116299"/>
    <n v="0"/>
    <n v="0"/>
    <n v="0"/>
    <n v="38.649999500000007"/>
    <x v="2727"/>
    <n v="-1"/>
    <n v="0"/>
    <s v="NA"/>
    <n v="0"/>
    <n v="0"/>
    <n v="0"/>
    <n v="34.784999550000009"/>
    <n v="-40.582499475000006"/>
    <n v="3.8649999499999979"/>
    <n v="1.9324999749999989"/>
  </r>
  <r>
    <x v="5"/>
    <s v="warsow"/>
    <s v="Standard"/>
    <x v="4"/>
    <s v="Unassigned"/>
    <s v="Position 5-10 Bid Strategy"/>
    <n v="11.25"/>
    <n v="50"/>
    <n v="39.25"/>
    <n v="0.78500000000000003"/>
    <n v="1718"/>
    <n v="2.9103608847497103E-2"/>
    <n v="1.10098952270081"/>
    <n v="0"/>
    <n v="0"/>
    <n v="0"/>
    <n v="39.25"/>
    <x v="2728"/>
    <n v="-1"/>
    <n v="0"/>
    <s v="NA"/>
    <n v="0"/>
    <n v="0"/>
    <n v="0"/>
    <n v="35.325000000000003"/>
    <n v="-41.212499999999999"/>
    <n v="3.9249999999999972"/>
    <n v="1.9624999999999986"/>
  </r>
  <r>
    <x v="5"/>
    <s v="damascus"/>
    <s v="Standard"/>
    <x v="4"/>
    <s v="Unassigned"/>
    <s v="Position 5-10 Bid Strategy"/>
    <n v="11.25"/>
    <n v="82"/>
    <n v="39.687499799999998"/>
    <n v="0.48399389999999998"/>
    <n v="1279"/>
    <n v="6.4112587959343201E-2"/>
    <n v="1.08756841282252"/>
    <n v="0"/>
    <n v="0"/>
    <n v="0"/>
    <n v="39.687499799999998"/>
    <x v="2729"/>
    <n v="-1"/>
    <n v="0"/>
    <s v="NA"/>
    <n v="0"/>
    <n v="0"/>
    <n v="0"/>
    <n v="35.718749819999999"/>
    <n v="-41.671874789999997"/>
    <n v="3.9687499799999983"/>
    <n v="1.9843749899999992"/>
  </r>
  <r>
    <x v="5"/>
    <s v="sofia"/>
    <s v="Standard"/>
    <x v="4"/>
    <s v="Unassigned"/>
    <s v="Position 5-10 Bid Strategy"/>
    <n v="11.25"/>
    <n v="76"/>
    <n v="43.462499999999999"/>
    <n v="0.57187500000000002"/>
    <n v="1796"/>
    <n v="4.23162583518931E-2"/>
    <n v="1.34983296213808"/>
    <n v="0"/>
    <n v="0"/>
    <n v="0"/>
    <n v="43.462499999999999"/>
    <x v="2730"/>
    <n v="-1"/>
    <n v="0"/>
    <s v="NA"/>
    <n v="0"/>
    <n v="0"/>
    <n v="0"/>
    <n v="39.116250000000001"/>
    <n v="-45.635624999999997"/>
    <n v="4.3462499999999977"/>
    <n v="2.1731249999999989"/>
  </r>
  <r>
    <x v="5"/>
    <s v="belgrade"/>
    <s v="Standard"/>
    <x v="4"/>
    <s v="Unassigned"/>
    <s v="Position 5-10 Bid Strategy"/>
    <n v="11.25"/>
    <n v="76"/>
    <n v="47.199999500000004"/>
    <n v="0.62105262500000002"/>
    <n v="1538"/>
    <n v="4.9414824447334194E-2"/>
    <n v="0.89629388816645006"/>
    <n v="0"/>
    <n v="0"/>
    <n v="0"/>
    <n v="47.199999500000004"/>
    <x v="2731"/>
    <n v="-1"/>
    <n v="0"/>
    <s v="NA"/>
    <n v="0"/>
    <n v="0"/>
    <n v="0"/>
    <n v="42.479999550000002"/>
    <n v="-49.559999475000005"/>
    <n v="4.7199999500000018"/>
    <n v="2.3599999750000009"/>
  </r>
  <r>
    <x v="5"/>
    <s v="kiev"/>
    <s v="Standard"/>
    <x v="4"/>
    <s v="Unassigned"/>
    <s v="Position 5-10 Bid Strategy"/>
    <n v="11.25"/>
    <n v="96"/>
    <n v="65.337499199999996"/>
    <n v="0.68059894999999992"/>
    <n v="1860"/>
    <n v="5.16129032258065E-2"/>
    <n v="0.95499999999999996"/>
    <n v="0"/>
    <n v="0"/>
    <n v="0"/>
    <n v="65.337499199999996"/>
    <x v="2732"/>
    <n v="-1"/>
    <n v="0"/>
    <s v="NA"/>
    <n v="0"/>
    <n v="0"/>
    <n v="0"/>
    <n v="58.803749279999998"/>
    <n v="-68.604374160000006"/>
    <n v="6.5337499199999982"/>
    <n v="3.2668749600000098"/>
  </r>
  <r>
    <x v="5"/>
    <s v="nairobi"/>
    <s v="Standard"/>
    <x v="4"/>
    <s v="Unassigned"/>
    <s v="Position 5-10 Bid Strategy"/>
    <n v="11.25"/>
    <n v="106"/>
    <n v="67.149999624999992"/>
    <n v="0.63349056249999991"/>
    <n v="2702"/>
    <n v="3.9230199851961502E-2"/>
    <n v="0.96547002220577305"/>
    <n v="0"/>
    <n v="0"/>
    <n v="0"/>
    <n v="67.149999624999992"/>
    <x v="2733"/>
    <n v="-1"/>
    <n v="0"/>
    <s v="NA"/>
    <n v="0"/>
    <n v="0"/>
    <n v="0"/>
    <n v="60.434999662499997"/>
    <n v="-70.507499606249993"/>
    <n v="6.714999962499995"/>
    <n v="3.357499981250001"/>
  </r>
  <r>
    <x v="5"/>
    <s v="tel aviv"/>
    <s v="Standard"/>
    <x v="4"/>
    <s v="Unassigned"/>
    <s v="Position 5-10 Bid Strategy"/>
    <n v="11.25"/>
    <n v="137"/>
    <n v="103.89999854999999"/>
    <n v="0.75839414999999999"/>
    <n v="5483"/>
    <n v="2.4986321356921401E-2"/>
    <n v="1.4618092285245301"/>
    <n v="0"/>
    <n v="0"/>
    <n v="0"/>
    <n v="103.89999854999999"/>
    <x v="2734"/>
    <n v="-1"/>
    <n v="0"/>
    <s v="NA"/>
    <n v="0"/>
    <n v="0"/>
    <n v="0"/>
    <n v="93.509998694999993"/>
    <n v="-109.0949984775"/>
    <n v="10.389999854999999"/>
    <n v="5.1949999275000067"/>
  </r>
  <r>
    <x v="5"/>
    <s v="moscow"/>
    <s v="Standard"/>
    <x v="4"/>
    <s v="Unassigned"/>
    <s v="Position 5-10 Bid Strategy"/>
    <n v="11.25"/>
    <n v="149"/>
    <n v="112.26249853749999"/>
    <n v="0.75343958749999995"/>
    <n v="6042"/>
    <n v="2.4660708374710398E-2"/>
    <n v="1.13788480635551"/>
    <n v="0"/>
    <n v="0"/>
    <n v="0"/>
    <n v="112.26249853749999"/>
    <x v="2735"/>
    <n v="-1"/>
    <n v="0"/>
    <s v="NA"/>
    <n v="0"/>
    <n v="0"/>
    <n v="0"/>
    <n v="101.03624868375"/>
    <n v="-117.875623464375"/>
    <n v="11.226249853749991"/>
    <n v="5.6131249268750025"/>
  </r>
  <r>
    <x v="5"/>
    <s v="johannesburg"/>
    <s v="Standard"/>
    <x v="4"/>
    <s v="Unassigned"/>
    <s v="Position 5-10 Bid Strategy"/>
    <n v="11.25"/>
    <n v="177"/>
    <n v="114.74999827499998"/>
    <n v="0.6483050749999999"/>
    <n v="6395"/>
    <n v="2.7677873338545701E-2"/>
    <n v="0.93255668491008603"/>
    <n v="0"/>
    <n v="0"/>
    <n v="0"/>
    <n v="114.74999827499998"/>
    <x v="2736"/>
    <n v="-1"/>
    <n v="0"/>
    <s v="NA"/>
    <n v="0"/>
    <n v="0"/>
    <n v="0"/>
    <n v="103.27499844749998"/>
    <n v="-120.48749818874998"/>
    <n v="11.4749998275"/>
    <n v="5.7374999137499998"/>
  </r>
  <r>
    <x v="5"/>
    <s v="prague"/>
    <s v="Standard"/>
    <x v="4"/>
    <s v="Unassigned"/>
    <s v="Position 5-10 Bid Strategy"/>
    <n v="11.25"/>
    <n v="180"/>
    <n v="129.72499875"/>
    <n v="0.72069443750000006"/>
    <n v="4750"/>
    <n v="3.78947368421053E-2"/>
    <n v="1.0585894736842101"/>
    <n v="0"/>
    <n v="0"/>
    <n v="0"/>
    <n v="129.72499875"/>
    <x v="2737"/>
    <n v="-1"/>
    <n v="0"/>
    <s v="NA"/>
    <n v="0"/>
    <n v="0"/>
    <n v="0"/>
    <n v="116.752498875"/>
    <n v="-136.21124868750002"/>
    <n v="12.972499874999997"/>
    <n v="6.4862499375000198"/>
  </r>
  <r>
    <x v="5"/>
    <s v="dubai"/>
    <s v="Standard"/>
    <x v="4"/>
    <s v="Unassigned"/>
    <s v="Position 5-10 Bid Strategy"/>
    <n v="11.25"/>
    <n v="399"/>
    <n v="273.83749548750001"/>
    <n v="0.68630951250000005"/>
    <n v="8507"/>
    <n v="4.6902550840484301E-2"/>
    <n v="1.3202303984953601"/>
    <n v="0"/>
    <n v="0"/>
    <n v="0"/>
    <n v="273.83749548750001"/>
    <x v="2738"/>
    <n v="-1"/>
    <n v="0"/>
    <s v="NA"/>
    <n v="0"/>
    <n v="0"/>
    <n v="0"/>
    <n v="246.45374593875002"/>
    <n v="-287.52937026187504"/>
    <n v="27.383749548749989"/>
    <n v="13.691874774375037"/>
  </r>
  <r>
    <x v="0"/>
    <s v="italy airfare"/>
    <s v="Advanced"/>
    <x v="0"/>
    <s v="Italy"/>
    <s v=""/>
    <n v="11.25"/>
    <n v="4"/>
    <n v="15.7125"/>
    <n v="3.9281250000000001"/>
    <n v="45"/>
    <n v="8.8888888888888892E-2"/>
    <n v="2.2651111111111102"/>
    <n v="0"/>
    <n v="0"/>
    <n v="0"/>
    <n v="15.7125"/>
    <x v="2739"/>
    <n v="-1"/>
    <n v="0"/>
    <s v="NA"/>
    <n v="0"/>
    <n v="0"/>
    <n v="0"/>
    <n v="14.141250000000001"/>
    <n v="-16.498125000000002"/>
    <n v="1.5712499999999991"/>
    <n v="0.78562500000000135"/>
  </r>
  <r>
    <x v="4"/>
    <s v="airfrance deals"/>
    <s v="Broad"/>
    <x v="6"/>
    <s v="Air France Brand"/>
    <s v="Position 1 -2 Target"/>
    <n v="12.425000000000001"/>
    <n v="5"/>
    <n v="4.7874999999999996"/>
    <n v="0.95750000000000002"/>
    <n v="57"/>
    <n v="8.7719298245614002E-2"/>
    <n v="1.01754385964912"/>
    <n v="0"/>
    <n v="0"/>
    <n v="0"/>
    <n v="4.7874999999999996"/>
    <x v="424"/>
    <n v="-1"/>
    <n v="0"/>
    <s v="NA"/>
    <n v="0"/>
    <n v="0"/>
    <n v="0"/>
    <n v="4.3087499999999999"/>
    <n v="-5.0268749999999995"/>
    <n v="0.47874999999999979"/>
    <n v="0.23937499999999989"/>
  </r>
  <r>
    <x v="4"/>
    <s v="delhi cheap ticket"/>
    <s v="Broad"/>
    <x v="13"/>
    <s v="Google|Delhi"/>
    <s v="Position 5-10 Bid Strategy"/>
    <n v="12.5"/>
    <n v="1"/>
    <n v="3.1124999999999998"/>
    <n v="3.1124999999999998"/>
    <n v="19"/>
    <n v="5.2631578947368397E-2"/>
    <n v="1.0526315789473699"/>
    <n v="0"/>
    <n v="0"/>
    <n v="0"/>
    <n v="3.1124999999999998"/>
    <x v="850"/>
    <n v="-1"/>
    <n v="0"/>
    <s v="NA"/>
    <n v="0"/>
    <n v="0"/>
    <n v="0"/>
    <n v="2.80125"/>
    <n v="-3.2681249999999999"/>
    <n v="0.3112499999999998"/>
    <n v="0.15562500000000012"/>
  </r>
  <r>
    <x v="4"/>
    <s v="britain airfare"/>
    <s v="Broad"/>
    <x v="13"/>
    <s v="Google|Britain"/>
    <s v="Position 5-10 Bid Strategy"/>
    <n v="12.5"/>
    <n v="1"/>
    <n v="3.5750000000000002"/>
    <n v="3.5750000000000002"/>
    <n v="1"/>
    <n v="1"/>
    <n v="1"/>
    <n v="0"/>
    <n v="0"/>
    <n v="0"/>
    <n v="3.5750000000000002"/>
    <x v="695"/>
    <n v="-1"/>
    <n v="0"/>
    <s v="NA"/>
    <n v="0"/>
    <n v="0"/>
    <n v="0"/>
    <n v="3.2175000000000002"/>
    <n v="-3.7537500000000001"/>
    <n v="0.35749999999999993"/>
    <n v="0.17874999999999996"/>
  </r>
  <r>
    <x v="4"/>
    <s v="delhi cheap flight"/>
    <s v="Broad"/>
    <x v="13"/>
    <s v="Google|Delhi"/>
    <s v="Position 5-10 Bid Strategy"/>
    <n v="12.5"/>
    <n v="2"/>
    <n v="6.0750000000000002"/>
    <n v="3.0375000000000001"/>
    <n v="17"/>
    <n v="0.11764705882352899"/>
    <n v="1.04117647058824"/>
    <n v="0"/>
    <n v="0"/>
    <n v="0"/>
    <n v="6.0750000000000002"/>
    <x v="1456"/>
    <n v="-1"/>
    <n v="0"/>
    <s v="NA"/>
    <n v="0"/>
    <n v="0"/>
    <n v="0"/>
    <n v="5.4675000000000002"/>
    <n v="-6.3787500000000001"/>
    <n v="0.60749999999999993"/>
    <n v="0.30374999999999996"/>
  </r>
  <r>
    <x v="4"/>
    <s v="uk cheap flight"/>
    <s v="Broad"/>
    <x v="13"/>
    <s v="Google|UK"/>
    <s v="Position 5-10 Bid Strategy"/>
    <n v="12.5"/>
    <n v="4"/>
    <n v="14.1875"/>
    <n v="3.546875"/>
    <n v="56"/>
    <n v="7.1428571428571397E-2"/>
    <n v="1.2660714285714301"/>
    <n v="0"/>
    <n v="0"/>
    <n v="0"/>
    <n v="14.1875"/>
    <x v="2740"/>
    <n v="-1"/>
    <n v="0"/>
    <s v="NA"/>
    <n v="0"/>
    <n v="0"/>
    <n v="0"/>
    <n v="12.768750000000001"/>
    <n v="-14.896875000000001"/>
    <n v="1.4187499999999993"/>
    <n v="0.70937500000000142"/>
  </r>
  <r>
    <x v="4"/>
    <s v="delhi cheap flights"/>
    <s v="Broad"/>
    <x v="13"/>
    <s v="Google|Delhi"/>
    <s v="Position 5-10 Bid Strategy"/>
    <n v="12.5"/>
    <n v="5"/>
    <n v="14.987500000000001"/>
    <n v="2.9975000000000001"/>
    <n v="162"/>
    <n v="3.0864197530864203E-2"/>
    <n v="1.0432098765432101"/>
    <n v="0"/>
    <n v="0"/>
    <n v="0"/>
    <n v="14.987500000000001"/>
    <x v="2741"/>
    <n v="-1"/>
    <n v="0"/>
    <s v="NA"/>
    <n v="0"/>
    <n v="0"/>
    <n v="0"/>
    <n v="13.488750000000001"/>
    <n v="-15.736875000000001"/>
    <n v="1.4987499999999994"/>
    <n v="0.74937500000000057"/>
  </r>
  <r>
    <x v="4"/>
    <s v="luxury airfare"/>
    <s v="Broad"/>
    <x v="21"/>
    <s v="Luxury Flight"/>
    <s v="Position 2-5 Bid Strategy"/>
    <n v="13.75"/>
    <n v="1"/>
    <n v="1.6125"/>
    <n v="1.6125"/>
    <n v="7"/>
    <n v="0.14285714285714302"/>
    <n v="1"/>
    <n v="0"/>
    <n v="0"/>
    <n v="0"/>
    <n v="1.6125"/>
    <x v="822"/>
    <n v="-1"/>
    <n v="0"/>
    <s v="NA"/>
    <n v="0"/>
    <n v="0"/>
    <n v="0"/>
    <n v="1.4512500000000002"/>
    <n v="-1.6931250000000002"/>
    <n v="0.16124999999999989"/>
    <n v="8.0625000000000169E-2"/>
  </r>
  <r>
    <x v="4"/>
    <s v="business flights"/>
    <s v="Broad"/>
    <x v="21"/>
    <s v="Business Class - Generic"/>
    <s v="Position 2-5 Bid Strategy"/>
    <n v="13.75"/>
    <n v="1"/>
    <n v="2.2999999999999998"/>
    <n v="2.2999999999999998"/>
    <n v="19"/>
    <n v="5.2631578947368397E-2"/>
    <n v="1.0526315789473699"/>
    <n v="0"/>
    <n v="0"/>
    <n v="0"/>
    <n v="2.2999999999999998"/>
    <x v="2742"/>
    <n v="-1"/>
    <n v="0"/>
    <s v="NA"/>
    <n v="0"/>
    <n v="0"/>
    <n v="0"/>
    <n v="2.0699999999999998"/>
    <n v="-2.415"/>
    <n v="0.22999999999999998"/>
    <n v="0.11500000000000021"/>
  </r>
  <r>
    <x v="4"/>
    <s v="business class fare"/>
    <s v="Broad"/>
    <x v="21"/>
    <s v="Business Class - Generic"/>
    <s v="Position 2-5 Bid Strategy"/>
    <n v="13.75"/>
    <n v="1"/>
    <n v="5.9"/>
    <n v="5.9"/>
    <n v="33"/>
    <n v="3.0303030303030297E-2"/>
    <n v="2.81454545454545"/>
    <n v="0"/>
    <n v="0"/>
    <n v="0"/>
    <n v="5.9"/>
    <x v="2743"/>
    <n v="-1"/>
    <n v="0"/>
    <s v="NA"/>
    <n v="0"/>
    <n v="0"/>
    <n v="0"/>
    <n v="5.3100000000000005"/>
    <n v="-6.1950000000000003"/>
    <n v="0.58999999999999986"/>
    <n v="0.29499999999999993"/>
  </r>
  <r>
    <x v="4"/>
    <s v="luxury air travel"/>
    <s v="Broad"/>
    <x v="21"/>
    <s v="Luxury Flight"/>
    <s v="Position 2-5 Bid Strategy"/>
    <n v="13.75"/>
    <n v="1"/>
    <n v="7.0625"/>
    <n v="7.0625"/>
    <n v="19"/>
    <n v="5.2631578947368397E-2"/>
    <n v="1"/>
    <n v="0"/>
    <n v="0"/>
    <n v="0"/>
    <n v="7.0625"/>
    <x v="2692"/>
    <n v="-1"/>
    <n v="0"/>
    <s v="NA"/>
    <n v="0"/>
    <n v="0"/>
    <n v="0"/>
    <n v="6.3562500000000002"/>
    <n v="-7.4156250000000004"/>
    <n v="0.70624999999999982"/>
    <n v="0.35312500000000036"/>
  </r>
  <r>
    <x v="4"/>
    <s v="luxury airline"/>
    <s v="Broad"/>
    <x v="21"/>
    <s v="Luxury Flight"/>
    <s v="Position 2-5 Bid Strategy"/>
    <n v="13.75"/>
    <n v="8"/>
    <n v="24.587499999999999"/>
    <n v="3.0734374999999998"/>
    <n v="278"/>
    <n v="2.8776978417266199E-2"/>
    <n v="1.2187050359712199"/>
    <n v="0"/>
    <n v="0"/>
    <n v="0"/>
    <n v="24.587499999999999"/>
    <x v="2744"/>
    <n v="-1"/>
    <n v="0"/>
    <s v="NA"/>
    <n v="0"/>
    <n v="0"/>
    <n v="0"/>
    <n v="22.12875"/>
    <n v="-25.816875"/>
    <n v="2.4587499999999984"/>
    <n v="1.229375000000001"/>
  </r>
  <r>
    <x v="4"/>
    <s v="business class flight"/>
    <s v="Broad"/>
    <x v="21"/>
    <s v="Business Class - Generic"/>
    <s v="Position 2-5 Bid Strategy"/>
    <n v="13.75"/>
    <n v="5"/>
    <n v="27.975000000000001"/>
    <n v="5.5949999999999998"/>
    <n v="152"/>
    <n v="3.2894736842105303E-2"/>
    <n v="1.7206578947368401"/>
    <n v="0"/>
    <n v="0"/>
    <n v="0"/>
    <n v="27.975000000000001"/>
    <x v="2745"/>
    <n v="-1"/>
    <n v="0"/>
    <s v="NA"/>
    <n v="0"/>
    <n v="0"/>
    <n v="0"/>
    <n v="25.177500000000002"/>
    <n v="-29.373750000000001"/>
    <n v="2.7974999999999994"/>
    <n v="1.3987499999999997"/>
  </r>
  <r>
    <x v="4"/>
    <s v="luxury flights"/>
    <s v="Broad"/>
    <x v="21"/>
    <s v="Luxury Flight"/>
    <s v="Position 2-5 Bid Strategy"/>
    <n v="13.75"/>
    <n v="23"/>
    <n v="67.974999824999998"/>
    <n v="2.9554347749999996"/>
    <n v="597"/>
    <n v="3.8525963149078704E-2"/>
    <n v="1.54480737018425"/>
    <n v="0"/>
    <n v="0"/>
    <n v="0"/>
    <n v="67.974999824999998"/>
    <x v="2746"/>
    <n v="-1"/>
    <n v="0"/>
    <s v="NA"/>
    <n v="0"/>
    <n v="0"/>
    <n v="0"/>
    <n v="61.177499842499998"/>
    <n v="-71.373749816249997"/>
    <n v="6.7974999824999998"/>
    <n v="3.3987499912499999"/>
  </r>
  <r>
    <x v="4"/>
    <s v="business class ticket"/>
    <s v="Broad"/>
    <x v="21"/>
    <s v="Business Class - Generic"/>
    <s v="Position 2-5 Bid Strategy"/>
    <n v="13.75"/>
    <n v="19"/>
    <n v="83.062499975000009"/>
    <n v="4.3717105250000001"/>
    <n v="474"/>
    <n v="4.0084388185654005E-2"/>
    <n v="2.6928059071730002"/>
    <n v="0"/>
    <n v="0"/>
    <n v="0"/>
    <n v="83.062499975000009"/>
    <x v="2747"/>
    <n v="-1"/>
    <n v="0"/>
    <s v="NA"/>
    <n v="0"/>
    <n v="0"/>
    <n v="0"/>
    <n v="74.756249977500005"/>
    <n v="-87.21562497375001"/>
    <n v="8.3062499975000037"/>
    <n v="4.1531249987500019"/>
  </r>
  <r>
    <x v="4"/>
    <s v="luxury airlines"/>
    <s v="Broad"/>
    <x v="21"/>
    <s v="Luxury Flight"/>
    <s v="Position 2-5 Bid Strategy"/>
    <n v="13.75"/>
    <n v="23"/>
    <n v="91.974999862499999"/>
    <n v="3.9989130374999999"/>
    <n v="1781"/>
    <n v="1.2914093206063999E-2"/>
    <n v="1.7880741156653599"/>
    <n v="0"/>
    <n v="0"/>
    <n v="0"/>
    <n v="91.974999862499999"/>
    <x v="2748"/>
    <n v="-1"/>
    <n v="0"/>
    <s v="NA"/>
    <n v="0"/>
    <n v="0"/>
    <n v="0"/>
    <n v="82.777499876250005"/>
    <n v="-96.573749855624996"/>
    <n v="9.1974999862499942"/>
    <n v="4.5987499931249971"/>
  </r>
  <r>
    <x v="4"/>
    <s v="business class travel"/>
    <s v="Broad"/>
    <x v="21"/>
    <s v="Business Class - Generic"/>
    <s v="Position 2-5 Bid Strategy"/>
    <n v="13.75"/>
    <n v="20"/>
    <n v="113.22499999999999"/>
    <n v="5.6612499999999999"/>
    <n v="647"/>
    <n v="3.09119010819165E-2"/>
    <n v="2.5932457496136001"/>
    <n v="0"/>
    <n v="0"/>
    <n v="0"/>
    <n v="113.22499999999999"/>
    <x v="2749"/>
    <n v="-1"/>
    <n v="0"/>
    <s v="NA"/>
    <n v="0"/>
    <n v="0"/>
    <n v="0"/>
    <n v="101.9025"/>
    <n v="-118.88625"/>
    <n v="11.322499999999991"/>
    <n v="5.6612500000000097"/>
  </r>
  <r>
    <x v="4"/>
    <s v="business class flights"/>
    <s v="Broad"/>
    <x v="21"/>
    <s v="Business Class - Generic"/>
    <s v="Position 2-5 Bid Strategy"/>
    <n v="13.75"/>
    <n v="23"/>
    <n v="126.96249981250001"/>
    <n v="5.5201086875000005"/>
    <n v="821"/>
    <n v="2.8014616321559101E-2"/>
    <n v="3.0035200974421401"/>
    <n v="0"/>
    <n v="0"/>
    <n v="0"/>
    <n v="126.96249981250001"/>
    <x v="2750"/>
    <n v="-1"/>
    <n v="0"/>
    <s v="NA"/>
    <n v="0"/>
    <n v="0"/>
    <n v="0"/>
    <n v="114.26624983125001"/>
    <n v="-133.31062480312502"/>
    <n v="12.696249981250006"/>
    <n v="6.3481249906250099"/>
  </r>
  <r>
    <x v="4"/>
    <s v="air france ca"/>
    <s v="Broad"/>
    <x v="6"/>
    <s v="Air France Website"/>
    <s v=""/>
    <n v="15"/>
    <n v="1"/>
    <n v="1.55"/>
    <n v="1.55"/>
    <n v="43"/>
    <n v="2.32558139534884E-2"/>
    <n v="1"/>
    <n v="0"/>
    <n v="0"/>
    <n v="0"/>
    <n v="1.55"/>
    <x v="409"/>
    <n v="-1"/>
    <n v="0"/>
    <s v="NA"/>
    <n v="0"/>
    <n v="0"/>
    <n v="0"/>
    <n v="1.395"/>
    <n v="-1.6275000000000002"/>
    <n v="0.15500000000000003"/>
    <n v="7.7500000000000124E-2"/>
  </r>
  <r>
    <x v="4"/>
    <s v="air france flights to nice"/>
    <s v="Broad"/>
    <x v="18"/>
    <s v="Nice Branded"/>
    <s v="Position 2-5 Bid Strategy"/>
    <n v="15"/>
    <n v="2"/>
    <n v="2.5249999999999999"/>
    <n v="1.2625"/>
    <n v="2"/>
    <n v="1"/>
    <n v="1"/>
    <n v="0"/>
    <n v="0"/>
    <n v="0"/>
    <n v="2.5249999999999999"/>
    <x v="693"/>
    <n v="-1"/>
    <n v="0"/>
    <s v="NA"/>
    <n v="0"/>
    <n v="0"/>
    <n v="0"/>
    <n v="2.2725"/>
    <n v="-2.6512500000000001"/>
    <n v="0.25249999999999995"/>
    <n v="0.1262500000000002"/>
  </r>
  <r>
    <x v="4"/>
    <s v="air france cheap tickets paris"/>
    <s v="Broad"/>
    <x v="12"/>
    <s v="Paris Branded"/>
    <s v="Position 2-5 Bid Strategy"/>
    <n v="15"/>
    <n v="2"/>
    <n v="4.0875000000000004"/>
    <n v="2.0437500000000002"/>
    <n v="2"/>
    <n v="1"/>
    <n v="1"/>
    <n v="0"/>
    <n v="0"/>
    <n v="0"/>
    <n v="4.0875000000000004"/>
    <x v="636"/>
    <n v="-1"/>
    <n v="0"/>
    <s v="NA"/>
    <n v="0"/>
    <n v="0"/>
    <n v="0"/>
    <n v="3.6787500000000004"/>
    <n v="-4.291875000000001"/>
    <n v="0.40874999999999995"/>
    <n v="0.20437500000000064"/>
  </r>
  <r>
    <x v="4"/>
    <s v="air france deals to paris"/>
    <s v="Broad"/>
    <x v="12"/>
    <s v="Paris Branded"/>
    <s v="Position 2-5 Bid Strategy"/>
    <n v="15"/>
    <n v="2"/>
    <n v="4.6375000000000002"/>
    <n v="2.3187500000000001"/>
    <n v="4"/>
    <n v="0.5"/>
    <n v="1"/>
    <n v="0"/>
    <n v="0"/>
    <n v="0"/>
    <n v="4.6375000000000002"/>
    <x v="1394"/>
    <n v="-1"/>
    <n v="0"/>
    <s v="NA"/>
    <n v="0"/>
    <n v="0"/>
    <n v="0"/>
    <n v="4.1737500000000001"/>
    <n v="-4.8693750000000007"/>
    <n v="0.46375000000000011"/>
    <n v="0.2318750000000005"/>
  </r>
  <r>
    <x v="4"/>
    <s v="air france fares paris"/>
    <s v="Broad"/>
    <x v="12"/>
    <s v="Paris Branded"/>
    <s v="Position 2-5 Bid Strategy"/>
    <n v="15"/>
    <n v="3"/>
    <n v="6.7249999875000004"/>
    <n v="2.2416666625000001"/>
    <n v="11"/>
    <n v="0.27272727272727298"/>
    <n v="1.1818181818181801"/>
    <n v="0"/>
    <n v="0"/>
    <n v="0"/>
    <n v="6.7249999875000004"/>
    <x v="2751"/>
    <n v="-1"/>
    <n v="0"/>
    <s v="NA"/>
    <n v="0"/>
    <n v="0"/>
    <n v="0"/>
    <n v="6.0524999887500002"/>
    <n v="-7.0612499868750005"/>
    <n v="0.67249999875000022"/>
    <n v="0.33624999937500011"/>
  </r>
  <r>
    <x v="4"/>
    <s v="air france tickets nice"/>
    <s v="Broad"/>
    <x v="18"/>
    <s v="Nice Branded"/>
    <s v="Position 2-5 Bid Strategy"/>
    <n v="15"/>
    <n v="6"/>
    <n v="9.2249999999999996"/>
    <n v="1.5375000000000001"/>
    <n v="5"/>
    <n v="1.2"/>
    <n v="1"/>
    <n v="0"/>
    <n v="0"/>
    <n v="0"/>
    <n v="9.2249999999999996"/>
    <x v="2752"/>
    <n v="-1"/>
    <n v="0"/>
    <s v="NA"/>
    <n v="0"/>
    <n v="0"/>
    <n v="0"/>
    <n v="8.3025000000000002"/>
    <n v="-9.6862499999999994"/>
    <n v="0.92249999999999943"/>
    <n v="0.46124999999999972"/>
  </r>
  <r>
    <x v="4"/>
    <s v="air france spain"/>
    <s v="Broad"/>
    <x v="6"/>
    <s v="Air France Website"/>
    <s v=""/>
    <n v="15"/>
    <n v="10"/>
    <n v="10.6875"/>
    <n v="1.0687500000000001"/>
    <n v="132"/>
    <n v="7.5757575757575801E-2"/>
    <n v="1.0530303030303001"/>
    <n v="0"/>
    <n v="0"/>
    <n v="0"/>
    <n v="10.6875"/>
    <x v="1612"/>
    <n v="-1"/>
    <n v="0"/>
    <s v="NA"/>
    <n v="0"/>
    <n v="0"/>
    <n v="0"/>
    <n v="9.6187500000000004"/>
    <n v="-11.221875000000001"/>
    <n v="1.0687499999999996"/>
    <n v="0.53437500000000071"/>
  </r>
  <r>
    <x v="4"/>
    <s v="air france ticket paris"/>
    <s v="Broad"/>
    <x v="12"/>
    <s v="Paris Branded"/>
    <s v="Position 2-5 Bid Strategy"/>
    <n v="15"/>
    <n v="8"/>
    <n v="12.8"/>
    <n v="1.6"/>
    <n v="42"/>
    <n v="0.19047619047619002"/>
    <n v="1"/>
    <n v="0"/>
    <n v="0"/>
    <n v="0"/>
    <n v="12.8"/>
    <x v="2753"/>
    <n v="-1"/>
    <n v="0"/>
    <s v="NA"/>
    <n v="0"/>
    <n v="0"/>
    <n v="0"/>
    <n v="11.520000000000001"/>
    <n v="-13.440000000000001"/>
    <n v="1.2799999999999994"/>
    <n v="0.64000000000000057"/>
  </r>
  <r>
    <x v="4"/>
    <s v="air france flight to paris"/>
    <s v="Broad"/>
    <x v="12"/>
    <s v="Paris Branded"/>
    <s v="Position 2-5 Bid Strategy"/>
    <n v="15"/>
    <n v="7"/>
    <n v="14.0875"/>
    <n v="2.0125000000000002"/>
    <n v="28"/>
    <n v="0.25"/>
    <n v="1"/>
    <n v="0"/>
    <n v="0"/>
    <n v="0"/>
    <n v="14.0875"/>
    <x v="2754"/>
    <n v="-1"/>
    <n v="0"/>
    <s v="NA"/>
    <n v="0"/>
    <n v="0"/>
    <n v="0"/>
    <n v="12.678750000000001"/>
    <n v="-14.791875000000001"/>
    <n v="1.4087499999999995"/>
    <n v="0.70437500000000064"/>
  </r>
  <r>
    <x v="4"/>
    <s v="air france flights to paris"/>
    <s v="Broad"/>
    <x v="12"/>
    <s v="Paris Branded"/>
    <s v="Position 2-5 Bid Strategy"/>
    <n v="15"/>
    <n v="8"/>
    <n v="17.487500000000001"/>
    <n v="2.1859375000000001"/>
    <n v="20"/>
    <n v="0.4"/>
    <n v="1.2"/>
    <n v="0"/>
    <n v="0"/>
    <n v="0"/>
    <n v="17.487500000000001"/>
    <x v="2755"/>
    <n v="-1"/>
    <n v="0"/>
    <s v="NA"/>
    <n v="0"/>
    <n v="0"/>
    <n v="0"/>
    <n v="15.738750000000001"/>
    <n v="-18.361875000000001"/>
    <n v="1.7487499999999994"/>
    <n v="0.87437500000000057"/>
  </r>
  <r>
    <x v="4"/>
    <s v="air france paris flights"/>
    <s v="Broad"/>
    <x v="12"/>
    <s v="Paris Branded"/>
    <s v="Position 2-5 Bid Strategy"/>
    <n v="15"/>
    <n v="16"/>
    <n v="18.425000000000001"/>
    <n v="1.1515625"/>
    <n v="85"/>
    <n v="0.188235294117647"/>
    <n v="1.1176470588235301"/>
    <n v="0"/>
    <n v="0"/>
    <n v="0"/>
    <n v="18.425000000000001"/>
    <x v="2756"/>
    <n v="-1"/>
    <n v="0"/>
    <s v="NA"/>
    <n v="0"/>
    <n v="0"/>
    <n v="0"/>
    <n v="16.5825"/>
    <n v="-19.346250000000001"/>
    <n v="1.8425000000000011"/>
    <n v="0.92125000000000057"/>
  </r>
  <r>
    <x v="4"/>
    <s v="air france fare paris"/>
    <s v="Broad"/>
    <x v="12"/>
    <s v="Paris Branded"/>
    <s v="Position 2-5 Bid Strategy"/>
    <n v="15"/>
    <n v="8"/>
    <n v="20.625"/>
    <n v="2.578125"/>
    <n v="36"/>
    <n v="0.22222222222222199"/>
    <n v="1"/>
    <n v="0"/>
    <n v="0"/>
    <n v="0"/>
    <n v="20.625"/>
    <x v="2757"/>
    <n v="-1"/>
    <n v="0"/>
    <s v="NA"/>
    <n v="0"/>
    <n v="0"/>
    <n v="0"/>
    <n v="18.5625"/>
    <n v="-21.65625"/>
    <n v="2.0625"/>
    <n v="1.03125"/>
  </r>
  <r>
    <x v="4"/>
    <s v="air france paris flight"/>
    <s v="Broad"/>
    <x v="12"/>
    <s v="Paris Branded"/>
    <s v="Position 2-5 Bid Strategy"/>
    <n v="15"/>
    <n v="19"/>
    <n v="22.212499812500003"/>
    <n v="1.1690789375000001"/>
    <n v="101"/>
    <n v="0.18811881188118801"/>
    <n v="1.04841584158416"/>
    <n v="0"/>
    <n v="0"/>
    <n v="0"/>
    <n v="22.212499812500003"/>
    <x v="2758"/>
    <n v="-1"/>
    <n v="0"/>
    <s v="NA"/>
    <n v="0"/>
    <n v="0"/>
    <n v="0"/>
    <n v="19.991249831250002"/>
    <n v="-23.323124803125005"/>
    <n v="2.2212499812500006"/>
    <n v="1.1106249906250021"/>
  </r>
  <r>
    <x v="4"/>
    <s v="air france discount ticket"/>
    <s v="Broad"/>
    <x v="12"/>
    <s v="France Branded"/>
    <s v="Pos 3-6"/>
    <n v="15"/>
    <n v="19"/>
    <n v="47.699999937499996"/>
    <n v="2.5105263124999997"/>
    <n v="146"/>
    <n v="0.13013698630136999"/>
    <n v="1.03390410958904"/>
    <n v="0"/>
    <n v="0"/>
    <n v="0"/>
    <n v="47.699999937499996"/>
    <x v="2759"/>
    <n v="-1"/>
    <n v="0"/>
    <s v="NA"/>
    <n v="0"/>
    <n v="0"/>
    <n v="0"/>
    <n v="42.929999943749998"/>
    <n v="-50.084999934374999"/>
    <n v="4.7699999937499982"/>
    <n v="2.3849999968750026"/>
  </r>
  <r>
    <x v="4"/>
    <s v="air france fr"/>
    <s v="Broad"/>
    <x v="6"/>
    <s v="Air France Website"/>
    <s v=""/>
    <n v="15"/>
    <n v="99"/>
    <n v="135.8499990375"/>
    <n v="1.3722222125000001"/>
    <n v="901"/>
    <n v="0.10987791342952301"/>
    <n v="1.0019311875693699"/>
    <n v="0"/>
    <n v="0"/>
    <n v="0"/>
    <n v="135.8499990375"/>
    <x v="2760"/>
    <n v="-1"/>
    <n v="0"/>
    <s v="NA"/>
    <n v="0"/>
    <n v="0"/>
    <n v="0"/>
    <n v="122.26499913375"/>
    <n v="-142.64249898937501"/>
    <n v="13.584999903750003"/>
    <n v="6.7924999518750155"/>
  </r>
  <r>
    <x v="4"/>
    <s v="air france espace affaires"/>
    <s v="Broad"/>
    <x v="21"/>
    <s v="Business Class - Branded"/>
    <s v="Position 2-5 Bid Strategy"/>
    <n v="20"/>
    <n v="1"/>
    <n v="0.05"/>
    <n v="0.05"/>
    <n v="8"/>
    <n v="0.125"/>
    <n v="1"/>
    <n v="0"/>
    <n v="0"/>
    <n v="0"/>
    <n v="0.05"/>
    <x v="1261"/>
    <n v="-1"/>
    <n v="0"/>
    <s v="NA"/>
    <n v="0"/>
    <n v="0"/>
    <n v="0"/>
    <n v="4.5000000000000005E-2"/>
    <n v="-5.2500000000000005E-2"/>
    <n v="4.9999999999999975E-3"/>
    <n v="2.5000000000000022E-3"/>
  </r>
  <r>
    <x v="4"/>
    <s v="air france luxury"/>
    <s v="Broad"/>
    <x v="21"/>
    <s v="Luxury - Branded"/>
    <s v="Position 2-5 Bid Strategy"/>
    <n v="20"/>
    <n v="1"/>
    <n v="6.25E-2"/>
    <n v="6.25E-2"/>
    <n v="5"/>
    <n v="0.2"/>
    <n v="2.2000000000000002"/>
    <n v="0"/>
    <n v="0"/>
    <n v="0"/>
    <n v="6.25E-2"/>
    <x v="2761"/>
    <n v="-1"/>
    <n v="0"/>
    <s v="NA"/>
    <n v="0"/>
    <n v="0"/>
    <n v="0"/>
    <n v="5.6250000000000001E-2"/>
    <n v="-6.5625000000000003E-2"/>
    <n v="6.2499999999999986E-3"/>
    <n v="3.1250000000000028E-3"/>
  </r>
  <r>
    <x v="4"/>
    <s v="air france business class"/>
    <s v="Broad"/>
    <x v="21"/>
    <s v="Business Class - Branded"/>
    <s v="Position 2-5 Bid Strategy"/>
    <n v="20"/>
    <n v="27"/>
    <n v="67.249999912500016"/>
    <n v="2.4907407375000004"/>
    <n v="171"/>
    <n v="0.157894736842105"/>
    <n v="1.16877192982456"/>
    <n v="0"/>
    <n v="0"/>
    <n v="0"/>
    <n v="67.249999912500016"/>
    <x v="2762"/>
    <n v="-1"/>
    <n v="0"/>
    <s v="NA"/>
    <n v="0"/>
    <n v="0"/>
    <n v="0"/>
    <n v="60.524999921250014"/>
    <n v="-70.612499908125017"/>
    <n v="6.7249999912500016"/>
    <n v="3.3624999956250008"/>
  </r>
  <r>
    <x v="4"/>
    <s v="air france"/>
    <s v="Broad"/>
    <x v="7"/>
    <s v="Air France Brand"/>
    <s v=""/>
    <n v="26.25"/>
    <n v="14"/>
    <n v="17.0625"/>
    <n v="1.21875"/>
    <n v="134"/>
    <n v="0.104477611940298"/>
    <n v="1.2189552238806001"/>
    <n v="0"/>
    <n v="0"/>
    <n v="0"/>
    <n v="17.0625"/>
    <x v="1748"/>
    <n v="-1"/>
    <n v="0"/>
    <s v="NA"/>
    <n v="0"/>
    <n v="0"/>
    <n v="0"/>
    <n v="15.356250000000001"/>
    <n v="-17.915625000000002"/>
    <n v="1.7062499999999989"/>
    <n v="0.85312500000000213"/>
  </r>
  <r>
    <x v="2"/>
    <s v="cont:air france global campaign::lyon"/>
    <s v="N/A"/>
    <x v="3"/>
    <s v="Lyon"/>
    <s v=""/>
    <n v="7.5"/>
    <n v="1"/>
    <n v="0.26250000000000001"/>
    <n v="0.26250000000000001"/>
    <n v="82"/>
    <n v="1.21951219512195E-2"/>
    <n v="3.7353658536585401"/>
    <n v="0"/>
    <n v="0"/>
    <n v="0"/>
    <n v="0.26250000000000001"/>
    <x v="396"/>
    <n v="-1"/>
    <n v="0"/>
    <s v="NA"/>
    <n v="0"/>
    <n v="0"/>
    <n v="0"/>
    <n v="0.23625000000000002"/>
    <n v="-0.27562500000000001"/>
    <n v="2.6249999999999996E-2"/>
    <n v="1.3124999999999998E-2"/>
  </r>
  <r>
    <x v="2"/>
    <s v="cont:air france global campaign::bordeaux"/>
    <s v="N/A"/>
    <x v="3"/>
    <s v="Bordeaux"/>
    <s v=""/>
    <n v="7.5"/>
    <n v="1"/>
    <n v="0.27500000000000002"/>
    <n v="0.27500000000000002"/>
    <n v="188"/>
    <n v="5.31914893617021E-3"/>
    <n v="4.3356382978723396"/>
    <n v="0"/>
    <n v="0"/>
    <n v="0"/>
    <n v="0.27500000000000002"/>
    <x v="564"/>
    <n v="-1"/>
    <n v="0"/>
    <s v="NA"/>
    <n v="0"/>
    <n v="0"/>
    <n v="0"/>
    <n v="0.24750000000000003"/>
    <n v="-0.28875000000000006"/>
    <n v="2.7499999999999997E-2"/>
    <n v="1.375000000000004E-2"/>
  </r>
  <r>
    <x v="2"/>
    <s v="cont:air france global campaign::nice"/>
    <s v="N/A"/>
    <x v="3"/>
    <s v="Nice"/>
    <s v=""/>
    <n v="7.5"/>
    <n v="2"/>
    <n v="0.57499999999999996"/>
    <n v="0.28749999999999998"/>
    <n v="5166"/>
    <n v="3.8714672861014303E-4"/>
    <n v="2.18164924506388"/>
    <n v="0"/>
    <n v="0"/>
    <n v="0"/>
    <n v="0.57499999999999996"/>
    <x v="569"/>
    <n v="-1"/>
    <n v="0"/>
    <s v="NA"/>
    <n v="0"/>
    <n v="0"/>
    <n v="0"/>
    <n v="0.51749999999999996"/>
    <n v="-0.60375000000000001"/>
    <n v="5.7499999999999996E-2"/>
    <n v="2.8750000000000053E-2"/>
  </r>
  <r>
    <x v="2"/>
    <s v="cont:air france global campaign::paris"/>
    <s v="N/A"/>
    <x v="3"/>
    <s v="Paris"/>
    <s v=""/>
    <n v="7.5"/>
    <n v="5"/>
    <n v="1.9375"/>
    <n v="0.38750000000000001"/>
    <n v="2680"/>
    <n v="1.8656716417910402E-3"/>
    <n v="5.5615671641790998"/>
    <n v="0"/>
    <n v="0"/>
    <n v="0"/>
    <n v="1.9375"/>
    <x v="1163"/>
    <n v="-1"/>
    <n v="0"/>
    <s v="NA"/>
    <n v="0"/>
    <n v="0"/>
    <n v="0"/>
    <n v="1.7437500000000001"/>
    <n v="-2.0343750000000003"/>
    <n v="0.19374999999999987"/>
    <n v="9.6875000000000266E-2"/>
  </r>
  <r>
    <x v="2"/>
    <s v="cont:air france global campaign::air france website"/>
    <s v="N/A"/>
    <x v="3"/>
    <s v="Air France Website"/>
    <s v=""/>
    <n v="7.5"/>
    <n v="10"/>
    <n v="2.375"/>
    <n v="0.23749999999999999"/>
    <n v="864"/>
    <n v="1.1574074074074101E-2"/>
    <n v="4.5259259259259297"/>
    <n v="0"/>
    <n v="0"/>
    <n v="0"/>
    <n v="2.375"/>
    <x v="1302"/>
    <n v="-1"/>
    <n v="0"/>
    <s v="NA"/>
    <n v="0"/>
    <n v="0"/>
    <n v="0"/>
    <n v="2.1375000000000002"/>
    <n v="-2.4937499999999999"/>
    <n v="0.23749999999999982"/>
    <n v="0.11874999999999991"/>
  </r>
  <r>
    <x v="2"/>
    <s v="cont:air france global campaign::air france"/>
    <s v="N/A"/>
    <x v="3"/>
    <s v="Air France"/>
    <s v=""/>
    <n v="7.5"/>
    <n v="7"/>
    <n v="2.5874999499999998"/>
    <n v="0.36964284999999997"/>
    <n v="6226"/>
    <n v="1.12431737873434E-3"/>
    <n v="3.3135881786058499"/>
    <n v="0"/>
    <n v="0"/>
    <n v="0"/>
    <n v="2.5874999499999998"/>
    <x v="2763"/>
    <n v="-1"/>
    <n v="0"/>
    <s v="NA"/>
    <n v="0"/>
    <n v="0"/>
    <n v="0"/>
    <n v="2.3287499549999997"/>
    <n v="-2.7168749475"/>
    <n v="0.25874999500000007"/>
    <n v="0.12937499750000026"/>
  </r>
  <r>
    <x v="2"/>
    <s v="flight to nice"/>
    <s v="Broad"/>
    <x v="3"/>
    <s v="Nice"/>
    <s v="Position 1- 3"/>
    <n v="7.5"/>
    <n v="18"/>
    <n v="51.049999800000002"/>
    <n v="2.8361111000000001"/>
    <n v="771"/>
    <n v="2.3346303501945501E-2"/>
    <n v="1.90985732814527"/>
    <n v="0"/>
    <n v="0"/>
    <n v="0"/>
    <n v="51.049999800000002"/>
    <x v="2764"/>
    <n v="-1"/>
    <n v="0"/>
    <s v="NA"/>
    <n v="0"/>
    <n v="0"/>
    <n v="0"/>
    <n v="45.94499982"/>
    <n v="-53.602499790000003"/>
    <n v="5.1049999800000023"/>
    <n v="2.5524999900000012"/>
  </r>
  <r>
    <x v="4"/>
    <s v="cont:google_yearlong 2006::google|britain"/>
    <s v="N/A"/>
    <x v="13"/>
    <s v="Google|Britain"/>
    <s v=""/>
    <n v="7.5"/>
    <n v="1"/>
    <n v="0.1875"/>
    <n v="0.1875"/>
    <n v="154"/>
    <n v="6.4935064935064905E-3"/>
    <n v="3.8"/>
    <n v="0"/>
    <n v="0"/>
    <n v="0"/>
    <n v="0.1875"/>
    <x v="2225"/>
    <n v="-1"/>
    <n v="0"/>
    <s v="NA"/>
    <n v="0"/>
    <n v="0"/>
    <n v="0"/>
    <n v="0.16875000000000001"/>
    <n v="-0.19687500000000002"/>
    <n v="1.8749999999999989E-2"/>
    <n v="9.3750000000000222E-3"/>
  </r>
  <r>
    <x v="4"/>
    <s v="cont:google_yearlong 2006::google|milan"/>
    <s v="N/A"/>
    <x v="13"/>
    <s v="Google|Milan"/>
    <s v=""/>
    <n v="7.5"/>
    <n v="1"/>
    <n v="0.23749999999999999"/>
    <n v="0.23749999999999999"/>
    <n v="1669"/>
    <n v="5.9916117435590197E-4"/>
    <n v="2.8492510485320599"/>
    <n v="0"/>
    <n v="0"/>
    <n v="0"/>
    <n v="0.23749999999999999"/>
    <x v="608"/>
    <n v="-1"/>
    <n v="0"/>
    <s v="NA"/>
    <n v="0"/>
    <n v="0"/>
    <n v="0"/>
    <n v="0.21375"/>
    <n v="-0.24937499999999999"/>
    <n v="2.3749999999999993E-2"/>
    <n v="1.1874999999999997E-2"/>
  </r>
  <r>
    <x v="4"/>
    <s v="cont:google_yearlong 2006::google|johannesburg"/>
    <s v="N/A"/>
    <x v="13"/>
    <s v="Google|johannesburg"/>
    <s v=""/>
    <n v="7.5"/>
    <n v="1"/>
    <n v="0.23749999999999999"/>
    <n v="0.23749999999999999"/>
    <n v="138"/>
    <n v="7.2463768115941995E-3"/>
    <n v="2.1673913043478299"/>
    <n v="0"/>
    <n v="0"/>
    <n v="0"/>
    <n v="0.23749999999999999"/>
    <x v="608"/>
    <n v="-1"/>
    <n v="0"/>
    <s v="NA"/>
    <n v="0"/>
    <n v="0"/>
    <n v="0"/>
    <n v="0.21375"/>
    <n v="-0.24937499999999999"/>
    <n v="2.3749999999999993E-2"/>
    <n v="1.1874999999999997E-2"/>
  </r>
  <r>
    <x v="4"/>
    <s v="cont:google_yearlong 2006::google|switzerland"/>
    <s v="N/A"/>
    <x v="13"/>
    <s v="Google|Switzerland"/>
    <s v=""/>
    <n v="7.5"/>
    <n v="1"/>
    <n v="0.32500000000000001"/>
    <n v="0.32500000000000001"/>
    <n v="2316"/>
    <n v="4.3177892918825603E-4"/>
    <n v="4.5443868739205504"/>
    <n v="0"/>
    <n v="0"/>
    <n v="0"/>
    <n v="0.32500000000000001"/>
    <x v="633"/>
    <n v="-1"/>
    <n v="0"/>
    <s v="NA"/>
    <n v="0"/>
    <n v="0"/>
    <n v="0"/>
    <n v="0.29250000000000004"/>
    <n v="-0.34125000000000005"/>
    <n v="3.2499999999999973E-2"/>
    <n v="1.6250000000000042E-2"/>
  </r>
  <r>
    <x v="4"/>
    <s v="cont:google_yearlong 2006::google|germany"/>
    <s v="N/A"/>
    <x v="13"/>
    <s v="Google|Germany"/>
    <s v=""/>
    <n v="7.5"/>
    <n v="2"/>
    <n v="0.57499999999999996"/>
    <n v="0.28749999999999998"/>
    <n v="2013"/>
    <n v="9.9354197714853496E-4"/>
    <n v="4.11897665176354"/>
    <n v="0"/>
    <n v="0"/>
    <n v="0"/>
    <n v="0.57499999999999996"/>
    <x v="569"/>
    <n v="-1"/>
    <n v="0"/>
    <s v="NA"/>
    <n v="0"/>
    <n v="0"/>
    <n v="0"/>
    <n v="0.51749999999999996"/>
    <n v="-0.60375000000000001"/>
    <n v="5.7499999999999996E-2"/>
    <n v="2.8750000000000053E-2"/>
  </r>
  <r>
    <x v="4"/>
    <s v="cont:google_yearlong 2006::google|agadir"/>
    <s v="N/A"/>
    <x v="13"/>
    <s v="Google|agadir"/>
    <s v=""/>
    <n v="7.5"/>
    <n v="2"/>
    <n v="0.65"/>
    <n v="0.32500000000000001"/>
    <n v="144"/>
    <n v="1.38888888888889E-2"/>
    <n v="2.81388888888889"/>
    <n v="0"/>
    <n v="0"/>
    <n v="0"/>
    <n v="0.65"/>
    <x v="932"/>
    <n v="-1"/>
    <n v="0"/>
    <s v="NA"/>
    <n v="0"/>
    <n v="0"/>
    <n v="0"/>
    <n v="0.58500000000000008"/>
    <n v="-0.68250000000000011"/>
    <n v="6.4999999999999947E-2"/>
    <n v="3.2500000000000084E-2"/>
  </r>
  <r>
    <x v="4"/>
    <s v="cont:google_yearlong 2006::google|sofia"/>
    <s v="N/A"/>
    <x v="13"/>
    <s v="Google|sofia"/>
    <s v=""/>
    <n v="7.5"/>
    <n v="2"/>
    <n v="0.77500000000000002"/>
    <n v="0.38750000000000001"/>
    <n v="86"/>
    <n v="2.32558139534884E-2"/>
    <n v="2.6069767441860501"/>
    <n v="0"/>
    <n v="0"/>
    <n v="0"/>
    <n v="0.77500000000000002"/>
    <x v="400"/>
    <n v="-1"/>
    <n v="0"/>
    <s v="NA"/>
    <n v="0"/>
    <n v="0"/>
    <n v="0"/>
    <n v="0.69750000000000001"/>
    <n v="-0.81375000000000008"/>
    <n v="7.7500000000000013E-2"/>
    <n v="3.8750000000000062E-2"/>
  </r>
  <r>
    <x v="4"/>
    <s v="cont:google_yearlong 2006::google|england"/>
    <s v="N/A"/>
    <x v="13"/>
    <s v="Google|England"/>
    <s v=""/>
    <n v="7.5"/>
    <n v="2"/>
    <n v="0.8"/>
    <n v="0.4"/>
    <n v="112"/>
    <n v="1.7857142857142901E-2"/>
    <n v="4.3919642857142902"/>
    <n v="0"/>
    <n v="0"/>
    <n v="0"/>
    <n v="0.8"/>
    <x v="1161"/>
    <n v="-1"/>
    <n v="0"/>
    <s v="NA"/>
    <n v="0"/>
    <n v="0"/>
    <n v="0"/>
    <n v="0.72000000000000008"/>
    <n v="-0.84000000000000008"/>
    <n v="7.999999999999996E-2"/>
    <n v="4.0000000000000036E-2"/>
  </r>
  <r>
    <x v="4"/>
    <s v="cont:google_yearlong 2006::google|munich"/>
    <s v="N/A"/>
    <x v="13"/>
    <s v="Google|Munich"/>
    <s v=""/>
    <n v="7.5"/>
    <n v="2"/>
    <n v="0.8"/>
    <n v="0.4"/>
    <n v="344"/>
    <n v="5.8139534883720903E-3"/>
    <n v="4.7389534883720899"/>
    <n v="0"/>
    <n v="0"/>
    <n v="0"/>
    <n v="0.8"/>
    <x v="1161"/>
    <n v="-1"/>
    <n v="0"/>
    <s v="NA"/>
    <n v="0"/>
    <n v="0"/>
    <n v="0"/>
    <n v="0.72000000000000008"/>
    <n v="-0.84000000000000008"/>
    <n v="7.999999999999996E-2"/>
    <n v="4.0000000000000036E-2"/>
  </r>
  <r>
    <x v="4"/>
    <s v="cont:google_yearlong 2006::google|rome"/>
    <s v="N/A"/>
    <x v="13"/>
    <s v="Google|Rome"/>
    <s v=""/>
    <n v="7.5"/>
    <n v="3"/>
    <n v="0.87499998750000008"/>
    <n v="0.29166666250000001"/>
    <n v="389"/>
    <n v="7.7120822622108003E-3"/>
    <n v="3.4953727506426699"/>
    <n v="0"/>
    <n v="0"/>
    <n v="0"/>
    <n v="0.87499998750000008"/>
    <x v="2765"/>
    <n v="-1"/>
    <n v="0"/>
    <s v="NA"/>
    <n v="0"/>
    <n v="0"/>
    <n v="0"/>
    <n v="0.78749998875000005"/>
    <n v="-0.91874998687500009"/>
    <n v="8.749999875000003E-2"/>
    <n v="4.3749999375000015E-2"/>
  </r>
  <r>
    <x v="4"/>
    <s v="cont:google_yearlong 2006::google|frankfurt"/>
    <s v="N/A"/>
    <x v="13"/>
    <s v="Google|Frankfurt"/>
    <s v=""/>
    <n v="7.5"/>
    <n v="5"/>
    <n v="1.2749999999999999"/>
    <n v="0.255"/>
    <n v="691"/>
    <n v="7.2358900144717797E-3"/>
    <n v="4.0748191027496397"/>
    <n v="0"/>
    <n v="0"/>
    <n v="0"/>
    <n v="1.2749999999999999"/>
    <x v="709"/>
    <n v="-1"/>
    <n v="0"/>
    <s v="NA"/>
    <n v="0"/>
    <n v="0"/>
    <n v="0"/>
    <n v="1.1475"/>
    <n v="-1.3387499999999999"/>
    <n v="0.12749999999999995"/>
    <n v="6.3749999999999973E-2"/>
  </r>
  <r>
    <x v="4"/>
    <s v="cont:google_yearlong 2006::google|madrid"/>
    <s v="N/A"/>
    <x v="13"/>
    <s v="Google|Madrid"/>
    <s v=""/>
    <n v="7.5"/>
    <n v="8"/>
    <n v="1.65"/>
    <n v="0.20624999999999999"/>
    <n v="794"/>
    <n v="1.00755667506297E-2"/>
    <n v="3.04433249370277"/>
    <n v="0"/>
    <n v="0"/>
    <n v="0"/>
    <n v="1.65"/>
    <x v="482"/>
    <n v="-1"/>
    <n v="0"/>
    <s v="NA"/>
    <n v="0"/>
    <n v="0"/>
    <n v="0"/>
    <n v="1.4849999999999999"/>
    <n v="-1.7324999999999999"/>
    <n v="0.16500000000000004"/>
    <n v="8.2500000000000018E-2"/>
  </r>
  <r>
    <x v="4"/>
    <s v="cont:google_yearlong 2006::google|athens"/>
    <s v="N/A"/>
    <x v="13"/>
    <s v="Google|Athens"/>
    <s v=""/>
    <n v="7.5"/>
    <n v="7"/>
    <n v="2.1749999249999998"/>
    <n v="0.31071427499999998"/>
    <n v="585"/>
    <n v="1.1965811965812001E-2"/>
    <n v="3.56239316239316"/>
    <n v="0"/>
    <n v="0"/>
    <n v="0"/>
    <n v="2.1749999249999998"/>
    <x v="2766"/>
    <n v="-1"/>
    <n v="0"/>
    <s v="NA"/>
    <n v="0"/>
    <n v="0"/>
    <n v="0"/>
    <n v="1.9574999325"/>
    <n v="-2.2837499212500001"/>
    <n v="0.21749999249999985"/>
    <n v="0.10874999625000026"/>
  </r>
  <r>
    <x v="4"/>
    <s v="cont:google_yearlong 2006::google|kiev"/>
    <s v="N/A"/>
    <x v="13"/>
    <s v="Google|kiev"/>
    <s v=""/>
    <n v="7.5"/>
    <n v="1"/>
    <n v="2.3374999999999999"/>
    <n v="2.3374999999999999"/>
    <n v="88"/>
    <n v="1.13636363636364E-2"/>
    <n v="2.3465909090909101"/>
    <n v="0"/>
    <n v="0"/>
    <n v="0"/>
    <n v="2.3374999999999999"/>
    <x v="1301"/>
    <n v="-1"/>
    <n v="0"/>
    <s v="NA"/>
    <n v="0"/>
    <n v="0"/>
    <n v="0"/>
    <n v="2.1037499999999998"/>
    <n v="-2.4543750000000002"/>
    <n v="0.23375000000000012"/>
    <n v="0.11687500000000028"/>
  </r>
  <r>
    <x v="4"/>
    <s v="cont:google_yearlong 2006::google|international flights"/>
    <s v="N/A"/>
    <x v="13"/>
    <s v="Google|International Flights"/>
    <s v=""/>
    <n v="7.5"/>
    <n v="12"/>
    <n v="3.7875000000000001"/>
    <n v="0.31562499999999999"/>
    <n v="831"/>
    <n v="1.4440433212996399E-2"/>
    <n v="3.6772563176895301"/>
    <n v="0"/>
    <n v="0"/>
    <n v="0"/>
    <n v="3.7875000000000001"/>
    <x v="784"/>
    <n v="-1"/>
    <n v="0"/>
    <s v="NA"/>
    <n v="0"/>
    <n v="0"/>
    <n v="0"/>
    <n v="3.4087499999999999"/>
    <n v="-3.9768750000000002"/>
    <n v="0.37875000000000014"/>
    <n v="0.18937500000000007"/>
  </r>
  <r>
    <x v="4"/>
    <s v="cont:google_yearlong 2006::google|marrakech"/>
    <s v="N/A"/>
    <x v="13"/>
    <s v="Google|marrakech"/>
    <s v=""/>
    <n v="7.5"/>
    <n v="1"/>
    <n v="4.625"/>
    <n v="4.625"/>
    <n v="19"/>
    <n v="5.2631578947368397E-2"/>
    <n v="1.5263157894736801"/>
    <n v="0"/>
    <n v="0"/>
    <n v="0"/>
    <n v="4.625"/>
    <x v="2767"/>
    <n v="-1"/>
    <n v="0"/>
    <s v="NA"/>
    <n v="0"/>
    <n v="0"/>
    <n v="0"/>
    <n v="4.1625000000000005"/>
    <n v="-4.8562500000000002"/>
    <n v="0.46249999999999947"/>
    <n v="0.23125000000000018"/>
  </r>
  <r>
    <x v="4"/>
    <s v="cont:google_yearlong 2006::google|italy"/>
    <s v="N/A"/>
    <x v="13"/>
    <s v="Google|Italy"/>
    <s v=""/>
    <n v="7.5"/>
    <n v="13"/>
    <n v="4.6874998625000002"/>
    <n v="0.36057691250000001"/>
    <n v="11166"/>
    <n v="1.1642486118574201E-3"/>
    <n v="2.11241268135411"/>
    <n v="0"/>
    <n v="0"/>
    <n v="0"/>
    <n v="4.6874998625000002"/>
    <x v="2768"/>
    <n v="-1"/>
    <n v="0"/>
    <s v="NA"/>
    <n v="0"/>
    <n v="0"/>
    <n v="0"/>
    <n v="4.2187498762500004"/>
    <n v="-4.921874855625"/>
    <n v="0.46874998624999975"/>
    <n v="0.23437499312499988"/>
  </r>
  <r>
    <x v="4"/>
    <s v="cont:google_yearlong 2006::google|spain"/>
    <s v="N/A"/>
    <x v="13"/>
    <s v="Google|Spain"/>
    <s v=""/>
    <n v="7.5"/>
    <n v="18"/>
    <n v="4.6999997999999996"/>
    <n v="0.26111109999999998"/>
    <n v="1979"/>
    <n v="9.0955027791814105E-3"/>
    <n v="4.6851440121273402"/>
    <n v="0"/>
    <n v="0"/>
    <n v="0"/>
    <n v="4.6999997999999996"/>
    <x v="2769"/>
    <n v="-1"/>
    <n v="0"/>
    <s v="NA"/>
    <n v="0"/>
    <n v="0"/>
    <n v="0"/>
    <n v="4.2299998199999997"/>
    <n v="-4.93499979"/>
    <n v="0.46999997999999987"/>
    <n v="0.23499999000000038"/>
  </r>
  <r>
    <x v="4"/>
    <s v="cont:google_yearlong 2006::google|barcelona"/>
    <s v="N/A"/>
    <x v="13"/>
    <s v="Google|Barcelona"/>
    <s v=""/>
    <n v="7.5"/>
    <n v="18"/>
    <n v="5.0625"/>
    <n v="0.28125"/>
    <n v="44745"/>
    <n v="4.02279584311096E-4"/>
    <n v="1.6110559839088201"/>
    <n v="0"/>
    <n v="0"/>
    <n v="0"/>
    <n v="5.0625"/>
    <x v="1419"/>
    <n v="-1"/>
    <n v="0"/>
    <s v="NA"/>
    <n v="0"/>
    <n v="0"/>
    <n v="0"/>
    <n v="4.5562500000000004"/>
    <n v="-5.3156249999999998"/>
    <n v="0.50624999999999964"/>
    <n v="0.25312499999999982"/>
  </r>
  <r>
    <x v="4"/>
    <s v="cont:google_yearlong 2006::google|nairobi"/>
    <s v="N/A"/>
    <x v="13"/>
    <s v="Google|nairobi"/>
    <s v=""/>
    <n v="7.5"/>
    <n v="4"/>
    <n v="5.3125"/>
    <n v="1.328125"/>
    <n v="449"/>
    <n v="8.9086859688196005E-3"/>
    <n v="2.15679287305122"/>
    <n v="0"/>
    <n v="0"/>
    <n v="0"/>
    <n v="5.3125"/>
    <x v="2770"/>
    <n v="-1"/>
    <n v="0"/>
    <s v="NA"/>
    <n v="0"/>
    <n v="0"/>
    <n v="0"/>
    <n v="4.78125"/>
    <n v="-5.578125"/>
    <n v="0.53125"/>
    <n v="0.265625"/>
  </r>
  <r>
    <x v="4"/>
    <s v="cont:google_yearlong 2006::google|international airfare"/>
    <s v="N/A"/>
    <x v="13"/>
    <s v="Google|International Airfare"/>
    <s v=""/>
    <n v="7.5"/>
    <n v="34"/>
    <n v="5.6624998250000003"/>
    <n v="0.16654411250000001"/>
    <n v="115052"/>
    <n v="2.9551854813475599E-4"/>
    <n v="1.8642813684247099"/>
    <n v="0"/>
    <n v="0"/>
    <n v="0"/>
    <n v="5.6624998250000003"/>
    <x v="2771"/>
    <n v="-1"/>
    <n v="0"/>
    <s v="NA"/>
    <n v="0"/>
    <n v="0"/>
    <n v="0"/>
    <n v="5.0962498425000007"/>
    <n v="-5.9456248162500005"/>
    <n v="0.56624998249999958"/>
    <n v="0.28312499125000024"/>
  </r>
  <r>
    <x v="4"/>
    <s v="cont:google_yearlong 2006::google|istanbul"/>
    <s v="N/A"/>
    <x v="13"/>
    <s v="Google|Istanbul"/>
    <s v=""/>
    <n v="7.5"/>
    <n v="32"/>
    <n v="6.8624999999999998"/>
    <n v="0.21445312499999999"/>
    <n v="26344"/>
    <n v="1.2146978439113302E-3"/>
    <n v="1.3119002429395701"/>
    <n v="0"/>
    <n v="0"/>
    <n v="0"/>
    <n v="6.8624999999999998"/>
    <x v="1490"/>
    <n v="-1"/>
    <n v="0"/>
    <s v="NA"/>
    <n v="0"/>
    <n v="0"/>
    <n v="0"/>
    <n v="6.1762499999999996"/>
    <n v="-7.2056250000000004"/>
    <n v="0.68625000000000025"/>
    <n v="0.34312500000000057"/>
  </r>
  <r>
    <x v="4"/>
    <s v="cont:google_yearlong 2006::google|cairo"/>
    <s v="N/A"/>
    <x v="13"/>
    <s v="Google|cairo"/>
    <s v=""/>
    <n v="7.5"/>
    <n v="9"/>
    <n v="7.6624999874999995"/>
    <n v="0.85138888749999997"/>
    <n v="293"/>
    <n v="3.0716723549488099E-2"/>
    <n v="3.3662116040955601"/>
    <n v="0"/>
    <n v="0"/>
    <n v="0"/>
    <n v="7.6624999874999995"/>
    <x v="2269"/>
    <n v="-1"/>
    <n v="0"/>
    <s v="NA"/>
    <n v="0"/>
    <n v="0"/>
    <n v="0"/>
    <n v="6.8962499887499993"/>
    <n v="-8.0456249868749996"/>
    <n v="0.76624999875000022"/>
    <n v="0.38312499937500011"/>
  </r>
  <r>
    <x v="4"/>
    <s v="cont:google_yearlong 2006::google|flights relaunch"/>
    <s v="N/A"/>
    <x v="13"/>
    <s v="Google|Flights Relaunch"/>
    <s v=""/>
    <n v="7.5"/>
    <n v="28"/>
    <n v="8.7874996999999997"/>
    <n v="0.31383927499999997"/>
    <n v="7590"/>
    <n v="3.6890645586297797E-3"/>
    <n v="2.6786297760210802"/>
    <n v="0"/>
    <n v="0"/>
    <n v="0"/>
    <n v="8.7874996999999997"/>
    <x v="2772"/>
    <n v="-1"/>
    <n v="0"/>
    <s v="NA"/>
    <n v="0"/>
    <n v="0"/>
    <n v="0"/>
    <n v="7.9087497300000003"/>
    <n v="-9.2268746850000003"/>
    <n v="0.87874996999999944"/>
    <n v="0.43937498500000061"/>
  </r>
  <r>
    <x v="4"/>
    <s v="cont:google_yearlong 2006::google|casablanca"/>
    <s v="N/A"/>
    <x v="13"/>
    <s v="Google|casablanca"/>
    <s v=""/>
    <n v="7.5"/>
    <n v="3"/>
    <n v="8.8624999874999997"/>
    <n v="2.9541666625"/>
    <n v="718"/>
    <n v="4.1782729805013904E-3"/>
    <n v="2.4611420612813402"/>
    <n v="0"/>
    <n v="0"/>
    <n v="0"/>
    <n v="8.8624999874999997"/>
    <x v="2699"/>
    <n v="-1"/>
    <n v="0"/>
    <s v="NA"/>
    <n v="0"/>
    <n v="0"/>
    <n v="0"/>
    <n v="7.9762499887500002"/>
    <n v="-9.3056249868749994"/>
    <n v="0.88624999874999943"/>
    <n v="0.44312499937499972"/>
  </r>
  <r>
    <x v="4"/>
    <s v="cont:google_yearlong 2006::google|moscow"/>
    <s v="N/A"/>
    <x v="13"/>
    <s v="Google|moscow"/>
    <s v=""/>
    <n v="7.5"/>
    <n v="3"/>
    <n v="9.1125000000000007"/>
    <n v="3.0375000000000001"/>
    <n v="351"/>
    <n v="8.5470085470085496E-3"/>
    <n v="2.04387464387464"/>
    <n v="0"/>
    <n v="0"/>
    <n v="0"/>
    <n v="9.1125000000000007"/>
    <x v="1173"/>
    <n v="-1"/>
    <n v="0"/>
    <s v="NA"/>
    <n v="0"/>
    <n v="0"/>
    <n v="0"/>
    <n v="8.2012500000000017"/>
    <n v="-9.568125000000002"/>
    <n v="0.91124999999999901"/>
    <n v="0.45562500000000128"/>
  </r>
  <r>
    <x v="4"/>
    <s v="cont:google_yearlong 2006::google|stuttgart"/>
    <s v="N/A"/>
    <x v="13"/>
    <s v="Google|Stuttgart"/>
    <s v=""/>
    <n v="7.5"/>
    <n v="2"/>
    <n v="10.199999999999999"/>
    <n v="5.0999999999999996"/>
    <n v="850"/>
    <n v="2.3529411764705902E-3"/>
    <n v="2.0202352941176498"/>
    <n v="0"/>
    <n v="0"/>
    <n v="0"/>
    <n v="10.199999999999999"/>
    <x v="2773"/>
    <n v="-1"/>
    <n v="0"/>
    <s v="NA"/>
    <n v="0"/>
    <n v="0"/>
    <n v="0"/>
    <n v="9.18"/>
    <n v="-10.709999999999999"/>
    <n v="1.0199999999999996"/>
    <n v="0.50999999999999979"/>
  </r>
  <r>
    <x v="4"/>
    <s v="cont:google_yearlong 2006::google|turkey"/>
    <s v="N/A"/>
    <x v="13"/>
    <s v="Google|Turkey"/>
    <s v=""/>
    <n v="7.5"/>
    <n v="53"/>
    <n v="13.0499998625"/>
    <n v="0.24622641249999999"/>
    <n v="63555"/>
    <n v="8.3392337345606206E-4"/>
    <n v="2.3490331209188899"/>
    <n v="0"/>
    <n v="0"/>
    <n v="0"/>
    <n v="13.0499998625"/>
    <x v="2774"/>
    <n v="-1"/>
    <n v="0"/>
    <s v="NA"/>
    <n v="0"/>
    <n v="0"/>
    <n v="0"/>
    <n v="11.744999876250001"/>
    <n v="-13.702499855625"/>
    <n v="1.3049999862499995"/>
    <n v="0.65249999312499973"/>
  </r>
  <r>
    <x v="4"/>
    <s v="cont:google_yearlong 2006::google|belgrade"/>
    <s v="N/A"/>
    <x v="13"/>
    <s v="Google|belgrade"/>
    <s v=""/>
    <n v="7.5"/>
    <n v="5"/>
    <n v="13.6"/>
    <n v="2.72"/>
    <n v="207"/>
    <n v="2.41545893719807E-2"/>
    <n v="2.47971014492754"/>
    <n v="0"/>
    <n v="0"/>
    <n v="0"/>
    <n v="13.6"/>
    <x v="2775"/>
    <n v="-1"/>
    <n v="0"/>
    <s v="NA"/>
    <n v="0"/>
    <n v="0"/>
    <n v="0"/>
    <n v="12.24"/>
    <n v="-14.28"/>
    <n v="1.3599999999999994"/>
    <n v="0.67999999999999972"/>
  </r>
  <r>
    <x v="4"/>
    <s v="cont:google_yearlong 2006::google|cologne"/>
    <s v="N/A"/>
    <x v="13"/>
    <s v="Google|Cologne"/>
    <s v=""/>
    <n v="7.5"/>
    <n v="5"/>
    <n v="14.4"/>
    <n v="2.88"/>
    <n v="2384"/>
    <n v="2.0973154362416103E-3"/>
    <n v="1.8448825503355699"/>
    <n v="0"/>
    <n v="0"/>
    <n v="0"/>
    <n v="14.4"/>
    <x v="2776"/>
    <n v="-1"/>
    <n v="0"/>
    <s v="NA"/>
    <n v="0"/>
    <n v="0"/>
    <n v="0"/>
    <n v="12.96"/>
    <n v="-15.120000000000001"/>
    <n v="1.4399999999999995"/>
    <n v="0.72000000000000064"/>
  </r>
  <r>
    <x v="4"/>
    <s v="cont:google_yearlong 2006::google|hamburg"/>
    <s v="N/A"/>
    <x v="13"/>
    <s v="Google|Hamburg"/>
    <s v=""/>
    <n v="7.5"/>
    <n v="3"/>
    <n v="19.074999974999997"/>
    <n v="6.3583333249999994"/>
    <n v="1712"/>
    <n v="1.75233644859813E-3"/>
    <n v="1.87575934579439"/>
    <n v="0"/>
    <n v="0"/>
    <n v="0"/>
    <n v="19.074999974999997"/>
    <x v="2777"/>
    <n v="-1"/>
    <n v="0"/>
    <s v="NA"/>
    <n v="0"/>
    <n v="0"/>
    <n v="0"/>
    <n v="17.167499977499997"/>
    <n v="-20.028749973749999"/>
    <n v="1.9074999975000004"/>
    <n v="0.95374999875000199"/>
  </r>
  <r>
    <x v="4"/>
    <s v="cont:google_yearlong 2006::google|prague"/>
    <s v="N/A"/>
    <x v="13"/>
    <s v="Google|prague"/>
    <s v=""/>
    <n v="7.5"/>
    <n v="8"/>
    <n v="23.662500000000001"/>
    <n v="2.9578125000000002"/>
    <n v="694"/>
    <n v="1.1527377521613799E-2"/>
    <n v="2.7723342939481301"/>
    <n v="0"/>
    <n v="0"/>
    <n v="0"/>
    <n v="23.662500000000001"/>
    <x v="2778"/>
    <n v="-1"/>
    <n v="0"/>
    <s v="NA"/>
    <n v="0"/>
    <n v="0"/>
    <n v="0"/>
    <n v="21.296250000000001"/>
    <n v="-24.845625000000002"/>
    <n v="2.3662500000000009"/>
    <n v="1.1831250000000004"/>
  </r>
  <r>
    <x v="4"/>
    <s v="discount airfares - exact"/>
    <s v="Broad"/>
    <x v="13"/>
    <s v="Google|Discount Airfare"/>
    <s v="Position 5-10 Bid Strategy"/>
    <n v="7.5"/>
    <n v="5"/>
    <n v="26.637499999999999"/>
    <n v="5.3274999999999997"/>
    <n v="93"/>
    <n v="5.3763440860215103E-2"/>
    <n v="1.7301075268817201"/>
    <n v="0"/>
    <n v="0"/>
    <n v="0"/>
    <n v="26.637499999999999"/>
    <x v="2779"/>
    <n v="-1"/>
    <n v="0"/>
    <s v="NA"/>
    <n v="0"/>
    <n v="0"/>
    <n v="0"/>
    <n v="23.973749999999999"/>
    <n v="-27.969374999999999"/>
    <n v="2.6637500000000003"/>
    <n v="1.3318750000000001"/>
  </r>
  <r>
    <x v="4"/>
    <s v="cont:google_yearlong 2006::google|tel aviv"/>
    <s v="N/A"/>
    <x v="13"/>
    <s v="Google|tel aviv"/>
    <s v=""/>
    <n v="7.5"/>
    <n v="25"/>
    <n v="27.137499999999999"/>
    <n v="1.0854999999999999"/>
    <n v="4688"/>
    <n v="5.3327645051194509E-3"/>
    <n v="1.9820819112628001"/>
    <n v="0"/>
    <n v="0"/>
    <n v="0"/>
    <n v="27.137499999999999"/>
    <x v="2780"/>
    <n v="-1"/>
    <n v="0"/>
    <s v="NA"/>
    <n v="0"/>
    <n v="0"/>
    <n v="0"/>
    <n v="24.423749999999998"/>
    <n v="-28.494375000000002"/>
    <n v="2.713750000000001"/>
    <n v="1.3568750000000023"/>
  </r>
  <r>
    <x v="4"/>
    <s v="cont:google_yearlong 2006::google|berlin"/>
    <s v="N/A"/>
    <x v="13"/>
    <s v="Google|Berlin"/>
    <s v=""/>
    <n v="7.5"/>
    <n v="10"/>
    <n v="30.462499999999999"/>
    <n v="3.0462500000000001"/>
    <n v="10592"/>
    <n v="9.4410876132930486E-4"/>
    <n v="1.40990370090634"/>
    <n v="0"/>
    <n v="0"/>
    <n v="0"/>
    <n v="30.462499999999999"/>
    <x v="2781"/>
    <n v="-1"/>
    <n v="0"/>
    <s v="NA"/>
    <n v="0"/>
    <n v="0"/>
    <n v="0"/>
    <n v="27.416249999999998"/>
    <n v="-31.985624999999999"/>
    <n v="3.0462500000000006"/>
    <n v="1.5231250000000003"/>
  </r>
  <r>
    <x v="4"/>
    <s v="flight - exact"/>
    <s v="Broad"/>
    <x v="13"/>
    <s v="Google|Flights Relaunch"/>
    <s v="Position 5-10 Bid Strategy"/>
    <n v="7.5"/>
    <n v="20"/>
    <n v="31.462499999999999"/>
    <n v="1.5731250000000001"/>
    <n v="737"/>
    <n v="2.7137042062415202E-2"/>
    <n v="3.45834464043419"/>
    <n v="0"/>
    <n v="0"/>
    <n v="0"/>
    <n v="31.462499999999999"/>
    <x v="461"/>
    <n v="-1"/>
    <n v="0"/>
    <s v="NA"/>
    <n v="0"/>
    <n v="0"/>
    <n v="0"/>
    <n v="28.31625"/>
    <n v="-33.035625000000003"/>
    <n v="3.1462499999999984"/>
    <n v="1.5731250000000045"/>
  </r>
  <r>
    <x v="4"/>
    <s v="cont:google_yearlong 2006::google|discount airfare"/>
    <s v="N/A"/>
    <x v="13"/>
    <s v="Google|Discount Airfare"/>
    <s v=""/>
    <n v="7.5"/>
    <n v="135"/>
    <n v="36.824999624999997"/>
    <n v="0.272777775"/>
    <n v="157286"/>
    <n v="8.5830906755845994E-4"/>
    <n v="2.04337448978294"/>
    <n v="0"/>
    <n v="0"/>
    <n v="0"/>
    <n v="36.824999624999997"/>
    <x v="2782"/>
    <n v="-1"/>
    <n v="0"/>
    <s v="NA"/>
    <n v="0"/>
    <n v="0"/>
    <n v="0"/>
    <n v="33.142499662500001"/>
    <n v="-38.666249606249998"/>
    <n v="3.6824999624999961"/>
    <n v="1.8412499812500016"/>
  </r>
  <r>
    <x v="4"/>
    <s v="discount airfare - exact"/>
    <s v="Broad"/>
    <x v="13"/>
    <s v="Google|Discount Airfare"/>
    <s v="Position 5-10 Bid Strategy"/>
    <n v="7.5"/>
    <n v="8"/>
    <n v="46.612499999999997"/>
    <n v="5.8265624999999996"/>
    <n v="3896"/>
    <n v="2.05338809034908E-3"/>
    <n v="2.7421201232032901"/>
    <n v="0"/>
    <n v="0"/>
    <n v="0"/>
    <n v="46.612499999999997"/>
    <x v="2783"/>
    <n v="-1"/>
    <n v="0"/>
    <s v="NA"/>
    <n v="0"/>
    <n v="0"/>
    <n v="0"/>
    <n v="41.951250000000002"/>
    <n v="-48.943125000000002"/>
    <n v="4.6612499999999955"/>
    <n v="2.3306250000000048"/>
  </r>
  <r>
    <x v="4"/>
    <s v="cont:google_yearlong 2006::google|dubai"/>
    <s v="N/A"/>
    <x v="13"/>
    <s v="Google|dubai"/>
    <s v=""/>
    <n v="7.5"/>
    <n v="44"/>
    <n v="67.375"/>
    <n v="1.53125"/>
    <n v="920"/>
    <n v="4.7826086956521706E-2"/>
    <n v="2.60728260869565"/>
    <n v="0"/>
    <n v="0"/>
    <n v="0"/>
    <n v="67.375"/>
    <x v="2784"/>
    <n v="-1"/>
    <n v="0"/>
    <s v="NA"/>
    <n v="0"/>
    <n v="0"/>
    <n v="0"/>
    <n v="60.637500000000003"/>
    <n v="-70.743750000000006"/>
    <n v="6.7374999999999972"/>
    <n v="3.3687500000000057"/>
  </r>
  <r>
    <x v="4"/>
    <s v="cont:google_yearlong 2006::google|delhi"/>
    <s v="N/A"/>
    <x v="13"/>
    <s v="Google|Delhi"/>
    <s v=""/>
    <n v="7.5"/>
    <n v="48"/>
    <n v="90.012499800000001"/>
    <n v="1.8752604124999999"/>
    <n v="24600"/>
    <n v="1.95121951219512E-3"/>
    <n v="1.2768983739837401"/>
    <n v="0"/>
    <n v="0"/>
    <n v="0"/>
    <n v="90.012499800000001"/>
    <x v="2785"/>
    <n v="-1"/>
    <n v="0"/>
    <s v="NA"/>
    <n v="0"/>
    <n v="0"/>
    <n v="0"/>
    <n v="81.011249820000003"/>
    <n v="-94.513124790000006"/>
    <n v="9.0012499799999972"/>
    <n v="4.5006249900000057"/>
  </r>
  <r>
    <x v="4"/>
    <s v="cont:google_yearlong 2006::google|international general"/>
    <s v="N/A"/>
    <x v="13"/>
    <s v="Google|International General"/>
    <s v=""/>
    <n v="7.5"/>
    <n v="420"/>
    <n v="94.537495500000006"/>
    <n v="0.22508927500000001"/>
    <n v="59749"/>
    <n v="7.029406349897069E-3"/>
    <n v="2.6313026159433601"/>
    <n v="0"/>
    <n v="0"/>
    <n v="0"/>
    <n v="94.537495500000006"/>
    <x v="2786"/>
    <n v="-1"/>
    <n v="0"/>
    <s v="NA"/>
    <n v="0"/>
    <n v="0"/>
    <n v="0"/>
    <n v="85.083745950000008"/>
    <n v="-99.264370275000005"/>
    <n v="9.4537495499999977"/>
    <n v="4.7268747749999989"/>
  </r>
  <r>
    <x v="4"/>
    <s v="cont:google_yearlong 2006::google|greece"/>
    <s v="N/A"/>
    <x v="13"/>
    <s v="Google|Greece"/>
    <s v=""/>
    <n v="7.5"/>
    <n v="33"/>
    <n v="131.33749983749999"/>
    <n v="3.9799242374999997"/>
    <n v="27161"/>
    <n v="1.2149773572401601E-3"/>
    <n v="1.1402415227716201"/>
    <n v="0"/>
    <n v="0"/>
    <n v="0"/>
    <n v="131.33749983749999"/>
    <x v="2787"/>
    <n v="-1"/>
    <n v="0"/>
    <s v="NA"/>
    <n v="0"/>
    <n v="0"/>
    <n v="0"/>
    <n v="118.20374985375"/>
    <n v="-137.904374829375"/>
    <n v="13.133749983749993"/>
    <n v="6.5668749918750109"/>
  </r>
  <r>
    <x v="4"/>
    <s v="discount airfares - broad"/>
    <s v="Broad"/>
    <x v="13"/>
    <s v="Google|Discount Airfare"/>
    <s v="Postiion 1-4 Bid Strategy"/>
    <n v="7.5"/>
    <n v="36"/>
    <n v="212.49999989999998"/>
    <n v="5.9027777749999997"/>
    <n v="1646"/>
    <n v="2.18712029161604E-2"/>
    <n v="2.2685905224787399"/>
    <n v="0"/>
    <n v="0"/>
    <n v="0"/>
    <n v="212.49999989999998"/>
    <x v="2788"/>
    <n v="-1"/>
    <n v="0"/>
    <s v="NA"/>
    <n v="0"/>
    <n v="0"/>
    <n v="0"/>
    <n v="191.24999990999999"/>
    <n v="-223.12499989499997"/>
    <n v="21.249999989999992"/>
    <n v="10.624999994999996"/>
  </r>
  <r>
    <x v="4"/>
    <s v="flights - exact"/>
    <s v="Broad"/>
    <x v="13"/>
    <s v="Google|Flights Relaunch"/>
    <s v="Position 5-10 Bid Strategy"/>
    <n v="7.5"/>
    <n v="139"/>
    <n v="241.79999891250003"/>
    <n v="1.7395683375000002"/>
    <n v="5792"/>
    <n v="2.3998618784530402E-2"/>
    <n v="3.75595649171271"/>
    <n v="0"/>
    <n v="0"/>
    <n v="0"/>
    <n v="241.79999891250003"/>
    <x v="2789"/>
    <n v="-1"/>
    <n v="0"/>
    <s v="NA"/>
    <n v="0"/>
    <n v="0"/>
    <n v="0"/>
    <n v="217.61999902125004"/>
    <n v="-253.88999885812504"/>
    <n v="24.179999891249992"/>
    <n v="12.08999994562501"/>
  </r>
  <r>
    <x v="4"/>
    <s v="discount airfare - broad"/>
    <s v="Broad"/>
    <x v="13"/>
    <s v="Google|Discount Airfare"/>
    <s v="Position 5-10 Bid Strategy"/>
    <n v="7.5"/>
    <n v="111"/>
    <n v="669.08749968749999"/>
    <n v="6.0278153124999996"/>
    <n v="20491"/>
    <n v="5.4170123468840004E-3"/>
    <n v="1.84931921331316"/>
    <n v="0"/>
    <n v="0"/>
    <n v="0"/>
    <n v="669.08749968749999"/>
    <x v="2790"/>
    <n v="-1"/>
    <n v="0"/>
    <s v="NA"/>
    <n v="0"/>
    <n v="0"/>
    <n v="0"/>
    <n v="602.17874971875005"/>
    <n v="-702.54187467187501"/>
    <n v="66.90874996874993"/>
    <n v="33.454374984375022"/>
  </r>
  <r>
    <x v="3"/>
    <s v="air france uk"/>
    <s v="Standard"/>
    <x v="4"/>
    <s v="Unassigned"/>
    <s v=""/>
    <n v="7.5"/>
    <n v="3"/>
    <n v="1.4499999749999999"/>
    <n v="0.48333332499999998"/>
    <n v="176"/>
    <n v="1.7045454545454499E-2"/>
    <n v="0.98863636363636398"/>
    <n v="0"/>
    <n v="0"/>
    <n v="0"/>
    <n v="1.4499999749999999"/>
    <x v="2791"/>
    <n v="-1"/>
    <n v="0"/>
    <s v="NA"/>
    <n v="0"/>
    <n v="0"/>
    <n v="0"/>
    <n v="1.3049999774999999"/>
    <n v="-1.52249997375"/>
    <n v="0.14499999750000003"/>
    <n v="7.2499998750000128E-2"/>
  </r>
  <r>
    <x v="3"/>
    <s v="cheap flight paris london"/>
    <s v="Standard"/>
    <x v="4"/>
    <s v="Unassigned"/>
    <s v=""/>
    <n v="7.5"/>
    <n v="2"/>
    <n v="2.2000000000000002"/>
    <n v="1.1000000000000001"/>
    <n v="277"/>
    <n v="7.2202166064981995E-3"/>
    <n v="1"/>
    <n v="0"/>
    <n v="0"/>
    <n v="0"/>
    <n v="2.2000000000000002"/>
    <x v="1295"/>
    <n v="-1"/>
    <n v="0"/>
    <s v="NA"/>
    <n v="0"/>
    <n v="0"/>
    <n v="0"/>
    <n v="1.9800000000000002"/>
    <n v="-2.3100000000000005"/>
    <n v="0.21999999999999997"/>
    <n v="0.11000000000000032"/>
  </r>
  <r>
    <x v="3"/>
    <s v="romantic getaway vacation"/>
    <s v="Standard"/>
    <x v="4"/>
    <s v="Unassigned"/>
    <s v=""/>
    <n v="7.5"/>
    <n v="131"/>
    <n v="186.79999856250001"/>
    <n v="1.4259541875000001"/>
    <n v="37815"/>
    <n v="3.4642337696681198E-3"/>
    <n v="1.6055559962977699"/>
    <n v="0"/>
    <n v="0"/>
    <n v="0"/>
    <n v="186.79999856250001"/>
    <x v="2792"/>
    <n v="-1"/>
    <n v="0"/>
    <s v="NA"/>
    <n v="0"/>
    <n v="0"/>
    <n v="0"/>
    <n v="168.11999870625002"/>
    <n v="-196.139998490625"/>
    <n v="18.679999856249992"/>
    <n v="9.3399999281249961"/>
  </r>
  <r>
    <x v="5"/>
    <s v="air france fr"/>
    <s v="Standard"/>
    <x v="4"/>
    <s v="Unassigned"/>
    <s v="Position 1-4 Bid Strategy"/>
    <n v="7.5"/>
    <n v="1"/>
    <n v="0.21249999999999999"/>
    <n v="0.21249999999999999"/>
    <n v="493"/>
    <n v="2.02839756592292E-3"/>
    <n v="1.0119675456389501"/>
    <n v="0"/>
    <n v="0"/>
    <n v="0"/>
    <n v="0.21249999999999999"/>
    <x v="1263"/>
    <n v="-1"/>
    <n v="0"/>
    <s v="NA"/>
    <n v="0"/>
    <n v="0"/>
    <n v="0"/>
    <n v="0.19125"/>
    <n v="-0.22312499999999999"/>
    <n v="2.1249999999999991E-2"/>
    <n v="1.0624999999999996E-2"/>
  </r>
  <r>
    <x v="5"/>
    <s v="delhi airline"/>
    <s v="Standard"/>
    <x v="4"/>
    <s v="Unassigned"/>
    <s v="Position 5-10 Bid Strategy"/>
    <n v="7.5"/>
    <n v="1"/>
    <n v="0.32500000000000001"/>
    <n v="0.32500000000000001"/>
    <n v="176"/>
    <n v="5.6818181818181802E-3"/>
    <n v="2.9874999999999998"/>
    <n v="0"/>
    <n v="0"/>
    <n v="0"/>
    <n v="0.32500000000000001"/>
    <x v="633"/>
    <n v="-1"/>
    <n v="0"/>
    <s v="NA"/>
    <n v="0"/>
    <n v="0"/>
    <n v="0"/>
    <n v="0.29250000000000004"/>
    <n v="-0.34125000000000005"/>
    <n v="3.2499999999999973E-2"/>
    <n v="1.6250000000000042E-2"/>
  </r>
  <r>
    <x v="5"/>
    <s v="delhi ticket"/>
    <s v="Standard"/>
    <x v="4"/>
    <s v="Unassigned"/>
    <s v="Position 5-10 Bid Strategy"/>
    <n v="7.5"/>
    <n v="2"/>
    <n v="1.075"/>
    <n v="0.53749999999999998"/>
    <n v="134"/>
    <n v="1.49253731343284E-2"/>
    <n v="3.02910447761194"/>
    <n v="0"/>
    <n v="0"/>
    <n v="0"/>
    <n v="1.075"/>
    <x v="834"/>
    <n v="-1"/>
    <n v="0"/>
    <s v="NA"/>
    <n v="0"/>
    <n v="0"/>
    <n v="0"/>
    <n v="0.96750000000000003"/>
    <n v="-1.1287499999999999"/>
    <n v="0.10749999999999993"/>
    <n v="5.3749999999999964E-2"/>
  </r>
  <r>
    <x v="5"/>
    <s v="delhi airport"/>
    <s v="Standard"/>
    <x v="4"/>
    <s v="Unassigned"/>
    <s v="Position 5-10 Bid Strategy"/>
    <n v="7.5"/>
    <n v="3"/>
    <n v="1.6999999875"/>
    <n v="0.56666666249999997"/>
    <n v="357"/>
    <n v="8.40336134453782E-3"/>
    <n v="2.8753501400560202"/>
    <n v="0"/>
    <n v="0"/>
    <n v="0"/>
    <n v="1.6999999875"/>
    <x v="2793"/>
    <n v="-1"/>
    <n v="0"/>
    <s v="NA"/>
    <n v="0"/>
    <n v="0"/>
    <n v="0"/>
    <n v="1.52999998875"/>
    <n v="-1.7849999868750002"/>
    <n v="0.16999999875000005"/>
    <n v="8.4999999375000135E-2"/>
  </r>
  <r>
    <x v="5"/>
    <s v="delhi airfare"/>
    <s v="Standard"/>
    <x v="4"/>
    <s v="Unassigned"/>
    <s v="Position 5-10 Bid Strategy"/>
    <n v="7.5"/>
    <n v="3"/>
    <n v="1.7374999875000001"/>
    <n v="0.57916666250000004"/>
    <n v="270"/>
    <n v="1.1111111111111101E-2"/>
    <n v="3.00555555555556"/>
    <n v="0"/>
    <n v="0"/>
    <n v="0"/>
    <n v="1.7374999875000001"/>
    <x v="2794"/>
    <n v="-1"/>
    <n v="0"/>
    <s v="NA"/>
    <n v="0"/>
    <n v="0"/>
    <n v="0"/>
    <n v="1.5637499887500002"/>
    <n v="-1.8243749868750001"/>
    <n v="0.17374999874999997"/>
    <n v="8.6874999374999984E-2"/>
  </r>
  <r>
    <x v="5"/>
    <s v="air france us"/>
    <s v="Standard"/>
    <x v="4"/>
    <s v="Unassigned"/>
    <s v="Position 1-4 Bid Strategy"/>
    <n v="7.5"/>
    <n v="10"/>
    <n v="3.35"/>
    <n v="0.33500000000000002"/>
    <n v="154"/>
    <n v="6.4935064935064901E-2"/>
    <n v="1.1831168831168799"/>
    <n v="0"/>
    <n v="0"/>
    <n v="0"/>
    <n v="3.35"/>
    <x v="719"/>
    <n v="-1"/>
    <n v="0"/>
    <s v="NA"/>
    <n v="0"/>
    <n v="0"/>
    <n v="0"/>
    <n v="3.0150000000000001"/>
    <n v="-3.5175000000000001"/>
    <n v="0.33499999999999996"/>
    <n v="0.16749999999999998"/>
  </r>
  <r>
    <x v="5"/>
    <s v="air france com"/>
    <s v="Standard"/>
    <x v="4"/>
    <s v="Unassigned"/>
    <s v="Position 2-5 Bid Strategy"/>
    <n v="7.5"/>
    <n v="12"/>
    <n v="3.6249999000000002"/>
    <n v="0.30208332500000001"/>
    <n v="178"/>
    <n v="6.7415730337078608E-2"/>
    <n v="1.07191011235955"/>
    <n v="0"/>
    <n v="0"/>
    <n v="0"/>
    <n v="3.6249999000000002"/>
    <x v="2795"/>
    <n v="-1"/>
    <n v="0"/>
    <s v="NA"/>
    <n v="0"/>
    <n v="0"/>
    <n v="0"/>
    <n v="3.2624999100000003"/>
    <n v="-3.8062498950000005"/>
    <n v="0.36249998999999988"/>
    <n v="0.18124999500000039"/>
  </r>
  <r>
    <x v="5"/>
    <s v="air france usa"/>
    <s v="Standard"/>
    <x v="4"/>
    <s v="Unassigned"/>
    <s v="Position 1-4 Bid Strategy"/>
    <n v="7.5"/>
    <n v="14"/>
    <n v="4.9000000000000004"/>
    <n v="0.35"/>
    <n v="213"/>
    <n v="6.5727699530516409E-2"/>
    <n v="1.30892018779343"/>
    <n v="0"/>
    <n v="0"/>
    <n v="0"/>
    <n v="4.9000000000000004"/>
    <x v="1410"/>
    <n v="-1"/>
    <n v="0"/>
    <s v="NA"/>
    <n v="0"/>
    <n v="0"/>
    <n v="0"/>
    <n v="4.41"/>
    <n v="-5.1450000000000005"/>
    <n v="0.49000000000000021"/>
    <n v="0.24500000000000011"/>
  </r>
  <r>
    <x v="5"/>
    <s v="airline ticket europe"/>
    <s v="Standard"/>
    <x v="4"/>
    <s v="Unassigned"/>
    <s v="Position 5-10 Bid Strategy"/>
    <n v="7.5"/>
    <n v="22"/>
    <n v="34.924999999999997"/>
    <n v="1.5874999999999999"/>
    <n v="386"/>
    <n v="5.6994818652849701E-2"/>
    <n v="1.6611398963730599"/>
    <n v="0"/>
    <n v="0"/>
    <n v="0"/>
    <n v="34.924999999999997"/>
    <x v="2796"/>
    <n v="-1"/>
    <n v="0"/>
    <s v="NA"/>
    <n v="0"/>
    <n v="0"/>
    <n v="0"/>
    <n v="31.432499999999997"/>
    <n v="-36.671250000000001"/>
    <n v="3.4924999999999997"/>
    <n v="1.7462500000000034"/>
  </r>
  <r>
    <x v="5"/>
    <s v="delhi flight"/>
    <s v="Standard"/>
    <x v="4"/>
    <s v="Unassigned"/>
    <s v="Position 5-10 Bid Strategy"/>
    <n v="7.5"/>
    <n v="102"/>
    <n v="55.799998875"/>
    <n v="0.54705881249999999"/>
    <n v="7575"/>
    <n v="1.34653465346535E-2"/>
    <n v="2.0038019801980198"/>
    <n v="0"/>
    <n v="0"/>
    <n v="0"/>
    <n v="55.799998875"/>
    <x v="2797"/>
    <n v="-1"/>
    <n v="0"/>
    <s v="NA"/>
    <n v="0"/>
    <n v="0"/>
    <n v="0"/>
    <n v="50.219998987499999"/>
    <n v="-58.589998818750004"/>
    <n v="5.5799998875000014"/>
    <n v="2.7899999437500043"/>
  </r>
  <r>
    <x v="7"/>
    <m/>
    <m/>
    <x v="24"/>
    <m/>
    <m/>
    <m/>
    <m/>
    <m/>
    <m/>
    <m/>
    <m/>
    <m/>
    <m/>
    <m/>
    <m/>
    <m/>
    <x v="2798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32066E-149B-47D3-A717-6DC0FD9C698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L11" firstHeaderRow="0" firstDataRow="1" firstDataCol="1"/>
  <pivotFields count="29">
    <pivotField axis="axisRow" showAll="0">
      <items count="8">
        <item x="2"/>
        <item x="4"/>
        <item x="1"/>
        <item x="6"/>
        <item x="3"/>
        <item x="5"/>
        <item x="0"/>
        <item t="default"/>
      </items>
    </pivotField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numFmtId="164" showAll="0"/>
    <pivotField showAll="0"/>
    <pivotField dataField="1" numFmtId="10" showAll="0"/>
    <pivotField numFmtId="2" showAll="0"/>
    <pivotField numFmtId="10" showAll="0"/>
    <pivotField numFmtId="164" showAll="0"/>
    <pivotField numFmtId="164" showAll="0"/>
    <pivotField dataField="1" numFmtId="164" showAll="0"/>
    <pivotField dataField="1" numFmtId="164" showAll="0"/>
    <pivotField numFmtId="10" showAll="0"/>
    <pivotField dataField="1" showAll="0"/>
    <pivotField showAll="0"/>
    <pivotField numFmtId="10" showAll="0"/>
    <pivotField dataField="1" numFmtId="10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dragToRow="0" dragToCol="0" dragToPage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dataFields count="11">
    <dataField name="Sum of Net Revenue (Profit)" fld="17" baseField="0" baseItem="0" numFmtId="164"/>
    <dataField name="Sum of Total Cost" fld="16" baseField="0" baseItem="0" numFmtId="164"/>
    <dataField name="Sum of Total Volume of Bookings" fld="19" baseField="0" baseItem="0"/>
    <dataField name="Sum of Budgeted Revenue" fld="25" baseField="0" baseItem="0" numFmtId="164"/>
    <dataField name="Sum of Budgeted Cost" fld="24" baseField="0" baseItem="0" numFmtId="164"/>
    <dataField name="Sum of Revenue Variance" fld="27" baseField="0" baseItem="0" numFmtId="164"/>
    <dataField name="Sum of Cost Variance" fld="26" baseField="0" baseItem="0" numFmtId="164"/>
    <dataField name="Average of Margin %" fld="22" subtotal="average" baseField="0" baseItem="0" numFmtId="10"/>
    <dataField name="Average of Engine Click Thru %" fld="11" subtotal="average" baseField="0" baseItem="0" numFmtId="10"/>
    <dataField name="Average of Cost per Booking" fld="23" subtotal="average" baseField="0" baseItem="0" numFmtId="164"/>
    <dataField name="Average of RevenuePerBooking" fld="28" subtotal="average" baseField="0" baseItem="0" numFmtId="164"/>
  </dataFields>
  <formats count="6">
    <format dxfId="2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3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2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7"/>
          </reference>
        </references>
      </pivotArea>
    </format>
  </formats>
  <conditionalFormats count="10">
    <conditionalFormat scope="data" priority="1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scope="data" priority="2">
      <pivotAreas count="1">
        <pivotArea outline="0" fieldPosition="0">
          <references count="1">
            <reference field="4294967294" count="1" selected="0">
              <x v="8"/>
            </reference>
          </references>
        </pivotArea>
      </pivotAreas>
    </conditionalFormat>
    <conditionalFormat scope="data" priority="3">
      <pivotAreas count="1">
        <pivotArea outline="0" fieldPosition="0">
          <references count="1">
            <reference field="4294967294" count="1" selected="0">
              <x v="8"/>
            </reference>
          </references>
        </pivotArea>
      </pivotAreas>
    </conditionalFormat>
    <conditionalFormat scope="data" priority="4">
      <pivotAreas count="1">
        <pivotArea outline="0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scope="data" priority="5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scope="data" priority="6">
      <pivotAreas count="1">
        <pivotArea outline="0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scope="data" priority="7">
      <pivotAreas count="1">
        <pivotArea outline="0" fieldPosition="0">
          <references count="1">
            <reference field="4294967294" count="1" selected="0">
              <x v="6"/>
            </reference>
          </references>
        </pivotArea>
      </pivotAreas>
    </conditionalFormat>
    <conditionalFormat scope="data" priority="8">
      <pivotAreas count="1">
        <pivotArea outline="0" fieldPosition="0">
          <references count="1">
            <reference field="4294967294" count="1" selected="0">
              <x v="6"/>
            </reference>
          </references>
        </pivotArea>
      </pivotAreas>
    </conditionalFormat>
    <conditionalFormat scope="data" priority="9">
      <pivotAreas count="1">
        <pivotArea outline="0" fieldPosition="0">
          <references count="1">
            <reference field="4294967294" count="1" selected="0">
              <x v="6"/>
            </reference>
          </references>
        </pivotArea>
      </pivotAreas>
    </conditionalFormat>
    <conditionalFormat scope="data" priority="10">
      <pivotAreas count="1">
        <pivotArea outline="0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34C386-3BE3-4DE6-A8E8-3341DED21B30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B72" firstHeaderRow="1" firstDataRow="1" firstDataCol="1"/>
  <pivotFields count="31">
    <pivotField axis="axisRow" showAll="0">
      <items count="9">
        <item x="2"/>
        <item x="4"/>
        <item x="1"/>
        <item x="6"/>
        <item x="3"/>
        <item x="5"/>
        <item x="0"/>
        <item x="7"/>
        <item t="default"/>
      </items>
    </pivotField>
    <pivotField showAll="0"/>
    <pivotField showAll="0"/>
    <pivotField axis="axisRow" showAll="0" sortType="descending">
      <items count="26">
        <item x="2"/>
        <item x="6"/>
        <item x="3"/>
        <item x="21"/>
        <item x="18"/>
        <item x="20"/>
        <item x="19"/>
        <item x="10"/>
        <item x="15"/>
        <item x="23"/>
        <item x="1"/>
        <item x="9"/>
        <item x="11"/>
        <item x="17"/>
        <item x="8"/>
        <item x="7"/>
        <item x="14"/>
        <item x="5"/>
        <item x="16"/>
        <item x="13"/>
        <item x="22"/>
        <item x="12"/>
        <item x="4"/>
        <item x="0"/>
        <item h="1" x="2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2800">
        <item x="365"/>
        <item x="2222"/>
        <item x="2459"/>
        <item x="344"/>
        <item x="357"/>
        <item x="359"/>
        <item x="1260"/>
        <item x="2221"/>
        <item x="362"/>
        <item x="2220"/>
        <item x="478"/>
        <item x="2224"/>
        <item x="333"/>
        <item x="345"/>
        <item x="353"/>
        <item x="360"/>
        <item x="348"/>
        <item x="2219"/>
        <item x="2218"/>
        <item x="361"/>
        <item x="363"/>
        <item x="355"/>
        <item x="367"/>
        <item x="335"/>
        <item x="2217"/>
        <item x="2216"/>
        <item x="2215"/>
        <item x="2214"/>
        <item x="343"/>
        <item x="2213"/>
        <item x="1149"/>
        <item x="366"/>
        <item x="2212"/>
        <item x="330"/>
        <item x="346"/>
        <item x="2211"/>
        <item x="1229"/>
        <item x="1134"/>
        <item x="2679"/>
        <item x="1055"/>
        <item x="2210"/>
        <item x="1133"/>
        <item x="2419"/>
        <item x="2678"/>
        <item x="1139"/>
        <item x="1089"/>
        <item x="2209"/>
        <item x="340"/>
        <item x="342"/>
        <item x="1228"/>
        <item x="2208"/>
        <item x="325"/>
        <item x="1112"/>
        <item x="1115"/>
        <item x="2207"/>
        <item x="2206"/>
        <item x="352"/>
        <item x="561"/>
        <item x="2205"/>
        <item x="2204"/>
        <item x="2677"/>
        <item x="1227"/>
        <item x="1014"/>
        <item x="2203"/>
        <item x="1226"/>
        <item x="2202"/>
        <item x="347"/>
        <item x="2676"/>
        <item x="1259"/>
        <item x="560"/>
        <item x="1253"/>
        <item x="2675"/>
        <item x="2201"/>
        <item x="2200"/>
        <item x="1225"/>
        <item x="2790"/>
        <item x="2674"/>
        <item x="2199"/>
        <item x="1224"/>
        <item x="1157"/>
        <item x="2198"/>
        <item x="2197"/>
        <item x="1223"/>
        <item x="338"/>
        <item x="324"/>
        <item x="2446"/>
        <item x="2673"/>
        <item x="2196"/>
        <item x="2195"/>
        <item x="1114"/>
        <item x="329"/>
        <item x="1088"/>
        <item x="2194"/>
        <item x="351"/>
        <item x="1107"/>
        <item x="336"/>
        <item x="2672"/>
        <item x="1222"/>
        <item x="997"/>
        <item x="2193"/>
        <item x="1109"/>
        <item x="2671"/>
        <item x="2670"/>
        <item x="2453"/>
        <item x="1111"/>
        <item x="392"/>
        <item x="350"/>
        <item x="2192"/>
        <item x="2191"/>
        <item x="559"/>
        <item x="1221"/>
        <item x="356"/>
        <item x="961"/>
        <item x="2669"/>
        <item x="2190"/>
        <item x="1132"/>
        <item x="2189"/>
        <item x="2668"/>
        <item x="1110"/>
        <item x="2188"/>
        <item x="341"/>
        <item x="1220"/>
        <item x="391"/>
        <item x="1219"/>
        <item x="2187"/>
        <item x="2667"/>
        <item x="2416"/>
        <item x="2186"/>
        <item x="2185"/>
        <item x="2666"/>
        <item x="390"/>
        <item x="2184"/>
        <item x="2415"/>
        <item x="2183"/>
        <item x="1218"/>
        <item x="979"/>
        <item x="334"/>
        <item x="1217"/>
        <item x="477"/>
        <item x="2182"/>
        <item x="2181"/>
        <item x="2180"/>
        <item x="2179"/>
        <item x="2665"/>
        <item x="2452"/>
        <item x="1050"/>
        <item x="2178"/>
        <item x="2664"/>
        <item x="1036"/>
        <item x="2177"/>
        <item x="2663"/>
        <item x="2662"/>
        <item x="327"/>
        <item x="2176"/>
        <item x="2451"/>
        <item x="2175"/>
        <item x="2414"/>
        <item x="2174"/>
        <item x="2173"/>
        <item x="2661"/>
        <item x="2172"/>
        <item x="2171"/>
        <item x="1216"/>
        <item x="2413"/>
        <item x="328"/>
        <item x="2170"/>
        <item x="2169"/>
        <item x="2578"/>
        <item x="2168"/>
        <item x="358"/>
        <item x="2553"/>
        <item x="2412"/>
        <item x="2738"/>
        <item x="1019"/>
        <item x="364"/>
        <item x="2411"/>
        <item x="2167"/>
        <item x="1252"/>
        <item x="2166"/>
        <item x="2165"/>
        <item x="2164"/>
        <item x="2410"/>
        <item x="2163"/>
        <item x="2162"/>
        <item x="2445"/>
        <item x="349"/>
        <item x="2161"/>
        <item x="1038"/>
        <item x="2789"/>
        <item x="2660"/>
        <item x="2160"/>
        <item x="2159"/>
        <item x="2158"/>
        <item x="2157"/>
        <item x="1016"/>
        <item x="2156"/>
        <item x="967"/>
        <item x="558"/>
        <item x="2409"/>
        <item x="2659"/>
        <item x="2155"/>
        <item x="2658"/>
        <item x="974"/>
        <item x="2685"/>
        <item x="820"/>
        <item x="2154"/>
        <item x="2153"/>
        <item x="2408"/>
        <item x="988"/>
        <item x="2152"/>
        <item x="2151"/>
        <item x="1215"/>
        <item x="2657"/>
        <item x="2150"/>
        <item x="2656"/>
        <item x="2149"/>
        <item x="1214"/>
        <item x="1213"/>
        <item x="911"/>
        <item x="2655"/>
        <item x="354"/>
        <item x="2788"/>
        <item x="2148"/>
        <item x="2147"/>
        <item x="2654"/>
        <item x="1212"/>
        <item x="2407"/>
        <item x="790"/>
        <item x="2146"/>
        <item x="2406"/>
        <item x="2145"/>
        <item x="2144"/>
        <item x="2143"/>
        <item x="2552"/>
        <item x="2142"/>
        <item x="2653"/>
        <item x="2141"/>
        <item x="2140"/>
        <item x="2139"/>
        <item x="2652"/>
        <item x="2405"/>
        <item x="860"/>
        <item x="2792"/>
        <item x="389"/>
        <item x="1131"/>
        <item x="2551"/>
        <item x="2138"/>
        <item x="898"/>
        <item x="388"/>
        <item x="956"/>
        <item x="2137"/>
        <item x="1116"/>
        <item x="2651"/>
        <item x="557"/>
        <item x="2550"/>
        <item x="2650"/>
        <item x="2136"/>
        <item x="2649"/>
        <item x="2135"/>
        <item x="2549"/>
        <item x="2134"/>
        <item x="1211"/>
        <item x="2133"/>
        <item x="2132"/>
        <item x="2131"/>
        <item x="556"/>
        <item x="2130"/>
        <item x="1210"/>
        <item x="2129"/>
        <item x="2458"/>
        <item x="2577"/>
        <item x="2128"/>
        <item x="2127"/>
        <item x="1021"/>
        <item x="2126"/>
        <item x="2125"/>
        <item x="2124"/>
        <item x="2123"/>
        <item x="2122"/>
        <item x="2121"/>
        <item x="2120"/>
        <item x="2404"/>
        <item x="1209"/>
        <item x="2548"/>
        <item x="2119"/>
        <item x="2118"/>
        <item x="960"/>
        <item x="1105"/>
        <item x="2403"/>
        <item x="2648"/>
        <item x="1208"/>
        <item x="2547"/>
        <item x="2117"/>
        <item x="2116"/>
        <item x="2115"/>
        <item x="2114"/>
        <item x="555"/>
        <item x="833"/>
        <item x="2113"/>
        <item x="2112"/>
        <item x="2402"/>
        <item x="2647"/>
        <item x="1207"/>
        <item x="554"/>
        <item x="2111"/>
        <item x="1052"/>
        <item x="553"/>
        <item x="2546"/>
        <item x="955"/>
        <item x="2110"/>
        <item x="2646"/>
        <item x="2109"/>
        <item x="2645"/>
        <item x="2760"/>
        <item x="2108"/>
        <item x="2107"/>
        <item x="2106"/>
        <item x="1206"/>
        <item x="2545"/>
        <item x="2105"/>
        <item x="2104"/>
        <item x="2103"/>
        <item x="2401"/>
        <item x="1148"/>
        <item x="2787"/>
        <item x="2400"/>
        <item x="2102"/>
        <item x="2444"/>
        <item x="2737"/>
        <item x="2544"/>
        <item x="2101"/>
        <item x="2100"/>
        <item x="2750"/>
        <item x="2099"/>
        <item x="2098"/>
        <item x="1205"/>
        <item x="2097"/>
        <item x="870"/>
        <item x="2096"/>
        <item x="1130"/>
        <item x="2095"/>
        <item x="2094"/>
        <item x="2644"/>
        <item x="2093"/>
        <item x="1204"/>
        <item x="2543"/>
        <item x="2092"/>
        <item x="552"/>
        <item x="859"/>
        <item x="1251"/>
        <item x="2399"/>
        <item x="476"/>
        <item x="2398"/>
        <item x="2091"/>
        <item x="2643"/>
        <item x="929"/>
        <item x="2736"/>
        <item x="475"/>
        <item x="964"/>
        <item x="2749"/>
        <item x="2397"/>
        <item x="2735"/>
        <item x="474"/>
        <item x="2090"/>
        <item x="1147"/>
        <item x="2542"/>
        <item x="2089"/>
        <item x="2541"/>
        <item x="2088"/>
        <item x="996"/>
        <item x="2087"/>
        <item x="2396"/>
        <item x="2642"/>
        <item x="1250"/>
        <item x="2086"/>
        <item x="952"/>
        <item x="1160"/>
        <item x="2540"/>
        <item x="2395"/>
        <item x="2394"/>
        <item x="2418"/>
        <item x="2085"/>
        <item x="2734"/>
        <item x="2084"/>
        <item x="1203"/>
        <item x="2083"/>
        <item x="707"/>
        <item x="2082"/>
        <item x="2081"/>
        <item x="2641"/>
        <item x="2080"/>
        <item x="2640"/>
        <item x="2539"/>
        <item x="1102"/>
        <item x="2393"/>
        <item x="2639"/>
        <item x="2079"/>
        <item x="2392"/>
        <item x="2638"/>
        <item x="2078"/>
        <item x="2077"/>
        <item x="1202"/>
        <item x="2637"/>
        <item x="473"/>
        <item x="2636"/>
        <item x="2786"/>
        <item x="1035"/>
        <item x="1249"/>
        <item x="2076"/>
        <item x="472"/>
        <item x="1138"/>
        <item x="2748"/>
        <item x="2075"/>
        <item x="1201"/>
        <item x="2074"/>
        <item x="471"/>
        <item x="973"/>
        <item x="2073"/>
        <item x="2785"/>
        <item x="1048"/>
        <item x="1159"/>
        <item x="2072"/>
        <item x="2391"/>
        <item x="2071"/>
        <item x="2070"/>
        <item x="858"/>
        <item x="2069"/>
        <item x="2068"/>
        <item x="2067"/>
        <item x="1053"/>
        <item x="2538"/>
        <item x="2066"/>
        <item x="2065"/>
        <item x="2390"/>
        <item x="1156"/>
        <item x="1200"/>
        <item x="2635"/>
        <item x="810"/>
        <item x="2389"/>
        <item x="2537"/>
        <item x="2064"/>
        <item x="2747"/>
        <item x="2388"/>
        <item x="2223"/>
        <item x="2684"/>
        <item x="2536"/>
        <item x="2576"/>
        <item x="1199"/>
        <item x="2063"/>
        <item x="2634"/>
        <item x="2062"/>
        <item x="2633"/>
        <item x="2061"/>
        <item x="2060"/>
        <item x="1013"/>
        <item x="2059"/>
        <item x="2058"/>
        <item x="913"/>
        <item x="2535"/>
        <item x="2057"/>
        <item x="470"/>
        <item x="2443"/>
        <item x="2056"/>
        <item x="2055"/>
        <item x="868"/>
        <item x="2054"/>
        <item x="983"/>
        <item x="2053"/>
        <item x="2387"/>
        <item x="387"/>
        <item x="2534"/>
        <item x="2533"/>
        <item x="2457"/>
        <item x="2052"/>
        <item x="551"/>
        <item x="2386"/>
        <item x="2532"/>
        <item x="2575"/>
        <item x="2632"/>
        <item x="794"/>
        <item x="2385"/>
        <item x="2051"/>
        <item x="972"/>
        <item x="2050"/>
        <item x="550"/>
        <item x="2049"/>
        <item x="2048"/>
        <item x="2047"/>
        <item x="774"/>
        <item x="2046"/>
        <item x="2045"/>
        <item x="2044"/>
        <item x="2631"/>
        <item x="1049"/>
        <item x="2043"/>
        <item x="2042"/>
        <item x="2041"/>
        <item x="2384"/>
        <item x="2383"/>
        <item x="2040"/>
        <item x="2039"/>
        <item x="2746"/>
        <item x="2038"/>
        <item x="1031"/>
        <item x="2574"/>
        <item x="2573"/>
        <item x="2784"/>
        <item x="951"/>
        <item x="2762"/>
        <item x="2733"/>
        <item x="2037"/>
        <item x="2036"/>
        <item x="1198"/>
        <item x="1258"/>
        <item x="2035"/>
        <item x="1197"/>
        <item x="2382"/>
        <item x="2034"/>
        <item x="2033"/>
        <item x="2732"/>
        <item x="2381"/>
        <item x="2032"/>
        <item x="2380"/>
        <item x="2379"/>
        <item x="2442"/>
        <item x="2031"/>
        <item x="1196"/>
        <item x="2030"/>
        <item x="2378"/>
        <item x="922"/>
        <item x="2029"/>
        <item x="2028"/>
        <item x="2630"/>
        <item x="2629"/>
        <item x="2572"/>
        <item x="2027"/>
        <item x="549"/>
        <item x="2026"/>
        <item x="2377"/>
        <item x="469"/>
        <item x="468"/>
        <item x="2025"/>
        <item x="773"/>
        <item x="2628"/>
        <item x="467"/>
        <item x="2024"/>
        <item x="2023"/>
        <item x="2022"/>
        <item x="2376"/>
        <item x="2571"/>
        <item x="2627"/>
        <item x="2021"/>
        <item x="2626"/>
        <item x="1129"/>
        <item x="548"/>
        <item x="2531"/>
        <item x="2020"/>
        <item x="2019"/>
        <item x="547"/>
        <item x="2018"/>
        <item x="2017"/>
        <item x="1034"/>
        <item x="1158"/>
        <item x="2375"/>
        <item x="1004"/>
        <item x="2016"/>
        <item x="2015"/>
        <item x="2014"/>
        <item x="2013"/>
        <item x="2012"/>
        <item x="386"/>
        <item x="897"/>
        <item x="1257"/>
        <item x="466"/>
        <item x="546"/>
        <item x="2011"/>
        <item x="2797"/>
        <item x="2010"/>
        <item x="2625"/>
        <item x="2009"/>
        <item x="1195"/>
        <item x="1194"/>
        <item x="339"/>
        <item x="2008"/>
        <item x="2007"/>
        <item x="2006"/>
        <item x="2005"/>
        <item x="2374"/>
        <item x="2004"/>
        <item x="2003"/>
        <item x="2373"/>
        <item x="545"/>
        <item x="2372"/>
        <item x="2530"/>
        <item x="2002"/>
        <item x="2001"/>
        <item x="2529"/>
        <item x="2624"/>
        <item x="990"/>
        <item x="1117"/>
        <item x="2623"/>
        <item x="2622"/>
        <item x="465"/>
        <item x="2621"/>
        <item x="2000"/>
        <item x="1079"/>
        <item x="2371"/>
        <item x="1999"/>
        <item x="1998"/>
        <item x="1997"/>
        <item x="1996"/>
        <item x="1995"/>
        <item x="867"/>
        <item x="2620"/>
        <item x="2764"/>
        <item x="2528"/>
        <item x="2370"/>
        <item x="1193"/>
        <item x="1994"/>
        <item x="2619"/>
        <item x="2683"/>
        <item x="743"/>
        <item x="2369"/>
        <item x="323"/>
        <item x="464"/>
        <item x="1192"/>
        <item x="1993"/>
        <item x="1992"/>
        <item x="1991"/>
        <item x="2527"/>
        <item x="1990"/>
        <item x="1989"/>
        <item x="2368"/>
        <item x="385"/>
        <item x="1988"/>
        <item x="1135"/>
        <item x="2526"/>
        <item x="1987"/>
        <item x="1986"/>
        <item x="1985"/>
        <item x="1191"/>
        <item x="2759"/>
        <item x="2719"/>
        <item x="2580"/>
        <item x="2367"/>
        <item x="1984"/>
        <item x="1983"/>
        <item x="2618"/>
        <item x="1982"/>
        <item x="1981"/>
        <item x="1980"/>
        <item x="1979"/>
        <item x="2731"/>
        <item x="1978"/>
        <item x="2366"/>
        <item x="1977"/>
        <item x="1128"/>
        <item x="2783"/>
        <item x="1976"/>
        <item x="1087"/>
        <item x="2421"/>
        <item x="2617"/>
        <item x="332"/>
        <item x="1975"/>
        <item x="2365"/>
        <item x="1974"/>
        <item x="544"/>
        <item x="928"/>
        <item x="1973"/>
        <item x="1972"/>
        <item x="1971"/>
        <item x="1970"/>
        <item x="1969"/>
        <item x="2364"/>
        <item x="2525"/>
        <item x="1968"/>
        <item x="1028"/>
        <item x="1967"/>
        <item x="1966"/>
        <item x="543"/>
        <item x="2616"/>
        <item x="971"/>
        <item x="2427"/>
        <item x="542"/>
        <item x="1965"/>
        <item x="1964"/>
        <item x="2524"/>
        <item x="1963"/>
        <item x="2363"/>
        <item x="2730"/>
        <item x="1030"/>
        <item x="384"/>
        <item x="2362"/>
        <item x="1256"/>
        <item x="1962"/>
        <item x="1078"/>
        <item x="947"/>
        <item x="2361"/>
        <item x="1961"/>
        <item x="2441"/>
        <item x="463"/>
        <item x="1960"/>
        <item x="1959"/>
        <item x="1033"/>
        <item x="1958"/>
        <item x="1957"/>
        <item x="2360"/>
        <item x="541"/>
        <item x="1956"/>
        <item x="910"/>
        <item x="1955"/>
        <item x="789"/>
        <item x="2359"/>
        <item x="846"/>
        <item x="1954"/>
        <item x="1953"/>
        <item x="2718"/>
        <item x="1113"/>
        <item x="1952"/>
        <item x="540"/>
        <item x="1027"/>
        <item x="1951"/>
        <item x="2729"/>
        <item x="809"/>
        <item x="1190"/>
        <item x="1950"/>
        <item x="1949"/>
        <item x="1948"/>
        <item x="2358"/>
        <item x="2728"/>
        <item x="1947"/>
        <item x="539"/>
        <item x="1077"/>
        <item x="2523"/>
        <item x="916"/>
        <item x="950"/>
        <item x="1946"/>
        <item x="2727"/>
        <item x="1945"/>
        <item x="1944"/>
        <item x="1943"/>
        <item x="1248"/>
        <item x="1127"/>
        <item x="1942"/>
        <item x="1941"/>
        <item x="2357"/>
        <item x="2522"/>
        <item x="1940"/>
        <item x="687"/>
        <item x="2570"/>
        <item x="1020"/>
        <item x="1939"/>
        <item x="1938"/>
        <item x="1100"/>
        <item x="2521"/>
        <item x="946"/>
        <item x="2356"/>
        <item x="2423"/>
        <item x="1937"/>
        <item x="2355"/>
        <item x="2782"/>
        <item x="1936"/>
        <item x="1935"/>
        <item x="462"/>
        <item x="1934"/>
        <item x="1933"/>
        <item x="2520"/>
        <item x="538"/>
        <item x="2717"/>
        <item x="1010"/>
        <item x="2354"/>
        <item x="537"/>
        <item x="1932"/>
        <item x="2353"/>
        <item x="1931"/>
        <item x="1930"/>
        <item x="2352"/>
        <item x="2796"/>
        <item x="945"/>
        <item x="1929"/>
        <item x="2351"/>
        <item x="1082"/>
        <item x="1928"/>
        <item x="1927"/>
        <item x="331"/>
        <item x="1926"/>
        <item x="1925"/>
        <item x="1924"/>
        <item x="2615"/>
        <item x="2350"/>
        <item x="1189"/>
        <item x="2349"/>
        <item x="815"/>
        <item x="2348"/>
        <item x="1923"/>
        <item x="2440"/>
        <item x="2614"/>
        <item x="1922"/>
        <item x="536"/>
        <item x="839"/>
        <item x="742"/>
        <item x="1921"/>
        <item x="1920"/>
        <item x="1919"/>
        <item x="1918"/>
        <item x="1917"/>
        <item x="1916"/>
        <item x="2347"/>
        <item x="982"/>
        <item x="1915"/>
        <item x="2519"/>
        <item x="1914"/>
        <item x="1913"/>
        <item x="1912"/>
        <item x="1911"/>
        <item x="978"/>
        <item x="1910"/>
        <item x="2518"/>
        <item x="461"/>
        <item x="2716"/>
        <item x="460"/>
        <item x="383"/>
        <item x="1909"/>
        <item x="1908"/>
        <item x="2517"/>
        <item x="2613"/>
        <item x="535"/>
        <item x="1907"/>
        <item x="2346"/>
        <item x="970"/>
        <item x="1906"/>
        <item x="2781"/>
        <item x="1905"/>
        <item x="1099"/>
        <item x="2516"/>
        <item x="2345"/>
        <item x="1904"/>
        <item x="2515"/>
        <item x="1903"/>
        <item x="1902"/>
        <item x="1901"/>
        <item x="1900"/>
        <item x="2344"/>
        <item x="1188"/>
        <item x="1899"/>
        <item x="2569"/>
        <item x="1898"/>
        <item x="1896"/>
        <item x="1897"/>
        <item x="1895"/>
        <item x="1894"/>
        <item x="1009"/>
        <item x="1893"/>
        <item x="2343"/>
        <item x="1892"/>
        <item x="1891"/>
        <item x="2612"/>
        <item x="957"/>
        <item x="1081"/>
        <item x="1890"/>
        <item x="459"/>
        <item x="1889"/>
        <item x="2611"/>
        <item x="686"/>
        <item x="1888"/>
        <item x="2726"/>
        <item x="1887"/>
        <item x="1886"/>
        <item x="458"/>
        <item x="1885"/>
        <item x="1884"/>
        <item x="2342"/>
        <item x="2341"/>
        <item x="1883"/>
        <item x="457"/>
        <item x="2340"/>
        <item x="534"/>
        <item x="1882"/>
        <item x="2745"/>
        <item x="1002"/>
        <item x="1881"/>
        <item x="1247"/>
        <item x="1880"/>
        <item x="1879"/>
        <item x="2610"/>
        <item x="2339"/>
        <item x="1878"/>
        <item x="1877"/>
        <item x="1101"/>
        <item x="796"/>
        <item x="1876"/>
        <item x="682"/>
        <item x="2338"/>
        <item x="2780"/>
        <item x="1875"/>
        <item x="2337"/>
        <item x="2609"/>
        <item x="533"/>
        <item x="2779"/>
        <item x="456"/>
        <item x="706"/>
        <item x="1874"/>
        <item x="912"/>
        <item x="2439"/>
        <item x="995"/>
        <item x="1873"/>
        <item x="532"/>
        <item x="2336"/>
        <item x="1187"/>
        <item x="726"/>
        <item x="713"/>
        <item x="455"/>
        <item x="2514"/>
        <item x="1872"/>
        <item x="1871"/>
        <item x="1870"/>
        <item x="1186"/>
        <item x="2335"/>
        <item x="1869"/>
        <item x="1868"/>
        <item x="2334"/>
        <item x="1867"/>
        <item x="1866"/>
        <item x="1865"/>
        <item x="1864"/>
        <item x="1863"/>
        <item x="845"/>
        <item x="874"/>
        <item x="857"/>
        <item x="788"/>
        <item x="1076"/>
        <item x="1862"/>
        <item x="987"/>
        <item x="1861"/>
        <item x="1860"/>
        <item x="2568"/>
        <item x="1859"/>
        <item x="1858"/>
        <item x="1857"/>
        <item x="1856"/>
        <item x="2608"/>
        <item x="2333"/>
        <item x="1855"/>
        <item x="1185"/>
        <item x="2438"/>
        <item x="1854"/>
        <item x="1853"/>
        <item x="1852"/>
        <item x="1184"/>
        <item x="1851"/>
        <item x="2715"/>
        <item x="2744"/>
        <item x="2332"/>
        <item x="2331"/>
        <item x="531"/>
        <item x="1850"/>
        <item x="2330"/>
        <item x="1849"/>
        <item x="530"/>
        <item x="454"/>
        <item x="1848"/>
        <item x="2607"/>
        <item x="1847"/>
        <item x="2329"/>
        <item x="1846"/>
        <item x="896"/>
        <item x="1845"/>
        <item x="772"/>
        <item x="1146"/>
        <item x="1844"/>
        <item x="529"/>
        <item x="2606"/>
        <item x="528"/>
        <item x="1843"/>
        <item x="2778"/>
        <item x="2328"/>
        <item x="1842"/>
        <item x="1126"/>
        <item x="2513"/>
        <item x="944"/>
        <item x="1841"/>
        <item x="700"/>
        <item x="832"/>
        <item x="1183"/>
        <item x="2605"/>
        <item x="1840"/>
        <item x="1839"/>
        <item x="986"/>
        <item x="527"/>
        <item x="1838"/>
        <item x="1837"/>
        <item x="1836"/>
        <item x="1835"/>
        <item x="1834"/>
        <item x="453"/>
        <item x="1833"/>
        <item x="2512"/>
        <item x="1832"/>
        <item x="1831"/>
        <item x="1830"/>
        <item x="1829"/>
        <item x="1828"/>
        <item x="1827"/>
        <item x="2327"/>
        <item x="1826"/>
        <item x="2758"/>
        <item x="1825"/>
        <item x="1824"/>
        <item x="985"/>
        <item x="2714"/>
        <item x="2326"/>
        <item x="2604"/>
        <item x="2325"/>
        <item x="966"/>
        <item x="1823"/>
        <item x="1822"/>
        <item x="1821"/>
        <item x="1075"/>
        <item x="943"/>
        <item x="1820"/>
        <item x="2324"/>
        <item x="1819"/>
        <item x="2511"/>
        <item x="2323"/>
        <item x="1818"/>
        <item x="1817"/>
        <item x="856"/>
        <item x="1816"/>
        <item x="1815"/>
        <item x="748"/>
        <item x="1814"/>
        <item x="1813"/>
        <item x="526"/>
        <item x="1074"/>
        <item x="1812"/>
        <item x="1811"/>
        <item x="452"/>
        <item x="1810"/>
        <item x="1246"/>
        <item x="814"/>
        <item x="904"/>
        <item x="2510"/>
        <item x="1809"/>
        <item x="2322"/>
        <item x="1808"/>
        <item x="1073"/>
        <item x="767"/>
        <item x="1807"/>
        <item x="1806"/>
        <item x="1805"/>
        <item x="808"/>
        <item x="1804"/>
        <item x="2757"/>
        <item x="525"/>
        <item x="2450"/>
        <item x="1803"/>
        <item x="1802"/>
        <item x="981"/>
        <item x="994"/>
        <item x="931"/>
        <item x="2603"/>
        <item x="451"/>
        <item x="681"/>
        <item x="1801"/>
        <item x="1800"/>
        <item x="959"/>
        <item x="2713"/>
        <item x="1799"/>
        <item x="1798"/>
        <item x="1026"/>
        <item x="2449"/>
        <item x="2321"/>
        <item x="2712"/>
        <item x="1797"/>
        <item x="1796"/>
        <item x="977"/>
        <item x="2320"/>
        <item x="1245"/>
        <item x="757"/>
        <item x="1795"/>
        <item x="1794"/>
        <item x="1793"/>
        <item x="2319"/>
        <item x="880"/>
        <item x="1244"/>
        <item x="1792"/>
        <item x="2318"/>
        <item x="1791"/>
        <item x="697"/>
        <item x="1790"/>
        <item x="2602"/>
        <item x="1789"/>
        <item x="1243"/>
        <item x="1788"/>
        <item x="1182"/>
        <item x="1787"/>
        <item x="1039"/>
        <item x="838"/>
        <item x="1786"/>
        <item x="1785"/>
        <item x="2317"/>
        <item x="2316"/>
        <item x="1015"/>
        <item x="1784"/>
        <item x="1783"/>
        <item x="1782"/>
        <item x="783"/>
        <item x="1781"/>
        <item x="2777"/>
        <item x="2315"/>
        <item x="2601"/>
        <item x="450"/>
        <item x="1780"/>
        <item x="2600"/>
        <item x="2509"/>
        <item x="1779"/>
        <item x="699"/>
        <item x="1778"/>
        <item x="963"/>
        <item x="1777"/>
        <item x="1776"/>
        <item x="2599"/>
        <item x="2567"/>
        <item x="1775"/>
        <item x="1774"/>
        <item x="1773"/>
        <item x="2314"/>
        <item x="1772"/>
        <item x="2313"/>
        <item x="1771"/>
        <item x="1770"/>
        <item x="2508"/>
        <item x="1125"/>
        <item x="1769"/>
        <item x="382"/>
        <item x="1155"/>
        <item x="2756"/>
        <item x="918"/>
        <item x="976"/>
        <item x="2507"/>
        <item x="2506"/>
        <item x="2711"/>
        <item x="1008"/>
        <item x="2312"/>
        <item x="1768"/>
        <item x="1767"/>
        <item x="1054"/>
        <item x="644"/>
        <item x="2505"/>
        <item x="1766"/>
        <item x="524"/>
        <item x="2504"/>
        <item x="2311"/>
        <item x="1124"/>
        <item x="1765"/>
        <item x="1154"/>
        <item x="1764"/>
        <item x="2503"/>
        <item x="1763"/>
        <item x="2310"/>
        <item x="824"/>
        <item x="1762"/>
        <item x="1761"/>
        <item x="1760"/>
        <item x="1759"/>
        <item x="2755"/>
        <item x="1758"/>
        <item x="958"/>
        <item x="1757"/>
        <item x="1756"/>
        <item x="1755"/>
        <item x="381"/>
        <item x="1754"/>
        <item x="737"/>
        <item x="1753"/>
        <item x="523"/>
        <item x="1752"/>
        <item x="1104"/>
        <item x="795"/>
        <item x="927"/>
        <item x="1751"/>
        <item x="1750"/>
        <item x="1242"/>
        <item x="1749"/>
        <item x="2309"/>
        <item x="522"/>
        <item x="793"/>
        <item x="1748"/>
        <item x="1747"/>
        <item x="449"/>
        <item x="1746"/>
        <item x="993"/>
        <item x="1745"/>
        <item x="1744"/>
        <item x="1145"/>
        <item x="2308"/>
        <item x="2579"/>
        <item x="1743"/>
        <item x="1742"/>
        <item x="2502"/>
        <item x="1741"/>
        <item x="1740"/>
        <item x="521"/>
        <item x="1739"/>
        <item x="1241"/>
        <item x="759"/>
        <item x="1738"/>
        <item x="1737"/>
        <item x="2566"/>
        <item x="2565"/>
        <item x="1736"/>
        <item x="1735"/>
        <item x="1734"/>
        <item x="949"/>
        <item x="1733"/>
        <item x="1255"/>
        <item x="2710"/>
        <item x="1732"/>
        <item x="2501"/>
        <item x="1731"/>
        <item x="2500"/>
        <item x="520"/>
        <item x="2307"/>
        <item x="1730"/>
        <item x="1729"/>
        <item x="1728"/>
        <item x="2306"/>
        <item x="2305"/>
        <item x="942"/>
        <item x="1727"/>
        <item x="1240"/>
        <item x="2598"/>
        <item x="1726"/>
        <item x="1725"/>
        <item x="2725"/>
        <item x="1239"/>
        <item x="1724"/>
        <item x="2597"/>
        <item x="2739"/>
        <item x="954"/>
        <item x="1723"/>
        <item x="1136"/>
        <item x="1722"/>
        <item x="2709"/>
        <item x="2708"/>
        <item x="1072"/>
        <item x="1721"/>
        <item x="1720"/>
        <item x="1719"/>
        <item x="2304"/>
        <item x="1718"/>
        <item x="1717"/>
        <item x="448"/>
        <item x="1716"/>
        <item x="1715"/>
        <item x="1714"/>
        <item x="519"/>
        <item x="2595"/>
        <item x="2596"/>
        <item x="2594"/>
        <item x="1713"/>
        <item x="518"/>
        <item x="1238"/>
        <item x="2303"/>
        <item x="517"/>
        <item x="2302"/>
        <item x="2741"/>
        <item x="1712"/>
        <item x="1711"/>
        <item x="2499"/>
        <item x="1710"/>
        <item x="2448"/>
        <item x="1237"/>
        <item x="1098"/>
        <item x="1709"/>
        <item x="1708"/>
        <item x="1707"/>
        <item x="1706"/>
        <item x="1705"/>
        <item x="1704"/>
        <item x="1029"/>
        <item x="766"/>
        <item x="447"/>
        <item x="2724"/>
        <item x="1703"/>
        <item x="1702"/>
        <item x="804"/>
        <item x="1236"/>
        <item x="2301"/>
        <item x="446"/>
        <item x="1701"/>
        <item x="2776"/>
        <item x="2300"/>
        <item x="1041"/>
        <item x="374"/>
        <item x="1071"/>
        <item x="1700"/>
        <item x="941"/>
        <item x="1699"/>
        <item x="992"/>
        <item x="1698"/>
        <item x="1697"/>
        <item x="2740"/>
        <item x="765"/>
        <item x="1696"/>
        <item x="2299"/>
        <item x="930"/>
        <item x="2754"/>
        <item x="1695"/>
        <item x="975"/>
        <item x="1694"/>
        <item x="445"/>
        <item x="866"/>
        <item x="1693"/>
        <item x="782"/>
        <item x="1692"/>
        <item x="2707"/>
        <item x="1691"/>
        <item x="1690"/>
        <item x="1689"/>
        <item x="1688"/>
        <item x="1687"/>
        <item x="2298"/>
        <item x="2498"/>
        <item x="2297"/>
        <item x="940"/>
        <item x="2775"/>
        <item x="2564"/>
        <item x="2437"/>
        <item x="1686"/>
        <item x="1144"/>
        <item x="1685"/>
        <item x="879"/>
        <item x="2456"/>
        <item x="444"/>
        <item x="1684"/>
        <item x="1683"/>
        <item x="2497"/>
        <item x="1682"/>
        <item x="1012"/>
        <item x="1153"/>
        <item x="1181"/>
        <item x="2296"/>
        <item x="443"/>
        <item x="2295"/>
        <item x="2293"/>
        <item x="2294"/>
        <item x="1086"/>
        <item x="2774"/>
        <item x="1681"/>
        <item x="1680"/>
        <item x="516"/>
        <item x="861"/>
        <item x="2496"/>
        <item x="2706"/>
        <item x="1678"/>
        <item x="1679"/>
        <item x="442"/>
        <item x="1677"/>
        <item x="2426"/>
        <item x="1676"/>
        <item x="1097"/>
        <item x="1675"/>
        <item x="2593"/>
        <item x="1674"/>
        <item x="515"/>
        <item x="1672"/>
        <item x="1673"/>
        <item x="2753"/>
        <item x="1671"/>
        <item x="1670"/>
        <item x="1070"/>
        <item x="380"/>
        <item x="441"/>
        <item x="1669"/>
        <item x="2592"/>
        <item x="1043"/>
        <item x="1180"/>
        <item x="2495"/>
        <item x="764"/>
        <item x="1668"/>
        <item x="962"/>
        <item x="1667"/>
        <item x="671"/>
        <item x="1666"/>
        <item x="1665"/>
        <item x="1664"/>
        <item x="1663"/>
        <item x="1662"/>
        <item x="1661"/>
        <item x="1660"/>
        <item x="2682"/>
        <item x="661"/>
        <item x="1659"/>
        <item x="1658"/>
        <item x="1657"/>
        <item x="2494"/>
        <item x="1656"/>
        <item x="1653"/>
        <item x="1654"/>
        <item x="1655"/>
        <item x="1652"/>
        <item x="1651"/>
        <item x="1650"/>
        <item x="1649"/>
        <item x="1179"/>
        <item x="1648"/>
        <item x="1647"/>
        <item x="1646"/>
        <item x="1645"/>
        <item x="792"/>
        <item x="2292"/>
        <item x="2291"/>
        <item x="2493"/>
        <item x="1644"/>
        <item x="806"/>
        <item x="1643"/>
        <item x="1001"/>
        <item x="2492"/>
        <item x="2705"/>
        <item x="2704"/>
        <item x="2436"/>
        <item x="514"/>
        <item x="926"/>
        <item x="1642"/>
        <item x="736"/>
        <item x="969"/>
        <item x="1641"/>
        <item x="1640"/>
        <item x="771"/>
        <item x="2290"/>
        <item x="1639"/>
        <item x="2289"/>
        <item x="1638"/>
        <item x="1178"/>
        <item x="1637"/>
        <item x="1045"/>
        <item x="1636"/>
        <item x="965"/>
        <item x="1635"/>
        <item x="1069"/>
        <item x="1634"/>
        <item x="1633"/>
        <item x="1632"/>
        <item x="1631"/>
        <item x="2288"/>
        <item x="1630"/>
        <item x="1629"/>
        <item x="1628"/>
        <item x="909"/>
        <item x="2287"/>
        <item x="2286"/>
        <item x="1627"/>
        <item x="2435"/>
        <item x="1626"/>
        <item x="379"/>
        <item x="378"/>
        <item x="2703"/>
        <item x="1625"/>
        <item x="1624"/>
        <item x="1623"/>
        <item x="1622"/>
        <item x="2285"/>
        <item x="2425"/>
        <item x="756"/>
        <item x="1621"/>
        <item x="818"/>
        <item x="1620"/>
        <item x="1619"/>
        <item x="1618"/>
        <item x="779"/>
        <item x="1617"/>
        <item x="1096"/>
        <item x="2490"/>
        <item x="2491"/>
        <item x="2563"/>
        <item x="1616"/>
        <item x="1095"/>
        <item x="1615"/>
        <item x="813"/>
        <item x="1614"/>
        <item x="1613"/>
        <item x="2284"/>
        <item x="1612"/>
        <item x="2434"/>
        <item x="884"/>
        <item x="1610"/>
        <item x="1611"/>
        <item x="1017"/>
        <item x="1609"/>
        <item x="1094"/>
        <item x="1608"/>
        <item x="1607"/>
        <item x="1007"/>
        <item x="735"/>
        <item x="1606"/>
        <item x="1042"/>
        <item x="1605"/>
        <item x="878"/>
        <item x="1604"/>
        <item x="1603"/>
        <item x="2489"/>
        <item x="865"/>
        <item x="1602"/>
        <item x="725"/>
        <item x="1601"/>
        <item x="440"/>
        <item x="2702"/>
        <item x="1600"/>
        <item x="1599"/>
        <item x="844"/>
        <item x="2283"/>
        <item x="1598"/>
        <item x="439"/>
        <item x="2773"/>
        <item x="2282"/>
        <item x="513"/>
        <item x="438"/>
        <item x="1597"/>
        <item x="1596"/>
        <item x="1595"/>
        <item x="2488"/>
        <item x="889"/>
        <item x="2433"/>
        <item x="373"/>
        <item x="1594"/>
        <item x="1177"/>
        <item x="2591"/>
        <item x="1593"/>
        <item x="1592"/>
        <item x="2487"/>
        <item x="1591"/>
        <item x="2486"/>
        <item x="1590"/>
        <item x="1152"/>
        <item x="747"/>
        <item x="377"/>
        <item x="1151"/>
        <item x="1589"/>
        <item x="607"/>
        <item x="873"/>
        <item x="1588"/>
        <item x="1587"/>
        <item x="2590"/>
        <item x="1586"/>
        <item x="2485"/>
        <item x="1585"/>
        <item x="1584"/>
        <item x="864"/>
        <item x="1068"/>
        <item x="1583"/>
        <item x="376"/>
        <item x="800"/>
        <item x="1582"/>
        <item x="1581"/>
        <item x="2281"/>
        <item x="1580"/>
        <item x="2589"/>
        <item x="1579"/>
        <item x="903"/>
        <item x="1578"/>
        <item x="837"/>
        <item x="2701"/>
        <item x="1577"/>
        <item x="1576"/>
        <item x="2484"/>
        <item x="437"/>
        <item x="1176"/>
        <item x="1575"/>
        <item x="734"/>
        <item x="1103"/>
        <item x="2588"/>
        <item x="863"/>
        <item x="1573"/>
        <item x="1574"/>
        <item x="1175"/>
        <item x="1572"/>
        <item x="1571"/>
        <item x="1570"/>
        <item x="1569"/>
        <item x="1568"/>
        <item x="1567"/>
        <item x="2280"/>
        <item x="1566"/>
        <item x="1565"/>
        <item x="2447"/>
        <item x="1564"/>
        <item x="512"/>
        <item x="1174"/>
        <item x="1563"/>
        <item x="2752"/>
        <item x="630"/>
        <item x="2279"/>
        <item x="1011"/>
        <item x="1173"/>
        <item x="1172"/>
        <item x="1562"/>
        <item x="855"/>
        <item x="2278"/>
        <item x="1561"/>
        <item x="2277"/>
        <item x="670"/>
        <item x="1560"/>
        <item x="1559"/>
        <item x="436"/>
        <item x="888"/>
        <item x="1558"/>
        <item x="1557"/>
        <item x="1556"/>
        <item x="2700"/>
        <item x="1555"/>
        <item x="1554"/>
        <item x="2699"/>
        <item x="649"/>
        <item x="696"/>
        <item x="2276"/>
        <item x="1067"/>
        <item x="1047"/>
        <item x="2772"/>
        <item x="1553"/>
        <item x="2275"/>
        <item x="1025"/>
        <item x="2422"/>
        <item x="2274"/>
        <item x="1552"/>
        <item x="2562"/>
        <item x="843"/>
        <item x="511"/>
        <item x="2698"/>
        <item x="1551"/>
        <item x="1550"/>
        <item x="1037"/>
        <item x="1549"/>
        <item x="1235"/>
        <item x="939"/>
        <item x="1548"/>
        <item x="326"/>
        <item x="854"/>
        <item x="510"/>
        <item x="1547"/>
        <item x="1546"/>
        <item x="1545"/>
        <item x="1544"/>
        <item x="629"/>
        <item x="1543"/>
        <item x="2483"/>
        <item x="1542"/>
        <item x="2482"/>
        <item x="1541"/>
        <item x="1540"/>
        <item x="2481"/>
        <item x="705"/>
        <item x="1539"/>
        <item x="1538"/>
        <item x="2587"/>
        <item x="2273"/>
        <item x="2455"/>
        <item x="1537"/>
        <item x="1536"/>
        <item x="1535"/>
        <item x="2272"/>
        <item x="1534"/>
        <item x="509"/>
        <item x="1533"/>
        <item x="2480"/>
        <item x="2271"/>
        <item x="1532"/>
        <item x="755"/>
        <item x="1531"/>
        <item x="1530"/>
        <item x="1044"/>
        <item x="1529"/>
        <item x="1528"/>
        <item x="980"/>
        <item x="998"/>
        <item x="606"/>
        <item x="1123"/>
        <item x="1527"/>
        <item x="1526"/>
        <item x="1525"/>
        <item x="948"/>
        <item x="2270"/>
        <item x="842"/>
        <item x="915"/>
        <item x="618"/>
        <item x="1524"/>
        <item x="2697"/>
        <item x="746"/>
        <item x="508"/>
        <item x="1171"/>
        <item x="1523"/>
        <item x="1522"/>
        <item x="984"/>
        <item x="1521"/>
        <item x="507"/>
        <item x="1520"/>
        <item x="2269"/>
        <item x="1519"/>
        <item x="2479"/>
        <item x="914"/>
        <item x="435"/>
        <item x="2681"/>
        <item x="1518"/>
        <item x="1517"/>
        <item x="1516"/>
        <item x="828"/>
        <item x="1170"/>
        <item x="1515"/>
        <item x="938"/>
        <item x="2268"/>
        <item x="908"/>
        <item x="1254"/>
        <item x="2586"/>
        <item x="1514"/>
        <item x="434"/>
        <item x="1513"/>
        <item x="1512"/>
        <item x="925"/>
        <item x="506"/>
        <item x="1511"/>
        <item x="2267"/>
        <item x="1510"/>
        <item x="1509"/>
        <item x="712"/>
        <item x="433"/>
        <item x="1508"/>
        <item x="2266"/>
        <item x="1507"/>
        <item x="907"/>
        <item x="1506"/>
        <item x="799"/>
        <item x="2696"/>
        <item x="1505"/>
        <item x="2478"/>
        <item x="853"/>
        <item x="1504"/>
        <item x="2585"/>
        <item x="1503"/>
        <item x="1502"/>
        <item x="505"/>
        <item x="831"/>
        <item x="1501"/>
        <item x="2695"/>
        <item x="1500"/>
        <item x="2694"/>
        <item x="812"/>
        <item x="1169"/>
        <item x="2477"/>
        <item x="2265"/>
        <item x="1499"/>
        <item x="761"/>
        <item x="2723"/>
        <item x="2693"/>
        <item x="628"/>
        <item x="2692"/>
        <item x="1498"/>
        <item x="2476"/>
        <item x="2264"/>
        <item x="2475"/>
        <item x="1093"/>
        <item x="1497"/>
        <item x="2262"/>
        <item x="2263"/>
        <item x="2432"/>
        <item x="1496"/>
        <item x="2691"/>
        <item x="1080"/>
        <item x="778"/>
        <item x="1495"/>
        <item x="1494"/>
        <item x="1493"/>
        <item x="1492"/>
        <item x="724"/>
        <item x="1491"/>
        <item x="1490"/>
        <item x="1489"/>
        <item x="375"/>
        <item x="1488"/>
        <item x="1487"/>
        <item x="1486"/>
        <item x="2261"/>
        <item x="2584"/>
        <item x="1485"/>
        <item x="1484"/>
        <item x="1483"/>
        <item x="2751"/>
        <item x="2474"/>
        <item x="2260"/>
        <item x="432"/>
        <item x="937"/>
        <item x="2259"/>
        <item x="504"/>
        <item x="1482"/>
        <item x="1481"/>
        <item x="953"/>
        <item x="876"/>
        <item x="1066"/>
        <item x="1480"/>
        <item x="1479"/>
        <item x="2722"/>
        <item x="1478"/>
        <item x="431"/>
        <item x="1477"/>
        <item x="883"/>
        <item x="1475"/>
        <item x="1476"/>
        <item x="617"/>
        <item x="1474"/>
        <item x="1234"/>
        <item x="936"/>
        <item x="1473"/>
        <item x="1472"/>
        <item x="1471"/>
        <item x="1470"/>
        <item x="1469"/>
        <item x="1468"/>
        <item x="1467"/>
        <item x="1466"/>
        <item x="2473"/>
        <item x="1465"/>
        <item x="2258"/>
        <item x="2257"/>
        <item x="1464"/>
        <item x="1462"/>
        <item x="1463"/>
        <item x="991"/>
        <item x="1461"/>
        <item x="2472"/>
        <item x="1065"/>
        <item x="616"/>
        <item x="503"/>
        <item x="1460"/>
        <item x="1459"/>
        <item x="935"/>
        <item x="2256"/>
        <item x="1458"/>
        <item x="2255"/>
        <item x="1457"/>
        <item x="1456"/>
        <item x="1455"/>
        <item x="1006"/>
        <item x="1454"/>
        <item x="2431"/>
        <item x="1141"/>
        <item x="1453"/>
        <item x="1452"/>
        <item x="502"/>
        <item x="605"/>
        <item x="2254"/>
        <item x="805"/>
        <item x="2690"/>
        <item x="2417"/>
        <item x="1451"/>
        <item x="1122"/>
        <item x="723"/>
        <item x="2430"/>
        <item x="722"/>
        <item x="430"/>
        <item x="2743"/>
        <item x="1450"/>
        <item x="1449"/>
        <item x="2253"/>
        <item x="1448"/>
        <item x="1447"/>
        <item x="669"/>
        <item x="1168"/>
        <item x="1233"/>
        <item x="2252"/>
        <item x="2720"/>
        <item x="2251"/>
        <item x="501"/>
        <item x="579"/>
        <item x="1232"/>
        <item x="1446"/>
        <item x="1445"/>
        <item x="2250"/>
        <item x="1444"/>
        <item x="887"/>
        <item x="2249"/>
        <item x="429"/>
        <item x="781"/>
        <item x="1443"/>
        <item x="2471"/>
        <item x="2771"/>
        <item x="500"/>
        <item x="2583"/>
        <item x="2561"/>
        <item x="1442"/>
        <item x="499"/>
        <item x="1441"/>
        <item x="754"/>
        <item x="1439"/>
        <item x="1440"/>
        <item x="921"/>
        <item x="1018"/>
        <item x="1064"/>
        <item x="428"/>
        <item x="1438"/>
        <item x="2689"/>
        <item x="836"/>
        <item x="1437"/>
        <item x="1436"/>
        <item x="615"/>
        <item x="1121"/>
        <item x="830"/>
        <item x="721"/>
        <item x="1435"/>
        <item x="1434"/>
        <item x="1433"/>
        <item x="668"/>
        <item x="1432"/>
        <item x="906"/>
        <item x="1431"/>
        <item x="1430"/>
        <item x="1429"/>
        <item x="2424"/>
        <item x="2470"/>
        <item x="1428"/>
        <item x="1427"/>
        <item x="2770"/>
        <item x="2454"/>
        <item x="1085"/>
        <item x="1426"/>
        <item x="841"/>
        <item x="498"/>
        <item x="1084"/>
        <item x="817"/>
        <item x="2469"/>
        <item x="2248"/>
        <item x="427"/>
        <item x="497"/>
        <item x="2560"/>
        <item x="698"/>
        <item x="811"/>
        <item x="1425"/>
        <item x="1003"/>
        <item x="426"/>
        <item x="2247"/>
        <item x="1424"/>
        <item x="1423"/>
        <item x="1422"/>
        <item x="1421"/>
        <item x="1420"/>
        <item x="1419"/>
        <item x="425"/>
        <item x="2559"/>
        <item x="1418"/>
        <item x="664"/>
        <item x="1417"/>
        <item x="1416"/>
        <item x="934"/>
        <item x="1415"/>
        <item x="1414"/>
        <item x="733"/>
        <item x="770"/>
        <item x="1413"/>
        <item x="1412"/>
        <item x="1024"/>
        <item x="2246"/>
        <item x="1411"/>
        <item x="1410"/>
        <item x="372"/>
        <item x="1409"/>
        <item x="1408"/>
        <item x="614"/>
        <item x="862"/>
        <item x="1407"/>
        <item x="1140"/>
        <item x="1406"/>
        <item x="704"/>
        <item x="720"/>
        <item x="1405"/>
        <item x="1404"/>
        <item x="424"/>
        <item x="1046"/>
        <item x="1403"/>
        <item x="613"/>
        <item x="1402"/>
        <item x="690"/>
        <item x="2245"/>
        <item x="2582"/>
        <item x="2244"/>
        <item x="675"/>
        <item x="1401"/>
        <item x="1399"/>
        <item x="1400"/>
        <item x="2769"/>
        <item x="1398"/>
        <item x="2768"/>
        <item x="1167"/>
        <item x="738"/>
        <item x="1397"/>
        <item x="1396"/>
        <item x="1395"/>
        <item x="1394"/>
        <item x="920"/>
        <item x="2767"/>
        <item x="1393"/>
        <item x="1392"/>
        <item x="1108"/>
        <item x="753"/>
        <item x="2243"/>
        <item x="1391"/>
        <item x="917"/>
        <item x="627"/>
        <item x="1390"/>
        <item x="777"/>
        <item x="2468"/>
        <item x="1166"/>
        <item x="787"/>
        <item x="1389"/>
        <item x="1388"/>
        <item x="1387"/>
        <item x="1386"/>
        <item x="1385"/>
        <item x="1384"/>
        <item x="604"/>
        <item x="2242"/>
        <item x="803"/>
        <item x="1383"/>
        <item x="1382"/>
        <item x="1381"/>
        <item x="924"/>
        <item x="2688"/>
        <item x="2241"/>
        <item x="923"/>
        <item x="1380"/>
        <item x="660"/>
        <item x="1379"/>
        <item x="2240"/>
        <item x="1092"/>
        <item x="423"/>
        <item x="1377"/>
        <item x="1378"/>
        <item x="1376"/>
        <item x="2239"/>
        <item x="886"/>
        <item x="1375"/>
        <item x="835"/>
        <item x="1063"/>
        <item x="1374"/>
        <item x="1373"/>
        <item x="2581"/>
        <item x="895"/>
        <item x="2558"/>
        <item x="371"/>
        <item x="902"/>
        <item x="786"/>
        <item x="2467"/>
        <item x="1372"/>
        <item x="1371"/>
        <item x="422"/>
        <item x="1370"/>
        <item x="636"/>
        <item x="1005"/>
        <item x="989"/>
        <item x="1369"/>
        <item x="1368"/>
        <item x="578"/>
        <item x="711"/>
        <item x="852"/>
        <item x="2687"/>
        <item x="1367"/>
        <item x="1062"/>
        <item x="776"/>
        <item x="1366"/>
        <item x="1365"/>
        <item x="1364"/>
        <item x="1363"/>
        <item x="1150"/>
        <item x="1362"/>
        <item x="2238"/>
        <item x="683"/>
        <item x="1361"/>
        <item x="894"/>
        <item x="2466"/>
        <item x="1040"/>
        <item x="577"/>
        <item x="893"/>
        <item x="851"/>
        <item x="1360"/>
        <item x="2237"/>
        <item x="612"/>
        <item x="1359"/>
        <item x="784"/>
        <item x="689"/>
        <item x="1358"/>
        <item x="603"/>
        <item x="732"/>
        <item x="421"/>
        <item x="2429"/>
        <item x="420"/>
        <item x="703"/>
        <item x="1357"/>
        <item x="2236"/>
        <item x="635"/>
        <item x="1356"/>
        <item x="1355"/>
        <item x="1354"/>
        <item x="659"/>
        <item x="496"/>
        <item x="495"/>
        <item x="2795"/>
        <item x="1353"/>
        <item x="1352"/>
        <item x="1351"/>
        <item x="1350"/>
        <item x="695"/>
        <item x="1349"/>
        <item x="1348"/>
        <item x="1347"/>
        <item x="1106"/>
        <item x="827"/>
        <item x="1346"/>
        <item x="1345"/>
        <item x="494"/>
        <item x="1344"/>
        <item x="1061"/>
        <item x="493"/>
        <item x="1342"/>
        <item x="1343"/>
        <item x="1341"/>
        <item x="1340"/>
        <item x="1339"/>
        <item x="1120"/>
        <item x="492"/>
        <item x="892"/>
        <item x="491"/>
        <item x="1338"/>
        <item x="719"/>
        <item x="2557"/>
        <item x="1337"/>
        <item x="1231"/>
        <item x="602"/>
        <item x="654"/>
        <item x="419"/>
        <item x="1336"/>
        <item x="490"/>
        <item x="1335"/>
        <item x="601"/>
        <item x="891"/>
        <item x="1334"/>
        <item x="1060"/>
        <item x="643"/>
        <item x="826"/>
        <item x="1333"/>
        <item x="1332"/>
        <item x="489"/>
        <item x="1331"/>
        <item x="816"/>
        <item x="1330"/>
        <item x="791"/>
        <item x="1329"/>
        <item x="1327"/>
        <item x="1328"/>
        <item x="850"/>
        <item x="694"/>
        <item x="576"/>
        <item x="488"/>
        <item x="1326"/>
        <item x="849"/>
        <item x="702"/>
        <item x="1325"/>
        <item x="1324"/>
        <item x="869"/>
        <item x="775"/>
        <item x="780"/>
        <item x="1323"/>
        <item x="1322"/>
        <item x="1321"/>
        <item x="600"/>
        <item x="1320"/>
        <item x="882"/>
        <item x="1319"/>
        <item x="1318"/>
        <item x="658"/>
        <item x="848"/>
        <item x="1317"/>
        <item x="1023"/>
        <item x="1316"/>
        <item x="487"/>
        <item x="881"/>
        <item x="418"/>
        <item x="653"/>
        <item x="1315"/>
        <item x="2235"/>
        <item x="634"/>
        <item x="680"/>
        <item x="710"/>
        <item x="872"/>
        <item x="2556"/>
        <item x="1314"/>
        <item x="1313"/>
        <item x="679"/>
        <item x="1137"/>
        <item x="1312"/>
        <item x="1091"/>
        <item x="611"/>
        <item x="417"/>
        <item x="2234"/>
        <item x="1311"/>
        <item x="798"/>
        <item x="2233"/>
        <item x="2465"/>
        <item x="731"/>
        <item x="486"/>
        <item x="730"/>
        <item x="485"/>
        <item x="1310"/>
        <item x="1309"/>
        <item x="416"/>
        <item x="484"/>
        <item x="885"/>
        <item x="1308"/>
        <item x="1307"/>
        <item x="2763"/>
        <item x="718"/>
        <item x="2464"/>
        <item x="745"/>
        <item x="1230"/>
        <item x="1059"/>
        <item x="693"/>
        <item x="642"/>
        <item x="1306"/>
        <item x="1305"/>
        <item x="2463"/>
        <item x="575"/>
        <item x="692"/>
        <item x="1304"/>
        <item x="1143"/>
        <item x="415"/>
        <item x="1303"/>
        <item x="901"/>
        <item x="905"/>
        <item x="1302"/>
        <item x="574"/>
        <item x="414"/>
        <item x="871"/>
        <item x="1301"/>
        <item x="1300"/>
        <item x="2232"/>
        <item x="1299"/>
        <item x="2742"/>
        <item x="1165"/>
        <item x="1298"/>
        <item x="900"/>
        <item x="1164"/>
        <item x="2231"/>
        <item x="413"/>
        <item x="1297"/>
        <item x="1296"/>
        <item x="657"/>
        <item x="1295"/>
        <item x="599"/>
        <item x="1119"/>
        <item x="2766"/>
        <item x="483"/>
        <item x="823"/>
        <item x="370"/>
        <item x="968"/>
        <item x="1294"/>
        <item x="802"/>
        <item x="1293"/>
        <item x="2555"/>
        <item x="1292"/>
        <item x="632"/>
        <item x="1291"/>
        <item x="663"/>
        <item x="1290"/>
        <item x="919"/>
        <item x="674"/>
        <item x="717"/>
        <item x="1051"/>
        <item x="369"/>
        <item x="1289"/>
        <item x="1118"/>
        <item x="626"/>
        <item x="412"/>
        <item x="752"/>
        <item x="763"/>
        <item x="740"/>
        <item x="1163"/>
        <item x="1288"/>
        <item x="785"/>
        <item x="1287"/>
        <item x="685"/>
        <item x="625"/>
        <item x="598"/>
        <item x="1142"/>
        <item x="1286"/>
        <item x="801"/>
        <item x="1058"/>
        <item x="610"/>
        <item x="2230"/>
        <item x="819"/>
        <item x="1285"/>
        <item x="750"/>
        <item x="1284"/>
        <item x="411"/>
        <item x="727"/>
        <item x="640"/>
        <item x="1283"/>
        <item x="648"/>
        <item x="2794"/>
        <item x="673"/>
        <item x="716"/>
        <item x="1282"/>
        <item x="1022"/>
        <item x="701"/>
        <item x="2793"/>
        <item x="933"/>
        <item x="573"/>
        <item x="847"/>
        <item x="639"/>
        <item x="875"/>
        <item x="1281"/>
        <item x="840"/>
        <item x="482"/>
        <item x="656"/>
        <item x="638"/>
        <item x="1280"/>
        <item x="2721"/>
        <item x="822"/>
        <item x="410"/>
        <item x="2229"/>
        <item x="2420"/>
        <item x="1279"/>
        <item x="890"/>
        <item x="409"/>
        <item x="760"/>
        <item x="647"/>
        <item x="829"/>
        <item x="408"/>
        <item x="1278"/>
        <item x="597"/>
        <item x="877"/>
        <item x="2686"/>
        <item x="825"/>
        <item x="624"/>
        <item x="2791"/>
        <item x="572"/>
        <item x="797"/>
        <item x="596"/>
        <item x="1277"/>
        <item x="637"/>
        <item x="667"/>
        <item x="407"/>
        <item x="729"/>
        <item x="807"/>
        <item x="1276"/>
        <item x="1275"/>
        <item x="595"/>
        <item x="368"/>
        <item x="672"/>
        <item x="609"/>
        <item x="481"/>
        <item x="709"/>
        <item x="2462"/>
        <item x="594"/>
        <item x="1274"/>
        <item x="406"/>
        <item x="1273"/>
        <item x="1000"/>
        <item x="1272"/>
        <item x="1162"/>
        <item x="821"/>
        <item x="2228"/>
        <item x="1271"/>
        <item x="688"/>
        <item x="751"/>
        <item x="999"/>
        <item x="1083"/>
        <item x="1270"/>
        <item x="652"/>
        <item x="405"/>
        <item x="593"/>
        <item x="1269"/>
        <item x="666"/>
        <item x="480"/>
        <item x="834"/>
        <item x="2428"/>
        <item x="1268"/>
        <item x="741"/>
        <item x="684"/>
        <item x="404"/>
        <item x="715"/>
        <item x="899"/>
        <item x="403"/>
        <item x="651"/>
        <item x="744"/>
        <item x="714"/>
        <item x="592"/>
        <item x="623"/>
        <item x="591"/>
        <item x="402"/>
        <item x="650"/>
        <item x="590"/>
        <item x="1267"/>
        <item x="622"/>
        <item x="2765"/>
        <item x="678"/>
        <item x="769"/>
        <item x="589"/>
        <item x="588"/>
        <item x="401"/>
        <item x="1161"/>
        <item x="2461"/>
        <item x="1266"/>
        <item x="400"/>
        <item x="749"/>
        <item x="758"/>
        <item x="571"/>
        <item x="739"/>
        <item x="655"/>
        <item x="621"/>
        <item x="646"/>
        <item x="1057"/>
        <item x="620"/>
        <item x="1056"/>
        <item x="399"/>
        <item x="1032"/>
        <item x="932"/>
        <item x="587"/>
        <item x="570"/>
        <item x="708"/>
        <item x="398"/>
        <item x="586"/>
        <item x="397"/>
        <item x="569"/>
        <item x="691"/>
        <item x="568"/>
        <item x="1265"/>
        <item x="677"/>
        <item x="585"/>
        <item x="567"/>
        <item x="2460"/>
        <item x="665"/>
        <item x="768"/>
        <item x="662"/>
        <item x="1264"/>
        <item x="584"/>
        <item x="762"/>
        <item x="645"/>
        <item x="479"/>
        <item x="2554"/>
        <item x="619"/>
        <item x="583"/>
        <item x="566"/>
        <item x="2227"/>
        <item x="582"/>
        <item x="565"/>
        <item x="581"/>
        <item x="2680"/>
        <item x="633"/>
        <item x="580"/>
        <item x="1090"/>
        <item x="2226"/>
        <item x="564"/>
        <item x="396"/>
        <item x="563"/>
        <item x="608"/>
        <item x="676"/>
        <item x="1263"/>
        <item x="728"/>
        <item x="2225"/>
        <item x="631"/>
        <item x="641"/>
        <item x="395"/>
        <item x="562"/>
        <item x="394"/>
        <item x="1262"/>
        <item x="393"/>
        <item x="2761"/>
        <item x="1261"/>
        <item x="322"/>
        <item x="319"/>
        <item x="320"/>
        <item x="238"/>
        <item x="277"/>
        <item x="311"/>
        <item x="312"/>
        <item x="314"/>
        <item x="131"/>
        <item x="266"/>
        <item x="288"/>
        <item x="275"/>
        <item x="125"/>
        <item x="321"/>
        <item x="169"/>
        <item x="309"/>
        <item x="158"/>
        <item x="286"/>
        <item x="178"/>
        <item x="265"/>
        <item x="317"/>
        <item x="168"/>
        <item x="184"/>
        <item x="276"/>
        <item x="293"/>
        <item x="302"/>
        <item x="119"/>
        <item x="180"/>
        <item x="249"/>
        <item x="313"/>
        <item x="287"/>
        <item x="207"/>
        <item x="316"/>
        <item x="261"/>
        <item x="264"/>
        <item x="278"/>
        <item x="133"/>
        <item x="228"/>
        <item x="151"/>
        <item x="298"/>
        <item x="292"/>
        <item x="215"/>
        <item x="310"/>
        <item x="281"/>
        <item x="182"/>
        <item x="220"/>
        <item x="114"/>
        <item x="289"/>
        <item x="177"/>
        <item x="2"/>
        <item x="268"/>
        <item x="295"/>
        <item x="167"/>
        <item x="337"/>
        <item x="68"/>
        <item x="49"/>
        <item x="274"/>
        <item x="198"/>
        <item x="296"/>
        <item x="262"/>
        <item x="165"/>
        <item x="19"/>
        <item x="80"/>
        <item x="250"/>
        <item x="76"/>
        <item x="146"/>
        <item x="58"/>
        <item x="52"/>
        <item x="260"/>
        <item x="242"/>
        <item x="16"/>
        <item x="117"/>
        <item x="56"/>
        <item x="318"/>
        <item x="99"/>
        <item x="303"/>
        <item x="202"/>
        <item x="152"/>
        <item x="233"/>
        <item x="304"/>
        <item x="147"/>
        <item x="176"/>
        <item x="102"/>
        <item x="129"/>
        <item x="236"/>
        <item x="32"/>
        <item x="280"/>
        <item x="174"/>
        <item x="217"/>
        <item x="36"/>
        <item x="26"/>
        <item x="222"/>
        <item x="239"/>
        <item x="199"/>
        <item x="41"/>
        <item x="204"/>
        <item x="130"/>
        <item x="283"/>
        <item x="38"/>
        <item x="71"/>
        <item x="145"/>
        <item x="196"/>
        <item x="210"/>
        <item x="235"/>
        <item x="25"/>
        <item x="308"/>
        <item x="92"/>
        <item x="230"/>
        <item x="59"/>
        <item x="271"/>
        <item x="127"/>
        <item x="237"/>
        <item x="159"/>
        <item x="91"/>
        <item x="232"/>
        <item x="229"/>
        <item x="192"/>
        <item x="191"/>
        <item x="185"/>
        <item x="315"/>
        <item x="246"/>
        <item x="14"/>
        <item x="179"/>
        <item x="254"/>
        <item x="23"/>
        <item x="62"/>
        <item x="48"/>
        <item x="60"/>
        <item x="209"/>
        <item x="4"/>
        <item x="175"/>
        <item x="42"/>
        <item x="113"/>
        <item x="241"/>
        <item x="43"/>
        <item x="197"/>
        <item x="57"/>
        <item x="245"/>
        <item x="273"/>
        <item x="269"/>
        <item x="149"/>
        <item x="77"/>
        <item x="224"/>
        <item x="82"/>
        <item x="227"/>
        <item x="307"/>
        <item x="279"/>
        <item x="112"/>
        <item x="95"/>
        <item x="134"/>
        <item x="144"/>
        <item x="87"/>
        <item x="305"/>
        <item x="132"/>
        <item x="33"/>
        <item x="231"/>
        <item x="66"/>
        <item x="90"/>
        <item x="247"/>
        <item x="40"/>
        <item x="203"/>
        <item x="105"/>
        <item x="75"/>
        <item x="218"/>
        <item x="18"/>
        <item x="54"/>
        <item x="190"/>
        <item x="88"/>
        <item x="294"/>
        <item x="161"/>
        <item x="251"/>
        <item x="100"/>
        <item x="8"/>
        <item x="270"/>
        <item x="226"/>
        <item x="211"/>
        <item x="306"/>
        <item x="1"/>
        <item x="79"/>
        <item x="223"/>
        <item x="187"/>
        <item x="103"/>
        <item x="216"/>
        <item x="3"/>
        <item x="234"/>
        <item x="6"/>
        <item x="150"/>
        <item x="20"/>
        <item x="124"/>
        <item x="300"/>
        <item x="17"/>
        <item x="5"/>
        <item x="193"/>
        <item x="31"/>
        <item x="83"/>
        <item x="186"/>
        <item x="208"/>
        <item x="195"/>
        <item x="29"/>
        <item x="111"/>
        <item x="21"/>
        <item x="256"/>
        <item x="163"/>
        <item x="259"/>
        <item x="240"/>
        <item x="253"/>
        <item x="291"/>
        <item x="45"/>
        <item x="252"/>
        <item x="110"/>
        <item x="9"/>
        <item x="212"/>
        <item x="115"/>
        <item x="69"/>
        <item x="189"/>
        <item x="301"/>
        <item x="257"/>
        <item x="258"/>
        <item x="214"/>
        <item x="126"/>
        <item x="24"/>
        <item x="188"/>
        <item x="53"/>
        <item x="140"/>
        <item x="22"/>
        <item x="46"/>
        <item x="50"/>
        <item x="181"/>
        <item x="282"/>
        <item x="142"/>
        <item x="272"/>
        <item x="200"/>
        <item x="108"/>
        <item x="28"/>
        <item x="120"/>
        <item x="244"/>
        <item x="157"/>
        <item x="139"/>
        <item x="172"/>
        <item x="221"/>
        <item x="65"/>
        <item x="118"/>
        <item x="154"/>
        <item x="7"/>
        <item x="173"/>
        <item x="37"/>
        <item x="248"/>
        <item x="96"/>
        <item x="67"/>
        <item x="155"/>
        <item x="162"/>
        <item x="255"/>
        <item x="84"/>
        <item x="201"/>
        <item x="171"/>
        <item x="51"/>
        <item x="170"/>
        <item x="285"/>
        <item x="148"/>
        <item x="297"/>
        <item x="27"/>
        <item x="74"/>
        <item x="39"/>
        <item x="15"/>
        <item x="89"/>
        <item x="104"/>
        <item x="243"/>
        <item x="263"/>
        <item x="116"/>
        <item x="30"/>
        <item x="10"/>
        <item x="205"/>
        <item x="164"/>
        <item x="0"/>
        <item x="35"/>
        <item x="73"/>
        <item x="156"/>
        <item x="78"/>
        <item x="11"/>
        <item x="61"/>
        <item x="143"/>
        <item x="123"/>
        <item x="121"/>
        <item x="206"/>
        <item x="63"/>
        <item x="137"/>
        <item x="141"/>
        <item x="267"/>
        <item x="107"/>
        <item x="225"/>
        <item x="160"/>
        <item x="290"/>
        <item x="213"/>
        <item x="299"/>
        <item x="166"/>
        <item x="44"/>
        <item x="12"/>
        <item x="135"/>
        <item x="219"/>
        <item x="183"/>
        <item x="94"/>
        <item x="98"/>
        <item x="64"/>
        <item x="85"/>
        <item x="101"/>
        <item x="284"/>
        <item x="97"/>
        <item x="34"/>
        <item x="13"/>
        <item x="106"/>
        <item x="138"/>
        <item x="72"/>
        <item x="109"/>
        <item x="128"/>
        <item x="153"/>
        <item x="86"/>
        <item x="55"/>
        <item x="47"/>
        <item x="122"/>
        <item x="70"/>
        <item x="194"/>
        <item x="136"/>
        <item x="81"/>
        <item x="93"/>
        <item x="279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3"/>
    <field x="0"/>
  </rowFields>
  <rowItems count="69">
    <i>
      <x v="1"/>
    </i>
    <i r="1">
      <x v="1"/>
    </i>
    <i r="1">
      <x v="6"/>
    </i>
    <i>
      <x/>
    </i>
    <i r="1">
      <x/>
    </i>
    <i r="1">
      <x v="2"/>
    </i>
    <i r="1">
      <x v="3"/>
    </i>
    <i>
      <x v="2"/>
    </i>
    <i r="1">
      <x/>
    </i>
    <i>
      <x v="5"/>
    </i>
    <i r="1">
      <x v="6"/>
    </i>
    <i>
      <x v="22"/>
    </i>
    <i r="1">
      <x v="4"/>
    </i>
    <i r="1">
      <x v="5"/>
    </i>
    <i>
      <x v="21"/>
    </i>
    <i r="1">
      <x v="1"/>
    </i>
    <i r="1">
      <x v="6"/>
    </i>
    <i>
      <x v="15"/>
    </i>
    <i r="1">
      <x v="1"/>
    </i>
    <i r="1">
      <x v="6"/>
    </i>
    <i>
      <x v="8"/>
    </i>
    <i r="1">
      <x v="1"/>
    </i>
    <i r="1">
      <x v="6"/>
    </i>
    <i>
      <x v="18"/>
    </i>
    <i r="1">
      <x v="1"/>
    </i>
    <i r="1">
      <x v="3"/>
    </i>
    <i r="1">
      <x v="6"/>
    </i>
    <i>
      <x v="12"/>
    </i>
    <i r="1">
      <x v="1"/>
    </i>
    <i r="1">
      <x v="6"/>
    </i>
    <i>
      <x v="10"/>
    </i>
    <i r="1">
      <x v="1"/>
    </i>
    <i r="1">
      <x v="6"/>
    </i>
    <i>
      <x v="23"/>
    </i>
    <i r="1">
      <x v="1"/>
    </i>
    <i r="1">
      <x v="6"/>
    </i>
    <i>
      <x v="17"/>
    </i>
    <i r="1">
      <x v="1"/>
    </i>
    <i r="1">
      <x v="6"/>
    </i>
    <i>
      <x v="7"/>
    </i>
    <i r="1">
      <x v="1"/>
    </i>
    <i r="1">
      <x v="6"/>
    </i>
    <i>
      <x v="13"/>
    </i>
    <i r="1">
      <x v="1"/>
    </i>
    <i r="1">
      <x v="6"/>
    </i>
    <i>
      <x v="11"/>
    </i>
    <i r="1">
      <x v="1"/>
    </i>
    <i r="1">
      <x v="6"/>
    </i>
    <i>
      <x v="6"/>
    </i>
    <i r="1">
      <x v="6"/>
    </i>
    <i>
      <x v="14"/>
    </i>
    <i r="1">
      <x v="1"/>
    </i>
    <i r="1">
      <x v="6"/>
    </i>
    <i>
      <x v="16"/>
    </i>
    <i r="1">
      <x v="1"/>
    </i>
    <i r="1">
      <x v="6"/>
    </i>
    <i>
      <x v="9"/>
    </i>
    <i r="1">
      <x v="6"/>
    </i>
    <i>
      <x v="4"/>
    </i>
    <i r="1">
      <x v="1"/>
    </i>
    <i r="1">
      <x v="6"/>
    </i>
    <i>
      <x v="20"/>
    </i>
    <i r="1">
      <x v="1"/>
    </i>
    <i>
      <x v="3"/>
    </i>
    <i r="1">
      <x v="1"/>
    </i>
    <i r="1">
      <x v="3"/>
    </i>
    <i r="1">
      <x v="6"/>
    </i>
    <i>
      <x v="19"/>
    </i>
    <i r="1">
      <x v="1"/>
    </i>
  </rowItems>
  <colItems count="1">
    <i/>
  </colItems>
  <dataFields count="1">
    <dataField name="Average of Net Revenue (Profit)" fld="17" subtotal="average" baseField="3" baseItem="0" numFmtId="164"/>
  </dataFields>
  <conditionalFormats count="3">
    <conditionalFormat type="all"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2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</reference>
          </references>
        </pivotArea>
      </pivotAreas>
    </conditionalFormat>
    <conditionalFormat type="all"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2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</reference>
          </references>
        </pivotArea>
      </pivotAreas>
    </conditionalFormat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2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FDD7FC-2D36-4B2B-B23C-A36726B49B99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>
  <location ref="A3:B27" firstHeaderRow="1" firstDataRow="1" firstDataCol="1"/>
  <pivotFields count="31">
    <pivotField showAll="0"/>
    <pivotField showAll="0"/>
    <pivotField showAll="0"/>
    <pivotField axis="axisRow" showAll="0">
      <items count="26">
        <item x="2"/>
        <item x="6"/>
        <item x="3"/>
        <item x="21"/>
        <item x="18"/>
        <item x="20"/>
        <item x="19"/>
        <item x="10"/>
        <item x="15"/>
        <item x="23"/>
        <item x="1"/>
        <item x="9"/>
        <item x="11"/>
        <item x="17"/>
        <item x="8"/>
        <item x="7"/>
        <item x="14"/>
        <item x="5"/>
        <item x="16"/>
        <item x="13"/>
        <item x="22"/>
        <item x="12"/>
        <item x="4"/>
        <item x="0"/>
        <item h="1" x="2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Items count="1">
    <i/>
  </colItems>
  <dataFields count="1">
    <dataField name="Average of Return on Ad Dollar Spent" fld="18" subtotal="average" baseField="3" baseItem="0"/>
  </dataFields>
  <formats count="3">
    <format dxfId="13">
      <pivotArea dataOnly="0" labelOnly="1" outline="0" axis="axisValues" fieldPosition="0"/>
    </format>
    <format dxfId="12">
      <pivotArea collapsedLevelsAreSubtotals="1" fieldPosition="0">
        <references count="1">
          <reference field="3" count="0"/>
        </references>
      </pivotArea>
    </format>
    <format dxfId="11">
      <pivotArea grandRow="1" outline="0" collapsedLevelsAreSubtotals="1" fieldPosition="0"/>
    </format>
  </formats>
  <conditionalFormats count="2">
    <conditionalFormat scope="data" priority="1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scope="data" priority="2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2DD5E3-8588-4BD4-816B-A9A8FCD154E1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C11" firstHeaderRow="0" firstDataRow="1" firstDataCol="1"/>
  <pivotFields count="31">
    <pivotField axis="axisRow" showAll="0">
      <items count="9">
        <item x="2"/>
        <item x="4"/>
        <item x="1"/>
        <item x="6"/>
        <item x="3"/>
        <item x="5"/>
        <item x="0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ost per Booking" fld="23" subtotal="average" baseField="0" baseItem="0"/>
    <dataField name="Average of Revenue per Booking" fld="29" subtotal="average" baseField="0" baseItem="0"/>
  </dataFields>
  <formats count="1">
    <format dxfId="10">
      <pivotArea outline="0" collapsedLevelsAreSubtotals="1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BE1E0D-7B6C-4639-B966-1E565597F78E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8" firstHeaderRow="0" firstDataRow="1" firstDataCol="1"/>
  <pivotFields count="31">
    <pivotField showAll="0"/>
    <pivotField showAll="0"/>
    <pivotField showAll="0"/>
    <pivotField axis="axisRow" showAll="0">
      <items count="26">
        <item x="2"/>
        <item x="6"/>
        <item x="3"/>
        <item x="21"/>
        <item x="18"/>
        <item x="20"/>
        <item x="19"/>
        <item x="10"/>
        <item x="15"/>
        <item x="23"/>
        <item x="1"/>
        <item x="9"/>
        <item x="11"/>
        <item x="17"/>
        <item x="8"/>
        <item x="7"/>
        <item x="14"/>
        <item x="5"/>
        <item x="16"/>
        <item x="13"/>
        <item x="22"/>
        <item x="12"/>
        <item x="4"/>
        <item x="0"/>
        <item h="1" x="24"/>
        <item t="default"/>
      </items>
    </pivotField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1">
    <field x="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 of Impressions" fld="10" baseField="0" baseItem="0"/>
    <dataField name="Sum of Clicks" fld="7" baseField="0" baseItem="0"/>
    <dataField name="Sum of Total Cost" fld="16" baseField="0" baseItem="0" numFmtId="164"/>
    <dataField name="Sum of Net Revenue (Profit)" fld="17" baseField="0" baseItem="0" numFmtId="164"/>
    <dataField name="Sum of Total Volume of Bookings" fld="19" baseField="3" baseItem="0"/>
    <dataField name="Average of Cost per Click" fld="30" subtotal="average" baseField="3" baseItem="0" numFmtId="164"/>
    <dataField name="Sum of Trans. Conv. %" fld="13" baseField="0" baseItem="0" numFmtId="10"/>
    <dataField name="Sum of Total Revenue" fld="15" baseField="0" baseItem="0" numFmtId="164"/>
  </dataFields>
  <formats count="4">
    <format dxfId="9">
      <pivotArea outline="0" collapsedLevelsAreSubtotals="1" fieldPosition="0">
        <references count="1">
          <reference field="4294967294" count="2" selected="0">
            <x v="2"/>
            <x v="3"/>
          </reference>
        </references>
      </pivotArea>
    </format>
    <format dxfId="8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7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32D4D-350E-461A-96C2-093BD94A8651}">
  <dimension ref="A1:AC4512"/>
  <sheetViews>
    <sheetView topLeftCell="G1" workbookViewId="0">
      <selection sqref="A1:F17"/>
    </sheetView>
  </sheetViews>
  <sheetFormatPr defaultColWidth="8.26171875" defaultRowHeight="14.4" x14ac:dyDescent="0.55000000000000004"/>
  <cols>
    <col min="1" max="1" width="10.9453125" bestFit="1" customWidth="1"/>
    <col min="2" max="2" width="13.9453125" bestFit="1" customWidth="1"/>
    <col min="3" max="3" width="17.3125" bestFit="1" customWidth="1"/>
    <col min="4" max="4" width="44.7890625" bestFit="1" customWidth="1"/>
    <col min="5" max="5" width="10.41796875" bestFit="1" customWidth="1"/>
    <col min="6" max="6" width="32.47265625" bestFit="1" customWidth="1"/>
    <col min="7" max="7" width="29.89453125" bestFit="1" customWidth="1"/>
    <col min="8" max="8" width="15.9453125" bestFit="1" customWidth="1"/>
    <col min="9" max="9" width="21.3671875" bestFit="1" customWidth="1"/>
    <col min="10" max="10" width="13" bestFit="1" customWidth="1"/>
    <col min="11" max="11" width="9.89453125" bestFit="1" customWidth="1"/>
    <col min="12" max="12" width="16.3671875" bestFit="1" customWidth="1"/>
    <col min="13" max="13" width="6.20703125" bestFit="1" customWidth="1"/>
    <col min="14" max="14" width="12.578125" bestFit="1" customWidth="1"/>
    <col min="15" max="15" width="17.05078125" bestFit="1" customWidth="1"/>
    <col min="16" max="16" width="10.9453125" bestFit="1" customWidth="1"/>
    <col min="17" max="17" width="18" bestFit="1" customWidth="1"/>
    <col min="18" max="18" width="8.7890625" bestFit="1" customWidth="1"/>
    <col min="19" max="19" width="13.9453125" bestFit="1" customWidth="1"/>
    <col min="20" max="20" width="15.83984375" bestFit="1" customWidth="1"/>
    <col min="21" max="21" width="10.578125" bestFit="1" customWidth="1"/>
    <col min="22" max="22" width="9.62890625" bestFit="1" customWidth="1"/>
    <col min="23" max="23" width="11.5234375" bestFit="1" customWidth="1"/>
    <col min="24" max="24" width="12.05078125" style="8" bestFit="1" customWidth="1"/>
    <col min="25" max="25" width="11.62890625" bestFit="1" customWidth="1"/>
    <col min="26" max="26" width="12.47265625" style="9" bestFit="1" customWidth="1"/>
    <col min="27" max="27" width="11.20703125" customWidth="1"/>
    <col min="257" max="257" width="10.9453125" bestFit="1" customWidth="1"/>
    <col min="258" max="258" width="13.9453125" bestFit="1" customWidth="1"/>
    <col min="259" max="259" width="17.3125" bestFit="1" customWidth="1"/>
    <col min="260" max="260" width="44.7890625" bestFit="1" customWidth="1"/>
    <col min="261" max="261" width="10.41796875" bestFit="1" customWidth="1"/>
    <col min="262" max="262" width="32.47265625" bestFit="1" customWidth="1"/>
    <col min="263" max="263" width="29.89453125" bestFit="1" customWidth="1"/>
    <col min="264" max="264" width="15.9453125" bestFit="1" customWidth="1"/>
    <col min="265" max="265" width="21.3671875" bestFit="1" customWidth="1"/>
    <col min="266" max="266" width="13" bestFit="1" customWidth="1"/>
    <col min="267" max="267" width="9.89453125" bestFit="1" customWidth="1"/>
    <col min="268" max="268" width="16.3671875" bestFit="1" customWidth="1"/>
    <col min="269" max="269" width="6.20703125" bestFit="1" customWidth="1"/>
    <col min="270" max="270" width="12.578125" bestFit="1" customWidth="1"/>
    <col min="271" max="271" width="17.05078125" bestFit="1" customWidth="1"/>
    <col min="272" max="272" width="10.9453125" bestFit="1" customWidth="1"/>
    <col min="273" max="273" width="18" bestFit="1" customWidth="1"/>
    <col min="274" max="274" width="8.7890625" bestFit="1" customWidth="1"/>
    <col min="275" max="275" width="13.9453125" bestFit="1" customWidth="1"/>
    <col min="276" max="276" width="15.83984375" bestFit="1" customWidth="1"/>
    <col min="277" max="277" width="10.578125" bestFit="1" customWidth="1"/>
    <col min="278" max="278" width="9.62890625" bestFit="1" customWidth="1"/>
    <col min="279" max="279" width="11.5234375" bestFit="1" customWidth="1"/>
    <col min="280" max="280" width="12.05078125" bestFit="1" customWidth="1"/>
    <col min="281" max="281" width="11.62890625" bestFit="1" customWidth="1"/>
    <col min="282" max="282" width="12.47265625" bestFit="1" customWidth="1"/>
    <col min="283" max="283" width="11.20703125" customWidth="1"/>
    <col min="513" max="513" width="10.9453125" bestFit="1" customWidth="1"/>
    <col min="514" max="514" width="13.9453125" bestFit="1" customWidth="1"/>
    <col min="515" max="515" width="17.3125" bestFit="1" customWidth="1"/>
    <col min="516" max="516" width="44.7890625" bestFit="1" customWidth="1"/>
    <col min="517" max="517" width="10.41796875" bestFit="1" customWidth="1"/>
    <col min="518" max="518" width="32.47265625" bestFit="1" customWidth="1"/>
    <col min="519" max="519" width="29.89453125" bestFit="1" customWidth="1"/>
    <col min="520" max="520" width="15.9453125" bestFit="1" customWidth="1"/>
    <col min="521" max="521" width="21.3671875" bestFit="1" customWidth="1"/>
    <col min="522" max="522" width="13" bestFit="1" customWidth="1"/>
    <col min="523" max="523" width="9.89453125" bestFit="1" customWidth="1"/>
    <col min="524" max="524" width="16.3671875" bestFit="1" customWidth="1"/>
    <col min="525" max="525" width="6.20703125" bestFit="1" customWidth="1"/>
    <col min="526" max="526" width="12.578125" bestFit="1" customWidth="1"/>
    <col min="527" max="527" width="17.05078125" bestFit="1" customWidth="1"/>
    <col min="528" max="528" width="10.9453125" bestFit="1" customWidth="1"/>
    <col min="529" max="529" width="18" bestFit="1" customWidth="1"/>
    <col min="530" max="530" width="8.7890625" bestFit="1" customWidth="1"/>
    <col min="531" max="531" width="13.9453125" bestFit="1" customWidth="1"/>
    <col min="532" max="532" width="15.83984375" bestFit="1" customWidth="1"/>
    <col min="533" max="533" width="10.578125" bestFit="1" customWidth="1"/>
    <col min="534" max="534" width="9.62890625" bestFit="1" customWidth="1"/>
    <col min="535" max="535" width="11.5234375" bestFit="1" customWidth="1"/>
    <col min="536" max="536" width="12.05078125" bestFit="1" customWidth="1"/>
    <col min="537" max="537" width="11.62890625" bestFit="1" customWidth="1"/>
    <col min="538" max="538" width="12.47265625" bestFit="1" customWidth="1"/>
    <col min="539" max="539" width="11.20703125" customWidth="1"/>
    <col min="769" max="769" width="10.9453125" bestFit="1" customWidth="1"/>
    <col min="770" max="770" width="13.9453125" bestFit="1" customWidth="1"/>
    <col min="771" max="771" width="17.3125" bestFit="1" customWidth="1"/>
    <col min="772" max="772" width="44.7890625" bestFit="1" customWidth="1"/>
    <col min="773" max="773" width="10.41796875" bestFit="1" customWidth="1"/>
    <col min="774" max="774" width="32.47265625" bestFit="1" customWidth="1"/>
    <col min="775" max="775" width="29.89453125" bestFit="1" customWidth="1"/>
    <col min="776" max="776" width="15.9453125" bestFit="1" customWidth="1"/>
    <col min="777" max="777" width="21.3671875" bestFit="1" customWidth="1"/>
    <col min="778" max="778" width="13" bestFit="1" customWidth="1"/>
    <col min="779" max="779" width="9.89453125" bestFit="1" customWidth="1"/>
    <col min="780" max="780" width="16.3671875" bestFit="1" customWidth="1"/>
    <col min="781" max="781" width="6.20703125" bestFit="1" customWidth="1"/>
    <col min="782" max="782" width="12.578125" bestFit="1" customWidth="1"/>
    <col min="783" max="783" width="17.05078125" bestFit="1" customWidth="1"/>
    <col min="784" max="784" width="10.9453125" bestFit="1" customWidth="1"/>
    <col min="785" max="785" width="18" bestFit="1" customWidth="1"/>
    <col min="786" max="786" width="8.7890625" bestFit="1" customWidth="1"/>
    <col min="787" max="787" width="13.9453125" bestFit="1" customWidth="1"/>
    <col min="788" max="788" width="15.83984375" bestFit="1" customWidth="1"/>
    <col min="789" max="789" width="10.578125" bestFit="1" customWidth="1"/>
    <col min="790" max="790" width="9.62890625" bestFit="1" customWidth="1"/>
    <col min="791" max="791" width="11.5234375" bestFit="1" customWidth="1"/>
    <col min="792" max="792" width="12.05078125" bestFit="1" customWidth="1"/>
    <col min="793" max="793" width="11.62890625" bestFit="1" customWidth="1"/>
    <col min="794" max="794" width="12.47265625" bestFit="1" customWidth="1"/>
    <col min="795" max="795" width="11.20703125" customWidth="1"/>
    <col min="1025" max="1025" width="10.9453125" bestFit="1" customWidth="1"/>
    <col min="1026" max="1026" width="13.9453125" bestFit="1" customWidth="1"/>
    <col min="1027" max="1027" width="17.3125" bestFit="1" customWidth="1"/>
    <col min="1028" max="1028" width="44.7890625" bestFit="1" customWidth="1"/>
    <col min="1029" max="1029" width="10.41796875" bestFit="1" customWidth="1"/>
    <col min="1030" max="1030" width="32.47265625" bestFit="1" customWidth="1"/>
    <col min="1031" max="1031" width="29.89453125" bestFit="1" customWidth="1"/>
    <col min="1032" max="1032" width="15.9453125" bestFit="1" customWidth="1"/>
    <col min="1033" max="1033" width="21.3671875" bestFit="1" customWidth="1"/>
    <col min="1034" max="1034" width="13" bestFit="1" customWidth="1"/>
    <col min="1035" max="1035" width="9.89453125" bestFit="1" customWidth="1"/>
    <col min="1036" max="1036" width="16.3671875" bestFit="1" customWidth="1"/>
    <col min="1037" max="1037" width="6.20703125" bestFit="1" customWidth="1"/>
    <col min="1038" max="1038" width="12.578125" bestFit="1" customWidth="1"/>
    <col min="1039" max="1039" width="17.05078125" bestFit="1" customWidth="1"/>
    <col min="1040" max="1040" width="10.9453125" bestFit="1" customWidth="1"/>
    <col min="1041" max="1041" width="18" bestFit="1" customWidth="1"/>
    <col min="1042" max="1042" width="8.7890625" bestFit="1" customWidth="1"/>
    <col min="1043" max="1043" width="13.9453125" bestFit="1" customWidth="1"/>
    <col min="1044" max="1044" width="15.83984375" bestFit="1" customWidth="1"/>
    <col min="1045" max="1045" width="10.578125" bestFit="1" customWidth="1"/>
    <col min="1046" max="1046" width="9.62890625" bestFit="1" customWidth="1"/>
    <col min="1047" max="1047" width="11.5234375" bestFit="1" customWidth="1"/>
    <col min="1048" max="1048" width="12.05078125" bestFit="1" customWidth="1"/>
    <col min="1049" max="1049" width="11.62890625" bestFit="1" customWidth="1"/>
    <col min="1050" max="1050" width="12.47265625" bestFit="1" customWidth="1"/>
    <col min="1051" max="1051" width="11.20703125" customWidth="1"/>
    <col min="1281" max="1281" width="10.9453125" bestFit="1" customWidth="1"/>
    <col min="1282" max="1282" width="13.9453125" bestFit="1" customWidth="1"/>
    <col min="1283" max="1283" width="17.3125" bestFit="1" customWidth="1"/>
    <col min="1284" max="1284" width="44.7890625" bestFit="1" customWidth="1"/>
    <col min="1285" max="1285" width="10.41796875" bestFit="1" customWidth="1"/>
    <col min="1286" max="1286" width="32.47265625" bestFit="1" customWidth="1"/>
    <col min="1287" max="1287" width="29.89453125" bestFit="1" customWidth="1"/>
    <col min="1288" max="1288" width="15.9453125" bestFit="1" customWidth="1"/>
    <col min="1289" max="1289" width="21.3671875" bestFit="1" customWidth="1"/>
    <col min="1290" max="1290" width="13" bestFit="1" customWidth="1"/>
    <col min="1291" max="1291" width="9.89453125" bestFit="1" customWidth="1"/>
    <col min="1292" max="1292" width="16.3671875" bestFit="1" customWidth="1"/>
    <col min="1293" max="1293" width="6.20703125" bestFit="1" customWidth="1"/>
    <col min="1294" max="1294" width="12.578125" bestFit="1" customWidth="1"/>
    <col min="1295" max="1295" width="17.05078125" bestFit="1" customWidth="1"/>
    <col min="1296" max="1296" width="10.9453125" bestFit="1" customWidth="1"/>
    <col min="1297" max="1297" width="18" bestFit="1" customWidth="1"/>
    <col min="1298" max="1298" width="8.7890625" bestFit="1" customWidth="1"/>
    <col min="1299" max="1299" width="13.9453125" bestFit="1" customWidth="1"/>
    <col min="1300" max="1300" width="15.83984375" bestFit="1" customWidth="1"/>
    <col min="1301" max="1301" width="10.578125" bestFit="1" customWidth="1"/>
    <col min="1302" max="1302" width="9.62890625" bestFit="1" customWidth="1"/>
    <col min="1303" max="1303" width="11.5234375" bestFit="1" customWidth="1"/>
    <col min="1304" max="1304" width="12.05078125" bestFit="1" customWidth="1"/>
    <col min="1305" max="1305" width="11.62890625" bestFit="1" customWidth="1"/>
    <col min="1306" max="1306" width="12.47265625" bestFit="1" customWidth="1"/>
    <col min="1307" max="1307" width="11.20703125" customWidth="1"/>
    <col min="1537" max="1537" width="10.9453125" bestFit="1" customWidth="1"/>
    <col min="1538" max="1538" width="13.9453125" bestFit="1" customWidth="1"/>
    <col min="1539" max="1539" width="17.3125" bestFit="1" customWidth="1"/>
    <col min="1540" max="1540" width="44.7890625" bestFit="1" customWidth="1"/>
    <col min="1541" max="1541" width="10.41796875" bestFit="1" customWidth="1"/>
    <col min="1542" max="1542" width="32.47265625" bestFit="1" customWidth="1"/>
    <col min="1543" max="1543" width="29.89453125" bestFit="1" customWidth="1"/>
    <col min="1544" max="1544" width="15.9453125" bestFit="1" customWidth="1"/>
    <col min="1545" max="1545" width="21.3671875" bestFit="1" customWidth="1"/>
    <col min="1546" max="1546" width="13" bestFit="1" customWidth="1"/>
    <col min="1547" max="1547" width="9.89453125" bestFit="1" customWidth="1"/>
    <col min="1548" max="1548" width="16.3671875" bestFit="1" customWidth="1"/>
    <col min="1549" max="1549" width="6.20703125" bestFit="1" customWidth="1"/>
    <col min="1550" max="1550" width="12.578125" bestFit="1" customWidth="1"/>
    <col min="1551" max="1551" width="17.05078125" bestFit="1" customWidth="1"/>
    <col min="1552" max="1552" width="10.9453125" bestFit="1" customWidth="1"/>
    <col min="1553" max="1553" width="18" bestFit="1" customWidth="1"/>
    <col min="1554" max="1554" width="8.7890625" bestFit="1" customWidth="1"/>
    <col min="1555" max="1555" width="13.9453125" bestFit="1" customWidth="1"/>
    <col min="1556" max="1556" width="15.83984375" bestFit="1" customWidth="1"/>
    <col min="1557" max="1557" width="10.578125" bestFit="1" customWidth="1"/>
    <col min="1558" max="1558" width="9.62890625" bestFit="1" customWidth="1"/>
    <col min="1559" max="1559" width="11.5234375" bestFit="1" customWidth="1"/>
    <col min="1560" max="1560" width="12.05078125" bestFit="1" customWidth="1"/>
    <col min="1561" max="1561" width="11.62890625" bestFit="1" customWidth="1"/>
    <col min="1562" max="1562" width="12.47265625" bestFit="1" customWidth="1"/>
    <col min="1563" max="1563" width="11.20703125" customWidth="1"/>
    <col min="1793" max="1793" width="10.9453125" bestFit="1" customWidth="1"/>
    <col min="1794" max="1794" width="13.9453125" bestFit="1" customWidth="1"/>
    <col min="1795" max="1795" width="17.3125" bestFit="1" customWidth="1"/>
    <col min="1796" max="1796" width="44.7890625" bestFit="1" customWidth="1"/>
    <col min="1797" max="1797" width="10.41796875" bestFit="1" customWidth="1"/>
    <col min="1798" max="1798" width="32.47265625" bestFit="1" customWidth="1"/>
    <col min="1799" max="1799" width="29.89453125" bestFit="1" customWidth="1"/>
    <col min="1800" max="1800" width="15.9453125" bestFit="1" customWidth="1"/>
    <col min="1801" max="1801" width="21.3671875" bestFit="1" customWidth="1"/>
    <col min="1802" max="1802" width="13" bestFit="1" customWidth="1"/>
    <col min="1803" max="1803" width="9.89453125" bestFit="1" customWidth="1"/>
    <col min="1804" max="1804" width="16.3671875" bestFit="1" customWidth="1"/>
    <col min="1805" max="1805" width="6.20703125" bestFit="1" customWidth="1"/>
    <col min="1806" max="1806" width="12.578125" bestFit="1" customWidth="1"/>
    <col min="1807" max="1807" width="17.05078125" bestFit="1" customWidth="1"/>
    <col min="1808" max="1808" width="10.9453125" bestFit="1" customWidth="1"/>
    <col min="1809" max="1809" width="18" bestFit="1" customWidth="1"/>
    <col min="1810" max="1810" width="8.7890625" bestFit="1" customWidth="1"/>
    <col min="1811" max="1811" width="13.9453125" bestFit="1" customWidth="1"/>
    <col min="1812" max="1812" width="15.83984375" bestFit="1" customWidth="1"/>
    <col min="1813" max="1813" width="10.578125" bestFit="1" customWidth="1"/>
    <col min="1814" max="1814" width="9.62890625" bestFit="1" customWidth="1"/>
    <col min="1815" max="1815" width="11.5234375" bestFit="1" customWidth="1"/>
    <col min="1816" max="1816" width="12.05078125" bestFit="1" customWidth="1"/>
    <col min="1817" max="1817" width="11.62890625" bestFit="1" customWidth="1"/>
    <col min="1818" max="1818" width="12.47265625" bestFit="1" customWidth="1"/>
    <col min="1819" max="1819" width="11.20703125" customWidth="1"/>
    <col min="2049" max="2049" width="10.9453125" bestFit="1" customWidth="1"/>
    <col min="2050" max="2050" width="13.9453125" bestFit="1" customWidth="1"/>
    <col min="2051" max="2051" width="17.3125" bestFit="1" customWidth="1"/>
    <col min="2052" max="2052" width="44.7890625" bestFit="1" customWidth="1"/>
    <col min="2053" max="2053" width="10.41796875" bestFit="1" customWidth="1"/>
    <col min="2054" max="2054" width="32.47265625" bestFit="1" customWidth="1"/>
    <col min="2055" max="2055" width="29.89453125" bestFit="1" customWidth="1"/>
    <col min="2056" max="2056" width="15.9453125" bestFit="1" customWidth="1"/>
    <col min="2057" max="2057" width="21.3671875" bestFit="1" customWidth="1"/>
    <col min="2058" max="2058" width="13" bestFit="1" customWidth="1"/>
    <col min="2059" max="2059" width="9.89453125" bestFit="1" customWidth="1"/>
    <col min="2060" max="2060" width="16.3671875" bestFit="1" customWidth="1"/>
    <col min="2061" max="2061" width="6.20703125" bestFit="1" customWidth="1"/>
    <col min="2062" max="2062" width="12.578125" bestFit="1" customWidth="1"/>
    <col min="2063" max="2063" width="17.05078125" bestFit="1" customWidth="1"/>
    <col min="2064" max="2064" width="10.9453125" bestFit="1" customWidth="1"/>
    <col min="2065" max="2065" width="18" bestFit="1" customWidth="1"/>
    <col min="2066" max="2066" width="8.7890625" bestFit="1" customWidth="1"/>
    <col min="2067" max="2067" width="13.9453125" bestFit="1" customWidth="1"/>
    <col min="2068" max="2068" width="15.83984375" bestFit="1" customWidth="1"/>
    <col min="2069" max="2069" width="10.578125" bestFit="1" customWidth="1"/>
    <col min="2070" max="2070" width="9.62890625" bestFit="1" customWidth="1"/>
    <col min="2071" max="2071" width="11.5234375" bestFit="1" customWidth="1"/>
    <col min="2072" max="2072" width="12.05078125" bestFit="1" customWidth="1"/>
    <col min="2073" max="2073" width="11.62890625" bestFit="1" customWidth="1"/>
    <col min="2074" max="2074" width="12.47265625" bestFit="1" customWidth="1"/>
    <col min="2075" max="2075" width="11.20703125" customWidth="1"/>
    <col min="2305" max="2305" width="10.9453125" bestFit="1" customWidth="1"/>
    <col min="2306" max="2306" width="13.9453125" bestFit="1" customWidth="1"/>
    <col min="2307" max="2307" width="17.3125" bestFit="1" customWidth="1"/>
    <col min="2308" max="2308" width="44.7890625" bestFit="1" customWidth="1"/>
    <col min="2309" max="2309" width="10.41796875" bestFit="1" customWidth="1"/>
    <col min="2310" max="2310" width="32.47265625" bestFit="1" customWidth="1"/>
    <col min="2311" max="2311" width="29.89453125" bestFit="1" customWidth="1"/>
    <col min="2312" max="2312" width="15.9453125" bestFit="1" customWidth="1"/>
    <col min="2313" max="2313" width="21.3671875" bestFit="1" customWidth="1"/>
    <col min="2314" max="2314" width="13" bestFit="1" customWidth="1"/>
    <col min="2315" max="2315" width="9.89453125" bestFit="1" customWidth="1"/>
    <col min="2316" max="2316" width="16.3671875" bestFit="1" customWidth="1"/>
    <col min="2317" max="2317" width="6.20703125" bestFit="1" customWidth="1"/>
    <col min="2318" max="2318" width="12.578125" bestFit="1" customWidth="1"/>
    <col min="2319" max="2319" width="17.05078125" bestFit="1" customWidth="1"/>
    <col min="2320" max="2320" width="10.9453125" bestFit="1" customWidth="1"/>
    <col min="2321" max="2321" width="18" bestFit="1" customWidth="1"/>
    <col min="2322" max="2322" width="8.7890625" bestFit="1" customWidth="1"/>
    <col min="2323" max="2323" width="13.9453125" bestFit="1" customWidth="1"/>
    <col min="2324" max="2324" width="15.83984375" bestFit="1" customWidth="1"/>
    <col min="2325" max="2325" width="10.578125" bestFit="1" customWidth="1"/>
    <col min="2326" max="2326" width="9.62890625" bestFit="1" customWidth="1"/>
    <col min="2327" max="2327" width="11.5234375" bestFit="1" customWidth="1"/>
    <col min="2328" max="2328" width="12.05078125" bestFit="1" customWidth="1"/>
    <col min="2329" max="2329" width="11.62890625" bestFit="1" customWidth="1"/>
    <col min="2330" max="2330" width="12.47265625" bestFit="1" customWidth="1"/>
    <col min="2331" max="2331" width="11.20703125" customWidth="1"/>
    <col min="2561" max="2561" width="10.9453125" bestFit="1" customWidth="1"/>
    <col min="2562" max="2562" width="13.9453125" bestFit="1" customWidth="1"/>
    <col min="2563" max="2563" width="17.3125" bestFit="1" customWidth="1"/>
    <col min="2564" max="2564" width="44.7890625" bestFit="1" customWidth="1"/>
    <col min="2565" max="2565" width="10.41796875" bestFit="1" customWidth="1"/>
    <col min="2566" max="2566" width="32.47265625" bestFit="1" customWidth="1"/>
    <col min="2567" max="2567" width="29.89453125" bestFit="1" customWidth="1"/>
    <col min="2568" max="2568" width="15.9453125" bestFit="1" customWidth="1"/>
    <col min="2569" max="2569" width="21.3671875" bestFit="1" customWidth="1"/>
    <col min="2570" max="2570" width="13" bestFit="1" customWidth="1"/>
    <col min="2571" max="2571" width="9.89453125" bestFit="1" customWidth="1"/>
    <col min="2572" max="2572" width="16.3671875" bestFit="1" customWidth="1"/>
    <col min="2573" max="2573" width="6.20703125" bestFit="1" customWidth="1"/>
    <col min="2574" max="2574" width="12.578125" bestFit="1" customWidth="1"/>
    <col min="2575" max="2575" width="17.05078125" bestFit="1" customWidth="1"/>
    <col min="2576" max="2576" width="10.9453125" bestFit="1" customWidth="1"/>
    <col min="2577" max="2577" width="18" bestFit="1" customWidth="1"/>
    <col min="2578" max="2578" width="8.7890625" bestFit="1" customWidth="1"/>
    <col min="2579" max="2579" width="13.9453125" bestFit="1" customWidth="1"/>
    <col min="2580" max="2580" width="15.83984375" bestFit="1" customWidth="1"/>
    <col min="2581" max="2581" width="10.578125" bestFit="1" customWidth="1"/>
    <col min="2582" max="2582" width="9.62890625" bestFit="1" customWidth="1"/>
    <col min="2583" max="2583" width="11.5234375" bestFit="1" customWidth="1"/>
    <col min="2584" max="2584" width="12.05078125" bestFit="1" customWidth="1"/>
    <col min="2585" max="2585" width="11.62890625" bestFit="1" customWidth="1"/>
    <col min="2586" max="2586" width="12.47265625" bestFit="1" customWidth="1"/>
    <col min="2587" max="2587" width="11.20703125" customWidth="1"/>
    <col min="2817" max="2817" width="10.9453125" bestFit="1" customWidth="1"/>
    <col min="2818" max="2818" width="13.9453125" bestFit="1" customWidth="1"/>
    <col min="2819" max="2819" width="17.3125" bestFit="1" customWidth="1"/>
    <col min="2820" max="2820" width="44.7890625" bestFit="1" customWidth="1"/>
    <col min="2821" max="2821" width="10.41796875" bestFit="1" customWidth="1"/>
    <col min="2822" max="2822" width="32.47265625" bestFit="1" customWidth="1"/>
    <col min="2823" max="2823" width="29.89453125" bestFit="1" customWidth="1"/>
    <col min="2824" max="2824" width="15.9453125" bestFit="1" customWidth="1"/>
    <col min="2825" max="2825" width="21.3671875" bestFit="1" customWidth="1"/>
    <col min="2826" max="2826" width="13" bestFit="1" customWidth="1"/>
    <col min="2827" max="2827" width="9.89453125" bestFit="1" customWidth="1"/>
    <col min="2828" max="2828" width="16.3671875" bestFit="1" customWidth="1"/>
    <col min="2829" max="2829" width="6.20703125" bestFit="1" customWidth="1"/>
    <col min="2830" max="2830" width="12.578125" bestFit="1" customWidth="1"/>
    <col min="2831" max="2831" width="17.05078125" bestFit="1" customWidth="1"/>
    <col min="2832" max="2832" width="10.9453125" bestFit="1" customWidth="1"/>
    <col min="2833" max="2833" width="18" bestFit="1" customWidth="1"/>
    <col min="2834" max="2834" width="8.7890625" bestFit="1" customWidth="1"/>
    <col min="2835" max="2835" width="13.9453125" bestFit="1" customWidth="1"/>
    <col min="2836" max="2836" width="15.83984375" bestFit="1" customWidth="1"/>
    <col min="2837" max="2837" width="10.578125" bestFit="1" customWidth="1"/>
    <col min="2838" max="2838" width="9.62890625" bestFit="1" customWidth="1"/>
    <col min="2839" max="2839" width="11.5234375" bestFit="1" customWidth="1"/>
    <col min="2840" max="2840" width="12.05078125" bestFit="1" customWidth="1"/>
    <col min="2841" max="2841" width="11.62890625" bestFit="1" customWidth="1"/>
    <col min="2842" max="2842" width="12.47265625" bestFit="1" customWidth="1"/>
    <col min="2843" max="2843" width="11.20703125" customWidth="1"/>
    <col min="3073" max="3073" width="10.9453125" bestFit="1" customWidth="1"/>
    <col min="3074" max="3074" width="13.9453125" bestFit="1" customWidth="1"/>
    <col min="3075" max="3075" width="17.3125" bestFit="1" customWidth="1"/>
    <col min="3076" max="3076" width="44.7890625" bestFit="1" customWidth="1"/>
    <col min="3077" max="3077" width="10.41796875" bestFit="1" customWidth="1"/>
    <col min="3078" max="3078" width="32.47265625" bestFit="1" customWidth="1"/>
    <col min="3079" max="3079" width="29.89453125" bestFit="1" customWidth="1"/>
    <col min="3080" max="3080" width="15.9453125" bestFit="1" customWidth="1"/>
    <col min="3081" max="3081" width="21.3671875" bestFit="1" customWidth="1"/>
    <col min="3082" max="3082" width="13" bestFit="1" customWidth="1"/>
    <col min="3083" max="3083" width="9.89453125" bestFit="1" customWidth="1"/>
    <col min="3084" max="3084" width="16.3671875" bestFit="1" customWidth="1"/>
    <col min="3085" max="3085" width="6.20703125" bestFit="1" customWidth="1"/>
    <col min="3086" max="3086" width="12.578125" bestFit="1" customWidth="1"/>
    <col min="3087" max="3087" width="17.05078125" bestFit="1" customWidth="1"/>
    <col min="3088" max="3088" width="10.9453125" bestFit="1" customWidth="1"/>
    <col min="3089" max="3089" width="18" bestFit="1" customWidth="1"/>
    <col min="3090" max="3090" width="8.7890625" bestFit="1" customWidth="1"/>
    <col min="3091" max="3091" width="13.9453125" bestFit="1" customWidth="1"/>
    <col min="3092" max="3092" width="15.83984375" bestFit="1" customWidth="1"/>
    <col min="3093" max="3093" width="10.578125" bestFit="1" customWidth="1"/>
    <col min="3094" max="3094" width="9.62890625" bestFit="1" customWidth="1"/>
    <col min="3095" max="3095" width="11.5234375" bestFit="1" customWidth="1"/>
    <col min="3096" max="3096" width="12.05078125" bestFit="1" customWidth="1"/>
    <col min="3097" max="3097" width="11.62890625" bestFit="1" customWidth="1"/>
    <col min="3098" max="3098" width="12.47265625" bestFit="1" customWidth="1"/>
    <col min="3099" max="3099" width="11.20703125" customWidth="1"/>
    <col min="3329" max="3329" width="10.9453125" bestFit="1" customWidth="1"/>
    <col min="3330" max="3330" width="13.9453125" bestFit="1" customWidth="1"/>
    <col min="3331" max="3331" width="17.3125" bestFit="1" customWidth="1"/>
    <col min="3332" max="3332" width="44.7890625" bestFit="1" customWidth="1"/>
    <col min="3333" max="3333" width="10.41796875" bestFit="1" customWidth="1"/>
    <col min="3334" max="3334" width="32.47265625" bestFit="1" customWidth="1"/>
    <col min="3335" max="3335" width="29.89453125" bestFit="1" customWidth="1"/>
    <col min="3336" max="3336" width="15.9453125" bestFit="1" customWidth="1"/>
    <col min="3337" max="3337" width="21.3671875" bestFit="1" customWidth="1"/>
    <col min="3338" max="3338" width="13" bestFit="1" customWidth="1"/>
    <col min="3339" max="3339" width="9.89453125" bestFit="1" customWidth="1"/>
    <col min="3340" max="3340" width="16.3671875" bestFit="1" customWidth="1"/>
    <col min="3341" max="3341" width="6.20703125" bestFit="1" customWidth="1"/>
    <col min="3342" max="3342" width="12.578125" bestFit="1" customWidth="1"/>
    <col min="3343" max="3343" width="17.05078125" bestFit="1" customWidth="1"/>
    <col min="3344" max="3344" width="10.9453125" bestFit="1" customWidth="1"/>
    <col min="3345" max="3345" width="18" bestFit="1" customWidth="1"/>
    <col min="3346" max="3346" width="8.7890625" bestFit="1" customWidth="1"/>
    <col min="3347" max="3347" width="13.9453125" bestFit="1" customWidth="1"/>
    <col min="3348" max="3348" width="15.83984375" bestFit="1" customWidth="1"/>
    <col min="3349" max="3349" width="10.578125" bestFit="1" customWidth="1"/>
    <col min="3350" max="3350" width="9.62890625" bestFit="1" customWidth="1"/>
    <col min="3351" max="3351" width="11.5234375" bestFit="1" customWidth="1"/>
    <col min="3352" max="3352" width="12.05078125" bestFit="1" customWidth="1"/>
    <col min="3353" max="3353" width="11.62890625" bestFit="1" customWidth="1"/>
    <col min="3354" max="3354" width="12.47265625" bestFit="1" customWidth="1"/>
    <col min="3355" max="3355" width="11.20703125" customWidth="1"/>
    <col min="3585" max="3585" width="10.9453125" bestFit="1" customWidth="1"/>
    <col min="3586" max="3586" width="13.9453125" bestFit="1" customWidth="1"/>
    <col min="3587" max="3587" width="17.3125" bestFit="1" customWidth="1"/>
    <col min="3588" max="3588" width="44.7890625" bestFit="1" customWidth="1"/>
    <col min="3589" max="3589" width="10.41796875" bestFit="1" customWidth="1"/>
    <col min="3590" max="3590" width="32.47265625" bestFit="1" customWidth="1"/>
    <col min="3591" max="3591" width="29.89453125" bestFit="1" customWidth="1"/>
    <col min="3592" max="3592" width="15.9453125" bestFit="1" customWidth="1"/>
    <col min="3593" max="3593" width="21.3671875" bestFit="1" customWidth="1"/>
    <col min="3594" max="3594" width="13" bestFit="1" customWidth="1"/>
    <col min="3595" max="3595" width="9.89453125" bestFit="1" customWidth="1"/>
    <col min="3596" max="3596" width="16.3671875" bestFit="1" customWidth="1"/>
    <col min="3597" max="3597" width="6.20703125" bestFit="1" customWidth="1"/>
    <col min="3598" max="3598" width="12.578125" bestFit="1" customWidth="1"/>
    <col min="3599" max="3599" width="17.05078125" bestFit="1" customWidth="1"/>
    <col min="3600" max="3600" width="10.9453125" bestFit="1" customWidth="1"/>
    <col min="3601" max="3601" width="18" bestFit="1" customWidth="1"/>
    <col min="3602" max="3602" width="8.7890625" bestFit="1" customWidth="1"/>
    <col min="3603" max="3603" width="13.9453125" bestFit="1" customWidth="1"/>
    <col min="3604" max="3604" width="15.83984375" bestFit="1" customWidth="1"/>
    <col min="3605" max="3605" width="10.578125" bestFit="1" customWidth="1"/>
    <col min="3606" max="3606" width="9.62890625" bestFit="1" customWidth="1"/>
    <col min="3607" max="3607" width="11.5234375" bestFit="1" customWidth="1"/>
    <col min="3608" max="3608" width="12.05078125" bestFit="1" customWidth="1"/>
    <col min="3609" max="3609" width="11.62890625" bestFit="1" customWidth="1"/>
    <col min="3610" max="3610" width="12.47265625" bestFit="1" customWidth="1"/>
    <col min="3611" max="3611" width="11.20703125" customWidth="1"/>
    <col min="3841" max="3841" width="10.9453125" bestFit="1" customWidth="1"/>
    <col min="3842" max="3842" width="13.9453125" bestFit="1" customWidth="1"/>
    <col min="3843" max="3843" width="17.3125" bestFit="1" customWidth="1"/>
    <col min="3844" max="3844" width="44.7890625" bestFit="1" customWidth="1"/>
    <col min="3845" max="3845" width="10.41796875" bestFit="1" customWidth="1"/>
    <col min="3846" max="3846" width="32.47265625" bestFit="1" customWidth="1"/>
    <col min="3847" max="3847" width="29.89453125" bestFit="1" customWidth="1"/>
    <col min="3848" max="3848" width="15.9453125" bestFit="1" customWidth="1"/>
    <col min="3849" max="3849" width="21.3671875" bestFit="1" customWidth="1"/>
    <col min="3850" max="3850" width="13" bestFit="1" customWidth="1"/>
    <col min="3851" max="3851" width="9.89453125" bestFit="1" customWidth="1"/>
    <col min="3852" max="3852" width="16.3671875" bestFit="1" customWidth="1"/>
    <col min="3853" max="3853" width="6.20703125" bestFit="1" customWidth="1"/>
    <col min="3854" max="3854" width="12.578125" bestFit="1" customWidth="1"/>
    <col min="3855" max="3855" width="17.05078125" bestFit="1" customWidth="1"/>
    <col min="3856" max="3856" width="10.9453125" bestFit="1" customWidth="1"/>
    <col min="3857" max="3857" width="18" bestFit="1" customWidth="1"/>
    <col min="3858" max="3858" width="8.7890625" bestFit="1" customWidth="1"/>
    <col min="3859" max="3859" width="13.9453125" bestFit="1" customWidth="1"/>
    <col min="3860" max="3860" width="15.83984375" bestFit="1" customWidth="1"/>
    <col min="3861" max="3861" width="10.578125" bestFit="1" customWidth="1"/>
    <col min="3862" max="3862" width="9.62890625" bestFit="1" customWidth="1"/>
    <col min="3863" max="3863" width="11.5234375" bestFit="1" customWidth="1"/>
    <col min="3864" max="3864" width="12.05078125" bestFit="1" customWidth="1"/>
    <col min="3865" max="3865" width="11.62890625" bestFit="1" customWidth="1"/>
    <col min="3866" max="3866" width="12.47265625" bestFit="1" customWidth="1"/>
    <col min="3867" max="3867" width="11.20703125" customWidth="1"/>
    <col min="4097" max="4097" width="10.9453125" bestFit="1" customWidth="1"/>
    <col min="4098" max="4098" width="13.9453125" bestFit="1" customWidth="1"/>
    <col min="4099" max="4099" width="17.3125" bestFit="1" customWidth="1"/>
    <col min="4100" max="4100" width="44.7890625" bestFit="1" customWidth="1"/>
    <col min="4101" max="4101" width="10.41796875" bestFit="1" customWidth="1"/>
    <col min="4102" max="4102" width="32.47265625" bestFit="1" customWidth="1"/>
    <col min="4103" max="4103" width="29.89453125" bestFit="1" customWidth="1"/>
    <col min="4104" max="4104" width="15.9453125" bestFit="1" customWidth="1"/>
    <col min="4105" max="4105" width="21.3671875" bestFit="1" customWidth="1"/>
    <col min="4106" max="4106" width="13" bestFit="1" customWidth="1"/>
    <col min="4107" max="4107" width="9.89453125" bestFit="1" customWidth="1"/>
    <col min="4108" max="4108" width="16.3671875" bestFit="1" customWidth="1"/>
    <col min="4109" max="4109" width="6.20703125" bestFit="1" customWidth="1"/>
    <col min="4110" max="4110" width="12.578125" bestFit="1" customWidth="1"/>
    <col min="4111" max="4111" width="17.05078125" bestFit="1" customWidth="1"/>
    <col min="4112" max="4112" width="10.9453125" bestFit="1" customWidth="1"/>
    <col min="4113" max="4113" width="18" bestFit="1" customWidth="1"/>
    <col min="4114" max="4114" width="8.7890625" bestFit="1" customWidth="1"/>
    <col min="4115" max="4115" width="13.9453125" bestFit="1" customWidth="1"/>
    <col min="4116" max="4116" width="15.83984375" bestFit="1" customWidth="1"/>
    <col min="4117" max="4117" width="10.578125" bestFit="1" customWidth="1"/>
    <col min="4118" max="4118" width="9.62890625" bestFit="1" customWidth="1"/>
    <col min="4119" max="4119" width="11.5234375" bestFit="1" customWidth="1"/>
    <col min="4120" max="4120" width="12.05078125" bestFit="1" customWidth="1"/>
    <col min="4121" max="4121" width="11.62890625" bestFit="1" customWidth="1"/>
    <col min="4122" max="4122" width="12.47265625" bestFit="1" customWidth="1"/>
    <col min="4123" max="4123" width="11.20703125" customWidth="1"/>
    <col min="4353" max="4353" width="10.9453125" bestFit="1" customWidth="1"/>
    <col min="4354" max="4354" width="13.9453125" bestFit="1" customWidth="1"/>
    <col min="4355" max="4355" width="17.3125" bestFit="1" customWidth="1"/>
    <col min="4356" max="4356" width="44.7890625" bestFit="1" customWidth="1"/>
    <col min="4357" max="4357" width="10.41796875" bestFit="1" customWidth="1"/>
    <col min="4358" max="4358" width="32.47265625" bestFit="1" customWidth="1"/>
    <col min="4359" max="4359" width="29.89453125" bestFit="1" customWidth="1"/>
    <col min="4360" max="4360" width="15.9453125" bestFit="1" customWidth="1"/>
    <col min="4361" max="4361" width="21.3671875" bestFit="1" customWidth="1"/>
    <col min="4362" max="4362" width="13" bestFit="1" customWidth="1"/>
    <col min="4363" max="4363" width="9.89453125" bestFit="1" customWidth="1"/>
    <col min="4364" max="4364" width="16.3671875" bestFit="1" customWidth="1"/>
    <col min="4365" max="4365" width="6.20703125" bestFit="1" customWidth="1"/>
    <col min="4366" max="4366" width="12.578125" bestFit="1" customWidth="1"/>
    <col min="4367" max="4367" width="17.05078125" bestFit="1" customWidth="1"/>
    <col min="4368" max="4368" width="10.9453125" bestFit="1" customWidth="1"/>
    <col min="4369" max="4369" width="18" bestFit="1" customWidth="1"/>
    <col min="4370" max="4370" width="8.7890625" bestFit="1" customWidth="1"/>
    <col min="4371" max="4371" width="13.9453125" bestFit="1" customWidth="1"/>
    <col min="4372" max="4372" width="15.83984375" bestFit="1" customWidth="1"/>
    <col min="4373" max="4373" width="10.578125" bestFit="1" customWidth="1"/>
    <col min="4374" max="4374" width="9.62890625" bestFit="1" customWidth="1"/>
    <col min="4375" max="4375" width="11.5234375" bestFit="1" customWidth="1"/>
    <col min="4376" max="4376" width="12.05078125" bestFit="1" customWidth="1"/>
    <col min="4377" max="4377" width="11.62890625" bestFit="1" customWidth="1"/>
    <col min="4378" max="4378" width="12.47265625" bestFit="1" customWidth="1"/>
    <col min="4379" max="4379" width="11.20703125" customWidth="1"/>
    <col min="4609" max="4609" width="10.9453125" bestFit="1" customWidth="1"/>
    <col min="4610" max="4610" width="13.9453125" bestFit="1" customWidth="1"/>
    <col min="4611" max="4611" width="17.3125" bestFit="1" customWidth="1"/>
    <col min="4612" max="4612" width="44.7890625" bestFit="1" customWidth="1"/>
    <col min="4613" max="4613" width="10.41796875" bestFit="1" customWidth="1"/>
    <col min="4614" max="4614" width="32.47265625" bestFit="1" customWidth="1"/>
    <col min="4615" max="4615" width="29.89453125" bestFit="1" customWidth="1"/>
    <col min="4616" max="4616" width="15.9453125" bestFit="1" customWidth="1"/>
    <col min="4617" max="4617" width="21.3671875" bestFit="1" customWidth="1"/>
    <col min="4618" max="4618" width="13" bestFit="1" customWidth="1"/>
    <col min="4619" max="4619" width="9.89453125" bestFit="1" customWidth="1"/>
    <col min="4620" max="4620" width="16.3671875" bestFit="1" customWidth="1"/>
    <col min="4621" max="4621" width="6.20703125" bestFit="1" customWidth="1"/>
    <col min="4622" max="4622" width="12.578125" bestFit="1" customWidth="1"/>
    <col min="4623" max="4623" width="17.05078125" bestFit="1" customWidth="1"/>
    <col min="4624" max="4624" width="10.9453125" bestFit="1" customWidth="1"/>
    <col min="4625" max="4625" width="18" bestFit="1" customWidth="1"/>
    <col min="4626" max="4626" width="8.7890625" bestFit="1" customWidth="1"/>
    <col min="4627" max="4627" width="13.9453125" bestFit="1" customWidth="1"/>
    <col min="4628" max="4628" width="15.83984375" bestFit="1" customWidth="1"/>
    <col min="4629" max="4629" width="10.578125" bestFit="1" customWidth="1"/>
    <col min="4630" max="4630" width="9.62890625" bestFit="1" customWidth="1"/>
    <col min="4631" max="4631" width="11.5234375" bestFit="1" customWidth="1"/>
    <col min="4632" max="4632" width="12.05078125" bestFit="1" customWidth="1"/>
    <col min="4633" max="4633" width="11.62890625" bestFit="1" customWidth="1"/>
    <col min="4634" max="4634" width="12.47265625" bestFit="1" customWidth="1"/>
    <col min="4635" max="4635" width="11.20703125" customWidth="1"/>
    <col min="4865" max="4865" width="10.9453125" bestFit="1" customWidth="1"/>
    <col min="4866" max="4866" width="13.9453125" bestFit="1" customWidth="1"/>
    <col min="4867" max="4867" width="17.3125" bestFit="1" customWidth="1"/>
    <col min="4868" max="4868" width="44.7890625" bestFit="1" customWidth="1"/>
    <col min="4869" max="4869" width="10.41796875" bestFit="1" customWidth="1"/>
    <col min="4870" max="4870" width="32.47265625" bestFit="1" customWidth="1"/>
    <col min="4871" max="4871" width="29.89453125" bestFit="1" customWidth="1"/>
    <col min="4872" max="4872" width="15.9453125" bestFit="1" customWidth="1"/>
    <col min="4873" max="4873" width="21.3671875" bestFit="1" customWidth="1"/>
    <col min="4874" max="4874" width="13" bestFit="1" customWidth="1"/>
    <col min="4875" max="4875" width="9.89453125" bestFit="1" customWidth="1"/>
    <col min="4876" max="4876" width="16.3671875" bestFit="1" customWidth="1"/>
    <col min="4877" max="4877" width="6.20703125" bestFit="1" customWidth="1"/>
    <col min="4878" max="4878" width="12.578125" bestFit="1" customWidth="1"/>
    <col min="4879" max="4879" width="17.05078125" bestFit="1" customWidth="1"/>
    <col min="4880" max="4880" width="10.9453125" bestFit="1" customWidth="1"/>
    <col min="4881" max="4881" width="18" bestFit="1" customWidth="1"/>
    <col min="4882" max="4882" width="8.7890625" bestFit="1" customWidth="1"/>
    <col min="4883" max="4883" width="13.9453125" bestFit="1" customWidth="1"/>
    <col min="4884" max="4884" width="15.83984375" bestFit="1" customWidth="1"/>
    <col min="4885" max="4885" width="10.578125" bestFit="1" customWidth="1"/>
    <col min="4886" max="4886" width="9.62890625" bestFit="1" customWidth="1"/>
    <col min="4887" max="4887" width="11.5234375" bestFit="1" customWidth="1"/>
    <col min="4888" max="4888" width="12.05078125" bestFit="1" customWidth="1"/>
    <col min="4889" max="4889" width="11.62890625" bestFit="1" customWidth="1"/>
    <col min="4890" max="4890" width="12.47265625" bestFit="1" customWidth="1"/>
    <col min="4891" max="4891" width="11.20703125" customWidth="1"/>
    <col min="5121" max="5121" width="10.9453125" bestFit="1" customWidth="1"/>
    <col min="5122" max="5122" width="13.9453125" bestFit="1" customWidth="1"/>
    <col min="5123" max="5123" width="17.3125" bestFit="1" customWidth="1"/>
    <col min="5124" max="5124" width="44.7890625" bestFit="1" customWidth="1"/>
    <col min="5125" max="5125" width="10.41796875" bestFit="1" customWidth="1"/>
    <col min="5126" max="5126" width="32.47265625" bestFit="1" customWidth="1"/>
    <col min="5127" max="5127" width="29.89453125" bestFit="1" customWidth="1"/>
    <col min="5128" max="5128" width="15.9453125" bestFit="1" customWidth="1"/>
    <col min="5129" max="5129" width="21.3671875" bestFit="1" customWidth="1"/>
    <col min="5130" max="5130" width="13" bestFit="1" customWidth="1"/>
    <col min="5131" max="5131" width="9.89453125" bestFit="1" customWidth="1"/>
    <col min="5132" max="5132" width="16.3671875" bestFit="1" customWidth="1"/>
    <col min="5133" max="5133" width="6.20703125" bestFit="1" customWidth="1"/>
    <col min="5134" max="5134" width="12.578125" bestFit="1" customWidth="1"/>
    <col min="5135" max="5135" width="17.05078125" bestFit="1" customWidth="1"/>
    <col min="5136" max="5136" width="10.9453125" bestFit="1" customWidth="1"/>
    <col min="5137" max="5137" width="18" bestFit="1" customWidth="1"/>
    <col min="5138" max="5138" width="8.7890625" bestFit="1" customWidth="1"/>
    <col min="5139" max="5139" width="13.9453125" bestFit="1" customWidth="1"/>
    <col min="5140" max="5140" width="15.83984375" bestFit="1" customWidth="1"/>
    <col min="5141" max="5141" width="10.578125" bestFit="1" customWidth="1"/>
    <col min="5142" max="5142" width="9.62890625" bestFit="1" customWidth="1"/>
    <col min="5143" max="5143" width="11.5234375" bestFit="1" customWidth="1"/>
    <col min="5144" max="5144" width="12.05078125" bestFit="1" customWidth="1"/>
    <col min="5145" max="5145" width="11.62890625" bestFit="1" customWidth="1"/>
    <col min="5146" max="5146" width="12.47265625" bestFit="1" customWidth="1"/>
    <col min="5147" max="5147" width="11.20703125" customWidth="1"/>
    <col min="5377" max="5377" width="10.9453125" bestFit="1" customWidth="1"/>
    <col min="5378" max="5378" width="13.9453125" bestFit="1" customWidth="1"/>
    <col min="5379" max="5379" width="17.3125" bestFit="1" customWidth="1"/>
    <col min="5380" max="5380" width="44.7890625" bestFit="1" customWidth="1"/>
    <col min="5381" max="5381" width="10.41796875" bestFit="1" customWidth="1"/>
    <col min="5382" max="5382" width="32.47265625" bestFit="1" customWidth="1"/>
    <col min="5383" max="5383" width="29.89453125" bestFit="1" customWidth="1"/>
    <col min="5384" max="5384" width="15.9453125" bestFit="1" customWidth="1"/>
    <col min="5385" max="5385" width="21.3671875" bestFit="1" customWidth="1"/>
    <col min="5386" max="5386" width="13" bestFit="1" customWidth="1"/>
    <col min="5387" max="5387" width="9.89453125" bestFit="1" customWidth="1"/>
    <col min="5388" max="5388" width="16.3671875" bestFit="1" customWidth="1"/>
    <col min="5389" max="5389" width="6.20703125" bestFit="1" customWidth="1"/>
    <col min="5390" max="5390" width="12.578125" bestFit="1" customWidth="1"/>
    <col min="5391" max="5391" width="17.05078125" bestFit="1" customWidth="1"/>
    <col min="5392" max="5392" width="10.9453125" bestFit="1" customWidth="1"/>
    <col min="5393" max="5393" width="18" bestFit="1" customWidth="1"/>
    <col min="5394" max="5394" width="8.7890625" bestFit="1" customWidth="1"/>
    <col min="5395" max="5395" width="13.9453125" bestFit="1" customWidth="1"/>
    <col min="5396" max="5396" width="15.83984375" bestFit="1" customWidth="1"/>
    <col min="5397" max="5397" width="10.578125" bestFit="1" customWidth="1"/>
    <col min="5398" max="5398" width="9.62890625" bestFit="1" customWidth="1"/>
    <col min="5399" max="5399" width="11.5234375" bestFit="1" customWidth="1"/>
    <col min="5400" max="5400" width="12.05078125" bestFit="1" customWidth="1"/>
    <col min="5401" max="5401" width="11.62890625" bestFit="1" customWidth="1"/>
    <col min="5402" max="5402" width="12.47265625" bestFit="1" customWidth="1"/>
    <col min="5403" max="5403" width="11.20703125" customWidth="1"/>
    <col min="5633" max="5633" width="10.9453125" bestFit="1" customWidth="1"/>
    <col min="5634" max="5634" width="13.9453125" bestFit="1" customWidth="1"/>
    <col min="5635" max="5635" width="17.3125" bestFit="1" customWidth="1"/>
    <col min="5636" max="5636" width="44.7890625" bestFit="1" customWidth="1"/>
    <col min="5637" max="5637" width="10.41796875" bestFit="1" customWidth="1"/>
    <col min="5638" max="5638" width="32.47265625" bestFit="1" customWidth="1"/>
    <col min="5639" max="5639" width="29.89453125" bestFit="1" customWidth="1"/>
    <col min="5640" max="5640" width="15.9453125" bestFit="1" customWidth="1"/>
    <col min="5641" max="5641" width="21.3671875" bestFit="1" customWidth="1"/>
    <col min="5642" max="5642" width="13" bestFit="1" customWidth="1"/>
    <col min="5643" max="5643" width="9.89453125" bestFit="1" customWidth="1"/>
    <col min="5644" max="5644" width="16.3671875" bestFit="1" customWidth="1"/>
    <col min="5645" max="5645" width="6.20703125" bestFit="1" customWidth="1"/>
    <col min="5646" max="5646" width="12.578125" bestFit="1" customWidth="1"/>
    <col min="5647" max="5647" width="17.05078125" bestFit="1" customWidth="1"/>
    <col min="5648" max="5648" width="10.9453125" bestFit="1" customWidth="1"/>
    <col min="5649" max="5649" width="18" bestFit="1" customWidth="1"/>
    <col min="5650" max="5650" width="8.7890625" bestFit="1" customWidth="1"/>
    <col min="5651" max="5651" width="13.9453125" bestFit="1" customWidth="1"/>
    <col min="5652" max="5652" width="15.83984375" bestFit="1" customWidth="1"/>
    <col min="5653" max="5653" width="10.578125" bestFit="1" customWidth="1"/>
    <col min="5654" max="5654" width="9.62890625" bestFit="1" customWidth="1"/>
    <col min="5655" max="5655" width="11.5234375" bestFit="1" customWidth="1"/>
    <col min="5656" max="5656" width="12.05078125" bestFit="1" customWidth="1"/>
    <col min="5657" max="5657" width="11.62890625" bestFit="1" customWidth="1"/>
    <col min="5658" max="5658" width="12.47265625" bestFit="1" customWidth="1"/>
    <col min="5659" max="5659" width="11.20703125" customWidth="1"/>
    <col min="5889" max="5889" width="10.9453125" bestFit="1" customWidth="1"/>
    <col min="5890" max="5890" width="13.9453125" bestFit="1" customWidth="1"/>
    <col min="5891" max="5891" width="17.3125" bestFit="1" customWidth="1"/>
    <col min="5892" max="5892" width="44.7890625" bestFit="1" customWidth="1"/>
    <col min="5893" max="5893" width="10.41796875" bestFit="1" customWidth="1"/>
    <col min="5894" max="5894" width="32.47265625" bestFit="1" customWidth="1"/>
    <col min="5895" max="5895" width="29.89453125" bestFit="1" customWidth="1"/>
    <col min="5896" max="5896" width="15.9453125" bestFit="1" customWidth="1"/>
    <col min="5897" max="5897" width="21.3671875" bestFit="1" customWidth="1"/>
    <col min="5898" max="5898" width="13" bestFit="1" customWidth="1"/>
    <col min="5899" max="5899" width="9.89453125" bestFit="1" customWidth="1"/>
    <col min="5900" max="5900" width="16.3671875" bestFit="1" customWidth="1"/>
    <col min="5901" max="5901" width="6.20703125" bestFit="1" customWidth="1"/>
    <col min="5902" max="5902" width="12.578125" bestFit="1" customWidth="1"/>
    <col min="5903" max="5903" width="17.05078125" bestFit="1" customWidth="1"/>
    <col min="5904" max="5904" width="10.9453125" bestFit="1" customWidth="1"/>
    <col min="5905" max="5905" width="18" bestFit="1" customWidth="1"/>
    <col min="5906" max="5906" width="8.7890625" bestFit="1" customWidth="1"/>
    <col min="5907" max="5907" width="13.9453125" bestFit="1" customWidth="1"/>
    <col min="5908" max="5908" width="15.83984375" bestFit="1" customWidth="1"/>
    <col min="5909" max="5909" width="10.578125" bestFit="1" customWidth="1"/>
    <col min="5910" max="5910" width="9.62890625" bestFit="1" customWidth="1"/>
    <col min="5911" max="5911" width="11.5234375" bestFit="1" customWidth="1"/>
    <col min="5912" max="5912" width="12.05078125" bestFit="1" customWidth="1"/>
    <col min="5913" max="5913" width="11.62890625" bestFit="1" customWidth="1"/>
    <col min="5914" max="5914" width="12.47265625" bestFit="1" customWidth="1"/>
    <col min="5915" max="5915" width="11.20703125" customWidth="1"/>
    <col min="6145" max="6145" width="10.9453125" bestFit="1" customWidth="1"/>
    <col min="6146" max="6146" width="13.9453125" bestFit="1" customWidth="1"/>
    <col min="6147" max="6147" width="17.3125" bestFit="1" customWidth="1"/>
    <col min="6148" max="6148" width="44.7890625" bestFit="1" customWidth="1"/>
    <col min="6149" max="6149" width="10.41796875" bestFit="1" customWidth="1"/>
    <col min="6150" max="6150" width="32.47265625" bestFit="1" customWidth="1"/>
    <col min="6151" max="6151" width="29.89453125" bestFit="1" customWidth="1"/>
    <col min="6152" max="6152" width="15.9453125" bestFit="1" customWidth="1"/>
    <col min="6153" max="6153" width="21.3671875" bestFit="1" customWidth="1"/>
    <col min="6154" max="6154" width="13" bestFit="1" customWidth="1"/>
    <col min="6155" max="6155" width="9.89453125" bestFit="1" customWidth="1"/>
    <col min="6156" max="6156" width="16.3671875" bestFit="1" customWidth="1"/>
    <col min="6157" max="6157" width="6.20703125" bestFit="1" customWidth="1"/>
    <col min="6158" max="6158" width="12.578125" bestFit="1" customWidth="1"/>
    <col min="6159" max="6159" width="17.05078125" bestFit="1" customWidth="1"/>
    <col min="6160" max="6160" width="10.9453125" bestFit="1" customWidth="1"/>
    <col min="6161" max="6161" width="18" bestFit="1" customWidth="1"/>
    <col min="6162" max="6162" width="8.7890625" bestFit="1" customWidth="1"/>
    <col min="6163" max="6163" width="13.9453125" bestFit="1" customWidth="1"/>
    <col min="6164" max="6164" width="15.83984375" bestFit="1" customWidth="1"/>
    <col min="6165" max="6165" width="10.578125" bestFit="1" customWidth="1"/>
    <col min="6166" max="6166" width="9.62890625" bestFit="1" customWidth="1"/>
    <col min="6167" max="6167" width="11.5234375" bestFit="1" customWidth="1"/>
    <col min="6168" max="6168" width="12.05078125" bestFit="1" customWidth="1"/>
    <col min="6169" max="6169" width="11.62890625" bestFit="1" customWidth="1"/>
    <col min="6170" max="6170" width="12.47265625" bestFit="1" customWidth="1"/>
    <col min="6171" max="6171" width="11.20703125" customWidth="1"/>
    <col min="6401" max="6401" width="10.9453125" bestFit="1" customWidth="1"/>
    <col min="6402" max="6402" width="13.9453125" bestFit="1" customWidth="1"/>
    <col min="6403" max="6403" width="17.3125" bestFit="1" customWidth="1"/>
    <col min="6404" max="6404" width="44.7890625" bestFit="1" customWidth="1"/>
    <col min="6405" max="6405" width="10.41796875" bestFit="1" customWidth="1"/>
    <col min="6406" max="6406" width="32.47265625" bestFit="1" customWidth="1"/>
    <col min="6407" max="6407" width="29.89453125" bestFit="1" customWidth="1"/>
    <col min="6408" max="6408" width="15.9453125" bestFit="1" customWidth="1"/>
    <col min="6409" max="6409" width="21.3671875" bestFit="1" customWidth="1"/>
    <col min="6410" max="6410" width="13" bestFit="1" customWidth="1"/>
    <col min="6411" max="6411" width="9.89453125" bestFit="1" customWidth="1"/>
    <col min="6412" max="6412" width="16.3671875" bestFit="1" customWidth="1"/>
    <col min="6413" max="6413" width="6.20703125" bestFit="1" customWidth="1"/>
    <col min="6414" max="6414" width="12.578125" bestFit="1" customWidth="1"/>
    <col min="6415" max="6415" width="17.05078125" bestFit="1" customWidth="1"/>
    <col min="6416" max="6416" width="10.9453125" bestFit="1" customWidth="1"/>
    <col min="6417" max="6417" width="18" bestFit="1" customWidth="1"/>
    <col min="6418" max="6418" width="8.7890625" bestFit="1" customWidth="1"/>
    <col min="6419" max="6419" width="13.9453125" bestFit="1" customWidth="1"/>
    <col min="6420" max="6420" width="15.83984375" bestFit="1" customWidth="1"/>
    <col min="6421" max="6421" width="10.578125" bestFit="1" customWidth="1"/>
    <col min="6422" max="6422" width="9.62890625" bestFit="1" customWidth="1"/>
    <col min="6423" max="6423" width="11.5234375" bestFit="1" customWidth="1"/>
    <col min="6424" max="6424" width="12.05078125" bestFit="1" customWidth="1"/>
    <col min="6425" max="6425" width="11.62890625" bestFit="1" customWidth="1"/>
    <col min="6426" max="6426" width="12.47265625" bestFit="1" customWidth="1"/>
    <col min="6427" max="6427" width="11.20703125" customWidth="1"/>
    <col min="6657" max="6657" width="10.9453125" bestFit="1" customWidth="1"/>
    <col min="6658" max="6658" width="13.9453125" bestFit="1" customWidth="1"/>
    <col min="6659" max="6659" width="17.3125" bestFit="1" customWidth="1"/>
    <col min="6660" max="6660" width="44.7890625" bestFit="1" customWidth="1"/>
    <col min="6661" max="6661" width="10.41796875" bestFit="1" customWidth="1"/>
    <col min="6662" max="6662" width="32.47265625" bestFit="1" customWidth="1"/>
    <col min="6663" max="6663" width="29.89453125" bestFit="1" customWidth="1"/>
    <col min="6664" max="6664" width="15.9453125" bestFit="1" customWidth="1"/>
    <col min="6665" max="6665" width="21.3671875" bestFit="1" customWidth="1"/>
    <col min="6666" max="6666" width="13" bestFit="1" customWidth="1"/>
    <col min="6667" max="6667" width="9.89453125" bestFit="1" customWidth="1"/>
    <col min="6668" max="6668" width="16.3671875" bestFit="1" customWidth="1"/>
    <col min="6669" max="6669" width="6.20703125" bestFit="1" customWidth="1"/>
    <col min="6670" max="6670" width="12.578125" bestFit="1" customWidth="1"/>
    <col min="6671" max="6671" width="17.05078125" bestFit="1" customWidth="1"/>
    <col min="6672" max="6672" width="10.9453125" bestFit="1" customWidth="1"/>
    <col min="6673" max="6673" width="18" bestFit="1" customWidth="1"/>
    <col min="6674" max="6674" width="8.7890625" bestFit="1" customWidth="1"/>
    <col min="6675" max="6675" width="13.9453125" bestFit="1" customWidth="1"/>
    <col min="6676" max="6676" width="15.83984375" bestFit="1" customWidth="1"/>
    <col min="6677" max="6677" width="10.578125" bestFit="1" customWidth="1"/>
    <col min="6678" max="6678" width="9.62890625" bestFit="1" customWidth="1"/>
    <col min="6679" max="6679" width="11.5234375" bestFit="1" customWidth="1"/>
    <col min="6680" max="6680" width="12.05078125" bestFit="1" customWidth="1"/>
    <col min="6681" max="6681" width="11.62890625" bestFit="1" customWidth="1"/>
    <col min="6682" max="6682" width="12.47265625" bestFit="1" customWidth="1"/>
    <col min="6683" max="6683" width="11.20703125" customWidth="1"/>
    <col min="6913" max="6913" width="10.9453125" bestFit="1" customWidth="1"/>
    <col min="6914" max="6914" width="13.9453125" bestFit="1" customWidth="1"/>
    <col min="6915" max="6915" width="17.3125" bestFit="1" customWidth="1"/>
    <col min="6916" max="6916" width="44.7890625" bestFit="1" customWidth="1"/>
    <col min="6917" max="6917" width="10.41796875" bestFit="1" customWidth="1"/>
    <col min="6918" max="6918" width="32.47265625" bestFit="1" customWidth="1"/>
    <col min="6919" max="6919" width="29.89453125" bestFit="1" customWidth="1"/>
    <col min="6920" max="6920" width="15.9453125" bestFit="1" customWidth="1"/>
    <col min="6921" max="6921" width="21.3671875" bestFit="1" customWidth="1"/>
    <col min="6922" max="6922" width="13" bestFit="1" customWidth="1"/>
    <col min="6923" max="6923" width="9.89453125" bestFit="1" customWidth="1"/>
    <col min="6924" max="6924" width="16.3671875" bestFit="1" customWidth="1"/>
    <col min="6925" max="6925" width="6.20703125" bestFit="1" customWidth="1"/>
    <col min="6926" max="6926" width="12.578125" bestFit="1" customWidth="1"/>
    <col min="6927" max="6927" width="17.05078125" bestFit="1" customWidth="1"/>
    <col min="6928" max="6928" width="10.9453125" bestFit="1" customWidth="1"/>
    <col min="6929" max="6929" width="18" bestFit="1" customWidth="1"/>
    <col min="6930" max="6930" width="8.7890625" bestFit="1" customWidth="1"/>
    <col min="6931" max="6931" width="13.9453125" bestFit="1" customWidth="1"/>
    <col min="6932" max="6932" width="15.83984375" bestFit="1" customWidth="1"/>
    <col min="6933" max="6933" width="10.578125" bestFit="1" customWidth="1"/>
    <col min="6934" max="6934" width="9.62890625" bestFit="1" customWidth="1"/>
    <col min="6935" max="6935" width="11.5234375" bestFit="1" customWidth="1"/>
    <col min="6936" max="6936" width="12.05078125" bestFit="1" customWidth="1"/>
    <col min="6937" max="6937" width="11.62890625" bestFit="1" customWidth="1"/>
    <col min="6938" max="6938" width="12.47265625" bestFit="1" customWidth="1"/>
    <col min="6939" max="6939" width="11.20703125" customWidth="1"/>
    <col min="7169" max="7169" width="10.9453125" bestFit="1" customWidth="1"/>
    <col min="7170" max="7170" width="13.9453125" bestFit="1" customWidth="1"/>
    <col min="7171" max="7171" width="17.3125" bestFit="1" customWidth="1"/>
    <col min="7172" max="7172" width="44.7890625" bestFit="1" customWidth="1"/>
    <col min="7173" max="7173" width="10.41796875" bestFit="1" customWidth="1"/>
    <col min="7174" max="7174" width="32.47265625" bestFit="1" customWidth="1"/>
    <col min="7175" max="7175" width="29.89453125" bestFit="1" customWidth="1"/>
    <col min="7176" max="7176" width="15.9453125" bestFit="1" customWidth="1"/>
    <col min="7177" max="7177" width="21.3671875" bestFit="1" customWidth="1"/>
    <col min="7178" max="7178" width="13" bestFit="1" customWidth="1"/>
    <col min="7179" max="7179" width="9.89453125" bestFit="1" customWidth="1"/>
    <col min="7180" max="7180" width="16.3671875" bestFit="1" customWidth="1"/>
    <col min="7181" max="7181" width="6.20703125" bestFit="1" customWidth="1"/>
    <col min="7182" max="7182" width="12.578125" bestFit="1" customWidth="1"/>
    <col min="7183" max="7183" width="17.05078125" bestFit="1" customWidth="1"/>
    <col min="7184" max="7184" width="10.9453125" bestFit="1" customWidth="1"/>
    <col min="7185" max="7185" width="18" bestFit="1" customWidth="1"/>
    <col min="7186" max="7186" width="8.7890625" bestFit="1" customWidth="1"/>
    <col min="7187" max="7187" width="13.9453125" bestFit="1" customWidth="1"/>
    <col min="7188" max="7188" width="15.83984375" bestFit="1" customWidth="1"/>
    <col min="7189" max="7189" width="10.578125" bestFit="1" customWidth="1"/>
    <col min="7190" max="7190" width="9.62890625" bestFit="1" customWidth="1"/>
    <col min="7191" max="7191" width="11.5234375" bestFit="1" customWidth="1"/>
    <col min="7192" max="7192" width="12.05078125" bestFit="1" customWidth="1"/>
    <col min="7193" max="7193" width="11.62890625" bestFit="1" customWidth="1"/>
    <col min="7194" max="7194" width="12.47265625" bestFit="1" customWidth="1"/>
    <col min="7195" max="7195" width="11.20703125" customWidth="1"/>
    <col min="7425" max="7425" width="10.9453125" bestFit="1" customWidth="1"/>
    <col min="7426" max="7426" width="13.9453125" bestFit="1" customWidth="1"/>
    <col min="7427" max="7427" width="17.3125" bestFit="1" customWidth="1"/>
    <col min="7428" max="7428" width="44.7890625" bestFit="1" customWidth="1"/>
    <col min="7429" max="7429" width="10.41796875" bestFit="1" customWidth="1"/>
    <col min="7430" max="7430" width="32.47265625" bestFit="1" customWidth="1"/>
    <col min="7431" max="7431" width="29.89453125" bestFit="1" customWidth="1"/>
    <col min="7432" max="7432" width="15.9453125" bestFit="1" customWidth="1"/>
    <col min="7433" max="7433" width="21.3671875" bestFit="1" customWidth="1"/>
    <col min="7434" max="7434" width="13" bestFit="1" customWidth="1"/>
    <col min="7435" max="7435" width="9.89453125" bestFit="1" customWidth="1"/>
    <col min="7436" max="7436" width="16.3671875" bestFit="1" customWidth="1"/>
    <col min="7437" max="7437" width="6.20703125" bestFit="1" customWidth="1"/>
    <col min="7438" max="7438" width="12.578125" bestFit="1" customWidth="1"/>
    <col min="7439" max="7439" width="17.05078125" bestFit="1" customWidth="1"/>
    <col min="7440" max="7440" width="10.9453125" bestFit="1" customWidth="1"/>
    <col min="7441" max="7441" width="18" bestFit="1" customWidth="1"/>
    <col min="7442" max="7442" width="8.7890625" bestFit="1" customWidth="1"/>
    <col min="7443" max="7443" width="13.9453125" bestFit="1" customWidth="1"/>
    <col min="7444" max="7444" width="15.83984375" bestFit="1" customWidth="1"/>
    <col min="7445" max="7445" width="10.578125" bestFit="1" customWidth="1"/>
    <col min="7446" max="7446" width="9.62890625" bestFit="1" customWidth="1"/>
    <col min="7447" max="7447" width="11.5234375" bestFit="1" customWidth="1"/>
    <col min="7448" max="7448" width="12.05078125" bestFit="1" customWidth="1"/>
    <col min="7449" max="7449" width="11.62890625" bestFit="1" customWidth="1"/>
    <col min="7450" max="7450" width="12.47265625" bestFit="1" customWidth="1"/>
    <col min="7451" max="7451" width="11.20703125" customWidth="1"/>
    <col min="7681" max="7681" width="10.9453125" bestFit="1" customWidth="1"/>
    <col min="7682" max="7682" width="13.9453125" bestFit="1" customWidth="1"/>
    <col min="7683" max="7683" width="17.3125" bestFit="1" customWidth="1"/>
    <col min="7684" max="7684" width="44.7890625" bestFit="1" customWidth="1"/>
    <col min="7685" max="7685" width="10.41796875" bestFit="1" customWidth="1"/>
    <col min="7686" max="7686" width="32.47265625" bestFit="1" customWidth="1"/>
    <col min="7687" max="7687" width="29.89453125" bestFit="1" customWidth="1"/>
    <col min="7688" max="7688" width="15.9453125" bestFit="1" customWidth="1"/>
    <col min="7689" max="7689" width="21.3671875" bestFit="1" customWidth="1"/>
    <col min="7690" max="7690" width="13" bestFit="1" customWidth="1"/>
    <col min="7691" max="7691" width="9.89453125" bestFit="1" customWidth="1"/>
    <col min="7692" max="7692" width="16.3671875" bestFit="1" customWidth="1"/>
    <col min="7693" max="7693" width="6.20703125" bestFit="1" customWidth="1"/>
    <col min="7694" max="7694" width="12.578125" bestFit="1" customWidth="1"/>
    <col min="7695" max="7695" width="17.05078125" bestFit="1" customWidth="1"/>
    <col min="7696" max="7696" width="10.9453125" bestFit="1" customWidth="1"/>
    <col min="7697" max="7697" width="18" bestFit="1" customWidth="1"/>
    <col min="7698" max="7698" width="8.7890625" bestFit="1" customWidth="1"/>
    <col min="7699" max="7699" width="13.9453125" bestFit="1" customWidth="1"/>
    <col min="7700" max="7700" width="15.83984375" bestFit="1" customWidth="1"/>
    <col min="7701" max="7701" width="10.578125" bestFit="1" customWidth="1"/>
    <col min="7702" max="7702" width="9.62890625" bestFit="1" customWidth="1"/>
    <col min="7703" max="7703" width="11.5234375" bestFit="1" customWidth="1"/>
    <col min="7704" max="7704" width="12.05078125" bestFit="1" customWidth="1"/>
    <col min="7705" max="7705" width="11.62890625" bestFit="1" customWidth="1"/>
    <col min="7706" max="7706" width="12.47265625" bestFit="1" customWidth="1"/>
    <col min="7707" max="7707" width="11.20703125" customWidth="1"/>
    <col min="7937" max="7937" width="10.9453125" bestFit="1" customWidth="1"/>
    <col min="7938" max="7938" width="13.9453125" bestFit="1" customWidth="1"/>
    <col min="7939" max="7939" width="17.3125" bestFit="1" customWidth="1"/>
    <col min="7940" max="7940" width="44.7890625" bestFit="1" customWidth="1"/>
    <col min="7941" max="7941" width="10.41796875" bestFit="1" customWidth="1"/>
    <col min="7942" max="7942" width="32.47265625" bestFit="1" customWidth="1"/>
    <col min="7943" max="7943" width="29.89453125" bestFit="1" customWidth="1"/>
    <col min="7944" max="7944" width="15.9453125" bestFit="1" customWidth="1"/>
    <col min="7945" max="7945" width="21.3671875" bestFit="1" customWidth="1"/>
    <col min="7946" max="7946" width="13" bestFit="1" customWidth="1"/>
    <col min="7947" max="7947" width="9.89453125" bestFit="1" customWidth="1"/>
    <col min="7948" max="7948" width="16.3671875" bestFit="1" customWidth="1"/>
    <col min="7949" max="7949" width="6.20703125" bestFit="1" customWidth="1"/>
    <col min="7950" max="7950" width="12.578125" bestFit="1" customWidth="1"/>
    <col min="7951" max="7951" width="17.05078125" bestFit="1" customWidth="1"/>
    <col min="7952" max="7952" width="10.9453125" bestFit="1" customWidth="1"/>
    <col min="7953" max="7953" width="18" bestFit="1" customWidth="1"/>
    <col min="7954" max="7954" width="8.7890625" bestFit="1" customWidth="1"/>
    <col min="7955" max="7955" width="13.9453125" bestFit="1" customWidth="1"/>
    <col min="7956" max="7956" width="15.83984375" bestFit="1" customWidth="1"/>
    <col min="7957" max="7957" width="10.578125" bestFit="1" customWidth="1"/>
    <col min="7958" max="7958" width="9.62890625" bestFit="1" customWidth="1"/>
    <col min="7959" max="7959" width="11.5234375" bestFit="1" customWidth="1"/>
    <col min="7960" max="7960" width="12.05078125" bestFit="1" customWidth="1"/>
    <col min="7961" max="7961" width="11.62890625" bestFit="1" customWidth="1"/>
    <col min="7962" max="7962" width="12.47265625" bestFit="1" customWidth="1"/>
    <col min="7963" max="7963" width="11.20703125" customWidth="1"/>
    <col min="8193" max="8193" width="10.9453125" bestFit="1" customWidth="1"/>
    <col min="8194" max="8194" width="13.9453125" bestFit="1" customWidth="1"/>
    <col min="8195" max="8195" width="17.3125" bestFit="1" customWidth="1"/>
    <col min="8196" max="8196" width="44.7890625" bestFit="1" customWidth="1"/>
    <col min="8197" max="8197" width="10.41796875" bestFit="1" customWidth="1"/>
    <col min="8198" max="8198" width="32.47265625" bestFit="1" customWidth="1"/>
    <col min="8199" max="8199" width="29.89453125" bestFit="1" customWidth="1"/>
    <col min="8200" max="8200" width="15.9453125" bestFit="1" customWidth="1"/>
    <col min="8201" max="8201" width="21.3671875" bestFit="1" customWidth="1"/>
    <col min="8202" max="8202" width="13" bestFit="1" customWidth="1"/>
    <col min="8203" max="8203" width="9.89453125" bestFit="1" customWidth="1"/>
    <col min="8204" max="8204" width="16.3671875" bestFit="1" customWidth="1"/>
    <col min="8205" max="8205" width="6.20703125" bestFit="1" customWidth="1"/>
    <col min="8206" max="8206" width="12.578125" bestFit="1" customWidth="1"/>
    <col min="8207" max="8207" width="17.05078125" bestFit="1" customWidth="1"/>
    <col min="8208" max="8208" width="10.9453125" bestFit="1" customWidth="1"/>
    <col min="8209" max="8209" width="18" bestFit="1" customWidth="1"/>
    <col min="8210" max="8210" width="8.7890625" bestFit="1" customWidth="1"/>
    <col min="8211" max="8211" width="13.9453125" bestFit="1" customWidth="1"/>
    <col min="8212" max="8212" width="15.83984375" bestFit="1" customWidth="1"/>
    <col min="8213" max="8213" width="10.578125" bestFit="1" customWidth="1"/>
    <col min="8214" max="8214" width="9.62890625" bestFit="1" customWidth="1"/>
    <col min="8215" max="8215" width="11.5234375" bestFit="1" customWidth="1"/>
    <col min="8216" max="8216" width="12.05078125" bestFit="1" customWidth="1"/>
    <col min="8217" max="8217" width="11.62890625" bestFit="1" customWidth="1"/>
    <col min="8218" max="8218" width="12.47265625" bestFit="1" customWidth="1"/>
    <col min="8219" max="8219" width="11.20703125" customWidth="1"/>
    <col min="8449" max="8449" width="10.9453125" bestFit="1" customWidth="1"/>
    <col min="8450" max="8450" width="13.9453125" bestFit="1" customWidth="1"/>
    <col min="8451" max="8451" width="17.3125" bestFit="1" customWidth="1"/>
    <col min="8452" max="8452" width="44.7890625" bestFit="1" customWidth="1"/>
    <col min="8453" max="8453" width="10.41796875" bestFit="1" customWidth="1"/>
    <col min="8454" max="8454" width="32.47265625" bestFit="1" customWidth="1"/>
    <col min="8455" max="8455" width="29.89453125" bestFit="1" customWidth="1"/>
    <col min="8456" max="8456" width="15.9453125" bestFit="1" customWidth="1"/>
    <col min="8457" max="8457" width="21.3671875" bestFit="1" customWidth="1"/>
    <col min="8458" max="8458" width="13" bestFit="1" customWidth="1"/>
    <col min="8459" max="8459" width="9.89453125" bestFit="1" customWidth="1"/>
    <col min="8460" max="8460" width="16.3671875" bestFit="1" customWidth="1"/>
    <col min="8461" max="8461" width="6.20703125" bestFit="1" customWidth="1"/>
    <col min="8462" max="8462" width="12.578125" bestFit="1" customWidth="1"/>
    <col min="8463" max="8463" width="17.05078125" bestFit="1" customWidth="1"/>
    <col min="8464" max="8464" width="10.9453125" bestFit="1" customWidth="1"/>
    <col min="8465" max="8465" width="18" bestFit="1" customWidth="1"/>
    <col min="8466" max="8466" width="8.7890625" bestFit="1" customWidth="1"/>
    <col min="8467" max="8467" width="13.9453125" bestFit="1" customWidth="1"/>
    <col min="8468" max="8468" width="15.83984375" bestFit="1" customWidth="1"/>
    <col min="8469" max="8469" width="10.578125" bestFit="1" customWidth="1"/>
    <col min="8470" max="8470" width="9.62890625" bestFit="1" customWidth="1"/>
    <col min="8471" max="8471" width="11.5234375" bestFit="1" customWidth="1"/>
    <col min="8472" max="8472" width="12.05078125" bestFit="1" customWidth="1"/>
    <col min="8473" max="8473" width="11.62890625" bestFit="1" customWidth="1"/>
    <col min="8474" max="8474" width="12.47265625" bestFit="1" customWidth="1"/>
    <col min="8475" max="8475" width="11.20703125" customWidth="1"/>
    <col min="8705" max="8705" width="10.9453125" bestFit="1" customWidth="1"/>
    <col min="8706" max="8706" width="13.9453125" bestFit="1" customWidth="1"/>
    <col min="8707" max="8707" width="17.3125" bestFit="1" customWidth="1"/>
    <col min="8708" max="8708" width="44.7890625" bestFit="1" customWidth="1"/>
    <col min="8709" max="8709" width="10.41796875" bestFit="1" customWidth="1"/>
    <col min="8710" max="8710" width="32.47265625" bestFit="1" customWidth="1"/>
    <col min="8711" max="8711" width="29.89453125" bestFit="1" customWidth="1"/>
    <col min="8712" max="8712" width="15.9453125" bestFit="1" customWidth="1"/>
    <col min="8713" max="8713" width="21.3671875" bestFit="1" customWidth="1"/>
    <col min="8714" max="8714" width="13" bestFit="1" customWidth="1"/>
    <col min="8715" max="8715" width="9.89453125" bestFit="1" customWidth="1"/>
    <col min="8716" max="8716" width="16.3671875" bestFit="1" customWidth="1"/>
    <col min="8717" max="8717" width="6.20703125" bestFit="1" customWidth="1"/>
    <col min="8718" max="8718" width="12.578125" bestFit="1" customWidth="1"/>
    <col min="8719" max="8719" width="17.05078125" bestFit="1" customWidth="1"/>
    <col min="8720" max="8720" width="10.9453125" bestFit="1" customWidth="1"/>
    <col min="8721" max="8721" width="18" bestFit="1" customWidth="1"/>
    <col min="8722" max="8722" width="8.7890625" bestFit="1" customWidth="1"/>
    <col min="8723" max="8723" width="13.9453125" bestFit="1" customWidth="1"/>
    <col min="8724" max="8724" width="15.83984375" bestFit="1" customWidth="1"/>
    <col min="8725" max="8725" width="10.578125" bestFit="1" customWidth="1"/>
    <col min="8726" max="8726" width="9.62890625" bestFit="1" customWidth="1"/>
    <col min="8727" max="8727" width="11.5234375" bestFit="1" customWidth="1"/>
    <col min="8728" max="8728" width="12.05078125" bestFit="1" customWidth="1"/>
    <col min="8729" max="8729" width="11.62890625" bestFit="1" customWidth="1"/>
    <col min="8730" max="8730" width="12.47265625" bestFit="1" customWidth="1"/>
    <col min="8731" max="8731" width="11.20703125" customWidth="1"/>
    <col min="8961" max="8961" width="10.9453125" bestFit="1" customWidth="1"/>
    <col min="8962" max="8962" width="13.9453125" bestFit="1" customWidth="1"/>
    <col min="8963" max="8963" width="17.3125" bestFit="1" customWidth="1"/>
    <col min="8964" max="8964" width="44.7890625" bestFit="1" customWidth="1"/>
    <col min="8965" max="8965" width="10.41796875" bestFit="1" customWidth="1"/>
    <col min="8966" max="8966" width="32.47265625" bestFit="1" customWidth="1"/>
    <col min="8967" max="8967" width="29.89453125" bestFit="1" customWidth="1"/>
    <col min="8968" max="8968" width="15.9453125" bestFit="1" customWidth="1"/>
    <col min="8969" max="8969" width="21.3671875" bestFit="1" customWidth="1"/>
    <col min="8970" max="8970" width="13" bestFit="1" customWidth="1"/>
    <col min="8971" max="8971" width="9.89453125" bestFit="1" customWidth="1"/>
    <col min="8972" max="8972" width="16.3671875" bestFit="1" customWidth="1"/>
    <col min="8973" max="8973" width="6.20703125" bestFit="1" customWidth="1"/>
    <col min="8974" max="8974" width="12.578125" bestFit="1" customWidth="1"/>
    <col min="8975" max="8975" width="17.05078125" bestFit="1" customWidth="1"/>
    <col min="8976" max="8976" width="10.9453125" bestFit="1" customWidth="1"/>
    <col min="8977" max="8977" width="18" bestFit="1" customWidth="1"/>
    <col min="8978" max="8978" width="8.7890625" bestFit="1" customWidth="1"/>
    <col min="8979" max="8979" width="13.9453125" bestFit="1" customWidth="1"/>
    <col min="8980" max="8980" width="15.83984375" bestFit="1" customWidth="1"/>
    <col min="8981" max="8981" width="10.578125" bestFit="1" customWidth="1"/>
    <col min="8982" max="8982" width="9.62890625" bestFit="1" customWidth="1"/>
    <col min="8983" max="8983" width="11.5234375" bestFit="1" customWidth="1"/>
    <col min="8984" max="8984" width="12.05078125" bestFit="1" customWidth="1"/>
    <col min="8985" max="8985" width="11.62890625" bestFit="1" customWidth="1"/>
    <col min="8986" max="8986" width="12.47265625" bestFit="1" customWidth="1"/>
    <col min="8987" max="8987" width="11.20703125" customWidth="1"/>
    <col min="9217" max="9217" width="10.9453125" bestFit="1" customWidth="1"/>
    <col min="9218" max="9218" width="13.9453125" bestFit="1" customWidth="1"/>
    <col min="9219" max="9219" width="17.3125" bestFit="1" customWidth="1"/>
    <col min="9220" max="9220" width="44.7890625" bestFit="1" customWidth="1"/>
    <col min="9221" max="9221" width="10.41796875" bestFit="1" customWidth="1"/>
    <col min="9222" max="9222" width="32.47265625" bestFit="1" customWidth="1"/>
    <col min="9223" max="9223" width="29.89453125" bestFit="1" customWidth="1"/>
    <col min="9224" max="9224" width="15.9453125" bestFit="1" customWidth="1"/>
    <col min="9225" max="9225" width="21.3671875" bestFit="1" customWidth="1"/>
    <col min="9226" max="9226" width="13" bestFit="1" customWidth="1"/>
    <col min="9227" max="9227" width="9.89453125" bestFit="1" customWidth="1"/>
    <col min="9228" max="9228" width="16.3671875" bestFit="1" customWidth="1"/>
    <col min="9229" max="9229" width="6.20703125" bestFit="1" customWidth="1"/>
    <col min="9230" max="9230" width="12.578125" bestFit="1" customWidth="1"/>
    <col min="9231" max="9231" width="17.05078125" bestFit="1" customWidth="1"/>
    <col min="9232" max="9232" width="10.9453125" bestFit="1" customWidth="1"/>
    <col min="9233" max="9233" width="18" bestFit="1" customWidth="1"/>
    <col min="9234" max="9234" width="8.7890625" bestFit="1" customWidth="1"/>
    <col min="9235" max="9235" width="13.9453125" bestFit="1" customWidth="1"/>
    <col min="9236" max="9236" width="15.83984375" bestFit="1" customWidth="1"/>
    <col min="9237" max="9237" width="10.578125" bestFit="1" customWidth="1"/>
    <col min="9238" max="9238" width="9.62890625" bestFit="1" customWidth="1"/>
    <col min="9239" max="9239" width="11.5234375" bestFit="1" customWidth="1"/>
    <col min="9240" max="9240" width="12.05078125" bestFit="1" customWidth="1"/>
    <col min="9241" max="9241" width="11.62890625" bestFit="1" customWidth="1"/>
    <col min="9242" max="9242" width="12.47265625" bestFit="1" customWidth="1"/>
    <col min="9243" max="9243" width="11.20703125" customWidth="1"/>
    <col min="9473" max="9473" width="10.9453125" bestFit="1" customWidth="1"/>
    <col min="9474" max="9474" width="13.9453125" bestFit="1" customWidth="1"/>
    <col min="9475" max="9475" width="17.3125" bestFit="1" customWidth="1"/>
    <col min="9476" max="9476" width="44.7890625" bestFit="1" customWidth="1"/>
    <col min="9477" max="9477" width="10.41796875" bestFit="1" customWidth="1"/>
    <col min="9478" max="9478" width="32.47265625" bestFit="1" customWidth="1"/>
    <col min="9479" max="9479" width="29.89453125" bestFit="1" customWidth="1"/>
    <col min="9480" max="9480" width="15.9453125" bestFit="1" customWidth="1"/>
    <col min="9481" max="9481" width="21.3671875" bestFit="1" customWidth="1"/>
    <col min="9482" max="9482" width="13" bestFit="1" customWidth="1"/>
    <col min="9483" max="9483" width="9.89453125" bestFit="1" customWidth="1"/>
    <col min="9484" max="9484" width="16.3671875" bestFit="1" customWidth="1"/>
    <col min="9485" max="9485" width="6.20703125" bestFit="1" customWidth="1"/>
    <col min="9486" max="9486" width="12.578125" bestFit="1" customWidth="1"/>
    <col min="9487" max="9487" width="17.05078125" bestFit="1" customWidth="1"/>
    <col min="9488" max="9488" width="10.9453125" bestFit="1" customWidth="1"/>
    <col min="9489" max="9489" width="18" bestFit="1" customWidth="1"/>
    <col min="9490" max="9490" width="8.7890625" bestFit="1" customWidth="1"/>
    <col min="9491" max="9491" width="13.9453125" bestFit="1" customWidth="1"/>
    <col min="9492" max="9492" width="15.83984375" bestFit="1" customWidth="1"/>
    <col min="9493" max="9493" width="10.578125" bestFit="1" customWidth="1"/>
    <col min="9494" max="9494" width="9.62890625" bestFit="1" customWidth="1"/>
    <col min="9495" max="9495" width="11.5234375" bestFit="1" customWidth="1"/>
    <col min="9496" max="9496" width="12.05078125" bestFit="1" customWidth="1"/>
    <col min="9497" max="9497" width="11.62890625" bestFit="1" customWidth="1"/>
    <col min="9498" max="9498" width="12.47265625" bestFit="1" customWidth="1"/>
    <col min="9499" max="9499" width="11.20703125" customWidth="1"/>
    <col min="9729" max="9729" width="10.9453125" bestFit="1" customWidth="1"/>
    <col min="9730" max="9730" width="13.9453125" bestFit="1" customWidth="1"/>
    <col min="9731" max="9731" width="17.3125" bestFit="1" customWidth="1"/>
    <col min="9732" max="9732" width="44.7890625" bestFit="1" customWidth="1"/>
    <col min="9733" max="9733" width="10.41796875" bestFit="1" customWidth="1"/>
    <col min="9734" max="9734" width="32.47265625" bestFit="1" customWidth="1"/>
    <col min="9735" max="9735" width="29.89453125" bestFit="1" customWidth="1"/>
    <col min="9736" max="9736" width="15.9453125" bestFit="1" customWidth="1"/>
    <col min="9737" max="9737" width="21.3671875" bestFit="1" customWidth="1"/>
    <col min="9738" max="9738" width="13" bestFit="1" customWidth="1"/>
    <col min="9739" max="9739" width="9.89453125" bestFit="1" customWidth="1"/>
    <col min="9740" max="9740" width="16.3671875" bestFit="1" customWidth="1"/>
    <col min="9741" max="9741" width="6.20703125" bestFit="1" customWidth="1"/>
    <col min="9742" max="9742" width="12.578125" bestFit="1" customWidth="1"/>
    <col min="9743" max="9743" width="17.05078125" bestFit="1" customWidth="1"/>
    <col min="9744" max="9744" width="10.9453125" bestFit="1" customWidth="1"/>
    <col min="9745" max="9745" width="18" bestFit="1" customWidth="1"/>
    <col min="9746" max="9746" width="8.7890625" bestFit="1" customWidth="1"/>
    <col min="9747" max="9747" width="13.9453125" bestFit="1" customWidth="1"/>
    <col min="9748" max="9748" width="15.83984375" bestFit="1" customWidth="1"/>
    <col min="9749" max="9749" width="10.578125" bestFit="1" customWidth="1"/>
    <col min="9750" max="9750" width="9.62890625" bestFit="1" customWidth="1"/>
    <col min="9751" max="9751" width="11.5234375" bestFit="1" customWidth="1"/>
    <col min="9752" max="9752" width="12.05078125" bestFit="1" customWidth="1"/>
    <col min="9753" max="9753" width="11.62890625" bestFit="1" customWidth="1"/>
    <col min="9754" max="9754" width="12.47265625" bestFit="1" customWidth="1"/>
    <col min="9755" max="9755" width="11.20703125" customWidth="1"/>
    <col min="9985" max="9985" width="10.9453125" bestFit="1" customWidth="1"/>
    <col min="9986" max="9986" width="13.9453125" bestFit="1" customWidth="1"/>
    <col min="9987" max="9987" width="17.3125" bestFit="1" customWidth="1"/>
    <col min="9988" max="9988" width="44.7890625" bestFit="1" customWidth="1"/>
    <col min="9989" max="9989" width="10.41796875" bestFit="1" customWidth="1"/>
    <col min="9990" max="9990" width="32.47265625" bestFit="1" customWidth="1"/>
    <col min="9991" max="9991" width="29.89453125" bestFit="1" customWidth="1"/>
    <col min="9992" max="9992" width="15.9453125" bestFit="1" customWidth="1"/>
    <col min="9993" max="9993" width="21.3671875" bestFit="1" customWidth="1"/>
    <col min="9994" max="9994" width="13" bestFit="1" customWidth="1"/>
    <col min="9995" max="9995" width="9.89453125" bestFit="1" customWidth="1"/>
    <col min="9996" max="9996" width="16.3671875" bestFit="1" customWidth="1"/>
    <col min="9997" max="9997" width="6.20703125" bestFit="1" customWidth="1"/>
    <col min="9998" max="9998" width="12.578125" bestFit="1" customWidth="1"/>
    <col min="9999" max="9999" width="17.05078125" bestFit="1" customWidth="1"/>
    <col min="10000" max="10000" width="10.9453125" bestFit="1" customWidth="1"/>
    <col min="10001" max="10001" width="18" bestFit="1" customWidth="1"/>
    <col min="10002" max="10002" width="8.7890625" bestFit="1" customWidth="1"/>
    <col min="10003" max="10003" width="13.9453125" bestFit="1" customWidth="1"/>
    <col min="10004" max="10004" width="15.83984375" bestFit="1" customWidth="1"/>
    <col min="10005" max="10005" width="10.578125" bestFit="1" customWidth="1"/>
    <col min="10006" max="10006" width="9.62890625" bestFit="1" customWidth="1"/>
    <col min="10007" max="10007" width="11.5234375" bestFit="1" customWidth="1"/>
    <col min="10008" max="10008" width="12.05078125" bestFit="1" customWidth="1"/>
    <col min="10009" max="10009" width="11.62890625" bestFit="1" customWidth="1"/>
    <col min="10010" max="10010" width="12.47265625" bestFit="1" customWidth="1"/>
    <col min="10011" max="10011" width="11.20703125" customWidth="1"/>
    <col min="10241" max="10241" width="10.9453125" bestFit="1" customWidth="1"/>
    <col min="10242" max="10242" width="13.9453125" bestFit="1" customWidth="1"/>
    <col min="10243" max="10243" width="17.3125" bestFit="1" customWidth="1"/>
    <col min="10244" max="10244" width="44.7890625" bestFit="1" customWidth="1"/>
    <col min="10245" max="10245" width="10.41796875" bestFit="1" customWidth="1"/>
    <col min="10246" max="10246" width="32.47265625" bestFit="1" customWidth="1"/>
    <col min="10247" max="10247" width="29.89453125" bestFit="1" customWidth="1"/>
    <col min="10248" max="10248" width="15.9453125" bestFit="1" customWidth="1"/>
    <col min="10249" max="10249" width="21.3671875" bestFit="1" customWidth="1"/>
    <col min="10250" max="10250" width="13" bestFit="1" customWidth="1"/>
    <col min="10251" max="10251" width="9.89453125" bestFit="1" customWidth="1"/>
    <col min="10252" max="10252" width="16.3671875" bestFit="1" customWidth="1"/>
    <col min="10253" max="10253" width="6.20703125" bestFit="1" customWidth="1"/>
    <col min="10254" max="10254" width="12.578125" bestFit="1" customWidth="1"/>
    <col min="10255" max="10255" width="17.05078125" bestFit="1" customWidth="1"/>
    <col min="10256" max="10256" width="10.9453125" bestFit="1" customWidth="1"/>
    <col min="10257" max="10257" width="18" bestFit="1" customWidth="1"/>
    <col min="10258" max="10258" width="8.7890625" bestFit="1" customWidth="1"/>
    <col min="10259" max="10259" width="13.9453125" bestFit="1" customWidth="1"/>
    <col min="10260" max="10260" width="15.83984375" bestFit="1" customWidth="1"/>
    <col min="10261" max="10261" width="10.578125" bestFit="1" customWidth="1"/>
    <col min="10262" max="10262" width="9.62890625" bestFit="1" customWidth="1"/>
    <col min="10263" max="10263" width="11.5234375" bestFit="1" customWidth="1"/>
    <col min="10264" max="10264" width="12.05078125" bestFit="1" customWidth="1"/>
    <col min="10265" max="10265" width="11.62890625" bestFit="1" customWidth="1"/>
    <col min="10266" max="10266" width="12.47265625" bestFit="1" customWidth="1"/>
    <col min="10267" max="10267" width="11.20703125" customWidth="1"/>
    <col min="10497" max="10497" width="10.9453125" bestFit="1" customWidth="1"/>
    <col min="10498" max="10498" width="13.9453125" bestFit="1" customWidth="1"/>
    <col min="10499" max="10499" width="17.3125" bestFit="1" customWidth="1"/>
    <col min="10500" max="10500" width="44.7890625" bestFit="1" customWidth="1"/>
    <col min="10501" max="10501" width="10.41796875" bestFit="1" customWidth="1"/>
    <col min="10502" max="10502" width="32.47265625" bestFit="1" customWidth="1"/>
    <col min="10503" max="10503" width="29.89453125" bestFit="1" customWidth="1"/>
    <col min="10504" max="10504" width="15.9453125" bestFit="1" customWidth="1"/>
    <col min="10505" max="10505" width="21.3671875" bestFit="1" customWidth="1"/>
    <col min="10506" max="10506" width="13" bestFit="1" customWidth="1"/>
    <col min="10507" max="10507" width="9.89453125" bestFit="1" customWidth="1"/>
    <col min="10508" max="10508" width="16.3671875" bestFit="1" customWidth="1"/>
    <col min="10509" max="10509" width="6.20703125" bestFit="1" customWidth="1"/>
    <col min="10510" max="10510" width="12.578125" bestFit="1" customWidth="1"/>
    <col min="10511" max="10511" width="17.05078125" bestFit="1" customWidth="1"/>
    <col min="10512" max="10512" width="10.9453125" bestFit="1" customWidth="1"/>
    <col min="10513" max="10513" width="18" bestFit="1" customWidth="1"/>
    <col min="10514" max="10514" width="8.7890625" bestFit="1" customWidth="1"/>
    <col min="10515" max="10515" width="13.9453125" bestFit="1" customWidth="1"/>
    <col min="10516" max="10516" width="15.83984375" bestFit="1" customWidth="1"/>
    <col min="10517" max="10517" width="10.578125" bestFit="1" customWidth="1"/>
    <col min="10518" max="10518" width="9.62890625" bestFit="1" customWidth="1"/>
    <col min="10519" max="10519" width="11.5234375" bestFit="1" customWidth="1"/>
    <col min="10520" max="10520" width="12.05078125" bestFit="1" customWidth="1"/>
    <col min="10521" max="10521" width="11.62890625" bestFit="1" customWidth="1"/>
    <col min="10522" max="10522" width="12.47265625" bestFit="1" customWidth="1"/>
    <col min="10523" max="10523" width="11.20703125" customWidth="1"/>
    <col min="10753" max="10753" width="10.9453125" bestFit="1" customWidth="1"/>
    <col min="10754" max="10754" width="13.9453125" bestFit="1" customWidth="1"/>
    <col min="10755" max="10755" width="17.3125" bestFit="1" customWidth="1"/>
    <col min="10756" max="10756" width="44.7890625" bestFit="1" customWidth="1"/>
    <col min="10757" max="10757" width="10.41796875" bestFit="1" customWidth="1"/>
    <col min="10758" max="10758" width="32.47265625" bestFit="1" customWidth="1"/>
    <col min="10759" max="10759" width="29.89453125" bestFit="1" customWidth="1"/>
    <col min="10760" max="10760" width="15.9453125" bestFit="1" customWidth="1"/>
    <col min="10761" max="10761" width="21.3671875" bestFit="1" customWidth="1"/>
    <col min="10762" max="10762" width="13" bestFit="1" customWidth="1"/>
    <col min="10763" max="10763" width="9.89453125" bestFit="1" customWidth="1"/>
    <col min="10764" max="10764" width="16.3671875" bestFit="1" customWidth="1"/>
    <col min="10765" max="10765" width="6.20703125" bestFit="1" customWidth="1"/>
    <col min="10766" max="10766" width="12.578125" bestFit="1" customWidth="1"/>
    <col min="10767" max="10767" width="17.05078125" bestFit="1" customWidth="1"/>
    <col min="10768" max="10768" width="10.9453125" bestFit="1" customWidth="1"/>
    <col min="10769" max="10769" width="18" bestFit="1" customWidth="1"/>
    <col min="10770" max="10770" width="8.7890625" bestFit="1" customWidth="1"/>
    <col min="10771" max="10771" width="13.9453125" bestFit="1" customWidth="1"/>
    <col min="10772" max="10772" width="15.83984375" bestFit="1" customWidth="1"/>
    <col min="10773" max="10773" width="10.578125" bestFit="1" customWidth="1"/>
    <col min="10774" max="10774" width="9.62890625" bestFit="1" customWidth="1"/>
    <col min="10775" max="10775" width="11.5234375" bestFit="1" customWidth="1"/>
    <col min="10776" max="10776" width="12.05078125" bestFit="1" customWidth="1"/>
    <col min="10777" max="10777" width="11.62890625" bestFit="1" customWidth="1"/>
    <col min="10778" max="10778" width="12.47265625" bestFit="1" customWidth="1"/>
    <col min="10779" max="10779" width="11.20703125" customWidth="1"/>
    <col min="11009" max="11009" width="10.9453125" bestFit="1" customWidth="1"/>
    <col min="11010" max="11010" width="13.9453125" bestFit="1" customWidth="1"/>
    <col min="11011" max="11011" width="17.3125" bestFit="1" customWidth="1"/>
    <col min="11012" max="11012" width="44.7890625" bestFit="1" customWidth="1"/>
    <col min="11013" max="11013" width="10.41796875" bestFit="1" customWidth="1"/>
    <col min="11014" max="11014" width="32.47265625" bestFit="1" customWidth="1"/>
    <col min="11015" max="11015" width="29.89453125" bestFit="1" customWidth="1"/>
    <col min="11016" max="11016" width="15.9453125" bestFit="1" customWidth="1"/>
    <col min="11017" max="11017" width="21.3671875" bestFit="1" customWidth="1"/>
    <col min="11018" max="11018" width="13" bestFit="1" customWidth="1"/>
    <col min="11019" max="11019" width="9.89453125" bestFit="1" customWidth="1"/>
    <col min="11020" max="11020" width="16.3671875" bestFit="1" customWidth="1"/>
    <col min="11021" max="11021" width="6.20703125" bestFit="1" customWidth="1"/>
    <col min="11022" max="11022" width="12.578125" bestFit="1" customWidth="1"/>
    <col min="11023" max="11023" width="17.05078125" bestFit="1" customWidth="1"/>
    <col min="11024" max="11024" width="10.9453125" bestFit="1" customWidth="1"/>
    <col min="11025" max="11025" width="18" bestFit="1" customWidth="1"/>
    <col min="11026" max="11026" width="8.7890625" bestFit="1" customWidth="1"/>
    <col min="11027" max="11027" width="13.9453125" bestFit="1" customWidth="1"/>
    <col min="11028" max="11028" width="15.83984375" bestFit="1" customWidth="1"/>
    <col min="11029" max="11029" width="10.578125" bestFit="1" customWidth="1"/>
    <col min="11030" max="11030" width="9.62890625" bestFit="1" customWidth="1"/>
    <col min="11031" max="11031" width="11.5234375" bestFit="1" customWidth="1"/>
    <col min="11032" max="11032" width="12.05078125" bestFit="1" customWidth="1"/>
    <col min="11033" max="11033" width="11.62890625" bestFit="1" customWidth="1"/>
    <col min="11034" max="11034" width="12.47265625" bestFit="1" customWidth="1"/>
    <col min="11035" max="11035" width="11.20703125" customWidth="1"/>
    <col min="11265" max="11265" width="10.9453125" bestFit="1" customWidth="1"/>
    <col min="11266" max="11266" width="13.9453125" bestFit="1" customWidth="1"/>
    <col min="11267" max="11267" width="17.3125" bestFit="1" customWidth="1"/>
    <col min="11268" max="11268" width="44.7890625" bestFit="1" customWidth="1"/>
    <col min="11269" max="11269" width="10.41796875" bestFit="1" customWidth="1"/>
    <col min="11270" max="11270" width="32.47265625" bestFit="1" customWidth="1"/>
    <col min="11271" max="11271" width="29.89453125" bestFit="1" customWidth="1"/>
    <col min="11272" max="11272" width="15.9453125" bestFit="1" customWidth="1"/>
    <col min="11273" max="11273" width="21.3671875" bestFit="1" customWidth="1"/>
    <col min="11274" max="11274" width="13" bestFit="1" customWidth="1"/>
    <col min="11275" max="11275" width="9.89453125" bestFit="1" customWidth="1"/>
    <col min="11276" max="11276" width="16.3671875" bestFit="1" customWidth="1"/>
    <col min="11277" max="11277" width="6.20703125" bestFit="1" customWidth="1"/>
    <col min="11278" max="11278" width="12.578125" bestFit="1" customWidth="1"/>
    <col min="11279" max="11279" width="17.05078125" bestFit="1" customWidth="1"/>
    <col min="11280" max="11280" width="10.9453125" bestFit="1" customWidth="1"/>
    <col min="11281" max="11281" width="18" bestFit="1" customWidth="1"/>
    <col min="11282" max="11282" width="8.7890625" bestFit="1" customWidth="1"/>
    <col min="11283" max="11283" width="13.9453125" bestFit="1" customWidth="1"/>
    <col min="11284" max="11284" width="15.83984375" bestFit="1" customWidth="1"/>
    <col min="11285" max="11285" width="10.578125" bestFit="1" customWidth="1"/>
    <col min="11286" max="11286" width="9.62890625" bestFit="1" customWidth="1"/>
    <col min="11287" max="11287" width="11.5234375" bestFit="1" customWidth="1"/>
    <col min="11288" max="11288" width="12.05078125" bestFit="1" customWidth="1"/>
    <col min="11289" max="11289" width="11.62890625" bestFit="1" customWidth="1"/>
    <col min="11290" max="11290" width="12.47265625" bestFit="1" customWidth="1"/>
    <col min="11291" max="11291" width="11.20703125" customWidth="1"/>
    <col min="11521" max="11521" width="10.9453125" bestFit="1" customWidth="1"/>
    <col min="11522" max="11522" width="13.9453125" bestFit="1" customWidth="1"/>
    <col min="11523" max="11523" width="17.3125" bestFit="1" customWidth="1"/>
    <col min="11524" max="11524" width="44.7890625" bestFit="1" customWidth="1"/>
    <col min="11525" max="11525" width="10.41796875" bestFit="1" customWidth="1"/>
    <col min="11526" max="11526" width="32.47265625" bestFit="1" customWidth="1"/>
    <col min="11527" max="11527" width="29.89453125" bestFit="1" customWidth="1"/>
    <col min="11528" max="11528" width="15.9453125" bestFit="1" customWidth="1"/>
    <col min="11529" max="11529" width="21.3671875" bestFit="1" customWidth="1"/>
    <col min="11530" max="11530" width="13" bestFit="1" customWidth="1"/>
    <col min="11531" max="11531" width="9.89453125" bestFit="1" customWidth="1"/>
    <col min="11532" max="11532" width="16.3671875" bestFit="1" customWidth="1"/>
    <col min="11533" max="11533" width="6.20703125" bestFit="1" customWidth="1"/>
    <col min="11534" max="11534" width="12.578125" bestFit="1" customWidth="1"/>
    <col min="11535" max="11535" width="17.05078125" bestFit="1" customWidth="1"/>
    <col min="11536" max="11536" width="10.9453125" bestFit="1" customWidth="1"/>
    <col min="11537" max="11537" width="18" bestFit="1" customWidth="1"/>
    <col min="11538" max="11538" width="8.7890625" bestFit="1" customWidth="1"/>
    <col min="11539" max="11539" width="13.9453125" bestFit="1" customWidth="1"/>
    <col min="11540" max="11540" width="15.83984375" bestFit="1" customWidth="1"/>
    <col min="11541" max="11541" width="10.578125" bestFit="1" customWidth="1"/>
    <col min="11542" max="11542" width="9.62890625" bestFit="1" customWidth="1"/>
    <col min="11543" max="11543" width="11.5234375" bestFit="1" customWidth="1"/>
    <col min="11544" max="11544" width="12.05078125" bestFit="1" customWidth="1"/>
    <col min="11545" max="11545" width="11.62890625" bestFit="1" customWidth="1"/>
    <col min="11546" max="11546" width="12.47265625" bestFit="1" customWidth="1"/>
    <col min="11547" max="11547" width="11.20703125" customWidth="1"/>
    <col min="11777" max="11777" width="10.9453125" bestFit="1" customWidth="1"/>
    <col min="11778" max="11778" width="13.9453125" bestFit="1" customWidth="1"/>
    <col min="11779" max="11779" width="17.3125" bestFit="1" customWidth="1"/>
    <col min="11780" max="11780" width="44.7890625" bestFit="1" customWidth="1"/>
    <col min="11781" max="11781" width="10.41796875" bestFit="1" customWidth="1"/>
    <col min="11782" max="11782" width="32.47265625" bestFit="1" customWidth="1"/>
    <col min="11783" max="11783" width="29.89453125" bestFit="1" customWidth="1"/>
    <col min="11784" max="11784" width="15.9453125" bestFit="1" customWidth="1"/>
    <col min="11785" max="11785" width="21.3671875" bestFit="1" customWidth="1"/>
    <col min="11786" max="11786" width="13" bestFit="1" customWidth="1"/>
    <col min="11787" max="11787" width="9.89453125" bestFit="1" customWidth="1"/>
    <col min="11788" max="11788" width="16.3671875" bestFit="1" customWidth="1"/>
    <col min="11789" max="11789" width="6.20703125" bestFit="1" customWidth="1"/>
    <col min="11790" max="11790" width="12.578125" bestFit="1" customWidth="1"/>
    <col min="11791" max="11791" width="17.05078125" bestFit="1" customWidth="1"/>
    <col min="11792" max="11792" width="10.9453125" bestFit="1" customWidth="1"/>
    <col min="11793" max="11793" width="18" bestFit="1" customWidth="1"/>
    <col min="11794" max="11794" width="8.7890625" bestFit="1" customWidth="1"/>
    <col min="11795" max="11795" width="13.9453125" bestFit="1" customWidth="1"/>
    <col min="11796" max="11796" width="15.83984375" bestFit="1" customWidth="1"/>
    <col min="11797" max="11797" width="10.578125" bestFit="1" customWidth="1"/>
    <col min="11798" max="11798" width="9.62890625" bestFit="1" customWidth="1"/>
    <col min="11799" max="11799" width="11.5234375" bestFit="1" customWidth="1"/>
    <col min="11800" max="11800" width="12.05078125" bestFit="1" customWidth="1"/>
    <col min="11801" max="11801" width="11.62890625" bestFit="1" customWidth="1"/>
    <col min="11802" max="11802" width="12.47265625" bestFit="1" customWidth="1"/>
    <col min="11803" max="11803" width="11.20703125" customWidth="1"/>
    <col min="12033" max="12033" width="10.9453125" bestFit="1" customWidth="1"/>
    <col min="12034" max="12034" width="13.9453125" bestFit="1" customWidth="1"/>
    <col min="12035" max="12035" width="17.3125" bestFit="1" customWidth="1"/>
    <col min="12036" max="12036" width="44.7890625" bestFit="1" customWidth="1"/>
    <col min="12037" max="12037" width="10.41796875" bestFit="1" customWidth="1"/>
    <col min="12038" max="12038" width="32.47265625" bestFit="1" customWidth="1"/>
    <col min="12039" max="12039" width="29.89453125" bestFit="1" customWidth="1"/>
    <col min="12040" max="12040" width="15.9453125" bestFit="1" customWidth="1"/>
    <col min="12041" max="12041" width="21.3671875" bestFit="1" customWidth="1"/>
    <col min="12042" max="12042" width="13" bestFit="1" customWidth="1"/>
    <col min="12043" max="12043" width="9.89453125" bestFit="1" customWidth="1"/>
    <col min="12044" max="12044" width="16.3671875" bestFit="1" customWidth="1"/>
    <col min="12045" max="12045" width="6.20703125" bestFit="1" customWidth="1"/>
    <col min="12046" max="12046" width="12.578125" bestFit="1" customWidth="1"/>
    <col min="12047" max="12047" width="17.05078125" bestFit="1" customWidth="1"/>
    <col min="12048" max="12048" width="10.9453125" bestFit="1" customWidth="1"/>
    <col min="12049" max="12049" width="18" bestFit="1" customWidth="1"/>
    <col min="12050" max="12050" width="8.7890625" bestFit="1" customWidth="1"/>
    <col min="12051" max="12051" width="13.9453125" bestFit="1" customWidth="1"/>
    <col min="12052" max="12052" width="15.83984375" bestFit="1" customWidth="1"/>
    <col min="12053" max="12053" width="10.578125" bestFit="1" customWidth="1"/>
    <col min="12054" max="12054" width="9.62890625" bestFit="1" customWidth="1"/>
    <col min="12055" max="12055" width="11.5234375" bestFit="1" customWidth="1"/>
    <col min="12056" max="12056" width="12.05078125" bestFit="1" customWidth="1"/>
    <col min="12057" max="12057" width="11.62890625" bestFit="1" customWidth="1"/>
    <col min="12058" max="12058" width="12.47265625" bestFit="1" customWidth="1"/>
    <col min="12059" max="12059" width="11.20703125" customWidth="1"/>
    <col min="12289" max="12289" width="10.9453125" bestFit="1" customWidth="1"/>
    <col min="12290" max="12290" width="13.9453125" bestFit="1" customWidth="1"/>
    <col min="12291" max="12291" width="17.3125" bestFit="1" customWidth="1"/>
    <col min="12292" max="12292" width="44.7890625" bestFit="1" customWidth="1"/>
    <col min="12293" max="12293" width="10.41796875" bestFit="1" customWidth="1"/>
    <col min="12294" max="12294" width="32.47265625" bestFit="1" customWidth="1"/>
    <col min="12295" max="12295" width="29.89453125" bestFit="1" customWidth="1"/>
    <col min="12296" max="12296" width="15.9453125" bestFit="1" customWidth="1"/>
    <col min="12297" max="12297" width="21.3671875" bestFit="1" customWidth="1"/>
    <col min="12298" max="12298" width="13" bestFit="1" customWidth="1"/>
    <col min="12299" max="12299" width="9.89453125" bestFit="1" customWidth="1"/>
    <col min="12300" max="12300" width="16.3671875" bestFit="1" customWidth="1"/>
    <col min="12301" max="12301" width="6.20703125" bestFit="1" customWidth="1"/>
    <col min="12302" max="12302" width="12.578125" bestFit="1" customWidth="1"/>
    <col min="12303" max="12303" width="17.05078125" bestFit="1" customWidth="1"/>
    <col min="12304" max="12304" width="10.9453125" bestFit="1" customWidth="1"/>
    <col min="12305" max="12305" width="18" bestFit="1" customWidth="1"/>
    <col min="12306" max="12306" width="8.7890625" bestFit="1" customWidth="1"/>
    <col min="12307" max="12307" width="13.9453125" bestFit="1" customWidth="1"/>
    <col min="12308" max="12308" width="15.83984375" bestFit="1" customWidth="1"/>
    <col min="12309" max="12309" width="10.578125" bestFit="1" customWidth="1"/>
    <col min="12310" max="12310" width="9.62890625" bestFit="1" customWidth="1"/>
    <col min="12311" max="12311" width="11.5234375" bestFit="1" customWidth="1"/>
    <col min="12312" max="12312" width="12.05078125" bestFit="1" customWidth="1"/>
    <col min="12313" max="12313" width="11.62890625" bestFit="1" customWidth="1"/>
    <col min="12314" max="12314" width="12.47265625" bestFit="1" customWidth="1"/>
    <col min="12315" max="12315" width="11.20703125" customWidth="1"/>
    <col min="12545" max="12545" width="10.9453125" bestFit="1" customWidth="1"/>
    <col min="12546" max="12546" width="13.9453125" bestFit="1" customWidth="1"/>
    <col min="12547" max="12547" width="17.3125" bestFit="1" customWidth="1"/>
    <col min="12548" max="12548" width="44.7890625" bestFit="1" customWidth="1"/>
    <col min="12549" max="12549" width="10.41796875" bestFit="1" customWidth="1"/>
    <col min="12550" max="12550" width="32.47265625" bestFit="1" customWidth="1"/>
    <col min="12551" max="12551" width="29.89453125" bestFit="1" customWidth="1"/>
    <col min="12552" max="12552" width="15.9453125" bestFit="1" customWidth="1"/>
    <col min="12553" max="12553" width="21.3671875" bestFit="1" customWidth="1"/>
    <col min="12554" max="12554" width="13" bestFit="1" customWidth="1"/>
    <col min="12555" max="12555" width="9.89453125" bestFit="1" customWidth="1"/>
    <col min="12556" max="12556" width="16.3671875" bestFit="1" customWidth="1"/>
    <col min="12557" max="12557" width="6.20703125" bestFit="1" customWidth="1"/>
    <col min="12558" max="12558" width="12.578125" bestFit="1" customWidth="1"/>
    <col min="12559" max="12559" width="17.05078125" bestFit="1" customWidth="1"/>
    <col min="12560" max="12560" width="10.9453125" bestFit="1" customWidth="1"/>
    <col min="12561" max="12561" width="18" bestFit="1" customWidth="1"/>
    <col min="12562" max="12562" width="8.7890625" bestFit="1" customWidth="1"/>
    <col min="12563" max="12563" width="13.9453125" bestFit="1" customWidth="1"/>
    <col min="12564" max="12564" width="15.83984375" bestFit="1" customWidth="1"/>
    <col min="12565" max="12565" width="10.578125" bestFit="1" customWidth="1"/>
    <col min="12566" max="12566" width="9.62890625" bestFit="1" customWidth="1"/>
    <col min="12567" max="12567" width="11.5234375" bestFit="1" customWidth="1"/>
    <col min="12568" max="12568" width="12.05078125" bestFit="1" customWidth="1"/>
    <col min="12569" max="12569" width="11.62890625" bestFit="1" customWidth="1"/>
    <col min="12570" max="12570" width="12.47265625" bestFit="1" customWidth="1"/>
    <col min="12571" max="12571" width="11.20703125" customWidth="1"/>
    <col min="12801" max="12801" width="10.9453125" bestFit="1" customWidth="1"/>
    <col min="12802" max="12802" width="13.9453125" bestFit="1" customWidth="1"/>
    <col min="12803" max="12803" width="17.3125" bestFit="1" customWidth="1"/>
    <col min="12804" max="12804" width="44.7890625" bestFit="1" customWidth="1"/>
    <col min="12805" max="12805" width="10.41796875" bestFit="1" customWidth="1"/>
    <col min="12806" max="12806" width="32.47265625" bestFit="1" customWidth="1"/>
    <col min="12807" max="12807" width="29.89453125" bestFit="1" customWidth="1"/>
    <col min="12808" max="12808" width="15.9453125" bestFit="1" customWidth="1"/>
    <col min="12809" max="12809" width="21.3671875" bestFit="1" customWidth="1"/>
    <col min="12810" max="12810" width="13" bestFit="1" customWidth="1"/>
    <col min="12811" max="12811" width="9.89453125" bestFit="1" customWidth="1"/>
    <col min="12812" max="12812" width="16.3671875" bestFit="1" customWidth="1"/>
    <col min="12813" max="12813" width="6.20703125" bestFit="1" customWidth="1"/>
    <col min="12814" max="12814" width="12.578125" bestFit="1" customWidth="1"/>
    <col min="12815" max="12815" width="17.05078125" bestFit="1" customWidth="1"/>
    <col min="12816" max="12816" width="10.9453125" bestFit="1" customWidth="1"/>
    <col min="12817" max="12817" width="18" bestFit="1" customWidth="1"/>
    <col min="12818" max="12818" width="8.7890625" bestFit="1" customWidth="1"/>
    <col min="12819" max="12819" width="13.9453125" bestFit="1" customWidth="1"/>
    <col min="12820" max="12820" width="15.83984375" bestFit="1" customWidth="1"/>
    <col min="12821" max="12821" width="10.578125" bestFit="1" customWidth="1"/>
    <col min="12822" max="12822" width="9.62890625" bestFit="1" customWidth="1"/>
    <col min="12823" max="12823" width="11.5234375" bestFit="1" customWidth="1"/>
    <col min="12824" max="12824" width="12.05078125" bestFit="1" customWidth="1"/>
    <col min="12825" max="12825" width="11.62890625" bestFit="1" customWidth="1"/>
    <col min="12826" max="12826" width="12.47265625" bestFit="1" customWidth="1"/>
    <col min="12827" max="12827" width="11.20703125" customWidth="1"/>
    <col min="13057" max="13057" width="10.9453125" bestFit="1" customWidth="1"/>
    <col min="13058" max="13058" width="13.9453125" bestFit="1" customWidth="1"/>
    <col min="13059" max="13059" width="17.3125" bestFit="1" customWidth="1"/>
    <col min="13060" max="13060" width="44.7890625" bestFit="1" customWidth="1"/>
    <col min="13061" max="13061" width="10.41796875" bestFit="1" customWidth="1"/>
    <col min="13062" max="13062" width="32.47265625" bestFit="1" customWidth="1"/>
    <col min="13063" max="13063" width="29.89453125" bestFit="1" customWidth="1"/>
    <col min="13064" max="13064" width="15.9453125" bestFit="1" customWidth="1"/>
    <col min="13065" max="13065" width="21.3671875" bestFit="1" customWidth="1"/>
    <col min="13066" max="13066" width="13" bestFit="1" customWidth="1"/>
    <col min="13067" max="13067" width="9.89453125" bestFit="1" customWidth="1"/>
    <col min="13068" max="13068" width="16.3671875" bestFit="1" customWidth="1"/>
    <col min="13069" max="13069" width="6.20703125" bestFit="1" customWidth="1"/>
    <col min="13070" max="13070" width="12.578125" bestFit="1" customWidth="1"/>
    <col min="13071" max="13071" width="17.05078125" bestFit="1" customWidth="1"/>
    <col min="13072" max="13072" width="10.9453125" bestFit="1" customWidth="1"/>
    <col min="13073" max="13073" width="18" bestFit="1" customWidth="1"/>
    <col min="13074" max="13074" width="8.7890625" bestFit="1" customWidth="1"/>
    <col min="13075" max="13075" width="13.9453125" bestFit="1" customWidth="1"/>
    <col min="13076" max="13076" width="15.83984375" bestFit="1" customWidth="1"/>
    <col min="13077" max="13077" width="10.578125" bestFit="1" customWidth="1"/>
    <col min="13078" max="13078" width="9.62890625" bestFit="1" customWidth="1"/>
    <col min="13079" max="13079" width="11.5234375" bestFit="1" customWidth="1"/>
    <col min="13080" max="13080" width="12.05078125" bestFit="1" customWidth="1"/>
    <col min="13081" max="13081" width="11.62890625" bestFit="1" customWidth="1"/>
    <col min="13082" max="13082" width="12.47265625" bestFit="1" customWidth="1"/>
    <col min="13083" max="13083" width="11.20703125" customWidth="1"/>
    <col min="13313" max="13313" width="10.9453125" bestFit="1" customWidth="1"/>
    <col min="13314" max="13314" width="13.9453125" bestFit="1" customWidth="1"/>
    <col min="13315" max="13315" width="17.3125" bestFit="1" customWidth="1"/>
    <col min="13316" max="13316" width="44.7890625" bestFit="1" customWidth="1"/>
    <col min="13317" max="13317" width="10.41796875" bestFit="1" customWidth="1"/>
    <col min="13318" max="13318" width="32.47265625" bestFit="1" customWidth="1"/>
    <col min="13319" max="13319" width="29.89453125" bestFit="1" customWidth="1"/>
    <col min="13320" max="13320" width="15.9453125" bestFit="1" customWidth="1"/>
    <col min="13321" max="13321" width="21.3671875" bestFit="1" customWidth="1"/>
    <col min="13322" max="13322" width="13" bestFit="1" customWidth="1"/>
    <col min="13323" max="13323" width="9.89453125" bestFit="1" customWidth="1"/>
    <col min="13324" max="13324" width="16.3671875" bestFit="1" customWidth="1"/>
    <col min="13325" max="13325" width="6.20703125" bestFit="1" customWidth="1"/>
    <col min="13326" max="13326" width="12.578125" bestFit="1" customWidth="1"/>
    <col min="13327" max="13327" width="17.05078125" bestFit="1" customWidth="1"/>
    <col min="13328" max="13328" width="10.9453125" bestFit="1" customWidth="1"/>
    <col min="13329" max="13329" width="18" bestFit="1" customWidth="1"/>
    <col min="13330" max="13330" width="8.7890625" bestFit="1" customWidth="1"/>
    <col min="13331" max="13331" width="13.9453125" bestFit="1" customWidth="1"/>
    <col min="13332" max="13332" width="15.83984375" bestFit="1" customWidth="1"/>
    <col min="13333" max="13333" width="10.578125" bestFit="1" customWidth="1"/>
    <col min="13334" max="13334" width="9.62890625" bestFit="1" customWidth="1"/>
    <col min="13335" max="13335" width="11.5234375" bestFit="1" customWidth="1"/>
    <col min="13336" max="13336" width="12.05078125" bestFit="1" customWidth="1"/>
    <col min="13337" max="13337" width="11.62890625" bestFit="1" customWidth="1"/>
    <col min="13338" max="13338" width="12.47265625" bestFit="1" customWidth="1"/>
    <col min="13339" max="13339" width="11.20703125" customWidth="1"/>
    <col min="13569" max="13569" width="10.9453125" bestFit="1" customWidth="1"/>
    <col min="13570" max="13570" width="13.9453125" bestFit="1" customWidth="1"/>
    <col min="13571" max="13571" width="17.3125" bestFit="1" customWidth="1"/>
    <col min="13572" max="13572" width="44.7890625" bestFit="1" customWidth="1"/>
    <col min="13573" max="13573" width="10.41796875" bestFit="1" customWidth="1"/>
    <col min="13574" max="13574" width="32.47265625" bestFit="1" customWidth="1"/>
    <col min="13575" max="13575" width="29.89453125" bestFit="1" customWidth="1"/>
    <col min="13576" max="13576" width="15.9453125" bestFit="1" customWidth="1"/>
    <col min="13577" max="13577" width="21.3671875" bestFit="1" customWidth="1"/>
    <col min="13578" max="13578" width="13" bestFit="1" customWidth="1"/>
    <col min="13579" max="13579" width="9.89453125" bestFit="1" customWidth="1"/>
    <col min="13580" max="13580" width="16.3671875" bestFit="1" customWidth="1"/>
    <col min="13581" max="13581" width="6.20703125" bestFit="1" customWidth="1"/>
    <col min="13582" max="13582" width="12.578125" bestFit="1" customWidth="1"/>
    <col min="13583" max="13583" width="17.05078125" bestFit="1" customWidth="1"/>
    <col min="13584" max="13584" width="10.9453125" bestFit="1" customWidth="1"/>
    <col min="13585" max="13585" width="18" bestFit="1" customWidth="1"/>
    <col min="13586" max="13586" width="8.7890625" bestFit="1" customWidth="1"/>
    <col min="13587" max="13587" width="13.9453125" bestFit="1" customWidth="1"/>
    <col min="13588" max="13588" width="15.83984375" bestFit="1" customWidth="1"/>
    <col min="13589" max="13589" width="10.578125" bestFit="1" customWidth="1"/>
    <col min="13590" max="13590" width="9.62890625" bestFit="1" customWidth="1"/>
    <col min="13591" max="13591" width="11.5234375" bestFit="1" customWidth="1"/>
    <col min="13592" max="13592" width="12.05078125" bestFit="1" customWidth="1"/>
    <col min="13593" max="13593" width="11.62890625" bestFit="1" customWidth="1"/>
    <col min="13594" max="13594" width="12.47265625" bestFit="1" customWidth="1"/>
    <col min="13595" max="13595" width="11.20703125" customWidth="1"/>
    <col min="13825" max="13825" width="10.9453125" bestFit="1" customWidth="1"/>
    <col min="13826" max="13826" width="13.9453125" bestFit="1" customWidth="1"/>
    <col min="13827" max="13827" width="17.3125" bestFit="1" customWidth="1"/>
    <col min="13828" max="13828" width="44.7890625" bestFit="1" customWidth="1"/>
    <col min="13829" max="13829" width="10.41796875" bestFit="1" customWidth="1"/>
    <col min="13830" max="13830" width="32.47265625" bestFit="1" customWidth="1"/>
    <col min="13831" max="13831" width="29.89453125" bestFit="1" customWidth="1"/>
    <col min="13832" max="13832" width="15.9453125" bestFit="1" customWidth="1"/>
    <col min="13833" max="13833" width="21.3671875" bestFit="1" customWidth="1"/>
    <col min="13834" max="13834" width="13" bestFit="1" customWidth="1"/>
    <col min="13835" max="13835" width="9.89453125" bestFit="1" customWidth="1"/>
    <col min="13836" max="13836" width="16.3671875" bestFit="1" customWidth="1"/>
    <col min="13837" max="13837" width="6.20703125" bestFit="1" customWidth="1"/>
    <col min="13838" max="13838" width="12.578125" bestFit="1" customWidth="1"/>
    <col min="13839" max="13839" width="17.05078125" bestFit="1" customWidth="1"/>
    <col min="13840" max="13840" width="10.9453125" bestFit="1" customWidth="1"/>
    <col min="13841" max="13841" width="18" bestFit="1" customWidth="1"/>
    <col min="13842" max="13842" width="8.7890625" bestFit="1" customWidth="1"/>
    <col min="13843" max="13843" width="13.9453125" bestFit="1" customWidth="1"/>
    <col min="13844" max="13844" width="15.83984375" bestFit="1" customWidth="1"/>
    <col min="13845" max="13845" width="10.578125" bestFit="1" customWidth="1"/>
    <col min="13846" max="13846" width="9.62890625" bestFit="1" customWidth="1"/>
    <col min="13847" max="13847" width="11.5234375" bestFit="1" customWidth="1"/>
    <col min="13848" max="13848" width="12.05078125" bestFit="1" customWidth="1"/>
    <col min="13849" max="13849" width="11.62890625" bestFit="1" customWidth="1"/>
    <col min="13850" max="13850" width="12.47265625" bestFit="1" customWidth="1"/>
    <col min="13851" max="13851" width="11.20703125" customWidth="1"/>
    <col min="14081" max="14081" width="10.9453125" bestFit="1" customWidth="1"/>
    <col min="14082" max="14082" width="13.9453125" bestFit="1" customWidth="1"/>
    <col min="14083" max="14083" width="17.3125" bestFit="1" customWidth="1"/>
    <col min="14084" max="14084" width="44.7890625" bestFit="1" customWidth="1"/>
    <col min="14085" max="14085" width="10.41796875" bestFit="1" customWidth="1"/>
    <col min="14086" max="14086" width="32.47265625" bestFit="1" customWidth="1"/>
    <col min="14087" max="14087" width="29.89453125" bestFit="1" customWidth="1"/>
    <col min="14088" max="14088" width="15.9453125" bestFit="1" customWidth="1"/>
    <col min="14089" max="14089" width="21.3671875" bestFit="1" customWidth="1"/>
    <col min="14090" max="14090" width="13" bestFit="1" customWidth="1"/>
    <col min="14091" max="14091" width="9.89453125" bestFit="1" customWidth="1"/>
    <col min="14092" max="14092" width="16.3671875" bestFit="1" customWidth="1"/>
    <col min="14093" max="14093" width="6.20703125" bestFit="1" customWidth="1"/>
    <col min="14094" max="14094" width="12.578125" bestFit="1" customWidth="1"/>
    <col min="14095" max="14095" width="17.05078125" bestFit="1" customWidth="1"/>
    <col min="14096" max="14096" width="10.9453125" bestFit="1" customWidth="1"/>
    <col min="14097" max="14097" width="18" bestFit="1" customWidth="1"/>
    <col min="14098" max="14098" width="8.7890625" bestFit="1" customWidth="1"/>
    <col min="14099" max="14099" width="13.9453125" bestFit="1" customWidth="1"/>
    <col min="14100" max="14100" width="15.83984375" bestFit="1" customWidth="1"/>
    <col min="14101" max="14101" width="10.578125" bestFit="1" customWidth="1"/>
    <col min="14102" max="14102" width="9.62890625" bestFit="1" customWidth="1"/>
    <col min="14103" max="14103" width="11.5234375" bestFit="1" customWidth="1"/>
    <col min="14104" max="14104" width="12.05078125" bestFit="1" customWidth="1"/>
    <col min="14105" max="14105" width="11.62890625" bestFit="1" customWidth="1"/>
    <col min="14106" max="14106" width="12.47265625" bestFit="1" customWidth="1"/>
    <col min="14107" max="14107" width="11.20703125" customWidth="1"/>
    <col min="14337" max="14337" width="10.9453125" bestFit="1" customWidth="1"/>
    <col min="14338" max="14338" width="13.9453125" bestFit="1" customWidth="1"/>
    <col min="14339" max="14339" width="17.3125" bestFit="1" customWidth="1"/>
    <col min="14340" max="14340" width="44.7890625" bestFit="1" customWidth="1"/>
    <col min="14341" max="14341" width="10.41796875" bestFit="1" customWidth="1"/>
    <col min="14342" max="14342" width="32.47265625" bestFit="1" customWidth="1"/>
    <col min="14343" max="14343" width="29.89453125" bestFit="1" customWidth="1"/>
    <col min="14344" max="14344" width="15.9453125" bestFit="1" customWidth="1"/>
    <col min="14345" max="14345" width="21.3671875" bestFit="1" customWidth="1"/>
    <col min="14346" max="14346" width="13" bestFit="1" customWidth="1"/>
    <col min="14347" max="14347" width="9.89453125" bestFit="1" customWidth="1"/>
    <col min="14348" max="14348" width="16.3671875" bestFit="1" customWidth="1"/>
    <col min="14349" max="14349" width="6.20703125" bestFit="1" customWidth="1"/>
    <col min="14350" max="14350" width="12.578125" bestFit="1" customWidth="1"/>
    <col min="14351" max="14351" width="17.05078125" bestFit="1" customWidth="1"/>
    <col min="14352" max="14352" width="10.9453125" bestFit="1" customWidth="1"/>
    <col min="14353" max="14353" width="18" bestFit="1" customWidth="1"/>
    <col min="14354" max="14354" width="8.7890625" bestFit="1" customWidth="1"/>
    <col min="14355" max="14355" width="13.9453125" bestFit="1" customWidth="1"/>
    <col min="14356" max="14356" width="15.83984375" bestFit="1" customWidth="1"/>
    <col min="14357" max="14357" width="10.578125" bestFit="1" customWidth="1"/>
    <col min="14358" max="14358" width="9.62890625" bestFit="1" customWidth="1"/>
    <col min="14359" max="14359" width="11.5234375" bestFit="1" customWidth="1"/>
    <col min="14360" max="14360" width="12.05078125" bestFit="1" customWidth="1"/>
    <col min="14361" max="14361" width="11.62890625" bestFit="1" customWidth="1"/>
    <col min="14362" max="14362" width="12.47265625" bestFit="1" customWidth="1"/>
    <col min="14363" max="14363" width="11.20703125" customWidth="1"/>
    <col min="14593" max="14593" width="10.9453125" bestFit="1" customWidth="1"/>
    <col min="14594" max="14594" width="13.9453125" bestFit="1" customWidth="1"/>
    <col min="14595" max="14595" width="17.3125" bestFit="1" customWidth="1"/>
    <col min="14596" max="14596" width="44.7890625" bestFit="1" customWidth="1"/>
    <col min="14597" max="14597" width="10.41796875" bestFit="1" customWidth="1"/>
    <col min="14598" max="14598" width="32.47265625" bestFit="1" customWidth="1"/>
    <col min="14599" max="14599" width="29.89453125" bestFit="1" customWidth="1"/>
    <col min="14600" max="14600" width="15.9453125" bestFit="1" customWidth="1"/>
    <col min="14601" max="14601" width="21.3671875" bestFit="1" customWidth="1"/>
    <col min="14602" max="14602" width="13" bestFit="1" customWidth="1"/>
    <col min="14603" max="14603" width="9.89453125" bestFit="1" customWidth="1"/>
    <col min="14604" max="14604" width="16.3671875" bestFit="1" customWidth="1"/>
    <col min="14605" max="14605" width="6.20703125" bestFit="1" customWidth="1"/>
    <col min="14606" max="14606" width="12.578125" bestFit="1" customWidth="1"/>
    <col min="14607" max="14607" width="17.05078125" bestFit="1" customWidth="1"/>
    <col min="14608" max="14608" width="10.9453125" bestFit="1" customWidth="1"/>
    <col min="14609" max="14609" width="18" bestFit="1" customWidth="1"/>
    <col min="14610" max="14610" width="8.7890625" bestFit="1" customWidth="1"/>
    <col min="14611" max="14611" width="13.9453125" bestFit="1" customWidth="1"/>
    <col min="14612" max="14612" width="15.83984375" bestFit="1" customWidth="1"/>
    <col min="14613" max="14613" width="10.578125" bestFit="1" customWidth="1"/>
    <col min="14614" max="14614" width="9.62890625" bestFit="1" customWidth="1"/>
    <col min="14615" max="14615" width="11.5234375" bestFit="1" customWidth="1"/>
    <col min="14616" max="14616" width="12.05078125" bestFit="1" customWidth="1"/>
    <col min="14617" max="14617" width="11.62890625" bestFit="1" customWidth="1"/>
    <col min="14618" max="14618" width="12.47265625" bestFit="1" customWidth="1"/>
    <col min="14619" max="14619" width="11.20703125" customWidth="1"/>
    <col min="14849" max="14849" width="10.9453125" bestFit="1" customWidth="1"/>
    <col min="14850" max="14850" width="13.9453125" bestFit="1" customWidth="1"/>
    <col min="14851" max="14851" width="17.3125" bestFit="1" customWidth="1"/>
    <col min="14852" max="14852" width="44.7890625" bestFit="1" customWidth="1"/>
    <col min="14853" max="14853" width="10.41796875" bestFit="1" customWidth="1"/>
    <col min="14854" max="14854" width="32.47265625" bestFit="1" customWidth="1"/>
    <col min="14855" max="14855" width="29.89453125" bestFit="1" customWidth="1"/>
    <col min="14856" max="14856" width="15.9453125" bestFit="1" customWidth="1"/>
    <col min="14857" max="14857" width="21.3671875" bestFit="1" customWidth="1"/>
    <col min="14858" max="14858" width="13" bestFit="1" customWidth="1"/>
    <col min="14859" max="14859" width="9.89453125" bestFit="1" customWidth="1"/>
    <col min="14860" max="14860" width="16.3671875" bestFit="1" customWidth="1"/>
    <col min="14861" max="14861" width="6.20703125" bestFit="1" customWidth="1"/>
    <col min="14862" max="14862" width="12.578125" bestFit="1" customWidth="1"/>
    <col min="14863" max="14863" width="17.05078125" bestFit="1" customWidth="1"/>
    <col min="14864" max="14864" width="10.9453125" bestFit="1" customWidth="1"/>
    <col min="14865" max="14865" width="18" bestFit="1" customWidth="1"/>
    <col min="14866" max="14866" width="8.7890625" bestFit="1" customWidth="1"/>
    <col min="14867" max="14867" width="13.9453125" bestFit="1" customWidth="1"/>
    <col min="14868" max="14868" width="15.83984375" bestFit="1" customWidth="1"/>
    <col min="14869" max="14869" width="10.578125" bestFit="1" customWidth="1"/>
    <col min="14870" max="14870" width="9.62890625" bestFit="1" customWidth="1"/>
    <col min="14871" max="14871" width="11.5234375" bestFit="1" customWidth="1"/>
    <col min="14872" max="14872" width="12.05078125" bestFit="1" customWidth="1"/>
    <col min="14873" max="14873" width="11.62890625" bestFit="1" customWidth="1"/>
    <col min="14874" max="14874" width="12.47265625" bestFit="1" customWidth="1"/>
    <col min="14875" max="14875" width="11.20703125" customWidth="1"/>
    <col min="15105" max="15105" width="10.9453125" bestFit="1" customWidth="1"/>
    <col min="15106" max="15106" width="13.9453125" bestFit="1" customWidth="1"/>
    <col min="15107" max="15107" width="17.3125" bestFit="1" customWidth="1"/>
    <col min="15108" max="15108" width="44.7890625" bestFit="1" customWidth="1"/>
    <col min="15109" max="15109" width="10.41796875" bestFit="1" customWidth="1"/>
    <col min="15110" max="15110" width="32.47265625" bestFit="1" customWidth="1"/>
    <col min="15111" max="15111" width="29.89453125" bestFit="1" customWidth="1"/>
    <col min="15112" max="15112" width="15.9453125" bestFit="1" customWidth="1"/>
    <col min="15113" max="15113" width="21.3671875" bestFit="1" customWidth="1"/>
    <col min="15114" max="15114" width="13" bestFit="1" customWidth="1"/>
    <col min="15115" max="15115" width="9.89453125" bestFit="1" customWidth="1"/>
    <col min="15116" max="15116" width="16.3671875" bestFit="1" customWidth="1"/>
    <col min="15117" max="15117" width="6.20703125" bestFit="1" customWidth="1"/>
    <col min="15118" max="15118" width="12.578125" bestFit="1" customWidth="1"/>
    <col min="15119" max="15119" width="17.05078125" bestFit="1" customWidth="1"/>
    <col min="15120" max="15120" width="10.9453125" bestFit="1" customWidth="1"/>
    <col min="15121" max="15121" width="18" bestFit="1" customWidth="1"/>
    <col min="15122" max="15122" width="8.7890625" bestFit="1" customWidth="1"/>
    <col min="15123" max="15123" width="13.9453125" bestFit="1" customWidth="1"/>
    <col min="15124" max="15124" width="15.83984375" bestFit="1" customWidth="1"/>
    <col min="15125" max="15125" width="10.578125" bestFit="1" customWidth="1"/>
    <col min="15126" max="15126" width="9.62890625" bestFit="1" customWidth="1"/>
    <col min="15127" max="15127" width="11.5234375" bestFit="1" customWidth="1"/>
    <col min="15128" max="15128" width="12.05078125" bestFit="1" customWidth="1"/>
    <col min="15129" max="15129" width="11.62890625" bestFit="1" customWidth="1"/>
    <col min="15130" max="15130" width="12.47265625" bestFit="1" customWidth="1"/>
    <col min="15131" max="15131" width="11.20703125" customWidth="1"/>
    <col min="15361" max="15361" width="10.9453125" bestFit="1" customWidth="1"/>
    <col min="15362" max="15362" width="13.9453125" bestFit="1" customWidth="1"/>
    <col min="15363" max="15363" width="17.3125" bestFit="1" customWidth="1"/>
    <col min="15364" max="15364" width="44.7890625" bestFit="1" customWidth="1"/>
    <col min="15365" max="15365" width="10.41796875" bestFit="1" customWidth="1"/>
    <col min="15366" max="15366" width="32.47265625" bestFit="1" customWidth="1"/>
    <col min="15367" max="15367" width="29.89453125" bestFit="1" customWidth="1"/>
    <col min="15368" max="15368" width="15.9453125" bestFit="1" customWidth="1"/>
    <col min="15369" max="15369" width="21.3671875" bestFit="1" customWidth="1"/>
    <col min="15370" max="15370" width="13" bestFit="1" customWidth="1"/>
    <col min="15371" max="15371" width="9.89453125" bestFit="1" customWidth="1"/>
    <col min="15372" max="15372" width="16.3671875" bestFit="1" customWidth="1"/>
    <col min="15373" max="15373" width="6.20703125" bestFit="1" customWidth="1"/>
    <col min="15374" max="15374" width="12.578125" bestFit="1" customWidth="1"/>
    <col min="15375" max="15375" width="17.05078125" bestFit="1" customWidth="1"/>
    <col min="15376" max="15376" width="10.9453125" bestFit="1" customWidth="1"/>
    <col min="15377" max="15377" width="18" bestFit="1" customWidth="1"/>
    <col min="15378" max="15378" width="8.7890625" bestFit="1" customWidth="1"/>
    <col min="15379" max="15379" width="13.9453125" bestFit="1" customWidth="1"/>
    <col min="15380" max="15380" width="15.83984375" bestFit="1" customWidth="1"/>
    <col min="15381" max="15381" width="10.578125" bestFit="1" customWidth="1"/>
    <col min="15382" max="15382" width="9.62890625" bestFit="1" customWidth="1"/>
    <col min="15383" max="15383" width="11.5234375" bestFit="1" customWidth="1"/>
    <col min="15384" max="15384" width="12.05078125" bestFit="1" customWidth="1"/>
    <col min="15385" max="15385" width="11.62890625" bestFit="1" customWidth="1"/>
    <col min="15386" max="15386" width="12.47265625" bestFit="1" customWidth="1"/>
    <col min="15387" max="15387" width="11.20703125" customWidth="1"/>
    <col min="15617" max="15617" width="10.9453125" bestFit="1" customWidth="1"/>
    <col min="15618" max="15618" width="13.9453125" bestFit="1" customWidth="1"/>
    <col min="15619" max="15619" width="17.3125" bestFit="1" customWidth="1"/>
    <col min="15620" max="15620" width="44.7890625" bestFit="1" customWidth="1"/>
    <col min="15621" max="15621" width="10.41796875" bestFit="1" customWidth="1"/>
    <col min="15622" max="15622" width="32.47265625" bestFit="1" customWidth="1"/>
    <col min="15623" max="15623" width="29.89453125" bestFit="1" customWidth="1"/>
    <col min="15624" max="15624" width="15.9453125" bestFit="1" customWidth="1"/>
    <col min="15625" max="15625" width="21.3671875" bestFit="1" customWidth="1"/>
    <col min="15626" max="15626" width="13" bestFit="1" customWidth="1"/>
    <col min="15627" max="15627" width="9.89453125" bestFit="1" customWidth="1"/>
    <col min="15628" max="15628" width="16.3671875" bestFit="1" customWidth="1"/>
    <col min="15629" max="15629" width="6.20703125" bestFit="1" customWidth="1"/>
    <col min="15630" max="15630" width="12.578125" bestFit="1" customWidth="1"/>
    <col min="15631" max="15631" width="17.05078125" bestFit="1" customWidth="1"/>
    <col min="15632" max="15632" width="10.9453125" bestFit="1" customWidth="1"/>
    <col min="15633" max="15633" width="18" bestFit="1" customWidth="1"/>
    <col min="15634" max="15634" width="8.7890625" bestFit="1" customWidth="1"/>
    <col min="15635" max="15635" width="13.9453125" bestFit="1" customWidth="1"/>
    <col min="15636" max="15636" width="15.83984375" bestFit="1" customWidth="1"/>
    <col min="15637" max="15637" width="10.578125" bestFit="1" customWidth="1"/>
    <col min="15638" max="15638" width="9.62890625" bestFit="1" customWidth="1"/>
    <col min="15639" max="15639" width="11.5234375" bestFit="1" customWidth="1"/>
    <col min="15640" max="15640" width="12.05078125" bestFit="1" customWidth="1"/>
    <col min="15641" max="15641" width="11.62890625" bestFit="1" customWidth="1"/>
    <col min="15642" max="15642" width="12.47265625" bestFit="1" customWidth="1"/>
    <col min="15643" max="15643" width="11.20703125" customWidth="1"/>
    <col min="15873" max="15873" width="10.9453125" bestFit="1" customWidth="1"/>
    <col min="15874" max="15874" width="13.9453125" bestFit="1" customWidth="1"/>
    <col min="15875" max="15875" width="17.3125" bestFit="1" customWidth="1"/>
    <col min="15876" max="15876" width="44.7890625" bestFit="1" customWidth="1"/>
    <col min="15877" max="15877" width="10.41796875" bestFit="1" customWidth="1"/>
    <col min="15878" max="15878" width="32.47265625" bestFit="1" customWidth="1"/>
    <col min="15879" max="15879" width="29.89453125" bestFit="1" customWidth="1"/>
    <col min="15880" max="15880" width="15.9453125" bestFit="1" customWidth="1"/>
    <col min="15881" max="15881" width="21.3671875" bestFit="1" customWidth="1"/>
    <col min="15882" max="15882" width="13" bestFit="1" customWidth="1"/>
    <col min="15883" max="15883" width="9.89453125" bestFit="1" customWidth="1"/>
    <col min="15884" max="15884" width="16.3671875" bestFit="1" customWidth="1"/>
    <col min="15885" max="15885" width="6.20703125" bestFit="1" customWidth="1"/>
    <col min="15886" max="15886" width="12.578125" bestFit="1" customWidth="1"/>
    <col min="15887" max="15887" width="17.05078125" bestFit="1" customWidth="1"/>
    <col min="15888" max="15888" width="10.9453125" bestFit="1" customWidth="1"/>
    <col min="15889" max="15889" width="18" bestFit="1" customWidth="1"/>
    <col min="15890" max="15890" width="8.7890625" bestFit="1" customWidth="1"/>
    <col min="15891" max="15891" width="13.9453125" bestFit="1" customWidth="1"/>
    <col min="15892" max="15892" width="15.83984375" bestFit="1" customWidth="1"/>
    <col min="15893" max="15893" width="10.578125" bestFit="1" customWidth="1"/>
    <col min="15894" max="15894" width="9.62890625" bestFit="1" customWidth="1"/>
    <col min="15895" max="15895" width="11.5234375" bestFit="1" customWidth="1"/>
    <col min="15896" max="15896" width="12.05078125" bestFit="1" customWidth="1"/>
    <col min="15897" max="15897" width="11.62890625" bestFit="1" customWidth="1"/>
    <col min="15898" max="15898" width="12.47265625" bestFit="1" customWidth="1"/>
    <col min="15899" max="15899" width="11.20703125" customWidth="1"/>
    <col min="16129" max="16129" width="10.9453125" bestFit="1" customWidth="1"/>
    <col min="16130" max="16130" width="13.9453125" bestFit="1" customWidth="1"/>
    <col min="16131" max="16131" width="17.3125" bestFit="1" customWidth="1"/>
    <col min="16132" max="16132" width="44.7890625" bestFit="1" customWidth="1"/>
    <col min="16133" max="16133" width="10.41796875" bestFit="1" customWidth="1"/>
    <col min="16134" max="16134" width="32.47265625" bestFit="1" customWidth="1"/>
    <col min="16135" max="16135" width="29.89453125" bestFit="1" customWidth="1"/>
    <col min="16136" max="16136" width="15.9453125" bestFit="1" customWidth="1"/>
    <col min="16137" max="16137" width="21.3671875" bestFit="1" customWidth="1"/>
    <col min="16138" max="16138" width="13" bestFit="1" customWidth="1"/>
    <col min="16139" max="16139" width="9.89453125" bestFit="1" customWidth="1"/>
    <col min="16140" max="16140" width="16.3671875" bestFit="1" customWidth="1"/>
    <col min="16141" max="16141" width="6.20703125" bestFit="1" customWidth="1"/>
    <col min="16142" max="16142" width="12.578125" bestFit="1" customWidth="1"/>
    <col min="16143" max="16143" width="17.05078125" bestFit="1" customWidth="1"/>
    <col min="16144" max="16144" width="10.9453125" bestFit="1" customWidth="1"/>
    <col min="16145" max="16145" width="18" bestFit="1" customWidth="1"/>
    <col min="16146" max="16146" width="8.7890625" bestFit="1" customWidth="1"/>
    <col min="16147" max="16147" width="13.9453125" bestFit="1" customWidth="1"/>
    <col min="16148" max="16148" width="15.83984375" bestFit="1" customWidth="1"/>
    <col min="16149" max="16149" width="10.578125" bestFit="1" customWidth="1"/>
    <col min="16150" max="16150" width="9.62890625" bestFit="1" customWidth="1"/>
    <col min="16151" max="16151" width="11.5234375" bestFit="1" customWidth="1"/>
    <col min="16152" max="16152" width="12.05078125" bestFit="1" customWidth="1"/>
    <col min="16153" max="16153" width="11.62890625" bestFit="1" customWidth="1"/>
    <col min="16154" max="16154" width="12.47265625" bestFit="1" customWidth="1"/>
    <col min="16155" max="16155" width="11.20703125" customWidth="1"/>
  </cols>
  <sheetData>
    <row r="1" spans="1:29" ht="37.15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0" t="s">
        <v>22</v>
      </c>
      <c r="X1" s="21" t="s">
        <v>23</v>
      </c>
      <c r="Y1" s="2" t="s">
        <v>24</v>
      </c>
      <c r="Z1" s="22" t="s">
        <v>25</v>
      </c>
      <c r="AA1" s="23" t="s">
        <v>26</v>
      </c>
    </row>
    <row r="2" spans="1:29" x14ac:dyDescent="0.55000000000000004">
      <c r="A2" s="3" t="s">
        <v>27</v>
      </c>
      <c r="B2" s="3" t="s">
        <v>28</v>
      </c>
      <c r="C2" s="3" t="s">
        <v>29</v>
      </c>
      <c r="D2" s="3" t="s">
        <v>30</v>
      </c>
      <c r="E2" s="4" t="s">
        <v>31</v>
      </c>
      <c r="F2" s="3" t="s">
        <v>32</v>
      </c>
      <c r="G2" s="3" t="s">
        <v>33</v>
      </c>
      <c r="H2" s="3" t="s">
        <v>34</v>
      </c>
      <c r="I2" s="3" t="s">
        <v>35</v>
      </c>
      <c r="J2" s="3" t="s">
        <v>36</v>
      </c>
      <c r="K2" s="3" t="s">
        <v>37</v>
      </c>
      <c r="L2" s="5">
        <v>6.25</v>
      </c>
      <c r="M2" s="4">
        <v>1</v>
      </c>
      <c r="N2" s="5">
        <v>2.3125</v>
      </c>
      <c r="O2" s="5">
        <v>2.3125</v>
      </c>
      <c r="P2" s="4">
        <v>11</v>
      </c>
      <c r="Q2" s="6">
        <v>9.0909090909090899</v>
      </c>
      <c r="R2" s="7">
        <v>1.27272727272727</v>
      </c>
      <c r="S2" s="6">
        <v>900</v>
      </c>
      <c r="T2" s="5">
        <f t="shared" ref="T2:T65" si="0">N2/Y2</f>
        <v>0.25694444444444442</v>
      </c>
      <c r="U2" s="5">
        <v>8777.9500000000007</v>
      </c>
      <c r="V2" s="5">
        <f>N2</f>
        <v>2.3125</v>
      </c>
      <c r="W2" s="5">
        <f t="shared" ref="W2:W65" si="1">U2-V2</f>
        <v>8775.6375000000007</v>
      </c>
      <c r="X2" s="8">
        <f t="shared" ref="X2:X65" si="2">IF(V2=0,0,(U2-V2)/V2)</f>
        <v>3794.8702702702708</v>
      </c>
      <c r="Y2" s="4">
        <v>9</v>
      </c>
      <c r="Z2" s="9">
        <f t="shared" ref="Z2:Z65" si="3">IF(Y2=0,"NA",U2/Y2)</f>
        <v>975.3277777777779</v>
      </c>
      <c r="AA2" s="10">
        <f t="shared" ref="AA2:AA65" si="4">(Q2/100*S2/100)</f>
        <v>0.81818181818181812</v>
      </c>
      <c r="AB2" s="9"/>
      <c r="AC2" s="5"/>
    </row>
    <row r="3" spans="1:29" x14ac:dyDescent="0.55000000000000004">
      <c r="A3" s="3" t="s">
        <v>27</v>
      </c>
      <c r="B3" s="3" t="s">
        <v>28</v>
      </c>
      <c r="C3" s="3" t="s">
        <v>38</v>
      </c>
      <c r="D3" s="3" t="s">
        <v>39</v>
      </c>
      <c r="E3" s="4" t="s">
        <v>31</v>
      </c>
      <c r="F3" s="3" t="s">
        <v>40</v>
      </c>
      <c r="G3" s="3" t="s">
        <v>41</v>
      </c>
      <c r="H3" s="3" t="s">
        <v>34</v>
      </c>
      <c r="I3" s="3" t="s">
        <v>35</v>
      </c>
      <c r="J3" s="3" t="s">
        <v>36</v>
      </c>
      <c r="K3" s="3" t="s">
        <v>42</v>
      </c>
      <c r="L3" s="5">
        <v>6.25</v>
      </c>
      <c r="M3" s="4">
        <v>1</v>
      </c>
      <c r="N3" s="5">
        <v>0.625</v>
      </c>
      <c r="O3" s="5">
        <v>0.625</v>
      </c>
      <c r="P3" s="4">
        <v>6</v>
      </c>
      <c r="Q3" s="6">
        <v>16.6666666666667</v>
      </c>
      <c r="R3" s="7">
        <v>1</v>
      </c>
      <c r="S3" s="6">
        <v>100</v>
      </c>
      <c r="T3" s="5">
        <f t="shared" si="0"/>
        <v>0.625</v>
      </c>
      <c r="U3" s="5">
        <v>1574.2</v>
      </c>
      <c r="V3" s="5">
        <f t="shared" ref="V3:V66" si="5">N3</f>
        <v>0.625</v>
      </c>
      <c r="W3" s="5">
        <f t="shared" si="1"/>
        <v>1573.575</v>
      </c>
      <c r="X3" s="8">
        <f t="shared" si="2"/>
        <v>2517.7200000000003</v>
      </c>
      <c r="Y3" s="4">
        <v>1</v>
      </c>
      <c r="Z3" s="9">
        <f t="shared" si="3"/>
        <v>1574.2</v>
      </c>
      <c r="AA3" s="10">
        <f t="shared" si="4"/>
        <v>0.16666666666666699</v>
      </c>
      <c r="AB3" s="7"/>
    </row>
    <row r="4" spans="1:29" x14ac:dyDescent="0.55000000000000004">
      <c r="A4" s="3" t="s">
        <v>43</v>
      </c>
      <c r="B4" s="3" t="s">
        <v>44</v>
      </c>
      <c r="C4" s="3" t="s">
        <v>45</v>
      </c>
      <c r="D4" s="3" t="s">
        <v>46</v>
      </c>
      <c r="E4" s="4" t="s">
        <v>47</v>
      </c>
      <c r="F4" s="3" t="s">
        <v>48</v>
      </c>
      <c r="G4" s="3" t="s">
        <v>49</v>
      </c>
      <c r="H4" s="3" t="s">
        <v>34</v>
      </c>
      <c r="I4" s="3" t="s">
        <v>50</v>
      </c>
      <c r="J4" s="3" t="s">
        <v>36</v>
      </c>
      <c r="K4" s="3" t="s">
        <v>51</v>
      </c>
      <c r="L4" s="5">
        <v>0</v>
      </c>
      <c r="M4" s="4">
        <v>1</v>
      </c>
      <c r="N4" s="5">
        <v>0.38750000000000001</v>
      </c>
      <c r="O4" s="5">
        <v>0.38750000000000001</v>
      </c>
      <c r="P4" s="4">
        <v>9</v>
      </c>
      <c r="Q4" s="6">
        <v>11.1111111111111</v>
      </c>
      <c r="R4" s="7">
        <v>1.1111111111111101</v>
      </c>
      <c r="S4" s="6">
        <v>100</v>
      </c>
      <c r="T4" s="5">
        <f t="shared" si="0"/>
        <v>0.38750000000000001</v>
      </c>
      <c r="U4" s="5">
        <v>390.15</v>
      </c>
      <c r="V4" s="5">
        <f t="shared" si="5"/>
        <v>0.38750000000000001</v>
      </c>
      <c r="W4" s="5">
        <f t="shared" si="1"/>
        <v>389.76249999999999</v>
      </c>
      <c r="X4" s="8">
        <f t="shared" si="2"/>
        <v>1005.8387096774193</v>
      </c>
      <c r="Y4" s="4">
        <v>1</v>
      </c>
      <c r="Z4" s="9">
        <f t="shared" si="3"/>
        <v>390.15</v>
      </c>
      <c r="AA4" s="10">
        <f t="shared" si="4"/>
        <v>0.11111111111111099</v>
      </c>
      <c r="AB4" s="5"/>
    </row>
    <row r="5" spans="1:29" x14ac:dyDescent="0.55000000000000004">
      <c r="A5" s="3" t="s">
        <v>52</v>
      </c>
      <c r="B5" s="3" t="s">
        <v>53</v>
      </c>
      <c r="C5" s="3" t="s">
        <v>54</v>
      </c>
      <c r="D5" s="3" t="s">
        <v>55</v>
      </c>
      <c r="E5" s="4" t="s">
        <v>56</v>
      </c>
      <c r="F5" s="3" t="s">
        <v>57</v>
      </c>
      <c r="G5" s="3" t="s">
        <v>58</v>
      </c>
      <c r="H5" s="3" t="s">
        <v>59</v>
      </c>
      <c r="I5" s="3" t="s">
        <v>60</v>
      </c>
      <c r="J5" s="3" t="s">
        <v>36</v>
      </c>
      <c r="K5" s="3" t="s">
        <v>61</v>
      </c>
      <c r="L5" s="5">
        <v>7.5</v>
      </c>
      <c r="M5" s="4">
        <v>59</v>
      </c>
      <c r="N5" s="5">
        <v>2.3124998374999999</v>
      </c>
      <c r="O5" s="5">
        <v>3.9194912499999998E-2</v>
      </c>
      <c r="P5" s="4">
        <v>401</v>
      </c>
      <c r="Q5" s="6">
        <v>14.713216957606001</v>
      </c>
      <c r="R5" s="7">
        <v>2</v>
      </c>
      <c r="S5" s="6">
        <v>3.3898305084745801</v>
      </c>
      <c r="T5" s="5">
        <f t="shared" si="0"/>
        <v>1.1562499187499999</v>
      </c>
      <c r="U5" s="5">
        <v>1665.15</v>
      </c>
      <c r="V5" s="5">
        <f t="shared" si="5"/>
        <v>2.3124998374999999</v>
      </c>
      <c r="W5" s="5">
        <f t="shared" si="1"/>
        <v>1662.8375001625002</v>
      </c>
      <c r="X5" s="8">
        <f t="shared" si="2"/>
        <v>719.06491546402117</v>
      </c>
      <c r="Y5" s="4">
        <v>2</v>
      </c>
      <c r="Z5" s="9">
        <f t="shared" si="3"/>
        <v>832.57500000000005</v>
      </c>
      <c r="AA5" s="10">
        <f t="shared" si="4"/>
        <v>4.9875311720698366E-3</v>
      </c>
    </row>
    <row r="6" spans="1:29" x14ac:dyDescent="0.55000000000000004">
      <c r="A6" s="3" t="s">
        <v>62</v>
      </c>
      <c r="B6" s="3" t="s">
        <v>63</v>
      </c>
      <c r="C6" s="3" t="s">
        <v>64</v>
      </c>
      <c r="D6" s="3" t="s">
        <v>65</v>
      </c>
      <c r="E6" s="4" t="s">
        <v>66</v>
      </c>
      <c r="F6" s="3" t="s">
        <v>36</v>
      </c>
      <c r="G6" s="3" t="s">
        <v>36</v>
      </c>
      <c r="H6" s="3" t="s">
        <v>59</v>
      </c>
      <c r="I6" s="3" t="s">
        <v>67</v>
      </c>
      <c r="J6" s="3" t="s">
        <v>36</v>
      </c>
      <c r="K6" s="3" t="s">
        <v>42</v>
      </c>
      <c r="L6" s="5">
        <v>0.25</v>
      </c>
      <c r="M6" s="4">
        <v>8</v>
      </c>
      <c r="N6" s="5">
        <v>2.2000000000000002</v>
      </c>
      <c r="O6" s="5">
        <v>0.27500000000000002</v>
      </c>
      <c r="P6" s="4">
        <v>318</v>
      </c>
      <c r="Q6" s="6">
        <v>2.5157232704402501</v>
      </c>
      <c r="R6" s="7">
        <v>2.97578616352201</v>
      </c>
      <c r="S6" s="6">
        <v>12.5</v>
      </c>
      <c r="T6" s="5">
        <f t="shared" si="0"/>
        <v>2.2000000000000002</v>
      </c>
      <c r="U6" s="5">
        <v>935</v>
      </c>
      <c r="V6" s="5">
        <f t="shared" si="5"/>
        <v>2.2000000000000002</v>
      </c>
      <c r="W6" s="5">
        <f t="shared" si="1"/>
        <v>932.8</v>
      </c>
      <c r="X6" s="8">
        <f t="shared" si="2"/>
        <v>423.99999999999994</v>
      </c>
      <c r="Y6" s="4">
        <v>1</v>
      </c>
      <c r="Z6" s="9">
        <f t="shared" si="3"/>
        <v>935</v>
      </c>
      <c r="AA6" s="10">
        <f t="shared" si="4"/>
        <v>3.1446540880503125E-3</v>
      </c>
    </row>
    <row r="7" spans="1:29" x14ac:dyDescent="0.55000000000000004">
      <c r="A7" s="3" t="s">
        <v>62</v>
      </c>
      <c r="B7" s="3" t="s">
        <v>63</v>
      </c>
      <c r="C7" s="3" t="s">
        <v>68</v>
      </c>
      <c r="D7" s="3" t="s">
        <v>69</v>
      </c>
      <c r="E7" s="4" t="s">
        <v>66</v>
      </c>
      <c r="F7" s="3" t="s">
        <v>36</v>
      </c>
      <c r="G7" s="3" t="s">
        <v>36</v>
      </c>
      <c r="H7" s="3" t="s">
        <v>70</v>
      </c>
      <c r="I7" s="3" t="s">
        <v>67</v>
      </c>
      <c r="J7" s="3" t="s">
        <v>36</v>
      </c>
      <c r="K7" s="3" t="s">
        <v>42</v>
      </c>
      <c r="L7" s="5">
        <v>0.125</v>
      </c>
      <c r="M7" s="4">
        <v>42</v>
      </c>
      <c r="N7" s="5">
        <v>5.25</v>
      </c>
      <c r="O7" s="5">
        <v>0.125</v>
      </c>
      <c r="P7" s="4">
        <v>722</v>
      </c>
      <c r="Q7" s="6">
        <v>5.8171745152354601</v>
      </c>
      <c r="R7" s="7">
        <v>1.1290858725761801</v>
      </c>
      <c r="S7" s="6">
        <v>4.7619047619047601</v>
      </c>
      <c r="T7" s="5">
        <f t="shared" si="0"/>
        <v>2.625</v>
      </c>
      <c r="U7" s="5">
        <v>1817.3</v>
      </c>
      <c r="V7" s="5">
        <f t="shared" si="5"/>
        <v>5.25</v>
      </c>
      <c r="W7" s="5">
        <f t="shared" si="1"/>
        <v>1812.05</v>
      </c>
      <c r="X7" s="8">
        <f t="shared" si="2"/>
        <v>345.15238095238095</v>
      </c>
      <c r="Y7" s="4">
        <v>2</v>
      </c>
      <c r="Z7" s="9">
        <f t="shared" si="3"/>
        <v>908.65</v>
      </c>
      <c r="AA7" s="10">
        <f t="shared" si="4"/>
        <v>2.7700831024930748E-3</v>
      </c>
    </row>
    <row r="8" spans="1:29" x14ac:dyDescent="0.55000000000000004">
      <c r="A8" s="3" t="s">
        <v>71</v>
      </c>
      <c r="B8" s="3" t="s">
        <v>72</v>
      </c>
      <c r="C8" s="3" t="s">
        <v>73</v>
      </c>
      <c r="D8" s="3" t="s">
        <v>74</v>
      </c>
      <c r="E8" s="4" t="s">
        <v>47</v>
      </c>
      <c r="F8" s="3" t="s">
        <v>75</v>
      </c>
      <c r="G8" s="3" t="s">
        <v>76</v>
      </c>
      <c r="H8" s="3" t="s">
        <v>34</v>
      </c>
      <c r="I8" s="3" t="s">
        <v>77</v>
      </c>
      <c r="J8" s="3" t="s">
        <v>36</v>
      </c>
      <c r="K8" s="3" t="s">
        <v>42</v>
      </c>
      <c r="L8" s="5">
        <v>6.25</v>
      </c>
      <c r="M8" s="4">
        <v>3</v>
      </c>
      <c r="N8" s="5">
        <v>5.2125000000000004</v>
      </c>
      <c r="O8" s="5">
        <v>1.7375</v>
      </c>
      <c r="P8" s="4">
        <v>13</v>
      </c>
      <c r="Q8" s="6">
        <v>23.076923076923102</v>
      </c>
      <c r="R8" s="7">
        <v>1</v>
      </c>
      <c r="S8" s="6">
        <v>33.3333333333333</v>
      </c>
      <c r="T8" s="5">
        <f t="shared" si="0"/>
        <v>5.2125000000000004</v>
      </c>
      <c r="U8" s="5">
        <v>1685.55</v>
      </c>
      <c r="V8" s="5">
        <f t="shared" si="5"/>
        <v>5.2125000000000004</v>
      </c>
      <c r="W8" s="5">
        <f t="shared" si="1"/>
        <v>1680.3374999999999</v>
      </c>
      <c r="X8" s="8">
        <f t="shared" si="2"/>
        <v>322.3669064748201</v>
      </c>
      <c r="Y8" s="4">
        <v>1</v>
      </c>
      <c r="Z8" s="9">
        <f t="shared" si="3"/>
        <v>1685.55</v>
      </c>
      <c r="AA8" s="10">
        <f t="shared" si="4"/>
        <v>7.6923076923076927E-2</v>
      </c>
    </row>
    <row r="9" spans="1:29" x14ac:dyDescent="0.55000000000000004">
      <c r="A9" s="3" t="s">
        <v>78</v>
      </c>
      <c r="B9" s="3" t="s">
        <v>79</v>
      </c>
      <c r="C9" s="3" t="s">
        <v>80</v>
      </c>
      <c r="D9" s="3" t="s">
        <v>81</v>
      </c>
      <c r="E9" s="4" t="s">
        <v>66</v>
      </c>
      <c r="F9" s="3" t="s">
        <v>36</v>
      </c>
      <c r="G9" s="3" t="s">
        <v>36</v>
      </c>
      <c r="H9" s="3" t="s">
        <v>59</v>
      </c>
      <c r="I9" s="3" t="s">
        <v>82</v>
      </c>
      <c r="J9" s="3" t="s">
        <v>36</v>
      </c>
      <c r="K9" s="3" t="s">
        <v>42</v>
      </c>
      <c r="L9" s="5">
        <v>0.32500000000000001</v>
      </c>
      <c r="M9" s="4">
        <v>47</v>
      </c>
      <c r="N9" s="5">
        <v>11.799999775000002</v>
      </c>
      <c r="O9" s="5">
        <v>0.25106382500000002</v>
      </c>
      <c r="P9" s="4">
        <v>547</v>
      </c>
      <c r="Q9" s="6">
        <v>8.5923217550274202</v>
      </c>
      <c r="R9" s="7">
        <v>1.1819012797074999</v>
      </c>
      <c r="S9" s="6">
        <v>4.2553191489361701</v>
      </c>
      <c r="T9" s="5">
        <f t="shared" si="0"/>
        <v>5.8999998875000008</v>
      </c>
      <c r="U9" s="5">
        <v>3796.1</v>
      </c>
      <c r="V9" s="5">
        <f t="shared" si="5"/>
        <v>11.799999775000002</v>
      </c>
      <c r="W9" s="5">
        <f t="shared" si="1"/>
        <v>3784.3000002250001</v>
      </c>
      <c r="X9" s="8">
        <f t="shared" si="2"/>
        <v>320.70339596468335</v>
      </c>
      <c r="Y9" s="4">
        <v>2</v>
      </c>
      <c r="Z9" s="9">
        <f t="shared" si="3"/>
        <v>1898.05</v>
      </c>
      <c r="AA9" s="10">
        <f t="shared" si="4"/>
        <v>3.6563071297989018E-3</v>
      </c>
    </row>
    <row r="10" spans="1:29" x14ac:dyDescent="0.55000000000000004">
      <c r="A10" s="3" t="s">
        <v>62</v>
      </c>
      <c r="B10" s="3" t="s">
        <v>63</v>
      </c>
      <c r="C10" s="3" t="s">
        <v>83</v>
      </c>
      <c r="D10" s="3" t="s">
        <v>84</v>
      </c>
      <c r="E10" s="4" t="s">
        <v>66</v>
      </c>
      <c r="F10" s="3" t="s">
        <v>36</v>
      </c>
      <c r="G10" s="3" t="s">
        <v>36</v>
      </c>
      <c r="H10" s="3" t="s">
        <v>85</v>
      </c>
      <c r="I10" s="3" t="s">
        <v>67</v>
      </c>
      <c r="J10" s="3" t="s">
        <v>36</v>
      </c>
      <c r="K10" s="3" t="s">
        <v>61</v>
      </c>
      <c r="L10" s="5">
        <v>7.5</v>
      </c>
      <c r="M10" s="4">
        <v>13</v>
      </c>
      <c r="N10" s="5">
        <v>5.2124999875000002</v>
      </c>
      <c r="O10" s="5">
        <v>0.40096153750000002</v>
      </c>
      <c r="P10" s="4">
        <v>448</v>
      </c>
      <c r="Q10" s="6">
        <v>2.90178571428571</v>
      </c>
      <c r="R10" s="7">
        <v>1.8564732142857101</v>
      </c>
      <c r="S10" s="6">
        <v>7.6923076923076898</v>
      </c>
      <c r="T10" s="5">
        <f t="shared" si="0"/>
        <v>5.2124999875000002</v>
      </c>
      <c r="U10" s="5">
        <v>1513</v>
      </c>
      <c r="V10" s="5">
        <f t="shared" si="5"/>
        <v>5.2124999875000002</v>
      </c>
      <c r="W10" s="5">
        <f t="shared" si="1"/>
        <v>1507.7875000125</v>
      </c>
      <c r="X10" s="8">
        <f t="shared" si="2"/>
        <v>289.26378966490114</v>
      </c>
      <c r="Y10" s="4">
        <v>1</v>
      </c>
      <c r="Z10" s="9">
        <f t="shared" si="3"/>
        <v>1513</v>
      </c>
      <c r="AA10" s="10">
        <f t="shared" si="4"/>
        <v>2.2321428571428531E-3</v>
      </c>
    </row>
    <row r="11" spans="1:29" x14ac:dyDescent="0.55000000000000004">
      <c r="A11" s="3" t="s">
        <v>52</v>
      </c>
      <c r="B11" s="3" t="s">
        <v>53</v>
      </c>
      <c r="C11" s="3" t="s">
        <v>86</v>
      </c>
      <c r="D11" s="3" t="s">
        <v>87</v>
      </c>
      <c r="E11" s="4" t="s">
        <v>47</v>
      </c>
      <c r="F11" s="3" t="s">
        <v>48</v>
      </c>
      <c r="G11" s="3" t="s">
        <v>88</v>
      </c>
      <c r="H11" s="3" t="s">
        <v>34</v>
      </c>
      <c r="I11" s="3" t="s">
        <v>35</v>
      </c>
      <c r="J11" s="3" t="s">
        <v>36</v>
      </c>
      <c r="K11" s="3" t="s">
        <v>61</v>
      </c>
      <c r="L11" s="5">
        <v>5</v>
      </c>
      <c r="M11" s="4">
        <v>19</v>
      </c>
      <c r="N11" s="5">
        <v>8.2374998749999992</v>
      </c>
      <c r="O11" s="5">
        <v>0.43355262499999997</v>
      </c>
      <c r="P11" s="4">
        <v>129</v>
      </c>
      <c r="Q11" s="6">
        <v>14.7286821705426</v>
      </c>
      <c r="R11" s="7">
        <v>1.03023255813953</v>
      </c>
      <c r="S11" s="6">
        <v>5.2631578947368398</v>
      </c>
      <c r="T11" s="5">
        <f t="shared" si="0"/>
        <v>8.2374998749999992</v>
      </c>
      <c r="U11" s="5">
        <v>2348.5500000000002</v>
      </c>
      <c r="V11" s="5">
        <f t="shared" si="5"/>
        <v>8.2374998749999992</v>
      </c>
      <c r="W11" s="5">
        <f t="shared" si="1"/>
        <v>2340.312500125</v>
      </c>
      <c r="X11" s="8">
        <f t="shared" si="2"/>
        <v>284.10470842344023</v>
      </c>
      <c r="Y11" s="4">
        <v>1</v>
      </c>
      <c r="Z11" s="9">
        <f t="shared" si="3"/>
        <v>2348.5500000000002</v>
      </c>
      <c r="AA11" s="10">
        <f t="shared" si="4"/>
        <v>7.7519379844961022E-3</v>
      </c>
    </row>
    <row r="12" spans="1:29" x14ac:dyDescent="0.55000000000000004">
      <c r="A12" s="3" t="s">
        <v>62</v>
      </c>
      <c r="B12" s="3" t="s">
        <v>63</v>
      </c>
      <c r="C12" s="3" t="s">
        <v>89</v>
      </c>
      <c r="D12" s="3" t="s">
        <v>90</v>
      </c>
      <c r="E12" s="4" t="s">
        <v>31</v>
      </c>
      <c r="F12" s="3" t="s">
        <v>36</v>
      </c>
      <c r="G12" s="3" t="s">
        <v>36</v>
      </c>
      <c r="H12" s="3" t="s">
        <v>85</v>
      </c>
      <c r="I12" s="3" t="s">
        <v>67</v>
      </c>
      <c r="J12" s="3" t="s">
        <v>36</v>
      </c>
      <c r="K12" s="3" t="s">
        <v>91</v>
      </c>
      <c r="L12" s="5">
        <v>0.6875</v>
      </c>
      <c r="M12" s="4">
        <v>29</v>
      </c>
      <c r="N12" s="5">
        <v>26.612499962500003</v>
      </c>
      <c r="O12" s="5">
        <v>0.91767241250000009</v>
      </c>
      <c r="P12" s="4">
        <v>559</v>
      </c>
      <c r="Q12" s="6">
        <v>5.1878354203935597</v>
      </c>
      <c r="R12" s="7">
        <v>2.33345259391771</v>
      </c>
      <c r="S12" s="6">
        <v>6.8965517241379297</v>
      </c>
      <c r="T12" s="5">
        <f t="shared" si="0"/>
        <v>13.306249981250001</v>
      </c>
      <c r="U12" s="5">
        <v>7418.8</v>
      </c>
      <c r="V12" s="5">
        <f t="shared" si="5"/>
        <v>26.612499962500003</v>
      </c>
      <c r="W12" s="5">
        <f t="shared" si="1"/>
        <v>7392.1875000375003</v>
      </c>
      <c r="X12" s="8">
        <f t="shared" si="2"/>
        <v>277.77125450273076</v>
      </c>
      <c r="Y12" s="4">
        <v>2</v>
      </c>
      <c r="Z12" s="9">
        <f t="shared" si="3"/>
        <v>3709.4</v>
      </c>
      <c r="AA12" s="10">
        <f t="shared" si="4"/>
        <v>3.577817531305903E-3</v>
      </c>
    </row>
    <row r="13" spans="1:29" x14ac:dyDescent="0.55000000000000004">
      <c r="A13" s="3" t="s">
        <v>78</v>
      </c>
      <c r="B13" s="3" t="s">
        <v>79</v>
      </c>
      <c r="C13" s="3" t="s">
        <v>92</v>
      </c>
      <c r="D13" s="3" t="s">
        <v>93</v>
      </c>
      <c r="E13" s="4" t="s">
        <v>66</v>
      </c>
      <c r="F13" s="3" t="s">
        <v>36</v>
      </c>
      <c r="G13" s="3" t="s">
        <v>36</v>
      </c>
      <c r="H13" s="3" t="s">
        <v>59</v>
      </c>
      <c r="I13" s="3" t="s">
        <v>82</v>
      </c>
      <c r="J13" s="3" t="s">
        <v>36</v>
      </c>
      <c r="K13" s="3" t="s">
        <v>42</v>
      </c>
      <c r="L13" s="5">
        <v>0.3125</v>
      </c>
      <c r="M13" s="4">
        <v>273</v>
      </c>
      <c r="N13" s="5">
        <v>46.349998012500002</v>
      </c>
      <c r="O13" s="5">
        <v>0.1697802125</v>
      </c>
      <c r="P13" s="4">
        <v>3171</v>
      </c>
      <c r="Q13" s="6">
        <v>8.6092715231788102</v>
      </c>
      <c r="R13" s="7">
        <v>1.0063071586250401</v>
      </c>
      <c r="S13" s="6">
        <v>3.6630036630036602</v>
      </c>
      <c r="T13" s="5">
        <f t="shared" si="0"/>
        <v>4.6349998012500002</v>
      </c>
      <c r="U13" s="5">
        <v>11271.85</v>
      </c>
      <c r="V13" s="5">
        <f t="shared" si="5"/>
        <v>46.349998012500002</v>
      </c>
      <c r="W13" s="5">
        <f t="shared" si="1"/>
        <v>11225.500001987501</v>
      </c>
      <c r="X13" s="8">
        <f t="shared" si="2"/>
        <v>242.18987019071989</v>
      </c>
      <c r="Y13" s="4">
        <v>10</v>
      </c>
      <c r="Z13" s="9">
        <f t="shared" si="3"/>
        <v>1127.1849999999999</v>
      </c>
      <c r="AA13" s="10">
        <f t="shared" si="4"/>
        <v>3.1535793125197081E-3</v>
      </c>
    </row>
    <row r="14" spans="1:29" x14ac:dyDescent="0.55000000000000004">
      <c r="A14" s="3" t="s">
        <v>71</v>
      </c>
      <c r="B14" s="3" t="s">
        <v>72</v>
      </c>
      <c r="C14" s="3" t="s">
        <v>94</v>
      </c>
      <c r="D14" s="3" t="s">
        <v>95</v>
      </c>
      <c r="E14" s="4" t="s">
        <v>47</v>
      </c>
      <c r="F14" s="3" t="s">
        <v>96</v>
      </c>
      <c r="G14" s="3" t="s">
        <v>88</v>
      </c>
      <c r="H14" s="3" t="s">
        <v>34</v>
      </c>
      <c r="I14" s="3" t="s">
        <v>35</v>
      </c>
      <c r="J14" s="3" t="s">
        <v>36</v>
      </c>
      <c r="K14" s="3" t="s">
        <v>37</v>
      </c>
      <c r="L14" s="5">
        <v>10</v>
      </c>
      <c r="M14" s="4">
        <v>231</v>
      </c>
      <c r="N14" s="5">
        <v>99.549998625000001</v>
      </c>
      <c r="O14" s="5">
        <v>0.430952375</v>
      </c>
      <c r="P14" s="4">
        <v>1277</v>
      </c>
      <c r="Q14" s="6">
        <v>18.089271730618599</v>
      </c>
      <c r="R14" s="7">
        <v>1.02260767423649</v>
      </c>
      <c r="S14" s="6">
        <v>8.6580086580086597</v>
      </c>
      <c r="T14" s="5">
        <f t="shared" si="0"/>
        <v>4.9774999312499997</v>
      </c>
      <c r="U14" s="5">
        <v>23076.65</v>
      </c>
      <c r="V14" s="5">
        <f t="shared" si="5"/>
        <v>99.549998625000001</v>
      </c>
      <c r="W14" s="5">
        <f t="shared" si="1"/>
        <v>22977.100001375002</v>
      </c>
      <c r="X14" s="8">
        <f t="shared" si="2"/>
        <v>230.80964659706947</v>
      </c>
      <c r="Y14" s="4">
        <v>20</v>
      </c>
      <c r="Z14" s="9">
        <f t="shared" si="3"/>
        <v>1153.8325</v>
      </c>
      <c r="AA14" s="10">
        <f t="shared" si="4"/>
        <v>1.5661707126076712E-2</v>
      </c>
    </row>
    <row r="15" spans="1:29" x14ac:dyDescent="0.55000000000000004">
      <c r="A15" s="3" t="s">
        <v>71</v>
      </c>
      <c r="B15" s="3" t="s">
        <v>72</v>
      </c>
      <c r="C15" s="3" t="s">
        <v>97</v>
      </c>
      <c r="D15" s="3" t="s">
        <v>59</v>
      </c>
      <c r="E15" s="4" t="s">
        <v>47</v>
      </c>
      <c r="F15" s="3" t="s">
        <v>96</v>
      </c>
      <c r="G15" s="3" t="s">
        <v>88</v>
      </c>
      <c r="H15" s="3" t="s">
        <v>34</v>
      </c>
      <c r="I15" s="3" t="s">
        <v>35</v>
      </c>
      <c r="J15" s="3" t="s">
        <v>36</v>
      </c>
      <c r="K15" s="3" t="s">
        <v>42</v>
      </c>
      <c r="L15" s="5">
        <v>10</v>
      </c>
      <c r="M15" s="4">
        <v>907</v>
      </c>
      <c r="N15" s="5">
        <v>235.11249464999997</v>
      </c>
      <c r="O15" s="5">
        <v>0.25921994999999998</v>
      </c>
      <c r="P15" s="4">
        <v>4352</v>
      </c>
      <c r="Q15" s="6">
        <v>20.840992647058801</v>
      </c>
      <c r="R15" s="7">
        <v>1.0105836397058801</v>
      </c>
      <c r="S15" s="6">
        <v>2.8665931642778402</v>
      </c>
      <c r="T15" s="5">
        <f t="shared" si="0"/>
        <v>9.0427882557692296</v>
      </c>
      <c r="U15" s="5">
        <v>48551.15</v>
      </c>
      <c r="V15" s="5">
        <f t="shared" si="5"/>
        <v>235.11249464999997</v>
      </c>
      <c r="W15" s="5">
        <f t="shared" si="1"/>
        <v>48316.037505350003</v>
      </c>
      <c r="X15" s="8">
        <f t="shared" si="2"/>
        <v>205.50178576121883</v>
      </c>
      <c r="Y15" s="4">
        <v>26</v>
      </c>
      <c r="Z15" s="9">
        <f t="shared" si="3"/>
        <v>1867.3519230769232</v>
      </c>
      <c r="AA15" s="10">
        <f t="shared" si="4"/>
        <v>5.9742647058823482E-3</v>
      </c>
    </row>
    <row r="16" spans="1:29" x14ac:dyDescent="0.55000000000000004">
      <c r="A16" s="3" t="s">
        <v>78</v>
      </c>
      <c r="B16" s="3" t="s">
        <v>79</v>
      </c>
      <c r="C16" s="3" t="s">
        <v>98</v>
      </c>
      <c r="D16" s="3" t="s">
        <v>99</v>
      </c>
      <c r="E16" s="4" t="s">
        <v>66</v>
      </c>
      <c r="F16" s="3" t="s">
        <v>36</v>
      </c>
      <c r="G16" s="3" t="s">
        <v>36</v>
      </c>
      <c r="H16" s="3" t="s">
        <v>85</v>
      </c>
      <c r="I16" s="3" t="s">
        <v>50</v>
      </c>
      <c r="J16" s="3" t="s">
        <v>36</v>
      </c>
      <c r="K16" s="3" t="s">
        <v>42</v>
      </c>
      <c r="L16" s="5">
        <v>0.125</v>
      </c>
      <c r="M16" s="4">
        <v>18</v>
      </c>
      <c r="N16" s="5">
        <v>4.7499999749999997</v>
      </c>
      <c r="O16" s="5">
        <v>0.2638888875</v>
      </c>
      <c r="P16" s="4">
        <v>169</v>
      </c>
      <c r="Q16" s="6">
        <v>10.6508875739645</v>
      </c>
      <c r="R16" s="7">
        <v>1.6621301775147901</v>
      </c>
      <c r="S16" s="6">
        <v>5.5555555555555598</v>
      </c>
      <c r="T16" s="5">
        <f t="shared" si="0"/>
        <v>4.7499999749999997</v>
      </c>
      <c r="U16" s="5">
        <v>896.75</v>
      </c>
      <c r="V16" s="5">
        <f t="shared" si="5"/>
        <v>4.7499999749999997</v>
      </c>
      <c r="W16" s="5">
        <f t="shared" si="1"/>
        <v>892.00000002499996</v>
      </c>
      <c r="X16" s="8">
        <f t="shared" si="2"/>
        <v>187.78947467783934</v>
      </c>
      <c r="Y16" s="4">
        <v>1</v>
      </c>
      <c r="Z16" s="9">
        <f t="shared" si="3"/>
        <v>896.75</v>
      </c>
      <c r="AA16" s="10">
        <f t="shared" si="4"/>
        <v>5.9171597633136154E-3</v>
      </c>
    </row>
    <row r="17" spans="1:27" x14ac:dyDescent="0.55000000000000004">
      <c r="A17" s="3" t="s">
        <v>71</v>
      </c>
      <c r="B17" s="3" t="s">
        <v>72</v>
      </c>
      <c r="C17" s="3" t="s">
        <v>100</v>
      </c>
      <c r="D17" s="3" t="s">
        <v>101</v>
      </c>
      <c r="E17" s="4" t="s">
        <v>47</v>
      </c>
      <c r="F17" s="3" t="s">
        <v>96</v>
      </c>
      <c r="G17" s="3" t="s">
        <v>88</v>
      </c>
      <c r="H17" s="3" t="s">
        <v>34</v>
      </c>
      <c r="I17" s="3" t="s">
        <v>35</v>
      </c>
      <c r="J17" s="3" t="s">
        <v>36</v>
      </c>
      <c r="K17" s="3" t="s">
        <v>37</v>
      </c>
      <c r="L17" s="5">
        <v>10</v>
      </c>
      <c r="M17" s="4">
        <v>207</v>
      </c>
      <c r="N17" s="5">
        <v>30.787498124999995</v>
      </c>
      <c r="O17" s="5">
        <v>0.14873187499999999</v>
      </c>
      <c r="P17" s="4">
        <v>730</v>
      </c>
      <c r="Q17" s="6">
        <v>28.356164383561602</v>
      </c>
      <c r="R17" s="7">
        <v>1</v>
      </c>
      <c r="S17" s="6">
        <v>2.4154589371980699</v>
      </c>
      <c r="T17" s="5">
        <f t="shared" si="0"/>
        <v>6.1574996249999989</v>
      </c>
      <c r="U17" s="5">
        <v>5733.25</v>
      </c>
      <c r="V17" s="5">
        <f t="shared" si="5"/>
        <v>30.787498124999995</v>
      </c>
      <c r="W17" s="5">
        <f t="shared" si="1"/>
        <v>5702.4625018750003</v>
      </c>
      <c r="X17" s="8">
        <f t="shared" si="2"/>
        <v>185.22006818230219</v>
      </c>
      <c r="Y17" s="4">
        <v>5</v>
      </c>
      <c r="Z17" s="9">
        <f t="shared" si="3"/>
        <v>1146.6500000000001</v>
      </c>
      <c r="AA17" s="10">
        <f t="shared" si="4"/>
        <v>6.8493150684931468E-3</v>
      </c>
    </row>
    <row r="18" spans="1:27" x14ac:dyDescent="0.55000000000000004">
      <c r="A18" s="3" t="s">
        <v>71</v>
      </c>
      <c r="B18" s="3" t="s">
        <v>72</v>
      </c>
      <c r="C18" s="3" t="s">
        <v>102</v>
      </c>
      <c r="D18" s="3" t="s">
        <v>103</v>
      </c>
      <c r="E18" s="4" t="s">
        <v>47</v>
      </c>
      <c r="F18" s="3" t="s">
        <v>104</v>
      </c>
      <c r="G18" s="3" t="s">
        <v>105</v>
      </c>
      <c r="H18" s="3" t="s">
        <v>34</v>
      </c>
      <c r="I18" s="3" t="s">
        <v>77</v>
      </c>
      <c r="J18" s="3" t="s">
        <v>36</v>
      </c>
      <c r="K18" s="3" t="s">
        <v>37</v>
      </c>
      <c r="L18" s="5">
        <v>6.25</v>
      </c>
      <c r="M18" s="4">
        <v>2</v>
      </c>
      <c r="N18" s="5">
        <v>2.6875</v>
      </c>
      <c r="O18" s="5">
        <v>1.34375</v>
      </c>
      <c r="P18" s="4">
        <v>24</v>
      </c>
      <c r="Q18" s="6">
        <v>8.3333333333333304</v>
      </c>
      <c r="R18" s="7">
        <v>1.5416666666666701</v>
      </c>
      <c r="S18" s="6">
        <v>50</v>
      </c>
      <c r="T18" s="5">
        <f t="shared" si="0"/>
        <v>2.6875</v>
      </c>
      <c r="U18" s="5">
        <v>494.7</v>
      </c>
      <c r="V18" s="5">
        <f t="shared" si="5"/>
        <v>2.6875</v>
      </c>
      <c r="W18" s="5">
        <f t="shared" si="1"/>
        <v>492.01249999999999</v>
      </c>
      <c r="X18" s="8">
        <f t="shared" si="2"/>
        <v>183.07441860465116</v>
      </c>
      <c r="Y18" s="4">
        <v>1</v>
      </c>
      <c r="Z18" s="9">
        <f t="shared" si="3"/>
        <v>494.7</v>
      </c>
      <c r="AA18" s="10">
        <f t="shared" si="4"/>
        <v>4.166666666666665E-2</v>
      </c>
    </row>
    <row r="19" spans="1:27" x14ac:dyDescent="0.55000000000000004">
      <c r="A19" s="3" t="s">
        <v>71</v>
      </c>
      <c r="B19" s="3" t="s">
        <v>72</v>
      </c>
      <c r="C19" s="3" t="s">
        <v>106</v>
      </c>
      <c r="D19" s="3" t="s">
        <v>107</v>
      </c>
      <c r="E19" s="4" t="s">
        <v>47</v>
      </c>
      <c r="F19" s="3" t="s">
        <v>96</v>
      </c>
      <c r="G19" s="3" t="s">
        <v>88</v>
      </c>
      <c r="H19" s="3" t="s">
        <v>34</v>
      </c>
      <c r="I19" s="3" t="s">
        <v>50</v>
      </c>
      <c r="J19" s="3" t="s">
        <v>36</v>
      </c>
      <c r="K19" s="3" t="s">
        <v>37</v>
      </c>
      <c r="L19" s="5">
        <v>0.71250000000000002</v>
      </c>
      <c r="M19" s="4">
        <v>10</v>
      </c>
      <c r="N19" s="5">
        <v>9.9375</v>
      </c>
      <c r="O19" s="5">
        <v>0.99375000000000002</v>
      </c>
      <c r="P19" s="4">
        <v>80</v>
      </c>
      <c r="Q19" s="6">
        <v>12.5</v>
      </c>
      <c r="R19" s="7">
        <v>1.0625</v>
      </c>
      <c r="S19" s="6">
        <v>10</v>
      </c>
      <c r="T19" s="5">
        <f t="shared" si="0"/>
        <v>9.9375</v>
      </c>
      <c r="U19" s="5">
        <v>1815.6</v>
      </c>
      <c r="V19" s="5">
        <f t="shared" si="5"/>
        <v>9.9375</v>
      </c>
      <c r="W19" s="5">
        <f t="shared" si="1"/>
        <v>1805.6624999999999</v>
      </c>
      <c r="X19" s="8">
        <f t="shared" si="2"/>
        <v>181.70188679245283</v>
      </c>
      <c r="Y19" s="4">
        <v>1</v>
      </c>
      <c r="Z19" s="9">
        <f t="shared" si="3"/>
        <v>1815.6</v>
      </c>
      <c r="AA19" s="10">
        <f t="shared" si="4"/>
        <v>1.2500000000000001E-2</v>
      </c>
    </row>
    <row r="20" spans="1:27" x14ac:dyDescent="0.55000000000000004">
      <c r="A20" s="3" t="s">
        <v>62</v>
      </c>
      <c r="B20" s="3" t="s">
        <v>63</v>
      </c>
      <c r="C20" s="3" t="s">
        <v>108</v>
      </c>
      <c r="D20" s="3" t="s">
        <v>109</v>
      </c>
      <c r="E20" s="4" t="s">
        <v>31</v>
      </c>
      <c r="F20" s="3" t="s">
        <v>36</v>
      </c>
      <c r="G20" s="3" t="s">
        <v>36</v>
      </c>
      <c r="H20" s="3" t="s">
        <v>110</v>
      </c>
      <c r="I20" s="3" t="s">
        <v>67</v>
      </c>
      <c r="J20" s="3" t="s">
        <v>36</v>
      </c>
      <c r="K20" s="3" t="s">
        <v>42</v>
      </c>
      <c r="L20" s="5">
        <v>0.4375</v>
      </c>
      <c r="M20" s="4">
        <v>16</v>
      </c>
      <c r="N20" s="5">
        <v>8.3125</v>
      </c>
      <c r="O20" s="5">
        <v>0.51953125</v>
      </c>
      <c r="P20" s="4">
        <v>6073</v>
      </c>
      <c r="Q20" s="6">
        <v>0.26346122180141601</v>
      </c>
      <c r="R20" s="7">
        <v>2.4634282891486898</v>
      </c>
      <c r="S20" s="6">
        <v>6.25</v>
      </c>
      <c r="T20" s="5">
        <f t="shared" si="0"/>
        <v>8.3125</v>
      </c>
      <c r="U20" s="5">
        <v>1473.9</v>
      </c>
      <c r="V20" s="5">
        <f t="shared" si="5"/>
        <v>8.3125</v>
      </c>
      <c r="W20" s="5">
        <f t="shared" si="1"/>
        <v>1465.5875000000001</v>
      </c>
      <c r="X20" s="8">
        <f t="shared" si="2"/>
        <v>176.31127819548874</v>
      </c>
      <c r="Y20" s="4">
        <v>1</v>
      </c>
      <c r="Z20" s="9">
        <f t="shared" si="3"/>
        <v>1473.9</v>
      </c>
      <c r="AA20" s="10">
        <f t="shared" si="4"/>
        <v>1.6466326362588502E-4</v>
      </c>
    </row>
    <row r="21" spans="1:27" x14ac:dyDescent="0.55000000000000004">
      <c r="A21" s="3" t="s">
        <v>71</v>
      </c>
      <c r="B21" s="3" t="s">
        <v>72</v>
      </c>
      <c r="C21" s="3" t="s">
        <v>111</v>
      </c>
      <c r="D21" s="3" t="s">
        <v>112</v>
      </c>
      <c r="E21" s="4" t="s">
        <v>47</v>
      </c>
      <c r="F21" s="3" t="s">
        <v>113</v>
      </c>
      <c r="G21" s="3" t="s">
        <v>114</v>
      </c>
      <c r="H21" s="3" t="s">
        <v>34</v>
      </c>
      <c r="I21" s="3" t="s">
        <v>77</v>
      </c>
      <c r="J21" s="3" t="s">
        <v>36</v>
      </c>
      <c r="K21" s="3" t="s">
        <v>42</v>
      </c>
      <c r="L21" s="5">
        <v>6.25</v>
      </c>
      <c r="M21" s="4">
        <v>1</v>
      </c>
      <c r="N21" s="5">
        <v>2.7625000000000002</v>
      </c>
      <c r="O21" s="5">
        <v>2.7625000000000002</v>
      </c>
      <c r="P21" s="4">
        <v>2</v>
      </c>
      <c r="Q21" s="6">
        <v>50</v>
      </c>
      <c r="R21" s="7">
        <v>1</v>
      </c>
      <c r="S21" s="6">
        <v>100</v>
      </c>
      <c r="T21" s="5">
        <f t="shared" si="0"/>
        <v>2.7625000000000002</v>
      </c>
      <c r="U21" s="5">
        <v>470.05</v>
      </c>
      <c r="V21" s="5">
        <f t="shared" si="5"/>
        <v>2.7625000000000002</v>
      </c>
      <c r="W21" s="5">
        <f t="shared" si="1"/>
        <v>467.28750000000002</v>
      </c>
      <c r="X21" s="8">
        <f t="shared" si="2"/>
        <v>169.15384615384616</v>
      </c>
      <c r="Y21" s="4">
        <v>1</v>
      </c>
      <c r="Z21" s="9">
        <f t="shared" si="3"/>
        <v>470.05</v>
      </c>
      <c r="AA21" s="10">
        <f t="shared" si="4"/>
        <v>0.5</v>
      </c>
    </row>
    <row r="22" spans="1:27" x14ac:dyDescent="0.55000000000000004">
      <c r="A22" s="3" t="s">
        <v>62</v>
      </c>
      <c r="B22" s="3" t="s">
        <v>63</v>
      </c>
      <c r="C22" s="3" t="s">
        <v>115</v>
      </c>
      <c r="D22" s="3" t="s">
        <v>116</v>
      </c>
      <c r="E22" s="4" t="s">
        <v>31</v>
      </c>
      <c r="F22" s="3" t="s">
        <v>36</v>
      </c>
      <c r="G22" s="3" t="s">
        <v>36</v>
      </c>
      <c r="H22" s="3" t="s">
        <v>59</v>
      </c>
      <c r="I22" s="3" t="s">
        <v>67</v>
      </c>
      <c r="J22" s="3" t="s">
        <v>36</v>
      </c>
      <c r="K22" s="3" t="s">
        <v>42</v>
      </c>
      <c r="L22" s="5">
        <v>0.32500000000000001</v>
      </c>
      <c r="M22" s="4">
        <v>30</v>
      </c>
      <c r="N22" s="5">
        <v>10.712499750000001</v>
      </c>
      <c r="O22" s="5">
        <v>0.35708332500000001</v>
      </c>
      <c r="P22" s="4">
        <v>2192</v>
      </c>
      <c r="Q22" s="6">
        <v>1.36861313868613</v>
      </c>
      <c r="R22" s="7">
        <v>1.5193430656934299</v>
      </c>
      <c r="S22" s="6">
        <v>3.3333333333333299</v>
      </c>
      <c r="T22" s="5">
        <f t="shared" si="0"/>
        <v>10.712499750000001</v>
      </c>
      <c r="U22" s="5">
        <v>1785</v>
      </c>
      <c r="V22" s="5">
        <f t="shared" si="5"/>
        <v>10.712499750000001</v>
      </c>
      <c r="W22" s="5">
        <f t="shared" si="1"/>
        <v>1774.28750025</v>
      </c>
      <c r="X22" s="8">
        <f t="shared" si="2"/>
        <v>165.62777518384539</v>
      </c>
      <c r="Y22" s="4">
        <v>1</v>
      </c>
      <c r="Z22" s="9">
        <f t="shared" si="3"/>
        <v>1785</v>
      </c>
      <c r="AA22" s="10">
        <f t="shared" si="4"/>
        <v>4.5620437956204291E-4</v>
      </c>
    </row>
    <row r="23" spans="1:27" x14ac:dyDescent="0.55000000000000004">
      <c r="A23" s="3" t="s">
        <v>62</v>
      </c>
      <c r="B23" s="3" t="s">
        <v>63</v>
      </c>
      <c r="C23" s="3" t="s">
        <v>117</v>
      </c>
      <c r="D23" s="3" t="s">
        <v>118</v>
      </c>
      <c r="E23" s="4" t="s">
        <v>66</v>
      </c>
      <c r="F23" s="3" t="s">
        <v>36</v>
      </c>
      <c r="G23" s="3" t="s">
        <v>36</v>
      </c>
      <c r="H23" s="3" t="s">
        <v>119</v>
      </c>
      <c r="I23" s="3" t="s">
        <v>35</v>
      </c>
      <c r="J23" s="3" t="s">
        <v>36</v>
      </c>
      <c r="K23" s="3" t="s">
        <v>42</v>
      </c>
      <c r="L23" s="5">
        <v>10</v>
      </c>
      <c r="M23" s="4">
        <v>6</v>
      </c>
      <c r="N23" s="5">
        <v>12.274999949999998</v>
      </c>
      <c r="O23" s="5">
        <v>2.0458333249999998</v>
      </c>
      <c r="P23" s="4">
        <v>102</v>
      </c>
      <c r="Q23" s="6">
        <v>5.8823529411764701</v>
      </c>
      <c r="R23" s="7">
        <v>4.1637254901960796</v>
      </c>
      <c r="S23" s="6">
        <v>16.6666666666667</v>
      </c>
      <c r="T23" s="5">
        <f t="shared" si="0"/>
        <v>12.274999949999998</v>
      </c>
      <c r="U23" s="5">
        <v>1989</v>
      </c>
      <c r="V23" s="5">
        <f t="shared" si="5"/>
        <v>12.274999949999998</v>
      </c>
      <c r="W23" s="5">
        <f t="shared" si="1"/>
        <v>1976.7250000500001</v>
      </c>
      <c r="X23" s="8">
        <f t="shared" si="2"/>
        <v>161.03666053782757</v>
      </c>
      <c r="Y23" s="4">
        <v>1</v>
      </c>
      <c r="Z23" s="9">
        <f t="shared" si="3"/>
        <v>1989</v>
      </c>
      <c r="AA23" s="10">
        <f t="shared" si="4"/>
        <v>9.8039215686274699E-3</v>
      </c>
    </row>
    <row r="24" spans="1:27" x14ac:dyDescent="0.55000000000000004">
      <c r="A24" s="3" t="s">
        <v>71</v>
      </c>
      <c r="B24" s="3" t="s">
        <v>72</v>
      </c>
      <c r="C24" s="3" t="s">
        <v>120</v>
      </c>
      <c r="D24" s="3" t="s">
        <v>121</v>
      </c>
      <c r="E24" s="4" t="s">
        <v>47</v>
      </c>
      <c r="F24" s="3" t="s">
        <v>40</v>
      </c>
      <c r="G24" s="3" t="s">
        <v>122</v>
      </c>
      <c r="H24" s="3" t="s">
        <v>34</v>
      </c>
      <c r="I24" s="3" t="s">
        <v>77</v>
      </c>
      <c r="J24" s="3" t="s">
        <v>36</v>
      </c>
      <c r="K24" s="3" t="s">
        <v>61</v>
      </c>
      <c r="L24" s="5">
        <v>6.25</v>
      </c>
      <c r="M24" s="4">
        <v>6</v>
      </c>
      <c r="N24" s="5">
        <v>18.349999950000001</v>
      </c>
      <c r="O24" s="5">
        <v>3.058333325</v>
      </c>
      <c r="P24" s="4">
        <v>137</v>
      </c>
      <c r="Q24" s="6">
        <v>4.3795620437956204</v>
      </c>
      <c r="R24" s="7">
        <v>1.2026277372262799</v>
      </c>
      <c r="S24" s="6">
        <v>50</v>
      </c>
      <c r="T24" s="5">
        <f t="shared" si="0"/>
        <v>6.11666665</v>
      </c>
      <c r="U24" s="5">
        <v>2810.1</v>
      </c>
      <c r="V24" s="5">
        <f t="shared" si="5"/>
        <v>18.349999950000001</v>
      </c>
      <c r="W24" s="5">
        <f t="shared" si="1"/>
        <v>2791.7500000499999</v>
      </c>
      <c r="X24" s="8">
        <f t="shared" si="2"/>
        <v>152.13896499492904</v>
      </c>
      <c r="Y24" s="4">
        <v>3</v>
      </c>
      <c r="Z24" s="9">
        <f t="shared" si="3"/>
        <v>936.69999999999993</v>
      </c>
      <c r="AA24" s="10">
        <f t="shared" si="4"/>
        <v>2.1897810218978103E-2</v>
      </c>
    </row>
    <row r="25" spans="1:27" x14ac:dyDescent="0.55000000000000004">
      <c r="A25" s="3" t="s">
        <v>71</v>
      </c>
      <c r="B25" s="3" t="s">
        <v>72</v>
      </c>
      <c r="C25" s="3" t="s">
        <v>123</v>
      </c>
      <c r="D25" s="3" t="s">
        <v>124</v>
      </c>
      <c r="E25" s="4" t="s">
        <v>47</v>
      </c>
      <c r="F25" s="3" t="s">
        <v>125</v>
      </c>
      <c r="G25" s="3" t="s">
        <v>126</v>
      </c>
      <c r="H25" s="3" t="s">
        <v>34</v>
      </c>
      <c r="I25" s="3" t="s">
        <v>77</v>
      </c>
      <c r="J25" s="3" t="s">
        <v>36</v>
      </c>
      <c r="K25" s="3" t="s">
        <v>61</v>
      </c>
      <c r="L25" s="5">
        <v>6.25</v>
      </c>
      <c r="M25" s="4">
        <v>2</v>
      </c>
      <c r="N25" s="5">
        <v>6.6</v>
      </c>
      <c r="O25" s="5">
        <v>3.3</v>
      </c>
      <c r="P25" s="4">
        <v>79</v>
      </c>
      <c r="Q25" s="6">
        <v>2.5316455696202498</v>
      </c>
      <c r="R25" s="7">
        <v>3.0050632911392401</v>
      </c>
      <c r="S25" s="6">
        <v>50</v>
      </c>
      <c r="T25" s="5">
        <f t="shared" si="0"/>
        <v>6.6</v>
      </c>
      <c r="U25" s="5">
        <v>923.95</v>
      </c>
      <c r="V25" s="5">
        <f t="shared" si="5"/>
        <v>6.6</v>
      </c>
      <c r="W25" s="5">
        <f t="shared" si="1"/>
        <v>917.35</v>
      </c>
      <c r="X25" s="8">
        <f t="shared" si="2"/>
        <v>138.99242424242425</v>
      </c>
      <c r="Y25" s="4">
        <v>1</v>
      </c>
      <c r="Z25" s="9">
        <f t="shared" si="3"/>
        <v>923.95</v>
      </c>
      <c r="AA25" s="10">
        <f t="shared" si="4"/>
        <v>1.2658227848101248E-2</v>
      </c>
    </row>
    <row r="26" spans="1:27" x14ac:dyDescent="0.55000000000000004">
      <c r="A26" s="3" t="s">
        <v>71</v>
      </c>
      <c r="B26" s="3" t="s">
        <v>72</v>
      </c>
      <c r="C26" s="3" t="s">
        <v>127</v>
      </c>
      <c r="D26" s="3" t="s">
        <v>128</v>
      </c>
      <c r="E26" s="4" t="s">
        <v>47</v>
      </c>
      <c r="F26" s="3" t="s">
        <v>104</v>
      </c>
      <c r="G26" s="3" t="s">
        <v>105</v>
      </c>
      <c r="H26" s="3" t="s">
        <v>34</v>
      </c>
      <c r="I26" s="3" t="s">
        <v>77</v>
      </c>
      <c r="J26" s="3" t="s">
        <v>36</v>
      </c>
      <c r="K26" s="3" t="s">
        <v>37</v>
      </c>
      <c r="L26" s="5">
        <v>6.25</v>
      </c>
      <c r="M26" s="4">
        <v>12</v>
      </c>
      <c r="N26" s="5">
        <v>19.399999950000002</v>
      </c>
      <c r="O26" s="5">
        <v>1.6166666625000001</v>
      </c>
      <c r="P26" s="4">
        <v>116</v>
      </c>
      <c r="Q26" s="6">
        <v>10.3448275862069</v>
      </c>
      <c r="R26" s="7">
        <v>1.0940517241379299</v>
      </c>
      <c r="S26" s="6">
        <v>33.3333333333333</v>
      </c>
      <c r="T26" s="5">
        <f t="shared" si="0"/>
        <v>4.8499999875000004</v>
      </c>
      <c r="U26" s="5">
        <v>2706.4</v>
      </c>
      <c r="V26" s="5">
        <f t="shared" si="5"/>
        <v>19.399999950000002</v>
      </c>
      <c r="W26" s="5">
        <f t="shared" si="1"/>
        <v>2687.0000000499999</v>
      </c>
      <c r="X26" s="8">
        <f t="shared" si="2"/>
        <v>138.50515499872461</v>
      </c>
      <c r="Y26" s="4">
        <v>4</v>
      </c>
      <c r="Z26" s="9">
        <f t="shared" si="3"/>
        <v>676.6</v>
      </c>
      <c r="AA26" s="10">
        <f t="shared" si="4"/>
        <v>3.4482758620689634E-2</v>
      </c>
    </row>
    <row r="27" spans="1:27" x14ac:dyDescent="0.55000000000000004">
      <c r="A27" s="3" t="s">
        <v>78</v>
      </c>
      <c r="B27" s="3" t="s">
        <v>79</v>
      </c>
      <c r="C27" s="3" t="s">
        <v>129</v>
      </c>
      <c r="D27" s="3" t="s">
        <v>130</v>
      </c>
      <c r="E27" s="4" t="s">
        <v>66</v>
      </c>
      <c r="F27" s="3" t="s">
        <v>36</v>
      </c>
      <c r="G27" s="3" t="s">
        <v>36</v>
      </c>
      <c r="H27" s="3" t="s">
        <v>59</v>
      </c>
      <c r="I27" s="3" t="s">
        <v>35</v>
      </c>
      <c r="J27" s="3" t="s">
        <v>36</v>
      </c>
      <c r="K27" s="3" t="s">
        <v>42</v>
      </c>
      <c r="L27" s="5">
        <v>7.5</v>
      </c>
      <c r="M27" s="4">
        <v>17</v>
      </c>
      <c r="N27" s="5">
        <v>5.5874998624999996</v>
      </c>
      <c r="O27" s="5">
        <v>0.32867646249999999</v>
      </c>
      <c r="P27" s="4">
        <v>98</v>
      </c>
      <c r="Q27" s="6">
        <v>17.3469387755102</v>
      </c>
      <c r="R27" s="7">
        <v>0.95918367346938804</v>
      </c>
      <c r="S27" s="6">
        <v>5.8823529411764701</v>
      </c>
      <c r="T27" s="5">
        <f t="shared" si="0"/>
        <v>5.5874998624999996</v>
      </c>
      <c r="U27" s="5">
        <v>778.6</v>
      </c>
      <c r="V27" s="5">
        <f t="shared" si="5"/>
        <v>5.5874998624999996</v>
      </c>
      <c r="W27" s="5">
        <f t="shared" si="1"/>
        <v>773.01250013750007</v>
      </c>
      <c r="X27" s="8">
        <f t="shared" si="2"/>
        <v>138.34675958124018</v>
      </c>
      <c r="Y27" s="4">
        <v>1</v>
      </c>
      <c r="Z27" s="9">
        <f t="shared" si="3"/>
        <v>778.6</v>
      </c>
      <c r="AA27" s="10">
        <f t="shared" si="4"/>
        <v>1.0204081632653059E-2</v>
      </c>
    </row>
    <row r="28" spans="1:27" x14ac:dyDescent="0.55000000000000004">
      <c r="A28" s="3" t="s">
        <v>71</v>
      </c>
      <c r="B28" s="3" t="s">
        <v>72</v>
      </c>
      <c r="C28" s="3" t="s">
        <v>131</v>
      </c>
      <c r="D28" s="3" t="s">
        <v>132</v>
      </c>
      <c r="E28" s="4" t="s">
        <v>47</v>
      </c>
      <c r="F28" s="3" t="s">
        <v>133</v>
      </c>
      <c r="G28" s="3" t="s">
        <v>134</v>
      </c>
      <c r="H28" s="3" t="s">
        <v>34</v>
      </c>
      <c r="I28" s="3" t="s">
        <v>77</v>
      </c>
      <c r="J28" s="3" t="s">
        <v>36</v>
      </c>
      <c r="K28" s="3" t="s">
        <v>42</v>
      </c>
      <c r="L28" s="5">
        <v>6.25</v>
      </c>
      <c r="M28" s="4">
        <v>3</v>
      </c>
      <c r="N28" s="5">
        <v>5.1375000000000002</v>
      </c>
      <c r="O28" s="5">
        <v>1.7124999999999999</v>
      </c>
      <c r="P28" s="4">
        <v>18</v>
      </c>
      <c r="Q28" s="6">
        <v>16.6666666666667</v>
      </c>
      <c r="R28" s="7">
        <v>1.8333333333333299</v>
      </c>
      <c r="S28" s="6">
        <v>33.3333333333333</v>
      </c>
      <c r="T28" s="5">
        <f t="shared" si="0"/>
        <v>5.1375000000000002</v>
      </c>
      <c r="U28" s="5">
        <v>676.6</v>
      </c>
      <c r="V28" s="5">
        <f t="shared" si="5"/>
        <v>5.1375000000000002</v>
      </c>
      <c r="W28" s="5">
        <f t="shared" si="1"/>
        <v>671.46249999999998</v>
      </c>
      <c r="X28" s="8">
        <f t="shared" si="2"/>
        <v>130.69829683698296</v>
      </c>
      <c r="Y28" s="4">
        <v>1</v>
      </c>
      <c r="Z28" s="9">
        <f t="shared" si="3"/>
        <v>676.6</v>
      </c>
      <c r="AA28" s="10">
        <f t="shared" si="4"/>
        <v>5.5555555555555608E-2</v>
      </c>
    </row>
    <row r="29" spans="1:27" x14ac:dyDescent="0.55000000000000004">
      <c r="A29" s="3" t="s">
        <v>71</v>
      </c>
      <c r="B29" s="3" t="s">
        <v>72</v>
      </c>
      <c r="C29" s="3" t="s">
        <v>135</v>
      </c>
      <c r="D29" s="3" t="s">
        <v>136</v>
      </c>
      <c r="E29" s="4" t="s">
        <v>47</v>
      </c>
      <c r="F29" s="3" t="s">
        <v>137</v>
      </c>
      <c r="G29" s="3" t="s">
        <v>138</v>
      </c>
      <c r="H29" s="3" t="s">
        <v>34</v>
      </c>
      <c r="I29" s="3" t="s">
        <v>77</v>
      </c>
      <c r="J29" s="3" t="s">
        <v>36</v>
      </c>
      <c r="K29" s="3" t="s">
        <v>42</v>
      </c>
      <c r="L29" s="5">
        <v>6.25</v>
      </c>
      <c r="M29" s="4">
        <v>21</v>
      </c>
      <c r="N29" s="5">
        <v>43.387499925</v>
      </c>
      <c r="O29" s="5">
        <v>2.0660714250000001</v>
      </c>
      <c r="P29" s="4">
        <v>174</v>
      </c>
      <c r="Q29" s="6">
        <v>12.0689655172414</v>
      </c>
      <c r="R29" s="7">
        <v>1.3214367816092001</v>
      </c>
      <c r="S29" s="6">
        <v>14.285714285714301</v>
      </c>
      <c r="T29" s="5">
        <f t="shared" si="0"/>
        <v>14.462499975</v>
      </c>
      <c r="U29" s="5">
        <v>5638.05</v>
      </c>
      <c r="V29" s="5">
        <f t="shared" si="5"/>
        <v>43.387499925</v>
      </c>
      <c r="W29" s="5">
        <f t="shared" si="1"/>
        <v>5594.662500075</v>
      </c>
      <c r="X29" s="8">
        <f t="shared" si="2"/>
        <v>128.94641336205083</v>
      </c>
      <c r="Y29" s="4">
        <v>3</v>
      </c>
      <c r="Z29" s="9">
        <f t="shared" si="3"/>
        <v>1879.3500000000001</v>
      </c>
      <c r="AA29" s="10">
        <f t="shared" si="4"/>
        <v>1.7241379310344876E-2</v>
      </c>
    </row>
    <row r="30" spans="1:27" x14ac:dyDescent="0.55000000000000004">
      <c r="A30" s="3" t="s">
        <v>78</v>
      </c>
      <c r="B30" s="3" t="s">
        <v>79</v>
      </c>
      <c r="C30" s="3" t="s">
        <v>139</v>
      </c>
      <c r="D30" s="3" t="s">
        <v>140</v>
      </c>
      <c r="E30" s="4" t="s">
        <v>66</v>
      </c>
      <c r="F30" s="3" t="s">
        <v>36</v>
      </c>
      <c r="G30" s="3" t="s">
        <v>36</v>
      </c>
      <c r="H30" s="3" t="s">
        <v>141</v>
      </c>
      <c r="I30" s="3" t="s">
        <v>82</v>
      </c>
      <c r="J30" s="3" t="s">
        <v>36</v>
      </c>
      <c r="K30" s="3" t="s">
        <v>42</v>
      </c>
      <c r="L30" s="5">
        <v>11.25</v>
      </c>
      <c r="M30" s="4">
        <v>36</v>
      </c>
      <c r="N30" s="5">
        <v>25.374999600000002</v>
      </c>
      <c r="O30" s="5">
        <v>0.70486110000000002</v>
      </c>
      <c r="P30" s="4">
        <v>832</v>
      </c>
      <c r="Q30" s="6">
        <v>4.3269230769230802</v>
      </c>
      <c r="R30" s="7">
        <v>1.40745192307692</v>
      </c>
      <c r="S30" s="6">
        <v>8.3333333333333304</v>
      </c>
      <c r="T30" s="5">
        <f t="shared" si="0"/>
        <v>8.4583332000000002</v>
      </c>
      <c r="U30" s="5">
        <v>3254.65</v>
      </c>
      <c r="V30" s="5">
        <f t="shared" si="5"/>
        <v>25.374999600000002</v>
      </c>
      <c r="W30" s="5">
        <f t="shared" si="1"/>
        <v>3229.2750004</v>
      </c>
      <c r="X30" s="8">
        <f t="shared" si="2"/>
        <v>127.26207098738239</v>
      </c>
      <c r="Y30" s="4">
        <v>3</v>
      </c>
      <c r="Z30" s="9">
        <f t="shared" si="3"/>
        <v>1084.8833333333334</v>
      </c>
      <c r="AA30" s="10">
        <f t="shared" si="4"/>
        <v>3.6057692307692323E-3</v>
      </c>
    </row>
    <row r="31" spans="1:27" x14ac:dyDescent="0.55000000000000004">
      <c r="A31" s="3" t="s">
        <v>27</v>
      </c>
      <c r="B31" s="3" t="s">
        <v>28</v>
      </c>
      <c r="C31" s="3" t="s">
        <v>142</v>
      </c>
      <c r="D31" s="3" t="s">
        <v>143</v>
      </c>
      <c r="E31" s="4" t="s">
        <v>66</v>
      </c>
      <c r="F31" s="3" t="s">
        <v>144</v>
      </c>
      <c r="G31" s="3" t="s">
        <v>49</v>
      </c>
      <c r="H31" s="3" t="s">
        <v>34</v>
      </c>
      <c r="I31" s="3" t="s">
        <v>35</v>
      </c>
      <c r="J31" s="3" t="s">
        <v>36</v>
      </c>
      <c r="K31" s="3" t="s">
        <v>37</v>
      </c>
      <c r="L31" s="5">
        <v>6.25</v>
      </c>
      <c r="M31" s="4">
        <v>5</v>
      </c>
      <c r="N31" s="5">
        <v>15.4375</v>
      </c>
      <c r="O31" s="5">
        <v>3.0874999999999999</v>
      </c>
      <c r="P31" s="4">
        <v>167</v>
      </c>
      <c r="Q31" s="6">
        <v>2.9940119760478998</v>
      </c>
      <c r="R31" s="7">
        <v>1.2392814371257499</v>
      </c>
      <c r="S31" s="6">
        <v>40</v>
      </c>
      <c r="T31" s="5">
        <f t="shared" si="0"/>
        <v>7.71875</v>
      </c>
      <c r="U31" s="5">
        <v>1978.8</v>
      </c>
      <c r="V31" s="5">
        <f t="shared" si="5"/>
        <v>15.4375</v>
      </c>
      <c r="W31" s="5">
        <f t="shared" si="1"/>
        <v>1963.3625</v>
      </c>
      <c r="X31" s="8">
        <f t="shared" si="2"/>
        <v>127.18137651821863</v>
      </c>
      <c r="Y31" s="4">
        <v>2</v>
      </c>
      <c r="Z31" s="9">
        <f t="shared" si="3"/>
        <v>989.4</v>
      </c>
      <c r="AA31" s="10">
        <f t="shared" si="4"/>
        <v>1.1976047904191598E-2</v>
      </c>
    </row>
    <row r="32" spans="1:27" x14ac:dyDescent="0.55000000000000004">
      <c r="A32" s="3" t="s">
        <v>52</v>
      </c>
      <c r="B32" s="3" t="s">
        <v>53</v>
      </c>
      <c r="C32" s="3" t="s">
        <v>145</v>
      </c>
      <c r="D32" s="3" t="s">
        <v>146</v>
      </c>
      <c r="E32" s="4" t="s">
        <v>47</v>
      </c>
      <c r="F32" s="3" t="s">
        <v>57</v>
      </c>
      <c r="G32" s="3" t="s">
        <v>58</v>
      </c>
      <c r="H32" s="3" t="s">
        <v>59</v>
      </c>
      <c r="I32" s="3" t="s">
        <v>60</v>
      </c>
      <c r="J32" s="3" t="s">
        <v>36</v>
      </c>
      <c r="K32" s="3" t="s">
        <v>61</v>
      </c>
      <c r="L32" s="5">
        <v>1.25</v>
      </c>
      <c r="M32" s="4">
        <v>228</v>
      </c>
      <c r="N32" s="5">
        <v>55.312497900000004</v>
      </c>
      <c r="O32" s="5">
        <v>0.24259867500000001</v>
      </c>
      <c r="P32" s="4">
        <v>3747</v>
      </c>
      <c r="Q32" s="6">
        <v>6.0848678943154502</v>
      </c>
      <c r="R32" s="7">
        <v>1.4166533226581299</v>
      </c>
      <c r="S32" s="6">
        <v>1.7543859649122799</v>
      </c>
      <c r="T32" s="5">
        <f t="shared" si="0"/>
        <v>13.828124475000001</v>
      </c>
      <c r="U32" s="5">
        <v>6873.1</v>
      </c>
      <c r="V32" s="5">
        <f t="shared" si="5"/>
        <v>55.312497900000004</v>
      </c>
      <c r="W32" s="5">
        <f t="shared" si="1"/>
        <v>6817.7875021</v>
      </c>
      <c r="X32" s="8">
        <f t="shared" si="2"/>
        <v>123.25943974589511</v>
      </c>
      <c r="Y32" s="4">
        <v>4</v>
      </c>
      <c r="Z32" s="9">
        <f t="shared" si="3"/>
        <v>1718.2750000000001</v>
      </c>
      <c r="AA32" s="10">
        <f t="shared" si="4"/>
        <v>1.0675206832132364E-3</v>
      </c>
    </row>
    <row r="33" spans="1:27" x14ac:dyDescent="0.55000000000000004">
      <c r="A33" s="3" t="s">
        <v>52</v>
      </c>
      <c r="B33" s="3" t="s">
        <v>53</v>
      </c>
      <c r="C33" s="3" t="s">
        <v>147</v>
      </c>
      <c r="D33" s="3" t="s">
        <v>148</v>
      </c>
      <c r="E33" s="4" t="s">
        <v>47</v>
      </c>
      <c r="F33" s="3" t="s">
        <v>57</v>
      </c>
      <c r="G33" s="3" t="s">
        <v>149</v>
      </c>
      <c r="H33" s="3" t="s">
        <v>150</v>
      </c>
      <c r="I33" s="3" t="s">
        <v>60</v>
      </c>
      <c r="J33" s="3" t="s">
        <v>36</v>
      </c>
      <c r="K33" s="3" t="s">
        <v>61</v>
      </c>
      <c r="L33" s="5">
        <v>1.25</v>
      </c>
      <c r="M33" s="4">
        <v>12</v>
      </c>
      <c r="N33" s="5">
        <v>15.024999899999997</v>
      </c>
      <c r="O33" s="5">
        <v>1.2520833249999999</v>
      </c>
      <c r="P33" s="4">
        <v>1030</v>
      </c>
      <c r="Q33" s="6">
        <v>1.1650485436893201</v>
      </c>
      <c r="R33" s="7">
        <v>1.30961165048544</v>
      </c>
      <c r="S33" s="6">
        <v>16.6666666666667</v>
      </c>
      <c r="T33" s="5">
        <f t="shared" si="0"/>
        <v>7.5124999499999987</v>
      </c>
      <c r="U33" s="5">
        <v>1836</v>
      </c>
      <c r="V33" s="5">
        <f t="shared" si="5"/>
        <v>15.024999899999997</v>
      </c>
      <c r="W33" s="5">
        <f t="shared" si="1"/>
        <v>1820.9750001</v>
      </c>
      <c r="X33" s="8">
        <f t="shared" si="2"/>
        <v>121.19634024756301</v>
      </c>
      <c r="Y33" s="4">
        <v>2</v>
      </c>
      <c r="Z33" s="9">
        <f t="shared" si="3"/>
        <v>918</v>
      </c>
      <c r="AA33" s="10">
        <f t="shared" si="4"/>
        <v>1.9417475728155374E-3</v>
      </c>
    </row>
    <row r="34" spans="1:27" x14ac:dyDescent="0.55000000000000004">
      <c r="A34" s="3" t="s">
        <v>62</v>
      </c>
      <c r="B34" s="3" t="s">
        <v>63</v>
      </c>
      <c r="C34" s="3" t="s">
        <v>151</v>
      </c>
      <c r="D34" s="3" t="s">
        <v>152</v>
      </c>
      <c r="E34" s="4" t="s">
        <v>66</v>
      </c>
      <c r="F34" s="3" t="s">
        <v>36</v>
      </c>
      <c r="G34" s="3" t="s">
        <v>36</v>
      </c>
      <c r="H34" s="3" t="s">
        <v>59</v>
      </c>
      <c r="I34" s="3" t="s">
        <v>67</v>
      </c>
      <c r="J34" s="3" t="s">
        <v>36</v>
      </c>
      <c r="K34" s="3" t="s">
        <v>42</v>
      </c>
      <c r="L34" s="5">
        <v>0.28749999999999998</v>
      </c>
      <c r="M34" s="4">
        <v>17</v>
      </c>
      <c r="N34" s="5">
        <v>5.3874999625000006</v>
      </c>
      <c r="O34" s="5">
        <v>0.31691176250000003</v>
      </c>
      <c r="P34" s="4">
        <v>752</v>
      </c>
      <c r="Q34" s="6">
        <v>2.2606382978723398</v>
      </c>
      <c r="R34" s="7">
        <v>2.2155585106382998</v>
      </c>
      <c r="S34" s="6">
        <v>5.8823529411764701</v>
      </c>
      <c r="T34" s="5">
        <f t="shared" si="0"/>
        <v>5.3874999625000006</v>
      </c>
      <c r="U34" s="5">
        <v>637.5</v>
      </c>
      <c r="V34" s="5">
        <f t="shared" si="5"/>
        <v>5.3874999625000006</v>
      </c>
      <c r="W34" s="5">
        <f t="shared" si="1"/>
        <v>632.11250003750001</v>
      </c>
      <c r="X34" s="8">
        <f t="shared" si="2"/>
        <v>117.32946718094756</v>
      </c>
      <c r="Y34" s="4">
        <v>1</v>
      </c>
      <c r="Z34" s="9">
        <f t="shared" si="3"/>
        <v>637.5</v>
      </c>
      <c r="AA34" s="10">
        <f t="shared" si="4"/>
        <v>1.3297872340425529E-3</v>
      </c>
    </row>
    <row r="35" spans="1:27" x14ac:dyDescent="0.55000000000000004">
      <c r="A35" s="3" t="s">
        <v>52</v>
      </c>
      <c r="B35" s="3" t="s">
        <v>53</v>
      </c>
      <c r="C35" s="3" t="s">
        <v>153</v>
      </c>
      <c r="D35" s="3" t="s">
        <v>154</v>
      </c>
      <c r="E35" s="4" t="s">
        <v>155</v>
      </c>
      <c r="F35" s="3" t="s">
        <v>57</v>
      </c>
      <c r="G35" s="3" t="s">
        <v>49</v>
      </c>
      <c r="H35" s="3" t="s">
        <v>34</v>
      </c>
      <c r="I35" s="3" t="s">
        <v>35</v>
      </c>
      <c r="J35" s="3" t="s">
        <v>36</v>
      </c>
      <c r="K35" s="3" t="s">
        <v>61</v>
      </c>
      <c r="L35" s="5">
        <v>7.5</v>
      </c>
      <c r="M35" s="4">
        <v>49</v>
      </c>
      <c r="N35" s="5">
        <v>10.9999995875</v>
      </c>
      <c r="O35" s="5">
        <v>0.22448978750000001</v>
      </c>
      <c r="P35" s="4">
        <v>4780</v>
      </c>
      <c r="Q35" s="6">
        <v>1.02510460251046</v>
      </c>
      <c r="R35" s="7">
        <v>4.8444769874476998</v>
      </c>
      <c r="S35" s="6">
        <v>2.0408163265306101</v>
      </c>
      <c r="T35" s="5">
        <f t="shared" si="0"/>
        <v>10.9999995875</v>
      </c>
      <c r="U35" s="5">
        <v>1296.25</v>
      </c>
      <c r="V35" s="5">
        <f t="shared" si="5"/>
        <v>10.9999995875</v>
      </c>
      <c r="W35" s="5">
        <f t="shared" si="1"/>
        <v>1285.2500004125</v>
      </c>
      <c r="X35" s="8">
        <f t="shared" si="2"/>
        <v>116.84091350994335</v>
      </c>
      <c r="Y35" s="4">
        <v>1</v>
      </c>
      <c r="Z35" s="9">
        <f t="shared" si="3"/>
        <v>1296.25</v>
      </c>
      <c r="AA35" s="10">
        <f t="shared" si="4"/>
        <v>2.0920502092050184E-4</v>
      </c>
    </row>
    <row r="36" spans="1:27" x14ac:dyDescent="0.55000000000000004">
      <c r="A36" s="3" t="s">
        <v>71</v>
      </c>
      <c r="B36" s="3" t="s">
        <v>72</v>
      </c>
      <c r="C36" s="3" t="s">
        <v>156</v>
      </c>
      <c r="D36" s="3" t="s">
        <v>157</v>
      </c>
      <c r="E36" s="4" t="s">
        <v>47</v>
      </c>
      <c r="F36" s="3" t="s">
        <v>96</v>
      </c>
      <c r="G36" s="3" t="s">
        <v>88</v>
      </c>
      <c r="H36" s="3" t="s">
        <v>34</v>
      </c>
      <c r="I36" s="3" t="s">
        <v>35</v>
      </c>
      <c r="J36" s="3" t="s">
        <v>36</v>
      </c>
      <c r="K36" s="3" t="s">
        <v>37</v>
      </c>
      <c r="L36" s="5">
        <v>10</v>
      </c>
      <c r="M36" s="4">
        <v>1260</v>
      </c>
      <c r="N36" s="5">
        <v>365.79998700000004</v>
      </c>
      <c r="O36" s="5">
        <v>0.29031745000000003</v>
      </c>
      <c r="P36" s="4">
        <v>6231</v>
      </c>
      <c r="Q36" s="6">
        <v>20.221473278767501</v>
      </c>
      <c r="R36" s="7">
        <v>1.00517091959557</v>
      </c>
      <c r="S36" s="6">
        <v>2.53968253968254</v>
      </c>
      <c r="T36" s="5">
        <f t="shared" si="0"/>
        <v>11.431249593750001</v>
      </c>
      <c r="U36" s="5">
        <v>42538.25</v>
      </c>
      <c r="V36" s="5">
        <f t="shared" si="5"/>
        <v>365.79998700000004</v>
      </c>
      <c r="W36" s="5">
        <f t="shared" si="1"/>
        <v>42172.450013000001</v>
      </c>
      <c r="X36" s="8">
        <f t="shared" si="2"/>
        <v>115.2882764126506</v>
      </c>
      <c r="Y36" s="4">
        <v>32</v>
      </c>
      <c r="Z36" s="9">
        <f t="shared" si="3"/>
        <v>1329.3203125</v>
      </c>
      <c r="AA36" s="10">
        <f t="shared" si="4"/>
        <v>5.1356122612742873E-3</v>
      </c>
    </row>
    <row r="37" spans="1:27" x14ac:dyDescent="0.55000000000000004">
      <c r="A37" s="3" t="s">
        <v>27</v>
      </c>
      <c r="B37" s="3" t="s">
        <v>28</v>
      </c>
      <c r="C37" s="3" t="s">
        <v>158</v>
      </c>
      <c r="D37" s="3" t="s">
        <v>81</v>
      </c>
      <c r="E37" s="4" t="s">
        <v>31</v>
      </c>
      <c r="F37" s="3" t="s">
        <v>96</v>
      </c>
      <c r="G37" s="3" t="s">
        <v>88</v>
      </c>
      <c r="H37" s="3" t="s">
        <v>34</v>
      </c>
      <c r="I37" s="3" t="s">
        <v>35</v>
      </c>
      <c r="J37" s="3" t="s">
        <v>36</v>
      </c>
      <c r="K37" s="3" t="s">
        <v>37</v>
      </c>
      <c r="L37" s="5">
        <v>7.5</v>
      </c>
      <c r="M37" s="4">
        <v>242</v>
      </c>
      <c r="N37" s="5">
        <v>87.574999325000007</v>
      </c>
      <c r="O37" s="5">
        <v>0.36188016250000005</v>
      </c>
      <c r="P37" s="4">
        <v>1371</v>
      </c>
      <c r="Q37" s="6">
        <v>17.651349380014601</v>
      </c>
      <c r="R37" s="7">
        <v>1.0201312910284499</v>
      </c>
      <c r="S37" s="6">
        <v>5.7851239669421499</v>
      </c>
      <c r="T37" s="5">
        <f t="shared" si="0"/>
        <v>6.2553570946428581</v>
      </c>
      <c r="U37" s="5">
        <v>10140.5</v>
      </c>
      <c r="V37" s="5">
        <f t="shared" si="5"/>
        <v>87.574999325000007</v>
      </c>
      <c r="W37" s="5">
        <f t="shared" si="1"/>
        <v>10052.925000675001</v>
      </c>
      <c r="X37" s="8">
        <f t="shared" si="2"/>
        <v>114.7921790255178</v>
      </c>
      <c r="Y37" s="4">
        <v>14</v>
      </c>
      <c r="Z37" s="9">
        <f t="shared" si="3"/>
        <v>724.32142857142856</v>
      </c>
      <c r="AA37" s="10">
        <f t="shared" si="4"/>
        <v>1.0211524434719193E-2</v>
      </c>
    </row>
    <row r="38" spans="1:27" x14ac:dyDescent="0.55000000000000004">
      <c r="A38" s="3" t="s">
        <v>71</v>
      </c>
      <c r="B38" s="3" t="s">
        <v>72</v>
      </c>
      <c r="C38" s="3" t="s">
        <v>159</v>
      </c>
      <c r="D38" s="3" t="s">
        <v>160</v>
      </c>
      <c r="E38" s="4" t="s">
        <v>47</v>
      </c>
      <c r="F38" s="3" t="s">
        <v>96</v>
      </c>
      <c r="G38" s="3" t="s">
        <v>161</v>
      </c>
      <c r="H38" s="3" t="s">
        <v>34</v>
      </c>
      <c r="I38" s="3" t="s">
        <v>162</v>
      </c>
      <c r="J38" s="3" t="s">
        <v>36</v>
      </c>
      <c r="K38" s="3" t="s">
        <v>37</v>
      </c>
      <c r="L38" s="5">
        <v>10</v>
      </c>
      <c r="M38" s="4">
        <v>4</v>
      </c>
      <c r="N38" s="5">
        <v>6</v>
      </c>
      <c r="O38" s="5">
        <v>1.5</v>
      </c>
      <c r="P38" s="4">
        <v>43</v>
      </c>
      <c r="Q38" s="6">
        <v>9.3023255813953494</v>
      </c>
      <c r="R38" s="7">
        <v>1.0930232558139501</v>
      </c>
      <c r="S38" s="6">
        <v>25</v>
      </c>
      <c r="T38" s="5">
        <f t="shared" si="0"/>
        <v>6</v>
      </c>
      <c r="U38" s="5">
        <v>671.5</v>
      </c>
      <c r="V38" s="5">
        <f t="shared" si="5"/>
        <v>6</v>
      </c>
      <c r="W38" s="5">
        <f t="shared" si="1"/>
        <v>665.5</v>
      </c>
      <c r="X38" s="8">
        <f t="shared" si="2"/>
        <v>110.91666666666667</v>
      </c>
      <c r="Y38" s="4">
        <v>1</v>
      </c>
      <c r="Z38" s="9">
        <f t="shared" si="3"/>
        <v>671.5</v>
      </c>
      <c r="AA38" s="10">
        <f t="shared" si="4"/>
        <v>2.3255813953488372E-2</v>
      </c>
    </row>
    <row r="39" spans="1:27" x14ac:dyDescent="0.55000000000000004">
      <c r="A39" s="3" t="s">
        <v>52</v>
      </c>
      <c r="B39" s="3" t="s">
        <v>53</v>
      </c>
      <c r="C39" s="3" t="s">
        <v>163</v>
      </c>
      <c r="D39" s="3" t="s">
        <v>164</v>
      </c>
      <c r="E39" s="4" t="s">
        <v>47</v>
      </c>
      <c r="F39" s="3" t="s">
        <v>57</v>
      </c>
      <c r="G39" s="3" t="s">
        <v>165</v>
      </c>
      <c r="H39" s="3" t="s">
        <v>166</v>
      </c>
      <c r="I39" s="3" t="s">
        <v>60</v>
      </c>
      <c r="J39" s="3" t="s">
        <v>36</v>
      </c>
      <c r="K39" s="3" t="s">
        <v>61</v>
      </c>
      <c r="L39" s="5">
        <v>1.25</v>
      </c>
      <c r="M39" s="4">
        <v>28</v>
      </c>
      <c r="N39" s="5">
        <v>36.424999799999995</v>
      </c>
      <c r="O39" s="5">
        <v>1.3008928499999999</v>
      </c>
      <c r="P39" s="4">
        <v>2356</v>
      </c>
      <c r="Q39" s="6">
        <v>1.18845500848896</v>
      </c>
      <c r="R39" s="7">
        <v>1.5467317487266601</v>
      </c>
      <c r="S39" s="6">
        <v>10.714285714285699</v>
      </c>
      <c r="T39" s="5">
        <f t="shared" si="0"/>
        <v>12.141666599999999</v>
      </c>
      <c r="U39" s="5">
        <v>3944</v>
      </c>
      <c r="V39" s="5">
        <f t="shared" si="5"/>
        <v>36.424999799999995</v>
      </c>
      <c r="W39" s="5">
        <f t="shared" si="1"/>
        <v>3907.5750002</v>
      </c>
      <c r="X39" s="8">
        <f t="shared" si="2"/>
        <v>107.27728268100088</v>
      </c>
      <c r="Y39" s="4">
        <v>3</v>
      </c>
      <c r="Z39" s="9">
        <f t="shared" si="3"/>
        <v>1314.6666666666667</v>
      </c>
      <c r="AA39" s="10">
        <f t="shared" si="4"/>
        <v>1.2733446519524552E-3</v>
      </c>
    </row>
    <row r="40" spans="1:27" x14ac:dyDescent="0.55000000000000004">
      <c r="A40" s="3" t="s">
        <v>71</v>
      </c>
      <c r="B40" s="3" t="s">
        <v>72</v>
      </c>
      <c r="C40" s="3" t="s">
        <v>167</v>
      </c>
      <c r="D40" s="3" t="s">
        <v>81</v>
      </c>
      <c r="E40" s="4" t="s">
        <v>47</v>
      </c>
      <c r="F40" s="3" t="s">
        <v>96</v>
      </c>
      <c r="G40" s="3" t="s">
        <v>88</v>
      </c>
      <c r="H40" s="3" t="s">
        <v>34</v>
      </c>
      <c r="I40" s="3" t="s">
        <v>35</v>
      </c>
      <c r="J40" s="3" t="s">
        <v>36</v>
      </c>
      <c r="K40" s="3" t="s">
        <v>37</v>
      </c>
      <c r="L40" s="5">
        <v>10</v>
      </c>
      <c r="M40" s="4">
        <v>25</v>
      </c>
      <c r="N40" s="5">
        <v>6.95</v>
      </c>
      <c r="O40" s="5">
        <v>0.27799999999999997</v>
      </c>
      <c r="P40" s="4">
        <v>132</v>
      </c>
      <c r="Q40" s="6">
        <v>18.939393939393899</v>
      </c>
      <c r="R40" s="7">
        <v>1</v>
      </c>
      <c r="S40" s="6">
        <v>4</v>
      </c>
      <c r="T40" s="5">
        <f t="shared" si="0"/>
        <v>6.95</v>
      </c>
      <c r="U40" s="5">
        <v>751.4</v>
      </c>
      <c r="V40" s="5">
        <f t="shared" si="5"/>
        <v>6.95</v>
      </c>
      <c r="W40" s="5">
        <f t="shared" si="1"/>
        <v>744.44999999999993</v>
      </c>
      <c r="X40" s="8">
        <f t="shared" si="2"/>
        <v>107.11510791366905</v>
      </c>
      <c r="Y40" s="4">
        <v>1</v>
      </c>
      <c r="Z40" s="9">
        <f t="shared" si="3"/>
        <v>751.4</v>
      </c>
      <c r="AA40" s="10">
        <f t="shared" si="4"/>
        <v>7.5757575757575586E-3</v>
      </c>
    </row>
    <row r="41" spans="1:27" x14ac:dyDescent="0.55000000000000004">
      <c r="A41" s="3" t="s">
        <v>27</v>
      </c>
      <c r="B41" s="3" t="s">
        <v>28</v>
      </c>
      <c r="C41" s="3" t="s">
        <v>168</v>
      </c>
      <c r="D41" s="3" t="s">
        <v>169</v>
      </c>
      <c r="E41" s="4" t="s">
        <v>31</v>
      </c>
      <c r="F41" s="3" t="s">
        <v>32</v>
      </c>
      <c r="G41" s="3" t="s">
        <v>170</v>
      </c>
      <c r="H41" s="3" t="s">
        <v>34</v>
      </c>
      <c r="I41" s="3" t="s">
        <v>35</v>
      </c>
      <c r="J41" s="3" t="s">
        <v>36</v>
      </c>
      <c r="K41" s="3" t="s">
        <v>37</v>
      </c>
      <c r="L41" s="5">
        <v>2.7</v>
      </c>
      <c r="M41" s="4">
        <v>27</v>
      </c>
      <c r="N41" s="5">
        <v>56.412499949999997</v>
      </c>
      <c r="O41" s="5">
        <v>2.0893518499999999</v>
      </c>
      <c r="P41" s="4">
        <v>1051</v>
      </c>
      <c r="Q41" s="6">
        <v>2.5689819219790699</v>
      </c>
      <c r="R41" s="7">
        <v>2.8635585156993302</v>
      </c>
      <c r="S41" s="6">
        <v>14.814814814814801</v>
      </c>
      <c r="T41" s="5">
        <f t="shared" si="0"/>
        <v>14.103124987499999</v>
      </c>
      <c r="U41" s="5">
        <v>5729</v>
      </c>
      <c r="V41" s="5">
        <f t="shared" si="5"/>
        <v>56.412499949999997</v>
      </c>
      <c r="W41" s="5">
        <f t="shared" si="1"/>
        <v>5672.58750005</v>
      </c>
      <c r="X41" s="8">
        <f t="shared" si="2"/>
        <v>100.55550640510127</v>
      </c>
      <c r="Y41" s="4">
        <v>4</v>
      </c>
      <c r="Z41" s="9">
        <f t="shared" si="3"/>
        <v>1432.25</v>
      </c>
      <c r="AA41" s="10">
        <f t="shared" si="4"/>
        <v>3.8058991436726924E-3</v>
      </c>
    </row>
    <row r="42" spans="1:27" x14ac:dyDescent="0.55000000000000004">
      <c r="A42" s="3" t="s">
        <v>71</v>
      </c>
      <c r="B42" s="3" t="s">
        <v>72</v>
      </c>
      <c r="C42" s="3" t="s">
        <v>171</v>
      </c>
      <c r="D42" s="3" t="s">
        <v>172</v>
      </c>
      <c r="E42" s="4" t="s">
        <v>47</v>
      </c>
      <c r="F42" s="3" t="s">
        <v>173</v>
      </c>
      <c r="G42" s="3" t="s">
        <v>174</v>
      </c>
      <c r="H42" s="3" t="s">
        <v>34</v>
      </c>
      <c r="I42" s="3" t="s">
        <v>175</v>
      </c>
      <c r="J42" s="3" t="s">
        <v>36</v>
      </c>
      <c r="K42" s="3" t="s">
        <v>42</v>
      </c>
      <c r="L42" s="5">
        <v>6.25</v>
      </c>
      <c r="M42" s="4">
        <v>11</v>
      </c>
      <c r="N42" s="5">
        <v>14.07499995</v>
      </c>
      <c r="O42" s="5">
        <v>1.2795454500000001</v>
      </c>
      <c r="P42" s="4">
        <v>361</v>
      </c>
      <c r="Q42" s="6">
        <v>3.0470914127423798</v>
      </c>
      <c r="R42" s="7">
        <v>1.1379501385041599</v>
      </c>
      <c r="S42" s="6">
        <v>9.0909090909090899</v>
      </c>
      <c r="T42" s="5">
        <f t="shared" si="0"/>
        <v>14.07499995</v>
      </c>
      <c r="U42" s="5">
        <v>1402.5</v>
      </c>
      <c r="V42" s="5">
        <f t="shared" si="5"/>
        <v>14.07499995</v>
      </c>
      <c r="W42" s="5">
        <f t="shared" si="1"/>
        <v>1388.4250000500001</v>
      </c>
      <c r="X42" s="8">
        <f t="shared" si="2"/>
        <v>98.644760567121708</v>
      </c>
      <c r="Y42" s="4">
        <v>1</v>
      </c>
      <c r="Z42" s="9">
        <f t="shared" si="3"/>
        <v>1402.5</v>
      </c>
      <c r="AA42" s="10">
        <f t="shared" si="4"/>
        <v>2.7700831024930722E-3</v>
      </c>
    </row>
    <row r="43" spans="1:27" x14ac:dyDescent="0.55000000000000004">
      <c r="A43" s="3" t="s">
        <v>27</v>
      </c>
      <c r="B43" s="3" t="s">
        <v>28</v>
      </c>
      <c r="C43" s="3" t="s">
        <v>176</v>
      </c>
      <c r="D43" s="3" t="s">
        <v>69</v>
      </c>
      <c r="E43" s="4" t="s">
        <v>31</v>
      </c>
      <c r="F43" s="3" t="s">
        <v>96</v>
      </c>
      <c r="G43" s="3" t="s">
        <v>88</v>
      </c>
      <c r="H43" s="3" t="s">
        <v>34</v>
      </c>
      <c r="I43" s="3" t="s">
        <v>35</v>
      </c>
      <c r="J43" s="3" t="s">
        <v>36</v>
      </c>
      <c r="K43" s="3" t="s">
        <v>37</v>
      </c>
      <c r="L43" s="5">
        <v>7.5</v>
      </c>
      <c r="M43" s="4">
        <v>48</v>
      </c>
      <c r="N43" s="5">
        <v>7.3125</v>
      </c>
      <c r="O43" s="5">
        <v>0.15234375</v>
      </c>
      <c r="P43" s="4">
        <v>298</v>
      </c>
      <c r="Q43" s="6">
        <v>16.107382550335601</v>
      </c>
      <c r="R43" s="7">
        <v>1</v>
      </c>
      <c r="S43" s="6">
        <v>2.0833333333333299</v>
      </c>
      <c r="T43" s="5">
        <f t="shared" si="0"/>
        <v>7.3125</v>
      </c>
      <c r="U43" s="5">
        <v>718.25</v>
      </c>
      <c r="V43" s="5">
        <f t="shared" si="5"/>
        <v>7.3125</v>
      </c>
      <c r="W43" s="5">
        <f t="shared" si="1"/>
        <v>710.9375</v>
      </c>
      <c r="X43" s="8">
        <f t="shared" si="2"/>
        <v>97.222222222222229</v>
      </c>
      <c r="Y43" s="4">
        <v>1</v>
      </c>
      <c r="Z43" s="9">
        <f t="shared" si="3"/>
        <v>718.25</v>
      </c>
      <c r="AA43" s="10">
        <f t="shared" si="4"/>
        <v>3.355704697986578E-3</v>
      </c>
    </row>
    <row r="44" spans="1:27" x14ac:dyDescent="0.55000000000000004">
      <c r="A44" s="3" t="s">
        <v>62</v>
      </c>
      <c r="B44" s="3" t="s">
        <v>63</v>
      </c>
      <c r="C44" s="3" t="s">
        <v>177</v>
      </c>
      <c r="D44" s="3" t="s">
        <v>178</v>
      </c>
      <c r="E44" s="4" t="s">
        <v>66</v>
      </c>
      <c r="F44" s="3" t="s">
        <v>36</v>
      </c>
      <c r="G44" s="3" t="s">
        <v>36</v>
      </c>
      <c r="H44" s="3" t="s">
        <v>59</v>
      </c>
      <c r="I44" s="3" t="s">
        <v>67</v>
      </c>
      <c r="J44" s="3" t="s">
        <v>36</v>
      </c>
      <c r="K44" s="3" t="s">
        <v>42</v>
      </c>
      <c r="L44" s="5">
        <v>0.125</v>
      </c>
      <c r="M44" s="4">
        <v>65</v>
      </c>
      <c r="N44" s="5">
        <v>9.7124998749999989</v>
      </c>
      <c r="O44" s="5">
        <v>0.14942307499999999</v>
      </c>
      <c r="P44" s="4">
        <v>1831</v>
      </c>
      <c r="Q44" s="6">
        <v>3.5499726925177502</v>
      </c>
      <c r="R44" s="7">
        <v>2.4816493719279098</v>
      </c>
      <c r="S44" s="6">
        <v>1.5384615384615401</v>
      </c>
      <c r="T44" s="5">
        <f t="shared" si="0"/>
        <v>9.7124998749999989</v>
      </c>
      <c r="U44" s="5">
        <v>947.75</v>
      </c>
      <c r="V44" s="5">
        <f t="shared" si="5"/>
        <v>9.7124998749999989</v>
      </c>
      <c r="W44" s="5">
        <f t="shared" si="1"/>
        <v>938.03750012499995</v>
      </c>
      <c r="X44" s="8">
        <f t="shared" si="2"/>
        <v>96.580438836299095</v>
      </c>
      <c r="Y44" s="4">
        <v>1</v>
      </c>
      <c r="Z44" s="9">
        <f t="shared" si="3"/>
        <v>947.75</v>
      </c>
      <c r="AA44" s="10">
        <f t="shared" si="4"/>
        <v>5.4614964500273135E-4</v>
      </c>
    </row>
    <row r="45" spans="1:27" x14ac:dyDescent="0.55000000000000004">
      <c r="A45" s="3" t="s">
        <v>78</v>
      </c>
      <c r="B45" s="3" t="s">
        <v>79</v>
      </c>
      <c r="C45" s="3" t="s">
        <v>179</v>
      </c>
      <c r="D45" s="3" t="s">
        <v>180</v>
      </c>
      <c r="E45" s="4" t="s">
        <v>66</v>
      </c>
      <c r="F45" s="3" t="s">
        <v>36</v>
      </c>
      <c r="G45" s="3" t="s">
        <v>36</v>
      </c>
      <c r="H45" s="3" t="s">
        <v>181</v>
      </c>
      <c r="I45" s="3" t="s">
        <v>82</v>
      </c>
      <c r="J45" s="3" t="s">
        <v>36</v>
      </c>
      <c r="K45" s="3" t="s">
        <v>42</v>
      </c>
      <c r="L45" s="5">
        <v>1.2625</v>
      </c>
      <c r="M45" s="4">
        <v>14</v>
      </c>
      <c r="N45" s="5">
        <v>10.262499975000001</v>
      </c>
      <c r="O45" s="5">
        <v>0.73303571249999999</v>
      </c>
      <c r="P45" s="4">
        <v>225</v>
      </c>
      <c r="Q45" s="6">
        <v>6.2222222222222197</v>
      </c>
      <c r="R45" s="7">
        <v>2.1017777777777802</v>
      </c>
      <c r="S45" s="6">
        <v>7.1428571428571397</v>
      </c>
      <c r="T45" s="5">
        <f t="shared" si="0"/>
        <v>10.262499975000001</v>
      </c>
      <c r="U45" s="5">
        <v>991.1</v>
      </c>
      <c r="V45" s="5">
        <f t="shared" si="5"/>
        <v>10.262499975000001</v>
      </c>
      <c r="W45" s="5">
        <f t="shared" si="1"/>
        <v>980.83750002500005</v>
      </c>
      <c r="X45" s="8">
        <f t="shared" si="2"/>
        <v>95.574908883251908</v>
      </c>
      <c r="Y45" s="4">
        <v>1</v>
      </c>
      <c r="Z45" s="9">
        <f t="shared" si="3"/>
        <v>991.1</v>
      </c>
      <c r="AA45" s="10">
        <f t="shared" si="4"/>
        <v>4.444444444444441E-3</v>
      </c>
    </row>
    <row r="46" spans="1:27" x14ac:dyDescent="0.55000000000000004">
      <c r="A46" s="3" t="s">
        <v>52</v>
      </c>
      <c r="B46" s="3" t="s">
        <v>53</v>
      </c>
      <c r="C46" s="3" t="s">
        <v>182</v>
      </c>
      <c r="D46" s="3" t="s">
        <v>183</v>
      </c>
      <c r="E46" s="4" t="s">
        <v>47</v>
      </c>
      <c r="F46" s="3" t="s">
        <v>57</v>
      </c>
      <c r="G46" s="3" t="s">
        <v>88</v>
      </c>
      <c r="H46" s="3" t="s">
        <v>70</v>
      </c>
      <c r="I46" s="3" t="s">
        <v>60</v>
      </c>
      <c r="J46" s="3" t="s">
        <v>36</v>
      </c>
      <c r="K46" s="3" t="s">
        <v>61</v>
      </c>
      <c r="L46" s="5">
        <v>2.5</v>
      </c>
      <c r="M46" s="4">
        <v>548</v>
      </c>
      <c r="N46" s="5">
        <v>247.93749675000001</v>
      </c>
      <c r="O46" s="5">
        <v>0.45244068749999999</v>
      </c>
      <c r="P46" s="4">
        <v>2919</v>
      </c>
      <c r="Q46" s="6">
        <v>18.773552586502198</v>
      </c>
      <c r="R46" s="7">
        <v>1.4655361425145601</v>
      </c>
      <c r="S46" s="6">
        <v>2.1897810218978102</v>
      </c>
      <c r="T46" s="5">
        <f t="shared" si="0"/>
        <v>20.661458062499999</v>
      </c>
      <c r="U46" s="5">
        <v>23041.8</v>
      </c>
      <c r="V46" s="5">
        <f t="shared" si="5"/>
        <v>247.93749675000001</v>
      </c>
      <c r="W46" s="5">
        <f t="shared" si="1"/>
        <v>22793.862503249999</v>
      </c>
      <c r="X46" s="8">
        <f t="shared" si="2"/>
        <v>91.933905932080435</v>
      </c>
      <c r="Y46" s="4">
        <v>12</v>
      </c>
      <c r="Z46" s="9">
        <f t="shared" si="3"/>
        <v>1920.1499999999999</v>
      </c>
      <c r="AA46" s="10">
        <f t="shared" si="4"/>
        <v>4.1109969167523065E-3</v>
      </c>
    </row>
    <row r="47" spans="1:27" x14ac:dyDescent="0.55000000000000004">
      <c r="A47" s="3" t="s">
        <v>62</v>
      </c>
      <c r="B47" s="3" t="s">
        <v>63</v>
      </c>
      <c r="C47" s="3" t="s">
        <v>184</v>
      </c>
      <c r="D47" s="3" t="s">
        <v>185</v>
      </c>
      <c r="E47" s="4" t="s">
        <v>31</v>
      </c>
      <c r="F47" s="3" t="s">
        <v>36</v>
      </c>
      <c r="G47" s="3" t="s">
        <v>36</v>
      </c>
      <c r="H47" s="3" t="s">
        <v>85</v>
      </c>
      <c r="I47" s="3" t="s">
        <v>67</v>
      </c>
      <c r="J47" s="3" t="s">
        <v>36</v>
      </c>
      <c r="K47" s="3" t="s">
        <v>91</v>
      </c>
      <c r="L47" s="5">
        <v>0.72499999999999998</v>
      </c>
      <c r="M47" s="4">
        <v>39</v>
      </c>
      <c r="N47" s="5">
        <v>24.4374999375</v>
      </c>
      <c r="O47" s="5">
        <v>0.62660256250000002</v>
      </c>
      <c r="P47" s="4">
        <v>2364</v>
      </c>
      <c r="Q47" s="6">
        <v>1.6497461928934001</v>
      </c>
      <c r="R47" s="7">
        <v>3.6335448392554999</v>
      </c>
      <c r="S47" s="6">
        <v>2.5641025641025599</v>
      </c>
      <c r="T47" s="5">
        <f t="shared" si="0"/>
        <v>24.4374999375</v>
      </c>
      <c r="U47" s="5">
        <v>2226.15</v>
      </c>
      <c r="V47" s="5">
        <f t="shared" si="5"/>
        <v>24.4374999375</v>
      </c>
      <c r="W47" s="5">
        <f t="shared" si="1"/>
        <v>2201.7125000625001</v>
      </c>
      <c r="X47" s="8">
        <f t="shared" si="2"/>
        <v>90.09565240689426</v>
      </c>
      <c r="Y47" s="4">
        <v>1</v>
      </c>
      <c r="Z47" s="9">
        <f t="shared" si="3"/>
        <v>2226.15</v>
      </c>
      <c r="AA47" s="10">
        <f t="shared" si="4"/>
        <v>4.230118443316403E-4</v>
      </c>
    </row>
    <row r="48" spans="1:27" x14ac:dyDescent="0.55000000000000004">
      <c r="A48" s="3" t="s">
        <v>71</v>
      </c>
      <c r="B48" s="3" t="s">
        <v>72</v>
      </c>
      <c r="C48" s="3" t="s">
        <v>186</v>
      </c>
      <c r="D48" s="3" t="s">
        <v>187</v>
      </c>
      <c r="E48" s="4" t="s">
        <v>155</v>
      </c>
      <c r="F48" s="3" t="s">
        <v>173</v>
      </c>
      <c r="G48" s="3" t="s">
        <v>188</v>
      </c>
      <c r="H48" s="3" t="s">
        <v>34</v>
      </c>
      <c r="I48" s="3" t="s">
        <v>35</v>
      </c>
      <c r="J48" s="3" t="s">
        <v>36</v>
      </c>
      <c r="K48" s="3" t="s">
        <v>61</v>
      </c>
      <c r="L48" s="5">
        <v>7.5</v>
      </c>
      <c r="M48" s="4">
        <v>112</v>
      </c>
      <c r="N48" s="5">
        <v>31.649998799999999</v>
      </c>
      <c r="O48" s="5">
        <v>0.28258927499999997</v>
      </c>
      <c r="P48" s="4">
        <v>157285</v>
      </c>
      <c r="Q48" s="6">
        <v>7.1208316114060505E-2</v>
      </c>
      <c r="R48" s="7">
        <v>2.3088775153383998</v>
      </c>
      <c r="S48" s="6">
        <v>0.89285714285714302</v>
      </c>
      <c r="T48" s="5">
        <f t="shared" si="0"/>
        <v>31.649998799999999</v>
      </c>
      <c r="U48" s="5">
        <v>2882.35</v>
      </c>
      <c r="V48" s="5">
        <f t="shared" si="5"/>
        <v>31.649998799999999</v>
      </c>
      <c r="W48" s="5">
        <f t="shared" si="1"/>
        <v>2850.7000011999999</v>
      </c>
      <c r="X48" s="8">
        <f t="shared" si="2"/>
        <v>90.069513721434959</v>
      </c>
      <c r="Y48" s="4">
        <v>1</v>
      </c>
      <c r="Z48" s="9">
        <f t="shared" si="3"/>
        <v>2882.35</v>
      </c>
      <c r="AA48" s="10">
        <f t="shared" si="4"/>
        <v>6.3578853673268324E-6</v>
      </c>
    </row>
    <row r="49" spans="1:27" x14ac:dyDescent="0.55000000000000004">
      <c r="A49" s="3" t="s">
        <v>71</v>
      </c>
      <c r="B49" s="3" t="s">
        <v>72</v>
      </c>
      <c r="C49" s="3" t="s">
        <v>189</v>
      </c>
      <c r="D49" s="3" t="s">
        <v>59</v>
      </c>
      <c r="E49" s="4" t="s">
        <v>47</v>
      </c>
      <c r="F49" s="3" t="s">
        <v>96</v>
      </c>
      <c r="G49" s="3" t="s">
        <v>161</v>
      </c>
      <c r="H49" s="3" t="s">
        <v>34</v>
      </c>
      <c r="I49" s="3" t="s">
        <v>35</v>
      </c>
      <c r="J49" s="3" t="s">
        <v>36</v>
      </c>
      <c r="K49" s="3" t="s">
        <v>37</v>
      </c>
      <c r="L49" s="5">
        <v>27.5</v>
      </c>
      <c r="M49" s="4">
        <v>11789</v>
      </c>
      <c r="N49" s="5">
        <v>2412.512454275</v>
      </c>
      <c r="O49" s="5">
        <v>0.204640975</v>
      </c>
      <c r="P49" s="4">
        <v>78814</v>
      </c>
      <c r="Q49" s="6">
        <v>14.958002385363001</v>
      </c>
      <c r="R49" s="7">
        <v>1.1294810566650599</v>
      </c>
      <c r="S49" s="6">
        <v>1.8491814403257301</v>
      </c>
      <c r="T49" s="5">
        <f t="shared" si="0"/>
        <v>11.066570891169725</v>
      </c>
      <c r="U49" s="5">
        <v>216915.75</v>
      </c>
      <c r="V49" s="5">
        <f t="shared" si="5"/>
        <v>2412.512454275</v>
      </c>
      <c r="W49" s="5">
        <f t="shared" si="1"/>
        <v>214503.23754572499</v>
      </c>
      <c r="X49" s="8">
        <f t="shared" si="2"/>
        <v>88.912800083424557</v>
      </c>
      <c r="Y49" s="4">
        <v>218</v>
      </c>
      <c r="Z49" s="9">
        <f t="shared" si="3"/>
        <v>995.02637614678895</v>
      </c>
      <c r="AA49" s="10">
        <f t="shared" si="4"/>
        <v>2.7660060395361258E-3</v>
      </c>
    </row>
    <row r="50" spans="1:27" x14ac:dyDescent="0.55000000000000004">
      <c r="A50" s="3" t="s">
        <v>62</v>
      </c>
      <c r="B50" s="3" t="s">
        <v>63</v>
      </c>
      <c r="C50" s="3" t="s">
        <v>190</v>
      </c>
      <c r="D50" s="3" t="s">
        <v>191</v>
      </c>
      <c r="E50" s="4" t="s">
        <v>31</v>
      </c>
      <c r="F50" s="3" t="s">
        <v>36</v>
      </c>
      <c r="G50" s="3" t="s">
        <v>36</v>
      </c>
      <c r="H50" s="3" t="s">
        <v>181</v>
      </c>
      <c r="I50" s="3" t="s">
        <v>67</v>
      </c>
      <c r="J50" s="3" t="s">
        <v>36</v>
      </c>
      <c r="K50" s="3" t="s">
        <v>91</v>
      </c>
      <c r="L50" s="5">
        <v>0.47499999999999998</v>
      </c>
      <c r="M50" s="4">
        <v>20</v>
      </c>
      <c r="N50" s="5">
        <v>10.4</v>
      </c>
      <c r="O50" s="5">
        <v>0.52</v>
      </c>
      <c r="P50" s="4">
        <v>501</v>
      </c>
      <c r="Q50" s="6">
        <v>3.9920159680638698</v>
      </c>
      <c r="R50" s="7">
        <v>2.12155688622755</v>
      </c>
      <c r="S50" s="6">
        <v>5</v>
      </c>
      <c r="T50" s="5">
        <f t="shared" si="0"/>
        <v>10.4</v>
      </c>
      <c r="U50" s="5">
        <v>935</v>
      </c>
      <c r="V50" s="5">
        <f t="shared" si="5"/>
        <v>10.4</v>
      </c>
      <c r="W50" s="5">
        <f t="shared" si="1"/>
        <v>924.6</v>
      </c>
      <c r="X50" s="8">
        <f t="shared" si="2"/>
        <v>88.903846153846146</v>
      </c>
      <c r="Y50" s="4">
        <v>1</v>
      </c>
      <c r="Z50" s="9">
        <f t="shared" si="3"/>
        <v>935</v>
      </c>
      <c r="AA50" s="10">
        <f t="shared" si="4"/>
        <v>1.9960079840319347E-3</v>
      </c>
    </row>
    <row r="51" spans="1:27" x14ac:dyDescent="0.55000000000000004">
      <c r="A51" s="3" t="s">
        <v>71</v>
      </c>
      <c r="B51" s="3" t="s">
        <v>72</v>
      </c>
      <c r="C51" s="3" t="s">
        <v>192</v>
      </c>
      <c r="D51" s="3" t="s">
        <v>193</v>
      </c>
      <c r="E51" s="4" t="s">
        <v>47</v>
      </c>
      <c r="F51" s="3" t="s">
        <v>194</v>
      </c>
      <c r="G51" s="3" t="s">
        <v>195</v>
      </c>
      <c r="H51" s="3" t="s">
        <v>34</v>
      </c>
      <c r="I51" s="3" t="s">
        <v>77</v>
      </c>
      <c r="J51" s="3" t="s">
        <v>36</v>
      </c>
      <c r="K51" s="3" t="s">
        <v>42</v>
      </c>
      <c r="L51" s="5">
        <v>6.25</v>
      </c>
      <c r="M51" s="4">
        <v>2</v>
      </c>
      <c r="N51" s="5">
        <v>4.8875000000000002</v>
      </c>
      <c r="O51" s="5">
        <v>2.4437500000000001</v>
      </c>
      <c r="P51" s="4">
        <v>38</v>
      </c>
      <c r="Q51" s="6">
        <v>5.2631578947368398</v>
      </c>
      <c r="R51" s="7">
        <v>1.7089473684210501</v>
      </c>
      <c r="S51" s="6">
        <v>50</v>
      </c>
      <c r="T51" s="5">
        <f t="shared" si="0"/>
        <v>4.8875000000000002</v>
      </c>
      <c r="U51" s="5">
        <v>434.35</v>
      </c>
      <c r="V51" s="5">
        <f t="shared" si="5"/>
        <v>4.8875000000000002</v>
      </c>
      <c r="W51" s="5">
        <f t="shared" si="1"/>
        <v>429.46250000000003</v>
      </c>
      <c r="X51" s="8">
        <f t="shared" si="2"/>
        <v>87.869565217391312</v>
      </c>
      <c r="Y51" s="4">
        <v>1</v>
      </c>
      <c r="Z51" s="9">
        <f t="shared" si="3"/>
        <v>434.35</v>
      </c>
      <c r="AA51" s="10">
        <f t="shared" si="4"/>
        <v>2.6315789473684199E-2</v>
      </c>
    </row>
    <row r="52" spans="1:27" x14ac:dyDescent="0.55000000000000004">
      <c r="A52" s="3" t="s">
        <v>62</v>
      </c>
      <c r="B52" s="3" t="s">
        <v>63</v>
      </c>
      <c r="C52" s="3" t="s">
        <v>196</v>
      </c>
      <c r="D52" s="3" t="s">
        <v>81</v>
      </c>
      <c r="E52" s="4" t="s">
        <v>31</v>
      </c>
      <c r="F52" s="3" t="s">
        <v>36</v>
      </c>
      <c r="G52" s="3" t="s">
        <v>36</v>
      </c>
      <c r="H52" s="3" t="s">
        <v>70</v>
      </c>
      <c r="I52" s="3" t="s">
        <v>67</v>
      </c>
      <c r="J52" s="3" t="s">
        <v>36</v>
      </c>
      <c r="K52" s="3" t="s">
        <v>42</v>
      </c>
      <c r="L52" s="5">
        <v>0.13750000000000001</v>
      </c>
      <c r="M52" s="4">
        <v>207</v>
      </c>
      <c r="N52" s="5">
        <v>34.874997749999999</v>
      </c>
      <c r="O52" s="5">
        <v>0.16847825</v>
      </c>
      <c r="P52" s="4">
        <v>1100</v>
      </c>
      <c r="Q52" s="6">
        <v>18.818181818181799</v>
      </c>
      <c r="R52" s="7">
        <v>1.16954545454545</v>
      </c>
      <c r="S52" s="6">
        <v>1.93236714975845</v>
      </c>
      <c r="T52" s="5">
        <f t="shared" si="0"/>
        <v>8.7187494374999996</v>
      </c>
      <c r="U52" s="5">
        <v>3035.35</v>
      </c>
      <c r="V52" s="5">
        <f t="shared" si="5"/>
        <v>34.874997749999999</v>
      </c>
      <c r="W52" s="5">
        <f t="shared" si="1"/>
        <v>3000.4750022499998</v>
      </c>
      <c r="X52" s="8">
        <f t="shared" si="2"/>
        <v>86.035131063198421</v>
      </c>
      <c r="Y52" s="4">
        <v>4</v>
      </c>
      <c r="Z52" s="9">
        <f t="shared" si="3"/>
        <v>758.83749999999998</v>
      </c>
      <c r="AA52" s="10">
        <f t="shared" si="4"/>
        <v>3.6363636363636247E-3</v>
      </c>
    </row>
    <row r="53" spans="1:27" x14ac:dyDescent="0.55000000000000004">
      <c r="A53" s="3" t="s">
        <v>71</v>
      </c>
      <c r="B53" s="3" t="s">
        <v>72</v>
      </c>
      <c r="C53" s="3" t="s">
        <v>197</v>
      </c>
      <c r="D53" s="3" t="s">
        <v>198</v>
      </c>
      <c r="E53" s="4" t="s">
        <v>47</v>
      </c>
      <c r="F53" s="3" t="s">
        <v>96</v>
      </c>
      <c r="G53" s="3" t="s">
        <v>161</v>
      </c>
      <c r="H53" s="3" t="s">
        <v>34</v>
      </c>
      <c r="I53" s="3" t="s">
        <v>162</v>
      </c>
      <c r="J53" s="3" t="s">
        <v>36</v>
      </c>
      <c r="K53" s="3" t="s">
        <v>37</v>
      </c>
      <c r="L53" s="5">
        <v>0.35</v>
      </c>
      <c r="M53" s="4">
        <v>116</v>
      </c>
      <c r="N53" s="5">
        <v>59.349999300000007</v>
      </c>
      <c r="O53" s="5">
        <v>0.51163792500000005</v>
      </c>
      <c r="P53" s="4">
        <v>776</v>
      </c>
      <c r="Q53" s="6">
        <v>14.9484536082474</v>
      </c>
      <c r="R53" s="7">
        <v>1.30069587628866</v>
      </c>
      <c r="S53" s="6">
        <v>4.31034482758621</v>
      </c>
      <c r="T53" s="5">
        <f t="shared" si="0"/>
        <v>11.869999860000002</v>
      </c>
      <c r="U53" s="5">
        <v>5146.75</v>
      </c>
      <c r="V53" s="5">
        <f t="shared" si="5"/>
        <v>59.349999300000007</v>
      </c>
      <c r="W53" s="5">
        <f t="shared" si="1"/>
        <v>5087.4000007000004</v>
      </c>
      <c r="X53" s="8">
        <f t="shared" si="2"/>
        <v>85.718619388425168</v>
      </c>
      <c r="Y53" s="4">
        <v>5</v>
      </c>
      <c r="Z53" s="9">
        <f t="shared" si="3"/>
        <v>1029.3499999999999</v>
      </c>
      <c r="AA53" s="10">
        <f t="shared" si="4"/>
        <v>6.4432989690721594E-3</v>
      </c>
    </row>
    <row r="54" spans="1:27" x14ac:dyDescent="0.55000000000000004">
      <c r="A54" s="3" t="s">
        <v>71</v>
      </c>
      <c r="B54" s="3" t="s">
        <v>72</v>
      </c>
      <c r="C54" s="3" t="s">
        <v>199</v>
      </c>
      <c r="D54" s="3" t="s">
        <v>200</v>
      </c>
      <c r="E54" s="4" t="s">
        <v>47</v>
      </c>
      <c r="F54" s="3" t="s">
        <v>104</v>
      </c>
      <c r="G54" s="3" t="s">
        <v>201</v>
      </c>
      <c r="H54" s="3" t="s">
        <v>34</v>
      </c>
      <c r="I54" s="3" t="s">
        <v>77</v>
      </c>
      <c r="J54" s="3" t="s">
        <v>36</v>
      </c>
      <c r="K54" s="3" t="s">
        <v>61</v>
      </c>
      <c r="L54" s="5">
        <v>6.25</v>
      </c>
      <c r="M54" s="4">
        <v>3</v>
      </c>
      <c r="N54" s="5">
        <v>5.9749999875000004</v>
      </c>
      <c r="O54" s="5">
        <v>1.9916666625000001</v>
      </c>
      <c r="P54" s="4">
        <v>6</v>
      </c>
      <c r="Q54" s="6">
        <v>50</v>
      </c>
      <c r="R54" s="7">
        <v>2</v>
      </c>
      <c r="S54" s="6">
        <v>33.3333333333333</v>
      </c>
      <c r="T54" s="5">
        <f t="shared" si="0"/>
        <v>5.9749999875000004</v>
      </c>
      <c r="U54" s="5">
        <v>490.45</v>
      </c>
      <c r="V54" s="5">
        <f t="shared" si="5"/>
        <v>5.9749999875000004</v>
      </c>
      <c r="W54" s="5">
        <f t="shared" si="1"/>
        <v>484.4750000125</v>
      </c>
      <c r="X54" s="8">
        <f t="shared" si="2"/>
        <v>81.083682180091387</v>
      </c>
      <c r="Y54" s="4">
        <v>1</v>
      </c>
      <c r="Z54" s="9">
        <f t="shared" si="3"/>
        <v>490.45</v>
      </c>
      <c r="AA54" s="10">
        <f t="shared" si="4"/>
        <v>0.16666666666666649</v>
      </c>
    </row>
    <row r="55" spans="1:27" x14ac:dyDescent="0.55000000000000004">
      <c r="A55" s="3" t="s">
        <v>27</v>
      </c>
      <c r="B55" s="3" t="s">
        <v>28</v>
      </c>
      <c r="C55" s="3" t="s">
        <v>202</v>
      </c>
      <c r="D55" s="3" t="s">
        <v>203</v>
      </c>
      <c r="E55" s="4" t="s">
        <v>31</v>
      </c>
      <c r="F55" s="3" t="s">
        <v>96</v>
      </c>
      <c r="G55" s="3" t="s">
        <v>161</v>
      </c>
      <c r="H55" s="3" t="s">
        <v>34</v>
      </c>
      <c r="I55" s="3" t="s">
        <v>35</v>
      </c>
      <c r="J55" s="3" t="s">
        <v>36</v>
      </c>
      <c r="K55" s="3" t="s">
        <v>37</v>
      </c>
      <c r="L55" s="5">
        <v>6.25</v>
      </c>
      <c r="M55" s="4">
        <v>24</v>
      </c>
      <c r="N55" s="5">
        <v>33.787500000000001</v>
      </c>
      <c r="O55" s="5">
        <v>1.4078124999999999</v>
      </c>
      <c r="P55" s="4">
        <v>1171</v>
      </c>
      <c r="Q55" s="6">
        <v>2.0495303159692599</v>
      </c>
      <c r="R55" s="7">
        <v>3.0695217762596099</v>
      </c>
      <c r="S55" s="6">
        <v>4.1666666666666696</v>
      </c>
      <c r="T55" s="5">
        <f t="shared" si="0"/>
        <v>33.787500000000001</v>
      </c>
      <c r="U55" s="5">
        <v>2772.7</v>
      </c>
      <c r="V55" s="5">
        <f t="shared" si="5"/>
        <v>33.787500000000001</v>
      </c>
      <c r="W55" s="5">
        <f t="shared" si="1"/>
        <v>2738.9124999999999</v>
      </c>
      <c r="X55" s="8">
        <f t="shared" si="2"/>
        <v>81.062893081761004</v>
      </c>
      <c r="Y55" s="4">
        <v>1</v>
      </c>
      <c r="Z55" s="9">
        <f t="shared" si="3"/>
        <v>2772.7</v>
      </c>
      <c r="AA55" s="10">
        <f t="shared" si="4"/>
        <v>8.5397096498719227E-4</v>
      </c>
    </row>
    <row r="56" spans="1:27" x14ac:dyDescent="0.55000000000000004">
      <c r="A56" s="3" t="s">
        <v>71</v>
      </c>
      <c r="B56" s="3" t="s">
        <v>72</v>
      </c>
      <c r="C56" s="3" t="s">
        <v>204</v>
      </c>
      <c r="D56" s="3" t="s">
        <v>205</v>
      </c>
      <c r="E56" s="4" t="s">
        <v>47</v>
      </c>
      <c r="F56" s="3" t="s">
        <v>173</v>
      </c>
      <c r="G56" s="3" t="s">
        <v>206</v>
      </c>
      <c r="H56" s="3" t="s">
        <v>34</v>
      </c>
      <c r="I56" s="3" t="s">
        <v>175</v>
      </c>
      <c r="J56" s="3" t="s">
        <v>36</v>
      </c>
      <c r="K56" s="3" t="s">
        <v>42</v>
      </c>
      <c r="L56" s="5">
        <v>6.25</v>
      </c>
      <c r="M56" s="4">
        <v>14</v>
      </c>
      <c r="N56" s="5">
        <v>20.112499925000002</v>
      </c>
      <c r="O56" s="5">
        <v>1.4366071375</v>
      </c>
      <c r="P56" s="4">
        <v>310</v>
      </c>
      <c r="Q56" s="6">
        <v>4.5161290322580596</v>
      </c>
      <c r="R56" s="7">
        <v>1.4922580645161301</v>
      </c>
      <c r="S56" s="6">
        <v>7.1428571428571397</v>
      </c>
      <c r="T56" s="5">
        <f t="shared" si="0"/>
        <v>20.112499925000002</v>
      </c>
      <c r="U56" s="5">
        <v>1489.2</v>
      </c>
      <c r="V56" s="5">
        <f t="shared" si="5"/>
        <v>20.112499925000002</v>
      </c>
      <c r="W56" s="5">
        <f t="shared" si="1"/>
        <v>1469.087500075</v>
      </c>
      <c r="X56" s="8">
        <f t="shared" si="2"/>
        <v>73.043505558894353</v>
      </c>
      <c r="Y56" s="4">
        <v>1</v>
      </c>
      <c r="Z56" s="9">
        <f t="shared" si="3"/>
        <v>1489.2</v>
      </c>
      <c r="AA56" s="10">
        <f t="shared" si="4"/>
        <v>3.225806451612898E-3</v>
      </c>
    </row>
    <row r="57" spans="1:27" x14ac:dyDescent="0.55000000000000004">
      <c r="A57" s="3" t="s">
        <v>71</v>
      </c>
      <c r="B57" s="3" t="s">
        <v>72</v>
      </c>
      <c r="C57" s="3" t="s">
        <v>207</v>
      </c>
      <c r="D57" s="3" t="s">
        <v>208</v>
      </c>
      <c r="E57" s="4" t="s">
        <v>47</v>
      </c>
      <c r="F57" s="3" t="s">
        <v>96</v>
      </c>
      <c r="G57" s="3" t="s">
        <v>88</v>
      </c>
      <c r="H57" s="3" t="s">
        <v>34</v>
      </c>
      <c r="I57" s="3" t="s">
        <v>175</v>
      </c>
      <c r="J57" s="3" t="s">
        <v>36</v>
      </c>
      <c r="K57" s="3" t="s">
        <v>37</v>
      </c>
      <c r="L57" s="5">
        <v>15</v>
      </c>
      <c r="M57" s="4">
        <v>6119</v>
      </c>
      <c r="N57" s="5">
        <v>1905.862442675</v>
      </c>
      <c r="O57" s="5">
        <v>0.31146632499999999</v>
      </c>
      <c r="P57" s="4">
        <v>15166</v>
      </c>
      <c r="Q57" s="6">
        <v>40.346828432019002</v>
      </c>
      <c r="R57" s="7">
        <v>1.03887115917183</v>
      </c>
      <c r="S57" s="6">
        <v>1.9120771367870599</v>
      </c>
      <c r="T57" s="5">
        <f t="shared" si="0"/>
        <v>16.289422586965813</v>
      </c>
      <c r="U57" s="5">
        <v>132065.35</v>
      </c>
      <c r="V57" s="5">
        <f t="shared" si="5"/>
        <v>1905.862442675</v>
      </c>
      <c r="W57" s="5">
        <f t="shared" si="1"/>
        <v>130159.487557325</v>
      </c>
      <c r="X57" s="8">
        <f t="shared" si="2"/>
        <v>68.294271739065195</v>
      </c>
      <c r="Y57" s="4">
        <v>117</v>
      </c>
      <c r="Z57" s="9">
        <f t="shared" si="3"/>
        <v>1128.7636752136752</v>
      </c>
      <c r="AA57" s="10">
        <f t="shared" si="4"/>
        <v>7.7146248186733633E-3</v>
      </c>
    </row>
    <row r="58" spans="1:27" x14ac:dyDescent="0.55000000000000004">
      <c r="A58" s="3" t="s">
        <v>209</v>
      </c>
      <c r="B58" s="3" t="s">
        <v>210</v>
      </c>
      <c r="C58" s="3" t="s">
        <v>211</v>
      </c>
      <c r="D58" s="3" t="s">
        <v>212</v>
      </c>
      <c r="E58" s="4" t="s">
        <v>47</v>
      </c>
      <c r="F58" s="3" t="s">
        <v>48</v>
      </c>
      <c r="G58" s="3" t="s">
        <v>49</v>
      </c>
      <c r="H58" s="3" t="s">
        <v>34</v>
      </c>
      <c r="I58" s="3" t="s">
        <v>35</v>
      </c>
      <c r="J58" s="3" t="s">
        <v>36</v>
      </c>
      <c r="K58" s="3" t="s">
        <v>37</v>
      </c>
      <c r="L58" s="5">
        <v>0</v>
      </c>
      <c r="M58" s="4">
        <v>2</v>
      </c>
      <c r="N58" s="5">
        <v>7.5625</v>
      </c>
      <c r="O58" s="5">
        <v>3.78125</v>
      </c>
      <c r="P58" s="4">
        <v>35</v>
      </c>
      <c r="Q58" s="6">
        <v>5.71428571428571</v>
      </c>
      <c r="R58" s="7">
        <v>6.0845714285714303</v>
      </c>
      <c r="S58" s="6">
        <v>50</v>
      </c>
      <c r="T58" s="5">
        <f t="shared" si="0"/>
        <v>7.5625</v>
      </c>
      <c r="U58" s="5">
        <v>512.54999999999995</v>
      </c>
      <c r="V58" s="5">
        <f t="shared" si="5"/>
        <v>7.5625</v>
      </c>
      <c r="W58" s="5">
        <f t="shared" si="1"/>
        <v>504.98749999999995</v>
      </c>
      <c r="X58" s="8">
        <f t="shared" si="2"/>
        <v>66.775206611570241</v>
      </c>
      <c r="Y58" s="4">
        <v>1</v>
      </c>
      <c r="Z58" s="9">
        <f t="shared" si="3"/>
        <v>512.54999999999995</v>
      </c>
      <c r="AA58" s="10">
        <f t="shared" si="4"/>
        <v>2.857142857142855E-2</v>
      </c>
    </row>
    <row r="59" spans="1:27" x14ac:dyDescent="0.55000000000000004">
      <c r="A59" s="3" t="s">
        <v>71</v>
      </c>
      <c r="B59" s="3" t="s">
        <v>72</v>
      </c>
      <c r="C59" s="3" t="s">
        <v>213</v>
      </c>
      <c r="D59" s="3" t="s">
        <v>214</v>
      </c>
      <c r="E59" s="4" t="s">
        <v>47</v>
      </c>
      <c r="F59" s="3" t="s">
        <v>96</v>
      </c>
      <c r="G59" s="3" t="s">
        <v>88</v>
      </c>
      <c r="H59" s="3" t="s">
        <v>34</v>
      </c>
      <c r="I59" s="3" t="s">
        <v>35</v>
      </c>
      <c r="J59" s="3" t="s">
        <v>36</v>
      </c>
      <c r="K59" s="3" t="s">
        <v>37</v>
      </c>
      <c r="L59" s="5">
        <v>10</v>
      </c>
      <c r="M59" s="4">
        <v>57</v>
      </c>
      <c r="N59" s="5">
        <v>14.999999587500001</v>
      </c>
      <c r="O59" s="5">
        <v>0.26315788750000002</v>
      </c>
      <c r="P59" s="4">
        <v>200</v>
      </c>
      <c r="Q59" s="6">
        <v>28.5</v>
      </c>
      <c r="R59" s="7">
        <v>1.0049999999999999</v>
      </c>
      <c r="S59" s="6">
        <v>1.7543859649122799</v>
      </c>
      <c r="T59" s="5">
        <f t="shared" si="0"/>
        <v>14.999999587500001</v>
      </c>
      <c r="U59" s="5">
        <v>1008.95</v>
      </c>
      <c r="V59" s="5">
        <f t="shared" si="5"/>
        <v>14.999999587500001</v>
      </c>
      <c r="W59" s="5">
        <f t="shared" si="1"/>
        <v>993.9500004125</v>
      </c>
      <c r="X59" s="8">
        <f t="shared" si="2"/>
        <v>66.263335183075043</v>
      </c>
      <c r="Y59" s="4">
        <v>1</v>
      </c>
      <c r="Z59" s="9">
        <f t="shared" si="3"/>
        <v>1008.95</v>
      </c>
      <c r="AA59" s="10">
        <f t="shared" si="4"/>
        <v>4.9999999999999975E-3</v>
      </c>
    </row>
    <row r="60" spans="1:27" x14ac:dyDescent="0.55000000000000004">
      <c r="A60" s="3" t="s">
        <v>71</v>
      </c>
      <c r="B60" s="3" t="s">
        <v>72</v>
      </c>
      <c r="C60" s="3" t="s">
        <v>215</v>
      </c>
      <c r="D60" s="3" t="s">
        <v>216</v>
      </c>
      <c r="E60" s="4" t="s">
        <v>47</v>
      </c>
      <c r="F60" s="3" t="s">
        <v>40</v>
      </c>
      <c r="G60" s="3" t="s">
        <v>122</v>
      </c>
      <c r="H60" s="3" t="s">
        <v>34</v>
      </c>
      <c r="I60" s="3" t="s">
        <v>77</v>
      </c>
      <c r="J60" s="3" t="s">
        <v>36</v>
      </c>
      <c r="K60" s="3" t="s">
        <v>61</v>
      </c>
      <c r="L60" s="5">
        <v>6.25</v>
      </c>
      <c r="M60" s="4">
        <v>3</v>
      </c>
      <c r="N60" s="5">
        <v>7.3875000000000002</v>
      </c>
      <c r="O60" s="5">
        <v>2.4624999999999999</v>
      </c>
      <c r="P60" s="4">
        <v>22</v>
      </c>
      <c r="Q60" s="6">
        <v>13.636363636363599</v>
      </c>
      <c r="R60" s="7">
        <v>1.0900000000000001</v>
      </c>
      <c r="S60" s="6">
        <v>33.3333333333333</v>
      </c>
      <c r="T60" s="5">
        <f t="shared" si="0"/>
        <v>7.3875000000000002</v>
      </c>
      <c r="U60" s="5">
        <v>490.45</v>
      </c>
      <c r="V60" s="5">
        <f t="shared" si="5"/>
        <v>7.3875000000000002</v>
      </c>
      <c r="W60" s="5">
        <f t="shared" si="1"/>
        <v>483.0625</v>
      </c>
      <c r="X60" s="8">
        <f t="shared" si="2"/>
        <v>65.389170896785103</v>
      </c>
      <c r="Y60" s="4">
        <v>1</v>
      </c>
      <c r="Z60" s="9">
        <f t="shared" si="3"/>
        <v>490.45</v>
      </c>
      <c r="AA60" s="10">
        <f t="shared" si="4"/>
        <v>4.5454545454545289E-2</v>
      </c>
    </row>
    <row r="61" spans="1:27" x14ac:dyDescent="0.55000000000000004">
      <c r="A61" s="3" t="s">
        <v>62</v>
      </c>
      <c r="B61" s="3" t="s">
        <v>63</v>
      </c>
      <c r="C61" s="3" t="s">
        <v>217</v>
      </c>
      <c r="D61" s="3" t="s">
        <v>218</v>
      </c>
      <c r="E61" s="4" t="s">
        <v>31</v>
      </c>
      <c r="F61" s="3" t="s">
        <v>36</v>
      </c>
      <c r="G61" s="3" t="s">
        <v>36</v>
      </c>
      <c r="H61" s="3" t="s">
        <v>85</v>
      </c>
      <c r="I61" s="3" t="s">
        <v>67</v>
      </c>
      <c r="J61" s="3" t="s">
        <v>36</v>
      </c>
      <c r="K61" s="3" t="s">
        <v>91</v>
      </c>
      <c r="L61" s="5">
        <v>0.72499999999999998</v>
      </c>
      <c r="M61" s="4">
        <v>23</v>
      </c>
      <c r="N61" s="5">
        <v>12.5874998</v>
      </c>
      <c r="O61" s="5">
        <v>0.54728259999999995</v>
      </c>
      <c r="P61" s="4">
        <v>699</v>
      </c>
      <c r="Q61" s="6">
        <v>3.2904148783977099</v>
      </c>
      <c r="R61" s="7">
        <v>2.4997138769671001</v>
      </c>
      <c r="S61" s="6">
        <v>4.3478260869565197</v>
      </c>
      <c r="T61" s="5">
        <f t="shared" si="0"/>
        <v>12.5874998</v>
      </c>
      <c r="U61" s="5">
        <v>806.65</v>
      </c>
      <c r="V61" s="5">
        <f t="shared" si="5"/>
        <v>12.5874998</v>
      </c>
      <c r="W61" s="5">
        <f t="shared" si="1"/>
        <v>794.06250019999993</v>
      </c>
      <c r="X61" s="8">
        <f t="shared" si="2"/>
        <v>63.083417105595501</v>
      </c>
      <c r="Y61" s="4">
        <v>1</v>
      </c>
      <c r="Z61" s="9">
        <f t="shared" si="3"/>
        <v>806.65</v>
      </c>
      <c r="AA61" s="10">
        <f t="shared" si="4"/>
        <v>1.4306151645207426E-3</v>
      </c>
    </row>
    <row r="62" spans="1:27" x14ac:dyDescent="0.55000000000000004">
      <c r="A62" s="3" t="s">
        <v>71</v>
      </c>
      <c r="B62" s="3" t="s">
        <v>72</v>
      </c>
      <c r="C62" s="3" t="s">
        <v>219</v>
      </c>
      <c r="D62" s="3" t="s">
        <v>220</v>
      </c>
      <c r="E62" s="4" t="s">
        <v>47</v>
      </c>
      <c r="F62" s="3" t="s">
        <v>221</v>
      </c>
      <c r="G62" s="3" t="s">
        <v>222</v>
      </c>
      <c r="H62" s="3" t="s">
        <v>34</v>
      </c>
      <c r="I62" s="3" t="s">
        <v>77</v>
      </c>
      <c r="J62" s="3" t="s">
        <v>36</v>
      </c>
      <c r="K62" s="3" t="s">
        <v>61</v>
      </c>
      <c r="L62" s="5">
        <v>6.25</v>
      </c>
      <c r="M62" s="4">
        <v>6</v>
      </c>
      <c r="N62" s="5">
        <v>14.724999974999999</v>
      </c>
      <c r="O62" s="5">
        <v>2.4541666625</v>
      </c>
      <c r="P62" s="4">
        <v>97</v>
      </c>
      <c r="Q62" s="6">
        <v>6.1855670103092804</v>
      </c>
      <c r="R62" s="7">
        <v>1.2561855670103099</v>
      </c>
      <c r="S62" s="6">
        <v>16.6666666666667</v>
      </c>
      <c r="T62" s="5">
        <f t="shared" si="0"/>
        <v>14.724999974999999</v>
      </c>
      <c r="U62" s="5">
        <v>940.95</v>
      </c>
      <c r="V62" s="5">
        <f t="shared" si="5"/>
        <v>14.724999974999999</v>
      </c>
      <c r="W62" s="5">
        <f t="shared" si="1"/>
        <v>926.2250000250001</v>
      </c>
      <c r="X62" s="8">
        <f t="shared" si="2"/>
        <v>62.901528122073913</v>
      </c>
      <c r="Y62" s="4">
        <v>1</v>
      </c>
      <c r="Z62" s="9">
        <f t="shared" si="3"/>
        <v>940.95</v>
      </c>
      <c r="AA62" s="10">
        <f t="shared" si="4"/>
        <v>1.0309278350515488E-2</v>
      </c>
    </row>
    <row r="63" spans="1:27" x14ac:dyDescent="0.55000000000000004">
      <c r="A63" s="3" t="s">
        <v>52</v>
      </c>
      <c r="B63" s="3" t="s">
        <v>53</v>
      </c>
      <c r="C63" s="3" t="s">
        <v>223</v>
      </c>
      <c r="D63" s="3" t="s">
        <v>208</v>
      </c>
      <c r="E63" s="4" t="s">
        <v>47</v>
      </c>
      <c r="F63" s="3" t="s">
        <v>57</v>
      </c>
      <c r="G63" s="3" t="s">
        <v>88</v>
      </c>
      <c r="H63" s="3" t="s">
        <v>70</v>
      </c>
      <c r="I63" s="3" t="s">
        <v>60</v>
      </c>
      <c r="J63" s="3" t="s">
        <v>36</v>
      </c>
      <c r="K63" s="3" t="s">
        <v>61</v>
      </c>
      <c r="L63" s="5">
        <v>0</v>
      </c>
      <c r="M63" s="4">
        <v>661</v>
      </c>
      <c r="N63" s="5">
        <v>202.79999711250002</v>
      </c>
      <c r="O63" s="5">
        <v>0.30680786250000003</v>
      </c>
      <c r="P63" s="4">
        <v>2703</v>
      </c>
      <c r="Q63" s="6">
        <v>24.4543100258972</v>
      </c>
      <c r="R63" s="7">
        <v>1.47584165741768</v>
      </c>
      <c r="S63" s="6">
        <v>1.51285930408472</v>
      </c>
      <c r="T63" s="5">
        <f t="shared" si="0"/>
        <v>20.279999711250003</v>
      </c>
      <c r="U63" s="5">
        <v>11950.15</v>
      </c>
      <c r="V63" s="5">
        <f t="shared" si="5"/>
        <v>202.79999711250002</v>
      </c>
      <c r="W63" s="5">
        <f t="shared" si="1"/>
        <v>11747.350002887499</v>
      </c>
      <c r="X63" s="8">
        <f t="shared" si="2"/>
        <v>57.925789793630251</v>
      </c>
      <c r="Y63" s="4">
        <v>10</v>
      </c>
      <c r="Z63" s="9">
        <f t="shared" si="3"/>
        <v>1195.0149999999999</v>
      </c>
      <c r="AA63" s="10">
        <f t="shared" si="4"/>
        <v>3.6995930447650829E-3</v>
      </c>
    </row>
    <row r="64" spans="1:27" x14ac:dyDescent="0.55000000000000004">
      <c r="A64" s="3" t="s">
        <v>62</v>
      </c>
      <c r="B64" s="3" t="s">
        <v>63</v>
      </c>
      <c r="C64" s="3" t="s">
        <v>224</v>
      </c>
      <c r="D64" s="3" t="s">
        <v>225</v>
      </c>
      <c r="E64" s="4" t="s">
        <v>31</v>
      </c>
      <c r="F64" s="3" t="s">
        <v>36</v>
      </c>
      <c r="G64" s="3" t="s">
        <v>36</v>
      </c>
      <c r="H64" s="3" t="s">
        <v>181</v>
      </c>
      <c r="I64" s="3" t="s">
        <v>67</v>
      </c>
      <c r="J64" s="3" t="s">
        <v>36</v>
      </c>
      <c r="K64" s="3" t="s">
        <v>91</v>
      </c>
      <c r="L64" s="5">
        <v>0.3125</v>
      </c>
      <c r="M64" s="4">
        <v>26</v>
      </c>
      <c r="N64" s="5">
        <v>16.062499699999996</v>
      </c>
      <c r="O64" s="5">
        <v>0.61778844999999993</v>
      </c>
      <c r="P64" s="4">
        <v>9279</v>
      </c>
      <c r="Q64" s="6">
        <v>0.28020260803965902</v>
      </c>
      <c r="R64" s="7">
        <v>2.39967668929842</v>
      </c>
      <c r="S64" s="6">
        <v>3.8461538461538498</v>
      </c>
      <c r="T64" s="5">
        <f t="shared" si="0"/>
        <v>16.062499699999996</v>
      </c>
      <c r="U64" s="5">
        <v>935</v>
      </c>
      <c r="V64" s="5">
        <f t="shared" si="5"/>
        <v>16.062499699999996</v>
      </c>
      <c r="W64" s="5">
        <f t="shared" si="1"/>
        <v>918.93750030000001</v>
      </c>
      <c r="X64" s="8">
        <f t="shared" si="2"/>
        <v>57.210117818710387</v>
      </c>
      <c r="Y64" s="4">
        <v>1</v>
      </c>
      <c r="Z64" s="9">
        <f t="shared" si="3"/>
        <v>935</v>
      </c>
      <c r="AA64" s="10">
        <f t="shared" si="4"/>
        <v>1.0777023386140741E-4</v>
      </c>
    </row>
    <row r="65" spans="1:27" x14ac:dyDescent="0.55000000000000004">
      <c r="A65" s="3" t="s">
        <v>52</v>
      </c>
      <c r="B65" s="3" t="s">
        <v>53</v>
      </c>
      <c r="C65" s="3" t="s">
        <v>226</v>
      </c>
      <c r="D65" s="3" t="s">
        <v>208</v>
      </c>
      <c r="E65" s="4" t="s">
        <v>47</v>
      </c>
      <c r="F65" s="3" t="s">
        <v>48</v>
      </c>
      <c r="G65" s="3" t="s">
        <v>88</v>
      </c>
      <c r="H65" s="3" t="s">
        <v>34</v>
      </c>
      <c r="I65" s="3" t="s">
        <v>35</v>
      </c>
      <c r="J65" s="3" t="s">
        <v>36</v>
      </c>
      <c r="K65" s="3" t="s">
        <v>61</v>
      </c>
      <c r="L65" s="5">
        <v>5</v>
      </c>
      <c r="M65" s="4">
        <v>568</v>
      </c>
      <c r="N65" s="5">
        <v>263.12499889999998</v>
      </c>
      <c r="O65" s="5">
        <v>0.46324823749999999</v>
      </c>
      <c r="P65" s="4">
        <v>1710</v>
      </c>
      <c r="Q65" s="6">
        <v>33.216374269005797</v>
      </c>
      <c r="R65" s="7">
        <v>1.1094152046783601</v>
      </c>
      <c r="S65" s="6">
        <v>2.2887323943662001</v>
      </c>
      <c r="T65" s="5">
        <f t="shared" si="0"/>
        <v>20.24038453076923</v>
      </c>
      <c r="U65" s="5">
        <v>15011</v>
      </c>
      <c r="V65" s="5">
        <f t="shared" si="5"/>
        <v>263.12499889999998</v>
      </c>
      <c r="W65" s="5">
        <f t="shared" si="1"/>
        <v>14747.875001099999</v>
      </c>
      <c r="X65" s="8">
        <f t="shared" si="2"/>
        <v>56.048931354883898</v>
      </c>
      <c r="Y65" s="4">
        <v>13</v>
      </c>
      <c r="Z65" s="9">
        <f t="shared" si="3"/>
        <v>1154.6923076923076</v>
      </c>
      <c r="AA65" s="10">
        <f t="shared" si="4"/>
        <v>7.6023391812865479E-3</v>
      </c>
    </row>
    <row r="66" spans="1:27" x14ac:dyDescent="0.55000000000000004">
      <c r="A66" s="3" t="s">
        <v>62</v>
      </c>
      <c r="B66" s="3" t="s">
        <v>63</v>
      </c>
      <c r="C66" s="3" t="s">
        <v>227</v>
      </c>
      <c r="D66" s="3" t="s">
        <v>157</v>
      </c>
      <c r="E66" s="4" t="s">
        <v>66</v>
      </c>
      <c r="F66" s="3" t="s">
        <v>36</v>
      </c>
      <c r="G66" s="3" t="s">
        <v>36</v>
      </c>
      <c r="H66" s="3" t="s">
        <v>70</v>
      </c>
      <c r="I66" s="3" t="s">
        <v>35</v>
      </c>
      <c r="J66" s="3" t="s">
        <v>36</v>
      </c>
      <c r="K66" s="3" t="s">
        <v>42</v>
      </c>
      <c r="L66" s="5">
        <v>8.75</v>
      </c>
      <c r="M66" s="4">
        <v>2010</v>
      </c>
      <c r="N66" s="5">
        <v>574.24999012499995</v>
      </c>
      <c r="O66" s="5">
        <v>0.2856965125</v>
      </c>
      <c r="P66" s="4">
        <v>37801</v>
      </c>
      <c r="Q66" s="6">
        <v>5.3173196476283699</v>
      </c>
      <c r="R66" s="7">
        <v>1.1638951350493401</v>
      </c>
      <c r="S66" s="6">
        <v>1.7910447761193999</v>
      </c>
      <c r="T66" s="5">
        <f t="shared" ref="T66:T129" si="6">N66/Y66</f>
        <v>15.951388614583331</v>
      </c>
      <c r="U66" s="5">
        <v>32613.65</v>
      </c>
      <c r="V66" s="5">
        <f t="shared" si="5"/>
        <v>574.24999012499995</v>
      </c>
      <c r="W66" s="5">
        <f t="shared" ref="W66:W129" si="7">U66-V66</f>
        <v>32039.400009875</v>
      </c>
      <c r="X66" s="8">
        <f t="shared" ref="X66:X129" si="8">IF(V66=0,0,(U66-V66)/V66)</f>
        <v>55.793470719783244</v>
      </c>
      <c r="Y66" s="4">
        <v>36</v>
      </c>
      <c r="Z66" s="9">
        <f t="shared" ref="Z66:Z129" si="9">IF(Y66=0,"NA",U66/Y66)</f>
        <v>905.93472222222226</v>
      </c>
      <c r="AA66" s="10">
        <f t="shared" ref="AA66:AA129" si="10">(Q66/100*S66/100)</f>
        <v>9.5235575778418403E-4</v>
      </c>
    </row>
    <row r="67" spans="1:27" x14ac:dyDescent="0.55000000000000004">
      <c r="A67" s="3" t="s">
        <v>71</v>
      </c>
      <c r="B67" s="3" t="s">
        <v>72</v>
      </c>
      <c r="C67" s="3" t="s">
        <v>228</v>
      </c>
      <c r="D67" s="3" t="s">
        <v>229</v>
      </c>
      <c r="E67" s="4" t="s">
        <v>47</v>
      </c>
      <c r="F67" s="3" t="s">
        <v>96</v>
      </c>
      <c r="G67" s="3" t="s">
        <v>88</v>
      </c>
      <c r="H67" s="3" t="s">
        <v>34</v>
      </c>
      <c r="I67" s="3" t="s">
        <v>50</v>
      </c>
      <c r="J67" s="3" t="s">
        <v>36</v>
      </c>
      <c r="K67" s="3" t="s">
        <v>37</v>
      </c>
      <c r="L67" s="5">
        <v>0.3</v>
      </c>
      <c r="M67" s="4">
        <v>187</v>
      </c>
      <c r="N67" s="5">
        <v>66.562498062500012</v>
      </c>
      <c r="O67" s="5">
        <v>0.35594918750000004</v>
      </c>
      <c r="P67" s="4">
        <v>899</v>
      </c>
      <c r="Q67" s="6">
        <v>20.800889877641801</v>
      </c>
      <c r="R67" s="7">
        <v>1.14244716351502</v>
      </c>
      <c r="S67" s="6">
        <v>2.1390374331550799</v>
      </c>
      <c r="T67" s="5">
        <f t="shared" si="6"/>
        <v>16.640624515625003</v>
      </c>
      <c r="U67" s="5">
        <v>3621</v>
      </c>
      <c r="V67" s="5">
        <f t="shared" ref="V67:V130" si="11">N67</f>
        <v>66.562498062500012</v>
      </c>
      <c r="W67" s="5">
        <f t="shared" si="7"/>
        <v>3554.4375019375002</v>
      </c>
      <c r="X67" s="8">
        <f t="shared" si="8"/>
        <v>53.400001583474221</v>
      </c>
      <c r="Y67" s="4">
        <v>4</v>
      </c>
      <c r="Z67" s="9">
        <f t="shared" si="9"/>
        <v>905.25</v>
      </c>
      <c r="AA67" s="10">
        <f t="shared" si="10"/>
        <v>4.4493882091212397E-3</v>
      </c>
    </row>
    <row r="68" spans="1:27" x14ac:dyDescent="0.55000000000000004">
      <c r="A68" s="3" t="s">
        <v>71</v>
      </c>
      <c r="B68" s="3" t="s">
        <v>72</v>
      </c>
      <c r="C68" s="3" t="s">
        <v>230</v>
      </c>
      <c r="D68" s="3" t="s">
        <v>231</v>
      </c>
      <c r="E68" s="4" t="s">
        <v>47</v>
      </c>
      <c r="F68" s="3" t="s">
        <v>104</v>
      </c>
      <c r="G68" s="3" t="s">
        <v>232</v>
      </c>
      <c r="H68" s="3" t="s">
        <v>34</v>
      </c>
      <c r="I68" s="3" t="s">
        <v>77</v>
      </c>
      <c r="J68" s="3" t="s">
        <v>36</v>
      </c>
      <c r="K68" s="3" t="s">
        <v>37</v>
      </c>
      <c r="L68" s="5">
        <v>6.25</v>
      </c>
      <c r="M68" s="4">
        <v>10</v>
      </c>
      <c r="N68" s="5">
        <v>25.012499999999999</v>
      </c>
      <c r="O68" s="5">
        <v>2.5012500000000002</v>
      </c>
      <c r="P68" s="4">
        <v>41</v>
      </c>
      <c r="Q68" s="6">
        <v>24.390243902439</v>
      </c>
      <c r="R68" s="7">
        <v>1.19487804878049</v>
      </c>
      <c r="S68" s="6">
        <v>10</v>
      </c>
      <c r="T68" s="5">
        <f t="shared" si="6"/>
        <v>25.012499999999999</v>
      </c>
      <c r="U68" s="5">
        <v>1360</v>
      </c>
      <c r="V68" s="5">
        <f t="shared" si="11"/>
        <v>25.012499999999999</v>
      </c>
      <c r="W68" s="5">
        <f t="shared" si="7"/>
        <v>1334.9875</v>
      </c>
      <c r="X68" s="8">
        <f t="shared" si="8"/>
        <v>53.372813593203396</v>
      </c>
      <c r="Y68" s="4">
        <v>1</v>
      </c>
      <c r="Z68" s="9">
        <f t="shared" si="9"/>
        <v>1360</v>
      </c>
      <c r="AA68" s="10">
        <f t="shared" si="10"/>
        <v>2.4390243902438997E-2</v>
      </c>
    </row>
    <row r="69" spans="1:27" x14ac:dyDescent="0.55000000000000004">
      <c r="A69" s="3" t="s">
        <v>78</v>
      </c>
      <c r="B69" s="3" t="s">
        <v>79</v>
      </c>
      <c r="C69" s="3" t="s">
        <v>233</v>
      </c>
      <c r="D69" s="3" t="s">
        <v>234</v>
      </c>
      <c r="E69" s="4" t="s">
        <v>66</v>
      </c>
      <c r="F69" s="3" t="s">
        <v>36</v>
      </c>
      <c r="G69" s="3" t="s">
        <v>36</v>
      </c>
      <c r="H69" s="3" t="s">
        <v>235</v>
      </c>
      <c r="I69" s="3" t="s">
        <v>82</v>
      </c>
      <c r="J69" s="3" t="s">
        <v>36</v>
      </c>
      <c r="K69" s="3" t="s">
        <v>42</v>
      </c>
      <c r="L69" s="5">
        <v>0.86250000000000004</v>
      </c>
      <c r="M69" s="4">
        <v>123</v>
      </c>
      <c r="N69" s="5">
        <v>81.312498674999986</v>
      </c>
      <c r="O69" s="5">
        <v>0.66107722499999988</v>
      </c>
      <c r="P69" s="4">
        <v>3325</v>
      </c>
      <c r="Q69" s="6">
        <v>3.6992481203007501</v>
      </c>
      <c r="R69" s="7">
        <v>2.1720902255639101</v>
      </c>
      <c r="S69" s="6">
        <v>1.6260162601626</v>
      </c>
      <c r="T69" s="5">
        <f t="shared" si="6"/>
        <v>40.656249337499993</v>
      </c>
      <c r="U69" s="5">
        <v>4187.1000000000004</v>
      </c>
      <c r="V69" s="5">
        <f t="shared" si="11"/>
        <v>81.312498674999986</v>
      </c>
      <c r="W69" s="5">
        <f t="shared" si="7"/>
        <v>4105.7875013250004</v>
      </c>
      <c r="X69" s="8">
        <f t="shared" si="8"/>
        <v>50.493928586987934</v>
      </c>
      <c r="Y69" s="4">
        <v>2</v>
      </c>
      <c r="Z69" s="9">
        <f t="shared" si="9"/>
        <v>2093.5500000000002</v>
      </c>
      <c r="AA69" s="10">
        <f t="shared" si="10"/>
        <v>6.0150375939849534E-4</v>
      </c>
    </row>
    <row r="70" spans="1:27" x14ac:dyDescent="0.55000000000000004">
      <c r="A70" s="3" t="s">
        <v>71</v>
      </c>
      <c r="B70" s="3" t="s">
        <v>72</v>
      </c>
      <c r="C70" s="3" t="s">
        <v>236</v>
      </c>
      <c r="D70" s="3" t="s">
        <v>237</v>
      </c>
      <c r="E70" s="4" t="s">
        <v>47</v>
      </c>
      <c r="F70" s="3" t="s">
        <v>137</v>
      </c>
      <c r="G70" s="3" t="s">
        <v>138</v>
      </c>
      <c r="H70" s="3" t="s">
        <v>34</v>
      </c>
      <c r="I70" s="3" t="s">
        <v>77</v>
      </c>
      <c r="J70" s="3" t="s">
        <v>36</v>
      </c>
      <c r="K70" s="3" t="s">
        <v>42</v>
      </c>
      <c r="L70" s="5">
        <v>6.25</v>
      </c>
      <c r="M70" s="4">
        <v>4</v>
      </c>
      <c r="N70" s="5">
        <v>8.4875000000000007</v>
      </c>
      <c r="O70" s="5">
        <v>2.1218750000000002</v>
      </c>
      <c r="P70" s="4">
        <v>20</v>
      </c>
      <c r="Q70" s="6">
        <v>20</v>
      </c>
      <c r="R70" s="7">
        <v>1.35</v>
      </c>
      <c r="S70" s="6">
        <v>25</v>
      </c>
      <c r="T70" s="5">
        <f t="shared" si="6"/>
        <v>8.4875000000000007</v>
      </c>
      <c r="U70" s="5">
        <v>426.7</v>
      </c>
      <c r="V70" s="5">
        <f t="shared" si="11"/>
        <v>8.4875000000000007</v>
      </c>
      <c r="W70" s="5">
        <f t="shared" si="7"/>
        <v>418.21249999999998</v>
      </c>
      <c r="X70" s="8">
        <f t="shared" si="8"/>
        <v>49.273932253313689</v>
      </c>
      <c r="Y70" s="4">
        <v>1</v>
      </c>
      <c r="Z70" s="9">
        <f t="shared" si="9"/>
        <v>426.7</v>
      </c>
      <c r="AA70" s="10">
        <f t="shared" si="10"/>
        <v>0.05</v>
      </c>
    </row>
    <row r="71" spans="1:27" x14ac:dyDescent="0.55000000000000004">
      <c r="A71" s="3" t="s">
        <v>71</v>
      </c>
      <c r="B71" s="3" t="s">
        <v>72</v>
      </c>
      <c r="C71" s="3" t="s">
        <v>238</v>
      </c>
      <c r="D71" s="3" t="s">
        <v>239</v>
      </c>
      <c r="E71" s="4" t="s">
        <v>47</v>
      </c>
      <c r="F71" s="3" t="s">
        <v>104</v>
      </c>
      <c r="G71" s="3" t="s">
        <v>232</v>
      </c>
      <c r="H71" s="3" t="s">
        <v>34</v>
      </c>
      <c r="I71" s="3" t="s">
        <v>77</v>
      </c>
      <c r="J71" s="3" t="s">
        <v>36</v>
      </c>
      <c r="K71" s="3" t="s">
        <v>37</v>
      </c>
      <c r="L71" s="5">
        <v>6.25</v>
      </c>
      <c r="M71" s="4">
        <v>21</v>
      </c>
      <c r="N71" s="5">
        <v>50.199999937500003</v>
      </c>
      <c r="O71" s="5">
        <v>2.3904761875</v>
      </c>
      <c r="P71" s="4">
        <v>195</v>
      </c>
      <c r="Q71" s="6">
        <v>10.7692307692308</v>
      </c>
      <c r="R71" s="7">
        <v>1.8745641025641</v>
      </c>
      <c r="S71" s="6">
        <v>9.5238095238095202</v>
      </c>
      <c r="T71" s="5">
        <f t="shared" si="6"/>
        <v>25.099999968750001</v>
      </c>
      <c r="U71" s="5">
        <v>2450.5500000000002</v>
      </c>
      <c r="V71" s="5">
        <f t="shared" si="11"/>
        <v>50.199999937500003</v>
      </c>
      <c r="W71" s="5">
        <f t="shared" si="7"/>
        <v>2400.3500000625004</v>
      </c>
      <c r="X71" s="8">
        <f t="shared" si="8"/>
        <v>47.815737112569401</v>
      </c>
      <c r="Y71" s="4">
        <v>2</v>
      </c>
      <c r="Z71" s="9">
        <f t="shared" si="9"/>
        <v>1225.2750000000001</v>
      </c>
      <c r="AA71" s="10">
        <f t="shared" si="10"/>
        <v>1.0256410256410282E-2</v>
      </c>
    </row>
    <row r="72" spans="1:27" x14ac:dyDescent="0.55000000000000004">
      <c r="A72" s="3" t="s">
        <v>52</v>
      </c>
      <c r="B72" s="3" t="s">
        <v>53</v>
      </c>
      <c r="C72" s="3" t="s">
        <v>240</v>
      </c>
      <c r="D72" s="3" t="s">
        <v>241</v>
      </c>
      <c r="E72" s="4" t="s">
        <v>56</v>
      </c>
      <c r="F72" s="3" t="s">
        <v>57</v>
      </c>
      <c r="G72" s="3" t="s">
        <v>58</v>
      </c>
      <c r="H72" s="3" t="s">
        <v>59</v>
      </c>
      <c r="I72" s="3" t="s">
        <v>60</v>
      </c>
      <c r="J72" s="3" t="s">
        <v>36</v>
      </c>
      <c r="K72" s="3" t="s">
        <v>61</v>
      </c>
      <c r="L72" s="5">
        <v>1.25</v>
      </c>
      <c r="M72" s="4">
        <v>11150</v>
      </c>
      <c r="N72" s="5">
        <v>4886.0998981250004</v>
      </c>
      <c r="O72" s="5">
        <v>0.43821523750000002</v>
      </c>
      <c r="P72" s="4">
        <v>107222</v>
      </c>
      <c r="Q72" s="6">
        <v>10.3989852828711</v>
      </c>
      <c r="R72" s="7">
        <v>1.8312034843595499</v>
      </c>
      <c r="S72" s="6">
        <v>1.5964125560538101</v>
      </c>
      <c r="T72" s="5">
        <f t="shared" si="6"/>
        <v>27.449999427668541</v>
      </c>
      <c r="U72" s="5">
        <v>235965.95</v>
      </c>
      <c r="V72" s="5">
        <f t="shared" si="11"/>
        <v>4886.0998981250004</v>
      </c>
      <c r="W72" s="5">
        <f t="shared" si="7"/>
        <v>231079.85010187502</v>
      </c>
      <c r="X72" s="8">
        <f t="shared" si="8"/>
        <v>47.293312646053344</v>
      </c>
      <c r="Y72" s="4">
        <v>178</v>
      </c>
      <c r="Z72" s="9">
        <f t="shared" si="9"/>
        <v>1325.6514044943822</v>
      </c>
      <c r="AA72" s="10">
        <f t="shared" si="10"/>
        <v>1.6601070675794209E-3</v>
      </c>
    </row>
    <row r="73" spans="1:27" x14ac:dyDescent="0.55000000000000004">
      <c r="A73" s="3" t="s">
        <v>62</v>
      </c>
      <c r="B73" s="3" t="s">
        <v>63</v>
      </c>
      <c r="C73" s="3" t="s">
        <v>242</v>
      </c>
      <c r="D73" s="3" t="s">
        <v>243</v>
      </c>
      <c r="E73" s="4" t="s">
        <v>31</v>
      </c>
      <c r="F73" s="3" t="s">
        <v>36</v>
      </c>
      <c r="G73" s="3" t="s">
        <v>36</v>
      </c>
      <c r="H73" s="3" t="s">
        <v>70</v>
      </c>
      <c r="I73" s="3" t="s">
        <v>35</v>
      </c>
      <c r="J73" s="3" t="s">
        <v>36</v>
      </c>
      <c r="K73" s="3" t="s">
        <v>42</v>
      </c>
      <c r="L73" s="5">
        <v>7.5</v>
      </c>
      <c r="M73" s="4">
        <v>60</v>
      </c>
      <c r="N73" s="5">
        <v>16.749999750000001</v>
      </c>
      <c r="O73" s="5">
        <v>0.2791666625</v>
      </c>
      <c r="P73" s="4">
        <v>3370</v>
      </c>
      <c r="Q73" s="6">
        <v>1.7804154302670601</v>
      </c>
      <c r="R73" s="7">
        <v>1.0401483679525201</v>
      </c>
      <c r="S73" s="6">
        <v>1.6666666666666701</v>
      </c>
      <c r="T73" s="5">
        <f t="shared" si="6"/>
        <v>16.749999750000001</v>
      </c>
      <c r="U73" s="5">
        <v>769.25</v>
      </c>
      <c r="V73" s="5">
        <f t="shared" si="11"/>
        <v>16.749999750000001</v>
      </c>
      <c r="W73" s="5">
        <f t="shared" si="7"/>
        <v>752.50000024999997</v>
      </c>
      <c r="X73" s="8">
        <f t="shared" si="8"/>
        <v>44.925373819781697</v>
      </c>
      <c r="Y73" s="4">
        <v>1</v>
      </c>
      <c r="Z73" s="9">
        <f t="shared" si="9"/>
        <v>769.25</v>
      </c>
      <c r="AA73" s="10">
        <f t="shared" si="10"/>
        <v>2.9673590504451059E-4</v>
      </c>
    </row>
    <row r="74" spans="1:27" x14ac:dyDescent="0.55000000000000004">
      <c r="A74" s="3" t="s">
        <v>71</v>
      </c>
      <c r="B74" s="3" t="s">
        <v>72</v>
      </c>
      <c r="C74" s="3" t="s">
        <v>244</v>
      </c>
      <c r="D74" s="3" t="s">
        <v>183</v>
      </c>
      <c r="E74" s="4" t="s">
        <v>47</v>
      </c>
      <c r="F74" s="3" t="s">
        <v>96</v>
      </c>
      <c r="G74" s="3" t="s">
        <v>88</v>
      </c>
      <c r="H74" s="3" t="s">
        <v>34</v>
      </c>
      <c r="I74" s="3" t="s">
        <v>175</v>
      </c>
      <c r="J74" s="3" t="s">
        <v>36</v>
      </c>
      <c r="K74" s="3" t="s">
        <v>37</v>
      </c>
      <c r="L74" s="5">
        <v>11.5</v>
      </c>
      <c r="M74" s="4">
        <v>3853</v>
      </c>
      <c r="N74" s="5">
        <v>1670.7374747000001</v>
      </c>
      <c r="O74" s="5">
        <v>0.43361990000000006</v>
      </c>
      <c r="P74" s="4">
        <v>22668</v>
      </c>
      <c r="Q74" s="6">
        <v>16.997529557084899</v>
      </c>
      <c r="R74" s="7">
        <v>1.0531718722428101</v>
      </c>
      <c r="S74" s="6">
        <v>1.66104334284973</v>
      </c>
      <c r="T74" s="5">
        <f t="shared" si="6"/>
        <v>26.105273042187502</v>
      </c>
      <c r="U74" s="5">
        <v>76245.850000000006</v>
      </c>
      <c r="V74" s="5">
        <f t="shared" si="11"/>
        <v>1670.7374747000001</v>
      </c>
      <c r="W74" s="5">
        <f t="shared" si="7"/>
        <v>74575.112525300006</v>
      </c>
      <c r="X74" s="8">
        <f t="shared" si="8"/>
        <v>44.636044653688522</v>
      </c>
      <c r="Y74" s="4">
        <v>64</v>
      </c>
      <c r="Z74" s="9">
        <f t="shared" si="9"/>
        <v>1191.3414062500001</v>
      </c>
      <c r="AA74" s="10">
        <f t="shared" si="10"/>
        <v>2.8233633315687397E-3</v>
      </c>
    </row>
    <row r="75" spans="1:27" x14ac:dyDescent="0.55000000000000004">
      <c r="A75" s="3" t="s">
        <v>71</v>
      </c>
      <c r="B75" s="3" t="s">
        <v>72</v>
      </c>
      <c r="C75" s="3" t="s">
        <v>245</v>
      </c>
      <c r="D75" s="3" t="s">
        <v>246</v>
      </c>
      <c r="E75" s="4" t="s">
        <v>47</v>
      </c>
      <c r="F75" s="3" t="s">
        <v>96</v>
      </c>
      <c r="G75" s="3" t="s">
        <v>88</v>
      </c>
      <c r="H75" s="3" t="s">
        <v>34</v>
      </c>
      <c r="I75" s="3" t="s">
        <v>35</v>
      </c>
      <c r="J75" s="3" t="s">
        <v>36</v>
      </c>
      <c r="K75" s="3" t="s">
        <v>37</v>
      </c>
      <c r="L75" s="5">
        <v>10</v>
      </c>
      <c r="M75" s="4">
        <v>558</v>
      </c>
      <c r="N75" s="5">
        <v>241.187499675</v>
      </c>
      <c r="O75" s="5">
        <v>0.43223566250000001</v>
      </c>
      <c r="P75" s="4">
        <v>1602</v>
      </c>
      <c r="Q75" s="6">
        <v>34.831460674157299</v>
      </c>
      <c r="R75" s="7">
        <v>1.03235330836454</v>
      </c>
      <c r="S75" s="6">
        <v>1.9713261648745499</v>
      </c>
      <c r="T75" s="5">
        <f t="shared" si="6"/>
        <v>21.926136334090909</v>
      </c>
      <c r="U75" s="5">
        <v>10767.8</v>
      </c>
      <c r="V75" s="5">
        <f t="shared" si="11"/>
        <v>241.187499675</v>
      </c>
      <c r="W75" s="5">
        <f t="shared" si="7"/>
        <v>10526.612500325</v>
      </c>
      <c r="X75" s="8">
        <f t="shared" si="8"/>
        <v>43.644933980863868</v>
      </c>
      <c r="Y75" s="4">
        <v>11</v>
      </c>
      <c r="Z75" s="9">
        <f t="shared" si="9"/>
        <v>978.89090909090908</v>
      </c>
      <c r="AA75" s="10">
        <f t="shared" si="10"/>
        <v>6.8664169787765218E-3</v>
      </c>
    </row>
    <row r="76" spans="1:27" x14ac:dyDescent="0.55000000000000004">
      <c r="A76" s="3" t="s">
        <v>62</v>
      </c>
      <c r="B76" s="3" t="s">
        <v>63</v>
      </c>
      <c r="C76" s="3" t="s">
        <v>247</v>
      </c>
      <c r="D76" s="3" t="s">
        <v>93</v>
      </c>
      <c r="E76" s="4" t="s">
        <v>31</v>
      </c>
      <c r="F76" s="3" t="s">
        <v>36</v>
      </c>
      <c r="G76" s="3" t="s">
        <v>36</v>
      </c>
      <c r="H76" s="3" t="s">
        <v>70</v>
      </c>
      <c r="I76" s="3" t="s">
        <v>35</v>
      </c>
      <c r="J76" s="3" t="s">
        <v>36</v>
      </c>
      <c r="K76" s="3" t="s">
        <v>42</v>
      </c>
      <c r="L76" s="5">
        <v>8.75</v>
      </c>
      <c r="M76" s="4">
        <v>681</v>
      </c>
      <c r="N76" s="5">
        <v>130.27499355</v>
      </c>
      <c r="O76" s="5">
        <v>0.19129955000000001</v>
      </c>
      <c r="P76" s="4">
        <v>7996</v>
      </c>
      <c r="Q76" s="6">
        <v>8.5167583791895893</v>
      </c>
      <c r="R76" s="7">
        <v>1.1776138069034501</v>
      </c>
      <c r="S76" s="6">
        <v>1.0279001468428799</v>
      </c>
      <c r="T76" s="5">
        <f t="shared" si="6"/>
        <v>18.610713364285715</v>
      </c>
      <c r="U76" s="5">
        <v>5767.25</v>
      </c>
      <c r="V76" s="5">
        <f t="shared" si="11"/>
        <v>130.27499355</v>
      </c>
      <c r="W76" s="5">
        <f t="shared" si="7"/>
        <v>5636.9750064500004</v>
      </c>
      <c r="X76" s="8">
        <f t="shared" si="8"/>
        <v>43.269816047133475</v>
      </c>
      <c r="Y76" s="4">
        <v>7</v>
      </c>
      <c r="Z76" s="9">
        <f t="shared" si="9"/>
        <v>823.89285714285711</v>
      </c>
      <c r="AA76" s="10">
        <f t="shared" si="10"/>
        <v>8.754377188594306E-4</v>
      </c>
    </row>
    <row r="77" spans="1:27" x14ac:dyDescent="0.55000000000000004">
      <c r="A77" s="3" t="s">
        <v>71</v>
      </c>
      <c r="B77" s="3" t="s">
        <v>72</v>
      </c>
      <c r="C77" s="3" t="s">
        <v>248</v>
      </c>
      <c r="D77" s="3" t="s">
        <v>249</v>
      </c>
      <c r="E77" s="4" t="s">
        <v>47</v>
      </c>
      <c r="F77" s="3" t="s">
        <v>250</v>
      </c>
      <c r="G77" s="3" t="s">
        <v>251</v>
      </c>
      <c r="H77" s="3" t="s">
        <v>34</v>
      </c>
      <c r="I77" s="3" t="s">
        <v>50</v>
      </c>
      <c r="J77" s="3" t="s">
        <v>36</v>
      </c>
      <c r="K77" s="3" t="s">
        <v>42</v>
      </c>
      <c r="L77" s="5">
        <v>5</v>
      </c>
      <c r="M77" s="4">
        <v>12</v>
      </c>
      <c r="N77" s="5">
        <v>34.087499999999999</v>
      </c>
      <c r="O77" s="5">
        <v>2.8406250000000002</v>
      </c>
      <c r="P77" s="4">
        <v>538</v>
      </c>
      <c r="Q77" s="6">
        <v>2.2304832713754599</v>
      </c>
      <c r="R77" s="7">
        <v>1.6939405204461</v>
      </c>
      <c r="S77" s="6">
        <v>8.3333333333333304</v>
      </c>
      <c r="T77" s="5">
        <f t="shared" si="6"/>
        <v>34.087499999999999</v>
      </c>
      <c r="U77" s="5">
        <v>1439.9</v>
      </c>
      <c r="V77" s="5">
        <f t="shared" si="11"/>
        <v>34.087499999999999</v>
      </c>
      <c r="W77" s="5">
        <f t="shared" si="7"/>
        <v>1405.8125</v>
      </c>
      <c r="X77" s="8">
        <f t="shared" si="8"/>
        <v>41.241290795746245</v>
      </c>
      <c r="Y77" s="4">
        <v>1</v>
      </c>
      <c r="Z77" s="9">
        <f t="shared" si="9"/>
        <v>1439.9</v>
      </c>
      <c r="AA77" s="10">
        <f t="shared" si="10"/>
        <v>1.858736059479549E-3</v>
      </c>
    </row>
    <row r="78" spans="1:27" x14ac:dyDescent="0.55000000000000004">
      <c r="A78" s="3" t="s">
        <v>71</v>
      </c>
      <c r="B78" s="3" t="s">
        <v>72</v>
      </c>
      <c r="C78" s="3" t="s">
        <v>252</v>
      </c>
      <c r="D78" s="3" t="s">
        <v>253</v>
      </c>
      <c r="E78" s="4" t="s">
        <v>47</v>
      </c>
      <c r="F78" s="3" t="s">
        <v>104</v>
      </c>
      <c r="G78" s="3" t="s">
        <v>232</v>
      </c>
      <c r="H78" s="3" t="s">
        <v>34</v>
      </c>
      <c r="I78" s="3" t="s">
        <v>77</v>
      </c>
      <c r="J78" s="3" t="s">
        <v>36</v>
      </c>
      <c r="K78" s="3" t="s">
        <v>37</v>
      </c>
      <c r="L78" s="5">
        <v>6.25</v>
      </c>
      <c r="M78" s="4">
        <v>5</v>
      </c>
      <c r="N78" s="5">
        <v>12.112500000000001</v>
      </c>
      <c r="O78" s="5">
        <v>2.4224999999999999</v>
      </c>
      <c r="P78" s="4">
        <v>7</v>
      </c>
      <c r="Q78" s="6">
        <v>71.428571428571402</v>
      </c>
      <c r="R78" s="7">
        <v>1</v>
      </c>
      <c r="S78" s="6">
        <v>20</v>
      </c>
      <c r="T78" s="5">
        <f t="shared" si="6"/>
        <v>12.112500000000001</v>
      </c>
      <c r="U78" s="5">
        <v>494.7</v>
      </c>
      <c r="V78" s="5">
        <f t="shared" si="11"/>
        <v>12.112500000000001</v>
      </c>
      <c r="W78" s="5">
        <f t="shared" si="7"/>
        <v>482.58749999999998</v>
      </c>
      <c r="X78" s="8">
        <f t="shared" si="8"/>
        <v>39.84210526315789</v>
      </c>
      <c r="Y78" s="4">
        <v>1</v>
      </c>
      <c r="Z78" s="9">
        <f t="shared" si="9"/>
        <v>494.7</v>
      </c>
      <c r="AA78" s="10">
        <f t="shared" si="10"/>
        <v>0.14285714285714279</v>
      </c>
    </row>
    <row r="79" spans="1:27" x14ac:dyDescent="0.55000000000000004">
      <c r="A79" s="3" t="s">
        <v>52</v>
      </c>
      <c r="B79" s="3" t="s">
        <v>53</v>
      </c>
      <c r="C79" s="3" t="s">
        <v>254</v>
      </c>
      <c r="D79" s="3" t="s">
        <v>255</v>
      </c>
      <c r="E79" s="4" t="s">
        <v>47</v>
      </c>
      <c r="F79" s="3" t="s">
        <v>57</v>
      </c>
      <c r="G79" s="3" t="s">
        <v>256</v>
      </c>
      <c r="H79" s="3" t="s">
        <v>34</v>
      </c>
      <c r="I79" s="3" t="s">
        <v>35</v>
      </c>
      <c r="J79" s="3" t="s">
        <v>36</v>
      </c>
      <c r="K79" s="3" t="s">
        <v>61</v>
      </c>
      <c r="L79" s="5">
        <v>6.25</v>
      </c>
      <c r="M79" s="4">
        <v>16</v>
      </c>
      <c r="N79" s="5">
        <v>27.425000000000001</v>
      </c>
      <c r="O79" s="5">
        <v>1.7140625</v>
      </c>
      <c r="P79" s="4">
        <v>1602</v>
      </c>
      <c r="Q79" s="6">
        <v>0.99875156054931302</v>
      </c>
      <c r="R79" s="7">
        <v>1.2408239700374499</v>
      </c>
      <c r="S79" s="6">
        <v>6.25</v>
      </c>
      <c r="T79" s="5">
        <f t="shared" si="6"/>
        <v>27.425000000000001</v>
      </c>
      <c r="U79" s="5">
        <v>1098.2</v>
      </c>
      <c r="V79" s="5">
        <f t="shared" si="11"/>
        <v>27.425000000000001</v>
      </c>
      <c r="W79" s="5">
        <f t="shared" si="7"/>
        <v>1070.7750000000001</v>
      </c>
      <c r="X79" s="8">
        <f t="shared" si="8"/>
        <v>39.043755697356431</v>
      </c>
      <c r="Y79" s="4">
        <v>1</v>
      </c>
      <c r="Z79" s="9">
        <f t="shared" si="9"/>
        <v>1098.2</v>
      </c>
      <c r="AA79" s="10">
        <f t="shared" si="10"/>
        <v>6.2421972534332064E-4</v>
      </c>
    </row>
    <row r="80" spans="1:27" x14ac:dyDescent="0.55000000000000004">
      <c r="A80" s="3" t="s">
        <v>71</v>
      </c>
      <c r="B80" s="3" t="s">
        <v>72</v>
      </c>
      <c r="C80" s="3" t="s">
        <v>257</v>
      </c>
      <c r="D80" s="3" t="s">
        <v>258</v>
      </c>
      <c r="E80" s="4" t="s">
        <v>47</v>
      </c>
      <c r="F80" s="3" t="s">
        <v>104</v>
      </c>
      <c r="G80" s="3" t="s">
        <v>105</v>
      </c>
      <c r="H80" s="3" t="s">
        <v>34</v>
      </c>
      <c r="I80" s="3" t="s">
        <v>175</v>
      </c>
      <c r="J80" s="3" t="s">
        <v>36</v>
      </c>
      <c r="K80" s="3" t="s">
        <v>37</v>
      </c>
      <c r="L80" s="5">
        <v>6.25</v>
      </c>
      <c r="M80" s="4">
        <v>119</v>
      </c>
      <c r="N80" s="5">
        <v>286.29999965000002</v>
      </c>
      <c r="O80" s="5">
        <v>2.4058823500000002</v>
      </c>
      <c r="P80" s="4">
        <v>4403</v>
      </c>
      <c r="Q80" s="6">
        <v>2.7027027027027</v>
      </c>
      <c r="R80" s="7">
        <v>1.6807744719509401</v>
      </c>
      <c r="S80" s="6">
        <v>7.5630252100840298</v>
      </c>
      <c r="T80" s="5">
        <f t="shared" si="6"/>
        <v>31.811111072222225</v>
      </c>
      <c r="U80" s="5">
        <v>11301.6</v>
      </c>
      <c r="V80" s="5">
        <f t="shared" si="11"/>
        <v>286.29999965000002</v>
      </c>
      <c r="W80" s="5">
        <f t="shared" si="7"/>
        <v>11015.30000035</v>
      </c>
      <c r="X80" s="8">
        <f t="shared" si="8"/>
        <v>38.474676960587274</v>
      </c>
      <c r="Y80" s="4">
        <v>9</v>
      </c>
      <c r="Z80" s="9">
        <f t="shared" si="9"/>
        <v>1255.7333333333333</v>
      </c>
      <c r="AA80" s="10">
        <f t="shared" si="10"/>
        <v>2.0440608675902764E-3</v>
      </c>
    </row>
    <row r="81" spans="1:27" x14ac:dyDescent="0.55000000000000004">
      <c r="A81" s="3" t="s">
        <v>71</v>
      </c>
      <c r="B81" s="3" t="s">
        <v>72</v>
      </c>
      <c r="C81" s="3" t="s">
        <v>259</v>
      </c>
      <c r="D81" s="3" t="s">
        <v>260</v>
      </c>
      <c r="E81" s="4" t="s">
        <v>47</v>
      </c>
      <c r="F81" s="3" t="s">
        <v>104</v>
      </c>
      <c r="G81" s="3" t="s">
        <v>105</v>
      </c>
      <c r="H81" s="3" t="s">
        <v>34</v>
      </c>
      <c r="I81" s="3" t="s">
        <v>77</v>
      </c>
      <c r="J81" s="3" t="s">
        <v>36</v>
      </c>
      <c r="K81" s="3" t="s">
        <v>37</v>
      </c>
      <c r="L81" s="5">
        <v>6.25</v>
      </c>
      <c r="M81" s="4">
        <v>55</v>
      </c>
      <c r="N81" s="5">
        <v>41.399999437500007</v>
      </c>
      <c r="O81" s="5">
        <v>0.7527272625000001</v>
      </c>
      <c r="P81" s="4">
        <v>776</v>
      </c>
      <c r="Q81" s="6">
        <v>7.0876288659793802</v>
      </c>
      <c r="R81" s="7">
        <v>1.0417396907216501</v>
      </c>
      <c r="S81" s="6">
        <v>3.6363636363636398</v>
      </c>
      <c r="T81" s="5">
        <f t="shared" si="6"/>
        <v>20.699999718750004</v>
      </c>
      <c r="U81" s="5">
        <v>1616.7</v>
      </c>
      <c r="V81" s="5">
        <f t="shared" si="11"/>
        <v>41.399999437500007</v>
      </c>
      <c r="W81" s="5">
        <f t="shared" si="7"/>
        <v>1575.3000005625001</v>
      </c>
      <c r="X81" s="8">
        <f t="shared" si="8"/>
        <v>38.050725168261664</v>
      </c>
      <c r="Y81" s="4">
        <v>2</v>
      </c>
      <c r="Z81" s="9">
        <f t="shared" si="9"/>
        <v>808.35</v>
      </c>
      <c r="AA81" s="10">
        <f t="shared" si="10"/>
        <v>2.5773195876288681E-3</v>
      </c>
    </row>
    <row r="82" spans="1:27" x14ac:dyDescent="0.55000000000000004">
      <c r="A82" s="3" t="s">
        <v>71</v>
      </c>
      <c r="B82" s="3" t="s">
        <v>72</v>
      </c>
      <c r="C82" s="3" t="s">
        <v>261</v>
      </c>
      <c r="D82" s="3" t="s">
        <v>260</v>
      </c>
      <c r="E82" s="4" t="s">
        <v>47</v>
      </c>
      <c r="F82" s="3" t="s">
        <v>262</v>
      </c>
      <c r="G82" s="3" t="s">
        <v>263</v>
      </c>
      <c r="H82" s="3" t="s">
        <v>34</v>
      </c>
      <c r="I82" s="3" t="s">
        <v>77</v>
      </c>
      <c r="J82" s="3" t="s">
        <v>36</v>
      </c>
      <c r="K82" s="3" t="s">
        <v>61</v>
      </c>
      <c r="L82" s="5">
        <v>6.25</v>
      </c>
      <c r="M82" s="4">
        <v>9</v>
      </c>
      <c r="N82" s="5">
        <v>12.42499995</v>
      </c>
      <c r="O82" s="5">
        <v>1.38055555</v>
      </c>
      <c r="P82" s="4">
        <v>67</v>
      </c>
      <c r="Q82" s="6">
        <v>13.4328358208955</v>
      </c>
      <c r="R82" s="7">
        <v>1.1358208955223901</v>
      </c>
      <c r="S82" s="6">
        <v>11.1111111111111</v>
      </c>
      <c r="T82" s="5">
        <f t="shared" si="6"/>
        <v>12.42499995</v>
      </c>
      <c r="U82" s="5">
        <v>483.65</v>
      </c>
      <c r="V82" s="5">
        <f t="shared" si="11"/>
        <v>12.42499995</v>
      </c>
      <c r="W82" s="5">
        <f t="shared" si="7"/>
        <v>471.22500004999995</v>
      </c>
      <c r="X82" s="8">
        <f t="shared" si="8"/>
        <v>37.925553476561582</v>
      </c>
      <c r="Y82" s="4">
        <v>1</v>
      </c>
      <c r="Z82" s="9">
        <f t="shared" si="9"/>
        <v>483.65</v>
      </c>
      <c r="AA82" s="10">
        <f t="shared" si="10"/>
        <v>1.492537313432832E-2</v>
      </c>
    </row>
    <row r="83" spans="1:27" x14ac:dyDescent="0.55000000000000004">
      <c r="A83" s="3" t="s">
        <v>71</v>
      </c>
      <c r="B83" s="3" t="s">
        <v>72</v>
      </c>
      <c r="C83" s="3" t="s">
        <v>264</v>
      </c>
      <c r="D83" s="3" t="s">
        <v>241</v>
      </c>
      <c r="E83" s="4" t="s">
        <v>56</v>
      </c>
      <c r="F83" s="3" t="s">
        <v>96</v>
      </c>
      <c r="G83" s="3" t="s">
        <v>161</v>
      </c>
      <c r="H83" s="3" t="s">
        <v>34</v>
      </c>
      <c r="I83" s="3" t="s">
        <v>35</v>
      </c>
      <c r="J83" s="3" t="s">
        <v>36</v>
      </c>
      <c r="K83" s="3" t="s">
        <v>37</v>
      </c>
      <c r="L83" s="5">
        <v>27.5</v>
      </c>
      <c r="M83" s="4">
        <v>30418</v>
      </c>
      <c r="N83" s="5">
        <v>13336.812403850001</v>
      </c>
      <c r="O83" s="5">
        <v>0.438451325</v>
      </c>
      <c r="P83" s="4">
        <v>188409</v>
      </c>
      <c r="Q83" s="6">
        <v>16.144664002250401</v>
      </c>
      <c r="R83" s="7">
        <v>1.26550695561252</v>
      </c>
      <c r="S83" s="6">
        <v>1.44322440660135</v>
      </c>
      <c r="T83" s="5">
        <f t="shared" si="6"/>
        <v>30.379982696697041</v>
      </c>
      <c r="U83" s="5">
        <v>515791.9</v>
      </c>
      <c r="V83" s="5">
        <f t="shared" si="11"/>
        <v>13336.812403850001</v>
      </c>
      <c r="W83" s="5">
        <f t="shared" si="7"/>
        <v>502455.08759615</v>
      </c>
      <c r="X83" s="8">
        <f t="shared" si="8"/>
        <v>37.674301203419787</v>
      </c>
      <c r="Y83" s="4">
        <v>439</v>
      </c>
      <c r="Z83" s="9">
        <f t="shared" si="9"/>
        <v>1174.9246013667428</v>
      </c>
      <c r="AA83" s="10">
        <f t="shared" si="10"/>
        <v>2.330037312442601E-3</v>
      </c>
    </row>
    <row r="84" spans="1:27" x14ac:dyDescent="0.55000000000000004">
      <c r="A84" s="3" t="s">
        <v>71</v>
      </c>
      <c r="B84" s="3" t="s">
        <v>72</v>
      </c>
      <c r="C84" s="3" t="s">
        <v>265</v>
      </c>
      <c r="D84" s="3" t="s">
        <v>266</v>
      </c>
      <c r="E84" s="4" t="s">
        <v>47</v>
      </c>
      <c r="F84" s="3" t="s">
        <v>96</v>
      </c>
      <c r="G84" s="3" t="s">
        <v>161</v>
      </c>
      <c r="H84" s="3" t="s">
        <v>34</v>
      </c>
      <c r="I84" s="3" t="s">
        <v>162</v>
      </c>
      <c r="J84" s="3" t="s">
        <v>36</v>
      </c>
      <c r="K84" s="3" t="s">
        <v>37</v>
      </c>
      <c r="L84" s="5">
        <v>0.92500000000000004</v>
      </c>
      <c r="M84" s="4">
        <v>33</v>
      </c>
      <c r="N84" s="5">
        <v>29.262499612499997</v>
      </c>
      <c r="O84" s="5">
        <v>0.88674241249999997</v>
      </c>
      <c r="P84" s="4">
        <v>241</v>
      </c>
      <c r="Q84" s="6">
        <v>13.6929460580913</v>
      </c>
      <c r="R84" s="7">
        <v>1.1933609958506199</v>
      </c>
      <c r="S84" s="6">
        <v>3.0303030303030298</v>
      </c>
      <c r="T84" s="5">
        <f t="shared" si="6"/>
        <v>29.262499612499997</v>
      </c>
      <c r="U84" s="5">
        <v>1123.7</v>
      </c>
      <c r="V84" s="5">
        <f t="shared" si="11"/>
        <v>29.262499612499997</v>
      </c>
      <c r="W84" s="5">
        <f t="shared" si="7"/>
        <v>1094.4375003875</v>
      </c>
      <c r="X84" s="8">
        <f t="shared" si="8"/>
        <v>37.400683977112863</v>
      </c>
      <c r="Y84" s="4">
        <v>1</v>
      </c>
      <c r="Z84" s="9">
        <f t="shared" si="9"/>
        <v>1123.7</v>
      </c>
      <c r="AA84" s="10">
        <f t="shared" si="10"/>
        <v>4.1493775933609985E-3</v>
      </c>
    </row>
    <row r="85" spans="1:27" x14ac:dyDescent="0.55000000000000004">
      <c r="A85" s="3" t="s">
        <v>71</v>
      </c>
      <c r="B85" s="3" t="s">
        <v>72</v>
      </c>
      <c r="C85" s="3" t="s">
        <v>267</v>
      </c>
      <c r="D85" s="3" t="s">
        <v>268</v>
      </c>
      <c r="E85" s="4" t="s">
        <v>47</v>
      </c>
      <c r="F85" s="3" t="s">
        <v>96</v>
      </c>
      <c r="G85" s="3" t="s">
        <v>161</v>
      </c>
      <c r="H85" s="3" t="s">
        <v>34</v>
      </c>
      <c r="I85" s="3" t="s">
        <v>162</v>
      </c>
      <c r="J85" s="3" t="s">
        <v>36</v>
      </c>
      <c r="K85" s="3" t="s">
        <v>37</v>
      </c>
      <c r="L85" s="5">
        <v>0.28749999999999998</v>
      </c>
      <c r="M85" s="4">
        <v>95</v>
      </c>
      <c r="N85" s="5">
        <v>50.387498874999999</v>
      </c>
      <c r="O85" s="5">
        <v>0.53039472499999996</v>
      </c>
      <c r="P85" s="4">
        <v>712</v>
      </c>
      <c r="Q85" s="6">
        <v>13.342696629213499</v>
      </c>
      <c r="R85" s="7">
        <v>1.3119522471910099</v>
      </c>
      <c r="S85" s="6">
        <v>1.0526315789473699</v>
      </c>
      <c r="T85" s="5">
        <f t="shared" si="6"/>
        <v>50.387498874999999</v>
      </c>
      <c r="U85" s="5">
        <v>1887</v>
      </c>
      <c r="V85" s="5">
        <f t="shared" si="11"/>
        <v>50.387498874999999</v>
      </c>
      <c r="W85" s="5">
        <f t="shared" si="7"/>
        <v>1836.6125011250001</v>
      </c>
      <c r="X85" s="8">
        <f t="shared" si="8"/>
        <v>36.449765162609495</v>
      </c>
      <c r="Y85" s="4">
        <v>1</v>
      </c>
      <c r="Z85" s="9">
        <f t="shared" si="9"/>
        <v>1887</v>
      </c>
      <c r="AA85" s="10">
        <f t="shared" si="10"/>
        <v>1.4044943820224756E-3</v>
      </c>
    </row>
    <row r="86" spans="1:27" x14ac:dyDescent="0.55000000000000004">
      <c r="A86" s="3" t="s">
        <v>27</v>
      </c>
      <c r="B86" s="3" t="s">
        <v>28</v>
      </c>
      <c r="C86" s="3" t="s">
        <v>269</v>
      </c>
      <c r="D86" s="3" t="s">
        <v>270</v>
      </c>
      <c r="E86" s="4" t="s">
        <v>31</v>
      </c>
      <c r="F86" s="3" t="s">
        <v>221</v>
      </c>
      <c r="G86" s="3" t="s">
        <v>271</v>
      </c>
      <c r="H86" s="3" t="s">
        <v>34</v>
      </c>
      <c r="I86" s="3" t="s">
        <v>35</v>
      </c>
      <c r="J86" s="3" t="s">
        <v>36</v>
      </c>
      <c r="K86" s="3" t="s">
        <v>37</v>
      </c>
      <c r="L86" s="5">
        <v>6.25</v>
      </c>
      <c r="M86" s="4">
        <v>86</v>
      </c>
      <c r="N86" s="5">
        <v>118.88749972500001</v>
      </c>
      <c r="O86" s="5">
        <v>1.3824127875000001</v>
      </c>
      <c r="P86" s="4">
        <v>1215</v>
      </c>
      <c r="Q86" s="6">
        <v>7.0781893004115197</v>
      </c>
      <c r="R86" s="7">
        <v>1.3184444444444401</v>
      </c>
      <c r="S86" s="6">
        <v>1.16279069767442</v>
      </c>
      <c r="T86" s="5">
        <f t="shared" si="6"/>
        <v>118.88749972500001</v>
      </c>
      <c r="U86" s="5">
        <v>4403.8500000000004</v>
      </c>
      <c r="V86" s="5">
        <f t="shared" si="11"/>
        <v>118.88749972500001</v>
      </c>
      <c r="W86" s="5">
        <f t="shared" si="7"/>
        <v>4284.9625002749999</v>
      </c>
      <c r="X86" s="8">
        <f t="shared" si="8"/>
        <v>36.042161793179218</v>
      </c>
      <c r="Y86" s="4">
        <v>1</v>
      </c>
      <c r="Z86" s="9">
        <f t="shared" si="9"/>
        <v>4403.8500000000004</v>
      </c>
      <c r="AA86" s="10">
        <f t="shared" si="10"/>
        <v>8.2304526748971246E-4</v>
      </c>
    </row>
    <row r="87" spans="1:27" x14ac:dyDescent="0.55000000000000004">
      <c r="A87" s="3" t="s">
        <v>52</v>
      </c>
      <c r="B87" s="3" t="s">
        <v>53</v>
      </c>
      <c r="C87" s="3" t="s">
        <v>272</v>
      </c>
      <c r="D87" s="3" t="s">
        <v>59</v>
      </c>
      <c r="E87" s="4" t="s">
        <v>47</v>
      </c>
      <c r="F87" s="3" t="s">
        <v>57</v>
      </c>
      <c r="G87" s="3" t="s">
        <v>58</v>
      </c>
      <c r="H87" s="3" t="s">
        <v>59</v>
      </c>
      <c r="I87" s="3" t="s">
        <v>60</v>
      </c>
      <c r="J87" s="3" t="s">
        <v>36</v>
      </c>
      <c r="K87" s="3" t="s">
        <v>61</v>
      </c>
      <c r="L87" s="5">
        <v>2.5</v>
      </c>
      <c r="M87" s="4">
        <v>1383</v>
      </c>
      <c r="N87" s="5">
        <v>998.38749255000005</v>
      </c>
      <c r="O87" s="5">
        <v>0.72189985000000001</v>
      </c>
      <c r="P87" s="4">
        <v>23310</v>
      </c>
      <c r="Q87" s="6">
        <v>5.93307593307593</v>
      </c>
      <c r="R87" s="7">
        <v>1.6499570999571</v>
      </c>
      <c r="S87" s="6">
        <v>2.6753434562545202</v>
      </c>
      <c r="T87" s="5">
        <f t="shared" si="6"/>
        <v>26.983445744594597</v>
      </c>
      <c r="U87" s="5">
        <v>35357.449999999997</v>
      </c>
      <c r="V87" s="5">
        <f t="shared" si="11"/>
        <v>998.38749255000005</v>
      </c>
      <c r="W87" s="5">
        <f t="shared" si="7"/>
        <v>34359.062507449999</v>
      </c>
      <c r="X87" s="8">
        <f t="shared" si="8"/>
        <v>34.414556235768615</v>
      </c>
      <c r="Y87" s="4">
        <v>37</v>
      </c>
      <c r="Z87" s="9">
        <f t="shared" si="9"/>
        <v>955.60675675675668</v>
      </c>
      <c r="AA87" s="10">
        <f t="shared" si="10"/>
        <v>1.5873015873015869E-3</v>
      </c>
    </row>
    <row r="88" spans="1:27" x14ac:dyDescent="0.55000000000000004">
      <c r="A88" s="3" t="s">
        <v>27</v>
      </c>
      <c r="B88" s="3" t="s">
        <v>28</v>
      </c>
      <c r="C88" s="3" t="s">
        <v>273</v>
      </c>
      <c r="D88" s="3" t="s">
        <v>157</v>
      </c>
      <c r="E88" s="4" t="s">
        <v>31</v>
      </c>
      <c r="F88" s="3" t="s">
        <v>96</v>
      </c>
      <c r="G88" s="3" t="s">
        <v>88</v>
      </c>
      <c r="H88" s="3" t="s">
        <v>34</v>
      </c>
      <c r="I88" s="3" t="s">
        <v>35</v>
      </c>
      <c r="J88" s="3" t="s">
        <v>36</v>
      </c>
      <c r="K88" s="3" t="s">
        <v>37</v>
      </c>
      <c r="L88" s="5">
        <v>7.5</v>
      </c>
      <c r="M88" s="4">
        <v>4023</v>
      </c>
      <c r="N88" s="5">
        <v>3491.787490875</v>
      </c>
      <c r="O88" s="5">
        <v>0.86795612499999997</v>
      </c>
      <c r="P88" s="4">
        <v>24934</v>
      </c>
      <c r="Q88" s="6">
        <v>16.134595331675602</v>
      </c>
      <c r="R88" s="7">
        <v>1.27023582257159</v>
      </c>
      <c r="S88" s="6">
        <v>2.1128511061397002</v>
      </c>
      <c r="T88" s="5">
        <f t="shared" si="6"/>
        <v>41.07985283382353</v>
      </c>
      <c r="U88" s="5">
        <v>121372.35</v>
      </c>
      <c r="V88" s="5">
        <f t="shared" si="11"/>
        <v>3491.787490875</v>
      </c>
      <c r="W88" s="5">
        <f t="shared" si="7"/>
        <v>117880.56250912501</v>
      </c>
      <c r="X88" s="8">
        <f t="shared" si="8"/>
        <v>33.759374766413849</v>
      </c>
      <c r="Y88" s="4">
        <v>85</v>
      </c>
      <c r="Z88" s="9">
        <f t="shared" si="9"/>
        <v>1427.91</v>
      </c>
      <c r="AA88" s="10">
        <f t="shared" si="10"/>
        <v>3.4089997593647237E-3</v>
      </c>
    </row>
    <row r="89" spans="1:27" x14ac:dyDescent="0.55000000000000004">
      <c r="A89" s="3" t="s">
        <v>62</v>
      </c>
      <c r="B89" s="3" t="s">
        <v>63</v>
      </c>
      <c r="C89" s="3" t="s">
        <v>274</v>
      </c>
      <c r="D89" s="3" t="s">
        <v>180</v>
      </c>
      <c r="E89" s="4" t="s">
        <v>31</v>
      </c>
      <c r="F89" s="3" t="s">
        <v>36</v>
      </c>
      <c r="G89" s="3" t="s">
        <v>36</v>
      </c>
      <c r="H89" s="3" t="s">
        <v>181</v>
      </c>
      <c r="I89" s="3" t="s">
        <v>67</v>
      </c>
      <c r="J89" s="3" t="s">
        <v>36</v>
      </c>
      <c r="K89" s="3" t="s">
        <v>61</v>
      </c>
      <c r="L89" s="5">
        <v>7.5</v>
      </c>
      <c r="M89" s="4">
        <v>43</v>
      </c>
      <c r="N89" s="5">
        <v>36.762499550000001</v>
      </c>
      <c r="O89" s="5">
        <v>0.85494185</v>
      </c>
      <c r="P89" s="4">
        <v>825</v>
      </c>
      <c r="Q89" s="6">
        <v>5.2121212121212102</v>
      </c>
      <c r="R89" s="7">
        <v>1.7916363636363599</v>
      </c>
      <c r="S89" s="6">
        <v>2.32558139534884</v>
      </c>
      <c r="T89" s="5">
        <f t="shared" si="6"/>
        <v>36.762499550000001</v>
      </c>
      <c r="U89" s="5">
        <v>1274.1500000000001</v>
      </c>
      <c r="V89" s="5">
        <f t="shared" si="11"/>
        <v>36.762499550000001</v>
      </c>
      <c r="W89" s="5">
        <f t="shared" si="7"/>
        <v>1237.3875004500001</v>
      </c>
      <c r="X89" s="8">
        <f t="shared" si="8"/>
        <v>33.658959961823378</v>
      </c>
      <c r="Y89" s="4">
        <v>1</v>
      </c>
      <c r="Z89" s="9">
        <f t="shared" si="9"/>
        <v>1274.1500000000001</v>
      </c>
      <c r="AA89" s="10">
        <f t="shared" si="10"/>
        <v>1.2121212121212132E-3</v>
      </c>
    </row>
    <row r="90" spans="1:27" x14ac:dyDescent="0.55000000000000004">
      <c r="A90" s="3" t="s">
        <v>71</v>
      </c>
      <c r="B90" s="3" t="s">
        <v>72</v>
      </c>
      <c r="C90" s="3" t="s">
        <v>275</v>
      </c>
      <c r="D90" s="3" t="s">
        <v>276</v>
      </c>
      <c r="E90" s="4" t="s">
        <v>47</v>
      </c>
      <c r="F90" s="3" t="s">
        <v>221</v>
      </c>
      <c r="G90" s="3" t="s">
        <v>222</v>
      </c>
      <c r="H90" s="3" t="s">
        <v>34</v>
      </c>
      <c r="I90" s="3" t="s">
        <v>77</v>
      </c>
      <c r="J90" s="3" t="s">
        <v>36</v>
      </c>
      <c r="K90" s="3" t="s">
        <v>61</v>
      </c>
      <c r="L90" s="5">
        <v>6.25</v>
      </c>
      <c r="M90" s="4">
        <v>24</v>
      </c>
      <c r="N90" s="5">
        <v>44.512500000000003</v>
      </c>
      <c r="O90" s="5">
        <v>1.8546875</v>
      </c>
      <c r="P90" s="4">
        <v>194</v>
      </c>
      <c r="Q90" s="6">
        <v>12.3711340206186</v>
      </c>
      <c r="R90" s="7">
        <v>1.7108762886597899</v>
      </c>
      <c r="S90" s="6">
        <v>4.1666666666666696</v>
      </c>
      <c r="T90" s="5">
        <f t="shared" si="6"/>
        <v>44.512500000000003</v>
      </c>
      <c r="U90" s="5">
        <v>1530</v>
      </c>
      <c r="V90" s="5">
        <f t="shared" si="11"/>
        <v>44.512500000000003</v>
      </c>
      <c r="W90" s="5">
        <f t="shared" si="7"/>
        <v>1485.4875</v>
      </c>
      <c r="X90" s="8">
        <f t="shared" si="8"/>
        <v>33.372367312552647</v>
      </c>
      <c r="Y90" s="4">
        <v>1</v>
      </c>
      <c r="Z90" s="9">
        <f t="shared" si="9"/>
        <v>1530</v>
      </c>
      <c r="AA90" s="10">
        <f t="shared" si="10"/>
        <v>5.1546391752577535E-3</v>
      </c>
    </row>
    <row r="91" spans="1:27" x14ac:dyDescent="0.55000000000000004">
      <c r="A91" s="3" t="s">
        <v>62</v>
      </c>
      <c r="B91" s="3" t="s">
        <v>63</v>
      </c>
      <c r="C91" s="3" t="s">
        <v>277</v>
      </c>
      <c r="D91" s="3" t="s">
        <v>278</v>
      </c>
      <c r="E91" s="4" t="s">
        <v>31</v>
      </c>
      <c r="F91" s="3" t="s">
        <v>36</v>
      </c>
      <c r="G91" s="3" t="s">
        <v>36</v>
      </c>
      <c r="H91" s="3" t="s">
        <v>59</v>
      </c>
      <c r="I91" s="3" t="s">
        <v>67</v>
      </c>
      <c r="J91" s="3" t="s">
        <v>36</v>
      </c>
      <c r="K91" s="3" t="s">
        <v>42</v>
      </c>
      <c r="L91" s="5">
        <v>0.45</v>
      </c>
      <c r="M91" s="4">
        <v>302</v>
      </c>
      <c r="N91" s="5">
        <v>176.77499784999998</v>
      </c>
      <c r="O91" s="5">
        <v>0.58534767499999996</v>
      </c>
      <c r="P91" s="4">
        <v>22484</v>
      </c>
      <c r="Q91" s="6">
        <v>1.3431773705746299</v>
      </c>
      <c r="R91" s="7">
        <v>1.3111901796833301</v>
      </c>
      <c r="S91" s="6">
        <v>1.98675496688742</v>
      </c>
      <c r="T91" s="5">
        <f t="shared" si="6"/>
        <v>29.462499641666664</v>
      </c>
      <c r="U91" s="5">
        <v>5888.8</v>
      </c>
      <c r="V91" s="5">
        <f t="shared" si="11"/>
        <v>176.77499784999998</v>
      </c>
      <c r="W91" s="5">
        <f t="shared" si="7"/>
        <v>5712.0250021500005</v>
      </c>
      <c r="X91" s="8">
        <f t="shared" si="8"/>
        <v>32.312403177042391</v>
      </c>
      <c r="Y91" s="4">
        <v>6</v>
      </c>
      <c r="Z91" s="9">
        <f t="shared" si="9"/>
        <v>981.4666666666667</v>
      </c>
      <c r="AA91" s="10">
        <f t="shared" si="10"/>
        <v>2.6685643123999309E-4</v>
      </c>
    </row>
    <row r="92" spans="1:27" x14ac:dyDescent="0.55000000000000004">
      <c r="A92" s="3" t="s">
        <v>62</v>
      </c>
      <c r="B92" s="3" t="s">
        <v>63</v>
      </c>
      <c r="C92" s="3" t="s">
        <v>279</v>
      </c>
      <c r="D92" s="3" t="s">
        <v>246</v>
      </c>
      <c r="E92" s="4" t="s">
        <v>31</v>
      </c>
      <c r="F92" s="3" t="s">
        <v>36</v>
      </c>
      <c r="G92" s="3" t="s">
        <v>36</v>
      </c>
      <c r="H92" s="3" t="s">
        <v>59</v>
      </c>
      <c r="I92" s="3" t="s">
        <v>67</v>
      </c>
      <c r="J92" s="3" t="s">
        <v>36</v>
      </c>
      <c r="K92" s="3" t="s">
        <v>42</v>
      </c>
      <c r="L92" s="5">
        <v>7.5</v>
      </c>
      <c r="M92" s="4">
        <v>116</v>
      </c>
      <c r="N92" s="5">
        <v>41.949999300000002</v>
      </c>
      <c r="O92" s="5">
        <v>0.36163792500000003</v>
      </c>
      <c r="P92" s="4">
        <v>4815</v>
      </c>
      <c r="Q92" s="6">
        <v>2.4091381100726901</v>
      </c>
      <c r="R92" s="7">
        <v>1.98940809968847</v>
      </c>
      <c r="S92" s="6">
        <v>0.86206896551724099</v>
      </c>
      <c r="T92" s="5">
        <f t="shared" si="6"/>
        <v>41.949999300000002</v>
      </c>
      <c r="U92" s="5">
        <v>1394.85</v>
      </c>
      <c r="V92" s="5">
        <f t="shared" si="11"/>
        <v>41.949999300000002</v>
      </c>
      <c r="W92" s="5">
        <f t="shared" si="7"/>
        <v>1352.9000007</v>
      </c>
      <c r="X92" s="8">
        <f t="shared" si="8"/>
        <v>32.250298528610465</v>
      </c>
      <c r="Y92" s="4">
        <v>1</v>
      </c>
      <c r="Z92" s="9">
        <f t="shared" si="9"/>
        <v>1394.85</v>
      </c>
      <c r="AA92" s="10">
        <f t="shared" si="10"/>
        <v>2.0768431983385249E-4</v>
      </c>
    </row>
    <row r="93" spans="1:27" x14ac:dyDescent="0.55000000000000004">
      <c r="A93" s="3" t="s">
        <v>71</v>
      </c>
      <c r="B93" s="3" t="s">
        <v>72</v>
      </c>
      <c r="C93" s="3" t="s">
        <v>280</v>
      </c>
      <c r="D93" s="3" t="s">
        <v>281</v>
      </c>
      <c r="E93" s="4" t="s">
        <v>47</v>
      </c>
      <c r="F93" s="3" t="s">
        <v>75</v>
      </c>
      <c r="G93" s="3" t="s">
        <v>282</v>
      </c>
      <c r="H93" s="3" t="s">
        <v>34</v>
      </c>
      <c r="I93" s="3" t="s">
        <v>77</v>
      </c>
      <c r="J93" s="3" t="s">
        <v>36</v>
      </c>
      <c r="K93" s="3" t="s">
        <v>61</v>
      </c>
      <c r="L93" s="5">
        <v>6.25</v>
      </c>
      <c r="M93" s="4">
        <v>16</v>
      </c>
      <c r="N93" s="5">
        <v>25.75</v>
      </c>
      <c r="O93" s="5">
        <v>1.609375</v>
      </c>
      <c r="P93" s="4">
        <v>163</v>
      </c>
      <c r="Q93" s="6">
        <v>9.8159509202454007</v>
      </c>
      <c r="R93" s="7">
        <v>1.5705521472392601</v>
      </c>
      <c r="S93" s="6">
        <v>6.25</v>
      </c>
      <c r="T93" s="5">
        <f t="shared" si="6"/>
        <v>25.75</v>
      </c>
      <c r="U93" s="5">
        <v>850</v>
      </c>
      <c r="V93" s="5">
        <f t="shared" si="11"/>
        <v>25.75</v>
      </c>
      <c r="W93" s="5">
        <f t="shared" si="7"/>
        <v>824.25</v>
      </c>
      <c r="X93" s="8">
        <f t="shared" si="8"/>
        <v>32.009708737864081</v>
      </c>
      <c r="Y93" s="4">
        <v>1</v>
      </c>
      <c r="Z93" s="9">
        <f t="shared" si="9"/>
        <v>850</v>
      </c>
      <c r="AA93" s="10">
        <f t="shared" si="10"/>
        <v>6.1349693251533752E-3</v>
      </c>
    </row>
    <row r="94" spans="1:27" x14ac:dyDescent="0.55000000000000004">
      <c r="A94" s="3" t="s">
        <v>27</v>
      </c>
      <c r="B94" s="3" t="s">
        <v>28</v>
      </c>
      <c r="C94" s="3" t="s">
        <v>283</v>
      </c>
      <c r="D94" s="3" t="s">
        <v>284</v>
      </c>
      <c r="E94" s="4" t="s">
        <v>31</v>
      </c>
      <c r="F94" s="3" t="s">
        <v>104</v>
      </c>
      <c r="G94" s="3" t="s">
        <v>285</v>
      </c>
      <c r="H94" s="3" t="s">
        <v>34</v>
      </c>
      <c r="I94" s="3" t="s">
        <v>35</v>
      </c>
      <c r="J94" s="3" t="s">
        <v>36</v>
      </c>
      <c r="K94" s="3" t="s">
        <v>42</v>
      </c>
      <c r="L94" s="5">
        <v>6.25</v>
      </c>
      <c r="M94" s="4">
        <v>10</v>
      </c>
      <c r="N94" s="5">
        <v>25.787500000000001</v>
      </c>
      <c r="O94" s="5">
        <v>2.5787499999999999</v>
      </c>
      <c r="P94" s="4">
        <v>830</v>
      </c>
      <c r="Q94" s="6">
        <v>1.2048192771084301</v>
      </c>
      <c r="R94" s="7">
        <v>3.4382168674698801</v>
      </c>
      <c r="S94" s="6">
        <v>10</v>
      </c>
      <c r="T94" s="5">
        <f t="shared" si="6"/>
        <v>25.787500000000001</v>
      </c>
      <c r="U94" s="5">
        <v>816</v>
      </c>
      <c r="V94" s="5">
        <f t="shared" si="11"/>
        <v>25.787500000000001</v>
      </c>
      <c r="W94" s="5">
        <f t="shared" si="7"/>
        <v>790.21249999999998</v>
      </c>
      <c r="X94" s="8">
        <f t="shared" si="8"/>
        <v>30.643238002908383</v>
      </c>
      <c r="Y94" s="4">
        <v>1</v>
      </c>
      <c r="Z94" s="9">
        <f t="shared" si="9"/>
        <v>816</v>
      </c>
      <c r="AA94" s="10">
        <f t="shared" si="10"/>
        <v>1.2048192771084299E-3</v>
      </c>
    </row>
    <row r="95" spans="1:27" x14ac:dyDescent="0.55000000000000004">
      <c r="A95" s="3" t="s">
        <v>27</v>
      </c>
      <c r="B95" s="3" t="s">
        <v>28</v>
      </c>
      <c r="C95" s="3" t="s">
        <v>286</v>
      </c>
      <c r="D95" s="3" t="s">
        <v>59</v>
      </c>
      <c r="E95" s="4" t="s">
        <v>31</v>
      </c>
      <c r="F95" s="3" t="s">
        <v>96</v>
      </c>
      <c r="G95" s="3" t="s">
        <v>88</v>
      </c>
      <c r="H95" s="3" t="s">
        <v>34</v>
      </c>
      <c r="I95" s="3" t="s">
        <v>35</v>
      </c>
      <c r="J95" s="3" t="s">
        <v>36</v>
      </c>
      <c r="K95" s="3" t="s">
        <v>37</v>
      </c>
      <c r="L95" s="5">
        <v>7.5</v>
      </c>
      <c r="M95" s="4">
        <v>23893</v>
      </c>
      <c r="N95" s="5">
        <v>17939.349726562501</v>
      </c>
      <c r="O95" s="5">
        <v>0.75082031250000003</v>
      </c>
      <c r="P95" s="4">
        <v>162070</v>
      </c>
      <c r="Q95" s="6">
        <v>14.7423952613068</v>
      </c>
      <c r="R95" s="7">
        <v>1.6010921823903299</v>
      </c>
      <c r="S95" s="6">
        <v>1.7620223496421501</v>
      </c>
      <c r="T95" s="5">
        <f t="shared" si="6"/>
        <v>42.611282010837293</v>
      </c>
      <c r="U95" s="5">
        <v>567463.4</v>
      </c>
      <c r="V95" s="5">
        <f t="shared" si="11"/>
        <v>17939.349726562501</v>
      </c>
      <c r="W95" s="5">
        <f t="shared" si="7"/>
        <v>549524.05027343752</v>
      </c>
      <c r="X95" s="8">
        <f t="shared" si="8"/>
        <v>30.632328297818191</v>
      </c>
      <c r="Y95" s="4">
        <v>421</v>
      </c>
      <c r="Z95" s="9">
        <f t="shared" si="9"/>
        <v>1347.8940617577198</v>
      </c>
      <c r="AA95" s="10">
        <f t="shared" si="10"/>
        <v>2.597642993768111E-3</v>
      </c>
    </row>
    <row r="96" spans="1:27" x14ac:dyDescent="0.55000000000000004">
      <c r="A96" s="3" t="s">
        <v>209</v>
      </c>
      <c r="B96" s="3" t="s">
        <v>210</v>
      </c>
      <c r="C96" s="3" t="s">
        <v>287</v>
      </c>
      <c r="D96" s="3" t="s">
        <v>183</v>
      </c>
      <c r="E96" s="4" t="s">
        <v>47</v>
      </c>
      <c r="F96" s="3" t="s">
        <v>48</v>
      </c>
      <c r="G96" s="3" t="s">
        <v>88</v>
      </c>
      <c r="H96" s="3" t="s">
        <v>34</v>
      </c>
      <c r="I96" s="3" t="s">
        <v>35</v>
      </c>
      <c r="J96" s="3" t="s">
        <v>36</v>
      </c>
      <c r="K96" s="3" t="s">
        <v>37</v>
      </c>
      <c r="L96" s="5">
        <v>0</v>
      </c>
      <c r="M96" s="4">
        <v>1498</v>
      </c>
      <c r="N96" s="5">
        <v>951.31248362500003</v>
      </c>
      <c r="O96" s="5">
        <v>0.63505506249999999</v>
      </c>
      <c r="P96" s="4">
        <v>5490</v>
      </c>
      <c r="Q96" s="6">
        <v>27.285974499089299</v>
      </c>
      <c r="R96" s="7">
        <v>1.1497504553734099</v>
      </c>
      <c r="S96" s="6">
        <v>1.60213618157543</v>
      </c>
      <c r="T96" s="5">
        <f t="shared" si="6"/>
        <v>39.638020151041665</v>
      </c>
      <c r="U96" s="5">
        <v>30053.45</v>
      </c>
      <c r="V96" s="5">
        <f t="shared" si="11"/>
        <v>951.31248362500003</v>
      </c>
      <c r="W96" s="5">
        <f t="shared" si="7"/>
        <v>29102.137516375002</v>
      </c>
      <c r="X96" s="8">
        <f t="shared" si="8"/>
        <v>30.591564829971091</v>
      </c>
      <c r="Y96" s="4">
        <v>24</v>
      </c>
      <c r="Z96" s="9">
        <f t="shared" si="9"/>
        <v>1252.2270833333334</v>
      </c>
      <c r="AA96" s="10">
        <f t="shared" si="10"/>
        <v>4.3715846994535493E-3</v>
      </c>
    </row>
    <row r="97" spans="1:27" x14ac:dyDescent="0.55000000000000004">
      <c r="A97" s="3" t="s">
        <v>62</v>
      </c>
      <c r="B97" s="3" t="s">
        <v>63</v>
      </c>
      <c r="C97" s="3" t="s">
        <v>288</v>
      </c>
      <c r="D97" s="3" t="s">
        <v>95</v>
      </c>
      <c r="E97" s="4" t="s">
        <v>31</v>
      </c>
      <c r="F97" s="3" t="s">
        <v>36</v>
      </c>
      <c r="G97" s="3" t="s">
        <v>36</v>
      </c>
      <c r="H97" s="3" t="s">
        <v>59</v>
      </c>
      <c r="I97" s="3" t="s">
        <v>67</v>
      </c>
      <c r="J97" s="3" t="s">
        <v>36</v>
      </c>
      <c r="K97" s="3" t="s">
        <v>42</v>
      </c>
      <c r="L97" s="5">
        <v>7.5</v>
      </c>
      <c r="M97" s="4">
        <v>87</v>
      </c>
      <c r="N97" s="5">
        <v>38.687499299999999</v>
      </c>
      <c r="O97" s="5">
        <v>0.44468389999999997</v>
      </c>
      <c r="P97" s="4">
        <v>2505</v>
      </c>
      <c r="Q97" s="6">
        <v>3.47305389221557</v>
      </c>
      <c r="R97" s="7">
        <v>1.18566866267465</v>
      </c>
      <c r="S97" s="6">
        <v>1.14942528735632</v>
      </c>
      <c r="T97" s="5">
        <f t="shared" si="6"/>
        <v>38.687499299999999</v>
      </c>
      <c r="U97" s="5">
        <v>1202.75</v>
      </c>
      <c r="V97" s="5">
        <f t="shared" si="11"/>
        <v>38.687499299999999</v>
      </c>
      <c r="W97" s="5">
        <f t="shared" si="7"/>
        <v>1164.0625007000001</v>
      </c>
      <c r="X97" s="8">
        <f t="shared" si="8"/>
        <v>30.088853551203815</v>
      </c>
      <c r="Y97" s="4">
        <v>1</v>
      </c>
      <c r="Z97" s="9">
        <f t="shared" si="9"/>
        <v>1202.75</v>
      </c>
      <c r="AA97" s="10">
        <f t="shared" si="10"/>
        <v>3.9920159680638666E-4</v>
      </c>
    </row>
    <row r="98" spans="1:27" x14ac:dyDescent="0.55000000000000004">
      <c r="A98" s="3" t="s">
        <v>27</v>
      </c>
      <c r="B98" s="3" t="s">
        <v>28</v>
      </c>
      <c r="C98" s="3" t="s">
        <v>289</v>
      </c>
      <c r="D98" s="3" t="s">
        <v>290</v>
      </c>
      <c r="E98" s="4" t="s">
        <v>66</v>
      </c>
      <c r="F98" s="3" t="s">
        <v>144</v>
      </c>
      <c r="G98" s="3" t="s">
        <v>49</v>
      </c>
      <c r="H98" s="3" t="s">
        <v>34</v>
      </c>
      <c r="I98" s="3" t="s">
        <v>35</v>
      </c>
      <c r="J98" s="3" t="s">
        <v>36</v>
      </c>
      <c r="K98" s="3" t="s">
        <v>37</v>
      </c>
      <c r="L98" s="5">
        <v>6.25</v>
      </c>
      <c r="M98" s="4">
        <v>107</v>
      </c>
      <c r="N98" s="5">
        <v>136.29999992500001</v>
      </c>
      <c r="O98" s="5">
        <v>1.2738317750000001</v>
      </c>
      <c r="P98" s="4">
        <v>3137</v>
      </c>
      <c r="Q98" s="6">
        <v>3.4109021357985299</v>
      </c>
      <c r="R98" s="7">
        <v>1</v>
      </c>
      <c r="S98" s="6">
        <v>0.934579439252336</v>
      </c>
      <c r="T98" s="5">
        <f t="shared" si="6"/>
        <v>136.29999992500001</v>
      </c>
      <c r="U98" s="5">
        <v>4148</v>
      </c>
      <c r="V98" s="5">
        <f t="shared" si="11"/>
        <v>136.29999992500001</v>
      </c>
      <c r="W98" s="5">
        <f t="shared" si="7"/>
        <v>4011.7000000749999</v>
      </c>
      <c r="X98" s="8">
        <f t="shared" si="8"/>
        <v>29.432868688792844</v>
      </c>
      <c r="Y98" s="4">
        <v>1</v>
      </c>
      <c r="Z98" s="9">
        <f t="shared" si="9"/>
        <v>4148</v>
      </c>
      <c r="AA98" s="10">
        <f t="shared" si="10"/>
        <v>3.1877590054191847E-4</v>
      </c>
    </row>
    <row r="99" spans="1:27" x14ac:dyDescent="0.55000000000000004">
      <c r="A99" s="3" t="s">
        <v>78</v>
      </c>
      <c r="B99" s="3" t="s">
        <v>79</v>
      </c>
      <c r="C99" s="3" t="s">
        <v>291</v>
      </c>
      <c r="D99" s="3" t="s">
        <v>292</v>
      </c>
      <c r="E99" s="4" t="s">
        <v>66</v>
      </c>
      <c r="F99" s="3" t="s">
        <v>36</v>
      </c>
      <c r="G99" s="3" t="s">
        <v>36</v>
      </c>
      <c r="H99" s="3" t="s">
        <v>59</v>
      </c>
      <c r="I99" s="3" t="s">
        <v>82</v>
      </c>
      <c r="J99" s="3" t="s">
        <v>36</v>
      </c>
      <c r="K99" s="3" t="s">
        <v>61</v>
      </c>
      <c r="L99" s="5">
        <v>7.5</v>
      </c>
      <c r="M99" s="4">
        <v>2235</v>
      </c>
      <c r="N99" s="5">
        <v>1441.3249873124998</v>
      </c>
      <c r="O99" s="5">
        <v>0.64488813749999996</v>
      </c>
      <c r="P99" s="4">
        <v>38432</v>
      </c>
      <c r="Q99" s="6">
        <v>5.8154662781015798</v>
      </c>
      <c r="R99" s="7">
        <v>1.37399302664446</v>
      </c>
      <c r="S99" s="6">
        <v>1.7002237136465299</v>
      </c>
      <c r="T99" s="5">
        <f t="shared" si="6"/>
        <v>37.929604929276309</v>
      </c>
      <c r="U99" s="5">
        <v>43020.2</v>
      </c>
      <c r="V99" s="5">
        <f t="shared" si="11"/>
        <v>1441.3249873124998</v>
      </c>
      <c r="W99" s="5">
        <f t="shared" si="7"/>
        <v>41578.875012687495</v>
      </c>
      <c r="X99" s="8">
        <f t="shared" si="8"/>
        <v>28.847675145225661</v>
      </c>
      <c r="Y99" s="4">
        <v>38</v>
      </c>
      <c r="Z99" s="9">
        <f t="shared" si="9"/>
        <v>1132.1105263157895</v>
      </c>
      <c r="AA99" s="10">
        <f t="shared" si="10"/>
        <v>9.8875936719400315E-4</v>
      </c>
    </row>
    <row r="100" spans="1:27" x14ac:dyDescent="0.55000000000000004">
      <c r="A100" s="3" t="s">
        <v>71</v>
      </c>
      <c r="B100" s="3" t="s">
        <v>72</v>
      </c>
      <c r="C100" s="3" t="s">
        <v>293</v>
      </c>
      <c r="D100" s="3" t="s">
        <v>146</v>
      </c>
      <c r="E100" s="4" t="s">
        <v>47</v>
      </c>
      <c r="F100" s="3" t="s">
        <v>96</v>
      </c>
      <c r="G100" s="3" t="s">
        <v>161</v>
      </c>
      <c r="H100" s="3" t="s">
        <v>34</v>
      </c>
      <c r="I100" s="3" t="s">
        <v>162</v>
      </c>
      <c r="J100" s="3" t="s">
        <v>36</v>
      </c>
      <c r="K100" s="3" t="s">
        <v>37</v>
      </c>
      <c r="L100" s="5">
        <v>18.75</v>
      </c>
      <c r="M100" s="4">
        <v>2454</v>
      </c>
      <c r="N100" s="5">
        <v>1050.787493175</v>
      </c>
      <c r="O100" s="5">
        <v>0.42819376249999996</v>
      </c>
      <c r="P100" s="4">
        <v>11128</v>
      </c>
      <c r="Q100" s="6">
        <v>22.0524802300503</v>
      </c>
      <c r="R100" s="7">
        <v>1.17787742631201</v>
      </c>
      <c r="S100" s="6">
        <v>1.1409942950285299</v>
      </c>
      <c r="T100" s="5">
        <f t="shared" si="6"/>
        <v>37.528124756250001</v>
      </c>
      <c r="U100" s="5">
        <v>31200.1</v>
      </c>
      <c r="V100" s="5">
        <f t="shared" si="11"/>
        <v>1050.787493175</v>
      </c>
      <c r="W100" s="5">
        <f t="shared" si="7"/>
        <v>30149.312506824997</v>
      </c>
      <c r="X100" s="8">
        <f t="shared" si="8"/>
        <v>28.692112061333678</v>
      </c>
      <c r="Y100" s="4">
        <v>28</v>
      </c>
      <c r="Z100" s="9">
        <f t="shared" si="9"/>
        <v>1114.2892857142856</v>
      </c>
      <c r="AA100" s="10">
        <f t="shared" si="10"/>
        <v>2.5161754133716835E-3</v>
      </c>
    </row>
    <row r="101" spans="1:27" x14ac:dyDescent="0.55000000000000004">
      <c r="A101" s="3" t="s">
        <v>78</v>
      </c>
      <c r="B101" s="3" t="s">
        <v>79</v>
      </c>
      <c r="C101" s="3" t="s">
        <v>294</v>
      </c>
      <c r="D101" s="3" t="s">
        <v>295</v>
      </c>
      <c r="E101" s="4" t="s">
        <v>66</v>
      </c>
      <c r="F101" s="3" t="s">
        <v>36</v>
      </c>
      <c r="G101" s="3" t="s">
        <v>36</v>
      </c>
      <c r="H101" s="3" t="s">
        <v>85</v>
      </c>
      <c r="I101" s="3" t="s">
        <v>50</v>
      </c>
      <c r="J101" s="3" t="s">
        <v>36</v>
      </c>
      <c r="K101" s="3" t="s">
        <v>42</v>
      </c>
      <c r="L101" s="5">
        <v>0.7</v>
      </c>
      <c r="M101" s="4">
        <v>19</v>
      </c>
      <c r="N101" s="5">
        <v>19.537499787500003</v>
      </c>
      <c r="O101" s="5">
        <v>1.0282894625000001</v>
      </c>
      <c r="P101" s="4">
        <v>200</v>
      </c>
      <c r="Q101" s="6">
        <v>9.5</v>
      </c>
      <c r="R101" s="7">
        <v>2.1709999999999998</v>
      </c>
      <c r="S101" s="6">
        <v>5.2631578947368398</v>
      </c>
      <c r="T101" s="5">
        <f t="shared" si="6"/>
        <v>19.537499787500003</v>
      </c>
      <c r="U101" s="5">
        <v>569.5</v>
      </c>
      <c r="V101" s="5">
        <f t="shared" si="11"/>
        <v>19.537499787500003</v>
      </c>
      <c r="W101" s="5">
        <f t="shared" si="7"/>
        <v>549.9625002125</v>
      </c>
      <c r="X101" s="8">
        <f t="shared" si="8"/>
        <v>28.149072613905457</v>
      </c>
      <c r="Y101" s="4">
        <v>1</v>
      </c>
      <c r="Z101" s="9">
        <f t="shared" si="9"/>
        <v>569.5</v>
      </c>
      <c r="AA101" s="10">
        <f t="shared" si="10"/>
        <v>4.9999999999999975E-3</v>
      </c>
    </row>
    <row r="102" spans="1:27" x14ac:dyDescent="0.55000000000000004">
      <c r="A102" s="3" t="s">
        <v>71</v>
      </c>
      <c r="B102" s="3" t="s">
        <v>72</v>
      </c>
      <c r="C102" s="3" t="s">
        <v>296</v>
      </c>
      <c r="D102" s="3" t="s">
        <v>297</v>
      </c>
      <c r="E102" s="4" t="s">
        <v>47</v>
      </c>
      <c r="F102" s="3" t="s">
        <v>173</v>
      </c>
      <c r="G102" s="3" t="s">
        <v>206</v>
      </c>
      <c r="H102" s="3" t="s">
        <v>34</v>
      </c>
      <c r="I102" s="3" t="s">
        <v>175</v>
      </c>
      <c r="J102" s="3" t="s">
        <v>36</v>
      </c>
      <c r="K102" s="3" t="s">
        <v>42</v>
      </c>
      <c r="L102" s="5">
        <v>6.25</v>
      </c>
      <c r="M102" s="4">
        <v>37</v>
      </c>
      <c r="N102" s="5">
        <v>53.499999687499994</v>
      </c>
      <c r="O102" s="5">
        <v>1.4459459374999999</v>
      </c>
      <c r="P102" s="4">
        <v>1595</v>
      </c>
      <c r="Q102" s="6">
        <v>2.3197492163009401</v>
      </c>
      <c r="R102" s="7">
        <v>1.6186833855799401</v>
      </c>
      <c r="S102" s="6">
        <v>2.7027027027027</v>
      </c>
      <c r="T102" s="5">
        <f t="shared" si="6"/>
        <v>53.499999687499994</v>
      </c>
      <c r="U102" s="5">
        <v>1552.95</v>
      </c>
      <c r="V102" s="5">
        <f t="shared" si="11"/>
        <v>53.499999687499994</v>
      </c>
      <c r="W102" s="5">
        <f t="shared" si="7"/>
        <v>1499.4500003125002</v>
      </c>
      <c r="X102" s="8">
        <f t="shared" si="8"/>
        <v>28.027102973289161</v>
      </c>
      <c r="Y102" s="4">
        <v>1</v>
      </c>
      <c r="Z102" s="9">
        <f t="shared" si="9"/>
        <v>1552.95</v>
      </c>
      <c r="AA102" s="10">
        <f t="shared" si="10"/>
        <v>6.269592476489021E-4</v>
      </c>
    </row>
    <row r="103" spans="1:27" x14ac:dyDescent="0.55000000000000004">
      <c r="A103" s="3" t="s">
        <v>52</v>
      </c>
      <c r="B103" s="3" t="s">
        <v>53</v>
      </c>
      <c r="C103" s="3" t="s">
        <v>298</v>
      </c>
      <c r="D103" s="3" t="s">
        <v>292</v>
      </c>
      <c r="E103" s="4" t="s">
        <v>47</v>
      </c>
      <c r="F103" s="3" t="s">
        <v>57</v>
      </c>
      <c r="G103" s="3" t="s">
        <v>58</v>
      </c>
      <c r="H103" s="3" t="s">
        <v>59</v>
      </c>
      <c r="I103" s="3" t="s">
        <v>60</v>
      </c>
      <c r="J103" s="3" t="s">
        <v>36</v>
      </c>
      <c r="K103" s="3" t="s">
        <v>61</v>
      </c>
      <c r="L103" s="5">
        <v>1.25</v>
      </c>
      <c r="M103" s="4">
        <v>2478</v>
      </c>
      <c r="N103" s="5">
        <v>1238.349989625</v>
      </c>
      <c r="O103" s="5">
        <v>0.49973768750000003</v>
      </c>
      <c r="P103" s="4">
        <v>52074</v>
      </c>
      <c r="Q103" s="6">
        <v>4.7586127434036198</v>
      </c>
      <c r="R103" s="7">
        <v>1.5778469101663</v>
      </c>
      <c r="S103" s="6">
        <v>0.60532687651331696</v>
      </c>
      <c r="T103" s="5">
        <f t="shared" si="6"/>
        <v>82.556665975000001</v>
      </c>
      <c r="U103" s="5">
        <v>35628.6</v>
      </c>
      <c r="V103" s="5">
        <f t="shared" si="11"/>
        <v>1238.349989625</v>
      </c>
      <c r="W103" s="5">
        <f t="shared" si="7"/>
        <v>34390.250010374999</v>
      </c>
      <c r="X103" s="8">
        <f t="shared" si="8"/>
        <v>27.771026203011584</v>
      </c>
      <c r="Y103" s="4">
        <v>15</v>
      </c>
      <c r="Z103" s="9">
        <f t="shared" si="9"/>
        <v>2375.2399999999998</v>
      </c>
      <c r="AA103" s="10">
        <f t="shared" si="10"/>
        <v>2.8805161885009795E-4</v>
      </c>
    </row>
    <row r="104" spans="1:27" x14ac:dyDescent="0.55000000000000004">
      <c r="A104" s="3" t="s">
        <v>78</v>
      </c>
      <c r="B104" s="3" t="s">
        <v>79</v>
      </c>
      <c r="C104" s="3" t="s">
        <v>299</v>
      </c>
      <c r="D104" s="3" t="s">
        <v>214</v>
      </c>
      <c r="E104" s="4" t="s">
        <v>66</v>
      </c>
      <c r="F104" s="3" t="s">
        <v>36</v>
      </c>
      <c r="G104" s="3" t="s">
        <v>36</v>
      </c>
      <c r="H104" s="3" t="s">
        <v>59</v>
      </c>
      <c r="I104" s="3" t="s">
        <v>35</v>
      </c>
      <c r="J104" s="3" t="s">
        <v>36</v>
      </c>
      <c r="K104" s="3" t="s">
        <v>42</v>
      </c>
      <c r="L104" s="5">
        <v>7.5</v>
      </c>
      <c r="M104" s="4">
        <v>44</v>
      </c>
      <c r="N104" s="5">
        <v>21.437499600000002</v>
      </c>
      <c r="O104" s="5">
        <v>0.48721590000000004</v>
      </c>
      <c r="P104" s="4">
        <v>1023</v>
      </c>
      <c r="Q104" s="6">
        <v>4.3010752688171996</v>
      </c>
      <c r="R104" s="7">
        <v>1.8805474095796699</v>
      </c>
      <c r="S104" s="6">
        <v>2.2727272727272698</v>
      </c>
      <c r="T104" s="5">
        <f t="shared" si="6"/>
        <v>21.437499600000002</v>
      </c>
      <c r="U104" s="5">
        <v>616.25</v>
      </c>
      <c r="V104" s="5">
        <f t="shared" si="11"/>
        <v>21.437499600000002</v>
      </c>
      <c r="W104" s="5">
        <f t="shared" si="7"/>
        <v>594.81250039999998</v>
      </c>
      <c r="X104" s="8">
        <f t="shared" si="8"/>
        <v>27.74635622150635</v>
      </c>
      <c r="Y104" s="4">
        <v>1</v>
      </c>
      <c r="Z104" s="9">
        <f t="shared" si="9"/>
        <v>616.25</v>
      </c>
      <c r="AA104" s="10">
        <f t="shared" si="10"/>
        <v>9.7751710654936244E-4</v>
      </c>
    </row>
    <row r="105" spans="1:27" x14ac:dyDescent="0.55000000000000004">
      <c r="A105" s="3" t="s">
        <v>71</v>
      </c>
      <c r="B105" s="3" t="s">
        <v>72</v>
      </c>
      <c r="C105" s="3" t="s">
        <v>300</v>
      </c>
      <c r="D105" s="3" t="s">
        <v>301</v>
      </c>
      <c r="E105" s="4" t="s">
        <v>47</v>
      </c>
      <c r="F105" s="3" t="s">
        <v>262</v>
      </c>
      <c r="G105" s="3" t="s">
        <v>302</v>
      </c>
      <c r="H105" s="3" t="s">
        <v>34</v>
      </c>
      <c r="I105" s="3" t="s">
        <v>77</v>
      </c>
      <c r="J105" s="3" t="s">
        <v>36</v>
      </c>
      <c r="K105" s="3" t="s">
        <v>42</v>
      </c>
      <c r="L105" s="5">
        <v>6.25</v>
      </c>
      <c r="M105" s="4">
        <v>22</v>
      </c>
      <c r="N105" s="5">
        <v>59.599999799999999</v>
      </c>
      <c r="O105" s="5">
        <v>2.7090909000000001</v>
      </c>
      <c r="P105" s="4">
        <v>649</v>
      </c>
      <c r="Q105" s="6">
        <v>3.3898305084745801</v>
      </c>
      <c r="R105" s="7">
        <v>2.46265023112481</v>
      </c>
      <c r="S105" s="6">
        <v>4.5454545454545503</v>
      </c>
      <c r="T105" s="5">
        <f t="shared" si="6"/>
        <v>59.599999799999999</v>
      </c>
      <c r="U105" s="5">
        <v>1700</v>
      </c>
      <c r="V105" s="5">
        <f t="shared" si="11"/>
        <v>59.599999799999999</v>
      </c>
      <c r="W105" s="5">
        <f t="shared" si="7"/>
        <v>1640.4000002</v>
      </c>
      <c r="X105" s="8">
        <f t="shared" si="8"/>
        <v>27.523490028602318</v>
      </c>
      <c r="Y105" s="4">
        <v>1</v>
      </c>
      <c r="Z105" s="9">
        <f t="shared" si="9"/>
        <v>1700</v>
      </c>
      <c r="AA105" s="10">
        <f t="shared" si="10"/>
        <v>1.5408320493066291E-3</v>
      </c>
    </row>
    <row r="106" spans="1:27" x14ac:dyDescent="0.55000000000000004">
      <c r="A106" s="3" t="s">
        <v>209</v>
      </c>
      <c r="B106" s="3" t="s">
        <v>210</v>
      </c>
      <c r="C106" s="3" t="s">
        <v>303</v>
      </c>
      <c r="D106" s="3" t="s">
        <v>146</v>
      </c>
      <c r="E106" s="4" t="s">
        <v>47</v>
      </c>
      <c r="F106" s="3" t="s">
        <v>48</v>
      </c>
      <c r="G106" s="3" t="s">
        <v>161</v>
      </c>
      <c r="H106" s="3" t="s">
        <v>34</v>
      </c>
      <c r="I106" s="3" t="s">
        <v>35</v>
      </c>
      <c r="J106" s="3" t="s">
        <v>36</v>
      </c>
      <c r="K106" s="3" t="s">
        <v>37</v>
      </c>
      <c r="L106" s="5">
        <v>0</v>
      </c>
      <c r="M106" s="4">
        <v>312</v>
      </c>
      <c r="N106" s="5">
        <v>216.24999629999999</v>
      </c>
      <c r="O106" s="5">
        <v>0.69310896249999998</v>
      </c>
      <c r="P106" s="4">
        <v>1587</v>
      </c>
      <c r="Q106" s="6">
        <v>19.659735349716399</v>
      </c>
      <c r="R106" s="7">
        <v>1.62785759294266</v>
      </c>
      <c r="S106" s="6">
        <v>2.5641025641025599</v>
      </c>
      <c r="T106" s="5">
        <f t="shared" si="6"/>
        <v>27.031249537499999</v>
      </c>
      <c r="U106" s="5">
        <v>6131.05</v>
      </c>
      <c r="V106" s="5">
        <f t="shared" si="11"/>
        <v>216.24999629999999</v>
      </c>
      <c r="W106" s="5">
        <f t="shared" si="7"/>
        <v>5914.8000037000002</v>
      </c>
      <c r="X106" s="8">
        <f t="shared" si="8"/>
        <v>27.35167678567031</v>
      </c>
      <c r="Y106" s="4">
        <v>8</v>
      </c>
      <c r="Z106" s="9">
        <f t="shared" si="9"/>
        <v>766.38125000000002</v>
      </c>
      <c r="AA106" s="10">
        <f t="shared" si="10"/>
        <v>5.0409577819785552E-3</v>
      </c>
    </row>
    <row r="107" spans="1:27" x14ac:dyDescent="0.55000000000000004">
      <c r="A107" s="3" t="s">
        <v>62</v>
      </c>
      <c r="B107" s="3" t="s">
        <v>63</v>
      </c>
      <c r="C107" s="3" t="s">
        <v>304</v>
      </c>
      <c r="D107" s="3" t="s">
        <v>305</v>
      </c>
      <c r="E107" s="4" t="s">
        <v>31</v>
      </c>
      <c r="F107" s="3" t="s">
        <v>36</v>
      </c>
      <c r="G107" s="3" t="s">
        <v>36</v>
      </c>
      <c r="H107" s="3" t="s">
        <v>59</v>
      </c>
      <c r="I107" s="3" t="s">
        <v>67</v>
      </c>
      <c r="J107" s="3" t="s">
        <v>36</v>
      </c>
      <c r="K107" s="3" t="s">
        <v>42</v>
      </c>
      <c r="L107" s="5">
        <v>0.5</v>
      </c>
      <c r="M107" s="4">
        <v>111</v>
      </c>
      <c r="N107" s="5">
        <v>52.474998862500001</v>
      </c>
      <c r="O107" s="5">
        <v>0.47274773749999999</v>
      </c>
      <c r="P107" s="4">
        <v>14856</v>
      </c>
      <c r="Q107" s="6">
        <v>0.74717285945072698</v>
      </c>
      <c r="R107" s="7">
        <v>2.00041060850835</v>
      </c>
      <c r="S107" s="6">
        <v>1.8018018018018001</v>
      </c>
      <c r="T107" s="5">
        <f t="shared" si="6"/>
        <v>26.237499431250001</v>
      </c>
      <c r="U107" s="5">
        <v>1455.2</v>
      </c>
      <c r="V107" s="5">
        <f t="shared" si="11"/>
        <v>52.474998862500001</v>
      </c>
      <c r="W107" s="5">
        <f t="shared" si="7"/>
        <v>1402.7250011374999</v>
      </c>
      <c r="X107" s="8">
        <f t="shared" si="8"/>
        <v>26.731301220473654</v>
      </c>
      <c r="Y107" s="4">
        <v>2</v>
      </c>
      <c r="Z107" s="9">
        <f t="shared" si="9"/>
        <v>727.6</v>
      </c>
      <c r="AA107" s="10">
        <f t="shared" si="10"/>
        <v>1.3462574044157229E-4</v>
      </c>
    </row>
    <row r="108" spans="1:27" x14ac:dyDescent="0.55000000000000004">
      <c r="A108" s="3" t="s">
        <v>52</v>
      </c>
      <c r="B108" s="3" t="s">
        <v>53</v>
      </c>
      <c r="C108" s="3" t="s">
        <v>306</v>
      </c>
      <c r="D108" s="3" t="s">
        <v>59</v>
      </c>
      <c r="E108" s="4" t="s">
        <v>47</v>
      </c>
      <c r="F108" s="3" t="s">
        <v>48</v>
      </c>
      <c r="G108" s="3" t="s">
        <v>161</v>
      </c>
      <c r="H108" s="3" t="s">
        <v>34</v>
      </c>
      <c r="I108" s="3" t="s">
        <v>35</v>
      </c>
      <c r="J108" s="3" t="s">
        <v>36</v>
      </c>
      <c r="K108" s="3" t="s">
        <v>61</v>
      </c>
      <c r="L108" s="5">
        <v>5</v>
      </c>
      <c r="M108" s="4">
        <v>2908</v>
      </c>
      <c r="N108" s="5">
        <v>1884.28749075</v>
      </c>
      <c r="O108" s="5">
        <v>0.64796681249999999</v>
      </c>
      <c r="P108" s="4">
        <v>13075</v>
      </c>
      <c r="Q108" s="6">
        <v>22.240917782026798</v>
      </c>
      <c r="R108" s="7">
        <v>1.02456596558317</v>
      </c>
      <c r="S108" s="6">
        <v>1.5474552957359</v>
      </c>
      <c r="T108" s="5">
        <f t="shared" si="6"/>
        <v>41.873055350000001</v>
      </c>
      <c r="U108" s="5">
        <v>50472.15</v>
      </c>
      <c r="V108" s="5">
        <f t="shared" si="11"/>
        <v>1884.28749075</v>
      </c>
      <c r="W108" s="5">
        <f t="shared" si="7"/>
        <v>48587.862509250001</v>
      </c>
      <c r="X108" s="8">
        <f t="shared" si="8"/>
        <v>25.78580113054333</v>
      </c>
      <c r="Y108" s="4">
        <v>45</v>
      </c>
      <c r="Z108" s="9">
        <f t="shared" si="9"/>
        <v>1121.6033333333335</v>
      </c>
      <c r="AA108" s="10">
        <f t="shared" si="10"/>
        <v>3.4416826003824115E-3</v>
      </c>
    </row>
    <row r="109" spans="1:27" x14ac:dyDescent="0.55000000000000004">
      <c r="A109" s="3" t="s">
        <v>43</v>
      </c>
      <c r="B109" s="3" t="s">
        <v>44</v>
      </c>
      <c r="C109" s="3" t="s">
        <v>307</v>
      </c>
      <c r="D109" s="3" t="s">
        <v>183</v>
      </c>
      <c r="E109" s="4" t="s">
        <v>47</v>
      </c>
      <c r="F109" s="3" t="s">
        <v>48</v>
      </c>
      <c r="G109" s="3" t="s">
        <v>88</v>
      </c>
      <c r="H109" s="3" t="s">
        <v>34</v>
      </c>
      <c r="I109" s="3" t="s">
        <v>82</v>
      </c>
      <c r="J109" s="3" t="s">
        <v>36</v>
      </c>
      <c r="K109" s="3" t="s">
        <v>51</v>
      </c>
      <c r="L109" s="5">
        <v>0</v>
      </c>
      <c r="M109" s="4">
        <v>1514</v>
      </c>
      <c r="N109" s="5">
        <v>629.44998522499998</v>
      </c>
      <c r="O109" s="5">
        <v>0.41575296249999999</v>
      </c>
      <c r="P109" s="4">
        <v>4976</v>
      </c>
      <c r="Q109" s="6">
        <v>30.4260450160772</v>
      </c>
      <c r="R109" s="7">
        <v>1.01708199356913</v>
      </c>
      <c r="S109" s="6">
        <v>1.2549537648612901</v>
      </c>
      <c r="T109" s="5">
        <f t="shared" si="6"/>
        <v>33.128946590789475</v>
      </c>
      <c r="U109" s="5">
        <v>16670.2</v>
      </c>
      <c r="V109" s="5">
        <f t="shared" si="11"/>
        <v>629.44998522499998</v>
      </c>
      <c r="W109" s="5">
        <f t="shared" si="7"/>
        <v>16040.750014775002</v>
      </c>
      <c r="X109" s="8">
        <f t="shared" si="8"/>
        <v>25.483756281352772</v>
      </c>
      <c r="Y109" s="4">
        <v>19</v>
      </c>
      <c r="Z109" s="9">
        <f t="shared" si="9"/>
        <v>877.37894736842111</v>
      </c>
      <c r="AA109" s="10">
        <f t="shared" si="10"/>
        <v>3.8183279742765174E-3</v>
      </c>
    </row>
    <row r="110" spans="1:27" x14ac:dyDescent="0.55000000000000004">
      <c r="A110" s="3" t="s">
        <v>43</v>
      </c>
      <c r="B110" s="3" t="s">
        <v>44</v>
      </c>
      <c r="C110" s="3" t="s">
        <v>308</v>
      </c>
      <c r="D110" s="3" t="s">
        <v>276</v>
      </c>
      <c r="E110" s="4" t="s">
        <v>47</v>
      </c>
      <c r="F110" s="3" t="s">
        <v>48</v>
      </c>
      <c r="G110" s="3" t="s">
        <v>309</v>
      </c>
      <c r="H110" s="3" t="s">
        <v>34</v>
      </c>
      <c r="I110" s="3" t="s">
        <v>82</v>
      </c>
      <c r="J110" s="3" t="s">
        <v>36</v>
      </c>
      <c r="K110" s="3" t="s">
        <v>51</v>
      </c>
      <c r="L110" s="5">
        <v>0</v>
      </c>
      <c r="M110" s="4">
        <v>59</v>
      </c>
      <c r="N110" s="5">
        <v>128.3874994375</v>
      </c>
      <c r="O110" s="5">
        <v>2.1760593125000001</v>
      </c>
      <c r="P110" s="4">
        <v>1759</v>
      </c>
      <c r="Q110" s="6">
        <v>3.3541785105173401</v>
      </c>
      <c r="R110" s="7">
        <v>2.0432063672541201</v>
      </c>
      <c r="S110" s="6">
        <v>3.3898305084745801</v>
      </c>
      <c r="T110" s="5">
        <f t="shared" si="6"/>
        <v>64.193749718749999</v>
      </c>
      <c r="U110" s="5">
        <v>3311.6</v>
      </c>
      <c r="V110" s="5">
        <f t="shared" si="11"/>
        <v>128.3874994375</v>
      </c>
      <c r="W110" s="5">
        <f t="shared" si="7"/>
        <v>3183.2125005624998</v>
      </c>
      <c r="X110" s="8">
        <f t="shared" si="8"/>
        <v>24.793788449101399</v>
      </c>
      <c r="Y110" s="4">
        <v>2</v>
      </c>
      <c r="Z110" s="9">
        <f t="shared" si="9"/>
        <v>1655.8</v>
      </c>
      <c r="AA110" s="10">
        <f t="shared" si="10"/>
        <v>1.1370096645821504E-3</v>
      </c>
    </row>
    <row r="111" spans="1:27" x14ac:dyDescent="0.55000000000000004">
      <c r="A111" s="3" t="s">
        <v>27</v>
      </c>
      <c r="B111" s="3" t="s">
        <v>28</v>
      </c>
      <c r="C111" s="3" t="s">
        <v>310</v>
      </c>
      <c r="D111" s="3" t="s">
        <v>59</v>
      </c>
      <c r="E111" s="4" t="s">
        <v>31</v>
      </c>
      <c r="F111" s="3" t="s">
        <v>96</v>
      </c>
      <c r="G111" s="3" t="s">
        <v>161</v>
      </c>
      <c r="H111" s="3" t="s">
        <v>34</v>
      </c>
      <c r="I111" s="3" t="s">
        <v>35</v>
      </c>
      <c r="J111" s="3" t="s">
        <v>36</v>
      </c>
      <c r="K111" s="3" t="s">
        <v>37</v>
      </c>
      <c r="L111" s="5">
        <v>6.25</v>
      </c>
      <c r="M111" s="4">
        <v>4353</v>
      </c>
      <c r="N111" s="5">
        <v>3623.2124763750003</v>
      </c>
      <c r="O111" s="5">
        <v>0.83234837500000003</v>
      </c>
      <c r="P111" s="4">
        <v>23872</v>
      </c>
      <c r="Q111" s="6">
        <v>18.234752010723899</v>
      </c>
      <c r="R111" s="7">
        <v>1.4446368130026801</v>
      </c>
      <c r="S111" s="6">
        <v>1.58511371467953</v>
      </c>
      <c r="T111" s="5">
        <f t="shared" si="6"/>
        <v>52.510325744565222</v>
      </c>
      <c r="U111" s="5">
        <v>92751.15</v>
      </c>
      <c r="V111" s="5">
        <f t="shared" si="11"/>
        <v>3623.2124763750003</v>
      </c>
      <c r="W111" s="5">
        <f t="shared" si="7"/>
        <v>89127.937523624991</v>
      </c>
      <c r="X111" s="8">
        <f t="shared" si="8"/>
        <v>24.599147332589475</v>
      </c>
      <c r="Y111" s="4">
        <v>69</v>
      </c>
      <c r="Z111" s="9">
        <f t="shared" si="9"/>
        <v>1344.2195652173912</v>
      </c>
      <c r="AA111" s="10">
        <f t="shared" si="10"/>
        <v>2.8904155495978589E-3</v>
      </c>
    </row>
    <row r="112" spans="1:27" x14ac:dyDescent="0.55000000000000004">
      <c r="A112" s="3" t="s">
        <v>78</v>
      </c>
      <c r="B112" s="3" t="s">
        <v>79</v>
      </c>
      <c r="C112" s="3" t="s">
        <v>311</v>
      </c>
      <c r="D112" s="3" t="s">
        <v>312</v>
      </c>
      <c r="E112" s="4" t="s">
        <v>66</v>
      </c>
      <c r="F112" s="3" t="s">
        <v>36</v>
      </c>
      <c r="G112" s="3" t="s">
        <v>36</v>
      </c>
      <c r="H112" s="3" t="s">
        <v>141</v>
      </c>
      <c r="I112" s="3" t="s">
        <v>82</v>
      </c>
      <c r="J112" s="3" t="s">
        <v>36</v>
      </c>
      <c r="K112" s="3" t="s">
        <v>42</v>
      </c>
      <c r="L112" s="5">
        <v>11.25</v>
      </c>
      <c r="M112" s="4">
        <v>150</v>
      </c>
      <c r="N112" s="5">
        <v>96.724998749999997</v>
      </c>
      <c r="O112" s="5">
        <v>0.64483332500000001</v>
      </c>
      <c r="P112" s="4">
        <v>4028</v>
      </c>
      <c r="Q112" s="6">
        <v>3.72393247269116</v>
      </c>
      <c r="R112" s="7">
        <v>1.46827209533267</v>
      </c>
      <c r="S112" s="6">
        <v>0.66666666666666696</v>
      </c>
      <c r="T112" s="5">
        <f t="shared" si="6"/>
        <v>96.724998749999997</v>
      </c>
      <c r="U112" s="5">
        <v>2425.9</v>
      </c>
      <c r="V112" s="5">
        <f t="shared" si="11"/>
        <v>96.724998749999997</v>
      </c>
      <c r="W112" s="5">
        <f t="shared" si="7"/>
        <v>2329.1750012500002</v>
      </c>
      <c r="X112" s="8">
        <f t="shared" si="8"/>
        <v>24.080382851904666</v>
      </c>
      <c r="Y112" s="4">
        <v>1</v>
      </c>
      <c r="Z112" s="9">
        <f t="shared" si="9"/>
        <v>2425.9</v>
      </c>
      <c r="AA112" s="10">
        <f t="shared" si="10"/>
        <v>2.4826216484607745E-4</v>
      </c>
    </row>
    <row r="113" spans="1:27" x14ac:dyDescent="0.55000000000000004">
      <c r="A113" s="3" t="s">
        <v>78</v>
      </c>
      <c r="B113" s="3" t="s">
        <v>79</v>
      </c>
      <c r="C113" s="3" t="s">
        <v>313</v>
      </c>
      <c r="D113" s="3" t="s">
        <v>314</v>
      </c>
      <c r="E113" s="4" t="s">
        <v>66</v>
      </c>
      <c r="F113" s="3" t="s">
        <v>36</v>
      </c>
      <c r="G113" s="3" t="s">
        <v>36</v>
      </c>
      <c r="H113" s="3" t="s">
        <v>315</v>
      </c>
      <c r="I113" s="3" t="s">
        <v>82</v>
      </c>
      <c r="J113" s="3" t="s">
        <v>36</v>
      </c>
      <c r="K113" s="3" t="s">
        <v>42</v>
      </c>
      <c r="L113" s="5">
        <v>1.2625</v>
      </c>
      <c r="M113" s="4">
        <v>112</v>
      </c>
      <c r="N113" s="5">
        <v>82.037499600000004</v>
      </c>
      <c r="O113" s="5">
        <v>0.73247767500000005</v>
      </c>
      <c r="P113" s="4">
        <v>3236</v>
      </c>
      <c r="Q113" s="6">
        <v>3.4610630407911001</v>
      </c>
      <c r="R113" s="7">
        <v>3.2312731767614302</v>
      </c>
      <c r="S113" s="6">
        <v>2.6785714285714302</v>
      </c>
      <c r="T113" s="5">
        <f t="shared" si="6"/>
        <v>27.345833200000001</v>
      </c>
      <c r="U113" s="5">
        <v>2052.75</v>
      </c>
      <c r="V113" s="5">
        <f t="shared" si="11"/>
        <v>82.037499600000004</v>
      </c>
      <c r="W113" s="5">
        <f t="shared" si="7"/>
        <v>1970.7125004</v>
      </c>
      <c r="X113" s="8">
        <f t="shared" si="8"/>
        <v>24.022093676779978</v>
      </c>
      <c r="Y113" s="4">
        <v>3</v>
      </c>
      <c r="Z113" s="9">
        <f t="shared" si="9"/>
        <v>684.25</v>
      </c>
      <c r="AA113" s="10">
        <f t="shared" si="10"/>
        <v>9.2707045735475942E-4</v>
      </c>
    </row>
    <row r="114" spans="1:27" x14ac:dyDescent="0.55000000000000004">
      <c r="A114" s="3" t="s">
        <v>78</v>
      </c>
      <c r="B114" s="3" t="s">
        <v>79</v>
      </c>
      <c r="C114" s="3" t="s">
        <v>316</v>
      </c>
      <c r="D114" s="3" t="s">
        <v>317</v>
      </c>
      <c r="E114" s="4" t="s">
        <v>66</v>
      </c>
      <c r="F114" s="3" t="s">
        <v>36</v>
      </c>
      <c r="G114" s="3" t="s">
        <v>36</v>
      </c>
      <c r="H114" s="3" t="s">
        <v>59</v>
      </c>
      <c r="I114" s="3" t="s">
        <v>82</v>
      </c>
      <c r="J114" s="3" t="s">
        <v>36</v>
      </c>
      <c r="K114" s="3" t="s">
        <v>42</v>
      </c>
      <c r="L114" s="5">
        <v>0.33750000000000002</v>
      </c>
      <c r="M114" s="4">
        <v>98</v>
      </c>
      <c r="N114" s="5">
        <v>48.387500000000003</v>
      </c>
      <c r="O114" s="5">
        <v>0.49375000000000002</v>
      </c>
      <c r="P114" s="4">
        <v>7805</v>
      </c>
      <c r="Q114" s="6">
        <v>1.25560538116592</v>
      </c>
      <c r="R114" s="7">
        <v>1.4738244714926301</v>
      </c>
      <c r="S114" s="6">
        <v>2.0408163265306101</v>
      </c>
      <c r="T114" s="5">
        <f t="shared" si="6"/>
        <v>24.193750000000001</v>
      </c>
      <c r="U114" s="5">
        <v>1201.9000000000001</v>
      </c>
      <c r="V114" s="5">
        <f t="shared" si="11"/>
        <v>48.387500000000003</v>
      </c>
      <c r="W114" s="5">
        <f t="shared" si="7"/>
        <v>1153.5125</v>
      </c>
      <c r="X114" s="8">
        <f t="shared" si="8"/>
        <v>23.83905967450271</v>
      </c>
      <c r="Y114" s="4">
        <v>2</v>
      </c>
      <c r="Z114" s="9">
        <f t="shared" si="9"/>
        <v>600.95000000000005</v>
      </c>
      <c r="AA114" s="10">
        <f t="shared" si="10"/>
        <v>2.5624599615630994E-4</v>
      </c>
    </row>
    <row r="115" spans="1:27" x14ac:dyDescent="0.55000000000000004">
      <c r="A115" s="3" t="s">
        <v>62</v>
      </c>
      <c r="B115" s="3" t="s">
        <v>63</v>
      </c>
      <c r="C115" s="3" t="s">
        <v>318</v>
      </c>
      <c r="D115" s="3" t="s">
        <v>319</v>
      </c>
      <c r="E115" s="4" t="s">
        <v>31</v>
      </c>
      <c r="F115" s="3" t="s">
        <v>36</v>
      </c>
      <c r="G115" s="3" t="s">
        <v>36</v>
      </c>
      <c r="H115" s="3" t="s">
        <v>320</v>
      </c>
      <c r="I115" s="3" t="s">
        <v>35</v>
      </c>
      <c r="J115" s="3" t="s">
        <v>36</v>
      </c>
      <c r="K115" s="3" t="s">
        <v>42</v>
      </c>
      <c r="L115" s="5">
        <v>8.75</v>
      </c>
      <c r="M115" s="4">
        <v>60</v>
      </c>
      <c r="N115" s="5">
        <v>41.262499500000004</v>
      </c>
      <c r="O115" s="5">
        <v>0.68770832500000001</v>
      </c>
      <c r="P115" s="4">
        <v>2547</v>
      </c>
      <c r="Q115" s="6">
        <v>2.3557126030624298</v>
      </c>
      <c r="R115" s="7">
        <v>1.03297997644287</v>
      </c>
      <c r="S115" s="6">
        <v>1.6666666666666701</v>
      </c>
      <c r="T115" s="5">
        <f t="shared" si="6"/>
        <v>41.262499500000004</v>
      </c>
      <c r="U115" s="5">
        <v>1002.15</v>
      </c>
      <c r="V115" s="5">
        <f t="shared" si="11"/>
        <v>41.262499500000004</v>
      </c>
      <c r="W115" s="5">
        <f t="shared" si="7"/>
        <v>960.88750049999999</v>
      </c>
      <c r="X115" s="8">
        <f t="shared" si="8"/>
        <v>23.287185995603583</v>
      </c>
      <c r="Y115" s="4">
        <v>1</v>
      </c>
      <c r="Z115" s="9">
        <f t="shared" si="9"/>
        <v>1002.15</v>
      </c>
      <c r="AA115" s="10">
        <f t="shared" si="10"/>
        <v>3.9261876717707248E-4</v>
      </c>
    </row>
    <row r="116" spans="1:27" x14ac:dyDescent="0.55000000000000004">
      <c r="A116" s="3" t="s">
        <v>71</v>
      </c>
      <c r="B116" s="3" t="s">
        <v>72</v>
      </c>
      <c r="C116" s="3" t="s">
        <v>321</v>
      </c>
      <c r="D116" s="3" t="s">
        <v>322</v>
      </c>
      <c r="E116" s="4" t="s">
        <v>47</v>
      </c>
      <c r="F116" s="3" t="s">
        <v>104</v>
      </c>
      <c r="G116" s="3" t="s">
        <v>232</v>
      </c>
      <c r="H116" s="3" t="s">
        <v>34</v>
      </c>
      <c r="I116" s="3" t="s">
        <v>77</v>
      </c>
      <c r="J116" s="3" t="s">
        <v>36</v>
      </c>
      <c r="K116" s="3" t="s">
        <v>37</v>
      </c>
      <c r="L116" s="5">
        <v>6.25</v>
      </c>
      <c r="M116" s="4">
        <v>6</v>
      </c>
      <c r="N116" s="5">
        <v>16.112499974999999</v>
      </c>
      <c r="O116" s="5">
        <v>2.6854166624999998</v>
      </c>
      <c r="P116" s="4">
        <v>27</v>
      </c>
      <c r="Q116" s="6">
        <v>22.2222222222222</v>
      </c>
      <c r="R116" s="7">
        <v>1.62962962962963</v>
      </c>
      <c r="S116" s="6">
        <v>16.6666666666667</v>
      </c>
      <c r="T116" s="5">
        <f t="shared" si="6"/>
        <v>16.112499974999999</v>
      </c>
      <c r="U116" s="5">
        <v>391</v>
      </c>
      <c r="V116" s="5">
        <f t="shared" si="11"/>
        <v>16.112499974999999</v>
      </c>
      <c r="W116" s="5">
        <f t="shared" si="7"/>
        <v>374.88750002500001</v>
      </c>
      <c r="X116" s="8">
        <f t="shared" si="8"/>
        <v>23.266873583036269</v>
      </c>
      <c r="Y116" s="4">
        <v>1</v>
      </c>
      <c r="Z116" s="9">
        <f t="shared" si="9"/>
        <v>391</v>
      </c>
      <c r="AA116" s="10">
        <f t="shared" si="10"/>
        <v>3.703703703703707E-2</v>
      </c>
    </row>
    <row r="117" spans="1:27" x14ac:dyDescent="0.55000000000000004">
      <c r="A117" s="3" t="s">
        <v>71</v>
      </c>
      <c r="B117" s="3" t="s">
        <v>72</v>
      </c>
      <c r="C117" s="3" t="s">
        <v>323</v>
      </c>
      <c r="D117" s="3" t="s">
        <v>324</v>
      </c>
      <c r="E117" s="4" t="s">
        <v>47</v>
      </c>
      <c r="F117" s="3" t="s">
        <v>325</v>
      </c>
      <c r="G117" s="3" t="s">
        <v>326</v>
      </c>
      <c r="H117" s="3" t="s">
        <v>34</v>
      </c>
      <c r="I117" s="3" t="s">
        <v>50</v>
      </c>
      <c r="J117" s="3" t="s">
        <v>36</v>
      </c>
      <c r="K117" s="3" t="s">
        <v>37</v>
      </c>
      <c r="L117" s="5">
        <v>10</v>
      </c>
      <c r="M117" s="4">
        <v>59</v>
      </c>
      <c r="N117" s="5">
        <v>102.39999953749999</v>
      </c>
      <c r="O117" s="5">
        <v>1.7355932125</v>
      </c>
      <c r="P117" s="4">
        <v>234</v>
      </c>
      <c r="Q117" s="6">
        <v>25.213675213675199</v>
      </c>
      <c r="R117" s="7">
        <v>1.07615384615385</v>
      </c>
      <c r="S117" s="6">
        <v>5.0847457627118704</v>
      </c>
      <c r="T117" s="5">
        <f t="shared" si="6"/>
        <v>34.133333179166662</v>
      </c>
      <c r="U117" s="5">
        <v>2470.1</v>
      </c>
      <c r="V117" s="5">
        <f t="shared" si="11"/>
        <v>102.39999953749999</v>
      </c>
      <c r="W117" s="5">
        <f t="shared" si="7"/>
        <v>2367.7000004624997</v>
      </c>
      <c r="X117" s="8">
        <f t="shared" si="8"/>
        <v>23.122070421449781</v>
      </c>
      <c r="Y117" s="4">
        <v>3</v>
      </c>
      <c r="Z117" s="9">
        <f t="shared" si="9"/>
        <v>823.36666666666667</v>
      </c>
      <c r="AA117" s="10">
        <f t="shared" si="10"/>
        <v>1.2820512820512825E-2</v>
      </c>
    </row>
    <row r="118" spans="1:27" x14ac:dyDescent="0.55000000000000004">
      <c r="A118" s="3" t="s">
        <v>43</v>
      </c>
      <c r="B118" s="3" t="s">
        <v>44</v>
      </c>
      <c r="C118" s="3" t="s">
        <v>327</v>
      </c>
      <c r="D118" s="3" t="s">
        <v>146</v>
      </c>
      <c r="E118" s="4" t="s">
        <v>47</v>
      </c>
      <c r="F118" s="3" t="s">
        <v>48</v>
      </c>
      <c r="G118" s="3" t="s">
        <v>161</v>
      </c>
      <c r="H118" s="3" t="s">
        <v>34</v>
      </c>
      <c r="I118" s="3" t="s">
        <v>82</v>
      </c>
      <c r="J118" s="3" t="s">
        <v>36</v>
      </c>
      <c r="K118" s="3" t="s">
        <v>51</v>
      </c>
      <c r="L118" s="5">
        <v>0</v>
      </c>
      <c r="M118" s="4">
        <v>465</v>
      </c>
      <c r="N118" s="5">
        <v>292.68749587499997</v>
      </c>
      <c r="O118" s="5">
        <v>0.62943547499999997</v>
      </c>
      <c r="P118" s="4">
        <v>2153</v>
      </c>
      <c r="Q118" s="6">
        <v>21.597770552717101</v>
      </c>
      <c r="R118" s="7">
        <v>1.0559219693451001</v>
      </c>
      <c r="S118" s="6">
        <v>0.43010752688172005</v>
      </c>
      <c r="T118" s="5">
        <f t="shared" si="6"/>
        <v>146.34374793749998</v>
      </c>
      <c r="U118" s="5">
        <v>7043.95</v>
      </c>
      <c r="V118" s="5">
        <f t="shared" si="11"/>
        <v>292.68749587499997</v>
      </c>
      <c r="W118" s="5">
        <f t="shared" si="7"/>
        <v>6751.2625041249994</v>
      </c>
      <c r="X118" s="8">
        <f t="shared" si="8"/>
        <v>23.066453467517817</v>
      </c>
      <c r="Y118" s="4">
        <v>2</v>
      </c>
      <c r="Z118" s="9">
        <f t="shared" si="9"/>
        <v>3521.9749999999999</v>
      </c>
      <c r="AA118" s="10">
        <f t="shared" si="10"/>
        <v>9.289363678587993E-4</v>
      </c>
    </row>
    <row r="119" spans="1:27" x14ac:dyDescent="0.55000000000000004">
      <c r="A119" s="3" t="s">
        <v>62</v>
      </c>
      <c r="B119" s="3" t="s">
        <v>63</v>
      </c>
      <c r="C119" s="3" t="s">
        <v>328</v>
      </c>
      <c r="D119" s="3" t="s">
        <v>329</v>
      </c>
      <c r="E119" s="4" t="s">
        <v>31</v>
      </c>
      <c r="F119" s="3" t="s">
        <v>36</v>
      </c>
      <c r="G119" s="3" t="s">
        <v>36</v>
      </c>
      <c r="H119" s="3" t="s">
        <v>85</v>
      </c>
      <c r="I119" s="3" t="s">
        <v>67</v>
      </c>
      <c r="J119" s="3" t="s">
        <v>36</v>
      </c>
      <c r="K119" s="3" t="s">
        <v>91</v>
      </c>
      <c r="L119" s="5">
        <v>0.7</v>
      </c>
      <c r="M119" s="4">
        <v>37</v>
      </c>
      <c r="N119" s="5">
        <v>22.174999562500002</v>
      </c>
      <c r="O119" s="5">
        <v>0.59932431250000007</v>
      </c>
      <c r="P119" s="4">
        <v>765</v>
      </c>
      <c r="Q119" s="6">
        <v>4.8366013071895404</v>
      </c>
      <c r="R119" s="7">
        <v>2.0810457516339902</v>
      </c>
      <c r="S119" s="6">
        <v>2.7027027027027</v>
      </c>
      <c r="T119" s="5">
        <f t="shared" si="6"/>
        <v>22.174999562500002</v>
      </c>
      <c r="U119" s="5">
        <v>522.75</v>
      </c>
      <c r="V119" s="5">
        <f t="shared" si="11"/>
        <v>22.174999562500002</v>
      </c>
      <c r="W119" s="5">
        <f t="shared" si="7"/>
        <v>500.57500043750002</v>
      </c>
      <c r="X119" s="8">
        <f t="shared" si="8"/>
        <v>22.57384488448961</v>
      </c>
      <c r="Y119" s="4">
        <v>1</v>
      </c>
      <c r="Z119" s="9">
        <f t="shared" si="9"/>
        <v>522.75</v>
      </c>
      <c r="AA119" s="10">
        <f t="shared" si="10"/>
        <v>1.3071895424836583E-3</v>
      </c>
    </row>
    <row r="120" spans="1:27" x14ac:dyDescent="0.55000000000000004">
      <c r="A120" s="3" t="s">
        <v>62</v>
      </c>
      <c r="B120" s="3" t="s">
        <v>63</v>
      </c>
      <c r="C120" s="3" t="s">
        <v>330</v>
      </c>
      <c r="D120" s="3" t="s">
        <v>331</v>
      </c>
      <c r="E120" s="4" t="s">
        <v>31</v>
      </c>
      <c r="F120" s="3" t="s">
        <v>36</v>
      </c>
      <c r="G120" s="3" t="s">
        <v>36</v>
      </c>
      <c r="H120" s="3" t="s">
        <v>332</v>
      </c>
      <c r="I120" s="3" t="s">
        <v>35</v>
      </c>
      <c r="J120" s="3" t="s">
        <v>36</v>
      </c>
      <c r="K120" s="3" t="s">
        <v>42</v>
      </c>
      <c r="L120" s="5">
        <v>8.75</v>
      </c>
      <c r="M120" s="4">
        <v>231</v>
      </c>
      <c r="N120" s="5">
        <v>162.06249963750003</v>
      </c>
      <c r="O120" s="5">
        <v>0.70156926250000007</v>
      </c>
      <c r="P120" s="4">
        <v>11620</v>
      </c>
      <c r="Q120" s="6">
        <v>1.98795180722892</v>
      </c>
      <c r="R120" s="7">
        <v>1.16609294320138</v>
      </c>
      <c r="S120" s="6">
        <v>1.2987012987013</v>
      </c>
      <c r="T120" s="5">
        <f t="shared" si="6"/>
        <v>54.020833212500008</v>
      </c>
      <c r="U120" s="5">
        <v>3791.85</v>
      </c>
      <c r="V120" s="5">
        <f t="shared" si="11"/>
        <v>162.06249963750003</v>
      </c>
      <c r="W120" s="5">
        <f t="shared" si="7"/>
        <v>3629.7875003624999</v>
      </c>
      <c r="X120" s="8">
        <f t="shared" si="8"/>
        <v>22.39745473802747</v>
      </c>
      <c r="Y120" s="4">
        <v>3</v>
      </c>
      <c r="Z120" s="9">
        <f t="shared" si="9"/>
        <v>1263.95</v>
      </c>
      <c r="AA120" s="10">
        <f t="shared" si="10"/>
        <v>2.581755593803795E-4</v>
      </c>
    </row>
    <row r="121" spans="1:27" x14ac:dyDescent="0.55000000000000004">
      <c r="A121" s="3" t="s">
        <v>71</v>
      </c>
      <c r="B121" s="3" t="s">
        <v>72</v>
      </c>
      <c r="C121" s="3" t="s">
        <v>333</v>
      </c>
      <c r="D121" s="3" t="s">
        <v>334</v>
      </c>
      <c r="E121" s="4" t="s">
        <v>47</v>
      </c>
      <c r="F121" s="3" t="s">
        <v>96</v>
      </c>
      <c r="G121" s="3" t="s">
        <v>88</v>
      </c>
      <c r="H121" s="3" t="s">
        <v>34</v>
      </c>
      <c r="I121" s="3" t="s">
        <v>35</v>
      </c>
      <c r="J121" s="3" t="s">
        <v>36</v>
      </c>
      <c r="K121" s="3" t="s">
        <v>37</v>
      </c>
      <c r="L121" s="5">
        <v>10</v>
      </c>
      <c r="M121" s="4">
        <v>41</v>
      </c>
      <c r="N121" s="5">
        <v>9.0374998249999994</v>
      </c>
      <c r="O121" s="5">
        <v>0.22042682499999999</v>
      </c>
      <c r="P121" s="4">
        <v>486</v>
      </c>
      <c r="Q121" s="6">
        <v>8.4362139917695504</v>
      </c>
      <c r="R121" s="7">
        <v>1</v>
      </c>
      <c r="S121" s="6">
        <v>2.4390243902439002</v>
      </c>
      <c r="T121" s="5">
        <f t="shared" si="6"/>
        <v>9.0374998249999994</v>
      </c>
      <c r="U121" s="5">
        <v>210.8</v>
      </c>
      <c r="V121" s="5">
        <f t="shared" si="11"/>
        <v>9.0374998249999994</v>
      </c>
      <c r="W121" s="5">
        <f t="shared" si="7"/>
        <v>201.76250017500001</v>
      </c>
      <c r="X121" s="8">
        <f t="shared" si="8"/>
        <v>22.325035029807044</v>
      </c>
      <c r="Y121" s="4">
        <v>1</v>
      </c>
      <c r="Z121" s="9">
        <f t="shared" si="9"/>
        <v>210.8</v>
      </c>
      <c r="AA121" s="10">
        <f t="shared" si="10"/>
        <v>2.0576131687242787E-3</v>
      </c>
    </row>
    <row r="122" spans="1:27" x14ac:dyDescent="0.55000000000000004">
      <c r="A122" s="3" t="s">
        <v>62</v>
      </c>
      <c r="B122" s="3" t="s">
        <v>63</v>
      </c>
      <c r="C122" s="3" t="s">
        <v>335</v>
      </c>
      <c r="D122" s="3" t="s">
        <v>317</v>
      </c>
      <c r="E122" s="4" t="s">
        <v>31</v>
      </c>
      <c r="F122" s="3" t="s">
        <v>36</v>
      </c>
      <c r="G122" s="3" t="s">
        <v>36</v>
      </c>
      <c r="H122" s="3" t="s">
        <v>59</v>
      </c>
      <c r="I122" s="3" t="s">
        <v>67</v>
      </c>
      <c r="J122" s="3" t="s">
        <v>36</v>
      </c>
      <c r="K122" s="3" t="s">
        <v>42</v>
      </c>
      <c r="L122" s="5">
        <v>0.33750000000000002</v>
      </c>
      <c r="M122" s="4">
        <v>251</v>
      </c>
      <c r="N122" s="5">
        <v>149.0624995</v>
      </c>
      <c r="O122" s="5">
        <v>0.59387449999999997</v>
      </c>
      <c r="P122" s="4">
        <v>15470</v>
      </c>
      <c r="Q122" s="6">
        <v>1.62249515190692</v>
      </c>
      <c r="R122" s="7">
        <v>1.7710601163542301</v>
      </c>
      <c r="S122" s="6">
        <v>1.9920318725099599</v>
      </c>
      <c r="T122" s="5">
        <f t="shared" si="6"/>
        <v>29.812499899999999</v>
      </c>
      <c r="U122" s="5">
        <v>3410.2</v>
      </c>
      <c r="V122" s="5">
        <f t="shared" si="11"/>
        <v>149.0624995</v>
      </c>
      <c r="W122" s="5">
        <f t="shared" si="7"/>
        <v>3261.1375005</v>
      </c>
      <c r="X122" s="8">
        <f t="shared" si="8"/>
        <v>21.87765206835271</v>
      </c>
      <c r="Y122" s="4">
        <v>5</v>
      </c>
      <c r="Z122" s="9">
        <f t="shared" si="9"/>
        <v>682.04</v>
      </c>
      <c r="AA122" s="10">
        <f t="shared" si="10"/>
        <v>3.2320620555914732E-4</v>
      </c>
    </row>
    <row r="123" spans="1:27" x14ac:dyDescent="0.55000000000000004">
      <c r="A123" s="3" t="s">
        <v>43</v>
      </c>
      <c r="B123" s="3" t="s">
        <v>44</v>
      </c>
      <c r="C123" s="3" t="s">
        <v>336</v>
      </c>
      <c r="D123" s="3" t="s">
        <v>59</v>
      </c>
      <c r="E123" s="4" t="s">
        <v>47</v>
      </c>
      <c r="F123" s="3" t="s">
        <v>48</v>
      </c>
      <c r="G123" s="3" t="s">
        <v>161</v>
      </c>
      <c r="H123" s="3" t="s">
        <v>34</v>
      </c>
      <c r="I123" s="3" t="s">
        <v>82</v>
      </c>
      <c r="J123" s="3" t="s">
        <v>36</v>
      </c>
      <c r="K123" s="3" t="s">
        <v>51</v>
      </c>
      <c r="L123" s="5">
        <v>0</v>
      </c>
      <c r="M123" s="4">
        <v>1158</v>
      </c>
      <c r="N123" s="5">
        <v>569.58748649999995</v>
      </c>
      <c r="O123" s="5">
        <v>0.49187175</v>
      </c>
      <c r="P123" s="4">
        <v>8389</v>
      </c>
      <c r="Q123" s="6">
        <v>13.8037906782692</v>
      </c>
      <c r="R123" s="7">
        <v>1.0501370842770299</v>
      </c>
      <c r="S123" s="6">
        <v>1.2953367875647701</v>
      </c>
      <c r="T123" s="5">
        <f t="shared" si="6"/>
        <v>37.9724991</v>
      </c>
      <c r="U123" s="5">
        <v>12942.1</v>
      </c>
      <c r="V123" s="5">
        <f t="shared" si="11"/>
        <v>569.58748649999995</v>
      </c>
      <c r="W123" s="5">
        <f t="shared" si="7"/>
        <v>12372.5125135</v>
      </c>
      <c r="X123" s="8">
        <f t="shared" si="8"/>
        <v>21.721882602313809</v>
      </c>
      <c r="Y123" s="4">
        <v>15</v>
      </c>
      <c r="Z123" s="9">
        <f t="shared" si="9"/>
        <v>862.80666666666673</v>
      </c>
      <c r="AA123" s="10">
        <f t="shared" si="10"/>
        <v>1.7880557873405744E-3</v>
      </c>
    </row>
    <row r="124" spans="1:27" x14ac:dyDescent="0.55000000000000004">
      <c r="A124" s="3" t="s">
        <v>62</v>
      </c>
      <c r="B124" s="3" t="s">
        <v>63</v>
      </c>
      <c r="C124" s="3" t="s">
        <v>337</v>
      </c>
      <c r="D124" s="3" t="s">
        <v>292</v>
      </c>
      <c r="E124" s="4" t="s">
        <v>31</v>
      </c>
      <c r="F124" s="3" t="s">
        <v>36</v>
      </c>
      <c r="G124" s="3" t="s">
        <v>36</v>
      </c>
      <c r="H124" s="3" t="s">
        <v>59</v>
      </c>
      <c r="I124" s="3" t="s">
        <v>67</v>
      </c>
      <c r="J124" s="3" t="s">
        <v>36</v>
      </c>
      <c r="K124" s="3" t="s">
        <v>42</v>
      </c>
      <c r="L124" s="5">
        <v>0.67500000000000004</v>
      </c>
      <c r="M124" s="4">
        <v>15320</v>
      </c>
      <c r="N124" s="5">
        <v>10306.837357499999</v>
      </c>
      <c r="O124" s="5">
        <v>0.67277006249999993</v>
      </c>
      <c r="P124" s="4">
        <v>441707</v>
      </c>
      <c r="Q124" s="6">
        <v>3.4683625118008101</v>
      </c>
      <c r="R124" s="7">
        <v>1.75661150943952</v>
      </c>
      <c r="S124" s="6">
        <v>1.30548302872063</v>
      </c>
      <c r="T124" s="5">
        <f t="shared" si="6"/>
        <v>51.534186787499991</v>
      </c>
      <c r="U124" s="5">
        <v>232938.25</v>
      </c>
      <c r="V124" s="5">
        <f t="shared" si="11"/>
        <v>10306.837357499999</v>
      </c>
      <c r="W124" s="5">
        <f t="shared" si="7"/>
        <v>222631.41264250001</v>
      </c>
      <c r="X124" s="8">
        <f t="shared" si="8"/>
        <v>21.600361480478522</v>
      </c>
      <c r="Y124" s="4">
        <v>200</v>
      </c>
      <c r="Z124" s="9">
        <f t="shared" si="9"/>
        <v>1164.6912500000001</v>
      </c>
      <c r="AA124" s="10">
        <f t="shared" si="10"/>
        <v>4.5278883966068135E-4</v>
      </c>
    </row>
    <row r="125" spans="1:27" x14ac:dyDescent="0.55000000000000004">
      <c r="A125" s="3" t="s">
        <v>52</v>
      </c>
      <c r="B125" s="3" t="s">
        <v>53</v>
      </c>
      <c r="C125" s="3" t="s">
        <v>338</v>
      </c>
      <c r="D125" s="3" t="s">
        <v>183</v>
      </c>
      <c r="E125" s="4" t="s">
        <v>47</v>
      </c>
      <c r="F125" s="3" t="s">
        <v>48</v>
      </c>
      <c r="G125" s="3" t="s">
        <v>88</v>
      </c>
      <c r="H125" s="3" t="s">
        <v>34</v>
      </c>
      <c r="I125" s="3" t="s">
        <v>35</v>
      </c>
      <c r="J125" s="3" t="s">
        <v>36</v>
      </c>
      <c r="K125" s="3" t="s">
        <v>61</v>
      </c>
      <c r="L125" s="5">
        <v>5</v>
      </c>
      <c r="M125" s="4">
        <v>899</v>
      </c>
      <c r="N125" s="5">
        <v>564.862489375</v>
      </c>
      <c r="O125" s="5">
        <v>0.62832312499999998</v>
      </c>
      <c r="P125" s="4">
        <v>4656</v>
      </c>
      <c r="Q125" s="6">
        <v>19.3084192439863</v>
      </c>
      <c r="R125" s="7">
        <v>1.1191795532646001</v>
      </c>
      <c r="S125" s="6">
        <v>1.89098998887653</v>
      </c>
      <c r="T125" s="5">
        <f t="shared" si="6"/>
        <v>33.227205257352942</v>
      </c>
      <c r="U125" s="5">
        <v>12584.25</v>
      </c>
      <c r="V125" s="5">
        <f t="shared" si="11"/>
        <v>564.862489375</v>
      </c>
      <c r="W125" s="5">
        <f t="shared" si="7"/>
        <v>12019.387510625</v>
      </c>
      <c r="X125" s="8">
        <f t="shared" si="8"/>
        <v>21.278431010570412</v>
      </c>
      <c r="Y125" s="4">
        <v>17</v>
      </c>
      <c r="Z125" s="9">
        <f t="shared" si="9"/>
        <v>740.25</v>
      </c>
      <c r="AA125" s="10">
        <f t="shared" si="10"/>
        <v>3.6512027491409031E-3</v>
      </c>
    </row>
    <row r="126" spans="1:27" x14ac:dyDescent="0.55000000000000004">
      <c r="A126" s="3" t="s">
        <v>52</v>
      </c>
      <c r="B126" s="3" t="s">
        <v>53</v>
      </c>
      <c r="C126" s="3" t="s">
        <v>339</v>
      </c>
      <c r="D126" s="3" t="s">
        <v>340</v>
      </c>
      <c r="E126" s="4" t="s">
        <v>47</v>
      </c>
      <c r="F126" s="3" t="s">
        <v>48</v>
      </c>
      <c r="G126" s="3" t="s">
        <v>309</v>
      </c>
      <c r="H126" s="3" t="s">
        <v>34</v>
      </c>
      <c r="I126" s="3" t="s">
        <v>35</v>
      </c>
      <c r="J126" s="3" t="s">
        <v>36</v>
      </c>
      <c r="K126" s="3" t="s">
        <v>61</v>
      </c>
      <c r="L126" s="5">
        <v>5</v>
      </c>
      <c r="M126" s="4">
        <v>29</v>
      </c>
      <c r="N126" s="5">
        <v>83.924999862500016</v>
      </c>
      <c r="O126" s="5">
        <v>2.8939655125000003</v>
      </c>
      <c r="P126" s="4">
        <v>185</v>
      </c>
      <c r="Q126" s="6">
        <v>15.6756756756757</v>
      </c>
      <c r="R126" s="7">
        <v>1.30648648648649</v>
      </c>
      <c r="S126" s="6">
        <v>6.8965517241379297</v>
      </c>
      <c r="T126" s="5">
        <f t="shared" si="6"/>
        <v>41.962499931250008</v>
      </c>
      <c r="U126" s="5">
        <v>1866.6</v>
      </c>
      <c r="V126" s="5">
        <f t="shared" si="11"/>
        <v>83.924999862500016</v>
      </c>
      <c r="W126" s="5">
        <f t="shared" si="7"/>
        <v>1782.6750001374999</v>
      </c>
      <c r="X126" s="8">
        <f t="shared" si="8"/>
        <v>21.241286899710175</v>
      </c>
      <c r="Y126" s="4">
        <v>2</v>
      </c>
      <c r="Z126" s="9">
        <f t="shared" si="9"/>
        <v>933.3</v>
      </c>
      <c r="AA126" s="10">
        <f t="shared" si="10"/>
        <v>1.0810810810810827E-2</v>
      </c>
    </row>
    <row r="127" spans="1:27" x14ac:dyDescent="0.55000000000000004">
      <c r="A127" s="3" t="s">
        <v>62</v>
      </c>
      <c r="B127" s="3" t="s">
        <v>63</v>
      </c>
      <c r="C127" s="3" t="s">
        <v>341</v>
      </c>
      <c r="D127" s="3" t="s">
        <v>342</v>
      </c>
      <c r="E127" s="4" t="s">
        <v>31</v>
      </c>
      <c r="F127" s="3" t="s">
        <v>36</v>
      </c>
      <c r="G127" s="3" t="s">
        <v>36</v>
      </c>
      <c r="H127" s="3" t="s">
        <v>85</v>
      </c>
      <c r="I127" s="3" t="s">
        <v>35</v>
      </c>
      <c r="J127" s="3" t="s">
        <v>36</v>
      </c>
      <c r="K127" s="3" t="s">
        <v>91</v>
      </c>
      <c r="L127" s="5">
        <v>8.75</v>
      </c>
      <c r="M127" s="4">
        <v>17</v>
      </c>
      <c r="N127" s="5">
        <v>7.1624999249999997</v>
      </c>
      <c r="O127" s="5">
        <v>0.42132352499999998</v>
      </c>
      <c r="P127" s="4">
        <v>595</v>
      </c>
      <c r="Q127" s="6">
        <v>2.8571428571428599</v>
      </c>
      <c r="R127" s="7">
        <v>1.3786554621848699</v>
      </c>
      <c r="S127" s="6">
        <v>5.8823529411764701</v>
      </c>
      <c r="T127" s="5">
        <f t="shared" si="6"/>
        <v>7.1624999249999997</v>
      </c>
      <c r="U127" s="5">
        <v>154.69999999999999</v>
      </c>
      <c r="V127" s="5">
        <f t="shared" si="11"/>
        <v>7.1624999249999997</v>
      </c>
      <c r="W127" s="5">
        <f t="shared" si="7"/>
        <v>147.537500075</v>
      </c>
      <c r="X127" s="8">
        <f t="shared" si="8"/>
        <v>20.598604065604931</v>
      </c>
      <c r="Y127" s="4">
        <v>1</v>
      </c>
      <c r="Z127" s="9">
        <f t="shared" si="9"/>
        <v>154.69999999999999</v>
      </c>
      <c r="AA127" s="10">
        <f t="shared" si="10"/>
        <v>1.6806722689075646E-3</v>
      </c>
    </row>
    <row r="128" spans="1:27" x14ac:dyDescent="0.55000000000000004">
      <c r="A128" s="3" t="s">
        <v>62</v>
      </c>
      <c r="B128" s="3" t="s">
        <v>63</v>
      </c>
      <c r="C128" s="3" t="s">
        <v>343</v>
      </c>
      <c r="D128" s="3" t="s">
        <v>344</v>
      </c>
      <c r="E128" s="4" t="s">
        <v>31</v>
      </c>
      <c r="F128" s="3" t="s">
        <v>36</v>
      </c>
      <c r="G128" s="3" t="s">
        <v>36</v>
      </c>
      <c r="H128" s="3" t="s">
        <v>345</v>
      </c>
      <c r="I128" s="3" t="s">
        <v>67</v>
      </c>
      <c r="J128" s="3" t="s">
        <v>36</v>
      </c>
      <c r="K128" s="3" t="s">
        <v>42</v>
      </c>
      <c r="L128" s="5">
        <v>0.88749999999999996</v>
      </c>
      <c r="M128" s="4">
        <v>149</v>
      </c>
      <c r="N128" s="5">
        <v>127.89999825</v>
      </c>
      <c r="O128" s="5">
        <v>0.85838924999999999</v>
      </c>
      <c r="P128" s="4">
        <v>18777</v>
      </c>
      <c r="Q128" s="6">
        <v>0.79352399211801694</v>
      </c>
      <c r="R128" s="7">
        <v>1.4739202215476399</v>
      </c>
      <c r="S128" s="6">
        <v>0.67114093959731502</v>
      </c>
      <c r="T128" s="5">
        <f t="shared" si="6"/>
        <v>127.89999825</v>
      </c>
      <c r="U128" s="5">
        <v>2754</v>
      </c>
      <c r="V128" s="5">
        <f t="shared" si="11"/>
        <v>127.89999825</v>
      </c>
      <c r="W128" s="5">
        <f t="shared" si="7"/>
        <v>2626.10000175</v>
      </c>
      <c r="X128" s="8">
        <f t="shared" si="8"/>
        <v>20.532447519013161</v>
      </c>
      <c r="Y128" s="4">
        <v>1</v>
      </c>
      <c r="Z128" s="9">
        <f t="shared" si="9"/>
        <v>2754</v>
      </c>
      <c r="AA128" s="10">
        <f t="shared" si="10"/>
        <v>5.3256643766309825E-5</v>
      </c>
    </row>
    <row r="129" spans="1:27" x14ac:dyDescent="0.55000000000000004">
      <c r="A129" s="3" t="s">
        <v>71</v>
      </c>
      <c r="B129" s="3" t="s">
        <v>72</v>
      </c>
      <c r="C129" s="3" t="s">
        <v>346</v>
      </c>
      <c r="D129" s="3" t="s">
        <v>87</v>
      </c>
      <c r="E129" s="4" t="s">
        <v>47</v>
      </c>
      <c r="F129" s="3" t="s">
        <v>96</v>
      </c>
      <c r="G129" s="3" t="s">
        <v>88</v>
      </c>
      <c r="H129" s="3" t="s">
        <v>34</v>
      </c>
      <c r="I129" s="3" t="s">
        <v>50</v>
      </c>
      <c r="J129" s="3" t="s">
        <v>36</v>
      </c>
      <c r="K129" s="3" t="s">
        <v>37</v>
      </c>
      <c r="L129" s="5">
        <v>0.4375</v>
      </c>
      <c r="M129" s="4">
        <v>110</v>
      </c>
      <c r="N129" s="5">
        <v>40.337499125000001</v>
      </c>
      <c r="O129" s="5">
        <v>0.36670453749999998</v>
      </c>
      <c r="P129" s="4">
        <v>718</v>
      </c>
      <c r="Q129" s="6">
        <v>15.320334261838401</v>
      </c>
      <c r="R129" s="7">
        <v>1.15611420612813</v>
      </c>
      <c r="S129" s="6">
        <v>1.8181818181818199</v>
      </c>
      <c r="T129" s="5">
        <f t="shared" si="6"/>
        <v>20.1687495625</v>
      </c>
      <c r="U129" s="5">
        <v>855.1</v>
      </c>
      <c r="V129" s="5">
        <f t="shared" si="11"/>
        <v>40.337499125000001</v>
      </c>
      <c r="W129" s="5">
        <f t="shared" si="7"/>
        <v>814.762500875</v>
      </c>
      <c r="X129" s="8">
        <f t="shared" si="8"/>
        <v>20.19863696433362</v>
      </c>
      <c r="Y129" s="4">
        <v>2</v>
      </c>
      <c r="Z129" s="9">
        <f t="shared" si="9"/>
        <v>427.55</v>
      </c>
      <c r="AA129" s="10">
        <f t="shared" si="10"/>
        <v>2.7855153203342571E-3</v>
      </c>
    </row>
    <row r="130" spans="1:27" x14ac:dyDescent="0.55000000000000004">
      <c r="A130" s="3" t="s">
        <v>43</v>
      </c>
      <c r="B130" s="3" t="s">
        <v>44</v>
      </c>
      <c r="C130" s="3" t="s">
        <v>347</v>
      </c>
      <c r="D130" s="3" t="s">
        <v>292</v>
      </c>
      <c r="E130" s="4" t="s">
        <v>47</v>
      </c>
      <c r="F130" s="3" t="s">
        <v>48</v>
      </c>
      <c r="G130" s="3" t="s">
        <v>161</v>
      </c>
      <c r="H130" s="3" t="s">
        <v>34</v>
      </c>
      <c r="I130" s="3" t="s">
        <v>82</v>
      </c>
      <c r="J130" s="3" t="s">
        <v>36</v>
      </c>
      <c r="K130" s="3" t="s">
        <v>51</v>
      </c>
      <c r="L130" s="5">
        <v>0</v>
      </c>
      <c r="M130" s="4">
        <v>5848</v>
      </c>
      <c r="N130" s="5">
        <v>4630.4874822000002</v>
      </c>
      <c r="O130" s="5">
        <v>0.791807025</v>
      </c>
      <c r="P130" s="4">
        <v>43722</v>
      </c>
      <c r="Q130" s="6">
        <v>13.3754174099995</v>
      </c>
      <c r="R130" s="7">
        <v>1.13611911623439</v>
      </c>
      <c r="S130" s="6">
        <v>1.3679890560875501</v>
      </c>
      <c r="T130" s="5">
        <f t="shared" ref="T130:T193" si="12">N130/Y130</f>
        <v>57.881093527499999</v>
      </c>
      <c r="U130" s="5">
        <v>97222.15</v>
      </c>
      <c r="V130" s="5">
        <f t="shared" si="11"/>
        <v>4630.4874822000002</v>
      </c>
      <c r="W130" s="5">
        <f t="shared" ref="W130:W193" si="13">U130-V130</f>
        <v>92591.662517799996</v>
      </c>
      <c r="X130" s="8">
        <f t="shared" ref="X130:X193" si="14">IF(V130=0,0,(U130-V130)/V130)</f>
        <v>19.996093904525271</v>
      </c>
      <c r="Y130" s="4">
        <v>80</v>
      </c>
      <c r="Z130" s="9">
        <f t="shared" ref="Z130:Z193" si="15">IF(Y130=0,"NA",U130/Y130)</f>
        <v>1215.276875</v>
      </c>
      <c r="AA130" s="10">
        <f t="shared" ref="AA130:AA193" si="16">(Q130/100*S130/100)</f>
        <v>1.8297424637482198E-3</v>
      </c>
    </row>
    <row r="131" spans="1:27" x14ac:dyDescent="0.55000000000000004">
      <c r="A131" s="3" t="s">
        <v>209</v>
      </c>
      <c r="B131" s="3" t="s">
        <v>210</v>
      </c>
      <c r="C131" s="3" t="s">
        <v>348</v>
      </c>
      <c r="D131" s="3" t="s">
        <v>276</v>
      </c>
      <c r="E131" s="4" t="s">
        <v>47</v>
      </c>
      <c r="F131" s="3" t="s">
        <v>48</v>
      </c>
      <c r="G131" s="3" t="s">
        <v>309</v>
      </c>
      <c r="H131" s="3" t="s">
        <v>34</v>
      </c>
      <c r="I131" s="3" t="s">
        <v>35</v>
      </c>
      <c r="J131" s="3" t="s">
        <v>36</v>
      </c>
      <c r="K131" s="3" t="s">
        <v>37</v>
      </c>
      <c r="L131" s="5">
        <v>0</v>
      </c>
      <c r="M131" s="4">
        <v>15</v>
      </c>
      <c r="N131" s="5">
        <v>30.712499999999999</v>
      </c>
      <c r="O131" s="5">
        <v>2.0474999999999999</v>
      </c>
      <c r="P131" s="4">
        <v>372</v>
      </c>
      <c r="Q131" s="6">
        <v>4.0322580645161299</v>
      </c>
      <c r="R131" s="7">
        <v>3.4430913978494599</v>
      </c>
      <c r="S131" s="6">
        <v>6.6666666666666696</v>
      </c>
      <c r="T131" s="5">
        <f t="shared" si="12"/>
        <v>30.712499999999999</v>
      </c>
      <c r="U131" s="5">
        <v>629</v>
      </c>
      <c r="V131" s="5">
        <f t="shared" ref="V131:V194" si="17">N131</f>
        <v>30.712499999999999</v>
      </c>
      <c r="W131" s="5">
        <f t="shared" si="13"/>
        <v>598.28750000000002</v>
      </c>
      <c r="X131" s="8">
        <f t="shared" si="14"/>
        <v>19.480260480260483</v>
      </c>
      <c r="Y131" s="4">
        <v>1</v>
      </c>
      <c r="Z131" s="9">
        <f t="shared" si="15"/>
        <v>629</v>
      </c>
      <c r="AA131" s="10">
        <f t="shared" si="16"/>
        <v>2.6881720430107542E-3</v>
      </c>
    </row>
    <row r="132" spans="1:27" x14ac:dyDescent="0.55000000000000004">
      <c r="A132" s="3" t="s">
        <v>71</v>
      </c>
      <c r="B132" s="3" t="s">
        <v>72</v>
      </c>
      <c r="C132" s="3" t="s">
        <v>349</v>
      </c>
      <c r="D132" s="3" t="s">
        <v>350</v>
      </c>
      <c r="E132" s="4" t="s">
        <v>47</v>
      </c>
      <c r="F132" s="3" t="s">
        <v>96</v>
      </c>
      <c r="G132" s="3" t="s">
        <v>161</v>
      </c>
      <c r="H132" s="3" t="s">
        <v>34</v>
      </c>
      <c r="I132" s="3" t="s">
        <v>162</v>
      </c>
      <c r="J132" s="3" t="s">
        <v>36</v>
      </c>
      <c r="K132" s="3" t="s">
        <v>37</v>
      </c>
      <c r="L132" s="5">
        <v>0.52500000000000002</v>
      </c>
      <c r="M132" s="4">
        <v>25</v>
      </c>
      <c r="N132" s="5">
        <v>38.15</v>
      </c>
      <c r="O132" s="5">
        <v>1.5260000000000002</v>
      </c>
      <c r="P132" s="4">
        <v>379</v>
      </c>
      <c r="Q132" s="6">
        <v>6.5963060686015798</v>
      </c>
      <c r="R132" s="7">
        <v>1.43393139841689</v>
      </c>
      <c r="S132" s="6">
        <v>4</v>
      </c>
      <c r="T132" s="5">
        <f t="shared" si="12"/>
        <v>38.15</v>
      </c>
      <c r="U132" s="5">
        <v>780.3</v>
      </c>
      <c r="V132" s="5">
        <f t="shared" si="17"/>
        <v>38.15</v>
      </c>
      <c r="W132" s="5">
        <f t="shared" si="13"/>
        <v>742.15</v>
      </c>
      <c r="X132" s="8">
        <f t="shared" si="14"/>
        <v>19.453473132372213</v>
      </c>
      <c r="Y132" s="4">
        <v>1</v>
      </c>
      <c r="Z132" s="9">
        <f t="shared" si="15"/>
        <v>780.3</v>
      </c>
      <c r="AA132" s="10">
        <f t="shared" si="16"/>
        <v>2.6385224274406323E-3</v>
      </c>
    </row>
    <row r="133" spans="1:27" x14ac:dyDescent="0.55000000000000004">
      <c r="A133" s="3" t="s">
        <v>62</v>
      </c>
      <c r="B133" s="3" t="s">
        <v>63</v>
      </c>
      <c r="C133" s="3" t="s">
        <v>351</v>
      </c>
      <c r="D133" s="3" t="s">
        <v>352</v>
      </c>
      <c r="E133" s="4" t="s">
        <v>31</v>
      </c>
      <c r="F133" s="3" t="s">
        <v>36</v>
      </c>
      <c r="G133" s="3" t="s">
        <v>36</v>
      </c>
      <c r="H133" s="3" t="s">
        <v>353</v>
      </c>
      <c r="I133" s="3" t="s">
        <v>67</v>
      </c>
      <c r="J133" s="3" t="s">
        <v>36</v>
      </c>
      <c r="K133" s="3" t="s">
        <v>42</v>
      </c>
      <c r="L133" s="5">
        <v>0.48749999999999999</v>
      </c>
      <c r="M133" s="4">
        <v>12</v>
      </c>
      <c r="N133" s="5">
        <v>6.9874999500000001</v>
      </c>
      <c r="O133" s="5">
        <v>0.58229166249999997</v>
      </c>
      <c r="P133" s="4">
        <v>572</v>
      </c>
      <c r="Q133" s="6">
        <v>2.0979020979021001</v>
      </c>
      <c r="R133" s="7">
        <v>2.4872377622377599</v>
      </c>
      <c r="S133" s="6">
        <v>8.3333333333333304</v>
      </c>
      <c r="T133" s="5">
        <f t="shared" si="12"/>
        <v>6.9874999500000001</v>
      </c>
      <c r="U133" s="5">
        <v>142.80000000000001</v>
      </c>
      <c r="V133" s="5">
        <f t="shared" si="17"/>
        <v>6.9874999500000001</v>
      </c>
      <c r="W133" s="5">
        <f t="shared" si="13"/>
        <v>135.81250005000001</v>
      </c>
      <c r="X133" s="8">
        <f t="shared" si="14"/>
        <v>19.436493885055413</v>
      </c>
      <c r="Y133" s="4">
        <v>1</v>
      </c>
      <c r="Z133" s="9">
        <f t="shared" si="15"/>
        <v>142.80000000000001</v>
      </c>
      <c r="AA133" s="10">
        <f t="shared" si="16"/>
        <v>1.7482517482517496E-3</v>
      </c>
    </row>
    <row r="134" spans="1:27" x14ac:dyDescent="0.55000000000000004">
      <c r="A134" s="3" t="s">
        <v>71</v>
      </c>
      <c r="B134" s="3" t="s">
        <v>72</v>
      </c>
      <c r="C134" s="3" t="s">
        <v>354</v>
      </c>
      <c r="D134" s="3" t="s">
        <v>301</v>
      </c>
      <c r="E134" s="4" t="s">
        <v>47</v>
      </c>
      <c r="F134" s="3" t="s">
        <v>133</v>
      </c>
      <c r="G134" s="3" t="s">
        <v>134</v>
      </c>
      <c r="H134" s="3" t="s">
        <v>34</v>
      </c>
      <c r="I134" s="3" t="s">
        <v>77</v>
      </c>
      <c r="J134" s="3" t="s">
        <v>36</v>
      </c>
      <c r="K134" s="3" t="s">
        <v>42</v>
      </c>
      <c r="L134" s="5">
        <v>6.25</v>
      </c>
      <c r="M134" s="4">
        <v>32</v>
      </c>
      <c r="N134" s="5">
        <v>67.787499999999994</v>
      </c>
      <c r="O134" s="5">
        <v>2.1183593749999998</v>
      </c>
      <c r="P134" s="4">
        <v>2184</v>
      </c>
      <c r="Q134" s="6">
        <v>1.46520146520147</v>
      </c>
      <c r="R134" s="7">
        <v>2.3135485347985298</v>
      </c>
      <c r="S134" s="6">
        <v>3.125</v>
      </c>
      <c r="T134" s="5">
        <f t="shared" si="12"/>
        <v>67.787499999999994</v>
      </c>
      <c r="U134" s="5">
        <v>1333.65</v>
      </c>
      <c r="V134" s="5">
        <f t="shared" si="17"/>
        <v>67.787499999999994</v>
      </c>
      <c r="W134" s="5">
        <f t="shared" si="13"/>
        <v>1265.8625000000002</v>
      </c>
      <c r="X134" s="8">
        <f t="shared" si="14"/>
        <v>18.673981191222573</v>
      </c>
      <c r="Y134" s="4">
        <v>1</v>
      </c>
      <c r="Z134" s="9">
        <f t="shared" si="15"/>
        <v>1333.65</v>
      </c>
      <c r="AA134" s="10">
        <f t="shared" si="16"/>
        <v>4.5787545787545939E-4</v>
      </c>
    </row>
    <row r="135" spans="1:27" x14ac:dyDescent="0.55000000000000004">
      <c r="A135" s="3" t="s">
        <v>62</v>
      </c>
      <c r="B135" s="3" t="s">
        <v>63</v>
      </c>
      <c r="C135" s="3" t="s">
        <v>355</v>
      </c>
      <c r="D135" s="3" t="s">
        <v>356</v>
      </c>
      <c r="E135" s="4" t="s">
        <v>66</v>
      </c>
      <c r="F135" s="3" t="s">
        <v>36</v>
      </c>
      <c r="G135" s="3" t="s">
        <v>36</v>
      </c>
      <c r="H135" s="3" t="s">
        <v>357</v>
      </c>
      <c r="I135" s="3" t="s">
        <v>67</v>
      </c>
      <c r="J135" s="3" t="s">
        <v>36</v>
      </c>
      <c r="K135" s="3" t="s">
        <v>42</v>
      </c>
      <c r="L135" s="5">
        <v>0.61250000000000004</v>
      </c>
      <c r="M135" s="4">
        <v>26</v>
      </c>
      <c r="N135" s="5">
        <v>15.174999775</v>
      </c>
      <c r="O135" s="5">
        <v>0.58365383749999999</v>
      </c>
      <c r="P135" s="4">
        <v>235</v>
      </c>
      <c r="Q135" s="6">
        <v>11.063829787234001</v>
      </c>
      <c r="R135" s="7">
        <v>1.6889361702127701</v>
      </c>
      <c r="S135" s="6">
        <v>3.8461538461538498</v>
      </c>
      <c r="T135" s="5">
        <f t="shared" si="12"/>
        <v>15.174999775</v>
      </c>
      <c r="U135" s="5">
        <v>298.35000000000002</v>
      </c>
      <c r="V135" s="5">
        <f t="shared" si="17"/>
        <v>15.174999775</v>
      </c>
      <c r="W135" s="5">
        <f t="shared" si="13"/>
        <v>283.17500022500002</v>
      </c>
      <c r="X135" s="8">
        <f t="shared" si="14"/>
        <v>18.6606263211625</v>
      </c>
      <c r="Y135" s="4">
        <v>1</v>
      </c>
      <c r="Z135" s="9">
        <f t="shared" si="15"/>
        <v>298.35000000000002</v>
      </c>
      <c r="AA135" s="10">
        <f t="shared" si="16"/>
        <v>4.2553191489361581E-3</v>
      </c>
    </row>
    <row r="136" spans="1:27" x14ac:dyDescent="0.55000000000000004">
      <c r="A136" s="3" t="s">
        <v>71</v>
      </c>
      <c r="B136" s="3" t="s">
        <v>72</v>
      </c>
      <c r="C136" s="3" t="s">
        <v>358</v>
      </c>
      <c r="D136" s="3" t="s">
        <v>276</v>
      </c>
      <c r="E136" s="4" t="s">
        <v>47</v>
      </c>
      <c r="F136" s="3" t="s">
        <v>75</v>
      </c>
      <c r="G136" s="3" t="s">
        <v>76</v>
      </c>
      <c r="H136" s="3" t="s">
        <v>34</v>
      </c>
      <c r="I136" s="3" t="s">
        <v>77</v>
      </c>
      <c r="J136" s="3" t="s">
        <v>36</v>
      </c>
      <c r="K136" s="3" t="s">
        <v>42</v>
      </c>
      <c r="L136" s="5">
        <v>6.25</v>
      </c>
      <c r="M136" s="4">
        <v>32</v>
      </c>
      <c r="N136" s="5">
        <v>66.875</v>
      </c>
      <c r="O136" s="5">
        <v>2.08984375</v>
      </c>
      <c r="P136" s="4">
        <v>293</v>
      </c>
      <c r="Q136" s="6">
        <v>10.9215017064846</v>
      </c>
      <c r="R136" s="7">
        <v>1.5009215017064801</v>
      </c>
      <c r="S136" s="6">
        <v>3.125</v>
      </c>
      <c r="T136" s="5">
        <f t="shared" si="12"/>
        <v>66.875</v>
      </c>
      <c r="U136" s="5">
        <v>1286.9000000000001</v>
      </c>
      <c r="V136" s="5">
        <f t="shared" si="17"/>
        <v>66.875</v>
      </c>
      <c r="W136" s="5">
        <f t="shared" si="13"/>
        <v>1220.0250000000001</v>
      </c>
      <c r="X136" s="8">
        <f t="shared" si="14"/>
        <v>18.24336448598131</v>
      </c>
      <c r="Y136" s="4">
        <v>1</v>
      </c>
      <c r="Z136" s="9">
        <f t="shared" si="15"/>
        <v>1286.9000000000001</v>
      </c>
      <c r="AA136" s="10">
        <f t="shared" si="16"/>
        <v>3.4129692832764375E-3</v>
      </c>
    </row>
    <row r="137" spans="1:27" x14ac:dyDescent="0.55000000000000004">
      <c r="A137" s="3" t="s">
        <v>209</v>
      </c>
      <c r="B137" s="3" t="s">
        <v>210</v>
      </c>
      <c r="C137" s="3" t="s">
        <v>359</v>
      </c>
      <c r="D137" s="3" t="s">
        <v>59</v>
      </c>
      <c r="E137" s="4" t="s">
        <v>47</v>
      </c>
      <c r="F137" s="3" t="s">
        <v>48</v>
      </c>
      <c r="G137" s="3" t="s">
        <v>161</v>
      </c>
      <c r="H137" s="3" t="s">
        <v>34</v>
      </c>
      <c r="I137" s="3" t="s">
        <v>35</v>
      </c>
      <c r="J137" s="3" t="s">
        <v>36</v>
      </c>
      <c r="K137" s="3" t="s">
        <v>37</v>
      </c>
      <c r="L137" s="5">
        <v>0</v>
      </c>
      <c r="M137" s="4">
        <v>1462</v>
      </c>
      <c r="N137" s="5">
        <v>1512.3874827750001</v>
      </c>
      <c r="O137" s="5">
        <v>1.0344647625000001</v>
      </c>
      <c r="P137" s="4">
        <v>11628</v>
      </c>
      <c r="Q137" s="6">
        <v>12.5730994152047</v>
      </c>
      <c r="R137" s="7">
        <v>1.1934829721362199</v>
      </c>
      <c r="S137" s="6">
        <v>1.7099863201094401</v>
      </c>
      <c r="T137" s="5">
        <f t="shared" si="12"/>
        <v>60.495499311000003</v>
      </c>
      <c r="U137" s="5">
        <v>27267.15</v>
      </c>
      <c r="V137" s="5">
        <f t="shared" si="17"/>
        <v>1512.3874827750001</v>
      </c>
      <c r="W137" s="5">
        <f t="shared" si="13"/>
        <v>25754.762517225001</v>
      </c>
      <c r="X137" s="8">
        <f t="shared" si="14"/>
        <v>17.029208989464092</v>
      </c>
      <c r="Y137" s="4">
        <v>25</v>
      </c>
      <c r="Z137" s="9">
        <f t="shared" si="15"/>
        <v>1090.6860000000001</v>
      </c>
      <c r="AA137" s="10">
        <f t="shared" si="16"/>
        <v>2.1499828001376037E-3</v>
      </c>
    </row>
    <row r="138" spans="1:27" x14ac:dyDescent="0.55000000000000004">
      <c r="A138" s="3" t="s">
        <v>52</v>
      </c>
      <c r="B138" s="3" t="s">
        <v>53</v>
      </c>
      <c r="C138" s="3" t="s">
        <v>360</v>
      </c>
      <c r="D138" s="3" t="s">
        <v>241</v>
      </c>
      <c r="E138" s="4" t="s">
        <v>56</v>
      </c>
      <c r="F138" s="3" t="s">
        <v>48</v>
      </c>
      <c r="G138" s="3" t="s">
        <v>161</v>
      </c>
      <c r="H138" s="3" t="s">
        <v>34</v>
      </c>
      <c r="I138" s="3" t="s">
        <v>35</v>
      </c>
      <c r="J138" s="3" t="s">
        <v>36</v>
      </c>
      <c r="K138" s="3" t="s">
        <v>61</v>
      </c>
      <c r="L138" s="5">
        <v>5</v>
      </c>
      <c r="M138" s="4">
        <v>14713</v>
      </c>
      <c r="N138" s="5">
        <v>15329.737327049999</v>
      </c>
      <c r="O138" s="5">
        <v>1.0419178499999999</v>
      </c>
      <c r="P138" s="4">
        <v>44023</v>
      </c>
      <c r="Q138" s="6">
        <v>33.421166208572799</v>
      </c>
      <c r="R138" s="7">
        <v>1.0235376962042599</v>
      </c>
      <c r="S138" s="6">
        <v>1.5700401005913101</v>
      </c>
      <c r="T138" s="5">
        <f t="shared" si="12"/>
        <v>66.362499251298701</v>
      </c>
      <c r="U138" s="5">
        <v>264650.90000000002</v>
      </c>
      <c r="V138" s="5">
        <f t="shared" si="17"/>
        <v>15329.737327049999</v>
      </c>
      <c r="W138" s="5">
        <f t="shared" si="13"/>
        <v>249321.16267295001</v>
      </c>
      <c r="X138" s="8">
        <f t="shared" si="14"/>
        <v>16.263890068945397</v>
      </c>
      <c r="Y138" s="4">
        <v>231</v>
      </c>
      <c r="Z138" s="9">
        <f t="shared" si="15"/>
        <v>1145.6748917748919</v>
      </c>
      <c r="AA138" s="10">
        <f t="shared" si="16"/>
        <v>5.2472571155986539E-3</v>
      </c>
    </row>
    <row r="139" spans="1:27" x14ac:dyDescent="0.55000000000000004">
      <c r="A139" s="3" t="s">
        <v>62</v>
      </c>
      <c r="B139" s="3" t="s">
        <v>63</v>
      </c>
      <c r="C139" s="3" t="s">
        <v>361</v>
      </c>
      <c r="D139" s="3" t="s">
        <v>362</v>
      </c>
      <c r="E139" s="4" t="s">
        <v>31</v>
      </c>
      <c r="F139" s="3" t="s">
        <v>36</v>
      </c>
      <c r="G139" s="3" t="s">
        <v>36</v>
      </c>
      <c r="H139" s="3" t="s">
        <v>59</v>
      </c>
      <c r="I139" s="3" t="s">
        <v>67</v>
      </c>
      <c r="J139" s="3" t="s">
        <v>36</v>
      </c>
      <c r="K139" s="3" t="s">
        <v>42</v>
      </c>
      <c r="L139" s="5">
        <v>0.52500000000000002</v>
      </c>
      <c r="M139" s="4">
        <v>1553</v>
      </c>
      <c r="N139" s="5">
        <v>943.09999683750004</v>
      </c>
      <c r="O139" s="5">
        <v>0.60727623750000004</v>
      </c>
      <c r="P139" s="4">
        <v>52774</v>
      </c>
      <c r="Q139" s="6">
        <v>2.9427369538030099</v>
      </c>
      <c r="R139" s="7">
        <v>1.9208833895478801</v>
      </c>
      <c r="S139" s="6">
        <v>1.0946555054732801</v>
      </c>
      <c r="T139" s="5">
        <f t="shared" si="12"/>
        <v>55.476470402205884</v>
      </c>
      <c r="U139" s="5">
        <v>16010.6</v>
      </c>
      <c r="V139" s="5">
        <f t="shared" si="17"/>
        <v>943.09999683750004</v>
      </c>
      <c r="W139" s="5">
        <f t="shared" si="13"/>
        <v>15067.5000031625</v>
      </c>
      <c r="X139" s="8">
        <f t="shared" si="14"/>
        <v>15.976566698853135</v>
      </c>
      <c r="Y139" s="4">
        <v>17</v>
      </c>
      <c r="Z139" s="9">
        <f t="shared" si="15"/>
        <v>941.80000000000007</v>
      </c>
      <c r="AA139" s="10">
        <f t="shared" si="16"/>
        <v>3.2212832076401342E-4</v>
      </c>
    </row>
    <row r="140" spans="1:27" x14ac:dyDescent="0.55000000000000004">
      <c r="A140" s="3" t="s">
        <v>78</v>
      </c>
      <c r="B140" s="3" t="s">
        <v>79</v>
      </c>
      <c r="C140" s="3" t="s">
        <v>363</v>
      </c>
      <c r="D140" s="3" t="s">
        <v>59</v>
      </c>
      <c r="E140" s="4" t="s">
        <v>66</v>
      </c>
      <c r="F140" s="3" t="s">
        <v>36</v>
      </c>
      <c r="G140" s="3" t="s">
        <v>36</v>
      </c>
      <c r="H140" s="3" t="s">
        <v>59</v>
      </c>
      <c r="I140" s="3" t="s">
        <v>35</v>
      </c>
      <c r="J140" s="3" t="s">
        <v>36</v>
      </c>
      <c r="K140" s="3" t="s">
        <v>42</v>
      </c>
      <c r="L140" s="5">
        <v>7.5</v>
      </c>
      <c r="M140" s="4">
        <v>5637</v>
      </c>
      <c r="N140" s="5">
        <v>4409.1874848375001</v>
      </c>
      <c r="O140" s="5">
        <v>0.78218688749999998</v>
      </c>
      <c r="P140" s="4">
        <v>184486</v>
      </c>
      <c r="Q140" s="6">
        <v>3.0555164077491002</v>
      </c>
      <c r="R140" s="7">
        <v>1.80738592630335</v>
      </c>
      <c r="S140" s="6">
        <v>1.2772751463544401</v>
      </c>
      <c r="T140" s="5">
        <f t="shared" si="12"/>
        <v>61.238715067187499</v>
      </c>
      <c r="U140" s="5">
        <v>74759.199999999997</v>
      </c>
      <c r="V140" s="5">
        <f t="shared" si="17"/>
        <v>4409.1874848375001</v>
      </c>
      <c r="W140" s="5">
        <f t="shared" si="13"/>
        <v>70350.012515162496</v>
      </c>
      <c r="X140" s="8">
        <f t="shared" si="14"/>
        <v>15.95532345972701</v>
      </c>
      <c r="Y140" s="4">
        <v>72</v>
      </c>
      <c r="Z140" s="9">
        <f t="shared" si="15"/>
        <v>1038.3222222222221</v>
      </c>
      <c r="AA140" s="10">
        <f t="shared" si="16"/>
        <v>3.9027351668961249E-4</v>
      </c>
    </row>
    <row r="141" spans="1:27" x14ac:dyDescent="0.55000000000000004">
      <c r="A141" s="3" t="s">
        <v>78</v>
      </c>
      <c r="B141" s="3" t="s">
        <v>79</v>
      </c>
      <c r="C141" s="3" t="s">
        <v>364</v>
      </c>
      <c r="D141" s="3" t="s">
        <v>278</v>
      </c>
      <c r="E141" s="4" t="s">
        <v>66</v>
      </c>
      <c r="F141" s="3" t="s">
        <v>36</v>
      </c>
      <c r="G141" s="3" t="s">
        <v>36</v>
      </c>
      <c r="H141" s="3" t="s">
        <v>59</v>
      </c>
      <c r="I141" s="3" t="s">
        <v>82</v>
      </c>
      <c r="J141" s="3" t="s">
        <v>36</v>
      </c>
      <c r="K141" s="3" t="s">
        <v>42</v>
      </c>
      <c r="L141" s="5">
        <v>0.6</v>
      </c>
      <c r="M141" s="4">
        <v>342</v>
      </c>
      <c r="N141" s="5">
        <v>213.2999964</v>
      </c>
      <c r="O141" s="5">
        <v>0.62368420000000002</v>
      </c>
      <c r="P141" s="4">
        <v>9978</v>
      </c>
      <c r="Q141" s="6">
        <v>3.4275405892964499</v>
      </c>
      <c r="R141" s="7">
        <v>1.2639607135698501</v>
      </c>
      <c r="S141" s="6">
        <v>0.58479532163742698</v>
      </c>
      <c r="T141" s="5">
        <f t="shared" si="12"/>
        <v>106.6499982</v>
      </c>
      <c r="U141" s="5">
        <v>3610.8</v>
      </c>
      <c r="V141" s="5">
        <f t="shared" si="17"/>
        <v>213.2999964</v>
      </c>
      <c r="W141" s="5">
        <f t="shared" si="13"/>
        <v>3397.5000036000001</v>
      </c>
      <c r="X141" s="8">
        <f t="shared" si="14"/>
        <v>15.928270327903297</v>
      </c>
      <c r="Y141" s="4">
        <v>2</v>
      </c>
      <c r="Z141" s="9">
        <f t="shared" si="15"/>
        <v>1805.4</v>
      </c>
      <c r="AA141" s="10">
        <f t="shared" si="16"/>
        <v>2.0044097013429532E-4</v>
      </c>
    </row>
    <row r="142" spans="1:27" x14ac:dyDescent="0.55000000000000004">
      <c r="A142" s="3" t="s">
        <v>71</v>
      </c>
      <c r="B142" s="3" t="s">
        <v>72</v>
      </c>
      <c r="C142" s="3" t="s">
        <v>365</v>
      </c>
      <c r="D142" s="3" t="s">
        <v>366</v>
      </c>
      <c r="E142" s="4" t="s">
        <v>47</v>
      </c>
      <c r="F142" s="3" t="s">
        <v>32</v>
      </c>
      <c r="G142" s="3" t="s">
        <v>33</v>
      </c>
      <c r="H142" s="3" t="s">
        <v>34</v>
      </c>
      <c r="I142" s="3" t="s">
        <v>77</v>
      </c>
      <c r="J142" s="3" t="s">
        <v>36</v>
      </c>
      <c r="K142" s="3" t="s">
        <v>61</v>
      </c>
      <c r="L142" s="5">
        <v>0</v>
      </c>
      <c r="M142" s="4">
        <v>131</v>
      </c>
      <c r="N142" s="5">
        <v>176.81249961250001</v>
      </c>
      <c r="O142" s="5">
        <v>1.3497137375000001</v>
      </c>
      <c r="P142" s="4">
        <v>3441</v>
      </c>
      <c r="Q142" s="6">
        <v>3.8070328392908999</v>
      </c>
      <c r="R142" s="7">
        <v>4.8872885789014804</v>
      </c>
      <c r="S142" s="6">
        <v>3.0534351145038201</v>
      </c>
      <c r="T142" s="5">
        <f t="shared" si="12"/>
        <v>44.203124903125001</v>
      </c>
      <c r="U142" s="5">
        <v>2956.3</v>
      </c>
      <c r="V142" s="5">
        <f t="shared" si="17"/>
        <v>176.81249961250001</v>
      </c>
      <c r="W142" s="5">
        <f t="shared" si="13"/>
        <v>2779.4875003875004</v>
      </c>
      <c r="X142" s="8">
        <f t="shared" si="14"/>
        <v>15.719971758099621</v>
      </c>
      <c r="Y142" s="4">
        <v>4</v>
      </c>
      <c r="Z142" s="9">
        <f t="shared" si="15"/>
        <v>739.07500000000005</v>
      </c>
      <c r="AA142" s="10">
        <f t="shared" si="16"/>
        <v>1.1624527753560012E-3</v>
      </c>
    </row>
    <row r="143" spans="1:27" x14ac:dyDescent="0.55000000000000004">
      <c r="A143" s="3" t="s">
        <v>27</v>
      </c>
      <c r="B143" s="3" t="s">
        <v>28</v>
      </c>
      <c r="C143" s="3" t="s">
        <v>367</v>
      </c>
      <c r="D143" s="3" t="s">
        <v>362</v>
      </c>
      <c r="E143" s="4" t="s">
        <v>31</v>
      </c>
      <c r="F143" s="3" t="s">
        <v>96</v>
      </c>
      <c r="G143" s="3" t="s">
        <v>161</v>
      </c>
      <c r="H143" s="3" t="s">
        <v>34</v>
      </c>
      <c r="I143" s="3" t="s">
        <v>35</v>
      </c>
      <c r="J143" s="3" t="s">
        <v>36</v>
      </c>
      <c r="K143" s="3" t="s">
        <v>37</v>
      </c>
      <c r="L143" s="5">
        <v>6.25</v>
      </c>
      <c r="M143" s="4">
        <v>1891</v>
      </c>
      <c r="N143" s="5">
        <v>986.11248697499991</v>
      </c>
      <c r="O143" s="5">
        <v>0.52147672499999997</v>
      </c>
      <c r="P143" s="4">
        <v>14438</v>
      </c>
      <c r="Q143" s="6">
        <v>13.097381908851601</v>
      </c>
      <c r="R143" s="7">
        <v>1.4308733896661601</v>
      </c>
      <c r="S143" s="6">
        <v>0.74034902168164995</v>
      </c>
      <c r="T143" s="5">
        <f t="shared" si="12"/>
        <v>70.436606212499996</v>
      </c>
      <c r="U143" s="5">
        <v>16116</v>
      </c>
      <c r="V143" s="5">
        <f t="shared" si="17"/>
        <v>986.11248697499991</v>
      </c>
      <c r="W143" s="5">
        <f t="shared" si="13"/>
        <v>15129.887513025</v>
      </c>
      <c r="X143" s="8">
        <f t="shared" si="14"/>
        <v>15.342963113100275</v>
      </c>
      <c r="Y143" s="4">
        <v>14</v>
      </c>
      <c r="Z143" s="9">
        <f t="shared" si="15"/>
        <v>1151.1428571428571</v>
      </c>
      <c r="AA143" s="10">
        <f t="shared" si="16"/>
        <v>9.6966338828092245E-4</v>
      </c>
    </row>
    <row r="144" spans="1:27" x14ac:dyDescent="0.55000000000000004">
      <c r="A144" s="3" t="s">
        <v>27</v>
      </c>
      <c r="B144" s="3" t="s">
        <v>28</v>
      </c>
      <c r="C144" s="3" t="s">
        <v>368</v>
      </c>
      <c r="D144" s="3" t="s">
        <v>369</v>
      </c>
      <c r="E144" s="4" t="s">
        <v>66</v>
      </c>
      <c r="F144" s="3" t="s">
        <v>144</v>
      </c>
      <c r="G144" s="3" t="s">
        <v>309</v>
      </c>
      <c r="H144" s="3" t="s">
        <v>34</v>
      </c>
      <c r="I144" s="3" t="s">
        <v>35</v>
      </c>
      <c r="J144" s="3" t="s">
        <v>36</v>
      </c>
      <c r="K144" s="3" t="s">
        <v>37</v>
      </c>
      <c r="L144" s="5">
        <v>6.25</v>
      </c>
      <c r="M144" s="4">
        <v>136</v>
      </c>
      <c r="N144" s="5">
        <v>200.89999900000001</v>
      </c>
      <c r="O144" s="5">
        <v>1.4772058750000001</v>
      </c>
      <c r="P144" s="4">
        <v>7192</v>
      </c>
      <c r="Q144" s="6">
        <v>1.89098998887653</v>
      </c>
      <c r="R144" s="7">
        <v>1.0016935483870999</v>
      </c>
      <c r="S144" s="6">
        <v>1.47058823529412</v>
      </c>
      <c r="T144" s="5">
        <f t="shared" si="12"/>
        <v>100.4499995</v>
      </c>
      <c r="U144" s="5">
        <v>3280.15</v>
      </c>
      <c r="V144" s="5">
        <f t="shared" si="17"/>
        <v>200.89999900000001</v>
      </c>
      <c r="W144" s="5">
        <f t="shared" si="13"/>
        <v>3079.2500009999999</v>
      </c>
      <c r="X144" s="8">
        <f t="shared" si="14"/>
        <v>15.327277333635028</v>
      </c>
      <c r="Y144" s="4">
        <v>2</v>
      </c>
      <c r="Z144" s="9">
        <f t="shared" si="15"/>
        <v>1640.075</v>
      </c>
      <c r="AA144" s="10">
        <f t="shared" si="16"/>
        <v>2.780867630700784E-4</v>
      </c>
    </row>
    <row r="145" spans="1:27" x14ac:dyDescent="0.55000000000000004">
      <c r="A145" s="3" t="s">
        <v>71</v>
      </c>
      <c r="B145" s="3" t="s">
        <v>72</v>
      </c>
      <c r="C145" s="3" t="s">
        <v>370</v>
      </c>
      <c r="D145" s="3" t="s">
        <v>362</v>
      </c>
      <c r="E145" s="4" t="s">
        <v>47</v>
      </c>
      <c r="F145" s="3" t="s">
        <v>96</v>
      </c>
      <c r="G145" s="3" t="s">
        <v>161</v>
      </c>
      <c r="H145" s="3" t="s">
        <v>34</v>
      </c>
      <c r="I145" s="3" t="s">
        <v>162</v>
      </c>
      <c r="J145" s="3" t="s">
        <v>36</v>
      </c>
      <c r="K145" s="3" t="s">
        <v>37</v>
      </c>
      <c r="L145" s="5">
        <v>18.75</v>
      </c>
      <c r="M145" s="4">
        <v>770</v>
      </c>
      <c r="N145" s="5">
        <v>774.61249250000003</v>
      </c>
      <c r="O145" s="5">
        <v>1.00599025</v>
      </c>
      <c r="P145" s="4">
        <v>6057</v>
      </c>
      <c r="Q145" s="6">
        <v>12.7125639755655</v>
      </c>
      <c r="R145" s="7">
        <v>1.29424962852897</v>
      </c>
      <c r="S145" s="6">
        <v>1.5584415584415601</v>
      </c>
      <c r="T145" s="5">
        <f t="shared" si="12"/>
        <v>64.551041041666664</v>
      </c>
      <c r="U145" s="5">
        <v>12588.5</v>
      </c>
      <c r="V145" s="5">
        <f t="shared" si="17"/>
        <v>774.61249250000003</v>
      </c>
      <c r="W145" s="5">
        <f t="shared" si="13"/>
        <v>11813.8875075</v>
      </c>
      <c r="X145" s="8">
        <f t="shared" si="14"/>
        <v>15.251351639542529</v>
      </c>
      <c r="Y145" s="4">
        <v>12</v>
      </c>
      <c r="Z145" s="9">
        <f t="shared" si="15"/>
        <v>1049.0416666666667</v>
      </c>
      <c r="AA145" s="10">
        <f t="shared" si="16"/>
        <v>1.9811788013868333E-3</v>
      </c>
    </row>
    <row r="146" spans="1:27" x14ac:dyDescent="0.55000000000000004">
      <c r="A146" s="3" t="s">
        <v>52</v>
      </c>
      <c r="B146" s="3" t="s">
        <v>53</v>
      </c>
      <c r="C146" s="3" t="s">
        <v>371</v>
      </c>
      <c r="D146" s="3" t="s">
        <v>362</v>
      </c>
      <c r="E146" s="4" t="s">
        <v>47</v>
      </c>
      <c r="F146" s="3" t="s">
        <v>48</v>
      </c>
      <c r="G146" s="3" t="s">
        <v>161</v>
      </c>
      <c r="H146" s="3" t="s">
        <v>34</v>
      </c>
      <c r="I146" s="3" t="s">
        <v>35</v>
      </c>
      <c r="J146" s="3" t="s">
        <v>36</v>
      </c>
      <c r="K146" s="3" t="s">
        <v>61</v>
      </c>
      <c r="L146" s="5">
        <v>5</v>
      </c>
      <c r="M146" s="4">
        <v>34</v>
      </c>
      <c r="N146" s="5">
        <v>81.437499974999994</v>
      </c>
      <c r="O146" s="5">
        <v>2.3952205874999999</v>
      </c>
      <c r="P146" s="4">
        <v>397</v>
      </c>
      <c r="Q146" s="6">
        <v>8.5642317380352608</v>
      </c>
      <c r="R146" s="7">
        <v>1.55138539042821</v>
      </c>
      <c r="S146" s="6">
        <v>2.9411764705882399</v>
      </c>
      <c r="T146" s="5">
        <f t="shared" si="12"/>
        <v>81.437499974999994</v>
      </c>
      <c r="U146" s="5">
        <v>1317.5</v>
      </c>
      <c r="V146" s="5">
        <f t="shared" si="17"/>
        <v>81.437499974999994</v>
      </c>
      <c r="W146" s="5">
        <f t="shared" si="13"/>
        <v>1236.062500025</v>
      </c>
      <c r="X146" s="8">
        <f t="shared" si="14"/>
        <v>15.178050657307153</v>
      </c>
      <c r="Y146" s="4">
        <v>1</v>
      </c>
      <c r="Z146" s="9">
        <f t="shared" si="15"/>
        <v>1317.5</v>
      </c>
      <c r="AA146" s="10">
        <f t="shared" si="16"/>
        <v>2.5188916876574337E-3</v>
      </c>
    </row>
    <row r="147" spans="1:27" x14ac:dyDescent="0.55000000000000004">
      <c r="A147" s="3" t="s">
        <v>71</v>
      </c>
      <c r="B147" s="3" t="s">
        <v>72</v>
      </c>
      <c r="C147" s="3" t="s">
        <v>372</v>
      </c>
      <c r="D147" s="3" t="s">
        <v>373</v>
      </c>
      <c r="E147" s="4" t="s">
        <v>47</v>
      </c>
      <c r="F147" s="3" t="s">
        <v>144</v>
      </c>
      <c r="G147" s="3" t="s">
        <v>374</v>
      </c>
      <c r="H147" s="3" t="s">
        <v>34</v>
      </c>
      <c r="I147" s="3" t="s">
        <v>50</v>
      </c>
      <c r="J147" s="3" t="s">
        <v>36</v>
      </c>
      <c r="K147" s="3" t="s">
        <v>37</v>
      </c>
      <c r="L147" s="5">
        <v>15</v>
      </c>
      <c r="M147" s="4">
        <v>20</v>
      </c>
      <c r="N147" s="5">
        <v>51.424999999999997</v>
      </c>
      <c r="O147" s="5">
        <v>2.57125</v>
      </c>
      <c r="P147" s="4">
        <v>72</v>
      </c>
      <c r="Q147" s="6">
        <v>27.7777777777778</v>
      </c>
      <c r="R147" s="7">
        <v>1.0137499999999999</v>
      </c>
      <c r="S147" s="6">
        <v>5</v>
      </c>
      <c r="T147" s="5">
        <f t="shared" si="12"/>
        <v>51.424999999999997</v>
      </c>
      <c r="U147" s="5">
        <v>805.8</v>
      </c>
      <c r="V147" s="5">
        <f t="shared" si="17"/>
        <v>51.424999999999997</v>
      </c>
      <c r="W147" s="5">
        <f t="shared" si="13"/>
        <v>754.375</v>
      </c>
      <c r="X147" s="8">
        <f t="shared" si="14"/>
        <v>14.669421487603307</v>
      </c>
      <c r="Y147" s="4">
        <v>1</v>
      </c>
      <c r="Z147" s="9">
        <f t="shared" si="15"/>
        <v>805.8</v>
      </c>
      <c r="AA147" s="10">
        <f t="shared" si="16"/>
        <v>1.3888888888888902E-2</v>
      </c>
    </row>
    <row r="148" spans="1:27" x14ac:dyDescent="0.55000000000000004">
      <c r="A148" s="3" t="s">
        <v>27</v>
      </c>
      <c r="B148" s="3" t="s">
        <v>28</v>
      </c>
      <c r="C148" s="3" t="s">
        <v>375</v>
      </c>
      <c r="D148" s="3" t="s">
        <v>376</v>
      </c>
      <c r="E148" s="4" t="s">
        <v>31</v>
      </c>
      <c r="F148" s="3" t="s">
        <v>32</v>
      </c>
      <c r="G148" s="3" t="s">
        <v>377</v>
      </c>
      <c r="H148" s="3" t="s">
        <v>34</v>
      </c>
      <c r="I148" s="3" t="s">
        <v>35</v>
      </c>
      <c r="J148" s="3" t="s">
        <v>36</v>
      </c>
      <c r="K148" s="3" t="s">
        <v>42</v>
      </c>
      <c r="L148" s="5">
        <v>6.25</v>
      </c>
      <c r="M148" s="4">
        <v>19</v>
      </c>
      <c r="N148" s="5">
        <v>33.899999975000007</v>
      </c>
      <c r="O148" s="5">
        <v>1.7842105250000002</v>
      </c>
      <c r="P148" s="4">
        <v>634</v>
      </c>
      <c r="Q148" s="6">
        <v>2.9968454258675101</v>
      </c>
      <c r="R148" s="7">
        <v>1.4632649842271299</v>
      </c>
      <c r="S148" s="6">
        <v>5.2631578947368398</v>
      </c>
      <c r="T148" s="5">
        <f t="shared" si="12"/>
        <v>33.899999975000007</v>
      </c>
      <c r="U148" s="5">
        <v>516.79999999999995</v>
      </c>
      <c r="V148" s="5">
        <f t="shared" si="17"/>
        <v>33.899999975000007</v>
      </c>
      <c r="W148" s="5">
        <f t="shared" si="13"/>
        <v>482.90000002499994</v>
      </c>
      <c r="X148" s="8">
        <f t="shared" si="14"/>
        <v>14.244837769354595</v>
      </c>
      <c r="Y148" s="4">
        <v>1</v>
      </c>
      <c r="Z148" s="9">
        <f t="shared" si="15"/>
        <v>516.79999999999995</v>
      </c>
      <c r="AA148" s="10">
        <f t="shared" si="16"/>
        <v>1.5772870662460572E-3</v>
      </c>
    </row>
    <row r="149" spans="1:27" x14ac:dyDescent="0.55000000000000004">
      <c r="A149" s="3" t="s">
        <v>52</v>
      </c>
      <c r="B149" s="3" t="s">
        <v>53</v>
      </c>
      <c r="C149" s="3" t="s">
        <v>378</v>
      </c>
      <c r="D149" s="3" t="s">
        <v>379</v>
      </c>
      <c r="E149" s="4" t="s">
        <v>47</v>
      </c>
      <c r="F149" s="3" t="s">
        <v>48</v>
      </c>
      <c r="G149" s="3" t="s">
        <v>309</v>
      </c>
      <c r="H149" s="3" t="s">
        <v>34</v>
      </c>
      <c r="I149" s="3" t="s">
        <v>35</v>
      </c>
      <c r="J149" s="3" t="s">
        <v>36</v>
      </c>
      <c r="K149" s="3" t="s">
        <v>61</v>
      </c>
      <c r="L149" s="5">
        <v>5</v>
      </c>
      <c r="M149" s="4">
        <v>14</v>
      </c>
      <c r="N149" s="5">
        <v>41.974999850000003</v>
      </c>
      <c r="O149" s="5">
        <v>2.998214275</v>
      </c>
      <c r="P149" s="4">
        <v>1667</v>
      </c>
      <c r="Q149" s="6">
        <v>0.83983203359328107</v>
      </c>
      <c r="R149" s="7">
        <v>1.1889022195560901</v>
      </c>
      <c r="S149" s="6">
        <v>7.1428571428571397</v>
      </c>
      <c r="T149" s="5">
        <f t="shared" si="12"/>
        <v>41.974999850000003</v>
      </c>
      <c r="U149" s="5">
        <v>632.4</v>
      </c>
      <c r="V149" s="5">
        <f t="shared" si="17"/>
        <v>41.974999850000003</v>
      </c>
      <c r="W149" s="5">
        <f t="shared" si="13"/>
        <v>590.42500014999996</v>
      </c>
      <c r="X149" s="8">
        <f t="shared" si="14"/>
        <v>14.06611083406591</v>
      </c>
      <c r="Y149" s="4">
        <v>1</v>
      </c>
      <c r="Z149" s="9">
        <f t="shared" si="15"/>
        <v>632.4</v>
      </c>
      <c r="AA149" s="10">
        <f t="shared" si="16"/>
        <v>5.9988002399520048E-4</v>
      </c>
    </row>
    <row r="150" spans="1:27" x14ac:dyDescent="0.55000000000000004">
      <c r="A150" s="3" t="s">
        <v>52</v>
      </c>
      <c r="B150" s="3" t="s">
        <v>53</v>
      </c>
      <c r="C150" s="3" t="s">
        <v>380</v>
      </c>
      <c r="D150" s="3" t="s">
        <v>381</v>
      </c>
      <c r="E150" s="4" t="s">
        <v>47</v>
      </c>
      <c r="F150" s="3" t="s">
        <v>48</v>
      </c>
      <c r="G150" s="3" t="s">
        <v>309</v>
      </c>
      <c r="H150" s="3" t="s">
        <v>34</v>
      </c>
      <c r="I150" s="3" t="s">
        <v>35</v>
      </c>
      <c r="J150" s="3" t="s">
        <v>36</v>
      </c>
      <c r="K150" s="3" t="s">
        <v>61</v>
      </c>
      <c r="L150" s="5">
        <v>5</v>
      </c>
      <c r="M150" s="4">
        <v>162</v>
      </c>
      <c r="N150" s="5">
        <v>382.73749829999997</v>
      </c>
      <c r="O150" s="5">
        <v>2.3625771499999999</v>
      </c>
      <c r="P150" s="4">
        <v>1255</v>
      </c>
      <c r="Q150" s="6">
        <v>12.9083665338645</v>
      </c>
      <c r="R150" s="7">
        <v>1.86940239043825</v>
      </c>
      <c r="S150" s="6">
        <v>1.2345679012345701</v>
      </c>
      <c r="T150" s="5">
        <f t="shared" si="12"/>
        <v>191.36874914999999</v>
      </c>
      <c r="U150" s="5">
        <v>5664.4</v>
      </c>
      <c r="V150" s="5">
        <f t="shared" si="17"/>
        <v>382.73749829999997</v>
      </c>
      <c r="W150" s="5">
        <f t="shared" si="13"/>
        <v>5281.6625016999997</v>
      </c>
      <c r="X150" s="8">
        <f t="shared" si="14"/>
        <v>13.799699598705351</v>
      </c>
      <c r="Y150" s="4">
        <v>2</v>
      </c>
      <c r="Z150" s="9">
        <f t="shared" si="15"/>
        <v>2832.2</v>
      </c>
      <c r="AA150" s="10">
        <f t="shared" si="16"/>
        <v>1.5936254980079658E-3</v>
      </c>
    </row>
    <row r="151" spans="1:27" x14ac:dyDescent="0.55000000000000004">
      <c r="A151" s="3" t="s">
        <v>27</v>
      </c>
      <c r="B151" s="3" t="s">
        <v>28</v>
      </c>
      <c r="C151" s="3" t="s">
        <v>382</v>
      </c>
      <c r="D151" s="3" t="s">
        <v>101</v>
      </c>
      <c r="E151" s="4" t="s">
        <v>31</v>
      </c>
      <c r="F151" s="3" t="s">
        <v>96</v>
      </c>
      <c r="G151" s="3" t="s">
        <v>88</v>
      </c>
      <c r="H151" s="3" t="s">
        <v>34</v>
      </c>
      <c r="I151" s="3" t="s">
        <v>35</v>
      </c>
      <c r="J151" s="3" t="s">
        <v>36</v>
      </c>
      <c r="K151" s="3" t="s">
        <v>37</v>
      </c>
      <c r="L151" s="5">
        <v>7.5</v>
      </c>
      <c r="M151" s="4">
        <v>136</v>
      </c>
      <c r="N151" s="5">
        <v>77.274999399999999</v>
      </c>
      <c r="O151" s="5">
        <v>0.56819852500000001</v>
      </c>
      <c r="P151" s="4">
        <v>714</v>
      </c>
      <c r="Q151" s="6">
        <v>19.047619047619001</v>
      </c>
      <c r="R151" s="7">
        <v>1.16442577030812</v>
      </c>
      <c r="S151" s="6">
        <v>1.47058823529412</v>
      </c>
      <c r="T151" s="5">
        <f t="shared" si="12"/>
        <v>38.637499699999999</v>
      </c>
      <c r="U151" s="5">
        <v>1132.2</v>
      </c>
      <c r="V151" s="5">
        <f t="shared" si="17"/>
        <v>77.274999399999999</v>
      </c>
      <c r="W151" s="5">
        <f t="shared" si="13"/>
        <v>1054.9250006</v>
      </c>
      <c r="X151" s="8">
        <f t="shared" si="14"/>
        <v>13.651569185259676</v>
      </c>
      <c r="Y151" s="4">
        <v>2</v>
      </c>
      <c r="Z151" s="9">
        <f t="shared" si="15"/>
        <v>566.1</v>
      </c>
      <c r="AA151" s="10">
        <f t="shared" si="16"/>
        <v>2.8011204481792696E-3</v>
      </c>
    </row>
    <row r="152" spans="1:27" x14ac:dyDescent="0.55000000000000004">
      <c r="A152" s="3" t="s">
        <v>71</v>
      </c>
      <c r="B152" s="3" t="s">
        <v>72</v>
      </c>
      <c r="C152" s="3" t="s">
        <v>383</v>
      </c>
      <c r="D152" s="3" t="s">
        <v>384</v>
      </c>
      <c r="E152" s="4" t="s">
        <v>47</v>
      </c>
      <c r="F152" s="3" t="s">
        <v>173</v>
      </c>
      <c r="G152" s="3" t="s">
        <v>385</v>
      </c>
      <c r="H152" s="3" t="s">
        <v>386</v>
      </c>
      <c r="I152" s="3" t="s">
        <v>175</v>
      </c>
      <c r="J152" s="3" t="s">
        <v>36</v>
      </c>
      <c r="K152" s="3" t="s">
        <v>42</v>
      </c>
      <c r="L152" s="5">
        <v>6.25</v>
      </c>
      <c r="M152" s="4">
        <v>61</v>
      </c>
      <c r="N152" s="5">
        <v>126.78749960000002</v>
      </c>
      <c r="O152" s="5">
        <v>2.0784836000000002</v>
      </c>
      <c r="P152" s="4">
        <v>1413</v>
      </c>
      <c r="Q152" s="6">
        <v>4.3170559094126002</v>
      </c>
      <c r="R152" s="7">
        <v>1.63021939136589</v>
      </c>
      <c r="S152" s="6">
        <v>1.63934426229508</v>
      </c>
      <c r="T152" s="5">
        <f t="shared" si="12"/>
        <v>126.78749960000002</v>
      </c>
      <c r="U152" s="5">
        <v>1851.3</v>
      </c>
      <c r="V152" s="5">
        <f t="shared" si="17"/>
        <v>126.78749960000002</v>
      </c>
      <c r="W152" s="5">
        <f t="shared" si="13"/>
        <v>1724.5125003999999</v>
      </c>
      <c r="X152" s="8">
        <f t="shared" si="14"/>
        <v>13.601597206669732</v>
      </c>
      <c r="Y152" s="4">
        <v>1</v>
      </c>
      <c r="Z152" s="9">
        <f t="shared" si="15"/>
        <v>1851.3</v>
      </c>
      <c r="AA152" s="10">
        <f t="shared" si="16"/>
        <v>7.0771408351026144E-4</v>
      </c>
    </row>
    <row r="153" spans="1:27" x14ac:dyDescent="0.55000000000000004">
      <c r="A153" s="3" t="s">
        <v>27</v>
      </c>
      <c r="B153" s="3" t="s">
        <v>28</v>
      </c>
      <c r="C153" s="3" t="s">
        <v>387</v>
      </c>
      <c r="D153" s="3" t="s">
        <v>284</v>
      </c>
      <c r="E153" s="4" t="s">
        <v>31</v>
      </c>
      <c r="F153" s="3" t="s">
        <v>40</v>
      </c>
      <c r="G153" s="3" t="s">
        <v>388</v>
      </c>
      <c r="H153" s="3" t="s">
        <v>34</v>
      </c>
      <c r="I153" s="3" t="s">
        <v>35</v>
      </c>
      <c r="J153" s="3" t="s">
        <v>36</v>
      </c>
      <c r="K153" s="3" t="s">
        <v>42</v>
      </c>
      <c r="L153" s="5">
        <v>6.25</v>
      </c>
      <c r="M153" s="4">
        <v>11</v>
      </c>
      <c r="N153" s="5">
        <v>22.324999949999995</v>
      </c>
      <c r="O153" s="5">
        <v>2.0295454499999996</v>
      </c>
      <c r="P153" s="4">
        <v>586</v>
      </c>
      <c r="Q153" s="6">
        <v>1.87713310580205</v>
      </c>
      <c r="R153" s="7">
        <v>3.5887542662116001</v>
      </c>
      <c r="S153" s="6">
        <v>36.363636363636402</v>
      </c>
      <c r="T153" s="5">
        <f t="shared" si="12"/>
        <v>5.5812499874999988</v>
      </c>
      <c r="U153" s="5">
        <v>317.05</v>
      </c>
      <c r="V153" s="5">
        <f t="shared" si="17"/>
        <v>22.324999949999995</v>
      </c>
      <c r="W153" s="5">
        <f t="shared" si="13"/>
        <v>294.72500005000001</v>
      </c>
      <c r="X153" s="8">
        <f t="shared" si="14"/>
        <v>13.20156778096656</v>
      </c>
      <c r="Y153" s="4">
        <v>4</v>
      </c>
      <c r="Z153" s="9">
        <f t="shared" si="15"/>
        <v>79.262500000000003</v>
      </c>
      <c r="AA153" s="10">
        <f t="shared" si="16"/>
        <v>6.8259385665529158E-3</v>
      </c>
    </row>
    <row r="154" spans="1:27" x14ac:dyDescent="0.55000000000000004">
      <c r="A154" s="3" t="s">
        <v>27</v>
      </c>
      <c r="B154" s="3" t="s">
        <v>28</v>
      </c>
      <c r="C154" s="3" t="s">
        <v>389</v>
      </c>
      <c r="D154" s="3" t="s">
        <v>390</v>
      </c>
      <c r="E154" s="4" t="s">
        <v>66</v>
      </c>
      <c r="F154" s="3" t="s">
        <v>144</v>
      </c>
      <c r="G154" s="3" t="s">
        <v>49</v>
      </c>
      <c r="H154" s="3" t="s">
        <v>34</v>
      </c>
      <c r="I154" s="3" t="s">
        <v>35</v>
      </c>
      <c r="J154" s="3" t="s">
        <v>36</v>
      </c>
      <c r="K154" s="3" t="s">
        <v>37</v>
      </c>
      <c r="L154" s="5">
        <v>6.25</v>
      </c>
      <c r="M154" s="4">
        <v>32</v>
      </c>
      <c r="N154" s="5">
        <v>43.774999999999999</v>
      </c>
      <c r="O154" s="5">
        <v>1.36796875</v>
      </c>
      <c r="P154" s="4">
        <v>181</v>
      </c>
      <c r="Q154" s="6">
        <v>17.6795580110497</v>
      </c>
      <c r="R154" s="7">
        <v>1</v>
      </c>
      <c r="S154" s="6">
        <v>3.125</v>
      </c>
      <c r="T154" s="5">
        <f t="shared" si="12"/>
        <v>43.774999999999999</v>
      </c>
      <c r="U154" s="5">
        <v>606.9</v>
      </c>
      <c r="V154" s="5">
        <f t="shared" si="17"/>
        <v>43.774999999999999</v>
      </c>
      <c r="W154" s="5">
        <f t="shared" si="13"/>
        <v>563.125</v>
      </c>
      <c r="X154" s="8">
        <f t="shared" si="14"/>
        <v>12.864077669902914</v>
      </c>
      <c r="Y154" s="4">
        <v>1</v>
      </c>
      <c r="Z154" s="9">
        <f t="shared" si="15"/>
        <v>606.9</v>
      </c>
      <c r="AA154" s="10">
        <f t="shared" si="16"/>
        <v>5.5248618784530315E-3</v>
      </c>
    </row>
    <row r="155" spans="1:27" x14ac:dyDescent="0.55000000000000004">
      <c r="A155" s="3" t="s">
        <v>209</v>
      </c>
      <c r="B155" s="3" t="s">
        <v>210</v>
      </c>
      <c r="C155" s="3" t="s">
        <v>391</v>
      </c>
      <c r="D155" s="3" t="s">
        <v>292</v>
      </c>
      <c r="E155" s="4" t="s">
        <v>47</v>
      </c>
      <c r="F155" s="3" t="s">
        <v>48</v>
      </c>
      <c r="G155" s="3" t="s">
        <v>161</v>
      </c>
      <c r="H155" s="3" t="s">
        <v>34</v>
      </c>
      <c r="I155" s="3" t="s">
        <v>35</v>
      </c>
      <c r="J155" s="3" t="s">
        <v>36</v>
      </c>
      <c r="K155" s="3" t="s">
        <v>37</v>
      </c>
      <c r="L155" s="5">
        <v>0</v>
      </c>
      <c r="M155" s="4">
        <v>5417</v>
      </c>
      <c r="N155" s="5">
        <v>8288.4624549250002</v>
      </c>
      <c r="O155" s="5">
        <v>1.530083525</v>
      </c>
      <c r="P155" s="4">
        <v>39052</v>
      </c>
      <c r="Q155" s="6">
        <v>13.8712485916214</v>
      </c>
      <c r="R155" s="7">
        <v>1.29508194202602</v>
      </c>
      <c r="S155" s="6">
        <v>1.3660697803212101</v>
      </c>
      <c r="T155" s="5">
        <f t="shared" si="12"/>
        <v>112.00624939087838</v>
      </c>
      <c r="U155" s="5">
        <v>110667.45</v>
      </c>
      <c r="V155" s="5">
        <f t="shared" si="17"/>
        <v>8288.4624549250002</v>
      </c>
      <c r="W155" s="5">
        <f t="shared" si="13"/>
        <v>102378.987545075</v>
      </c>
      <c r="X155" s="8">
        <f t="shared" si="14"/>
        <v>12.351987850803553</v>
      </c>
      <c r="Y155" s="4">
        <v>74</v>
      </c>
      <c r="Z155" s="9">
        <f t="shared" si="15"/>
        <v>1495.506081081081</v>
      </c>
      <c r="AA155" s="10">
        <f t="shared" si="16"/>
        <v>1.8949093516337141E-3</v>
      </c>
    </row>
    <row r="156" spans="1:27" x14ac:dyDescent="0.55000000000000004">
      <c r="A156" s="3" t="s">
        <v>43</v>
      </c>
      <c r="B156" s="3" t="s">
        <v>44</v>
      </c>
      <c r="C156" s="3" t="s">
        <v>392</v>
      </c>
      <c r="D156" s="3" t="s">
        <v>208</v>
      </c>
      <c r="E156" s="4" t="s">
        <v>47</v>
      </c>
      <c r="F156" s="3" t="s">
        <v>48</v>
      </c>
      <c r="G156" s="3" t="s">
        <v>88</v>
      </c>
      <c r="H156" s="3" t="s">
        <v>34</v>
      </c>
      <c r="I156" s="3" t="s">
        <v>82</v>
      </c>
      <c r="J156" s="3" t="s">
        <v>36</v>
      </c>
      <c r="K156" s="3" t="s">
        <v>51</v>
      </c>
      <c r="L156" s="5">
        <v>0</v>
      </c>
      <c r="M156" s="4">
        <v>560</v>
      </c>
      <c r="N156" s="5">
        <v>305.78749599999998</v>
      </c>
      <c r="O156" s="5">
        <v>0.54604909999999995</v>
      </c>
      <c r="P156" s="4">
        <v>2022</v>
      </c>
      <c r="Q156" s="6">
        <v>27.695351137487599</v>
      </c>
      <c r="R156" s="7">
        <v>1.0401582591493601</v>
      </c>
      <c r="S156" s="6">
        <v>1.0714285714285701</v>
      </c>
      <c r="T156" s="5">
        <f t="shared" si="12"/>
        <v>50.964582666666665</v>
      </c>
      <c r="U156" s="5">
        <v>4070.65</v>
      </c>
      <c r="V156" s="5">
        <f t="shared" si="17"/>
        <v>305.78749599999998</v>
      </c>
      <c r="W156" s="5">
        <f t="shared" si="13"/>
        <v>3764.8625040000002</v>
      </c>
      <c r="X156" s="8">
        <f t="shared" si="14"/>
        <v>12.312022411799338</v>
      </c>
      <c r="Y156" s="4">
        <v>6</v>
      </c>
      <c r="Z156" s="9">
        <f t="shared" si="15"/>
        <v>678.44166666666672</v>
      </c>
      <c r="AA156" s="10">
        <f t="shared" si="16"/>
        <v>2.9673590504450966E-3</v>
      </c>
    </row>
    <row r="157" spans="1:27" x14ac:dyDescent="0.55000000000000004">
      <c r="A157" s="3" t="s">
        <v>209</v>
      </c>
      <c r="B157" s="3" t="s">
        <v>210</v>
      </c>
      <c r="C157" s="3" t="s">
        <v>393</v>
      </c>
      <c r="D157" s="3" t="s">
        <v>208</v>
      </c>
      <c r="E157" s="4" t="s">
        <v>47</v>
      </c>
      <c r="F157" s="3" t="s">
        <v>48</v>
      </c>
      <c r="G157" s="3" t="s">
        <v>88</v>
      </c>
      <c r="H157" s="3" t="s">
        <v>34</v>
      </c>
      <c r="I157" s="3" t="s">
        <v>35</v>
      </c>
      <c r="J157" s="3" t="s">
        <v>36</v>
      </c>
      <c r="K157" s="3" t="s">
        <v>37</v>
      </c>
      <c r="L157" s="5">
        <v>0</v>
      </c>
      <c r="M157" s="4">
        <v>390</v>
      </c>
      <c r="N157" s="5">
        <v>342.79999650000002</v>
      </c>
      <c r="O157" s="5">
        <v>0.87897435000000002</v>
      </c>
      <c r="P157" s="4">
        <v>1337</v>
      </c>
      <c r="Q157" s="6">
        <v>29.1697830964847</v>
      </c>
      <c r="R157" s="7">
        <v>1.4039640987285</v>
      </c>
      <c r="S157" s="6">
        <v>1.2820512820512799</v>
      </c>
      <c r="T157" s="5">
        <f t="shared" si="12"/>
        <v>68.559999300000001</v>
      </c>
      <c r="U157" s="5">
        <v>4459.1000000000004</v>
      </c>
      <c r="V157" s="5">
        <f t="shared" si="17"/>
        <v>342.79999650000002</v>
      </c>
      <c r="W157" s="5">
        <f t="shared" si="13"/>
        <v>4116.3000035000005</v>
      </c>
      <c r="X157" s="8">
        <f t="shared" si="14"/>
        <v>12.007876445529661</v>
      </c>
      <c r="Y157" s="4">
        <v>5</v>
      </c>
      <c r="Z157" s="9">
        <f t="shared" si="15"/>
        <v>891.82</v>
      </c>
      <c r="AA157" s="10">
        <f t="shared" si="16"/>
        <v>3.7397157816005965E-3</v>
      </c>
    </row>
    <row r="158" spans="1:27" x14ac:dyDescent="0.55000000000000004">
      <c r="A158" s="3" t="s">
        <v>52</v>
      </c>
      <c r="B158" s="3" t="s">
        <v>53</v>
      </c>
      <c r="C158" s="3" t="s">
        <v>394</v>
      </c>
      <c r="D158" s="3" t="s">
        <v>395</v>
      </c>
      <c r="E158" s="4" t="s">
        <v>47</v>
      </c>
      <c r="F158" s="3" t="s">
        <v>48</v>
      </c>
      <c r="G158" s="3" t="s">
        <v>88</v>
      </c>
      <c r="H158" s="3" t="s">
        <v>34</v>
      </c>
      <c r="I158" s="3" t="s">
        <v>35</v>
      </c>
      <c r="J158" s="3" t="s">
        <v>36</v>
      </c>
      <c r="K158" s="3" t="s">
        <v>61</v>
      </c>
      <c r="L158" s="5">
        <v>5</v>
      </c>
      <c r="M158" s="4">
        <v>385</v>
      </c>
      <c r="N158" s="5">
        <v>902.22499675000006</v>
      </c>
      <c r="O158" s="5">
        <v>2.3434415500000001</v>
      </c>
      <c r="P158" s="4">
        <v>4437</v>
      </c>
      <c r="Q158" s="6">
        <v>8.6770340320036095</v>
      </c>
      <c r="R158" s="7">
        <v>2.17128690556682</v>
      </c>
      <c r="S158" s="6">
        <v>1.8181818181818199</v>
      </c>
      <c r="T158" s="5">
        <f t="shared" si="12"/>
        <v>128.88928525</v>
      </c>
      <c r="U158" s="5">
        <v>11599.95</v>
      </c>
      <c r="V158" s="5">
        <f t="shared" si="17"/>
        <v>902.22499675000006</v>
      </c>
      <c r="W158" s="5">
        <f t="shared" si="13"/>
        <v>10697.725003250001</v>
      </c>
      <c r="X158" s="8">
        <f t="shared" si="14"/>
        <v>11.857047900230437</v>
      </c>
      <c r="Y158" s="4">
        <v>7</v>
      </c>
      <c r="Z158" s="9">
        <f t="shared" si="15"/>
        <v>1657.1357142857144</v>
      </c>
      <c r="AA158" s="10">
        <f t="shared" si="16"/>
        <v>1.577642551273385E-3</v>
      </c>
    </row>
    <row r="159" spans="1:27" x14ac:dyDescent="0.55000000000000004">
      <c r="A159" s="3" t="s">
        <v>62</v>
      </c>
      <c r="B159" s="3" t="s">
        <v>63</v>
      </c>
      <c r="C159" s="3" t="s">
        <v>396</v>
      </c>
      <c r="D159" s="3" t="s">
        <v>397</v>
      </c>
      <c r="E159" s="4" t="s">
        <v>31</v>
      </c>
      <c r="F159" s="3" t="s">
        <v>36</v>
      </c>
      <c r="G159" s="3" t="s">
        <v>36</v>
      </c>
      <c r="H159" s="3" t="s">
        <v>166</v>
      </c>
      <c r="I159" s="3" t="s">
        <v>67</v>
      </c>
      <c r="J159" s="3" t="s">
        <v>36</v>
      </c>
      <c r="K159" s="3" t="s">
        <v>42</v>
      </c>
      <c r="L159" s="5">
        <v>1.0125</v>
      </c>
      <c r="M159" s="4">
        <v>415</v>
      </c>
      <c r="N159" s="5">
        <v>288.47499712499996</v>
      </c>
      <c r="O159" s="5">
        <v>0.69512047499999996</v>
      </c>
      <c r="P159" s="4">
        <v>59642</v>
      </c>
      <c r="Q159" s="6">
        <v>0.69581838301867793</v>
      </c>
      <c r="R159" s="7">
        <v>1.71361289024513</v>
      </c>
      <c r="S159" s="6">
        <v>0.48192771084337405</v>
      </c>
      <c r="T159" s="5">
        <f t="shared" si="12"/>
        <v>144.23749856249998</v>
      </c>
      <c r="U159" s="5">
        <v>3675.4</v>
      </c>
      <c r="V159" s="5">
        <f t="shared" si="17"/>
        <v>288.47499712499996</v>
      </c>
      <c r="W159" s="5">
        <f t="shared" si="13"/>
        <v>3386.9250028750002</v>
      </c>
      <c r="X159" s="8">
        <f t="shared" si="14"/>
        <v>11.740792223346142</v>
      </c>
      <c r="Y159" s="4">
        <v>2</v>
      </c>
      <c r="Z159" s="9">
        <f t="shared" si="15"/>
        <v>1837.7</v>
      </c>
      <c r="AA159" s="10">
        <f t="shared" si="16"/>
        <v>3.3533416049092949E-5</v>
      </c>
    </row>
    <row r="160" spans="1:27" x14ac:dyDescent="0.55000000000000004">
      <c r="A160" s="3" t="s">
        <v>52</v>
      </c>
      <c r="B160" s="3" t="s">
        <v>53</v>
      </c>
      <c r="C160" s="3" t="s">
        <v>398</v>
      </c>
      <c r="D160" s="3" t="s">
        <v>399</v>
      </c>
      <c r="E160" s="4" t="s">
        <v>47</v>
      </c>
      <c r="F160" s="3" t="s">
        <v>57</v>
      </c>
      <c r="G160" s="3" t="s">
        <v>400</v>
      </c>
      <c r="H160" s="3" t="s">
        <v>332</v>
      </c>
      <c r="I160" s="3" t="s">
        <v>60</v>
      </c>
      <c r="J160" s="3" t="s">
        <v>36</v>
      </c>
      <c r="K160" s="3" t="s">
        <v>61</v>
      </c>
      <c r="L160" s="5">
        <v>11.25</v>
      </c>
      <c r="M160" s="4">
        <v>5</v>
      </c>
      <c r="N160" s="5">
        <v>13.5875</v>
      </c>
      <c r="O160" s="5">
        <v>2.7174999999999998</v>
      </c>
      <c r="P160" s="4">
        <v>15</v>
      </c>
      <c r="Q160" s="6">
        <v>33.3333333333333</v>
      </c>
      <c r="R160" s="7">
        <v>1.2666666666666699</v>
      </c>
      <c r="S160" s="6">
        <v>20</v>
      </c>
      <c r="T160" s="5">
        <f t="shared" si="12"/>
        <v>13.5875</v>
      </c>
      <c r="U160" s="5">
        <v>167.45</v>
      </c>
      <c r="V160" s="5">
        <f t="shared" si="17"/>
        <v>13.5875</v>
      </c>
      <c r="W160" s="5">
        <f t="shared" si="13"/>
        <v>153.86249999999998</v>
      </c>
      <c r="X160" s="8">
        <f t="shared" si="14"/>
        <v>11.323827046918122</v>
      </c>
      <c r="Y160" s="4">
        <v>1</v>
      </c>
      <c r="Z160" s="9">
        <f t="shared" si="15"/>
        <v>167.45</v>
      </c>
      <c r="AA160" s="10">
        <f t="shared" si="16"/>
        <v>6.6666666666666596E-2</v>
      </c>
    </row>
    <row r="161" spans="1:27" x14ac:dyDescent="0.55000000000000004">
      <c r="A161" s="3" t="s">
        <v>78</v>
      </c>
      <c r="B161" s="3" t="s">
        <v>79</v>
      </c>
      <c r="C161" s="3" t="s">
        <v>401</v>
      </c>
      <c r="D161" s="3" t="s">
        <v>402</v>
      </c>
      <c r="E161" s="4" t="s">
        <v>66</v>
      </c>
      <c r="F161" s="3" t="s">
        <v>36</v>
      </c>
      <c r="G161" s="3" t="s">
        <v>36</v>
      </c>
      <c r="H161" s="3" t="s">
        <v>141</v>
      </c>
      <c r="I161" s="3" t="s">
        <v>82</v>
      </c>
      <c r="J161" s="3" t="s">
        <v>36</v>
      </c>
      <c r="K161" s="3" t="s">
        <v>42</v>
      </c>
      <c r="L161" s="5">
        <v>0.55000000000000004</v>
      </c>
      <c r="M161" s="4">
        <v>131</v>
      </c>
      <c r="N161" s="5">
        <v>72.962498512499991</v>
      </c>
      <c r="O161" s="5">
        <v>0.55696563749999994</v>
      </c>
      <c r="P161" s="4">
        <v>3021</v>
      </c>
      <c r="Q161" s="6">
        <v>4.3363124793114904</v>
      </c>
      <c r="R161" s="7">
        <v>0.97974180734855998</v>
      </c>
      <c r="S161" s="6">
        <v>0.76335877862595392</v>
      </c>
      <c r="T161" s="5">
        <f t="shared" si="12"/>
        <v>72.962498512499991</v>
      </c>
      <c r="U161" s="5">
        <v>895.05</v>
      </c>
      <c r="V161" s="5">
        <f t="shared" si="17"/>
        <v>72.962498512499991</v>
      </c>
      <c r="W161" s="5">
        <f t="shared" si="13"/>
        <v>822.08750148749994</v>
      </c>
      <c r="X161" s="8">
        <f t="shared" si="14"/>
        <v>11.267260829159508</v>
      </c>
      <c r="Y161" s="4">
        <v>1</v>
      </c>
      <c r="Z161" s="9">
        <f t="shared" si="15"/>
        <v>895.05</v>
      </c>
      <c r="AA161" s="10">
        <f t="shared" si="16"/>
        <v>3.3101621979477012E-4</v>
      </c>
    </row>
    <row r="162" spans="1:27" x14ac:dyDescent="0.55000000000000004">
      <c r="A162" s="3" t="s">
        <v>27</v>
      </c>
      <c r="B162" s="3" t="s">
        <v>28</v>
      </c>
      <c r="C162" s="3" t="s">
        <v>403</v>
      </c>
      <c r="D162" s="3" t="s">
        <v>395</v>
      </c>
      <c r="E162" s="4" t="s">
        <v>31</v>
      </c>
      <c r="F162" s="3" t="s">
        <v>96</v>
      </c>
      <c r="G162" s="3" t="s">
        <v>88</v>
      </c>
      <c r="H162" s="3" t="s">
        <v>34</v>
      </c>
      <c r="I162" s="3" t="s">
        <v>35</v>
      </c>
      <c r="J162" s="3" t="s">
        <v>36</v>
      </c>
      <c r="K162" s="3" t="s">
        <v>37</v>
      </c>
      <c r="L162" s="5">
        <v>7.5</v>
      </c>
      <c r="M162" s="4">
        <v>1348</v>
      </c>
      <c r="N162" s="5">
        <v>1542.89999025</v>
      </c>
      <c r="O162" s="5">
        <v>1.1445845625</v>
      </c>
      <c r="P162" s="4">
        <v>117521</v>
      </c>
      <c r="Q162" s="6">
        <v>1.1470290416180899</v>
      </c>
      <c r="R162" s="7">
        <v>1.3421680380527701</v>
      </c>
      <c r="S162" s="6">
        <v>0.59347181008902095</v>
      </c>
      <c r="T162" s="5">
        <f t="shared" si="12"/>
        <v>192.86249878125</v>
      </c>
      <c r="U162" s="5">
        <v>18467.099999999999</v>
      </c>
      <c r="V162" s="5">
        <f t="shared" si="17"/>
        <v>1542.89999025</v>
      </c>
      <c r="W162" s="5">
        <f t="shared" si="13"/>
        <v>16924.200009749999</v>
      </c>
      <c r="X162" s="8">
        <f t="shared" si="14"/>
        <v>10.969084267741636</v>
      </c>
      <c r="Y162" s="4">
        <v>8</v>
      </c>
      <c r="Z162" s="9">
        <f t="shared" si="15"/>
        <v>2308.3874999999998</v>
      </c>
      <c r="AA162" s="10">
        <f t="shared" si="16"/>
        <v>6.8072940155376274E-5</v>
      </c>
    </row>
    <row r="163" spans="1:27" x14ac:dyDescent="0.55000000000000004">
      <c r="A163" s="3" t="s">
        <v>209</v>
      </c>
      <c r="B163" s="3" t="s">
        <v>210</v>
      </c>
      <c r="C163" s="3" t="s">
        <v>404</v>
      </c>
      <c r="D163" s="3" t="s">
        <v>362</v>
      </c>
      <c r="E163" s="4" t="s">
        <v>47</v>
      </c>
      <c r="F163" s="3" t="s">
        <v>48</v>
      </c>
      <c r="G163" s="3" t="s">
        <v>161</v>
      </c>
      <c r="H163" s="3" t="s">
        <v>34</v>
      </c>
      <c r="I163" s="3" t="s">
        <v>35</v>
      </c>
      <c r="J163" s="3" t="s">
        <v>36</v>
      </c>
      <c r="K163" s="3" t="s">
        <v>37</v>
      </c>
      <c r="L163" s="5">
        <v>0</v>
      </c>
      <c r="M163" s="4">
        <v>67</v>
      </c>
      <c r="N163" s="5">
        <v>138.2249999</v>
      </c>
      <c r="O163" s="5">
        <v>2.0630597000000002</v>
      </c>
      <c r="P163" s="4">
        <v>500</v>
      </c>
      <c r="Q163" s="6">
        <v>13.4</v>
      </c>
      <c r="R163" s="7">
        <v>1.12588</v>
      </c>
      <c r="S163" s="6">
        <v>1.4925373134328399</v>
      </c>
      <c r="T163" s="5">
        <f t="shared" si="12"/>
        <v>138.2249999</v>
      </c>
      <c r="U163" s="5">
        <v>1632</v>
      </c>
      <c r="V163" s="5">
        <f t="shared" si="17"/>
        <v>138.2249999</v>
      </c>
      <c r="W163" s="5">
        <f t="shared" si="13"/>
        <v>1493.7750000999999</v>
      </c>
      <c r="X163" s="8">
        <f t="shared" si="14"/>
        <v>10.806836687868936</v>
      </c>
      <c r="Y163" s="4">
        <v>1</v>
      </c>
      <c r="Z163" s="9">
        <f t="shared" si="15"/>
        <v>1632</v>
      </c>
      <c r="AA163" s="10">
        <f t="shared" si="16"/>
        <v>2.0000000000000057E-3</v>
      </c>
    </row>
    <row r="164" spans="1:27" x14ac:dyDescent="0.55000000000000004">
      <c r="A164" s="3" t="s">
        <v>27</v>
      </c>
      <c r="B164" s="3" t="s">
        <v>28</v>
      </c>
      <c r="C164" s="3" t="s">
        <v>405</v>
      </c>
      <c r="D164" s="3" t="s">
        <v>381</v>
      </c>
      <c r="E164" s="4" t="s">
        <v>66</v>
      </c>
      <c r="F164" s="3" t="s">
        <v>144</v>
      </c>
      <c r="G164" s="3" t="s">
        <v>309</v>
      </c>
      <c r="H164" s="3" t="s">
        <v>34</v>
      </c>
      <c r="I164" s="3" t="s">
        <v>35</v>
      </c>
      <c r="J164" s="3" t="s">
        <v>36</v>
      </c>
      <c r="K164" s="3" t="s">
        <v>37</v>
      </c>
      <c r="L164" s="5">
        <v>6.25</v>
      </c>
      <c r="M164" s="4">
        <v>304</v>
      </c>
      <c r="N164" s="5">
        <v>413.5749988</v>
      </c>
      <c r="O164" s="5">
        <v>1.360444075</v>
      </c>
      <c r="P164" s="4">
        <v>7399</v>
      </c>
      <c r="Q164" s="6">
        <v>4.1086633328828199</v>
      </c>
      <c r="R164" s="7">
        <v>1.0016988782267899</v>
      </c>
      <c r="S164" s="6">
        <v>1.31578947368421</v>
      </c>
      <c r="T164" s="5">
        <f t="shared" si="12"/>
        <v>103.3937497</v>
      </c>
      <c r="U164" s="5">
        <v>4598.5</v>
      </c>
      <c r="V164" s="5">
        <f t="shared" si="17"/>
        <v>413.5749988</v>
      </c>
      <c r="W164" s="5">
        <f t="shared" si="13"/>
        <v>4184.9250012000002</v>
      </c>
      <c r="X164" s="8">
        <f t="shared" si="14"/>
        <v>10.118902286991919</v>
      </c>
      <c r="Y164" s="4">
        <v>4</v>
      </c>
      <c r="Z164" s="9">
        <f t="shared" si="15"/>
        <v>1149.625</v>
      </c>
      <c r="AA164" s="10">
        <f t="shared" si="16"/>
        <v>5.4061359643194974E-4</v>
      </c>
    </row>
    <row r="165" spans="1:27" x14ac:dyDescent="0.55000000000000004">
      <c r="A165" s="3" t="s">
        <v>52</v>
      </c>
      <c r="B165" s="3" t="s">
        <v>53</v>
      </c>
      <c r="C165" s="3" t="s">
        <v>406</v>
      </c>
      <c r="D165" s="3" t="s">
        <v>407</v>
      </c>
      <c r="E165" s="4" t="s">
        <v>47</v>
      </c>
      <c r="F165" s="3" t="s">
        <v>57</v>
      </c>
      <c r="G165" s="3" t="s">
        <v>165</v>
      </c>
      <c r="H165" s="3" t="s">
        <v>166</v>
      </c>
      <c r="I165" s="3" t="s">
        <v>60</v>
      </c>
      <c r="J165" s="3" t="s">
        <v>36</v>
      </c>
      <c r="K165" s="3" t="s">
        <v>61</v>
      </c>
      <c r="L165" s="5">
        <v>1.25</v>
      </c>
      <c r="M165" s="4">
        <v>145</v>
      </c>
      <c r="N165" s="5">
        <v>209.04999993750002</v>
      </c>
      <c r="O165" s="5">
        <v>1.4417241375000001</v>
      </c>
      <c r="P165" s="4">
        <v>4864</v>
      </c>
      <c r="Q165" s="6">
        <v>2.9810855263157898</v>
      </c>
      <c r="R165" s="7">
        <v>1.6730879934210501</v>
      </c>
      <c r="S165" s="6">
        <v>0.68965517241379293</v>
      </c>
      <c r="T165" s="5">
        <f t="shared" si="12"/>
        <v>209.04999993750002</v>
      </c>
      <c r="U165" s="5">
        <v>2271.1999999999998</v>
      </c>
      <c r="V165" s="5">
        <f t="shared" si="17"/>
        <v>209.04999993750002</v>
      </c>
      <c r="W165" s="5">
        <f t="shared" si="13"/>
        <v>2062.1500000624997</v>
      </c>
      <c r="X165" s="8">
        <f t="shared" si="14"/>
        <v>9.8643865136523488</v>
      </c>
      <c r="Y165" s="4">
        <v>1</v>
      </c>
      <c r="Z165" s="9">
        <f t="shared" si="15"/>
        <v>2271.1999999999998</v>
      </c>
      <c r="AA165" s="10">
        <f t="shared" si="16"/>
        <v>2.0559210526315788E-4</v>
      </c>
    </row>
    <row r="166" spans="1:27" x14ac:dyDescent="0.55000000000000004">
      <c r="A166" s="3" t="s">
        <v>52</v>
      </c>
      <c r="B166" s="3" t="s">
        <v>53</v>
      </c>
      <c r="C166" s="3" t="s">
        <v>408</v>
      </c>
      <c r="D166" s="3" t="s">
        <v>301</v>
      </c>
      <c r="E166" s="4" t="s">
        <v>47</v>
      </c>
      <c r="F166" s="3" t="s">
        <v>48</v>
      </c>
      <c r="G166" s="3" t="s">
        <v>309</v>
      </c>
      <c r="H166" s="3" t="s">
        <v>34</v>
      </c>
      <c r="I166" s="3" t="s">
        <v>35</v>
      </c>
      <c r="J166" s="3" t="s">
        <v>36</v>
      </c>
      <c r="K166" s="3" t="s">
        <v>61</v>
      </c>
      <c r="L166" s="5">
        <v>5</v>
      </c>
      <c r="M166" s="4">
        <v>438</v>
      </c>
      <c r="N166" s="5">
        <v>908.62499939999987</v>
      </c>
      <c r="O166" s="5">
        <v>2.0744862999999998</v>
      </c>
      <c r="P166" s="4">
        <v>6348</v>
      </c>
      <c r="Q166" s="6">
        <v>6.89981096408318</v>
      </c>
      <c r="R166" s="7">
        <v>2.5442186515437899</v>
      </c>
      <c r="S166" s="6">
        <v>1.5981735159817401</v>
      </c>
      <c r="T166" s="5">
        <f t="shared" si="12"/>
        <v>129.80357134285711</v>
      </c>
      <c r="U166" s="5">
        <v>9387.4</v>
      </c>
      <c r="V166" s="5">
        <f t="shared" si="17"/>
        <v>908.62499939999987</v>
      </c>
      <c r="W166" s="5">
        <f t="shared" si="13"/>
        <v>8478.7750006000006</v>
      </c>
      <c r="X166" s="8">
        <f t="shared" si="14"/>
        <v>9.3314348671881824</v>
      </c>
      <c r="Y166" s="4">
        <v>7</v>
      </c>
      <c r="Z166" s="9">
        <f t="shared" si="15"/>
        <v>1341.0571428571427</v>
      </c>
      <c r="AA166" s="10">
        <f t="shared" si="16"/>
        <v>1.1027095148078176E-3</v>
      </c>
    </row>
    <row r="167" spans="1:27" x14ac:dyDescent="0.55000000000000004">
      <c r="A167" s="3" t="s">
        <v>27</v>
      </c>
      <c r="B167" s="3" t="s">
        <v>28</v>
      </c>
      <c r="C167" s="3" t="s">
        <v>409</v>
      </c>
      <c r="D167" s="3" t="s">
        <v>410</v>
      </c>
      <c r="E167" s="4" t="s">
        <v>66</v>
      </c>
      <c r="F167" s="3" t="s">
        <v>144</v>
      </c>
      <c r="G167" s="3" t="s">
        <v>309</v>
      </c>
      <c r="H167" s="3" t="s">
        <v>34</v>
      </c>
      <c r="I167" s="3" t="s">
        <v>35</v>
      </c>
      <c r="J167" s="3" t="s">
        <v>36</v>
      </c>
      <c r="K167" s="3" t="s">
        <v>37</v>
      </c>
      <c r="L167" s="5">
        <v>6.25</v>
      </c>
      <c r="M167" s="4">
        <v>44</v>
      </c>
      <c r="N167" s="5">
        <v>50.362499550000003</v>
      </c>
      <c r="O167" s="5">
        <v>1.1446022625000001</v>
      </c>
      <c r="P167" s="4">
        <v>314</v>
      </c>
      <c r="Q167" s="6">
        <v>14.012738853503199</v>
      </c>
      <c r="R167" s="7">
        <v>1.2249044585987301</v>
      </c>
      <c r="S167" s="6">
        <v>2.2727272727272698</v>
      </c>
      <c r="T167" s="5">
        <f t="shared" si="12"/>
        <v>50.362499550000003</v>
      </c>
      <c r="U167" s="5">
        <v>508.3</v>
      </c>
      <c r="V167" s="5">
        <f t="shared" si="17"/>
        <v>50.362499550000003</v>
      </c>
      <c r="W167" s="5">
        <f t="shared" si="13"/>
        <v>457.93750045000002</v>
      </c>
      <c r="X167" s="8">
        <f t="shared" si="14"/>
        <v>9.0928270944010361</v>
      </c>
      <c r="Y167" s="4">
        <v>1</v>
      </c>
      <c r="Z167" s="9">
        <f t="shared" si="15"/>
        <v>508.3</v>
      </c>
      <c r="AA167" s="10">
        <f t="shared" si="16"/>
        <v>3.1847133757961772E-3</v>
      </c>
    </row>
    <row r="168" spans="1:27" x14ac:dyDescent="0.55000000000000004">
      <c r="A168" s="3" t="s">
        <v>52</v>
      </c>
      <c r="B168" s="3" t="s">
        <v>53</v>
      </c>
      <c r="C168" s="3" t="s">
        <v>411</v>
      </c>
      <c r="D168" s="3" t="s">
        <v>412</v>
      </c>
      <c r="E168" s="4" t="s">
        <v>47</v>
      </c>
      <c r="F168" s="3" t="s">
        <v>57</v>
      </c>
      <c r="G168" s="3" t="s">
        <v>309</v>
      </c>
      <c r="H168" s="3" t="s">
        <v>85</v>
      </c>
      <c r="I168" s="3" t="s">
        <v>60</v>
      </c>
      <c r="J168" s="3" t="s">
        <v>36</v>
      </c>
      <c r="K168" s="3" t="s">
        <v>61</v>
      </c>
      <c r="L168" s="5">
        <v>5</v>
      </c>
      <c r="M168" s="4">
        <v>1558</v>
      </c>
      <c r="N168" s="5">
        <v>2517.8749972999999</v>
      </c>
      <c r="O168" s="5">
        <v>1.61609435</v>
      </c>
      <c r="P168" s="4">
        <v>70914</v>
      </c>
      <c r="Q168" s="6">
        <v>2.19702738528358</v>
      </c>
      <c r="R168" s="7">
        <v>2.3569605437572299</v>
      </c>
      <c r="S168" s="6">
        <v>0.83440308087291404</v>
      </c>
      <c r="T168" s="5">
        <f t="shared" si="12"/>
        <v>193.6826921</v>
      </c>
      <c r="U168" s="5">
        <v>24140</v>
      </c>
      <c r="V168" s="5">
        <f t="shared" si="17"/>
        <v>2517.8749972999999</v>
      </c>
      <c r="W168" s="5">
        <f t="shared" si="13"/>
        <v>21622.125002699999</v>
      </c>
      <c r="X168" s="8">
        <f t="shared" si="14"/>
        <v>8.5874497446799829</v>
      </c>
      <c r="Y168" s="4">
        <v>13</v>
      </c>
      <c r="Z168" s="9">
        <f t="shared" si="15"/>
        <v>1856.9230769230769</v>
      </c>
      <c r="AA168" s="10">
        <f t="shared" si="16"/>
        <v>1.8332064190427818E-4</v>
      </c>
    </row>
    <row r="169" spans="1:27" x14ac:dyDescent="0.55000000000000004">
      <c r="A169" s="3" t="s">
        <v>71</v>
      </c>
      <c r="B169" s="3" t="s">
        <v>72</v>
      </c>
      <c r="C169" s="3" t="s">
        <v>413</v>
      </c>
      <c r="D169" s="3" t="s">
        <v>136</v>
      </c>
      <c r="E169" s="4" t="s">
        <v>47</v>
      </c>
      <c r="F169" s="3" t="s">
        <v>133</v>
      </c>
      <c r="G169" s="3" t="s">
        <v>134</v>
      </c>
      <c r="H169" s="3" t="s">
        <v>34</v>
      </c>
      <c r="I169" s="3" t="s">
        <v>77</v>
      </c>
      <c r="J169" s="3" t="s">
        <v>36</v>
      </c>
      <c r="K169" s="3" t="s">
        <v>42</v>
      </c>
      <c r="L169" s="5">
        <v>6.25</v>
      </c>
      <c r="M169" s="4">
        <v>26</v>
      </c>
      <c r="N169" s="5">
        <v>47.787499824999998</v>
      </c>
      <c r="O169" s="5">
        <v>1.8379807625</v>
      </c>
      <c r="P169" s="4">
        <v>139</v>
      </c>
      <c r="Q169" s="6">
        <v>18.705035971223001</v>
      </c>
      <c r="R169" s="7">
        <v>1.6846762589928099</v>
      </c>
      <c r="S169" s="6">
        <v>3.8461538461538498</v>
      </c>
      <c r="T169" s="5">
        <f t="shared" si="12"/>
        <v>47.787499824999998</v>
      </c>
      <c r="U169" s="5">
        <v>451.35</v>
      </c>
      <c r="V169" s="5">
        <f t="shared" si="17"/>
        <v>47.787499824999998</v>
      </c>
      <c r="W169" s="5">
        <f t="shared" si="13"/>
        <v>403.56250017500003</v>
      </c>
      <c r="X169" s="8">
        <f t="shared" si="14"/>
        <v>8.4449385645380968</v>
      </c>
      <c r="Y169" s="4">
        <v>1</v>
      </c>
      <c r="Z169" s="9">
        <f t="shared" si="15"/>
        <v>451.35</v>
      </c>
      <c r="AA169" s="10">
        <f t="shared" si="16"/>
        <v>7.1942446043165463E-3</v>
      </c>
    </row>
    <row r="170" spans="1:27" x14ac:dyDescent="0.55000000000000004">
      <c r="A170" s="3" t="s">
        <v>209</v>
      </c>
      <c r="B170" s="3" t="s">
        <v>210</v>
      </c>
      <c r="C170" s="3" t="s">
        <v>414</v>
      </c>
      <c r="D170" s="3" t="s">
        <v>415</v>
      </c>
      <c r="E170" s="4" t="s">
        <v>47</v>
      </c>
      <c r="F170" s="3" t="s">
        <v>48</v>
      </c>
      <c r="G170" s="3" t="s">
        <v>161</v>
      </c>
      <c r="H170" s="3" t="s">
        <v>34</v>
      </c>
      <c r="I170" s="3" t="s">
        <v>35</v>
      </c>
      <c r="J170" s="3" t="s">
        <v>36</v>
      </c>
      <c r="K170" s="3" t="s">
        <v>37</v>
      </c>
      <c r="L170" s="5">
        <v>0</v>
      </c>
      <c r="M170" s="4">
        <v>20</v>
      </c>
      <c r="N170" s="5">
        <v>21.225000000000001</v>
      </c>
      <c r="O170" s="5">
        <v>1.06125</v>
      </c>
      <c r="P170" s="4">
        <v>328</v>
      </c>
      <c r="Q170" s="6">
        <v>6.0975609756097597</v>
      </c>
      <c r="R170" s="7">
        <v>1.01478658536585</v>
      </c>
      <c r="S170" s="6">
        <v>5</v>
      </c>
      <c r="T170" s="5">
        <f t="shared" si="12"/>
        <v>21.225000000000001</v>
      </c>
      <c r="U170" s="5">
        <v>198.05</v>
      </c>
      <c r="V170" s="5">
        <f t="shared" si="17"/>
        <v>21.225000000000001</v>
      </c>
      <c r="W170" s="5">
        <f t="shared" si="13"/>
        <v>176.82500000000002</v>
      </c>
      <c r="X170" s="8">
        <f t="shared" si="14"/>
        <v>8.3309776207302715</v>
      </c>
      <c r="Y170" s="4">
        <v>1</v>
      </c>
      <c r="Z170" s="9">
        <f t="shared" si="15"/>
        <v>198.05</v>
      </c>
      <c r="AA170" s="10">
        <f t="shared" si="16"/>
        <v>3.0487804878048795E-3</v>
      </c>
    </row>
    <row r="171" spans="1:27" x14ac:dyDescent="0.55000000000000004">
      <c r="A171" s="3" t="s">
        <v>27</v>
      </c>
      <c r="B171" s="3" t="s">
        <v>28</v>
      </c>
      <c r="C171" s="3" t="s">
        <v>416</v>
      </c>
      <c r="D171" s="3" t="s">
        <v>284</v>
      </c>
      <c r="E171" s="4" t="s">
        <v>31</v>
      </c>
      <c r="F171" s="3" t="s">
        <v>417</v>
      </c>
      <c r="G171" s="3" t="s">
        <v>418</v>
      </c>
      <c r="H171" s="3" t="s">
        <v>34</v>
      </c>
      <c r="I171" s="3" t="s">
        <v>35</v>
      </c>
      <c r="J171" s="3" t="s">
        <v>36</v>
      </c>
      <c r="K171" s="3" t="s">
        <v>42</v>
      </c>
      <c r="L171" s="5">
        <v>6.25</v>
      </c>
      <c r="M171" s="4">
        <v>6</v>
      </c>
      <c r="N171" s="5">
        <v>18.662499974999999</v>
      </c>
      <c r="O171" s="5">
        <v>3.1104166625</v>
      </c>
      <c r="P171" s="4">
        <v>355</v>
      </c>
      <c r="Q171" s="6">
        <v>1.6901408450704201</v>
      </c>
      <c r="R171" s="7">
        <v>3.60360563380282</v>
      </c>
      <c r="S171" s="6">
        <v>16.6666666666667</v>
      </c>
      <c r="T171" s="5">
        <f t="shared" si="12"/>
        <v>18.662499974999999</v>
      </c>
      <c r="U171" s="5">
        <v>170</v>
      </c>
      <c r="V171" s="5">
        <f t="shared" si="17"/>
        <v>18.662499974999999</v>
      </c>
      <c r="W171" s="5">
        <f t="shared" si="13"/>
        <v>151.337500025</v>
      </c>
      <c r="X171" s="8">
        <f t="shared" si="14"/>
        <v>8.1091761675943417</v>
      </c>
      <c r="Y171" s="4">
        <v>1</v>
      </c>
      <c r="Z171" s="9">
        <f t="shared" si="15"/>
        <v>170</v>
      </c>
      <c r="AA171" s="10">
        <f t="shared" si="16"/>
        <v>2.8169014084507057E-3</v>
      </c>
    </row>
    <row r="172" spans="1:27" x14ac:dyDescent="0.55000000000000004">
      <c r="A172" s="3" t="s">
        <v>78</v>
      </c>
      <c r="B172" s="3" t="s">
        <v>79</v>
      </c>
      <c r="C172" s="3" t="s">
        <v>419</v>
      </c>
      <c r="D172" s="3" t="s">
        <v>362</v>
      </c>
      <c r="E172" s="4" t="s">
        <v>66</v>
      </c>
      <c r="F172" s="3" t="s">
        <v>36</v>
      </c>
      <c r="G172" s="3" t="s">
        <v>36</v>
      </c>
      <c r="H172" s="3" t="s">
        <v>59</v>
      </c>
      <c r="I172" s="3" t="s">
        <v>82</v>
      </c>
      <c r="J172" s="3" t="s">
        <v>36</v>
      </c>
      <c r="K172" s="3" t="s">
        <v>42</v>
      </c>
      <c r="L172" s="5">
        <v>0.51249999999999996</v>
      </c>
      <c r="M172" s="4">
        <v>1280</v>
      </c>
      <c r="N172" s="5">
        <v>663.01249600000006</v>
      </c>
      <c r="O172" s="5">
        <v>0.51797851250000004</v>
      </c>
      <c r="P172" s="4">
        <v>21407</v>
      </c>
      <c r="Q172" s="6">
        <v>5.9793525482318897</v>
      </c>
      <c r="R172" s="7">
        <v>1.30065399168496</v>
      </c>
      <c r="S172" s="6">
        <v>0.546875</v>
      </c>
      <c r="T172" s="5">
        <f t="shared" si="12"/>
        <v>94.716070857142867</v>
      </c>
      <c r="U172" s="5">
        <v>5928.75</v>
      </c>
      <c r="V172" s="5">
        <f t="shared" si="17"/>
        <v>663.01249600000006</v>
      </c>
      <c r="W172" s="5">
        <f t="shared" si="13"/>
        <v>5265.7375039999997</v>
      </c>
      <c r="X172" s="8">
        <f t="shared" si="14"/>
        <v>7.9421391538900936</v>
      </c>
      <c r="Y172" s="4">
        <v>7</v>
      </c>
      <c r="Z172" s="9">
        <f t="shared" si="15"/>
        <v>846.96428571428567</v>
      </c>
      <c r="AA172" s="10">
        <f t="shared" si="16"/>
        <v>3.2699584248143142E-4</v>
      </c>
    </row>
    <row r="173" spans="1:27" x14ac:dyDescent="0.55000000000000004">
      <c r="A173" s="3" t="s">
        <v>52</v>
      </c>
      <c r="B173" s="3" t="s">
        <v>53</v>
      </c>
      <c r="C173" s="3" t="s">
        <v>420</v>
      </c>
      <c r="D173" s="3" t="s">
        <v>421</v>
      </c>
      <c r="E173" s="4" t="s">
        <v>47</v>
      </c>
      <c r="F173" s="3" t="s">
        <v>57</v>
      </c>
      <c r="G173" s="3" t="s">
        <v>49</v>
      </c>
      <c r="H173" s="3" t="s">
        <v>181</v>
      </c>
      <c r="I173" s="3" t="s">
        <v>60</v>
      </c>
      <c r="J173" s="3" t="s">
        <v>36</v>
      </c>
      <c r="K173" s="3" t="s">
        <v>61</v>
      </c>
      <c r="L173" s="5">
        <v>3.75</v>
      </c>
      <c r="M173" s="4">
        <v>292</v>
      </c>
      <c r="N173" s="5">
        <v>643.08749940000007</v>
      </c>
      <c r="O173" s="5">
        <v>2.2023544500000001</v>
      </c>
      <c r="P173" s="4">
        <v>14347</v>
      </c>
      <c r="Q173" s="6">
        <v>2.0352686972886298</v>
      </c>
      <c r="R173" s="7">
        <v>1.7434794730605701</v>
      </c>
      <c r="S173" s="6">
        <v>1.3698630136986301</v>
      </c>
      <c r="T173" s="5">
        <f t="shared" si="12"/>
        <v>160.77187485000002</v>
      </c>
      <c r="U173" s="5">
        <v>5525</v>
      </c>
      <c r="V173" s="5">
        <f t="shared" si="17"/>
        <v>643.08749940000007</v>
      </c>
      <c r="W173" s="5">
        <f t="shared" si="13"/>
        <v>4881.9125005999995</v>
      </c>
      <c r="X173" s="8">
        <f t="shared" si="14"/>
        <v>7.5913658796894952</v>
      </c>
      <c r="Y173" s="4">
        <v>4</v>
      </c>
      <c r="Z173" s="9">
        <f t="shared" si="15"/>
        <v>1381.25</v>
      </c>
      <c r="AA173" s="10">
        <f t="shared" si="16"/>
        <v>2.7880393113542874E-4</v>
      </c>
    </row>
    <row r="174" spans="1:27" x14ac:dyDescent="0.55000000000000004">
      <c r="A174" s="3" t="s">
        <v>52</v>
      </c>
      <c r="B174" s="3" t="s">
        <v>53</v>
      </c>
      <c r="C174" s="3" t="s">
        <v>422</v>
      </c>
      <c r="D174" s="3" t="s">
        <v>423</v>
      </c>
      <c r="E174" s="4" t="s">
        <v>47</v>
      </c>
      <c r="F174" s="3" t="s">
        <v>57</v>
      </c>
      <c r="G174" s="3" t="s">
        <v>309</v>
      </c>
      <c r="H174" s="3" t="s">
        <v>85</v>
      </c>
      <c r="I174" s="3" t="s">
        <v>60</v>
      </c>
      <c r="J174" s="3" t="s">
        <v>36</v>
      </c>
      <c r="K174" s="3" t="s">
        <v>61</v>
      </c>
      <c r="L174" s="5">
        <v>5</v>
      </c>
      <c r="M174" s="4">
        <v>207</v>
      </c>
      <c r="N174" s="5">
        <v>463.18749783749996</v>
      </c>
      <c r="O174" s="5">
        <v>2.2376207624999997</v>
      </c>
      <c r="P174" s="4">
        <v>10175</v>
      </c>
      <c r="Q174" s="6">
        <v>2.0343980343980301</v>
      </c>
      <c r="R174" s="7">
        <v>3.27082063882064</v>
      </c>
      <c r="S174" s="6">
        <v>1.4492753623188399</v>
      </c>
      <c r="T174" s="5">
        <f t="shared" si="12"/>
        <v>154.39583261249999</v>
      </c>
      <c r="U174" s="5">
        <v>3958.45</v>
      </c>
      <c r="V174" s="5">
        <f t="shared" si="17"/>
        <v>463.18749783749996</v>
      </c>
      <c r="W174" s="5">
        <f t="shared" si="13"/>
        <v>3495.2625021624999</v>
      </c>
      <c r="X174" s="8">
        <f t="shared" si="14"/>
        <v>7.546107177937567</v>
      </c>
      <c r="Y174" s="4">
        <v>3</v>
      </c>
      <c r="Z174" s="9">
        <f t="shared" si="15"/>
        <v>1319.4833333333333</v>
      </c>
      <c r="AA174" s="10">
        <f t="shared" si="16"/>
        <v>2.9484029484029404E-4</v>
      </c>
    </row>
    <row r="175" spans="1:27" x14ac:dyDescent="0.55000000000000004">
      <c r="A175" s="3" t="s">
        <v>78</v>
      </c>
      <c r="B175" s="3" t="s">
        <v>79</v>
      </c>
      <c r="C175" s="3" t="s">
        <v>424</v>
      </c>
      <c r="D175" s="3" t="s">
        <v>425</v>
      </c>
      <c r="E175" s="4" t="s">
        <v>31</v>
      </c>
      <c r="F175" s="3" t="s">
        <v>36</v>
      </c>
      <c r="G175" s="3" t="s">
        <v>36</v>
      </c>
      <c r="H175" s="3" t="s">
        <v>426</v>
      </c>
      <c r="I175" s="3" t="s">
        <v>82</v>
      </c>
      <c r="J175" s="3" t="s">
        <v>36</v>
      </c>
      <c r="K175" s="3" t="s">
        <v>42</v>
      </c>
      <c r="L175" s="5">
        <v>0.95</v>
      </c>
      <c r="M175" s="4">
        <v>542</v>
      </c>
      <c r="N175" s="5">
        <v>514.27499947500007</v>
      </c>
      <c r="O175" s="5">
        <v>0.94884686250000005</v>
      </c>
      <c r="P175" s="4">
        <v>15797</v>
      </c>
      <c r="Q175" s="6">
        <v>3.4310312084572998</v>
      </c>
      <c r="R175" s="7">
        <v>2.2082737228587699</v>
      </c>
      <c r="S175" s="6">
        <v>0.36900369003689998</v>
      </c>
      <c r="T175" s="5">
        <f t="shared" si="12"/>
        <v>257.13749973750004</v>
      </c>
      <c r="U175" s="5">
        <v>4380.8999999999996</v>
      </c>
      <c r="V175" s="5">
        <f t="shared" si="17"/>
        <v>514.27499947500007</v>
      </c>
      <c r="W175" s="5">
        <f t="shared" si="13"/>
        <v>3866.6250005249995</v>
      </c>
      <c r="X175" s="8">
        <f t="shared" si="14"/>
        <v>7.5185941460741059</v>
      </c>
      <c r="Y175" s="4">
        <v>2</v>
      </c>
      <c r="Z175" s="9">
        <f t="shared" si="15"/>
        <v>2190.4499999999998</v>
      </c>
      <c r="AA175" s="10">
        <f t="shared" si="16"/>
        <v>1.2660631765525076E-4</v>
      </c>
    </row>
    <row r="176" spans="1:27" x14ac:dyDescent="0.55000000000000004">
      <c r="A176" s="3" t="s">
        <v>52</v>
      </c>
      <c r="B176" s="3" t="s">
        <v>53</v>
      </c>
      <c r="C176" s="3" t="s">
        <v>427</v>
      </c>
      <c r="D176" s="3" t="s">
        <v>428</v>
      </c>
      <c r="E176" s="4" t="s">
        <v>47</v>
      </c>
      <c r="F176" s="3" t="s">
        <v>57</v>
      </c>
      <c r="G176" s="3" t="s">
        <v>165</v>
      </c>
      <c r="H176" s="3" t="s">
        <v>166</v>
      </c>
      <c r="I176" s="3" t="s">
        <v>60</v>
      </c>
      <c r="J176" s="3" t="s">
        <v>36</v>
      </c>
      <c r="K176" s="3" t="s">
        <v>61</v>
      </c>
      <c r="L176" s="5">
        <v>2.5</v>
      </c>
      <c r="M176" s="4">
        <v>65</v>
      </c>
      <c r="N176" s="5">
        <v>87.424999999999997</v>
      </c>
      <c r="O176" s="5">
        <v>1.345</v>
      </c>
      <c r="P176" s="4">
        <v>4480</v>
      </c>
      <c r="Q176" s="6">
        <v>1.4508928571428601</v>
      </c>
      <c r="R176" s="7">
        <v>1.47607142857143</v>
      </c>
      <c r="S176" s="6">
        <v>1.5384615384615401</v>
      </c>
      <c r="T176" s="5">
        <f t="shared" si="12"/>
        <v>87.424999999999997</v>
      </c>
      <c r="U176" s="5">
        <v>742.05</v>
      </c>
      <c r="V176" s="5">
        <f t="shared" si="17"/>
        <v>87.424999999999997</v>
      </c>
      <c r="W176" s="5">
        <f t="shared" si="13"/>
        <v>654.625</v>
      </c>
      <c r="X176" s="8">
        <f t="shared" si="14"/>
        <v>7.4878467257649417</v>
      </c>
      <c r="Y176" s="4">
        <v>1</v>
      </c>
      <c r="Z176" s="9">
        <f t="shared" si="15"/>
        <v>742.05</v>
      </c>
      <c r="AA176" s="10">
        <f t="shared" si="16"/>
        <v>2.2321428571428641E-4</v>
      </c>
    </row>
    <row r="177" spans="1:27" x14ac:dyDescent="0.55000000000000004">
      <c r="A177" s="3" t="s">
        <v>52</v>
      </c>
      <c r="B177" s="3" t="s">
        <v>53</v>
      </c>
      <c r="C177" s="3" t="s">
        <v>429</v>
      </c>
      <c r="D177" s="3" t="s">
        <v>430</v>
      </c>
      <c r="E177" s="4" t="s">
        <v>47</v>
      </c>
      <c r="F177" s="3" t="s">
        <v>57</v>
      </c>
      <c r="G177" s="3" t="s">
        <v>165</v>
      </c>
      <c r="H177" s="3" t="s">
        <v>166</v>
      </c>
      <c r="I177" s="3" t="s">
        <v>60</v>
      </c>
      <c r="J177" s="3" t="s">
        <v>36</v>
      </c>
      <c r="K177" s="3" t="s">
        <v>61</v>
      </c>
      <c r="L177" s="5">
        <v>8.75</v>
      </c>
      <c r="M177" s="4">
        <v>43</v>
      </c>
      <c r="N177" s="5">
        <v>127.21249967499999</v>
      </c>
      <c r="O177" s="5">
        <v>2.9584302249999999</v>
      </c>
      <c r="P177" s="4">
        <v>2374</v>
      </c>
      <c r="Q177" s="6">
        <v>1.81128896377422</v>
      </c>
      <c r="R177" s="7">
        <v>1.43803706823926</v>
      </c>
      <c r="S177" s="6">
        <v>2.32558139534884</v>
      </c>
      <c r="T177" s="5">
        <f t="shared" si="12"/>
        <v>127.21249967499999</v>
      </c>
      <c r="U177" s="5">
        <v>1060.8</v>
      </c>
      <c r="V177" s="5">
        <f t="shared" si="17"/>
        <v>127.21249967499999</v>
      </c>
      <c r="W177" s="5">
        <f t="shared" si="13"/>
        <v>933.58750032499995</v>
      </c>
      <c r="X177" s="8">
        <f t="shared" si="14"/>
        <v>7.3388032049532166</v>
      </c>
      <c r="Y177" s="4">
        <v>1</v>
      </c>
      <c r="Z177" s="9">
        <f t="shared" si="15"/>
        <v>1060.8</v>
      </c>
      <c r="AA177" s="10">
        <f t="shared" si="16"/>
        <v>4.2122999157540053E-4</v>
      </c>
    </row>
    <row r="178" spans="1:27" x14ac:dyDescent="0.55000000000000004">
      <c r="A178" s="3" t="s">
        <v>27</v>
      </c>
      <c r="B178" s="3" t="s">
        <v>28</v>
      </c>
      <c r="C178" s="3" t="s">
        <v>431</v>
      </c>
      <c r="D178" s="3" t="s">
        <v>266</v>
      </c>
      <c r="E178" s="4" t="s">
        <v>31</v>
      </c>
      <c r="F178" s="3" t="s">
        <v>96</v>
      </c>
      <c r="G178" s="3" t="s">
        <v>161</v>
      </c>
      <c r="H178" s="3" t="s">
        <v>34</v>
      </c>
      <c r="I178" s="3" t="s">
        <v>35</v>
      </c>
      <c r="J178" s="3" t="s">
        <v>36</v>
      </c>
      <c r="K178" s="3" t="s">
        <v>37</v>
      </c>
      <c r="L178" s="5">
        <v>6.25</v>
      </c>
      <c r="M178" s="4">
        <v>74</v>
      </c>
      <c r="N178" s="5">
        <v>82.999999325000005</v>
      </c>
      <c r="O178" s="5">
        <v>1.1216216125</v>
      </c>
      <c r="P178" s="4">
        <v>1669</v>
      </c>
      <c r="Q178" s="6">
        <v>4.4337926902336697</v>
      </c>
      <c r="R178" s="7">
        <v>1.72166566806471</v>
      </c>
      <c r="S178" s="6">
        <v>1.35135135135135</v>
      </c>
      <c r="T178" s="5">
        <f t="shared" si="12"/>
        <v>82.999999325000005</v>
      </c>
      <c r="U178" s="5">
        <v>676.6</v>
      </c>
      <c r="V178" s="5">
        <f t="shared" si="17"/>
        <v>82.999999325000005</v>
      </c>
      <c r="W178" s="5">
        <f t="shared" si="13"/>
        <v>593.60000067500005</v>
      </c>
      <c r="X178" s="8">
        <f t="shared" si="14"/>
        <v>7.1518072952104808</v>
      </c>
      <c r="Y178" s="4">
        <v>1</v>
      </c>
      <c r="Z178" s="9">
        <f t="shared" si="15"/>
        <v>676.6</v>
      </c>
      <c r="AA178" s="10">
        <f t="shared" si="16"/>
        <v>5.9916117435590067E-4</v>
      </c>
    </row>
    <row r="179" spans="1:27" x14ac:dyDescent="0.55000000000000004">
      <c r="A179" s="3" t="s">
        <v>71</v>
      </c>
      <c r="B179" s="3" t="s">
        <v>72</v>
      </c>
      <c r="C179" s="3" t="s">
        <v>432</v>
      </c>
      <c r="D179" s="3" t="s">
        <v>433</v>
      </c>
      <c r="E179" s="4" t="s">
        <v>47</v>
      </c>
      <c r="F179" s="3" t="s">
        <v>104</v>
      </c>
      <c r="G179" s="3" t="s">
        <v>105</v>
      </c>
      <c r="H179" s="3" t="s">
        <v>34</v>
      </c>
      <c r="I179" s="3" t="s">
        <v>77</v>
      </c>
      <c r="J179" s="3" t="s">
        <v>36</v>
      </c>
      <c r="K179" s="3" t="s">
        <v>37</v>
      </c>
      <c r="L179" s="5">
        <v>6.25</v>
      </c>
      <c r="M179" s="4">
        <v>36</v>
      </c>
      <c r="N179" s="5">
        <v>55.137499649999995</v>
      </c>
      <c r="O179" s="5">
        <v>1.5315972124999999</v>
      </c>
      <c r="P179" s="4">
        <v>296</v>
      </c>
      <c r="Q179" s="6">
        <v>12.1621621621622</v>
      </c>
      <c r="R179" s="7">
        <v>1.1133783783783799</v>
      </c>
      <c r="S179" s="6">
        <v>2.7777777777777799</v>
      </c>
      <c r="T179" s="5">
        <f t="shared" si="12"/>
        <v>55.137499649999995</v>
      </c>
      <c r="U179" s="5">
        <v>442.85</v>
      </c>
      <c r="V179" s="5">
        <f t="shared" si="17"/>
        <v>55.137499649999995</v>
      </c>
      <c r="W179" s="5">
        <f t="shared" si="13"/>
        <v>387.71250035000003</v>
      </c>
      <c r="X179" s="8">
        <f t="shared" si="14"/>
        <v>7.0317388857149608</v>
      </c>
      <c r="Y179" s="4">
        <v>1</v>
      </c>
      <c r="Z179" s="9">
        <f t="shared" si="15"/>
        <v>442.85</v>
      </c>
      <c r="AA179" s="10">
        <f t="shared" si="16"/>
        <v>3.3783783783783916E-3</v>
      </c>
    </row>
    <row r="180" spans="1:27" x14ac:dyDescent="0.55000000000000004">
      <c r="A180" s="3" t="s">
        <v>62</v>
      </c>
      <c r="B180" s="3" t="s">
        <v>63</v>
      </c>
      <c r="C180" s="3" t="s">
        <v>434</v>
      </c>
      <c r="D180" s="3" t="s">
        <v>435</v>
      </c>
      <c r="E180" s="4" t="s">
        <v>66</v>
      </c>
      <c r="F180" s="3" t="s">
        <v>36</v>
      </c>
      <c r="G180" s="3" t="s">
        <v>36</v>
      </c>
      <c r="H180" s="3" t="s">
        <v>436</v>
      </c>
      <c r="I180" s="3" t="s">
        <v>67</v>
      </c>
      <c r="J180" s="3" t="s">
        <v>36</v>
      </c>
      <c r="K180" s="3" t="s">
        <v>42</v>
      </c>
      <c r="L180" s="5">
        <v>0.26250000000000001</v>
      </c>
      <c r="M180" s="4">
        <v>104</v>
      </c>
      <c r="N180" s="5">
        <v>23.487499099999997</v>
      </c>
      <c r="O180" s="5">
        <v>0.22584133749999999</v>
      </c>
      <c r="P180" s="4">
        <v>22722</v>
      </c>
      <c r="Q180" s="6">
        <v>0.45770618783557804</v>
      </c>
      <c r="R180" s="7">
        <v>1.8464395739811601</v>
      </c>
      <c r="S180" s="6">
        <v>0.96153846153846201</v>
      </c>
      <c r="T180" s="5">
        <f t="shared" si="12"/>
        <v>23.487499099999997</v>
      </c>
      <c r="U180" s="5">
        <v>187</v>
      </c>
      <c r="V180" s="5">
        <f t="shared" si="17"/>
        <v>23.487499099999997</v>
      </c>
      <c r="W180" s="5">
        <f t="shared" si="13"/>
        <v>163.51250089999999</v>
      </c>
      <c r="X180" s="8">
        <f t="shared" si="14"/>
        <v>6.9616820506871253</v>
      </c>
      <c r="Y180" s="4">
        <v>1</v>
      </c>
      <c r="Z180" s="9">
        <f t="shared" si="15"/>
        <v>187</v>
      </c>
      <c r="AA180" s="10">
        <f t="shared" si="16"/>
        <v>4.4010210368805607E-5</v>
      </c>
    </row>
    <row r="181" spans="1:27" x14ac:dyDescent="0.55000000000000004">
      <c r="A181" s="3" t="s">
        <v>78</v>
      </c>
      <c r="B181" s="3" t="s">
        <v>79</v>
      </c>
      <c r="C181" s="3" t="s">
        <v>437</v>
      </c>
      <c r="D181" s="3" t="s">
        <v>438</v>
      </c>
      <c r="E181" s="4" t="s">
        <v>31</v>
      </c>
      <c r="F181" s="3" t="s">
        <v>36</v>
      </c>
      <c r="G181" s="3" t="s">
        <v>36</v>
      </c>
      <c r="H181" s="3" t="s">
        <v>439</v>
      </c>
      <c r="I181" s="3" t="s">
        <v>82</v>
      </c>
      <c r="J181" s="3" t="s">
        <v>36</v>
      </c>
      <c r="K181" s="3" t="s">
        <v>42</v>
      </c>
      <c r="L181" s="5">
        <v>1</v>
      </c>
      <c r="M181" s="4">
        <v>142</v>
      </c>
      <c r="N181" s="5">
        <v>130.62499947500001</v>
      </c>
      <c r="O181" s="5">
        <v>0.91989436250000001</v>
      </c>
      <c r="P181" s="4">
        <v>5875</v>
      </c>
      <c r="Q181" s="6">
        <v>2.4170212765957402</v>
      </c>
      <c r="R181" s="7">
        <v>2.0134127659574501</v>
      </c>
      <c r="S181" s="6">
        <v>0.70422535211267601</v>
      </c>
      <c r="T181" s="5">
        <f t="shared" si="12"/>
        <v>130.62499947500001</v>
      </c>
      <c r="U181" s="5">
        <v>1025.0999999999999</v>
      </c>
      <c r="V181" s="5">
        <f t="shared" si="17"/>
        <v>130.62499947500001</v>
      </c>
      <c r="W181" s="5">
        <f t="shared" si="13"/>
        <v>894.47500052499993</v>
      </c>
      <c r="X181" s="8">
        <f t="shared" si="14"/>
        <v>6.8476555339331595</v>
      </c>
      <c r="Y181" s="4">
        <v>1</v>
      </c>
      <c r="Z181" s="9">
        <f t="shared" si="15"/>
        <v>1025.0999999999999</v>
      </c>
      <c r="AA181" s="10">
        <f t="shared" si="16"/>
        <v>1.7021276595744647E-4</v>
      </c>
    </row>
    <row r="182" spans="1:27" x14ac:dyDescent="0.55000000000000004">
      <c r="A182" s="3" t="s">
        <v>71</v>
      </c>
      <c r="B182" s="3" t="s">
        <v>72</v>
      </c>
      <c r="C182" s="3" t="s">
        <v>440</v>
      </c>
      <c r="D182" s="3" t="s">
        <v>441</v>
      </c>
      <c r="E182" s="4" t="s">
        <v>47</v>
      </c>
      <c r="F182" s="3" t="s">
        <v>250</v>
      </c>
      <c r="G182" s="3" t="s">
        <v>251</v>
      </c>
      <c r="H182" s="3" t="s">
        <v>34</v>
      </c>
      <c r="I182" s="3" t="s">
        <v>50</v>
      </c>
      <c r="J182" s="3" t="s">
        <v>36</v>
      </c>
      <c r="K182" s="3" t="s">
        <v>42</v>
      </c>
      <c r="L182" s="5">
        <v>5</v>
      </c>
      <c r="M182" s="4">
        <v>9</v>
      </c>
      <c r="N182" s="5">
        <v>30.537499949999997</v>
      </c>
      <c r="O182" s="5">
        <v>3.3930555499999997</v>
      </c>
      <c r="P182" s="4">
        <v>123</v>
      </c>
      <c r="Q182" s="6">
        <v>7.3170731707317103</v>
      </c>
      <c r="R182" s="7">
        <v>1.6169918699187</v>
      </c>
      <c r="S182" s="6">
        <v>11.1111111111111</v>
      </c>
      <c r="T182" s="5">
        <f t="shared" si="12"/>
        <v>30.537499949999997</v>
      </c>
      <c r="U182" s="5">
        <v>236.3</v>
      </c>
      <c r="V182" s="5">
        <f t="shared" si="17"/>
        <v>30.537499949999997</v>
      </c>
      <c r="W182" s="5">
        <f t="shared" si="13"/>
        <v>205.76250005000003</v>
      </c>
      <c r="X182" s="8">
        <f t="shared" si="14"/>
        <v>6.7380270286336925</v>
      </c>
      <c r="Y182" s="4">
        <v>1</v>
      </c>
      <c r="Z182" s="9">
        <f t="shared" si="15"/>
        <v>236.3</v>
      </c>
      <c r="AA182" s="10">
        <f t="shared" si="16"/>
        <v>8.1300813008130021E-3</v>
      </c>
    </row>
    <row r="183" spans="1:27" x14ac:dyDescent="0.55000000000000004">
      <c r="A183" s="3" t="s">
        <v>52</v>
      </c>
      <c r="B183" s="3" t="s">
        <v>53</v>
      </c>
      <c r="C183" s="3" t="s">
        <v>442</v>
      </c>
      <c r="D183" s="3" t="s">
        <v>249</v>
      </c>
      <c r="E183" s="4" t="s">
        <v>47</v>
      </c>
      <c r="F183" s="3" t="s">
        <v>57</v>
      </c>
      <c r="G183" s="3" t="s">
        <v>309</v>
      </c>
      <c r="H183" s="3" t="s">
        <v>85</v>
      </c>
      <c r="I183" s="3" t="s">
        <v>60</v>
      </c>
      <c r="J183" s="3" t="s">
        <v>36</v>
      </c>
      <c r="K183" s="3" t="s">
        <v>61</v>
      </c>
      <c r="L183" s="5">
        <v>2.5</v>
      </c>
      <c r="M183" s="4">
        <v>237</v>
      </c>
      <c r="N183" s="5">
        <v>462.44999756250002</v>
      </c>
      <c r="O183" s="5">
        <v>1.9512658125</v>
      </c>
      <c r="P183" s="4">
        <v>23540</v>
      </c>
      <c r="Q183" s="6">
        <v>1.00679694137638</v>
      </c>
      <c r="R183" s="7">
        <v>1.78698385726423</v>
      </c>
      <c r="S183" s="6">
        <v>2.1097046413502101</v>
      </c>
      <c r="T183" s="5">
        <f t="shared" si="12"/>
        <v>92.489999512500006</v>
      </c>
      <c r="U183" s="5">
        <v>3512.2</v>
      </c>
      <c r="V183" s="5">
        <f t="shared" si="17"/>
        <v>462.44999756250002</v>
      </c>
      <c r="W183" s="5">
        <f t="shared" si="13"/>
        <v>3049.7500024374999</v>
      </c>
      <c r="X183" s="8">
        <f t="shared" si="14"/>
        <v>6.5947670418688391</v>
      </c>
      <c r="Y183" s="4">
        <v>5</v>
      </c>
      <c r="Z183" s="9">
        <f t="shared" si="15"/>
        <v>702.43999999999994</v>
      </c>
      <c r="AA183" s="10">
        <f t="shared" si="16"/>
        <v>2.1240441801189443E-4</v>
      </c>
    </row>
    <row r="184" spans="1:27" x14ac:dyDescent="0.55000000000000004">
      <c r="A184" s="3" t="s">
        <v>71</v>
      </c>
      <c r="B184" s="3" t="s">
        <v>72</v>
      </c>
      <c r="C184" s="3" t="s">
        <v>443</v>
      </c>
      <c r="D184" s="3" t="s">
        <v>444</v>
      </c>
      <c r="E184" s="4" t="s">
        <v>47</v>
      </c>
      <c r="F184" s="3" t="s">
        <v>325</v>
      </c>
      <c r="G184" s="3" t="s">
        <v>165</v>
      </c>
      <c r="H184" s="3" t="s">
        <v>34</v>
      </c>
      <c r="I184" s="3" t="s">
        <v>50</v>
      </c>
      <c r="J184" s="3" t="s">
        <v>36</v>
      </c>
      <c r="K184" s="3" t="s">
        <v>37</v>
      </c>
      <c r="L184" s="5">
        <v>10</v>
      </c>
      <c r="M184" s="4">
        <v>22</v>
      </c>
      <c r="N184" s="5">
        <v>55.937499749999986</v>
      </c>
      <c r="O184" s="5">
        <v>2.5426136249999995</v>
      </c>
      <c r="P184" s="4">
        <v>126</v>
      </c>
      <c r="Q184" s="6">
        <v>17.460317460317501</v>
      </c>
      <c r="R184" s="7">
        <v>1.0952380952381</v>
      </c>
      <c r="S184" s="6">
        <v>4.5454545454545503</v>
      </c>
      <c r="T184" s="5">
        <f t="shared" si="12"/>
        <v>55.937499749999986</v>
      </c>
      <c r="U184" s="5">
        <v>416.5</v>
      </c>
      <c r="V184" s="5">
        <f t="shared" si="17"/>
        <v>55.937499749999986</v>
      </c>
      <c r="W184" s="5">
        <f t="shared" si="13"/>
        <v>360.56250025000003</v>
      </c>
      <c r="X184" s="8">
        <f t="shared" si="14"/>
        <v>6.4458100891432872</v>
      </c>
      <c r="Y184" s="4">
        <v>1</v>
      </c>
      <c r="Z184" s="9">
        <f t="shared" si="15"/>
        <v>416.5</v>
      </c>
      <c r="AA184" s="10">
        <f t="shared" si="16"/>
        <v>7.9365079365079638E-3</v>
      </c>
    </row>
    <row r="185" spans="1:27" x14ac:dyDescent="0.55000000000000004">
      <c r="A185" s="3" t="s">
        <v>62</v>
      </c>
      <c r="B185" s="3" t="s">
        <v>63</v>
      </c>
      <c r="C185" s="3" t="s">
        <v>445</v>
      </c>
      <c r="D185" s="3" t="s">
        <v>395</v>
      </c>
      <c r="E185" s="4" t="s">
        <v>31</v>
      </c>
      <c r="F185" s="3" t="s">
        <v>36</v>
      </c>
      <c r="G185" s="3" t="s">
        <v>36</v>
      </c>
      <c r="H185" s="3" t="s">
        <v>85</v>
      </c>
      <c r="I185" s="3" t="s">
        <v>67</v>
      </c>
      <c r="J185" s="3" t="s">
        <v>36</v>
      </c>
      <c r="K185" s="3" t="s">
        <v>91</v>
      </c>
      <c r="L185" s="5">
        <v>1.25</v>
      </c>
      <c r="M185" s="4">
        <v>5393</v>
      </c>
      <c r="N185" s="5">
        <v>4545.6374811374999</v>
      </c>
      <c r="O185" s="5">
        <v>0.84287733749999993</v>
      </c>
      <c r="P185" s="4">
        <v>200030</v>
      </c>
      <c r="Q185" s="6">
        <v>2.69609558566215</v>
      </c>
      <c r="R185" s="7">
        <v>1.48233414987752</v>
      </c>
      <c r="S185" s="6">
        <v>0.44502132393843902</v>
      </c>
      <c r="T185" s="5">
        <f t="shared" si="12"/>
        <v>189.4015617140625</v>
      </c>
      <c r="U185" s="5">
        <v>33199.300000000003</v>
      </c>
      <c r="V185" s="5">
        <f t="shared" si="17"/>
        <v>4545.6374811374999</v>
      </c>
      <c r="W185" s="5">
        <f t="shared" si="13"/>
        <v>28653.662518862504</v>
      </c>
      <c r="X185" s="8">
        <f t="shared" si="14"/>
        <v>6.3035520623374071</v>
      </c>
      <c r="Y185" s="4">
        <v>24</v>
      </c>
      <c r="Z185" s="9">
        <f t="shared" si="15"/>
        <v>1383.3041666666668</v>
      </c>
      <c r="AA185" s="10">
        <f t="shared" si="16"/>
        <v>1.1998200269959512E-4</v>
      </c>
    </row>
    <row r="186" spans="1:27" x14ac:dyDescent="0.55000000000000004">
      <c r="A186" s="3" t="s">
        <v>78</v>
      </c>
      <c r="B186" s="3" t="s">
        <v>79</v>
      </c>
      <c r="C186" s="3" t="s">
        <v>446</v>
      </c>
      <c r="D186" s="3" t="s">
        <v>447</v>
      </c>
      <c r="E186" s="4" t="s">
        <v>66</v>
      </c>
      <c r="F186" s="3" t="s">
        <v>36</v>
      </c>
      <c r="G186" s="3" t="s">
        <v>36</v>
      </c>
      <c r="H186" s="3" t="s">
        <v>85</v>
      </c>
      <c r="I186" s="3" t="s">
        <v>82</v>
      </c>
      <c r="J186" s="3" t="s">
        <v>36</v>
      </c>
      <c r="K186" s="3" t="s">
        <v>42</v>
      </c>
      <c r="L186" s="5">
        <v>0.36249999999999999</v>
      </c>
      <c r="M186" s="4">
        <v>79</v>
      </c>
      <c r="N186" s="5">
        <v>28.499999512500004</v>
      </c>
      <c r="O186" s="5">
        <v>0.36075948750000003</v>
      </c>
      <c r="P186" s="4">
        <v>6323</v>
      </c>
      <c r="Q186" s="6">
        <v>1.24940692709157</v>
      </c>
      <c r="R186" s="7">
        <v>2.7658548157520202</v>
      </c>
      <c r="S186" s="6">
        <v>1.26582278481013</v>
      </c>
      <c r="T186" s="5">
        <f t="shared" si="12"/>
        <v>28.499999512500004</v>
      </c>
      <c r="U186" s="5">
        <v>207.4</v>
      </c>
      <c r="V186" s="5">
        <f t="shared" si="17"/>
        <v>28.499999512500004</v>
      </c>
      <c r="W186" s="5">
        <f t="shared" si="13"/>
        <v>178.90000048749999</v>
      </c>
      <c r="X186" s="8">
        <f t="shared" si="14"/>
        <v>6.2771931069344422</v>
      </c>
      <c r="Y186" s="4">
        <v>1</v>
      </c>
      <c r="Z186" s="9">
        <f t="shared" si="15"/>
        <v>207.4</v>
      </c>
      <c r="AA186" s="10">
        <f t="shared" si="16"/>
        <v>1.581527755812118E-4</v>
      </c>
    </row>
    <row r="187" spans="1:27" x14ac:dyDescent="0.55000000000000004">
      <c r="A187" s="3" t="s">
        <v>27</v>
      </c>
      <c r="B187" s="3" t="s">
        <v>28</v>
      </c>
      <c r="C187" s="3" t="s">
        <v>448</v>
      </c>
      <c r="D187" s="3" t="s">
        <v>132</v>
      </c>
      <c r="E187" s="4" t="s">
        <v>66</v>
      </c>
      <c r="F187" s="3" t="s">
        <v>144</v>
      </c>
      <c r="G187" s="3" t="s">
        <v>309</v>
      </c>
      <c r="H187" s="3" t="s">
        <v>34</v>
      </c>
      <c r="I187" s="3" t="s">
        <v>35</v>
      </c>
      <c r="J187" s="3" t="s">
        <v>36</v>
      </c>
      <c r="K187" s="3" t="s">
        <v>37</v>
      </c>
      <c r="L187" s="5">
        <v>6.25</v>
      </c>
      <c r="M187" s="4">
        <v>101</v>
      </c>
      <c r="N187" s="5">
        <v>142.5999999375</v>
      </c>
      <c r="O187" s="5">
        <v>1.4118811875000001</v>
      </c>
      <c r="P187" s="4">
        <v>748</v>
      </c>
      <c r="Q187" s="6">
        <v>13.502673796791401</v>
      </c>
      <c r="R187" s="7">
        <v>1</v>
      </c>
      <c r="S187" s="6">
        <v>0.99009900990098998</v>
      </c>
      <c r="T187" s="5">
        <f t="shared" si="12"/>
        <v>142.5999999375</v>
      </c>
      <c r="U187" s="5">
        <v>1016.6</v>
      </c>
      <c r="V187" s="5">
        <f t="shared" si="17"/>
        <v>142.5999999375</v>
      </c>
      <c r="W187" s="5">
        <f t="shared" si="13"/>
        <v>874.00000006250002</v>
      </c>
      <c r="X187" s="8">
        <f t="shared" si="14"/>
        <v>6.1290322611890922</v>
      </c>
      <c r="Y187" s="4">
        <v>1</v>
      </c>
      <c r="Z187" s="9">
        <f t="shared" si="15"/>
        <v>1016.6</v>
      </c>
      <c r="AA187" s="10">
        <f t="shared" si="16"/>
        <v>1.3368983957219207E-3</v>
      </c>
    </row>
    <row r="188" spans="1:27" x14ac:dyDescent="0.55000000000000004">
      <c r="A188" s="3" t="s">
        <v>62</v>
      </c>
      <c r="B188" s="3" t="s">
        <v>63</v>
      </c>
      <c r="C188" s="3" t="s">
        <v>449</v>
      </c>
      <c r="D188" s="3" t="s">
        <v>450</v>
      </c>
      <c r="E188" s="4" t="s">
        <v>31</v>
      </c>
      <c r="F188" s="3" t="s">
        <v>36</v>
      </c>
      <c r="G188" s="3" t="s">
        <v>36</v>
      </c>
      <c r="H188" s="3" t="s">
        <v>181</v>
      </c>
      <c r="I188" s="3" t="s">
        <v>67</v>
      </c>
      <c r="J188" s="3" t="s">
        <v>36</v>
      </c>
      <c r="K188" s="3" t="s">
        <v>91</v>
      </c>
      <c r="L188" s="5">
        <v>0.8125</v>
      </c>
      <c r="M188" s="4">
        <v>294</v>
      </c>
      <c r="N188" s="5">
        <v>304.42499744999998</v>
      </c>
      <c r="O188" s="5">
        <v>1.035459175</v>
      </c>
      <c r="P188" s="4">
        <v>23579</v>
      </c>
      <c r="Q188" s="6">
        <v>1.2468722168030899</v>
      </c>
      <c r="R188" s="7">
        <v>1.5793629924933199</v>
      </c>
      <c r="S188" s="6">
        <v>0.68027210884353695</v>
      </c>
      <c r="T188" s="5">
        <f t="shared" si="12"/>
        <v>152.21249872499999</v>
      </c>
      <c r="U188" s="5">
        <v>2142</v>
      </c>
      <c r="V188" s="5">
        <f t="shared" si="17"/>
        <v>304.42499744999998</v>
      </c>
      <c r="W188" s="5">
        <f t="shared" si="13"/>
        <v>1837.5750025500001</v>
      </c>
      <c r="X188" s="8">
        <f t="shared" si="14"/>
        <v>6.0362158756421147</v>
      </c>
      <c r="Y188" s="4">
        <v>2</v>
      </c>
      <c r="Z188" s="9">
        <f t="shared" si="15"/>
        <v>1071</v>
      </c>
      <c r="AA188" s="10">
        <f t="shared" si="16"/>
        <v>8.4821239238305375E-5</v>
      </c>
    </row>
    <row r="189" spans="1:27" x14ac:dyDescent="0.55000000000000004">
      <c r="A189" s="3" t="s">
        <v>43</v>
      </c>
      <c r="B189" s="3" t="s">
        <v>44</v>
      </c>
      <c r="C189" s="3" t="s">
        <v>451</v>
      </c>
      <c r="D189" s="3" t="s">
        <v>452</v>
      </c>
      <c r="E189" s="4" t="s">
        <v>47</v>
      </c>
      <c r="F189" s="3" t="s">
        <v>48</v>
      </c>
      <c r="G189" s="3" t="s">
        <v>309</v>
      </c>
      <c r="H189" s="3" t="s">
        <v>34</v>
      </c>
      <c r="I189" s="3" t="s">
        <v>50</v>
      </c>
      <c r="J189" s="3" t="s">
        <v>36</v>
      </c>
      <c r="K189" s="3" t="s">
        <v>51</v>
      </c>
      <c r="L189" s="5">
        <v>0</v>
      </c>
      <c r="M189" s="4">
        <v>150</v>
      </c>
      <c r="N189" s="5">
        <v>264.26249999999999</v>
      </c>
      <c r="O189" s="5">
        <v>1.7617499999999999</v>
      </c>
      <c r="P189" s="4">
        <v>4798</v>
      </c>
      <c r="Q189" s="6">
        <v>3.1263026260942102</v>
      </c>
      <c r="R189" s="7">
        <v>2.9487077949145499</v>
      </c>
      <c r="S189" s="6">
        <v>0.66666666666666696</v>
      </c>
      <c r="T189" s="5">
        <f t="shared" si="12"/>
        <v>264.26249999999999</v>
      </c>
      <c r="U189" s="5">
        <v>1856.4</v>
      </c>
      <c r="V189" s="5">
        <f t="shared" si="17"/>
        <v>264.26249999999999</v>
      </c>
      <c r="W189" s="5">
        <f t="shared" si="13"/>
        <v>1592.1375</v>
      </c>
      <c r="X189" s="8">
        <f t="shared" si="14"/>
        <v>6.0248332623811551</v>
      </c>
      <c r="Y189" s="4">
        <v>1</v>
      </c>
      <c r="Z189" s="9">
        <f t="shared" si="15"/>
        <v>1856.4</v>
      </c>
      <c r="AA189" s="10">
        <f t="shared" si="16"/>
        <v>2.0842017507294742E-4</v>
      </c>
    </row>
    <row r="190" spans="1:27" x14ac:dyDescent="0.55000000000000004">
      <c r="A190" s="3" t="s">
        <v>71</v>
      </c>
      <c r="B190" s="3" t="s">
        <v>72</v>
      </c>
      <c r="C190" s="3" t="s">
        <v>453</v>
      </c>
      <c r="D190" s="3" t="s">
        <v>136</v>
      </c>
      <c r="E190" s="4" t="s">
        <v>47</v>
      </c>
      <c r="F190" s="3" t="s">
        <v>104</v>
      </c>
      <c r="G190" s="3" t="s">
        <v>232</v>
      </c>
      <c r="H190" s="3" t="s">
        <v>34</v>
      </c>
      <c r="I190" s="3" t="s">
        <v>175</v>
      </c>
      <c r="J190" s="3" t="s">
        <v>36</v>
      </c>
      <c r="K190" s="3" t="s">
        <v>37</v>
      </c>
      <c r="L190" s="5">
        <v>6.25</v>
      </c>
      <c r="M190" s="4">
        <v>238</v>
      </c>
      <c r="N190" s="5">
        <v>456.462499675</v>
      </c>
      <c r="O190" s="5">
        <v>1.9179096625000001</v>
      </c>
      <c r="P190" s="4">
        <v>1080</v>
      </c>
      <c r="Q190" s="6">
        <v>22.037037037036999</v>
      </c>
      <c r="R190" s="7">
        <v>1.24981481481481</v>
      </c>
      <c r="S190" s="6">
        <v>2.9411764705882399</v>
      </c>
      <c r="T190" s="5">
        <f t="shared" si="12"/>
        <v>65.208928525000005</v>
      </c>
      <c r="U190" s="5">
        <v>3175.6</v>
      </c>
      <c r="V190" s="5">
        <f t="shared" si="17"/>
        <v>456.462499675</v>
      </c>
      <c r="W190" s="5">
        <f t="shared" si="13"/>
        <v>2719.137500325</v>
      </c>
      <c r="X190" s="8">
        <f t="shared" si="14"/>
        <v>5.9569789462683529</v>
      </c>
      <c r="Y190" s="4">
        <v>7</v>
      </c>
      <c r="Z190" s="9">
        <f t="shared" si="15"/>
        <v>453.65714285714284</v>
      </c>
      <c r="AA190" s="10">
        <f t="shared" si="16"/>
        <v>6.4814814814814804E-3</v>
      </c>
    </row>
    <row r="191" spans="1:27" x14ac:dyDescent="0.55000000000000004">
      <c r="A191" s="3" t="s">
        <v>71</v>
      </c>
      <c r="B191" s="3" t="s">
        <v>72</v>
      </c>
      <c r="C191" s="3" t="s">
        <v>454</v>
      </c>
      <c r="D191" s="3" t="s">
        <v>455</v>
      </c>
      <c r="E191" s="4" t="s">
        <v>47</v>
      </c>
      <c r="F191" s="3" t="s">
        <v>144</v>
      </c>
      <c r="G191" s="3" t="s">
        <v>49</v>
      </c>
      <c r="H191" s="3" t="s">
        <v>34</v>
      </c>
      <c r="I191" s="3" t="s">
        <v>456</v>
      </c>
      <c r="J191" s="3" t="s">
        <v>36</v>
      </c>
      <c r="K191" s="3" t="s">
        <v>42</v>
      </c>
      <c r="L191" s="5">
        <v>10</v>
      </c>
      <c r="M191" s="4">
        <v>114</v>
      </c>
      <c r="N191" s="5">
        <v>424.14999885000003</v>
      </c>
      <c r="O191" s="5">
        <v>3.7206140250000002</v>
      </c>
      <c r="P191" s="4">
        <v>1139</v>
      </c>
      <c r="Q191" s="6">
        <v>10.0087796312555</v>
      </c>
      <c r="R191" s="7">
        <v>1.5724143985952601</v>
      </c>
      <c r="S191" s="6">
        <v>0.87719298245614008</v>
      </c>
      <c r="T191" s="5">
        <f t="shared" si="12"/>
        <v>424.14999885000003</v>
      </c>
      <c r="U191" s="5">
        <v>2910.4</v>
      </c>
      <c r="V191" s="5">
        <f t="shared" si="17"/>
        <v>424.14999885000003</v>
      </c>
      <c r="W191" s="5">
        <f t="shared" si="13"/>
        <v>2486.2500011500001</v>
      </c>
      <c r="X191" s="8">
        <f t="shared" si="14"/>
        <v>5.8617234654980122</v>
      </c>
      <c r="Y191" s="4">
        <v>1</v>
      </c>
      <c r="Z191" s="9">
        <f t="shared" si="15"/>
        <v>2910.4</v>
      </c>
      <c r="AA191" s="10">
        <f t="shared" si="16"/>
        <v>8.7796312554872793E-4</v>
      </c>
    </row>
    <row r="192" spans="1:27" x14ac:dyDescent="0.55000000000000004">
      <c r="A192" s="3" t="s">
        <v>27</v>
      </c>
      <c r="B192" s="3" t="s">
        <v>28</v>
      </c>
      <c r="C192" s="3" t="s">
        <v>457</v>
      </c>
      <c r="D192" s="3" t="s">
        <v>239</v>
      </c>
      <c r="E192" s="4" t="s">
        <v>66</v>
      </c>
      <c r="F192" s="3" t="s">
        <v>144</v>
      </c>
      <c r="G192" s="3" t="s">
        <v>309</v>
      </c>
      <c r="H192" s="3" t="s">
        <v>34</v>
      </c>
      <c r="I192" s="3" t="s">
        <v>35</v>
      </c>
      <c r="J192" s="3" t="s">
        <v>36</v>
      </c>
      <c r="K192" s="3" t="s">
        <v>37</v>
      </c>
      <c r="L192" s="5">
        <v>6.25</v>
      </c>
      <c r="M192" s="4">
        <v>150</v>
      </c>
      <c r="N192" s="5">
        <v>254.55</v>
      </c>
      <c r="O192" s="5">
        <v>1.6969999999999998</v>
      </c>
      <c r="P192" s="4">
        <v>4991</v>
      </c>
      <c r="Q192" s="6">
        <v>3.0054097375275499</v>
      </c>
      <c r="R192" s="7">
        <v>1.0339551192145899</v>
      </c>
      <c r="S192" s="6">
        <v>0.66666666666666696</v>
      </c>
      <c r="T192" s="5">
        <f t="shared" si="12"/>
        <v>254.55</v>
      </c>
      <c r="U192" s="5">
        <v>1733.15</v>
      </c>
      <c r="V192" s="5">
        <f t="shared" si="17"/>
        <v>254.55</v>
      </c>
      <c r="W192" s="5">
        <f t="shared" si="13"/>
        <v>1478.6000000000001</v>
      </c>
      <c r="X192" s="8">
        <f t="shared" si="14"/>
        <v>5.8086819878216467</v>
      </c>
      <c r="Y192" s="4">
        <v>1</v>
      </c>
      <c r="Z192" s="9">
        <f t="shared" si="15"/>
        <v>1733.15</v>
      </c>
      <c r="AA192" s="10">
        <f t="shared" si="16"/>
        <v>2.0036064916850342E-4</v>
      </c>
    </row>
    <row r="193" spans="1:27" x14ac:dyDescent="0.55000000000000004">
      <c r="A193" s="3" t="s">
        <v>71</v>
      </c>
      <c r="B193" s="3" t="s">
        <v>72</v>
      </c>
      <c r="C193" s="3" t="s">
        <v>458</v>
      </c>
      <c r="D193" s="3" t="s">
        <v>193</v>
      </c>
      <c r="E193" s="4" t="s">
        <v>47</v>
      </c>
      <c r="F193" s="3" t="s">
        <v>137</v>
      </c>
      <c r="G193" s="3" t="s">
        <v>138</v>
      </c>
      <c r="H193" s="3" t="s">
        <v>34</v>
      </c>
      <c r="I193" s="3" t="s">
        <v>77</v>
      </c>
      <c r="J193" s="3" t="s">
        <v>36</v>
      </c>
      <c r="K193" s="3" t="s">
        <v>42</v>
      </c>
      <c r="L193" s="5">
        <v>6.25</v>
      </c>
      <c r="M193" s="4">
        <v>55</v>
      </c>
      <c r="N193" s="5">
        <v>147.49999962499999</v>
      </c>
      <c r="O193" s="5">
        <v>2.6818181749999996</v>
      </c>
      <c r="P193" s="4">
        <v>2134</v>
      </c>
      <c r="Q193" s="6">
        <v>2.5773195876288701</v>
      </c>
      <c r="R193" s="7">
        <v>1.7207872539831299</v>
      </c>
      <c r="S193" s="6">
        <v>1.8181818181818199</v>
      </c>
      <c r="T193" s="5">
        <f t="shared" si="12"/>
        <v>147.49999962499999</v>
      </c>
      <c r="U193" s="5">
        <v>1000.45</v>
      </c>
      <c r="V193" s="5">
        <f t="shared" si="17"/>
        <v>147.49999962499999</v>
      </c>
      <c r="W193" s="5">
        <f t="shared" si="13"/>
        <v>852.95000037500006</v>
      </c>
      <c r="X193" s="8">
        <f t="shared" si="14"/>
        <v>5.7827118816509637</v>
      </c>
      <c r="Y193" s="4">
        <v>1</v>
      </c>
      <c r="Z193" s="9">
        <f t="shared" si="15"/>
        <v>1000.45</v>
      </c>
      <c r="AA193" s="10">
        <f t="shared" si="16"/>
        <v>4.6860356138706775E-4</v>
      </c>
    </row>
    <row r="194" spans="1:27" x14ac:dyDescent="0.55000000000000004">
      <c r="A194" s="3" t="s">
        <v>52</v>
      </c>
      <c r="B194" s="3" t="s">
        <v>53</v>
      </c>
      <c r="C194" s="3" t="s">
        <v>459</v>
      </c>
      <c r="D194" s="3" t="s">
        <v>239</v>
      </c>
      <c r="E194" s="4" t="s">
        <v>47</v>
      </c>
      <c r="F194" s="3" t="s">
        <v>57</v>
      </c>
      <c r="G194" s="3" t="s">
        <v>309</v>
      </c>
      <c r="H194" s="3" t="s">
        <v>85</v>
      </c>
      <c r="I194" s="3" t="s">
        <v>60</v>
      </c>
      <c r="J194" s="3" t="s">
        <v>36</v>
      </c>
      <c r="K194" s="3" t="s">
        <v>61</v>
      </c>
      <c r="L194" s="5">
        <v>2.5</v>
      </c>
      <c r="M194" s="4">
        <v>95</v>
      </c>
      <c r="N194" s="5">
        <v>152.39999987499999</v>
      </c>
      <c r="O194" s="5">
        <v>1.6042105250000001</v>
      </c>
      <c r="P194" s="4">
        <v>3288</v>
      </c>
      <c r="Q194" s="6">
        <v>2.88929440389294</v>
      </c>
      <c r="R194" s="7">
        <v>2.0739355231143599</v>
      </c>
      <c r="S194" s="6">
        <v>1.0526315789473699</v>
      </c>
      <c r="T194" s="5">
        <f t="shared" ref="T194:T257" si="18">N194/Y194</f>
        <v>152.39999987499999</v>
      </c>
      <c r="U194" s="5">
        <v>1003</v>
      </c>
      <c r="V194" s="5">
        <f t="shared" si="17"/>
        <v>152.39999987499999</v>
      </c>
      <c r="W194" s="5">
        <f t="shared" ref="W194:W257" si="19">U194-V194</f>
        <v>850.60000012499995</v>
      </c>
      <c r="X194" s="8">
        <f t="shared" ref="X194:X257" si="20">IF(V194=0,0,(U194-V194)/V194)</f>
        <v>5.5813648347944262</v>
      </c>
      <c r="Y194" s="4">
        <v>1</v>
      </c>
      <c r="Z194" s="9">
        <f t="shared" ref="Z194:Z257" si="21">IF(Y194=0,"NA",U194/Y194)</f>
        <v>1003</v>
      </c>
      <c r="AA194" s="10">
        <f t="shared" ref="AA194:AA257" si="22">(Q194/100*S194/100)</f>
        <v>3.0413625304136254E-4</v>
      </c>
    </row>
    <row r="195" spans="1:27" x14ac:dyDescent="0.55000000000000004">
      <c r="A195" s="3" t="s">
        <v>52</v>
      </c>
      <c r="B195" s="3" t="s">
        <v>53</v>
      </c>
      <c r="C195" s="3" t="s">
        <v>460</v>
      </c>
      <c r="D195" s="3" t="s">
        <v>461</v>
      </c>
      <c r="E195" s="4" t="s">
        <v>47</v>
      </c>
      <c r="F195" s="3" t="s">
        <v>48</v>
      </c>
      <c r="G195" s="3" t="s">
        <v>309</v>
      </c>
      <c r="H195" s="3" t="s">
        <v>34</v>
      </c>
      <c r="I195" s="3" t="s">
        <v>35</v>
      </c>
      <c r="J195" s="3" t="s">
        <v>36</v>
      </c>
      <c r="K195" s="3" t="s">
        <v>61</v>
      </c>
      <c r="L195" s="5">
        <v>5</v>
      </c>
      <c r="M195" s="4">
        <v>113</v>
      </c>
      <c r="N195" s="5">
        <v>329.97499933750004</v>
      </c>
      <c r="O195" s="5">
        <v>2.9201327375000004</v>
      </c>
      <c r="P195" s="4">
        <v>1262</v>
      </c>
      <c r="Q195" s="6">
        <v>8.9540412044374005</v>
      </c>
      <c r="R195" s="7">
        <v>1.5329635499207599</v>
      </c>
      <c r="S195" s="6">
        <v>1.76991150442478</v>
      </c>
      <c r="T195" s="5">
        <f t="shared" si="18"/>
        <v>164.98749966875002</v>
      </c>
      <c r="U195" s="5">
        <v>2148.8000000000002</v>
      </c>
      <c r="V195" s="5">
        <f t="shared" ref="V195:V258" si="23">N195</f>
        <v>329.97499933750004</v>
      </c>
      <c r="W195" s="5">
        <f t="shared" si="19"/>
        <v>1818.8250006625001</v>
      </c>
      <c r="X195" s="8">
        <f t="shared" si="20"/>
        <v>5.5120084985656659</v>
      </c>
      <c r="Y195" s="4">
        <v>2</v>
      </c>
      <c r="Z195" s="9">
        <f t="shared" si="21"/>
        <v>1074.4000000000001</v>
      </c>
      <c r="AA195" s="10">
        <f t="shared" si="22"/>
        <v>1.5847860538827268E-3</v>
      </c>
    </row>
    <row r="196" spans="1:27" x14ac:dyDescent="0.55000000000000004">
      <c r="A196" s="3" t="s">
        <v>71</v>
      </c>
      <c r="B196" s="3" t="s">
        <v>72</v>
      </c>
      <c r="C196" s="3" t="s">
        <v>462</v>
      </c>
      <c r="D196" s="3" t="s">
        <v>292</v>
      </c>
      <c r="E196" s="4" t="s">
        <v>47</v>
      </c>
      <c r="F196" s="3" t="s">
        <v>96</v>
      </c>
      <c r="G196" s="3" t="s">
        <v>161</v>
      </c>
      <c r="H196" s="3" t="s">
        <v>34</v>
      </c>
      <c r="I196" s="3" t="s">
        <v>35</v>
      </c>
      <c r="J196" s="3" t="s">
        <v>36</v>
      </c>
      <c r="K196" s="3" t="s">
        <v>37</v>
      </c>
      <c r="L196" s="5">
        <v>27.5</v>
      </c>
      <c r="M196" s="4">
        <v>29060</v>
      </c>
      <c r="N196" s="5">
        <v>46188.437314750008</v>
      </c>
      <c r="O196" s="5">
        <v>1.5894162875000002</v>
      </c>
      <c r="P196" s="4">
        <v>385476</v>
      </c>
      <c r="Q196" s="6">
        <v>7.5387313347653304</v>
      </c>
      <c r="R196" s="7">
        <v>1.4389421650115699</v>
      </c>
      <c r="S196" s="6">
        <v>0.77081899518238095</v>
      </c>
      <c r="T196" s="5">
        <f t="shared" si="18"/>
        <v>206.19838086941968</v>
      </c>
      <c r="U196" s="5">
        <v>290609.90000000002</v>
      </c>
      <c r="V196" s="5">
        <f t="shared" si="23"/>
        <v>46188.437314750008</v>
      </c>
      <c r="W196" s="5">
        <f t="shared" si="19"/>
        <v>244421.46268525001</v>
      </c>
      <c r="X196" s="8">
        <f t="shared" si="20"/>
        <v>5.2918322613871034</v>
      </c>
      <c r="Y196" s="4">
        <v>224</v>
      </c>
      <c r="Z196" s="9">
        <f t="shared" si="21"/>
        <v>1297.3656250000001</v>
      </c>
      <c r="AA196" s="10">
        <f t="shared" si="22"/>
        <v>5.8109973124137416E-4</v>
      </c>
    </row>
    <row r="197" spans="1:27" x14ac:dyDescent="0.55000000000000004">
      <c r="A197" s="3" t="s">
        <v>71</v>
      </c>
      <c r="B197" s="3" t="s">
        <v>72</v>
      </c>
      <c r="C197" s="3" t="s">
        <v>463</v>
      </c>
      <c r="D197" s="3" t="s">
        <v>464</v>
      </c>
      <c r="E197" s="4" t="s">
        <v>47</v>
      </c>
      <c r="F197" s="3" t="s">
        <v>144</v>
      </c>
      <c r="G197" s="3" t="s">
        <v>374</v>
      </c>
      <c r="H197" s="3" t="s">
        <v>34</v>
      </c>
      <c r="I197" s="3" t="s">
        <v>50</v>
      </c>
      <c r="J197" s="3" t="s">
        <v>36</v>
      </c>
      <c r="K197" s="3" t="s">
        <v>37</v>
      </c>
      <c r="L197" s="5">
        <v>10</v>
      </c>
      <c r="M197" s="4">
        <v>247</v>
      </c>
      <c r="N197" s="5">
        <v>371.07499747499998</v>
      </c>
      <c r="O197" s="5">
        <v>1.5023279249999999</v>
      </c>
      <c r="P197" s="4">
        <v>1223</v>
      </c>
      <c r="Q197" s="6">
        <v>20.1962387571545</v>
      </c>
      <c r="R197" s="7">
        <v>1.06549468520033</v>
      </c>
      <c r="S197" s="6">
        <v>1.6194331983805701</v>
      </c>
      <c r="T197" s="5">
        <f t="shared" si="18"/>
        <v>92.768749368749994</v>
      </c>
      <c r="U197" s="5">
        <v>2334.1</v>
      </c>
      <c r="V197" s="5">
        <f t="shared" si="23"/>
        <v>371.07499747499998</v>
      </c>
      <c r="W197" s="5">
        <f t="shared" si="19"/>
        <v>1963.025002525</v>
      </c>
      <c r="X197" s="8">
        <f t="shared" si="20"/>
        <v>5.2901031216937557</v>
      </c>
      <c r="Y197" s="4">
        <v>4</v>
      </c>
      <c r="Z197" s="9">
        <f t="shared" si="21"/>
        <v>583.52499999999998</v>
      </c>
      <c r="AA197" s="10">
        <f t="shared" si="22"/>
        <v>3.2706459525756342E-3</v>
      </c>
    </row>
    <row r="198" spans="1:27" x14ac:dyDescent="0.55000000000000004">
      <c r="A198" s="3" t="s">
        <v>71</v>
      </c>
      <c r="B198" s="3" t="s">
        <v>72</v>
      </c>
      <c r="C198" s="3" t="s">
        <v>465</v>
      </c>
      <c r="D198" s="3" t="s">
        <v>466</v>
      </c>
      <c r="E198" s="4" t="s">
        <v>47</v>
      </c>
      <c r="F198" s="3" t="s">
        <v>32</v>
      </c>
      <c r="G198" s="3" t="s">
        <v>467</v>
      </c>
      <c r="H198" s="3" t="s">
        <v>34</v>
      </c>
      <c r="I198" s="3" t="s">
        <v>77</v>
      </c>
      <c r="J198" s="3" t="s">
        <v>36</v>
      </c>
      <c r="K198" s="3" t="s">
        <v>61</v>
      </c>
      <c r="L198" s="5">
        <v>1.25</v>
      </c>
      <c r="M198" s="4">
        <v>97</v>
      </c>
      <c r="N198" s="5">
        <v>145.1249992125</v>
      </c>
      <c r="O198" s="5">
        <v>1.4961340125</v>
      </c>
      <c r="P198" s="4">
        <v>974</v>
      </c>
      <c r="Q198" s="6">
        <v>9.9589322381930199</v>
      </c>
      <c r="R198" s="7">
        <v>3.9887782340862401</v>
      </c>
      <c r="S198" s="6">
        <v>1.0309278350515501</v>
      </c>
      <c r="T198" s="5">
        <f t="shared" si="18"/>
        <v>145.1249992125</v>
      </c>
      <c r="U198" s="5">
        <v>902.7</v>
      </c>
      <c r="V198" s="5">
        <f t="shared" si="23"/>
        <v>145.1249992125</v>
      </c>
      <c r="W198" s="5">
        <f t="shared" si="19"/>
        <v>757.57500078750002</v>
      </c>
      <c r="X198" s="8">
        <f t="shared" si="20"/>
        <v>5.2201550725124699</v>
      </c>
      <c r="Y198" s="4">
        <v>1</v>
      </c>
      <c r="Z198" s="9">
        <f t="shared" si="21"/>
        <v>902.7</v>
      </c>
      <c r="AA198" s="10">
        <f t="shared" si="22"/>
        <v>1.0266940451745419E-3</v>
      </c>
    </row>
    <row r="199" spans="1:27" x14ac:dyDescent="0.55000000000000004">
      <c r="A199" s="3" t="s">
        <v>62</v>
      </c>
      <c r="B199" s="3" t="s">
        <v>63</v>
      </c>
      <c r="C199" s="3" t="s">
        <v>468</v>
      </c>
      <c r="D199" s="3" t="s">
        <v>469</v>
      </c>
      <c r="E199" s="4" t="s">
        <v>31</v>
      </c>
      <c r="F199" s="3" t="s">
        <v>36</v>
      </c>
      <c r="G199" s="3" t="s">
        <v>36</v>
      </c>
      <c r="H199" s="3" t="s">
        <v>85</v>
      </c>
      <c r="I199" s="3" t="s">
        <v>67</v>
      </c>
      <c r="J199" s="3" t="s">
        <v>36</v>
      </c>
      <c r="K199" s="3" t="s">
        <v>91</v>
      </c>
      <c r="L199" s="5">
        <v>0.92500000000000004</v>
      </c>
      <c r="M199" s="4">
        <v>292</v>
      </c>
      <c r="N199" s="5">
        <v>193.53749779999998</v>
      </c>
      <c r="O199" s="5">
        <v>0.66279964999999996</v>
      </c>
      <c r="P199" s="4">
        <v>242220</v>
      </c>
      <c r="Q199" s="6">
        <v>0.12055156469325401</v>
      </c>
      <c r="R199" s="7">
        <v>1.33014243249938</v>
      </c>
      <c r="S199" s="6">
        <v>0.34246575342465801</v>
      </c>
      <c r="T199" s="5">
        <f t="shared" si="18"/>
        <v>193.53749779999998</v>
      </c>
      <c r="U199" s="5">
        <v>1185.75</v>
      </c>
      <c r="V199" s="5">
        <f t="shared" si="23"/>
        <v>193.53749779999998</v>
      </c>
      <c r="W199" s="5">
        <f t="shared" si="19"/>
        <v>992.21250220000002</v>
      </c>
      <c r="X199" s="8">
        <f t="shared" si="20"/>
        <v>5.126719697623372</v>
      </c>
      <c r="Y199" s="4">
        <v>1</v>
      </c>
      <c r="Z199" s="9">
        <f t="shared" si="21"/>
        <v>1185.75</v>
      </c>
      <c r="AA199" s="10">
        <f t="shared" si="22"/>
        <v>4.1284782429196635E-6</v>
      </c>
    </row>
    <row r="200" spans="1:27" x14ac:dyDescent="0.55000000000000004">
      <c r="A200" s="3" t="s">
        <v>71</v>
      </c>
      <c r="B200" s="3" t="s">
        <v>72</v>
      </c>
      <c r="C200" s="3" t="s">
        <v>470</v>
      </c>
      <c r="D200" s="3" t="s">
        <v>471</v>
      </c>
      <c r="E200" s="4" t="s">
        <v>47</v>
      </c>
      <c r="F200" s="3" t="s">
        <v>96</v>
      </c>
      <c r="G200" s="3" t="s">
        <v>161</v>
      </c>
      <c r="H200" s="3" t="s">
        <v>34</v>
      </c>
      <c r="I200" s="3" t="s">
        <v>162</v>
      </c>
      <c r="J200" s="3" t="s">
        <v>36</v>
      </c>
      <c r="K200" s="3" t="s">
        <v>37</v>
      </c>
      <c r="L200" s="5">
        <v>2.9125000000000001</v>
      </c>
      <c r="M200" s="4">
        <v>53</v>
      </c>
      <c r="N200" s="5">
        <v>93.837499712500005</v>
      </c>
      <c r="O200" s="5">
        <v>1.7705188625000001</v>
      </c>
      <c r="P200" s="4">
        <v>592</v>
      </c>
      <c r="Q200" s="6">
        <v>8.9527027027027</v>
      </c>
      <c r="R200" s="7">
        <v>1.42827702702703</v>
      </c>
      <c r="S200" s="6">
        <v>1.88679245283019</v>
      </c>
      <c r="T200" s="5">
        <f t="shared" si="18"/>
        <v>93.837499712500005</v>
      </c>
      <c r="U200" s="5">
        <v>536.35</v>
      </c>
      <c r="V200" s="5">
        <f t="shared" si="23"/>
        <v>93.837499712500005</v>
      </c>
      <c r="W200" s="5">
        <f t="shared" si="19"/>
        <v>442.51250028750002</v>
      </c>
      <c r="X200" s="8">
        <f t="shared" si="20"/>
        <v>4.7157320009939836</v>
      </c>
      <c r="Y200" s="4">
        <v>1</v>
      </c>
      <c r="Z200" s="9">
        <f t="shared" si="21"/>
        <v>536.35</v>
      </c>
      <c r="AA200" s="10">
        <f t="shared" si="22"/>
        <v>1.6891891891891899E-3</v>
      </c>
    </row>
    <row r="201" spans="1:27" x14ac:dyDescent="0.55000000000000004">
      <c r="A201" s="3" t="s">
        <v>71</v>
      </c>
      <c r="B201" s="3" t="s">
        <v>72</v>
      </c>
      <c r="C201" s="3" t="s">
        <v>472</v>
      </c>
      <c r="D201" s="3" t="s">
        <v>473</v>
      </c>
      <c r="E201" s="4" t="s">
        <v>47</v>
      </c>
      <c r="F201" s="3" t="s">
        <v>173</v>
      </c>
      <c r="G201" s="3" t="s">
        <v>474</v>
      </c>
      <c r="H201" s="3" t="s">
        <v>475</v>
      </c>
      <c r="I201" s="3" t="s">
        <v>175</v>
      </c>
      <c r="J201" s="3" t="s">
        <v>36</v>
      </c>
      <c r="K201" s="3" t="s">
        <v>42</v>
      </c>
      <c r="L201" s="5">
        <v>6.25</v>
      </c>
      <c r="M201" s="4">
        <v>76</v>
      </c>
      <c r="N201" s="5">
        <v>149.69999965</v>
      </c>
      <c r="O201" s="5">
        <v>1.9697368374999999</v>
      </c>
      <c r="P201" s="4">
        <v>2740</v>
      </c>
      <c r="Q201" s="6">
        <v>2.77372262773723</v>
      </c>
      <c r="R201" s="7">
        <v>1.4477007299270099</v>
      </c>
      <c r="S201" s="6">
        <v>1.31578947368421</v>
      </c>
      <c r="T201" s="5">
        <f t="shared" si="18"/>
        <v>149.69999965</v>
      </c>
      <c r="U201" s="5">
        <v>843.2</v>
      </c>
      <c r="V201" s="5">
        <f t="shared" si="23"/>
        <v>149.69999965</v>
      </c>
      <c r="W201" s="5">
        <f t="shared" si="19"/>
        <v>693.50000035000005</v>
      </c>
      <c r="X201" s="8">
        <f t="shared" si="20"/>
        <v>4.6325985435631898</v>
      </c>
      <c r="Y201" s="4">
        <v>1</v>
      </c>
      <c r="Z201" s="9">
        <f t="shared" si="21"/>
        <v>843.2</v>
      </c>
      <c r="AA201" s="10">
        <f t="shared" si="22"/>
        <v>3.6496350364963534E-4</v>
      </c>
    </row>
    <row r="202" spans="1:27" x14ac:dyDescent="0.55000000000000004">
      <c r="A202" s="3" t="s">
        <v>52</v>
      </c>
      <c r="B202" s="3" t="s">
        <v>53</v>
      </c>
      <c r="C202" s="3" t="s">
        <v>476</v>
      </c>
      <c r="D202" s="3" t="s">
        <v>305</v>
      </c>
      <c r="E202" s="4" t="s">
        <v>47</v>
      </c>
      <c r="F202" s="3" t="s">
        <v>48</v>
      </c>
      <c r="G202" s="3" t="s">
        <v>161</v>
      </c>
      <c r="H202" s="3" t="s">
        <v>34</v>
      </c>
      <c r="I202" s="3" t="s">
        <v>35</v>
      </c>
      <c r="J202" s="3" t="s">
        <v>36</v>
      </c>
      <c r="K202" s="3" t="s">
        <v>61</v>
      </c>
      <c r="L202" s="5">
        <v>5</v>
      </c>
      <c r="M202" s="4">
        <v>258</v>
      </c>
      <c r="N202" s="5">
        <v>677.5249989749999</v>
      </c>
      <c r="O202" s="5">
        <v>2.6260658874999998</v>
      </c>
      <c r="P202" s="4">
        <v>2250</v>
      </c>
      <c r="Q202" s="6">
        <v>11.466666666666701</v>
      </c>
      <c r="R202" s="7">
        <v>1.67773333333333</v>
      </c>
      <c r="S202" s="6">
        <v>1.55038759689922</v>
      </c>
      <c r="T202" s="5">
        <f t="shared" si="18"/>
        <v>169.38124974374998</v>
      </c>
      <c r="U202" s="5">
        <v>3814.8</v>
      </c>
      <c r="V202" s="5">
        <f t="shared" si="23"/>
        <v>677.5249989749999</v>
      </c>
      <c r="W202" s="5">
        <f t="shared" si="19"/>
        <v>3137.2750010250002</v>
      </c>
      <c r="X202" s="8">
        <f t="shared" si="20"/>
        <v>4.6304933482473061</v>
      </c>
      <c r="Y202" s="4">
        <v>4</v>
      </c>
      <c r="Z202" s="9">
        <f t="shared" si="21"/>
        <v>953.7</v>
      </c>
      <c r="AA202" s="10">
        <f t="shared" si="22"/>
        <v>1.7777777777777776E-3</v>
      </c>
    </row>
    <row r="203" spans="1:27" x14ac:dyDescent="0.55000000000000004">
      <c r="A203" s="3" t="s">
        <v>52</v>
      </c>
      <c r="B203" s="3" t="s">
        <v>53</v>
      </c>
      <c r="C203" s="3" t="s">
        <v>477</v>
      </c>
      <c r="D203" s="3" t="s">
        <v>478</v>
      </c>
      <c r="E203" s="4" t="s">
        <v>47</v>
      </c>
      <c r="F203" s="3" t="s">
        <v>48</v>
      </c>
      <c r="G203" s="3" t="s">
        <v>49</v>
      </c>
      <c r="H203" s="3" t="s">
        <v>34</v>
      </c>
      <c r="I203" s="3" t="s">
        <v>35</v>
      </c>
      <c r="J203" s="3" t="s">
        <v>36</v>
      </c>
      <c r="K203" s="3" t="s">
        <v>42</v>
      </c>
      <c r="L203" s="5">
        <v>5</v>
      </c>
      <c r="M203" s="4">
        <v>344</v>
      </c>
      <c r="N203" s="5">
        <v>1029.0249976999999</v>
      </c>
      <c r="O203" s="5">
        <v>2.9913517374999996</v>
      </c>
      <c r="P203" s="4">
        <v>3400</v>
      </c>
      <c r="Q203" s="6">
        <v>10.117647058823501</v>
      </c>
      <c r="R203" s="7">
        <v>2.0553529411764702</v>
      </c>
      <c r="S203" s="6">
        <v>1.16279069767442</v>
      </c>
      <c r="T203" s="5">
        <f t="shared" si="18"/>
        <v>257.25624942499996</v>
      </c>
      <c r="U203" s="5">
        <v>5706.9</v>
      </c>
      <c r="V203" s="5">
        <f t="shared" si="23"/>
        <v>1029.0249976999999</v>
      </c>
      <c r="W203" s="5">
        <f t="shared" si="19"/>
        <v>4677.8750022999993</v>
      </c>
      <c r="X203" s="8">
        <f t="shared" si="20"/>
        <v>4.5459294115844004</v>
      </c>
      <c r="Y203" s="4">
        <v>4</v>
      </c>
      <c r="Z203" s="9">
        <f t="shared" si="21"/>
        <v>1426.7249999999999</v>
      </c>
      <c r="AA203" s="10">
        <f t="shared" si="22"/>
        <v>1.1764705882352921E-3</v>
      </c>
    </row>
    <row r="204" spans="1:27" x14ac:dyDescent="0.55000000000000004">
      <c r="A204" s="3" t="s">
        <v>52</v>
      </c>
      <c r="B204" s="3" t="s">
        <v>53</v>
      </c>
      <c r="C204" s="3" t="s">
        <v>479</v>
      </c>
      <c r="D204" s="3" t="s">
        <v>390</v>
      </c>
      <c r="E204" s="4" t="s">
        <v>47</v>
      </c>
      <c r="F204" s="3" t="s">
        <v>57</v>
      </c>
      <c r="G204" s="3" t="s">
        <v>49</v>
      </c>
      <c r="H204" s="3" t="s">
        <v>181</v>
      </c>
      <c r="I204" s="3" t="s">
        <v>60</v>
      </c>
      <c r="J204" s="3" t="s">
        <v>36</v>
      </c>
      <c r="K204" s="3" t="s">
        <v>61</v>
      </c>
      <c r="L204" s="5">
        <v>7.5</v>
      </c>
      <c r="M204" s="4">
        <v>60</v>
      </c>
      <c r="N204" s="5">
        <v>122.8624995</v>
      </c>
      <c r="O204" s="5">
        <v>2.0477083249999999</v>
      </c>
      <c r="P204" s="4">
        <v>1094</v>
      </c>
      <c r="Q204" s="6">
        <v>5.4844606946983498</v>
      </c>
      <c r="R204" s="7">
        <v>2.4792504570383902</v>
      </c>
      <c r="S204" s="6">
        <v>1.6666666666666701</v>
      </c>
      <c r="T204" s="5">
        <f t="shared" si="18"/>
        <v>122.8624995</v>
      </c>
      <c r="U204" s="5">
        <v>680</v>
      </c>
      <c r="V204" s="5">
        <f t="shared" si="23"/>
        <v>122.8624995</v>
      </c>
      <c r="W204" s="5">
        <f t="shared" si="19"/>
        <v>557.13750049999999</v>
      </c>
      <c r="X204" s="8">
        <f t="shared" si="20"/>
        <v>4.5346424073034584</v>
      </c>
      <c r="Y204" s="4">
        <v>1</v>
      </c>
      <c r="Z204" s="9">
        <f t="shared" si="21"/>
        <v>680</v>
      </c>
      <c r="AA204" s="10">
        <f t="shared" si="22"/>
        <v>9.1407678244972675E-4</v>
      </c>
    </row>
    <row r="205" spans="1:27" x14ac:dyDescent="0.55000000000000004">
      <c r="A205" s="3" t="s">
        <v>52</v>
      </c>
      <c r="B205" s="3" t="s">
        <v>53</v>
      </c>
      <c r="C205" s="3" t="s">
        <v>480</v>
      </c>
      <c r="D205" s="3" t="s">
        <v>255</v>
      </c>
      <c r="E205" s="4" t="s">
        <v>47</v>
      </c>
      <c r="F205" s="3" t="s">
        <v>57</v>
      </c>
      <c r="G205" s="3" t="s">
        <v>309</v>
      </c>
      <c r="H205" s="3" t="s">
        <v>34</v>
      </c>
      <c r="I205" s="3" t="s">
        <v>60</v>
      </c>
      <c r="J205" s="3" t="s">
        <v>36</v>
      </c>
      <c r="K205" s="3" t="s">
        <v>61</v>
      </c>
      <c r="L205" s="5">
        <v>2.5</v>
      </c>
      <c r="M205" s="4">
        <v>214</v>
      </c>
      <c r="N205" s="5">
        <v>309.84999812500001</v>
      </c>
      <c r="O205" s="5">
        <v>1.4478971875</v>
      </c>
      <c r="P205" s="4">
        <v>7483</v>
      </c>
      <c r="Q205" s="6">
        <v>2.85981558198583</v>
      </c>
      <c r="R205" s="7">
        <v>1.8241480689563001</v>
      </c>
      <c r="S205" s="6">
        <v>0.467289719626168</v>
      </c>
      <c r="T205" s="5">
        <f t="shared" si="18"/>
        <v>309.84999812500001</v>
      </c>
      <c r="U205" s="5">
        <v>1706.8</v>
      </c>
      <c r="V205" s="5">
        <f t="shared" si="23"/>
        <v>309.84999812500001</v>
      </c>
      <c r="W205" s="5">
        <f t="shared" si="19"/>
        <v>1396.950001875</v>
      </c>
      <c r="X205" s="8">
        <f t="shared" si="20"/>
        <v>4.5084718745469896</v>
      </c>
      <c r="Y205" s="4">
        <v>1</v>
      </c>
      <c r="Z205" s="9">
        <f t="shared" si="21"/>
        <v>1706.8</v>
      </c>
      <c r="AA205" s="10">
        <f t="shared" si="22"/>
        <v>1.336362421488705E-4</v>
      </c>
    </row>
    <row r="206" spans="1:27" x14ac:dyDescent="0.55000000000000004">
      <c r="A206" s="3" t="s">
        <v>71</v>
      </c>
      <c r="B206" s="3" t="s">
        <v>72</v>
      </c>
      <c r="C206" s="3" t="s">
        <v>481</v>
      </c>
      <c r="D206" s="3" t="s">
        <v>384</v>
      </c>
      <c r="E206" s="4" t="s">
        <v>47</v>
      </c>
      <c r="F206" s="3" t="s">
        <v>32</v>
      </c>
      <c r="G206" s="3" t="s">
        <v>482</v>
      </c>
      <c r="H206" s="3" t="s">
        <v>34</v>
      </c>
      <c r="I206" s="3" t="s">
        <v>77</v>
      </c>
      <c r="J206" s="3" t="s">
        <v>36</v>
      </c>
      <c r="K206" s="3" t="s">
        <v>61</v>
      </c>
      <c r="L206" s="5">
        <v>0</v>
      </c>
      <c r="M206" s="4">
        <v>79</v>
      </c>
      <c r="N206" s="5">
        <v>161.7999997375</v>
      </c>
      <c r="O206" s="5">
        <v>2.0481012624999999</v>
      </c>
      <c r="P206" s="4">
        <v>2217</v>
      </c>
      <c r="Q206" s="6">
        <v>3.5633739287325201</v>
      </c>
      <c r="R206" s="7">
        <v>3.9762516914749702</v>
      </c>
      <c r="S206" s="6">
        <v>1.26582278481013</v>
      </c>
      <c r="T206" s="5">
        <f t="shared" si="18"/>
        <v>161.7999997375</v>
      </c>
      <c r="U206" s="5">
        <v>889.1</v>
      </c>
      <c r="V206" s="5">
        <f t="shared" si="23"/>
        <v>161.7999997375</v>
      </c>
      <c r="W206" s="5">
        <f t="shared" si="19"/>
        <v>727.30000026250002</v>
      </c>
      <c r="X206" s="8">
        <f t="shared" si="20"/>
        <v>4.4950556331424725</v>
      </c>
      <c r="Y206" s="4">
        <v>1</v>
      </c>
      <c r="Z206" s="9">
        <f t="shared" si="21"/>
        <v>889.1</v>
      </c>
      <c r="AA206" s="10">
        <f t="shared" si="22"/>
        <v>4.5105999097880126E-4</v>
      </c>
    </row>
    <row r="207" spans="1:27" x14ac:dyDescent="0.55000000000000004">
      <c r="A207" s="3" t="s">
        <v>78</v>
      </c>
      <c r="B207" s="3" t="s">
        <v>79</v>
      </c>
      <c r="C207" s="3" t="s">
        <v>483</v>
      </c>
      <c r="D207" s="3" t="s">
        <v>484</v>
      </c>
      <c r="E207" s="4" t="s">
        <v>31</v>
      </c>
      <c r="F207" s="3" t="s">
        <v>36</v>
      </c>
      <c r="G207" s="3" t="s">
        <v>36</v>
      </c>
      <c r="H207" s="3" t="s">
        <v>485</v>
      </c>
      <c r="I207" s="3" t="s">
        <v>82</v>
      </c>
      <c r="J207" s="3" t="s">
        <v>36</v>
      </c>
      <c r="K207" s="3" t="s">
        <v>42</v>
      </c>
      <c r="L207" s="5">
        <v>1.2749999999999999</v>
      </c>
      <c r="M207" s="4">
        <v>1140</v>
      </c>
      <c r="N207" s="5">
        <v>1752.3999914999999</v>
      </c>
      <c r="O207" s="5">
        <v>1.537192975</v>
      </c>
      <c r="P207" s="4">
        <v>348718</v>
      </c>
      <c r="Q207" s="6">
        <v>0.32691171663063001</v>
      </c>
      <c r="R207" s="7">
        <v>1.6220324158775901</v>
      </c>
      <c r="S207" s="6">
        <v>0.43859649122807004</v>
      </c>
      <c r="T207" s="5">
        <f t="shared" si="18"/>
        <v>350.47999829999998</v>
      </c>
      <c r="U207" s="5">
        <v>9574.4</v>
      </c>
      <c r="V207" s="5">
        <f t="shared" si="23"/>
        <v>1752.3999914999999</v>
      </c>
      <c r="W207" s="5">
        <f t="shared" si="19"/>
        <v>7822.0000084999992</v>
      </c>
      <c r="X207" s="8">
        <f t="shared" si="20"/>
        <v>4.4635928135360299</v>
      </c>
      <c r="Y207" s="4">
        <v>5</v>
      </c>
      <c r="Z207" s="9">
        <f t="shared" si="21"/>
        <v>1914.8799999999999</v>
      </c>
      <c r="AA207" s="10">
        <f t="shared" si="22"/>
        <v>1.4338233185553944E-5</v>
      </c>
    </row>
    <row r="208" spans="1:27" x14ac:dyDescent="0.55000000000000004">
      <c r="A208" s="3" t="s">
        <v>52</v>
      </c>
      <c r="B208" s="3" t="s">
        <v>53</v>
      </c>
      <c r="C208" s="3" t="s">
        <v>486</v>
      </c>
      <c r="D208" s="3" t="s">
        <v>412</v>
      </c>
      <c r="E208" s="4" t="s">
        <v>47</v>
      </c>
      <c r="F208" s="3" t="s">
        <v>48</v>
      </c>
      <c r="G208" s="3" t="s">
        <v>309</v>
      </c>
      <c r="H208" s="3" t="s">
        <v>34</v>
      </c>
      <c r="I208" s="3" t="s">
        <v>35</v>
      </c>
      <c r="J208" s="3" t="s">
        <v>36</v>
      </c>
      <c r="K208" s="3" t="s">
        <v>61</v>
      </c>
      <c r="L208" s="5">
        <v>5</v>
      </c>
      <c r="M208" s="4">
        <v>1538</v>
      </c>
      <c r="N208" s="5">
        <v>3121.0624964250001</v>
      </c>
      <c r="O208" s="5">
        <v>2.0292994124999999</v>
      </c>
      <c r="P208" s="4">
        <v>9687</v>
      </c>
      <c r="Q208" s="6">
        <v>15.876948487663901</v>
      </c>
      <c r="R208" s="7">
        <v>1.61181996490141</v>
      </c>
      <c r="S208" s="6">
        <v>1.23537061118336</v>
      </c>
      <c r="T208" s="5">
        <f t="shared" si="18"/>
        <v>164.26644718026316</v>
      </c>
      <c r="U208" s="5">
        <v>16943.900000000001</v>
      </c>
      <c r="V208" s="5">
        <f t="shared" si="23"/>
        <v>3121.0624964250001</v>
      </c>
      <c r="W208" s="5">
        <f t="shared" si="19"/>
        <v>13822.837503575001</v>
      </c>
      <c r="X208" s="8">
        <f t="shared" si="20"/>
        <v>4.4288884056017066</v>
      </c>
      <c r="Y208" s="4">
        <v>19</v>
      </c>
      <c r="Z208" s="9">
        <f t="shared" si="21"/>
        <v>891.78421052631586</v>
      </c>
      <c r="AA208" s="10">
        <f t="shared" si="22"/>
        <v>1.9613915556932079E-3</v>
      </c>
    </row>
    <row r="209" spans="1:27" x14ac:dyDescent="0.55000000000000004">
      <c r="A209" s="3" t="s">
        <v>52</v>
      </c>
      <c r="B209" s="3" t="s">
        <v>53</v>
      </c>
      <c r="C209" s="3" t="s">
        <v>487</v>
      </c>
      <c r="D209" s="3" t="s">
        <v>362</v>
      </c>
      <c r="E209" s="4" t="s">
        <v>47</v>
      </c>
      <c r="F209" s="3" t="s">
        <v>57</v>
      </c>
      <c r="G209" s="3" t="s">
        <v>58</v>
      </c>
      <c r="H209" s="3" t="s">
        <v>59</v>
      </c>
      <c r="I209" s="3" t="s">
        <v>60</v>
      </c>
      <c r="J209" s="3" t="s">
        <v>36</v>
      </c>
      <c r="K209" s="3" t="s">
        <v>61</v>
      </c>
      <c r="L209" s="5">
        <v>1.25</v>
      </c>
      <c r="M209" s="4">
        <v>110</v>
      </c>
      <c r="N209" s="5">
        <v>51.387499625000004</v>
      </c>
      <c r="O209" s="5">
        <v>0.46715908750000001</v>
      </c>
      <c r="P209" s="4">
        <v>1703</v>
      </c>
      <c r="Q209" s="6">
        <v>6.4591896652965399</v>
      </c>
      <c r="R209" s="7">
        <v>1.42313564298297</v>
      </c>
      <c r="S209" s="6">
        <v>0.90909090909090906</v>
      </c>
      <c r="T209" s="5">
        <f t="shared" si="18"/>
        <v>51.387499625000004</v>
      </c>
      <c r="U209" s="5">
        <v>277.95</v>
      </c>
      <c r="V209" s="5">
        <f t="shared" si="23"/>
        <v>51.387499625000004</v>
      </c>
      <c r="W209" s="5">
        <f t="shared" si="19"/>
        <v>226.56250037499998</v>
      </c>
      <c r="X209" s="8">
        <f t="shared" si="20"/>
        <v>4.4089029827942321</v>
      </c>
      <c r="Y209" s="4">
        <v>1</v>
      </c>
      <c r="Z209" s="9">
        <f t="shared" si="21"/>
        <v>277.95</v>
      </c>
      <c r="AA209" s="10">
        <f t="shared" si="22"/>
        <v>5.8719906048150365E-4</v>
      </c>
    </row>
    <row r="210" spans="1:27" x14ac:dyDescent="0.55000000000000004">
      <c r="A210" s="3" t="s">
        <v>52</v>
      </c>
      <c r="B210" s="3" t="s">
        <v>53</v>
      </c>
      <c r="C210" s="3" t="s">
        <v>488</v>
      </c>
      <c r="D210" s="3" t="s">
        <v>255</v>
      </c>
      <c r="E210" s="4" t="s">
        <v>47</v>
      </c>
      <c r="F210" s="3" t="s">
        <v>48</v>
      </c>
      <c r="G210" s="3" t="s">
        <v>309</v>
      </c>
      <c r="H210" s="3" t="s">
        <v>34</v>
      </c>
      <c r="I210" s="3" t="s">
        <v>35</v>
      </c>
      <c r="J210" s="3" t="s">
        <v>36</v>
      </c>
      <c r="K210" s="3" t="s">
        <v>61</v>
      </c>
      <c r="L210" s="5">
        <v>5</v>
      </c>
      <c r="M210" s="4">
        <v>189</v>
      </c>
      <c r="N210" s="5">
        <v>447.02499948750005</v>
      </c>
      <c r="O210" s="5">
        <v>2.3652116375000003</v>
      </c>
      <c r="P210" s="4">
        <v>2242</v>
      </c>
      <c r="Q210" s="6">
        <v>8.4299732381801995</v>
      </c>
      <c r="R210" s="7">
        <v>1.4914808206958099</v>
      </c>
      <c r="S210" s="6">
        <v>2.1164021164021198</v>
      </c>
      <c r="T210" s="5">
        <f t="shared" si="18"/>
        <v>111.75624987187501</v>
      </c>
      <c r="U210" s="5">
        <v>2392.75</v>
      </c>
      <c r="V210" s="5">
        <f t="shared" si="23"/>
        <v>447.02499948750005</v>
      </c>
      <c r="W210" s="5">
        <f t="shared" si="19"/>
        <v>1945.7250005124999</v>
      </c>
      <c r="X210" s="8">
        <f t="shared" si="20"/>
        <v>4.352608920626837</v>
      </c>
      <c r="Y210" s="4">
        <v>4</v>
      </c>
      <c r="Z210" s="9">
        <f t="shared" si="21"/>
        <v>598.1875</v>
      </c>
      <c r="AA210" s="10">
        <f t="shared" si="22"/>
        <v>1.7841213202497805E-3</v>
      </c>
    </row>
    <row r="211" spans="1:27" x14ac:dyDescent="0.55000000000000004">
      <c r="A211" s="3" t="s">
        <v>71</v>
      </c>
      <c r="B211" s="3" t="s">
        <v>72</v>
      </c>
      <c r="C211" s="3" t="s">
        <v>489</v>
      </c>
      <c r="D211" s="3" t="s">
        <v>193</v>
      </c>
      <c r="E211" s="4" t="s">
        <v>47</v>
      </c>
      <c r="F211" s="3" t="s">
        <v>250</v>
      </c>
      <c r="G211" s="3" t="s">
        <v>251</v>
      </c>
      <c r="H211" s="3" t="s">
        <v>34</v>
      </c>
      <c r="I211" s="3" t="s">
        <v>50</v>
      </c>
      <c r="J211" s="3" t="s">
        <v>36</v>
      </c>
      <c r="K211" s="3" t="s">
        <v>42</v>
      </c>
      <c r="L211" s="5">
        <v>5</v>
      </c>
      <c r="M211" s="4">
        <v>97</v>
      </c>
      <c r="N211" s="5">
        <v>214.07499996250002</v>
      </c>
      <c r="O211" s="5">
        <v>2.2069587625000002</v>
      </c>
      <c r="P211" s="4">
        <v>972</v>
      </c>
      <c r="Q211" s="6">
        <v>9.9794238683127592</v>
      </c>
      <c r="R211" s="7">
        <v>1.17834362139918</v>
      </c>
      <c r="S211" s="6">
        <v>2.0618556701030899</v>
      </c>
      <c r="T211" s="5">
        <f t="shared" si="18"/>
        <v>107.03749998125001</v>
      </c>
      <c r="U211" s="5">
        <v>1141.55</v>
      </c>
      <c r="V211" s="5">
        <f t="shared" si="23"/>
        <v>214.07499996250002</v>
      </c>
      <c r="W211" s="5">
        <f t="shared" si="19"/>
        <v>927.47500003749997</v>
      </c>
      <c r="X211" s="8">
        <f t="shared" si="20"/>
        <v>4.3324769365874944</v>
      </c>
      <c r="Y211" s="4">
        <v>2</v>
      </c>
      <c r="Z211" s="9">
        <f t="shared" si="21"/>
        <v>570.77499999999998</v>
      </c>
      <c r="AA211" s="10">
        <f t="shared" si="22"/>
        <v>2.0576131687242774E-3</v>
      </c>
    </row>
    <row r="212" spans="1:27" x14ac:dyDescent="0.55000000000000004">
      <c r="A212" s="3" t="s">
        <v>78</v>
      </c>
      <c r="B212" s="3" t="s">
        <v>79</v>
      </c>
      <c r="C212" s="3" t="s">
        <v>490</v>
      </c>
      <c r="D212" s="3" t="s">
        <v>491</v>
      </c>
      <c r="E212" s="4" t="s">
        <v>31</v>
      </c>
      <c r="F212" s="3" t="s">
        <v>36</v>
      </c>
      <c r="G212" s="3" t="s">
        <v>36</v>
      </c>
      <c r="H212" s="3" t="s">
        <v>426</v>
      </c>
      <c r="I212" s="3" t="s">
        <v>82</v>
      </c>
      <c r="J212" s="3" t="s">
        <v>36</v>
      </c>
      <c r="K212" s="3" t="s">
        <v>42</v>
      </c>
      <c r="L212" s="5">
        <v>0.8125</v>
      </c>
      <c r="M212" s="4">
        <v>209</v>
      </c>
      <c r="N212" s="5">
        <v>178.424998125</v>
      </c>
      <c r="O212" s="5">
        <v>0.85370812500000004</v>
      </c>
      <c r="P212" s="4">
        <v>3864</v>
      </c>
      <c r="Q212" s="6">
        <v>5.4089026915113898</v>
      </c>
      <c r="R212" s="7">
        <v>2.10450310559006</v>
      </c>
      <c r="S212" s="6">
        <v>0.47846889952153104</v>
      </c>
      <c r="T212" s="5">
        <f t="shared" si="18"/>
        <v>178.424998125</v>
      </c>
      <c r="U212" s="5">
        <v>937.55</v>
      </c>
      <c r="V212" s="5">
        <f t="shared" si="23"/>
        <v>178.424998125</v>
      </c>
      <c r="W212" s="5">
        <f t="shared" si="19"/>
        <v>759.12500187499995</v>
      </c>
      <c r="X212" s="8">
        <f t="shared" si="20"/>
        <v>4.2545888180039455</v>
      </c>
      <c r="Y212" s="4">
        <v>1</v>
      </c>
      <c r="Z212" s="9">
        <f t="shared" si="21"/>
        <v>937.55</v>
      </c>
      <c r="AA212" s="10">
        <f t="shared" si="22"/>
        <v>2.5879917184265023E-4</v>
      </c>
    </row>
    <row r="213" spans="1:27" x14ac:dyDescent="0.55000000000000004">
      <c r="A213" s="3" t="s">
        <v>71</v>
      </c>
      <c r="B213" s="3" t="s">
        <v>72</v>
      </c>
      <c r="C213" s="3" t="s">
        <v>492</v>
      </c>
      <c r="D213" s="3" t="s">
        <v>281</v>
      </c>
      <c r="E213" s="4" t="s">
        <v>47</v>
      </c>
      <c r="F213" s="3" t="s">
        <v>32</v>
      </c>
      <c r="G213" s="3" t="s">
        <v>467</v>
      </c>
      <c r="H213" s="3" t="s">
        <v>34</v>
      </c>
      <c r="I213" s="3" t="s">
        <v>77</v>
      </c>
      <c r="J213" s="3" t="s">
        <v>36</v>
      </c>
      <c r="K213" s="3" t="s">
        <v>61</v>
      </c>
      <c r="L213" s="5">
        <v>0</v>
      </c>
      <c r="M213" s="4">
        <v>246</v>
      </c>
      <c r="N213" s="5">
        <v>367.812499575</v>
      </c>
      <c r="O213" s="5">
        <v>1.4951727625</v>
      </c>
      <c r="P213" s="4">
        <v>8589</v>
      </c>
      <c r="Q213" s="6">
        <v>2.8641285365001701</v>
      </c>
      <c r="R213" s="7">
        <v>3.9385260216556102</v>
      </c>
      <c r="S213" s="6">
        <v>0.81300813008130102</v>
      </c>
      <c r="T213" s="5">
        <f t="shared" si="18"/>
        <v>183.9062497875</v>
      </c>
      <c r="U213" s="5">
        <v>1922.7</v>
      </c>
      <c r="V213" s="5">
        <f t="shared" si="23"/>
        <v>367.812499575</v>
      </c>
      <c r="W213" s="5">
        <f t="shared" si="19"/>
        <v>1554.8875004250001</v>
      </c>
      <c r="X213" s="8">
        <f t="shared" si="20"/>
        <v>4.2273916797869608</v>
      </c>
      <c r="Y213" s="4">
        <v>2</v>
      </c>
      <c r="Z213" s="9">
        <f t="shared" si="21"/>
        <v>961.35</v>
      </c>
      <c r="AA213" s="10">
        <f t="shared" si="22"/>
        <v>2.3285597857724966E-4</v>
      </c>
    </row>
    <row r="214" spans="1:27" x14ac:dyDescent="0.55000000000000004">
      <c r="A214" s="3" t="s">
        <v>71</v>
      </c>
      <c r="B214" s="3" t="s">
        <v>72</v>
      </c>
      <c r="C214" s="3" t="s">
        <v>493</v>
      </c>
      <c r="D214" s="3" t="s">
        <v>494</v>
      </c>
      <c r="E214" s="4" t="s">
        <v>47</v>
      </c>
      <c r="F214" s="3" t="s">
        <v>144</v>
      </c>
      <c r="G214" s="3" t="s">
        <v>49</v>
      </c>
      <c r="H214" s="3" t="s">
        <v>34</v>
      </c>
      <c r="I214" s="3" t="s">
        <v>456</v>
      </c>
      <c r="J214" s="3" t="s">
        <v>36</v>
      </c>
      <c r="K214" s="3" t="s">
        <v>61</v>
      </c>
      <c r="L214" s="5">
        <v>10</v>
      </c>
      <c r="M214" s="4">
        <v>196</v>
      </c>
      <c r="N214" s="5">
        <v>559.09999844999993</v>
      </c>
      <c r="O214" s="5">
        <v>2.8525510124999998</v>
      </c>
      <c r="P214" s="4">
        <v>1919</v>
      </c>
      <c r="Q214" s="6">
        <v>10.213652944241799</v>
      </c>
      <c r="R214" s="7">
        <v>1.2150599270453399</v>
      </c>
      <c r="S214" s="6">
        <v>1.53061224489796</v>
      </c>
      <c r="T214" s="5">
        <f t="shared" si="18"/>
        <v>186.36666614999999</v>
      </c>
      <c r="U214" s="5">
        <v>2912.1</v>
      </c>
      <c r="V214" s="5">
        <f t="shared" si="23"/>
        <v>559.09999844999993</v>
      </c>
      <c r="W214" s="5">
        <f t="shared" si="19"/>
        <v>2353.00000155</v>
      </c>
      <c r="X214" s="8">
        <f t="shared" si="20"/>
        <v>4.2085494689201433</v>
      </c>
      <c r="Y214" s="4">
        <v>3</v>
      </c>
      <c r="Z214" s="9">
        <f t="shared" si="21"/>
        <v>970.69999999999993</v>
      </c>
      <c r="AA214" s="10">
        <f t="shared" si="22"/>
        <v>1.5633142261594598E-3</v>
      </c>
    </row>
    <row r="215" spans="1:27" x14ac:dyDescent="0.55000000000000004">
      <c r="A215" s="3" t="s">
        <v>71</v>
      </c>
      <c r="B215" s="3" t="s">
        <v>72</v>
      </c>
      <c r="C215" s="3" t="s">
        <v>495</v>
      </c>
      <c r="D215" s="3" t="s">
        <v>395</v>
      </c>
      <c r="E215" s="4" t="s">
        <v>47</v>
      </c>
      <c r="F215" s="3" t="s">
        <v>144</v>
      </c>
      <c r="G215" s="3" t="s">
        <v>309</v>
      </c>
      <c r="H215" s="3" t="s">
        <v>34</v>
      </c>
      <c r="I215" s="3" t="s">
        <v>77</v>
      </c>
      <c r="J215" s="3" t="s">
        <v>36</v>
      </c>
      <c r="K215" s="3" t="s">
        <v>37</v>
      </c>
      <c r="L215" s="5">
        <v>10</v>
      </c>
      <c r="M215" s="4">
        <v>1638</v>
      </c>
      <c r="N215" s="5">
        <v>4758.3124816499994</v>
      </c>
      <c r="O215" s="5">
        <v>2.9049526749999997</v>
      </c>
      <c r="P215" s="4">
        <v>13911</v>
      </c>
      <c r="Q215" s="6">
        <v>11.7748544317447</v>
      </c>
      <c r="R215" s="7">
        <v>1.1826885198763599</v>
      </c>
      <c r="S215" s="6">
        <v>0.610500610500611</v>
      </c>
      <c r="T215" s="5">
        <f t="shared" si="18"/>
        <v>475.83124816499992</v>
      </c>
      <c r="U215" s="5">
        <v>24002.3</v>
      </c>
      <c r="V215" s="5">
        <f t="shared" si="23"/>
        <v>4758.3124816499994</v>
      </c>
      <c r="W215" s="5">
        <f t="shared" si="19"/>
        <v>19243.987518350001</v>
      </c>
      <c r="X215" s="8">
        <f t="shared" si="20"/>
        <v>4.0442883044278179</v>
      </c>
      <c r="Y215" s="4">
        <v>10</v>
      </c>
      <c r="Z215" s="9">
        <f t="shared" si="21"/>
        <v>2400.23</v>
      </c>
      <c r="AA215" s="10">
        <f t="shared" si="22"/>
        <v>7.1885558191359643E-4</v>
      </c>
    </row>
    <row r="216" spans="1:27" x14ac:dyDescent="0.55000000000000004">
      <c r="A216" s="3" t="s">
        <v>71</v>
      </c>
      <c r="B216" s="3" t="s">
        <v>72</v>
      </c>
      <c r="C216" s="3" t="s">
        <v>496</v>
      </c>
      <c r="D216" s="3" t="s">
        <v>497</v>
      </c>
      <c r="E216" s="4" t="s">
        <v>47</v>
      </c>
      <c r="F216" s="3" t="s">
        <v>32</v>
      </c>
      <c r="G216" s="3" t="s">
        <v>467</v>
      </c>
      <c r="H216" s="3" t="s">
        <v>34</v>
      </c>
      <c r="I216" s="3" t="s">
        <v>175</v>
      </c>
      <c r="J216" s="3" t="s">
        <v>36</v>
      </c>
      <c r="K216" s="3" t="s">
        <v>61</v>
      </c>
      <c r="L216" s="5">
        <v>11.25</v>
      </c>
      <c r="M216" s="4">
        <v>282</v>
      </c>
      <c r="N216" s="5">
        <v>668.98749667499987</v>
      </c>
      <c r="O216" s="5">
        <v>2.3722960874999997</v>
      </c>
      <c r="P216" s="4">
        <v>3048</v>
      </c>
      <c r="Q216" s="6">
        <v>9.2519685039370092</v>
      </c>
      <c r="R216" s="7">
        <v>2.6902427821522301</v>
      </c>
      <c r="S216" s="6">
        <v>0.70921985815602795</v>
      </c>
      <c r="T216" s="5">
        <f t="shared" si="18"/>
        <v>334.49374833749994</v>
      </c>
      <c r="U216" s="5">
        <v>3294.6</v>
      </c>
      <c r="V216" s="5">
        <f t="shared" si="23"/>
        <v>668.98749667499987</v>
      </c>
      <c r="W216" s="5">
        <f t="shared" si="19"/>
        <v>2625.612503325</v>
      </c>
      <c r="X216" s="8">
        <f t="shared" si="20"/>
        <v>3.9247557187164381</v>
      </c>
      <c r="Y216" s="4">
        <v>2</v>
      </c>
      <c r="Z216" s="9">
        <f t="shared" si="21"/>
        <v>1647.3</v>
      </c>
      <c r="AA216" s="10">
        <f t="shared" si="22"/>
        <v>6.5616797900262434E-4</v>
      </c>
    </row>
    <row r="217" spans="1:27" x14ac:dyDescent="0.55000000000000004">
      <c r="A217" s="3" t="s">
        <v>27</v>
      </c>
      <c r="B217" s="3" t="s">
        <v>28</v>
      </c>
      <c r="C217" s="3" t="s">
        <v>498</v>
      </c>
      <c r="D217" s="3" t="s">
        <v>499</v>
      </c>
      <c r="E217" s="4" t="s">
        <v>31</v>
      </c>
      <c r="F217" s="3" t="s">
        <v>96</v>
      </c>
      <c r="G217" s="3" t="s">
        <v>161</v>
      </c>
      <c r="H217" s="3" t="s">
        <v>34</v>
      </c>
      <c r="I217" s="3" t="s">
        <v>35</v>
      </c>
      <c r="J217" s="3" t="s">
        <v>36</v>
      </c>
      <c r="K217" s="3" t="s">
        <v>37</v>
      </c>
      <c r="L217" s="5">
        <v>6.25</v>
      </c>
      <c r="M217" s="4">
        <v>96</v>
      </c>
      <c r="N217" s="5">
        <v>85.474999199999999</v>
      </c>
      <c r="O217" s="5">
        <v>0.89036457499999999</v>
      </c>
      <c r="P217" s="4">
        <v>1532</v>
      </c>
      <c r="Q217" s="6">
        <v>6.2663185378590098</v>
      </c>
      <c r="R217" s="7">
        <v>1.2709921671018301</v>
      </c>
      <c r="S217" s="6">
        <v>2.0833333333333299</v>
      </c>
      <c r="T217" s="5">
        <f t="shared" si="18"/>
        <v>42.7374996</v>
      </c>
      <c r="U217" s="5">
        <v>418.2</v>
      </c>
      <c r="V217" s="5">
        <f t="shared" si="23"/>
        <v>85.474999199999999</v>
      </c>
      <c r="W217" s="5">
        <f t="shared" si="19"/>
        <v>332.72500079999998</v>
      </c>
      <c r="X217" s="8">
        <f t="shared" si="20"/>
        <v>3.8926587179190051</v>
      </c>
      <c r="Y217" s="4">
        <v>2</v>
      </c>
      <c r="Z217" s="9">
        <f t="shared" si="21"/>
        <v>209.1</v>
      </c>
      <c r="AA217" s="10">
        <f t="shared" si="22"/>
        <v>1.3054830287206249E-3</v>
      </c>
    </row>
    <row r="218" spans="1:27" x14ac:dyDescent="0.55000000000000004">
      <c r="A218" s="3" t="s">
        <v>71</v>
      </c>
      <c r="B218" s="3" t="s">
        <v>72</v>
      </c>
      <c r="C218" s="3" t="s">
        <v>500</v>
      </c>
      <c r="D218" s="3" t="s">
        <v>239</v>
      </c>
      <c r="E218" s="4" t="s">
        <v>47</v>
      </c>
      <c r="F218" s="3" t="s">
        <v>144</v>
      </c>
      <c r="G218" s="3" t="s">
        <v>309</v>
      </c>
      <c r="H218" s="3" t="s">
        <v>34</v>
      </c>
      <c r="I218" s="3" t="s">
        <v>77</v>
      </c>
      <c r="J218" s="3" t="s">
        <v>36</v>
      </c>
      <c r="K218" s="3" t="s">
        <v>37</v>
      </c>
      <c r="L218" s="5">
        <v>10</v>
      </c>
      <c r="M218" s="4">
        <v>209</v>
      </c>
      <c r="N218" s="5">
        <v>440.53749932500006</v>
      </c>
      <c r="O218" s="5">
        <v>2.1078349250000001</v>
      </c>
      <c r="P218" s="4">
        <v>1705</v>
      </c>
      <c r="Q218" s="6">
        <v>12.258064516129</v>
      </c>
      <c r="R218" s="7">
        <v>1.42405278592375</v>
      </c>
      <c r="S218" s="6">
        <v>1.4354066985645899</v>
      </c>
      <c r="T218" s="5">
        <f t="shared" si="18"/>
        <v>146.84583310833335</v>
      </c>
      <c r="U218" s="5">
        <v>2085.0500000000002</v>
      </c>
      <c r="V218" s="5">
        <f t="shared" si="23"/>
        <v>440.53749932500006</v>
      </c>
      <c r="W218" s="5">
        <f t="shared" si="19"/>
        <v>1644.5125006750002</v>
      </c>
      <c r="X218" s="8">
        <f t="shared" si="20"/>
        <v>3.732968256265933</v>
      </c>
      <c r="Y218" s="4">
        <v>3</v>
      </c>
      <c r="Z218" s="9">
        <f t="shared" si="21"/>
        <v>695.01666666666677</v>
      </c>
      <c r="AA218" s="10">
        <f t="shared" si="22"/>
        <v>1.7595307917888476E-3</v>
      </c>
    </row>
    <row r="219" spans="1:27" x14ac:dyDescent="0.55000000000000004">
      <c r="A219" s="3" t="s">
        <v>52</v>
      </c>
      <c r="B219" s="3" t="s">
        <v>53</v>
      </c>
      <c r="C219" s="3" t="s">
        <v>501</v>
      </c>
      <c r="D219" s="3" t="s">
        <v>132</v>
      </c>
      <c r="E219" s="4" t="s">
        <v>47</v>
      </c>
      <c r="F219" s="3" t="s">
        <v>48</v>
      </c>
      <c r="G219" s="3" t="s">
        <v>309</v>
      </c>
      <c r="H219" s="3" t="s">
        <v>34</v>
      </c>
      <c r="I219" s="3" t="s">
        <v>35</v>
      </c>
      <c r="J219" s="3" t="s">
        <v>36</v>
      </c>
      <c r="K219" s="3" t="s">
        <v>61</v>
      </c>
      <c r="L219" s="5">
        <v>5</v>
      </c>
      <c r="M219" s="4">
        <v>73</v>
      </c>
      <c r="N219" s="5">
        <v>176.9499998</v>
      </c>
      <c r="O219" s="5">
        <v>2.4239725999999999</v>
      </c>
      <c r="P219" s="4">
        <v>613</v>
      </c>
      <c r="Q219" s="6">
        <v>11.9086460032626</v>
      </c>
      <c r="R219" s="7">
        <v>2.07128874388254</v>
      </c>
      <c r="S219" s="6">
        <v>2.7397260273972601</v>
      </c>
      <c r="T219" s="5">
        <f t="shared" si="18"/>
        <v>88.4749999</v>
      </c>
      <c r="U219" s="5">
        <v>833.85</v>
      </c>
      <c r="V219" s="5">
        <f t="shared" si="23"/>
        <v>176.9499998</v>
      </c>
      <c r="W219" s="5">
        <f t="shared" si="19"/>
        <v>656.90000020000002</v>
      </c>
      <c r="X219" s="8">
        <f t="shared" si="20"/>
        <v>3.7123481262643101</v>
      </c>
      <c r="Y219" s="4">
        <v>2</v>
      </c>
      <c r="Z219" s="9">
        <f t="shared" si="21"/>
        <v>416.92500000000001</v>
      </c>
      <c r="AA219" s="10">
        <f t="shared" si="22"/>
        <v>3.2626427406198906E-3</v>
      </c>
    </row>
    <row r="220" spans="1:27" x14ac:dyDescent="0.55000000000000004">
      <c r="A220" s="3" t="s">
        <v>52</v>
      </c>
      <c r="B220" s="3" t="s">
        <v>53</v>
      </c>
      <c r="C220" s="3" t="s">
        <v>502</v>
      </c>
      <c r="D220" s="3" t="s">
        <v>503</v>
      </c>
      <c r="E220" s="4" t="s">
        <v>47</v>
      </c>
      <c r="F220" s="3" t="s">
        <v>57</v>
      </c>
      <c r="G220" s="3" t="s">
        <v>49</v>
      </c>
      <c r="H220" s="3" t="s">
        <v>181</v>
      </c>
      <c r="I220" s="3" t="s">
        <v>60</v>
      </c>
      <c r="J220" s="3" t="s">
        <v>36</v>
      </c>
      <c r="K220" s="3" t="s">
        <v>61</v>
      </c>
      <c r="L220" s="5">
        <v>3.75</v>
      </c>
      <c r="M220" s="4">
        <v>145</v>
      </c>
      <c r="N220" s="5">
        <v>383.52499999999998</v>
      </c>
      <c r="O220" s="5">
        <v>2.645</v>
      </c>
      <c r="P220" s="4">
        <v>4976</v>
      </c>
      <c r="Q220" s="6">
        <v>2.91398713826367</v>
      </c>
      <c r="R220" s="7">
        <v>2.2289590032154298</v>
      </c>
      <c r="S220" s="6">
        <v>1.3793103448275901</v>
      </c>
      <c r="T220" s="5">
        <f t="shared" si="18"/>
        <v>191.76249999999999</v>
      </c>
      <c r="U220" s="5">
        <v>1800.3</v>
      </c>
      <c r="V220" s="5">
        <f t="shared" si="23"/>
        <v>383.52499999999998</v>
      </c>
      <c r="W220" s="5">
        <f t="shared" si="19"/>
        <v>1416.7750000000001</v>
      </c>
      <c r="X220" s="8">
        <f t="shared" si="20"/>
        <v>3.6940877387393263</v>
      </c>
      <c r="Y220" s="4">
        <v>2</v>
      </c>
      <c r="Z220" s="9">
        <f t="shared" si="21"/>
        <v>900.15</v>
      </c>
      <c r="AA220" s="10">
        <f t="shared" si="22"/>
        <v>4.0192926045016245E-4</v>
      </c>
    </row>
    <row r="221" spans="1:27" x14ac:dyDescent="0.55000000000000004">
      <c r="A221" s="3" t="s">
        <v>71</v>
      </c>
      <c r="B221" s="3" t="s">
        <v>72</v>
      </c>
      <c r="C221" s="3" t="s">
        <v>504</v>
      </c>
      <c r="D221" s="3" t="s">
        <v>292</v>
      </c>
      <c r="E221" s="4" t="s">
        <v>47</v>
      </c>
      <c r="F221" s="3" t="s">
        <v>96</v>
      </c>
      <c r="G221" s="3" t="s">
        <v>88</v>
      </c>
      <c r="H221" s="3" t="s">
        <v>34</v>
      </c>
      <c r="I221" s="3" t="s">
        <v>35</v>
      </c>
      <c r="J221" s="3" t="s">
        <v>36</v>
      </c>
      <c r="K221" s="3" t="s">
        <v>42</v>
      </c>
      <c r="L221" s="5">
        <v>15</v>
      </c>
      <c r="M221" s="4">
        <v>3592</v>
      </c>
      <c r="N221" s="5">
        <v>8164.4374776000004</v>
      </c>
      <c r="O221" s="5">
        <v>2.2729503000000002</v>
      </c>
      <c r="P221" s="4">
        <v>36049</v>
      </c>
      <c r="Q221" s="6">
        <v>9.9642153735193801</v>
      </c>
      <c r="R221" s="7">
        <v>1.0396601847485401</v>
      </c>
      <c r="S221" s="6">
        <v>0.80734966592427604</v>
      </c>
      <c r="T221" s="5">
        <f t="shared" si="18"/>
        <v>281.53232681379313</v>
      </c>
      <c r="U221" s="5">
        <v>35926.949999999997</v>
      </c>
      <c r="V221" s="5">
        <f t="shared" si="23"/>
        <v>8164.4374776000004</v>
      </c>
      <c r="W221" s="5">
        <f t="shared" si="19"/>
        <v>27762.512522399997</v>
      </c>
      <c r="X221" s="8">
        <f t="shared" si="20"/>
        <v>3.4004195143351139</v>
      </c>
      <c r="Y221" s="4">
        <v>29</v>
      </c>
      <c r="Z221" s="9">
        <f t="shared" si="21"/>
        <v>1238.860344827586</v>
      </c>
      <c r="AA221" s="10">
        <f t="shared" si="22"/>
        <v>8.0446059530084075E-4</v>
      </c>
    </row>
    <row r="222" spans="1:27" x14ac:dyDescent="0.55000000000000004">
      <c r="A222" s="3" t="s">
        <v>52</v>
      </c>
      <c r="B222" s="3" t="s">
        <v>53</v>
      </c>
      <c r="C222" s="3" t="s">
        <v>505</v>
      </c>
      <c r="D222" s="3" t="s">
        <v>506</v>
      </c>
      <c r="E222" s="4" t="s">
        <v>47</v>
      </c>
      <c r="F222" s="3" t="s">
        <v>57</v>
      </c>
      <c r="G222" s="3" t="s">
        <v>309</v>
      </c>
      <c r="H222" s="3" t="s">
        <v>85</v>
      </c>
      <c r="I222" s="3" t="s">
        <v>60</v>
      </c>
      <c r="J222" s="3" t="s">
        <v>36</v>
      </c>
      <c r="K222" s="3" t="s">
        <v>61</v>
      </c>
      <c r="L222" s="5">
        <v>3.75</v>
      </c>
      <c r="M222" s="4">
        <v>38</v>
      </c>
      <c r="N222" s="5">
        <v>106.6375</v>
      </c>
      <c r="O222" s="5">
        <v>2.8062499999999999</v>
      </c>
      <c r="P222" s="4">
        <v>350</v>
      </c>
      <c r="Q222" s="6">
        <v>10.8571428571429</v>
      </c>
      <c r="R222" s="7">
        <v>2.476</v>
      </c>
      <c r="S222" s="6">
        <v>2.6315789473684199</v>
      </c>
      <c r="T222" s="5">
        <f t="shared" si="18"/>
        <v>106.6375</v>
      </c>
      <c r="U222" s="5">
        <v>467.5</v>
      </c>
      <c r="V222" s="5">
        <f t="shared" si="23"/>
        <v>106.6375</v>
      </c>
      <c r="W222" s="5">
        <f t="shared" si="19"/>
        <v>360.86250000000001</v>
      </c>
      <c r="X222" s="8">
        <f t="shared" si="20"/>
        <v>3.3840112530770132</v>
      </c>
      <c r="Y222" s="4">
        <v>1</v>
      </c>
      <c r="Z222" s="9">
        <f t="shared" si="21"/>
        <v>467.5</v>
      </c>
      <c r="AA222" s="10">
        <f t="shared" si="22"/>
        <v>2.8571428571428671E-3</v>
      </c>
    </row>
    <row r="223" spans="1:27" x14ac:dyDescent="0.55000000000000004">
      <c r="A223" s="3" t="s">
        <v>52</v>
      </c>
      <c r="B223" s="3" t="s">
        <v>53</v>
      </c>
      <c r="C223" s="3" t="s">
        <v>507</v>
      </c>
      <c r="D223" s="3" t="s">
        <v>276</v>
      </c>
      <c r="E223" s="4" t="s">
        <v>47</v>
      </c>
      <c r="F223" s="3" t="s">
        <v>57</v>
      </c>
      <c r="G223" s="3" t="s">
        <v>309</v>
      </c>
      <c r="H223" s="3" t="s">
        <v>85</v>
      </c>
      <c r="I223" s="3" t="s">
        <v>60</v>
      </c>
      <c r="J223" s="3" t="s">
        <v>36</v>
      </c>
      <c r="K223" s="3" t="s">
        <v>61</v>
      </c>
      <c r="L223" s="5">
        <v>5</v>
      </c>
      <c r="M223" s="4">
        <v>678</v>
      </c>
      <c r="N223" s="5">
        <v>1100.59999335</v>
      </c>
      <c r="O223" s="5">
        <v>1.623303825</v>
      </c>
      <c r="P223" s="4">
        <v>32909</v>
      </c>
      <c r="Q223" s="6">
        <v>2.0602266857090799</v>
      </c>
      <c r="R223" s="7">
        <v>2.4206478470935</v>
      </c>
      <c r="S223" s="6">
        <v>0.737463126843658</v>
      </c>
      <c r="T223" s="5">
        <f t="shared" si="18"/>
        <v>220.11999867</v>
      </c>
      <c r="U223" s="5">
        <v>4647.8</v>
      </c>
      <c r="V223" s="5">
        <f t="shared" si="23"/>
        <v>1100.59999335</v>
      </c>
      <c r="W223" s="5">
        <f t="shared" si="19"/>
        <v>3547.2000066500004</v>
      </c>
      <c r="X223" s="8">
        <f t="shared" si="20"/>
        <v>3.2229693149943182</v>
      </c>
      <c r="Y223" s="4">
        <v>5</v>
      </c>
      <c r="Z223" s="9">
        <f t="shared" si="21"/>
        <v>929.56000000000006</v>
      </c>
      <c r="AA223" s="10">
        <f t="shared" si="22"/>
        <v>1.5193412136497642E-4</v>
      </c>
    </row>
    <row r="224" spans="1:27" x14ac:dyDescent="0.55000000000000004">
      <c r="A224" s="3" t="s">
        <v>71</v>
      </c>
      <c r="B224" s="3" t="s">
        <v>72</v>
      </c>
      <c r="C224" s="3" t="s">
        <v>508</v>
      </c>
      <c r="D224" s="3" t="s">
        <v>509</v>
      </c>
      <c r="E224" s="4" t="s">
        <v>47</v>
      </c>
      <c r="F224" s="3" t="s">
        <v>104</v>
      </c>
      <c r="G224" s="3" t="s">
        <v>105</v>
      </c>
      <c r="H224" s="3" t="s">
        <v>34</v>
      </c>
      <c r="I224" s="3" t="s">
        <v>175</v>
      </c>
      <c r="J224" s="3" t="s">
        <v>36</v>
      </c>
      <c r="K224" s="3" t="s">
        <v>37</v>
      </c>
      <c r="L224" s="5">
        <v>6.25</v>
      </c>
      <c r="M224" s="4">
        <v>78</v>
      </c>
      <c r="N224" s="5">
        <v>212.7624993</v>
      </c>
      <c r="O224" s="5">
        <v>2.7277243499999999</v>
      </c>
      <c r="P224" s="4">
        <v>1275</v>
      </c>
      <c r="Q224" s="6">
        <v>6.1176470588235299</v>
      </c>
      <c r="R224" s="7">
        <v>1.2060313725490199</v>
      </c>
      <c r="S224" s="6">
        <v>1.2820512820512799</v>
      </c>
      <c r="T224" s="5">
        <f t="shared" si="18"/>
        <v>212.7624993</v>
      </c>
      <c r="U224" s="5">
        <v>892.5</v>
      </c>
      <c r="V224" s="5">
        <f t="shared" si="23"/>
        <v>212.7624993</v>
      </c>
      <c r="W224" s="5">
        <f t="shared" si="19"/>
        <v>679.73750070000006</v>
      </c>
      <c r="X224" s="8">
        <f t="shared" si="20"/>
        <v>3.1948181795963704</v>
      </c>
      <c r="Y224" s="4">
        <v>1</v>
      </c>
      <c r="Z224" s="9">
        <f t="shared" si="21"/>
        <v>892.5</v>
      </c>
      <c r="AA224" s="10">
        <f t="shared" si="22"/>
        <v>7.8431372549019485E-4</v>
      </c>
    </row>
    <row r="225" spans="1:27" x14ac:dyDescent="0.55000000000000004">
      <c r="A225" s="3" t="s">
        <v>52</v>
      </c>
      <c r="B225" s="3" t="s">
        <v>53</v>
      </c>
      <c r="C225" s="3" t="s">
        <v>510</v>
      </c>
      <c r="D225" s="3" t="s">
        <v>511</v>
      </c>
      <c r="E225" s="4" t="s">
        <v>47</v>
      </c>
      <c r="F225" s="3" t="s">
        <v>48</v>
      </c>
      <c r="G225" s="3" t="s">
        <v>309</v>
      </c>
      <c r="H225" s="3" t="s">
        <v>34</v>
      </c>
      <c r="I225" s="3" t="s">
        <v>35</v>
      </c>
      <c r="J225" s="3" t="s">
        <v>36</v>
      </c>
      <c r="K225" s="3" t="s">
        <v>61</v>
      </c>
      <c r="L225" s="5">
        <v>5</v>
      </c>
      <c r="M225" s="4">
        <v>218</v>
      </c>
      <c r="N225" s="5">
        <v>507.92499887500003</v>
      </c>
      <c r="O225" s="5">
        <v>2.3299311875000002</v>
      </c>
      <c r="P225" s="4">
        <v>2724</v>
      </c>
      <c r="Q225" s="6">
        <v>8.0029368575624105</v>
      </c>
      <c r="R225" s="7">
        <v>1.5082599118942701</v>
      </c>
      <c r="S225" s="6">
        <v>0.45871559633027503</v>
      </c>
      <c r="T225" s="5">
        <f t="shared" si="18"/>
        <v>507.92499887500003</v>
      </c>
      <c r="U225" s="5">
        <v>2094.4</v>
      </c>
      <c r="V225" s="5">
        <f t="shared" si="23"/>
        <v>507.92499887500003</v>
      </c>
      <c r="W225" s="5">
        <f t="shared" si="19"/>
        <v>1586.4750011250001</v>
      </c>
      <c r="X225" s="8">
        <f t="shared" si="20"/>
        <v>3.1234434308980141</v>
      </c>
      <c r="Y225" s="4">
        <v>1</v>
      </c>
      <c r="Z225" s="9">
        <f t="shared" si="21"/>
        <v>2094.4</v>
      </c>
      <c r="AA225" s="10">
        <f t="shared" si="22"/>
        <v>3.6710719530102783E-4</v>
      </c>
    </row>
    <row r="226" spans="1:27" x14ac:dyDescent="0.55000000000000004">
      <c r="A226" s="3" t="s">
        <v>71</v>
      </c>
      <c r="B226" s="3" t="s">
        <v>72</v>
      </c>
      <c r="C226" s="3" t="s">
        <v>512</v>
      </c>
      <c r="D226" s="3" t="s">
        <v>513</v>
      </c>
      <c r="E226" s="4" t="s">
        <v>47</v>
      </c>
      <c r="F226" s="3" t="s">
        <v>144</v>
      </c>
      <c r="G226" s="3" t="s">
        <v>49</v>
      </c>
      <c r="H226" s="3" t="s">
        <v>34</v>
      </c>
      <c r="I226" s="3" t="s">
        <v>456</v>
      </c>
      <c r="J226" s="3" t="s">
        <v>36</v>
      </c>
      <c r="K226" s="3" t="s">
        <v>42</v>
      </c>
      <c r="L226" s="5">
        <v>10</v>
      </c>
      <c r="M226" s="4">
        <v>133</v>
      </c>
      <c r="N226" s="5">
        <v>350.33749948749994</v>
      </c>
      <c r="O226" s="5">
        <v>2.6341165374999997</v>
      </c>
      <c r="P226" s="4">
        <v>2440</v>
      </c>
      <c r="Q226" s="6">
        <v>5.4508196721311499</v>
      </c>
      <c r="R226" s="7">
        <v>1.17480737704918</v>
      </c>
      <c r="S226" s="6">
        <v>2.2556390977443601</v>
      </c>
      <c r="T226" s="5">
        <f t="shared" si="18"/>
        <v>116.77916649583331</v>
      </c>
      <c r="U226" s="5">
        <v>1422.9</v>
      </c>
      <c r="V226" s="5">
        <f t="shared" si="23"/>
        <v>350.33749948749994</v>
      </c>
      <c r="W226" s="5">
        <f t="shared" si="19"/>
        <v>1072.5625005125003</v>
      </c>
      <c r="X226" s="8">
        <f t="shared" si="20"/>
        <v>3.0615121192607853</v>
      </c>
      <c r="Y226" s="4">
        <v>3</v>
      </c>
      <c r="Z226" s="9">
        <f t="shared" si="21"/>
        <v>474.3</v>
      </c>
      <c r="AA226" s="10">
        <f t="shared" si="22"/>
        <v>1.2295081967213116E-3</v>
      </c>
    </row>
    <row r="227" spans="1:27" x14ac:dyDescent="0.55000000000000004">
      <c r="A227" s="3" t="s">
        <v>52</v>
      </c>
      <c r="B227" s="3" t="s">
        <v>53</v>
      </c>
      <c r="C227" s="3" t="s">
        <v>514</v>
      </c>
      <c r="D227" s="3" t="s">
        <v>292</v>
      </c>
      <c r="E227" s="4" t="s">
        <v>47</v>
      </c>
      <c r="F227" s="3" t="s">
        <v>48</v>
      </c>
      <c r="G227" s="3" t="s">
        <v>161</v>
      </c>
      <c r="H227" s="3" t="s">
        <v>34</v>
      </c>
      <c r="I227" s="3" t="s">
        <v>35</v>
      </c>
      <c r="J227" s="3" t="s">
        <v>36</v>
      </c>
      <c r="K227" s="3" t="s">
        <v>61</v>
      </c>
      <c r="L227" s="5">
        <v>5</v>
      </c>
      <c r="M227" s="4">
        <v>3403</v>
      </c>
      <c r="N227" s="5">
        <v>5461.2374683625003</v>
      </c>
      <c r="O227" s="5">
        <v>1.6048302875</v>
      </c>
      <c r="P227" s="4">
        <v>37720</v>
      </c>
      <c r="Q227" s="6">
        <v>9.0217391304347796</v>
      </c>
      <c r="R227" s="7">
        <v>1.65507158006363</v>
      </c>
      <c r="S227" s="6">
        <v>0.73464590067587399</v>
      </c>
      <c r="T227" s="5">
        <f t="shared" si="18"/>
        <v>218.44949873450003</v>
      </c>
      <c r="U227" s="5">
        <v>22057.5</v>
      </c>
      <c r="V227" s="5">
        <f t="shared" si="23"/>
        <v>5461.2374683625003</v>
      </c>
      <c r="W227" s="5">
        <f t="shared" si="19"/>
        <v>16596.262531637498</v>
      </c>
      <c r="X227" s="8">
        <f t="shared" si="20"/>
        <v>3.0389197737291815</v>
      </c>
      <c r="Y227" s="4">
        <v>25</v>
      </c>
      <c r="Z227" s="9">
        <f t="shared" si="21"/>
        <v>882.3</v>
      </c>
      <c r="AA227" s="10">
        <f t="shared" si="22"/>
        <v>6.6277836691410342E-4</v>
      </c>
    </row>
    <row r="228" spans="1:27" x14ac:dyDescent="0.55000000000000004">
      <c r="A228" s="3" t="s">
        <v>52</v>
      </c>
      <c r="B228" s="3" t="s">
        <v>53</v>
      </c>
      <c r="C228" s="3" t="s">
        <v>515</v>
      </c>
      <c r="D228" s="3" t="s">
        <v>395</v>
      </c>
      <c r="E228" s="4" t="s">
        <v>47</v>
      </c>
      <c r="F228" s="3" t="s">
        <v>57</v>
      </c>
      <c r="G228" s="3" t="s">
        <v>309</v>
      </c>
      <c r="H228" s="3" t="s">
        <v>85</v>
      </c>
      <c r="I228" s="3" t="s">
        <v>60</v>
      </c>
      <c r="J228" s="3" t="s">
        <v>36</v>
      </c>
      <c r="K228" s="3" t="s">
        <v>61</v>
      </c>
      <c r="L228" s="5">
        <v>3.75</v>
      </c>
      <c r="M228" s="4">
        <v>274</v>
      </c>
      <c r="N228" s="5">
        <v>514.649997525</v>
      </c>
      <c r="O228" s="5">
        <v>1.8782846625</v>
      </c>
      <c r="P228" s="4">
        <v>7186</v>
      </c>
      <c r="Q228" s="6">
        <v>3.8129696632340702</v>
      </c>
      <c r="R228" s="7">
        <v>2.0801976064569998</v>
      </c>
      <c r="S228" s="6">
        <v>1.4598540145985399</v>
      </c>
      <c r="T228" s="5">
        <f t="shared" si="18"/>
        <v>128.66249938125</v>
      </c>
      <c r="U228" s="5">
        <v>2062.9499999999998</v>
      </c>
      <c r="V228" s="5">
        <f t="shared" si="23"/>
        <v>514.649997525</v>
      </c>
      <c r="W228" s="5">
        <f t="shared" si="19"/>
        <v>1548.3000024749999</v>
      </c>
      <c r="X228" s="8">
        <f t="shared" si="20"/>
        <v>3.0084523655317583</v>
      </c>
      <c r="Y228" s="4">
        <v>4</v>
      </c>
      <c r="Z228" s="9">
        <f t="shared" si="21"/>
        <v>515.73749999999995</v>
      </c>
      <c r="AA228" s="10">
        <f t="shared" si="22"/>
        <v>5.5663790704146995E-4</v>
      </c>
    </row>
    <row r="229" spans="1:27" x14ac:dyDescent="0.55000000000000004">
      <c r="A229" s="3" t="s">
        <v>62</v>
      </c>
      <c r="B229" s="3" t="s">
        <v>63</v>
      </c>
      <c r="C229" s="3" t="s">
        <v>516</v>
      </c>
      <c r="D229" s="3" t="s">
        <v>517</v>
      </c>
      <c r="E229" s="4" t="s">
        <v>31</v>
      </c>
      <c r="F229" s="3" t="s">
        <v>36</v>
      </c>
      <c r="G229" s="3" t="s">
        <v>36</v>
      </c>
      <c r="H229" s="3" t="s">
        <v>345</v>
      </c>
      <c r="I229" s="3" t="s">
        <v>67</v>
      </c>
      <c r="J229" s="3" t="s">
        <v>36</v>
      </c>
      <c r="K229" s="3" t="s">
        <v>42</v>
      </c>
      <c r="L229" s="5">
        <v>0.92500000000000004</v>
      </c>
      <c r="M229" s="4">
        <v>416</v>
      </c>
      <c r="N229" s="5">
        <v>368.3374968</v>
      </c>
      <c r="O229" s="5">
        <v>0.88542667500000005</v>
      </c>
      <c r="P229" s="4">
        <v>38048</v>
      </c>
      <c r="Q229" s="6">
        <v>1.09335576114382</v>
      </c>
      <c r="R229" s="7">
        <v>1.77627996215307</v>
      </c>
      <c r="S229" s="6">
        <v>0.72115384615384592</v>
      </c>
      <c r="T229" s="5">
        <f t="shared" si="18"/>
        <v>122.7791656</v>
      </c>
      <c r="U229" s="5">
        <v>1471.35</v>
      </c>
      <c r="V229" s="5">
        <f t="shared" si="23"/>
        <v>368.3374968</v>
      </c>
      <c r="W229" s="5">
        <f t="shared" si="19"/>
        <v>1103.0125031999999</v>
      </c>
      <c r="X229" s="8">
        <f t="shared" si="20"/>
        <v>2.994570231873281</v>
      </c>
      <c r="Y229" s="4">
        <v>3</v>
      </c>
      <c r="Z229" s="9">
        <f t="shared" si="21"/>
        <v>490.45</v>
      </c>
      <c r="AA229" s="10">
        <f t="shared" si="22"/>
        <v>7.8847771236333151E-5</v>
      </c>
    </row>
    <row r="230" spans="1:27" x14ac:dyDescent="0.55000000000000004">
      <c r="A230" s="3" t="s">
        <v>52</v>
      </c>
      <c r="B230" s="3" t="s">
        <v>53</v>
      </c>
      <c r="C230" s="3" t="s">
        <v>518</v>
      </c>
      <c r="D230" s="3" t="s">
        <v>322</v>
      </c>
      <c r="E230" s="4" t="s">
        <v>47</v>
      </c>
      <c r="F230" s="3" t="s">
        <v>48</v>
      </c>
      <c r="G230" s="3" t="s">
        <v>309</v>
      </c>
      <c r="H230" s="3" t="s">
        <v>34</v>
      </c>
      <c r="I230" s="3" t="s">
        <v>35</v>
      </c>
      <c r="J230" s="3" t="s">
        <v>36</v>
      </c>
      <c r="K230" s="3" t="s">
        <v>61</v>
      </c>
      <c r="L230" s="5">
        <v>5</v>
      </c>
      <c r="M230" s="4">
        <v>36</v>
      </c>
      <c r="N230" s="5">
        <v>99.237499650000004</v>
      </c>
      <c r="O230" s="5">
        <v>2.7565972125</v>
      </c>
      <c r="P230" s="4">
        <v>181</v>
      </c>
      <c r="Q230" s="6">
        <v>19.889502762430901</v>
      </c>
      <c r="R230" s="7">
        <v>2.3292817679558002</v>
      </c>
      <c r="S230" s="6">
        <v>2.7777777777777799</v>
      </c>
      <c r="T230" s="5">
        <f t="shared" si="18"/>
        <v>99.237499650000004</v>
      </c>
      <c r="U230" s="5">
        <v>390.15</v>
      </c>
      <c r="V230" s="5">
        <f t="shared" si="23"/>
        <v>99.237499650000004</v>
      </c>
      <c r="W230" s="5">
        <f t="shared" si="19"/>
        <v>290.91250034999996</v>
      </c>
      <c r="X230" s="8">
        <f t="shared" si="20"/>
        <v>2.9314775299258553</v>
      </c>
      <c r="Y230" s="4">
        <v>1</v>
      </c>
      <c r="Z230" s="9">
        <f t="shared" si="21"/>
        <v>390.15</v>
      </c>
      <c r="AA230" s="10">
        <f t="shared" si="22"/>
        <v>5.5248618784530324E-3</v>
      </c>
    </row>
    <row r="231" spans="1:27" x14ac:dyDescent="0.55000000000000004">
      <c r="A231" s="3" t="s">
        <v>78</v>
      </c>
      <c r="B231" s="3" t="s">
        <v>79</v>
      </c>
      <c r="C231" s="3" t="s">
        <v>519</v>
      </c>
      <c r="D231" s="3" t="s">
        <v>520</v>
      </c>
      <c r="E231" s="4" t="s">
        <v>66</v>
      </c>
      <c r="F231" s="3" t="s">
        <v>36</v>
      </c>
      <c r="G231" s="3" t="s">
        <v>36</v>
      </c>
      <c r="H231" s="3" t="s">
        <v>521</v>
      </c>
      <c r="I231" s="3" t="s">
        <v>82</v>
      </c>
      <c r="J231" s="3" t="s">
        <v>36</v>
      </c>
      <c r="K231" s="3" t="s">
        <v>42</v>
      </c>
      <c r="L231" s="5">
        <v>8.75</v>
      </c>
      <c r="M231" s="4">
        <v>212</v>
      </c>
      <c r="N231" s="5">
        <v>283.79999835000001</v>
      </c>
      <c r="O231" s="5">
        <v>1.3386792375000001</v>
      </c>
      <c r="P231" s="4">
        <v>10471</v>
      </c>
      <c r="Q231" s="6">
        <v>2.0246394804698702</v>
      </c>
      <c r="R231" s="7">
        <v>1.03145831343711</v>
      </c>
      <c r="S231" s="6">
        <v>0.47169811320754701</v>
      </c>
      <c r="T231" s="5">
        <f t="shared" si="18"/>
        <v>283.79999835000001</v>
      </c>
      <c r="U231" s="5">
        <v>1111.8</v>
      </c>
      <c r="V231" s="5">
        <f t="shared" si="23"/>
        <v>283.79999835000001</v>
      </c>
      <c r="W231" s="5">
        <f t="shared" si="19"/>
        <v>828.00000164999994</v>
      </c>
      <c r="X231" s="8">
        <f t="shared" si="20"/>
        <v>2.9175475914867985</v>
      </c>
      <c r="Y231" s="4">
        <v>1</v>
      </c>
      <c r="Z231" s="9">
        <f t="shared" si="21"/>
        <v>1111.8</v>
      </c>
      <c r="AA231" s="10">
        <f t="shared" si="22"/>
        <v>9.5501862286314596E-5</v>
      </c>
    </row>
    <row r="232" spans="1:27" x14ac:dyDescent="0.55000000000000004">
      <c r="A232" s="3" t="s">
        <v>71</v>
      </c>
      <c r="B232" s="3" t="s">
        <v>72</v>
      </c>
      <c r="C232" s="3" t="s">
        <v>522</v>
      </c>
      <c r="D232" s="3" t="s">
        <v>523</v>
      </c>
      <c r="E232" s="4" t="s">
        <v>47</v>
      </c>
      <c r="F232" s="3" t="s">
        <v>144</v>
      </c>
      <c r="G232" s="3" t="s">
        <v>49</v>
      </c>
      <c r="H232" s="3" t="s">
        <v>34</v>
      </c>
      <c r="I232" s="3" t="s">
        <v>456</v>
      </c>
      <c r="J232" s="3" t="s">
        <v>36</v>
      </c>
      <c r="K232" s="3" t="s">
        <v>42</v>
      </c>
      <c r="L232" s="5">
        <v>10</v>
      </c>
      <c r="M232" s="4">
        <v>83</v>
      </c>
      <c r="N232" s="5">
        <v>277.92499992500001</v>
      </c>
      <c r="O232" s="5">
        <v>3.3484939749999998</v>
      </c>
      <c r="P232" s="4">
        <v>3292</v>
      </c>
      <c r="Q232" s="6">
        <v>2.52126366950182</v>
      </c>
      <c r="R232" s="7">
        <v>1.51384264884569</v>
      </c>
      <c r="S232" s="6">
        <v>2.4096385542168699</v>
      </c>
      <c r="T232" s="5">
        <f t="shared" si="18"/>
        <v>138.9624999625</v>
      </c>
      <c r="U232" s="5">
        <v>1070.1500000000001</v>
      </c>
      <c r="V232" s="5">
        <f t="shared" si="23"/>
        <v>277.92499992500001</v>
      </c>
      <c r="W232" s="5">
        <f t="shared" si="19"/>
        <v>792.22500007500003</v>
      </c>
      <c r="X232" s="8">
        <f t="shared" si="20"/>
        <v>2.8504992364443194</v>
      </c>
      <c r="Y232" s="4">
        <v>2</v>
      </c>
      <c r="Z232" s="9">
        <f t="shared" si="21"/>
        <v>535.07500000000005</v>
      </c>
      <c r="AA232" s="10">
        <f t="shared" si="22"/>
        <v>6.0753341433778852E-4</v>
      </c>
    </row>
    <row r="233" spans="1:27" x14ac:dyDescent="0.55000000000000004">
      <c r="A233" s="3" t="s">
        <v>71</v>
      </c>
      <c r="B233" s="3" t="s">
        <v>72</v>
      </c>
      <c r="C233" s="3" t="s">
        <v>524</v>
      </c>
      <c r="D233" s="3" t="s">
        <v>193</v>
      </c>
      <c r="E233" s="4" t="s">
        <v>47</v>
      </c>
      <c r="F233" s="3" t="s">
        <v>104</v>
      </c>
      <c r="G233" s="3" t="s">
        <v>232</v>
      </c>
      <c r="H233" s="3" t="s">
        <v>34</v>
      </c>
      <c r="I233" s="3" t="s">
        <v>77</v>
      </c>
      <c r="J233" s="3" t="s">
        <v>36</v>
      </c>
      <c r="K233" s="3" t="s">
        <v>37</v>
      </c>
      <c r="L233" s="5">
        <v>6.25</v>
      </c>
      <c r="M233" s="4">
        <v>202</v>
      </c>
      <c r="N233" s="5">
        <v>456.062497775</v>
      </c>
      <c r="O233" s="5">
        <v>2.2577351375000001</v>
      </c>
      <c r="P233" s="4">
        <v>3564</v>
      </c>
      <c r="Q233" s="6">
        <v>5.6677890011223298</v>
      </c>
      <c r="R233" s="7">
        <v>1.96530583613917</v>
      </c>
      <c r="S233" s="6">
        <v>0.99009900990098998</v>
      </c>
      <c r="T233" s="5">
        <f t="shared" si="18"/>
        <v>228.0312488875</v>
      </c>
      <c r="U233" s="5">
        <v>1747.6</v>
      </c>
      <c r="V233" s="5">
        <f t="shared" si="23"/>
        <v>456.062497775</v>
      </c>
      <c r="W233" s="5">
        <f t="shared" si="19"/>
        <v>1291.537502225</v>
      </c>
      <c r="X233" s="8">
        <f t="shared" si="20"/>
        <v>2.8319309492142994</v>
      </c>
      <c r="Y233" s="4">
        <v>2</v>
      </c>
      <c r="Z233" s="9">
        <f t="shared" si="21"/>
        <v>873.8</v>
      </c>
      <c r="AA233" s="10">
        <f t="shared" si="22"/>
        <v>5.6116722783389401E-4</v>
      </c>
    </row>
    <row r="234" spans="1:27" x14ac:dyDescent="0.55000000000000004">
      <c r="A234" s="3" t="s">
        <v>27</v>
      </c>
      <c r="B234" s="3" t="s">
        <v>28</v>
      </c>
      <c r="C234" s="3" t="s">
        <v>525</v>
      </c>
      <c r="D234" s="3" t="s">
        <v>428</v>
      </c>
      <c r="E234" s="4" t="s">
        <v>66</v>
      </c>
      <c r="F234" s="3" t="s">
        <v>325</v>
      </c>
      <c r="G234" s="3" t="s">
        <v>165</v>
      </c>
      <c r="H234" s="3" t="s">
        <v>34</v>
      </c>
      <c r="I234" s="3" t="s">
        <v>35</v>
      </c>
      <c r="J234" s="3" t="s">
        <v>36</v>
      </c>
      <c r="K234" s="3" t="s">
        <v>37</v>
      </c>
      <c r="L234" s="5">
        <v>6.25</v>
      </c>
      <c r="M234" s="4">
        <v>189</v>
      </c>
      <c r="N234" s="5">
        <v>295.72499958750001</v>
      </c>
      <c r="O234" s="5">
        <v>1.5646825375</v>
      </c>
      <c r="P234" s="4">
        <v>15038</v>
      </c>
      <c r="Q234" s="6">
        <v>1.25681606596622</v>
      </c>
      <c r="R234" s="7">
        <v>1.00033249102274</v>
      </c>
      <c r="S234" s="6">
        <v>0.52910052910052896</v>
      </c>
      <c r="T234" s="5">
        <f t="shared" si="18"/>
        <v>295.72499958750001</v>
      </c>
      <c r="U234" s="5">
        <v>1120.3</v>
      </c>
      <c r="V234" s="5">
        <f t="shared" si="23"/>
        <v>295.72499958750001</v>
      </c>
      <c r="W234" s="5">
        <f t="shared" si="19"/>
        <v>824.5750004125</v>
      </c>
      <c r="X234" s="8">
        <f t="shared" si="20"/>
        <v>2.7883168537076024</v>
      </c>
      <c r="Y234" s="4">
        <v>1</v>
      </c>
      <c r="Z234" s="9">
        <f t="shared" si="21"/>
        <v>1120.3</v>
      </c>
      <c r="AA234" s="10">
        <f t="shared" si="22"/>
        <v>6.6498204548477222E-5</v>
      </c>
    </row>
    <row r="235" spans="1:27" x14ac:dyDescent="0.55000000000000004">
      <c r="A235" s="3" t="s">
        <v>52</v>
      </c>
      <c r="B235" s="3" t="s">
        <v>53</v>
      </c>
      <c r="C235" s="3" t="s">
        <v>526</v>
      </c>
      <c r="D235" s="3" t="s">
        <v>506</v>
      </c>
      <c r="E235" s="4" t="s">
        <v>47</v>
      </c>
      <c r="F235" s="3" t="s">
        <v>48</v>
      </c>
      <c r="G235" s="3" t="s">
        <v>309</v>
      </c>
      <c r="H235" s="3" t="s">
        <v>34</v>
      </c>
      <c r="I235" s="3" t="s">
        <v>35</v>
      </c>
      <c r="J235" s="3" t="s">
        <v>36</v>
      </c>
      <c r="K235" s="3" t="s">
        <v>61</v>
      </c>
      <c r="L235" s="5">
        <v>5</v>
      </c>
      <c r="M235" s="4">
        <v>62</v>
      </c>
      <c r="N235" s="5">
        <v>208.88749994999998</v>
      </c>
      <c r="O235" s="5">
        <v>3.3691532249999998</v>
      </c>
      <c r="P235" s="4">
        <v>478</v>
      </c>
      <c r="Q235" s="6">
        <v>12.9707112970711</v>
      </c>
      <c r="R235" s="7">
        <v>2.2851464435146398</v>
      </c>
      <c r="S235" s="6">
        <v>1.61290322580645</v>
      </c>
      <c r="T235" s="5">
        <f t="shared" si="18"/>
        <v>208.88749994999998</v>
      </c>
      <c r="U235" s="5">
        <v>780.3</v>
      </c>
      <c r="V235" s="5">
        <f t="shared" si="23"/>
        <v>208.88749994999998</v>
      </c>
      <c r="W235" s="5">
        <f t="shared" si="19"/>
        <v>571.41250004999995</v>
      </c>
      <c r="X235" s="8">
        <f t="shared" si="20"/>
        <v>2.7355035614231356</v>
      </c>
      <c r="Y235" s="4">
        <v>1</v>
      </c>
      <c r="Z235" s="9">
        <f t="shared" si="21"/>
        <v>780.3</v>
      </c>
      <c r="AA235" s="10">
        <f t="shared" si="22"/>
        <v>2.0920502092050138E-3</v>
      </c>
    </row>
    <row r="236" spans="1:27" x14ac:dyDescent="0.55000000000000004">
      <c r="A236" s="3" t="s">
        <v>71</v>
      </c>
      <c r="B236" s="3" t="s">
        <v>72</v>
      </c>
      <c r="C236" s="3" t="s">
        <v>527</v>
      </c>
      <c r="D236" s="3" t="s">
        <v>301</v>
      </c>
      <c r="E236" s="4" t="s">
        <v>47</v>
      </c>
      <c r="F236" s="3" t="s">
        <v>104</v>
      </c>
      <c r="G236" s="3" t="s">
        <v>232</v>
      </c>
      <c r="H236" s="3" t="s">
        <v>34</v>
      </c>
      <c r="I236" s="3" t="s">
        <v>175</v>
      </c>
      <c r="J236" s="3" t="s">
        <v>36</v>
      </c>
      <c r="K236" s="3" t="s">
        <v>37</v>
      </c>
      <c r="L236" s="5">
        <v>6.25</v>
      </c>
      <c r="M236" s="4">
        <v>280</v>
      </c>
      <c r="N236" s="5">
        <v>615.74999849999995</v>
      </c>
      <c r="O236" s="5">
        <v>2.1991071375</v>
      </c>
      <c r="P236" s="4">
        <v>5100</v>
      </c>
      <c r="Q236" s="6">
        <v>5.4901960784313699</v>
      </c>
      <c r="R236" s="7">
        <v>2.25620392156863</v>
      </c>
      <c r="S236" s="6">
        <v>1.0714285714285701</v>
      </c>
      <c r="T236" s="5">
        <f t="shared" si="18"/>
        <v>205.24999949999997</v>
      </c>
      <c r="U236" s="5">
        <v>2283.1</v>
      </c>
      <c r="V236" s="5">
        <f t="shared" si="23"/>
        <v>615.74999849999995</v>
      </c>
      <c r="W236" s="5">
        <f t="shared" si="19"/>
        <v>1667.3500015</v>
      </c>
      <c r="X236" s="8">
        <f t="shared" si="20"/>
        <v>2.7078359814238802</v>
      </c>
      <c r="Y236" s="4">
        <v>3</v>
      </c>
      <c r="Z236" s="9">
        <f t="shared" si="21"/>
        <v>761.0333333333333</v>
      </c>
      <c r="AA236" s="10">
        <f t="shared" si="22"/>
        <v>5.8823529411764603E-4</v>
      </c>
    </row>
    <row r="237" spans="1:27" x14ac:dyDescent="0.55000000000000004">
      <c r="A237" s="3" t="s">
        <v>71</v>
      </c>
      <c r="B237" s="3" t="s">
        <v>72</v>
      </c>
      <c r="C237" s="3" t="s">
        <v>528</v>
      </c>
      <c r="D237" s="3" t="s">
        <v>249</v>
      </c>
      <c r="E237" s="4" t="s">
        <v>47</v>
      </c>
      <c r="F237" s="3" t="s">
        <v>104</v>
      </c>
      <c r="G237" s="3" t="s">
        <v>232</v>
      </c>
      <c r="H237" s="3" t="s">
        <v>34</v>
      </c>
      <c r="I237" s="3" t="s">
        <v>77</v>
      </c>
      <c r="J237" s="3" t="s">
        <v>36</v>
      </c>
      <c r="K237" s="3" t="s">
        <v>37</v>
      </c>
      <c r="L237" s="5">
        <v>6.25</v>
      </c>
      <c r="M237" s="4">
        <v>96</v>
      </c>
      <c r="N237" s="5">
        <v>284.02499999999998</v>
      </c>
      <c r="O237" s="5">
        <v>2.9585937499999999</v>
      </c>
      <c r="P237" s="4">
        <v>3348</v>
      </c>
      <c r="Q237" s="6">
        <v>2.8673835125448002</v>
      </c>
      <c r="R237" s="7">
        <v>1.34529569892473</v>
      </c>
      <c r="S237" s="6">
        <v>1.0416666666666701</v>
      </c>
      <c r="T237" s="5">
        <f t="shared" si="18"/>
        <v>284.02499999999998</v>
      </c>
      <c r="U237" s="5">
        <v>1050.5999999999999</v>
      </c>
      <c r="V237" s="5">
        <f t="shared" si="23"/>
        <v>284.02499999999998</v>
      </c>
      <c r="W237" s="5">
        <f t="shared" si="19"/>
        <v>766.57499999999993</v>
      </c>
      <c r="X237" s="8">
        <f t="shared" si="20"/>
        <v>2.6989701610773698</v>
      </c>
      <c r="Y237" s="4">
        <v>1</v>
      </c>
      <c r="Z237" s="9">
        <f t="shared" si="21"/>
        <v>1050.5999999999999</v>
      </c>
      <c r="AA237" s="10">
        <f t="shared" si="22"/>
        <v>2.9868578255675099E-4</v>
      </c>
    </row>
    <row r="238" spans="1:27" x14ac:dyDescent="0.55000000000000004">
      <c r="A238" s="3" t="s">
        <v>78</v>
      </c>
      <c r="B238" s="3" t="s">
        <v>79</v>
      </c>
      <c r="C238" s="3" t="s">
        <v>529</v>
      </c>
      <c r="D238" s="3" t="s">
        <v>530</v>
      </c>
      <c r="E238" s="4" t="s">
        <v>31</v>
      </c>
      <c r="F238" s="3" t="s">
        <v>36</v>
      </c>
      <c r="G238" s="3" t="s">
        <v>36</v>
      </c>
      <c r="H238" s="3" t="s">
        <v>386</v>
      </c>
      <c r="I238" s="3" t="s">
        <v>82</v>
      </c>
      <c r="J238" s="3" t="s">
        <v>36</v>
      </c>
      <c r="K238" s="3" t="s">
        <v>42</v>
      </c>
      <c r="L238" s="5">
        <v>1.2625</v>
      </c>
      <c r="M238" s="4">
        <v>152</v>
      </c>
      <c r="N238" s="5">
        <v>232.75</v>
      </c>
      <c r="O238" s="5">
        <v>1.53125</v>
      </c>
      <c r="P238" s="4">
        <v>10456</v>
      </c>
      <c r="Q238" s="6">
        <v>1.4537107880642699</v>
      </c>
      <c r="R238" s="7">
        <v>1.78854246365723</v>
      </c>
      <c r="S238" s="6">
        <v>0.65789473684210498</v>
      </c>
      <c r="T238" s="5">
        <f t="shared" si="18"/>
        <v>232.75</v>
      </c>
      <c r="U238" s="5">
        <v>846.6</v>
      </c>
      <c r="V238" s="5">
        <f t="shared" si="23"/>
        <v>232.75</v>
      </c>
      <c r="W238" s="5">
        <f t="shared" si="19"/>
        <v>613.85</v>
      </c>
      <c r="X238" s="8">
        <f t="shared" si="20"/>
        <v>2.6373791621911922</v>
      </c>
      <c r="Y238" s="4">
        <v>1</v>
      </c>
      <c r="Z238" s="9">
        <f t="shared" si="21"/>
        <v>846.6</v>
      </c>
      <c r="AA238" s="10">
        <f t="shared" si="22"/>
        <v>9.5638867635807189E-5</v>
      </c>
    </row>
    <row r="239" spans="1:27" x14ac:dyDescent="0.55000000000000004">
      <c r="A239" s="3" t="s">
        <v>52</v>
      </c>
      <c r="B239" s="3" t="s">
        <v>53</v>
      </c>
      <c r="C239" s="3" t="s">
        <v>531</v>
      </c>
      <c r="D239" s="3" t="s">
        <v>513</v>
      </c>
      <c r="E239" s="4" t="s">
        <v>47</v>
      </c>
      <c r="F239" s="3" t="s">
        <v>57</v>
      </c>
      <c r="G239" s="3" t="s">
        <v>49</v>
      </c>
      <c r="H239" s="3" t="s">
        <v>181</v>
      </c>
      <c r="I239" s="3" t="s">
        <v>60</v>
      </c>
      <c r="J239" s="3" t="s">
        <v>36</v>
      </c>
      <c r="K239" s="3" t="s">
        <v>61</v>
      </c>
      <c r="L239" s="5">
        <v>2.5</v>
      </c>
      <c r="M239" s="4">
        <v>244</v>
      </c>
      <c r="N239" s="5">
        <v>313.09999784999997</v>
      </c>
      <c r="O239" s="5">
        <v>1.2831967124999999</v>
      </c>
      <c r="P239" s="4">
        <v>5015</v>
      </c>
      <c r="Q239" s="6">
        <v>4.8654037886340999</v>
      </c>
      <c r="R239" s="7">
        <v>2.3957527417746798</v>
      </c>
      <c r="S239" s="6">
        <v>0.409836065573771</v>
      </c>
      <c r="T239" s="5">
        <f t="shared" si="18"/>
        <v>313.09999784999997</v>
      </c>
      <c r="U239" s="5">
        <v>1132.2</v>
      </c>
      <c r="V239" s="5">
        <f t="shared" si="23"/>
        <v>313.09999784999997</v>
      </c>
      <c r="W239" s="5">
        <f t="shared" si="19"/>
        <v>819.10000215000014</v>
      </c>
      <c r="X239" s="8">
        <f t="shared" si="20"/>
        <v>2.6160971184113988</v>
      </c>
      <c r="Y239" s="4">
        <v>1</v>
      </c>
      <c r="Z239" s="9">
        <f t="shared" si="21"/>
        <v>1132.2</v>
      </c>
      <c r="AA239" s="10">
        <f t="shared" si="22"/>
        <v>1.9940179461615189E-4</v>
      </c>
    </row>
    <row r="240" spans="1:27" x14ac:dyDescent="0.55000000000000004">
      <c r="A240" s="3" t="s">
        <v>71</v>
      </c>
      <c r="B240" s="3" t="s">
        <v>72</v>
      </c>
      <c r="C240" s="3" t="s">
        <v>532</v>
      </c>
      <c r="D240" s="3" t="s">
        <v>533</v>
      </c>
      <c r="E240" s="4" t="s">
        <v>47</v>
      </c>
      <c r="F240" s="3" t="s">
        <v>96</v>
      </c>
      <c r="G240" s="3" t="s">
        <v>88</v>
      </c>
      <c r="H240" s="3" t="s">
        <v>34</v>
      </c>
      <c r="I240" s="3" t="s">
        <v>35</v>
      </c>
      <c r="J240" s="3" t="s">
        <v>36</v>
      </c>
      <c r="K240" s="3" t="s">
        <v>37</v>
      </c>
      <c r="L240" s="5">
        <v>15</v>
      </c>
      <c r="M240" s="4">
        <v>10</v>
      </c>
      <c r="N240" s="5">
        <v>28.725000000000001</v>
      </c>
      <c r="O240" s="5">
        <v>2.8725000000000001</v>
      </c>
      <c r="P240" s="4">
        <v>192</v>
      </c>
      <c r="Q240" s="6">
        <v>5.2083333333333304</v>
      </c>
      <c r="R240" s="7">
        <v>1.0104166666666701</v>
      </c>
      <c r="S240" s="6">
        <v>10</v>
      </c>
      <c r="T240" s="5">
        <f t="shared" si="18"/>
        <v>28.725000000000001</v>
      </c>
      <c r="U240" s="5">
        <v>103.7</v>
      </c>
      <c r="V240" s="5">
        <f t="shared" si="23"/>
        <v>28.725000000000001</v>
      </c>
      <c r="W240" s="5">
        <f t="shared" si="19"/>
        <v>74.974999999999994</v>
      </c>
      <c r="X240" s="8">
        <f t="shared" si="20"/>
        <v>2.6100957354221057</v>
      </c>
      <c r="Y240" s="4">
        <v>1</v>
      </c>
      <c r="Z240" s="9">
        <f t="shared" si="21"/>
        <v>103.7</v>
      </c>
      <c r="AA240" s="10">
        <f t="shared" si="22"/>
        <v>5.2083333333333304E-3</v>
      </c>
    </row>
    <row r="241" spans="1:27" x14ac:dyDescent="0.55000000000000004">
      <c r="A241" s="3" t="s">
        <v>52</v>
      </c>
      <c r="B241" s="3" t="s">
        <v>53</v>
      </c>
      <c r="C241" s="3" t="s">
        <v>534</v>
      </c>
      <c r="D241" s="3" t="s">
        <v>441</v>
      </c>
      <c r="E241" s="4" t="s">
        <v>47</v>
      </c>
      <c r="F241" s="3" t="s">
        <v>57</v>
      </c>
      <c r="G241" s="3" t="s">
        <v>309</v>
      </c>
      <c r="H241" s="3" t="s">
        <v>85</v>
      </c>
      <c r="I241" s="3" t="s">
        <v>60</v>
      </c>
      <c r="J241" s="3" t="s">
        <v>36</v>
      </c>
      <c r="K241" s="3" t="s">
        <v>61</v>
      </c>
      <c r="L241" s="5">
        <v>3.75</v>
      </c>
      <c r="M241" s="4">
        <v>150</v>
      </c>
      <c r="N241" s="5">
        <v>269.8125</v>
      </c>
      <c r="O241" s="5">
        <v>1.7987500000000001</v>
      </c>
      <c r="P241" s="4">
        <v>3051</v>
      </c>
      <c r="Q241" s="6">
        <v>4.9164208456243896</v>
      </c>
      <c r="R241" s="7">
        <v>2.4555883316945302</v>
      </c>
      <c r="S241" s="6">
        <v>0.66666666666666696</v>
      </c>
      <c r="T241" s="5">
        <f t="shared" si="18"/>
        <v>269.8125</v>
      </c>
      <c r="U241" s="5">
        <v>960.5</v>
      </c>
      <c r="V241" s="5">
        <f t="shared" si="23"/>
        <v>269.8125</v>
      </c>
      <c r="W241" s="5">
        <f t="shared" si="19"/>
        <v>690.6875</v>
      </c>
      <c r="X241" s="8">
        <f t="shared" si="20"/>
        <v>2.5598795459810053</v>
      </c>
      <c r="Y241" s="4">
        <v>1</v>
      </c>
      <c r="Z241" s="9">
        <f t="shared" si="21"/>
        <v>960.5</v>
      </c>
      <c r="AA241" s="10">
        <f t="shared" si="22"/>
        <v>3.277613897082928E-4</v>
      </c>
    </row>
    <row r="242" spans="1:27" x14ac:dyDescent="0.55000000000000004">
      <c r="A242" s="3" t="s">
        <v>52</v>
      </c>
      <c r="B242" s="3" t="s">
        <v>53</v>
      </c>
      <c r="C242" s="3" t="s">
        <v>535</v>
      </c>
      <c r="D242" s="3" t="s">
        <v>536</v>
      </c>
      <c r="E242" s="4" t="s">
        <v>47</v>
      </c>
      <c r="F242" s="3" t="s">
        <v>57</v>
      </c>
      <c r="G242" s="3" t="s">
        <v>49</v>
      </c>
      <c r="H242" s="3" t="s">
        <v>181</v>
      </c>
      <c r="I242" s="3" t="s">
        <v>60</v>
      </c>
      <c r="J242" s="3" t="s">
        <v>36</v>
      </c>
      <c r="K242" s="3" t="s">
        <v>61</v>
      </c>
      <c r="L242" s="5">
        <v>6.25</v>
      </c>
      <c r="M242" s="4">
        <v>234</v>
      </c>
      <c r="N242" s="5">
        <v>843.72499867499994</v>
      </c>
      <c r="O242" s="5">
        <v>3.6056623874999998</v>
      </c>
      <c r="P242" s="4">
        <v>7633</v>
      </c>
      <c r="Q242" s="6">
        <v>3.06563605397616</v>
      </c>
      <c r="R242" s="7">
        <v>2.04650858116075</v>
      </c>
      <c r="S242" s="6">
        <v>0.854700854700855</v>
      </c>
      <c r="T242" s="5">
        <f t="shared" si="18"/>
        <v>421.86249933749997</v>
      </c>
      <c r="U242" s="5">
        <v>2968.2</v>
      </c>
      <c r="V242" s="5">
        <f t="shared" si="23"/>
        <v>843.72499867499994</v>
      </c>
      <c r="W242" s="5">
        <f t="shared" si="19"/>
        <v>2124.475001325</v>
      </c>
      <c r="X242" s="8">
        <f t="shared" si="20"/>
        <v>2.5179709083662467</v>
      </c>
      <c r="Y242" s="4">
        <v>2</v>
      </c>
      <c r="Z242" s="9">
        <f t="shared" si="21"/>
        <v>1484.1</v>
      </c>
      <c r="AA242" s="10">
        <f t="shared" si="22"/>
        <v>2.6202017555351803E-4</v>
      </c>
    </row>
    <row r="243" spans="1:27" x14ac:dyDescent="0.55000000000000004">
      <c r="A243" s="3" t="s">
        <v>43</v>
      </c>
      <c r="B243" s="3" t="s">
        <v>44</v>
      </c>
      <c r="C243" s="3" t="s">
        <v>537</v>
      </c>
      <c r="D243" s="3" t="s">
        <v>301</v>
      </c>
      <c r="E243" s="4" t="s">
        <v>47</v>
      </c>
      <c r="F243" s="3" t="s">
        <v>48</v>
      </c>
      <c r="G243" s="3" t="s">
        <v>309</v>
      </c>
      <c r="H243" s="3" t="s">
        <v>34</v>
      </c>
      <c r="I243" s="3" t="s">
        <v>82</v>
      </c>
      <c r="J243" s="3" t="s">
        <v>36</v>
      </c>
      <c r="K243" s="3" t="s">
        <v>51</v>
      </c>
      <c r="L243" s="5">
        <v>0</v>
      </c>
      <c r="M243" s="4">
        <v>93</v>
      </c>
      <c r="N243" s="5">
        <v>392.98749948749997</v>
      </c>
      <c r="O243" s="5">
        <v>4.2256720374999999</v>
      </c>
      <c r="P243" s="4">
        <v>7349</v>
      </c>
      <c r="Q243" s="6">
        <v>1.2654782963668501</v>
      </c>
      <c r="R243" s="7">
        <v>1.6597768403864499</v>
      </c>
      <c r="S243" s="6">
        <v>2.1505376344085998</v>
      </c>
      <c r="T243" s="5">
        <f t="shared" si="18"/>
        <v>196.49374974374999</v>
      </c>
      <c r="U243" s="5">
        <v>1372.75</v>
      </c>
      <c r="V243" s="5">
        <f t="shared" si="23"/>
        <v>392.98749948749997</v>
      </c>
      <c r="W243" s="5">
        <f t="shared" si="19"/>
        <v>979.76250051250008</v>
      </c>
      <c r="X243" s="8">
        <f t="shared" si="20"/>
        <v>2.4931136532083613</v>
      </c>
      <c r="Y243" s="4">
        <v>2</v>
      </c>
      <c r="Z243" s="9">
        <f t="shared" si="21"/>
        <v>686.375</v>
      </c>
      <c r="AA243" s="10">
        <f t="shared" si="22"/>
        <v>2.7214587018641907E-4</v>
      </c>
    </row>
    <row r="244" spans="1:27" x14ac:dyDescent="0.55000000000000004">
      <c r="A244" s="3" t="s">
        <v>71</v>
      </c>
      <c r="B244" s="3" t="s">
        <v>72</v>
      </c>
      <c r="C244" s="3" t="s">
        <v>538</v>
      </c>
      <c r="D244" s="3" t="s">
        <v>539</v>
      </c>
      <c r="E244" s="4" t="s">
        <v>47</v>
      </c>
      <c r="F244" s="3" t="s">
        <v>173</v>
      </c>
      <c r="G244" s="3" t="s">
        <v>474</v>
      </c>
      <c r="H244" s="3" t="s">
        <v>475</v>
      </c>
      <c r="I244" s="3" t="s">
        <v>175</v>
      </c>
      <c r="J244" s="3" t="s">
        <v>36</v>
      </c>
      <c r="K244" s="3" t="s">
        <v>42</v>
      </c>
      <c r="L244" s="5">
        <v>6.25</v>
      </c>
      <c r="M244" s="4">
        <v>51</v>
      </c>
      <c r="N244" s="5">
        <v>201.45</v>
      </c>
      <c r="O244" s="5">
        <v>3.95</v>
      </c>
      <c r="P244" s="4">
        <v>5455</v>
      </c>
      <c r="Q244" s="6">
        <v>0.93492208982584801</v>
      </c>
      <c r="R244" s="7">
        <v>2.3242896425297901</v>
      </c>
      <c r="S244" s="6">
        <v>1.9607843137254899</v>
      </c>
      <c r="T244" s="5">
        <f t="shared" si="18"/>
        <v>201.45</v>
      </c>
      <c r="U244" s="5">
        <v>687.65</v>
      </c>
      <c r="V244" s="5">
        <f t="shared" si="23"/>
        <v>201.45</v>
      </c>
      <c r="W244" s="5">
        <f t="shared" si="19"/>
        <v>486.2</v>
      </c>
      <c r="X244" s="8">
        <f t="shared" si="20"/>
        <v>2.4135021097046416</v>
      </c>
      <c r="Y244" s="4">
        <v>1</v>
      </c>
      <c r="Z244" s="9">
        <f t="shared" si="21"/>
        <v>687.65</v>
      </c>
      <c r="AA244" s="10">
        <f t="shared" si="22"/>
        <v>1.8331805682859762E-4</v>
      </c>
    </row>
    <row r="245" spans="1:27" x14ac:dyDescent="0.55000000000000004">
      <c r="A245" s="3" t="s">
        <v>52</v>
      </c>
      <c r="B245" s="3" t="s">
        <v>53</v>
      </c>
      <c r="C245" s="3" t="s">
        <v>540</v>
      </c>
      <c r="D245" s="3" t="s">
        <v>478</v>
      </c>
      <c r="E245" s="4" t="s">
        <v>47</v>
      </c>
      <c r="F245" s="3" t="s">
        <v>57</v>
      </c>
      <c r="G245" s="3" t="s">
        <v>49</v>
      </c>
      <c r="H245" s="3" t="s">
        <v>181</v>
      </c>
      <c r="I245" s="3" t="s">
        <v>60</v>
      </c>
      <c r="J245" s="3" t="s">
        <v>36</v>
      </c>
      <c r="K245" s="3" t="s">
        <v>61</v>
      </c>
      <c r="L245" s="5">
        <v>6.25</v>
      </c>
      <c r="M245" s="4">
        <v>911</v>
      </c>
      <c r="N245" s="5">
        <v>2533.2499949499997</v>
      </c>
      <c r="O245" s="5">
        <v>2.7807354499999999</v>
      </c>
      <c r="P245" s="4">
        <v>43629</v>
      </c>
      <c r="Q245" s="6">
        <v>2.0880606935753701</v>
      </c>
      <c r="R245" s="7">
        <v>1.84023929038025</v>
      </c>
      <c r="S245" s="6">
        <v>0.329308452250274</v>
      </c>
      <c r="T245" s="5">
        <f t="shared" si="18"/>
        <v>844.41666498333325</v>
      </c>
      <c r="U245" s="5">
        <v>8634.2999999999993</v>
      </c>
      <c r="V245" s="5">
        <f t="shared" si="23"/>
        <v>2533.2499949499997</v>
      </c>
      <c r="W245" s="5">
        <f t="shared" si="19"/>
        <v>6101.0500050499995</v>
      </c>
      <c r="X245" s="8">
        <f t="shared" si="20"/>
        <v>2.4083884406246372</v>
      </c>
      <c r="Y245" s="4">
        <v>3</v>
      </c>
      <c r="Z245" s="9">
        <f t="shared" si="21"/>
        <v>2878.1</v>
      </c>
      <c r="AA245" s="10">
        <f t="shared" si="22"/>
        <v>6.8761603520593867E-5</v>
      </c>
    </row>
    <row r="246" spans="1:27" x14ac:dyDescent="0.55000000000000004">
      <c r="A246" s="3" t="s">
        <v>52</v>
      </c>
      <c r="B246" s="3" t="s">
        <v>53</v>
      </c>
      <c r="C246" s="3" t="s">
        <v>541</v>
      </c>
      <c r="D246" s="3" t="s">
        <v>276</v>
      </c>
      <c r="E246" s="4" t="s">
        <v>47</v>
      </c>
      <c r="F246" s="3" t="s">
        <v>48</v>
      </c>
      <c r="G246" s="3" t="s">
        <v>309</v>
      </c>
      <c r="H246" s="3" t="s">
        <v>34</v>
      </c>
      <c r="I246" s="3" t="s">
        <v>35</v>
      </c>
      <c r="J246" s="3" t="s">
        <v>36</v>
      </c>
      <c r="K246" s="3" t="s">
        <v>61</v>
      </c>
      <c r="L246" s="5">
        <v>5</v>
      </c>
      <c r="M246" s="4">
        <v>628</v>
      </c>
      <c r="N246" s="5">
        <v>1432.7249933000001</v>
      </c>
      <c r="O246" s="5">
        <v>2.281409225</v>
      </c>
      <c r="P246" s="4">
        <v>4020</v>
      </c>
      <c r="Q246" s="6">
        <v>15.6218905472637</v>
      </c>
      <c r="R246" s="7">
        <v>1.61296019900498</v>
      </c>
      <c r="S246" s="6">
        <v>0.95541401273885407</v>
      </c>
      <c r="T246" s="5">
        <f t="shared" si="18"/>
        <v>238.78749888333334</v>
      </c>
      <c r="U246" s="5">
        <v>4749.8</v>
      </c>
      <c r="V246" s="5">
        <f t="shared" si="23"/>
        <v>1432.7249933000001</v>
      </c>
      <c r="W246" s="5">
        <f t="shared" si="19"/>
        <v>3317.0750066999999</v>
      </c>
      <c r="X246" s="8">
        <f t="shared" si="20"/>
        <v>2.3152210104604727</v>
      </c>
      <c r="Y246" s="4">
        <v>6</v>
      </c>
      <c r="Z246" s="9">
        <f t="shared" si="21"/>
        <v>791.63333333333333</v>
      </c>
      <c r="AA246" s="10">
        <f t="shared" si="22"/>
        <v>1.4925373134328384E-3</v>
      </c>
    </row>
    <row r="247" spans="1:27" x14ac:dyDescent="0.55000000000000004">
      <c r="A247" s="3" t="s">
        <v>78</v>
      </c>
      <c r="B247" s="3" t="s">
        <v>79</v>
      </c>
      <c r="C247" s="3" t="s">
        <v>542</v>
      </c>
      <c r="D247" s="3" t="s">
        <v>475</v>
      </c>
      <c r="E247" s="4" t="s">
        <v>31</v>
      </c>
      <c r="F247" s="3" t="s">
        <v>36</v>
      </c>
      <c r="G247" s="3" t="s">
        <v>36</v>
      </c>
      <c r="H247" s="3" t="s">
        <v>475</v>
      </c>
      <c r="I247" s="3" t="s">
        <v>82</v>
      </c>
      <c r="J247" s="3" t="s">
        <v>36</v>
      </c>
      <c r="K247" s="3" t="s">
        <v>42</v>
      </c>
      <c r="L247" s="5">
        <v>0.71250000000000002</v>
      </c>
      <c r="M247" s="4">
        <v>653</v>
      </c>
      <c r="N247" s="5">
        <v>440.18749589999999</v>
      </c>
      <c r="O247" s="5">
        <v>0.67410029999999999</v>
      </c>
      <c r="P247" s="4">
        <v>287973</v>
      </c>
      <c r="Q247" s="6">
        <v>0.22675736961451201</v>
      </c>
      <c r="R247" s="7">
        <v>2.0004830313953001</v>
      </c>
      <c r="S247" s="6">
        <v>0.15313935681470101</v>
      </c>
      <c r="T247" s="5">
        <f t="shared" si="18"/>
        <v>440.18749589999999</v>
      </c>
      <c r="U247" s="5">
        <v>1453.5</v>
      </c>
      <c r="V247" s="5">
        <f t="shared" si="23"/>
        <v>440.18749589999999</v>
      </c>
      <c r="W247" s="5">
        <f t="shared" si="19"/>
        <v>1013.3125041000001</v>
      </c>
      <c r="X247" s="8">
        <f t="shared" si="20"/>
        <v>2.3020020185448438</v>
      </c>
      <c r="Y247" s="4">
        <v>1</v>
      </c>
      <c r="Z247" s="9">
        <f t="shared" si="21"/>
        <v>1453.5</v>
      </c>
      <c r="AA247" s="10">
        <f t="shared" si="22"/>
        <v>3.4725477735759792E-6</v>
      </c>
    </row>
    <row r="248" spans="1:27" x14ac:dyDescent="0.55000000000000004">
      <c r="A248" s="3" t="s">
        <v>71</v>
      </c>
      <c r="B248" s="3" t="s">
        <v>72</v>
      </c>
      <c r="C248" s="3" t="s">
        <v>543</v>
      </c>
      <c r="D248" s="3" t="s">
        <v>544</v>
      </c>
      <c r="E248" s="4" t="s">
        <v>47</v>
      </c>
      <c r="F248" s="3" t="s">
        <v>173</v>
      </c>
      <c r="G248" s="3" t="s">
        <v>545</v>
      </c>
      <c r="H248" s="3" t="s">
        <v>345</v>
      </c>
      <c r="I248" s="3" t="s">
        <v>175</v>
      </c>
      <c r="J248" s="3" t="s">
        <v>36</v>
      </c>
      <c r="K248" s="3" t="s">
        <v>42</v>
      </c>
      <c r="L248" s="5">
        <v>6.25</v>
      </c>
      <c r="M248" s="4">
        <v>156</v>
      </c>
      <c r="N248" s="5">
        <v>390.63749985000004</v>
      </c>
      <c r="O248" s="5">
        <v>2.5040865375000001</v>
      </c>
      <c r="P248" s="4">
        <v>1987</v>
      </c>
      <c r="Q248" s="6">
        <v>7.8510317060895796</v>
      </c>
      <c r="R248" s="7">
        <v>2.1577755410166102</v>
      </c>
      <c r="S248" s="6">
        <v>0.64102564102564097</v>
      </c>
      <c r="T248" s="5">
        <f t="shared" si="18"/>
        <v>390.63749985000004</v>
      </c>
      <c r="U248" s="5">
        <v>1275</v>
      </c>
      <c r="V248" s="5">
        <f t="shared" si="23"/>
        <v>390.63749985000004</v>
      </c>
      <c r="W248" s="5">
        <f t="shared" si="19"/>
        <v>884.36250014999996</v>
      </c>
      <c r="X248" s="8">
        <f t="shared" si="20"/>
        <v>2.2638955565955245</v>
      </c>
      <c r="Y248" s="4">
        <v>1</v>
      </c>
      <c r="Z248" s="9">
        <f t="shared" si="21"/>
        <v>1275</v>
      </c>
      <c r="AA248" s="10">
        <f t="shared" si="22"/>
        <v>5.0327126321087043E-4</v>
      </c>
    </row>
    <row r="249" spans="1:27" x14ac:dyDescent="0.55000000000000004">
      <c r="A249" s="3" t="s">
        <v>27</v>
      </c>
      <c r="B249" s="3" t="s">
        <v>28</v>
      </c>
      <c r="C249" s="3" t="s">
        <v>546</v>
      </c>
      <c r="D249" s="3" t="s">
        <v>547</v>
      </c>
      <c r="E249" s="4" t="s">
        <v>31</v>
      </c>
      <c r="F249" s="3" t="s">
        <v>548</v>
      </c>
      <c r="G249" s="3" t="s">
        <v>548</v>
      </c>
      <c r="H249" s="3" t="s">
        <v>34</v>
      </c>
      <c r="I249" s="3" t="s">
        <v>50</v>
      </c>
      <c r="J249" s="3" t="s">
        <v>36</v>
      </c>
      <c r="K249" s="3" t="s">
        <v>42</v>
      </c>
      <c r="L249" s="5">
        <v>6.25</v>
      </c>
      <c r="M249" s="4">
        <v>518</v>
      </c>
      <c r="N249" s="5">
        <v>606.47499570000002</v>
      </c>
      <c r="O249" s="5">
        <v>1.17080115</v>
      </c>
      <c r="P249" s="4">
        <v>144298</v>
      </c>
      <c r="Q249" s="6">
        <v>0.35897933443290997</v>
      </c>
      <c r="R249" s="7">
        <v>3.5704131034387201</v>
      </c>
      <c r="S249" s="6">
        <v>0.193050193050193</v>
      </c>
      <c r="T249" s="5">
        <f t="shared" si="18"/>
        <v>606.47499570000002</v>
      </c>
      <c r="U249" s="5">
        <v>1977.95</v>
      </c>
      <c r="V249" s="5">
        <f t="shared" si="23"/>
        <v>606.47499570000002</v>
      </c>
      <c r="W249" s="5">
        <f t="shared" si="19"/>
        <v>1371.4750042999999</v>
      </c>
      <c r="X249" s="8">
        <f t="shared" si="20"/>
        <v>2.2613875494026403</v>
      </c>
      <c r="Y249" s="4">
        <v>1</v>
      </c>
      <c r="Z249" s="9">
        <f t="shared" si="21"/>
        <v>1977.95</v>
      </c>
      <c r="AA249" s="10">
        <f t="shared" si="22"/>
        <v>6.9301029813303061E-6</v>
      </c>
    </row>
    <row r="250" spans="1:27" x14ac:dyDescent="0.55000000000000004">
      <c r="A250" s="3" t="s">
        <v>71</v>
      </c>
      <c r="B250" s="3" t="s">
        <v>72</v>
      </c>
      <c r="C250" s="3" t="s">
        <v>549</v>
      </c>
      <c r="D250" s="3" t="s">
        <v>511</v>
      </c>
      <c r="E250" s="4" t="s">
        <v>47</v>
      </c>
      <c r="F250" s="3" t="s">
        <v>144</v>
      </c>
      <c r="G250" s="3" t="s">
        <v>309</v>
      </c>
      <c r="H250" s="3" t="s">
        <v>34</v>
      </c>
      <c r="I250" s="3" t="s">
        <v>77</v>
      </c>
      <c r="J250" s="3" t="s">
        <v>36</v>
      </c>
      <c r="K250" s="3" t="s">
        <v>37</v>
      </c>
      <c r="L250" s="5">
        <v>10</v>
      </c>
      <c r="M250" s="4">
        <v>571</v>
      </c>
      <c r="N250" s="5">
        <v>1781.1749946625002</v>
      </c>
      <c r="O250" s="5">
        <v>3.1193957875000002</v>
      </c>
      <c r="P250" s="4">
        <v>12481</v>
      </c>
      <c r="Q250" s="6">
        <v>4.5749539299735602</v>
      </c>
      <c r="R250" s="7">
        <v>1.5193654354618999</v>
      </c>
      <c r="S250" s="6">
        <v>0.70052539404553393</v>
      </c>
      <c r="T250" s="5">
        <f t="shared" si="18"/>
        <v>445.29374866562506</v>
      </c>
      <c r="U250" s="5">
        <v>5776.6</v>
      </c>
      <c r="V250" s="5">
        <f t="shared" si="23"/>
        <v>1781.1749946625002</v>
      </c>
      <c r="W250" s="5">
        <f t="shared" si="19"/>
        <v>3995.4250053374999</v>
      </c>
      <c r="X250" s="8">
        <f t="shared" si="20"/>
        <v>2.2431400717561494</v>
      </c>
      <c r="Y250" s="4">
        <v>4</v>
      </c>
      <c r="Z250" s="9">
        <f t="shared" si="21"/>
        <v>1444.15</v>
      </c>
      <c r="AA250" s="10">
        <f t="shared" si="22"/>
        <v>3.2048714045348928E-4</v>
      </c>
    </row>
    <row r="251" spans="1:27" x14ac:dyDescent="0.55000000000000004">
      <c r="A251" s="3" t="s">
        <v>52</v>
      </c>
      <c r="B251" s="3" t="s">
        <v>53</v>
      </c>
      <c r="C251" s="3" t="s">
        <v>550</v>
      </c>
      <c r="D251" s="3" t="s">
        <v>220</v>
      </c>
      <c r="E251" s="4" t="s">
        <v>47</v>
      </c>
      <c r="F251" s="3" t="s">
        <v>48</v>
      </c>
      <c r="G251" s="3" t="s">
        <v>309</v>
      </c>
      <c r="H251" s="3" t="s">
        <v>34</v>
      </c>
      <c r="I251" s="3" t="s">
        <v>35</v>
      </c>
      <c r="J251" s="3" t="s">
        <v>36</v>
      </c>
      <c r="K251" s="3" t="s">
        <v>61</v>
      </c>
      <c r="L251" s="5">
        <v>5</v>
      </c>
      <c r="M251" s="4">
        <v>35</v>
      </c>
      <c r="N251" s="5">
        <v>94.049999749999998</v>
      </c>
      <c r="O251" s="5">
        <v>2.6871428499999999</v>
      </c>
      <c r="P251" s="4">
        <v>488</v>
      </c>
      <c r="Q251" s="6">
        <v>7.1721311475409797</v>
      </c>
      <c r="R251" s="7">
        <v>1.64549180327869</v>
      </c>
      <c r="S251" s="6">
        <v>2.8571428571428599</v>
      </c>
      <c r="T251" s="5">
        <f t="shared" si="18"/>
        <v>94.049999749999998</v>
      </c>
      <c r="U251" s="5">
        <v>300.05</v>
      </c>
      <c r="V251" s="5">
        <f t="shared" si="23"/>
        <v>94.049999749999998</v>
      </c>
      <c r="W251" s="5">
        <f t="shared" si="19"/>
        <v>206.00000025000003</v>
      </c>
      <c r="X251" s="8">
        <f t="shared" si="20"/>
        <v>2.1903243040678482</v>
      </c>
      <c r="Y251" s="4">
        <v>1</v>
      </c>
      <c r="Z251" s="9">
        <f t="shared" si="21"/>
        <v>300.05</v>
      </c>
      <c r="AA251" s="10">
        <f t="shared" si="22"/>
        <v>2.049180327868853E-3</v>
      </c>
    </row>
    <row r="252" spans="1:27" x14ac:dyDescent="0.55000000000000004">
      <c r="A252" s="3" t="s">
        <v>71</v>
      </c>
      <c r="B252" s="3" t="s">
        <v>72</v>
      </c>
      <c r="C252" s="3" t="s">
        <v>551</v>
      </c>
      <c r="D252" s="3" t="s">
        <v>523</v>
      </c>
      <c r="E252" s="4" t="s">
        <v>47</v>
      </c>
      <c r="F252" s="3" t="s">
        <v>104</v>
      </c>
      <c r="G252" s="3" t="s">
        <v>105</v>
      </c>
      <c r="H252" s="3" t="s">
        <v>34</v>
      </c>
      <c r="I252" s="3" t="s">
        <v>77</v>
      </c>
      <c r="J252" s="3" t="s">
        <v>36</v>
      </c>
      <c r="K252" s="3" t="s">
        <v>37</v>
      </c>
      <c r="L252" s="5">
        <v>6.25</v>
      </c>
      <c r="M252" s="4">
        <v>70</v>
      </c>
      <c r="N252" s="5">
        <v>224.39999925000001</v>
      </c>
      <c r="O252" s="5">
        <v>3.2057142750000001</v>
      </c>
      <c r="P252" s="4">
        <v>2087</v>
      </c>
      <c r="Q252" s="6">
        <v>3.3540967896502201</v>
      </c>
      <c r="R252" s="7">
        <v>1.7939817920459999</v>
      </c>
      <c r="S252" s="6">
        <v>1.4285714285714299</v>
      </c>
      <c r="T252" s="5">
        <f t="shared" si="18"/>
        <v>224.39999925000001</v>
      </c>
      <c r="U252" s="5">
        <v>705.5</v>
      </c>
      <c r="V252" s="5">
        <f t="shared" si="23"/>
        <v>224.39999925000001</v>
      </c>
      <c r="W252" s="5">
        <f t="shared" si="19"/>
        <v>481.10000074999999</v>
      </c>
      <c r="X252" s="8">
        <f t="shared" si="20"/>
        <v>2.1439394044472126</v>
      </c>
      <c r="Y252" s="4">
        <v>1</v>
      </c>
      <c r="Z252" s="9">
        <f t="shared" si="21"/>
        <v>705.5</v>
      </c>
      <c r="AA252" s="10">
        <f t="shared" si="22"/>
        <v>4.7915668423574619E-4</v>
      </c>
    </row>
    <row r="253" spans="1:27" x14ac:dyDescent="0.55000000000000004">
      <c r="A253" s="3" t="s">
        <v>52</v>
      </c>
      <c r="B253" s="3" t="s">
        <v>53</v>
      </c>
      <c r="C253" s="3" t="s">
        <v>552</v>
      </c>
      <c r="D253" s="3" t="s">
        <v>136</v>
      </c>
      <c r="E253" s="4" t="s">
        <v>47</v>
      </c>
      <c r="F253" s="3" t="s">
        <v>48</v>
      </c>
      <c r="G253" s="3" t="s">
        <v>309</v>
      </c>
      <c r="H253" s="3" t="s">
        <v>34</v>
      </c>
      <c r="I253" s="3" t="s">
        <v>35</v>
      </c>
      <c r="J253" s="3" t="s">
        <v>36</v>
      </c>
      <c r="K253" s="3" t="s">
        <v>61</v>
      </c>
      <c r="L253" s="5">
        <v>5</v>
      </c>
      <c r="M253" s="4">
        <v>314</v>
      </c>
      <c r="N253" s="5">
        <v>704.68749779999996</v>
      </c>
      <c r="O253" s="5">
        <v>2.2442276999999997</v>
      </c>
      <c r="P253" s="4">
        <v>2321</v>
      </c>
      <c r="Q253" s="6">
        <v>13.528651443343399</v>
      </c>
      <c r="R253" s="7">
        <v>1.6569151227918999</v>
      </c>
      <c r="S253" s="6">
        <v>0.63694267515923597</v>
      </c>
      <c r="T253" s="5">
        <f t="shared" si="18"/>
        <v>352.34374889999998</v>
      </c>
      <c r="U253" s="5">
        <v>2201.5</v>
      </c>
      <c r="V253" s="5">
        <f t="shared" si="23"/>
        <v>704.68749779999996</v>
      </c>
      <c r="W253" s="5">
        <f t="shared" si="19"/>
        <v>1496.8125021999999</v>
      </c>
      <c r="X253" s="8">
        <f t="shared" si="20"/>
        <v>2.1240798323696328</v>
      </c>
      <c r="Y253" s="4">
        <v>2</v>
      </c>
      <c r="Z253" s="9">
        <f t="shared" si="21"/>
        <v>1100.75</v>
      </c>
      <c r="AA253" s="10">
        <f t="shared" si="22"/>
        <v>8.6169754416200032E-4</v>
      </c>
    </row>
    <row r="254" spans="1:27" x14ac:dyDescent="0.55000000000000004">
      <c r="A254" s="3" t="s">
        <v>78</v>
      </c>
      <c r="B254" s="3" t="s">
        <v>79</v>
      </c>
      <c r="C254" s="3" t="s">
        <v>553</v>
      </c>
      <c r="D254" s="3" t="s">
        <v>554</v>
      </c>
      <c r="E254" s="4" t="s">
        <v>66</v>
      </c>
      <c r="F254" s="3" t="s">
        <v>36</v>
      </c>
      <c r="G254" s="3" t="s">
        <v>36</v>
      </c>
      <c r="H254" s="3" t="s">
        <v>555</v>
      </c>
      <c r="I254" s="3" t="s">
        <v>82</v>
      </c>
      <c r="J254" s="3" t="s">
        <v>36</v>
      </c>
      <c r="K254" s="3" t="s">
        <v>42</v>
      </c>
      <c r="L254" s="5">
        <v>1.325</v>
      </c>
      <c r="M254" s="4">
        <v>913</v>
      </c>
      <c r="N254" s="5">
        <v>1106.4874907624999</v>
      </c>
      <c r="O254" s="5">
        <v>1.2119249624999999</v>
      </c>
      <c r="P254" s="4">
        <v>90420</v>
      </c>
      <c r="Q254" s="6">
        <v>1.00973236009732</v>
      </c>
      <c r="R254" s="7">
        <v>2.8414399469144</v>
      </c>
      <c r="S254" s="6">
        <v>0.10952902519167601</v>
      </c>
      <c r="T254" s="5">
        <f t="shared" si="18"/>
        <v>1106.4874907624999</v>
      </c>
      <c r="U254" s="5">
        <v>3388.95</v>
      </c>
      <c r="V254" s="5">
        <f t="shared" si="23"/>
        <v>1106.4874907624999</v>
      </c>
      <c r="W254" s="5">
        <f t="shared" si="19"/>
        <v>2282.4625092374999</v>
      </c>
      <c r="X254" s="8">
        <f t="shared" si="20"/>
        <v>2.0628001023894225</v>
      </c>
      <c r="Y254" s="4">
        <v>1</v>
      </c>
      <c r="Z254" s="9">
        <f t="shared" si="21"/>
        <v>3388.95</v>
      </c>
      <c r="AA254" s="10">
        <f t="shared" si="22"/>
        <v>1.1059500110594984E-5</v>
      </c>
    </row>
    <row r="255" spans="1:27" x14ac:dyDescent="0.55000000000000004">
      <c r="A255" s="3" t="s">
        <v>52</v>
      </c>
      <c r="B255" s="3" t="s">
        <v>53</v>
      </c>
      <c r="C255" s="3" t="s">
        <v>556</v>
      </c>
      <c r="D255" s="3" t="s">
        <v>415</v>
      </c>
      <c r="E255" s="4" t="s">
        <v>47</v>
      </c>
      <c r="F255" s="3" t="s">
        <v>57</v>
      </c>
      <c r="G255" s="3" t="s">
        <v>58</v>
      </c>
      <c r="H255" s="3" t="s">
        <v>59</v>
      </c>
      <c r="I255" s="3" t="s">
        <v>60</v>
      </c>
      <c r="J255" s="3" t="s">
        <v>36</v>
      </c>
      <c r="K255" s="3" t="s">
        <v>61</v>
      </c>
      <c r="L255" s="5">
        <v>5</v>
      </c>
      <c r="M255" s="4">
        <v>370</v>
      </c>
      <c r="N255" s="5">
        <v>1068.862498125</v>
      </c>
      <c r="O255" s="5">
        <v>2.8888175624999999</v>
      </c>
      <c r="P255" s="4">
        <v>38742</v>
      </c>
      <c r="Q255" s="6">
        <v>0.95503587837489001</v>
      </c>
      <c r="R255" s="7">
        <v>1.69793763873832</v>
      </c>
      <c r="S255" s="6">
        <v>0.81081081081081108</v>
      </c>
      <c r="T255" s="5">
        <f t="shared" si="18"/>
        <v>356.28749937499998</v>
      </c>
      <c r="U255" s="5">
        <v>3207.9</v>
      </c>
      <c r="V255" s="5">
        <f t="shared" si="23"/>
        <v>1068.862498125</v>
      </c>
      <c r="W255" s="5">
        <f t="shared" si="19"/>
        <v>2139.0375018750001</v>
      </c>
      <c r="X255" s="8">
        <f t="shared" si="20"/>
        <v>2.0012279461832581</v>
      </c>
      <c r="Y255" s="4">
        <v>3</v>
      </c>
      <c r="Z255" s="9">
        <f t="shared" si="21"/>
        <v>1069.3</v>
      </c>
      <c r="AA255" s="10">
        <f t="shared" si="22"/>
        <v>7.7435341489855985E-5</v>
      </c>
    </row>
    <row r="256" spans="1:27" x14ac:dyDescent="0.55000000000000004">
      <c r="A256" s="3" t="s">
        <v>52</v>
      </c>
      <c r="B256" s="3" t="s">
        <v>53</v>
      </c>
      <c r="C256" s="3" t="s">
        <v>557</v>
      </c>
      <c r="D256" s="3" t="s">
        <v>441</v>
      </c>
      <c r="E256" s="4" t="s">
        <v>47</v>
      </c>
      <c r="F256" s="3" t="s">
        <v>48</v>
      </c>
      <c r="G256" s="3" t="s">
        <v>309</v>
      </c>
      <c r="H256" s="3" t="s">
        <v>34</v>
      </c>
      <c r="I256" s="3" t="s">
        <v>35</v>
      </c>
      <c r="J256" s="3" t="s">
        <v>36</v>
      </c>
      <c r="K256" s="3" t="s">
        <v>61</v>
      </c>
      <c r="L256" s="5">
        <v>5</v>
      </c>
      <c r="M256" s="4">
        <v>167</v>
      </c>
      <c r="N256" s="5">
        <v>457.51249860000001</v>
      </c>
      <c r="O256" s="5">
        <v>2.7395958</v>
      </c>
      <c r="P256" s="4">
        <v>1298</v>
      </c>
      <c r="Q256" s="6">
        <v>12.8659476117103</v>
      </c>
      <c r="R256" s="7">
        <v>1.5603235747303501</v>
      </c>
      <c r="S256" s="6">
        <v>1.19760479041916</v>
      </c>
      <c r="T256" s="5">
        <f t="shared" si="18"/>
        <v>228.75624930000001</v>
      </c>
      <c r="U256" s="5">
        <v>1367.65</v>
      </c>
      <c r="V256" s="5">
        <f t="shared" si="23"/>
        <v>457.51249860000001</v>
      </c>
      <c r="W256" s="5">
        <f t="shared" si="19"/>
        <v>910.13750140000002</v>
      </c>
      <c r="X256" s="8">
        <f t="shared" si="20"/>
        <v>1.9893172409170112</v>
      </c>
      <c r="Y256" s="4">
        <v>2</v>
      </c>
      <c r="Z256" s="9">
        <f t="shared" si="21"/>
        <v>683.82500000000005</v>
      </c>
      <c r="AA256" s="10">
        <f t="shared" si="22"/>
        <v>1.5408320493066209E-3</v>
      </c>
    </row>
    <row r="257" spans="1:27" x14ac:dyDescent="0.55000000000000004">
      <c r="A257" s="3" t="s">
        <v>71</v>
      </c>
      <c r="B257" s="3" t="s">
        <v>72</v>
      </c>
      <c r="C257" s="3" t="s">
        <v>558</v>
      </c>
      <c r="D257" s="3" t="s">
        <v>559</v>
      </c>
      <c r="E257" s="4" t="s">
        <v>47</v>
      </c>
      <c r="F257" s="3" t="s">
        <v>144</v>
      </c>
      <c r="G257" s="3" t="s">
        <v>49</v>
      </c>
      <c r="H257" s="3" t="s">
        <v>34</v>
      </c>
      <c r="I257" s="3" t="s">
        <v>456</v>
      </c>
      <c r="J257" s="3" t="s">
        <v>36</v>
      </c>
      <c r="K257" s="3" t="s">
        <v>61</v>
      </c>
      <c r="L257" s="5">
        <v>10</v>
      </c>
      <c r="M257" s="4">
        <v>683</v>
      </c>
      <c r="N257" s="5">
        <v>2195.8249966375001</v>
      </c>
      <c r="O257" s="5">
        <v>3.2149707125</v>
      </c>
      <c r="P257" s="4">
        <v>5310</v>
      </c>
      <c r="Q257" s="6">
        <v>12.862523540489599</v>
      </c>
      <c r="R257" s="7">
        <v>1.20844444444444</v>
      </c>
      <c r="S257" s="6">
        <v>0.43923865300146403</v>
      </c>
      <c r="T257" s="5">
        <f t="shared" si="18"/>
        <v>731.94166554583342</v>
      </c>
      <c r="U257" s="5">
        <v>6447.25</v>
      </c>
      <c r="V257" s="5">
        <f t="shared" si="23"/>
        <v>2195.8249966375001</v>
      </c>
      <c r="W257" s="5">
        <f t="shared" si="19"/>
        <v>4251.4250033624994</v>
      </c>
      <c r="X257" s="8">
        <f t="shared" si="20"/>
        <v>1.9361401796011843</v>
      </c>
      <c r="Y257" s="4">
        <v>3</v>
      </c>
      <c r="Z257" s="9">
        <f t="shared" si="21"/>
        <v>2149.0833333333335</v>
      </c>
      <c r="AA257" s="10">
        <f t="shared" si="22"/>
        <v>5.6497175141242734E-4</v>
      </c>
    </row>
    <row r="258" spans="1:27" x14ac:dyDescent="0.55000000000000004">
      <c r="A258" s="3" t="s">
        <v>52</v>
      </c>
      <c r="B258" s="3" t="s">
        <v>53</v>
      </c>
      <c r="C258" s="3" t="s">
        <v>560</v>
      </c>
      <c r="D258" s="3" t="s">
        <v>136</v>
      </c>
      <c r="E258" s="4" t="s">
        <v>47</v>
      </c>
      <c r="F258" s="3" t="s">
        <v>57</v>
      </c>
      <c r="G258" s="3" t="s">
        <v>309</v>
      </c>
      <c r="H258" s="3" t="s">
        <v>85</v>
      </c>
      <c r="I258" s="3" t="s">
        <v>60</v>
      </c>
      <c r="J258" s="3" t="s">
        <v>36</v>
      </c>
      <c r="K258" s="3" t="s">
        <v>61</v>
      </c>
      <c r="L258" s="5">
        <v>1.25</v>
      </c>
      <c r="M258" s="4">
        <v>967</v>
      </c>
      <c r="N258" s="5">
        <v>1059.58749405</v>
      </c>
      <c r="O258" s="5">
        <v>1.09574715</v>
      </c>
      <c r="P258" s="4">
        <v>38390</v>
      </c>
      <c r="Q258" s="6">
        <v>2.5188851263349799</v>
      </c>
      <c r="R258" s="7">
        <v>1.30734566293306</v>
      </c>
      <c r="S258" s="6">
        <v>0.41365046535677402</v>
      </c>
      <c r="T258" s="5">
        <f t="shared" ref="T258:T321" si="24">N258/Y258</f>
        <v>264.89687351250001</v>
      </c>
      <c r="U258" s="5">
        <v>3092.3</v>
      </c>
      <c r="V258" s="5">
        <f t="shared" si="23"/>
        <v>1059.58749405</v>
      </c>
      <c r="W258" s="5">
        <f t="shared" ref="W258:W321" si="25">U258-V258</f>
        <v>2032.7125059500001</v>
      </c>
      <c r="X258" s="8">
        <f t="shared" ref="X258:X321" si="26">IF(V258=0,0,(U258-V258)/V258)</f>
        <v>1.9183998653858028</v>
      </c>
      <c r="Y258" s="4">
        <v>4</v>
      </c>
      <c r="Z258" s="9">
        <f t="shared" ref="Z258:Z321" si="27">IF(Y258=0,"NA",U258/Y258)</f>
        <v>773.07500000000005</v>
      </c>
      <c r="AA258" s="10">
        <f t="shared" ref="AA258:AA321" si="28">(Q258/100*S258/100)</f>
        <v>1.041938004688721E-4</v>
      </c>
    </row>
    <row r="259" spans="1:27" x14ac:dyDescent="0.55000000000000004">
      <c r="A259" s="3" t="s">
        <v>78</v>
      </c>
      <c r="B259" s="3" t="s">
        <v>79</v>
      </c>
      <c r="C259" s="3" t="s">
        <v>561</v>
      </c>
      <c r="D259" s="3" t="s">
        <v>562</v>
      </c>
      <c r="E259" s="4" t="s">
        <v>66</v>
      </c>
      <c r="F259" s="3" t="s">
        <v>36</v>
      </c>
      <c r="G259" s="3" t="s">
        <v>36</v>
      </c>
      <c r="H259" s="3" t="s">
        <v>315</v>
      </c>
      <c r="I259" s="3" t="s">
        <v>82</v>
      </c>
      <c r="J259" s="3" t="s">
        <v>36</v>
      </c>
      <c r="K259" s="3" t="s">
        <v>42</v>
      </c>
      <c r="L259" s="5">
        <v>1.1625000000000001</v>
      </c>
      <c r="M259" s="4">
        <v>1201</v>
      </c>
      <c r="N259" s="5">
        <v>1335.5124954125001</v>
      </c>
      <c r="O259" s="5">
        <v>1.1120004125</v>
      </c>
      <c r="P259" s="4">
        <v>290767</v>
      </c>
      <c r="Q259" s="6">
        <v>0.413045496909897</v>
      </c>
      <c r="R259" s="7">
        <v>2.4996639921311599</v>
      </c>
      <c r="S259" s="6">
        <v>0.249791840133222</v>
      </c>
      <c r="T259" s="5">
        <f t="shared" si="24"/>
        <v>445.17083180416671</v>
      </c>
      <c r="U259" s="5">
        <v>3861.55</v>
      </c>
      <c r="V259" s="5">
        <f t="shared" ref="V259:V322" si="29">N259</f>
        <v>1335.5124954125001</v>
      </c>
      <c r="W259" s="5">
        <f t="shared" si="25"/>
        <v>2526.0375045874998</v>
      </c>
      <c r="X259" s="8">
        <f t="shared" si="26"/>
        <v>1.8914368178990957</v>
      </c>
      <c r="Y259" s="4">
        <v>3</v>
      </c>
      <c r="Z259" s="9">
        <f t="shared" si="27"/>
        <v>1287.1833333333334</v>
      </c>
      <c r="AA259" s="10">
        <f t="shared" si="28"/>
        <v>1.0317539473186424E-5</v>
      </c>
    </row>
    <row r="260" spans="1:27" x14ac:dyDescent="0.55000000000000004">
      <c r="A260" s="3" t="s">
        <v>78</v>
      </c>
      <c r="B260" s="3" t="s">
        <v>79</v>
      </c>
      <c r="C260" s="3" t="s">
        <v>563</v>
      </c>
      <c r="D260" s="3" t="s">
        <v>564</v>
      </c>
      <c r="E260" s="4" t="s">
        <v>31</v>
      </c>
      <c r="F260" s="3" t="s">
        <v>36</v>
      </c>
      <c r="G260" s="3" t="s">
        <v>36</v>
      </c>
      <c r="H260" s="3" t="s">
        <v>345</v>
      </c>
      <c r="I260" s="3" t="s">
        <v>82</v>
      </c>
      <c r="J260" s="3" t="s">
        <v>36</v>
      </c>
      <c r="K260" s="3" t="s">
        <v>42</v>
      </c>
      <c r="L260" s="5">
        <v>1.075</v>
      </c>
      <c r="M260" s="4">
        <v>1178</v>
      </c>
      <c r="N260" s="5">
        <v>1364.537492725</v>
      </c>
      <c r="O260" s="5">
        <v>1.1583510125000001</v>
      </c>
      <c r="P260" s="4">
        <v>55974</v>
      </c>
      <c r="Q260" s="6">
        <v>2.1045485403937501</v>
      </c>
      <c r="R260" s="7">
        <v>1.44368278129131</v>
      </c>
      <c r="S260" s="6">
        <v>0.33955857385398996</v>
      </c>
      <c r="T260" s="5">
        <f t="shared" si="24"/>
        <v>341.13437318125</v>
      </c>
      <c r="U260" s="5">
        <v>3914.25</v>
      </c>
      <c r="V260" s="5">
        <f t="shared" si="29"/>
        <v>1364.537492725</v>
      </c>
      <c r="W260" s="5">
        <f t="shared" si="25"/>
        <v>2549.712507275</v>
      </c>
      <c r="X260" s="8">
        <f t="shared" si="26"/>
        <v>1.868554378951647</v>
      </c>
      <c r="Y260" s="4">
        <v>4</v>
      </c>
      <c r="Z260" s="9">
        <f t="shared" si="27"/>
        <v>978.5625</v>
      </c>
      <c r="AA260" s="10">
        <f t="shared" si="28"/>
        <v>7.1461750098259804E-5</v>
      </c>
    </row>
    <row r="261" spans="1:27" x14ac:dyDescent="0.55000000000000004">
      <c r="A261" s="3" t="s">
        <v>62</v>
      </c>
      <c r="B261" s="3" t="s">
        <v>63</v>
      </c>
      <c r="C261" s="3" t="s">
        <v>565</v>
      </c>
      <c r="D261" s="3" t="s">
        <v>566</v>
      </c>
      <c r="E261" s="4" t="s">
        <v>31</v>
      </c>
      <c r="F261" s="3" t="s">
        <v>36</v>
      </c>
      <c r="G261" s="3" t="s">
        <v>36</v>
      </c>
      <c r="H261" s="3" t="s">
        <v>85</v>
      </c>
      <c r="I261" s="3" t="s">
        <v>67</v>
      </c>
      <c r="J261" s="3" t="s">
        <v>36</v>
      </c>
      <c r="K261" s="3" t="s">
        <v>91</v>
      </c>
      <c r="L261" s="5">
        <v>1.2625</v>
      </c>
      <c r="M261" s="4">
        <v>509</v>
      </c>
      <c r="N261" s="5">
        <v>1164.9249941625001</v>
      </c>
      <c r="O261" s="5">
        <v>2.2886542125</v>
      </c>
      <c r="P261" s="4">
        <v>26315</v>
      </c>
      <c r="Q261" s="6">
        <v>1.9342580277408301</v>
      </c>
      <c r="R261" s="7">
        <v>1.3576781303439101</v>
      </c>
      <c r="S261" s="6">
        <v>0.196463654223969</v>
      </c>
      <c r="T261" s="5">
        <f t="shared" si="24"/>
        <v>1164.9249941625001</v>
      </c>
      <c r="U261" s="5">
        <v>3264</v>
      </c>
      <c r="V261" s="5">
        <f t="shared" si="29"/>
        <v>1164.9249941625001</v>
      </c>
      <c r="W261" s="5">
        <f t="shared" si="25"/>
        <v>2099.0750058374997</v>
      </c>
      <c r="X261" s="8">
        <f t="shared" si="26"/>
        <v>1.8018971318806567</v>
      </c>
      <c r="Y261" s="4">
        <v>1</v>
      </c>
      <c r="Z261" s="9">
        <f t="shared" si="27"/>
        <v>3264</v>
      </c>
      <c r="AA261" s="10">
        <f t="shared" si="28"/>
        <v>3.800114003420107E-5</v>
      </c>
    </row>
    <row r="262" spans="1:27" x14ac:dyDescent="0.55000000000000004">
      <c r="A262" s="3" t="s">
        <v>52</v>
      </c>
      <c r="B262" s="3" t="s">
        <v>53</v>
      </c>
      <c r="C262" s="3" t="s">
        <v>567</v>
      </c>
      <c r="D262" s="3" t="s">
        <v>568</v>
      </c>
      <c r="E262" s="4" t="s">
        <v>47</v>
      </c>
      <c r="F262" s="3" t="s">
        <v>57</v>
      </c>
      <c r="G262" s="3" t="s">
        <v>309</v>
      </c>
      <c r="H262" s="3" t="s">
        <v>85</v>
      </c>
      <c r="I262" s="3" t="s">
        <v>60</v>
      </c>
      <c r="J262" s="3" t="s">
        <v>36</v>
      </c>
      <c r="K262" s="3" t="s">
        <v>61</v>
      </c>
      <c r="L262" s="5">
        <v>2.5</v>
      </c>
      <c r="M262" s="4">
        <v>168</v>
      </c>
      <c r="N262" s="5">
        <v>270.53749799999997</v>
      </c>
      <c r="O262" s="5">
        <v>1.61034225</v>
      </c>
      <c r="P262" s="4">
        <v>6048</v>
      </c>
      <c r="Q262" s="6">
        <v>2.7777777777777799</v>
      </c>
      <c r="R262" s="7">
        <v>1.9691798941798899</v>
      </c>
      <c r="S262" s="6">
        <v>0.59523809523809501</v>
      </c>
      <c r="T262" s="5">
        <f t="shared" si="24"/>
        <v>270.53749799999997</v>
      </c>
      <c r="U262" s="5">
        <v>756.5</v>
      </c>
      <c r="V262" s="5">
        <f t="shared" si="29"/>
        <v>270.53749799999997</v>
      </c>
      <c r="W262" s="5">
        <f t="shared" si="25"/>
        <v>485.96250200000003</v>
      </c>
      <c r="X262" s="8">
        <f t="shared" si="26"/>
        <v>1.7962851937072326</v>
      </c>
      <c r="Y262" s="4">
        <v>1</v>
      </c>
      <c r="Z262" s="9">
        <f t="shared" si="27"/>
        <v>756.5</v>
      </c>
      <c r="AA262" s="10">
        <f t="shared" si="28"/>
        <v>1.6534391534391542E-4</v>
      </c>
    </row>
    <row r="263" spans="1:27" x14ac:dyDescent="0.55000000000000004">
      <c r="A263" s="3" t="s">
        <v>71</v>
      </c>
      <c r="B263" s="3" t="s">
        <v>72</v>
      </c>
      <c r="C263" s="3" t="s">
        <v>569</v>
      </c>
      <c r="D263" s="3" t="s">
        <v>421</v>
      </c>
      <c r="E263" s="4" t="s">
        <v>47</v>
      </c>
      <c r="F263" s="3" t="s">
        <v>104</v>
      </c>
      <c r="G263" s="3" t="s">
        <v>105</v>
      </c>
      <c r="H263" s="3" t="s">
        <v>34</v>
      </c>
      <c r="I263" s="3" t="s">
        <v>77</v>
      </c>
      <c r="J263" s="3" t="s">
        <v>36</v>
      </c>
      <c r="K263" s="3" t="s">
        <v>37</v>
      </c>
      <c r="L263" s="5">
        <v>6.25</v>
      </c>
      <c r="M263" s="4">
        <v>77</v>
      </c>
      <c r="N263" s="5">
        <v>141.93749955000001</v>
      </c>
      <c r="O263" s="5">
        <v>1.8433441500000001</v>
      </c>
      <c r="P263" s="4">
        <v>1319</v>
      </c>
      <c r="Q263" s="6">
        <v>5.8377558756633796</v>
      </c>
      <c r="R263" s="7">
        <v>1.2260955269143301</v>
      </c>
      <c r="S263" s="6">
        <v>1.2987012987013</v>
      </c>
      <c r="T263" s="5">
        <f t="shared" si="24"/>
        <v>141.93749955000001</v>
      </c>
      <c r="U263" s="5">
        <v>387.6</v>
      </c>
      <c r="V263" s="5">
        <f t="shared" si="29"/>
        <v>141.93749955000001</v>
      </c>
      <c r="W263" s="5">
        <f t="shared" si="25"/>
        <v>245.66250045000001</v>
      </c>
      <c r="X263" s="8">
        <f t="shared" si="26"/>
        <v>1.7307794009958659</v>
      </c>
      <c r="Y263" s="4">
        <v>1</v>
      </c>
      <c r="Z263" s="9">
        <f t="shared" si="27"/>
        <v>387.6</v>
      </c>
      <c r="AA263" s="10">
        <f t="shared" si="28"/>
        <v>7.5815011372251759E-4</v>
      </c>
    </row>
    <row r="264" spans="1:27" x14ac:dyDescent="0.55000000000000004">
      <c r="A264" s="3" t="s">
        <v>78</v>
      </c>
      <c r="B264" s="3" t="s">
        <v>79</v>
      </c>
      <c r="C264" s="3" t="s">
        <v>570</v>
      </c>
      <c r="D264" s="3" t="s">
        <v>571</v>
      </c>
      <c r="E264" s="4" t="s">
        <v>66</v>
      </c>
      <c r="F264" s="3" t="s">
        <v>36</v>
      </c>
      <c r="G264" s="3" t="s">
        <v>36</v>
      </c>
      <c r="H264" s="3" t="s">
        <v>572</v>
      </c>
      <c r="I264" s="3" t="s">
        <v>77</v>
      </c>
      <c r="J264" s="3" t="s">
        <v>36</v>
      </c>
      <c r="K264" s="3" t="s">
        <v>42</v>
      </c>
      <c r="L264" s="5">
        <v>0.53749999999999998</v>
      </c>
      <c r="M264" s="4">
        <v>493</v>
      </c>
      <c r="N264" s="5">
        <v>275.64999923750003</v>
      </c>
      <c r="O264" s="5">
        <v>0.55912778750000003</v>
      </c>
      <c r="P264" s="4">
        <v>13720</v>
      </c>
      <c r="Q264" s="6">
        <v>3.5932944606413999</v>
      </c>
      <c r="R264" s="7">
        <v>2.05760932944606</v>
      </c>
      <c r="S264" s="6">
        <v>0.202839756592292</v>
      </c>
      <c r="T264" s="5">
        <f t="shared" si="24"/>
        <v>275.64999923750003</v>
      </c>
      <c r="U264" s="5">
        <v>726.75</v>
      </c>
      <c r="V264" s="5">
        <f t="shared" si="29"/>
        <v>275.64999923750003</v>
      </c>
      <c r="W264" s="5">
        <f t="shared" si="25"/>
        <v>451.10000076249997</v>
      </c>
      <c r="X264" s="8">
        <f t="shared" si="26"/>
        <v>1.636495563251688</v>
      </c>
      <c r="Y264" s="4">
        <v>1</v>
      </c>
      <c r="Z264" s="9">
        <f t="shared" si="27"/>
        <v>726.75</v>
      </c>
      <c r="AA264" s="10">
        <f t="shared" si="28"/>
        <v>7.2886297376093266E-5</v>
      </c>
    </row>
    <row r="265" spans="1:27" x14ac:dyDescent="0.55000000000000004">
      <c r="A265" s="3" t="s">
        <v>71</v>
      </c>
      <c r="B265" s="3" t="s">
        <v>72</v>
      </c>
      <c r="C265" s="3" t="s">
        <v>573</v>
      </c>
      <c r="D265" s="3" t="s">
        <v>574</v>
      </c>
      <c r="E265" s="4" t="s">
        <v>47</v>
      </c>
      <c r="F265" s="3" t="s">
        <v>32</v>
      </c>
      <c r="G265" s="3" t="s">
        <v>575</v>
      </c>
      <c r="H265" s="3" t="s">
        <v>34</v>
      </c>
      <c r="I265" s="3" t="s">
        <v>77</v>
      </c>
      <c r="J265" s="3" t="s">
        <v>36</v>
      </c>
      <c r="K265" s="3" t="s">
        <v>61</v>
      </c>
      <c r="L265" s="5">
        <v>6.25</v>
      </c>
      <c r="M265" s="4">
        <v>1444</v>
      </c>
      <c r="N265" s="5">
        <v>3949.9624903499998</v>
      </c>
      <c r="O265" s="5">
        <v>2.7354310874999999</v>
      </c>
      <c r="P265" s="4">
        <v>14923</v>
      </c>
      <c r="Q265" s="6">
        <v>9.67633853782751</v>
      </c>
      <c r="R265" s="7">
        <v>1.4949949742009001</v>
      </c>
      <c r="S265" s="6">
        <v>0.554016620498615</v>
      </c>
      <c r="T265" s="5">
        <f t="shared" si="24"/>
        <v>493.74531129374998</v>
      </c>
      <c r="U265" s="5">
        <v>10378.5</v>
      </c>
      <c r="V265" s="5">
        <f t="shared" si="29"/>
        <v>3949.9624903499998</v>
      </c>
      <c r="W265" s="5">
        <f t="shared" si="25"/>
        <v>6428.5375096500002</v>
      </c>
      <c r="X265" s="8">
        <f t="shared" si="26"/>
        <v>1.6274933054061427</v>
      </c>
      <c r="Y265" s="4">
        <v>8</v>
      </c>
      <c r="Z265" s="9">
        <f t="shared" si="27"/>
        <v>1297.3125</v>
      </c>
      <c r="AA265" s="10">
        <f t="shared" si="28"/>
        <v>5.360852375527707E-4</v>
      </c>
    </row>
    <row r="266" spans="1:27" x14ac:dyDescent="0.55000000000000004">
      <c r="A266" s="3" t="s">
        <v>71</v>
      </c>
      <c r="B266" s="3" t="s">
        <v>72</v>
      </c>
      <c r="C266" s="3" t="s">
        <v>576</v>
      </c>
      <c r="D266" s="3" t="s">
        <v>577</v>
      </c>
      <c r="E266" s="4" t="s">
        <v>47</v>
      </c>
      <c r="F266" s="3" t="s">
        <v>96</v>
      </c>
      <c r="G266" s="3" t="s">
        <v>88</v>
      </c>
      <c r="H266" s="3" t="s">
        <v>34</v>
      </c>
      <c r="I266" s="3" t="s">
        <v>35</v>
      </c>
      <c r="J266" s="3" t="s">
        <v>36</v>
      </c>
      <c r="K266" s="3" t="s">
        <v>37</v>
      </c>
      <c r="L266" s="5">
        <v>10</v>
      </c>
      <c r="M266" s="4">
        <v>59</v>
      </c>
      <c r="N266" s="5">
        <v>159.76249952499998</v>
      </c>
      <c r="O266" s="5">
        <v>2.7078389749999996</v>
      </c>
      <c r="P266" s="4">
        <v>766</v>
      </c>
      <c r="Q266" s="6">
        <v>7.7023498694516999</v>
      </c>
      <c r="R266" s="7">
        <v>1.0391514360313301</v>
      </c>
      <c r="S266" s="6">
        <v>1.6949152542372901</v>
      </c>
      <c r="T266" s="5">
        <f t="shared" si="24"/>
        <v>159.76249952499998</v>
      </c>
      <c r="U266" s="5">
        <v>417.35</v>
      </c>
      <c r="V266" s="5">
        <f t="shared" si="29"/>
        <v>159.76249952499998</v>
      </c>
      <c r="W266" s="5">
        <f t="shared" si="25"/>
        <v>257.58750047500007</v>
      </c>
      <c r="X266" s="8">
        <f t="shared" si="26"/>
        <v>1.6123151630755015</v>
      </c>
      <c r="Y266" s="4">
        <v>1</v>
      </c>
      <c r="Z266" s="9">
        <f t="shared" si="27"/>
        <v>417.35</v>
      </c>
      <c r="AA266" s="10">
        <f t="shared" si="28"/>
        <v>1.3054830287206284E-3</v>
      </c>
    </row>
    <row r="267" spans="1:27" x14ac:dyDescent="0.55000000000000004">
      <c r="A267" s="3" t="s">
        <v>71</v>
      </c>
      <c r="B267" s="3" t="s">
        <v>72</v>
      </c>
      <c r="C267" s="3" t="s">
        <v>578</v>
      </c>
      <c r="D267" s="3" t="s">
        <v>301</v>
      </c>
      <c r="E267" s="4" t="s">
        <v>47</v>
      </c>
      <c r="F267" s="3" t="s">
        <v>221</v>
      </c>
      <c r="G267" s="3" t="s">
        <v>222</v>
      </c>
      <c r="H267" s="3" t="s">
        <v>34</v>
      </c>
      <c r="I267" s="3" t="s">
        <v>77</v>
      </c>
      <c r="J267" s="3" t="s">
        <v>36</v>
      </c>
      <c r="K267" s="3" t="s">
        <v>61</v>
      </c>
      <c r="L267" s="5">
        <v>6.25</v>
      </c>
      <c r="M267" s="4">
        <v>53</v>
      </c>
      <c r="N267" s="5">
        <v>104.53749945</v>
      </c>
      <c r="O267" s="5">
        <v>1.97240565</v>
      </c>
      <c r="P267" s="4">
        <v>1016</v>
      </c>
      <c r="Q267" s="6">
        <v>5.2165354330708702</v>
      </c>
      <c r="R267" s="7">
        <v>2.4402952755905498</v>
      </c>
      <c r="S267" s="6">
        <v>3.7735849056603801</v>
      </c>
      <c r="T267" s="5">
        <f t="shared" si="24"/>
        <v>52.268749724999999</v>
      </c>
      <c r="U267" s="5">
        <v>269.45</v>
      </c>
      <c r="V267" s="5">
        <f t="shared" si="29"/>
        <v>104.53749945</v>
      </c>
      <c r="W267" s="5">
        <f t="shared" si="25"/>
        <v>164.91250055</v>
      </c>
      <c r="X267" s="8">
        <f t="shared" si="26"/>
        <v>1.5775439571220775</v>
      </c>
      <c r="Y267" s="4">
        <v>2</v>
      </c>
      <c r="Z267" s="9">
        <f t="shared" si="27"/>
        <v>134.72499999999999</v>
      </c>
      <c r="AA267" s="10">
        <f t="shared" si="28"/>
        <v>1.968503937007877E-3</v>
      </c>
    </row>
    <row r="268" spans="1:27" x14ac:dyDescent="0.55000000000000004">
      <c r="A268" s="3" t="s">
        <v>62</v>
      </c>
      <c r="B268" s="3" t="s">
        <v>63</v>
      </c>
      <c r="C268" s="3" t="s">
        <v>579</v>
      </c>
      <c r="D268" s="3" t="s">
        <v>461</v>
      </c>
      <c r="E268" s="4" t="s">
        <v>31</v>
      </c>
      <c r="F268" s="3" t="s">
        <v>36</v>
      </c>
      <c r="G268" s="3" t="s">
        <v>36</v>
      </c>
      <c r="H268" s="3" t="s">
        <v>85</v>
      </c>
      <c r="I268" s="3" t="s">
        <v>67</v>
      </c>
      <c r="J268" s="3" t="s">
        <v>36</v>
      </c>
      <c r="K268" s="3" t="s">
        <v>91</v>
      </c>
      <c r="L268" s="5">
        <v>0.6875</v>
      </c>
      <c r="M268" s="4">
        <v>120</v>
      </c>
      <c r="N268" s="5">
        <v>86.487499499999998</v>
      </c>
      <c r="O268" s="5">
        <v>0.72072916249999996</v>
      </c>
      <c r="P268" s="4">
        <v>15070</v>
      </c>
      <c r="Q268" s="6">
        <v>0.79628400796283993</v>
      </c>
      <c r="R268" s="7">
        <v>2.60929661579297</v>
      </c>
      <c r="S268" s="6">
        <v>0.83333333333333304</v>
      </c>
      <c r="T268" s="5">
        <f t="shared" si="24"/>
        <v>86.487499499999998</v>
      </c>
      <c r="U268" s="5">
        <v>222.7</v>
      </c>
      <c r="V268" s="5">
        <f t="shared" si="29"/>
        <v>86.487499499999998</v>
      </c>
      <c r="W268" s="5">
        <f t="shared" si="25"/>
        <v>136.21250049999998</v>
      </c>
      <c r="X268" s="8">
        <f t="shared" si="26"/>
        <v>1.5749385898247639</v>
      </c>
      <c r="Y268" s="4">
        <v>1</v>
      </c>
      <c r="Z268" s="9">
        <f t="shared" si="27"/>
        <v>222.7</v>
      </c>
      <c r="AA268" s="10">
        <f t="shared" si="28"/>
        <v>6.6357000663569977E-5</v>
      </c>
    </row>
    <row r="269" spans="1:27" x14ac:dyDescent="0.55000000000000004">
      <c r="A269" s="3" t="s">
        <v>78</v>
      </c>
      <c r="B269" s="3" t="s">
        <v>79</v>
      </c>
      <c r="C269" s="3" t="s">
        <v>580</v>
      </c>
      <c r="D269" s="3" t="s">
        <v>581</v>
      </c>
      <c r="E269" s="4" t="s">
        <v>66</v>
      </c>
      <c r="F269" s="3" t="s">
        <v>36</v>
      </c>
      <c r="G269" s="3" t="s">
        <v>36</v>
      </c>
      <c r="H269" s="3" t="s">
        <v>235</v>
      </c>
      <c r="I269" s="3" t="s">
        <v>82</v>
      </c>
      <c r="J269" s="3" t="s">
        <v>36</v>
      </c>
      <c r="K269" s="3" t="s">
        <v>42</v>
      </c>
      <c r="L269" s="5">
        <v>6.2625000000000002</v>
      </c>
      <c r="M269" s="4">
        <v>5873</v>
      </c>
      <c r="N269" s="5">
        <v>9668.5749837250005</v>
      </c>
      <c r="O269" s="5">
        <v>1.646275325</v>
      </c>
      <c r="P269" s="4">
        <v>4132197</v>
      </c>
      <c r="Q269" s="6">
        <v>0.14212778335592399</v>
      </c>
      <c r="R269" s="7">
        <v>1.07177968523766</v>
      </c>
      <c r="S269" s="6">
        <v>0.23837902264600702</v>
      </c>
      <c r="T269" s="5">
        <f t="shared" si="24"/>
        <v>690.61249883750008</v>
      </c>
      <c r="U269" s="5">
        <v>24824.25</v>
      </c>
      <c r="V269" s="5">
        <f t="shared" si="29"/>
        <v>9668.5749837250005</v>
      </c>
      <c r="W269" s="5">
        <f t="shared" si="25"/>
        <v>15155.675016275</v>
      </c>
      <c r="X269" s="8">
        <f t="shared" si="26"/>
        <v>1.5675190027265</v>
      </c>
      <c r="Y269" s="4">
        <v>14</v>
      </c>
      <c r="Z269" s="9">
        <f t="shared" si="27"/>
        <v>1773.1607142857142</v>
      </c>
      <c r="AA269" s="10">
        <f t="shared" si="28"/>
        <v>3.3880282087228586E-6</v>
      </c>
    </row>
    <row r="270" spans="1:27" x14ac:dyDescent="0.55000000000000004">
      <c r="A270" s="3" t="s">
        <v>43</v>
      </c>
      <c r="B270" s="3" t="s">
        <v>44</v>
      </c>
      <c r="C270" s="3" t="s">
        <v>582</v>
      </c>
      <c r="D270" s="3" t="s">
        <v>412</v>
      </c>
      <c r="E270" s="4" t="s">
        <v>47</v>
      </c>
      <c r="F270" s="3" t="s">
        <v>48</v>
      </c>
      <c r="G270" s="3" t="s">
        <v>309</v>
      </c>
      <c r="H270" s="3" t="s">
        <v>34</v>
      </c>
      <c r="I270" s="3" t="s">
        <v>82</v>
      </c>
      <c r="J270" s="3" t="s">
        <v>36</v>
      </c>
      <c r="K270" s="3" t="s">
        <v>51</v>
      </c>
      <c r="L270" s="5">
        <v>0</v>
      </c>
      <c r="M270" s="4">
        <v>174</v>
      </c>
      <c r="N270" s="5">
        <v>253.78749989999997</v>
      </c>
      <c r="O270" s="5">
        <v>1.4585488499999999</v>
      </c>
      <c r="P270" s="4">
        <v>6152</v>
      </c>
      <c r="Q270" s="6">
        <v>2.8283485045513701</v>
      </c>
      <c r="R270" s="7">
        <v>1.6374674902470701</v>
      </c>
      <c r="S270" s="6">
        <v>0.57471264367816099</v>
      </c>
      <c r="T270" s="5">
        <f t="shared" si="24"/>
        <v>253.78749989999997</v>
      </c>
      <c r="U270" s="5">
        <v>644.29999999999995</v>
      </c>
      <c r="V270" s="5">
        <f t="shared" si="29"/>
        <v>253.78749989999997</v>
      </c>
      <c r="W270" s="5">
        <f t="shared" si="25"/>
        <v>390.51250010000001</v>
      </c>
      <c r="X270" s="8">
        <f t="shared" si="26"/>
        <v>1.5387381185199187</v>
      </c>
      <c r="Y270" s="4">
        <v>1</v>
      </c>
      <c r="Z270" s="9">
        <f t="shared" si="27"/>
        <v>644.29999999999995</v>
      </c>
      <c r="AA270" s="10">
        <f t="shared" si="28"/>
        <v>1.6254876462938912E-4</v>
      </c>
    </row>
    <row r="271" spans="1:27" x14ac:dyDescent="0.55000000000000004">
      <c r="A271" s="3" t="s">
        <v>52</v>
      </c>
      <c r="B271" s="3" t="s">
        <v>53</v>
      </c>
      <c r="C271" s="3" t="s">
        <v>583</v>
      </c>
      <c r="D271" s="3" t="s">
        <v>494</v>
      </c>
      <c r="E271" s="4" t="s">
        <v>47</v>
      </c>
      <c r="F271" s="3" t="s">
        <v>57</v>
      </c>
      <c r="G271" s="3" t="s">
        <v>49</v>
      </c>
      <c r="H271" s="3" t="s">
        <v>181</v>
      </c>
      <c r="I271" s="3" t="s">
        <v>60</v>
      </c>
      <c r="J271" s="3" t="s">
        <v>36</v>
      </c>
      <c r="K271" s="3" t="s">
        <v>61</v>
      </c>
      <c r="L271" s="5">
        <v>5</v>
      </c>
      <c r="M271" s="4">
        <v>235</v>
      </c>
      <c r="N271" s="5">
        <v>680.77499856249995</v>
      </c>
      <c r="O271" s="5">
        <v>2.8969148874999999</v>
      </c>
      <c r="P271" s="4">
        <v>6871</v>
      </c>
      <c r="Q271" s="6">
        <v>3.42017173628293</v>
      </c>
      <c r="R271" s="7">
        <v>2.5489157327899901</v>
      </c>
      <c r="S271" s="6">
        <v>0.42553191489361702</v>
      </c>
      <c r="T271" s="5">
        <f t="shared" si="24"/>
        <v>680.77499856249995</v>
      </c>
      <c r="U271" s="5">
        <v>1709.35</v>
      </c>
      <c r="V271" s="5">
        <f t="shared" si="29"/>
        <v>680.77499856249995</v>
      </c>
      <c r="W271" s="5">
        <f t="shared" si="25"/>
        <v>1028.5750014374998</v>
      </c>
      <c r="X271" s="8">
        <f t="shared" si="26"/>
        <v>1.51088833110705</v>
      </c>
      <c r="Y271" s="4">
        <v>1</v>
      </c>
      <c r="Z271" s="9">
        <f t="shared" si="27"/>
        <v>1709.35</v>
      </c>
      <c r="AA271" s="10">
        <f t="shared" si="28"/>
        <v>1.4553922282055021E-4</v>
      </c>
    </row>
    <row r="272" spans="1:27" x14ac:dyDescent="0.55000000000000004">
      <c r="A272" s="3" t="s">
        <v>78</v>
      </c>
      <c r="B272" s="3" t="s">
        <v>79</v>
      </c>
      <c r="C272" s="3" t="s">
        <v>584</v>
      </c>
      <c r="D272" s="3" t="s">
        <v>585</v>
      </c>
      <c r="E272" s="4" t="s">
        <v>31</v>
      </c>
      <c r="F272" s="3" t="s">
        <v>36</v>
      </c>
      <c r="G272" s="3" t="s">
        <v>36</v>
      </c>
      <c r="H272" s="3" t="s">
        <v>586</v>
      </c>
      <c r="I272" s="3" t="s">
        <v>82</v>
      </c>
      <c r="J272" s="3" t="s">
        <v>36</v>
      </c>
      <c r="K272" s="3" t="s">
        <v>42</v>
      </c>
      <c r="L272" s="5">
        <v>4.45</v>
      </c>
      <c r="M272" s="4">
        <v>1220</v>
      </c>
      <c r="N272" s="5">
        <v>1011.6749960000001</v>
      </c>
      <c r="O272" s="5">
        <v>0.82924180000000003</v>
      </c>
      <c r="P272" s="4">
        <v>20090</v>
      </c>
      <c r="Q272" s="6">
        <v>6.0726729716276804</v>
      </c>
      <c r="R272" s="7">
        <v>1.73134395221503</v>
      </c>
      <c r="S272" s="6">
        <v>0.24590163934426201</v>
      </c>
      <c r="T272" s="5">
        <f t="shared" si="24"/>
        <v>337.22499866666669</v>
      </c>
      <c r="U272" s="5">
        <v>2538.9499999999998</v>
      </c>
      <c r="V272" s="5">
        <f t="shared" si="29"/>
        <v>1011.6749960000001</v>
      </c>
      <c r="W272" s="5">
        <f t="shared" si="25"/>
        <v>1527.2750039999996</v>
      </c>
      <c r="X272" s="8">
        <f t="shared" si="26"/>
        <v>1.5096498480624696</v>
      </c>
      <c r="Y272" s="4">
        <v>3</v>
      </c>
      <c r="Z272" s="9">
        <f t="shared" si="27"/>
        <v>846.31666666666661</v>
      </c>
      <c r="AA272" s="10">
        <f t="shared" si="28"/>
        <v>1.4932802389248378E-4</v>
      </c>
    </row>
    <row r="273" spans="1:27" x14ac:dyDescent="0.55000000000000004">
      <c r="A273" s="3" t="s">
        <v>52</v>
      </c>
      <c r="B273" s="3" t="s">
        <v>53</v>
      </c>
      <c r="C273" s="3" t="s">
        <v>587</v>
      </c>
      <c r="D273" s="3" t="s">
        <v>193</v>
      </c>
      <c r="E273" s="4" t="s">
        <v>47</v>
      </c>
      <c r="F273" s="3" t="s">
        <v>48</v>
      </c>
      <c r="G273" s="3" t="s">
        <v>309</v>
      </c>
      <c r="H273" s="3" t="s">
        <v>34</v>
      </c>
      <c r="I273" s="3" t="s">
        <v>35</v>
      </c>
      <c r="J273" s="3" t="s">
        <v>36</v>
      </c>
      <c r="K273" s="3" t="s">
        <v>61</v>
      </c>
      <c r="L273" s="5">
        <v>5</v>
      </c>
      <c r="M273" s="4">
        <v>286</v>
      </c>
      <c r="N273" s="5">
        <v>539.34999689999995</v>
      </c>
      <c r="O273" s="5">
        <v>1.8858391499999998</v>
      </c>
      <c r="P273" s="4">
        <v>3328</v>
      </c>
      <c r="Q273" s="6">
        <v>8.59375</v>
      </c>
      <c r="R273" s="7">
        <v>1.5294771634615401</v>
      </c>
      <c r="S273" s="6">
        <v>1.0489510489510501</v>
      </c>
      <c r="T273" s="5">
        <f t="shared" si="24"/>
        <v>179.78333229999998</v>
      </c>
      <c r="U273" s="5">
        <v>1335.35</v>
      </c>
      <c r="V273" s="5">
        <f t="shared" si="29"/>
        <v>539.34999689999995</v>
      </c>
      <c r="W273" s="5">
        <f t="shared" si="25"/>
        <v>796.00000309999996</v>
      </c>
      <c r="X273" s="8">
        <f t="shared" si="26"/>
        <v>1.4758505750906403</v>
      </c>
      <c r="Y273" s="4">
        <v>3</v>
      </c>
      <c r="Z273" s="9">
        <f t="shared" si="27"/>
        <v>445.11666666666662</v>
      </c>
      <c r="AA273" s="10">
        <f t="shared" si="28"/>
        <v>9.0144230769230861E-4</v>
      </c>
    </row>
    <row r="274" spans="1:27" x14ac:dyDescent="0.55000000000000004">
      <c r="A274" s="3" t="s">
        <v>52</v>
      </c>
      <c r="B274" s="3" t="s">
        <v>53</v>
      </c>
      <c r="C274" s="3" t="s">
        <v>588</v>
      </c>
      <c r="D274" s="3" t="s">
        <v>589</v>
      </c>
      <c r="E274" s="4" t="s">
        <v>47</v>
      </c>
      <c r="F274" s="3" t="s">
        <v>48</v>
      </c>
      <c r="G274" s="3" t="s">
        <v>309</v>
      </c>
      <c r="H274" s="3" t="s">
        <v>34</v>
      </c>
      <c r="I274" s="3" t="s">
        <v>35</v>
      </c>
      <c r="J274" s="3" t="s">
        <v>36</v>
      </c>
      <c r="K274" s="3" t="s">
        <v>61</v>
      </c>
      <c r="L274" s="5">
        <v>5</v>
      </c>
      <c r="M274" s="4">
        <v>688</v>
      </c>
      <c r="N274" s="5">
        <v>2176.7499990000001</v>
      </c>
      <c r="O274" s="5">
        <v>3.1638808125</v>
      </c>
      <c r="P274" s="4">
        <v>8961</v>
      </c>
      <c r="Q274" s="6">
        <v>7.6777145407878598</v>
      </c>
      <c r="R274" s="7">
        <v>1.75482647026002</v>
      </c>
      <c r="S274" s="6">
        <v>1.0174418604651201</v>
      </c>
      <c r="T274" s="5">
        <f t="shared" si="24"/>
        <v>310.9642855714286</v>
      </c>
      <c r="U274" s="5">
        <v>5273.4</v>
      </c>
      <c r="V274" s="5">
        <f t="shared" si="29"/>
        <v>2176.7499990000001</v>
      </c>
      <c r="W274" s="5">
        <f t="shared" si="25"/>
        <v>3096.6500009999995</v>
      </c>
      <c r="X274" s="8">
        <f t="shared" si="26"/>
        <v>1.4226025048455735</v>
      </c>
      <c r="Y274" s="4">
        <v>7</v>
      </c>
      <c r="Z274" s="9">
        <f t="shared" si="27"/>
        <v>753.34285714285704</v>
      </c>
      <c r="AA274" s="10">
        <f t="shared" si="28"/>
        <v>7.8116281664993058E-4</v>
      </c>
    </row>
    <row r="275" spans="1:27" x14ac:dyDescent="0.55000000000000004">
      <c r="A275" s="3" t="s">
        <v>52</v>
      </c>
      <c r="B275" s="3" t="s">
        <v>53</v>
      </c>
      <c r="C275" s="3" t="s">
        <v>590</v>
      </c>
      <c r="D275" s="3" t="s">
        <v>423</v>
      </c>
      <c r="E275" s="4" t="s">
        <v>47</v>
      </c>
      <c r="F275" s="3" t="s">
        <v>48</v>
      </c>
      <c r="G275" s="3" t="s">
        <v>309</v>
      </c>
      <c r="H275" s="3" t="s">
        <v>34</v>
      </c>
      <c r="I275" s="3" t="s">
        <v>35</v>
      </c>
      <c r="J275" s="3" t="s">
        <v>36</v>
      </c>
      <c r="K275" s="3" t="s">
        <v>61</v>
      </c>
      <c r="L275" s="5">
        <v>5</v>
      </c>
      <c r="M275" s="4">
        <v>362</v>
      </c>
      <c r="N275" s="5">
        <v>720.98749935000001</v>
      </c>
      <c r="O275" s="5">
        <v>1.9916781750000001</v>
      </c>
      <c r="P275" s="4">
        <v>3092</v>
      </c>
      <c r="Q275" s="6">
        <v>11.7076326002587</v>
      </c>
      <c r="R275" s="7">
        <v>2.56688227684347</v>
      </c>
      <c r="S275" s="6">
        <v>0.55248618784530401</v>
      </c>
      <c r="T275" s="5">
        <f t="shared" si="24"/>
        <v>360.493749675</v>
      </c>
      <c r="U275" s="5">
        <v>1737.4</v>
      </c>
      <c r="V275" s="5">
        <f t="shared" si="29"/>
        <v>720.98749935000001</v>
      </c>
      <c r="W275" s="5">
        <f t="shared" si="25"/>
        <v>1016.4125006500001</v>
      </c>
      <c r="X275" s="8">
        <f t="shared" si="26"/>
        <v>1.4097505179581309</v>
      </c>
      <c r="Y275" s="4">
        <v>2</v>
      </c>
      <c r="Z275" s="9">
        <f t="shared" si="27"/>
        <v>868.7</v>
      </c>
      <c r="AA275" s="10">
        <f t="shared" si="28"/>
        <v>6.4683053040103325E-4</v>
      </c>
    </row>
    <row r="276" spans="1:27" x14ac:dyDescent="0.55000000000000004">
      <c r="A276" s="3" t="s">
        <v>71</v>
      </c>
      <c r="B276" s="3" t="s">
        <v>72</v>
      </c>
      <c r="C276" s="3" t="s">
        <v>591</v>
      </c>
      <c r="D276" s="3" t="s">
        <v>290</v>
      </c>
      <c r="E276" s="4" t="s">
        <v>47</v>
      </c>
      <c r="F276" s="3" t="s">
        <v>104</v>
      </c>
      <c r="G276" s="3" t="s">
        <v>105</v>
      </c>
      <c r="H276" s="3" t="s">
        <v>34</v>
      </c>
      <c r="I276" s="3" t="s">
        <v>77</v>
      </c>
      <c r="J276" s="3" t="s">
        <v>36</v>
      </c>
      <c r="K276" s="3" t="s">
        <v>37</v>
      </c>
      <c r="L276" s="5">
        <v>6.25</v>
      </c>
      <c r="M276" s="4">
        <v>107</v>
      </c>
      <c r="N276" s="5">
        <v>314.39999925000006</v>
      </c>
      <c r="O276" s="5">
        <v>2.9383177500000004</v>
      </c>
      <c r="P276" s="4">
        <v>2912</v>
      </c>
      <c r="Q276" s="6">
        <v>3.6744505494505502</v>
      </c>
      <c r="R276" s="7">
        <v>1.8042410714285699</v>
      </c>
      <c r="S276" s="6">
        <v>1.86915887850467</v>
      </c>
      <c r="T276" s="5">
        <f t="shared" si="24"/>
        <v>157.19999962500003</v>
      </c>
      <c r="U276" s="5">
        <v>756.5</v>
      </c>
      <c r="V276" s="5">
        <f t="shared" si="29"/>
        <v>314.39999925000006</v>
      </c>
      <c r="W276" s="5">
        <f t="shared" si="25"/>
        <v>442.10000074999994</v>
      </c>
      <c r="X276" s="8">
        <f t="shared" si="26"/>
        <v>1.4061704892004698</v>
      </c>
      <c r="Y276" s="4">
        <v>2</v>
      </c>
      <c r="Z276" s="9">
        <f t="shared" si="27"/>
        <v>378.25</v>
      </c>
      <c r="AA276" s="10">
        <f t="shared" si="28"/>
        <v>6.8681318681318589E-4</v>
      </c>
    </row>
    <row r="277" spans="1:27" x14ac:dyDescent="0.55000000000000004">
      <c r="A277" s="3" t="s">
        <v>71</v>
      </c>
      <c r="B277" s="3" t="s">
        <v>72</v>
      </c>
      <c r="C277" s="3" t="s">
        <v>592</v>
      </c>
      <c r="D277" s="3" t="s">
        <v>130</v>
      </c>
      <c r="E277" s="4" t="s">
        <v>47</v>
      </c>
      <c r="F277" s="3" t="s">
        <v>96</v>
      </c>
      <c r="G277" s="3" t="s">
        <v>88</v>
      </c>
      <c r="H277" s="3" t="s">
        <v>34</v>
      </c>
      <c r="I277" s="3" t="s">
        <v>35</v>
      </c>
      <c r="J277" s="3" t="s">
        <v>36</v>
      </c>
      <c r="K277" s="3" t="s">
        <v>37</v>
      </c>
      <c r="L277" s="5">
        <v>10</v>
      </c>
      <c r="M277" s="4">
        <v>141</v>
      </c>
      <c r="N277" s="5">
        <v>104.9624991375</v>
      </c>
      <c r="O277" s="5">
        <v>0.74441488750000007</v>
      </c>
      <c r="P277" s="4">
        <v>296</v>
      </c>
      <c r="Q277" s="6">
        <v>47.635135135135101</v>
      </c>
      <c r="R277" s="7">
        <v>1.01013513513514</v>
      </c>
      <c r="S277" s="6">
        <v>0.70921985815602795</v>
      </c>
      <c r="T277" s="5">
        <f t="shared" si="24"/>
        <v>104.9624991375</v>
      </c>
      <c r="U277" s="5">
        <v>249.05</v>
      </c>
      <c r="V277" s="5">
        <f t="shared" si="29"/>
        <v>104.9624991375</v>
      </c>
      <c r="W277" s="5">
        <f t="shared" si="25"/>
        <v>144.08750086250001</v>
      </c>
      <c r="X277" s="8">
        <f t="shared" si="26"/>
        <v>1.372752192892688</v>
      </c>
      <c r="Y277" s="4">
        <v>1</v>
      </c>
      <c r="Z277" s="9">
        <f t="shared" si="27"/>
        <v>249.05</v>
      </c>
      <c r="AA277" s="10">
        <f t="shared" si="28"/>
        <v>3.3783783783783742E-3</v>
      </c>
    </row>
    <row r="278" spans="1:27" x14ac:dyDescent="0.55000000000000004">
      <c r="A278" s="3" t="s">
        <v>52</v>
      </c>
      <c r="B278" s="3" t="s">
        <v>53</v>
      </c>
      <c r="C278" s="3" t="s">
        <v>593</v>
      </c>
      <c r="D278" s="3" t="s">
        <v>258</v>
      </c>
      <c r="E278" s="4" t="s">
        <v>47</v>
      </c>
      <c r="F278" s="3" t="s">
        <v>48</v>
      </c>
      <c r="G278" s="3" t="s">
        <v>49</v>
      </c>
      <c r="H278" s="3" t="s">
        <v>34</v>
      </c>
      <c r="I278" s="3" t="s">
        <v>35</v>
      </c>
      <c r="J278" s="3" t="s">
        <v>36</v>
      </c>
      <c r="K278" s="3" t="s">
        <v>42</v>
      </c>
      <c r="L278" s="5">
        <v>5</v>
      </c>
      <c r="M278" s="4">
        <v>52</v>
      </c>
      <c r="N278" s="5">
        <v>135.52500000000001</v>
      </c>
      <c r="O278" s="5">
        <v>2.6062500000000002</v>
      </c>
      <c r="P278" s="4">
        <v>1181</v>
      </c>
      <c r="Q278" s="6">
        <v>4.4030482641828996</v>
      </c>
      <c r="R278" s="7">
        <v>1.4026248941574899</v>
      </c>
      <c r="S278" s="6">
        <v>1.92307692307692</v>
      </c>
      <c r="T278" s="5">
        <f t="shared" si="24"/>
        <v>135.52500000000001</v>
      </c>
      <c r="U278" s="5">
        <v>319.60000000000002</v>
      </c>
      <c r="V278" s="5">
        <f t="shared" si="29"/>
        <v>135.52500000000001</v>
      </c>
      <c r="W278" s="5">
        <f t="shared" si="25"/>
        <v>184.07500000000002</v>
      </c>
      <c r="X278" s="8">
        <f t="shared" si="26"/>
        <v>1.3582364877328907</v>
      </c>
      <c r="Y278" s="4">
        <v>1</v>
      </c>
      <c r="Z278" s="9">
        <f t="shared" si="27"/>
        <v>319.60000000000002</v>
      </c>
      <c r="AA278" s="10">
        <f t="shared" si="28"/>
        <v>8.4674005080440237E-4</v>
      </c>
    </row>
    <row r="279" spans="1:27" x14ac:dyDescent="0.55000000000000004">
      <c r="A279" s="3" t="s">
        <v>71</v>
      </c>
      <c r="B279" s="3" t="s">
        <v>72</v>
      </c>
      <c r="C279" s="3" t="s">
        <v>594</v>
      </c>
      <c r="D279" s="3" t="s">
        <v>595</v>
      </c>
      <c r="E279" s="4" t="s">
        <v>47</v>
      </c>
      <c r="F279" s="3" t="s">
        <v>325</v>
      </c>
      <c r="G279" s="3" t="s">
        <v>165</v>
      </c>
      <c r="H279" s="3" t="s">
        <v>34</v>
      </c>
      <c r="I279" s="3" t="s">
        <v>50</v>
      </c>
      <c r="J279" s="3" t="s">
        <v>36</v>
      </c>
      <c r="K279" s="3" t="s">
        <v>37</v>
      </c>
      <c r="L279" s="5">
        <v>10</v>
      </c>
      <c r="M279" s="4">
        <v>36</v>
      </c>
      <c r="N279" s="5">
        <v>62.012499750000003</v>
      </c>
      <c r="O279" s="5">
        <v>1.7225694375</v>
      </c>
      <c r="P279" s="4">
        <v>848</v>
      </c>
      <c r="Q279" s="6">
        <v>4.2452830188679203</v>
      </c>
      <c r="R279" s="7">
        <v>1.89412735849057</v>
      </c>
      <c r="S279" s="6">
        <v>2.7777777777777799</v>
      </c>
      <c r="T279" s="5">
        <f t="shared" si="24"/>
        <v>62.012499750000003</v>
      </c>
      <c r="U279" s="5">
        <v>146.19999999999999</v>
      </c>
      <c r="V279" s="5">
        <f t="shared" si="29"/>
        <v>62.012499750000003</v>
      </c>
      <c r="W279" s="5">
        <f t="shared" si="25"/>
        <v>84.187500249999985</v>
      </c>
      <c r="X279" s="8">
        <f t="shared" si="26"/>
        <v>1.3575892052311596</v>
      </c>
      <c r="Y279" s="4">
        <v>1</v>
      </c>
      <c r="Z279" s="9">
        <f t="shared" si="27"/>
        <v>146.19999999999999</v>
      </c>
      <c r="AA279" s="10">
        <f t="shared" si="28"/>
        <v>1.1792452830188677E-3</v>
      </c>
    </row>
    <row r="280" spans="1:27" x14ac:dyDescent="0.55000000000000004">
      <c r="A280" s="3" t="s">
        <v>62</v>
      </c>
      <c r="B280" s="3" t="s">
        <v>63</v>
      </c>
      <c r="C280" s="3" t="s">
        <v>596</v>
      </c>
      <c r="D280" s="3" t="s">
        <v>597</v>
      </c>
      <c r="E280" s="4" t="s">
        <v>31</v>
      </c>
      <c r="F280" s="3" t="s">
        <v>36</v>
      </c>
      <c r="G280" s="3" t="s">
        <v>36</v>
      </c>
      <c r="H280" s="3" t="s">
        <v>598</v>
      </c>
      <c r="I280" s="3" t="s">
        <v>67</v>
      </c>
      <c r="J280" s="3" t="s">
        <v>36</v>
      </c>
      <c r="K280" s="3" t="s">
        <v>42</v>
      </c>
      <c r="L280" s="5">
        <v>1.1499999999999999</v>
      </c>
      <c r="M280" s="4">
        <v>209</v>
      </c>
      <c r="N280" s="5">
        <v>227.4624983125</v>
      </c>
      <c r="O280" s="5">
        <v>1.0883373125</v>
      </c>
      <c r="P280" s="4">
        <v>2269</v>
      </c>
      <c r="Q280" s="6">
        <v>9.2111062141912701</v>
      </c>
      <c r="R280" s="7">
        <v>1.7515645658880601</v>
      </c>
      <c r="S280" s="6">
        <v>0.47846889952153104</v>
      </c>
      <c r="T280" s="5">
        <f t="shared" si="24"/>
        <v>227.4624983125</v>
      </c>
      <c r="U280" s="5">
        <v>507.45</v>
      </c>
      <c r="V280" s="5">
        <f t="shared" si="29"/>
        <v>227.4624983125</v>
      </c>
      <c r="W280" s="5">
        <f t="shared" si="25"/>
        <v>279.98750168749996</v>
      </c>
      <c r="X280" s="8">
        <f t="shared" si="26"/>
        <v>1.230917200701974</v>
      </c>
      <c r="Y280" s="4">
        <v>1</v>
      </c>
      <c r="Z280" s="9">
        <f t="shared" si="27"/>
        <v>507.45</v>
      </c>
      <c r="AA280" s="10">
        <f t="shared" si="28"/>
        <v>4.4072278536800327E-4</v>
      </c>
    </row>
    <row r="281" spans="1:27" x14ac:dyDescent="0.55000000000000004">
      <c r="A281" s="3" t="s">
        <v>27</v>
      </c>
      <c r="B281" s="3" t="s">
        <v>28</v>
      </c>
      <c r="C281" s="3" t="s">
        <v>599</v>
      </c>
      <c r="D281" s="3" t="s">
        <v>600</v>
      </c>
      <c r="E281" s="4" t="s">
        <v>66</v>
      </c>
      <c r="F281" s="3" t="s">
        <v>144</v>
      </c>
      <c r="G281" s="3" t="s">
        <v>49</v>
      </c>
      <c r="H281" s="3" t="s">
        <v>34</v>
      </c>
      <c r="I281" s="3" t="s">
        <v>35</v>
      </c>
      <c r="J281" s="3" t="s">
        <v>36</v>
      </c>
      <c r="K281" s="3" t="s">
        <v>37</v>
      </c>
      <c r="L281" s="5">
        <v>6.25</v>
      </c>
      <c r="M281" s="4">
        <v>746</v>
      </c>
      <c r="N281" s="5">
        <v>919.94999537499996</v>
      </c>
      <c r="O281" s="5">
        <v>1.2331769374999999</v>
      </c>
      <c r="P281" s="4">
        <v>49960</v>
      </c>
      <c r="Q281" s="6">
        <v>1.4931945556445201</v>
      </c>
      <c r="R281" s="7">
        <v>1.0285014011208999</v>
      </c>
      <c r="S281" s="6">
        <v>0.26809651474530799</v>
      </c>
      <c r="T281" s="5">
        <f t="shared" si="24"/>
        <v>459.97499768749998</v>
      </c>
      <c r="U281" s="5">
        <v>2045.1</v>
      </c>
      <c r="V281" s="5">
        <f t="shared" si="29"/>
        <v>919.94999537499996</v>
      </c>
      <c r="W281" s="5">
        <f t="shared" si="25"/>
        <v>1125.1500046249998</v>
      </c>
      <c r="X281" s="8">
        <f t="shared" si="26"/>
        <v>1.2230556120241667</v>
      </c>
      <c r="Y281" s="4">
        <v>2</v>
      </c>
      <c r="Z281" s="9">
        <f t="shared" si="27"/>
        <v>1022.55</v>
      </c>
      <c r="AA281" s="10">
        <f t="shared" si="28"/>
        <v>4.0032025620496473E-5</v>
      </c>
    </row>
    <row r="282" spans="1:27" x14ac:dyDescent="0.55000000000000004">
      <c r="A282" s="3" t="s">
        <v>78</v>
      </c>
      <c r="B282" s="3" t="s">
        <v>79</v>
      </c>
      <c r="C282" s="3" t="s">
        <v>601</v>
      </c>
      <c r="D282" s="3" t="s">
        <v>602</v>
      </c>
      <c r="E282" s="4" t="s">
        <v>31</v>
      </c>
      <c r="F282" s="3" t="s">
        <v>36</v>
      </c>
      <c r="G282" s="3" t="s">
        <v>36</v>
      </c>
      <c r="H282" s="3" t="s">
        <v>485</v>
      </c>
      <c r="I282" s="3" t="s">
        <v>82</v>
      </c>
      <c r="J282" s="3" t="s">
        <v>36</v>
      </c>
      <c r="K282" s="3" t="s">
        <v>42</v>
      </c>
      <c r="L282" s="5">
        <v>1.4</v>
      </c>
      <c r="M282" s="4">
        <v>447</v>
      </c>
      <c r="N282" s="5">
        <v>567.38749833750001</v>
      </c>
      <c r="O282" s="5">
        <v>1.2693232624999999</v>
      </c>
      <c r="P282" s="4">
        <v>75151</v>
      </c>
      <c r="Q282" s="6">
        <v>0.59480246437173201</v>
      </c>
      <c r="R282" s="7">
        <v>2.6075235193144501</v>
      </c>
      <c r="S282" s="6">
        <v>0.223713646532438</v>
      </c>
      <c r="T282" s="5">
        <f t="shared" si="24"/>
        <v>567.38749833750001</v>
      </c>
      <c r="U282" s="5">
        <v>1203.5999999999999</v>
      </c>
      <c r="V282" s="5">
        <f t="shared" si="29"/>
        <v>567.38749833750001</v>
      </c>
      <c r="W282" s="5">
        <f t="shared" si="25"/>
        <v>636.2125016624999</v>
      </c>
      <c r="X282" s="8">
        <f t="shared" si="26"/>
        <v>1.1213015858239102</v>
      </c>
      <c r="Y282" s="4">
        <v>1</v>
      </c>
      <c r="Z282" s="9">
        <f t="shared" si="27"/>
        <v>1203.5999999999999</v>
      </c>
      <c r="AA282" s="10">
        <f t="shared" si="28"/>
        <v>1.3306542827108071E-5</v>
      </c>
    </row>
    <row r="283" spans="1:27" x14ac:dyDescent="0.55000000000000004">
      <c r="A283" s="3" t="s">
        <v>71</v>
      </c>
      <c r="B283" s="3" t="s">
        <v>72</v>
      </c>
      <c r="C283" s="3" t="s">
        <v>603</v>
      </c>
      <c r="D283" s="3" t="s">
        <v>604</v>
      </c>
      <c r="E283" s="4" t="s">
        <v>47</v>
      </c>
      <c r="F283" s="3" t="s">
        <v>325</v>
      </c>
      <c r="G283" s="3" t="s">
        <v>400</v>
      </c>
      <c r="H283" s="3" t="s">
        <v>34</v>
      </c>
      <c r="I283" s="3" t="s">
        <v>175</v>
      </c>
      <c r="J283" s="3" t="s">
        <v>36</v>
      </c>
      <c r="K283" s="3" t="s">
        <v>42</v>
      </c>
      <c r="L283" s="5">
        <v>10</v>
      </c>
      <c r="M283" s="4">
        <v>152</v>
      </c>
      <c r="N283" s="5">
        <v>319.69999830000006</v>
      </c>
      <c r="O283" s="5">
        <v>2.1032894625000003</v>
      </c>
      <c r="P283" s="4">
        <v>866</v>
      </c>
      <c r="Q283" s="6">
        <v>17.551963048498799</v>
      </c>
      <c r="R283" s="7">
        <v>1.05080831408776</v>
      </c>
      <c r="S283" s="6">
        <v>0.65789473684210498</v>
      </c>
      <c r="T283" s="5">
        <f t="shared" si="24"/>
        <v>319.69999830000006</v>
      </c>
      <c r="U283" s="5">
        <v>671.5</v>
      </c>
      <c r="V283" s="5">
        <f t="shared" si="29"/>
        <v>319.69999830000006</v>
      </c>
      <c r="W283" s="5">
        <f t="shared" si="25"/>
        <v>351.80000169999994</v>
      </c>
      <c r="X283" s="8">
        <f t="shared" si="26"/>
        <v>1.1004066423856464</v>
      </c>
      <c r="Y283" s="4">
        <v>1</v>
      </c>
      <c r="Z283" s="9">
        <f t="shared" si="27"/>
        <v>671.5</v>
      </c>
      <c r="AA283" s="10">
        <f t="shared" si="28"/>
        <v>1.1547344110854466E-3</v>
      </c>
    </row>
    <row r="284" spans="1:27" x14ac:dyDescent="0.55000000000000004">
      <c r="A284" s="3" t="s">
        <v>71</v>
      </c>
      <c r="B284" s="3" t="s">
        <v>72</v>
      </c>
      <c r="C284" s="3" t="s">
        <v>605</v>
      </c>
      <c r="D284" s="3" t="s">
        <v>581</v>
      </c>
      <c r="E284" s="4" t="s">
        <v>47</v>
      </c>
      <c r="F284" s="3" t="s">
        <v>173</v>
      </c>
      <c r="G284" s="3" t="s">
        <v>188</v>
      </c>
      <c r="H284" s="3" t="s">
        <v>235</v>
      </c>
      <c r="I284" s="3" t="s">
        <v>175</v>
      </c>
      <c r="J284" s="3" t="s">
        <v>36</v>
      </c>
      <c r="K284" s="3" t="s">
        <v>42</v>
      </c>
      <c r="L284" s="5">
        <v>6.25</v>
      </c>
      <c r="M284" s="4">
        <v>867</v>
      </c>
      <c r="N284" s="5">
        <v>2820.8499910124997</v>
      </c>
      <c r="O284" s="5">
        <v>3.2535755374999997</v>
      </c>
      <c r="P284" s="4">
        <v>44091</v>
      </c>
      <c r="Q284" s="6">
        <v>1.9663876981696899</v>
      </c>
      <c r="R284" s="7">
        <v>1.8844458052663799</v>
      </c>
      <c r="S284" s="6">
        <v>0.11534025374855801</v>
      </c>
      <c r="T284" s="5">
        <f t="shared" si="24"/>
        <v>2820.8499910124997</v>
      </c>
      <c r="U284" s="5">
        <v>5877.75</v>
      </c>
      <c r="V284" s="5">
        <f t="shared" si="29"/>
        <v>2820.8499910124997</v>
      </c>
      <c r="W284" s="5">
        <f t="shared" si="25"/>
        <v>3056.9000089875003</v>
      </c>
      <c r="X284" s="8">
        <f t="shared" si="26"/>
        <v>1.0836804575667187</v>
      </c>
      <c r="Y284" s="4">
        <v>1</v>
      </c>
      <c r="Z284" s="9">
        <f t="shared" si="27"/>
        <v>5877.75</v>
      </c>
      <c r="AA284" s="10">
        <f t="shared" si="28"/>
        <v>2.2680365607493495E-5</v>
      </c>
    </row>
    <row r="285" spans="1:27" x14ac:dyDescent="0.55000000000000004">
      <c r="A285" s="3" t="s">
        <v>52</v>
      </c>
      <c r="B285" s="3" t="s">
        <v>53</v>
      </c>
      <c r="C285" s="3" t="s">
        <v>606</v>
      </c>
      <c r="D285" s="3" t="s">
        <v>193</v>
      </c>
      <c r="E285" s="4" t="s">
        <v>47</v>
      </c>
      <c r="F285" s="3" t="s">
        <v>57</v>
      </c>
      <c r="G285" s="3" t="s">
        <v>309</v>
      </c>
      <c r="H285" s="3" t="s">
        <v>85</v>
      </c>
      <c r="I285" s="3" t="s">
        <v>60</v>
      </c>
      <c r="J285" s="3" t="s">
        <v>36</v>
      </c>
      <c r="K285" s="3" t="s">
        <v>61</v>
      </c>
      <c r="L285" s="5">
        <v>5</v>
      </c>
      <c r="M285" s="4">
        <v>497</v>
      </c>
      <c r="N285" s="5">
        <v>750.72499827499996</v>
      </c>
      <c r="O285" s="5">
        <v>1.510513075</v>
      </c>
      <c r="P285" s="4">
        <v>33456</v>
      </c>
      <c r="Q285" s="6">
        <v>1.4855332376853201</v>
      </c>
      <c r="R285" s="7">
        <v>2.4238043998087</v>
      </c>
      <c r="S285" s="6">
        <v>0.40241448692152904</v>
      </c>
      <c r="T285" s="5">
        <f t="shared" si="24"/>
        <v>375.36249913749998</v>
      </c>
      <c r="U285" s="5">
        <v>1495.15</v>
      </c>
      <c r="V285" s="5">
        <f t="shared" si="29"/>
        <v>750.72499827499996</v>
      </c>
      <c r="W285" s="5">
        <f t="shared" si="25"/>
        <v>744.42500172500013</v>
      </c>
      <c r="X285" s="8">
        <f t="shared" si="26"/>
        <v>0.9916081167345222</v>
      </c>
      <c r="Y285" s="4">
        <v>2</v>
      </c>
      <c r="Z285" s="9">
        <f t="shared" si="27"/>
        <v>747.57500000000005</v>
      </c>
      <c r="AA285" s="10">
        <f t="shared" si="28"/>
        <v>5.9780009564801588E-5</v>
      </c>
    </row>
    <row r="286" spans="1:27" x14ac:dyDescent="0.55000000000000004">
      <c r="A286" s="3" t="s">
        <v>78</v>
      </c>
      <c r="B286" s="3" t="s">
        <v>79</v>
      </c>
      <c r="C286" s="3" t="s">
        <v>607</v>
      </c>
      <c r="D286" s="3" t="s">
        <v>547</v>
      </c>
      <c r="E286" s="4" t="s">
        <v>66</v>
      </c>
      <c r="F286" s="3" t="s">
        <v>36</v>
      </c>
      <c r="G286" s="3" t="s">
        <v>36</v>
      </c>
      <c r="H286" s="3" t="s">
        <v>110</v>
      </c>
      <c r="I286" s="3" t="s">
        <v>82</v>
      </c>
      <c r="J286" s="3" t="s">
        <v>36</v>
      </c>
      <c r="K286" s="3" t="s">
        <v>61</v>
      </c>
      <c r="L286" s="5">
        <v>7.5</v>
      </c>
      <c r="M286" s="4">
        <v>34012</v>
      </c>
      <c r="N286" s="5">
        <v>43256.937342850004</v>
      </c>
      <c r="O286" s="5">
        <v>1.2718139875000001</v>
      </c>
      <c r="P286" s="4">
        <v>4492536</v>
      </c>
      <c r="Q286" s="6">
        <v>0.75707796220219492</v>
      </c>
      <c r="R286" s="7">
        <v>2.9837013214807899</v>
      </c>
      <c r="S286" s="6">
        <v>0.161707632600259</v>
      </c>
      <c r="T286" s="5">
        <f t="shared" si="24"/>
        <v>786.48976987000003</v>
      </c>
      <c r="U286" s="5">
        <v>84199.3</v>
      </c>
      <c r="V286" s="5">
        <f t="shared" si="29"/>
        <v>43256.937342850004</v>
      </c>
      <c r="W286" s="5">
        <f t="shared" si="25"/>
        <v>40942.362657149999</v>
      </c>
      <c r="X286" s="8">
        <f t="shared" si="26"/>
        <v>0.94649240496720966</v>
      </c>
      <c r="Y286" s="4">
        <v>55</v>
      </c>
      <c r="Z286" s="9">
        <f t="shared" si="27"/>
        <v>1530.8963636363637</v>
      </c>
      <c r="AA286" s="10">
        <f t="shared" si="28"/>
        <v>1.2242528496154529E-5</v>
      </c>
    </row>
    <row r="287" spans="1:27" x14ac:dyDescent="0.55000000000000004">
      <c r="A287" s="3" t="s">
        <v>71</v>
      </c>
      <c r="B287" s="3" t="s">
        <v>72</v>
      </c>
      <c r="C287" s="3" t="s">
        <v>608</v>
      </c>
      <c r="D287" s="3" t="s">
        <v>478</v>
      </c>
      <c r="E287" s="4" t="s">
        <v>47</v>
      </c>
      <c r="F287" s="3" t="s">
        <v>144</v>
      </c>
      <c r="G287" s="3" t="s">
        <v>49</v>
      </c>
      <c r="H287" s="3" t="s">
        <v>34</v>
      </c>
      <c r="I287" s="3" t="s">
        <v>456</v>
      </c>
      <c r="J287" s="3" t="s">
        <v>36</v>
      </c>
      <c r="K287" s="3" t="s">
        <v>61</v>
      </c>
      <c r="L287" s="5">
        <v>10</v>
      </c>
      <c r="M287" s="4">
        <v>1498</v>
      </c>
      <c r="N287" s="5">
        <v>5671.1124837500001</v>
      </c>
      <c r="O287" s="5">
        <v>3.7857893749999998</v>
      </c>
      <c r="P287" s="4">
        <v>24108</v>
      </c>
      <c r="Q287" s="6">
        <v>6.2137049941928</v>
      </c>
      <c r="R287" s="7">
        <v>1.5887867098058699</v>
      </c>
      <c r="S287" s="6">
        <v>0.467289719626168</v>
      </c>
      <c r="T287" s="5">
        <f t="shared" si="24"/>
        <v>810.15892625000004</v>
      </c>
      <c r="U287" s="5">
        <v>10943.75</v>
      </c>
      <c r="V287" s="5">
        <f t="shared" si="29"/>
        <v>5671.1124837500001</v>
      </c>
      <c r="W287" s="5">
        <f t="shared" si="25"/>
        <v>5272.6375162499999</v>
      </c>
      <c r="X287" s="8">
        <f t="shared" si="26"/>
        <v>0.92973601411684392</v>
      </c>
      <c r="Y287" s="4">
        <v>7</v>
      </c>
      <c r="Z287" s="9">
        <f t="shared" si="27"/>
        <v>1563.3928571428571</v>
      </c>
      <c r="AA287" s="10">
        <f t="shared" si="28"/>
        <v>2.9036004645760732E-4</v>
      </c>
    </row>
    <row r="288" spans="1:27" x14ac:dyDescent="0.55000000000000004">
      <c r="A288" s="3" t="s">
        <v>52</v>
      </c>
      <c r="B288" s="3" t="s">
        <v>53</v>
      </c>
      <c r="C288" s="3" t="s">
        <v>609</v>
      </c>
      <c r="D288" s="3" t="s">
        <v>146</v>
      </c>
      <c r="E288" s="4" t="s">
        <v>47</v>
      </c>
      <c r="F288" s="3" t="s">
        <v>48</v>
      </c>
      <c r="G288" s="3" t="s">
        <v>161</v>
      </c>
      <c r="H288" s="3" t="s">
        <v>34</v>
      </c>
      <c r="I288" s="3" t="s">
        <v>35</v>
      </c>
      <c r="J288" s="3" t="s">
        <v>36</v>
      </c>
      <c r="K288" s="3" t="s">
        <v>61</v>
      </c>
      <c r="L288" s="5">
        <v>5</v>
      </c>
      <c r="M288" s="4">
        <v>153</v>
      </c>
      <c r="N288" s="5">
        <v>169.08749865000001</v>
      </c>
      <c r="O288" s="5">
        <v>1.10514705</v>
      </c>
      <c r="P288" s="4">
        <v>1172</v>
      </c>
      <c r="Q288" s="6">
        <v>13.054607508532399</v>
      </c>
      <c r="R288" s="7">
        <v>1.3706484641638199</v>
      </c>
      <c r="S288" s="6">
        <v>0.65359477124182996</v>
      </c>
      <c r="T288" s="5">
        <f t="shared" si="24"/>
        <v>169.08749865000001</v>
      </c>
      <c r="U288" s="5">
        <v>324.7</v>
      </c>
      <c r="V288" s="5">
        <f t="shared" si="29"/>
        <v>169.08749865000001</v>
      </c>
      <c r="W288" s="5">
        <f t="shared" si="25"/>
        <v>155.61250134999997</v>
      </c>
      <c r="X288" s="8">
        <f t="shared" si="26"/>
        <v>0.92030754841378071</v>
      </c>
      <c r="Y288" s="4">
        <v>1</v>
      </c>
      <c r="Z288" s="9">
        <f t="shared" si="27"/>
        <v>324.7</v>
      </c>
      <c r="AA288" s="10">
        <f t="shared" si="28"/>
        <v>8.532423208191109E-4</v>
      </c>
    </row>
    <row r="289" spans="1:27" x14ac:dyDescent="0.55000000000000004">
      <c r="A289" s="3" t="s">
        <v>52</v>
      </c>
      <c r="B289" s="3" t="s">
        <v>53</v>
      </c>
      <c r="C289" s="3" t="s">
        <v>610</v>
      </c>
      <c r="D289" s="3" t="s">
        <v>611</v>
      </c>
      <c r="E289" s="4" t="s">
        <v>47</v>
      </c>
      <c r="F289" s="3" t="s">
        <v>57</v>
      </c>
      <c r="G289" s="3" t="s">
        <v>49</v>
      </c>
      <c r="H289" s="3" t="s">
        <v>181</v>
      </c>
      <c r="I289" s="3" t="s">
        <v>60</v>
      </c>
      <c r="J289" s="3" t="s">
        <v>36</v>
      </c>
      <c r="K289" s="3" t="s">
        <v>61</v>
      </c>
      <c r="L289" s="5">
        <v>6.25</v>
      </c>
      <c r="M289" s="4">
        <v>70</v>
      </c>
      <c r="N289" s="5">
        <v>237.46249975000001</v>
      </c>
      <c r="O289" s="5">
        <v>3.392321425</v>
      </c>
      <c r="P289" s="4">
        <v>1368</v>
      </c>
      <c r="Q289" s="6">
        <v>5.1169590643274896</v>
      </c>
      <c r="R289" s="7">
        <v>3.2112573099415198</v>
      </c>
      <c r="S289" s="6">
        <v>1.4285714285714299</v>
      </c>
      <c r="T289" s="5">
        <f t="shared" si="24"/>
        <v>237.46249975000001</v>
      </c>
      <c r="U289" s="5">
        <v>455.6</v>
      </c>
      <c r="V289" s="5">
        <f t="shared" si="29"/>
        <v>237.46249975000001</v>
      </c>
      <c r="W289" s="5">
        <f t="shared" si="25"/>
        <v>218.13750025000002</v>
      </c>
      <c r="X289" s="8">
        <f t="shared" si="26"/>
        <v>0.91861873129296079</v>
      </c>
      <c r="Y289" s="4">
        <v>1</v>
      </c>
      <c r="Z289" s="9">
        <f t="shared" si="27"/>
        <v>455.6</v>
      </c>
      <c r="AA289" s="10">
        <f t="shared" si="28"/>
        <v>7.3099415204678489E-4</v>
      </c>
    </row>
    <row r="290" spans="1:27" x14ac:dyDescent="0.55000000000000004">
      <c r="A290" s="3" t="s">
        <v>71</v>
      </c>
      <c r="B290" s="3" t="s">
        <v>72</v>
      </c>
      <c r="C290" s="3" t="s">
        <v>612</v>
      </c>
      <c r="D290" s="3" t="s">
        <v>613</v>
      </c>
      <c r="E290" s="4" t="s">
        <v>47</v>
      </c>
      <c r="F290" s="3" t="s">
        <v>325</v>
      </c>
      <c r="G290" s="3" t="s">
        <v>165</v>
      </c>
      <c r="H290" s="3" t="s">
        <v>34</v>
      </c>
      <c r="I290" s="3" t="s">
        <v>50</v>
      </c>
      <c r="J290" s="3" t="s">
        <v>36</v>
      </c>
      <c r="K290" s="3" t="s">
        <v>37</v>
      </c>
      <c r="L290" s="5">
        <v>10</v>
      </c>
      <c r="M290" s="4">
        <v>87</v>
      </c>
      <c r="N290" s="5">
        <v>153.84999960000002</v>
      </c>
      <c r="O290" s="5">
        <v>1.7683908000000002</v>
      </c>
      <c r="P290" s="4">
        <v>664</v>
      </c>
      <c r="Q290" s="6">
        <v>13.102409638554199</v>
      </c>
      <c r="R290" s="7">
        <v>1.1429367469879499</v>
      </c>
      <c r="S290" s="6">
        <v>2.29885057471264</v>
      </c>
      <c r="T290" s="5">
        <f t="shared" si="24"/>
        <v>76.924999800000009</v>
      </c>
      <c r="U290" s="5">
        <v>290.7</v>
      </c>
      <c r="V290" s="5">
        <f t="shared" si="29"/>
        <v>153.84999960000002</v>
      </c>
      <c r="W290" s="5">
        <f t="shared" si="25"/>
        <v>136.85000039999997</v>
      </c>
      <c r="X290" s="8">
        <f t="shared" si="26"/>
        <v>0.88950276734352329</v>
      </c>
      <c r="Y290" s="4">
        <v>2</v>
      </c>
      <c r="Z290" s="9">
        <f t="shared" si="27"/>
        <v>145.35</v>
      </c>
      <c r="AA290" s="10">
        <f t="shared" si="28"/>
        <v>3.0120481927710758E-3</v>
      </c>
    </row>
    <row r="291" spans="1:27" x14ac:dyDescent="0.55000000000000004">
      <c r="A291" s="3" t="s">
        <v>27</v>
      </c>
      <c r="B291" s="3" t="s">
        <v>28</v>
      </c>
      <c r="C291" s="3" t="s">
        <v>614</v>
      </c>
      <c r="D291" s="3" t="s">
        <v>615</v>
      </c>
      <c r="E291" s="4" t="s">
        <v>31</v>
      </c>
      <c r="F291" s="3" t="s">
        <v>104</v>
      </c>
      <c r="G291" s="3" t="s">
        <v>616</v>
      </c>
      <c r="H291" s="3" t="s">
        <v>34</v>
      </c>
      <c r="I291" s="3" t="s">
        <v>35</v>
      </c>
      <c r="J291" s="3" t="s">
        <v>36</v>
      </c>
      <c r="K291" s="3" t="s">
        <v>42</v>
      </c>
      <c r="L291" s="5">
        <v>6.25</v>
      </c>
      <c r="M291" s="4">
        <v>99</v>
      </c>
      <c r="N291" s="5">
        <v>448.26249971250002</v>
      </c>
      <c r="O291" s="5">
        <v>4.5279040374999999</v>
      </c>
      <c r="P291" s="4">
        <v>3245</v>
      </c>
      <c r="Q291" s="6">
        <v>3.0508474576271198</v>
      </c>
      <c r="R291" s="7">
        <v>1.31291217257319</v>
      </c>
      <c r="S291" s="6">
        <v>1.0101010101010099</v>
      </c>
      <c r="T291" s="5">
        <f t="shared" si="24"/>
        <v>448.26249971250002</v>
      </c>
      <c r="U291" s="5">
        <v>834.7</v>
      </c>
      <c r="V291" s="5">
        <f t="shared" si="29"/>
        <v>448.26249971250002</v>
      </c>
      <c r="W291" s="5">
        <f t="shared" si="25"/>
        <v>386.43750028750003</v>
      </c>
      <c r="X291" s="8">
        <f t="shared" si="26"/>
        <v>0.86207858238275026</v>
      </c>
      <c r="Y291" s="4">
        <v>1</v>
      </c>
      <c r="Z291" s="9">
        <f t="shared" si="27"/>
        <v>834.7</v>
      </c>
      <c r="AA291" s="10">
        <f t="shared" si="28"/>
        <v>3.0816640986132518E-4</v>
      </c>
    </row>
    <row r="292" spans="1:27" x14ac:dyDescent="0.55000000000000004">
      <c r="A292" s="3" t="s">
        <v>62</v>
      </c>
      <c r="B292" s="3" t="s">
        <v>63</v>
      </c>
      <c r="C292" s="3" t="s">
        <v>617</v>
      </c>
      <c r="D292" s="3" t="s">
        <v>547</v>
      </c>
      <c r="E292" s="4" t="s">
        <v>66</v>
      </c>
      <c r="F292" s="3" t="s">
        <v>36</v>
      </c>
      <c r="G292" s="3" t="s">
        <v>36</v>
      </c>
      <c r="H292" s="3" t="s">
        <v>110</v>
      </c>
      <c r="I292" s="3" t="s">
        <v>35</v>
      </c>
      <c r="J292" s="3" t="s">
        <v>36</v>
      </c>
      <c r="K292" s="3" t="s">
        <v>61</v>
      </c>
      <c r="L292" s="5">
        <v>7.5</v>
      </c>
      <c r="M292" s="4">
        <v>11555</v>
      </c>
      <c r="N292" s="5">
        <v>20415.7499708125</v>
      </c>
      <c r="O292" s="5">
        <v>1.7668325375</v>
      </c>
      <c r="P292" s="4">
        <v>4004689</v>
      </c>
      <c r="Q292" s="6">
        <v>0.28853676277983104</v>
      </c>
      <c r="R292" s="7">
        <v>1.0480287982412599</v>
      </c>
      <c r="S292" s="6">
        <v>0.18173950670705299</v>
      </c>
      <c r="T292" s="5">
        <f t="shared" si="24"/>
        <v>972.17857003869051</v>
      </c>
      <c r="U292" s="5">
        <v>37906.6</v>
      </c>
      <c r="V292" s="5">
        <f t="shared" si="29"/>
        <v>20415.7499708125</v>
      </c>
      <c r="W292" s="5">
        <f t="shared" si="25"/>
        <v>17490.850029187499</v>
      </c>
      <c r="X292" s="8">
        <f t="shared" si="26"/>
        <v>0.85673316210246497</v>
      </c>
      <c r="Y292" s="4">
        <v>21</v>
      </c>
      <c r="Z292" s="9">
        <f t="shared" si="27"/>
        <v>1805.0761904761905</v>
      </c>
      <c r="AA292" s="10">
        <f t="shared" si="28"/>
        <v>5.2438528934456461E-6</v>
      </c>
    </row>
    <row r="293" spans="1:27" x14ac:dyDescent="0.55000000000000004">
      <c r="A293" s="3" t="s">
        <v>78</v>
      </c>
      <c r="B293" s="3" t="s">
        <v>79</v>
      </c>
      <c r="C293" s="3" t="s">
        <v>618</v>
      </c>
      <c r="D293" s="3" t="s">
        <v>395</v>
      </c>
      <c r="E293" s="4" t="s">
        <v>66</v>
      </c>
      <c r="F293" s="3" t="s">
        <v>36</v>
      </c>
      <c r="G293" s="3" t="s">
        <v>36</v>
      </c>
      <c r="H293" s="3" t="s">
        <v>85</v>
      </c>
      <c r="I293" s="3" t="s">
        <v>82</v>
      </c>
      <c r="J293" s="3" t="s">
        <v>36</v>
      </c>
      <c r="K293" s="3" t="s">
        <v>42</v>
      </c>
      <c r="L293" s="5">
        <v>4.45</v>
      </c>
      <c r="M293" s="4">
        <v>1676</v>
      </c>
      <c r="N293" s="5">
        <v>2549.4124972999998</v>
      </c>
      <c r="O293" s="5">
        <v>1.521129175</v>
      </c>
      <c r="P293" s="4">
        <v>96748</v>
      </c>
      <c r="Q293" s="6">
        <v>1.7323355521561199</v>
      </c>
      <c r="R293" s="7">
        <v>1.40590296440236</v>
      </c>
      <c r="S293" s="6">
        <v>0.536992840095465</v>
      </c>
      <c r="T293" s="5">
        <f t="shared" si="24"/>
        <v>283.26805525555551</v>
      </c>
      <c r="U293" s="5">
        <v>4730.25</v>
      </c>
      <c r="V293" s="5">
        <f t="shared" si="29"/>
        <v>2549.4124972999998</v>
      </c>
      <c r="W293" s="5">
        <f t="shared" si="25"/>
        <v>2180.8375027000002</v>
      </c>
      <c r="X293" s="8">
        <f t="shared" si="26"/>
        <v>0.85542747790310691</v>
      </c>
      <c r="Y293" s="4">
        <v>9</v>
      </c>
      <c r="Z293" s="9">
        <f t="shared" si="27"/>
        <v>525.58333333333337</v>
      </c>
      <c r="AA293" s="10">
        <f t="shared" si="28"/>
        <v>9.3025178815066037E-5</v>
      </c>
    </row>
    <row r="294" spans="1:27" x14ac:dyDescent="0.55000000000000004">
      <c r="A294" s="3" t="s">
        <v>71</v>
      </c>
      <c r="B294" s="3" t="s">
        <v>72</v>
      </c>
      <c r="C294" s="3" t="s">
        <v>619</v>
      </c>
      <c r="D294" s="3" t="s">
        <v>428</v>
      </c>
      <c r="E294" s="4" t="s">
        <v>47</v>
      </c>
      <c r="F294" s="3" t="s">
        <v>325</v>
      </c>
      <c r="G294" s="3" t="s">
        <v>165</v>
      </c>
      <c r="H294" s="3" t="s">
        <v>34</v>
      </c>
      <c r="I294" s="3" t="s">
        <v>175</v>
      </c>
      <c r="J294" s="3" t="s">
        <v>36</v>
      </c>
      <c r="K294" s="3" t="s">
        <v>37</v>
      </c>
      <c r="L294" s="5">
        <v>10</v>
      </c>
      <c r="M294" s="4">
        <v>181</v>
      </c>
      <c r="N294" s="5">
        <v>384.46249820000003</v>
      </c>
      <c r="O294" s="5">
        <v>2.1241022000000003</v>
      </c>
      <c r="P294" s="4">
        <v>1859</v>
      </c>
      <c r="Q294" s="6">
        <v>9.7364174287251206</v>
      </c>
      <c r="R294" s="7">
        <v>1.1589349112426</v>
      </c>
      <c r="S294" s="6">
        <v>1.10497237569061</v>
      </c>
      <c r="T294" s="5">
        <f t="shared" si="24"/>
        <v>192.23124910000001</v>
      </c>
      <c r="U294" s="5">
        <v>710.6</v>
      </c>
      <c r="V294" s="5">
        <f t="shared" si="29"/>
        <v>384.46249820000003</v>
      </c>
      <c r="W294" s="5">
        <f t="shared" si="25"/>
        <v>326.1375018</v>
      </c>
      <c r="X294" s="8">
        <f t="shared" si="26"/>
        <v>0.84829470579557287</v>
      </c>
      <c r="Y294" s="4">
        <v>2</v>
      </c>
      <c r="Z294" s="9">
        <f t="shared" si="27"/>
        <v>355.3</v>
      </c>
      <c r="AA294" s="10">
        <f t="shared" si="28"/>
        <v>1.0758472296933858E-3</v>
      </c>
    </row>
    <row r="295" spans="1:27" x14ac:dyDescent="0.55000000000000004">
      <c r="A295" s="3" t="s">
        <v>71</v>
      </c>
      <c r="B295" s="3" t="s">
        <v>72</v>
      </c>
      <c r="C295" s="3" t="s">
        <v>620</v>
      </c>
      <c r="D295" s="3" t="s">
        <v>421</v>
      </c>
      <c r="E295" s="4" t="s">
        <v>47</v>
      </c>
      <c r="F295" s="3" t="s">
        <v>144</v>
      </c>
      <c r="G295" s="3" t="s">
        <v>49</v>
      </c>
      <c r="H295" s="3" t="s">
        <v>34</v>
      </c>
      <c r="I295" s="3" t="s">
        <v>456</v>
      </c>
      <c r="J295" s="3" t="s">
        <v>36</v>
      </c>
      <c r="K295" s="3" t="s">
        <v>42</v>
      </c>
      <c r="L295" s="5">
        <v>10</v>
      </c>
      <c r="M295" s="4">
        <v>104</v>
      </c>
      <c r="N295" s="5">
        <v>238.77499879999999</v>
      </c>
      <c r="O295" s="5">
        <v>2.29591345</v>
      </c>
      <c r="P295" s="4">
        <v>3306</v>
      </c>
      <c r="Q295" s="6">
        <v>3.1457955232909902</v>
      </c>
      <c r="R295" s="7">
        <v>1.2434694494857801</v>
      </c>
      <c r="S295" s="6">
        <v>1.92307692307692</v>
      </c>
      <c r="T295" s="5">
        <f t="shared" si="24"/>
        <v>119.3874994</v>
      </c>
      <c r="U295" s="5">
        <v>426.7</v>
      </c>
      <c r="V295" s="5">
        <f t="shared" si="29"/>
        <v>238.77499879999999</v>
      </c>
      <c r="W295" s="5">
        <f t="shared" si="25"/>
        <v>187.9250012</v>
      </c>
      <c r="X295" s="8">
        <f t="shared" si="26"/>
        <v>0.78703801547249763</v>
      </c>
      <c r="Y295" s="4">
        <v>2</v>
      </c>
      <c r="Z295" s="9">
        <f t="shared" si="27"/>
        <v>213.35</v>
      </c>
      <c r="AA295" s="10">
        <f t="shared" si="28"/>
        <v>6.0496067755595869E-4</v>
      </c>
    </row>
    <row r="296" spans="1:27" x14ac:dyDescent="0.55000000000000004">
      <c r="A296" s="3" t="s">
        <v>71</v>
      </c>
      <c r="B296" s="3" t="s">
        <v>72</v>
      </c>
      <c r="C296" s="3" t="s">
        <v>621</v>
      </c>
      <c r="D296" s="3" t="s">
        <v>193</v>
      </c>
      <c r="E296" s="4" t="s">
        <v>47</v>
      </c>
      <c r="F296" s="3" t="s">
        <v>144</v>
      </c>
      <c r="G296" s="3" t="s">
        <v>309</v>
      </c>
      <c r="H296" s="3" t="s">
        <v>34</v>
      </c>
      <c r="I296" s="3" t="s">
        <v>77</v>
      </c>
      <c r="J296" s="3" t="s">
        <v>36</v>
      </c>
      <c r="K296" s="3" t="s">
        <v>37</v>
      </c>
      <c r="L296" s="5">
        <v>10</v>
      </c>
      <c r="M296" s="4">
        <v>731</v>
      </c>
      <c r="N296" s="5">
        <v>1906.6249933749998</v>
      </c>
      <c r="O296" s="5">
        <v>2.6082421249999999</v>
      </c>
      <c r="P296" s="4">
        <v>10474</v>
      </c>
      <c r="Q296" s="6">
        <v>6.9791865571892302</v>
      </c>
      <c r="R296" s="7">
        <v>1.2477200687416501</v>
      </c>
      <c r="S296" s="6">
        <v>0.410396716826265</v>
      </c>
      <c r="T296" s="5">
        <f t="shared" si="24"/>
        <v>635.54166445833323</v>
      </c>
      <c r="U296" s="5">
        <v>3397.45</v>
      </c>
      <c r="V296" s="5">
        <f t="shared" si="29"/>
        <v>1906.6249933749998</v>
      </c>
      <c r="W296" s="5">
        <f t="shared" si="25"/>
        <v>1490.825006625</v>
      </c>
      <c r="X296" s="8">
        <f t="shared" si="26"/>
        <v>0.78191831734358308</v>
      </c>
      <c r="Y296" s="4">
        <v>3</v>
      </c>
      <c r="Z296" s="9">
        <f t="shared" si="27"/>
        <v>1132.4833333333333</v>
      </c>
      <c r="AA296" s="10">
        <f t="shared" si="28"/>
        <v>2.864235249188464E-4</v>
      </c>
    </row>
    <row r="297" spans="1:27" x14ac:dyDescent="0.55000000000000004">
      <c r="A297" s="3" t="s">
        <v>71</v>
      </c>
      <c r="B297" s="3" t="s">
        <v>72</v>
      </c>
      <c r="C297" s="3" t="s">
        <v>622</v>
      </c>
      <c r="D297" s="3" t="s">
        <v>509</v>
      </c>
      <c r="E297" s="4" t="s">
        <v>47</v>
      </c>
      <c r="F297" s="3" t="s">
        <v>144</v>
      </c>
      <c r="G297" s="3" t="s">
        <v>49</v>
      </c>
      <c r="H297" s="3" t="s">
        <v>34</v>
      </c>
      <c r="I297" s="3" t="s">
        <v>456</v>
      </c>
      <c r="J297" s="3" t="s">
        <v>36</v>
      </c>
      <c r="K297" s="3" t="s">
        <v>42</v>
      </c>
      <c r="L297" s="5">
        <v>10</v>
      </c>
      <c r="M297" s="4">
        <v>171</v>
      </c>
      <c r="N297" s="5">
        <v>563.22499994999998</v>
      </c>
      <c r="O297" s="5">
        <v>3.2937134499999998</v>
      </c>
      <c r="P297" s="4">
        <v>2477</v>
      </c>
      <c r="Q297" s="6">
        <v>6.9035123132822003</v>
      </c>
      <c r="R297" s="7">
        <v>1.2932983447719</v>
      </c>
      <c r="S297" s="6">
        <v>1.16959064327485</v>
      </c>
      <c r="T297" s="5">
        <f t="shared" si="24"/>
        <v>281.61249997499999</v>
      </c>
      <c r="U297" s="5">
        <v>962.2</v>
      </c>
      <c r="V297" s="5">
        <f t="shared" si="29"/>
        <v>563.22499994999998</v>
      </c>
      <c r="W297" s="5">
        <f t="shared" si="25"/>
        <v>398.97500005000006</v>
      </c>
      <c r="X297" s="8">
        <f t="shared" si="26"/>
        <v>0.70837587125113211</v>
      </c>
      <c r="Y297" s="4">
        <v>2</v>
      </c>
      <c r="Z297" s="9">
        <f t="shared" si="27"/>
        <v>481.1</v>
      </c>
      <c r="AA297" s="10">
        <f t="shared" si="28"/>
        <v>8.0742834073475769E-4</v>
      </c>
    </row>
    <row r="298" spans="1:27" x14ac:dyDescent="0.55000000000000004">
      <c r="A298" s="3" t="s">
        <v>71</v>
      </c>
      <c r="B298" s="3" t="s">
        <v>72</v>
      </c>
      <c r="C298" s="3" t="s">
        <v>623</v>
      </c>
      <c r="D298" s="3" t="s">
        <v>169</v>
      </c>
      <c r="E298" s="4" t="s">
        <v>47</v>
      </c>
      <c r="F298" s="3" t="s">
        <v>173</v>
      </c>
      <c r="G298" s="3" t="s">
        <v>206</v>
      </c>
      <c r="H298" s="3" t="s">
        <v>34</v>
      </c>
      <c r="I298" s="3" t="s">
        <v>175</v>
      </c>
      <c r="J298" s="3" t="s">
        <v>36</v>
      </c>
      <c r="K298" s="3" t="s">
        <v>42</v>
      </c>
      <c r="L298" s="5">
        <v>6.25</v>
      </c>
      <c r="M298" s="4">
        <v>134</v>
      </c>
      <c r="N298" s="5">
        <v>631.82499962499992</v>
      </c>
      <c r="O298" s="5">
        <v>4.7151119374999997</v>
      </c>
      <c r="P298" s="4">
        <v>9351</v>
      </c>
      <c r="Q298" s="6">
        <v>1.43300181798738</v>
      </c>
      <c r="R298" s="7">
        <v>2.1615014436958599</v>
      </c>
      <c r="S298" s="6">
        <v>1.4925373134328399</v>
      </c>
      <c r="T298" s="5">
        <f t="shared" si="24"/>
        <v>315.91249981249996</v>
      </c>
      <c r="U298" s="5">
        <v>1076.95</v>
      </c>
      <c r="V298" s="5">
        <f t="shared" si="29"/>
        <v>631.82499962499992</v>
      </c>
      <c r="W298" s="5">
        <f t="shared" si="25"/>
        <v>445.12500037500013</v>
      </c>
      <c r="X298" s="8">
        <f t="shared" si="26"/>
        <v>0.70450678690965096</v>
      </c>
      <c r="Y298" s="4">
        <v>2</v>
      </c>
      <c r="Z298" s="9">
        <f t="shared" si="27"/>
        <v>538.47500000000002</v>
      </c>
      <c r="AA298" s="10">
        <f t="shared" si="28"/>
        <v>2.1388086835632595E-4</v>
      </c>
    </row>
    <row r="299" spans="1:27" x14ac:dyDescent="0.55000000000000004">
      <c r="A299" s="3" t="s">
        <v>52</v>
      </c>
      <c r="B299" s="3" t="s">
        <v>53</v>
      </c>
      <c r="C299" s="3" t="s">
        <v>624</v>
      </c>
      <c r="D299" s="3" t="s">
        <v>600</v>
      </c>
      <c r="E299" s="4" t="s">
        <v>47</v>
      </c>
      <c r="F299" s="3" t="s">
        <v>57</v>
      </c>
      <c r="G299" s="3" t="s">
        <v>49</v>
      </c>
      <c r="H299" s="3" t="s">
        <v>181</v>
      </c>
      <c r="I299" s="3" t="s">
        <v>60</v>
      </c>
      <c r="J299" s="3" t="s">
        <v>36</v>
      </c>
      <c r="K299" s="3" t="s">
        <v>61</v>
      </c>
      <c r="L299" s="5">
        <v>8.75</v>
      </c>
      <c r="M299" s="4">
        <v>1792</v>
      </c>
      <c r="N299" s="5">
        <v>8485.5374911999988</v>
      </c>
      <c r="O299" s="5">
        <v>4.7352329749999997</v>
      </c>
      <c r="P299" s="4">
        <v>205674</v>
      </c>
      <c r="Q299" s="6">
        <v>0.87128173711796308</v>
      </c>
      <c r="R299" s="7">
        <v>1.77713614749555</v>
      </c>
      <c r="S299" s="6">
        <v>0.78125</v>
      </c>
      <c r="T299" s="5">
        <f t="shared" si="24"/>
        <v>606.10982079999997</v>
      </c>
      <c r="U299" s="5">
        <v>14024.15</v>
      </c>
      <c r="V299" s="5">
        <f t="shared" si="29"/>
        <v>8485.5374911999988</v>
      </c>
      <c r="W299" s="5">
        <f t="shared" si="25"/>
        <v>5538.6125088000008</v>
      </c>
      <c r="X299" s="8">
        <f t="shared" si="26"/>
        <v>0.65271204264242155</v>
      </c>
      <c r="Y299" s="4">
        <v>14</v>
      </c>
      <c r="Z299" s="9">
        <f t="shared" si="27"/>
        <v>1001.725</v>
      </c>
      <c r="AA299" s="10">
        <f t="shared" si="28"/>
        <v>6.8068885712340872E-5</v>
      </c>
    </row>
    <row r="300" spans="1:27" x14ac:dyDescent="0.55000000000000004">
      <c r="A300" s="3" t="s">
        <v>71</v>
      </c>
      <c r="B300" s="3" t="s">
        <v>72</v>
      </c>
      <c r="C300" s="3" t="s">
        <v>625</v>
      </c>
      <c r="D300" s="3" t="s">
        <v>121</v>
      </c>
      <c r="E300" s="4" t="s">
        <v>47</v>
      </c>
      <c r="F300" s="3" t="s">
        <v>104</v>
      </c>
      <c r="G300" s="3" t="s">
        <v>105</v>
      </c>
      <c r="H300" s="3" t="s">
        <v>34</v>
      </c>
      <c r="I300" s="3" t="s">
        <v>77</v>
      </c>
      <c r="J300" s="3" t="s">
        <v>36</v>
      </c>
      <c r="K300" s="3" t="s">
        <v>37</v>
      </c>
      <c r="L300" s="5">
        <v>6.25</v>
      </c>
      <c r="M300" s="4">
        <v>146</v>
      </c>
      <c r="N300" s="5">
        <v>464.18749987500001</v>
      </c>
      <c r="O300" s="5">
        <v>3.1793664375000001</v>
      </c>
      <c r="P300" s="4">
        <v>5723</v>
      </c>
      <c r="Q300" s="6">
        <v>2.5511095579241698</v>
      </c>
      <c r="R300" s="7">
        <v>1.5157033024637401</v>
      </c>
      <c r="S300" s="6">
        <v>1.3698630136986301</v>
      </c>
      <c r="T300" s="5">
        <f t="shared" si="24"/>
        <v>232.09374993750001</v>
      </c>
      <c r="U300" s="5">
        <v>764.15</v>
      </c>
      <c r="V300" s="5">
        <f t="shared" si="29"/>
        <v>464.18749987500001</v>
      </c>
      <c r="W300" s="5">
        <f t="shared" si="25"/>
        <v>299.96250012499996</v>
      </c>
      <c r="X300" s="8">
        <f t="shared" si="26"/>
        <v>0.64620977558804615</v>
      </c>
      <c r="Y300" s="4">
        <v>2</v>
      </c>
      <c r="Z300" s="9">
        <f t="shared" si="27"/>
        <v>382.07499999999999</v>
      </c>
      <c r="AA300" s="10">
        <f t="shared" si="28"/>
        <v>3.4946706272933828E-4</v>
      </c>
    </row>
    <row r="301" spans="1:27" x14ac:dyDescent="0.55000000000000004">
      <c r="A301" s="3" t="s">
        <v>71</v>
      </c>
      <c r="B301" s="3" t="s">
        <v>72</v>
      </c>
      <c r="C301" s="3" t="s">
        <v>626</v>
      </c>
      <c r="D301" s="3" t="s">
        <v>395</v>
      </c>
      <c r="E301" s="4" t="s">
        <v>47</v>
      </c>
      <c r="F301" s="3" t="s">
        <v>96</v>
      </c>
      <c r="G301" s="3" t="s">
        <v>88</v>
      </c>
      <c r="H301" s="3" t="s">
        <v>34</v>
      </c>
      <c r="I301" s="3" t="s">
        <v>175</v>
      </c>
      <c r="J301" s="3" t="s">
        <v>36</v>
      </c>
      <c r="K301" s="3" t="s">
        <v>42</v>
      </c>
      <c r="L301" s="5">
        <v>12.5</v>
      </c>
      <c r="M301" s="4">
        <v>12456</v>
      </c>
      <c r="N301" s="5">
        <v>33735.949977600008</v>
      </c>
      <c r="O301" s="5">
        <v>2.7084096000000004</v>
      </c>
      <c r="P301" s="4">
        <v>119031</v>
      </c>
      <c r="Q301" s="6">
        <v>10.4645008443179</v>
      </c>
      <c r="R301" s="7">
        <v>1.6342129361258799</v>
      </c>
      <c r="S301" s="6">
        <v>0.49775208734746301</v>
      </c>
      <c r="T301" s="5">
        <f t="shared" si="24"/>
        <v>544.12822544516143</v>
      </c>
      <c r="U301" s="5">
        <v>55109.75</v>
      </c>
      <c r="V301" s="5">
        <f t="shared" si="29"/>
        <v>33735.949977600008</v>
      </c>
      <c r="W301" s="5">
        <f t="shared" si="25"/>
        <v>21373.800022399992</v>
      </c>
      <c r="X301" s="8">
        <f t="shared" si="26"/>
        <v>0.63356152817963518</v>
      </c>
      <c r="Y301" s="4">
        <v>62</v>
      </c>
      <c r="Z301" s="9">
        <f t="shared" si="27"/>
        <v>888.86693548387098</v>
      </c>
      <c r="AA301" s="10">
        <f t="shared" si="28"/>
        <v>5.2087271383085242E-4</v>
      </c>
    </row>
    <row r="302" spans="1:27" x14ac:dyDescent="0.55000000000000004">
      <c r="A302" s="3" t="s">
        <v>71</v>
      </c>
      <c r="B302" s="3" t="s">
        <v>72</v>
      </c>
      <c r="C302" s="3" t="s">
        <v>627</v>
      </c>
      <c r="D302" s="3" t="s">
        <v>216</v>
      </c>
      <c r="E302" s="4" t="s">
        <v>47</v>
      </c>
      <c r="F302" s="3" t="s">
        <v>144</v>
      </c>
      <c r="G302" s="3" t="s">
        <v>49</v>
      </c>
      <c r="H302" s="3" t="s">
        <v>34</v>
      </c>
      <c r="I302" s="3" t="s">
        <v>456</v>
      </c>
      <c r="J302" s="3" t="s">
        <v>36</v>
      </c>
      <c r="K302" s="3" t="s">
        <v>61</v>
      </c>
      <c r="L302" s="5">
        <v>10</v>
      </c>
      <c r="M302" s="4">
        <v>799</v>
      </c>
      <c r="N302" s="5">
        <v>2897.7499991</v>
      </c>
      <c r="O302" s="5">
        <v>3.6267209</v>
      </c>
      <c r="P302" s="4">
        <v>6297</v>
      </c>
      <c r="Q302" s="6">
        <v>12.6885818643799</v>
      </c>
      <c r="R302" s="7">
        <v>1.2598110211211699</v>
      </c>
      <c r="S302" s="6">
        <v>0.62578222778473103</v>
      </c>
      <c r="T302" s="5">
        <f t="shared" si="24"/>
        <v>579.54999982000004</v>
      </c>
      <c r="U302" s="5">
        <v>4682.6499999999996</v>
      </c>
      <c r="V302" s="5">
        <f t="shared" si="29"/>
        <v>2897.7499991</v>
      </c>
      <c r="W302" s="5">
        <f t="shared" si="25"/>
        <v>1784.9000008999997</v>
      </c>
      <c r="X302" s="8">
        <f t="shared" si="26"/>
        <v>0.61596065963397961</v>
      </c>
      <c r="Y302" s="4">
        <v>5</v>
      </c>
      <c r="Z302" s="9">
        <f t="shared" si="27"/>
        <v>936.53</v>
      </c>
      <c r="AA302" s="10">
        <f t="shared" si="28"/>
        <v>7.940289026520589E-4</v>
      </c>
    </row>
    <row r="303" spans="1:27" x14ac:dyDescent="0.55000000000000004">
      <c r="A303" s="3" t="s">
        <v>52</v>
      </c>
      <c r="B303" s="3" t="s">
        <v>53</v>
      </c>
      <c r="C303" s="3" t="s">
        <v>628</v>
      </c>
      <c r="D303" s="3" t="s">
        <v>629</v>
      </c>
      <c r="E303" s="4" t="s">
        <v>47</v>
      </c>
      <c r="F303" s="3" t="s">
        <v>48</v>
      </c>
      <c r="G303" s="3" t="s">
        <v>309</v>
      </c>
      <c r="H303" s="3" t="s">
        <v>34</v>
      </c>
      <c r="I303" s="3" t="s">
        <v>35</v>
      </c>
      <c r="J303" s="3" t="s">
        <v>36</v>
      </c>
      <c r="K303" s="3" t="s">
        <v>61</v>
      </c>
      <c r="L303" s="5">
        <v>5</v>
      </c>
      <c r="M303" s="4">
        <v>1190</v>
      </c>
      <c r="N303" s="5">
        <v>4232.2874938750001</v>
      </c>
      <c r="O303" s="5">
        <v>3.5565441125000001</v>
      </c>
      <c r="P303" s="4">
        <v>20492</v>
      </c>
      <c r="Q303" s="6">
        <v>5.8071442514151901</v>
      </c>
      <c r="R303" s="7">
        <v>1.6496876829982401</v>
      </c>
      <c r="S303" s="6">
        <v>0.504201680672269</v>
      </c>
      <c r="T303" s="5">
        <f t="shared" si="24"/>
        <v>705.38124897916668</v>
      </c>
      <c r="U303" s="5">
        <v>6743.9</v>
      </c>
      <c r="V303" s="5">
        <f t="shared" si="29"/>
        <v>4232.2874938750001</v>
      </c>
      <c r="W303" s="5">
        <f t="shared" si="25"/>
        <v>2511.6125061249995</v>
      </c>
      <c r="X303" s="8">
        <f t="shared" si="26"/>
        <v>0.5934409015833223</v>
      </c>
      <c r="Y303" s="4">
        <v>6</v>
      </c>
      <c r="Z303" s="9">
        <f t="shared" si="27"/>
        <v>1123.9833333333333</v>
      </c>
      <c r="AA303" s="10">
        <f t="shared" si="28"/>
        <v>2.9279718914698445E-4</v>
      </c>
    </row>
    <row r="304" spans="1:27" x14ac:dyDescent="0.55000000000000004">
      <c r="A304" s="3" t="s">
        <v>52</v>
      </c>
      <c r="B304" s="3" t="s">
        <v>53</v>
      </c>
      <c r="C304" s="3" t="s">
        <v>630</v>
      </c>
      <c r="D304" s="3" t="s">
        <v>239</v>
      </c>
      <c r="E304" s="4" t="s">
        <v>47</v>
      </c>
      <c r="F304" s="3" t="s">
        <v>48</v>
      </c>
      <c r="G304" s="3" t="s">
        <v>309</v>
      </c>
      <c r="H304" s="3" t="s">
        <v>34</v>
      </c>
      <c r="I304" s="3" t="s">
        <v>35</v>
      </c>
      <c r="J304" s="3" t="s">
        <v>36</v>
      </c>
      <c r="K304" s="3" t="s">
        <v>61</v>
      </c>
      <c r="L304" s="5">
        <v>5</v>
      </c>
      <c r="M304" s="4">
        <v>135</v>
      </c>
      <c r="N304" s="5">
        <v>338.03749912499995</v>
      </c>
      <c r="O304" s="5">
        <v>2.5039814749999998</v>
      </c>
      <c r="P304" s="4">
        <v>948</v>
      </c>
      <c r="Q304" s="6">
        <v>14.2405063291139</v>
      </c>
      <c r="R304" s="7">
        <v>1.7939873417721499</v>
      </c>
      <c r="S304" s="6">
        <v>0.74074074074074092</v>
      </c>
      <c r="T304" s="5">
        <f t="shared" si="24"/>
        <v>338.03749912499995</v>
      </c>
      <c r="U304" s="5">
        <v>528.70000000000005</v>
      </c>
      <c r="V304" s="5">
        <f t="shared" si="29"/>
        <v>338.03749912499995</v>
      </c>
      <c r="W304" s="5">
        <f t="shared" si="25"/>
        <v>190.66250087500009</v>
      </c>
      <c r="X304" s="8">
        <f t="shared" si="26"/>
        <v>0.56402766370158441</v>
      </c>
      <c r="Y304" s="4">
        <v>1</v>
      </c>
      <c r="Z304" s="9">
        <f t="shared" si="27"/>
        <v>528.70000000000005</v>
      </c>
      <c r="AA304" s="10">
        <f t="shared" si="28"/>
        <v>1.0548523206751039E-3</v>
      </c>
    </row>
    <row r="305" spans="1:27" x14ac:dyDescent="0.55000000000000004">
      <c r="A305" s="3" t="s">
        <v>52</v>
      </c>
      <c r="B305" s="3" t="s">
        <v>53</v>
      </c>
      <c r="C305" s="3" t="s">
        <v>631</v>
      </c>
      <c r="D305" s="3" t="s">
        <v>249</v>
      </c>
      <c r="E305" s="4" t="s">
        <v>47</v>
      </c>
      <c r="F305" s="3" t="s">
        <v>48</v>
      </c>
      <c r="G305" s="3" t="s">
        <v>309</v>
      </c>
      <c r="H305" s="3" t="s">
        <v>34</v>
      </c>
      <c r="I305" s="3" t="s">
        <v>35</v>
      </c>
      <c r="J305" s="3" t="s">
        <v>36</v>
      </c>
      <c r="K305" s="3" t="s">
        <v>61</v>
      </c>
      <c r="L305" s="5">
        <v>5</v>
      </c>
      <c r="M305" s="4">
        <v>324</v>
      </c>
      <c r="N305" s="5">
        <v>1059.3999962999999</v>
      </c>
      <c r="O305" s="5">
        <v>3.2697530749999997</v>
      </c>
      <c r="P305" s="4">
        <v>6338</v>
      </c>
      <c r="Q305" s="6">
        <v>5.1120227201009802</v>
      </c>
      <c r="R305" s="7">
        <v>1.5687440833070401</v>
      </c>
      <c r="S305" s="6">
        <v>0.92592592592592604</v>
      </c>
      <c r="T305" s="5">
        <f t="shared" si="24"/>
        <v>353.13333209999996</v>
      </c>
      <c r="U305" s="5">
        <v>1611.6</v>
      </c>
      <c r="V305" s="5">
        <f t="shared" si="29"/>
        <v>1059.3999962999999</v>
      </c>
      <c r="W305" s="5">
        <f t="shared" si="25"/>
        <v>552.20000370000002</v>
      </c>
      <c r="X305" s="8">
        <f t="shared" si="26"/>
        <v>0.52123844216403847</v>
      </c>
      <c r="Y305" s="4">
        <v>3</v>
      </c>
      <c r="Z305" s="9">
        <f t="shared" si="27"/>
        <v>537.19999999999993</v>
      </c>
      <c r="AA305" s="10">
        <f t="shared" si="28"/>
        <v>4.7333543704638717E-4</v>
      </c>
    </row>
    <row r="306" spans="1:27" x14ac:dyDescent="0.55000000000000004">
      <c r="A306" s="3" t="s">
        <v>52</v>
      </c>
      <c r="B306" s="3" t="s">
        <v>53</v>
      </c>
      <c r="C306" s="3" t="s">
        <v>632</v>
      </c>
      <c r="D306" s="3" t="s">
        <v>589</v>
      </c>
      <c r="E306" s="4" t="s">
        <v>47</v>
      </c>
      <c r="F306" s="3" t="s">
        <v>57</v>
      </c>
      <c r="G306" s="3" t="s">
        <v>309</v>
      </c>
      <c r="H306" s="3" t="s">
        <v>85</v>
      </c>
      <c r="I306" s="3" t="s">
        <v>60</v>
      </c>
      <c r="J306" s="3" t="s">
        <v>36</v>
      </c>
      <c r="K306" s="3" t="s">
        <v>61</v>
      </c>
      <c r="L306" s="5">
        <v>8.75</v>
      </c>
      <c r="M306" s="4">
        <v>391</v>
      </c>
      <c r="N306" s="5">
        <v>1213.33749545</v>
      </c>
      <c r="O306" s="5">
        <v>3.10316495</v>
      </c>
      <c r="P306" s="4">
        <v>12248</v>
      </c>
      <c r="Q306" s="6">
        <v>3.1923579359895502</v>
      </c>
      <c r="R306" s="7">
        <v>2.0551845199216201</v>
      </c>
      <c r="S306" s="6">
        <v>0.25575447570332499</v>
      </c>
      <c r="T306" s="5">
        <f t="shared" si="24"/>
        <v>1213.33749545</v>
      </c>
      <c r="U306" s="5">
        <v>1799.45</v>
      </c>
      <c r="V306" s="5">
        <f t="shared" si="29"/>
        <v>1213.33749545</v>
      </c>
      <c r="W306" s="5">
        <f t="shared" si="25"/>
        <v>586.11250455000004</v>
      </c>
      <c r="X306" s="8">
        <f t="shared" si="26"/>
        <v>0.48305809945535716</v>
      </c>
      <c r="Y306" s="4">
        <v>1</v>
      </c>
      <c r="Z306" s="9">
        <f t="shared" si="27"/>
        <v>1799.45</v>
      </c>
      <c r="AA306" s="10">
        <f t="shared" si="28"/>
        <v>8.164598301763563E-5</v>
      </c>
    </row>
    <row r="307" spans="1:27" x14ac:dyDescent="0.55000000000000004">
      <c r="A307" s="3" t="s">
        <v>78</v>
      </c>
      <c r="B307" s="3" t="s">
        <v>79</v>
      </c>
      <c r="C307" s="3" t="s">
        <v>633</v>
      </c>
      <c r="D307" s="3" t="s">
        <v>270</v>
      </c>
      <c r="E307" s="4" t="s">
        <v>31</v>
      </c>
      <c r="F307" s="3" t="s">
        <v>36</v>
      </c>
      <c r="G307" s="3" t="s">
        <v>36</v>
      </c>
      <c r="H307" s="3" t="s">
        <v>345</v>
      </c>
      <c r="I307" s="3" t="s">
        <v>82</v>
      </c>
      <c r="J307" s="3" t="s">
        <v>36</v>
      </c>
      <c r="K307" s="3" t="s">
        <v>61</v>
      </c>
      <c r="L307" s="5">
        <v>7.5</v>
      </c>
      <c r="M307" s="4">
        <v>2130</v>
      </c>
      <c r="N307" s="5">
        <v>2665.1999879999998</v>
      </c>
      <c r="O307" s="5">
        <v>1.2512676</v>
      </c>
      <c r="P307" s="4">
        <v>348506</v>
      </c>
      <c r="Q307" s="6">
        <v>0.611180295317728</v>
      </c>
      <c r="R307" s="7">
        <v>1.19683334002858</v>
      </c>
      <c r="S307" s="6">
        <v>0.140845070422535</v>
      </c>
      <c r="T307" s="5">
        <f t="shared" si="24"/>
        <v>888.39999599999999</v>
      </c>
      <c r="U307" s="5">
        <v>3909.15</v>
      </c>
      <c r="V307" s="5">
        <f t="shared" si="29"/>
        <v>2665.1999879999998</v>
      </c>
      <c r="W307" s="5">
        <f t="shared" si="25"/>
        <v>1243.9500120000002</v>
      </c>
      <c r="X307" s="8">
        <f t="shared" si="26"/>
        <v>0.4667379624796848</v>
      </c>
      <c r="Y307" s="4">
        <v>3</v>
      </c>
      <c r="Z307" s="9">
        <f t="shared" si="27"/>
        <v>1303.05</v>
      </c>
      <c r="AA307" s="10">
        <f t="shared" si="28"/>
        <v>8.6081731734891132E-6</v>
      </c>
    </row>
    <row r="308" spans="1:27" x14ac:dyDescent="0.55000000000000004">
      <c r="A308" s="3" t="s">
        <v>78</v>
      </c>
      <c r="B308" s="3" t="s">
        <v>79</v>
      </c>
      <c r="C308" s="3" t="s">
        <v>634</v>
      </c>
      <c r="D308" s="3" t="s">
        <v>635</v>
      </c>
      <c r="E308" s="4" t="s">
        <v>31</v>
      </c>
      <c r="F308" s="3" t="s">
        <v>36</v>
      </c>
      <c r="G308" s="3" t="s">
        <v>36</v>
      </c>
      <c r="H308" s="3" t="s">
        <v>426</v>
      </c>
      <c r="I308" s="3" t="s">
        <v>82</v>
      </c>
      <c r="J308" s="3" t="s">
        <v>36</v>
      </c>
      <c r="K308" s="3" t="s">
        <v>42</v>
      </c>
      <c r="L308" s="5">
        <v>1.2625</v>
      </c>
      <c r="M308" s="4">
        <v>2915</v>
      </c>
      <c r="N308" s="5">
        <v>3349.7624847500001</v>
      </c>
      <c r="O308" s="5">
        <v>1.14914665</v>
      </c>
      <c r="P308" s="4">
        <v>117937</v>
      </c>
      <c r="Q308" s="6">
        <v>2.4716585973867402</v>
      </c>
      <c r="R308" s="7">
        <v>1.78074989189143</v>
      </c>
      <c r="S308" s="6">
        <v>0.205831903945111</v>
      </c>
      <c r="T308" s="5">
        <f t="shared" si="24"/>
        <v>558.29374745833331</v>
      </c>
      <c r="U308" s="5">
        <v>4911.3</v>
      </c>
      <c r="V308" s="5">
        <f t="shared" si="29"/>
        <v>3349.7624847500001</v>
      </c>
      <c r="W308" s="5">
        <f t="shared" si="25"/>
        <v>1561.5375152500001</v>
      </c>
      <c r="X308" s="8">
        <f t="shared" si="26"/>
        <v>0.46616365260492221</v>
      </c>
      <c r="Y308" s="4">
        <v>6</v>
      </c>
      <c r="Z308" s="9">
        <f t="shared" si="27"/>
        <v>818.55000000000007</v>
      </c>
      <c r="AA308" s="10">
        <f t="shared" si="28"/>
        <v>5.0874619500241525E-5</v>
      </c>
    </row>
    <row r="309" spans="1:27" x14ac:dyDescent="0.55000000000000004">
      <c r="A309" s="3" t="s">
        <v>52</v>
      </c>
      <c r="B309" s="3" t="s">
        <v>53</v>
      </c>
      <c r="C309" s="3" t="s">
        <v>636</v>
      </c>
      <c r="D309" s="3" t="s">
        <v>121</v>
      </c>
      <c r="E309" s="4" t="s">
        <v>47</v>
      </c>
      <c r="F309" s="3" t="s">
        <v>57</v>
      </c>
      <c r="G309" s="3" t="s">
        <v>49</v>
      </c>
      <c r="H309" s="3" t="s">
        <v>181</v>
      </c>
      <c r="I309" s="3" t="s">
        <v>60</v>
      </c>
      <c r="J309" s="3" t="s">
        <v>36</v>
      </c>
      <c r="K309" s="3" t="s">
        <v>61</v>
      </c>
      <c r="L309" s="5">
        <v>5</v>
      </c>
      <c r="M309" s="4">
        <v>751</v>
      </c>
      <c r="N309" s="5">
        <v>2398.6999986125002</v>
      </c>
      <c r="O309" s="5">
        <v>3.1940079875</v>
      </c>
      <c r="P309" s="4">
        <v>85535</v>
      </c>
      <c r="Q309" s="6">
        <v>0.87800315660256001</v>
      </c>
      <c r="R309" s="7">
        <v>1.82715379669141</v>
      </c>
      <c r="S309" s="6">
        <v>0.53262316910785601</v>
      </c>
      <c r="T309" s="5">
        <f t="shared" si="24"/>
        <v>599.67499965312504</v>
      </c>
      <c r="U309" s="5">
        <v>3512.2</v>
      </c>
      <c r="V309" s="5">
        <f t="shared" si="29"/>
        <v>2398.6999986125002</v>
      </c>
      <c r="W309" s="5">
        <f t="shared" si="25"/>
        <v>1113.5000013874997</v>
      </c>
      <c r="X309" s="8">
        <f t="shared" si="26"/>
        <v>0.46420978114461608</v>
      </c>
      <c r="Y309" s="4">
        <v>4</v>
      </c>
      <c r="Z309" s="9">
        <f t="shared" si="27"/>
        <v>878.05</v>
      </c>
      <c r="AA309" s="10">
        <f t="shared" si="28"/>
        <v>4.6764482375635673E-5</v>
      </c>
    </row>
    <row r="310" spans="1:27" x14ac:dyDescent="0.55000000000000004">
      <c r="A310" s="3" t="s">
        <v>27</v>
      </c>
      <c r="B310" s="3" t="s">
        <v>28</v>
      </c>
      <c r="C310" s="3" t="s">
        <v>637</v>
      </c>
      <c r="D310" s="3" t="s">
        <v>629</v>
      </c>
      <c r="E310" s="4" t="s">
        <v>66</v>
      </c>
      <c r="F310" s="3" t="s">
        <v>144</v>
      </c>
      <c r="G310" s="3" t="s">
        <v>309</v>
      </c>
      <c r="H310" s="3" t="s">
        <v>34</v>
      </c>
      <c r="I310" s="3" t="s">
        <v>35</v>
      </c>
      <c r="J310" s="3" t="s">
        <v>36</v>
      </c>
      <c r="K310" s="3" t="s">
        <v>37</v>
      </c>
      <c r="L310" s="5">
        <v>6.25</v>
      </c>
      <c r="M310" s="4">
        <v>670</v>
      </c>
      <c r="N310" s="5">
        <v>1933.7249973749999</v>
      </c>
      <c r="O310" s="5">
        <v>2.8861567125000001</v>
      </c>
      <c r="P310" s="4">
        <v>28685</v>
      </c>
      <c r="Q310" s="6">
        <v>2.33571553076521</v>
      </c>
      <c r="R310" s="7">
        <v>1.1240481087676499</v>
      </c>
      <c r="S310" s="6">
        <v>0.29850746268656703</v>
      </c>
      <c r="T310" s="5">
        <f t="shared" si="24"/>
        <v>966.86249868749996</v>
      </c>
      <c r="U310" s="5">
        <v>2718.3</v>
      </c>
      <c r="V310" s="5">
        <f t="shared" si="29"/>
        <v>1933.7249973749999</v>
      </c>
      <c r="W310" s="5">
        <f t="shared" si="25"/>
        <v>784.57500262500025</v>
      </c>
      <c r="X310" s="8">
        <f t="shared" si="26"/>
        <v>0.40573246128071366</v>
      </c>
      <c r="Y310" s="4">
        <v>2</v>
      </c>
      <c r="Z310" s="9">
        <f t="shared" si="27"/>
        <v>1359.15</v>
      </c>
      <c r="AA310" s="10">
        <f t="shared" si="28"/>
        <v>6.9722851664633098E-5</v>
      </c>
    </row>
    <row r="311" spans="1:27" x14ac:dyDescent="0.55000000000000004">
      <c r="A311" s="3" t="s">
        <v>52</v>
      </c>
      <c r="B311" s="3" t="s">
        <v>53</v>
      </c>
      <c r="C311" s="3" t="s">
        <v>638</v>
      </c>
      <c r="D311" s="3" t="s">
        <v>509</v>
      </c>
      <c r="E311" s="4" t="s">
        <v>47</v>
      </c>
      <c r="F311" s="3" t="s">
        <v>48</v>
      </c>
      <c r="G311" s="3" t="s">
        <v>49</v>
      </c>
      <c r="H311" s="3" t="s">
        <v>34</v>
      </c>
      <c r="I311" s="3" t="s">
        <v>35</v>
      </c>
      <c r="J311" s="3" t="s">
        <v>36</v>
      </c>
      <c r="K311" s="3" t="s">
        <v>42</v>
      </c>
      <c r="L311" s="5">
        <v>5</v>
      </c>
      <c r="M311" s="4">
        <v>145</v>
      </c>
      <c r="N311" s="5">
        <v>403.96249987499999</v>
      </c>
      <c r="O311" s="5">
        <v>2.785948275</v>
      </c>
      <c r="P311" s="4">
        <v>1200</v>
      </c>
      <c r="Q311" s="6">
        <v>12.0833333333333</v>
      </c>
      <c r="R311" s="7">
        <v>1.6225000000000001</v>
      </c>
      <c r="S311" s="6">
        <v>0.68965517241379293</v>
      </c>
      <c r="T311" s="5">
        <f t="shared" si="24"/>
        <v>403.96249987499999</v>
      </c>
      <c r="U311" s="5">
        <v>555.9</v>
      </c>
      <c r="V311" s="5">
        <f t="shared" si="29"/>
        <v>403.96249987499999</v>
      </c>
      <c r="W311" s="5">
        <f t="shared" si="25"/>
        <v>151.93750012499999</v>
      </c>
      <c r="X311" s="8">
        <f t="shared" si="26"/>
        <v>0.37611783314543978</v>
      </c>
      <c r="Y311" s="4">
        <v>1</v>
      </c>
      <c r="Z311" s="9">
        <f t="shared" si="27"/>
        <v>555.9</v>
      </c>
      <c r="AA311" s="10">
        <f t="shared" si="28"/>
        <v>8.3333333333333078E-4</v>
      </c>
    </row>
    <row r="312" spans="1:27" x14ac:dyDescent="0.55000000000000004">
      <c r="A312" s="3" t="s">
        <v>71</v>
      </c>
      <c r="B312" s="3" t="s">
        <v>72</v>
      </c>
      <c r="C312" s="3" t="s">
        <v>639</v>
      </c>
      <c r="D312" s="3" t="s">
        <v>640</v>
      </c>
      <c r="E312" s="4" t="s">
        <v>47</v>
      </c>
      <c r="F312" s="3" t="s">
        <v>173</v>
      </c>
      <c r="G312" s="3" t="s">
        <v>474</v>
      </c>
      <c r="H312" s="3" t="s">
        <v>34</v>
      </c>
      <c r="I312" s="3" t="s">
        <v>175</v>
      </c>
      <c r="J312" s="3" t="s">
        <v>36</v>
      </c>
      <c r="K312" s="3" t="s">
        <v>42</v>
      </c>
      <c r="L312" s="5">
        <v>6.25</v>
      </c>
      <c r="M312" s="4">
        <v>453</v>
      </c>
      <c r="N312" s="5">
        <v>912.98749668749986</v>
      </c>
      <c r="O312" s="5">
        <v>2.0154249374999997</v>
      </c>
      <c r="P312" s="4">
        <v>9977</v>
      </c>
      <c r="Q312" s="6">
        <v>4.5404430189435701</v>
      </c>
      <c r="R312" s="7">
        <v>1.59927834018242</v>
      </c>
      <c r="S312" s="6">
        <v>0.22075055187638001</v>
      </c>
      <c r="T312" s="5">
        <f t="shared" si="24"/>
        <v>912.98749668749986</v>
      </c>
      <c r="U312" s="5">
        <v>1246.95</v>
      </c>
      <c r="V312" s="5">
        <f t="shared" si="29"/>
        <v>912.98749668749986</v>
      </c>
      <c r="W312" s="5">
        <f t="shared" si="25"/>
        <v>333.96250331250019</v>
      </c>
      <c r="X312" s="8">
        <f t="shared" si="26"/>
        <v>0.36579088380090913</v>
      </c>
      <c r="Y312" s="4">
        <v>1</v>
      </c>
      <c r="Z312" s="9">
        <f t="shared" si="27"/>
        <v>1246.95</v>
      </c>
      <c r="AA312" s="10">
        <f t="shared" si="28"/>
        <v>1.0023053021950499E-4</v>
      </c>
    </row>
    <row r="313" spans="1:27" x14ac:dyDescent="0.55000000000000004">
      <c r="A313" s="3" t="s">
        <v>71</v>
      </c>
      <c r="B313" s="3" t="s">
        <v>72</v>
      </c>
      <c r="C313" s="3" t="s">
        <v>641</v>
      </c>
      <c r="D313" s="3" t="s">
        <v>423</v>
      </c>
      <c r="E313" s="4" t="s">
        <v>47</v>
      </c>
      <c r="F313" s="3" t="s">
        <v>104</v>
      </c>
      <c r="G313" s="3" t="s">
        <v>232</v>
      </c>
      <c r="H313" s="3" t="s">
        <v>34</v>
      </c>
      <c r="I313" s="3" t="s">
        <v>77</v>
      </c>
      <c r="J313" s="3" t="s">
        <v>36</v>
      </c>
      <c r="K313" s="3" t="s">
        <v>37</v>
      </c>
      <c r="L313" s="5">
        <v>6.25</v>
      </c>
      <c r="M313" s="4">
        <v>116</v>
      </c>
      <c r="N313" s="5">
        <v>310.02499879999999</v>
      </c>
      <c r="O313" s="5">
        <v>2.6726293000000001</v>
      </c>
      <c r="P313" s="4">
        <v>842</v>
      </c>
      <c r="Q313" s="6">
        <v>13.7767220902613</v>
      </c>
      <c r="R313" s="7">
        <v>2.2877672209026101</v>
      </c>
      <c r="S313" s="6">
        <v>0.86206896551724099</v>
      </c>
      <c r="T313" s="5">
        <f t="shared" si="24"/>
        <v>310.02499879999999</v>
      </c>
      <c r="U313" s="5">
        <v>417.35</v>
      </c>
      <c r="V313" s="5">
        <f t="shared" si="29"/>
        <v>310.02499879999999</v>
      </c>
      <c r="W313" s="5">
        <f t="shared" si="25"/>
        <v>107.32500120000003</v>
      </c>
      <c r="X313" s="8">
        <f t="shared" si="26"/>
        <v>0.34618176474612744</v>
      </c>
      <c r="Y313" s="4">
        <v>1</v>
      </c>
      <c r="Z313" s="9">
        <f t="shared" si="27"/>
        <v>417.35</v>
      </c>
      <c r="AA313" s="10">
        <f t="shared" si="28"/>
        <v>1.1876484560570083E-3</v>
      </c>
    </row>
    <row r="314" spans="1:27" x14ac:dyDescent="0.55000000000000004">
      <c r="A314" s="3" t="s">
        <v>52</v>
      </c>
      <c r="B314" s="3" t="s">
        <v>53</v>
      </c>
      <c r="C314" s="3" t="s">
        <v>642</v>
      </c>
      <c r="D314" s="3" t="s">
        <v>410</v>
      </c>
      <c r="E314" s="4" t="s">
        <v>47</v>
      </c>
      <c r="F314" s="3" t="s">
        <v>48</v>
      </c>
      <c r="G314" s="3" t="s">
        <v>309</v>
      </c>
      <c r="H314" s="3" t="s">
        <v>34</v>
      </c>
      <c r="I314" s="3" t="s">
        <v>35</v>
      </c>
      <c r="J314" s="3" t="s">
        <v>36</v>
      </c>
      <c r="K314" s="3" t="s">
        <v>61</v>
      </c>
      <c r="L314" s="5">
        <v>5</v>
      </c>
      <c r="M314" s="4">
        <v>240</v>
      </c>
      <c r="N314" s="5">
        <v>362.23749899999996</v>
      </c>
      <c r="O314" s="5">
        <v>1.5093229124999998</v>
      </c>
      <c r="P314" s="4">
        <v>2032</v>
      </c>
      <c r="Q314" s="6">
        <v>11.8110236220472</v>
      </c>
      <c r="R314" s="7">
        <v>1.2990649606299201</v>
      </c>
      <c r="S314" s="6">
        <v>0.41666666666666702</v>
      </c>
      <c r="T314" s="5">
        <f t="shared" si="24"/>
        <v>362.23749899999996</v>
      </c>
      <c r="U314" s="5">
        <v>486.2</v>
      </c>
      <c r="V314" s="5">
        <f t="shared" si="29"/>
        <v>362.23749899999996</v>
      </c>
      <c r="W314" s="5">
        <f t="shared" si="25"/>
        <v>123.96250100000003</v>
      </c>
      <c r="X314" s="8">
        <f t="shared" si="26"/>
        <v>0.34221333059722797</v>
      </c>
      <c r="Y314" s="4">
        <v>1</v>
      </c>
      <c r="Z314" s="9">
        <f t="shared" si="27"/>
        <v>486.2</v>
      </c>
      <c r="AA314" s="10">
        <f t="shared" si="28"/>
        <v>4.9212598425196709E-4</v>
      </c>
    </row>
    <row r="315" spans="1:27" x14ac:dyDescent="0.55000000000000004">
      <c r="A315" s="3" t="s">
        <v>52</v>
      </c>
      <c r="B315" s="3" t="s">
        <v>53</v>
      </c>
      <c r="C315" s="3" t="s">
        <v>643</v>
      </c>
      <c r="D315" s="3" t="s">
        <v>450</v>
      </c>
      <c r="E315" s="4" t="s">
        <v>47</v>
      </c>
      <c r="F315" s="3" t="s">
        <v>57</v>
      </c>
      <c r="G315" s="3" t="s">
        <v>49</v>
      </c>
      <c r="H315" s="3" t="s">
        <v>181</v>
      </c>
      <c r="I315" s="3" t="s">
        <v>60</v>
      </c>
      <c r="J315" s="3" t="s">
        <v>36</v>
      </c>
      <c r="K315" s="3" t="s">
        <v>61</v>
      </c>
      <c r="L315" s="5">
        <v>5</v>
      </c>
      <c r="M315" s="4">
        <v>262</v>
      </c>
      <c r="N315" s="5">
        <v>648.69999712499998</v>
      </c>
      <c r="O315" s="5">
        <v>2.4759541874999997</v>
      </c>
      <c r="P315" s="4">
        <v>14447</v>
      </c>
      <c r="Q315" s="6">
        <v>1.8135252993701101</v>
      </c>
      <c r="R315" s="7">
        <v>2.3125008652315402</v>
      </c>
      <c r="S315" s="6">
        <v>0.38167938931297701</v>
      </c>
      <c r="T315" s="5">
        <f t="shared" si="24"/>
        <v>648.69999712499998</v>
      </c>
      <c r="U315" s="5">
        <v>865.3</v>
      </c>
      <c r="V315" s="5">
        <f t="shared" si="29"/>
        <v>648.69999712499998</v>
      </c>
      <c r="W315" s="5">
        <f t="shared" si="25"/>
        <v>216.60000287499997</v>
      </c>
      <c r="X315" s="8">
        <f t="shared" si="26"/>
        <v>0.33389857227525571</v>
      </c>
      <c r="Y315" s="4">
        <v>1</v>
      </c>
      <c r="Z315" s="9">
        <f t="shared" si="27"/>
        <v>865.3</v>
      </c>
      <c r="AA315" s="10">
        <f t="shared" si="28"/>
        <v>6.9218522876721738E-5</v>
      </c>
    </row>
    <row r="316" spans="1:27" x14ac:dyDescent="0.55000000000000004">
      <c r="A316" s="3" t="s">
        <v>52</v>
      </c>
      <c r="B316" s="3" t="s">
        <v>53</v>
      </c>
      <c r="C316" s="3" t="s">
        <v>644</v>
      </c>
      <c r="D316" s="3" t="s">
        <v>450</v>
      </c>
      <c r="E316" s="4" t="s">
        <v>47</v>
      </c>
      <c r="F316" s="3" t="s">
        <v>48</v>
      </c>
      <c r="G316" s="3" t="s">
        <v>49</v>
      </c>
      <c r="H316" s="3" t="s">
        <v>34</v>
      </c>
      <c r="I316" s="3" t="s">
        <v>35</v>
      </c>
      <c r="J316" s="3" t="s">
        <v>36</v>
      </c>
      <c r="K316" s="3" t="s">
        <v>42</v>
      </c>
      <c r="L316" s="5">
        <v>5</v>
      </c>
      <c r="M316" s="4">
        <v>146</v>
      </c>
      <c r="N316" s="5">
        <v>464.89999994999999</v>
      </c>
      <c r="O316" s="5">
        <v>3.184246575</v>
      </c>
      <c r="P316" s="4">
        <v>1583</v>
      </c>
      <c r="Q316" s="6">
        <v>9.2229943145925493</v>
      </c>
      <c r="R316" s="7">
        <v>2.1147820593809201</v>
      </c>
      <c r="S316" s="6">
        <v>0.68493150684931503</v>
      </c>
      <c r="T316" s="5">
        <f t="shared" si="24"/>
        <v>464.89999994999999</v>
      </c>
      <c r="U316" s="5">
        <v>600.1</v>
      </c>
      <c r="V316" s="5">
        <f t="shared" si="29"/>
        <v>464.89999994999999</v>
      </c>
      <c r="W316" s="5">
        <f t="shared" si="25"/>
        <v>135.20000005000003</v>
      </c>
      <c r="X316" s="8">
        <f t="shared" si="26"/>
        <v>0.29081522922035019</v>
      </c>
      <c r="Y316" s="4">
        <v>1</v>
      </c>
      <c r="Z316" s="9">
        <f t="shared" si="27"/>
        <v>600.1</v>
      </c>
      <c r="AA316" s="10">
        <f t="shared" si="28"/>
        <v>6.31711939355654E-4</v>
      </c>
    </row>
    <row r="317" spans="1:27" x14ac:dyDescent="0.55000000000000004">
      <c r="A317" s="3" t="s">
        <v>71</v>
      </c>
      <c r="B317" s="3" t="s">
        <v>72</v>
      </c>
      <c r="C317" s="3" t="s">
        <v>645</v>
      </c>
      <c r="D317" s="3" t="s">
        <v>301</v>
      </c>
      <c r="E317" s="4" t="s">
        <v>47</v>
      </c>
      <c r="F317" s="3" t="s">
        <v>144</v>
      </c>
      <c r="G317" s="3" t="s">
        <v>309</v>
      </c>
      <c r="H317" s="3" t="s">
        <v>34</v>
      </c>
      <c r="I317" s="3" t="s">
        <v>77</v>
      </c>
      <c r="J317" s="3" t="s">
        <v>36</v>
      </c>
      <c r="K317" s="3" t="s">
        <v>37</v>
      </c>
      <c r="L317" s="5">
        <v>10</v>
      </c>
      <c r="M317" s="4">
        <v>1246</v>
      </c>
      <c r="N317" s="5">
        <v>3973.1749928500003</v>
      </c>
      <c r="O317" s="5">
        <v>3.1887439750000004</v>
      </c>
      <c r="P317" s="4">
        <v>19784</v>
      </c>
      <c r="Q317" s="6">
        <v>6.29801860088961</v>
      </c>
      <c r="R317" s="7">
        <v>1.3110624747270501</v>
      </c>
      <c r="S317" s="6">
        <v>0.48154093097913303</v>
      </c>
      <c r="T317" s="5">
        <f t="shared" si="24"/>
        <v>662.19583214166676</v>
      </c>
      <c r="U317" s="5">
        <v>4847.55</v>
      </c>
      <c r="V317" s="5">
        <f t="shared" si="29"/>
        <v>3973.1749928500003</v>
      </c>
      <c r="W317" s="5">
        <f t="shared" si="25"/>
        <v>874.37500714999987</v>
      </c>
      <c r="X317" s="8">
        <f t="shared" si="26"/>
        <v>0.22006959389493225</v>
      </c>
      <c r="Y317" s="4">
        <v>6</v>
      </c>
      <c r="Z317" s="9">
        <f t="shared" si="27"/>
        <v>807.92500000000007</v>
      </c>
      <c r="AA317" s="10">
        <f t="shared" si="28"/>
        <v>3.0327537403962798E-4</v>
      </c>
    </row>
    <row r="318" spans="1:27" x14ac:dyDescent="0.55000000000000004">
      <c r="A318" s="3" t="s">
        <v>71</v>
      </c>
      <c r="B318" s="3" t="s">
        <v>72</v>
      </c>
      <c r="C318" s="3" t="s">
        <v>646</v>
      </c>
      <c r="D318" s="3" t="s">
        <v>647</v>
      </c>
      <c r="E318" s="4" t="s">
        <v>47</v>
      </c>
      <c r="F318" s="3" t="s">
        <v>32</v>
      </c>
      <c r="G318" s="3" t="s">
        <v>467</v>
      </c>
      <c r="H318" s="3" t="s">
        <v>34</v>
      </c>
      <c r="I318" s="3" t="s">
        <v>77</v>
      </c>
      <c r="J318" s="3" t="s">
        <v>36</v>
      </c>
      <c r="K318" s="3" t="s">
        <v>61</v>
      </c>
      <c r="L318" s="5">
        <v>0</v>
      </c>
      <c r="M318" s="4">
        <v>919</v>
      </c>
      <c r="N318" s="5">
        <v>1554.649991275</v>
      </c>
      <c r="O318" s="5">
        <v>1.6916757250000001</v>
      </c>
      <c r="P318" s="4">
        <v>20112</v>
      </c>
      <c r="Q318" s="6">
        <v>4.5694112967382701</v>
      </c>
      <c r="R318" s="7">
        <v>4.7223602824184603</v>
      </c>
      <c r="S318" s="6">
        <v>0.21762785636561502</v>
      </c>
      <c r="T318" s="5">
        <f t="shared" si="24"/>
        <v>777.32499563750002</v>
      </c>
      <c r="U318" s="5">
        <v>1798.6</v>
      </c>
      <c r="V318" s="5">
        <f t="shared" si="29"/>
        <v>1554.649991275</v>
      </c>
      <c r="W318" s="5">
        <f t="shared" si="25"/>
        <v>243.95000872499986</v>
      </c>
      <c r="X318" s="8">
        <f t="shared" si="26"/>
        <v>0.1569163542238414</v>
      </c>
      <c r="Y318" s="4">
        <v>2</v>
      </c>
      <c r="Z318" s="9">
        <f t="shared" si="27"/>
        <v>899.3</v>
      </c>
      <c r="AA318" s="10">
        <f t="shared" si="28"/>
        <v>9.9443118536197503E-5</v>
      </c>
    </row>
    <row r="319" spans="1:27" x14ac:dyDescent="0.55000000000000004">
      <c r="A319" s="3" t="s">
        <v>27</v>
      </c>
      <c r="B319" s="3" t="s">
        <v>28</v>
      </c>
      <c r="C319" s="3" t="s">
        <v>648</v>
      </c>
      <c r="D319" s="3" t="s">
        <v>301</v>
      </c>
      <c r="E319" s="4" t="s">
        <v>66</v>
      </c>
      <c r="F319" s="3" t="s">
        <v>144</v>
      </c>
      <c r="G319" s="3" t="s">
        <v>309</v>
      </c>
      <c r="H319" s="3" t="s">
        <v>34</v>
      </c>
      <c r="I319" s="3" t="s">
        <v>35</v>
      </c>
      <c r="J319" s="3" t="s">
        <v>36</v>
      </c>
      <c r="K319" s="3" t="s">
        <v>37</v>
      </c>
      <c r="L319" s="5">
        <v>6.25</v>
      </c>
      <c r="M319" s="4">
        <v>920</v>
      </c>
      <c r="N319" s="5">
        <v>1213.8749905</v>
      </c>
      <c r="O319" s="5">
        <v>1.3194293374999999</v>
      </c>
      <c r="P319" s="4">
        <v>26749</v>
      </c>
      <c r="Q319" s="6">
        <v>3.4393809114359399</v>
      </c>
      <c r="R319" s="7">
        <v>1.0012191109948001</v>
      </c>
      <c r="S319" s="6">
        <v>0.217391304347826</v>
      </c>
      <c r="T319" s="5">
        <f t="shared" si="24"/>
        <v>606.93749524999998</v>
      </c>
      <c r="U319" s="5">
        <v>1388.9</v>
      </c>
      <c r="V319" s="5">
        <f t="shared" si="29"/>
        <v>1213.8749905</v>
      </c>
      <c r="W319" s="5">
        <f t="shared" si="25"/>
        <v>175.02500950000012</v>
      </c>
      <c r="X319" s="8">
        <f t="shared" si="26"/>
        <v>0.14418701338257792</v>
      </c>
      <c r="Y319" s="4">
        <v>2</v>
      </c>
      <c r="Z319" s="9">
        <f t="shared" si="27"/>
        <v>694.45</v>
      </c>
      <c r="AA319" s="10">
        <f t="shared" si="28"/>
        <v>7.4769150248607367E-5</v>
      </c>
    </row>
    <row r="320" spans="1:27" x14ac:dyDescent="0.55000000000000004">
      <c r="A320" s="3" t="s">
        <v>78</v>
      </c>
      <c r="B320" s="3" t="s">
        <v>79</v>
      </c>
      <c r="C320" s="3" t="s">
        <v>649</v>
      </c>
      <c r="D320" s="3" t="s">
        <v>650</v>
      </c>
      <c r="E320" s="4" t="s">
        <v>31</v>
      </c>
      <c r="F320" s="3" t="s">
        <v>36</v>
      </c>
      <c r="G320" s="3" t="s">
        <v>36</v>
      </c>
      <c r="H320" s="3" t="s">
        <v>345</v>
      </c>
      <c r="I320" s="3" t="s">
        <v>82</v>
      </c>
      <c r="J320" s="3" t="s">
        <v>36</v>
      </c>
      <c r="K320" s="3" t="s">
        <v>42</v>
      </c>
      <c r="L320" s="5">
        <v>4.45</v>
      </c>
      <c r="M320" s="4">
        <v>3088</v>
      </c>
      <c r="N320" s="5">
        <v>4350.5624978000005</v>
      </c>
      <c r="O320" s="5">
        <v>1.4088609125000002</v>
      </c>
      <c r="P320" s="4">
        <v>104695</v>
      </c>
      <c r="Q320" s="6">
        <v>2.9495200343855998</v>
      </c>
      <c r="R320" s="7">
        <v>1.01807918238693</v>
      </c>
      <c r="S320" s="6">
        <v>0.12953367875647701</v>
      </c>
      <c r="T320" s="5">
        <f t="shared" si="24"/>
        <v>1087.6406244500001</v>
      </c>
      <c r="U320" s="5">
        <v>4890.8999999999996</v>
      </c>
      <c r="V320" s="5">
        <f t="shared" si="29"/>
        <v>4350.5624978000005</v>
      </c>
      <c r="W320" s="5">
        <f t="shared" si="25"/>
        <v>540.33750219999911</v>
      </c>
      <c r="X320" s="8">
        <f t="shared" si="26"/>
        <v>0.12419945753525845</v>
      </c>
      <c r="Y320" s="4">
        <v>4</v>
      </c>
      <c r="Z320" s="9">
        <f t="shared" si="27"/>
        <v>1222.7249999999999</v>
      </c>
      <c r="AA320" s="10">
        <f t="shared" si="28"/>
        <v>3.820621806198973E-5</v>
      </c>
    </row>
    <row r="321" spans="1:27" x14ac:dyDescent="0.55000000000000004">
      <c r="A321" s="3" t="s">
        <v>52</v>
      </c>
      <c r="B321" s="3" t="s">
        <v>53</v>
      </c>
      <c r="C321" s="3" t="s">
        <v>651</v>
      </c>
      <c r="D321" s="3" t="s">
        <v>509</v>
      </c>
      <c r="E321" s="4" t="s">
        <v>47</v>
      </c>
      <c r="F321" s="3" t="s">
        <v>57</v>
      </c>
      <c r="G321" s="3" t="s">
        <v>49</v>
      </c>
      <c r="H321" s="3" t="s">
        <v>181</v>
      </c>
      <c r="I321" s="3" t="s">
        <v>60</v>
      </c>
      <c r="J321" s="3" t="s">
        <v>36</v>
      </c>
      <c r="K321" s="3" t="s">
        <v>61</v>
      </c>
      <c r="L321" s="5">
        <v>6.25</v>
      </c>
      <c r="M321" s="4">
        <v>189</v>
      </c>
      <c r="N321" s="5">
        <v>413.44999998750001</v>
      </c>
      <c r="O321" s="5">
        <v>2.1875661375000002</v>
      </c>
      <c r="P321" s="4">
        <v>17123</v>
      </c>
      <c r="Q321" s="6">
        <v>1.10377854347953</v>
      </c>
      <c r="R321" s="7">
        <v>1.5970507504526099</v>
      </c>
      <c r="S321" s="6">
        <v>1.5873015873015901</v>
      </c>
      <c r="T321" s="5">
        <f t="shared" si="24"/>
        <v>137.81666666250001</v>
      </c>
      <c r="U321" s="5">
        <v>456.45</v>
      </c>
      <c r="V321" s="5">
        <f t="shared" si="29"/>
        <v>413.44999998750001</v>
      </c>
      <c r="W321" s="5">
        <f t="shared" si="25"/>
        <v>43.000000012499981</v>
      </c>
      <c r="X321" s="8">
        <f t="shared" si="26"/>
        <v>0.10400290243995651</v>
      </c>
      <c r="Y321" s="4">
        <v>3</v>
      </c>
      <c r="Z321" s="9">
        <f t="shared" si="27"/>
        <v>152.15</v>
      </c>
      <c r="AA321" s="10">
        <f t="shared" si="28"/>
        <v>1.7520294340944953E-4</v>
      </c>
    </row>
    <row r="322" spans="1:27" x14ac:dyDescent="0.55000000000000004">
      <c r="A322" s="3" t="s">
        <v>71</v>
      </c>
      <c r="B322" s="3" t="s">
        <v>72</v>
      </c>
      <c r="C322" s="3" t="s">
        <v>652</v>
      </c>
      <c r="D322" s="3" t="s">
        <v>653</v>
      </c>
      <c r="E322" s="4" t="s">
        <v>47</v>
      </c>
      <c r="F322" s="3" t="s">
        <v>32</v>
      </c>
      <c r="G322" s="3" t="s">
        <v>467</v>
      </c>
      <c r="H322" s="3" t="s">
        <v>34</v>
      </c>
      <c r="I322" s="3" t="s">
        <v>77</v>
      </c>
      <c r="J322" s="3" t="s">
        <v>36</v>
      </c>
      <c r="K322" s="3" t="s">
        <v>61</v>
      </c>
      <c r="L322" s="5">
        <v>0</v>
      </c>
      <c r="M322" s="4">
        <v>417</v>
      </c>
      <c r="N322" s="5">
        <v>689.23749611249991</v>
      </c>
      <c r="O322" s="5">
        <v>1.6528477124999998</v>
      </c>
      <c r="P322" s="4">
        <v>8215</v>
      </c>
      <c r="Q322" s="6">
        <v>5.0760803408399298</v>
      </c>
      <c r="R322" s="7">
        <v>4.8592160681679903</v>
      </c>
      <c r="S322" s="6">
        <v>0.23980815347721801</v>
      </c>
      <c r="T322" s="5">
        <f t="shared" ref="T322:T369" si="30">N322/Y322</f>
        <v>689.23749611249991</v>
      </c>
      <c r="U322" s="5">
        <v>739.5</v>
      </c>
      <c r="V322" s="5">
        <f t="shared" si="29"/>
        <v>689.23749611249991</v>
      </c>
      <c r="W322" s="5">
        <f t="shared" ref="W322:W385" si="31">U322-V322</f>
        <v>50.262503887500088</v>
      </c>
      <c r="X322" s="8">
        <f t="shared" ref="X322:X385" si="32">IF(V322=0,0,(U322-V322)/V322)</f>
        <v>7.2924796127597877E-2</v>
      </c>
      <c r="Y322" s="4">
        <v>1</v>
      </c>
      <c r="Z322" s="9">
        <f t="shared" ref="Z322:Z385" si="33">IF(Y322=0,"NA",U322/Y322)</f>
        <v>739.5</v>
      </c>
      <c r="AA322" s="10">
        <f t="shared" ref="AA322:AA385" si="34">(Q322/100*S322/100)</f>
        <v>1.217285453438831E-4</v>
      </c>
    </row>
    <row r="323" spans="1:27" x14ac:dyDescent="0.55000000000000004">
      <c r="A323" s="3" t="s">
        <v>78</v>
      </c>
      <c r="B323" s="3" t="s">
        <v>79</v>
      </c>
      <c r="C323" s="3" t="s">
        <v>654</v>
      </c>
      <c r="D323" s="3" t="s">
        <v>655</v>
      </c>
      <c r="E323" s="4" t="s">
        <v>66</v>
      </c>
      <c r="F323" s="3" t="s">
        <v>36</v>
      </c>
      <c r="G323" s="3" t="s">
        <v>36</v>
      </c>
      <c r="H323" s="3" t="s">
        <v>521</v>
      </c>
      <c r="I323" s="3" t="s">
        <v>82</v>
      </c>
      <c r="J323" s="3" t="s">
        <v>36</v>
      </c>
      <c r="K323" s="3" t="s">
        <v>42</v>
      </c>
      <c r="L323" s="5">
        <v>8.75</v>
      </c>
      <c r="M323" s="4">
        <v>2577</v>
      </c>
      <c r="N323" s="5">
        <v>2379.3374964375002</v>
      </c>
      <c r="O323" s="5">
        <v>0.92329743750000004</v>
      </c>
      <c r="P323" s="4">
        <v>128116</v>
      </c>
      <c r="Q323" s="6">
        <v>2.01145836585594</v>
      </c>
      <c r="R323" s="7">
        <v>1.22246635861251</v>
      </c>
      <c r="S323" s="6">
        <v>7.7609623593325613E-2</v>
      </c>
      <c r="T323" s="5">
        <f t="shared" si="30"/>
        <v>1189.6687482187501</v>
      </c>
      <c r="U323" s="5">
        <v>2529.6</v>
      </c>
      <c r="V323" s="5">
        <f t="shared" ref="V323:V386" si="35">N323</f>
        <v>2379.3374964375002</v>
      </c>
      <c r="W323" s="5">
        <f t="shared" si="31"/>
        <v>150.26250356249966</v>
      </c>
      <c r="X323" s="8">
        <f t="shared" si="32"/>
        <v>6.3153085170759723E-2</v>
      </c>
      <c r="Y323" s="4">
        <v>2</v>
      </c>
      <c r="Z323" s="9">
        <f t="shared" si="33"/>
        <v>1264.8</v>
      </c>
      <c r="AA323" s="10">
        <f t="shared" si="34"/>
        <v>1.5610852664772537E-5</v>
      </c>
    </row>
    <row r="324" spans="1:27" x14ac:dyDescent="0.55000000000000004">
      <c r="A324" s="3" t="s">
        <v>52</v>
      </c>
      <c r="B324" s="3" t="s">
        <v>53</v>
      </c>
      <c r="C324" s="3" t="s">
        <v>656</v>
      </c>
      <c r="D324" s="3" t="s">
        <v>657</v>
      </c>
      <c r="E324" s="4" t="s">
        <v>47</v>
      </c>
      <c r="F324" s="3" t="s">
        <v>57</v>
      </c>
      <c r="G324" s="3" t="s">
        <v>309</v>
      </c>
      <c r="H324" s="3" t="s">
        <v>85</v>
      </c>
      <c r="I324" s="3" t="s">
        <v>60</v>
      </c>
      <c r="J324" s="3" t="s">
        <v>36</v>
      </c>
      <c r="K324" s="3" t="s">
        <v>61</v>
      </c>
      <c r="L324" s="5">
        <v>8.75</v>
      </c>
      <c r="M324" s="4">
        <v>124</v>
      </c>
      <c r="N324" s="5">
        <v>340.01249965</v>
      </c>
      <c r="O324" s="5">
        <v>2.7420362874999999</v>
      </c>
      <c r="P324" s="4">
        <v>3655</v>
      </c>
      <c r="Q324" s="6">
        <v>3.3926128590971301</v>
      </c>
      <c r="R324" s="7">
        <v>1.8155677154582801</v>
      </c>
      <c r="S324" s="6">
        <v>0.80645161290322609</v>
      </c>
      <c r="T324" s="5">
        <f t="shared" si="30"/>
        <v>340.01249965</v>
      </c>
      <c r="U324" s="5">
        <v>341.7</v>
      </c>
      <c r="V324" s="5">
        <f t="shared" si="35"/>
        <v>340.01249965</v>
      </c>
      <c r="W324" s="5">
        <f t="shared" si="31"/>
        <v>1.6875003499999934</v>
      </c>
      <c r="X324" s="8">
        <f t="shared" si="32"/>
        <v>4.9630538634228517E-3</v>
      </c>
      <c r="Y324" s="4">
        <v>1</v>
      </c>
      <c r="Z324" s="9">
        <f t="shared" si="33"/>
        <v>341.7</v>
      </c>
      <c r="AA324" s="10">
        <f t="shared" si="34"/>
        <v>2.7359781121751058E-4</v>
      </c>
    </row>
    <row r="325" spans="1:27" x14ac:dyDescent="0.55000000000000004">
      <c r="A325" s="3" t="s">
        <v>62</v>
      </c>
      <c r="B325" s="3" t="s">
        <v>63</v>
      </c>
      <c r="C325" s="3" t="s">
        <v>658</v>
      </c>
      <c r="D325" s="3" t="s">
        <v>600</v>
      </c>
      <c r="E325" s="4" t="s">
        <v>31</v>
      </c>
      <c r="F325" s="3" t="s">
        <v>36</v>
      </c>
      <c r="G325" s="3" t="s">
        <v>36</v>
      </c>
      <c r="H325" s="3" t="s">
        <v>181</v>
      </c>
      <c r="I325" s="3" t="s">
        <v>35</v>
      </c>
      <c r="J325" s="3" t="s">
        <v>36</v>
      </c>
      <c r="K325" s="3" t="s">
        <v>91</v>
      </c>
      <c r="L325" s="5">
        <v>8.75</v>
      </c>
      <c r="M325" s="4">
        <v>4672</v>
      </c>
      <c r="N325" s="5">
        <v>5824.9374720000005</v>
      </c>
      <c r="O325" s="5">
        <v>1.2467760000000001</v>
      </c>
      <c r="P325" s="4">
        <v>8342415</v>
      </c>
      <c r="Q325" s="6">
        <v>5.6002967965511199E-2</v>
      </c>
      <c r="R325" s="7">
        <v>1.3292142503100099</v>
      </c>
      <c r="S325" s="6">
        <v>0.10702054794520501</v>
      </c>
      <c r="T325" s="5">
        <f t="shared" si="30"/>
        <v>1164.9874944000001</v>
      </c>
      <c r="U325" s="5">
        <v>5774.9</v>
      </c>
      <c r="V325" s="5">
        <f t="shared" si="35"/>
        <v>5824.9374720000005</v>
      </c>
      <c r="W325" s="5">
        <f t="shared" si="31"/>
        <v>-50.037472000000889</v>
      </c>
      <c r="X325" s="8">
        <f t="shared" si="32"/>
        <v>-8.5902161594913137E-3</v>
      </c>
      <c r="Y325" s="4">
        <v>5</v>
      </c>
      <c r="Z325" s="9">
        <f t="shared" si="33"/>
        <v>1154.98</v>
      </c>
      <c r="AA325" s="10">
        <f t="shared" si="34"/>
        <v>5.9934683182267712E-7</v>
      </c>
    </row>
    <row r="326" spans="1:27" x14ac:dyDescent="0.55000000000000004">
      <c r="A326" s="3" t="s">
        <v>71</v>
      </c>
      <c r="B326" s="3" t="s">
        <v>72</v>
      </c>
      <c r="C326" s="3" t="s">
        <v>659</v>
      </c>
      <c r="D326" s="3" t="s">
        <v>412</v>
      </c>
      <c r="E326" s="4" t="s">
        <v>47</v>
      </c>
      <c r="F326" s="3" t="s">
        <v>144</v>
      </c>
      <c r="G326" s="3" t="s">
        <v>309</v>
      </c>
      <c r="H326" s="3" t="s">
        <v>34</v>
      </c>
      <c r="I326" s="3" t="s">
        <v>77</v>
      </c>
      <c r="J326" s="3" t="s">
        <v>36</v>
      </c>
      <c r="K326" s="3" t="s">
        <v>37</v>
      </c>
      <c r="L326" s="5">
        <v>10</v>
      </c>
      <c r="M326" s="4">
        <v>3866</v>
      </c>
      <c r="N326" s="5">
        <v>9543.7874656500007</v>
      </c>
      <c r="O326" s="5">
        <v>2.468646525</v>
      </c>
      <c r="P326" s="4">
        <v>31972</v>
      </c>
      <c r="Q326" s="6">
        <v>12.091830351557601</v>
      </c>
      <c r="R326" s="7">
        <v>1.35536844739147</v>
      </c>
      <c r="S326" s="6">
        <v>0.31039834454216197</v>
      </c>
      <c r="T326" s="5">
        <f t="shared" si="30"/>
        <v>795.3156221375001</v>
      </c>
      <c r="U326" s="5">
        <v>8964.1</v>
      </c>
      <c r="V326" s="5">
        <f t="shared" si="35"/>
        <v>9543.7874656500007</v>
      </c>
      <c r="W326" s="5">
        <f t="shared" si="31"/>
        <v>-579.68746565000038</v>
      </c>
      <c r="X326" s="8">
        <f t="shared" si="32"/>
        <v>-6.0739771053830723E-2</v>
      </c>
      <c r="Y326" s="4">
        <v>12</v>
      </c>
      <c r="Z326" s="9">
        <f t="shared" si="33"/>
        <v>747.00833333333333</v>
      </c>
      <c r="AA326" s="10">
        <f t="shared" si="34"/>
        <v>3.7532841236081479E-4</v>
      </c>
    </row>
    <row r="327" spans="1:27" x14ac:dyDescent="0.55000000000000004">
      <c r="A327" s="3" t="s">
        <v>71</v>
      </c>
      <c r="B327" s="3" t="s">
        <v>72</v>
      </c>
      <c r="C327" s="3" t="s">
        <v>660</v>
      </c>
      <c r="D327" s="3" t="s">
        <v>629</v>
      </c>
      <c r="E327" s="4" t="s">
        <v>47</v>
      </c>
      <c r="F327" s="3" t="s">
        <v>144</v>
      </c>
      <c r="G327" s="3" t="s">
        <v>309</v>
      </c>
      <c r="H327" s="3" t="s">
        <v>34</v>
      </c>
      <c r="I327" s="3" t="s">
        <v>77</v>
      </c>
      <c r="J327" s="3" t="s">
        <v>36</v>
      </c>
      <c r="K327" s="3" t="s">
        <v>37</v>
      </c>
      <c r="L327" s="5">
        <v>10</v>
      </c>
      <c r="M327" s="4">
        <v>2679</v>
      </c>
      <c r="N327" s="5">
        <v>11837.712469837499</v>
      </c>
      <c r="O327" s="5">
        <v>4.4187056624999999</v>
      </c>
      <c r="P327" s="4">
        <v>58444</v>
      </c>
      <c r="Q327" s="6">
        <v>4.5838751625487602</v>
      </c>
      <c r="R327" s="7">
        <v>1.4997544658134301</v>
      </c>
      <c r="S327" s="6">
        <v>0.26129152668906303</v>
      </c>
      <c r="T327" s="5">
        <f t="shared" si="30"/>
        <v>1691.1017814053571</v>
      </c>
      <c r="U327" s="5">
        <v>10892.75</v>
      </c>
      <c r="V327" s="5">
        <f t="shared" si="35"/>
        <v>11837.712469837499</v>
      </c>
      <c r="W327" s="5">
        <f t="shared" si="31"/>
        <v>-944.96246983749916</v>
      </c>
      <c r="X327" s="8">
        <f t="shared" si="32"/>
        <v>-7.9826442164840902E-2</v>
      </c>
      <c r="Y327" s="4">
        <v>7</v>
      </c>
      <c r="Z327" s="9">
        <f t="shared" si="33"/>
        <v>1556.1071428571429</v>
      </c>
      <c r="AA327" s="10">
        <f t="shared" si="34"/>
        <v>1.1977277393744426E-4</v>
      </c>
    </row>
    <row r="328" spans="1:27" x14ac:dyDescent="0.55000000000000004">
      <c r="A328" s="3" t="s">
        <v>71</v>
      </c>
      <c r="B328" s="3" t="s">
        <v>72</v>
      </c>
      <c r="C328" s="3" t="s">
        <v>661</v>
      </c>
      <c r="D328" s="3" t="s">
        <v>662</v>
      </c>
      <c r="E328" s="4" t="s">
        <v>47</v>
      </c>
      <c r="F328" s="3" t="s">
        <v>96</v>
      </c>
      <c r="G328" s="3" t="s">
        <v>88</v>
      </c>
      <c r="H328" s="3" t="s">
        <v>34</v>
      </c>
      <c r="I328" s="3" t="s">
        <v>35</v>
      </c>
      <c r="J328" s="3" t="s">
        <v>36</v>
      </c>
      <c r="K328" s="3" t="s">
        <v>37</v>
      </c>
      <c r="L328" s="5">
        <v>15</v>
      </c>
      <c r="M328" s="4">
        <v>20</v>
      </c>
      <c r="N328" s="5">
        <v>81.599999999999994</v>
      </c>
      <c r="O328" s="5">
        <v>4.08</v>
      </c>
      <c r="P328" s="4">
        <v>347</v>
      </c>
      <c r="Q328" s="6">
        <v>5.7636887608069198</v>
      </c>
      <c r="R328" s="7">
        <v>1.04</v>
      </c>
      <c r="S328" s="6">
        <v>5</v>
      </c>
      <c r="T328" s="5">
        <f t="shared" si="30"/>
        <v>81.599999999999994</v>
      </c>
      <c r="U328" s="5">
        <v>73.099999999999994</v>
      </c>
      <c r="V328" s="5">
        <f t="shared" si="35"/>
        <v>81.599999999999994</v>
      </c>
      <c r="W328" s="5">
        <f t="shared" si="31"/>
        <v>-8.5</v>
      </c>
      <c r="X328" s="8">
        <f t="shared" si="32"/>
        <v>-0.10416666666666667</v>
      </c>
      <c r="Y328" s="4">
        <v>1</v>
      </c>
      <c r="Z328" s="9">
        <f t="shared" si="33"/>
        <v>73.099999999999994</v>
      </c>
      <c r="AA328" s="10">
        <f t="shared" si="34"/>
        <v>2.8818443804034598E-3</v>
      </c>
    </row>
    <row r="329" spans="1:27" x14ac:dyDescent="0.55000000000000004">
      <c r="A329" s="3" t="s">
        <v>52</v>
      </c>
      <c r="B329" s="3" t="s">
        <v>53</v>
      </c>
      <c r="C329" s="3" t="s">
        <v>663</v>
      </c>
      <c r="D329" s="3" t="s">
        <v>664</v>
      </c>
      <c r="E329" s="4" t="s">
        <v>47</v>
      </c>
      <c r="F329" s="3" t="s">
        <v>57</v>
      </c>
      <c r="G329" s="3" t="s">
        <v>49</v>
      </c>
      <c r="H329" s="3" t="s">
        <v>181</v>
      </c>
      <c r="I329" s="3" t="s">
        <v>60</v>
      </c>
      <c r="J329" s="3" t="s">
        <v>36</v>
      </c>
      <c r="K329" s="3" t="s">
        <v>61</v>
      </c>
      <c r="L329" s="5">
        <v>8.75</v>
      </c>
      <c r="M329" s="4">
        <v>623</v>
      </c>
      <c r="N329" s="5">
        <v>2958.0749986374999</v>
      </c>
      <c r="O329" s="5">
        <v>4.7481139624999997</v>
      </c>
      <c r="P329" s="4">
        <v>26033</v>
      </c>
      <c r="Q329" s="6">
        <v>2.3931164291476201</v>
      </c>
      <c r="R329" s="7">
        <v>2.4424538086275098</v>
      </c>
      <c r="S329" s="6">
        <v>0.48154093097913303</v>
      </c>
      <c r="T329" s="5">
        <f t="shared" si="30"/>
        <v>986.02499954583334</v>
      </c>
      <c r="U329" s="5">
        <v>2648.6</v>
      </c>
      <c r="V329" s="5">
        <f t="shared" si="35"/>
        <v>2958.0749986374999</v>
      </c>
      <c r="W329" s="5">
        <f t="shared" si="31"/>
        <v>-309.47499863749999</v>
      </c>
      <c r="X329" s="8">
        <f t="shared" si="32"/>
        <v>-0.1046204030594374</v>
      </c>
      <c r="Y329" s="4">
        <v>3</v>
      </c>
      <c r="Z329" s="9">
        <f t="shared" si="33"/>
        <v>882.86666666666667</v>
      </c>
      <c r="AA329" s="10">
        <f t="shared" si="34"/>
        <v>1.1523835132332035E-4</v>
      </c>
    </row>
    <row r="330" spans="1:27" x14ac:dyDescent="0.55000000000000004">
      <c r="A330" s="3" t="s">
        <v>62</v>
      </c>
      <c r="B330" s="3" t="s">
        <v>63</v>
      </c>
      <c r="C330" s="3" t="s">
        <v>665</v>
      </c>
      <c r="D330" s="3" t="s">
        <v>666</v>
      </c>
      <c r="E330" s="4" t="s">
        <v>31</v>
      </c>
      <c r="F330" s="3" t="s">
        <v>36</v>
      </c>
      <c r="G330" s="3" t="s">
        <v>36</v>
      </c>
      <c r="H330" s="3" t="s">
        <v>181</v>
      </c>
      <c r="I330" s="3" t="s">
        <v>35</v>
      </c>
      <c r="J330" s="3" t="s">
        <v>36</v>
      </c>
      <c r="K330" s="3" t="s">
        <v>91</v>
      </c>
      <c r="L330" s="5">
        <v>8.75</v>
      </c>
      <c r="M330" s="4">
        <v>1593</v>
      </c>
      <c r="N330" s="5">
        <v>2543.949992025</v>
      </c>
      <c r="O330" s="5">
        <v>1.596955425</v>
      </c>
      <c r="P330" s="4">
        <v>705496</v>
      </c>
      <c r="Q330" s="6">
        <v>0.225798587093336</v>
      </c>
      <c r="R330" s="7">
        <v>2.3587614954585101</v>
      </c>
      <c r="S330" s="6">
        <v>0.25109855618330201</v>
      </c>
      <c r="T330" s="5">
        <f t="shared" si="30"/>
        <v>635.98749800625001</v>
      </c>
      <c r="U330" s="5">
        <v>2261</v>
      </c>
      <c r="V330" s="5">
        <f t="shared" si="35"/>
        <v>2543.949992025</v>
      </c>
      <c r="W330" s="5">
        <f t="shared" si="31"/>
        <v>-282.94999202500003</v>
      </c>
      <c r="X330" s="8">
        <f t="shared" si="32"/>
        <v>-0.11122466750998122</v>
      </c>
      <c r="Y330" s="4">
        <v>4</v>
      </c>
      <c r="Z330" s="9">
        <f t="shared" si="33"/>
        <v>565.25</v>
      </c>
      <c r="AA330" s="10">
        <f t="shared" si="34"/>
        <v>5.6697699207366235E-6</v>
      </c>
    </row>
    <row r="331" spans="1:27" x14ac:dyDescent="0.55000000000000004">
      <c r="A331" s="3" t="s">
        <v>52</v>
      </c>
      <c r="B331" s="3" t="s">
        <v>53</v>
      </c>
      <c r="C331" s="3" t="s">
        <v>667</v>
      </c>
      <c r="D331" s="3" t="s">
        <v>629</v>
      </c>
      <c r="E331" s="4" t="s">
        <v>47</v>
      </c>
      <c r="F331" s="3" t="s">
        <v>57</v>
      </c>
      <c r="G331" s="3" t="s">
        <v>309</v>
      </c>
      <c r="H331" s="3" t="s">
        <v>85</v>
      </c>
      <c r="I331" s="3" t="s">
        <v>60</v>
      </c>
      <c r="J331" s="3" t="s">
        <v>36</v>
      </c>
      <c r="K331" s="3" t="s">
        <v>61</v>
      </c>
      <c r="L331" s="5">
        <v>5</v>
      </c>
      <c r="M331" s="4">
        <v>1568</v>
      </c>
      <c r="N331" s="5">
        <v>4346.6999968</v>
      </c>
      <c r="O331" s="5">
        <v>2.7721301</v>
      </c>
      <c r="P331" s="4">
        <v>162900</v>
      </c>
      <c r="Q331" s="6">
        <v>0.96255371393492906</v>
      </c>
      <c r="R331" s="7">
        <v>1.7167943523634099</v>
      </c>
      <c r="S331" s="6">
        <v>0.191326530612245</v>
      </c>
      <c r="T331" s="5">
        <f t="shared" si="30"/>
        <v>1448.8999989333333</v>
      </c>
      <c r="U331" s="5">
        <v>3810.55</v>
      </c>
      <c r="V331" s="5">
        <f t="shared" si="35"/>
        <v>4346.6999968</v>
      </c>
      <c r="W331" s="5">
        <f t="shared" si="31"/>
        <v>-536.14999679999983</v>
      </c>
      <c r="X331" s="8">
        <f t="shared" si="32"/>
        <v>-0.12334644608431879</v>
      </c>
      <c r="Y331" s="4">
        <v>3</v>
      </c>
      <c r="Z331" s="9">
        <f t="shared" si="33"/>
        <v>1270.1833333333334</v>
      </c>
      <c r="AA331" s="10">
        <f t="shared" si="34"/>
        <v>1.8416206261510131E-5</v>
      </c>
    </row>
    <row r="332" spans="1:27" x14ac:dyDescent="0.55000000000000004">
      <c r="A332" s="3" t="s">
        <v>78</v>
      </c>
      <c r="B332" s="3" t="s">
        <v>79</v>
      </c>
      <c r="C332" s="3" t="s">
        <v>668</v>
      </c>
      <c r="D332" s="3" t="s">
        <v>353</v>
      </c>
      <c r="E332" s="4" t="s">
        <v>66</v>
      </c>
      <c r="F332" s="3" t="s">
        <v>36</v>
      </c>
      <c r="G332" s="3" t="s">
        <v>36</v>
      </c>
      <c r="H332" s="3" t="s">
        <v>555</v>
      </c>
      <c r="I332" s="3" t="s">
        <v>82</v>
      </c>
      <c r="J332" s="3" t="s">
        <v>36</v>
      </c>
      <c r="K332" s="3" t="s">
        <v>61</v>
      </c>
      <c r="L332" s="5">
        <v>7.5</v>
      </c>
      <c r="M332" s="4">
        <v>9391</v>
      </c>
      <c r="N332" s="5">
        <v>11356.9249700125</v>
      </c>
      <c r="O332" s="5">
        <v>1.2093413875000001</v>
      </c>
      <c r="P332" s="4">
        <v>1419190</v>
      </c>
      <c r="Q332" s="6">
        <v>0.66171548559389493</v>
      </c>
      <c r="R332" s="7">
        <v>3.2357317202066</v>
      </c>
      <c r="S332" s="6">
        <v>8.5187945905654303E-2</v>
      </c>
      <c r="T332" s="5">
        <f t="shared" si="30"/>
        <v>1419.6156212515625</v>
      </c>
      <c r="U332" s="5">
        <v>9934.7999999999993</v>
      </c>
      <c r="V332" s="5">
        <f t="shared" si="35"/>
        <v>11356.9249700125</v>
      </c>
      <c r="W332" s="5">
        <f t="shared" si="31"/>
        <v>-1422.1249700125009</v>
      </c>
      <c r="X332" s="8">
        <f t="shared" si="32"/>
        <v>-0.12522095318649759</v>
      </c>
      <c r="Y332" s="4">
        <v>8</v>
      </c>
      <c r="Z332" s="9">
        <f t="shared" si="33"/>
        <v>1241.8499999999999</v>
      </c>
      <c r="AA332" s="10">
        <f t="shared" si="34"/>
        <v>5.6370182991706483E-6</v>
      </c>
    </row>
    <row r="333" spans="1:27" x14ac:dyDescent="0.55000000000000004">
      <c r="A333" s="3" t="s">
        <v>52</v>
      </c>
      <c r="B333" s="3" t="s">
        <v>53</v>
      </c>
      <c r="C333" s="3" t="s">
        <v>669</v>
      </c>
      <c r="D333" s="3" t="s">
        <v>670</v>
      </c>
      <c r="E333" s="4" t="s">
        <v>47</v>
      </c>
      <c r="F333" s="3" t="s">
        <v>57</v>
      </c>
      <c r="G333" s="3" t="s">
        <v>165</v>
      </c>
      <c r="H333" s="3" t="s">
        <v>166</v>
      </c>
      <c r="I333" s="3" t="s">
        <v>60</v>
      </c>
      <c r="J333" s="3" t="s">
        <v>36</v>
      </c>
      <c r="K333" s="3" t="s">
        <v>61</v>
      </c>
      <c r="L333" s="5">
        <v>6.25</v>
      </c>
      <c r="M333" s="4">
        <v>85</v>
      </c>
      <c r="N333" s="5">
        <v>268.69999931249998</v>
      </c>
      <c r="O333" s="5">
        <v>3.1611764624999998</v>
      </c>
      <c r="P333" s="4">
        <v>11965</v>
      </c>
      <c r="Q333" s="6">
        <v>0.710405348934392</v>
      </c>
      <c r="R333" s="7">
        <v>1.46451316339323</v>
      </c>
      <c r="S333" s="6">
        <v>1.1764705882352899</v>
      </c>
      <c r="T333" s="5">
        <f t="shared" si="30"/>
        <v>268.69999931249998</v>
      </c>
      <c r="U333" s="5">
        <v>234.6</v>
      </c>
      <c r="V333" s="5">
        <f t="shared" si="35"/>
        <v>268.69999931249998</v>
      </c>
      <c r="W333" s="5">
        <f t="shared" si="31"/>
        <v>-34.099999312499989</v>
      </c>
      <c r="X333" s="8">
        <f t="shared" si="32"/>
        <v>-0.12690732936266758</v>
      </c>
      <c r="Y333" s="4">
        <v>1</v>
      </c>
      <c r="Z333" s="9">
        <f t="shared" si="33"/>
        <v>234.6</v>
      </c>
      <c r="AA333" s="10">
        <f t="shared" si="34"/>
        <v>8.3577099874634052E-5</v>
      </c>
    </row>
    <row r="334" spans="1:27" x14ac:dyDescent="0.55000000000000004">
      <c r="A334" s="3" t="s">
        <v>71</v>
      </c>
      <c r="B334" s="3" t="s">
        <v>72</v>
      </c>
      <c r="C334" s="3" t="s">
        <v>671</v>
      </c>
      <c r="D334" s="3" t="s">
        <v>672</v>
      </c>
      <c r="E334" s="4" t="s">
        <v>47</v>
      </c>
      <c r="F334" s="3" t="s">
        <v>173</v>
      </c>
      <c r="G334" s="3" t="s">
        <v>474</v>
      </c>
      <c r="H334" s="3" t="s">
        <v>34</v>
      </c>
      <c r="I334" s="3" t="s">
        <v>175</v>
      </c>
      <c r="J334" s="3" t="s">
        <v>36</v>
      </c>
      <c r="K334" s="3" t="s">
        <v>42</v>
      </c>
      <c r="L334" s="5">
        <v>6.25</v>
      </c>
      <c r="M334" s="4">
        <v>169</v>
      </c>
      <c r="N334" s="5">
        <v>317.43749960000002</v>
      </c>
      <c r="O334" s="5">
        <v>1.8783284</v>
      </c>
      <c r="P334" s="4">
        <v>2698</v>
      </c>
      <c r="Q334" s="6">
        <v>6.2638991845811702</v>
      </c>
      <c r="R334" s="7">
        <v>1.70604151223128</v>
      </c>
      <c r="S334" s="6">
        <v>0.59171597633136097</v>
      </c>
      <c r="T334" s="5">
        <f t="shared" si="30"/>
        <v>317.43749960000002</v>
      </c>
      <c r="U334" s="5">
        <v>271.14999999999998</v>
      </c>
      <c r="V334" s="5">
        <f t="shared" si="35"/>
        <v>317.43749960000002</v>
      </c>
      <c r="W334" s="5">
        <f t="shared" si="31"/>
        <v>-46.287499600000046</v>
      </c>
      <c r="X334" s="8">
        <f t="shared" si="32"/>
        <v>-0.14581610445623622</v>
      </c>
      <c r="Y334" s="4">
        <v>1</v>
      </c>
      <c r="Z334" s="9">
        <f t="shared" si="33"/>
        <v>271.14999999999998</v>
      </c>
      <c r="AA334" s="10">
        <f t="shared" si="34"/>
        <v>3.7064492216456628E-4</v>
      </c>
    </row>
    <row r="335" spans="1:27" x14ac:dyDescent="0.55000000000000004">
      <c r="A335" s="3" t="s">
        <v>71</v>
      </c>
      <c r="B335" s="3" t="s">
        <v>72</v>
      </c>
      <c r="C335" s="3" t="s">
        <v>673</v>
      </c>
      <c r="D335" s="3" t="s">
        <v>600</v>
      </c>
      <c r="E335" s="4" t="s">
        <v>47</v>
      </c>
      <c r="F335" s="3" t="s">
        <v>144</v>
      </c>
      <c r="G335" s="3" t="s">
        <v>49</v>
      </c>
      <c r="H335" s="3" t="s">
        <v>34</v>
      </c>
      <c r="I335" s="3" t="s">
        <v>456</v>
      </c>
      <c r="J335" s="3" t="s">
        <v>36</v>
      </c>
      <c r="K335" s="3" t="s">
        <v>61</v>
      </c>
      <c r="L335" s="5">
        <v>10</v>
      </c>
      <c r="M335" s="4">
        <v>2100</v>
      </c>
      <c r="N335" s="5">
        <v>11287.47498375</v>
      </c>
      <c r="O335" s="5">
        <v>5.3749880875000002</v>
      </c>
      <c r="P335" s="4">
        <v>55794</v>
      </c>
      <c r="Q335" s="6">
        <v>3.76384557479299</v>
      </c>
      <c r="R335" s="7">
        <v>1.4067268881958599</v>
      </c>
      <c r="S335" s="6">
        <v>0.476190476190476</v>
      </c>
      <c r="T335" s="5">
        <f t="shared" si="30"/>
        <v>1128.7474983750001</v>
      </c>
      <c r="U335" s="5">
        <v>8823.85</v>
      </c>
      <c r="V335" s="5">
        <f t="shared" si="35"/>
        <v>11287.47498375</v>
      </c>
      <c r="W335" s="5">
        <f t="shared" si="31"/>
        <v>-2463.62498375</v>
      </c>
      <c r="X335" s="8">
        <f t="shared" si="32"/>
        <v>-0.21826183334153607</v>
      </c>
      <c r="Y335" s="4">
        <v>10</v>
      </c>
      <c r="Z335" s="9">
        <f t="shared" si="33"/>
        <v>882.38499999999999</v>
      </c>
      <c r="AA335" s="10">
        <f t="shared" si="34"/>
        <v>1.7923074165680897E-4</v>
      </c>
    </row>
    <row r="336" spans="1:27" x14ac:dyDescent="0.55000000000000004">
      <c r="A336" s="3" t="s">
        <v>71</v>
      </c>
      <c r="B336" s="3" t="s">
        <v>72</v>
      </c>
      <c r="C336" s="3" t="s">
        <v>674</v>
      </c>
      <c r="D336" s="3" t="s">
        <v>647</v>
      </c>
      <c r="E336" s="4" t="s">
        <v>47</v>
      </c>
      <c r="F336" s="3" t="s">
        <v>173</v>
      </c>
      <c r="G336" s="3" t="s">
        <v>675</v>
      </c>
      <c r="H336" s="3" t="s">
        <v>34</v>
      </c>
      <c r="I336" s="3" t="s">
        <v>175</v>
      </c>
      <c r="J336" s="3" t="s">
        <v>36</v>
      </c>
      <c r="K336" s="3" t="s">
        <v>42</v>
      </c>
      <c r="L336" s="5">
        <v>6.25</v>
      </c>
      <c r="M336" s="4">
        <v>584</v>
      </c>
      <c r="N336" s="5">
        <v>1416.6374963000001</v>
      </c>
      <c r="O336" s="5">
        <v>2.4257491375</v>
      </c>
      <c r="P336" s="4">
        <v>12921</v>
      </c>
      <c r="Q336" s="6">
        <v>4.5197740112994396</v>
      </c>
      <c r="R336" s="7">
        <v>1.75768129401749</v>
      </c>
      <c r="S336" s="6">
        <v>0.17123287671232901</v>
      </c>
      <c r="T336" s="5">
        <f t="shared" si="30"/>
        <v>1416.6374963000001</v>
      </c>
      <c r="U336" s="5">
        <v>1045.5</v>
      </c>
      <c r="V336" s="5">
        <f t="shared" si="35"/>
        <v>1416.6374963000001</v>
      </c>
      <c r="W336" s="5">
        <f t="shared" si="31"/>
        <v>-371.13749630000007</v>
      </c>
      <c r="X336" s="8">
        <f t="shared" si="32"/>
        <v>-0.26198480364196475</v>
      </c>
      <c r="Y336" s="4">
        <v>1</v>
      </c>
      <c r="Z336" s="9">
        <f t="shared" si="33"/>
        <v>1045.5</v>
      </c>
      <c r="AA336" s="10">
        <f t="shared" si="34"/>
        <v>7.7393390604442572E-5</v>
      </c>
    </row>
    <row r="337" spans="1:27" x14ac:dyDescent="0.55000000000000004">
      <c r="A337" s="3" t="s">
        <v>78</v>
      </c>
      <c r="B337" s="3" t="s">
        <v>79</v>
      </c>
      <c r="C337" s="3" t="s">
        <v>676</v>
      </c>
      <c r="D337" s="3" t="s">
        <v>677</v>
      </c>
      <c r="E337" s="4" t="s">
        <v>31</v>
      </c>
      <c r="F337" s="3" t="s">
        <v>36</v>
      </c>
      <c r="G337" s="3" t="s">
        <v>36</v>
      </c>
      <c r="H337" s="3" t="s">
        <v>586</v>
      </c>
      <c r="I337" s="3" t="s">
        <v>82</v>
      </c>
      <c r="J337" s="3" t="s">
        <v>36</v>
      </c>
      <c r="K337" s="3" t="s">
        <v>61</v>
      </c>
      <c r="L337" s="5">
        <v>7.5</v>
      </c>
      <c r="M337" s="4">
        <v>5032</v>
      </c>
      <c r="N337" s="5">
        <v>6313.6124712999999</v>
      </c>
      <c r="O337" s="5">
        <v>1.2546924625</v>
      </c>
      <c r="P337" s="4">
        <v>836845</v>
      </c>
      <c r="Q337" s="6">
        <v>0.60130609611098795</v>
      </c>
      <c r="R337" s="7">
        <v>1.1951184508481301</v>
      </c>
      <c r="S337" s="6">
        <v>5.96184419713831E-2</v>
      </c>
      <c r="T337" s="5">
        <f t="shared" si="30"/>
        <v>2104.5374904333335</v>
      </c>
      <c r="U337" s="5">
        <v>4564.5</v>
      </c>
      <c r="V337" s="5">
        <f t="shared" si="35"/>
        <v>6313.6124712999999</v>
      </c>
      <c r="W337" s="5">
        <f t="shared" si="31"/>
        <v>-1749.1124712999999</v>
      </c>
      <c r="X337" s="8">
        <f t="shared" si="32"/>
        <v>-0.27703830085406717</v>
      </c>
      <c r="Y337" s="4">
        <v>3</v>
      </c>
      <c r="Z337" s="9">
        <f t="shared" si="33"/>
        <v>1521.5</v>
      </c>
      <c r="AA337" s="10">
        <f t="shared" si="34"/>
        <v>3.5848932598031846E-6</v>
      </c>
    </row>
    <row r="338" spans="1:27" x14ac:dyDescent="0.55000000000000004">
      <c r="A338" s="3" t="s">
        <v>78</v>
      </c>
      <c r="B338" s="3" t="s">
        <v>79</v>
      </c>
      <c r="C338" s="3" t="s">
        <v>678</v>
      </c>
      <c r="D338" s="3" t="s">
        <v>679</v>
      </c>
      <c r="E338" s="4" t="s">
        <v>66</v>
      </c>
      <c r="F338" s="3" t="s">
        <v>36</v>
      </c>
      <c r="G338" s="3" t="s">
        <v>36</v>
      </c>
      <c r="H338" s="3" t="s">
        <v>235</v>
      </c>
      <c r="I338" s="3" t="s">
        <v>82</v>
      </c>
      <c r="J338" s="3" t="s">
        <v>36</v>
      </c>
      <c r="K338" s="3" t="s">
        <v>42</v>
      </c>
      <c r="L338" s="5">
        <v>8.75</v>
      </c>
      <c r="M338" s="4">
        <v>1501</v>
      </c>
      <c r="N338" s="5">
        <v>1703.0124977750002</v>
      </c>
      <c r="O338" s="5">
        <v>1.1345852750000001</v>
      </c>
      <c r="P338" s="4">
        <v>42914</v>
      </c>
      <c r="Q338" s="6">
        <v>3.4976930605396799</v>
      </c>
      <c r="R338" s="7">
        <v>1.25205527333737</v>
      </c>
      <c r="S338" s="6">
        <v>6.6622251832111901E-2</v>
      </c>
      <c r="T338" s="5">
        <f t="shared" si="30"/>
        <v>1703.0124977750002</v>
      </c>
      <c r="U338" s="5">
        <v>1176.4000000000001</v>
      </c>
      <c r="V338" s="5">
        <f t="shared" si="35"/>
        <v>1703.0124977750002</v>
      </c>
      <c r="W338" s="5">
        <f t="shared" si="31"/>
        <v>-526.61249777500007</v>
      </c>
      <c r="X338" s="8">
        <f t="shared" si="32"/>
        <v>-0.30922409463408146</v>
      </c>
      <c r="Y338" s="4">
        <v>1</v>
      </c>
      <c r="Z338" s="9">
        <f t="shared" si="33"/>
        <v>1176.4000000000001</v>
      </c>
      <c r="AA338" s="10">
        <f t="shared" si="34"/>
        <v>2.3302418791070478E-5</v>
      </c>
    </row>
    <row r="339" spans="1:27" x14ac:dyDescent="0.55000000000000004">
      <c r="A339" s="3" t="s">
        <v>71</v>
      </c>
      <c r="B339" s="3" t="s">
        <v>72</v>
      </c>
      <c r="C339" s="3" t="s">
        <v>680</v>
      </c>
      <c r="D339" s="3" t="s">
        <v>681</v>
      </c>
      <c r="E339" s="4" t="s">
        <v>155</v>
      </c>
      <c r="F339" s="3" t="s">
        <v>133</v>
      </c>
      <c r="G339" s="3" t="s">
        <v>134</v>
      </c>
      <c r="H339" s="3" t="s">
        <v>34</v>
      </c>
      <c r="I339" s="3" t="s">
        <v>35</v>
      </c>
      <c r="J339" s="3" t="s">
        <v>36</v>
      </c>
      <c r="K339" s="3" t="s">
        <v>61</v>
      </c>
      <c r="L339" s="5">
        <v>7.5</v>
      </c>
      <c r="M339" s="4">
        <v>0</v>
      </c>
      <c r="N339" s="5">
        <v>0</v>
      </c>
      <c r="O339" s="5">
        <v>0</v>
      </c>
      <c r="P339" s="4">
        <v>0</v>
      </c>
      <c r="Q339" s="6">
        <v>0</v>
      </c>
      <c r="R339" s="7">
        <v>0</v>
      </c>
      <c r="S339" s="6">
        <v>0</v>
      </c>
      <c r="T339" s="5">
        <f t="shared" si="30"/>
        <v>0</v>
      </c>
      <c r="U339" s="5">
        <v>417.35</v>
      </c>
      <c r="V339" s="5">
        <f t="shared" si="35"/>
        <v>0</v>
      </c>
      <c r="W339" s="5">
        <f t="shared" si="31"/>
        <v>417.35</v>
      </c>
      <c r="X339" s="8">
        <f t="shared" si="32"/>
        <v>0</v>
      </c>
      <c r="Y339" s="4">
        <v>1</v>
      </c>
      <c r="Z339" s="9">
        <f t="shared" si="33"/>
        <v>417.35</v>
      </c>
      <c r="AA339" s="10">
        <f t="shared" si="34"/>
        <v>0</v>
      </c>
    </row>
    <row r="340" spans="1:27" x14ac:dyDescent="0.55000000000000004">
      <c r="A340" s="3" t="s">
        <v>52</v>
      </c>
      <c r="B340" s="3" t="s">
        <v>53</v>
      </c>
      <c r="C340" s="3" t="s">
        <v>682</v>
      </c>
      <c r="D340" s="3" t="s">
        <v>523</v>
      </c>
      <c r="E340" s="4" t="s">
        <v>47</v>
      </c>
      <c r="F340" s="3" t="s">
        <v>57</v>
      </c>
      <c r="G340" s="3" t="s">
        <v>49</v>
      </c>
      <c r="H340" s="3" t="s">
        <v>181</v>
      </c>
      <c r="I340" s="3" t="s">
        <v>60</v>
      </c>
      <c r="J340" s="3" t="s">
        <v>36</v>
      </c>
      <c r="K340" s="3" t="s">
        <v>61</v>
      </c>
      <c r="L340" s="5">
        <v>6.25</v>
      </c>
      <c r="M340" s="4">
        <v>538</v>
      </c>
      <c r="N340" s="5">
        <v>1642.3249938749998</v>
      </c>
      <c r="O340" s="5">
        <v>3.0526486874999996</v>
      </c>
      <c r="P340" s="4">
        <v>37068</v>
      </c>
      <c r="Q340" s="6">
        <v>1.45138664076832</v>
      </c>
      <c r="R340" s="7">
        <v>1.82321679076292</v>
      </c>
      <c r="S340" s="6">
        <v>0.37174721189591098</v>
      </c>
      <c r="T340" s="5">
        <f t="shared" si="30"/>
        <v>821.1624969374999</v>
      </c>
      <c r="U340" s="5">
        <v>1058.25</v>
      </c>
      <c r="V340" s="5">
        <f t="shared" si="35"/>
        <v>1642.3249938749998</v>
      </c>
      <c r="W340" s="5">
        <f t="shared" si="31"/>
        <v>-584.07499387499979</v>
      </c>
      <c r="X340" s="8">
        <f t="shared" si="32"/>
        <v>-0.35563910678659183</v>
      </c>
      <c r="Y340" s="4">
        <v>2</v>
      </c>
      <c r="Z340" s="9">
        <f t="shared" si="33"/>
        <v>529.125</v>
      </c>
      <c r="AA340" s="10">
        <f t="shared" si="34"/>
        <v>5.3954893708859513E-5</v>
      </c>
    </row>
    <row r="341" spans="1:27" x14ac:dyDescent="0.55000000000000004">
      <c r="A341" s="3" t="s">
        <v>71</v>
      </c>
      <c r="B341" s="3" t="s">
        <v>72</v>
      </c>
      <c r="C341" s="3" t="s">
        <v>683</v>
      </c>
      <c r="D341" s="3" t="s">
        <v>684</v>
      </c>
      <c r="E341" s="4" t="s">
        <v>47</v>
      </c>
      <c r="F341" s="3" t="s">
        <v>32</v>
      </c>
      <c r="G341" s="3" t="s">
        <v>685</v>
      </c>
      <c r="H341" s="3" t="s">
        <v>34</v>
      </c>
      <c r="I341" s="3" t="s">
        <v>77</v>
      </c>
      <c r="J341" s="3" t="s">
        <v>36</v>
      </c>
      <c r="K341" s="3" t="s">
        <v>61</v>
      </c>
      <c r="L341" s="5">
        <v>6.25</v>
      </c>
      <c r="M341" s="4">
        <v>108</v>
      </c>
      <c r="N341" s="5">
        <v>148.94999954999997</v>
      </c>
      <c r="O341" s="5">
        <v>1.3791666624999999</v>
      </c>
      <c r="P341" s="4">
        <v>4573</v>
      </c>
      <c r="Q341" s="6">
        <v>2.3616881696916701</v>
      </c>
      <c r="R341" s="7">
        <v>4.9058386179750704</v>
      </c>
      <c r="S341" s="6">
        <v>0.92592592592592604</v>
      </c>
      <c r="T341" s="5">
        <f t="shared" si="30"/>
        <v>148.94999954999997</v>
      </c>
      <c r="U341" s="5">
        <v>94.35</v>
      </c>
      <c r="V341" s="5">
        <f t="shared" si="35"/>
        <v>148.94999954999997</v>
      </c>
      <c r="W341" s="5">
        <f t="shared" si="31"/>
        <v>-54.599999549999978</v>
      </c>
      <c r="X341" s="8">
        <f t="shared" si="32"/>
        <v>-0.36656595981842677</v>
      </c>
      <c r="Y341" s="4">
        <v>1</v>
      </c>
      <c r="Z341" s="9">
        <f t="shared" si="33"/>
        <v>94.35</v>
      </c>
      <c r="AA341" s="10">
        <f t="shared" si="34"/>
        <v>2.1867483052700652E-4</v>
      </c>
    </row>
    <row r="342" spans="1:27" x14ac:dyDescent="0.55000000000000004">
      <c r="A342" s="3" t="s">
        <v>71</v>
      </c>
      <c r="B342" s="3" t="s">
        <v>72</v>
      </c>
      <c r="C342" s="3" t="s">
        <v>686</v>
      </c>
      <c r="D342" s="3" t="s">
        <v>305</v>
      </c>
      <c r="E342" s="4" t="s">
        <v>47</v>
      </c>
      <c r="F342" s="3" t="s">
        <v>96</v>
      </c>
      <c r="G342" s="3" t="s">
        <v>161</v>
      </c>
      <c r="H342" s="3" t="s">
        <v>34</v>
      </c>
      <c r="I342" s="3" t="s">
        <v>162</v>
      </c>
      <c r="J342" s="3" t="s">
        <v>36</v>
      </c>
      <c r="K342" s="3" t="s">
        <v>37</v>
      </c>
      <c r="L342" s="5">
        <v>1.4375</v>
      </c>
      <c r="M342" s="4">
        <v>1087</v>
      </c>
      <c r="N342" s="5">
        <v>2478.0249866000004</v>
      </c>
      <c r="O342" s="5">
        <v>2.2796918000000002</v>
      </c>
      <c r="P342" s="4">
        <v>13032</v>
      </c>
      <c r="Q342" s="6">
        <v>8.3410067526089602</v>
      </c>
      <c r="R342" s="7">
        <v>1.9214310926949001</v>
      </c>
      <c r="S342" s="6">
        <v>0.275988960441582</v>
      </c>
      <c r="T342" s="5">
        <f t="shared" si="30"/>
        <v>826.00832886666683</v>
      </c>
      <c r="U342" s="5">
        <v>1469.65</v>
      </c>
      <c r="V342" s="5">
        <f t="shared" si="35"/>
        <v>2478.0249866000004</v>
      </c>
      <c r="W342" s="5">
        <f t="shared" si="31"/>
        <v>-1008.3749866000003</v>
      </c>
      <c r="X342" s="8">
        <f t="shared" si="32"/>
        <v>-0.40692688413265415</v>
      </c>
      <c r="Y342" s="4">
        <v>3</v>
      </c>
      <c r="Z342" s="9">
        <f t="shared" si="33"/>
        <v>489.88333333333338</v>
      </c>
      <c r="AA342" s="10">
        <f t="shared" si="34"/>
        <v>2.3020257826887627E-4</v>
      </c>
    </row>
    <row r="343" spans="1:27" x14ac:dyDescent="0.55000000000000004">
      <c r="A343" s="3" t="s">
        <v>78</v>
      </c>
      <c r="B343" s="3" t="s">
        <v>79</v>
      </c>
      <c r="C343" s="3" t="s">
        <v>687</v>
      </c>
      <c r="D343" s="3" t="s">
        <v>600</v>
      </c>
      <c r="E343" s="4" t="s">
        <v>66</v>
      </c>
      <c r="F343" s="3" t="s">
        <v>36</v>
      </c>
      <c r="G343" s="3" t="s">
        <v>36</v>
      </c>
      <c r="H343" s="3" t="s">
        <v>181</v>
      </c>
      <c r="I343" s="3" t="s">
        <v>82</v>
      </c>
      <c r="J343" s="3" t="s">
        <v>36</v>
      </c>
      <c r="K343" s="3" t="s">
        <v>42</v>
      </c>
      <c r="L343" s="5">
        <v>1.2625</v>
      </c>
      <c r="M343" s="4">
        <v>742</v>
      </c>
      <c r="N343" s="5">
        <v>1029.8374933</v>
      </c>
      <c r="O343" s="5">
        <v>1.3879211499999999</v>
      </c>
      <c r="P343" s="4">
        <v>51486</v>
      </c>
      <c r="Q343" s="6">
        <v>1.4411684729829499</v>
      </c>
      <c r="R343" s="7">
        <v>1.42048129588626</v>
      </c>
      <c r="S343" s="6">
        <v>0.134770889487871</v>
      </c>
      <c r="T343" s="5">
        <f t="shared" si="30"/>
        <v>1029.8374933</v>
      </c>
      <c r="U343" s="5">
        <v>600.1</v>
      </c>
      <c r="V343" s="5">
        <f t="shared" si="35"/>
        <v>1029.8374933</v>
      </c>
      <c r="W343" s="5">
        <f t="shared" si="31"/>
        <v>-429.73749329999998</v>
      </c>
      <c r="X343" s="8">
        <f t="shared" si="32"/>
        <v>-0.41728670406333124</v>
      </c>
      <c r="Y343" s="4">
        <v>1</v>
      </c>
      <c r="Z343" s="9">
        <f t="shared" si="33"/>
        <v>600.1</v>
      </c>
      <c r="AA343" s="10">
        <f t="shared" si="34"/>
        <v>1.9422755700578897E-5</v>
      </c>
    </row>
    <row r="344" spans="1:27" x14ac:dyDescent="0.55000000000000004">
      <c r="A344" s="3" t="s">
        <v>52</v>
      </c>
      <c r="B344" s="3" t="s">
        <v>53</v>
      </c>
      <c r="C344" s="3" t="s">
        <v>688</v>
      </c>
      <c r="D344" s="3" t="s">
        <v>301</v>
      </c>
      <c r="E344" s="4" t="s">
        <v>47</v>
      </c>
      <c r="F344" s="3" t="s">
        <v>57</v>
      </c>
      <c r="G344" s="3" t="s">
        <v>309</v>
      </c>
      <c r="H344" s="3" t="s">
        <v>85</v>
      </c>
      <c r="I344" s="3" t="s">
        <v>60</v>
      </c>
      <c r="J344" s="3" t="s">
        <v>36</v>
      </c>
      <c r="K344" s="3" t="s">
        <v>61</v>
      </c>
      <c r="L344" s="5">
        <v>10</v>
      </c>
      <c r="M344" s="4">
        <v>740</v>
      </c>
      <c r="N344" s="5">
        <v>2351.62499325</v>
      </c>
      <c r="O344" s="5">
        <v>3.1778716125000002</v>
      </c>
      <c r="P344" s="4">
        <v>105557</v>
      </c>
      <c r="Q344" s="6">
        <v>0.70104303835842297</v>
      </c>
      <c r="R344" s="7">
        <v>1.6486050190892101</v>
      </c>
      <c r="S344" s="6">
        <v>0.27027027027027001</v>
      </c>
      <c r="T344" s="5">
        <f t="shared" si="30"/>
        <v>1175.812496625</v>
      </c>
      <c r="U344" s="5">
        <v>1351.5</v>
      </c>
      <c r="V344" s="5">
        <f t="shared" si="35"/>
        <v>2351.62499325</v>
      </c>
      <c r="W344" s="5">
        <f t="shared" si="31"/>
        <v>-1000.12499325</v>
      </c>
      <c r="X344" s="8">
        <f t="shared" si="32"/>
        <v>-0.42529102051590467</v>
      </c>
      <c r="Y344" s="4">
        <v>2</v>
      </c>
      <c r="Z344" s="9">
        <f t="shared" si="33"/>
        <v>675.75</v>
      </c>
      <c r="AA344" s="10">
        <f t="shared" si="34"/>
        <v>1.8947109144822222E-5</v>
      </c>
    </row>
    <row r="345" spans="1:27" x14ac:dyDescent="0.55000000000000004">
      <c r="A345" s="3" t="s">
        <v>71</v>
      </c>
      <c r="B345" s="3" t="s">
        <v>72</v>
      </c>
      <c r="C345" s="3" t="s">
        <v>689</v>
      </c>
      <c r="D345" s="3" t="s">
        <v>690</v>
      </c>
      <c r="E345" s="4" t="s">
        <v>47</v>
      </c>
      <c r="F345" s="3" t="s">
        <v>32</v>
      </c>
      <c r="G345" s="3" t="s">
        <v>467</v>
      </c>
      <c r="H345" s="3" t="s">
        <v>34</v>
      </c>
      <c r="I345" s="3" t="s">
        <v>175</v>
      </c>
      <c r="J345" s="3" t="s">
        <v>36</v>
      </c>
      <c r="K345" s="3" t="s">
        <v>61</v>
      </c>
      <c r="L345" s="5">
        <v>11.25</v>
      </c>
      <c r="M345" s="4">
        <v>1142</v>
      </c>
      <c r="N345" s="5">
        <v>3560.5624880999999</v>
      </c>
      <c r="O345" s="5">
        <v>3.1178305499999999</v>
      </c>
      <c r="P345" s="4">
        <v>10491</v>
      </c>
      <c r="Q345" s="6">
        <v>10.8855209226956</v>
      </c>
      <c r="R345" s="7">
        <v>2.2336907825755401</v>
      </c>
      <c r="S345" s="6">
        <v>0.26269702276707502</v>
      </c>
      <c r="T345" s="5">
        <f t="shared" si="30"/>
        <v>1186.8541627</v>
      </c>
      <c r="U345" s="5">
        <v>1983.9</v>
      </c>
      <c r="V345" s="5">
        <f t="shared" si="35"/>
        <v>3560.5624880999999</v>
      </c>
      <c r="W345" s="5">
        <f t="shared" si="31"/>
        <v>-1576.6624880999998</v>
      </c>
      <c r="X345" s="8">
        <f t="shared" si="32"/>
        <v>-0.44281275595344038</v>
      </c>
      <c r="Y345" s="4">
        <v>3</v>
      </c>
      <c r="Z345" s="9">
        <f t="shared" si="33"/>
        <v>661.30000000000007</v>
      </c>
      <c r="AA345" s="10">
        <f t="shared" si="34"/>
        <v>2.8595939376608372E-4</v>
      </c>
    </row>
    <row r="346" spans="1:27" x14ac:dyDescent="0.55000000000000004">
      <c r="A346" s="3" t="s">
        <v>71</v>
      </c>
      <c r="B346" s="3" t="s">
        <v>72</v>
      </c>
      <c r="C346" s="3" t="s">
        <v>691</v>
      </c>
      <c r="D346" s="3" t="s">
        <v>415</v>
      </c>
      <c r="E346" s="4" t="s">
        <v>47</v>
      </c>
      <c r="F346" s="3" t="s">
        <v>144</v>
      </c>
      <c r="G346" s="3" t="s">
        <v>49</v>
      </c>
      <c r="H346" s="3" t="s">
        <v>34</v>
      </c>
      <c r="I346" s="3" t="s">
        <v>456</v>
      </c>
      <c r="J346" s="3" t="s">
        <v>36</v>
      </c>
      <c r="K346" s="3" t="s">
        <v>61</v>
      </c>
      <c r="L346" s="5">
        <v>12.5</v>
      </c>
      <c r="M346" s="4">
        <v>2453</v>
      </c>
      <c r="N346" s="5">
        <v>8357.2124748749993</v>
      </c>
      <c r="O346" s="5">
        <v>3.4069353749999998</v>
      </c>
      <c r="P346" s="4">
        <v>60488</v>
      </c>
      <c r="Q346" s="6">
        <v>4.0553498214521904</v>
      </c>
      <c r="R346" s="7">
        <v>1.2758115659304301</v>
      </c>
      <c r="S346" s="6">
        <v>0.28536485935589101</v>
      </c>
      <c r="T346" s="5">
        <f t="shared" si="30"/>
        <v>1193.8874964107142</v>
      </c>
      <c r="U346" s="5">
        <v>4398.75</v>
      </c>
      <c r="V346" s="5">
        <f t="shared" si="35"/>
        <v>8357.2124748749993</v>
      </c>
      <c r="W346" s="5">
        <f t="shared" si="31"/>
        <v>-3958.4624748749993</v>
      </c>
      <c r="X346" s="8">
        <f t="shared" si="32"/>
        <v>-0.47365823075285723</v>
      </c>
      <c r="Y346" s="4">
        <v>7</v>
      </c>
      <c r="Z346" s="9">
        <f t="shared" si="33"/>
        <v>628.39285714285711</v>
      </c>
      <c r="AA346" s="10">
        <f t="shared" si="34"/>
        <v>1.157254331437642E-4</v>
      </c>
    </row>
    <row r="347" spans="1:27" x14ac:dyDescent="0.55000000000000004">
      <c r="A347" s="3" t="s">
        <v>71</v>
      </c>
      <c r="B347" s="3" t="s">
        <v>72</v>
      </c>
      <c r="C347" s="3" t="s">
        <v>692</v>
      </c>
      <c r="D347" s="3" t="s">
        <v>136</v>
      </c>
      <c r="E347" s="4" t="s">
        <v>47</v>
      </c>
      <c r="F347" s="3" t="s">
        <v>144</v>
      </c>
      <c r="G347" s="3" t="s">
        <v>309</v>
      </c>
      <c r="H347" s="3" t="s">
        <v>34</v>
      </c>
      <c r="I347" s="3" t="s">
        <v>77</v>
      </c>
      <c r="J347" s="3" t="s">
        <v>36</v>
      </c>
      <c r="K347" s="3" t="s">
        <v>37</v>
      </c>
      <c r="L347" s="5">
        <v>10</v>
      </c>
      <c r="M347" s="4">
        <v>2374</v>
      </c>
      <c r="N347" s="5">
        <v>5036.3749731250009</v>
      </c>
      <c r="O347" s="5">
        <v>2.1214721875000002</v>
      </c>
      <c r="P347" s="4">
        <v>15937</v>
      </c>
      <c r="Q347" s="6">
        <v>14.896153604819</v>
      </c>
      <c r="R347" s="7">
        <v>1.25685386208195</v>
      </c>
      <c r="S347" s="6">
        <v>0.16849199663016001</v>
      </c>
      <c r="T347" s="5">
        <f t="shared" si="30"/>
        <v>1259.0937432812502</v>
      </c>
      <c r="U347" s="5">
        <v>2585.6999999999998</v>
      </c>
      <c r="V347" s="5">
        <f t="shared" si="35"/>
        <v>5036.3749731250009</v>
      </c>
      <c r="W347" s="5">
        <f t="shared" si="31"/>
        <v>-2450.6749731250011</v>
      </c>
      <c r="X347" s="8">
        <f t="shared" si="32"/>
        <v>-0.48659501848099906</v>
      </c>
      <c r="Y347" s="4">
        <v>4</v>
      </c>
      <c r="Z347" s="9">
        <f t="shared" si="33"/>
        <v>646.42499999999995</v>
      </c>
      <c r="AA347" s="10">
        <f t="shared" si="34"/>
        <v>2.5098826629855087E-4</v>
      </c>
    </row>
    <row r="348" spans="1:27" x14ac:dyDescent="0.55000000000000004">
      <c r="A348" s="3" t="s">
        <v>78</v>
      </c>
      <c r="B348" s="3" t="s">
        <v>79</v>
      </c>
      <c r="C348" s="3" t="s">
        <v>693</v>
      </c>
      <c r="D348" s="3" t="s">
        <v>694</v>
      </c>
      <c r="E348" s="4" t="s">
        <v>66</v>
      </c>
      <c r="F348" s="3" t="s">
        <v>36</v>
      </c>
      <c r="G348" s="3" t="s">
        <v>36</v>
      </c>
      <c r="H348" s="3" t="s">
        <v>695</v>
      </c>
      <c r="I348" s="3" t="s">
        <v>82</v>
      </c>
      <c r="J348" s="3" t="s">
        <v>36</v>
      </c>
      <c r="K348" s="3" t="s">
        <v>61</v>
      </c>
      <c r="L348" s="5">
        <v>7.5</v>
      </c>
      <c r="M348" s="4">
        <v>2269</v>
      </c>
      <c r="N348" s="5">
        <v>2827.1749926875</v>
      </c>
      <c r="O348" s="5">
        <v>1.2460004375</v>
      </c>
      <c r="P348" s="4">
        <v>425290</v>
      </c>
      <c r="Q348" s="6">
        <v>0.53351830515648102</v>
      </c>
      <c r="R348" s="7">
        <v>4.78025700110513</v>
      </c>
      <c r="S348" s="6">
        <v>0.13221683561040101</v>
      </c>
      <c r="T348" s="5">
        <f t="shared" si="30"/>
        <v>942.39166422916662</v>
      </c>
      <c r="U348" s="5">
        <v>1419.5</v>
      </c>
      <c r="V348" s="5">
        <f t="shared" si="35"/>
        <v>2827.1749926875</v>
      </c>
      <c r="W348" s="5">
        <f t="shared" si="31"/>
        <v>-1407.6749926875</v>
      </c>
      <c r="X348" s="8">
        <f t="shared" si="32"/>
        <v>-0.49790868847116193</v>
      </c>
      <c r="Y348" s="4">
        <v>3</v>
      </c>
      <c r="Z348" s="9">
        <f t="shared" si="33"/>
        <v>473.16666666666669</v>
      </c>
      <c r="AA348" s="10">
        <f t="shared" si="34"/>
        <v>7.054010204801421E-6</v>
      </c>
    </row>
    <row r="349" spans="1:27" x14ac:dyDescent="0.55000000000000004">
      <c r="A349" s="3" t="s">
        <v>71</v>
      </c>
      <c r="B349" s="3" t="s">
        <v>72</v>
      </c>
      <c r="C349" s="3" t="s">
        <v>696</v>
      </c>
      <c r="D349" s="3" t="s">
        <v>672</v>
      </c>
      <c r="E349" s="4" t="s">
        <v>47</v>
      </c>
      <c r="F349" s="3" t="s">
        <v>32</v>
      </c>
      <c r="G349" s="3" t="s">
        <v>697</v>
      </c>
      <c r="H349" s="3" t="s">
        <v>34</v>
      </c>
      <c r="I349" s="3" t="s">
        <v>175</v>
      </c>
      <c r="J349" s="3" t="s">
        <v>36</v>
      </c>
      <c r="K349" s="3" t="s">
        <v>61</v>
      </c>
      <c r="L349" s="5">
        <v>6.25</v>
      </c>
      <c r="M349" s="4">
        <v>935</v>
      </c>
      <c r="N349" s="5">
        <v>1457.1624959375001</v>
      </c>
      <c r="O349" s="5">
        <v>1.5584625625000001</v>
      </c>
      <c r="P349" s="4">
        <v>9093</v>
      </c>
      <c r="Q349" s="6">
        <v>10.282634993951399</v>
      </c>
      <c r="R349" s="7">
        <v>2.6451534147146201</v>
      </c>
      <c r="S349" s="6">
        <v>0.10695187165775401</v>
      </c>
      <c r="T349" s="5">
        <f t="shared" si="30"/>
        <v>1457.1624959375001</v>
      </c>
      <c r="U349" s="5">
        <v>722.5</v>
      </c>
      <c r="V349" s="5">
        <f t="shared" si="35"/>
        <v>1457.1624959375001</v>
      </c>
      <c r="W349" s="5">
        <f t="shared" si="31"/>
        <v>-734.66249593750013</v>
      </c>
      <c r="X349" s="8">
        <f t="shared" si="32"/>
        <v>-0.50417334922200119</v>
      </c>
      <c r="Y349" s="4">
        <v>1</v>
      </c>
      <c r="Z349" s="9">
        <f t="shared" si="33"/>
        <v>722.5</v>
      </c>
      <c r="AA349" s="10">
        <f t="shared" si="34"/>
        <v>1.0997470581766202E-4</v>
      </c>
    </row>
    <row r="350" spans="1:27" x14ac:dyDescent="0.55000000000000004">
      <c r="A350" s="3" t="s">
        <v>78</v>
      </c>
      <c r="B350" s="3" t="s">
        <v>79</v>
      </c>
      <c r="C350" s="3" t="s">
        <v>698</v>
      </c>
      <c r="D350" s="3" t="s">
        <v>699</v>
      </c>
      <c r="E350" s="4" t="s">
        <v>66</v>
      </c>
      <c r="F350" s="3" t="s">
        <v>36</v>
      </c>
      <c r="G350" s="3" t="s">
        <v>36</v>
      </c>
      <c r="H350" s="3" t="s">
        <v>572</v>
      </c>
      <c r="I350" s="3" t="s">
        <v>77</v>
      </c>
      <c r="J350" s="3" t="s">
        <v>36</v>
      </c>
      <c r="K350" s="3" t="s">
        <v>42</v>
      </c>
      <c r="L350" s="5">
        <v>1.25</v>
      </c>
      <c r="M350" s="4">
        <v>1389</v>
      </c>
      <c r="N350" s="5">
        <v>4243.9999963125001</v>
      </c>
      <c r="O350" s="5">
        <v>3.0554355625</v>
      </c>
      <c r="P350" s="4">
        <v>136212</v>
      </c>
      <c r="Q350" s="6">
        <v>1.0197339441458899</v>
      </c>
      <c r="R350" s="7">
        <v>1.90971133233489</v>
      </c>
      <c r="S350" s="6">
        <v>0.143988480921526</v>
      </c>
      <c r="T350" s="5">
        <f t="shared" si="30"/>
        <v>2121.9999981562501</v>
      </c>
      <c r="U350" s="5">
        <v>2088.4499999999998</v>
      </c>
      <c r="V350" s="5">
        <f t="shared" si="35"/>
        <v>4243.9999963125001</v>
      </c>
      <c r="W350" s="5">
        <f t="shared" si="31"/>
        <v>-2155.5499963125003</v>
      </c>
      <c r="X350" s="8">
        <f t="shared" si="32"/>
        <v>-0.5079052776120172</v>
      </c>
      <c r="Y350" s="4">
        <v>2</v>
      </c>
      <c r="Z350" s="9">
        <f t="shared" si="33"/>
        <v>1044.2249999999999</v>
      </c>
      <c r="AA350" s="10">
        <f t="shared" si="34"/>
        <v>1.4682994156168291E-5</v>
      </c>
    </row>
    <row r="351" spans="1:27" x14ac:dyDescent="0.55000000000000004">
      <c r="A351" s="3" t="s">
        <v>52</v>
      </c>
      <c r="B351" s="3" t="s">
        <v>53</v>
      </c>
      <c r="C351" s="3" t="s">
        <v>700</v>
      </c>
      <c r="D351" s="3" t="s">
        <v>499</v>
      </c>
      <c r="E351" s="4" t="s">
        <v>47</v>
      </c>
      <c r="F351" s="3" t="s">
        <v>48</v>
      </c>
      <c r="G351" s="3" t="s">
        <v>161</v>
      </c>
      <c r="H351" s="3" t="s">
        <v>34</v>
      </c>
      <c r="I351" s="3" t="s">
        <v>35</v>
      </c>
      <c r="J351" s="3" t="s">
        <v>36</v>
      </c>
      <c r="K351" s="3" t="s">
        <v>61</v>
      </c>
      <c r="L351" s="5">
        <v>5</v>
      </c>
      <c r="M351" s="4">
        <v>166</v>
      </c>
      <c r="N351" s="5">
        <v>473.71249849999998</v>
      </c>
      <c r="O351" s="5">
        <v>2.85368975</v>
      </c>
      <c r="P351" s="4">
        <v>3620</v>
      </c>
      <c r="Q351" s="6">
        <v>4.5856353591160204</v>
      </c>
      <c r="R351" s="7">
        <v>1.37408839779006</v>
      </c>
      <c r="S351" s="6">
        <v>0.60240963855421703</v>
      </c>
      <c r="T351" s="5">
        <f t="shared" si="30"/>
        <v>473.71249849999998</v>
      </c>
      <c r="U351" s="5">
        <v>231.2</v>
      </c>
      <c r="V351" s="5">
        <f t="shared" si="35"/>
        <v>473.71249849999998</v>
      </c>
      <c r="W351" s="5">
        <f t="shared" si="31"/>
        <v>-242.51249849999999</v>
      </c>
      <c r="X351" s="8">
        <f t="shared" si="32"/>
        <v>-0.51194025757798323</v>
      </c>
      <c r="Y351" s="4">
        <v>1</v>
      </c>
      <c r="Z351" s="9">
        <f t="shared" si="33"/>
        <v>231.2</v>
      </c>
      <c r="AA351" s="10">
        <f t="shared" si="34"/>
        <v>2.762430939226519E-4</v>
      </c>
    </row>
    <row r="352" spans="1:27" x14ac:dyDescent="0.55000000000000004">
      <c r="A352" s="3" t="s">
        <v>78</v>
      </c>
      <c r="B352" s="3" t="s">
        <v>79</v>
      </c>
      <c r="C352" s="3" t="s">
        <v>701</v>
      </c>
      <c r="D352" s="3" t="s">
        <v>384</v>
      </c>
      <c r="E352" s="4" t="s">
        <v>31</v>
      </c>
      <c r="F352" s="3" t="s">
        <v>36</v>
      </c>
      <c r="G352" s="3" t="s">
        <v>36</v>
      </c>
      <c r="H352" s="3" t="s">
        <v>386</v>
      </c>
      <c r="I352" s="3" t="s">
        <v>82</v>
      </c>
      <c r="J352" s="3" t="s">
        <v>36</v>
      </c>
      <c r="K352" s="3" t="s">
        <v>42</v>
      </c>
      <c r="L352" s="5">
        <v>0.875</v>
      </c>
      <c r="M352" s="4">
        <v>1207</v>
      </c>
      <c r="N352" s="5">
        <v>908.74999824999998</v>
      </c>
      <c r="O352" s="5">
        <v>0.75289974999999998</v>
      </c>
      <c r="P352" s="4">
        <v>66370</v>
      </c>
      <c r="Q352" s="6">
        <v>1.81859273768269</v>
      </c>
      <c r="R352" s="7">
        <v>1.3730088895585399</v>
      </c>
      <c r="S352" s="6">
        <v>8.2850041425020698E-2</v>
      </c>
      <c r="T352" s="5">
        <f t="shared" si="30"/>
        <v>908.74999824999998</v>
      </c>
      <c r="U352" s="5">
        <v>416.5</v>
      </c>
      <c r="V352" s="5">
        <f t="shared" si="35"/>
        <v>908.74999824999998</v>
      </c>
      <c r="W352" s="5">
        <f t="shared" si="31"/>
        <v>-492.24999824999998</v>
      </c>
      <c r="X352" s="8">
        <f t="shared" si="32"/>
        <v>-0.54167812841588636</v>
      </c>
      <c r="Y352" s="4">
        <v>1</v>
      </c>
      <c r="Z352" s="9">
        <f t="shared" si="33"/>
        <v>416.5</v>
      </c>
      <c r="AA352" s="10">
        <f t="shared" si="34"/>
        <v>1.5067048365225268E-5</v>
      </c>
    </row>
    <row r="353" spans="1:27" x14ac:dyDescent="0.55000000000000004">
      <c r="A353" s="3" t="s">
        <v>52</v>
      </c>
      <c r="B353" s="3" t="s">
        <v>53</v>
      </c>
      <c r="C353" s="3" t="s">
        <v>702</v>
      </c>
      <c r="D353" s="3" t="s">
        <v>290</v>
      </c>
      <c r="E353" s="4" t="s">
        <v>47</v>
      </c>
      <c r="F353" s="3" t="s">
        <v>57</v>
      </c>
      <c r="G353" s="3" t="s">
        <v>49</v>
      </c>
      <c r="H353" s="3" t="s">
        <v>181</v>
      </c>
      <c r="I353" s="3" t="s">
        <v>60</v>
      </c>
      <c r="J353" s="3" t="s">
        <v>36</v>
      </c>
      <c r="K353" s="3" t="s">
        <v>61</v>
      </c>
      <c r="L353" s="5">
        <v>3.75</v>
      </c>
      <c r="M353" s="4">
        <v>321</v>
      </c>
      <c r="N353" s="5">
        <v>919.44999821249985</v>
      </c>
      <c r="O353" s="5">
        <v>2.8643302124999996</v>
      </c>
      <c r="P353" s="4">
        <v>19877</v>
      </c>
      <c r="Q353" s="6">
        <v>1.61493183075917</v>
      </c>
      <c r="R353" s="7">
        <v>1.9875886703224801</v>
      </c>
      <c r="S353" s="6">
        <v>0.31152647975077896</v>
      </c>
      <c r="T353" s="5">
        <f t="shared" si="30"/>
        <v>919.44999821249985</v>
      </c>
      <c r="U353" s="5">
        <v>391</v>
      </c>
      <c r="V353" s="5">
        <f t="shared" si="35"/>
        <v>919.44999821249985</v>
      </c>
      <c r="W353" s="5">
        <f t="shared" si="31"/>
        <v>-528.44999821249985</v>
      </c>
      <c r="X353" s="8">
        <f t="shared" si="32"/>
        <v>-0.57474577110213498</v>
      </c>
      <c r="Y353" s="4">
        <v>1</v>
      </c>
      <c r="Z353" s="9">
        <f t="shared" si="33"/>
        <v>391</v>
      </c>
      <c r="AA353" s="10">
        <f t="shared" si="34"/>
        <v>5.03094028273885E-5</v>
      </c>
    </row>
    <row r="354" spans="1:27" x14ac:dyDescent="0.55000000000000004">
      <c r="A354" s="3" t="s">
        <v>52</v>
      </c>
      <c r="B354" s="3" t="s">
        <v>53</v>
      </c>
      <c r="C354" s="3" t="s">
        <v>703</v>
      </c>
      <c r="D354" s="3" t="s">
        <v>600</v>
      </c>
      <c r="E354" s="4" t="s">
        <v>47</v>
      </c>
      <c r="F354" s="3" t="s">
        <v>48</v>
      </c>
      <c r="G354" s="3" t="s">
        <v>49</v>
      </c>
      <c r="H354" s="3" t="s">
        <v>34</v>
      </c>
      <c r="I354" s="3" t="s">
        <v>35</v>
      </c>
      <c r="J354" s="3" t="s">
        <v>36</v>
      </c>
      <c r="K354" s="3" t="s">
        <v>42</v>
      </c>
      <c r="L354" s="5">
        <v>5</v>
      </c>
      <c r="M354" s="4">
        <v>404</v>
      </c>
      <c r="N354" s="5">
        <v>1377.96249805</v>
      </c>
      <c r="O354" s="5">
        <v>3.4107982625000002</v>
      </c>
      <c r="P354" s="4">
        <v>10338</v>
      </c>
      <c r="Q354" s="6">
        <v>3.9079125556200398</v>
      </c>
      <c r="R354" s="7">
        <v>1.69829754304508</v>
      </c>
      <c r="S354" s="6">
        <v>0.24752475247524802</v>
      </c>
      <c r="T354" s="5">
        <f t="shared" si="30"/>
        <v>1377.96249805</v>
      </c>
      <c r="U354" s="5">
        <v>502.35</v>
      </c>
      <c r="V354" s="5">
        <f t="shared" si="35"/>
        <v>1377.96249805</v>
      </c>
      <c r="W354" s="5">
        <f t="shared" si="31"/>
        <v>-875.61249805</v>
      </c>
      <c r="X354" s="8">
        <f t="shared" si="32"/>
        <v>-0.63544000601548156</v>
      </c>
      <c r="Y354" s="4">
        <v>1</v>
      </c>
      <c r="Z354" s="9">
        <f t="shared" si="33"/>
        <v>502.35</v>
      </c>
      <c r="AA354" s="10">
        <f t="shared" si="34"/>
        <v>9.6730508802476433E-5</v>
      </c>
    </row>
    <row r="355" spans="1:27" x14ac:dyDescent="0.55000000000000004">
      <c r="A355" s="3" t="s">
        <v>71</v>
      </c>
      <c r="B355" s="3" t="s">
        <v>72</v>
      </c>
      <c r="C355" s="3" t="s">
        <v>704</v>
      </c>
      <c r="D355" s="3" t="s">
        <v>544</v>
      </c>
      <c r="E355" s="4" t="s">
        <v>47</v>
      </c>
      <c r="F355" s="3" t="s">
        <v>32</v>
      </c>
      <c r="G355" s="3" t="s">
        <v>575</v>
      </c>
      <c r="H355" s="3" t="s">
        <v>34</v>
      </c>
      <c r="I355" s="3" t="s">
        <v>77</v>
      </c>
      <c r="J355" s="3" t="s">
        <v>36</v>
      </c>
      <c r="K355" s="3" t="s">
        <v>61</v>
      </c>
      <c r="L355" s="5">
        <v>6.25</v>
      </c>
      <c r="M355" s="4">
        <v>1229</v>
      </c>
      <c r="N355" s="5">
        <v>3636.4624907124999</v>
      </c>
      <c r="O355" s="5">
        <v>2.9588791624999997</v>
      </c>
      <c r="P355" s="4">
        <v>10582</v>
      </c>
      <c r="Q355" s="6">
        <v>11.614061614061599</v>
      </c>
      <c r="R355" s="7">
        <v>1.4382224532224499</v>
      </c>
      <c r="S355" s="6">
        <v>0.244100895036615</v>
      </c>
      <c r="T355" s="5">
        <f t="shared" si="30"/>
        <v>1212.1541635708334</v>
      </c>
      <c r="U355" s="5">
        <v>1220.5999999999999</v>
      </c>
      <c r="V355" s="5">
        <f t="shared" si="35"/>
        <v>3636.4624907124999</v>
      </c>
      <c r="W355" s="5">
        <f t="shared" si="31"/>
        <v>-2415.8624907124999</v>
      </c>
      <c r="X355" s="8">
        <f t="shared" si="32"/>
        <v>-0.66434412478682126</v>
      </c>
      <c r="Y355" s="4">
        <v>3</v>
      </c>
      <c r="Z355" s="9">
        <f t="shared" si="33"/>
        <v>406.86666666666662</v>
      </c>
      <c r="AA355" s="10">
        <f t="shared" si="34"/>
        <v>2.8350028350028299E-4</v>
      </c>
    </row>
    <row r="356" spans="1:27" x14ac:dyDescent="0.55000000000000004">
      <c r="A356" s="3" t="s">
        <v>71</v>
      </c>
      <c r="B356" s="3" t="s">
        <v>72</v>
      </c>
      <c r="C356" s="3" t="s">
        <v>705</v>
      </c>
      <c r="D356" s="3" t="s">
        <v>706</v>
      </c>
      <c r="E356" s="4" t="s">
        <v>47</v>
      </c>
      <c r="F356" s="3" t="s">
        <v>32</v>
      </c>
      <c r="G356" s="3" t="s">
        <v>377</v>
      </c>
      <c r="H356" s="3" t="s">
        <v>34</v>
      </c>
      <c r="I356" s="3" t="s">
        <v>175</v>
      </c>
      <c r="J356" s="3" t="s">
        <v>36</v>
      </c>
      <c r="K356" s="3" t="s">
        <v>61</v>
      </c>
      <c r="L356" s="5">
        <v>6.25</v>
      </c>
      <c r="M356" s="4">
        <v>139</v>
      </c>
      <c r="N356" s="5">
        <v>310.01249925000002</v>
      </c>
      <c r="O356" s="5">
        <v>2.2303057500000003</v>
      </c>
      <c r="P356" s="4">
        <v>2301</v>
      </c>
      <c r="Q356" s="6">
        <v>6.0408518035636698</v>
      </c>
      <c r="R356" s="7">
        <v>1.53468057366362</v>
      </c>
      <c r="S356" s="6">
        <v>0.71942446043165498</v>
      </c>
      <c r="T356" s="5">
        <f t="shared" si="30"/>
        <v>310.01249925000002</v>
      </c>
      <c r="U356" s="5">
        <v>96.9</v>
      </c>
      <c r="V356" s="5">
        <f t="shared" si="35"/>
        <v>310.01249925000002</v>
      </c>
      <c r="W356" s="5">
        <f t="shared" si="31"/>
        <v>-213.11249925000001</v>
      </c>
      <c r="X356" s="8">
        <f t="shared" si="32"/>
        <v>-0.68743195763259213</v>
      </c>
      <c r="Y356" s="4">
        <v>1</v>
      </c>
      <c r="Z356" s="9">
        <f t="shared" si="33"/>
        <v>96.9</v>
      </c>
      <c r="AA356" s="10">
        <f t="shared" si="34"/>
        <v>4.3459365493263828E-4</v>
      </c>
    </row>
    <row r="357" spans="1:27" x14ac:dyDescent="0.55000000000000004">
      <c r="A357" s="3" t="s">
        <v>78</v>
      </c>
      <c r="B357" s="3" t="s">
        <v>79</v>
      </c>
      <c r="C357" s="3" t="s">
        <v>707</v>
      </c>
      <c r="D357" s="3" t="s">
        <v>708</v>
      </c>
      <c r="E357" s="4" t="s">
        <v>31</v>
      </c>
      <c r="F357" s="3" t="s">
        <v>36</v>
      </c>
      <c r="G357" s="3" t="s">
        <v>36</v>
      </c>
      <c r="H357" s="3" t="s">
        <v>709</v>
      </c>
      <c r="I357" s="3" t="s">
        <v>82</v>
      </c>
      <c r="J357" s="3" t="s">
        <v>36</v>
      </c>
      <c r="K357" s="3" t="s">
        <v>42</v>
      </c>
      <c r="L357" s="5">
        <v>0.72499999999999998</v>
      </c>
      <c r="M357" s="4">
        <v>2070</v>
      </c>
      <c r="N357" s="5">
        <v>2620.5374846250002</v>
      </c>
      <c r="O357" s="5">
        <v>1.2659601375</v>
      </c>
      <c r="P357" s="4">
        <v>216690</v>
      </c>
      <c r="Q357" s="6">
        <v>0.95528173888965806</v>
      </c>
      <c r="R357" s="7">
        <v>1.2456144722875999</v>
      </c>
      <c r="S357" s="6">
        <v>4.8309178743961401E-2</v>
      </c>
      <c r="T357" s="5">
        <f t="shared" si="30"/>
        <v>2620.5374846250002</v>
      </c>
      <c r="U357" s="5">
        <v>739.5</v>
      </c>
      <c r="V357" s="5">
        <f t="shared" si="35"/>
        <v>2620.5374846250002</v>
      </c>
      <c r="W357" s="5">
        <f t="shared" si="31"/>
        <v>-1881.0374846250002</v>
      </c>
      <c r="X357" s="8">
        <f t="shared" si="32"/>
        <v>-0.71780598280362984</v>
      </c>
      <c r="Y357" s="4">
        <v>1</v>
      </c>
      <c r="Z357" s="9">
        <f t="shared" si="33"/>
        <v>739.5</v>
      </c>
      <c r="AA357" s="10">
        <f t="shared" si="34"/>
        <v>4.6148876274862754E-6</v>
      </c>
    </row>
    <row r="358" spans="1:27" x14ac:dyDescent="0.55000000000000004">
      <c r="A358" s="3" t="s">
        <v>52</v>
      </c>
      <c r="B358" s="3" t="s">
        <v>53</v>
      </c>
      <c r="C358" s="3" t="s">
        <v>710</v>
      </c>
      <c r="D358" s="3" t="s">
        <v>258</v>
      </c>
      <c r="E358" s="4" t="s">
        <v>47</v>
      </c>
      <c r="F358" s="3" t="s">
        <v>57</v>
      </c>
      <c r="G358" s="3" t="s">
        <v>49</v>
      </c>
      <c r="H358" s="3" t="s">
        <v>181</v>
      </c>
      <c r="I358" s="3" t="s">
        <v>60</v>
      </c>
      <c r="J358" s="3" t="s">
        <v>36</v>
      </c>
      <c r="K358" s="3" t="s">
        <v>61</v>
      </c>
      <c r="L358" s="5">
        <v>5</v>
      </c>
      <c r="M358" s="4">
        <v>246</v>
      </c>
      <c r="N358" s="5">
        <v>617.48749972500002</v>
      </c>
      <c r="O358" s="5">
        <v>2.5101117875000001</v>
      </c>
      <c r="P358" s="4">
        <v>28163</v>
      </c>
      <c r="Q358" s="6">
        <v>0.87348648936547901</v>
      </c>
      <c r="R358" s="7">
        <v>1.83184319852288</v>
      </c>
      <c r="S358" s="6">
        <v>0.40650406504065001</v>
      </c>
      <c r="T358" s="5">
        <f t="shared" si="30"/>
        <v>617.48749972500002</v>
      </c>
      <c r="U358" s="5">
        <v>147.05000000000001</v>
      </c>
      <c r="V358" s="5">
        <f t="shared" si="35"/>
        <v>617.48749972500002</v>
      </c>
      <c r="W358" s="5">
        <f t="shared" si="31"/>
        <v>-470.43749972500001</v>
      </c>
      <c r="X358" s="8">
        <f t="shared" si="32"/>
        <v>-0.76185752737425583</v>
      </c>
      <c r="Y358" s="4">
        <v>1</v>
      </c>
      <c r="Z358" s="9">
        <f t="shared" si="33"/>
        <v>147.05000000000001</v>
      </c>
      <c r="AA358" s="10">
        <f t="shared" si="34"/>
        <v>3.5507580868515374E-5</v>
      </c>
    </row>
    <row r="359" spans="1:27" x14ac:dyDescent="0.55000000000000004">
      <c r="A359" s="3" t="s">
        <v>78</v>
      </c>
      <c r="B359" s="3" t="s">
        <v>79</v>
      </c>
      <c r="C359" s="3" t="s">
        <v>711</v>
      </c>
      <c r="D359" s="3" t="s">
        <v>712</v>
      </c>
      <c r="E359" s="4" t="s">
        <v>31</v>
      </c>
      <c r="F359" s="3" t="s">
        <v>36</v>
      </c>
      <c r="G359" s="3" t="s">
        <v>36</v>
      </c>
      <c r="H359" s="3" t="s">
        <v>345</v>
      </c>
      <c r="I359" s="3" t="s">
        <v>82</v>
      </c>
      <c r="J359" s="3" t="s">
        <v>36</v>
      </c>
      <c r="K359" s="3" t="s">
        <v>42</v>
      </c>
      <c r="L359" s="5">
        <v>4.45</v>
      </c>
      <c r="M359" s="4">
        <v>2827</v>
      </c>
      <c r="N359" s="5">
        <v>4601.6624662249997</v>
      </c>
      <c r="O359" s="5">
        <v>1.6277546749999998</v>
      </c>
      <c r="P359" s="4">
        <v>109457</v>
      </c>
      <c r="Q359" s="6">
        <v>2.5827493901714802</v>
      </c>
      <c r="R359" s="7">
        <v>1.4057693888924401</v>
      </c>
      <c r="S359" s="6">
        <v>3.5373187124159898E-2</v>
      </c>
      <c r="T359" s="5">
        <f t="shared" si="30"/>
        <v>4601.6624662249997</v>
      </c>
      <c r="U359" s="5">
        <v>1037</v>
      </c>
      <c r="V359" s="5">
        <f t="shared" si="35"/>
        <v>4601.6624662249997</v>
      </c>
      <c r="W359" s="5">
        <f t="shared" si="31"/>
        <v>-3564.6624662249997</v>
      </c>
      <c r="X359" s="8">
        <f t="shared" si="32"/>
        <v>-0.77464666137264326</v>
      </c>
      <c r="Y359" s="4">
        <v>1</v>
      </c>
      <c r="Z359" s="9">
        <f t="shared" si="33"/>
        <v>1037</v>
      </c>
      <c r="AA359" s="10">
        <f t="shared" si="34"/>
        <v>9.1360077473345633E-6</v>
      </c>
    </row>
    <row r="360" spans="1:27" x14ac:dyDescent="0.55000000000000004">
      <c r="A360" s="3" t="s">
        <v>71</v>
      </c>
      <c r="B360" s="3" t="s">
        <v>72</v>
      </c>
      <c r="C360" s="3" t="s">
        <v>713</v>
      </c>
      <c r="D360" s="3" t="s">
        <v>714</v>
      </c>
      <c r="E360" s="4" t="s">
        <v>47</v>
      </c>
      <c r="F360" s="3" t="s">
        <v>32</v>
      </c>
      <c r="G360" s="3" t="s">
        <v>482</v>
      </c>
      <c r="H360" s="3" t="s">
        <v>34</v>
      </c>
      <c r="I360" s="3" t="s">
        <v>77</v>
      </c>
      <c r="J360" s="3" t="s">
        <v>36</v>
      </c>
      <c r="K360" s="3" t="s">
        <v>42</v>
      </c>
      <c r="L360" s="5">
        <v>6.25</v>
      </c>
      <c r="M360" s="4">
        <v>235</v>
      </c>
      <c r="N360" s="5">
        <v>356.06249718750001</v>
      </c>
      <c r="O360" s="5">
        <v>1.5151595625000001</v>
      </c>
      <c r="P360" s="4">
        <v>7056</v>
      </c>
      <c r="Q360" s="6">
        <v>3.3304988662131501</v>
      </c>
      <c r="R360" s="7">
        <v>4.7298044217687103</v>
      </c>
      <c r="S360" s="6">
        <v>0.42553191489361702</v>
      </c>
      <c r="T360" s="5">
        <f t="shared" si="30"/>
        <v>356.06249718750001</v>
      </c>
      <c r="U360" s="5">
        <v>79.900000000000006</v>
      </c>
      <c r="V360" s="5">
        <f t="shared" si="35"/>
        <v>356.06249718750001</v>
      </c>
      <c r="W360" s="5">
        <f t="shared" si="31"/>
        <v>-276.16249718749998</v>
      </c>
      <c r="X360" s="8">
        <f t="shared" si="32"/>
        <v>-0.77560119183816978</v>
      </c>
      <c r="Y360" s="4">
        <v>1</v>
      </c>
      <c r="Z360" s="9">
        <f t="shared" si="33"/>
        <v>79.900000000000006</v>
      </c>
      <c r="AA360" s="10">
        <f t="shared" si="34"/>
        <v>1.4172335600907024E-4</v>
      </c>
    </row>
    <row r="361" spans="1:27" x14ac:dyDescent="0.55000000000000004">
      <c r="A361" s="3" t="s">
        <v>71</v>
      </c>
      <c r="B361" s="3" t="s">
        <v>72</v>
      </c>
      <c r="C361" s="3" t="s">
        <v>715</v>
      </c>
      <c r="D361" s="3" t="s">
        <v>121</v>
      </c>
      <c r="E361" s="4" t="s">
        <v>47</v>
      </c>
      <c r="F361" s="3" t="s">
        <v>144</v>
      </c>
      <c r="G361" s="3" t="s">
        <v>49</v>
      </c>
      <c r="H361" s="3" t="s">
        <v>34</v>
      </c>
      <c r="I361" s="3" t="s">
        <v>456</v>
      </c>
      <c r="J361" s="3" t="s">
        <v>36</v>
      </c>
      <c r="K361" s="3" t="s">
        <v>42</v>
      </c>
      <c r="L361" s="5">
        <v>10</v>
      </c>
      <c r="M361" s="4">
        <v>1075</v>
      </c>
      <c r="N361" s="5">
        <v>4424.1249959375</v>
      </c>
      <c r="O361" s="5">
        <v>4.1154651124999999</v>
      </c>
      <c r="P361" s="4">
        <v>23596</v>
      </c>
      <c r="Q361" s="6">
        <v>4.55585692490253</v>
      </c>
      <c r="R361" s="7">
        <v>1.51522800474657</v>
      </c>
      <c r="S361" s="6">
        <v>0.186046511627907</v>
      </c>
      <c r="T361" s="5">
        <f t="shared" si="30"/>
        <v>2212.06249796875</v>
      </c>
      <c r="U361" s="5">
        <v>969</v>
      </c>
      <c r="V361" s="5">
        <f t="shared" si="35"/>
        <v>4424.1249959375</v>
      </c>
      <c r="W361" s="5">
        <f t="shared" si="31"/>
        <v>-3455.1249959375</v>
      </c>
      <c r="X361" s="8">
        <f t="shared" si="32"/>
        <v>-0.78097363865401759</v>
      </c>
      <c r="Y361" s="4">
        <v>2</v>
      </c>
      <c r="Z361" s="9">
        <f t="shared" si="33"/>
        <v>484.5</v>
      </c>
      <c r="AA361" s="10">
        <f t="shared" si="34"/>
        <v>8.4760128835395919E-5</v>
      </c>
    </row>
    <row r="362" spans="1:27" x14ac:dyDescent="0.55000000000000004">
      <c r="A362" s="3" t="s">
        <v>71</v>
      </c>
      <c r="B362" s="3" t="s">
        <v>72</v>
      </c>
      <c r="C362" s="3" t="s">
        <v>716</v>
      </c>
      <c r="D362" s="3" t="s">
        <v>450</v>
      </c>
      <c r="E362" s="4" t="s">
        <v>47</v>
      </c>
      <c r="F362" s="3" t="s">
        <v>144</v>
      </c>
      <c r="G362" s="3" t="s">
        <v>49</v>
      </c>
      <c r="H362" s="3" t="s">
        <v>34</v>
      </c>
      <c r="I362" s="3" t="s">
        <v>456</v>
      </c>
      <c r="J362" s="3" t="s">
        <v>36</v>
      </c>
      <c r="K362" s="3" t="s">
        <v>42</v>
      </c>
      <c r="L362" s="5">
        <v>10</v>
      </c>
      <c r="M362" s="4">
        <v>694</v>
      </c>
      <c r="N362" s="5">
        <v>2927.3124990249999</v>
      </c>
      <c r="O362" s="5">
        <v>4.2180295374999996</v>
      </c>
      <c r="P362" s="4">
        <v>8514</v>
      </c>
      <c r="Q362" s="6">
        <v>8.1512802443035</v>
      </c>
      <c r="R362" s="7">
        <v>1.5543939393939401</v>
      </c>
      <c r="S362" s="6">
        <v>0.144092219020173</v>
      </c>
      <c r="T362" s="5">
        <f t="shared" si="30"/>
        <v>2927.3124990249999</v>
      </c>
      <c r="U362" s="5">
        <v>541.45000000000005</v>
      </c>
      <c r="V362" s="5">
        <f t="shared" si="35"/>
        <v>2927.3124990249999</v>
      </c>
      <c r="W362" s="5">
        <f t="shared" si="31"/>
        <v>-2385.862499025</v>
      </c>
      <c r="X362" s="8">
        <f t="shared" si="32"/>
        <v>-0.8150351217438041</v>
      </c>
      <c r="Y362" s="4">
        <v>1</v>
      </c>
      <c r="Z362" s="9">
        <f t="shared" si="33"/>
        <v>541.45000000000005</v>
      </c>
      <c r="AA362" s="10">
        <f t="shared" si="34"/>
        <v>1.1745360582569891E-4</v>
      </c>
    </row>
    <row r="363" spans="1:27" x14ac:dyDescent="0.55000000000000004">
      <c r="A363" s="3" t="s">
        <v>71</v>
      </c>
      <c r="B363" s="3" t="s">
        <v>72</v>
      </c>
      <c r="C363" s="3" t="s">
        <v>717</v>
      </c>
      <c r="D363" s="3" t="s">
        <v>407</v>
      </c>
      <c r="E363" s="4" t="s">
        <v>47</v>
      </c>
      <c r="F363" s="3" t="s">
        <v>325</v>
      </c>
      <c r="G363" s="3" t="s">
        <v>165</v>
      </c>
      <c r="H363" s="3" t="s">
        <v>34</v>
      </c>
      <c r="I363" s="3" t="s">
        <v>175</v>
      </c>
      <c r="J363" s="3" t="s">
        <v>36</v>
      </c>
      <c r="K363" s="3" t="s">
        <v>37</v>
      </c>
      <c r="L363" s="5">
        <v>10</v>
      </c>
      <c r="M363" s="4">
        <v>1088</v>
      </c>
      <c r="N363" s="5">
        <v>2429.5624935999999</v>
      </c>
      <c r="O363" s="5">
        <v>2.2330537625</v>
      </c>
      <c r="P363" s="4">
        <v>6903</v>
      </c>
      <c r="Q363" s="6">
        <v>15.761263218890299</v>
      </c>
      <c r="R363" s="7">
        <v>1.2097233087063599</v>
      </c>
      <c r="S363" s="6">
        <v>0.27573529411764702</v>
      </c>
      <c r="T363" s="5">
        <f t="shared" si="30"/>
        <v>809.85416453333335</v>
      </c>
      <c r="U363" s="5">
        <v>397.8</v>
      </c>
      <c r="V363" s="5">
        <f t="shared" si="35"/>
        <v>2429.5624935999999</v>
      </c>
      <c r="W363" s="5">
        <f t="shared" si="31"/>
        <v>-2031.7624936</v>
      </c>
      <c r="X363" s="8">
        <f t="shared" si="32"/>
        <v>-0.83626681715416151</v>
      </c>
      <c r="Y363" s="4">
        <v>3</v>
      </c>
      <c r="Z363" s="9">
        <f t="shared" si="33"/>
        <v>132.6</v>
      </c>
      <c r="AA363" s="10">
        <f t="shared" si="34"/>
        <v>4.3459365493263687E-4</v>
      </c>
    </row>
    <row r="364" spans="1:27" x14ac:dyDescent="0.55000000000000004">
      <c r="A364" s="3" t="s">
        <v>62</v>
      </c>
      <c r="B364" s="3" t="s">
        <v>63</v>
      </c>
      <c r="C364" s="3" t="s">
        <v>718</v>
      </c>
      <c r="D364" s="3" t="s">
        <v>719</v>
      </c>
      <c r="E364" s="4" t="s">
        <v>31</v>
      </c>
      <c r="F364" s="3" t="s">
        <v>36</v>
      </c>
      <c r="G364" s="3" t="s">
        <v>36</v>
      </c>
      <c r="H364" s="3" t="s">
        <v>85</v>
      </c>
      <c r="I364" s="3" t="s">
        <v>35</v>
      </c>
      <c r="J364" s="3" t="s">
        <v>36</v>
      </c>
      <c r="K364" s="3" t="s">
        <v>91</v>
      </c>
      <c r="L364" s="5">
        <v>8.75</v>
      </c>
      <c r="M364" s="4">
        <v>1972</v>
      </c>
      <c r="N364" s="5">
        <v>3251.6374801500001</v>
      </c>
      <c r="O364" s="5">
        <v>1.6489033875000001</v>
      </c>
      <c r="P364" s="4">
        <v>1189894</v>
      </c>
      <c r="Q364" s="6">
        <v>0.16572904813369901</v>
      </c>
      <c r="R364" s="7">
        <v>2.0641392426552301</v>
      </c>
      <c r="S364" s="6">
        <v>5.0709939148073001E-2</v>
      </c>
      <c r="T364" s="5">
        <f t="shared" si="30"/>
        <v>3251.6374801500001</v>
      </c>
      <c r="U364" s="5">
        <v>440.3</v>
      </c>
      <c r="V364" s="5">
        <f t="shared" si="35"/>
        <v>3251.6374801500001</v>
      </c>
      <c r="W364" s="5">
        <f t="shared" si="31"/>
        <v>-2811.3374801499999</v>
      </c>
      <c r="X364" s="8">
        <f t="shared" si="32"/>
        <v>-0.86459130124810568</v>
      </c>
      <c r="Y364" s="4">
        <v>1</v>
      </c>
      <c r="Z364" s="9">
        <f t="shared" si="33"/>
        <v>440.3</v>
      </c>
      <c r="AA364" s="10">
        <f t="shared" si="34"/>
        <v>8.4041099459279389E-7</v>
      </c>
    </row>
    <row r="365" spans="1:27" x14ac:dyDescent="0.55000000000000004">
      <c r="A365" s="3" t="s">
        <v>52</v>
      </c>
      <c r="B365" s="3" t="s">
        <v>53</v>
      </c>
      <c r="C365" s="3" t="s">
        <v>720</v>
      </c>
      <c r="D365" s="3" t="s">
        <v>559</v>
      </c>
      <c r="E365" s="4" t="s">
        <v>47</v>
      </c>
      <c r="F365" s="3" t="s">
        <v>57</v>
      </c>
      <c r="G365" s="3" t="s">
        <v>49</v>
      </c>
      <c r="H365" s="3" t="s">
        <v>181</v>
      </c>
      <c r="I365" s="3" t="s">
        <v>60</v>
      </c>
      <c r="J365" s="3" t="s">
        <v>36</v>
      </c>
      <c r="K365" s="3" t="s">
        <v>61</v>
      </c>
      <c r="L365" s="5">
        <v>5</v>
      </c>
      <c r="M365" s="4">
        <v>806</v>
      </c>
      <c r="N365" s="5">
        <v>2146.1999948999996</v>
      </c>
      <c r="O365" s="5">
        <v>2.6627791499999995</v>
      </c>
      <c r="P365" s="4">
        <v>23013</v>
      </c>
      <c r="Q365" s="6">
        <v>3.5023682266545002</v>
      </c>
      <c r="R365" s="7">
        <v>2.4318254899404699</v>
      </c>
      <c r="S365" s="6">
        <v>0.12406947890818901</v>
      </c>
      <c r="T365" s="5">
        <f t="shared" si="30"/>
        <v>2146.1999948999996</v>
      </c>
      <c r="U365" s="5">
        <v>249.05</v>
      </c>
      <c r="V365" s="5">
        <f t="shared" si="35"/>
        <v>2146.1999948999996</v>
      </c>
      <c r="W365" s="5">
        <f t="shared" si="31"/>
        <v>-1897.1499948999997</v>
      </c>
      <c r="X365" s="8">
        <f t="shared" si="32"/>
        <v>-0.88395769239035704</v>
      </c>
      <c r="Y365" s="4">
        <v>1</v>
      </c>
      <c r="Z365" s="9">
        <f t="shared" si="33"/>
        <v>249.05</v>
      </c>
      <c r="AA365" s="10">
        <f t="shared" si="34"/>
        <v>4.3453700082562179E-5</v>
      </c>
    </row>
    <row r="366" spans="1:27" x14ac:dyDescent="0.55000000000000004">
      <c r="A366" s="3" t="s">
        <v>78</v>
      </c>
      <c r="B366" s="3" t="s">
        <v>79</v>
      </c>
      <c r="C366" s="3" t="s">
        <v>721</v>
      </c>
      <c r="D366" s="3" t="s">
        <v>722</v>
      </c>
      <c r="E366" s="4" t="s">
        <v>31</v>
      </c>
      <c r="F366" s="3" t="s">
        <v>36</v>
      </c>
      <c r="G366" s="3" t="s">
        <v>36</v>
      </c>
      <c r="H366" s="3" t="s">
        <v>723</v>
      </c>
      <c r="I366" s="3" t="s">
        <v>82</v>
      </c>
      <c r="J366" s="3" t="s">
        <v>36</v>
      </c>
      <c r="K366" s="3" t="s">
        <v>61</v>
      </c>
      <c r="L366" s="5">
        <v>0.78749999999999998</v>
      </c>
      <c r="M366" s="4">
        <v>354</v>
      </c>
      <c r="N366" s="5">
        <v>305.04999952500003</v>
      </c>
      <c r="O366" s="5">
        <v>0.86172316250000003</v>
      </c>
      <c r="P366" s="4">
        <v>20676</v>
      </c>
      <c r="Q366" s="6">
        <v>1.71213000580383</v>
      </c>
      <c r="R366" s="7">
        <v>1.55795124782356</v>
      </c>
      <c r="S366" s="6">
        <v>0.28248587570621503</v>
      </c>
      <c r="T366" s="5">
        <f t="shared" si="30"/>
        <v>305.04999952500003</v>
      </c>
      <c r="U366" s="5">
        <v>34</v>
      </c>
      <c r="V366" s="5">
        <f t="shared" si="35"/>
        <v>305.04999952500003</v>
      </c>
      <c r="W366" s="5">
        <f t="shared" si="31"/>
        <v>-271.04999952500003</v>
      </c>
      <c r="X366" s="8">
        <f t="shared" si="32"/>
        <v>-0.88854286165237784</v>
      </c>
      <c r="Y366" s="4">
        <v>1</v>
      </c>
      <c r="Z366" s="9">
        <f t="shared" si="33"/>
        <v>34</v>
      </c>
      <c r="AA366" s="10">
        <f t="shared" si="34"/>
        <v>4.8365254401238189E-5</v>
      </c>
    </row>
    <row r="367" spans="1:27" x14ac:dyDescent="0.55000000000000004">
      <c r="A367" s="3" t="s">
        <v>71</v>
      </c>
      <c r="B367" s="3" t="s">
        <v>72</v>
      </c>
      <c r="C367" s="3" t="s">
        <v>724</v>
      </c>
      <c r="D367" s="3" t="s">
        <v>725</v>
      </c>
      <c r="E367" s="4" t="s">
        <v>47</v>
      </c>
      <c r="F367" s="3" t="s">
        <v>173</v>
      </c>
      <c r="G367" s="3" t="s">
        <v>726</v>
      </c>
      <c r="H367" s="3" t="s">
        <v>34</v>
      </c>
      <c r="I367" s="3" t="s">
        <v>175</v>
      </c>
      <c r="J367" s="3" t="s">
        <v>36</v>
      </c>
      <c r="K367" s="3" t="s">
        <v>42</v>
      </c>
      <c r="L367" s="5">
        <v>8.75</v>
      </c>
      <c r="M367" s="4">
        <v>2288</v>
      </c>
      <c r="N367" s="5">
        <v>9597.1749873999997</v>
      </c>
      <c r="O367" s="5">
        <v>4.1945694874999999</v>
      </c>
      <c r="P367" s="4">
        <v>266585</v>
      </c>
      <c r="Q367" s="6">
        <v>0.85826284299566702</v>
      </c>
      <c r="R367" s="7">
        <v>1.9435272052065899</v>
      </c>
      <c r="S367" s="6">
        <v>4.3706293706293697E-2</v>
      </c>
      <c r="T367" s="5">
        <f t="shared" si="30"/>
        <v>9597.1749873999997</v>
      </c>
      <c r="U367" s="5">
        <v>871.25</v>
      </c>
      <c r="V367" s="5">
        <f t="shared" si="35"/>
        <v>9597.1749873999997</v>
      </c>
      <c r="W367" s="5">
        <f t="shared" si="31"/>
        <v>-8725.9249873999997</v>
      </c>
      <c r="X367" s="8">
        <f t="shared" si="32"/>
        <v>-0.90921807707540481</v>
      </c>
      <c r="Y367" s="4">
        <v>1</v>
      </c>
      <c r="Z367" s="9">
        <f t="shared" si="33"/>
        <v>871.25</v>
      </c>
      <c r="AA367" s="10">
        <f t="shared" si="34"/>
        <v>3.7511487893167253E-6</v>
      </c>
    </row>
    <row r="368" spans="1:27" x14ac:dyDescent="0.55000000000000004">
      <c r="A368" s="3" t="s">
        <v>71</v>
      </c>
      <c r="B368" s="3" t="s">
        <v>72</v>
      </c>
      <c r="C368" s="3" t="s">
        <v>727</v>
      </c>
      <c r="D368" s="3" t="s">
        <v>728</v>
      </c>
      <c r="E368" s="4" t="s">
        <v>47</v>
      </c>
      <c r="F368" s="3" t="s">
        <v>729</v>
      </c>
      <c r="G368" s="3" t="s">
        <v>730</v>
      </c>
      <c r="H368" s="3" t="s">
        <v>34</v>
      </c>
      <c r="I368" s="3" t="s">
        <v>50</v>
      </c>
      <c r="J368" s="3" t="s">
        <v>36</v>
      </c>
      <c r="K368" s="3" t="s">
        <v>37</v>
      </c>
      <c r="L368" s="5">
        <v>13.75</v>
      </c>
      <c r="M368" s="4">
        <v>289</v>
      </c>
      <c r="N368" s="5">
        <v>1668.5874979624998</v>
      </c>
      <c r="O368" s="5">
        <v>5.7736591624999996</v>
      </c>
      <c r="P368" s="4">
        <v>8045</v>
      </c>
      <c r="Q368" s="6">
        <v>3.59229334990677</v>
      </c>
      <c r="R368" s="7">
        <v>2.7225170913610901</v>
      </c>
      <c r="S368" s="6">
        <v>0.34602076124567499</v>
      </c>
      <c r="T368" s="5">
        <f t="shared" si="30"/>
        <v>1668.5874979624998</v>
      </c>
      <c r="U368" s="5">
        <v>144.5</v>
      </c>
      <c r="V368" s="5">
        <f t="shared" si="35"/>
        <v>1668.5874979624998</v>
      </c>
      <c r="W368" s="5">
        <f t="shared" si="31"/>
        <v>-1524.0874979624998</v>
      </c>
      <c r="X368" s="8">
        <f t="shared" si="32"/>
        <v>-0.91339980661700515</v>
      </c>
      <c r="Y368" s="4">
        <v>1</v>
      </c>
      <c r="Z368" s="9">
        <f t="shared" si="33"/>
        <v>144.5</v>
      </c>
      <c r="AA368" s="10">
        <f t="shared" si="34"/>
        <v>1.2430080795525165E-4</v>
      </c>
    </row>
    <row r="369" spans="1:27" x14ac:dyDescent="0.55000000000000004">
      <c r="A369" s="3" t="s">
        <v>71</v>
      </c>
      <c r="B369" s="3" t="s">
        <v>72</v>
      </c>
      <c r="C369" s="3" t="s">
        <v>731</v>
      </c>
      <c r="D369" s="3" t="s">
        <v>589</v>
      </c>
      <c r="E369" s="4" t="s">
        <v>47</v>
      </c>
      <c r="F369" s="3" t="s">
        <v>144</v>
      </c>
      <c r="G369" s="3" t="s">
        <v>309</v>
      </c>
      <c r="H369" s="3" t="s">
        <v>34</v>
      </c>
      <c r="I369" s="3" t="s">
        <v>77</v>
      </c>
      <c r="J369" s="3" t="s">
        <v>36</v>
      </c>
      <c r="K369" s="3" t="s">
        <v>42</v>
      </c>
      <c r="L369" s="5">
        <v>10</v>
      </c>
      <c r="M369" s="4">
        <v>598</v>
      </c>
      <c r="N369" s="5">
        <v>2009.4124943749998</v>
      </c>
      <c r="O369" s="5">
        <v>3.3602215624999996</v>
      </c>
      <c r="P369" s="4">
        <v>8683</v>
      </c>
      <c r="Q369" s="6">
        <v>6.8870206149948201</v>
      </c>
      <c r="R369" s="7">
        <v>1.8791777035586801</v>
      </c>
      <c r="S369" s="6">
        <v>0.167224080267559</v>
      </c>
      <c r="T369" s="5">
        <f t="shared" si="30"/>
        <v>2009.4124943749998</v>
      </c>
      <c r="U369" s="5">
        <v>168.3</v>
      </c>
      <c r="V369" s="5">
        <f t="shared" si="35"/>
        <v>2009.4124943749998</v>
      </c>
      <c r="W369" s="5">
        <f t="shared" si="31"/>
        <v>-1841.1124943749999</v>
      </c>
      <c r="X369" s="8">
        <f t="shared" si="32"/>
        <v>-0.91624417561295823</v>
      </c>
      <c r="Y369" s="4">
        <v>1</v>
      </c>
      <c r="Z369" s="9">
        <f t="shared" si="33"/>
        <v>168.3</v>
      </c>
      <c r="AA369" s="10">
        <f t="shared" si="34"/>
        <v>1.1516756881262273E-4</v>
      </c>
    </row>
    <row r="370" spans="1:27" x14ac:dyDescent="0.55000000000000004">
      <c r="A370" s="3" t="s">
        <v>52</v>
      </c>
      <c r="B370" s="3" t="s">
        <v>53</v>
      </c>
      <c r="C370" s="3" t="s">
        <v>732</v>
      </c>
      <c r="D370" s="3" t="s">
        <v>733</v>
      </c>
      <c r="E370" s="4" t="s">
        <v>47</v>
      </c>
      <c r="F370" s="3" t="s">
        <v>57</v>
      </c>
      <c r="G370" s="3" t="s">
        <v>149</v>
      </c>
      <c r="H370" s="3" t="s">
        <v>150</v>
      </c>
      <c r="I370" s="3" t="s">
        <v>60</v>
      </c>
      <c r="J370" s="3" t="s">
        <v>36</v>
      </c>
      <c r="K370" s="3" t="s">
        <v>61</v>
      </c>
      <c r="L370" s="5">
        <v>0</v>
      </c>
      <c r="M370" s="4">
        <v>2</v>
      </c>
      <c r="N370" s="5">
        <v>1.3125</v>
      </c>
      <c r="O370" s="5">
        <v>0.65625</v>
      </c>
      <c r="P370" s="4">
        <v>34</v>
      </c>
      <c r="Q370" s="6">
        <v>5.8823529411764701</v>
      </c>
      <c r="R370" s="7">
        <v>1.9411764705882399</v>
      </c>
      <c r="S370" s="6">
        <v>0</v>
      </c>
      <c r="T370" s="5">
        <v>0</v>
      </c>
      <c r="U370" s="5">
        <v>0</v>
      </c>
      <c r="V370" s="5">
        <f t="shared" si="35"/>
        <v>1.3125</v>
      </c>
      <c r="W370" s="5">
        <f t="shared" si="31"/>
        <v>-1.3125</v>
      </c>
      <c r="X370" s="8">
        <f t="shared" si="32"/>
        <v>-1</v>
      </c>
      <c r="Y370" s="4">
        <v>0</v>
      </c>
      <c r="Z370" s="9" t="str">
        <f t="shared" si="33"/>
        <v>NA</v>
      </c>
      <c r="AA370" s="10">
        <f t="shared" si="34"/>
        <v>0</v>
      </c>
    </row>
    <row r="371" spans="1:27" x14ac:dyDescent="0.55000000000000004">
      <c r="A371" s="3" t="s">
        <v>52</v>
      </c>
      <c r="B371" s="3" t="s">
        <v>53</v>
      </c>
      <c r="C371" s="3" t="s">
        <v>734</v>
      </c>
      <c r="D371" s="3" t="s">
        <v>735</v>
      </c>
      <c r="E371" s="4" t="s">
        <v>47</v>
      </c>
      <c r="F371" s="3" t="s">
        <v>57</v>
      </c>
      <c r="G371" s="3" t="s">
        <v>736</v>
      </c>
      <c r="H371" s="3" t="s">
        <v>320</v>
      </c>
      <c r="I371" s="3" t="s">
        <v>60</v>
      </c>
      <c r="J371" s="3" t="s">
        <v>36</v>
      </c>
      <c r="K371" s="3" t="s">
        <v>61</v>
      </c>
      <c r="L371" s="5">
        <v>0</v>
      </c>
      <c r="M371" s="4">
        <v>2</v>
      </c>
      <c r="N371" s="5">
        <v>2</v>
      </c>
      <c r="O371" s="5">
        <v>1</v>
      </c>
      <c r="P371" s="4">
        <v>69</v>
      </c>
      <c r="Q371" s="6">
        <v>2.8985507246376798</v>
      </c>
      <c r="R371" s="7">
        <v>1.6768115942029</v>
      </c>
      <c r="S371" s="6">
        <v>0</v>
      </c>
      <c r="T371" s="5">
        <v>0</v>
      </c>
      <c r="U371" s="5">
        <v>0</v>
      </c>
      <c r="V371" s="5">
        <f t="shared" si="35"/>
        <v>2</v>
      </c>
      <c r="W371" s="5">
        <f t="shared" si="31"/>
        <v>-2</v>
      </c>
      <c r="X371" s="8">
        <f t="shared" si="32"/>
        <v>-1</v>
      </c>
      <c r="Y371" s="4">
        <v>0</v>
      </c>
      <c r="Z371" s="9" t="str">
        <f t="shared" si="33"/>
        <v>NA</v>
      </c>
      <c r="AA371" s="10">
        <f t="shared" si="34"/>
        <v>0</v>
      </c>
    </row>
    <row r="372" spans="1:27" x14ac:dyDescent="0.55000000000000004">
      <c r="A372" s="3" t="s">
        <v>52</v>
      </c>
      <c r="B372" s="3" t="s">
        <v>53</v>
      </c>
      <c r="C372" s="3" t="s">
        <v>737</v>
      </c>
      <c r="D372" s="3" t="s">
        <v>738</v>
      </c>
      <c r="E372" s="4" t="s">
        <v>47</v>
      </c>
      <c r="F372" s="3" t="s">
        <v>57</v>
      </c>
      <c r="G372" s="3" t="s">
        <v>149</v>
      </c>
      <c r="H372" s="3" t="s">
        <v>150</v>
      </c>
      <c r="I372" s="3" t="s">
        <v>60</v>
      </c>
      <c r="J372" s="3" t="s">
        <v>36</v>
      </c>
      <c r="K372" s="3" t="s">
        <v>61</v>
      </c>
      <c r="L372" s="5">
        <v>0</v>
      </c>
      <c r="M372" s="4">
        <v>2</v>
      </c>
      <c r="N372" s="5">
        <v>2.1375000000000002</v>
      </c>
      <c r="O372" s="5">
        <v>1.0687500000000001</v>
      </c>
      <c r="P372" s="4">
        <v>452</v>
      </c>
      <c r="Q372" s="6">
        <v>0.44247787610619504</v>
      </c>
      <c r="R372" s="7">
        <v>1.65730088495575</v>
      </c>
      <c r="S372" s="6">
        <v>0</v>
      </c>
      <c r="T372" s="5">
        <v>0</v>
      </c>
      <c r="U372" s="5">
        <v>0</v>
      </c>
      <c r="V372" s="5">
        <f t="shared" si="35"/>
        <v>2.1375000000000002</v>
      </c>
      <c r="W372" s="5">
        <f t="shared" si="31"/>
        <v>-2.1375000000000002</v>
      </c>
      <c r="X372" s="8">
        <f t="shared" si="32"/>
        <v>-1</v>
      </c>
      <c r="Y372" s="4">
        <v>0</v>
      </c>
      <c r="Z372" s="9" t="str">
        <f t="shared" si="33"/>
        <v>NA</v>
      </c>
      <c r="AA372" s="10">
        <f t="shared" si="34"/>
        <v>0</v>
      </c>
    </row>
    <row r="373" spans="1:27" x14ac:dyDescent="0.55000000000000004">
      <c r="A373" s="3" t="s">
        <v>52</v>
      </c>
      <c r="B373" s="3" t="s">
        <v>53</v>
      </c>
      <c r="C373" s="3" t="s">
        <v>739</v>
      </c>
      <c r="D373" s="3" t="s">
        <v>740</v>
      </c>
      <c r="E373" s="4" t="s">
        <v>47</v>
      </c>
      <c r="F373" s="3" t="s">
        <v>57</v>
      </c>
      <c r="G373" s="3" t="s">
        <v>149</v>
      </c>
      <c r="H373" s="3" t="s">
        <v>150</v>
      </c>
      <c r="I373" s="3" t="s">
        <v>60</v>
      </c>
      <c r="J373" s="3" t="s">
        <v>36</v>
      </c>
      <c r="K373" s="3" t="s">
        <v>61</v>
      </c>
      <c r="L373" s="5">
        <v>0</v>
      </c>
      <c r="M373" s="4">
        <v>5</v>
      </c>
      <c r="N373" s="5">
        <v>4.1500000000000004</v>
      </c>
      <c r="O373" s="5">
        <v>0.83</v>
      </c>
      <c r="P373" s="4">
        <v>448</v>
      </c>
      <c r="Q373" s="6">
        <v>1.1160714285714299</v>
      </c>
      <c r="R373" s="7">
        <v>1.38214285714286</v>
      </c>
      <c r="S373" s="6">
        <v>0</v>
      </c>
      <c r="T373" s="5">
        <v>0</v>
      </c>
      <c r="U373" s="5">
        <v>0</v>
      </c>
      <c r="V373" s="5">
        <f t="shared" si="35"/>
        <v>4.1500000000000004</v>
      </c>
      <c r="W373" s="5">
        <f t="shared" si="31"/>
        <v>-4.1500000000000004</v>
      </c>
      <c r="X373" s="8">
        <f t="shared" si="32"/>
        <v>-1</v>
      </c>
      <c r="Y373" s="4">
        <v>0</v>
      </c>
      <c r="Z373" s="9" t="str">
        <f t="shared" si="33"/>
        <v>NA</v>
      </c>
      <c r="AA373" s="10">
        <f t="shared" si="34"/>
        <v>0</v>
      </c>
    </row>
    <row r="374" spans="1:27" x14ac:dyDescent="0.55000000000000004">
      <c r="A374" s="3" t="s">
        <v>52</v>
      </c>
      <c r="B374" s="3" t="s">
        <v>53</v>
      </c>
      <c r="C374" s="3" t="s">
        <v>741</v>
      </c>
      <c r="D374" s="3" t="s">
        <v>742</v>
      </c>
      <c r="E374" s="4" t="s">
        <v>47</v>
      </c>
      <c r="F374" s="3" t="s">
        <v>57</v>
      </c>
      <c r="G374" s="3" t="s">
        <v>736</v>
      </c>
      <c r="H374" s="3" t="s">
        <v>320</v>
      </c>
      <c r="I374" s="3" t="s">
        <v>60</v>
      </c>
      <c r="J374" s="3" t="s">
        <v>36</v>
      </c>
      <c r="K374" s="3" t="s">
        <v>61</v>
      </c>
      <c r="L374" s="5">
        <v>0</v>
      </c>
      <c r="M374" s="4">
        <v>6</v>
      </c>
      <c r="N374" s="5">
        <v>4.875</v>
      </c>
      <c r="O374" s="5">
        <v>0.8125</v>
      </c>
      <c r="P374" s="4">
        <v>53</v>
      </c>
      <c r="Q374" s="6">
        <v>11.320754716981099</v>
      </c>
      <c r="R374" s="7">
        <v>3.5320754716981102</v>
      </c>
      <c r="S374" s="6">
        <v>0</v>
      </c>
      <c r="T374" s="5">
        <v>0</v>
      </c>
      <c r="U374" s="5">
        <v>0</v>
      </c>
      <c r="V374" s="5">
        <f t="shared" si="35"/>
        <v>4.875</v>
      </c>
      <c r="W374" s="5">
        <f t="shared" si="31"/>
        <v>-4.875</v>
      </c>
      <c r="X374" s="8">
        <f t="shared" si="32"/>
        <v>-1</v>
      </c>
      <c r="Y374" s="4">
        <v>0</v>
      </c>
      <c r="Z374" s="9" t="str">
        <f t="shared" si="33"/>
        <v>NA</v>
      </c>
      <c r="AA374" s="10">
        <f t="shared" si="34"/>
        <v>0</v>
      </c>
    </row>
    <row r="375" spans="1:27" x14ac:dyDescent="0.55000000000000004">
      <c r="A375" s="3" t="s">
        <v>52</v>
      </c>
      <c r="B375" s="3" t="s">
        <v>53</v>
      </c>
      <c r="C375" s="3" t="s">
        <v>743</v>
      </c>
      <c r="D375" s="3" t="s">
        <v>744</v>
      </c>
      <c r="E375" s="4" t="s">
        <v>47</v>
      </c>
      <c r="F375" s="3" t="s">
        <v>57</v>
      </c>
      <c r="G375" s="3" t="s">
        <v>309</v>
      </c>
      <c r="H375" s="3" t="s">
        <v>85</v>
      </c>
      <c r="I375" s="3" t="s">
        <v>60</v>
      </c>
      <c r="J375" s="3" t="s">
        <v>36</v>
      </c>
      <c r="K375" s="3" t="s">
        <v>61</v>
      </c>
      <c r="L375" s="5">
        <v>0</v>
      </c>
      <c r="M375" s="4">
        <v>16</v>
      </c>
      <c r="N375" s="5">
        <v>10.0625</v>
      </c>
      <c r="O375" s="5">
        <v>0.62890625</v>
      </c>
      <c r="P375" s="4">
        <v>2087</v>
      </c>
      <c r="Q375" s="6">
        <v>0.76665069477719194</v>
      </c>
      <c r="R375" s="7">
        <v>1.3501197891710599</v>
      </c>
      <c r="S375" s="6">
        <v>0</v>
      </c>
      <c r="T375" s="5">
        <v>0</v>
      </c>
      <c r="U375" s="5">
        <v>0</v>
      </c>
      <c r="V375" s="5">
        <f t="shared" si="35"/>
        <v>10.0625</v>
      </c>
      <c r="W375" s="5">
        <f t="shared" si="31"/>
        <v>-10.0625</v>
      </c>
      <c r="X375" s="8">
        <f t="shared" si="32"/>
        <v>-1</v>
      </c>
      <c r="Y375" s="4">
        <v>0</v>
      </c>
      <c r="Z375" s="9" t="str">
        <f t="shared" si="33"/>
        <v>NA</v>
      </c>
      <c r="AA375" s="10">
        <f t="shared" si="34"/>
        <v>0</v>
      </c>
    </row>
    <row r="376" spans="1:27" x14ac:dyDescent="0.55000000000000004">
      <c r="A376" s="3" t="s">
        <v>52</v>
      </c>
      <c r="B376" s="3" t="s">
        <v>53</v>
      </c>
      <c r="C376" s="3" t="s">
        <v>745</v>
      </c>
      <c r="D376" s="3" t="s">
        <v>746</v>
      </c>
      <c r="E376" s="4" t="s">
        <v>47</v>
      </c>
      <c r="F376" s="3" t="s">
        <v>57</v>
      </c>
      <c r="G376" s="3" t="s">
        <v>165</v>
      </c>
      <c r="H376" s="3" t="s">
        <v>166</v>
      </c>
      <c r="I376" s="3" t="s">
        <v>60</v>
      </c>
      <c r="J376" s="3" t="s">
        <v>36</v>
      </c>
      <c r="K376" s="3" t="s">
        <v>61</v>
      </c>
      <c r="L376" s="5">
        <v>0</v>
      </c>
      <c r="M376" s="4">
        <v>14</v>
      </c>
      <c r="N376" s="5">
        <v>14.312499949999999</v>
      </c>
      <c r="O376" s="5">
        <v>1.0223214249999999</v>
      </c>
      <c r="P376" s="4">
        <v>278</v>
      </c>
      <c r="Q376" s="6">
        <v>5.0359712230215798</v>
      </c>
      <c r="R376" s="7">
        <v>1.7802158273381301</v>
      </c>
      <c r="S376" s="6">
        <v>0</v>
      </c>
      <c r="T376" s="5">
        <v>0</v>
      </c>
      <c r="U376" s="5">
        <v>0</v>
      </c>
      <c r="V376" s="5">
        <f t="shared" si="35"/>
        <v>14.312499949999999</v>
      </c>
      <c r="W376" s="5">
        <f t="shared" si="31"/>
        <v>-14.312499949999999</v>
      </c>
      <c r="X376" s="8">
        <f t="shared" si="32"/>
        <v>-1</v>
      </c>
      <c r="Y376" s="4">
        <v>0</v>
      </c>
      <c r="Z376" s="9" t="str">
        <f t="shared" si="33"/>
        <v>NA</v>
      </c>
      <c r="AA376" s="10">
        <f t="shared" si="34"/>
        <v>0</v>
      </c>
    </row>
    <row r="377" spans="1:27" x14ac:dyDescent="0.55000000000000004">
      <c r="A377" s="3" t="s">
        <v>71</v>
      </c>
      <c r="B377" s="3" t="s">
        <v>72</v>
      </c>
      <c r="C377" s="3" t="s">
        <v>747</v>
      </c>
      <c r="D377" s="3" t="s">
        <v>748</v>
      </c>
      <c r="E377" s="4" t="s">
        <v>47</v>
      </c>
      <c r="F377" s="3" t="s">
        <v>32</v>
      </c>
      <c r="G377" s="3" t="s">
        <v>749</v>
      </c>
      <c r="H377" s="3" t="s">
        <v>34</v>
      </c>
      <c r="I377" s="3" t="s">
        <v>77</v>
      </c>
      <c r="J377" s="3" t="s">
        <v>36</v>
      </c>
      <c r="K377" s="3" t="s">
        <v>61</v>
      </c>
      <c r="L377" s="5">
        <v>0</v>
      </c>
      <c r="M377" s="4">
        <v>15</v>
      </c>
      <c r="N377" s="5">
        <v>6.8499999374999998</v>
      </c>
      <c r="O377" s="5">
        <v>0.45666666249999999</v>
      </c>
      <c r="P377" s="4">
        <v>136</v>
      </c>
      <c r="Q377" s="6">
        <v>11.0294117647059</v>
      </c>
      <c r="R377" s="7">
        <v>3.7962500000000001</v>
      </c>
      <c r="S377" s="6">
        <v>0</v>
      </c>
      <c r="T377" s="5">
        <v>0</v>
      </c>
      <c r="U377" s="5">
        <v>0</v>
      </c>
      <c r="V377" s="5">
        <f t="shared" si="35"/>
        <v>6.8499999374999998</v>
      </c>
      <c r="W377" s="5">
        <f t="shared" si="31"/>
        <v>-6.8499999374999998</v>
      </c>
      <c r="X377" s="8">
        <f t="shared" si="32"/>
        <v>-1</v>
      </c>
      <c r="Y377" s="4">
        <v>0</v>
      </c>
      <c r="Z377" s="9" t="str">
        <f t="shared" si="33"/>
        <v>NA</v>
      </c>
      <c r="AA377" s="10">
        <f t="shared" si="34"/>
        <v>0</v>
      </c>
    </row>
    <row r="378" spans="1:27" x14ac:dyDescent="0.55000000000000004">
      <c r="A378" s="3" t="s">
        <v>71</v>
      </c>
      <c r="B378" s="3" t="s">
        <v>72</v>
      </c>
      <c r="C378" s="3" t="s">
        <v>750</v>
      </c>
      <c r="D378" s="3" t="s">
        <v>751</v>
      </c>
      <c r="E378" s="4" t="s">
        <v>47</v>
      </c>
      <c r="F378" s="3" t="s">
        <v>32</v>
      </c>
      <c r="G378" s="3" t="s">
        <v>752</v>
      </c>
      <c r="H378" s="3" t="s">
        <v>34</v>
      </c>
      <c r="I378" s="3" t="s">
        <v>77</v>
      </c>
      <c r="J378" s="3" t="s">
        <v>36</v>
      </c>
      <c r="K378" s="3" t="s">
        <v>61</v>
      </c>
      <c r="L378" s="5">
        <v>0</v>
      </c>
      <c r="M378" s="4">
        <v>13</v>
      </c>
      <c r="N378" s="5">
        <v>9.7249998624999989</v>
      </c>
      <c r="O378" s="5">
        <v>0.74807691249999997</v>
      </c>
      <c r="P378" s="4">
        <v>185</v>
      </c>
      <c r="Q378" s="6">
        <v>7.0270270270270299</v>
      </c>
      <c r="R378" s="7">
        <v>4.7404324324324296</v>
      </c>
      <c r="S378" s="6">
        <v>0</v>
      </c>
      <c r="T378" s="5">
        <v>0</v>
      </c>
      <c r="U378" s="5">
        <v>0</v>
      </c>
      <c r="V378" s="5">
        <f t="shared" si="35"/>
        <v>9.7249998624999989</v>
      </c>
      <c r="W378" s="5">
        <f t="shared" si="31"/>
        <v>-9.7249998624999989</v>
      </c>
      <c r="X378" s="8">
        <f t="shared" si="32"/>
        <v>-1</v>
      </c>
      <c r="Y378" s="4">
        <v>0</v>
      </c>
      <c r="Z378" s="9" t="str">
        <f t="shared" si="33"/>
        <v>NA</v>
      </c>
      <c r="AA378" s="10">
        <f t="shared" si="34"/>
        <v>0</v>
      </c>
    </row>
    <row r="379" spans="1:27" x14ac:dyDescent="0.55000000000000004">
      <c r="A379" s="3" t="s">
        <v>71</v>
      </c>
      <c r="B379" s="3" t="s">
        <v>72</v>
      </c>
      <c r="C379" s="3" t="s">
        <v>753</v>
      </c>
      <c r="D379" s="3" t="s">
        <v>754</v>
      </c>
      <c r="E379" s="4" t="s">
        <v>47</v>
      </c>
      <c r="F379" s="3" t="s">
        <v>32</v>
      </c>
      <c r="G379" s="3" t="s">
        <v>33</v>
      </c>
      <c r="H379" s="3" t="s">
        <v>34</v>
      </c>
      <c r="I379" s="3" t="s">
        <v>77</v>
      </c>
      <c r="J379" s="3" t="s">
        <v>36</v>
      </c>
      <c r="K379" s="3" t="s">
        <v>61</v>
      </c>
      <c r="L379" s="5">
        <v>0</v>
      </c>
      <c r="M379" s="4">
        <v>10</v>
      </c>
      <c r="N379" s="5">
        <v>9.9250000000000007</v>
      </c>
      <c r="O379" s="5">
        <v>0.99250000000000005</v>
      </c>
      <c r="P379" s="4">
        <v>821</v>
      </c>
      <c r="Q379" s="6">
        <v>1.21802679658952</v>
      </c>
      <c r="R379" s="7">
        <v>2.71194884287454</v>
      </c>
      <c r="S379" s="6">
        <v>0</v>
      </c>
      <c r="T379" s="5">
        <v>0</v>
      </c>
      <c r="U379" s="5">
        <v>0</v>
      </c>
      <c r="V379" s="5">
        <f t="shared" si="35"/>
        <v>9.9250000000000007</v>
      </c>
      <c r="W379" s="5">
        <f t="shared" si="31"/>
        <v>-9.9250000000000007</v>
      </c>
      <c r="X379" s="8">
        <f t="shared" si="32"/>
        <v>-1</v>
      </c>
      <c r="Y379" s="4">
        <v>0</v>
      </c>
      <c r="Z379" s="9" t="str">
        <f t="shared" si="33"/>
        <v>NA</v>
      </c>
      <c r="AA379" s="10">
        <f t="shared" si="34"/>
        <v>0</v>
      </c>
    </row>
    <row r="380" spans="1:27" x14ac:dyDescent="0.55000000000000004">
      <c r="A380" s="3" t="s">
        <v>71</v>
      </c>
      <c r="B380" s="3" t="s">
        <v>72</v>
      </c>
      <c r="C380" s="3" t="s">
        <v>755</v>
      </c>
      <c r="D380" s="3" t="s">
        <v>756</v>
      </c>
      <c r="E380" s="4" t="s">
        <v>47</v>
      </c>
      <c r="F380" s="3" t="s">
        <v>32</v>
      </c>
      <c r="G380" s="3" t="s">
        <v>757</v>
      </c>
      <c r="H380" s="3" t="s">
        <v>34</v>
      </c>
      <c r="I380" s="3" t="s">
        <v>77</v>
      </c>
      <c r="J380" s="3" t="s">
        <v>36</v>
      </c>
      <c r="K380" s="3" t="s">
        <v>61</v>
      </c>
      <c r="L380" s="5">
        <v>0</v>
      </c>
      <c r="M380" s="4">
        <v>10</v>
      </c>
      <c r="N380" s="5">
        <v>11.025</v>
      </c>
      <c r="O380" s="5">
        <v>1.1025</v>
      </c>
      <c r="P380" s="4">
        <v>77</v>
      </c>
      <c r="Q380" s="6">
        <v>12.987012987012999</v>
      </c>
      <c r="R380" s="7">
        <v>4.3441558441558401</v>
      </c>
      <c r="S380" s="6">
        <v>0</v>
      </c>
      <c r="T380" s="5">
        <v>0</v>
      </c>
      <c r="U380" s="5">
        <v>0</v>
      </c>
      <c r="V380" s="5">
        <f t="shared" si="35"/>
        <v>11.025</v>
      </c>
      <c r="W380" s="5">
        <f t="shared" si="31"/>
        <v>-11.025</v>
      </c>
      <c r="X380" s="8">
        <f t="shared" si="32"/>
        <v>-1</v>
      </c>
      <c r="Y380" s="4">
        <v>0</v>
      </c>
      <c r="Z380" s="9" t="str">
        <f t="shared" si="33"/>
        <v>NA</v>
      </c>
      <c r="AA380" s="10">
        <f t="shared" si="34"/>
        <v>0</v>
      </c>
    </row>
    <row r="381" spans="1:27" x14ac:dyDescent="0.55000000000000004">
      <c r="A381" s="3" t="s">
        <v>71</v>
      </c>
      <c r="B381" s="3" t="s">
        <v>72</v>
      </c>
      <c r="C381" s="3" t="s">
        <v>758</v>
      </c>
      <c r="D381" s="3" t="s">
        <v>759</v>
      </c>
      <c r="E381" s="4" t="s">
        <v>47</v>
      </c>
      <c r="F381" s="3" t="s">
        <v>32</v>
      </c>
      <c r="G381" s="3" t="s">
        <v>760</v>
      </c>
      <c r="H381" s="3" t="s">
        <v>34</v>
      </c>
      <c r="I381" s="3" t="s">
        <v>77</v>
      </c>
      <c r="J381" s="3" t="s">
        <v>36</v>
      </c>
      <c r="K381" s="3" t="s">
        <v>61</v>
      </c>
      <c r="L381" s="5">
        <v>0</v>
      </c>
      <c r="M381" s="4">
        <v>13</v>
      </c>
      <c r="N381" s="5">
        <v>11.037499850000001</v>
      </c>
      <c r="O381" s="5">
        <v>0.84903845000000011</v>
      </c>
      <c r="P381" s="4">
        <v>105</v>
      </c>
      <c r="Q381" s="6">
        <v>12.380952380952399</v>
      </c>
      <c r="R381" s="7">
        <v>3.67533333333333</v>
      </c>
      <c r="S381" s="6">
        <v>0</v>
      </c>
      <c r="T381" s="5">
        <v>0</v>
      </c>
      <c r="U381" s="5">
        <v>0</v>
      </c>
      <c r="V381" s="5">
        <f t="shared" si="35"/>
        <v>11.037499850000001</v>
      </c>
      <c r="W381" s="5">
        <f t="shared" si="31"/>
        <v>-11.037499850000001</v>
      </c>
      <c r="X381" s="8">
        <f t="shared" si="32"/>
        <v>-1</v>
      </c>
      <c r="Y381" s="4">
        <v>0</v>
      </c>
      <c r="Z381" s="9" t="str">
        <f t="shared" si="33"/>
        <v>NA</v>
      </c>
      <c r="AA381" s="10">
        <f t="shared" si="34"/>
        <v>0</v>
      </c>
    </row>
    <row r="382" spans="1:27" x14ac:dyDescent="0.55000000000000004">
      <c r="A382" s="3" t="s">
        <v>71</v>
      </c>
      <c r="B382" s="3" t="s">
        <v>72</v>
      </c>
      <c r="C382" s="3" t="s">
        <v>761</v>
      </c>
      <c r="D382" s="3" t="s">
        <v>762</v>
      </c>
      <c r="E382" s="4" t="s">
        <v>47</v>
      </c>
      <c r="F382" s="3" t="s">
        <v>32</v>
      </c>
      <c r="G382" s="3" t="s">
        <v>33</v>
      </c>
      <c r="H382" s="3" t="s">
        <v>34</v>
      </c>
      <c r="I382" s="3" t="s">
        <v>77</v>
      </c>
      <c r="J382" s="3" t="s">
        <v>36</v>
      </c>
      <c r="K382" s="3" t="s">
        <v>61</v>
      </c>
      <c r="L382" s="5">
        <v>0</v>
      </c>
      <c r="M382" s="4">
        <v>9</v>
      </c>
      <c r="N382" s="5">
        <v>12.7125</v>
      </c>
      <c r="O382" s="5">
        <v>1.4125000000000001</v>
      </c>
      <c r="P382" s="4">
        <v>334</v>
      </c>
      <c r="Q382" s="6">
        <v>2.6946107784431099</v>
      </c>
      <c r="R382" s="7">
        <v>4.6428143712574803</v>
      </c>
      <c r="S382" s="6">
        <v>0</v>
      </c>
      <c r="T382" s="5">
        <v>0</v>
      </c>
      <c r="U382" s="5">
        <v>0</v>
      </c>
      <c r="V382" s="5">
        <f t="shared" si="35"/>
        <v>12.7125</v>
      </c>
      <c r="W382" s="5">
        <f t="shared" si="31"/>
        <v>-12.7125</v>
      </c>
      <c r="X382" s="8">
        <f t="shared" si="32"/>
        <v>-1</v>
      </c>
      <c r="Y382" s="4">
        <v>0</v>
      </c>
      <c r="Z382" s="9" t="str">
        <f t="shared" si="33"/>
        <v>NA</v>
      </c>
      <c r="AA382" s="10">
        <f t="shared" si="34"/>
        <v>0</v>
      </c>
    </row>
    <row r="383" spans="1:27" x14ac:dyDescent="0.55000000000000004">
      <c r="A383" s="3" t="s">
        <v>71</v>
      </c>
      <c r="B383" s="3" t="s">
        <v>72</v>
      </c>
      <c r="C383" s="3" t="s">
        <v>763</v>
      </c>
      <c r="D383" s="3" t="s">
        <v>764</v>
      </c>
      <c r="E383" s="4" t="s">
        <v>47</v>
      </c>
      <c r="F383" s="3" t="s">
        <v>32</v>
      </c>
      <c r="G383" s="3" t="s">
        <v>765</v>
      </c>
      <c r="H383" s="3" t="s">
        <v>34</v>
      </c>
      <c r="I383" s="3" t="s">
        <v>77</v>
      </c>
      <c r="J383" s="3" t="s">
        <v>36</v>
      </c>
      <c r="K383" s="3" t="s">
        <v>61</v>
      </c>
      <c r="L383" s="5">
        <v>0</v>
      </c>
      <c r="M383" s="4">
        <v>23</v>
      </c>
      <c r="N383" s="5">
        <v>17.324999837499998</v>
      </c>
      <c r="O383" s="5">
        <v>0.75326086249999991</v>
      </c>
      <c r="P383" s="4">
        <v>188</v>
      </c>
      <c r="Q383" s="6">
        <v>12.2340425531915</v>
      </c>
      <c r="R383" s="7">
        <v>4.0681914893617002</v>
      </c>
      <c r="S383" s="6">
        <v>0</v>
      </c>
      <c r="T383" s="5">
        <v>0</v>
      </c>
      <c r="U383" s="5">
        <v>0</v>
      </c>
      <c r="V383" s="5">
        <f t="shared" si="35"/>
        <v>17.324999837499998</v>
      </c>
      <c r="W383" s="5">
        <f t="shared" si="31"/>
        <v>-17.324999837499998</v>
      </c>
      <c r="X383" s="8">
        <f t="shared" si="32"/>
        <v>-1</v>
      </c>
      <c r="Y383" s="4">
        <v>0</v>
      </c>
      <c r="Z383" s="9" t="str">
        <f t="shared" si="33"/>
        <v>NA</v>
      </c>
      <c r="AA383" s="10">
        <f t="shared" si="34"/>
        <v>0</v>
      </c>
    </row>
    <row r="384" spans="1:27" x14ac:dyDescent="0.55000000000000004">
      <c r="A384" s="3" t="s">
        <v>71</v>
      </c>
      <c r="B384" s="3" t="s">
        <v>72</v>
      </c>
      <c r="C384" s="3" t="s">
        <v>766</v>
      </c>
      <c r="D384" s="3" t="s">
        <v>767</v>
      </c>
      <c r="E384" s="4" t="s">
        <v>47</v>
      </c>
      <c r="F384" s="3" t="s">
        <v>32</v>
      </c>
      <c r="G384" s="3" t="s">
        <v>33</v>
      </c>
      <c r="H384" s="3" t="s">
        <v>34</v>
      </c>
      <c r="I384" s="3" t="s">
        <v>77</v>
      </c>
      <c r="J384" s="3" t="s">
        <v>36</v>
      </c>
      <c r="K384" s="3" t="s">
        <v>61</v>
      </c>
      <c r="L384" s="5">
        <v>0</v>
      </c>
      <c r="M384" s="4">
        <v>11</v>
      </c>
      <c r="N384" s="5">
        <v>18.474999950000001</v>
      </c>
      <c r="O384" s="5">
        <v>1.67954545</v>
      </c>
      <c r="P384" s="4">
        <v>388</v>
      </c>
      <c r="Q384" s="6">
        <v>2.8350515463917501</v>
      </c>
      <c r="R384" s="7">
        <v>3.5314948453608199</v>
      </c>
      <c r="S384" s="6">
        <v>0</v>
      </c>
      <c r="T384" s="5">
        <v>0</v>
      </c>
      <c r="U384" s="5">
        <v>0</v>
      </c>
      <c r="V384" s="5">
        <f t="shared" si="35"/>
        <v>18.474999950000001</v>
      </c>
      <c r="W384" s="5">
        <f t="shared" si="31"/>
        <v>-18.474999950000001</v>
      </c>
      <c r="X384" s="8">
        <f t="shared" si="32"/>
        <v>-1</v>
      </c>
      <c r="Y384" s="4">
        <v>0</v>
      </c>
      <c r="Z384" s="9" t="str">
        <f t="shared" si="33"/>
        <v>NA</v>
      </c>
      <c r="AA384" s="10">
        <f t="shared" si="34"/>
        <v>0</v>
      </c>
    </row>
    <row r="385" spans="1:27" x14ac:dyDescent="0.55000000000000004">
      <c r="A385" s="3" t="s">
        <v>71</v>
      </c>
      <c r="B385" s="3" t="s">
        <v>72</v>
      </c>
      <c r="C385" s="3" t="s">
        <v>768</v>
      </c>
      <c r="D385" s="3" t="s">
        <v>769</v>
      </c>
      <c r="E385" s="4" t="s">
        <v>47</v>
      </c>
      <c r="F385" s="3" t="s">
        <v>32</v>
      </c>
      <c r="G385" s="3" t="s">
        <v>170</v>
      </c>
      <c r="H385" s="3" t="s">
        <v>34</v>
      </c>
      <c r="I385" s="3" t="s">
        <v>77</v>
      </c>
      <c r="J385" s="3" t="s">
        <v>36</v>
      </c>
      <c r="K385" s="3" t="s">
        <v>61</v>
      </c>
      <c r="L385" s="5">
        <v>0</v>
      </c>
      <c r="M385" s="4">
        <v>26</v>
      </c>
      <c r="N385" s="5">
        <v>31.237499800000002</v>
      </c>
      <c r="O385" s="5">
        <v>1.2014423000000001</v>
      </c>
      <c r="P385" s="4">
        <v>494</v>
      </c>
      <c r="Q385" s="6">
        <v>5.2631578947368398</v>
      </c>
      <c r="R385" s="7">
        <v>5.2775708502024301</v>
      </c>
      <c r="S385" s="6">
        <v>0</v>
      </c>
      <c r="T385" s="5">
        <v>0</v>
      </c>
      <c r="U385" s="5">
        <v>0</v>
      </c>
      <c r="V385" s="5">
        <f t="shared" si="35"/>
        <v>31.237499800000002</v>
      </c>
      <c r="W385" s="5">
        <f t="shared" si="31"/>
        <v>-31.237499800000002</v>
      </c>
      <c r="X385" s="8">
        <f t="shared" si="32"/>
        <v>-1</v>
      </c>
      <c r="Y385" s="4">
        <v>0</v>
      </c>
      <c r="Z385" s="9" t="str">
        <f t="shared" si="33"/>
        <v>NA</v>
      </c>
      <c r="AA385" s="10">
        <f t="shared" si="34"/>
        <v>0</v>
      </c>
    </row>
    <row r="386" spans="1:27" x14ac:dyDescent="0.55000000000000004">
      <c r="A386" s="3" t="s">
        <v>71</v>
      </c>
      <c r="B386" s="3" t="s">
        <v>72</v>
      </c>
      <c r="C386" s="3" t="s">
        <v>770</v>
      </c>
      <c r="D386" s="3" t="s">
        <v>205</v>
      </c>
      <c r="E386" s="4" t="s">
        <v>47</v>
      </c>
      <c r="F386" s="3" t="s">
        <v>32</v>
      </c>
      <c r="G386" s="3" t="s">
        <v>170</v>
      </c>
      <c r="H386" s="3" t="s">
        <v>34</v>
      </c>
      <c r="I386" s="3" t="s">
        <v>77</v>
      </c>
      <c r="J386" s="3" t="s">
        <v>36</v>
      </c>
      <c r="K386" s="3" t="s">
        <v>61</v>
      </c>
      <c r="L386" s="5">
        <v>0</v>
      </c>
      <c r="M386" s="4">
        <v>38</v>
      </c>
      <c r="N386" s="5">
        <v>42.887499675000001</v>
      </c>
      <c r="O386" s="5">
        <v>1.1286184125000001</v>
      </c>
      <c r="P386" s="4">
        <v>485</v>
      </c>
      <c r="Q386" s="6">
        <v>7.8350515463917496</v>
      </c>
      <c r="R386" s="7">
        <v>3.8971340206185601</v>
      </c>
      <c r="S386" s="6">
        <v>0</v>
      </c>
      <c r="T386" s="5">
        <v>0</v>
      </c>
      <c r="U386" s="5">
        <v>0</v>
      </c>
      <c r="V386" s="5">
        <f t="shared" si="35"/>
        <v>42.887499675000001</v>
      </c>
      <c r="W386" s="5">
        <f t="shared" ref="W386:W449" si="36">U386-V386</f>
        <v>-42.887499675000001</v>
      </c>
      <c r="X386" s="8">
        <f t="shared" ref="X386:X449" si="37">IF(V386=0,0,(U386-V386)/V386)</f>
        <v>-1</v>
      </c>
      <c r="Y386" s="4">
        <v>0</v>
      </c>
      <c r="Z386" s="9" t="str">
        <f t="shared" ref="Z386:Z449" si="38">IF(Y386=0,"NA",U386/Y386)</f>
        <v>NA</v>
      </c>
      <c r="AA386" s="10">
        <f t="shared" ref="AA386:AA449" si="39">(Q386/100*S386/100)</f>
        <v>0</v>
      </c>
    </row>
    <row r="387" spans="1:27" x14ac:dyDescent="0.55000000000000004">
      <c r="A387" s="3" t="s">
        <v>71</v>
      </c>
      <c r="B387" s="3" t="s">
        <v>72</v>
      </c>
      <c r="C387" s="3" t="s">
        <v>771</v>
      </c>
      <c r="D387" s="3" t="s">
        <v>772</v>
      </c>
      <c r="E387" s="4" t="s">
        <v>47</v>
      </c>
      <c r="F387" s="3" t="s">
        <v>32</v>
      </c>
      <c r="G387" s="3" t="s">
        <v>697</v>
      </c>
      <c r="H387" s="3" t="s">
        <v>34</v>
      </c>
      <c r="I387" s="3" t="s">
        <v>77</v>
      </c>
      <c r="J387" s="3" t="s">
        <v>36</v>
      </c>
      <c r="K387" s="3" t="s">
        <v>61</v>
      </c>
      <c r="L387" s="5">
        <v>0</v>
      </c>
      <c r="M387" s="4">
        <v>44</v>
      </c>
      <c r="N387" s="5">
        <v>49.362499999999997</v>
      </c>
      <c r="O387" s="5">
        <v>1.121875</v>
      </c>
      <c r="P387" s="4">
        <v>747</v>
      </c>
      <c r="Q387" s="6">
        <v>5.89022757697456</v>
      </c>
      <c r="R387" s="7">
        <v>5.5172824631860804</v>
      </c>
      <c r="S387" s="6">
        <v>0</v>
      </c>
      <c r="T387" s="5">
        <v>0</v>
      </c>
      <c r="U387" s="5">
        <v>0</v>
      </c>
      <c r="V387" s="5">
        <f t="shared" ref="V387:V450" si="40">N387</f>
        <v>49.362499999999997</v>
      </c>
      <c r="W387" s="5">
        <f t="shared" si="36"/>
        <v>-49.362499999999997</v>
      </c>
      <c r="X387" s="8">
        <f t="shared" si="37"/>
        <v>-1</v>
      </c>
      <c r="Y387" s="4">
        <v>0</v>
      </c>
      <c r="Z387" s="9" t="str">
        <f t="shared" si="38"/>
        <v>NA</v>
      </c>
      <c r="AA387" s="10">
        <f t="shared" si="39"/>
        <v>0</v>
      </c>
    </row>
    <row r="388" spans="1:27" x14ac:dyDescent="0.55000000000000004">
      <c r="A388" s="3" t="s">
        <v>71</v>
      </c>
      <c r="B388" s="3" t="s">
        <v>72</v>
      </c>
      <c r="C388" s="3" t="s">
        <v>773</v>
      </c>
      <c r="D388" s="3" t="s">
        <v>774</v>
      </c>
      <c r="E388" s="4" t="s">
        <v>47</v>
      </c>
      <c r="F388" s="3" t="s">
        <v>32</v>
      </c>
      <c r="G388" s="3" t="s">
        <v>33</v>
      </c>
      <c r="H388" s="3" t="s">
        <v>34</v>
      </c>
      <c r="I388" s="3" t="s">
        <v>77</v>
      </c>
      <c r="J388" s="3" t="s">
        <v>36</v>
      </c>
      <c r="K388" s="3" t="s">
        <v>61</v>
      </c>
      <c r="L388" s="5">
        <v>0</v>
      </c>
      <c r="M388" s="4">
        <v>39</v>
      </c>
      <c r="N388" s="5">
        <v>57.687499837499999</v>
      </c>
      <c r="O388" s="5">
        <v>1.4791666625</v>
      </c>
      <c r="P388" s="4">
        <v>1117</v>
      </c>
      <c r="Q388" s="6">
        <v>3.4914950760966899</v>
      </c>
      <c r="R388" s="7">
        <v>4.8948075201432397</v>
      </c>
      <c r="S388" s="6">
        <v>0</v>
      </c>
      <c r="T388" s="5">
        <v>0</v>
      </c>
      <c r="U388" s="5">
        <v>0</v>
      </c>
      <c r="V388" s="5">
        <f t="shared" si="40"/>
        <v>57.687499837499999</v>
      </c>
      <c r="W388" s="5">
        <f t="shared" si="36"/>
        <v>-57.687499837499999</v>
      </c>
      <c r="X388" s="8">
        <f t="shared" si="37"/>
        <v>-1</v>
      </c>
      <c r="Y388" s="4">
        <v>0</v>
      </c>
      <c r="Z388" s="9" t="str">
        <f t="shared" si="38"/>
        <v>NA</v>
      </c>
      <c r="AA388" s="10">
        <f t="shared" si="39"/>
        <v>0</v>
      </c>
    </row>
    <row r="389" spans="1:27" x14ac:dyDescent="0.55000000000000004">
      <c r="A389" s="3" t="s">
        <v>71</v>
      </c>
      <c r="B389" s="3" t="s">
        <v>72</v>
      </c>
      <c r="C389" s="3" t="s">
        <v>775</v>
      </c>
      <c r="D389" s="3" t="s">
        <v>776</v>
      </c>
      <c r="E389" s="4" t="s">
        <v>47</v>
      </c>
      <c r="F389" s="3" t="s">
        <v>32</v>
      </c>
      <c r="G389" s="3" t="s">
        <v>467</v>
      </c>
      <c r="H389" s="3" t="s">
        <v>34</v>
      </c>
      <c r="I389" s="3" t="s">
        <v>77</v>
      </c>
      <c r="J389" s="3" t="s">
        <v>36</v>
      </c>
      <c r="K389" s="3" t="s">
        <v>61</v>
      </c>
      <c r="L389" s="5">
        <v>0</v>
      </c>
      <c r="M389" s="4">
        <v>44</v>
      </c>
      <c r="N389" s="5">
        <v>75.612499600000007</v>
      </c>
      <c r="O389" s="5">
        <v>1.7184659</v>
      </c>
      <c r="P389" s="4">
        <v>814</v>
      </c>
      <c r="Q389" s="6">
        <v>5.4054054054054097</v>
      </c>
      <c r="R389" s="7">
        <v>4.05239557739558</v>
      </c>
      <c r="S389" s="6">
        <v>0</v>
      </c>
      <c r="T389" s="5">
        <v>0</v>
      </c>
      <c r="U389" s="5">
        <v>0</v>
      </c>
      <c r="V389" s="5">
        <f t="shared" si="40"/>
        <v>75.612499600000007</v>
      </c>
      <c r="W389" s="5">
        <f t="shared" si="36"/>
        <v>-75.612499600000007</v>
      </c>
      <c r="X389" s="8">
        <f t="shared" si="37"/>
        <v>-1</v>
      </c>
      <c r="Y389" s="4">
        <v>0</v>
      </c>
      <c r="Z389" s="9" t="str">
        <f t="shared" si="38"/>
        <v>NA</v>
      </c>
      <c r="AA389" s="10">
        <f t="shared" si="39"/>
        <v>0</v>
      </c>
    </row>
    <row r="390" spans="1:27" x14ac:dyDescent="0.55000000000000004">
      <c r="A390" s="3" t="s">
        <v>71</v>
      </c>
      <c r="B390" s="3" t="s">
        <v>72</v>
      </c>
      <c r="C390" s="3" t="s">
        <v>777</v>
      </c>
      <c r="D390" s="3" t="s">
        <v>778</v>
      </c>
      <c r="E390" s="4" t="s">
        <v>47</v>
      </c>
      <c r="F390" s="3" t="s">
        <v>32</v>
      </c>
      <c r="G390" s="3" t="s">
        <v>482</v>
      </c>
      <c r="H390" s="3" t="s">
        <v>34</v>
      </c>
      <c r="I390" s="3" t="s">
        <v>77</v>
      </c>
      <c r="J390" s="3" t="s">
        <v>36</v>
      </c>
      <c r="K390" s="3" t="s">
        <v>61</v>
      </c>
      <c r="L390" s="5">
        <v>0</v>
      </c>
      <c r="M390" s="4">
        <v>95</v>
      </c>
      <c r="N390" s="5">
        <v>181.487498875</v>
      </c>
      <c r="O390" s="5">
        <v>1.910394725</v>
      </c>
      <c r="P390" s="4">
        <v>4006</v>
      </c>
      <c r="Q390" s="6">
        <v>2.3714428357463802</v>
      </c>
      <c r="R390" s="7">
        <v>4.9040414378432304</v>
      </c>
      <c r="S390" s="6">
        <v>0</v>
      </c>
      <c r="T390" s="5">
        <v>0</v>
      </c>
      <c r="U390" s="5">
        <v>0</v>
      </c>
      <c r="V390" s="5">
        <f t="shared" si="40"/>
        <v>181.487498875</v>
      </c>
      <c r="W390" s="5">
        <f t="shared" si="36"/>
        <v>-181.487498875</v>
      </c>
      <c r="X390" s="8">
        <f t="shared" si="37"/>
        <v>-1</v>
      </c>
      <c r="Y390" s="4">
        <v>0</v>
      </c>
      <c r="Z390" s="9" t="str">
        <f t="shared" si="38"/>
        <v>NA</v>
      </c>
      <c r="AA390" s="10">
        <f t="shared" si="39"/>
        <v>0</v>
      </c>
    </row>
    <row r="391" spans="1:27" x14ac:dyDescent="0.55000000000000004">
      <c r="A391" s="3" t="s">
        <v>71</v>
      </c>
      <c r="B391" s="3" t="s">
        <v>72</v>
      </c>
      <c r="C391" s="3" t="s">
        <v>779</v>
      </c>
      <c r="D391" s="3" t="s">
        <v>780</v>
      </c>
      <c r="E391" s="4" t="s">
        <v>47</v>
      </c>
      <c r="F391" s="3" t="s">
        <v>32</v>
      </c>
      <c r="G391" s="3" t="s">
        <v>170</v>
      </c>
      <c r="H391" s="3" t="s">
        <v>34</v>
      </c>
      <c r="I391" s="3" t="s">
        <v>77</v>
      </c>
      <c r="J391" s="3" t="s">
        <v>36</v>
      </c>
      <c r="K391" s="3" t="s">
        <v>61</v>
      </c>
      <c r="L391" s="5">
        <v>0</v>
      </c>
      <c r="M391" s="4">
        <v>120</v>
      </c>
      <c r="N391" s="5">
        <v>186.474999</v>
      </c>
      <c r="O391" s="5">
        <v>1.553958325</v>
      </c>
      <c r="P391" s="4">
        <v>3880</v>
      </c>
      <c r="Q391" s="6">
        <v>3.0927835051546402</v>
      </c>
      <c r="R391" s="7">
        <v>4.67492783505155</v>
      </c>
      <c r="S391" s="6">
        <v>0</v>
      </c>
      <c r="T391" s="5">
        <v>0</v>
      </c>
      <c r="U391" s="5">
        <v>0</v>
      </c>
      <c r="V391" s="5">
        <f t="shared" si="40"/>
        <v>186.474999</v>
      </c>
      <c r="W391" s="5">
        <f t="shared" si="36"/>
        <v>-186.474999</v>
      </c>
      <c r="X391" s="8">
        <f t="shared" si="37"/>
        <v>-1</v>
      </c>
      <c r="Y391" s="4">
        <v>0</v>
      </c>
      <c r="Z391" s="9" t="str">
        <f t="shared" si="38"/>
        <v>NA</v>
      </c>
      <c r="AA391" s="10">
        <f t="shared" si="39"/>
        <v>0</v>
      </c>
    </row>
    <row r="392" spans="1:27" x14ac:dyDescent="0.55000000000000004">
      <c r="A392" s="3" t="s">
        <v>71</v>
      </c>
      <c r="B392" s="3" t="s">
        <v>72</v>
      </c>
      <c r="C392" s="3" t="s">
        <v>781</v>
      </c>
      <c r="D392" s="3" t="s">
        <v>473</v>
      </c>
      <c r="E392" s="4" t="s">
        <v>47</v>
      </c>
      <c r="F392" s="3" t="s">
        <v>32</v>
      </c>
      <c r="G392" s="3" t="s">
        <v>697</v>
      </c>
      <c r="H392" s="3" t="s">
        <v>34</v>
      </c>
      <c r="I392" s="3" t="s">
        <v>77</v>
      </c>
      <c r="J392" s="3" t="s">
        <v>36</v>
      </c>
      <c r="K392" s="3" t="s">
        <v>61</v>
      </c>
      <c r="L392" s="5">
        <v>0</v>
      </c>
      <c r="M392" s="4">
        <v>266</v>
      </c>
      <c r="N392" s="5">
        <v>389.84999900000003</v>
      </c>
      <c r="O392" s="5">
        <v>1.4656015</v>
      </c>
      <c r="P392" s="4">
        <v>7842</v>
      </c>
      <c r="Q392" s="6">
        <v>3.3919918388166299</v>
      </c>
      <c r="R392" s="7">
        <v>4.6730884978321896</v>
      </c>
      <c r="S392" s="6">
        <v>0</v>
      </c>
      <c r="T392" s="5">
        <v>0</v>
      </c>
      <c r="U392" s="5">
        <v>0</v>
      </c>
      <c r="V392" s="5">
        <f t="shared" si="40"/>
        <v>389.84999900000003</v>
      </c>
      <c r="W392" s="5">
        <f t="shared" si="36"/>
        <v>-389.84999900000003</v>
      </c>
      <c r="X392" s="8">
        <f t="shared" si="37"/>
        <v>-1</v>
      </c>
      <c r="Y392" s="4">
        <v>0</v>
      </c>
      <c r="Z392" s="9" t="str">
        <f t="shared" si="38"/>
        <v>NA</v>
      </c>
      <c r="AA392" s="10">
        <f t="shared" si="39"/>
        <v>0</v>
      </c>
    </row>
    <row r="393" spans="1:27" x14ac:dyDescent="0.55000000000000004">
      <c r="A393" s="3" t="s">
        <v>71</v>
      </c>
      <c r="B393" s="3" t="s">
        <v>72</v>
      </c>
      <c r="C393" s="3" t="s">
        <v>782</v>
      </c>
      <c r="D393" s="3" t="s">
        <v>783</v>
      </c>
      <c r="E393" s="4" t="s">
        <v>47</v>
      </c>
      <c r="F393" s="3" t="s">
        <v>32</v>
      </c>
      <c r="G393" s="3" t="s">
        <v>467</v>
      </c>
      <c r="H393" s="3" t="s">
        <v>34</v>
      </c>
      <c r="I393" s="3" t="s">
        <v>77</v>
      </c>
      <c r="J393" s="3" t="s">
        <v>36</v>
      </c>
      <c r="K393" s="3" t="s">
        <v>61</v>
      </c>
      <c r="L393" s="5">
        <v>0</v>
      </c>
      <c r="M393" s="4">
        <v>221</v>
      </c>
      <c r="N393" s="5">
        <v>418.93749803749995</v>
      </c>
      <c r="O393" s="5">
        <v>1.8956447874999998</v>
      </c>
      <c r="P393" s="4">
        <v>9391</v>
      </c>
      <c r="Q393" s="6">
        <v>2.3533170056436998</v>
      </c>
      <c r="R393" s="7">
        <v>4.07061441805984</v>
      </c>
      <c r="S393" s="6">
        <v>0</v>
      </c>
      <c r="T393" s="5">
        <v>0</v>
      </c>
      <c r="U393" s="5">
        <v>0</v>
      </c>
      <c r="V393" s="5">
        <f t="shared" si="40"/>
        <v>418.93749803749995</v>
      </c>
      <c r="W393" s="5">
        <f t="shared" si="36"/>
        <v>-418.93749803749995</v>
      </c>
      <c r="X393" s="8">
        <f t="shared" si="37"/>
        <v>-1</v>
      </c>
      <c r="Y393" s="4">
        <v>0</v>
      </c>
      <c r="Z393" s="9" t="str">
        <f t="shared" si="38"/>
        <v>NA</v>
      </c>
      <c r="AA393" s="10">
        <f t="shared" si="39"/>
        <v>0</v>
      </c>
    </row>
    <row r="394" spans="1:27" x14ac:dyDescent="0.55000000000000004">
      <c r="A394" s="3" t="s">
        <v>71</v>
      </c>
      <c r="B394" s="3" t="s">
        <v>72</v>
      </c>
      <c r="C394" s="3" t="s">
        <v>784</v>
      </c>
      <c r="D394" s="3" t="s">
        <v>785</v>
      </c>
      <c r="E394" s="4" t="s">
        <v>47</v>
      </c>
      <c r="F394" s="3" t="s">
        <v>32</v>
      </c>
      <c r="G394" s="3" t="s">
        <v>170</v>
      </c>
      <c r="H394" s="3" t="s">
        <v>34</v>
      </c>
      <c r="I394" s="3" t="s">
        <v>77</v>
      </c>
      <c r="J394" s="3" t="s">
        <v>36</v>
      </c>
      <c r="K394" s="3" t="s">
        <v>61</v>
      </c>
      <c r="L394" s="5">
        <v>0</v>
      </c>
      <c r="M394" s="4">
        <v>291</v>
      </c>
      <c r="N394" s="5">
        <v>492.43749682500004</v>
      </c>
      <c r="O394" s="5">
        <v>1.6922250750000001</v>
      </c>
      <c r="P394" s="4">
        <v>7714</v>
      </c>
      <c r="Q394" s="6">
        <v>3.7723619393310899</v>
      </c>
      <c r="R394" s="7">
        <v>4.5810578169561804</v>
      </c>
      <c r="S394" s="6">
        <v>0</v>
      </c>
      <c r="T394" s="5">
        <v>0</v>
      </c>
      <c r="U394" s="5">
        <v>0</v>
      </c>
      <c r="V394" s="5">
        <f t="shared" si="40"/>
        <v>492.43749682500004</v>
      </c>
      <c r="W394" s="5">
        <f t="shared" si="36"/>
        <v>-492.43749682500004</v>
      </c>
      <c r="X394" s="8">
        <f t="shared" si="37"/>
        <v>-1</v>
      </c>
      <c r="Y394" s="4">
        <v>0</v>
      </c>
      <c r="Z394" s="9" t="str">
        <f t="shared" si="38"/>
        <v>NA</v>
      </c>
      <c r="AA394" s="10">
        <f t="shared" si="39"/>
        <v>0</v>
      </c>
    </row>
    <row r="395" spans="1:27" x14ac:dyDescent="0.55000000000000004">
      <c r="A395" s="3" t="s">
        <v>43</v>
      </c>
      <c r="B395" s="3" t="s">
        <v>44</v>
      </c>
      <c r="C395" s="3" t="s">
        <v>786</v>
      </c>
      <c r="D395" s="3" t="s">
        <v>787</v>
      </c>
      <c r="E395" s="4" t="s">
        <v>47</v>
      </c>
      <c r="F395" s="3" t="s">
        <v>48</v>
      </c>
      <c r="G395" s="3" t="s">
        <v>161</v>
      </c>
      <c r="H395" s="3" t="s">
        <v>34</v>
      </c>
      <c r="I395" s="3" t="s">
        <v>50</v>
      </c>
      <c r="J395" s="3" t="s">
        <v>36</v>
      </c>
      <c r="K395" s="3" t="s">
        <v>51</v>
      </c>
      <c r="L395" s="5">
        <v>0</v>
      </c>
      <c r="M395" s="4">
        <v>1</v>
      </c>
      <c r="N395" s="5">
        <v>0.1</v>
      </c>
      <c r="O395" s="5">
        <v>0.1</v>
      </c>
      <c r="P395" s="4">
        <v>4</v>
      </c>
      <c r="Q395" s="6">
        <v>25</v>
      </c>
      <c r="R395" s="7">
        <v>1</v>
      </c>
      <c r="S395" s="6">
        <v>0</v>
      </c>
      <c r="T395" s="5">
        <v>0</v>
      </c>
      <c r="U395" s="5">
        <v>0</v>
      </c>
      <c r="V395" s="5">
        <f t="shared" si="40"/>
        <v>0.1</v>
      </c>
      <c r="W395" s="5">
        <f t="shared" si="36"/>
        <v>-0.1</v>
      </c>
      <c r="X395" s="8">
        <f t="shared" si="37"/>
        <v>-1</v>
      </c>
      <c r="Y395" s="4">
        <v>0</v>
      </c>
      <c r="Z395" s="9" t="str">
        <f t="shared" si="38"/>
        <v>NA</v>
      </c>
      <c r="AA395" s="10">
        <f t="shared" si="39"/>
        <v>0</v>
      </c>
    </row>
    <row r="396" spans="1:27" x14ac:dyDescent="0.55000000000000004">
      <c r="A396" s="3" t="s">
        <v>43</v>
      </c>
      <c r="B396" s="3" t="s">
        <v>44</v>
      </c>
      <c r="C396" s="3" t="s">
        <v>788</v>
      </c>
      <c r="D396" s="3" t="s">
        <v>789</v>
      </c>
      <c r="E396" s="4" t="s">
        <v>47</v>
      </c>
      <c r="F396" s="3" t="s">
        <v>48</v>
      </c>
      <c r="G396" s="3" t="s">
        <v>309</v>
      </c>
      <c r="H396" s="3" t="s">
        <v>34</v>
      </c>
      <c r="I396" s="3" t="s">
        <v>50</v>
      </c>
      <c r="J396" s="3" t="s">
        <v>36</v>
      </c>
      <c r="K396" s="3" t="s">
        <v>51</v>
      </c>
      <c r="L396" s="5">
        <v>0</v>
      </c>
      <c r="M396" s="4">
        <v>1</v>
      </c>
      <c r="N396" s="5">
        <v>0.125</v>
      </c>
      <c r="O396" s="5">
        <v>0.125</v>
      </c>
      <c r="P396" s="4">
        <v>44</v>
      </c>
      <c r="Q396" s="6">
        <v>2.2727272727272698</v>
      </c>
      <c r="R396" s="7">
        <v>1</v>
      </c>
      <c r="S396" s="6">
        <v>0</v>
      </c>
      <c r="T396" s="5">
        <v>0</v>
      </c>
      <c r="U396" s="5">
        <v>0</v>
      </c>
      <c r="V396" s="5">
        <f t="shared" si="40"/>
        <v>0.125</v>
      </c>
      <c r="W396" s="5">
        <f t="shared" si="36"/>
        <v>-0.125</v>
      </c>
      <c r="X396" s="8">
        <f t="shared" si="37"/>
        <v>-1</v>
      </c>
      <c r="Y396" s="4">
        <v>0</v>
      </c>
      <c r="Z396" s="9" t="str">
        <f t="shared" si="38"/>
        <v>NA</v>
      </c>
      <c r="AA396" s="10">
        <f t="shared" si="39"/>
        <v>0</v>
      </c>
    </row>
    <row r="397" spans="1:27" x14ac:dyDescent="0.55000000000000004">
      <c r="A397" s="3" t="s">
        <v>43</v>
      </c>
      <c r="B397" s="3" t="s">
        <v>44</v>
      </c>
      <c r="C397" s="3" t="s">
        <v>790</v>
      </c>
      <c r="D397" s="3" t="s">
        <v>746</v>
      </c>
      <c r="E397" s="4" t="s">
        <v>47</v>
      </c>
      <c r="F397" s="3" t="s">
        <v>48</v>
      </c>
      <c r="G397" s="3" t="s">
        <v>165</v>
      </c>
      <c r="H397" s="3" t="s">
        <v>34</v>
      </c>
      <c r="I397" s="3" t="s">
        <v>50</v>
      </c>
      <c r="J397" s="3" t="s">
        <v>36</v>
      </c>
      <c r="K397" s="3" t="s">
        <v>51</v>
      </c>
      <c r="L397" s="5">
        <v>0</v>
      </c>
      <c r="M397" s="4">
        <v>1</v>
      </c>
      <c r="N397" s="5">
        <v>0.15</v>
      </c>
      <c r="O397" s="5">
        <v>0.15</v>
      </c>
      <c r="P397" s="4">
        <v>25</v>
      </c>
      <c r="Q397" s="6">
        <v>4</v>
      </c>
      <c r="R397" s="7">
        <v>1.08</v>
      </c>
      <c r="S397" s="6">
        <v>0</v>
      </c>
      <c r="T397" s="5">
        <v>0</v>
      </c>
      <c r="U397" s="5">
        <v>0</v>
      </c>
      <c r="V397" s="5">
        <f t="shared" si="40"/>
        <v>0.15</v>
      </c>
      <c r="W397" s="5">
        <f t="shared" si="36"/>
        <v>-0.15</v>
      </c>
      <c r="X397" s="8">
        <f t="shared" si="37"/>
        <v>-1</v>
      </c>
      <c r="Y397" s="4">
        <v>0</v>
      </c>
      <c r="Z397" s="9" t="str">
        <f t="shared" si="38"/>
        <v>NA</v>
      </c>
      <c r="AA397" s="10">
        <f t="shared" si="39"/>
        <v>0</v>
      </c>
    </row>
    <row r="398" spans="1:27" x14ac:dyDescent="0.55000000000000004">
      <c r="A398" s="3" t="s">
        <v>43</v>
      </c>
      <c r="B398" s="3" t="s">
        <v>44</v>
      </c>
      <c r="C398" s="3" t="s">
        <v>791</v>
      </c>
      <c r="D398" s="3" t="s">
        <v>792</v>
      </c>
      <c r="E398" s="4" t="s">
        <v>47</v>
      </c>
      <c r="F398" s="3" t="s">
        <v>48</v>
      </c>
      <c r="G398" s="3" t="s">
        <v>149</v>
      </c>
      <c r="H398" s="3" t="s">
        <v>34</v>
      </c>
      <c r="I398" s="3" t="s">
        <v>50</v>
      </c>
      <c r="J398" s="3" t="s">
        <v>36</v>
      </c>
      <c r="K398" s="3" t="s">
        <v>51</v>
      </c>
      <c r="L398" s="5">
        <v>0</v>
      </c>
      <c r="M398" s="4">
        <v>3</v>
      </c>
      <c r="N398" s="5">
        <v>0.26250000000000001</v>
      </c>
      <c r="O398" s="5">
        <v>8.7499999999999994E-2</v>
      </c>
      <c r="P398" s="4">
        <v>173</v>
      </c>
      <c r="Q398" s="6">
        <v>1.7341040462427699</v>
      </c>
      <c r="R398" s="7">
        <v>1.2277456647398799</v>
      </c>
      <c r="S398" s="6">
        <v>0</v>
      </c>
      <c r="T398" s="5">
        <v>0</v>
      </c>
      <c r="U398" s="5">
        <v>0</v>
      </c>
      <c r="V398" s="5">
        <f t="shared" si="40"/>
        <v>0.26250000000000001</v>
      </c>
      <c r="W398" s="5">
        <f t="shared" si="36"/>
        <v>-0.26250000000000001</v>
      </c>
      <c r="X398" s="8">
        <f t="shared" si="37"/>
        <v>-1</v>
      </c>
      <c r="Y398" s="4">
        <v>0</v>
      </c>
      <c r="Z398" s="9" t="str">
        <f t="shared" si="38"/>
        <v>NA</v>
      </c>
      <c r="AA398" s="10">
        <f t="shared" si="39"/>
        <v>0</v>
      </c>
    </row>
    <row r="399" spans="1:27" x14ac:dyDescent="0.55000000000000004">
      <c r="A399" s="3" t="s">
        <v>43</v>
      </c>
      <c r="B399" s="3" t="s">
        <v>44</v>
      </c>
      <c r="C399" s="3" t="s">
        <v>793</v>
      </c>
      <c r="D399" s="3" t="s">
        <v>735</v>
      </c>
      <c r="E399" s="4" t="s">
        <v>47</v>
      </c>
      <c r="F399" s="3" t="s">
        <v>48</v>
      </c>
      <c r="G399" s="3" t="s">
        <v>736</v>
      </c>
      <c r="H399" s="3" t="s">
        <v>34</v>
      </c>
      <c r="I399" s="3" t="s">
        <v>50</v>
      </c>
      <c r="J399" s="3" t="s">
        <v>36</v>
      </c>
      <c r="K399" s="3" t="s">
        <v>51</v>
      </c>
      <c r="L399" s="5">
        <v>0</v>
      </c>
      <c r="M399" s="4">
        <v>1</v>
      </c>
      <c r="N399" s="5">
        <v>0.58750000000000002</v>
      </c>
      <c r="O399" s="5">
        <v>0.58750000000000002</v>
      </c>
      <c r="P399" s="4">
        <v>11</v>
      </c>
      <c r="Q399" s="6">
        <v>9.0909090909090899</v>
      </c>
      <c r="R399" s="7">
        <v>1</v>
      </c>
      <c r="S399" s="6">
        <v>0</v>
      </c>
      <c r="T399" s="5">
        <v>0</v>
      </c>
      <c r="U399" s="5">
        <v>0</v>
      </c>
      <c r="V399" s="5">
        <f t="shared" si="40"/>
        <v>0.58750000000000002</v>
      </c>
      <c r="W399" s="5">
        <f t="shared" si="36"/>
        <v>-0.58750000000000002</v>
      </c>
      <c r="X399" s="8">
        <f t="shared" si="37"/>
        <v>-1</v>
      </c>
      <c r="Y399" s="4">
        <v>0</v>
      </c>
      <c r="Z399" s="9" t="str">
        <f t="shared" si="38"/>
        <v>NA</v>
      </c>
      <c r="AA399" s="10">
        <f t="shared" si="39"/>
        <v>0</v>
      </c>
    </row>
    <row r="400" spans="1:27" x14ac:dyDescent="0.55000000000000004">
      <c r="A400" s="3" t="s">
        <v>43</v>
      </c>
      <c r="B400" s="3" t="s">
        <v>44</v>
      </c>
      <c r="C400" s="3" t="s">
        <v>794</v>
      </c>
      <c r="D400" s="3" t="s">
        <v>795</v>
      </c>
      <c r="E400" s="4" t="s">
        <v>47</v>
      </c>
      <c r="F400" s="3" t="s">
        <v>48</v>
      </c>
      <c r="G400" s="3" t="s">
        <v>49</v>
      </c>
      <c r="H400" s="3" t="s">
        <v>34</v>
      </c>
      <c r="I400" s="3" t="s">
        <v>50</v>
      </c>
      <c r="J400" s="3" t="s">
        <v>36</v>
      </c>
      <c r="K400" s="3" t="s">
        <v>51</v>
      </c>
      <c r="L400" s="5">
        <v>0</v>
      </c>
      <c r="M400" s="4">
        <v>1</v>
      </c>
      <c r="N400" s="5">
        <v>0.61250000000000004</v>
      </c>
      <c r="O400" s="5">
        <v>0.61250000000000004</v>
      </c>
      <c r="P400" s="4">
        <v>37</v>
      </c>
      <c r="Q400" s="6">
        <v>2.7027027027027</v>
      </c>
      <c r="R400" s="7">
        <v>1.2351351351351401</v>
      </c>
      <c r="S400" s="6">
        <v>0</v>
      </c>
      <c r="T400" s="5">
        <v>0</v>
      </c>
      <c r="U400" s="5">
        <v>0</v>
      </c>
      <c r="V400" s="5">
        <f t="shared" si="40"/>
        <v>0.61250000000000004</v>
      </c>
      <c r="W400" s="5">
        <f t="shared" si="36"/>
        <v>-0.61250000000000004</v>
      </c>
      <c r="X400" s="8">
        <f t="shared" si="37"/>
        <v>-1</v>
      </c>
      <c r="Y400" s="4">
        <v>0</v>
      </c>
      <c r="Z400" s="9" t="str">
        <f t="shared" si="38"/>
        <v>NA</v>
      </c>
      <c r="AA400" s="10">
        <f t="shared" si="39"/>
        <v>0</v>
      </c>
    </row>
    <row r="401" spans="1:27" x14ac:dyDescent="0.55000000000000004">
      <c r="A401" s="3" t="s">
        <v>43</v>
      </c>
      <c r="B401" s="3" t="s">
        <v>44</v>
      </c>
      <c r="C401" s="3" t="s">
        <v>796</v>
      </c>
      <c r="D401" s="3" t="s">
        <v>797</v>
      </c>
      <c r="E401" s="4" t="s">
        <v>47</v>
      </c>
      <c r="F401" s="3" t="s">
        <v>48</v>
      </c>
      <c r="G401" s="3" t="s">
        <v>374</v>
      </c>
      <c r="H401" s="3" t="s">
        <v>34</v>
      </c>
      <c r="I401" s="3" t="s">
        <v>50</v>
      </c>
      <c r="J401" s="3" t="s">
        <v>36</v>
      </c>
      <c r="K401" s="3" t="s">
        <v>51</v>
      </c>
      <c r="L401" s="5">
        <v>0</v>
      </c>
      <c r="M401" s="4">
        <v>1</v>
      </c>
      <c r="N401" s="5">
        <v>0.67500000000000004</v>
      </c>
      <c r="O401" s="5">
        <v>0.67500000000000004</v>
      </c>
      <c r="P401" s="4">
        <v>14</v>
      </c>
      <c r="Q401" s="6">
        <v>7.1428571428571397</v>
      </c>
      <c r="R401" s="7">
        <v>1.28571428571429</v>
      </c>
      <c r="S401" s="6">
        <v>0</v>
      </c>
      <c r="T401" s="5">
        <v>0</v>
      </c>
      <c r="U401" s="5">
        <v>0</v>
      </c>
      <c r="V401" s="5">
        <f t="shared" si="40"/>
        <v>0.67500000000000004</v>
      </c>
      <c r="W401" s="5">
        <f t="shared" si="36"/>
        <v>-0.67500000000000004</v>
      </c>
      <c r="X401" s="8">
        <f t="shared" si="37"/>
        <v>-1</v>
      </c>
      <c r="Y401" s="4">
        <v>0</v>
      </c>
      <c r="Z401" s="9" t="str">
        <f t="shared" si="38"/>
        <v>NA</v>
      </c>
      <c r="AA401" s="10">
        <f t="shared" si="39"/>
        <v>0</v>
      </c>
    </row>
    <row r="402" spans="1:27" x14ac:dyDescent="0.55000000000000004">
      <c r="A402" s="3" t="s">
        <v>43</v>
      </c>
      <c r="B402" s="3" t="s">
        <v>44</v>
      </c>
      <c r="C402" s="3" t="s">
        <v>798</v>
      </c>
      <c r="D402" s="3" t="s">
        <v>444</v>
      </c>
      <c r="E402" s="4" t="s">
        <v>47</v>
      </c>
      <c r="F402" s="3" t="s">
        <v>48</v>
      </c>
      <c r="G402" s="3" t="s">
        <v>165</v>
      </c>
      <c r="H402" s="3" t="s">
        <v>34</v>
      </c>
      <c r="I402" s="3" t="s">
        <v>50</v>
      </c>
      <c r="J402" s="3" t="s">
        <v>36</v>
      </c>
      <c r="K402" s="3" t="s">
        <v>51</v>
      </c>
      <c r="L402" s="5">
        <v>0</v>
      </c>
      <c r="M402" s="4">
        <v>1</v>
      </c>
      <c r="N402" s="5">
        <v>0.77500000000000002</v>
      </c>
      <c r="O402" s="5">
        <v>0.77500000000000002</v>
      </c>
      <c r="P402" s="4">
        <v>8</v>
      </c>
      <c r="Q402" s="6">
        <v>12.5</v>
      </c>
      <c r="R402" s="7">
        <v>1.125</v>
      </c>
      <c r="S402" s="6">
        <v>0</v>
      </c>
      <c r="T402" s="5">
        <v>0</v>
      </c>
      <c r="U402" s="5">
        <v>0</v>
      </c>
      <c r="V402" s="5">
        <f t="shared" si="40"/>
        <v>0.77500000000000002</v>
      </c>
      <c r="W402" s="5">
        <f t="shared" si="36"/>
        <v>-0.77500000000000002</v>
      </c>
      <c r="X402" s="8">
        <f t="shared" si="37"/>
        <v>-1</v>
      </c>
      <c r="Y402" s="4">
        <v>0</v>
      </c>
      <c r="Z402" s="9" t="str">
        <f t="shared" si="38"/>
        <v>NA</v>
      </c>
      <c r="AA402" s="10">
        <f t="shared" si="39"/>
        <v>0</v>
      </c>
    </row>
    <row r="403" spans="1:27" x14ac:dyDescent="0.55000000000000004">
      <c r="A403" s="3" t="s">
        <v>43</v>
      </c>
      <c r="B403" s="3" t="s">
        <v>44</v>
      </c>
      <c r="C403" s="3" t="s">
        <v>799</v>
      </c>
      <c r="D403" s="3" t="s">
        <v>800</v>
      </c>
      <c r="E403" s="4" t="s">
        <v>47</v>
      </c>
      <c r="F403" s="3" t="s">
        <v>48</v>
      </c>
      <c r="G403" s="3" t="s">
        <v>801</v>
      </c>
      <c r="H403" s="3" t="s">
        <v>34</v>
      </c>
      <c r="I403" s="3" t="s">
        <v>50</v>
      </c>
      <c r="J403" s="3" t="s">
        <v>36</v>
      </c>
      <c r="K403" s="3" t="s">
        <v>51</v>
      </c>
      <c r="L403" s="5">
        <v>0</v>
      </c>
      <c r="M403" s="4">
        <v>1</v>
      </c>
      <c r="N403" s="5">
        <v>0.77500000000000002</v>
      </c>
      <c r="O403" s="5">
        <v>0.77500000000000002</v>
      </c>
      <c r="P403" s="4">
        <v>20</v>
      </c>
      <c r="Q403" s="6">
        <v>5</v>
      </c>
      <c r="R403" s="7">
        <v>1</v>
      </c>
      <c r="S403" s="6">
        <v>0</v>
      </c>
      <c r="T403" s="5">
        <v>0</v>
      </c>
      <c r="U403" s="5">
        <v>0</v>
      </c>
      <c r="V403" s="5">
        <f t="shared" si="40"/>
        <v>0.77500000000000002</v>
      </c>
      <c r="W403" s="5">
        <f t="shared" si="36"/>
        <v>-0.77500000000000002</v>
      </c>
      <c r="X403" s="8">
        <f t="shared" si="37"/>
        <v>-1</v>
      </c>
      <c r="Y403" s="4">
        <v>0</v>
      </c>
      <c r="Z403" s="9" t="str">
        <f t="shared" si="38"/>
        <v>NA</v>
      </c>
      <c r="AA403" s="10">
        <f t="shared" si="39"/>
        <v>0</v>
      </c>
    </row>
    <row r="404" spans="1:27" x14ac:dyDescent="0.55000000000000004">
      <c r="A404" s="3" t="s">
        <v>43</v>
      </c>
      <c r="B404" s="3" t="s">
        <v>44</v>
      </c>
      <c r="C404" s="3" t="s">
        <v>802</v>
      </c>
      <c r="D404" s="3" t="s">
        <v>803</v>
      </c>
      <c r="E404" s="4" t="s">
        <v>47</v>
      </c>
      <c r="F404" s="3" t="s">
        <v>48</v>
      </c>
      <c r="G404" s="3" t="s">
        <v>309</v>
      </c>
      <c r="H404" s="3" t="s">
        <v>34</v>
      </c>
      <c r="I404" s="3" t="s">
        <v>50</v>
      </c>
      <c r="J404" s="3" t="s">
        <v>36</v>
      </c>
      <c r="K404" s="3" t="s">
        <v>51</v>
      </c>
      <c r="L404" s="5">
        <v>0</v>
      </c>
      <c r="M404" s="4">
        <v>2</v>
      </c>
      <c r="N404" s="5">
        <v>0.8125</v>
      </c>
      <c r="O404" s="5">
        <v>0.40625</v>
      </c>
      <c r="P404" s="4">
        <v>11</v>
      </c>
      <c r="Q404" s="6">
        <v>18.181818181818201</v>
      </c>
      <c r="R404" s="7">
        <v>1.0909090909090899</v>
      </c>
      <c r="S404" s="6">
        <v>0</v>
      </c>
      <c r="T404" s="5">
        <v>0</v>
      </c>
      <c r="U404" s="5">
        <v>0</v>
      </c>
      <c r="V404" s="5">
        <f t="shared" si="40"/>
        <v>0.8125</v>
      </c>
      <c r="W404" s="5">
        <f t="shared" si="36"/>
        <v>-0.8125</v>
      </c>
      <c r="X404" s="8">
        <f t="shared" si="37"/>
        <v>-1</v>
      </c>
      <c r="Y404" s="4">
        <v>0</v>
      </c>
      <c r="Z404" s="9" t="str">
        <f t="shared" si="38"/>
        <v>NA</v>
      </c>
      <c r="AA404" s="10">
        <f t="shared" si="39"/>
        <v>0</v>
      </c>
    </row>
    <row r="405" spans="1:27" x14ac:dyDescent="0.55000000000000004">
      <c r="A405" s="3" t="s">
        <v>43</v>
      </c>
      <c r="B405" s="3" t="s">
        <v>44</v>
      </c>
      <c r="C405" s="3" t="s">
        <v>804</v>
      </c>
      <c r="D405" s="3" t="s">
        <v>805</v>
      </c>
      <c r="E405" s="4" t="s">
        <v>47</v>
      </c>
      <c r="F405" s="3" t="s">
        <v>48</v>
      </c>
      <c r="G405" s="3" t="s">
        <v>309</v>
      </c>
      <c r="H405" s="3" t="s">
        <v>34</v>
      </c>
      <c r="I405" s="3" t="s">
        <v>50</v>
      </c>
      <c r="J405" s="3" t="s">
        <v>36</v>
      </c>
      <c r="K405" s="3" t="s">
        <v>51</v>
      </c>
      <c r="L405" s="5">
        <v>0</v>
      </c>
      <c r="M405" s="4">
        <v>2</v>
      </c>
      <c r="N405" s="5">
        <v>0.92500000000000004</v>
      </c>
      <c r="O405" s="5">
        <v>0.46250000000000002</v>
      </c>
      <c r="P405" s="4">
        <v>29</v>
      </c>
      <c r="Q405" s="6">
        <v>6.8965517241379297</v>
      </c>
      <c r="R405" s="7">
        <v>1.03103448275862</v>
      </c>
      <c r="S405" s="6">
        <v>0</v>
      </c>
      <c r="T405" s="5">
        <v>0</v>
      </c>
      <c r="U405" s="5">
        <v>0</v>
      </c>
      <c r="V405" s="5">
        <f t="shared" si="40"/>
        <v>0.92500000000000004</v>
      </c>
      <c r="W405" s="5">
        <f t="shared" si="36"/>
        <v>-0.92500000000000004</v>
      </c>
      <c r="X405" s="8">
        <f t="shared" si="37"/>
        <v>-1</v>
      </c>
      <c r="Y405" s="4">
        <v>0</v>
      </c>
      <c r="Z405" s="9" t="str">
        <f t="shared" si="38"/>
        <v>NA</v>
      </c>
      <c r="AA405" s="10">
        <f t="shared" si="39"/>
        <v>0</v>
      </c>
    </row>
    <row r="406" spans="1:27" x14ac:dyDescent="0.55000000000000004">
      <c r="A406" s="3" t="s">
        <v>43</v>
      </c>
      <c r="B406" s="3" t="s">
        <v>44</v>
      </c>
      <c r="C406" s="3" t="s">
        <v>806</v>
      </c>
      <c r="D406" s="3" t="s">
        <v>595</v>
      </c>
      <c r="E406" s="4" t="s">
        <v>47</v>
      </c>
      <c r="F406" s="3" t="s">
        <v>48</v>
      </c>
      <c r="G406" s="3" t="s">
        <v>165</v>
      </c>
      <c r="H406" s="3" t="s">
        <v>34</v>
      </c>
      <c r="I406" s="3" t="s">
        <v>50</v>
      </c>
      <c r="J406" s="3" t="s">
        <v>36</v>
      </c>
      <c r="K406" s="3" t="s">
        <v>51</v>
      </c>
      <c r="L406" s="5">
        <v>0</v>
      </c>
      <c r="M406" s="4">
        <v>2</v>
      </c>
      <c r="N406" s="5">
        <v>1</v>
      </c>
      <c r="O406" s="5">
        <v>0.5</v>
      </c>
      <c r="P406" s="4">
        <v>17</v>
      </c>
      <c r="Q406" s="6">
        <v>11.764705882352899</v>
      </c>
      <c r="R406" s="7">
        <v>1</v>
      </c>
      <c r="S406" s="6">
        <v>0</v>
      </c>
      <c r="T406" s="5">
        <v>0</v>
      </c>
      <c r="U406" s="5">
        <v>0</v>
      </c>
      <c r="V406" s="5">
        <f t="shared" si="40"/>
        <v>1</v>
      </c>
      <c r="W406" s="5">
        <f t="shared" si="36"/>
        <v>-1</v>
      </c>
      <c r="X406" s="8">
        <f t="shared" si="37"/>
        <v>-1</v>
      </c>
      <c r="Y406" s="4">
        <v>0</v>
      </c>
      <c r="Z406" s="9" t="str">
        <f t="shared" si="38"/>
        <v>NA</v>
      </c>
      <c r="AA406" s="10">
        <f t="shared" si="39"/>
        <v>0</v>
      </c>
    </row>
    <row r="407" spans="1:27" x14ac:dyDescent="0.55000000000000004">
      <c r="A407" s="3" t="s">
        <v>43</v>
      </c>
      <c r="B407" s="3" t="s">
        <v>44</v>
      </c>
      <c r="C407" s="3" t="s">
        <v>807</v>
      </c>
      <c r="D407" s="3" t="s">
        <v>808</v>
      </c>
      <c r="E407" s="4" t="s">
        <v>47</v>
      </c>
      <c r="F407" s="3" t="s">
        <v>48</v>
      </c>
      <c r="G407" s="3" t="s">
        <v>736</v>
      </c>
      <c r="H407" s="3" t="s">
        <v>34</v>
      </c>
      <c r="I407" s="3" t="s">
        <v>50</v>
      </c>
      <c r="J407" s="3" t="s">
        <v>36</v>
      </c>
      <c r="K407" s="3" t="s">
        <v>51</v>
      </c>
      <c r="L407" s="5">
        <v>0</v>
      </c>
      <c r="M407" s="4">
        <v>1</v>
      </c>
      <c r="N407" s="5">
        <v>1.0375000000000001</v>
      </c>
      <c r="O407" s="5">
        <v>1.0375000000000001</v>
      </c>
      <c r="P407" s="4">
        <v>230</v>
      </c>
      <c r="Q407" s="6">
        <v>0.434782608695652</v>
      </c>
      <c r="R407" s="7">
        <v>2.96173913043478</v>
      </c>
      <c r="S407" s="6">
        <v>0</v>
      </c>
      <c r="T407" s="5">
        <v>0</v>
      </c>
      <c r="U407" s="5">
        <v>0</v>
      </c>
      <c r="V407" s="5">
        <f t="shared" si="40"/>
        <v>1.0375000000000001</v>
      </c>
      <c r="W407" s="5">
        <f t="shared" si="36"/>
        <v>-1.0375000000000001</v>
      </c>
      <c r="X407" s="8">
        <f t="shared" si="37"/>
        <v>-1</v>
      </c>
      <c r="Y407" s="4">
        <v>0</v>
      </c>
      <c r="Z407" s="9" t="str">
        <f t="shared" si="38"/>
        <v>NA</v>
      </c>
      <c r="AA407" s="10">
        <f t="shared" si="39"/>
        <v>0</v>
      </c>
    </row>
    <row r="408" spans="1:27" x14ac:dyDescent="0.55000000000000004">
      <c r="A408" s="3" t="s">
        <v>43</v>
      </c>
      <c r="B408" s="3" t="s">
        <v>44</v>
      </c>
      <c r="C408" s="3" t="s">
        <v>809</v>
      </c>
      <c r="D408" s="3" t="s">
        <v>390</v>
      </c>
      <c r="E408" s="4" t="s">
        <v>47</v>
      </c>
      <c r="F408" s="3" t="s">
        <v>48</v>
      </c>
      <c r="G408" s="3" t="s">
        <v>49</v>
      </c>
      <c r="H408" s="3" t="s">
        <v>34</v>
      </c>
      <c r="I408" s="3" t="s">
        <v>82</v>
      </c>
      <c r="J408" s="3" t="s">
        <v>36</v>
      </c>
      <c r="K408" s="3" t="s">
        <v>51</v>
      </c>
      <c r="L408" s="5">
        <v>0</v>
      </c>
      <c r="M408" s="4">
        <v>1</v>
      </c>
      <c r="N408" s="5">
        <v>1.1375</v>
      </c>
      <c r="O408" s="5">
        <v>1.1375</v>
      </c>
      <c r="P408" s="4">
        <v>37</v>
      </c>
      <c r="Q408" s="6">
        <v>2.7027027027027</v>
      </c>
      <c r="R408" s="7">
        <v>1.0270270270270301</v>
      </c>
      <c r="S408" s="6">
        <v>0</v>
      </c>
      <c r="T408" s="5">
        <v>0</v>
      </c>
      <c r="U408" s="5">
        <v>0</v>
      </c>
      <c r="V408" s="5">
        <f t="shared" si="40"/>
        <v>1.1375</v>
      </c>
      <c r="W408" s="5">
        <f t="shared" si="36"/>
        <v>-1.1375</v>
      </c>
      <c r="X408" s="8">
        <f t="shared" si="37"/>
        <v>-1</v>
      </c>
      <c r="Y408" s="4">
        <v>0</v>
      </c>
      <c r="Z408" s="9" t="str">
        <f t="shared" si="38"/>
        <v>NA</v>
      </c>
      <c r="AA408" s="10">
        <f t="shared" si="39"/>
        <v>0</v>
      </c>
    </row>
    <row r="409" spans="1:27" x14ac:dyDescent="0.55000000000000004">
      <c r="A409" s="3" t="s">
        <v>43</v>
      </c>
      <c r="B409" s="3" t="s">
        <v>44</v>
      </c>
      <c r="C409" s="3" t="s">
        <v>810</v>
      </c>
      <c r="D409" s="3" t="s">
        <v>225</v>
      </c>
      <c r="E409" s="4" t="s">
        <v>47</v>
      </c>
      <c r="F409" s="3" t="s">
        <v>48</v>
      </c>
      <c r="G409" s="3" t="s">
        <v>49</v>
      </c>
      <c r="H409" s="3" t="s">
        <v>34</v>
      </c>
      <c r="I409" s="3" t="s">
        <v>50</v>
      </c>
      <c r="J409" s="3" t="s">
        <v>36</v>
      </c>
      <c r="K409" s="3" t="s">
        <v>51</v>
      </c>
      <c r="L409" s="5">
        <v>0</v>
      </c>
      <c r="M409" s="4">
        <v>1</v>
      </c>
      <c r="N409" s="5">
        <v>1.25</v>
      </c>
      <c r="O409" s="5">
        <v>1.25</v>
      </c>
      <c r="P409" s="4">
        <v>3</v>
      </c>
      <c r="Q409" s="6">
        <v>33.3333333333333</v>
      </c>
      <c r="R409" s="7">
        <v>1.3333333333333299</v>
      </c>
      <c r="S409" s="6">
        <v>0</v>
      </c>
      <c r="T409" s="5">
        <v>0</v>
      </c>
      <c r="U409" s="5">
        <v>0</v>
      </c>
      <c r="V409" s="5">
        <f t="shared" si="40"/>
        <v>1.25</v>
      </c>
      <c r="W409" s="5">
        <f t="shared" si="36"/>
        <v>-1.25</v>
      </c>
      <c r="X409" s="8">
        <f t="shared" si="37"/>
        <v>-1</v>
      </c>
      <c r="Y409" s="4">
        <v>0</v>
      </c>
      <c r="Z409" s="9" t="str">
        <f t="shared" si="38"/>
        <v>NA</v>
      </c>
      <c r="AA409" s="10">
        <f t="shared" si="39"/>
        <v>0</v>
      </c>
    </row>
    <row r="410" spans="1:27" x14ac:dyDescent="0.55000000000000004">
      <c r="A410" s="3" t="s">
        <v>43</v>
      </c>
      <c r="B410" s="3" t="s">
        <v>44</v>
      </c>
      <c r="C410" s="3" t="s">
        <v>811</v>
      </c>
      <c r="D410" s="3" t="s">
        <v>471</v>
      </c>
      <c r="E410" s="4" t="s">
        <v>47</v>
      </c>
      <c r="F410" s="3" t="s">
        <v>48</v>
      </c>
      <c r="G410" s="3" t="s">
        <v>161</v>
      </c>
      <c r="H410" s="3" t="s">
        <v>34</v>
      </c>
      <c r="I410" s="3" t="s">
        <v>50</v>
      </c>
      <c r="J410" s="3" t="s">
        <v>36</v>
      </c>
      <c r="K410" s="3" t="s">
        <v>51</v>
      </c>
      <c r="L410" s="5">
        <v>0</v>
      </c>
      <c r="M410" s="4">
        <v>1</v>
      </c>
      <c r="N410" s="5">
        <v>1.375</v>
      </c>
      <c r="O410" s="5">
        <v>1.375</v>
      </c>
      <c r="P410" s="4">
        <v>12</v>
      </c>
      <c r="Q410" s="6">
        <v>8.3333333333333304</v>
      </c>
      <c r="R410" s="7">
        <v>1</v>
      </c>
      <c r="S410" s="6">
        <v>0</v>
      </c>
      <c r="T410" s="5">
        <v>0</v>
      </c>
      <c r="U410" s="5">
        <v>0</v>
      </c>
      <c r="V410" s="5">
        <f t="shared" si="40"/>
        <v>1.375</v>
      </c>
      <c r="W410" s="5">
        <f t="shared" si="36"/>
        <v>-1.375</v>
      </c>
      <c r="X410" s="8">
        <f t="shared" si="37"/>
        <v>-1</v>
      </c>
      <c r="Y410" s="4">
        <v>0</v>
      </c>
      <c r="Z410" s="9" t="str">
        <f t="shared" si="38"/>
        <v>NA</v>
      </c>
      <c r="AA410" s="10">
        <f t="shared" si="39"/>
        <v>0</v>
      </c>
    </row>
    <row r="411" spans="1:27" x14ac:dyDescent="0.55000000000000004">
      <c r="A411" s="3" t="s">
        <v>43</v>
      </c>
      <c r="B411" s="3" t="s">
        <v>44</v>
      </c>
      <c r="C411" s="3" t="s">
        <v>812</v>
      </c>
      <c r="D411" s="3" t="s">
        <v>813</v>
      </c>
      <c r="E411" s="4" t="s">
        <v>47</v>
      </c>
      <c r="F411" s="3" t="s">
        <v>48</v>
      </c>
      <c r="G411" s="3" t="s">
        <v>49</v>
      </c>
      <c r="H411" s="3" t="s">
        <v>34</v>
      </c>
      <c r="I411" s="3" t="s">
        <v>50</v>
      </c>
      <c r="J411" s="3" t="s">
        <v>36</v>
      </c>
      <c r="K411" s="3" t="s">
        <v>51</v>
      </c>
      <c r="L411" s="5">
        <v>0</v>
      </c>
      <c r="M411" s="4">
        <v>1</v>
      </c>
      <c r="N411" s="5">
        <v>1.5249999999999999</v>
      </c>
      <c r="O411" s="5">
        <v>1.5249999999999999</v>
      </c>
      <c r="P411" s="4">
        <v>188</v>
      </c>
      <c r="Q411" s="6">
        <v>0.53191489361702105</v>
      </c>
      <c r="R411" s="7">
        <v>1.3265957446808501</v>
      </c>
      <c r="S411" s="6">
        <v>0</v>
      </c>
      <c r="T411" s="5">
        <v>0</v>
      </c>
      <c r="U411" s="5">
        <v>0</v>
      </c>
      <c r="V411" s="5">
        <f t="shared" si="40"/>
        <v>1.5249999999999999</v>
      </c>
      <c r="W411" s="5">
        <f t="shared" si="36"/>
        <v>-1.5249999999999999</v>
      </c>
      <c r="X411" s="8">
        <f t="shared" si="37"/>
        <v>-1</v>
      </c>
      <c r="Y411" s="4">
        <v>0</v>
      </c>
      <c r="Z411" s="9" t="str">
        <f t="shared" si="38"/>
        <v>NA</v>
      </c>
      <c r="AA411" s="10">
        <f t="shared" si="39"/>
        <v>0</v>
      </c>
    </row>
    <row r="412" spans="1:27" x14ac:dyDescent="0.55000000000000004">
      <c r="A412" s="3" t="s">
        <v>43</v>
      </c>
      <c r="B412" s="3" t="s">
        <v>44</v>
      </c>
      <c r="C412" s="3" t="s">
        <v>814</v>
      </c>
      <c r="D412" s="3" t="s">
        <v>815</v>
      </c>
      <c r="E412" s="4" t="s">
        <v>47</v>
      </c>
      <c r="F412" s="3" t="s">
        <v>48</v>
      </c>
      <c r="G412" s="3" t="s">
        <v>165</v>
      </c>
      <c r="H412" s="3" t="s">
        <v>34</v>
      </c>
      <c r="I412" s="3" t="s">
        <v>50</v>
      </c>
      <c r="J412" s="3" t="s">
        <v>36</v>
      </c>
      <c r="K412" s="3" t="s">
        <v>51</v>
      </c>
      <c r="L412" s="5">
        <v>0</v>
      </c>
      <c r="M412" s="4">
        <v>2</v>
      </c>
      <c r="N412" s="5">
        <v>1.55</v>
      </c>
      <c r="O412" s="5">
        <v>0.77500000000000002</v>
      </c>
      <c r="P412" s="4">
        <v>35</v>
      </c>
      <c r="Q412" s="6">
        <v>5.71428571428571</v>
      </c>
      <c r="R412" s="7">
        <v>1.2</v>
      </c>
      <c r="S412" s="6">
        <v>0</v>
      </c>
      <c r="T412" s="5">
        <v>0</v>
      </c>
      <c r="U412" s="5">
        <v>0</v>
      </c>
      <c r="V412" s="5">
        <f t="shared" si="40"/>
        <v>1.55</v>
      </c>
      <c r="W412" s="5">
        <f t="shared" si="36"/>
        <v>-1.55</v>
      </c>
      <c r="X412" s="8">
        <f t="shared" si="37"/>
        <v>-1</v>
      </c>
      <c r="Y412" s="4">
        <v>0</v>
      </c>
      <c r="Z412" s="9" t="str">
        <f t="shared" si="38"/>
        <v>NA</v>
      </c>
      <c r="AA412" s="10">
        <f t="shared" si="39"/>
        <v>0</v>
      </c>
    </row>
    <row r="413" spans="1:27" x14ac:dyDescent="0.55000000000000004">
      <c r="A413" s="3" t="s">
        <v>43</v>
      </c>
      <c r="B413" s="3" t="s">
        <v>44</v>
      </c>
      <c r="C413" s="3" t="s">
        <v>816</v>
      </c>
      <c r="D413" s="3" t="s">
        <v>817</v>
      </c>
      <c r="E413" s="4" t="s">
        <v>47</v>
      </c>
      <c r="F413" s="3" t="s">
        <v>48</v>
      </c>
      <c r="G413" s="3" t="s">
        <v>149</v>
      </c>
      <c r="H413" s="3" t="s">
        <v>34</v>
      </c>
      <c r="I413" s="3" t="s">
        <v>50</v>
      </c>
      <c r="J413" s="3" t="s">
        <v>36</v>
      </c>
      <c r="K413" s="3" t="s">
        <v>51</v>
      </c>
      <c r="L413" s="5">
        <v>0</v>
      </c>
      <c r="M413" s="4">
        <v>1</v>
      </c>
      <c r="N413" s="5">
        <v>1.6</v>
      </c>
      <c r="O413" s="5">
        <v>1.6</v>
      </c>
      <c r="P413" s="4">
        <v>31</v>
      </c>
      <c r="Q413" s="6">
        <v>3.2258064516128999</v>
      </c>
      <c r="R413" s="7">
        <v>1.0322580645161299</v>
      </c>
      <c r="S413" s="6">
        <v>0</v>
      </c>
      <c r="T413" s="5">
        <v>0</v>
      </c>
      <c r="U413" s="5">
        <v>0</v>
      </c>
      <c r="V413" s="5">
        <f t="shared" si="40"/>
        <v>1.6</v>
      </c>
      <c r="W413" s="5">
        <f t="shared" si="36"/>
        <v>-1.6</v>
      </c>
      <c r="X413" s="8">
        <f t="shared" si="37"/>
        <v>-1</v>
      </c>
      <c r="Y413" s="4">
        <v>0</v>
      </c>
      <c r="Z413" s="9" t="str">
        <f t="shared" si="38"/>
        <v>NA</v>
      </c>
      <c r="AA413" s="10">
        <f t="shared" si="39"/>
        <v>0</v>
      </c>
    </row>
    <row r="414" spans="1:27" x14ac:dyDescent="0.55000000000000004">
      <c r="A414" s="3" t="s">
        <v>43</v>
      </c>
      <c r="B414" s="3" t="s">
        <v>44</v>
      </c>
      <c r="C414" s="3" t="s">
        <v>818</v>
      </c>
      <c r="D414" s="3" t="s">
        <v>180</v>
      </c>
      <c r="E414" s="4" t="s">
        <v>47</v>
      </c>
      <c r="F414" s="3" t="s">
        <v>48</v>
      </c>
      <c r="G414" s="3" t="s">
        <v>49</v>
      </c>
      <c r="H414" s="3" t="s">
        <v>34</v>
      </c>
      <c r="I414" s="3" t="s">
        <v>50</v>
      </c>
      <c r="J414" s="3" t="s">
        <v>36</v>
      </c>
      <c r="K414" s="3" t="s">
        <v>51</v>
      </c>
      <c r="L414" s="5">
        <v>0</v>
      </c>
      <c r="M414" s="4">
        <v>1</v>
      </c>
      <c r="N414" s="5">
        <v>1.7749999999999999</v>
      </c>
      <c r="O414" s="5">
        <v>1.7749999999999999</v>
      </c>
      <c r="P414" s="4">
        <v>8</v>
      </c>
      <c r="Q414" s="6">
        <v>12.5</v>
      </c>
      <c r="R414" s="7">
        <v>3.125</v>
      </c>
      <c r="S414" s="6">
        <v>0</v>
      </c>
      <c r="T414" s="5">
        <v>0</v>
      </c>
      <c r="U414" s="5">
        <v>0</v>
      </c>
      <c r="V414" s="5">
        <f t="shared" si="40"/>
        <v>1.7749999999999999</v>
      </c>
      <c r="W414" s="5">
        <f t="shared" si="36"/>
        <v>-1.7749999999999999</v>
      </c>
      <c r="X414" s="8">
        <f t="shared" si="37"/>
        <v>-1</v>
      </c>
      <c r="Y414" s="4">
        <v>0</v>
      </c>
      <c r="Z414" s="9" t="str">
        <f t="shared" si="38"/>
        <v>NA</v>
      </c>
      <c r="AA414" s="10">
        <f t="shared" si="39"/>
        <v>0</v>
      </c>
    </row>
    <row r="415" spans="1:27" x14ac:dyDescent="0.55000000000000004">
      <c r="A415" s="3" t="s">
        <v>43</v>
      </c>
      <c r="B415" s="3" t="s">
        <v>44</v>
      </c>
      <c r="C415" s="3" t="s">
        <v>819</v>
      </c>
      <c r="D415" s="3" t="s">
        <v>820</v>
      </c>
      <c r="E415" s="4" t="s">
        <v>47</v>
      </c>
      <c r="F415" s="3" t="s">
        <v>48</v>
      </c>
      <c r="G415" s="3" t="s">
        <v>161</v>
      </c>
      <c r="H415" s="3" t="s">
        <v>34</v>
      </c>
      <c r="I415" s="3" t="s">
        <v>50</v>
      </c>
      <c r="J415" s="3" t="s">
        <v>36</v>
      </c>
      <c r="K415" s="3" t="s">
        <v>51</v>
      </c>
      <c r="L415" s="5">
        <v>0</v>
      </c>
      <c r="M415" s="4">
        <v>2</v>
      </c>
      <c r="N415" s="5">
        <v>1.9624999999999999</v>
      </c>
      <c r="O415" s="5">
        <v>0.98124999999999996</v>
      </c>
      <c r="P415" s="4">
        <v>18</v>
      </c>
      <c r="Q415" s="6">
        <v>11.1111111111111</v>
      </c>
      <c r="R415" s="7">
        <v>1.2777777777777799</v>
      </c>
      <c r="S415" s="6">
        <v>0</v>
      </c>
      <c r="T415" s="5">
        <v>0</v>
      </c>
      <c r="U415" s="5">
        <v>0</v>
      </c>
      <c r="V415" s="5">
        <f t="shared" si="40"/>
        <v>1.9624999999999999</v>
      </c>
      <c r="W415" s="5">
        <f t="shared" si="36"/>
        <v>-1.9624999999999999</v>
      </c>
      <c r="X415" s="8">
        <f t="shared" si="37"/>
        <v>-1</v>
      </c>
      <c r="Y415" s="4">
        <v>0</v>
      </c>
      <c r="Z415" s="9" t="str">
        <f t="shared" si="38"/>
        <v>NA</v>
      </c>
      <c r="AA415" s="10">
        <f t="shared" si="39"/>
        <v>0</v>
      </c>
    </row>
    <row r="416" spans="1:27" x14ac:dyDescent="0.55000000000000004">
      <c r="A416" s="3" t="s">
        <v>43</v>
      </c>
      <c r="B416" s="3" t="s">
        <v>44</v>
      </c>
      <c r="C416" s="3" t="s">
        <v>821</v>
      </c>
      <c r="D416" s="3" t="s">
        <v>395</v>
      </c>
      <c r="E416" s="4" t="s">
        <v>47</v>
      </c>
      <c r="F416" s="3" t="s">
        <v>48</v>
      </c>
      <c r="G416" s="3" t="s">
        <v>88</v>
      </c>
      <c r="H416" s="3" t="s">
        <v>34</v>
      </c>
      <c r="I416" s="3" t="s">
        <v>50</v>
      </c>
      <c r="J416" s="3" t="s">
        <v>36</v>
      </c>
      <c r="K416" s="3" t="s">
        <v>51</v>
      </c>
      <c r="L416" s="5">
        <v>0</v>
      </c>
      <c r="M416" s="4">
        <v>1</v>
      </c>
      <c r="N416" s="5">
        <v>2.25</v>
      </c>
      <c r="O416" s="5">
        <v>2.25</v>
      </c>
      <c r="P416" s="4">
        <v>138</v>
      </c>
      <c r="Q416" s="6">
        <v>0.72463768115941996</v>
      </c>
      <c r="R416" s="7">
        <v>1.98913043478261</v>
      </c>
      <c r="S416" s="6">
        <v>0</v>
      </c>
      <c r="T416" s="5">
        <v>0</v>
      </c>
      <c r="U416" s="5">
        <v>0</v>
      </c>
      <c r="V416" s="5">
        <f t="shared" si="40"/>
        <v>2.25</v>
      </c>
      <c r="W416" s="5">
        <f t="shared" si="36"/>
        <v>-2.25</v>
      </c>
      <c r="X416" s="8">
        <f t="shared" si="37"/>
        <v>-1</v>
      </c>
      <c r="Y416" s="4">
        <v>0</v>
      </c>
      <c r="Z416" s="9" t="str">
        <f t="shared" si="38"/>
        <v>NA</v>
      </c>
      <c r="AA416" s="10">
        <f t="shared" si="39"/>
        <v>0</v>
      </c>
    </row>
    <row r="417" spans="1:27" x14ac:dyDescent="0.55000000000000004">
      <c r="A417" s="3" t="s">
        <v>43</v>
      </c>
      <c r="B417" s="3" t="s">
        <v>44</v>
      </c>
      <c r="C417" s="3" t="s">
        <v>822</v>
      </c>
      <c r="D417" s="3" t="s">
        <v>742</v>
      </c>
      <c r="E417" s="4" t="s">
        <v>47</v>
      </c>
      <c r="F417" s="3" t="s">
        <v>48</v>
      </c>
      <c r="G417" s="3" t="s">
        <v>736</v>
      </c>
      <c r="H417" s="3" t="s">
        <v>34</v>
      </c>
      <c r="I417" s="3" t="s">
        <v>50</v>
      </c>
      <c r="J417" s="3" t="s">
        <v>36</v>
      </c>
      <c r="K417" s="3" t="s">
        <v>51</v>
      </c>
      <c r="L417" s="5">
        <v>0</v>
      </c>
      <c r="M417" s="4">
        <v>1</v>
      </c>
      <c r="N417" s="5">
        <v>2.35</v>
      </c>
      <c r="O417" s="5">
        <v>2.35</v>
      </c>
      <c r="P417" s="4">
        <v>15</v>
      </c>
      <c r="Q417" s="6">
        <v>6.6666666666666696</v>
      </c>
      <c r="R417" s="7">
        <v>1.5333333333333301</v>
      </c>
      <c r="S417" s="6">
        <v>0</v>
      </c>
      <c r="T417" s="5">
        <v>0</v>
      </c>
      <c r="U417" s="5">
        <v>0</v>
      </c>
      <c r="V417" s="5">
        <f t="shared" si="40"/>
        <v>2.35</v>
      </c>
      <c r="W417" s="5">
        <f t="shared" si="36"/>
        <v>-2.35</v>
      </c>
      <c r="X417" s="8">
        <f t="shared" si="37"/>
        <v>-1</v>
      </c>
      <c r="Y417" s="4">
        <v>0</v>
      </c>
      <c r="Z417" s="9" t="str">
        <f t="shared" si="38"/>
        <v>NA</v>
      </c>
      <c r="AA417" s="10">
        <f t="shared" si="39"/>
        <v>0</v>
      </c>
    </row>
    <row r="418" spans="1:27" x14ac:dyDescent="0.55000000000000004">
      <c r="A418" s="3" t="s">
        <v>43</v>
      </c>
      <c r="B418" s="3" t="s">
        <v>44</v>
      </c>
      <c r="C418" s="3" t="s">
        <v>823</v>
      </c>
      <c r="D418" s="3" t="s">
        <v>160</v>
      </c>
      <c r="E418" s="4" t="s">
        <v>47</v>
      </c>
      <c r="F418" s="3" t="s">
        <v>48</v>
      </c>
      <c r="G418" s="3" t="s">
        <v>161</v>
      </c>
      <c r="H418" s="3" t="s">
        <v>34</v>
      </c>
      <c r="I418" s="3" t="s">
        <v>82</v>
      </c>
      <c r="J418" s="3" t="s">
        <v>36</v>
      </c>
      <c r="K418" s="3" t="s">
        <v>51</v>
      </c>
      <c r="L418" s="5">
        <v>0</v>
      </c>
      <c r="M418" s="4">
        <v>1</v>
      </c>
      <c r="N418" s="5">
        <v>2.4249999999999998</v>
      </c>
      <c r="O418" s="5">
        <v>2.4249999999999998</v>
      </c>
      <c r="P418" s="4">
        <v>5</v>
      </c>
      <c r="Q418" s="6">
        <v>20</v>
      </c>
      <c r="R418" s="7">
        <v>1.4</v>
      </c>
      <c r="S418" s="6">
        <v>0</v>
      </c>
      <c r="T418" s="5">
        <v>0</v>
      </c>
      <c r="U418" s="5">
        <v>0</v>
      </c>
      <c r="V418" s="5">
        <f t="shared" si="40"/>
        <v>2.4249999999999998</v>
      </c>
      <c r="W418" s="5">
        <f t="shared" si="36"/>
        <v>-2.4249999999999998</v>
      </c>
      <c r="X418" s="8">
        <f t="shared" si="37"/>
        <v>-1</v>
      </c>
      <c r="Y418" s="4">
        <v>0</v>
      </c>
      <c r="Z418" s="9" t="str">
        <f t="shared" si="38"/>
        <v>NA</v>
      </c>
      <c r="AA418" s="10">
        <f t="shared" si="39"/>
        <v>0</v>
      </c>
    </row>
    <row r="419" spans="1:27" x14ac:dyDescent="0.55000000000000004">
      <c r="A419" s="3" t="s">
        <v>43</v>
      </c>
      <c r="B419" s="3" t="s">
        <v>44</v>
      </c>
      <c r="C419" s="3" t="s">
        <v>824</v>
      </c>
      <c r="D419" s="3" t="s">
        <v>604</v>
      </c>
      <c r="E419" s="4" t="s">
        <v>47</v>
      </c>
      <c r="F419" s="3" t="s">
        <v>48</v>
      </c>
      <c r="G419" s="3" t="s">
        <v>400</v>
      </c>
      <c r="H419" s="3" t="s">
        <v>34</v>
      </c>
      <c r="I419" s="3" t="s">
        <v>82</v>
      </c>
      <c r="J419" s="3" t="s">
        <v>36</v>
      </c>
      <c r="K419" s="3" t="s">
        <v>51</v>
      </c>
      <c r="L419" s="5">
        <v>0</v>
      </c>
      <c r="M419" s="4">
        <v>1</v>
      </c>
      <c r="N419" s="5">
        <v>2.625</v>
      </c>
      <c r="O419" s="5">
        <v>2.625</v>
      </c>
      <c r="P419" s="4">
        <v>131</v>
      </c>
      <c r="Q419" s="6">
        <v>0.76335877862595392</v>
      </c>
      <c r="R419" s="7">
        <v>1.36106870229008</v>
      </c>
      <c r="S419" s="6">
        <v>0</v>
      </c>
      <c r="T419" s="5">
        <v>0</v>
      </c>
      <c r="U419" s="5">
        <v>0</v>
      </c>
      <c r="V419" s="5">
        <f t="shared" si="40"/>
        <v>2.625</v>
      </c>
      <c r="W419" s="5">
        <f t="shared" si="36"/>
        <v>-2.625</v>
      </c>
      <c r="X419" s="8">
        <f t="shared" si="37"/>
        <v>-1</v>
      </c>
      <c r="Y419" s="4">
        <v>0</v>
      </c>
      <c r="Z419" s="9" t="str">
        <f t="shared" si="38"/>
        <v>NA</v>
      </c>
      <c r="AA419" s="10">
        <f t="shared" si="39"/>
        <v>0</v>
      </c>
    </row>
    <row r="420" spans="1:27" x14ac:dyDescent="0.55000000000000004">
      <c r="A420" s="3" t="s">
        <v>43</v>
      </c>
      <c r="B420" s="3" t="s">
        <v>44</v>
      </c>
      <c r="C420" s="3" t="s">
        <v>825</v>
      </c>
      <c r="D420" s="3" t="s">
        <v>826</v>
      </c>
      <c r="E420" s="4" t="s">
        <v>47</v>
      </c>
      <c r="F420" s="3" t="s">
        <v>48</v>
      </c>
      <c r="G420" s="3" t="s">
        <v>309</v>
      </c>
      <c r="H420" s="3" t="s">
        <v>34</v>
      </c>
      <c r="I420" s="3" t="s">
        <v>50</v>
      </c>
      <c r="J420" s="3" t="s">
        <v>36</v>
      </c>
      <c r="K420" s="3" t="s">
        <v>51</v>
      </c>
      <c r="L420" s="5">
        <v>0</v>
      </c>
      <c r="M420" s="4">
        <v>1</v>
      </c>
      <c r="N420" s="5">
        <v>2.7250000000000001</v>
      </c>
      <c r="O420" s="5">
        <v>2.7250000000000001</v>
      </c>
      <c r="P420" s="4">
        <v>89</v>
      </c>
      <c r="Q420" s="6">
        <v>1.1235955056179801</v>
      </c>
      <c r="R420" s="7">
        <v>3.2685393258427</v>
      </c>
      <c r="S420" s="6">
        <v>0</v>
      </c>
      <c r="T420" s="5">
        <v>0</v>
      </c>
      <c r="U420" s="5">
        <v>0</v>
      </c>
      <c r="V420" s="5">
        <f t="shared" si="40"/>
        <v>2.7250000000000001</v>
      </c>
      <c r="W420" s="5">
        <f t="shared" si="36"/>
        <v>-2.7250000000000001</v>
      </c>
      <c r="X420" s="8">
        <f t="shared" si="37"/>
        <v>-1</v>
      </c>
      <c r="Y420" s="4">
        <v>0</v>
      </c>
      <c r="Z420" s="9" t="str">
        <f t="shared" si="38"/>
        <v>NA</v>
      </c>
      <c r="AA420" s="10">
        <f t="shared" si="39"/>
        <v>0</v>
      </c>
    </row>
    <row r="421" spans="1:27" x14ac:dyDescent="0.55000000000000004">
      <c r="A421" s="3" t="s">
        <v>43</v>
      </c>
      <c r="B421" s="3" t="s">
        <v>44</v>
      </c>
      <c r="C421" s="3" t="s">
        <v>827</v>
      </c>
      <c r="D421" s="3" t="s">
        <v>397</v>
      </c>
      <c r="E421" s="4" t="s">
        <v>47</v>
      </c>
      <c r="F421" s="3" t="s">
        <v>48</v>
      </c>
      <c r="G421" s="3" t="s">
        <v>165</v>
      </c>
      <c r="H421" s="3" t="s">
        <v>34</v>
      </c>
      <c r="I421" s="3" t="s">
        <v>50</v>
      </c>
      <c r="J421" s="3" t="s">
        <v>36</v>
      </c>
      <c r="K421" s="3" t="s">
        <v>51</v>
      </c>
      <c r="L421" s="5">
        <v>0</v>
      </c>
      <c r="M421" s="4">
        <v>1</v>
      </c>
      <c r="N421" s="5">
        <v>2.8624999999999998</v>
      </c>
      <c r="O421" s="5">
        <v>2.8624999999999998</v>
      </c>
      <c r="P421" s="4">
        <v>94</v>
      </c>
      <c r="Q421" s="6">
        <v>1.0638297872340401</v>
      </c>
      <c r="R421" s="7">
        <v>1.9936170212766</v>
      </c>
      <c r="S421" s="6">
        <v>0</v>
      </c>
      <c r="T421" s="5">
        <v>0</v>
      </c>
      <c r="U421" s="5">
        <v>0</v>
      </c>
      <c r="V421" s="5">
        <f t="shared" si="40"/>
        <v>2.8624999999999998</v>
      </c>
      <c r="W421" s="5">
        <f t="shared" si="36"/>
        <v>-2.8624999999999998</v>
      </c>
      <c r="X421" s="8">
        <f t="shared" si="37"/>
        <v>-1</v>
      </c>
      <c r="Y421" s="4">
        <v>0</v>
      </c>
      <c r="Z421" s="9" t="str">
        <f t="shared" si="38"/>
        <v>NA</v>
      </c>
      <c r="AA421" s="10">
        <f t="shared" si="39"/>
        <v>0</v>
      </c>
    </row>
    <row r="422" spans="1:27" x14ac:dyDescent="0.55000000000000004">
      <c r="A422" s="3" t="s">
        <v>43</v>
      </c>
      <c r="B422" s="3" t="s">
        <v>44</v>
      </c>
      <c r="C422" s="3" t="s">
        <v>828</v>
      </c>
      <c r="D422" s="3" t="s">
        <v>506</v>
      </c>
      <c r="E422" s="4" t="s">
        <v>47</v>
      </c>
      <c r="F422" s="3" t="s">
        <v>48</v>
      </c>
      <c r="G422" s="3" t="s">
        <v>309</v>
      </c>
      <c r="H422" s="3" t="s">
        <v>34</v>
      </c>
      <c r="I422" s="3" t="s">
        <v>82</v>
      </c>
      <c r="J422" s="3" t="s">
        <v>36</v>
      </c>
      <c r="K422" s="3" t="s">
        <v>51</v>
      </c>
      <c r="L422" s="5">
        <v>0</v>
      </c>
      <c r="M422" s="4">
        <v>1</v>
      </c>
      <c r="N422" s="5">
        <v>3.3</v>
      </c>
      <c r="O422" s="5">
        <v>3.3</v>
      </c>
      <c r="P422" s="4">
        <v>25</v>
      </c>
      <c r="Q422" s="6">
        <v>4</v>
      </c>
      <c r="R422" s="7">
        <v>2.9119999999999999</v>
      </c>
      <c r="S422" s="6">
        <v>0</v>
      </c>
      <c r="T422" s="5">
        <v>0</v>
      </c>
      <c r="U422" s="5">
        <v>0</v>
      </c>
      <c r="V422" s="5">
        <f t="shared" si="40"/>
        <v>3.3</v>
      </c>
      <c r="W422" s="5">
        <f t="shared" si="36"/>
        <v>-3.3</v>
      </c>
      <c r="X422" s="8">
        <f t="shared" si="37"/>
        <v>-1</v>
      </c>
      <c r="Y422" s="4">
        <v>0</v>
      </c>
      <c r="Z422" s="9" t="str">
        <f t="shared" si="38"/>
        <v>NA</v>
      </c>
      <c r="AA422" s="10">
        <f t="shared" si="39"/>
        <v>0</v>
      </c>
    </row>
    <row r="423" spans="1:27" x14ac:dyDescent="0.55000000000000004">
      <c r="A423" s="3" t="s">
        <v>43</v>
      </c>
      <c r="B423" s="3" t="s">
        <v>44</v>
      </c>
      <c r="C423" s="3" t="s">
        <v>829</v>
      </c>
      <c r="D423" s="3" t="s">
        <v>461</v>
      </c>
      <c r="E423" s="4" t="s">
        <v>47</v>
      </c>
      <c r="F423" s="3" t="s">
        <v>48</v>
      </c>
      <c r="G423" s="3" t="s">
        <v>309</v>
      </c>
      <c r="H423" s="3" t="s">
        <v>34</v>
      </c>
      <c r="I423" s="3" t="s">
        <v>50</v>
      </c>
      <c r="J423" s="3" t="s">
        <v>36</v>
      </c>
      <c r="K423" s="3" t="s">
        <v>51</v>
      </c>
      <c r="L423" s="5">
        <v>0</v>
      </c>
      <c r="M423" s="4">
        <v>1</v>
      </c>
      <c r="N423" s="5">
        <v>3.7374999999999998</v>
      </c>
      <c r="O423" s="5">
        <v>3.7374999999999998</v>
      </c>
      <c r="P423" s="4">
        <v>166</v>
      </c>
      <c r="Q423" s="6">
        <v>0.60240963855421703</v>
      </c>
      <c r="R423" s="7">
        <v>2.3078313253011999</v>
      </c>
      <c r="S423" s="6">
        <v>0</v>
      </c>
      <c r="T423" s="5">
        <v>0</v>
      </c>
      <c r="U423" s="5">
        <v>0</v>
      </c>
      <c r="V423" s="5">
        <f t="shared" si="40"/>
        <v>3.7374999999999998</v>
      </c>
      <c r="W423" s="5">
        <f t="shared" si="36"/>
        <v>-3.7374999999999998</v>
      </c>
      <c r="X423" s="8">
        <f t="shared" si="37"/>
        <v>-1</v>
      </c>
      <c r="Y423" s="4">
        <v>0</v>
      </c>
      <c r="Z423" s="9" t="str">
        <f t="shared" si="38"/>
        <v>NA</v>
      </c>
      <c r="AA423" s="10">
        <f t="shared" si="39"/>
        <v>0</v>
      </c>
    </row>
    <row r="424" spans="1:27" x14ac:dyDescent="0.55000000000000004">
      <c r="A424" s="3" t="s">
        <v>43</v>
      </c>
      <c r="B424" s="3" t="s">
        <v>44</v>
      </c>
      <c r="C424" s="3" t="s">
        <v>830</v>
      </c>
      <c r="D424" s="3" t="s">
        <v>831</v>
      </c>
      <c r="E424" s="4" t="s">
        <v>47</v>
      </c>
      <c r="F424" s="3" t="s">
        <v>48</v>
      </c>
      <c r="G424" s="3" t="s">
        <v>374</v>
      </c>
      <c r="H424" s="3" t="s">
        <v>34</v>
      </c>
      <c r="I424" s="3" t="s">
        <v>50</v>
      </c>
      <c r="J424" s="3" t="s">
        <v>36</v>
      </c>
      <c r="K424" s="3" t="s">
        <v>51</v>
      </c>
      <c r="L424" s="5">
        <v>0</v>
      </c>
      <c r="M424" s="4">
        <v>1</v>
      </c>
      <c r="N424" s="5">
        <v>3.75</v>
      </c>
      <c r="O424" s="5">
        <v>3.75</v>
      </c>
      <c r="P424" s="4">
        <v>1</v>
      </c>
      <c r="Q424" s="6">
        <v>100</v>
      </c>
      <c r="R424" s="7">
        <v>4</v>
      </c>
      <c r="S424" s="6">
        <v>0</v>
      </c>
      <c r="T424" s="5">
        <v>0</v>
      </c>
      <c r="U424" s="5">
        <v>0</v>
      </c>
      <c r="V424" s="5">
        <f t="shared" si="40"/>
        <v>3.75</v>
      </c>
      <c r="W424" s="5">
        <f t="shared" si="36"/>
        <v>-3.75</v>
      </c>
      <c r="X424" s="8">
        <f t="shared" si="37"/>
        <v>-1</v>
      </c>
      <c r="Y424" s="4">
        <v>0</v>
      </c>
      <c r="Z424" s="9" t="str">
        <f t="shared" si="38"/>
        <v>NA</v>
      </c>
      <c r="AA424" s="10">
        <f t="shared" si="39"/>
        <v>0</v>
      </c>
    </row>
    <row r="425" spans="1:27" x14ac:dyDescent="0.55000000000000004">
      <c r="A425" s="3" t="s">
        <v>43</v>
      </c>
      <c r="B425" s="3" t="s">
        <v>44</v>
      </c>
      <c r="C425" s="3" t="s">
        <v>832</v>
      </c>
      <c r="D425" s="3" t="s">
        <v>499</v>
      </c>
      <c r="E425" s="4" t="s">
        <v>47</v>
      </c>
      <c r="F425" s="3" t="s">
        <v>48</v>
      </c>
      <c r="G425" s="3" t="s">
        <v>161</v>
      </c>
      <c r="H425" s="3" t="s">
        <v>34</v>
      </c>
      <c r="I425" s="3" t="s">
        <v>50</v>
      </c>
      <c r="J425" s="3" t="s">
        <v>36</v>
      </c>
      <c r="K425" s="3" t="s">
        <v>51</v>
      </c>
      <c r="L425" s="5">
        <v>0</v>
      </c>
      <c r="M425" s="4">
        <v>6</v>
      </c>
      <c r="N425" s="5">
        <v>4.1124999750000004</v>
      </c>
      <c r="O425" s="5">
        <v>0.6854166625</v>
      </c>
      <c r="P425" s="4">
        <v>59</v>
      </c>
      <c r="Q425" s="6">
        <v>10.1694915254237</v>
      </c>
      <c r="R425" s="7">
        <v>1.1016949152542399</v>
      </c>
      <c r="S425" s="6">
        <v>0</v>
      </c>
      <c r="T425" s="5">
        <v>0</v>
      </c>
      <c r="U425" s="5">
        <v>0</v>
      </c>
      <c r="V425" s="5">
        <f t="shared" si="40"/>
        <v>4.1124999750000004</v>
      </c>
      <c r="W425" s="5">
        <f t="shared" si="36"/>
        <v>-4.1124999750000004</v>
      </c>
      <c r="X425" s="8">
        <f t="shared" si="37"/>
        <v>-1</v>
      </c>
      <c r="Y425" s="4">
        <v>0</v>
      </c>
      <c r="Z425" s="9" t="str">
        <f t="shared" si="38"/>
        <v>NA</v>
      </c>
      <c r="AA425" s="10">
        <f t="shared" si="39"/>
        <v>0</v>
      </c>
    </row>
    <row r="426" spans="1:27" x14ac:dyDescent="0.55000000000000004">
      <c r="A426" s="3" t="s">
        <v>43</v>
      </c>
      <c r="B426" s="3" t="s">
        <v>44</v>
      </c>
      <c r="C426" s="3" t="s">
        <v>833</v>
      </c>
      <c r="D426" s="3" t="s">
        <v>268</v>
      </c>
      <c r="E426" s="4" t="s">
        <v>47</v>
      </c>
      <c r="F426" s="3" t="s">
        <v>48</v>
      </c>
      <c r="G426" s="3" t="s">
        <v>161</v>
      </c>
      <c r="H426" s="3" t="s">
        <v>34</v>
      </c>
      <c r="I426" s="3" t="s">
        <v>50</v>
      </c>
      <c r="J426" s="3" t="s">
        <v>36</v>
      </c>
      <c r="K426" s="3" t="s">
        <v>51</v>
      </c>
      <c r="L426" s="5">
        <v>0</v>
      </c>
      <c r="M426" s="4">
        <v>4</v>
      </c>
      <c r="N426" s="5">
        <v>4.2750000000000004</v>
      </c>
      <c r="O426" s="5">
        <v>1.0687500000000001</v>
      </c>
      <c r="P426" s="4">
        <v>23</v>
      </c>
      <c r="Q426" s="6">
        <v>17.3913043478261</v>
      </c>
      <c r="R426" s="7">
        <v>1.34782608695652</v>
      </c>
      <c r="S426" s="6">
        <v>0</v>
      </c>
      <c r="T426" s="5">
        <v>0</v>
      </c>
      <c r="U426" s="5">
        <v>0</v>
      </c>
      <c r="V426" s="5">
        <f t="shared" si="40"/>
        <v>4.2750000000000004</v>
      </c>
      <c r="W426" s="5">
        <f t="shared" si="36"/>
        <v>-4.2750000000000004</v>
      </c>
      <c r="X426" s="8">
        <f t="shared" si="37"/>
        <v>-1</v>
      </c>
      <c r="Y426" s="4">
        <v>0</v>
      </c>
      <c r="Z426" s="9" t="str">
        <f t="shared" si="38"/>
        <v>NA</v>
      </c>
      <c r="AA426" s="10">
        <f t="shared" si="39"/>
        <v>0</v>
      </c>
    </row>
    <row r="427" spans="1:27" x14ac:dyDescent="0.55000000000000004">
      <c r="A427" s="3" t="s">
        <v>43</v>
      </c>
      <c r="B427" s="3" t="s">
        <v>44</v>
      </c>
      <c r="C427" s="3" t="s">
        <v>834</v>
      </c>
      <c r="D427" s="3" t="s">
        <v>835</v>
      </c>
      <c r="E427" s="4" t="s">
        <v>47</v>
      </c>
      <c r="F427" s="3" t="s">
        <v>48</v>
      </c>
      <c r="G427" s="3" t="s">
        <v>149</v>
      </c>
      <c r="H427" s="3" t="s">
        <v>34</v>
      </c>
      <c r="I427" s="3" t="s">
        <v>50</v>
      </c>
      <c r="J427" s="3" t="s">
        <v>36</v>
      </c>
      <c r="K427" s="3" t="s">
        <v>51</v>
      </c>
      <c r="L427" s="5">
        <v>0</v>
      </c>
      <c r="M427" s="4">
        <v>2</v>
      </c>
      <c r="N427" s="5">
        <v>4.2750000000000004</v>
      </c>
      <c r="O427" s="5">
        <v>2.1375000000000002</v>
      </c>
      <c r="P427" s="4">
        <v>156</v>
      </c>
      <c r="Q427" s="6">
        <v>1.2820512820512799</v>
      </c>
      <c r="R427" s="7">
        <v>1.7064102564102599</v>
      </c>
      <c r="S427" s="6">
        <v>0</v>
      </c>
      <c r="T427" s="5">
        <v>0</v>
      </c>
      <c r="U427" s="5">
        <v>0</v>
      </c>
      <c r="V427" s="5">
        <f t="shared" si="40"/>
        <v>4.2750000000000004</v>
      </c>
      <c r="W427" s="5">
        <f t="shared" si="36"/>
        <v>-4.2750000000000004</v>
      </c>
      <c r="X427" s="8">
        <f t="shared" si="37"/>
        <v>-1</v>
      </c>
      <c r="Y427" s="4">
        <v>0</v>
      </c>
      <c r="Z427" s="9" t="str">
        <f t="shared" si="38"/>
        <v>NA</v>
      </c>
      <c r="AA427" s="10">
        <f t="shared" si="39"/>
        <v>0</v>
      </c>
    </row>
    <row r="428" spans="1:27" x14ac:dyDescent="0.55000000000000004">
      <c r="A428" s="3" t="s">
        <v>43</v>
      </c>
      <c r="B428" s="3" t="s">
        <v>44</v>
      </c>
      <c r="C428" s="3" t="s">
        <v>836</v>
      </c>
      <c r="D428" s="3" t="s">
        <v>837</v>
      </c>
      <c r="E428" s="4" t="s">
        <v>47</v>
      </c>
      <c r="F428" s="3" t="s">
        <v>48</v>
      </c>
      <c r="G428" s="3" t="s">
        <v>736</v>
      </c>
      <c r="H428" s="3" t="s">
        <v>34</v>
      </c>
      <c r="I428" s="3" t="s">
        <v>50</v>
      </c>
      <c r="J428" s="3" t="s">
        <v>36</v>
      </c>
      <c r="K428" s="3" t="s">
        <v>51</v>
      </c>
      <c r="L428" s="5">
        <v>0</v>
      </c>
      <c r="M428" s="4">
        <v>1</v>
      </c>
      <c r="N428" s="5">
        <v>4.7874999999999996</v>
      </c>
      <c r="O428" s="5">
        <v>4.7874999999999996</v>
      </c>
      <c r="P428" s="4">
        <v>14</v>
      </c>
      <c r="Q428" s="6">
        <v>7.1428571428571397</v>
      </c>
      <c r="R428" s="7">
        <v>2.8428571428571399</v>
      </c>
      <c r="S428" s="6">
        <v>0</v>
      </c>
      <c r="T428" s="5">
        <v>0</v>
      </c>
      <c r="U428" s="5">
        <v>0</v>
      </c>
      <c r="V428" s="5">
        <f t="shared" si="40"/>
        <v>4.7874999999999996</v>
      </c>
      <c r="W428" s="5">
        <f t="shared" si="36"/>
        <v>-4.7874999999999996</v>
      </c>
      <c r="X428" s="8">
        <f t="shared" si="37"/>
        <v>-1</v>
      </c>
      <c r="Y428" s="4">
        <v>0</v>
      </c>
      <c r="Z428" s="9" t="str">
        <f t="shared" si="38"/>
        <v>NA</v>
      </c>
      <c r="AA428" s="10">
        <f t="shared" si="39"/>
        <v>0</v>
      </c>
    </row>
    <row r="429" spans="1:27" x14ac:dyDescent="0.55000000000000004">
      <c r="A429" s="3" t="s">
        <v>43</v>
      </c>
      <c r="B429" s="3" t="s">
        <v>44</v>
      </c>
      <c r="C429" s="3" t="s">
        <v>838</v>
      </c>
      <c r="D429" s="3" t="s">
        <v>839</v>
      </c>
      <c r="E429" s="4" t="s">
        <v>47</v>
      </c>
      <c r="F429" s="3" t="s">
        <v>48</v>
      </c>
      <c r="G429" s="3" t="s">
        <v>149</v>
      </c>
      <c r="H429" s="3" t="s">
        <v>34</v>
      </c>
      <c r="I429" s="3" t="s">
        <v>50</v>
      </c>
      <c r="J429" s="3" t="s">
        <v>36</v>
      </c>
      <c r="K429" s="3" t="s">
        <v>51</v>
      </c>
      <c r="L429" s="5">
        <v>0</v>
      </c>
      <c r="M429" s="4">
        <v>2</v>
      </c>
      <c r="N429" s="5">
        <v>5.05</v>
      </c>
      <c r="O429" s="5">
        <v>2.5249999999999999</v>
      </c>
      <c r="P429" s="4">
        <v>85</v>
      </c>
      <c r="Q429" s="6">
        <v>2.3529411764705901</v>
      </c>
      <c r="R429" s="7">
        <v>1.8529411764705901</v>
      </c>
      <c r="S429" s="6">
        <v>0</v>
      </c>
      <c r="T429" s="5">
        <v>0</v>
      </c>
      <c r="U429" s="5">
        <v>0</v>
      </c>
      <c r="V429" s="5">
        <f t="shared" si="40"/>
        <v>5.05</v>
      </c>
      <c r="W429" s="5">
        <f t="shared" si="36"/>
        <v>-5.05</v>
      </c>
      <c r="X429" s="8">
        <f t="shared" si="37"/>
        <v>-1</v>
      </c>
      <c r="Y429" s="4">
        <v>0</v>
      </c>
      <c r="Z429" s="9" t="str">
        <f t="shared" si="38"/>
        <v>NA</v>
      </c>
      <c r="AA429" s="10">
        <f t="shared" si="39"/>
        <v>0</v>
      </c>
    </row>
    <row r="430" spans="1:27" x14ac:dyDescent="0.55000000000000004">
      <c r="A430" s="3" t="s">
        <v>43</v>
      </c>
      <c r="B430" s="3" t="s">
        <v>44</v>
      </c>
      <c r="C430" s="3" t="s">
        <v>840</v>
      </c>
      <c r="D430" s="3" t="s">
        <v>340</v>
      </c>
      <c r="E430" s="4" t="s">
        <v>47</v>
      </c>
      <c r="F430" s="3" t="s">
        <v>48</v>
      </c>
      <c r="G430" s="3" t="s">
        <v>309</v>
      </c>
      <c r="H430" s="3" t="s">
        <v>34</v>
      </c>
      <c r="I430" s="3" t="s">
        <v>50</v>
      </c>
      <c r="J430" s="3" t="s">
        <v>36</v>
      </c>
      <c r="K430" s="3" t="s">
        <v>51</v>
      </c>
      <c r="L430" s="5">
        <v>0</v>
      </c>
      <c r="M430" s="4">
        <v>2</v>
      </c>
      <c r="N430" s="5">
        <v>5.125</v>
      </c>
      <c r="O430" s="5">
        <v>2.5625</v>
      </c>
      <c r="P430" s="4">
        <v>35</v>
      </c>
      <c r="Q430" s="6">
        <v>5.71428571428571</v>
      </c>
      <c r="R430" s="7">
        <v>2.9085714285714301</v>
      </c>
      <c r="S430" s="6">
        <v>0</v>
      </c>
      <c r="T430" s="5">
        <v>0</v>
      </c>
      <c r="U430" s="5">
        <v>0</v>
      </c>
      <c r="V430" s="5">
        <f t="shared" si="40"/>
        <v>5.125</v>
      </c>
      <c r="W430" s="5">
        <f t="shared" si="36"/>
        <v>-5.125</v>
      </c>
      <c r="X430" s="8">
        <f t="shared" si="37"/>
        <v>-1</v>
      </c>
      <c r="Y430" s="4">
        <v>0</v>
      </c>
      <c r="Z430" s="9" t="str">
        <f t="shared" si="38"/>
        <v>NA</v>
      </c>
      <c r="AA430" s="10">
        <f t="shared" si="39"/>
        <v>0</v>
      </c>
    </row>
    <row r="431" spans="1:27" x14ac:dyDescent="0.55000000000000004">
      <c r="A431" s="3" t="s">
        <v>43</v>
      </c>
      <c r="B431" s="3" t="s">
        <v>44</v>
      </c>
      <c r="C431" s="3" t="s">
        <v>841</v>
      </c>
      <c r="D431" s="3" t="s">
        <v>842</v>
      </c>
      <c r="E431" s="4" t="s">
        <v>47</v>
      </c>
      <c r="F431" s="3" t="s">
        <v>48</v>
      </c>
      <c r="G431" s="3" t="s">
        <v>49</v>
      </c>
      <c r="H431" s="3" t="s">
        <v>34</v>
      </c>
      <c r="I431" s="3" t="s">
        <v>50</v>
      </c>
      <c r="J431" s="3" t="s">
        <v>36</v>
      </c>
      <c r="K431" s="3" t="s">
        <v>51</v>
      </c>
      <c r="L431" s="5">
        <v>0</v>
      </c>
      <c r="M431" s="4">
        <v>6</v>
      </c>
      <c r="N431" s="5">
        <v>5.2249999499999999</v>
      </c>
      <c r="O431" s="5">
        <v>0.87083332499999999</v>
      </c>
      <c r="P431" s="4">
        <v>275</v>
      </c>
      <c r="Q431" s="6">
        <v>2.1818181818181799</v>
      </c>
      <c r="R431" s="7">
        <v>1.69745454545455</v>
      </c>
      <c r="S431" s="6">
        <v>0</v>
      </c>
      <c r="T431" s="5">
        <v>0</v>
      </c>
      <c r="U431" s="5">
        <v>0</v>
      </c>
      <c r="V431" s="5">
        <f t="shared" si="40"/>
        <v>5.2249999499999999</v>
      </c>
      <c r="W431" s="5">
        <f t="shared" si="36"/>
        <v>-5.2249999499999999</v>
      </c>
      <c r="X431" s="8">
        <f t="shared" si="37"/>
        <v>-1</v>
      </c>
      <c r="Y431" s="4">
        <v>0</v>
      </c>
      <c r="Z431" s="9" t="str">
        <f t="shared" si="38"/>
        <v>NA</v>
      </c>
      <c r="AA431" s="10">
        <f t="shared" si="39"/>
        <v>0</v>
      </c>
    </row>
    <row r="432" spans="1:27" x14ac:dyDescent="0.55000000000000004">
      <c r="A432" s="3" t="s">
        <v>43</v>
      </c>
      <c r="B432" s="3" t="s">
        <v>44</v>
      </c>
      <c r="C432" s="3" t="s">
        <v>843</v>
      </c>
      <c r="D432" s="3" t="s">
        <v>844</v>
      </c>
      <c r="E432" s="4" t="s">
        <v>47</v>
      </c>
      <c r="F432" s="3" t="s">
        <v>48</v>
      </c>
      <c r="G432" s="3" t="s">
        <v>309</v>
      </c>
      <c r="H432" s="3" t="s">
        <v>34</v>
      </c>
      <c r="I432" s="3" t="s">
        <v>50</v>
      </c>
      <c r="J432" s="3" t="s">
        <v>36</v>
      </c>
      <c r="K432" s="3" t="s">
        <v>51</v>
      </c>
      <c r="L432" s="5">
        <v>0</v>
      </c>
      <c r="M432" s="4">
        <v>2</v>
      </c>
      <c r="N432" s="5">
        <v>5.5125000000000002</v>
      </c>
      <c r="O432" s="5">
        <v>2.7562500000000001</v>
      </c>
      <c r="P432" s="4">
        <v>185</v>
      </c>
      <c r="Q432" s="6">
        <v>1.08108108108108</v>
      </c>
      <c r="R432" s="7">
        <v>1.8081081081081101</v>
      </c>
      <c r="S432" s="6">
        <v>0</v>
      </c>
      <c r="T432" s="5">
        <v>0</v>
      </c>
      <c r="U432" s="5">
        <v>0</v>
      </c>
      <c r="V432" s="5">
        <f t="shared" si="40"/>
        <v>5.5125000000000002</v>
      </c>
      <c r="W432" s="5">
        <f t="shared" si="36"/>
        <v>-5.5125000000000002</v>
      </c>
      <c r="X432" s="8">
        <f t="shared" si="37"/>
        <v>-1</v>
      </c>
      <c r="Y432" s="4">
        <v>0</v>
      </c>
      <c r="Z432" s="9" t="str">
        <f t="shared" si="38"/>
        <v>NA</v>
      </c>
      <c r="AA432" s="10">
        <f t="shared" si="39"/>
        <v>0</v>
      </c>
    </row>
    <row r="433" spans="1:27" x14ac:dyDescent="0.55000000000000004">
      <c r="A433" s="3" t="s">
        <v>43</v>
      </c>
      <c r="B433" s="3" t="s">
        <v>44</v>
      </c>
      <c r="C433" s="3" t="s">
        <v>845</v>
      </c>
      <c r="D433" s="3" t="s">
        <v>846</v>
      </c>
      <c r="E433" s="4" t="s">
        <v>47</v>
      </c>
      <c r="F433" s="3" t="s">
        <v>48</v>
      </c>
      <c r="G433" s="3" t="s">
        <v>165</v>
      </c>
      <c r="H433" s="3" t="s">
        <v>34</v>
      </c>
      <c r="I433" s="3" t="s">
        <v>50</v>
      </c>
      <c r="J433" s="3" t="s">
        <v>36</v>
      </c>
      <c r="K433" s="3" t="s">
        <v>51</v>
      </c>
      <c r="L433" s="5">
        <v>0</v>
      </c>
      <c r="M433" s="4">
        <v>6</v>
      </c>
      <c r="N433" s="5">
        <v>5.6874999750000006</v>
      </c>
      <c r="O433" s="5">
        <v>0.94791666250000006</v>
      </c>
      <c r="P433" s="4">
        <v>405</v>
      </c>
      <c r="Q433" s="6">
        <v>1.4814814814814801</v>
      </c>
      <c r="R433" s="7">
        <v>2.5711111111111098</v>
      </c>
      <c r="S433" s="6">
        <v>0</v>
      </c>
      <c r="T433" s="5">
        <v>0</v>
      </c>
      <c r="U433" s="5">
        <v>0</v>
      </c>
      <c r="V433" s="5">
        <f t="shared" si="40"/>
        <v>5.6874999750000006</v>
      </c>
      <c r="W433" s="5">
        <f t="shared" si="36"/>
        <v>-5.6874999750000006</v>
      </c>
      <c r="X433" s="8">
        <f t="shared" si="37"/>
        <v>-1</v>
      </c>
      <c r="Y433" s="4">
        <v>0</v>
      </c>
      <c r="Z433" s="9" t="str">
        <f t="shared" si="38"/>
        <v>NA</v>
      </c>
      <c r="AA433" s="10">
        <f t="shared" si="39"/>
        <v>0</v>
      </c>
    </row>
    <row r="434" spans="1:27" x14ac:dyDescent="0.55000000000000004">
      <c r="A434" s="3" t="s">
        <v>43</v>
      </c>
      <c r="B434" s="3" t="s">
        <v>44</v>
      </c>
      <c r="C434" s="3" t="s">
        <v>847</v>
      </c>
      <c r="D434" s="3" t="s">
        <v>613</v>
      </c>
      <c r="E434" s="4" t="s">
        <v>47</v>
      </c>
      <c r="F434" s="3" t="s">
        <v>48</v>
      </c>
      <c r="G434" s="3" t="s">
        <v>165</v>
      </c>
      <c r="H434" s="3" t="s">
        <v>34</v>
      </c>
      <c r="I434" s="3" t="s">
        <v>50</v>
      </c>
      <c r="J434" s="3" t="s">
        <v>36</v>
      </c>
      <c r="K434" s="3" t="s">
        <v>51</v>
      </c>
      <c r="L434" s="5">
        <v>0</v>
      </c>
      <c r="M434" s="4">
        <v>3</v>
      </c>
      <c r="N434" s="5">
        <v>5.9124999750000002</v>
      </c>
      <c r="O434" s="5">
        <v>1.9708333250000001</v>
      </c>
      <c r="P434" s="4">
        <v>38</v>
      </c>
      <c r="Q434" s="6">
        <v>7.8947368421052602</v>
      </c>
      <c r="R434" s="7">
        <v>1.07894736842105</v>
      </c>
      <c r="S434" s="6">
        <v>0</v>
      </c>
      <c r="T434" s="5">
        <v>0</v>
      </c>
      <c r="U434" s="5">
        <v>0</v>
      </c>
      <c r="V434" s="5">
        <f t="shared" si="40"/>
        <v>5.9124999750000002</v>
      </c>
      <c r="W434" s="5">
        <f t="shared" si="36"/>
        <v>-5.9124999750000002</v>
      </c>
      <c r="X434" s="8">
        <f t="shared" si="37"/>
        <v>-1</v>
      </c>
      <c r="Y434" s="4">
        <v>0</v>
      </c>
      <c r="Z434" s="9" t="str">
        <f t="shared" si="38"/>
        <v>NA</v>
      </c>
      <c r="AA434" s="10">
        <f t="shared" si="39"/>
        <v>0</v>
      </c>
    </row>
    <row r="435" spans="1:27" x14ac:dyDescent="0.55000000000000004">
      <c r="A435" s="3" t="s">
        <v>43</v>
      </c>
      <c r="B435" s="3" t="s">
        <v>44</v>
      </c>
      <c r="C435" s="3" t="s">
        <v>848</v>
      </c>
      <c r="D435" s="3" t="s">
        <v>849</v>
      </c>
      <c r="E435" s="4" t="s">
        <v>47</v>
      </c>
      <c r="F435" s="3" t="s">
        <v>48</v>
      </c>
      <c r="G435" s="3" t="s">
        <v>49</v>
      </c>
      <c r="H435" s="3" t="s">
        <v>34</v>
      </c>
      <c r="I435" s="3" t="s">
        <v>50</v>
      </c>
      <c r="J435" s="3" t="s">
        <v>36</v>
      </c>
      <c r="K435" s="3" t="s">
        <v>51</v>
      </c>
      <c r="L435" s="5">
        <v>0</v>
      </c>
      <c r="M435" s="4">
        <v>3</v>
      </c>
      <c r="N435" s="5">
        <v>6.4999999874999999</v>
      </c>
      <c r="O435" s="5">
        <v>2.1666666625</v>
      </c>
      <c r="P435" s="4">
        <v>2078</v>
      </c>
      <c r="Q435" s="6">
        <v>0.14436958614052001</v>
      </c>
      <c r="R435" s="7">
        <v>2.1993262752646801</v>
      </c>
      <c r="S435" s="6">
        <v>0</v>
      </c>
      <c r="T435" s="5">
        <v>0</v>
      </c>
      <c r="U435" s="5">
        <v>0</v>
      </c>
      <c r="V435" s="5">
        <f t="shared" si="40"/>
        <v>6.4999999874999999</v>
      </c>
      <c r="W435" s="5">
        <f t="shared" si="36"/>
        <v>-6.4999999874999999</v>
      </c>
      <c r="X435" s="8">
        <f t="shared" si="37"/>
        <v>-1</v>
      </c>
      <c r="Y435" s="4">
        <v>0</v>
      </c>
      <c r="Z435" s="9" t="str">
        <f t="shared" si="38"/>
        <v>NA</v>
      </c>
      <c r="AA435" s="10">
        <f t="shared" si="39"/>
        <v>0</v>
      </c>
    </row>
    <row r="436" spans="1:27" x14ac:dyDescent="0.55000000000000004">
      <c r="A436" s="3" t="s">
        <v>43</v>
      </c>
      <c r="B436" s="3" t="s">
        <v>44</v>
      </c>
      <c r="C436" s="3" t="s">
        <v>850</v>
      </c>
      <c r="D436" s="3" t="s">
        <v>198</v>
      </c>
      <c r="E436" s="4" t="s">
        <v>47</v>
      </c>
      <c r="F436" s="3" t="s">
        <v>48</v>
      </c>
      <c r="G436" s="3" t="s">
        <v>161</v>
      </c>
      <c r="H436" s="3" t="s">
        <v>34</v>
      </c>
      <c r="I436" s="3" t="s">
        <v>50</v>
      </c>
      <c r="J436" s="3" t="s">
        <v>36</v>
      </c>
      <c r="K436" s="3" t="s">
        <v>51</v>
      </c>
      <c r="L436" s="5">
        <v>0</v>
      </c>
      <c r="M436" s="4">
        <v>9</v>
      </c>
      <c r="N436" s="5">
        <v>6.6624999750000002</v>
      </c>
      <c r="O436" s="5">
        <v>0.74027777500000003</v>
      </c>
      <c r="P436" s="4">
        <v>40</v>
      </c>
      <c r="Q436" s="6">
        <v>22.5</v>
      </c>
      <c r="R436" s="7">
        <v>1.02</v>
      </c>
      <c r="S436" s="6">
        <v>0</v>
      </c>
      <c r="T436" s="5">
        <v>0</v>
      </c>
      <c r="U436" s="5">
        <v>0</v>
      </c>
      <c r="V436" s="5">
        <f t="shared" si="40"/>
        <v>6.6624999750000002</v>
      </c>
      <c r="W436" s="5">
        <f t="shared" si="36"/>
        <v>-6.6624999750000002</v>
      </c>
      <c r="X436" s="8">
        <f t="shared" si="37"/>
        <v>-1</v>
      </c>
      <c r="Y436" s="4">
        <v>0</v>
      </c>
      <c r="Z436" s="9" t="str">
        <f t="shared" si="38"/>
        <v>NA</v>
      </c>
      <c r="AA436" s="10">
        <f t="shared" si="39"/>
        <v>0</v>
      </c>
    </row>
    <row r="437" spans="1:27" x14ac:dyDescent="0.55000000000000004">
      <c r="A437" s="3" t="s">
        <v>43</v>
      </c>
      <c r="B437" s="3" t="s">
        <v>44</v>
      </c>
      <c r="C437" s="3" t="s">
        <v>851</v>
      </c>
      <c r="D437" s="3" t="s">
        <v>430</v>
      </c>
      <c r="E437" s="4" t="s">
        <v>47</v>
      </c>
      <c r="F437" s="3" t="s">
        <v>48</v>
      </c>
      <c r="G437" s="3" t="s">
        <v>165</v>
      </c>
      <c r="H437" s="3" t="s">
        <v>34</v>
      </c>
      <c r="I437" s="3" t="s">
        <v>82</v>
      </c>
      <c r="J437" s="3" t="s">
        <v>36</v>
      </c>
      <c r="K437" s="3" t="s">
        <v>51</v>
      </c>
      <c r="L437" s="5">
        <v>0</v>
      </c>
      <c r="M437" s="4">
        <v>2</v>
      </c>
      <c r="N437" s="5">
        <v>7.35</v>
      </c>
      <c r="O437" s="5">
        <v>3.6749999999999998</v>
      </c>
      <c r="P437" s="4">
        <v>129</v>
      </c>
      <c r="Q437" s="6">
        <v>1.55038759689922</v>
      </c>
      <c r="R437" s="7">
        <v>2.1844961240310101</v>
      </c>
      <c r="S437" s="6">
        <v>0</v>
      </c>
      <c r="T437" s="5">
        <v>0</v>
      </c>
      <c r="U437" s="5">
        <v>0</v>
      </c>
      <c r="V437" s="5">
        <f t="shared" si="40"/>
        <v>7.35</v>
      </c>
      <c r="W437" s="5">
        <f t="shared" si="36"/>
        <v>-7.35</v>
      </c>
      <c r="X437" s="8">
        <f t="shared" si="37"/>
        <v>-1</v>
      </c>
      <c r="Y437" s="4">
        <v>0</v>
      </c>
      <c r="Z437" s="9" t="str">
        <f t="shared" si="38"/>
        <v>NA</v>
      </c>
      <c r="AA437" s="10">
        <f t="shared" si="39"/>
        <v>0</v>
      </c>
    </row>
    <row r="438" spans="1:27" x14ac:dyDescent="0.55000000000000004">
      <c r="A438" s="3" t="s">
        <v>43</v>
      </c>
      <c r="B438" s="3" t="s">
        <v>44</v>
      </c>
      <c r="C438" s="3" t="s">
        <v>852</v>
      </c>
      <c r="D438" s="3" t="s">
        <v>853</v>
      </c>
      <c r="E438" s="4" t="s">
        <v>47</v>
      </c>
      <c r="F438" s="3" t="s">
        <v>48</v>
      </c>
      <c r="G438" s="3" t="s">
        <v>49</v>
      </c>
      <c r="H438" s="3" t="s">
        <v>34</v>
      </c>
      <c r="I438" s="3" t="s">
        <v>50</v>
      </c>
      <c r="J438" s="3" t="s">
        <v>36</v>
      </c>
      <c r="K438" s="3" t="s">
        <v>51</v>
      </c>
      <c r="L438" s="5">
        <v>0</v>
      </c>
      <c r="M438" s="4">
        <v>2</v>
      </c>
      <c r="N438" s="5">
        <v>7.4749999999999996</v>
      </c>
      <c r="O438" s="5">
        <v>3.7374999999999998</v>
      </c>
      <c r="P438" s="4">
        <v>237</v>
      </c>
      <c r="Q438" s="6">
        <v>0.84388185654008407</v>
      </c>
      <c r="R438" s="7">
        <v>2.3278481012658201</v>
      </c>
      <c r="S438" s="6">
        <v>0</v>
      </c>
      <c r="T438" s="5">
        <v>0</v>
      </c>
      <c r="U438" s="5">
        <v>0</v>
      </c>
      <c r="V438" s="5">
        <f t="shared" si="40"/>
        <v>7.4749999999999996</v>
      </c>
      <c r="W438" s="5">
        <f t="shared" si="36"/>
        <v>-7.4749999999999996</v>
      </c>
      <c r="X438" s="8">
        <f t="shared" si="37"/>
        <v>-1</v>
      </c>
      <c r="Y438" s="4">
        <v>0</v>
      </c>
      <c r="Z438" s="9" t="str">
        <f t="shared" si="38"/>
        <v>NA</v>
      </c>
      <c r="AA438" s="10">
        <f t="shared" si="39"/>
        <v>0</v>
      </c>
    </row>
    <row r="439" spans="1:27" x14ac:dyDescent="0.55000000000000004">
      <c r="A439" s="3" t="s">
        <v>43</v>
      </c>
      <c r="B439" s="3" t="s">
        <v>44</v>
      </c>
      <c r="C439" s="3" t="s">
        <v>854</v>
      </c>
      <c r="D439" s="3" t="s">
        <v>855</v>
      </c>
      <c r="E439" s="4" t="s">
        <v>47</v>
      </c>
      <c r="F439" s="3" t="s">
        <v>48</v>
      </c>
      <c r="G439" s="3" t="s">
        <v>165</v>
      </c>
      <c r="H439" s="3" t="s">
        <v>34</v>
      </c>
      <c r="I439" s="3" t="s">
        <v>50</v>
      </c>
      <c r="J439" s="3" t="s">
        <v>36</v>
      </c>
      <c r="K439" s="3" t="s">
        <v>51</v>
      </c>
      <c r="L439" s="5">
        <v>0</v>
      </c>
      <c r="M439" s="4">
        <v>2</v>
      </c>
      <c r="N439" s="5">
        <v>7.625</v>
      </c>
      <c r="O439" s="5">
        <v>3.8125</v>
      </c>
      <c r="P439" s="4">
        <v>63</v>
      </c>
      <c r="Q439" s="6">
        <v>3.17460317460317</v>
      </c>
      <c r="R439" s="7">
        <v>2.5206349206349201</v>
      </c>
      <c r="S439" s="6">
        <v>0</v>
      </c>
      <c r="T439" s="5">
        <v>0</v>
      </c>
      <c r="U439" s="5">
        <v>0</v>
      </c>
      <c r="V439" s="5">
        <f t="shared" si="40"/>
        <v>7.625</v>
      </c>
      <c r="W439" s="5">
        <f t="shared" si="36"/>
        <v>-7.625</v>
      </c>
      <c r="X439" s="8">
        <f t="shared" si="37"/>
        <v>-1</v>
      </c>
      <c r="Y439" s="4">
        <v>0</v>
      </c>
      <c r="Z439" s="9" t="str">
        <f t="shared" si="38"/>
        <v>NA</v>
      </c>
      <c r="AA439" s="10">
        <f t="shared" si="39"/>
        <v>0</v>
      </c>
    </row>
    <row r="440" spans="1:27" x14ac:dyDescent="0.55000000000000004">
      <c r="A440" s="3" t="s">
        <v>43</v>
      </c>
      <c r="B440" s="3" t="s">
        <v>44</v>
      </c>
      <c r="C440" s="3" t="s">
        <v>856</v>
      </c>
      <c r="D440" s="3" t="s">
        <v>415</v>
      </c>
      <c r="E440" s="4" t="s">
        <v>47</v>
      </c>
      <c r="F440" s="3" t="s">
        <v>48</v>
      </c>
      <c r="G440" s="3" t="s">
        <v>161</v>
      </c>
      <c r="H440" s="3" t="s">
        <v>34</v>
      </c>
      <c r="I440" s="3" t="s">
        <v>82</v>
      </c>
      <c r="J440" s="3" t="s">
        <v>36</v>
      </c>
      <c r="K440" s="3" t="s">
        <v>51</v>
      </c>
      <c r="L440" s="5">
        <v>0</v>
      </c>
      <c r="M440" s="4">
        <v>23</v>
      </c>
      <c r="N440" s="5">
        <v>8.9624999874999993</v>
      </c>
      <c r="O440" s="5">
        <v>0.38967391249999994</v>
      </c>
      <c r="P440" s="4">
        <v>153</v>
      </c>
      <c r="Q440" s="6">
        <v>15.0326797385621</v>
      </c>
      <c r="R440" s="7">
        <v>1.0509803921568599</v>
      </c>
      <c r="S440" s="6">
        <v>0</v>
      </c>
      <c r="T440" s="5">
        <v>0</v>
      </c>
      <c r="U440" s="5">
        <v>0</v>
      </c>
      <c r="V440" s="5">
        <f t="shared" si="40"/>
        <v>8.9624999874999993</v>
      </c>
      <c r="W440" s="5">
        <f t="shared" si="36"/>
        <v>-8.9624999874999993</v>
      </c>
      <c r="X440" s="8">
        <f t="shared" si="37"/>
        <v>-1</v>
      </c>
      <c r="Y440" s="4">
        <v>0</v>
      </c>
      <c r="Z440" s="9" t="str">
        <f t="shared" si="38"/>
        <v>NA</v>
      </c>
      <c r="AA440" s="10">
        <f t="shared" si="39"/>
        <v>0</v>
      </c>
    </row>
    <row r="441" spans="1:27" x14ac:dyDescent="0.55000000000000004">
      <c r="A441" s="3" t="s">
        <v>43</v>
      </c>
      <c r="B441" s="3" t="s">
        <v>44</v>
      </c>
      <c r="C441" s="3" t="s">
        <v>857</v>
      </c>
      <c r="D441" s="3" t="s">
        <v>858</v>
      </c>
      <c r="E441" s="4" t="s">
        <v>47</v>
      </c>
      <c r="F441" s="3" t="s">
        <v>48</v>
      </c>
      <c r="G441" s="3" t="s">
        <v>88</v>
      </c>
      <c r="H441" s="3" t="s">
        <v>34</v>
      </c>
      <c r="I441" s="3" t="s">
        <v>50</v>
      </c>
      <c r="J441" s="3" t="s">
        <v>36</v>
      </c>
      <c r="K441" s="3" t="s">
        <v>51</v>
      </c>
      <c r="L441" s="5">
        <v>0</v>
      </c>
      <c r="M441" s="4">
        <v>5</v>
      </c>
      <c r="N441" s="5">
        <v>9.5374999999999996</v>
      </c>
      <c r="O441" s="5">
        <v>1.9075</v>
      </c>
      <c r="P441" s="4">
        <v>80</v>
      </c>
      <c r="Q441" s="6">
        <v>6.25</v>
      </c>
      <c r="R441" s="7">
        <v>1.0974999999999999</v>
      </c>
      <c r="S441" s="6">
        <v>0</v>
      </c>
      <c r="T441" s="5">
        <v>0</v>
      </c>
      <c r="U441" s="5">
        <v>0</v>
      </c>
      <c r="V441" s="5">
        <f t="shared" si="40"/>
        <v>9.5374999999999996</v>
      </c>
      <c r="W441" s="5">
        <f t="shared" si="36"/>
        <v>-9.5374999999999996</v>
      </c>
      <c r="X441" s="8">
        <f t="shared" si="37"/>
        <v>-1</v>
      </c>
      <c r="Y441" s="4">
        <v>0</v>
      </c>
      <c r="Z441" s="9" t="str">
        <f t="shared" si="38"/>
        <v>NA</v>
      </c>
      <c r="AA441" s="10">
        <f t="shared" si="39"/>
        <v>0</v>
      </c>
    </row>
    <row r="442" spans="1:27" x14ac:dyDescent="0.55000000000000004">
      <c r="A442" s="3" t="s">
        <v>43</v>
      </c>
      <c r="B442" s="3" t="s">
        <v>44</v>
      </c>
      <c r="C442" s="3" t="s">
        <v>859</v>
      </c>
      <c r="D442" s="3" t="s">
        <v>860</v>
      </c>
      <c r="E442" s="4" t="s">
        <v>47</v>
      </c>
      <c r="F442" s="3" t="s">
        <v>48</v>
      </c>
      <c r="G442" s="3" t="s">
        <v>309</v>
      </c>
      <c r="H442" s="3" t="s">
        <v>34</v>
      </c>
      <c r="I442" s="3" t="s">
        <v>50</v>
      </c>
      <c r="J442" s="3" t="s">
        <v>36</v>
      </c>
      <c r="K442" s="3" t="s">
        <v>51</v>
      </c>
      <c r="L442" s="5">
        <v>0</v>
      </c>
      <c r="M442" s="4">
        <v>4</v>
      </c>
      <c r="N442" s="5">
        <v>10.137499999999999</v>
      </c>
      <c r="O442" s="5">
        <v>2.5343749999999998</v>
      </c>
      <c r="P442" s="4">
        <v>130</v>
      </c>
      <c r="Q442" s="6">
        <v>3.0769230769230802</v>
      </c>
      <c r="R442" s="7">
        <v>1.63846153846154</v>
      </c>
      <c r="S442" s="6">
        <v>0</v>
      </c>
      <c r="T442" s="5">
        <v>0</v>
      </c>
      <c r="U442" s="5">
        <v>0</v>
      </c>
      <c r="V442" s="5">
        <f t="shared" si="40"/>
        <v>10.137499999999999</v>
      </c>
      <c r="W442" s="5">
        <f t="shared" si="36"/>
        <v>-10.137499999999999</v>
      </c>
      <c r="X442" s="8">
        <f t="shared" si="37"/>
        <v>-1</v>
      </c>
      <c r="Y442" s="4">
        <v>0</v>
      </c>
      <c r="Z442" s="9" t="str">
        <f t="shared" si="38"/>
        <v>NA</v>
      </c>
      <c r="AA442" s="10">
        <f t="shared" si="39"/>
        <v>0</v>
      </c>
    </row>
    <row r="443" spans="1:27" x14ac:dyDescent="0.55000000000000004">
      <c r="A443" s="3" t="s">
        <v>43</v>
      </c>
      <c r="B443" s="3" t="s">
        <v>44</v>
      </c>
      <c r="C443" s="3" t="s">
        <v>861</v>
      </c>
      <c r="D443" s="3" t="s">
        <v>216</v>
      </c>
      <c r="E443" s="4" t="s">
        <v>47</v>
      </c>
      <c r="F443" s="3" t="s">
        <v>48</v>
      </c>
      <c r="G443" s="3" t="s">
        <v>49</v>
      </c>
      <c r="H443" s="3" t="s">
        <v>34</v>
      </c>
      <c r="I443" s="3" t="s">
        <v>50</v>
      </c>
      <c r="J443" s="3" t="s">
        <v>36</v>
      </c>
      <c r="K443" s="3" t="s">
        <v>51</v>
      </c>
      <c r="L443" s="5">
        <v>0</v>
      </c>
      <c r="M443" s="4">
        <v>11</v>
      </c>
      <c r="N443" s="5">
        <v>10.212499962500001</v>
      </c>
      <c r="O443" s="5">
        <v>0.92840908750000006</v>
      </c>
      <c r="P443" s="4">
        <v>86</v>
      </c>
      <c r="Q443" s="6">
        <v>12.790697674418601</v>
      </c>
      <c r="R443" s="7">
        <v>1.2139534883720899</v>
      </c>
      <c r="S443" s="6">
        <v>0</v>
      </c>
      <c r="T443" s="5">
        <v>0</v>
      </c>
      <c r="U443" s="5">
        <v>0</v>
      </c>
      <c r="V443" s="5">
        <f t="shared" si="40"/>
        <v>10.212499962500001</v>
      </c>
      <c r="W443" s="5">
        <f t="shared" si="36"/>
        <v>-10.212499962500001</v>
      </c>
      <c r="X443" s="8">
        <f t="shared" si="37"/>
        <v>-1</v>
      </c>
      <c r="Y443" s="4">
        <v>0</v>
      </c>
      <c r="Z443" s="9" t="str">
        <f t="shared" si="38"/>
        <v>NA</v>
      </c>
      <c r="AA443" s="10">
        <f t="shared" si="39"/>
        <v>0</v>
      </c>
    </row>
    <row r="444" spans="1:27" x14ac:dyDescent="0.55000000000000004">
      <c r="A444" s="3" t="s">
        <v>43</v>
      </c>
      <c r="B444" s="3" t="s">
        <v>44</v>
      </c>
      <c r="C444" s="3" t="s">
        <v>862</v>
      </c>
      <c r="D444" s="3" t="s">
        <v>744</v>
      </c>
      <c r="E444" s="4" t="s">
        <v>47</v>
      </c>
      <c r="F444" s="3" t="s">
        <v>48</v>
      </c>
      <c r="G444" s="3" t="s">
        <v>309</v>
      </c>
      <c r="H444" s="3" t="s">
        <v>34</v>
      </c>
      <c r="I444" s="3" t="s">
        <v>50</v>
      </c>
      <c r="J444" s="3" t="s">
        <v>36</v>
      </c>
      <c r="K444" s="3" t="s">
        <v>51</v>
      </c>
      <c r="L444" s="5">
        <v>0</v>
      </c>
      <c r="M444" s="4">
        <v>7</v>
      </c>
      <c r="N444" s="5">
        <v>10.337499987499999</v>
      </c>
      <c r="O444" s="5">
        <v>1.4767857124999999</v>
      </c>
      <c r="P444" s="4">
        <v>313</v>
      </c>
      <c r="Q444" s="6">
        <v>2.2364217252396199</v>
      </c>
      <c r="R444" s="7">
        <v>2.1594249201278002</v>
      </c>
      <c r="S444" s="6">
        <v>0</v>
      </c>
      <c r="T444" s="5">
        <v>0</v>
      </c>
      <c r="U444" s="5">
        <v>0</v>
      </c>
      <c r="V444" s="5">
        <f t="shared" si="40"/>
        <v>10.337499987499999</v>
      </c>
      <c r="W444" s="5">
        <f t="shared" si="36"/>
        <v>-10.337499987499999</v>
      </c>
      <c r="X444" s="8">
        <f t="shared" si="37"/>
        <v>-1</v>
      </c>
      <c r="Y444" s="4">
        <v>0</v>
      </c>
      <c r="Z444" s="9" t="str">
        <f t="shared" si="38"/>
        <v>NA</v>
      </c>
      <c r="AA444" s="10">
        <f t="shared" si="39"/>
        <v>0</v>
      </c>
    </row>
    <row r="445" spans="1:27" x14ac:dyDescent="0.55000000000000004">
      <c r="A445" s="3" t="s">
        <v>43</v>
      </c>
      <c r="B445" s="3" t="s">
        <v>44</v>
      </c>
      <c r="C445" s="3" t="s">
        <v>863</v>
      </c>
      <c r="D445" s="3" t="s">
        <v>290</v>
      </c>
      <c r="E445" s="4" t="s">
        <v>47</v>
      </c>
      <c r="F445" s="3" t="s">
        <v>48</v>
      </c>
      <c r="G445" s="3" t="s">
        <v>49</v>
      </c>
      <c r="H445" s="3" t="s">
        <v>34</v>
      </c>
      <c r="I445" s="3" t="s">
        <v>50</v>
      </c>
      <c r="J445" s="3" t="s">
        <v>36</v>
      </c>
      <c r="K445" s="3" t="s">
        <v>51</v>
      </c>
      <c r="L445" s="5">
        <v>0</v>
      </c>
      <c r="M445" s="4">
        <v>4</v>
      </c>
      <c r="N445" s="5">
        <v>12.7</v>
      </c>
      <c r="O445" s="5">
        <v>3.1749999999999998</v>
      </c>
      <c r="P445" s="4">
        <v>661</v>
      </c>
      <c r="Q445" s="6">
        <v>0.60514372163388797</v>
      </c>
      <c r="R445" s="7">
        <v>2.3291981845688299</v>
      </c>
      <c r="S445" s="6">
        <v>0</v>
      </c>
      <c r="T445" s="5">
        <v>0</v>
      </c>
      <c r="U445" s="5">
        <v>0</v>
      </c>
      <c r="V445" s="5">
        <f t="shared" si="40"/>
        <v>12.7</v>
      </c>
      <c r="W445" s="5">
        <f t="shared" si="36"/>
        <v>-12.7</v>
      </c>
      <c r="X445" s="8">
        <f t="shared" si="37"/>
        <v>-1</v>
      </c>
      <c r="Y445" s="4">
        <v>0</v>
      </c>
      <c r="Z445" s="9" t="str">
        <f t="shared" si="38"/>
        <v>NA</v>
      </c>
      <c r="AA445" s="10">
        <f t="shared" si="39"/>
        <v>0</v>
      </c>
    </row>
    <row r="446" spans="1:27" x14ac:dyDescent="0.55000000000000004">
      <c r="A446" s="3" t="s">
        <v>43</v>
      </c>
      <c r="B446" s="3" t="s">
        <v>44</v>
      </c>
      <c r="C446" s="3" t="s">
        <v>864</v>
      </c>
      <c r="D446" s="3" t="s">
        <v>513</v>
      </c>
      <c r="E446" s="4" t="s">
        <v>47</v>
      </c>
      <c r="F446" s="3" t="s">
        <v>48</v>
      </c>
      <c r="G446" s="3" t="s">
        <v>49</v>
      </c>
      <c r="H446" s="3" t="s">
        <v>34</v>
      </c>
      <c r="I446" s="3" t="s">
        <v>82</v>
      </c>
      <c r="J446" s="3" t="s">
        <v>36</v>
      </c>
      <c r="K446" s="3" t="s">
        <v>51</v>
      </c>
      <c r="L446" s="5">
        <v>0</v>
      </c>
      <c r="M446" s="4">
        <v>10</v>
      </c>
      <c r="N446" s="5">
        <v>12.7</v>
      </c>
      <c r="O446" s="5">
        <v>1.27</v>
      </c>
      <c r="P446" s="4">
        <v>181</v>
      </c>
      <c r="Q446" s="6">
        <v>5.5248618784530397</v>
      </c>
      <c r="R446" s="7">
        <v>1.1325966850828699</v>
      </c>
      <c r="S446" s="6">
        <v>0</v>
      </c>
      <c r="T446" s="5">
        <v>0</v>
      </c>
      <c r="U446" s="5">
        <v>0</v>
      </c>
      <c r="V446" s="5">
        <f t="shared" si="40"/>
        <v>12.7</v>
      </c>
      <c r="W446" s="5">
        <f t="shared" si="36"/>
        <v>-12.7</v>
      </c>
      <c r="X446" s="8">
        <f t="shared" si="37"/>
        <v>-1</v>
      </c>
      <c r="Y446" s="4">
        <v>0</v>
      </c>
      <c r="Z446" s="9" t="str">
        <f t="shared" si="38"/>
        <v>NA</v>
      </c>
      <c r="AA446" s="10">
        <f t="shared" si="39"/>
        <v>0</v>
      </c>
    </row>
    <row r="447" spans="1:27" x14ac:dyDescent="0.55000000000000004">
      <c r="A447" s="3" t="s">
        <v>43</v>
      </c>
      <c r="B447" s="3" t="s">
        <v>44</v>
      </c>
      <c r="C447" s="3" t="s">
        <v>865</v>
      </c>
      <c r="D447" s="3" t="s">
        <v>410</v>
      </c>
      <c r="E447" s="4" t="s">
        <v>47</v>
      </c>
      <c r="F447" s="3" t="s">
        <v>48</v>
      </c>
      <c r="G447" s="3" t="s">
        <v>309</v>
      </c>
      <c r="H447" s="3" t="s">
        <v>34</v>
      </c>
      <c r="I447" s="3" t="s">
        <v>50</v>
      </c>
      <c r="J447" s="3" t="s">
        <v>36</v>
      </c>
      <c r="K447" s="3" t="s">
        <v>51</v>
      </c>
      <c r="L447" s="5">
        <v>0</v>
      </c>
      <c r="M447" s="4">
        <v>17</v>
      </c>
      <c r="N447" s="5">
        <v>12.974999887499999</v>
      </c>
      <c r="O447" s="5">
        <v>0.76323528749999991</v>
      </c>
      <c r="P447" s="4">
        <v>174</v>
      </c>
      <c r="Q447" s="6">
        <v>9.7701149425287408</v>
      </c>
      <c r="R447" s="7">
        <v>1.4344827586206901</v>
      </c>
      <c r="S447" s="6">
        <v>0</v>
      </c>
      <c r="T447" s="5">
        <v>0</v>
      </c>
      <c r="U447" s="5">
        <v>0</v>
      </c>
      <c r="V447" s="5">
        <f t="shared" si="40"/>
        <v>12.974999887499999</v>
      </c>
      <c r="W447" s="5">
        <f t="shared" si="36"/>
        <v>-12.974999887499999</v>
      </c>
      <c r="X447" s="8">
        <f t="shared" si="37"/>
        <v>-1</v>
      </c>
      <c r="Y447" s="4">
        <v>0</v>
      </c>
      <c r="Z447" s="9" t="str">
        <f t="shared" si="38"/>
        <v>NA</v>
      </c>
      <c r="AA447" s="10">
        <f t="shared" si="39"/>
        <v>0</v>
      </c>
    </row>
    <row r="448" spans="1:27" x14ac:dyDescent="0.55000000000000004">
      <c r="A448" s="3" t="s">
        <v>43</v>
      </c>
      <c r="B448" s="3" t="s">
        <v>44</v>
      </c>
      <c r="C448" s="3" t="s">
        <v>866</v>
      </c>
      <c r="D448" s="3" t="s">
        <v>421</v>
      </c>
      <c r="E448" s="4" t="s">
        <v>47</v>
      </c>
      <c r="F448" s="3" t="s">
        <v>48</v>
      </c>
      <c r="G448" s="3" t="s">
        <v>49</v>
      </c>
      <c r="H448" s="3" t="s">
        <v>34</v>
      </c>
      <c r="I448" s="3" t="s">
        <v>82</v>
      </c>
      <c r="J448" s="3" t="s">
        <v>36</v>
      </c>
      <c r="K448" s="3" t="s">
        <v>51</v>
      </c>
      <c r="L448" s="5">
        <v>0</v>
      </c>
      <c r="M448" s="4">
        <v>10</v>
      </c>
      <c r="N448" s="5">
        <v>13.225</v>
      </c>
      <c r="O448" s="5">
        <v>1.3225</v>
      </c>
      <c r="P448" s="4">
        <v>321</v>
      </c>
      <c r="Q448" s="6">
        <v>3.1152647975077898</v>
      </c>
      <c r="R448" s="7">
        <v>1.5121495327102801</v>
      </c>
      <c r="S448" s="6">
        <v>0</v>
      </c>
      <c r="T448" s="5">
        <v>0</v>
      </c>
      <c r="U448" s="5">
        <v>0</v>
      </c>
      <c r="V448" s="5">
        <f t="shared" si="40"/>
        <v>13.225</v>
      </c>
      <c r="W448" s="5">
        <f t="shared" si="36"/>
        <v>-13.225</v>
      </c>
      <c r="X448" s="8">
        <f t="shared" si="37"/>
        <v>-1</v>
      </c>
      <c r="Y448" s="4">
        <v>0</v>
      </c>
      <c r="Z448" s="9" t="str">
        <f t="shared" si="38"/>
        <v>NA</v>
      </c>
      <c r="AA448" s="10">
        <f t="shared" si="39"/>
        <v>0</v>
      </c>
    </row>
    <row r="449" spans="1:27" x14ac:dyDescent="0.55000000000000004">
      <c r="A449" s="3" t="s">
        <v>43</v>
      </c>
      <c r="B449" s="3" t="s">
        <v>44</v>
      </c>
      <c r="C449" s="3" t="s">
        <v>867</v>
      </c>
      <c r="D449" s="3" t="s">
        <v>494</v>
      </c>
      <c r="E449" s="4" t="s">
        <v>47</v>
      </c>
      <c r="F449" s="3" t="s">
        <v>48</v>
      </c>
      <c r="G449" s="3" t="s">
        <v>49</v>
      </c>
      <c r="H449" s="3" t="s">
        <v>34</v>
      </c>
      <c r="I449" s="3" t="s">
        <v>82</v>
      </c>
      <c r="J449" s="3" t="s">
        <v>36</v>
      </c>
      <c r="K449" s="3" t="s">
        <v>51</v>
      </c>
      <c r="L449" s="5">
        <v>0</v>
      </c>
      <c r="M449" s="4">
        <v>4</v>
      </c>
      <c r="N449" s="5">
        <v>13.4375</v>
      </c>
      <c r="O449" s="5">
        <v>3.359375</v>
      </c>
      <c r="P449" s="4">
        <v>68</v>
      </c>
      <c r="Q449" s="6">
        <v>5.8823529411764701</v>
      </c>
      <c r="R449" s="7">
        <v>1.92794117647059</v>
      </c>
      <c r="S449" s="6">
        <v>0</v>
      </c>
      <c r="T449" s="5">
        <v>0</v>
      </c>
      <c r="U449" s="5">
        <v>0</v>
      </c>
      <c r="V449" s="5">
        <f t="shared" si="40"/>
        <v>13.4375</v>
      </c>
      <c r="W449" s="5">
        <f t="shared" si="36"/>
        <v>-13.4375</v>
      </c>
      <c r="X449" s="8">
        <f t="shared" si="37"/>
        <v>-1</v>
      </c>
      <c r="Y449" s="4">
        <v>0</v>
      </c>
      <c r="Z449" s="9" t="str">
        <f t="shared" si="38"/>
        <v>NA</v>
      </c>
      <c r="AA449" s="10">
        <f t="shared" si="39"/>
        <v>0</v>
      </c>
    </row>
    <row r="450" spans="1:27" x14ac:dyDescent="0.55000000000000004">
      <c r="A450" s="3" t="s">
        <v>43</v>
      </c>
      <c r="B450" s="3" t="s">
        <v>44</v>
      </c>
      <c r="C450" s="3" t="s">
        <v>868</v>
      </c>
      <c r="D450" s="3" t="s">
        <v>379</v>
      </c>
      <c r="E450" s="4" t="s">
        <v>47</v>
      </c>
      <c r="F450" s="3" t="s">
        <v>48</v>
      </c>
      <c r="G450" s="3" t="s">
        <v>309</v>
      </c>
      <c r="H450" s="3" t="s">
        <v>34</v>
      </c>
      <c r="I450" s="3" t="s">
        <v>50</v>
      </c>
      <c r="J450" s="3" t="s">
        <v>36</v>
      </c>
      <c r="K450" s="3" t="s">
        <v>51</v>
      </c>
      <c r="L450" s="5">
        <v>0</v>
      </c>
      <c r="M450" s="4">
        <v>9</v>
      </c>
      <c r="N450" s="5">
        <v>14.0374999125</v>
      </c>
      <c r="O450" s="5">
        <v>1.5597222124999999</v>
      </c>
      <c r="P450" s="4">
        <v>958</v>
      </c>
      <c r="Q450" s="6">
        <v>0.93945720250521902</v>
      </c>
      <c r="R450" s="7">
        <v>2.1059498956158702</v>
      </c>
      <c r="S450" s="6">
        <v>0</v>
      </c>
      <c r="T450" s="5">
        <v>0</v>
      </c>
      <c r="U450" s="5">
        <v>0</v>
      </c>
      <c r="V450" s="5">
        <f t="shared" si="40"/>
        <v>14.0374999125</v>
      </c>
      <c r="W450" s="5">
        <f t="shared" ref="W450:W513" si="41">U450-V450</f>
        <v>-14.0374999125</v>
      </c>
      <c r="X450" s="8">
        <f t="shared" ref="X450:X513" si="42">IF(V450=0,0,(U450-V450)/V450)</f>
        <v>-1</v>
      </c>
      <c r="Y450" s="4">
        <v>0</v>
      </c>
      <c r="Z450" s="9" t="str">
        <f t="shared" ref="Z450:Z513" si="43">IF(Y450=0,"NA",U450/Y450)</f>
        <v>NA</v>
      </c>
      <c r="AA450" s="10">
        <f t="shared" ref="AA450:AA513" si="44">(Q450/100*S450/100)</f>
        <v>0</v>
      </c>
    </row>
    <row r="451" spans="1:27" x14ac:dyDescent="0.55000000000000004">
      <c r="A451" s="3" t="s">
        <v>43</v>
      </c>
      <c r="B451" s="3" t="s">
        <v>44</v>
      </c>
      <c r="C451" s="3" t="s">
        <v>869</v>
      </c>
      <c r="D451" s="3" t="s">
        <v>870</v>
      </c>
      <c r="E451" s="4" t="s">
        <v>47</v>
      </c>
      <c r="F451" s="3" t="s">
        <v>48</v>
      </c>
      <c r="G451" s="3" t="s">
        <v>49</v>
      </c>
      <c r="H451" s="3" t="s">
        <v>34</v>
      </c>
      <c r="I451" s="3" t="s">
        <v>50</v>
      </c>
      <c r="J451" s="3" t="s">
        <v>36</v>
      </c>
      <c r="K451" s="3" t="s">
        <v>51</v>
      </c>
      <c r="L451" s="5">
        <v>0</v>
      </c>
      <c r="M451" s="4">
        <v>17</v>
      </c>
      <c r="N451" s="5">
        <v>14.4249998</v>
      </c>
      <c r="O451" s="5">
        <v>0.84852939999999999</v>
      </c>
      <c r="P451" s="4">
        <v>905</v>
      </c>
      <c r="Q451" s="6">
        <v>1.8784530386740299</v>
      </c>
      <c r="R451" s="7">
        <v>1.4696132596685101</v>
      </c>
      <c r="S451" s="6">
        <v>0</v>
      </c>
      <c r="T451" s="5">
        <v>0</v>
      </c>
      <c r="U451" s="5">
        <v>0</v>
      </c>
      <c r="V451" s="5">
        <f t="shared" ref="V451:V514" si="45">N451</f>
        <v>14.4249998</v>
      </c>
      <c r="W451" s="5">
        <f t="shared" si="41"/>
        <v>-14.4249998</v>
      </c>
      <c r="X451" s="8">
        <f t="shared" si="42"/>
        <v>-1</v>
      </c>
      <c r="Y451" s="4">
        <v>0</v>
      </c>
      <c r="Z451" s="9" t="str">
        <f t="shared" si="43"/>
        <v>NA</v>
      </c>
      <c r="AA451" s="10">
        <f t="shared" si="44"/>
        <v>0</v>
      </c>
    </row>
    <row r="452" spans="1:27" x14ac:dyDescent="0.55000000000000004">
      <c r="A452" s="3" t="s">
        <v>43</v>
      </c>
      <c r="B452" s="3" t="s">
        <v>44</v>
      </c>
      <c r="C452" s="3" t="s">
        <v>871</v>
      </c>
      <c r="D452" s="3" t="s">
        <v>523</v>
      </c>
      <c r="E452" s="4" t="s">
        <v>47</v>
      </c>
      <c r="F452" s="3" t="s">
        <v>48</v>
      </c>
      <c r="G452" s="3" t="s">
        <v>49</v>
      </c>
      <c r="H452" s="3" t="s">
        <v>34</v>
      </c>
      <c r="I452" s="3" t="s">
        <v>82</v>
      </c>
      <c r="J452" s="3" t="s">
        <v>36</v>
      </c>
      <c r="K452" s="3" t="s">
        <v>51</v>
      </c>
      <c r="L452" s="5">
        <v>0</v>
      </c>
      <c r="M452" s="4">
        <v>2</v>
      </c>
      <c r="N452" s="5">
        <v>14.6625</v>
      </c>
      <c r="O452" s="5">
        <v>7.3312499999999998</v>
      </c>
      <c r="P452" s="4">
        <v>252</v>
      </c>
      <c r="Q452" s="6">
        <v>0.79365079365079394</v>
      </c>
      <c r="R452" s="7">
        <v>2.8007936507936502</v>
      </c>
      <c r="S452" s="6">
        <v>0</v>
      </c>
      <c r="T452" s="5">
        <v>0</v>
      </c>
      <c r="U452" s="5">
        <v>0</v>
      </c>
      <c r="V452" s="5">
        <f t="shared" si="45"/>
        <v>14.6625</v>
      </c>
      <c r="W452" s="5">
        <f t="shared" si="41"/>
        <v>-14.6625</v>
      </c>
      <c r="X452" s="8">
        <f t="shared" si="42"/>
        <v>-1</v>
      </c>
      <c r="Y452" s="4">
        <v>0</v>
      </c>
      <c r="Z452" s="9" t="str">
        <f t="shared" si="43"/>
        <v>NA</v>
      </c>
      <c r="AA452" s="10">
        <f t="shared" si="44"/>
        <v>0</v>
      </c>
    </row>
    <row r="453" spans="1:27" x14ac:dyDescent="0.55000000000000004">
      <c r="A453" s="3" t="s">
        <v>43</v>
      </c>
      <c r="B453" s="3" t="s">
        <v>44</v>
      </c>
      <c r="C453" s="3" t="s">
        <v>872</v>
      </c>
      <c r="D453" s="3" t="s">
        <v>455</v>
      </c>
      <c r="E453" s="4" t="s">
        <v>47</v>
      </c>
      <c r="F453" s="3" t="s">
        <v>48</v>
      </c>
      <c r="G453" s="3" t="s">
        <v>49</v>
      </c>
      <c r="H453" s="3" t="s">
        <v>34</v>
      </c>
      <c r="I453" s="3" t="s">
        <v>50</v>
      </c>
      <c r="J453" s="3" t="s">
        <v>36</v>
      </c>
      <c r="K453" s="3" t="s">
        <v>51</v>
      </c>
      <c r="L453" s="5">
        <v>0</v>
      </c>
      <c r="M453" s="4">
        <v>6</v>
      </c>
      <c r="N453" s="5">
        <v>15.312499950000003</v>
      </c>
      <c r="O453" s="5">
        <v>2.5520833250000003</v>
      </c>
      <c r="P453" s="4">
        <v>118</v>
      </c>
      <c r="Q453" s="6">
        <v>5.0847457627118704</v>
      </c>
      <c r="R453" s="7">
        <v>1.75932203389831</v>
      </c>
      <c r="S453" s="6">
        <v>0</v>
      </c>
      <c r="T453" s="5">
        <v>0</v>
      </c>
      <c r="U453" s="5">
        <v>0</v>
      </c>
      <c r="V453" s="5">
        <f t="shared" si="45"/>
        <v>15.312499950000003</v>
      </c>
      <c r="W453" s="5">
        <f t="shared" si="41"/>
        <v>-15.312499950000003</v>
      </c>
      <c r="X453" s="8">
        <f t="shared" si="42"/>
        <v>-1</v>
      </c>
      <c r="Y453" s="4">
        <v>0</v>
      </c>
      <c r="Z453" s="9" t="str">
        <f t="shared" si="43"/>
        <v>NA</v>
      </c>
      <c r="AA453" s="10">
        <f t="shared" si="44"/>
        <v>0</v>
      </c>
    </row>
    <row r="454" spans="1:27" x14ac:dyDescent="0.55000000000000004">
      <c r="A454" s="3" t="s">
        <v>43</v>
      </c>
      <c r="B454" s="3" t="s">
        <v>44</v>
      </c>
      <c r="C454" s="3" t="s">
        <v>873</v>
      </c>
      <c r="D454" s="3" t="s">
        <v>464</v>
      </c>
      <c r="E454" s="4" t="s">
        <v>47</v>
      </c>
      <c r="F454" s="3" t="s">
        <v>48</v>
      </c>
      <c r="G454" s="3" t="s">
        <v>374</v>
      </c>
      <c r="H454" s="3" t="s">
        <v>34</v>
      </c>
      <c r="I454" s="3" t="s">
        <v>50</v>
      </c>
      <c r="J454" s="3" t="s">
        <v>36</v>
      </c>
      <c r="K454" s="3" t="s">
        <v>51</v>
      </c>
      <c r="L454" s="5">
        <v>0</v>
      </c>
      <c r="M454" s="4">
        <v>9</v>
      </c>
      <c r="N454" s="5">
        <v>16.949999925</v>
      </c>
      <c r="O454" s="5">
        <v>1.8833333250000002</v>
      </c>
      <c r="P454" s="4">
        <v>204</v>
      </c>
      <c r="Q454" s="6">
        <v>4.4117647058823497</v>
      </c>
      <c r="R454" s="7">
        <v>1.44411764705882</v>
      </c>
      <c r="S454" s="6">
        <v>0</v>
      </c>
      <c r="T454" s="5">
        <v>0</v>
      </c>
      <c r="U454" s="5">
        <v>0</v>
      </c>
      <c r="V454" s="5">
        <f t="shared" si="45"/>
        <v>16.949999925</v>
      </c>
      <c r="W454" s="5">
        <f t="shared" si="41"/>
        <v>-16.949999925</v>
      </c>
      <c r="X454" s="8">
        <f t="shared" si="42"/>
        <v>-1</v>
      </c>
      <c r="Y454" s="4">
        <v>0</v>
      </c>
      <c r="Z454" s="9" t="str">
        <f t="shared" si="43"/>
        <v>NA</v>
      </c>
      <c r="AA454" s="10">
        <f t="shared" si="44"/>
        <v>0</v>
      </c>
    </row>
    <row r="455" spans="1:27" x14ac:dyDescent="0.55000000000000004">
      <c r="A455" s="3" t="s">
        <v>43</v>
      </c>
      <c r="B455" s="3" t="s">
        <v>44</v>
      </c>
      <c r="C455" s="3" t="s">
        <v>874</v>
      </c>
      <c r="D455" s="3" t="s">
        <v>875</v>
      </c>
      <c r="E455" s="4" t="s">
        <v>47</v>
      </c>
      <c r="F455" s="3" t="s">
        <v>48</v>
      </c>
      <c r="G455" s="3" t="s">
        <v>309</v>
      </c>
      <c r="H455" s="3" t="s">
        <v>34</v>
      </c>
      <c r="I455" s="3" t="s">
        <v>50</v>
      </c>
      <c r="J455" s="3" t="s">
        <v>36</v>
      </c>
      <c r="K455" s="3" t="s">
        <v>51</v>
      </c>
      <c r="L455" s="5">
        <v>0</v>
      </c>
      <c r="M455" s="4">
        <v>9</v>
      </c>
      <c r="N455" s="5">
        <v>19.037499974999999</v>
      </c>
      <c r="O455" s="5">
        <v>2.115277775</v>
      </c>
      <c r="P455" s="4">
        <v>669</v>
      </c>
      <c r="Q455" s="6">
        <v>1.3452914798206299</v>
      </c>
      <c r="R455" s="7">
        <v>2.0414050822122598</v>
      </c>
      <c r="S455" s="6">
        <v>0</v>
      </c>
      <c r="T455" s="5">
        <v>0</v>
      </c>
      <c r="U455" s="5">
        <v>0</v>
      </c>
      <c r="V455" s="5">
        <f t="shared" si="45"/>
        <v>19.037499974999999</v>
      </c>
      <c r="W455" s="5">
        <f t="shared" si="41"/>
        <v>-19.037499974999999</v>
      </c>
      <c r="X455" s="8">
        <f t="shared" si="42"/>
        <v>-1</v>
      </c>
      <c r="Y455" s="4">
        <v>0</v>
      </c>
      <c r="Z455" s="9" t="str">
        <f t="shared" si="43"/>
        <v>NA</v>
      </c>
      <c r="AA455" s="10">
        <f t="shared" si="44"/>
        <v>0</v>
      </c>
    </row>
    <row r="456" spans="1:27" x14ac:dyDescent="0.55000000000000004">
      <c r="A456" s="3" t="s">
        <v>43</v>
      </c>
      <c r="B456" s="3" t="s">
        <v>44</v>
      </c>
      <c r="C456" s="3" t="s">
        <v>876</v>
      </c>
      <c r="D456" s="3" t="s">
        <v>877</v>
      </c>
      <c r="E456" s="4" t="s">
        <v>47</v>
      </c>
      <c r="F456" s="3" t="s">
        <v>48</v>
      </c>
      <c r="G456" s="3" t="s">
        <v>49</v>
      </c>
      <c r="H456" s="3" t="s">
        <v>34</v>
      </c>
      <c r="I456" s="3" t="s">
        <v>50</v>
      </c>
      <c r="J456" s="3" t="s">
        <v>36</v>
      </c>
      <c r="K456" s="3" t="s">
        <v>51</v>
      </c>
      <c r="L456" s="5">
        <v>0</v>
      </c>
      <c r="M456" s="4">
        <v>7</v>
      </c>
      <c r="N456" s="5">
        <v>20.387499999999999</v>
      </c>
      <c r="O456" s="5">
        <v>2.9125000000000001</v>
      </c>
      <c r="P456" s="4">
        <v>396</v>
      </c>
      <c r="Q456" s="6">
        <v>1.76767676767677</v>
      </c>
      <c r="R456" s="7">
        <v>2.1535353535353501</v>
      </c>
      <c r="S456" s="6">
        <v>0</v>
      </c>
      <c r="T456" s="5">
        <v>0</v>
      </c>
      <c r="U456" s="5">
        <v>0</v>
      </c>
      <c r="V456" s="5">
        <f t="shared" si="45"/>
        <v>20.387499999999999</v>
      </c>
      <c r="W456" s="5">
        <f t="shared" si="41"/>
        <v>-20.387499999999999</v>
      </c>
      <c r="X456" s="8">
        <f t="shared" si="42"/>
        <v>-1</v>
      </c>
      <c r="Y456" s="4">
        <v>0</v>
      </c>
      <c r="Z456" s="9" t="str">
        <f t="shared" si="43"/>
        <v>NA</v>
      </c>
      <c r="AA456" s="10">
        <f t="shared" si="44"/>
        <v>0</v>
      </c>
    </row>
    <row r="457" spans="1:27" x14ac:dyDescent="0.55000000000000004">
      <c r="A457" s="3" t="s">
        <v>43</v>
      </c>
      <c r="B457" s="3" t="s">
        <v>44</v>
      </c>
      <c r="C457" s="3" t="s">
        <v>878</v>
      </c>
      <c r="D457" s="3" t="s">
        <v>566</v>
      </c>
      <c r="E457" s="4" t="s">
        <v>47</v>
      </c>
      <c r="F457" s="3" t="s">
        <v>48</v>
      </c>
      <c r="G457" s="3" t="s">
        <v>309</v>
      </c>
      <c r="H457" s="3" t="s">
        <v>34</v>
      </c>
      <c r="I457" s="3" t="s">
        <v>50</v>
      </c>
      <c r="J457" s="3" t="s">
        <v>36</v>
      </c>
      <c r="K457" s="3" t="s">
        <v>51</v>
      </c>
      <c r="L457" s="5">
        <v>0</v>
      </c>
      <c r="M457" s="4">
        <v>8</v>
      </c>
      <c r="N457" s="5">
        <v>21.037500000000001</v>
      </c>
      <c r="O457" s="5">
        <v>2.6296875000000002</v>
      </c>
      <c r="P457" s="4">
        <v>158</v>
      </c>
      <c r="Q457" s="6">
        <v>5.0632911392405102</v>
      </c>
      <c r="R457" s="7">
        <v>3.3563291139240499</v>
      </c>
      <c r="S457" s="6">
        <v>0</v>
      </c>
      <c r="T457" s="5">
        <v>0</v>
      </c>
      <c r="U457" s="5">
        <v>0</v>
      </c>
      <c r="V457" s="5">
        <f t="shared" si="45"/>
        <v>21.037500000000001</v>
      </c>
      <c r="W457" s="5">
        <f t="shared" si="41"/>
        <v>-21.037500000000001</v>
      </c>
      <c r="X457" s="8">
        <f t="shared" si="42"/>
        <v>-1</v>
      </c>
      <c r="Y457" s="4">
        <v>0</v>
      </c>
      <c r="Z457" s="9" t="str">
        <f t="shared" si="43"/>
        <v>NA</v>
      </c>
      <c r="AA457" s="10">
        <f t="shared" si="44"/>
        <v>0</v>
      </c>
    </row>
    <row r="458" spans="1:27" x14ac:dyDescent="0.55000000000000004">
      <c r="A458" s="3" t="s">
        <v>43</v>
      </c>
      <c r="B458" s="3" t="s">
        <v>44</v>
      </c>
      <c r="C458" s="3" t="s">
        <v>879</v>
      </c>
      <c r="D458" s="3" t="s">
        <v>407</v>
      </c>
      <c r="E458" s="4" t="s">
        <v>47</v>
      </c>
      <c r="F458" s="3" t="s">
        <v>48</v>
      </c>
      <c r="G458" s="3" t="s">
        <v>165</v>
      </c>
      <c r="H458" s="3" t="s">
        <v>34</v>
      </c>
      <c r="I458" s="3" t="s">
        <v>82</v>
      </c>
      <c r="J458" s="3" t="s">
        <v>36</v>
      </c>
      <c r="K458" s="3" t="s">
        <v>51</v>
      </c>
      <c r="L458" s="5">
        <v>0</v>
      </c>
      <c r="M458" s="4">
        <v>15</v>
      </c>
      <c r="N458" s="5">
        <v>22.612500000000001</v>
      </c>
      <c r="O458" s="5">
        <v>1.5075000000000001</v>
      </c>
      <c r="P458" s="4">
        <v>249</v>
      </c>
      <c r="Q458" s="6">
        <v>6.0240963855421699</v>
      </c>
      <c r="R458" s="7">
        <v>1.6465863453815299</v>
      </c>
      <c r="S458" s="6">
        <v>0</v>
      </c>
      <c r="T458" s="5">
        <v>0</v>
      </c>
      <c r="U458" s="5">
        <v>0</v>
      </c>
      <c r="V458" s="5">
        <f t="shared" si="45"/>
        <v>22.612500000000001</v>
      </c>
      <c r="W458" s="5">
        <f t="shared" si="41"/>
        <v>-22.612500000000001</v>
      </c>
      <c r="X458" s="8">
        <f t="shared" si="42"/>
        <v>-1</v>
      </c>
      <c r="Y458" s="4">
        <v>0</v>
      </c>
      <c r="Z458" s="9" t="str">
        <f t="shared" si="43"/>
        <v>NA</v>
      </c>
      <c r="AA458" s="10">
        <f t="shared" si="44"/>
        <v>0</v>
      </c>
    </row>
    <row r="459" spans="1:27" x14ac:dyDescent="0.55000000000000004">
      <c r="A459" s="3" t="s">
        <v>43</v>
      </c>
      <c r="B459" s="3" t="s">
        <v>44</v>
      </c>
      <c r="C459" s="3" t="s">
        <v>880</v>
      </c>
      <c r="D459" s="3" t="s">
        <v>255</v>
      </c>
      <c r="E459" s="4" t="s">
        <v>47</v>
      </c>
      <c r="F459" s="3" t="s">
        <v>48</v>
      </c>
      <c r="G459" s="3" t="s">
        <v>309</v>
      </c>
      <c r="H459" s="3" t="s">
        <v>34</v>
      </c>
      <c r="I459" s="3" t="s">
        <v>82</v>
      </c>
      <c r="J459" s="3" t="s">
        <v>36</v>
      </c>
      <c r="K459" s="3" t="s">
        <v>51</v>
      </c>
      <c r="L459" s="5">
        <v>0</v>
      </c>
      <c r="M459" s="4">
        <v>13</v>
      </c>
      <c r="N459" s="5">
        <v>24.287499924999999</v>
      </c>
      <c r="O459" s="5">
        <v>1.8682692249999999</v>
      </c>
      <c r="P459" s="4">
        <v>284</v>
      </c>
      <c r="Q459" s="6">
        <v>4.5774647887323896</v>
      </c>
      <c r="R459" s="7">
        <v>1.6947183098591501</v>
      </c>
      <c r="S459" s="6">
        <v>0</v>
      </c>
      <c r="T459" s="5">
        <v>0</v>
      </c>
      <c r="U459" s="5">
        <v>0</v>
      </c>
      <c r="V459" s="5">
        <f t="shared" si="45"/>
        <v>24.287499924999999</v>
      </c>
      <c r="W459" s="5">
        <f t="shared" si="41"/>
        <v>-24.287499924999999</v>
      </c>
      <c r="X459" s="8">
        <f t="shared" si="42"/>
        <v>-1</v>
      </c>
      <c r="Y459" s="4">
        <v>0</v>
      </c>
      <c r="Z459" s="9" t="str">
        <f t="shared" si="43"/>
        <v>NA</v>
      </c>
      <c r="AA459" s="10">
        <f t="shared" si="44"/>
        <v>0</v>
      </c>
    </row>
    <row r="460" spans="1:27" x14ac:dyDescent="0.55000000000000004">
      <c r="A460" s="3" t="s">
        <v>43</v>
      </c>
      <c r="B460" s="3" t="s">
        <v>44</v>
      </c>
      <c r="C460" s="3" t="s">
        <v>881</v>
      </c>
      <c r="D460" s="3" t="s">
        <v>258</v>
      </c>
      <c r="E460" s="4" t="s">
        <v>47</v>
      </c>
      <c r="F460" s="3" t="s">
        <v>48</v>
      </c>
      <c r="G460" s="3" t="s">
        <v>49</v>
      </c>
      <c r="H460" s="3" t="s">
        <v>34</v>
      </c>
      <c r="I460" s="3" t="s">
        <v>82</v>
      </c>
      <c r="J460" s="3" t="s">
        <v>36</v>
      </c>
      <c r="K460" s="3" t="s">
        <v>51</v>
      </c>
      <c r="L460" s="5">
        <v>0</v>
      </c>
      <c r="M460" s="4">
        <v>17</v>
      </c>
      <c r="N460" s="5">
        <v>26.23749995</v>
      </c>
      <c r="O460" s="5">
        <v>1.5433823499999999</v>
      </c>
      <c r="P460" s="4">
        <v>311</v>
      </c>
      <c r="Q460" s="6">
        <v>5.4662379421221896</v>
      </c>
      <c r="R460" s="7">
        <v>1.2601286173633399</v>
      </c>
      <c r="S460" s="6">
        <v>0</v>
      </c>
      <c r="T460" s="5">
        <v>0</v>
      </c>
      <c r="U460" s="5">
        <v>0</v>
      </c>
      <c r="V460" s="5">
        <f t="shared" si="45"/>
        <v>26.23749995</v>
      </c>
      <c r="W460" s="5">
        <f t="shared" si="41"/>
        <v>-26.23749995</v>
      </c>
      <c r="X460" s="8">
        <f t="shared" si="42"/>
        <v>-1</v>
      </c>
      <c r="Y460" s="4">
        <v>0</v>
      </c>
      <c r="Z460" s="9" t="str">
        <f t="shared" si="43"/>
        <v>NA</v>
      </c>
      <c r="AA460" s="10">
        <f t="shared" si="44"/>
        <v>0</v>
      </c>
    </row>
    <row r="461" spans="1:27" x14ac:dyDescent="0.55000000000000004">
      <c r="A461" s="3" t="s">
        <v>43</v>
      </c>
      <c r="B461" s="3" t="s">
        <v>44</v>
      </c>
      <c r="C461" s="3" t="s">
        <v>882</v>
      </c>
      <c r="D461" s="3" t="s">
        <v>536</v>
      </c>
      <c r="E461" s="4" t="s">
        <v>47</v>
      </c>
      <c r="F461" s="3" t="s">
        <v>48</v>
      </c>
      <c r="G461" s="3" t="s">
        <v>49</v>
      </c>
      <c r="H461" s="3" t="s">
        <v>34</v>
      </c>
      <c r="I461" s="3" t="s">
        <v>82</v>
      </c>
      <c r="J461" s="3" t="s">
        <v>36</v>
      </c>
      <c r="K461" s="3" t="s">
        <v>51</v>
      </c>
      <c r="L461" s="5">
        <v>0</v>
      </c>
      <c r="M461" s="4">
        <v>10</v>
      </c>
      <c r="N461" s="5">
        <v>26.612500000000001</v>
      </c>
      <c r="O461" s="5">
        <v>2.6612499999999999</v>
      </c>
      <c r="P461" s="4">
        <v>207</v>
      </c>
      <c r="Q461" s="6">
        <v>4.8309178743961398</v>
      </c>
      <c r="R461" s="7">
        <v>1.46618357487923</v>
      </c>
      <c r="S461" s="6">
        <v>0</v>
      </c>
      <c r="T461" s="5">
        <v>0</v>
      </c>
      <c r="U461" s="5">
        <v>0</v>
      </c>
      <c r="V461" s="5">
        <f t="shared" si="45"/>
        <v>26.612500000000001</v>
      </c>
      <c r="W461" s="5">
        <f t="shared" si="41"/>
        <v>-26.612500000000001</v>
      </c>
      <c r="X461" s="8">
        <f t="shared" si="42"/>
        <v>-1</v>
      </c>
      <c r="Y461" s="4">
        <v>0</v>
      </c>
      <c r="Z461" s="9" t="str">
        <f t="shared" si="43"/>
        <v>NA</v>
      </c>
      <c r="AA461" s="10">
        <f t="shared" si="44"/>
        <v>0</v>
      </c>
    </row>
    <row r="462" spans="1:27" x14ac:dyDescent="0.55000000000000004">
      <c r="A462" s="3" t="s">
        <v>43</v>
      </c>
      <c r="B462" s="3" t="s">
        <v>44</v>
      </c>
      <c r="C462" s="3" t="s">
        <v>883</v>
      </c>
      <c r="D462" s="3" t="s">
        <v>447</v>
      </c>
      <c r="E462" s="4" t="s">
        <v>47</v>
      </c>
      <c r="F462" s="3" t="s">
        <v>48</v>
      </c>
      <c r="G462" s="3" t="s">
        <v>309</v>
      </c>
      <c r="H462" s="3" t="s">
        <v>34</v>
      </c>
      <c r="I462" s="3" t="s">
        <v>50</v>
      </c>
      <c r="J462" s="3" t="s">
        <v>36</v>
      </c>
      <c r="K462" s="3" t="s">
        <v>51</v>
      </c>
      <c r="L462" s="5">
        <v>0</v>
      </c>
      <c r="M462" s="4">
        <v>18</v>
      </c>
      <c r="N462" s="5">
        <v>28.299999824999997</v>
      </c>
      <c r="O462" s="5">
        <v>1.5722222124999998</v>
      </c>
      <c r="P462" s="4">
        <v>2662</v>
      </c>
      <c r="Q462" s="6">
        <v>0.67618332081141996</v>
      </c>
      <c r="R462" s="7">
        <v>2.3403080390683701</v>
      </c>
      <c r="S462" s="6">
        <v>0</v>
      </c>
      <c r="T462" s="5">
        <v>0</v>
      </c>
      <c r="U462" s="5">
        <v>0</v>
      </c>
      <c r="V462" s="5">
        <f t="shared" si="45"/>
        <v>28.299999824999997</v>
      </c>
      <c r="W462" s="5">
        <f t="shared" si="41"/>
        <v>-28.299999824999997</v>
      </c>
      <c r="X462" s="8">
        <f t="shared" si="42"/>
        <v>-1</v>
      </c>
      <c r="Y462" s="4">
        <v>0</v>
      </c>
      <c r="Z462" s="9" t="str">
        <f t="shared" si="43"/>
        <v>NA</v>
      </c>
      <c r="AA462" s="10">
        <f t="shared" si="44"/>
        <v>0</v>
      </c>
    </row>
    <row r="463" spans="1:27" x14ac:dyDescent="0.55000000000000004">
      <c r="A463" s="3" t="s">
        <v>43</v>
      </c>
      <c r="B463" s="3" t="s">
        <v>44</v>
      </c>
      <c r="C463" s="3" t="s">
        <v>884</v>
      </c>
      <c r="D463" s="3" t="s">
        <v>428</v>
      </c>
      <c r="E463" s="4" t="s">
        <v>47</v>
      </c>
      <c r="F463" s="3" t="s">
        <v>48</v>
      </c>
      <c r="G463" s="3" t="s">
        <v>165</v>
      </c>
      <c r="H463" s="3" t="s">
        <v>34</v>
      </c>
      <c r="I463" s="3" t="s">
        <v>82</v>
      </c>
      <c r="J463" s="3" t="s">
        <v>36</v>
      </c>
      <c r="K463" s="3" t="s">
        <v>51</v>
      </c>
      <c r="L463" s="5">
        <v>0</v>
      </c>
      <c r="M463" s="4">
        <v>19</v>
      </c>
      <c r="N463" s="5">
        <v>28.449999837499998</v>
      </c>
      <c r="O463" s="5">
        <v>1.4973684125</v>
      </c>
      <c r="P463" s="4">
        <v>251</v>
      </c>
      <c r="Q463" s="6">
        <v>7.5697211155378499</v>
      </c>
      <c r="R463" s="7">
        <v>1.5812749003984099</v>
      </c>
      <c r="S463" s="6">
        <v>0</v>
      </c>
      <c r="T463" s="5">
        <v>0</v>
      </c>
      <c r="U463" s="5">
        <v>0</v>
      </c>
      <c r="V463" s="5">
        <f t="shared" si="45"/>
        <v>28.449999837499998</v>
      </c>
      <c r="W463" s="5">
        <f t="shared" si="41"/>
        <v>-28.449999837499998</v>
      </c>
      <c r="X463" s="8">
        <f t="shared" si="42"/>
        <v>-1</v>
      </c>
      <c r="Y463" s="4">
        <v>0</v>
      </c>
      <c r="Z463" s="9" t="str">
        <f t="shared" si="43"/>
        <v>NA</v>
      </c>
      <c r="AA463" s="10">
        <f t="shared" si="44"/>
        <v>0</v>
      </c>
    </row>
    <row r="464" spans="1:27" x14ac:dyDescent="0.55000000000000004">
      <c r="A464" s="3" t="s">
        <v>43</v>
      </c>
      <c r="B464" s="3" t="s">
        <v>44</v>
      </c>
      <c r="C464" s="3" t="s">
        <v>885</v>
      </c>
      <c r="D464" s="3" t="s">
        <v>886</v>
      </c>
      <c r="E464" s="4" t="s">
        <v>47</v>
      </c>
      <c r="F464" s="3" t="s">
        <v>48</v>
      </c>
      <c r="G464" s="3" t="s">
        <v>49</v>
      </c>
      <c r="H464" s="3" t="s">
        <v>34</v>
      </c>
      <c r="I464" s="3" t="s">
        <v>50</v>
      </c>
      <c r="J464" s="3" t="s">
        <v>36</v>
      </c>
      <c r="K464" s="3" t="s">
        <v>51</v>
      </c>
      <c r="L464" s="5">
        <v>0</v>
      </c>
      <c r="M464" s="4">
        <v>11</v>
      </c>
      <c r="N464" s="5">
        <v>29.037499975000003</v>
      </c>
      <c r="O464" s="5">
        <v>2.6397727250000003</v>
      </c>
      <c r="P464" s="4">
        <v>443</v>
      </c>
      <c r="Q464" s="6">
        <v>2.48306997742664</v>
      </c>
      <c r="R464" s="7">
        <v>2.4325056433408601</v>
      </c>
      <c r="S464" s="6">
        <v>0</v>
      </c>
      <c r="T464" s="5">
        <v>0</v>
      </c>
      <c r="U464" s="5">
        <v>0</v>
      </c>
      <c r="V464" s="5">
        <f t="shared" si="45"/>
        <v>29.037499975000003</v>
      </c>
      <c r="W464" s="5">
        <f t="shared" si="41"/>
        <v>-29.037499975000003</v>
      </c>
      <c r="X464" s="8">
        <f t="shared" si="42"/>
        <v>-1</v>
      </c>
      <c r="Y464" s="4">
        <v>0</v>
      </c>
      <c r="Z464" s="9" t="str">
        <f t="shared" si="43"/>
        <v>NA</v>
      </c>
      <c r="AA464" s="10">
        <f t="shared" si="44"/>
        <v>0</v>
      </c>
    </row>
    <row r="465" spans="1:27" x14ac:dyDescent="0.55000000000000004">
      <c r="A465" s="3" t="s">
        <v>43</v>
      </c>
      <c r="B465" s="3" t="s">
        <v>44</v>
      </c>
      <c r="C465" s="3" t="s">
        <v>887</v>
      </c>
      <c r="D465" s="3" t="s">
        <v>509</v>
      </c>
      <c r="E465" s="4" t="s">
        <v>47</v>
      </c>
      <c r="F465" s="3" t="s">
        <v>48</v>
      </c>
      <c r="G465" s="3" t="s">
        <v>49</v>
      </c>
      <c r="H465" s="3" t="s">
        <v>34</v>
      </c>
      <c r="I465" s="3" t="s">
        <v>82</v>
      </c>
      <c r="J465" s="3" t="s">
        <v>36</v>
      </c>
      <c r="K465" s="3" t="s">
        <v>51</v>
      </c>
      <c r="L465" s="5">
        <v>0</v>
      </c>
      <c r="M465" s="4">
        <v>4</v>
      </c>
      <c r="N465" s="5">
        <v>31.362500000000001</v>
      </c>
      <c r="O465" s="5">
        <v>7.8406250000000002</v>
      </c>
      <c r="P465" s="4">
        <v>229</v>
      </c>
      <c r="Q465" s="6">
        <v>1.74672489082969</v>
      </c>
      <c r="R465" s="7">
        <v>3.63406113537118</v>
      </c>
      <c r="S465" s="6">
        <v>0</v>
      </c>
      <c r="T465" s="5">
        <v>0</v>
      </c>
      <c r="U465" s="5">
        <v>0</v>
      </c>
      <c r="V465" s="5">
        <f t="shared" si="45"/>
        <v>31.362500000000001</v>
      </c>
      <c r="W465" s="5">
        <f t="shared" si="41"/>
        <v>-31.362500000000001</v>
      </c>
      <c r="X465" s="8">
        <f t="shared" si="42"/>
        <v>-1</v>
      </c>
      <c r="Y465" s="4">
        <v>0</v>
      </c>
      <c r="Z465" s="9" t="str">
        <f t="shared" si="43"/>
        <v>NA</v>
      </c>
      <c r="AA465" s="10">
        <f t="shared" si="44"/>
        <v>0</v>
      </c>
    </row>
    <row r="466" spans="1:27" x14ac:dyDescent="0.55000000000000004">
      <c r="A466" s="3" t="s">
        <v>43</v>
      </c>
      <c r="B466" s="3" t="s">
        <v>44</v>
      </c>
      <c r="C466" s="3" t="s">
        <v>888</v>
      </c>
      <c r="D466" s="3" t="s">
        <v>239</v>
      </c>
      <c r="E466" s="4" t="s">
        <v>47</v>
      </c>
      <c r="F466" s="3" t="s">
        <v>48</v>
      </c>
      <c r="G466" s="3" t="s">
        <v>309</v>
      </c>
      <c r="H466" s="3" t="s">
        <v>34</v>
      </c>
      <c r="I466" s="3" t="s">
        <v>82</v>
      </c>
      <c r="J466" s="3" t="s">
        <v>36</v>
      </c>
      <c r="K466" s="3" t="s">
        <v>51</v>
      </c>
      <c r="L466" s="5">
        <v>0</v>
      </c>
      <c r="M466" s="4">
        <v>6</v>
      </c>
      <c r="N466" s="5">
        <v>31.462499999999999</v>
      </c>
      <c r="O466" s="5">
        <v>5.2437500000000004</v>
      </c>
      <c r="P466" s="4">
        <v>4033</v>
      </c>
      <c r="Q466" s="6">
        <v>0.148772625836846</v>
      </c>
      <c r="R466" s="7">
        <v>1.2153235804611999</v>
      </c>
      <c r="S466" s="6">
        <v>0</v>
      </c>
      <c r="T466" s="5">
        <v>0</v>
      </c>
      <c r="U466" s="5">
        <v>0</v>
      </c>
      <c r="V466" s="5">
        <f t="shared" si="45"/>
        <v>31.462499999999999</v>
      </c>
      <c r="W466" s="5">
        <f t="shared" si="41"/>
        <v>-31.462499999999999</v>
      </c>
      <c r="X466" s="8">
        <f t="shared" si="42"/>
        <v>-1</v>
      </c>
      <c r="Y466" s="4">
        <v>0</v>
      </c>
      <c r="Z466" s="9" t="str">
        <f t="shared" si="43"/>
        <v>NA</v>
      </c>
      <c r="AA466" s="10">
        <f t="shared" si="44"/>
        <v>0</v>
      </c>
    </row>
    <row r="467" spans="1:27" x14ac:dyDescent="0.55000000000000004">
      <c r="A467" s="3" t="s">
        <v>43</v>
      </c>
      <c r="B467" s="3" t="s">
        <v>44</v>
      </c>
      <c r="C467" s="3" t="s">
        <v>889</v>
      </c>
      <c r="D467" s="3" t="s">
        <v>441</v>
      </c>
      <c r="E467" s="4" t="s">
        <v>47</v>
      </c>
      <c r="F467" s="3" t="s">
        <v>48</v>
      </c>
      <c r="G467" s="3" t="s">
        <v>309</v>
      </c>
      <c r="H467" s="3" t="s">
        <v>34</v>
      </c>
      <c r="I467" s="3" t="s">
        <v>82</v>
      </c>
      <c r="J467" s="3" t="s">
        <v>36</v>
      </c>
      <c r="K467" s="3" t="s">
        <v>51</v>
      </c>
      <c r="L467" s="5">
        <v>0</v>
      </c>
      <c r="M467" s="4">
        <v>17</v>
      </c>
      <c r="N467" s="5">
        <v>36.312499799999998</v>
      </c>
      <c r="O467" s="5">
        <v>2.1360294</v>
      </c>
      <c r="P467" s="4">
        <v>200</v>
      </c>
      <c r="Q467" s="6">
        <v>8.5</v>
      </c>
      <c r="R467" s="7">
        <v>1.7935000000000001</v>
      </c>
      <c r="S467" s="6">
        <v>0</v>
      </c>
      <c r="T467" s="5">
        <v>0</v>
      </c>
      <c r="U467" s="5">
        <v>0</v>
      </c>
      <c r="V467" s="5">
        <f t="shared" si="45"/>
        <v>36.312499799999998</v>
      </c>
      <c r="W467" s="5">
        <f t="shared" si="41"/>
        <v>-36.312499799999998</v>
      </c>
      <c r="X467" s="8">
        <f t="shared" si="42"/>
        <v>-1</v>
      </c>
      <c r="Y467" s="4">
        <v>0</v>
      </c>
      <c r="Z467" s="9" t="str">
        <f t="shared" si="43"/>
        <v>NA</v>
      </c>
      <c r="AA467" s="10">
        <f t="shared" si="44"/>
        <v>0</v>
      </c>
    </row>
    <row r="468" spans="1:27" x14ac:dyDescent="0.55000000000000004">
      <c r="A468" s="3" t="s">
        <v>43</v>
      </c>
      <c r="B468" s="3" t="s">
        <v>44</v>
      </c>
      <c r="C468" s="3" t="s">
        <v>890</v>
      </c>
      <c r="D468" s="3" t="s">
        <v>305</v>
      </c>
      <c r="E468" s="4" t="s">
        <v>47</v>
      </c>
      <c r="F468" s="3" t="s">
        <v>48</v>
      </c>
      <c r="G468" s="3" t="s">
        <v>161</v>
      </c>
      <c r="H468" s="3" t="s">
        <v>34</v>
      </c>
      <c r="I468" s="3" t="s">
        <v>50</v>
      </c>
      <c r="J468" s="3" t="s">
        <v>36</v>
      </c>
      <c r="K468" s="3" t="s">
        <v>51</v>
      </c>
      <c r="L468" s="5">
        <v>0</v>
      </c>
      <c r="M468" s="4">
        <v>19</v>
      </c>
      <c r="N468" s="5">
        <v>41.062499800000005</v>
      </c>
      <c r="O468" s="5">
        <v>2.1611842000000001</v>
      </c>
      <c r="P468" s="4">
        <v>406</v>
      </c>
      <c r="Q468" s="6">
        <v>4.6798029556650196</v>
      </c>
      <c r="R468" s="7">
        <v>2.1943349753694599</v>
      </c>
      <c r="S468" s="6">
        <v>0</v>
      </c>
      <c r="T468" s="5">
        <v>0</v>
      </c>
      <c r="U468" s="5">
        <v>0</v>
      </c>
      <c r="V468" s="5">
        <f t="shared" si="45"/>
        <v>41.062499800000005</v>
      </c>
      <c r="W468" s="5">
        <f t="shared" si="41"/>
        <v>-41.062499800000005</v>
      </c>
      <c r="X468" s="8">
        <f t="shared" si="42"/>
        <v>-1</v>
      </c>
      <c r="Y468" s="4">
        <v>0</v>
      </c>
      <c r="Z468" s="9" t="str">
        <f t="shared" si="43"/>
        <v>NA</v>
      </c>
      <c r="AA468" s="10">
        <f t="shared" si="44"/>
        <v>0</v>
      </c>
    </row>
    <row r="469" spans="1:27" x14ac:dyDescent="0.55000000000000004">
      <c r="A469" s="3" t="s">
        <v>43</v>
      </c>
      <c r="B469" s="3" t="s">
        <v>44</v>
      </c>
      <c r="C469" s="3" t="s">
        <v>891</v>
      </c>
      <c r="D469" s="3" t="s">
        <v>559</v>
      </c>
      <c r="E469" s="4" t="s">
        <v>47</v>
      </c>
      <c r="F469" s="3" t="s">
        <v>48</v>
      </c>
      <c r="G469" s="3" t="s">
        <v>49</v>
      </c>
      <c r="H469" s="3" t="s">
        <v>34</v>
      </c>
      <c r="I469" s="3" t="s">
        <v>82</v>
      </c>
      <c r="J469" s="3" t="s">
        <v>36</v>
      </c>
      <c r="K469" s="3" t="s">
        <v>51</v>
      </c>
      <c r="L469" s="5">
        <v>0</v>
      </c>
      <c r="M469" s="4">
        <v>21</v>
      </c>
      <c r="N469" s="5">
        <v>50.02499985</v>
      </c>
      <c r="O469" s="5">
        <v>2.3821428500000001</v>
      </c>
      <c r="P469" s="4">
        <v>341</v>
      </c>
      <c r="Q469" s="6">
        <v>6.1583577712609996</v>
      </c>
      <c r="R469" s="7">
        <v>1.3683284457478</v>
      </c>
      <c r="S469" s="6">
        <v>0</v>
      </c>
      <c r="T469" s="5">
        <v>0</v>
      </c>
      <c r="U469" s="5">
        <v>0</v>
      </c>
      <c r="V469" s="5">
        <f t="shared" si="45"/>
        <v>50.02499985</v>
      </c>
      <c r="W469" s="5">
        <f t="shared" si="41"/>
        <v>-50.02499985</v>
      </c>
      <c r="X469" s="8">
        <f t="shared" si="42"/>
        <v>-1</v>
      </c>
      <c r="Y469" s="4">
        <v>0</v>
      </c>
      <c r="Z469" s="9" t="str">
        <f t="shared" si="43"/>
        <v>NA</v>
      </c>
      <c r="AA469" s="10">
        <f t="shared" si="44"/>
        <v>0</v>
      </c>
    </row>
    <row r="470" spans="1:27" x14ac:dyDescent="0.55000000000000004">
      <c r="A470" s="3" t="s">
        <v>43</v>
      </c>
      <c r="B470" s="3" t="s">
        <v>44</v>
      </c>
      <c r="C470" s="3" t="s">
        <v>892</v>
      </c>
      <c r="D470" s="3" t="s">
        <v>450</v>
      </c>
      <c r="E470" s="4" t="s">
        <v>47</v>
      </c>
      <c r="F470" s="3" t="s">
        <v>48</v>
      </c>
      <c r="G470" s="3" t="s">
        <v>49</v>
      </c>
      <c r="H470" s="3" t="s">
        <v>34</v>
      </c>
      <c r="I470" s="3" t="s">
        <v>82</v>
      </c>
      <c r="J470" s="3" t="s">
        <v>36</v>
      </c>
      <c r="K470" s="3" t="s">
        <v>51</v>
      </c>
      <c r="L470" s="5">
        <v>0</v>
      </c>
      <c r="M470" s="4">
        <v>19</v>
      </c>
      <c r="N470" s="5">
        <v>52.4749999</v>
      </c>
      <c r="O470" s="5">
        <v>2.7618421</v>
      </c>
      <c r="P470" s="4">
        <v>1001</v>
      </c>
      <c r="Q470" s="6">
        <v>1.8981018981019</v>
      </c>
      <c r="R470" s="7">
        <v>1.55574425574426</v>
      </c>
      <c r="S470" s="6">
        <v>0</v>
      </c>
      <c r="T470" s="5">
        <v>0</v>
      </c>
      <c r="U470" s="5">
        <v>0</v>
      </c>
      <c r="V470" s="5">
        <f t="shared" si="45"/>
        <v>52.4749999</v>
      </c>
      <c r="W470" s="5">
        <f t="shared" si="41"/>
        <v>-52.4749999</v>
      </c>
      <c r="X470" s="8">
        <f t="shared" si="42"/>
        <v>-1</v>
      </c>
      <c r="Y470" s="4">
        <v>0</v>
      </c>
      <c r="Z470" s="9" t="str">
        <f t="shared" si="43"/>
        <v>NA</v>
      </c>
      <c r="AA470" s="10">
        <f t="shared" si="44"/>
        <v>0</v>
      </c>
    </row>
    <row r="471" spans="1:27" x14ac:dyDescent="0.55000000000000004">
      <c r="A471" s="3" t="s">
        <v>43</v>
      </c>
      <c r="B471" s="3" t="s">
        <v>44</v>
      </c>
      <c r="C471" s="3" t="s">
        <v>893</v>
      </c>
      <c r="D471" s="3" t="s">
        <v>136</v>
      </c>
      <c r="E471" s="4" t="s">
        <v>47</v>
      </c>
      <c r="F471" s="3" t="s">
        <v>48</v>
      </c>
      <c r="G471" s="3" t="s">
        <v>309</v>
      </c>
      <c r="H471" s="3" t="s">
        <v>34</v>
      </c>
      <c r="I471" s="3" t="s">
        <v>82</v>
      </c>
      <c r="J471" s="3" t="s">
        <v>36</v>
      </c>
      <c r="K471" s="3" t="s">
        <v>51</v>
      </c>
      <c r="L471" s="5">
        <v>0</v>
      </c>
      <c r="M471" s="4">
        <v>14</v>
      </c>
      <c r="N471" s="5">
        <v>56.662499949999997</v>
      </c>
      <c r="O471" s="5">
        <v>4.0473214249999998</v>
      </c>
      <c r="P471" s="4">
        <v>1575</v>
      </c>
      <c r="Q471" s="6">
        <v>0.88888888888888906</v>
      </c>
      <c r="R471" s="7">
        <v>2.22019047619048</v>
      </c>
      <c r="S471" s="6">
        <v>0</v>
      </c>
      <c r="T471" s="5">
        <v>0</v>
      </c>
      <c r="U471" s="5">
        <v>0</v>
      </c>
      <c r="V471" s="5">
        <f t="shared" si="45"/>
        <v>56.662499949999997</v>
      </c>
      <c r="W471" s="5">
        <f t="shared" si="41"/>
        <v>-56.662499949999997</v>
      </c>
      <c r="X471" s="8">
        <f t="shared" si="42"/>
        <v>-1</v>
      </c>
      <c r="Y471" s="4">
        <v>0</v>
      </c>
      <c r="Z471" s="9" t="str">
        <f t="shared" si="43"/>
        <v>NA</v>
      </c>
      <c r="AA471" s="10">
        <f t="shared" si="44"/>
        <v>0</v>
      </c>
    </row>
    <row r="472" spans="1:27" x14ac:dyDescent="0.55000000000000004">
      <c r="A472" s="3" t="s">
        <v>43</v>
      </c>
      <c r="B472" s="3" t="s">
        <v>44</v>
      </c>
      <c r="C472" s="3" t="s">
        <v>894</v>
      </c>
      <c r="D472" s="3" t="s">
        <v>423</v>
      </c>
      <c r="E472" s="4" t="s">
        <v>47</v>
      </c>
      <c r="F472" s="3" t="s">
        <v>48</v>
      </c>
      <c r="G472" s="3" t="s">
        <v>309</v>
      </c>
      <c r="H472" s="3" t="s">
        <v>34</v>
      </c>
      <c r="I472" s="3" t="s">
        <v>82</v>
      </c>
      <c r="J472" s="3" t="s">
        <v>36</v>
      </c>
      <c r="K472" s="3" t="s">
        <v>51</v>
      </c>
      <c r="L472" s="5">
        <v>0</v>
      </c>
      <c r="M472" s="4">
        <v>16</v>
      </c>
      <c r="N472" s="5">
        <v>61.837499999999999</v>
      </c>
      <c r="O472" s="5">
        <v>3.8648437499999999</v>
      </c>
      <c r="P472" s="4">
        <v>477</v>
      </c>
      <c r="Q472" s="6">
        <v>3.3542976939203402</v>
      </c>
      <c r="R472" s="7">
        <v>1.9664570230608001</v>
      </c>
      <c r="S472" s="6">
        <v>0</v>
      </c>
      <c r="T472" s="5">
        <v>0</v>
      </c>
      <c r="U472" s="5">
        <v>0</v>
      </c>
      <c r="V472" s="5">
        <f t="shared" si="45"/>
        <v>61.837499999999999</v>
      </c>
      <c r="W472" s="5">
        <f t="shared" si="41"/>
        <v>-61.837499999999999</v>
      </c>
      <c r="X472" s="8">
        <f t="shared" si="42"/>
        <v>-1</v>
      </c>
      <c r="Y472" s="4">
        <v>0</v>
      </c>
      <c r="Z472" s="9" t="str">
        <f t="shared" si="43"/>
        <v>NA</v>
      </c>
      <c r="AA472" s="10">
        <f t="shared" si="44"/>
        <v>0</v>
      </c>
    </row>
    <row r="473" spans="1:27" x14ac:dyDescent="0.55000000000000004">
      <c r="A473" s="3" t="s">
        <v>43</v>
      </c>
      <c r="B473" s="3" t="s">
        <v>44</v>
      </c>
      <c r="C473" s="3" t="s">
        <v>895</v>
      </c>
      <c r="D473" s="3" t="s">
        <v>896</v>
      </c>
      <c r="E473" s="4" t="s">
        <v>47</v>
      </c>
      <c r="F473" s="3" t="s">
        <v>48</v>
      </c>
      <c r="G473" s="3" t="s">
        <v>309</v>
      </c>
      <c r="H473" s="3" t="s">
        <v>34</v>
      </c>
      <c r="I473" s="3" t="s">
        <v>50</v>
      </c>
      <c r="J473" s="3" t="s">
        <v>36</v>
      </c>
      <c r="K473" s="3" t="s">
        <v>51</v>
      </c>
      <c r="L473" s="5">
        <v>0</v>
      </c>
      <c r="M473" s="4">
        <v>31</v>
      </c>
      <c r="N473" s="5">
        <v>62.062499875</v>
      </c>
      <c r="O473" s="5">
        <v>2.0020161249999999</v>
      </c>
      <c r="P473" s="4">
        <v>581</v>
      </c>
      <c r="Q473" s="6">
        <v>5.3356282271944897</v>
      </c>
      <c r="R473" s="7">
        <v>3.5869191049913902</v>
      </c>
      <c r="S473" s="6">
        <v>0</v>
      </c>
      <c r="T473" s="5">
        <v>0</v>
      </c>
      <c r="U473" s="5">
        <v>0</v>
      </c>
      <c r="V473" s="5">
        <f t="shared" si="45"/>
        <v>62.062499875</v>
      </c>
      <c r="W473" s="5">
        <f t="shared" si="41"/>
        <v>-62.062499875</v>
      </c>
      <c r="X473" s="8">
        <f t="shared" si="42"/>
        <v>-1</v>
      </c>
      <c r="Y473" s="4">
        <v>0</v>
      </c>
      <c r="Z473" s="9" t="str">
        <f t="shared" si="43"/>
        <v>NA</v>
      </c>
      <c r="AA473" s="10">
        <f t="shared" si="44"/>
        <v>0</v>
      </c>
    </row>
    <row r="474" spans="1:27" x14ac:dyDescent="0.55000000000000004">
      <c r="A474" s="3" t="s">
        <v>43</v>
      </c>
      <c r="B474" s="3" t="s">
        <v>44</v>
      </c>
      <c r="C474" s="3" t="s">
        <v>897</v>
      </c>
      <c r="D474" s="3" t="s">
        <v>511</v>
      </c>
      <c r="E474" s="4" t="s">
        <v>47</v>
      </c>
      <c r="F474" s="3" t="s">
        <v>48</v>
      </c>
      <c r="G474" s="3" t="s">
        <v>309</v>
      </c>
      <c r="H474" s="3" t="s">
        <v>34</v>
      </c>
      <c r="I474" s="3" t="s">
        <v>82</v>
      </c>
      <c r="J474" s="3" t="s">
        <v>36</v>
      </c>
      <c r="K474" s="3" t="s">
        <v>51</v>
      </c>
      <c r="L474" s="5">
        <v>0</v>
      </c>
      <c r="M474" s="4">
        <v>26</v>
      </c>
      <c r="N474" s="5">
        <v>62.212499699999995</v>
      </c>
      <c r="O474" s="5">
        <v>2.3927884499999998</v>
      </c>
      <c r="P474" s="4">
        <v>321</v>
      </c>
      <c r="Q474" s="6">
        <v>8.0996884735202492</v>
      </c>
      <c r="R474" s="7">
        <v>1.1087227414330201</v>
      </c>
      <c r="S474" s="6">
        <v>0</v>
      </c>
      <c r="T474" s="5">
        <v>0</v>
      </c>
      <c r="U474" s="5">
        <v>0</v>
      </c>
      <c r="V474" s="5">
        <f t="shared" si="45"/>
        <v>62.212499699999995</v>
      </c>
      <c r="W474" s="5">
        <f t="shared" si="41"/>
        <v>-62.212499699999995</v>
      </c>
      <c r="X474" s="8">
        <f t="shared" si="42"/>
        <v>-1</v>
      </c>
      <c r="Y474" s="4">
        <v>0</v>
      </c>
      <c r="Z474" s="9" t="str">
        <f t="shared" si="43"/>
        <v>NA</v>
      </c>
      <c r="AA474" s="10">
        <f t="shared" si="44"/>
        <v>0</v>
      </c>
    </row>
    <row r="475" spans="1:27" x14ac:dyDescent="0.55000000000000004">
      <c r="A475" s="3" t="s">
        <v>43</v>
      </c>
      <c r="B475" s="3" t="s">
        <v>44</v>
      </c>
      <c r="C475" s="3" t="s">
        <v>898</v>
      </c>
      <c r="D475" s="3" t="s">
        <v>362</v>
      </c>
      <c r="E475" s="4" t="s">
        <v>47</v>
      </c>
      <c r="F475" s="3" t="s">
        <v>48</v>
      </c>
      <c r="G475" s="3" t="s">
        <v>161</v>
      </c>
      <c r="H475" s="3" t="s">
        <v>34</v>
      </c>
      <c r="I475" s="3" t="s">
        <v>82</v>
      </c>
      <c r="J475" s="3" t="s">
        <v>36</v>
      </c>
      <c r="K475" s="3" t="s">
        <v>51</v>
      </c>
      <c r="L475" s="5">
        <v>0</v>
      </c>
      <c r="M475" s="4">
        <v>49</v>
      </c>
      <c r="N475" s="5">
        <v>77.999999525000007</v>
      </c>
      <c r="O475" s="5">
        <v>1.5918367250000001</v>
      </c>
      <c r="P475" s="4">
        <v>405</v>
      </c>
      <c r="Q475" s="6">
        <v>12.0987654320988</v>
      </c>
      <c r="R475" s="7">
        <v>2.03851851851852</v>
      </c>
      <c r="S475" s="6">
        <v>0</v>
      </c>
      <c r="T475" s="5">
        <v>0</v>
      </c>
      <c r="U475" s="5">
        <v>0</v>
      </c>
      <c r="V475" s="5">
        <f t="shared" si="45"/>
        <v>77.999999525000007</v>
      </c>
      <c r="W475" s="5">
        <f t="shared" si="41"/>
        <v>-77.999999525000007</v>
      </c>
      <c r="X475" s="8">
        <f t="shared" si="42"/>
        <v>-1</v>
      </c>
      <c r="Y475" s="4">
        <v>0</v>
      </c>
      <c r="Z475" s="9" t="str">
        <f t="shared" si="43"/>
        <v>NA</v>
      </c>
      <c r="AA475" s="10">
        <f t="shared" si="44"/>
        <v>0</v>
      </c>
    </row>
    <row r="476" spans="1:27" x14ac:dyDescent="0.55000000000000004">
      <c r="A476" s="3" t="s">
        <v>43</v>
      </c>
      <c r="B476" s="3" t="s">
        <v>44</v>
      </c>
      <c r="C476" s="3" t="s">
        <v>899</v>
      </c>
      <c r="D476" s="3" t="s">
        <v>478</v>
      </c>
      <c r="E476" s="4" t="s">
        <v>47</v>
      </c>
      <c r="F476" s="3" t="s">
        <v>48</v>
      </c>
      <c r="G476" s="3" t="s">
        <v>49</v>
      </c>
      <c r="H476" s="3" t="s">
        <v>34</v>
      </c>
      <c r="I476" s="3" t="s">
        <v>82</v>
      </c>
      <c r="J476" s="3" t="s">
        <v>36</v>
      </c>
      <c r="K476" s="3" t="s">
        <v>51</v>
      </c>
      <c r="L476" s="5">
        <v>0</v>
      </c>
      <c r="M476" s="4">
        <v>38</v>
      </c>
      <c r="N476" s="5">
        <v>91.387499599999998</v>
      </c>
      <c r="O476" s="5">
        <v>2.4049342</v>
      </c>
      <c r="P476" s="4">
        <v>747</v>
      </c>
      <c r="Q476" s="6">
        <v>5.08701472556894</v>
      </c>
      <c r="R476" s="7">
        <v>2.7668005354752299</v>
      </c>
      <c r="S476" s="6">
        <v>0</v>
      </c>
      <c r="T476" s="5">
        <v>0</v>
      </c>
      <c r="U476" s="5">
        <v>0</v>
      </c>
      <c r="V476" s="5">
        <f t="shared" si="45"/>
        <v>91.387499599999998</v>
      </c>
      <c r="W476" s="5">
        <f t="shared" si="41"/>
        <v>-91.387499599999998</v>
      </c>
      <c r="X476" s="8">
        <f t="shared" si="42"/>
        <v>-1</v>
      </c>
      <c r="Y476" s="4">
        <v>0</v>
      </c>
      <c r="Z476" s="9" t="str">
        <f t="shared" si="43"/>
        <v>NA</v>
      </c>
      <c r="AA476" s="10">
        <f t="shared" si="44"/>
        <v>0</v>
      </c>
    </row>
    <row r="477" spans="1:27" x14ac:dyDescent="0.55000000000000004">
      <c r="A477" s="3" t="s">
        <v>43</v>
      </c>
      <c r="B477" s="3" t="s">
        <v>44</v>
      </c>
      <c r="C477" s="3" t="s">
        <v>900</v>
      </c>
      <c r="D477" s="3" t="s">
        <v>600</v>
      </c>
      <c r="E477" s="4" t="s">
        <v>47</v>
      </c>
      <c r="F477" s="3" t="s">
        <v>48</v>
      </c>
      <c r="G477" s="3" t="s">
        <v>49</v>
      </c>
      <c r="H477" s="3" t="s">
        <v>34</v>
      </c>
      <c r="I477" s="3" t="s">
        <v>82</v>
      </c>
      <c r="J477" s="3" t="s">
        <v>36</v>
      </c>
      <c r="K477" s="3" t="s">
        <v>51</v>
      </c>
      <c r="L477" s="5">
        <v>0</v>
      </c>
      <c r="M477" s="4">
        <v>13</v>
      </c>
      <c r="N477" s="5">
        <v>92.324999974999997</v>
      </c>
      <c r="O477" s="5">
        <v>7.1019230749999993</v>
      </c>
      <c r="P477" s="4">
        <v>2290</v>
      </c>
      <c r="Q477" s="6">
        <v>0.56768558951965098</v>
      </c>
      <c r="R477" s="7">
        <v>2.7082532751091701</v>
      </c>
      <c r="S477" s="6">
        <v>0</v>
      </c>
      <c r="T477" s="5">
        <v>0</v>
      </c>
      <c r="U477" s="5">
        <v>0</v>
      </c>
      <c r="V477" s="5">
        <f t="shared" si="45"/>
        <v>92.324999974999997</v>
      </c>
      <c r="W477" s="5">
        <f t="shared" si="41"/>
        <v>-92.324999974999997</v>
      </c>
      <c r="X477" s="8">
        <f t="shared" si="42"/>
        <v>-1</v>
      </c>
      <c r="Y477" s="4">
        <v>0</v>
      </c>
      <c r="Z477" s="9" t="str">
        <f t="shared" si="43"/>
        <v>NA</v>
      </c>
      <c r="AA477" s="10">
        <f t="shared" si="44"/>
        <v>0</v>
      </c>
    </row>
    <row r="478" spans="1:27" x14ac:dyDescent="0.55000000000000004">
      <c r="A478" s="3" t="s">
        <v>43</v>
      </c>
      <c r="B478" s="3" t="s">
        <v>44</v>
      </c>
      <c r="C478" s="3" t="s">
        <v>901</v>
      </c>
      <c r="D478" s="3" t="s">
        <v>121</v>
      </c>
      <c r="E478" s="4" t="s">
        <v>47</v>
      </c>
      <c r="F478" s="3" t="s">
        <v>48</v>
      </c>
      <c r="G478" s="3" t="s">
        <v>49</v>
      </c>
      <c r="H478" s="3" t="s">
        <v>34</v>
      </c>
      <c r="I478" s="3" t="s">
        <v>82</v>
      </c>
      <c r="J478" s="3" t="s">
        <v>36</v>
      </c>
      <c r="K478" s="3" t="s">
        <v>51</v>
      </c>
      <c r="L478" s="5">
        <v>0</v>
      </c>
      <c r="M478" s="4">
        <v>24</v>
      </c>
      <c r="N478" s="5">
        <v>95.612499900000003</v>
      </c>
      <c r="O478" s="5">
        <v>3.9838541625000001</v>
      </c>
      <c r="P478" s="4">
        <v>804</v>
      </c>
      <c r="Q478" s="6">
        <v>2.98507462686567</v>
      </c>
      <c r="R478" s="7">
        <v>2.26927860696517</v>
      </c>
      <c r="S478" s="6">
        <v>0</v>
      </c>
      <c r="T478" s="5">
        <v>0</v>
      </c>
      <c r="U478" s="5">
        <v>0</v>
      </c>
      <c r="V478" s="5">
        <f t="shared" si="45"/>
        <v>95.612499900000003</v>
      </c>
      <c r="W478" s="5">
        <f t="shared" si="41"/>
        <v>-95.612499900000003</v>
      </c>
      <c r="X478" s="8">
        <f t="shared" si="42"/>
        <v>-1</v>
      </c>
      <c r="Y478" s="4">
        <v>0</v>
      </c>
      <c r="Z478" s="9" t="str">
        <f t="shared" si="43"/>
        <v>NA</v>
      </c>
      <c r="AA478" s="10">
        <f t="shared" si="44"/>
        <v>0</v>
      </c>
    </row>
    <row r="479" spans="1:27" x14ac:dyDescent="0.55000000000000004">
      <c r="A479" s="3" t="s">
        <v>43</v>
      </c>
      <c r="B479" s="3" t="s">
        <v>44</v>
      </c>
      <c r="C479" s="3" t="s">
        <v>902</v>
      </c>
      <c r="D479" s="3" t="s">
        <v>193</v>
      </c>
      <c r="E479" s="4" t="s">
        <v>47</v>
      </c>
      <c r="F479" s="3" t="s">
        <v>48</v>
      </c>
      <c r="G479" s="3" t="s">
        <v>309</v>
      </c>
      <c r="H479" s="3" t="s">
        <v>34</v>
      </c>
      <c r="I479" s="3" t="s">
        <v>82</v>
      </c>
      <c r="J479" s="3" t="s">
        <v>36</v>
      </c>
      <c r="K479" s="3" t="s">
        <v>51</v>
      </c>
      <c r="L479" s="5">
        <v>0</v>
      </c>
      <c r="M479" s="4">
        <v>42</v>
      </c>
      <c r="N479" s="5">
        <v>111.96249959999999</v>
      </c>
      <c r="O479" s="5">
        <v>2.6657737999999997</v>
      </c>
      <c r="P479" s="4">
        <v>1440</v>
      </c>
      <c r="Q479" s="6">
        <v>2.9166666666666701</v>
      </c>
      <c r="R479" s="7">
        <v>1.22444444444444</v>
      </c>
      <c r="S479" s="6">
        <v>0</v>
      </c>
      <c r="T479" s="5">
        <v>0</v>
      </c>
      <c r="U479" s="5">
        <v>0</v>
      </c>
      <c r="V479" s="5">
        <f t="shared" si="45"/>
        <v>111.96249959999999</v>
      </c>
      <c r="W479" s="5">
        <f t="shared" si="41"/>
        <v>-111.96249959999999</v>
      </c>
      <c r="X479" s="8">
        <f t="shared" si="42"/>
        <v>-1</v>
      </c>
      <c r="Y479" s="4">
        <v>0</v>
      </c>
      <c r="Z479" s="9" t="str">
        <f t="shared" si="43"/>
        <v>NA</v>
      </c>
      <c r="AA479" s="10">
        <f t="shared" si="44"/>
        <v>0</v>
      </c>
    </row>
    <row r="480" spans="1:27" x14ac:dyDescent="0.55000000000000004">
      <c r="A480" s="3" t="s">
        <v>43</v>
      </c>
      <c r="B480" s="3" t="s">
        <v>44</v>
      </c>
      <c r="C480" s="3" t="s">
        <v>903</v>
      </c>
      <c r="D480" s="3" t="s">
        <v>657</v>
      </c>
      <c r="E480" s="4" t="s">
        <v>47</v>
      </c>
      <c r="F480" s="3" t="s">
        <v>48</v>
      </c>
      <c r="G480" s="3" t="s">
        <v>309</v>
      </c>
      <c r="H480" s="3" t="s">
        <v>34</v>
      </c>
      <c r="I480" s="3" t="s">
        <v>82</v>
      </c>
      <c r="J480" s="3" t="s">
        <v>36</v>
      </c>
      <c r="K480" s="3" t="s">
        <v>51</v>
      </c>
      <c r="L480" s="5">
        <v>0</v>
      </c>
      <c r="M480" s="4">
        <v>46</v>
      </c>
      <c r="N480" s="5">
        <v>114.49999955</v>
      </c>
      <c r="O480" s="5">
        <v>2.4891304249999999</v>
      </c>
      <c r="P480" s="4">
        <v>912</v>
      </c>
      <c r="Q480" s="6">
        <v>5.04385964912281</v>
      </c>
      <c r="R480" s="7">
        <v>1.2593201754386001</v>
      </c>
      <c r="S480" s="6">
        <v>0</v>
      </c>
      <c r="T480" s="5">
        <v>0</v>
      </c>
      <c r="U480" s="5">
        <v>0</v>
      </c>
      <c r="V480" s="5">
        <f t="shared" si="45"/>
        <v>114.49999955</v>
      </c>
      <c r="W480" s="5">
        <f t="shared" si="41"/>
        <v>-114.49999955</v>
      </c>
      <c r="X480" s="8">
        <f t="shared" si="42"/>
        <v>-1</v>
      </c>
      <c r="Y480" s="4">
        <v>0</v>
      </c>
      <c r="Z480" s="9" t="str">
        <f t="shared" si="43"/>
        <v>NA</v>
      </c>
      <c r="AA480" s="10">
        <f t="shared" si="44"/>
        <v>0</v>
      </c>
    </row>
    <row r="481" spans="1:27" x14ac:dyDescent="0.55000000000000004">
      <c r="A481" s="3" t="s">
        <v>43</v>
      </c>
      <c r="B481" s="3" t="s">
        <v>44</v>
      </c>
      <c r="C481" s="3" t="s">
        <v>904</v>
      </c>
      <c r="D481" s="3" t="s">
        <v>249</v>
      </c>
      <c r="E481" s="4" t="s">
        <v>47</v>
      </c>
      <c r="F481" s="3" t="s">
        <v>48</v>
      </c>
      <c r="G481" s="3" t="s">
        <v>309</v>
      </c>
      <c r="H481" s="3" t="s">
        <v>905</v>
      </c>
      <c r="I481" s="3" t="s">
        <v>82</v>
      </c>
      <c r="J481" s="3" t="s">
        <v>36</v>
      </c>
      <c r="K481" s="3" t="s">
        <v>51</v>
      </c>
      <c r="L481" s="5">
        <v>0</v>
      </c>
      <c r="M481" s="4">
        <v>31</v>
      </c>
      <c r="N481" s="5">
        <v>117.42499997500001</v>
      </c>
      <c r="O481" s="5">
        <v>3.787903225</v>
      </c>
      <c r="P481" s="4">
        <v>1495</v>
      </c>
      <c r="Q481" s="6">
        <v>2.0735785953177301</v>
      </c>
      <c r="R481" s="7">
        <v>1.7294314381270901</v>
      </c>
      <c r="S481" s="6">
        <v>0</v>
      </c>
      <c r="T481" s="5">
        <v>0</v>
      </c>
      <c r="U481" s="5">
        <v>0</v>
      </c>
      <c r="V481" s="5">
        <f t="shared" si="45"/>
        <v>117.42499997500001</v>
      </c>
      <c r="W481" s="5">
        <f t="shared" si="41"/>
        <v>-117.42499997500001</v>
      </c>
      <c r="X481" s="8">
        <f t="shared" si="42"/>
        <v>-1</v>
      </c>
      <c r="Y481" s="4">
        <v>0</v>
      </c>
      <c r="Z481" s="9" t="str">
        <f t="shared" si="43"/>
        <v>NA</v>
      </c>
      <c r="AA481" s="10">
        <f t="shared" si="44"/>
        <v>0</v>
      </c>
    </row>
    <row r="482" spans="1:27" x14ac:dyDescent="0.55000000000000004">
      <c r="A482" s="3" t="s">
        <v>43</v>
      </c>
      <c r="B482" s="3" t="s">
        <v>44</v>
      </c>
      <c r="C482" s="3" t="s">
        <v>906</v>
      </c>
      <c r="D482" s="3" t="s">
        <v>629</v>
      </c>
      <c r="E482" s="4" t="s">
        <v>47</v>
      </c>
      <c r="F482" s="3" t="s">
        <v>48</v>
      </c>
      <c r="G482" s="3" t="s">
        <v>309</v>
      </c>
      <c r="H482" s="3" t="s">
        <v>34</v>
      </c>
      <c r="I482" s="3" t="s">
        <v>82</v>
      </c>
      <c r="J482" s="3" t="s">
        <v>36</v>
      </c>
      <c r="K482" s="3" t="s">
        <v>51</v>
      </c>
      <c r="L482" s="5">
        <v>0</v>
      </c>
      <c r="M482" s="4">
        <v>79</v>
      </c>
      <c r="N482" s="5">
        <v>356.29999942500001</v>
      </c>
      <c r="O482" s="5">
        <v>4.5101265750000001</v>
      </c>
      <c r="P482" s="4">
        <v>2353</v>
      </c>
      <c r="Q482" s="6">
        <v>3.3574160645983899</v>
      </c>
      <c r="R482" s="7">
        <v>1.89524011899703</v>
      </c>
      <c r="S482" s="6">
        <v>0</v>
      </c>
      <c r="T482" s="5">
        <v>0</v>
      </c>
      <c r="U482" s="5">
        <v>0</v>
      </c>
      <c r="V482" s="5">
        <f t="shared" si="45"/>
        <v>356.29999942500001</v>
      </c>
      <c r="W482" s="5">
        <f t="shared" si="41"/>
        <v>-356.29999942500001</v>
      </c>
      <c r="X482" s="8">
        <f t="shared" si="42"/>
        <v>-1</v>
      </c>
      <c r="Y482" s="4">
        <v>0</v>
      </c>
      <c r="Z482" s="9" t="str">
        <f t="shared" si="43"/>
        <v>NA</v>
      </c>
      <c r="AA482" s="10">
        <f t="shared" si="44"/>
        <v>0</v>
      </c>
    </row>
    <row r="483" spans="1:27" x14ac:dyDescent="0.55000000000000004">
      <c r="A483" s="3" t="s">
        <v>43</v>
      </c>
      <c r="B483" s="3" t="s">
        <v>44</v>
      </c>
      <c r="C483" s="3" t="s">
        <v>907</v>
      </c>
      <c r="D483" s="3" t="s">
        <v>664</v>
      </c>
      <c r="E483" s="4" t="s">
        <v>47</v>
      </c>
      <c r="F483" s="3" t="s">
        <v>48</v>
      </c>
      <c r="G483" s="3" t="s">
        <v>49</v>
      </c>
      <c r="H483" s="3" t="s">
        <v>34</v>
      </c>
      <c r="I483" s="3" t="s">
        <v>82</v>
      </c>
      <c r="J483" s="3" t="s">
        <v>36</v>
      </c>
      <c r="K483" s="3" t="s">
        <v>51</v>
      </c>
      <c r="L483" s="5">
        <v>0</v>
      </c>
      <c r="M483" s="4">
        <v>346</v>
      </c>
      <c r="N483" s="5">
        <v>2582.33749855</v>
      </c>
      <c r="O483" s="5">
        <v>7.4634031749999998</v>
      </c>
      <c r="P483" s="4">
        <v>23365</v>
      </c>
      <c r="Q483" s="6">
        <v>1.48084742135673</v>
      </c>
      <c r="R483" s="7">
        <v>3.10662101433768</v>
      </c>
      <c r="S483" s="6">
        <v>0</v>
      </c>
      <c r="T483" s="5">
        <v>0</v>
      </c>
      <c r="U483" s="5">
        <v>0</v>
      </c>
      <c r="V483" s="5">
        <f t="shared" si="45"/>
        <v>2582.33749855</v>
      </c>
      <c r="W483" s="5">
        <f t="shared" si="41"/>
        <v>-2582.33749855</v>
      </c>
      <c r="X483" s="8">
        <f t="shared" si="42"/>
        <v>-1</v>
      </c>
      <c r="Y483" s="4">
        <v>0</v>
      </c>
      <c r="Z483" s="9" t="str">
        <f t="shared" si="43"/>
        <v>NA</v>
      </c>
      <c r="AA483" s="10">
        <f t="shared" si="44"/>
        <v>0</v>
      </c>
    </row>
    <row r="484" spans="1:27" x14ac:dyDescent="0.55000000000000004">
      <c r="A484" s="3" t="s">
        <v>209</v>
      </c>
      <c r="B484" s="3" t="s">
        <v>210</v>
      </c>
      <c r="C484" s="3" t="s">
        <v>908</v>
      </c>
      <c r="D484" s="3" t="s">
        <v>858</v>
      </c>
      <c r="E484" s="4" t="s">
        <v>47</v>
      </c>
      <c r="F484" s="3" t="s">
        <v>48</v>
      </c>
      <c r="G484" s="3" t="s">
        <v>88</v>
      </c>
      <c r="H484" s="3" t="s">
        <v>34</v>
      </c>
      <c r="I484" s="3" t="s">
        <v>35</v>
      </c>
      <c r="J484" s="3" t="s">
        <v>36</v>
      </c>
      <c r="K484" s="3" t="s">
        <v>37</v>
      </c>
      <c r="L484" s="5">
        <v>0</v>
      </c>
      <c r="M484" s="4">
        <v>4</v>
      </c>
      <c r="N484" s="5">
        <v>0.42499999999999999</v>
      </c>
      <c r="O484" s="5">
        <v>0.10625</v>
      </c>
      <c r="P484" s="4">
        <v>91</v>
      </c>
      <c r="Q484" s="6">
        <v>4.3956043956044004</v>
      </c>
      <c r="R484" s="7">
        <v>1.06582417582418</v>
      </c>
      <c r="S484" s="6">
        <v>0</v>
      </c>
      <c r="T484" s="5">
        <v>0</v>
      </c>
      <c r="U484" s="5">
        <v>0</v>
      </c>
      <c r="V484" s="5">
        <f t="shared" si="45"/>
        <v>0.42499999999999999</v>
      </c>
      <c r="W484" s="5">
        <f t="shared" si="41"/>
        <v>-0.42499999999999999</v>
      </c>
      <c r="X484" s="8">
        <f t="shared" si="42"/>
        <v>-1</v>
      </c>
      <c r="Y484" s="4">
        <v>0</v>
      </c>
      <c r="Z484" s="9" t="str">
        <f t="shared" si="43"/>
        <v>NA</v>
      </c>
      <c r="AA484" s="10">
        <f t="shared" si="44"/>
        <v>0</v>
      </c>
    </row>
    <row r="485" spans="1:27" x14ac:dyDescent="0.55000000000000004">
      <c r="A485" s="3" t="s">
        <v>209</v>
      </c>
      <c r="B485" s="3" t="s">
        <v>210</v>
      </c>
      <c r="C485" s="3" t="s">
        <v>909</v>
      </c>
      <c r="D485" s="3" t="s">
        <v>805</v>
      </c>
      <c r="E485" s="4" t="s">
        <v>47</v>
      </c>
      <c r="F485" s="3" t="s">
        <v>48</v>
      </c>
      <c r="G485" s="3" t="s">
        <v>309</v>
      </c>
      <c r="H485" s="3" t="s">
        <v>34</v>
      </c>
      <c r="I485" s="3" t="s">
        <v>35</v>
      </c>
      <c r="J485" s="3" t="s">
        <v>36</v>
      </c>
      <c r="K485" s="3" t="s">
        <v>37</v>
      </c>
      <c r="L485" s="5">
        <v>0</v>
      </c>
      <c r="M485" s="4">
        <v>1</v>
      </c>
      <c r="N485" s="5">
        <v>0.58750000000000002</v>
      </c>
      <c r="O485" s="5">
        <v>0.58750000000000002</v>
      </c>
      <c r="P485" s="4">
        <v>29</v>
      </c>
      <c r="Q485" s="6">
        <v>3.4482758620689702</v>
      </c>
      <c r="R485" s="7">
        <v>1</v>
      </c>
      <c r="S485" s="6">
        <v>0</v>
      </c>
      <c r="T485" s="5">
        <v>0</v>
      </c>
      <c r="U485" s="5">
        <v>0</v>
      </c>
      <c r="V485" s="5">
        <f t="shared" si="45"/>
        <v>0.58750000000000002</v>
      </c>
      <c r="W485" s="5">
        <f t="shared" si="41"/>
        <v>-0.58750000000000002</v>
      </c>
      <c r="X485" s="8">
        <f t="shared" si="42"/>
        <v>-1</v>
      </c>
      <c r="Y485" s="4">
        <v>0</v>
      </c>
      <c r="Z485" s="9" t="str">
        <f t="shared" si="43"/>
        <v>NA</v>
      </c>
      <c r="AA485" s="10">
        <f t="shared" si="44"/>
        <v>0</v>
      </c>
    </row>
    <row r="486" spans="1:27" x14ac:dyDescent="0.55000000000000004">
      <c r="A486" s="3" t="s">
        <v>209</v>
      </c>
      <c r="B486" s="3" t="s">
        <v>210</v>
      </c>
      <c r="C486" s="3" t="s">
        <v>910</v>
      </c>
      <c r="D486" s="3" t="s">
        <v>911</v>
      </c>
      <c r="E486" s="4" t="s">
        <v>47</v>
      </c>
      <c r="F486" s="3" t="s">
        <v>48</v>
      </c>
      <c r="G486" s="3" t="s">
        <v>374</v>
      </c>
      <c r="H486" s="3" t="s">
        <v>34</v>
      </c>
      <c r="I486" s="3" t="s">
        <v>35</v>
      </c>
      <c r="J486" s="3" t="s">
        <v>36</v>
      </c>
      <c r="K486" s="3" t="s">
        <v>37</v>
      </c>
      <c r="L486" s="5">
        <v>0</v>
      </c>
      <c r="M486" s="4">
        <v>1</v>
      </c>
      <c r="N486" s="5">
        <v>0.8125</v>
      </c>
      <c r="O486" s="5">
        <v>0.8125</v>
      </c>
      <c r="P486" s="4">
        <v>218</v>
      </c>
      <c r="Q486" s="6">
        <v>0.45871559633027503</v>
      </c>
      <c r="R486" s="7">
        <v>1.0045871559632999</v>
      </c>
      <c r="S486" s="6">
        <v>0</v>
      </c>
      <c r="T486" s="5">
        <v>0</v>
      </c>
      <c r="U486" s="5">
        <v>0</v>
      </c>
      <c r="V486" s="5">
        <f t="shared" si="45"/>
        <v>0.8125</v>
      </c>
      <c r="W486" s="5">
        <f t="shared" si="41"/>
        <v>-0.8125</v>
      </c>
      <c r="X486" s="8">
        <f t="shared" si="42"/>
        <v>-1</v>
      </c>
      <c r="Y486" s="4">
        <v>0</v>
      </c>
      <c r="Z486" s="9" t="str">
        <f t="shared" si="43"/>
        <v>NA</v>
      </c>
      <c r="AA486" s="10">
        <f t="shared" si="44"/>
        <v>0</v>
      </c>
    </row>
    <row r="487" spans="1:27" x14ac:dyDescent="0.55000000000000004">
      <c r="A487" s="3" t="s">
        <v>209</v>
      </c>
      <c r="B487" s="3" t="s">
        <v>210</v>
      </c>
      <c r="C487" s="3" t="s">
        <v>912</v>
      </c>
      <c r="D487" s="3" t="s">
        <v>340</v>
      </c>
      <c r="E487" s="4" t="s">
        <v>47</v>
      </c>
      <c r="F487" s="3" t="s">
        <v>48</v>
      </c>
      <c r="G487" s="3" t="s">
        <v>309</v>
      </c>
      <c r="H487" s="3" t="s">
        <v>34</v>
      </c>
      <c r="I487" s="3" t="s">
        <v>35</v>
      </c>
      <c r="J487" s="3" t="s">
        <v>36</v>
      </c>
      <c r="K487" s="3" t="s">
        <v>37</v>
      </c>
      <c r="L487" s="5">
        <v>0</v>
      </c>
      <c r="M487" s="4">
        <v>1</v>
      </c>
      <c r="N487" s="5">
        <v>1.0874999999999999</v>
      </c>
      <c r="O487" s="5">
        <v>1.0874999999999999</v>
      </c>
      <c r="P487" s="4">
        <v>68</v>
      </c>
      <c r="Q487" s="6">
        <v>1.47058823529412</v>
      </c>
      <c r="R487" s="7">
        <v>2.2910294117647099</v>
      </c>
      <c r="S487" s="6">
        <v>0</v>
      </c>
      <c r="T487" s="5">
        <v>0</v>
      </c>
      <c r="U487" s="5">
        <v>0</v>
      </c>
      <c r="V487" s="5">
        <f t="shared" si="45"/>
        <v>1.0874999999999999</v>
      </c>
      <c r="W487" s="5">
        <f t="shared" si="41"/>
        <v>-1.0874999999999999</v>
      </c>
      <c r="X487" s="8">
        <f t="shared" si="42"/>
        <v>-1</v>
      </c>
      <c r="Y487" s="4">
        <v>0</v>
      </c>
      <c r="Z487" s="9" t="str">
        <f t="shared" si="43"/>
        <v>NA</v>
      </c>
      <c r="AA487" s="10">
        <f t="shared" si="44"/>
        <v>0</v>
      </c>
    </row>
    <row r="488" spans="1:27" x14ac:dyDescent="0.55000000000000004">
      <c r="A488" s="3" t="s">
        <v>209</v>
      </c>
      <c r="B488" s="3" t="s">
        <v>210</v>
      </c>
      <c r="C488" s="3" t="s">
        <v>913</v>
      </c>
      <c r="D488" s="3" t="s">
        <v>566</v>
      </c>
      <c r="E488" s="4" t="s">
        <v>47</v>
      </c>
      <c r="F488" s="3" t="s">
        <v>48</v>
      </c>
      <c r="G488" s="3" t="s">
        <v>309</v>
      </c>
      <c r="H488" s="3" t="s">
        <v>34</v>
      </c>
      <c r="I488" s="3" t="s">
        <v>35</v>
      </c>
      <c r="J488" s="3" t="s">
        <v>36</v>
      </c>
      <c r="K488" s="3" t="s">
        <v>37</v>
      </c>
      <c r="L488" s="5">
        <v>0</v>
      </c>
      <c r="M488" s="4">
        <v>1</v>
      </c>
      <c r="N488" s="5">
        <v>1.2875000000000001</v>
      </c>
      <c r="O488" s="5">
        <v>1.2875000000000001</v>
      </c>
      <c r="P488" s="4">
        <v>89</v>
      </c>
      <c r="Q488" s="6">
        <v>1.1235955056179801</v>
      </c>
      <c r="R488" s="7">
        <v>2.60280898876404</v>
      </c>
      <c r="S488" s="6">
        <v>0</v>
      </c>
      <c r="T488" s="5">
        <v>0</v>
      </c>
      <c r="U488" s="5">
        <v>0</v>
      </c>
      <c r="V488" s="5">
        <f t="shared" si="45"/>
        <v>1.2875000000000001</v>
      </c>
      <c r="W488" s="5">
        <f t="shared" si="41"/>
        <v>-1.2875000000000001</v>
      </c>
      <c r="X488" s="8">
        <f t="shared" si="42"/>
        <v>-1</v>
      </c>
      <c r="Y488" s="4">
        <v>0</v>
      </c>
      <c r="Z488" s="9" t="str">
        <f t="shared" si="43"/>
        <v>NA</v>
      </c>
      <c r="AA488" s="10">
        <f t="shared" si="44"/>
        <v>0</v>
      </c>
    </row>
    <row r="489" spans="1:27" x14ac:dyDescent="0.55000000000000004">
      <c r="A489" s="3" t="s">
        <v>209</v>
      </c>
      <c r="B489" s="3" t="s">
        <v>210</v>
      </c>
      <c r="C489" s="3" t="s">
        <v>914</v>
      </c>
      <c r="D489" s="3" t="s">
        <v>266</v>
      </c>
      <c r="E489" s="4" t="s">
        <v>47</v>
      </c>
      <c r="F489" s="3" t="s">
        <v>48</v>
      </c>
      <c r="G489" s="3" t="s">
        <v>161</v>
      </c>
      <c r="H489" s="3" t="s">
        <v>34</v>
      </c>
      <c r="I489" s="3" t="s">
        <v>35</v>
      </c>
      <c r="J489" s="3" t="s">
        <v>36</v>
      </c>
      <c r="K489" s="3" t="s">
        <v>37</v>
      </c>
      <c r="L489" s="5">
        <v>0</v>
      </c>
      <c r="M489" s="4">
        <v>1</v>
      </c>
      <c r="N489" s="5">
        <v>1.65</v>
      </c>
      <c r="O489" s="5">
        <v>1.65</v>
      </c>
      <c r="P489" s="4">
        <v>209</v>
      </c>
      <c r="Q489" s="6">
        <v>0.47846889952153104</v>
      </c>
      <c r="R489" s="7">
        <v>1.02368421052632</v>
      </c>
      <c r="S489" s="6">
        <v>0</v>
      </c>
      <c r="T489" s="5">
        <v>0</v>
      </c>
      <c r="U489" s="5">
        <v>0</v>
      </c>
      <c r="V489" s="5">
        <f t="shared" si="45"/>
        <v>1.65</v>
      </c>
      <c r="W489" s="5">
        <f t="shared" si="41"/>
        <v>-1.65</v>
      </c>
      <c r="X489" s="8">
        <f t="shared" si="42"/>
        <v>-1</v>
      </c>
      <c r="Y489" s="4">
        <v>0</v>
      </c>
      <c r="Z489" s="9" t="str">
        <f t="shared" si="43"/>
        <v>NA</v>
      </c>
      <c r="AA489" s="10">
        <f t="shared" si="44"/>
        <v>0</v>
      </c>
    </row>
    <row r="490" spans="1:27" x14ac:dyDescent="0.55000000000000004">
      <c r="A490" s="3" t="s">
        <v>209</v>
      </c>
      <c r="B490" s="3" t="s">
        <v>210</v>
      </c>
      <c r="C490" s="3" t="s">
        <v>915</v>
      </c>
      <c r="D490" s="3" t="s">
        <v>853</v>
      </c>
      <c r="E490" s="4" t="s">
        <v>47</v>
      </c>
      <c r="F490" s="3" t="s">
        <v>48</v>
      </c>
      <c r="G490" s="3" t="s">
        <v>49</v>
      </c>
      <c r="H490" s="3" t="s">
        <v>34</v>
      </c>
      <c r="I490" s="3" t="s">
        <v>35</v>
      </c>
      <c r="J490" s="3" t="s">
        <v>36</v>
      </c>
      <c r="K490" s="3" t="s">
        <v>37</v>
      </c>
      <c r="L490" s="5">
        <v>0</v>
      </c>
      <c r="M490" s="4">
        <v>1</v>
      </c>
      <c r="N490" s="5">
        <v>2</v>
      </c>
      <c r="O490" s="5">
        <v>2</v>
      </c>
      <c r="P490" s="4">
        <v>90</v>
      </c>
      <c r="Q490" s="6">
        <v>1.1111111111111101</v>
      </c>
      <c r="R490" s="7">
        <v>2.0164444444444398</v>
      </c>
      <c r="S490" s="6">
        <v>0</v>
      </c>
      <c r="T490" s="5">
        <v>0</v>
      </c>
      <c r="U490" s="5">
        <v>0</v>
      </c>
      <c r="V490" s="5">
        <f t="shared" si="45"/>
        <v>2</v>
      </c>
      <c r="W490" s="5">
        <f t="shared" si="41"/>
        <v>-2</v>
      </c>
      <c r="X490" s="8">
        <f t="shared" si="42"/>
        <v>-1</v>
      </c>
      <c r="Y490" s="4">
        <v>0</v>
      </c>
      <c r="Z490" s="9" t="str">
        <f t="shared" si="43"/>
        <v>NA</v>
      </c>
      <c r="AA490" s="10">
        <f t="shared" si="44"/>
        <v>0</v>
      </c>
    </row>
    <row r="491" spans="1:27" x14ac:dyDescent="0.55000000000000004">
      <c r="A491" s="3" t="s">
        <v>209</v>
      </c>
      <c r="B491" s="3" t="s">
        <v>210</v>
      </c>
      <c r="C491" s="3" t="s">
        <v>916</v>
      </c>
      <c r="D491" s="3" t="s">
        <v>797</v>
      </c>
      <c r="E491" s="4" t="s">
        <v>47</v>
      </c>
      <c r="F491" s="3" t="s">
        <v>48</v>
      </c>
      <c r="G491" s="3" t="s">
        <v>374</v>
      </c>
      <c r="H491" s="3" t="s">
        <v>34</v>
      </c>
      <c r="I491" s="3" t="s">
        <v>35</v>
      </c>
      <c r="J491" s="3" t="s">
        <v>36</v>
      </c>
      <c r="K491" s="3" t="s">
        <v>37</v>
      </c>
      <c r="L491" s="5">
        <v>0</v>
      </c>
      <c r="M491" s="4">
        <v>2</v>
      </c>
      <c r="N491" s="5">
        <v>2.1625000000000001</v>
      </c>
      <c r="O491" s="5">
        <v>1.08125</v>
      </c>
      <c r="P491" s="4">
        <v>7</v>
      </c>
      <c r="Q491" s="6">
        <v>28.571428571428601</v>
      </c>
      <c r="R491" s="7">
        <v>1</v>
      </c>
      <c r="S491" s="6">
        <v>0</v>
      </c>
      <c r="T491" s="5">
        <v>0</v>
      </c>
      <c r="U491" s="5">
        <v>0</v>
      </c>
      <c r="V491" s="5">
        <f t="shared" si="45"/>
        <v>2.1625000000000001</v>
      </c>
      <c r="W491" s="5">
        <f t="shared" si="41"/>
        <v>-2.1625000000000001</v>
      </c>
      <c r="X491" s="8">
        <f t="shared" si="42"/>
        <v>-1</v>
      </c>
      <c r="Y491" s="4">
        <v>0</v>
      </c>
      <c r="Z491" s="9" t="str">
        <f t="shared" si="43"/>
        <v>NA</v>
      </c>
      <c r="AA491" s="10">
        <f t="shared" si="44"/>
        <v>0</v>
      </c>
    </row>
    <row r="492" spans="1:27" x14ac:dyDescent="0.55000000000000004">
      <c r="A492" s="3" t="s">
        <v>209</v>
      </c>
      <c r="B492" s="3" t="s">
        <v>210</v>
      </c>
      <c r="C492" s="3" t="s">
        <v>917</v>
      </c>
      <c r="D492" s="3" t="s">
        <v>613</v>
      </c>
      <c r="E492" s="4" t="s">
        <v>47</v>
      </c>
      <c r="F492" s="3" t="s">
        <v>48</v>
      </c>
      <c r="G492" s="3" t="s">
        <v>165</v>
      </c>
      <c r="H492" s="3" t="s">
        <v>34</v>
      </c>
      <c r="I492" s="3" t="s">
        <v>35</v>
      </c>
      <c r="J492" s="3" t="s">
        <v>36</v>
      </c>
      <c r="K492" s="3" t="s">
        <v>37</v>
      </c>
      <c r="L492" s="5">
        <v>0</v>
      </c>
      <c r="M492" s="4">
        <v>1</v>
      </c>
      <c r="N492" s="5">
        <v>2.6124999999999998</v>
      </c>
      <c r="O492" s="5">
        <v>2.6124999999999998</v>
      </c>
      <c r="P492" s="4">
        <v>20</v>
      </c>
      <c r="Q492" s="6">
        <v>5</v>
      </c>
      <c r="R492" s="7">
        <v>1</v>
      </c>
      <c r="S492" s="6">
        <v>0</v>
      </c>
      <c r="T492" s="5">
        <v>0</v>
      </c>
      <c r="U492" s="5">
        <v>0</v>
      </c>
      <c r="V492" s="5">
        <f t="shared" si="45"/>
        <v>2.6124999999999998</v>
      </c>
      <c r="W492" s="5">
        <f t="shared" si="41"/>
        <v>-2.6124999999999998</v>
      </c>
      <c r="X492" s="8">
        <f t="shared" si="42"/>
        <v>-1</v>
      </c>
      <c r="Y492" s="4">
        <v>0</v>
      </c>
      <c r="Z492" s="9" t="str">
        <f t="shared" si="43"/>
        <v>NA</v>
      </c>
      <c r="AA492" s="10">
        <f t="shared" si="44"/>
        <v>0</v>
      </c>
    </row>
    <row r="493" spans="1:27" x14ac:dyDescent="0.55000000000000004">
      <c r="A493" s="3" t="s">
        <v>209</v>
      </c>
      <c r="B493" s="3" t="s">
        <v>210</v>
      </c>
      <c r="C493" s="3" t="s">
        <v>918</v>
      </c>
      <c r="D493" s="3" t="s">
        <v>322</v>
      </c>
      <c r="E493" s="4" t="s">
        <v>47</v>
      </c>
      <c r="F493" s="3" t="s">
        <v>48</v>
      </c>
      <c r="G493" s="3" t="s">
        <v>309</v>
      </c>
      <c r="H493" s="3" t="s">
        <v>34</v>
      </c>
      <c r="I493" s="3" t="s">
        <v>35</v>
      </c>
      <c r="J493" s="3" t="s">
        <v>36</v>
      </c>
      <c r="K493" s="3" t="s">
        <v>37</v>
      </c>
      <c r="L493" s="5">
        <v>0</v>
      </c>
      <c r="M493" s="4">
        <v>1</v>
      </c>
      <c r="N493" s="5">
        <v>2.6625000000000001</v>
      </c>
      <c r="O493" s="5">
        <v>2.6625000000000001</v>
      </c>
      <c r="P493" s="4">
        <v>9</v>
      </c>
      <c r="Q493" s="6">
        <v>11.1111111111111</v>
      </c>
      <c r="R493" s="7">
        <v>3.3222222222222202</v>
      </c>
      <c r="S493" s="6">
        <v>0</v>
      </c>
      <c r="T493" s="5">
        <v>0</v>
      </c>
      <c r="U493" s="5">
        <v>0</v>
      </c>
      <c r="V493" s="5">
        <f t="shared" si="45"/>
        <v>2.6625000000000001</v>
      </c>
      <c r="W493" s="5">
        <f t="shared" si="41"/>
        <v>-2.6625000000000001</v>
      </c>
      <c r="X493" s="8">
        <f t="shared" si="42"/>
        <v>-1</v>
      </c>
      <c r="Y493" s="4">
        <v>0</v>
      </c>
      <c r="Z493" s="9" t="str">
        <f t="shared" si="43"/>
        <v>NA</v>
      </c>
      <c r="AA493" s="10">
        <f t="shared" si="44"/>
        <v>0</v>
      </c>
    </row>
    <row r="494" spans="1:27" x14ac:dyDescent="0.55000000000000004">
      <c r="A494" s="3" t="s">
        <v>209</v>
      </c>
      <c r="B494" s="3" t="s">
        <v>210</v>
      </c>
      <c r="C494" s="3" t="s">
        <v>919</v>
      </c>
      <c r="D494" s="3" t="s">
        <v>920</v>
      </c>
      <c r="E494" s="4" t="s">
        <v>47</v>
      </c>
      <c r="F494" s="3" t="s">
        <v>250</v>
      </c>
      <c r="G494" s="3" t="s">
        <v>251</v>
      </c>
      <c r="H494" s="3" t="s">
        <v>34</v>
      </c>
      <c r="I494" s="3" t="s">
        <v>35</v>
      </c>
      <c r="J494" s="3" t="s">
        <v>36</v>
      </c>
      <c r="K494" s="3" t="s">
        <v>37</v>
      </c>
      <c r="L494" s="5">
        <v>0</v>
      </c>
      <c r="M494" s="4">
        <v>1</v>
      </c>
      <c r="N494" s="5">
        <v>2.6749999999999998</v>
      </c>
      <c r="O494" s="5">
        <v>2.6749999999999998</v>
      </c>
      <c r="P494" s="4">
        <v>1</v>
      </c>
      <c r="Q494" s="6">
        <v>100</v>
      </c>
      <c r="R494" s="7">
        <v>1</v>
      </c>
      <c r="S494" s="6">
        <v>0</v>
      </c>
      <c r="T494" s="5">
        <v>0</v>
      </c>
      <c r="U494" s="5">
        <v>0</v>
      </c>
      <c r="V494" s="5">
        <f t="shared" si="45"/>
        <v>2.6749999999999998</v>
      </c>
      <c r="W494" s="5">
        <f t="shared" si="41"/>
        <v>-2.6749999999999998</v>
      </c>
      <c r="X494" s="8">
        <f t="shared" si="42"/>
        <v>-1</v>
      </c>
      <c r="Y494" s="4">
        <v>0</v>
      </c>
      <c r="Z494" s="9" t="str">
        <f t="shared" si="43"/>
        <v>NA</v>
      </c>
      <c r="AA494" s="10">
        <f t="shared" si="44"/>
        <v>0</v>
      </c>
    </row>
    <row r="495" spans="1:27" x14ac:dyDescent="0.55000000000000004">
      <c r="A495" s="3" t="s">
        <v>209</v>
      </c>
      <c r="B495" s="3" t="s">
        <v>210</v>
      </c>
      <c r="C495" s="3" t="s">
        <v>921</v>
      </c>
      <c r="D495" s="3" t="s">
        <v>922</v>
      </c>
      <c r="E495" s="4" t="s">
        <v>47</v>
      </c>
      <c r="F495" s="3" t="s">
        <v>48</v>
      </c>
      <c r="G495" s="3" t="s">
        <v>400</v>
      </c>
      <c r="H495" s="3" t="s">
        <v>34</v>
      </c>
      <c r="I495" s="3" t="s">
        <v>35</v>
      </c>
      <c r="J495" s="3" t="s">
        <v>36</v>
      </c>
      <c r="K495" s="3" t="s">
        <v>37</v>
      </c>
      <c r="L495" s="5">
        <v>0</v>
      </c>
      <c r="M495" s="4">
        <v>1</v>
      </c>
      <c r="N495" s="5">
        <v>2.7250000000000001</v>
      </c>
      <c r="O495" s="5">
        <v>2.7250000000000001</v>
      </c>
      <c r="P495" s="4">
        <v>24</v>
      </c>
      <c r="Q495" s="6">
        <v>4.1666666666666696</v>
      </c>
      <c r="R495" s="7">
        <v>1.4583333333333299</v>
      </c>
      <c r="S495" s="6">
        <v>0</v>
      </c>
      <c r="T495" s="5">
        <v>0</v>
      </c>
      <c r="U495" s="5">
        <v>0</v>
      </c>
      <c r="V495" s="5">
        <f t="shared" si="45"/>
        <v>2.7250000000000001</v>
      </c>
      <c r="W495" s="5">
        <f t="shared" si="41"/>
        <v>-2.7250000000000001</v>
      </c>
      <c r="X495" s="8">
        <f t="shared" si="42"/>
        <v>-1</v>
      </c>
      <c r="Y495" s="4">
        <v>0</v>
      </c>
      <c r="Z495" s="9" t="str">
        <f t="shared" si="43"/>
        <v>NA</v>
      </c>
      <c r="AA495" s="10">
        <f t="shared" si="44"/>
        <v>0</v>
      </c>
    </row>
    <row r="496" spans="1:27" x14ac:dyDescent="0.55000000000000004">
      <c r="A496" s="3" t="s">
        <v>209</v>
      </c>
      <c r="B496" s="3" t="s">
        <v>210</v>
      </c>
      <c r="C496" s="3" t="s">
        <v>923</v>
      </c>
      <c r="D496" s="3" t="s">
        <v>924</v>
      </c>
      <c r="E496" s="4" t="s">
        <v>47</v>
      </c>
      <c r="F496" s="3" t="s">
        <v>48</v>
      </c>
      <c r="G496" s="3" t="s">
        <v>374</v>
      </c>
      <c r="H496" s="3" t="s">
        <v>34</v>
      </c>
      <c r="I496" s="3" t="s">
        <v>35</v>
      </c>
      <c r="J496" s="3" t="s">
        <v>36</v>
      </c>
      <c r="K496" s="3" t="s">
        <v>37</v>
      </c>
      <c r="L496" s="5">
        <v>0</v>
      </c>
      <c r="M496" s="4">
        <v>1</v>
      </c>
      <c r="N496" s="5">
        <v>2.8875000000000002</v>
      </c>
      <c r="O496" s="5">
        <v>2.8875000000000002</v>
      </c>
      <c r="P496" s="4">
        <v>11</v>
      </c>
      <c r="Q496" s="6">
        <v>9.0909090909090899</v>
      </c>
      <c r="R496" s="7">
        <v>1.36363636363636</v>
      </c>
      <c r="S496" s="6">
        <v>0</v>
      </c>
      <c r="T496" s="5">
        <v>0</v>
      </c>
      <c r="U496" s="5">
        <v>0</v>
      </c>
      <c r="V496" s="5">
        <f t="shared" si="45"/>
        <v>2.8875000000000002</v>
      </c>
      <c r="W496" s="5">
        <f t="shared" si="41"/>
        <v>-2.8875000000000002</v>
      </c>
      <c r="X496" s="8">
        <f t="shared" si="42"/>
        <v>-1</v>
      </c>
      <c r="Y496" s="4">
        <v>0</v>
      </c>
      <c r="Z496" s="9" t="str">
        <f t="shared" si="43"/>
        <v>NA</v>
      </c>
      <c r="AA496" s="10">
        <f t="shared" si="44"/>
        <v>0</v>
      </c>
    </row>
    <row r="497" spans="1:27" x14ac:dyDescent="0.55000000000000004">
      <c r="A497" s="3" t="s">
        <v>209</v>
      </c>
      <c r="B497" s="3" t="s">
        <v>210</v>
      </c>
      <c r="C497" s="3" t="s">
        <v>925</v>
      </c>
      <c r="D497" s="3" t="s">
        <v>744</v>
      </c>
      <c r="E497" s="4" t="s">
        <v>47</v>
      </c>
      <c r="F497" s="3" t="s">
        <v>48</v>
      </c>
      <c r="G497" s="3" t="s">
        <v>309</v>
      </c>
      <c r="H497" s="3" t="s">
        <v>34</v>
      </c>
      <c r="I497" s="3" t="s">
        <v>35</v>
      </c>
      <c r="J497" s="3" t="s">
        <v>36</v>
      </c>
      <c r="K497" s="3" t="s">
        <v>37</v>
      </c>
      <c r="L497" s="5">
        <v>0</v>
      </c>
      <c r="M497" s="4">
        <v>1</v>
      </c>
      <c r="N497" s="5">
        <v>3.0874999999999999</v>
      </c>
      <c r="O497" s="5">
        <v>3.0874999999999999</v>
      </c>
      <c r="P497" s="4">
        <v>164</v>
      </c>
      <c r="Q497" s="6">
        <v>0.60975609756097593</v>
      </c>
      <c r="R497" s="7">
        <v>1.3667682926829301</v>
      </c>
      <c r="S497" s="6">
        <v>0</v>
      </c>
      <c r="T497" s="5">
        <v>0</v>
      </c>
      <c r="U497" s="5">
        <v>0</v>
      </c>
      <c r="V497" s="5">
        <f t="shared" si="45"/>
        <v>3.0874999999999999</v>
      </c>
      <c r="W497" s="5">
        <f t="shared" si="41"/>
        <v>-3.0874999999999999</v>
      </c>
      <c r="X497" s="8">
        <f t="shared" si="42"/>
        <v>-1</v>
      </c>
      <c r="Y497" s="4">
        <v>0</v>
      </c>
      <c r="Z497" s="9" t="str">
        <f t="shared" si="43"/>
        <v>NA</v>
      </c>
      <c r="AA497" s="10">
        <f t="shared" si="44"/>
        <v>0</v>
      </c>
    </row>
    <row r="498" spans="1:27" x14ac:dyDescent="0.55000000000000004">
      <c r="A498" s="3" t="s">
        <v>209</v>
      </c>
      <c r="B498" s="3" t="s">
        <v>210</v>
      </c>
      <c r="C498" s="3" t="s">
        <v>926</v>
      </c>
      <c r="D498" s="3" t="s">
        <v>803</v>
      </c>
      <c r="E498" s="4" t="s">
        <v>47</v>
      </c>
      <c r="F498" s="3" t="s">
        <v>48</v>
      </c>
      <c r="G498" s="3" t="s">
        <v>309</v>
      </c>
      <c r="H498" s="3" t="s">
        <v>34</v>
      </c>
      <c r="I498" s="3" t="s">
        <v>35</v>
      </c>
      <c r="J498" s="3" t="s">
        <v>36</v>
      </c>
      <c r="K498" s="3" t="s">
        <v>37</v>
      </c>
      <c r="L498" s="5">
        <v>0</v>
      </c>
      <c r="M498" s="4">
        <v>1</v>
      </c>
      <c r="N498" s="5">
        <v>3.1875</v>
      </c>
      <c r="O498" s="5">
        <v>3.1875</v>
      </c>
      <c r="P498" s="4">
        <v>15</v>
      </c>
      <c r="Q498" s="6">
        <v>6.6666666666666696</v>
      </c>
      <c r="R498" s="7">
        <v>1.6666666666666701</v>
      </c>
      <c r="S498" s="6">
        <v>0</v>
      </c>
      <c r="T498" s="5">
        <v>0</v>
      </c>
      <c r="U498" s="5">
        <v>0</v>
      </c>
      <c r="V498" s="5">
        <f t="shared" si="45"/>
        <v>3.1875</v>
      </c>
      <c r="W498" s="5">
        <f t="shared" si="41"/>
        <v>-3.1875</v>
      </c>
      <c r="X498" s="8">
        <f t="shared" si="42"/>
        <v>-1</v>
      </c>
      <c r="Y498" s="4">
        <v>0</v>
      </c>
      <c r="Z498" s="9" t="str">
        <f t="shared" si="43"/>
        <v>NA</v>
      </c>
      <c r="AA498" s="10">
        <f t="shared" si="44"/>
        <v>0</v>
      </c>
    </row>
    <row r="499" spans="1:27" x14ac:dyDescent="0.55000000000000004">
      <c r="A499" s="3" t="s">
        <v>209</v>
      </c>
      <c r="B499" s="3" t="s">
        <v>210</v>
      </c>
      <c r="C499" s="3" t="s">
        <v>927</v>
      </c>
      <c r="D499" s="3" t="s">
        <v>928</v>
      </c>
      <c r="E499" s="4" t="s">
        <v>47</v>
      </c>
      <c r="F499" s="3" t="s">
        <v>48</v>
      </c>
      <c r="G499" s="3" t="s">
        <v>49</v>
      </c>
      <c r="H499" s="3" t="s">
        <v>34</v>
      </c>
      <c r="I499" s="3" t="s">
        <v>35</v>
      </c>
      <c r="J499" s="3" t="s">
        <v>36</v>
      </c>
      <c r="K499" s="3" t="s">
        <v>37</v>
      </c>
      <c r="L499" s="5">
        <v>0</v>
      </c>
      <c r="M499" s="4">
        <v>1</v>
      </c>
      <c r="N499" s="5">
        <v>3.2749999999999999</v>
      </c>
      <c r="O499" s="5">
        <v>3.2749999999999999</v>
      </c>
      <c r="P499" s="4">
        <v>7</v>
      </c>
      <c r="Q499" s="6">
        <v>14.285714285714301</v>
      </c>
      <c r="R499" s="7">
        <v>1.1428571428571399</v>
      </c>
      <c r="S499" s="6">
        <v>0</v>
      </c>
      <c r="T499" s="5">
        <v>0</v>
      </c>
      <c r="U499" s="5">
        <v>0</v>
      </c>
      <c r="V499" s="5">
        <f t="shared" si="45"/>
        <v>3.2749999999999999</v>
      </c>
      <c r="W499" s="5">
        <f t="shared" si="41"/>
        <v>-3.2749999999999999</v>
      </c>
      <c r="X499" s="8">
        <f t="shared" si="42"/>
        <v>-1</v>
      </c>
      <c r="Y499" s="4">
        <v>0</v>
      </c>
      <c r="Z499" s="9" t="str">
        <f t="shared" si="43"/>
        <v>NA</v>
      </c>
      <c r="AA499" s="10">
        <f t="shared" si="44"/>
        <v>0</v>
      </c>
    </row>
    <row r="500" spans="1:27" x14ac:dyDescent="0.55000000000000004">
      <c r="A500" s="3" t="s">
        <v>209</v>
      </c>
      <c r="B500" s="3" t="s">
        <v>210</v>
      </c>
      <c r="C500" s="3" t="s">
        <v>929</v>
      </c>
      <c r="D500" s="3" t="s">
        <v>193</v>
      </c>
      <c r="E500" s="4" t="s">
        <v>47</v>
      </c>
      <c r="F500" s="3" t="s">
        <v>48</v>
      </c>
      <c r="G500" s="3" t="s">
        <v>309</v>
      </c>
      <c r="H500" s="3" t="s">
        <v>34</v>
      </c>
      <c r="I500" s="3" t="s">
        <v>35</v>
      </c>
      <c r="J500" s="3" t="s">
        <v>36</v>
      </c>
      <c r="K500" s="3" t="s">
        <v>37</v>
      </c>
      <c r="L500" s="5">
        <v>0</v>
      </c>
      <c r="M500" s="4">
        <v>1</v>
      </c>
      <c r="N500" s="5">
        <v>3.375</v>
      </c>
      <c r="O500" s="5">
        <v>3.375</v>
      </c>
      <c r="P500" s="4">
        <v>114</v>
      </c>
      <c r="Q500" s="6">
        <v>0.87719298245614008</v>
      </c>
      <c r="R500" s="7">
        <v>2.2856140350877201</v>
      </c>
      <c r="S500" s="6">
        <v>0</v>
      </c>
      <c r="T500" s="5">
        <v>0</v>
      </c>
      <c r="U500" s="5">
        <v>0</v>
      </c>
      <c r="V500" s="5">
        <f t="shared" si="45"/>
        <v>3.375</v>
      </c>
      <c r="W500" s="5">
        <f t="shared" si="41"/>
        <v>-3.375</v>
      </c>
      <c r="X500" s="8">
        <f t="shared" si="42"/>
        <v>-1</v>
      </c>
      <c r="Y500" s="4">
        <v>0</v>
      </c>
      <c r="Z500" s="9" t="str">
        <f t="shared" si="43"/>
        <v>NA</v>
      </c>
      <c r="AA500" s="10">
        <f t="shared" si="44"/>
        <v>0</v>
      </c>
    </row>
    <row r="501" spans="1:27" x14ac:dyDescent="0.55000000000000004">
      <c r="A501" s="3" t="s">
        <v>209</v>
      </c>
      <c r="B501" s="3" t="s">
        <v>210</v>
      </c>
      <c r="C501" s="3" t="s">
        <v>930</v>
      </c>
      <c r="D501" s="3" t="s">
        <v>820</v>
      </c>
      <c r="E501" s="4" t="s">
        <v>47</v>
      </c>
      <c r="F501" s="3" t="s">
        <v>48</v>
      </c>
      <c r="G501" s="3" t="s">
        <v>161</v>
      </c>
      <c r="H501" s="3" t="s">
        <v>34</v>
      </c>
      <c r="I501" s="3" t="s">
        <v>35</v>
      </c>
      <c r="J501" s="3" t="s">
        <v>36</v>
      </c>
      <c r="K501" s="3" t="s">
        <v>37</v>
      </c>
      <c r="L501" s="5">
        <v>0</v>
      </c>
      <c r="M501" s="4">
        <v>2</v>
      </c>
      <c r="N501" s="5">
        <v>3.3875000000000002</v>
      </c>
      <c r="O501" s="5">
        <v>1.6937500000000001</v>
      </c>
      <c r="P501" s="4">
        <v>211</v>
      </c>
      <c r="Q501" s="6">
        <v>0.94786729857819907</v>
      </c>
      <c r="R501" s="7">
        <v>1.1028436018957299</v>
      </c>
      <c r="S501" s="6">
        <v>0</v>
      </c>
      <c r="T501" s="5">
        <v>0</v>
      </c>
      <c r="U501" s="5">
        <v>0</v>
      </c>
      <c r="V501" s="5">
        <f t="shared" si="45"/>
        <v>3.3875000000000002</v>
      </c>
      <c r="W501" s="5">
        <f t="shared" si="41"/>
        <v>-3.3875000000000002</v>
      </c>
      <c r="X501" s="8">
        <f t="shared" si="42"/>
        <v>-1</v>
      </c>
      <c r="Y501" s="4">
        <v>0</v>
      </c>
      <c r="Z501" s="9" t="str">
        <f t="shared" si="43"/>
        <v>NA</v>
      </c>
      <c r="AA501" s="10">
        <f t="shared" si="44"/>
        <v>0</v>
      </c>
    </row>
    <row r="502" spans="1:27" x14ac:dyDescent="0.55000000000000004">
      <c r="A502" s="3" t="s">
        <v>209</v>
      </c>
      <c r="B502" s="3" t="s">
        <v>210</v>
      </c>
      <c r="C502" s="3" t="s">
        <v>931</v>
      </c>
      <c r="D502" s="3" t="s">
        <v>568</v>
      </c>
      <c r="E502" s="4" t="s">
        <v>47</v>
      </c>
      <c r="F502" s="3" t="s">
        <v>48</v>
      </c>
      <c r="G502" s="3" t="s">
        <v>309</v>
      </c>
      <c r="H502" s="3" t="s">
        <v>34</v>
      </c>
      <c r="I502" s="3" t="s">
        <v>35</v>
      </c>
      <c r="J502" s="3" t="s">
        <v>36</v>
      </c>
      <c r="K502" s="3" t="s">
        <v>37</v>
      </c>
      <c r="L502" s="5">
        <v>0</v>
      </c>
      <c r="M502" s="4">
        <v>1</v>
      </c>
      <c r="N502" s="5">
        <v>3.45</v>
      </c>
      <c r="O502" s="5">
        <v>3.45</v>
      </c>
      <c r="P502" s="4">
        <v>132</v>
      </c>
      <c r="Q502" s="6">
        <v>0.7575757575757579</v>
      </c>
      <c r="R502" s="7">
        <v>2.84537878787879</v>
      </c>
      <c r="S502" s="6">
        <v>0</v>
      </c>
      <c r="T502" s="5">
        <v>0</v>
      </c>
      <c r="U502" s="5">
        <v>0</v>
      </c>
      <c r="V502" s="5">
        <f t="shared" si="45"/>
        <v>3.45</v>
      </c>
      <c r="W502" s="5">
        <f t="shared" si="41"/>
        <v>-3.45</v>
      </c>
      <c r="X502" s="8">
        <f t="shared" si="42"/>
        <v>-1</v>
      </c>
      <c r="Y502" s="4">
        <v>0</v>
      </c>
      <c r="Z502" s="9" t="str">
        <f t="shared" si="43"/>
        <v>NA</v>
      </c>
      <c r="AA502" s="10">
        <f t="shared" si="44"/>
        <v>0</v>
      </c>
    </row>
    <row r="503" spans="1:27" x14ac:dyDescent="0.55000000000000004">
      <c r="A503" s="3" t="s">
        <v>209</v>
      </c>
      <c r="B503" s="3" t="s">
        <v>210</v>
      </c>
      <c r="C503" s="3" t="s">
        <v>932</v>
      </c>
      <c r="D503" s="3" t="s">
        <v>428</v>
      </c>
      <c r="E503" s="4" t="s">
        <v>47</v>
      </c>
      <c r="F503" s="3" t="s">
        <v>48</v>
      </c>
      <c r="G503" s="3" t="s">
        <v>165</v>
      </c>
      <c r="H503" s="3" t="s">
        <v>34</v>
      </c>
      <c r="I503" s="3" t="s">
        <v>35</v>
      </c>
      <c r="J503" s="3" t="s">
        <v>36</v>
      </c>
      <c r="K503" s="3" t="s">
        <v>37</v>
      </c>
      <c r="L503" s="5">
        <v>0</v>
      </c>
      <c r="M503" s="4">
        <v>2</v>
      </c>
      <c r="N503" s="5">
        <v>3.4750000000000001</v>
      </c>
      <c r="O503" s="5">
        <v>1.7375</v>
      </c>
      <c r="P503" s="4">
        <v>51</v>
      </c>
      <c r="Q503" s="6">
        <v>3.9215686274509798</v>
      </c>
      <c r="R503" s="7">
        <v>1.0968627450980399</v>
      </c>
      <c r="S503" s="6">
        <v>0</v>
      </c>
      <c r="T503" s="5">
        <v>0</v>
      </c>
      <c r="U503" s="5">
        <v>0</v>
      </c>
      <c r="V503" s="5">
        <f t="shared" si="45"/>
        <v>3.4750000000000001</v>
      </c>
      <c r="W503" s="5">
        <f t="shared" si="41"/>
        <v>-3.4750000000000001</v>
      </c>
      <c r="X503" s="8">
        <f t="shared" si="42"/>
        <v>-1</v>
      </c>
      <c r="Y503" s="4">
        <v>0</v>
      </c>
      <c r="Z503" s="9" t="str">
        <f t="shared" si="43"/>
        <v>NA</v>
      </c>
      <c r="AA503" s="10">
        <f t="shared" si="44"/>
        <v>0</v>
      </c>
    </row>
    <row r="504" spans="1:27" x14ac:dyDescent="0.55000000000000004">
      <c r="A504" s="3" t="s">
        <v>209</v>
      </c>
      <c r="B504" s="3" t="s">
        <v>210</v>
      </c>
      <c r="C504" s="3" t="s">
        <v>933</v>
      </c>
      <c r="D504" s="3" t="s">
        <v>164</v>
      </c>
      <c r="E504" s="4" t="s">
        <v>47</v>
      </c>
      <c r="F504" s="3" t="s">
        <v>48</v>
      </c>
      <c r="G504" s="3" t="s">
        <v>165</v>
      </c>
      <c r="H504" s="3" t="s">
        <v>34</v>
      </c>
      <c r="I504" s="3" t="s">
        <v>35</v>
      </c>
      <c r="J504" s="3" t="s">
        <v>36</v>
      </c>
      <c r="K504" s="3" t="s">
        <v>37</v>
      </c>
      <c r="L504" s="5">
        <v>0</v>
      </c>
      <c r="M504" s="4">
        <v>1</v>
      </c>
      <c r="N504" s="5">
        <v>3.4750000000000001</v>
      </c>
      <c r="O504" s="5">
        <v>3.4750000000000001</v>
      </c>
      <c r="P504" s="4">
        <v>60</v>
      </c>
      <c r="Q504" s="6">
        <v>1.6666666666666701</v>
      </c>
      <c r="R504" s="7">
        <v>1.633</v>
      </c>
      <c r="S504" s="6">
        <v>0</v>
      </c>
      <c r="T504" s="5">
        <v>0</v>
      </c>
      <c r="U504" s="5">
        <v>0</v>
      </c>
      <c r="V504" s="5">
        <f t="shared" si="45"/>
        <v>3.4750000000000001</v>
      </c>
      <c r="W504" s="5">
        <f t="shared" si="41"/>
        <v>-3.4750000000000001</v>
      </c>
      <c r="X504" s="8">
        <f t="shared" si="42"/>
        <v>-1</v>
      </c>
      <c r="Y504" s="4">
        <v>0</v>
      </c>
      <c r="Z504" s="9" t="str">
        <f t="shared" si="43"/>
        <v>NA</v>
      </c>
      <c r="AA504" s="10">
        <f t="shared" si="44"/>
        <v>0</v>
      </c>
    </row>
    <row r="505" spans="1:27" x14ac:dyDescent="0.55000000000000004">
      <c r="A505" s="3" t="s">
        <v>209</v>
      </c>
      <c r="B505" s="3" t="s">
        <v>210</v>
      </c>
      <c r="C505" s="3" t="s">
        <v>934</v>
      </c>
      <c r="D505" s="3" t="s">
        <v>290</v>
      </c>
      <c r="E505" s="4" t="s">
        <v>47</v>
      </c>
      <c r="F505" s="3" t="s">
        <v>48</v>
      </c>
      <c r="G505" s="3" t="s">
        <v>49</v>
      </c>
      <c r="H505" s="3" t="s">
        <v>34</v>
      </c>
      <c r="I505" s="3" t="s">
        <v>35</v>
      </c>
      <c r="J505" s="3" t="s">
        <v>36</v>
      </c>
      <c r="K505" s="3" t="s">
        <v>37</v>
      </c>
      <c r="L505" s="5">
        <v>0</v>
      </c>
      <c r="M505" s="4">
        <v>1</v>
      </c>
      <c r="N505" s="5">
        <v>3.625</v>
      </c>
      <c r="O505" s="5">
        <v>3.625</v>
      </c>
      <c r="P505" s="4">
        <v>145</v>
      </c>
      <c r="Q505" s="6">
        <v>0.68965517241379293</v>
      </c>
      <c r="R505" s="7">
        <v>2.4637931034482801</v>
      </c>
      <c r="S505" s="6">
        <v>0</v>
      </c>
      <c r="T505" s="5">
        <v>0</v>
      </c>
      <c r="U505" s="5">
        <v>0</v>
      </c>
      <c r="V505" s="5">
        <f t="shared" si="45"/>
        <v>3.625</v>
      </c>
      <c r="W505" s="5">
        <f t="shared" si="41"/>
        <v>-3.625</v>
      </c>
      <c r="X505" s="8">
        <f t="shared" si="42"/>
        <v>-1</v>
      </c>
      <c r="Y505" s="4">
        <v>0</v>
      </c>
      <c r="Z505" s="9" t="str">
        <f t="shared" si="43"/>
        <v>NA</v>
      </c>
      <c r="AA505" s="10">
        <f t="shared" si="44"/>
        <v>0</v>
      </c>
    </row>
    <row r="506" spans="1:27" x14ac:dyDescent="0.55000000000000004">
      <c r="A506" s="3" t="s">
        <v>209</v>
      </c>
      <c r="B506" s="3" t="s">
        <v>210</v>
      </c>
      <c r="C506" s="3" t="s">
        <v>935</v>
      </c>
      <c r="D506" s="3" t="s">
        <v>936</v>
      </c>
      <c r="E506" s="4" t="s">
        <v>47</v>
      </c>
      <c r="F506" s="3" t="s">
        <v>48</v>
      </c>
      <c r="G506" s="3" t="s">
        <v>165</v>
      </c>
      <c r="H506" s="3" t="s">
        <v>34</v>
      </c>
      <c r="I506" s="3" t="s">
        <v>35</v>
      </c>
      <c r="J506" s="3" t="s">
        <v>36</v>
      </c>
      <c r="K506" s="3" t="s">
        <v>37</v>
      </c>
      <c r="L506" s="5">
        <v>0</v>
      </c>
      <c r="M506" s="4">
        <v>1</v>
      </c>
      <c r="N506" s="5">
        <v>3.6375000000000002</v>
      </c>
      <c r="O506" s="5">
        <v>3.6375000000000002</v>
      </c>
      <c r="P506" s="4">
        <v>10</v>
      </c>
      <c r="Q506" s="6">
        <v>10</v>
      </c>
      <c r="R506" s="7">
        <v>1.8979999999999999</v>
      </c>
      <c r="S506" s="6">
        <v>0</v>
      </c>
      <c r="T506" s="5">
        <v>0</v>
      </c>
      <c r="U506" s="5">
        <v>0</v>
      </c>
      <c r="V506" s="5">
        <f t="shared" si="45"/>
        <v>3.6375000000000002</v>
      </c>
      <c r="W506" s="5">
        <f t="shared" si="41"/>
        <v>-3.6375000000000002</v>
      </c>
      <c r="X506" s="8">
        <f t="shared" si="42"/>
        <v>-1</v>
      </c>
      <c r="Y506" s="4">
        <v>0</v>
      </c>
      <c r="Z506" s="9" t="str">
        <f t="shared" si="43"/>
        <v>NA</v>
      </c>
      <c r="AA506" s="10">
        <f t="shared" si="44"/>
        <v>0</v>
      </c>
    </row>
    <row r="507" spans="1:27" x14ac:dyDescent="0.55000000000000004">
      <c r="A507" s="3" t="s">
        <v>209</v>
      </c>
      <c r="B507" s="3" t="s">
        <v>210</v>
      </c>
      <c r="C507" s="3" t="s">
        <v>937</v>
      </c>
      <c r="D507" s="3" t="s">
        <v>938</v>
      </c>
      <c r="E507" s="4" t="s">
        <v>47</v>
      </c>
      <c r="F507" s="3" t="s">
        <v>729</v>
      </c>
      <c r="G507" s="3" t="s">
        <v>730</v>
      </c>
      <c r="H507" s="3" t="s">
        <v>34</v>
      </c>
      <c r="I507" s="3" t="s">
        <v>35</v>
      </c>
      <c r="J507" s="3" t="s">
        <v>36</v>
      </c>
      <c r="K507" s="3" t="s">
        <v>37</v>
      </c>
      <c r="L507" s="5">
        <v>0</v>
      </c>
      <c r="M507" s="4">
        <v>1</v>
      </c>
      <c r="N507" s="5">
        <v>5.2</v>
      </c>
      <c r="O507" s="5">
        <v>5.2</v>
      </c>
      <c r="P507" s="4">
        <v>220</v>
      </c>
      <c r="Q507" s="6">
        <v>0.45454545454545503</v>
      </c>
      <c r="R507" s="7">
        <v>2.66486363636364</v>
      </c>
      <c r="S507" s="6">
        <v>0</v>
      </c>
      <c r="T507" s="5">
        <v>0</v>
      </c>
      <c r="U507" s="5">
        <v>0</v>
      </c>
      <c r="V507" s="5">
        <f t="shared" si="45"/>
        <v>5.2</v>
      </c>
      <c r="W507" s="5">
        <f t="shared" si="41"/>
        <v>-5.2</v>
      </c>
      <c r="X507" s="8">
        <f t="shared" si="42"/>
        <v>-1</v>
      </c>
      <c r="Y507" s="4">
        <v>0</v>
      </c>
      <c r="Z507" s="9" t="str">
        <f t="shared" si="43"/>
        <v>NA</v>
      </c>
      <c r="AA507" s="10">
        <f t="shared" si="44"/>
        <v>0</v>
      </c>
    </row>
    <row r="508" spans="1:27" x14ac:dyDescent="0.55000000000000004">
      <c r="A508" s="3" t="s">
        <v>209</v>
      </c>
      <c r="B508" s="3" t="s">
        <v>210</v>
      </c>
      <c r="C508" s="3" t="s">
        <v>939</v>
      </c>
      <c r="D508" s="3" t="s">
        <v>940</v>
      </c>
      <c r="E508" s="4" t="s">
        <v>47</v>
      </c>
      <c r="F508" s="3" t="s">
        <v>48</v>
      </c>
      <c r="G508" s="3" t="s">
        <v>49</v>
      </c>
      <c r="H508" s="3" t="s">
        <v>34</v>
      </c>
      <c r="I508" s="3" t="s">
        <v>35</v>
      </c>
      <c r="J508" s="3" t="s">
        <v>36</v>
      </c>
      <c r="K508" s="3" t="s">
        <v>37</v>
      </c>
      <c r="L508" s="5">
        <v>0</v>
      </c>
      <c r="M508" s="4">
        <v>2</v>
      </c>
      <c r="N508" s="5">
        <v>5.2625000000000002</v>
      </c>
      <c r="O508" s="5">
        <v>2.6312500000000001</v>
      </c>
      <c r="P508" s="4">
        <v>59</v>
      </c>
      <c r="Q508" s="6">
        <v>3.3898305084745801</v>
      </c>
      <c r="R508" s="7">
        <v>1.5930508474576299</v>
      </c>
      <c r="S508" s="6">
        <v>0</v>
      </c>
      <c r="T508" s="5">
        <v>0</v>
      </c>
      <c r="U508" s="5">
        <v>0</v>
      </c>
      <c r="V508" s="5">
        <f t="shared" si="45"/>
        <v>5.2625000000000002</v>
      </c>
      <c r="W508" s="5">
        <f t="shared" si="41"/>
        <v>-5.2625000000000002</v>
      </c>
      <c r="X508" s="8">
        <f t="shared" si="42"/>
        <v>-1</v>
      </c>
      <c r="Y508" s="4">
        <v>0</v>
      </c>
      <c r="Z508" s="9" t="str">
        <f t="shared" si="43"/>
        <v>NA</v>
      </c>
      <c r="AA508" s="10">
        <f t="shared" si="44"/>
        <v>0</v>
      </c>
    </row>
    <row r="509" spans="1:27" x14ac:dyDescent="0.55000000000000004">
      <c r="A509" s="3" t="s">
        <v>209</v>
      </c>
      <c r="B509" s="3" t="s">
        <v>210</v>
      </c>
      <c r="C509" s="3" t="s">
        <v>941</v>
      </c>
      <c r="D509" s="3" t="s">
        <v>942</v>
      </c>
      <c r="E509" s="4" t="s">
        <v>47</v>
      </c>
      <c r="F509" s="3" t="s">
        <v>729</v>
      </c>
      <c r="G509" s="3" t="s">
        <v>730</v>
      </c>
      <c r="H509" s="3" t="s">
        <v>34</v>
      </c>
      <c r="I509" s="3" t="s">
        <v>35</v>
      </c>
      <c r="J509" s="3" t="s">
        <v>36</v>
      </c>
      <c r="K509" s="3" t="s">
        <v>37</v>
      </c>
      <c r="L509" s="5">
        <v>0</v>
      </c>
      <c r="M509" s="4">
        <v>1</v>
      </c>
      <c r="N509" s="5">
        <v>5.6</v>
      </c>
      <c r="O509" s="5">
        <v>5.6</v>
      </c>
      <c r="P509" s="4">
        <v>124</v>
      </c>
      <c r="Q509" s="6">
        <v>0.80645161290322609</v>
      </c>
      <c r="R509" s="7">
        <v>3.0660483870967701</v>
      </c>
      <c r="S509" s="6">
        <v>0</v>
      </c>
      <c r="T509" s="5">
        <v>0</v>
      </c>
      <c r="U509" s="5">
        <v>0</v>
      </c>
      <c r="V509" s="5">
        <f t="shared" si="45"/>
        <v>5.6</v>
      </c>
      <c r="W509" s="5">
        <f t="shared" si="41"/>
        <v>-5.6</v>
      </c>
      <c r="X509" s="8">
        <f t="shared" si="42"/>
        <v>-1</v>
      </c>
      <c r="Y509" s="4">
        <v>0</v>
      </c>
      <c r="Z509" s="9" t="str">
        <f t="shared" si="43"/>
        <v>NA</v>
      </c>
      <c r="AA509" s="10">
        <f t="shared" si="44"/>
        <v>0</v>
      </c>
    </row>
    <row r="510" spans="1:27" x14ac:dyDescent="0.55000000000000004">
      <c r="A510" s="3" t="s">
        <v>209</v>
      </c>
      <c r="B510" s="3" t="s">
        <v>210</v>
      </c>
      <c r="C510" s="3" t="s">
        <v>943</v>
      </c>
      <c r="D510" s="3" t="s">
        <v>944</v>
      </c>
      <c r="E510" s="4" t="s">
        <v>47</v>
      </c>
      <c r="F510" s="3" t="s">
        <v>48</v>
      </c>
      <c r="G510" s="3" t="s">
        <v>400</v>
      </c>
      <c r="H510" s="3" t="s">
        <v>34</v>
      </c>
      <c r="I510" s="3" t="s">
        <v>35</v>
      </c>
      <c r="J510" s="3" t="s">
        <v>36</v>
      </c>
      <c r="K510" s="3" t="s">
        <v>37</v>
      </c>
      <c r="L510" s="5">
        <v>0</v>
      </c>
      <c r="M510" s="4">
        <v>1</v>
      </c>
      <c r="N510" s="5">
        <v>5.65</v>
      </c>
      <c r="O510" s="5">
        <v>5.65</v>
      </c>
      <c r="P510" s="4">
        <v>11</v>
      </c>
      <c r="Q510" s="6">
        <v>9.0909090909090899</v>
      </c>
      <c r="R510" s="7">
        <v>1.1818181818181801</v>
      </c>
      <c r="S510" s="6">
        <v>0</v>
      </c>
      <c r="T510" s="5">
        <v>0</v>
      </c>
      <c r="U510" s="5">
        <v>0</v>
      </c>
      <c r="V510" s="5">
        <f t="shared" si="45"/>
        <v>5.65</v>
      </c>
      <c r="W510" s="5">
        <f t="shared" si="41"/>
        <v>-5.65</v>
      </c>
      <c r="X510" s="8">
        <f t="shared" si="42"/>
        <v>-1</v>
      </c>
      <c r="Y510" s="4">
        <v>0</v>
      </c>
      <c r="Z510" s="9" t="str">
        <f t="shared" si="43"/>
        <v>NA</v>
      </c>
      <c r="AA510" s="10">
        <f t="shared" si="44"/>
        <v>0</v>
      </c>
    </row>
    <row r="511" spans="1:27" x14ac:dyDescent="0.55000000000000004">
      <c r="A511" s="3" t="s">
        <v>209</v>
      </c>
      <c r="B511" s="3" t="s">
        <v>210</v>
      </c>
      <c r="C511" s="3" t="s">
        <v>945</v>
      </c>
      <c r="D511" s="3" t="s">
        <v>268</v>
      </c>
      <c r="E511" s="4" t="s">
        <v>47</v>
      </c>
      <c r="F511" s="3" t="s">
        <v>48</v>
      </c>
      <c r="G511" s="3" t="s">
        <v>161</v>
      </c>
      <c r="H511" s="3" t="s">
        <v>34</v>
      </c>
      <c r="I511" s="3" t="s">
        <v>35</v>
      </c>
      <c r="J511" s="3" t="s">
        <v>36</v>
      </c>
      <c r="K511" s="3" t="s">
        <v>37</v>
      </c>
      <c r="L511" s="5">
        <v>0</v>
      </c>
      <c r="M511" s="4">
        <v>4</v>
      </c>
      <c r="N511" s="5">
        <v>5.7750000000000004</v>
      </c>
      <c r="O511" s="5">
        <v>1.4437500000000001</v>
      </c>
      <c r="P511" s="4">
        <v>232</v>
      </c>
      <c r="Q511" s="6">
        <v>1.72413793103448</v>
      </c>
      <c r="R511" s="7">
        <v>1.42573275862069</v>
      </c>
      <c r="S511" s="6">
        <v>0</v>
      </c>
      <c r="T511" s="5">
        <v>0</v>
      </c>
      <c r="U511" s="5">
        <v>0</v>
      </c>
      <c r="V511" s="5">
        <f t="shared" si="45"/>
        <v>5.7750000000000004</v>
      </c>
      <c r="W511" s="5">
        <f t="shared" si="41"/>
        <v>-5.7750000000000004</v>
      </c>
      <c r="X511" s="8">
        <f t="shared" si="42"/>
        <v>-1</v>
      </c>
      <c r="Y511" s="4">
        <v>0</v>
      </c>
      <c r="Z511" s="9" t="str">
        <f t="shared" si="43"/>
        <v>NA</v>
      </c>
      <c r="AA511" s="10">
        <f t="shared" si="44"/>
        <v>0</v>
      </c>
    </row>
    <row r="512" spans="1:27" x14ac:dyDescent="0.55000000000000004">
      <c r="A512" s="3" t="s">
        <v>209</v>
      </c>
      <c r="B512" s="3" t="s">
        <v>210</v>
      </c>
      <c r="C512" s="3" t="s">
        <v>946</v>
      </c>
      <c r="D512" s="3" t="s">
        <v>397</v>
      </c>
      <c r="E512" s="4" t="s">
        <v>47</v>
      </c>
      <c r="F512" s="3" t="s">
        <v>48</v>
      </c>
      <c r="G512" s="3" t="s">
        <v>165</v>
      </c>
      <c r="H512" s="3" t="s">
        <v>34</v>
      </c>
      <c r="I512" s="3" t="s">
        <v>35</v>
      </c>
      <c r="J512" s="3" t="s">
        <v>36</v>
      </c>
      <c r="K512" s="3" t="s">
        <v>37</v>
      </c>
      <c r="L512" s="5">
        <v>0</v>
      </c>
      <c r="M512" s="4">
        <v>2</v>
      </c>
      <c r="N512" s="5">
        <v>6.0125000000000002</v>
      </c>
      <c r="O512" s="5">
        <v>3.0062500000000001</v>
      </c>
      <c r="P512" s="4">
        <v>19</v>
      </c>
      <c r="Q512" s="6">
        <v>10.526315789473699</v>
      </c>
      <c r="R512" s="7">
        <v>2.2621052631578902</v>
      </c>
      <c r="S512" s="6">
        <v>0</v>
      </c>
      <c r="T512" s="5">
        <v>0</v>
      </c>
      <c r="U512" s="5">
        <v>0</v>
      </c>
      <c r="V512" s="5">
        <f t="shared" si="45"/>
        <v>6.0125000000000002</v>
      </c>
      <c r="W512" s="5">
        <f t="shared" si="41"/>
        <v>-6.0125000000000002</v>
      </c>
      <c r="X512" s="8">
        <f t="shared" si="42"/>
        <v>-1</v>
      </c>
      <c r="Y512" s="4">
        <v>0</v>
      </c>
      <c r="Z512" s="9" t="str">
        <f t="shared" si="43"/>
        <v>NA</v>
      </c>
      <c r="AA512" s="10">
        <f t="shared" si="44"/>
        <v>0</v>
      </c>
    </row>
    <row r="513" spans="1:27" x14ac:dyDescent="0.55000000000000004">
      <c r="A513" s="3" t="s">
        <v>209</v>
      </c>
      <c r="B513" s="3" t="s">
        <v>210</v>
      </c>
      <c r="C513" s="3" t="s">
        <v>947</v>
      </c>
      <c r="D513" s="3" t="s">
        <v>948</v>
      </c>
      <c r="E513" s="4" t="s">
        <v>47</v>
      </c>
      <c r="F513" s="3" t="s">
        <v>48</v>
      </c>
      <c r="G513" s="3" t="s">
        <v>309</v>
      </c>
      <c r="H513" s="3" t="s">
        <v>34</v>
      </c>
      <c r="I513" s="3" t="s">
        <v>35</v>
      </c>
      <c r="J513" s="3" t="s">
        <v>36</v>
      </c>
      <c r="K513" s="3" t="s">
        <v>37</v>
      </c>
      <c r="L513" s="5">
        <v>0</v>
      </c>
      <c r="M513" s="4">
        <v>1</v>
      </c>
      <c r="N513" s="5">
        <v>6.1875</v>
      </c>
      <c r="O513" s="5">
        <v>6.1875</v>
      </c>
      <c r="P513" s="4">
        <v>16</v>
      </c>
      <c r="Q513" s="6">
        <v>6.25</v>
      </c>
      <c r="R513" s="7">
        <v>1.6125</v>
      </c>
      <c r="S513" s="6">
        <v>0</v>
      </c>
      <c r="T513" s="5">
        <v>0</v>
      </c>
      <c r="U513" s="5">
        <v>0</v>
      </c>
      <c r="V513" s="5">
        <f t="shared" si="45"/>
        <v>6.1875</v>
      </c>
      <c r="W513" s="5">
        <f t="shared" si="41"/>
        <v>-6.1875</v>
      </c>
      <c r="X513" s="8">
        <f t="shared" si="42"/>
        <v>-1</v>
      </c>
      <c r="Y513" s="4">
        <v>0</v>
      </c>
      <c r="Z513" s="9" t="str">
        <f t="shared" si="43"/>
        <v>NA</v>
      </c>
      <c r="AA513" s="10">
        <f t="shared" si="44"/>
        <v>0</v>
      </c>
    </row>
    <row r="514" spans="1:27" x14ac:dyDescent="0.55000000000000004">
      <c r="A514" s="3" t="s">
        <v>209</v>
      </c>
      <c r="B514" s="3" t="s">
        <v>210</v>
      </c>
      <c r="C514" s="3" t="s">
        <v>949</v>
      </c>
      <c r="D514" s="3" t="s">
        <v>800</v>
      </c>
      <c r="E514" s="4" t="s">
        <v>47</v>
      </c>
      <c r="F514" s="3" t="s">
        <v>48</v>
      </c>
      <c r="G514" s="3" t="s">
        <v>801</v>
      </c>
      <c r="H514" s="3" t="s">
        <v>34</v>
      </c>
      <c r="I514" s="3" t="s">
        <v>35</v>
      </c>
      <c r="J514" s="3" t="s">
        <v>36</v>
      </c>
      <c r="K514" s="3" t="s">
        <v>37</v>
      </c>
      <c r="L514" s="5">
        <v>0</v>
      </c>
      <c r="M514" s="4">
        <v>4</v>
      </c>
      <c r="N514" s="5">
        <v>6.6124999999999998</v>
      </c>
      <c r="O514" s="5">
        <v>1.653125</v>
      </c>
      <c r="P514" s="4">
        <v>21</v>
      </c>
      <c r="Q514" s="6">
        <v>19.047619047619001</v>
      </c>
      <c r="R514" s="7">
        <v>1.0476190476190499</v>
      </c>
      <c r="S514" s="6">
        <v>0</v>
      </c>
      <c r="T514" s="5">
        <v>0</v>
      </c>
      <c r="U514" s="5">
        <v>0</v>
      </c>
      <c r="V514" s="5">
        <f t="shared" si="45"/>
        <v>6.6124999999999998</v>
      </c>
      <c r="W514" s="5">
        <f t="shared" ref="W514:W577" si="46">U514-V514</f>
        <v>-6.6124999999999998</v>
      </c>
      <c r="X514" s="8">
        <f t="shared" ref="X514:X577" si="47">IF(V514=0,0,(U514-V514)/V514)</f>
        <v>-1</v>
      </c>
      <c r="Y514" s="4">
        <v>0</v>
      </c>
      <c r="Z514" s="9" t="str">
        <f t="shared" ref="Z514:Z577" si="48">IF(Y514=0,"NA",U514/Y514)</f>
        <v>NA</v>
      </c>
      <c r="AA514" s="10">
        <f t="shared" ref="AA514:AA577" si="49">(Q514/100*S514/100)</f>
        <v>0</v>
      </c>
    </row>
    <row r="515" spans="1:27" x14ac:dyDescent="0.55000000000000004">
      <c r="A515" s="3" t="s">
        <v>209</v>
      </c>
      <c r="B515" s="3" t="s">
        <v>210</v>
      </c>
      <c r="C515" s="3" t="s">
        <v>950</v>
      </c>
      <c r="D515" s="3" t="s">
        <v>951</v>
      </c>
      <c r="E515" s="4" t="s">
        <v>47</v>
      </c>
      <c r="F515" s="3" t="s">
        <v>48</v>
      </c>
      <c r="G515" s="3" t="s">
        <v>49</v>
      </c>
      <c r="H515" s="3" t="s">
        <v>34</v>
      </c>
      <c r="I515" s="3" t="s">
        <v>35</v>
      </c>
      <c r="J515" s="3" t="s">
        <v>36</v>
      </c>
      <c r="K515" s="3" t="s">
        <v>37</v>
      </c>
      <c r="L515" s="5">
        <v>0</v>
      </c>
      <c r="M515" s="4">
        <v>3</v>
      </c>
      <c r="N515" s="5">
        <v>7.2</v>
      </c>
      <c r="O515" s="5">
        <v>2.4</v>
      </c>
      <c r="P515" s="4">
        <v>20</v>
      </c>
      <c r="Q515" s="6">
        <v>15</v>
      </c>
      <c r="R515" s="7">
        <v>1.7</v>
      </c>
      <c r="S515" s="6">
        <v>0</v>
      </c>
      <c r="T515" s="5">
        <v>0</v>
      </c>
      <c r="U515" s="5">
        <v>0</v>
      </c>
      <c r="V515" s="5">
        <f t="shared" ref="V515:V578" si="50">N515</f>
        <v>7.2</v>
      </c>
      <c r="W515" s="5">
        <f t="shared" si="46"/>
        <v>-7.2</v>
      </c>
      <c r="X515" s="8">
        <f t="shared" si="47"/>
        <v>-1</v>
      </c>
      <c r="Y515" s="4">
        <v>0</v>
      </c>
      <c r="Z515" s="9" t="str">
        <f t="shared" si="48"/>
        <v>NA</v>
      </c>
      <c r="AA515" s="10">
        <f t="shared" si="49"/>
        <v>0</v>
      </c>
    </row>
    <row r="516" spans="1:27" x14ac:dyDescent="0.55000000000000004">
      <c r="A516" s="3" t="s">
        <v>209</v>
      </c>
      <c r="B516" s="3" t="s">
        <v>210</v>
      </c>
      <c r="C516" s="3" t="s">
        <v>952</v>
      </c>
      <c r="D516" s="3" t="s">
        <v>870</v>
      </c>
      <c r="E516" s="4" t="s">
        <v>47</v>
      </c>
      <c r="F516" s="3" t="s">
        <v>48</v>
      </c>
      <c r="G516" s="3" t="s">
        <v>49</v>
      </c>
      <c r="H516" s="3" t="s">
        <v>34</v>
      </c>
      <c r="I516" s="3" t="s">
        <v>35</v>
      </c>
      <c r="J516" s="3" t="s">
        <v>36</v>
      </c>
      <c r="K516" s="3" t="s">
        <v>37</v>
      </c>
      <c r="L516" s="5">
        <v>0</v>
      </c>
      <c r="M516" s="4">
        <v>3</v>
      </c>
      <c r="N516" s="5">
        <v>7.4374999874999999</v>
      </c>
      <c r="O516" s="5">
        <v>2.4791666625</v>
      </c>
      <c r="P516" s="4">
        <v>519</v>
      </c>
      <c r="Q516" s="6">
        <v>0.57803468208092501</v>
      </c>
      <c r="R516" s="7">
        <v>1.90718689788054</v>
      </c>
      <c r="S516" s="6">
        <v>0</v>
      </c>
      <c r="T516" s="5">
        <v>0</v>
      </c>
      <c r="U516" s="5">
        <v>0</v>
      </c>
      <c r="V516" s="5">
        <f t="shared" si="50"/>
        <v>7.4374999874999999</v>
      </c>
      <c r="W516" s="5">
        <f t="shared" si="46"/>
        <v>-7.4374999874999999</v>
      </c>
      <c r="X516" s="8">
        <f t="shared" si="47"/>
        <v>-1</v>
      </c>
      <c r="Y516" s="4">
        <v>0</v>
      </c>
      <c r="Z516" s="9" t="str">
        <f t="shared" si="48"/>
        <v>NA</v>
      </c>
      <c r="AA516" s="10">
        <f t="shared" si="49"/>
        <v>0</v>
      </c>
    </row>
    <row r="517" spans="1:27" x14ac:dyDescent="0.55000000000000004">
      <c r="A517" s="3" t="s">
        <v>209</v>
      </c>
      <c r="B517" s="3" t="s">
        <v>210</v>
      </c>
      <c r="C517" s="3" t="s">
        <v>953</v>
      </c>
      <c r="D517" s="3" t="s">
        <v>954</v>
      </c>
      <c r="E517" s="4" t="s">
        <v>47</v>
      </c>
      <c r="F517" s="3" t="s">
        <v>48</v>
      </c>
      <c r="G517" s="3" t="s">
        <v>400</v>
      </c>
      <c r="H517" s="3" t="s">
        <v>34</v>
      </c>
      <c r="I517" s="3" t="s">
        <v>35</v>
      </c>
      <c r="J517" s="3" t="s">
        <v>36</v>
      </c>
      <c r="K517" s="3" t="s">
        <v>37</v>
      </c>
      <c r="L517" s="5">
        <v>0</v>
      </c>
      <c r="M517" s="4">
        <v>1</v>
      </c>
      <c r="N517" s="5">
        <v>7.7</v>
      </c>
      <c r="O517" s="5">
        <v>7.7</v>
      </c>
      <c r="P517" s="4">
        <v>2</v>
      </c>
      <c r="Q517" s="6">
        <v>50</v>
      </c>
      <c r="R517" s="7">
        <v>1.5</v>
      </c>
      <c r="S517" s="6">
        <v>0</v>
      </c>
      <c r="T517" s="5">
        <v>0</v>
      </c>
      <c r="U517" s="5">
        <v>0</v>
      </c>
      <c r="V517" s="5">
        <f t="shared" si="50"/>
        <v>7.7</v>
      </c>
      <c r="W517" s="5">
        <f t="shared" si="46"/>
        <v>-7.7</v>
      </c>
      <c r="X517" s="8">
        <f t="shared" si="47"/>
        <v>-1</v>
      </c>
      <c r="Y517" s="4">
        <v>0</v>
      </c>
      <c r="Z517" s="9" t="str">
        <f t="shared" si="48"/>
        <v>NA</v>
      </c>
      <c r="AA517" s="10">
        <f t="shared" si="49"/>
        <v>0</v>
      </c>
    </row>
    <row r="518" spans="1:27" x14ac:dyDescent="0.55000000000000004">
      <c r="A518" s="3" t="s">
        <v>209</v>
      </c>
      <c r="B518" s="3" t="s">
        <v>210</v>
      </c>
      <c r="C518" s="3" t="s">
        <v>955</v>
      </c>
      <c r="D518" s="3" t="s">
        <v>844</v>
      </c>
      <c r="E518" s="4" t="s">
        <v>47</v>
      </c>
      <c r="F518" s="3" t="s">
        <v>48</v>
      </c>
      <c r="G518" s="3" t="s">
        <v>309</v>
      </c>
      <c r="H518" s="3" t="s">
        <v>34</v>
      </c>
      <c r="I518" s="3" t="s">
        <v>35</v>
      </c>
      <c r="J518" s="3" t="s">
        <v>36</v>
      </c>
      <c r="K518" s="3" t="s">
        <v>37</v>
      </c>
      <c r="L518" s="5">
        <v>0</v>
      </c>
      <c r="M518" s="4">
        <v>5</v>
      </c>
      <c r="N518" s="5">
        <v>7.7874999999999996</v>
      </c>
      <c r="O518" s="5">
        <v>1.5575000000000001</v>
      </c>
      <c r="P518" s="4">
        <v>358</v>
      </c>
      <c r="Q518" s="6">
        <v>1.3966480446927401</v>
      </c>
      <c r="R518" s="7">
        <v>1.3791061452514</v>
      </c>
      <c r="S518" s="6">
        <v>0</v>
      </c>
      <c r="T518" s="5">
        <v>0</v>
      </c>
      <c r="U518" s="5">
        <v>0</v>
      </c>
      <c r="V518" s="5">
        <f t="shared" si="50"/>
        <v>7.7874999999999996</v>
      </c>
      <c r="W518" s="5">
        <f t="shared" si="46"/>
        <v>-7.7874999999999996</v>
      </c>
      <c r="X518" s="8">
        <f t="shared" si="47"/>
        <v>-1</v>
      </c>
      <c r="Y518" s="4">
        <v>0</v>
      </c>
      <c r="Z518" s="9" t="str">
        <f t="shared" si="48"/>
        <v>NA</v>
      </c>
      <c r="AA518" s="10">
        <f t="shared" si="49"/>
        <v>0</v>
      </c>
    </row>
    <row r="519" spans="1:27" x14ac:dyDescent="0.55000000000000004">
      <c r="A519" s="3" t="s">
        <v>209</v>
      </c>
      <c r="B519" s="3" t="s">
        <v>210</v>
      </c>
      <c r="C519" s="3" t="s">
        <v>956</v>
      </c>
      <c r="D519" s="3" t="s">
        <v>611</v>
      </c>
      <c r="E519" s="4" t="s">
        <v>47</v>
      </c>
      <c r="F519" s="3" t="s">
        <v>48</v>
      </c>
      <c r="G519" s="3" t="s">
        <v>49</v>
      </c>
      <c r="H519" s="3" t="s">
        <v>34</v>
      </c>
      <c r="I519" s="3" t="s">
        <v>35</v>
      </c>
      <c r="J519" s="3" t="s">
        <v>36</v>
      </c>
      <c r="K519" s="3" t="s">
        <v>37</v>
      </c>
      <c r="L519" s="5">
        <v>0</v>
      </c>
      <c r="M519" s="4">
        <v>2</v>
      </c>
      <c r="N519" s="5">
        <v>8.1125000000000007</v>
      </c>
      <c r="O519" s="5">
        <v>4.0562500000000004</v>
      </c>
      <c r="P519" s="4">
        <v>20</v>
      </c>
      <c r="Q519" s="6">
        <v>10</v>
      </c>
      <c r="R519" s="7">
        <v>3.85</v>
      </c>
      <c r="S519" s="6">
        <v>0</v>
      </c>
      <c r="T519" s="5">
        <v>0</v>
      </c>
      <c r="U519" s="5">
        <v>0</v>
      </c>
      <c r="V519" s="5">
        <f t="shared" si="50"/>
        <v>8.1125000000000007</v>
      </c>
      <c r="W519" s="5">
        <f t="shared" si="46"/>
        <v>-8.1125000000000007</v>
      </c>
      <c r="X519" s="8">
        <f t="shared" si="47"/>
        <v>-1</v>
      </c>
      <c r="Y519" s="4">
        <v>0</v>
      </c>
      <c r="Z519" s="9" t="str">
        <f t="shared" si="48"/>
        <v>NA</v>
      </c>
      <c r="AA519" s="10">
        <f t="shared" si="49"/>
        <v>0</v>
      </c>
    </row>
    <row r="520" spans="1:27" x14ac:dyDescent="0.55000000000000004">
      <c r="A520" s="3" t="s">
        <v>209</v>
      </c>
      <c r="B520" s="3" t="s">
        <v>210</v>
      </c>
      <c r="C520" s="3" t="s">
        <v>957</v>
      </c>
      <c r="D520" s="3" t="s">
        <v>191</v>
      </c>
      <c r="E520" s="4" t="s">
        <v>47</v>
      </c>
      <c r="F520" s="3" t="s">
        <v>48</v>
      </c>
      <c r="G520" s="3" t="s">
        <v>49</v>
      </c>
      <c r="H520" s="3" t="s">
        <v>34</v>
      </c>
      <c r="I520" s="3" t="s">
        <v>35</v>
      </c>
      <c r="J520" s="3" t="s">
        <v>36</v>
      </c>
      <c r="K520" s="3" t="s">
        <v>37</v>
      </c>
      <c r="L520" s="5">
        <v>0</v>
      </c>
      <c r="M520" s="4">
        <v>1</v>
      </c>
      <c r="N520" s="5">
        <v>8.4749999999999996</v>
      </c>
      <c r="O520" s="5">
        <v>8.4749999999999996</v>
      </c>
      <c r="P520" s="4">
        <v>4</v>
      </c>
      <c r="Q520" s="6">
        <v>25</v>
      </c>
      <c r="R520" s="7">
        <v>4.75</v>
      </c>
      <c r="S520" s="6">
        <v>0</v>
      </c>
      <c r="T520" s="5">
        <v>0</v>
      </c>
      <c r="U520" s="5">
        <v>0</v>
      </c>
      <c r="V520" s="5">
        <f t="shared" si="50"/>
        <v>8.4749999999999996</v>
      </c>
      <c r="W520" s="5">
        <f t="shared" si="46"/>
        <v>-8.4749999999999996</v>
      </c>
      <c r="X520" s="8">
        <f t="shared" si="47"/>
        <v>-1</v>
      </c>
      <c r="Y520" s="4">
        <v>0</v>
      </c>
      <c r="Z520" s="9" t="str">
        <f t="shared" si="48"/>
        <v>NA</v>
      </c>
      <c r="AA520" s="10">
        <f t="shared" si="49"/>
        <v>0</v>
      </c>
    </row>
    <row r="521" spans="1:27" x14ac:dyDescent="0.55000000000000004">
      <c r="A521" s="3" t="s">
        <v>209</v>
      </c>
      <c r="B521" s="3" t="s">
        <v>210</v>
      </c>
      <c r="C521" s="3" t="s">
        <v>958</v>
      </c>
      <c r="D521" s="3" t="s">
        <v>461</v>
      </c>
      <c r="E521" s="4" t="s">
        <v>47</v>
      </c>
      <c r="F521" s="3" t="s">
        <v>48</v>
      </c>
      <c r="G521" s="3" t="s">
        <v>309</v>
      </c>
      <c r="H521" s="3" t="s">
        <v>34</v>
      </c>
      <c r="I521" s="3" t="s">
        <v>35</v>
      </c>
      <c r="J521" s="3" t="s">
        <v>36</v>
      </c>
      <c r="K521" s="3" t="s">
        <v>37</v>
      </c>
      <c r="L521" s="5">
        <v>0</v>
      </c>
      <c r="M521" s="4">
        <v>2</v>
      </c>
      <c r="N521" s="5">
        <v>8.6750000000000007</v>
      </c>
      <c r="O521" s="5">
        <v>4.3375000000000004</v>
      </c>
      <c r="P521" s="4">
        <v>24</v>
      </c>
      <c r="Q521" s="6">
        <v>8.3333333333333304</v>
      </c>
      <c r="R521" s="7">
        <v>3.5750000000000002</v>
      </c>
      <c r="S521" s="6">
        <v>0</v>
      </c>
      <c r="T521" s="5">
        <v>0</v>
      </c>
      <c r="U521" s="5">
        <v>0</v>
      </c>
      <c r="V521" s="5">
        <f t="shared" si="50"/>
        <v>8.6750000000000007</v>
      </c>
      <c r="W521" s="5">
        <f t="shared" si="46"/>
        <v>-8.6750000000000007</v>
      </c>
      <c r="X521" s="8">
        <f t="shared" si="47"/>
        <v>-1</v>
      </c>
      <c r="Y521" s="4">
        <v>0</v>
      </c>
      <c r="Z521" s="9" t="str">
        <f t="shared" si="48"/>
        <v>NA</v>
      </c>
      <c r="AA521" s="10">
        <f t="shared" si="49"/>
        <v>0</v>
      </c>
    </row>
    <row r="522" spans="1:27" x14ac:dyDescent="0.55000000000000004">
      <c r="A522" s="3" t="s">
        <v>209</v>
      </c>
      <c r="B522" s="3" t="s">
        <v>210</v>
      </c>
      <c r="C522" s="3" t="s">
        <v>959</v>
      </c>
      <c r="D522" s="3" t="s">
        <v>960</v>
      </c>
      <c r="E522" s="4" t="s">
        <v>47</v>
      </c>
      <c r="F522" s="3" t="s">
        <v>48</v>
      </c>
      <c r="G522" s="3" t="s">
        <v>165</v>
      </c>
      <c r="H522" s="3" t="s">
        <v>34</v>
      </c>
      <c r="I522" s="3" t="s">
        <v>35</v>
      </c>
      <c r="J522" s="3" t="s">
        <v>36</v>
      </c>
      <c r="K522" s="3" t="s">
        <v>37</v>
      </c>
      <c r="L522" s="5">
        <v>0</v>
      </c>
      <c r="M522" s="4">
        <v>2</v>
      </c>
      <c r="N522" s="5">
        <v>9.2750000000000004</v>
      </c>
      <c r="O522" s="5">
        <v>4.6375000000000002</v>
      </c>
      <c r="P522" s="4">
        <v>4</v>
      </c>
      <c r="Q522" s="6">
        <v>50</v>
      </c>
      <c r="R522" s="7">
        <v>1</v>
      </c>
      <c r="S522" s="6">
        <v>0</v>
      </c>
      <c r="T522" s="5">
        <v>0</v>
      </c>
      <c r="U522" s="5">
        <v>0</v>
      </c>
      <c r="V522" s="5">
        <f t="shared" si="50"/>
        <v>9.2750000000000004</v>
      </c>
      <c r="W522" s="5">
        <f t="shared" si="46"/>
        <v>-9.2750000000000004</v>
      </c>
      <c r="X522" s="8">
        <f t="shared" si="47"/>
        <v>-1</v>
      </c>
      <c r="Y522" s="4">
        <v>0</v>
      </c>
      <c r="Z522" s="9" t="str">
        <f t="shared" si="48"/>
        <v>NA</v>
      </c>
      <c r="AA522" s="10">
        <f t="shared" si="49"/>
        <v>0</v>
      </c>
    </row>
    <row r="523" spans="1:27" x14ac:dyDescent="0.55000000000000004">
      <c r="A523" s="3" t="s">
        <v>209</v>
      </c>
      <c r="B523" s="3" t="s">
        <v>210</v>
      </c>
      <c r="C523" s="3" t="s">
        <v>961</v>
      </c>
      <c r="D523" s="3" t="s">
        <v>494</v>
      </c>
      <c r="E523" s="4" t="s">
        <v>47</v>
      </c>
      <c r="F523" s="3" t="s">
        <v>48</v>
      </c>
      <c r="G523" s="3" t="s">
        <v>49</v>
      </c>
      <c r="H523" s="3" t="s">
        <v>34</v>
      </c>
      <c r="I523" s="3" t="s">
        <v>35</v>
      </c>
      <c r="J523" s="3" t="s">
        <v>36</v>
      </c>
      <c r="K523" s="3" t="s">
        <v>37</v>
      </c>
      <c r="L523" s="5">
        <v>0</v>
      </c>
      <c r="M523" s="4">
        <v>3</v>
      </c>
      <c r="N523" s="5">
        <v>10.187499975</v>
      </c>
      <c r="O523" s="5">
        <v>3.3958333249999999</v>
      </c>
      <c r="P523" s="4">
        <v>43</v>
      </c>
      <c r="Q523" s="6">
        <v>6.9767441860465098</v>
      </c>
      <c r="R523" s="7">
        <v>2.0651162790697701</v>
      </c>
      <c r="S523" s="6">
        <v>0</v>
      </c>
      <c r="T523" s="5">
        <v>0</v>
      </c>
      <c r="U523" s="5">
        <v>0</v>
      </c>
      <c r="V523" s="5">
        <f t="shared" si="50"/>
        <v>10.187499975</v>
      </c>
      <c r="W523" s="5">
        <f t="shared" si="46"/>
        <v>-10.187499975</v>
      </c>
      <c r="X523" s="8">
        <f t="shared" si="47"/>
        <v>-1</v>
      </c>
      <c r="Y523" s="4">
        <v>0</v>
      </c>
      <c r="Z523" s="9" t="str">
        <f t="shared" si="48"/>
        <v>NA</v>
      </c>
      <c r="AA523" s="10">
        <f t="shared" si="49"/>
        <v>0</v>
      </c>
    </row>
    <row r="524" spans="1:27" x14ac:dyDescent="0.55000000000000004">
      <c r="A524" s="3" t="s">
        <v>209</v>
      </c>
      <c r="B524" s="3" t="s">
        <v>210</v>
      </c>
      <c r="C524" s="3" t="s">
        <v>962</v>
      </c>
      <c r="D524" s="3" t="s">
        <v>842</v>
      </c>
      <c r="E524" s="4" t="s">
        <v>47</v>
      </c>
      <c r="F524" s="3" t="s">
        <v>48</v>
      </c>
      <c r="G524" s="3" t="s">
        <v>49</v>
      </c>
      <c r="H524" s="3" t="s">
        <v>34</v>
      </c>
      <c r="I524" s="3" t="s">
        <v>35</v>
      </c>
      <c r="J524" s="3" t="s">
        <v>36</v>
      </c>
      <c r="K524" s="3" t="s">
        <v>37</v>
      </c>
      <c r="L524" s="5">
        <v>0</v>
      </c>
      <c r="M524" s="4">
        <v>4</v>
      </c>
      <c r="N524" s="5">
        <v>11.775</v>
      </c>
      <c r="O524" s="5">
        <v>2.9437500000000001</v>
      </c>
      <c r="P524" s="4">
        <v>275</v>
      </c>
      <c r="Q524" s="6">
        <v>1.4545454545454499</v>
      </c>
      <c r="R524" s="7">
        <v>1.20229090909091</v>
      </c>
      <c r="S524" s="6">
        <v>0</v>
      </c>
      <c r="T524" s="5">
        <v>0</v>
      </c>
      <c r="U524" s="5">
        <v>0</v>
      </c>
      <c r="V524" s="5">
        <f t="shared" si="50"/>
        <v>11.775</v>
      </c>
      <c r="W524" s="5">
        <f t="shared" si="46"/>
        <v>-11.775</v>
      </c>
      <c r="X524" s="8">
        <f t="shared" si="47"/>
        <v>-1</v>
      </c>
      <c r="Y524" s="4">
        <v>0</v>
      </c>
      <c r="Z524" s="9" t="str">
        <f t="shared" si="48"/>
        <v>NA</v>
      </c>
      <c r="AA524" s="10">
        <f t="shared" si="49"/>
        <v>0</v>
      </c>
    </row>
    <row r="525" spans="1:27" x14ac:dyDescent="0.55000000000000004">
      <c r="A525" s="3" t="s">
        <v>209</v>
      </c>
      <c r="B525" s="3" t="s">
        <v>210</v>
      </c>
      <c r="C525" s="3" t="s">
        <v>963</v>
      </c>
      <c r="D525" s="3" t="s">
        <v>964</v>
      </c>
      <c r="E525" s="4" t="s">
        <v>47</v>
      </c>
      <c r="F525" s="3" t="s">
        <v>48</v>
      </c>
      <c r="G525" s="3" t="s">
        <v>165</v>
      </c>
      <c r="H525" s="3" t="s">
        <v>34</v>
      </c>
      <c r="I525" s="3" t="s">
        <v>35</v>
      </c>
      <c r="J525" s="3" t="s">
        <v>36</v>
      </c>
      <c r="K525" s="3" t="s">
        <v>37</v>
      </c>
      <c r="L525" s="5">
        <v>0</v>
      </c>
      <c r="M525" s="4">
        <v>2</v>
      </c>
      <c r="N525" s="5">
        <v>12.824999999999999</v>
      </c>
      <c r="O525" s="5">
        <v>6.4124999999999996</v>
      </c>
      <c r="P525" s="4">
        <v>6</v>
      </c>
      <c r="Q525" s="6">
        <v>33.3333333333333</v>
      </c>
      <c r="R525" s="7">
        <v>1.6666666666666701</v>
      </c>
      <c r="S525" s="6">
        <v>0</v>
      </c>
      <c r="T525" s="5">
        <v>0</v>
      </c>
      <c r="U525" s="5">
        <v>0</v>
      </c>
      <c r="V525" s="5">
        <f t="shared" si="50"/>
        <v>12.824999999999999</v>
      </c>
      <c r="W525" s="5">
        <f t="shared" si="46"/>
        <v>-12.824999999999999</v>
      </c>
      <c r="X525" s="8">
        <f t="shared" si="47"/>
        <v>-1</v>
      </c>
      <c r="Y525" s="4">
        <v>0</v>
      </c>
      <c r="Z525" s="9" t="str">
        <f t="shared" si="48"/>
        <v>NA</v>
      </c>
      <c r="AA525" s="10">
        <f t="shared" si="49"/>
        <v>0</v>
      </c>
    </row>
    <row r="526" spans="1:27" x14ac:dyDescent="0.55000000000000004">
      <c r="A526" s="3" t="s">
        <v>209</v>
      </c>
      <c r="B526" s="3" t="s">
        <v>210</v>
      </c>
      <c r="C526" s="3" t="s">
        <v>965</v>
      </c>
      <c r="D526" s="3" t="s">
        <v>499</v>
      </c>
      <c r="E526" s="4" t="s">
        <v>47</v>
      </c>
      <c r="F526" s="3" t="s">
        <v>48</v>
      </c>
      <c r="G526" s="3" t="s">
        <v>161</v>
      </c>
      <c r="H526" s="3" t="s">
        <v>34</v>
      </c>
      <c r="I526" s="3" t="s">
        <v>35</v>
      </c>
      <c r="J526" s="3" t="s">
        <v>36</v>
      </c>
      <c r="K526" s="3" t="s">
        <v>37</v>
      </c>
      <c r="L526" s="5">
        <v>0</v>
      </c>
      <c r="M526" s="4">
        <v>9</v>
      </c>
      <c r="N526" s="5">
        <v>13.0249999125</v>
      </c>
      <c r="O526" s="5">
        <v>1.4472222125</v>
      </c>
      <c r="P526" s="4">
        <v>254</v>
      </c>
      <c r="Q526" s="6">
        <v>3.54330708661417</v>
      </c>
      <c r="R526" s="7">
        <v>1.1868897637795299</v>
      </c>
      <c r="S526" s="6">
        <v>0</v>
      </c>
      <c r="T526" s="5">
        <v>0</v>
      </c>
      <c r="U526" s="5">
        <v>0</v>
      </c>
      <c r="V526" s="5">
        <f t="shared" si="50"/>
        <v>13.0249999125</v>
      </c>
      <c r="W526" s="5">
        <f t="shared" si="46"/>
        <v>-13.0249999125</v>
      </c>
      <c r="X526" s="8">
        <f t="shared" si="47"/>
        <v>-1</v>
      </c>
      <c r="Y526" s="4">
        <v>0</v>
      </c>
      <c r="Z526" s="9" t="str">
        <f t="shared" si="48"/>
        <v>NA</v>
      </c>
      <c r="AA526" s="10">
        <f t="shared" si="49"/>
        <v>0</v>
      </c>
    </row>
    <row r="527" spans="1:27" x14ac:dyDescent="0.55000000000000004">
      <c r="A527" s="3" t="s">
        <v>209</v>
      </c>
      <c r="B527" s="3" t="s">
        <v>210</v>
      </c>
      <c r="C527" s="3" t="s">
        <v>966</v>
      </c>
      <c r="D527" s="3" t="s">
        <v>860</v>
      </c>
      <c r="E527" s="4" t="s">
        <v>47</v>
      </c>
      <c r="F527" s="3" t="s">
        <v>48</v>
      </c>
      <c r="G527" s="3" t="s">
        <v>309</v>
      </c>
      <c r="H527" s="3" t="s">
        <v>34</v>
      </c>
      <c r="I527" s="3" t="s">
        <v>35</v>
      </c>
      <c r="J527" s="3" t="s">
        <v>36</v>
      </c>
      <c r="K527" s="3" t="s">
        <v>37</v>
      </c>
      <c r="L527" s="5">
        <v>0</v>
      </c>
      <c r="M527" s="4">
        <v>3</v>
      </c>
      <c r="N527" s="5">
        <v>15.024999975</v>
      </c>
      <c r="O527" s="5">
        <v>5.0083333249999997</v>
      </c>
      <c r="P527" s="4">
        <v>174</v>
      </c>
      <c r="Q527" s="6">
        <v>1.72413793103448</v>
      </c>
      <c r="R527" s="7">
        <v>1.7132183908045999</v>
      </c>
      <c r="S527" s="6">
        <v>0</v>
      </c>
      <c r="T527" s="5">
        <v>0</v>
      </c>
      <c r="U527" s="5">
        <v>0</v>
      </c>
      <c r="V527" s="5">
        <f t="shared" si="50"/>
        <v>15.024999975</v>
      </c>
      <c r="W527" s="5">
        <f t="shared" si="46"/>
        <v>-15.024999975</v>
      </c>
      <c r="X527" s="8">
        <f t="shared" si="47"/>
        <v>-1</v>
      </c>
      <c r="Y527" s="4">
        <v>0</v>
      </c>
      <c r="Z527" s="9" t="str">
        <f t="shared" si="48"/>
        <v>NA</v>
      </c>
      <c r="AA527" s="10">
        <f t="shared" si="49"/>
        <v>0</v>
      </c>
    </row>
    <row r="528" spans="1:27" x14ac:dyDescent="0.55000000000000004">
      <c r="A528" s="3" t="s">
        <v>209</v>
      </c>
      <c r="B528" s="3" t="s">
        <v>210</v>
      </c>
      <c r="C528" s="3" t="s">
        <v>967</v>
      </c>
      <c r="D528" s="3" t="s">
        <v>136</v>
      </c>
      <c r="E528" s="4" t="s">
        <v>47</v>
      </c>
      <c r="F528" s="3" t="s">
        <v>48</v>
      </c>
      <c r="G528" s="3" t="s">
        <v>309</v>
      </c>
      <c r="H528" s="3" t="s">
        <v>34</v>
      </c>
      <c r="I528" s="3" t="s">
        <v>35</v>
      </c>
      <c r="J528" s="3" t="s">
        <v>36</v>
      </c>
      <c r="K528" s="3" t="s">
        <v>37</v>
      </c>
      <c r="L528" s="5">
        <v>0</v>
      </c>
      <c r="M528" s="4">
        <v>3</v>
      </c>
      <c r="N528" s="5">
        <v>15.074999999999999</v>
      </c>
      <c r="O528" s="5">
        <v>5.0250000000000004</v>
      </c>
      <c r="P528" s="4">
        <v>1101</v>
      </c>
      <c r="Q528" s="6">
        <v>0.27247956403269802</v>
      </c>
      <c r="R528" s="7">
        <v>1.95486830154405</v>
      </c>
      <c r="S528" s="6">
        <v>0</v>
      </c>
      <c r="T528" s="5">
        <v>0</v>
      </c>
      <c r="U528" s="5">
        <v>0</v>
      </c>
      <c r="V528" s="5">
        <f t="shared" si="50"/>
        <v>15.074999999999999</v>
      </c>
      <c r="W528" s="5">
        <f t="shared" si="46"/>
        <v>-15.074999999999999</v>
      </c>
      <c r="X528" s="8">
        <f t="shared" si="47"/>
        <v>-1</v>
      </c>
      <c r="Y528" s="4">
        <v>0</v>
      </c>
      <c r="Z528" s="9" t="str">
        <f t="shared" si="48"/>
        <v>NA</v>
      </c>
      <c r="AA528" s="10">
        <f t="shared" si="49"/>
        <v>0</v>
      </c>
    </row>
    <row r="529" spans="1:27" x14ac:dyDescent="0.55000000000000004">
      <c r="A529" s="3" t="s">
        <v>209</v>
      </c>
      <c r="B529" s="3" t="s">
        <v>210</v>
      </c>
      <c r="C529" s="3" t="s">
        <v>968</v>
      </c>
      <c r="D529" s="3" t="s">
        <v>198</v>
      </c>
      <c r="E529" s="4" t="s">
        <v>47</v>
      </c>
      <c r="F529" s="3" t="s">
        <v>48</v>
      </c>
      <c r="G529" s="3" t="s">
        <v>161</v>
      </c>
      <c r="H529" s="3" t="s">
        <v>34</v>
      </c>
      <c r="I529" s="3" t="s">
        <v>35</v>
      </c>
      <c r="J529" s="3" t="s">
        <v>36</v>
      </c>
      <c r="K529" s="3" t="s">
        <v>37</v>
      </c>
      <c r="L529" s="5">
        <v>0</v>
      </c>
      <c r="M529" s="4">
        <v>18</v>
      </c>
      <c r="N529" s="5">
        <v>15.22499985</v>
      </c>
      <c r="O529" s="5">
        <v>0.84583332499999997</v>
      </c>
      <c r="P529" s="4">
        <v>258</v>
      </c>
      <c r="Q529" s="6">
        <v>6.9767441860465098</v>
      </c>
      <c r="R529" s="7">
        <v>1.03081395348837</v>
      </c>
      <c r="S529" s="6">
        <v>0</v>
      </c>
      <c r="T529" s="5">
        <v>0</v>
      </c>
      <c r="U529" s="5">
        <v>0</v>
      </c>
      <c r="V529" s="5">
        <f t="shared" si="50"/>
        <v>15.22499985</v>
      </c>
      <c r="W529" s="5">
        <f t="shared" si="46"/>
        <v>-15.22499985</v>
      </c>
      <c r="X529" s="8">
        <f t="shared" si="47"/>
        <v>-1</v>
      </c>
      <c r="Y529" s="4">
        <v>0</v>
      </c>
      <c r="Z529" s="9" t="str">
        <f t="shared" si="48"/>
        <v>NA</v>
      </c>
      <c r="AA529" s="10">
        <f t="shared" si="49"/>
        <v>0</v>
      </c>
    </row>
    <row r="530" spans="1:27" x14ac:dyDescent="0.55000000000000004">
      <c r="A530" s="3" t="s">
        <v>209</v>
      </c>
      <c r="B530" s="3" t="s">
        <v>210</v>
      </c>
      <c r="C530" s="3" t="s">
        <v>969</v>
      </c>
      <c r="D530" s="3" t="s">
        <v>455</v>
      </c>
      <c r="E530" s="4" t="s">
        <v>47</v>
      </c>
      <c r="F530" s="3" t="s">
        <v>48</v>
      </c>
      <c r="G530" s="3" t="s">
        <v>49</v>
      </c>
      <c r="H530" s="3" t="s">
        <v>34</v>
      </c>
      <c r="I530" s="3" t="s">
        <v>35</v>
      </c>
      <c r="J530" s="3" t="s">
        <v>36</v>
      </c>
      <c r="K530" s="3" t="s">
        <v>37</v>
      </c>
      <c r="L530" s="5">
        <v>0</v>
      </c>
      <c r="M530" s="4">
        <v>14</v>
      </c>
      <c r="N530" s="5">
        <v>16.100000000000001</v>
      </c>
      <c r="O530" s="5">
        <v>1.1499999999999999</v>
      </c>
      <c r="P530" s="4">
        <v>198</v>
      </c>
      <c r="Q530" s="6">
        <v>7.0707070707070701</v>
      </c>
      <c r="R530" s="7">
        <v>1.10909090909091</v>
      </c>
      <c r="S530" s="6">
        <v>0</v>
      </c>
      <c r="T530" s="5">
        <v>0</v>
      </c>
      <c r="U530" s="5">
        <v>0</v>
      </c>
      <c r="V530" s="5">
        <f t="shared" si="50"/>
        <v>16.100000000000001</v>
      </c>
      <c r="W530" s="5">
        <f t="shared" si="46"/>
        <v>-16.100000000000001</v>
      </c>
      <c r="X530" s="8">
        <f t="shared" si="47"/>
        <v>-1</v>
      </c>
      <c r="Y530" s="4">
        <v>0</v>
      </c>
      <c r="Z530" s="9" t="str">
        <f t="shared" si="48"/>
        <v>NA</v>
      </c>
      <c r="AA530" s="10">
        <f t="shared" si="49"/>
        <v>0</v>
      </c>
    </row>
    <row r="531" spans="1:27" x14ac:dyDescent="0.55000000000000004">
      <c r="A531" s="3" t="s">
        <v>209</v>
      </c>
      <c r="B531" s="3" t="s">
        <v>210</v>
      </c>
      <c r="C531" s="3" t="s">
        <v>970</v>
      </c>
      <c r="D531" s="3" t="s">
        <v>464</v>
      </c>
      <c r="E531" s="4" t="s">
        <v>47</v>
      </c>
      <c r="F531" s="3" t="s">
        <v>48</v>
      </c>
      <c r="G531" s="3" t="s">
        <v>374</v>
      </c>
      <c r="H531" s="3" t="s">
        <v>34</v>
      </c>
      <c r="I531" s="3" t="s">
        <v>35</v>
      </c>
      <c r="J531" s="3" t="s">
        <v>36</v>
      </c>
      <c r="K531" s="3" t="s">
        <v>37</v>
      </c>
      <c r="L531" s="5">
        <v>0</v>
      </c>
      <c r="M531" s="4">
        <v>5</v>
      </c>
      <c r="N531" s="5">
        <v>16.587499999999999</v>
      </c>
      <c r="O531" s="5">
        <v>3.3174999999999999</v>
      </c>
      <c r="P531" s="4">
        <v>357</v>
      </c>
      <c r="Q531" s="6">
        <v>1.40056022408964</v>
      </c>
      <c r="R531" s="7">
        <v>1.20831932773109</v>
      </c>
      <c r="S531" s="6">
        <v>0</v>
      </c>
      <c r="T531" s="5">
        <v>0</v>
      </c>
      <c r="U531" s="5">
        <v>0</v>
      </c>
      <c r="V531" s="5">
        <f t="shared" si="50"/>
        <v>16.587499999999999</v>
      </c>
      <c r="W531" s="5">
        <f t="shared" si="46"/>
        <v>-16.587499999999999</v>
      </c>
      <c r="X531" s="8">
        <f t="shared" si="47"/>
        <v>-1</v>
      </c>
      <c r="Y531" s="4">
        <v>0</v>
      </c>
      <c r="Z531" s="9" t="str">
        <f t="shared" si="48"/>
        <v>NA</v>
      </c>
      <c r="AA531" s="10">
        <f t="shared" si="49"/>
        <v>0</v>
      </c>
    </row>
    <row r="532" spans="1:27" x14ac:dyDescent="0.55000000000000004">
      <c r="A532" s="3" t="s">
        <v>209</v>
      </c>
      <c r="B532" s="3" t="s">
        <v>210</v>
      </c>
      <c r="C532" s="3" t="s">
        <v>971</v>
      </c>
      <c r="D532" s="3" t="s">
        <v>604</v>
      </c>
      <c r="E532" s="4" t="s">
        <v>47</v>
      </c>
      <c r="F532" s="3" t="s">
        <v>48</v>
      </c>
      <c r="G532" s="3" t="s">
        <v>400</v>
      </c>
      <c r="H532" s="3" t="s">
        <v>34</v>
      </c>
      <c r="I532" s="3" t="s">
        <v>35</v>
      </c>
      <c r="J532" s="3" t="s">
        <v>36</v>
      </c>
      <c r="K532" s="3" t="s">
        <v>37</v>
      </c>
      <c r="L532" s="5">
        <v>0</v>
      </c>
      <c r="M532" s="4">
        <v>5</v>
      </c>
      <c r="N532" s="5">
        <v>17.112500000000001</v>
      </c>
      <c r="O532" s="5">
        <v>3.4224999999999999</v>
      </c>
      <c r="P532" s="4">
        <v>65</v>
      </c>
      <c r="Q532" s="6">
        <v>7.6923076923076898</v>
      </c>
      <c r="R532" s="7">
        <v>1.3673846153846201</v>
      </c>
      <c r="S532" s="6">
        <v>0</v>
      </c>
      <c r="T532" s="5">
        <v>0</v>
      </c>
      <c r="U532" s="5">
        <v>0</v>
      </c>
      <c r="V532" s="5">
        <f t="shared" si="50"/>
        <v>17.112500000000001</v>
      </c>
      <c r="W532" s="5">
        <f t="shared" si="46"/>
        <v>-17.112500000000001</v>
      </c>
      <c r="X532" s="8">
        <f t="shared" si="47"/>
        <v>-1</v>
      </c>
      <c r="Y532" s="4">
        <v>0</v>
      </c>
      <c r="Z532" s="9" t="str">
        <f t="shared" si="48"/>
        <v>NA</v>
      </c>
      <c r="AA532" s="10">
        <f t="shared" si="49"/>
        <v>0</v>
      </c>
    </row>
    <row r="533" spans="1:27" x14ac:dyDescent="0.55000000000000004">
      <c r="A533" s="3" t="s">
        <v>209</v>
      </c>
      <c r="B533" s="3" t="s">
        <v>210</v>
      </c>
      <c r="C533" s="3" t="s">
        <v>972</v>
      </c>
      <c r="D533" s="3" t="s">
        <v>395</v>
      </c>
      <c r="E533" s="4" t="s">
        <v>47</v>
      </c>
      <c r="F533" s="3" t="s">
        <v>48</v>
      </c>
      <c r="G533" s="3" t="s">
        <v>88</v>
      </c>
      <c r="H533" s="3" t="s">
        <v>34</v>
      </c>
      <c r="I533" s="3" t="s">
        <v>35</v>
      </c>
      <c r="J533" s="3" t="s">
        <v>36</v>
      </c>
      <c r="K533" s="3" t="s">
        <v>37</v>
      </c>
      <c r="L533" s="5">
        <v>0</v>
      </c>
      <c r="M533" s="4">
        <v>6</v>
      </c>
      <c r="N533" s="5">
        <v>17.274999975</v>
      </c>
      <c r="O533" s="5">
        <v>2.8791666625000003</v>
      </c>
      <c r="P533" s="4">
        <v>385</v>
      </c>
      <c r="Q533" s="6">
        <v>1.5584415584415601</v>
      </c>
      <c r="R533" s="7">
        <v>1.7196883116883099</v>
      </c>
      <c r="S533" s="6">
        <v>0</v>
      </c>
      <c r="T533" s="5">
        <v>0</v>
      </c>
      <c r="U533" s="5">
        <v>0</v>
      </c>
      <c r="V533" s="5">
        <f t="shared" si="50"/>
        <v>17.274999975</v>
      </c>
      <c r="W533" s="5">
        <f t="shared" si="46"/>
        <v>-17.274999975</v>
      </c>
      <c r="X533" s="8">
        <f t="shared" si="47"/>
        <v>-1</v>
      </c>
      <c r="Y533" s="4">
        <v>0</v>
      </c>
      <c r="Z533" s="9" t="str">
        <f t="shared" si="48"/>
        <v>NA</v>
      </c>
      <c r="AA533" s="10">
        <f t="shared" si="49"/>
        <v>0</v>
      </c>
    </row>
    <row r="534" spans="1:27" x14ac:dyDescent="0.55000000000000004">
      <c r="A534" s="3" t="s">
        <v>209</v>
      </c>
      <c r="B534" s="3" t="s">
        <v>210</v>
      </c>
      <c r="C534" s="3" t="s">
        <v>973</v>
      </c>
      <c r="D534" s="3" t="s">
        <v>511</v>
      </c>
      <c r="E534" s="4" t="s">
        <v>47</v>
      </c>
      <c r="F534" s="3" t="s">
        <v>48</v>
      </c>
      <c r="G534" s="3" t="s">
        <v>309</v>
      </c>
      <c r="H534" s="3" t="s">
        <v>34</v>
      </c>
      <c r="I534" s="3" t="s">
        <v>35</v>
      </c>
      <c r="J534" s="3" t="s">
        <v>36</v>
      </c>
      <c r="K534" s="3" t="s">
        <v>37</v>
      </c>
      <c r="L534" s="5">
        <v>0</v>
      </c>
      <c r="M534" s="4">
        <v>15</v>
      </c>
      <c r="N534" s="5">
        <v>17.824999875</v>
      </c>
      <c r="O534" s="5">
        <v>1.1883333249999999</v>
      </c>
      <c r="P534" s="4">
        <v>239</v>
      </c>
      <c r="Q534" s="6">
        <v>6.2761506276150598</v>
      </c>
      <c r="R534" s="7">
        <v>1.16004184100418</v>
      </c>
      <c r="S534" s="6">
        <v>0</v>
      </c>
      <c r="T534" s="5">
        <v>0</v>
      </c>
      <c r="U534" s="5">
        <v>0</v>
      </c>
      <c r="V534" s="5">
        <f t="shared" si="50"/>
        <v>17.824999875</v>
      </c>
      <c r="W534" s="5">
        <f t="shared" si="46"/>
        <v>-17.824999875</v>
      </c>
      <c r="X534" s="8">
        <f t="shared" si="47"/>
        <v>-1</v>
      </c>
      <c r="Y534" s="4">
        <v>0</v>
      </c>
      <c r="Z534" s="9" t="str">
        <f t="shared" si="48"/>
        <v>NA</v>
      </c>
      <c r="AA534" s="10">
        <f t="shared" si="49"/>
        <v>0</v>
      </c>
    </row>
    <row r="535" spans="1:27" x14ac:dyDescent="0.55000000000000004">
      <c r="A535" s="3" t="s">
        <v>209</v>
      </c>
      <c r="B535" s="3" t="s">
        <v>210</v>
      </c>
      <c r="C535" s="3" t="s">
        <v>974</v>
      </c>
      <c r="D535" s="3" t="s">
        <v>430</v>
      </c>
      <c r="E535" s="4" t="s">
        <v>47</v>
      </c>
      <c r="F535" s="3" t="s">
        <v>48</v>
      </c>
      <c r="G535" s="3" t="s">
        <v>165</v>
      </c>
      <c r="H535" s="3" t="s">
        <v>34</v>
      </c>
      <c r="I535" s="3" t="s">
        <v>35</v>
      </c>
      <c r="J535" s="3" t="s">
        <v>36</v>
      </c>
      <c r="K535" s="3" t="s">
        <v>37</v>
      </c>
      <c r="L535" s="5">
        <v>0</v>
      </c>
      <c r="M535" s="4">
        <v>4</v>
      </c>
      <c r="N535" s="5">
        <v>20.6</v>
      </c>
      <c r="O535" s="5">
        <v>5.15</v>
      </c>
      <c r="P535" s="4">
        <v>111</v>
      </c>
      <c r="Q535" s="6">
        <v>3.6036036036036001</v>
      </c>
      <c r="R535" s="7">
        <v>1.6836936936936899</v>
      </c>
      <c r="S535" s="6">
        <v>0</v>
      </c>
      <c r="T535" s="5">
        <v>0</v>
      </c>
      <c r="U535" s="5">
        <v>0</v>
      </c>
      <c r="V535" s="5">
        <f t="shared" si="50"/>
        <v>20.6</v>
      </c>
      <c r="W535" s="5">
        <f t="shared" si="46"/>
        <v>-20.6</v>
      </c>
      <c r="X535" s="8">
        <f t="shared" si="47"/>
        <v>-1</v>
      </c>
      <c r="Y535" s="4">
        <v>0</v>
      </c>
      <c r="Z535" s="9" t="str">
        <f t="shared" si="48"/>
        <v>NA</v>
      </c>
      <c r="AA535" s="10">
        <f t="shared" si="49"/>
        <v>0</v>
      </c>
    </row>
    <row r="536" spans="1:27" x14ac:dyDescent="0.55000000000000004">
      <c r="A536" s="3" t="s">
        <v>209</v>
      </c>
      <c r="B536" s="3" t="s">
        <v>210</v>
      </c>
      <c r="C536" s="3" t="s">
        <v>975</v>
      </c>
      <c r="D536" s="3" t="s">
        <v>410</v>
      </c>
      <c r="E536" s="4" t="s">
        <v>47</v>
      </c>
      <c r="F536" s="3" t="s">
        <v>48</v>
      </c>
      <c r="G536" s="3" t="s">
        <v>309</v>
      </c>
      <c r="H536" s="3" t="s">
        <v>34</v>
      </c>
      <c r="I536" s="3" t="s">
        <v>35</v>
      </c>
      <c r="J536" s="3" t="s">
        <v>36</v>
      </c>
      <c r="K536" s="3" t="s">
        <v>37</v>
      </c>
      <c r="L536" s="5">
        <v>0</v>
      </c>
      <c r="M536" s="4">
        <v>24</v>
      </c>
      <c r="N536" s="5">
        <v>21.162499799999999</v>
      </c>
      <c r="O536" s="5">
        <v>0.88177082500000004</v>
      </c>
      <c r="P536" s="4">
        <v>184</v>
      </c>
      <c r="Q536" s="6">
        <v>13.0434782608696</v>
      </c>
      <c r="R536" s="7">
        <v>1.0399456521739101</v>
      </c>
      <c r="S536" s="6">
        <v>0</v>
      </c>
      <c r="T536" s="5">
        <v>0</v>
      </c>
      <c r="U536" s="5">
        <v>0</v>
      </c>
      <c r="V536" s="5">
        <f t="shared" si="50"/>
        <v>21.162499799999999</v>
      </c>
      <c r="W536" s="5">
        <f t="shared" si="46"/>
        <v>-21.162499799999999</v>
      </c>
      <c r="X536" s="8">
        <f t="shared" si="47"/>
        <v>-1</v>
      </c>
      <c r="Y536" s="4">
        <v>0</v>
      </c>
      <c r="Z536" s="9" t="str">
        <f t="shared" si="48"/>
        <v>NA</v>
      </c>
      <c r="AA536" s="10">
        <f t="shared" si="49"/>
        <v>0</v>
      </c>
    </row>
    <row r="537" spans="1:27" x14ac:dyDescent="0.55000000000000004">
      <c r="A537" s="3" t="s">
        <v>209</v>
      </c>
      <c r="B537" s="3" t="s">
        <v>210</v>
      </c>
      <c r="C537" s="3" t="s">
        <v>976</v>
      </c>
      <c r="D537" s="3" t="s">
        <v>509</v>
      </c>
      <c r="E537" s="4" t="s">
        <v>47</v>
      </c>
      <c r="F537" s="3" t="s">
        <v>48</v>
      </c>
      <c r="G537" s="3" t="s">
        <v>49</v>
      </c>
      <c r="H537" s="3" t="s">
        <v>34</v>
      </c>
      <c r="I537" s="3" t="s">
        <v>35</v>
      </c>
      <c r="J537" s="3" t="s">
        <v>36</v>
      </c>
      <c r="K537" s="3" t="s">
        <v>37</v>
      </c>
      <c r="L537" s="5">
        <v>0</v>
      </c>
      <c r="M537" s="4">
        <v>8</v>
      </c>
      <c r="N537" s="5">
        <v>23</v>
      </c>
      <c r="O537" s="5">
        <v>2.875</v>
      </c>
      <c r="P537" s="4">
        <v>210</v>
      </c>
      <c r="Q537" s="6">
        <v>3.8095238095238102</v>
      </c>
      <c r="R537" s="7">
        <v>4.5031428571428602</v>
      </c>
      <c r="S537" s="6">
        <v>0</v>
      </c>
      <c r="T537" s="5">
        <v>0</v>
      </c>
      <c r="U537" s="5">
        <v>0</v>
      </c>
      <c r="V537" s="5">
        <f t="shared" si="50"/>
        <v>23</v>
      </c>
      <c r="W537" s="5">
        <f t="shared" si="46"/>
        <v>-23</v>
      </c>
      <c r="X537" s="8">
        <f t="shared" si="47"/>
        <v>-1</v>
      </c>
      <c r="Y537" s="4">
        <v>0</v>
      </c>
      <c r="Z537" s="9" t="str">
        <f t="shared" si="48"/>
        <v>NA</v>
      </c>
      <c r="AA537" s="10">
        <f t="shared" si="49"/>
        <v>0</v>
      </c>
    </row>
    <row r="538" spans="1:27" x14ac:dyDescent="0.55000000000000004">
      <c r="A538" s="3" t="s">
        <v>209</v>
      </c>
      <c r="B538" s="3" t="s">
        <v>210</v>
      </c>
      <c r="C538" s="3" t="s">
        <v>977</v>
      </c>
      <c r="D538" s="3" t="s">
        <v>216</v>
      </c>
      <c r="E538" s="4" t="s">
        <v>47</v>
      </c>
      <c r="F538" s="3" t="s">
        <v>48</v>
      </c>
      <c r="G538" s="3" t="s">
        <v>49</v>
      </c>
      <c r="H538" s="3" t="s">
        <v>34</v>
      </c>
      <c r="I538" s="3" t="s">
        <v>35</v>
      </c>
      <c r="J538" s="3" t="s">
        <v>36</v>
      </c>
      <c r="K538" s="3" t="s">
        <v>37</v>
      </c>
      <c r="L538" s="5">
        <v>0</v>
      </c>
      <c r="M538" s="4">
        <v>10</v>
      </c>
      <c r="N538" s="5">
        <v>23.774999999999999</v>
      </c>
      <c r="O538" s="5">
        <v>2.3774999999999999</v>
      </c>
      <c r="P538" s="4">
        <v>92</v>
      </c>
      <c r="Q538" s="6">
        <v>10.869565217391299</v>
      </c>
      <c r="R538" s="7">
        <v>1.6173913043478301</v>
      </c>
      <c r="S538" s="6">
        <v>0</v>
      </c>
      <c r="T538" s="5">
        <v>0</v>
      </c>
      <c r="U538" s="5">
        <v>0</v>
      </c>
      <c r="V538" s="5">
        <f t="shared" si="50"/>
        <v>23.774999999999999</v>
      </c>
      <c r="W538" s="5">
        <f t="shared" si="46"/>
        <v>-23.774999999999999</v>
      </c>
      <c r="X538" s="8">
        <f t="shared" si="47"/>
        <v>-1</v>
      </c>
      <c r="Y538" s="4">
        <v>0</v>
      </c>
      <c r="Z538" s="9" t="str">
        <f t="shared" si="48"/>
        <v>NA</v>
      </c>
      <c r="AA538" s="10">
        <f t="shared" si="49"/>
        <v>0</v>
      </c>
    </row>
    <row r="539" spans="1:27" x14ac:dyDescent="0.55000000000000004">
      <c r="A539" s="3" t="s">
        <v>209</v>
      </c>
      <c r="B539" s="3" t="s">
        <v>210</v>
      </c>
      <c r="C539" s="3" t="s">
        <v>978</v>
      </c>
      <c r="D539" s="3" t="s">
        <v>846</v>
      </c>
      <c r="E539" s="4" t="s">
        <v>47</v>
      </c>
      <c r="F539" s="3" t="s">
        <v>48</v>
      </c>
      <c r="G539" s="3" t="s">
        <v>165</v>
      </c>
      <c r="H539" s="3" t="s">
        <v>34</v>
      </c>
      <c r="I539" s="3" t="s">
        <v>35</v>
      </c>
      <c r="J539" s="3" t="s">
        <v>36</v>
      </c>
      <c r="K539" s="3" t="s">
        <v>37</v>
      </c>
      <c r="L539" s="5">
        <v>0</v>
      </c>
      <c r="M539" s="4">
        <v>13</v>
      </c>
      <c r="N539" s="5">
        <v>23.862499862499998</v>
      </c>
      <c r="O539" s="5">
        <v>1.8355769124999999</v>
      </c>
      <c r="P539" s="4">
        <v>432</v>
      </c>
      <c r="Q539" s="6">
        <v>3.00925925925926</v>
      </c>
      <c r="R539" s="7">
        <v>1.2237037037037</v>
      </c>
      <c r="S539" s="6">
        <v>0</v>
      </c>
      <c r="T539" s="5">
        <v>0</v>
      </c>
      <c r="U539" s="5">
        <v>0</v>
      </c>
      <c r="V539" s="5">
        <f t="shared" si="50"/>
        <v>23.862499862499998</v>
      </c>
      <c r="W539" s="5">
        <f t="shared" si="46"/>
        <v>-23.862499862499998</v>
      </c>
      <c r="X539" s="8">
        <f t="shared" si="47"/>
        <v>-1</v>
      </c>
      <c r="Y539" s="4">
        <v>0</v>
      </c>
      <c r="Z539" s="9" t="str">
        <f t="shared" si="48"/>
        <v>NA</v>
      </c>
      <c r="AA539" s="10">
        <f t="shared" si="49"/>
        <v>0</v>
      </c>
    </row>
    <row r="540" spans="1:27" x14ac:dyDescent="0.55000000000000004">
      <c r="A540" s="3" t="s">
        <v>209</v>
      </c>
      <c r="B540" s="3" t="s">
        <v>210</v>
      </c>
      <c r="C540" s="3" t="s">
        <v>979</v>
      </c>
      <c r="D540" s="3" t="s">
        <v>513</v>
      </c>
      <c r="E540" s="4" t="s">
        <v>47</v>
      </c>
      <c r="F540" s="3" t="s">
        <v>48</v>
      </c>
      <c r="G540" s="3" t="s">
        <v>49</v>
      </c>
      <c r="H540" s="3" t="s">
        <v>34</v>
      </c>
      <c r="I540" s="3" t="s">
        <v>35</v>
      </c>
      <c r="J540" s="3" t="s">
        <v>36</v>
      </c>
      <c r="K540" s="3" t="s">
        <v>37</v>
      </c>
      <c r="L540" s="5">
        <v>0</v>
      </c>
      <c r="M540" s="4">
        <v>15</v>
      </c>
      <c r="N540" s="5">
        <v>24.287499937500002</v>
      </c>
      <c r="O540" s="5">
        <v>1.6191666625000001</v>
      </c>
      <c r="P540" s="4">
        <v>354</v>
      </c>
      <c r="Q540" s="6">
        <v>4.2372881355932197</v>
      </c>
      <c r="R540" s="7">
        <v>1.0168361581920899</v>
      </c>
      <c r="S540" s="6">
        <v>0</v>
      </c>
      <c r="T540" s="5">
        <v>0</v>
      </c>
      <c r="U540" s="5">
        <v>0</v>
      </c>
      <c r="V540" s="5">
        <f t="shared" si="50"/>
        <v>24.287499937500002</v>
      </c>
      <c r="W540" s="5">
        <f t="shared" si="46"/>
        <v>-24.287499937500002</v>
      </c>
      <c r="X540" s="8">
        <f t="shared" si="47"/>
        <v>-1</v>
      </c>
      <c r="Y540" s="4">
        <v>0</v>
      </c>
      <c r="Z540" s="9" t="str">
        <f t="shared" si="48"/>
        <v>NA</v>
      </c>
      <c r="AA540" s="10">
        <f t="shared" si="49"/>
        <v>0</v>
      </c>
    </row>
    <row r="541" spans="1:27" x14ac:dyDescent="0.55000000000000004">
      <c r="A541" s="3" t="s">
        <v>209</v>
      </c>
      <c r="B541" s="3" t="s">
        <v>210</v>
      </c>
      <c r="C541" s="3" t="s">
        <v>980</v>
      </c>
      <c r="D541" s="3" t="s">
        <v>875</v>
      </c>
      <c r="E541" s="4" t="s">
        <v>47</v>
      </c>
      <c r="F541" s="3" t="s">
        <v>48</v>
      </c>
      <c r="G541" s="3" t="s">
        <v>309</v>
      </c>
      <c r="H541" s="3" t="s">
        <v>34</v>
      </c>
      <c r="I541" s="3" t="s">
        <v>35</v>
      </c>
      <c r="J541" s="3" t="s">
        <v>36</v>
      </c>
      <c r="K541" s="3" t="s">
        <v>37</v>
      </c>
      <c r="L541" s="5">
        <v>0</v>
      </c>
      <c r="M541" s="4">
        <v>10</v>
      </c>
      <c r="N541" s="5">
        <v>24.487500000000001</v>
      </c>
      <c r="O541" s="5">
        <v>2.44875</v>
      </c>
      <c r="P541" s="4">
        <v>437</v>
      </c>
      <c r="Q541" s="6">
        <v>2.2883295194508002</v>
      </c>
      <c r="R541" s="7">
        <v>1.5072082379862699</v>
      </c>
      <c r="S541" s="6">
        <v>0</v>
      </c>
      <c r="T541" s="5">
        <v>0</v>
      </c>
      <c r="U541" s="5">
        <v>0</v>
      </c>
      <c r="V541" s="5">
        <f t="shared" si="50"/>
        <v>24.487500000000001</v>
      </c>
      <c r="W541" s="5">
        <f t="shared" si="46"/>
        <v>-24.487500000000001</v>
      </c>
      <c r="X541" s="8">
        <f t="shared" si="47"/>
        <v>-1</v>
      </c>
      <c r="Y541" s="4">
        <v>0</v>
      </c>
      <c r="Z541" s="9" t="str">
        <f t="shared" si="48"/>
        <v>NA</v>
      </c>
      <c r="AA541" s="10">
        <f t="shared" si="49"/>
        <v>0</v>
      </c>
    </row>
    <row r="542" spans="1:27" x14ac:dyDescent="0.55000000000000004">
      <c r="A542" s="3" t="s">
        <v>209</v>
      </c>
      <c r="B542" s="3" t="s">
        <v>210</v>
      </c>
      <c r="C542" s="3" t="s">
        <v>981</v>
      </c>
      <c r="D542" s="3" t="s">
        <v>855</v>
      </c>
      <c r="E542" s="4" t="s">
        <v>47</v>
      </c>
      <c r="F542" s="3" t="s">
        <v>48</v>
      </c>
      <c r="G542" s="3" t="s">
        <v>165</v>
      </c>
      <c r="H542" s="3" t="s">
        <v>34</v>
      </c>
      <c r="I542" s="3" t="s">
        <v>35</v>
      </c>
      <c r="J542" s="3" t="s">
        <v>36</v>
      </c>
      <c r="K542" s="3" t="s">
        <v>37</v>
      </c>
      <c r="L542" s="5">
        <v>0</v>
      </c>
      <c r="M542" s="4">
        <v>14</v>
      </c>
      <c r="N542" s="5">
        <v>26.39999985</v>
      </c>
      <c r="O542" s="5">
        <v>1.885714275</v>
      </c>
      <c r="P542" s="4">
        <v>113</v>
      </c>
      <c r="Q542" s="6">
        <v>12.389380530973501</v>
      </c>
      <c r="R542" s="7">
        <v>1.61053097345133</v>
      </c>
      <c r="S542" s="6">
        <v>0</v>
      </c>
      <c r="T542" s="5">
        <v>0</v>
      </c>
      <c r="U542" s="5">
        <v>0</v>
      </c>
      <c r="V542" s="5">
        <f t="shared" si="50"/>
        <v>26.39999985</v>
      </c>
      <c r="W542" s="5">
        <f t="shared" si="46"/>
        <v>-26.39999985</v>
      </c>
      <c r="X542" s="8">
        <f t="shared" si="47"/>
        <v>-1</v>
      </c>
      <c r="Y542" s="4">
        <v>0</v>
      </c>
      <c r="Z542" s="9" t="str">
        <f t="shared" si="48"/>
        <v>NA</v>
      </c>
      <c r="AA542" s="10">
        <f t="shared" si="49"/>
        <v>0</v>
      </c>
    </row>
    <row r="543" spans="1:27" x14ac:dyDescent="0.55000000000000004">
      <c r="A543" s="3" t="s">
        <v>209</v>
      </c>
      <c r="B543" s="3" t="s">
        <v>210</v>
      </c>
      <c r="C543" s="3" t="s">
        <v>982</v>
      </c>
      <c r="D543" s="3" t="s">
        <v>877</v>
      </c>
      <c r="E543" s="4" t="s">
        <v>47</v>
      </c>
      <c r="F543" s="3" t="s">
        <v>48</v>
      </c>
      <c r="G543" s="3" t="s">
        <v>49</v>
      </c>
      <c r="H543" s="3" t="s">
        <v>34</v>
      </c>
      <c r="I543" s="3" t="s">
        <v>35</v>
      </c>
      <c r="J543" s="3" t="s">
        <v>36</v>
      </c>
      <c r="K543" s="3" t="s">
        <v>37</v>
      </c>
      <c r="L543" s="5">
        <v>0</v>
      </c>
      <c r="M543" s="4">
        <v>12</v>
      </c>
      <c r="N543" s="5">
        <v>26.787499949999997</v>
      </c>
      <c r="O543" s="5">
        <v>2.2322916624999998</v>
      </c>
      <c r="P543" s="4">
        <v>430</v>
      </c>
      <c r="Q543" s="6">
        <v>2.7906976744185998</v>
      </c>
      <c r="R543" s="7">
        <v>1.58374418604651</v>
      </c>
      <c r="S543" s="6">
        <v>0</v>
      </c>
      <c r="T543" s="5">
        <v>0</v>
      </c>
      <c r="U543" s="5">
        <v>0</v>
      </c>
      <c r="V543" s="5">
        <f t="shared" si="50"/>
        <v>26.787499949999997</v>
      </c>
      <c r="W543" s="5">
        <f t="shared" si="46"/>
        <v>-26.787499949999997</v>
      </c>
      <c r="X543" s="8">
        <f t="shared" si="47"/>
        <v>-1</v>
      </c>
      <c r="Y543" s="4">
        <v>0</v>
      </c>
      <c r="Z543" s="9" t="str">
        <f t="shared" si="48"/>
        <v>NA</v>
      </c>
      <c r="AA543" s="10">
        <f t="shared" si="49"/>
        <v>0</v>
      </c>
    </row>
    <row r="544" spans="1:27" x14ac:dyDescent="0.55000000000000004">
      <c r="A544" s="3" t="s">
        <v>209</v>
      </c>
      <c r="B544" s="3" t="s">
        <v>210</v>
      </c>
      <c r="C544" s="3" t="s">
        <v>983</v>
      </c>
      <c r="D544" s="3" t="s">
        <v>255</v>
      </c>
      <c r="E544" s="4" t="s">
        <v>47</v>
      </c>
      <c r="F544" s="3" t="s">
        <v>48</v>
      </c>
      <c r="G544" s="3" t="s">
        <v>309</v>
      </c>
      <c r="H544" s="3" t="s">
        <v>34</v>
      </c>
      <c r="I544" s="3" t="s">
        <v>35</v>
      </c>
      <c r="J544" s="3" t="s">
        <v>36</v>
      </c>
      <c r="K544" s="3" t="s">
        <v>37</v>
      </c>
      <c r="L544" s="5">
        <v>0</v>
      </c>
      <c r="M544" s="4">
        <v>8</v>
      </c>
      <c r="N544" s="5">
        <v>28.112500000000001</v>
      </c>
      <c r="O544" s="5">
        <v>3.5140625000000001</v>
      </c>
      <c r="P544" s="4">
        <v>206</v>
      </c>
      <c r="Q544" s="6">
        <v>3.8834951456310698</v>
      </c>
      <c r="R544" s="7">
        <v>1.4184466019417501</v>
      </c>
      <c r="S544" s="6">
        <v>0</v>
      </c>
      <c r="T544" s="5">
        <v>0</v>
      </c>
      <c r="U544" s="5">
        <v>0</v>
      </c>
      <c r="V544" s="5">
        <f t="shared" si="50"/>
        <v>28.112500000000001</v>
      </c>
      <c r="W544" s="5">
        <f t="shared" si="46"/>
        <v>-28.112500000000001</v>
      </c>
      <c r="X544" s="8">
        <f t="shared" si="47"/>
        <v>-1</v>
      </c>
      <c r="Y544" s="4">
        <v>0</v>
      </c>
      <c r="Z544" s="9" t="str">
        <f t="shared" si="48"/>
        <v>NA</v>
      </c>
      <c r="AA544" s="10">
        <f t="shared" si="49"/>
        <v>0</v>
      </c>
    </row>
    <row r="545" spans="1:27" x14ac:dyDescent="0.55000000000000004">
      <c r="A545" s="3" t="s">
        <v>209</v>
      </c>
      <c r="B545" s="3" t="s">
        <v>210</v>
      </c>
      <c r="C545" s="3" t="s">
        <v>984</v>
      </c>
      <c r="D545" s="3" t="s">
        <v>258</v>
      </c>
      <c r="E545" s="4" t="s">
        <v>47</v>
      </c>
      <c r="F545" s="3" t="s">
        <v>48</v>
      </c>
      <c r="G545" s="3" t="s">
        <v>49</v>
      </c>
      <c r="H545" s="3" t="s">
        <v>34</v>
      </c>
      <c r="I545" s="3" t="s">
        <v>35</v>
      </c>
      <c r="J545" s="3" t="s">
        <v>36</v>
      </c>
      <c r="K545" s="3" t="s">
        <v>37</v>
      </c>
      <c r="L545" s="5">
        <v>0</v>
      </c>
      <c r="M545" s="4">
        <v>19</v>
      </c>
      <c r="N545" s="5">
        <v>28.449999837499998</v>
      </c>
      <c r="O545" s="5">
        <v>1.4973684125</v>
      </c>
      <c r="P545" s="4">
        <v>247</v>
      </c>
      <c r="Q545" s="6">
        <v>7.6923076923076898</v>
      </c>
      <c r="R545" s="7">
        <v>1.2314170040485799</v>
      </c>
      <c r="S545" s="6">
        <v>0</v>
      </c>
      <c r="T545" s="5">
        <v>0</v>
      </c>
      <c r="U545" s="5">
        <v>0</v>
      </c>
      <c r="V545" s="5">
        <f t="shared" si="50"/>
        <v>28.449999837499998</v>
      </c>
      <c r="W545" s="5">
        <f t="shared" si="46"/>
        <v>-28.449999837499998</v>
      </c>
      <c r="X545" s="8">
        <f t="shared" si="47"/>
        <v>-1</v>
      </c>
      <c r="Y545" s="4">
        <v>0</v>
      </c>
      <c r="Z545" s="9" t="str">
        <f t="shared" si="48"/>
        <v>NA</v>
      </c>
      <c r="AA545" s="10">
        <f t="shared" si="49"/>
        <v>0</v>
      </c>
    </row>
    <row r="546" spans="1:27" x14ac:dyDescent="0.55000000000000004">
      <c r="A546" s="3" t="s">
        <v>209</v>
      </c>
      <c r="B546" s="3" t="s">
        <v>210</v>
      </c>
      <c r="C546" s="3" t="s">
        <v>985</v>
      </c>
      <c r="D546" s="3" t="s">
        <v>523</v>
      </c>
      <c r="E546" s="4" t="s">
        <v>47</v>
      </c>
      <c r="F546" s="3" t="s">
        <v>48</v>
      </c>
      <c r="G546" s="3" t="s">
        <v>49</v>
      </c>
      <c r="H546" s="3" t="s">
        <v>34</v>
      </c>
      <c r="I546" s="3" t="s">
        <v>35</v>
      </c>
      <c r="J546" s="3" t="s">
        <v>36</v>
      </c>
      <c r="K546" s="3" t="s">
        <v>37</v>
      </c>
      <c r="L546" s="5">
        <v>0</v>
      </c>
      <c r="M546" s="4">
        <v>6</v>
      </c>
      <c r="N546" s="5">
        <v>30.98749995</v>
      </c>
      <c r="O546" s="5">
        <v>5.1645833249999997</v>
      </c>
      <c r="P546" s="4">
        <v>203</v>
      </c>
      <c r="Q546" s="6">
        <v>2.95566502463054</v>
      </c>
      <c r="R546" s="7">
        <v>2.1219704433497499</v>
      </c>
      <c r="S546" s="6">
        <v>0</v>
      </c>
      <c r="T546" s="5">
        <v>0</v>
      </c>
      <c r="U546" s="5">
        <v>0</v>
      </c>
      <c r="V546" s="5">
        <f t="shared" si="50"/>
        <v>30.98749995</v>
      </c>
      <c r="W546" s="5">
        <f t="shared" si="46"/>
        <v>-30.98749995</v>
      </c>
      <c r="X546" s="8">
        <f t="shared" si="47"/>
        <v>-1</v>
      </c>
      <c r="Y546" s="4">
        <v>0</v>
      </c>
      <c r="Z546" s="9" t="str">
        <f t="shared" si="48"/>
        <v>NA</v>
      </c>
      <c r="AA546" s="10">
        <f t="shared" si="49"/>
        <v>0</v>
      </c>
    </row>
    <row r="547" spans="1:27" x14ac:dyDescent="0.55000000000000004">
      <c r="A547" s="3" t="s">
        <v>209</v>
      </c>
      <c r="B547" s="3" t="s">
        <v>210</v>
      </c>
      <c r="C547" s="3" t="s">
        <v>986</v>
      </c>
      <c r="D547" s="3" t="s">
        <v>886</v>
      </c>
      <c r="E547" s="4" t="s">
        <v>47</v>
      </c>
      <c r="F547" s="3" t="s">
        <v>48</v>
      </c>
      <c r="G547" s="3" t="s">
        <v>49</v>
      </c>
      <c r="H547" s="3" t="s">
        <v>34</v>
      </c>
      <c r="I547" s="3" t="s">
        <v>35</v>
      </c>
      <c r="J547" s="3" t="s">
        <v>36</v>
      </c>
      <c r="K547" s="3" t="s">
        <v>37</v>
      </c>
      <c r="L547" s="5">
        <v>0</v>
      </c>
      <c r="M547" s="4">
        <v>15</v>
      </c>
      <c r="N547" s="5">
        <v>33.049999874999997</v>
      </c>
      <c r="O547" s="5">
        <v>2.203333325</v>
      </c>
      <c r="P547" s="4">
        <v>425</v>
      </c>
      <c r="Q547" s="6">
        <v>3.52941176470588</v>
      </c>
      <c r="R547" s="7">
        <v>1.3590117647058799</v>
      </c>
      <c r="S547" s="6">
        <v>0</v>
      </c>
      <c r="T547" s="5">
        <v>0</v>
      </c>
      <c r="U547" s="5">
        <v>0</v>
      </c>
      <c r="V547" s="5">
        <f t="shared" si="50"/>
        <v>33.049999874999997</v>
      </c>
      <c r="W547" s="5">
        <f t="shared" si="46"/>
        <v>-33.049999874999997</v>
      </c>
      <c r="X547" s="8">
        <f t="shared" si="47"/>
        <v>-1</v>
      </c>
      <c r="Y547" s="4">
        <v>0</v>
      </c>
      <c r="Z547" s="9" t="str">
        <f t="shared" si="48"/>
        <v>NA</v>
      </c>
      <c r="AA547" s="10">
        <f t="shared" si="49"/>
        <v>0</v>
      </c>
    </row>
    <row r="548" spans="1:27" x14ac:dyDescent="0.55000000000000004">
      <c r="A548" s="3" t="s">
        <v>209</v>
      </c>
      <c r="B548" s="3" t="s">
        <v>210</v>
      </c>
      <c r="C548" s="3" t="s">
        <v>987</v>
      </c>
      <c r="D548" s="3" t="s">
        <v>441</v>
      </c>
      <c r="E548" s="4" t="s">
        <v>47</v>
      </c>
      <c r="F548" s="3" t="s">
        <v>48</v>
      </c>
      <c r="G548" s="3" t="s">
        <v>309</v>
      </c>
      <c r="H548" s="3" t="s">
        <v>34</v>
      </c>
      <c r="I548" s="3" t="s">
        <v>35</v>
      </c>
      <c r="J548" s="3" t="s">
        <v>36</v>
      </c>
      <c r="K548" s="3" t="s">
        <v>37</v>
      </c>
      <c r="L548" s="5">
        <v>0</v>
      </c>
      <c r="M548" s="4">
        <v>15</v>
      </c>
      <c r="N548" s="5">
        <v>35.599999875000002</v>
      </c>
      <c r="O548" s="5">
        <v>2.3733333249999999</v>
      </c>
      <c r="P548" s="4">
        <v>145</v>
      </c>
      <c r="Q548" s="6">
        <v>10.3448275862069</v>
      </c>
      <c r="R548" s="7">
        <v>1.57758620689655</v>
      </c>
      <c r="S548" s="6">
        <v>0</v>
      </c>
      <c r="T548" s="5">
        <v>0</v>
      </c>
      <c r="U548" s="5">
        <v>0</v>
      </c>
      <c r="V548" s="5">
        <f t="shared" si="50"/>
        <v>35.599999875000002</v>
      </c>
      <c r="W548" s="5">
        <f t="shared" si="46"/>
        <v>-35.599999875000002</v>
      </c>
      <c r="X548" s="8">
        <f t="shared" si="47"/>
        <v>-1</v>
      </c>
      <c r="Y548" s="4">
        <v>0</v>
      </c>
      <c r="Z548" s="9" t="str">
        <f t="shared" si="48"/>
        <v>NA</v>
      </c>
      <c r="AA548" s="10">
        <f t="shared" si="49"/>
        <v>0</v>
      </c>
    </row>
    <row r="549" spans="1:27" x14ac:dyDescent="0.55000000000000004">
      <c r="A549" s="3" t="s">
        <v>209</v>
      </c>
      <c r="B549" s="3" t="s">
        <v>210</v>
      </c>
      <c r="C549" s="3" t="s">
        <v>988</v>
      </c>
      <c r="D549" s="3" t="s">
        <v>450</v>
      </c>
      <c r="E549" s="4" t="s">
        <v>47</v>
      </c>
      <c r="F549" s="3" t="s">
        <v>48</v>
      </c>
      <c r="G549" s="3" t="s">
        <v>49</v>
      </c>
      <c r="H549" s="3" t="s">
        <v>34</v>
      </c>
      <c r="I549" s="3" t="s">
        <v>35</v>
      </c>
      <c r="J549" s="3" t="s">
        <v>36</v>
      </c>
      <c r="K549" s="3" t="s">
        <v>37</v>
      </c>
      <c r="L549" s="5">
        <v>0</v>
      </c>
      <c r="M549" s="4">
        <v>13</v>
      </c>
      <c r="N549" s="5">
        <v>35.887499862500007</v>
      </c>
      <c r="O549" s="5">
        <v>2.7605769125000004</v>
      </c>
      <c r="P549" s="4">
        <v>513</v>
      </c>
      <c r="Q549" s="6">
        <v>2.53411306042885</v>
      </c>
      <c r="R549" s="7">
        <v>1.69231968810916</v>
      </c>
      <c r="S549" s="6">
        <v>0</v>
      </c>
      <c r="T549" s="5">
        <v>0</v>
      </c>
      <c r="U549" s="5">
        <v>0</v>
      </c>
      <c r="V549" s="5">
        <f t="shared" si="50"/>
        <v>35.887499862500007</v>
      </c>
      <c r="W549" s="5">
        <f t="shared" si="46"/>
        <v>-35.887499862500007</v>
      </c>
      <c r="X549" s="8">
        <f t="shared" si="47"/>
        <v>-1</v>
      </c>
      <c r="Y549" s="4">
        <v>0</v>
      </c>
      <c r="Z549" s="9" t="str">
        <f t="shared" si="48"/>
        <v>NA</v>
      </c>
      <c r="AA549" s="10">
        <f t="shared" si="49"/>
        <v>0</v>
      </c>
    </row>
    <row r="550" spans="1:27" x14ac:dyDescent="0.55000000000000004">
      <c r="A550" s="3" t="s">
        <v>209</v>
      </c>
      <c r="B550" s="3" t="s">
        <v>210</v>
      </c>
      <c r="C550" s="3" t="s">
        <v>989</v>
      </c>
      <c r="D550" s="3" t="s">
        <v>559</v>
      </c>
      <c r="E550" s="4" t="s">
        <v>47</v>
      </c>
      <c r="F550" s="3" t="s">
        <v>48</v>
      </c>
      <c r="G550" s="3" t="s">
        <v>49</v>
      </c>
      <c r="H550" s="3" t="s">
        <v>34</v>
      </c>
      <c r="I550" s="3" t="s">
        <v>35</v>
      </c>
      <c r="J550" s="3" t="s">
        <v>36</v>
      </c>
      <c r="K550" s="3" t="s">
        <v>37</v>
      </c>
      <c r="L550" s="5">
        <v>0</v>
      </c>
      <c r="M550" s="4">
        <v>17</v>
      </c>
      <c r="N550" s="5">
        <v>39.049999812499998</v>
      </c>
      <c r="O550" s="5">
        <v>2.2970588125</v>
      </c>
      <c r="P550" s="4">
        <v>248</v>
      </c>
      <c r="Q550" s="6">
        <v>6.8548387096774199</v>
      </c>
      <c r="R550" s="7">
        <v>1.85701612903226</v>
      </c>
      <c r="S550" s="6">
        <v>0</v>
      </c>
      <c r="T550" s="5">
        <v>0</v>
      </c>
      <c r="U550" s="5">
        <v>0</v>
      </c>
      <c r="V550" s="5">
        <f t="shared" si="50"/>
        <v>39.049999812499998</v>
      </c>
      <c r="W550" s="5">
        <f t="shared" si="46"/>
        <v>-39.049999812499998</v>
      </c>
      <c r="X550" s="8">
        <f t="shared" si="47"/>
        <v>-1</v>
      </c>
      <c r="Y550" s="4">
        <v>0</v>
      </c>
      <c r="Z550" s="9" t="str">
        <f t="shared" si="48"/>
        <v>NA</v>
      </c>
      <c r="AA550" s="10">
        <f t="shared" si="49"/>
        <v>0</v>
      </c>
    </row>
    <row r="551" spans="1:27" x14ac:dyDescent="0.55000000000000004">
      <c r="A551" s="3" t="s">
        <v>209</v>
      </c>
      <c r="B551" s="3" t="s">
        <v>210</v>
      </c>
      <c r="C551" s="3" t="s">
        <v>990</v>
      </c>
      <c r="D551" s="3" t="s">
        <v>121</v>
      </c>
      <c r="E551" s="4" t="s">
        <v>47</v>
      </c>
      <c r="F551" s="3" t="s">
        <v>48</v>
      </c>
      <c r="G551" s="3" t="s">
        <v>49</v>
      </c>
      <c r="H551" s="3" t="s">
        <v>34</v>
      </c>
      <c r="I551" s="3" t="s">
        <v>35</v>
      </c>
      <c r="J551" s="3" t="s">
        <v>36</v>
      </c>
      <c r="K551" s="3" t="s">
        <v>37</v>
      </c>
      <c r="L551" s="5">
        <v>0</v>
      </c>
      <c r="M551" s="4">
        <v>13</v>
      </c>
      <c r="N551" s="5">
        <v>39.787499862499999</v>
      </c>
      <c r="O551" s="5">
        <v>3.0605769124999997</v>
      </c>
      <c r="P551" s="4">
        <v>494</v>
      </c>
      <c r="Q551" s="6">
        <v>2.6315789473684199</v>
      </c>
      <c r="R551" s="7">
        <v>1.39206477732794</v>
      </c>
      <c r="S551" s="6">
        <v>0</v>
      </c>
      <c r="T551" s="5">
        <v>0</v>
      </c>
      <c r="U551" s="5">
        <v>0</v>
      </c>
      <c r="V551" s="5">
        <f t="shared" si="50"/>
        <v>39.787499862499999</v>
      </c>
      <c r="W551" s="5">
        <f t="shared" si="46"/>
        <v>-39.787499862499999</v>
      </c>
      <c r="X551" s="8">
        <f t="shared" si="47"/>
        <v>-1</v>
      </c>
      <c r="Y551" s="4">
        <v>0</v>
      </c>
      <c r="Z551" s="9" t="str">
        <f t="shared" si="48"/>
        <v>NA</v>
      </c>
      <c r="AA551" s="10">
        <f t="shared" si="49"/>
        <v>0</v>
      </c>
    </row>
    <row r="552" spans="1:27" x14ac:dyDescent="0.55000000000000004">
      <c r="A552" s="3" t="s">
        <v>209</v>
      </c>
      <c r="B552" s="3" t="s">
        <v>210</v>
      </c>
      <c r="C552" s="3" t="s">
        <v>991</v>
      </c>
      <c r="D552" s="3" t="s">
        <v>220</v>
      </c>
      <c r="E552" s="4" t="s">
        <v>47</v>
      </c>
      <c r="F552" s="3" t="s">
        <v>48</v>
      </c>
      <c r="G552" s="3" t="s">
        <v>309</v>
      </c>
      <c r="H552" s="3" t="s">
        <v>34</v>
      </c>
      <c r="I552" s="3" t="s">
        <v>35</v>
      </c>
      <c r="J552" s="3" t="s">
        <v>36</v>
      </c>
      <c r="K552" s="3" t="s">
        <v>37</v>
      </c>
      <c r="L552" s="5">
        <v>0</v>
      </c>
      <c r="M552" s="4">
        <v>16</v>
      </c>
      <c r="N552" s="5">
        <v>40.549999999999997</v>
      </c>
      <c r="O552" s="5">
        <v>2.5343749999999998</v>
      </c>
      <c r="P552" s="4">
        <v>380</v>
      </c>
      <c r="Q552" s="6">
        <v>4.2105263157894699</v>
      </c>
      <c r="R552" s="7">
        <v>1.5063157894736801</v>
      </c>
      <c r="S552" s="6">
        <v>0</v>
      </c>
      <c r="T552" s="5">
        <v>0</v>
      </c>
      <c r="U552" s="5">
        <v>0</v>
      </c>
      <c r="V552" s="5">
        <f t="shared" si="50"/>
        <v>40.549999999999997</v>
      </c>
      <c r="W552" s="5">
        <f t="shared" si="46"/>
        <v>-40.549999999999997</v>
      </c>
      <c r="X552" s="8">
        <f t="shared" si="47"/>
        <v>-1</v>
      </c>
      <c r="Y552" s="4">
        <v>0</v>
      </c>
      <c r="Z552" s="9" t="str">
        <f t="shared" si="48"/>
        <v>NA</v>
      </c>
      <c r="AA552" s="10">
        <f t="shared" si="49"/>
        <v>0</v>
      </c>
    </row>
    <row r="553" spans="1:27" x14ac:dyDescent="0.55000000000000004">
      <c r="A553" s="3" t="s">
        <v>209</v>
      </c>
      <c r="B553" s="3" t="s">
        <v>210</v>
      </c>
      <c r="C553" s="3" t="s">
        <v>992</v>
      </c>
      <c r="D553" s="3" t="s">
        <v>478</v>
      </c>
      <c r="E553" s="4" t="s">
        <v>47</v>
      </c>
      <c r="F553" s="3" t="s">
        <v>48</v>
      </c>
      <c r="G553" s="3" t="s">
        <v>49</v>
      </c>
      <c r="H553" s="3" t="s">
        <v>34</v>
      </c>
      <c r="I553" s="3" t="s">
        <v>35</v>
      </c>
      <c r="J553" s="3" t="s">
        <v>36</v>
      </c>
      <c r="K553" s="3" t="s">
        <v>37</v>
      </c>
      <c r="L553" s="5">
        <v>0</v>
      </c>
      <c r="M553" s="4">
        <v>17</v>
      </c>
      <c r="N553" s="5">
        <v>44.337499825000002</v>
      </c>
      <c r="O553" s="5">
        <v>2.6080882249999999</v>
      </c>
      <c r="P553" s="4">
        <v>645</v>
      </c>
      <c r="Q553" s="6">
        <v>2.6356589147286802</v>
      </c>
      <c r="R553" s="7">
        <v>1.91662015503876</v>
      </c>
      <c r="S553" s="6">
        <v>0</v>
      </c>
      <c r="T553" s="5">
        <v>0</v>
      </c>
      <c r="U553" s="5">
        <v>0</v>
      </c>
      <c r="V553" s="5">
        <f t="shared" si="50"/>
        <v>44.337499825000002</v>
      </c>
      <c r="W553" s="5">
        <f t="shared" si="46"/>
        <v>-44.337499825000002</v>
      </c>
      <c r="X553" s="8">
        <f t="shared" si="47"/>
        <v>-1</v>
      </c>
      <c r="Y553" s="4">
        <v>0</v>
      </c>
      <c r="Z553" s="9" t="str">
        <f t="shared" si="48"/>
        <v>NA</v>
      </c>
      <c r="AA553" s="10">
        <f t="shared" si="49"/>
        <v>0</v>
      </c>
    </row>
    <row r="554" spans="1:27" x14ac:dyDescent="0.55000000000000004">
      <c r="A554" s="3" t="s">
        <v>209</v>
      </c>
      <c r="B554" s="3" t="s">
        <v>210</v>
      </c>
      <c r="C554" s="3" t="s">
        <v>993</v>
      </c>
      <c r="D554" s="3" t="s">
        <v>421</v>
      </c>
      <c r="E554" s="4" t="s">
        <v>47</v>
      </c>
      <c r="F554" s="3" t="s">
        <v>48</v>
      </c>
      <c r="G554" s="3" t="s">
        <v>49</v>
      </c>
      <c r="H554" s="3" t="s">
        <v>34</v>
      </c>
      <c r="I554" s="3" t="s">
        <v>35</v>
      </c>
      <c r="J554" s="3" t="s">
        <v>36</v>
      </c>
      <c r="K554" s="3" t="s">
        <v>37</v>
      </c>
      <c r="L554" s="5">
        <v>0</v>
      </c>
      <c r="M554" s="4">
        <v>16</v>
      </c>
      <c r="N554" s="5">
        <v>45.0625</v>
      </c>
      <c r="O554" s="5">
        <v>2.81640625</v>
      </c>
      <c r="P554" s="4">
        <v>217</v>
      </c>
      <c r="Q554" s="6">
        <v>7.3732718894009199</v>
      </c>
      <c r="R554" s="7">
        <v>1.20299539170507</v>
      </c>
      <c r="S554" s="6">
        <v>0</v>
      </c>
      <c r="T554" s="5">
        <v>0</v>
      </c>
      <c r="U554" s="5">
        <v>0</v>
      </c>
      <c r="V554" s="5">
        <f t="shared" si="50"/>
        <v>45.0625</v>
      </c>
      <c r="W554" s="5">
        <f t="shared" si="46"/>
        <v>-45.0625</v>
      </c>
      <c r="X554" s="8">
        <f t="shared" si="47"/>
        <v>-1</v>
      </c>
      <c r="Y554" s="4">
        <v>0</v>
      </c>
      <c r="Z554" s="9" t="str">
        <f t="shared" si="48"/>
        <v>NA</v>
      </c>
      <c r="AA554" s="10">
        <f t="shared" si="49"/>
        <v>0</v>
      </c>
    </row>
    <row r="555" spans="1:27" x14ac:dyDescent="0.55000000000000004">
      <c r="A555" s="3" t="s">
        <v>209</v>
      </c>
      <c r="B555" s="3" t="s">
        <v>210</v>
      </c>
      <c r="C555" s="3" t="s">
        <v>994</v>
      </c>
      <c r="D555" s="3" t="s">
        <v>379</v>
      </c>
      <c r="E555" s="4" t="s">
        <v>47</v>
      </c>
      <c r="F555" s="3" t="s">
        <v>48</v>
      </c>
      <c r="G555" s="3" t="s">
        <v>309</v>
      </c>
      <c r="H555" s="3" t="s">
        <v>34</v>
      </c>
      <c r="I555" s="3" t="s">
        <v>35</v>
      </c>
      <c r="J555" s="3" t="s">
        <v>36</v>
      </c>
      <c r="K555" s="3" t="s">
        <v>37</v>
      </c>
      <c r="L555" s="5">
        <v>0</v>
      </c>
      <c r="M555" s="4">
        <v>22</v>
      </c>
      <c r="N555" s="5">
        <v>46.037499749999995</v>
      </c>
      <c r="O555" s="5">
        <v>2.0926136249999998</v>
      </c>
      <c r="P555" s="4">
        <v>1280</v>
      </c>
      <c r="Q555" s="6">
        <v>1.71875</v>
      </c>
      <c r="R555" s="7">
        <v>1.2646953125</v>
      </c>
      <c r="S555" s="6">
        <v>0</v>
      </c>
      <c r="T555" s="5">
        <v>0</v>
      </c>
      <c r="U555" s="5">
        <v>0</v>
      </c>
      <c r="V555" s="5">
        <f t="shared" si="50"/>
        <v>46.037499749999995</v>
      </c>
      <c r="W555" s="5">
        <f t="shared" si="46"/>
        <v>-46.037499749999995</v>
      </c>
      <c r="X555" s="8">
        <f t="shared" si="47"/>
        <v>-1</v>
      </c>
      <c r="Y555" s="4">
        <v>0</v>
      </c>
      <c r="Z555" s="9" t="str">
        <f t="shared" si="48"/>
        <v>NA</v>
      </c>
      <c r="AA555" s="10">
        <f t="shared" si="49"/>
        <v>0</v>
      </c>
    </row>
    <row r="556" spans="1:27" x14ac:dyDescent="0.55000000000000004">
      <c r="A556" s="3" t="s">
        <v>209</v>
      </c>
      <c r="B556" s="3" t="s">
        <v>210</v>
      </c>
      <c r="C556" s="3" t="s">
        <v>995</v>
      </c>
      <c r="D556" s="3" t="s">
        <v>657</v>
      </c>
      <c r="E556" s="4" t="s">
        <v>47</v>
      </c>
      <c r="F556" s="3" t="s">
        <v>48</v>
      </c>
      <c r="G556" s="3" t="s">
        <v>309</v>
      </c>
      <c r="H556" s="3" t="s">
        <v>34</v>
      </c>
      <c r="I556" s="3" t="s">
        <v>35</v>
      </c>
      <c r="J556" s="3" t="s">
        <v>36</v>
      </c>
      <c r="K556" s="3" t="s">
        <v>37</v>
      </c>
      <c r="L556" s="5">
        <v>0</v>
      </c>
      <c r="M556" s="4">
        <v>19</v>
      </c>
      <c r="N556" s="5">
        <v>52.962499999999999</v>
      </c>
      <c r="O556" s="5">
        <v>2.7875000000000001</v>
      </c>
      <c r="P556" s="4">
        <v>696</v>
      </c>
      <c r="Q556" s="6">
        <v>2.7298850574712601</v>
      </c>
      <c r="R556" s="7">
        <v>1.65306034482759</v>
      </c>
      <c r="S556" s="6">
        <v>0</v>
      </c>
      <c r="T556" s="5">
        <v>0</v>
      </c>
      <c r="U556" s="5">
        <v>0</v>
      </c>
      <c r="V556" s="5">
        <f t="shared" si="50"/>
        <v>52.962499999999999</v>
      </c>
      <c r="W556" s="5">
        <f t="shared" si="46"/>
        <v>-52.962499999999999</v>
      </c>
      <c r="X556" s="8">
        <f t="shared" si="47"/>
        <v>-1</v>
      </c>
      <c r="Y556" s="4">
        <v>0</v>
      </c>
      <c r="Z556" s="9" t="str">
        <f t="shared" si="48"/>
        <v>NA</v>
      </c>
      <c r="AA556" s="10">
        <f t="shared" si="49"/>
        <v>0</v>
      </c>
    </row>
    <row r="557" spans="1:27" x14ac:dyDescent="0.55000000000000004">
      <c r="A557" s="3" t="s">
        <v>209</v>
      </c>
      <c r="B557" s="3" t="s">
        <v>210</v>
      </c>
      <c r="C557" s="3" t="s">
        <v>996</v>
      </c>
      <c r="D557" s="3" t="s">
        <v>239</v>
      </c>
      <c r="E557" s="4" t="s">
        <v>47</v>
      </c>
      <c r="F557" s="3" t="s">
        <v>48</v>
      </c>
      <c r="G557" s="3" t="s">
        <v>309</v>
      </c>
      <c r="H557" s="3" t="s">
        <v>34</v>
      </c>
      <c r="I557" s="3" t="s">
        <v>35</v>
      </c>
      <c r="J557" s="3" t="s">
        <v>36</v>
      </c>
      <c r="K557" s="3" t="s">
        <v>37</v>
      </c>
      <c r="L557" s="5">
        <v>0</v>
      </c>
      <c r="M557" s="4">
        <v>11</v>
      </c>
      <c r="N557" s="5">
        <v>56.549999962499996</v>
      </c>
      <c r="O557" s="5">
        <v>5.1409090874999999</v>
      </c>
      <c r="P557" s="4">
        <v>1840</v>
      </c>
      <c r="Q557" s="6">
        <v>0.59782608695652195</v>
      </c>
      <c r="R557" s="7">
        <v>1.2483206521739101</v>
      </c>
      <c r="S557" s="6">
        <v>0</v>
      </c>
      <c r="T557" s="5">
        <v>0</v>
      </c>
      <c r="U557" s="5">
        <v>0</v>
      </c>
      <c r="V557" s="5">
        <f t="shared" si="50"/>
        <v>56.549999962499996</v>
      </c>
      <c r="W557" s="5">
        <f t="shared" si="46"/>
        <v>-56.549999962499996</v>
      </c>
      <c r="X557" s="8">
        <f t="shared" si="47"/>
        <v>-1</v>
      </c>
      <c r="Y557" s="4">
        <v>0</v>
      </c>
      <c r="Z557" s="9" t="str">
        <f t="shared" si="48"/>
        <v>NA</v>
      </c>
      <c r="AA557" s="10">
        <f t="shared" si="49"/>
        <v>0</v>
      </c>
    </row>
    <row r="558" spans="1:27" x14ac:dyDescent="0.55000000000000004">
      <c r="A558" s="3" t="s">
        <v>209</v>
      </c>
      <c r="B558" s="3" t="s">
        <v>210</v>
      </c>
      <c r="C558" s="3" t="s">
        <v>997</v>
      </c>
      <c r="D558" s="3" t="s">
        <v>407</v>
      </c>
      <c r="E558" s="4" t="s">
        <v>47</v>
      </c>
      <c r="F558" s="3" t="s">
        <v>48</v>
      </c>
      <c r="G558" s="3" t="s">
        <v>165</v>
      </c>
      <c r="H558" s="3" t="s">
        <v>34</v>
      </c>
      <c r="I558" s="3" t="s">
        <v>35</v>
      </c>
      <c r="J558" s="3" t="s">
        <v>36</v>
      </c>
      <c r="K558" s="3" t="s">
        <v>37</v>
      </c>
      <c r="L558" s="5">
        <v>0</v>
      </c>
      <c r="M558" s="4">
        <v>31</v>
      </c>
      <c r="N558" s="5">
        <v>60.499999899999992</v>
      </c>
      <c r="O558" s="5">
        <v>1.9516128999999998</v>
      </c>
      <c r="P558" s="4">
        <v>402</v>
      </c>
      <c r="Q558" s="6">
        <v>7.7114427860696502</v>
      </c>
      <c r="R558" s="7">
        <v>1.14014925373134</v>
      </c>
      <c r="S558" s="6">
        <v>0</v>
      </c>
      <c r="T558" s="5">
        <v>0</v>
      </c>
      <c r="U558" s="5">
        <v>0</v>
      </c>
      <c r="V558" s="5">
        <f t="shared" si="50"/>
        <v>60.499999899999992</v>
      </c>
      <c r="W558" s="5">
        <f t="shared" si="46"/>
        <v>-60.499999899999992</v>
      </c>
      <c r="X558" s="8">
        <f t="shared" si="47"/>
        <v>-1</v>
      </c>
      <c r="Y558" s="4">
        <v>0</v>
      </c>
      <c r="Z558" s="9" t="str">
        <f t="shared" si="48"/>
        <v>NA</v>
      </c>
      <c r="AA558" s="10">
        <f t="shared" si="49"/>
        <v>0</v>
      </c>
    </row>
    <row r="559" spans="1:27" x14ac:dyDescent="0.55000000000000004">
      <c r="A559" s="3" t="s">
        <v>209</v>
      </c>
      <c r="B559" s="3" t="s">
        <v>210</v>
      </c>
      <c r="C559" s="3" t="s">
        <v>998</v>
      </c>
      <c r="D559" s="3" t="s">
        <v>826</v>
      </c>
      <c r="E559" s="4" t="s">
        <v>47</v>
      </c>
      <c r="F559" s="3" t="s">
        <v>48</v>
      </c>
      <c r="G559" s="3" t="s">
        <v>309</v>
      </c>
      <c r="H559" s="3" t="s">
        <v>34</v>
      </c>
      <c r="I559" s="3" t="s">
        <v>35</v>
      </c>
      <c r="J559" s="3" t="s">
        <v>36</v>
      </c>
      <c r="K559" s="3" t="s">
        <v>37</v>
      </c>
      <c r="L559" s="5">
        <v>0</v>
      </c>
      <c r="M559" s="4">
        <v>22</v>
      </c>
      <c r="N559" s="5">
        <v>60.912500000000001</v>
      </c>
      <c r="O559" s="5">
        <v>2.7687499999999998</v>
      </c>
      <c r="P559" s="4">
        <v>519</v>
      </c>
      <c r="Q559" s="6">
        <v>4.23892100192678</v>
      </c>
      <c r="R559" s="7">
        <v>1.66458574181118</v>
      </c>
      <c r="S559" s="6">
        <v>0</v>
      </c>
      <c r="T559" s="5">
        <v>0</v>
      </c>
      <c r="U559" s="5">
        <v>0</v>
      </c>
      <c r="V559" s="5">
        <f t="shared" si="50"/>
        <v>60.912500000000001</v>
      </c>
      <c r="W559" s="5">
        <f t="shared" si="46"/>
        <v>-60.912500000000001</v>
      </c>
      <c r="X559" s="8">
        <f t="shared" si="47"/>
        <v>-1</v>
      </c>
      <c r="Y559" s="4">
        <v>0</v>
      </c>
      <c r="Z559" s="9" t="str">
        <f t="shared" si="48"/>
        <v>NA</v>
      </c>
      <c r="AA559" s="10">
        <f t="shared" si="49"/>
        <v>0</v>
      </c>
    </row>
    <row r="560" spans="1:27" x14ac:dyDescent="0.55000000000000004">
      <c r="A560" s="3" t="s">
        <v>209</v>
      </c>
      <c r="B560" s="3" t="s">
        <v>210</v>
      </c>
      <c r="C560" s="3" t="s">
        <v>999</v>
      </c>
      <c r="D560" s="3" t="s">
        <v>249</v>
      </c>
      <c r="E560" s="4" t="s">
        <v>47</v>
      </c>
      <c r="F560" s="3" t="s">
        <v>48</v>
      </c>
      <c r="G560" s="3" t="s">
        <v>309</v>
      </c>
      <c r="H560" s="3" t="s">
        <v>34</v>
      </c>
      <c r="I560" s="3" t="s">
        <v>35</v>
      </c>
      <c r="J560" s="3" t="s">
        <v>36</v>
      </c>
      <c r="K560" s="3" t="s">
        <v>37</v>
      </c>
      <c r="L560" s="5">
        <v>0</v>
      </c>
      <c r="M560" s="4">
        <v>25</v>
      </c>
      <c r="N560" s="5">
        <v>62.637500000000003</v>
      </c>
      <c r="O560" s="5">
        <v>2.5055000000000001</v>
      </c>
      <c r="P560" s="4">
        <v>638</v>
      </c>
      <c r="Q560" s="6">
        <v>3.9184952978056402</v>
      </c>
      <c r="R560" s="7">
        <v>1.79830721003135</v>
      </c>
      <c r="S560" s="6">
        <v>0</v>
      </c>
      <c r="T560" s="5">
        <v>0</v>
      </c>
      <c r="U560" s="5">
        <v>0</v>
      </c>
      <c r="V560" s="5">
        <f t="shared" si="50"/>
        <v>62.637500000000003</v>
      </c>
      <c r="W560" s="5">
        <f t="shared" si="46"/>
        <v>-62.637500000000003</v>
      </c>
      <c r="X560" s="8">
        <f t="shared" si="47"/>
        <v>-1</v>
      </c>
      <c r="Y560" s="4">
        <v>0</v>
      </c>
      <c r="Z560" s="9" t="str">
        <f t="shared" si="48"/>
        <v>NA</v>
      </c>
      <c r="AA560" s="10">
        <f t="shared" si="49"/>
        <v>0</v>
      </c>
    </row>
    <row r="561" spans="1:27" x14ac:dyDescent="0.55000000000000004">
      <c r="A561" s="3" t="s">
        <v>209</v>
      </c>
      <c r="B561" s="3" t="s">
        <v>210</v>
      </c>
      <c r="C561" s="3" t="s">
        <v>1000</v>
      </c>
      <c r="D561" s="3" t="s">
        <v>447</v>
      </c>
      <c r="E561" s="4" t="s">
        <v>47</v>
      </c>
      <c r="F561" s="3" t="s">
        <v>48</v>
      </c>
      <c r="G561" s="3" t="s">
        <v>309</v>
      </c>
      <c r="H561" s="3" t="s">
        <v>34</v>
      </c>
      <c r="I561" s="3" t="s">
        <v>35</v>
      </c>
      <c r="J561" s="3" t="s">
        <v>36</v>
      </c>
      <c r="K561" s="3" t="s">
        <v>37</v>
      </c>
      <c r="L561" s="5">
        <v>0</v>
      </c>
      <c r="M561" s="4">
        <v>48</v>
      </c>
      <c r="N561" s="5">
        <v>70.962499800000018</v>
      </c>
      <c r="O561" s="5">
        <v>1.4783854125000002</v>
      </c>
      <c r="P561" s="4">
        <v>2583</v>
      </c>
      <c r="Q561" s="6">
        <v>1.8583042973286901</v>
      </c>
      <c r="R561" s="7">
        <v>1.3080332946186599</v>
      </c>
      <c r="S561" s="6">
        <v>0</v>
      </c>
      <c r="T561" s="5">
        <v>0</v>
      </c>
      <c r="U561" s="5">
        <v>0</v>
      </c>
      <c r="V561" s="5">
        <f t="shared" si="50"/>
        <v>70.962499800000018</v>
      </c>
      <c r="W561" s="5">
        <f t="shared" si="46"/>
        <v>-70.962499800000018</v>
      </c>
      <c r="X561" s="8">
        <f t="shared" si="47"/>
        <v>-1</v>
      </c>
      <c r="Y561" s="4">
        <v>0</v>
      </c>
      <c r="Z561" s="9" t="str">
        <f t="shared" si="48"/>
        <v>NA</v>
      </c>
      <c r="AA561" s="10">
        <f t="shared" si="49"/>
        <v>0</v>
      </c>
    </row>
    <row r="562" spans="1:27" x14ac:dyDescent="0.55000000000000004">
      <c r="A562" s="3" t="s">
        <v>209</v>
      </c>
      <c r="B562" s="3" t="s">
        <v>210</v>
      </c>
      <c r="C562" s="3" t="s">
        <v>1001</v>
      </c>
      <c r="D562" s="3" t="s">
        <v>600</v>
      </c>
      <c r="E562" s="4" t="s">
        <v>47</v>
      </c>
      <c r="F562" s="3" t="s">
        <v>48</v>
      </c>
      <c r="G562" s="3" t="s">
        <v>49</v>
      </c>
      <c r="H562" s="3" t="s">
        <v>34</v>
      </c>
      <c r="I562" s="3" t="s">
        <v>35</v>
      </c>
      <c r="J562" s="3" t="s">
        <v>36</v>
      </c>
      <c r="K562" s="3" t="s">
        <v>37</v>
      </c>
      <c r="L562" s="5">
        <v>0</v>
      </c>
      <c r="M562" s="4">
        <v>12</v>
      </c>
      <c r="N562" s="5">
        <v>73.474999949999997</v>
      </c>
      <c r="O562" s="5">
        <v>6.1229166624999998</v>
      </c>
      <c r="P562" s="4">
        <v>1166</v>
      </c>
      <c r="Q562" s="6">
        <v>1.0291595197255601</v>
      </c>
      <c r="R562" s="7">
        <v>2.9629331046312202</v>
      </c>
      <c r="S562" s="6">
        <v>0</v>
      </c>
      <c r="T562" s="5">
        <v>0</v>
      </c>
      <c r="U562" s="5">
        <v>0</v>
      </c>
      <c r="V562" s="5">
        <f t="shared" si="50"/>
        <v>73.474999949999997</v>
      </c>
      <c r="W562" s="5">
        <f t="shared" si="46"/>
        <v>-73.474999949999997</v>
      </c>
      <c r="X562" s="8">
        <f t="shared" si="47"/>
        <v>-1</v>
      </c>
      <c r="Y562" s="4">
        <v>0</v>
      </c>
      <c r="Z562" s="9" t="str">
        <f t="shared" si="48"/>
        <v>NA</v>
      </c>
      <c r="AA562" s="10">
        <f t="shared" si="49"/>
        <v>0</v>
      </c>
    </row>
    <row r="563" spans="1:27" x14ac:dyDescent="0.55000000000000004">
      <c r="A563" s="3" t="s">
        <v>209</v>
      </c>
      <c r="B563" s="3" t="s">
        <v>210</v>
      </c>
      <c r="C563" s="3" t="s">
        <v>1002</v>
      </c>
      <c r="D563" s="3" t="s">
        <v>728</v>
      </c>
      <c r="E563" s="4" t="s">
        <v>47</v>
      </c>
      <c r="F563" s="3" t="s">
        <v>729</v>
      </c>
      <c r="G563" s="3" t="s">
        <v>730</v>
      </c>
      <c r="H563" s="3" t="s">
        <v>34</v>
      </c>
      <c r="I563" s="3" t="s">
        <v>35</v>
      </c>
      <c r="J563" s="3" t="s">
        <v>36</v>
      </c>
      <c r="K563" s="3" t="s">
        <v>37</v>
      </c>
      <c r="L563" s="5">
        <v>0</v>
      </c>
      <c r="M563" s="4">
        <v>22</v>
      </c>
      <c r="N563" s="5">
        <v>118.09999987500001</v>
      </c>
      <c r="O563" s="5">
        <v>5.3681818125000005</v>
      </c>
      <c r="P563" s="4">
        <v>4847</v>
      </c>
      <c r="Q563" s="6">
        <v>0.45388900350732403</v>
      </c>
      <c r="R563" s="7">
        <v>2.50342067258098</v>
      </c>
      <c r="S563" s="6">
        <v>0</v>
      </c>
      <c r="T563" s="5">
        <v>0</v>
      </c>
      <c r="U563" s="5">
        <v>0</v>
      </c>
      <c r="V563" s="5">
        <f t="shared" si="50"/>
        <v>118.09999987500001</v>
      </c>
      <c r="W563" s="5">
        <f t="shared" si="46"/>
        <v>-118.09999987500001</v>
      </c>
      <c r="X563" s="8">
        <f t="shared" si="47"/>
        <v>-1</v>
      </c>
      <c r="Y563" s="4">
        <v>0</v>
      </c>
      <c r="Z563" s="9" t="str">
        <f t="shared" si="48"/>
        <v>NA</v>
      </c>
      <c r="AA563" s="10">
        <f t="shared" si="49"/>
        <v>0</v>
      </c>
    </row>
    <row r="564" spans="1:27" x14ac:dyDescent="0.55000000000000004">
      <c r="A564" s="3" t="s">
        <v>209</v>
      </c>
      <c r="B564" s="3" t="s">
        <v>210</v>
      </c>
      <c r="C564" s="3" t="s">
        <v>1003</v>
      </c>
      <c r="D564" s="3" t="s">
        <v>423</v>
      </c>
      <c r="E564" s="4" t="s">
        <v>47</v>
      </c>
      <c r="F564" s="3" t="s">
        <v>48</v>
      </c>
      <c r="G564" s="3" t="s">
        <v>309</v>
      </c>
      <c r="H564" s="3" t="s">
        <v>34</v>
      </c>
      <c r="I564" s="3" t="s">
        <v>35</v>
      </c>
      <c r="J564" s="3" t="s">
        <v>36</v>
      </c>
      <c r="K564" s="3" t="s">
        <v>37</v>
      </c>
      <c r="L564" s="5">
        <v>0</v>
      </c>
      <c r="M564" s="4">
        <v>38</v>
      </c>
      <c r="N564" s="5">
        <v>139.86249979999999</v>
      </c>
      <c r="O564" s="5">
        <v>3.6805921000000001</v>
      </c>
      <c r="P564" s="4">
        <v>422</v>
      </c>
      <c r="Q564" s="6">
        <v>9.0047393364928894</v>
      </c>
      <c r="R564" s="7">
        <v>1.7755687203791499</v>
      </c>
      <c r="S564" s="6">
        <v>0</v>
      </c>
      <c r="T564" s="5">
        <v>0</v>
      </c>
      <c r="U564" s="5">
        <v>0</v>
      </c>
      <c r="V564" s="5">
        <f t="shared" si="50"/>
        <v>139.86249979999999</v>
      </c>
      <c r="W564" s="5">
        <f t="shared" si="46"/>
        <v>-139.86249979999999</v>
      </c>
      <c r="X564" s="8">
        <f t="shared" si="47"/>
        <v>-1</v>
      </c>
      <c r="Y564" s="4">
        <v>0</v>
      </c>
      <c r="Z564" s="9" t="str">
        <f t="shared" si="48"/>
        <v>NA</v>
      </c>
      <c r="AA564" s="10">
        <f t="shared" si="49"/>
        <v>0</v>
      </c>
    </row>
    <row r="565" spans="1:27" x14ac:dyDescent="0.55000000000000004">
      <c r="A565" s="3" t="s">
        <v>209</v>
      </c>
      <c r="B565" s="3" t="s">
        <v>210</v>
      </c>
      <c r="C565" s="3" t="s">
        <v>1004</v>
      </c>
      <c r="D565" s="3" t="s">
        <v>305</v>
      </c>
      <c r="E565" s="4" t="s">
        <v>47</v>
      </c>
      <c r="F565" s="3" t="s">
        <v>48</v>
      </c>
      <c r="G565" s="3" t="s">
        <v>161</v>
      </c>
      <c r="H565" s="3" t="s">
        <v>34</v>
      </c>
      <c r="I565" s="3" t="s">
        <v>35</v>
      </c>
      <c r="J565" s="3" t="s">
        <v>36</v>
      </c>
      <c r="K565" s="3" t="s">
        <v>37</v>
      </c>
      <c r="L565" s="5">
        <v>0</v>
      </c>
      <c r="M565" s="4">
        <v>47</v>
      </c>
      <c r="N565" s="5">
        <v>141.06249942500003</v>
      </c>
      <c r="O565" s="5">
        <v>3.0013297750000003</v>
      </c>
      <c r="P565" s="4">
        <v>649</v>
      </c>
      <c r="Q565" s="6">
        <v>7.2419106317411401</v>
      </c>
      <c r="R565" s="7">
        <v>1.16203389830508</v>
      </c>
      <c r="S565" s="6">
        <v>0</v>
      </c>
      <c r="T565" s="5">
        <v>0</v>
      </c>
      <c r="U565" s="5">
        <v>0</v>
      </c>
      <c r="V565" s="5">
        <f t="shared" si="50"/>
        <v>141.06249942500003</v>
      </c>
      <c r="W565" s="5">
        <f t="shared" si="46"/>
        <v>-141.06249942500003</v>
      </c>
      <c r="X565" s="8">
        <f t="shared" si="47"/>
        <v>-1</v>
      </c>
      <c r="Y565" s="4">
        <v>0</v>
      </c>
      <c r="Z565" s="9" t="str">
        <f t="shared" si="48"/>
        <v>NA</v>
      </c>
      <c r="AA565" s="10">
        <f t="shared" si="49"/>
        <v>0</v>
      </c>
    </row>
    <row r="566" spans="1:27" x14ac:dyDescent="0.55000000000000004">
      <c r="A566" s="3" t="s">
        <v>209</v>
      </c>
      <c r="B566" s="3" t="s">
        <v>210</v>
      </c>
      <c r="C566" s="3" t="s">
        <v>1005</v>
      </c>
      <c r="D566" s="3" t="s">
        <v>896</v>
      </c>
      <c r="E566" s="4" t="s">
        <v>47</v>
      </c>
      <c r="F566" s="3" t="s">
        <v>48</v>
      </c>
      <c r="G566" s="3" t="s">
        <v>309</v>
      </c>
      <c r="H566" s="3" t="s">
        <v>34</v>
      </c>
      <c r="I566" s="3" t="s">
        <v>35</v>
      </c>
      <c r="J566" s="3" t="s">
        <v>36</v>
      </c>
      <c r="K566" s="3" t="s">
        <v>37</v>
      </c>
      <c r="L566" s="5">
        <v>0</v>
      </c>
      <c r="M566" s="4">
        <v>55</v>
      </c>
      <c r="N566" s="5">
        <v>145.99999974999997</v>
      </c>
      <c r="O566" s="5">
        <v>2.6545454499999996</v>
      </c>
      <c r="P566" s="4">
        <v>567</v>
      </c>
      <c r="Q566" s="6">
        <v>9.7001763668430296</v>
      </c>
      <c r="R566" s="7">
        <v>1.71641975308642</v>
      </c>
      <c r="S566" s="6">
        <v>0</v>
      </c>
      <c r="T566" s="5">
        <v>0</v>
      </c>
      <c r="U566" s="5">
        <v>0</v>
      </c>
      <c r="V566" s="5">
        <f t="shared" si="50"/>
        <v>145.99999974999997</v>
      </c>
      <c r="W566" s="5">
        <f t="shared" si="46"/>
        <v>-145.99999974999997</v>
      </c>
      <c r="X566" s="8">
        <f t="shared" si="47"/>
        <v>-1</v>
      </c>
      <c r="Y566" s="4">
        <v>0</v>
      </c>
      <c r="Z566" s="9" t="str">
        <f t="shared" si="48"/>
        <v>NA</v>
      </c>
      <c r="AA566" s="10">
        <f t="shared" si="49"/>
        <v>0</v>
      </c>
    </row>
    <row r="567" spans="1:27" x14ac:dyDescent="0.55000000000000004">
      <c r="A567" s="3" t="s">
        <v>209</v>
      </c>
      <c r="B567" s="3" t="s">
        <v>210</v>
      </c>
      <c r="C567" s="3" t="s">
        <v>1006</v>
      </c>
      <c r="D567" s="3" t="s">
        <v>629</v>
      </c>
      <c r="E567" s="4" t="s">
        <v>47</v>
      </c>
      <c r="F567" s="3" t="s">
        <v>48</v>
      </c>
      <c r="G567" s="3" t="s">
        <v>309</v>
      </c>
      <c r="H567" s="3" t="s">
        <v>34</v>
      </c>
      <c r="I567" s="3" t="s">
        <v>35</v>
      </c>
      <c r="J567" s="3" t="s">
        <v>36</v>
      </c>
      <c r="K567" s="3" t="s">
        <v>37</v>
      </c>
      <c r="L567" s="5">
        <v>0</v>
      </c>
      <c r="M567" s="4">
        <v>57</v>
      </c>
      <c r="N567" s="5">
        <v>170.24999969999999</v>
      </c>
      <c r="O567" s="5">
        <v>2.9868421000000001</v>
      </c>
      <c r="P567" s="4">
        <v>1750</v>
      </c>
      <c r="Q567" s="6">
        <v>3.2571428571428598</v>
      </c>
      <c r="R567" s="7">
        <v>2.1080857142857101</v>
      </c>
      <c r="S567" s="6">
        <v>0</v>
      </c>
      <c r="T567" s="5">
        <v>0</v>
      </c>
      <c r="U567" s="5">
        <v>0</v>
      </c>
      <c r="V567" s="5">
        <f t="shared" si="50"/>
        <v>170.24999969999999</v>
      </c>
      <c r="W567" s="5">
        <f t="shared" si="46"/>
        <v>-170.24999969999999</v>
      </c>
      <c r="X567" s="8">
        <f t="shared" si="47"/>
        <v>-1</v>
      </c>
      <c r="Y567" s="4">
        <v>0</v>
      </c>
      <c r="Z567" s="9" t="str">
        <f t="shared" si="48"/>
        <v>NA</v>
      </c>
      <c r="AA567" s="10">
        <f t="shared" si="49"/>
        <v>0</v>
      </c>
    </row>
    <row r="568" spans="1:27" x14ac:dyDescent="0.55000000000000004">
      <c r="A568" s="3" t="s">
        <v>209</v>
      </c>
      <c r="B568" s="3" t="s">
        <v>210</v>
      </c>
      <c r="C568" s="3" t="s">
        <v>1007</v>
      </c>
      <c r="D568" s="3" t="s">
        <v>395</v>
      </c>
      <c r="E568" s="4" t="s">
        <v>47</v>
      </c>
      <c r="F568" s="3" t="s">
        <v>48</v>
      </c>
      <c r="G568" s="3" t="s">
        <v>309</v>
      </c>
      <c r="H568" s="3" t="s">
        <v>34</v>
      </c>
      <c r="I568" s="3" t="s">
        <v>35</v>
      </c>
      <c r="J568" s="3" t="s">
        <v>36</v>
      </c>
      <c r="K568" s="3" t="s">
        <v>37</v>
      </c>
      <c r="L568" s="5">
        <v>0</v>
      </c>
      <c r="M568" s="4">
        <v>82</v>
      </c>
      <c r="N568" s="5">
        <v>175.29999975000001</v>
      </c>
      <c r="O568" s="5">
        <v>2.137804875</v>
      </c>
      <c r="P568" s="4">
        <v>2753</v>
      </c>
      <c r="Q568" s="6">
        <v>2.9785688339992702</v>
      </c>
      <c r="R568" s="7">
        <v>1.49896113330912</v>
      </c>
      <c r="S568" s="6">
        <v>0</v>
      </c>
      <c r="T568" s="5">
        <v>0</v>
      </c>
      <c r="U568" s="5">
        <v>0</v>
      </c>
      <c r="V568" s="5">
        <f t="shared" si="50"/>
        <v>175.29999975000001</v>
      </c>
      <c r="W568" s="5">
        <f t="shared" si="46"/>
        <v>-175.29999975000001</v>
      </c>
      <c r="X568" s="8">
        <f t="shared" si="47"/>
        <v>-1</v>
      </c>
      <c r="Y568" s="4">
        <v>0</v>
      </c>
      <c r="Z568" s="9" t="str">
        <f t="shared" si="48"/>
        <v>NA</v>
      </c>
      <c r="AA568" s="10">
        <f t="shared" si="49"/>
        <v>0</v>
      </c>
    </row>
    <row r="569" spans="1:27" x14ac:dyDescent="0.55000000000000004">
      <c r="A569" s="3" t="s">
        <v>209</v>
      </c>
      <c r="B569" s="3" t="s">
        <v>210</v>
      </c>
      <c r="C569" s="3" t="s">
        <v>1008</v>
      </c>
      <c r="D569" s="3" t="s">
        <v>301</v>
      </c>
      <c r="E569" s="4" t="s">
        <v>47</v>
      </c>
      <c r="F569" s="3" t="s">
        <v>48</v>
      </c>
      <c r="G569" s="3" t="s">
        <v>309</v>
      </c>
      <c r="H569" s="3" t="s">
        <v>34</v>
      </c>
      <c r="I569" s="3" t="s">
        <v>35</v>
      </c>
      <c r="J569" s="3" t="s">
        <v>36</v>
      </c>
      <c r="K569" s="3" t="s">
        <v>37</v>
      </c>
      <c r="L569" s="5">
        <v>0</v>
      </c>
      <c r="M569" s="4">
        <v>72</v>
      </c>
      <c r="N569" s="5">
        <v>234.14999939999998</v>
      </c>
      <c r="O569" s="5">
        <v>3.2520833249999996</v>
      </c>
      <c r="P569" s="4">
        <v>4123</v>
      </c>
      <c r="Q569" s="6">
        <v>1.7463012369633799</v>
      </c>
      <c r="R569" s="7">
        <v>1.4521198156682</v>
      </c>
      <c r="S569" s="6">
        <v>0</v>
      </c>
      <c r="T569" s="5">
        <v>0</v>
      </c>
      <c r="U569" s="5">
        <v>0</v>
      </c>
      <c r="V569" s="5">
        <f t="shared" si="50"/>
        <v>234.14999939999998</v>
      </c>
      <c r="W569" s="5">
        <f t="shared" si="46"/>
        <v>-234.14999939999998</v>
      </c>
      <c r="X569" s="8">
        <f t="shared" si="47"/>
        <v>-1</v>
      </c>
      <c r="Y569" s="4">
        <v>0</v>
      </c>
      <c r="Z569" s="9" t="str">
        <f t="shared" si="48"/>
        <v>NA</v>
      </c>
      <c r="AA569" s="10">
        <f t="shared" si="49"/>
        <v>0</v>
      </c>
    </row>
    <row r="570" spans="1:27" x14ac:dyDescent="0.55000000000000004">
      <c r="A570" s="3" t="s">
        <v>209</v>
      </c>
      <c r="B570" s="3" t="s">
        <v>210</v>
      </c>
      <c r="C570" s="3" t="s">
        <v>1009</v>
      </c>
      <c r="D570" s="3" t="s">
        <v>412</v>
      </c>
      <c r="E570" s="4" t="s">
        <v>47</v>
      </c>
      <c r="F570" s="3" t="s">
        <v>48</v>
      </c>
      <c r="G570" s="3" t="s">
        <v>309</v>
      </c>
      <c r="H570" s="3" t="s">
        <v>34</v>
      </c>
      <c r="I570" s="3" t="s">
        <v>35</v>
      </c>
      <c r="J570" s="3" t="s">
        <v>36</v>
      </c>
      <c r="K570" s="3" t="s">
        <v>37</v>
      </c>
      <c r="L570" s="5">
        <v>0</v>
      </c>
      <c r="M570" s="4">
        <v>290</v>
      </c>
      <c r="N570" s="5">
        <v>480.61249774999999</v>
      </c>
      <c r="O570" s="5">
        <v>1.657284475</v>
      </c>
      <c r="P570" s="4">
        <v>4071</v>
      </c>
      <c r="Q570" s="6">
        <v>7.1235568656349804</v>
      </c>
      <c r="R570" s="7">
        <v>1.3082657823630599</v>
      </c>
      <c r="S570" s="6">
        <v>0</v>
      </c>
      <c r="T570" s="5">
        <v>0</v>
      </c>
      <c r="U570" s="5">
        <v>0</v>
      </c>
      <c r="V570" s="5">
        <f t="shared" si="50"/>
        <v>480.61249774999999</v>
      </c>
      <c r="W570" s="5">
        <f t="shared" si="46"/>
        <v>-480.61249774999999</v>
      </c>
      <c r="X570" s="8">
        <f t="shared" si="47"/>
        <v>-1</v>
      </c>
      <c r="Y570" s="4">
        <v>0</v>
      </c>
      <c r="Z570" s="9" t="str">
        <f t="shared" si="48"/>
        <v>NA</v>
      </c>
      <c r="AA570" s="10">
        <f t="shared" si="49"/>
        <v>0</v>
      </c>
    </row>
    <row r="571" spans="1:27" x14ac:dyDescent="0.55000000000000004">
      <c r="A571" s="3" t="s">
        <v>209</v>
      </c>
      <c r="B571" s="3" t="s">
        <v>210</v>
      </c>
      <c r="C571" s="3" t="s">
        <v>1010</v>
      </c>
      <c r="D571" s="3" t="s">
        <v>664</v>
      </c>
      <c r="E571" s="4" t="s">
        <v>47</v>
      </c>
      <c r="F571" s="3" t="s">
        <v>48</v>
      </c>
      <c r="G571" s="3" t="s">
        <v>49</v>
      </c>
      <c r="H571" s="3" t="s">
        <v>34</v>
      </c>
      <c r="I571" s="3" t="s">
        <v>35</v>
      </c>
      <c r="J571" s="3" t="s">
        <v>36</v>
      </c>
      <c r="K571" s="3" t="s">
        <v>37</v>
      </c>
      <c r="L571" s="5">
        <v>0</v>
      </c>
      <c r="M571" s="4">
        <v>196</v>
      </c>
      <c r="N571" s="5">
        <v>713.87499994999996</v>
      </c>
      <c r="O571" s="5">
        <v>3.6422193875</v>
      </c>
      <c r="P571" s="4">
        <v>51140</v>
      </c>
      <c r="Q571" s="6">
        <v>0.38326163472819696</v>
      </c>
      <c r="R571" s="7">
        <v>1.46788560813453</v>
      </c>
      <c r="S571" s="6">
        <v>0</v>
      </c>
      <c r="T571" s="5">
        <v>0</v>
      </c>
      <c r="U571" s="5">
        <v>0</v>
      </c>
      <c r="V571" s="5">
        <f t="shared" si="50"/>
        <v>713.87499994999996</v>
      </c>
      <c r="W571" s="5">
        <f t="shared" si="46"/>
        <v>-713.87499994999996</v>
      </c>
      <c r="X571" s="8">
        <f t="shared" si="47"/>
        <v>-1</v>
      </c>
      <c r="Y571" s="4">
        <v>0</v>
      </c>
      <c r="Z571" s="9" t="str">
        <f t="shared" si="48"/>
        <v>NA</v>
      </c>
      <c r="AA571" s="10">
        <f t="shared" si="49"/>
        <v>0</v>
      </c>
    </row>
    <row r="572" spans="1:27" x14ac:dyDescent="0.55000000000000004">
      <c r="A572" s="3" t="s">
        <v>209</v>
      </c>
      <c r="B572" s="3" t="s">
        <v>210</v>
      </c>
      <c r="C572" s="3" t="s">
        <v>1011</v>
      </c>
      <c r="D572" s="3" t="s">
        <v>452</v>
      </c>
      <c r="E572" s="4" t="s">
        <v>47</v>
      </c>
      <c r="F572" s="3" t="s">
        <v>48</v>
      </c>
      <c r="G572" s="3" t="s">
        <v>309</v>
      </c>
      <c r="H572" s="3" t="s">
        <v>34</v>
      </c>
      <c r="I572" s="3" t="s">
        <v>35</v>
      </c>
      <c r="J572" s="3" t="s">
        <v>36</v>
      </c>
      <c r="K572" s="3" t="s">
        <v>37</v>
      </c>
      <c r="L572" s="5">
        <v>0</v>
      </c>
      <c r="M572" s="4">
        <v>160</v>
      </c>
      <c r="N572" s="5">
        <v>824.51250000000005</v>
      </c>
      <c r="O572" s="5">
        <v>5.1532031250000001</v>
      </c>
      <c r="P572" s="4">
        <v>17476</v>
      </c>
      <c r="Q572" s="6">
        <v>0.91554131380178505</v>
      </c>
      <c r="R572" s="7">
        <v>3.3789951934081</v>
      </c>
      <c r="S572" s="6">
        <v>0</v>
      </c>
      <c r="T572" s="5">
        <v>0</v>
      </c>
      <c r="U572" s="5">
        <v>0</v>
      </c>
      <c r="V572" s="5">
        <f t="shared" si="50"/>
        <v>824.51250000000005</v>
      </c>
      <c r="W572" s="5">
        <f t="shared" si="46"/>
        <v>-824.51250000000005</v>
      </c>
      <c r="X572" s="8">
        <f t="shared" si="47"/>
        <v>-1</v>
      </c>
      <c r="Y572" s="4">
        <v>0</v>
      </c>
      <c r="Z572" s="9" t="str">
        <f t="shared" si="48"/>
        <v>NA</v>
      </c>
      <c r="AA572" s="10">
        <f t="shared" si="49"/>
        <v>0</v>
      </c>
    </row>
    <row r="573" spans="1:27" x14ac:dyDescent="0.55000000000000004">
      <c r="A573" s="3" t="s">
        <v>62</v>
      </c>
      <c r="B573" s="3" t="s">
        <v>63</v>
      </c>
      <c r="C573" s="3" t="s">
        <v>1012</v>
      </c>
      <c r="D573" s="3" t="s">
        <v>1013</v>
      </c>
      <c r="E573" s="4" t="s">
        <v>66</v>
      </c>
      <c r="F573" s="3" t="s">
        <v>36</v>
      </c>
      <c r="G573" s="3" t="s">
        <v>36</v>
      </c>
      <c r="H573" s="3" t="s">
        <v>436</v>
      </c>
      <c r="I573" s="3" t="s">
        <v>67</v>
      </c>
      <c r="J573" s="3" t="s">
        <v>36</v>
      </c>
      <c r="K573" s="3" t="s">
        <v>42</v>
      </c>
      <c r="L573" s="5">
        <v>0.125</v>
      </c>
      <c r="M573" s="4">
        <v>1</v>
      </c>
      <c r="N573" s="5">
        <v>0.125</v>
      </c>
      <c r="O573" s="5">
        <v>0.125</v>
      </c>
      <c r="P573" s="4">
        <v>212</v>
      </c>
      <c r="Q573" s="6">
        <v>0.47169811320754701</v>
      </c>
      <c r="R573" s="7">
        <v>1.11981132075472</v>
      </c>
      <c r="S573" s="6">
        <v>0</v>
      </c>
      <c r="T573" s="5">
        <v>0</v>
      </c>
      <c r="U573" s="5">
        <v>0</v>
      </c>
      <c r="V573" s="5">
        <f t="shared" si="50"/>
        <v>0.125</v>
      </c>
      <c r="W573" s="5">
        <f t="shared" si="46"/>
        <v>-0.125</v>
      </c>
      <c r="X573" s="8">
        <f t="shared" si="47"/>
        <v>-1</v>
      </c>
      <c r="Y573" s="4">
        <v>0</v>
      </c>
      <c r="Z573" s="9" t="str">
        <f t="shared" si="48"/>
        <v>NA</v>
      </c>
      <c r="AA573" s="10">
        <f t="shared" si="49"/>
        <v>0</v>
      </c>
    </row>
    <row r="574" spans="1:27" x14ac:dyDescent="0.55000000000000004">
      <c r="A574" s="3" t="s">
        <v>62</v>
      </c>
      <c r="B574" s="3" t="s">
        <v>63</v>
      </c>
      <c r="C574" s="3" t="s">
        <v>1014</v>
      </c>
      <c r="D574" s="3" t="s">
        <v>1015</v>
      </c>
      <c r="E574" s="4" t="s">
        <v>66</v>
      </c>
      <c r="F574" s="3" t="s">
        <v>36</v>
      </c>
      <c r="G574" s="3" t="s">
        <v>36</v>
      </c>
      <c r="H574" s="3" t="s">
        <v>1016</v>
      </c>
      <c r="I574" s="3" t="s">
        <v>67</v>
      </c>
      <c r="J574" s="3" t="s">
        <v>36</v>
      </c>
      <c r="K574" s="3" t="s">
        <v>42</v>
      </c>
      <c r="L574" s="5">
        <v>0.125</v>
      </c>
      <c r="M574" s="4">
        <v>1</v>
      </c>
      <c r="N574" s="5">
        <v>0.125</v>
      </c>
      <c r="O574" s="5">
        <v>0.125</v>
      </c>
      <c r="P574" s="4">
        <v>4417</v>
      </c>
      <c r="Q574" s="6">
        <v>2.26398007697532E-2</v>
      </c>
      <c r="R574" s="7">
        <v>1.83065429024225</v>
      </c>
      <c r="S574" s="6">
        <v>0</v>
      </c>
      <c r="T574" s="5">
        <v>0</v>
      </c>
      <c r="U574" s="5">
        <v>0</v>
      </c>
      <c r="V574" s="5">
        <f t="shared" si="50"/>
        <v>0.125</v>
      </c>
      <c r="W574" s="5">
        <f t="shared" si="46"/>
        <v>-0.125</v>
      </c>
      <c r="X574" s="8">
        <f t="shared" si="47"/>
        <v>-1</v>
      </c>
      <c r="Y574" s="4">
        <v>0</v>
      </c>
      <c r="Z574" s="9" t="str">
        <f t="shared" si="48"/>
        <v>NA</v>
      </c>
      <c r="AA574" s="10">
        <f t="shared" si="49"/>
        <v>0</v>
      </c>
    </row>
    <row r="575" spans="1:27" x14ac:dyDescent="0.55000000000000004">
      <c r="A575" s="3" t="s">
        <v>62</v>
      </c>
      <c r="B575" s="3" t="s">
        <v>63</v>
      </c>
      <c r="C575" s="3" t="s">
        <v>1017</v>
      </c>
      <c r="D575" s="3" t="s">
        <v>1018</v>
      </c>
      <c r="E575" s="4" t="s">
        <v>66</v>
      </c>
      <c r="F575" s="3" t="s">
        <v>36</v>
      </c>
      <c r="G575" s="3" t="s">
        <v>36</v>
      </c>
      <c r="H575" s="3" t="s">
        <v>1019</v>
      </c>
      <c r="I575" s="3" t="s">
        <v>67</v>
      </c>
      <c r="J575" s="3" t="s">
        <v>36</v>
      </c>
      <c r="K575" s="3" t="s">
        <v>42</v>
      </c>
      <c r="L575" s="5">
        <v>0.125</v>
      </c>
      <c r="M575" s="4">
        <v>1</v>
      </c>
      <c r="N575" s="5">
        <v>0.13750000000000001</v>
      </c>
      <c r="O575" s="5">
        <v>0.13750000000000001</v>
      </c>
      <c r="P575" s="4">
        <v>217</v>
      </c>
      <c r="Q575" s="6">
        <v>0.460829493087558</v>
      </c>
      <c r="R575" s="7">
        <v>1.50599078341014</v>
      </c>
      <c r="S575" s="6">
        <v>0</v>
      </c>
      <c r="T575" s="5">
        <v>0</v>
      </c>
      <c r="U575" s="5">
        <v>0</v>
      </c>
      <c r="V575" s="5">
        <f t="shared" si="50"/>
        <v>0.13750000000000001</v>
      </c>
      <c r="W575" s="5">
        <f t="shared" si="46"/>
        <v>-0.13750000000000001</v>
      </c>
      <c r="X575" s="8">
        <f t="shared" si="47"/>
        <v>-1</v>
      </c>
      <c r="Y575" s="4">
        <v>0</v>
      </c>
      <c r="Z575" s="9" t="str">
        <f t="shared" si="48"/>
        <v>NA</v>
      </c>
      <c r="AA575" s="10">
        <f t="shared" si="49"/>
        <v>0</v>
      </c>
    </row>
    <row r="576" spans="1:27" x14ac:dyDescent="0.55000000000000004">
      <c r="A576" s="3" t="s">
        <v>62</v>
      </c>
      <c r="B576" s="3" t="s">
        <v>63</v>
      </c>
      <c r="C576" s="3" t="s">
        <v>1020</v>
      </c>
      <c r="D576" s="3" t="s">
        <v>1021</v>
      </c>
      <c r="E576" s="4" t="s">
        <v>66</v>
      </c>
      <c r="F576" s="3" t="s">
        <v>36</v>
      </c>
      <c r="G576" s="3" t="s">
        <v>36</v>
      </c>
      <c r="H576" s="3" t="s">
        <v>1022</v>
      </c>
      <c r="I576" s="3" t="s">
        <v>67</v>
      </c>
      <c r="J576" s="3" t="s">
        <v>36</v>
      </c>
      <c r="K576" s="3" t="s">
        <v>42</v>
      </c>
      <c r="L576" s="5">
        <v>0.125</v>
      </c>
      <c r="M576" s="4">
        <v>1</v>
      </c>
      <c r="N576" s="5">
        <v>0.15</v>
      </c>
      <c r="O576" s="5">
        <v>0.15</v>
      </c>
      <c r="P576" s="4">
        <v>387</v>
      </c>
      <c r="Q576" s="6">
        <v>0.258397932816538</v>
      </c>
      <c r="R576" s="7">
        <v>1.43979328165375</v>
      </c>
      <c r="S576" s="6">
        <v>0</v>
      </c>
      <c r="T576" s="5">
        <v>0</v>
      </c>
      <c r="U576" s="5">
        <v>0</v>
      </c>
      <c r="V576" s="5">
        <f t="shared" si="50"/>
        <v>0.15</v>
      </c>
      <c r="W576" s="5">
        <f t="shared" si="46"/>
        <v>-0.15</v>
      </c>
      <c r="X576" s="8">
        <f t="shared" si="47"/>
        <v>-1</v>
      </c>
      <c r="Y576" s="4">
        <v>0</v>
      </c>
      <c r="Z576" s="9" t="str">
        <f t="shared" si="48"/>
        <v>NA</v>
      </c>
      <c r="AA576" s="10">
        <f t="shared" si="49"/>
        <v>0</v>
      </c>
    </row>
    <row r="577" spans="1:27" x14ac:dyDescent="0.55000000000000004">
      <c r="A577" s="3" t="s">
        <v>62</v>
      </c>
      <c r="B577" s="3" t="s">
        <v>63</v>
      </c>
      <c r="C577" s="3" t="s">
        <v>1023</v>
      </c>
      <c r="D577" s="3" t="s">
        <v>1024</v>
      </c>
      <c r="E577" s="4" t="s">
        <v>31</v>
      </c>
      <c r="F577" s="3" t="s">
        <v>36</v>
      </c>
      <c r="G577" s="3" t="s">
        <v>36</v>
      </c>
      <c r="H577" s="3" t="s">
        <v>436</v>
      </c>
      <c r="I577" s="3" t="s">
        <v>67</v>
      </c>
      <c r="J577" s="3" t="s">
        <v>36</v>
      </c>
      <c r="K577" s="3" t="s">
        <v>42</v>
      </c>
      <c r="L577" s="5">
        <v>0.125</v>
      </c>
      <c r="M577" s="4">
        <v>2</v>
      </c>
      <c r="N577" s="5">
        <v>0.25</v>
      </c>
      <c r="O577" s="5">
        <v>0.125</v>
      </c>
      <c r="P577" s="4">
        <v>739</v>
      </c>
      <c r="Q577" s="6">
        <v>0.27063599458727999</v>
      </c>
      <c r="R577" s="7">
        <v>3.19756427604871</v>
      </c>
      <c r="S577" s="6">
        <v>0</v>
      </c>
      <c r="T577" s="5">
        <v>0</v>
      </c>
      <c r="U577" s="5">
        <v>0</v>
      </c>
      <c r="V577" s="5">
        <f t="shared" si="50"/>
        <v>0.25</v>
      </c>
      <c r="W577" s="5">
        <f t="shared" si="46"/>
        <v>-0.25</v>
      </c>
      <c r="X577" s="8">
        <f t="shared" si="47"/>
        <v>-1</v>
      </c>
      <c r="Y577" s="4">
        <v>0</v>
      </c>
      <c r="Z577" s="9" t="str">
        <f t="shared" si="48"/>
        <v>NA</v>
      </c>
      <c r="AA577" s="10">
        <f t="shared" si="49"/>
        <v>0</v>
      </c>
    </row>
    <row r="578" spans="1:27" x14ac:dyDescent="0.55000000000000004">
      <c r="A578" s="3" t="s">
        <v>62</v>
      </c>
      <c r="B578" s="3" t="s">
        <v>63</v>
      </c>
      <c r="C578" s="3" t="s">
        <v>1025</v>
      </c>
      <c r="D578" s="3" t="s">
        <v>1026</v>
      </c>
      <c r="E578" s="4" t="s">
        <v>66</v>
      </c>
      <c r="F578" s="3" t="s">
        <v>36</v>
      </c>
      <c r="G578" s="3" t="s">
        <v>36</v>
      </c>
      <c r="H578" s="3" t="s">
        <v>1027</v>
      </c>
      <c r="I578" s="3" t="s">
        <v>67</v>
      </c>
      <c r="J578" s="3" t="s">
        <v>36</v>
      </c>
      <c r="K578" s="3" t="s">
        <v>42</v>
      </c>
      <c r="L578" s="5">
        <v>0.125</v>
      </c>
      <c r="M578" s="4">
        <v>2</v>
      </c>
      <c r="N578" s="5">
        <v>0.26250000000000001</v>
      </c>
      <c r="O578" s="5">
        <v>0.13125000000000001</v>
      </c>
      <c r="P578" s="4">
        <v>513</v>
      </c>
      <c r="Q578" s="6">
        <v>0.38986354775828497</v>
      </c>
      <c r="R578" s="7">
        <v>1.91461988304094</v>
      </c>
      <c r="S578" s="6">
        <v>0</v>
      </c>
      <c r="T578" s="5">
        <v>0</v>
      </c>
      <c r="U578" s="5">
        <v>0</v>
      </c>
      <c r="V578" s="5">
        <f t="shared" si="50"/>
        <v>0.26250000000000001</v>
      </c>
      <c r="W578" s="5">
        <f t="shared" ref="W578:W641" si="51">U578-V578</f>
        <v>-0.26250000000000001</v>
      </c>
      <c r="X578" s="8">
        <f t="shared" ref="X578:X641" si="52">IF(V578=0,0,(U578-V578)/V578)</f>
        <v>-1</v>
      </c>
      <c r="Y578" s="4">
        <v>0</v>
      </c>
      <c r="Z578" s="9" t="str">
        <f t="shared" ref="Z578:Z641" si="53">IF(Y578=0,"NA",U578/Y578)</f>
        <v>NA</v>
      </c>
      <c r="AA578" s="10">
        <f t="shared" ref="AA578:AA641" si="54">(Q578/100*S578/100)</f>
        <v>0</v>
      </c>
    </row>
    <row r="579" spans="1:27" x14ac:dyDescent="0.55000000000000004">
      <c r="A579" s="3" t="s">
        <v>62</v>
      </c>
      <c r="B579" s="3" t="s">
        <v>63</v>
      </c>
      <c r="C579" s="3" t="s">
        <v>1028</v>
      </c>
      <c r="D579" s="3" t="s">
        <v>1029</v>
      </c>
      <c r="E579" s="4" t="s">
        <v>66</v>
      </c>
      <c r="F579" s="3" t="s">
        <v>36</v>
      </c>
      <c r="G579" s="3" t="s">
        <v>36</v>
      </c>
      <c r="H579" s="3" t="s">
        <v>1030</v>
      </c>
      <c r="I579" s="3" t="s">
        <v>67</v>
      </c>
      <c r="J579" s="3" t="s">
        <v>36</v>
      </c>
      <c r="K579" s="3" t="s">
        <v>42</v>
      </c>
      <c r="L579" s="5">
        <v>0.125</v>
      </c>
      <c r="M579" s="4">
        <v>1</v>
      </c>
      <c r="N579" s="5">
        <v>0.27500000000000002</v>
      </c>
      <c r="O579" s="5">
        <v>0.27500000000000002</v>
      </c>
      <c r="P579" s="4">
        <v>1192</v>
      </c>
      <c r="Q579" s="6">
        <v>8.3892617449664406E-2</v>
      </c>
      <c r="R579" s="7">
        <v>1.9994127516778499</v>
      </c>
      <c r="S579" s="6">
        <v>0</v>
      </c>
      <c r="T579" s="5">
        <v>0</v>
      </c>
      <c r="U579" s="5">
        <v>0</v>
      </c>
      <c r="V579" s="5">
        <f t="shared" ref="V579:V642" si="55">N579</f>
        <v>0.27500000000000002</v>
      </c>
      <c r="W579" s="5">
        <f t="shared" si="51"/>
        <v>-0.27500000000000002</v>
      </c>
      <c r="X579" s="8">
        <f t="shared" si="52"/>
        <v>-1</v>
      </c>
      <c r="Y579" s="4">
        <v>0</v>
      </c>
      <c r="Z579" s="9" t="str">
        <f t="shared" si="53"/>
        <v>NA</v>
      </c>
      <c r="AA579" s="10">
        <f t="shared" si="54"/>
        <v>0</v>
      </c>
    </row>
    <row r="580" spans="1:27" x14ac:dyDescent="0.55000000000000004">
      <c r="A580" s="3" t="s">
        <v>62</v>
      </c>
      <c r="B580" s="3" t="s">
        <v>63</v>
      </c>
      <c r="C580" s="3" t="s">
        <v>1031</v>
      </c>
      <c r="D580" s="3" t="s">
        <v>1032</v>
      </c>
      <c r="E580" s="4" t="s">
        <v>66</v>
      </c>
      <c r="F580" s="3" t="s">
        <v>36</v>
      </c>
      <c r="G580" s="3" t="s">
        <v>36</v>
      </c>
      <c r="H580" s="3" t="s">
        <v>1033</v>
      </c>
      <c r="I580" s="3" t="s">
        <v>67</v>
      </c>
      <c r="J580" s="3" t="s">
        <v>36</v>
      </c>
      <c r="K580" s="3" t="s">
        <v>42</v>
      </c>
      <c r="L580" s="5">
        <v>0.125</v>
      </c>
      <c r="M580" s="4">
        <v>3</v>
      </c>
      <c r="N580" s="5">
        <v>0.375</v>
      </c>
      <c r="O580" s="5">
        <v>0.125</v>
      </c>
      <c r="P580" s="4">
        <v>136</v>
      </c>
      <c r="Q580" s="6">
        <v>2.2058823529411802</v>
      </c>
      <c r="R580" s="7">
        <v>1.8529411764705901</v>
      </c>
      <c r="S580" s="6">
        <v>0</v>
      </c>
      <c r="T580" s="5">
        <v>0</v>
      </c>
      <c r="U580" s="5">
        <v>0</v>
      </c>
      <c r="V580" s="5">
        <f t="shared" si="55"/>
        <v>0.375</v>
      </c>
      <c r="W580" s="5">
        <f t="shared" si="51"/>
        <v>-0.375</v>
      </c>
      <c r="X580" s="8">
        <f t="shared" si="52"/>
        <v>-1</v>
      </c>
      <c r="Y580" s="4">
        <v>0</v>
      </c>
      <c r="Z580" s="9" t="str">
        <f t="shared" si="53"/>
        <v>NA</v>
      </c>
      <c r="AA580" s="10">
        <f t="shared" si="54"/>
        <v>0</v>
      </c>
    </row>
    <row r="581" spans="1:27" x14ac:dyDescent="0.55000000000000004">
      <c r="A581" s="3" t="s">
        <v>62</v>
      </c>
      <c r="B581" s="3" t="s">
        <v>63</v>
      </c>
      <c r="C581" s="3" t="s">
        <v>1034</v>
      </c>
      <c r="D581" s="3" t="s">
        <v>1035</v>
      </c>
      <c r="E581" s="4" t="s">
        <v>31</v>
      </c>
      <c r="F581" s="3" t="s">
        <v>36</v>
      </c>
      <c r="G581" s="3" t="s">
        <v>36</v>
      </c>
      <c r="H581" s="3" t="s">
        <v>436</v>
      </c>
      <c r="I581" s="3" t="s">
        <v>67</v>
      </c>
      <c r="J581" s="3" t="s">
        <v>36</v>
      </c>
      <c r="K581" s="3" t="s">
        <v>42</v>
      </c>
      <c r="L581" s="5">
        <v>0.125</v>
      </c>
      <c r="M581" s="4">
        <v>3</v>
      </c>
      <c r="N581" s="5">
        <v>0.39999997500000001</v>
      </c>
      <c r="O581" s="5">
        <v>0.133333325</v>
      </c>
      <c r="P581" s="4">
        <v>464</v>
      </c>
      <c r="Q581" s="6">
        <v>0.64655172413793094</v>
      </c>
      <c r="R581" s="7">
        <v>2.3980603448275901</v>
      </c>
      <c r="S581" s="6">
        <v>0</v>
      </c>
      <c r="T581" s="5">
        <v>0</v>
      </c>
      <c r="U581" s="5">
        <v>0</v>
      </c>
      <c r="V581" s="5">
        <f t="shared" si="55"/>
        <v>0.39999997500000001</v>
      </c>
      <c r="W581" s="5">
        <f t="shared" si="51"/>
        <v>-0.39999997500000001</v>
      </c>
      <c r="X581" s="8">
        <f t="shared" si="52"/>
        <v>-1</v>
      </c>
      <c r="Y581" s="4">
        <v>0</v>
      </c>
      <c r="Z581" s="9" t="str">
        <f t="shared" si="53"/>
        <v>NA</v>
      </c>
      <c r="AA581" s="10">
        <f t="shared" si="54"/>
        <v>0</v>
      </c>
    </row>
    <row r="582" spans="1:27" x14ac:dyDescent="0.55000000000000004">
      <c r="A582" s="3" t="s">
        <v>62</v>
      </c>
      <c r="B582" s="3" t="s">
        <v>63</v>
      </c>
      <c r="C582" s="3" t="s">
        <v>1036</v>
      </c>
      <c r="D582" s="3" t="s">
        <v>1037</v>
      </c>
      <c r="E582" s="4" t="s">
        <v>66</v>
      </c>
      <c r="F582" s="3" t="s">
        <v>36</v>
      </c>
      <c r="G582" s="3" t="s">
        <v>36</v>
      </c>
      <c r="H582" s="3" t="s">
        <v>59</v>
      </c>
      <c r="I582" s="3" t="s">
        <v>67</v>
      </c>
      <c r="J582" s="3" t="s">
        <v>36</v>
      </c>
      <c r="K582" s="3" t="s">
        <v>42</v>
      </c>
      <c r="L582" s="5">
        <v>0.125</v>
      </c>
      <c r="M582" s="4">
        <v>4</v>
      </c>
      <c r="N582" s="5">
        <v>0.5</v>
      </c>
      <c r="O582" s="5">
        <v>0.125</v>
      </c>
      <c r="P582" s="4">
        <v>583</v>
      </c>
      <c r="Q582" s="6">
        <v>0.68610634648370494</v>
      </c>
      <c r="R582" s="7">
        <v>1.02144082332762</v>
      </c>
      <c r="S582" s="6">
        <v>0</v>
      </c>
      <c r="T582" s="5">
        <v>0</v>
      </c>
      <c r="U582" s="5">
        <v>0</v>
      </c>
      <c r="V582" s="5">
        <f t="shared" si="55"/>
        <v>0.5</v>
      </c>
      <c r="W582" s="5">
        <f t="shared" si="51"/>
        <v>-0.5</v>
      </c>
      <c r="X582" s="8">
        <f t="shared" si="52"/>
        <v>-1</v>
      </c>
      <c r="Y582" s="4">
        <v>0</v>
      </c>
      <c r="Z582" s="9" t="str">
        <f t="shared" si="53"/>
        <v>NA</v>
      </c>
      <c r="AA582" s="10">
        <f t="shared" si="54"/>
        <v>0</v>
      </c>
    </row>
    <row r="583" spans="1:27" x14ac:dyDescent="0.55000000000000004">
      <c r="A583" s="3" t="s">
        <v>62</v>
      </c>
      <c r="B583" s="3" t="s">
        <v>63</v>
      </c>
      <c r="C583" s="3" t="s">
        <v>1038</v>
      </c>
      <c r="D583" s="3" t="s">
        <v>1039</v>
      </c>
      <c r="E583" s="4" t="s">
        <v>66</v>
      </c>
      <c r="F583" s="3" t="s">
        <v>36</v>
      </c>
      <c r="G583" s="3" t="s">
        <v>36</v>
      </c>
      <c r="H583" s="3" t="s">
        <v>1040</v>
      </c>
      <c r="I583" s="3" t="s">
        <v>67</v>
      </c>
      <c r="J583" s="3" t="s">
        <v>36</v>
      </c>
      <c r="K583" s="3" t="s">
        <v>42</v>
      </c>
      <c r="L583" s="5">
        <v>0.125</v>
      </c>
      <c r="M583" s="4">
        <v>2</v>
      </c>
      <c r="N583" s="5">
        <v>0.55000000000000004</v>
      </c>
      <c r="O583" s="5">
        <v>0.27500000000000002</v>
      </c>
      <c r="P583" s="4">
        <v>1868</v>
      </c>
      <c r="Q583" s="6">
        <v>0.107066381156317</v>
      </c>
      <c r="R583" s="7">
        <v>1.8241970021413301</v>
      </c>
      <c r="S583" s="6">
        <v>0</v>
      </c>
      <c r="T583" s="5">
        <v>0</v>
      </c>
      <c r="U583" s="5">
        <v>0</v>
      </c>
      <c r="V583" s="5">
        <f t="shared" si="55"/>
        <v>0.55000000000000004</v>
      </c>
      <c r="W583" s="5">
        <f t="shared" si="51"/>
        <v>-0.55000000000000004</v>
      </c>
      <c r="X583" s="8">
        <f t="shared" si="52"/>
        <v>-1</v>
      </c>
      <c r="Y583" s="4">
        <v>0</v>
      </c>
      <c r="Z583" s="9" t="str">
        <f t="shared" si="53"/>
        <v>NA</v>
      </c>
      <c r="AA583" s="10">
        <f t="shared" si="54"/>
        <v>0</v>
      </c>
    </row>
    <row r="584" spans="1:27" x14ac:dyDescent="0.55000000000000004">
      <c r="A584" s="3" t="s">
        <v>62</v>
      </c>
      <c r="B584" s="3" t="s">
        <v>63</v>
      </c>
      <c r="C584" s="3" t="s">
        <v>1041</v>
      </c>
      <c r="D584" s="3" t="s">
        <v>1042</v>
      </c>
      <c r="E584" s="4" t="s">
        <v>31</v>
      </c>
      <c r="F584" s="3" t="s">
        <v>36</v>
      </c>
      <c r="G584" s="3" t="s">
        <v>36</v>
      </c>
      <c r="H584" s="3" t="s">
        <v>59</v>
      </c>
      <c r="I584" s="3" t="s">
        <v>67</v>
      </c>
      <c r="J584" s="3" t="s">
        <v>36</v>
      </c>
      <c r="K584" s="3" t="s">
        <v>42</v>
      </c>
      <c r="L584" s="5">
        <v>0.125</v>
      </c>
      <c r="M584" s="4">
        <v>1</v>
      </c>
      <c r="N584" s="5">
        <v>0.57499999999999996</v>
      </c>
      <c r="O584" s="5">
        <v>0.57499999999999996</v>
      </c>
      <c r="P584" s="4">
        <v>28</v>
      </c>
      <c r="Q584" s="6">
        <v>3.5714285714285698</v>
      </c>
      <c r="R584" s="7">
        <v>1.0714285714285701</v>
      </c>
      <c r="S584" s="6">
        <v>0</v>
      </c>
      <c r="T584" s="5">
        <v>0</v>
      </c>
      <c r="U584" s="5">
        <v>0</v>
      </c>
      <c r="V584" s="5">
        <f t="shared" si="55"/>
        <v>0.57499999999999996</v>
      </c>
      <c r="W584" s="5">
        <f t="shared" si="51"/>
        <v>-0.57499999999999996</v>
      </c>
      <c r="X584" s="8">
        <f t="shared" si="52"/>
        <v>-1</v>
      </c>
      <c r="Y584" s="4">
        <v>0</v>
      </c>
      <c r="Z584" s="9" t="str">
        <f t="shared" si="53"/>
        <v>NA</v>
      </c>
      <c r="AA584" s="10">
        <f t="shared" si="54"/>
        <v>0</v>
      </c>
    </row>
    <row r="585" spans="1:27" x14ac:dyDescent="0.55000000000000004">
      <c r="A585" s="3" t="s">
        <v>62</v>
      </c>
      <c r="B585" s="3" t="s">
        <v>63</v>
      </c>
      <c r="C585" s="3" t="s">
        <v>1043</v>
      </c>
      <c r="D585" s="3" t="s">
        <v>1044</v>
      </c>
      <c r="E585" s="4" t="s">
        <v>31</v>
      </c>
      <c r="F585" s="3" t="s">
        <v>36</v>
      </c>
      <c r="G585" s="3" t="s">
        <v>36</v>
      </c>
      <c r="H585" s="3" t="s">
        <v>181</v>
      </c>
      <c r="I585" s="3" t="s">
        <v>67</v>
      </c>
      <c r="J585" s="3" t="s">
        <v>36</v>
      </c>
      <c r="K585" s="3" t="s">
        <v>91</v>
      </c>
      <c r="L585" s="5">
        <v>0.125</v>
      </c>
      <c r="M585" s="4">
        <v>5</v>
      </c>
      <c r="N585" s="5">
        <v>0.63749999999999996</v>
      </c>
      <c r="O585" s="5">
        <v>0.1275</v>
      </c>
      <c r="P585" s="4">
        <v>293</v>
      </c>
      <c r="Q585" s="6">
        <v>1.70648464163823</v>
      </c>
      <c r="R585" s="7">
        <v>1.9470989761092199</v>
      </c>
      <c r="S585" s="6">
        <v>0</v>
      </c>
      <c r="T585" s="5">
        <v>0</v>
      </c>
      <c r="U585" s="5">
        <v>0</v>
      </c>
      <c r="V585" s="5">
        <f t="shared" si="55"/>
        <v>0.63749999999999996</v>
      </c>
      <c r="W585" s="5">
        <f t="shared" si="51"/>
        <v>-0.63749999999999996</v>
      </c>
      <c r="X585" s="8">
        <f t="shared" si="52"/>
        <v>-1</v>
      </c>
      <c r="Y585" s="4">
        <v>0</v>
      </c>
      <c r="Z585" s="9" t="str">
        <f t="shared" si="53"/>
        <v>NA</v>
      </c>
      <c r="AA585" s="10">
        <f t="shared" si="54"/>
        <v>0</v>
      </c>
    </row>
    <row r="586" spans="1:27" x14ac:dyDescent="0.55000000000000004">
      <c r="A586" s="3" t="s">
        <v>62</v>
      </c>
      <c r="B586" s="3" t="s">
        <v>63</v>
      </c>
      <c r="C586" s="3" t="s">
        <v>1045</v>
      </c>
      <c r="D586" s="3" t="s">
        <v>1046</v>
      </c>
      <c r="E586" s="4" t="s">
        <v>66</v>
      </c>
      <c r="F586" s="3" t="s">
        <v>36</v>
      </c>
      <c r="G586" s="3" t="s">
        <v>36</v>
      </c>
      <c r="H586" s="3" t="s">
        <v>85</v>
      </c>
      <c r="I586" s="3" t="s">
        <v>67</v>
      </c>
      <c r="J586" s="3" t="s">
        <v>36</v>
      </c>
      <c r="K586" s="3" t="s">
        <v>91</v>
      </c>
      <c r="L586" s="5">
        <v>0.125</v>
      </c>
      <c r="M586" s="4">
        <v>6</v>
      </c>
      <c r="N586" s="5">
        <v>0.76249995000000004</v>
      </c>
      <c r="O586" s="5">
        <v>0.127083325</v>
      </c>
      <c r="P586" s="4">
        <v>736</v>
      </c>
      <c r="Q586" s="6">
        <v>0.815217391304348</v>
      </c>
      <c r="R586" s="7">
        <v>3.85108695652174</v>
      </c>
      <c r="S586" s="6">
        <v>0</v>
      </c>
      <c r="T586" s="5">
        <v>0</v>
      </c>
      <c r="U586" s="5">
        <v>0</v>
      </c>
      <c r="V586" s="5">
        <f t="shared" si="55"/>
        <v>0.76249995000000004</v>
      </c>
      <c r="W586" s="5">
        <f t="shared" si="51"/>
        <v>-0.76249995000000004</v>
      </c>
      <c r="X586" s="8">
        <f t="shared" si="52"/>
        <v>-1</v>
      </c>
      <c r="Y586" s="4">
        <v>0</v>
      </c>
      <c r="Z586" s="9" t="str">
        <f t="shared" si="53"/>
        <v>NA</v>
      </c>
      <c r="AA586" s="10">
        <f t="shared" si="54"/>
        <v>0</v>
      </c>
    </row>
    <row r="587" spans="1:27" x14ac:dyDescent="0.55000000000000004">
      <c r="A587" s="3" t="s">
        <v>62</v>
      </c>
      <c r="B587" s="3" t="s">
        <v>63</v>
      </c>
      <c r="C587" s="3" t="s">
        <v>1047</v>
      </c>
      <c r="D587" s="3" t="s">
        <v>1048</v>
      </c>
      <c r="E587" s="4" t="s">
        <v>31</v>
      </c>
      <c r="F587" s="3" t="s">
        <v>36</v>
      </c>
      <c r="G587" s="3" t="s">
        <v>36</v>
      </c>
      <c r="H587" s="3" t="s">
        <v>59</v>
      </c>
      <c r="I587" s="3" t="s">
        <v>67</v>
      </c>
      <c r="J587" s="3" t="s">
        <v>36</v>
      </c>
      <c r="K587" s="3" t="s">
        <v>42</v>
      </c>
      <c r="L587" s="5">
        <v>0.125</v>
      </c>
      <c r="M587" s="4">
        <v>10</v>
      </c>
      <c r="N587" s="5">
        <v>1.4375</v>
      </c>
      <c r="O587" s="5">
        <v>0.14374999999999999</v>
      </c>
      <c r="P587" s="4">
        <v>516</v>
      </c>
      <c r="Q587" s="6">
        <v>1.93798449612403</v>
      </c>
      <c r="R587" s="7">
        <v>1.41279069767442</v>
      </c>
      <c r="S587" s="6">
        <v>0</v>
      </c>
      <c r="T587" s="5">
        <v>0</v>
      </c>
      <c r="U587" s="5">
        <v>0</v>
      </c>
      <c r="V587" s="5">
        <f t="shared" si="55"/>
        <v>1.4375</v>
      </c>
      <c r="W587" s="5">
        <f t="shared" si="51"/>
        <v>-1.4375</v>
      </c>
      <c r="X587" s="8">
        <f t="shared" si="52"/>
        <v>-1</v>
      </c>
      <c r="Y587" s="4">
        <v>0</v>
      </c>
      <c r="Z587" s="9" t="str">
        <f t="shared" si="53"/>
        <v>NA</v>
      </c>
      <c r="AA587" s="10">
        <f t="shared" si="54"/>
        <v>0</v>
      </c>
    </row>
    <row r="588" spans="1:27" x14ac:dyDescent="0.55000000000000004">
      <c r="A588" s="3" t="s">
        <v>62</v>
      </c>
      <c r="B588" s="3" t="s">
        <v>63</v>
      </c>
      <c r="C588" s="3" t="s">
        <v>1049</v>
      </c>
      <c r="D588" s="3" t="s">
        <v>1050</v>
      </c>
      <c r="E588" s="4" t="s">
        <v>66</v>
      </c>
      <c r="F588" s="3" t="s">
        <v>36</v>
      </c>
      <c r="G588" s="3" t="s">
        <v>36</v>
      </c>
      <c r="H588" s="3" t="s">
        <v>59</v>
      </c>
      <c r="I588" s="3" t="s">
        <v>67</v>
      </c>
      <c r="J588" s="3" t="s">
        <v>36</v>
      </c>
      <c r="K588" s="3" t="s">
        <v>42</v>
      </c>
      <c r="L588" s="5">
        <v>0.125</v>
      </c>
      <c r="M588" s="4">
        <v>11</v>
      </c>
      <c r="N588" s="5">
        <v>1.6874999624999998</v>
      </c>
      <c r="O588" s="5">
        <v>0.15340908749999999</v>
      </c>
      <c r="P588" s="4">
        <v>329</v>
      </c>
      <c r="Q588" s="6">
        <v>3.3434650455927</v>
      </c>
      <c r="R588" s="7">
        <v>2.44559270516717</v>
      </c>
      <c r="S588" s="6">
        <v>0</v>
      </c>
      <c r="T588" s="5">
        <v>0</v>
      </c>
      <c r="U588" s="5">
        <v>0</v>
      </c>
      <c r="V588" s="5">
        <f t="shared" si="55"/>
        <v>1.6874999624999998</v>
      </c>
      <c r="W588" s="5">
        <f t="shared" si="51"/>
        <v>-1.6874999624999998</v>
      </c>
      <c r="X588" s="8">
        <f t="shared" si="52"/>
        <v>-1</v>
      </c>
      <c r="Y588" s="4">
        <v>0</v>
      </c>
      <c r="Z588" s="9" t="str">
        <f t="shared" si="53"/>
        <v>NA</v>
      </c>
      <c r="AA588" s="10">
        <f t="shared" si="54"/>
        <v>0</v>
      </c>
    </row>
    <row r="589" spans="1:27" x14ac:dyDescent="0.55000000000000004">
      <c r="A589" s="3" t="s">
        <v>62</v>
      </c>
      <c r="B589" s="3" t="s">
        <v>63</v>
      </c>
      <c r="C589" s="3" t="s">
        <v>1051</v>
      </c>
      <c r="D589" s="3" t="s">
        <v>1052</v>
      </c>
      <c r="E589" s="4" t="s">
        <v>66</v>
      </c>
      <c r="F589" s="3" t="s">
        <v>36</v>
      </c>
      <c r="G589" s="3" t="s">
        <v>36</v>
      </c>
      <c r="H589" s="3" t="s">
        <v>166</v>
      </c>
      <c r="I589" s="3" t="s">
        <v>67</v>
      </c>
      <c r="J589" s="3" t="s">
        <v>36</v>
      </c>
      <c r="K589" s="3" t="s">
        <v>42</v>
      </c>
      <c r="L589" s="5">
        <v>0.125</v>
      </c>
      <c r="M589" s="4">
        <v>7</v>
      </c>
      <c r="N589" s="5">
        <v>2.3624999999999998</v>
      </c>
      <c r="O589" s="5">
        <v>0.33750000000000002</v>
      </c>
      <c r="P589" s="4">
        <v>15060</v>
      </c>
      <c r="Q589" s="6">
        <v>4.6480743691899098E-2</v>
      </c>
      <c r="R589" s="7">
        <v>2.5486852589641402</v>
      </c>
      <c r="S589" s="6">
        <v>0</v>
      </c>
      <c r="T589" s="5">
        <v>0</v>
      </c>
      <c r="U589" s="5">
        <v>0</v>
      </c>
      <c r="V589" s="5">
        <f t="shared" si="55"/>
        <v>2.3624999999999998</v>
      </c>
      <c r="W589" s="5">
        <f t="shared" si="51"/>
        <v>-2.3624999999999998</v>
      </c>
      <c r="X589" s="8">
        <f t="shared" si="52"/>
        <v>-1</v>
      </c>
      <c r="Y589" s="4">
        <v>0</v>
      </c>
      <c r="Z589" s="9" t="str">
        <f t="shared" si="53"/>
        <v>NA</v>
      </c>
      <c r="AA589" s="10">
        <f t="shared" si="54"/>
        <v>0</v>
      </c>
    </row>
    <row r="590" spans="1:27" x14ac:dyDescent="0.55000000000000004">
      <c r="A590" s="3" t="s">
        <v>62</v>
      </c>
      <c r="B590" s="3" t="s">
        <v>63</v>
      </c>
      <c r="C590" s="3" t="s">
        <v>1053</v>
      </c>
      <c r="D590" s="3" t="s">
        <v>1054</v>
      </c>
      <c r="E590" s="4" t="s">
        <v>31</v>
      </c>
      <c r="F590" s="3" t="s">
        <v>36</v>
      </c>
      <c r="G590" s="3" t="s">
        <v>36</v>
      </c>
      <c r="H590" s="3" t="s">
        <v>85</v>
      </c>
      <c r="I590" s="3" t="s">
        <v>67</v>
      </c>
      <c r="J590" s="3" t="s">
        <v>36</v>
      </c>
      <c r="K590" s="3" t="s">
        <v>91</v>
      </c>
      <c r="L590" s="5">
        <v>0.125</v>
      </c>
      <c r="M590" s="4">
        <v>4</v>
      </c>
      <c r="N590" s="5">
        <v>2.4750000000000001</v>
      </c>
      <c r="O590" s="5">
        <v>0.61875000000000002</v>
      </c>
      <c r="P590" s="4">
        <v>648</v>
      </c>
      <c r="Q590" s="6">
        <v>0.61728395061728403</v>
      </c>
      <c r="R590" s="7">
        <v>1.81604938271605</v>
      </c>
      <c r="S590" s="6">
        <v>0</v>
      </c>
      <c r="T590" s="5">
        <v>0</v>
      </c>
      <c r="U590" s="5">
        <v>0</v>
      </c>
      <c r="V590" s="5">
        <f t="shared" si="55"/>
        <v>2.4750000000000001</v>
      </c>
      <c r="W590" s="5">
        <f t="shared" si="51"/>
        <v>-2.4750000000000001</v>
      </c>
      <c r="X590" s="8">
        <f t="shared" si="52"/>
        <v>-1</v>
      </c>
      <c r="Y590" s="4">
        <v>0</v>
      </c>
      <c r="Z590" s="9" t="str">
        <f t="shared" si="53"/>
        <v>NA</v>
      </c>
      <c r="AA590" s="10">
        <f t="shared" si="54"/>
        <v>0</v>
      </c>
    </row>
    <row r="591" spans="1:27" x14ac:dyDescent="0.55000000000000004">
      <c r="A591" s="3" t="s">
        <v>62</v>
      </c>
      <c r="B591" s="3" t="s">
        <v>63</v>
      </c>
      <c r="C591" s="3" t="s">
        <v>1055</v>
      </c>
      <c r="D591" s="3" t="s">
        <v>1056</v>
      </c>
      <c r="E591" s="4" t="s">
        <v>66</v>
      </c>
      <c r="F591" s="3" t="s">
        <v>36</v>
      </c>
      <c r="G591" s="3" t="s">
        <v>36</v>
      </c>
      <c r="H591" s="3" t="s">
        <v>85</v>
      </c>
      <c r="I591" s="3" t="s">
        <v>67</v>
      </c>
      <c r="J591" s="3" t="s">
        <v>36</v>
      </c>
      <c r="K591" s="3" t="s">
        <v>91</v>
      </c>
      <c r="L591" s="5">
        <v>0.125</v>
      </c>
      <c r="M591" s="4">
        <v>20</v>
      </c>
      <c r="N591" s="5">
        <v>3.1</v>
      </c>
      <c r="O591" s="5">
        <v>0.155</v>
      </c>
      <c r="P591" s="4">
        <v>867</v>
      </c>
      <c r="Q591" s="6">
        <v>2.3068050749711699</v>
      </c>
      <c r="R591" s="7">
        <v>2.0476355247981499</v>
      </c>
      <c r="S591" s="6">
        <v>0</v>
      </c>
      <c r="T591" s="5">
        <v>0</v>
      </c>
      <c r="U591" s="5">
        <v>0</v>
      </c>
      <c r="V591" s="5">
        <f t="shared" si="55"/>
        <v>3.1</v>
      </c>
      <c r="W591" s="5">
        <f t="shared" si="51"/>
        <v>-3.1</v>
      </c>
      <c r="X591" s="8">
        <f t="shared" si="52"/>
        <v>-1</v>
      </c>
      <c r="Y591" s="4">
        <v>0</v>
      </c>
      <c r="Z591" s="9" t="str">
        <f t="shared" si="53"/>
        <v>NA</v>
      </c>
      <c r="AA591" s="10">
        <f t="shared" si="54"/>
        <v>0</v>
      </c>
    </row>
    <row r="592" spans="1:27" x14ac:dyDescent="0.55000000000000004">
      <c r="A592" s="3" t="s">
        <v>62</v>
      </c>
      <c r="B592" s="3" t="s">
        <v>63</v>
      </c>
      <c r="C592" s="3" t="s">
        <v>1057</v>
      </c>
      <c r="D592" s="3" t="s">
        <v>1058</v>
      </c>
      <c r="E592" s="4" t="s">
        <v>66</v>
      </c>
      <c r="F592" s="3" t="s">
        <v>36</v>
      </c>
      <c r="G592" s="3" t="s">
        <v>36</v>
      </c>
      <c r="H592" s="3" t="s">
        <v>436</v>
      </c>
      <c r="I592" s="3" t="s">
        <v>67</v>
      </c>
      <c r="J592" s="3" t="s">
        <v>36</v>
      </c>
      <c r="K592" s="3" t="s">
        <v>42</v>
      </c>
      <c r="L592" s="5">
        <v>0.125</v>
      </c>
      <c r="M592" s="4">
        <v>11</v>
      </c>
      <c r="N592" s="5">
        <v>3.8374998749999993</v>
      </c>
      <c r="O592" s="5">
        <v>0.34886362499999996</v>
      </c>
      <c r="P592" s="4">
        <v>782</v>
      </c>
      <c r="Q592" s="6">
        <v>1.40664961636829</v>
      </c>
      <c r="R592" s="7">
        <v>3.6285166240409201</v>
      </c>
      <c r="S592" s="6">
        <v>0</v>
      </c>
      <c r="T592" s="5">
        <v>0</v>
      </c>
      <c r="U592" s="5">
        <v>0</v>
      </c>
      <c r="V592" s="5">
        <f t="shared" si="55"/>
        <v>3.8374998749999993</v>
      </c>
      <c r="W592" s="5">
        <f t="shared" si="51"/>
        <v>-3.8374998749999993</v>
      </c>
      <c r="X592" s="8">
        <f t="shared" si="52"/>
        <v>-1</v>
      </c>
      <c r="Y592" s="4">
        <v>0</v>
      </c>
      <c r="Z592" s="9" t="str">
        <f t="shared" si="53"/>
        <v>NA</v>
      </c>
      <c r="AA592" s="10">
        <f t="shared" si="54"/>
        <v>0</v>
      </c>
    </row>
    <row r="593" spans="1:27" x14ac:dyDescent="0.55000000000000004">
      <c r="A593" s="3" t="s">
        <v>62</v>
      </c>
      <c r="B593" s="3" t="s">
        <v>63</v>
      </c>
      <c r="C593" s="3" t="s">
        <v>1059</v>
      </c>
      <c r="D593" s="3" t="s">
        <v>1060</v>
      </c>
      <c r="E593" s="4" t="s">
        <v>66</v>
      </c>
      <c r="F593" s="3" t="s">
        <v>36</v>
      </c>
      <c r="G593" s="3" t="s">
        <v>36</v>
      </c>
      <c r="H593" s="3" t="s">
        <v>59</v>
      </c>
      <c r="I593" s="3" t="s">
        <v>67</v>
      </c>
      <c r="J593" s="3" t="s">
        <v>36</v>
      </c>
      <c r="K593" s="3" t="s">
        <v>42</v>
      </c>
      <c r="L593" s="5">
        <v>0.125</v>
      </c>
      <c r="M593" s="4">
        <v>22</v>
      </c>
      <c r="N593" s="5">
        <v>4.0374999499999999</v>
      </c>
      <c r="O593" s="5">
        <v>0.183522725</v>
      </c>
      <c r="P593" s="4">
        <v>638</v>
      </c>
      <c r="Q593" s="6">
        <v>3.4482758620689702</v>
      </c>
      <c r="R593" s="7">
        <v>3.6623824451410698</v>
      </c>
      <c r="S593" s="6">
        <v>0</v>
      </c>
      <c r="T593" s="5">
        <v>0</v>
      </c>
      <c r="U593" s="5">
        <v>0</v>
      </c>
      <c r="V593" s="5">
        <f t="shared" si="55"/>
        <v>4.0374999499999999</v>
      </c>
      <c r="W593" s="5">
        <f t="shared" si="51"/>
        <v>-4.0374999499999999</v>
      </c>
      <c r="X593" s="8">
        <f t="shared" si="52"/>
        <v>-1</v>
      </c>
      <c r="Y593" s="4">
        <v>0</v>
      </c>
      <c r="Z593" s="9" t="str">
        <f t="shared" si="53"/>
        <v>NA</v>
      </c>
      <c r="AA593" s="10">
        <f t="shared" si="54"/>
        <v>0</v>
      </c>
    </row>
    <row r="594" spans="1:27" x14ac:dyDescent="0.55000000000000004">
      <c r="A594" s="3" t="s">
        <v>62</v>
      </c>
      <c r="B594" s="3" t="s">
        <v>63</v>
      </c>
      <c r="C594" s="3" t="s">
        <v>1061</v>
      </c>
      <c r="D594" s="3" t="s">
        <v>1062</v>
      </c>
      <c r="E594" s="4" t="s">
        <v>66</v>
      </c>
      <c r="F594" s="3" t="s">
        <v>36</v>
      </c>
      <c r="G594" s="3" t="s">
        <v>36</v>
      </c>
      <c r="H594" s="3" t="s">
        <v>59</v>
      </c>
      <c r="I594" s="3" t="s">
        <v>67</v>
      </c>
      <c r="J594" s="3" t="s">
        <v>36</v>
      </c>
      <c r="K594" s="3" t="s">
        <v>42</v>
      </c>
      <c r="L594" s="5">
        <v>0.125</v>
      </c>
      <c r="M594" s="4">
        <v>32</v>
      </c>
      <c r="N594" s="5">
        <v>5.7625000000000002</v>
      </c>
      <c r="O594" s="5">
        <v>0.18007812500000001</v>
      </c>
      <c r="P594" s="4">
        <v>1033</v>
      </c>
      <c r="Q594" s="6">
        <v>3.0977734753146202</v>
      </c>
      <c r="R594" s="7">
        <v>2.6560503388189698</v>
      </c>
      <c r="S594" s="6">
        <v>0</v>
      </c>
      <c r="T594" s="5">
        <v>0</v>
      </c>
      <c r="U594" s="5">
        <v>0</v>
      </c>
      <c r="V594" s="5">
        <f t="shared" si="55"/>
        <v>5.7625000000000002</v>
      </c>
      <c r="W594" s="5">
        <f t="shared" si="51"/>
        <v>-5.7625000000000002</v>
      </c>
      <c r="X594" s="8">
        <f t="shared" si="52"/>
        <v>-1</v>
      </c>
      <c r="Y594" s="4">
        <v>0</v>
      </c>
      <c r="Z594" s="9" t="str">
        <f t="shared" si="53"/>
        <v>NA</v>
      </c>
      <c r="AA594" s="10">
        <f t="shared" si="54"/>
        <v>0</v>
      </c>
    </row>
    <row r="595" spans="1:27" x14ac:dyDescent="0.55000000000000004">
      <c r="A595" s="3" t="s">
        <v>78</v>
      </c>
      <c r="B595" s="3" t="s">
        <v>79</v>
      </c>
      <c r="C595" s="3" t="s">
        <v>1063</v>
      </c>
      <c r="D595" s="3" t="s">
        <v>1064</v>
      </c>
      <c r="E595" s="4" t="s">
        <v>31</v>
      </c>
      <c r="F595" s="3" t="s">
        <v>36</v>
      </c>
      <c r="G595" s="3" t="s">
        <v>36</v>
      </c>
      <c r="H595" s="3" t="s">
        <v>1065</v>
      </c>
      <c r="I595" s="3" t="s">
        <v>77</v>
      </c>
      <c r="J595" s="3" t="s">
        <v>36</v>
      </c>
      <c r="K595" s="3" t="s">
        <v>42</v>
      </c>
      <c r="L595" s="5">
        <v>0.125</v>
      </c>
      <c r="M595" s="4">
        <v>1</v>
      </c>
      <c r="N595" s="5">
        <v>0.125</v>
      </c>
      <c r="O595" s="5">
        <v>0.125</v>
      </c>
      <c r="P595" s="4">
        <v>125</v>
      </c>
      <c r="Q595" s="6">
        <v>0.8</v>
      </c>
      <c r="R595" s="7">
        <v>3.3919999999999999</v>
      </c>
      <c r="S595" s="6">
        <v>0</v>
      </c>
      <c r="T595" s="5">
        <v>0</v>
      </c>
      <c r="U595" s="5">
        <v>0</v>
      </c>
      <c r="V595" s="5">
        <f t="shared" si="55"/>
        <v>0.125</v>
      </c>
      <c r="W595" s="5">
        <f t="shared" si="51"/>
        <v>-0.125</v>
      </c>
      <c r="X595" s="8">
        <f t="shared" si="52"/>
        <v>-1</v>
      </c>
      <c r="Y595" s="4">
        <v>0</v>
      </c>
      <c r="Z595" s="9" t="str">
        <f t="shared" si="53"/>
        <v>NA</v>
      </c>
      <c r="AA595" s="10">
        <f t="shared" si="54"/>
        <v>0</v>
      </c>
    </row>
    <row r="596" spans="1:27" x14ac:dyDescent="0.55000000000000004">
      <c r="A596" s="3" t="s">
        <v>78</v>
      </c>
      <c r="B596" s="3" t="s">
        <v>79</v>
      </c>
      <c r="C596" s="3" t="s">
        <v>1066</v>
      </c>
      <c r="D596" s="3" t="s">
        <v>1067</v>
      </c>
      <c r="E596" s="4" t="s">
        <v>31</v>
      </c>
      <c r="F596" s="3" t="s">
        <v>36</v>
      </c>
      <c r="G596" s="3" t="s">
        <v>36</v>
      </c>
      <c r="H596" s="3" t="s">
        <v>1068</v>
      </c>
      <c r="I596" s="3" t="s">
        <v>77</v>
      </c>
      <c r="J596" s="3" t="s">
        <v>36</v>
      </c>
      <c r="K596" s="3" t="s">
        <v>42</v>
      </c>
      <c r="L596" s="5">
        <v>0.125</v>
      </c>
      <c r="M596" s="4">
        <v>1</v>
      </c>
      <c r="N596" s="5">
        <v>0.125</v>
      </c>
      <c r="O596" s="5">
        <v>0.125</v>
      </c>
      <c r="P596" s="4">
        <v>5</v>
      </c>
      <c r="Q596" s="6">
        <v>20</v>
      </c>
      <c r="R596" s="7">
        <v>1</v>
      </c>
      <c r="S596" s="6">
        <v>0</v>
      </c>
      <c r="T596" s="5">
        <v>0</v>
      </c>
      <c r="U596" s="5">
        <v>0</v>
      </c>
      <c r="V596" s="5">
        <f t="shared" si="55"/>
        <v>0.125</v>
      </c>
      <c r="W596" s="5">
        <f t="shared" si="51"/>
        <v>-0.125</v>
      </c>
      <c r="X596" s="8">
        <f t="shared" si="52"/>
        <v>-1</v>
      </c>
      <c r="Y596" s="4">
        <v>0</v>
      </c>
      <c r="Z596" s="9" t="str">
        <f t="shared" si="53"/>
        <v>NA</v>
      </c>
      <c r="AA596" s="10">
        <f t="shared" si="54"/>
        <v>0</v>
      </c>
    </row>
    <row r="597" spans="1:27" x14ac:dyDescent="0.55000000000000004">
      <c r="A597" s="3" t="s">
        <v>78</v>
      </c>
      <c r="B597" s="3" t="s">
        <v>79</v>
      </c>
      <c r="C597" s="3" t="s">
        <v>1069</v>
      </c>
      <c r="D597" s="3" t="s">
        <v>1070</v>
      </c>
      <c r="E597" s="4" t="s">
        <v>31</v>
      </c>
      <c r="F597" s="3" t="s">
        <v>36</v>
      </c>
      <c r="G597" s="3" t="s">
        <v>36</v>
      </c>
      <c r="H597" s="3" t="s">
        <v>1071</v>
      </c>
      <c r="I597" s="3" t="s">
        <v>77</v>
      </c>
      <c r="J597" s="3" t="s">
        <v>36</v>
      </c>
      <c r="K597" s="3" t="s">
        <v>42</v>
      </c>
      <c r="L597" s="5">
        <v>0.125</v>
      </c>
      <c r="M597" s="4">
        <v>1</v>
      </c>
      <c r="N597" s="5">
        <v>0.125</v>
      </c>
      <c r="O597" s="5">
        <v>0.125</v>
      </c>
      <c r="P597" s="4">
        <v>25</v>
      </c>
      <c r="Q597" s="6">
        <v>4</v>
      </c>
      <c r="R597" s="7">
        <v>2.04</v>
      </c>
      <c r="S597" s="6">
        <v>0</v>
      </c>
      <c r="T597" s="5">
        <v>0</v>
      </c>
      <c r="U597" s="5">
        <v>0</v>
      </c>
      <c r="V597" s="5">
        <f t="shared" si="55"/>
        <v>0.125</v>
      </c>
      <c r="W597" s="5">
        <f t="shared" si="51"/>
        <v>-0.125</v>
      </c>
      <c r="X597" s="8">
        <f t="shared" si="52"/>
        <v>-1</v>
      </c>
      <c r="Y597" s="4">
        <v>0</v>
      </c>
      <c r="Z597" s="9" t="str">
        <f t="shared" si="53"/>
        <v>NA</v>
      </c>
      <c r="AA597" s="10">
        <f t="shared" si="54"/>
        <v>0</v>
      </c>
    </row>
    <row r="598" spans="1:27" x14ac:dyDescent="0.55000000000000004">
      <c r="A598" s="3" t="s">
        <v>78</v>
      </c>
      <c r="B598" s="3" t="s">
        <v>79</v>
      </c>
      <c r="C598" s="3" t="s">
        <v>1072</v>
      </c>
      <c r="D598" s="3" t="s">
        <v>1073</v>
      </c>
      <c r="E598" s="4" t="s">
        <v>31</v>
      </c>
      <c r="F598" s="3" t="s">
        <v>36</v>
      </c>
      <c r="G598" s="3" t="s">
        <v>36</v>
      </c>
      <c r="H598" s="3" t="s">
        <v>1074</v>
      </c>
      <c r="I598" s="3" t="s">
        <v>77</v>
      </c>
      <c r="J598" s="3" t="s">
        <v>36</v>
      </c>
      <c r="K598" s="3" t="s">
        <v>42</v>
      </c>
      <c r="L598" s="5">
        <v>0.125</v>
      </c>
      <c r="M598" s="4">
        <v>1</v>
      </c>
      <c r="N598" s="5">
        <v>0.125</v>
      </c>
      <c r="O598" s="5">
        <v>0.125</v>
      </c>
      <c r="P598" s="4">
        <v>44</v>
      </c>
      <c r="Q598" s="6">
        <v>2.2727272727272698</v>
      </c>
      <c r="R598" s="7">
        <v>1.69090909090909</v>
      </c>
      <c r="S598" s="6">
        <v>0</v>
      </c>
      <c r="T598" s="5">
        <v>0</v>
      </c>
      <c r="U598" s="5">
        <v>0</v>
      </c>
      <c r="V598" s="5">
        <f t="shared" si="55"/>
        <v>0.125</v>
      </c>
      <c r="W598" s="5">
        <f t="shared" si="51"/>
        <v>-0.125</v>
      </c>
      <c r="X598" s="8">
        <f t="shared" si="52"/>
        <v>-1</v>
      </c>
      <c r="Y598" s="4">
        <v>0</v>
      </c>
      <c r="Z598" s="9" t="str">
        <f t="shared" si="53"/>
        <v>NA</v>
      </c>
      <c r="AA598" s="10">
        <f t="shared" si="54"/>
        <v>0</v>
      </c>
    </row>
    <row r="599" spans="1:27" x14ac:dyDescent="0.55000000000000004">
      <c r="A599" s="3" t="s">
        <v>78</v>
      </c>
      <c r="B599" s="3" t="s">
        <v>79</v>
      </c>
      <c r="C599" s="3" t="s">
        <v>1075</v>
      </c>
      <c r="D599" s="3" t="s">
        <v>1076</v>
      </c>
      <c r="E599" s="4" t="s">
        <v>66</v>
      </c>
      <c r="F599" s="3" t="s">
        <v>36</v>
      </c>
      <c r="G599" s="3" t="s">
        <v>36</v>
      </c>
      <c r="H599" s="3" t="s">
        <v>315</v>
      </c>
      <c r="I599" s="3" t="s">
        <v>77</v>
      </c>
      <c r="J599" s="3" t="s">
        <v>36</v>
      </c>
      <c r="K599" s="3" t="s">
        <v>42</v>
      </c>
      <c r="L599" s="5">
        <v>0.125</v>
      </c>
      <c r="M599" s="4">
        <v>1</v>
      </c>
      <c r="N599" s="5">
        <v>0.125</v>
      </c>
      <c r="O599" s="5">
        <v>0.125</v>
      </c>
      <c r="P599" s="4">
        <v>204</v>
      </c>
      <c r="Q599" s="6">
        <v>0.49019607843137303</v>
      </c>
      <c r="R599" s="7">
        <v>3.24411764705882</v>
      </c>
      <c r="S599" s="6">
        <v>0</v>
      </c>
      <c r="T599" s="5">
        <v>0</v>
      </c>
      <c r="U599" s="5">
        <v>0</v>
      </c>
      <c r="V599" s="5">
        <f t="shared" si="55"/>
        <v>0.125</v>
      </c>
      <c r="W599" s="5">
        <f t="shared" si="51"/>
        <v>-0.125</v>
      </c>
      <c r="X599" s="8">
        <f t="shared" si="52"/>
        <v>-1</v>
      </c>
      <c r="Y599" s="4">
        <v>0</v>
      </c>
      <c r="Z599" s="9" t="str">
        <f t="shared" si="53"/>
        <v>NA</v>
      </c>
      <c r="AA599" s="10">
        <f t="shared" si="54"/>
        <v>0</v>
      </c>
    </row>
    <row r="600" spans="1:27" x14ac:dyDescent="0.55000000000000004">
      <c r="A600" s="3" t="s">
        <v>78</v>
      </c>
      <c r="B600" s="3" t="s">
        <v>79</v>
      </c>
      <c r="C600" s="3" t="s">
        <v>1077</v>
      </c>
      <c r="D600" s="3" t="s">
        <v>1078</v>
      </c>
      <c r="E600" s="4" t="s">
        <v>66</v>
      </c>
      <c r="F600" s="3" t="s">
        <v>36</v>
      </c>
      <c r="G600" s="3" t="s">
        <v>36</v>
      </c>
      <c r="H600" s="3" t="s">
        <v>315</v>
      </c>
      <c r="I600" s="3" t="s">
        <v>77</v>
      </c>
      <c r="J600" s="3" t="s">
        <v>36</v>
      </c>
      <c r="K600" s="3" t="s">
        <v>42</v>
      </c>
      <c r="L600" s="5">
        <v>0.125</v>
      </c>
      <c r="M600" s="4">
        <v>1</v>
      </c>
      <c r="N600" s="5">
        <v>0.125</v>
      </c>
      <c r="O600" s="5">
        <v>0.125</v>
      </c>
      <c r="P600" s="4">
        <v>715</v>
      </c>
      <c r="Q600" s="6">
        <v>0.13986013986014001</v>
      </c>
      <c r="R600" s="7">
        <v>1.0932867132867099</v>
      </c>
      <c r="S600" s="6">
        <v>0</v>
      </c>
      <c r="T600" s="5">
        <v>0</v>
      </c>
      <c r="U600" s="5">
        <v>0</v>
      </c>
      <c r="V600" s="5">
        <f t="shared" si="55"/>
        <v>0.125</v>
      </c>
      <c r="W600" s="5">
        <f t="shared" si="51"/>
        <v>-0.125</v>
      </c>
      <c r="X600" s="8">
        <f t="shared" si="52"/>
        <v>-1</v>
      </c>
      <c r="Y600" s="4">
        <v>0</v>
      </c>
      <c r="Z600" s="9" t="str">
        <f t="shared" si="53"/>
        <v>NA</v>
      </c>
      <c r="AA600" s="10">
        <f t="shared" si="54"/>
        <v>0</v>
      </c>
    </row>
    <row r="601" spans="1:27" x14ac:dyDescent="0.55000000000000004">
      <c r="A601" s="3" t="s">
        <v>78</v>
      </c>
      <c r="B601" s="3" t="s">
        <v>79</v>
      </c>
      <c r="C601" s="3" t="s">
        <v>1079</v>
      </c>
      <c r="D601" s="3" t="s">
        <v>1080</v>
      </c>
      <c r="E601" s="4" t="s">
        <v>66</v>
      </c>
      <c r="F601" s="3" t="s">
        <v>36</v>
      </c>
      <c r="G601" s="3" t="s">
        <v>36</v>
      </c>
      <c r="H601" s="3" t="s">
        <v>315</v>
      </c>
      <c r="I601" s="3" t="s">
        <v>77</v>
      </c>
      <c r="J601" s="3" t="s">
        <v>36</v>
      </c>
      <c r="K601" s="3" t="s">
        <v>42</v>
      </c>
      <c r="L601" s="5">
        <v>0.125</v>
      </c>
      <c r="M601" s="4">
        <v>1</v>
      </c>
      <c r="N601" s="5">
        <v>0.125</v>
      </c>
      <c r="O601" s="5">
        <v>0.125</v>
      </c>
      <c r="P601" s="4">
        <v>372</v>
      </c>
      <c r="Q601" s="6">
        <v>0.26881720430107503</v>
      </c>
      <c r="R601" s="7">
        <v>2.5782258064516101</v>
      </c>
      <c r="S601" s="6">
        <v>0</v>
      </c>
      <c r="T601" s="5">
        <v>0</v>
      </c>
      <c r="U601" s="5">
        <v>0</v>
      </c>
      <c r="V601" s="5">
        <f t="shared" si="55"/>
        <v>0.125</v>
      </c>
      <c r="W601" s="5">
        <f t="shared" si="51"/>
        <v>-0.125</v>
      </c>
      <c r="X601" s="8">
        <f t="shared" si="52"/>
        <v>-1</v>
      </c>
      <c r="Y601" s="4">
        <v>0</v>
      </c>
      <c r="Z601" s="9" t="str">
        <f t="shared" si="53"/>
        <v>NA</v>
      </c>
      <c r="AA601" s="10">
        <f t="shared" si="54"/>
        <v>0</v>
      </c>
    </row>
    <row r="602" spans="1:27" x14ac:dyDescent="0.55000000000000004">
      <c r="A602" s="3" t="s">
        <v>78</v>
      </c>
      <c r="B602" s="3" t="s">
        <v>79</v>
      </c>
      <c r="C602" s="3" t="s">
        <v>1081</v>
      </c>
      <c r="D602" s="3" t="s">
        <v>1082</v>
      </c>
      <c r="E602" s="4" t="s">
        <v>66</v>
      </c>
      <c r="F602" s="3" t="s">
        <v>36</v>
      </c>
      <c r="G602" s="3" t="s">
        <v>36</v>
      </c>
      <c r="H602" s="3" t="s">
        <v>315</v>
      </c>
      <c r="I602" s="3" t="s">
        <v>77</v>
      </c>
      <c r="J602" s="3" t="s">
        <v>36</v>
      </c>
      <c r="K602" s="3" t="s">
        <v>42</v>
      </c>
      <c r="L602" s="5">
        <v>0.125</v>
      </c>
      <c r="M602" s="4">
        <v>1</v>
      </c>
      <c r="N602" s="5">
        <v>0.125</v>
      </c>
      <c r="O602" s="5">
        <v>0.125</v>
      </c>
      <c r="P602" s="4">
        <v>110</v>
      </c>
      <c r="Q602" s="6">
        <v>0.90909090909090906</v>
      </c>
      <c r="R602" s="7">
        <v>4.1336363636363602</v>
      </c>
      <c r="S602" s="6">
        <v>0</v>
      </c>
      <c r="T602" s="5">
        <v>0</v>
      </c>
      <c r="U602" s="5">
        <v>0</v>
      </c>
      <c r="V602" s="5">
        <f t="shared" si="55"/>
        <v>0.125</v>
      </c>
      <c r="W602" s="5">
        <f t="shared" si="51"/>
        <v>-0.125</v>
      </c>
      <c r="X602" s="8">
        <f t="shared" si="52"/>
        <v>-1</v>
      </c>
      <c r="Y602" s="4">
        <v>0</v>
      </c>
      <c r="Z602" s="9" t="str">
        <f t="shared" si="53"/>
        <v>NA</v>
      </c>
      <c r="AA602" s="10">
        <f t="shared" si="54"/>
        <v>0</v>
      </c>
    </row>
    <row r="603" spans="1:27" x14ac:dyDescent="0.55000000000000004">
      <c r="A603" s="3" t="s">
        <v>78</v>
      </c>
      <c r="B603" s="3" t="s">
        <v>79</v>
      </c>
      <c r="C603" s="3" t="s">
        <v>1083</v>
      </c>
      <c r="D603" s="3" t="s">
        <v>1084</v>
      </c>
      <c r="E603" s="4" t="s">
        <v>66</v>
      </c>
      <c r="F603" s="3" t="s">
        <v>36</v>
      </c>
      <c r="G603" s="3" t="s">
        <v>36</v>
      </c>
      <c r="H603" s="3" t="s">
        <v>235</v>
      </c>
      <c r="I603" s="3" t="s">
        <v>77</v>
      </c>
      <c r="J603" s="3" t="s">
        <v>36</v>
      </c>
      <c r="K603" s="3" t="s">
        <v>42</v>
      </c>
      <c r="L603" s="5">
        <v>0.125</v>
      </c>
      <c r="M603" s="4">
        <v>1</v>
      </c>
      <c r="N603" s="5">
        <v>0.125</v>
      </c>
      <c r="O603" s="5">
        <v>0.125</v>
      </c>
      <c r="P603" s="4">
        <v>631</v>
      </c>
      <c r="Q603" s="6">
        <v>0.15847860538827299</v>
      </c>
      <c r="R603" s="7">
        <v>6.6290015847860504</v>
      </c>
      <c r="S603" s="6">
        <v>0</v>
      </c>
      <c r="T603" s="5">
        <v>0</v>
      </c>
      <c r="U603" s="5">
        <v>0</v>
      </c>
      <c r="V603" s="5">
        <f t="shared" si="55"/>
        <v>0.125</v>
      </c>
      <c r="W603" s="5">
        <f t="shared" si="51"/>
        <v>-0.125</v>
      </c>
      <c r="X603" s="8">
        <f t="shared" si="52"/>
        <v>-1</v>
      </c>
      <c r="Y603" s="4">
        <v>0</v>
      </c>
      <c r="Z603" s="9" t="str">
        <f t="shared" si="53"/>
        <v>NA</v>
      </c>
      <c r="AA603" s="10">
        <f t="shared" si="54"/>
        <v>0</v>
      </c>
    </row>
    <row r="604" spans="1:27" x14ac:dyDescent="0.55000000000000004">
      <c r="A604" s="3" t="s">
        <v>78</v>
      </c>
      <c r="B604" s="3" t="s">
        <v>79</v>
      </c>
      <c r="C604" s="3" t="s">
        <v>1085</v>
      </c>
      <c r="D604" s="3" t="s">
        <v>1086</v>
      </c>
      <c r="E604" s="4" t="s">
        <v>66</v>
      </c>
      <c r="F604" s="3" t="s">
        <v>36</v>
      </c>
      <c r="G604" s="3" t="s">
        <v>36</v>
      </c>
      <c r="H604" s="3" t="s">
        <v>85</v>
      </c>
      <c r="I604" s="3" t="s">
        <v>50</v>
      </c>
      <c r="J604" s="3" t="s">
        <v>36</v>
      </c>
      <c r="K604" s="3" t="s">
        <v>42</v>
      </c>
      <c r="L604" s="5">
        <v>0.125</v>
      </c>
      <c r="M604" s="4">
        <v>1</v>
      </c>
      <c r="N604" s="5">
        <v>0.125</v>
      </c>
      <c r="O604" s="5">
        <v>0.125</v>
      </c>
      <c r="P604" s="4">
        <v>849</v>
      </c>
      <c r="Q604" s="6">
        <v>0.117785630153121</v>
      </c>
      <c r="R604" s="7">
        <v>1.94287396937574</v>
      </c>
      <c r="S604" s="6">
        <v>0</v>
      </c>
      <c r="T604" s="5">
        <v>0</v>
      </c>
      <c r="U604" s="5">
        <v>0</v>
      </c>
      <c r="V604" s="5">
        <f t="shared" si="55"/>
        <v>0.125</v>
      </c>
      <c r="W604" s="5">
        <f t="shared" si="51"/>
        <v>-0.125</v>
      </c>
      <c r="X604" s="8">
        <f t="shared" si="52"/>
        <v>-1</v>
      </c>
      <c r="Y604" s="4">
        <v>0</v>
      </c>
      <c r="Z604" s="9" t="str">
        <f t="shared" si="53"/>
        <v>NA</v>
      </c>
      <c r="AA604" s="10">
        <f t="shared" si="54"/>
        <v>0</v>
      </c>
    </row>
    <row r="605" spans="1:27" x14ac:dyDescent="0.55000000000000004">
      <c r="A605" s="3" t="s">
        <v>78</v>
      </c>
      <c r="B605" s="3" t="s">
        <v>79</v>
      </c>
      <c r="C605" s="3" t="s">
        <v>1087</v>
      </c>
      <c r="D605" s="3" t="s">
        <v>1088</v>
      </c>
      <c r="E605" s="4" t="s">
        <v>66</v>
      </c>
      <c r="F605" s="3" t="s">
        <v>36</v>
      </c>
      <c r="G605" s="3" t="s">
        <v>36</v>
      </c>
      <c r="H605" s="3" t="s">
        <v>181</v>
      </c>
      <c r="I605" s="3" t="s">
        <v>50</v>
      </c>
      <c r="J605" s="3" t="s">
        <v>36</v>
      </c>
      <c r="K605" s="3" t="s">
        <v>42</v>
      </c>
      <c r="L605" s="5">
        <v>0.125</v>
      </c>
      <c r="M605" s="4">
        <v>1</v>
      </c>
      <c r="N605" s="5">
        <v>0.125</v>
      </c>
      <c r="O605" s="5">
        <v>0.125</v>
      </c>
      <c r="P605" s="4">
        <v>120</v>
      </c>
      <c r="Q605" s="6">
        <v>0.83333333333333304</v>
      </c>
      <c r="R605" s="7">
        <v>3.2208333333333301</v>
      </c>
      <c r="S605" s="6">
        <v>0</v>
      </c>
      <c r="T605" s="5">
        <v>0</v>
      </c>
      <c r="U605" s="5">
        <v>0</v>
      </c>
      <c r="V605" s="5">
        <f t="shared" si="55"/>
        <v>0.125</v>
      </c>
      <c r="W605" s="5">
        <f t="shared" si="51"/>
        <v>-0.125</v>
      </c>
      <c r="X605" s="8">
        <f t="shared" si="52"/>
        <v>-1</v>
      </c>
      <c r="Y605" s="4">
        <v>0</v>
      </c>
      <c r="Z605" s="9" t="str">
        <f t="shared" si="53"/>
        <v>NA</v>
      </c>
      <c r="AA605" s="10">
        <f t="shared" si="54"/>
        <v>0</v>
      </c>
    </row>
    <row r="606" spans="1:27" x14ac:dyDescent="0.55000000000000004">
      <c r="A606" s="3" t="s">
        <v>78</v>
      </c>
      <c r="B606" s="3" t="s">
        <v>79</v>
      </c>
      <c r="C606" s="3" t="s">
        <v>1089</v>
      </c>
      <c r="D606" s="3" t="s">
        <v>1090</v>
      </c>
      <c r="E606" s="4" t="s">
        <v>66</v>
      </c>
      <c r="F606" s="3" t="s">
        <v>36</v>
      </c>
      <c r="G606" s="3" t="s">
        <v>36</v>
      </c>
      <c r="H606" s="3" t="s">
        <v>85</v>
      </c>
      <c r="I606" s="3" t="s">
        <v>50</v>
      </c>
      <c r="J606" s="3" t="s">
        <v>36</v>
      </c>
      <c r="K606" s="3" t="s">
        <v>42</v>
      </c>
      <c r="L606" s="5">
        <v>0.125</v>
      </c>
      <c r="M606" s="4">
        <v>1</v>
      </c>
      <c r="N606" s="5">
        <v>0.13750000000000001</v>
      </c>
      <c r="O606" s="5">
        <v>0.13750000000000001</v>
      </c>
      <c r="P606" s="4">
        <v>50</v>
      </c>
      <c r="Q606" s="6">
        <v>2</v>
      </c>
      <c r="R606" s="7">
        <v>4.0599999999999996</v>
      </c>
      <c r="S606" s="6">
        <v>0</v>
      </c>
      <c r="T606" s="5">
        <v>0</v>
      </c>
      <c r="U606" s="5">
        <v>0</v>
      </c>
      <c r="V606" s="5">
        <f t="shared" si="55"/>
        <v>0.13750000000000001</v>
      </c>
      <c r="W606" s="5">
        <f t="shared" si="51"/>
        <v>-0.13750000000000001</v>
      </c>
      <c r="X606" s="8">
        <f t="shared" si="52"/>
        <v>-1</v>
      </c>
      <c r="Y606" s="4">
        <v>0</v>
      </c>
      <c r="Z606" s="9" t="str">
        <f t="shared" si="53"/>
        <v>NA</v>
      </c>
      <c r="AA606" s="10">
        <f t="shared" si="54"/>
        <v>0</v>
      </c>
    </row>
    <row r="607" spans="1:27" x14ac:dyDescent="0.55000000000000004">
      <c r="A607" s="3" t="s">
        <v>78</v>
      </c>
      <c r="B607" s="3" t="s">
        <v>79</v>
      </c>
      <c r="C607" s="3" t="s">
        <v>1091</v>
      </c>
      <c r="D607" s="3" t="s">
        <v>1092</v>
      </c>
      <c r="E607" s="4" t="s">
        <v>66</v>
      </c>
      <c r="F607" s="3" t="s">
        <v>36</v>
      </c>
      <c r="G607" s="3" t="s">
        <v>36</v>
      </c>
      <c r="H607" s="3" t="s">
        <v>695</v>
      </c>
      <c r="I607" s="3" t="s">
        <v>77</v>
      </c>
      <c r="J607" s="3" t="s">
        <v>36</v>
      </c>
      <c r="K607" s="3" t="s">
        <v>42</v>
      </c>
      <c r="L607" s="5">
        <v>0.125</v>
      </c>
      <c r="M607" s="4">
        <v>1</v>
      </c>
      <c r="N607" s="5">
        <v>0.15</v>
      </c>
      <c r="O607" s="5">
        <v>0.15</v>
      </c>
      <c r="P607" s="4">
        <v>261</v>
      </c>
      <c r="Q607" s="6">
        <v>0.38314176245210702</v>
      </c>
      <c r="R607" s="7">
        <v>4.4363984674329497</v>
      </c>
      <c r="S607" s="6">
        <v>0</v>
      </c>
      <c r="T607" s="5">
        <v>0</v>
      </c>
      <c r="U607" s="5">
        <v>0</v>
      </c>
      <c r="V607" s="5">
        <f t="shared" si="55"/>
        <v>0.15</v>
      </c>
      <c r="W607" s="5">
        <f t="shared" si="51"/>
        <v>-0.15</v>
      </c>
      <c r="X607" s="8">
        <f t="shared" si="52"/>
        <v>-1</v>
      </c>
      <c r="Y607" s="4">
        <v>0</v>
      </c>
      <c r="Z607" s="9" t="str">
        <f t="shared" si="53"/>
        <v>NA</v>
      </c>
      <c r="AA607" s="10">
        <f t="shared" si="54"/>
        <v>0</v>
      </c>
    </row>
    <row r="608" spans="1:27" x14ac:dyDescent="0.55000000000000004">
      <c r="A608" s="3" t="s">
        <v>78</v>
      </c>
      <c r="B608" s="3" t="s">
        <v>79</v>
      </c>
      <c r="C608" s="3" t="s">
        <v>1093</v>
      </c>
      <c r="D608" s="3" t="s">
        <v>1094</v>
      </c>
      <c r="E608" s="4" t="s">
        <v>66</v>
      </c>
      <c r="F608" s="3" t="s">
        <v>36</v>
      </c>
      <c r="G608" s="3" t="s">
        <v>36</v>
      </c>
      <c r="H608" s="3" t="s">
        <v>315</v>
      </c>
      <c r="I608" s="3" t="s">
        <v>77</v>
      </c>
      <c r="J608" s="3" t="s">
        <v>36</v>
      </c>
      <c r="K608" s="3" t="s">
        <v>42</v>
      </c>
      <c r="L608" s="5">
        <v>0.125</v>
      </c>
      <c r="M608" s="4">
        <v>2</v>
      </c>
      <c r="N608" s="5">
        <v>0.25</v>
      </c>
      <c r="O608" s="5">
        <v>0.125</v>
      </c>
      <c r="P608" s="4">
        <v>56</v>
      </c>
      <c r="Q608" s="6">
        <v>3.5714285714285698</v>
      </c>
      <c r="R608" s="7">
        <v>2.3035714285714302</v>
      </c>
      <c r="S608" s="6">
        <v>0</v>
      </c>
      <c r="T608" s="5">
        <v>0</v>
      </c>
      <c r="U608" s="5">
        <v>0</v>
      </c>
      <c r="V608" s="5">
        <f t="shared" si="55"/>
        <v>0.25</v>
      </c>
      <c r="W608" s="5">
        <f t="shared" si="51"/>
        <v>-0.25</v>
      </c>
      <c r="X608" s="8">
        <f t="shared" si="52"/>
        <v>-1</v>
      </c>
      <c r="Y608" s="4">
        <v>0</v>
      </c>
      <c r="Z608" s="9" t="str">
        <f t="shared" si="53"/>
        <v>NA</v>
      </c>
      <c r="AA608" s="10">
        <f t="shared" si="54"/>
        <v>0</v>
      </c>
    </row>
    <row r="609" spans="1:27" x14ac:dyDescent="0.55000000000000004">
      <c r="A609" s="3" t="s">
        <v>78</v>
      </c>
      <c r="B609" s="3" t="s">
        <v>79</v>
      </c>
      <c r="C609" s="3" t="s">
        <v>1095</v>
      </c>
      <c r="D609" s="3" t="s">
        <v>1096</v>
      </c>
      <c r="E609" s="4" t="s">
        <v>66</v>
      </c>
      <c r="F609" s="3" t="s">
        <v>36</v>
      </c>
      <c r="G609" s="3" t="s">
        <v>36</v>
      </c>
      <c r="H609" s="3" t="s">
        <v>59</v>
      </c>
      <c r="I609" s="3" t="s">
        <v>50</v>
      </c>
      <c r="J609" s="3" t="s">
        <v>36</v>
      </c>
      <c r="K609" s="3" t="s">
        <v>42</v>
      </c>
      <c r="L609" s="5">
        <v>0.125</v>
      </c>
      <c r="M609" s="4">
        <v>2</v>
      </c>
      <c r="N609" s="5">
        <v>0.25</v>
      </c>
      <c r="O609" s="5">
        <v>0.125</v>
      </c>
      <c r="P609" s="4">
        <v>120</v>
      </c>
      <c r="Q609" s="6">
        <v>1.6666666666666701</v>
      </c>
      <c r="R609" s="7">
        <v>3.2241666666666702</v>
      </c>
      <c r="S609" s="6">
        <v>0</v>
      </c>
      <c r="T609" s="5">
        <v>0</v>
      </c>
      <c r="U609" s="5">
        <v>0</v>
      </c>
      <c r="V609" s="5">
        <f t="shared" si="55"/>
        <v>0.25</v>
      </c>
      <c r="W609" s="5">
        <f t="shared" si="51"/>
        <v>-0.25</v>
      </c>
      <c r="X609" s="8">
        <f t="shared" si="52"/>
        <v>-1</v>
      </c>
      <c r="Y609" s="4">
        <v>0</v>
      </c>
      <c r="Z609" s="9" t="str">
        <f t="shared" si="53"/>
        <v>NA</v>
      </c>
      <c r="AA609" s="10">
        <f t="shared" si="54"/>
        <v>0</v>
      </c>
    </row>
    <row r="610" spans="1:27" x14ac:dyDescent="0.55000000000000004">
      <c r="A610" s="3" t="s">
        <v>78</v>
      </c>
      <c r="B610" s="3" t="s">
        <v>79</v>
      </c>
      <c r="C610" s="3" t="s">
        <v>1097</v>
      </c>
      <c r="D610" s="3" t="s">
        <v>342</v>
      </c>
      <c r="E610" s="4" t="s">
        <v>66</v>
      </c>
      <c r="F610" s="3" t="s">
        <v>36</v>
      </c>
      <c r="G610" s="3" t="s">
        <v>36</v>
      </c>
      <c r="H610" s="3" t="s">
        <v>166</v>
      </c>
      <c r="I610" s="3" t="s">
        <v>82</v>
      </c>
      <c r="J610" s="3" t="s">
        <v>36</v>
      </c>
      <c r="K610" s="3" t="s">
        <v>42</v>
      </c>
      <c r="L610" s="5">
        <v>0.125</v>
      </c>
      <c r="M610" s="4">
        <v>2</v>
      </c>
      <c r="N610" s="5">
        <v>0.25</v>
      </c>
      <c r="O610" s="5">
        <v>0.125</v>
      </c>
      <c r="P610" s="4">
        <v>59</v>
      </c>
      <c r="Q610" s="6">
        <v>3.3898305084745801</v>
      </c>
      <c r="R610" s="7">
        <v>1.6966101694915301</v>
      </c>
      <c r="S610" s="6">
        <v>0</v>
      </c>
      <c r="T610" s="5">
        <v>0</v>
      </c>
      <c r="U610" s="5">
        <v>0</v>
      </c>
      <c r="V610" s="5">
        <f t="shared" si="55"/>
        <v>0.25</v>
      </c>
      <c r="W610" s="5">
        <f t="shared" si="51"/>
        <v>-0.25</v>
      </c>
      <c r="X610" s="8">
        <f t="shared" si="52"/>
        <v>-1</v>
      </c>
      <c r="Y610" s="4">
        <v>0</v>
      </c>
      <c r="Z610" s="9" t="str">
        <f t="shared" si="53"/>
        <v>NA</v>
      </c>
      <c r="AA610" s="10">
        <f t="shared" si="54"/>
        <v>0</v>
      </c>
    </row>
    <row r="611" spans="1:27" x14ac:dyDescent="0.55000000000000004">
      <c r="A611" s="3" t="s">
        <v>78</v>
      </c>
      <c r="B611" s="3" t="s">
        <v>79</v>
      </c>
      <c r="C611" s="3" t="s">
        <v>1098</v>
      </c>
      <c r="D611" s="3" t="s">
        <v>1099</v>
      </c>
      <c r="E611" s="4" t="s">
        <v>66</v>
      </c>
      <c r="F611" s="3" t="s">
        <v>36</v>
      </c>
      <c r="G611" s="3" t="s">
        <v>36</v>
      </c>
      <c r="H611" s="3" t="s">
        <v>85</v>
      </c>
      <c r="I611" s="3" t="s">
        <v>50</v>
      </c>
      <c r="J611" s="3" t="s">
        <v>36</v>
      </c>
      <c r="K611" s="3" t="s">
        <v>42</v>
      </c>
      <c r="L611" s="5">
        <v>0.125</v>
      </c>
      <c r="M611" s="4">
        <v>2</v>
      </c>
      <c r="N611" s="5">
        <v>0.25</v>
      </c>
      <c r="O611" s="5">
        <v>0.125</v>
      </c>
      <c r="P611" s="4">
        <v>151</v>
      </c>
      <c r="Q611" s="6">
        <v>1.32450331125828</v>
      </c>
      <c r="R611" s="7">
        <v>1.57086092715232</v>
      </c>
      <c r="S611" s="6">
        <v>0</v>
      </c>
      <c r="T611" s="5">
        <v>0</v>
      </c>
      <c r="U611" s="5">
        <v>0</v>
      </c>
      <c r="V611" s="5">
        <f t="shared" si="55"/>
        <v>0.25</v>
      </c>
      <c r="W611" s="5">
        <f t="shared" si="51"/>
        <v>-0.25</v>
      </c>
      <c r="X611" s="8">
        <f t="shared" si="52"/>
        <v>-1</v>
      </c>
      <c r="Y611" s="4">
        <v>0</v>
      </c>
      <c r="Z611" s="9" t="str">
        <f t="shared" si="53"/>
        <v>NA</v>
      </c>
      <c r="AA611" s="10">
        <f t="shared" si="54"/>
        <v>0</v>
      </c>
    </row>
    <row r="612" spans="1:27" x14ac:dyDescent="0.55000000000000004">
      <c r="A612" s="3" t="s">
        <v>78</v>
      </c>
      <c r="B612" s="3" t="s">
        <v>79</v>
      </c>
      <c r="C612" s="3" t="s">
        <v>1100</v>
      </c>
      <c r="D612" s="3" t="s">
        <v>1101</v>
      </c>
      <c r="E612" s="4" t="s">
        <v>31</v>
      </c>
      <c r="F612" s="3" t="s">
        <v>36</v>
      </c>
      <c r="G612" s="3" t="s">
        <v>36</v>
      </c>
      <c r="H612" s="3" t="s">
        <v>475</v>
      </c>
      <c r="I612" s="3" t="s">
        <v>77</v>
      </c>
      <c r="J612" s="3" t="s">
        <v>36</v>
      </c>
      <c r="K612" s="3" t="s">
        <v>42</v>
      </c>
      <c r="L612" s="5">
        <v>0.125</v>
      </c>
      <c r="M612" s="4">
        <v>2</v>
      </c>
      <c r="N612" s="5">
        <v>0.25</v>
      </c>
      <c r="O612" s="5">
        <v>0.125</v>
      </c>
      <c r="P612" s="4">
        <v>375</v>
      </c>
      <c r="Q612" s="6">
        <v>0.53333333333333299</v>
      </c>
      <c r="R612" s="7">
        <v>1.1642666666666699</v>
      </c>
      <c r="S612" s="6">
        <v>0</v>
      </c>
      <c r="T612" s="5">
        <v>0</v>
      </c>
      <c r="U612" s="5">
        <v>0</v>
      </c>
      <c r="V612" s="5">
        <f t="shared" si="55"/>
        <v>0.25</v>
      </c>
      <c r="W612" s="5">
        <f t="shared" si="51"/>
        <v>-0.25</v>
      </c>
      <c r="X612" s="8">
        <f t="shared" si="52"/>
        <v>-1</v>
      </c>
      <c r="Y612" s="4">
        <v>0</v>
      </c>
      <c r="Z612" s="9" t="str">
        <f t="shared" si="53"/>
        <v>NA</v>
      </c>
      <c r="AA612" s="10">
        <f t="shared" si="54"/>
        <v>0</v>
      </c>
    </row>
    <row r="613" spans="1:27" x14ac:dyDescent="0.55000000000000004">
      <c r="A613" s="3" t="s">
        <v>78</v>
      </c>
      <c r="B613" s="3" t="s">
        <v>79</v>
      </c>
      <c r="C613" s="3" t="s">
        <v>1102</v>
      </c>
      <c r="D613" s="3" t="s">
        <v>1103</v>
      </c>
      <c r="E613" s="4" t="s">
        <v>31</v>
      </c>
      <c r="F613" s="3" t="s">
        <v>36</v>
      </c>
      <c r="G613" s="3" t="s">
        <v>36</v>
      </c>
      <c r="H613" s="3" t="s">
        <v>59</v>
      </c>
      <c r="I613" s="3" t="s">
        <v>50</v>
      </c>
      <c r="J613" s="3" t="s">
        <v>36</v>
      </c>
      <c r="K613" s="3" t="s">
        <v>61</v>
      </c>
      <c r="L613" s="5">
        <v>0.125</v>
      </c>
      <c r="M613" s="4">
        <v>2</v>
      </c>
      <c r="N613" s="5">
        <v>0.25</v>
      </c>
      <c r="O613" s="5">
        <v>0.125</v>
      </c>
      <c r="P613" s="4">
        <v>369</v>
      </c>
      <c r="Q613" s="6">
        <v>0.54200542005420005</v>
      </c>
      <c r="R613" s="7">
        <v>1.1219512195121999</v>
      </c>
      <c r="S613" s="6">
        <v>0</v>
      </c>
      <c r="T613" s="5">
        <v>0</v>
      </c>
      <c r="U613" s="5">
        <v>0</v>
      </c>
      <c r="V613" s="5">
        <f t="shared" si="55"/>
        <v>0.25</v>
      </c>
      <c r="W613" s="5">
        <f t="shared" si="51"/>
        <v>-0.25</v>
      </c>
      <c r="X613" s="8">
        <f t="shared" si="52"/>
        <v>-1</v>
      </c>
      <c r="Y613" s="4">
        <v>0</v>
      </c>
      <c r="Z613" s="9" t="str">
        <f t="shared" si="53"/>
        <v>NA</v>
      </c>
      <c r="AA613" s="10">
        <f t="shared" si="54"/>
        <v>0</v>
      </c>
    </row>
    <row r="614" spans="1:27" x14ac:dyDescent="0.55000000000000004">
      <c r="A614" s="3" t="s">
        <v>78</v>
      </c>
      <c r="B614" s="3" t="s">
        <v>79</v>
      </c>
      <c r="C614" s="3" t="s">
        <v>1104</v>
      </c>
      <c r="D614" s="3" t="s">
        <v>1105</v>
      </c>
      <c r="E614" s="4" t="s">
        <v>66</v>
      </c>
      <c r="F614" s="3" t="s">
        <v>36</v>
      </c>
      <c r="G614" s="3" t="s">
        <v>36</v>
      </c>
      <c r="H614" s="3" t="s">
        <v>695</v>
      </c>
      <c r="I614" s="3" t="s">
        <v>77</v>
      </c>
      <c r="J614" s="3" t="s">
        <v>36</v>
      </c>
      <c r="K614" s="3" t="s">
        <v>42</v>
      </c>
      <c r="L614" s="5">
        <v>0.125</v>
      </c>
      <c r="M614" s="4">
        <v>2</v>
      </c>
      <c r="N614" s="5">
        <v>0.26250000000000001</v>
      </c>
      <c r="O614" s="5">
        <v>0.13125000000000001</v>
      </c>
      <c r="P614" s="4">
        <v>15546</v>
      </c>
      <c r="Q614" s="6">
        <v>1.28650456709121E-2</v>
      </c>
      <c r="R614" s="7">
        <v>1.47845748102406</v>
      </c>
      <c r="S614" s="6">
        <v>0</v>
      </c>
      <c r="T614" s="5">
        <v>0</v>
      </c>
      <c r="U614" s="5">
        <v>0</v>
      </c>
      <c r="V614" s="5">
        <f t="shared" si="55"/>
        <v>0.26250000000000001</v>
      </c>
      <c r="W614" s="5">
        <f t="shared" si="51"/>
        <v>-0.26250000000000001</v>
      </c>
      <c r="X614" s="8">
        <f t="shared" si="52"/>
        <v>-1</v>
      </c>
      <c r="Y614" s="4">
        <v>0</v>
      </c>
      <c r="Z614" s="9" t="str">
        <f t="shared" si="53"/>
        <v>NA</v>
      </c>
      <c r="AA614" s="10">
        <f t="shared" si="54"/>
        <v>0</v>
      </c>
    </row>
    <row r="615" spans="1:27" x14ac:dyDescent="0.55000000000000004">
      <c r="A615" s="3" t="s">
        <v>78</v>
      </c>
      <c r="B615" s="3" t="s">
        <v>79</v>
      </c>
      <c r="C615" s="3" t="s">
        <v>1106</v>
      </c>
      <c r="D615" s="3" t="s">
        <v>1054</v>
      </c>
      <c r="E615" s="4" t="s">
        <v>66</v>
      </c>
      <c r="F615" s="3" t="s">
        <v>36</v>
      </c>
      <c r="G615" s="3" t="s">
        <v>36</v>
      </c>
      <c r="H615" s="3" t="s">
        <v>85</v>
      </c>
      <c r="I615" s="3" t="s">
        <v>50</v>
      </c>
      <c r="J615" s="3" t="s">
        <v>36</v>
      </c>
      <c r="K615" s="3" t="s">
        <v>42</v>
      </c>
      <c r="L615" s="5">
        <v>0.125</v>
      </c>
      <c r="M615" s="4">
        <v>2</v>
      </c>
      <c r="N615" s="5">
        <v>0.26250000000000001</v>
      </c>
      <c r="O615" s="5">
        <v>0.13125000000000001</v>
      </c>
      <c r="P615" s="4">
        <v>209</v>
      </c>
      <c r="Q615" s="6">
        <v>0.95693779904306198</v>
      </c>
      <c r="R615" s="7">
        <v>3.83540669856459</v>
      </c>
      <c r="S615" s="6">
        <v>0</v>
      </c>
      <c r="T615" s="5">
        <v>0</v>
      </c>
      <c r="U615" s="5">
        <v>0</v>
      </c>
      <c r="V615" s="5">
        <f t="shared" si="55"/>
        <v>0.26250000000000001</v>
      </c>
      <c r="W615" s="5">
        <f t="shared" si="51"/>
        <v>-0.26250000000000001</v>
      </c>
      <c r="X615" s="8">
        <f t="shared" si="52"/>
        <v>-1</v>
      </c>
      <c r="Y615" s="4">
        <v>0</v>
      </c>
      <c r="Z615" s="9" t="str">
        <f t="shared" si="53"/>
        <v>NA</v>
      </c>
      <c r="AA615" s="10">
        <f t="shared" si="54"/>
        <v>0</v>
      </c>
    </row>
    <row r="616" spans="1:27" x14ac:dyDescent="0.55000000000000004">
      <c r="A616" s="3" t="s">
        <v>78</v>
      </c>
      <c r="B616" s="3" t="s">
        <v>79</v>
      </c>
      <c r="C616" s="3" t="s">
        <v>1107</v>
      </c>
      <c r="D616" s="3" t="s">
        <v>1108</v>
      </c>
      <c r="E616" s="4" t="s">
        <v>66</v>
      </c>
      <c r="F616" s="3" t="s">
        <v>36</v>
      </c>
      <c r="G616" s="3" t="s">
        <v>36</v>
      </c>
      <c r="H616" s="3" t="s">
        <v>1109</v>
      </c>
      <c r="I616" s="3" t="s">
        <v>77</v>
      </c>
      <c r="J616" s="3" t="s">
        <v>36</v>
      </c>
      <c r="K616" s="3" t="s">
        <v>42</v>
      </c>
      <c r="L616" s="5">
        <v>0.125</v>
      </c>
      <c r="M616" s="4">
        <v>1</v>
      </c>
      <c r="N616" s="5">
        <v>0.3125</v>
      </c>
      <c r="O616" s="5">
        <v>0.3125</v>
      </c>
      <c r="P616" s="4">
        <v>976</v>
      </c>
      <c r="Q616" s="6">
        <v>0.102459016393443</v>
      </c>
      <c r="R616" s="7">
        <v>1.8947745901639299</v>
      </c>
      <c r="S616" s="6">
        <v>0</v>
      </c>
      <c r="T616" s="5">
        <v>0</v>
      </c>
      <c r="U616" s="5">
        <v>0</v>
      </c>
      <c r="V616" s="5">
        <f t="shared" si="55"/>
        <v>0.3125</v>
      </c>
      <c r="W616" s="5">
        <f t="shared" si="51"/>
        <v>-0.3125</v>
      </c>
      <c r="X616" s="8">
        <f t="shared" si="52"/>
        <v>-1</v>
      </c>
      <c r="Y616" s="4">
        <v>0</v>
      </c>
      <c r="Z616" s="9" t="str">
        <f t="shared" si="53"/>
        <v>NA</v>
      </c>
      <c r="AA616" s="10">
        <f t="shared" si="54"/>
        <v>0</v>
      </c>
    </row>
    <row r="617" spans="1:27" x14ac:dyDescent="0.55000000000000004">
      <c r="A617" s="3" t="s">
        <v>78</v>
      </c>
      <c r="B617" s="3" t="s">
        <v>79</v>
      </c>
      <c r="C617" s="3" t="s">
        <v>1110</v>
      </c>
      <c r="D617" s="3" t="s">
        <v>1111</v>
      </c>
      <c r="E617" s="4" t="s">
        <v>66</v>
      </c>
      <c r="F617" s="3" t="s">
        <v>36</v>
      </c>
      <c r="G617" s="3" t="s">
        <v>36</v>
      </c>
      <c r="H617" s="3" t="s">
        <v>1109</v>
      </c>
      <c r="I617" s="3" t="s">
        <v>77</v>
      </c>
      <c r="J617" s="3" t="s">
        <v>36</v>
      </c>
      <c r="K617" s="3" t="s">
        <v>42</v>
      </c>
      <c r="L617" s="5">
        <v>0.125</v>
      </c>
      <c r="M617" s="4">
        <v>1</v>
      </c>
      <c r="N617" s="5">
        <v>0.3125</v>
      </c>
      <c r="O617" s="5">
        <v>0.3125</v>
      </c>
      <c r="P617" s="4">
        <v>51</v>
      </c>
      <c r="Q617" s="6">
        <v>1.9607843137254899</v>
      </c>
      <c r="R617" s="7">
        <v>2.7980392156862699</v>
      </c>
      <c r="S617" s="6">
        <v>0</v>
      </c>
      <c r="T617" s="5">
        <v>0</v>
      </c>
      <c r="U617" s="5">
        <v>0</v>
      </c>
      <c r="V617" s="5">
        <f t="shared" si="55"/>
        <v>0.3125</v>
      </c>
      <c r="W617" s="5">
        <f t="shared" si="51"/>
        <v>-0.3125</v>
      </c>
      <c r="X617" s="8">
        <f t="shared" si="52"/>
        <v>-1</v>
      </c>
      <c r="Y617" s="4">
        <v>0</v>
      </c>
      <c r="Z617" s="9" t="str">
        <f t="shared" si="53"/>
        <v>NA</v>
      </c>
      <c r="AA617" s="10">
        <f t="shared" si="54"/>
        <v>0</v>
      </c>
    </row>
    <row r="618" spans="1:27" x14ac:dyDescent="0.55000000000000004">
      <c r="A618" s="3" t="s">
        <v>78</v>
      </c>
      <c r="B618" s="3" t="s">
        <v>79</v>
      </c>
      <c r="C618" s="3" t="s">
        <v>1112</v>
      </c>
      <c r="D618" s="3" t="s">
        <v>1113</v>
      </c>
      <c r="E618" s="4" t="s">
        <v>66</v>
      </c>
      <c r="F618" s="3" t="s">
        <v>36</v>
      </c>
      <c r="G618" s="3" t="s">
        <v>36</v>
      </c>
      <c r="H618" s="3" t="s">
        <v>85</v>
      </c>
      <c r="I618" s="3" t="s">
        <v>50</v>
      </c>
      <c r="J618" s="3" t="s">
        <v>36</v>
      </c>
      <c r="K618" s="3" t="s">
        <v>42</v>
      </c>
      <c r="L618" s="5">
        <v>0.125</v>
      </c>
      <c r="M618" s="4">
        <v>1</v>
      </c>
      <c r="N618" s="5">
        <v>0.35</v>
      </c>
      <c r="O618" s="5">
        <v>0.35</v>
      </c>
      <c r="P618" s="4">
        <v>1099</v>
      </c>
      <c r="Q618" s="6">
        <v>9.099181073703369E-2</v>
      </c>
      <c r="R618" s="7">
        <v>4.0602365787079204</v>
      </c>
      <c r="S618" s="6">
        <v>0</v>
      </c>
      <c r="T618" s="5">
        <v>0</v>
      </c>
      <c r="U618" s="5">
        <v>0</v>
      </c>
      <c r="V618" s="5">
        <f t="shared" si="55"/>
        <v>0.35</v>
      </c>
      <c r="W618" s="5">
        <f t="shared" si="51"/>
        <v>-0.35</v>
      </c>
      <c r="X618" s="8">
        <f t="shared" si="52"/>
        <v>-1</v>
      </c>
      <c r="Y618" s="4">
        <v>0</v>
      </c>
      <c r="Z618" s="9" t="str">
        <f t="shared" si="53"/>
        <v>NA</v>
      </c>
      <c r="AA618" s="10">
        <f t="shared" si="54"/>
        <v>0</v>
      </c>
    </row>
    <row r="619" spans="1:27" x14ac:dyDescent="0.55000000000000004">
      <c r="A619" s="3" t="s">
        <v>78</v>
      </c>
      <c r="B619" s="3" t="s">
        <v>79</v>
      </c>
      <c r="C619" s="3" t="s">
        <v>1114</v>
      </c>
      <c r="D619" s="3" t="s">
        <v>1115</v>
      </c>
      <c r="E619" s="4" t="s">
        <v>66</v>
      </c>
      <c r="F619" s="3" t="s">
        <v>36</v>
      </c>
      <c r="G619" s="3" t="s">
        <v>36</v>
      </c>
      <c r="H619" s="3" t="s">
        <v>85</v>
      </c>
      <c r="I619" s="3" t="s">
        <v>50</v>
      </c>
      <c r="J619" s="3" t="s">
        <v>36</v>
      </c>
      <c r="K619" s="3" t="s">
        <v>42</v>
      </c>
      <c r="L619" s="5">
        <v>0.125</v>
      </c>
      <c r="M619" s="4">
        <v>1</v>
      </c>
      <c r="N619" s="5">
        <v>0.35</v>
      </c>
      <c r="O619" s="5">
        <v>0.35</v>
      </c>
      <c r="P619" s="4">
        <v>37</v>
      </c>
      <c r="Q619" s="6">
        <v>2.7027027027027</v>
      </c>
      <c r="R619" s="7">
        <v>4.7324324324324296</v>
      </c>
      <c r="S619" s="6">
        <v>0</v>
      </c>
      <c r="T619" s="5">
        <v>0</v>
      </c>
      <c r="U619" s="5">
        <v>0</v>
      </c>
      <c r="V619" s="5">
        <f t="shared" si="55"/>
        <v>0.35</v>
      </c>
      <c r="W619" s="5">
        <f t="shared" si="51"/>
        <v>-0.35</v>
      </c>
      <c r="X619" s="8">
        <f t="shared" si="52"/>
        <v>-1</v>
      </c>
      <c r="Y619" s="4">
        <v>0</v>
      </c>
      <c r="Z619" s="9" t="str">
        <f t="shared" si="53"/>
        <v>NA</v>
      </c>
      <c r="AA619" s="10">
        <f t="shared" si="54"/>
        <v>0</v>
      </c>
    </row>
    <row r="620" spans="1:27" x14ac:dyDescent="0.55000000000000004">
      <c r="A620" s="3" t="s">
        <v>78</v>
      </c>
      <c r="B620" s="3" t="s">
        <v>79</v>
      </c>
      <c r="C620" s="3" t="s">
        <v>1116</v>
      </c>
      <c r="D620" s="3" t="s">
        <v>1117</v>
      </c>
      <c r="E620" s="4" t="s">
        <v>66</v>
      </c>
      <c r="F620" s="3" t="s">
        <v>36</v>
      </c>
      <c r="G620" s="3" t="s">
        <v>36</v>
      </c>
      <c r="H620" s="3" t="s">
        <v>59</v>
      </c>
      <c r="I620" s="3" t="s">
        <v>50</v>
      </c>
      <c r="J620" s="3" t="s">
        <v>36</v>
      </c>
      <c r="K620" s="3" t="s">
        <v>42</v>
      </c>
      <c r="L620" s="5">
        <v>0.125</v>
      </c>
      <c r="M620" s="4">
        <v>1</v>
      </c>
      <c r="N620" s="5">
        <v>0.35</v>
      </c>
      <c r="O620" s="5">
        <v>0.35</v>
      </c>
      <c r="P620" s="4">
        <v>114</v>
      </c>
      <c r="Q620" s="6">
        <v>0.87719298245614008</v>
      </c>
      <c r="R620" s="7">
        <v>4.3499999999999996</v>
      </c>
      <c r="S620" s="6">
        <v>0</v>
      </c>
      <c r="T620" s="5">
        <v>0</v>
      </c>
      <c r="U620" s="5">
        <v>0</v>
      </c>
      <c r="V620" s="5">
        <f t="shared" si="55"/>
        <v>0.35</v>
      </c>
      <c r="W620" s="5">
        <f t="shared" si="51"/>
        <v>-0.35</v>
      </c>
      <c r="X620" s="8">
        <f t="shared" si="52"/>
        <v>-1</v>
      </c>
      <c r="Y620" s="4">
        <v>0</v>
      </c>
      <c r="Z620" s="9" t="str">
        <f t="shared" si="53"/>
        <v>NA</v>
      </c>
      <c r="AA620" s="10">
        <f t="shared" si="54"/>
        <v>0</v>
      </c>
    </row>
    <row r="621" spans="1:27" x14ac:dyDescent="0.55000000000000004">
      <c r="A621" s="3" t="s">
        <v>78</v>
      </c>
      <c r="B621" s="3" t="s">
        <v>79</v>
      </c>
      <c r="C621" s="3" t="s">
        <v>1118</v>
      </c>
      <c r="D621" s="3" t="s">
        <v>1119</v>
      </c>
      <c r="E621" s="4" t="s">
        <v>66</v>
      </c>
      <c r="F621" s="3" t="s">
        <v>36</v>
      </c>
      <c r="G621" s="3" t="s">
        <v>36</v>
      </c>
      <c r="H621" s="3" t="s">
        <v>85</v>
      </c>
      <c r="I621" s="3" t="s">
        <v>50</v>
      </c>
      <c r="J621" s="3" t="s">
        <v>36</v>
      </c>
      <c r="K621" s="3" t="s">
        <v>42</v>
      </c>
      <c r="L621" s="5">
        <v>0.125</v>
      </c>
      <c r="M621" s="4">
        <v>3</v>
      </c>
      <c r="N621" s="5">
        <v>0.38749998750000003</v>
      </c>
      <c r="O621" s="5">
        <v>0.1291666625</v>
      </c>
      <c r="P621" s="4">
        <v>87</v>
      </c>
      <c r="Q621" s="6">
        <v>3.4482758620689702</v>
      </c>
      <c r="R621" s="7">
        <v>3.7425287356321801</v>
      </c>
      <c r="S621" s="6">
        <v>0</v>
      </c>
      <c r="T621" s="5">
        <v>0</v>
      </c>
      <c r="U621" s="5">
        <v>0</v>
      </c>
      <c r="V621" s="5">
        <f t="shared" si="55"/>
        <v>0.38749998750000003</v>
      </c>
      <c r="W621" s="5">
        <f t="shared" si="51"/>
        <v>-0.38749998750000003</v>
      </c>
      <c r="X621" s="8">
        <f t="shared" si="52"/>
        <v>-1</v>
      </c>
      <c r="Y621" s="4">
        <v>0</v>
      </c>
      <c r="Z621" s="9" t="str">
        <f t="shared" si="53"/>
        <v>NA</v>
      </c>
      <c r="AA621" s="10">
        <f t="shared" si="54"/>
        <v>0</v>
      </c>
    </row>
    <row r="622" spans="1:27" x14ac:dyDescent="0.55000000000000004">
      <c r="A622" s="3" t="s">
        <v>78</v>
      </c>
      <c r="B622" s="3" t="s">
        <v>79</v>
      </c>
      <c r="C622" s="3" t="s">
        <v>1120</v>
      </c>
      <c r="D622" s="3" t="s">
        <v>1121</v>
      </c>
      <c r="E622" s="4" t="s">
        <v>66</v>
      </c>
      <c r="F622" s="3" t="s">
        <v>36</v>
      </c>
      <c r="G622" s="3" t="s">
        <v>36</v>
      </c>
      <c r="H622" s="3" t="s">
        <v>1109</v>
      </c>
      <c r="I622" s="3" t="s">
        <v>77</v>
      </c>
      <c r="J622" s="3" t="s">
        <v>36</v>
      </c>
      <c r="K622" s="3" t="s">
        <v>42</v>
      </c>
      <c r="L622" s="5">
        <v>0.125</v>
      </c>
      <c r="M622" s="4">
        <v>1</v>
      </c>
      <c r="N622" s="5">
        <v>0.4</v>
      </c>
      <c r="O622" s="5">
        <v>0.4</v>
      </c>
      <c r="P622" s="4">
        <v>37</v>
      </c>
      <c r="Q622" s="6">
        <v>2.7027027027027</v>
      </c>
      <c r="R622" s="7">
        <v>1.4783783783783799</v>
      </c>
      <c r="S622" s="6">
        <v>0</v>
      </c>
      <c r="T622" s="5">
        <v>0</v>
      </c>
      <c r="U622" s="5">
        <v>0</v>
      </c>
      <c r="V622" s="5">
        <f t="shared" si="55"/>
        <v>0.4</v>
      </c>
      <c r="W622" s="5">
        <f t="shared" si="51"/>
        <v>-0.4</v>
      </c>
      <c r="X622" s="8">
        <f t="shared" si="52"/>
        <v>-1</v>
      </c>
      <c r="Y622" s="4">
        <v>0</v>
      </c>
      <c r="Z622" s="9" t="str">
        <f t="shared" si="53"/>
        <v>NA</v>
      </c>
      <c r="AA622" s="10">
        <f t="shared" si="54"/>
        <v>0</v>
      </c>
    </row>
    <row r="623" spans="1:27" x14ac:dyDescent="0.55000000000000004">
      <c r="A623" s="3" t="s">
        <v>78</v>
      </c>
      <c r="B623" s="3" t="s">
        <v>79</v>
      </c>
      <c r="C623" s="3" t="s">
        <v>1122</v>
      </c>
      <c r="D623" s="3" t="s">
        <v>1123</v>
      </c>
      <c r="E623" s="4" t="s">
        <v>66</v>
      </c>
      <c r="F623" s="3" t="s">
        <v>36</v>
      </c>
      <c r="G623" s="3" t="s">
        <v>36</v>
      </c>
      <c r="H623" s="3" t="s">
        <v>1109</v>
      </c>
      <c r="I623" s="3" t="s">
        <v>77</v>
      </c>
      <c r="J623" s="3" t="s">
        <v>36</v>
      </c>
      <c r="K623" s="3" t="s">
        <v>42</v>
      </c>
      <c r="L623" s="5">
        <v>0.125</v>
      </c>
      <c r="M623" s="4">
        <v>1</v>
      </c>
      <c r="N623" s="5">
        <v>0.4</v>
      </c>
      <c r="O623" s="5">
        <v>0.4</v>
      </c>
      <c r="P623" s="4">
        <v>157</v>
      </c>
      <c r="Q623" s="6">
        <v>0.63694267515923597</v>
      </c>
      <c r="R623" s="7">
        <v>3.05414012738854</v>
      </c>
      <c r="S623" s="6">
        <v>0</v>
      </c>
      <c r="T623" s="5">
        <v>0</v>
      </c>
      <c r="U623" s="5">
        <v>0</v>
      </c>
      <c r="V623" s="5">
        <f t="shared" si="55"/>
        <v>0.4</v>
      </c>
      <c r="W623" s="5">
        <f t="shared" si="51"/>
        <v>-0.4</v>
      </c>
      <c r="X623" s="8">
        <f t="shared" si="52"/>
        <v>-1</v>
      </c>
      <c r="Y623" s="4">
        <v>0</v>
      </c>
      <c r="Z623" s="9" t="str">
        <f t="shared" si="53"/>
        <v>NA</v>
      </c>
      <c r="AA623" s="10">
        <f t="shared" si="54"/>
        <v>0</v>
      </c>
    </row>
    <row r="624" spans="1:27" x14ac:dyDescent="0.55000000000000004">
      <c r="A624" s="3" t="s">
        <v>78</v>
      </c>
      <c r="B624" s="3" t="s">
        <v>79</v>
      </c>
      <c r="C624" s="3" t="s">
        <v>1124</v>
      </c>
      <c r="D624" s="3" t="s">
        <v>1125</v>
      </c>
      <c r="E624" s="4" t="s">
        <v>66</v>
      </c>
      <c r="F624" s="3" t="s">
        <v>36</v>
      </c>
      <c r="G624" s="3" t="s">
        <v>36</v>
      </c>
      <c r="H624" s="3" t="s">
        <v>555</v>
      </c>
      <c r="I624" s="3" t="s">
        <v>77</v>
      </c>
      <c r="J624" s="3" t="s">
        <v>36</v>
      </c>
      <c r="K624" s="3" t="s">
        <v>42</v>
      </c>
      <c r="L624" s="5">
        <v>0.125</v>
      </c>
      <c r="M624" s="4">
        <v>1</v>
      </c>
      <c r="N624" s="5">
        <v>0.42499999999999999</v>
      </c>
      <c r="O624" s="5">
        <v>0.42499999999999999</v>
      </c>
      <c r="P624" s="4">
        <v>182</v>
      </c>
      <c r="Q624" s="6">
        <v>0.54945054945054905</v>
      </c>
      <c r="R624" s="7">
        <v>3.35769230769231</v>
      </c>
      <c r="S624" s="6">
        <v>0</v>
      </c>
      <c r="T624" s="5">
        <v>0</v>
      </c>
      <c r="U624" s="5">
        <v>0</v>
      </c>
      <c r="V624" s="5">
        <f t="shared" si="55"/>
        <v>0.42499999999999999</v>
      </c>
      <c r="W624" s="5">
        <f t="shared" si="51"/>
        <v>-0.42499999999999999</v>
      </c>
      <c r="X624" s="8">
        <f t="shared" si="52"/>
        <v>-1</v>
      </c>
      <c r="Y624" s="4">
        <v>0</v>
      </c>
      <c r="Z624" s="9" t="str">
        <f t="shared" si="53"/>
        <v>NA</v>
      </c>
      <c r="AA624" s="10">
        <f t="shared" si="54"/>
        <v>0</v>
      </c>
    </row>
    <row r="625" spans="1:27" x14ac:dyDescent="0.55000000000000004">
      <c r="A625" s="3" t="s">
        <v>78</v>
      </c>
      <c r="B625" s="3" t="s">
        <v>79</v>
      </c>
      <c r="C625" s="3" t="s">
        <v>1126</v>
      </c>
      <c r="D625" s="3" t="s">
        <v>1127</v>
      </c>
      <c r="E625" s="4" t="s">
        <v>66</v>
      </c>
      <c r="F625" s="3" t="s">
        <v>36</v>
      </c>
      <c r="G625" s="3" t="s">
        <v>36</v>
      </c>
      <c r="H625" s="3" t="s">
        <v>181</v>
      </c>
      <c r="I625" s="3" t="s">
        <v>50</v>
      </c>
      <c r="J625" s="3" t="s">
        <v>36</v>
      </c>
      <c r="K625" s="3" t="s">
        <v>42</v>
      </c>
      <c r="L625" s="5">
        <v>0.125</v>
      </c>
      <c r="M625" s="4">
        <v>2</v>
      </c>
      <c r="N625" s="5">
        <v>0.42499999999999999</v>
      </c>
      <c r="O625" s="5">
        <v>0.21249999999999999</v>
      </c>
      <c r="P625" s="4">
        <v>72</v>
      </c>
      <c r="Q625" s="6">
        <v>2.7777777777777799</v>
      </c>
      <c r="R625" s="7">
        <v>3.9555555555555602</v>
      </c>
      <c r="S625" s="6">
        <v>0</v>
      </c>
      <c r="T625" s="5">
        <v>0</v>
      </c>
      <c r="U625" s="5">
        <v>0</v>
      </c>
      <c r="V625" s="5">
        <f t="shared" si="55"/>
        <v>0.42499999999999999</v>
      </c>
      <c r="W625" s="5">
        <f t="shared" si="51"/>
        <v>-0.42499999999999999</v>
      </c>
      <c r="X625" s="8">
        <f t="shared" si="52"/>
        <v>-1</v>
      </c>
      <c r="Y625" s="4">
        <v>0</v>
      </c>
      <c r="Z625" s="9" t="str">
        <f t="shared" si="53"/>
        <v>NA</v>
      </c>
      <c r="AA625" s="10">
        <f t="shared" si="54"/>
        <v>0</v>
      </c>
    </row>
    <row r="626" spans="1:27" x14ac:dyDescent="0.55000000000000004">
      <c r="A626" s="3" t="s">
        <v>78</v>
      </c>
      <c r="B626" s="3" t="s">
        <v>79</v>
      </c>
      <c r="C626" s="3" t="s">
        <v>1128</v>
      </c>
      <c r="D626" s="3" t="s">
        <v>1129</v>
      </c>
      <c r="E626" s="4" t="s">
        <v>66</v>
      </c>
      <c r="F626" s="3" t="s">
        <v>36</v>
      </c>
      <c r="G626" s="3" t="s">
        <v>36</v>
      </c>
      <c r="H626" s="3" t="s">
        <v>59</v>
      </c>
      <c r="I626" s="3" t="s">
        <v>50</v>
      </c>
      <c r="J626" s="3" t="s">
        <v>36</v>
      </c>
      <c r="K626" s="3" t="s">
        <v>42</v>
      </c>
      <c r="L626" s="5">
        <v>0.125</v>
      </c>
      <c r="M626" s="4">
        <v>2</v>
      </c>
      <c r="N626" s="5">
        <v>0.42499999999999999</v>
      </c>
      <c r="O626" s="5">
        <v>0.21249999999999999</v>
      </c>
      <c r="P626" s="4">
        <v>100</v>
      </c>
      <c r="Q626" s="6">
        <v>2</v>
      </c>
      <c r="R626" s="7">
        <v>1.8220000000000001</v>
      </c>
      <c r="S626" s="6">
        <v>0</v>
      </c>
      <c r="T626" s="5">
        <v>0</v>
      </c>
      <c r="U626" s="5">
        <v>0</v>
      </c>
      <c r="V626" s="5">
        <f t="shared" si="55"/>
        <v>0.42499999999999999</v>
      </c>
      <c r="W626" s="5">
        <f t="shared" si="51"/>
        <v>-0.42499999999999999</v>
      </c>
      <c r="X626" s="8">
        <f t="shared" si="52"/>
        <v>-1</v>
      </c>
      <c r="Y626" s="4">
        <v>0</v>
      </c>
      <c r="Z626" s="9" t="str">
        <f t="shared" si="53"/>
        <v>NA</v>
      </c>
      <c r="AA626" s="10">
        <f t="shared" si="54"/>
        <v>0</v>
      </c>
    </row>
    <row r="627" spans="1:27" x14ac:dyDescent="0.55000000000000004">
      <c r="A627" s="3" t="s">
        <v>78</v>
      </c>
      <c r="B627" s="3" t="s">
        <v>79</v>
      </c>
      <c r="C627" s="3" t="s">
        <v>1130</v>
      </c>
      <c r="D627" s="3" t="s">
        <v>1044</v>
      </c>
      <c r="E627" s="4" t="s">
        <v>66</v>
      </c>
      <c r="F627" s="3" t="s">
        <v>36</v>
      </c>
      <c r="G627" s="3" t="s">
        <v>36</v>
      </c>
      <c r="H627" s="3" t="s">
        <v>181</v>
      </c>
      <c r="I627" s="3" t="s">
        <v>50</v>
      </c>
      <c r="J627" s="3" t="s">
        <v>36</v>
      </c>
      <c r="K627" s="3" t="s">
        <v>42</v>
      </c>
      <c r="L627" s="5">
        <v>0.125</v>
      </c>
      <c r="M627" s="4">
        <v>2</v>
      </c>
      <c r="N627" s="5">
        <v>0.45</v>
      </c>
      <c r="O627" s="5">
        <v>0.22500000000000001</v>
      </c>
      <c r="P627" s="4">
        <v>64</v>
      </c>
      <c r="Q627" s="6">
        <v>3.125</v>
      </c>
      <c r="R627" s="7">
        <v>2.0671875000000002</v>
      </c>
      <c r="S627" s="6">
        <v>0</v>
      </c>
      <c r="T627" s="5">
        <v>0</v>
      </c>
      <c r="U627" s="5">
        <v>0</v>
      </c>
      <c r="V627" s="5">
        <f t="shared" si="55"/>
        <v>0.45</v>
      </c>
      <c r="W627" s="5">
        <f t="shared" si="51"/>
        <v>-0.45</v>
      </c>
      <c r="X627" s="8">
        <f t="shared" si="52"/>
        <v>-1</v>
      </c>
      <c r="Y627" s="4">
        <v>0</v>
      </c>
      <c r="Z627" s="9" t="str">
        <f t="shared" si="53"/>
        <v>NA</v>
      </c>
      <c r="AA627" s="10">
        <f t="shared" si="54"/>
        <v>0</v>
      </c>
    </row>
    <row r="628" spans="1:27" x14ac:dyDescent="0.55000000000000004">
      <c r="A628" s="3" t="s">
        <v>78</v>
      </c>
      <c r="B628" s="3" t="s">
        <v>79</v>
      </c>
      <c r="C628" s="3" t="s">
        <v>1131</v>
      </c>
      <c r="D628" s="3" t="s">
        <v>1132</v>
      </c>
      <c r="E628" s="4" t="s">
        <v>66</v>
      </c>
      <c r="F628" s="3" t="s">
        <v>36</v>
      </c>
      <c r="G628" s="3" t="s">
        <v>36</v>
      </c>
      <c r="H628" s="3" t="s">
        <v>555</v>
      </c>
      <c r="I628" s="3" t="s">
        <v>77</v>
      </c>
      <c r="J628" s="3" t="s">
        <v>36</v>
      </c>
      <c r="K628" s="3" t="s">
        <v>42</v>
      </c>
      <c r="L628" s="5">
        <v>0.125</v>
      </c>
      <c r="M628" s="4">
        <v>1</v>
      </c>
      <c r="N628" s="5">
        <v>0.51249999999999996</v>
      </c>
      <c r="O628" s="5">
        <v>0.51249999999999996</v>
      </c>
      <c r="P628" s="4">
        <v>118</v>
      </c>
      <c r="Q628" s="6">
        <v>0.84745762711864403</v>
      </c>
      <c r="R628" s="7">
        <v>3.1949152542372898</v>
      </c>
      <c r="S628" s="6">
        <v>0</v>
      </c>
      <c r="T628" s="5">
        <v>0</v>
      </c>
      <c r="U628" s="5">
        <v>0</v>
      </c>
      <c r="V628" s="5">
        <f t="shared" si="55"/>
        <v>0.51249999999999996</v>
      </c>
      <c r="W628" s="5">
        <f t="shared" si="51"/>
        <v>-0.51249999999999996</v>
      </c>
      <c r="X628" s="8">
        <f t="shared" si="52"/>
        <v>-1</v>
      </c>
      <c r="Y628" s="4">
        <v>0</v>
      </c>
      <c r="Z628" s="9" t="str">
        <f t="shared" si="53"/>
        <v>NA</v>
      </c>
      <c r="AA628" s="10">
        <f t="shared" si="54"/>
        <v>0</v>
      </c>
    </row>
    <row r="629" spans="1:27" x14ac:dyDescent="0.55000000000000004">
      <c r="A629" s="3" t="s">
        <v>78</v>
      </c>
      <c r="B629" s="3" t="s">
        <v>79</v>
      </c>
      <c r="C629" s="3" t="s">
        <v>1133</v>
      </c>
      <c r="D629" s="3" t="s">
        <v>1048</v>
      </c>
      <c r="E629" s="4" t="s">
        <v>66</v>
      </c>
      <c r="F629" s="3" t="s">
        <v>36</v>
      </c>
      <c r="G629" s="3" t="s">
        <v>36</v>
      </c>
      <c r="H629" s="3" t="s">
        <v>181</v>
      </c>
      <c r="I629" s="3" t="s">
        <v>50</v>
      </c>
      <c r="J629" s="3" t="s">
        <v>36</v>
      </c>
      <c r="K629" s="3" t="s">
        <v>42</v>
      </c>
      <c r="L629" s="5">
        <v>0.125</v>
      </c>
      <c r="M629" s="4">
        <v>4</v>
      </c>
      <c r="N629" s="5">
        <v>0.57499999999999996</v>
      </c>
      <c r="O629" s="5">
        <v>0.14374999999999999</v>
      </c>
      <c r="P629" s="4">
        <v>172</v>
      </c>
      <c r="Q629" s="6">
        <v>2.32558139534884</v>
      </c>
      <c r="R629" s="7">
        <v>1.98546511627907</v>
      </c>
      <c r="S629" s="6">
        <v>0</v>
      </c>
      <c r="T629" s="5">
        <v>0</v>
      </c>
      <c r="U629" s="5">
        <v>0</v>
      </c>
      <c r="V629" s="5">
        <f t="shared" si="55"/>
        <v>0.57499999999999996</v>
      </c>
      <c r="W629" s="5">
        <f t="shared" si="51"/>
        <v>-0.57499999999999996</v>
      </c>
      <c r="X629" s="8">
        <f t="shared" si="52"/>
        <v>-1</v>
      </c>
      <c r="Y629" s="4">
        <v>0</v>
      </c>
      <c r="Z629" s="9" t="str">
        <f t="shared" si="53"/>
        <v>NA</v>
      </c>
      <c r="AA629" s="10">
        <f t="shared" si="54"/>
        <v>0</v>
      </c>
    </row>
    <row r="630" spans="1:27" x14ac:dyDescent="0.55000000000000004">
      <c r="A630" s="3" t="s">
        <v>78</v>
      </c>
      <c r="B630" s="3" t="s">
        <v>79</v>
      </c>
      <c r="C630" s="3" t="s">
        <v>1134</v>
      </c>
      <c r="D630" s="3" t="s">
        <v>1135</v>
      </c>
      <c r="E630" s="4" t="s">
        <v>66</v>
      </c>
      <c r="F630" s="3" t="s">
        <v>36</v>
      </c>
      <c r="G630" s="3" t="s">
        <v>36</v>
      </c>
      <c r="H630" s="3" t="s">
        <v>59</v>
      </c>
      <c r="I630" s="3" t="s">
        <v>50</v>
      </c>
      <c r="J630" s="3" t="s">
        <v>36</v>
      </c>
      <c r="K630" s="3" t="s">
        <v>42</v>
      </c>
      <c r="L630" s="5">
        <v>0.125</v>
      </c>
      <c r="M630" s="4">
        <v>2</v>
      </c>
      <c r="N630" s="5">
        <v>0.57499999999999996</v>
      </c>
      <c r="O630" s="5">
        <v>0.28749999999999998</v>
      </c>
      <c r="P630" s="4">
        <v>122</v>
      </c>
      <c r="Q630" s="6">
        <v>1.63934426229508</v>
      </c>
      <c r="R630" s="7">
        <v>1.73688524590164</v>
      </c>
      <c r="S630" s="6">
        <v>0</v>
      </c>
      <c r="T630" s="5">
        <v>0</v>
      </c>
      <c r="U630" s="5">
        <v>0</v>
      </c>
      <c r="V630" s="5">
        <f t="shared" si="55"/>
        <v>0.57499999999999996</v>
      </c>
      <c r="W630" s="5">
        <f t="shared" si="51"/>
        <v>-0.57499999999999996</v>
      </c>
      <c r="X630" s="8">
        <f t="shared" si="52"/>
        <v>-1</v>
      </c>
      <c r="Y630" s="4">
        <v>0</v>
      </c>
      <c r="Z630" s="9" t="str">
        <f t="shared" si="53"/>
        <v>NA</v>
      </c>
      <c r="AA630" s="10">
        <f t="shared" si="54"/>
        <v>0</v>
      </c>
    </row>
    <row r="631" spans="1:27" x14ac:dyDescent="0.55000000000000004">
      <c r="A631" s="3" t="s">
        <v>78</v>
      </c>
      <c r="B631" s="3" t="s">
        <v>79</v>
      </c>
      <c r="C631" s="3" t="s">
        <v>1136</v>
      </c>
      <c r="D631" s="3" t="s">
        <v>1137</v>
      </c>
      <c r="E631" s="4" t="s">
        <v>66</v>
      </c>
      <c r="F631" s="3" t="s">
        <v>36</v>
      </c>
      <c r="G631" s="3" t="s">
        <v>36</v>
      </c>
      <c r="H631" s="3" t="s">
        <v>85</v>
      </c>
      <c r="I631" s="3" t="s">
        <v>50</v>
      </c>
      <c r="J631" s="3" t="s">
        <v>36</v>
      </c>
      <c r="K631" s="3" t="s">
        <v>42</v>
      </c>
      <c r="L631" s="5">
        <v>0.125</v>
      </c>
      <c r="M631" s="4">
        <v>1</v>
      </c>
      <c r="N631" s="5">
        <v>0.6</v>
      </c>
      <c r="O631" s="5">
        <v>0.6</v>
      </c>
      <c r="P631" s="4">
        <v>18</v>
      </c>
      <c r="Q631" s="6">
        <v>5.5555555555555598</v>
      </c>
      <c r="R631" s="7">
        <v>2.6722222222222198</v>
      </c>
      <c r="S631" s="6">
        <v>0</v>
      </c>
      <c r="T631" s="5">
        <v>0</v>
      </c>
      <c r="U631" s="5">
        <v>0</v>
      </c>
      <c r="V631" s="5">
        <f t="shared" si="55"/>
        <v>0.6</v>
      </c>
      <c r="W631" s="5">
        <f t="shared" si="51"/>
        <v>-0.6</v>
      </c>
      <c r="X631" s="8">
        <f t="shared" si="52"/>
        <v>-1</v>
      </c>
      <c r="Y631" s="4">
        <v>0</v>
      </c>
      <c r="Z631" s="9" t="str">
        <f t="shared" si="53"/>
        <v>NA</v>
      </c>
      <c r="AA631" s="10">
        <f t="shared" si="54"/>
        <v>0</v>
      </c>
    </row>
    <row r="632" spans="1:27" x14ac:dyDescent="0.55000000000000004">
      <c r="A632" s="3" t="s">
        <v>78</v>
      </c>
      <c r="B632" s="3" t="s">
        <v>79</v>
      </c>
      <c r="C632" s="3" t="s">
        <v>1138</v>
      </c>
      <c r="D632" s="3" t="s">
        <v>1139</v>
      </c>
      <c r="E632" s="4" t="s">
        <v>66</v>
      </c>
      <c r="F632" s="3" t="s">
        <v>36</v>
      </c>
      <c r="G632" s="3" t="s">
        <v>36</v>
      </c>
      <c r="H632" s="3" t="s">
        <v>555</v>
      </c>
      <c r="I632" s="3" t="s">
        <v>77</v>
      </c>
      <c r="J632" s="3" t="s">
        <v>36</v>
      </c>
      <c r="K632" s="3" t="s">
        <v>42</v>
      </c>
      <c r="L632" s="5">
        <v>0.125</v>
      </c>
      <c r="M632" s="4">
        <v>2</v>
      </c>
      <c r="N632" s="5">
        <v>0.63749999999999996</v>
      </c>
      <c r="O632" s="5">
        <v>0.31874999999999998</v>
      </c>
      <c r="P632" s="4">
        <v>76</v>
      </c>
      <c r="Q632" s="6">
        <v>2.6315789473684199</v>
      </c>
      <c r="R632" s="7">
        <v>2.2236842105263199</v>
      </c>
      <c r="S632" s="6">
        <v>0</v>
      </c>
      <c r="T632" s="5">
        <v>0</v>
      </c>
      <c r="U632" s="5">
        <v>0</v>
      </c>
      <c r="V632" s="5">
        <f t="shared" si="55"/>
        <v>0.63749999999999996</v>
      </c>
      <c r="W632" s="5">
        <f t="shared" si="51"/>
        <v>-0.63749999999999996</v>
      </c>
      <c r="X632" s="8">
        <f t="shared" si="52"/>
        <v>-1</v>
      </c>
      <c r="Y632" s="4">
        <v>0</v>
      </c>
      <c r="Z632" s="9" t="str">
        <f t="shared" si="53"/>
        <v>NA</v>
      </c>
      <c r="AA632" s="10">
        <f t="shared" si="54"/>
        <v>0</v>
      </c>
    </row>
    <row r="633" spans="1:27" x14ac:dyDescent="0.55000000000000004">
      <c r="A633" s="3" t="s">
        <v>78</v>
      </c>
      <c r="B633" s="3" t="s">
        <v>79</v>
      </c>
      <c r="C633" s="3" t="s">
        <v>1140</v>
      </c>
      <c r="D633" s="3" t="s">
        <v>1141</v>
      </c>
      <c r="E633" s="4" t="s">
        <v>66</v>
      </c>
      <c r="F633" s="3" t="s">
        <v>36</v>
      </c>
      <c r="G633" s="3" t="s">
        <v>36</v>
      </c>
      <c r="H633" s="3" t="s">
        <v>485</v>
      </c>
      <c r="I633" s="3" t="s">
        <v>77</v>
      </c>
      <c r="J633" s="3" t="s">
        <v>36</v>
      </c>
      <c r="K633" s="3" t="s">
        <v>42</v>
      </c>
      <c r="L633" s="5">
        <v>0.125</v>
      </c>
      <c r="M633" s="4">
        <v>3</v>
      </c>
      <c r="N633" s="5">
        <v>0.64999998749999999</v>
      </c>
      <c r="O633" s="5">
        <v>0.2166666625</v>
      </c>
      <c r="P633" s="4">
        <v>101</v>
      </c>
      <c r="Q633" s="6">
        <v>2.9702970297029698</v>
      </c>
      <c r="R633" s="7">
        <v>2.4762376237623802</v>
      </c>
      <c r="S633" s="6">
        <v>0</v>
      </c>
      <c r="T633" s="5">
        <v>0</v>
      </c>
      <c r="U633" s="5">
        <v>0</v>
      </c>
      <c r="V633" s="5">
        <f t="shared" si="55"/>
        <v>0.64999998749999999</v>
      </c>
      <c r="W633" s="5">
        <f t="shared" si="51"/>
        <v>-0.64999998749999999</v>
      </c>
      <c r="X633" s="8">
        <f t="shared" si="52"/>
        <v>-1</v>
      </c>
      <c r="Y633" s="4">
        <v>0</v>
      </c>
      <c r="Z633" s="9" t="str">
        <f t="shared" si="53"/>
        <v>NA</v>
      </c>
      <c r="AA633" s="10">
        <f t="shared" si="54"/>
        <v>0</v>
      </c>
    </row>
    <row r="634" spans="1:27" x14ac:dyDescent="0.55000000000000004">
      <c r="A634" s="3" t="s">
        <v>78</v>
      </c>
      <c r="B634" s="3" t="s">
        <v>79</v>
      </c>
      <c r="C634" s="3" t="s">
        <v>1142</v>
      </c>
      <c r="D634" s="3" t="s">
        <v>1143</v>
      </c>
      <c r="E634" s="4" t="s">
        <v>66</v>
      </c>
      <c r="F634" s="3" t="s">
        <v>36</v>
      </c>
      <c r="G634" s="3" t="s">
        <v>36</v>
      </c>
      <c r="H634" s="3" t="s">
        <v>315</v>
      </c>
      <c r="I634" s="3" t="s">
        <v>77</v>
      </c>
      <c r="J634" s="3" t="s">
        <v>36</v>
      </c>
      <c r="K634" s="3" t="s">
        <v>42</v>
      </c>
      <c r="L634" s="5">
        <v>0.125</v>
      </c>
      <c r="M634" s="4">
        <v>4</v>
      </c>
      <c r="N634" s="5">
        <v>0.82499999999999996</v>
      </c>
      <c r="O634" s="5">
        <v>0.20624999999999999</v>
      </c>
      <c r="P634" s="4">
        <v>98</v>
      </c>
      <c r="Q634" s="6">
        <v>4.0816326530612201</v>
      </c>
      <c r="R634" s="7">
        <v>2.08469387755102</v>
      </c>
      <c r="S634" s="6">
        <v>0</v>
      </c>
      <c r="T634" s="5">
        <v>0</v>
      </c>
      <c r="U634" s="5">
        <v>0</v>
      </c>
      <c r="V634" s="5">
        <f t="shared" si="55"/>
        <v>0.82499999999999996</v>
      </c>
      <c r="W634" s="5">
        <f t="shared" si="51"/>
        <v>-0.82499999999999996</v>
      </c>
      <c r="X634" s="8">
        <f t="shared" si="52"/>
        <v>-1</v>
      </c>
      <c r="Y634" s="4">
        <v>0</v>
      </c>
      <c r="Z634" s="9" t="str">
        <f t="shared" si="53"/>
        <v>NA</v>
      </c>
      <c r="AA634" s="10">
        <f t="shared" si="54"/>
        <v>0</v>
      </c>
    </row>
    <row r="635" spans="1:27" x14ac:dyDescent="0.55000000000000004">
      <c r="A635" s="3" t="s">
        <v>78</v>
      </c>
      <c r="B635" s="3" t="s">
        <v>79</v>
      </c>
      <c r="C635" s="3" t="s">
        <v>1144</v>
      </c>
      <c r="D635" s="3" t="s">
        <v>1145</v>
      </c>
      <c r="E635" s="4" t="s">
        <v>66</v>
      </c>
      <c r="F635" s="3" t="s">
        <v>36</v>
      </c>
      <c r="G635" s="3" t="s">
        <v>36</v>
      </c>
      <c r="H635" s="3" t="s">
        <v>85</v>
      </c>
      <c r="I635" s="3" t="s">
        <v>50</v>
      </c>
      <c r="J635" s="3" t="s">
        <v>36</v>
      </c>
      <c r="K635" s="3" t="s">
        <v>42</v>
      </c>
      <c r="L635" s="5">
        <v>0.125</v>
      </c>
      <c r="M635" s="4">
        <v>3</v>
      </c>
      <c r="N635" s="5">
        <v>0.82499999999999996</v>
      </c>
      <c r="O635" s="5">
        <v>0.27500000000000002</v>
      </c>
      <c r="P635" s="4">
        <v>527</v>
      </c>
      <c r="Q635" s="6">
        <v>0.56925996204933604</v>
      </c>
      <c r="R635" s="7">
        <v>2.2129032258064498</v>
      </c>
      <c r="S635" s="6">
        <v>0</v>
      </c>
      <c r="T635" s="5">
        <v>0</v>
      </c>
      <c r="U635" s="5">
        <v>0</v>
      </c>
      <c r="V635" s="5">
        <f t="shared" si="55"/>
        <v>0.82499999999999996</v>
      </c>
      <c r="W635" s="5">
        <f t="shared" si="51"/>
        <v>-0.82499999999999996</v>
      </c>
      <c r="X635" s="8">
        <f t="shared" si="52"/>
        <v>-1</v>
      </c>
      <c r="Y635" s="4">
        <v>0</v>
      </c>
      <c r="Z635" s="9" t="str">
        <f t="shared" si="53"/>
        <v>NA</v>
      </c>
      <c r="AA635" s="10">
        <f t="shared" si="54"/>
        <v>0</v>
      </c>
    </row>
    <row r="636" spans="1:27" x14ac:dyDescent="0.55000000000000004">
      <c r="A636" s="3" t="s">
        <v>78</v>
      </c>
      <c r="B636" s="3" t="s">
        <v>79</v>
      </c>
      <c r="C636" s="3" t="s">
        <v>1146</v>
      </c>
      <c r="D636" s="3" t="s">
        <v>87</v>
      </c>
      <c r="E636" s="4" t="s">
        <v>66</v>
      </c>
      <c r="F636" s="3" t="s">
        <v>36</v>
      </c>
      <c r="G636" s="3" t="s">
        <v>36</v>
      </c>
      <c r="H636" s="3" t="s">
        <v>59</v>
      </c>
      <c r="I636" s="3" t="s">
        <v>50</v>
      </c>
      <c r="J636" s="3" t="s">
        <v>36</v>
      </c>
      <c r="K636" s="3" t="s">
        <v>42</v>
      </c>
      <c r="L636" s="5">
        <v>0.125</v>
      </c>
      <c r="M636" s="4">
        <v>2</v>
      </c>
      <c r="N636" s="5">
        <v>0.83750000000000002</v>
      </c>
      <c r="O636" s="5">
        <v>0.41875000000000001</v>
      </c>
      <c r="P636" s="4">
        <v>144</v>
      </c>
      <c r="Q636" s="6">
        <v>1.3888888888888899</v>
      </c>
      <c r="R636" s="7">
        <v>3.1187499999999999</v>
      </c>
      <c r="S636" s="6">
        <v>0</v>
      </c>
      <c r="T636" s="5">
        <v>0</v>
      </c>
      <c r="U636" s="5">
        <v>0</v>
      </c>
      <c r="V636" s="5">
        <f t="shared" si="55"/>
        <v>0.83750000000000002</v>
      </c>
      <c r="W636" s="5">
        <f t="shared" si="51"/>
        <v>-0.83750000000000002</v>
      </c>
      <c r="X636" s="8">
        <f t="shared" si="52"/>
        <v>-1</v>
      </c>
      <c r="Y636" s="4">
        <v>0</v>
      </c>
      <c r="Z636" s="9" t="str">
        <f t="shared" si="53"/>
        <v>NA</v>
      </c>
      <c r="AA636" s="10">
        <f t="shared" si="54"/>
        <v>0</v>
      </c>
    </row>
    <row r="637" spans="1:27" x14ac:dyDescent="0.55000000000000004">
      <c r="A637" s="3" t="s">
        <v>78</v>
      </c>
      <c r="B637" s="3" t="s">
        <v>79</v>
      </c>
      <c r="C637" s="3" t="s">
        <v>1147</v>
      </c>
      <c r="D637" s="3" t="s">
        <v>928</v>
      </c>
      <c r="E637" s="4" t="s">
        <v>66</v>
      </c>
      <c r="F637" s="3" t="s">
        <v>36</v>
      </c>
      <c r="G637" s="3" t="s">
        <v>36</v>
      </c>
      <c r="H637" s="3" t="s">
        <v>181</v>
      </c>
      <c r="I637" s="3" t="s">
        <v>50</v>
      </c>
      <c r="J637" s="3" t="s">
        <v>36</v>
      </c>
      <c r="K637" s="3" t="s">
        <v>42</v>
      </c>
      <c r="L637" s="5">
        <v>0.125</v>
      </c>
      <c r="M637" s="4">
        <v>1</v>
      </c>
      <c r="N637" s="5">
        <v>0.83750000000000002</v>
      </c>
      <c r="O637" s="5">
        <v>0.83750000000000002</v>
      </c>
      <c r="P637" s="4">
        <v>106</v>
      </c>
      <c r="Q637" s="6">
        <v>0.94339622641509402</v>
      </c>
      <c r="R637" s="7">
        <v>4.7141509433962296</v>
      </c>
      <c r="S637" s="6">
        <v>0</v>
      </c>
      <c r="T637" s="5">
        <v>0</v>
      </c>
      <c r="U637" s="5">
        <v>0</v>
      </c>
      <c r="V637" s="5">
        <f t="shared" si="55"/>
        <v>0.83750000000000002</v>
      </c>
      <c r="W637" s="5">
        <f t="shared" si="51"/>
        <v>-0.83750000000000002</v>
      </c>
      <c r="X637" s="8">
        <f t="shared" si="52"/>
        <v>-1</v>
      </c>
      <c r="Y637" s="4">
        <v>0</v>
      </c>
      <c r="Z637" s="9" t="str">
        <f t="shared" si="53"/>
        <v>NA</v>
      </c>
      <c r="AA637" s="10">
        <f t="shared" si="54"/>
        <v>0</v>
      </c>
    </row>
    <row r="638" spans="1:27" x14ac:dyDescent="0.55000000000000004">
      <c r="A638" s="3" t="s">
        <v>78</v>
      </c>
      <c r="B638" s="3" t="s">
        <v>79</v>
      </c>
      <c r="C638" s="3" t="s">
        <v>1148</v>
      </c>
      <c r="D638" s="3" t="s">
        <v>1149</v>
      </c>
      <c r="E638" s="4" t="s">
        <v>66</v>
      </c>
      <c r="F638" s="3" t="s">
        <v>36</v>
      </c>
      <c r="G638" s="3" t="s">
        <v>36</v>
      </c>
      <c r="H638" s="3" t="s">
        <v>59</v>
      </c>
      <c r="I638" s="3" t="s">
        <v>50</v>
      </c>
      <c r="J638" s="3" t="s">
        <v>36</v>
      </c>
      <c r="K638" s="3" t="s">
        <v>42</v>
      </c>
      <c r="L638" s="5">
        <v>0.125</v>
      </c>
      <c r="M638" s="4">
        <v>2</v>
      </c>
      <c r="N638" s="5">
        <v>0.9</v>
      </c>
      <c r="O638" s="5">
        <v>0.45</v>
      </c>
      <c r="P638" s="4">
        <v>108</v>
      </c>
      <c r="Q638" s="6">
        <v>1.8518518518518501</v>
      </c>
      <c r="R638" s="7">
        <v>5.8324074074074099</v>
      </c>
      <c r="S638" s="6">
        <v>0</v>
      </c>
      <c r="T638" s="5">
        <v>0</v>
      </c>
      <c r="U638" s="5">
        <v>0</v>
      </c>
      <c r="V638" s="5">
        <f t="shared" si="55"/>
        <v>0.9</v>
      </c>
      <c r="W638" s="5">
        <f t="shared" si="51"/>
        <v>-0.9</v>
      </c>
      <c r="X638" s="8">
        <f t="shared" si="52"/>
        <v>-1</v>
      </c>
      <c r="Y638" s="4">
        <v>0</v>
      </c>
      <c r="Z638" s="9" t="str">
        <f t="shared" si="53"/>
        <v>NA</v>
      </c>
      <c r="AA638" s="10">
        <f t="shared" si="54"/>
        <v>0</v>
      </c>
    </row>
    <row r="639" spans="1:27" x14ac:dyDescent="0.55000000000000004">
      <c r="A639" s="3" t="s">
        <v>78</v>
      </c>
      <c r="B639" s="3" t="s">
        <v>79</v>
      </c>
      <c r="C639" s="3" t="s">
        <v>1150</v>
      </c>
      <c r="D639" s="3" t="s">
        <v>1151</v>
      </c>
      <c r="E639" s="4" t="s">
        <v>66</v>
      </c>
      <c r="F639" s="3" t="s">
        <v>36</v>
      </c>
      <c r="G639" s="3" t="s">
        <v>36</v>
      </c>
      <c r="H639" s="3" t="s">
        <v>475</v>
      </c>
      <c r="I639" s="3" t="s">
        <v>77</v>
      </c>
      <c r="J639" s="3" t="s">
        <v>36</v>
      </c>
      <c r="K639" s="3" t="s">
        <v>42</v>
      </c>
      <c r="L639" s="5">
        <v>0.125</v>
      </c>
      <c r="M639" s="4">
        <v>3</v>
      </c>
      <c r="N639" s="5">
        <v>0.9375</v>
      </c>
      <c r="O639" s="5">
        <v>0.3125</v>
      </c>
      <c r="P639" s="4">
        <v>50</v>
      </c>
      <c r="Q639" s="6">
        <v>6</v>
      </c>
      <c r="R639" s="7">
        <v>1.58</v>
      </c>
      <c r="S639" s="6">
        <v>0</v>
      </c>
      <c r="T639" s="5">
        <v>0</v>
      </c>
      <c r="U639" s="5">
        <v>0</v>
      </c>
      <c r="V639" s="5">
        <f t="shared" si="55"/>
        <v>0.9375</v>
      </c>
      <c r="W639" s="5">
        <f t="shared" si="51"/>
        <v>-0.9375</v>
      </c>
      <c r="X639" s="8">
        <f t="shared" si="52"/>
        <v>-1</v>
      </c>
      <c r="Y639" s="4">
        <v>0</v>
      </c>
      <c r="Z639" s="9" t="str">
        <f t="shared" si="53"/>
        <v>NA</v>
      </c>
      <c r="AA639" s="10">
        <f t="shared" si="54"/>
        <v>0</v>
      </c>
    </row>
    <row r="640" spans="1:27" x14ac:dyDescent="0.55000000000000004">
      <c r="A640" s="3" t="s">
        <v>78</v>
      </c>
      <c r="B640" s="3" t="s">
        <v>79</v>
      </c>
      <c r="C640" s="3" t="s">
        <v>1152</v>
      </c>
      <c r="D640" s="3" t="s">
        <v>1153</v>
      </c>
      <c r="E640" s="4" t="s">
        <v>66</v>
      </c>
      <c r="F640" s="3" t="s">
        <v>36</v>
      </c>
      <c r="G640" s="3" t="s">
        <v>36</v>
      </c>
      <c r="H640" s="3" t="s">
        <v>315</v>
      </c>
      <c r="I640" s="3" t="s">
        <v>77</v>
      </c>
      <c r="J640" s="3" t="s">
        <v>36</v>
      </c>
      <c r="K640" s="3" t="s">
        <v>42</v>
      </c>
      <c r="L640" s="5">
        <v>0.125</v>
      </c>
      <c r="M640" s="4">
        <v>3</v>
      </c>
      <c r="N640" s="5">
        <v>0.96249997500000006</v>
      </c>
      <c r="O640" s="5">
        <v>0.320833325</v>
      </c>
      <c r="P640" s="4">
        <v>295</v>
      </c>
      <c r="Q640" s="6">
        <v>1.0169491525423699</v>
      </c>
      <c r="R640" s="7">
        <v>2.0905084745762701</v>
      </c>
      <c r="S640" s="6">
        <v>0</v>
      </c>
      <c r="T640" s="5">
        <v>0</v>
      </c>
      <c r="U640" s="5">
        <v>0</v>
      </c>
      <c r="V640" s="5">
        <f t="shared" si="55"/>
        <v>0.96249997500000006</v>
      </c>
      <c r="W640" s="5">
        <f t="shared" si="51"/>
        <v>-0.96249997500000006</v>
      </c>
      <c r="X640" s="8">
        <f t="shared" si="52"/>
        <v>-1</v>
      </c>
      <c r="Y640" s="4">
        <v>0</v>
      </c>
      <c r="Z640" s="9" t="str">
        <f t="shared" si="53"/>
        <v>NA</v>
      </c>
      <c r="AA640" s="10">
        <f t="shared" si="54"/>
        <v>0</v>
      </c>
    </row>
    <row r="641" spans="1:27" x14ac:dyDescent="0.55000000000000004">
      <c r="A641" s="3" t="s">
        <v>78</v>
      </c>
      <c r="B641" s="3" t="s">
        <v>79</v>
      </c>
      <c r="C641" s="3" t="s">
        <v>1154</v>
      </c>
      <c r="D641" s="3" t="s">
        <v>1155</v>
      </c>
      <c r="E641" s="4" t="s">
        <v>66</v>
      </c>
      <c r="F641" s="3" t="s">
        <v>36</v>
      </c>
      <c r="G641" s="3" t="s">
        <v>36</v>
      </c>
      <c r="H641" s="3" t="s">
        <v>1109</v>
      </c>
      <c r="I641" s="3" t="s">
        <v>77</v>
      </c>
      <c r="J641" s="3" t="s">
        <v>36</v>
      </c>
      <c r="K641" s="3" t="s">
        <v>42</v>
      </c>
      <c r="L641" s="5">
        <v>0.125</v>
      </c>
      <c r="M641" s="4">
        <v>1</v>
      </c>
      <c r="N641" s="5">
        <v>1</v>
      </c>
      <c r="O641" s="5">
        <v>1</v>
      </c>
      <c r="P641" s="4">
        <v>115</v>
      </c>
      <c r="Q641" s="6">
        <v>0.86956521739130399</v>
      </c>
      <c r="R641" s="7">
        <v>3.2982608695652198</v>
      </c>
      <c r="S641" s="6">
        <v>0</v>
      </c>
      <c r="T641" s="5">
        <v>0</v>
      </c>
      <c r="U641" s="5">
        <v>0</v>
      </c>
      <c r="V641" s="5">
        <f t="shared" si="55"/>
        <v>1</v>
      </c>
      <c r="W641" s="5">
        <f t="shared" si="51"/>
        <v>-1</v>
      </c>
      <c r="X641" s="8">
        <f t="shared" si="52"/>
        <v>-1</v>
      </c>
      <c r="Y641" s="4">
        <v>0</v>
      </c>
      <c r="Z641" s="9" t="str">
        <f t="shared" si="53"/>
        <v>NA</v>
      </c>
      <c r="AA641" s="10">
        <f t="shared" si="54"/>
        <v>0</v>
      </c>
    </row>
    <row r="642" spans="1:27" x14ac:dyDescent="0.55000000000000004">
      <c r="A642" s="3" t="s">
        <v>78</v>
      </c>
      <c r="B642" s="3" t="s">
        <v>79</v>
      </c>
      <c r="C642" s="3" t="s">
        <v>1156</v>
      </c>
      <c r="D642" s="3" t="s">
        <v>1157</v>
      </c>
      <c r="E642" s="4" t="s">
        <v>66</v>
      </c>
      <c r="F642" s="3" t="s">
        <v>36</v>
      </c>
      <c r="G642" s="3" t="s">
        <v>36</v>
      </c>
      <c r="H642" s="3" t="s">
        <v>315</v>
      </c>
      <c r="I642" s="3" t="s">
        <v>77</v>
      </c>
      <c r="J642" s="3" t="s">
        <v>36</v>
      </c>
      <c r="K642" s="3" t="s">
        <v>42</v>
      </c>
      <c r="L642" s="5">
        <v>0.125</v>
      </c>
      <c r="M642" s="4">
        <v>2</v>
      </c>
      <c r="N642" s="5">
        <v>1.125</v>
      </c>
      <c r="O642" s="5">
        <v>0.5625</v>
      </c>
      <c r="P642" s="4">
        <v>59</v>
      </c>
      <c r="Q642" s="6">
        <v>3.3898305084745801</v>
      </c>
      <c r="R642" s="7">
        <v>1.7542372881355901</v>
      </c>
      <c r="S642" s="6">
        <v>0</v>
      </c>
      <c r="T642" s="5">
        <v>0</v>
      </c>
      <c r="U642" s="5">
        <v>0</v>
      </c>
      <c r="V642" s="5">
        <f t="shared" si="55"/>
        <v>1.125</v>
      </c>
      <c r="W642" s="5">
        <f t="shared" ref="W642:W705" si="56">U642-V642</f>
        <v>-1.125</v>
      </c>
      <c r="X642" s="8">
        <f t="shared" ref="X642:X705" si="57">IF(V642=0,0,(U642-V642)/V642)</f>
        <v>-1</v>
      </c>
      <c r="Y642" s="4">
        <v>0</v>
      </c>
      <c r="Z642" s="9" t="str">
        <f t="shared" ref="Z642:Z705" si="58">IF(Y642=0,"NA",U642/Y642)</f>
        <v>NA</v>
      </c>
      <c r="AA642" s="10">
        <f t="shared" ref="AA642:AA705" si="59">(Q642/100*S642/100)</f>
        <v>0</v>
      </c>
    </row>
    <row r="643" spans="1:27" x14ac:dyDescent="0.55000000000000004">
      <c r="A643" s="3" t="s">
        <v>78</v>
      </c>
      <c r="B643" s="3" t="s">
        <v>79</v>
      </c>
      <c r="C643" s="3" t="s">
        <v>1158</v>
      </c>
      <c r="D643" s="3" t="s">
        <v>1159</v>
      </c>
      <c r="E643" s="4" t="s">
        <v>66</v>
      </c>
      <c r="F643" s="3" t="s">
        <v>36</v>
      </c>
      <c r="G643" s="3" t="s">
        <v>36</v>
      </c>
      <c r="H643" s="3" t="s">
        <v>85</v>
      </c>
      <c r="I643" s="3" t="s">
        <v>50</v>
      </c>
      <c r="J643" s="3" t="s">
        <v>36</v>
      </c>
      <c r="K643" s="3" t="s">
        <v>42</v>
      </c>
      <c r="L643" s="5">
        <v>0.125</v>
      </c>
      <c r="M643" s="4">
        <v>2</v>
      </c>
      <c r="N643" s="5">
        <v>1.125</v>
      </c>
      <c r="O643" s="5">
        <v>0.5625</v>
      </c>
      <c r="P643" s="4">
        <v>194</v>
      </c>
      <c r="Q643" s="6">
        <v>1.0309278350515501</v>
      </c>
      <c r="R643" s="7">
        <v>3.1469072164948502</v>
      </c>
      <c r="S643" s="6">
        <v>0</v>
      </c>
      <c r="T643" s="5">
        <v>0</v>
      </c>
      <c r="U643" s="5">
        <v>0</v>
      </c>
      <c r="V643" s="5">
        <f t="shared" ref="V643:V706" si="60">N643</f>
        <v>1.125</v>
      </c>
      <c r="W643" s="5">
        <f t="shared" si="56"/>
        <v>-1.125</v>
      </c>
      <c r="X643" s="8">
        <f t="shared" si="57"/>
        <v>-1</v>
      </c>
      <c r="Y643" s="4">
        <v>0</v>
      </c>
      <c r="Z643" s="9" t="str">
        <f t="shared" si="58"/>
        <v>NA</v>
      </c>
      <c r="AA643" s="10">
        <f t="shared" si="59"/>
        <v>0</v>
      </c>
    </row>
    <row r="644" spans="1:27" x14ac:dyDescent="0.55000000000000004">
      <c r="A644" s="3" t="s">
        <v>78</v>
      </c>
      <c r="B644" s="3" t="s">
        <v>79</v>
      </c>
      <c r="C644" s="3" t="s">
        <v>1160</v>
      </c>
      <c r="D644" s="3" t="s">
        <v>1161</v>
      </c>
      <c r="E644" s="4" t="s">
        <v>66</v>
      </c>
      <c r="F644" s="3" t="s">
        <v>36</v>
      </c>
      <c r="G644" s="3" t="s">
        <v>36</v>
      </c>
      <c r="H644" s="3" t="s">
        <v>59</v>
      </c>
      <c r="I644" s="3" t="s">
        <v>50</v>
      </c>
      <c r="J644" s="3" t="s">
        <v>36</v>
      </c>
      <c r="K644" s="3" t="s">
        <v>42</v>
      </c>
      <c r="L644" s="5">
        <v>0.125</v>
      </c>
      <c r="M644" s="4">
        <v>10</v>
      </c>
      <c r="N644" s="5">
        <v>1.25</v>
      </c>
      <c r="O644" s="5">
        <v>0.125</v>
      </c>
      <c r="P644" s="4">
        <v>329</v>
      </c>
      <c r="Q644" s="6">
        <v>3.0395136778115499</v>
      </c>
      <c r="R644" s="7">
        <v>1.4841945288753799</v>
      </c>
      <c r="S644" s="6">
        <v>0</v>
      </c>
      <c r="T644" s="5">
        <v>0</v>
      </c>
      <c r="U644" s="5">
        <v>0</v>
      </c>
      <c r="V644" s="5">
        <f t="shared" si="60"/>
        <v>1.25</v>
      </c>
      <c r="W644" s="5">
        <f t="shared" si="56"/>
        <v>-1.25</v>
      </c>
      <c r="X644" s="8">
        <f t="shared" si="57"/>
        <v>-1</v>
      </c>
      <c r="Y644" s="4">
        <v>0</v>
      </c>
      <c r="Z644" s="9" t="str">
        <f t="shared" si="58"/>
        <v>NA</v>
      </c>
      <c r="AA644" s="10">
        <f t="shared" si="59"/>
        <v>0</v>
      </c>
    </row>
    <row r="645" spans="1:27" x14ac:dyDescent="0.55000000000000004">
      <c r="A645" s="3" t="s">
        <v>78</v>
      </c>
      <c r="B645" s="3" t="s">
        <v>79</v>
      </c>
      <c r="C645" s="3" t="s">
        <v>1162</v>
      </c>
      <c r="D645" s="3" t="s">
        <v>1163</v>
      </c>
      <c r="E645" s="4" t="s">
        <v>31</v>
      </c>
      <c r="F645" s="3" t="s">
        <v>36</v>
      </c>
      <c r="G645" s="3" t="s">
        <v>36</v>
      </c>
      <c r="H645" s="3" t="s">
        <v>1074</v>
      </c>
      <c r="I645" s="3" t="s">
        <v>77</v>
      </c>
      <c r="J645" s="3" t="s">
        <v>36</v>
      </c>
      <c r="K645" s="3" t="s">
        <v>42</v>
      </c>
      <c r="L645" s="5">
        <v>0.125</v>
      </c>
      <c r="M645" s="4">
        <v>1</v>
      </c>
      <c r="N645" s="5">
        <v>1.2625</v>
      </c>
      <c r="O645" s="5">
        <v>1.2625</v>
      </c>
      <c r="P645" s="4">
        <v>55</v>
      </c>
      <c r="Q645" s="6">
        <v>1.8181818181818199</v>
      </c>
      <c r="R645" s="7">
        <v>1.78909090909091</v>
      </c>
      <c r="S645" s="6">
        <v>0</v>
      </c>
      <c r="T645" s="5">
        <v>0</v>
      </c>
      <c r="U645" s="5">
        <v>0</v>
      </c>
      <c r="V645" s="5">
        <f t="shared" si="60"/>
        <v>1.2625</v>
      </c>
      <c r="W645" s="5">
        <f t="shared" si="56"/>
        <v>-1.2625</v>
      </c>
      <c r="X645" s="8">
        <f t="shared" si="57"/>
        <v>-1</v>
      </c>
      <c r="Y645" s="4">
        <v>0</v>
      </c>
      <c r="Z645" s="9" t="str">
        <f t="shared" si="58"/>
        <v>NA</v>
      </c>
      <c r="AA645" s="10">
        <f t="shared" si="59"/>
        <v>0</v>
      </c>
    </row>
    <row r="646" spans="1:27" x14ac:dyDescent="0.55000000000000004">
      <c r="A646" s="3" t="s">
        <v>78</v>
      </c>
      <c r="B646" s="3" t="s">
        <v>79</v>
      </c>
      <c r="C646" s="3" t="s">
        <v>1164</v>
      </c>
      <c r="D646" s="3" t="s">
        <v>1165</v>
      </c>
      <c r="E646" s="4" t="s">
        <v>66</v>
      </c>
      <c r="F646" s="3" t="s">
        <v>36</v>
      </c>
      <c r="G646" s="3" t="s">
        <v>36</v>
      </c>
      <c r="H646" s="3" t="s">
        <v>85</v>
      </c>
      <c r="I646" s="3" t="s">
        <v>50</v>
      </c>
      <c r="J646" s="3" t="s">
        <v>36</v>
      </c>
      <c r="K646" s="3" t="s">
        <v>42</v>
      </c>
      <c r="L646" s="5">
        <v>0.125</v>
      </c>
      <c r="M646" s="4">
        <v>2</v>
      </c>
      <c r="N646" s="5">
        <v>1.2625</v>
      </c>
      <c r="O646" s="5">
        <v>0.63124999999999998</v>
      </c>
      <c r="P646" s="4">
        <v>107</v>
      </c>
      <c r="Q646" s="6">
        <v>1.86915887850467</v>
      </c>
      <c r="R646" s="7">
        <v>2.9168224299065399</v>
      </c>
      <c r="S646" s="6">
        <v>0</v>
      </c>
      <c r="T646" s="5">
        <v>0</v>
      </c>
      <c r="U646" s="5">
        <v>0</v>
      </c>
      <c r="V646" s="5">
        <f t="shared" si="60"/>
        <v>1.2625</v>
      </c>
      <c r="W646" s="5">
        <f t="shared" si="56"/>
        <v>-1.2625</v>
      </c>
      <c r="X646" s="8">
        <f t="shared" si="57"/>
        <v>-1</v>
      </c>
      <c r="Y646" s="4">
        <v>0</v>
      </c>
      <c r="Z646" s="9" t="str">
        <f t="shared" si="58"/>
        <v>NA</v>
      </c>
      <c r="AA646" s="10">
        <f t="shared" si="59"/>
        <v>0</v>
      </c>
    </row>
    <row r="647" spans="1:27" x14ac:dyDescent="0.55000000000000004">
      <c r="A647" s="3" t="s">
        <v>78</v>
      </c>
      <c r="B647" s="3" t="s">
        <v>79</v>
      </c>
      <c r="C647" s="3" t="s">
        <v>1166</v>
      </c>
      <c r="D647" s="3" t="s">
        <v>1167</v>
      </c>
      <c r="E647" s="4" t="s">
        <v>66</v>
      </c>
      <c r="F647" s="3" t="s">
        <v>36</v>
      </c>
      <c r="G647" s="3" t="s">
        <v>36</v>
      </c>
      <c r="H647" s="3" t="s">
        <v>485</v>
      </c>
      <c r="I647" s="3" t="s">
        <v>77</v>
      </c>
      <c r="J647" s="3" t="s">
        <v>36</v>
      </c>
      <c r="K647" s="3" t="s">
        <v>42</v>
      </c>
      <c r="L647" s="5">
        <v>0.125</v>
      </c>
      <c r="M647" s="4">
        <v>3</v>
      </c>
      <c r="N647" s="5">
        <v>1.3249999875</v>
      </c>
      <c r="O647" s="5">
        <v>0.44166666249999997</v>
      </c>
      <c r="P647" s="4">
        <v>1728</v>
      </c>
      <c r="Q647" s="6">
        <v>0.17361111111111099</v>
      </c>
      <c r="R647" s="7">
        <v>2.2335069444444402</v>
      </c>
      <c r="S647" s="6">
        <v>0</v>
      </c>
      <c r="T647" s="5">
        <v>0</v>
      </c>
      <c r="U647" s="5">
        <v>0</v>
      </c>
      <c r="V647" s="5">
        <f t="shared" si="60"/>
        <v>1.3249999875</v>
      </c>
      <c r="W647" s="5">
        <f t="shared" si="56"/>
        <v>-1.3249999875</v>
      </c>
      <c r="X647" s="8">
        <f t="shared" si="57"/>
        <v>-1</v>
      </c>
      <c r="Y647" s="4">
        <v>0</v>
      </c>
      <c r="Z647" s="9" t="str">
        <f t="shared" si="58"/>
        <v>NA</v>
      </c>
      <c r="AA647" s="10">
        <f t="shared" si="59"/>
        <v>0</v>
      </c>
    </row>
    <row r="648" spans="1:27" x14ac:dyDescent="0.55000000000000004">
      <c r="A648" s="3" t="s">
        <v>78</v>
      </c>
      <c r="B648" s="3" t="s">
        <v>79</v>
      </c>
      <c r="C648" s="3" t="s">
        <v>1168</v>
      </c>
      <c r="D648" s="3" t="s">
        <v>1169</v>
      </c>
      <c r="E648" s="4" t="s">
        <v>31</v>
      </c>
      <c r="F648" s="3" t="s">
        <v>36</v>
      </c>
      <c r="G648" s="3" t="s">
        <v>36</v>
      </c>
      <c r="H648" s="3" t="s">
        <v>1170</v>
      </c>
      <c r="I648" s="3" t="s">
        <v>77</v>
      </c>
      <c r="J648" s="3" t="s">
        <v>36</v>
      </c>
      <c r="K648" s="3" t="s">
        <v>61</v>
      </c>
      <c r="L648" s="5">
        <v>0.125</v>
      </c>
      <c r="M648" s="4">
        <v>3</v>
      </c>
      <c r="N648" s="5">
        <v>1.425</v>
      </c>
      <c r="O648" s="5">
        <v>0.47499999999999998</v>
      </c>
      <c r="P648" s="4">
        <v>131</v>
      </c>
      <c r="Q648" s="6">
        <v>2.2900763358778602</v>
      </c>
      <c r="R648" s="7">
        <v>4.0832061068702297</v>
      </c>
      <c r="S648" s="6">
        <v>0</v>
      </c>
      <c r="T648" s="5">
        <v>0</v>
      </c>
      <c r="U648" s="5">
        <v>0</v>
      </c>
      <c r="V648" s="5">
        <f t="shared" si="60"/>
        <v>1.425</v>
      </c>
      <c r="W648" s="5">
        <f t="shared" si="56"/>
        <v>-1.425</v>
      </c>
      <c r="X648" s="8">
        <f t="shared" si="57"/>
        <v>-1</v>
      </c>
      <c r="Y648" s="4">
        <v>0</v>
      </c>
      <c r="Z648" s="9" t="str">
        <f t="shared" si="58"/>
        <v>NA</v>
      </c>
      <c r="AA648" s="10">
        <f t="shared" si="59"/>
        <v>0</v>
      </c>
    </row>
    <row r="649" spans="1:27" x14ac:dyDescent="0.55000000000000004">
      <c r="A649" s="3" t="s">
        <v>78</v>
      </c>
      <c r="B649" s="3" t="s">
        <v>79</v>
      </c>
      <c r="C649" s="3" t="s">
        <v>1171</v>
      </c>
      <c r="D649" s="3" t="s">
        <v>1172</v>
      </c>
      <c r="E649" s="4" t="s">
        <v>66</v>
      </c>
      <c r="F649" s="3" t="s">
        <v>36</v>
      </c>
      <c r="G649" s="3" t="s">
        <v>36</v>
      </c>
      <c r="H649" s="3" t="s">
        <v>59</v>
      </c>
      <c r="I649" s="3" t="s">
        <v>50</v>
      </c>
      <c r="J649" s="3" t="s">
        <v>36</v>
      </c>
      <c r="K649" s="3" t="s">
        <v>42</v>
      </c>
      <c r="L649" s="5">
        <v>0.125</v>
      </c>
      <c r="M649" s="4">
        <v>4</v>
      </c>
      <c r="N649" s="5">
        <v>1.5</v>
      </c>
      <c r="O649" s="5">
        <v>0.375</v>
      </c>
      <c r="P649" s="4">
        <v>36</v>
      </c>
      <c r="Q649" s="6">
        <v>11.1111111111111</v>
      </c>
      <c r="R649" s="7">
        <v>2.6111111111111098</v>
      </c>
      <c r="S649" s="6">
        <v>0</v>
      </c>
      <c r="T649" s="5">
        <v>0</v>
      </c>
      <c r="U649" s="5">
        <v>0</v>
      </c>
      <c r="V649" s="5">
        <f t="shared" si="60"/>
        <v>1.5</v>
      </c>
      <c r="W649" s="5">
        <f t="shared" si="56"/>
        <v>-1.5</v>
      </c>
      <c r="X649" s="8">
        <f t="shared" si="57"/>
        <v>-1</v>
      </c>
      <c r="Y649" s="4">
        <v>0</v>
      </c>
      <c r="Z649" s="9" t="str">
        <f t="shared" si="58"/>
        <v>NA</v>
      </c>
      <c r="AA649" s="10">
        <f t="shared" si="59"/>
        <v>0</v>
      </c>
    </row>
    <row r="650" spans="1:27" x14ac:dyDescent="0.55000000000000004">
      <c r="A650" s="3" t="s">
        <v>78</v>
      </c>
      <c r="B650" s="3" t="s">
        <v>79</v>
      </c>
      <c r="C650" s="3" t="s">
        <v>1173</v>
      </c>
      <c r="D650" s="3" t="s">
        <v>1174</v>
      </c>
      <c r="E650" s="4" t="s">
        <v>66</v>
      </c>
      <c r="F650" s="3" t="s">
        <v>36</v>
      </c>
      <c r="G650" s="3" t="s">
        <v>36</v>
      </c>
      <c r="H650" s="3" t="s">
        <v>315</v>
      </c>
      <c r="I650" s="3" t="s">
        <v>77</v>
      </c>
      <c r="J650" s="3" t="s">
        <v>36</v>
      </c>
      <c r="K650" s="3" t="s">
        <v>42</v>
      </c>
      <c r="L650" s="5">
        <v>0.125</v>
      </c>
      <c r="M650" s="4">
        <v>5</v>
      </c>
      <c r="N650" s="5">
        <v>1.6</v>
      </c>
      <c r="O650" s="5">
        <v>0.32</v>
      </c>
      <c r="P650" s="4">
        <v>480</v>
      </c>
      <c r="Q650" s="6">
        <v>1.0416666666666701</v>
      </c>
      <c r="R650" s="7">
        <v>2.2822916666666702</v>
      </c>
      <c r="S650" s="6">
        <v>0</v>
      </c>
      <c r="T650" s="5">
        <v>0</v>
      </c>
      <c r="U650" s="5">
        <v>0</v>
      </c>
      <c r="V650" s="5">
        <f t="shared" si="60"/>
        <v>1.6</v>
      </c>
      <c r="W650" s="5">
        <f t="shared" si="56"/>
        <v>-1.6</v>
      </c>
      <c r="X650" s="8">
        <f t="shared" si="57"/>
        <v>-1</v>
      </c>
      <c r="Y650" s="4">
        <v>0</v>
      </c>
      <c r="Z650" s="9" t="str">
        <f t="shared" si="58"/>
        <v>NA</v>
      </c>
      <c r="AA650" s="10">
        <f t="shared" si="59"/>
        <v>0</v>
      </c>
    </row>
    <row r="651" spans="1:27" x14ac:dyDescent="0.55000000000000004">
      <c r="A651" s="3" t="s">
        <v>78</v>
      </c>
      <c r="B651" s="3" t="s">
        <v>79</v>
      </c>
      <c r="C651" s="3" t="s">
        <v>1175</v>
      </c>
      <c r="D651" s="3" t="s">
        <v>1176</v>
      </c>
      <c r="E651" s="4" t="s">
        <v>66</v>
      </c>
      <c r="F651" s="3" t="s">
        <v>36</v>
      </c>
      <c r="G651" s="3" t="s">
        <v>36</v>
      </c>
      <c r="H651" s="3" t="s">
        <v>85</v>
      </c>
      <c r="I651" s="3" t="s">
        <v>50</v>
      </c>
      <c r="J651" s="3" t="s">
        <v>36</v>
      </c>
      <c r="K651" s="3" t="s">
        <v>42</v>
      </c>
      <c r="L651" s="5">
        <v>0.125</v>
      </c>
      <c r="M651" s="4">
        <v>1</v>
      </c>
      <c r="N651" s="5">
        <v>1.8875</v>
      </c>
      <c r="O651" s="5">
        <v>1.8875</v>
      </c>
      <c r="P651" s="4">
        <v>801</v>
      </c>
      <c r="Q651" s="6">
        <v>0.124843945068664</v>
      </c>
      <c r="R651" s="7">
        <v>4.4942571785268397</v>
      </c>
      <c r="S651" s="6">
        <v>0</v>
      </c>
      <c r="T651" s="5">
        <v>0</v>
      </c>
      <c r="U651" s="5">
        <v>0</v>
      </c>
      <c r="V651" s="5">
        <f t="shared" si="60"/>
        <v>1.8875</v>
      </c>
      <c r="W651" s="5">
        <f t="shared" si="56"/>
        <v>-1.8875</v>
      </c>
      <c r="X651" s="8">
        <f t="shared" si="57"/>
        <v>-1</v>
      </c>
      <c r="Y651" s="4">
        <v>0</v>
      </c>
      <c r="Z651" s="9" t="str">
        <f t="shared" si="58"/>
        <v>NA</v>
      </c>
      <c r="AA651" s="10">
        <f t="shared" si="59"/>
        <v>0</v>
      </c>
    </row>
    <row r="652" spans="1:27" x14ac:dyDescent="0.55000000000000004">
      <c r="A652" s="3" t="s">
        <v>78</v>
      </c>
      <c r="B652" s="3" t="s">
        <v>79</v>
      </c>
      <c r="C652" s="3" t="s">
        <v>1177</v>
      </c>
      <c r="D652" s="3" t="s">
        <v>1178</v>
      </c>
      <c r="E652" s="4" t="s">
        <v>66</v>
      </c>
      <c r="F652" s="3" t="s">
        <v>36</v>
      </c>
      <c r="G652" s="3" t="s">
        <v>36</v>
      </c>
      <c r="H652" s="3" t="s">
        <v>85</v>
      </c>
      <c r="I652" s="3" t="s">
        <v>50</v>
      </c>
      <c r="J652" s="3" t="s">
        <v>36</v>
      </c>
      <c r="K652" s="3" t="s">
        <v>42</v>
      </c>
      <c r="L652" s="5">
        <v>0.125</v>
      </c>
      <c r="M652" s="4">
        <v>2</v>
      </c>
      <c r="N652" s="5">
        <v>2.1875</v>
      </c>
      <c r="O652" s="5">
        <v>1.09375</v>
      </c>
      <c r="P652" s="4">
        <v>266</v>
      </c>
      <c r="Q652" s="6">
        <v>0.75187969924811993</v>
      </c>
      <c r="R652" s="7">
        <v>2.49586466165414</v>
      </c>
      <c r="S652" s="6">
        <v>0</v>
      </c>
      <c r="T652" s="5">
        <v>0</v>
      </c>
      <c r="U652" s="5">
        <v>0</v>
      </c>
      <c r="V652" s="5">
        <f t="shared" si="60"/>
        <v>2.1875</v>
      </c>
      <c r="W652" s="5">
        <f t="shared" si="56"/>
        <v>-2.1875</v>
      </c>
      <c r="X652" s="8">
        <f t="shared" si="57"/>
        <v>-1</v>
      </c>
      <c r="Y652" s="4">
        <v>0</v>
      </c>
      <c r="Z652" s="9" t="str">
        <f t="shared" si="58"/>
        <v>NA</v>
      </c>
      <c r="AA652" s="10">
        <f t="shared" si="59"/>
        <v>0</v>
      </c>
    </row>
    <row r="653" spans="1:27" x14ac:dyDescent="0.55000000000000004">
      <c r="A653" s="3" t="s">
        <v>78</v>
      </c>
      <c r="B653" s="3" t="s">
        <v>79</v>
      </c>
      <c r="C653" s="3" t="s">
        <v>1179</v>
      </c>
      <c r="D653" s="3" t="s">
        <v>1180</v>
      </c>
      <c r="E653" s="4" t="s">
        <v>66</v>
      </c>
      <c r="F653" s="3" t="s">
        <v>36</v>
      </c>
      <c r="G653" s="3" t="s">
        <v>36</v>
      </c>
      <c r="H653" s="3" t="s">
        <v>315</v>
      </c>
      <c r="I653" s="3" t="s">
        <v>77</v>
      </c>
      <c r="J653" s="3" t="s">
        <v>36</v>
      </c>
      <c r="K653" s="3" t="s">
        <v>42</v>
      </c>
      <c r="L653" s="5">
        <v>0.125</v>
      </c>
      <c r="M653" s="4">
        <v>6</v>
      </c>
      <c r="N653" s="5">
        <v>2.4750000000000001</v>
      </c>
      <c r="O653" s="5">
        <v>0.41249999999999998</v>
      </c>
      <c r="P653" s="4">
        <v>205</v>
      </c>
      <c r="Q653" s="6">
        <v>2.9268292682926802</v>
      </c>
      <c r="R653" s="7">
        <v>3.84829268292683</v>
      </c>
      <c r="S653" s="6">
        <v>0</v>
      </c>
      <c r="T653" s="5">
        <v>0</v>
      </c>
      <c r="U653" s="5">
        <v>0</v>
      </c>
      <c r="V653" s="5">
        <f t="shared" si="60"/>
        <v>2.4750000000000001</v>
      </c>
      <c r="W653" s="5">
        <f t="shared" si="56"/>
        <v>-2.4750000000000001</v>
      </c>
      <c r="X653" s="8">
        <f t="shared" si="57"/>
        <v>-1</v>
      </c>
      <c r="Y653" s="4">
        <v>0</v>
      </c>
      <c r="Z653" s="9" t="str">
        <f t="shared" si="58"/>
        <v>NA</v>
      </c>
      <c r="AA653" s="10">
        <f t="shared" si="59"/>
        <v>0</v>
      </c>
    </row>
    <row r="654" spans="1:27" x14ac:dyDescent="0.55000000000000004">
      <c r="A654" s="3" t="s">
        <v>78</v>
      </c>
      <c r="B654" s="3" t="s">
        <v>79</v>
      </c>
      <c r="C654" s="3" t="s">
        <v>1181</v>
      </c>
      <c r="D654" s="3" t="s">
        <v>1182</v>
      </c>
      <c r="E654" s="4" t="s">
        <v>66</v>
      </c>
      <c r="F654" s="3" t="s">
        <v>36</v>
      </c>
      <c r="G654" s="3" t="s">
        <v>36</v>
      </c>
      <c r="H654" s="3" t="s">
        <v>315</v>
      </c>
      <c r="I654" s="3" t="s">
        <v>77</v>
      </c>
      <c r="J654" s="3" t="s">
        <v>36</v>
      </c>
      <c r="K654" s="3" t="s">
        <v>42</v>
      </c>
      <c r="L654" s="5">
        <v>0.125</v>
      </c>
      <c r="M654" s="4">
        <v>3</v>
      </c>
      <c r="N654" s="5">
        <v>2.987499975</v>
      </c>
      <c r="O654" s="5">
        <v>0.99583332499999999</v>
      </c>
      <c r="P654" s="4">
        <v>388</v>
      </c>
      <c r="Q654" s="6">
        <v>0.77319587628865993</v>
      </c>
      <c r="R654" s="7">
        <v>2.7567010309278399</v>
      </c>
      <c r="S654" s="6">
        <v>0</v>
      </c>
      <c r="T654" s="5">
        <v>0</v>
      </c>
      <c r="U654" s="5">
        <v>0</v>
      </c>
      <c r="V654" s="5">
        <f t="shared" si="60"/>
        <v>2.987499975</v>
      </c>
      <c r="W654" s="5">
        <f t="shared" si="56"/>
        <v>-2.987499975</v>
      </c>
      <c r="X654" s="8">
        <f t="shared" si="57"/>
        <v>-1</v>
      </c>
      <c r="Y654" s="4">
        <v>0</v>
      </c>
      <c r="Z654" s="9" t="str">
        <f t="shared" si="58"/>
        <v>NA</v>
      </c>
      <c r="AA654" s="10">
        <f t="shared" si="59"/>
        <v>0</v>
      </c>
    </row>
    <row r="655" spans="1:27" x14ac:dyDescent="0.55000000000000004">
      <c r="A655" s="3" t="s">
        <v>78</v>
      </c>
      <c r="B655" s="3" t="s">
        <v>79</v>
      </c>
      <c r="C655" s="3" t="s">
        <v>1183</v>
      </c>
      <c r="D655" s="3" t="s">
        <v>1184</v>
      </c>
      <c r="E655" s="4" t="s">
        <v>66</v>
      </c>
      <c r="F655" s="3" t="s">
        <v>36</v>
      </c>
      <c r="G655" s="3" t="s">
        <v>36</v>
      </c>
      <c r="H655" s="3" t="s">
        <v>475</v>
      </c>
      <c r="I655" s="3" t="s">
        <v>77</v>
      </c>
      <c r="J655" s="3" t="s">
        <v>36</v>
      </c>
      <c r="K655" s="3" t="s">
        <v>42</v>
      </c>
      <c r="L655" s="5">
        <v>0.125</v>
      </c>
      <c r="M655" s="4">
        <v>5</v>
      </c>
      <c r="N655" s="5">
        <v>3.25</v>
      </c>
      <c r="O655" s="5">
        <v>0.65</v>
      </c>
      <c r="P655" s="4">
        <v>2168</v>
      </c>
      <c r="Q655" s="6">
        <v>0.23062730627306302</v>
      </c>
      <c r="R655" s="7">
        <v>2.16674354243542</v>
      </c>
      <c r="S655" s="6">
        <v>0</v>
      </c>
      <c r="T655" s="5">
        <v>0</v>
      </c>
      <c r="U655" s="5">
        <v>0</v>
      </c>
      <c r="V655" s="5">
        <f t="shared" si="60"/>
        <v>3.25</v>
      </c>
      <c r="W655" s="5">
        <f t="shared" si="56"/>
        <v>-3.25</v>
      </c>
      <c r="X655" s="8">
        <f t="shared" si="57"/>
        <v>-1</v>
      </c>
      <c r="Y655" s="4">
        <v>0</v>
      </c>
      <c r="Z655" s="9" t="str">
        <f t="shared" si="58"/>
        <v>NA</v>
      </c>
      <c r="AA655" s="10">
        <f t="shared" si="59"/>
        <v>0</v>
      </c>
    </row>
    <row r="656" spans="1:27" x14ac:dyDescent="0.55000000000000004">
      <c r="A656" s="3" t="s">
        <v>78</v>
      </c>
      <c r="B656" s="3" t="s">
        <v>79</v>
      </c>
      <c r="C656" s="3" t="s">
        <v>1185</v>
      </c>
      <c r="D656" s="3" t="s">
        <v>1186</v>
      </c>
      <c r="E656" s="4" t="s">
        <v>66</v>
      </c>
      <c r="F656" s="3" t="s">
        <v>36</v>
      </c>
      <c r="G656" s="3" t="s">
        <v>36</v>
      </c>
      <c r="H656" s="3" t="s">
        <v>485</v>
      </c>
      <c r="I656" s="3" t="s">
        <v>77</v>
      </c>
      <c r="J656" s="3" t="s">
        <v>36</v>
      </c>
      <c r="K656" s="3" t="s">
        <v>42</v>
      </c>
      <c r="L656" s="5">
        <v>0.125</v>
      </c>
      <c r="M656" s="4">
        <v>3</v>
      </c>
      <c r="N656" s="5">
        <v>3.3249999749999999</v>
      </c>
      <c r="O656" s="5">
        <v>1.108333325</v>
      </c>
      <c r="P656" s="4">
        <v>102</v>
      </c>
      <c r="Q656" s="6">
        <v>2.9411764705882399</v>
      </c>
      <c r="R656" s="7">
        <v>1.30294117647059</v>
      </c>
      <c r="S656" s="6">
        <v>0</v>
      </c>
      <c r="T656" s="5">
        <v>0</v>
      </c>
      <c r="U656" s="5">
        <v>0</v>
      </c>
      <c r="V656" s="5">
        <f t="shared" si="60"/>
        <v>3.3249999749999999</v>
      </c>
      <c r="W656" s="5">
        <f t="shared" si="56"/>
        <v>-3.3249999749999999</v>
      </c>
      <c r="X656" s="8">
        <f t="shared" si="57"/>
        <v>-1</v>
      </c>
      <c r="Y656" s="4">
        <v>0</v>
      </c>
      <c r="Z656" s="9" t="str">
        <f t="shared" si="58"/>
        <v>NA</v>
      </c>
      <c r="AA656" s="10">
        <f t="shared" si="59"/>
        <v>0</v>
      </c>
    </row>
    <row r="657" spans="1:27" x14ac:dyDescent="0.55000000000000004">
      <c r="A657" s="3" t="s">
        <v>78</v>
      </c>
      <c r="B657" s="3" t="s">
        <v>79</v>
      </c>
      <c r="C657" s="3" t="s">
        <v>1187</v>
      </c>
      <c r="D657" s="3" t="s">
        <v>1188</v>
      </c>
      <c r="E657" s="4" t="s">
        <v>66</v>
      </c>
      <c r="F657" s="3" t="s">
        <v>36</v>
      </c>
      <c r="G657" s="3" t="s">
        <v>36</v>
      </c>
      <c r="H657" s="3" t="s">
        <v>1189</v>
      </c>
      <c r="I657" s="3" t="s">
        <v>50</v>
      </c>
      <c r="J657" s="3" t="s">
        <v>36</v>
      </c>
      <c r="K657" s="3" t="s">
        <v>42</v>
      </c>
      <c r="L657" s="5">
        <v>0.125</v>
      </c>
      <c r="M657" s="4">
        <v>15</v>
      </c>
      <c r="N657" s="5">
        <v>3.7749999375000005</v>
      </c>
      <c r="O657" s="5">
        <v>0.25166666250000003</v>
      </c>
      <c r="P657" s="4">
        <v>556</v>
      </c>
      <c r="Q657" s="6">
        <v>2.69784172661871</v>
      </c>
      <c r="R657" s="7">
        <v>2.48525179856115</v>
      </c>
      <c r="S657" s="6">
        <v>0</v>
      </c>
      <c r="T657" s="5">
        <v>0</v>
      </c>
      <c r="U657" s="5">
        <v>0</v>
      </c>
      <c r="V657" s="5">
        <f t="shared" si="60"/>
        <v>3.7749999375000005</v>
      </c>
      <c r="W657" s="5">
        <f t="shared" si="56"/>
        <v>-3.7749999375000005</v>
      </c>
      <c r="X657" s="8">
        <f t="shared" si="57"/>
        <v>-1</v>
      </c>
      <c r="Y657" s="4">
        <v>0</v>
      </c>
      <c r="Z657" s="9" t="str">
        <f t="shared" si="58"/>
        <v>NA</v>
      </c>
      <c r="AA657" s="10">
        <f t="shared" si="59"/>
        <v>0</v>
      </c>
    </row>
    <row r="658" spans="1:27" x14ac:dyDescent="0.55000000000000004">
      <c r="A658" s="3" t="s">
        <v>78</v>
      </c>
      <c r="B658" s="3" t="s">
        <v>79</v>
      </c>
      <c r="C658" s="3" t="s">
        <v>1190</v>
      </c>
      <c r="D658" s="3" t="s">
        <v>1191</v>
      </c>
      <c r="E658" s="4" t="s">
        <v>66</v>
      </c>
      <c r="F658" s="3" t="s">
        <v>36</v>
      </c>
      <c r="G658" s="3" t="s">
        <v>36</v>
      </c>
      <c r="H658" s="3" t="s">
        <v>85</v>
      </c>
      <c r="I658" s="3" t="s">
        <v>50</v>
      </c>
      <c r="J658" s="3" t="s">
        <v>36</v>
      </c>
      <c r="K658" s="3" t="s">
        <v>42</v>
      </c>
      <c r="L658" s="5">
        <v>0.125</v>
      </c>
      <c r="M658" s="4">
        <v>5</v>
      </c>
      <c r="N658" s="5">
        <v>4.2750000000000004</v>
      </c>
      <c r="O658" s="5">
        <v>0.85499999999999998</v>
      </c>
      <c r="P658" s="4">
        <v>199</v>
      </c>
      <c r="Q658" s="6">
        <v>2.5125628140703502</v>
      </c>
      <c r="R658" s="7">
        <v>4.1105527638190997</v>
      </c>
      <c r="S658" s="6">
        <v>0</v>
      </c>
      <c r="T658" s="5">
        <v>0</v>
      </c>
      <c r="U658" s="5">
        <v>0</v>
      </c>
      <c r="V658" s="5">
        <f t="shared" si="60"/>
        <v>4.2750000000000004</v>
      </c>
      <c r="W658" s="5">
        <f t="shared" si="56"/>
        <v>-4.2750000000000004</v>
      </c>
      <c r="X658" s="8">
        <f t="shared" si="57"/>
        <v>-1</v>
      </c>
      <c r="Y658" s="4">
        <v>0</v>
      </c>
      <c r="Z658" s="9" t="str">
        <f t="shared" si="58"/>
        <v>NA</v>
      </c>
      <c r="AA658" s="10">
        <f t="shared" si="59"/>
        <v>0</v>
      </c>
    </row>
    <row r="659" spans="1:27" x14ac:dyDescent="0.55000000000000004">
      <c r="A659" s="3" t="s">
        <v>78</v>
      </c>
      <c r="B659" s="3" t="s">
        <v>79</v>
      </c>
      <c r="C659" s="3" t="s">
        <v>1192</v>
      </c>
      <c r="D659" s="3" t="s">
        <v>1193</v>
      </c>
      <c r="E659" s="4" t="s">
        <v>66</v>
      </c>
      <c r="F659" s="3" t="s">
        <v>36</v>
      </c>
      <c r="G659" s="3" t="s">
        <v>36</v>
      </c>
      <c r="H659" s="3" t="s">
        <v>85</v>
      </c>
      <c r="I659" s="3" t="s">
        <v>50</v>
      </c>
      <c r="J659" s="3" t="s">
        <v>36</v>
      </c>
      <c r="K659" s="3" t="s">
        <v>42</v>
      </c>
      <c r="L659" s="5">
        <v>0.125</v>
      </c>
      <c r="M659" s="4">
        <v>6</v>
      </c>
      <c r="N659" s="5">
        <v>4.4249999999999998</v>
      </c>
      <c r="O659" s="5">
        <v>0.73750000000000004</v>
      </c>
      <c r="P659" s="4">
        <v>759</v>
      </c>
      <c r="Q659" s="6">
        <v>0.79051383399209496</v>
      </c>
      <c r="R659" s="7">
        <v>5.5376811594202904</v>
      </c>
      <c r="S659" s="6">
        <v>0</v>
      </c>
      <c r="T659" s="5">
        <v>0</v>
      </c>
      <c r="U659" s="5">
        <v>0</v>
      </c>
      <c r="V659" s="5">
        <f t="shared" si="60"/>
        <v>4.4249999999999998</v>
      </c>
      <c r="W659" s="5">
        <f t="shared" si="56"/>
        <v>-4.4249999999999998</v>
      </c>
      <c r="X659" s="8">
        <f t="shared" si="57"/>
        <v>-1</v>
      </c>
      <c r="Y659" s="4">
        <v>0</v>
      </c>
      <c r="Z659" s="9" t="str">
        <f t="shared" si="58"/>
        <v>NA</v>
      </c>
      <c r="AA659" s="10">
        <f t="shared" si="59"/>
        <v>0</v>
      </c>
    </row>
    <row r="660" spans="1:27" x14ac:dyDescent="0.55000000000000004">
      <c r="A660" s="3" t="s">
        <v>78</v>
      </c>
      <c r="B660" s="3" t="s">
        <v>79</v>
      </c>
      <c r="C660" s="3" t="s">
        <v>1194</v>
      </c>
      <c r="D660" s="3" t="s">
        <v>1195</v>
      </c>
      <c r="E660" s="4" t="s">
        <v>66</v>
      </c>
      <c r="F660" s="3" t="s">
        <v>36</v>
      </c>
      <c r="G660" s="3" t="s">
        <v>36</v>
      </c>
      <c r="H660" s="3" t="s">
        <v>85</v>
      </c>
      <c r="I660" s="3" t="s">
        <v>50</v>
      </c>
      <c r="J660" s="3" t="s">
        <v>36</v>
      </c>
      <c r="K660" s="3" t="s">
        <v>42</v>
      </c>
      <c r="L660" s="5">
        <v>0.125</v>
      </c>
      <c r="M660" s="4">
        <v>5</v>
      </c>
      <c r="N660" s="5">
        <v>6</v>
      </c>
      <c r="O660" s="5">
        <v>1.2</v>
      </c>
      <c r="P660" s="4">
        <v>42</v>
      </c>
      <c r="Q660" s="6">
        <v>11.9047619047619</v>
      </c>
      <c r="R660" s="7">
        <v>4.1166666666666698</v>
      </c>
      <c r="S660" s="6">
        <v>0</v>
      </c>
      <c r="T660" s="5">
        <v>0</v>
      </c>
      <c r="U660" s="5">
        <v>0</v>
      </c>
      <c r="V660" s="5">
        <f t="shared" si="60"/>
        <v>6</v>
      </c>
      <c r="W660" s="5">
        <f t="shared" si="56"/>
        <v>-6</v>
      </c>
      <c r="X660" s="8">
        <f t="shared" si="57"/>
        <v>-1</v>
      </c>
      <c r="Y660" s="4">
        <v>0</v>
      </c>
      <c r="Z660" s="9" t="str">
        <f t="shared" si="58"/>
        <v>NA</v>
      </c>
      <c r="AA660" s="10">
        <f t="shared" si="59"/>
        <v>0</v>
      </c>
    </row>
    <row r="661" spans="1:27" x14ac:dyDescent="0.55000000000000004">
      <c r="A661" s="3" t="s">
        <v>78</v>
      </c>
      <c r="B661" s="3" t="s">
        <v>79</v>
      </c>
      <c r="C661" s="3" t="s">
        <v>1196</v>
      </c>
      <c r="D661" s="3" t="s">
        <v>1197</v>
      </c>
      <c r="E661" s="4" t="s">
        <v>66</v>
      </c>
      <c r="F661" s="3" t="s">
        <v>36</v>
      </c>
      <c r="G661" s="3" t="s">
        <v>36</v>
      </c>
      <c r="H661" s="3" t="s">
        <v>315</v>
      </c>
      <c r="I661" s="3" t="s">
        <v>77</v>
      </c>
      <c r="J661" s="3" t="s">
        <v>36</v>
      </c>
      <c r="K661" s="3" t="s">
        <v>42</v>
      </c>
      <c r="L661" s="5">
        <v>0.125</v>
      </c>
      <c r="M661" s="4">
        <v>4</v>
      </c>
      <c r="N661" s="5">
        <v>7.9375</v>
      </c>
      <c r="O661" s="5">
        <v>1.984375</v>
      </c>
      <c r="P661" s="4">
        <v>240</v>
      </c>
      <c r="Q661" s="6">
        <v>1.6666666666666701</v>
      </c>
      <c r="R661" s="7">
        <v>3.1458333333333299</v>
      </c>
      <c r="S661" s="6">
        <v>0</v>
      </c>
      <c r="T661" s="5">
        <v>0</v>
      </c>
      <c r="U661" s="5">
        <v>0</v>
      </c>
      <c r="V661" s="5">
        <f t="shared" si="60"/>
        <v>7.9375</v>
      </c>
      <c r="W661" s="5">
        <f t="shared" si="56"/>
        <v>-7.9375</v>
      </c>
      <c r="X661" s="8">
        <f t="shared" si="57"/>
        <v>-1</v>
      </c>
      <c r="Y661" s="4">
        <v>0</v>
      </c>
      <c r="Z661" s="9" t="str">
        <f t="shared" si="58"/>
        <v>NA</v>
      </c>
      <c r="AA661" s="10">
        <f t="shared" si="59"/>
        <v>0</v>
      </c>
    </row>
    <row r="662" spans="1:27" x14ac:dyDescent="0.55000000000000004">
      <c r="A662" s="3" t="s">
        <v>78</v>
      </c>
      <c r="B662" s="3" t="s">
        <v>79</v>
      </c>
      <c r="C662" s="3" t="s">
        <v>1198</v>
      </c>
      <c r="D662" s="3" t="s">
        <v>1199</v>
      </c>
      <c r="E662" s="4" t="s">
        <v>66</v>
      </c>
      <c r="F662" s="3" t="s">
        <v>36</v>
      </c>
      <c r="G662" s="3" t="s">
        <v>36</v>
      </c>
      <c r="H662" s="3" t="s">
        <v>315</v>
      </c>
      <c r="I662" s="3" t="s">
        <v>77</v>
      </c>
      <c r="J662" s="3" t="s">
        <v>36</v>
      </c>
      <c r="K662" s="3" t="s">
        <v>42</v>
      </c>
      <c r="L662" s="5">
        <v>0.125</v>
      </c>
      <c r="M662" s="4">
        <v>46</v>
      </c>
      <c r="N662" s="5">
        <v>9.9124997500000003</v>
      </c>
      <c r="O662" s="5">
        <v>0.215489125</v>
      </c>
      <c r="P662" s="4">
        <v>2052</v>
      </c>
      <c r="Q662" s="6">
        <v>2.2417153996101402</v>
      </c>
      <c r="R662" s="7">
        <v>2.07889863547758</v>
      </c>
      <c r="S662" s="6">
        <v>0</v>
      </c>
      <c r="T662" s="5">
        <v>0</v>
      </c>
      <c r="U662" s="5">
        <v>0</v>
      </c>
      <c r="V662" s="5">
        <f t="shared" si="60"/>
        <v>9.9124997500000003</v>
      </c>
      <c r="W662" s="5">
        <f t="shared" si="56"/>
        <v>-9.9124997500000003</v>
      </c>
      <c r="X662" s="8">
        <f t="shared" si="57"/>
        <v>-1</v>
      </c>
      <c r="Y662" s="4">
        <v>0</v>
      </c>
      <c r="Z662" s="9" t="str">
        <f t="shared" si="58"/>
        <v>NA</v>
      </c>
      <c r="AA662" s="10">
        <f t="shared" si="59"/>
        <v>0</v>
      </c>
    </row>
    <row r="663" spans="1:27" x14ac:dyDescent="0.55000000000000004">
      <c r="A663" s="3" t="s">
        <v>62</v>
      </c>
      <c r="B663" s="3" t="s">
        <v>63</v>
      </c>
      <c r="C663" s="3" t="s">
        <v>1200</v>
      </c>
      <c r="D663" s="3" t="s">
        <v>1201</v>
      </c>
      <c r="E663" s="4" t="s">
        <v>31</v>
      </c>
      <c r="F663" s="3" t="s">
        <v>36</v>
      </c>
      <c r="G663" s="3" t="s">
        <v>36</v>
      </c>
      <c r="H663" s="3" t="s">
        <v>436</v>
      </c>
      <c r="I663" s="3" t="s">
        <v>67</v>
      </c>
      <c r="J663" s="3" t="s">
        <v>36</v>
      </c>
      <c r="K663" s="3" t="s">
        <v>42</v>
      </c>
      <c r="L663" s="5">
        <v>0.13750000000000001</v>
      </c>
      <c r="M663" s="4">
        <v>1</v>
      </c>
      <c r="N663" s="5">
        <v>0.23749999999999999</v>
      </c>
      <c r="O663" s="5">
        <v>0.23749999999999999</v>
      </c>
      <c r="P663" s="4">
        <v>402</v>
      </c>
      <c r="Q663" s="6">
        <v>0.248756218905473</v>
      </c>
      <c r="R663" s="7">
        <v>1.6470149253731301</v>
      </c>
      <c r="S663" s="6">
        <v>0</v>
      </c>
      <c r="T663" s="5">
        <v>0</v>
      </c>
      <c r="U663" s="5">
        <v>0</v>
      </c>
      <c r="V663" s="5">
        <f t="shared" si="60"/>
        <v>0.23749999999999999</v>
      </c>
      <c r="W663" s="5">
        <f t="shared" si="56"/>
        <v>-0.23749999999999999</v>
      </c>
      <c r="X663" s="8">
        <f t="shared" si="57"/>
        <v>-1</v>
      </c>
      <c r="Y663" s="4">
        <v>0</v>
      </c>
      <c r="Z663" s="9" t="str">
        <f t="shared" si="58"/>
        <v>NA</v>
      </c>
      <c r="AA663" s="10">
        <f t="shared" si="59"/>
        <v>0</v>
      </c>
    </row>
    <row r="664" spans="1:27" x14ac:dyDescent="0.55000000000000004">
      <c r="A664" s="3" t="s">
        <v>62</v>
      </c>
      <c r="B664" s="3" t="s">
        <v>63</v>
      </c>
      <c r="C664" s="3" t="s">
        <v>1202</v>
      </c>
      <c r="D664" s="3" t="s">
        <v>1203</v>
      </c>
      <c r="E664" s="4" t="s">
        <v>66</v>
      </c>
      <c r="F664" s="3" t="s">
        <v>36</v>
      </c>
      <c r="G664" s="3" t="s">
        <v>36</v>
      </c>
      <c r="H664" s="3" t="s">
        <v>905</v>
      </c>
      <c r="I664" s="3" t="s">
        <v>67</v>
      </c>
      <c r="J664" s="3" t="s">
        <v>36</v>
      </c>
      <c r="K664" s="3" t="s">
        <v>42</v>
      </c>
      <c r="L664" s="5">
        <v>0.13750000000000001</v>
      </c>
      <c r="M664" s="4">
        <v>2</v>
      </c>
      <c r="N664" s="5">
        <v>0.26250000000000001</v>
      </c>
      <c r="O664" s="5">
        <v>0.13125000000000001</v>
      </c>
      <c r="P664" s="4">
        <v>208</v>
      </c>
      <c r="Q664" s="6">
        <v>0.96153846153846201</v>
      </c>
      <c r="R664" s="7">
        <v>1.7100961538461501</v>
      </c>
      <c r="S664" s="6">
        <v>0</v>
      </c>
      <c r="T664" s="5">
        <v>0</v>
      </c>
      <c r="U664" s="5">
        <v>0</v>
      </c>
      <c r="V664" s="5">
        <f t="shared" si="60"/>
        <v>0.26250000000000001</v>
      </c>
      <c r="W664" s="5">
        <f t="shared" si="56"/>
        <v>-0.26250000000000001</v>
      </c>
      <c r="X664" s="8">
        <f t="shared" si="57"/>
        <v>-1</v>
      </c>
      <c r="Y664" s="4">
        <v>0</v>
      </c>
      <c r="Z664" s="9" t="str">
        <f t="shared" si="58"/>
        <v>NA</v>
      </c>
      <c r="AA664" s="10">
        <f t="shared" si="59"/>
        <v>0</v>
      </c>
    </row>
    <row r="665" spans="1:27" x14ac:dyDescent="0.55000000000000004">
      <c r="A665" s="3" t="s">
        <v>62</v>
      </c>
      <c r="B665" s="3" t="s">
        <v>63</v>
      </c>
      <c r="C665" s="3" t="s">
        <v>1204</v>
      </c>
      <c r="D665" s="3" t="s">
        <v>1205</v>
      </c>
      <c r="E665" s="4" t="s">
        <v>66</v>
      </c>
      <c r="F665" s="3" t="s">
        <v>36</v>
      </c>
      <c r="G665" s="3" t="s">
        <v>36</v>
      </c>
      <c r="H665" s="3" t="s">
        <v>436</v>
      </c>
      <c r="I665" s="3" t="s">
        <v>67</v>
      </c>
      <c r="J665" s="3" t="s">
        <v>36</v>
      </c>
      <c r="K665" s="3" t="s">
        <v>42</v>
      </c>
      <c r="L665" s="5">
        <v>0.13750000000000001</v>
      </c>
      <c r="M665" s="4">
        <v>2</v>
      </c>
      <c r="N665" s="5">
        <v>0.27500000000000002</v>
      </c>
      <c r="O665" s="5">
        <v>0.13750000000000001</v>
      </c>
      <c r="P665" s="4">
        <v>230</v>
      </c>
      <c r="Q665" s="6">
        <v>0.86956521739130399</v>
      </c>
      <c r="R665" s="7">
        <v>2.9095652173912998</v>
      </c>
      <c r="S665" s="6">
        <v>0</v>
      </c>
      <c r="T665" s="5">
        <v>0</v>
      </c>
      <c r="U665" s="5">
        <v>0</v>
      </c>
      <c r="V665" s="5">
        <f t="shared" si="60"/>
        <v>0.27500000000000002</v>
      </c>
      <c r="W665" s="5">
        <f t="shared" si="56"/>
        <v>-0.27500000000000002</v>
      </c>
      <c r="X665" s="8">
        <f t="shared" si="57"/>
        <v>-1</v>
      </c>
      <c r="Y665" s="4">
        <v>0</v>
      </c>
      <c r="Z665" s="9" t="str">
        <f t="shared" si="58"/>
        <v>NA</v>
      </c>
      <c r="AA665" s="10">
        <f t="shared" si="59"/>
        <v>0</v>
      </c>
    </row>
    <row r="666" spans="1:27" x14ac:dyDescent="0.55000000000000004">
      <c r="A666" s="3" t="s">
        <v>62</v>
      </c>
      <c r="B666" s="3" t="s">
        <v>63</v>
      </c>
      <c r="C666" s="3" t="s">
        <v>1206</v>
      </c>
      <c r="D666" s="3" t="s">
        <v>1207</v>
      </c>
      <c r="E666" s="4" t="s">
        <v>31</v>
      </c>
      <c r="F666" s="3" t="s">
        <v>36</v>
      </c>
      <c r="G666" s="3" t="s">
        <v>36</v>
      </c>
      <c r="H666" s="3" t="s">
        <v>436</v>
      </c>
      <c r="I666" s="3" t="s">
        <v>67</v>
      </c>
      <c r="J666" s="3" t="s">
        <v>36</v>
      </c>
      <c r="K666" s="3" t="s">
        <v>42</v>
      </c>
      <c r="L666" s="5">
        <v>0.13750000000000001</v>
      </c>
      <c r="M666" s="4">
        <v>2</v>
      </c>
      <c r="N666" s="5">
        <v>0.51249999999999996</v>
      </c>
      <c r="O666" s="5">
        <v>0.25624999999999998</v>
      </c>
      <c r="P666" s="4">
        <v>452</v>
      </c>
      <c r="Q666" s="6">
        <v>0.44247787610619504</v>
      </c>
      <c r="R666" s="7">
        <v>1.8471238938053101</v>
      </c>
      <c r="S666" s="6">
        <v>0</v>
      </c>
      <c r="T666" s="5">
        <v>0</v>
      </c>
      <c r="U666" s="5">
        <v>0</v>
      </c>
      <c r="V666" s="5">
        <f t="shared" si="60"/>
        <v>0.51249999999999996</v>
      </c>
      <c r="W666" s="5">
        <f t="shared" si="56"/>
        <v>-0.51249999999999996</v>
      </c>
      <c r="X666" s="8">
        <f t="shared" si="57"/>
        <v>-1</v>
      </c>
      <c r="Y666" s="4">
        <v>0</v>
      </c>
      <c r="Z666" s="9" t="str">
        <f t="shared" si="58"/>
        <v>NA</v>
      </c>
      <c r="AA666" s="10">
        <f t="shared" si="59"/>
        <v>0</v>
      </c>
    </row>
    <row r="667" spans="1:27" x14ac:dyDescent="0.55000000000000004">
      <c r="A667" s="3" t="s">
        <v>62</v>
      </c>
      <c r="B667" s="3" t="s">
        <v>63</v>
      </c>
      <c r="C667" s="3" t="s">
        <v>1208</v>
      </c>
      <c r="D667" s="3" t="s">
        <v>1127</v>
      </c>
      <c r="E667" s="4" t="s">
        <v>31</v>
      </c>
      <c r="F667" s="3" t="s">
        <v>36</v>
      </c>
      <c r="G667" s="3" t="s">
        <v>36</v>
      </c>
      <c r="H667" s="3" t="s">
        <v>181</v>
      </c>
      <c r="I667" s="3" t="s">
        <v>67</v>
      </c>
      <c r="J667" s="3" t="s">
        <v>36</v>
      </c>
      <c r="K667" s="3" t="s">
        <v>91</v>
      </c>
      <c r="L667" s="5">
        <v>0.13750000000000001</v>
      </c>
      <c r="M667" s="4">
        <v>3</v>
      </c>
      <c r="N667" s="5">
        <v>1.299999975</v>
      </c>
      <c r="O667" s="5">
        <v>0.43333332499999999</v>
      </c>
      <c r="P667" s="4">
        <v>391</v>
      </c>
      <c r="Q667" s="6">
        <v>0.76726342710997397</v>
      </c>
      <c r="R667" s="7">
        <v>2.2122762148337598</v>
      </c>
      <c r="S667" s="6">
        <v>0</v>
      </c>
      <c r="T667" s="5">
        <v>0</v>
      </c>
      <c r="U667" s="5">
        <v>0</v>
      </c>
      <c r="V667" s="5">
        <f t="shared" si="60"/>
        <v>1.299999975</v>
      </c>
      <c r="W667" s="5">
        <f t="shared" si="56"/>
        <v>-1.299999975</v>
      </c>
      <c r="X667" s="8">
        <f t="shared" si="57"/>
        <v>-1</v>
      </c>
      <c r="Y667" s="4">
        <v>0</v>
      </c>
      <c r="Z667" s="9" t="str">
        <f t="shared" si="58"/>
        <v>NA</v>
      </c>
      <c r="AA667" s="10">
        <f t="shared" si="59"/>
        <v>0</v>
      </c>
    </row>
    <row r="668" spans="1:27" x14ac:dyDescent="0.55000000000000004">
      <c r="A668" s="3" t="s">
        <v>62</v>
      </c>
      <c r="B668" s="3" t="s">
        <v>63</v>
      </c>
      <c r="C668" s="3" t="s">
        <v>1209</v>
      </c>
      <c r="D668" s="3" t="s">
        <v>1210</v>
      </c>
      <c r="E668" s="4" t="s">
        <v>66</v>
      </c>
      <c r="F668" s="3" t="s">
        <v>36</v>
      </c>
      <c r="G668" s="3" t="s">
        <v>36</v>
      </c>
      <c r="H668" s="3" t="s">
        <v>1211</v>
      </c>
      <c r="I668" s="3" t="s">
        <v>67</v>
      </c>
      <c r="J668" s="3" t="s">
        <v>36</v>
      </c>
      <c r="K668" s="3" t="s">
        <v>42</v>
      </c>
      <c r="L668" s="5">
        <v>0.13750000000000001</v>
      </c>
      <c r="M668" s="4">
        <v>9</v>
      </c>
      <c r="N668" s="5">
        <v>1.8374999624999999</v>
      </c>
      <c r="O668" s="5">
        <v>0.20416666249999998</v>
      </c>
      <c r="P668" s="4">
        <v>560</v>
      </c>
      <c r="Q668" s="6">
        <v>1.6071428571428601</v>
      </c>
      <c r="R668" s="7">
        <v>2.3298214285714298</v>
      </c>
      <c r="S668" s="6">
        <v>0</v>
      </c>
      <c r="T668" s="5">
        <v>0</v>
      </c>
      <c r="U668" s="5">
        <v>0</v>
      </c>
      <c r="V668" s="5">
        <f t="shared" si="60"/>
        <v>1.8374999624999999</v>
      </c>
      <c r="W668" s="5">
        <f t="shared" si="56"/>
        <v>-1.8374999624999999</v>
      </c>
      <c r="X668" s="8">
        <f t="shared" si="57"/>
        <v>-1</v>
      </c>
      <c r="Y668" s="4">
        <v>0</v>
      </c>
      <c r="Z668" s="9" t="str">
        <f t="shared" si="58"/>
        <v>NA</v>
      </c>
      <c r="AA668" s="10">
        <f t="shared" si="59"/>
        <v>0</v>
      </c>
    </row>
    <row r="669" spans="1:27" x14ac:dyDescent="0.55000000000000004">
      <c r="A669" s="3" t="s">
        <v>62</v>
      </c>
      <c r="B669" s="3" t="s">
        <v>63</v>
      </c>
      <c r="C669" s="3" t="s">
        <v>1212</v>
      </c>
      <c r="D669" s="3" t="s">
        <v>1115</v>
      </c>
      <c r="E669" s="4" t="s">
        <v>31</v>
      </c>
      <c r="F669" s="3" t="s">
        <v>36</v>
      </c>
      <c r="G669" s="3" t="s">
        <v>36</v>
      </c>
      <c r="H669" s="3" t="s">
        <v>85</v>
      </c>
      <c r="I669" s="3" t="s">
        <v>67</v>
      </c>
      <c r="J669" s="3" t="s">
        <v>36</v>
      </c>
      <c r="K669" s="3" t="s">
        <v>91</v>
      </c>
      <c r="L669" s="5">
        <v>0.13750000000000001</v>
      </c>
      <c r="M669" s="4">
        <v>12</v>
      </c>
      <c r="N669" s="5">
        <v>2.7374999999999998</v>
      </c>
      <c r="O669" s="5">
        <v>0.22812499999999999</v>
      </c>
      <c r="P669" s="4">
        <v>118</v>
      </c>
      <c r="Q669" s="6">
        <v>10.1694915254237</v>
      </c>
      <c r="R669" s="7">
        <v>3.64576271186441</v>
      </c>
      <c r="S669" s="6">
        <v>0</v>
      </c>
      <c r="T669" s="5">
        <v>0</v>
      </c>
      <c r="U669" s="5">
        <v>0</v>
      </c>
      <c r="V669" s="5">
        <f t="shared" si="60"/>
        <v>2.7374999999999998</v>
      </c>
      <c r="W669" s="5">
        <f t="shared" si="56"/>
        <v>-2.7374999999999998</v>
      </c>
      <c r="X669" s="8">
        <f t="shared" si="57"/>
        <v>-1</v>
      </c>
      <c r="Y669" s="4">
        <v>0</v>
      </c>
      <c r="Z669" s="9" t="str">
        <f t="shared" si="58"/>
        <v>NA</v>
      </c>
      <c r="AA669" s="10">
        <f t="shared" si="59"/>
        <v>0</v>
      </c>
    </row>
    <row r="670" spans="1:27" x14ac:dyDescent="0.55000000000000004">
      <c r="A670" s="3" t="s">
        <v>62</v>
      </c>
      <c r="B670" s="3" t="s">
        <v>63</v>
      </c>
      <c r="C670" s="3" t="s">
        <v>1213</v>
      </c>
      <c r="D670" s="3" t="s">
        <v>471</v>
      </c>
      <c r="E670" s="4" t="s">
        <v>66</v>
      </c>
      <c r="F670" s="3" t="s">
        <v>36</v>
      </c>
      <c r="G670" s="3" t="s">
        <v>36</v>
      </c>
      <c r="H670" s="3" t="s">
        <v>59</v>
      </c>
      <c r="I670" s="3" t="s">
        <v>67</v>
      </c>
      <c r="J670" s="3" t="s">
        <v>36</v>
      </c>
      <c r="K670" s="3" t="s">
        <v>42</v>
      </c>
      <c r="L670" s="5">
        <v>0.13750000000000001</v>
      </c>
      <c r="M670" s="4">
        <v>12</v>
      </c>
      <c r="N670" s="5">
        <v>3.8124999000000002</v>
      </c>
      <c r="O670" s="5">
        <v>0.31770832500000001</v>
      </c>
      <c r="P670" s="4">
        <v>169</v>
      </c>
      <c r="Q670" s="6">
        <v>7.1005917159763303</v>
      </c>
      <c r="R670" s="7">
        <v>3.0177514792899398</v>
      </c>
      <c r="S670" s="6">
        <v>0</v>
      </c>
      <c r="T670" s="5">
        <v>0</v>
      </c>
      <c r="U670" s="5">
        <v>0</v>
      </c>
      <c r="V670" s="5">
        <f t="shared" si="60"/>
        <v>3.8124999000000002</v>
      </c>
      <c r="W670" s="5">
        <f t="shared" si="56"/>
        <v>-3.8124999000000002</v>
      </c>
      <c r="X670" s="8">
        <f t="shared" si="57"/>
        <v>-1</v>
      </c>
      <c r="Y670" s="4">
        <v>0</v>
      </c>
      <c r="Z670" s="9" t="str">
        <f t="shared" si="58"/>
        <v>NA</v>
      </c>
      <c r="AA670" s="10">
        <f t="shared" si="59"/>
        <v>0</v>
      </c>
    </row>
    <row r="671" spans="1:27" x14ac:dyDescent="0.55000000000000004">
      <c r="A671" s="3" t="s">
        <v>62</v>
      </c>
      <c r="B671" s="3" t="s">
        <v>63</v>
      </c>
      <c r="C671" s="3" t="s">
        <v>1214</v>
      </c>
      <c r="D671" s="3" t="s">
        <v>1215</v>
      </c>
      <c r="E671" s="4" t="s">
        <v>66</v>
      </c>
      <c r="F671" s="3" t="s">
        <v>36</v>
      </c>
      <c r="G671" s="3" t="s">
        <v>36</v>
      </c>
      <c r="H671" s="3" t="s">
        <v>59</v>
      </c>
      <c r="I671" s="3" t="s">
        <v>67</v>
      </c>
      <c r="J671" s="3" t="s">
        <v>36</v>
      </c>
      <c r="K671" s="3" t="s">
        <v>42</v>
      </c>
      <c r="L671" s="5">
        <v>0.13750000000000001</v>
      </c>
      <c r="M671" s="4">
        <v>28</v>
      </c>
      <c r="N671" s="5">
        <v>4.7749999499999998</v>
      </c>
      <c r="O671" s="5">
        <v>0.17053571249999999</v>
      </c>
      <c r="P671" s="4">
        <v>3169</v>
      </c>
      <c r="Q671" s="6">
        <v>0.883559482486589</v>
      </c>
      <c r="R671" s="7">
        <v>1.4735878826128099</v>
      </c>
      <c r="S671" s="6">
        <v>0</v>
      </c>
      <c r="T671" s="5">
        <v>0</v>
      </c>
      <c r="U671" s="5">
        <v>0</v>
      </c>
      <c r="V671" s="5">
        <f t="shared" si="60"/>
        <v>4.7749999499999998</v>
      </c>
      <c r="W671" s="5">
        <f t="shared" si="56"/>
        <v>-4.7749999499999998</v>
      </c>
      <c r="X671" s="8">
        <f t="shared" si="57"/>
        <v>-1</v>
      </c>
      <c r="Y671" s="4">
        <v>0</v>
      </c>
      <c r="Z671" s="9" t="str">
        <f t="shared" si="58"/>
        <v>NA</v>
      </c>
      <c r="AA671" s="10">
        <f t="shared" si="59"/>
        <v>0</v>
      </c>
    </row>
    <row r="672" spans="1:27" x14ac:dyDescent="0.55000000000000004">
      <c r="A672" s="3" t="s">
        <v>62</v>
      </c>
      <c r="B672" s="3" t="s">
        <v>63</v>
      </c>
      <c r="C672" s="3" t="s">
        <v>1216</v>
      </c>
      <c r="D672" s="3" t="s">
        <v>928</v>
      </c>
      <c r="E672" s="4" t="s">
        <v>31</v>
      </c>
      <c r="F672" s="3" t="s">
        <v>36</v>
      </c>
      <c r="G672" s="3" t="s">
        <v>36</v>
      </c>
      <c r="H672" s="3" t="s">
        <v>181</v>
      </c>
      <c r="I672" s="3" t="s">
        <v>67</v>
      </c>
      <c r="J672" s="3" t="s">
        <v>36</v>
      </c>
      <c r="K672" s="3" t="s">
        <v>91</v>
      </c>
      <c r="L672" s="5">
        <v>0.13750000000000001</v>
      </c>
      <c r="M672" s="4">
        <v>9</v>
      </c>
      <c r="N672" s="5">
        <v>4.8624999749999995</v>
      </c>
      <c r="O672" s="5">
        <v>0.54027777499999996</v>
      </c>
      <c r="P672" s="4">
        <v>268</v>
      </c>
      <c r="Q672" s="6">
        <v>3.3582089552238799</v>
      </c>
      <c r="R672" s="7">
        <v>5.2033582089552199</v>
      </c>
      <c r="S672" s="6">
        <v>0</v>
      </c>
      <c r="T672" s="5">
        <v>0</v>
      </c>
      <c r="U672" s="5">
        <v>0</v>
      </c>
      <c r="V672" s="5">
        <f t="shared" si="60"/>
        <v>4.8624999749999995</v>
      </c>
      <c r="W672" s="5">
        <f t="shared" si="56"/>
        <v>-4.8624999749999995</v>
      </c>
      <c r="X672" s="8">
        <f t="shared" si="57"/>
        <v>-1</v>
      </c>
      <c r="Y672" s="4">
        <v>0</v>
      </c>
      <c r="Z672" s="9" t="str">
        <f t="shared" si="58"/>
        <v>NA</v>
      </c>
      <c r="AA672" s="10">
        <f t="shared" si="59"/>
        <v>0</v>
      </c>
    </row>
    <row r="673" spans="1:27" x14ac:dyDescent="0.55000000000000004">
      <c r="A673" s="3" t="s">
        <v>62</v>
      </c>
      <c r="B673" s="3" t="s">
        <v>63</v>
      </c>
      <c r="C673" s="3" t="s">
        <v>1217</v>
      </c>
      <c r="D673" s="3" t="s">
        <v>1191</v>
      </c>
      <c r="E673" s="4" t="s">
        <v>31</v>
      </c>
      <c r="F673" s="3" t="s">
        <v>36</v>
      </c>
      <c r="G673" s="3" t="s">
        <v>36</v>
      </c>
      <c r="H673" s="3" t="s">
        <v>85</v>
      </c>
      <c r="I673" s="3" t="s">
        <v>67</v>
      </c>
      <c r="J673" s="3" t="s">
        <v>36</v>
      </c>
      <c r="K673" s="3" t="s">
        <v>91</v>
      </c>
      <c r="L673" s="5">
        <v>0.13750000000000001</v>
      </c>
      <c r="M673" s="4">
        <v>10</v>
      </c>
      <c r="N673" s="5">
        <v>5.4625000000000004</v>
      </c>
      <c r="O673" s="5">
        <v>0.54625000000000001</v>
      </c>
      <c r="P673" s="4">
        <v>630</v>
      </c>
      <c r="Q673" s="6">
        <v>1.5873015873015901</v>
      </c>
      <c r="R673" s="7">
        <v>2.9660317460317498</v>
      </c>
      <c r="S673" s="6">
        <v>0</v>
      </c>
      <c r="T673" s="5">
        <v>0</v>
      </c>
      <c r="U673" s="5">
        <v>0</v>
      </c>
      <c r="V673" s="5">
        <f t="shared" si="60"/>
        <v>5.4625000000000004</v>
      </c>
      <c r="W673" s="5">
        <f t="shared" si="56"/>
        <v>-5.4625000000000004</v>
      </c>
      <c r="X673" s="8">
        <f t="shared" si="57"/>
        <v>-1</v>
      </c>
      <c r="Y673" s="4">
        <v>0</v>
      </c>
      <c r="Z673" s="9" t="str">
        <f t="shared" si="58"/>
        <v>NA</v>
      </c>
      <c r="AA673" s="10">
        <f t="shared" si="59"/>
        <v>0</v>
      </c>
    </row>
    <row r="674" spans="1:27" x14ac:dyDescent="0.55000000000000004">
      <c r="A674" s="3" t="s">
        <v>62</v>
      </c>
      <c r="B674" s="3" t="s">
        <v>63</v>
      </c>
      <c r="C674" s="3" t="s">
        <v>1218</v>
      </c>
      <c r="D674" s="3" t="s">
        <v>1219</v>
      </c>
      <c r="E674" s="4" t="s">
        <v>31</v>
      </c>
      <c r="F674" s="3" t="s">
        <v>36</v>
      </c>
      <c r="G674" s="3" t="s">
        <v>36</v>
      </c>
      <c r="H674" s="3" t="s">
        <v>59</v>
      </c>
      <c r="I674" s="3" t="s">
        <v>67</v>
      </c>
      <c r="J674" s="3" t="s">
        <v>36</v>
      </c>
      <c r="K674" s="3" t="s">
        <v>42</v>
      </c>
      <c r="L674" s="5">
        <v>0.13750000000000001</v>
      </c>
      <c r="M674" s="4">
        <v>6</v>
      </c>
      <c r="N674" s="5">
        <v>6.1999999500000005</v>
      </c>
      <c r="O674" s="5">
        <v>1.0333333250000001</v>
      </c>
      <c r="P674" s="4">
        <v>280</v>
      </c>
      <c r="Q674" s="6">
        <v>2.1428571428571401</v>
      </c>
      <c r="R674" s="7">
        <v>1.9139285714285701</v>
      </c>
      <c r="S674" s="6">
        <v>0</v>
      </c>
      <c r="T674" s="5">
        <v>0</v>
      </c>
      <c r="U674" s="5">
        <v>0</v>
      </c>
      <c r="V674" s="5">
        <f t="shared" si="60"/>
        <v>6.1999999500000005</v>
      </c>
      <c r="W674" s="5">
        <f t="shared" si="56"/>
        <v>-6.1999999500000005</v>
      </c>
      <c r="X674" s="8">
        <f t="shared" si="57"/>
        <v>-1</v>
      </c>
      <c r="Y674" s="4">
        <v>0</v>
      </c>
      <c r="Z674" s="9" t="str">
        <f t="shared" si="58"/>
        <v>NA</v>
      </c>
      <c r="AA674" s="10">
        <f t="shared" si="59"/>
        <v>0</v>
      </c>
    </row>
    <row r="675" spans="1:27" x14ac:dyDescent="0.55000000000000004">
      <c r="A675" s="3" t="s">
        <v>62</v>
      </c>
      <c r="B675" s="3" t="s">
        <v>63</v>
      </c>
      <c r="C675" s="3" t="s">
        <v>1220</v>
      </c>
      <c r="D675" s="3" t="s">
        <v>1129</v>
      </c>
      <c r="E675" s="4" t="s">
        <v>31</v>
      </c>
      <c r="F675" s="3" t="s">
        <v>36</v>
      </c>
      <c r="G675" s="3" t="s">
        <v>36</v>
      </c>
      <c r="H675" s="3" t="s">
        <v>59</v>
      </c>
      <c r="I675" s="3" t="s">
        <v>67</v>
      </c>
      <c r="J675" s="3" t="s">
        <v>36</v>
      </c>
      <c r="K675" s="3" t="s">
        <v>42</v>
      </c>
      <c r="L675" s="5">
        <v>0.13750000000000001</v>
      </c>
      <c r="M675" s="4">
        <v>12</v>
      </c>
      <c r="N675" s="5">
        <v>6.4749998999999994</v>
      </c>
      <c r="O675" s="5">
        <v>0.53958332499999995</v>
      </c>
      <c r="P675" s="4">
        <v>334</v>
      </c>
      <c r="Q675" s="6">
        <v>3.59281437125748</v>
      </c>
      <c r="R675" s="7">
        <v>1.52005988023952</v>
      </c>
      <c r="S675" s="6">
        <v>0</v>
      </c>
      <c r="T675" s="5">
        <v>0</v>
      </c>
      <c r="U675" s="5">
        <v>0</v>
      </c>
      <c r="V675" s="5">
        <f t="shared" si="60"/>
        <v>6.4749998999999994</v>
      </c>
      <c r="W675" s="5">
        <f t="shared" si="56"/>
        <v>-6.4749998999999994</v>
      </c>
      <c r="X675" s="8">
        <f t="shared" si="57"/>
        <v>-1</v>
      </c>
      <c r="Y675" s="4">
        <v>0</v>
      </c>
      <c r="Z675" s="9" t="str">
        <f t="shared" si="58"/>
        <v>NA</v>
      </c>
      <c r="AA675" s="10">
        <f t="shared" si="59"/>
        <v>0</v>
      </c>
    </row>
    <row r="676" spans="1:27" x14ac:dyDescent="0.55000000000000004">
      <c r="A676" s="3" t="s">
        <v>62</v>
      </c>
      <c r="B676" s="3" t="s">
        <v>63</v>
      </c>
      <c r="C676" s="3" t="s">
        <v>1221</v>
      </c>
      <c r="D676" s="3" t="s">
        <v>1172</v>
      </c>
      <c r="E676" s="4" t="s">
        <v>31</v>
      </c>
      <c r="F676" s="3" t="s">
        <v>36</v>
      </c>
      <c r="G676" s="3" t="s">
        <v>36</v>
      </c>
      <c r="H676" s="3" t="s">
        <v>59</v>
      </c>
      <c r="I676" s="3" t="s">
        <v>67</v>
      </c>
      <c r="J676" s="3" t="s">
        <v>36</v>
      </c>
      <c r="K676" s="3" t="s">
        <v>42</v>
      </c>
      <c r="L676" s="5">
        <v>0.13750000000000001</v>
      </c>
      <c r="M676" s="4">
        <v>23</v>
      </c>
      <c r="N676" s="5">
        <v>7.8249999125000009</v>
      </c>
      <c r="O676" s="5">
        <v>0.34021738750000002</v>
      </c>
      <c r="P676" s="4">
        <v>228</v>
      </c>
      <c r="Q676" s="6">
        <v>10.087719298245601</v>
      </c>
      <c r="R676" s="7">
        <v>2.4991228070175402</v>
      </c>
      <c r="S676" s="6">
        <v>0</v>
      </c>
      <c r="T676" s="5">
        <v>0</v>
      </c>
      <c r="U676" s="5">
        <v>0</v>
      </c>
      <c r="V676" s="5">
        <f t="shared" si="60"/>
        <v>7.8249999125000009</v>
      </c>
      <c r="W676" s="5">
        <f t="shared" si="56"/>
        <v>-7.8249999125000009</v>
      </c>
      <c r="X676" s="8">
        <f t="shared" si="57"/>
        <v>-1</v>
      </c>
      <c r="Y676" s="4">
        <v>0</v>
      </c>
      <c r="Z676" s="9" t="str">
        <f t="shared" si="58"/>
        <v>NA</v>
      </c>
      <c r="AA676" s="10">
        <f t="shared" si="59"/>
        <v>0</v>
      </c>
    </row>
    <row r="677" spans="1:27" x14ac:dyDescent="0.55000000000000004">
      <c r="A677" s="3" t="s">
        <v>78</v>
      </c>
      <c r="B677" s="3" t="s">
        <v>79</v>
      </c>
      <c r="C677" s="3" t="s">
        <v>1222</v>
      </c>
      <c r="D677" s="3" t="s">
        <v>1223</v>
      </c>
      <c r="E677" s="4" t="s">
        <v>31</v>
      </c>
      <c r="F677" s="3" t="s">
        <v>36</v>
      </c>
      <c r="G677" s="3" t="s">
        <v>36</v>
      </c>
      <c r="H677" s="3" t="s">
        <v>1224</v>
      </c>
      <c r="I677" s="3" t="s">
        <v>77</v>
      </c>
      <c r="J677" s="3" t="s">
        <v>36</v>
      </c>
      <c r="K677" s="3" t="s">
        <v>42</v>
      </c>
      <c r="L677" s="5">
        <v>0.13750000000000001</v>
      </c>
      <c r="M677" s="4">
        <v>1</v>
      </c>
      <c r="N677" s="5">
        <v>0.125</v>
      </c>
      <c r="O677" s="5">
        <v>0.125</v>
      </c>
      <c r="P677" s="4">
        <v>6</v>
      </c>
      <c r="Q677" s="6">
        <v>16.6666666666667</v>
      </c>
      <c r="R677" s="7">
        <v>3.6666666666666701</v>
      </c>
      <c r="S677" s="6">
        <v>0</v>
      </c>
      <c r="T677" s="5">
        <v>0</v>
      </c>
      <c r="U677" s="5">
        <v>0</v>
      </c>
      <c r="V677" s="5">
        <f t="shared" si="60"/>
        <v>0.125</v>
      </c>
      <c r="W677" s="5">
        <f t="shared" si="56"/>
        <v>-0.125</v>
      </c>
      <c r="X677" s="8">
        <f t="shared" si="57"/>
        <v>-1</v>
      </c>
      <c r="Y677" s="4">
        <v>0</v>
      </c>
      <c r="Z677" s="9" t="str">
        <f t="shared" si="58"/>
        <v>NA</v>
      </c>
      <c r="AA677" s="10">
        <f t="shared" si="59"/>
        <v>0</v>
      </c>
    </row>
    <row r="678" spans="1:27" x14ac:dyDescent="0.55000000000000004">
      <c r="A678" s="3" t="s">
        <v>78</v>
      </c>
      <c r="B678" s="3" t="s">
        <v>79</v>
      </c>
      <c r="C678" s="3" t="s">
        <v>1225</v>
      </c>
      <c r="D678" s="3" t="s">
        <v>1226</v>
      </c>
      <c r="E678" s="4" t="s">
        <v>66</v>
      </c>
      <c r="F678" s="3" t="s">
        <v>36</v>
      </c>
      <c r="G678" s="3" t="s">
        <v>36</v>
      </c>
      <c r="H678" s="3" t="s">
        <v>181</v>
      </c>
      <c r="I678" s="3" t="s">
        <v>50</v>
      </c>
      <c r="J678" s="3" t="s">
        <v>36</v>
      </c>
      <c r="K678" s="3" t="s">
        <v>42</v>
      </c>
      <c r="L678" s="5">
        <v>0.13750000000000001</v>
      </c>
      <c r="M678" s="4">
        <v>1</v>
      </c>
      <c r="N678" s="5">
        <v>0.125</v>
      </c>
      <c r="O678" s="5">
        <v>0.125</v>
      </c>
      <c r="P678" s="4">
        <v>379</v>
      </c>
      <c r="Q678" s="6">
        <v>0.26385224274406299</v>
      </c>
      <c r="R678" s="7">
        <v>2.0788918205804698</v>
      </c>
      <c r="S678" s="6">
        <v>0</v>
      </c>
      <c r="T678" s="5">
        <v>0</v>
      </c>
      <c r="U678" s="5">
        <v>0</v>
      </c>
      <c r="V678" s="5">
        <f t="shared" si="60"/>
        <v>0.125</v>
      </c>
      <c r="W678" s="5">
        <f t="shared" si="56"/>
        <v>-0.125</v>
      </c>
      <c r="X678" s="8">
        <f t="shared" si="57"/>
        <v>-1</v>
      </c>
      <c r="Y678" s="4">
        <v>0</v>
      </c>
      <c r="Z678" s="9" t="str">
        <f t="shared" si="58"/>
        <v>NA</v>
      </c>
      <c r="AA678" s="10">
        <f t="shared" si="59"/>
        <v>0</v>
      </c>
    </row>
    <row r="679" spans="1:27" x14ac:dyDescent="0.55000000000000004">
      <c r="A679" s="3" t="s">
        <v>78</v>
      </c>
      <c r="B679" s="3" t="s">
        <v>79</v>
      </c>
      <c r="C679" s="3" t="s">
        <v>1227</v>
      </c>
      <c r="D679" s="3" t="s">
        <v>1228</v>
      </c>
      <c r="E679" s="4" t="s">
        <v>31</v>
      </c>
      <c r="F679" s="3" t="s">
        <v>36</v>
      </c>
      <c r="G679" s="3" t="s">
        <v>36</v>
      </c>
      <c r="H679" s="3" t="s">
        <v>1229</v>
      </c>
      <c r="I679" s="3" t="s">
        <v>77</v>
      </c>
      <c r="J679" s="3" t="s">
        <v>36</v>
      </c>
      <c r="K679" s="3" t="s">
        <v>42</v>
      </c>
      <c r="L679" s="5">
        <v>0.13750000000000001</v>
      </c>
      <c r="M679" s="4">
        <v>1</v>
      </c>
      <c r="N679" s="5">
        <v>0.13750000000000001</v>
      </c>
      <c r="O679" s="5">
        <v>0.13750000000000001</v>
      </c>
      <c r="P679" s="4">
        <v>31</v>
      </c>
      <c r="Q679" s="6">
        <v>3.2258064516128999</v>
      </c>
      <c r="R679" s="7">
        <v>3.3838709677419399</v>
      </c>
      <c r="S679" s="6">
        <v>0</v>
      </c>
      <c r="T679" s="5">
        <v>0</v>
      </c>
      <c r="U679" s="5">
        <v>0</v>
      </c>
      <c r="V679" s="5">
        <f t="shared" si="60"/>
        <v>0.13750000000000001</v>
      </c>
      <c r="W679" s="5">
        <f t="shared" si="56"/>
        <v>-0.13750000000000001</v>
      </c>
      <c r="X679" s="8">
        <f t="shared" si="57"/>
        <v>-1</v>
      </c>
      <c r="Y679" s="4">
        <v>0</v>
      </c>
      <c r="Z679" s="9" t="str">
        <f t="shared" si="58"/>
        <v>NA</v>
      </c>
      <c r="AA679" s="10">
        <f t="shared" si="59"/>
        <v>0</v>
      </c>
    </row>
    <row r="680" spans="1:27" x14ac:dyDescent="0.55000000000000004">
      <c r="A680" s="3" t="s">
        <v>78</v>
      </c>
      <c r="B680" s="3" t="s">
        <v>79</v>
      </c>
      <c r="C680" s="3" t="s">
        <v>1230</v>
      </c>
      <c r="D680" s="3" t="s">
        <v>1231</v>
      </c>
      <c r="E680" s="4" t="s">
        <v>66</v>
      </c>
      <c r="F680" s="3" t="s">
        <v>36</v>
      </c>
      <c r="G680" s="3" t="s">
        <v>36</v>
      </c>
      <c r="H680" s="3" t="s">
        <v>315</v>
      </c>
      <c r="I680" s="3" t="s">
        <v>77</v>
      </c>
      <c r="J680" s="3" t="s">
        <v>36</v>
      </c>
      <c r="K680" s="3" t="s">
        <v>42</v>
      </c>
      <c r="L680" s="5">
        <v>0.13750000000000001</v>
      </c>
      <c r="M680" s="4">
        <v>1</v>
      </c>
      <c r="N680" s="5">
        <v>0.15</v>
      </c>
      <c r="O680" s="5">
        <v>0.15</v>
      </c>
      <c r="P680" s="4">
        <v>107</v>
      </c>
      <c r="Q680" s="6">
        <v>0.934579439252336</v>
      </c>
      <c r="R680" s="7">
        <v>4.6915887850467302</v>
      </c>
      <c r="S680" s="6">
        <v>0</v>
      </c>
      <c r="T680" s="5">
        <v>0</v>
      </c>
      <c r="U680" s="5">
        <v>0</v>
      </c>
      <c r="V680" s="5">
        <f t="shared" si="60"/>
        <v>0.15</v>
      </c>
      <c r="W680" s="5">
        <f t="shared" si="56"/>
        <v>-0.15</v>
      </c>
      <c r="X680" s="8">
        <f t="shared" si="57"/>
        <v>-1</v>
      </c>
      <c r="Y680" s="4">
        <v>0</v>
      </c>
      <c r="Z680" s="9" t="str">
        <f t="shared" si="58"/>
        <v>NA</v>
      </c>
      <c r="AA680" s="10">
        <f t="shared" si="59"/>
        <v>0</v>
      </c>
    </row>
    <row r="681" spans="1:27" x14ac:dyDescent="0.55000000000000004">
      <c r="A681" s="3" t="s">
        <v>78</v>
      </c>
      <c r="B681" s="3" t="s">
        <v>79</v>
      </c>
      <c r="C681" s="3" t="s">
        <v>1232</v>
      </c>
      <c r="D681" s="3" t="s">
        <v>1233</v>
      </c>
      <c r="E681" s="4" t="s">
        <v>66</v>
      </c>
      <c r="F681" s="3" t="s">
        <v>36</v>
      </c>
      <c r="G681" s="3" t="s">
        <v>36</v>
      </c>
      <c r="H681" s="3" t="s">
        <v>695</v>
      </c>
      <c r="I681" s="3" t="s">
        <v>77</v>
      </c>
      <c r="J681" s="3" t="s">
        <v>36</v>
      </c>
      <c r="K681" s="3" t="s">
        <v>42</v>
      </c>
      <c r="L681" s="5">
        <v>0.13750000000000001</v>
      </c>
      <c r="M681" s="4">
        <v>1</v>
      </c>
      <c r="N681" s="5">
        <v>0.23749999999999999</v>
      </c>
      <c r="O681" s="5">
        <v>0.23749999999999999</v>
      </c>
      <c r="P681" s="4">
        <v>664</v>
      </c>
      <c r="Q681" s="6">
        <v>0.15060240963855401</v>
      </c>
      <c r="R681" s="7">
        <v>4.3382530120481899</v>
      </c>
      <c r="S681" s="6">
        <v>0</v>
      </c>
      <c r="T681" s="5">
        <v>0</v>
      </c>
      <c r="U681" s="5">
        <v>0</v>
      </c>
      <c r="V681" s="5">
        <f t="shared" si="60"/>
        <v>0.23749999999999999</v>
      </c>
      <c r="W681" s="5">
        <f t="shared" si="56"/>
        <v>-0.23749999999999999</v>
      </c>
      <c r="X681" s="8">
        <f t="shared" si="57"/>
        <v>-1</v>
      </c>
      <c r="Y681" s="4">
        <v>0</v>
      </c>
      <c r="Z681" s="9" t="str">
        <f t="shared" si="58"/>
        <v>NA</v>
      </c>
      <c r="AA681" s="10">
        <f t="shared" si="59"/>
        <v>0</v>
      </c>
    </row>
    <row r="682" spans="1:27" x14ac:dyDescent="0.55000000000000004">
      <c r="A682" s="3" t="s">
        <v>78</v>
      </c>
      <c r="B682" s="3" t="s">
        <v>79</v>
      </c>
      <c r="C682" s="3" t="s">
        <v>1234</v>
      </c>
      <c r="D682" s="3" t="s">
        <v>1235</v>
      </c>
      <c r="E682" s="4" t="s">
        <v>66</v>
      </c>
      <c r="F682" s="3" t="s">
        <v>36</v>
      </c>
      <c r="G682" s="3" t="s">
        <v>36</v>
      </c>
      <c r="H682" s="3" t="s">
        <v>695</v>
      </c>
      <c r="I682" s="3" t="s">
        <v>77</v>
      </c>
      <c r="J682" s="3" t="s">
        <v>36</v>
      </c>
      <c r="K682" s="3" t="s">
        <v>42</v>
      </c>
      <c r="L682" s="5">
        <v>0.13750000000000001</v>
      </c>
      <c r="M682" s="4">
        <v>1</v>
      </c>
      <c r="N682" s="5">
        <v>0.41249999999999998</v>
      </c>
      <c r="O682" s="5">
        <v>0.41249999999999998</v>
      </c>
      <c r="P682" s="4">
        <v>536</v>
      </c>
      <c r="Q682" s="6">
        <v>0.18656716417910402</v>
      </c>
      <c r="R682" s="7">
        <v>5.0389925373134297</v>
      </c>
      <c r="S682" s="6">
        <v>0</v>
      </c>
      <c r="T682" s="5">
        <v>0</v>
      </c>
      <c r="U682" s="5">
        <v>0</v>
      </c>
      <c r="V682" s="5">
        <f t="shared" si="60"/>
        <v>0.41249999999999998</v>
      </c>
      <c r="W682" s="5">
        <f t="shared" si="56"/>
        <v>-0.41249999999999998</v>
      </c>
      <c r="X682" s="8">
        <f t="shared" si="57"/>
        <v>-1</v>
      </c>
      <c r="Y682" s="4">
        <v>0</v>
      </c>
      <c r="Z682" s="9" t="str">
        <f t="shared" si="58"/>
        <v>NA</v>
      </c>
      <c r="AA682" s="10">
        <f t="shared" si="59"/>
        <v>0</v>
      </c>
    </row>
    <row r="683" spans="1:27" x14ac:dyDescent="0.55000000000000004">
      <c r="A683" s="3" t="s">
        <v>78</v>
      </c>
      <c r="B683" s="3" t="s">
        <v>79</v>
      </c>
      <c r="C683" s="3" t="s">
        <v>1236</v>
      </c>
      <c r="D683" s="3" t="s">
        <v>1237</v>
      </c>
      <c r="E683" s="4" t="s">
        <v>66</v>
      </c>
      <c r="F683" s="3" t="s">
        <v>36</v>
      </c>
      <c r="G683" s="3" t="s">
        <v>36</v>
      </c>
      <c r="H683" s="3" t="s">
        <v>85</v>
      </c>
      <c r="I683" s="3" t="s">
        <v>50</v>
      </c>
      <c r="J683" s="3" t="s">
        <v>36</v>
      </c>
      <c r="K683" s="3" t="s">
        <v>42</v>
      </c>
      <c r="L683" s="5">
        <v>0.13750000000000001</v>
      </c>
      <c r="M683" s="4">
        <v>1</v>
      </c>
      <c r="N683" s="5">
        <v>0.57499999999999996</v>
      </c>
      <c r="O683" s="5">
        <v>0.57499999999999996</v>
      </c>
      <c r="P683" s="4">
        <v>124</v>
      </c>
      <c r="Q683" s="6">
        <v>0.80645161290322609</v>
      </c>
      <c r="R683" s="7">
        <v>3.4346774193548399</v>
      </c>
      <c r="S683" s="6">
        <v>0</v>
      </c>
      <c r="T683" s="5">
        <v>0</v>
      </c>
      <c r="U683" s="5">
        <v>0</v>
      </c>
      <c r="V683" s="5">
        <f t="shared" si="60"/>
        <v>0.57499999999999996</v>
      </c>
      <c r="W683" s="5">
        <f t="shared" si="56"/>
        <v>-0.57499999999999996</v>
      </c>
      <c r="X683" s="8">
        <f t="shared" si="57"/>
        <v>-1</v>
      </c>
      <c r="Y683" s="4">
        <v>0</v>
      </c>
      <c r="Z683" s="9" t="str">
        <f t="shared" si="58"/>
        <v>NA</v>
      </c>
      <c r="AA683" s="10">
        <f t="shared" si="59"/>
        <v>0</v>
      </c>
    </row>
    <row r="684" spans="1:27" x14ac:dyDescent="0.55000000000000004">
      <c r="A684" s="3" t="s">
        <v>78</v>
      </c>
      <c r="B684" s="3" t="s">
        <v>79</v>
      </c>
      <c r="C684" s="3" t="s">
        <v>1238</v>
      </c>
      <c r="D684" s="3" t="s">
        <v>944</v>
      </c>
      <c r="E684" s="4" t="s">
        <v>66</v>
      </c>
      <c r="F684" s="3" t="s">
        <v>36</v>
      </c>
      <c r="G684" s="3" t="s">
        <v>36</v>
      </c>
      <c r="H684" s="3" t="s">
        <v>332</v>
      </c>
      <c r="I684" s="3" t="s">
        <v>50</v>
      </c>
      <c r="J684" s="3" t="s">
        <v>36</v>
      </c>
      <c r="K684" s="3" t="s">
        <v>42</v>
      </c>
      <c r="L684" s="5">
        <v>0.13750000000000001</v>
      </c>
      <c r="M684" s="4">
        <v>2</v>
      </c>
      <c r="N684" s="5">
        <v>0.63749999999999996</v>
      </c>
      <c r="O684" s="5">
        <v>0.31874999999999998</v>
      </c>
      <c r="P684" s="4">
        <v>42</v>
      </c>
      <c r="Q684" s="6">
        <v>4.7619047619047601</v>
      </c>
      <c r="R684" s="7">
        <v>3.7380952380952399</v>
      </c>
      <c r="S684" s="6">
        <v>0</v>
      </c>
      <c r="T684" s="5">
        <v>0</v>
      </c>
      <c r="U684" s="5">
        <v>0</v>
      </c>
      <c r="V684" s="5">
        <f t="shared" si="60"/>
        <v>0.63749999999999996</v>
      </c>
      <c r="W684" s="5">
        <f t="shared" si="56"/>
        <v>-0.63749999999999996</v>
      </c>
      <c r="X684" s="8">
        <f t="shared" si="57"/>
        <v>-1</v>
      </c>
      <c r="Y684" s="4">
        <v>0</v>
      </c>
      <c r="Z684" s="9" t="str">
        <f t="shared" si="58"/>
        <v>NA</v>
      </c>
      <c r="AA684" s="10">
        <f t="shared" si="59"/>
        <v>0</v>
      </c>
    </row>
    <row r="685" spans="1:27" x14ac:dyDescent="0.55000000000000004">
      <c r="A685" s="3" t="s">
        <v>78</v>
      </c>
      <c r="B685" s="3" t="s">
        <v>79</v>
      </c>
      <c r="C685" s="3" t="s">
        <v>1239</v>
      </c>
      <c r="D685" s="3" t="s">
        <v>1240</v>
      </c>
      <c r="E685" s="4" t="s">
        <v>66</v>
      </c>
      <c r="F685" s="3" t="s">
        <v>36</v>
      </c>
      <c r="G685" s="3" t="s">
        <v>36</v>
      </c>
      <c r="H685" s="3" t="s">
        <v>59</v>
      </c>
      <c r="I685" s="3" t="s">
        <v>50</v>
      </c>
      <c r="J685" s="3" t="s">
        <v>36</v>
      </c>
      <c r="K685" s="3" t="s">
        <v>42</v>
      </c>
      <c r="L685" s="5">
        <v>0.13750000000000001</v>
      </c>
      <c r="M685" s="4">
        <v>2</v>
      </c>
      <c r="N685" s="5">
        <v>0.67500000000000004</v>
      </c>
      <c r="O685" s="5">
        <v>0.33750000000000002</v>
      </c>
      <c r="P685" s="4">
        <v>176</v>
      </c>
      <c r="Q685" s="6">
        <v>1.13636363636364</v>
      </c>
      <c r="R685" s="7">
        <v>2.63238636363636</v>
      </c>
      <c r="S685" s="6">
        <v>0</v>
      </c>
      <c r="T685" s="5">
        <v>0</v>
      </c>
      <c r="U685" s="5">
        <v>0</v>
      </c>
      <c r="V685" s="5">
        <f t="shared" si="60"/>
        <v>0.67500000000000004</v>
      </c>
      <c r="W685" s="5">
        <f t="shared" si="56"/>
        <v>-0.67500000000000004</v>
      </c>
      <c r="X685" s="8">
        <f t="shared" si="57"/>
        <v>-1</v>
      </c>
      <c r="Y685" s="4">
        <v>0</v>
      </c>
      <c r="Z685" s="9" t="str">
        <f t="shared" si="58"/>
        <v>NA</v>
      </c>
      <c r="AA685" s="10">
        <f t="shared" si="59"/>
        <v>0</v>
      </c>
    </row>
    <row r="686" spans="1:27" x14ac:dyDescent="0.55000000000000004">
      <c r="A686" s="3" t="s">
        <v>78</v>
      </c>
      <c r="B686" s="3" t="s">
        <v>79</v>
      </c>
      <c r="C686" s="3" t="s">
        <v>1241</v>
      </c>
      <c r="D686" s="3" t="s">
        <v>1242</v>
      </c>
      <c r="E686" s="4" t="s">
        <v>66</v>
      </c>
      <c r="F686" s="3" t="s">
        <v>36</v>
      </c>
      <c r="G686" s="3" t="s">
        <v>36</v>
      </c>
      <c r="H686" s="3" t="s">
        <v>315</v>
      </c>
      <c r="I686" s="3" t="s">
        <v>77</v>
      </c>
      <c r="J686" s="3" t="s">
        <v>36</v>
      </c>
      <c r="K686" s="3" t="s">
        <v>42</v>
      </c>
      <c r="L686" s="5">
        <v>0.13750000000000001</v>
      </c>
      <c r="M686" s="4">
        <v>2</v>
      </c>
      <c r="N686" s="5">
        <v>0.7</v>
      </c>
      <c r="O686" s="5">
        <v>0.35</v>
      </c>
      <c r="P686" s="4">
        <v>79</v>
      </c>
      <c r="Q686" s="6">
        <v>2.5316455696202498</v>
      </c>
      <c r="R686" s="7">
        <v>3.08227848101266</v>
      </c>
      <c r="S686" s="6">
        <v>0</v>
      </c>
      <c r="T686" s="5">
        <v>0</v>
      </c>
      <c r="U686" s="5">
        <v>0</v>
      </c>
      <c r="V686" s="5">
        <f t="shared" si="60"/>
        <v>0.7</v>
      </c>
      <c r="W686" s="5">
        <f t="shared" si="56"/>
        <v>-0.7</v>
      </c>
      <c r="X686" s="8">
        <f t="shared" si="57"/>
        <v>-1</v>
      </c>
      <c r="Y686" s="4">
        <v>0</v>
      </c>
      <c r="Z686" s="9" t="str">
        <f t="shared" si="58"/>
        <v>NA</v>
      </c>
      <c r="AA686" s="10">
        <f t="shared" si="59"/>
        <v>0</v>
      </c>
    </row>
    <row r="687" spans="1:27" x14ac:dyDescent="0.55000000000000004">
      <c r="A687" s="3" t="s">
        <v>78</v>
      </c>
      <c r="B687" s="3" t="s">
        <v>79</v>
      </c>
      <c r="C687" s="3" t="s">
        <v>1243</v>
      </c>
      <c r="D687" s="3" t="s">
        <v>1244</v>
      </c>
      <c r="E687" s="4" t="s">
        <v>66</v>
      </c>
      <c r="F687" s="3" t="s">
        <v>36</v>
      </c>
      <c r="G687" s="3" t="s">
        <v>36</v>
      </c>
      <c r="H687" s="3" t="s">
        <v>85</v>
      </c>
      <c r="I687" s="3" t="s">
        <v>50</v>
      </c>
      <c r="J687" s="3" t="s">
        <v>36</v>
      </c>
      <c r="K687" s="3" t="s">
        <v>42</v>
      </c>
      <c r="L687" s="5">
        <v>0.13750000000000001</v>
      </c>
      <c r="M687" s="4">
        <v>1</v>
      </c>
      <c r="N687" s="5">
        <v>0.7</v>
      </c>
      <c r="O687" s="5">
        <v>0.7</v>
      </c>
      <c r="P687" s="4">
        <v>85</v>
      </c>
      <c r="Q687" s="6">
        <v>1.1764705882352899</v>
      </c>
      <c r="R687" s="7">
        <v>3.0117647058823498</v>
      </c>
      <c r="S687" s="6">
        <v>0</v>
      </c>
      <c r="T687" s="5">
        <v>0</v>
      </c>
      <c r="U687" s="5">
        <v>0</v>
      </c>
      <c r="V687" s="5">
        <f t="shared" si="60"/>
        <v>0.7</v>
      </c>
      <c r="W687" s="5">
        <f t="shared" si="56"/>
        <v>-0.7</v>
      </c>
      <c r="X687" s="8">
        <f t="shared" si="57"/>
        <v>-1</v>
      </c>
      <c r="Y687" s="4">
        <v>0</v>
      </c>
      <c r="Z687" s="9" t="str">
        <f t="shared" si="58"/>
        <v>NA</v>
      </c>
      <c r="AA687" s="10">
        <f t="shared" si="59"/>
        <v>0</v>
      </c>
    </row>
    <row r="688" spans="1:27" x14ac:dyDescent="0.55000000000000004">
      <c r="A688" s="3" t="s">
        <v>78</v>
      </c>
      <c r="B688" s="3" t="s">
        <v>79</v>
      </c>
      <c r="C688" s="3" t="s">
        <v>1245</v>
      </c>
      <c r="D688" s="3" t="s">
        <v>1246</v>
      </c>
      <c r="E688" s="4" t="s">
        <v>66</v>
      </c>
      <c r="F688" s="3" t="s">
        <v>36</v>
      </c>
      <c r="G688" s="3" t="s">
        <v>36</v>
      </c>
      <c r="H688" s="3" t="s">
        <v>85</v>
      </c>
      <c r="I688" s="3" t="s">
        <v>50</v>
      </c>
      <c r="J688" s="3" t="s">
        <v>36</v>
      </c>
      <c r="K688" s="3" t="s">
        <v>42</v>
      </c>
      <c r="L688" s="5">
        <v>0.13750000000000001</v>
      </c>
      <c r="M688" s="4">
        <v>3</v>
      </c>
      <c r="N688" s="5">
        <v>0.73749997499999997</v>
      </c>
      <c r="O688" s="5">
        <v>0.24583332499999999</v>
      </c>
      <c r="P688" s="4">
        <v>51</v>
      </c>
      <c r="Q688" s="6">
        <v>5.8823529411764701</v>
      </c>
      <c r="R688" s="7">
        <v>2.5843137254902002</v>
      </c>
      <c r="S688" s="6">
        <v>0</v>
      </c>
      <c r="T688" s="5">
        <v>0</v>
      </c>
      <c r="U688" s="5">
        <v>0</v>
      </c>
      <c r="V688" s="5">
        <f t="shared" si="60"/>
        <v>0.73749997499999997</v>
      </c>
      <c r="W688" s="5">
        <f t="shared" si="56"/>
        <v>-0.73749997499999997</v>
      </c>
      <c r="X688" s="8">
        <f t="shared" si="57"/>
        <v>-1</v>
      </c>
      <c r="Y688" s="4">
        <v>0</v>
      </c>
      <c r="Z688" s="9" t="str">
        <f t="shared" si="58"/>
        <v>NA</v>
      </c>
      <c r="AA688" s="10">
        <f t="shared" si="59"/>
        <v>0</v>
      </c>
    </row>
    <row r="689" spans="1:27" x14ac:dyDescent="0.55000000000000004">
      <c r="A689" s="3" t="s">
        <v>78</v>
      </c>
      <c r="B689" s="3" t="s">
        <v>79</v>
      </c>
      <c r="C689" s="3" t="s">
        <v>1247</v>
      </c>
      <c r="D689" s="3" t="s">
        <v>1248</v>
      </c>
      <c r="E689" s="4" t="s">
        <v>66</v>
      </c>
      <c r="F689" s="3" t="s">
        <v>36</v>
      </c>
      <c r="G689" s="3" t="s">
        <v>36</v>
      </c>
      <c r="H689" s="3" t="s">
        <v>85</v>
      </c>
      <c r="I689" s="3" t="s">
        <v>50</v>
      </c>
      <c r="J689" s="3" t="s">
        <v>36</v>
      </c>
      <c r="K689" s="3" t="s">
        <v>42</v>
      </c>
      <c r="L689" s="5">
        <v>0.13750000000000001</v>
      </c>
      <c r="M689" s="4">
        <v>4</v>
      </c>
      <c r="N689" s="5">
        <v>0.875</v>
      </c>
      <c r="O689" s="5">
        <v>0.21875</v>
      </c>
      <c r="P689" s="4">
        <v>671</v>
      </c>
      <c r="Q689" s="6">
        <v>0.59612518628912103</v>
      </c>
      <c r="R689" s="7">
        <v>2.3476900149031299</v>
      </c>
      <c r="S689" s="6">
        <v>0</v>
      </c>
      <c r="T689" s="5">
        <v>0</v>
      </c>
      <c r="U689" s="5">
        <v>0</v>
      </c>
      <c r="V689" s="5">
        <f t="shared" si="60"/>
        <v>0.875</v>
      </c>
      <c r="W689" s="5">
        <f t="shared" si="56"/>
        <v>-0.875</v>
      </c>
      <c r="X689" s="8">
        <f t="shared" si="57"/>
        <v>-1</v>
      </c>
      <c r="Y689" s="4">
        <v>0</v>
      </c>
      <c r="Z689" s="9" t="str">
        <f t="shared" si="58"/>
        <v>NA</v>
      </c>
      <c r="AA689" s="10">
        <f t="shared" si="59"/>
        <v>0</v>
      </c>
    </row>
    <row r="690" spans="1:27" x14ac:dyDescent="0.55000000000000004">
      <c r="A690" s="3" t="s">
        <v>78</v>
      </c>
      <c r="B690" s="3" t="s">
        <v>79</v>
      </c>
      <c r="C690" s="3" t="s">
        <v>1249</v>
      </c>
      <c r="D690" s="3" t="s">
        <v>1250</v>
      </c>
      <c r="E690" s="4" t="s">
        <v>66</v>
      </c>
      <c r="F690" s="3" t="s">
        <v>36</v>
      </c>
      <c r="G690" s="3" t="s">
        <v>36</v>
      </c>
      <c r="H690" s="3" t="s">
        <v>695</v>
      </c>
      <c r="I690" s="3" t="s">
        <v>77</v>
      </c>
      <c r="J690" s="3" t="s">
        <v>36</v>
      </c>
      <c r="K690" s="3" t="s">
        <v>42</v>
      </c>
      <c r="L690" s="5">
        <v>0.13750000000000001</v>
      </c>
      <c r="M690" s="4">
        <v>1</v>
      </c>
      <c r="N690" s="5">
        <v>0.95</v>
      </c>
      <c r="O690" s="5">
        <v>0.95</v>
      </c>
      <c r="P690" s="4">
        <v>77</v>
      </c>
      <c r="Q690" s="6">
        <v>1.2987012987013</v>
      </c>
      <c r="R690" s="7">
        <v>3.9948051948051999</v>
      </c>
      <c r="S690" s="6">
        <v>0</v>
      </c>
      <c r="T690" s="5">
        <v>0</v>
      </c>
      <c r="U690" s="5">
        <v>0</v>
      </c>
      <c r="V690" s="5">
        <f t="shared" si="60"/>
        <v>0.95</v>
      </c>
      <c r="W690" s="5">
        <f t="shared" si="56"/>
        <v>-0.95</v>
      </c>
      <c r="X690" s="8">
        <f t="shared" si="57"/>
        <v>-1</v>
      </c>
      <c r="Y690" s="4">
        <v>0</v>
      </c>
      <c r="Z690" s="9" t="str">
        <f t="shared" si="58"/>
        <v>NA</v>
      </c>
      <c r="AA690" s="10">
        <f t="shared" si="59"/>
        <v>0</v>
      </c>
    </row>
    <row r="691" spans="1:27" x14ac:dyDescent="0.55000000000000004">
      <c r="A691" s="3" t="s">
        <v>78</v>
      </c>
      <c r="B691" s="3" t="s">
        <v>79</v>
      </c>
      <c r="C691" s="3" t="s">
        <v>1251</v>
      </c>
      <c r="D691" s="3" t="s">
        <v>1252</v>
      </c>
      <c r="E691" s="4" t="s">
        <v>66</v>
      </c>
      <c r="F691" s="3" t="s">
        <v>36</v>
      </c>
      <c r="G691" s="3" t="s">
        <v>36</v>
      </c>
      <c r="H691" s="3" t="s">
        <v>1109</v>
      </c>
      <c r="I691" s="3" t="s">
        <v>77</v>
      </c>
      <c r="J691" s="3" t="s">
        <v>36</v>
      </c>
      <c r="K691" s="3" t="s">
        <v>42</v>
      </c>
      <c r="L691" s="5">
        <v>0.13750000000000001</v>
      </c>
      <c r="M691" s="4">
        <v>2</v>
      </c>
      <c r="N691" s="5">
        <v>0.95</v>
      </c>
      <c r="O691" s="5">
        <v>0.47499999999999998</v>
      </c>
      <c r="P691" s="4">
        <v>139</v>
      </c>
      <c r="Q691" s="6">
        <v>1.43884892086331</v>
      </c>
      <c r="R691" s="7">
        <v>4.2215827338129497</v>
      </c>
      <c r="S691" s="6">
        <v>0</v>
      </c>
      <c r="T691" s="5">
        <v>0</v>
      </c>
      <c r="U691" s="5">
        <v>0</v>
      </c>
      <c r="V691" s="5">
        <f t="shared" si="60"/>
        <v>0.95</v>
      </c>
      <c r="W691" s="5">
        <f t="shared" si="56"/>
        <v>-0.95</v>
      </c>
      <c r="X691" s="8">
        <f t="shared" si="57"/>
        <v>-1</v>
      </c>
      <c r="Y691" s="4">
        <v>0</v>
      </c>
      <c r="Z691" s="9" t="str">
        <f t="shared" si="58"/>
        <v>NA</v>
      </c>
      <c r="AA691" s="10">
        <f t="shared" si="59"/>
        <v>0</v>
      </c>
    </row>
    <row r="692" spans="1:27" x14ac:dyDescent="0.55000000000000004">
      <c r="A692" s="3" t="s">
        <v>78</v>
      </c>
      <c r="B692" s="3" t="s">
        <v>79</v>
      </c>
      <c r="C692" s="3" t="s">
        <v>1253</v>
      </c>
      <c r="D692" s="3" t="s">
        <v>1254</v>
      </c>
      <c r="E692" s="4" t="s">
        <v>31</v>
      </c>
      <c r="F692" s="3" t="s">
        <v>36</v>
      </c>
      <c r="G692" s="3" t="s">
        <v>36</v>
      </c>
      <c r="H692" s="3" t="s">
        <v>1255</v>
      </c>
      <c r="I692" s="3" t="s">
        <v>77</v>
      </c>
      <c r="J692" s="3" t="s">
        <v>36</v>
      </c>
      <c r="K692" s="3" t="s">
        <v>42</v>
      </c>
      <c r="L692" s="5">
        <v>0.13750000000000001</v>
      </c>
      <c r="M692" s="4">
        <v>8</v>
      </c>
      <c r="N692" s="5">
        <v>1.0874999999999999</v>
      </c>
      <c r="O692" s="5">
        <v>0.13593749999999999</v>
      </c>
      <c r="P692" s="4">
        <v>167</v>
      </c>
      <c r="Q692" s="6">
        <v>4.7904191616766498</v>
      </c>
      <c r="R692" s="7">
        <v>3.7844311377245501</v>
      </c>
      <c r="S692" s="6">
        <v>0</v>
      </c>
      <c r="T692" s="5">
        <v>0</v>
      </c>
      <c r="U692" s="5">
        <v>0</v>
      </c>
      <c r="V692" s="5">
        <f t="shared" si="60"/>
        <v>1.0874999999999999</v>
      </c>
      <c r="W692" s="5">
        <f t="shared" si="56"/>
        <v>-1.0874999999999999</v>
      </c>
      <c r="X692" s="8">
        <f t="shared" si="57"/>
        <v>-1</v>
      </c>
      <c r="Y692" s="4">
        <v>0</v>
      </c>
      <c r="Z692" s="9" t="str">
        <f t="shared" si="58"/>
        <v>NA</v>
      </c>
      <c r="AA692" s="10">
        <f t="shared" si="59"/>
        <v>0</v>
      </c>
    </row>
    <row r="693" spans="1:27" x14ac:dyDescent="0.55000000000000004">
      <c r="A693" s="3" t="s">
        <v>78</v>
      </c>
      <c r="B693" s="3" t="s">
        <v>79</v>
      </c>
      <c r="C693" s="3" t="s">
        <v>1256</v>
      </c>
      <c r="D693" s="3" t="s">
        <v>1257</v>
      </c>
      <c r="E693" s="4" t="s">
        <v>66</v>
      </c>
      <c r="F693" s="3" t="s">
        <v>36</v>
      </c>
      <c r="G693" s="3" t="s">
        <v>36</v>
      </c>
      <c r="H693" s="3" t="s">
        <v>555</v>
      </c>
      <c r="I693" s="3" t="s">
        <v>77</v>
      </c>
      <c r="J693" s="3" t="s">
        <v>36</v>
      </c>
      <c r="K693" s="3" t="s">
        <v>42</v>
      </c>
      <c r="L693" s="5">
        <v>0.13750000000000001</v>
      </c>
      <c r="M693" s="4">
        <v>2</v>
      </c>
      <c r="N693" s="5">
        <v>1.425</v>
      </c>
      <c r="O693" s="5">
        <v>0.71250000000000002</v>
      </c>
      <c r="P693" s="4">
        <v>215</v>
      </c>
      <c r="Q693" s="6">
        <v>0.93023255813953498</v>
      </c>
      <c r="R693" s="7">
        <v>2.4483720930232602</v>
      </c>
      <c r="S693" s="6">
        <v>0</v>
      </c>
      <c r="T693" s="5">
        <v>0</v>
      </c>
      <c r="U693" s="5">
        <v>0</v>
      </c>
      <c r="V693" s="5">
        <f t="shared" si="60"/>
        <v>1.425</v>
      </c>
      <c r="W693" s="5">
        <f t="shared" si="56"/>
        <v>-1.425</v>
      </c>
      <c r="X693" s="8">
        <f t="shared" si="57"/>
        <v>-1</v>
      </c>
      <c r="Y693" s="4">
        <v>0</v>
      </c>
      <c r="Z693" s="9" t="str">
        <f t="shared" si="58"/>
        <v>NA</v>
      </c>
      <c r="AA693" s="10">
        <f t="shared" si="59"/>
        <v>0</v>
      </c>
    </row>
    <row r="694" spans="1:27" x14ac:dyDescent="0.55000000000000004">
      <c r="A694" s="3" t="s">
        <v>78</v>
      </c>
      <c r="B694" s="3" t="s">
        <v>79</v>
      </c>
      <c r="C694" s="3" t="s">
        <v>1258</v>
      </c>
      <c r="D694" s="3" t="s">
        <v>1259</v>
      </c>
      <c r="E694" s="4" t="s">
        <v>66</v>
      </c>
      <c r="F694" s="3" t="s">
        <v>36</v>
      </c>
      <c r="G694" s="3" t="s">
        <v>36</v>
      </c>
      <c r="H694" s="3" t="s">
        <v>1109</v>
      </c>
      <c r="I694" s="3" t="s">
        <v>77</v>
      </c>
      <c r="J694" s="3" t="s">
        <v>36</v>
      </c>
      <c r="K694" s="3" t="s">
        <v>42</v>
      </c>
      <c r="L694" s="5">
        <v>0.13750000000000001</v>
      </c>
      <c r="M694" s="4">
        <v>2</v>
      </c>
      <c r="N694" s="5">
        <v>1.45</v>
      </c>
      <c r="O694" s="5">
        <v>0.72499999999999998</v>
      </c>
      <c r="P694" s="4">
        <v>73</v>
      </c>
      <c r="Q694" s="6">
        <v>2.7397260273972601</v>
      </c>
      <c r="R694" s="7">
        <v>3.1260273972602701</v>
      </c>
      <c r="S694" s="6">
        <v>0</v>
      </c>
      <c r="T694" s="5">
        <v>0</v>
      </c>
      <c r="U694" s="5">
        <v>0</v>
      </c>
      <c r="V694" s="5">
        <f t="shared" si="60"/>
        <v>1.45</v>
      </c>
      <c r="W694" s="5">
        <f t="shared" si="56"/>
        <v>-1.45</v>
      </c>
      <c r="X694" s="8">
        <f t="shared" si="57"/>
        <v>-1</v>
      </c>
      <c r="Y694" s="4">
        <v>0</v>
      </c>
      <c r="Z694" s="9" t="str">
        <f t="shared" si="58"/>
        <v>NA</v>
      </c>
      <c r="AA694" s="10">
        <f t="shared" si="59"/>
        <v>0</v>
      </c>
    </row>
    <row r="695" spans="1:27" x14ac:dyDescent="0.55000000000000004">
      <c r="A695" s="3" t="s">
        <v>78</v>
      </c>
      <c r="B695" s="3" t="s">
        <v>79</v>
      </c>
      <c r="C695" s="3" t="s">
        <v>1260</v>
      </c>
      <c r="D695" s="3" t="s">
        <v>1219</v>
      </c>
      <c r="E695" s="4" t="s">
        <v>66</v>
      </c>
      <c r="F695" s="3" t="s">
        <v>36</v>
      </c>
      <c r="G695" s="3" t="s">
        <v>36</v>
      </c>
      <c r="H695" s="3" t="s">
        <v>59</v>
      </c>
      <c r="I695" s="3" t="s">
        <v>50</v>
      </c>
      <c r="J695" s="3" t="s">
        <v>36</v>
      </c>
      <c r="K695" s="3" t="s">
        <v>42</v>
      </c>
      <c r="L695" s="5">
        <v>0.13750000000000001</v>
      </c>
      <c r="M695" s="4">
        <v>3</v>
      </c>
      <c r="N695" s="5">
        <v>1.8999999750000001</v>
      </c>
      <c r="O695" s="5">
        <v>0.63333332500000006</v>
      </c>
      <c r="P695" s="4">
        <v>101</v>
      </c>
      <c r="Q695" s="6">
        <v>2.9702970297029698</v>
      </c>
      <c r="R695" s="7">
        <v>2.3841584158415801</v>
      </c>
      <c r="S695" s="6">
        <v>0</v>
      </c>
      <c r="T695" s="5">
        <v>0</v>
      </c>
      <c r="U695" s="5">
        <v>0</v>
      </c>
      <c r="V695" s="5">
        <f t="shared" si="60"/>
        <v>1.8999999750000001</v>
      </c>
      <c r="W695" s="5">
        <f t="shared" si="56"/>
        <v>-1.8999999750000001</v>
      </c>
      <c r="X695" s="8">
        <f t="shared" si="57"/>
        <v>-1</v>
      </c>
      <c r="Y695" s="4">
        <v>0</v>
      </c>
      <c r="Z695" s="9" t="str">
        <f t="shared" si="58"/>
        <v>NA</v>
      </c>
      <c r="AA695" s="10">
        <f t="shared" si="59"/>
        <v>0</v>
      </c>
    </row>
    <row r="696" spans="1:27" x14ac:dyDescent="0.55000000000000004">
      <c r="A696" s="3" t="s">
        <v>78</v>
      </c>
      <c r="B696" s="3" t="s">
        <v>79</v>
      </c>
      <c r="C696" s="3" t="s">
        <v>1261</v>
      </c>
      <c r="D696" s="3" t="s">
        <v>1262</v>
      </c>
      <c r="E696" s="4" t="s">
        <v>66</v>
      </c>
      <c r="F696" s="3" t="s">
        <v>36</v>
      </c>
      <c r="G696" s="3" t="s">
        <v>36</v>
      </c>
      <c r="H696" s="3" t="s">
        <v>1109</v>
      </c>
      <c r="I696" s="3" t="s">
        <v>77</v>
      </c>
      <c r="J696" s="3" t="s">
        <v>36</v>
      </c>
      <c r="K696" s="3" t="s">
        <v>42</v>
      </c>
      <c r="L696" s="5">
        <v>0.13750000000000001</v>
      </c>
      <c r="M696" s="4">
        <v>3</v>
      </c>
      <c r="N696" s="5">
        <v>1.9749999749999998</v>
      </c>
      <c r="O696" s="5">
        <v>0.65833332499999997</v>
      </c>
      <c r="P696" s="4">
        <v>1473</v>
      </c>
      <c r="Q696" s="6">
        <v>0.20366598778004102</v>
      </c>
      <c r="R696" s="7">
        <v>3.2526816021724398</v>
      </c>
      <c r="S696" s="6">
        <v>0</v>
      </c>
      <c r="T696" s="5">
        <v>0</v>
      </c>
      <c r="U696" s="5">
        <v>0</v>
      </c>
      <c r="V696" s="5">
        <f t="shared" si="60"/>
        <v>1.9749999749999998</v>
      </c>
      <c r="W696" s="5">
        <f t="shared" si="56"/>
        <v>-1.9749999749999998</v>
      </c>
      <c r="X696" s="8">
        <f t="shared" si="57"/>
        <v>-1</v>
      </c>
      <c r="Y696" s="4">
        <v>0</v>
      </c>
      <c r="Z696" s="9" t="str">
        <f t="shared" si="58"/>
        <v>NA</v>
      </c>
      <c r="AA696" s="10">
        <f t="shared" si="59"/>
        <v>0</v>
      </c>
    </row>
    <row r="697" spans="1:27" x14ac:dyDescent="0.55000000000000004">
      <c r="A697" s="3" t="s">
        <v>78</v>
      </c>
      <c r="B697" s="3" t="s">
        <v>79</v>
      </c>
      <c r="C697" s="3" t="s">
        <v>1263</v>
      </c>
      <c r="D697" s="3" t="s">
        <v>1264</v>
      </c>
      <c r="E697" s="4" t="s">
        <v>66</v>
      </c>
      <c r="F697" s="3" t="s">
        <v>36</v>
      </c>
      <c r="G697" s="3" t="s">
        <v>36</v>
      </c>
      <c r="H697" s="3" t="s">
        <v>85</v>
      </c>
      <c r="I697" s="3" t="s">
        <v>50</v>
      </c>
      <c r="J697" s="3" t="s">
        <v>36</v>
      </c>
      <c r="K697" s="3" t="s">
        <v>42</v>
      </c>
      <c r="L697" s="5">
        <v>0.13750000000000001</v>
      </c>
      <c r="M697" s="4">
        <v>5</v>
      </c>
      <c r="N697" s="5">
        <v>4.5625</v>
      </c>
      <c r="O697" s="5">
        <v>0.91249999999999998</v>
      </c>
      <c r="P697" s="4">
        <v>1129</v>
      </c>
      <c r="Q697" s="6">
        <v>0.44286979627989403</v>
      </c>
      <c r="R697" s="7">
        <v>2.3519043401239998</v>
      </c>
      <c r="S697" s="6">
        <v>0</v>
      </c>
      <c r="T697" s="5">
        <v>0</v>
      </c>
      <c r="U697" s="5">
        <v>0</v>
      </c>
      <c r="V697" s="5">
        <f t="shared" si="60"/>
        <v>4.5625</v>
      </c>
      <c r="W697" s="5">
        <f t="shared" si="56"/>
        <v>-4.5625</v>
      </c>
      <c r="X697" s="8">
        <f t="shared" si="57"/>
        <v>-1</v>
      </c>
      <c r="Y697" s="4">
        <v>0</v>
      </c>
      <c r="Z697" s="9" t="str">
        <f t="shared" si="58"/>
        <v>NA</v>
      </c>
      <c r="AA697" s="10">
        <f t="shared" si="59"/>
        <v>0</v>
      </c>
    </row>
    <row r="698" spans="1:27" x14ac:dyDescent="0.55000000000000004">
      <c r="A698" s="3" t="s">
        <v>78</v>
      </c>
      <c r="B698" s="3" t="s">
        <v>79</v>
      </c>
      <c r="C698" s="3" t="s">
        <v>1265</v>
      </c>
      <c r="D698" s="3" t="s">
        <v>255</v>
      </c>
      <c r="E698" s="4" t="s">
        <v>66</v>
      </c>
      <c r="F698" s="3" t="s">
        <v>36</v>
      </c>
      <c r="G698" s="3" t="s">
        <v>36</v>
      </c>
      <c r="H698" s="3" t="s">
        <v>85</v>
      </c>
      <c r="I698" s="3" t="s">
        <v>50</v>
      </c>
      <c r="J698" s="3" t="s">
        <v>36</v>
      </c>
      <c r="K698" s="3" t="s">
        <v>42</v>
      </c>
      <c r="L698" s="5">
        <v>0.13750000000000001</v>
      </c>
      <c r="M698" s="4">
        <v>8</v>
      </c>
      <c r="N698" s="5">
        <v>7.0750000000000002</v>
      </c>
      <c r="O698" s="5">
        <v>0.88437500000000002</v>
      </c>
      <c r="P698" s="4">
        <v>686</v>
      </c>
      <c r="Q698" s="6">
        <v>1.1661807580174901</v>
      </c>
      <c r="R698" s="7">
        <v>3.0590379008746398</v>
      </c>
      <c r="S698" s="6">
        <v>0</v>
      </c>
      <c r="T698" s="5">
        <v>0</v>
      </c>
      <c r="U698" s="5">
        <v>0</v>
      </c>
      <c r="V698" s="5">
        <f t="shared" si="60"/>
        <v>7.0750000000000002</v>
      </c>
      <c r="W698" s="5">
        <f t="shared" si="56"/>
        <v>-7.0750000000000002</v>
      </c>
      <c r="X698" s="8">
        <f t="shared" si="57"/>
        <v>-1</v>
      </c>
      <c r="Y698" s="4">
        <v>0</v>
      </c>
      <c r="Z698" s="9" t="str">
        <f t="shared" si="58"/>
        <v>NA</v>
      </c>
      <c r="AA698" s="10">
        <f t="shared" si="59"/>
        <v>0</v>
      </c>
    </row>
    <row r="699" spans="1:27" x14ac:dyDescent="0.55000000000000004">
      <c r="A699" s="3" t="s">
        <v>78</v>
      </c>
      <c r="B699" s="3" t="s">
        <v>79</v>
      </c>
      <c r="C699" s="3" t="s">
        <v>1266</v>
      </c>
      <c r="D699" s="3" t="s">
        <v>1267</v>
      </c>
      <c r="E699" s="4" t="s">
        <v>66</v>
      </c>
      <c r="F699" s="3" t="s">
        <v>36</v>
      </c>
      <c r="G699" s="3" t="s">
        <v>36</v>
      </c>
      <c r="H699" s="3" t="s">
        <v>85</v>
      </c>
      <c r="I699" s="3" t="s">
        <v>50</v>
      </c>
      <c r="J699" s="3" t="s">
        <v>36</v>
      </c>
      <c r="K699" s="3" t="s">
        <v>42</v>
      </c>
      <c r="L699" s="5">
        <v>0.13750000000000001</v>
      </c>
      <c r="M699" s="4">
        <v>9</v>
      </c>
      <c r="N699" s="5">
        <v>8.4124999124999995</v>
      </c>
      <c r="O699" s="5">
        <v>0.93472221249999998</v>
      </c>
      <c r="P699" s="4">
        <v>2037</v>
      </c>
      <c r="Q699" s="6">
        <v>0.44182621502209102</v>
      </c>
      <c r="R699" s="7">
        <v>2.99577810505646</v>
      </c>
      <c r="S699" s="6">
        <v>0</v>
      </c>
      <c r="T699" s="5">
        <v>0</v>
      </c>
      <c r="U699" s="5">
        <v>0</v>
      </c>
      <c r="V699" s="5">
        <f t="shared" si="60"/>
        <v>8.4124999124999995</v>
      </c>
      <c r="W699" s="5">
        <f t="shared" si="56"/>
        <v>-8.4124999124999995</v>
      </c>
      <c r="X699" s="8">
        <f t="shared" si="57"/>
        <v>-1</v>
      </c>
      <c r="Y699" s="4">
        <v>0</v>
      </c>
      <c r="Z699" s="9" t="str">
        <f t="shared" si="58"/>
        <v>NA</v>
      </c>
      <c r="AA699" s="10">
        <f t="shared" si="59"/>
        <v>0</v>
      </c>
    </row>
    <row r="700" spans="1:27" x14ac:dyDescent="0.55000000000000004">
      <c r="A700" s="3" t="s">
        <v>78</v>
      </c>
      <c r="B700" s="3" t="s">
        <v>79</v>
      </c>
      <c r="C700" s="3" t="s">
        <v>1268</v>
      </c>
      <c r="D700" s="3" t="s">
        <v>1269</v>
      </c>
      <c r="E700" s="4" t="s">
        <v>66</v>
      </c>
      <c r="F700" s="3" t="s">
        <v>36</v>
      </c>
      <c r="G700" s="3" t="s">
        <v>36</v>
      </c>
      <c r="H700" s="3" t="s">
        <v>572</v>
      </c>
      <c r="I700" s="3" t="s">
        <v>77</v>
      </c>
      <c r="J700" s="3" t="s">
        <v>36</v>
      </c>
      <c r="K700" s="3" t="s">
        <v>42</v>
      </c>
      <c r="L700" s="5">
        <v>0.13750000000000001</v>
      </c>
      <c r="M700" s="4">
        <v>22</v>
      </c>
      <c r="N700" s="5">
        <v>9.1499999249999995</v>
      </c>
      <c r="O700" s="5">
        <v>0.4159090875</v>
      </c>
      <c r="P700" s="4">
        <v>477</v>
      </c>
      <c r="Q700" s="6">
        <v>4.6121593291404599</v>
      </c>
      <c r="R700" s="7">
        <v>4.0270440251572301</v>
      </c>
      <c r="S700" s="6">
        <v>0</v>
      </c>
      <c r="T700" s="5">
        <v>0</v>
      </c>
      <c r="U700" s="5">
        <v>0</v>
      </c>
      <c r="V700" s="5">
        <f t="shared" si="60"/>
        <v>9.1499999249999995</v>
      </c>
      <c r="W700" s="5">
        <f t="shared" si="56"/>
        <v>-9.1499999249999995</v>
      </c>
      <c r="X700" s="8">
        <f t="shared" si="57"/>
        <v>-1</v>
      </c>
      <c r="Y700" s="4">
        <v>0</v>
      </c>
      <c r="Z700" s="9" t="str">
        <f t="shared" si="58"/>
        <v>NA</v>
      </c>
      <c r="AA700" s="10">
        <f t="shared" si="59"/>
        <v>0</v>
      </c>
    </row>
    <row r="701" spans="1:27" x14ac:dyDescent="0.55000000000000004">
      <c r="A701" s="3" t="s">
        <v>62</v>
      </c>
      <c r="B701" s="3" t="s">
        <v>63</v>
      </c>
      <c r="C701" s="3" t="s">
        <v>1270</v>
      </c>
      <c r="D701" s="3" t="s">
        <v>792</v>
      </c>
      <c r="E701" s="4" t="s">
        <v>66</v>
      </c>
      <c r="F701" s="3" t="s">
        <v>36</v>
      </c>
      <c r="G701" s="3" t="s">
        <v>36</v>
      </c>
      <c r="H701" s="3" t="s">
        <v>150</v>
      </c>
      <c r="I701" s="3" t="s">
        <v>67</v>
      </c>
      <c r="J701" s="3" t="s">
        <v>36</v>
      </c>
      <c r="K701" s="3" t="s">
        <v>42</v>
      </c>
      <c r="L701" s="5">
        <v>0.15</v>
      </c>
      <c r="M701" s="4">
        <v>1</v>
      </c>
      <c r="N701" s="5">
        <v>0.17499999999999999</v>
      </c>
      <c r="O701" s="5">
        <v>0.17499999999999999</v>
      </c>
      <c r="P701" s="4">
        <v>446</v>
      </c>
      <c r="Q701" s="6">
        <v>0.224215246636771</v>
      </c>
      <c r="R701" s="7">
        <v>1.76726457399103</v>
      </c>
      <c r="S701" s="6">
        <v>0</v>
      </c>
      <c r="T701" s="5">
        <v>0</v>
      </c>
      <c r="U701" s="5">
        <v>0</v>
      </c>
      <c r="V701" s="5">
        <f t="shared" si="60"/>
        <v>0.17499999999999999</v>
      </c>
      <c r="W701" s="5">
        <f t="shared" si="56"/>
        <v>-0.17499999999999999</v>
      </c>
      <c r="X701" s="8">
        <f t="shared" si="57"/>
        <v>-1</v>
      </c>
      <c r="Y701" s="4">
        <v>0</v>
      </c>
      <c r="Z701" s="9" t="str">
        <f t="shared" si="58"/>
        <v>NA</v>
      </c>
      <c r="AA701" s="10">
        <f t="shared" si="59"/>
        <v>0</v>
      </c>
    </row>
    <row r="702" spans="1:27" x14ac:dyDescent="0.55000000000000004">
      <c r="A702" s="3" t="s">
        <v>62</v>
      </c>
      <c r="B702" s="3" t="s">
        <v>63</v>
      </c>
      <c r="C702" s="3" t="s">
        <v>1271</v>
      </c>
      <c r="D702" s="3" t="s">
        <v>1272</v>
      </c>
      <c r="E702" s="4" t="s">
        <v>66</v>
      </c>
      <c r="F702" s="3" t="s">
        <v>36</v>
      </c>
      <c r="G702" s="3" t="s">
        <v>36</v>
      </c>
      <c r="H702" s="3" t="s">
        <v>1273</v>
      </c>
      <c r="I702" s="3" t="s">
        <v>67</v>
      </c>
      <c r="J702" s="3" t="s">
        <v>36</v>
      </c>
      <c r="K702" s="3" t="s">
        <v>42</v>
      </c>
      <c r="L702" s="5">
        <v>0.15</v>
      </c>
      <c r="M702" s="4">
        <v>2</v>
      </c>
      <c r="N702" s="5">
        <v>0.26250000000000001</v>
      </c>
      <c r="O702" s="5">
        <v>0.13125000000000001</v>
      </c>
      <c r="P702" s="4">
        <v>140</v>
      </c>
      <c r="Q702" s="6">
        <v>1.4285714285714299</v>
      </c>
      <c r="R702" s="7">
        <v>1.74142857142857</v>
      </c>
      <c r="S702" s="6">
        <v>0</v>
      </c>
      <c r="T702" s="5">
        <v>0</v>
      </c>
      <c r="U702" s="5">
        <v>0</v>
      </c>
      <c r="V702" s="5">
        <f t="shared" si="60"/>
        <v>0.26250000000000001</v>
      </c>
      <c r="W702" s="5">
        <f t="shared" si="56"/>
        <v>-0.26250000000000001</v>
      </c>
      <c r="X702" s="8">
        <f t="shared" si="57"/>
        <v>-1</v>
      </c>
      <c r="Y702" s="4">
        <v>0</v>
      </c>
      <c r="Z702" s="9" t="str">
        <f t="shared" si="58"/>
        <v>NA</v>
      </c>
      <c r="AA702" s="10">
        <f t="shared" si="59"/>
        <v>0</v>
      </c>
    </row>
    <row r="703" spans="1:27" x14ac:dyDescent="0.55000000000000004">
      <c r="A703" s="3" t="s">
        <v>62</v>
      </c>
      <c r="B703" s="3" t="s">
        <v>63</v>
      </c>
      <c r="C703" s="3" t="s">
        <v>1274</v>
      </c>
      <c r="D703" s="3" t="s">
        <v>1275</v>
      </c>
      <c r="E703" s="4" t="s">
        <v>66</v>
      </c>
      <c r="F703" s="3" t="s">
        <v>36</v>
      </c>
      <c r="G703" s="3" t="s">
        <v>36</v>
      </c>
      <c r="H703" s="3" t="s">
        <v>85</v>
      </c>
      <c r="I703" s="3" t="s">
        <v>67</v>
      </c>
      <c r="J703" s="3" t="s">
        <v>36</v>
      </c>
      <c r="K703" s="3" t="s">
        <v>91</v>
      </c>
      <c r="L703" s="5">
        <v>0.15</v>
      </c>
      <c r="M703" s="4">
        <v>6</v>
      </c>
      <c r="N703" s="5">
        <v>2.07499995</v>
      </c>
      <c r="O703" s="5">
        <v>0.34583332500000002</v>
      </c>
      <c r="P703" s="4">
        <v>859</v>
      </c>
      <c r="Q703" s="6">
        <v>0.69848661233992992</v>
      </c>
      <c r="R703" s="7">
        <v>3.3053550640279399</v>
      </c>
      <c r="S703" s="6">
        <v>0</v>
      </c>
      <c r="T703" s="5">
        <v>0</v>
      </c>
      <c r="U703" s="5">
        <v>0</v>
      </c>
      <c r="V703" s="5">
        <f t="shared" si="60"/>
        <v>2.07499995</v>
      </c>
      <c r="W703" s="5">
        <f t="shared" si="56"/>
        <v>-2.07499995</v>
      </c>
      <c r="X703" s="8">
        <f t="shared" si="57"/>
        <v>-1</v>
      </c>
      <c r="Y703" s="4">
        <v>0</v>
      </c>
      <c r="Z703" s="9" t="str">
        <f t="shared" si="58"/>
        <v>NA</v>
      </c>
      <c r="AA703" s="10">
        <f t="shared" si="59"/>
        <v>0</v>
      </c>
    </row>
    <row r="704" spans="1:27" x14ac:dyDescent="0.55000000000000004">
      <c r="A704" s="3" t="s">
        <v>62</v>
      </c>
      <c r="B704" s="3" t="s">
        <v>63</v>
      </c>
      <c r="C704" s="3" t="s">
        <v>1276</v>
      </c>
      <c r="D704" s="3" t="s">
        <v>1277</v>
      </c>
      <c r="E704" s="4" t="s">
        <v>66</v>
      </c>
      <c r="F704" s="3" t="s">
        <v>36</v>
      </c>
      <c r="G704" s="3" t="s">
        <v>36</v>
      </c>
      <c r="H704" s="3" t="s">
        <v>59</v>
      </c>
      <c r="I704" s="3" t="s">
        <v>67</v>
      </c>
      <c r="J704" s="3" t="s">
        <v>36</v>
      </c>
      <c r="K704" s="3" t="s">
        <v>42</v>
      </c>
      <c r="L704" s="5">
        <v>0.15</v>
      </c>
      <c r="M704" s="4">
        <v>15</v>
      </c>
      <c r="N704" s="5">
        <v>2.625</v>
      </c>
      <c r="O704" s="5">
        <v>0.17499999999999999</v>
      </c>
      <c r="P704" s="4">
        <v>864</v>
      </c>
      <c r="Q704" s="6">
        <v>1.7361111111111101</v>
      </c>
      <c r="R704" s="7">
        <v>5.4128472222222204</v>
      </c>
      <c r="S704" s="6">
        <v>0</v>
      </c>
      <c r="T704" s="5">
        <v>0</v>
      </c>
      <c r="U704" s="5">
        <v>0</v>
      </c>
      <c r="V704" s="5">
        <f t="shared" si="60"/>
        <v>2.625</v>
      </c>
      <c r="W704" s="5">
        <f t="shared" si="56"/>
        <v>-2.625</v>
      </c>
      <c r="X704" s="8">
        <f t="shared" si="57"/>
        <v>-1</v>
      </c>
      <c r="Y704" s="4">
        <v>0</v>
      </c>
      <c r="Z704" s="9" t="str">
        <f t="shared" si="58"/>
        <v>NA</v>
      </c>
      <c r="AA704" s="10">
        <f t="shared" si="59"/>
        <v>0</v>
      </c>
    </row>
    <row r="705" spans="1:27" x14ac:dyDescent="0.55000000000000004">
      <c r="A705" s="3" t="s">
        <v>78</v>
      </c>
      <c r="B705" s="3" t="s">
        <v>79</v>
      </c>
      <c r="C705" s="3" t="s">
        <v>1278</v>
      </c>
      <c r="D705" s="3" t="s">
        <v>1279</v>
      </c>
      <c r="E705" s="4" t="s">
        <v>66</v>
      </c>
      <c r="F705" s="3" t="s">
        <v>36</v>
      </c>
      <c r="G705" s="3" t="s">
        <v>36</v>
      </c>
      <c r="H705" s="3" t="s">
        <v>1109</v>
      </c>
      <c r="I705" s="3" t="s">
        <v>77</v>
      </c>
      <c r="J705" s="3" t="s">
        <v>36</v>
      </c>
      <c r="K705" s="3" t="s">
        <v>42</v>
      </c>
      <c r="L705" s="5">
        <v>0.15</v>
      </c>
      <c r="M705" s="4">
        <v>1</v>
      </c>
      <c r="N705" s="5">
        <v>0.13750000000000001</v>
      </c>
      <c r="O705" s="5">
        <v>0.13750000000000001</v>
      </c>
      <c r="P705" s="4">
        <v>126</v>
      </c>
      <c r="Q705" s="6">
        <v>0.79365079365079394</v>
      </c>
      <c r="R705" s="7">
        <v>3.3738095238095198</v>
      </c>
      <c r="S705" s="6">
        <v>0</v>
      </c>
      <c r="T705" s="5">
        <v>0</v>
      </c>
      <c r="U705" s="5">
        <v>0</v>
      </c>
      <c r="V705" s="5">
        <f t="shared" si="60"/>
        <v>0.13750000000000001</v>
      </c>
      <c r="W705" s="5">
        <f t="shared" si="56"/>
        <v>-0.13750000000000001</v>
      </c>
      <c r="X705" s="8">
        <f t="shared" si="57"/>
        <v>-1</v>
      </c>
      <c r="Y705" s="4">
        <v>0</v>
      </c>
      <c r="Z705" s="9" t="str">
        <f t="shared" si="58"/>
        <v>NA</v>
      </c>
      <c r="AA705" s="10">
        <f t="shared" si="59"/>
        <v>0</v>
      </c>
    </row>
    <row r="706" spans="1:27" x14ac:dyDescent="0.55000000000000004">
      <c r="A706" s="3" t="s">
        <v>78</v>
      </c>
      <c r="B706" s="3" t="s">
        <v>79</v>
      </c>
      <c r="C706" s="3" t="s">
        <v>1280</v>
      </c>
      <c r="D706" s="3" t="s">
        <v>1281</v>
      </c>
      <c r="E706" s="4" t="s">
        <v>66</v>
      </c>
      <c r="F706" s="3" t="s">
        <v>36</v>
      </c>
      <c r="G706" s="3" t="s">
        <v>36</v>
      </c>
      <c r="H706" s="3" t="s">
        <v>1109</v>
      </c>
      <c r="I706" s="3" t="s">
        <v>77</v>
      </c>
      <c r="J706" s="3" t="s">
        <v>36</v>
      </c>
      <c r="K706" s="3" t="s">
        <v>42</v>
      </c>
      <c r="L706" s="5">
        <v>0.15</v>
      </c>
      <c r="M706" s="4">
        <v>1</v>
      </c>
      <c r="N706" s="5">
        <v>0.3125</v>
      </c>
      <c r="O706" s="5">
        <v>0.3125</v>
      </c>
      <c r="P706" s="4">
        <v>875</v>
      </c>
      <c r="Q706" s="6">
        <v>0.114285714285714</v>
      </c>
      <c r="R706" s="7">
        <v>3.8651428571428599</v>
      </c>
      <c r="S706" s="6">
        <v>0</v>
      </c>
      <c r="T706" s="5">
        <v>0</v>
      </c>
      <c r="U706" s="5">
        <v>0</v>
      </c>
      <c r="V706" s="5">
        <f t="shared" si="60"/>
        <v>0.3125</v>
      </c>
      <c r="W706" s="5">
        <f t="shared" ref="W706:W769" si="61">U706-V706</f>
        <v>-0.3125</v>
      </c>
      <c r="X706" s="8">
        <f t="shared" ref="X706:X769" si="62">IF(V706=0,0,(U706-V706)/V706)</f>
        <v>-1</v>
      </c>
      <c r="Y706" s="4">
        <v>0</v>
      </c>
      <c r="Z706" s="9" t="str">
        <f t="shared" ref="Z706:Z769" si="63">IF(Y706=0,"NA",U706/Y706)</f>
        <v>NA</v>
      </c>
      <c r="AA706" s="10">
        <f t="shared" ref="AA706:AA769" si="64">(Q706/100*S706/100)</f>
        <v>0</v>
      </c>
    </row>
    <row r="707" spans="1:27" x14ac:dyDescent="0.55000000000000004">
      <c r="A707" s="3" t="s">
        <v>78</v>
      </c>
      <c r="B707" s="3" t="s">
        <v>79</v>
      </c>
      <c r="C707" s="3" t="s">
        <v>1282</v>
      </c>
      <c r="D707" s="3" t="s">
        <v>1283</v>
      </c>
      <c r="E707" s="4" t="s">
        <v>66</v>
      </c>
      <c r="F707" s="3" t="s">
        <v>36</v>
      </c>
      <c r="G707" s="3" t="s">
        <v>36</v>
      </c>
      <c r="H707" s="3" t="s">
        <v>315</v>
      </c>
      <c r="I707" s="3" t="s">
        <v>77</v>
      </c>
      <c r="J707" s="3" t="s">
        <v>36</v>
      </c>
      <c r="K707" s="3" t="s">
        <v>42</v>
      </c>
      <c r="L707" s="5">
        <v>0.15</v>
      </c>
      <c r="M707" s="4">
        <v>1</v>
      </c>
      <c r="N707" s="5">
        <v>0.32500000000000001</v>
      </c>
      <c r="O707" s="5">
        <v>0.32500000000000001</v>
      </c>
      <c r="P707" s="4">
        <v>248</v>
      </c>
      <c r="Q707" s="6">
        <v>0.40322580645161304</v>
      </c>
      <c r="R707" s="7">
        <v>2.8774193548387101</v>
      </c>
      <c r="S707" s="6">
        <v>0</v>
      </c>
      <c r="T707" s="5">
        <v>0</v>
      </c>
      <c r="U707" s="5">
        <v>0</v>
      </c>
      <c r="V707" s="5">
        <f t="shared" ref="V707:V770" si="65">N707</f>
        <v>0.32500000000000001</v>
      </c>
      <c r="W707" s="5">
        <f t="shared" si="61"/>
        <v>-0.32500000000000001</v>
      </c>
      <c r="X707" s="8">
        <f t="shared" si="62"/>
        <v>-1</v>
      </c>
      <c r="Y707" s="4">
        <v>0</v>
      </c>
      <c r="Z707" s="9" t="str">
        <f t="shared" si="63"/>
        <v>NA</v>
      </c>
      <c r="AA707" s="10">
        <f t="shared" si="64"/>
        <v>0</v>
      </c>
    </row>
    <row r="708" spans="1:27" x14ac:dyDescent="0.55000000000000004">
      <c r="A708" s="3" t="s">
        <v>78</v>
      </c>
      <c r="B708" s="3" t="s">
        <v>79</v>
      </c>
      <c r="C708" s="3" t="s">
        <v>1284</v>
      </c>
      <c r="D708" s="3" t="s">
        <v>1285</v>
      </c>
      <c r="E708" s="4" t="s">
        <v>66</v>
      </c>
      <c r="F708" s="3" t="s">
        <v>36</v>
      </c>
      <c r="G708" s="3" t="s">
        <v>36</v>
      </c>
      <c r="H708" s="3" t="s">
        <v>332</v>
      </c>
      <c r="I708" s="3" t="s">
        <v>50</v>
      </c>
      <c r="J708" s="3" t="s">
        <v>36</v>
      </c>
      <c r="K708" s="3" t="s">
        <v>42</v>
      </c>
      <c r="L708" s="5">
        <v>0.15</v>
      </c>
      <c r="M708" s="4">
        <v>1</v>
      </c>
      <c r="N708" s="5">
        <v>0.35</v>
      </c>
      <c r="O708" s="5">
        <v>0.35</v>
      </c>
      <c r="P708" s="4">
        <v>400</v>
      </c>
      <c r="Q708" s="6">
        <v>0.25</v>
      </c>
      <c r="R708" s="7">
        <v>3.5567500000000001</v>
      </c>
      <c r="S708" s="6">
        <v>0</v>
      </c>
      <c r="T708" s="5">
        <v>0</v>
      </c>
      <c r="U708" s="5">
        <v>0</v>
      </c>
      <c r="V708" s="5">
        <f t="shared" si="65"/>
        <v>0.35</v>
      </c>
      <c r="W708" s="5">
        <f t="shared" si="61"/>
        <v>-0.35</v>
      </c>
      <c r="X708" s="8">
        <f t="shared" si="62"/>
        <v>-1</v>
      </c>
      <c r="Y708" s="4">
        <v>0</v>
      </c>
      <c r="Z708" s="9" t="str">
        <f t="shared" si="63"/>
        <v>NA</v>
      </c>
      <c r="AA708" s="10">
        <f t="shared" si="64"/>
        <v>0</v>
      </c>
    </row>
    <row r="709" spans="1:27" x14ac:dyDescent="0.55000000000000004">
      <c r="A709" s="3" t="s">
        <v>78</v>
      </c>
      <c r="B709" s="3" t="s">
        <v>79</v>
      </c>
      <c r="C709" s="3" t="s">
        <v>1286</v>
      </c>
      <c r="D709" s="3" t="s">
        <v>1287</v>
      </c>
      <c r="E709" s="4" t="s">
        <v>31</v>
      </c>
      <c r="F709" s="3" t="s">
        <v>36</v>
      </c>
      <c r="G709" s="3" t="s">
        <v>36</v>
      </c>
      <c r="H709" s="3" t="s">
        <v>1229</v>
      </c>
      <c r="I709" s="3" t="s">
        <v>82</v>
      </c>
      <c r="J709" s="3" t="s">
        <v>36</v>
      </c>
      <c r="K709" s="3" t="s">
        <v>42</v>
      </c>
      <c r="L709" s="5">
        <v>0.15</v>
      </c>
      <c r="M709" s="4">
        <v>3</v>
      </c>
      <c r="N709" s="5">
        <v>0.45</v>
      </c>
      <c r="O709" s="5">
        <v>0.15</v>
      </c>
      <c r="P709" s="4">
        <v>976</v>
      </c>
      <c r="Q709" s="6">
        <v>0.30737704918032799</v>
      </c>
      <c r="R709" s="7">
        <v>3.6413934426229502</v>
      </c>
      <c r="S709" s="6">
        <v>0</v>
      </c>
      <c r="T709" s="5">
        <v>0</v>
      </c>
      <c r="U709" s="5">
        <v>0</v>
      </c>
      <c r="V709" s="5">
        <f t="shared" si="65"/>
        <v>0.45</v>
      </c>
      <c r="W709" s="5">
        <f t="shared" si="61"/>
        <v>-0.45</v>
      </c>
      <c r="X709" s="8">
        <f t="shared" si="62"/>
        <v>-1</v>
      </c>
      <c r="Y709" s="4">
        <v>0</v>
      </c>
      <c r="Z709" s="9" t="str">
        <f t="shared" si="63"/>
        <v>NA</v>
      </c>
      <c r="AA709" s="10">
        <f t="shared" si="64"/>
        <v>0</v>
      </c>
    </row>
    <row r="710" spans="1:27" x14ac:dyDescent="0.55000000000000004">
      <c r="A710" s="3" t="s">
        <v>78</v>
      </c>
      <c r="B710" s="3" t="s">
        <v>79</v>
      </c>
      <c r="C710" s="3" t="s">
        <v>1288</v>
      </c>
      <c r="D710" s="3" t="s">
        <v>1289</v>
      </c>
      <c r="E710" s="4" t="s">
        <v>66</v>
      </c>
      <c r="F710" s="3" t="s">
        <v>36</v>
      </c>
      <c r="G710" s="3" t="s">
        <v>36</v>
      </c>
      <c r="H710" s="3" t="s">
        <v>1109</v>
      </c>
      <c r="I710" s="3" t="s">
        <v>77</v>
      </c>
      <c r="J710" s="3" t="s">
        <v>36</v>
      </c>
      <c r="K710" s="3" t="s">
        <v>42</v>
      </c>
      <c r="L710" s="5">
        <v>0.15</v>
      </c>
      <c r="M710" s="4">
        <v>1</v>
      </c>
      <c r="N710" s="5">
        <v>0.5</v>
      </c>
      <c r="O710" s="5">
        <v>0.5</v>
      </c>
      <c r="P710" s="4">
        <v>134</v>
      </c>
      <c r="Q710" s="6">
        <v>0.74626865671641796</v>
      </c>
      <c r="R710" s="7">
        <v>3.3723880597014899</v>
      </c>
      <c r="S710" s="6">
        <v>0</v>
      </c>
      <c r="T710" s="5">
        <v>0</v>
      </c>
      <c r="U710" s="5">
        <v>0</v>
      </c>
      <c r="V710" s="5">
        <f t="shared" si="65"/>
        <v>0.5</v>
      </c>
      <c r="W710" s="5">
        <f t="shared" si="61"/>
        <v>-0.5</v>
      </c>
      <c r="X710" s="8">
        <f t="shared" si="62"/>
        <v>-1</v>
      </c>
      <c r="Y710" s="4">
        <v>0</v>
      </c>
      <c r="Z710" s="9" t="str">
        <f t="shared" si="63"/>
        <v>NA</v>
      </c>
      <c r="AA710" s="10">
        <f t="shared" si="64"/>
        <v>0</v>
      </c>
    </row>
    <row r="711" spans="1:27" x14ac:dyDescent="0.55000000000000004">
      <c r="A711" s="3" t="s">
        <v>78</v>
      </c>
      <c r="B711" s="3" t="s">
        <v>79</v>
      </c>
      <c r="C711" s="3" t="s">
        <v>1290</v>
      </c>
      <c r="D711" s="3" t="s">
        <v>1291</v>
      </c>
      <c r="E711" s="4" t="s">
        <v>66</v>
      </c>
      <c r="F711" s="3" t="s">
        <v>36</v>
      </c>
      <c r="G711" s="3" t="s">
        <v>36</v>
      </c>
      <c r="H711" s="3" t="s">
        <v>315</v>
      </c>
      <c r="I711" s="3" t="s">
        <v>77</v>
      </c>
      <c r="J711" s="3" t="s">
        <v>36</v>
      </c>
      <c r="K711" s="3" t="s">
        <v>42</v>
      </c>
      <c r="L711" s="5">
        <v>0.15</v>
      </c>
      <c r="M711" s="4">
        <v>2</v>
      </c>
      <c r="N711" s="5">
        <v>0.9</v>
      </c>
      <c r="O711" s="5">
        <v>0.45</v>
      </c>
      <c r="P711" s="4">
        <v>215</v>
      </c>
      <c r="Q711" s="6">
        <v>0.93023255813953498</v>
      </c>
      <c r="R711" s="7">
        <v>3.9037209302325602</v>
      </c>
      <c r="S711" s="6">
        <v>0</v>
      </c>
      <c r="T711" s="5">
        <v>0</v>
      </c>
      <c r="U711" s="5">
        <v>0</v>
      </c>
      <c r="V711" s="5">
        <f t="shared" si="65"/>
        <v>0.9</v>
      </c>
      <c r="W711" s="5">
        <f t="shared" si="61"/>
        <v>-0.9</v>
      </c>
      <c r="X711" s="8">
        <f t="shared" si="62"/>
        <v>-1</v>
      </c>
      <c r="Y711" s="4">
        <v>0</v>
      </c>
      <c r="Z711" s="9" t="str">
        <f t="shared" si="63"/>
        <v>NA</v>
      </c>
      <c r="AA711" s="10">
        <f t="shared" si="64"/>
        <v>0</v>
      </c>
    </row>
    <row r="712" spans="1:27" x14ac:dyDescent="0.55000000000000004">
      <c r="A712" s="3" t="s">
        <v>78</v>
      </c>
      <c r="B712" s="3" t="s">
        <v>79</v>
      </c>
      <c r="C712" s="3" t="s">
        <v>1292</v>
      </c>
      <c r="D712" s="3" t="s">
        <v>1293</v>
      </c>
      <c r="E712" s="4" t="s">
        <v>66</v>
      </c>
      <c r="F712" s="3" t="s">
        <v>36</v>
      </c>
      <c r="G712" s="3" t="s">
        <v>36</v>
      </c>
      <c r="H712" s="3" t="s">
        <v>485</v>
      </c>
      <c r="I712" s="3" t="s">
        <v>77</v>
      </c>
      <c r="J712" s="3" t="s">
        <v>36</v>
      </c>
      <c r="K712" s="3" t="s">
        <v>42</v>
      </c>
      <c r="L712" s="5">
        <v>0.15</v>
      </c>
      <c r="M712" s="4">
        <v>4</v>
      </c>
      <c r="N712" s="5">
        <v>2.8250000000000002</v>
      </c>
      <c r="O712" s="5">
        <v>0.70625000000000004</v>
      </c>
      <c r="P712" s="4">
        <v>1247</v>
      </c>
      <c r="Q712" s="6">
        <v>0.32076984763432198</v>
      </c>
      <c r="R712" s="7">
        <v>2.8902165196471499</v>
      </c>
      <c r="S712" s="6">
        <v>0</v>
      </c>
      <c r="T712" s="5">
        <v>0</v>
      </c>
      <c r="U712" s="5">
        <v>0</v>
      </c>
      <c r="V712" s="5">
        <f t="shared" si="65"/>
        <v>2.8250000000000002</v>
      </c>
      <c r="W712" s="5">
        <f t="shared" si="61"/>
        <v>-2.8250000000000002</v>
      </c>
      <c r="X712" s="8">
        <f t="shared" si="62"/>
        <v>-1</v>
      </c>
      <c r="Y712" s="4">
        <v>0</v>
      </c>
      <c r="Z712" s="9" t="str">
        <f t="shared" si="63"/>
        <v>NA</v>
      </c>
      <c r="AA712" s="10">
        <f t="shared" si="64"/>
        <v>0</v>
      </c>
    </row>
    <row r="713" spans="1:27" x14ac:dyDescent="0.55000000000000004">
      <c r="A713" s="3" t="s">
        <v>78</v>
      </c>
      <c r="B713" s="3" t="s">
        <v>79</v>
      </c>
      <c r="C713" s="3" t="s">
        <v>1294</v>
      </c>
      <c r="D713" s="3" t="s">
        <v>1295</v>
      </c>
      <c r="E713" s="4" t="s">
        <v>66</v>
      </c>
      <c r="F713" s="3" t="s">
        <v>36</v>
      </c>
      <c r="G713" s="3" t="s">
        <v>36</v>
      </c>
      <c r="H713" s="3" t="s">
        <v>1109</v>
      </c>
      <c r="I713" s="3" t="s">
        <v>77</v>
      </c>
      <c r="J713" s="3" t="s">
        <v>36</v>
      </c>
      <c r="K713" s="3" t="s">
        <v>42</v>
      </c>
      <c r="L713" s="5">
        <v>0.15</v>
      </c>
      <c r="M713" s="4">
        <v>8</v>
      </c>
      <c r="N713" s="5">
        <v>3.7</v>
      </c>
      <c r="O713" s="5">
        <v>0.46250000000000002</v>
      </c>
      <c r="P713" s="4">
        <v>493</v>
      </c>
      <c r="Q713" s="6">
        <v>1.62271805273834</v>
      </c>
      <c r="R713" s="7">
        <v>2.9758620689655202</v>
      </c>
      <c r="S713" s="6">
        <v>0</v>
      </c>
      <c r="T713" s="5">
        <v>0</v>
      </c>
      <c r="U713" s="5">
        <v>0</v>
      </c>
      <c r="V713" s="5">
        <f t="shared" si="65"/>
        <v>3.7</v>
      </c>
      <c r="W713" s="5">
        <f t="shared" si="61"/>
        <v>-3.7</v>
      </c>
      <c r="X713" s="8">
        <f t="shared" si="62"/>
        <v>-1</v>
      </c>
      <c r="Y713" s="4">
        <v>0</v>
      </c>
      <c r="Z713" s="9" t="str">
        <f t="shared" si="63"/>
        <v>NA</v>
      </c>
      <c r="AA713" s="10">
        <f t="shared" si="64"/>
        <v>0</v>
      </c>
    </row>
    <row r="714" spans="1:27" x14ac:dyDescent="0.55000000000000004">
      <c r="A714" s="3" t="s">
        <v>78</v>
      </c>
      <c r="B714" s="3" t="s">
        <v>79</v>
      </c>
      <c r="C714" s="3" t="s">
        <v>1296</v>
      </c>
      <c r="D714" s="3" t="s">
        <v>1297</v>
      </c>
      <c r="E714" s="4" t="s">
        <v>66</v>
      </c>
      <c r="F714" s="3" t="s">
        <v>36</v>
      </c>
      <c r="G714" s="3" t="s">
        <v>36</v>
      </c>
      <c r="H714" s="3" t="s">
        <v>85</v>
      </c>
      <c r="I714" s="3" t="s">
        <v>50</v>
      </c>
      <c r="J714" s="3" t="s">
        <v>36</v>
      </c>
      <c r="K714" s="3" t="s">
        <v>42</v>
      </c>
      <c r="L714" s="5">
        <v>0.15</v>
      </c>
      <c r="M714" s="4">
        <v>5</v>
      </c>
      <c r="N714" s="5">
        <v>4.0875000000000004</v>
      </c>
      <c r="O714" s="5">
        <v>0.8175</v>
      </c>
      <c r="P714" s="4">
        <v>80</v>
      </c>
      <c r="Q714" s="6">
        <v>6.25</v>
      </c>
      <c r="R714" s="7">
        <v>3.2774999999999999</v>
      </c>
      <c r="S714" s="6">
        <v>0</v>
      </c>
      <c r="T714" s="5">
        <v>0</v>
      </c>
      <c r="U714" s="5">
        <v>0</v>
      </c>
      <c r="V714" s="5">
        <f t="shared" si="65"/>
        <v>4.0875000000000004</v>
      </c>
      <c r="W714" s="5">
        <f t="shared" si="61"/>
        <v>-4.0875000000000004</v>
      </c>
      <c r="X714" s="8">
        <f t="shared" si="62"/>
        <v>-1</v>
      </c>
      <c r="Y714" s="4">
        <v>0</v>
      </c>
      <c r="Z714" s="9" t="str">
        <f t="shared" si="63"/>
        <v>NA</v>
      </c>
      <c r="AA714" s="10">
        <f t="shared" si="64"/>
        <v>0</v>
      </c>
    </row>
    <row r="715" spans="1:27" x14ac:dyDescent="0.55000000000000004">
      <c r="A715" s="3" t="s">
        <v>62</v>
      </c>
      <c r="B715" s="3" t="s">
        <v>63</v>
      </c>
      <c r="C715" s="3" t="s">
        <v>1298</v>
      </c>
      <c r="D715" s="3" t="s">
        <v>1299</v>
      </c>
      <c r="E715" s="4" t="s">
        <v>31</v>
      </c>
      <c r="F715" s="3" t="s">
        <v>36</v>
      </c>
      <c r="G715" s="3" t="s">
        <v>36</v>
      </c>
      <c r="H715" s="3" t="s">
        <v>85</v>
      </c>
      <c r="I715" s="3" t="s">
        <v>67</v>
      </c>
      <c r="J715" s="3" t="s">
        <v>36</v>
      </c>
      <c r="K715" s="3" t="s">
        <v>91</v>
      </c>
      <c r="L715" s="5">
        <v>0.16250000000000001</v>
      </c>
      <c r="M715" s="4">
        <v>7</v>
      </c>
      <c r="N715" s="5">
        <v>1.4</v>
      </c>
      <c r="O715" s="5">
        <v>0.2</v>
      </c>
      <c r="P715" s="4">
        <v>2350</v>
      </c>
      <c r="Q715" s="6">
        <v>0.29787234042553201</v>
      </c>
      <c r="R715" s="7">
        <v>2.4325106382978698</v>
      </c>
      <c r="S715" s="6">
        <v>0</v>
      </c>
      <c r="T715" s="5">
        <v>0</v>
      </c>
      <c r="U715" s="5">
        <v>0</v>
      </c>
      <c r="V715" s="5">
        <f t="shared" si="65"/>
        <v>1.4</v>
      </c>
      <c r="W715" s="5">
        <f t="shared" si="61"/>
        <v>-1.4</v>
      </c>
      <c r="X715" s="8">
        <f t="shared" si="62"/>
        <v>-1</v>
      </c>
      <c r="Y715" s="4">
        <v>0</v>
      </c>
      <c r="Z715" s="9" t="str">
        <f t="shared" si="63"/>
        <v>NA</v>
      </c>
      <c r="AA715" s="10">
        <f t="shared" si="64"/>
        <v>0</v>
      </c>
    </row>
    <row r="716" spans="1:27" x14ac:dyDescent="0.55000000000000004">
      <c r="A716" s="3" t="s">
        <v>62</v>
      </c>
      <c r="B716" s="3" t="s">
        <v>63</v>
      </c>
      <c r="C716" s="3" t="s">
        <v>1300</v>
      </c>
      <c r="D716" s="3" t="s">
        <v>1301</v>
      </c>
      <c r="E716" s="4" t="s">
        <v>31</v>
      </c>
      <c r="F716" s="3" t="s">
        <v>36</v>
      </c>
      <c r="G716" s="3" t="s">
        <v>36</v>
      </c>
      <c r="H716" s="3" t="s">
        <v>59</v>
      </c>
      <c r="I716" s="3" t="s">
        <v>67</v>
      </c>
      <c r="J716" s="3" t="s">
        <v>36</v>
      </c>
      <c r="K716" s="3" t="s">
        <v>42</v>
      </c>
      <c r="L716" s="5">
        <v>0.16250000000000001</v>
      </c>
      <c r="M716" s="4">
        <v>6</v>
      </c>
      <c r="N716" s="5">
        <v>1.6374999750000001</v>
      </c>
      <c r="O716" s="5">
        <v>0.27291666250000002</v>
      </c>
      <c r="P716" s="4">
        <v>152</v>
      </c>
      <c r="Q716" s="6">
        <v>3.9473684210526301</v>
      </c>
      <c r="R716" s="7">
        <v>4.1585526315789503</v>
      </c>
      <c r="S716" s="6">
        <v>0</v>
      </c>
      <c r="T716" s="5">
        <v>0</v>
      </c>
      <c r="U716" s="5">
        <v>0</v>
      </c>
      <c r="V716" s="5">
        <f t="shared" si="65"/>
        <v>1.6374999750000001</v>
      </c>
      <c r="W716" s="5">
        <f t="shared" si="61"/>
        <v>-1.6374999750000001</v>
      </c>
      <c r="X716" s="8">
        <f t="shared" si="62"/>
        <v>-1</v>
      </c>
      <c r="Y716" s="4">
        <v>0</v>
      </c>
      <c r="Z716" s="9" t="str">
        <f t="shared" si="63"/>
        <v>NA</v>
      </c>
      <c r="AA716" s="10">
        <f t="shared" si="64"/>
        <v>0</v>
      </c>
    </row>
    <row r="717" spans="1:27" x14ac:dyDescent="0.55000000000000004">
      <c r="A717" s="3" t="s">
        <v>62</v>
      </c>
      <c r="B717" s="3" t="s">
        <v>63</v>
      </c>
      <c r="C717" s="3" t="s">
        <v>1302</v>
      </c>
      <c r="D717" s="3" t="s">
        <v>1303</v>
      </c>
      <c r="E717" s="4" t="s">
        <v>66</v>
      </c>
      <c r="F717" s="3" t="s">
        <v>36</v>
      </c>
      <c r="G717" s="3" t="s">
        <v>36</v>
      </c>
      <c r="H717" s="3" t="s">
        <v>59</v>
      </c>
      <c r="I717" s="3" t="s">
        <v>67</v>
      </c>
      <c r="J717" s="3" t="s">
        <v>36</v>
      </c>
      <c r="K717" s="3" t="s">
        <v>42</v>
      </c>
      <c r="L717" s="5">
        <v>0.16250000000000001</v>
      </c>
      <c r="M717" s="4">
        <v>7</v>
      </c>
      <c r="N717" s="5">
        <v>1.6749999874999999</v>
      </c>
      <c r="O717" s="5">
        <v>0.2392857125</v>
      </c>
      <c r="P717" s="4">
        <v>626</v>
      </c>
      <c r="Q717" s="6">
        <v>1.11821086261981</v>
      </c>
      <c r="R717" s="7">
        <v>2.8004792332268398</v>
      </c>
      <c r="S717" s="6">
        <v>0</v>
      </c>
      <c r="T717" s="5">
        <v>0</v>
      </c>
      <c r="U717" s="5">
        <v>0</v>
      </c>
      <c r="V717" s="5">
        <f t="shared" si="65"/>
        <v>1.6749999874999999</v>
      </c>
      <c r="W717" s="5">
        <f t="shared" si="61"/>
        <v>-1.6749999874999999</v>
      </c>
      <c r="X717" s="8">
        <f t="shared" si="62"/>
        <v>-1</v>
      </c>
      <c r="Y717" s="4">
        <v>0</v>
      </c>
      <c r="Z717" s="9" t="str">
        <f t="shared" si="63"/>
        <v>NA</v>
      </c>
      <c r="AA717" s="10">
        <f t="shared" si="64"/>
        <v>0</v>
      </c>
    </row>
    <row r="718" spans="1:27" x14ac:dyDescent="0.55000000000000004">
      <c r="A718" s="3" t="s">
        <v>62</v>
      </c>
      <c r="B718" s="3" t="s">
        <v>63</v>
      </c>
      <c r="C718" s="3" t="s">
        <v>1304</v>
      </c>
      <c r="D718" s="3" t="s">
        <v>1305</v>
      </c>
      <c r="E718" s="4" t="s">
        <v>31</v>
      </c>
      <c r="F718" s="3" t="s">
        <v>36</v>
      </c>
      <c r="G718" s="3" t="s">
        <v>36</v>
      </c>
      <c r="H718" s="3" t="s">
        <v>436</v>
      </c>
      <c r="I718" s="3" t="s">
        <v>67</v>
      </c>
      <c r="J718" s="3" t="s">
        <v>36</v>
      </c>
      <c r="K718" s="3" t="s">
        <v>42</v>
      </c>
      <c r="L718" s="5">
        <v>0.16250000000000001</v>
      </c>
      <c r="M718" s="4">
        <v>9</v>
      </c>
      <c r="N718" s="5">
        <v>1.762499925</v>
      </c>
      <c r="O718" s="5">
        <v>0.195833325</v>
      </c>
      <c r="P718" s="4">
        <v>2472</v>
      </c>
      <c r="Q718" s="6">
        <v>0.36407766990291301</v>
      </c>
      <c r="R718" s="7">
        <v>2.56496763754045</v>
      </c>
      <c r="S718" s="6">
        <v>0</v>
      </c>
      <c r="T718" s="5">
        <v>0</v>
      </c>
      <c r="U718" s="5">
        <v>0</v>
      </c>
      <c r="V718" s="5">
        <f t="shared" si="65"/>
        <v>1.762499925</v>
      </c>
      <c r="W718" s="5">
        <f t="shared" si="61"/>
        <v>-1.762499925</v>
      </c>
      <c r="X718" s="8">
        <f t="shared" si="62"/>
        <v>-1</v>
      </c>
      <c r="Y718" s="4">
        <v>0</v>
      </c>
      <c r="Z718" s="9" t="str">
        <f t="shared" si="63"/>
        <v>NA</v>
      </c>
      <c r="AA718" s="10">
        <f t="shared" si="64"/>
        <v>0</v>
      </c>
    </row>
    <row r="719" spans="1:27" x14ac:dyDescent="0.55000000000000004">
      <c r="A719" s="3" t="s">
        <v>78</v>
      </c>
      <c r="B719" s="3" t="s">
        <v>79</v>
      </c>
      <c r="C719" s="3" t="s">
        <v>1306</v>
      </c>
      <c r="D719" s="3" t="s">
        <v>1307</v>
      </c>
      <c r="E719" s="4" t="s">
        <v>66</v>
      </c>
      <c r="F719" s="3" t="s">
        <v>36</v>
      </c>
      <c r="G719" s="3" t="s">
        <v>36</v>
      </c>
      <c r="H719" s="3" t="s">
        <v>150</v>
      </c>
      <c r="I719" s="3" t="s">
        <v>50</v>
      </c>
      <c r="J719" s="3" t="s">
        <v>36</v>
      </c>
      <c r="K719" s="3" t="s">
        <v>42</v>
      </c>
      <c r="L719" s="5">
        <v>0.16250000000000001</v>
      </c>
      <c r="M719" s="4">
        <v>1</v>
      </c>
      <c r="N719" s="5">
        <v>0.15</v>
      </c>
      <c r="O719" s="5">
        <v>0.15</v>
      </c>
      <c r="P719" s="4">
        <v>375</v>
      </c>
      <c r="Q719" s="6">
        <v>0.266666666666667</v>
      </c>
      <c r="R719" s="7">
        <v>3.3290666666666699</v>
      </c>
      <c r="S719" s="6">
        <v>0</v>
      </c>
      <c r="T719" s="5">
        <v>0</v>
      </c>
      <c r="U719" s="5">
        <v>0</v>
      </c>
      <c r="V719" s="5">
        <f t="shared" si="65"/>
        <v>0.15</v>
      </c>
      <c r="W719" s="5">
        <f t="shared" si="61"/>
        <v>-0.15</v>
      </c>
      <c r="X719" s="8">
        <f t="shared" si="62"/>
        <v>-1</v>
      </c>
      <c r="Y719" s="4">
        <v>0</v>
      </c>
      <c r="Z719" s="9" t="str">
        <f t="shared" si="63"/>
        <v>NA</v>
      </c>
      <c r="AA719" s="10">
        <f t="shared" si="64"/>
        <v>0</v>
      </c>
    </row>
    <row r="720" spans="1:27" x14ac:dyDescent="0.55000000000000004">
      <c r="A720" s="3" t="s">
        <v>78</v>
      </c>
      <c r="B720" s="3" t="s">
        <v>79</v>
      </c>
      <c r="C720" s="3" t="s">
        <v>1308</v>
      </c>
      <c r="D720" s="3" t="s">
        <v>1301</v>
      </c>
      <c r="E720" s="4" t="s">
        <v>66</v>
      </c>
      <c r="F720" s="3" t="s">
        <v>36</v>
      </c>
      <c r="G720" s="3" t="s">
        <v>36</v>
      </c>
      <c r="H720" s="3" t="s">
        <v>59</v>
      </c>
      <c r="I720" s="3" t="s">
        <v>50</v>
      </c>
      <c r="J720" s="3" t="s">
        <v>36</v>
      </c>
      <c r="K720" s="3" t="s">
        <v>42</v>
      </c>
      <c r="L720" s="5">
        <v>0.16250000000000001</v>
      </c>
      <c r="M720" s="4">
        <v>1</v>
      </c>
      <c r="N720" s="5">
        <v>0.16250000000000001</v>
      </c>
      <c r="O720" s="5">
        <v>0.16250000000000001</v>
      </c>
      <c r="P720" s="4">
        <v>31</v>
      </c>
      <c r="Q720" s="6">
        <v>3.2258064516128999</v>
      </c>
      <c r="R720" s="7">
        <v>3.5774193548387099</v>
      </c>
      <c r="S720" s="6">
        <v>0</v>
      </c>
      <c r="T720" s="5">
        <v>0</v>
      </c>
      <c r="U720" s="5">
        <v>0</v>
      </c>
      <c r="V720" s="5">
        <f t="shared" si="65"/>
        <v>0.16250000000000001</v>
      </c>
      <c r="W720" s="5">
        <f t="shared" si="61"/>
        <v>-0.16250000000000001</v>
      </c>
      <c r="X720" s="8">
        <f t="shared" si="62"/>
        <v>-1</v>
      </c>
      <c r="Y720" s="4">
        <v>0</v>
      </c>
      <c r="Z720" s="9" t="str">
        <f t="shared" si="63"/>
        <v>NA</v>
      </c>
      <c r="AA720" s="10">
        <f t="shared" si="64"/>
        <v>0</v>
      </c>
    </row>
    <row r="721" spans="1:27" x14ac:dyDescent="0.55000000000000004">
      <c r="A721" s="3" t="s">
        <v>78</v>
      </c>
      <c r="B721" s="3" t="s">
        <v>79</v>
      </c>
      <c r="C721" s="3" t="s">
        <v>1309</v>
      </c>
      <c r="D721" s="3" t="s">
        <v>1310</v>
      </c>
      <c r="E721" s="4" t="s">
        <v>66</v>
      </c>
      <c r="F721" s="3" t="s">
        <v>36</v>
      </c>
      <c r="G721" s="3" t="s">
        <v>36</v>
      </c>
      <c r="H721" s="3" t="s">
        <v>695</v>
      </c>
      <c r="I721" s="3" t="s">
        <v>77</v>
      </c>
      <c r="J721" s="3" t="s">
        <v>36</v>
      </c>
      <c r="K721" s="3" t="s">
        <v>42</v>
      </c>
      <c r="L721" s="5">
        <v>0.16250000000000001</v>
      </c>
      <c r="M721" s="4">
        <v>1</v>
      </c>
      <c r="N721" s="5">
        <v>1.2625</v>
      </c>
      <c r="O721" s="5">
        <v>1.2625</v>
      </c>
      <c r="P721" s="4">
        <v>1677</v>
      </c>
      <c r="Q721" s="6">
        <v>5.9630292188431702E-2</v>
      </c>
      <c r="R721" s="7">
        <v>3.8039355992844399</v>
      </c>
      <c r="S721" s="6">
        <v>0</v>
      </c>
      <c r="T721" s="5">
        <v>0</v>
      </c>
      <c r="U721" s="5">
        <v>0</v>
      </c>
      <c r="V721" s="5">
        <f t="shared" si="65"/>
        <v>1.2625</v>
      </c>
      <c r="W721" s="5">
        <f t="shared" si="61"/>
        <v>-1.2625</v>
      </c>
      <c r="X721" s="8">
        <f t="shared" si="62"/>
        <v>-1</v>
      </c>
      <c r="Y721" s="4">
        <v>0</v>
      </c>
      <c r="Z721" s="9" t="str">
        <f t="shared" si="63"/>
        <v>NA</v>
      </c>
      <c r="AA721" s="10">
        <f t="shared" si="64"/>
        <v>0</v>
      </c>
    </row>
    <row r="722" spans="1:27" x14ac:dyDescent="0.55000000000000004">
      <c r="A722" s="3" t="s">
        <v>78</v>
      </c>
      <c r="B722" s="3" t="s">
        <v>79</v>
      </c>
      <c r="C722" s="3" t="s">
        <v>1311</v>
      </c>
      <c r="D722" s="3" t="s">
        <v>1312</v>
      </c>
      <c r="E722" s="4" t="s">
        <v>66</v>
      </c>
      <c r="F722" s="3" t="s">
        <v>36</v>
      </c>
      <c r="G722" s="3" t="s">
        <v>36</v>
      </c>
      <c r="H722" s="3" t="s">
        <v>695</v>
      </c>
      <c r="I722" s="3" t="s">
        <v>77</v>
      </c>
      <c r="J722" s="3" t="s">
        <v>36</v>
      </c>
      <c r="K722" s="3" t="s">
        <v>42</v>
      </c>
      <c r="L722" s="5">
        <v>0.16250000000000001</v>
      </c>
      <c r="M722" s="4">
        <v>1</v>
      </c>
      <c r="N722" s="5">
        <v>1.2625</v>
      </c>
      <c r="O722" s="5">
        <v>1.2625</v>
      </c>
      <c r="P722" s="4">
        <v>164</v>
      </c>
      <c r="Q722" s="6">
        <v>0.60975609756097593</v>
      </c>
      <c r="R722" s="7">
        <v>3.63170731707317</v>
      </c>
      <c r="S722" s="6">
        <v>0</v>
      </c>
      <c r="T722" s="5">
        <v>0</v>
      </c>
      <c r="U722" s="5">
        <v>0</v>
      </c>
      <c r="V722" s="5">
        <f t="shared" si="65"/>
        <v>1.2625</v>
      </c>
      <c r="W722" s="5">
        <f t="shared" si="61"/>
        <v>-1.2625</v>
      </c>
      <c r="X722" s="8">
        <f t="shared" si="62"/>
        <v>-1</v>
      </c>
      <c r="Y722" s="4">
        <v>0</v>
      </c>
      <c r="Z722" s="9" t="str">
        <f t="shared" si="63"/>
        <v>NA</v>
      </c>
      <c r="AA722" s="10">
        <f t="shared" si="64"/>
        <v>0</v>
      </c>
    </row>
    <row r="723" spans="1:27" x14ac:dyDescent="0.55000000000000004">
      <c r="A723" s="3" t="s">
        <v>78</v>
      </c>
      <c r="B723" s="3" t="s">
        <v>79</v>
      </c>
      <c r="C723" s="3" t="s">
        <v>1313</v>
      </c>
      <c r="D723" s="3" t="s">
        <v>503</v>
      </c>
      <c r="E723" s="4" t="s">
        <v>66</v>
      </c>
      <c r="F723" s="3" t="s">
        <v>36</v>
      </c>
      <c r="G723" s="3" t="s">
        <v>36</v>
      </c>
      <c r="H723" s="3" t="s">
        <v>181</v>
      </c>
      <c r="I723" s="3" t="s">
        <v>50</v>
      </c>
      <c r="J723" s="3" t="s">
        <v>36</v>
      </c>
      <c r="K723" s="3" t="s">
        <v>42</v>
      </c>
      <c r="L723" s="5">
        <v>0.16250000000000001</v>
      </c>
      <c r="M723" s="4">
        <v>3</v>
      </c>
      <c r="N723" s="5">
        <v>1.425</v>
      </c>
      <c r="O723" s="5">
        <v>0.47499999999999998</v>
      </c>
      <c r="P723" s="4">
        <v>65</v>
      </c>
      <c r="Q723" s="6">
        <v>4.6153846153846203</v>
      </c>
      <c r="R723" s="7">
        <v>2.1969230769230799</v>
      </c>
      <c r="S723" s="6">
        <v>0</v>
      </c>
      <c r="T723" s="5">
        <v>0</v>
      </c>
      <c r="U723" s="5">
        <v>0</v>
      </c>
      <c r="V723" s="5">
        <f t="shared" si="65"/>
        <v>1.425</v>
      </c>
      <c r="W723" s="5">
        <f t="shared" si="61"/>
        <v>-1.425</v>
      </c>
      <c r="X723" s="8">
        <f t="shared" si="62"/>
        <v>-1</v>
      </c>
      <c r="Y723" s="4">
        <v>0</v>
      </c>
      <c r="Z723" s="9" t="str">
        <f t="shared" si="63"/>
        <v>NA</v>
      </c>
      <c r="AA723" s="10">
        <f t="shared" si="64"/>
        <v>0</v>
      </c>
    </row>
    <row r="724" spans="1:27" x14ac:dyDescent="0.55000000000000004">
      <c r="A724" s="3" t="s">
        <v>78</v>
      </c>
      <c r="B724" s="3" t="s">
        <v>79</v>
      </c>
      <c r="C724" s="3" t="s">
        <v>1314</v>
      </c>
      <c r="D724" s="3" t="s">
        <v>803</v>
      </c>
      <c r="E724" s="4" t="s">
        <v>66</v>
      </c>
      <c r="F724" s="3" t="s">
        <v>36</v>
      </c>
      <c r="G724" s="3" t="s">
        <v>36</v>
      </c>
      <c r="H724" s="3" t="s">
        <v>85</v>
      </c>
      <c r="I724" s="3" t="s">
        <v>50</v>
      </c>
      <c r="J724" s="3" t="s">
        <v>36</v>
      </c>
      <c r="K724" s="3" t="s">
        <v>42</v>
      </c>
      <c r="L724" s="5">
        <v>0.16250000000000001</v>
      </c>
      <c r="M724" s="4">
        <v>4</v>
      </c>
      <c r="N724" s="5">
        <v>2.5125000000000002</v>
      </c>
      <c r="O724" s="5">
        <v>0.62812500000000004</v>
      </c>
      <c r="P724" s="4">
        <v>54</v>
      </c>
      <c r="Q724" s="6">
        <v>7.4074074074074101</v>
      </c>
      <c r="R724" s="7">
        <v>2.5333333333333301</v>
      </c>
      <c r="S724" s="6">
        <v>0</v>
      </c>
      <c r="T724" s="5">
        <v>0</v>
      </c>
      <c r="U724" s="5">
        <v>0</v>
      </c>
      <c r="V724" s="5">
        <f t="shared" si="65"/>
        <v>2.5125000000000002</v>
      </c>
      <c r="W724" s="5">
        <f t="shared" si="61"/>
        <v>-2.5125000000000002</v>
      </c>
      <c r="X724" s="8">
        <f t="shared" si="62"/>
        <v>-1</v>
      </c>
      <c r="Y724" s="4">
        <v>0</v>
      </c>
      <c r="Z724" s="9" t="str">
        <f t="shared" si="63"/>
        <v>NA</v>
      </c>
      <c r="AA724" s="10">
        <f t="shared" si="64"/>
        <v>0</v>
      </c>
    </row>
    <row r="725" spans="1:27" x14ac:dyDescent="0.55000000000000004">
      <c r="A725" s="3" t="s">
        <v>78</v>
      </c>
      <c r="B725" s="3" t="s">
        <v>79</v>
      </c>
      <c r="C725" s="3" t="s">
        <v>1315</v>
      </c>
      <c r="D725" s="3" t="s">
        <v>1316</v>
      </c>
      <c r="E725" s="4" t="s">
        <v>66</v>
      </c>
      <c r="F725" s="3" t="s">
        <v>36</v>
      </c>
      <c r="G725" s="3" t="s">
        <v>36</v>
      </c>
      <c r="H725" s="3" t="s">
        <v>85</v>
      </c>
      <c r="I725" s="3" t="s">
        <v>50</v>
      </c>
      <c r="J725" s="3" t="s">
        <v>36</v>
      </c>
      <c r="K725" s="3" t="s">
        <v>42</v>
      </c>
      <c r="L725" s="5">
        <v>0.16250000000000001</v>
      </c>
      <c r="M725" s="4">
        <v>5</v>
      </c>
      <c r="N725" s="5">
        <v>3.2250000000000001</v>
      </c>
      <c r="O725" s="5">
        <v>0.64500000000000002</v>
      </c>
      <c r="P725" s="4">
        <v>60</v>
      </c>
      <c r="Q725" s="6">
        <v>8.3333333333333304</v>
      </c>
      <c r="R725" s="7">
        <v>2.8433333333333302</v>
      </c>
      <c r="S725" s="6">
        <v>0</v>
      </c>
      <c r="T725" s="5">
        <v>0</v>
      </c>
      <c r="U725" s="5">
        <v>0</v>
      </c>
      <c r="V725" s="5">
        <f t="shared" si="65"/>
        <v>3.2250000000000001</v>
      </c>
      <c r="W725" s="5">
        <f t="shared" si="61"/>
        <v>-3.2250000000000001</v>
      </c>
      <c r="X725" s="8">
        <f t="shared" si="62"/>
        <v>-1</v>
      </c>
      <c r="Y725" s="4">
        <v>0</v>
      </c>
      <c r="Z725" s="9" t="str">
        <f t="shared" si="63"/>
        <v>NA</v>
      </c>
      <c r="AA725" s="10">
        <f t="shared" si="64"/>
        <v>0</v>
      </c>
    </row>
    <row r="726" spans="1:27" x14ac:dyDescent="0.55000000000000004">
      <c r="A726" s="3" t="s">
        <v>78</v>
      </c>
      <c r="B726" s="3" t="s">
        <v>79</v>
      </c>
      <c r="C726" s="3" t="s">
        <v>1317</v>
      </c>
      <c r="D726" s="3" t="s">
        <v>499</v>
      </c>
      <c r="E726" s="4" t="s">
        <v>66</v>
      </c>
      <c r="F726" s="3" t="s">
        <v>36</v>
      </c>
      <c r="G726" s="3" t="s">
        <v>36</v>
      </c>
      <c r="H726" s="3" t="s">
        <v>1189</v>
      </c>
      <c r="I726" s="3" t="s">
        <v>50</v>
      </c>
      <c r="J726" s="3" t="s">
        <v>36</v>
      </c>
      <c r="K726" s="3" t="s">
        <v>42</v>
      </c>
      <c r="L726" s="5">
        <v>0.16250000000000001</v>
      </c>
      <c r="M726" s="4">
        <v>43</v>
      </c>
      <c r="N726" s="5">
        <v>17.937499987500004</v>
      </c>
      <c r="O726" s="5">
        <v>0.41715116250000006</v>
      </c>
      <c r="P726" s="4">
        <v>1158</v>
      </c>
      <c r="Q726" s="6">
        <v>3.7132987910190001</v>
      </c>
      <c r="R726" s="7">
        <v>3.7356649395509498</v>
      </c>
      <c r="S726" s="6">
        <v>0</v>
      </c>
      <c r="T726" s="5">
        <v>0</v>
      </c>
      <c r="U726" s="5">
        <v>0</v>
      </c>
      <c r="V726" s="5">
        <f t="shared" si="65"/>
        <v>17.937499987500004</v>
      </c>
      <c r="W726" s="5">
        <f t="shared" si="61"/>
        <v>-17.937499987500004</v>
      </c>
      <c r="X726" s="8">
        <f t="shared" si="62"/>
        <v>-1</v>
      </c>
      <c r="Y726" s="4">
        <v>0</v>
      </c>
      <c r="Z726" s="9" t="str">
        <f t="shared" si="63"/>
        <v>NA</v>
      </c>
      <c r="AA726" s="10">
        <f t="shared" si="64"/>
        <v>0</v>
      </c>
    </row>
    <row r="727" spans="1:27" x14ac:dyDescent="0.55000000000000004">
      <c r="A727" s="3" t="s">
        <v>62</v>
      </c>
      <c r="B727" s="3" t="s">
        <v>63</v>
      </c>
      <c r="C727" s="3" t="s">
        <v>1318</v>
      </c>
      <c r="D727" s="3" t="s">
        <v>1319</v>
      </c>
      <c r="E727" s="4" t="s">
        <v>66</v>
      </c>
      <c r="F727" s="3" t="s">
        <v>36</v>
      </c>
      <c r="G727" s="3" t="s">
        <v>36</v>
      </c>
      <c r="H727" s="3" t="s">
        <v>1320</v>
      </c>
      <c r="I727" s="3" t="s">
        <v>67</v>
      </c>
      <c r="J727" s="3" t="s">
        <v>36</v>
      </c>
      <c r="K727" s="3" t="s">
        <v>42</v>
      </c>
      <c r="L727" s="5">
        <v>0.17499999999999999</v>
      </c>
      <c r="M727" s="4">
        <v>3</v>
      </c>
      <c r="N727" s="5">
        <v>0.43749997500000004</v>
      </c>
      <c r="O727" s="5">
        <v>0.14583332500000001</v>
      </c>
      <c r="P727" s="4">
        <v>144</v>
      </c>
      <c r="Q727" s="6">
        <v>2.0833333333333299</v>
      </c>
      <c r="R727" s="7">
        <v>2.3076388888888899</v>
      </c>
      <c r="S727" s="6">
        <v>0</v>
      </c>
      <c r="T727" s="5">
        <v>0</v>
      </c>
      <c r="U727" s="5">
        <v>0</v>
      </c>
      <c r="V727" s="5">
        <f t="shared" si="65"/>
        <v>0.43749997500000004</v>
      </c>
      <c r="W727" s="5">
        <f t="shared" si="61"/>
        <v>-0.43749997500000004</v>
      </c>
      <c r="X727" s="8">
        <f t="shared" si="62"/>
        <v>-1</v>
      </c>
      <c r="Y727" s="4">
        <v>0</v>
      </c>
      <c r="Z727" s="9" t="str">
        <f t="shared" si="63"/>
        <v>NA</v>
      </c>
      <c r="AA727" s="10">
        <f t="shared" si="64"/>
        <v>0</v>
      </c>
    </row>
    <row r="728" spans="1:27" x14ac:dyDescent="0.55000000000000004">
      <c r="A728" s="3" t="s">
        <v>62</v>
      </c>
      <c r="B728" s="3" t="s">
        <v>63</v>
      </c>
      <c r="C728" s="3" t="s">
        <v>1321</v>
      </c>
      <c r="D728" s="3" t="s">
        <v>1322</v>
      </c>
      <c r="E728" s="4" t="s">
        <v>66</v>
      </c>
      <c r="F728" s="3" t="s">
        <v>36</v>
      </c>
      <c r="G728" s="3" t="s">
        <v>36</v>
      </c>
      <c r="H728" s="3" t="s">
        <v>1016</v>
      </c>
      <c r="I728" s="3" t="s">
        <v>67</v>
      </c>
      <c r="J728" s="3" t="s">
        <v>36</v>
      </c>
      <c r="K728" s="3" t="s">
        <v>42</v>
      </c>
      <c r="L728" s="5">
        <v>0.17499999999999999</v>
      </c>
      <c r="M728" s="4">
        <v>4</v>
      </c>
      <c r="N728" s="5">
        <v>0.72499999999999998</v>
      </c>
      <c r="O728" s="5">
        <v>0.18124999999999999</v>
      </c>
      <c r="P728" s="4">
        <v>223</v>
      </c>
      <c r="Q728" s="6">
        <v>1.79372197309417</v>
      </c>
      <c r="R728" s="7">
        <v>1.8197309417040399</v>
      </c>
      <c r="S728" s="6">
        <v>0</v>
      </c>
      <c r="T728" s="5">
        <v>0</v>
      </c>
      <c r="U728" s="5">
        <v>0</v>
      </c>
      <c r="V728" s="5">
        <f t="shared" si="65"/>
        <v>0.72499999999999998</v>
      </c>
      <c r="W728" s="5">
        <f t="shared" si="61"/>
        <v>-0.72499999999999998</v>
      </c>
      <c r="X728" s="8">
        <f t="shared" si="62"/>
        <v>-1</v>
      </c>
      <c r="Y728" s="4">
        <v>0</v>
      </c>
      <c r="Z728" s="9" t="str">
        <f t="shared" si="63"/>
        <v>NA</v>
      </c>
      <c r="AA728" s="10">
        <f t="shared" si="64"/>
        <v>0</v>
      </c>
    </row>
    <row r="729" spans="1:27" x14ac:dyDescent="0.55000000000000004">
      <c r="A729" s="3" t="s">
        <v>62</v>
      </c>
      <c r="B729" s="3" t="s">
        <v>63</v>
      </c>
      <c r="C729" s="3" t="s">
        <v>1323</v>
      </c>
      <c r="D729" s="3" t="s">
        <v>1324</v>
      </c>
      <c r="E729" s="4" t="s">
        <v>66</v>
      </c>
      <c r="F729" s="3" t="s">
        <v>36</v>
      </c>
      <c r="G729" s="3" t="s">
        <v>36</v>
      </c>
      <c r="H729" s="3" t="s">
        <v>1033</v>
      </c>
      <c r="I729" s="3" t="s">
        <v>67</v>
      </c>
      <c r="J729" s="3" t="s">
        <v>36</v>
      </c>
      <c r="K729" s="3" t="s">
        <v>42</v>
      </c>
      <c r="L729" s="5">
        <v>0.17499999999999999</v>
      </c>
      <c r="M729" s="4">
        <v>7</v>
      </c>
      <c r="N729" s="5">
        <v>1.5499999375</v>
      </c>
      <c r="O729" s="5">
        <v>0.22142856249999998</v>
      </c>
      <c r="P729" s="4">
        <v>247</v>
      </c>
      <c r="Q729" s="6">
        <v>2.8340080971659898</v>
      </c>
      <c r="R729" s="7">
        <v>2.1514170040485801</v>
      </c>
      <c r="S729" s="6">
        <v>0</v>
      </c>
      <c r="T729" s="5">
        <v>0</v>
      </c>
      <c r="U729" s="5">
        <v>0</v>
      </c>
      <c r="V729" s="5">
        <f t="shared" si="65"/>
        <v>1.5499999375</v>
      </c>
      <c r="W729" s="5">
        <f t="shared" si="61"/>
        <v>-1.5499999375</v>
      </c>
      <c r="X729" s="8">
        <f t="shared" si="62"/>
        <v>-1</v>
      </c>
      <c r="Y729" s="4">
        <v>0</v>
      </c>
      <c r="Z729" s="9" t="str">
        <f t="shared" si="63"/>
        <v>NA</v>
      </c>
      <c r="AA729" s="10">
        <f t="shared" si="64"/>
        <v>0</v>
      </c>
    </row>
    <row r="730" spans="1:27" x14ac:dyDescent="0.55000000000000004">
      <c r="A730" s="3" t="s">
        <v>62</v>
      </c>
      <c r="B730" s="3" t="s">
        <v>63</v>
      </c>
      <c r="C730" s="3" t="s">
        <v>1325</v>
      </c>
      <c r="D730" s="3" t="s">
        <v>1326</v>
      </c>
      <c r="E730" s="4" t="s">
        <v>31</v>
      </c>
      <c r="F730" s="3" t="s">
        <v>36</v>
      </c>
      <c r="G730" s="3" t="s">
        <v>36</v>
      </c>
      <c r="H730" s="3" t="s">
        <v>59</v>
      </c>
      <c r="I730" s="3" t="s">
        <v>67</v>
      </c>
      <c r="J730" s="3" t="s">
        <v>36</v>
      </c>
      <c r="K730" s="3" t="s">
        <v>42</v>
      </c>
      <c r="L730" s="5">
        <v>0.17499999999999999</v>
      </c>
      <c r="M730" s="4">
        <v>5</v>
      </c>
      <c r="N730" s="5">
        <v>1.7375</v>
      </c>
      <c r="O730" s="5">
        <v>0.34749999999999998</v>
      </c>
      <c r="P730" s="4">
        <v>443</v>
      </c>
      <c r="Q730" s="6">
        <v>1.1286681715575599</v>
      </c>
      <c r="R730" s="7">
        <v>2.2866817155756198</v>
      </c>
      <c r="S730" s="6">
        <v>0</v>
      </c>
      <c r="T730" s="5">
        <v>0</v>
      </c>
      <c r="U730" s="5">
        <v>0</v>
      </c>
      <c r="V730" s="5">
        <f t="shared" si="65"/>
        <v>1.7375</v>
      </c>
      <c r="W730" s="5">
        <f t="shared" si="61"/>
        <v>-1.7375</v>
      </c>
      <c r="X730" s="8">
        <f t="shared" si="62"/>
        <v>-1</v>
      </c>
      <c r="Y730" s="4">
        <v>0</v>
      </c>
      <c r="Z730" s="9" t="str">
        <f t="shared" si="63"/>
        <v>NA</v>
      </c>
      <c r="AA730" s="10">
        <f t="shared" si="64"/>
        <v>0</v>
      </c>
    </row>
    <row r="731" spans="1:27" x14ac:dyDescent="0.55000000000000004">
      <c r="A731" s="3" t="s">
        <v>62</v>
      </c>
      <c r="B731" s="3" t="s">
        <v>63</v>
      </c>
      <c r="C731" s="3" t="s">
        <v>1327</v>
      </c>
      <c r="D731" s="3" t="s">
        <v>1316</v>
      </c>
      <c r="E731" s="4" t="s">
        <v>31</v>
      </c>
      <c r="F731" s="3" t="s">
        <v>36</v>
      </c>
      <c r="G731" s="3" t="s">
        <v>36</v>
      </c>
      <c r="H731" s="3" t="s">
        <v>85</v>
      </c>
      <c r="I731" s="3" t="s">
        <v>67</v>
      </c>
      <c r="J731" s="3" t="s">
        <v>36</v>
      </c>
      <c r="K731" s="3" t="s">
        <v>91</v>
      </c>
      <c r="L731" s="5">
        <v>0.17499999999999999</v>
      </c>
      <c r="M731" s="4">
        <v>17</v>
      </c>
      <c r="N731" s="5">
        <v>8.8624999249999998</v>
      </c>
      <c r="O731" s="5">
        <v>0.52132352500000001</v>
      </c>
      <c r="P731" s="4">
        <v>10203</v>
      </c>
      <c r="Q731" s="6">
        <v>0.16661766147211601</v>
      </c>
      <c r="R731" s="7">
        <v>3.0659021856316802</v>
      </c>
      <c r="S731" s="6">
        <v>0</v>
      </c>
      <c r="T731" s="5">
        <v>0</v>
      </c>
      <c r="U731" s="5">
        <v>0</v>
      </c>
      <c r="V731" s="5">
        <f t="shared" si="65"/>
        <v>8.8624999249999998</v>
      </c>
      <c r="W731" s="5">
        <f t="shared" si="61"/>
        <v>-8.8624999249999998</v>
      </c>
      <c r="X731" s="8">
        <f t="shared" si="62"/>
        <v>-1</v>
      </c>
      <c r="Y731" s="4">
        <v>0</v>
      </c>
      <c r="Z731" s="9" t="str">
        <f t="shared" si="63"/>
        <v>NA</v>
      </c>
      <c r="AA731" s="10">
        <f t="shared" si="64"/>
        <v>0</v>
      </c>
    </row>
    <row r="732" spans="1:27" x14ac:dyDescent="0.55000000000000004">
      <c r="A732" s="3" t="s">
        <v>78</v>
      </c>
      <c r="B732" s="3" t="s">
        <v>79</v>
      </c>
      <c r="C732" s="3" t="s">
        <v>1328</v>
      </c>
      <c r="D732" s="3" t="s">
        <v>1329</v>
      </c>
      <c r="E732" s="4" t="s">
        <v>66</v>
      </c>
      <c r="F732" s="3" t="s">
        <v>36</v>
      </c>
      <c r="G732" s="3" t="s">
        <v>36</v>
      </c>
      <c r="H732" s="3" t="s">
        <v>315</v>
      </c>
      <c r="I732" s="3" t="s">
        <v>77</v>
      </c>
      <c r="J732" s="3" t="s">
        <v>36</v>
      </c>
      <c r="K732" s="3" t="s">
        <v>42</v>
      </c>
      <c r="L732" s="5">
        <v>0.17499999999999999</v>
      </c>
      <c r="M732" s="4">
        <v>4</v>
      </c>
      <c r="N732" s="5">
        <v>0.91249999999999998</v>
      </c>
      <c r="O732" s="5">
        <v>0.22812499999999999</v>
      </c>
      <c r="P732" s="4">
        <v>3217</v>
      </c>
      <c r="Q732" s="6">
        <v>0.12433944668946201</v>
      </c>
      <c r="R732" s="7">
        <v>2.27662418402238</v>
      </c>
      <c r="S732" s="6">
        <v>0</v>
      </c>
      <c r="T732" s="5">
        <v>0</v>
      </c>
      <c r="U732" s="5">
        <v>0</v>
      </c>
      <c r="V732" s="5">
        <f t="shared" si="65"/>
        <v>0.91249999999999998</v>
      </c>
      <c r="W732" s="5">
        <f t="shared" si="61"/>
        <v>-0.91249999999999998</v>
      </c>
      <c r="X732" s="8">
        <f t="shared" si="62"/>
        <v>-1</v>
      </c>
      <c r="Y732" s="4">
        <v>0</v>
      </c>
      <c r="Z732" s="9" t="str">
        <f t="shared" si="63"/>
        <v>NA</v>
      </c>
      <c r="AA732" s="10">
        <f t="shared" si="64"/>
        <v>0</v>
      </c>
    </row>
    <row r="733" spans="1:27" x14ac:dyDescent="0.55000000000000004">
      <c r="A733" s="3" t="s">
        <v>78</v>
      </c>
      <c r="B733" s="3" t="s">
        <v>79</v>
      </c>
      <c r="C733" s="3" t="s">
        <v>1330</v>
      </c>
      <c r="D733" s="3" t="s">
        <v>1331</v>
      </c>
      <c r="E733" s="4" t="s">
        <v>66</v>
      </c>
      <c r="F733" s="3" t="s">
        <v>36</v>
      </c>
      <c r="G733" s="3" t="s">
        <v>36</v>
      </c>
      <c r="H733" s="3" t="s">
        <v>315</v>
      </c>
      <c r="I733" s="3" t="s">
        <v>77</v>
      </c>
      <c r="J733" s="3" t="s">
        <v>36</v>
      </c>
      <c r="K733" s="3" t="s">
        <v>42</v>
      </c>
      <c r="L733" s="5">
        <v>0.17499999999999999</v>
      </c>
      <c r="M733" s="4">
        <v>2</v>
      </c>
      <c r="N733" s="5">
        <v>0.98750000000000004</v>
      </c>
      <c r="O733" s="5">
        <v>0.49375000000000002</v>
      </c>
      <c r="P733" s="4">
        <v>95</v>
      </c>
      <c r="Q733" s="6">
        <v>2.1052631578947398</v>
      </c>
      <c r="R733" s="7">
        <v>4.1284210526315803</v>
      </c>
      <c r="S733" s="6">
        <v>0</v>
      </c>
      <c r="T733" s="5">
        <v>0</v>
      </c>
      <c r="U733" s="5">
        <v>0</v>
      </c>
      <c r="V733" s="5">
        <f t="shared" si="65"/>
        <v>0.98750000000000004</v>
      </c>
      <c r="W733" s="5">
        <f t="shared" si="61"/>
        <v>-0.98750000000000004</v>
      </c>
      <c r="X733" s="8">
        <f t="shared" si="62"/>
        <v>-1</v>
      </c>
      <c r="Y733" s="4">
        <v>0</v>
      </c>
      <c r="Z733" s="9" t="str">
        <f t="shared" si="63"/>
        <v>NA</v>
      </c>
      <c r="AA733" s="10">
        <f t="shared" si="64"/>
        <v>0</v>
      </c>
    </row>
    <row r="734" spans="1:27" x14ac:dyDescent="0.55000000000000004">
      <c r="A734" s="3" t="s">
        <v>78</v>
      </c>
      <c r="B734" s="3" t="s">
        <v>79</v>
      </c>
      <c r="C734" s="3" t="s">
        <v>1332</v>
      </c>
      <c r="D734" s="3" t="s">
        <v>1333</v>
      </c>
      <c r="E734" s="4" t="s">
        <v>66</v>
      </c>
      <c r="F734" s="3" t="s">
        <v>36</v>
      </c>
      <c r="G734" s="3" t="s">
        <v>36</v>
      </c>
      <c r="H734" s="3" t="s">
        <v>85</v>
      </c>
      <c r="I734" s="3" t="s">
        <v>50</v>
      </c>
      <c r="J734" s="3" t="s">
        <v>36</v>
      </c>
      <c r="K734" s="3" t="s">
        <v>42</v>
      </c>
      <c r="L734" s="5">
        <v>0.17499999999999999</v>
      </c>
      <c r="M734" s="4">
        <v>2</v>
      </c>
      <c r="N734" s="5">
        <v>1.1499999999999999</v>
      </c>
      <c r="O734" s="5">
        <v>0.57499999999999996</v>
      </c>
      <c r="P734" s="4">
        <v>158</v>
      </c>
      <c r="Q734" s="6">
        <v>1.26582278481013</v>
      </c>
      <c r="R734" s="7">
        <v>2.7569620253164602</v>
      </c>
      <c r="S734" s="6">
        <v>0</v>
      </c>
      <c r="T734" s="5">
        <v>0</v>
      </c>
      <c r="U734" s="5">
        <v>0</v>
      </c>
      <c r="V734" s="5">
        <f t="shared" si="65"/>
        <v>1.1499999999999999</v>
      </c>
      <c r="W734" s="5">
        <f t="shared" si="61"/>
        <v>-1.1499999999999999</v>
      </c>
      <c r="X734" s="8">
        <f t="shared" si="62"/>
        <v>-1</v>
      </c>
      <c r="Y734" s="4">
        <v>0</v>
      </c>
      <c r="Z734" s="9" t="str">
        <f t="shared" si="63"/>
        <v>NA</v>
      </c>
      <c r="AA734" s="10">
        <f t="shared" si="64"/>
        <v>0</v>
      </c>
    </row>
    <row r="735" spans="1:27" x14ac:dyDescent="0.55000000000000004">
      <c r="A735" s="3" t="s">
        <v>78</v>
      </c>
      <c r="B735" s="3" t="s">
        <v>79</v>
      </c>
      <c r="C735" s="3" t="s">
        <v>1334</v>
      </c>
      <c r="D735" s="3" t="s">
        <v>1335</v>
      </c>
      <c r="E735" s="4" t="s">
        <v>66</v>
      </c>
      <c r="F735" s="3" t="s">
        <v>36</v>
      </c>
      <c r="G735" s="3" t="s">
        <v>36</v>
      </c>
      <c r="H735" s="3" t="s">
        <v>555</v>
      </c>
      <c r="I735" s="3" t="s">
        <v>77</v>
      </c>
      <c r="J735" s="3" t="s">
        <v>36</v>
      </c>
      <c r="K735" s="3" t="s">
        <v>42</v>
      </c>
      <c r="L735" s="5">
        <v>0.17499999999999999</v>
      </c>
      <c r="M735" s="4">
        <v>3</v>
      </c>
      <c r="N735" s="5">
        <v>2.85</v>
      </c>
      <c r="O735" s="5">
        <v>0.95</v>
      </c>
      <c r="P735" s="4">
        <v>611</v>
      </c>
      <c r="Q735" s="6">
        <v>0.49099836333878905</v>
      </c>
      <c r="R735" s="7">
        <v>4.0689034369885402</v>
      </c>
      <c r="S735" s="6">
        <v>0</v>
      </c>
      <c r="T735" s="5">
        <v>0</v>
      </c>
      <c r="U735" s="5">
        <v>0</v>
      </c>
      <c r="V735" s="5">
        <f t="shared" si="65"/>
        <v>2.85</v>
      </c>
      <c r="W735" s="5">
        <f t="shared" si="61"/>
        <v>-2.85</v>
      </c>
      <c r="X735" s="8">
        <f t="shared" si="62"/>
        <v>-1</v>
      </c>
      <c r="Y735" s="4">
        <v>0</v>
      </c>
      <c r="Z735" s="9" t="str">
        <f t="shared" si="63"/>
        <v>NA</v>
      </c>
      <c r="AA735" s="10">
        <f t="shared" si="64"/>
        <v>0</v>
      </c>
    </row>
    <row r="736" spans="1:27" x14ac:dyDescent="0.55000000000000004">
      <c r="A736" s="3" t="s">
        <v>62</v>
      </c>
      <c r="B736" s="3" t="s">
        <v>63</v>
      </c>
      <c r="C736" s="3" t="s">
        <v>1336</v>
      </c>
      <c r="D736" s="3" t="s">
        <v>212</v>
      </c>
      <c r="E736" s="4" t="s">
        <v>66</v>
      </c>
      <c r="F736" s="3" t="s">
        <v>36</v>
      </c>
      <c r="G736" s="3" t="s">
        <v>36</v>
      </c>
      <c r="H736" s="3" t="s">
        <v>181</v>
      </c>
      <c r="I736" s="3" t="s">
        <v>67</v>
      </c>
      <c r="J736" s="3" t="s">
        <v>36</v>
      </c>
      <c r="K736" s="3" t="s">
        <v>91</v>
      </c>
      <c r="L736" s="5">
        <v>0.1875</v>
      </c>
      <c r="M736" s="4">
        <v>1</v>
      </c>
      <c r="N736" s="5">
        <v>0.3125</v>
      </c>
      <c r="O736" s="5">
        <v>0.3125</v>
      </c>
      <c r="P736" s="4">
        <v>221</v>
      </c>
      <c r="Q736" s="6">
        <v>0.45248868778280504</v>
      </c>
      <c r="R736" s="7">
        <v>3.7049773755656101</v>
      </c>
      <c r="S736" s="6">
        <v>0</v>
      </c>
      <c r="T736" s="5">
        <v>0</v>
      </c>
      <c r="U736" s="5">
        <v>0</v>
      </c>
      <c r="V736" s="5">
        <f t="shared" si="65"/>
        <v>0.3125</v>
      </c>
      <c r="W736" s="5">
        <f t="shared" si="61"/>
        <v>-0.3125</v>
      </c>
      <c r="X736" s="8">
        <f t="shared" si="62"/>
        <v>-1</v>
      </c>
      <c r="Y736" s="4">
        <v>0</v>
      </c>
      <c r="Z736" s="9" t="str">
        <f t="shared" si="63"/>
        <v>NA</v>
      </c>
      <c r="AA736" s="10">
        <f t="shared" si="64"/>
        <v>0</v>
      </c>
    </row>
    <row r="737" spans="1:27" x14ac:dyDescent="0.55000000000000004">
      <c r="A737" s="3" t="s">
        <v>62</v>
      </c>
      <c r="B737" s="3" t="s">
        <v>63</v>
      </c>
      <c r="C737" s="3" t="s">
        <v>1337</v>
      </c>
      <c r="D737" s="3" t="s">
        <v>1338</v>
      </c>
      <c r="E737" s="4" t="s">
        <v>66</v>
      </c>
      <c r="F737" s="3" t="s">
        <v>36</v>
      </c>
      <c r="G737" s="3" t="s">
        <v>36</v>
      </c>
      <c r="H737" s="3" t="s">
        <v>436</v>
      </c>
      <c r="I737" s="3" t="s">
        <v>67</v>
      </c>
      <c r="J737" s="3" t="s">
        <v>36</v>
      </c>
      <c r="K737" s="3" t="s">
        <v>42</v>
      </c>
      <c r="L737" s="5">
        <v>0.1875</v>
      </c>
      <c r="M737" s="4">
        <v>8</v>
      </c>
      <c r="N737" s="5">
        <v>3.3125</v>
      </c>
      <c r="O737" s="5">
        <v>0.4140625</v>
      </c>
      <c r="P737" s="4">
        <v>2683</v>
      </c>
      <c r="Q737" s="6">
        <v>0.29817368617219503</v>
      </c>
      <c r="R737" s="7">
        <v>3.4451733134550899</v>
      </c>
      <c r="S737" s="6">
        <v>0</v>
      </c>
      <c r="T737" s="5">
        <v>0</v>
      </c>
      <c r="U737" s="5">
        <v>0</v>
      </c>
      <c r="V737" s="5">
        <f t="shared" si="65"/>
        <v>3.3125</v>
      </c>
      <c r="W737" s="5">
        <f t="shared" si="61"/>
        <v>-3.3125</v>
      </c>
      <c r="X737" s="8">
        <f t="shared" si="62"/>
        <v>-1</v>
      </c>
      <c r="Y737" s="4">
        <v>0</v>
      </c>
      <c r="Z737" s="9" t="str">
        <f t="shared" si="63"/>
        <v>NA</v>
      </c>
      <c r="AA737" s="10">
        <f t="shared" si="64"/>
        <v>0</v>
      </c>
    </row>
    <row r="738" spans="1:27" x14ac:dyDescent="0.55000000000000004">
      <c r="A738" s="3" t="s">
        <v>78</v>
      </c>
      <c r="B738" s="3" t="s">
        <v>79</v>
      </c>
      <c r="C738" s="3" t="s">
        <v>1339</v>
      </c>
      <c r="D738" s="3" t="s">
        <v>1340</v>
      </c>
      <c r="E738" s="4" t="s">
        <v>66</v>
      </c>
      <c r="F738" s="3" t="s">
        <v>36</v>
      </c>
      <c r="G738" s="3" t="s">
        <v>36</v>
      </c>
      <c r="H738" s="3" t="s">
        <v>59</v>
      </c>
      <c r="I738" s="3" t="s">
        <v>50</v>
      </c>
      <c r="J738" s="3" t="s">
        <v>36</v>
      </c>
      <c r="K738" s="3" t="s">
        <v>42</v>
      </c>
      <c r="L738" s="5">
        <v>0.1875</v>
      </c>
      <c r="M738" s="4">
        <v>2</v>
      </c>
      <c r="N738" s="5">
        <v>0.73750000000000004</v>
      </c>
      <c r="O738" s="5">
        <v>0.36875000000000002</v>
      </c>
      <c r="P738" s="4">
        <v>263</v>
      </c>
      <c r="Q738" s="6">
        <v>0.76045627376425895</v>
      </c>
      <c r="R738" s="7">
        <v>3.4608365019011398</v>
      </c>
      <c r="S738" s="6">
        <v>0</v>
      </c>
      <c r="T738" s="5">
        <v>0</v>
      </c>
      <c r="U738" s="5">
        <v>0</v>
      </c>
      <c r="V738" s="5">
        <f t="shared" si="65"/>
        <v>0.73750000000000004</v>
      </c>
      <c r="W738" s="5">
        <f t="shared" si="61"/>
        <v>-0.73750000000000004</v>
      </c>
      <c r="X738" s="8">
        <f t="shared" si="62"/>
        <v>-1</v>
      </c>
      <c r="Y738" s="4">
        <v>0</v>
      </c>
      <c r="Z738" s="9" t="str">
        <f t="shared" si="63"/>
        <v>NA</v>
      </c>
      <c r="AA738" s="10">
        <f t="shared" si="64"/>
        <v>0</v>
      </c>
    </row>
    <row r="739" spans="1:27" x14ac:dyDescent="0.55000000000000004">
      <c r="A739" s="3" t="s">
        <v>78</v>
      </c>
      <c r="B739" s="3" t="s">
        <v>79</v>
      </c>
      <c r="C739" s="3" t="s">
        <v>1341</v>
      </c>
      <c r="D739" s="3" t="s">
        <v>1342</v>
      </c>
      <c r="E739" s="4" t="s">
        <v>66</v>
      </c>
      <c r="F739" s="3" t="s">
        <v>36</v>
      </c>
      <c r="G739" s="3" t="s">
        <v>36</v>
      </c>
      <c r="H739" s="3" t="s">
        <v>695</v>
      </c>
      <c r="I739" s="3" t="s">
        <v>77</v>
      </c>
      <c r="J739" s="3" t="s">
        <v>36</v>
      </c>
      <c r="K739" s="3" t="s">
        <v>42</v>
      </c>
      <c r="L739" s="5">
        <v>0.1875</v>
      </c>
      <c r="M739" s="4">
        <v>2</v>
      </c>
      <c r="N739" s="5">
        <v>1.6375</v>
      </c>
      <c r="O739" s="5">
        <v>0.81874999999999998</v>
      </c>
      <c r="P739" s="4">
        <v>4047</v>
      </c>
      <c r="Q739" s="6">
        <v>4.9419322955275499E-2</v>
      </c>
      <c r="R739" s="7">
        <v>3.2357548801581402</v>
      </c>
      <c r="S739" s="6">
        <v>0</v>
      </c>
      <c r="T739" s="5">
        <v>0</v>
      </c>
      <c r="U739" s="5">
        <v>0</v>
      </c>
      <c r="V739" s="5">
        <f t="shared" si="65"/>
        <v>1.6375</v>
      </c>
      <c r="W739" s="5">
        <f t="shared" si="61"/>
        <v>-1.6375</v>
      </c>
      <c r="X739" s="8">
        <f t="shared" si="62"/>
        <v>-1</v>
      </c>
      <c r="Y739" s="4">
        <v>0</v>
      </c>
      <c r="Z739" s="9" t="str">
        <f t="shared" si="63"/>
        <v>NA</v>
      </c>
      <c r="AA739" s="10">
        <f t="shared" si="64"/>
        <v>0</v>
      </c>
    </row>
    <row r="740" spans="1:27" x14ac:dyDescent="0.55000000000000004">
      <c r="A740" s="3" t="s">
        <v>78</v>
      </c>
      <c r="B740" s="3" t="s">
        <v>79</v>
      </c>
      <c r="C740" s="3" t="s">
        <v>1343</v>
      </c>
      <c r="D740" s="3" t="s">
        <v>1344</v>
      </c>
      <c r="E740" s="4" t="s">
        <v>66</v>
      </c>
      <c r="F740" s="3" t="s">
        <v>36</v>
      </c>
      <c r="G740" s="3" t="s">
        <v>36</v>
      </c>
      <c r="H740" s="3" t="s">
        <v>1109</v>
      </c>
      <c r="I740" s="3" t="s">
        <v>77</v>
      </c>
      <c r="J740" s="3" t="s">
        <v>36</v>
      </c>
      <c r="K740" s="3" t="s">
        <v>42</v>
      </c>
      <c r="L740" s="5">
        <v>0.1875</v>
      </c>
      <c r="M740" s="4">
        <v>5</v>
      </c>
      <c r="N740" s="5">
        <v>1.7375</v>
      </c>
      <c r="O740" s="5">
        <v>0.34749999999999998</v>
      </c>
      <c r="P740" s="4">
        <v>277</v>
      </c>
      <c r="Q740" s="6">
        <v>1.80505415162455</v>
      </c>
      <c r="R740" s="7">
        <v>3.8530685920577601</v>
      </c>
      <c r="S740" s="6">
        <v>0</v>
      </c>
      <c r="T740" s="5">
        <v>0</v>
      </c>
      <c r="U740" s="5">
        <v>0</v>
      </c>
      <c r="V740" s="5">
        <f t="shared" si="65"/>
        <v>1.7375</v>
      </c>
      <c r="W740" s="5">
        <f t="shared" si="61"/>
        <v>-1.7375</v>
      </c>
      <c r="X740" s="8">
        <f t="shared" si="62"/>
        <v>-1</v>
      </c>
      <c r="Y740" s="4">
        <v>0</v>
      </c>
      <c r="Z740" s="9" t="str">
        <f t="shared" si="63"/>
        <v>NA</v>
      </c>
      <c r="AA740" s="10">
        <f t="shared" si="64"/>
        <v>0</v>
      </c>
    </row>
    <row r="741" spans="1:27" x14ac:dyDescent="0.55000000000000004">
      <c r="A741" s="3" t="s">
        <v>78</v>
      </c>
      <c r="B741" s="3" t="s">
        <v>79</v>
      </c>
      <c r="C741" s="3" t="s">
        <v>1345</v>
      </c>
      <c r="D741" s="3" t="s">
        <v>1346</v>
      </c>
      <c r="E741" s="4" t="s">
        <v>66</v>
      </c>
      <c r="F741" s="3" t="s">
        <v>36</v>
      </c>
      <c r="G741" s="3" t="s">
        <v>36</v>
      </c>
      <c r="H741" s="3" t="s">
        <v>1109</v>
      </c>
      <c r="I741" s="3" t="s">
        <v>77</v>
      </c>
      <c r="J741" s="3" t="s">
        <v>36</v>
      </c>
      <c r="K741" s="3" t="s">
        <v>42</v>
      </c>
      <c r="L741" s="5">
        <v>0.1875</v>
      </c>
      <c r="M741" s="4">
        <v>5</v>
      </c>
      <c r="N741" s="5">
        <v>2.1875</v>
      </c>
      <c r="O741" s="5">
        <v>0.4375</v>
      </c>
      <c r="P741" s="4">
        <v>844</v>
      </c>
      <c r="Q741" s="6">
        <v>0.59241706161137397</v>
      </c>
      <c r="R741" s="7">
        <v>4.0159952606635096</v>
      </c>
      <c r="S741" s="6">
        <v>0</v>
      </c>
      <c r="T741" s="5">
        <v>0</v>
      </c>
      <c r="U741" s="5">
        <v>0</v>
      </c>
      <c r="V741" s="5">
        <f t="shared" si="65"/>
        <v>2.1875</v>
      </c>
      <c r="W741" s="5">
        <f t="shared" si="61"/>
        <v>-2.1875</v>
      </c>
      <c r="X741" s="8">
        <f t="shared" si="62"/>
        <v>-1</v>
      </c>
      <c r="Y741" s="4">
        <v>0</v>
      </c>
      <c r="Z741" s="9" t="str">
        <f t="shared" si="63"/>
        <v>NA</v>
      </c>
      <c r="AA741" s="10">
        <f t="shared" si="64"/>
        <v>0</v>
      </c>
    </row>
    <row r="742" spans="1:27" x14ac:dyDescent="0.55000000000000004">
      <c r="A742" s="3" t="s">
        <v>78</v>
      </c>
      <c r="B742" s="3" t="s">
        <v>79</v>
      </c>
      <c r="C742" s="3" t="s">
        <v>1347</v>
      </c>
      <c r="D742" s="3" t="s">
        <v>1348</v>
      </c>
      <c r="E742" s="4" t="s">
        <v>66</v>
      </c>
      <c r="F742" s="3" t="s">
        <v>36</v>
      </c>
      <c r="G742" s="3" t="s">
        <v>36</v>
      </c>
      <c r="H742" s="3" t="s">
        <v>166</v>
      </c>
      <c r="I742" s="3" t="s">
        <v>50</v>
      </c>
      <c r="J742" s="3" t="s">
        <v>36</v>
      </c>
      <c r="K742" s="3" t="s">
        <v>42</v>
      </c>
      <c r="L742" s="5">
        <v>0.1875</v>
      </c>
      <c r="M742" s="4">
        <v>5</v>
      </c>
      <c r="N742" s="5">
        <v>2.2124999999999999</v>
      </c>
      <c r="O742" s="5">
        <v>0.4425</v>
      </c>
      <c r="P742" s="4">
        <v>78</v>
      </c>
      <c r="Q742" s="6">
        <v>6.4102564102564097</v>
      </c>
      <c r="R742" s="7">
        <v>2.6397435897435901</v>
      </c>
      <c r="S742" s="6">
        <v>0</v>
      </c>
      <c r="T742" s="5">
        <v>0</v>
      </c>
      <c r="U742" s="5">
        <v>0</v>
      </c>
      <c r="V742" s="5">
        <f t="shared" si="65"/>
        <v>2.2124999999999999</v>
      </c>
      <c r="W742" s="5">
        <f t="shared" si="61"/>
        <v>-2.2124999999999999</v>
      </c>
      <c r="X742" s="8">
        <f t="shared" si="62"/>
        <v>-1</v>
      </c>
      <c r="Y742" s="4">
        <v>0</v>
      </c>
      <c r="Z742" s="9" t="str">
        <f t="shared" si="63"/>
        <v>NA</v>
      </c>
      <c r="AA742" s="10">
        <f t="shared" si="64"/>
        <v>0</v>
      </c>
    </row>
    <row r="743" spans="1:27" x14ac:dyDescent="0.55000000000000004">
      <c r="A743" s="3" t="s">
        <v>78</v>
      </c>
      <c r="B743" s="3" t="s">
        <v>79</v>
      </c>
      <c r="C743" s="3" t="s">
        <v>1349</v>
      </c>
      <c r="D743" s="3" t="s">
        <v>1350</v>
      </c>
      <c r="E743" s="4" t="s">
        <v>31</v>
      </c>
      <c r="F743" s="3" t="s">
        <v>36</v>
      </c>
      <c r="G743" s="3" t="s">
        <v>36</v>
      </c>
      <c r="H743" s="3" t="s">
        <v>586</v>
      </c>
      <c r="I743" s="3" t="s">
        <v>77</v>
      </c>
      <c r="J743" s="3" t="s">
        <v>36</v>
      </c>
      <c r="K743" s="3" t="s">
        <v>42</v>
      </c>
      <c r="L743" s="5">
        <v>0.1875</v>
      </c>
      <c r="M743" s="4">
        <v>4</v>
      </c>
      <c r="N743" s="5">
        <v>2.9375</v>
      </c>
      <c r="O743" s="5">
        <v>0.734375</v>
      </c>
      <c r="P743" s="4">
        <v>169</v>
      </c>
      <c r="Q743" s="6">
        <v>2.3668639053254399</v>
      </c>
      <c r="R743" s="7">
        <v>3.0846153846153799</v>
      </c>
      <c r="S743" s="6">
        <v>0</v>
      </c>
      <c r="T743" s="5">
        <v>0</v>
      </c>
      <c r="U743" s="5">
        <v>0</v>
      </c>
      <c r="V743" s="5">
        <f t="shared" si="65"/>
        <v>2.9375</v>
      </c>
      <c r="W743" s="5">
        <f t="shared" si="61"/>
        <v>-2.9375</v>
      </c>
      <c r="X743" s="8">
        <f t="shared" si="62"/>
        <v>-1</v>
      </c>
      <c r="Y743" s="4">
        <v>0</v>
      </c>
      <c r="Z743" s="9" t="str">
        <f t="shared" si="63"/>
        <v>NA</v>
      </c>
      <c r="AA743" s="10">
        <f t="shared" si="64"/>
        <v>0</v>
      </c>
    </row>
    <row r="744" spans="1:27" x14ac:dyDescent="0.55000000000000004">
      <c r="A744" s="3" t="s">
        <v>78</v>
      </c>
      <c r="B744" s="3" t="s">
        <v>79</v>
      </c>
      <c r="C744" s="3" t="s">
        <v>1351</v>
      </c>
      <c r="D744" s="3" t="s">
        <v>1352</v>
      </c>
      <c r="E744" s="4" t="s">
        <v>31</v>
      </c>
      <c r="F744" s="3" t="s">
        <v>36</v>
      </c>
      <c r="G744" s="3" t="s">
        <v>36</v>
      </c>
      <c r="H744" s="3" t="s">
        <v>1353</v>
      </c>
      <c r="I744" s="3" t="s">
        <v>77</v>
      </c>
      <c r="J744" s="3" t="s">
        <v>36</v>
      </c>
      <c r="K744" s="3" t="s">
        <v>61</v>
      </c>
      <c r="L744" s="5">
        <v>0.1875</v>
      </c>
      <c r="M744" s="4">
        <v>7</v>
      </c>
      <c r="N744" s="5">
        <v>3.6499999375000001</v>
      </c>
      <c r="O744" s="5">
        <v>0.52142856250000003</v>
      </c>
      <c r="P744" s="4">
        <v>655</v>
      </c>
      <c r="Q744" s="6">
        <v>1.0687022900763401</v>
      </c>
      <c r="R744" s="7">
        <v>3.23221374045802</v>
      </c>
      <c r="S744" s="6">
        <v>0</v>
      </c>
      <c r="T744" s="5">
        <v>0</v>
      </c>
      <c r="U744" s="5">
        <v>0</v>
      </c>
      <c r="V744" s="5">
        <f t="shared" si="65"/>
        <v>3.6499999375000001</v>
      </c>
      <c r="W744" s="5">
        <f t="shared" si="61"/>
        <v>-3.6499999375000001</v>
      </c>
      <c r="X744" s="8">
        <f t="shared" si="62"/>
        <v>-1</v>
      </c>
      <c r="Y744" s="4">
        <v>0</v>
      </c>
      <c r="Z744" s="9" t="str">
        <f t="shared" si="63"/>
        <v>NA</v>
      </c>
      <c r="AA744" s="10">
        <f t="shared" si="64"/>
        <v>0</v>
      </c>
    </row>
    <row r="745" spans="1:27" x14ac:dyDescent="0.55000000000000004">
      <c r="A745" s="3" t="s">
        <v>78</v>
      </c>
      <c r="B745" s="3" t="s">
        <v>79</v>
      </c>
      <c r="C745" s="3" t="s">
        <v>1354</v>
      </c>
      <c r="D745" s="3" t="s">
        <v>1355</v>
      </c>
      <c r="E745" s="4" t="s">
        <v>31</v>
      </c>
      <c r="F745" s="3" t="s">
        <v>36</v>
      </c>
      <c r="G745" s="3" t="s">
        <v>36</v>
      </c>
      <c r="H745" s="3" t="s">
        <v>439</v>
      </c>
      <c r="I745" s="3" t="s">
        <v>77</v>
      </c>
      <c r="J745" s="3" t="s">
        <v>36</v>
      </c>
      <c r="K745" s="3" t="s">
        <v>42</v>
      </c>
      <c r="L745" s="5">
        <v>0.1875</v>
      </c>
      <c r="M745" s="4">
        <v>8</v>
      </c>
      <c r="N745" s="5">
        <v>4.3125</v>
      </c>
      <c r="O745" s="5">
        <v>0.5390625</v>
      </c>
      <c r="P745" s="4">
        <v>195</v>
      </c>
      <c r="Q745" s="6">
        <v>4.1025641025641004</v>
      </c>
      <c r="R745" s="7">
        <v>3.2194871794871802</v>
      </c>
      <c r="S745" s="6">
        <v>0</v>
      </c>
      <c r="T745" s="5">
        <v>0</v>
      </c>
      <c r="U745" s="5">
        <v>0</v>
      </c>
      <c r="V745" s="5">
        <f t="shared" si="65"/>
        <v>4.3125</v>
      </c>
      <c r="W745" s="5">
        <f t="shared" si="61"/>
        <v>-4.3125</v>
      </c>
      <c r="X745" s="8">
        <f t="shared" si="62"/>
        <v>-1</v>
      </c>
      <c r="Y745" s="4">
        <v>0</v>
      </c>
      <c r="Z745" s="9" t="str">
        <f t="shared" si="63"/>
        <v>NA</v>
      </c>
      <c r="AA745" s="10">
        <f t="shared" si="64"/>
        <v>0</v>
      </c>
    </row>
    <row r="746" spans="1:27" x14ac:dyDescent="0.55000000000000004">
      <c r="A746" s="3" t="s">
        <v>78</v>
      </c>
      <c r="B746" s="3" t="s">
        <v>79</v>
      </c>
      <c r="C746" s="3" t="s">
        <v>1356</v>
      </c>
      <c r="D746" s="3" t="s">
        <v>1357</v>
      </c>
      <c r="E746" s="4" t="s">
        <v>31</v>
      </c>
      <c r="F746" s="3" t="s">
        <v>36</v>
      </c>
      <c r="G746" s="3" t="s">
        <v>36</v>
      </c>
      <c r="H746" s="3" t="s">
        <v>439</v>
      </c>
      <c r="I746" s="3" t="s">
        <v>77</v>
      </c>
      <c r="J746" s="3" t="s">
        <v>36</v>
      </c>
      <c r="K746" s="3" t="s">
        <v>42</v>
      </c>
      <c r="L746" s="5">
        <v>0.1875</v>
      </c>
      <c r="M746" s="4">
        <v>18</v>
      </c>
      <c r="N746" s="5">
        <v>12.324999825000003</v>
      </c>
      <c r="O746" s="5">
        <v>0.68472221250000009</v>
      </c>
      <c r="P746" s="4">
        <v>379</v>
      </c>
      <c r="Q746" s="6">
        <v>4.7493403693931402</v>
      </c>
      <c r="R746" s="7">
        <v>2.6688654353561998</v>
      </c>
      <c r="S746" s="6">
        <v>0</v>
      </c>
      <c r="T746" s="5">
        <v>0</v>
      </c>
      <c r="U746" s="5">
        <v>0</v>
      </c>
      <c r="V746" s="5">
        <f t="shared" si="65"/>
        <v>12.324999825000003</v>
      </c>
      <c r="W746" s="5">
        <f t="shared" si="61"/>
        <v>-12.324999825000003</v>
      </c>
      <c r="X746" s="8">
        <f t="shared" si="62"/>
        <v>-1</v>
      </c>
      <c r="Y746" s="4">
        <v>0</v>
      </c>
      <c r="Z746" s="9" t="str">
        <f t="shared" si="63"/>
        <v>NA</v>
      </c>
      <c r="AA746" s="10">
        <f t="shared" si="64"/>
        <v>0</v>
      </c>
    </row>
    <row r="747" spans="1:27" x14ac:dyDescent="0.55000000000000004">
      <c r="A747" s="3" t="s">
        <v>62</v>
      </c>
      <c r="B747" s="3" t="s">
        <v>63</v>
      </c>
      <c r="C747" s="3" t="s">
        <v>1358</v>
      </c>
      <c r="D747" s="3" t="s">
        <v>1359</v>
      </c>
      <c r="E747" s="4" t="s">
        <v>66</v>
      </c>
      <c r="F747" s="3" t="s">
        <v>36</v>
      </c>
      <c r="G747" s="3" t="s">
        <v>36</v>
      </c>
      <c r="H747" s="3" t="s">
        <v>1360</v>
      </c>
      <c r="I747" s="3" t="s">
        <v>67</v>
      </c>
      <c r="J747" s="3" t="s">
        <v>36</v>
      </c>
      <c r="K747" s="3" t="s">
        <v>42</v>
      </c>
      <c r="L747" s="5">
        <v>0.2</v>
      </c>
      <c r="M747" s="4">
        <v>3</v>
      </c>
      <c r="N747" s="5">
        <v>0.47499997499999991</v>
      </c>
      <c r="O747" s="5">
        <v>0.15833332499999997</v>
      </c>
      <c r="P747" s="4">
        <v>116</v>
      </c>
      <c r="Q747" s="6">
        <v>2.5862068965517202</v>
      </c>
      <c r="R747" s="7">
        <v>1.5818965517241399</v>
      </c>
      <c r="S747" s="6">
        <v>0</v>
      </c>
      <c r="T747" s="5">
        <v>0</v>
      </c>
      <c r="U747" s="5">
        <v>0</v>
      </c>
      <c r="V747" s="5">
        <f t="shared" si="65"/>
        <v>0.47499997499999991</v>
      </c>
      <c r="W747" s="5">
        <f t="shared" si="61"/>
        <v>-0.47499997499999991</v>
      </c>
      <c r="X747" s="8">
        <f t="shared" si="62"/>
        <v>-1</v>
      </c>
      <c r="Y747" s="4">
        <v>0</v>
      </c>
      <c r="Z747" s="9" t="str">
        <f t="shared" si="63"/>
        <v>NA</v>
      </c>
      <c r="AA747" s="10">
        <f t="shared" si="64"/>
        <v>0</v>
      </c>
    </row>
    <row r="748" spans="1:27" x14ac:dyDescent="0.55000000000000004">
      <c r="A748" s="3" t="s">
        <v>62</v>
      </c>
      <c r="B748" s="3" t="s">
        <v>63</v>
      </c>
      <c r="C748" s="3" t="s">
        <v>1361</v>
      </c>
      <c r="D748" s="3" t="s">
        <v>1362</v>
      </c>
      <c r="E748" s="4" t="s">
        <v>66</v>
      </c>
      <c r="F748" s="3" t="s">
        <v>36</v>
      </c>
      <c r="G748" s="3" t="s">
        <v>36</v>
      </c>
      <c r="H748" s="3" t="s">
        <v>1363</v>
      </c>
      <c r="I748" s="3" t="s">
        <v>67</v>
      </c>
      <c r="J748" s="3" t="s">
        <v>36</v>
      </c>
      <c r="K748" s="3" t="s">
        <v>42</v>
      </c>
      <c r="L748" s="5">
        <v>0.2</v>
      </c>
      <c r="M748" s="4">
        <v>1</v>
      </c>
      <c r="N748" s="5">
        <v>0.51249999999999996</v>
      </c>
      <c r="O748" s="5">
        <v>0.51249999999999996</v>
      </c>
      <c r="P748" s="4">
        <v>142</v>
      </c>
      <c r="Q748" s="6">
        <v>0.70422535211267601</v>
      </c>
      <c r="R748" s="7">
        <v>2.97535211267606</v>
      </c>
      <c r="S748" s="6">
        <v>0</v>
      </c>
      <c r="T748" s="5">
        <v>0</v>
      </c>
      <c r="U748" s="5">
        <v>0</v>
      </c>
      <c r="V748" s="5">
        <f t="shared" si="65"/>
        <v>0.51249999999999996</v>
      </c>
      <c r="W748" s="5">
        <f t="shared" si="61"/>
        <v>-0.51249999999999996</v>
      </c>
      <c r="X748" s="8">
        <f t="shared" si="62"/>
        <v>-1</v>
      </c>
      <c r="Y748" s="4">
        <v>0</v>
      </c>
      <c r="Z748" s="9" t="str">
        <f t="shared" si="63"/>
        <v>NA</v>
      </c>
      <c r="AA748" s="10">
        <f t="shared" si="64"/>
        <v>0</v>
      </c>
    </row>
    <row r="749" spans="1:27" x14ac:dyDescent="0.55000000000000004">
      <c r="A749" s="3" t="s">
        <v>62</v>
      </c>
      <c r="B749" s="3" t="s">
        <v>63</v>
      </c>
      <c r="C749" s="3" t="s">
        <v>1364</v>
      </c>
      <c r="D749" s="3" t="s">
        <v>1365</v>
      </c>
      <c r="E749" s="4" t="s">
        <v>66</v>
      </c>
      <c r="F749" s="3" t="s">
        <v>36</v>
      </c>
      <c r="G749" s="3" t="s">
        <v>36</v>
      </c>
      <c r="H749" s="3" t="s">
        <v>1366</v>
      </c>
      <c r="I749" s="3" t="s">
        <v>67</v>
      </c>
      <c r="J749" s="3" t="s">
        <v>36</v>
      </c>
      <c r="K749" s="3" t="s">
        <v>42</v>
      </c>
      <c r="L749" s="5">
        <v>0.2</v>
      </c>
      <c r="M749" s="4">
        <v>4</v>
      </c>
      <c r="N749" s="5">
        <v>2.0499999999999998</v>
      </c>
      <c r="O749" s="5">
        <v>0.51249999999999996</v>
      </c>
      <c r="P749" s="4">
        <v>218</v>
      </c>
      <c r="Q749" s="6">
        <v>1.8348623853210999</v>
      </c>
      <c r="R749" s="7">
        <v>2.0555045871559599</v>
      </c>
      <c r="S749" s="6">
        <v>0</v>
      </c>
      <c r="T749" s="5">
        <v>0</v>
      </c>
      <c r="U749" s="5">
        <v>0</v>
      </c>
      <c r="V749" s="5">
        <f t="shared" si="65"/>
        <v>2.0499999999999998</v>
      </c>
      <c r="W749" s="5">
        <f t="shared" si="61"/>
        <v>-2.0499999999999998</v>
      </c>
      <c r="X749" s="8">
        <f t="shared" si="62"/>
        <v>-1</v>
      </c>
      <c r="Y749" s="4">
        <v>0</v>
      </c>
      <c r="Z749" s="9" t="str">
        <f t="shared" si="63"/>
        <v>NA</v>
      </c>
      <c r="AA749" s="10">
        <f t="shared" si="64"/>
        <v>0</v>
      </c>
    </row>
    <row r="750" spans="1:27" x14ac:dyDescent="0.55000000000000004">
      <c r="A750" s="3" t="s">
        <v>62</v>
      </c>
      <c r="B750" s="3" t="s">
        <v>63</v>
      </c>
      <c r="C750" s="3" t="s">
        <v>1367</v>
      </c>
      <c r="D750" s="3" t="s">
        <v>1368</v>
      </c>
      <c r="E750" s="4" t="s">
        <v>31</v>
      </c>
      <c r="F750" s="3" t="s">
        <v>36</v>
      </c>
      <c r="G750" s="3" t="s">
        <v>36</v>
      </c>
      <c r="H750" s="3" t="s">
        <v>436</v>
      </c>
      <c r="I750" s="3" t="s">
        <v>67</v>
      </c>
      <c r="J750" s="3" t="s">
        <v>36</v>
      </c>
      <c r="K750" s="3" t="s">
        <v>42</v>
      </c>
      <c r="L750" s="5">
        <v>0.2</v>
      </c>
      <c r="M750" s="4">
        <v>7</v>
      </c>
      <c r="N750" s="5">
        <v>5.0374999500000008</v>
      </c>
      <c r="O750" s="5">
        <v>0.71964285000000006</v>
      </c>
      <c r="P750" s="4">
        <v>2314</v>
      </c>
      <c r="Q750" s="6">
        <v>0.30250648228176297</v>
      </c>
      <c r="R750" s="7">
        <v>1.82294727744166</v>
      </c>
      <c r="S750" s="6">
        <v>0</v>
      </c>
      <c r="T750" s="5">
        <v>0</v>
      </c>
      <c r="U750" s="5">
        <v>0</v>
      </c>
      <c r="V750" s="5">
        <f t="shared" si="65"/>
        <v>5.0374999500000008</v>
      </c>
      <c r="W750" s="5">
        <f t="shared" si="61"/>
        <v>-5.0374999500000008</v>
      </c>
      <c r="X750" s="8">
        <f t="shared" si="62"/>
        <v>-1</v>
      </c>
      <c r="Y750" s="4">
        <v>0</v>
      </c>
      <c r="Z750" s="9" t="str">
        <f t="shared" si="63"/>
        <v>NA</v>
      </c>
      <c r="AA750" s="10">
        <f t="shared" si="64"/>
        <v>0</v>
      </c>
    </row>
    <row r="751" spans="1:27" x14ac:dyDescent="0.55000000000000004">
      <c r="A751" s="3" t="s">
        <v>78</v>
      </c>
      <c r="B751" s="3" t="s">
        <v>79</v>
      </c>
      <c r="C751" s="3" t="s">
        <v>1369</v>
      </c>
      <c r="D751" s="3" t="s">
        <v>1370</v>
      </c>
      <c r="E751" s="4" t="s">
        <v>66</v>
      </c>
      <c r="F751" s="3" t="s">
        <v>36</v>
      </c>
      <c r="G751" s="3" t="s">
        <v>36</v>
      </c>
      <c r="H751" s="3" t="s">
        <v>315</v>
      </c>
      <c r="I751" s="3" t="s">
        <v>77</v>
      </c>
      <c r="J751" s="3" t="s">
        <v>36</v>
      </c>
      <c r="K751" s="3" t="s">
        <v>42</v>
      </c>
      <c r="L751" s="5">
        <v>0.2</v>
      </c>
      <c r="M751" s="4">
        <v>1</v>
      </c>
      <c r="N751" s="5">
        <v>0.48749999999999999</v>
      </c>
      <c r="O751" s="5">
        <v>0.48749999999999999</v>
      </c>
      <c r="P751" s="4">
        <v>481</v>
      </c>
      <c r="Q751" s="6">
        <v>0.20790020790020802</v>
      </c>
      <c r="R751" s="7">
        <v>3.6049896049896</v>
      </c>
      <c r="S751" s="6">
        <v>0</v>
      </c>
      <c r="T751" s="5">
        <v>0</v>
      </c>
      <c r="U751" s="5">
        <v>0</v>
      </c>
      <c r="V751" s="5">
        <f t="shared" si="65"/>
        <v>0.48749999999999999</v>
      </c>
      <c r="W751" s="5">
        <f t="shared" si="61"/>
        <v>-0.48749999999999999</v>
      </c>
      <c r="X751" s="8">
        <f t="shared" si="62"/>
        <v>-1</v>
      </c>
      <c r="Y751" s="4">
        <v>0</v>
      </c>
      <c r="Z751" s="9" t="str">
        <f t="shared" si="63"/>
        <v>NA</v>
      </c>
      <c r="AA751" s="10">
        <f t="shared" si="64"/>
        <v>0</v>
      </c>
    </row>
    <row r="752" spans="1:27" x14ac:dyDescent="0.55000000000000004">
      <c r="A752" s="3" t="s">
        <v>78</v>
      </c>
      <c r="B752" s="3" t="s">
        <v>79</v>
      </c>
      <c r="C752" s="3" t="s">
        <v>1371</v>
      </c>
      <c r="D752" s="3" t="s">
        <v>1372</v>
      </c>
      <c r="E752" s="4" t="s">
        <v>31</v>
      </c>
      <c r="F752" s="3" t="s">
        <v>36</v>
      </c>
      <c r="G752" s="3" t="s">
        <v>36</v>
      </c>
      <c r="H752" s="3" t="s">
        <v>1373</v>
      </c>
      <c r="I752" s="3" t="s">
        <v>77</v>
      </c>
      <c r="J752" s="3" t="s">
        <v>36</v>
      </c>
      <c r="K752" s="3" t="s">
        <v>42</v>
      </c>
      <c r="L752" s="5">
        <v>0.2</v>
      </c>
      <c r="M752" s="4">
        <v>1</v>
      </c>
      <c r="N752" s="5">
        <v>0.51249999999999996</v>
      </c>
      <c r="O752" s="5">
        <v>0.51249999999999996</v>
      </c>
      <c r="P752" s="4">
        <v>24</v>
      </c>
      <c r="Q752" s="6">
        <v>4.1666666666666696</v>
      </c>
      <c r="R752" s="7">
        <v>1.6666666666666701</v>
      </c>
      <c r="S752" s="6">
        <v>0</v>
      </c>
      <c r="T752" s="5">
        <v>0</v>
      </c>
      <c r="U752" s="5">
        <v>0</v>
      </c>
      <c r="V752" s="5">
        <f t="shared" si="65"/>
        <v>0.51249999999999996</v>
      </c>
      <c r="W752" s="5">
        <f t="shared" si="61"/>
        <v>-0.51249999999999996</v>
      </c>
      <c r="X752" s="8">
        <f t="shared" si="62"/>
        <v>-1</v>
      </c>
      <c r="Y752" s="4">
        <v>0</v>
      </c>
      <c r="Z752" s="9" t="str">
        <f t="shared" si="63"/>
        <v>NA</v>
      </c>
      <c r="AA752" s="10">
        <f t="shared" si="64"/>
        <v>0</v>
      </c>
    </row>
    <row r="753" spans="1:27" x14ac:dyDescent="0.55000000000000004">
      <c r="A753" s="3" t="s">
        <v>78</v>
      </c>
      <c r="B753" s="3" t="s">
        <v>79</v>
      </c>
      <c r="C753" s="3" t="s">
        <v>1374</v>
      </c>
      <c r="D753" s="3" t="s">
        <v>1375</v>
      </c>
      <c r="E753" s="4" t="s">
        <v>31</v>
      </c>
      <c r="F753" s="3" t="s">
        <v>36</v>
      </c>
      <c r="G753" s="3" t="s">
        <v>36</v>
      </c>
      <c r="H753" s="3" t="s">
        <v>485</v>
      </c>
      <c r="I753" s="3" t="s">
        <v>77</v>
      </c>
      <c r="J753" s="3" t="s">
        <v>36</v>
      </c>
      <c r="K753" s="3" t="s">
        <v>42</v>
      </c>
      <c r="L753" s="5">
        <v>0.2</v>
      </c>
      <c r="M753" s="4">
        <v>4</v>
      </c>
      <c r="N753" s="5">
        <v>1.1000000000000001</v>
      </c>
      <c r="O753" s="5">
        <v>0.27500000000000002</v>
      </c>
      <c r="P753" s="4">
        <v>188</v>
      </c>
      <c r="Q753" s="6">
        <v>2.12765957446809</v>
      </c>
      <c r="R753" s="7">
        <v>2.6829787234042599</v>
      </c>
      <c r="S753" s="6">
        <v>0</v>
      </c>
      <c r="T753" s="5">
        <v>0</v>
      </c>
      <c r="U753" s="5">
        <v>0</v>
      </c>
      <c r="V753" s="5">
        <f t="shared" si="65"/>
        <v>1.1000000000000001</v>
      </c>
      <c r="W753" s="5">
        <f t="shared" si="61"/>
        <v>-1.1000000000000001</v>
      </c>
      <c r="X753" s="8">
        <f t="shared" si="62"/>
        <v>-1</v>
      </c>
      <c r="Y753" s="4">
        <v>0</v>
      </c>
      <c r="Z753" s="9" t="str">
        <f t="shared" si="63"/>
        <v>NA</v>
      </c>
      <c r="AA753" s="10">
        <f t="shared" si="64"/>
        <v>0</v>
      </c>
    </row>
    <row r="754" spans="1:27" x14ac:dyDescent="0.55000000000000004">
      <c r="A754" s="3" t="s">
        <v>78</v>
      </c>
      <c r="B754" s="3" t="s">
        <v>79</v>
      </c>
      <c r="C754" s="3" t="s">
        <v>1376</v>
      </c>
      <c r="D754" s="3" t="s">
        <v>1377</v>
      </c>
      <c r="E754" s="4" t="s">
        <v>66</v>
      </c>
      <c r="F754" s="3" t="s">
        <v>36</v>
      </c>
      <c r="G754" s="3" t="s">
        <v>36</v>
      </c>
      <c r="H754" s="3" t="s">
        <v>315</v>
      </c>
      <c r="I754" s="3" t="s">
        <v>77</v>
      </c>
      <c r="J754" s="3" t="s">
        <v>36</v>
      </c>
      <c r="K754" s="3" t="s">
        <v>42</v>
      </c>
      <c r="L754" s="5">
        <v>0.2</v>
      </c>
      <c r="M754" s="4">
        <v>4</v>
      </c>
      <c r="N754" s="5">
        <v>1.2625</v>
      </c>
      <c r="O754" s="5">
        <v>0.31562499999999999</v>
      </c>
      <c r="P754" s="4">
        <v>859</v>
      </c>
      <c r="Q754" s="6">
        <v>0.46565774155995304</v>
      </c>
      <c r="R754" s="7">
        <v>2.50221187427241</v>
      </c>
      <c r="S754" s="6">
        <v>0</v>
      </c>
      <c r="T754" s="5">
        <v>0</v>
      </c>
      <c r="U754" s="5">
        <v>0</v>
      </c>
      <c r="V754" s="5">
        <f t="shared" si="65"/>
        <v>1.2625</v>
      </c>
      <c r="W754" s="5">
        <f t="shared" si="61"/>
        <v>-1.2625</v>
      </c>
      <c r="X754" s="8">
        <f t="shared" si="62"/>
        <v>-1</v>
      </c>
      <c r="Y754" s="4">
        <v>0</v>
      </c>
      <c r="Z754" s="9" t="str">
        <f t="shared" si="63"/>
        <v>NA</v>
      </c>
      <c r="AA754" s="10">
        <f t="shared" si="64"/>
        <v>0</v>
      </c>
    </row>
    <row r="755" spans="1:27" x14ac:dyDescent="0.55000000000000004">
      <c r="A755" s="3" t="s">
        <v>78</v>
      </c>
      <c r="B755" s="3" t="s">
        <v>79</v>
      </c>
      <c r="C755" s="3" t="s">
        <v>1378</v>
      </c>
      <c r="D755" s="3" t="s">
        <v>1379</v>
      </c>
      <c r="E755" s="4" t="s">
        <v>66</v>
      </c>
      <c r="F755" s="3" t="s">
        <v>36</v>
      </c>
      <c r="G755" s="3" t="s">
        <v>36</v>
      </c>
      <c r="H755" s="3" t="s">
        <v>315</v>
      </c>
      <c r="I755" s="3" t="s">
        <v>77</v>
      </c>
      <c r="J755" s="3" t="s">
        <v>36</v>
      </c>
      <c r="K755" s="3" t="s">
        <v>42</v>
      </c>
      <c r="L755" s="5">
        <v>0.2</v>
      </c>
      <c r="M755" s="4">
        <v>1</v>
      </c>
      <c r="N755" s="5">
        <v>1.3875</v>
      </c>
      <c r="O755" s="5">
        <v>1.3875</v>
      </c>
      <c r="P755" s="4">
        <v>153</v>
      </c>
      <c r="Q755" s="6">
        <v>0.65359477124182996</v>
      </c>
      <c r="R755" s="7">
        <v>4.1104575163398698</v>
      </c>
      <c r="S755" s="6">
        <v>0</v>
      </c>
      <c r="T755" s="5">
        <v>0</v>
      </c>
      <c r="U755" s="5">
        <v>0</v>
      </c>
      <c r="V755" s="5">
        <f t="shared" si="65"/>
        <v>1.3875</v>
      </c>
      <c r="W755" s="5">
        <f t="shared" si="61"/>
        <v>-1.3875</v>
      </c>
      <c r="X755" s="8">
        <f t="shared" si="62"/>
        <v>-1</v>
      </c>
      <c r="Y755" s="4">
        <v>0</v>
      </c>
      <c r="Z755" s="9" t="str">
        <f t="shared" si="63"/>
        <v>NA</v>
      </c>
      <c r="AA755" s="10">
        <f t="shared" si="64"/>
        <v>0</v>
      </c>
    </row>
    <row r="756" spans="1:27" x14ac:dyDescent="0.55000000000000004">
      <c r="A756" s="3" t="s">
        <v>78</v>
      </c>
      <c r="B756" s="3" t="s">
        <v>79</v>
      </c>
      <c r="C756" s="3" t="s">
        <v>1380</v>
      </c>
      <c r="D756" s="3" t="s">
        <v>1381</v>
      </c>
      <c r="E756" s="4" t="s">
        <v>66</v>
      </c>
      <c r="F756" s="3" t="s">
        <v>36</v>
      </c>
      <c r="G756" s="3" t="s">
        <v>36</v>
      </c>
      <c r="H756" s="3" t="s">
        <v>315</v>
      </c>
      <c r="I756" s="3" t="s">
        <v>77</v>
      </c>
      <c r="J756" s="3" t="s">
        <v>36</v>
      </c>
      <c r="K756" s="3" t="s">
        <v>42</v>
      </c>
      <c r="L756" s="5">
        <v>0.2</v>
      </c>
      <c r="M756" s="4">
        <v>8</v>
      </c>
      <c r="N756" s="5">
        <v>5.4249999999999998</v>
      </c>
      <c r="O756" s="5">
        <v>0.67812499999999998</v>
      </c>
      <c r="P756" s="4">
        <v>1168</v>
      </c>
      <c r="Q756" s="6">
        <v>0.68493150684931503</v>
      </c>
      <c r="R756" s="7">
        <v>4.2333047945205502</v>
      </c>
      <c r="S756" s="6">
        <v>0</v>
      </c>
      <c r="T756" s="5">
        <v>0</v>
      </c>
      <c r="U756" s="5">
        <v>0</v>
      </c>
      <c r="V756" s="5">
        <f t="shared" si="65"/>
        <v>5.4249999999999998</v>
      </c>
      <c r="W756" s="5">
        <f t="shared" si="61"/>
        <v>-5.4249999999999998</v>
      </c>
      <c r="X756" s="8">
        <f t="shared" si="62"/>
        <v>-1</v>
      </c>
      <c r="Y756" s="4">
        <v>0</v>
      </c>
      <c r="Z756" s="9" t="str">
        <f t="shared" si="63"/>
        <v>NA</v>
      </c>
      <c r="AA756" s="10">
        <f t="shared" si="64"/>
        <v>0</v>
      </c>
    </row>
    <row r="757" spans="1:27" x14ac:dyDescent="0.55000000000000004">
      <c r="A757" s="3" t="s">
        <v>78</v>
      </c>
      <c r="B757" s="3" t="s">
        <v>79</v>
      </c>
      <c r="C757" s="3" t="s">
        <v>1382</v>
      </c>
      <c r="D757" s="3" t="s">
        <v>1383</v>
      </c>
      <c r="E757" s="4" t="s">
        <v>66</v>
      </c>
      <c r="F757" s="3" t="s">
        <v>36</v>
      </c>
      <c r="G757" s="3" t="s">
        <v>36</v>
      </c>
      <c r="H757" s="3" t="s">
        <v>85</v>
      </c>
      <c r="I757" s="3" t="s">
        <v>50</v>
      </c>
      <c r="J757" s="3" t="s">
        <v>36</v>
      </c>
      <c r="K757" s="3" t="s">
        <v>42</v>
      </c>
      <c r="L757" s="5">
        <v>0.2</v>
      </c>
      <c r="M757" s="4">
        <v>6</v>
      </c>
      <c r="N757" s="5">
        <v>5.8374999750000001</v>
      </c>
      <c r="O757" s="5">
        <v>0.97291666250000008</v>
      </c>
      <c r="P757" s="4">
        <v>2728</v>
      </c>
      <c r="Q757" s="6">
        <v>0.21994134897360701</v>
      </c>
      <c r="R757" s="7">
        <v>2.3531891495601198</v>
      </c>
      <c r="S757" s="6">
        <v>0</v>
      </c>
      <c r="T757" s="5">
        <v>0</v>
      </c>
      <c r="U757" s="5">
        <v>0</v>
      </c>
      <c r="V757" s="5">
        <f t="shared" si="65"/>
        <v>5.8374999750000001</v>
      </c>
      <c r="W757" s="5">
        <f t="shared" si="61"/>
        <v>-5.8374999750000001</v>
      </c>
      <c r="X757" s="8">
        <f t="shared" si="62"/>
        <v>-1</v>
      </c>
      <c r="Y757" s="4">
        <v>0</v>
      </c>
      <c r="Z757" s="9" t="str">
        <f t="shared" si="63"/>
        <v>NA</v>
      </c>
      <c r="AA757" s="10">
        <f t="shared" si="64"/>
        <v>0</v>
      </c>
    </row>
    <row r="758" spans="1:27" x14ac:dyDescent="0.55000000000000004">
      <c r="A758" s="3" t="s">
        <v>78</v>
      </c>
      <c r="B758" s="3" t="s">
        <v>79</v>
      </c>
      <c r="C758" s="3" t="s">
        <v>1384</v>
      </c>
      <c r="D758" s="3" t="s">
        <v>1385</v>
      </c>
      <c r="E758" s="4" t="s">
        <v>31</v>
      </c>
      <c r="F758" s="3" t="s">
        <v>36</v>
      </c>
      <c r="G758" s="3" t="s">
        <v>36</v>
      </c>
      <c r="H758" s="3" t="s">
        <v>353</v>
      </c>
      <c r="I758" s="3" t="s">
        <v>77</v>
      </c>
      <c r="J758" s="3" t="s">
        <v>36</v>
      </c>
      <c r="K758" s="3" t="s">
        <v>42</v>
      </c>
      <c r="L758" s="5">
        <v>0.2</v>
      </c>
      <c r="M758" s="4">
        <v>16</v>
      </c>
      <c r="N758" s="5">
        <v>8.6750000000000007</v>
      </c>
      <c r="O758" s="5">
        <v>0.54218750000000004</v>
      </c>
      <c r="P758" s="4">
        <v>422</v>
      </c>
      <c r="Q758" s="6">
        <v>3.7914691943127998</v>
      </c>
      <c r="R758" s="7">
        <v>1.8713270142180101</v>
      </c>
      <c r="S758" s="6">
        <v>0</v>
      </c>
      <c r="T758" s="5">
        <v>0</v>
      </c>
      <c r="U758" s="5">
        <v>0</v>
      </c>
      <c r="V758" s="5">
        <f t="shared" si="65"/>
        <v>8.6750000000000007</v>
      </c>
      <c r="W758" s="5">
        <f t="shared" si="61"/>
        <v>-8.6750000000000007</v>
      </c>
      <c r="X758" s="8">
        <f t="shared" si="62"/>
        <v>-1</v>
      </c>
      <c r="Y758" s="4">
        <v>0</v>
      </c>
      <c r="Z758" s="9" t="str">
        <f t="shared" si="63"/>
        <v>NA</v>
      </c>
      <c r="AA758" s="10">
        <f t="shared" si="64"/>
        <v>0</v>
      </c>
    </row>
    <row r="759" spans="1:27" x14ac:dyDescent="0.55000000000000004">
      <c r="A759" s="3" t="s">
        <v>78</v>
      </c>
      <c r="B759" s="3" t="s">
        <v>79</v>
      </c>
      <c r="C759" s="3" t="s">
        <v>1386</v>
      </c>
      <c r="D759" s="3" t="s">
        <v>1387</v>
      </c>
      <c r="E759" s="4" t="s">
        <v>66</v>
      </c>
      <c r="F759" s="3" t="s">
        <v>36</v>
      </c>
      <c r="G759" s="3" t="s">
        <v>36</v>
      </c>
      <c r="H759" s="3" t="s">
        <v>1388</v>
      </c>
      <c r="I759" s="3" t="s">
        <v>77</v>
      </c>
      <c r="J759" s="3" t="s">
        <v>36</v>
      </c>
      <c r="K759" s="3" t="s">
        <v>42</v>
      </c>
      <c r="L759" s="5">
        <v>0.2</v>
      </c>
      <c r="M759" s="4">
        <v>7</v>
      </c>
      <c r="N759" s="5">
        <v>9.0124999999999993</v>
      </c>
      <c r="O759" s="5">
        <v>1.2875000000000001</v>
      </c>
      <c r="P759" s="4">
        <v>158</v>
      </c>
      <c r="Q759" s="6">
        <v>4.43037974683544</v>
      </c>
      <c r="R759" s="7">
        <v>3.30126582278481</v>
      </c>
      <c r="S759" s="6">
        <v>0</v>
      </c>
      <c r="T759" s="5">
        <v>0</v>
      </c>
      <c r="U759" s="5">
        <v>0</v>
      </c>
      <c r="V759" s="5">
        <f t="shared" si="65"/>
        <v>9.0124999999999993</v>
      </c>
      <c r="W759" s="5">
        <f t="shared" si="61"/>
        <v>-9.0124999999999993</v>
      </c>
      <c r="X759" s="8">
        <f t="shared" si="62"/>
        <v>-1</v>
      </c>
      <c r="Y759" s="4">
        <v>0</v>
      </c>
      <c r="Z759" s="9" t="str">
        <f t="shared" si="63"/>
        <v>NA</v>
      </c>
      <c r="AA759" s="10">
        <f t="shared" si="64"/>
        <v>0</v>
      </c>
    </row>
    <row r="760" spans="1:27" x14ac:dyDescent="0.55000000000000004">
      <c r="A760" s="3" t="s">
        <v>78</v>
      </c>
      <c r="B760" s="3" t="s">
        <v>79</v>
      </c>
      <c r="C760" s="3" t="s">
        <v>1389</v>
      </c>
      <c r="D760" s="3" t="s">
        <v>1390</v>
      </c>
      <c r="E760" s="4" t="s">
        <v>31</v>
      </c>
      <c r="F760" s="3" t="s">
        <v>36</v>
      </c>
      <c r="G760" s="3" t="s">
        <v>36</v>
      </c>
      <c r="H760" s="3" t="s">
        <v>586</v>
      </c>
      <c r="I760" s="3" t="s">
        <v>77</v>
      </c>
      <c r="J760" s="3" t="s">
        <v>36</v>
      </c>
      <c r="K760" s="3" t="s">
        <v>42</v>
      </c>
      <c r="L760" s="5">
        <v>0.2</v>
      </c>
      <c r="M760" s="4">
        <v>22</v>
      </c>
      <c r="N760" s="5">
        <v>12.549999825000002</v>
      </c>
      <c r="O760" s="5">
        <v>0.57045453750000008</v>
      </c>
      <c r="P760" s="4">
        <v>243</v>
      </c>
      <c r="Q760" s="6">
        <v>9.05349794238683</v>
      </c>
      <c r="R760" s="7">
        <v>1.5353909465020601</v>
      </c>
      <c r="S760" s="6">
        <v>0</v>
      </c>
      <c r="T760" s="5">
        <v>0</v>
      </c>
      <c r="U760" s="5">
        <v>0</v>
      </c>
      <c r="V760" s="5">
        <f t="shared" si="65"/>
        <v>12.549999825000002</v>
      </c>
      <c r="W760" s="5">
        <f t="shared" si="61"/>
        <v>-12.549999825000002</v>
      </c>
      <c r="X760" s="8">
        <f t="shared" si="62"/>
        <v>-1</v>
      </c>
      <c r="Y760" s="4">
        <v>0</v>
      </c>
      <c r="Z760" s="9" t="str">
        <f t="shared" si="63"/>
        <v>NA</v>
      </c>
      <c r="AA760" s="10">
        <f t="shared" si="64"/>
        <v>0</v>
      </c>
    </row>
    <row r="761" spans="1:27" x14ac:dyDescent="0.55000000000000004">
      <c r="A761" s="3" t="s">
        <v>62</v>
      </c>
      <c r="B761" s="3" t="s">
        <v>63</v>
      </c>
      <c r="C761" s="3" t="s">
        <v>1391</v>
      </c>
      <c r="D761" s="3" t="s">
        <v>1392</v>
      </c>
      <c r="E761" s="4" t="s">
        <v>66</v>
      </c>
      <c r="F761" s="3" t="s">
        <v>36</v>
      </c>
      <c r="G761" s="3" t="s">
        <v>36</v>
      </c>
      <c r="H761" s="3" t="s">
        <v>1393</v>
      </c>
      <c r="I761" s="3" t="s">
        <v>67</v>
      </c>
      <c r="J761" s="3" t="s">
        <v>36</v>
      </c>
      <c r="K761" s="3" t="s">
        <v>42</v>
      </c>
      <c r="L761" s="5">
        <v>0.21249999999999999</v>
      </c>
      <c r="M761" s="4">
        <v>4</v>
      </c>
      <c r="N761" s="5">
        <v>0.98750000000000004</v>
      </c>
      <c r="O761" s="5">
        <v>0.24687500000000001</v>
      </c>
      <c r="P761" s="4">
        <v>495</v>
      </c>
      <c r="Q761" s="6">
        <v>0.80808080808080807</v>
      </c>
      <c r="R761" s="7">
        <v>2.5056565656565701</v>
      </c>
      <c r="S761" s="6">
        <v>0</v>
      </c>
      <c r="T761" s="5">
        <v>0</v>
      </c>
      <c r="U761" s="5">
        <v>0</v>
      </c>
      <c r="V761" s="5">
        <f t="shared" si="65"/>
        <v>0.98750000000000004</v>
      </c>
      <c r="W761" s="5">
        <f t="shared" si="61"/>
        <v>-0.98750000000000004</v>
      </c>
      <c r="X761" s="8">
        <f t="shared" si="62"/>
        <v>-1</v>
      </c>
      <c r="Y761" s="4">
        <v>0</v>
      </c>
      <c r="Z761" s="9" t="str">
        <f t="shared" si="63"/>
        <v>NA</v>
      </c>
      <c r="AA761" s="10">
        <f t="shared" si="64"/>
        <v>0</v>
      </c>
    </row>
    <row r="762" spans="1:27" x14ac:dyDescent="0.55000000000000004">
      <c r="A762" s="3" t="s">
        <v>62</v>
      </c>
      <c r="B762" s="3" t="s">
        <v>63</v>
      </c>
      <c r="C762" s="3" t="s">
        <v>1394</v>
      </c>
      <c r="D762" s="3" t="s">
        <v>46</v>
      </c>
      <c r="E762" s="4" t="s">
        <v>66</v>
      </c>
      <c r="F762" s="3" t="s">
        <v>36</v>
      </c>
      <c r="G762" s="3" t="s">
        <v>36</v>
      </c>
      <c r="H762" s="3" t="s">
        <v>181</v>
      </c>
      <c r="I762" s="3" t="s">
        <v>67</v>
      </c>
      <c r="J762" s="3" t="s">
        <v>36</v>
      </c>
      <c r="K762" s="3" t="s">
        <v>91</v>
      </c>
      <c r="L762" s="5">
        <v>0.21249999999999999</v>
      </c>
      <c r="M762" s="4">
        <v>4</v>
      </c>
      <c r="N762" s="5">
        <v>1.3</v>
      </c>
      <c r="O762" s="5">
        <v>0.32500000000000001</v>
      </c>
      <c r="P762" s="4">
        <v>302</v>
      </c>
      <c r="Q762" s="6">
        <v>1.32450331125828</v>
      </c>
      <c r="R762" s="7">
        <v>2.68443708609272</v>
      </c>
      <c r="S762" s="6">
        <v>0</v>
      </c>
      <c r="T762" s="5">
        <v>0</v>
      </c>
      <c r="U762" s="5">
        <v>0</v>
      </c>
      <c r="V762" s="5">
        <f t="shared" si="65"/>
        <v>1.3</v>
      </c>
      <c r="W762" s="5">
        <f t="shared" si="61"/>
        <v>-1.3</v>
      </c>
      <c r="X762" s="8">
        <f t="shared" si="62"/>
        <v>-1</v>
      </c>
      <c r="Y762" s="4">
        <v>0</v>
      </c>
      <c r="Z762" s="9" t="str">
        <f t="shared" si="63"/>
        <v>NA</v>
      </c>
      <c r="AA762" s="10">
        <f t="shared" si="64"/>
        <v>0</v>
      </c>
    </row>
    <row r="763" spans="1:27" x14ac:dyDescent="0.55000000000000004">
      <c r="A763" s="3" t="s">
        <v>62</v>
      </c>
      <c r="B763" s="3" t="s">
        <v>63</v>
      </c>
      <c r="C763" s="3" t="s">
        <v>1395</v>
      </c>
      <c r="D763" s="3" t="s">
        <v>1396</v>
      </c>
      <c r="E763" s="4" t="s">
        <v>66</v>
      </c>
      <c r="F763" s="3" t="s">
        <v>36</v>
      </c>
      <c r="G763" s="3" t="s">
        <v>36</v>
      </c>
      <c r="H763" s="3" t="s">
        <v>436</v>
      </c>
      <c r="I763" s="3" t="s">
        <v>67</v>
      </c>
      <c r="J763" s="3" t="s">
        <v>36</v>
      </c>
      <c r="K763" s="3" t="s">
        <v>42</v>
      </c>
      <c r="L763" s="5">
        <v>0.21249999999999999</v>
      </c>
      <c r="M763" s="4">
        <v>6</v>
      </c>
      <c r="N763" s="5">
        <v>1.7374999500000001</v>
      </c>
      <c r="O763" s="5">
        <v>0.289583325</v>
      </c>
      <c r="P763" s="4">
        <v>321</v>
      </c>
      <c r="Q763" s="6">
        <v>1.86915887850467</v>
      </c>
      <c r="R763" s="7">
        <v>2.0775700934579402</v>
      </c>
      <c r="S763" s="6">
        <v>0</v>
      </c>
      <c r="T763" s="5">
        <v>0</v>
      </c>
      <c r="U763" s="5">
        <v>0</v>
      </c>
      <c r="V763" s="5">
        <f t="shared" si="65"/>
        <v>1.7374999500000001</v>
      </c>
      <c r="W763" s="5">
        <f t="shared" si="61"/>
        <v>-1.7374999500000001</v>
      </c>
      <c r="X763" s="8">
        <f t="shared" si="62"/>
        <v>-1</v>
      </c>
      <c r="Y763" s="4">
        <v>0</v>
      </c>
      <c r="Z763" s="9" t="str">
        <f t="shared" si="63"/>
        <v>NA</v>
      </c>
      <c r="AA763" s="10">
        <f t="shared" si="64"/>
        <v>0</v>
      </c>
    </row>
    <row r="764" spans="1:27" x14ac:dyDescent="0.55000000000000004">
      <c r="A764" s="3" t="s">
        <v>62</v>
      </c>
      <c r="B764" s="3" t="s">
        <v>63</v>
      </c>
      <c r="C764" s="3" t="s">
        <v>1397</v>
      </c>
      <c r="D764" s="3" t="s">
        <v>1240</v>
      </c>
      <c r="E764" s="4" t="s">
        <v>31</v>
      </c>
      <c r="F764" s="3" t="s">
        <v>36</v>
      </c>
      <c r="G764" s="3" t="s">
        <v>36</v>
      </c>
      <c r="H764" s="3" t="s">
        <v>59</v>
      </c>
      <c r="I764" s="3" t="s">
        <v>67</v>
      </c>
      <c r="J764" s="3" t="s">
        <v>36</v>
      </c>
      <c r="K764" s="3" t="s">
        <v>42</v>
      </c>
      <c r="L764" s="5">
        <v>0.21249999999999999</v>
      </c>
      <c r="M764" s="4">
        <v>5</v>
      </c>
      <c r="N764" s="5">
        <v>2.0249999999999999</v>
      </c>
      <c r="O764" s="5">
        <v>0.40500000000000003</v>
      </c>
      <c r="P764" s="4">
        <v>564</v>
      </c>
      <c r="Q764" s="6">
        <v>0.88652482269503607</v>
      </c>
      <c r="R764" s="7">
        <v>1.64468085106383</v>
      </c>
      <c r="S764" s="6">
        <v>0</v>
      </c>
      <c r="T764" s="5">
        <v>0</v>
      </c>
      <c r="U764" s="5">
        <v>0</v>
      </c>
      <c r="V764" s="5">
        <f t="shared" si="65"/>
        <v>2.0249999999999999</v>
      </c>
      <c r="W764" s="5">
        <f t="shared" si="61"/>
        <v>-2.0249999999999999</v>
      </c>
      <c r="X764" s="8">
        <f t="shared" si="62"/>
        <v>-1</v>
      </c>
      <c r="Y764" s="4">
        <v>0</v>
      </c>
      <c r="Z764" s="9" t="str">
        <f t="shared" si="63"/>
        <v>NA</v>
      </c>
      <c r="AA764" s="10">
        <f t="shared" si="64"/>
        <v>0</v>
      </c>
    </row>
    <row r="765" spans="1:27" x14ac:dyDescent="0.55000000000000004">
      <c r="A765" s="3" t="s">
        <v>62</v>
      </c>
      <c r="B765" s="3" t="s">
        <v>63</v>
      </c>
      <c r="C765" s="3" t="s">
        <v>1398</v>
      </c>
      <c r="D765" s="3" t="s">
        <v>1145</v>
      </c>
      <c r="E765" s="4" t="s">
        <v>31</v>
      </c>
      <c r="F765" s="3" t="s">
        <v>36</v>
      </c>
      <c r="G765" s="3" t="s">
        <v>36</v>
      </c>
      <c r="H765" s="3" t="s">
        <v>436</v>
      </c>
      <c r="I765" s="3" t="s">
        <v>67</v>
      </c>
      <c r="J765" s="3" t="s">
        <v>36</v>
      </c>
      <c r="K765" s="3" t="s">
        <v>42</v>
      </c>
      <c r="L765" s="5">
        <v>0.21249999999999999</v>
      </c>
      <c r="M765" s="4">
        <v>14</v>
      </c>
      <c r="N765" s="5">
        <v>4.7374998999999995</v>
      </c>
      <c r="O765" s="5">
        <v>0.33839284999999997</v>
      </c>
      <c r="P765" s="4">
        <v>2187</v>
      </c>
      <c r="Q765" s="6">
        <v>0.64014631915866493</v>
      </c>
      <c r="R765" s="7">
        <v>2.0546867855509801</v>
      </c>
      <c r="S765" s="6">
        <v>0</v>
      </c>
      <c r="T765" s="5">
        <v>0</v>
      </c>
      <c r="U765" s="5">
        <v>0</v>
      </c>
      <c r="V765" s="5">
        <f t="shared" si="65"/>
        <v>4.7374998999999995</v>
      </c>
      <c r="W765" s="5">
        <f t="shared" si="61"/>
        <v>-4.7374998999999995</v>
      </c>
      <c r="X765" s="8">
        <f t="shared" si="62"/>
        <v>-1</v>
      </c>
      <c r="Y765" s="4">
        <v>0</v>
      </c>
      <c r="Z765" s="9" t="str">
        <f t="shared" si="63"/>
        <v>NA</v>
      </c>
      <c r="AA765" s="10">
        <f t="shared" si="64"/>
        <v>0</v>
      </c>
    </row>
    <row r="766" spans="1:27" x14ac:dyDescent="0.55000000000000004">
      <c r="A766" s="3" t="s">
        <v>78</v>
      </c>
      <c r="B766" s="3" t="s">
        <v>79</v>
      </c>
      <c r="C766" s="3" t="s">
        <v>1399</v>
      </c>
      <c r="D766" s="3" t="s">
        <v>1400</v>
      </c>
      <c r="E766" s="4" t="s">
        <v>66</v>
      </c>
      <c r="F766" s="3" t="s">
        <v>36</v>
      </c>
      <c r="G766" s="3" t="s">
        <v>36</v>
      </c>
      <c r="H766" s="3" t="s">
        <v>555</v>
      </c>
      <c r="I766" s="3" t="s">
        <v>77</v>
      </c>
      <c r="J766" s="3" t="s">
        <v>36</v>
      </c>
      <c r="K766" s="3" t="s">
        <v>42</v>
      </c>
      <c r="L766" s="5">
        <v>0.21249999999999999</v>
      </c>
      <c r="M766" s="4">
        <v>1</v>
      </c>
      <c r="N766" s="5">
        <v>0.22500000000000001</v>
      </c>
      <c r="O766" s="5">
        <v>0.22500000000000001</v>
      </c>
      <c r="P766" s="4">
        <v>238</v>
      </c>
      <c r="Q766" s="6">
        <v>0.42016806722689104</v>
      </c>
      <c r="R766" s="7">
        <v>4.3058823529411798</v>
      </c>
      <c r="S766" s="6">
        <v>0</v>
      </c>
      <c r="T766" s="5">
        <v>0</v>
      </c>
      <c r="U766" s="5">
        <v>0</v>
      </c>
      <c r="V766" s="5">
        <f t="shared" si="65"/>
        <v>0.22500000000000001</v>
      </c>
      <c r="W766" s="5">
        <f t="shared" si="61"/>
        <v>-0.22500000000000001</v>
      </c>
      <c r="X766" s="8">
        <f t="shared" si="62"/>
        <v>-1</v>
      </c>
      <c r="Y766" s="4">
        <v>0</v>
      </c>
      <c r="Z766" s="9" t="str">
        <f t="shared" si="63"/>
        <v>NA</v>
      </c>
      <c r="AA766" s="10">
        <f t="shared" si="64"/>
        <v>0</v>
      </c>
    </row>
    <row r="767" spans="1:27" x14ac:dyDescent="0.55000000000000004">
      <c r="A767" s="3" t="s">
        <v>78</v>
      </c>
      <c r="B767" s="3" t="s">
        <v>79</v>
      </c>
      <c r="C767" s="3" t="s">
        <v>1401</v>
      </c>
      <c r="D767" s="3" t="s">
        <v>1402</v>
      </c>
      <c r="E767" s="4" t="s">
        <v>66</v>
      </c>
      <c r="F767" s="3" t="s">
        <v>36</v>
      </c>
      <c r="G767" s="3" t="s">
        <v>36</v>
      </c>
      <c r="H767" s="3" t="s">
        <v>695</v>
      </c>
      <c r="I767" s="3" t="s">
        <v>77</v>
      </c>
      <c r="J767" s="3" t="s">
        <v>36</v>
      </c>
      <c r="K767" s="3" t="s">
        <v>42</v>
      </c>
      <c r="L767" s="5">
        <v>0.21249999999999999</v>
      </c>
      <c r="M767" s="4">
        <v>1</v>
      </c>
      <c r="N767" s="5">
        <v>0.52500000000000002</v>
      </c>
      <c r="O767" s="5">
        <v>0.52500000000000002</v>
      </c>
      <c r="P767" s="4">
        <v>701</v>
      </c>
      <c r="Q767" s="6">
        <v>0.14265335235378002</v>
      </c>
      <c r="R767" s="7">
        <v>4.2613409415121204</v>
      </c>
      <c r="S767" s="6">
        <v>0</v>
      </c>
      <c r="T767" s="5">
        <v>0</v>
      </c>
      <c r="U767" s="5">
        <v>0</v>
      </c>
      <c r="V767" s="5">
        <f t="shared" si="65"/>
        <v>0.52500000000000002</v>
      </c>
      <c r="W767" s="5">
        <f t="shared" si="61"/>
        <v>-0.52500000000000002</v>
      </c>
      <c r="X767" s="8">
        <f t="shared" si="62"/>
        <v>-1</v>
      </c>
      <c r="Y767" s="4">
        <v>0</v>
      </c>
      <c r="Z767" s="9" t="str">
        <f t="shared" si="63"/>
        <v>NA</v>
      </c>
      <c r="AA767" s="10">
        <f t="shared" si="64"/>
        <v>0</v>
      </c>
    </row>
    <row r="768" spans="1:27" x14ac:dyDescent="0.55000000000000004">
      <c r="A768" s="3" t="s">
        <v>78</v>
      </c>
      <c r="B768" s="3" t="s">
        <v>79</v>
      </c>
      <c r="C768" s="3" t="s">
        <v>1403</v>
      </c>
      <c r="D768" s="3" t="s">
        <v>1404</v>
      </c>
      <c r="E768" s="4" t="s">
        <v>66</v>
      </c>
      <c r="F768" s="3" t="s">
        <v>36</v>
      </c>
      <c r="G768" s="3" t="s">
        <v>36</v>
      </c>
      <c r="H768" s="3" t="s">
        <v>1388</v>
      </c>
      <c r="I768" s="3" t="s">
        <v>77</v>
      </c>
      <c r="J768" s="3" t="s">
        <v>36</v>
      </c>
      <c r="K768" s="3" t="s">
        <v>42</v>
      </c>
      <c r="L768" s="5">
        <v>0.21249999999999999</v>
      </c>
      <c r="M768" s="4">
        <v>1</v>
      </c>
      <c r="N768" s="5">
        <v>0.82499999999999996</v>
      </c>
      <c r="O768" s="5">
        <v>0.82499999999999996</v>
      </c>
      <c r="P768" s="4">
        <v>38</v>
      </c>
      <c r="Q768" s="6">
        <v>2.6315789473684199</v>
      </c>
      <c r="R768" s="7">
        <v>3.2052631578947399</v>
      </c>
      <c r="S768" s="6">
        <v>0</v>
      </c>
      <c r="T768" s="5">
        <v>0</v>
      </c>
      <c r="U768" s="5">
        <v>0</v>
      </c>
      <c r="V768" s="5">
        <f t="shared" si="65"/>
        <v>0.82499999999999996</v>
      </c>
      <c r="W768" s="5">
        <f t="shared" si="61"/>
        <v>-0.82499999999999996</v>
      </c>
      <c r="X768" s="8">
        <f t="shared" si="62"/>
        <v>-1</v>
      </c>
      <c r="Y768" s="4">
        <v>0</v>
      </c>
      <c r="Z768" s="9" t="str">
        <f t="shared" si="63"/>
        <v>NA</v>
      </c>
      <c r="AA768" s="10">
        <f t="shared" si="64"/>
        <v>0</v>
      </c>
    </row>
    <row r="769" spans="1:27" x14ac:dyDescent="0.55000000000000004">
      <c r="A769" s="3" t="s">
        <v>78</v>
      </c>
      <c r="B769" s="3" t="s">
        <v>79</v>
      </c>
      <c r="C769" s="3" t="s">
        <v>1405</v>
      </c>
      <c r="D769" s="3" t="s">
        <v>1406</v>
      </c>
      <c r="E769" s="4" t="s">
        <v>66</v>
      </c>
      <c r="F769" s="3" t="s">
        <v>36</v>
      </c>
      <c r="G769" s="3" t="s">
        <v>36</v>
      </c>
      <c r="H769" s="3" t="s">
        <v>181</v>
      </c>
      <c r="I769" s="3" t="s">
        <v>50</v>
      </c>
      <c r="J769" s="3" t="s">
        <v>36</v>
      </c>
      <c r="K769" s="3" t="s">
        <v>42</v>
      </c>
      <c r="L769" s="5">
        <v>0.21249999999999999</v>
      </c>
      <c r="M769" s="4">
        <v>2</v>
      </c>
      <c r="N769" s="5">
        <v>0.86250000000000004</v>
      </c>
      <c r="O769" s="5">
        <v>0.43125000000000002</v>
      </c>
      <c r="P769" s="4">
        <v>103</v>
      </c>
      <c r="Q769" s="6">
        <v>1.94174757281553</v>
      </c>
      <c r="R769" s="7">
        <v>5.0252427184466004</v>
      </c>
      <c r="S769" s="6">
        <v>0</v>
      </c>
      <c r="T769" s="5">
        <v>0</v>
      </c>
      <c r="U769" s="5">
        <v>0</v>
      </c>
      <c r="V769" s="5">
        <f t="shared" si="65"/>
        <v>0.86250000000000004</v>
      </c>
      <c r="W769" s="5">
        <f t="shared" si="61"/>
        <v>-0.86250000000000004</v>
      </c>
      <c r="X769" s="8">
        <f t="shared" si="62"/>
        <v>-1</v>
      </c>
      <c r="Y769" s="4">
        <v>0</v>
      </c>
      <c r="Z769" s="9" t="str">
        <f t="shared" si="63"/>
        <v>NA</v>
      </c>
      <c r="AA769" s="10">
        <f t="shared" si="64"/>
        <v>0</v>
      </c>
    </row>
    <row r="770" spans="1:27" x14ac:dyDescent="0.55000000000000004">
      <c r="A770" s="3" t="s">
        <v>78</v>
      </c>
      <c r="B770" s="3" t="s">
        <v>79</v>
      </c>
      <c r="C770" s="3" t="s">
        <v>1407</v>
      </c>
      <c r="D770" s="3" t="s">
        <v>1408</v>
      </c>
      <c r="E770" s="4" t="s">
        <v>66</v>
      </c>
      <c r="F770" s="3" t="s">
        <v>36</v>
      </c>
      <c r="G770" s="3" t="s">
        <v>36</v>
      </c>
      <c r="H770" s="3" t="s">
        <v>315</v>
      </c>
      <c r="I770" s="3" t="s">
        <v>77</v>
      </c>
      <c r="J770" s="3" t="s">
        <v>36</v>
      </c>
      <c r="K770" s="3" t="s">
        <v>42</v>
      </c>
      <c r="L770" s="5">
        <v>0.21249999999999999</v>
      </c>
      <c r="M770" s="4">
        <v>2</v>
      </c>
      <c r="N770" s="5">
        <v>1.125</v>
      </c>
      <c r="O770" s="5">
        <v>0.5625</v>
      </c>
      <c r="P770" s="4">
        <v>245</v>
      </c>
      <c r="Q770" s="6">
        <v>0.81632653061224503</v>
      </c>
      <c r="R770" s="7">
        <v>3.0751020408163301</v>
      </c>
      <c r="S770" s="6">
        <v>0</v>
      </c>
      <c r="T770" s="5">
        <v>0</v>
      </c>
      <c r="U770" s="5">
        <v>0</v>
      </c>
      <c r="V770" s="5">
        <f t="shared" si="65"/>
        <v>1.125</v>
      </c>
      <c r="W770" s="5">
        <f t="shared" ref="W770:W833" si="66">U770-V770</f>
        <v>-1.125</v>
      </c>
      <c r="X770" s="8">
        <f t="shared" ref="X770:X833" si="67">IF(V770=0,0,(U770-V770)/V770)</f>
        <v>-1</v>
      </c>
      <c r="Y770" s="4">
        <v>0</v>
      </c>
      <c r="Z770" s="9" t="str">
        <f t="shared" ref="Z770:Z833" si="68">IF(Y770=0,"NA",U770/Y770)</f>
        <v>NA</v>
      </c>
      <c r="AA770" s="10">
        <f t="shared" ref="AA770:AA833" si="69">(Q770/100*S770/100)</f>
        <v>0</v>
      </c>
    </row>
    <row r="771" spans="1:27" x14ac:dyDescent="0.55000000000000004">
      <c r="A771" s="3" t="s">
        <v>78</v>
      </c>
      <c r="B771" s="3" t="s">
        <v>79</v>
      </c>
      <c r="C771" s="3" t="s">
        <v>1409</v>
      </c>
      <c r="D771" s="3" t="s">
        <v>740</v>
      </c>
      <c r="E771" s="4" t="s">
        <v>66</v>
      </c>
      <c r="F771" s="3" t="s">
        <v>36</v>
      </c>
      <c r="G771" s="3" t="s">
        <v>36</v>
      </c>
      <c r="H771" s="3" t="s">
        <v>150</v>
      </c>
      <c r="I771" s="3" t="s">
        <v>50</v>
      </c>
      <c r="J771" s="3" t="s">
        <v>36</v>
      </c>
      <c r="K771" s="3" t="s">
        <v>42</v>
      </c>
      <c r="L771" s="5">
        <v>0.21249999999999999</v>
      </c>
      <c r="M771" s="4">
        <v>5</v>
      </c>
      <c r="N771" s="5">
        <v>1.6375</v>
      </c>
      <c r="O771" s="5">
        <v>0.32750000000000001</v>
      </c>
      <c r="P771" s="4">
        <v>618</v>
      </c>
      <c r="Q771" s="6">
        <v>0.8090614886731391</v>
      </c>
      <c r="R771" s="7">
        <v>2.5004854368932001</v>
      </c>
      <c r="S771" s="6">
        <v>0</v>
      </c>
      <c r="T771" s="5">
        <v>0</v>
      </c>
      <c r="U771" s="5">
        <v>0</v>
      </c>
      <c r="V771" s="5">
        <f t="shared" ref="V771:V834" si="70">N771</f>
        <v>1.6375</v>
      </c>
      <c r="W771" s="5">
        <f t="shared" si="66"/>
        <v>-1.6375</v>
      </c>
      <c r="X771" s="8">
        <f t="shared" si="67"/>
        <v>-1</v>
      </c>
      <c r="Y771" s="4">
        <v>0</v>
      </c>
      <c r="Z771" s="9" t="str">
        <f t="shared" si="68"/>
        <v>NA</v>
      </c>
      <c r="AA771" s="10">
        <f t="shared" si="69"/>
        <v>0</v>
      </c>
    </row>
    <row r="772" spans="1:27" x14ac:dyDescent="0.55000000000000004">
      <c r="A772" s="3" t="s">
        <v>78</v>
      </c>
      <c r="B772" s="3" t="s">
        <v>79</v>
      </c>
      <c r="C772" s="3" t="s">
        <v>1410</v>
      </c>
      <c r="D772" s="3" t="s">
        <v>1411</v>
      </c>
      <c r="E772" s="4" t="s">
        <v>66</v>
      </c>
      <c r="F772" s="3" t="s">
        <v>36</v>
      </c>
      <c r="G772" s="3" t="s">
        <v>36</v>
      </c>
      <c r="H772" s="3" t="s">
        <v>572</v>
      </c>
      <c r="I772" s="3" t="s">
        <v>77</v>
      </c>
      <c r="J772" s="3" t="s">
        <v>36</v>
      </c>
      <c r="K772" s="3" t="s">
        <v>42</v>
      </c>
      <c r="L772" s="5">
        <v>0.21249999999999999</v>
      </c>
      <c r="M772" s="4">
        <v>7</v>
      </c>
      <c r="N772" s="5">
        <v>2.7749999374999996</v>
      </c>
      <c r="O772" s="5">
        <v>0.39642856249999997</v>
      </c>
      <c r="P772" s="4">
        <v>135</v>
      </c>
      <c r="Q772" s="6">
        <v>5.1851851851851896</v>
      </c>
      <c r="R772" s="7">
        <v>2.7111111111111099</v>
      </c>
      <c r="S772" s="6">
        <v>0</v>
      </c>
      <c r="T772" s="5">
        <v>0</v>
      </c>
      <c r="U772" s="5">
        <v>0</v>
      </c>
      <c r="V772" s="5">
        <f t="shared" si="70"/>
        <v>2.7749999374999996</v>
      </c>
      <c r="W772" s="5">
        <f t="shared" si="66"/>
        <v>-2.7749999374999996</v>
      </c>
      <c r="X772" s="8">
        <f t="shared" si="67"/>
        <v>-1</v>
      </c>
      <c r="Y772" s="4">
        <v>0</v>
      </c>
      <c r="Z772" s="9" t="str">
        <f t="shared" si="68"/>
        <v>NA</v>
      </c>
      <c r="AA772" s="10">
        <f t="shared" si="69"/>
        <v>0</v>
      </c>
    </row>
    <row r="773" spans="1:27" x14ac:dyDescent="0.55000000000000004">
      <c r="A773" s="3" t="s">
        <v>78</v>
      </c>
      <c r="B773" s="3" t="s">
        <v>79</v>
      </c>
      <c r="C773" s="3" t="s">
        <v>1412</v>
      </c>
      <c r="D773" s="3" t="s">
        <v>1413</v>
      </c>
      <c r="E773" s="4" t="s">
        <v>31</v>
      </c>
      <c r="F773" s="3" t="s">
        <v>36</v>
      </c>
      <c r="G773" s="3" t="s">
        <v>36</v>
      </c>
      <c r="H773" s="3" t="s">
        <v>475</v>
      </c>
      <c r="I773" s="3" t="s">
        <v>77</v>
      </c>
      <c r="J773" s="3" t="s">
        <v>36</v>
      </c>
      <c r="K773" s="3" t="s">
        <v>42</v>
      </c>
      <c r="L773" s="5">
        <v>0.21249999999999999</v>
      </c>
      <c r="M773" s="4">
        <v>14</v>
      </c>
      <c r="N773" s="5">
        <v>2.8249999749999999</v>
      </c>
      <c r="O773" s="5">
        <v>0.20178571249999999</v>
      </c>
      <c r="P773" s="4">
        <v>4023</v>
      </c>
      <c r="Q773" s="6">
        <v>0.347999005717126</v>
      </c>
      <c r="R773" s="7">
        <v>3.6290330599055398</v>
      </c>
      <c r="S773" s="6">
        <v>0</v>
      </c>
      <c r="T773" s="5">
        <v>0</v>
      </c>
      <c r="U773" s="5">
        <v>0</v>
      </c>
      <c r="V773" s="5">
        <f t="shared" si="70"/>
        <v>2.8249999749999999</v>
      </c>
      <c r="W773" s="5">
        <f t="shared" si="66"/>
        <v>-2.8249999749999999</v>
      </c>
      <c r="X773" s="8">
        <f t="shared" si="67"/>
        <v>-1</v>
      </c>
      <c r="Y773" s="4">
        <v>0</v>
      </c>
      <c r="Z773" s="9" t="str">
        <f t="shared" si="68"/>
        <v>NA</v>
      </c>
      <c r="AA773" s="10">
        <f t="shared" si="69"/>
        <v>0</v>
      </c>
    </row>
    <row r="774" spans="1:27" x14ac:dyDescent="0.55000000000000004">
      <c r="A774" s="3" t="s">
        <v>78</v>
      </c>
      <c r="B774" s="3" t="s">
        <v>79</v>
      </c>
      <c r="C774" s="3" t="s">
        <v>1414</v>
      </c>
      <c r="D774" s="3" t="s">
        <v>1415</v>
      </c>
      <c r="E774" s="4" t="s">
        <v>31</v>
      </c>
      <c r="F774" s="3" t="s">
        <v>36</v>
      </c>
      <c r="G774" s="3" t="s">
        <v>36</v>
      </c>
      <c r="H774" s="3" t="s">
        <v>1416</v>
      </c>
      <c r="I774" s="3" t="s">
        <v>77</v>
      </c>
      <c r="J774" s="3" t="s">
        <v>36</v>
      </c>
      <c r="K774" s="3" t="s">
        <v>42</v>
      </c>
      <c r="L774" s="5">
        <v>0.21249999999999999</v>
      </c>
      <c r="M774" s="4">
        <v>21</v>
      </c>
      <c r="N774" s="5">
        <v>20.362499849999999</v>
      </c>
      <c r="O774" s="5">
        <v>0.96964284999999995</v>
      </c>
      <c r="P774" s="4">
        <v>684</v>
      </c>
      <c r="Q774" s="6">
        <v>3.0701754385964901</v>
      </c>
      <c r="R774" s="7">
        <v>2.6089181286549699</v>
      </c>
      <c r="S774" s="6">
        <v>0</v>
      </c>
      <c r="T774" s="5">
        <v>0</v>
      </c>
      <c r="U774" s="5">
        <v>0</v>
      </c>
      <c r="V774" s="5">
        <f t="shared" si="70"/>
        <v>20.362499849999999</v>
      </c>
      <c r="W774" s="5">
        <f t="shared" si="66"/>
        <v>-20.362499849999999</v>
      </c>
      <c r="X774" s="8">
        <f t="shared" si="67"/>
        <v>-1</v>
      </c>
      <c r="Y774" s="4">
        <v>0</v>
      </c>
      <c r="Z774" s="9" t="str">
        <f t="shared" si="68"/>
        <v>NA</v>
      </c>
      <c r="AA774" s="10">
        <f t="shared" si="69"/>
        <v>0</v>
      </c>
    </row>
    <row r="775" spans="1:27" x14ac:dyDescent="0.55000000000000004">
      <c r="A775" s="3" t="s">
        <v>78</v>
      </c>
      <c r="B775" s="3" t="s">
        <v>79</v>
      </c>
      <c r="C775" s="3" t="s">
        <v>1417</v>
      </c>
      <c r="D775" s="3" t="s">
        <v>1418</v>
      </c>
      <c r="E775" s="4" t="s">
        <v>31</v>
      </c>
      <c r="F775" s="3" t="s">
        <v>36</v>
      </c>
      <c r="G775" s="3" t="s">
        <v>36</v>
      </c>
      <c r="H775" s="3" t="s">
        <v>1416</v>
      </c>
      <c r="I775" s="3" t="s">
        <v>77</v>
      </c>
      <c r="J775" s="3" t="s">
        <v>36</v>
      </c>
      <c r="K775" s="3" t="s">
        <v>42</v>
      </c>
      <c r="L775" s="5">
        <v>0.21249999999999999</v>
      </c>
      <c r="M775" s="4">
        <v>29</v>
      </c>
      <c r="N775" s="5">
        <v>27.224999899999997</v>
      </c>
      <c r="O775" s="5">
        <v>0.93879309999999994</v>
      </c>
      <c r="P775" s="4">
        <v>506</v>
      </c>
      <c r="Q775" s="6">
        <v>5.7312252964426902</v>
      </c>
      <c r="R775" s="7">
        <v>1.67569169960474</v>
      </c>
      <c r="S775" s="6">
        <v>0</v>
      </c>
      <c r="T775" s="5">
        <v>0</v>
      </c>
      <c r="U775" s="5">
        <v>0</v>
      </c>
      <c r="V775" s="5">
        <f t="shared" si="70"/>
        <v>27.224999899999997</v>
      </c>
      <c r="W775" s="5">
        <f t="shared" si="66"/>
        <v>-27.224999899999997</v>
      </c>
      <c r="X775" s="8">
        <f t="shared" si="67"/>
        <v>-1</v>
      </c>
      <c r="Y775" s="4">
        <v>0</v>
      </c>
      <c r="Z775" s="9" t="str">
        <f t="shared" si="68"/>
        <v>NA</v>
      </c>
      <c r="AA775" s="10">
        <f t="shared" si="69"/>
        <v>0</v>
      </c>
    </row>
    <row r="776" spans="1:27" x14ac:dyDescent="0.55000000000000004">
      <c r="A776" s="3" t="s">
        <v>62</v>
      </c>
      <c r="B776" s="3" t="s">
        <v>63</v>
      </c>
      <c r="C776" s="3" t="s">
        <v>1419</v>
      </c>
      <c r="D776" s="3" t="s">
        <v>1420</v>
      </c>
      <c r="E776" s="4" t="s">
        <v>66</v>
      </c>
      <c r="F776" s="3" t="s">
        <v>36</v>
      </c>
      <c r="G776" s="3" t="s">
        <v>36</v>
      </c>
      <c r="H776" s="3" t="s">
        <v>1421</v>
      </c>
      <c r="I776" s="3" t="s">
        <v>67</v>
      </c>
      <c r="J776" s="3" t="s">
        <v>36</v>
      </c>
      <c r="K776" s="3" t="s">
        <v>42</v>
      </c>
      <c r="L776" s="5">
        <v>0.22500000000000001</v>
      </c>
      <c r="M776" s="4">
        <v>11</v>
      </c>
      <c r="N776" s="5">
        <v>3.8874999624999997</v>
      </c>
      <c r="O776" s="5">
        <v>0.3534090875</v>
      </c>
      <c r="P776" s="4">
        <v>622</v>
      </c>
      <c r="Q776" s="6">
        <v>1.7684887459807099</v>
      </c>
      <c r="R776" s="7">
        <v>1.6908360128617399</v>
      </c>
      <c r="S776" s="6">
        <v>0</v>
      </c>
      <c r="T776" s="5">
        <v>0</v>
      </c>
      <c r="U776" s="5">
        <v>0</v>
      </c>
      <c r="V776" s="5">
        <f t="shared" si="70"/>
        <v>3.8874999624999997</v>
      </c>
      <c r="W776" s="5">
        <f t="shared" si="66"/>
        <v>-3.8874999624999997</v>
      </c>
      <c r="X776" s="8">
        <f t="shared" si="67"/>
        <v>-1</v>
      </c>
      <c r="Y776" s="4">
        <v>0</v>
      </c>
      <c r="Z776" s="9" t="str">
        <f t="shared" si="68"/>
        <v>NA</v>
      </c>
      <c r="AA776" s="10">
        <f t="shared" si="69"/>
        <v>0</v>
      </c>
    </row>
    <row r="777" spans="1:27" x14ac:dyDescent="0.55000000000000004">
      <c r="A777" s="3" t="s">
        <v>78</v>
      </c>
      <c r="B777" s="3" t="s">
        <v>79</v>
      </c>
      <c r="C777" s="3" t="s">
        <v>1422</v>
      </c>
      <c r="D777" s="3" t="s">
        <v>1423</v>
      </c>
      <c r="E777" s="4" t="s">
        <v>66</v>
      </c>
      <c r="F777" s="3" t="s">
        <v>36</v>
      </c>
      <c r="G777" s="3" t="s">
        <v>36</v>
      </c>
      <c r="H777" s="3" t="s">
        <v>1109</v>
      </c>
      <c r="I777" s="3" t="s">
        <v>77</v>
      </c>
      <c r="J777" s="3" t="s">
        <v>36</v>
      </c>
      <c r="K777" s="3" t="s">
        <v>42</v>
      </c>
      <c r="L777" s="5">
        <v>0.22500000000000001</v>
      </c>
      <c r="M777" s="4">
        <v>1</v>
      </c>
      <c r="N777" s="5">
        <v>0.23749999999999999</v>
      </c>
      <c r="O777" s="5">
        <v>0.23749999999999999</v>
      </c>
      <c r="P777" s="4">
        <v>91</v>
      </c>
      <c r="Q777" s="6">
        <v>1.0989010989011001</v>
      </c>
      <c r="R777" s="7">
        <v>3.0043956043955999</v>
      </c>
      <c r="S777" s="6">
        <v>0</v>
      </c>
      <c r="T777" s="5">
        <v>0</v>
      </c>
      <c r="U777" s="5">
        <v>0</v>
      </c>
      <c r="V777" s="5">
        <f t="shared" si="70"/>
        <v>0.23749999999999999</v>
      </c>
      <c r="W777" s="5">
        <f t="shared" si="66"/>
        <v>-0.23749999999999999</v>
      </c>
      <c r="X777" s="8">
        <f t="shared" si="67"/>
        <v>-1</v>
      </c>
      <c r="Y777" s="4">
        <v>0</v>
      </c>
      <c r="Z777" s="9" t="str">
        <f t="shared" si="68"/>
        <v>NA</v>
      </c>
      <c r="AA777" s="10">
        <f t="shared" si="69"/>
        <v>0</v>
      </c>
    </row>
    <row r="778" spans="1:27" x14ac:dyDescent="0.55000000000000004">
      <c r="A778" s="3" t="s">
        <v>78</v>
      </c>
      <c r="B778" s="3" t="s">
        <v>79</v>
      </c>
      <c r="C778" s="3" t="s">
        <v>1424</v>
      </c>
      <c r="D778" s="3" t="s">
        <v>1425</v>
      </c>
      <c r="E778" s="4" t="s">
        <v>66</v>
      </c>
      <c r="F778" s="3" t="s">
        <v>36</v>
      </c>
      <c r="G778" s="3" t="s">
        <v>36</v>
      </c>
      <c r="H778" s="3" t="s">
        <v>315</v>
      </c>
      <c r="I778" s="3" t="s">
        <v>77</v>
      </c>
      <c r="J778" s="3" t="s">
        <v>36</v>
      </c>
      <c r="K778" s="3" t="s">
        <v>42</v>
      </c>
      <c r="L778" s="5">
        <v>0.22500000000000001</v>
      </c>
      <c r="M778" s="4">
        <v>1</v>
      </c>
      <c r="N778" s="5">
        <v>0.6</v>
      </c>
      <c r="O778" s="5">
        <v>0.6</v>
      </c>
      <c r="P778" s="4">
        <v>624</v>
      </c>
      <c r="Q778" s="6">
        <v>0.16025641025640999</v>
      </c>
      <c r="R778" s="7">
        <v>3.8309294871794899</v>
      </c>
      <c r="S778" s="6">
        <v>0</v>
      </c>
      <c r="T778" s="5">
        <v>0</v>
      </c>
      <c r="U778" s="5">
        <v>0</v>
      </c>
      <c r="V778" s="5">
        <f t="shared" si="70"/>
        <v>0.6</v>
      </c>
      <c r="W778" s="5">
        <f t="shared" si="66"/>
        <v>-0.6</v>
      </c>
      <c r="X778" s="8">
        <f t="shared" si="67"/>
        <v>-1</v>
      </c>
      <c r="Y778" s="4">
        <v>0</v>
      </c>
      <c r="Z778" s="9" t="str">
        <f t="shared" si="68"/>
        <v>NA</v>
      </c>
      <c r="AA778" s="10">
        <f t="shared" si="69"/>
        <v>0</v>
      </c>
    </row>
    <row r="779" spans="1:27" x14ac:dyDescent="0.55000000000000004">
      <c r="A779" s="3" t="s">
        <v>78</v>
      </c>
      <c r="B779" s="3" t="s">
        <v>79</v>
      </c>
      <c r="C779" s="3" t="s">
        <v>1426</v>
      </c>
      <c r="D779" s="3" t="s">
        <v>1427</v>
      </c>
      <c r="E779" s="4" t="s">
        <v>66</v>
      </c>
      <c r="F779" s="3" t="s">
        <v>36</v>
      </c>
      <c r="G779" s="3" t="s">
        <v>36</v>
      </c>
      <c r="H779" s="3" t="s">
        <v>695</v>
      </c>
      <c r="I779" s="3" t="s">
        <v>77</v>
      </c>
      <c r="J779" s="3" t="s">
        <v>36</v>
      </c>
      <c r="K779" s="3" t="s">
        <v>42</v>
      </c>
      <c r="L779" s="5">
        <v>0.22500000000000001</v>
      </c>
      <c r="M779" s="4">
        <v>5</v>
      </c>
      <c r="N779" s="5">
        <v>1.05</v>
      </c>
      <c r="O779" s="5">
        <v>0.21</v>
      </c>
      <c r="P779" s="4">
        <v>3295</v>
      </c>
      <c r="Q779" s="6">
        <v>0.151745068285281</v>
      </c>
      <c r="R779" s="7">
        <v>2.1891957511380902</v>
      </c>
      <c r="S779" s="6">
        <v>0</v>
      </c>
      <c r="T779" s="5">
        <v>0</v>
      </c>
      <c r="U779" s="5">
        <v>0</v>
      </c>
      <c r="V779" s="5">
        <f t="shared" si="70"/>
        <v>1.05</v>
      </c>
      <c r="W779" s="5">
        <f t="shared" si="66"/>
        <v>-1.05</v>
      </c>
      <c r="X779" s="8">
        <f t="shared" si="67"/>
        <v>-1</v>
      </c>
      <c r="Y779" s="4">
        <v>0</v>
      </c>
      <c r="Z779" s="9" t="str">
        <f t="shared" si="68"/>
        <v>NA</v>
      </c>
      <c r="AA779" s="10">
        <f t="shared" si="69"/>
        <v>0</v>
      </c>
    </row>
    <row r="780" spans="1:27" x14ac:dyDescent="0.55000000000000004">
      <c r="A780" s="3" t="s">
        <v>78</v>
      </c>
      <c r="B780" s="3" t="s">
        <v>79</v>
      </c>
      <c r="C780" s="3" t="s">
        <v>1428</v>
      </c>
      <c r="D780" s="3" t="s">
        <v>1429</v>
      </c>
      <c r="E780" s="4" t="s">
        <v>66</v>
      </c>
      <c r="F780" s="3" t="s">
        <v>36</v>
      </c>
      <c r="G780" s="3" t="s">
        <v>36</v>
      </c>
      <c r="H780" s="3" t="s">
        <v>59</v>
      </c>
      <c r="I780" s="3" t="s">
        <v>50</v>
      </c>
      <c r="J780" s="3" t="s">
        <v>36</v>
      </c>
      <c r="K780" s="3" t="s">
        <v>42</v>
      </c>
      <c r="L780" s="5">
        <v>0.22500000000000001</v>
      </c>
      <c r="M780" s="4">
        <v>4</v>
      </c>
      <c r="N780" s="5">
        <v>1.5</v>
      </c>
      <c r="O780" s="5">
        <v>0.375</v>
      </c>
      <c r="P780" s="4">
        <v>640</v>
      </c>
      <c r="Q780" s="6">
        <v>0.625</v>
      </c>
      <c r="R780" s="7">
        <v>2.3951562499999999</v>
      </c>
      <c r="S780" s="6">
        <v>0</v>
      </c>
      <c r="T780" s="5">
        <v>0</v>
      </c>
      <c r="U780" s="5">
        <v>0</v>
      </c>
      <c r="V780" s="5">
        <f t="shared" si="70"/>
        <v>1.5</v>
      </c>
      <c r="W780" s="5">
        <f t="shared" si="66"/>
        <v>-1.5</v>
      </c>
      <c r="X780" s="8">
        <f t="shared" si="67"/>
        <v>-1</v>
      </c>
      <c r="Y780" s="4">
        <v>0</v>
      </c>
      <c r="Z780" s="9" t="str">
        <f t="shared" si="68"/>
        <v>NA</v>
      </c>
      <c r="AA780" s="10">
        <f t="shared" si="69"/>
        <v>0</v>
      </c>
    </row>
    <row r="781" spans="1:27" x14ac:dyDescent="0.55000000000000004">
      <c r="A781" s="3" t="s">
        <v>78</v>
      </c>
      <c r="B781" s="3" t="s">
        <v>79</v>
      </c>
      <c r="C781" s="3" t="s">
        <v>1430</v>
      </c>
      <c r="D781" s="3" t="s">
        <v>1431</v>
      </c>
      <c r="E781" s="4" t="s">
        <v>66</v>
      </c>
      <c r="F781" s="3" t="s">
        <v>36</v>
      </c>
      <c r="G781" s="3" t="s">
        <v>36</v>
      </c>
      <c r="H781" s="3" t="s">
        <v>695</v>
      </c>
      <c r="I781" s="3" t="s">
        <v>77</v>
      </c>
      <c r="J781" s="3" t="s">
        <v>36</v>
      </c>
      <c r="K781" s="3" t="s">
        <v>42</v>
      </c>
      <c r="L781" s="5">
        <v>0.22500000000000001</v>
      </c>
      <c r="M781" s="4">
        <v>2</v>
      </c>
      <c r="N781" s="5">
        <v>1.9</v>
      </c>
      <c r="O781" s="5">
        <v>0.95</v>
      </c>
      <c r="P781" s="4">
        <v>4256</v>
      </c>
      <c r="Q781" s="6">
        <v>4.6992481203007502E-2</v>
      </c>
      <c r="R781" s="7">
        <v>2.4744125939849599</v>
      </c>
      <c r="S781" s="6">
        <v>0</v>
      </c>
      <c r="T781" s="5">
        <v>0</v>
      </c>
      <c r="U781" s="5">
        <v>0</v>
      </c>
      <c r="V781" s="5">
        <f t="shared" si="70"/>
        <v>1.9</v>
      </c>
      <c r="W781" s="5">
        <f t="shared" si="66"/>
        <v>-1.9</v>
      </c>
      <c r="X781" s="8">
        <f t="shared" si="67"/>
        <v>-1</v>
      </c>
      <c r="Y781" s="4">
        <v>0</v>
      </c>
      <c r="Z781" s="9" t="str">
        <f t="shared" si="68"/>
        <v>NA</v>
      </c>
      <c r="AA781" s="10">
        <f t="shared" si="69"/>
        <v>0</v>
      </c>
    </row>
    <row r="782" spans="1:27" x14ac:dyDescent="0.55000000000000004">
      <c r="A782" s="3" t="s">
        <v>78</v>
      </c>
      <c r="B782" s="3" t="s">
        <v>79</v>
      </c>
      <c r="C782" s="3" t="s">
        <v>1432</v>
      </c>
      <c r="D782" s="3" t="s">
        <v>1433</v>
      </c>
      <c r="E782" s="4" t="s">
        <v>31</v>
      </c>
      <c r="F782" s="3" t="s">
        <v>36</v>
      </c>
      <c r="G782" s="3" t="s">
        <v>36</v>
      </c>
      <c r="H782" s="3" t="s">
        <v>1434</v>
      </c>
      <c r="I782" s="3" t="s">
        <v>77</v>
      </c>
      <c r="J782" s="3" t="s">
        <v>36</v>
      </c>
      <c r="K782" s="3" t="s">
        <v>42</v>
      </c>
      <c r="L782" s="5">
        <v>0.22500000000000001</v>
      </c>
      <c r="M782" s="4">
        <v>44</v>
      </c>
      <c r="N782" s="5">
        <v>28.749999849999998</v>
      </c>
      <c r="O782" s="5">
        <v>0.65340908749999993</v>
      </c>
      <c r="P782" s="4">
        <v>842</v>
      </c>
      <c r="Q782" s="6">
        <v>5.2256532066508301</v>
      </c>
      <c r="R782" s="7">
        <v>2.0545130641330198</v>
      </c>
      <c r="S782" s="6">
        <v>0</v>
      </c>
      <c r="T782" s="5">
        <v>0</v>
      </c>
      <c r="U782" s="5">
        <v>0</v>
      </c>
      <c r="V782" s="5">
        <f t="shared" si="70"/>
        <v>28.749999849999998</v>
      </c>
      <c r="W782" s="5">
        <f t="shared" si="66"/>
        <v>-28.749999849999998</v>
      </c>
      <c r="X782" s="8">
        <f t="shared" si="67"/>
        <v>-1</v>
      </c>
      <c r="Y782" s="4">
        <v>0</v>
      </c>
      <c r="Z782" s="9" t="str">
        <f t="shared" si="68"/>
        <v>NA</v>
      </c>
      <c r="AA782" s="10">
        <f t="shared" si="69"/>
        <v>0</v>
      </c>
    </row>
    <row r="783" spans="1:27" x14ac:dyDescent="0.55000000000000004">
      <c r="A783" s="3" t="s">
        <v>78</v>
      </c>
      <c r="B783" s="3" t="s">
        <v>79</v>
      </c>
      <c r="C783" s="3" t="s">
        <v>1435</v>
      </c>
      <c r="D783" s="3" t="s">
        <v>1436</v>
      </c>
      <c r="E783" s="4" t="s">
        <v>31</v>
      </c>
      <c r="F783" s="3" t="s">
        <v>36</v>
      </c>
      <c r="G783" s="3" t="s">
        <v>36</v>
      </c>
      <c r="H783" s="3" t="s">
        <v>1416</v>
      </c>
      <c r="I783" s="3" t="s">
        <v>77</v>
      </c>
      <c r="J783" s="3" t="s">
        <v>36</v>
      </c>
      <c r="K783" s="3" t="s">
        <v>42</v>
      </c>
      <c r="L783" s="5">
        <v>0.22500000000000001</v>
      </c>
      <c r="M783" s="4">
        <v>35</v>
      </c>
      <c r="N783" s="5">
        <v>37.975000000000001</v>
      </c>
      <c r="O783" s="5">
        <v>1.085</v>
      </c>
      <c r="P783" s="4">
        <v>522</v>
      </c>
      <c r="Q783" s="6">
        <v>6.7049808429118798</v>
      </c>
      <c r="R783" s="7">
        <v>3.8932950191570899</v>
      </c>
      <c r="S783" s="6">
        <v>0</v>
      </c>
      <c r="T783" s="5">
        <v>0</v>
      </c>
      <c r="U783" s="5">
        <v>0</v>
      </c>
      <c r="V783" s="5">
        <f t="shared" si="70"/>
        <v>37.975000000000001</v>
      </c>
      <c r="W783" s="5">
        <f t="shared" si="66"/>
        <v>-37.975000000000001</v>
      </c>
      <c r="X783" s="8">
        <f t="shared" si="67"/>
        <v>-1</v>
      </c>
      <c r="Y783" s="4">
        <v>0</v>
      </c>
      <c r="Z783" s="9" t="str">
        <f t="shared" si="68"/>
        <v>NA</v>
      </c>
      <c r="AA783" s="10">
        <f t="shared" si="69"/>
        <v>0</v>
      </c>
    </row>
    <row r="784" spans="1:27" x14ac:dyDescent="0.55000000000000004">
      <c r="A784" s="3" t="s">
        <v>62</v>
      </c>
      <c r="B784" s="3" t="s">
        <v>63</v>
      </c>
      <c r="C784" s="3" t="s">
        <v>1437</v>
      </c>
      <c r="D784" s="3" t="s">
        <v>1438</v>
      </c>
      <c r="E784" s="4" t="s">
        <v>66</v>
      </c>
      <c r="F784" s="3" t="s">
        <v>36</v>
      </c>
      <c r="G784" s="3" t="s">
        <v>36</v>
      </c>
      <c r="H784" s="3" t="s">
        <v>181</v>
      </c>
      <c r="I784" s="3" t="s">
        <v>67</v>
      </c>
      <c r="J784" s="3" t="s">
        <v>36</v>
      </c>
      <c r="K784" s="3" t="s">
        <v>91</v>
      </c>
      <c r="L784" s="5">
        <v>0.23749999999999999</v>
      </c>
      <c r="M784" s="4">
        <v>2</v>
      </c>
      <c r="N784" s="5">
        <v>1.1875</v>
      </c>
      <c r="O784" s="5">
        <v>0.59375</v>
      </c>
      <c r="P784" s="4">
        <v>492</v>
      </c>
      <c r="Q784" s="6">
        <v>0.40650406504065001</v>
      </c>
      <c r="R784" s="7">
        <v>3.9209349593495899</v>
      </c>
      <c r="S784" s="6">
        <v>0</v>
      </c>
      <c r="T784" s="5">
        <v>0</v>
      </c>
      <c r="U784" s="5">
        <v>0</v>
      </c>
      <c r="V784" s="5">
        <f t="shared" si="70"/>
        <v>1.1875</v>
      </c>
      <c r="W784" s="5">
        <f t="shared" si="66"/>
        <v>-1.1875</v>
      </c>
      <c r="X784" s="8">
        <f t="shared" si="67"/>
        <v>-1</v>
      </c>
      <c r="Y784" s="4">
        <v>0</v>
      </c>
      <c r="Z784" s="9" t="str">
        <f t="shared" si="68"/>
        <v>NA</v>
      </c>
      <c r="AA784" s="10">
        <f t="shared" si="69"/>
        <v>0</v>
      </c>
    </row>
    <row r="785" spans="1:27" x14ac:dyDescent="0.55000000000000004">
      <c r="A785" s="3" t="s">
        <v>62</v>
      </c>
      <c r="B785" s="3" t="s">
        <v>63</v>
      </c>
      <c r="C785" s="3" t="s">
        <v>1439</v>
      </c>
      <c r="D785" s="3" t="s">
        <v>846</v>
      </c>
      <c r="E785" s="4" t="s">
        <v>66</v>
      </c>
      <c r="F785" s="3" t="s">
        <v>36</v>
      </c>
      <c r="G785" s="3" t="s">
        <v>36</v>
      </c>
      <c r="H785" s="3" t="s">
        <v>166</v>
      </c>
      <c r="I785" s="3" t="s">
        <v>67</v>
      </c>
      <c r="J785" s="3" t="s">
        <v>36</v>
      </c>
      <c r="K785" s="3" t="s">
        <v>42</v>
      </c>
      <c r="L785" s="5">
        <v>0.23749999999999999</v>
      </c>
      <c r="M785" s="4">
        <v>17</v>
      </c>
      <c r="N785" s="5">
        <v>3.7874999124999995</v>
      </c>
      <c r="O785" s="5">
        <v>0.22279411249999997</v>
      </c>
      <c r="P785" s="4">
        <v>19322</v>
      </c>
      <c r="Q785" s="6">
        <v>8.7982610495807897E-2</v>
      </c>
      <c r="R785" s="7">
        <v>2.4016768450471</v>
      </c>
      <c r="S785" s="6">
        <v>0</v>
      </c>
      <c r="T785" s="5">
        <v>0</v>
      </c>
      <c r="U785" s="5">
        <v>0</v>
      </c>
      <c r="V785" s="5">
        <f t="shared" si="70"/>
        <v>3.7874999124999995</v>
      </c>
      <c r="W785" s="5">
        <f t="shared" si="66"/>
        <v>-3.7874999124999995</v>
      </c>
      <c r="X785" s="8">
        <f t="shared" si="67"/>
        <v>-1</v>
      </c>
      <c r="Y785" s="4">
        <v>0</v>
      </c>
      <c r="Z785" s="9" t="str">
        <f t="shared" si="68"/>
        <v>NA</v>
      </c>
      <c r="AA785" s="10">
        <f t="shared" si="69"/>
        <v>0</v>
      </c>
    </row>
    <row r="786" spans="1:27" x14ac:dyDescent="0.55000000000000004">
      <c r="A786" s="3" t="s">
        <v>62</v>
      </c>
      <c r="B786" s="3" t="s">
        <v>63</v>
      </c>
      <c r="C786" s="3" t="s">
        <v>1440</v>
      </c>
      <c r="D786" s="3" t="s">
        <v>1406</v>
      </c>
      <c r="E786" s="4" t="s">
        <v>31</v>
      </c>
      <c r="F786" s="3" t="s">
        <v>36</v>
      </c>
      <c r="G786" s="3" t="s">
        <v>36</v>
      </c>
      <c r="H786" s="3" t="s">
        <v>181</v>
      </c>
      <c r="I786" s="3" t="s">
        <v>67</v>
      </c>
      <c r="J786" s="3" t="s">
        <v>36</v>
      </c>
      <c r="K786" s="3" t="s">
        <v>91</v>
      </c>
      <c r="L786" s="5">
        <v>0.23749999999999999</v>
      </c>
      <c r="M786" s="4">
        <v>8</v>
      </c>
      <c r="N786" s="5">
        <v>4.75</v>
      </c>
      <c r="O786" s="5">
        <v>0.59375</v>
      </c>
      <c r="P786" s="4">
        <v>344</v>
      </c>
      <c r="Q786" s="6">
        <v>2.32558139534884</v>
      </c>
      <c r="R786" s="7">
        <v>3.71511627906977</v>
      </c>
      <c r="S786" s="6">
        <v>0</v>
      </c>
      <c r="T786" s="5">
        <v>0</v>
      </c>
      <c r="U786" s="5">
        <v>0</v>
      </c>
      <c r="V786" s="5">
        <f t="shared" si="70"/>
        <v>4.75</v>
      </c>
      <c r="W786" s="5">
        <f t="shared" si="66"/>
        <v>-4.75</v>
      </c>
      <c r="X786" s="8">
        <f t="shared" si="67"/>
        <v>-1</v>
      </c>
      <c r="Y786" s="4">
        <v>0</v>
      </c>
      <c r="Z786" s="9" t="str">
        <f t="shared" si="68"/>
        <v>NA</v>
      </c>
      <c r="AA786" s="10">
        <f t="shared" si="69"/>
        <v>0</v>
      </c>
    </row>
    <row r="787" spans="1:27" x14ac:dyDescent="0.55000000000000004">
      <c r="A787" s="3" t="s">
        <v>78</v>
      </c>
      <c r="B787" s="3" t="s">
        <v>79</v>
      </c>
      <c r="C787" s="3" t="s">
        <v>1441</v>
      </c>
      <c r="D787" s="3" t="s">
        <v>1442</v>
      </c>
      <c r="E787" s="4" t="s">
        <v>66</v>
      </c>
      <c r="F787" s="3" t="s">
        <v>36</v>
      </c>
      <c r="G787" s="3" t="s">
        <v>36</v>
      </c>
      <c r="H787" s="3" t="s">
        <v>555</v>
      </c>
      <c r="I787" s="3" t="s">
        <v>77</v>
      </c>
      <c r="J787" s="3" t="s">
        <v>36</v>
      </c>
      <c r="K787" s="3" t="s">
        <v>42</v>
      </c>
      <c r="L787" s="5">
        <v>0.23749999999999999</v>
      </c>
      <c r="M787" s="4">
        <v>1</v>
      </c>
      <c r="N787" s="5">
        <v>0.5625</v>
      </c>
      <c r="O787" s="5">
        <v>0.5625</v>
      </c>
      <c r="P787" s="4">
        <v>199</v>
      </c>
      <c r="Q787" s="6">
        <v>0.50251256281406997</v>
      </c>
      <c r="R787" s="7">
        <v>3.9447236180904501</v>
      </c>
      <c r="S787" s="6">
        <v>0</v>
      </c>
      <c r="T787" s="5">
        <v>0</v>
      </c>
      <c r="U787" s="5">
        <v>0</v>
      </c>
      <c r="V787" s="5">
        <f t="shared" si="70"/>
        <v>0.5625</v>
      </c>
      <c r="W787" s="5">
        <f t="shared" si="66"/>
        <v>-0.5625</v>
      </c>
      <c r="X787" s="8">
        <f t="shared" si="67"/>
        <v>-1</v>
      </c>
      <c r="Y787" s="4">
        <v>0</v>
      </c>
      <c r="Z787" s="9" t="str">
        <f t="shared" si="68"/>
        <v>NA</v>
      </c>
      <c r="AA787" s="10">
        <f t="shared" si="69"/>
        <v>0</v>
      </c>
    </row>
    <row r="788" spans="1:27" x14ac:dyDescent="0.55000000000000004">
      <c r="A788" s="3" t="s">
        <v>78</v>
      </c>
      <c r="B788" s="3" t="s">
        <v>79</v>
      </c>
      <c r="C788" s="3" t="s">
        <v>1443</v>
      </c>
      <c r="D788" s="3" t="s">
        <v>1444</v>
      </c>
      <c r="E788" s="4" t="s">
        <v>66</v>
      </c>
      <c r="F788" s="3" t="s">
        <v>36</v>
      </c>
      <c r="G788" s="3" t="s">
        <v>36</v>
      </c>
      <c r="H788" s="3" t="s">
        <v>1388</v>
      </c>
      <c r="I788" s="3" t="s">
        <v>77</v>
      </c>
      <c r="J788" s="3" t="s">
        <v>36</v>
      </c>
      <c r="K788" s="3" t="s">
        <v>42</v>
      </c>
      <c r="L788" s="5">
        <v>0.23749999999999999</v>
      </c>
      <c r="M788" s="4">
        <v>4</v>
      </c>
      <c r="N788" s="5">
        <v>2.4624999999999999</v>
      </c>
      <c r="O788" s="5">
        <v>0.61562499999999998</v>
      </c>
      <c r="P788" s="4">
        <v>158</v>
      </c>
      <c r="Q788" s="6">
        <v>2.5316455696202498</v>
      </c>
      <c r="R788" s="7">
        <v>3.2582278481012699</v>
      </c>
      <c r="S788" s="6">
        <v>0</v>
      </c>
      <c r="T788" s="5">
        <v>0</v>
      </c>
      <c r="U788" s="5">
        <v>0</v>
      </c>
      <c r="V788" s="5">
        <f t="shared" si="70"/>
        <v>2.4624999999999999</v>
      </c>
      <c r="W788" s="5">
        <f t="shared" si="66"/>
        <v>-2.4624999999999999</v>
      </c>
      <c r="X788" s="8">
        <f t="shared" si="67"/>
        <v>-1</v>
      </c>
      <c r="Y788" s="4">
        <v>0</v>
      </c>
      <c r="Z788" s="9" t="str">
        <f t="shared" si="68"/>
        <v>NA</v>
      </c>
      <c r="AA788" s="10">
        <f t="shared" si="69"/>
        <v>0</v>
      </c>
    </row>
    <row r="789" spans="1:27" x14ac:dyDescent="0.55000000000000004">
      <c r="A789" s="3" t="s">
        <v>78</v>
      </c>
      <c r="B789" s="3" t="s">
        <v>79</v>
      </c>
      <c r="C789" s="3" t="s">
        <v>1445</v>
      </c>
      <c r="D789" s="3" t="s">
        <v>1446</v>
      </c>
      <c r="E789" s="4" t="s">
        <v>66</v>
      </c>
      <c r="F789" s="3" t="s">
        <v>36</v>
      </c>
      <c r="G789" s="3" t="s">
        <v>36</v>
      </c>
      <c r="H789" s="3" t="s">
        <v>695</v>
      </c>
      <c r="I789" s="3" t="s">
        <v>77</v>
      </c>
      <c r="J789" s="3" t="s">
        <v>36</v>
      </c>
      <c r="K789" s="3" t="s">
        <v>42</v>
      </c>
      <c r="L789" s="5">
        <v>0.23749999999999999</v>
      </c>
      <c r="M789" s="4">
        <v>10</v>
      </c>
      <c r="N789" s="5">
        <v>2.5249999999999999</v>
      </c>
      <c r="O789" s="5">
        <v>0.2525</v>
      </c>
      <c r="P789" s="4">
        <v>26870</v>
      </c>
      <c r="Q789" s="6">
        <v>3.7216226274655796E-2</v>
      </c>
      <c r="R789" s="7">
        <v>1.4903349460364701</v>
      </c>
      <c r="S789" s="6">
        <v>0</v>
      </c>
      <c r="T789" s="5">
        <v>0</v>
      </c>
      <c r="U789" s="5">
        <v>0</v>
      </c>
      <c r="V789" s="5">
        <f t="shared" si="70"/>
        <v>2.5249999999999999</v>
      </c>
      <c r="W789" s="5">
        <f t="shared" si="66"/>
        <v>-2.5249999999999999</v>
      </c>
      <c r="X789" s="8">
        <f t="shared" si="67"/>
        <v>-1</v>
      </c>
      <c r="Y789" s="4">
        <v>0</v>
      </c>
      <c r="Z789" s="9" t="str">
        <f t="shared" si="68"/>
        <v>NA</v>
      </c>
      <c r="AA789" s="10">
        <f t="shared" si="69"/>
        <v>0</v>
      </c>
    </row>
    <row r="790" spans="1:27" x14ac:dyDescent="0.55000000000000004">
      <c r="A790" s="3" t="s">
        <v>78</v>
      </c>
      <c r="B790" s="3" t="s">
        <v>79</v>
      </c>
      <c r="C790" s="3" t="s">
        <v>1447</v>
      </c>
      <c r="D790" s="3" t="s">
        <v>1448</v>
      </c>
      <c r="E790" s="4" t="s">
        <v>66</v>
      </c>
      <c r="F790" s="3" t="s">
        <v>36</v>
      </c>
      <c r="G790" s="3" t="s">
        <v>36</v>
      </c>
      <c r="H790" s="3" t="s">
        <v>1189</v>
      </c>
      <c r="I790" s="3" t="s">
        <v>50</v>
      </c>
      <c r="J790" s="3" t="s">
        <v>36</v>
      </c>
      <c r="K790" s="3" t="s">
        <v>42</v>
      </c>
      <c r="L790" s="5">
        <v>0.23749999999999999</v>
      </c>
      <c r="M790" s="4">
        <v>7</v>
      </c>
      <c r="N790" s="5">
        <v>3.1124999499999997</v>
      </c>
      <c r="O790" s="5">
        <v>0.44464284999999998</v>
      </c>
      <c r="P790" s="4">
        <v>577</v>
      </c>
      <c r="Q790" s="6">
        <v>1.21317157712305</v>
      </c>
      <c r="R790" s="7">
        <v>2.9577123050259999</v>
      </c>
      <c r="S790" s="6">
        <v>0</v>
      </c>
      <c r="T790" s="5">
        <v>0</v>
      </c>
      <c r="U790" s="5">
        <v>0</v>
      </c>
      <c r="V790" s="5">
        <f t="shared" si="70"/>
        <v>3.1124999499999997</v>
      </c>
      <c r="W790" s="5">
        <f t="shared" si="66"/>
        <v>-3.1124999499999997</v>
      </c>
      <c r="X790" s="8">
        <f t="shared" si="67"/>
        <v>-1</v>
      </c>
      <c r="Y790" s="4">
        <v>0</v>
      </c>
      <c r="Z790" s="9" t="str">
        <f t="shared" si="68"/>
        <v>NA</v>
      </c>
      <c r="AA790" s="10">
        <f t="shared" si="69"/>
        <v>0</v>
      </c>
    </row>
    <row r="791" spans="1:27" x14ac:dyDescent="0.55000000000000004">
      <c r="A791" s="3" t="s">
        <v>78</v>
      </c>
      <c r="B791" s="3" t="s">
        <v>79</v>
      </c>
      <c r="C791" s="3" t="s">
        <v>1449</v>
      </c>
      <c r="D791" s="3" t="s">
        <v>1450</v>
      </c>
      <c r="E791" s="4" t="s">
        <v>66</v>
      </c>
      <c r="F791" s="3" t="s">
        <v>36</v>
      </c>
      <c r="G791" s="3" t="s">
        <v>36</v>
      </c>
      <c r="H791" s="3" t="s">
        <v>555</v>
      </c>
      <c r="I791" s="3" t="s">
        <v>77</v>
      </c>
      <c r="J791" s="3" t="s">
        <v>36</v>
      </c>
      <c r="K791" s="3" t="s">
        <v>42</v>
      </c>
      <c r="L791" s="5">
        <v>0.23749999999999999</v>
      </c>
      <c r="M791" s="4">
        <v>8</v>
      </c>
      <c r="N791" s="5">
        <v>3.5750000000000002</v>
      </c>
      <c r="O791" s="5">
        <v>0.44687500000000002</v>
      </c>
      <c r="P791" s="4">
        <v>319</v>
      </c>
      <c r="Q791" s="6">
        <v>2.5078369905956102</v>
      </c>
      <c r="R791" s="7">
        <v>3.13699059561129</v>
      </c>
      <c r="S791" s="6">
        <v>0</v>
      </c>
      <c r="T791" s="5">
        <v>0</v>
      </c>
      <c r="U791" s="5">
        <v>0</v>
      </c>
      <c r="V791" s="5">
        <f t="shared" si="70"/>
        <v>3.5750000000000002</v>
      </c>
      <c r="W791" s="5">
        <f t="shared" si="66"/>
        <v>-3.5750000000000002</v>
      </c>
      <c r="X791" s="8">
        <f t="shared" si="67"/>
        <v>-1</v>
      </c>
      <c r="Y791" s="4">
        <v>0</v>
      </c>
      <c r="Z791" s="9" t="str">
        <f t="shared" si="68"/>
        <v>NA</v>
      </c>
      <c r="AA791" s="10">
        <f t="shared" si="69"/>
        <v>0</v>
      </c>
    </row>
    <row r="792" spans="1:27" x14ac:dyDescent="0.55000000000000004">
      <c r="A792" s="3" t="s">
        <v>78</v>
      </c>
      <c r="B792" s="3" t="s">
        <v>79</v>
      </c>
      <c r="C792" s="3" t="s">
        <v>1451</v>
      </c>
      <c r="D792" s="3" t="s">
        <v>1452</v>
      </c>
      <c r="E792" s="4" t="s">
        <v>66</v>
      </c>
      <c r="F792" s="3" t="s">
        <v>36</v>
      </c>
      <c r="G792" s="3" t="s">
        <v>36</v>
      </c>
      <c r="H792" s="3" t="s">
        <v>315</v>
      </c>
      <c r="I792" s="3" t="s">
        <v>77</v>
      </c>
      <c r="J792" s="3" t="s">
        <v>36</v>
      </c>
      <c r="K792" s="3" t="s">
        <v>42</v>
      </c>
      <c r="L792" s="5">
        <v>0.23749999999999999</v>
      </c>
      <c r="M792" s="4">
        <v>9</v>
      </c>
      <c r="N792" s="5">
        <v>8.8249999500000005</v>
      </c>
      <c r="O792" s="5">
        <v>0.98055555000000005</v>
      </c>
      <c r="P792" s="4">
        <v>3232</v>
      </c>
      <c r="Q792" s="6">
        <v>0.27846534653465299</v>
      </c>
      <c r="R792" s="7">
        <v>2.92320544554455</v>
      </c>
      <c r="S792" s="6">
        <v>0</v>
      </c>
      <c r="T792" s="5">
        <v>0</v>
      </c>
      <c r="U792" s="5">
        <v>0</v>
      </c>
      <c r="V792" s="5">
        <f t="shared" si="70"/>
        <v>8.8249999500000005</v>
      </c>
      <c r="W792" s="5">
        <f t="shared" si="66"/>
        <v>-8.8249999500000005</v>
      </c>
      <c r="X792" s="8">
        <f t="shared" si="67"/>
        <v>-1</v>
      </c>
      <c r="Y792" s="4">
        <v>0</v>
      </c>
      <c r="Z792" s="9" t="str">
        <f t="shared" si="68"/>
        <v>NA</v>
      </c>
      <c r="AA792" s="10">
        <f t="shared" si="69"/>
        <v>0</v>
      </c>
    </row>
    <row r="793" spans="1:27" x14ac:dyDescent="0.55000000000000004">
      <c r="A793" s="3" t="s">
        <v>78</v>
      </c>
      <c r="B793" s="3" t="s">
        <v>79</v>
      </c>
      <c r="C793" s="3" t="s">
        <v>1453</v>
      </c>
      <c r="D793" s="3" t="s">
        <v>1454</v>
      </c>
      <c r="E793" s="4" t="s">
        <v>31</v>
      </c>
      <c r="F793" s="3" t="s">
        <v>36</v>
      </c>
      <c r="G793" s="3" t="s">
        <v>36</v>
      </c>
      <c r="H793" s="3" t="s">
        <v>426</v>
      </c>
      <c r="I793" s="3" t="s">
        <v>77</v>
      </c>
      <c r="J793" s="3" t="s">
        <v>36</v>
      </c>
      <c r="K793" s="3" t="s">
        <v>42</v>
      </c>
      <c r="L793" s="5">
        <v>0.23749999999999999</v>
      </c>
      <c r="M793" s="4">
        <v>27</v>
      </c>
      <c r="N793" s="5">
        <v>19.649999925000003</v>
      </c>
      <c r="O793" s="5">
        <v>0.72777777500000007</v>
      </c>
      <c r="P793" s="4">
        <v>412</v>
      </c>
      <c r="Q793" s="6">
        <v>6.55339805825243</v>
      </c>
      <c r="R793" s="7">
        <v>1.4135922330097099</v>
      </c>
      <c r="S793" s="6">
        <v>0</v>
      </c>
      <c r="T793" s="5">
        <v>0</v>
      </c>
      <c r="U793" s="5">
        <v>0</v>
      </c>
      <c r="V793" s="5">
        <f t="shared" si="70"/>
        <v>19.649999925000003</v>
      </c>
      <c r="W793" s="5">
        <f t="shared" si="66"/>
        <v>-19.649999925000003</v>
      </c>
      <c r="X793" s="8">
        <f t="shared" si="67"/>
        <v>-1</v>
      </c>
      <c r="Y793" s="4">
        <v>0</v>
      </c>
      <c r="Z793" s="9" t="str">
        <f t="shared" si="68"/>
        <v>NA</v>
      </c>
      <c r="AA793" s="10">
        <f t="shared" si="69"/>
        <v>0</v>
      </c>
    </row>
    <row r="794" spans="1:27" x14ac:dyDescent="0.55000000000000004">
      <c r="A794" s="3" t="s">
        <v>62</v>
      </c>
      <c r="B794" s="3" t="s">
        <v>63</v>
      </c>
      <c r="C794" s="3" t="s">
        <v>1455</v>
      </c>
      <c r="D794" s="3" t="s">
        <v>1456</v>
      </c>
      <c r="E794" s="4" t="s">
        <v>66</v>
      </c>
      <c r="F794" s="3" t="s">
        <v>36</v>
      </c>
      <c r="G794" s="3" t="s">
        <v>36</v>
      </c>
      <c r="H794" s="3" t="s">
        <v>59</v>
      </c>
      <c r="I794" s="3" t="s">
        <v>67</v>
      </c>
      <c r="J794" s="3" t="s">
        <v>36</v>
      </c>
      <c r="K794" s="3" t="s">
        <v>42</v>
      </c>
      <c r="L794" s="5">
        <v>0.25</v>
      </c>
      <c r="M794" s="4">
        <v>14</v>
      </c>
      <c r="N794" s="5">
        <v>5.1999998749999996</v>
      </c>
      <c r="O794" s="5">
        <v>0.3714285625</v>
      </c>
      <c r="P794" s="4">
        <v>1214</v>
      </c>
      <c r="Q794" s="6">
        <v>1.1532125205930801</v>
      </c>
      <c r="R794" s="7">
        <v>4.1618616144975302</v>
      </c>
      <c r="S794" s="6">
        <v>0</v>
      </c>
      <c r="T794" s="5">
        <v>0</v>
      </c>
      <c r="U794" s="5">
        <v>0</v>
      </c>
      <c r="V794" s="5">
        <f t="shared" si="70"/>
        <v>5.1999998749999996</v>
      </c>
      <c r="W794" s="5">
        <f t="shared" si="66"/>
        <v>-5.1999998749999996</v>
      </c>
      <c r="X794" s="8">
        <f t="shared" si="67"/>
        <v>-1</v>
      </c>
      <c r="Y794" s="4">
        <v>0</v>
      </c>
      <c r="Z794" s="9" t="str">
        <f t="shared" si="68"/>
        <v>NA</v>
      </c>
      <c r="AA794" s="10">
        <f t="shared" si="69"/>
        <v>0</v>
      </c>
    </row>
    <row r="795" spans="1:27" x14ac:dyDescent="0.55000000000000004">
      <c r="A795" s="3" t="s">
        <v>78</v>
      </c>
      <c r="B795" s="3" t="s">
        <v>79</v>
      </c>
      <c r="C795" s="3" t="s">
        <v>1457</v>
      </c>
      <c r="D795" s="3" t="s">
        <v>1458</v>
      </c>
      <c r="E795" s="4" t="s">
        <v>66</v>
      </c>
      <c r="F795" s="3" t="s">
        <v>36</v>
      </c>
      <c r="G795" s="3" t="s">
        <v>36</v>
      </c>
      <c r="H795" s="3" t="s">
        <v>59</v>
      </c>
      <c r="I795" s="3" t="s">
        <v>50</v>
      </c>
      <c r="J795" s="3" t="s">
        <v>36</v>
      </c>
      <c r="K795" s="3" t="s">
        <v>42</v>
      </c>
      <c r="L795" s="5">
        <v>0.25</v>
      </c>
      <c r="M795" s="4">
        <v>27</v>
      </c>
      <c r="N795" s="5">
        <v>18.962499937500002</v>
      </c>
      <c r="O795" s="5">
        <v>0.70231481250000005</v>
      </c>
      <c r="P795" s="4">
        <v>1273</v>
      </c>
      <c r="Q795" s="6">
        <v>2.1209740769834999</v>
      </c>
      <c r="R795" s="7">
        <v>2.83809897879026</v>
      </c>
      <c r="S795" s="6">
        <v>0</v>
      </c>
      <c r="T795" s="5">
        <v>0</v>
      </c>
      <c r="U795" s="5">
        <v>0</v>
      </c>
      <c r="V795" s="5">
        <f t="shared" si="70"/>
        <v>18.962499937500002</v>
      </c>
      <c r="W795" s="5">
        <f t="shared" si="66"/>
        <v>-18.962499937500002</v>
      </c>
      <c r="X795" s="8">
        <f t="shared" si="67"/>
        <v>-1</v>
      </c>
      <c r="Y795" s="4">
        <v>0</v>
      </c>
      <c r="Z795" s="9" t="str">
        <f t="shared" si="68"/>
        <v>NA</v>
      </c>
      <c r="AA795" s="10">
        <f t="shared" si="69"/>
        <v>0</v>
      </c>
    </row>
    <row r="796" spans="1:27" x14ac:dyDescent="0.55000000000000004">
      <c r="A796" s="3" t="s">
        <v>78</v>
      </c>
      <c r="B796" s="3" t="s">
        <v>79</v>
      </c>
      <c r="C796" s="3" t="s">
        <v>1459</v>
      </c>
      <c r="D796" s="3" t="s">
        <v>1460</v>
      </c>
      <c r="E796" s="4" t="s">
        <v>66</v>
      </c>
      <c r="F796" s="3" t="s">
        <v>36</v>
      </c>
      <c r="G796" s="3" t="s">
        <v>36</v>
      </c>
      <c r="H796" s="3" t="s">
        <v>1109</v>
      </c>
      <c r="I796" s="3" t="s">
        <v>77</v>
      </c>
      <c r="J796" s="3" t="s">
        <v>36</v>
      </c>
      <c r="K796" s="3" t="s">
        <v>42</v>
      </c>
      <c r="L796" s="5">
        <v>0.25</v>
      </c>
      <c r="M796" s="4">
        <v>9</v>
      </c>
      <c r="N796" s="5">
        <v>23.274999899999997</v>
      </c>
      <c r="O796" s="5">
        <v>2.5861110999999997</v>
      </c>
      <c r="P796" s="4">
        <v>594</v>
      </c>
      <c r="Q796" s="6">
        <v>1.51515151515152</v>
      </c>
      <c r="R796" s="7">
        <v>3.05740740740741</v>
      </c>
      <c r="S796" s="6">
        <v>0</v>
      </c>
      <c r="T796" s="5">
        <v>0</v>
      </c>
      <c r="U796" s="5">
        <v>0</v>
      </c>
      <c r="V796" s="5">
        <f t="shared" si="70"/>
        <v>23.274999899999997</v>
      </c>
      <c r="W796" s="5">
        <f t="shared" si="66"/>
        <v>-23.274999899999997</v>
      </c>
      <c r="X796" s="8">
        <f t="shared" si="67"/>
        <v>-1</v>
      </c>
      <c r="Y796" s="4">
        <v>0</v>
      </c>
      <c r="Z796" s="9" t="str">
        <f t="shared" si="68"/>
        <v>NA</v>
      </c>
      <c r="AA796" s="10">
        <f t="shared" si="69"/>
        <v>0</v>
      </c>
    </row>
    <row r="797" spans="1:27" x14ac:dyDescent="0.55000000000000004">
      <c r="A797" s="3" t="s">
        <v>62</v>
      </c>
      <c r="B797" s="3" t="s">
        <v>63</v>
      </c>
      <c r="C797" s="3" t="s">
        <v>1461</v>
      </c>
      <c r="D797" s="3" t="s">
        <v>1462</v>
      </c>
      <c r="E797" s="4" t="s">
        <v>66</v>
      </c>
      <c r="F797" s="3" t="s">
        <v>36</v>
      </c>
      <c r="G797" s="3" t="s">
        <v>36</v>
      </c>
      <c r="H797" s="3" t="s">
        <v>59</v>
      </c>
      <c r="I797" s="3" t="s">
        <v>67</v>
      </c>
      <c r="J797" s="3" t="s">
        <v>36</v>
      </c>
      <c r="K797" s="3" t="s">
        <v>42</v>
      </c>
      <c r="L797" s="5">
        <v>0.26250000000000001</v>
      </c>
      <c r="M797" s="4">
        <v>2</v>
      </c>
      <c r="N797" s="5">
        <v>1.7</v>
      </c>
      <c r="O797" s="5">
        <v>0.85</v>
      </c>
      <c r="P797" s="4">
        <v>359</v>
      </c>
      <c r="Q797" s="6">
        <v>0.55710306406685195</v>
      </c>
      <c r="R797" s="7">
        <v>2.6796657381615598</v>
      </c>
      <c r="S797" s="6">
        <v>0</v>
      </c>
      <c r="T797" s="5">
        <v>0</v>
      </c>
      <c r="U797" s="5">
        <v>0</v>
      </c>
      <c r="V797" s="5">
        <f t="shared" si="70"/>
        <v>1.7</v>
      </c>
      <c r="W797" s="5">
        <f t="shared" si="66"/>
        <v>-1.7</v>
      </c>
      <c r="X797" s="8">
        <f t="shared" si="67"/>
        <v>-1</v>
      </c>
      <c r="Y797" s="4">
        <v>0</v>
      </c>
      <c r="Z797" s="9" t="str">
        <f t="shared" si="68"/>
        <v>NA</v>
      </c>
      <c r="AA797" s="10">
        <f t="shared" si="69"/>
        <v>0</v>
      </c>
    </row>
    <row r="798" spans="1:27" x14ac:dyDescent="0.55000000000000004">
      <c r="A798" s="3" t="s">
        <v>62</v>
      </c>
      <c r="B798" s="3" t="s">
        <v>63</v>
      </c>
      <c r="C798" s="3" t="s">
        <v>1463</v>
      </c>
      <c r="D798" s="3" t="s">
        <v>1178</v>
      </c>
      <c r="E798" s="4" t="s">
        <v>31</v>
      </c>
      <c r="F798" s="3" t="s">
        <v>36</v>
      </c>
      <c r="G798" s="3" t="s">
        <v>36</v>
      </c>
      <c r="H798" s="3" t="s">
        <v>345</v>
      </c>
      <c r="I798" s="3" t="s">
        <v>67</v>
      </c>
      <c r="J798" s="3" t="s">
        <v>36</v>
      </c>
      <c r="K798" s="3" t="s">
        <v>42</v>
      </c>
      <c r="L798" s="5">
        <v>0.26250000000000001</v>
      </c>
      <c r="M798" s="4">
        <v>8</v>
      </c>
      <c r="N798" s="5">
        <v>2.25</v>
      </c>
      <c r="O798" s="5">
        <v>0.28125</v>
      </c>
      <c r="P798" s="4">
        <v>569</v>
      </c>
      <c r="Q798" s="6">
        <v>1.40597539543058</v>
      </c>
      <c r="R798" s="7">
        <v>2.4984182776801398</v>
      </c>
      <c r="S798" s="6">
        <v>0</v>
      </c>
      <c r="T798" s="5">
        <v>0</v>
      </c>
      <c r="U798" s="5">
        <v>0</v>
      </c>
      <c r="V798" s="5">
        <f t="shared" si="70"/>
        <v>2.25</v>
      </c>
      <c r="W798" s="5">
        <f t="shared" si="66"/>
        <v>-2.25</v>
      </c>
      <c r="X798" s="8">
        <f t="shared" si="67"/>
        <v>-1</v>
      </c>
      <c r="Y798" s="4">
        <v>0</v>
      </c>
      <c r="Z798" s="9" t="str">
        <f t="shared" si="68"/>
        <v>NA</v>
      </c>
      <c r="AA798" s="10">
        <f t="shared" si="69"/>
        <v>0</v>
      </c>
    </row>
    <row r="799" spans="1:27" x14ac:dyDescent="0.55000000000000004">
      <c r="A799" s="3" t="s">
        <v>62</v>
      </c>
      <c r="B799" s="3" t="s">
        <v>63</v>
      </c>
      <c r="C799" s="3" t="s">
        <v>1464</v>
      </c>
      <c r="D799" s="3" t="s">
        <v>1465</v>
      </c>
      <c r="E799" s="4" t="s">
        <v>66</v>
      </c>
      <c r="F799" s="3" t="s">
        <v>36</v>
      </c>
      <c r="G799" s="3" t="s">
        <v>36</v>
      </c>
      <c r="H799" s="3" t="s">
        <v>1466</v>
      </c>
      <c r="I799" s="3" t="s">
        <v>67</v>
      </c>
      <c r="J799" s="3" t="s">
        <v>36</v>
      </c>
      <c r="K799" s="3" t="s">
        <v>42</v>
      </c>
      <c r="L799" s="5">
        <v>0.26250000000000001</v>
      </c>
      <c r="M799" s="4">
        <v>6</v>
      </c>
      <c r="N799" s="5">
        <v>3.0750000000000002</v>
      </c>
      <c r="O799" s="5">
        <v>0.51249999999999996</v>
      </c>
      <c r="P799" s="4">
        <v>457</v>
      </c>
      <c r="Q799" s="6">
        <v>1.31291028446389</v>
      </c>
      <c r="R799" s="7">
        <v>1.8982494529540499</v>
      </c>
      <c r="S799" s="6">
        <v>0</v>
      </c>
      <c r="T799" s="5">
        <v>0</v>
      </c>
      <c r="U799" s="5">
        <v>0</v>
      </c>
      <c r="V799" s="5">
        <f t="shared" si="70"/>
        <v>3.0750000000000002</v>
      </c>
      <c r="W799" s="5">
        <f t="shared" si="66"/>
        <v>-3.0750000000000002</v>
      </c>
      <c r="X799" s="8">
        <f t="shared" si="67"/>
        <v>-1</v>
      </c>
      <c r="Y799" s="4">
        <v>0</v>
      </c>
      <c r="Z799" s="9" t="str">
        <f t="shared" si="68"/>
        <v>NA</v>
      </c>
      <c r="AA799" s="10">
        <f t="shared" si="69"/>
        <v>0</v>
      </c>
    </row>
    <row r="800" spans="1:27" x14ac:dyDescent="0.55000000000000004">
      <c r="A800" s="3" t="s">
        <v>62</v>
      </c>
      <c r="B800" s="3" t="s">
        <v>63</v>
      </c>
      <c r="C800" s="3" t="s">
        <v>1467</v>
      </c>
      <c r="D800" s="3" t="s">
        <v>1468</v>
      </c>
      <c r="E800" s="4" t="s">
        <v>66</v>
      </c>
      <c r="F800" s="3" t="s">
        <v>36</v>
      </c>
      <c r="G800" s="3" t="s">
        <v>36</v>
      </c>
      <c r="H800" s="3" t="s">
        <v>436</v>
      </c>
      <c r="I800" s="3" t="s">
        <v>67</v>
      </c>
      <c r="J800" s="3" t="s">
        <v>36</v>
      </c>
      <c r="K800" s="3" t="s">
        <v>42</v>
      </c>
      <c r="L800" s="5">
        <v>0.26250000000000001</v>
      </c>
      <c r="M800" s="4">
        <v>22</v>
      </c>
      <c r="N800" s="5">
        <v>3.737499975</v>
      </c>
      <c r="O800" s="5">
        <v>0.1698863625</v>
      </c>
      <c r="P800" s="4">
        <v>4101</v>
      </c>
      <c r="Q800" s="6">
        <v>0.53645452328700305</v>
      </c>
      <c r="R800" s="7">
        <v>2.136454523287</v>
      </c>
      <c r="S800" s="6">
        <v>0</v>
      </c>
      <c r="T800" s="5">
        <v>0</v>
      </c>
      <c r="U800" s="5">
        <v>0</v>
      </c>
      <c r="V800" s="5">
        <f t="shared" si="70"/>
        <v>3.737499975</v>
      </c>
      <c r="W800" s="5">
        <f t="shared" si="66"/>
        <v>-3.737499975</v>
      </c>
      <c r="X800" s="8">
        <f t="shared" si="67"/>
        <v>-1</v>
      </c>
      <c r="Y800" s="4">
        <v>0</v>
      </c>
      <c r="Z800" s="9" t="str">
        <f t="shared" si="68"/>
        <v>NA</v>
      </c>
      <c r="AA800" s="10">
        <f t="shared" si="69"/>
        <v>0</v>
      </c>
    </row>
    <row r="801" spans="1:27" x14ac:dyDescent="0.55000000000000004">
      <c r="A801" s="3" t="s">
        <v>62</v>
      </c>
      <c r="B801" s="3" t="s">
        <v>63</v>
      </c>
      <c r="C801" s="3" t="s">
        <v>1469</v>
      </c>
      <c r="D801" s="3" t="s">
        <v>1470</v>
      </c>
      <c r="E801" s="4" t="s">
        <v>66</v>
      </c>
      <c r="F801" s="3" t="s">
        <v>36</v>
      </c>
      <c r="G801" s="3" t="s">
        <v>36</v>
      </c>
      <c r="H801" s="3" t="s">
        <v>85</v>
      </c>
      <c r="I801" s="3" t="s">
        <v>67</v>
      </c>
      <c r="J801" s="3" t="s">
        <v>36</v>
      </c>
      <c r="K801" s="3" t="s">
        <v>91</v>
      </c>
      <c r="L801" s="5">
        <v>0.26250000000000001</v>
      </c>
      <c r="M801" s="4">
        <v>17</v>
      </c>
      <c r="N801" s="5">
        <v>4.8249999249999993</v>
      </c>
      <c r="O801" s="5">
        <v>0.28382352499999997</v>
      </c>
      <c r="P801" s="4">
        <v>1767</v>
      </c>
      <c r="Q801" s="6">
        <v>0.962082625919638</v>
      </c>
      <c r="R801" s="7">
        <v>2.66785512167516</v>
      </c>
      <c r="S801" s="6">
        <v>0</v>
      </c>
      <c r="T801" s="5">
        <v>0</v>
      </c>
      <c r="U801" s="5">
        <v>0</v>
      </c>
      <c r="V801" s="5">
        <f t="shared" si="70"/>
        <v>4.8249999249999993</v>
      </c>
      <c r="W801" s="5">
        <f t="shared" si="66"/>
        <v>-4.8249999249999993</v>
      </c>
      <c r="X801" s="8">
        <f t="shared" si="67"/>
        <v>-1</v>
      </c>
      <c r="Y801" s="4">
        <v>0</v>
      </c>
      <c r="Z801" s="9" t="str">
        <f t="shared" si="68"/>
        <v>NA</v>
      </c>
      <c r="AA801" s="10">
        <f t="shared" si="69"/>
        <v>0</v>
      </c>
    </row>
    <row r="802" spans="1:27" x14ac:dyDescent="0.55000000000000004">
      <c r="A802" s="3" t="s">
        <v>62</v>
      </c>
      <c r="B802" s="3" t="s">
        <v>63</v>
      </c>
      <c r="C802" s="3" t="s">
        <v>1471</v>
      </c>
      <c r="D802" s="3" t="s">
        <v>1246</v>
      </c>
      <c r="E802" s="4" t="s">
        <v>31</v>
      </c>
      <c r="F802" s="3" t="s">
        <v>36</v>
      </c>
      <c r="G802" s="3" t="s">
        <v>36</v>
      </c>
      <c r="H802" s="3" t="s">
        <v>85</v>
      </c>
      <c r="I802" s="3" t="s">
        <v>67</v>
      </c>
      <c r="J802" s="3" t="s">
        <v>36</v>
      </c>
      <c r="K802" s="3" t="s">
        <v>91</v>
      </c>
      <c r="L802" s="5">
        <v>0.26250000000000001</v>
      </c>
      <c r="M802" s="4">
        <v>16</v>
      </c>
      <c r="N802" s="5">
        <v>8.2874999999999996</v>
      </c>
      <c r="O802" s="5">
        <v>0.51796874999999998</v>
      </c>
      <c r="P802" s="4">
        <v>6643</v>
      </c>
      <c r="Q802" s="6">
        <v>0.240855035375583</v>
      </c>
      <c r="R802" s="7">
        <v>2.3641276531687501</v>
      </c>
      <c r="S802" s="6">
        <v>0</v>
      </c>
      <c r="T802" s="5">
        <v>0</v>
      </c>
      <c r="U802" s="5">
        <v>0</v>
      </c>
      <c r="V802" s="5">
        <f t="shared" si="70"/>
        <v>8.2874999999999996</v>
      </c>
      <c r="W802" s="5">
        <f t="shared" si="66"/>
        <v>-8.2874999999999996</v>
      </c>
      <c r="X802" s="8">
        <f t="shared" si="67"/>
        <v>-1</v>
      </c>
      <c r="Y802" s="4">
        <v>0</v>
      </c>
      <c r="Z802" s="9" t="str">
        <f t="shared" si="68"/>
        <v>NA</v>
      </c>
      <c r="AA802" s="10">
        <f t="shared" si="69"/>
        <v>0</v>
      </c>
    </row>
    <row r="803" spans="1:27" x14ac:dyDescent="0.55000000000000004">
      <c r="A803" s="3" t="s">
        <v>62</v>
      </c>
      <c r="B803" s="3" t="s">
        <v>63</v>
      </c>
      <c r="C803" s="3" t="s">
        <v>1472</v>
      </c>
      <c r="D803" s="3" t="s">
        <v>99</v>
      </c>
      <c r="E803" s="4" t="s">
        <v>31</v>
      </c>
      <c r="F803" s="3" t="s">
        <v>36</v>
      </c>
      <c r="G803" s="3" t="s">
        <v>36</v>
      </c>
      <c r="H803" s="3" t="s">
        <v>436</v>
      </c>
      <c r="I803" s="3" t="s">
        <v>67</v>
      </c>
      <c r="J803" s="3" t="s">
        <v>36</v>
      </c>
      <c r="K803" s="3" t="s">
        <v>42</v>
      </c>
      <c r="L803" s="5">
        <v>0.26250000000000001</v>
      </c>
      <c r="M803" s="4">
        <v>106</v>
      </c>
      <c r="N803" s="5">
        <v>26.599999074999999</v>
      </c>
      <c r="O803" s="5">
        <v>0.2509433875</v>
      </c>
      <c r="P803" s="4">
        <v>701</v>
      </c>
      <c r="Q803" s="6">
        <v>15.1212553495007</v>
      </c>
      <c r="R803" s="7">
        <v>1.3169757489300999</v>
      </c>
      <c r="S803" s="6">
        <v>0</v>
      </c>
      <c r="T803" s="5">
        <v>0</v>
      </c>
      <c r="U803" s="5">
        <v>0</v>
      </c>
      <c r="V803" s="5">
        <f t="shared" si="70"/>
        <v>26.599999074999999</v>
      </c>
      <c r="W803" s="5">
        <f t="shared" si="66"/>
        <v>-26.599999074999999</v>
      </c>
      <c r="X803" s="8">
        <f t="shared" si="67"/>
        <v>-1</v>
      </c>
      <c r="Y803" s="4">
        <v>0</v>
      </c>
      <c r="Z803" s="9" t="str">
        <f t="shared" si="68"/>
        <v>NA</v>
      </c>
      <c r="AA803" s="10">
        <f t="shared" si="69"/>
        <v>0</v>
      </c>
    </row>
    <row r="804" spans="1:27" x14ac:dyDescent="0.55000000000000004">
      <c r="A804" s="3" t="s">
        <v>62</v>
      </c>
      <c r="B804" s="3" t="s">
        <v>63</v>
      </c>
      <c r="C804" s="3" t="s">
        <v>1473</v>
      </c>
      <c r="D804" s="3" t="s">
        <v>447</v>
      </c>
      <c r="E804" s="4" t="s">
        <v>31</v>
      </c>
      <c r="F804" s="3" t="s">
        <v>36</v>
      </c>
      <c r="G804" s="3" t="s">
        <v>36</v>
      </c>
      <c r="H804" s="3" t="s">
        <v>85</v>
      </c>
      <c r="I804" s="3" t="s">
        <v>67</v>
      </c>
      <c r="J804" s="3" t="s">
        <v>36</v>
      </c>
      <c r="K804" s="3" t="s">
        <v>91</v>
      </c>
      <c r="L804" s="5">
        <v>0.26250000000000001</v>
      </c>
      <c r="M804" s="4">
        <v>149</v>
      </c>
      <c r="N804" s="5">
        <v>101.46249987500001</v>
      </c>
      <c r="O804" s="5">
        <v>0.68095637500000006</v>
      </c>
      <c r="P804" s="4">
        <v>19046</v>
      </c>
      <c r="Q804" s="6">
        <v>0.78231649690223692</v>
      </c>
      <c r="R804" s="7">
        <v>2.5036700619552699</v>
      </c>
      <c r="S804" s="6">
        <v>0</v>
      </c>
      <c r="T804" s="5">
        <v>0</v>
      </c>
      <c r="U804" s="5">
        <v>0</v>
      </c>
      <c r="V804" s="5">
        <f t="shared" si="70"/>
        <v>101.46249987500001</v>
      </c>
      <c r="W804" s="5">
        <f t="shared" si="66"/>
        <v>-101.46249987500001</v>
      </c>
      <c r="X804" s="8">
        <f t="shared" si="67"/>
        <v>-1</v>
      </c>
      <c r="Y804" s="4">
        <v>0</v>
      </c>
      <c r="Z804" s="9" t="str">
        <f t="shared" si="68"/>
        <v>NA</v>
      </c>
      <c r="AA804" s="10">
        <f t="shared" si="69"/>
        <v>0</v>
      </c>
    </row>
    <row r="805" spans="1:27" x14ac:dyDescent="0.55000000000000004">
      <c r="A805" s="3" t="s">
        <v>78</v>
      </c>
      <c r="B805" s="3" t="s">
        <v>79</v>
      </c>
      <c r="C805" s="3" t="s">
        <v>1474</v>
      </c>
      <c r="D805" s="3" t="s">
        <v>813</v>
      </c>
      <c r="E805" s="4" t="s">
        <v>66</v>
      </c>
      <c r="F805" s="3" t="s">
        <v>36</v>
      </c>
      <c r="G805" s="3" t="s">
        <v>36</v>
      </c>
      <c r="H805" s="3" t="s">
        <v>181</v>
      </c>
      <c r="I805" s="3" t="s">
        <v>50</v>
      </c>
      <c r="J805" s="3" t="s">
        <v>36</v>
      </c>
      <c r="K805" s="3" t="s">
        <v>42</v>
      </c>
      <c r="L805" s="5">
        <v>0.26250000000000001</v>
      </c>
      <c r="M805" s="4">
        <v>1</v>
      </c>
      <c r="N805" s="5">
        <v>0.375</v>
      </c>
      <c r="O805" s="5">
        <v>0.375</v>
      </c>
      <c r="P805" s="4">
        <v>2667</v>
      </c>
      <c r="Q805" s="6">
        <v>3.7495313085864297E-2</v>
      </c>
      <c r="R805" s="7">
        <v>1.9311586051743499</v>
      </c>
      <c r="S805" s="6">
        <v>0</v>
      </c>
      <c r="T805" s="5">
        <v>0</v>
      </c>
      <c r="U805" s="5">
        <v>0</v>
      </c>
      <c r="V805" s="5">
        <f t="shared" si="70"/>
        <v>0.375</v>
      </c>
      <c r="W805" s="5">
        <f t="shared" si="66"/>
        <v>-0.375</v>
      </c>
      <c r="X805" s="8">
        <f t="shared" si="67"/>
        <v>-1</v>
      </c>
      <c r="Y805" s="4">
        <v>0</v>
      </c>
      <c r="Z805" s="9" t="str">
        <f t="shared" si="68"/>
        <v>NA</v>
      </c>
      <c r="AA805" s="10">
        <f t="shared" si="69"/>
        <v>0</v>
      </c>
    </row>
    <row r="806" spans="1:27" x14ac:dyDescent="0.55000000000000004">
      <c r="A806" s="3" t="s">
        <v>78</v>
      </c>
      <c r="B806" s="3" t="s">
        <v>79</v>
      </c>
      <c r="C806" s="3" t="s">
        <v>1475</v>
      </c>
      <c r="D806" s="3" t="s">
        <v>1476</v>
      </c>
      <c r="E806" s="4" t="s">
        <v>66</v>
      </c>
      <c r="F806" s="3" t="s">
        <v>36</v>
      </c>
      <c r="G806" s="3" t="s">
        <v>36</v>
      </c>
      <c r="H806" s="3" t="s">
        <v>85</v>
      </c>
      <c r="I806" s="3" t="s">
        <v>50</v>
      </c>
      <c r="J806" s="3" t="s">
        <v>36</v>
      </c>
      <c r="K806" s="3" t="s">
        <v>42</v>
      </c>
      <c r="L806" s="5">
        <v>0.26250000000000001</v>
      </c>
      <c r="M806" s="4">
        <v>1</v>
      </c>
      <c r="N806" s="5">
        <v>0.55000000000000004</v>
      </c>
      <c r="O806" s="5">
        <v>0.55000000000000004</v>
      </c>
      <c r="P806" s="4">
        <v>405</v>
      </c>
      <c r="Q806" s="6">
        <v>0.24691358024691401</v>
      </c>
      <c r="R806" s="7">
        <v>4.7911111111111104</v>
      </c>
      <c r="S806" s="6">
        <v>0</v>
      </c>
      <c r="T806" s="5">
        <v>0</v>
      </c>
      <c r="U806" s="5">
        <v>0</v>
      </c>
      <c r="V806" s="5">
        <f t="shared" si="70"/>
        <v>0.55000000000000004</v>
      </c>
      <c r="W806" s="5">
        <f t="shared" si="66"/>
        <v>-0.55000000000000004</v>
      </c>
      <c r="X806" s="8">
        <f t="shared" si="67"/>
        <v>-1</v>
      </c>
      <c r="Y806" s="4">
        <v>0</v>
      </c>
      <c r="Z806" s="9" t="str">
        <f t="shared" si="68"/>
        <v>NA</v>
      </c>
      <c r="AA806" s="10">
        <f t="shared" si="69"/>
        <v>0</v>
      </c>
    </row>
    <row r="807" spans="1:27" x14ac:dyDescent="0.55000000000000004">
      <c r="A807" s="3" t="s">
        <v>78</v>
      </c>
      <c r="B807" s="3" t="s">
        <v>79</v>
      </c>
      <c r="C807" s="3" t="s">
        <v>1477</v>
      </c>
      <c r="D807" s="3" t="s">
        <v>1478</v>
      </c>
      <c r="E807" s="4" t="s">
        <v>31</v>
      </c>
      <c r="F807" s="3" t="s">
        <v>36</v>
      </c>
      <c r="G807" s="3" t="s">
        <v>36</v>
      </c>
      <c r="H807" s="3" t="s">
        <v>586</v>
      </c>
      <c r="I807" s="3" t="s">
        <v>77</v>
      </c>
      <c r="J807" s="3" t="s">
        <v>36</v>
      </c>
      <c r="K807" s="3" t="s">
        <v>42</v>
      </c>
      <c r="L807" s="5">
        <v>0.26250000000000001</v>
      </c>
      <c r="M807" s="4">
        <v>1</v>
      </c>
      <c r="N807" s="5">
        <v>0.625</v>
      </c>
      <c r="O807" s="5">
        <v>0.625</v>
      </c>
      <c r="P807" s="4">
        <v>63</v>
      </c>
      <c r="Q807" s="6">
        <v>1.5873015873015901</v>
      </c>
      <c r="R807" s="7">
        <v>3.3222222222222202</v>
      </c>
      <c r="S807" s="6">
        <v>0</v>
      </c>
      <c r="T807" s="5">
        <v>0</v>
      </c>
      <c r="U807" s="5">
        <v>0</v>
      </c>
      <c r="V807" s="5">
        <f t="shared" si="70"/>
        <v>0.625</v>
      </c>
      <c r="W807" s="5">
        <f t="shared" si="66"/>
        <v>-0.625</v>
      </c>
      <c r="X807" s="8">
        <f t="shared" si="67"/>
        <v>-1</v>
      </c>
      <c r="Y807" s="4">
        <v>0</v>
      </c>
      <c r="Z807" s="9" t="str">
        <f t="shared" si="68"/>
        <v>NA</v>
      </c>
      <c r="AA807" s="10">
        <f t="shared" si="69"/>
        <v>0</v>
      </c>
    </row>
    <row r="808" spans="1:27" x14ac:dyDescent="0.55000000000000004">
      <c r="A808" s="3" t="s">
        <v>78</v>
      </c>
      <c r="B808" s="3" t="s">
        <v>79</v>
      </c>
      <c r="C808" s="3" t="s">
        <v>1479</v>
      </c>
      <c r="D808" s="3" t="s">
        <v>1480</v>
      </c>
      <c r="E808" s="4" t="s">
        <v>66</v>
      </c>
      <c r="F808" s="3" t="s">
        <v>36</v>
      </c>
      <c r="G808" s="3" t="s">
        <v>36</v>
      </c>
      <c r="H808" s="3" t="s">
        <v>1109</v>
      </c>
      <c r="I808" s="3" t="s">
        <v>77</v>
      </c>
      <c r="J808" s="3" t="s">
        <v>36</v>
      </c>
      <c r="K808" s="3" t="s">
        <v>42</v>
      </c>
      <c r="L808" s="5">
        <v>0.26250000000000001</v>
      </c>
      <c r="M808" s="4">
        <v>2</v>
      </c>
      <c r="N808" s="5">
        <v>1.2749999999999999</v>
      </c>
      <c r="O808" s="5">
        <v>0.63749999999999996</v>
      </c>
      <c r="P808" s="4">
        <v>326</v>
      </c>
      <c r="Q808" s="6">
        <v>0.61349693251533699</v>
      </c>
      <c r="R808" s="7">
        <v>3.55981595092025</v>
      </c>
      <c r="S808" s="6">
        <v>0</v>
      </c>
      <c r="T808" s="5">
        <v>0</v>
      </c>
      <c r="U808" s="5">
        <v>0</v>
      </c>
      <c r="V808" s="5">
        <f t="shared" si="70"/>
        <v>1.2749999999999999</v>
      </c>
      <c r="W808" s="5">
        <f t="shared" si="66"/>
        <v>-1.2749999999999999</v>
      </c>
      <c r="X808" s="8">
        <f t="shared" si="67"/>
        <v>-1</v>
      </c>
      <c r="Y808" s="4">
        <v>0</v>
      </c>
      <c r="Z808" s="9" t="str">
        <f t="shared" si="68"/>
        <v>NA</v>
      </c>
      <c r="AA808" s="10">
        <f t="shared" si="69"/>
        <v>0</v>
      </c>
    </row>
    <row r="809" spans="1:27" x14ac:dyDescent="0.55000000000000004">
      <c r="A809" s="3" t="s">
        <v>78</v>
      </c>
      <c r="B809" s="3" t="s">
        <v>79</v>
      </c>
      <c r="C809" s="3" t="s">
        <v>1481</v>
      </c>
      <c r="D809" s="3" t="s">
        <v>1482</v>
      </c>
      <c r="E809" s="4" t="s">
        <v>31</v>
      </c>
      <c r="F809" s="3" t="s">
        <v>36</v>
      </c>
      <c r="G809" s="3" t="s">
        <v>36</v>
      </c>
      <c r="H809" s="3" t="s">
        <v>586</v>
      </c>
      <c r="I809" s="3" t="s">
        <v>77</v>
      </c>
      <c r="J809" s="3" t="s">
        <v>36</v>
      </c>
      <c r="K809" s="3" t="s">
        <v>42</v>
      </c>
      <c r="L809" s="5">
        <v>0.26250000000000001</v>
      </c>
      <c r="M809" s="4">
        <v>5</v>
      </c>
      <c r="N809" s="5">
        <v>2.8125</v>
      </c>
      <c r="O809" s="5">
        <v>0.5625</v>
      </c>
      <c r="P809" s="4">
        <v>112</v>
      </c>
      <c r="Q809" s="6">
        <v>4.46428571428571</v>
      </c>
      <c r="R809" s="7">
        <v>2.60535714285714</v>
      </c>
      <c r="S809" s="6">
        <v>0</v>
      </c>
      <c r="T809" s="5">
        <v>0</v>
      </c>
      <c r="U809" s="5">
        <v>0</v>
      </c>
      <c r="V809" s="5">
        <f t="shared" si="70"/>
        <v>2.8125</v>
      </c>
      <c r="W809" s="5">
        <f t="shared" si="66"/>
        <v>-2.8125</v>
      </c>
      <c r="X809" s="8">
        <f t="shared" si="67"/>
        <v>-1</v>
      </c>
      <c r="Y809" s="4">
        <v>0</v>
      </c>
      <c r="Z809" s="9" t="str">
        <f t="shared" si="68"/>
        <v>NA</v>
      </c>
      <c r="AA809" s="10">
        <f t="shared" si="69"/>
        <v>0</v>
      </c>
    </row>
    <row r="810" spans="1:27" x14ac:dyDescent="0.55000000000000004">
      <c r="A810" s="3" t="s">
        <v>78</v>
      </c>
      <c r="B810" s="3" t="s">
        <v>79</v>
      </c>
      <c r="C810" s="3" t="s">
        <v>1483</v>
      </c>
      <c r="D810" s="3" t="s">
        <v>1484</v>
      </c>
      <c r="E810" s="4" t="s">
        <v>31</v>
      </c>
      <c r="F810" s="3" t="s">
        <v>36</v>
      </c>
      <c r="G810" s="3" t="s">
        <v>36</v>
      </c>
      <c r="H810" s="3" t="s">
        <v>586</v>
      </c>
      <c r="I810" s="3" t="s">
        <v>77</v>
      </c>
      <c r="J810" s="3" t="s">
        <v>36</v>
      </c>
      <c r="K810" s="3" t="s">
        <v>42</v>
      </c>
      <c r="L810" s="5">
        <v>0.26250000000000001</v>
      </c>
      <c r="M810" s="4">
        <v>7</v>
      </c>
      <c r="N810" s="5">
        <v>4.0250000000000004</v>
      </c>
      <c r="O810" s="5">
        <v>0.57499999999999996</v>
      </c>
      <c r="P810" s="4">
        <v>148</v>
      </c>
      <c r="Q810" s="6">
        <v>4.7297297297297298</v>
      </c>
      <c r="R810" s="7">
        <v>1.58310810810811</v>
      </c>
      <c r="S810" s="6">
        <v>0</v>
      </c>
      <c r="T810" s="5">
        <v>0</v>
      </c>
      <c r="U810" s="5">
        <v>0</v>
      </c>
      <c r="V810" s="5">
        <f t="shared" si="70"/>
        <v>4.0250000000000004</v>
      </c>
      <c r="W810" s="5">
        <f t="shared" si="66"/>
        <v>-4.0250000000000004</v>
      </c>
      <c r="X810" s="8">
        <f t="shared" si="67"/>
        <v>-1</v>
      </c>
      <c r="Y810" s="4">
        <v>0</v>
      </c>
      <c r="Z810" s="9" t="str">
        <f t="shared" si="68"/>
        <v>NA</v>
      </c>
      <c r="AA810" s="10">
        <f t="shared" si="69"/>
        <v>0</v>
      </c>
    </row>
    <row r="811" spans="1:27" x14ac:dyDescent="0.55000000000000004">
      <c r="A811" s="3" t="s">
        <v>78</v>
      </c>
      <c r="B811" s="3" t="s">
        <v>79</v>
      </c>
      <c r="C811" s="3" t="s">
        <v>1485</v>
      </c>
      <c r="D811" s="3" t="s">
        <v>1486</v>
      </c>
      <c r="E811" s="4" t="s">
        <v>31</v>
      </c>
      <c r="F811" s="3" t="s">
        <v>36</v>
      </c>
      <c r="G811" s="3" t="s">
        <v>36</v>
      </c>
      <c r="H811" s="3" t="s">
        <v>586</v>
      </c>
      <c r="I811" s="3" t="s">
        <v>77</v>
      </c>
      <c r="J811" s="3" t="s">
        <v>36</v>
      </c>
      <c r="K811" s="3" t="s">
        <v>42</v>
      </c>
      <c r="L811" s="5">
        <v>0.26250000000000001</v>
      </c>
      <c r="M811" s="4">
        <v>9</v>
      </c>
      <c r="N811" s="5">
        <v>7.3624999500000001</v>
      </c>
      <c r="O811" s="5">
        <v>0.81805554999999996</v>
      </c>
      <c r="P811" s="4">
        <v>176</v>
      </c>
      <c r="Q811" s="6">
        <v>5.1136363636363598</v>
      </c>
      <c r="R811" s="7">
        <v>3.2045454545454501</v>
      </c>
      <c r="S811" s="6">
        <v>0</v>
      </c>
      <c r="T811" s="5">
        <v>0</v>
      </c>
      <c r="U811" s="5">
        <v>0</v>
      </c>
      <c r="V811" s="5">
        <f t="shared" si="70"/>
        <v>7.3624999500000001</v>
      </c>
      <c r="W811" s="5">
        <f t="shared" si="66"/>
        <v>-7.3624999500000001</v>
      </c>
      <c r="X811" s="8">
        <f t="shared" si="67"/>
        <v>-1</v>
      </c>
      <c r="Y811" s="4">
        <v>0</v>
      </c>
      <c r="Z811" s="9" t="str">
        <f t="shared" si="68"/>
        <v>NA</v>
      </c>
      <c r="AA811" s="10">
        <f t="shared" si="69"/>
        <v>0</v>
      </c>
    </row>
    <row r="812" spans="1:27" x14ac:dyDescent="0.55000000000000004">
      <c r="A812" s="3" t="s">
        <v>78</v>
      </c>
      <c r="B812" s="3" t="s">
        <v>79</v>
      </c>
      <c r="C812" s="3" t="s">
        <v>1487</v>
      </c>
      <c r="D812" s="3" t="s">
        <v>1488</v>
      </c>
      <c r="E812" s="4" t="s">
        <v>31</v>
      </c>
      <c r="F812" s="3" t="s">
        <v>36</v>
      </c>
      <c r="G812" s="3" t="s">
        <v>36</v>
      </c>
      <c r="H812" s="3" t="s">
        <v>1489</v>
      </c>
      <c r="I812" s="3" t="s">
        <v>77</v>
      </c>
      <c r="J812" s="3" t="s">
        <v>36</v>
      </c>
      <c r="K812" s="3" t="s">
        <v>61</v>
      </c>
      <c r="L812" s="5">
        <v>0.26250000000000001</v>
      </c>
      <c r="M812" s="4">
        <v>26</v>
      </c>
      <c r="N812" s="5">
        <v>26.249999750000001</v>
      </c>
      <c r="O812" s="5">
        <v>1.0096153750000001</v>
      </c>
      <c r="P812" s="4">
        <v>250</v>
      </c>
      <c r="Q812" s="6">
        <v>10.4</v>
      </c>
      <c r="R812" s="7">
        <v>1.4992000000000001</v>
      </c>
      <c r="S812" s="6">
        <v>0</v>
      </c>
      <c r="T812" s="5">
        <v>0</v>
      </c>
      <c r="U812" s="5">
        <v>0</v>
      </c>
      <c r="V812" s="5">
        <f t="shared" si="70"/>
        <v>26.249999750000001</v>
      </c>
      <c r="W812" s="5">
        <f t="shared" si="66"/>
        <v>-26.249999750000001</v>
      </c>
      <c r="X812" s="8">
        <f t="shared" si="67"/>
        <v>-1</v>
      </c>
      <c r="Y812" s="4">
        <v>0</v>
      </c>
      <c r="Z812" s="9" t="str">
        <f t="shared" si="68"/>
        <v>NA</v>
      </c>
      <c r="AA812" s="10">
        <f t="shared" si="69"/>
        <v>0</v>
      </c>
    </row>
    <row r="813" spans="1:27" x14ac:dyDescent="0.55000000000000004">
      <c r="A813" s="3" t="s">
        <v>62</v>
      </c>
      <c r="B813" s="3" t="s">
        <v>63</v>
      </c>
      <c r="C813" s="3" t="s">
        <v>1490</v>
      </c>
      <c r="D813" s="3" t="s">
        <v>1491</v>
      </c>
      <c r="E813" s="4" t="s">
        <v>66</v>
      </c>
      <c r="F813" s="3" t="s">
        <v>36</v>
      </c>
      <c r="G813" s="3" t="s">
        <v>36</v>
      </c>
      <c r="H813" s="3" t="s">
        <v>1492</v>
      </c>
      <c r="I813" s="3" t="s">
        <v>67</v>
      </c>
      <c r="J813" s="3" t="s">
        <v>36</v>
      </c>
      <c r="K813" s="3" t="s">
        <v>42</v>
      </c>
      <c r="L813" s="5">
        <v>0.27500000000000002</v>
      </c>
      <c r="M813" s="4">
        <v>2</v>
      </c>
      <c r="N813" s="5">
        <v>0.4</v>
      </c>
      <c r="O813" s="5">
        <v>0.2</v>
      </c>
      <c r="P813" s="4">
        <v>553</v>
      </c>
      <c r="Q813" s="6">
        <v>0.36166365280289298</v>
      </c>
      <c r="R813" s="7">
        <v>1.45877034358047</v>
      </c>
      <c r="S813" s="6">
        <v>0</v>
      </c>
      <c r="T813" s="5">
        <v>0</v>
      </c>
      <c r="U813" s="5">
        <v>0</v>
      </c>
      <c r="V813" s="5">
        <f t="shared" si="70"/>
        <v>0.4</v>
      </c>
      <c r="W813" s="5">
        <f t="shared" si="66"/>
        <v>-0.4</v>
      </c>
      <c r="X813" s="8">
        <f t="shared" si="67"/>
        <v>-1</v>
      </c>
      <c r="Y813" s="4">
        <v>0</v>
      </c>
      <c r="Z813" s="9" t="str">
        <f t="shared" si="68"/>
        <v>NA</v>
      </c>
      <c r="AA813" s="10">
        <f t="shared" si="69"/>
        <v>0</v>
      </c>
    </row>
    <row r="814" spans="1:27" x14ac:dyDescent="0.55000000000000004">
      <c r="A814" s="3" t="s">
        <v>62</v>
      </c>
      <c r="B814" s="3" t="s">
        <v>63</v>
      </c>
      <c r="C814" s="3" t="s">
        <v>1493</v>
      </c>
      <c r="D814" s="3" t="s">
        <v>1494</v>
      </c>
      <c r="E814" s="4" t="s">
        <v>66</v>
      </c>
      <c r="F814" s="3" t="s">
        <v>36</v>
      </c>
      <c r="G814" s="3" t="s">
        <v>36</v>
      </c>
      <c r="H814" s="3" t="s">
        <v>436</v>
      </c>
      <c r="I814" s="3" t="s">
        <v>67</v>
      </c>
      <c r="J814" s="3" t="s">
        <v>36</v>
      </c>
      <c r="K814" s="3" t="s">
        <v>42</v>
      </c>
      <c r="L814" s="5">
        <v>0.27500000000000002</v>
      </c>
      <c r="M814" s="4">
        <v>2</v>
      </c>
      <c r="N814" s="5">
        <v>0.55000000000000004</v>
      </c>
      <c r="O814" s="5">
        <v>0.27500000000000002</v>
      </c>
      <c r="P814" s="4">
        <v>1063</v>
      </c>
      <c r="Q814" s="6">
        <v>0.188146754468485</v>
      </c>
      <c r="R814" s="7">
        <v>2.0873000940733801</v>
      </c>
      <c r="S814" s="6">
        <v>0</v>
      </c>
      <c r="T814" s="5">
        <v>0</v>
      </c>
      <c r="U814" s="5">
        <v>0</v>
      </c>
      <c r="V814" s="5">
        <f t="shared" si="70"/>
        <v>0.55000000000000004</v>
      </c>
      <c r="W814" s="5">
        <f t="shared" si="66"/>
        <v>-0.55000000000000004</v>
      </c>
      <c r="X814" s="8">
        <f t="shared" si="67"/>
        <v>-1</v>
      </c>
      <c r="Y814" s="4">
        <v>0</v>
      </c>
      <c r="Z814" s="9" t="str">
        <f t="shared" si="68"/>
        <v>NA</v>
      </c>
      <c r="AA814" s="10">
        <f t="shared" si="69"/>
        <v>0</v>
      </c>
    </row>
    <row r="815" spans="1:27" x14ac:dyDescent="0.55000000000000004">
      <c r="A815" s="3" t="s">
        <v>62</v>
      </c>
      <c r="B815" s="3" t="s">
        <v>63</v>
      </c>
      <c r="C815" s="3" t="s">
        <v>1495</v>
      </c>
      <c r="D815" s="3" t="s">
        <v>1496</v>
      </c>
      <c r="E815" s="4" t="s">
        <v>66</v>
      </c>
      <c r="F815" s="3" t="s">
        <v>36</v>
      </c>
      <c r="G815" s="3" t="s">
        <v>36</v>
      </c>
      <c r="H815" s="3" t="s">
        <v>1030</v>
      </c>
      <c r="I815" s="3" t="s">
        <v>67</v>
      </c>
      <c r="J815" s="3" t="s">
        <v>36</v>
      </c>
      <c r="K815" s="3" t="s">
        <v>42</v>
      </c>
      <c r="L815" s="5">
        <v>0.27500000000000002</v>
      </c>
      <c r="M815" s="4">
        <v>2</v>
      </c>
      <c r="N815" s="5">
        <v>0.57499999999999996</v>
      </c>
      <c r="O815" s="5">
        <v>0.28749999999999998</v>
      </c>
      <c r="P815" s="4">
        <v>918</v>
      </c>
      <c r="Q815" s="6">
        <v>0.21786492374727701</v>
      </c>
      <c r="R815" s="7">
        <v>3.08398692810457</v>
      </c>
      <c r="S815" s="6">
        <v>0</v>
      </c>
      <c r="T815" s="5">
        <v>0</v>
      </c>
      <c r="U815" s="5">
        <v>0</v>
      </c>
      <c r="V815" s="5">
        <f t="shared" si="70"/>
        <v>0.57499999999999996</v>
      </c>
      <c r="W815" s="5">
        <f t="shared" si="66"/>
        <v>-0.57499999999999996</v>
      </c>
      <c r="X815" s="8">
        <f t="shared" si="67"/>
        <v>-1</v>
      </c>
      <c r="Y815" s="4">
        <v>0</v>
      </c>
      <c r="Z815" s="9" t="str">
        <f t="shared" si="68"/>
        <v>NA</v>
      </c>
      <c r="AA815" s="10">
        <f t="shared" si="69"/>
        <v>0</v>
      </c>
    </row>
    <row r="816" spans="1:27" x14ac:dyDescent="0.55000000000000004">
      <c r="A816" s="3" t="s">
        <v>62</v>
      </c>
      <c r="B816" s="3" t="s">
        <v>63</v>
      </c>
      <c r="C816" s="3" t="s">
        <v>1497</v>
      </c>
      <c r="D816" s="3" t="s">
        <v>1498</v>
      </c>
      <c r="E816" s="4" t="s">
        <v>66</v>
      </c>
      <c r="F816" s="3" t="s">
        <v>36</v>
      </c>
      <c r="G816" s="3" t="s">
        <v>36</v>
      </c>
      <c r="H816" s="3" t="s">
        <v>1499</v>
      </c>
      <c r="I816" s="3" t="s">
        <v>67</v>
      </c>
      <c r="J816" s="3" t="s">
        <v>36</v>
      </c>
      <c r="K816" s="3" t="s">
        <v>42</v>
      </c>
      <c r="L816" s="5">
        <v>0.27500000000000002</v>
      </c>
      <c r="M816" s="4">
        <v>3</v>
      </c>
      <c r="N816" s="5">
        <v>0.82499999999999996</v>
      </c>
      <c r="O816" s="5">
        <v>0.27500000000000002</v>
      </c>
      <c r="P816" s="4">
        <v>223</v>
      </c>
      <c r="Q816" s="6">
        <v>1.3452914798206299</v>
      </c>
      <c r="R816" s="7">
        <v>1.97847533632287</v>
      </c>
      <c r="S816" s="6">
        <v>0</v>
      </c>
      <c r="T816" s="5">
        <v>0</v>
      </c>
      <c r="U816" s="5">
        <v>0</v>
      </c>
      <c r="V816" s="5">
        <f t="shared" si="70"/>
        <v>0.82499999999999996</v>
      </c>
      <c r="W816" s="5">
        <f t="shared" si="66"/>
        <v>-0.82499999999999996</v>
      </c>
      <c r="X816" s="8">
        <f t="shared" si="67"/>
        <v>-1</v>
      </c>
      <c r="Y816" s="4">
        <v>0</v>
      </c>
      <c r="Z816" s="9" t="str">
        <f t="shared" si="68"/>
        <v>NA</v>
      </c>
      <c r="AA816" s="10">
        <f t="shared" si="69"/>
        <v>0</v>
      </c>
    </row>
    <row r="817" spans="1:27" x14ac:dyDescent="0.55000000000000004">
      <c r="A817" s="3" t="s">
        <v>62</v>
      </c>
      <c r="B817" s="3" t="s">
        <v>63</v>
      </c>
      <c r="C817" s="3" t="s">
        <v>1500</v>
      </c>
      <c r="D817" s="3" t="s">
        <v>1501</v>
      </c>
      <c r="E817" s="4" t="s">
        <v>31</v>
      </c>
      <c r="F817" s="3" t="s">
        <v>36</v>
      </c>
      <c r="G817" s="3" t="s">
        <v>36</v>
      </c>
      <c r="H817" s="3" t="s">
        <v>59</v>
      </c>
      <c r="I817" s="3" t="s">
        <v>67</v>
      </c>
      <c r="J817" s="3" t="s">
        <v>36</v>
      </c>
      <c r="K817" s="3" t="s">
        <v>42</v>
      </c>
      <c r="L817" s="5">
        <v>0.27500000000000002</v>
      </c>
      <c r="M817" s="4">
        <v>2</v>
      </c>
      <c r="N817" s="5">
        <v>0.96250000000000002</v>
      </c>
      <c r="O817" s="5">
        <v>0.48125000000000001</v>
      </c>
      <c r="P817" s="4">
        <v>737</v>
      </c>
      <c r="Q817" s="6">
        <v>0.27137042062415201</v>
      </c>
      <c r="R817" s="7">
        <v>2.74681139755767</v>
      </c>
      <c r="S817" s="6">
        <v>0</v>
      </c>
      <c r="T817" s="5">
        <v>0</v>
      </c>
      <c r="U817" s="5">
        <v>0</v>
      </c>
      <c r="V817" s="5">
        <f t="shared" si="70"/>
        <v>0.96250000000000002</v>
      </c>
      <c r="W817" s="5">
        <f t="shared" si="66"/>
        <v>-0.96250000000000002</v>
      </c>
      <c r="X817" s="8">
        <f t="shared" si="67"/>
        <v>-1</v>
      </c>
      <c r="Y817" s="4">
        <v>0</v>
      </c>
      <c r="Z817" s="9" t="str">
        <f t="shared" si="68"/>
        <v>NA</v>
      </c>
      <c r="AA817" s="10">
        <f t="shared" si="69"/>
        <v>0</v>
      </c>
    </row>
    <row r="818" spans="1:27" x14ac:dyDescent="0.55000000000000004">
      <c r="A818" s="3" t="s">
        <v>62</v>
      </c>
      <c r="B818" s="3" t="s">
        <v>63</v>
      </c>
      <c r="C818" s="3" t="s">
        <v>1502</v>
      </c>
      <c r="D818" s="3" t="s">
        <v>1503</v>
      </c>
      <c r="E818" s="4" t="s">
        <v>66</v>
      </c>
      <c r="F818" s="3" t="s">
        <v>36</v>
      </c>
      <c r="G818" s="3" t="s">
        <v>36</v>
      </c>
      <c r="H818" s="3" t="s">
        <v>1504</v>
      </c>
      <c r="I818" s="3" t="s">
        <v>67</v>
      </c>
      <c r="J818" s="3" t="s">
        <v>36</v>
      </c>
      <c r="K818" s="3" t="s">
        <v>42</v>
      </c>
      <c r="L818" s="5">
        <v>0.27500000000000002</v>
      </c>
      <c r="M818" s="4">
        <v>4</v>
      </c>
      <c r="N818" s="5">
        <v>1.0249999999999999</v>
      </c>
      <c r="O818" s="5">
        <v>0.25624999999999998</v>
      </c>
      <c r="P818" s="4">
        <v>485</v>
      </c>
      <c r="Q818" s="6">
        <v>0.82474226804123707</v>
      </c>
      <c r="R818" s="7">
        <v>3.5257731958762899</v>
      </c>
      <c r="S818" s="6">
        <v>0</v>
      </c>
      <c r="T818" s="5">
        <v>0</v>
      </c>
      <c r="U818" s="5">
        <v>0</v>
      </c>
      <c r="V818" s="5">
        <f t="shared" si="70"/>
        <v>1.0249999999999999</v>
      </c>
      <c r="W818" s="5">
        <f t="shared" si="66"/>
        <v>-1.0249999999999999</v>
      </c>
      <c r="X818" s="8">
        <f t="shared" si="67"/>
        <v>-1</v>
      </c>
      <c r="Y818" s="4">
        <v>0</v>
      </c>
      <c r="Z818" s="9" t="str">
        <f t="shared" si="68"/>
        <v>NA</v>
      </c>
      <c r="AA818" s="10">
        <f t="shared" si="69"/>
        <v>0</v>
      </c>
    </row>
    <row r="819" spans="1:27" x14ac:dyDescent="0.55000000000000004">
      <c r="A819" s="3" t="s">
        <v>62</v>
      </c>
      <c r="B819" s="3" t="s">
        <v>63</v>
      </c>
      <c r="C819" s="3" t="s">
        <v>1505</v>
      </c>
      <c r="D819" s="3" t="s">
        <v>1506</v>
      </c>
      <c r="E819" s="4" t="s">
        <v>66</v>
      </c>
      <c r="F819" s="3" t="s">
        <v>36</v>
      </c>
      <c r="G819" s="3" t="s">
        <v>36</v>
      </c>
      <c r="H819" s="3" t="s">
        <v>150</v>
      </c>
      <c r="I819" s="3" t="s">
        <v>67</v>
      </c>
      <c r="J819" s="3" t="s">
        <v>36</v>
      </c>
      <c r="K819" s="3" t="s">
        <v>42</v>
      </c>
      <c r="L819" s="5">
        <v>0.27500000000000002</v>
      </c>
      <c r="M819" s="4">
        <v>7</v>
      </c>
      <c r="N819" s="5">
        <v>1.7374999249999998</v>
      </c>
      <c r="O819" s="5">
        <v>0.24821427499999998</v>
      </c>
      <c r="P819" s="4">
        <v>1787</v>
      </c>
      <c r="Q819" s="6">
        <v>0.39171796306659201</v>
      </c>
      <c r="R819" s="7">
        <v>2.7869613878007802</v>
      </c>
      <c r="S819" s="6">
        <v>0</v>
      </c>
      <c r="T819" s="5">
        <v>0</v>
      </c>
      <c r="U819" s="5">
        <v>0</v>
      </c>
      <c r="V819" s="5">
        <f t="shared" si="70"/>
        <v>1.7374999249999998</v>
      </c>
      <c r="W819" s="5">
        <f t="shared" si="66"/>
        <v>-1.7374999249999998</v>
      </c>
      <c r="X819" s="8">
        <f t="shared" si="67"/>
        <v>-1</v>
      </c>
      <c r="Y819" s="4">
        <v>0</v>
      </c>
      <c r="Z819" s="9" t="str">
        <f t="shared" si="68"/>
        <v>NA</v>
      </c>
      <c r="AA819" s="10">
        <f t="shared" si="69"/>
        <v>0</v>
      </c>
    </row>
    <row r="820" spans="1:27" x14ac:dyDescent="0.55000000000000004">
      <c r="A820" s="3" t="s">
        <v>62</v>
      </c>
      <c r="B820" s="3" t="s">
        <v>63</v>
      </c>
      <c r="C820" s="3" t="s">
        <v>1507</v>
      </c>
      <c r="D820" s="3" t="s">
        <v>1508</v>
      </c>
      <c r="E820" s="4" t="s">
        <v>66</v>
      </c>
      <c r="F820" s="3" t="s">
        <v>36</v>
      </c>
      <c r="G820" s="3" t="s">
        <v>36</v>
      </c>
      <c r="H820" s="3" t="s">
        <v>1509</v>
      </c>
      <c r="I820" s="3" t="s">
        <v>67</v>
      </c>
      <c r="J820" s="3" t="s">
        <v>36</v>
      </c>
      <c r="K820" s="3" t="s">
        <v>42</v>
      </c>
      <c r="L820" s="5">
        <v>0.27500000000000002</v>
      </c>
      <c r="M820" s="4">
        <v>8</v>
      </c>
      <c r="N820" s="5">
        <v>2.0125000000000002</v>
      </c>
      <c r="O820" s="5">
        <v>0.25156250000000002</v>
      </c>
      <c r="P820" s="4">
        <v>547</v>
      </c>
      <c r="Q820" s="6">
        <v>1.4625228519195601</v>
      </c>
      <c r="R820" s="7">
        <v>2.1199268738574002</v>
      </c>
      <c r="S820" s="6">
        <v>0</v>
      </c>
      <c r="T820" s="5">
        <v>0</v>
      </c>
      <c r="U820" s="5">
        <v>0</v>
      </c>
      <c r="V820" s="5">
        <f t="shared" si="70"/>
        <v>2.0125000000000002</v>
      </c>
      <c r="W820" s="5">
        <f t="shared" si="66"/>
        <v>-2.0125000000000002</v>
      </c>
      <c r="X820" s="8">
        <f t="shared" si="67"/>
        <v>-1</v>
      </c>
      <c r="Y820" s="4">
        <v>0</v>
      </c>
      <c r="Z820" s="9" t="str">
        <f t="shared" si="68"/>
        <v>NA</v>
      </c>
      <c r="AA820" s="10">
        <f t="shared" si="69"/>
        <v>0</v>
      </c>
    </row>
    <row r="821" spans="1:27" x14ac:dyDescent="0.55000000000000004">
      <c r="A821" s="3" t="s">
        <v>62</v>
      </c>
      <c r="B821" s="3" t="s">
        <v>63</v>
      </c>
      <c r="C821" s="3" t="s">
        <v>1510</v>
      </c>
      <c r="D821" s="3" t="s">
        <v>1511</v>
      </c>
      <c r="E821" s="4" t="s">
        <v>66</v>
      </c>
      <c r="F821" s="3" t="s">
        <v>36</v>
      </c>
      <c r="G821" s="3" t="s">
        <v>36</v>
      </c>
      <c r="H821" s="3" t="s">
        <v>1512</v>
      </c>
      <c r="I821" s="3" t="s">
        <v>67</v>
      </c>
      <c r="J821" s="3" t="s">
        <v>36</v>
      </c>
      <c r="K821" s="3" t="s">
        <v>42</v>
      </c>
      <c r="L821" s="5">
        <v>0.27500000000000002</v>
      </c>
      <c r="M821" s="4">
        <v>4</v>
      </c>
      <c r="N821" s="5">
        <v>2.0499999999999998</v>
      </c>
      <c r="O821" s="5">
        <v>0.51249999999999996</v>
      </c>
      <c r="P821" s="4">
        <v>341</v>
      </c>
      <c r="Q821" s="6">
        <v>1.17302052785924</v>
      </c>
      <c r="R821" s="7">
        <v>1.69090909090909</v>
      </c>
      <c r="S821" s="6">
        <v>0</v>
      </c>
      <c r="T821" s="5">
        <v>0</v>
      </c>
      <c r="U821" s="5">
        <v>0</v>
      </c>
      <c r="V821" s="5">
        <f t="shared" si="70"/>
        <v>2.0499999999999998</v>
      </c>
      <c r="W821" s="5">
        <f t="shared" si="66"/>
        <v>-2.0499999999999998</v>
      </c>
      <c r="X821" s="8">
        <f t="shared" si="67"/>
        <v>-1</v>
      </c>
      <c r="Y821" s="4">
        <v>0</v>
      </c>
      <c r="Z821" s="9" t="str">
        <f t="shared" si="68"/>
        <v>NA</v>
      </c>
      <c r="AA821" s="10">
        <f t="shared" si="69"/>
        <v>0</v>
      </c>
    </row>
    <row r="822" spans="1:27" x14ac:dyDescent="0.55000000000000004">
      <c r="A822" s="3" t="s">
        <v>62</v>
      </c>
      <c r="B822" s="3" t="s">
        <v>63</v>
      </c>
      <c r="C822" s="3" t="s">
        <v>1513</v>
      </c>
      <c r="D822" s="3" t="s">
        <v>1514</v>
      </c>
      <c r="E822" s="4" t="s">
        <v>66</v>
      </c>
      <c r="F822" s="3" t="s">
        <v>36</v>
      </c>
      <c r="G822" s="3" t="s">
        <v>36</v>
      </c>
      <c r="H822" s="3" t="s">
        <v>1515</v>
      </c>
      <c r="I822" s="3" t="s">
        <v>67</v>
      </c>
      <c r="J822" s="3" t="s">
        <v>36</v>
      </c>
      <c r="K822" s="3" t="s">
        <v>42</v>
      </c>
      <c r="L822" s="5">
        <v>0.27500000000000002</v>
      </c>
      <c r="M822" s="4">
        <v>10</v>
      </c>
      <c r="N822" s="5">
        <v>2.5750000000000002</v>
      </c>
      <c r="O822" s="5">
        <v>0.25750000000000001</v>
      </c>
      <c r="P822" s="4">
        <v>577</v>
      </c>
      <c r="Q822" s="6">
        <v>1.7331022530329301</v>
      </c>
      <c r="R822" s="7">
        <v>2.2544194107452298</v>
      </c>
      <c r="S822" s="6">
        <v>0</v>
      </c>
      <c r="T822" s="5">
        <v>0</v>
      </c>
      <c r="U822" s="5">
        <v>0</v>
      </c>
      <c r="V822" s="5">
        <f t="shared" si="70"/>
        <v>2.5750000000000002</v>
      </c>
      <c r="W822" s="5">
        <f t="shared" si="66"/>
        <v>-2.5750000000000002</v>
      </c>
      <c r="X822" s="8">
        <f t="shared" si="67"/>
        <v>-1</v>
      </c>
      <c r="Y822" s="4">
        <v>0</v>
      </c>
      <c r="Z822" s="9" t="str">
        <f t="shared" si="68"/>
        <v>NA</v>
      </c>
      <c r="AA822" s="10">
        <f t="shared" si="69"/>
        <v>0</v>
      </c>
    </row>
    <row r="823" spans="1:27" x14ac:dyDescent="0.55000000000000004">
      <c r="A823" s="3" t="s">
        <v>62</v>
      </c>
      <c r="B823" s="3" t="s">
        <v>63</v>
      </c>
      <c r="C823" s="3" t="s">
        <v>1516</v>
      </c>
      <c r="D823" s="3" t="s">
        <v>740</v>
      </c>
      <c r="E823" s="4" t="s">
        <v>31</v>
      </c>
      <c r="F823" s="3" t="s">
        <v>36</v>
      </c>
      <c r="G823" s="3" t="s">
        <v>36</v>
      </c>
      <c r="H823" s="3" t="s">
        <v>150</v>
      </c>
      <c r="I823" s="3" t="s">
        <v>67</v>
      </c>
      <c r="J823" s="3" t="s">
        <v>36</v>
      </c>
      <c r="K823" s="3" t="s">
        <v>42</v>
      </c>
      <c r="L823" s="5">
        <v>0.27500000000000002</v>
      </c>
      <c r="M823" s="4">
        <v>8</v>
      </c>
      <c r="N823" s="5">
        <v>3.35</v>
      </c>
      <c r="O823" s="5">
        <v>0.41875000000000001</v>
      </c>
      <c r="P823" s="4">
        <v>1428</v>
      </c>
      <c r="Q823" s="6">
        <v>0.56022408963585402</v>
      </c>
      <c r="R823" s="7">
        <v>2.3253501400560199</v>
      </c>
      <c r="S823" s="6">
        <v>0</v>
      </c>
      <c r="T823" s="5">
        <v>0</v>
      </c>
      <c r="U823" s="5">
        <v>0</v>
      </c>
      <c r="V823" s="5">
        <f t="shared" si="70"/>
        <v>3.35</v>
      </c>
      <c r="W823" s="5">
        <f t="shared" si="66"/>
        <v>-3.35</v>
      </c>
      <c r="X823" s="8">
        <f t="shared" si="67"/>
        <v>-1</v>
      </c>
      <c r="Y823" s="4">
        <v>0</v>
      </c>
      <c r="Z823" s="9" t="str">
        <f t="shared" si="68"/>
        <v>NA</v>
      </c>
      <c r="AA823" s="10">
        <f t="shared" si="69"/>
        <v>0</v>
      </c>
    </row>
    <row r="824" spans="1:27" x14ac:dyDescent="0.55000000000000004">
      <c r="A824" s="3" t="s">
        <v>62</v>
      </c>
      <c r="B824" s="3" t="s">
        <v>63</v>
      </c>
      <c r="C824" s="3" t="s">
        <v>1517</v>
      </c>
      <c r="D824" s="3" t="s">
        <v>1518</v>
      </c>
      <c r="E824" s="4" t="s">
        <v>66</v>
      </c>
      <c r="F824" s="3" t="s">
        <v>36</v>
      </c>
      <c r="G824" s="3" t="s">
        <v>36</v>
      </c>
      <c r="H824" s="3" t="s">
        <v>1363</v>
      </c>
      <c r="I824" s="3" t="s">
        <v>67</v>
      </c>
      <c r="J824" s="3" t="s">
        <v>36</v>
      </c>
      <c r="K824" s="3" t="s">
        <v>42</v>
      </c>
      <c r="L824" s="5">
        <v>0.27500000000000002</v>
      </c>
      <c r="M824" s="4">
        <v>10</v>
      </c>
      <c r="N824" s="5">
        <v>3.5750000000000002</v>
      </c>
      <c r="O824" s="5">
        <v>0.35749999999999998</v>
      </c>
      <c r="P824" s="4">
        <v>1133</v>
      </c>
      <c r="Q824" s="6">
        <v>0.88261253309797005</v>
      </c>
      <c r="R824" s="7">
        <v>2.16469549867608</v>
      </c>
      <c r="S824" s="6">
        <v>0</v>
      </c>
      <c r="T824" s="5">
        <v>0</v>
      </c>
      <c r="U824" s="5">
        <v>0</v>
      </c>
      <c r="V824" s="5">
        <f t="shared" si="70"/>
        <v>3.5750000000000002</v>
      </c>
      <c r="W824" s="5">
        <f t="shared" si="66"/>
        <v>-3.5750000000000002</v>
      </c>
      <c r="X824" s="8">
        <f t="shared" si="67"/>
        <v>-1</v>
      </c>
      <c r="Y824" s="4">
        <v>0</v>
      </c>
      <c r="Z824" s="9" t="str">
        <f t="shared" si="68"/>
        <v>NA</v>
      </c>
      <c r="AA824" s="10">
        <f t="shared" si="69"/>
        <v>0</v>
      </c>
    </row>
    <row r="825" spans="1:27" x14ac:dyDescent="0.55000000000000004">
      <c r="A825" s="3" t="s">
        <v>62</v>
      </c>
      <c r="B825" s="3" t="s">
        <v>63</v>
      </c>
      <c r="C825" s="3" t="s">
        <v>1519</v>
      </c>
      <c r="D825" s="3" t="s">
        <v>1285</v>
      </c>
      <c r="E825" s="4" t="s">
        <v>31</v>
      </c>
      <c r="F825" s="3" t="s">
        <v>36</v>
      </c>
      <c r="G825" s="3" t="s">
        <v>36</v>
      </c>
      <c r="H825" s="3" t="s">
        <v>332</v>
      </c>
      <c r="I825" s="3" t="s">
        <v>67</v>
      </c>
      <c r="J825" s="3" t="s">
        <v>36</v>
      </c>
      <c r="K825" s="3" t="s">
        <v>42</v>
      </c>
      <c r="L825" s="5">
        <v>0.27500000000000002</v>
      </c>
      <c r="M825" s="4">
        <v>18</v>
      </c>
      <c r="N825" s="5">
        <v>4.8249998999999999</v>
      </c>
      <c r="O825" s="5">
        <v>0.26805554999999998</v>
      </c>
      <c r="P825" s="4">
        <v>1720</v>
      </c>
      <c r="Q825" s="6">
        <v>1.0465116279069799</v>
      </c>
      <c r="R825" s="7">
        <v>2.7449418604651199</v>
      </c>
      <c r="S825" s="6">
        <v>0</v>
      </c>
      <c r="T825" s="5">
        <v>0</v>
      </c>
      <c r="U825" s="5">
        <v>0</v>
      </c>
      <c r="V825" s="5">
        <f t="shared" si="70"/>
        <v>4.8249998999999999</v>
      </c>
      <c r="W825" s="5">
        <f t="shared" si="66"/>
        <v>-4.8249998999999999</v>
      </c>
      <c r="X825" s="8">
        <f t="shared" si="67"/>
        <v>-1</v>
      </c>
      <c r="Y825" s="4">
        <v>0</v>
      </c>
      <c r="Z825" s="9" t="str">
        <f t="shared" si="68"/>
        <v>NA</v>
      </c>
      <c r="AA825" s="10">
        <f t="shared" si="69"/>
        <v>0</v>
      </c>
    </row>
    <row r="826" spans="1:27" x14ac:dyDescent="0.55000000000000004">
      <c r="A826" s="3" t="s">
        <v>62</v>
      </c>
      <c r="B826" s="3" t="s">
        <v>63</v>
      </c>
      <c r="C826" s="3" t="s">
        <v>1520</v>
      </c>
      <c r="D826" s="3" t="s">
        <v>1521</v>
      </c>
      <c r="E826" s="4" t="s">
        <v>66</v>
      </c>
      <c r="F826" s="3" t="s">
        <v>36</v>
      </c>
      <c r="G826" s="3" t="s">
        <v>36</v>
      </c>
      <c r="H826" s="3" t="s">
        <v>59</v>
      </c>
      <c r="I826" s="3" t="s">
        <v>67</v>
      </c>
      <c r="J826" s="3" t="s">
        <v>36</v>
      </c>
      <c r="K826" s="3" t="s">
        <v>42</v>
      </c>
      <c r="L826" s="5">
        <v>0.27500000000000002</v>
      </c>
      <c r="M826" s="4">
        <v>20</v>
      </c>
      <c r="N826" s="5">
        <v>5.45</v>
      </c>
      <c r="O826" s="5">
        <v>0.27250000000000002</v>
      </c>
      <c r="P826" s="4">
        <v>991</v>
      </c>
      <c r="Q826" s="6">
        <v>2.01816347124117</v>
      </c>
      <c r="R826" s="7">
        <v>1.72189707366297</v>
      </c>
      <c r="S826" s="6">
        <v>0</v>
      </c>
      <c r="T826" s="5">
        <v>0</v>
      </c>
      <c r="U826" s="5">
        <v>0</v>
      </c>
      <c r="V826" s="5">
        <f t="shared" si="70"/>
        <v>5.45</v>
      </c>
      <c r="W826" s="5">
        <f t="shared" si="66"/>
        <v>-5.45</v>
      </c>
      <c r="X826" s="8">
        <f t="shared" si="67"/>
        <v>-1</v>
      </c>
      <c r="Y826" s="4">
        <v>0</v>
      </c>
      <c r="Z826" s="9" t="str">
        <f t="shared" si="68"/>
        <v>NA</v>
      </c>
      <c r="AA826" s="10">
        <f t="shared" si="69"/>
        <v>0</v>
      </c>
    </row>
    <row r="827" spans="1:27" x14ac:dyDescent="0.55000000000000004">
      <c r="A827" s="3" t="s">
        <v>62</v>
      </c>
      <c r="B827" s="3" t="s">
        <v>63</v>
      </c>
      <c r="C827" s="3" t="s">
        <v>1522</v>
      </c>
      <c r="D827" s="3" t="s">
        <v>1113</v>
      </c>
      <c r="E827" s="4" t="s">
        <v>31</v>
      </c>
      <c r="F827" s="3" t="s">
        <v>36</v>
      </c>
      <c r="G827" s="3" t="s">
        <v>36</v>
      </c>
      <c r="H827" s="3" t="s">
        <v>436</v>
      </c>
      <c r="I827" s="3" t="s">
        <v>67</v>
      </c>
      <c r="J827" s="3" t="s">
        <v>36</v>
      </c>
      <c r="K827" s="3" t="s">
        <v>42</v>
      </c>
      <c r="L827" s="5">
        <v>0.27500000000000002</v>
      </c>
      <c r="M827" s="4">
        <v>11</v>
      </c>
      <c r="N827" s="5">
        <v>5.9124999999999996</v>
      </c>
      <c r="O827" s="5">
        <v>0.53749999999999998</v>
      </c>
      <c r="P827" s="4">
        <v>2583</v>
      </c>
      <c r="Q827" s="6">
        <v>0.42586140147115803</v>
      </c>
      <c r="R827" s="7">
        <v>2.23170731707317</v>
      </c>
      <c r="S827" s="6">
        <v>0</v>
      </c>
      <c r="T827" s="5">
        <v>0</v>
      </c>
      <c r="U827" s="5">
        <v>0</v>
      </c>
      <c r="V827" s="5">
        <f t="shared" si="70"/>
        <v>5.9124999999999996</v>
      </c>
      <c r="W827" s="5">
        <f t="shared" si="66"/>
        <v>-5.9124999999999996</v>
      </c>
      <c r="X827" s="8">
        <f t="shared" si="67"/>
        <v>-1</v>
      </c>
      <c r="Y827" s="4">
        <v>0</v>
      </c>
      <c r="Z827" s="9" t="str">
        <f t="shared" si="68"/>
        <v>NA</v>
      </c>
      <c r="AA827" s="10">
        <f t="shared" si="69"/>
        <v>0</v>
      </c>
    </row>
    <row r="828" spans="1:27" x14ac:dyDescent="0.55000000000000004">
      <c r="A828" s="3" t="s">
        <v>62</v>
      </c>
      <c r="B828" s="3" t="s">
        <v>63</v>
      </c>
      <c r="C828" s="3" t="s">
        <v>1523</v>
      </c>
      <c r="D828" s="3" t="s">
        <v>1248</v>
      </c>
      <c r="E828" s="4" t="s">
        <v>31</v>
      </c>
      <c r="F828" s="3" t="s">
        <v>36</v>
      </c>
      <c r="G828" s="3" t="s">
        <v>36</v>
      </c>
      <c r="H828" s="3" t="s">
        <v>436</v>
      </c>
      <c r="I828" s="3" t="s">
        <v>67</v>
      </c>
      <c r="J828" s="3" t="s">
        <v>36</v>
      </c>
      <c r="K828" s="3" t="s">
        <v>42</v>
      </c>
      <c r="L828" s="5">
        <v>0.27500000000000002</v>
      </c>
      <c r="M828" s="4">
        <v>22</v>
      </c>
      <c r="N828" s="5">
        <v>5.9374999749999997</v>
      </c>
      <c r="O828" s="5">
        <v>0.26988636249999998</v>
      </c>
      <c r="P828" s="4">
        <v>2598</v>
      </c>
      <c r="Q828" s="6">
        <v>0.84680523479599701</v>
      </c>
      <c r="R828" s="7">
        <v>1.9203233256351</v>
      </c>
      <c r="S828" s="6">
        <v>0</v>
      </c>
      <c r="T828" s="5">
        <v>0</v>
      </c>
      <c r="U828" s="5">
        <v>0</v>
      </c>
      <c r="V828" s="5">
        <f t="shared" si="70"/>
        <v>5.9374999749999997</v>
      </c>
      <c r="W828" s="5">
        <f t="shared" si="66"/>
        <v>-5.9374999749999997</v>
      </c>
      <c r="X828" s="8">
        <f t="shared" si="67"/>
        <v>-1</v>
      </c>
      <c r="Y828" s="4">
        <v>0</v>
      </c>
      <c r="Z828" s="9" t="str">
        <f t="shared" si="68"/>
        <v>NA</v>
      </c>
      <c r="AA828" s="10">
        <f t="shared" si="69"/>
        <v>0</v>
      </c>
    </row>
    <row r="829" spans="1:27" x14ac:dyDescent="0.55000000000000004">
      <c r="A829" s="3" t="s">
        <v>62</v>
      </c>
      <c r="B829" s="3" t="s">
        <v>63</v>
      </c>
      <c r="C829" s="3" t="s">
        <v>1524</v>
      </c>
      <c r="D829" s="3" t="s">
        <v>1264</v>
      </c>
      <c r="E829" s="4" t="s">
        <v>31</v>
      </c>
      <c r="F829" s="3" t="s">
        <v>36</v>
      </c>
      <c r="G829" s="3" t="s">
        <v>36</v>
      </c>
      <c r="H829" s="3" t="s">
        <v>436</v>
      </c>
      <c r="I829" s="3" t="s">
        <v>67</v>
      </c>
      <c r="J829" s="3" t="s">
        <v>36</v>
      </c>
      <c r="K829" s="3" t="s">
        <v>42</v>
      </c>
      <c r="L829" s="5">
        <v>0.27500000000000002</v>
      </c>
      <c r="M829" s="4">
        <v>14</v>
      </c>
      <c r="N829" s="5">
        <v>6.8874998500000002</v>
      </c>
      <c r="O829" s="5">
        <v>0.49196427500000001</v>
      </c>
      <c r="P829" s="4">
        <v>4688</v>
      </c>
      <c r="Q829" s="6">
        <v>0.29863481228668903</v>
      </c>
      <c r="R829" s="7">
        <v>2.0774317406143301</v>
      </c>
      <c r="S829" s="6">
        <v>0</v>
      </c>
      <c r="T829" s="5">
        <v>0</v>
      </c>
      <c r="U829" s="5">
        <v>0</v>
      </c>
      <c r="V829" s="5">
        <f t="shared" si="70"/>
        <v>6.8874998500000002</v>
      </c>
      <c r="W829" s="5">
        <f t="shared" si="66"/>
        <v>-6.8874998500000002</v>
      </c>
      <c r="X829" s="8">
        <f t="shared" si="67"/>
        <v>-1</v>
      </c>
      <c r="Y829" s="4">
        <v>0</v>
      </c>
      <c r="Z829" s="9" t="str">
        <f t="shared" si="68"/>
        <v>NA</v>
      </c>
      <c r="AA829" s="10">
        <f t="shared" si="69"/>
        <v>0</v>
      </c>
    </row>
    <row r="830" spans="1:27" x14ac:dyDescent="0.55000000000000004">
      <c r="A830" s="3" t="s">
        <v>62</v>
      </c>
      <c r="B830" s="3" t="s">
        <v>63</v>
      </c>
      <c r="C830" s="3" t="s">
        <v>1525</v>
      </c>
      <c r="D830" s="3" t="s">
        <v>1267</v>
      </c>
      <c r="E830" s="4" t="s">
        <v>31</v>
      </c>
      <c r="F830" s="3" t="s">
        <v>36</v>
      </c>
      <c r="G830" s="3" t="s">
        <v>36</v>
      </c>
      <c r="H830" s="3" t="s">
        <v>436</v>
      </c>
      <c r="I830" s="3" t="s">
        <v>67</v>
      </c>
      <c r="J830" s="3" t="s">
        <v>36</v>
      </c>
      <c r="K830" s="3" t="s">
        <v>42</v>
      </c>
      <c r="L830" s="5">
        <v>0.27500000000000002</v>
      </c>
      <c r="M830" s="4">
        <v>28</v>
      </c>
      <c r="N830" s="5">
        <v>10.4125</v>
      </c>
      <c r="O830" s="5">
        <v>0.37187500000000001</v>
      </c>
      <c r="P830" s="4">
        <v>7379</v>
      </c>
      <c r="Q830" s="6">
        <v>0.37945521073316196</v>
      </c>
      <c r="R830" s="7">
        <v>2.7333514026290802</v>
      </c>
      <c r="S830" s="6">
        <v>0</v>
      </c>
      <c r="T830" s="5">
        <v>0</v>
      </c>
      <c r="U830" s="5">
        <v>0</v>
      </c>
      <c r="V830" s="5">
        <f t="shared" si="70"/>
        <v>10.4125</v>
      </c>
      <c r="W830" s="5">
        <f t="shared" si="66"/>
        <v>-10.4125</v>
      </c>
      <c r="X830" s="8">
        <f t="shared" si="67"/>
        <v>-1</v>
      </c>
      <c r="Y830" s="4">
        <v>0</v>
      </c>
      <c r="Z830" s="9" t="str">
        <f t="shared" si="68"/>
        <v>NA</v>
      </c>
      <c r="AA830" s="10">
        <f t="shared" si="69"/>
        <v>0</v>
      </c>
    </row>
    <row r="831" spans="1:27" x14ac:dyDescent="0.55000000000000004">
      <c r="A831" s="3" t="s">
        <v>62</v>
      </c>
      <c r="B831" s="3" t="s">
        <v>63</v>
      </c>
      <c r="C831" s="3" t="s">
        <v>1526</v>
      </c>
      <c r="D831" s="3" t="s">
        <v>870</v>
      </c>
      <c r="E831" s="4" t="s">
        <v>31</v>
      </c>
      <c r="F831" s="3" t="s">
        <v>36</v>
      </c>
      <c r="G831" s="3" t="s">
        <v>36</v>
      </c>
      <c r="H831" s="3" t="s">
        <v>181</v>
      </c>
      <c r="I831" s="3" t="s">
        <v>67</v>
      </c>
      <c r="J831" s="3" t="s">
        <v>36</v>
      </c>
      <c r="K831" s="3" t="s">
        <v>91</v>
      </c>
      <c r="L831" s="5">
        <v>0.27500000000000002</v>
      </c>
      <c r="M831" s="4">
        <v>71</v>
      </c>
      <c r="N831" s="5">
        <v>26.287499725</v>
      </c>
      <c r="O831" s="5">
        <v>0.37024647500000002</v>
      </c>
      <c r="P831" s="4">
        <v>5261</v>
      </c>
      <c r="Q831" s="6">
        <v>1.3495533168599101</v>
      </c>
      <c r="R831" s="7">
        <v>2.6845086485459002</v>
      </c>
      <c r="S831" s="6">
        <v>0</v>
      </c>
      <c r="T831" s="5">
        <v>0</v>
      </c>
      <c r="U831" s="5">
        <v>0</v>
      </c>
      <c r="V831" s="5">
        <f t="shared" si="70"/>
        <v>26.287499725</v>
      </c>
      <c r="W831" s="5">
        <f t="shared" si="66"/>
        <v>-26.287499725</v>
      </c>
      <c r="X831" s="8">
        <f t="shared" si="67"/>
        <v>-1</v>
      </c>
      <c r="Y831" s="4">
        <v>0</v>
      </c>
      <c r="Z831" s="9" t="str">
        <f t="shared" si="68"/>
        <v>NA</v>
      </c>
      <c r="AA831" s="10">
        <f t="shared" si="69"/>
        <v>0</v>
      </c>
    </row>
    <row r="832" spans="1:27" x14ac:dyDescent="0.55000000000000004">
      <c r="A832" s="3" t="s">
        <v>78</v>
      </c>
      <c r="B832" s="3" t="s">
        <v>79</v>
      </c>
      <c r="C832" s="3" t="s">
        <v>1527</v>
      </c>
      <c r="D832" s="3" t="s">
        <v>1528</v>
      </c>
      <c r="E832" s="4" t="s">
        <v>66</v>
      </c>
      <c r="F832" s="3" t="s">
        <v>36</v>
      </c>
      <c r="G832" s="3" t="s">
        <v>36</v>
      </c>
      <c r="H832" s="3" t="s">
        <v>555</v>
      </c>
      <c r="I832" s="3" t="s">
        <v>77</v>
      </c>
      <c r="J832" s="3" t="s">
        <v>36</v>
      </c>
      <c r="K832" s="3" t="s">
        <v>42</v>
      </c>
      <c r="L832" s="5">
        <v>0.27500000000000002</v>
      </c>
      <c r="M832" s="4">
        <v>1</v>
      </c>
      <c r="N832" s="5">
        <v>0.61250000000000004</v>
      </c>
      <c r="O832" s="5">
        <v>0.61250000000000004</v>
      </c>
      <c r="P832" s="4">
        <v>640</v>
      </c>
      <c r="Q832" s="6">
        <v>0.15625</v>
      </c>
      <c r="R832" s="7">
        <v>3.6257812500000002</v>
      </c>
      <c r="S832" s="6">
        <v>0</v>
      </c>
      <c r="T832" s="5">
        <v>0</v>
      </c>
      <c r="U832" s="5">
        <v>0</v>
      </c>
      <c r="V832" s="5">
        <f t="shared" si="70"/>
        <v>0.61250000000000004</v>
      </c>
      <c r="W832" s="5">
        <f t="shared" si="66"/>
        <v>-0.61250000000000004</v>
      </c>
      <c r="X832" s="8">
        <f t="shared" si="67"/>
        <v>-1</v>
      </c>
      <c r="Y832" s="4">
        <v>0</v>
      </c>
      <c r="Z832" s="9" t="str">
        <f t="shared" si="68"/>
        <v>NA</v>
      </c>
      <c r="AA832" s="10">
        <f t="shared" si="69"/>
        <v>0</v>
      </c>
    </row>
    <row r="833" spans="1:27" x14ac:dyDescent="0.55000000000000004">
      <c r="A833" s="3" t="s">
        <v>78</v>
      </c>
      <c r="B833" s="3" t="s">
        <v>79</v>
      </c>
      <c r="C833" s="3" t="s">
        <v>1529</v>
      </c>
      <c r="D833" s="3" t="s">
        <v>225</v>
      </c>
      <c r="E833" s="4" t="s">
        <v>66</v>
      </c>
      <c r="F833" s="3" t="s">
        <v>36</v>
      </c>
      <c r="G833" s="3" t="s">
        <v>36</v>
      </c>
      <c r="H833" s="3" t="s">
        <v>181</v>
      </c>
      <c r="I833" s="3" t="s">
        <v>82</v>
      </c>
      <c r="J833" s="3" t="s">
        <v>36</v>
      </c>
      <c r="K833" s="3" t="s">
        <v>42</v>
      </c>
      <c r="L833" s="5">
        <v>0.27500000000000002</v>
      </c>
      <c r="M833" s="4">
        <v>4</v>
      </c>
      <c r="N833" s="5">
        <v>1.7625</v>
      </c>
      <c r="O833" s="5">
        <v>0.44062499999999999</v>
      </c>
      <c r="P833" s="4">
        <v>60</v>
      </c>
      <c r="Q833" s="6">
        <v>6.6666666666666696</v>
      </c>
      <c r="R833" s="7">
        <v>2.5516666666666699</v>
      </c>
      <c r="S833" s="6">
        <v>0</v>
      </c>
      <c r="T833" s="5">
        <v>0</v>
      </c>
      <c r="U833" s="5">
        <v>0</v>
      </c>
      <c r="V833" s="5">
        <f t="shared" si="70"/>
        <v>1.7625</v>
      </c>
      <c r="W833" s="5">
        <f t="shared" si="66"/>
        <v>-1.7625</v>
      </c>
      <c r="X833" s="8">
        <f t="shared" si="67"/>
        <v>-1</v>
      </c>
      <c r="Y833" s="4">
        <v>0</v>
      </c>
      <c r="Z833" s="9" t="str">
        <f t="shared" si="68"/>
        <v>NA</v>
      </c>
      <c r="AA833" s="10">
        <f t="shared" si="69"/>
        <v>0</v>
      </c>
    </row>
    <row r="834" spans="1:27" x14ac:dyDescent="0.55000000000000004">
      <c r="A834" s="3" t="s">
        <v>62</v>
      </c>
      <c r="B834" s="3" t="s">
        <v>63</v>
      </c>
      <c r="C834" s="3" t="s">
        <v>1530</v>
      </c>
      <c r="D834" s="3" t="s">
        <v>735</v>
      </c>
      <c r="E834" s="4" t="s">
        <v>66</v>
      </c>
      <c r="F834" s="3" t="s">
        <v>36</v>
      </c>
      <c r="G834" s="3" t="s">
        <v>36</v>
      </c>
      <c r="H834" s="3" t="s">
        <v>320</v>
      </c>
      <c r="I834" s="3" t="s">
        <v>67</v>
      </c>
      <c r="J834" s="3" t="s">
        <v>36</v>
      </c>
      <c r="K834" s="3" t="s">
        <v>42</v>
      </c>
      <c r="L834" s="5">
        <v>0.28749999999999998</v>
      </c>
      <c r="M834" s="4">
        <v>1</v>
      </c>
      <c r="N834" s="5">
        <v>0.2</v>
      </c>
      <c r="O834" s="5">
        <v>0.2</v>
      </c>
      <c r="P834" s="4">
        <v>66</v>
      </c>
      <c r="Q834" s="6">
        <v>1.51515151515152</v>
      </c>
      <c r="R834" s="7">
        <v>1.75757575757576</v>
      </c>
      <c r="S834" s="6">
        <v>0</v>
      </c>
      <c r="T834" s="5">
        <v>0</v>
      </c>
      <c r="U834" s="5">
        <v>0</v>
      </c>
      <c r="V834" s="5">
        <f t="shared" si="70"/>
        <v>0.2</v>
      </c>
      <c r="W834" s="5">
        <f t="shared" ref="W834:W897" si="71">U834-V834</f>
        <v>-0.2</v>
      </c>
      <c r="X834" s="8">
        <f t="shared" ref="X834:X897" si="72">IF(V834=0,0,(U834-V834)/V834)</f>
        <v>-1</v>
      </c>
      <c r="Y834" s="4">
        <v>0</v>
      </c>
      <c r="Z834" s="9" t="str">
        <f t="shared" ref="Z834:Z897" si="73">IF(Y834=0,"NA",U834/Y834)</f>
        <v>NA</v>
      </c>
      <c r="AA834" s="10">
        <f t="shared" ref="AA834:AA897" si="74">(Q834/100*S834/100)</f>
        <v>0</v>
      </c>
    </row>
    <row r="835" spans="1:27" x14ac:dyDescent="0.55000000000000004">
      <c r="A835" s="3" t="s">
        <v>62</v>
      </c>
      <c r="B835" s="3" t="s">
        <v>63</v>
      </c>
      <c r="C835" s="3" t="s">
        <v>1531</v>
      </c>
      <c r="D835" s="3" t="s">
        <v>951</v>
      </c>
      <c r="E835" s="4" t="s">
        <v>66</v>
      </c>
      <c r="F835" s="3" t="s">
        <v>36</v>
      </c>
      <c r="G835" s="3" t="s">
        <v>36</v>
      </c>
      <c r="H835" s="3" t="s">
        <v>181</v>
      </c>
      <c r="I835" s="3" t="s">
        <v>67</v>
      </c>
      <c r="J835" s="3" t="s">
        <v>36</v>
      </c>
      <c r="K835" s="3" t="s">
        <v>91</v>
      </c>
      <c r="L835" s="5">
        <v>0.28749999999999998</v>
      </c>
      <c r="M835" s="4">
        <v>2</v>
      </c>
      <c r="N835" s="5">
        <v>0.5</v>
      </c>
      <c r="O835" s="5">
        <v>0.25</v>
      </c>
      <c r="P835" s="4">
        <v>590</v>
      </c>
      <c r="Q835" s="6">
        <v>0.338983050847458</v>
      </c>
      <c r="R835" s="7">
        <v>3.21186440677966</v>
      </c>
      <c r="S835" s="6">
        <v>0</v>
      </c>
      <c r="T835" s="5">
        <v>0</v>
      </c>
      <c r="U835" s="5">
        <v>0</v>
      </c>
      <c r="V835" s="5">
        <f t="shared" ref="V835:V898" si="75">N835</f>
        <v>0.5</v>
      </c>
      <c r="W835" s="5">
        <f t="shared" si="71"/>
        <v>-0.5</v>
      </c>
      <c r="X835" s="8">
        <f t="shared" si="72"/>
        <v>-1</v>
      </c>
      <c r="Y835" s="4">
        <v>0</v>
      </c>
      <c r="Z835" s="9" t="str">
        <f t="shared" si="73"/>
        <v>NA</v>
      </c>
      <c r="AA835" s="10">
        <f t="shared" si="74"/>
        <v>0</v>
      </c>
    </row>
    <row r="836" spans="1:27" x14ac:dyDescent="0.55000000000000004">
      <c r="A836" s="3" t="s">
        <v>62</v>
      </c>
      <c r="B836" s="3" t="s">
        <v>63</v>
      </c>
      <c r="C836" s="3" t="s">
        <v>1532</v>
      </c>
      <c r="D836" s="3" t="s">
        <v>1340</v>
      </c>
      <c r="E836" s="4" t="s">
        <v>31</v>
      </c>
      <c r="F836" s="3" t="s">
        <v>36</v>
      </c>
      <c r="G836" s="3" t="s">
        <v>36</v>
      </c>
      <c r="H836" s="3" t="s">
        <v>59</v>
      </c>
      <c r="I836" s="3" t="s">
        <v>67</v>
      </c>
      <c r="J836" s="3" t="s">
        <v>36</v>
      </c>
      <c r="K836" s="3" t="s">
        <v>42</v>
      </c>
      <c r="L836" s="5">
        <v>0.28749999999999998</v>
      </c>
      <c r="M836" s="4">
        <v>5</v>
      </c>
      <c r="N836" s="5">
        <v>1.3625</v>
      </c>
      <c r="O836" s="5">
        <v>0.27250000000000002</v>
      </c>
      <c r="P836" s="4">
        <v>947</v>
      </c>
      <c r="Q836" s="6">
        <v>0.527983104540655</v>
      </c>
      <c r="R836" s="7">
        <v>3.0102428722280901</v>
      </c>
      <c r="S836" s="6">
        <v>0</v>
      </c>
      <c r="T836" s="5">
        <v>0</v>
      </c>
      <c r="U836" s="5">
        <v>0</v>
      </c>
      <c r="V836" s="5">
        <f t="shared" si="75"/>
        <v>1.3625</v>
      </c>
      <c r="W836" s="5">
        <f t="shared" si="71"/>
        <v>-1.3625</v>
      </c>
      <c r="X836" s="8">
        <f t="shared" si="72"/>
        <v>-1</v>
      </c>
      <c r="Y836" s="4">
        <v>0</v>
      </c>
      <c r="Z836" s="9" t="str">
        <f t="shared" si="73"/>
        <v>NA</v>
      </c>
      <c r="AA836" s="10">
        <f t="shared" si="74"/>
        <v>0</v>
      </c>
    </row>
    <row r="837" spans="1:27" x14ac:dyDescent="0.55000000000000004">
      <c r="A837" s="3" t="s">
        <v>62</v>
      </c>
      <c r="B837" s="3" t="s">
        <v>63</v>
      </c>
      <c r="C837" s="3" t="s">
        <v>1533</v>
      </c>
      <c r="D837" s="3" t="s">
        <v>1534</v>
      </c>
      <c r="E837" s="4" t="s">
        <v>66</v>
      </c>
      <c r="F837" s="3" t="s">
        <v>36</v>
      </c>
      <c r="G837" s="3" t="s">
        <v>36</v>
      </c>
      <c r="H837" s="3" t="s">
        <v>166</v>
      </c>
      <c r="I837" s="3" t="s">
        <v>67</v>
      </c>
      <c r="J837" s="3" t="s">
        <v>36</v>
      </c>
      <c r="K837" s="3" t="s">
        <v>42</v>
      </c>
      <c r="L837" s="5">
        <v>0.28749999999999998</v>
      </c>
      <c r="M837" s="4">
        <v>8</v>
      </c>
      <c r="N837" s="5">
        <v>2.5125000000000002</v>
      </c>
      <c r="O837" s="5">
        <v>0.31406250000000002</v>
      </c>
      <c r="P837" s="4">
        <v>480</v>
      </c>
      <c r="Q837" s="6">
        <v>1.6666666666666701</v>
      </c>
      <c r="R837" s="7">
        <v>2.4766666666666701</v>
      </c>
      <c r="S837" s="6">
        <v>0</v>
      </c>
      <c r="T837" s="5">
        <v>0</v>
      </c>
      <c r="U837" s="5">
        <v>0</v>
      </c>
      <c r="V837" s="5">
        <f t="shared" si="75"/>
        <v>2.5125000000000002</v>
      </c>
      <c r="W837" s="5">
        <f t="shared" si="71"/>
        <v>-2.5125000000000002</v>
      </c>
      <c r="X837" s="8">
        <f t="shared" si="72"/>
        <v>-1</v>
      </c>
      <c r="Y837" s="4">
        <v>0</v>
      </c>
      <c r="Z837" s="9" t="str">
        <f t="shared" si="73"/>
        <v>NA</v>
      </c>
      <c r="AA837" s="10">
        <f t="shared" si="74"/>
        <v>0</v>
      </c>
    </row>
    <row r="838" spans="1:27" x14ac:dyDescent="0.55000000000000004">
      <c r="A838" s="3" t="s">
        <v>62</v>
      </c>
      <c r="B838" s="3" t="s">
        <v>63</v>
      </c>
      <c r="C838" s="3" t="s">
        <v>1535</v>
      </c>
      <c r="D838" s="3" t="s">
        <v>944</v>
      </c>
      <c r="E838" s="4" t="s">
        <v>31</v>
      </c>
      <c r="F838" s="3" t="s">
        <v>36</v>
      </c>
      <c r="G838" s="3" t="s">
        <v>36</v>
      </c>
      <c r="H838" s="3" t="s">
        <v>332</v>
      </c>
      <c r="I838" s="3" t="s">
        <v>67</v>
      </c>
      <c r="J838" s="3" t="s">
        <v>36</v>
      </c>
      <c r="K838" s="3" t="s">
        <v>42</v>
      </c>
      <c r="L838" s="5">
        <v>0.28749999999999998</v>
      </c>
      <c r="M838" s="4">
        <v>6</v>
      </c>
      <c r="N838" s="5">
        <v>2.6749999500000001</v>
      </c>
      <c r="O838" s="5">
        <v>0.44583332500000006</v>
      </c>
      <c r="P838" s="4">
        <v>119</v>
      </c>
      <c r="Q838" s="6">
        <v>5.0420168067226898</v>
      </c>
      <c r="R838" s="7">
        <v>1.8092436974789901</v>
      </c>
      <c r="S838" s="6">
        <v>0</v>
      </c>
      <c r="T838" s="5">
        <v>0</v>
      </c>
      <c r="U838" s="5">
        <v>0</v>
      </c>
      <c r="V838" s="5">
        <f t="shared" si="75"/>
        <v>2.6749999500000001</v>
      </c>
      <c r="W838" s="5">
        <f t="shared" si="71"/>
        <v>-2.6749999500000001</v>
      </c>
      <c r="X838" s="8">
        <f t="shared" si="72"/>
        <v>-1</v>
      </c>
      <c r="Y838" s="4">
        <v>0</v>
      </c>
      <c r="Z838" s="9" t="str">
        <f t="shared" si="73"/>
        <v>NA</v>
      </c>
      <c r="AA838" s="10">
        <f t="shared" si="74"/>
        <v>0</v>
      </c>
    </row>
    <row r="839" spans="1:27" x14ac:dyDescent="0.55000000000000004">
      <c r="A839" s="3" t="s">
        <v>62</v>
      </c>
      <c r="B839" s="3" t="s">
        <v>63</v>
      </c>
      <c r="C839" s="3" t="s">
        <v>1536</v>
      </c>
      <c r="D839" s="3" t="s">
        <v>1537</v>
      </c>
      <c r="E839" s="4" t="s">
        <v>66</v>
      </c>
      <c r="F839" s="3" t="s">
        <v>36</v>
      </c>
      <c r="G839" s="3" t="s">
        <v>36</v>
      </c>
      <c r="H839" s="3" t="s">
        <v>1509</v>
      </c>
      <c r="I839" s="3" t="s">
        <v>67</v>
      </c>
      <c r="J839" s="3" t="s">
        <v>36</v>
      </c>
      <c r="K839" s="3" t="s">
        <v>42</v>
      </c>
      <c r="L839" s="5">
        <v>0.28749999999999998</v>
      </c>
      <c r="M839" s="4">
        <v>14</v>
      </c>
      <c r="N839" s="5">
        <v>2.68749985</v>
      </c>
      <c r="O839" s="5">
        <v>0.19196427499999999</v>
      </c>
      <c r="P839" s="4">
        <v>598</v>
      </c>
      <c r="Q839" s="6">
        <v>2.3411371237458201</v>
      </c>
      <c r="R839" s="7">
        <v>2.2112040133779298</v>
      </c>
      <c r="S839" s="6">
        <v>0</v>
      </c>
      <c r="T839" s="5">
        <v>0</v>
      </c>
      <c r="U839" s="5">
        <v>0</v>
      </c>
      <c r="V839" s="5">
        <f t="shared" si="75"/>
        <v>2.68749985</v>
      </c>
      <c r="W839" s="5">
        <f t="shared" si="71"/>
        <v>-2.68749985</v>
      </c>
      <c r="X839" s="8">
        <f t="shared" si="72"/>
        <v>-1</v>
      </c>
      <c r="Y839" s="4">
        <v>0</v>
      </c>
      <c r="Z839" s="9" t="str">
        <f t="shared" si="73"/>
        <v>NA</v>
      </c>
      <c r="AA839" s="10">
        <f t="shared" si="74"/>
        <v>0</v>
      </c>
    </row>
    <row r="840" spans="1:27" x14ac:dyDescent="0.55000000000000004">
      <c r="A840" s="3" t="s">
        <v>62</v>
      </c>
      <c r="B840" s="3" t="s">
        <v>63</v>
      </c>
      <c r="C840" s="3" t="s">
        <v>1538</v>
      </c>
      <c r="D840" s="3" t="s">
        <v>1539</v>
      </c>
      <c r="E840" s="4" t="s">
        <v>66</v>
      </c>
      <c r="F840" s="3" t="s">
        <v>36</v>
      </c>
      <c r="G840" s="3" t="s">
        <v>36</v>
      </c>
      <c r="H840" s="3" t="s">
        <v>1363</v>
      </c>
      <c r="I840" s="3" t="s">
        <v>67</v>
      </c>
      <c r="J840" s="3" t="s">
        <v>36</v>
      </c>
      <c r="K840" s="3" t="s">
        <v>42</v>
      </c>
      <c r="L840" s="5">
        <v>0.28749999999999998</v>
      </c>
      <c r="M840" s="4">
        <v>1</v>
      </c>
      <c r="N840" s="5">
        <v>3.7625000000000002</v>
      </c>
      <c r="O840" s="5">
        <v>3.7625000000000002</v>
      </c>
      <c r="P840" s="4">
        <v>42</v>
      </c>
      <c r="Q840" s="6">
        <v>2.38095238095238</v>
      </c>
      <c r="R840" s="7">
        <v>2.88095238095238</v>
      </c>
      <c r="S840" s="6">
        <v>0</v>
      </c>
      <c r="T840" s="5">
        <v>0</v>
      </c>
      <c r="U840" s="5">
        <v>0</v>
      </c>
      <c r="V840" s="5">
        <f t="shared" si="75"/>
        <v>3.7625000000000002</v>
      </c>
      <c r="W840" s="5">
        <f t="shared" si="71"/>
        <v>-3.7625000000000002</v>
      </c>
      <c r="X840" s="8">
        <f t="shared" si="72"/>
        <v>-1</v>
      </c>
      <c r="Y840" s="4">
        <v>0</v>
      </c>
      <c r="Z840" s="9" t="str">
        <f t="shared" si="73"/>
        <v>NA</v>
      </c>
      <c r="AA840" s="10">
        <f t="shared" si="74"/>
        <v>0</v>
      </c>
    </row>
    <row r="841" spans="1:27" x14ac:dyDescent="0.55000000000000004">
      <c r="A841" s="3" t="s">
        <v>62</v>
      </c>
      <c r="B841" s="3" t="s">
        <v>63</v>
      </c>
      <c r="C841" s="3" t="s">
        <v>1540</v>
      </c>
      <c r="D841" s="3" t="s">
        <v>860</v>
      </c>
      <c r="E841" s="4" t="s">
        <v>66</v>
      </c>
      <c r="F841" s="3" t="s">
        <v>36</v>
      </c>
      <c r="G841" s="3" t="s">
        <v>36</v>
      </c>
      <c r="H841" s="3" t="s">
        <v>85</v>
      </c>
      <c r="I841" s="3" t="s">
        <v>67</v>
      </c>
      <c r="J841" s="3" t="s">
        <v>36</v>
      </c>
      <c r="K841" s="3" t="s">
        <v>91</v>
      </c>
      <c r="L841" s="5">
        <v>0.28749999999999998</v>
      </c>
      <c r="M841" s="4">
        <v>18</v>
      </c>
      <c r="N841" s="5">
        <v>4.9749999750000002</v>
      </c>
      <c r="O841" s="5">
        <v>0.27638888750000001</v>
      </c>
      <c r="P841" s="4">
        <v>1443</v>
      </c>
      <c r="Q841" s="6">
        <v>1.2474012474012499</v>
      </c>
      <c r="R841" s="7">
        <v>2.7</v>
      </c>
      <c r="S841" s="6">
        <v>0</v>
      </c>
      <c r="T841" s="5">
        <v>0</v>
      </c>
      <c r="U841" s="5">
        <v>0</v>
      </c>
      <c r="V841" s="5">
        <f t="shared" si="75"/>
        <v>4.9749999750000002</v>
      </c>
      <c r="W841" s="5">
        <f t="shared" si="71"/>
        <v>-4.9749999750000002</v>
      </c>
      <c r="X841" s="8">
        <f t="shared" si="72"/>
        <v>-1</v>
      </c>
      <c r="Y841" s="4">
        <v>0</v>
      </c>
      <c r="Z841" s="9" t="str">
        <f t="shared" si="73"/>
        <v>NA</v>
      </c>
      <c r="AA841" s="10">
        <f t="shared" si="74"/>
        <v>0</v>
      </c>
    </row>
    <row r="842" spans="1:27" x14ac:dyDescent="0.55000000000000004">
      <c r="A842" s="3" t="s">
        <v>62</v>
      </c>
      <c r="B842" s="3" t="s">
        <v>63</v>
      </c>
      <c r="C842" s="3" t="s">
        <v>1541</v>
      </c>
      <c r="D842" s="3" t="s">
        <v>1297</v>
      </c>
      <c r="E842" s="4" t="s">
        <v>31</v>
      </c>
      <c r="F842" s="3" t="s">
        <v>36</v>
      </c>
      <c r="G842" s="3" t="s">
        <v>36</v>
      </c>
      <c r="H842" s="3" t="s">
        <v>85</v>
      </c>
      <c r="I842" s="3" t="s">
        <v>67</v>
      </c>
      <c r="J842" s="3" t="s">
        <v>36</v>
      </c>
      <c r="K842" s="3" t="s">
        <v>91</v>
      </c>
      <c r="L842" s="5">
        <v>0.28749999999999998</v>
      </c>
      <c r="M842" s="4">
        <v>13</v>
      </c>
      <c r="N842" s="5">
        <v>9.524999900000001</v>
      </c>
      <c r="O842" s="5">
        <v>0.73269230000000007</v>
      </c>
      <c r="P842" s="4">
        <v>200</v>
      </c>
      <c r="Q842" s="6">
        <v>6.5</v>
      </c>
      <c r="R842" s="7">
        <v>3.1019999999999999</v>
      </c>
      <c r="S842" s="6">
        <v>0</v>
      </c>
      <c r="T842" s="5">
        <v>0</v>
      </c>
      <c r="U842" s="5">
        <v>0</v>
      </c>
      <c r="V842" s="5">
        <f t="shared" si="75"/>
        <v>9.524999900000001</v>
      </c>
      <c r="W842" s="5">
        <f t="shared" si="71"/>
        <v>-9.524999900000001</v>
      </c>
      <c r="X842" s="8">
        <f t="shared" si="72"/>
        <v>-1</v>
      </c>
      <c r="Y842" s="4">
        <v>0</v>
      </c>
      <c r="Z842" s="9" t="str">
        <f t="shared" si="73"/>
        <v>NA</v>
      </c>
      <c r="AA842" s="10">
        <f t="shared" si="74"/>
        <v>0</v>
      </c>
    </row>
    <row r="843" spans="1:27" x14ac:dyDescent="0.55000000000000004">
      <c r="A843" s="3" t="s">
        <v>62</v>
      </c>
      <c r="B843" s="3" t="s">
        <v>63</v>
      </c>
      <c r="C843" s="3" t="s">
        <v>1542</v>
      </c>
      <c r="D843" s="3" t="s">
        <v>1149</v>
      </c>
      <c r="E843" s="4" t="s">
        <v>31</v>
      </c>
      <c r="F843" s="3" t="s">
        <v>36</v>
      </c>
      <c r="G843" s="3" t="s">
        <v>36</v>
      </c>
      <c r="H843" s="3" t="s">
        <v>59</v>
      </c>
      <c r="I843" s="3" t="s">
        <v>67</v>
      </c>
      <c r="J843" s="3" t="s">
        <v>36</v>
      </c>
      <c r="K843" s="3" t="s">
        <v>42</v>
      </c>
      <c r="L843" s="5">
        <v>0.28749999999999998</v>
      </c>
      <c r="M843" s="4">
        <v>27</v>
      </c>
      <c r="N843" s="5">
        <v>10.537499925000001</v>
      </c>
      <c r="O843" s="5">
        <v>0.39027777499999999</v>
      </c>
      <c r="P843" s="4">
        <v>6422</v>
      </c>
      <c r="Q843" s="6">
        <v>0.42042977265649301</v>
      </c>
      <c r="R843" s="7">
        <v>2.5662877608221701</v>
      </c>
      <c r="S843" s="6">
        <v>0</v>
      </c>
      <c r="T843" s="5">
        <v>0</v>
      </c>
      <c r="U843" s="5">
        <v>0</v>
      </c>
      <c r="V843" s="5">
        <f t="shared" si="75"/>
        <v>10.537499925000001</v>
      </c>
      <c r="W843" s="5">
        <f t="shared" si="71"/>
        <v>-10.537499925000001</v>
      </c>
      <c r="X843" s="8">
        <f t="shared" si="72"/>
        <v>-1</v>
      </c>
      <c r="Y843" s="4">
        <v>0</v>
      </c>
      <c r="Z843" s="9" t="str">
        <f t="shared" si="73"/>
        <v>NA</v>
      </c>
      <c r="AA843" s="10">
        <f t="shared" si="74"/>
        <v>0</v>
      </c>
    </row>
    <row r="844" spans="1:27" x14ac:dyDescent="0.55000000000000004">
      <c r="A844" s="3" t="s">
        <v>62</v>
      </c>
      <c r="B844" s="3" t="s">
        <v>63</v>
      </c>
      <c r="C844" s="3" t="s">
        <v>1543</v>
      </c>
      <c r="D844" s="3" t="s">
        <v>1429</v>
      </c>
      <c r="E844" s="4" t="s">
        <v>31</v>
      </c>
      <c r="F844" s="3" t="s">
        <v>36</v>
      </c>
      <c r="G844" s="3" t="s">
        <v>36</v>
      </c>
      <c r="H844" s="3" t="s">
        <v>59</v>
      </c>
      <c r="I844" s="3" t="s">
        <v>67</v>
      </c>
      <c r="J844" s="3" t="s">
        <v>36</v>
      </c>
      <c r="K844" s="3" t="s">
        <v>42</v>
      </c>
      <c r="L844" s="5">
        <v>0.28749999999999998</v>
      </c>
      <c r="M844" s="4">
        <v>30</v>
      </c>
      <c r="N844" s="5">
        <v>11.72499975</v>
      </c>
      <c r="O844" s="5">
        <v>0.39083332500000001</v>
      </c>
      <c r="P844" s="4">
        <v>5068</v>
      </c>
      <c r="Q844" s="6">
        <v>0.59194948697711103</v>
      </c>
      <c r="R844" s="7">
        <v>1.4349250197316501</v>
      </c>
      <c r="S844" s="6">
        <v>0</v>
      </c>
      <c r="T844" s="5">
        <v>0</v>
      </c>
      <c r="U844" s="5">
        <v>0</v>
      </c>
      <c r="V844" s="5">
        <f t="shared" si="75"/>
        <v>11.72499975</v>
      </c>
      <c r="W844" s="5">
        <f t="shared" si="71"/>
        <v>-11.72499975</v>
      </c>
      <c r="X844" s="8">
        <f t="shared" si="72"/>
        <v>-1</v>
      </c>
      <c r="Y844" s="4">
        <v>0</v>
      </c>
      <c r="Z844" s="9" t="str">
        <f t="shared" si="73"/>
        <v>NA</v>
      </c>
      <c r="AA844" s="10">
        <f t="shared" si="74"/>
        <v>0</v>
      </c>
    </row>
    <row r="845" spans="1:27" x14ac:dyDescent="0.55000000000000004">
      <c r="A845" s="3" t="s">
        <v>62</v>
      </c>
      <c r="B845" s="3" t="s">
        <v>63</v>
      </c>
      <c r="C845" s="3" t="s">
        <v>1544</v>
      </c>
      <c r="D845" s="3" t="s">
        <v>513</v>
      </c>
      <c r="E845" s="4" t="s">
        <v>31</v>
      </c>
      <c r="F845" s="3" t="s">
        <v>36</v>
      </c>
      <c r="G845" s="3" t="s">
        <v>36</v>
      </c>
      <c r="H845" s="3" t="s">
        <v>181</v>
      </c>
      <c r="I845" s="3" t="s">
        <v>67</v>
      </c>
      <c r="J845" s="3" t="s">
        <v>36</v>
      </c>
      <c r="K845" s="3" t="s">
        <v>91</v>
      </c>
      <c r="L845" s="5">
        <v>0.28749999999999998</v>
      </c>
      <c r="M845" s="4">
        <v>28</v>
      </c>
      <c r="N845" s="5">
        <v>17.312499750000001</v>
      </c>
      <c r="O845" s="5">
        <v>0.61830356250000007</v>
      </c>
      <c r="P845" s="4">
        <v>991</v>
      </c>
      <c r="Q845" s="6">
        <v>2.8254288597376398</v>
      </c>
      <c r="R845" s="7">
        <v>6.2536831483350204</v>
      </c>
      <c r="S845" s="6">
        <v>0</v>
      </c>
      <c r="T845" s="5">
        <v>0</v>
      </c>
      <c r="U845" s="5">
        <v>0</v>
      </c>
      <c r="V845" s="5">
        <f t="shared" si="75"/>
        <v>17.312499750000001</v>
      </c>
      <c r="W845" s="5">
        <f t="shared" si="71"/>
        <v>-17.312499750000001</v>
      </c>
      <c r="X845" s="8">
        <f t="shared" si="72"/>
        <v>-1</v>
      </c>
      <c r="Y845" s="4">
        <v>0</v>
      </c>
      <c r="Z845" s="9" t="str">
        <f t="shared" si="73"/>
        <v>NA</v>
      </c>
      <c r="AA845" s="10">
        <f t="shared" si="74"/>
        <v>0</v>
      </c>
    </row>
    <row r="846" spans="1:27" x14ac:dyDescent="0.55000000000000004">
      <c r="A846" s="3" t="s">
        <v>78</v>
      </c>
      <c r="B846" s="3" t="s">
        <v>79</v>
      </c>
      <c r="C846" s="3" t="s">
        <v>1545</v>
      </c>
      <c r="D846" s="3" t="s">
        <v>1546</v>
      </c>
      <c r="E846" s="4" t="s">
        <v>31</v>
      </c>
      <c r="F846" s="3" t="s">
        <v>36</v>
      </c>
      <c r="G846" s="3" t="s">
        <v>36</v>
      </c>
      <c r="H846" s="3" t="s">
        <v>1074</v>
      </c>
      <c r="I846" s="3" t="s">
        <v>77</v>
      </c>
      <c r="J846" s="3" t="s">
        <v>36</v>
      </c>
      <c r="K846" s="3" t="s">
        <v>42</v>
      </c>
      <c r="L846" s="5">
        <v>0.28749999999999998</v>
      </c>
      <c r="M846" s="4">
        <v>2</v>
      </c>
      <c r="N846" s="5">
        <v>1.55</v>
      </c>
      <c r="O846" s="5">
        <v>0.77500000000000002</v>
      </c>
      <c r="P846" s="4">
        <v>213</v>
      </c>
      <c r="Q846" s="6">
        <v>0.93896713615023497</v>
      </c>
      <c r="R846" s="7">
        <v>1.9441314553990601</v>
      </c>
      <c r="S846" s="6">
        <v>0</v>
      </c>
      <c r="T846" s="5">
        <v>0</v>
      </c>
      <c r="U846" s="5">
        <v>0</v>
      </c>
      <c r="V846" s="5">
        <f t="shared" si="75"/>
        <v>1.55</v>
      </c>
      <c r="W846" s="5">
        <f t="shared" si="71"/>
        <v>-1.55</v>
      </c>
      <c r="X846" s="8">
        <f t="shared" si="72"/>
        <v>-1</v>
      </c>
      <c r="Y846" s="4">
        <v>0</v>
      </c>
      <c r="Z846" s="9" t="str">
        <f t="shared" si="73"/>
        <v>NA</v>
      </c>
      <c r="AA846" s="10">
        <f t="shared" si="74"/>
        <v>0</v>
      </c>
    </row>
    <row r="847" spans="1:27" x14ac:dyDescent="0.55000000000000004">
      <c r="A847" s="3" t="s">
        <v>78</v>
      </c>
      <c r="B847" s="3" t="s">
        <v>79</v>
      </c>
      <c r="C847" s="3" t="s">
        <v>1547</v>
      </c>
      <c r="D847" s="3" t="s">
        <v>1548</v>
      </c>
      <c r="E847" s="4" t="s">
        <v>66</v>
      </c>
      <c r="F847" s="3" t="s">
        <v>36</v>
      </c>
      <c r="G847" s="3" t="s">
        <v>36</v>
      </c>
      <c r="H847" s="3" t="s">
        <v>315</v>
      </c>
      <c r="I847" s="3" t="s">
        <v>77</v>
      </c>
      <c r="J847" s="3" t="s">
        <v>36</v>
      </c>
      <c r="K847" s="3" t="s">
        <v>42</v>
      </c>
      <c r="L847" s="5">
        <v>0.28749999999999998</v>
      </c>
      <c r="M847" s="4">
        <v>5</v>
      </c>
      <c r="N847" s="5">
        <v>2.85</v>
      </c>
      <c r="O847" s="5">
        <v>0.56999999999999995</v>
      </c>
      <c r="P847" s="4">
        <v>696</v>
      </c>
      <c r="Q847" s="6">
        <v>0.71839080459770099</v>
      </c>
      <c r="R847" s="7">
        <v>3.0472701149425299</v>
      </c>
      <c r="S847" s="6">
        <v>0</v>
      </c>
      <c r="T847" s="5">
        <v>0</v>
      </c>
      <c r="U847" s="5">
        <v>0</v>
      </c>
      <c r="V847" s="5">
        <f t="shared" si="75"/>
        <v>2.85</v>
      </c>
      <c r="W847" s="5">
        <f t="shared" si="71"/>
        <v>-2.85</v>
      </c>
      <c r="X847" s="8">
        <f t="shared" si="72"/>
        <v>-1</v>
      </c>
      <c r="Y847" s="4">
        <v>0</v>
      </c>
      <c r="Z847" s="9" t="str">
        <f t="shared" si="73"/>
        <v>NA</v>
      </c>
      <c r="AA847" s="10">
        <f t="shared" si="74"/>
        <v>0</v>
      </c>
    </row>
    <row r="848" spans="1:27" x14ac:dyDescent="0.55000000000000004">
      <c r="A848" s="3" t="s">
        <v>78</v>
      </c>
      <c r="B848" s="3" t="s">
        <v>79</v>
      </c>
      <c r="C848" s="3" t="s">
        <v>1549</v>
      </c>
      <c r="D848" s="3" t="s">
        <v>870</v>
      </c>
      <c r="E848" s="4" t="s">
        <v>66</v>
      </c>
      <c r="F848" s="3" t="s">
        <v>36</v>
      </c>
      <c r="G848" s="3" t="s">
        <v>36</v>
      </c>
      <c r="H848" s="3" t="s">
        <v>181</v>
      </c>
      <c r="I848" s="3" t="s">
        <v>50</v>
      </c>
      <c r="J848" s="3" t="s">
        <v>36</v>
      </c>
      <c r="K848" s="3" t="s">
        <v>42</v>
      </c>
      <c r="L848" s="5">
        <v>0.28749999999999998</v>
      </c>
      <c r="M848" s="4">
        <v>12</v>
      </c>
      <c r="N848" s="5">
        <v>4.6749998999999995</v>
      </c>
      <c r="O848" s="5">
        <v>0.38958332499999998</v>
      </c>
      <c r="P848" s="4">
        <v>1345</v>
      </c>
      <c r="Q848" s="6">
        <v>0.89219330855018608</v>
      </c>
      <c r="R848" s="7">
        <v>2.8889962825278799</v>
      </c>
      <c r="S848" s="6">
        <v>0</v>
      </c>
      <c r="T848" s="5">
        <v>0</v>
      </c>
      <c r="U848" s="5">
        <v>0</v>
      </c>
      <c r="V848" s="5">
        <f t="shared" si="75"/>
        <v>4.6749998999999995</v>
      </c>
      <c r="W848" s="5">
        <f t="shared" si="71"/>
        <v>-4.6749998999999995</v>
      </c>
      <c r="X848" s="8">
        <f t="shared" si="72"/>
        <v>-1</v>
      </c>
      <c r="Y848" s="4">
        <v>0</v>
      </c>
      <c r="Z848" s="9" t="str">
        <f t="shared" si="73"/>
        <v>NA</v>
      </c>
      <c r="AA848" s="10">
        <f t="shared" si="74"/>
        <v>0</v>
      </c>
    </row>
    <row r="849" spans="1:27" x14ac:dyDescent="0.55000000000000004">
      <c r="A849" s="3" t="s">
        <v>62</v>
      </c>
      <c r="B849" s="3" t="s">
        <v>63</v>
      </c>
      <c r="C849" s="3" t="s">
        <v>1550</v>
      </c>
      <c r="D849" s="3" t="s">
        <v>877</v>
      </c>
      <c r="E849" s="4" t="s">
        <v>31</v>
      </c>
      <c r="F849" s="3" t="s">
        <v>36</v>
      </c>
      <c r="G849" s="3" t="s">
        <v>36</v>
      </c>
      <c r="H849" s="3" t="s">
        <v>181</v>
      </c>
      <c r="I849" s="3" t="s">
        <v>67</v>
      </c>
      <c r="J849" s="3" t="s">
        <v>36</v>
      </c>
      <c r="K849" s="3" t="s">
        <v>91</v>
      </c>
      <c r="L849" s="5">
        <v>0.3</v>
      </c>
      <c r="M849" s="4">
        <v>3</v>
      </c>
      <c r="N849" s="5">
        <v>0.75</v>
      </c>
      <c r="O849" s="5">
        <v>0.25</v>
      </c>
      <c r="P849" s="4">
        <v>310</v>
      </c>
      <c r="Q849" s="6">
        <v>0.967741935483871</v>
      </c>
      <c r="R849" s="7">
        <v>2.6638709677419401</v>
      </c>
      <c r="S849" s="6">
        <v>0</v>
      </c>
      <c r="T849" s="5">
        <v>0</v>
      </c>
      <c r="U849" s="5">
        <v>0</v>
      </c>
      <c r="V849" s="5">
        <f t="shared" si="75"/>
        <v>0.75</v>
      </c>
      <c r="W849" s="5">
        <f t="shared" si="71"/>
        <v>-0.75</v>
      </c>
      <c r="X849" s="8">
        <f t="shared" si="72"/>
        <v>-1</v>
      </c>
      <c r="Y849" s="4">
        <v>0</v>
      </c>
      <c r="Z849" s="9" t="str">
        <f t="shared" si="73"/>
        <v>NA</v>
      </c>
      <c r="AA849" s="10">
        <f t="shared" si="74"/>
        <v>0</v>
      </c>
    </row>
    <row r="850" spans="1:27" x14ac:dyDescent="0.55000000000000004">
      <c r="A850" s="3" t="s">
        <v>62</v>
      </c>
      <c r="B850" s="3" t="s">
        <v>63</v>
      </c>
      <c r="C850" s="3" t="s">
        <v>1551</v>
      </c>
      <c r="D850" s="3" t="s">
        <v>143</v>
      </c>
      <c r="E850" s="4" t="s">
        <v>66</v>
      </c>
      <c r="F850" s="3" t="s">
        <v>36</v>
      </c>
      <c r="G850" s="3" t="s">
        <v>36</v>
      </c>
      <c r="H850" s="3" t="s">
        <v>181</v>
      </c>
      <c r="I850" s="3" t="s">
        <v>67</v>
      </c>
      <c r="J850" s="3" t="s">
        <v>36</v>
      </c>
      <c r="K850" s="3" t="s">
        <v>91</v>
      </c>
      <c r="L850" s="5">
        <v>0.3</v>
      </c>
      <c r="M850" s="4">
        <v>7</v>
      </c>
      <c r="N850" s="5">
        <v>1.9499999749999999</v>
      </c>
      <c r="O850" s="5">
        <v>0.27857142499999998</v>
      </c>
      <c r="P850" s="4">
        <v>619</v>
      </c>
      <c r="Q850" s="6">
        <v>1.13085621970921</v>
      </c>
      <c r="R850" s="7">
        <v>3.2972536348949899</v>
      </c>
      <c r="S850" s="6">
        <v>0</v>
      </c>
      <c r="T850" s="5">
        <v>0</v>
      </c>
      <c r="U850" s="5">
        <v>0</v>
      </c>
      <c r="V850" s="5">
        <f t="shared" si="75"/>
        <v>1.9499999749999999</v>
      </c>
      <c r="W850" s="5">
        <f t="shared" si="71"/>
        <v>-1.9499999749999999</v>
      </c>
      <c r="X850" s="8">
        <f t="shared" si="72"/>
        <v>-1</v>
      </c>
      <c r="Y850" s="4">
        <v>0</v>
      </c>
      <c r="Z850" s="9" t="str">
        <f t="shared" si="73"/>
        <v>NA</v>
      </c>
      <c r="AA850" s="10">
        <f t="shared" si="74"/>
        <v>0</v>
      </c>
    </row>
    <row r="851" spans="1:27" x14ac:dyDescent="0.55000000000000004">
      <c r="A851" s="3" t="s">
        <v>62</v>
      </c>
      <c r="B851" s="3" t="s">
        <v>63</v>
      </c>
      <c r="C851" s="3" t="s">
        <v>1552</v>
      </c>
      <c r="D851" s="3" t="s">
        <v>1553</v>
      </c>
      <c r="E851" s="4" t="s">
        <v>66</v>
      </c>
      <c r="F851" s="3" t="s">
        <v>36</v>
      </c>
      <c r="G851" s="3" t="s">
        <v>36</v>
      </c>
      <c r="H851" s="3" t="s">
        <v>181</v>
      </c>
      <c r="I851" s="3" t="s">
        <v>67</v>
      </c>
      <c r="J851" s="3" t="s">
        <v>36</v>
      </c>
      <c r="K851" s="3" t="s">
        <v>91</v>
      </c>
      <c r="L851" s="5">
        <v>0.3</v>
      </c>
      <c r="M851" s="4">
        <v>5</v>
      </c>
      <c r="N851" s="5">
        <v>2.9375</v>
      </c>
      <c r="O851" s="5">
        <v>0.58750000000000002</v>
      </c>
      <c r="P851" s="4">
        <v>879</v>
      </c>
      <c r="Q851" s="6">
        <v>0.56882821387940796</v>
      </c>
      <c r="R851" s="7">
        <v>3.1374288964732702</v>
      </c>
      <c r="S851" s="6">
        <v>0</v>
      </c>
      <c r="T851" s="5">
        <v>0</v>
      </c>
      <c r="U851" s="5">
        <v>0</v>
      </c>
      <c r="V851" s="5">
        <f t="shared" si="75"/>
        <v>2.9375</v>
      </c>
      <c r="W851" s="5">
        <f t="shared" si="71"/>
        <v>-2.9375</v>
      </c>
      <c r="X851" s="8">
        <f t="shared" si="72"/>
        <v>-1</v>
      </c>
      <c r="Y851" s="4">
        <v>0</v>
      </c>
      <c r="Z851" s="9" t="str">
        <f t="shared" si="73"/>
        <v>NA</v>
      </c>
      <c r="AA851" s="10">
        <f t="shared" si="74"/>
        <v>0</v>
      </c>
    </row>
    <row r="852" spans="1:27" x14ac:dyDescent="0.55000000000000004">
      <c r="A852" s="3" t="s">
        <v>78</v>
      </c>
      <c r="B852" s="3" t="s">
        <v>79</v>
      </c>
      <c r="C852" s="3" t="s">
        <v>1554</v>
      </c>
      <c r="D852" s="3" t="s">
        <v>1555</v>
      </c>
      <c r="E852" s="4" t="s">
        <v>66</v>
      </c>
      <c r="F852" s="3" t="s">
        <v>36</v>
      </c>
      <c r="G852" s="3" t="s">
        <v>36</v>
      </c>
      <c r="H852" s="3" t="s">
        <v>181</v>
      </c>
      <c r="I852" s="3" t="s">
        <v>50</v>
      </c>
      <c r="J852" s="3" t="s">
        <v>36</v>
      </c>
      <c r="K852" s="3" t="s">
        <v>42</v>
      </c>
      <c r="L852" s="5">
        <v>0.3</v>
      </c>
      <c r="M852" s="4">
        <v>3</v>
      </c>
      <c r="N852" s="5">
        <v>1.0624999875000001</v>
      </c>
      <c r="O852" s="5">
        <v>0.35416666250000001</v>
      </c>
      <c r="P852" s="4">
        <v>266</v>
      </c>
      <c r="Q852" s="6">
        <v>1.1278195488721801</v>
      </c>
      <c r="R852" s="7">
        <v>1.9853383458646601</v>
      </c>
      <c r="S852" s="6">
        <v>0</v>
      </c>
      <c r="T852" s="5">
        <v>0</v>
      </c>
      <c r="U852" s="5">
        <v>0</v>
      </c>
      <c r="V852" s="5">
        <f t="shared" si="75"/>
        <v>1.0624999875000001</v>
      </c>
      <c r="W852" s="5">
        <f t="shared" si="71"/>
        <v>-1.0624999875000001</v>
      </c>
      <c r="X852" s="8">
        <f t="shared" si="72"/>
        <v>-1</v>
      </c>
      <c r="Y852" s="4">
        <v>0</v>
      </c>
      <c r="Z852" s="9" t="str">
        <f t="shared" si="73"/>
        <v>NA</v>
      </c>
      <c r="AA852" s="10">
        <f t="shared" si="74"/>
        <v>0</v>
      </c>
    </row>
    <row r="853" spans="1:27" x14ac:dyDescent="0.55000000000000004">
      <c r="A853" s="3" t="s">
        <v>78</v>
      </c>
      <c r="B853" s="3" t="s">
        <v>79</v>
      </c>
      <c r="C853" s="3" t="s">
        <v>1556</v>
      </c>
      <c r="D853" s="3" t="s">
        <v>1557</v>
      </c>
      <c r="E853" s="4" t="s">
        <v>66</v>
      </c>
      <c r="F853" s="3" t="s">
        <v>36</v>
      </c>
      <c r="G853" s="3" t="s">
        <v>36</v>
      </c>
      <c r="H853" s="3" t="s">
        <v>485</v>
      </c>
      <c r="I853" s="3" t="s">
        <v>77</v>
      </c>
      <c r="J853" s="3" t="s">
        <v>36</v>
      </c>
      <c r="K853" s="3" t="s">
        <v>42</v>
      </c>
      <c r="L853" s="5">
        <v>0.3</v>
      </c>
      <c r="M853" s="4">
        <v>38</v>
      </c>
      <c r="N853" s="5">
        <v>32.824999924999993</v>
      </c>
      <c r="O853" s="5">
        <v>0.86381578749999988</v>
      </c>
      <c r="P853" s="4">
        <v>816</v>
      </c>
      <c r="Q853" s="6">
        <v>4.6568627450980404</v>
      </c>
      <c r="R853" s="7">
        <v>2.6383578431372601</v>
      </c>
      <c r="S853" s="6">
        <v>0</v>
      </c>
      <c r="T853" s="5">
        <v>0</v>
      </c>
      <c r="U853" s="5">
        <v>0</v>
      </c>
      <c r="V853" s="5">
        <f t="shared" si="75"/>
        <v>32.824999924999993</v>
      </c>
      <c r="W853" s="5">
        <f t="shared" si="71"/>
        <v>-32.824999924999993</v>
      </c>
      <c r="X853" s="8">
        <f t="shared" si="72"/>
        <v>-1</v>
      </c>
      <c r="Y853" s="4">
        <v>0</v>
      </c>
      <c r="Z853" s="9" t="str">
        <f t="shared" si="73"/>
        <v>NA</v>
      </c>
      <c r="AA853" s="10">
        <f t="shared" si="74"/>
        <v>0</v>
      </c>
    </row>
    <row r="854" spans="1:27" x14ac:dyDescent="0.55000000000000004">
      <c r="A854" s="3" t="s">
        <v>78</v>
      </c>
      <c r="B854" s="3" t="s">
        <v>79</v>
      </c>
      <c r="C854" s="3" t="s">
        <v>1558</v>
      </c>
      <c r="D854" s="3" t="s">
        <v>379</v>
      </c>
      <c r="E854" s="4" t="s">
        <v>66</v>
      </c>
      <c r="F854" s="3" t="s">
        <v>36</v>
      </c>
      <c r="G854" s="3" t="s">
        <v>36</v>
      </c>
      <c r="H854" s="3" t="s">
        <v>85</v>
      </c>
      <c r="I854" s="3" t="s">
        <v>50</v>
      </c>
      <c r="J854" s="3" t="s">
        <v>36</v>
      </c>
      <c r="K854" s="3" t="s">
        <v>42</v>
      </c>
      <c r="L854" s="5">
        <v>0.3</v>
      </c>
      <c r="M854" s="4">
        <v>76</v>
      </c>
      <c r="N854" s="5">
        <v>50.224999949999997</v>
      </c>
      <c r="O854" s="5">
        <v>0.66085526249999993</v>
      </c>
      <c r="P854" s="4">
        <v>3682</v>
      </c>
      <c r="Q854" s="6">
        <v>2.0640956002172701</v>
      </c>
      <c r="R854" s="7">
        <v>2.1414448669201498</v>
      </c>
      <c r="S854" s="6">
        <v>0</v>
      </c>
      <c r="T854" s="5">
        <v>0</v>
      </c>
      <c r="U854" s="5">
        <v>0</v>
      </c>
      <c r="V854" s="5">
        <f t="shared" si="75"/>
        <v>50.224999949999997</v>
      </c>
      <c r="W854" s="5">
        <f t="shared" si="71"/>
        <v>-50.224999949999997</v>
      </c>
      <c r="X854" s="8">
        <f t="shared" si="72"/>
        <v>-1</v>
      </c>
      <c r="Y854" s="4">
        <v>0</v>
      </c>
      <c r="Z854" s="9" t="str">
        <f t="shared" si="73"/>
        <v>NA</v>
      </c>
      <c r="AA854" s="10">
        <f t="shared" si="74"/>
        <v>0</v>
      </c>
    </row>
    <row r="855" spans="1:27" x14ac:dyDescent="0.55000000000000004">
      <c r="A855" s="3" t="s">
        <v>62</v>
      </c>
      <c r="B855" s="3" t="s">
        <v>63</v>
      </c>
      <c r="C855" s="3" t="s">
        <v>1559</v>
      </c>
      <c r="D855" s="3" t="s">
        <v>1560</v>
      </c>
      <c r="E855" s="4" t="s">
        <v>66</v>
      </c>
      <c r="F855" s="3" t="s">
        <v>36</v>
      </c>
      <c r="G855" s="3" t="s">
        <v>36</v>
      </c>
      <c r="H855" s="3" t="s">
        <v>1561</v>
      </c>
      <c r="I855" s="3" t="s">
        <v>67</v>
      </c>
      <c r="J855" s="3" t="s">
        <v>36</v>
      </c>
      <c r="K855" s="3" t="s">
        <v>42</v>
      </c>
      <c r="L855" s="5">
        <v>0.3125</v>
      </c>
      <c r="M855" s="4">
        <v>1</v>
      </c>
      <c r="N855" s="5">
        <v>0.3125</v>
      </c>
      <c r="O855" s="5">
        <v>0.3125</v>
      </c>
      <c r="P855" s="4">
        <v>290</v>
      </c>
      <c r="Q855" s="6">
        <v>0.34482758620689696</v>
      </c>
      <c r="R855" s="7">
        <v>2.0462068965517202</v>
      </c>
      <c r="S855" s="6">
        <v>0</v>
      </c>
      <c r="T855" s="5">
        <v>0</v>
      </c>
      <c r="U855" s="5">
        <v>0</v>
      </c>
      <c r="V855" s="5">
        <f t="shared" si="75"/>
        <v>0.3125</v>
      </c>
      <c r="W855" s="5">
        <f t="shared" si="71"/>
        <v>-0.3125</v>
      </c>
      <c r="X855" s="8">
        <f t="shared" si="72"/>
        <v>-1</v>
      </c>
      <c r="Y855" s="4">
        <v>0</v>
      </c>
      <c r="Z855" s="9" t="str">
        <f t="shared" si="73"/>
        <v>NA</v>
      </c>
      <c r="AA855" s="10">
        <f t="shared" si="74"/>
        <v>0</v>
      </c>
    </row>
    <row r="856" spans="1:27" x14ac:dyDescent="0.55000000000000004">
      <c r="A856" s="3" t="s">
        <v>62</v>
      </c>
      <c r="B856" s="3" t="s">
        <v>63</v>
      </c>
      <c r="C856" s="3" t="s">
        <v>1562</v>
      </c>
      <c r="D856" s="3" t="s">
        <v>1563</v>
      </c>
      <c r="E856" s="4" t="s">
        <v>66</v>
      </c>
      <c r="F856" s="3" t="s">
        <v>36</v>
      </c>
      <c r="G856" s="3" t="s">
        <v>36</v>
      </c>
      <c r="H856" s="3" t="s">
        <v>1016</v>
      </c>
      <c r="I856" s="3" t="s">
        <v>67</v>
      </c>
      <c r="J856" s="3" t="s">
        <v>36</v>
      </c>
      <c r="K856" s="3" t="s">
        <v>42</v>
      </c>
      <c r="L856" s="5">
        <v>0.3125</v>
      </c>
      <c r="M856" s="4">
        <v>3</v>
      </c>
      <c r="N856" s="5">
        <v>0.97499999999999998</v>
      </c>
      <c r="O856" s="5">
        <v>0.32500000000000001</v>
      </c>
      <c r="P856" s="4">
        <v>315</v>
      </c>
      <c r="Q856" s="6">
        <v>0.952380952380952</v>
      </c>
      <c r="R856" s="7">
        <v>2.19619047619048</v>
      </c>
      <c r="S856" s="6">
        <v>0</v>
      </c>
      <c r="T856" s="5">
        <v>0</v>
      </c>
      <c r="U856" s="5">
        <v>0</v>
      </c>
      <c r="V856" s="5">
        <f t="shared" si="75"/>
        <v>0.97499999999999998</v>
      </c>
      <c r="W856" s="5">
        <f t="shared" si="71"/>
        <v>-0.97499999999999998</v>
      </c>
      <c r="X856" s="8">
        <f t="shared" si="72"/>
        <v>-1</v>
      </c>
      <c r="Y856" s="4">
        <v>0</v>
      </c>
      <c r="Z856" s="9" t="str">
        <f t="shared" si="73"/>
        <v>NA</v>
      </c>
      <c r="AA856" s="10">
        <f t="shared" si="74"/>
        <v>0</v>
      </c>
    </row>
    <row r="857" spans="1:27" x14ac:dyDescent="0.55000000000000004">
      <c r="A857" s="3" t="s">
        <v>78</v>
      </c>
      <c r="B857" s="3" t="s">
        <v>79</v>
      </c>
      <c r="C857" s="3" t="s">
        <v>1564</v>
      </c>
      <c r="D857" s="3" t="s">
        <v>1565</v>
      </c>
      <c r="E857" s="4" t="s">
        <v>66</v>
      </c>
      <c r="F857" s="3" t="s">
        <v>36</v>
      </c>
      <c r="G857" s="3" t="s">
        <v>36</v>
      </c>
      <c r="H857" s="3" t="s">
        <v>181</v>
      </c>
      <c r="I857" s="3" t="s">
        <v>50</v>
      </c>
      <c r="J857" s="3" t="s">
        <v>36</v>
      </c>
      <c r="K857" s="3" t="s">
        <v>42</v>
      </c>
      <c r="L857" s="5">
        <v>0.3125</v>
      </c>
      <c r="M857" s="4">
        <v>5</v>
      </c>
      <c r="N857" s="5">
        <v>2.5625</v>
      </c>
      <c r="O857" s="5">
        <v>0.51249999999999996</v>
      </c>
      <c r="P857" s="4">
        <v>58</v>
      </c>
      <c r="Q857" s="6">
        <v>8.6206896551724093</v>
      </c>
      <c r="R857" s="7">
        <v>3.8465517241379299</v>
      </c>
      <c r="S857" s="6">
        <v>0</v>
      </c>
      <c r="T857" s="5">
        <v>0</v>
      </c>
      <c r="U857" s="5">
        <v>0</v>
      </c>
      <c r="V857" s="5">
        <f t="shared" si="75"/>
        <v>2.5625</v>
      </c>
      <c r="W857" s="5">
        <f t="shared" si="71"/>
        <v>-2.5625</v>
      </c>
      <c r="X857" s="8">
        <f t="shared" si="72"/>
        <v>-1</v>
      </c>
      <c r="Y857" s="4">
        <v>0</v>
      </c>
      <c r="Z857" s="9" t="str">
        <f t="shared" si="73"/>
        <v>NA</v>
      </c>
      <c r="AA857" s="10">
        <f t="shared" si="74"/>
        <v>0</v>
      </c>
    </row>
    <row r="858" spans="1:27" x14ac:dyDescent="0.55000000000000004">
      <c r="A858" s="3" t="s">
        <v>78</v>
      </c>
      <c r="B858" s="3" t="s">
        <v>79</v>
      </c>
      <c r="C858" s="3" t="s">
        <v>1566</v>
      </c>
      <c r="D858" s="3" t="s">
        <v>1567</v>
      </c>
      <c r="E858" s="4" t="s">
        <v>66</v>
      </c>
      <c r="F858" s="3" t="s">
        <v>36</v>
      </c>
      <c r="G858" s="3" t="s">
        <v>36</v>
      </c>
      <c r="H858" s="3" t="s">
        <v>695</v>
      </c>
      <c r="I858" s="3" t="s">
        <v>77</v>
      </c>
      <c r="J858" s="3" t="s">
        <v>36</v>
      </c>
      <c r="K858" s="3" t="s">
        <v>42</v>
      </c>
      <c r="L858" s="5">
        <v>0.3125</v>
      </c>
      <c r="M858" s="4">
        <v>6</v>
      </c>
      <c r="N858" s="5">
        <v>2.85</v>
      </c>
      <c r="O858" s="5">
        <v>0.47499999999999998</v>
      </c>
      <c r="P858" s="4">
        <v>1206</v>
      </c>
      <c r="Q858" s="6">
        <v>0.49751243781094501</v>
      </c>
      <c r="R858" s="7">
        <v>4.0971807628523997</v>
      </c>
      <c r="S858" s="6">
        <v>0</v>
      </c>
      <c r="T858" s="5">
        <v>0</v>
      </c>
      <c r="U858" s="5">
        <v>0</v>
      </c>
      <c r="V858" s="5">
        <f t="shared" si="75"/>
        <v>2.85</v>
      </c>
      <c r="W858" s="5">
        <f t="shared" si="71"/>
        <v>-2.85</v>
      </c>
      <c r="X858" s="8">
        <f t="shared" si="72"/>
        <v>-1</v>
      </c>
      <c r="Y858" s="4">
        <v>0</v>
      </c>
      <c r="Z858" s="9" t="str">
        <f t="shared" si="73"/>
        <v>NA</v>
      </c>
      <c r="AA858" s="10">
        <f t="shared" si="74"/>
        <v>0</v>
      </c>
    </row>
    <row r="859" spans="1:27" x14ac:dyDescent="0.55000000000000004">
      <c r="A859" s="3" t="s">
        <v>78</v>
      </c>
      <c r="B859" s="3" t="s">
        <v>79</v>
      </c>
      <c r="C859" s="3" t="s">
        <v>1568</v>
      </c>
      <c r="D859" s="3" t="s">
        <v>1569</v>
      </c>
      <c r="E859" s="4" t="s">
        <v>66</v>
      </c>
      <c r="F859" s="3" t="s">
        <v>36</v>
      </c>
      <c r="G859" s="3" t="s">
        <v>36</v>
      </c>
      <c r="H859" s="3" t="s">
        <v>85</v>
      </c>
      <c r="I859" s="3" t="s">
        <v>50</v>
      </c>
      <c r="J859" s="3" t="s">
        <v>36</v>
      </c>
      <c r="K859" s="3" t="s">
        <v>42</v>
      </c>
      <c r="L859" s="5">
        <v>0.3125</v>
      </c>
      <c r="M859" s="4">
        <v>8</v>
      </c>
      <c r="N859" s="5">
        <v>7.8</v>
      </c>
      <c r="O859" s="5">
        <v>0.97499999999999998</v>
      </c>
      <c r="P859" s="4">
        <v>84</v>
      </c>
      <c r="Q859" s="6">
        <v>9.5238095238095202</v>
      </c>
      <c r="R859" s="7">
        <v>2.0714285714285698</v>
      </c>
      <c r="S859" s="6">
        <v>0</v>
      </c>
      <c r="T859" s="5">
        <v>0</v>
      </c>
      <c r="U859" s="5">
        <v>0</v>
      </c>
      <c r="V859" s="5">
        <f t="shared" si="75"/>
        <v>7.8</v>
      </c>
      <c r="W859" s="5">
        <f t="shared" si="71"/>
        <v>-7.8</v>
      </c>
      <c r="X859" s="8">
        <f t="shared" si="72"/>
        <v>-1</v>
      </c>
      <c r="Y859" s="4">
        <v>0</v>
      </c>
      <c r="Z859" s="9" t="str">
        <f t="shared" si="73"/>
        <v>NA</v>
      </c>
      <c r="AA859" s="10">
        <f t="shared" si="74"/>
        <v>0</v>
      </c>
    </row>
    <row r="860" spans="1:27" x14ac:dyDescent="0.55000000000000004">
      <c r="A860" s="3" t="s">
        <v>78</v>
      </c>
      <c r="B860" s="3" t="s">
        <v>79</v>
      </c>
      <c r="C860" s="3" t="s">
        <v>1570</v>
      </c>
      <c r="D860" s="3" t="s">
        <v>1571</v>
      </c>
      <c r="E860" s="4" t="s">
        <v>31</v>
      </c>
      <c r="F860" s="3" t="s">
        <v>36</v>
      </c>
      <c r="G860" s="3" t="s">
        <v>36</v>
      </c>
      <c r="H860" s="3" t="s">
        <v>1572</v>
      </c>
      <c r="I860" s="3" t="s">
        <v>77</v>
      </c>
      <c r="J860" s="3" t="s">
        <v>36</v>
      </c>
      <c r="K860" s="3" t="s">
        <v>42</v>
      </c>
      <c r="L860" s="5">
        <v>0.3125</v>
      </c>
      <c r="M860" s="4">
        <v>19</v>
      </c>
      <c r="N860" s="5">
        <v>9.9374999375000002</v>
      </c>
      <c r="O860" s="5">
        <v>0.52302631249999998</v>
      </c>
      <c r="P860" s="4">
        <v>220</v>
      </c>
      <c r="Q860" s="6">
        <v>8.6363636363636402</v>
      </c>
      <c r="R860" s="7">
        <v>1.99545454545455</v>
      </c>
      <c r="S860" s="6">
        <v>0</v>
      </c>
      <c r="T860" s="5">
        <v>0</v>
      </c>
      <c r="U860" s="5">
        <v>0</v>
      </c>
      <c r="V860" s="5">
        <f t="shared" si="75"/>
        <v>9.9374999375000002</v>
      </c>
      <c r="W860" s="5">
        <f t="shared" si="71"/>
        <v>-9.9374999375000002</v>
      </c>
      <c r="X860" s="8">
        <f t="shared" si="72"/>
        <v>-1</v>
      </c>
      <c r="Y860" s="4">
        <v>0</v>
      </c>
      <c r="Z860" s="9" t="str">
        <f t="shared" si="73"/>
        <v>NA</v>
      </c>
      <c r="AA860" s="10">
        <f t="shared" si="74"/>
        <v>0</v>
      </c>
    </row>
    <row r="861" spans="1:27" x14ac:dyDescent="0.55000000000000004">
      <c r="A861" s="3" t="s">
        <v>78</v>
      </c>
      <c r="B861" s="3" t="s">
        <v>79</v>
      </c>
      <c r="C861" s="3" t="s">
        <v>1573</v>
      </c>
      <c r="D861" s="3" t="s">
        <v>1574</v>
      </c>
      <c r="E861" s="4" t="s">
        <v>31</v>
      </c>
      <c r="F861" s="3" t="s">
        <v>36</v>
      </c>
      <c r="G861" s="3" t="s">
        <v>36</v>
      </c>
      <c r="H861" s="3" t="s">
        <v>426</v>
      </c>
      <c r="I861" s="3" t="s">
        <v>77</v>
      </c>
      <c r="J861" s="3" t="s">
        <v>36</v>
      </c>
      <c r="K861" s="3" t="s">
        <v>42</v>
      </c>
      <c r="L861" s="5">
        <v>0.3125</v>
      </c>
      <c r="M861" s="4">
        <v>33</v>
      </c>
      <c r="N861" s="5">
        <v>21.212499824999998</v>
      </c>
      <c r="O861" s="5">
        <v>0.64280302499999997</v>
      </c>
      <c r="P861" s="4">
        <v>1019</v>
      </c>
      <c r="Q861" s="6">
        <v>3.2384690873405302</v>
      </c>
      <c r="R861" s="7">
        <v>1.76202158979392</v>
      </c>
      <c r="S861" s="6">
        <v>0</v>
      </c>
      <c r="T861" s="5">
        <v>0</v>
      </c>
      <c r="U861" s="5">
        <v>0</v>
      </c>
      <c r="V861" s="5">
        <f t="shared" si="75"/>
        <v>21.212499824999998</v>
      </c>
      <c r="W861" s="5">
        <f t="shared" si="71"/>
        <v>-21.212499824999998</v>
      </c>
      <c r="X861" s="8">
        <f t="shared" si="72"/>
        <v>-1</v>
      </c>
      <c r="Y861" s="4">
        <v>0</v>
      </c>
      <c r="Z861" s="9" t="str">
        <f t="shared" si="73"/>
        <v>NA</v>
      </c>
      <c r="AA861" s="10">
        <f t="shared" si="74"/>
        <v>0</v>
      </c>
    </row>
    <row r="862" spans="1:27" x14ac:dyDescent="0.55000000000000004">
      <c r="A862" s="3" t="s">
        <v>62</v>
      </c>
      <c r="B862" s="3" t="s">
        <v>63</v>
      </c>
      <c r="C862" s="3" t="s">
        <v>1575</v>
      </c>
      <c r="D862" s="3" t="s">
        <v>948</v>
      </c>
      <c r="E862" s="4" t="s">
        <v>66</v>
      </c>
      <c r="F862" s="3" t="s">
        <v>36</v>
      </c>
      <c r="G862" s="3" t="s">
        <v>36</v>
      </c>
      <c r="H862" s="3" t="s">
        <v>85</v>
      </c>
      <c r="I862" s="3" t="s">
        <v>67</v>
      </c>
      <c r="J862" s="3" t="s">
        <v>36</v>
      </c>
      <c r="K862" s="3" t="s">
        <v>91</v>
      </c>
      <c r="L862" s="5">
        <v>0.32500000000000001</v>
      </c>
      <c r="M862" s="4">
        <v>3</v>
      </c>
      <c r="N862" s="5">
        <v>0.77499997500000006</v>
      </c>
      <c r="O862" s="5">
        <v>0.258333325</v>
      </c>
      <c r="P862" s="4">
        <v>276</v>
      </c>
      <c r="Q862" s="6">
        <v>1.0869565217391299</v>
      </c>
      <c r="R862" s="7">
        <v>2.66413043478261</v>
      </c>
      <c r="S862" s="6">
        <v>0</v>
      </c>
      <c r="T862" s="5">
        <v>0</v>
      </c>
      <c r="U862" s="5">
        <v>0</v>
      </c>
      <c r="V862" s="5">
        <f t="shared" si="75"/>
        <v>0.77499997500000006</v>
      </c>
      <c r="W862" s="5">
        <f t="shared" si="71"/>
        <v>-0.77499997500000006</v>
      </c>
      <c r="X862" s="8">
        <f t="shared" si="72"/>
        <v>-1</v>
      </c>
      <c r="Y862" s="4">
        <v>0</v>
      </c>
      <c r="Z862" s="9" t="str">
        <f t="shared" si="73"/>
        <v>NA</v>
      </c>
      <c r="AA862" s="10">
        <f t="shared" si="74"/>
        <v>0</v>
      </c>
    </row>
    <row r="863" spans="1:27" x14ac:dyDescent="0.55000000000000004">
      <c r="A863" s="3" t="s">
        <v>62</v>
      </c>
      <c r="B863" s="3" t="s">
        <v>63</v>
      </c>
      <c r="C863" s="3" t="s">
        <v>1576</v>
      </c>
      <c r="D863" s="3" t="s">
        <v>1307</v>
      </c>
      <c r="E863" s="4" t="s">
        <v>31</v>
      </c>
      <c r="F863" s="3" t="s">
        <v>36</v>
      </c>
      <c r="G863" s="3" t="s">
        <v>36</v>
      </c>
      <c r="H863" s="3" t="s">
        <v>150</v>
      </c>
      <c r="I863" s="3" t="s">
        <v>67</v>
      </c>
      <c r="J863" s="3" t="s">
        <v>36</v>
      </c>
      <c r="K863" s="3" t="s">
        <v>42</v>
      </c>
      <c r="L863" s="5">
        <v>0.32500000000000001</v>
      </c>
      <c r="M863" s="4">
        <v>6</v>
      </c>
      <c r="N863" s="5">
        <v>1.8</v>
      </c>
      <c r="O863" s="5">
        <v>0.3</v>
      </c>
      <c r="P863" s="4">
        <v>1315</v>
      </c>
      <c r="Q863" s="6">
        <v>0.45627376425855504</v>
      </c>
      <c r="R863" s="7">
        <v>3.07414448669202</v>
      </c>
      <c r="S863" s="6">
        <v>0</v>
      </c>
      <c r="T863" s="5">
        <v>0</v>
      </c>
      <c r="U863" s="5">
        <v>0</v>
      </c>
      <c r="V863" s="5">
        <f t="shared" si="75"/>
        <v>1.8</v>
      </c>
      <c r="W863" s="5">
        <f t="shared" si="71"/>
        <v>-1.8</v>
      </c>
      <c r="X863" s="8">
        <f t="shared" si="72"/>
        <v>-1</v>
      </c>
      <c r="Y863" s="4">
        <v>0</v>
      </c>
      <c r="Z863" s="9" t="str">
        <f t="shared" si="73"/>
        <v>NA</v>
      </c>
      <c r="AA863" s="10">
        <f t="shared" si="74"/>
        <v>0</v>
      </c>
    </row>
    <row r="864" spans="1:27" x14ac:dyDescent="0.55000000000000004">
      <c r="A864" s="3" t="s">
        <v>78</v>
      </c>
      <c r="B864" s="3" t="s">
        <v>79</v>
      </c>
      <c r="C864" s="3" t="s">
        <v>1577</v>
      </c>
      <c r="D864" s="3" t="s">
        <v>1578</v>
      </c>
      <c r="E864" s="4" t="s">
        <v>31</v>
      </c>
      <c r="F864" s="3" t="s">
        <v>36</v>
      </c>
      <c r="G864" s="3" t="s">
        <v>36</v>
      </c>
      <c r="H864" s="3" t="s">
        <v>1579</v>
      </c>
      <c r="I864" s="3" t="s">
        <v>77</v>
      </c>
      <c r="J864" s="3" t="s">
        <v>36</v>
      </c>
      <c r="K864" s="3" t="s">
        <v>42</v>
      </c>
      <c r="L864" s="5">
        <v>0.32500000000000001</v>
      </c>
      <c r="M864" s="4">
        <v>1</v>
      </c>
      <c r="N864" s="5">
        <v>0.125</v>
      </c>
      <c r="O864" s="5">
        <v>0.125</v>
      </c>
      <c r="P864" s="4">
        <v>190</v>
      </c>
      <c r="Q864" s="6">
        <v>0.52631578947368396</v>
      </c>
      <c r="R864" s="7">
        <v>4.65736842105263</v>
      </c>
      <c r="S864" s="6">
        <v>0</v>
      </c>
      <c r="T864" s="5">
        <v>0</v>
      </c>
      <c r="U864" s="5">
        <v>0</v>
      </c>
      <c r="V864" s="5">
        <f t="shared" si="75"/>
        <v>0.125</v>
      </c>
      <c r="W864" s="5">
        <f t="shared" si="71"/>
        <v>-0.125</v>
      </c>
      <c r="X864" s="8">
        <f t="shared" si="72"/>
        <v>-1</v>
      </c>
      <c r="Y864" s="4">
        <v>0</v>
      </c>
      <c r="Z864" s="9" t="str">
        <f t="shared" si="73"/>
        <v>NA</v>
      </c>
      <c r="AA864" s="10">
        <f t="shared" si="74"/>
        <v>0</v>
      </c>
    </row>
    <row r="865" spans="1:27" x14ac:dyDescent="0.55000000000000004">
      <c r="A865" s="3" t="s">
        <v>78</v>
      </c>
      <c r="B865" s="3" t="s">
        <v>79</v>
      </c>
      <c r="C865" s="3" t="s">
        <v>1580</v>
      </c>
      <c r="D865" s="3" t="s">
        <v>1581</v>
      </c>
      <c r="E865" s="4" t="s">
        <v>66</v>
      </c>
      <c r="F865" s="3" t="s">
        <v>36</v>
      </c>
      <c r="G865" s="3" t="s">
        <v>36</v>
      </c>
      <c r="H865" s="3" t="s">
        <v>315</v>
      </c>
      <c r="I865" s="3" t="s">
        <v>77</v>
      </c>
      <c r="J865" s="3" t="s">
        <v>36</v>
      </c>
      <c r="K865" s="3" t="s">
        <v>42</v>
      </c>
      <c r="L865" s="5">
        <v>0.32500000000000001</v>
      </c>
      <c r="M865" s="4">
        <v>3</v>
      </c>
      <c r="N865" s="5">
        <v>1.1874999750000002</v>
      </c>
      <c r="O865" s="5">
        <v>0.39583332500000001</v>
      </c>
      <c r="P865" s="4">
        <v>297</v>
      </c>
      <c r="Q865" s="6">
        <v>1.0101010101010099</v>
      </c>
      <c r="R865" s="7">
        <v>3.8356902356902398</v>
      </c>
      <c r="S865" s="6">
        <v>0</v>
      </c>
      <c r="T865" s="5">
        <v>0</v>
      </c>
      <c r="U865" s="5">
        <v>0</v>
      </c>
      <c r="V865" s="5">
        <f t="shared" si="75"/>
        <v>1.1874999750000002</v>
      </c>
      <c r="W865" s="5">
        <f t="shared" si="71"/>
        <v>-1.1874999750000002</v>
      </c>
      <c r="X865" s="8">
        <f t="shared" si="72"/>
        <v>-1</v>
      </c>
      <c r="Y865" s="4">
        <v>0</v>
      </c>
      <c r="Z865" s="9" t="str">
        <f t="shared" si="73"/>
        <v>NA</v>
      </c>
      <c r="AA865" s="10">
        <f t="shared" si="74"/>
        <v>0</v>
      </c>
    </row>
    <row r="866" spans="1:27" x14ac:dyDescent="0.55000000000000004">
      <c r="A866" s="3" t="s">
        <v>78</v>
      </c>
      <c r="B866" s="3" t="s">
        <v>79</v>
      </c>
      <c r="C866" s="3" t="s">
        <v>1582</v>
      </c>
      <c r="D866" s="3" t="s">
        <v>1583</v>
      </c>
      <c r="E866" s="4" t="s">
        <v>66</v>
      </c>
      <c r="F866" s="3" t="s">
        <v>36</v>
      </c>
      <c r="G866" s="3" t="s">
        <v>36</v>
      </c>
      <c r="H866" s="3" t="s">
        <v>695</v>
      </c>
      <c r="I866" s="3" t="s">
        <v>77</v>
      </c>
      <c r="J866" s="3" t="s">
        <v>36</v>
      </c>
      <c r="K866" s="3" t="s">
        <v>42</v>
      </c>
      <c r="L866" s="5">
        <v>0.32500000000000001</v>
      </c>
      <c r="M866" s="4">
        <v>3</v>
      </c>
      <c r="N866" s="5">
        <v>1.9624999875</v>
      </c>
      <c r="O866" s="5">
        <v>0.6541666625</v>
      </c>
      <c r="P866" s="4">
        <v>907</v>
      </c>
      <c r="Q866" s="6">
        <v>0.33076074972436598</v>
      </c>
      <c r="R866" s="7">
        <v>3.5930540242557898</v>
      </c>
      <c r="S866" s="6">
        <v>0</v>
      </c>
      <c r="T866" s="5">
        <v>0</v>
      </c>
      <c r="U866" s="5">
        <v>0</v>
      </c>
      <c r="V866" s="5">
        <f t="shared" si="75"/>
        <v>1.9624999875</v>
      </c>
      <c r="W866" s="5">
        <f t="shared" si="71"/>
        <v>-1.9624999875</v>
      </c>
      <c r="X866" s="8">
        <f t="shared" si="72"/>
        <v>-1</v>
      </c>
      <c r="Y866" s="4">
        <v>0</v>
      </c>
      <c r="Z866" s="9" t="str">
        <f t="shared" si="73"/>
        <v>NA</v>
      </c>
      <c r="AA866" s="10">
        <f t="shared" si="74"/>
        <v>0</v>
      </c>
    </row>
    <row r="867" spans="1:27" x14ac:dyDescent="0.55000000000000004">
      <c r="A867" s="3" t="s">
        <v>78</v>
      </c>
      <c r="B867" s="3" t="s">
        <v>79</v>
      </c>
      <c r="C867" s="3" t="s">
        <v>1584</v>
      </c>
      <c r="D867" s="3" t="s">
        <v>1585</v>
      </c>
      <c r="E867" s="4" t="s">
        <v>66</v>
      </c>
      <c r="F867" s="3" t="s">
        <v>36</v>
      </c>
      <c r="G867" s="3" t="s">
        <v>36</v>
      </c>
      <c r="H867" s="3" t="s">
        <v>695</v>
      </c>
      <c r="I867" s="3" t="s">
        <v>77</v>
      </c>
      <c r="J867" s="3" t="s">
        <v>36</v>
      </c>
      <c r="K867" s="3" t="s">
        <v>42</v>
      </c>
      <c r="L867" s="5">
        <v>0.32500000000000001</v>
      </c>
      <c r="M867" s="4">
        <v>5</v>
      </c>
      <c r="N867" s="5">
        <v>4.5999999999999996</v>
      </c>
      <c r="O867" s="5">
        <v>0.92</v>
      </c>
      <c r="P867" s="4">
        <v>673</v>
      </c>
      <c r="Q867" s="6">
        <v>0.74294205052005891</v>
      </c>
      <c r="R867" s="7">
        <v>5.6353640416047499</v>
      </c>
      <c r="S867" s="6">
        <v>0</v>
      </c>
      <c r="T867" s="5">
        <v>0</v>
      </c>
      <c r="U867" s="5">
        <v>0</v>
      </c>
      <c r="V867" s="5">
        <f t="shared" si="75"/>
        <v>4.5999999999999996</v>
      </c>
      <c r="W867" s="5">
        <f t="shared" si="71"/>
        <v>-4.5999999999999996</v>
      </c>
      <c r="X867" s="8">
        <f t="shared" si="72"/>
        <v>-1</v>
      </c>
      <c r="Y867" s="4">
        <v>0</v>
      </c>
      <c r="Z867" s="9" t="str">
        <f t="shared" si="73"/>
        <v>NA</v>
      </c>
      <c r="AA867" s="10">
        <f t="shared" si="74"/>
        <v>0</v>
      </c>
    </row>
    <row r="868" spans="1:27" x14ac:dyDescent="0.55000000000000004">
      <c r="A868" s="3" t="s">
        <v>78</v>
      </c>
      <c r="B868" s="3" t="s">
        <v>79</v>
      </c>
      <c r="C868" s="3" t="s">
        <v>1586</v>
      </c>
      <c r="D868" s="3" t="s">
        <v>329</v>
      </c>
      <c r="E868" s="4" t="s">
        <v>66</v>
      </c>
      <c r="F868" s="3" t="s">
        <v>36</v>
      </c>
      <c r="G868" s="3" t="s">
        <v>36</v>
      </c>
      <c r="H868" s="3" t="s">
        <v>85</v>
      </c>
      <c r="I868" s="3" t="s">
        <v>50</v>
      </c>
      <c r="J868" s="3" t="s">
        <v>36</v>
      </c>
      <c r="K868" s="3" t="s">
        <v>42</v>
      </c>
      <c r="L868" s="5">
        <v>0.32500000000000001</v>
      </c>
      <c r="M868" s="4">
        <v>7</v>
      </c>
      <c r="N868" s="5">
        <v>5.5874999249999995</v>
      </c>
      <c r="O868" s="5">
        <v>0.79821427499999997</v>
      </c>
      <c r="P868" s="4">
        <v>187</v>
      </c>
      <c r="Q868" s="6">
        <v>3.7433155080213898</v>
      </c>
      <c r="R868" s="7">
        <v>1.9641711229946499</v>
      </c>
      <c r="S868" s="6">
        <v>0</v>
      </c>
      <c r="T868" s="5">
        <v>0</v>
      </c>
      <c r="U868" s="5">
        <v>0</v>
      </c>
      <c r="V868" s="5">
        <f t="shared" si="75"/>
        <v>5.5874999249999995</v>
      </c>
      <c r="W868" s="5">
        <f t="shared" si="71"/>
        <v>-5.5874999249999995</v>
      </c>
      <c r="X868" s="8">
        <f t="shared" si="72"/>
        <v>-1</v>
      </c>
      <c r="Y868" s="4">
        <v>0</v>
      </c>
      <c r="Z868" s="9" t="str">
        <f t="shared" si="73"/>
        <v>NA</v>
      </c>
      <c r="AA868" s="10">
        <f t="shared" si="74"/>
        <v>0</v>
      </c>
    </row>
    <row r="869" spans="1:27" x14ac:dyDescent="0.55000000000000004">
      <c r="A869" s="3" t="s">
        <v>78</v>
      </c>
      <c r="B869" s="3" t="s">
        <v>79</v>
      </c>
      <c r="C869" s="3" t="s">
        <v>1587</v>
      </c>
      <c r="D869" s="3" t="s">
        <v>1588</v>
      </c>
      <c r="E869" s="4" t="s">
        <v>66</v>
      </c>
      <c r="F869" s="3" t="s">
        <v>36</v>
      </c>
      <c r="G869" s="3" t="s">
        <v>36</v>
      </c>
      <c r="H869" s="3" t="s">
        <v>695</v>
      </c>
      <c r="I869" s="3" t="s">
        <v>77</v>
      </c>
      <c r="J869" s="3" t="s">
        <v>36</v>
      </c>
      <c r="K869" s="3" t="s">
        <v>42</v>
      </c>
      <c r="L869" s="5">
        <v>0.32500000000000001</v>
      </c>
      <c r="M869" s="4">
        <v>6</v>
      </c>
      <c r="N869" s="5">
        <v>8.0625</v>
      </c>
      <c r="O869" s="5">
        <v>1.34375</v>
      </c>
      <c r="P869" s="4">
        <v>9177</v>
      </c>
      <c r="Q869" s="6">
        <v>6.5380843412880002E-2</v>
      </c>
      <c r="R869" s="7">
        <v>3.6153318077803198</v>
      </c>
      <c r="S869" s="6">
        <v>0</v>
      </c>
      <c r="T869" s="5">
        <v>0</v>
      </c>
      <c r="U869" s="5">
        <v>0</v>
      </c>
      <c r="V869" s="5">
        <f t="shared" si="75"/>
        <v>8.0625</v>
      </c>
      <c r="W869" s="5">
        <f t="shared" si="71"/>
        <v>-8.0625</v>
      </c>
      <c r="X869" s="8">
        <f t="shared" si="72"/>
        <v>-1</v>
      </c>
      <c r="Y869" s="4">
        <v>0</v>
      </c>
      <c r="Z869" s="9" t="str">
        <f t="shared" si="73"/>
        <v>NA</v>
      </c>
      <c r="AA869" s="10">
        <f t="shared" si="74"/>
        <v>0</v>
      </c>
    </row>
    <row r="870" spans="1:27" x14ac:dyDescent="0.55000000000000004">
      <c r="A870" s="3" t="s">
        <v>78</v>
      </c>
      <c r="B870" s="3" t="s">
        <v>79</v>
      </c>
      <c r="C870" s="3" t="s">
        <v>1589</v>
      </c>
      <c r="D870" s="3" t="s">
        <v>1590</v>
      </c>
      <c r="E870" s="4" t="s">
        <v>66</v>
      </c>
      <c r="F870" s="3" t="s">
        <v>36</v>
      </c>
      <c r="G870" s="3" t="s">
        <v>36</v>
      </c>
      <c r="H870" s="3" t="s">
        <v>695</v>
      </c>
      <c r="I870" s="3" t="s">
        <v>77</v>
      </c>
      <c r="J870" s="3" t="s">
        <v>36</v>
      </c>
      <c r="K870" s="3" t="s">
        <v>42</v>
      </c>
      <c r="L870" s="5">
        <v>0.32500000000000001</v>
      </c>
      <c r="M870" s="4">
        <v>41</v>
      </c>
      <c r="N870" s="5">
        <v>10.949999662500002</v>
      </c>
      <c r="O870" s="5">
        <v>0.26707316250000002</v>
      </c>
      <c r="P870" s="4">
        <v>58738</v>
      </c>
      <c r="Q870" s="6">
        <v>6.9801491368449695E-2</v>
      </c>
      <c r="R870" s="7">
        <v>1.0397800401784201</v>
      </c>
      <c r="S870" s="6">
        <v>0</v>
      </c>
      <c r="T870" s="5">
        <v>0</v>
      </c>
      <c r="U870" s="5">
        <v>0</v>
      </c>
      <c r="V870" s="5">
        <f t="shared" si="75"/>
        <v>10.949999662500002</v>
      </c>
      <c r="W870" s="5">
        <f t="shared" si="71"/>
        <v>-10.949999662500002</v>
      </c>
      <c r="X870" s="8">
        <f t="shared" si="72"/>
        <v>-1</v>
      </c>
      <c r="Y870" s="4">
        <v>0</v>
      </c>
      <c r="Z870" s="9" t="str">
        <f t="shared" si="73"/>
        <v>NA</v>
      </c>
      <c r="AA870" s="10">
        <f t="shared" si="74"/>
        <v>0</v>
      </c>
    </row>
    <row r="871" spans="1:27" x14ac:dyDescent="0.55000000000000004">
      <c r="A871" s="3" t="s">
        <v>78</v>
      </c>
      <c r="B871" s="3" t="s">
        <v>79</v>
      </c>
      <c r="C871" s="3" t="s">
        <v>1591</v>
      </c>
      <c r="D871" s="3" t="s">
        <v>1592</v>
      </c>
      <c r="E871" s="4" t="s">
        <v>31</v>
      </c>
      <c r="F871" s="3" t="s">
        <v>36</v>
      </c>
      <c r="G871" s="3" t="s">
        <v>36</v>
      </c>
      <c r="H871" s="3" t="s">
        <v>586</v>
      </c>
      <c r="I871" s="3" t="s">
        <v>77</v>
      </c>
      <c r="J871" s="3" t="s">
        <v>36</v>
      </c>
      <c r="K871" s="3" t="s">
        <v>42</v>
      </c>
      <c r="L871" s="5">
        <v>0.32500000000000001</v>
      </c>
      <c r="M871" s="4">
        <v>29</v>
      </c>
      <c r="N871" s="5">
        <v>20.037499974999999</v>
      </c>
      <c r="O871" s="5">
        <v>0.690948275</v>
      </c>
      <c r="P871" s="4">
        <v>413</v>
      </c>
      <c r="Q871" s="6">
        <v>7.0217917675544799</v>
      </c>
      <c r="R871" s="7">
        <v>1.71791767554479</v>
      </c>
      <c r="S871" s="6">
        <v>0</v>
      </c>
      <c r="T871" s="5">
        <v>0</v>
      </c>
      <c r="U871" s="5">
        <v>0</v>
      </c>
      <c r="V871" s="5">
        <f t="shared" si="75"/>
        <v>20.037499974999999</v>
      </c>
      <c r="W871" s="5">
        <f t="shared" si="71"/>
        <v>-20.037499974999999</v>
      </c>
      <c r="X871" s="8">
        <f t="shared" si="72"/>
        <v>-1</v>
      </c>
      <c r="Y871" s="4">
        <v>0</v>
      </c>
      <c r="Z871" s="9" t="str">
        <f t="shared" si="73"/>
        <v>NA</v>
      </c>
      <c r="AA871" s="10">
        <f t="shared" si="74"/>
        <v>0</v>
      </c>
    </row>
    <row r="872" spans="1:27" x14ac:dyDescent="0.55000000000000004">
      <c r="A872" s="3" t="s">
        <v>62</v>
      </c>
      <c r="B872" s="3" t="s">
        <v>63</v>
      </c>
      <c r="C872" s="3" t="s">
        <v>1593</v>
      </c>
      <c r="D872" s="3" t="s">
        <v>1594</v>
      </c>
      <c r="E872" s="4" t="s">
        <v>66</v>
      </c>
      <c r="F872" s="3" t="s">
        <v>36</v>
      </c>
      <c r="G872" s="3" t="s">
        <v>36</v>
      </c>
      <c r="H872" s="3" t="s">
        <v>1504</v>
      </c>
      <c r="I872" s="3" t="s">
        <v>67</v>
      </c>
      <c r="J872" s="3" t="s">
        <v>36</v>
      </c>
      <c r="K872" s="3" t="s">
        <v>42</v>
      </c>
      <c r="L872" s="5">
        <v>0.33750000000000002</v>
      </c>
      <c r="M872" s="4">
        <v>2</v>
      </c>
      <c r="N872" s="5">
        <v>0.76249999999999996</v>
      </c>
      <c r="O872" s="5">
        <v>0.38124999999999998</v>
      </c>
      <c r="P872" s="4">
        <v>74</v>
      </c>
      <c r="Q872" s="6">
        <v>2.7027027027027</v>
      </c>
      <c r="R872" s="7">
        <v>1.8243243243243199</v>
      </c>
      <c r="S872" s="6">
        <v>0</v>
      </c>
      <c r="T872" s="5">
        <v>0</v>
      </c>
      <c r="U872" s="5">
        <v>0</v>
      </c>
      <c r="V872" s="5">
        <f t="shared" si="75"/>
        <v>0.76249999999999996</v>
      </c>
      <c r="W872" s="5">
        <f t="shared" si="71"/>
        <v>-0.76249999999999996</v>
      </c>
      <c r="X872" s="8">
        <f t="shared" si="72"/>
        <v>-1</v>
      </c>
      <c r="Y872" s="4">
        <v>0</v>
      </c>
      <c r="Z872" s="9" t="str">
        <f t="shared" si="73"/>
        <v>NA</v>
      </c>
      <c r="AA872" s="10">
        <f t="shared" si="74"/>
        <v>0</v>
      </c>
    </row>
    <row r="873" spans="1:27" x14ac:dyDescent="0.55000000000000004">
      <c r="A873" s="3" t="s">
        <v>62</v>
      </c>
      <c r="B873" s="3" t="s">
        <v>63</v>
      </c>
      <c r="C873" s="3" t="s">
        <v>1595</v>
      </c>
      <c r="D873" s="3" t="s">
        <v>1596</v>
      </c>
      <c r="E873" s="4" t="s">
        <v>66</v>
      </c>
      <c r="F873" s="3" t="s">
        <v>36</v>
      </c>
      <c r="G873" s="3" t="s">
        <v>36</v>
      </c>
      <c r="H873" s="3" t="s">
        <v>1597</v>
      </c>
      <c r="I873" s="3" t="s">
        <v>67</v>
      </c>
      <c r="J873" s="3" t="s">
        <v>36</v>
      </c>
      <c r="K873" s="3" t="s">
        <v>42</v>
      </c>
      <c r="L873" s="5">
        <v>0.35</v>
      </c>
      <c r="M873" s="4">
        <v>2</v>
      </c>
      <c r="N873" s="5">
        <v>1.05</v>
      </c>
      <c r="O873" s="5">
        <v>0.52500000000000002</v>
      </c>
      <c r="P873" s="4">
        <v>300</v>
      </c>
      <c r="Q873" s="6">
        <v>0.66666666666666696</v>
      </c>
      <c r="R873" s="7">
        <v>2.3666666666666698</v>
      </c>
      <c r="S873" s="6">
        <v>0</v>
      </c>
      <c r="T873" s="5">
        <v>0</v>
      </c>
      <c r="U873" s="5">
        <v>0</v>
      </c>
      <c r="V873" s="5">
        <f t="shared" si="75"/>
        <v>1.05</v>
      </c>
      <c r="W873" s="5">
        <f t="shared" si="71"/>
        <v>-1.05</v>
      </c>
      <c r="X873" s="8">
        <f t="shared" si="72"/>
        <v>-1</v>
      </c>
      <c r="Y873" s="4">
        <v>0</v>
      </c>
      <c r="Z873" s="9" t="str">
        <f t="shared" si="73"/>
        <v>NA</v>
      </c>
      <c r="AA873" s="10">
        <f t="shared" si="74"/>
        <v>0</v>
      </c>
    </row>
    <row r="874" spans="1:27" x14ac:dyDescent="0.55000000000000004">
      <c r="A874" s="3" t="s">
        <v>62</v>
      </c>
      <c r="B874" s="3" t="s">
        <v>63</v>
      </c>
      <c r="C874" s="3" t="s">
        <v>1598</v>
      </c>
      <c r="D874" s="3" t="s">
        <v>1348</v>
      </c>
      <c r="E874" s="4" t="s">
        <v>31</v>
      </c>
      <c r="F874" s="3" t="s">
        <v>36</v>
      </c>
      <c r="G874" s="3" t="s">
        <v>36</v>
      </c>
      <c r="H874" s="3" t="s">
        <v>345</v>
      </c>
      <c r="I874" s="3" t="s">
        <v>67</v>
      </c>
      <c r="J874" s="3" t="s">
        <v>36</v>
      </c>
      <c r="K874" s="3" t="s">
        <v>42</v>
      </c>
      <c r="L874" s="5">
        <v>0.35</v>
      </c>
      <c r="M874" s="4">
        <v>22</v>
      </c>
      <c r="N874" s="5">
        <v>16.562499800000001</v>
      </c>
      <c r="O874" s="5">
        <v>0.75284090000000004</v>
      </c>
      <c r="P874" s="4">
        <v>681</v>
      </c>
      <c r="Q874" s="6">
        <v>3.2305433186490502</v>
      </c>
      <c r="R874" s="7">
        <v>2.4712187958884</v>
      </c>
      <c r="S874" s="6">
        <v>0</v>
      </c>
      <c r="T874" s="5">
        <v>0</v>
      </c>
      <c r="U874" s="5">
        <v>0</v>
      </c>
      <c r="V874" s="5">
        <f t="shared" si="75"/>
        <v>16.562499800000001</v>
      </c>
      <c r="W874" s="5">
        <f t="shared" si="71"/>
        <v>-16.562499800000001</v>
      </c>
      <c r="X874" s="8">
        <f t="shared" si="72"/>
        <v>-1</v>
      </c>
      <c r="Y874" s="4">
        <v>0</v>
      </c>
      <c r="Z874" s="9" t="str">
        <f t="shared" si="73"/>
        <v>NA</v>
      </c>
      <c r="AA874" s="10">
        <f t="shared" si="74"/>
        <v>0</v>
      </c>
    </row>
    <row r="875" spans="1:27" x14ac:dyDescent="0.55000000000000004">
      <c r="A875" s="3" t="s">
        <v>78</v>
      </c>
      <c r="B875" s="3" t="s">
        <v>79</v>
      </c>
      <c r="C875" s="3" t="s">
        <v>1599</v>
      </c>
      <c r="D875" s="3" t="s">
        <v>1600</v>
      </c>
      <c r="E875" s="4" t="s">
        <v>31</v>
      </c>
      <c r="F875" s="3" t="s">
        <v>36</v>
      </c>
      <c r="G875" s="3" t="s">
        <v>36</v>
      </c>
      <c r="H875" s="3" t="s">
        <v>1601</v>
      </c>
      <c r="I875" s="3" t="s">
        <v>77</v>
      </c>
      <c r="J875" s="3" t="s">
        <v>36</v>
      </c>
      <c r="K875" s="3" t="s">
        <v>42</v>
      </c>
      <c r="L875" s="5">
        <v>0.35</v>
      </c>
      <c r="M875" s="4">
        <v>2</v>
      </c>
      <c r="N875" s="5">
        <v>0.45</v>
      </c>
      <c r="O875" s="5">
        <v>0.22500000000000001</v>
      </c>
      <c r="P875" s="4">
        <v>294</v>
      </c>
      <c r="Q875" s="6">
        <v>0.68027210884353695</v>
      </c>
      <c r="R875" s="7">
        <v>2.6649659863945598</v>
      </c>
      <c r="S875" s="6">
        <v>0</v>
      </c>
      <c r="T875" s="5">
        <v>0</v>
      </c>
      <c r="U875" s="5">
        <v>0</v>
      </c>
      <c r="V875" s="5">
        <f t="shared" si="75"/>
        <v>0.45</v>
      </c>
      <c r="W875" s="5">
        <f t="shared" si="71"/>
        <v>-0.45</v>
      </c>
      <c r="X875" s="8">
        <f t="shared" si="72"/>
        <v>-1</v>
      </c>
      <c r="Y875" s="4">
        <v>0</v>
      </c>
      <c r="Z875" s="9" t="str">
        <f t="shared" si="73"/>
        <v>NA</v>
      </c>
      <c r="AA875" s="10">
        <f t="shared" si="74"/>
        <v>0</v>
      </c>
    </row>
    <row r="876" spans="1:27" x14ac:dyDescent="0.55000000000000004">
      <c r="A876" s="3" t="s">
        <v>78</v>
      </c>
      <c r="B876" s="3" t="s">
        <v>79</v>
      </c>
      <c r="C876" s="3" t="s">
        <v>1602</v>
      </c>
      <c r="D876" s="3" t="s">
        <v>1603</v>
      </c>
      <c r="E876" s="4" t="s">
        <v>66</v>
      </c>
      <c r="F876" s="3" t="s">
        <v>36</v>
      </c>
      <c r="G876" s="3" t="s">
        <v>36</v>
      </c>
      <c r="H876" s="3" t="s">
        <v>1109</v>
      </c>
      <c r="I876" s="3" t="s">
        <v>77</v>
      </c>
      <c r="J876" s="3" t="s">
        <v>36</v>
      </c>
      <c r="K876" s="3" t="s">
        <v>42</v>
      </c>
      <c r="L876" s="5">
        <v>0.35</v>
      </c>
      <c r="M876" s="4">
        <v>3</v>
      </c>
      <c r="N876" s="5">
        <v>1.5499999875000001</v>
      </c>
      <c r="O876" s="5">
        <v>0.51666666250000004</v>
      </c>
      <c r="P876" s="4">
        <v>245</v>
      </c>
      <c r="Q876" s="6">
        <v>1.22448979591837</v>
      </c>
      <c r="R876" s="7">
        <v>2.5</v>
      </c>
      <c r="S876" s="6">
        <v>0</v>
      </c>
      <c r="T876" s="5">
        <v>0</v>
      </c>
      <c r="U876" s="5">
        <v>0</v>
      </c>
      <c r="V876" s="5">
        <f t="shared" si="75"/>
        <v>1.5499999875000001</v>
      </c>
      <c r="W876" s="5">
        <f t="shared" si="71"/>
        <v>-1.5499999875000001</v>
      </c>
      <c r="X876" s="8">
        <f t="shared" si="72"/>
        <v>-1</v>
      </c>
      <c r="Y876" s="4">
        <v>0</v>
      </c>
      <c r="Z876" s="9" t="str">
        <f t="shared" si="73"/>
        <v>NA</v>
      </c>
      <c r="AA876" s="10">
        <f t="shared" si="74"/>
        <v>0</v>
      </c>
    </row>
    <row r="877" spans="1:27" x14ac:dyDescent="0.55000000000000004">
      <c r="A877" s="3" t="s">
        <v>78</v>
      </c>
      <c r="B877" s="3" t="s">
        <v>79</v>
      </c>
      <c r="C877" s="3" t="s">
        <v>1604</v>
      </c>
      <c r="D877" s="3" t="s">
        <v>1605</v>
      </c>
      <c r="E877" s="4" t="s">
        <v>66</v>
      </c>
      <c r="F877" s="3" t="s">
        <v>36</v>
      </c>
      <c r="G877" s="3" t="s">
        <v>36</v>
      </c>
      <c r="H877" s="3" t="s">
        <v>85</v>
      </c>
      <c r="I877" s="3" t="s">
        <v>50</v>
      </c>
      <c r="J877" s="3" t="s">
        <v>36</v>
      </c>
      <c r="K877" s="3" t="s">
        <v>42</v>
      </c>
      <c r="L877" s="5">
        <v>0.35</v>
      </c>
      <c r="M877" s="4">
        <v>9</v>
      </c>
      <c r="N877" s="5">
        <v>7.0999999874999995</v>
      </c>
      <c r="O877" s="5">
        <v>0.78888888749999997</v>
      </c>
      <c r="P877" s="4">
        <v>105</v>
      </c>
      <c r="Q877" s="6">
        <v>8.5714285714285694</v>
      </c>
      <c r="R877" s="7">
        <v>1.98285714285714</v>
      </c>
      <c r="S877" s="6">
        <v>0</v>
      </c>
      <c r="T877" s="5">
        <v>0</v>
      </c>
      <c r="U877" s="5">
        <v>0</v>
      </c>
      <c r="V877" s="5">
        <f t="shared" si="75"/>
        <v>7.0999999874999995</v>
      </c>
      <c r="W877" s="5">
        <f t="shared" si="71"/>
        <v>-7.0999999874999995</v>
      </c>
      <c r="X877" s="8">
        <f t="shared" si="72"/>
        <v>-1</v>
      </c>
      <c r="Y877" s="4">
        <v>0</v>
      </c>
      <c r="Z877" s="9" t="str">
        <f t="shared" si="73"/>
        <v>NA</v>
      </c>
      <c r="AA877" s="10">
        <f t="shared" si="74"/>
        <v>0</v>
      </c>
    </row>
    <row r="878" spans="1:27" x14ac:dyDescent="0.55000000000000004">
      <c r="A878" s="3" t="s">
        <v>62</v>
      </c>
      <c r="B878" s="3" t="s">
        <v>63</v>
      </c>
      <c r="C878" s="3" t="s">
        <v>1606</v>
      </c>
      <c r="D878" s="3" t="s">
        <v>1607</v>
      </c>
      <c r="E878" s="4" t="s">
        <v>31</v>
      </c>
      <c r="F878" s="3" t="s">
        <v>36</v>
      </c>
      <c r="G878" s="3" t="s">
        <v>36</v>
      </c>
      <c r="H878" s="3" t="s">
        <v>166</v>
      </c>
      <c r="I878" s="3" t="s">
        <v>67</v>
      </c>
      <c r="J878" s="3" t="s">
        <v>36</v>
      </c>
      <c r="K878" s="3" t="s">
        <v>42</v>
      </c>
      <c r="L878" s="5">
        <v>0.36249999999999999</v>
      </c>
      <c r="M878" s="4">
        <v>1</v>
      </c>
      <c r="N878" s="5">
        <v>0.4375</v>
      </c>
      <c r="O878" s="5">
        <v>0.4375</v>
      </c>
      <c r="P878" s="4">
        <v>197</v>
      </c>
      <c r="Q878" s="6">
        <v>0.50761421319796995</v>
      </c>
      <c r="R878" s="7">
        <v>1.23350253807107</v>
      </c>
      <c r="S878" s="6">
        <v>0</v>
      </c>
      <c r="T878" s="5">
        <v>0</v>
      </c>
      <c r="U878" s="5">
        <v>0</v>
      </c>
      <c r="V878" s="5">
        <f t="shared" si="75"/>
        <v>0.4375</v>
      </c>
      <c r="W878" s="5">
        <f t="shared" si="71"/>
        <v>-0.4375</v>
      </c>
      <c r="X878" s="8">
        <f t="shared" si="72"/>
        <v>-1</v>
      </c>
      <c r="Y878" s="4">
        <v>0</v>
      </c>
      <c r="Z878" s="9" t="str">
        <f t="shared" si="73"/>
        <v>NA</v>
      </c>
      <c r="AA878" s="10">
        <f t="shared" si="74"/>
        <v>0</v>
      </c>
    </row>
    <row r="879" spans="1:27" x14ac:dyDescent="0.55000000000000004">
      <c r="A879" s="3" t="s">
        <v>62</v>
      </c>
      <c r="B879" s="3" t="s">
        <v>63</v>
      </c>
      <c r="C879" s="3" t="s">
        <v>1608</v>
      </c>
      <c r="D879" s="3" t="s">
        <v>1244</v>
      </c>
      <c r="E879" s="4" t="s">
        <v>31</v>
      </c>
      <c r="F879" s="3" t="s">
        <v>36</v>
      </c>
      <c r="G879" s="3" t="s">
        <v>36</v>
      </c>
      <c r="H879" s="3" t="s">
        <v>345</v>
      </c>
      <c r="I879" s="3" t="s">
        <v>67</v>
      </c>
      <c r="J879" s="3" t="s">
        <v>36</v>
      </c>
      <c r="K879" s="3" t="s">
        <v>42</v>
      </c>
      <c r="L879" s="5">
        <v>0.36249999999999999</v>
      </c>
      <c r="M879" s="4">
        <v>4</v>
      </c>
      <c r="N879" s="5">
        <v>1.95</v>
      </c>
      <c r="O879" s="5">
        <v>0.48749999999999999</v>
      </c>
      <c r="P879" s="4">
        <v>226</v>
      </c>
      <c r="Q879" s="6">
        <v>1.76991150442478</v>
      </c>
      <c r="R879" s="7">
        <v>2.4951327433628299</v>
      </c>
      <c r="S879" s="6">
        <v>0</v>
      </c>
      <c r="T879" s="5">
        <v>0</v>
      </c>
      <c r="U879" s="5">
        <v>0</v>
      </c>
      <c r="V879" s="5">
        <f t="shared" si="75"/>
        <v>1.95</v>
      </c>
      <c r="W879" s="5">
        <f t="shared" si="71"/>
        <v>-1.95</v>
      </c>
      <c r="X879" s="8">
        <f t="shared" si="72"/>
        <v>-1</v>
      </c>
      <c r="Y879" s="4">
        <v>0</v>
      </c>
      <c r="Z879" s="9" t="str">
        <f t="shared" si="73"/>
        <v>NA</v>
      </c>
      <c r="AA879" s="10">
        <f t="shared" si="74"/>
        <v>0</v>
      </c>
    </row>
    <row r="880" spans="1:27" x14ac:dyDescent="0.55000000000000004">
      <c r="A880" s="3" t="s">
        <v>62</v>
      </c>
      <c r="B880" s="3" t="s">
        <v>63</v>
      </c>
      <c r="C880" s="3" t="s">
        <v>1609</v>
      </c>
      <c r="D880" s="3" t="s">
        <v>1610</v>
      </c>
      <c r="E880" s="4" t="s">
        <v>31</v>
      </c>
      <c r="F880" s="3" t="s">
        <v>36</v>
      </c>
      <c r="G880" s="3" t="s">
        <v>36</v>
      </c>
      <c r="H880" s="3" t="s">
        <v>181</v>
      </c>
      <c r="I880" s="3" t="s">
        <v>67</v>
      </c>
      <c r="J880" s="3" t="s">
        <v>36</v>
      </c>
      <c r="K880" s="3" t="s">
        <v>91</v>
      </c>
      <c r="L880" s="5">
        <v>0.36249999999999999</v>
      </c>
      <c r="M880" s="4">
        <v>8</v>
      </c>
      <c r="N880" s="5">
        <v>2.8624999999999998</v>
      </c>
      <c r="O880" s="5">
        <v>0.35781249999999998</v>
      </c>
      <c r="P880" s="4">
        <v>1225</v>
      </c>
      <c r="Q880" s="6">
        <v>0.65306122448979598</v>
      </c>
      <c r="R880" s="7">
        <v>3.5410612244898001</v>
      </c>
      <c r="S880" s="6">
        <v>0</v>
      </c>
      <c r="T880" s="5">
        <v>0</v>
      </c>
      <c r="U880" s="5">
        <v>0</v>
      </c>
      <c r="V880" s="5">
        <f t="shared" si="75"/>
        <v>2.8624999999999998</v>
      </c>
      <c r="W880" s="5">
        <f t="shared" si="71"/>
        <v>-2.8624999999999998</v>
      </c>
      <c r="X880" s="8">
        <f t="shared" si="72"/>
        <v>-1</v>
      </c>
      <c r="Y880" s="4">
        <v>0</v>
      </c>
      <c r="Z880" s="9" t="str">
        <f t="shared" si="73"/>
        <v>NA</v>
      </c>
      <c r="AA880" s="10">
        <f t="shared" si="74"/>
        <v>0</v>
      </c>
    </row>
    <row r="881" spans="1:27" x14ac:dyDescent="0.55000000000000004">
      <c r="A881" s="3" t="s">
        <v>62</v>
      </c>
      <c r="B881" s="3" t="s">
        <v>63</v>
      </c>
      <c r="C881" s="3" t="s">
        <v>1611</v>
      </c>
      <c r="D881" s="3" t="s">
        <v>1612</v>
      </c>
      <c r="E881" s="4" t="s">
        <v>31</v>
      </c>
      <c r="F881" s="3" t="s">
        <v>36</v>
      </c>
      <c r="G881" s="3" t="s">
        <v>36</v>
      </c>
      <c r="H881" s="3" t="s">
        <v>181</v>
      </c>
      <c r="I881" s="3" t="s">
        <v>67</v>
      </c>
      <c r="J881" s="3" t="s">
        <v>36</v>
      </c>
      <c r="K881" s="3" t="s">
        <v>91</v>
      </c>
      <c r="L881" s="5">
        <v>0.36249999999999999</v>
      </c>
      <c r="M881" s="4">
        <v>19</v>
      </c>
      <c r="N881" s="5">
        <v>12.612499962500001</v>
      </c>
      <c r="O881" s="5">
        <v>0.66381578750000003</v>
      </c>
      <c r="P881" s="4">
        <v>837</v>
      </c>
      <c r="Q881" s="6">
        <v>2.2700119474312999</v>
      </c>
      <c r="R881" s="7">
        <v>1.5048984468339299</v>
      </c>
      <c r="S881" s="6">
        <v>0</v>
      </c>
      <c r="T881" s="5">
        <v>0</v>
      </c>
      <c r="U881" s="5">
        <v>0</v>
      </c>
      <c r="V881" s="5">
        <f t="shared" si="75"/>
        <v>12.612499962500001</v>
      </c>
      <c r="W881" s="5">
        <f t="shared" si="71"/>
        <v>-12.612499962500001</v>
      </c>
      <c r="X881" s="8">
        <f t="shared" si="72"/>
        <v>-1</v>
      </c>
      <c r="Y881" s="4">
        <v>0</v>
      </c>
      <c r="Z881" s="9" t="str">
        <f t="shared" si="73"/>
        <v>NA</v>
      </c>
      <c r="AA881" s="10">
        <f t="shared" si="74"/>
        <v>0</v>
      </c>
    </row>
    <row r="882" spans="1:27" x14ac:dyDescent="0.55000000000000004">
      <c r="A882" s="3" t="s">
        <v>62</v>
      </c>
      <c r="B882" s="3" t="s">
        <v>63</v>
      </c>
      <c r="C882" s="3" t="s">
        <v>1613</v>
      </c>
      <c r="D882" s="3" t="s">
        <v>1614</v>
      </c>
      <c r="E882" s="4" t="s">
        <v>31</v>
      </c>
      <c r="F882" s="3" t="s">
        <v>36</v>
      </c>
      <c r="G882" s="3" t="s">
        <v>36</v>
      </c>
      <c r="H882" s="3" t="s">
        <v>85</v>
      </c>
      <c r="I882" s="3" t="s">
        <v>67</v>
      </c>
      <c r="J882" s="3" t="s">
        <v>36</v>
      </c>
      <c r="K882" s="3" t="s">
        <v>91</v>
      </c>
      <c r="L882" s="5">
        <v>0.36249999999999999</v>
      </c>
      <c r="M882" s="4">
        <v>29</v>
      </c>
      <c r="N882" s="5">
        <v>14.187499987499999</v>
      </c>
      <c r="O882" s="5">
        <v>0.48922413749999999</v>
      </c>
      <c r="P882" s="4">
        <v>568</v>
      </c>
      <c r="Q882" s="6">
        <v>5.1056338028169002</v>
      </c>
      <c r="R882" s="7">
        <v>1.9244718309859199</v>
      </c>
      <c r="S882" s="6">
        <v>0</v>
      </c>
      <c r="T882" s="5">
        <v>0</v>
      </c>
      <c r="U882" s="5">
        <v>0</v>
      </c>
      <c r="V882" s="5">
        <f t="shared" si="75"/>
        <v>14.187499987499999</v>
      </c>
      <c r="W882" s="5">
        <f t="shared" si="71"/>
        <v>-14.187499987499999</v>
      </c>
      <c r="X882" s="8">
        <f t="shared" si="72"/>
        <v>-1</v>
      </c>
      <c r="Y882" s="4">
        <v>0</v>
      </c>
      <c r="Z882" s="9" t="str">
        <f t="shared" si="73"/>
        <v>NA</v>
      </c>
      <c r="AA882" s="10">
        <f t="shared" si="74"/>
        <v>0</v>
      </c>
    </row>
    <row r="883" spans="1:27" x14ac:dyDescent="0.55000000000000004">
      <c r="A883" s="3" t="s">
        <v>62</v>
      </c>
      <c r="B883" s="3" t="s">
        <v>63</v>
      </c>
      <c r="C883" s="3" t="s">
        <v>1615</v>
      </c>
      <c r="D883" s="3" t="s">
        <v>875</v>
      </c>
      <c r="E883" s="4" t="s">
        <v>66</v>
      </c>
      <c r="F883" s="3" t="s">
        <v>36</v>
      </c>
      <c r="G883" s="3" t="s">
        <v>36</v>
      </c>
      <c r="H883" s="3" t="s">
        <v>85</v>
      </c>
      <c r="I883" s="3" t="s">
        <v>67</v>
      </c>
      <c r="J883" s="3" t="s">
        <v>36</v>
      </c>
      <c r="K883" s="3" t="s">
        <v>91</v>
      </c>
      <c r="L883" s="5">
        <v>0.36249999999999999</v>
      </c>
      <c r="M883" s="4">
        <v>37</v>
      </c>
      <c r="N883" s="5">
        <v>14.674999662499999</v>
      </c>
      <c r="O883" s="5">
        <v>0.3966216125</v>
      </c>
      <c r="P883" s="4">
        <v>3770</v>
      </c>
      <c r="Q883" s="6">
        <v>0.98143236074270601</v>
      </c>
      <c r="R883" s="7">
        <v>1.92652519893899</v>
      </c>
      <c r="S883" s="6">
        <v>0</v>
      </c>
      <c r="T883" s="5">
        <v>0</v>
      </c>
      <c r="U883" s="5">
        <v>0</v>
      </c>
      <c r="V883" s="5">
        <f t="shared" si="75"/>
        <v>14.674999662499999</v>
      </c>
      <c r="W883" s="5">
        <f t="shared" si="71"/>
        <v>-14.674999662499999</v>
      </c>
      <c r="X883" s="8">
        <f t="shared" si="72"/>
        <v>-1</v>
      </c>
      <c r="Y883" s="4">
        <v>0</v>
      </c>
      <c r="Z883" s="9" t="str">
        <f t="shared" si="73"/>
        <v>NA</v>
      </c>
      <c r="AA883" s="10">
        <f t="shared" si="74"/>
        <v>0</v>
      </c>
    </row>
    <row r="884" spans="1:27" x14ac:dyDescent="0.55000000000000004">
      <c r="A884" s="3" t="s">
        <v>62</v>
      </c>
      <c r="B884" s="3" t="s">
        <v>63</v>
      </c>
      <c r="C884" s="3" t="s">
        <v>1616</v>
      </c>
      <c r="D884" s="3" t="s">
        <v>1617</v>
      </c>
      <c r="E884" s="4" t="s">
        <v>66</v>
      </c>
      <c r="F884" s="3" t="s">
        <v>36</v>
      </c>
      <c r="G884" s="3" t="s">
        <v>36</v>
      </c>
      <c r="H884" s="3" t="s">
        <v>1393</v>
      </c>
      <c r="I884" s="3" t="s">
        <v>67</v>
      </c>
      <c r="J884" s="3" t="s">
        <v>36</v>
      </c>
      <c r="K884" s="3" t="s">
        <v>42</v>
      </c>
      <c r="L884" s="5">
        <v>0.36249999999999999</v>
      </c>
      <c r="M884" s="4">
        <v>54</v>
      </c>
      <c r="N884" s="5">
        <v>20.812499774999999</v>
      </c>
      <c r="O884" s="5">
        <v>0.38541666250000001</v>
      </c>
      <c r="P884" s="4">
        <v>993</v>
      </c>
      <c r="Q884" s="6">
        <v>5.4380664652568003</v>
      </c>
      <c r="R884" s="7">
        <v>1.80070493454179</v>
      </c>
      <c r="S884" s="6">
        <v>0</v>
      </c>
      <c r="T884" s="5">
        <v>0</v>
      </c>
      <c r="U884" s="5">
        <v>0</v>
      </c>
      <c r="V884" s="5">
        <f t="shared" si="75"/>
        <v>20.812499774999999</v>
      </c>
      <c r="W884" s="5">
        <f t="shared" si="71"/>
        <v>-20.812499774999999</v>
      </c>
      <c r="X884" s="8">
        <f t="shared" si="72"/>
        <v>-1</v>
      </c>
      <c r="Y884" s="4">
        <v>0</v>
      </c>
      <c r="Z884" s="9" t="str">
        <f t="shared" si="73"/>
        <v>NA</v>
      </c>
      <c r="AA884" s="10">
        <f t="shared" si="74"/>
        <v>0</v>
      </c>
    </row>
    <row r="885" spans="1:27" x14ac:dyDescent="0.55000000000000004">
      <c r="A885" s="3" t="s">
        <v>78</v>
      </c>
      <c r="B885" s="3" t="s">
        <v>79</v>
      </c>
      <c r="C885" s="3" t="s">
        <v>1618</v>
      </c>
      <c r="D885" s="3" t="s">
        <v>1619</v>
      </c>
      <c r="E885" s="4" t="s">
        <v>31</v>
      </c>
      <c r="F885" s="3" t="s">
        <v>36</v>
      </c>
      <c r="G885" s="3" t="s">
        <v>36</v>
      </c>
      <c r="H885" s="3" t="s">
        <v>1068</v>
      </c>
      <c r="I885" s="3" t="s">
        <v>77</v>
      </c>
      <c r="J885" s="3" t="s">
        <v>36</v>
      </c>
      <c r="K885" s="3" t="s">
        <v>42</v>
      </c>
      <c r="L885" s="5">
        <v>0.36249999999999999</v>
      </c>
      <c r="M885" s="4">
        <v>1</v>
      </c>
      <c r="N885" s="5">
        <v>0.32500000000000001</v>
      </c>
      <c r="O885" s="5">
        <v>0.32500000000000001</v>
      </c>
      <c r="P885" s="4">
        <v>711</v>
      </c>
      <c r="Q885" s="6">
        <v>0.140646976090014</v>
      </c>
      <c r="R885" s="7">
        <v>3.8978902953586498</v>
      </c>
      <c r="S885" s="6">
        <v>0</v>
      </c>
      <c r="T885" s="5">
        <v>0</v>
      </c>
      <c r="U885" s="5">
        <v>0</v>
      </c>
      <c r="V885" s="5">
        <f t="shared" si="75"/>
        <v>0.32500000000000001</v>
      </c>
      <c r="W885" s="5">
        <f t="shared" si="71"/>
        <v>-0.32500000000000001</v>
      </c>
      <c r="X885" s="8">
        <f t="shared" si="72"/>
        <v>-1</v>
      </c>
      <c r="Y885" s="4">
        <v>0</v>
      </c>
      <c r="Z885" s="9" t="str">
        <f t="shared" si="73"/>
        <v>NA</v>
      </c>
      <c r="AA885" s="10">
        <f t="shared" si="74"/>
        <v>0</v>
      </c>
    </row>
    <row r="886" spans="1:27" x14ac:dyDescent="0.55000000000000004">
      <c r="A886" s="3" t="s">
        <v>78</v>
      </c>
      <c r="B886" s="3" t="s">
        <v>79</v>
      </c>
      <c r="C886" s="3" t="s">
        <v>1620</v>
      </c>
      <c r="D886" s="3" t="s">
        <v>1621</v>
      </c>
      <c r="E886" s="4" t="s">
        <v>66</v>
      </c>
      <c r="F886" s="3" t="s">
        <v>36</v>
      </c>
      <c r="G886" s="3" t="s">
        <v>36</v>
      </c>
      <c r="H886" s="3" t="s">
        <v>1109</v>
      </c>
      <c r="I886" s="3" t="s">
        <v>77</v>
      </c>
      <c r="J886" s="3" t="s">
        <v>36</v>
      </c>
      <c r="K886" s="3" t="s">
        <v>42</v>
      </c>
      <c r="L886" s="5">
        <v>0.36249999999999999</v>
      </c>
      <c r="M886" s="4">
        <v>1</v>
      </c>
      <c r="N886" s="5">
        <v>0.47499999999999998</v>
      </c>
      <c r="O886" s="5">
        <v>0.47499999999999998</v>
      </c>
      <c r="P886" s="4">
        <v>245</v>
      </c>
      <c r="Q886" s="6">
        <v>0.40816326530612201</v>
      </c>
      <c r="R886" s="7">
        <v>2.8779591836734699</v>
      </c>
      <c r="S886" s="6">
        <v>0</v>
      </c>
      <c r="T886" s="5">
        <v>0</v>
      </c>
      <c r="U886" s="5">
        <v>0</v>
      </c>
      <c r="V886" s="5">
        <f t="shared" si="75"/>
        <v>0.47499999999999998</v>
      </c>
      <c r="W886" s="5">
        <f t="shared" si="71"/>
        <v>-0.47499999999999998</v>
      </c>
      <c r="X886" s="8">
        <f t="shared" si="72"/>
        <v>-1</v>
      </c>
      <c r="Y886" s="4">
        <v>0</v>
      </c>
      <c r="Z886" s="9" t="str">
        <f t="shared" si="73"/>
        <v>NA</v>
      </c>
      <c r="AA886" s="10">
        <f t="shared" si="74"/>
        <v>0</v>
      </c>
    </row>
    <row r="887" spans="1:27" x14ac:dyDescent="0.55000000000000004">
      <c r="A887" s="3" t="s">
        <v>78</v>
      </c>
      <c r="B887" s="3" t="s">
        <v>79</v>
      </c>
      <c r="C887" s="3" t="s">
        <v>1622</v>
      </c>
      <c r="D887" s="3" t="s">
        <v>1623</v>
      </c>
      <c r="E887" s="4" t="s">
        <v>31</v>
      </c>
      <c r="F887" s="3" t="s">
        <v>36</v>
      </c>
      <c r="G887" s="3" t="s">
        <v>36</v>
      </c>
      <c r="H887" s="3" t="s">
        <v>1071</v>
      </c>
      <c r="I887" s="3" t="s">
        <v>77</v>
      </c>
      <c r="J887" s="3" t="s">
        <v>36</v>
      </c>
      <c r="K887" s="3" t="s">
        <v>42</v>
      </c>
      <c r="L887" s="5">
        <v>0.36249999999999999</v>
      </c>
      <c r="M887" s="4">
        <v>2</v>
      </c>
      <c r="N887" s="5">
        <v>0.5</v>
      </c>
      <c r="O887" s="5">
        <v>0.25</v>
      </c>
      <c r="P887" s="4">
        <v>1584</v>
      </c>
      <c r="Q887" s="6">
        <v>0.12626262626262599</v>
      </c>
      <c r="R887" s="7">
        <v>2.1880050505050499</v>
      </c>
      <c r="S887" s="6">
        <v>0</v>
      </c>
      <c r="T887" s="5">
        <v>0</v>
      </c>
      <c r="U887" s="5">
        <v>0</v>
      </c>
      <c r="V887" s="5">
        <f t="shared" si="75"/>
        <v>0.5</v>
      </c>
      <c r="W887" s="5">
        <f t="shared" si="71"/>
        <v>-0.5</v>
      </c>
      <c r="X887" s="8">
        <f t="shared" si="72"/>
        <v>-1</v>
      </c>
      <c r="Y887" s="4">
        <v>0</v>
      </c>
      <c r="Z887" s="9" t="str">
        <f t="shared" si="73"/>
        <v>NA</v>
      </c>
      <c r="AA887" s="10">
        <f t="shared" si="74"/>
        <v>0</v>
      </c>
    </row>
    <row r="888" spans="1:27" x14ac:dyDescent="0.55000000000000004">
      <c r="A888" s="3" t="s">
        <v>78</v>
      </c>
      <c r="B888" s="3" t="s">
        <v>79</v>
      </c>
      <c r="C888" s="3" t="s">
        <v>1624</v>
      </c>
      <c r="D888" s="3" t="s">
        <v>1625</v>
      </c>
      <c r="E888" s="4" t="s">
        <v>66</v>
      </c>
      <c r="F888" s="3" t="s">
        <v>36</v>
      </c>
      <c r="G888" s="3" t="s">
        <v>36</v>
      </c>
      <c r="H888" s="3" t="s">
        <v>315</v>
      </c>
      <c r="I888" s="3" t="s">
        <v>77</v>
      </c>
      <c r="J888" s="3" t="s">
        <v>36</v>
      </c>
      <c r="K888" s="3" t="s">
        <v>42</v>
      </c>
      <c r="L888" s="5">
        <v>0.36249999999999999</v>
      </c>
      <c r="M888" s="4">
        <v>1</v>
      </c>
      <c r="N888" s="5">
        <v>0.51249999999999996</v>
      </c>
      <c r="O888" s="5">
        <v>0.51249999999999996</v>
      </c>
      <c r="P888" s="4">
        <v>537</v>
      </c>
      <c r="Q888" s="6">
        <v>0.18621973929236502</v>
      </c>
      <c r="R888" s="7">
        <v>3.75772811918063</v>
      </c>
      <c r="S888" s="6">
        <v>0</v>
      </c>
      <c r="T888" s="5">
        <v>0</v>
      </c>
      <c r="U888" s="5">
        <v>0</v>
      </c>
      <c r="V888" s="5">
        <f t="shared" si="75"/>
        <v>0.51249999999999996</v>
      </c>
      <c r="W888" s="5">
        <f t="shared" si="71"/>
        <v>-0.51249999999999996</v>
      </c>
      <c r="X888" s="8">
        <f t="shared" si="72"/>
        <v>-1</v>
      </c>
      <c r="Y888" s="4">
        <v>0</v>
      </c>
      <c r="Z888" s="9" t="str">
        <f t="shared" si="73"/>
        <v>NA</v>
      </c>
      <c r="AA888" s="10">
        <f t="shared" si="74"/>
        <v>0</v>
      </c>
    </row>
    <row r="889" spans="1:27" x14ac:dyDescent="0.55000000000000004">
      <c r="A889" s="3" t="s">
        <v>78</v>
      </c>
      <c r="B889" s="3" t="s">
        <v>79</v>
      </c>
      <c r="C889" s="3" t="s">
        <v>1626</v>
      </c>
      <c r="D889" s="3" t="s">
        <v>1627</v>
      </c>
      <c r="E889" s="4" t="s">
        <v>31</v>
      </c>
      <c r="F889" s="3" t="s">
        <v>36</v>
      </c>
      <c r="G889" s="3" t="s">
        <v>36</v>
      </c>
      <c r="H889" s="3" t="s">
        <v>723</v>
      </c>
      <c r="I889" s="3" t="s">
        <v>77</v>
      </c>
      <c r="J889" s="3" t="s">
        <v>36</v>
      </c>
      <c r="K889" s="3" t="s">
        <v>61</v>
      </c>
      <c r="L889" s="5">
        <v>0.36249999999999999</v>
      </c>
      <c r="M889" s="4">
        <v>1</v>
      </c>
      <c r="N889" s="5">
        <v>0.51249999999999996</v>
      </c>
      <c r="O889" s="5">
        <v>0.51249999999999996</v>
      </c>
      <c r="P889" s="4">
        <v>60</v>
      </c>
      <c r="Q889" s="6">
        <v>1.6666666666666701</v>
      </c>
      <c r="R889" s="7">
        <v>3.5966666666666698</v>
      </c>
      <c r="S889" s="6">
        <v>0</v>
      </c>
      <c r="T889" s="5">
        <v>0</v>
      </c>
      <c r="U889" s="5">
        <v>0</v>
      </c>
      <c r="V889" s="5">
        <f t="shared" si="75"/>
        <v>0.51249999999999996</v>
      </c>
      <c r="W889" s="5">
        <f t="shared" si="71"/>
        <v>-0.51249999999999996</v>
      </c>
      <c r="X889" s="8">
        <f t="shared" si="72"/>
        <v>-1</v>
      </c>
      <c r="Y889" s="4">
        <v>0</v>
      </c>
      <c r="Z889" s="9" t="str">
        <f t="shared" si="73"/>
        <v>NA</v>
      </c>
      <c r="AA889" s="10">
        <f t="shared" si="74"/>
        <v>0</v>
      </c>
    </row>
    <row r="890" spans="1:27" x14ac:dyDescent="0.55000000000000004">
      <c r="A890" s="3" t="s">
        <v>78</v>
      </c>
      <c r="B890" s="3" t="s">
        <v>79</v>
      </c>
      <c r="C890" s="3" t="s">
        <v>1628</v>
      </c>
      <c r="D890" s="3" t="s">
        <v>1629</v>
      </c>
      <c r="E890" s="4" t="s">
        <v>66</v>
      </c>
      <c r="F890" s="3" t="s">
        <v>36</v>
      </c>
      <c r="G890" s="3" t="s">
        <v>36</v>
      </c>
      <c r="H890" s="3" t="s">
        <v>315</v>
      </c>
      <c r="I890" s="3" t="s">
        <v>77</v>
      </c>
      <c r="J890" s="3" t="s">
        <v>36</v>
      </c>
      <c r="K890" s="3" t="s">
        <v>42</v>
      </c>
      <c r="L890" s="5">
        <v>0.36249999999999999</v>
      </c>
      <c r="M890" s="4">
        <v>2</v>
      </c>
      <c r="N890" s="5">
        <v>0.85</v>
      </c>
      <c r="O890" s="5">
        <v>0.42499999999999999</v>
      </c>
      <c r="P890" s="4">
        <v>589</v>
      </c>
      <c r="Q890" s="6">
        <v>0.33955857385398996</v>
      </c>
      <c r="R890" s="7">
        <v>3.3471986417656998</v>
      </c>
      <c r="S890" s="6">
        <v>0</v>
      </c>
      <c r="T890" s="5">
        <v>0</v>
      </c>
      <c r="U890" s="5">
        <v>0</v>
      </c>
      <c r="V890" s="5">
        <f t="shared" si="75"/>
        <v>0.85</v>
      </c>
      <c r="W890" s="5">
        <f t="shared" si="71"/>
        <v>-0.85</v>
      </c>
      <c r="X890" s="8">
        <f t="shared" si="72"/>
        <v>-1</v>
      </c>
      <c r="Y890" s="4">
        <v>0</v>
      </c>
      <c r="Z890" s="9" t="str">
        <f t="shared" si="73"/>
        <v>NA</v>
      </c>
      <c r="AA890" s="10">
        <f t="shared" si="74"/>
        <v>0</v>
      </c>
    </row>
    <row r="891" spans="1:27" x14ac:dyDescent="0.55000000000000004">
      <c r="A891" s="3" t="s">
        <v>78</v>
      </c>
      <c r="B891" s="3" t="s">
        <v>79</v>
      </c>
      <c r="C891" s="3" t="s">
        <v>1630</v>
      </c>
      <c r="D891" s="3" t="s">
        <v>1631</v>
      </c>
      <c r="E891" s="4" t="s">
        <v>66</v>
      </c>
      <c r="F891" s="3" t="s">
        <v>36</v>
      </c>
      <c r="G891" s="3" t="s">
        <v>36</v>
      </c>
      <c r="H891" s="3" t="s">
        <v>1109</v>
      </c>
      <c r="I891" s="3" t="s">
        <v>77</v>
      </c>
      <c r="J891" s="3" t="s">
        <v>36</v>
      </c>
      <c r="K891" s="3" t="s">
        <v>42</v>
      </c>
      <c r="L891" s="5">
        <v>0.36249999999999999</v>
      </c>
      <c r="M891" s="4">
        <v>7</v>
      </c>
      <c r="N891" s="5">
        <v>4.9749999250000005</v>
      </c>
      <c r="O891" s="5">
        <v>0.71071427500000006</v>
      </c>
      <c r="P891" s="4">
        <v>1451</v>
      </c>
      <c r="Q891" s="6">
        <v>0.482425913163336</v>
      </c>
      <c r="R891" s="7">
        <v>2.4618194348725</v>
      </c>
      <c r="S891" s="6">
        <v>0</v>
      </c>
      <c r="T891" s="5">
        <v>0</v>
      </c>
      <c r="U891" s="5">
        <v>0</v>
      </c>
      <c r="V891" s="5">
        <f t="shared" si="75"/>
        <v>4.9749999250000005</v>
      </c>
      <c r="W891" s="5">
        <f t="shared" si="71"/>
        <v>-4.9749999250000005</v>
      </c>
      <c r="X891" s="8">
        <f t="shared" si="72"/>
        <v>-1</v>
      </c>
      <c r="Y891" s="4">
        <v>0</v>
      </c>
      <c r="Z891" s="9" t="str">
        <f t="shared" si="73"/>
        <v>NA</v>
      </c>
      <c r="AA891" s="10">
        <f t="shared" si="74"/>
        <v>0</v>
      </c>
    </row>
    <row r="892" spans="1:27" x14ac:dyDescent="0.55000000000000004">
      <c r="A892" s="3" t="s">
        <v>78</v>
      </c>
      <c r="B892" s="3" t="s">
        <v>79</v>
      </c>
      <c r="C892" s="3" t="s">
        <v>1632</v>
      </c>
      <c r="D892" s="3" t="s">
        <v>1633</v>
      </c>
      <c r="E892" s="4" t="s">
        <v>31</v>
      </c>
      <c r="F892" s="3" t="s">
        <v>36</v>
      </c>
      <c r="G892" s="3" t="s">
        <v>36</v>
      </c>
      <c r="H892" s="3" t="s">
        <v>586</v>
      </c>
      <c r="I892" s="3" t="s">
        <v>77</v>
      </c>
      <c r="J892" s="3" t="s">
        <v>36</v>
      </c>
      <c r="K892" s="3" t="s">
        <v>42</v>
      </c>
      <c r="L892" s="5">
        <v>0.36249999999999999</v>
      </c>
      <c r="M892" s="4">
        <v>16</v>
      </c>
      <c r="N892" s="5">
        <v>11.675000000000001</v>
      </c>
      <c r="O892" s="5">
        <v>0.72968750000000004</v>
      </c>
      <c r="P892" s="4">
        <v>404</v>
      </c>
      <c r="Q892" s="6">
        <v>3.9603960396039599</v>
      </c>
      <c r="R892" s="7">
        <v>2.1690594059405899</v>
      </c>
      <c r="S892" s="6">
        <v>0</v>
      </c>
      <c r="T892" s="5">
        <v>0</v>
      </c>
      <c r="U892" s="5">
        <v>0</v>
      </c>
      <c r="V892" s="5">
        <f t="shared" si="75"/>
        <v>11.675000000000001</v>
      </c>
      <c r="W892" s="5">
        <f t="shared" si="71"/>
        <v>-11.675000000000001</v>
      </c>
      <c r="X892" s="8">
        <f t="shared" si="72"/>
        <v>-1</v>
      </c>
      <c r="Y892" s="4">
        <v>0</v>
      </c>
      <c r="Z892" s="9" t="str">
        <f t="shared" si="73"/>
        <v>NA</v>
      </c>
      <c r="AA892" s="10">
        <f t="shared" si="74"/>
        <v>0</v>
      </c>
    </row>
    <row r="893" spans="1:27" x14ac:dyDescent="0.55000000000000004">
      <c r="A893" s="3" t="s">
        <v>78</v>
      </c>
      <c r="B893" s="3" t="s">
        <v>79</v>
      </c>
      <c r="C893" s="3" t="s">
        <v>1634</v>
      </c>
      <c r="D893" s="3" t="s">
        <v>1635</v>
      </c>
      <c r="E893" s="4" t="s">
        <v>31</v>
      </c>
      <c r="F893" s="3" t="s">
        <v>36</v>
      </c>
      <c r="G893" s="3" t="s">
        <v>36</v>
      </c>
      <c r="H893" s="3" t="s">
        <v>485</v>
      </c>
      <c r="I893" s="3" t="s">
        <v>77</v>
      </c>
      <c r="J893" s="3" t="s">
        <v>36</v>
      </c>
      <c r="K893" s="3" t="s">
        <v>42</v>
      </c>
      <c r="L893" s="5">
        <v>0.36249999999999999</v>
      </c>
      <c r="M893" s="4">
        <v>30</v>
      </c>
      <c r="N893" s="5">
        <v>23.987499750000001</v>
      </c>
      <c r="O893" s="5">
        <v>0.79958332500000007</v>
      </c>
      <c r="P893" s="4">
        <v>435</v>
      </c>
      <c r="Q893" s="6">
        <v>6.8965517241379297</v>
      </c>
      <c r="R893" s="7">
        <v>1.96459770114943</v>
      </c>
      <c r="S893" s="6">
        <v>0</v>
      </c>
      <c r="T893" s="5">
        <v>0</v>
      </c>
      <c r="U893" s="5">
        <v>0</v>
      </c>
      <c r="V893" s="5">
        <f t="shared" si="75"/>
        <v>23.987499750000001</v>
      </c>
      <c r="W893" s="5">
        <f t="shared" si="71"/>
        <v>-23.987499750000001</v>
      </c>
      <c r="X893" s="8">
        <f t="shared" si="72"/>
        <v>-1</v>
      </c>
      <c r="Y893" s="4">
        <v>0</v>
      </c>
      <c r="Z893" s="9" t="str">
        <f t="shared" si="73"/>
        <v>NA</v>
      </c>
      <c r="AA893" s="10">
        <f t="shared" si="74"/>
        <v>0</v>
      </c>
    </row>
    <row r="894" spans="1:27" x14ac:dyDescent="0.55000000000000004">
      <c r="A894" s="3" t="s">
        <v>78</v>
      </c>
      <c r="B894" s="3" t="s">
        <v>79</v>
      </c>
      <c r="C894" s="3" t="s">
        <v>1636</v>
      </c>
      <c r="D894" s="3" t="s">
        <v>1637</v>
      </c>
      <c r="E894" s="4" t="s">
        <v>31</v>
      </c>
      <c r="F894" s="3" t="s">
        <v>36</v>
      </c>
      <c r="G894" s="3" t="s">
        <v>36</v>
      </c>
      <c r="H894" s="3" t="s">
        <v>439</v>
      </c>
      <c r="I894" s="3" t="s">
        <v>77</v>
      </c>
      <c r="J894" s="3" t="s">
        <v>36</v>
      </c>
      <c r="K894" s="3" t="s">
        <v>42</v>
      </c>
      <c r="L894" s="5">
        <v>0.36249999999999999</v>
      </c>
      <c r="M894" s="4">
        <v>79</v>
      </c>
      <c r="N894" s="5">
        <v>61.987499112499997</v>
      </c>
      <c r="O894" s="5">
        <v>0.78465188749999992</v>
      </c>
      <c r="P894" s="4">
        <v>940</v>
      </c>
      <c r="Q894" s="6">
        <v>8.4042553191489393</v>
      </c>
      <c r="R894" s="7">
        <v>1.55329787234043</v>
      </c>
      <c r="S894" s="6">
        <v>0</v>
      </c>
      <c r="T894" s="5">
        <v>0</v>
      </c>
      <c r="U894" s="5">
        <v>0</v>
      </c>
      <c r="V894" s="5">
        <f t="shared" si="75"/>
        <v>61.987499112499997</v>
      </c>
      <c r="W894" s="5">
        <f t="shared" si="71"/>
        <v>-61.987499112499997</v>
      </c>
      <c r="X894" s="8">
        <f t="shared" si="72"/>
        <v>-1</v>
      </c>
      <c r="Y894" s="4">
        <v>0</v>
      </c>
      <c r="Z894" s="9" t="str">
        <f t="shared" si="73"/>
        <v>NA</v>
      </c>
      <c r="AA894" s="10">
        <f t="shared" si="74"/>
        <v>0</v>
      </c>
    </row>
    <row r="895" spans="1:27" x14ac:dyDescent="0.55000000000000004">
      <c r="A895" s="3" t="s">
        <v>78</v>
      </c>
      <c r="B895" s="3" t="s">
        <v>79</v>
      </c>
      <c r="C895" s="3" t="s">
        <v>1638</v>
      </c>
      <c r="D895" s="3" t="s">
        <v>1639</v>
      </c>
      <c r="E895" s="4" t="s">
        <v>31</v>
      </c>
      <c r="F895" s="3" t="s">
        <v>36</v>
      </c>
      <c r="G895" s="3" t="s">
        <v>36</v>
      </c>
      <c r="H895" s="3" t="s">
        <v>1416</v>
      </c>
      <c r="I895" s="3" t="s">
        <v>77</v>
      </c>
      <c r="J895" s="3" t="s">
        <v>36</v>
      </c>
      <c r="K895" s="3" t="s">
        <v>42</v>
      </c>
      <c r="L895" s="5">
        <v>0.36249999999999999</v>
      </c>
      <c r="M895" s="4">
        <v>69</v>
      </c>
      <c r="N895" s="5">
        <v>70.537499400000002</v>
      </c>
      <c r="O895" s="5">
        <v>1.0222826</v>
      </c>
      <c r="P895" s="4">
        <v>837</v>
      </c>
      <c r="Q895" s="6">
        <v>8.2437275985663092</v>
      </c>
      <c r="R895" s="7">
        <v>1.3758661887694099</v>
      </c>
      <c r="S895" s="6">
        <v>0</v>
      </c>
      <c r="T895" s="5">
        <v>0</v>
      </c>
      <c r="U895" s="5">
        <v>0</v>
      </c>
      <c r="V895" s="5">
        <f t="shared" si="75"/>
        <v>70.537499400000002</v>
      </c>
      <c r="W895" s="5">
        <f t="shared" si="71"/>
        <v>-70.537499400000002</v>
      </c>
      <c r="X895" s="8">
        <f t="shared" si="72"/>
        <v>-1</v>
      </c>
      <c r="Y895" s="4">
        <v>0</v>
      </c>
      <c r="Z895" s="9" t="str">
        <f t="shared" si="73"/>
        <v>NA</v>
      </c>
      <c r="AA895" s="10">
        <f t="shared" si="74"/>
        <v>0</v>
      </c>
    </row>
    <row r="896" spans="1:27" x14ac:dyDescent="0.55000000000000004">
      <c r="A896" s="3" t="s">
        <v>62</v>
      </c>
      <c r="B896" s="3" t="s">
        <v>63</v>
      </c>
      <c r="C896" s="3" t="s">
        <v>1640</v>
      </c>
      <c r="D896" s="3" t="s">
        <v>1641</v>
      </c>
      <c r="E896" s="4" t="s">
        <v>66</v>
      </c>
      <c r="F896" s="3" t="s">
        <v>36</v>
      </c>
      <c r="G896" s="3" t="s">
        <v>36</v>
      </c>
      <c r="H896" s="3" t="s">
        <v>1515</v>
      </c>
      <c r="I896" s="3" t="s">
        <v>67</v>
      </c>
      <c r="J896" s="3" t="s">
        <v>36</v>
      </c>
      <c r="K896" s="3" t="s">
        <v>42</v>
      </c>
      <c r="L896" s="5">
        <v>0.375</v>
      </c>
      <c r="M896" s="4">
        <v>1</v>
      </c>
      <c r="N896" s="5">
        <v>0.4375</v>
      </c>
      <c r="O896" s="5">
        <v>0.4375</v>
      </c>
      <c r="P896" s="4">
        <v>366</v>
      </c>
      <c r="Q896" s="6">
        <v>0.27322404371584702</v>
      </c>
      <c r="R896" s="7">
        <v>1.5617486338797799</v>
      </c>
      <c r="S896" s="6">
        <v>0</v>
      </c>
      <c r="T896" s="5">
        <v>0</v>
      </c>
      <c r="U896" s="5">
        <v>0</v>
      </c>
      <c r="V896" s="5">
        <f t="shared" si="75"/>
        <v>0.4375</v>
      </c>
      <c r="W896" s="5">
        <f t="shared" si="71"/>
        <v>-0.4375</v>
      </c>
      <c r="X896" s="8">
        <f t="shared" si="72"/>
        <v>-1</v>
      </c>
      <c r="Y896" s="4">
        <v>0</v>
      </c>
      <c r="Z896" s="9" t="str">
        <f t="shared" si="73"/>
        <v>NA</v>
      </c>
      <c r="AA896" s="10">
        <f t="shared" si="74"/>
        <v>0</v>
      </c>
    </row>
    <row r="897" spans="1:27" x14ac:dyDescent="0.55000000000000004">
      <c r="A897" s="3" t="s">
        <v>62</v>
      </c>
      <c r="B897" s="3" t="s">
        <v>63</v>
      </c>
      <c r="C897" s="3" t="s">
        <v>1642</v>
      </c>
      <c r="D897" s="3" t="s">
        <v>1643</v>
      </c>
      <c r="E897" s="4" t="s">
        <v>66</v>
      </c>
      <c r="F897" s="3" t="s">
        <v>36</v>
      </c>
      <c r="G897" s="3" t="s">
        <v>36</v>
      </c>
      <c r="H897" s="3" t="s">
        <v>181</v>
      </c>
      <c r="I897" s="3" t="s">
        <v>67</v>
      </c>
      <c r="J897" s="3" t="s">
        <v>36</v>
      </c>
      <c r="K897" s="3" t="s">
        <v>91</v>
      </c>
      <c r="L897" s="5">
        <v>0.375</v>
      </c>
      <c r="M897" s="4">
        <v>2</v>
      </c>
      <c r="N897" s="5">
        <v>0.82499999999999996</v>
      </c>
      <c r="O897" s="5">
        <v>0.41249999999999998</v>
      </c>
      <c r="P897" s="4">
        <v>1224</v>
      </c>
      <c r="Q897" s="6">
        <v>0.16339869281045802</v>
      </c>
      <c r="R897" s="7">
        <v>1.6547385620915001</v>
      </c>
      <c r="S897" s="6">
        <v>0</v>
      </c>
      <c r="T897" s="5">
        <v>0</v>
      </c>
      <c r="U897" s="5">
        <v>0</v>
      </c>
      <c r="V897" s="5">
        <f t="shared" si="75"/>
        <v>0.82499999999999996</v>
      </c>
      <c r="W897" s="5">
        <f t="shared" si="71"/>
        <v>-0.82499999999999996</v>
      </c>
      <c r="X897" s="8">
        <f t="shared" si="72"/>
        <v>-1</v>
      </c>
      <c r="Y897" s="4">
        <v>0</v>
      </c>
      <c r="Z897" s="9" t="str">
        <f t="shared" si="73"/>
        <v>NA</v>
      </c>
      <c r="AA897" s="10">
        <f t="shared" si="74"/>
        <v>0</v>
      </c>
    </row>
    <row r="898" spans="1:27" x14ac:dyDescent="0.55000000000000004">
      <c r="A898" s="3" t="s">
        <v>62</v>
      </c>
      <c r="B898" s="3" t="s">
        <v>63</v>
      </c>
      <c r="C898" s="3" t="s">
        <v>1644</v>
      </c>
      <c r="D898" s="3" t="s">
        <v>1645</v>
      </c>
      <c r="E898" s="4" t="s">
        <v>31</v>
      </c>
      <c r="F898" s="3" t="s">
        <v>36</v>
      </c>
      <c r="G898" s="3" t="s">
        <v>36</v>
      </c>
      <c r="H898" s="3" t="s">
        <v>181</v>
      </c>
      <c r="I898" s="3" t="s">
        <v>67</v>
      </c>
      <c r="J898" s="3" t="s">
        <v>36</v>
      </c>
      <c r="K898" s="3" t="s">
        <v>91</v>
      </c>
      <c r="L898" s="5">
        <v>0.375</v>
      </c>
      <c r="M898" s="4">
        <v>5</v>
      </c>
      <c r="N898" s="5">
        <v>1.5249999999999999</v>
      </c>
      <c r="O898" s="5">
        <v>0.30499999999999999</v>
      </c>
      <c r="P898" s="4">
        <v>415</v>
      </c>
      <c r="Q898" s="6">
        <v>1.2048192771084301</v>
      </c>
      <c r="R898" s="7">
        <v>1.5874698795180699</v>
      </c>
      <c r="S898" s="6">
        <v>0</v>
      </c>
      <c r="T898" s="5">
        <v>0</v>
      </c>
      <c r="U898" s="5">
        <v>0</v>
      </c>
      <c r="V898" s="5">
        <f t="shared" si="75"/>
        <v>1.5249999999999999</v>
      </c>
      <c r="W898" s="5">
        <f t="shared" ref="W898:W961" si="76">U898-V898</f>
        <v>-1.5249999999999999</v>
      </c>
      <c r="X898" s="8">
        <f t="shared" ref="X898:X961" si="77">IF(V898=0,0,(U898-V898)/V898)</f>
        <v>-1</v>
      </c>
      <c r="Y898" s="4">
        <v>0</v>
      </c>
      <c r="Z898" s="9" t="str">
        <f t="shared" ref="Z898:Z961" si="78">IF(Y898=0,"NA",U898/Y898)</f>
        <v>NA</v>
      </c>
      <c r="AA898" s="10">
        <f t="shared" ref="AA898:AA961" si="79">(Q898/100*S898/100)</f>
        <v>0</v>
      </c>
    </row>
    <row r="899" spans="1:27" x14ac:dyDescent="0.55000000000000004">
      <c r="A899" s="3" t="s">
        <v>62</v>
      </c>
      <c r="B899" s="3" t="s">
        <v>63</v>
      </c>
      <c r="C899" s="3" t="s">
        <v>1646</v>
      </c>
      <c r="D899" s="3" t="s">
        <v>844</v>
      </c>
      <c r="E899" s="4" t="s">
        <v>66</v>
      </c>
      <c r="F899" s="3" t="s">
        <v>36</v>
      </c>
      <c r="G899" s="3" t="s">
        <v>36</v>
      </c>
      <c r="H899" s="3" t="s">
        <v>85</v>
      </c>
      <c r="I899" s="3" t="s">
        <v>67</v>
      </c>
      <c r="J899" s="3" t="s">
        <v>36</v>
      </c>
      <c r="K899" s="3" t="s">
        <v>91</v>
      </c>
      <c r="L899" s="5">
        <v>0.375</v>
      </c>
      <c r="M899" s="4">
        <v>7</v>
      </c>
      <c r="N899" s="5">
        <v>2.7749999374999996</v>
      </c>
      <c r="O899" s="5">
        <v>0.39642856249999997</v>
      </c>
      <c r="P899" s="4">
        <v>2814</v>
      </c>
      <c r="Q899" s="6">
        <v>0.248756218905473</v>
      </c>
      <c r="R899" s="7">
        <v>3.7820895522388098</v>
      </c>
      <c r="S899" s="6">
        <v>0</v>
      </c>
      <c r="T899" s="5">
        <v>0</v>
      </c>
      <c r="U899" s="5">
        <v>0</v>
      </c>
      <c r="V899" s="5">
        <f t="shared" ref="V899:V962" si="80">N899</f>
        <v>2.7749999374999996</v>
      </c>
      <c r="W899" s="5">
        <f t="shared" si="76"/>
        <v>-2.7749999374999996</v>
      </c>
      <c r="X899" s="8">
        <f t="shared" si="77"/>
        <v>-1</v>
      </c>
      <c r="Y899" s="4">
        <v>0</v>
      </c>
      <c r="Z899" s="9" t="str">
        <f t="shared" si="78"/>
        <v>NA</v>
      </c>
      <c r="AA899" s="10">
        <f t="shared" si="79"/>
        <v>0</v>
      </c>
    </row>
    <row r="900" spans="1:27" x14ac:dyDescent="0.55000000000000004">
      <c r="A900" s="3" t="s">
        <v>62</v>
      </c>
      <c r="B900" s="3" t="s">
        <v>63</v>
      </c>
      <c r="C900" s="3" t="s">
        <v>1647</v>
      </c>
      <c r="D900" s="3" t="s">
        <v>1648</v>
      </c>
      <c r="E900" s="4" t="s">
        <v>66</v>
      </c>
      <c r="F900" s="3" t="s">
        <v>36</v>
      </c>
      <c r="G900" s="3" t="s">
        <v>36</v>
      </c>
      <c r="H900" s="3" t="s">
        <v>85</v>
      </c>
      <c r="I900" s="3" t="s">
        <v>67</v>
      </c>
      <c r="J900" s="3" t="s">
        <v>36</v>
      </c>
      <c r="K900" s="3" t="s">
        <v>91</v>
      </c>
      <c r="L900" s="5">
        <v>0.375</v>
      </c>
      <c r="M900" s="4">
        <v>6</v>
      </c>
      <c r="N900" s="5">
        <v>3.0375000000000001</v>
      </c>
      <c r="O900" s="5">
        <v>0.50624999999999998</v>
      </c>
      <c r="P900" s="4">
        <v>76</v>
      </c>
      <c r="Q900" s="6">
        <v>7.8947368421052602</v>
      </c>
      <c r="R900" s="7">
        <v>3.1394736842105302</v>
      </c>
      <c r="S900" s="6">
        <v>0</v>
      </c>
      <c r="T900" s="5">
        <v>0</v>
      </c>
      <c r="U900" s="5">
        <v>0</v>
      </c>
      <c r="V900" s="5">
        <f t="shared" si="80"/>
        <v>3.0375000000000001</v>
      </c>
      <c r="W900" s="5">
        <f t="shared" si="76"/>
        <v>-3.0375000000000001</v>
      </c>
      <c r="X900" s="8">
        <f t="shared" si="77"/>
        <v>-1</v>
      </c>
      <c r="Y900" s="4">
        <v>0</v>
      </c>
      <c r="Z900" s="9" t="str">
        <f t="shared" si="78"/>
        <v>NA</v>
      </c>
      <c r="AA900" s="10">
        <f t="shared" si="79"/>
        <v>0</v>
      </c>
    </row>
    <row r="901" spans="1:27" x14ac:dyDescent="0.55000000000000004">
      <c r="A901" s="3" t="s">
        <v>62</v>
      </c>
      <c r="B901" s="3" t="s">
        <v>63</v>
      </c>
      <c r="C901" s="3" t="s">
        <v>1649</v>
      </c>
      <c r="D901" s="3" t="s">
        <v>1565</v>
      </c>
      <c r="E901" s="4" t="s">
        <v>31</v>
      </c>
      <c r="F901" s="3" t="s">
        <v>36</v>
      </c>
      <c r="G901" s="3" t="s">
        <v>36</v>
      </c>
      <c r="H901" s="3" t="s">
        <v>181</v>
      </c>
      <c r="I901" s="3" t="s">
        <v>67</v>
      </c>
      <c r="J901" s="3" t="s">
        <v>36</v>
      </c>
      <c r="K901" s="3" t="s">
        <v>91</v>
      </c>
      <c r="L901" s="5">
        <v>0.375</v>
      </c>
      <c r="M901" s="4">
        <v>10</v>
      </c>
      <c r="N901" s="5">
        <v>3.9624999999999999</v>
      </c>
      <c r="O901" s="5">
        <v>0.39624999999999999</v>
      </c>
      <c r="P901" s="4">
        <v>399</v>
      </c>
      <c r="Q901" s="6">
        <v>2.5062656641604</v>
      </c>
      <c r="R901" s="7">
        <v>2.8353383458646602</v>
      </c>
      <c r="S901" s="6">
        <v>0</v>
      </c>
      <c r="T901" s="5">
        <v>0</v>
      </c>
      <c r="U901" s="5">
        <v>0</v>
      </c>
      <c r="V901" s="5">
        <f t="shared" si="80"/>
        <v>3.9624999999999999</v>
      </c>
      <c r="W901" s="5">
        <f t="shared" si="76"/>
        <v>-3.9624999999999999</v>
      </c>
      <c r="X901" s="8">
        <f t="shared" si="77"/>
        <v>-1</v>
      </c>
      <c r="Y901" s="4">
        <v>0</v>
      </c>
      <c r="Z901" s="9" t="str">
        <f t="shared" si="78"/>
        <v>NA</v>
      </c>
      <c r="AA901" s="10">
        <f t="shared" si="79"/>
        <v>0</v>
      </c>
    </row>
    <row r="902" spans="1:27" x14ac:dyDescent="0.55000000000000004">
      <c r="A902" s="3" t="s">
        <v>62</v>
      </c>
      <c r="B902" s="3" t="s">
        <v>63</v>
      </c>
      <c r="C902" s="3" t="s">
        <v>1650</v>
      </c>
      <c r="D902" s="3" t="s">
        <v>813</v>
      </c>
      <c r="E902" s="4" t="s">
        <v>31</v>
      </c>
      <c r="F902" s="3" t="s">
        <v>36</v>
      </c>
      <c r="G902" s="3" t="s">
        <v>36</v>
      </c>
      <c r="H902" s="3" t="s">
        <v>181</v>
      </c>
      <c r="I902" s="3" t="s">
        <v>67</v>
      </c>
      <c r="J902" s="3" t="s">
        <v>36</v>
      </c>
      <c r="K902" s="3" t="s">
        <v>91</v>
      </c>
      <c r="L902" s="5">
        <v>0.375</v>
      </c>
      <c r="M902" s="4">
        <v>12</v>
      </c>
      <c r="N902" s="5">
        <v>4.5374999999999996</v>
      </c>
      <c r="O902" s="5">
        <v>0.37812499999999999</v>
      </c>
      <c r="P902" s="4">
        <v>9077</v>
      </c>
      <c r="Q902" s="6">
        <v>0.13220226947229299</v>
      </c>
      <c r="R902" s="7">
        <v>1.24600638977636</v>
      </c>
      <c r="S902" s="6">
        <v>0</v>
      </c>
      <c r="T902" s="5">
        <v>0</v>
      </c>
      <c r="U902" s="5">
        <v>0</v>
      </c>
      <c r="V902" s="5">
        <f t="shared" si="80"/>
        <v>4.5374999999999996</v>
      </c>
      <c r="W902" s="5">
        <f t="shared" si="76"/>
        <v>-4.5374999999999996</v>
      </c>
      <c r="X902" s="8">
        <f t="shared" si="77"/>
        <v>-1</v>
      </c>
      <c r="Y902" s="4">
        <v>0</v>
      </c>
      <c r="Z902" s="9" t="str">
        <f t="shared" si="78"/>
        <v>NA</v>
      </c>
      <c r="AA902" s="10">
        <f t="shared" si="79"/>
        <v>0</v>
      </c>
    </row>
    <row r="903" spans="1:27" x14ac:dyDescent="0.55000000000000004">
      <c r="A903" s="3" t="s">
        <v>62</v>
      </c>
      <c r="B903" s="3" t="s">
        <v>63</v>
      </c>
      <c r="C903" s="3" t="s">
        <v>1651</v>
      </c>
      <c r="D903" s="3" t="s">
        <v>1237</v>
      </c>
      <c r="E903" s="4" t="s">
        <v>31</v>
      </c>
      <c r="F903" s="3" t="s">
        <v>36</v>
      </c>
      <c r="G903" s="3" t="s">
        <v>36</v>
      </c>
      <c r="H903" s="3" t="s">
        <v>85</v>
      </c>
      <c r="I903" s="3" t="s">
        <v>67</v>
      </c>
      <c r="J903" s="3" t="s">
        <v>36</v>
      </c>
      <c r="K903" s="3" t="s">
        <v>91</v>
      </c>
      <c r="L903" s="5">
        <v>0.375</v>
      </c>
      <c r="M903" s="4">
        <v>9</v>
      </c>
      <c r="N903" s="5">
        <v>6.9499999125</v>
      </c>
      <c r="O903" s="5">
        <v>0.7722222125</v>
      </c>
      <c r="P903" s="4">
        <v>482</v>
      </c>
      <c r="Q903" s="6">
        <v>1.8672199170124499</v>
      </c>
      <c r="R903" s="7">
        <v>2.5153526970954401</v>
      </c>
      <c r="S903" s="6">
        <v>0</v>
      </c>
      <c r="T903" s="5">
        <v>0</v>
      </c>
      <c r="U903" s="5">
        <v>0</v>
      </c>
      <c r="V903" s="5">
        <f t="shared" si="80"/>
        <v>6.9499999125</v>
      </c>
      <c r="W903" s="5">
        <f t="shared" si="76"/>
        <v>-6.9499999125</v>
      </c>
      <c r="X903" s="8">
        <f t="shared" si="77"/>
        <v>-1</v>
      </c>
      <c r="Y903" s="4">
        <v>0</v>
      </c>
      <c r="Z903" s="9" t="str">
        <f t="shared" si="78"/>
        <v>NA</v>
      </c>
      <c r="AA903" s="10">
        <f t="shared" si="79"/>
        <v>0</v>
      </c>
    </row>
    <row r="904" spans="1:27" x14ac:dyDescent="0.55000000000000004">
      <c r="A904" s="3" t="s">
        <v>62</v>
      </c>
      <c r="B904" s="3" t="s">
        <v>63</v>
      </c>
      <c r="C904" s="3" t="s">
        <v>1652</v>
      </c>
      <c r="D904" s="3" t="s">
        <v>1653</v>
      </c>
      <c r="E904" s="4" t="s">
        <v>31</v>
      </c>
      <c r="F904" s="3" t="s">
        <v>36</v>
      </c>
      <c r="G904" s="3" t="s">
        <v>36</v>
      </c>
      <c r="H904" s="3" t="s">
        <v>181</v>
      </c>
      <c r="I904" s="3" t="s">
        <v>67</v>
      </c>
      <c r="J904" s="3" t="s">
        <v>36</v>
      </c>
      <c r="K904" s="3" t="s">
        <v>91</v>
      </c>
      <c r="L904" s="5">
        <v>0.375</v>
      </c>
      <c r="M904" s="4">
        <v>18</v>
      </c>
      <c r="N904" s="5">
        <v>10.899999899999999</v>
      </c>
      <c r="O904" s="5">
        <v>0.60555554999999994</v>
      </c>
      <c r="P904" s="4">
        <v>1328</v>
      </c>
      <c r="Q904" s="6">
        <v>1.3554216867469899</v>
      </c>
      <c r="R904" s="7">
        <v>2.4585843373494001</v>
      </c>
      <c r="S904" s="6">
        <v>0</v>
      </c>
      <c r="T904" s="5">
        <v>0</v>
      </c>
      <c r="U904" s="5">
        <v>0</v>
      </c>
      <c r="V904" s="5">
        <f t="shared" si="80"/>
        <v>10.899999899999999</v>
      </c>
      <c r="W904" s="5">
        <f t="shared" si="76"/>
        <v>-10.899999899999999</v>
      </c>
      <c r="X904" s="8">
        <f t="shared" si="77"/>
        <v>-1</v>
      </c>
      <c r="Y904" s="4">
        <v>0</v>
      </c>
      <c r="Z904" s="9" t="str">
        <f t="shared" si="78"/>
        <v>NA</v>
      </c>
      <c r="AA904" s="10">
        <f t="shared" si="79"/>
        <v>0</v>
      </c>
    </row>
    <row r="905" spans="1:27" x14ac:dyDescent="0.55000000000000004">
      <c r="A905" s="3" t="s">
        <v>78</v>
      </c>
      <c r="B905" s="3" t="s">
        <v>79</v>
      </c>
      <c r="C905" s="3" t="s">
        <v>1654</v>
      </c>
      <c r="D905" s="3" t="s">
        <v>1655</v>
      </c>
      <c r="E905" s="4" t="s">
        <v>66</v>
      </c>
      <c r="F905" s="3" t="s">
        <v>36</v>
      </c>
      <c r="G905" s="3" t="s">
        <v>36</v>
      </c>
      <c r="H905" s="3" t="s">
        <v>695</v>
      </c>
      <c r="I905" s="3" t="s">
        <v>77</v>
      </c>
      <c r="J905" s="3" t="s">
        <v>36</v>
      </c>
      <c r="K905" s="3" t="s">
        <v>42</v>
      </c>
      <c r="L905" s="5">
        <v>0.375</v>
      </c>
      <c r="M905" s="4">
        <v>1</v>
      </c>
      <c r="N905" s="5">
        <v>0.16250000000000001</v>
      </c>
      <c r="O905" s="5">
        <v>0.16250000000000001</v>
      </c>
      <c r="P905" s="4">
        <v>132</v>
      </c>
      <c r="Q905" s="6">
        <v>0.7575757575757579</v>
      </c>
      <c r="R905" s="7">
        <v>3.10606060606061</v>
      </c>
      <c r="S905" s="6">
        <v>0</v>
      </c>
      <c r="T905" s="5">
        <v>0</v>
      </c>
      <c r="U905" s="5">
        <v>0</v>
      </c>
      <c r="V905" s="5">
        <f t="shared" si="80"/>
        <v>0.16250000000000001</v>
      </c>
      <c r="W905" s="5">
        <f t="shared" si="76"/>
        <v>-0.16250000000000001</v>
      </c>
      <c r="X905" s="8">
        <f t="shared" si="77"/>
        <v>-1</v>
      </c>
      <c r="Y905" s="4">
        <v>0</v>
      </c>
      <c r="Z905" s="9" t="str">
        <f t="shared" si="78"/>
        <v>NA</v>
      </c>
      <c r="AA905" s="10">
        <f t="shared" si="79"/>
        <v>0</v>
      </c>
    </row>
    <row r="906" spans="1:27" x14ac:dyDescent="0.55000000000000004">
      <c r="A906" s="3" t="s">
        <v>78</v>
      </c>
      <c r="B906" s="3" t="s">
        <v>79</v>
      </c>
      <c r="C906" s="3" t="s">
        <v>1656</v>
      </c>
      <c r="D906" s="3" t="s">
        <v>1657</v>
      </c>
      <c r="E906" s="4" t="s">
        <v>66</v>
      </c>
      <c r="F906" s="3" t="s">
        <v>36</v>
      </c>
      <c r="G906" s="3" t="s">
        <v>36</v>
      </c>
      <c r="H906" s="3" t="s">
        <v>181</v>
      </c>
      <c r="I906" s="3" t="s">
        <v>50</v>
      </c>
      <c r="J906" s="3" t="s">
        <v>36</v>
      </c>
      <c r="K906" s="3" t="s">
        <v>42</v>
      </c>
      <c r="L906" s="5">
        <v>0.375</v>
      </c>
      <c r="M906" s="4">
        <v>2</v>
      </c>
      <c r="N906" s="5">
        <v>0.86250000000000004</v>
      </c>
      <c r="O906" s="5">
        <v>0.43125000000000002</v>
      </c>
      <c r="P906" s="4">
        <v>121</v>
      </c>
      <c r="Q906" s="6">
        <v>1.65289256198347</v>
      </c>
      <c r="R906" s="7">
        <v>2.65619834710744</v>
      </c>
      <c r="S906" s="6">
        <v>0</v>
      </c>
      <c r="T906" s="5">
        <v>0</v>
      </c>
      <c r="U906" s="5">
        <v>0</v>
      </c>
      <c r="V906" s="5">
        <f t="shared" si="80"/>
        <v>0.86250000000000004</v>
      </c>
      <c r="W906" s="5">
        <f t="shared" si="76"/>
        <v>-0.86250000000000004</v>
      </c>
      <c r="X906" s="8">
        <f t="shared" si="77"/>
        <v>-1</v>
      </c>
      <c r="Y906" s="4">
        <v>0</v>
      </c>
      <c r="Z906" s="9" t="str">
        <f t="shared" si="78"/>
        <v>NA</v>
      </c>
      <c r="AA906" s="10">
        <f t="shared" si="79"/>
        <v>0</v>
      </c>
    </row>
    <row r="907" spans="1:27" x14ac:dyDescent="0.55000000000000004">
      <c r="A907" s="3" t="s">
        <v>78</v>
      </c>
      <c r="B907" s="3" t="s">
        <v>79</v>
      </c>
      <c r="C907" s="3" t="s">
        <v>1658</v>
      </c>
      <c r="D907" s="3" t="s">
        <v>1659</v>
      </c>
      <c r="E907" s="4" t="s">
        <v>66</v>
      </c>
      <c r="F907" s="3" t="s">
        <v>36</v>
      </c>
      <c r="G907" s="3" t="s">
        <v>36</v>
      </c>
      <c r="H907" s="3" t="s">
        <v>695</v>
      </c>
      <c r="I907" s="3" t="s">
        <v>77</v>
      </c>
      <c r="J907" s="3" t="s">
        <v>36</v>
      </c>
      <c r="K907" s="3" t="s">
        <v>42</v>
      </c>
      <c r="L907" s="5">
        <v>0.375</v>
      </c>
      <c r="M907" s="4">
        <v>3</v>
      </c>
      <c r="N907" s="5">
        <v>1.0874999999999999</v>
      </c>
      <c r="O907" s="5">
        <v>0.36249999999999999</v>
      </c>
      <c r="P907" s="4">
        <v>5638</v>
      </c>
      <c r="Q907" s="6">
        <v>5.3210358283079101E-2</v>
      </c>
      <c r="R907" s="7">
        <v>2.3112628591699198</v>
      </c>
      <c r="S907" s="6">
        <v>0</v>
      </c>
      <c r="T907" s="5">
        <v>0</v>
      </c>
      <c r="U907" s="5">
        <v>0</v>
      </c>
      <c r="V907" s="5">
        <f t="shared" si="80"/>
        <v>1.0874999999999999</v>
      </c>
      <c r="W907" s="5">
        <f t="shared" si="76"/>
        <v>-1.0874999999999999</v>
      </c>
      <c r="X907" s="8">
        <f t="shared" si="77"/>
        <v>-1</v>
      </c>
      <c r="Y907" s="4">
        <v>0</v>
      </c>
      <c r="Z907" s="9" t="str">
        <f t="shared" si="78"/>
        <v>NA</v>
      </c>
      <c r="AA907" s="10">
        <f t="shared" si="79"/>
        <v>0</v>
      </c>
    </row>
    <row r="908" spans="1:27" x14ac:dyDescent="0.55000000000000004">
      <c r="A908" s="3" t="s">
        <v>78</v>
      </c>
      <c r="B908" s="3" t="s">
        <v>79</v>
      </c>
      <c r="C908" s="3" t="s">
        <v>1660</v>
      </c>
      <c r="D908" s="3" t="s">
        <v>1661</v>
      </c>
      <c r="E908" s="4" t="s">
        <v>31</v>
      </c>
      <c r="F908" s="3" t="s">
        <v>36</v>
      </c>
      <c r="G908" s="3" t="s">
        <v>36</v>
      </c>
      <c r="H908" s="3" t="s">
        <v>1662</v>
      </c>
      <c r="I908" s="3" t="s">
        <v>77</v>
      </c>
      <c r="J908" s="3" t="s">
        <v>36</v>
      </c>
      <c r="K908" s="3" t="s">
        <v>42</v>
      </c>
      <c r="L908" s="5">
        <v>0.375</v>
      </c>
      <c r="M908" s="4">
        <v>4</v>
      </c>
      <c r="N908" s="5">
        <v>2.85</v>
      </c>
      <c r="O908" s="5">
        <v>0.71250000000000002</v>
      </c>
      <c r="P908" s="4">
        <v>85</v>
      </c>
      <c r="Q908" s="6">
        <v>4.7058823529411802</v>
      </c>
      <c r="R908" s="7">
        <v>2.3858823529411799</v>
      </c>
      <c r="S908" s="6">
        <v>0</v>
      </c>
      <c r="T908" s="5">
        <v>0</v>
      </c>
      <c r="U908" s="5">
        <v>0</v>
      </c>
      <c r="V908" s="5">
        <f t="shared" si="80"/>
        <v>2.85</v>
      </c>
      <c r="W908" s="5">
        <f t="shared" si="76"/>
        <v>-2.85</v>
      </c>
      <c r="X908" s="8">
        <f t="shared" si="77"/>
        <v>-1</v>
      </c>
      <c r="Y908" s="4">
        <v>0</v>
      </c>
      <c r="Z908" s="9" t="str">
        <f t="shared" si="78"/>
        <v>NA</v>
      </c>
      <c r="AA908" s="10">
        <f t="shared" si="79"/>
        <v>0</v>
      </c>
    </row>
    <row r="909" spans="1:27" x14ac:dyDescent="0.55000000000000004">
      <c r="A909" s="3" t="s">
        <v>78</v>
      </c>
      <c r="B909" s="3" t="s">
        <v>79</v>
      </c>
      <c r="C909" s="3" t="s">
        <v>1663</v>
      </c>
      <c r="D909" s="3" t="s">
        <v>1664</v>
      </c>
      <c r="E909" s="4" t="s">
        <v>66</v>
      </c>
      <c r="F909" s="3" t="s">
        <v>36</v>
      </c>
      <c r="G909" s="3" t="s">
        <v>36</v>
      </c>
      <c r="H909" s="3" t="s">
        <v>695</v>
      </c>
      <c r="I909" s="3" t="s">
        <v>77</v>
      </c>
      <c r="J909" s="3" t="s">
        <v>36</v>
      </c>
      <c r="K909" s="3" t="s">
        <v>42</v>
      </c>
      <c r="L909" s="5">
        <v>0.375</v>
      </c>
      <c r="M909" s="4">
        <v>5</v>
      </c>
      <c r="N909" s="5">
        <v>3.0249999999999999</v>
      </c>
      <c r="O909" s="5">
        <v>0.60499999999999998</v>
      </c>
      <c r="P909" s="4">
        <v>1884</v>
      </c>
      <c r="Q909" s="6">
        <v>0.26539278131634803</v>
      </c>
      <c r="R909" s="7">
        <v>4.6260615711252697</v>
      </c>
      <c r="S909" s="6">
        <v>0</v>
      </c>
      <c r="T909" s="5">
        <v>0</v>
      </c>
      <c r="U909" s="5">
        <v>0</v>
      </c>
      <c r="V909" s="5">
        <f t="shared" si="80"/>
        <v>3.0249999999999999</v>
      </c>
      <c r="W909" s="5">
        <f t="shared" si="76"/>
        <v>-3.0249999999999999</v>
      </c>
      <c r="X909" s="8">
        <f t="shared" si="77"/>
        <v>-1</v>
      </c>
      <c r="Y909" s="4">
        <v>0</v>
      </c>
      <c r="Z909" s="9" t="str">
        <f t="shared" si="78"/>
        <v>NA</v>
      </c>
      <c r="AA909" s="10">
        <f t="shared" si="79"/>
        <v>0</v>
      </c>
    </row>
    <row r="910" spans="1:27" x14ac:dyDescent="0.55000000000000004">
      <c r="A910" s="3" t="s">
        <v>78</v>
      </c>
      <c r="B910" s="3" t="s">
        <v>79</v>
      </c>
      <c r="C910" s="3" t="s">
        <v>1665</v>
      </c>
      <c r="D910" s="3" t="s">
        <v>1666</v>
      </c>
      <c r="E910" s="4" t="s">
        <v>66</v>
      </c>
      <c r="F910" s="3" t="s">
        <v>36</v>
      </c>
      <c r="G910" s="3" t="s">
        <v>36</v>
      </c>
      <c r="H910" s="3" t="s">
        <v>181</v>
      </c>
      <c r="I910" s="3" t="s">
        <v>50</v>
      </c>
      <c r="J910" s="3" t="s">
        <v>36</v>
      </c>
      <c r="K910" s="3" t="s">
        <v>42</v>
      </c>
      <c r="L910" s="5">
        <v>0.375</v>
      </c>
      <c r="M910" s="4">
        <v>6</v>
      </c>
      <c r="N910" s="5">
        <v>3.1875</v>
      </c>
      <c r="O910" s="5">
        <v>0.53125</v>
      </c>
      <c r="P910" s="4">
        <v>451</v>
      </c>
      <c r="Q910" s="6">
        <v>1.3303769401330401</v>
      </c>
      <c r="R910" s="7">
        <v>1.73880266075388</v>
      </c>
      <c r="S910" s="6">
        <v>0</v>
      </c>
      <c r="T910" s="5">
        <v>0</v>
      </c>
      <c r="U910" s="5">
        <v>0</v>
      </c>
      <c r="V910" s="5">
        <f t="shared" si="80"/>
        <v>3.1875</v>
      </c>
      <c r="W910" s="5">
        <f t="shared" si="76"/>
        <v>-3.1875</v>
      </c>
      <c r="X910" s="8">
        <f t="shared" si="77"/>
        <v>-1</v>
      </c>
      <c r="Y910" s="4">
        <v>0</v>
      </c>
      <c r="Z910" s="9" t="str">
        <f t="shared" si="78"/>
        <v>NA</v>
      </c>
      <c r="AA910" s="10">
        <f t="shared" si="79"/>
        <v>0</v>
      </c>
    </row>
    <row r="911" spans="1:27" x14ac:dyDescent="0.55000000000000004">
      <c r="A911" s="3" t="s">
        <v>78</v>
      </c>
      <c r="B911" s="3" t="s">
        <v>79</v>
      </c>
      <c r="C911" s="3" t="s">
        <v>1667</v>
      </c>
      <c r="D911" s="3" t="s">
        <v>1668</v>
      </c>
      <c r="E911" s="4" t="s">
        <v>66</v>
      </c>
      <c r="F911" s="3" t="s">
        <v>36</v>
      </c>
      <c r="G911" s="3" t="s">
        <v>36</v>
      </c>
      <c r="H911" s="3" t="s">
        <v>1109</v>
      </c>
      <c r="I911" s="3" t="s">
        <v>77</v>
      </c>
      <c r="J911" s="3" t="s">
        <v>36</v>
      </c>
      <c r="K911" s="3" t="s">
        <v>42</v>
      </c>
      <c r="L911" s="5">
        <v>0.375</v>
      </c>
      <c r="M911" s="4">
        <v>10</v>
      </c>
      <c r="N911" s="5">
        <v>5.6749999999999998</v>
      </c>
      <c r="O911" s="5">
        <v>0.5675</v>
      </c>
      <c r="P911" s="4">
        <v>546</v>
      </c>
      <c r="Q911" s="6">
        <v>1.8315018315018301</v>
      </c>
      <c r="R911" s="7">
        <v>2.9805860805860802</v>
      </c>
      <c r="S911" s="6">
        <v>0</v>
      </c>
      <c r="T911" s="5">
        <v>0</v>
      </c>
      <c r="U911" s="5">
        <v>0</v>
      </c>
      <c r="V911" s="5">
        <f t="shared" si="80"/>
        <v>5.6749999999999998</v>
      </c>
      <c r="W911" s="5">
        <f t="shared" si="76"/>
        <v>-5.6749999999999998</v>
      </c>
      <c r="X911" s="8">
        <f t="shared" si="77"/>
        <v>-1</v>
      </c>
      <c r="Y911" s="4">
        <v>0</v>
      </c>
      <c r="Z911" s="9" t="str">
        <f t="shared" si="78"/>
        <v>NA</v>
      </c>
      <c r="AA911" s="10">
        <f t="shared" si="79"/>
        <v>0</v>
      </c>
    </row>
    <row r="912" spans="1:27" x14ac:dyDescent="0.55000000000000004">
      <c r="A912" s="3" t="s">
        <v>78</v>
      </c>
      <c r="B912" s="3" t="s">
        <v>79</v>
      </c>
      <c r="C912" s="3" t="s">
        <v>1669</v>
      </c>
      <c r="D912" s="3" t="s">
        <v>1670</v>
      </c>
      <c r="E912" s="4" t="s">
        <v>66</v>
      </c>
      <c r="F912" s="3" t="s">
        <v>36</v>
      </c>
      <c r="G912" s="3" t="s">
        <v>36</v>
      </c>
      <c r="H912" s="3" t="s">
        <v>1109</v>
      </c>
      <c r="I912" s="3" t="s">
        <v>77</v>
      </c>
      <c r="J912" s="3" t="s">
        <v>36</v>
      </c>
      <c r="K912" s="3" t="s">
        <v>42</v>
      </c>
      <c r="L912" s="5">
        <v>0.375</v>
      </c>
      <c r="M912" s="4">
        <v>16</v>
      </c>
      <c r="N912" s="5">
        <v>13.987500000000001</v>
      </c>
      <c r="O912" s="5">
        <v>0.87421875000000004</v>
      </c>
      <c r="P912" s="4">
        <v>871</v>
      </c>
      <c r="Q912" s="6">
        <v>1.8369690011481099</v>
      </c>
      <c r="R912" s="7">
        <v>4.0366245694603897</v>
      </c>
      <c r="S912" s="6">
        <v>0</v>
      </c>
      <c r="T912" s="5">
        <v>0</v>
      </c>
      <c r="U912" s="5">
        <v>0</v>
      </c>
      <c r="V912" s="5">
        <f t="shared" si="80"/>
        <v>13.987500000000001</v>
      </c>
      <c r="W912" s="5">
        <f t="shared" si="76"/>
        <v>-13.987500000000001</v>
      </c>
      <c r="X912" s="8">
        <f t="shared" si="77"/>
        <v>-1</v>
      </c>
      <c r="Y912" s="4">
        <v>0</v>
      </c>
      <c r="Z912" s="9" t="str">
        <f t="shared" si="78"/>
        <v>NA</v>
      </c>
      <c r="AA912" s="10">
        <f t="shared" si="79"/>
        <v>0</v>
      </c>
    </row>
    <row r="913" spans="1:27" x14ac:dyDescent="0.55000000000000004">
      <c r="A913" s="3" t="s">
        <v>78</v>
      </c>
      <c r="B913" s="3" t="s">
        <v>79</v>
      </c>
      <c r="C913" s="3" t="s">
        <v>1671</v>
      </c>
      <c r="D913" s="3" t="s">
        <v>1672</v>
      </c>
      <c r="E913" s="4" t="s">
        <v>31</v>
      </c>
      <c r="F913" s="3" t="s">
        <v>36</v>
      </c>
      <c r="G913" s="3" t="s">
        <v>36</v>
      </c>
      <c r="H913" s="3" t="s">
        <v>485</v>
      </c>
      <c r="I913" s="3" t="s">
        <v>77</v>
      </c>
      <c r="J913" s="3" t="s">
        <v>36</v>
      </c>
      <c r="K913" s="3" t="s">
        <v>42</v>
      </c>
      <c r="L913" s="5">
        <v>0.375</v>
      </c>
      <c r="M913" s="4">
        <v>44</v>
      </c>
      <c r="N913" s="5">
        <v>19.124999849999998</v>
      </c>
      <c r="O913" s="5">
        <v>0.43465908749999999</v>
      </c>
      <c r="P913" s="4">
        <v>2693</v>
      </c>
      <c r="Q913" s="6">
        <v>1.63386557742295</v>
      </c>
      <c r="R913" s="7">
        <v>4.2432603044931296</v>
      </c>
      <c r="S913" s="6">
        <v>0</v>
      </c>
      <c r="T913" s="5">
        <v>0</v>
      </c>
      <c r="U913" s="5">
        <v>0</v>
      </c>
      <c r="V913" s="5">
        <f t="shared" si="80"/>
        <v>19.124999849999998</v>
      </c>
      <c r="W913" s="5">
        <f t="shared" si="76"/>
        <v>-19.124999849999998</v>
      </c>
      <c r="X913" s="8">
        <f t="shared" si="77"/>
        <v>-1</v>
      </c>
      <c r="Y913" s="4">
        <v>0</v>
      </c>
      <c r="Z913" s="9" t="str">
        <f t="shared" si="78"/>
        <v>NA</v>
      </c>
      <c r="AA913" s="10">
        <f t="shared" si="79"/>
        <v>0</v>
      </c>
    </row>
    <row r="914" spans="1:27" x14ac:dyDescent="0.55000000000000004">
      <c r="A914" s="3" t="s">
        <v>62</v>
      </c>
      <c r="B914" s="3" t="s">
        <v>63</v>
      </c>
      <c r="C914" s="3" t="s">
        <v>1673</v>
      </c>
      <c r="D914" s="3" t="s">
        <v>1137</v>
      </c>
      <c r="E914" s="4" t="s">
        <v>31</v>
      </c>
      <c r="F914" s="3" t="s">
        <v>36</v>
      </c>
      <c r="G914" s="3" t="s">
        <v>36</v>
      </c>
      <c r="H914" s="3" t="s">
        <v>85</v>
      </c>
      <c r="I914" s="3" t="s">
        <v>67</v>
      </c>
      <c r="J914" s="3" t="s">
        <v>36</v>
      </c>
      <c r="K914" s="3" t="s">
        <v>91</v>
      </c>
      <c r="L914" s="5">
        <v>0.38750000000000001</v>
      </c>
      <c r="M914" s="4">
        <v>2</v>
      </c>
      <c r="N914" s="5">
        <v>0.95</v>
      </c>
      <c r="O914" s="5">
        <v>0.47499999999999998</v>
      </c>
      <c r="P914" s="4">
        <v>146</v>
      </c>
      <c r="Q914" s="6">
        <v>1.3698630136986301</v>
      </c>
      <c r="R914" s="7">
        <v>2.2205479452054799</v>
      </c>
      <c r="S914" s="6">
        <v>0</v>
      </c>
      <c r="T914" s="5">
        <v>0</v>
      </c>
      <c r="U914" s="5">
        <v>0</v>
      </c>
      <c r="V914" s="5">
        <f t="shared" si="80"/>
        <v>0.95</v>
      </c>
      <c r="W914" s="5">
        <f t="shared" si="76"/>
        <v>-0.95</v>
      </c>
      <c r="X914" s="8">
        <f t="shared" si="77"/>
        <v>-1</v>
      </c>
      <c r="Y914" s="4">
        <v>0</v>
      </c>
      <c r="Z914" s="9" t="str">
        <f t="shared" si="78"/>
        <v>NA</v>
      </c>
      <c r="AA914" s="10">
        <f t="shared" si="79"/>
        <v>0</v>
      </c>
    </row>
    <row r="915" spans="1:27" x14ac:dyDescent="0.55000000000000004">
      <c r="A915" s="3" t="s">
        <v>62</v>
      </c>
      <c r="B915" s="3" t="s">
        <v>63</v>
      </c>
      <c r="C915" s="3" t="s">
        <v>1674</v>
      </c>
      <c r="D915" s="3" t="s">
        <v>452</v>
      </c>
      <c r="E915" s="4" t="s">
        <v>66</v>
      </c>
      <c r="F915" s="3" t="s">
        <v>36</v>
      </c>
      <c r="G915" s="3" t="s">
        <v>36</v>
      </c>
      <c r="H915" s="3" t="s">
        <v>85</v>
      </c>
      <c r="I915" s="3" t="s">
        <v>67</v>
      </c>
      <c r="J915" s="3" t="s">
        <v>36</v>
      </c>
      <c r="K915" s="3" t="s">
        <v>91</v>
      </c>
      <c r="L915" s="5">
        <v>0.38750000000000001</v>
      </c>
      <c r="M915" s="4">
        <v>10</v>
      </c>
      <c r="N915" s="5">
        <v>3.7875000000000001</v>
      </c>
      <c r="O915" s="5">
        <v>0.37874999999999998</v>
      </c>
      <c r="P915" s="4">
        <v>712</v>
      </c>
      <c r="Q915" s="6">
        <v>1.40449438202247</v>
      </c>
      <c r="R915" s="7">
        <v>2.0650280898876399</v>
      </c>
      <c r="S915" s="6">
        <v>0</v>
      </c>
      <c r="T915" s="5">
        <v>0</v>
      </c>
      <c r="U915" s="5">
        <v>0</v>
      </c>
      <c r="V915" s="5">
        <f t="shared" si="80"/>
        <v>3.7875000000000001</v>
      </c>
      <c r="W915" s="5">
        <f t="shared" si="76"/>
        <v>-3.7875000000000001</v>
      </c>
      <c r="X915" s="8">
        <f t="shared" si="77"/>
        <v>-1</v>
      </c>
      <c r="Y915" s="4">
        <v>0</v>
      </c>
      <c r="Z915" s="9" t="str">
        <f t="shared" si="78"/>
        <v>NA</v>
      </c>
      <c r="AA915" s="10">
        <f t="shared" si="79"/>
        <v>0</v>
      </c>
    </row>
    <row r="916" spans="1:27" x14ac:dyDescent="0.55000000000000004">
      <c r="A916" s="3" t="s">
        <v>78</v>
      </c>
      <c r="B916" s="3" t="s">
        <v>79</v>
      </c>
      <c r="C916" s="3" t="s">
        <v>1675</v>
      </c>
      <c r="D916" s="3" t="s">
        <v>1676</v>
      </c>
      <c r="E916" s="4" t="s">
        <v>66</v>
      </c>
      <c r="F916" s="3" t="s">
        <v>36</v>
      </c>
      <c r="G916" s="3" t="s">
        <v>36</v>
      </c>
      <c r="H916" s="3" t="s">
        <v>315</v>
      </c>
      <c r="I916" s="3" t="s">
        <v>77</v>
      </c>
      <c r="J916" s="3" t="s">
        <v>36</v>
      </c>
      <c r="K916" s="3" t="s">
        <v>42</v>
      </c>
      <c r="L916" s="5">
        <v>0.38750000000000001</v>
      </c>
      <c r="M916" s="4">
        <v>3</v>
      </c>
      <c r="N916" s="5">
        <v>1.9249999875000001</v>
      </c>
      <c r="O916" s="5">
        <v>0.64166666250000004</v>
      </c>
      <c r="P916" s="4">
        <v>138</v>
      </c>
      <c r="Q916" s="6">
        <v>2.1739130434782599</v>
      </c>
      <c r="R916" s="7">
        <v>2.2869565217391301</v>
      </c>
      <c r="S916" s="6">
        <v>0</v>
      </c>
      <c r="T916" s="5">
        <v>0</v>
      </c>
      <c r="U916" s="5">
        <v>0</v>
      </c>
      <c r="V916" s="5">
        <f t="shared" si="80"/>
        <v>1.9249999875000001</v>
      </c>
      <c r="W916" s="5">
        <f t="shared" si="76"/>
        <v>-1.9249999875000001</v>
      </c>
      <c r="X916" s="8">
        <f t="shared" si="77"/>
        <v>-1</v>
      </c>
      <c r="Y916" s="4">
        <v>0</v>
      </c>
      <c r="Z916" s="9" t="str">
        <f t="shared" si="78"/>
        <v>NA</v>
      </c>
      <c r="AA916" s="10">
        <f t="shared" si="79"/>
        <v>0</v>
      </c>
    </row>
    <row r="917" spans="1:27" x14ac:dyDescent="0.55000000000000004">
      <c r="A917" s="3" t="s">
        <v>78</v>
      </c>
      <c r="B917" s="3" t="s">
        <v>79</v>
      </c>
      <c r="C917" s="3" t="s">
        <v>1677</v>
      </c>
      <c r="D917" s="3" t="s">
        <v>1678</v>
      </c>
      <c r="E917" s="4" t="s">
        <v>31</v>
      </c>
      <c r="F917" s="3" t="s">
        <v>36</v>
      </c>
      <c r="G917" s="3" t="s">
        <v>36</v>
      </c>
      <c r="H917" s="3" t="s">
        <v>475</v>
      </c>
      <c r="I917" s="3" t="s">
        <v>77</v>
      </c>
      <c r="J917" s="3" t="s">
        <v>36</v>
      </c>
      <c r="K917" s="3" t="s">
        <v>42</v>
      </c>
      <c r="L917" s="5">
        <v>0.38750000000000001</v>
      </c>
      <c r="M917" s="4">
        <v>5</v>
      </c>
      <c r="N917" s="5">
        <v>4.1375000000000002</v>
      </c>
      <c r="O917" s="5">
        <v>0.82750000000000001</v>
      </c>
      <c r="P917" s="4">
        <v>125</v>
      </c>
      <c r="Q917" s="6">
        <v>4</v>
      </c>
      <c r="R917" s="7">
        <v>2.6608000000000001</v>
      </c>
      <c r="S917" s="6">
        <v>0</v>
      </c>
      <c r="T917" s="5">
        <v>0</v>
      </c>
      <c r="U917" s="5">
        <v>0</v>
      </c>
      <c r="V917" s="5">
        <f t="shared" si="80"/>
        <v>4.1375000000000002</v>
      </c>
      <c r="W917" s="5">
        <f t="shared" si="76"/>
        <v>-4.1375000000000002</v>
      </c>
      <c r="X917" s="8">
        <f t="shared" si="77"/>
        <v>-1</v>
      </c>
      <c r="Y917" s="4">
        <v>0</v>
      </c>
      <c r="Z917" s="9" t="str">
        <f t="shared" si="78"/>
        <v>NA</v>
      </c>
      <c r="AA917" s="10">
        <f t="shared" si="79"/>
        <v>0</v>
      </c>
    </row>
    <row r="918" spans="1:27" x14ac:dyDescent="0.55000000000000004">
      <c r="A918" s="3" t="s">
        <v>78</v>
      </c>
      <c r="B918" s="3" t="s">
        <v>79</v>
      </c>
      <c r="C918" s="3" t="s">
        <v>1679</v>
      </c>
      <c r="D918" s="3" t="s">
        <v>1680</v>
      </c>
      <c r="E918" s="4" t="s">
        <v>31</v>
      </c>
      <c r="F918" s="3" t="s">
        <v>36</v>
      </c>
      <c r="G918" s="3" t="s">
        <v>36</v>
      </c>
      <c r="H918" s="3" t="s">
        <v>1681</v>
      </c>
      <c r="I918" s="3" t="s">
        <v>77</v>
      </c>
      <c r="J918" s="3" t="s">
        <v>36</v>
      </c>
      <c r="K918" s="3" t="s">
        <v>61</v>
      </c>
      <c r="L918" s="5">
        <v>0.38750000000000001</v>
      </c>
      <c r="M918" s="4">
        <v>5</v>
      </c>
      <c r="N918" s="5">
        <v>4.5125000000000002</v>
      </c>
      <c r="O918" s="5">
        <v>0.90249999999999997</v>
      </c>
      <c r="P918" s="4">
        <v>74</v>
      </c>
      <c r="Q918" s="6">
        <v>6.7567567567567597</v>
      </c>
      <c r="R918" s="7">
        <v>3.83378378378378</v>
      </c>
      <c r="S918" s="6">
        <v>0</v>
      </c>
      <c r="T918" s="5">
        <v>0</v>
      </c>
      <c r="U918" s="5">
        <v>0</v>
      </c>
      <c r="V918" s="5">
        <f t="shared" si="80"/>
        <v>4.5125000000000002</v>
      </c>
      <c r="W918" s="5">
        <f t="shared" si="76"/>
        <v>-4.5125000000000002</v>
      </c>
      <c r="X918" s="8">
        <f t="shared" si="77"/>
        <v>-1</v>
      </c>
      <c r="Y918" s="4">
        <v>0</v>
      </c>
      <c r="Z918" s="9" t="str">
        <f t="shared" si="78"/>
        <v>NA</v>
      </c>
      <c r="AA918" s="10">
        <f t="shared" si="79"/>
        <v>0</v>
      </c>
    </row>
    <row r="919" spans="1:27" x14ac:dyDescent="0.55000000000000004">
      <c r="A919" s="3" t="s">
        <v>78</v>
      </c>
      <c r="B919" s="3" t="s">
        <v>79</v>
      </c>
      <c r="C919" s="3" t="s">
        <v>1682</v>
      </c>
      <c r="D919" s="3" t="s">
        <v>1683</v>
      </c>
      <c r="E919" s="4" t="s">
        <v>66</v>
      </c>
      <c r="F919" s="3" t="s">
        <v>36</v>
      </c>
      <c r="G919" s="3" t="s">
        <v>36</v>
      </c>
      <c r="H919" s="3" t="s">
        <v>1109</v>
      </c>
      <c r="I919" s="3" t="s">
        <v>77</v>
      </c>
      <c r="J919" s="3" t="s">
        <v>36</v>
      </c>
      <c r="K919" s="3" t="s">
        <v>42</v>
      </c>
      <c r="L919" s="5">
        <v>0.38750000000000001</v>
      </c>
      <c r="M919" s="4">
        <v>38</v>
      </c>
      <c r="N919" s="5">
        <v>25.462499924999999</v>
      </c>
      <c r="O919" s="5">
        <v>0.67006578750000001</v>
      </c>
      <c r="P919" s="4">
        <v>2118</v>
      </c>
      <c r="Q919" s="6">
        <v>1.79414542020774</v>
      </c>
      <c r="R919" s="7">
        <v>3.83101983002833</v>
      </c>
      <c r="S919" s="6">
        <v>0</v>
      </c>
      <c r="T919" s="5">
        <v>0</v>
      </c>
      <c r="U919" s="5">
        <v>0</v>
      </c>
      <c r="V919" s="5">
        <f t="shared" si="80"/>
        <v>25.462499924999999</v>
      </c>
      <c r="W919" s="5">
        <f t="shared" si="76"/>
        <v>-25.462499924999999</v>
      </c>
      <c r="X919" s="8">
        <f t="shared" si="77"/>
        <v>-1</v>
      </c>
      <c r="Y919" s="4">
        <v>0</v>
      </c>
      <c r="Z919" s="9" t="str">
        <f t="shared" si="78"/>
        <v>NA</v>
      </c>
      <c r="AA919" s="10">
        <f t="shared" si="79"/>
        <v>0</v>
      </c>
    </row>
    <row r="920" spans="1:27" x14ac:dyDescent="0.55000000000000004">
      <c r="A920" s="3" t="s">
        <v>78</v>
      </c>
      <c r="B920" s="3" t="s">
        <v>79</v>
      </c>
      <c r="C920" s="3" t="s">
        <v>1684</v>
      </c>
      <c r="D920" s="3" t="s">
        <v>1685</v>
      </c>
      <c r="E920" s="4" t="s">
        <v>31</v>
      </c>
      <c r="F920" s="3" t="s">
        <v>36</v>
      </c>
      <c r="G920" s="3" t="s">
        <v>36</v>
      </c>
      <c r="H920" s="3" t="s">
        <v>1434</v>
      </c>
      <c r="I920" s="3" t="s">
        <v>77</v>
      </c>
      <c r="J920" s="3" t="s">
        <v>36</v>
      </c>
      <c r="K920" s="3" t="s">
        <v>42</v>
      </c>
      <c r="L920" s="5">
        <v>0.38750000000000001</v>
      </c>
      <c r="M920" s="4">
        <v>57</v>
      </c>
      <c r="N920" s="5">
        <v>40.262499337500003</v>
      </c>
      <c r="O920" s="5">
        <v>0.70635963750000008</v>
      </c>
      <c r="P920" s="4">
        <v>866</v>
      </c>
      <c r="Q920" s="6">
        <v>6.5819861431870699</v>
      </c>
      <c r="R920" s="7">
        <v>1.56362586605081</v>
      </c>
      <c r="S920" s="6">
        <v>0</v>
      </c>
      <c r="T920" s="5">
        <v>0</v>
      </c>
      <c r="U920" s="5">
        <v>0</v>
      </c>
      <c r="V920" s="5">
        <f t="shared" si="80"/>
        <v>40.262499337500003</v>
      </c>
      <c r="W920" s="5">
        <f t="shared" si="76"/>
        <v>-40.262499337500003</v>
      </c>
      <c r="X920" s="8">
        <f t="shared" si="77"/>
        <v>-1</v>
      </c>
      <c r="Y920" s="4">
        <v>0</v>
      </c>
      <c r="Z920" s="9" t="str">
        <f t="shared" si="78"/>
        <v>NA</v>
      </c>
      <c r="AA920" s="10">
        <f t="shared" si="79"/>
        <v>0</v>
      </c>
    </row>
    <row r="921" spans="1:27" x14ac:dyDescent="0.55000000000000004">
      <c r="A921" s="3" t="s">
        <v>78</v>
      </c>
      <c r="B921" s="3" t="s">
        <v>79</v>
      </c>
      <c r="C921" s="3" t="s">
        <v>1686</v>
      </c>
      <c r="D921" s="3" t="s">
        <v>1687</v>
      </c>
      <c r="E921" s="4" t="s">
        <v>66</v>
      </c>
      <c r="F921" s="3" t="s">
        <v>36</v>
      </c>
      <c r="G921" s="3" t="s">
        <v>36</v>
      </c>
      <c r="H921" s="3" t="s">
        <v>572</v>
      </c>
      <c r="I921" s="3" t="s">
        <v>77</v>
      </c>
      <c r="J921" s="3" t="s">
        <v>36</v>
      </c>
      <c r="K921" s="3" t="s">
        <v>42</v>
      </c>
      <c r="L921" s="5">
        <v>0.38750000000000001</v>
      </c>
      <c r="M921" s="4">
        <v>302</v>
      </c>
      <c r="N921" s="5">
        <v>207.23749624999999</v>
      </c>
      <c r="O921" s="5">
        <v>0.68621687499999995</v>
      </c>
      <c r="P921" s="4">
        <v>5144</v>
      </c>
      <c r="Q921" s="6">
        <v>5.8709175738724699</v>
      </c>
      <c r="R921" s="7">
        <v>2.4230559875583202</v>
      </c>
      <c r="S921" s="6">
        <v>0</v>
      </c>
      <c r="T921" s="5">
        <v>0</v>
      </c>
      <c r="U921" s="5">
        <v>0</v>
      </c>
      <c r="V921" s="5">
        <f t="shared" si="80"/>
        <v>207.23749624999999</v>
      </c>
      <c r="W921" s="5">
        <f t="shared" si="76"/>
        <v>-207.23749624999999</v>
      </c>
      <c r="X921" s="8">
        <f t="shared" si="77"/>
        <v>-1</v>
      </c>
      <c r="Y921" s="4">
        <v>0</v>
      </c>
      <c r="Z921" s="9" t="str">
        <f t="shared" si="78"/>
        <v>NA</v>
      </c>
      <c r="AA921" s="10">
        <f t="shared" si="79"/>
        <v>0</v>
      </c>
    </row>
    <row r="922" spans="1:27" x14ac:dyDescent="0.55000000000000004">
      <c r="A922" s="3" t="s">
        <v>78</v>
      </c>
      <c r="B922" s="3" t="s">
        <v>79</v>
      </c>
      <c r="C922" s="3" t="s">
        <v>1688</v>
      </c>
      <c r="D922" s="3" t="s">
        <v>1689</v>
      </c>
      <c r="E922" s="4" t="s">
        <v>66</v>
      </c>
      <c r="F922" s="3" t="s">
        <v>36</v>
      </c>
      <c r="G922" s="3" t="s">
        <v>36</v>
      </c>
      <c r="H922" s="3" t="s">
        <v>695</v>
      </c>
      <c r="I922" s="3" t="s">
        <v>77</v>
      </c>
      <c r="J922" s="3" t="s">
        <v>36</v>
      </c>
      <c r="K922" s="3" t="s">
        <v>42</v>
      </c>
      <c r="L922" s="5">
        <v>0.4</v>
      </c>
      <c r="M922" s="4">
        <v>1</v>
      </c>
      <c r="N922" s="5">
        <v>0.32500000000000001</v>
      </c>
      <c r="O922" s="5">
        <v>0.32500000000000001</v>
      </c>
      <c r="P922" s="4">
        <v>590</v>
      </c>
      <c r="Q922" s="6">
        <v>0.169491525423729</v>
      </c>
      <c r="R922" s="7">
        <v>3.49220338983051</v>
      </c>
      <c r="S922" s="6">
        <v>0</v>
      </c>
      <c r="T922" s="5">
        <v>0</v>
      </c>
      <c r="U922" s="5">
        <v>0</v>
      </c>
      <c r="V922" s="5">
        <f t="shared" si="80"/>
        <v>0.32500000000000001</v>
      </c>
      <c r="W922" s="5">
        <f t="shared" si="76"/>
        <v>-0.32500000000000001</v>
      </c>
      <c r="X922" s="8">
        <f t="shared" si="77"/>
        <v>-1</v>
      </c>
      <c r="Y922" s="4">
        <v>0</v>
      </c>
      <c r="Z922" s="9" t="str">
        <f t="shared" si="78"/>
        <v>NA</v>
      </c>
      <c r="AA922" s="10">
        <f t="shared" si="79"/>
        <v>0</v>
      </c>
    </row>
    <row r="923" spans="1:27" x14ac:dyDescent="0.55000000000000004">
      <c r="A923" s="3" t="s">
        <v>78</v>
      </c>
      <c r="B923" s="3" t="s">
        <v>79</v>
      </c>
      <c r="C923" s="3" t="s">
        <v>1690</v>
      </c>
      <c r="D923" s="3" t="s">
        <v>1691</v>
      </c>
      <c r="E923" s="4" t="s">
        <v>66</v>
      </c>
      <c r="F923" s="3" t="s">
        <v>36</v>
      </c>
      <c r="G923" s="3" t="s">
        <v>36</v>
      </c>
      <c r="H923" s="3" t="s">
        <v>181</v>
      </c>
      <c r="I923" s="3" t="s">
        <v>50</v>
      </c>
      <c r="J923" s="3" t="s">
        <v>36</v>
      </c>
      <c r="K923" s="3" t="s">
        <v>42</v>
      </c>
      <c r="L923" s="5">
        <v>0.4</v>
      </c>
      <c r="M923" s="4">
        <v>4</v>
      </c>
      <c r="N923" s="5">
        <v>1.7375</v>
      </c>
      <c r="O923" s="5">
        <v>0.43437500000000001</v>
      </c>
      <c r="P923" s="4">
        <v>274</v>
      </c>
      <c r="Q923" s="6">
        <v>1.4598540145985399</v>
      </c>
      <c r="R923" s="7">
        <v>2.2204379562043801</v>
      </c>
      <c r="S923" s="6">
        <v>0</v>
      </c>
      <c r="T923" s="5">
        <v>0</v>
      </c>
      <c r="U923" s="5">
        <v>0</v>
      </c>
      <c r="V923" s="5">
        <f t="shared" si="80"/>
        <v>1.7375</v>
      </c>
      <c r="W923" s="5">
        <f t="shared" si="76"/>
        <v>-1.7375</v>
      </c>
      <c r="X923" s="8">
        <f t="shared" si="77"/>
        <v>-1</v>
      </c>
      <c r="Y923" s="4">
        <v>0</v>
      </c>
      <c r="Z923" s="9" t="str">
        <f t="shared" si="78"/>
        <v>NA</v>
      </c>
      <c r="AA923" s="10">
        <f t="shared" si="79"/>
        <v>0</v>
      </c>
    </row>
    <row r="924" spans="1:27" x14ac:dyDescent="0.55000000000000004">
      <c r="A924" s="3" t="s">
        <v>78</v>
      </c>
      <c r="B924" s="3" t="s">
        <v>79</v>
      </c>
      <c r="C924" s="3" t="s">
        <v>1692</v>
      </c>
      <c r="D924" s="3" t="s">
        <v>1693</v>
      </c>
      <c r="E924" s="4" t="s">
        <v>66</v>
      </c>
      <c r="F924" s="3" t="s">
        <v>36</v>
      </c>
      <c r="G924" s="3" t="s">
        <v>36</v>
      </c>
      <c r="H924" s="3" t="s">
        <v>695</v>
      </c>
      <c r="I924" s="3" t="s">
        <v>77</v>
      </c>
      <c r="J924" s="3" t="s">
        <v>36</v>
      </c>
      <c r="K924" s="3" t="s">
        <v>42</v>
      </c>
      <c r="L924" s="5">
        <v>0.4</v>
      </c>
      <c r="M924" s="4">
        <v>6</v>
      </c>
      <c r="N924" s="5">
        <v>3.15</v>
      </c>
      <c r="O924" s="5">
        <v>0.52500000000000002</v>
      </c>
      <c r="P924" s="4">
        <v>789</v>
      </c>
      <c r="Q924" s="6">
        <v>0.76045627376425895</v>
      </c>
      <c r="R924" s="7">
        <v>3.0470215462610901</v>
      </c>
      <c r="S924" s="6">
        <v>0</v>
      </c>
      <c r="T924" s="5">
        <v>0</v>
      </c>
      <c r="U924" s="5">
        <v>0</v>
      </c>
      <c r="V924" s="5">
        <f t="shared" si="80"/>
        <v>3.15</v>
      </c>
      <c r="W924" s="5">
        <f t="shared" si="76"/>
        <v>-3.15</v>
      </c>
      <c r="X924" s="8">
        <f t="shared" si="77"/>
        <v>-1</v>
      </c>
      <c r="Y924" s="4">
        <v>0</v>
      </c>
      <c r="Z924" s="9" t="str">
        <f t="shared" si="78"/>
        <v>NA</v>
      </c>
      <c r="AA924" s="10">
        <f t="shared" si="79"/>
        <v>0</v>
      </c>
    </row>
    <row r="925" spans="1:27" x14ac:dyDescent="0.55000000000000004">
      <c r="A925" s="3" t="s">
        <v>78</v>
      </c>
      <c r="B925" s="3" t="s">
        <v>79</v>
      </c>
      <c r="C925" s="3" t="s">
        <v>1694</v>
      </c>
      <c r="D925" s="3" t="s">
        <v>1695</v>
      </c>
      <c r="E925" s="4" t="s">
        <v>31</v>
      </c>
      <c r="F925" s="3" t="s">
        <v>36</v>
      </c>
      <c r="G925" s="3" t="s">
        <v>36</v>
      </c>
      <c r="H925" s="3" t="s">
        <v>586</v>
      </c>
      <c r="I925" s="3" t="s">
        <v>77</v>
      </c>
      <c r="J925" s="3" t="s">
        <v>36</v>
      </c>
      <c r="K925" s="3" t="s">
        <v>42</v>
      </c>
      <c r="L925" s="5">
        <v>0.4</v>
      </c>
      <c r="M925" s="4">
        <v>11</v>
      </c>
      <c r="N925" s="5">
        <v>11.9625</v>
      </c>
      <c r="O925" s="5">
        <v>1.0874999999999999</v>
      </c>
      <c r="P925" s="4">
        <v>241</v>
      </c>
      <c r="Q925" s="6">
        <v>4.5643153526970996</v>
      </c>
      <c r="R925" s="7">
        <v>1.4489626556016599</v>
      </c>
      <c r="S925" s="6">
        <v>0</v>
      </c>
      <c r="T925" s="5">
        <v>0</v>
      </c>
      <c r="U925" s="5">
        <v>0</v>
      </c>
      <c r="V925" s="5">
        <f t="shared" si="80"/>
        <v>11.9625</v>
      </c>
      <c r="W925" s="5">
        <f t="shared" si="76"/>
        <v>-11.9625</v>
      </c>
      <c r="X925" s="8">
        <f t="shared" si="77"/>
        <v>-1</v>
      </c>
      <c r="Y925" s="4">
        <v>0</v>
      </c>
      <c r="Z925" s="9" t="str">
        <f t="shared" si="78"/>
        <v>NA</v>
      </c>
      <c r="AA925" s="10">
        <f t="shared" si="79"/>
        <v>0</v>
      </c>
    </row>
    <row r="926" spans="1:27" x14ac:dyDescent="0.55000000000000004">
      <c r="A926" s="3" t="s">
        <v>62</v>
      </c>
      <c r="B926" s="3" t="s">
        <v>63</v>
      </c>
      <c r="C926" s="3" t="s">
        <v>1696</v>
      </c>
      <c r="D926" s="3" t="s">
        <v>1697</v>
      </c>
      <c r="E926" s="4" t="s">
        <v>66</v>
      </c>
      <c r="F926" s="3" t="s">
        <v>36</v>
      </c>
      <c r="G926" s="3" t="s">
        <v>36</v>
      </c>
      <c r="H926" s="3" t="s">
        <v>85</v>
      </c>
      <c r="I926" s="3" t="s">
        <v>67</v>
      </c>
      <c r="J926" s="3" t="s">
        <v>36</v>
      </c>
      <c r="K926" s="3" t="s">
        <v>91</v>
      </c>
      <c r="L926" s="5">
        <v>0.41249999999999998</v>
      </c>
      <c r="M926" s="4">
        <v>40</v>
      </c>
      <c r="N926" s="5">
        <v>17.074999999999999</v>
      </c>
      <c r="O926" s="5">
        <v>0.426875</v>
      </c>
      <c r="P926" s="4">
        <v>4182</v>
      </c>
      <c r="Q926" s="6">
        <v>0.95648015303682499</v>
      </c>
      <c r="R926" s="7">
        <v>4.2221664275466297</v>
      </c>
      <c r="S926" s="6">
        <v>0</v>
      </c>
      <c r="T926" s="5">
        <v>0</v>
      </c>
      <c r="U926" s="5">
        <v>0</v>
      </c>
      <c r="V926" s="5">
        <f t="shared" si="80"/>
        <v>17.074999999999999</v>
      </c>
      <c r="W926" s="5">
        <f t="shared" si="76"/>
        <v>-17.074999999999999</v>
      </c>
      <c r="X926" s="8">
        <f t="shared" si="77"/>
        <v>-1</v>
      </c>
      <c r="Y926" s="4">
        <v>0</v>
      </c>
      <c r="Z926" s="9" t="str">
        <f t="shared" si="78"/>
        <v>NA</v>
      </c>
      <c r="AA926" s="10">
        <f t="shared" si="79"/>
        <v>0</v>
      </c>
    </row>
    <row r="927" spans="1:27" x14ac:dyDescent="0.55000000000000004">
      <c r="A927" s="3" t="s">
        <v>62</v>
      </c>
      <c r="B927" s="3" t="s">
        <v>63</v>
      </c>
      <c r="C927" s="3" t="s">
        <v>1698</v>
      </c>
      <c r="D927" s="3" t="s">
        <v>1458</v>
      </c>
      <c r="E927" s="4" t="s">
        <v>31</v>
      </c>
      <c r="F927" s="3" t="s">
        <v>36</v>
      </c>
      <c r="G927" s="3" t="s">
        <v>36</v>
      </c>
      <c r="H927" s="3" t="s">
        <v>59</v>
      </c>
      <c r="I927" s="3" t="s">
        <v>67</v>
      </c>
      <c r="J927" s="3" t="s">
        <v>36</v>
      </c>
      <c r="K927" s="3" t="s">
        <v>42</v>
      </c>
      <c r="L927" s="5">
        <v>0.41249999999999998</v>
      </c>
      <c r="M927" s="4">
        <v>97</v>
      </c>
      <c r="N927" s="5">
        <v>72.049999499999998</v>
      </c>
      <c r="O927" s="5">
        <v>0.74278350000000004</v>
      </c>
      <c r="P927" s="4">
        <v>5132</v>
      </c>
      <c r="Q927" s="6">
        <v>1.89010132501949</v>
      </c>
      <c r="R927" s="7">
        <v>1.65227981293843</v>
      </c>
      <c r="S927" s="6">
        <v>0</v>
      </c>
      <c r="T927" s="5">
        <v>0</v>
      </c>
      <c r="U927" s="5">
        <v>0</v>
      </c>
      <c r="V927" s="5">
        <f t="shared" si="80"/>
        <v>72.049999499999998</v>
      </c>
      <c r="W927" s="5">
        <f t="shared" si="76"/>
        <v>-72.049999499999998</v>
      </c>
      <c r="X927" s="8">
        <f t="shared" si="77"/>
        <v>-1</v>
      </c>
      <c r="Y927" s="4">
        <v>0</v>
      </c>
      <c r="Z927" s="9" t="str">
        <f t="shared" si="78"/>
        <v>NA</v>
      </c>
      <c r="AA927" s="10">
        <f t="shared" si="79"/>
        <v>0</v>
      </c>
    </row>
    <row r="928" spans="1:27" x14ac:dyDescent="0.55000000000000004">
      <c r="A928" s="3" t="s">
        <v>78</v>
      </c>
      <c r="B928" s="3" t="s">
        <v>79</v>
      </c>
      <c r="C928" s="3" t="s">
        <v>1699</v>
      </c>
      <c r="D928" s="3" t="s">
        <v>1700</v>
      </c>
      <c r="E928" s="4" t="s">
        <v>31</v>
      </c>
      <c r="F928" s="3" t="s">
        <v>36</v>
      </c>
      <c r="G928" s="3" t="s">
        <v>36</v>
      </c>
      <c r="H928" s="3" t="s">
        <v>345</v>
      </c>
      <c r="I928" s="3" t="s">
        <v>77</v>
      </c>
      <c r="J928" s="3" t="s">
        <v>36</v>
      </c>
      <c r="K928" s="3" t="s">
        <v>42</v>
      </c>
      <c r="L928" s="5">
        <v>0.41249999999999998</v>
      </c>
      <c r="M928" s="4">
        <v>1</v>
      </c>
      <c r="N928" s="5">
        <v>0.41249999999999998</v>
      </c>
      <c r="O928" s="5">
        <v>0.41249999999999998</v>
      </c>
      <c r="P928" s="4">
        <v>87</v>
      </c>
      <c r="Q928" s="6">
        <v>1.14942528735632</v>
      </c>
      <c r="R928" s="7">
        <v>3.0919540229885101</v>
      </c>
      <c r="S928" s="6">
        <v>0</v>
      </c>
      <c r="T928" s="5">
        <v>0</v>
      </c>
      <c r="U928" s="5">
        <v>0</v>
      </c>
      <c r="V928" s="5">
        <f t="shared" si="80"/>
        <v>0.41249999999999998</v>
      </c>
      <c r="W928" s="5">
        <f t="shared" si="76"/>
        <v>-0.41249999999999998</v>
      </c>
      <c r="X928" s="8">
        <f t="shared" si="77"/>
        <v>-1</v>
      </c>
      <c r="Y928" s="4">
        <v>0</v>
      </c>
      <c r="Z928" s="9" t="str">
        <f t="shared" si="78"/>
        <v>NA</v>
      </c>
      <c r="AA928" s="10">
        <f t="shared" si="79"/>
        <v>0</v>
      </c>
    </row>
    <row r="929" spans="1:27" x14ac:dyDescent="0.55000000000000004">
      <c r="A929" s="3" t="s">
        <v>78</v>
      </c>
      <c r="B929" s="3" t="s">
        <v>79</v>
      </c>
      <c r="C929" s="3" t="s">
        <v>1701</v>
      </c>
      <c r="D929" s="3" t="s">
        <v>1702</v>
      </c>
      <c r="E929" s="4" t="s">
        <v>66</v>
      </c>
      <c r="F929" s="3" t="s">
        <v>36</v>
      </c>
      <c r="G929" s="3" t="s">
        <v>36</v>
      </c>
      <c r="H929" s="3" t="s">
        <v>695</v>
      </c>
      <c r="I929" s="3" t="s">
        <v>77</v>
      </c>
      <c r="J929" s="3" t="s">
        <v>36</v>
      </c>
      <c r="K929" s="3" t="s">
        <v>42</v>
      </c>
      <c r="L929" s="5">
        <v>0.41249999999999998</v>
      </c>
      <c r="M929" s="4">
        <v>1</v>
      </c>
      <c r="N929" s="5">
        <v>0.41249999999999998</v>
      </c>
      <c r="O929" s="5">
        <v>0.41249999999999998</v>
      </c>
      <c r="P929" s="4">
        <v>662</v>
      </c>
      <c r="Q929" s="6">
        <v>0.15105740181268901</v>
      </c>
      <c r="R929" s="7">
        <v>5.2427492447129902</v>
      </c>
      <c r="S929" s="6">
        <v>0</v>
      </c>
      <c r="T929" s="5">
        <v>0</v>
      </c>
      <c r="U929" s="5">
        <v>0</v>
      </c>
      <c r="V929" s="5">
        <f t="shared" si="80"/>
        <v>0.41249999999999998</v>
      </c>
      <c r="W929" s="5">
        <f t="shared" si="76"/>
        <v>-0.41249999999999998</v>
      </c>
      <c r="X929" s="8">
        <f t="shared" si="77"/>
        <v>-1</v>
      </c>
      <c r="Y929" s="4">
        <v>0</v>
      </c>
      <c r="Z929" s="9" t="str">
        <f t="shared" si="78"/>
        <v>NA</v>
      </c>
      <c r="AA929" s="10">
        <f t="shared" si="79"/>
        <v>0</v>
      </c>
    </row>
    <row r="930" spans="1:27" x14ac:dyDescent="0.55000000000000004">
      <c r="A930" s="3" t="s">
        <v>78</v>
      </c>
      <c r="B930" s="3" t="s">
        <v>79</v>
      </c>
      <c r="C930" s="3" t="s">
        <v>1703</v>
      </c>
      <c r="D930" s="3" t="s">
        <v>1704</v>
      </c>
      <c r="E930" s="4" t="s">
        <v>66</v>
      </c>
      <c r="F930" s="3" t="s">
        <v>36</v>
      </c>
      <c r="G930" s="3" t="s">
        <v>36</v>
      </c>
      <c r="H930" s="3" t="s">
        <v>315</v>
      </c>
      <c r="I930" s="3" t="s">
        <v>77</v>
      </c>
      <c r="J930" s="3" t="s">
        <v>36</v>
      </c>
      <c r="K930" s="3" t="s">
        <v>42</v>
      </c>
      <c r="L930" s="5">
        <v>0.41249999999999998</v>
      </c>
      <c r="M930" s="4">
        <v>2</v>
      </c>
      <c r="N930" s="5">
        <v>2</v>
      </c>
      <c r="O930" s="5">
        <v>1</v>
      </c>
      <c r="P930" s="4">
        <v>200</v>
      </c>
      <c r="Q930" s="6">
        <v>1</v>
      </c>
      <c r="R930" s="7">
        <v>3.1335000000000002</v>
      </c>
      <c r="S930" s="6">
        <v>0</v>
      </c>
      <c r="T930" s="5">
        <v>0</v>
      </c>
      <c r="U930" s="5">
        <v>0</v>
      </c>
      <c r="V930" s="5">
        <f t="shared" si="80"/>
        <v>2</v>
      </c>
      <c r="W930" s="5">
        <f t="shared" si="76"/>
        <v>-2</v>
      </c>
      <c r="X930" s="8">
        <f t="shared" si="77"/>
        <v>-1</v>
      </c>
      <c r="Y930" s="4">
        <v>0</v>
      </c>
      <c r="Z930" s="9" t="str">
        <f t="shared" si="78"/>
        <v>NA</v>
      </c>
      <c r="AA930" s="10">
        <f t="shared" si="79"/>
        <v>0</v>
      </c>
    </row>
    <row r="931" spans="1:27" x14ac:dyDescent="0.55000000000000004">
      <c r="A931" s="3" t="s">
        <v>78</v>
      </c>
      <c r="B931" s="3" t="s">
        <v>79</v>
      </c>
      <c r="C931" s="3" t="s">
        <v>1705</v>
      </c>
      <c r="D931" s="3" t="s">
        <v>1706</v>
      </c>
      <c r="E931" s="4" t="s">
        <v>66</v>
      </c>
      <c r="F931" s="3" t="s">
        <v>36</v>
      </c>
      <c r="G931" s="3" t="s">
        <v>36</v>
      </c>
      <c r="H931" s="3" t="s">
        <v>555</v>
      </c>
      <c r="I931" s="3" t="s">
        <v>77</v>
      </c>
      <c r="J931" s="3" t="s">
        <v>36</v>
      </c>
      <c r="K931" s="3" t="s">
        <v>42</v>
      </c>
      <c r="L931" s="5">
        <v>0.41249999999999998</v>
      </c>
      <c r="M931" s="4">
        <v>14</v>
      </c>
      <c r="N931" s="5">
        <v>17.174999974999999</v>
      </c>
      <c r="O931" s="5">
        <v>1.2267857124999999</v>
      </c>
      <c r="P931" s="4">
        <v>901</v>
      </c>
      <c r="Q931" s="6">
        <v>1.55382907880133</v>
      </c>
      <c r="R931" s="7">
        <v>2.9325194228634799</v>
      </c>
      <c r="S931" s="6">
        <v>0</v>
      </c>
      <c r="T931" s="5">
        <v>0</v>
      </c>
      <c r="U931" s="5">
        <v>0</v>
      </c>
      <c r="V931" s="5">
        <f t="shared" si="80"/>
        <v>17.174999974999999</v>
      </c>
      <c r="W931" s="5">
        <f t="shared" si="76"/>
        <v>-17.174999974999999</v>
      </c>
      <c r="X931" s="8">
        <f t="shared" si="77"/>
        <v>-1</v>
      </c>
      <c r="Y931" s="4">
        <v>0</v>
      </c>
      <c r="Z931" s="9" t="str">
        <f t="shared" si="78"/>
        <v>NA</v>
      </c>
      <c r="AA931" s="10">
        <f t="shared" si="79"/>
        <v>0</v>
      </c>
    </row>
    <row r="932" spans="1:27" x14ac:dyDescent="0.55000000000000004">
      <c r="A932" s="3" t="s">
        <v>78</v>
      </c>
      <c r="B932" s="3" t="s">
        <v>79</v>
      </c>
      <c r="C932" s="3" t="s">
        <v>1707</v>
      </c>
      <c r="D932" s="3" t="s">
        <v>1708</v>
      </c>
      <c r="E932" s="4" t="s">
        <v>66</v>
      </c>
      <c r="F932" s="3" t="s">
        <v>36</v>
      </c>
      <c r="G932" s="3" t="s">
        <v>36</v>
      </c>
      <c r="H932" s="3" t="s">
        <v>485</v>
      </c>
      <c r="I932" s="3" t="s">
        <v>77</v>
      </c>
      <c r="J932" s="3" t="s">
        <v>36</v>
      </c>
      <c r="K932" s="3" t="s">
        <v>42</v>
      </c>
      <c r="L932" s="5">
        <v>0.41249999999999998</v>
      </c>
      <c r="M932" s="4">
        <v>37</v>
      </c>
      <c r="N932" s="5">
        <v>27.312499975000001</v>
      </c>
      <c r="O932" s="5">
        <v>0.73817567500000003</v>
      </c>
      <c r="P932" s="4">
        <v>864</v>
      </c>
      <c r="Q932" s="6">
        <v>4.2824074074074101</v>
      </c>
      <c r="R932" s="7">
        <v>2.3857638888888899</v>
      </c>
      <c r="S932" s="6">
        <v>0</v>
      </c>
      <c r="T932" s="5">
        <v>0</v>
      </c>
      <c r="U932" s="5">
        <v>0</v>
      </c>
      <c r="V932" s="5">
        <f t="shared" si="80"/>
        <v>27.312499975000001</v>
      </c>
      <c r="W932" s="5">
        <f t="shared" si="76"/>
        <v>-27.312499975000001</v>
      </c>
      <c r="X932" s="8">
        <f t="shared" si="77"/>
        <v>-1</v>
      </c>
      <c r="Y932" s="4">
        <v>0</v>
      </c>
      <c r="Z932" s="9" t="str">
        <f t="shared" si="78"/>
        <v>NA</v>
      </c>
      <c r="AA932" s="10">
        <f t="shared" si="79"/>
        <v>0</v>
      </c>
    </row>
    <row r="933" spans="1:27" x14ac:dyDescent="0.55000000000000004">
      <c r="A933" s="3" t="s">
        <v>62</v>
      </c>
      <c r="B933" s="3" t="s">
        <v>63</v>
      </c>
      <c r="C933" s="3" t="s">
        <v>1709</v>
      </c>
      <c r="D933" s="3" t="s">
        <v>1710</v>
      </c>
      <c r="E933" s="4" t="s">
        <v>31</v>
      </c>
      <c r="F933" s="3" t="s">
        <v>36</v>
      </c>
      <c r="G933" s="3" t="s">
        <v>36</v>
      </c>
      <c r="H933" s="3" t="s">
        <v>181</v>
      </c>
      <c r="I933" s="3" t="s">
        <v>67</v>
      </c>
      <c r="J933" s="3" t="s">
        <v>36</v>
      </c>
      <c r="K933" s="3" t="s">
        <v>91</v>
      </c>
      <c r="L933" s="5">
        <v>0.42499999999999999</v>
      </c>
      <c r="M933" s="4">
        <v>3</v>
      </c>
      <c r="N933" s="5">
        <v>1.4374999875000003</v>
      </c>
      <c r="O933" s="5">
        <v>0.47916666250000006</v>
      </c>
      <c r="P933" s="4">
        <v>415</v>
      </c>
      <c r="Q933" s="6">
        <v>0.7228915662650599</v>
      </c>
      <c r="R933" s="7">
        <v>3.0657831325301199</v>
      </c>
      <c r="S933" s="6">
        <v>0</v>
      </c>
      <c r="T933" s="5">
        <v>0</v>
      </c>
      <c r="U933" s="5">
        <v>0</v>
      </c>
      <c r="V933" s="5">
        <f t="shared" si="80"/>
        <v>1.4374999875000003</v>
      </c>
      <c r="W933" s="5">
        <f t="shared" si="76"/>
        <v>-1.4374999875000003</v>
      </c>
      <c r="X933" s="8">
        <f t="shared" si="77"/>
        <v>-1</v>
      </c>
      <c r="Y933" s="4">
        <v>0</v>
      </c>
      <c r="Z933" s="9" t="str">
        <f t="shared" si="78"/>
        <v>NA</v>
      </c>
      <c r="AA933" s="10">
        <f t="shared" si="79"/>
        <v>0</v>
      </c>
    </row>
    <row r="934" spans="1:27" x14ac:dyDescent="0.55000000000000004">
      <c r="A934" s="3" t="s">
        <v>62</v>
      </c>
      <c r="B934" s="3" t="s">
        <v>63</v>
      </c>
      <c r="C934" s="3" t="s">
        <v>1711</v>
      </c>
      <c r="D934" s="3" t="s">
        <v>1712</v>
      </c>
      <c r="E934" s="4" t="s">
        <v>31</v>
      </c>
      <c r="F934" s="3" t="s">
        <v>36</v>
      </c>
      <c r="G934" s="3" t="s">
        <v>36</v>
      </c>
      <c r="H934" s="3" t="s">
        <v>85</v>
      </c>
      <c r="I934" s="3" t="s">
        <v>67</v>
      </c>
      <c r="J934" s="3" t="s">
        <v>36</v>
      </c>
      <c r="K934" s="3" t="s">
        <v>91</v>
      </c>
      <c r="L934" s="5">
        <v>0.42499999999999999</v>
      </c>
      <c r="M934" s="4">
        <v>6</v>
      </c>
      <c r="N934" s="5">
        <v>2.7</v>
      </c>
      <c r="O934" s="5">
        <v>0.45</v>
      </c>
      <c r="P934" s="4">
        <v>148</v>
      </c>
      <c r="Q934" s="6">
        <v>4.0540540540540499</v>
      </c>
      <c r="R934" s="7">
        <v>2.1682432432432401</v>
      </c>
      <c r="S934" s="6">
        <v>0</v>
      </c>
      <c r="T934" s="5">
        <v>0</v>
      </c>
      <c r="U934" s="5">
        <v>0</v>
      </c>
      <c r="V934" s="5">
        <f t="shared" si="80"/>
        <v>2.7</v>
      </c>
      <c r="W934" s="5">
        <f t="shared" si="76"/>
        <v>-2.7</v>
      </c>
      <c r="X934" s="8">
        <f t="shared" si="77"/>
        <v>-1</v>
      </c>
      <c r="Y934" s="4">
        <v>0</v>
      </c>
      <c r="Z934" s="9" t="str">
        <f t="shared" si="78"/>
        <v>NA</v>
      </c>
      <c r="AA934" s="10">
        <f t="shared" si="79"/>
        <v>0</v>
      </c>
    </row>
    <row r="935" spans="1:27" x14ac:dyDescent="0.55000000000000004">
      <c r="A935" s="3" t="s">
        <v>78</v>
      </c>
      <c r="B935" s="3" t="s">
        <v>79</v>
      </c>
      <c r="C935" s="3" t="s">
        <v>1713</v>
      </c>
      <c r="D935" s="3" t="s">
        <v>1653</v>
      </c>
      <c r="E935" s="4" t="s">
        <v>66</v>
      </c>
      <c r="F935" s="3" t="s">
        <v>36</v>
      </c>
      <c r="G935" s="3" t="s">
        <v>36</v>
      </c>
      <c r="H935" s="3" t="s">
        <v>181</v>
      </c>
      <c r="I935" s="3" t="s">
        <v>50</v>
      </c>
      <c r="J935" s="3" t="s">
        <v>36</v>
      </c>
      <c r="K935" s="3" t="s">
        <v>42</v>
      </c>
      <c r="L935" s="5">
        <v>0.42499999999999999</v>
      </c>
      <c r="M935" s="4">
        <v>5</v>
      </c>
      <c r="N935" s="5">
        <v>3.25</v>
      </c>
      <c r="O935" s="5">
        <v>0.65</v>
      </c>
      <c r="P935" s="4">
        <v>368</v>
      </c>
      <c r="Q935" s="6">
        <v>1.35869565217391</v>
      </c>
      <c r="R935" s="7">
        <v>2.5364130434782601</v>
      </c>
      <c r="S935" s="6">
        <v>0</v>
      </c>
      <c r="T935" s="5">
        <v>0</v>
      </c>
      <c r="U935" s="5">
        <v>0</v>
      </c>
      <c r="V935" s="5">
        <f t="shared" si="80"/>
        <v>3.25</v>
      </c>
      <c r="W935" s="5">
        <f t="shared" si="76"/>
        <v>-3.25</v>
      </c>
      <c r="X935" s="8">
        <f t="shared" si="77"/>
        <v>-1</v>
      </c>
      <c r="Y935" s="4">
        <v>0</v>
      </c>
      <c r="Z935" s="9" t="str">
        <f t="shared" si="78"/>
        <v>NA</v>
      </c>
      <c r="AA935" s="10">
        <f t="shared" si="79"/>
        <v>0</v>
      </c>
    </row>
    <row r="936" spans="1:27" x14ac:dyDescent="0.55000000000000004">
      <c r="A936" s="3" t="s">
        <v>78</v>
      </c>
      <c r="B936" s="3" t="s">
        <v>79</v>
      </c>
      <c r="C936" s="3" t="s">
        <v>1714</v>
      </c>
      <c r="D936" s="3" t="s">
        <v>1715</v>
      </c>
      <c r="E936" s="4" t="s">
        <v>66</v>
      </c>
      <c r="F936" s="3" t="s">
        <v>36</v>
      </c>
      <c r="G936" s="3" t="s">
        <v>36</v>
      </c>
      <c r="H936" s="3" t="s">
        <v>315</v>
      </c>
      <c r="I936" s="3" t="s">
        <v>77</v>
      </c>
      <c r="J936" s="3" t="s">
        <v>36</v>
      </c>
      <c r="K936" s="3" t="s">
        <v>42</v>
      </c>
      <c r="L936" s="5">
        <v>0.42499999999999999</v>
      </c>
      <c r="M936" s="4">
        <v>5</v>
      </c>
      <c r="N936" s="5">
        <v>4.1500000000000004</v>
      </c>
      <c r="O936" s="5">
        <v>0.83</v>
      </c>
      <c r="P936" s="4">
        <v>929</v>
      </c>
      <c r="Q936" s="6">
        <v>0.538213132400431</v>
      </c>
      <c r="R936" s="7">
        <v>3.74176533907427</v>
      </c>
      <c r="S936" s="6">
        <v>0</v>
      </c>
      <c r="T936" s="5">
        <v>0</v>
      </c>
      <c r="U936" s="5">
        <v>0</v>
      </c>
      <c r="V936" s="5">
        <f t="shared" si="80"/>
        <v>4.1500000000000004</v>
      </c>
      <c r="W936" s="5">
        <f t="shared" si="76"/>
        <v>-4.1500000000000004</v>
      </c>
      <c r="X936" s="8">
        <f t="shared" si="77"/>
        <v>-1</v>
      </c>
      <c r="Y936" s="4">
        <v>0</v>
      </c>
      <c r="Z936" s="9" t="str">
        <f t="shared" si="78"/>
        <v>NA</v>
      </c>
      <c r="AA936" s="10">
        <f t="shared" si="79"/>
        <v>0</v>
      </c>
    </row>
    <row r="937" spans="1:27" x14ac:dyDescent="0.55000000000000004">
      <c r="A937" s="3" t="s">
        <v>78</v>
      </c>
      <c r="B937" s="3" t="s">
        <v>79</v>
      </c>
      <c r="C937" s="3" t="s">
        <v>1716</v>
      </c>
      <c r="D937" s="3" t="s">
        <v>1717</v>
      </c>
      <c r="E937" s="4" t="s">
        <v>66</v>
      </c>
      <c r="F937" s="3" t="s">
        <v>36</v>
      </c>
      <c r="G937" s="3" t="s">
        <v>36</v>
      </c>
      <c r="H937" s="3" t="s">
        <v>315</v>
      </c>
      <c r="I937" s="3" t="s">
        <v>77</v>
      </c>
      <c r="J937" s="3" t="s">
        <v>36</v>
      </c>
      <c r="K937" s="3" t="s">
        <v>42</v>
      </c>
      <c r="L937" s="5">
        <v>0.42499999999999999</v>
      </c>
      <c r="M937" s="4">
        <v>7</v>
      </c>
      <c r="N937" s="5">
        <v>7.2874999749999994</v>
      </c>
      <c r="O937" s="5">
        <v>1.0410714249999999</v>
      </c>
      <c r="P937" s="4">
        <v>683</v>
      </c>
      <c r="Q937" s="6">
        <v>1.02489019033675</v>
      </c>
      <c r="R937" s="7">
        <v>3.2549048316251801</v>
      </c>
      <c r="S937" s="6">
        <v>0</v>
      </c>
      <c r="T937" s="5">
        <v>0</v>
      </c>
      <c r="U937" s="5">
        <v>0</v>
      </c>
      <c r="V937" s="5">
        <f t="shared" si="80"/>
        <v>7.2874999749999994</v>
      </c>
      <c r="W937" s="5">
        <f t="shared" si="76"/>
        <v>-7.2874999749999994</v>
      </c>
      <c r="X937" s="8">
        <f t="shared" si="77"/>
        <v>-1</v>
      </c>
      <c r="Y937" s="4">
        <v>0</v>
      </c>
      <c r="Z937" s="9" t="str">
        <f t="shared" si="78"/>
        <v>NA</v>
      </c>
      <c r="AA937" s="10">
        <f t="shared" si="79"/>
        <v>0</v>
      </c>
    </row>
    <row r="938" spans="1:27" x14ac:dyDescent="0.55000000000000004">
      <c r="A938" s="3" t="s">
        <v>78</v>
      </c>
      <c r="B938" s="3" t="s">
        <v>79</v>
      </c>
      <c r="C938" s="3" t="s">
        <v>1718</v>
      </c>
      <c r="D938" s="3" t="s">
        <v>90</v>
      </c>
      <c r="E938" s="4" t="s">
        <v>66</v>
      </c>
      <c r="F938" s="3" t="s">
        <v>36</v>
      </c>
      <c r="G938" s="3" t="s">
        <v>36</v>
      </c>
      <c r="H938" s="3" t="s">
        <v>85</v>
      </c>
      <c r="I938" s="3" t="s">
        <v>82</v>
      </c>
      <c r="J938" s="3" t="s">
        <v>36</v>
      </c>
      <c r="K938" s="3" t="s">
        <v>42</v>
      </c>
      <c r="L938" s="5">
        <v>0.42499999999999999</v>
      </c>
      <c r="M938" s="4">
        <v>12</v>
      </c>
      <c r="N938" s="5">
        <v>9.7125000000000004</v>
      </c>
      <c r="O938" s="5">
        <v>0.80937499999999996</v>
      </c>
      <c r="P938" s="4">
        <v>173</v>
      </c>
      <c r="Q938" s="6">
        <v>6.9364161849711001</v>
      </c>
      <c r="R938" s="7">
        <v>4.8763005780346802</v>
      </c>
      <c r="S938" s="6">
        <v>0</v>
      </c>
      <c r="T938" s="5">
        <v>0</v>
      </c>
      <c r="U938" s="5">
        <v>0</v>
      </c>
      <c r="V938" s="5">
        <f t="shared" si="80"/>
        <v>9.7125000000000004</v>
      </c>
      <c r="W938" s="5">
        <f t="shared" si="76"/>
        <v>-9.7125000000000004</v>
      </c>
      <c r="X938" s="8">
        <f t="shared" si="77"/>
        <v>-1</v>
      </c>
      <c r="Y938" s="4">
        <v>0</v>
      </c>
      <c r="Z938" s="9" t="str">
        <f t="shared" si="78"/>
        <v>NA</v>
      </c>
      <c r="AA938" s="10">
        <f t="shared" si="79"/>
        <v>0</v>
      </c>
    </row>
    <row r="939" spans="1:27" x14ac:dyDescent="0.55000000000000004">
      <c r="A939" s="3" t="s">
        <v>78</v>
      </c>
      <c r="B939" s="3" t="s">
        <v>79</v>
      </c>
      <c r="C939" s="3" t="s">
        <v>1719</v>
      </c>
      <c r="D939" s="3" t="s">
        <v>1720</v>
      </c>
      <c r="E939" s="4" t="s">
        <v>31</v>
      </c>
      <c r="F939" s="3" t="s">
        <v>36</v>
      </c>
      <c r="G939" s="3" t="s">
        <v>36</v>
      </c>
      <c r="H939" s="3" t="s">
        <v>353</v>
      </c>
      <c r="I939" s="3" t="s">
        <v>77</v>
      </c>
      <c r="J939" s="3" t="s">
        <v>36</v>
      </c>
      <c r="K939" s="3" t="s">
        <v>42</v>
      </c>
      <c r="L939" s="5">
        <v>0.4375</v>
      </c>
      <c r="M939" s="4">
        <v>2</v>
      </c>
      <c r="N939" s="5">
        <v>1.7625</v>
      </c>
      <c r="O939" s="5">
        <v>0.88124999999999998</v>
      </c>
      <c r="P939" s="4">
        <v>4240</v>
      </c>
      <c r="Q939" s="6">
        <v>4.71698113207547E-2</v>
      </c>
      <c r="R939" s="7">
        <v>1.2438679245283</v>
      </c>
      <c r="S939" s="6">
        <v>0</v>
      </c>
      <c r="T939" s="5">
        <v>0</v>
      </c>
      <c r="U939" s="5">
        <v>0</v>
      </c>
      <c r="V939" s="5">
        <f t="shared" si="80"/>
        <v>1.7625</v>
      </c>
      <c r="W939" s="5">
        <f t="shared" si="76"/>
        <v>-1.7625</v>
      </c>
      <c r="X939" s="8">
        <f t="shared" si="77"/>
        <v>-1</v>
      </c>
      <c r="Y939" s="4">
        <v>0</v>
      </c>
      <c r="Z939" s="9" t="str">
        <f t="shared" si="78"/>
        <v>NA</v>
      </c>
      <c r="AA939" s="10">
        <f t="shared" si="79"/>
        <v>0</v>
      </c>
    </row>
    <row r="940" spans="1:27" x14ac:dyDescent="0.55000000000000004">
      <c r="A940" s="3" t="s">
        <v>78</v>
      </c>
      <c r="B940" s="3" t="s">
        <v>79</v>
      </c>
      <c r="C940" s="3" t="s">
        <v>1721</v>
      </c>
      <c r="D940" s="3" t="s">
        <v>1722</v>
      </c>
      <c r="E940" s="4" t="s">
        <v>66</v>
      </c>
      <c r="F940" s="3" t="s">
        <v>36</v>
      </c>
      <c r="G940" s="3" t="s">
        <v>36</v>
      </c>
      <c r="H940" s="3" t="s">
        <v>315</v>
      </c>
      <c r="I940" s="3" t="s">
        <v>77</v>
      </c>
      <c r="J940" s="3" t="s">
        <v>36</v>
      </c>
      <c r="K940" s="3" t="s">
        <v>42</v>
      </c>
      <c r="L940" s="5">
        <v>0.4375</v>
      </c>
      <c r="M940" s="4">
        <v>2</v>
      </c>
      <c r="N940" s="5">
        <v>1.85</v>
      </c>
      <c r="O940" s="5">
        <v>0.92500000000000004</v>
      </c>
      <c r="P940" s="4">
        <v>868</v>
      </c>
      <c r="Q940" s="6">
        <v>0.230414746543779</v>
      </c>
      <c r="R940" s="7">
        <v>3.19354838709677</v>
      </c>
      <c r="S940" s="6">
        <v>0</v>
      </c>
      <c r="T940" s="5">
        <v>0</v>
      </c>
      <c r="U940" s="5">
        <v>0</v>
      </c>
      <c r="V940" s="5">
        <f t="shared" si="80"/>
        <v>1.85</v>
      </c>
      <c r="W940" s="5">
        <f t="shared" si="76"/>
        <v>-1.85</v>
      </c>
      <c r="X940" s="8">
        <f t="shared" si="77"/>
        <v>-1</v>
      </c>
      <c r="Y940" s="4">
        <v>0</v>
      </c>
      <c r="Z940" s="9" t="str">
        <f t="shared" si="78"/>
        <v>NA</v>
      </c>
      <c r="AA940" s="10">
        <f t="shared" si="79"/>
        <v>0</v>
      </c>
    </row>
    <row r="941" spans="1:27" x14ac:dyDescent="0.55000000000000004">
      <c r="A941" s="3" t="s">
        <v>78</v>
      </c>
      <c r="B941" s="3" t="s">
        <v>79</v>
      </c>
      <c r="C941" s="3" t="s">
        <v>1723</v>
      </c>
      <c r="D941" s="3" t="s">
        <v>1724</v>
      </c>
      <c r="E941" s="4" t="s">
        <v>31</v>
      </c>
      <c r="F941" s="3" t="s">
        <v>36</v>
      </c>
      <c r="G941" s="3" t="s">
        <v>36</v>
      </c>
      <c r="H941" s="3" t="s">
        <v>85</v>
      </c>
      <c r="I941" s="3" t="s">
        <v>77</v>
      </c>
      <c r="J941" s="3" t="s">
        <v>36</v>
      </c>
      <c r="K941" s="3" t="s">
        <v>61</v>
      </c>
      <c r="L941" s="5">
        <v>0.4375</v>
      </c>
      <c r="M941" s="4">
        <v>6</v>
      </c>
      <c r="N941" s="5">
        <v>2.1</v>
      </c>
      <c r="O941" s="5">
        <v>0.35</v>
      </c>
      <c r="P941" s="4">
        <v>627</v>
      </c>
      <c r="Q941" s="6">
        <v>0.95693779904306198</v>
      </c>
      <c r="R941" s="7">
        <v>3.7170653907496001</v>
      </c>
      <c r="S941" s="6">
        <v>0</v>
      </c>
      <c r="T941" s="5">
        <v>0</v>
      </c>
      <c r="U941" s="5">
        <v>0</v>
      </c>
      <c r="V941" s="5">
        <f t="shared" si="80"/>
        <v>2.1</v>
      </c>
      <c r="W941" s="5">
        <f t="shared" si="76"/>
        <v>-2.1</v>
      </c>
      <c r="X941" s="8">
        <f t="shared" si="77"/>
        <v>-1</v>
      </c>
      <c r="Y941" s="4">
        <v>0</v>
      </c>
      <c r="Z941" s="9" t="str">
        <f t="shared" si="78"/>
        <v>NA</v>
      </c>
      <c r="AA941" s="10">
        <f t="shared" si="79"/>
        <v>0</v>
      </c>
    </row>
    <row r="942" spans="1:27" x14ac:dyDescent="0.55000000000000004">
      <c r="A942" s="3" t="s">
        <v>78</v>
      </c>
      <c r="B942" s="3" t="s">
        <v>79</v>
      </c>
      <c r="C942" s="3" t="s">
        <v>1725</v>
      </c>
      <c r="D942" s="3" t="s">
        <v>1726</v>
      </c>
      <c r="E942" s="4" t="s">
        <v>31</v>
      </c>
      <c r="F942" s="3" t="s">
        <v>36</v>
      </c>
      <c r="G942" s="3" t="s">
        <v>36</v>
      </c>
      <c r="H942" s="3" t="s">
        <v>1727</v>
      </c>
      <c r="I942" s="3" t="s">
        <v>77</v>
      </c>
      <c r="J942" s="3" t="s">
        <v>36</v>
      </c>
      <c r="K942" s="3" t="s">
        <v>42</v>
      </c>
      <c r="L942" s="5">
        <v>0.4375</v>
      </c>
      <c r="M942" s="4">
        <v>11</v>
      </c>
      <c r="N942" s="5">
        <v>4.4000000000000004</v>
      </c>
      <c r="O942" s="5">
        <v>0.4</v>
      </c>
      <c r="P942" s="4">
        <v>990</v>
      </c>
      <c r="Q942" s="6">
        <v>1.1111111111111101</v>
      </c>
      <c r="R942" s="7">
        <v>4.9364646464646498</v>
      </c>
      <c r="S942" s="6">
        <v>0</v>
      </c>
      <c r="T942" s="5">
        <v>0</v>
      </c>
      <c r="U942" s="5">
        <v>0</v>
      </c>
      <c r="V942" s="5">
        <f t="shared" si="80"/>
        <v>4.4000000000000004</v>
      </c>
      <c r="W942" s="5">
        <f t="shared" si="76"/>
        <v>-4.4000000000000004</v>
      </c>
      <c r="X942" s="8">
        <f t="shared" si="77"/>
        <v>-1</v>
      </c>
      <c r="Y942" s="4">
        <v>0</v>
      </c>
      <c r="Z942" s="9" t="str">
        <f t="shared" si="78"/>
        <v>NA</v>
      </c>
      <c r="AA942" s="10">
        <f t="shared" si="79"/>
        <v>0</v>
      </c>
    </row>
    <row r="943" spans="1:27" x14ac:dyDescent="0.55000000000000004">
      <c r="A943" s="3" t="s">
        <v>78</v>
      </c>
      <c r="B943" s="3" t="s">
        <v>79</v>
      </c>
      <c r="C943" s="3" t="s">
        <v>1728</v>
      </c>
      <c r="D943" s="3" t="s">
        <v>1729</v>
      </c>
      <c r="E943" s="4" t="s">
        <v>66</v>
      </c>
      <c r="F943" s="3" t="s">
        <v>36</v>
      </c>
      <c r="G943" s="3" t="s">
        <v>36</v>
      </c>
      <c r="H943" s="3" t="s">
        <v>85</v>
      </c>
      <c r="I943" s="3" t="s">
        <v>50</v>
      </c>
      <c r="J943" s="3" t="s">
        <v>36</v>
      </c>
      <c r="K943" s="3" t="s">
        <v>42</v>
      </c>
      <c r="L943" s="5">
        <v>0.4375</v>
      </c>
      <c r="M943" s="4">
        <v>8</v>
      </c>
      <c r="N943" s="5">
        <v>5.9124999999999996</v>
      </c>
      <c r="O943" s="5">
        <v>0.73906249999999996</v>
      </c>
      <c r="P943" s="4">
        <v>140</v>
      </c>
      <c r="Q943" s="6">
        <v>5.71428571428571</v>
      </c>
      <c r="R943" s="7">
        <v>2.6214285714285701</v>
      </c>
      <c r="S943" s="6">
        <v>0</v>
      </c>
      <c r="T943" s="5">
        <v>0</v>
      </c>
      <c r="U943" s="5">
        <v>0</v>
      </c>
      <c r="V943" s="5">
        <f t="shared" si="80"/>
        <v>5.9124999999999996</v>
      </c>
      <c r="W943" s="5">
        <f t="shared" si="76"/>
        <v>-5.9124999999999996</v>
      </c>
      <c r="X943" s="8">
        <f t="shared" si="77"/>
        <v>-1</v>
      </c>
      <c r="Y943" s="4">
        <v>0</v>
      </c>
      <c r="Z943" s="9" t="str">
        <f t="shared" si="78"/>
        <v>NA</v>
      </c>
      <c r="AA943" s="10">
        <f t="shared" si="79"/>
        <v>0</v>
      </c>
    </row>
    <row r="944" spans="1:27" x14ac:dyDescent="0.55000000000000004">
      <c r="A944" s="3" t="s">
        <v>78</v>
      </c>
      <c r="B944" s="3" t="s">
        <v>79</v>
      </c>
      <c r="C944" s="3" t="s">
        <v>1730</v>
      </c>
      <c r="D944" s="3" t="s">
        <v>1731</v>
      </c>
      <c r="E944" s="4" t="s">
        <v>66</v>
      </c>
      <c r="F944" s="3" t="s">
        <v>36</v>
      </c>
      <c r="G944" s="3" t="s">
        <v>36</v>
      </c>
      <c r="H944" s="3" t="s">
        <v>85</v>
      </c>
      <c r="I944" s="3" t="s">
        <v>50</v>
      </c>
      <c r="J944" s="3" t="s">
        <v>36</v>
      </c>
      <c r="K944" s="3" t="s">
        <v>42</v>
      </c>
      <c r="L944" s="5">
        <v>0.4375</v>
      </c>
      <c r="M944" s="4">
        <v>15</v>
      </c>
      <c r="N944" s="5">
        <v>14.512499999999999</v>
      </c>
      <c r="O944" s="5">
        <v>0.96750000000000003</v>
      </c>
      <c r="P944" s="4">
        <v>375</v>
      </c>
      <c r="Q944" s="6">
        <v>4</v>
      </c>
      <c r="R944" s="7">
        <v>2.1463999999999999</v>
      </c>
      <c r="S944" s="6">
        <v>0</v>
      </c>
      <c r="T944" s="5">
        <v>0</v>
      </c>
      <c r="U944" s="5">
        <v>0</v>
      </c>
      <c r="V944" s="5">
        <f t="shared" si="80"/>
        <v>14.512499999999999</v>
      </c>
      <c r="W944" s="5">
        <f t="shared" si="76"/>
        <v>-14.512499999999999</v>
      </c>
      <c r="X944" s="8">
        <f t="shared" si="77"/>
        <v>-1</v>
      </c>
      <c r="Y944" s="4">
        <v>0</v>
      </c>
      <c r="Z944" s="9" t="str">
        <f t="shared" si="78"/>
        <v>NA</v>
      </c>
      <c r="AA944" s="10">
        <f t="shared" si="79"/>
        <v>0</v>
      </c>
    </row>
    <row r="945" spans="1:27" x14ac:dyDescent="0.55000000000000004">
      <c r="A945" s="3" t="s">
        <v>62</v>
      </c>
      <c r="B945" s="3" t="s">
        <v>63</v>
      </c>
      <c r="C945" s="3" t="s">
        <v>1732</v>
      </c>
      <c r="D945" s="3" t="s">
        <v>1193</v>
      </c>
      <c r="E945" s="4" t="s">
        <v>31</v>
      </c>
      <c r="F945" s="3" t="s">
        <v>36</v>
      </c>
      <c r="G945" s="3" t="s">
        <v>36</v>
      </c>
      <c r="H945" s="3" t="s">
        <v>85</v>
      </c>
      <c r="I945" s="3" t="s">
        <v>67</v>
      </c>
      <c r="J945" s="3" t="s">
        <v>36</v>
      </c>
      <c r="K945" s="3" t="s">
        <v>91</v>
      </c>
      <c r="L945" s="5">
        <v>0.45</v>
      </c>
      <c r="M945" s="4">
        <v>14</v>
      </c>
      <c r="N945" s="5">
        <v>5.9874998750000001</v>
      </c>
      <c r="O945" s="5">
        <v>0.42767856250000003</v>
      </c>
      <c r="P945" s="4">
        <v>2315</v>
      </c>
      <c r="Q945" s="6">
        <v>0.60475161987040993</v>
      </c>
      <c r="R945" s="7">
        <v>4.4844924406047504</v>
      </c>
      <c r="S945" s="6">
        <v>0</v>
      </c>
      <c r="T945" s="5">
        <v>0</v>
      </c>
      <c r="U945" s="5">
        <v>0</v>
      </c>
      <c r="V945" s="5">
        <f t="shared" si="80"/>
        <v>5.9874998750000001</v>
      </c>
      <c r="W945" s="5">
        <f t="shared" si="76"/>
        <v>-5.9874998750000001</v>
      </c>
      <c r="X945" s="8">
        <f t="shared" si="77"/>
        <v>-1</v>
      </c>
      <c r="Y945" s="4">
        <v>0</v>
      </c>
      <c r="Z945" s="9" t="str">
        <f t="shared" si="78"/>
        <v>NA</v>
      </c>
      <c r="AA945" s="10">
        <f t="shared" si="79"/>
        <v>0</v>
      </c>
    </row>
    <row r="946" spans="1:27" x14ac:dyDescent="0.55000000000000004">
      <c r="A946" s="3" t="s">
        <v>62</v>
      </c>
      <c r="B946" s="3" t="s">
        <v>63</v>
      </c>
      <c r="C946" s="3" t="s">
        <v>1733</v>
      </c>
      <c r="D946" s="3" t="s">
        <v>1734</v>
      </c>
      <c r="E946" s="4" t="s">
        <v>66</v>
      </c>
      <c r="F946" s="3" t="s">
        <v>36</v>
      </c>
      <c r="G946" s="3" t="s">
        <v>36</v>
      </c>
      <c r="H946" s="3" t="s">
        <v>59</v>
      </c>
      <c r="I946" s="3" t="s">
        <v>67</v>
      </c>
      <c r="J946" s="3" t="s">
        <v>36</v>
      </c>
      <c r="K946" s="3" t="s">
        <v>42</v>
      </c>
      <c r="L946" s="5">
        <v>0.45</v>
      </c>
      <c r="M946" s="4">
        <v>29</v>
      </c>
      <c r="N946" s="5">
        <v>11.9249997375</v>
      </c>
      <c r="O946" s="5">
        <v>0.41120688750000001</v>
      </c>
      <c r="P946" s="4">
        <v>6604</v>
      </c>
      <c r="Q946" s="6">
        <v>0.43912780133252605</v>
      </c>
      <c r="R946" s="7">
        <v>1.9328437310720801</v>
      </c>
      <c r="S946" s="6">
        <v>0</v>
      </c>
      <c r="T946" s="5">
        <v>0</v>
      </c>
      <c r="U946" s="5">
        <v>0</v>
      </c>
      <c r="V946" s="5">
        <f t="shared" si="80"/>
        <v>11.9249997375</v>
      </c>
      <c r="W946" s="5">
        <f t="shared" si="76"/>
        <v>-11.9249997375</v>
      </c>
      <c r="X946" s="8">
        <f t="shared" si="77"/>
        <v>-1</v>
      </c>
      <c r="Y946" s="4">
        <v>0</v>
      </c>
      <c r="Z946" s="9" t="str">
        <f t="shared" si="78"/>
        <v>NA</v>
      </c>
      <c r="AA946" s="10">
        <f t="shared" si="79"/>
        <v>0</v>
      </c>
    </row>
    <row r="947" spans="1:27" x14ac:dyDescent="0.55000000000000004">
      <c r="A947" s="3" t="s">
        <v>78</v>
      </c>
      <c r="B947" s="3" t="s">
        <v>79</v>
      </c>
      <c r="C947" s="3" t="s">
        <v>1735</v>
      </c>
      <c r="D947" s="3" t="s">
        <v>1710</v>
      </c>
      <c r="E947" s="4" t="s">
        <v>66</v>
      </c>
      <c r="F947" s="3" t="s">
        <v>36</v>
      </c>
      <c r="G947" s="3" t="s">
        <v>36</v>
      </c>
      <c r="H947" s="3" t="s">
        <v>181</v>
      </c>
      <c r="I947" s="3" t="s">
        <v>50</v>
      </c>
      <c r="J947" s="3" t="s">
        <v>36</v>
      </c>
      <c r="K947" s="3" t="s">
        <v>42</v>
      </c>
      <c r="L947" s="5">
        <v>0.45</v>
      </c>
      <c r="M947" s="4">
        <v>1</v>
      </c>
      <c r="N947" s="5">
        <v>0.41249999999999998</v>
      </c>
      <c r="O947" s="5">
        <v>0.41249999999999998</v>
      </c>
      <c r="P947" s="4">
        <v>111</v>
      </c>
      <c r="Q947" s="6">
        <v>0.90090090090090102</v>
      </c>
      <c r="R947" s="7">
        <v>4.3135135135135103</v>
      </c>
      <c r="S947" s="6">
        <v>0</v>
      </c>
      <c r="T947" s="5">
        <v>0</v>
      </c>
      <c r="U947" s="5">
        <v>0</v>
      </c>
      <c r="V947" s="5">
        <f t="shared" si="80"/>
        <v>0.41249999999999998</v>
      </c>
      <c r="W947" s="5">
        <f t="shared" si="76"/>
        <v>-0.41249999999999998</v>
      </c>
      <c r="X947" s="8">
        <f t="shared" si="77"/>
        <v>-1</v>
      </c>
      <c r="Y947" s="4">
        <v>0</v>
      </c>
      <c r="Z947" s="9" t="str">
        <f t="shared" si="78"/>
        <v>NA</v>
      </c>
      <c r="AA947" s="10">
        <f t="shared" si="79"/>
        <v>0</v>
      </c>
    </row>
    <row r="948" spans="1:27" x14ac:dyDescent="0.55000000000000004">
      <c r="A948" s="3" t="s">
        <v>78</v>
      </c>
      <c r="B948" s="3" t="s">
        <v>79</v>
      </c>
      <c r="C948" s="3" t="s">
        <v>1736</v>
      </c>
      <c r="D948" s="3" t="s">
        <v>1737</v>
      </c>
      <c r="E948" s="4" t="s">
        <v>66</v>
      </c>
      <c r="F948" s="3" t="s">
        <v>36</v>
      </c>
      <c r="G948" s="3" t="s">
        <v>36</v>
      </c>
      <c r="H948" s="3" t="s">
        <v>85</v>
      </c>
      <c r="I948" s="3" t="s">
        <v>50</v>
      </c>
      <c r="J948" s="3" t="s">
        <v>36</v>
      </c>
      <c r="K948" s="3" t="s">
        <v>42</v>
      </c>
      <c r="L948" s="5">
        <v>0.45</v>
      </c>
      <c r="M948" s="4">
        <v>1</v>
      </c>
      <c r="N948" s="5">
        <v>0.6</v>
      </c>
      <c r="O948" s="5">
        <v>0.6</v>
      </c>
      <c r="P948" s="4">
        <v>90</v>
      </c>
      <c r="Q948" s="6">
        <v>1.1111111111111101</v>
      </c>
      <c r="R948" s="7">
        <v>1.9877777777777801</v>
      </c>
      <c r="S948" s="6">
        <v>0</v>
      </c>
      <c r="T948" s="5">
        <v>0</v>
      </c>
      <c r="U948" s="5">
        <v>0</v>
      </c>
      <c r="V948" s="5">
        <f t="shared" si="80"/>
        <v>0.6</v>
      </c>
      <c r="W948" s="5">
        <f t="shared" si="76"/>
        <v>-0.6</v>
      </c>
      <c r="X948" s="8">
        <f t="shared" si="77"/>
        <v>-1</v>
      </c>
      <c r="Y948" s="4">
        <v>0</v>
      </c>
      <c r="Z948" s="9" t="str">
        <f t="shared" si="78"/>
        <v>NA</v>
      </c>
      <c r="AA948" s="10">
        <f t="shared" si="79"/>
        <v>0</v>
      </c>
    </row>
    <row r="949" spans="1:27" x14ac:dyDescent="0.55000000000000004">
      <c r="A949" s="3" t="s">
        <v>78</v>
      </c>
      <c r="B949" s="3" t="s">
        <v>79</v>
      </c>
      <c r="C949" s="3" t="s">
        <v>1738</v>
      </c>
      <c r="D949" s="3" t="s">
        <v>1739</v>
      </c>
      <c r="E949" s="4" t="s">
        <v>31</v>
      </c>
      <c r="F949" s="3" t="s">
        <v>36</v>
      </c>
      <c r="G949" s="3" t="s">
        <v>36</v>
      </c>
      <c r="H949" s="3" t="s">
        <v>1065</v>
      </c>
      <c r="I949" s="3" t="s">
        <v>77</v>
      </c>
      <c r="J949" s="3" t="s">
        <v>36</v>
      </c>
      <c r="K949" s="3" t="s">
        <v>42</v>
      </c>
      <c r="L949" s="5">
        <v>0.45</v>
      </c>
      <c r="M949" s="4">
        <v>2</v>
      </c>
      <c r="N949" s="5">
        <v>1.0249999999999999</v>
      </c>
      <c r="O949" s="5">
        <v>0.51249999999999996</v>
      </c>
      <c r="P949" s="4">
        <v>70</v>
      </c>
      <c r="Q949" s="6">
        <v>2.8571428571428599</v>
      </c>
      <c r="R949" s="7">
        <v>2.0514285714285698</v>
      </c>
      <c r="S949" s="6">
        <v>0</v>
      </c>
      <c r="T949" s="5">
        <v>0</v>
      </c>
      <c r="U949" s="5">
        <v>0</v>
      </c>
      <c r="V949" s="5">
        <f t="shared" si="80"/>
        <v>1.0249999999999999</v>
      </c>
      <c r="W949" s="5">
        <f t="shared" si="76"/>
        <v>-1.0249999999999999</v>
      </c>
      <c r="X949" s="8">
        <f t="shared" si="77"/>
        <v>-1</v>
      </c>
      <c r="Y949" s="4">
        <v>0</v>
      </c>
      <c r="Z949" s="9" t="str">
        <f t="shared" si="78"/>
        <v>NA</v>
      </c>
      <c r="AA949" s="10">
        <f t="shared" si="79"/>
        <v>0</v>
      </c>
    </row>
    <row r="950" spans="1:27" x14ac:dyDescent="0.55000000000000004">
      <c r="A950" s="3" t="s">
        <v>78</v>
      </c>
      <c r="B950" s="3" t="s">
        <v>79</v>
      </c>
      <c r="C950" s="3" t="s">
        <v>1740</v>
      </c>
      <c r="D950" s="3" t="s">
        <v>473</v>
      </c>
      <c r="E950" s="4" t="s">
        <v>31</v>
      </c>
      <c r="F950" s="3" t="s">
        <v>36</v>
      </c>
      <c r="G950" s="3" t="s">
        <v>36</v>
      </c>
      <c r="H950" s="3" t="s">
        <v>475</v>
      </c>
      <c r="I950" s="3" t="s">
        <v>77</v>
      </c>
      <c r="J950" s="3" t="s">
        <v>36</v>
      </c>
      <c r="K950" s="3" t="s">
        <v>42</v>
      </c>
      <c r="L950" s="5">
        <v>0.45</v>
      </c>
      <c r="M950" s="4">
        <v>3</v>
      </c>
      <c r="N950" s="5">
        <v>1.35</v>
      </c>
      <c r="O950" s="5">
        <v>0.45</v>
      </c>
      <c r="P950" s="4">
        <v>215</v>
      </c>
      <c r="Q950" s="6">
        <v>1.3953488372092999</v>
      </c>
      <c r="R950" s="7">
        <v>2.91581395348837</v>
      </c>
      <c r="S950" s="6">
        <v>0</v>
      </c>
      <c r="T950" s="5">
        <v>0</v>
      </c>
      <c r="U950" s="5">
        <v>0</v>
      </c>
      <c r="V950" s="5">
        <f t="shared" si="80"/>
        <v>1.35</v>
      </c>
      <c r="W950" s="5">
        <f t="shared" si="76"/>
        <v>-1.35</v>
      </c>
      <c r="X950" s="8">
        <f t="shared" si="77"/>
        <v>-1</v>
      </c>
      <c r="Y950" s="4">
        <v>0</v>
      </c>
      <c r="Z950" s="9" t="str">
        <f t="shared" si="78"/>
        <v>NA</v>
      </c>
      <c r="AA950" s="10">
        <f t="shared" si="79"/>
        <v>0</v>
      </c>
    </row>
    <row r="951" spans="1:27" x14ac:dyDescent="0.55000000000000004">
      <c r="A951" s="3" t="s">
        <v>78</v>
      </c>
      <c r="B951" s="3" t="s">
        <v>79</v>
      </c>
      <c r="C951" s="3" t="s">
        <v>1741</v>
      </c>
      <c r="D951" s="3" t="s">
        <v>1742</v>
      </c>
      <c r="E951" s="4" t="s">
        <v>66</v>
      </c>
      <c r="F951" s="3" t="s">
        <v>36</v>
      </c>
      <c r="G951" s="3" t="s">
        <v>36</v>
      </c>
      <c r="H951" s="3" t="s">
        <v>315</v>
      </c>
      <c r="I951" s="3" t="s">
        <v>77</v>
      </c>
      <c r="J951" s="3" t="s">
        <v>36</v>
      </c>
      <c r="K951" s="3" t="s">
        <v>42</v>
      </c>
      <c r="L951" s="5">
        <v>0.45</v>
      </c>
      <c r="M951" s="4">
        <v>4</v>
      </c>
      <c r="N951" s="5">
        <v>2.1</v>
      </c>
      <c r="O951" s="5">
        <v>0.52500000000000002</v>
      </c>
      <c r="P951" s="4">
        <v>624</v>
      </c>
      <c r="Q951" s="6">
        <v>0.64102564102564097</v>
      </c>
      <c r="R951" s="7">
        <v>4.5001602564102603</v>
      </c>
      <c r="S951" s="6">
        <v>0</v>
      </c>
      <c r="T951" s="5">
        <v>0</v>
      </c>
      <c r="U951" s="5">
        <v>0</v>
      </c>
      <c r="V951" s="5">
        <f t="shared" si="80"/>
        <v>2.1</v>
      </c>
      <c r="W951" s="5">
        <f t="shared" si="76"/>
        <v>-2.1</v>
      </c>
      <c r="X951" s="8">
        <f t="shared" si="77"/>
        <v>-1</v>
      </c>
      <c r="Y951" s="4">
        <v>0</v>
      </c>
      <c r="Z951" s="9" t="str">
        <f t="shared" si="78"/>
        <v>NA</v>
      </c>
      <c r="AA951" s="10">
        <f t="shared" si="79"/>
        <v>0</v>
      </c>
    </row>
    <row r="952" spans="1:27" x14ac:dyDescent="0.55000000000000004">
      <c r="A952" s="3" t="s">
        <v>78</v>
      </c>
      <c r="B952" s="3" t="s">
        <v>79</v>
      </c>
      <c r="C952" s="3" t="s">
        <v>1743</v>
      </c>
      <c r="D952" s="3" t="s">
        <v>1744</v>
      </c>
      <c r="E952" s="4" t="s">
        <v>66</v>
      </c>
      <c r="F952" s="3" t="s">
        <v>36</v>
      </c>
      <c r="G952" s="3" t="s">
        <v>36</v>
      </c>
      <c r="H952" s="3" t="s">
        <v>315</v>
      </c>
      <c r="I952" s="3" t="s">
        <v>77</v>
      </c>
      <c r="J952" s="3" t="s">
        <v>36</v>
      </c>
      <c r="K952" s="3" t="s">
        <v>42</v>
      </c>
      <c r="L952" s="5">
        <v>0.45</v>
      </c>
      <c r="M952" s="4">
        <v>17</v>
      </c>
      <c r="N952" s="5">
        <v>20.674999862500002</v>
      </c>
      <c r="O952" s="5">
        <v>1.2161764625</v>
      </c>
      <c r="P952" s="4">
        <v>2114</v>
      </c>
      <c r="Q952" s="6">
        <v>0.80416272469252603</v>
      </c>
      <c r="R952" s="7">
        <v>3.5934247871334</v>
      </c>
      <c r="S952" s="6">
        <v>0</v>
      </c>
      <c r="T952" s="5">
        <v>0</v>
      </c>
      <c r="U952" s="5">
        <v>0</v>
      </c>
      <c r="V952" s="5">
        <f t="shared" si="80"/>
        <v>20.674999862500002</v>
      </c>
      <c r="W952" s="5">
        <f t="shared" si="76"/>
        <v>-20.674999862500002</v>
      </c>
      <c r="X952" s="8">
        <f t="shared" si="77"/>
        <v>-1</v>
      </c>
      <c r="Y952" s="4">
        <v>0</v>
      </c>
      <c r="Z952" s="9" t="str">
        <f t="shared" si="78"/>
        <v>NA</v>
      </c>
      <c r="AA952" s="10">
        <f t="shared" si="79"/>
        <v>0</v>
      </c>
    </row>
    <row r="953" spans="1:27" x14ac:dyDescent="0.55000000000000004">
      <c r="A953" s="3" t="s">
        <v>78</v>
      </c>
      <c r="B953" s="3" t="s">
        <v>79</v>
      </c>
      <c r="C953" s="3" t="s">
        <v>1745</v>
      </c>
      <c r="D953" s="3" t="s">
        <v>1746</v>
      </c>
      <c r="E953" s="4" t="s">
        <v>66</v>
      </c>
      <c r="F953" s="3" t="s">
        <v>36</v>
      </c>
      <c r="G953" s="3" t="s">
        <v>36</v>
      </c>
      <c r="H953" s="3" t="s">
        <v>572</v>
      </c>
      <c r="I953" s="3" t="s">
        <v>77</v>
      </c>
      <c r="J953" s="3" t="s">
        <v>36</v>
      </c>
      <c r="K953" s="3" t="s">
        <v>42</v>
      </c>
      <c r="L953" s="5">
        <v>0.45</v>
      </c>
      <c r="M953" s="4">
        <v>60</v>
      </c>
      <c r="N953" s="5">
        <v>39.587499749999999</v>
      </c>
      <c r="O953" s="5">
        <v>0.65979166249999999</v>
      </c>
      <c r="P953" s="4">
        <v>1504</v>
      </c>
      <c r="Q953" s="6">
        <v>3.9893617021276602</v>
      </c>
      <c r="R953" s="7">
        <v>3.0948138297872299</v>
      </c>
      <c r="S953" s="6">
        <v>0</v>
      </c>
      <c r="T953" s="5">
        <v>0</v>
      </c>
      <c r="U953" s="5">
        <v>0</v>
      </c>
      <c r="V953" s="5">
        <f t="shared" si="80"/>
        <v>39.587499749999999</v>
      </c>
      <c r="W953" s="5">
        <f t="shared" si="76"/>
        <v>-39.587499749999999</v>
      </c>
      <c r="X953" s="8">
        <f t="shared" si="77"/>
        <v>-1</v>
      </c>
      <c r="Y953" s="4">
        <v>0</v>
      </c>
      <c r="Z953" s="9" t="str">
        <f t="shared" si="78"/>
        <v>NA</v>
      </c>
      <c r="AA953" s="10">
        <f t="shared" si="79"/>
        <v>0</v>
      </c>
    </row>
    <row r="954" spans="1:27" x14ac:dyDescent="0.55000000000000004">
      <c r="A954" s="3" t="s">
        <v>78</v>
      </c>
      <c r="B954" s="3" t="s">
        <v>79</v>
      </c>
      <c r="C954" s="3" t="s">
        <v>1747</v>
      </c>
      <c r="D954" s="3" t="s">
        <v>1748</v>
      </c>
      <c r="E954" s="4" t="s">
        <v>66</v>
      </c>
      <c r="F954" s="3" t="s">
        <v>36</v>
      </c>
      <c r="G954" s="3" t="s">
        <v>36</v>
      </c>
      <c r="H954" s="3" t="s">
        <v>1109</v>
      </c>
      <c r="I954" s="3" t="s">
        <v>77</v>
      </c>
      <c r="J954" s="3" t="s">
        <v>36</v>
      </c>
      <c r="K954" s="3" t="s">
        <v>42</v>
      </c>
      <c r="L954" s="5">
        <v>0.45</v>
      </c>
      <c r="M954" s="4">
        <v>81</v>
      </c>
      <c r="N954" s="5">
        <v>83.599999762500005</v>
      </c>
      <c r="O954" s="5">
        <v>1.0320987625</v>
      </c>
      <c r="P954" s="4">
        <v>4047</v>
      </c>
      <c r="Q954" s="6">
        <v>2.0014825796886599</v>
      </c>
      <c r="R954" s="7">
        <v>2.7429453916481301</v>
      </c>
      <c r="S954" s="6">
        <v>0</v>
      </c>
      <c r="T954" s="5">
        <v>0</v>
      </c>
      <c r="U954" s="5">
        <v>0</v>
      </c>
      <c r="V954" s="5">
        <f t="shared" si="80"/>
        <v>83.599999762500005</v>
      </c>
      <c r="W954" s="5">
        <f t="shared" si="76"/>
        <v>-83.599999762500005</v>
      </c>
      <c r="X954" s="8">
        <f t="shared" si="77"/>
        <v>-1</v>
      </c>
      <c r="Y954" s="4">
        <v>0</v>
      </c>
      <c r="Z954" s="9" t="str">
        <f t="shared" si="78"/>
        <v>NA</v>
      </c>
      <c r="AA954" s="10">
        <f t="shared" si="79"/>
        <v>0</v>
      </c>
    </row>
    <row r="955" spans="1:27" x14ac:dyDescent="0.55000000000000004">
      <c r="A955" s="3" t="s">
        <v>78</v>
      </c>
      <c r="B955" s="3" t="s">
        <v>79</v>
      </c>
      <c r="C955" s="3" t="s">
        <v>1749</v>
      </c>
      <c r="D955" s="3" t="s">
        <v>1750</v>
      </c>
      <c r="E955" s="4" t="s">
        <v>66</v>
      </c>
      <c r="F955" s="3" t="s">
        <v>36</v>
      </c>
      <c r="G955" s="3" t="s">
        <v>36</v>
      </c>
      <c r="H955" s="3" t="s">
        <v>85</v>
      </c>
      <c r="I955" s="3" t="s">
        <v>50</v>
      </c>
      <c r="J955" s="3" t="s">
        <v>36</v>
      </c>
      <c r="K955" s="3" t="s">
        <v>42</v>
      </c>
      <c r="L955" s="5">
        <v>0.46250000000000002</v>
      </c>
      <c r="M955" s="4">
        <v>2</v>
      </c>
      <c r="N955" s="5">
        <v>1.45</v>
      </c>
      <c r="O955" s="5">
        <v>0.72499999999999998</v>
      </c>
      <c r="P955" s="4">
        <v>112</v>
      </c>
      <c r="Q955" s="6">
        <v>1.78571428571429</v>
      </c>
      <c r="R955" s="7">
        <v>3.4464285714285698</v>
      </c>
      <c r="S955" s="6">
        <v>0</v>
      </c>
      <c r="T955" s="5">
        <v>0</v>
      </c>
      <c r="U955" s="5">
        <v>0</v>
      </c>
      <c r="V955" s="5">
        <f t="shared" si="80"/>
        <v>1.45</v>
      </c>
      <c r="W955" s="5">
        <f t="shared" si="76"/>
        <v>-1.45</v>
      </c>
      <c r="X955" s="8">
        <f t="shared" si="77"/>
        <v>-1</v>
      </c>
      <c r="Y955" s="4">
        <v>0</v>
      </c>
      <c r="Z955" s="9" t="str">
        <f t="shared" si="78"/>
        <v>NA</v>
      </c>
      <c r="AA955" s="10">
        <f t="shared" si="79"/>
        <v>0</v>
      </c>
    </row>
    <row r="956" spans="1:27" x14ac:dyDescent="0.55000000000000004">
      <c r="A956" s="3" t="s">
        <v>78</v>
      </c>
      <c r="B956" s="3" t="s">
        <v>79</v>
      </c>
      <c r="C956" s="3" t="s">
        <v>1751</v>
      </c>
      <c r="D956" s="3" t="s">
        <v>1752</v>
      </c>
      <c r="E956" s="4" t="s">
        <v>66</v>
      </c>
      <c r="F956" s="3" t="s">
        <v>36</v>
      </c>
      <c r="G956" s="3" t="s">
        <v>36</v>
      </c>
      <c r="H956" s="3" t="s">
        <v>315</v>
      </c>
      <c r="I956" s="3" t="s">
        <v>77</v>
      </c>
      <c r="J956" s="3" t="s">
        <v>36</v>
      </c>
      <c r="K956" s="3" t="s">
        <v>42</v>
      </c>
      <c r="L956" s="5">
        <v>0.46250000000000002</v>
      </c>
      <c r="M956" s="4">
        <v>6</v>
      </c>
      <c r="N956" s="5">
        <v>3.1875</v>
      </c>
      <c r="O956" s="5">
        <v>0.53125</v>
      </c>
      <c r="P956" s="4">
        <v>1951</v>
      </c>
      <c r="Q956" s="6">
        <v>0.30753459764223501</v>
      </c>
      <c r="R956" s="7">
        <v>3.69144028703229</v>
      </c>
      <c r="S956" s="6">
        <v>0</v>
      </c>
      <c r="T956" s="5">
        <v>0</v>
      </c>
      <c r="U956" s="5">
        <v>0</v>
      </c>
      <c r="V956" s="5">
        <f t="shared" si="80"/>
        <v>3.1875</v>
      </c>
      <c r="W956" s="5">
        <f t="shared" si="76"/>
        <v>-3.1875</v>
      </c>
      <c r="X956" s="8">
        <f t="shared" si="77"/>
        <v>-1</v>
      </c>
      <c r="Y956" s="4">
        <v>0</v>
      </c>
      <c r="Z956" s="9" t="str">
        <f t="shared" si="78"/>
        <v>NA</v>
      </c>
      <c r="AA956" s="10">
        <f t="shared" si="79"/>
        <v>0</v>
      </c>
    </row>
    <row r="957" spans="1:27" x14ac:dyDescent="0.55000000000000004">
      <c r="A957" s="3" t="s">
        <v>78</v>
      </c>
      <c r="B957" s="3" t="s">
        <v>79</v>
      </c>
      <c r="C957" s="3" t="s">
        <v>1753</v>
      </c>
      <c r="D957" s="3" t="s">
        <v>1754</v>
      </c>
      <c r="E957" s="4" t="s">
        <v>66</v>
      </c>
      <c r="F957" s="3" t="s">
        <v>36</v>
      </c>
      <c r="G957" s="3" t="s">
        <v>36</v>
      </c>
      <c r="H957" s="3" t="s">
        <v>315</v>
      </c>
      <c r="I957" s="3" t="s">
        <v>77</v>
      </c>
      <c r="J957" s="3" t="s">
        <v>36</v>
      </c>
      <c r="K957" s="3" t="s">
        <v>42</v>
      </c>
      <c r="L957" s="5">
        <v>0.46250000000000002</v>
      </c>
      <c r="M957" s="4">
        <v>8</v>
      </c>
      <c r="N957" s="5">
        <v>5.1624999999999996</v>
      </c>
      <c r="O957" s="5">
        <v>0.64531249999999996</v>
      </c>
      <c r="P957" s="4">
        <v>1681</v>
      </c>
      <c r="Q957" s="6">
        <v>0.475907198096371</v>
      </c>
      <c r="R957" s="7">
        <v>3.05651397977394</v>
      </c>
      <c r="S957" s="6">
        <v>0</v>
      </c>
      <c r="T957" s="5">
        <v>0</v>
      </c>
      <c r="U957" s="5">
        <v>0</v>
      </c>
      <c r="V957" s="5">
        <f t="shared" si="80"/>
        <v>5.1624999999999996</v>
      </c>
      <c r="W957" s="5">
        <f t="shared" si="76"/>
        <v>-5.1624999999999996</v>
      </c>
      <c r="X957" s="8">
        <f t="shared" si="77"/>
        <v>-1</v>
      </c>
      <c r="Y957" s="4">
        <v>0</v>
      </c>
      <c r="Z957" s="9" t="str">
        <f t="shared" si="78"/>
        <v>NA</v>
      </c>
      <c r="AA957" s="10">
        <f t="shared" si="79"/>
        <v>0</v>
      </c>
    </row>
    <row r="958" spans="1:27" x14ac:dyDescent="0.55000000000000004">
      <c r="A958" s="3" t="s">
        <v>78</v>
      </c>
      <c r="B958" s="3" t="s">
        <v>79</v>
      </c>
      <c r="C958" s="3" t="s">
        <v>1755</v>
      </c>
      <c r="D958" s="3" t="s">
        <v>340</v>
      </c>
      <c r="E958" s="4" t="s">
        <v>66</v>
      </c>
      <c r="F958" s="3" t="s">
        <v>36</v>
      </c>
      <c r="G958" s="3" t="s">
        <v>36</v>
      </c>
      <c r="H958" s="3" t="s">
        <v>85</v>
      </c>
      <c r="I958" s="3" t="s">
        <v>50</v>
      </c>
      <c r="J958" s="3" t="s">
        <v>36</v>
      </c>
      <c r="K958" s="3" t="s">
        <v>42</v>
      </c>
      <c r="L958" s="5">
        <v>0.46250000000000002</v>
      </c>
      <c r="M958" s="4">
        <v>11</v>
      </c>
      <c r="N958" s="5">
        <v>7.15</v>
      </c>
      <c r="O958" s="5">
        <v>0.65</v>
      </c>
      <c r="P958" s="4">
        <v>172</v>
      </c>
      <c r="Q958" s="6">
        <v>6.3953488372093004</v>
      </c>
      <c r="R958" s="7">
        <v>2.7418604651162801</v>
      </c>
      <c r="S958" s="6">
        <v>0</v>
      </c>
      <c r="T958" s="5">
        <v>0</v>
      </c>
      <c r="U958" s="5">
        <v>0</v>
      </c>
      <c r="V958" s="5">
        <f t="shared" si="80"/>
        <v>7.15</v>
      </c>
      <c r="W958" s="5">
        <f t="shared" si="76"/>
        <v>-7.15</v>
      </c>
      <c r="X958" s="8">
        <f t="shared" si="77"/>
        <v>-1</v>
      </c>
      <c r="Y958" s="4">
        <v>0</v>
      </c>
      <c r="Z958" s="9" t="str">
        <f t="shared" si="78"/>
        <v>NA</v>
      </c>
      <c r="AA958" s="10">
        <f t="shared" si="79"/>
        <v>0</v>
      </c>
    </row>
    <row r="959" spans="1:27" x14ac:dyDescent="0.55000000000000004">
      <c r="A959" s="3" t="s">
        <v>78</v>
      </c>
      <c r="B959" s="3" t="s">
        <v>79</v>
      </c>
      <c r="C959" s="3" t="s">
        <v>1756</v>
      </c>
      <c r="D959" s="3" t="s">
        <v>305</v>
      </c>
      <c r="E959" s="4" t="s">
        <v>66</v>
      </c>
      <c r="F959" s="3" t="s">
        <v>36</v>
      </c>
      <c r="G959" s="3" t="s">
        <v>36</v>
      </c>
      <c r="H959" s="3" t="s">
        <v>59</v>
      </c>
      <c r="I959" s="3" t="s">
        <v>82</v>
      </c>
      <c r="J959" s="3" t="s">
        <v>36</v>
      </c>
      <c r="K959" s="3" t="s">
        <v>42</v>
      </c>
      <c r="L959" s="5">
        <v>0.46250000000000002</v>
      </c>
      <c r="M959" s="4">
        <v>18</v>
      </c>
      <c r="N959" s="5">
        <v>10.749999825</v>
      </c>
      <c r="O959" s="5">
        <v>0.59722221249999996</v>
      </c>
      <c r="P959" s="4">
        <v>1013</v>
      </c>
      <c r="Q959" s="6">
        <v>1.77690029615005</v>
      </c>
      <c r="R959" s="7">
        <v>1.9264560710760099</v>
      </c>
      <c r="S959" s="6">
        <v>0</v>
      </c>
      <c r="T959" s="5">
        <v>0</v>
      </c>
      <c r="U959" s="5">
        <v>0</v>
      </c>
      <c r="V959" s="5">
        <f t="shared" si="80"/>
        <v>10.749999825</v>
      </c>
      <c r="W959" s="5">
        <f t="shared" si="76"/>
        <v>-10.749999825</v>
      </c>
      <c r="X959" s="8">
        <f t="shared" si="77"/>
        <v>-1</v>
      </c>
      <c r="Y959" s="4">
        <v>0</v>
      </c>
      <c r="Z959" s="9" t="str">
        <f t="shared" si="78"/>
        <v>NA</v>
      </c>
      <c r="AA959" s="10">
        <f t="shared" si="79"/>
        <v>0</v>
      </c>
    </row>
    <row r="960" spans="1:27" x14ac:dyDescent="0.55000000000000004">
      <c r="A960" s="3" t="s">
        <v>78</v>
      </c>
      <c r="B960" s="3" t="s">
        <v>79</v>
      </c>
      <c r="C960" s="3" t="s">
        <v>1757</v>
      </c>
      <c r="D960" s="3" t="s">
        <v>1758</v>
      </c>
      <c r="E960" s="4" t="s">
        <v>66</v>
      </c>
      <c r="F960" s="3" t="s">
        <v>36</v>
      </c>
      <c r="G960" s="3" t="s">
        <v>36</v>
      </c>
      <c r="H960" s="3" t="s">
        <v>315</v>
      </c>
      <c r="I960" s="3" t="s">
        <v>77</v>
      </c>
      <c r="J960" s="3" t="s">
        <v>36</v>
      </c>
      <c r="K960" s="3" t="s">
        <v>42</v>
      </c>
      <c r="L960" s="5">
        <v>0.46250000000000002</v>
      </c>
      <c r="M960" s="4">
        <v>20</v>
      </c>
      <c r="N960" s="5">
        <v>20.987500000000001</v>
      </c>
      <c r="O960" s="5">
        <v>1.0493749999999999</v>
      </c>
      <c r="P960" s="4">
        <v>2904</v>
      </c>
      <c r="Q960" s="6">
        <v>0.68870523415978002</v>
      </c>
      <c r="R960" s="7">
        <v>3.2858471074380202</v>
      </c>
      <c r="S960" s="6">
        <v>0</v>
      </c>
      <c r="T960" s="5">
        <v>0</v>
      </c>
      <c r="U960" s="5">
        <v>0</v>
      </c>
      <c r="V960" s="5">
        <f t="shared" si="80"/>
        <v>20.987500000000001</v>
      </c>
      <c r="W960" s="5">
        <f t="shared" si="76"/>
        <v>-20.987500000000001</v>
      </c>
      <c r="X960" s="8">
        <f t="shared" si="77"/>
        <v>-1</v>
      </c>
      <c r="Y960" s="4">
        <v>0</v>
      </c>
      <c r="Z960" s="9" t="str">
        <f t="shared" si="78"/>
        <v>NA</v>
      </c>
      <c r="AA960" s="10">
        <f t="shared" si="79"/>
        <v>0</v>
      </c>
    </row>
    <row r="961" spans="1:27" x14ac:dyDescent="0.55000000000000004">
      <c r="A961" s="3" t="s">
        <v>78</v>
      </c>
      <c r="B961" s="3" t="s">
        <v>79</v>
      </c>
      <c r="C961" s="3" t="s">
        <v>1759</v>
      </c>
      <c r="D961" s="3" t="s">
        <v>1760</v>
      </c>
      <c r="E961" s="4" t="s">
        <v>31</v>
      </c>
      <c r="F961" s="3" t="s">
        <v>36</v>
      </c>
      <c r="G961" s="3" t="s">
        <v>36</v>
      </c>
      <c r="H961" s="3" t="s">
        <v>345</v>
      </c>
      <c r="I961" s="3" t="s">
        <v>77</v>
      </c>
      <c r="J961" s="3" t="s">
        <v>36</v>
      </c>
      <c r="K961" s="3" t="s">
        <v>42</v>
      </c>
      <c r="L961" s="5">
        <v>0.46250000000000002</v>
      </c>
      <c r="M961" s="4">
        <v>59</v>
      </c>
      <c r="N961" s="5">
        <v>33.4999994</v>
      </c>
      <c r="O961" s="5">
        <v>0.56779659999999998</v>
      </c>
      <c r="P961" s="4">
        <v>530</v>
      </c>
      <c r="Q961" s="6">
        <v>11.1320754716981</v>
      </c>
      <c r="R961" s="7">
        <v>1.7705660377358501</v>
      </c>
      <c r="S961" s="6">
        <v>0</v>
      </c>
      <c r="T961" s="5">
        <v>0</v>
      </c>
      <c r="U961" s="5">
        <v>0</v>
      </c>
      <c r="V961" s="5">
        <f t="shared" si="80"/>
        <v>33.4999994</v>
      </c>
      <c r="W961" s="5">
        <f t="shared" si="76"/>
        <v>-33.4999994</v>
      </c>
      <c r="X961" s="8">
        <f t="shared" si="77"/>
        <v>-1</v>
      </c>
      <c r="Y961" s="4">
        <v>0</v>
      </c>
      <c r="Z961" s="9" t="str">
        <f t="shared" si="78"/>
        <v>NA</v>
      </c>
      <c r="AA961" s="10">
        <f t="shared" si="79"/>
        <v>0</v>
      </c>
    </row>
    <row r="962" spans="1:27" x14ac:dyDescent="0.55000000000000004">
      <c r="A962" s="3" t="s">
        <v>62</v>
      </c>
      <c r="B962" s="3" t="s">
        <v>63</v>
      </c>
      <c r="C962" s="3" t="s">
        <v>1761</v>
      </c>
      <c r="D962" s="3" t="s">
        <v>1762</v>
      </c>
      <c r="E962" s="4" t="s">
        <v>66</v>
      </c>
      <c r="F962" s="3" t="s">
        <v>36</v>
      </c>
      <c r="G962" s="3" t="s">
        <v>36</v>
      </c>
      <c r="H962" s="3" t="s">
        <v>1763</v>
      </c>
      <c r="I962" s="3" t="s">
        <v>67</v>
      </c>
      <c r="J962" s="3" t="s">
        <v>36</v>
      </c>
      <c r="K962" s="3" t="s">
        <v>42</v>
      </c>
      <c r="L962" s="5">
        <v>0.47499999999999998</v>
      </c>
      <c r="M962" s="4">
        <v>7</v>
      </c>
      <c r="N962" s="5">
        <v>3.1749999750000004</v>
      </c>
      <c r="O962" s="5">
        <v>0.45357142500000003</v>
      </c>
      <c r="P962" s="4">
        <v>480</v>
      </c>
      <c r="Q962" s="6">
        <v>1.4583333333333299</v>
      </c>
      <c r="R962" s="7">
        <v>1.7335416666666701</v>
      </c>
      <c r="S962" s="6">
        <v>0</v>
      </c>
      <c r="T962" s="5">
        <v>0</v>
      </c>
      <c r="U962" s="5">
        <v>0</v>
      </c>
      <c r="V962" s="5">
        <f t="shared" si="80"/>
        <v>3.1749999750000004</v>
      </c>
      <c r="W962" s="5">
        <f t="shared" ref="W962:W1025" si="81">U962-V962</f>
        <v>-3.1749999750000004</v>
      </c>
      <c r="X962" s="8">
        <f t="shared" ref="X962:X1025" si="82">IF(V962=0,0,(U962-V962)/V962)</f>
        <v>-1</v>
      </c>
      <c r="Y962" s="4">
        <v>0</v>
      </c>
      <c r="Z962" s="9" t="str">
        <f t="shared" ref="Z962:Z1025" si="83">IF(Y962=0,"NA",U962/Y962)</f>
        <v>NA</v>
      </c>
      <c r="AA962" s="10">
        <f t="shared" ref="AA962:AA1025" si="84">(Q962/100*S962/100)</f>
        <v>0</v>
      </c>
    </row>
    <row r="963" spans="1:27" x14ac:dyDescent="0.55000000000000004">
      <c r="A963" s="3" t="s">
        <v>62</v>
      </c>
      <c r="B963" s="3" t="s">
        <v>63</v>
      </c>
      <c r="C963" s="3" t="s">
        <v>1764</v>
      </c>
      <c r="D963" s="3" t="s">
        <v>1765</v>
      </c>
      <c r="E963" s="4" t="s">
        <v>66</v>
      </c>
      <c r="F963" s="3" t="s">
        <v>36</v>
      </c>
      <c r="G963" s="3" t="s">
        <v>36</v>
      </c>
      <c r="H963" s="3" t="s">
        <v>332</v>
      </c>
      <c r="I963" s="3" t="s">
        <v>67</v>
      </c>
      <c r="J963" s="3" t="s">
        <v>36</v>
      </c>
      <c r="K963" s="3" t="s">
        <v>42</v>
      </c>
      <c r="L963" s="5">
        <v>0.47499999999999998</v>
      </c>
      <c r="M963" s="4">
        <v>8</v>
      </c>
      <c r="N963" s="5">
        <v>4.1375000000000002</v>
      </c>
      <c r="O963" s="5">
        <v>0.51718750000000002</v>
      </c>
      <c r="P963" s="4">
        <v>2417</v>
      </c>
      <c r="Q963" s="6">
        <v>0.33098882912701699</v>
      </c>
      <c r="R963" s="7">
        <v>2.09760033098883</v>
      </c>
      <c r="S963" s="6">
        <v>0</v>
      </c>
      <c r="T963" s="5">
        <v>0</v>
      </c>
      <c r="U963" s="5">
        <v>0</v>
      </c>
      <c r="V963" s="5">
        <f t="shared" ref="V963:V1026" si="85">N963</f>
        <v>4.1375000000000002</v>
      </c>
      <c r="W963" s="5">
        <f t="shared" si="81"/>
        <v>-4.1375000000000002</v>
      </c>
      <c r="X963" s="8">
        <f t="shared" si="82"/>
        <v>-1</v>
      </c>
      <c r="Y963" s="4">
        <v>0</v>
      </c>
      <c r="Z963" s="9" t="str">
        <f t="shared" si="83"/>
        <v>NA</v>
      </c>
      <c r="AA963" s="10">
        <f t="shared" si="84"/>
        <v>0</v>
      </c>
    </row>
    <row r="964" spans="1:27" x14ac:dyDescent="0.55000000000000004">
      <c r="A964" s="3" t="s">
        <v>62</v>
      </c>
      <c r="B964" s="3" t="s">
        <v>63</v>
      </c>
      <c r="C964" s="3" t="s">
        <v>1766</v>
      </c>
      <c r="D964" s="3" t="s">
        <v>795</v>
      </c>
      <c r="E964" s="4" t="s">
        <v>31</v>
      </c>
      <c r="F964" s="3" t="s">
        <v>36</v>
      </c>
      <c r="G964" s="3" t="s">
        <v>36</v>
      </c>
      <c r="H964" s="3" t="s">
        <v>181</v>
      </c>
      <c r="I964" s="3" t="s">
        <v>67</v>
      </c>
      <c r="J964" s="3" t="s">
        <v>36</v>
      </c>
      <c r="K964" s="3" t="s">
        <v>91</v>
      </c>
      <c r="L964" s="5">
        <v>0.47499999999999998</v>
      </c>
      <c r="M964" s="4">
        <v>6</v>
      </c>
      <c r="N964" s="5">
        <v>5.2374999750000004</v>
      </c>
      <c r="O964" s="5">
        <v>0.8729166625</v>
      </c>
      <c r="P964" s="4">
        <v>322</v>
      </c>
      <c r="Q964" s="6">
        <v>1.86335403726708</v>
      </c>
      <c r="R964" s="7">
        <v>2.3391304347826098</v>
      </c>
      <c r="S964" s="6">
        <v>0</v>
      </c>
      <c r="T964" s="5">
        <v>0</v>
      </c>
      <c r="U964" s="5">
        <v>0</v>
      </c>
      <c r="V964" s="5">
        <f t="shared" si="85"/>
        <v>5.2374999750000004</v>
      </c>
      <c r="W964" s="5">
        <f t="shared" si="81"/>
        <v>-5.2374999750000004</v>
      </c>
      <c r="X964" s="8">
        <f t="shared" si="82"/>
        <v>-1</v>
      </c>
      <c r="Y964" s="4">
        <v>0</v>
      </c>
      <c r="Z964" s="9" t="str">
        <f t="shared" si="83"/>
        <v>NA</v>
      </c>
      <c r="AA964" s="10">
        <f t="shared" si="84"/>
        <v>0</v>
      </c>
    </row>
    <row r="965" spans="1:27" x14ac:dyDescent="0.55000000000000004">
      <c r="A965" s="3" t="s">
        <v>62</v>
      </c>
      <c r="B965" s="3" t="s">
        <v>63</v>
      </c>
      <c r="C965" s="3" t="s">
        <v>1767</v>
      </c>
      <c r="D965" s="3" t="s">
        <v>1768</v>
      </c>
      <c r="E965" s="4" t="s">
        <v>66</v>
      </c>
      <c r="F965" s="3" t="s">
        <v>36</v>
      </c>
      <c r="G965" s="3" t="s">
        <v>36</v>
      </c>
      <c r="H965" s="3" t="s">
        <v>1393</v>
      </c>
      <c r="I965" s="3" t="s">
        <v>67</v>
      </c>
      <c r="J965" s="3" t="s">
        <v>36</v>
      </c>
      <c r="K965" s="3" t="s">
        <v>42</v>
      </c>
      <c r="L965" s="5">
        <v>0.47499999999999998</v>
      </c>
      <c r="M965" s="4">
        <v>24</v>
      </c>
      <c r="N965" s="5">
        <v>10.937499899999999</v>
      </c>
      <c r="O965" s="5">
        <v>0.45572916249999995</v>
      </c>
      <c r="P965" s="4">
        <v>947</v>
      </c>
      <c r="Q965" s="6">
        <v>2.5343189017951402</v>
      </c>
      <c r="R965" s="7">
        <v>2.65997888067582</v>
      </c>
      <c r="S965" s="6">
        <v>0</v>
      </c>
      <c r="T965" s="5">
        <v>0</v>
      </c>
      <c r="U965" s="5">
        <v>0</v>
      </c>
      <c r="V965" s="5">
        <f t="shared" si="85"/>
        <v>10.937499899999999</v>
      </c>
      <c r="W965" s="5">
        <f t="shared" si="81"/>
        <v>-10.937499899999999</v>
      </c>
      <c r="X965" s="8">
        <f t="shared" si="82"/>
        <v>-1</v>
      </c>
      <c r="Y965" s="4">
        <v>0</v>
      </c>
      <c r="Z965" s="9" t="str">
        <f t="shared" si="83"/>
        <v>NA</v>
      </c>
      <c r="AA965" s="10">
        <f t="shared" si="84"/>
        <v>0</v>
      </c>
    </row>
    <row r="966" spans="1:27" x14ac:dyDescent="0.55000000000000004">
      <c r="A966" s="3" t="s">
        <v>78</v>
      </c>
      <c r="B966" s="3" t="s">
        <v>79</v>
      </c>
      <c r="C966" s="3" t="s">
        <v>1769</v>
      </c>
      <c r="D966" s="3" t="s">
        <v>1770</v>
      </c>
      <c r="E966" s="4" t="s">
        <v>66</v>
      </c>
      <c r="F966" s="3" t="s">
        <v>36</v>
      </c>
      <c r="G966" s="3" t="s">
        <v>36</v>
      </c>
      <c r="H966" s="3" t="s">
        <v>85</v>
      </c>
      <c r="I966" s="3" t="s">
        <v>50</v>
      </c>
      <c r="J966" s="3" t="s">
        <v>36</v>
      </c>
      <c r="K966" s="3" t="s">
        <v>42</v>
      </c>
      <c r="L966" s="5">
        <v>0.47499999999999998</v>
      </c>
      <c r="M966" s="4">
        <v>1</v>
      </c>
      <c r="N966" s="5">
        <v>0.7</v>
      </c>
      <c r="O966" s="5">
        <v>0.7</v>
      </c>
      <c r="P966" s="4">
        <v>41</v>
      </c>
      <c r="Q966" s="6">
        <v>2.4390243902439002</v>
      </c>
      <c r="R966" s="7">
        <v>2.14878048780488</v>
      </c>
      <c r="S966" s="6">
        <v>0</v>
      </c>
      <c r="T966" s="5">
        <v>0</v>
      </c>
      <c r="U966" s="5">
        <v>0</v>
      </c>
      <c r="V966" s="5">
        <f t="shared" si="85"/>
        <v>0.7</v>
      </c>
      <c r="W966" s="5">
        <f t="shared" si="81"/>
        <v>-0.7</v>
      </c>
      <c r="X966" s="8">
        <f t="shared" si="82"/>
        <v>-1</v>
      </c>
      <c r="Y966" s="4">
        <v>0</v>
      </c>
      <c r="Z966" s="9" t="str">
        <f t="shared" si="83"/>
        <v>NA</v>
      </c>
      <c r="AA966" s="10">
        <f t="shared" si="84"/>
        <v>0</v>
      </c>
    </row>
    <row r="967" spans="1:27" x14ac:dyDescent="0.55000000000000004">
      <c r="A967" s="3" t="s">
        <v>78</v>
      </c>
      <c r="B967" s="3" t="s">
        <v>79</v>
      </c>
      <c r="C967" s="3" t="s">
        <v>1771</v>
      </c>
      <c r="D967" s="3" t="s">
        <v>1772</v>
      </c>
      <c r="E967" s="4" t="s">
        <v>31</v>
      </c>
      <c r="F967" s="3" t="s">
        <v>36</v>
      </c>
      <c r="G967" s="3" t="s">
        <v>36</v>
      </c>
      <c r="H967" s="3" t="s">
        <v>723</v>
      </c>
      <c r="I967" s="3" t="s">
        <v>77</v>
      </c>
      <c r="J967" s="3" t="s">
        <v>36</v>
      </c>
      <c r="K967" s="3" t="s">
        <v>61</v>
      </c>
      <c r="L967" s="5">
        <v>0.47499999999999998</v>
      </c>
      <c r="M967" s="4">
        <v>2</v>
      </c>
      <c r="N967" s="5">
        <v>1.3875</v>
      </c>
      <c r="O967" s="5">
        <v>0.69374999999999998</v>
      </c>
      <c r="P967" s="4">
        <v>25</v>
      </c>
      <c r="Q967" s="6">
        <v>8</v>
      </c>
      <c r="R967" s="7">
        <v>2.88</v>
      </c>
      <c r="S967" s="6">
        <v>0</v>
      </c>
      <c r="T967" s="5">
        <v>0</v>
      </c>
      <c r="U967" s="5">
        <v>0</v>
      </c>
      <c r="V967" s="5">
        <f t="shared" si="85"/>
        <v>1.3875</v>
      </c>
      <c r="W967" s="5">
        <f t="shared" si="81"/>
        <v>-1.3875</v>
      </c>
      <c r="X967" s="8">
        <f t="shared" si="82"/>
        <v>-1</v>
      </c>
      <c r="Y967" s="4">
        <v>0</v>
      </c>
      <c r="Z967" s="9" t="str">
        <f t="shared" si="83"/>
        <v>NA</v>
      </c>
      <c r="AA967" s="10">
        <f t="shared" si="84"/>
        <v>0</v>
      </c>
    </row>
    <row r="968" spans="1:27" x14ac:dyDescent="0.55000000000000004">
      <c r="A968" s="3" t="s">
        <v>78</v>
      </c>
      <c r="B968" s="3" t="s">
        <v>79</v>
      </c>
      <c r="C968" s="3" t="s">
        <v>1773</v>
      </c>
      <c r="D968" s="3" t="s">
        <v>1774</v>
      </c>
      <c r="E968" s="4" t="s">
        <v>66</v>
      </c>
      <c r="F968" s="3" t="s">
        <v>36</v>
      </c>
      <c r="G968" s="3" t="s">
        <v>36</v>
      </c>
      <c r="H968" s="3" t="s">
        <v>1109</v>
      </c>
      <c r="I968" s="3" t="s">
        <v>77</v>
      </c>
      <c r="J968" s="3" t="s">
        <v>36</v>
      </c>
      <c r="K968" s="3" t="s">
        <v>42</v>
      </c>
      <c r="L968" s="5">
        <v>0.47499999999999998</v>
      </c>
      <c r="M968" s="4">
        <v>3</v>
      </c>
      <c r="N968" s="5">
        <v>1.8249999749999999</v>
      </c>
      <c r="O968" s="5">
        <v>0.60833332499999992</v>
      </c>
      <c r="P968" s="4">
        <v>739</v>
      </c>
      <c r="Q968" s="6">
        <v>0.40595399188092002</v>
      </c>
      <c r="R968" s="7">
        <v>3.53599458728011</v>
      </c>
      <c r="S968" s="6">
        <v>0</v>
      </c>
      <c r="T968" s="5">
        <v>0</v>
      </c>
      <c r="U968" s="5">
        <v>0</v>
      </c>
      <c r="V968" s="5">
        <f t="shared" si="85"/>
        <v>1.8249999749999999</v>
      </c>
      <c r="W968" s="5">
        <f t="shared" si="81"/>
        <v>-1.8249999749999999</v>
      </c>
      <c r="X968" s="8">
        <f t="shared" si="82"/>
        <v>-1</v>
      </c>
      <c r="Y968" s="4">
        <v>0</v>
      </c>
      <c r="Z968" s="9" t="str">
        <f t="shared" si="83"/>
        <v>NA</v>
      </c>
      <c r="AA968" s="10">
        <f t="shared" si="84"/>
        <v>0</v>
      </c>
    </row>
    <row r="969" spans="1:27" x14ac:dyDescent="0.55000000000000004">
      <c r="A969" s="3" t="s">
        <v>78</v>
      </c>
      <c r="B969" s="3" t="s">
        <v>79</v>
      </c>
      <c r="C969" s="3" t="s">
        <v>1775</v>
      </c>
      <c r="D969" s="3" t="s">
        <v>1776</v>
      </c>
      <c r="E969" s="4" t="s">
        <v>66</v>
      </c>
      <c r="F969" s="3" t="s">
        <v>36</v>
      </c>
      <c r="G969" s="3" t="s">
        <v>36</v>
      </c>
      <c r="H969" s="3" t="s">
        <v>315</v>
      </c>
      <c r="I969" s="3" t="s">
        <v>77</v>
      </c>
      <c r="J969" s="3" t="s">
        <v>36</v>
      </c>
      <c r="K969" s="3" t="s">
        <v>42</v>
      </c>
      <c r="L969" s="5">
        <v>0.47499999999999998</v>
      </c>
      <c r="M969" s="4">
        <v>4</v>
      </c>
      <c r="N969" s="5">
        <v>2.6749999999999998</v>
      </c>
      <c r="O969" s="5">
        <v>0.66874999999999996</v>
      </c>
      <c r="P969" s="4">
        <v>551</v>
      </c>
      <c r="Q969" s="6">
        <v>0.72595281306715098</v>
      </c>
      <c r="R969" s="7">
        <v>2.9148820326678799</v>
      </c>
      <c r="S969" s="6">
        <v>0</v>
      </c>
      <c r="T969" s="5">
        <v>0</v>
      </c>
      <c r="U969" s="5">
        <v>0</v>
      </c>
      <c r="V969" s="5">
        <f t="shared" si="85"/>
        <v>2.6749999999999998</v>
      </c>
      <c r="W969" s="5">
        <f t="shared" si="81"/>
        <v>-2.6749999999999998</v>
      </c>
      <c r="X969" s="8">
        <f t="shared" si="82"/>
        <v>-1</v>
      </c>
      <c r="Y969" s="4">
        <v>0</v>
      </c>
      <c r="Z969" s="9" t="str">
        <f t="shared" si="83"/>
        <v>NA</v>
      </c>
      <c r="AA969" s="10">
        <f t="shared" si="84"/>
        <v>0</v>
      </c>
    </row>
    <row r="970" spans="1:27" x14ac:dyDescent="0.55000000000000004">
      <c r="A970" s="3" t="s">
        <v>78</v>
      </c>
      <c r="B970" s="3" t="s">
        <v>79</v>
      </c>
      <c r="C970" s="3" t="s">
        <v>1777</v>
      </c>
      <c r="D970" s="3" t="s">
        <v>1778</v>
      </c>
      <c r="E970" s="4" t="s">
        <v>66</v>
      </c>
      <c r="F970" s="3" t="s">
        <v>36</v>
      </c>
      <c r="G970" s="3" t="s">
        <v>36</v>
      </c>
      <c r="H970" s="3" t="s">
        <v>695</v>
      </c>
      <c r="I970" s="3" t="s">
        <v>77</v>
      </c>
      <c r="J970" s="3" t="s">
        <v>36</v>
      </c>
      <c r="K970" s="3" t="s">
        <v>42</v>
      </c>
      <c r="L970" s="5">
        <v>0.47499999999999998</v>
      </c>
      <c r="M970" s="4">
        <v>316</v>
      </c>
      <c r="N970" s="5">
        <v>224.48749810000001</v>
      </c>
      <c r="O970" s="5">
        <v>0.71040347500000001</v>
      </c>
      <c r="P970" s="4">
        <v>108245</v>
      </c>
      <c r="Q970" s="6">
        <v>0.291930343202919</v>
      </c>
      <c r="R970" s="7">
        <v>2.8304762344681</v>
      </c>
      <c r="S970" s="6">
        <v>0</v>
      </c>
      <c r="T970" s="5">
        <v>0</v>
      </c>
      <c r="U970" s="5">
        <v>0</v>
      </c>
      <c r="V970" s="5">
        <f t="shared" si="85"/>
        <v>224.48749810000001</v>
      </c>
      <c r="W970" s="5">
        <f t="shared" si="81"/>
        <v>-224.48749810000001</v>
      </c>
      <c r="X970" s="8">
        <f t="shared" si="82"/>
        <v>-1</v>
      </c>
      <c r="Y970" s="4">
        <v>0</v>
      </c>
      <c r="Z970" s="9" t="str">
        <f t="shared" si="83"/>
        <v>NA</v>
      </c>
      <c r="AA970" s="10">
        <f t="shared" si="84"/>
        <v>0</v>
      </c>
    </row>
    <row r="971" spans="1:27" x14ac:dyDescent="0.55000000000000004">
      <c r="A971" s="3" t="s">
        <v>62</v>
      </c>
      <c r="B971" s="3" t="s">
        <v>63</v>
      </c>
      <c r="C971" s="3" t="s">
        <v>1779</v>
      </c>
      <c r="D971" s="3" t="s">
        <v>1780</v>
      </c>
      <c r="E971" s="4" t="s">
        <v>66</v>
      </c>
      <c r="F971" s="3" t="s">
        <v>36</v>
      </c>
      <c r="G971" s="3" t="s">
        <v>36</v>
      </c>
      <c r="H971" s="3" t="s">
        <v>1781</v>
      </c>
      <c r="I971" s="3" t="s">
        <v>67</v>
      </c>
      <c r="J971" s="3" t="s">
        <v>36</v>
      </c>
      <c r="K971" s="3" t="s">
        <v>42</v>
      </c>
      <c r="L971" s="5">
        <v>0.48749999999999999</v>
      </c>
      <c r="M971" s="4">
        <v>3</v>
      </c>
      <c r="N971" s="5">
        <v>1.2124999875</v>
      </c>
      <c r="O971" s="5">
        <v>0.4041666625</v>
      </c>
      <c r="P971" s="4">
        <v>1487</v>
      </c>
      <c r="Q971" s="6">
        <v>0.201748486886348</v>
      </c>
      <c r="R971" s="7">
        <v>1.58924008069939</v>
      </c>
      <c r="S971" s="6">
        <v>0</v>
      </c>
      <c r="T971" s="5">
        <v>0</v>
      </c>
      <c r="U971" s="5">
        <v>0</v>
      </c>
      <c r="V971" s="5">
        <f t="shared" si="85"/>
        <v>1.2124999875</v>
      </c>
      <c r="W971" s="5">
        <f t="shared" si="81"/>
        <v>-1.2124999875</v>
      </c>
      <c r="X971" s="8">
        <f t="shared" si="82"/>
        <v>-1</v>
      </c>
      <c r="Y971" s="4">
        <v>0</v>
      </c>
      <c r="Z971" s="9" t="str">
        <f t="shared" si="83"/>
        <v>NA</v>
      </c>
      <c r="AA971" s="10">
        <f t="shared" si="84"/>
        <v>0</v>
      </c>
    </row>
    <row r="972" spans="1:27" x14ac:dyDescent="0.55000000000000004">
      <c r="A972" s="3" t="s">
        <v>62</v>
      </c>
      <c r="B972" s="3" t="s">
        <v>63</v>
      </c>
      <c r="C972" s="3" t="s">
        <v>1782</v>
      </c>
      <c r="D972" s="3" t="s">
        <v>1783</v>
      </c>
      <c r="E972" s="4" t="s">
        <v>66</v>
      </c>
      <c r="F972" s="3" t="s">
        <v>36</v>
      </c>
      <c r="G972" s="3" t="s">
        <v>36</v>
      </c>
      <c r="H972" s="3" t="s">
        <v>1784</v>
      </c>
      <c r="I972" s="3" t="s">
        <v>67</v>
      </c>
      <c r="J972" s="3" t="s">
        <v>36</v>
      </c>
      <c r="K972" s="3" t="s">
        <v>42</v>
      </c>
      <c r="L972" s="5">
        <v>0.48749999999999999</v>
      </c>
      <c r="M972" s="4">
        <v>3</v>
      </c>
      <c r="N972" s="5">
        <v>1.6125</v>
      </c>
      <c r="O972" s="5">
        <v>0.53749999999999998</v>
      </c>
      <c r="P972" s="4">
        <v>589</v>
      </c>
      <c r="Q972" s="6">
        <v>0.50933786078098497</v>
      </c>
      <c r="R972" s="7">
        <v>2.6008488964346399</v>
      </c>
      <c r="S972" s="6">
        <v>0</v>
      </c>
      <c r="T972" s="5">
        <v>0</v>
      </c>
      <c r="U972" s="5">
        <v>0</v>
      </c>
      <c r="V972" s="5">
        <f t="shared" si="85"/>
        <v>1.6125</v>
      </c>
      <c r="W972" s="5">
        <f t="shared" si="81"/>
        <v>-1.6125</v>
      </c>
      <c r="X972" s="8">
        <f t="shared" si="82"/>
        <v>-1</v>
      </c>
      <c r="Y972" s="4">
        <v>0</v>
      </c>
      <c r="Z972" s="9" t="str">
        <f t="shared" si="83"/>
        <v>NA</v>
      </c>
      <c r="AA972" s="10">
        <f t="shared" si="84"/>
        <v>0</v>
      </c>
    </row>
    <row r="973" spans="1:27" x14ac:dyDescent="0.55000000000000004">
      <c r="A973" s="3" t="s">
        <v>62</v>
      </c>
      <c r="B973" s="3" t="s">
        <v>63</v>
      </c>
      <c r="C973" s="3" t="s">
        <v>1785</v>
      </c>
      <c r="D973" s="3" t="s">
        <v>1786</v>
      </c>
      <c r="E973" s="4" t="s">
        <v>31</v>
      </c>
      <c r="F973" s="3" t="s">
        <v>36</v>
      </c>
      <c r="G973" s="3" t="s">
        <v>36</v>
      </c>
      <c r="H973" s="3" t="s">
        <v>85</v>
      </c>
      <c r="I973" s="3" t="s">
        <v>67</v>
      </c>
      <c r="J973" s="3" t="s">
        <v>36</v>
      </c>
      <c r="K973" s="3" t="s">
        <v>91</v>
      </c>
      <c r="L973" s="5">
        <v>0.48749999999999999</v>
      </c>
      <c r="M973" s="4">
        <v>4</v>
      </c>
      <c r="N973" s="5">
        <v>2.15</v>
      </c>
      <c r="O973" s="5">
        <v>0.53749999999999998</v>
      </c>
      <c r="P973" s="4">
        <v>388</v>
      </c>
      <c r="Q973" s="6">
        <v>1.0309278350515501</v>
      </c>
      <c r="R973" s="7">
        <v>2.8641752577319601</v>
      </c>
      <c r="S973" s="6">
        <v>0</v>
      </c>
      <c r="T973" s="5">
        <v>0</v>
      </c>
      <c r="U973" s="5">
        <v>0</v>
      </c>
      <c r="V973" s="5">
        <f t="shared" si="85"/>
        <v>2.15</v>
      </c>
      <c r="W973" s="5">
        <f t="shared" si="81"/>
        <v>-2.15</v>
      </c>
      <c r="X973" s="8">
        <f t="shared" si="82"/>
        <v>-1</v>
      </c>
      <c r="Y973" s="4">
        <v>0</v>
      </c>
      <c r="Z973" s="9" t="str">
        <f t="shared" si="83"/>
        <v>NA</v>
      </c>
      <c r="AA973" s="10">
        <f t="shared" si="84"/>
        <v>0</v>
      </c>
    </row>
    <row r="974" spans="1:27" x14ac:dyDescent="0.55000000000000004">
      <c r="A974" s="3" t="s">
        <v>62</v>
      </c>
      <c r="B974" s="3" t="s">
        <v>63</v>
      </c>
      <c r="C974" s="3" t="s">
        <v>1787</v>
      </c>
      <c r="D974" s="3" t="s">
        <v>1788</v>
      </c>
      <c r="E974" s="4" t="s">
        <v>31</v>
      </c>
      <c r="F974" s="3" t="s">
        <v>36</v>
      </c>
      <c r="G974" s="3" t="s">
        <v>36</v>
      </c>
      <c r="H974" s="3" t="s">
        <v>85</v>
      </c>
      <c r="I974" s="3" t="s">
        <v>67</v>
      </c>
      <c r="J974" s="3" t="s">
        <v>36</v>
      </c>
      <c r="K974" s="3" t="s">
        <v>91</v>
      </c>
      <c r="L974" s="5">
        <v>0.48749999999999999</v>
      </c>
      <c r="M974" s="4">
        <v>28</v>
      </c>
      <c r="N974" s="5">
        <v>17.549999949999997</v>
      </c>
      <c r="O974" s="5">
        <v>0.62678571249999993</v>
      </c>
      <c r="P974" s="4">
        <v>602</v>
      </c>
      <c r="Q974" s="6">
        <v>4.6511627906976702</v>
      </c>
      <c r="R974" s="7">
        <v>1.4234219269102999</v>
      </c>
      <c r="S974" s="6">
        <v>0</v>
      </c>
      <c r="T974" s="5">
        <v>0</v>
      </c>
      <c r="U974" s="5">
        <v>0</v>
      </c>
      <c r="V974" s="5">
        <f t="shared" si="85"/>
        <v>17.549999949999997</v>
      </c>
      <c r="W974" s="5">
        <f t="shared" si="81"/>
        <v>-17.549999949999997</v>
      </c>
      <c r="X974" s="8">
        <f t="shared" si="82"/>
        <v>-1</v>
      </c>
      <c r="Y974" s="4">
        <v>0</v>
      </c>
      <c r="Z974" s="9" t="str">
        <f t="shared" si="83"/>
        <v>NA</v>
      </c>
      <c r="AA974" s="10">
        <f t="shared" si="84"/>
        <v>0</v>
      </c>
    </row>
    <row r="975" spans="1:27" x14ac:dyDescent="0.55000000000000004">
      <c r="A975" s="3" t="s">
        <v>78</v>
      </c>
      <c r="B975" s="3" t="s">
        <v>79</v>
      </c>
      <c r="C975" s="3" t="s">
        <v>1789</v>
      </c>
      <c r="D975" s="3" t="s">
        <v>1790</v>
      </c>
      <c r="E975" s="4" t="s">
        <v>66</v>
      </c>
      <c r="F975" s="3" t="s">
        <v>36</v>
      </c>
      <c r="G975" s="3" t="s">
        <v>36</v>
      </c>
      <c r="H975" s="3" t="s">
        <v>695</v>
      </c>
      <c r="I975" s="3" t="s">
        <v>77</v>
      </c>
      <c r="J975" s="3" t="s">
        <v>36</v>
      </c>
      <c r="K975" s="3" t="s">
        <v>42</v>
      </c>
      <c r="L975" s="5">
        <v>0.48749999999999999</v>
      </c>
      <c r="M975" s="4">
        <v>1</v>
      </c>
      <c r="N975" s="5">
        <v>0.42499999999999999</v>
      </c>
      <c r="O975" s="5">
        <v>0.42499999999999999</v>
      </c>
      <c r="P975" s="4">
        <v>447</v>
      </c>
      <c r="Q975" s="6">
        <v>0.223713646532438</v>
      </c>
      <c r="R975" s="7">
        <v>4.2868008948545899</v>
      </c>
      <c r="S975" s="6">
        <v>0</v>
      </c>
      <c r="T975" s="5">
        <v>0</v>
      </c>
      <c r="U975" s="5">
        <v>0</v>
      </c>
      <c r="V975" s="5">
        <f t="shared" si="85"/>
        <v>0.42499999999999999</v>
      </c>
      <c r="W975" s="5">
        <f t="shared" si="81"/>
        <v>-0.42499999999999999</v>
      </c>
      <c r="X975" s="8">
        <f t="shared" si="82"/>
        <v>-1</v>
      </c>
      <c r="Y975" s="4">
        <v>0</v>
      </c>
      <c r="Z975" s="9" t="str">
        <f t="shared" si="83"/>
        <v>NA</v>
      </c>
      <c r="AA975" s="10">
        <f t="shared" si="84"/>
        <v>0</v>
      </c>
    </row>
    <row r="976" spans="1:27" x14ac:dyDescent="0.55000000000000004">
      <c r="A976" s="3" t="s">
        <v>78</v>
      </c>
      <c r="B976" s="3" t="s">
        <v>79</v>
      </c>
      <c r="C976" s="3" t="s">
        <v>1791</v>
      </c>
      <c r="D976" s="3" t="s">
        <v>1792</v>
      </c>
      <c r="E976" s="4" t="s">
        <v>66</v>
      </c>
      <c r="F976" s="3" t="s">
        <v>36</v>
      </c>
      <c r="G976" s="3" t="s">
        <v>36</v>
      </c>
      <c r="H976" s="3" t="s">
        <v>85</v>
      </c>
      <c r="I976" s="3" t="s">
        <v>50</v>
      </c>
      <c r="J976" s="3" t="s">
        <v>36</v>
      </c>
      <c r="K976" s="3" t="s">
        <v>42</v>
      </c>
      <c r="L976" s="5">
        <v>0.48749999999999999</v>
      </c>
      <c r="M976" s="4">
        <v>1</v>
      </c>
      <c r="N976" s="5">
        <v>0.51249999999999996</v>
      </c>
      <c r="O976" s="5">
        <v>0.51249999999999996</v>
      </c>
      <c r="P976" s="4">
        <v>203</v>
      </c>
      <c r="Q976" s="6">
        <v>0.49261083743842404</v>
      </c>
      <c r="R976" s="7">
        <v>1.7684729064039399</v>
      </c>
      <c r="S976" s="6">
        <v>0</v>
      </c>
      <c r="T976" s="5">
        <v>0</v>
      </c>
      <c r="U976" s="5">
        <v>0</v>
      </c>
      <c r="V976" s="5">
        <f t="shared" si="85"/>
        <v>0.51249999999999996</v>
      </c>
      <c r="W976" s="5">
        <f t="shared" si="81"/>
        <v>-0.51249999999999996</v>
      </c>
      <c r="X976" s="8">
        <f t="shared" si="82"/>
        <v>-1</v>
      </c>
      <c r="Y976" s="4">
        <v>0</v>
      </c>
      <c r="Z976" s="9" t="str">
        <f t="shared" si="83"/>
        <v>NA</v>
      </c>
      <c r="AA976" s="10">
        <f t="shared" si="84"/>
        <v>0</v>
      </c>
    </row>
    <row r="977" spans="1:27" x14ac:dyDescent="0.55000000000000004">
      <c r="A977" s="3" t="s">
        <v>78</v>
      </c>
      <c r="B977" s="3" t="s">
        <v>79</v>
      </c>
      <c r="C977" s="3" t="s">
        <v>1793</v>
      </c>
      <c r="D977" s="3" t="s">
        <v>1794</v>
      </c>
      <c r="E977" s="4" t="s">
        <v>31</v>
      </c>
      <c r="F977" s="3" t="s">
        <v>36</v>
      </c>
      <c r="G977" s="3" t="s">
        <v>36</v>
      </c>
      <c r="H977" s="3" t="s">
        <v>426</v>
      </c>
      <c r="I977" s="3" t="s">
        <v>77</v>
      </c>
      <c r="J977" s="3" t="s">
        <v>36</v>
      </c>
      <c r="K977" s="3" t="s">
        <v>42</v>
      </c>
      <c r="L977" s="5">
        <v>0.48749999999999999</v>
      </c>
      <c r="M977" s="4">
        <v>3</v>
      </c>
      <c r="N977" s="5">
        <v>1.4624999999999999</v>
      </c>
      <c r="O977" s="5">
        <v>0.48749999999999999</v>
      </c>
      <c r="P977" s="4">
        <v>163</v>
      </c>
      <c r="Q977" s="6">
        <v>1.8404907975460101</v>
      </c>
      <c r="R977" s="7">
        <v>1.69754601226994</v>
      </c>
      <c r="S977" s="6">
        <v>0</v>
      </c>
      <c r="T977" s="5">
        <v>0</v>
      </c>
      <c r="U977" s="5">
        <v>0</v>
      </c>
      <c r="V977" s="5">
        <f t="shared" si="85"/>
        <v>1.4624999999999999</v>
      </c>
      <c r="W977" s="5">
        <f t="shared" si="81"/>
        <v>-1.4624999999999999</v>
      </c>
      <c r="X977" s="8">
        <f t="shared" si="82"/>
        <v>-1</v>
      </c>
      <c r="Y977" s="4">
        <v>0</v>
      </c>
      <c r="Z977" s="9" t="str">
        <f t="shared" si="83"/>
        <v>NA</v>
      </c>
      <c r="AA977" s="10">
        <f t="shared" si="84"/>
        <v>0</v>
      </c>
    </row>
    <row r="978" spans="1:27" x14ac:dyDescent="0.55000000000000004">
      <c r="A978" s="3" t="s">
        <v>78</v>
      </c>
      <c r="B978" s="3" t="s">
        <v>79</v>
      </c>
      <c r="C978" s="3" t="s">
        <v>1795</v>
      </c>
      <c r="D978" s="3" t="s">
        <v>1796</v>
      </c>
      <c r="E978" s="4" t="s">
        <v>66</v>
      </c>
      <c r="F978" s="3" t="s">
        <v>36</v>
      </c>
      <c r="G978" s="3" t="s">
        <v>36</v>
      </c>
      <c r="H978" s="3" t="s">
        <v>85</v>
      </c>
      <c r="I978" s="3" t="s">
        <v>50</v>
      </c>
      <c r="J978" s="3" t="s">
        <v>36</v>
      </c>
      <c r="K978" s="3" t="s">
        <v>42</v>
      </c>
      <c r="L978" s="5">
        <v>0.48749999999999999</v>
      </c>
      <c r="M978" s="4">
        <v>2</v>
      </c>
      <c r="N978" s="5">
        <v>3.2124999999999999</v>
      </c>
      <c r="O978" s="5">
        <v>1.60625</v>
      </c>
      <c r="P978" s="4">
        <v>34</v>
      </c>
      <c r="Q978" s="6">
        <v>5.8823529411764701</v>
      </c>
      <c r="R978" s="7">
        <v>2.7058823529411802</v>
      </c>
      <c r="S978" s="6">
        <v>0</v>
      </c>
      <c r="T978" s="5">
        <v>0</v>
      </c>
      <c r="U978" s="5">
        <v>0</v>
      </c>
      <c r="V978" s="5">
        <f t="shared" si="85"/>
        <v>3.2124999999999999</v>
      </c>
      <c r="W978" s="5">
        <f t="shared" si="81"/>
        <v>-3.2124999999999999</v>
      </c>
      <c r="X978" s="8">
        <f t="shared" si="82"/>
        <v>-1</v>
      </c>
      <c r="Y978" s="4">
        <v>0</v>
      </c>
      <c r="Z978" s="9" t="str">
        <f t="shared" si="83"/>
        <v>NA</v>
      </c>
      <c r="AA978" s="10">
        <f t="shared" si="84"/>
        <v>0</v>
      </c>
    </row>
    <row r="979" spans="1:27" x14ac:dyDescent="0.55000000000000004">
      <c r="A979" s="3" t="s">
        <v>78</v>
      </c>
      <c r="B979" s="3" t="s">
        <v>79</v>
      </c>
      <c r="C979" s="3" t="s">
        <v>1797</v>
      </c>
      <c r="D979" s="3" t="s">
        <v>1786</v>
      </c>
      <c r="E979" s="4" t="s">
        <v>66</v>
      </c>
      <c r="F979" s="3" t="s">
        <v>36</v>
      </c>
      <c r="G979" s="3" t="s">
        <v>36</v>
      </c>
      <c r="H979" s="3" t="s">
        <v>85</v>
      </c>
      <c r="I979" s="3" t="s">
        <v>50</v>
      </c>
      <c r="J979" s="3" t="s">
        <v>36</v>
      </c>
      <c r="K979" s="3" t="s">
        <v>42</v>
      </c>
      <c r="L979" s="5">
        <v>0.48749999999999999</v>
      </c>
      <c r="M979" s="4">
        <v>5</v>
      </c>
      <c r="N979" s="5">
        <v>3.5125000000000002</v>
      </c>
      <c r="O979" s="5">
        <v>0.70250000000000001</v>
      </c>
      <c r="P979" s="4">
        <v>67</v>
      </c>
      <c r="Q979" s="6">
        <v>7.4626865671641802</v>
      </c>
      <c r="R979" s="7">
        <v>2.6925373134328399</v>
      </c>
      <c r="S979" s="6">
        <v>0</v>
      </c>
      <c r="T979" s="5">
        <v>0</v>
      </c>
      <c r="U979" s="5">
        <v>0</v>
      </c>
      <c r="V979" s="5">
        <f t="shared" si="85"/>
        <v>3.5125000000000002</v>
      </c>
      <c r="W979" s="5">
        <f t="shared" si="81"/>
        <v>-3.5125000000000002</v>
      </c>
      <c r="X979" s="8">
        <f t="shared" si="82"/>
        <v>-1</v>
      </c>
      <c r="Y979" s="4">
        <v>0</v>
      </c>
      <c r="Z979" s="9" t="str">
        <f t="shared" si="83"/>
        <v>NA</v>
      </c>
      <c r="AA979" s="10">
        <f t="shared" si="84"/>
        <v>0</v>
      </c>
    </row>
    <row r="980" spans="1:27" x14ac:dyDescent="0.55000000000000004">
      <c r="A980" s="3" t="s">
        <v>78</v>
      </c>
      <c r="B980" s="3" t="s">
        <v>79</v>
      </c>
      <c r="C980" s="3" t="s">
        <v>1798</v>
      </c>
      <c r="D980" s="3" t="s">
        <v>1799</v>
      </c>
      <c r="E980" s="4" t="s">
        <v>31</v>
      </c>
      <c r="F980" s="3" t="s">
        <v>36</v>
      </c>
      <c r="G980" s="3" t="s">
        <v>36</v>
      </c>
      <c r="H980" s="3" t="s">
        <v>1434</v>
      </c>
      <c r="I980" s="3" t="s">
        <v>77</v>
      </c>
      <c r="J980" s="3" t="s">
        <v>36</v>
      </c>
      <c r="K980" s="3" t="s">
        <v>42</v>
      </c>
      <c r="L980" s="5">
        <v>0.48749999999999999</v>
      </c>
      <c r="M980" s="4">
        <v>15</v>
      </c>
      <c r="N980" s="5">
        <v>7.5624999374999993</v>
      </c>
      <c r="O980" s="5">
        <v>0.50416666249999997</v>
      </c>
      <c r="P980" s="4">
        <v>185</v>
      </c>
      <c r="Q980" s="6">
        <v>8.1081081081081106</v>
      </c>
      <c r="R980" s="7">
        <v>2.8945945945945901</v>
      </c>
      <c r="S980" s="6">
        <v>0</v>
      </c>
      <c r="T980" s="5">
        <v>0</v>
      </c>
      <c r="U980" s="5">
        <v>0</v>
      </c>
      <c r="V980" s="5">
        <f t="shared" si="85"/>
        <v>7.5624999374999993</v>
      </c>
      <c r="W980" s="5">
        <f t="shared" si="81"/>
        <v>-7.5624999374999993</v>
      </c>
      <c r="X980" s="8">
        <f t="shared" si="82"/>
        <v>-1</v>
      </c>
      <c r="Y980" s="4">
        <v>0</v>
      </c>
      <c r="Z980" s="9" t="str">
        <f t="shared" si="83"/>
        <v>NA</v>
      </c>
      <c r="AA980" s="10">
        <f t="shared" si="84"/>
        <v>0</v>
      </c>
    </row>
    <row r="981" spans="1:27" x14ac:dyDescent="0.55000000000000004">
      <c r="A981" s="3" t="s">
        <v>62</v>
      </c>
      <c r="B981" s="3" t="s">
        <v>63</v>
      </c>
      <c r="C981" s="3" t="s">
        <v>1800</v>
      </c>
      <c r="D981" s="3" t="s">
        <v>1801</v>
      </c>
      <c r="E981" s="4" t="s">
        <v>66</v>
      </c>
      <c r="F981" s="3" t="s">
        <v>36</v>
      </c>
      <c r="G981" s="3" t="s">
        <v>36</v>
      </c>
      <c r="H981" s="3" t="s">
        <v>1802</v>
      </c>
      <c r="I981" s="3" t="s">
        <v>67</v>
      </c>
      <c r="J981" s="3" t="s">
        <v>36</v>
      </c>
      <c r="K981" s="3" t="s">
        <v>42</v>
      </c>
      <c r="L981" s="5">
        <v>0.5</v>
      </c>
      <c r="M981" s="4">
        <v>2</v>
      </c>
      <c r="N981" s="5">
        <v>1.0249999999999999</v>
      </c>
      <c r="O981" s="5">
        <v>0.51249999999999996</v>
      </c>
      <c r="P981" s="4">
        <v>78</v>
      </c>
      <c r="Q981" s="6">
        <v>2.5641025641025599</v>
      </c>
      <c r="R981" s="7">
        <v>2.33589743589744</v>
      </c>
      <c r="S981" s="6">
        <v>0</v>
      </c>
      <c r="T981" s="5">
        <v>0</v>
      </c>
      <c r="U981" s="5">
        <v>0</v>
      </c>
      <c r="V981" s="5">
        <f t="shared" si="85"/>
        <v>1.0249999999999999</v>
      </c>
      <c r="W981" s="5">
        <f t="shared" si="81"/>
        <v>-1.0249999999999999</v>
      </c>
      <c r="X981" s="8">
        <f t="shared" si="82"/>
        <v>-1</v>
      </c>
      <c r="Y981" s="4">
        <v>0</v>
      </c>
      <c r="Z981" s="9" t="str">
        <f t="shared" si="83"/>
        <v>NA</v>
      </c>
      <c r="AA981" s="10">
        <f t="shared" si="84"/>
        <v>0</v>
      </c>
    </row>
    <row r="982" spans="1:27" x14ac:dyDescent="0.55000000000000004">
      <c r="A982" s="3" t="s">
        <v>62</v>
      </c>
      <c r="B982" s="3" t="s">
        <v>63</v>
      </c>
      <c r="C982" s="3" t="s">
        <v>1803</v>
      </c>
      <c r="D982" s="3" t="s">
        <v>1804</v>
      </c>
      <c r="E982" s="4" t="s">
        <v>66</v>
      </c>
      <c r="F982" s="3" t="s">
        <v>36</v>
      </c>
      <c r="G982" s="3" t="s">
        <v>36</v>
      </c>
      <c r="H982" s="3" t="s">
        <v>1805</v>
      </c>
      <c r="I982" s="3" t="s">
        <v>67</v>
      </c>
      <c r="J982" s="3" t="s">
        <v>36</v>
      </c>
      <c r="K982" s="3" t="s">
        <v>42</v>
      </c>
      <c r="L982" s="5">
        <v>0.5</v>
      </c>
      <c r="M982" s="4">
        <v>3</v>
      </c>
      <c r="N982" s="5">
        <v>1.5375000000000001</v>
      </c>
      <c r="O982" s="5">
        <v>0.51249999999999996</v>
      </c>
      <c r="P982" s="4">
        <v>545</v>
      </c>
      <c r="Q982" s="6">
        <v>0.55045871559632997</v>
      </c>
      <c r="R982" s="7">
        <v>3.3836697247706402</v>
      </c>
      <c r="S982" s="6">
        <v>0</v>
      </c>
      <c r="T982" s="5">
        <v>0</v>
      </c>
      <c r="U982" s="5">
        <v>0</v>
      </c>
      <c r="V982" s="5">
        <f t="shared" si="85"/>
        <v>1.5375000000000001</v>
      </c>
      <c r="W982" s="5">
        <f t="shared" si="81"/>
        <v>-1.5375000000000001</v>
      </c>
      <c r="X982" s="8">
        <f t="shared" si="82"/>
        <v>-1</v>
      </c>
      <c r="Y982" s="4">
        <v>0</v>
      </c>
      <c r="Z982" s="9" t="str">
        <f t="shared" si="83"/>
        <v>NA</v>
      </c>
      <c r="AA982" s="10">
        <f t="shared" si="84"/>
        <v>0</v>
      </c>
    </row>
    <row r="983" spans="1:27" x14ac:dyDescent="0.55000000000000004">
      <c r="A983" s="3" t="s">
        <v>62</v>
      </c>
      <c r="B983" s="3" t="s">
        <v>63</v>
      </c>
      <c r="C983" s="3" t="s">
        <v>1806</v>
      </c>
      <c r="D983" s="3" t="s">
        <v>1807</v>
      </c>
      <c r="E983" s="4" t="s">
        <v>66</v>
      </c>
      <c r="F983" s="3" t="s">
        <v>36</v>
      </c>
      <c r="G983" s="3" t="s">
        <v>36</v>
      </c>
      <c r="H983" s="3" t="s">
        <v>1781</v>
      </c>
      <c r="I983" s="3" t="s">
        <v>67</v>
      </c>
      <c r="J983" s="3" t="s">
        <v>36</v>
      </c>
      <c r="K983" s="3" t="s">
        <v>42</v>
      </c>
      <c r="L983" s="5">
        <v>0.5</v>
      </c>
      <c r="M983" s="4">
        <v>3</v>
      </c>
      <c r="N983" s="5">
        <v>1.5499999875000001</v>
      </c>
      <c r="O983" s="5">
        <v>0.51666666250000004</v>
      </c>
      <c r="P983" s="4">
        <v>443</v>
      </c>
      <c r="Q983" s="6">
        <v>0.67720090293453694</v>
      </c>
      <c r="R983" s="7">
        <v>1.60993227990971</v>
      </c>
      <c r="S983" s="6">
        <v>0</v>
      </c>
      <c r="T983" s="5">
        <v>0</v>
      </c>
      <c r="U983" s="5">
        <v>0</v>
      </c>
      <c r="V983" s="5">
        <f t="shared" si="85"/>
        <v>1.5499999875000001</v>
      </c>
      <c r="W983" s="5">
        <f t="shared" si="81"/>
        <v>-1.5499999875000001</v>
      </c>
      <c r="X983" s="8">
        <f t="shared" si="82"/>
        <v>-1</v>
      </c>
      <c r="Y983" s="4">
        <v>0</v>
      </c>
      <c r="Z983" s="9" t="str">
        <f t="shared" si="83"/>
        <v>NA</v>
      </c>
      <c r="AA983" s="10">
        <f t="shared" si="84"/>
        <v>0</v>
      </c>
    </row>
    <row r="984" spans="1:27" x14ac:dyDescent="0.55000000000000004">
      <c r="A984" s="3" t="s">
        <v>62</v>
      </c>
      <c r="B984" s="3" t="s">
        <v>63</v>
      </c>
      <c r="C984" s="3" t="s">
        <v>1808</v>
      </c>
      <c r="D984" s="3" t="s">
        <v>789</v>
      </c>
      <c r="E984" s="4" t="s">
        <v>31</v>
      </c>
      <c r="F984" s="3" t="s">
        <v>36</v>
      </c>
      <c r="G984" s="3" t="s">
        <v>36</v>
      </c>
      <c r="H984" s="3" t="s">
        <v>85</v>
      </c>
      <c r="I984" s="3" t="s">
        <v>67</v>
      </c>
      <c r="J984" s="3" t="s">
        <v>36</v>
      </c>
      <c r="K984" s="3" t="s">
        <v>91</v>
      </c>
      <c r="L984" s="5">
        <v>0.5</v>
      </c>
      <c r="M984" s="4">
        <v>5</v>
      </c>
      <c r="N984" s="5">
        <v>2.1875</v>
      </c>
      <c r="O984" s="5">
        <v>0.4375</v>
      </c>
      <c r="P984" s="4">
        <v>498</v>
      </c>
      <c r="Q984" s="6">
        <v>1.0040160642570299</v>
      </c>
      <c r="R984" s="7">
        <v>1.68413654618474</v>
      </c>
      <c r="S984" s="6">
        <v>0</v>
      </c>
      <c r="T984" s="5">
        <v>0</v>
      </c>
      <c r="U984" s="5">
        <v>0</v>
      </c>
      <c r="V984" s="5">
        <f t="shared" si="85"/>
        <v>2.1875</v>
      </c>
      <c r="W984" s="5">
        <f t="shared" si="81"/>
        <v>-2.1875</v>
      </c>
      <c r="X984" s="8">
        <f t="shared" si="82"/>
        <v>-1</v>
      </c>
      <c r="Y984" s="4">
        <v>0</v>
      </c>
      <c r="Z984" s="9" t="str">
        <f t="shared" si="83"/>
        <v>NA</v>
      </c>
      <c r="AA984" s="10">
        <f t="shared" si="84"/>
        <v>0</v>
      </c>
    </row>
    <row r="985" spans="1:27" x14ac:dyDescent="0.55000000000000004">
      <c r="A985" s="3" t="s">
        <v>62</v>
      </c>
      <c r="B985" s="3" t="s">
        <v>63</v>
      </c>
      <c r="C985" s="3" t="s">
        <v>1809</v>
      </c>
      <c r="D985" s="3" t="s">
        <v>1810</v>
      </c>
      <c r="E985" s="4" t="s">
        <v>31</v>
      </c>
      <c r="F985" s="3" t="s">
        <v>36</v>
      </c>
      <c r="G985" s="3" t="s">
        <v>36</v>
      </c>
      <c r="H985" s="3" t="s">
        <v>85</v>
      </c>
      <c r="I985" s="3" t="s">
        <v>67</v>
      </c>
      <c r="J985" s="3" t="s">
        <v>36</v>
      </c>
      <c r="K985" s="3" t="s">
        <v>91</v>
      </c>
      <c r="L985" s="5">
        <v>0.5</v>
      </c>
      <c r="M985" s="4">
        <v>11</v>
      </c>
      <c r="N985" s="5">
        <v>5.462499900000001</v>
      </c>
      <c r="O985" s="5">
        <v>0.49659090000000006</v>
      </c>
      <c r="P985" s="4">
        <v>277</v>
      </c>
      <c r="Q985" s="6">
        <v>3.9711191335740099</v>
      </c>
      <c r="R985" s="7">
        <v>1.74945848375451</v>
      </c>
      <c r="S985" s="6">
        <v>0</v>
      </c>
      <c r="T985" s="5">
        <v>0</v>
      </c>
      <c r="U985" s="5">
        <v>0</v>
      </c>
      <c r="V985" s="5">
        <f t="shared" si="85"/>
        <v>5.462499900000001</v>
      </c>
      <c r="W985" s="5">
        <f t="shared" si="81"/>
        <v>-5.462499900000001</v>
      </c>
      <c r="X985" s="8">
        <f t="shared" si="82"/>
        <v>-1</v>
      </c>
      <c r="Y985" s="4">
        <v>0</v>
      </c>
      <c r="Z985" s="9" t="str">
        <f t="shared" si="83"/>
        <v>NA</v>
      </c>
      <c r="AA985" s="10">
        <f t="shared" si="84"/>
        <v>0</v>
      </c>
    </row>
    <row r="986" spans="1:27" x14ac:dyDescent="0.55000000000000004">
      <c r="A986" s="3" t="s">
        <v>62</v>
      </c>
      <c r="B986" s="3" t="s">
        <v>63</v>
      </c>
      <c r="C986" s="3" t="s">
        <v>1811</v>
      </c>
      <c r="D986" s="3" t="s">
        <v>1812</v>
      </c>
      <c r="E986" s="4" t="s">
        <v>66</v>
      </c>
      <c r="F986" s="3" t="s">
        <v>36</v>
      </c>
      <c r="G986" s="3" t="s">
        <v>36</v>
      </c>
      <c r="H986" s="3" t="s">
        <v>1802</v>
      </c>
      <c r="I986" s="3" t="s">
        <v>67</v>
      </c>
      <c r="J986" s="3" t="s">
        <v>36</v>
      </c>
      <c r="K986" s="3" t="s">
        <v>42</v>
      </c>
      <c r="L986" s="5">
        <v>0.5</v>
      </c>
      <c r="M986" s="4">
        <v>14</v>
      </c>
      <c r="N986" s="5">
        <v>7.1999999749999999</v>
      </c>
      <c r="O986" s="5">
        <v>0.51428571249999999</v>
      </c>
      <c r="P986" s="4">
        <v>485</v>
      </c>
      <c r="Q986" s="6">
        <v>2.8865979381443299</v>
      </c>
      <c r="R986" s="7">
        <v>1.6981443298969101</v>
      </c>
      <c r="S986" s="6">
        <v>0</v>
      </c>
      <c r="T986" s="5">
        <v>0</v>
      </c>
      <c r="U986" s="5">
        <v>0</v>
      </c>
      <c r="V986" s="5">
        <f t="shared" si="85"/>
        <v>7.1999999749999999</v>
      </c>
      <c r="W986" s="5">
        <f t="shared" si="81"/>
        <v>-7.1999999749999999</v>
      </c>
      <c r="X986" s="8">
        <f t="shared" si="82"/>
        <v>-1</v>
      </c>
      <c r="Y986" s="4">
        <v>0</v>
      </c>
      <c r="Z986" s="9" t="str">
        <f t="shared" si="83"/>
        <v>NA</v>
      </c>
      <c r="AA986" s="10">
        <f t="shared" si="84"/>
        <v>0</v>
      </c>
    </row>
    <row r="987" spans="1:27" x14ac:dyDescent="0.55000000000000004">
      <c r="A987" s="3" t="s">
        <v>62</v>
      </c>
      <c r="B987" s="3" t="s">
        <v>63</v>
      </c>
      <c r="C987" s="3" t="s">
        <v>1813</v>
      </c>
      <c r="D987" s="3" t="s">
        <v>1814</v>
      </c>
      <c r="E987" s="4" t="s">
        <v>66</v>
      </c>
      <c r="F987" s="3" t="s">
        <v>36</v>
      </c>
      <c r="G987" s="3" t="s">
        <v>36</v>
      </c>
      <c r="H987" s="3" t="s">
        <v>85</v>
      </c>
      <c r="I987" s="3" t="s">
        <v>67</v>
      </c>
      <c r="J987" s="3" t="s">
        <v>36</v>
      </c>
      <c r="K987" s="3" t="s">
        <v>91</v>
      </c>
      <c r="L987" s="5">
        <v>0.5</v>
      </c>
      <c r="M987" s="4">
        <v>39</v>
      </c>
      <c r="N987" s="5">
        <v>23.262499650000002</v>
      </c>
      <c r="O987" s="5">
        <v>0.59647435000000004</v>
      </c>
      <c r="P987" s="4">
        <v>606</v>
      </c>
      <c r="Q987" s="6">
        <v>6.4356435643564396</v>
      </c>
      <c r="R987" s="7">
        <v>2.27590759075908</v>
      </c>
      <c r="S987" s="6">
        <v>0</v>
      </c>
      <c r="T987" s="5">
        <v>0</v>
      </c>
      <c r="U987" s="5">
        <v>0</v>
      </c>
      <c r="V987" s="5">
        <f t="shared" si="85"/>
        <v>23.262499650000002</v>
      </c>
      <c r="W987" s="5">
        <f t="shared" si="81"/>
        <v>-23.262499650000002</v>
      </c>
      <c r="X987" s="8">
        <f t="shared" si="82"/>
        <v>-1</v>
      </c>
      <c r="Y987" s="4">
        <v>0</v>
      </c>
      <c r="Z987" s="9" t="str">
        <f t="shared" si="83"/>
        <v>NA</v>
      </c>
      <c r="AA987" s="10">
        <f t="shared" si="84"/>
        <v>0</v>
      </c>
    </row>
    <row r="988" spans="1:27" x14ac:dyDescent="0.55000000000000004">
      <c r="A988" s="3" t="s">
        <v>62</v>
      </c>
      <c r="B988" s="3" t="s">
        <v>63</v>
      </c>
      <c r="C988" s="3" t="s">
        <v>1815</v>
      </c>
      <c r="D988" s="3" t="s">
        <v>379</v>
      </c>
      <c r="E988" s="4" t="s">
        <v>31</v>
      </c>
      <c r="F988" s="3" t="s">
        <v>36</v>
      </c>
      <c r="G988" s="3" t="s">
        <v>36</v>
      </c>
      <c r="H988" s="3" t="s">
        <v>85</v>
      </c>
      <c r="I988" s="3" t="s">
        <v>67</v>
      </c>
      <c r="J988" s="3" t="s">
        <v>36</v>
      </c>
      <c r="K988" s="3" t="s">
        <v>91</v>
      </c>
      <c r="L988" s="5">
        <v>0.5</v>
      </c>
      <c r="M988" s="4">
        <v>255</v>
      </c>
      <c r="N988" s="5">
        <v>145.09999800000003</v>
      </c>
      <c r="O988" s="5">
        <v>0.56901960000000007</v>
      </c>
      <c r="P988" s="4">
        <v>15392</v>
      </c>
      <c r="Q988" s="6">
        <v>1.65670478170478</v>
      </c>
      <c r="R988" s="7">
        <v>1.7363500519750501</v>
      </c>
      <c r="S988" s="6">
        <v>0</v>
      </c>
      <c r="T988" s="5">
        <v>0</v>
      </c>
      <c r="U988" s="5">
        <v>0</v>
      </c>
      <c r="V988" s="5">
        <f t="shared" si="85"/>
        <v>145.09999800000003</v>
      </c>
      <c r="W988" s="5">
        <f t="shared" si="81"/>
        <v>-145.09999800000003</v>
      </c>
      <c r="X988" s="8">
        <f t="shared" si="82"/>
        <v>-1</v>
      </c>
      <c r="Y988" s="4">
        <v>0</v>
      </c>
      <c r="Z988" s="9" t="str">
        <f t="shared" si="83"/>
        <v>NA</v>
      </c>
      <c r="AA988" s="10">
        <f t="shared" si="84"/>
        <v>0</v>
      </c>
    </row>
    <row r="989" spans="1:27" x14ac:dyDescent="0.55000000000000004">
      <c r="A989" s="3" t="s">
        <v>78</v>
      </c>
      <c r="B989" s="3" t="s">
        <v>79</v>
      </c>
      <c r="C989" s="3" t="s">
        <v>1816</v>
      </c>
      <c r="D989" s="3" t="s">
        <v>1817</v>
      </c>
      <c r="E989" s="4" t="s">
        <v>66</v>
      </c>
      <c r="F989" s="3" t="s">
        <v>36</v>
      </c>
      <c r="G989" s="3" t="s">
        <v>36</v>
      </c>
      <c r="H989" s="3" t="s">
        <v>695</v>
      </c>
      <c r="I989" s="3" t="s">
        <v>77</v>
      </c>
      <c r="J989" s="3" t="s">
        <v>36</v>
      </c>
      <c r="K989" s="3" t="s">
        <v>42</v>
      </c>
      <c r="L989" s="5">
        <v>0.5</v>
      </c>
      <c r="M989" s="4">
        <v>1</v>
      </c>
      <c r="N989" s="5">
        <v>0.41249999999999998</v>
      </c>
      <c r="O989" s="5">
        <v>0.41249999999999998</v>
      </c>
      <c r="P989" s="4">
        <v>1151</v>
      </c>
      <c r="Q989" s="6">
        <v>8.6880973066898307E-2</v>
      </c>
      <c r="R989" s="7">
        <v>3.1592528236316202</v>
      </c>
      <c r="S989" s="6">
        <v>0</v>
      </c>
      <c r="T989" s="5">
        <v>0</v>
      </c>
      <c r="U989" s="5">
        <v>0</v>
      </c>
      <c r="V989" s="5">
        <f t="shared" si="85"/>
        <v>0.41249999999999998</v>
      </c>
      <c r="W989" s="5">
        <f t="shared" si="81"/>
        <v>-0.41249999999999998</v>
      </c>
      <c r="X989" s="8">
        <f t="shared" si="82"/>
        <v>-1</v>
      </c>
      <c r="Y989" s="4">
        <v>0</v>
      </c>
      <c r="Z989" s="9" t="str">
        <f t="shared" si="83"/>
        <v>NA</v>
      </c>
      <c r="AA989" s="10">
        <f t="shared" si="84"/>
        <v>0</v>
      </c>
    </row>
    <row r="990" spans="1:27" x14ac:dyDescent="0.55000000000000004">
      <c r="A990" s="3" t="s">
        <v>78</v>
      </c>
      <c r="B990" s="3" t="s">
        <v>79</v>
      </c>
      <c r="C990" s="3" t="s">
        <v>1818</v>
      </c>
      <c r="D990" s="3" t="s">
        <v>1819</v>
      </c>
      <c r="E990" s="4" t="s">
        <v>66</v>
      </c>
      <c r="F990" s="3" t="s">
        <v>36</v>
      </c>
      <c r="G990" s="3" t="s">
        <v>36</v>
      </c>
      <c r="H990" s="3" t="s">
        <v>85</v>
      </c>
      <c r="I990" s="3" t="s">
        <v>50</v>
      </c>
      <c r="J990" s="3" t="s">
        <v>36</v>
      </c>
      <c r="K990" s="3" t="s">
        <v>42</v>
      </c>
      <c r="L990" s="5">
        <v>0.5</v>
      </c>
      <c r="M990" s="4">
        <v>2</v>
      </c>
      <c r="N990" s="5">
        <v>1.075</v>
      </c>
      <c r="O990" s="5">
        <v>0.53749999999999998</v>
      </c>
      <c r="P990" s="4">
        <v>65</v>
      </c>
      <c r="Q990" s="6">
        <v>3.0769230769230802</v>
      </c>
      <c r="R990" s="7">
        <v>1.9415384615384601</v>
      </c>
      <c r="S990" s="6">
        <v>0</v>
      </c>
      <c r="T990" s="5">
        <v>0</v>
      </c>
      <c r="U990" s="5">
        <v>0</v>
      </c>
      <c r="V990" s="5">
        <f t="shared" si="85"/>
        <v>1.075</v>
      </c>
      <c r="W990" s="5">
        <f t="shared" si="81"/>
        <v>-1.075</v>
      </c>
      <c r="X990" s="8">
        <f t="shared" si="82"/>
        <v>-1</v>
      </c>
      <c r="Y990" s="4">
        <v>0</v>
      </c>
      <c r="Z990" s="9" t="str">
        <f t="shared" si="83"/>
        <v>NA</v>
      </c>
      <c r="AA990" s="10">
        <f t="shared" si="84"/>
        <v>0</v>
      </c>
    </row>
    <row r="991" spans="1:27" x14ac:dyDescent="0.55000000000000004">
      <c r="A991" s="3" t="s">
        <v>78</v>
      </c>
      <c r="B991" s="3" t="s">
        <v>79</v>
      </c>
      <c r="C991" s="3" t="s">
        <v>1820</v>
      </c>
      <c r="D991" s="3" t="s">
        <v>1810</v>
      </c>
      <c r="E991" s="4" t="s">
        <v>66</v>
      </c>
      <c r="F991" s="3" t="s">
        <v>36</v>
      </c>
      <c r="G991" s="3" t="s">
        <v>36</v>
      </c>
      <c r="H991" s="3" t="s">
        <v>85</v>
      </c>
      <c r="I991" s="3" t="s">
        <v>50</v>
      </c>
      <c r="J991" s="3" t="s">
        <v>36</v>
      </c>
      <c r="K991" s="3" t="s">
        <v>42</v>
      </c>
      <c r="L991" s="5">
        <v>0.5</v>
      </c>
      <c r="M991" s="4">
        <v>2</v>
      </c>
      <c r="N991" s="5">
        <v>1.125</v>
      </c>
      <c r="O991" s="5">
        <v>0.5625</v>
      </c>
      <c r="P991" s="4">
        <v>66</v>
      </c>
      <c r="Q991" s="6">
        <v>3.0303030303030298</v>
      </c>
      <c r="R991" s="7">
        <v>1.9439393939393901</v>
      </c>
      <c r="S991" s="6">
        <v>0</v>
      </c>
      <c r="T991" s="5">
        <v>0</v>
      </c>
      <c r="U991" s="5">
        <v>0</v>
      </c>
      <c r="V991" s="5">
        <f t="shared" si="85"/>
        <v>1.125</v>
      </c>
      <c r="W991" s="5">
        <f t="shared" si="81"/>
        <v>-1.125</v>
      </c>
      <c r="X991" s="8">
        <f t="shared" si="82"/>
        <v>-1</v>
      </c>
      <c r="Y991" s="4">
        <v>0</v>
      </c>
      <c r="Z991" s="9" t="str">
        <f t="shared" si="83"/>
        <v>NA</v>
      </c>
      <c r="AA991" s="10">
        <f t="shared" si="84"/>
        <v>0</v>
      </c>
    </row>
    <row r="992" spans="1:27" x14ac:dyDescent="0.55000000000000004">
      <c r="A992" s="3" t="s">
        <v>78</v>
      </c>
      <c r="B992" s="3" t="s">
        <v>79</v>
      </c>
      <c r="C992" s="3" t="s">
        <v>1821</v>
      </c>
      <c r="D992" s="3" t="s">
        <v>1822</v>
      </c>
      <c r="E992" s="4" t="s">
        <v>31</v>
      </c>
      <c r="F992" s="3" t="s">
        <v>36</v>
      </c>
      <c r="G992" s="3" t="s">
        <v>36</v>
      </c>
      <c r="H992" s="3" t="s">
        <v>1416</v>
      </c>
      <c r="I992" s="3" t="s">
        <v>77</v>
      </c>
      <c r="J992" s="3" t="s">
        <v>36</v>
      </c>
      <c r="K992" s="3" t="s">
        <v>42</v>
      </c>
      <c r="L992" s="5">
        <v>0.5</v>
      </c>
      <c r="M992" s="4">
        <v>2</v>
      </c>
      <c r="N992" s="5">
        <v>1.55</v>
      </c>
      <c r="O992" s="5">
        <v>0.77500000000000002</v>
      </c>
      <c r="P992" s="4">
        <v>59</v>
      </c>
      <c r="Q992" s="6">
        <v>3.3898305084745801</v>
      </c>
      <c r="R992" s="7">
        <v>1.77966101694915</v>
      </c>
      <c r="S992" s="6">
        <v>0</v>
      </c>
      <c r="T992" s="5">
        <v>0</v>
      </c>
      <c r="U992" s="5">
        <v>0</v>
      </c>
      <c r="V992" s="5">
        <f t="shared" si="85"/>
        <v>1.55</v>
      </c>
      <c r="W992" s="5">
        <f t="shared" si="81"/>
        <v>-1.55</v>
      </c>
      <c r="X992" s="8">
        <f t="shared" si="82"/>
        <v>-1</v>
      </c>
      <c r="Y992" s="4">
        <v>0</v>
      </c>
      <c r="Z992" s="9" t="str">
        <f t="shared" si="83"/>
        <v>NA</v>
      </c>
      <c r="AA992" s="10">
        <f t="shared" si="84"/>
        <v>0</v>
      </c>
    </row>
    <row r="993" spans="1:27" x14ac:dyDescent="0.55000000000000004">
      <c r="A993" s="3" t="s">
        <v>78</v>
      </c>
      <c r="B993" s="3" t="s">
        <v>79</v>
      </c>
      <c r="C993" s="3" t="s">
        <v>1823</v>
      </c>
      <c r="D993" s="3" t="s">
        <v>1824</v>
      </c>
      <c r="E993" s="4" t="s">
        <v>66</v>
      </c>
      <c r="F993" s="3" t="s">
        <v>36</v>
      </c>
      <c r="G993" s="3" t="s">
        <v>36</v>
      </c>
      <c r="H993" s="3" t="s">
        <v>85</v>
      </c>
      <c r="I993" s="3" t="s">
        <v>50</v>
      </c>
      <c r="J993" s="3" t="s">
        <v>36</v>
      </c>
      <c r="K993" s="3" t="s">
        <v>42</v>
      </c>
      <c r="L993" s="5">
        <v>0.5</v>
      </c>
      <c r="M993" s="4">
        <v>7</v>
      </c>
      <c r="N993" s="5">
        <v>4.2</v>
      </c>
      <c r="O993" s="5">
        <v>0.6</v>
      </c>
      <c r="P993" s="4">
        <v>97</v>
      </c>
      <c r="Q993" s="6">
        <v>7.2164948453608204</v>
      </c>
      <c r="R993" s="7">
        <v>1.5278350515463901</v>
      </c>
      <c r="S993" s="6">
        <v>0</v>
      </c>
      <c r="T993" s="5">
        <v>0</v>
      </c>
      <c r="U993" s="5">
        <v>0</v>
      </c>
      <c r="V993" s="5">
        <f t="shared" si="85"/>
        <v>4.2</v>
      </c>
      <c r="W993" s="5">
        <f t="shared" si="81"/>
        <v>-4.2</v>
      </c>
      <c r="X993" s="8">
        <f t="shared" si="82"/>
        <v>-1</v>
      </c>
      <c r="Y993" s="4">
        <v>0</v>
      </c>
      <c r="Z993" s="9" t="str">
        <f t="shared" si="83"/>
        <v>NA</v>
      </c>
      <c r="AA993" s="10">
        <f t="shared" si="84"/>
        <v>0</v>
      </c>
    </row>
    <row r="994" spans="1:27" x14ac:dyDescent="0.55000000000000004">
      <c r="A994" s="3" t="s">
        <v>78</v>
      </c>
      <c r="B994" s="3" t="s">
        <v>79</v>
      </c>
      <c r="C994" s="3" t="s">
        <v>1825</v>
      </c>
      <c r="D994" s="3" t="s">
        <v>1614</v>
      </c>
      <c r="E994" s="4" t="s">
        <v>66</v>
      </c>
      <c r="F994" s="3" t="s">
        <v>36</v>
      </c>
      <c r="G994" s="3" t="s">
        <v>36</v>
      </c>
      <c r="H994" s="3" t="s">
        <v>85</v>
      </c>
      <c r="I994" s="3" t="s">
        <v>50</v>
      </c>
      <c r="J994" s="3" t="s">
        <v>36</v>
      </c>
      <c r="K994" s="3" t="s">
        <v>42</v>
      </c>
      <c r="L994" s="5">
        <v>0.5</v>
      </c>
      <c r="M994" s="4">
        <v>10</v>
      </c>
      <c r="N994" s="5">
        <v>5.4874999999999998</v>
      </c>
      <c r="O994" s="5">
        <v>0.54874999999999996</v>
      </c>
      <c r="P994" s="4">
        <v>187</v>
      </c>
      <c r="Q994" s="6">
        <v>5.3475935828876997</v>
      </c>
      <c r="R994" s="7">
        <v>2.9780748663101599</v>
      </c>
      <c r="S994" s="6">
        <v>0</v>
      </c>
      <c r="T994" s="5">
        <v>0</v>
      </c>
      <c r="U994" s="5">
        <v>0</v>
      </c>
      <c r="V994" s="5">
        <f t="shared" si="85"/>
        <v>5.4874999999999998</v>
      </c>
      <c r="W994" s="5">
        <f t="shared" si="81"/>
        <v>-5.4874999999999998</v>
      </c>
      <c r="X994" s="8">
        <f t="shared" si="82"/>
        <v>-1</v>
      </c>
      <c r="Y994" s="4">
        <v>0</v>
      </c>
      <c r="Z994" s="9" t="str">
        <f t="shared" si="83"/>
        <v>NA</v>
      </c>
      <c r="AA994" s="10">
        <f t="shared" si="84"/>
        <v>0</v>
      </c>
    </row>
    <row r="995" spans="1:27" x14ac:dyDescent="0.55000000000000004">
      <c r="A995" s="3" t="s">
        <v>78</v>
      </c>
      <c r="B995" s="3" t="s">
        <v>79</v>
      </c>
      <c r="C995" s="3" t="s">
        <v>1826</v>
      </c>
      <c r="D995" s="3" t="s">
        <v>1788</v>
      </c>
      <c r="E995" s="4" t="s">
        <v>66</v>
      </c>
      <c r="F995" s="3" t="s">
        <v>36</v>
      </c>
      <c r="G995" s="3" t="s">
        <v>36</v>
      </c>
      <c r="H995" s="3" t="s">
        <v>85</v>
      </c>
      <c r="I995" s="3" t="s">
        <v>50</v>
      </c>
      <c r="J995" s="3" t="s">
        <v>36</v>
      </c>
      <c r="K995" s="3" t="s">
        <v>42</v>
      </c>
      <c r="L995" s="5">
        <v>0.5</v>
      </c>
      <c r="M995" s="4">
        <v>10</v>
      </c>
      <c r="N995" s="5">
        <v>5.5125000000000002</v>
      </c>
      <c r="O995" s="5">
        <v>0.55125000000000002</v>
      </c>
      <c r="P995" s="4">
        <v>153</v>
      </c>
      <c r="Q995" s="6">
        <v>6.5359477124182996</v>
      </c>
      <c r="R995" s="7">
        <v>1.5450980392156901</v>
      </c>
      <c r="S995" s="6">
        <v>0</v>
      </c>
      <c r="T995" s="5">
        <v>0</v>
      </c>
      <c r="U995" s="5">
        <v>0</v>
      </c>
      <c r="V995" s="5">
        <f t="shared" si="85"/>
        <v>5.5125000000000002</v>
      </c>
      <c r="W995" s="5">
        <f t="shared" si="81"/>
        <v>-5.5125000000000002</v>
      </c>
      <c r="X995" s="8">
        <f t="shared" si="82"/>
        <v>-1</v>
      </c>
      <c r="Y995" s="4">
        <v>0</v>
      </c>
      <c r="Z995" s="9" t="str">
        <f t="shared" si="83"/>
        <v>NA</v>
      </c>
      <c r="AA995" s="10">
        <f t="shared" si="84"/>
        <v>0</v>
      </c>
    </row>
    <row r="996" spans="1:27" x14ac:dyDescent="0.55000000000000004">
      <c r="A996" s="3" t="s">
        <v>78</v>
      </c>
      <c r="B996" s="3" t="s">
        <v>79</v>
      </c>
      <c r="C996" s="3" t="s">
        <v>1827</v>
      </c>
      <c r="D996" s="3" t="s">
        <v>1828</v>
      </c>
      <c r="E996" s="4" t="s">
        <v>31</v>
      </c>
      <c r="F996" s="3" t="s">
        <v>36</v>
      </c>
      <c r="G996" s="3" t="s">
        <v>36</v>
      </c>
      <c r="H996" s="3" t="s">
        <v>426</v>
      </c>
      <c r="I996" s="3" t="s">
        <v>77</v>
      </c>
      <c r="J996" s="3" t="s">
        <v>36</v>
      </c>
      <c r="K996" s="3" t="s">
        <v>42</v>
      </c>
      <c r="L996" s="5">
        <v>0.5</v>
      </c>
      <c r="M996" s="4">
        <v>19</v>
      </c>
      <c r="N996" s="5">
        <v>9.5874999874999993</v>
      </c>
      <c r="O996" s="5">
        <v>0.50460526249999993</v>
      </c>
      <c r="P996" s="4">
        <v>162</v>
      </c>
      <c r="Q996" s="6">
        <v>11.728395061728399</v>
      </c>
      <c r="R996" s="7">
        <v>2.6382716049382702</v>
      </c>
      <c r="S996" s="6">
        <v>0</v>
      </c>
      <c r="T996" s="5">
        <v>0</v>
      </c>
      <c r="U996" s="5">
        <v>0</v>
      </c>
      <c r="V996" s="5">
        <f t="shared" si="85"/>
        <v>9.5874999874999993</v>
      </c>
      <c r="W996" s="5">
        <f t="shared" si="81"/>
        <v>-9.5874999874999993</v>
      </c>
      <c r="X996" s="8">
        <f t="shared" si="82"/>
        <v>-1</v>
      </c>
      <c r="Y996" s="4">
        <v>0</v>
      </c>
      <c r="Z996" s="9" t="str">
        <f t="shared" si="83"/>
        <v>NA</v>
      </c>
      <c r="AA996" s="10">
        <f t="shared" si="84"/>
        <v>0</v>
      </c>
    </row>
    <row r="997" spans="1:27" x14ac:dyDescent="0.55000000000000004">
      <c r="A997" s="3" t="s">
        <v>78</v>
      </c>
      <c r="B997" s="3" t="s">
        <v>79</v>
      </c>
      <c r="C997" s="3" t="s">
        <v>1829</v>
      </c>
      <c r="D997" s="3" t="s">
        <v>1830</v>
      </c>
      <c r="E997" s="4" t="s">
        <v>66</v>
      </c>
      <c r="F997" s="3" t="s">
        <v>36</v>
      </c>
      <c r="G997" s="3" t="s">
        <v>36</v>
      </c>
      <c r="H997" s="3" t="s">
        <v>315</v>
      </c>
      <c r="I997" s="3" t="s">
        <v>77</v>
      </c>
      <c r="J997" s="3" t="s">
        <v>36</v>
      </c>
      <c r="K997" s="3" t="s">
        <v>42</v>
      </c>
      <c r="L997" s="5">
        <v>0.5</v>
      </c>
      <c r="M997" s="4">
        <v>18</v>
      </c>
      <c r="N997" s="5">
        <v>19.474999875000002</v>
      </c>
      <c r="O997" s="5">
        <v>1.0819444375</v>
      </c>
      <c r="P997" s="4">
        <v>3080</v>
      </c>
      <c r="Q997" s="6">
        <v>0.58441558441558406</v>
      </c>
      <c r="R997" s="7">
        <v>3.0150649350649399</v>
      </c>
      <c r="S997" s="6">
        <v>0</v>
      </c>
      <c r="T997" s="5">
        <v>0</v>
      </c>
      <c r="U997" s="5">
        <v>0</v>
      </c>
      <c r="V997" s="5">
        <f t="shared" si="85"/>
        <v>19.474999875000002</v>
      </c>
      <c r="W997" s="5">
        <f t="shared" si="81"/>
        <v>-19.474999875000002</v>
      </c>
      <c r="X997" s="8">
        <f t="shared" si="82"/>
        <v>-1</v>
      </c>
      <c r="Y997" s="4">
        <v>0</v>
      </c>
      <c r="Z997" s="9" t="str">
        <f t="shared" si="83"/>
        <v>NA</v>
      </c>
      <c r="AA997" s="10">
        <f t="shared" si="84"/>
        <v>0</v>
      </c>
    </row>
    <row r="998" spans="1:27" x14ac:dyDescent="0.55000000000000004">
      <c r="A998" s="3" t="s">
        <v>78</v>
      </c>
      <c r="B998" s="3" t="s">
        <v>79</v>
      </c>
      <c r="C998" s="3" t="s">
        <v>1831</v>
      </c>
      <c r="D998" s="3" t="s">
        <v>1832</v>
      </c>
      <c r="E998" s="4" t="s">
        <v>66</v>
      </c>
      <c r="F998" s="3" t="s">
        <v>36</v>
      </c>
      <c r="G998" s="3" t="s">
        <v>36</v>
      </c>
      <c r="H998" s="3" t="s">
        <v>1109</v>
      </c>
      <c r="I998" s="3" t="s">
        <v>77</v>
      </c>
      <c r="J998" s="3" t="s">
        <v>36</v>
      </c>
      <c r="K998" s="3" t="s">
        <v>42</v>
      </c>
      <c r="L998" s="5">
        <v>0.5</v>
      </c>
      <c r="M998" s="4">
        <v>37</v>
      </c>
      <c r="N998" s="5">
        <v>32.937499899999999</v>
      </c>
      <c r="O998" s="5">
        <v>0.89020270000000001</v>
      </c>
      <c r="P998" s="4">
        <v>1949</v>
      </c>
      <c r="Q998" s="6">
        <v>1.8984094407388401</v>
      </c>
      <c r="R998" s="7">
        <v>3.16187788609543</v>
      </c>
      <c r="S998" s="6">
        <v>0</v>
      </c>
      <c r="T998" s="5">
        <v>0</v>
      </c>
      <c r="U998" s="5">
        <v>0</v>
      </c>
      <c r="V998" s="5">
        <f t="shared" si="85"/>
        <v>32.937499899999999</v>
      </c>
      <c r="W998" s="5">
        <f t="shared" si="81"/>
        <v>-32.937499899999999</v>
      </c>
      <c r="X998" s="8">
        <f t="shared" si="82"/>
        <v>-1</v>
      </c>
      <c r="Y998" s="4">
        <v>0</v>
      </c>
      <c r="Z998" s="9" t="str">
        <f t="shared" si="83"/>
        <v>NA</v>
      </c>
      <c r="AA998" s="10">
        <f t="shared" si="84"/>
        <v>0</v>
      </c>
    </row>
    <row r="999" spans="1:27" x14ac:dyDescent="0.55000000000000004">
      <c r="A999" s="3" t="s">
        <v>62</v>
      </c>
      <c r="B999" s="3" t="s">
        <v>63</v>
      </c>
      <c r="C999" s="3" t="s">
        <v>1833</v>
      </c>
      <c r="D999" s="3" t="s">
        <v>1834</v>
      </c>
      <c r="E999" s="4" t="s">
        <v>66</v>
      </c>
      <c r="F999" s="3" t="s">
        <v>36</v>
      </c>
      <c r="G999" s="3" t="s">
        <v>36</v>
      </c>
      <c r="H999" s="3" t="s">
        <v>320</v>
      </c>
      <c r="I999" s="3" t="s">
        <v>67</v>
      </c>
      <c r="J999" s="3" t="s">
        <v>36</v>
      </c>
      <c r="K999" s="3" t="s">
        <v>42</v>
      </c>
      <c r="L999" s="5">
        <v>0.51249999999999996</v>
      </c>
      <c r="M999" s="4">
        <v>1</v>
      </c>
      <c r="N999" s="5">
        <v>0.58750000000000002</v>
      </c>
      <c r="O999" s="5">
        <v>0.58750000000000002</v>
      </c>
      <c r="P999" s="4">
        <v>47</v>
      </c>
      <c r="Q999" s="6">
        <v>2.12765957446809</v>
      </c>
      <c r="R999" s="7">
        <v>2.0212765957446801</v>
      </c>
      <c r="S999" s="6">
        <v>0</v>
      </c>
      <c r="T999" s="5">
        <v>0</v>
      </c>
      <c r="U999" s="5">
        <v>0</v>
      </c>
      <c r="V999" s="5">
        <f t="shared" si="85"/>
        <v>0.58750000000000002</v>
      </c>
      <c r="W999" s="5">
        <f t="shared" si="81"/>
        <v>-0.58750000000000002</v>
      </c>
      <c r="X999" s="8">
        <f t="shared" si="82"/>
        <v>-1</v>
      </c>
      <c r="Y999" s="4">
        <v>0</v>
      </c>
      <c r="Z999" s="9" t="str">
        <f t="shared" si="83"/>
        <v>NA</v>
      </c>
      <c r="AA999" s="10">
        <f t="shared" si="84"/>
        <v>0</v>
      </c>
    </row>
    <row r="1000" spans="1:27" x14ac:dyDescent="0.55000000000000004">
      <c r="A1000" s="3" t="s">
        <v>62</v>
      </c>
      <c r="B1000" s="3" t="s">
        <v>63</v>
      </c>
      <c r="C1000" s="3" t="s">
        <v>1835</v>
      </c>
      <c r="D1000" s="3" t="s">
        <v>1836</v>
      </c>
      <c r="E1000" s="4" t="s">
        <v>66</v>
      </c>
      <c r="F1000" s="3" t="s">
        <v>36</v>
      </c>
      <c r="G1000" s="3" t="s">
        <v>36</v>
      </c>
      <c r="H1000" s="3" t="s">
        <v>1363</v>
      </c>
      <c r="I1000" s="3" t="s">
        <v>67</v>
      </c>
      <c r="J1000" s="3" t="s">
        <v>36</v>
      </c>
      <c r="K1000" s="3" t="s">
        <v>42</v>
      </c>
      <c r="L1000" s="5">
        <v>0.51249999999999996</v>
      </c>
      <c r="M1000" s="4">
        <v>3</v>
      </c>
      <c r="N1000" s="5">
        <v>1.6125</v>
      </c>
      <c r="O1000" s="5">
        <v>0.53749999999999998</v>
      </c>
      <c r="P1000" s="4">
        <v>94</v>
      </c>
      <c r="Q1000" s="6">
        <v>3.1914893617021298</v>
      </c>
      <c r="R1000" s="7">
        <v>2.0117021276595701</v>
      </c>
      <c r="S1000" s="6">
        <v>0</v>
      </c>
      <c r="T1000" s="5">
        <v>0</v>
      </c>
      <c r="U1000" s="5">
        <v>0</v>
      </c>
      <c r="V1000" s="5">
        <f t="shared" si="85"/>
        <v>1.6125</v>
      </c>
      <c r="W1000" s="5">
        <f t="shared" si="81"/>
        <v>-1.6125</v>
      </c>
      <c r="X1000" s="8">
        <f t="shared" si="82"/>
        <v>-1</v>
      </c>
      <c r="Y1000" s="4">
        <v>0</v>
      </c>
      <c r="Z1000" s="9" t="str">
        <f t="shared" si="83"/>
        <v>NA</v>
      </c>
      <c r="AA1000" s="10">
        <f t="shared" si="84"/>
        <v>0</v>
      </c>
    </row>
    <row r="1001" spans="1:27" x14ac:dyDescent="0.55000000000000004">
      <c r="A1001" s="3" t="s">
        <v>62</v>
      </c>
      <c r="B1001" s="3" t="s">
        <v>63</v>
      </c>
      <c r="C1001" s="3" t="s">
        <v>1837</v>
      </c>
      <c r="D1001" s="3" t="s">
        <v>1838</v>
      </c>
      <c r="E1001" s="4" t="s">
        <v>31</v>
      </c>
      <c r="F1001" s="3" t="s">
        <v>36</v>
      </c>
      <c r="G1001" s="3" t="s">
        <v>36</v>
      </c>
      <c r="H1001" s="3" t="s">
        <v>345</v>
      </c>
      <c r="I1001" s="3" t="s">
        <v>67</v>
      </c>
      <c r="J1001" s="3" t="s">
        <v>36</v>
      </c>
      <c r="K1001" s="3" t="s">
        <v>42</v>
      </c>
      <c r="L1001" s="5">
        <v>0.51249999999999996</v>
      </c>
      <c r="M1001" s="4">
        <v>3</v>
      </c>
      <c r="N1001" s="5">
        <v>1.6624999874999999</v>
      </c>
      <c r="O1001" s="5">
        <v>0.55416666250000002</v>
      </c>
      <c r="P1001" s="4">
        <v>98</v>
      </c>
      <c r="Q1001" s="6">
        <v>3.06122448979592</v>
      </c>
      <c r="R1001" s="7">
        <v>1.7469387755101999</v>
      </c>
      <c r="S1001" s="6">
        <v>0</v>
      </c>
      <c r="T1001" s="5">
        <v>0</v>
      </c>
      <c r="U1001" s="5">
        <v>0</v>
      </c>
      <c r="V1001" s="5">
        <f t="shared" si="85"/>
        <v>1.6624999874999999</v>
      </c>
      <c r="W1001" s="5">
        <f t="shared" si="81"/>
        <v>-1.6624999874999999</v>
      </c>
      <c r="X1001" s="8">
        <f t="shared" si="82"/>
        <v>-1</v>
      </c>
      <c r="Y1001" s="4">
        <v>0</v>
      </c>
      <c r="Z1001" s="9" t="str">
        <f t="shared" si="83"/>
        <v>NA</v>
      </c>
      <c r="AA1001" s="10">
        <f t="shared" si="84"/>
        <v>0</v>
      </c>
    </row>
    <row r="1002" spans="1:27" x14ac:dyDescent="0.55000000000000004">
      <c r="A1002" s="3" t="s">
        <v>62</v>
      </c>
      <c r="B1002" s="3" t="s">
        <v>63</v>
      </c>
      <c r="C1002" s="3" t="s">
        <v>1839</v>
      </c>
      <c r="D1002" s="3" t="s">
        <v>1840</v>
      </c>
      <c r="E1002" s="4" t="s">
        <v>31</v>
      </c>
      <c r="F1002" s="3" t="s">
        <v>36</v>
      </c>
      <c r="G1002" s="3" t="s">
        <v>36</v>
      </c>
      <c r="H1002" s="3" t="s">
        <v>345</v>
      </c>
      <c r="I1002" s="3" t="s">
        <v>67</v>
      </c>
      <c r="J1002" s="3" t="s">
        <v>36</v>
      </c>
      <c r="K1002" s="3" t="s">
        <v>42</v>
      </c>
      <c r="L1002" s="5">
        <v>0.51249999999999996</v>
      </c>
      <c r="M1002" s="4">
        <v>5</v>
      </c>
      <c r="N1002" s="5">
        <v>5.2750000000000004</v>
      </c>
      <c r="O1002" s="5">
        <v>1.0549999999999999</v>
      </c>
      <c r="P1002" s="4">
        <v>388</v>
      </c>
      <c r="Q1002" s="6">
        <v>1.28865979381443</v>
      </c>
      <c r="R1002" s="7">
        <v>4.0453608247422697</v>
      </c>
      <c r="S1002" s="6">
        <v>0</v>
      </c>
      <c r="T1002" s="5">
        <v>0</v>
      </c>
      <c r="U1002" s="5">
        <v>0</v>
      </c>
      <c r="V1002" s="5">
        <f t="shared" si="85"/>
        <v>5.2750000000000004</v>
      </c>
      <c r="W1002" s="5">
        <f t="shared" si="81"/>
        <v>-5.2750000000000004</v>
      </c>
      <c r="X1002" s="8">
        <f t="shared" si="82"/>
        <v>-1</v>
      </c>
      <c r="Y1002" s="4">
        <v>0</v>
      </c>
      <c r="Z1002" s="9" t="str">
        <f t="shared" si="83"/>
        <v>NA</v>
      </c>
      <c r="AA1002" s="10">
        <f t="shared" si="84"/>
        <v>0</v>
      </c>
    </row>
    <row r="1003" spans="1:27" x14ac:dyDescent="0.55000000000000004">
      <c r="A1003" s="3" t="s">
        <v>62</v>
      </c>
      <c r="B1003" s="3" t="s">
        <v>63</v>
      </c>
      <c r="C1003" s="3" t="s">
        <v>1841</v>
      </c>
      <c r="D1003" s="3" t="s">
        <v>803</v>
      </c>
      <c r="E1003" s="4" t="s">
        <v>31</v>
      </c>
      <c r="F1003" s="3" t="s">
        <v>36</v>
      </c>
      <c r="G1003" s="3" t="s">
        <v>36</v>
      </c>
      <c r="H1003" s="3" t="s">
        <v>85</v>
      </c>
      <c r="I1003" s="3" t="s">
        <v>67</v>
      </c>
      <c r="J1003" s="3" t="s">
        <v>36</v>
      </c>
      <c r="K1003" s="3" t="s">
        <v>91</v>
      </c>
      <c r="L1003" s="5">
        <v>0.51249999999999996</v>
      </c>
      <c r="M1003" s="4">
        <v>9</v>
      </c>
      <c r="N1003" s="5">
        <v>7.8499999124999995</v>
      </c>
      <c r="O1003" s="5">
        <v>0.87222221249999998</v>
      </c>
      <c r="P1003" s="4">
        <v>177</v>
      </c>
      <c r="Q1003" s="6">
        <v>5.0847457627118704</v>
      </c>
      <c r="R1003" s="7">
        <v>1.37683615819209</v>
      </c>
      <c r="S1003" s="6">
        <v>0</v>
      </c>
      <c r="T1003" s="5">
        <v>0</v>
      </c>
      <c r="U1003" s="5">
        <v>0</v>
      </c>
      <c r="V1003" s="5">
        <f t="shared" si="85"/>
        <v>7.8499999124999995</v>
      </c>
      <c r="W1003" s="5">
        <f t="shared" si="81"/>
        <v>-7.8499999124999995</v>
      </c>
      <c r="X1003" s="8">
        <f t="shared" si="82"/>
        <v>-1</v>
      </c>
      <c r="Y1003" s="4">
        <v>0</v>
      </c>
      <c r="Z1003" s="9" t="str">
        <f t="shared" si="83"/>
        <v>NA</v>
      </c>
      <c r="AA1003" s="10">
        <f t="shared" si="84"/>
        <v>0</v>
      </c>
    </row>
    <row r="1004" spans="1:27" x14ac:dyDescent="0.55000000000000004">
      <c r="A1004" s="3" t="s">
        <v>62</v>
      </c>
      <c r="B1004" s="3" t="s">
        <v>63</v>
      </c>
      <c r="C1004" s="3" t="s">
        <v>1842</v>
      </c>
      <c r="D1004" s="3" t="s">
        <v>1843</v>
      </c>
      <c r="E1004" s="4" t="s">
        <v>66</v>
      </c>
      <c r="F1004" s="3" t="s">
        <v>36</v>
      </c>
      <c r="G1004" s="3" t="s">
        <v>36</v>
      </c>
      <c r="H1004" s="3" t="s">
        <v>1030</v>
      </c>
      <c r="I1004" s="3" t="s">
        <v>67</v>
      </c>
      <c r="J1004" s="3" t="s">
        <v>36</v>
      </c>
      <c r="K1004" s="3" t="s">
        <v>42</v>
      </c>
      <c r="L1004" s="5">
        <v>0.51249999999999996</v>
      </c>
      <c r="M1004" s="4">
        <v>19</v>
      </c>
      <c r="N1004" s="5">
        <v>8.6999997749999984</v>
      </c>
      <c r="O1004" s="5">
        <v>0.45789472499999995</v>
      </c>
      <c r="P1004" s="4">
        <v>14345</v>
      </c>
      <c r="Q1004" s="6">
        <v>0.13245033112582802</v>
      </c>
      <c r="R1004" s="7">
        <v>1.2248518647612401</v>
      </c>
      <c r="S1004" s="6">
        <v>0</v>
      </c>
      <c r="T1004" s="5">
        <v>0</v>
      </c>
      <c r="U1004" s="5">
        <v>0</v>
      </c>
      <c r="V1004" s="5">
        <f t="shared" si="85"/>
        <v>8.6999997749999984</v>
      </c>
      <c r="W1004" s="5">
        <f t="shared" si="81"/>
        <v>-8.6999997749999984</v>
      </c>
      <c r="X1004" s="8">
        <f t="shared" si="82"/>
        <v>-1</v>
      </c>
      <c r="Y1004" s="4">
        <v>0</v>
      </c>
      <c r="Z1004" s="9" t="str">
        <f t="shared" si="83"/>
        <v>NA</v>
      </c>
      <c r="AA1004" s="10">
        <f t="shared" si="84"/>
        <v>0</v>
      </c>
    </row>
    <row r="1005" spans="1:27" x14ac:dyDescent="0.55000000000000004">
      <c r="A1005" s="3" t="s">
        <v>62</v>
      </c>
      <c r="B1005" s="3" t="s">
        <v>63</v>
      </c>
      <c r="C1005" s="3" t="s">
        <v>1844</v>
      </c>
      <c r="D1005" s="3" t="s">
        <v>1792</v>
      </c>
      <c r="E1005" s="4" t="s">
        <v>31</v>
      </c>
      <c r="F1005" s="3" t="s">
        <v>36</v>
      </c>
      <c r="G1005" s="3" t="s">
        <v>36</v>
      </c>
      <c r="H1005" s="3" t="s">
        <v>85</v>
      </c>
      <c r="I1005" s="3" t="s">
        <v>67</v>
      </c>
      <c r="J1005" s="3" t="s">
        <v>36</v>
      </c>
      <c r="K1005" s="3" t="s">
        <v>91</v>
      </c>
      <c r="L1005" s="5">
        <v>0.51249999999999996</v>
      </c>
      <c r="M1005" s="4">
        <v>16</v>
      </c>
      <c r="N1005" s="5">
        <v>9.2750000000000004</v>
      </c>
      <c r="O1005" s="5">
        <v>0.57968750000000002</v>
      </c>
      <c r="P1005" s="4">
        <v>3717</v>
      </c>
      <c r="Q1005" s="6">
        <v>0.430454667742803</v>
      </c>
      <c r="R1005" s="7">
        <v>2.4046004842615001</v>
      </c>
      <c r="S1005" s="6">
        <v>0</v>
      </c>
      <c r="T1005" s="5">
        <v>0</v>
      </c>
      <c r="U1005" s="5">
        <v>0</v>
      </c>
      <c r="V1005" s="5">
        <f t="shared" si="85"/>
        <v>9.2750000000000004</v>
      </c>
      <c r="W1005" s="5">
        <f t="shared" si="81"/>
        <v>-9.2750000000000004</v>
      </c>
      <c r="X1005" s="8">
        <f t="shared" si="82"/>
        <v>-1</v>
      </c>
      <c r="Y1005" s="4">
        <v>0</v>
      </c>
      <c r="Z1005" s="9" t="str">
        <f t="shared" si="83"/>
        <v>NA</v>
      </c>
      <c r="AA1005" s="10">
        <f t="shared" si="84"/>
        <v>0</v>
      </c>
    </row>
    <row r="1006" spans="1:27" x14ac:dyDescent="0.55000000000000004">
      <c r="A1006" s="3" t="s">
        <v>62</v>
      </c>
      <c r="B1006" s="3" t="s">
        <v>63</v>
      </c>
      <c r="C1006" s="3" t="s">
        <v>1845</v>
      </c>
      <c r="D1006" s="3" t="s">
        <v>1846</v>
      </c>
      <c r="E1006" s="4" t="s">
        <v>66</v>
      </c>
      <c r="F1006" s="3" t="s">
        <v>36</v>
      </c>
      <c r="G1006" s="3" t="s">
        <v>36</v>
      </c>
      <c r="H1006" s="3" t="s">
        <v>1847</v>
      </c>
      <c r="I1006" s="3" t="s">
        <v>67</v>
      </c>
      <c r="J1006" s="3" t="s">
        <v>36</v>
      </c>
      <c r="K1006" s="3" t="s">
        <v>42</v>
      </c>
      <c r="L1006" s="5">
        <v>0.51249999999999996</v>
      </c>
      <c r="M1006" s="4">
        <v>20</v>
      </c>
      <c r="N1006" s="5">
        <v>10.25</v>
      </c>
      <c r="O1006" s="5">
        <v>0.51249999999999996</v>
      </c>
      <c r="P1006" s="4">
        <v>407</v>
      </c>
      <c r="Q1006" s="6">
        <v>4.9140049140049102</v>
      </c>
      <c r="R1006" s="7">
        <v>1.6972972972972999</v>
      </c>
      <c r="S1006" s="6">
        <v>0</v>
      </c>
      <c r="T1006" s="5">
        <v>0</v>
      </c>
      <c r="U1006" s="5">
        <v>0</v>
      </c>
      <c r="V1006" s="5">
        <f t="shared" si="85"/>
        <v>10.25</v>
      </c>
      <c r="W1006" s="5">
        <f t="shared" si="81"/>
        <v>-10.25</v>
      </c>
      <c r="X1006" s="8">
        <f t="shared" si="82"/>
        <v>-1</v>
      </c>
      <c r="Y1006" s="4">
        <v>0</v>
      </c>
      <c r="Z1006" s="9" t="str">
        <f t="shared" si="83"/>
        <v>NA</v>
      </c>
      <c r="AA1006" s="10">
        <f t="shared" si="84"/>
        <v>0</v>
      </c>
    </row>
    <row r="1007" spans="1:27" x14ac:dyDescent="0.55000000000000004">
      <c r="A1007" s="3" t="s">
        <v>62</v>
      </c>
      <c r="B1007" s="3" t="s">
        <v>63</v>
      </c>
      <c r="C1007" s="3" t="s">
        <v>1848</v>
      </c>
      <c r="D1007" s="3" t="s">
        <v>340</v>
      </c>
      <c r="E1007" s="4" t="s">
        <v>31</v>
      </c>
      <c r="F1007" s="3" t="s">
        <v>36</v>
      </c>
      <c r="G1007" s="3" t="s">
        <v>36</v>
      </c>
      <c r="H1007" s="3" t="s">
        <v>85</v>
      </c>
      <c r="I1007" s="3" t="s">
        <v>67</v>
      </c>
      <c r="J1007" s="3" t="s">
        <v>36</v>
      </c>
      <c r="K1007" s="3" t="s">
        <v>91</v>
      </c>
      <c r="L1007" s="5">
        <v>0.51249999999999996</v>
      </c>
      <c r="M1007" s="4">
        <v>37</v>
      </c>
      <c r="N1007" s="5">
        <v>25.612499824999997</v>
      </c>
      <c r="O1007" s="5">
        <v>0.69222972499999991</v>
      </c>
      <c r="P1007" s="4">
        <v>550</v>
      </c>
      <c r="Q1007" s="6">
        <v>6.7272727272727302</v>
      </c>
      <c r="R1007" s="7">
        <v>1.6579999999999999</v>
      </c>
      <c r="S1007" s="6">
        <v>0</v>
      </c>
      <c r="T1007" s="5">
        <v>0</v>
      </c>
      <c r="U1007" s="5">
        <v>0</v>
      </c>
      <c r="V1007" s="5">
        <f t="shared" si="85"/>
        <v>25.612499824999997</v>
      </c>
      <c r="W1007" s="5">
        <f t="shared" si="81"/>
        <v>-25.612499824999997</v>
      </c>
      <c r="X1007" s="8">
        <f t="shared" si="82"/>
        <v>-1</v>
      </c>
      <c r="Y1007" s="4">
        <v>0</v>
      </c>
      <c r="Z1007" s="9" t="str">
        <f t="shared" si="83"/>
        <v>NA</v>
      </c>
      <c r="AA1007" s="10">
        <f t="shared" si="84"/>
        <v>0</v>
      </c>
    </row>
    <row r="1008" spans="1:27" x14ac:dyDescent="0.55000000000000004">
      <c r="A1008" s="3" t="s">
        <v>62</v>
      </c>
      <c r="B1008" s="3" t="s">
        <v>63</v>
      </c>
      <c r="C1008" s="3" t="s">
        <v>1849</v>
      </c>
      <c r="D1008" s="3" t="s">
        <v>1691</v>
      </c>
      <c r="E1008" s="4" t="s">
        <v>31</v>
      </c>
      <c r="F1008" s="3" t="s">
        <v>36</v>
      </c>
      <c r="G1008" s="3" t="s">
        <v>36</v>
      </c>
      <c r="H1008" s="3" t="s">
        <v>353</v>
      </c>
      <c r="I1008" s="3" t="s">
        <v>67</v>
      </c>
      <c r="J1008" s="3" t="s">
        <v>36</v>
      </c>
      <c r="K1008" s="3" t="s">
        <v>42</v>
      </c>
      <c r="L1008" s="5">
        <v>0.51249999999999996</v>
      </c>
      <c r="M1008" s="4">
        <v>73</v>
      </c>
      <c r="N1008" s="5">
        <v>40.162499425</v>
      </c>
      <c r="O1008" s="5">
        <v>0.55017122500000004</v>
      </c>
      <c r="P1008" s="4">
        <v>1223</v>
      </c>
      <c r="Q1008" s="6">
        <v>5.9689288634505298</v>
      </c>
      <c r="R1008" s="7">
        <v>1.64186426819297</v>
      </c>
      <c r="S1008" s="6">
        <v>0</v>
      </c>
      <c r="T1008" s="5">
        <v>0</v>
      </c>
      <c r="U1008" s="5">
        <v>0</v>
      </c>
      <c r="V1008" s="5">
        <f t="shared" si="85"/>
        <v>40.162499425</v>
      </c>
      <c r="W1008" s="5">
        <f t="shared" si="81"/>
        <v>-40.162499425</v>
      </c>
      <c r="X1008" s="8">
        <f t="shared" si="82"/>
        <v>-1</v>
      </c>
      <c r="Y1008" s="4">
        <v>0</v>
      </c>
      <c r="Z1008" s="9" t="str">
        <f t="shared" si="83"/>
        <v>NA</v>
      </c>
      <c r="AA1008" s="10">
        <f t="shared" si="84"/>
        <v>0</v>
      </c>
    </row>
    <row r="1009" spans="1:27" x14ac:dyDescent="0.55000000000000004">
      <c r="A1009" s="3" t="s">
        <v>78</v>
      </c>
      <c r="B1009" s="3" t="s">
        <v>79</v>
      </c>
      <c r="C1009" s="3" t="s">
        <v>1850</v>
      </c>
      <c r="D1009" s="3" t="s">
        <v>1840</v>
      </c>
      <c r="E1009" s="4" t="s">
        <v>66</v>
      </c>
      <c r="F1009" s="3" t="s">
        <v>36</v>
      </c>
      <c r="G1009" s="3" t="s">
        <v>36</v>
      </c>
      <c r="H1009" s="3" t="s">
        <v>181</v>
      </c>
      <c r="I1009" s="3" t="s">
        <v>50</v>
      </c>
      <c r="J1009" s="3" t="s">
        <v>36</v>
      </c>
      <c r="K1009" s="3" t="s">
        <v>42</v>
      </c>
      <c r="L1009" s="5">
        <v>0.51249999999999996</v>
      </c>
      <c r="M1009" s="4">
        <v>1</v>
      </c>
      <c r="N1009" s="5">
        <v>0.51249999999999996</v>
      </c>
      <c r="O1009" s="5">
        <v>0.51249999999999996</v>
      </c>
      <c r="P1009" s="4">
        <v>96</v>
      </c>
      <c r="Q1009" s="6">
        <v>1.0416666666666701</v>
      </c>
      <c r="R1009" s="7">
        <v>3.7156250000000002</v>
      </c>
      <c r="S1009" s="6">
        <v>0</v>
      </c>
      <c r="T1009" s="5">
        <v>0</v>
      </c>
      <c r="U1009" s="5">
        <v>0</v>
      </c>
      <c r="V1009" s="5">
        <f t="shared" si="85"/>
        <v>0.51249999999999996</v>
      </c>
      <c r="W1009" s="5">
        <f t="shared" si="81"/>
        <v>-0.51249999999999996</v>
      </c>
      <c r="X1009" s="8">
        <f t="shared" si="82"/>
        <v>-1</v>
      </c>
      <c r="Y1009" s="4">
        <v>0</v>
      </c>
      <c r="Z1009" s="9" t="str">
        <f t="shared" si="83"/>
        <v>NA</v>
      </c>
      <c r="AA1009" s="10">
        <f t="shared" si="84"/>
        <v>0</v>
      </c>
    </row>
    <row r="1010" spans="1:27" x14ac:dyDescent="0.55000000000000004">
      <c r="A1010" s="3" t="s">
        <v>78</v>
      </c>
      <c r="B1010" s="3" t="s">
        <v>79</v>
      </c>
      <c r="C1010" s="3" t="s">
        <v>1851</v>
      </c>
      <c r="D1010" s="3" t="s">
        <v>613</v>
      </c>
      <c r="E1010" s="4" t="s">
        <v>31</v>
      </c>
      <c r="F1010" s="3" t="s">
        <v>36</v>
      </c>
      <c r="G1010" s="3" t="s">
        <v>36</v>
      </c>
      <c r="H1010" s="3" t="s">
        <v>166</v>
      </c>
      <c r="I1010" s="3" t="s">
        <v>50</v>
      </c>
      <c r="J1010" s="3" t="s">
        <v>36</v>
      </c>
      <c r="K1010" s="3" t="s">
        <v>42</v>
      </c>
      <c r="L1010" s="5">
        <v>0.51249999999999996</v>
      </c>
      <c r="M1010" s="4">
        <v>1</v>
      </c>
      <c r="N1010" s="5">
        <v>0.52500000000000002</v>
      </c>
      <c r="O1010" s="5">
        <v>0.52500000000000002</v>
      </c>
      <c r="P1010" s="4">
        <v>152</v>
      </c>
      <c r="Q1010" s="6">
        <v>0.65789473684210498</v>
      </c>
      <c r="R1010" s="7">
        <v>2.0282894736842101</v>
      </c>
      <c r="S1010" s="6">
        <v>0</v>
      </c>
      <c r="T1010" s="5">
        <v>0</v>
      </c>
      <c r="U1010" s="5">
        <v>0</v>
      </c>
      <c r="V1010" s="5">
        <f t="shared" si="85"/>
        <v>0.52500000000000002</v>
      </c>
      <c r="W1010" s="5">
        <f t="shared" si="81"/>
        <v>-0.52500000000000002</v>
      </c>
      <c r="X1010" s="8">
        <f t="shared" si="82"/>
        <v>-1</v>
      </c>
      <c r="Y1010" s="4">
        <v>0</v>
      </c>
      <c r="Z1010" s="9" t="str">
        <f t="shared" si="83"/>
        <v>NA</v>
      </c>
      <c r="AA1010" s="10">
        <f t="shared" si="84"/>
        <v>0</v>
      </c>
    </row>
    <row r="1011" spans="1:27" x14ac:dyDescent="0.55000000000000004">
      <c r="A1011" s="3" t="s">
        <v>78</v>
      </c>
      <c r="B1011" s="3" t="s">
        <v>79</v>
      </c>
      <c r="C1011" s="3" t="s">
        <v>1852</v>
      </c>
      <c r="D1011" s="3" t="s">
        <v>1853</v>
      </c>
      <c r="E1011" s="4" t="s">
        <v>66</v>
      </c>
      <c r="F1011" s="3" t="s">
        <v>36</v>
      </c>
      <c r="G1011" s="3" t="s">
        <v>36</v>
      </c>
      <c r="H1011" s="3" t="s">
        <v>695</v>
      </c>
      <c r="I1011" s="3" t="s">
        <v>77</v>
      </c>
      <c r="J1011" s="3" t="s">
        <v>36</v>
      </c>
      <c r="K1011" s="3" t="s">
        <v>42</v>
      </c>
      <c r="L1011" s="5">
        <v>0.51249999999999996</v>
      </c>
      <c r="M1011" s="4">
        <v>1</v>
      </c>
      <c r="N1011" s="5">
        <v>0.96250000000000002</v>
      </c>
      <c r="O1011" s="5">
        <v>0.96250000000000002</v>
      </c>
      <c r="P1011" s="4">
        <v>420</v>
      </c>
      <c r="Q1011" s="6">
        <v>0.238095238095238</v>
      </c>
      <c r="R1011" s="7">
        <v>3.8173809523809501</v>
      </c>
      <c r="S1011" s="6">
        <v>0</v>
      </c>
      <c r="T1011" s="5">
        <v>0</v>
      </c>
      <c r="U1011" s="5">
        <v>0</v>
      </c>
      <c r="V1011" s="5">
        <f t="shared" si="85"/>
        <v>0.96250000000000002</v>
      </c>
      <c r="W1011" s="5">
        <f t="shared" si="81"/>
        <v>-0.96250000000000002</v>
      </c>
      <c r="X1011" s="8">
        <f t="shared" si="82"/>
        <v>-1</v>
      </c>
      <c r="Y1011" s="4">
        <v>0</v>
      </c>
      <c r="Z1011" s="9" t="str">
        <f t="shared" si="83"/>
        <v>NA</v>
      </c>
      <c r="AA1011" s="10">
        <f t="shared" si="84"/>
        <v>0</v>
      </c>
    </row>
    <row r="1012" spans="1:27" x14ac:dyDescent="0.55000000000000004">
      <c r="A1012" s="3" t="s">
        <v>78</v>
      </c>
      <c r="B1012" s="3" t="s">
        <v>79</v>
      </c>
      <c r="C1012" s="3" t="s">
        <v>1854</v>
      </c>
      <c r="D1012" s="3" t="s">
        <v>1855</v>
      </c>
      <c r="E1012" s="4" t="s">
        <v>31</v>
      </c>
      <c r="F1012" s="3" t="s">
        <v>36</v>
      </c>
      <c r="G1012" s="3" t="s">
        <v>36</v>
      </c>
      <c r="H1012" s="3" t="s">
        <v>1856</v>
      </c>
      <c r="I1012" s="3" t="s">
        <v>77</v>
      </c>
      <c r="J1012" s="3" t="s">
        <v>36</v>
      </c>
      <c r="K1012" s="3" t="s">
        <v>42</v>
      </c>
      <c r="L1012" s="5">
        <v>0.51249999999999996</v>
      </c>
      <c r="M1012" s="4">
        <v>2</v>
      </c>
      <c r="N1012" s="5">
        <v>1.0249999999999999</v>
      </c>
      <c r="O1012" s="5">
        <v>0.51249999999999996</v>
      </c>
      <c r="P1012" s="4">
        <v>94</v>
      </c>
      <c r="Q1012" s="6">
        <v>2.12765957446809</v>
      </c>
      <c r="R1012" s="7">
        <v>1.6797872340425499</v>
      </c>
      <c r="S1012" s="6">
        <v>0</v>
      </c>
      <c r="T1012" s="5">
        <v>0</v>
      </c>
      <c r="U1012" s="5">
        <v>0</v>
      </c>
      <c r="V1012" s="5">
        <f t="shared" si="85"/>
        <v>1.0249999999999999</v>
      </c>
      <c r="W1012" s="5">
        <f t="shared" si="81"/>
        <v>-1.0249999999999999</v>
      </c>
      <c r="X1012" s="8">
        <f t="shared" si="82"/>
        <v>-1</v>
      </c>
      <c r="Y1012" s="4">
        <v>0</v>
      </c>
      <c r="Z1012" s="9" t="str">
        <f t="shared" si="83"/>
        <v>NA</v>
      </c>
      <c r="AA1012" s="10">
        <f t="shared" si="84"/>
        <v>0</v>
      </c>
    </row>
    <row r="1013" spans="1:27" x14ac:dyDescent="0.55000000000000004">
      <c r="A1013" s="3" t="s">
        <v>78</v>
      </c>
      <c r="B1013" s="3" t="s">
        <v>79</v>
      </c>
      <c r="C1013" s="3" t="s">
        <v>1857</v>
      </c>
      <c r="D1013" s="3" t="s">
        <v>1858</v>
      </c>
      <c r="E1013" s="4" t="s">
        <v>31</v>
      </c>
      <c r="F1013" s="3" t="s">
        <v>36</v>
      </c>
      <c r="G1013" s="3" t="s">
        <v>36</v>
      </c>
      <c r="H1013" s="3" t="s">
        <v>1856</v>
      </c>
      <c r="I1013" s="3" t="s">
        <v>77</v>
      </c>
      <c r="J1013" s="3" t="s">
        <v>36</v>
      </c>
      <c r="K1013" s="3" t="s">
        <v>42</v>
      </c>
      <c r="L1013" s="5">
        <v>0.51249999999999996</v>
      </c>
      <c r="M1013" s="4">
        <v>2</v>
      </c>
      <c r="N1013" s="5">
        <v>1.1000000000000001</v>
      </c>
      <c r="O1013" s="5">
        <v>0.55000000000000004</v>
      </c>
      <c r="P1013" s="4">
        <v>62</v>
      </c>
      <c r="Q1013" s="6">
        <v>3.2258064516128999</v>
      </c>
      <c r="R1013" s="7">
        <v>1.50322580645161</v>
      </c>
      <c r="S1013" s="6">
        <v>0</v>
      </c>
      <c r="T1013" s="5">
        <v>0</v>
      </c>
      <c r="U1013" s="5">
        <v>0</v>
      </c>
      <c r="V1013" s="5">
        <f t="shared" si="85"/>
        <v>1.1000000000000001</v>
      </c>
      <c r="W1013" s="5">
        <f t="shared" si="81"/>
        <v>-1.1000000000000001</v>
      </c>
      <c r="X1013" s="8">
        <f t="shared" si="82"/>
        <v>-1</v>
      </c>
      <c r="Y1013" s="4">
        <v>0</v>
      </c>
      <c r="Z1013" s="9" t="str">
        <f t="shared" si="83"/>
        <v>NA</v>
      </c>
      <c r="AA1013" s="10">
        <f t="shared" si="84"/>
        <v>0</v>
      </c>
    </row>
    <row r="1014" spans="1:27" x14ac:dyDescent="0.55000000000000004">
      <c r="A1014" s="3" t="s">
        <v>78</v>
      </c>
      <c r="B1014" s="3" t="s">
        <v>79</v>
      </c>
      <c r="C1014" s="3" t="s">
        <v>1859</v>
      </c>
      <c r="D1014" s="3" t="s">
        <v>733</v>
      </c>
      <c r="E1014" s="4" t="s">
        <v>66</v>
      </c>
      <c r="F1014" s="3" t="s">
        <v>36</v>
      </c>
      <c r="G1014" s="3" t="s">
        <v>36</v>
      </c>
      <c r="H1014" s="3" t="s">
        <v>150</v>
      </c>
      <c r="I1014" s="3" t="s">
        <v>50</v>
      </c>
      <c r="J1014" s="3" t="s">
        <v>36</v>
      </c>
      <c r="K1014" s="3" t="s">
        <v>42</v>
      </c>
      <c r="L1014" s="5">
        <v>0.51249999999999996</v>
      </c>
      <c r="M1014" s="4">
        <v>1</v>
      </c>
      <c r="N1014" s="5">
        <v>1.25</v>
      </c>
      <c r="O1014" s="5">
        <v>1.25</v>
      </c>
      <c r="P1014" s="4">
        <v>36</v>
      </c>
      <c r="Q1014" s="6">
        <v>2.7777777777777799</v>
      </c>
      <c r="R1014" s="7">
        <v>2.1388888888888902</v>
      </c>
      <c r="S1014" s="6">
        <v>0</v>
      </c>
      <c r="T1014" s="5">
        <v>0</v>
      </c>
      <c r="U1014" s="5">
        <v>0</v>
      </c>
      <c r="V1014" s="5">
        <f t="shared" si="85"/>
        <v>1.25</v>
      </c>
      <c r="W1014" s="5">
        <f t="shared" si="81"/>
        <v>-1.25</v>
      </c>
      <c r="X1014" s="8">
        <f t="shared" si="82"/>
        <v>-1</v>
      </c>
      <c r="Y1014" s="4">
        <v>0</v>
      </c>
      <c r="Z1014" s="9" t="str">
        <f t="shared" si="83"/>
        <v>NA</v>
      </c>
      <c r="AA1014" s="10">
        <f t="shared" si="84"/>
        <v>0</v>
      </c>
    </row>
    <row r="1015" spans="1:27" x14ac:dyDescent="0.55000000000000004">
      <c r="A1015" s="3" t="s">
        <v>78</v>
      </c>
      <c r="B1015" s="3" t="s">
        <v>79</v>
      </c>
      <c r="C1015" s="3" t="s">
        <v>1860</v>
      </c>
      <c r="D1015" s="3" t="s">
        <v>1861</v>
      </c>
      <c r="E1015" s="4" t="s">
        <v>31</v>
      </c>
      <c r="F1015" s="3" t="s">
        <v>36</v>
      </c>
      <c r="G1015" s="3" t="s">
        <v>36</v>
      </c>
      <c r="H1015" s="3" t="s">
        <v>1074</v>
      </c>
      <c r="I1015" s="3" t="s">
        <v>77</v>
      </c>
      <c r="J1015" s="3" t="s">
        <v>36</v>
      </c>
      <c r="K1015" s="3" t="s">
        <v>42</v>
      </c>
      <c r="L1015" s="5">
        <v>0.51249999999999996</v>
      </c>
      <c r="M1015" s="4">
        <v>1</v>
      </c>
      <c r="N1015" s="5">
        <v>1.2625</v>
      </c>
      <c r="O1015" s="5">
        <v>1.2625</v>
      </c>
      <c r="P1015" s="4">
        <v>22</v>
      </c>
      <c r="Q1015" s="6">
        <v>4.5454545454545503</v>
      </c>
      <c r="R1015" s="7">
        <v>2.72272727272727</v>
      </c>
      <c r="S1015" s="6">
        <v>0</v>
      </c>
      <c r="T1015" s="5">
        <v>0</v>
      </c>
      <c r="U1015" s="5">
        <v>0</v>
      </c>
      <c r="V1015" s="5">
        <f t="shared" si="85"/>
        <v>1.2625</v>
      </c>
      <c r="W1015" s="5">
        <f t="shared" si="81"/>
        <v>-1.2625</v>
      </c>
      <c r="X1015" s="8">
        <f t="shared" si="82"/>
        <v>-1</v>
      </c>
      <c r="Y1015" s="4">
        <v>0</v>
      </c>
      <c r="Z1015" s="9" t="str">
        <f t="shared" si="83"/>
        <v>NA</v>
      </c>
      <c r="AA1015" s="10">
        <f t="shared" si="84"/>
        <v>0</v>
      </c>
    </row>
    <row r="1016" spans="1:27" x14ac:dyDescent="0.55000000000000004">
      <c r="A1016" s="3" t="s">
        <v>78</v>
      </c>
      <c r="B1016" s="3" t="s">
        <v>79</v>
      </c>
      <c r="C1016" s="3" t="s">
        <v>1862</v>
      </c>
      <c r="D1016" s="3" t="s">
        <v>116</v>
      </c>
      <c r="E1016" s="4" t="s">
        <v>66</v>
      </c>
      <c r="F1016" s="3" t="s">
        <v>36</v>
      </c>
      <c r="G1016" s="3" t="s">
        <v>36</v>
      </c>
      <c r="H1016" s="3" t="s">
        <v>59</v>
      </c>
      <c r="I1016" s="3" t="s">
        <v>82</v>
      </c>
      <c r="J1016" s="3" t="s">
        <v>36</v>
      </c>
      <c r="K1016" s="3" t="s">
        <v>42</v>
      </c>
      <c r="L1016" s="5">
        <v>0.51249999999999996</v>
      </c>
      <c r="M1016" s="4">
        <v>4</v>
      </c>
      <c r="N1016" s="5">
        <v>1.675</v>
      </c>
      <c r="O1016" s="5">
        <v>0.41875000000000001</v>
      </c>
      <c r="P1016" s="4">
        <v>407</v>
      </c>
      <c r="Q1016" s="6">
        <v>0.98280098280098305</v>
      </c>
      <c r="R1016" s="7">
        <v>1.82407862407862</v>
      </c>
      <c r="S1016" s="6">
        <v>0</v>
      </c>
      <c r="T1016" s="5">
        <v>0</v>
      </c>
      <c r="U1016" s="5">
        <v>0</v>
      </c>
      <c r="V1016" s="5">
        <f t="shared" si="85"/>
        <v>1.675</v>
      </c>
      <c r="W1016" s="5">
        <f t="shared" si="81"/>
        <v>-1.675</v>
      </c>
      <c r="X1016" s="8">
        <f t="shared" si="82"/>
        <v>-1</v>
      </c>
      <c r="Y1016" s="4">
        <v>0</v>
      </c>
      <c r="Z1016" s="9" t="str">
        <f t="shared" si="83"/>
        <v>NA</v>
      </c>
      <c r="AA1016" s="10">
        <f t="shared" si="84"/>
        <v>0</v>
      </c>
    </row>
    <row r="1017" spans="1:27" x14ac:dyDescent="0.55000000000000004">
      <c r="A1017" s="3" t="s">
        <v>78</v>
      </c>
      <c r="B1017" s="3" t="s">
        <v>79</v>
      </c>
      <c r="C1017" s="3" t="s">
        <v>1863</v>
      </c>
      <c r="D1017" s="3" t="s">
        <v>1864</v>
      </c>
      <c r="E1017" s="4" t="s">
        <v>31</v>
      </c>
      <c r="F1017" s="3" t="s">
        <v>36</v>
      </c>
      <c r="G1017" s="3" t="s">
        <v>36</v>
      </c>
      <c r="H1017" s="3" t="s">
        <v>1856</v>
      </c>
      <c r="I1017" s="3" t="s">
        <v>77</v>
      </c>
      <c r="J1017" s="3" t="s">
        <v>36</v>
      </c>
      <c r="K1017" s="3" t="s">
        <v>42</v>
      </c>
      <c r="L1017" s="5">
        <v>0.51249999999999996</v>
      </c>
      <c r="M1017" s="4">
        <v>4</v>
      </c>
      <c r="N1017" s="5">
        <v>2.9249999999999998</v>
      </c>
      <c r="O1017" s="5">
        <v>0.73124999999999996</v>
      </c>
      <c r="P1017" s="4">
        <v>1365</v>
      </c>
      <c r="Q1017" s="6">
        <v>0.293040293040293</v>
      </c>
      <c r="R1017" s="7">
        <v>2.0709890109890101</v>
      </c>
      <c r="S1017" s="6">
        <v>0</v>
      </c>
      <c r="T1017" s="5">
        <v>0</v>
      </c>
      <c r="U1017" s="5">
        <v>0</v>
      </c>
      <c r="V1017" s="5">
        <f t="shared" si="85"/>
        <v>2.9249999999999998</v>
      </c>
      <c r="W1017" s="5">
        <f t="shared" si="81"/>
        <v>-2.9249999999999998</v>
      </c>
      <c r="X1017" s="8">
        <f t="shared" si="82"/>
        <v>-1</v>
      </c>
      <c r="Y1017" s="4">
        <v>0</v>
      </c>
      <c r="Z1017" s="9" t="str">
        <f t="shared" si="83"/>
        <v>NA</v>
      </c>
      <c r="AA1017" s="10">
        <f t="shared" si="84"/>
        <v>0</v>
      </c>
    </row>
    <row r="1018" spans="1:27" x14ac:dyDescent="0.55000000000000004">
      <c r="A1018" s="3" t="s">
        <v>78</v>
      </c>
      <c r="B1018" s="3" t="s">
        <v>79</v>
      </c>
      <c r="C1018" s="3" t="s">
        <v>1865</v>
      </c>
      <c r="D1018" s="3" t="s">
        <v>1866</v>
      </c>
      <c r="E1018" s="4" t="s">
        <v>31</v>
      </c>
      <c r="F1018" s="3" t="s">
        <v>36</v>
      </c>
      <c r="G1018" s="3" t="s">
        <v>36</v>
      </c>
      <c r="H1018" s="3" t="s">
        <v>1727</v>
      </c>
      <c r="I1018" s="3" t="s">
        <v>77</v>
      </c>
      <c r="J1018" s="3" t="s">
        <v>36</v>
      </c>
      <c r="K1018" s="3" t="s">
        <v>42</v>
      </c>
      <c r="L1018" s="5">
        <v>0.51249999999999996</v>
      </c>
      <c r="M1018" s="4">
        <v>6</v>
      </c>
      <c r="N1018" s="5">
        <v>3.0874999500000002</v>
      </c>
      <c r="O1018" s="5">
        <v>0.51458332500000004</v>
      </c>
      <c r="P1018" s="4">
        <v>154</v>
      </c>
      <c r="Q1018" s="6">
        <v>3.8961038961039001</v>
      </c>
      <c r="R1018" s="7">
        <v>2.2525974025974</v>
      </c>
      <c r="S1018" s="6">
        <v>0</v>
      </c>
      <c r="T1018" s="5">
        <v>0</v>
      </c>
      <c r="U1018" s="5">
        <v>0</v>
      </c>
      <c r="V1018" s="5">
        <f t="shared" si="85"/>
        <v>3.0874999500000002</v>
      </c>
      <c r="W1018" s="5">
        <f t="shared" si="81"/>
        <v>-3.0874999500000002</v>
      </c>
      <c r="X1018" s="8">
        <f t="shared" si="82"/>
        <v>-1</v>
      </c>
      <c r="Y1018" s="4">
        <v>0</v>
      </c>
      <c r="Z1018" s="9" t="str">
        <f t="shared" si="83"/>
        <v>NA</v>
      </c>
      <c r="AA1018" s="10">
        <f t="shared" si="84"/>
        <v>0</v>
      </c>
    </row>
    <row r="1019" spans="1:27" x14ac:dyDescent="0.55000000000000004">
      <c r="A1019" s="3" t="s">
        <v>78</v>
      </c>
      <c r="B1019" s="3" t="s">
        <v>79</v>
      </c>
      <c r="C1019" s="3" t="s">
        <v>1867</v>
      </c>
      <c r="D1019" s="3" t="s">
        <v>1868</v>
      </c>
      <c r="E1019" s="4" t="s">
        <v>31</v>
      </c>
      <c r="F1019" s="3" t="s">
        <v>36</v>
      </c>
      <c r="G1019" s="3" t="s">
        <v>36</v>
      </c>
      <c r="H1019" s="3" t="s">
        <v>475</v>
      </c>
      <c r="I1019" s="3" t="s">
        <v>77</v>
      </c>
      <c r="J1019" s="3" t="s">
        <v>36</v>
      </c>
      <c r="K1019" s="3" t="s">
        <v>42</v>
      </c>
      <c r="L1019" s="5">
        <v>0.51249999999999996</v>
      </c>
      <c r="M1019" s="4">
        <v>6</v>
      </c>
      <c r="N1019" s="5">
        <v>3.1124999999999998</v>
      </c>
      <c r="O1019" s="5">
        <v>0.51875000000000004</v>
      </c>
      <c r="P1019" s="4">
        <v>179</v>
      </c>
      <c r="Q1019" s="6">
        <v>3.3519553072625698</v>
      </c>
      <c r="R1019" s="7">
        <v>2.1977653631284899</v>
      </c>
      <c r="S1019" s="6">
        <v>0</v>
      </c>
      <c r="T1019" s="5">
        <v>0</v>
      </c>
      <c r="U1019" s="5">
        <v>0</v>
      </c>
      <c r="V1019" s="5">
        <f t="shared" si="85"/>
        <v>3.1124999999999998</v>
      </c>
      <c r="W1019" s="5">
        <f t="shared" si="81"/>
        <v>-3.1124999999999998</v>
      </c>
      <c r="X1019" s="8">
        <f t="shared" si="82"/>
        <v>-1</v>
      </c>
      <c r="Y1019" s="4">
        <v>0</v>
      </c>
      <c r="Z1019" s="9" t="str">
        <f t="shared" si="83"/>
        <v>NA</v>
      </c>
      <c r="AA1019" s="10">
        <f t="shared" si="84"/>
        <v>0</v>
      </c>
    </row>
    <row r="1020" spans="1:27" x14ac:dyDescent="0.55000000000000004">
      <c r="A1020" s="3" t="s">
        <v>78</v>
      </c>
      <c r="B1020" s="3" t="s">
        <v>79</v>
      </c>
      <c r="C1020" s="3" t="s">
        <v>1869</v>
      </c>
      <c r="D1020" s="3" t="s">
        <v>1870</v>
      </c>
      <c r="E1020" s="4" t="s">
        <v>31</v>
      </c>
      <c r="F1020" s="3" t="s">
        <v>36</v>
      </c>
      <c r="G1020" s="3" t="s">
        <v>36</v>
      </c>
      <c r="H1020" s="3" t="s">
        <v>85</v>
      </c>
      <c r="I1020" s="3" t="s">
        <v>50</v>
      </c>
      <c r="J1020" s="3" t="s">
        <v>36</v>
      </c>
      <c r="K1020" s="3" t="s">
        <v>42</v>
      </c>
      <c r="L1020" s="5">
        <v>0.51249999999999996</v>
      </c>
      <c r="M1020" s="4">
        <v>7</v>
      </c>
      <c r="N1020" s="5">
        <v>3.8249999375000003</v>
      </c>
      <c r="O1020" s="5">
        <v>0.54642856250000005</v>
      </c>
      <c r="P1020" s="4">
        <v>438</v>
      </c>
      <c r="Q1020" s="6">
        <v>1.5981735159817401</v>
      </c>
      <c r="R1020" s="7">
        <v>1.68424657534247</v>
      </c>
      <c r="S1020" s="6">
        <v>0</v>
      </c>
      <c r="T1020" s="5">
        <v>0</v>
      </c>
      <c r="U1020" s="5">
        <v>0</v>
      </c>
      <c r="V1020" s="5">
        <f t="shared" si="85"/>
        <v>3.8249999375000003</v>
      </c>
      <c r="W1020" s="5">
        <f t="shared" si="81"/>
        <v>-3.8249999375000003</v>
      </c>
      <c r="X1020" s="8">
        <f t="shared" si="82"/>
        <v>-1</v>
      </c>
      <c r="Y1020" s="4">
        <v>0</v>
      </c>
      <c r="Z1020" s="9" t="str">
        <f t="shared" si="83"/>
        <v>NA</v>
      </c>
      <c r="AA1020" s="10">
        <f t="shared" si="84"/>
        <v>0</v>
      </c>
    </row>
    <row r="1021" spans="1:27" x14ac:dyDescent="0.55000000000000004">
      <c r="A1021" s="3" t="s">
        <v>78</v>
      </c>
      <c r="B1021" s="3" t="s">
        <v>79</v>
      </c>
      <c r="C1021" s="3" t="s">
        <v>1871</v>
      </c>
      <c r="D1021" s="3" t="s">
        <v>1872</v>
      </c>
      <c r="E1021" s="4" t="s">
        <v>31</v>
      </c>
      <c r="F1021" s="3" t="s">
        <v>36</v>
      </c>
      <c r="G1021" s="3" t="s">
        <v>36</v>
      </c>
      <c r="H1021" s="3" t="s">
        <v>1071</v>
      </c>
      <c r="I1021" s="3" t="s">
        <v>77</v>
      </c>
      <c r="J1021" s="3" t="s">
        <v>36</v>
      </c>
      <c r="K1021" s="3" t="s">
        <v>42</v>
      </c>
      <c r="L1021" s="5">
        <v>0.51249999999999996</v>
      </c>
      <c r="M1021" s="4">
        <v>8</v>
      </c>
      <c r="N1021" s="5">
        <v>4.0125000000000002</v>
      </c>
      <c r="O1021" s="5">
        <v>0.50156250000000002</v>
      </c>
      <c r="P1021" s="4">
        <v>2320</v>
      </c>
      <c r="Q1021" s="6">
        <v>0.34482758620689696</v>
      </c>
      <c r="R1021" s="7">
        <v>2.7165086206896598</v>
      </c>
      <c r="S1021" s="6">
        <v>0</v>
      </c>
      <c r="T1021" s="5">
        <v>0</v>
      </c>
      <c r="U1021" s="5">
        <v>0</v>
      </c>
      <c r="V1021" s="5">
        <f t="shared" si="85"/>
        <v>4.0125000000000002</v>
      </c>
      <c r="W1021" s="5">
        <f t="shared" si="81"/>
        <v>-4.0125000000000002</v>
      </c>
      <c r="X1021" s="8">
        <f t="shared" si="82"/>
        <v>-1</v>
      </c>
      <c r="Y1021" s="4">
        <v>0</v>
      </c>
      <c r="Z1021" s="9" t="str">
        <f t="shared" si="83"/>
        <v>NA</v>
      </c>
      <c r="AA1021" s="10">
        <f t="shared" si="84"/>
        <v>0</v>
      </c>
    </row>
    <row r="1022" spans="1:27" x14ac:dyDescent="0.55000000000000004">
      <c r="A1022" s="3" t="s">
        <v>78</v>
      </c>
      <c r="B1022" s="3" t="s">
        <v>79</v>
      </c>
      <c r="C1022" s="3" t="s">
        <v>1873</v>
      </c>
      <c r="D1022" s="3" t="s">
        <v>1874</v>
      </c>
      <c r="E1022" s="4" t="s">
        <v>31</v>
      </c>
      <c r="F1022" s="3" t="s">
        <v>36</v>
      </c>
      <c r="G1022" s="3" t="s">
        <v>36</v>
      </c>
      <c r="H1022" s="3" t="s">
        <v>1856</v>
      </c>
      <c r="I1022" s="3" t="s">
        <v>77</v>
      </c>
      <c r="J1022" s="3" t="s">
        <v>36</v>
      </c>
      <c r="K1022" s="3" t="s">
        <v>42</v>
      </c>
      <c r="L1022" s="5">
        <v>0.51249999999999996</v>
      </c>
      <c r="M1022" s="4">
        <v>13</v>
      </c>
      <c r="N1022" s="5">
        <v>7.2499999000000006</v>
      </c>
      <c r="O1022" s="5">
        <v>0.55769230000000003</v>
      </c>
      <c r="P1022" s="4">
        <v>155</v>
      </c>
      <c r="Q1022" s="6">
        <v>8.3870967741935498</v>
      </c>
      <c r="R1022" s="7">
        <v>1.61096774193548</v>
      </c>
      <c r="S1022" s="6">
        <v>0</v>
      </c>
      <c r="T1022" s="5">
        <v>0</v>
      </c>
      <c r="U1022" s="5">
        <v>0</v>
      </c>
      <c r="V1022" s="5">
        <f t="shared" si="85"/>
        <v>7.2499999000000006</v>
      </c>
      <c r="W1022" s="5">
        <f t="shared" si="81"/>
        <v>-7.2499999000000006</v>
      </c>
      <c r="X1022" s="8">
        <f t="shared" si="82"/>
        <v>-1</v>
      </c>
      <c r="Y1022" s="4">
        <v>0</v>
      </c>
      <c r="Z1022" s="9" t="str">
        <f t="shared" si="83"/>
        <v>NA</v>
      </c>
      <c r="AA1022" s="10">
        <f t="shared" si="84"/>
        <v>0</v>
      </c>
    </row>
    <row r="1023" spans="1:27" x14ac:dyDescent="0.55000000000000004">
      <c r="A1023" s="3" t="s">
        <v>78</v>
      </c>
      <c r="B1023" s="3" t="s">
        <v>79</v>
      </c>
      <c r="C1023" s="3" t="s">
        <v>1875</v>
      </c>
      <c r="D1023" s="3" t="s">
        <v>1876</v>
      </c>
      <c r="E1023" s="4" t="s">
        <v>31</v>
      </c>
      <c r="F1023" s="3" t="s">
        <v>36</v>
      </c>
      <c r="G1023" s="3" t="s">
        <v>36</v>
      </c>
      <c r="H1023" s="3" t="s">
        <v>586</v>
      </c>
      <c r="I1023" s="3" t="s">
        <v>77</v>
      </c>
      <c r="J1023" s="3" t="s">
        <v>36</v>
      </c>
      <c r="K1023" s="3" t="s">
        <v>42</v>
      </c>
      <c r="L1023" s="5">
        <v>0.51249999999999996</v>
      </c>
      <c r="M1023" s="4">
        <v>11</v>
      </c>
      <c r="N1023" s="5">
        <v>8.4999998875000013</v>
      </c>
      <c r="O1023" s="5">
        <v>0.77272726250000012</v>
      </c>
      <c r="P1023" s="4">
        <v>243</v>
      </c>
      <c r="Q1023" s="6">
        <v>4.5267489711934203</v>
      </c>
      <c r="R1023" s="7">
        <v>1.48847736625514</v>
      </c>
      <c r="S1023" s="6">
        <v>0</v>
      </c>
      <c r="T1023" s="5">
        <v>0</v>
      </c>
      <c r="U1023" s="5">
        <v>0</v>
      </c>
      <c r="V1023" s="5">
        <f t="shared" si="85"/>
        <v>8.4999998875000013</v>
      </c>
      <c r="W1023" s="5">
        <f t="shared" si="81"/>
        <v>-8.4999998875000013</v>
      </c>
      <c r="X1023" s="8">
        <f t="shared" si="82"/>
        <v>-1</v>
      </c>
      <c r="Y1023" s="4">
        <v>0</v>
      </c>
      <c r="Z1023" s="9" t="str">
        <f t="shared" si="83"/>
        <v>NA</v>
      </c>
      <c r="AA1023" s="10">
        <f t="shared" si="84"/>
        <v>0</v>
      </c>
    </row>
    <row r="1024" spans="1:27" x14ac:dyDescent="0.55000000000000004">
      <c r="A1024" s="3" t="s">
        <v>78</v>
      </c>
      <c r="B1024" s="3" t="s">
        <v>79</v>
      </c>
      <c r="C1024" s="3" t="s">
        <v>1877</v>
      </c>
      <c r="D1024" s="3" t="s">
        <v>1878</v>
      </c>
      <c r="E1024" s="4" t="s">
        <v>31</v>
      </c>
      <c r="F1024" s="3" t="s">
        <v>36</v>
      </c>
      <c r="G1024" s="3" t="s">
        <v>36</v>
      </c>
      <c r="H1024" s="3" t="s">
        <v>1681</v>
      </c>
      <c r="I1024" s="3" t="s">
        <v>77</v>
      </c>
      <c r="J1024" s="3" t="s">
        <v>36</v>
      </c>
      <c r="K1024" s="3" t="s">
        <v>61</v>
      </c>
      <c r="L1024" s="5">
        <v>0.51249999999999996</v>
      </c>
      <c r="M1024" s="4">
        <v>12</v>
      </c>
      <c r="N1024" s="5">
        <v>9.087499949999998</v>
      </c>
      <c r="O1024" s="5">
        <v>0.75729166249999991</v>
      </c>
      <c r="P1024" s="4">
        <v>11712</v>
      </c>
      <c r="Q1024" s="6">
        <v>0.102459016393443</v>
      </c>
      <c r="R1024" s="7">
        <v>2.6084016393442599</v>
      </c>
      <c r="S1024" s="6">
        <v>0</v>
      </c>
      <c r="T1024" s="5">
        <v>0</v>
      </c>
      <c r="U1024" s="5">
        <v>0</v>
      </c>
      <c r="V1024" s="5">
        <f t="shared" si="85"/>
        <v>9.087499949999998</v>
      </c>
      <c r="W1024" s="5">
        <f t="shared" si="81"/>
        <v>-9.087499949999998</v>
      </c>
      <c r="X1024" s="8">
        <f t="shared" si="82"/>
        <v>-1</v>
      </c>
      <c r="Y1024" s="4">
        <v>0</v>
      </c>
      <c r="Z1024" s="9" t="str">
        <f t="shared" si="83"/>
        <v>NA</v>
      </c>
      <c r="AA1024" s="10">
        <f t="shared" si="84"/>
        <v>0</v>
      </c>
    </row>
    <row r="1025" spans="1:27" x14ac:dyDescent="0.55000000000000004">
      <c r="A1025" s="3" t="s">
        <v>78</v>
      </c>
      <c r="B1025" s="3" t="s">
        <v>79</v>
      </c>
      <c r="C1025" s="3" t="s">
        <v>1879</v>
      </c>
      <c r="D1025" s="3" t="s">
        <v>1880</v>
      </c>
      <c r="E1025" s="4" t="s">
        <v>31</v>
      </c>
      <c r="F1025" s="3" t="s">
        <v>36</v>
      </c>
      <c r="G1025" s="3" t="s">
        <v>36</v>
      </c>
      <c r="H1025" s="3" t="s">
        <v>1881</v>
      </c>
      <c r="I1025" s="3" t="s">
        <v>77</v>
      </c>
      <c r="J1025" s="3" t="s">
        <v>36</v>
      </c>
      <c r="K1025" s="3" t="s">
        <v>42</v>
      </c>
      <c r="L1025" s="5">
        <v>0.51249999999999996</v>
      </c>
      <c r="M1025" s="4">
        <v>34</v>
      </c>
      <c r="N1025" s="5">
        <v>21.387499825000003</v>
      </c>
      <c r="O1025" s="5">
        <v>0.62904411250000003</v>
      </c>
      <c r="P1025" s="4">
        <v>31725</v>
      </c>
      <c r="Q1025" s="6">
        <v>0.10717100078802201</v>
      </c>
      <c r="R1025" s="7">
        <v>1.1229251379038601</v>
      </c>
      <c r="S1025" s="6">
        <v>0</v>
      </c>
      <c r="T1025" s="5">
        <v>0</v>
      </c>
      <c r="U1025" s="5">
        <v>0</v>
      </c>
      <c r="V1025" s="5">
        <f t="shared" si="85"/>
        <v>21.387499825000003</v>
      </c>
      <c r="W1025" s="5">
        <f t="shared" si="81"/>
        <v>-21.387499825000003</v>
      </c>
      <c r="X1025" s="8">
        <f t="shared" si="82"/>
        <v>-1</v>
      </c>
      <c r="Y1025" s="4">
        <v>0</v>
      </c>
      <c r="Z1025" s="9" t="str">
        <f t="shared" si="83"/>
        <v>NA</v>
      </c>
      <c r="AA1025" s="10">
        <f t="shared" si="84"/>
        <v>0</v>
      </c>
    </row>
    <row r="1026" spans="1:27" x14ac:dyDescent="0.55000000000000004">
      <c r="A1026" s="3" t="s">
        <v>78</v>
      </c>
      <c r="B1026" s="3" t="s">
        <v>79</v>
      </c>
      <c r="C1026" s="3" t="s">
        <v>1882</v>
      </c>
      <c r="D1026" s="3" t="s">
        <v>1883</v>
      </c>
      <c r="E1026" s="4" t="s">
        <v>31</v>
      </c>
      <c r="F1026" s="3" t="s">
        <v>36</v>
      </c>
      <c r="G1026" s="3" t="s">
        <v>36</v>
      </c>
      <c r="H1026" s="3" t="s">
        <v>1489</v>
      </c>
      <c r="I1026" s="3" t="s">
        <v>77</v>
      </c>
      <c r="J1026" s="3" t="s">
        <v>36</v>
      </c>
      <c r="K1026" s="3" t="s">
        <v>61</v>
      </c>
      <c r="L1026" s="5">
        <v>0.51249999999999996</v>
      </c>
      <c r="M1026" s="4">
        <v>24</v>
      </c>
      <c r="N1026" s="5">
        <v>25.524999900000001</v>
      </c>
      <c r="O1026" s="5">
        <v>1.0635416625</v>
      </c>
      <c r="P1026" s="4">
        <v>800</v>
      </c>
      <c r="Q1026" s="6">
        <v>3</v>
      </c>
      <c r="R1026" s="7">
        <v>1.4848749999999999</v>
      </c>
      <c r="S1026" s="6">
        <v>0</v>
      </c>
      <c r="T1026" s="5">
        <v>0</v>
      </c>
      <c r="U1026" s="5">
        <v>0</v>
      </c>
      <c r="V1026" s="5">
        <f t="shared" si="85"/>
        <v>25.524999900000001</v>
      </c>
      <c r="W1026" s="5">
        <f t="shared" ref="W1026:W1089" si="86">U1026-V1026</f>
        <v>-25.524999900000001</v>
      </c>
      <c r="X1026" s="8">
        <f t="shared" ref="X1026:X1089" si="87">IF(V1026=0,0,(U1026-V1026)/V1026)</f>
        <v>-1</v>
      </c>
      <c r="Y1026" s="4">
        <v>0</v>
      </c>
      <c r="Z1026" s="9" t="str">
        <f t="shared" ref="Z1026:Z1089" si="88">IF(Y1026=0,"NA",U1026/Y1026)</f>
        <v>NA</v>
      </c>
      <c r="AA1026" s="10">
        <f t="shared" ref="AA1026:AA1089" si="89">(Q1026/100*S1026/100)</f>
        <v>0</v>
      </c>
    </row>
    <row r="1027" spans="1:27" x14ac:dyDescent="0.55000000000000004">
      <c r="A1027" s="3" t="s">
        <v>78</v>
      </c>
      <c r="B1027" s="3" t="s">
        <v>79</v>
      </c>
      <c r="C1027" s="3" t="s">
        <v>1884</v>
      </c>
      <c r="D1027" s="3" t="s">
        <v>1885</v>
      </c>
      <c r="E1027" s="4" t="s">
        <v>31</v>
      </c>
      <c r="F1027" s="3" t="s">
        <v>36</v>
      </c>
      <c r="G1027" s="3" t="s">
        <v>36</v>
      </c>
      <c r="H1027" s="3" t="s">
        <v>1434</v>
      </c>
      <c r="I1027" s="3" t="s">
        <v>77</v>
      </c>
      <c r="J1027" s="3" t="s">
        <v>36</v>
      </c>
      <c r="K1027" s="3" t="s">
        <v>42</v>
      </c>
      <c r="L1027" s="5">
        <v>0.51249999999999996</v>
      </c>
      <c r="M1027" s="4">
        <v>111</v>
      </c>
      <c r="N1027" s="5">
        <v>88.362499049999997</v>
      </c>
      <c r="O1027" s="5">
        <v>0.79605855000000003</v>
      </c>
      <c r="P1027" s="4">
        <v>1899</v>
      </c>
      <c r="Q1027" s="6">
        <v>5.84518167456556</v>
      </c>
      <c r="R1027" s="7">
        <v>1.4053185887309101</v>
      </c>
      <c r="S1027" s="6">
        <v>0</v>
      </c>
      <c r="T1027" s="5">
        <v>0</v>
      </c>
      <c r="U1027" s="5">
        <v>0</v>
      </c>
      <c r="V1027" s="5">
        <f t="shared" ref="V1027:V1090" si="90">N1027</f>
        <v>88.362499049999997</v>
      </c>
      <c r="W1027" s="5">
        <f t="shared" si="86"/>
        <v>-88.362499049999997</v>
      </c>
      <c r="X1027" s="8">
        <f t="shared" si="87"/>
        <v>-1</v>
      </c>
      <c r="Y1027" s="4">
        <v>0</v>
      </c>
      <c r="Z1027" s="9" t="str">
        <f t="shared" si="88"/>
        <v>NA</v>
      </c>
      <c r="AA1027" s="10">
        <f t="shared" si="89"/>
        <v>0</v>
      </c>
    </row>
    <row r="1028" spans="1:27" x14ac:dyDescent="0.55000000000000004">
      <c r="A1028" s="3" t="s">
        <v>78</v>
      </c>
      <c r="B1028" s="3" t="s">
        <v>79</v>
      </c>
      <c r="C1028" s="3" t="s">
        <v>1886</v>
      </c>
      <c r="D1028" s="3" t="s">
        <v>1887</v>
      </c>
      <c r="E1028" s="4" t="s">
        <v>66</v>
      </c>
      <c r="F1028" s="3" t="s">
        <v>36</v>
      </c>
      <c r="G1028" s="3" t="s">
        <v>36</v>
      </c>
      <c r="H1028" s="3" t="s">
        <v>485</v>
      </c>
      <c r="I1028" s="3" t="s">
        <v>77</v>
      </c>
      <c r="J1028" s="3" t="s">
        <v>36</v>
      </c>
      <c r="K1028" s="3" t="s">
        <v>42</v>
      </c>
      <c r="L1028" s="5">
        <v>0.51249999999999996</v>
      </c>
      <c r="M1028" s="4">
        <v>168</v>
      </c>
      <c r="N1028" s="5">
        <v>117.79999979999999</v>
      </c>
      <c r="O1028" s="5">
        <v>0.70119047499999998</v>
      </c>
      <c r="P1028" s="4">
        <v>11984</v>
      </c>
      <c r="Q1028" s="6">
        <v>1.4018691588784999</v>
      </c>
      <c r="R1028" s="7">
        <v>1.8480223631508701</v>
      </c>
      <c r="S1028" s="6">
        <v>0</v>
      </c>
      <c r="T1028" s="5">
        <v>0</v>
      </c>
      <c r="U1028" s="5">
        <v>0</v>
      </c>
      <c r="V1028" s="5">
        <f t="shared" si="90"/>
        <v>117.79999979999999</v>
      </c>
      <c r="W1028" s="5">
        <f t="shared" si="86"/>
        <v>-117.79999979999999</v>
      </c>
      <c r="X1028" s="8">
        <f t="shared" si="87"/>
        <v>-1</v>
      </c>
      <c r="Y1028" s="4">
        <v>0</v>
      </c>
      <c r="Z1028" s="9" t="str">
        <f t="shared" si="88"/>
        <v>NA</v>
      </c>
      <c r="AA1028" s="10">
        <f t="shared" si="89"/>
        <v>0</v>
      </c>
    </row>
    <row r="1029" spans="1:27" x14ac:dyDescent="0.55000000000000004">
      <c r="A1029" s="3" t="s">
        <v>78</v>
      </c>
      <c r="B1029" s="3" t="s">
        <v>79</v>
      </c>
      <c r="C1029" s="3" t="s">
        <v>1888</v>
      </c>
      <c r="D1029" s="3" t="s">
        <v>1889</v>
      </c>
      <c r="E1029" s="4" t="s">
        <v>66</v>
      </c>
      <c r="F1029" s="3" t="s">
        <v>36</v>
      </c>
      <c r="G1029" s="3" t="s">
        <v>36</v>
      </c>
      <c r="H1029" s="3" t="s">
        <v>572</v>
      </c>
      <c r="I1029" s="3" t="s">
        <v>77</v>
      </c>
      <c r="J1029" s="3" t="s">
        <v>36</v>
      </c>
      <c r="K1029" s="3" t="s">
        <v>42</v>
      </c>
      <c r="L1029" s="5">
        <v>0.51249999999999996</v>
      </c>
      <c r="M1029" s="4">
        <v>257</v>
      </c>
      <c r="N1029" s="5">
        <v>187.12499923749999</v>
      </c>
      <c r="O1029" s="5">
        <v>0.7281128375</v>
      </c>
      <c r="P1029" s="4">
        <v>13691</v>
      </c>
      <c r="Q1029" s="6">
        <v>1.8771455700825399</v>
      </c>
      <c r="R1029" s="7">
        <v>2.48867869403258</v>
      </c>
      <c r="S1029" s="6">
        <v>0</v>
      </c>
      <c r="T1029" s="5">
        <v>0</v>
      </c>
      <c r="U1029" s="5">
        <v>0</v>
      </c>
      <c r="V1029" s="5">
        <f t="shared" si="90"/>
        <v>187.12499923749999</v>
      </c>
      <c r="W1029" s="5">
        <f t="shared" si="86"/>
        <v>-187.12499923749999</v>
      </c>
      <c r="X1029" s="8">
        <f t="shared" si="87"/>
        <v>-1</v>
      </c>
      <c r="Y1029" s="4">
        <v>0</v>
      </c>
      <c r="Z1029" s="9" t="str">
        <f t="shared" si="88"/>
        <v>NA</v>
      </c>
      <c r="AA1029" s="10">
        <f t="shared" si="89"/>
        <v>0</v>
      </c>
    </row>
    <row r="1030" spans="1:27" x14ac:dyDescent="0.55000000000000004">
      <c r="A1030" s="3" t="s">
        <v>62</v>
      </c>
      <c r="B1030" s="3" t="s">
        <v>63</v>
      </c>
      <c r="C1030" s="3" t="s">
        <v>1890</v>
      </c>
      <c r="D1030" s="3" t="s">
        <v>1891</v>
      </c>
      <c r="E1030" s="4" t="s">
        <v>66</v>
      </c>
      <c r="F1030" s="3" t="s">
        <v>36</v>
      </c>
      <c r="G1030" s="3" t="s">
        <v>36</v>
      </c>
      <c r="H1030" s="3" t="s">
        <v>1363</v>
      </c>
      <c r="I1030" s="3" t="s">
        <v>67</v>
      </c>
      <c r="J1030" s="3" t="s">
        <v>36</v>
      </c>
      <c r="K1030" s="3" t="s">
        <v>42</v>
      </c>
      <c r="L1030" s="5">
        <v>0.52500000000000002</v>
      </c>
      <c r="M1030" s="4">
        <v>2</v>
      </c>
      <c r="N1030" s="5">
        <v>1.05</v>
      </c>
      <c r="O1030" s="5">
        <v>0.52500000000000002</v>
      </c>
      <c r="P1030" s="4">
        <v>324</v>
      </c>
      <c r="Q1030" s="6">
        <v>0.61728395061728403</v>
      </c>
      <c r="R1030" s="7">
        <v>1.62067901234568</v>
      </c>
      <c r="S1030" s="6">
        <v>0</v>
      </c>
      <c r="T1030" s="5">
        <v>0</v>
      </c>
      <c r="U1030" s="5">
        <v>0</v>
      </c>
      <c r="V1030" s="5">
        <f t="shared" si="90"/>
        <v>1.05</v>
      </c>
      <c r="W1030" s="5">
        <f t="shared" si="86"/>
        <v>-1.05</v>
      </c>
      <c r="X1030" s="8">
        <f t="shared" si="87"/>
        <v>-1</v>
      </c>
      <c r="Y1030" s="4">
        <v>0</v>
      </c>
      <c r="Z1030" s="9" t="str">
        <f t="shared" si="88"/>
        <v>NA</v>
      </c>
      <c r="AA1030" s="10">
        <f t="shared" si="89"/>
        <v>0</v>
      </c>
    </row>
    <row r="1031" spans="1:27" x14ac:dyDescent="0.55000000000000004">
      <c r="A1031" s="3" t="s">
        <v>62</v>
      </c>
      <c r="B1031" s="3" t="s">
        <v>63</v>
      </c>
      <c r="C1031" s="3" t="s">
        <v>1892</v>
      </c>
      <c r="D1031" s="3" t="s">
        <v>1893</v>
      </c>
      <c r="E1031" s="4" t="s">
        <v>66</v>
      </c>
      <c r="F1031" s="3" t="s">
        <v>36</v>
      </c>
      <c r="G1031" s="3" t="s">
        <v>36</v>
      </c>
      <c r="H1031" s="3" t="s">
        <v>598</v>
      </c>
      <c r="I1031" s="3" t="s">
        <v>67</v>
      </c>
      <c r="J1031" s="3" t="s">
        <v>36</v>
      </c>
      <c r="K1031" s="3" t="s">
        <v>42</v>
      </c>
      <c r="L1031" s="5">
        <v>0.52500000000000002</v>
      </c>
      <c r="M1031" s="4">
        <v>23</v>
      </c>
      <c r="N1031" s="5">
        <v>12.999999912500002</v>
      </c>
      <c r="O1031" s="5">
        <v>0.56521738750000006</v>
      </c>
      <c r="P1031" s="4">
        <v>647</v>
      </c>
      <c r="Q1031" s="6">
        <v>3.5548686244204002</v>
      </c>
      <c r="R1031" s="7">
        <v>1.88098918083462</v>
      </c>
      <c r="S1031" s="6">
        <v>0</v>
      </c>
      <c r="T1031" s="5">
        <v>0</v>
      </c>
      <c r="U1031" s="5">
        <v>0</v>
      </c>
      <c r="V1031" s="5">
        <f t="shared" si="90"/>
        <v>12.999999912500002</v>
      </c>
      <c r="W1031" s="5">
        <f t="shared" si="86"/>
        <v>-12.999999912500002</v>
      </c>
      <c r="X1031" s="8">
        <f t="shared" si="87"/>
        <v>-1</v>
      </c>
      <c r="Y1031" s="4">
        <v>0</v>
      </c>
      <c r="Z1031" s="9" t="str">
        <f t="shared" si="88"/>
        <v>NA</v>
      </c>
      <c r="AA1031" s="10">
        <f t="shared" si="89"/>
        <v>0</v>
      </c>
    </row>
    <row r="1032" spans="1:27" x14ac:dyDescent="0.55000000000000004">
      <c r="A1032" s="3" t="s">
        <v>78</v>
      </c>
      <c r="B1032" s="3" t="s">
        <v>79</v>
      </c>
      <c r="C1032" s="3" t="s">
        <v>1894</v>
      </c>
      <c r="D1032" s="3" t="s">
        <v>1895</v>
      </c>
      <c r="E1032" s="4" t="s">
        <v>66</v>
      </c>
      <c r="F1032" s="3" t="s">
        <v>36</v>
      </c>
      <c r="G1032" s="3" t="s">
        <v>36</v>
      </c>
      <c r="H1032" s="3" t="s">
        <v>315</v>
      </c>
      <c r="I1032" s="3" t="s">
        <v>77</v>
      </c>
      <c r="J1032" s="3" t="s">
        <v>36</v>
      </c>
      <c r="K1032" s="3" t="s">
        <v>42</v>
      </c>
      <c r="L1032" s="5">
        <v>0.52500000000000002</v>
      </c>
      <c r="M1032" s="4">
        <v>10</v>
      </c>
      <c r="N1032" s="5">
        <v>4.8499999999999996</v>
      </c>
      <c r="O1032" s="5">
        <v>0.48499999999999999</v>
      </c>
      <c r="P1032" s="4">
        <v>3988</v>
      </c>
      <c r="Q1032" s="6">
        <v>0.25075225677031099</v>
      </c>
      <c r="R1032" s="7">
        <v>2.6430541624874602</v>
      </c>
      <c r="S1032" s="6">
        <v>0</v>
      </c>
      <c r="T1032" s="5">
        <v>0</v>
      </c>
      <c r="U1032" s="5">
        <v>0</v>
      </c>
      <c r="V1032" s="5">
        <f t="shared" si="90"/>
        <v>4.8499999999999996</v>
      </c>
      <c r="W1032" s="5">
        <f t="shared" si="86"/>
        <v>-4.8499999999999996</v>
      </c>
      <c r="X1032" s="8">
        <f t="shared" si="87"/>
        <v>-1</v>
      </c>
      <c r="Y1032" s="4">
        <v>0</v>
      </c>
      <c r="Z1032" s="9" t="str">
        <f t="shared" si="88"/>
        <v>NA</v>
      </c>
      <c r="AA1032" s="10">
        <f t="shared" si="89"/>
        <v>0</v>
      </c>
    </row>
    <row r="1033" spans="1:27" x14ac:dyDescent="0.55000000000000004">
      <c r="A1033" s="3" t="s">
        <v>78</v>
      </c>
      <c r="B1033" s="3" t="s">
        <v>79</v>
      </c>
      <c r="C1033" s="3" t="s">
        <v>1896</v>
      </c>
      <c r="D1033" s="3" t="s">
        <v>1897</v>
      </c>
      <c r="E1033" s="4" t="s">
        <v>31</v>
      </c>
      <c r="F1033" s="3" t="s">
        <v>36</v>
      </c>
      <c r="G1033" s="3" t="s">
        <v>36</v>
      </c>
      <c r="H1033" s="3" t="s">
        <v>1898</v>
      </c>
      <c r="I1033" s="3" t="s">
        <v>77</v>
      </c>
      <c r="J1033" s="3" t="s">
        <v>36</v>
      </c>
      <c r="K1033" s="3" t="s">
        <v>42</v>
      </c>
      <c r="L1033" s="5">
        <v>0.52500000000000002</v>
      </c>
      <c r="M1033" s="4">
        <v>11</v>
      </c>
      <c r="N1033" s="5">
        <v>9.474999875</v>
      </c>
      <c r="O1033" s="5">
        <v>0.86136362499999997</v>
      </c>
      <c r="P1033" s="4">
        <v>87</v>
      </c>
      <c r="Q1033" s="6">
        <v>12.643678160919499</v>
      </c>
      <c r="R1033" s="7">
        <v>2.1057471264367802</v>
      </c>
      <c r="S1033" s="6">
        <v>0</v>
      </c>
      <c r="T1033" s="5">
        <v>0</v>
      </c>
      <c r="U1033" s="5">
        <v>0</v>
      </c>
      <c r="V1033" s="5">
        <f t="shared" si="90"/>
        <v>9.474999875</v>
      </c>
      <c r="W1033" s="5">
        <f t="shared" si="86"/>
        <v>-9.474999875</v>
      </c>
      <c r="X1033" s="8">
        <f t="shared" si="87"/>
        <v>-1</v>
      </c>
      <c r="Y1033" s="4">
        <v>0</v>
      </c>
      <c r="Z1033" s="9" t="str">
        <f t="shared" si="88"/>
        <v>NA</v>
      </c>
      <c r="AA1033" s="10">
        <f t="shared" si="89"/>
        <v>0</v>
      </c>
    </row>
    <row r="1034" spans="1:27" x14ac:dyDescent="0.55000000000000004">
      <c r="A1034" s="3" t="s">
        <v>78</v>
      </c>
      <c r="B1034" s="3" t="s">
        <v>79</v>
      </c>
      <c r="C1034" s="3" t="s">
        <v>1899</v>
      </c>
      <c r="D1034" s="3" t="s">
        <v>1900</v>
      </c>
      <c r="E1034" s="4" t="s">
        <v>31</v>
      </c>
      <c r="F1034" s="3" t="s">
        <v>36</v>
      </c>
      <c r="G1034" s="3" t="s">
        <v>36</v>
      </c>
      <c r="H1034" s="3" t="s">
        <v>475</v>
      </c>
      <c r="I1034" s="3" t="s">
        <v>77</v>
      </c>
      <c r="J1034" s="3" t="s">
        <v>36</v>
      </c>
      <c r="K1034" s="3" t="s">
        <v>42</v>
      </c>
      <c r="L1034" s="5">
        <v>0.52500000000000002</v>
      </c>
      <c r="M1034" s="4">
        <v>17</v>
      </c>
      <c r="N1034" s="5">
        <v>9.7624998999999999</v>
      </c>
      <c r="O1034" s="5">
        <v>0.57426469999999996</v>
      </c>
      <c r="P1034" s="4">
        <v>237</v>
      </c>
      <c r="Q1034" s="6">
        <v>7.1729957805907203</v>
      </c>
      <c r="R1034" s="7">
        <v>2.4375527426160302</v>
      </c>
      <c r="S1034" s="6">
        <v>0</v>
      </c>
      <c r="T1034" s="5">
        <v>0</v>
      </c>
      <c r="U1034" s="5">
        <v>0</v>
      </c>
      <c r="V1034" s="5">
        <f t="shared" si="90"/>
        <v>9.7624998999999999</v>
      </c>
      <c r="W1034" s="5">
        <f t="shared" si="86"/>
        <v>-9.7624998999999999</v>
      </c>
      <c r="X1034" s="8">
        <f t="shared" si="87"/>
        <v>-1</v>
      </c>
      <c r="Y1034" s="4">
        <v>0</v>
      </c>
      <c r="Z1034" s="9" t="str">
        <f t="shared" si="88"/>
        <v>NA</v>
      </c>
      <c r="AA1034" s="10">
        <f t="shared" si="89"/>
        <v>0</v>
      </c>
    </row>
    <row r="1035" spans="1:27" x14ac:dyDescent="0.55000000000000004">
      <c r="A1035" s="3" t="s">
        <v>78</v>
      </c>
      <c r="B1035" s="3" t="s">
        <v>79</v>
      </c>
      <c r="C1035" s="3" t="s">
        <v>1901</v>
      </c>
      <c r="D1035" s="3" t="s">
        <v>1902</v>
      </c>
      <c r="E1035" s="4" t="s">
        <v>66</v>
      </c>
      <c r="F1035" s="3" t="s">
        <v>36</v>
      </c>
      <c r="G1035" s="3" t="s">
        <v>36</v>
      </c>
      <c r="H1035" s="3" t="s">
        <v>695</v>
      </c>
      <c r="I1035" s="3" t="s">
        <v>77</v>
      </c>
      <c r="J1035" s="3" t="s">
        <v>36</v>
      </c>
      <c r="K1035" s="3" t="s">
        <v>42</v>
      </c>
      <c r="L1035" s="5">
        <v>0.52500000000000002</v>
      </c>
      <c r="M1035" s="4">
        <v>15</v>
      </c>
      <c r="N1035" s="5">
        <v>10.425000000000001</v>
      </c>
      <c r="O1035" s="5">
        <v>0.69499999999999995</v>
      </c>
      <c r="P1035" s="4">
        <v>3199</v>
      </c>
      <c r="Q1035" s="6">
        <v>0.46889653016567701</v>
      </c>
      <c r="R1035" s="7">
        <v>3.8748358862144401</v>
      </c>
      <c r="S1035" s="6">
        <v>0</v>
      </c>
      <c r="T1035" s="5">
        <v>0</v>
      </c>
      <c r="U1035" s="5">
        <v>0</v>
      </c>
      <c r="V1035" s="5">
        <f t="shared" si="90"/>
        <v>10.425000000000001</v>
      </c>
      <c r="W1035" s="5">
        <f t="shared" si="86"/>
        <v>-10.425000000000001</v>
      </c>
      <c r="X1035" s="8">
        <f t="shared" si="87"/>
        <v>-1</v>
      </c>
      <c r="Y1035" s="4">
        <v>0</v>
      </c>
      <c r="Z1035" s="9" t="str">
        <f t="shared" si="88"/>
        <v>NA</v>
      </c>
      <c r="AA1035" s="10">
        <f t="shared" si="89"/>
        <v>0</v>
      </c>
    </row>
    <row r="1036" spans="1:27" x14ac:dyDescent="0.55000000000000004">
      <c r="A1036" s="3" t="s">
        <v>78</v>
      </c>
      <c r="B1036" s="3" t="s">
        <v>79</v>
      </c>
      <c r="C1036" s="3" t="s">
        <v>1903</v>
      </c>
      <c r="D1036" s="3" t="s">
        <v>1904</v>
      </c>
      <c r="E1036" s="4" t="s">
        <v>31</v>
      </c>
      <c r="F1036" s="3" t="s">
        <v>36</v>
      </c>
      <c r="G1036" s="3" t="s">
        <v>36</v>
      </c>
      <c r="H1036" s="3" t="s">
        <v>1572</v>
      </c>
      <c r="I1036" s="3" t="s">
        <v>77</v>
      </c>
      <c r="J1036" s="3" t="s">
        <v>36</v>
      </c>
      <c r="K1036" s="3" t="s">
        <v>42</v>
      </c>
      <c r="L1036" s="5">
        <v>0.52500000000000002</v>
      </c>
      <c r="M1036" s="4">
        <v>16</v>
      </c>
      <c r="N1036" s="5">
        <v>14.025</v>
      </c>
      <c r="O1036" s="5">
        <v>0.87656250000000002</v>
      </c>
      <c r="P1036" s="4">
        <v>292</v>
      </c>
      <c r="Q1036" s="6">
        <v>5.4794520547945202</v>
      </c>
      <c r="R1036" s="7">
        <v>1.53664383561644</v>
      </c>
      <c r="S1036" s="6">
        <v>0</v>
      </c>
      <c r="T1036" s="5">
        <v>0</v>
      </c>
      <c r="U1036" s="5">
        <v>0</v>
      </c>
      <c r="V1036" s="5">
        <f t="shared" si="90"/>
        <v>14.025</v>
      </c>
      <c r="W1036" s="5">
        <f t="shared" si="86"/>
        <v>-14.025</v>
      </c>
      <c r="X1036" s="8">
        <f t="shared" si="87"/>
        <v>-1</v>
      </c>
      <c r="Y1036" s="4">
        <v>0</v>
      </c>
      <c r="Z1036" s="9" t="str">
        <f t="shared" si="88"/>
        <v>NA</v>
      </c>
      <c r="AA1036" s="10">
        <f t="shared" si="89"/>
        <v>0</v>
      </c>
    </row>
    <row r="1037" spans="1:27" x14ac:dyDescent="0.55000000000000004">
      <c r="A1037" s="3" t="s">
        <v>78</v>
      </c>
      <c r="B1037" s="3" t="s">
        <v>79</v>
      </c>
      <c r="C1037" s="3" t="s">
        <v>1905</v>
      </c>
      <c r="D1037" s="3" t="s">
        <v>276</v>
      </c>
      <c r="E1037" s="4" t="s">
        <v>66</v>
      </c>
      <c r="F1037" s="3" t="s">
        <v>36</v>
      </c>
      <c r="G1037" s="3" t="s">
        <v>36</v>
      </c>
      <c r="H1037" s="3" t="s">
        <v>85</v>
      </c>
      <c r="I1037" s="3" t="s">
        <v>50</v>
      </c>
      <c r="J1037" s="3" t="s">
        <v>36</v>
      </c>
      <c r="K1037" s="3" t="s">
        <v>42</v>
      </c>
      <c r="L1037" s="5">
        <v>0.52500000000000002</v>
      </c>
      <c r="M1037" s="4">
        <v>52</v>
      </c>
      <c r="N1037" s="5">
        <v>51.212499649999998</v>
      </c>
      <c r="O1037" s="5">
        <v>0.98485576249999995</v>
      </c>
      <c r="P1037" s="4">
        <v>7766</v>
      </c>
      <c r="Q1037" s="6">
        <v>0.66958537213494695</v>
      </c>
      <c r="R1037" s="7">
        <v>1.3724311099665201</v>
      </c>
      <c r="S1037" s="6">
        <v>0</v>
      </c>
      <c r="T1037" s="5">
        <v>0</v>
      </c>
      <c r="U1037" s="5">
        <v>0</v>
      </c>
      <c r="V1037" s="5">
        <f t="shared" si="90"/>
        <v>51.212499649999998</v>
      </c>
      <c r="W1037" s="5">
        <f t="shared" si="86"/>
        <v>-51.212499649999998</v>
      </c>
      <c r="X1037" s="8">
        <f t="shared" si="87"/>
        <v>-1</v>
      </c>
      <c r="Y1037" s="4">
        <v>0</v>
      </c>
      <c r="Z1037" s="9" t="str">
        <f t="shared" si="88"/>
        <v>NA</v>
      </c>
      <c r="AA1037" s="10">
        <f t="shared" si="89"/>
        <v>0</v>
      </c>
    </row>
    <row r="1038" spans="1:27" x14ac:dyDescent="0.55000000000000004">
      <c r="A1038" s="3" t="s">
        <v>78</v>
      </c>
      <c r="B1038" s="3" t="s">
        <v>79</v>
      </c>
      <c r="C1038" s="3" t="s">
        <v>1906</v>
      </c>
      <c r="D1038" s="3" t="s">
        <v>1907</v>
      </c>
      <c r="E1038" s="4" t="s">
        <v>66</v>
      </c>
      <c r="F1038" s="3" t="s">
        <v>36</v>
      </c>
      <c r="G1038" s="3" t="s">
        <v>36</v>
      </c>
      <c r="H1038" s="3" t="s">
        <v>85</v>
      </c>
      <c r="I1038" s="3" t="s">
        <v>50</v>
      </c>
      <c r="J1038" s="3" t="s">
        <v>36</v>
      </c>
      <c r="K1038" s="3" t="s">
        <v>42</v>
      </c>
      <c r="L1038" s="5">
        <v>0.52500000000000002</v>
      </c>
      <c r="M1038" s="4">
        <v>71</v>
      </c>
      <c r="N1038" s="5">
        <v>76.649999837500005</v>
      </c>
      <c r="O1038" s="5">
        <v>1.0795774625000001</v>
      </c>
      <c r="P1038" s="4">
        <v>781</v>
      </c>
      <c r="Q1038" s="6">
        <v>9.0909090909090899</v>
      </c>
      <c r="R1038" s="7">
        <v>2.8145966709347001</v>
      </c>
      <c r="S1038" s="6">
        <v>0</v>
      </c>
      <c r="T1038" s="5">
        <v>0</v>
      </c>
      <c r="U1038" s="5">
        <v>0</v>
      </c>
      <c r="V1038" s="5">
        <f t="shared" si="90"/>
        <v>76.649999837500005</v>
      </c>
      <c r="W1038" s="5">
        <f t="shared" si="86"/>
        <v>-76.649999837500005</v>
      </c>
      <c r="X1038" s="8">
        <f t="shared" si="87"/>
        <v>-1</v>
      </c>
      <c r="Y1038" s="4">
        <v>0</v>
      </c>
      <c r="Z1038" s="9" t="str">
        <f t="shared" si="88"/>
        <v>NA</v>
      </c>
      <c r="AA1038" s="10">
        <f t="shared" si="89"/>
        <v>0</v>
      </c>
    </row>
    <row r="1039" spans="1:27" x14ac:dyDescent="0.55000000000000004">
      <c r="A1039" s="3" t="s">
        <v>62</v>
      </c>
      <c r="B1039" s="3" t="s">
        <v>63</v>
      </c>
      <c r="C1039" s="3" t="s">
        <v>1908</v>
      </c>
      <c r="D1039" s="3" t="s">
        <v>1909</v>
      </c>
      <c r="E1039" s="4" t="s">
        <v>66</v>
      </c>
      <c r="F1039" s="3" t="s">
        <v>36</v>
      </c>
      <c r="G1039" s="3" t="s">
        <v>36</v>
      </c>
      <c r="H1039" s="3" t="s">
        <v>1910</v>
      </c>
      <c r="I1039" s="3" t="s">
        <v>67</v>
      </c>
      <c r="J1039" s="3" t="s">
        <v>36</v>
      </c>
      <c r="K1039" s="3" t="s">
        <v>42</v>
      </c>
      <c r="L1039" s="5">
        <v>0.53749999999999998</v>
      </c>
      <c r="M1039" s="4">
        <v>7</v>
      </c>
      <c r="N1039" s="5">
        <v>3.0499999250000003</v>
      </c>
      <c r="O1039" s="5">
        <v>0.43571427500000004</v>
      </c>
      <c r="P1039" s="4">
        <v>217</v>
      </c>
      <c r="Q1039" s="6">
        <v>3.2258064516128999</v>
      </c>
      <c r="R1039" s="7">
        <v>1.82672811059908</v>
      </c>
      <c r="S1039" s="6">
        <v>0</v>
      </c>
      <c r="T1039" s="5">
        <v>0</v>
      </c>
      <c r="U1039" s="5">
        <v>0</v>
      </c>
      <c r="V1039" s="5">
        <f t="shared" si="90"/>
        <v>3.0499999250000003</v>
      </c>
      <c r="W1039" s="5">
        <f t="shared" si="86"/>
        <v>-3.0499999250000003</v>
      </c>
      <c r="X1039" s="8">
        <f t="shared" si="87"/>
        <v>-1</v>
      </c>
      <c r="Y1039" s="4">
        <v>0</v>
      </c>
      <c r="Z1039" s="9" t="str">
        <f t="shared" si="88"/>
        <v>NA</v>
      </c>
      <c r="AA1039" s="10">
        <f t="shared" si="89"/>
        <v>0</v>
      </c>
    </row>
    <row r="1040" spans="1:27" x14ac:dyDescent="0.55000000000000004">
      <c r="A1040" s="3" t="s">
        <v>62</v>
      </c>
      <c r="B1040" s="3" t="s">
        <v>63</v>
      </c>
      <c r="C1040" s="3" t="s">
        <v>1911</v>
      </c>
      <c r="D1040" s="3" t="s">
        <v>421</v>
      </c>
      <c r="E1040" s="4" t="s">
        <v>31</v>
      </c>
      <c r="F1040" s="3" t="s">
        <v>36</v>
      </c>
      <c r="G1040" s="3" t="s">
        <v>36</v>
      </c>
      <c r="H1040" s="3" t="s">
        <v>181</v>
      </c>
      <c r="I1040" s="3" t="s">
        <v>67</v>
      </c>
      <c r="J1040" s="3" t="s">
        <v>36</v>
      </c>
      <c r="K1040" s="3" t="s">
        <v>91</v>
      </c>
      <c r="L1040" s="5">
        <v>0.53749999999999998</v>
      </c>
      <c r="M1040" s="4">
        <v>213</v>
      </c>
      <c r="N1040" s="5">
        <v>126.54999884999999</v>
      </c>
      <c r="O1040" s="5">
        <v>0.59413145000000001</v>
      </c>
      <c r="P1040" s="4">
        <v>5228</v>
      </c>
      <c r="Q1040" s="6">
        <v>4.07421576128539</v>
      </c>
      <c r="R1040" s="7">
        <v>2.3541315990818701</v>
      </c>
      <c r="S1040" s="6">
        <v>0</v>
      </c>
      <c r="T1040" s="5">
        <v>0</v>
      </c>
      <c r="U1040" s="5">
        <v>0</v>
      </c>
      <c r="V1040" s="5">
        <f t="shared" si="90"/>
        <v>126.54999884999999</v>
      </c>
      <c r="W1040" s="5">
        <f t="shared" si="86"/>
        <v>-126.54999884999999</v>
      </c>
      <c r="X1040" s="8">
        <f t="shared" si="87"/>
        <v>-1</v>
      </c>
      <c r="Y1040" s="4">
        <v>0</v>
      </c>
      <c r="Z1040" s="9" t="str">
        <f t="shared" si="88"/>
        <v>NA</v>
      </c>
      <c r="AA1040" s="10">
        <f t="shared" si="89"/>
        <v>0</v>
      </c>
    </row>
    <row r="1041" spans="1:27" x14ac:dyDescent="0.55000000000000004">
      <c r="A1041" s="3" t="s">
        <v>78</v>
      </c>
      <c r="B1041" s="3" t="s">
        <v>79</v>
      </c>
      <c r="C1041" s="3" t="s">
        <v>1912</v>
      </c>
      <c r="D1041" s="3" t="s">
        <v>1913</v>
      </c>
      <c r="E1041" s="4" t="s">
        <v>66</v>
      </c>
      <c r="F1041" s="3" t="s">
        <v>36</v>
      </c>
      <c r="G1041" s="3" t="s">
        <v>36</v>
      </c>
      <c r="H1041" s="3" t="s">
        <v>315</v>
      </c>
      <c r="I1041" s="3" t="s">
        <v>77</v>
      </c>
      <c r="J1041" s="3" t="s">
        <v>36</v>
      </c>
      <c r="K1041" s="3" t="s">
        <v>42</v>
      </c>
      <c r="L1041" s="5">
        <v>0.53749999999999998</v>
      </c>
      <c r="M1041" s="4">
        <v>3</v>
      </c>
      <c r="N1041" s="5">
        <v>2.3499999750000002</v>
      </c>
      <c r="O1041" s="5">
        <v>0.78333332500000008</v>
      </c>
      <c r="P1041" s="4">
        <v>848</v>
      </c>
      <c r="Q1041" s="6">
        <v>0.35377358490565997</v>
      </c>
      <c r="R1041" s="7">
        <v>3.2824292452830202</v>
      </c>
      <c r="S1041" s="6">
        <v>0</v>
      </c>
      <c r="T1041" s="5">
        <v>0</v>
      </c>
      <c r="U1041" s="5">
        <v>0</v>
      </c>
      <c r="V1041" s="5">
        <f t="shared" si="90"/>
        <v>2.3499999750000002</v>
      </c>
      <c r="W1041" s="5">
        <f t="shared" si="86"/>
        <v>-2.3499999750000002</v>
      </c>
      <c r="X1041" s="8">
        <f t="shared" si="87"/>
        <v>-1</v>
      </c>
      <c r="Y1041" s="4">
        <v>0</v>
      </c>
      <c r="Z1041" s="9" t="str">
        <f t="shared" si="88"/>
        <v>NA</v>
      </c>
      <c r="AA1041" s="10">
        <f t="shared" si="89"/>
        <v>0</v>
      </c>
    </row>
    <row r="1042" spans="1:27" x14ac:dyDescent="0.55000000000000004">
      <c r="A1042" s="3" t="s">
        <v>78</v>
      </c>
      <c r="B1042" s="3" t="s">
        <v>79</v>
      </c>
      <c r="C1042" s="3" t="s">
        <v>1914</v>
      </c>
      <c r="D1042" s="3" t="s">
        <v>1915</v>
      </c>
      <c r="E1042" s="4" t="s">
        <v>31</v>
      </c>
      <c r="F1042" s="3" t="s">
        <v>36</v>
      </c>
      <c r="G1042" s="3" t="s">
        <v>36</v>
      </c>
      <c r="H1042" s="3" t="s">
        <v>1856</v>
      </c>
      <c r="I1042" s="3" t="s">
        <v>77</v>
      </c>
      <c r="J1042" s="3" t="s">
        <v>36</v>
      </c>
      <c r="K1042" s="3" t="s">
        <v>42</v>
      </c>
      <c r="L1042" s="5">
        <v>0.53749999999999998</v>
      </c>
      <c r="M1042" s="4">
        <v>5</v>
      </c>
      <c r="N1042" s="5">
        <v>2.8</v>
      </c>
      <c r="O1042" s="5">
        <v>0.56000000000000005</v>
      </c>
      <c r="P1042" s="4">
        <v>154</v>
      </c>
      <c r="Q1042" s="6">
        <v>3.2467532467532498</v>
      </c>
      <c r="R1042" s="7">
        <v>2.1090909090909098</v>
      </c>
      <c r="S1042" s="6">
        <v>0</v>
      </c>
      <c r="T1042" s="5">
        <v>0</v>
      </c>
      <c r="U1042" s="5">
        <v>0</v>
      </c>
      <c r="V1042" s="5">
        <f t="shared" si="90"/>
        <v>2.8</v>
      </c>
      <c r="W1042" s="5">
        <f t="shared" si="86"/>
        <v>-2.8</v>
      </c>
      <c r="X1042" s="8">
        <f t="shared" si="87"/>
        <v>-1</v>
      </c>
      <c r="Y1042" s="4">
        <v>0</v>
      </c>
      <c r="Z1042" s="9" t="str">
        <f t="shared" si="88"/>
        <v>NA</v>
      </c>
      <c r="AA1042" s="10">
        <f t="shared" si="89"/>
        <v>0</v>
      </c>
    </row>
    <row r="1043" spans="1:27" x14ac:dyDescent="0.55000000000000004">
      <c r="A1043" s="3" t="s">
        <v>78</v>
      </c>
      <c r="B1043" s="3" t="s">
        <v>79</v>
      </c>
      <c r="C1043" s="3" t="s">
        <v>1916</v>
      </c>
      <c r="D1043" s="3" t="s">
        <v>1917</v>
      </c>
      <c r="E1043" s="4" t="s">
        <v>66</v>
      </c>
      <c r="F1043" s="3" t="s">
        <v>36</v>
      </c>
      <c r="G1043" s="3" t="s">
        <v>36</v>
      </c>
      <c r="H1043" s="3" t="s">
        <v>315</v>
      </c>
      <c r="I1043" s="3" t="s">
        <v>77</v>
      </c>
      <c r="J1043" s="3" t="s">
        <v>36</v>
      </c>
      <c r="K1043" s="3" t="s">
        <v>42</v>
      </c>
      <c r="L1043" s="5">
        <v>0.53749999999999998</v>
      </c>
      <c r="M1043" s="4">
        <v>6</v>
      </c>
      <c r="N1043" s="5">
        <v>9.9</v>
      </c>
      <c r="O1043" s="5">
        <v>1.65</v>
      </c>
      <c r="P1043" s="4">
        <v>764</v>
      </c>
      <c r="Q1043" s="6">
        <v>0.78534031413612593</v>
      </c>
      <c r="R1043" s="7">
        <v>3.53861256544503</v>
      </c>
      <c r="S1043" s="6">
        <v>0</v>
      </c>
      <c r="T1043" s="5">
        <v>0</v>
      </c>
      <c r="U1043" s="5">
        <v>0</v>
      </c>
      <c r="V1043" s="5">
        <f t="shared" si="90"/>
        <v>9.9</v>
      </c>
      <c r="W1043" s="5">
        <f t="shared" si="86"/>
        <v>-9.9</v>
      </c>
      <c r="X1043" s="8">
        <f t="shared" si="87"/>
        <v>-1</v>
      </c>
      <c r="Y1043" s="4">
        <v>0</v>
      </c>
      <c r="Z1043" s="9" t="str">
        <f t="shared" si="88"/>
        <v>NA</v>
      </c>
      <c r="AA1043" s="10">
        <f t="shared" si="89"/>
        <v>0</v>
      </c>
    </row>
    <row r="1044" spans="1:27" x14ac:dyDescent="0.55000000000000004">
      <c r="A1044" s="3" t="s">
        <v>78</v>
      </c>
      <c r="B1044" s="3" t="s">
        <v>79</v>
      </c>
      <c r="C1044" s="3" t="s">
        <v>1918</v>
      </c>
      <c r="D1044" s="3" t="s">
        <v>1919</v>
      </c>
      <c r="E1044" s="4" t="s">
        <v>66</v>
      </c>
      <c r="F1044" s="3" t="s">
        <v>36</v>
      </c>
      <c r="G1044" s="3" t="s">
        <v>36</v>
      </c>
      <c r="H1044" s="3" t="s">
        <v>555</v>
      </c>
      <c r="I1044" s="3" t="s">
        <v>77</v>
      </c>
      <c r="J1044" s="3" t="s">
        <v>36</v>
      </c>
      <c r="K1044" s="3" t="s">
        <v>42</v>
      </c>
      <c r="L1044" s="5">
        <v>0.53749999999999998</v>
      </c>
      <c r="M1044" s="4">
        <v>43</v>
      </c>
      <c r="N1044" s="5">
        <v>25.562499712499999</v>
      </c>
      <c r="O1044" s="5">
        <v>0.59447673749999996</v>
      </c>
      <c r="P1044" s="4">
        <v>7162</v>
      </c>
      <c r="Q1044" s="6">
        <v>0.60039095224797501</v>
      </c>
      <c r="R1044" s="7">
        <v>4.1332169784976296</v>
      </c>
      <c r="S1044" s="6">
        <v>0</v>
      </c>
      <c r="T1044" s="5">
        <v>0</v>
      </c>
      <c r="U1044" s="5">
        <v>0</v>
      </c>
      <c r="V1044" s="5">
        <f t="shared" si="90"/>
        <v>25.562499712499999</v>
      </c>
      <c r="W1044" s="5">
        <f t="shared" si="86"/>
        <v>-25.562499712499999</v>
      </c>
      <c r="X1044" s="8">
        <f t="shared" si="87"/>
        <v>-1</v>
      </c>
      <c r="Y1044" s="4">
        <v>0</v>
      </c>
      <c r="Z1044" s="9" t="str">
        <f t="shared" si="88"/>
        <v>NA</v>
      </c>
      <c r="AA1044" s="10">
        <f t="shared" si="89"/>
        <v>0</v>
      </c>
    </row>
    <row r="1045" spans="1:27" x14ac:dyDescent="0.55000000000000004">
      <c r="A1045" s="3" t="s">
        <v>62</v>
      </c>
      <c r="B1045" s="3" t="s">
        <v>63</v>
      </c>
      <c r="C1045" s="3" t="s">
        <v>1920</v>
      </c>
      <c r="D1045" s="3" t="s">
        <v>1921</v>
      </c>
      <c r="E1045" s="4" t="s">
        <v>66</v>
      </c>
      <c r="F1045" s="3" t="s">
        <v>36</v>
      </c>
      <c r="G1045" s="3" t="s">
        <v>36</v>
      </c>
      <c r="H1045" s="3" t="s">
        <v>332</v>
      </c>
      <c r="I1045" s="3" t="s">
        <v>67</v>
      </c>
      <c r="J1045" s="3" t="s">
        <v>36</v>
      </c>
      <c r="K1045" s="3" t="s">
        <v>42</v>
      </c>
      <c r="L1045" s="5">
        <v>0.55000000000000004</v>
      </c>
      <c r="M1045" s="4">
        <v>1</v>
      </c>
      <c r="N1045" s="5">
        <v>0.57499999999999996</v>
      </c>
      <c r="O1045" s="5">
        <v>0.57499999999999996</v>
      </c>
      <c r="P1045" s="4">
        <v>669</v>
      </c>
      <c r="Q1045" s="6">
        <v>0.14947683109118101</v>
      </c>
      <c r="R1045" s="7">
        <v>1.90986547085202</v>
      </c>
      <c r="S1045" s="6">
        <v>0</v>
      </c>
      <c r="T1045" s="5">
        <v>0</v>
      </c>
      <c r="U1045" s="5">
        <v>0</v>
      </c>
      <c r="V1045" s="5">
        <f t="shared" si="90"/>
        <v>0.57499999999999996</v>
      </c>
      <c r="W1045" s="5">
        <f t="shared" si="86"/>
        <v>-0.57499999999999996</v>
      </c>
      <c r="X1045" s="8">
        <f t="shared" si="87"/>
        <v>-1</v>
      </c>
      <c r="Y1045" s="4">
        <v>0</v>
      </c>
      <c r="Z1045" s="9" t="str">
        <f t="shared" si="88"/>
        <v>NA</v>
      </c>
      <c r="AA1045" s="10">
        <f t="shared" si="89"/>
        <v>0</v>
      </c>
    </row>
    <row r="1046" spans="1:27" x14ac:dyDescent="0.55000000000000004">
      <c r="A1046" s="3" t="s">
        <v>62</v>
      </c>
      <c r="B1046" s="3" t="s">
        <v>63</v>
      </c>
      <c r="C1046" s="3" t="s">
        <v>1922</v>
      </c>
      <c r="D1046" s="3" t="s">
        <v>1923</v>
      </c>
      <c r="E1046" s="4" t="s">
        <v>66</v>
      </c>
      <c r="F1046" s="3" t="s">
        <v>36</v>
      </c>
      <c r="G1046" s="3" t="s">
        <v>36</v>
      </c>
      <c r="H1046" s="3" t="s">
        <v>1515</v>
      </c>
      <c r="I1046" s="3" t="s">
        <v>67</v>
      </c>
      <c r="J1046" s="3" t="s">
        <v>36</v>
      </c>
      <c r="K1046" s="3" t="s">
        <v>42</v>
      </c>
      <c r="L1046" s="5">
        <v>0.55000000000000004</v>
      </c>
      <c r="M1046" s="4">
        <v>3</v>
      </c>
      <c r="N1046" s="5">
        <v>1.674999975</v>
      </c>
      <c r="O1046" s="5">
        <v>0.55833332499999999</v>
      </c>
      <c r="P1046" s="4">
        <v>108</v>
      </c>
      <c r="Q1046" s="6">
        <v>2.7777777777777799</v>
      </c>
      <c r="R1046" s="7">
        <v>1.86574074074074</v>
      </c>
      <c r="S1046" s="6">
        <v>0</v>
      </c>
      <c r="T1046" s="5">
        <v>0</v>
      </c>
      <c r="U1046" s="5">
        <v>0</v>
      </c>
      <c r="V1046" s="5">
        <f t="shared" si="90"/>
        <v>1.674999975</v>
      </c>
      <c r="W1046" s="5">
        <f t="shared" si="86"/>
        <v>-1.674999975</v>
      </c>
      <c r="X1046" s="8">
        <f t="shared" si="87"/>
        <v>-1</v>
      </c>
      <c r="Y1046" s="4">
        <v>0</v>
      </c>
      <c r="Z1046" s="9" t="str">
        <f t="shared" si="88"/>
        <v>NA</v>
      </c>
      <c r="AA1046" s="10">
        <f t="shared" si="89"/>
        <v>0</v>
      </c>
    </row>
    <row r="1047" spans="1:27" x14ac:dyDescent="0.55000000000000004">
      <c r="A1047" s="3" t="s">
        <v>62</v>
      </c>
      <c r="B1047" s="3" t="s">
        <v>63</v>
      </c>
      <c r="C1047" s="3" t="s">
        <v>1924</v>
      </c>
      <c r="D1047" s="3" t="s">
        <v>1925</v>
      </c>
      <c r="E1047" s="4" t="s">
        <v>31</v>
      </c>
      <c r="F1047" s="3" t="s">
        <v>36</v>
      </c>
      <c r="G1047" s="3" t="s">
        <v>36</v>
      </c>
      <c r="H1047" s="3" t="s">
        <v>59</v>
      </c>
      <c r="I1047" s="3" t="s">
        <v>67</v>
      </c>
      <c r="J1047" s="3" t="s">
        <v>36</v>
      </c>
      <c r="K1047" s="3" t="s">
        <v>42</v>
      </c>
      <c r="L1047" s="5">
        <v>0.55000000000000004</v>
      </c>
      <c r="M1047" s="4">
        <v>10</v>
      </c>
      <c r="N1047" s="5">
        <v>6.55</v>
      </c>
      <c r="O1047" s="5">
        <v>0.65500000000000003</v>
      </c>
      <c r="P1047" s="4">
        <v>1025</v>
      </c>
      <c r="Q1047" s="6">
        <v>0.97560975609756106</v>
      </c>
      <c r="R1047" s="7">
        <v>1.84829268292683</v>
      </c>
      <c r="S1047" s="6">
        <v>0</v>
      </c>
      <c r="T1047" s="5">
        <v>0</v>
      </c>
      <c r="U1047" s="5">
        <v>0</v>
      </c>
      <c r="V1047" s="5">
        <f t="shared" si="90"/>
        <v>6.55</v>
      </c>
      <c r="W1047" s="5">
        <f t="shared" si="86"/>
        <v>-6.55</v>
      </c>
      <c r="X1047" s="8">
        <f t="shared" si="87"/>
        <v>-1</v>
      </c>
      <c r="Y1047" s="4">
        <v>0</v>
      </c>
      <c r="Z1047" s="9" t="str">
        <f t="shared" si="88"/>
        <v>NA</v>
      </c>
      <c r="AA1047" s="10">
        <f t="shared" si="89"/>
        <v>0</v>
      </c>
    </row>
    <row r="1048" spans="1:27" x14ac:dyDescent="0.55000000000000004">
      <c r="A1048" s="3" t="s">
        <v>78</v>
      </c>
      <c r="B1048" s="3" t="s">
        <v>79</v>
      </c>
      <c r="C1048" s="3" t="s">
        <v>1926</v>
      </c>
      <c r="D1048" s="3" t="s">
        <v>1927</v>
      </c>
      <c r="E1048" s="4" t="s">
        <v>31</v>
      </c>
      <c r="F1048" s="3" t="s">
        <v>36</v>
      </c>
      <c r="G1048" s="3" t="s">
        <v>36</v>
      </c>
      <c r="H1048" s="3" t="s">
        <v>1572</v>
      </c>
      <c r="I1048" s="3" t="s">
        <v>77</v>
      </c>
      <c r="J1048" s="3" t="s">
        <v>36</v>
      </c>
      <c r="K1048" s="3" t="s">
        <v>42</v>
      </c>
      <c r="L1048" s="5">
        <v>0.55000000000000004</v>
      </c>
      <c r="M1048" s="4">
        <v>2</v>
      </c>
      <c r="N1048" s="5">
        <v>0.63749999999999996</v>
      </c>
      <c r="O1048" s="5">
        <v>0.31874999999999998</v>
      </c>
      <c r="P1048" s="4">
        <v>23</v>
      </c>
      <c r="Q1048" s="6">
        <v>8.6956521739130395</v>
      </c>
      <c r="R1048" s="7">
        <v>1.5652173913043499</v>
      </c>
      <c r="S1048" s="6">
        <v>0</v>
      </c>
      <c r="T1048" s="5">
        <v>0</v>
      </c>
      <c r="U1048" s="5">
        <v>0</v>
      </c>
      <c r="V1048" s="5">
        <f t="shared" si="90"/>
        <v>0.63749999999999996</v>
      </c>
      <c r="W1048" s="5">
        <f t="shared" si="86"/>
        <v>-0.63749999999999996</v>
      </c>
      <c r="X1048" s="8">
        <f t="shared" si="87"/>
        <v>-1</v>
      </c>
      <c r="Y1048" s="4">
        <v>0</v>
      </c>
      <c r="Z1048" s="9" t="str">
        <f t="shared" si="88"/>
        <v>NA</v>
      </c>
      <c r="AA1048" s="10">
        <f t="shared" si="89"/>
        <v>0</v>
      </c>
    </row>
    <row r="1049" spans="1:27" x14ac:dyDescent="0.55000000000000004">
      <c r="A1049" s="3" t="s">
        <v>78</v>
      </c>
      <c r="B1049" s="3" t="s">
        <v>79</v>
      </c>
      <c r="C1049" s="3" t="s">
        <v>1928</v>
      </c>
      <c r="D1049" s="3" t="s">
        <v>1929</v>
      </c>
      <c r="E1049" s="4" t="s">
        <v>31</v>
      </c>
      <c r="F1049" s="3" t="s">
        <v>36</v>
      </c>
      <c r="G1049" s="3" t="s">
        <v>36</v>
      </c>
      <c r="H1049" s="3" t="s">
        <v>1930</v>
      </c>
      <c r="I1049" s="3" t="s">
        <v>77</v>
      </c>
      <c r="J1049" s="3" t="s">
        <v>36</v>
      </c>
      <c r="K1049" s="3" t="s">
        <v>42</v>
      </c>
      <c r="L1049" s="5">
        <v>0.55000000000000004</v>
      </c>
      <c r="M1049" s="4">
        <v>2</v>
      </c>
      <c r="N1049" s="5">
        <v>0.8125</v>
      </c>
      <c r="O1049" s="5">
        <v>0.40625</v>
      </c>
      <c r="P1049" s="4">
        <v>105</v>
      </c>
      <c r="Q1049" s="6">
        <v>1.9047619047619</v>
      </c>
      <c r="R1049" s="7">
        <v>1.74571428571429</v>
      </c>
      <c r="S1049" s="6">
        <v>0</v>
      </c>
      <c r="T1049" s="5">
        <v>0</v>
      </c>
      <c r="U1049" s="5">
        <v>0</v>
      </c>
      <c r="V1049" s="5">
        <f t="shared" si="90"/>
        <v>0.8125</v>
      </c>
      <c r="W1049" s="5">
        <f t="shared" si="86"/>
        <v>-0.8125</v>
      </c>
      <c r="X1049" s="8">
        <f t="shared" si="87"/>
        <v>-1</v>
      </c>
      <c r="Y1049" s="4">
        <v>0</v>
      </c>
      <c r="Z1049" s="9" t="str">
        <f t="shared" si="88"/>
        <v>NA</v>
      </c>
      <c r="AA1049" s="10">
        <f t="shared" si="89"/>
        <v>0</v>
      </c>
    </row>
    <row r="1050" spans="1:27" x14ac:dyDescent="0.55000000000000004">
      <c r="A1050" s="3" t="s">
        <v>78</v>
      </c>
      <c r="B1050" s="3" t="s">
        <v>79</v>
      </c>
      <c r="C1050" s="3" t="s">
        <v>1931</v>
      </c>
      <c r="D1050" s="3" t="s">
        <v>1932</v>
      </c>
      <c r="E1050" s="4" t="s">
        <v>31</v>
      </c>
      <c r="F1050" s="3" t="s">
        <v>36</v>
      </c>
      <c r="G1050" s="3" t="s">
        <v>36</v>
      </c>
      <c r="H1050" s="3" t="s">
        <v>1489</v>
      </c>
      <c r="I1050" s="3" t="s">
        <v>77</v>
      </c>
      <c r="J1050" s="3" t="s">
        <v>36</v>
      </c>
      <c r="K1050" s="3" t="s">
        <v>61</v>
      </c>
      <c r="L1050" s="5">
        <v>0.55000000000000004</v>
      </c>
      <c r="M1050" s="4">
        <v>2</v>
      </c>
      <c r="N1050" s="5">
        <v>1</v>
      </c>
      <c r="O1050" s="5">
        <v>0.5</v>
      </c>
      <c r="P1050" s="4">
        <v>415</v>
      </c>
      <c r="Q1050" s="6">
        <v>0.48192771084337405</v>
      </c>
      <c r="R1050" s="7">
        <v>7.0604819277108399</v>
      </c>
      <c r="S1050" s="6">
        <v>0</v>
      </c>
      <c r="T1050" s="5">
        <v>0</v>
      </c>
      <c r="U1050" s="5">
        <v>0</v>
      </c>
      <c r="V1050" s="5">
        <f t="shared" si="90"/>
        <v>1</v>
      </c>
      <c r="W1050" s="5">
        <f t="shared" si="86"/>
        <v>-1</v>
      </c>
      <c r="X1050" s="8">
        <f t="shared" si="87"/>
        <v>-1</v>
      </c>
      <c r="Y1050" s="4">
        <v>0</v>
      </c>
      <c r="Z1050" s="9" t="str">
        <f t="shared" si="88"/>
        <v>NA</v>
      </c>
      <c r="AA1050" s="10">
        <f t="shared" si="89"/>
        <v>0</v>
      </c>
    </row>
    <row r="1051" spans="1:27" x14ac:dyDescent="0.55000000000000004">
      <c r="A1051" s="3" t="s">
        <v>78</v>
      </c>
      <c r="B1051" s="3" t="s">
        <v>79</v>
      </c>
      <c r="C1051" s="3" t="s">
        <v>1933</v>
      </c>
      <c r="D1051" s="3" t="s">
        <v>1934</v>
      </c>
      <c r="E1051" s="4" t="s">
        <v>31</v>
      </c>
      <c r="F1051" s="3" t="s">
        <v>36</v>
      </c>
      <c r="G1051" s="3" t="s">
        <v>36</v>
      </c>
      <c r="H1051" s="3" t="s">
        <v>1579</v>
      </c>
      <c r="I1051" s="3" t="s">
        <v>77</v>
      </c>
      <c r="J1051" s="3" t="s">
        <v>36</v>
      </c>
      <c r="K1051" s="3" t="s">
        <v>42</v>
      </c>
      <c r="L1051" s="5">
        <v>0.55000000000000004</v>
      </c>
      <c r="M1051" s="4">
        <v>3</v>
      </c>
      <c r="N1051" s="5">
        <v>1.487499975</v>
      </c>
      <c r="O1051" s="5">
        <v>0.49583332499999999</v>
      </c>
      <c r="P1051" s="4">
        <v>181</v>
      </c>
      <c r="Q1051" s="6">
        <v>1.65745856353591</v>
      </c>
      <c r="R1051" s="7">
        <v>2.8552486187845298</v>
      </c>
      <c r="S1051" s="6">
        <v>0</v>
      </c>
      <c r="T1051" s="5">
        <v>0</v>
      </c>
      <c r="U1051" s="5">
        <v>0</v>
      </c>
      <c r="V1051" s="5">
        <f t="shared" si="90"/>
        <v>1.487499975</v>
      </c>
      <c r="W1051" s="5">
        <f t="shared" si="86"/>
        <v>-1.487499975</v>
      </c>
      <c r="X1051" s="8">
        <f t="shared" si="87"/>
        <v>-1</v>
      </c>
      <c r="Y1051" s="4">
        <v>0</v>
      </c>
      <c r="Z1051" s="9" t="str">
        <f t="shared" si="88"/>
        <v>NA</v>
      </c>
      <c r="AA1051" s="10">
        <f t="shared" si="89"/>
        <v>0</v>
      </c>
    </row>
    <row r="1052" spans="1:27" x14ac:dyDescent="0.55000000000000004">
      <c r="A1052" s="3" t="s">
        <v>78</v>
      </c>
      <c r="B1052" s="3" t="s">
        <v>79</v>
      </c>
      <c r="C1052" s="3" t="s">
        <v>1935</v>
      </c>
      <c r="D1052" s="3" t="s">
        <v>1936</v>
      </c>
      <c r="E1052" s="4" t="s">
        <v>31</v>
      </c>
      <c r="F1052" s="3" t="s">
        <v>36</v>
      </c>
      <c r="G1052" s="3" t="s">
        <v>36</v>
      </c>
      <c r="H1052" s="3" t="s">
        <v>345</v>
      </c>
      <c r="I1052" s="3" t="s">
        <v>77</v>
      </c>
      <c r="J1052" s="3" t="s">
        <v>36</v>
      </c>
      <c r="K1052" s="3" t="s">
        <v>42</v>
      </c>
      <c r="L1052" s="5">
        <v>0.55000000000000004</v>
      </c>
      <c r="M1052" s="4">
        <v>17</v>
      </c>
      <c r="N1052" s="5">
        <v>10.487499962499999</v>
      </c>
      <c r="O1052" s="5">
        <v>0.61691176250000002</v>
      </c>
      <c r="P1052" s="4">
        <v>320</v>
      </c>
      <c r="Q1052" s="6">
        <v>5.3125</v>
      </c>
      <c r="R1052" s="7">
        <v>2.1534374999999999</v>
      </c>
      <c r="S1052" s="6">
        <v>0</v>
      </c>
      <c r="T1052" s="5">
        <v>0</v>
      </c>
      <c r="U1052" s="5">
        <v>0</v>
      </c>
      <c r="V1052" s="5">
        <f t="shared" si="90"/>
        <v>10.487499962499999</v>
      </c>
      <c r="W1052" s="5">
        <f t="shared" si="86"/>
        <v>-10.487499962499999</v>
      </c>
      <c r="X1052" s="8">
        <f t="shared" si="87"/>
        <v>-1</v>
      </c>
      <c r="Y1052" s="4">
        <v>0</v>
      </c>
      <c r="Z1052" s="9" t="str">
        <f t="shared" si="88"/>
        <v>NA</v>
      </c>
      <c r="AA1052" s="10">
        <f t="shared" si="89"/>
        <v>0</v>
      </c>
    </row>
    <row r="1053" spans="1:27" x14ac:dyDescent="0.55000000000000004">
      <c r="A1053" s="3" t="s">
        <v>78</v>
      </c>
      <c r="B1053" s="3" t="s">
        <v>79</v>
      </c>
      <c r="C1053" s="3" t="s">
        <v>1937</v>
      </c>
      <c r="D1053" s="3" t="s">
        <v>1938</v>
      </c>
      <c r="E1053" s="4" t="s">
        <v>66</v>
      </c>
      <c r="F1053" s="3" t="s">
        <v>36</v>
      </c>
      <c r="G1053" s="3" t="s">
        <v>36</v>
      </c>
      <c r="H1053" s="3" t="s">
        <v>1388</v>
      </c>
      <c r="I1053" s="3" t="s">
        <v>77</v>
      </c>
      <c r="J1053" s="3" t="s">
        <v>36</v>
      </c>
      <c r="K1053" s="3" t="s">
        <v>42</v>
      </c>
      <c r="L1053" s="5">
        <v>0.55000000000000004</v>
      </c>
      <c r="M1053" s="4">
        <v>11</v>
      </c>
      <c r="N1053" s="5">
        <v>13.462499874999999</v>
      </c>
      <c r="O1053" s="5">
        <v>1.2238636249999999</v>
      </c>
      <c r="P1053" s="4">
        <v>383</v>
      </c>
      <c r="Q1053" s="6">
        <v>2.8720626631853801</v>
      </c>
      <c r="R1053" s="7">
        <v>2.2234986945169699</v>
      </c>
      <c r="S1053" s="6">
        <v>0</v>
      </c>
      <c r="T1053" s="5">
        <v>0</v>
      </c>
      <c r="U1053" s="5">
        <v>0</v>
      </c>
      <c r="V1053" s="5">
        <f t="shared" si="90"/>
        <v>13.462499874999999</v>
      </c>
      <c r="W1053" s="5">
        <f t="shared" si="86"/>
        <v>-13.462499874999999</v>
      </c>
      <c r="X1053" s="8">
        <f t="shared" si="87"/>
        <v>-1</v>
      </c>
      <c r="Y1053" s="4">
        <v>0</v>
      </c>
      <c r="Z1053" s="9" t="str">
        <f t="shared" si="88"/>
        <v>NA</v>
      </c>
      <c r="AA1053" s="10">
        <f t="shared" si="89"/>
        <v>0</v>
      </c>
    </row>
    <row r="1054" spans="1:27" x14ac:dyDescent="0.55000000000000004">
      <c r="A1054" s="3" t="s">
        <v>78</v>
      </c>
      <c r="B1054" s="3" t="s">
        <v>79</v>
      </c>
      <c r="C1054" s="3" t="s">
        <v>1939</v>
      </c>
      <c r="D1054" s="3" t="s">
        <v>1940</v>
      </c>
      <c r="E1054" s="4" t="s">
        <v>66</v>
      </c>
      <c r="F1054" s="3" t="s">
        <v>36</v>
      </c>
      <c r="G1054" s="3" t="s">
        <v>36</v>
      </c>
      <c r="H1054" s="3" t="s">
        <v>315</v>
      </c>
      <c r="I1054" s="3" t="s">
        <v>77</v>
      </c>
      <c r="J1054" s="3" t="s">
        <v>36</v>
      </c>
      <c r="K1054" s="3" t="s">
        <v>42</v>
      </c>
      <c r="L1054" s="5">
        <v>0.55000000000000004</v>
      </c>
      <c r="M1054" s="4">
        <v>23</v>
      </c>
      <c r="N1054" s="5">
        <v>19.8999999125</v>
      </c>
      <c r="O1054" s="5">
        <v>0.86521738749999999</v>
      </c>
      <c r="P1054" s="4">
        <v>2574</v>
      </c>
      <c r="Q1054" s="6">
        <v>0.89355089355089401</v>
      </c>
      <c r="R1054" s="7">
        <v>3.3967754467754498</v>
      </c>
      <c r="S1054" s="6">
        <v>0</v>
      </c>
      <c r="T1054" s="5">
        <v>0</v>
      </c>
      <c r="U1054" s="5">
        <v>0</v>
      </c>
      <c r="V1054" s="5">
        <f t="shared" si="90"/>
        <v>19.8999999125</v>
      </c>
      <c r="W1054" s="5">
        <f t="shared" si="86"/>
        <v>-19.8999999125</v>
      </c>
      <c r="X1054" s="8">
        <f t="shared" si="87"/>
        <v>-1</v>
      </c>
      <c r="Y1054" s="4">
        <v>0</v>
      </c>
      <c r="Z1054" s="9" t="str">
        <f t="shared" si="88"/>
        <v>NA</v>
      </c>
      <c r="AA1054" s="10">
        <f t="shared" si="89"/>
        <v>0</v>
      </c>
    </row>
    <row r="1055" spans="1:27" x14ac:dyDescent="0.55000000000000004">
      <c r="A1055" s="3" t="s">
        <v>78</v>
      </c>
      <c r="B1055" s="3" t="s">
        <v>79</v>
      </c>
      <c r="C1055" s="3" t="s">
        <v>1941</v>
      </c>
      <c r="D1055" s="3" t="s">
        <v>1942</v>
      </c>
      <c r="E1055" s="4" t="s">
        <v>31</v>
      </c>
      <c r="F1055" s="3" t="s">
        <v>36</v>
      </c>
      <c r="G1055" s="3" t="s">
        <v>36</v>
      </c>
      <c r="H1055" s="3" t="s">
        <v>1224</v>
      </c>
      <c r="I1055" s="3" t="s">
        <v>77</v>
      </c>
      <c r="J1055" s="3" t="s">
        <v>36</v>
      </c>
      <c r="K1055" s="3" t="s">
        <v>42</v>
      </c>
      <c r="L1055" s="5">
        <v>0.5625</v>
      </c>
      <c r="M1055" s="4">
        <v>2</v>
      </c>
      <c r="N1055" s="5">
        <v>1.075</v>
      </c>
      <c r="O1055" s="5">
        <v>0.53749999999999998</v>
      </c>
      <c r="P1055" s="4">
        <v>44</v>
      </c>
      <c r="Q1055" s="6">
        <v>4.5454545454545503</v>
      </c>
      <c r="R1055" s="7">
        <v>1.7250000000000001</v>
      </c>
      <c r="S1055" s="6">
        <v>0</v>
      </c>
      <c r="T1055" s="5">
        <v>0</v>
      </c>
      <c r="U1055" s="5">
        <v>0</v>
      </c>
      <c r="V1055" s="5">
        <f t="shared" si="90"/>
        <v>1.075</v>
      </c>
      <c r="W1055" s="5">
        <f t="shared" si="86"/>
        <v>-1.075</v>
      </c>
      <c r="X1055" s="8">
        <f t="shared" si="87"/>
        <v>-1</v>
      </c>
      <c r="Y1055" s="4">
        <v>0</v>
      </c>
      <c r="Z1055" s="9" t="str">
        <f t="shared" si="88"/>
        <v>NA</v>
      </c>
      <c r="AA1055" s="10">
        <f t="shared" si="89"/>
        <v>0</v>
      </c>
    </row>
    <row r="1056" spans="1:27" x14ac:dyDescent="0.55000000000000004">
      <c r="A1056" s="3" t="s">
        <v>78</v>
      </c>
      <c r="B1056" s="3" t="s">
        <v>79</v>
      </c>
      <c r="C1056" s="3" t="s">
        <v>1943</v>
      </c>
      <c r="D1056" s="3" t="s">
        <v>1944</v>
      </c>
      <c r="E1056" s="4" t="s">
        <v>31</v>
      </c>
      <c r="F1056" s="3" t="s">
        <v>36</v>
      </c>
      <c r="G1056" s="3" t="s">
        <v>36</v>
      </c>
      <c r="H1056" s="3" t="s">
        <v>345</v>
      </c>
      <c r="I1056" s="3" t="s">
        <v>77</v>
      </c>
      <c r="J1056" s="3" t="s">
        <v>36</v>
      </c>
      <c r="K1056" s="3" t="s">
        <v>42</v>
      </c>
      <c r="L1056" s="5">
        <v>0.5625</v>
      </c>
      <c r="M1056" s="4">
        <v>2</v>
      </c>
      <c r="N1056" s="5">
        <v>1.125</v>
      </c>
      <c r="O1056" s="5">
        <v>0.5625</v>
      </c>
      <c r="P1056" s="4">
        <v>90</v>
      </c>
      <c r="Q1056" s="6">
        <v>2.2222222222222201</v>
      </c>
      <c r="R1056" s="7">
        <v>1.7433333333333301</v>
      </c>
      <c r="S1056" s="6">
        <v>0</v>
      </c>
      <c r="T1056" s="5">
        <v>0</v>
      </c>
      <c r="U1056" s="5">
        <v>0</v>
      </c>
      <c r="V1056" s="5">
        <f t="shared" si="90"/>
        <v>1.125</v>
      </c>
      <c r="W1056" s="5">
        <f t="shared" si="86"/>
        <v>-1.125</v>
      </c>
      <c r="X1056" s="8">
        <f t="shared" si="87"/>
        <v>-1</v>
      </c>
      <c r="Y1056" s="4">
        <v>0</v>
      </c>
      <c r="Z1056" s="9" t="str">
        <f t="shared" si="88"/>
        <v>NA</v>
      </c>
      <c r="AA1056" s="10">
        <f t="shared" si="89"/>
        <v>0</v>
      </c>
    </row>
    <row r="1057" spans="1:27" x14ac:dyDescent="0.55000000000000004">
      <c r="A1057" s="3" t="s">
        <v>78</v>
      </c>
      <c r="B1057" s="3" t="s">
        <v>79</v>
      </c>
      <c r="C1057" s="3" t="s">
        <v>1945</v>
      </c>
      <c r="D1057" s="3" t="s">
        <v>1946</v>
      </c>
      <c r="E1057" s="4" t="s">
        <v>31</v>
      </c>
      <c r="F1057" s="3" t="s">
        <v>36</v>
      </c>
      <c r="G1057" s="3" t="s">
        <v>36</v>
      </c>
      <c r="H1057" s="3" t="s">
        <v>1898</v>
      </c>
      <c r="I1057" s="3" t="s">
        <v>77</v>
      </c>
      <c r="J1057" s="3" t="s">
        <v>36</v>
      </c>
      <c r="K1057" s="3" t="s">
        <v>42</v>
      </c>
      <c r="L1057" s="5">
        <v>0.5625</v>
      </c>
      <c r="M1057" s="4">
        <v>5</v>
      </c>
      <c r="N1057" s="5">
        <v>2.875</v>
      </c>
      <c r="O1057" s="5">
        <v>0.57499999999999996</v>
      </c>
      <c r="P1057" s="4">
        <v>161</v>
      </c>
      <c r="Q1057" s="6">
        <v>3.1055900621118</v>
      </c>
      <c r="R1057" s="7">
        <v>3.5583850931677001</v>
      </c>
      <c r="S1057" s="6">
        <v>0</v>
      </c>
      <c r="T1057" s="5">
        <v>0</v>
      </c>
      <c r="U1057" s="5">
        <v>0</v>
      </c>
      <c r="V1057" s="5">
        <f t="shared" si="90"/>
        <v>2.875</v>
      </c>
      <c r="W1057" s="5">
        <f t="shared" si="86"/>
        <v>-2.875</v>
      </c>
      <c r="X1057" s="8">
        <f t="shared" si="87"/>
        <v>-1</v>
      </c>
      <c r="Y1057" s="4">
        <v>0</v>
      </c>
      <c r="Z1057" s="9" t="str">
        <f t="shared" si="88"/>
        <v>NA</v>
      </c>
      <c r="AA1057" s="10">
        <f t="shared" si="89"/>
        <v>0</v>
      </c>
    </row>
    <row r="1058" spans="1:27" x14ac:dyDescent="0.55000000000000004">
      <c r="A1058" s="3" t="s">
        <v>78</v>
      </c>
      <c r="B1058" s="3" t="s">
        <v>79</v>
      </c>
      <c r="C1058" s="3" t="s">
        <v>1947</v>
      </c>
      <c r="D1058" s="3" t="s">
        <v>1948</v>
      </c>
      <c r="E1058" s="4" t="s">
        <v>66</v>
      </c>
      <c r="F1058" s="3" t="s">
        <v>36</v>
      </c>
      <c r="G1058" s="3" t="s">
        <v>36</v>
      </c>
      <c r="H1058" s="3" t="s">
        <v>555</v>
      </c>
      <c r="I1058" s="3" t="s">
        <v>77</v>
      </c>
      <c r="J1058" s="3" t="s">
        <v>36</v>
      </c>
      <c r="K1058" s="3" t="s">
        <v>42</v>
      </c>
      <c r="L1058" s="5">
        <v>0.5625</v>
      </c>
      <c r="M1058" s="4">
        <v>3</v>
      </c>
      <c r="N1058" s="5">
        <v>2.9749999874999995</v>
      </c>
      <c r="O1058" s="5">
        <v>0.99166666249999991</v>
      </c>
      <c r="P1058" s="4">
        <v>462</v>
      </c>
      <c r="Q1058" s="6">
        <v>0.64935064935064901</v>
      </c>
      <c r="R1058" s="7">
        <v>2.6145021645021602</v>
      </c>
      <c r="S1058" s="6">
        <v>0</v>
      </c>
      <c r="T1058" s="5">
        <v>0</v>
      </c>
      <c r="U1058" s="5">
        <v>0</v>
      </c>
      <c r="V1058" s="5">
        <f t="shared" si="90"/>
        <v>2.9749999874999995</v>
      </c>
      <c r="W1058" s="5">
        <f t="shared" si="86"/>
        <v>-2.9749999874999995</v>
      </c>
      <c r="X1058" s="8">
        <f t="shared" si="87"/>
        <v>-1</v>
      </c>
      <c r="Y1058" s="4">
        <v>0</v>
      </c>
      <c r="Z1058" s="9" t="str">
        <f t="shared" si="88"/>
        <v>NA</v>
      </c>
      <c r="AA1058" s="10">
        <f t="shared" si="89"/>
        <v>0</v>
      </c>
    </row>
    <row r="1059" spans="1:27" x14ac:dyDescent="0.55000000000000004">
      <c r="A1059" s="3" t="s">
        <v>78</v>
      </c>
      <c r="B1059" s="3" t="s">
        <v>79</v>
      </c>
      <c r="C1059" s="3" t="s">
        <v>1949</v>
      </c>
      <c r="D1059" s="3" t="s">
        <v>109</v>
      </c>
      <c r="E1059" s="4" t="s">
        <v>66</v>
      </c>
      <c r="F1059" s="3" t="s">
        <v>36</v>
      </c>
      <c r="G1059" s="3" t="s">
        <v>36</v>
      </c>
      <c r="H1059" s="3" t="s">
        <v>181</v>
      </c>
      <c r="I1059" s="3" t="s">
        <v>82</v>
      </c>
      <c r="J1059" s="3" t="s">
        <v>36</v>
      </c>
      <c r="K1059" s="3" t="s">
        <v>42</v>
      </c>
      <c r="L1059" s="5">
        <v>0.5625</v>
      </c>
      <c r="M1059" s="4">
        <v>6</v>
      </c>
      <c r="N1059" s="5">
        <v>3.0874999500000002</v>
      </c>
      <c r="O1059" s="5">
        <v>0.51458332500000004</v>
      </c>
      <c r="P1059" s="4">
        <v>88</v>
      </c>
      <c r="Q1059" s="6">
        <v>6.8181818181818201</v>
      </c>
      <c r="R1059" s="7">
        <v>2.8204545454545502</v>
      </c>
      <c r="S1059" s="6">
        <v>0</v>
      </c>
      <c r="T1059" s="5">
        <v>0</v>
      </c>
      <c r="U1059" s="5">
        <v>0</v>
      </c>
      <c r="V1059" s="5">
        <f t="shared" si="90"/>
        <v>3.0874999500000002</v>
      </c>
      <c r="W1059" s="5">
        <f t="shared" si="86"/>
        <v>-3.0874999500000002</v>
      </c>
      <c r="X1059" s="8">
        <f t="shared" si="87"/>
        <v>-1</v>
      </c>
      <c r="Y1059" s="4">
        <v>0</v>
      </c>
      <c r="Z1059" s="9" t="str">
        <f t="shared" si="88"/>
        <v>NA</v>
      </c>
      <c r="AA1059" s="10">
        <f t="shared" si="89"/>
        <v>0</v>
      </c>
    </row>
    <row r="1060" spans="1:27" x14ac:dyDescent="0.55000000000000004">
      <c r="A1060" s="3" t="s">
        <v>78</v>
      </c>
      <c r="B1060" s="3" t="s">
        <v>79</v>
      </c>
      <c r="C1060" s="3" t="s">
        <v>1950</v>
      </c>
      <c r="D1060" s="3" t="s">
        <v>1951</v>
      </c>
      <c r="E1060" s="4" t="s">
        <v>66</v>
      </c>
      <c r="F1060" s="3" t="s">
        <v>36</v>
      </c>
      <c r="G1060" s="3" t="s">
        <v>36</v>
      </c>
      <c r="H1060" s="3" t="s">
        <v>315</v>
      </c>
      <c r="I1060" s="3" t="s">
        <v>77</v>
      </c>
      <c r="J1060" s="3" t="s">
        <v>36</v>
      </c>
      <c r="K1060" s="3" t="s">
        <v>42</v>
      </c>
      <c r="L1060" s="5">
        <v>0.5625</v>
      </c>
      <c r="M1060" s="4">
        <v>9</v>
      </c>
      <c r="N1060" s="5">
        <v>6.4874999249999998</v>
      </c>
      <c r="O1060" s="5">
        <v>0.72083332499999997</v>
      </c>
      <c r="P1060" s="4">
        <v>1974</v>
      </c>
      <c r="Q1060" s="6">
        <v>0.45592705167173203</v>
      </c>
      <c r="R1060" s="7">
        <v>2.27608915906788</v>
      </c>
      <c r="S1060" s="6">
        <v>0</v>
      </c>
      <c r="T1060" s="5">
        <v>0</v>
      </c>
      <c r="U1060" s="5">
        <v>0</v>
      </c>
      <c r="V1060" s="5">
        <f t="shared" si="90"/>
        <v>6.4874999249999998</v>
      </c>
      <c r="W1060" s="5">
        <f t="shared" si="86"/>
        <v>-6.4874999249999998</v>
      </c>
      <c r="X1060" s="8">
        <f t="shared" si="87"/>
        <v>-1</v>
      </c>
      <c r="Y1060" s="4">
        <v>0</v>
      </c>
      <c r="Z1060" s="9" t="str">
        <f t="shared" si="88"/>
        <v>NA</v>
      </c>
      <c r="AA1060" s="10">
        <f t="shared" si="89"/>
        <v>0</v>
      </c>
    </row>
    <row r="1061" spans="1:27" x14ac:dyDescent="0.55000000000000004">
      <c r="A1061" s="3" t="s">
        <v>78</v>
      </c>
      <c r="B1061" s="3" t="s">
        <v>79</v>
      </c>
      <c r="C1061" s="3" t="s">
        <v>1952</v>
      </c>
      <c r="D1061" s="3" t="s">
        <v>1953</v>
      </c>
      <c r="E1061" s="4" t="s">
        <v>66</v>
      </c>
      <c r="F1061" s="3" t="s">
        <v>36</v>
      </c>
      <c r="G1061" s="3" t="s">
        <v>36</v>
      </c>
      <c r="H1061" s="3" t="s">
        <v>85</v>
      </c>
      <c r="I1061" s="3" t="s">
        <v>50</v>
      </c>
      <c r="J1061" s="3" t="s">
        <v>36</v>
      </c>
      <c r="K1061" s="3" t="s">
        <v>42</v>
      </c>
      <c r="L1061" s="5">
        <v>0.5625</v>
      </c>
      <c r="M1061" s="4">
        <v>13</v>
      </c>
      <c r="N1061" s="5">
        <v>10.637499925</v>
      </c>
      <c r="O1061" s="5">
        <v>0.81826922499999999</v>
      </c>
      <c r="P1061" s="4">
        <v>581</v>
      </c>
      <c r="Q1061" s="6">
        <v>2.2375215146299499</v>
      </c>
      <c r="R1061" s="7">
        <v>3.2247848537005201</v>
      </c>
      <c r="S1061" s="6">
        <v>0</v>
      </c>
      <c r="T1061" s="5">
        <v>0</v>
      </c>
      <c r="U1061" s="5">
        <v>0</v>
      </c>
      <c r="V1061" s="5">
        <f t="shared" si="90"/>
        <v>10.637499925</v>
      </c>
      <c r="W1061" s="5">
        <f t="shared" si="86"/>
        <v>-10.637499925</v>
      </c>
      <c r="X1061" s="8">
        <f t="shared" si="87"/>
        <v>-1</v>
      </c>
      <c r="Y1061" s="4">
        <v>0</v>
      </c>
      <c r="Z1061" s="9" t="str">
        <f t="shared" si="88"/>
        <v>NA</v>
      </c>
      <c r="AA1061" s="10">
        <f t="shared" si="89"/>
        <v>0</v>
      </c>
    </row>
    <row r="1062" spans="1:27" x14ac:dyDescent="0.55000000000000004">
      <c r="A1062" s="3" t="s">
        <v>62</v>
      </c>
      <c r="B1062" s="3" t="s">
        <v>63</v>
      </c>
      <c r="C1062" s="3" t="s">
        <v>1954</v>
      </c>
      <c r="D1062" s="3" t="s">
        <v>1476</v>
      </c>
      <c r="E1062" s="4" t="s">
        <v>31</v>
      </c>
      <c r="F1062" s="3" t="s">
        <v>36</v>
      </c>
      <c r="G1062" s="3" t="s">
        <v>36</v>
      </c>
      <c r="H1062" s="3" t="s">
        <v>85</v>
      </c>
      <c r="I1062" s="3" t="s">
        <v>67</v>
      </c>
      <c r="J1062" s="3" t="s">
        <v>36</v>
      </c>
      <c r="K1062" s="3" t="s">
        <v>91</v>
      </c>
      <c r="L1062" s="5">
        <v>0.57499999999999996</v>
      </c>
      <c r="M1062" s="4">
        <v>2</v>
      </c>
      <c r="N1062" s="5">
        <v>1.55</v>
      </c>
      <c r="O1062" s="5">
        <v>0.77500000000000002</v>
      </c>
      <c r="P1062" s="4">
        <v>2661</v>
      </c>
      <c r="Q1062" s="6">
        <v>7.5159714393085303E-2</v>
      </c>
      <c r="R1062" s="7">
        <v>1.2690341976700501</v>
      </c>
      <c r="S1062" s="6">
        <v>0</v>
      </c>
      <c r="T1062" s="5">
        <v>0</v>
      </c>
      <c r="U1062" s="5">
        <v>0</v>
      </c>
      <c r="V1062" s="5">
        <f t="shared" si="90"/>
        <v>1.55</v>
      </c>
      <c r="W1062" s="5">
        <f t="shared" si="86"/>
        <v>-1.55</v>
      </c>
      <c r="X1062" s="8">
        <f t="shared" si="87"/>
        <v>-1</v>
      </c>
      <c r="Y1062" s="4">
        <v>0</v>
      </c>
      <c r="Z1062" s="9" t="str">
        <f t="shared" si="88"/>
        <v>NA</v>
      </c>
      <c r="AA1062" s="10">
        <f t="shared" si="89"/>
        <v>0</v>
      </c>
    </row>
    <row r="1063" spans="1:27" x14ac:dyDescent="0.55000000000000004">
      <c r="A1063" s="3" t="s">
        <v>62</v>
      </c>
      <c r="B1063" s="3" t="s">
        <v>63</v>
      </c>
      <c r="C1063" s="3" t="s">
        <v>1955</v>
      </c>
      <c r="D1063" s="3" t="s">
        <v>1956</v>
      </c>
      <c r="E1063" s="4" t="s">
        <v>31</v>
      </c>
      <c r="F1063" s="3" t="s">
        <v>36</v>
      </c>
      <c r="G1063" s="3" t="s">
        <v>36</v>
      </c>
      <c r="H1063" s="3" t="s">
        <v>166</v>
      </c>
      <c r="I1063" s="3" t="s">
        <v>67</v>
      </c>
      <c r="J1063" s="3" t="s">
        <v>36</v>
      </c>
      <c r="K1063" s="3" t="s">
        <v>42</v>
      </c>
      <c r="L1063" s="5">
        <v>0.57499999999999996</v>
      </c>
      <c r="M1063" s="4">
        <v>6</v>
      </c>
      <c r="N1063" s="5">
        <v>2.612499975</v>
      </c>
      <c r="O1063" s="5">
        <v>0.4354166625</v>
      </c>
      <c r="P1063" s="4">
        <v>14936</v>
      </c>
      <c r="Q1063" s="6">
        <v>4.0171397964649198E-2</v>
      </c>
      <c r="R1063" s="7">
        <v>2.5406467595072302</v>
      </c>
      <c r="S1063" s="6">
        <v>0</v>
      </c>
      <c r="T1063" s="5">
        <v>0</v>
      </c>
      <c r="U1063" s="5">
        <v>0</v>
      </c>
      <c r="V1063" s="5">
        <f t="shared" si="90"/>
        <v>2.612499975</v>
      </c>
      <c r="W1063" s="5">
        <f t="shared" si="86"/>
        <v>-2.612499975</v>
      </c>
      <c r="X1063" s="8">
        <f t="shared" si="87"/>
        <v>-1</v>
      </c>
      <c r="Y1063" s="4">
        <v>0</v>
      </c>
      <c r="Z1063" s="9" t="str">
        <f t="shared" si="88"/>
        <v>NA</v>
      </c>
      <c r="AA1063" s="10">
        <f t="shared" si="89"/>
        <v>0</v>
      </c>
    </row>
    <row r="1064" spans="1:27" x14ac:dyDescent="0.55000000000000004">
      <c r="A1064" s="3" t="s">
        <v>62</v>
      </c>
      <c r="B1064" s="3" t="s">
        <v>63</v>
      </c>
      <c r="C1064" s="3" t="s">
        <v>1957</v>
      </c>
      <c r="D1064" s="3" t="s">
        <v>1958</v>
      </c>
      <c r="E1064" s="4" t="s">
        <v>66</v>
      </c>
      <c r="F1064" s="3" t="s">
        <v>36</v>
      </c>
      <c r="G1064" s="3" t="s">
        <v>36</v>
      </c>
      <c r="H1064" s="3" t="s">
        <v>1022</v>
      </c>
      <c r="I1064" s="3" t="s">
        <v>67</v>
      </c>
      <c r="J1064" s="3" t="s">
        <v>36</v>
      </c>
      <c r="K1064" s="3" t="s">
        <v>42</v>
      </c>
      <c r="L1064" s="5">
        <v>0.57499999999999996</v>
      </c>
      <c r="M1064" s="4">
        <v>8</v>
      </c>
      <c r="N1064" s="5">
        <v>2.8875000000000002</v>
      </c>
      <c r="O1064" s="5">
        <v>0.36093750000000002</v>
      </c>
      <c r="P1064" s="4">
        <v>616</v>
      </c>
      <c r="Q1064" s="6">
        <v>1.2987012987013</v>
      </c>
      <c r="R1064" s="7">
        <v>2.02987012987013</v>
      </c>
      <c r="S1064" s="6">
        <v>0</v>
      </c>
      <c r="T1064" s="5">
        <v>0</v>
      </c>
      <c r="U1064" s="5">
        <v>0</v>
      </c>
      <c r="V1064" s="5">
        <f t="shared" si="90"/>
        <v>2.8875000000000002</v>
      </c>
      <c r="W1064" s="5">
        <f t="shared" si="86"/>
        <v>-2.8875000000000002</v>
      </c>
      <c r="X1064" s="8">
        <f t="shared" si="87"/>
        <v>-1</v>
      </c>
      <c r="Y1064" s="4">
        <v>0</v>
      </c>
      <c r="Z1064" s="9" t="str">
        <f t="shared" si="88"/>
        <v>NA</v>
      </c>
      <c r="AA1064" s="10">
        <f t="shared" si="89"/>
        <v>0</v>
      </c>
    </row>
    <row r="1065" spans="1:27" x14ac:dyDescent="0.55000000000000004">
      <c r="A1065" s="3" t="s">
        <v>62</v>
      </c>
      <c r="B1065" s="3" t="s">
        <v>63</v>
      </c>
      <c r="C1065" s="3" t="s">
        <v>1959</v>
      </c>
      <c r="D1065" s="3" t="s">
        <v>1960</v>
      </c>
      <c r="E1065" s="4" t="s">
        <v>66</v>
      </c>
      <c r="F1065" s="3" t="s">
        <v>36</v>
      </c>
      <c r="G1065" s="3" t="s">
        <v>36</v>
      </c>
      <c r="H1065" s="3" t="s">
        <v>332</v>
      </c>
      <c r="I1065" s="3" t="s">
        <v>67</v>
      </c>
      <c r="J1065" s="3" t="s">
        <v>36</v>
      </c>
      <c r="K1065" s="3" t="s">
        <v>42</v>
      </c>
      <c r="L1065" s="5">
        <v>0.57499999999999996</v>
      </c>
      <c r="M1065" s="4">
        <v>7</v>
      </c>
      <c r="N1065" s="5">
        <v>4.2374999624999994</v>
      </c>
      <c r="O1065" s="5">
        <v>0.60535713749999998</v>
      </c>
      <c r="P1065" s="4">
        <v>1067</v>
      </c>
      <c r="Q1065" s="6">
        <v>0.65604498594189298</v>
      </c>
      <c r="R1065" s="7">
        <v>2.1020618556701001</v>
      </c>
      <c r="S1065" s="6">
        <v>0</v>
      </c>
      <c r="T1065" s="5">
        <v>0</v>
      </c>
      <c r="U1065" s="5">
        <v>0</v>
      </c>
      <c r="V1065" s="5">
        <f t="shared" si="90"/>
        <v>4.2374999624999994</v>
      </c>
      <c r="W1065" s="5">
        <f t="shared" si="86"/>
        <v>-4.2374999624999994</v>
      </c>
      <c r="X1065" s="8">
        <f t="shared" si="87"/>
        <v>-1</v>
      </c>
      <c r="Y1065" s="4">
        <v>0</v>
      </c>
      <c r="Z1065" s="9" t="str">
        <f t="shared" si="88"/>
        <v>NA</v>
      </c>
      <c r="AA1065" s="10">
        <f t="shared" si="89"/>
        <v>0</v>
      </c>
    </row>
    <row r="1066" spans="1:27" x14ac:dyDescent="0.55000000000000004">
      <c r="A1066" s="3" t="s">
        <v>62</v>
      </c>
      <c r="B1066" s="3" t="s">
        <v>63</v>
      </c>
      <c r="C1066" s="3" t="s">
        <v>1961</v>
      </c>
      <c r="D1066" s="3" t="s">
        <v>1962</v>
      </c>
      <c r="E1066" s="4" t="s">
        <v>31</v>
      </c>
      <c r="F1066" s="3" t="s">
        <v>36</v>
      </c>
      <c r="G1066" s="3" t="s">
        <v>36</v>
      </c>
      <c r="H1066" s="3" t="s">
        <v>150</v>
      </c>
      <c r="I1066" s="3" t="s">
        <v>67</v>
      </c>
      <c r="J1066" s="3" t="s">
        <v>36</v>
      </c>
      <c r="K1066" s="3" t="s">
        <v>42</v>
      </c>
      <c r="L1066" s="5">
        <v>0.57499999999999996</v>
      </c>
      <c r="M1066" s="4">
        <v>9</v>
      </c>
      <c r="N1066" s="5">
        <v>5.6999999250000002</v>
      </c>
      <c r="O1066" s="5">
        <v>0.63333332500000006</v>
      </c>
      <c r="P1066" s="4">
        <v>478</v>
      </c>
      <c r="Q1066" s="6">
        <v>1.8828451882845201</v>
      </c>
      <c r="R1066" s="7">
        <v>2.0882845188284498</v>
      </c>
      <c r="S1066" s="6">
        <v>0</v>
      </c>
      <c r="T1066" s="5">
        <v>0</v>
      </c>
      <c r="U1066" s="5">
        <v>0</v>
      </c>
      <c r="V1066" s="5">
        <f t="shared" si="90"/>
        <v>5.6999999250000002</v>
      </c>
      <c r="W1066" s="5">
        <f t="shared" si="86"/>
        <v>-5.6999999250000002</v>
      </c>
      <c r="X1066" s="8">
        <f t="shared" si="87"/>
        <v>-1</v>
      </c>
      <c r="Y1066" s="4">
        <v>0</v>
      </c>
      <c r="Z1066" s="9" t="str">
        <f t="shared" si="88"/>
        <v>NA</v>
      </c>
      <c r="AA1066" s="10">
        <f t="shared" si="89"/>
        <v>0</v>
      </c>
    </row>
    <row r="1067" spans="1:27" x14ac:dyDescent="0.55000000000000004">
      <c r="A1067" s="3" t="s">
        <v>62</v>
      </c>
      <c r="B1067" s="3" t="s">
        <v>63</v>
      </c>
      <c r="C1067" s="3" t="s">
        <v>1963</v>
      </c>
      <c r="D1067" s="3" t="s">
        <v>1964</v>
      </c>
      <c r="E1067" s="4" t="s">
        <v>66</v>
      </c>
      <c r="F1067" s="3" t="s">
        <v>36</v>
      </c>
      <c r="G1067" s="3" t="s">
        <v>36</v>
      </c>
      <c r="H1067" s="3" t="s">
        <v>1504</v>
      </c>
      <c r="I1067" s="3" t="s">
        <v>67</v>
      </c>
      <c r="J1067" s="3" t="s">
        <v>36</v>
      </c>
      <c r="K1067" s="3" t="s">
        <v>42</v>
      </c>
      <c r="L1067" s="5">
        <v>0.57499999999999996</v>
      </c>
      <c r="M1067" s="4">
        <v>11</v>
      </c>
      <c r="N1067" s="5">
        <v>6.1875</v>
      </c>
      <c r="O1067" s="5">
        <v>0.5625</v>
      </c>
      <c r="P1067" s="4">
        <v>482</v>
      </c>
      <c r="Q1067" s="6">
        <v>2.2821576763485498</v>
      </c>
      <c r="R1067" s="7">
        <v>1.6049792531120299</v>
      </c>
      <c r="S1067" s="6">
        <v>0</v>
      </c>
      <c r="T1067" s="5">
        <v>0</v>
      </c>
      <c r="U1067" s="5">
        <v>0</v>
      </c>
      <c r="V1067" s="5">
        <f t="shared" si="90"/>
        <v>6.1875</v>
      </c>
      <c r="W1067" s="5">
        <f t="shared" si="86"/>
        <v>-6.1875</v>
      </c>
      <c r="X1067" s="8">
        <f t="shared" si="87"/>
        <v>-1</v>
      </c>
      <c r="Y1067" s="4">
        <v>0</v>
      </c>
      <c r="Z1067" s="9" t="str">
        <f t="shared" si="88"/>
        <v>NA</v>
      </c>
      <c r="AA1067" s="10">
        <f t="shared" si="89"/>
        <v>0</v>
      </c>
    </row>
    <row r="1068" spans="1:27" x14ac:dyDescent="0.55000000000000004">
      <c r="A1068" s="3" t="s">
        <v>62</v>
      </c>
      <c r="B1068" s="3" t="s">
        <v>63</v>
      </c>
      <c r="C1068" s="3" t="s">
        <v>1965</v>
      </c>
      <c r="D1068" s="3" t="s">
        <v>1737</v>
      </c>
      <c r="E1068" s="4" t="s">
        <v>31</v>
      </c>
      <c r="F1068" s="3" t="s">
        <v>36</v>
      </c>
      <c r="G1068" s="3" t="s">
        <v>36</v>
      </c>
      <c r="H1068" s="3" t="s">
        <v>353</v>
      </c>
      <c r="I1068" s="3" t="s">
        <v>67</v>
      </c>
      <c r="J1068" s="3" t="s">
        <v>36</v>
      </c>
      <c r="K1068" s="3" t="s">
        <v>42</v>
      </c>
      <c r="L1068" s="5">
        <v>0.57499999999999996</v>
      </c>
      <c r="M1068" s="4">
        <v>11</v>
      </c>
      <c r="N1068" s="5">
        <v>8.9375</v>
      </c>
      <c r="O1068" s="5">
        <v>0.8125</v>
      </c>
      <c r="P1068" s="4">
        <v>8617</v>
      </c>
      <c r="Q1068" s="6">
        <v>0.12765463618428702</v>
      </c>
      <c r="R1068" s="7">
        <v>2.6575026111175601</v>
      </c>
      <c r="S1068" s="6">
        <v>0</v>
      </c>
      <c r="T1068" s="5">
        <v>0</v>
      </c>
      <c r="U1068" s="5">
        <v>0</v>
      </c>
      <c r="V1068" s="5">
        <f t="shared" si="90"/>
        <v>8.9375</v>
      </c>
      <c r="W1068" s="5">
        <f t="shared" si="86"/>
        <v>-8.9375</v>
      </c>
      <c r="X1068" s="8">
        <f t="shared" si="87"/>
        <v>-1</v>
      </c>
      <c r="Y1068" s="4">
        <v>0</v>
      </c>
      <c r="Z1068" s="9" t="str">
        <f t="shared" si="88"/>
        <v>NA</v>
      </c>
      <c r="AA1068" s="10">
        <f t="shared" si="89"/>
        <v>0</v>
      </c>
    </row>
    <row r="1069" spans="1:27" x14ac:dyDescent="0.55000000000000004">
      <c r="A1069" s="3" t="s">
        <v>62</v>
      </c>
      <c r="B1069" s="3" t="s">
        <v>63</v>
      </c>
      <c r="C1069" s="3" t="s">
        <v>1966</v>
      </c>
      <c r="D1069" s="3" t="s">
        <v>1967</v>
      </c>
      <c r="E1069" s="4" t="s">
        <v>66</v>
      </c>
      <c r="F1069" s="3" t="s">
        <v>36</v>
      </c>
      <c r="G1069" s="3" t="s">
        <v>36</v>
      </c>
      <c r="H1069" s="3" t="s">
        <v>1499</v>
      </c>
      <c r="I1069" s="3" t="s">
        <v>67</v>
      </c>
      <c r="J1069" s="3" t="s">
        <v>36</v>
      </c>
      <c r="K1069" s="3" t="s">
        <v>42</v>
      </c>
      <c r="L1069" s="5">
        <v>0.57499999999999996</v>
      </c>
      <c r="M1069" s="4">
        <v>16</v>
      </c>
      <c r="N1069" s="5">
        <v>10.074999999999999</v>
      </c>
      <c r="O1069" s="5">
        <v>0.62968749999999996</v>
      </c>
      <c r="P1069" s="4">
        <v>548</v>
      </c>
      <c r="Q1069" s="6">
        <v>2.9197080291970798</v>
      </c>
      <c r="R1069" s="7">
        <v>1.6529197080292</v>
      </c>
      <c r="S1069" s="6">
        <v>0</v>
      </c>
      <c r="T1069" s="5">
        <v>0</v>
      </c>
      <c r="U1069" s="5">
        <v>0</v>
      </c>
      <c r="V1069" s="5">
        <f t="shared" si="90"/>
        <v>10.074999999999999</v>
      </c>
      <c r="W1069" s="5">
        <f t="shared" si="86"/>
        <v>-10.074999999999999</v>
      </c>
      <c r="X1069" s="8">
        <f t="shared" si="87"/>
        <v>-1</v>
      </c>
      <c r="Y1069" s="4">
        <v>0</v>
      </c>
      <c r="Z1069" s="9" t="str">
        <f t="shared" si="88"/>
        <v>NA</v>
      </c>
      <c r="AA1069" s="10">
        <f t="shared" si="89"/>
        <v>0</v>
      </c>
    </row>
    <row r="1070" spans="1:27" x14ac:dyDescent="0.55000000000000004">
      <c r="A1070" s="3" t="s">
        <v>78</v>
      </c>
      <c r="B1070" s="3" t="s">
        <v>79</v>
      </c>
      <c r="C1070" s="3" t="s">
        <v>1968</v>
      </c>
      <c r="D1070" s="3" t="s">
        <v>1969</v>
      </c>
      <c r="E1070" s="4" t="s">
        <v>66</v>
      </c>
      <c r="F1070" s="3" t="s">
        <v>36</v>
      </c>
      <c r="G1070" s="3" t="s">
        <v>36</v>
      </c>
      <c r="H1070" s="3" t="s">
        <v>315</v>
      </c>
      <c r="I1070" s="3" t="s">
        <v>77</v>
      </c>
      <c r="J1070" s="3" t="s">
        <v>36</v>
      </c>
      <c r="K1070" s="3" t="s">
        <v>42</v>
      </c>
      <c r="L1070" s="5">
        <v>0.57499999999999996</v>
      </c>
      <c r="M1070" s="4">
        <v>1</v>
      </c>
      <c r="N1070" s="5">
        <v>0.41249999999999998</v>
      </c>
      <c r="O1070" s="5">
        <v>0.41249999999999998</v>
      </c>
      <c r="P1070" s="4">
        <v>944</v>
      </c>
      <c r="Q1070" s="6">
        <v>0.105932203389831</v>
      </c>
      <c r="R1070" s="7">
        <v>3.2372881355932202</v>
      </c>
      <c r="S1070" s="6">
        <v>0</v>
      </c>
      <c r="T1070" s="5">
        <v>0</v>
      </c>
      <c r="U1070" s="5">
        <v>0</v>
      </c>
      <c r="V1070" s="5">
        <f t="shared" si="90"/>
        <v>0.41249999999999998</v>
      </c>
      <c r="W1070" s="5">
        <f t="shared" si="86"/>
        <v>-0.41249999999999998</v>
      </c>
      <c r="X1070" s="8">
        <f t="shared" si="87"/>
        <v>-1</v>
      </c>
      <c r="Y1070" s="4">
        <v>0</v>
      </c>
      <c r="Z1070" s="9" t="str">
        <f t="shared" si="88"/>
        <v>NA</v>
      </c>
      <c r="AA1070" s="10">
        <f t="shared" si="89"/>
        <v>0</v>
      </c>
    </row>
    <row r="1071" spans="1:27" x14ac:dyDescent="0.55000000000000004">
      <c r="A1071" s="3" t="s">
        <v>78</v>
      </c>
      <c r="B1071" s="3" t="s">
        <v>79</v>
      </c>
      <c r="C1071" s="3" t="s">
        <v>1970</v>
      </c>
      <c r="D1071" s="3" t="s">
        <v>1925</v>
      </c>
      <c r="E1071" s="4" t="s">
        <v>66</v>
      </c>
      <c r="F1071" s="3" t="s">
        <v>36</v>
      </c>
      <c r="G1071" s="3" t="s">
        <v>36</v>
      </c>
      <c r="H1071" s="3" t="s">
        <v>59</v>
      </c>
      <c r="I1071" s="3" t="s">
        <v>50</v>
      </c>
      <c r="J1071" s="3" t="s">
        <v>36</v>
      </c>
      <c r="K1071" s="3" t="s">
        <v>42</v>
      </c>
      <c r="L1071" s="5">
        <v>0.57499999999999996</v>
      </c>
      <c r="M1071" s="4">
        <v>1</v>
      </c>
      <c r="N1071" s="5">
        <v>0.67500000000000004</v>
      </c>
      <c r="O1071" s="5">
        <v>0.67500000000000004</v>
      </c>
      <c r="P1071" s="4">
        <v>301</v>
      </c>
      <c r="Q1071" s="6">
        <v>0.33222591362126197</v>
      </c>
      <c r="R1071" s="7">
        <v>2.2398671096345502</v>
      </c>
      <c r="S1071" s="6">
        <v>0</v>
      </c>
      <c r="T1071" s="5">
        <v>0</v>
      </c>
      <c r="U1071" s="5">
        <v>0</v>
      </c>
      <c r="V1071" s="5">
        <f t="shared" si="90"/>
        <v>0.67500000000000004</v>
      </c>
      <c r="W1071" s="5">
        <f t="shared" si="86"/>
        <v>-0.67500000000000004</v>
      </c>
      <c r="X1071" s="8">
        <f t="shared" si="87"/>
        <v>-1</v>
      </c>
      <c r="Y1071" s="4">
        <v>0</v>
      </c>
      <c r="Z1071" s="9" t="str">
        <f t="shared" si="88"/>
        <v>NA</v>
      </c>
      <c r="AA1071" s="10">
        <f t="shared" si="89"/>
        <v>0</v>
      </c>
    </row>
    <row r="1072" spans="1:27" x14ac:dyDescent="0.55000000000000004">
      <c r="A1072" s="3" t="s">
        <v>78</v>
      </c>
      <c r="B1072" s="3" t="s">
        <v>79</v>
      </c>
      <c r="C1072" s="3" t="s">
        <v>1971</v>
      </c>
      <c r="D1072" s="3" t="s">
        <v>1972</v>
      </c>
      <c r="E1072" s="4" t="s">
        <v>31</v>
      </c>
      <c r="F1072" s="3" t="s">
        <v>36</v>
      </c>
      <c r="G1072" s="3" t="s">
        <v>36</v>
      </c>
      <c r="H1072" s="3" t="s">
        <v>1898</v>
      </c>
      <c r="I1072" s="3" t="s">
        <v>77</v>
      </c>
      <c r="J1072" s="3" t="s">
        <v>36</v>
      </c>
      <c r="K1072" s="3" t="s">
        <v>42</v>
      </c>
      <c r="L1072" s="5">
        <v>0.57499999999999996</v>
      </c>
      <c r="M1072" s="4">
        <v>2</v>
      </c>
      <c r="N1072" s="5">
        <v>1.5625</v>
      </c>
      <c r="O1072" s="5">
        <v>0.78125</v>
      </c>
      <c r="P1072" s="4">
        <v>37</v>
      </c>
      <c r="Q1072" s="6">
        <v>5.4054054054054097</v>
      </c>
      <c r="R1072" s="7">
        <v>2.3729729729729701</v>
      </c>
      <c r="S1072" s="6">
        <v>0</v>
      </c>
      <c r="T1072" s="5">
        <v>0</v>
      </c>
      <c r="U1072" s="5">
        <v>0</v>
      </c>
      <c r="V1072" s="5">
        <f t="shared" si="90"/>
        <v>1.5625</v>
      </c>
      <c r="W1072" s="5">
        <f t="shared" si="86"/>
        <v>-1.5625</v>
      </c>
      <c r="X1072" s="8">
        <f t="shared" si="87"/>
        <v>-1</v>
      </c>
      <c r="Y1072" s="4">
        <v>0</v>
      </c>
      <c r="Z1072" s="9" t="str">
        <f t="shared" si="88"/>
        <v>NA</v>
      </c>
      <c r="AA1072" s="10">
        <f t="shared" si="89"/>
        <v>0</v>
      </c>
    </row>
    <row r="1073" spans="1:27" x14ac:dyDescent="0.55000000000000004">
      <c r="A1073" s="3" t="s">
        <v>78</v>
      </c>
      <c r="B1073" s="3" t="s">
        <v>79</v>
      </c>
      <c r="C1073" s="3" t="s">
        <v>1973</v>
      </c>
      <c r="D1073" s="3" t="s">
        <v>1974</v>
      </c>
      <c r="E1073" s="4" t="s">
        <v>66</v>
      </c>
      <c r="F1073" s="3" t="s">
        <v>36</v>
      </c>
      <c r="G1073" s="3" t="s">
        <v>36</v>
      </c>
      <c r="H1073" s="3" t="s">
        <v>85</v>
      </c>
      <c r="I1073" s="3" t="s">
        <v>50</v>
      </c>
      <c r="J1073" s="3" t="s">
        <v>36</v>
      </c>
      <c r="K1073" s="3" t="s">
        <v>42</v>
      </c>
      <c r="L1073" s="5">
        <v>0.57499999999999996</v>
      </c>
      <c r="M1073" s="4">
        <v>2</v>
      </c>
      <c r="N1073" s="5">
        <v>1.95</v>
      </c>
      <c r="O1073" s="5">
        <v>0.97499999999999998</v>
      </c>
      <c r="P1073" s="4">
        <v>64</v>
      </c>
      <c r="Q1073" s="6">
        <v>3.125</v>
      </c>
      <c r="R1073" s="7">
        <v>2.5953124999999999</v>
      </c>
      <c r="S1073" s="6">
        <v>0</v>
      </c>
      <c r="T1073" s="5">
        <v>0</v>
      </c>
      <c r="U1073" s="5">
        <v>0</v>
      </c>
      <c r="V1073" s="5">
        <f t="shared" si="90"/>
        <v>1.95</v>
      </c>
      <c r="W1073" s="5">
        <f t="shared" si="86"/>
        <v>-1.95</v>
      </c>
      <c r="X1073" s="8">
        <f t="shared" si="87"/>
        <v>-1</v>
      </c>
      <c r="Y1073" s="4">
        <v>0</v>
      </c>
      <c r="Z1073" s="9" t="str">
        <f t="shared" si="88"/>
        <v>NA</v>
      </c>
      <c r="AA1073" s="10">
        <f t="shared" si="89"/>
        <v>0</v>
      </c>
    </row>
    <row r="1074" spans="1:27" x14ac:dyDescent="0.55000000000000004">
      <c r="A1074" s="3" t="s">
        <v>78</v>
      </c>
      <c r="B1074" s="3" t="s">
        <v>79</v>
      </c>
      <c r="C1074" s="3" t="s">
        <v>1975</v>
      </c>
      <c r="D1074" s="3" t="s">
        <v>1976</v>
      </c>
      <c r="E1074" s="4" t="s">
        <v>31</v>
      </c>
      <c r="F1074" s="3" t="s">
        <v>36</v>
      </c>
      <c r="G1074" s="3" t="s">
        <v>36</v>
      </c>
      <c r="H1074" s="3" t="s">
        <v>1071</v>
      </c>
      <c r="I1074" s="3" t="s">
        <v>77</v>
      </c>
      <c r="J1074" s="3" t="s">
        <v>36</v>
      </c>
      <c r="K1074" s="3" t="s">
        <v>42</v>
      </c>
      <c r="L1074" s="5">
        <v>0.57499999999999996</v>
      </c>
      <c r="M1074" s="4">
        <v>4</v>
      </c>
      <c r="N1074" s="5">
        <v>2.5125000000000002</v>
      </c>
      <c r="O1074" s="5">
        <v>0.62812500000000004</v>
      </c>
      <c r="P1074" s="4">
        <v>2577</v>
      </c>
      <c r="Q1074" s="6">
        <v>0.155219247186651</v>
      </c>
      <c r="R1074" s="7">
        <v>2.8467209934031801</v>
      </c>
      <c r="S1074" s="6">
        <v>0</v>
      </c>
      <c r="T1074" s="5">
        <v>0</v>
      </c>
      <c r="U1074" s="5">
        <v>0</v>
      </c>
      <c r="V1074" s="5">
        <f t="shared" si="90"/>
        <v>2.5125000000000002</v>
      </c>
      <c r="W1074" s="5">
        <f t="shared" si="86"/>
        <v>-2.5125000000000002</v>
      </c>
      <c r="X1074" s="8">
        <f t="shared" si="87"/>
        <v>-1</v>
      </c>
      <c r="Y1074" s="4">
        <v>0</v>
      </c>
      <c r="Z1074" s="9" t="str">
        <f t="shared" si="88"/>
        <v>NA</v>
      </c>
      <c r="AA1074" s="10">
        <f t="shared" si="89"/>
        <v>0</v>
      </c>
    </row>
    <row r="1075" spans="1:27" x14ac:dyDescent="0.55000000000000004">
      <c r="A1075" s="3" t="s">
        <v>78</v>
      </c>
      <c r="B1075" s="3" t="s">
        <v>79</v>
      </c>
      <c r="C1075" s="3" t="s">
        <v>1977</v>
      </c>
      <c r="D1075" s="3" t="s">
        <v>1978</v>
      </c>
      <c r="E1075" s="4" t="s">
        <v>31</v>
      </c>
      <c r="F1075" s="3" t="s">
        <v>36</v>
      </c>
      <c r="G1075" s="3" t="s">
        <v>36</v>
      </c>
      <c r="H1075" s="3" t="s">
        <v>1979</v>
      </c>
      <c r="I1075" s="3" t="s">
        <v>77</v>
      </c>
      <c r="J1075" s="3" t="s">
        <v>36</v>
      </c>
      <c r="K1075" s="3" t="s">
        <v>42</v>
      </c>
      <c r="L1075" s="5">
        <v>0.57499999999999996</v>
      </c>
      <c r="M1075" s="4">
        <v>6</v>
      </c>
      <c r="N1075" s="5">
        <v>3.2499999750000006</v>
      </c>
      <c r="O1075" s="5">
        <v>0.54166666250000006</v>
      </c>
      <c r="P1075" s="4">
        <v>322</v>
      </c>
      <c r="Q1075" s="6">
        <v>1.86335403726708</v>
      </c>
      <c r="R1075" s="7">
        <v>3.4031055900621099</v>
      </c>
      <c r="S1075" s="6">
        <v>0</v>
      </c>
      <c r="T1075" s="5">
        <v>0</v>
      </c>
      <c r="U1075" s="5">
        <v>0</v>
      </c>
      <c r="V1075" s="5">
        <f t="shared" si="90"/>
        <v>3.2499999750000006</v>
      </c>
      <c r="W1075" s="5">
        <f t="shared" si="86"/>
        <v>-3.2499999750000006</v>
      </c>
      <c r="X1075" s="8">
        <f t="shared" si="87"/>
        <v>-1</v>
      </c>
      <c r="Y1075" s="4">
        <v>0</v>
      </c>
      <c r="Z1075" s="9" t="str">
        <f t="shared" si="88"/>
        <v>NA</v>
      </c>
      <c r="AA1075" s="10">
        <f t="shared" si="89"/>
        <v>0</v>
      </c>
    </row>
    <row r="1076" spans="1:27" x14ac:dyDescent="0.55000000000000004">
      <c r="A1076" s="3" t="s">
        <v>78</v>
      </c>
      <c r="B1076" s="3" t="s">
        <v>79</v>
      </c>
      <c r="C1076" s="3" t="s">
        <v>1980</v>
      </c>
      <c r="D1076" s="3" t="s">
        <v>1981</v>
      </c>
      <c r="E1076" s="4" t="s">
        <v>66</v>
      </c>
      <c r="F1076" s="3" t="s">
        <v>36</v>
      </c>
      <c r="G1076" s="3" t="s">
        <v>36</v>
      </c>
      <c r="H1076" s="3" t="s">
        <v>695</v>
      </c>
      <c r="I1076" s="3" t="s">
        <v>77</v>
      </c>
      <c r="J1076" s="3" t="s">
        <v>36</v>
      </c>
      <c r="K1076" s="3" t="s">
        <v>42</v>
      </c>
      <c r="L1076" s="5">
        <v>0.57499999999999996</v>
      </c>
      <c r="M1076" s="4">
        <v>3</v>
      </c>
      <c r="N1076" s="5">
        <v>3.3874999875</v>
      </c>
      <c r="O1076" s="5">
        <v>1.1291666625000001</v>
      </c>
      <c r="P1076" s="4">
        <v>1348</v>
      </c>
      <c r="Q1076" s="6">
        <v>0.22255192878338301</v>
      </c>
      <c r="R1076" s="7">
        <v>3.3344213649851602</v>
      </c>
      <c r="S1076" s="6">
        <v>0</v>
      </c>
      <c r="T1076" s="5">
        <v>0</v>
      </c>
      <c r="U1076" s="5">
        <v>0</v>
      </c>
      <c r="V1076" s="5">
        <f t="shared" si="90"/>
        <v>3.3874999875</v>
      </c>
      <c r="W1076" s="5">
        <f t="shared" si="86"/>
        <v>-3.3874999875</v>
      </c>
      <c r="X1076" s="8">
        <f t="shared" si="87"/>
        <v>-1</v>
      </c>
      <c r="Y1076" s="4">
        <v>0</v>
      </c>
      <c r="Z1076" s="9" t="str">
        <f t="shared" si="88"/>
        <v>NA</v>
      </c>
      <c r="AA1076" s="10">
        <f t="shared" si="89"/>
        <v>0</v>
      </c>
    </row>
    <row r="1077" spans="1:27" x14ac:dyDescent="0.55000000000000004">
      <c r="A1077" s="3" t="s">
        <v>78</v>
      </c>
      <c r="B1077" s="3" t="s">
        <v>79</v>
      </c>
      <c r="C1077" s="3" t="s">
        <v>1982</v>
      </c>
      <c r="D1077" s="3" t="s">
        <v>1983</v>
      </c>
      <c r="E1077" s="4" t="s">
        <v>31</v>
      </c>
      <c r="F1077" s="3" t="s">
        <v>36</v>
      </c>
      <c r="G1077" s="3" t="s">
        <v>36</v>
      </c>
      <c r="H1077" s="3" t="s">
        <v>353</v>
      </c>
      <c r="I1077" s="3" t="s">
        <v>77</v>
      </c>
      <c r="J1077" s="3" t="s">
        <v>36</v>
      </c>
      <c r="K1077" s="3" t="s">
        <v>42</v>
      </c>
      <c r="L1077" s="5">
        <v>0.57499999999999996</v>
      </c>
      <c r="M1077" s="4">
        <v>2</v>
      </c>
      <c r="N1077" s="5">
        <v>3.8250000000000002</v>
      </c>
      <c r="O1077" s="5">
        <v>1.9125000000000001</v>
      </c>
      <c r="P1077" s="4">
        <v>88</v>
      </c>
      <c r="Q1077" s="6">
        <v>2.2727272727272698</v>
      </c>
      <c r="R1077" s="7">
        <v>2.1022727272727302</v>
      </c>
      <c r="S1077" s="6">
        <v>0</v>
      </c>
      <c r="T1077" s="5">
        <v>0</v>
      </c>
      <c r="U1077" s="5">
        <v>0</v>
      </c>
      <c r="V1077" s="5">
        <f t="shared" si="90"/>
        <v>3.8250000000000002</v>
      </c>
      <c r="W1077" s="5">
        <f t="shared" si="86"/>
        <v>-3.8250000000000002</v>
      </c>
      <c r="X1077" s="8">
        <f t="shared" si="87"/>
        <v>-1</v>
      </c>
      <c r="Y1077" s="4">
        <v>0</v>
      </c>
      <c r="Z1077" s="9" t="str">
        <f t="shared" si="88"/>
        <v>NA</v>
      </c>
      <c r="AA1077" s="10">
        <f t="shared" si="89"/>
        <v>0</v>
      </c>
    </row>
    <row r="1078" spans="1:27" x14ac:dyDescent="0.55000000000000004">
      <c r="A1078" s="3" t="s">
        <v>78</v>
      </c>
      <c r="B1078" s="3" t="s">
        <v>79</v>
      </c>
      <c r="C1078" s="3" t="s">
        <v>1984</v>
      </c>
      <c r="D1078" s="3" t="s">
        <v>1985</v>
      </c>
      <c r="E1078" s="4" t="s">
        <v>31</v>
      </c>
      <c r="F1078" s="3" t="s">
        <v>36</v>
      </c>
      <c r="G1078" s="3" t="s">
        <v>36</v>
      </c>
      <c r="H1078" s="3" t="s">
        <v>475</v>
      </c>
      <c r="I1078" s="3" t="s">
        <v>77</v>
      </c>
      <c r="J1078" s="3" t="s">
        <v>36</v>
      </c>
      <c r="K1078" s="3" t="s">
        <v>42</v>
      </c>
      <c r="L1078" s="5">
        <v>0.57499999999999996</v>
      </c>
      <c r="M1078" s="4">
        <v>4</v>
      </c>
      <c r="N1078" s="5">
        <v>3.85</v>
      </c>
      <c r="O1078" s="5">
        <v>0.96250000000000002</v>
      </c>
      <c r="P1078" s="4">
        <v>226</v>
      </c>
      <c r="Q1078" s="6">
        <v>1.76991150442478</v>
      </c>
      <c r="R1078" s="7">
        <v>2.8610619469026499</v>
      </c>
      <c r="S1078" s="6">
        <v>0</v>
      </c>
      <c r="T1078" s="5">
        <v>0</v>
      </c>
      <c r="U1078" s="5">
        <v>0</v>
      </c>
      <c r="V1078" s="5">
        <f t="shared" si="90"/>
        <v>3.85</v>
      </c>
      <c r="W1078" s="5">
        <f t="shared" si="86"/>
        <v>-3.85</v>
      </c>
      <c r="X1078" s="8">
        <f t="shared" si="87"/>
        <v>-1</v>
      </c>
      <c r="Y1078" s="4">
        <v>0</v>
      </c>
      <c r="Z1078" s="9" t="str">
        <f t="shared" si="88"/>
        <v>NA</v>
      </c>
      <c r="AA1078" s="10">
        <f t="shared" si="89"/>
        <v>0</v>
      </c>
    </row>
    <row r="1079" spans="1:27" x14ac:dyDescent="0.55000000000000004">
      <c r="A1079" s="3" t="s">
        <v>78</v>
      </c>
      <c r="B1079" s="3" t="s">
        <v>79</v>
      </c>
      <c r="C1079" s="3" t="s">
        <v>1986</v>
      </c>
      <c r="D1079" s="3" t="s">
        <v>513</v>
      </c>
      <c r="E1079" s="4" t="s">
        <v>66</v>
      </c>
      <c r="F1079" s="3" t="s">
        <v>36</v>
      </c>
      <c r="G1079" s="3" t="s">
        <v>36</v>
      </c>
      <c r="H1079" s="3" t="s">
        <v>181</v>
      </c>
      <c r="I1079" s="3" t="s">
        <v>50</v>
      </c>
      <c r="J1079" s="3" t="s">
        <v>36</v>
      </c>
      <c r="K1079" s="3" t="s">
        <v>42</v>
      </c>
      <c r="L1079" s="5">
        <v>0.57499999999999996</v>
      </c>
      <c r="M1079" s="4">
        <v>10</v>
      </c>
      <c r="N1079" s="5">
        <v>4.1624999999999996</v>
      </c>
      <c r="O1079" s="5">
        <v>0.41625000000000001</v>
      </c>
      <c r="P1079" s="4">
        <v>212</v>
      </c>
      <c r="Q1079" s="6">
        <v>4.7169811320754702</v>
      </c>
      <c r="R1079" s="7">
        <v>2.6452830188679202</v>
      </c>
      <c r="S1079" s="6">
        <v>0</v>
      </c>
      <c r="T1079" s="5">
        <v>0</v>
      </c>
      <c r="U1079" s="5">
        <v>0</v>
      </c>
      <c r="V1079" s="5">
        <f t="shared" si="90"/>
        <v>4.1624999999999996</v>
      </c>
      <c r="W1079" s="5">
        <f t="shared" si="86"/>
        <v>-4.1624999999999996</v>
      </c>
      <c r="X1079" s="8">
        <f t="shared" si="87"/>
        <v>-1</v>
      </c>
      <c r="Y1079" s="4">
        <v>0</v>
      </c>
      <c r="Z1079" s="9" t="str">
        <f t="shared" si="88"/>
        <v>NA</v>
      </c>
      <c r="AA1079" s="10">
        <f t="shared" si="89"/>
        <v>0</v>
      </c>
    </row>
    <row r="1080" spans="1:27" x14ac:dyDescent="0.55000000000000004">
      <c r="A1080" s="3" t="s">
        <v>78</v>
      </c>
      <c r="B1080" s="3" t="s">
        <v>79</v>
      </c>
      <c r="C1080" s="3" t="s">
        <v>1987</v>
      </c>
      <c r="D1080" s="3" t="s">
        <v>1988</v>
      </c>
      <c r="E1080" s="4" t="s">
        <v>66</v>
      </c>
      <c r="F1080" s="3" t="s">
        <v>36</v>
      </c>
      <c r="G1080" s="3" t="s">
        <v>36</v>
      </c>
      <c r="H1080" s="3" t="s">
        <v>85</v>
      </c>
      <c r="I1080" s="3" t="s">
        <v>50</v>
      </c>
      <c r="J1080" s="3" t="s">
        <v>36</v>
      </c>
      <c r="K1080" s="3" t="s">
        <v>42</v>
      </c>
      <c r="L1080" s="5">
        <v>0.57499999999999996</v>
      </c>
      <c r="M1080" s="4">
        <v>21</v>
      </c>
      <c r="N1080" s="5">
        <v>24.037499849999996</v>
      </c>
      <c r="O1080" s="5">
        <v>1.1446428499999999</v>
      </c>
      <c r="P1080" s="4">
        <v>658</v>
      </c>
      <c r="Q1080" s="6">
        <v>3.1914893617021298</v>
      </c>
      <c r="R1080" s="7">
        <v>2.9629179331306998</v>
      </c>
      <c r="S1080" s="6">
        <v>0</v>
      </c>
      <c r="T1080" s="5">
        <v>0</v>
      </c>
      <c r="U1080" s="5">
        <v>0</v>
      </c>
      <c r="V1080" s="5">
        <f t="shared" si="90"/>
        <v>24.037499849999996</v>
      </c>
      <c r="W1080" s="5">
        <f t="shared" si="86"/>
        <v>-24.037499849999996</v>
      </c>
      <c r="X1080" s="8">
        <f t="shared" si="87"/>
        <v>-1</v>
      </c>
      <c r="Y1080" s="4">
        <v>0</v>
      </c>
      <c r="Z1080" s="9" t="str">
        <f t="shared" si="88"/>
        <v>NA</v>
      </c>
      <c r="AA1080" s="10">
        <f t="shared" si="89"/>
        <v>0</v>
      </c>
    </row>
    <row r="1081" spans="1:27" x14ac:dyDescent="0.55000000000000004">
      <c r="A1081" s="3" t="s">
        <v>78</v>
      </c>
      <c r="B1081" s="3" t="s">
        <v>79</v>
      </c>
      <c r="C1081" s="3" t="s">
        <v>1989</v>
      </c>
      <c r="D1081" s="3" t="s">
        <v>1990</v>
      </c>
      <c r="E1081" s="4" t="s">
        <v>31</v>
      </c>
      <c r="F1081" s="3" t="s">
        <v>36</v>
      </c>
      <c r="G1081" s="3" t="s">
        <v>36</v>
      </c>
      <c r="H1081" s="3" t="s">
        <v>386</v>
      </c>
      <c r="I1081" s="3" t="s">
        <v>77</v>
      </c>
      <c r="J1081" s="3" t="s">
        <v>36</v>
      </c>
      <c r="K1081" s="3" t="s">
        <v>42</v>
      </c>
      <c r="L1081" s="5">
        <v>0.57499999999999996</v>
      </c>
      <c r="M1081" s="4">
        <v>73</v>
      </c>
      <c r="N1081" s="5">
        <v>57.574999624999997</v>
      </c>
      <c r="O1081" s="5">
        <v>0.78869862499999999</v>
      </c>
      <c r="P1081" s="4">
        <v>5043</v>
      </c>
      <c r="Q1081" s="6">
        <v>1.4475510608764599</v>
      </c>
      <c r="R1081" s="7">
        <v>1.6174895895300401</v>
      </c>
      <c r="S1081" s="6">
        <v>0</v>
      </c>
      <c r="T1081" s="5">
        <v>0</v>
      </c>
      <c r="U1081" s="5">
        <v>0</v>
      </c>
      <c r="V1081" s="5">
        <f t="shared" si="90"/>
        <v>57.574999624999997</v>
      </c>
      <c r="W1081" s="5">
        <f t="shared" si="86"/>
        <v>-57.574999624999997</v>
      </c>
      <c r="X1081" s="8">
        <f t="shared" si="87"/>
        <v>-1</v>
      </c>
      <c r="Y1081" s="4">
        <v>0</v>
      </c>
      <c r="Z1081" s="9" t="str">
        <f t="shared" si="88"/>
        <v>NA</v>
      </c>
      <c r="AA1081" s="10">
        <f t="shared" si="89"/>
        <v>0</v>
      </c>
    </row>
    <row r="1082" spans="1:27" x14ac:dyDescent="0.55000000000000004">
      <c r="A1082" s="3" t="s">
        <v>78</v>
      </c>
      <c r="B1082" s="3" t="s">
        <v>79</v>
      </c>
      <c r="C1082" s="3" t="s">
        <v>1991</v>
      </c>
      <c r="D1082" s="3" t="s">
        <v>1992</v>
      </c>
      <c r="E1082" s="4" t="s">
        <v>66</v>
      </c>
      <c r="F1082" s="3" t="s">
        <v>36</v>
      </c>
      <c r="G1082" s="3" t="s">
        <v>36</v>
      </c>
      <c r="H1082" s="3" t="s">
        <v>572</v>
      </c>
      <c r="I1082" s="3" t="s">
        <v>77</v>
      </c>
      <c r="J1082" s="3" t="s">
        <v>36</v>
      </c>
      <c r="K1082" s="3" t="s">
        <v>42</v>
      </c>
      <c r="L1082" s="5">
        <v>0.57499999999999996</v>
      </c>
      <c r="M1082" s="4">
        <v>288</v>
      </c>
      <c r="N1082" s="5">
        <v>182.03749920000001</v>
      </c>
      <c r="O1082" s="5">
        <v>0.63207465000000007</v>
      </c>
      <c r="P1082" s="4">
        <v>7569</v>
      </c>
      <c r="Q1082" s="6">
        <v>3.80499405469679</v>
      </c>
      <c r="R1082" s="7">
        <v>1.90808561236623</v>
      </c>
      <c r="S1082" s="6">
        <v>0</v>
      </c>
      <c r="T1082" s="5">
        <v>0</v>
      </c>
      <c r="U1082" s="5">
        <v>0</v>
      </c>
      <c r="V1082" s="5">
        <f t="shared" si="90"/>
        <v>182.03749920000001</v>
      </c>
      <c r="W1082" s="5">
        <f t="shared" si="86"/>
        <v>-182.03749920000001</v>
      </c>
      <c r="X1082" s="8">
        <f t="shared" si="87"/>
        <v>-1</v>
      </c>
      <c r="Y1082" s="4">
        <v>0</v>
      </c>
      <c r="Z1082" s="9" t="str">
        <f t="shared" si="88"/>
        <v>NA</v>
      </c>
      <c r="AA1082" s="10">
        <f t="shared" si="89"/>
        <v>0</v>
      </c>
    </row>
    <row r="1083" spans="1:27" x14ac:dyDescent="0.55000000000000004">
      <c r="A1083" s="3" t="s">
        <v>62</v>
      </c>
      <c r="B1083" s="3" t="s">
        <v>63</v>
      </c>
      <c r="C1083" s="3" t="s">
        <v>1993</v>
      </c>
      <c r="D1083" s="3" t="s">
        <v>1994</v>
      </c>
      <c r="E1083" s="4" t="s">
        <v>66</v>
      </c>
      <c r="F1083" s="3" t="s">
        <v>36</v>
      </c>
      <c r="G1083" s="3" t="s">
        <v>36</v>
      </c>
      <c r="H1083" s="3" t="s">
        <v>1995</v>
      </c>
      <c r="I1083" s="3" t="s">
        <v>67</v>
      </c>
      <c r="J1083" s="3" t="s">
        <v>36</v>
      </c>
      <c r="K1083" s="3" t="s">
        <v>42</v>
      </c>
      <c r="L1083" s="5">
        <v>0.58750000000000002</v>
      </c>
      <c r="M1083" s="4">
        <v>1</v>
      </c>
      <c r="N1083" s="5">
        <v>0.58750000000000002</v>
      </c>
      <c r="O1083" s="5">
        <v>0.58750000000000002</v>
      </c>
      <c r="P1083" s="4">
        <v>54</v>
      </c>
      <c r="Q1083" s="6">
        <v>1.8518518518518501</v>
      </c>
      <c r="R1083" s="7">
        <v>1.37037037037037</v>
      </c>
      <c r="S1083" s="6">
        <v>0</v>
      </c>
      <c r="T1083" s="5">
        <v>0</v>
      </c>
      <c r="U1083" s="5">
        <v>0</v>
      </c>
      <c r="V1083" s="5">
        <f t="shared" si="90"/>
        <v>0.58750000000000002</v>
      </c>
      <c r="W1083" s="5">
        <f t="shared" si="86"/>
        <v>-0.58750000000000002</v>
      </c>
      <c r="X1083" s="8">
        <f t="shared" si="87"/>
        <v>-1</v>
      </c>
      <c r="Y1083" s="4">
        <v>0</v>
      </c>
      <c r="Z1083" s="9" t="str">
        <f t="shared" si="88"/>
        <v>NA</v>
      </c>
      <c r="AA1083" s="10">
        <f t="shared" si="89"/>
        <v>0</v>
      </c>
    </row>
    <row r="1084" spans="1:27" x14ac:dyDescent="0.55000000000000004">
      <c r="A1084" s="3" t="s">
        <v>62</v>
      </c>
      <c r="B1084" s="3" t="s">
        <v>63</v>
      </c>
      <c r="C1084" s="3" t="s">
        <v>1996</v>
      </c>
      <c r="D1084" s="3" t="s">
        <v>1997</v>
      </c>
      <c r="E1084" s="4" t="s">
        <v>31</v>
      </c>
      <c r="F1084" s="3" t="s">
        <v>36</v>
      </c>
      <c r="G1084" s="3" t="s">
        <v>36</v>
      </c>
      <c r="H1084" s="3" t="s">
        <v>320</v>
      </c>
      <c r="I1084" s="3" t="s">
        <v>67</v>
      </c>
      <c r="J1084" s="3" t="s">
        <v>36</v>
      </c>
      <c r="K1084" s="3" t="s">
        <v>42</v>
      </c>
      <c r="L1084" s="5">
        <v>0.58750000000000002</v>
      </c>
      <c r="M1084" s="4">
        <v>2</v>
      </c>
      <c r="N1084" s="5">
        <v>1.0125</v>
      </c>
      <c r="O1084" s="5">
        <v>0.50624999999999998</v>
      </c>
      <c r="P1084" s="4">
        <v>35</v>
      </c>
      <c r="Q1084" s="6">
        <v>5.71428571428571</v>
      </c>
      <c r="R1084" s="7">
        <v>1.8257142857142901</v>
      </c>
      <c r="S1084" s="6">
        <v>0</v>
      </c>
      <c r="T1084" s="5">
        <v>0</v>
      </c>
      <c r="U1084" s="5">
        <v>0</v>
      </c>
      <c r="V1084" s="5">
        <f t="shared" si="90"/>
        <v>1.0125</v>
      </c>
      <c r="W1084" s="5">
        <f t="shared" si="86"/>
        <v>-1.0125</v>
      </c>
      <c r="X1084" s="8">
        <f t="shared" si="87"/>
        <v>-1</v>
      </c>
      <c r="Y1084" s="4">
        <v>0</v>
      </c>
      <c r="Z1084" s="9" t="str">
        <f t="shared" si="88"/>
        <v>NA</v>
      </c>
      <c r="AA1084" s="10">
        <f t="shared" si="89"/>
        <v>0</v>
      </c>
    </row>
    <row r="1085" spans="1:27" x14ac:dyDescent="0.55000000000000004">
      <c r="A1085" s="3" t="s">
        <v>62</v>
      </c>
      <c r="B1085" s="3" t="s">
        <v>63</v>
      </c>
      <c r="C1085" s="3" t="s">
        <v>1998</v>
      </c>
      <c r="D1085" s="3" t="s">
        <v>1999</v>
      </c>
      <c r="E1085" s="4" t="s">
        <v>31</v>
      </c>
      <c r="F1085" s="3" t="s">
        <v>36</v>
      </c>
      <c r="G1085" s="3" t="s">
        <v>36</v>
      </c>
      <c r="H1085" s="3" t="s">
        <v>150</v>
      </c>
      <c r="I1085" s="3" t="s">
        <v>67</v>
      </c>
      <c r="J1085" s="3" t="s">
        <v>36</v>
      </c>
      <c r="K1085" s="3" t="s">
        <v>42</v>
      </c>
      <c r="L1085" s="5">
        <v>0.58750000000000002</v>
      </c>
      <c r="M1085" s="4">
        <v>3</v>
      </c>
      <c r="N1085" s="5">
        <v>2.2749999750000001</v>
      </c>
      <c r="O1085" s="5">
        <v>0.75833332500000006</v>
      </c>
      <c r="P1085" s="4">
        <v>3158</v>
      </c>
      <c r="Q1085" s="6">
        <v>9.4996833438885403E-2</v>
      </c>
      <c r="R1085" s="7">
        <v>2.0056998100063299</v>
      </c>
      <c r="S1085" s="6">
        <v>0</v>
      </c>
      <c r="T1085" s="5">
        <v>0</v>
      </c>
      <c r="U1085" s="5">
        <v>0</v>
      </c>
      <c r="V1085" s="5">
        <f t="shared" si="90"/>
        <v>2.2749999750000001</v>
      </c>
      <c r="W1085" s="5">
        <f t="shared" si="86"/>
        <v>-2.2749999750000001</v>
      </c>
      <c r="X1085" s="8">
        <f t="shared" si="87"/>
        <v>-1</v>
      </c>
      <c r="Y1085" s="4">
        <v>0</v>
      </c>
      <c r="Z1085" s="9" t="str">
        <f t="shared" si="88"/>
        <v>NA</v>
      </c>
      <c r="AA1085" s="10">
        <f t="shared" si="89"/>
        <v>0</v>
      </c>
    </row>
    <row r="1086" spans="1:27" x14ac:dyDescent="0.55000000000000004">
      <c r="A1086" s="3" t="s">
        <v>62</v>
      </c>
      <c r="B1086" s="3" t="s">
        <v>63</v>
      </c>
      <c r="C1086" s="3" t="s">
        <v>2000</v>
      </c>
      <c r="D1086" s="3" t="s">
        <v>2001</v>
      </c>
      <c r="E1086" s="4" t="s">
        <v>66</v>
      </c>
      <c r="F1086" s="3" t="s">
        <v>36</v>
      </c>
      <c r="G1086" s="3" t="s">
        <v>36</v>
      </c>
      <c r="H1086" s="3" t="s">
        <v>1363</v>
      </c>
      <c r="I1086" s="3" t="s">
        <v>67</v>
      </c>
      <c r="J1086" s="3" t="s">
        <v>36</v>
      </c>
      <c r="K1086" s="3" t="s">
        <v>42</v>
      </c>
      <c r="L1086" s="5">
        <v>0.58750000000000002</v>
      </c>
      <c r="M1086" s="4">
        <v>4</v>
      </c>
      <c r="N1086" s="5">
        <v>2.4</v>
      </c>
      <c r="O1086" s="5">
        <v>0.6</v>
      </c>
      <c r="P1086" s="4">
        <v>398</v>
      </c>
      <c r="Q1086" s="6">
        <v>1.0050251256281399</v>
      </c>
      <c r="R1086" s="7">
        <v>1.3987437185929601</v>
      </c>
      <c r="S1086" s="6">
        <v>0</v>
      </c>
      <c r="T1086" s="5">
        <v>0</v>
      </c>
      <c r="U1086" s="5">
        <v>0</v>
      </c>
      <c r="V1086" s="5">
        <f t="shared" si="90"/>
        <v>2.4</v>
      </c>
      <c r="W1086" s="5">
        <f t="shared" si="86"/>
        <v>-2.4</v>
      </c>
      <c r="X1086" s="8">
        <f t="shared" si="87"/>
        <v>-1</v>
      </c>
      <c r="Y1086" s="4">
        <v>0</v>
      </c>
      <c r="Z1086" s="9" t="str">
        <f t="shared" si="88"/>
        <v>NA</v>
      </c>
      <c r="AA1086" s="10">
        <f t="shared" si="89"/>
        <v>0</v>
      </c>
    </row>
    <row r="1087" spans="1:27" x14ac:dyDescent="0.55000000000000004">
      <c r="A1087" s="3" t="s">
        <v>62</v>
      </c>
      <c r="B1087" s="3" t="s">
        <v>63</v>
      </c>
      <c r="C1087" s="3" t="s">
        <v>2002</v>
      </c>
      <c r="D1087" s="3" t="s">
        <v>2003</v>
      </c>
      <c r="E1087" s="4" t="s">
        <v>66</v>
      </c>
      <c r="F1087" s="3" t="s">
        <v>36</v>
      </c>
      <c r="G1087" s="3" t="s">
        <v>36</v>
      </c>
      <c r="H1087" s="3" t="s">
        <v>181</v>
      </c>
      <c r="I1087" s="3" t="s">
        <v>67</v>
      </c>
      <c r="J1087" s="3" t="s">
        <v>36</v>
      </c>
      <c r="K1087" s="3" t="s">
        <v>91</v>
      </c>
      <c r="L1087" s="5">
        <v>0.58750000000000002</v>
      </c>
      <c r="M1087" s="4">
        <v>6</v>
      </c>
      <c r="N1087" s="5">
        <v>4.1499999750000001</v>
      </c>
      <c r="O1087" s="5">
        <v>0.69166666249999997</v>
      </c>
      <c r="P1087" s="4">
        <v>275</v>
      </c>
      <c r="Q1087" s="6">
        <v>2.1818181818181799</v>
      </c>
      <c r="R1087" s="7">
        <v>2.2861818181818201</v>
      </c>
      <c r="S1087" s="6">
        <v>0</v>
      </c>
      <c r="T1087" s="5">
        <v>0</v>
      </c>
      <c r="U1087" s="5">
        <v>0</v>
      </c>
      <c r="V1087" s="5">
        <f t="shared" si="90"/>
        <v>4.1499999750000001</v>
      </c>
      <c r="W1087" s="5">
        <f t="shared" si="86"/>
        <v>-4.1499999750000001</v>
      </c>
      <c r="X1087" s="8">
        <f t="shared" si="87"/>
        <v>-1</v>
      </c>
      <c r="Y1087" s="4">
        <v>0</v>
      </c>
      <c r="Z1087" s="9" t="str">
        <f t="shared" si="88"/>
        <v>NA</v>
      </c>
      <c r="AA1087" s="10">
        <f t="shared" si="89"/>
        <v>0</v>
      </c>
    </row>
    <row r="1088" spans="1:27" x14ac:dyDescent="0.55000000000000004">
      <c r="A1088" s="3" t="s">
        <v>62</v>
      </c>
      <c r="B1088" s="3" t="s">
        <v>63</v>
      </c>
      <c r="C1088" s="3" t="s">
        <v>2004</v>
      </c>
      <c r="D1088" s="3" t="s">
        <v>1819</v>
      </c>
      <c r="E1088" s="4" t="s">
        <v>31</v>
      </c>
      <c r="F1088" s="3" t="s">
        <v>36</v>
      </c>
      <c r="G1088" s="3" t="s">
        <v>36</v>
      </c>
      <c r="H1088" s="3" t="s">
        <v>85</v>
      </c>
      <c r="I1088" s="3" t="s">
        <v>67</v>
      </c>
      <c r="J1088" s="3" t="s">
        <v>36</v>
      </c>
      <c r="K1088" s="3" t="s">
        <v>91</v>
      </c>
      <c r="L1088" s="5">
        <v>0.58750000000000002</v>
      </c>
      <c r="M1088" s="4">
        <v>17</v>
      </c>
      <c r="N1088" s="5">
        <v>9.599999875</v>
      </c>
      <c r="O1088" s="5">
        <v>0.56470587500000002</v>
      </c>
      <c r="P1088" s="4">
        <v>205</v>
      </c>
      <c r="Q1088" s="6">
        <v>8.2926829268292703</v>
      </c>
      <c r="R1088" s="7">
        <v>2.05707317073171</v>
      </c>
      <c r="S1088" s="6">
        <v>0</v>
      </c>
      <c r="T1088" s="5">
        <v>0</v>
      </c>
      <c r="U1088" s="5">
        <v>0</v>
      </c>
      <c r="V1088" s="5">
        <f t="shared" si="90"/>
        <v>9.599999875</v>
      </c>
      <c r="W1088" s="5">
        <f t="shared" si="86"/>
        <v>-9.599999875</v>
      </c>
      <c r="X1088" s="8">
        <f t="shared" si="87"/>
        <v>-1</v>
      </c>
      <c r="Y1088" s="4">
        <v>0</v>
      </c>
      <c r="Z1088" s="9" t="str">
        <f t="shared" si="88"/>
        <v>NA</v>
      </c>
      <c r="AA1088" s="10">
        <f t="shared" si="89"/>
        <v>0</v>
      </c>
    </row>
    <row r="1089" spans="1:27" x14ac:dyDescent="0.55000000000000004">
      <c r="A1089" s="3" t="s">
        <v>62</v>
      </c>
      <c r="B1089" s="3" t="s">
        <v>63</v>
      </c>
      <c r="C1089" s="3" t="s">
        <v>2005</v>
      </c>
      <c r="D1089" s="3" t="s">
        <v>1666</v>
      </c>
      <c r="E1089" s="4" t="s">
        <v>31</v>
      </c>
      <c r="F1089" s="3" t="s">
        <v>36</v>
      </c>
      <c r="G1089" s="3" t="s">
        <v>36</v>
      </c>
      <c r="H1089" s="3" t="s">
        <v>181</v>
      </c>
      <c r="I1089" s="3" t="s">
        <v>67</v>
      </c>
      <c r="J1089" s="3" t="s">
        <v>36</v>
      </c>
      <c r="K1089" s="3" t="s">
        <v>91</v>
      </c>
      <c r="L1089" s="5">
        <v>0.58750000000000002</v>
      </c>
      <c r="M1089" s="4">
        <v>38</v>
      </c>
      <c r="N1089" s="5">
        <v>20.937499825</v>
      </c>
      <c r="O1089" s="5">
        <v>0.55098683749999999</v>
      </c>
      <c r="P1089" s="4">
        <v>10655</v>
      </c>
      <c r="Q1089" s="6">
        <v>0.35664007508212098</v>
      </c>
      <c r="R1089" s="7">
        <v>2.2577193805725</v>
      </c>
      <c r="S1089" s="6">
        <v>0</v>
      </c>
      <c r="T1089" s="5">
        <v>0</v>
      </c>
      <c r="U1089" s="5">
        <v>0</v>
      </c>
      <c r="V1089" s="5">
        <f t="shared" si="90"/>
        <v>20.937499825</v>
      </c>
      <c r="W1089" s="5">
        <f t="shared" si="86"/>
        <v>-20.937499825</v>
      </c>
      <c r="X1089" s="8">
        <f t="shared" si="87"/>
        <v>-1</v>
      </c>
      <c r="Y1089" s="4">
        <v>0</v>
      </c>
      <c r="Z1089" s="9" t="str">
        <f t="shared" si="88"/>
        <v>NA</v>
      </c>
      <c r="AA1089" s="10">
        <f t="shared" si="89"/>
        <v>0</v>
      </c>
    </row>
    <row r="1090" spans="1:27" x14ac:dyDescent="0.55000000000000004">
      <c r="A1090" s="3" t="s">
        <v>78</v>
      </c>
      <c r="B1090" s="3" t="s">
        <v>79</v>
      </c>
      <c r="C1090" s="3" t="s">
        <v>2006</v>
      </c>
      <c r="D1090" s="3" t="s">
        <v>2007</v>
      </c>
      <c r="E1090" s="4" t="s">
        <v>31</v>
      </c>
      <c r="F1090" s="3" t="s">
        <v>36</v>
      </c>
      <c r="G1090" s="3" t="s">
        <v>36</v>
      </c>
      <c r="H1090" s="3" t="s">
        <v>1065</v>
      </c>
      <c r="I1090" s="3" t="s">
        <v>77</v>
      </c>
      <c r="J1090" s="3" t="s">
        <v>36</v>
      </c>
      <c r="K1090" s="3" t="s">
        <v>42</v>
      </c>
      <c r="L1090" s="5">
        <v>0.58750000000000002</v>
      </c>
      <c r="M1090" s="4">
        <v>2</v>
      </c>
      <c r="N1090" s="5">
        <v>1.1000000000000001</v>
      </c>
      <c r="O1090" s="5">
        <v>0.55000000000000004</v>
      </c>
      <c r="P1090" s="4">
        <v>131</v>
      </c>
      <c r="Q1090" s="6">
        <v>1.5267175572519101</v>
      </c>
      <c r="R1090" s="7">
        <v>3.7366412213740499</v>
      </c>
      <c r="S1090" s="6">
        <v>0</v>
      </c>
      <c r="T1090" s="5">
        <v>0</v>
      </c>
      <c r="U1090" s="5">
        <v>0</v>
      </c>
      <c r="V1090" s="5">
        <f t="shared" si="90"/>
        <v>1.1000000000000001</v>
      </c>
      <c r="W1090" s="5">
        <f t="shared" ref="W1090:W1153" si="91">U1090-V1090</f>
        <v>-1.1000000000000001</v>
      </c>
      <c r="X1090" s="8">
        <f t="shared" ref="X1090:X1153" si="92">IF(V1090=0,0,(U1090-V1090)/V1090)</f>
        <v>-1</v>
      </c>
      <c r="Y1090" s="4">
        <v>0</v>
      </c>
      <c r="Z1090" s="9" t="str">
        <f t="shared" ref="Z1090:Z1153" si="93">IF(Y1090=0,"NA",U1090/Y1090)</f>
        <v>NA</v>
      </c>
      <c r="AA1090" s="10">
        <f t="shared" ref="AA1090:AA1153" si="94">(Q1090/100*S1090/100)</f>
        <v>0</v>
      </c>
    </row>
    <row r="1091" spans="1:27" x14ac:dyDescent="0.55000000000000004">
      <c r="A1091" s="3" t="s">
        <v>78</v>
      </c>
      <c r="B1091" s="3" t="s">
        <v>79</v>
      </c>
      <c r="C1091" s="3" t="s">
        <v>2008</v>
      </c>
      <c r="D1091" s="3" t="s">
        <v>2009</v>
      </c>
      <c r="E1091" s="4" t="s">
        <v>31</v>
      </c>
      <c r="F1091" s="3" t="s">
        <v>36</v>
      </c>
      <c r="G1091" s="3" t="s">
        <v>36</v>
      </c>
      <c r="H1091" s="3" t="s">
        <v>1373</v>
      </c>
      <c r="I1091" s="3" t="s">
        <v>77</v>
      </c>
      <c r="J1091" s="3" t="s">
        <v>36</v>
      </c>
      <c r="K1091" s="3" t="s">
        <v>42</v>
      </c>
      <c r="L1091" s="5">
        <v>0.58750000000000002</v>
      </c>
      <c r="M1091" s="4">
        <v>3</v>
      </c>
      <c r="N1091" s="5">
        <v>1.5499999875000001</v>
      </c>
      <c r="O1091" s="5">
        <v>0.51666666250000004</v>
      </c>
      <c r="P1091" s="4">
        <v>347</v>
      </c>
      <c r="Q1091" s="6">
        <v>0.86455331412103809</v>
      </c>
      <c r="R1091" s="7">
        <v>1.3985590778098</v>
      </c>
      <c r="S1091" s="6">
        <v>0</v>
      </c>
      <c r="T1091" s="5">
        <v>0</v>
      </c>
      <c r="U1091" s="5">
        <v>0</v>
      </c>
      <c r="V1091" s="5">
        <f t="shared" ref="V1091:V1154" si="95">N1091</f>
        <v>1.5499999875000001</v>
      </c>
      <c r="W1091" s="5">
        <f t="shared" si="91"/>
        <v>-1.5499999875000001</v>
      </c>
      <c r="X1091" s="8">
        <f t="shared" si="92"/>
        <v>-1</v>
      </c>
      <c r="Y1091" s="4">
        <v>0</v>
      </c>
      <c r="Z1091" s="9" t="str">
        <f t="shared" si="93"/>
        <v>NA</v>
      </c>
      <c r="AA1091" s="10">
        <f t="shared" si="94"/>
        <v>0</v>
      </c>
    </row>
    <row r="1092" spans="1:27" x14ac:dyDescent="0.55000000000000004">
      <c r="A1092" s="3" t="s">
        <v>78</v>
      </c>
      <c r="B1092" s="3" t="s">
        <v>79</v>
      </c>
      <c r="C1092" s="3" t="s">
        <v>2010</v>
      </c>
      <c r="D1092" s="3" t="s">
        <v>1962</v>
      </c>
      <c r="E1092" s="4" t="s">
        <v>66</v>
      </c>
      <c r="F1092" s="3" t="s">
        <v>36</v>
      </c>
      <c r="G1092" s="3" t="s">
        <v>36</v>
      </c>
      <c r="H1092" s="3" t="s">
        <v>150</v>
      </c>
      <c r="I1092" s="3" t="s">
        <v>50</v>
      </c>
      <c r="J1092" s="3" t="s">
        <v>36</v>
      </c>
      <c r="K1092" s="3" t="s">
        <v>42</v>
      </c>
      <c r="L1092" s="5">
        <v>0.58750000000000002</v>
      </c>
      <c r="M1092" s="4">
        <v>4</v>
      </c>
      <c r="N1092" s="5">
        <v>2.3875000000000002</v>
      </c>
      <c r="O1092" s="5">
        <v>0.59687500000000004</v>
      </c>
      <c r="P1092" s="4">
        <v>167</v>
      </c>
      <c r="Q1092" s="6">
        <v>2.39520958083832</v>
      </c>
      <c r="R1092" s="7">
        <v>2.06047904191617</v>
      </c>
      <c r="S1092" s="6">
        <v>0</v>
      </c>
      <c r="T1092" s="5">
        <v>0</v>
      </c>
      <c r="U1092" s="5">
        <v>0</v>
      </c>
      <c r="V1092" s="5">
        <f t="shared" si="95"/>
        <v>2.3875000000000002</v>
      </c>
      <c r="W1092" s="5">
        <f t="shared" si="91"/>
        <v>-2.3875000000000002</v>
      </c>
      <c r="X1092" s="8">
        <f t="shared" si="92"/>
        <v>-1</v>
      </c>
      <c r="Y1092" s="4">
        <v>0</v>
      </c>
      <c r="Z1092" s="9" t="str">
        <f t="shared" si="93"/>
        <v>NA</v>
      </c>
      <c r="AA1092" s="10">
        <f t="shared" si="94"/>
        <v>0</v>
      </c>
    </row>
    <row r="1093" spans="1:27" x14ac:dyDescent="0.55000000000000004">
      <c r="A1093" s="3" t="s">
        <v>78</v>
      </c>
      <c r="B1093" s="3" t="s">
        <v>79</v>
      </c>
      <c r="C1093" s="3" t="s">
        <v>2011</v>
      </c>
      <c r="D1093" s="3" t="s">
        <v>2012</v>
      </c>
      <c r="E1093" s="4" t="s">
        <v>31</v>
      </c>
      <c r="F1093" s="3" t="s">
        <v>36</v>
      </c>
      <c r="G1093" s="3" t="s">
        <v>36</v>
      </c>
      <c r="H1093" s="3" t="s">
        <v>1601</v>
      </c>
      <c r="I1093" s="3" t="s">
        <v>77</v>
      </c>
      <c r="J1093" s="3" t="s">
        <v>36</v>
      </c>
      <c r="K1093" s="3" t="s">
        <v>42</v>
      </c>
      <c r="L1093" s="5">
        <v>0.58750000000000002</v>
      </c>
      <c r="M1093" s="4">
        <v>4</v>
      </c>
      <c r="N1093" s="5">
        <v>3.7</v>
      </c>
      <c r="O1093" s="5">
        <v>0.92500000000000004</v>
      </c>
      <c r="P1093" s="4">
        <v>104</v>
      </c>
      <c r="Q1093" s="6">
        <v>3.8461538461538498</v>
      </c>
      <c r="R1093" s="7">
        <v>3.10769230769231</v>
      </c>
      <c r="S1093" s="6">
        <v>0</v>
      </c>
      <c r="T1093" s="5">
        <v>0</v>
      </c>
      <c r="U1093" s="5">
        <v>0</v>
      </c>
      <c r="V1093" s="5">
        <f t="shared" si="95"/>
        <v>3.7</v>
      </c>
      <c r="W1093" s="5">
        <f t="shared" si="91"/>
        <v>-3.7</v>
      </c>
      <c r="X1093" s="8">
        <f t="shared" si="92"/>
        <v>-1</v>
      </c>
      <c r="Y1093" s="4">
        <v>0</v>
      </c>
      <c r="Z1093" s="9" t="str">
        <f t="shared" si="93"/>
        <v>NA</v>
      </c>
      <c r="AA1093" s="10">
        <f t="shared" si="94"/>
        <v>0</v>
      </c>
    </row>
    <row r="1094" spans="1:27" x14ac:dyDescent="0.55000000000000004">
      <c r="A1094" s="3" t="s">
        <v>78</v>
      </c>
      <c r="B1094" s="3" t="s">
        <v>79</v>
      </c>
      <c r="C1094" s="3" t="s">
        <v>2013</v>
      </c>
      <c r="D1094" s="3" t="s">
        <v>2014</v>
      </c>
      <c r="E1094" s="4" t="s">
        <v>31</v>
      </c>
      <c r="F1094" s="3" t="s">
        <v>36</v>
      </c>
      <c r="G1094" s="3" t="s">
        <v>36</v>
      </c>
      <c r="H1094" s="3" t="s">
        <v>1881</v>
      </c>
      <c r="I1094" s="3" t="s">
        <v>77</v>
      </c>
      <c r="J1094" s="3" t="s">
        <v>36</v>
      </c>
      <c r="K1094" s="3" t="s">
        <v>42</v>
      </c>
      <c r="L1094" s="5">
        <v>0.58750000000000002</v>
      </c>
      <c r="M1094" s="4">
        <v>6</v>
      </c>
      <c r="N1094" s="5">
        <v>5.4124999499999999</v>
      </c>
      <c r="O1094" s="5">
        <v>0.90208332499999999</v>
      </c>
      <c r="P1094" s="4">
        <v>64</v>
      </c>
      <c r="Q1094" s="6">
        <v>9.375</v>
      </c>
      <c r="R1094" s="7">
        <v>3.140625</v>
      </c>
      <c r="S1094" s="6">
        <v>0</v>
      </c>
      <c r="T1094" s="5">
        <v>0</v>
      </c>
      <c r="U1094" s="5">
        <v>0</v>
      </c>
      <c r="V1094" s="5">
        <f t="shared" si="95"/>
        <v>5.4124999499999999</v>
      </c>
      <c r="W1094" s="5">
        <f t="shared" si="91"/>
        <v>-5.4124999499999999</v>
      </c>
      <c r="X1094" s="8">
        <f t="shared" si="92"/>
        <v>-1</v>
      </c>
      <c r="Y1094" s="4">
        <v>0</v>
      </c>
      <c r="Z1094" s="9" t="str">
        <f t="shared" si="93"/>
        <v>NA</v>
      </c>
      <c r="AA1094" s="10">
        <f t="shared" si="94"/>
        <v>0</v>
      </c>
    </row>
    <row r="1095" spans="1:27" x14ac:dyDescent="0.55000000000000004">
      <c r="A1095" s="3" t="s">
        <v>78</v>
      </c>
      <c r="B1095" s="3" t="s">
        <v>79</v>
      </c>
      <c r="C1095" s="3" t="s">
        <v>2015</v>
      </c>
      <c r="D1095" s="3" t="s">
        <v>2016</v>
      </c>
      <c r="E1095" s="4" t="s">
        <v>31</v>
      </c>
      <c r="F1095" s="3" t="s">
        <v>36</v>
      </c>
      <c r="G1095" s="3" t="s">
        <v>36</v>
      </c>
      <c r="H1095" s="3" t="s">
        <v>1071</v>
      </c>
      <c r="I1095" s="3" t="s">
        <v>77</v>
      </c>
      <c r="J1095" s="3" t="s">
        <v>36</v>
      </c>
      <c r="K1095" s="3" t="s">
        <v>42</v>
      </c>
      <c r="L1095" s="5">
        <v>0.58750000000000002</v>
      </c>
      <c r="M1095" s="4">
        <v>16</v>
      </c>
      <c r="N1095" s="5">
        <v>7.3125</v>
      </c>
      <c r="O1095" s="5">
        <v>0.45703125</v>
      </c>
      <c r="P1095" s="4">
        <v>18057</v>
      </c>
      <c r="Q1095" s="6">
        <v>8.8608295951708507E-2</v>
      </c>
      <c r="R1095" s="7">
        <v>1.37592069557512</v>
      </c>
      <c r="S1095" s="6">
        <v>0</v>
      </c>
      <c r="T1095" s="5">
        <v>0</v>
      </c>
      <c r="U1095" s="5">
        <v>0</v>
      </c>
      <c r="V1095" s="5">
        <f t="shared" si="95"/>
        <v>7.3125</v>
      </c>
      <c r="W1095" s="5">
        <f t="shared" si="91"/>
        <v>-7.3125</v>
      </c>
      <c r="X1095" s="8">
        <f t="shared" si="92"/>
        <v>-1</v>
      </c>
      <c r="Y1095" s="4">
        <v>0</v>
      </c>
      <c r="Z1095" s="9" t="str">
        <f t="shared" si="93"/>
        <v>NA</v>
      </c>
      <c r="AA1095" s="10">
        <f t="shared" si="94"/>
        <v>0</v>
      </c>
    </row>
    <row r="1096" spans="1:27" x14ac:dyDescent="0.55000000000000004">
      <c r="A1096" s="3" t="s">
        <v>78</v>
      </c>
      <c r="B1096" s="3" t="s">
        <v>79</v>
      </c>
      <c r="C1096" s="3" t="s">
        <v>2017</v>
      </c>
      <c r="D1096" s="3" t="s">
        <v>2018</v>
      </c>
      <c r="E1096" s="4" t="s">
        <v>31</v>
      </c>
      <c r="F1096" s="3" t="s">
        <v>36</v>
      </c>
      <c r="G1096" s="3" t="s">
        <v>36</v>
      </c>
      <c r="H1096" s="3" t="s">
        <v>1856</v>
      </c>
      <c r="I1096" s="3" t="s">
        <v>77</v>
      </c>
      <c r="J1096" s="3" t="s">
        <v>36</v>
      </c>
      <c r="K1096" s="3" t="s">
        <v>42</v>
      </c>
      <c r="L1096" s="5">
        <v>0.58750000000000002</v>
      </c>
      <c r="M1096" s="4">
        <v>12</v>
      </c>
      <c r="N1096" s="5">
        <v>7.5124999499999987</v>
      </c>
      <c r="O1096" s="5">
        <v>0.62604166249999993</v>
      </c>
      <c r="P1096" s="4">
        <v>203</v>
      </c>
      <c r="Q1096" s="6">
        <v>5.9113300492610801</v>
      </c>
      <c r="R1096" s="7">
        <v>1.8384236453202001</v>
      </c>
      <c r="S1096" s="6">
        <v>0</v>
      </c>
      <c r="T1096" s="5">
        <v>0</v>
      </c>
      <c r="U1096" s="5">
        <v>0</v>
      </c>
      <c r="V1096" s="5">
        <f t="shared" si="95"/>
        <v>7.5124999499999987</v>
      </c>
      <c r="W1096" s="5">
        <f t="shared" si="91"/>
        <v>-7.5124999499999987</v>
      </c>
      <c r="X1096" s="8">
        <f t="shared" si="92"/>
        <v>-1</v>
      </c>
      <c r="Y1096" s="4">
        <v>0</v>
      </c>
      <c r="Z1096" s="9" t="str">
        <f t="shared" si="93"/>
        <v>NA</v>
      </c>
      <c r="AA1096" s="10">
        <f t="shared" si="94"/>
        <v>0</v>
      </c>
    </row>
    <row r="1097" spans="1:27" x14ac:dyDescent="0.55000000000000004">
      <c r="A1097" s="3" t="s">
        <v>78</v>
      </c>
      <c r="B1097" s="3" t="s">
        <v>79</v>
      </c>
      <c r="C1097" s="3" t="s">
        <v>2019</v>
      </c>
      <c r="D1097" s="3" t="s">
        <v>2020</v>
      </c>
      <c r="E1097" s="4" t="s">
        <v>66</v>
      </c>
      <c r="F1097" s="3" t="s">
        <v>36</v>
      </c>
      <c r="G1097" s="3" t="s">
        <v>36</v>
      </c>
      <c r="H1097" s="3" t="s">
        <v>695</v>
      </c>
      <c r="I1097" s="3" t="s">
        <v>77</v>
      </c>
      <c r="J1097" s="3" t="s">
        <v>36</v>
      </c>
      <c r="K1097" s="3" t="s">
        <v>42</v>
      </c>
      <c r="L1097" s="5">
        <v>0.58750000000000002</v>
      </c>
      <c r="M1097" s="4">
        <v>6</v>
      </c>
      <c r="N1097" s="5">
        <v>9.087499949999998</v>
      </c>
      <c r="O1097" s="5">
        <v>1.5145833249999998</v>
      </c>
      <c r="P1097" s="4">
        <v>1362</v>
      </c>
      <c r="Q1097" s="6">
        <v>0.44052863436123402</v>
      </c>
      <c r="R1097" s="7">
        <v>4.5870044052863399</v>
      </c>
      <c r="S1097" s="6">
        <v>0</v>
      </c>
      <c r="T1097" s="5">
        <v>0</v>
      </c>
      <c r="U1097" s="5">
        <v>0</v>
      </c>
      <c r="V1097" s="5">
        <f t="shared" si="95"/>
        <v>9.087499949999998</v>
      </c>
      <c r="W1097" s="5">
        <f t="shared" si="91"/>
        <v>-9.087499949999998</v>
      </c>
      <c r="X1097" s="8">
        <f t="shared" si="92"/>
        <v>-1</v>
      </c>
      <c r="Y1097" s="4">
        <v>0</v>
      </c>
      <c r="Z1097" s="9" t="str">
        <f t="shared" si="93"/>
        <v>NA</v>
      </c>
      <c r="AA1097" s="10">
        <f t="shared" si="94"/>
        <v>0</v>
      </c>
    </row>
    <row r="1098" spans="1:27" x14ac:dyDescent="0.55000000000000004">
      <c r="A1098" s="3" t="s">
        <v>78</v>
      </c>
      <c r="B1098" s="3" t="s">
        <v>79</v>
      </c>
      <c r="C1098" s="3" t="s">
        <v>2021</v>
      </c>
      <c r="D1098" s="3" t="s">
        <v>2022</v>
      </c>
      <c r="E1098" s="4" t="s">
        <v>31</v>
      </c>
      <c r="F1098" s="3" t="s">
        <v>36</v>
      </c>
      <c r="G1098" s="3" t="s">
        <v>36</v>
      </c>
      <c r="H1098" s="3" t="s">
        <v>475</v>
      </c>
      <c r="I1098" s="3" t="s">
        <v>77</v>
      </c>
      <c r="J1098" s="3" t="s">
        <v>36</v>
      </c>
      <c r="K1098" s="3" t="s">
        <v>42</v>
      </c>
      <c r="L1098" s="5">
        <v>0.58750000000000002</v>
      </c>
      <c r="M1098" s="4">
        <v>17</v>
      </c>
      <c r="N1098" s="5">
        <v>11.14999995</v>
      </c>
      <c r="O1098" s="5">
        <v>0.65588234999999995</v>
      </c>
      <c r="P1098" s="4">
        <v>289</v>
      </c>
      <c r="Q1098" s="6">
        <v>5.8823529411764701</v>
      </c>
      <c r="R1098" s="7">
        <v>1.6065743944636699</v>
      </c>
      <c r="S1098" s="6">
        <v>0</v>
      </c>
      <c r="T1098" s="5">
        <v>0</v>
      </c>
      <c r="U1098" s="5">
        <v>0</v>
      </c>
      <c r="V1098" s="5">
        <f t="shared" si="95"/>
        <v>11.14999995</v>
      </c>
      <c r="W1098" s="5">
        <f t="shared" si="91"/>
        <v>-11.14999995</v>
      </c>
      <c r="X1098" s="8">
        <f t="shared" si="92"/>
        <v>-1</v>
      </c>
      <c r="Y1098" s="4">
        <v>0</v>
      </c>
      <c r="Z1098" s="9" t="str">
        <f t="shared" si="93"/>
        <v>NA</v>
      </c>
      <c r="AA1098" s="10">
        <f t="shared" si="94"/>
        <v>0</v>
      </c>
    </row>
    <row r="1099" spans="1:27" x14ac:dyDescent="0.55000000000000004">
      <c r="A1099" s="3" t="s">
        <v>78</v>
      </c>
      <c r="B1099" s="3" t="s">
        <v>79</v>
      </c>
      <c r="C1099" s="3" t="s">
        <v>2023</v>
      </c>
      <c r="D1099" s="3" t="s">
        <v>2024</v>
      </c>
      <c r="E1099" s="4" t="s">
        <v>31</v>
      </c>
      <c r="F1099" s="3" t="s">
        <v>36</v>
      </c>
      <c r="G1099" s="3" t="s">
        <v>36</v>
      </c>
      <c r="H1099" s="3" t="s">
        <v>485</v>
      </c>
      <c r="I1099" s="3" t="s">
        <v>77</v>
      </c>
      <c r="J1099" s="3" t="s">
        <v>36</v>
      </c>
      <c r="K1099" s="3" t="s">
        <v>42</v>
      </c>
      <c r="L1099" s="5">
        <v>0.58750000000000002</v>
      </c>
      <c r="M1099" s="4">
        <v>59</v>
      </c>
      <c r="N1099" s="5">
        <v>40.362499587500004</v>
      </c>
      <c r="O1099" s="5">
        <v>0.68411016250000001</v>
      </c>
      <c r="P1099" s="4">
        <v>2145</v>
      </c>
      <c r="Q1099" s="6">
        <v>2.7505827505827498</v>
      </c>
      <c r="R1099" s="7">
        <v>1.4760839160839201</v>
      </c>
      <c r="S1099" s="6">
        <v>0</v>
      </c>
      <c r="T1099" s="5">
        <v>0</v>
      </c>
      <c r="U1099" s="5">
        <v>0</v>
      </c>
      <c r="V1099" s="5">
        <f t="shared" si="95"/>
        <v>40.362499587500004</v>
      </c>
      <c r="W1099" s="5">
        <f t="shared" si="91"/>
        <v>-40.362499587500004</v>
      </c>
      <c r="X1099" s="8">
        <f t="shared" si="92"/>
        <v>-1</v>
      </c>
      <c r="Y1099" s="4">
        <v>0</v>
      </c>
      <c r="Z1099" s="9" t="str">
        <f t="shared" si="93"/>
        <v>NA</v>
      </c>
      <c r="AA1099" s="10">
        <f t="shared" si="94"/>
        <v>0</v>
      </c>
    </row>
    <row r="1100" spans="1:27" x14ac:dyDescent="0.55000000000000004">
      <c r="A1100" s="3" t="s">
        <v>78</v>
      </c>
      <c r="B1100" s="3" t="s">
        <v>79</v>
      </c>
      <c r="C1100" s="3" t="s">
        <v>2025</v>
      </c>
      <c r="D1100" s="3" t="s">
        <v>2026</v>
      </c>
      <c r="E1100" s="4" t="s">
        <v>66</v>
      </c>
      <c r="F1100" s="3" t="s">
        <v>36</v>
      </c>
      <c r="G1100" s="3" t="s">
        <v>36</v>
      </c>
      <c r="H1100" s="3" t="s">
        <v>695</v>
      </c>
      <c r="I1100" s="3" t="s">
        <v>77</v>
      </c>
      <c r="J1100" s="3" t="s">
        <v>36</v>
      </c>
      <c r="K1100" s="3" t="s">
        <v>42</v>
      </c>
      <c r="L1100" s="5">
        <v>0.58750000000000002</v>
      </c>
      <c r="M1100" s="4">
        <v>205</v>
      </c>
      <c r="N1100" s="5">
        <v>213.58749868750002</v>
      </c>
      <c r="O1100" s="5">
        <v>1.0418902375000001</v>
      </c>
      <c r="P1100" s="4">
        <v>56909</v>
      </c>
      <c r="Q1100" s="6">
        <v>0.360224217610571</v>
      </c>
      <c r="R1100" s="7">
        <v>2.9346254546732502</v>
      </c>
      <c r="S1100" s="6">
        <v>0</v>
      </c>
      <c r="T1100" s="5">
        <v>0</v>
      </c>
      <c r="U1100" s="5">
        <v>0</v>
      </c>
      <c r="V1100" s="5">
        <f t="shared" si="95"/>
        <v>213.58749868750002</v>
      </c>
      <c r="W1100" s="5">
        <f t="shared" si="91"/>
        <v>-213.58749868750002</v>
      </c>
      <c r="X1100" s="8">
        <f t="shared" si="92"/>
        <v>-1</v>
      </c>
      <c r="Y1100" s="4">
        <v>0</v>
      </c>
      <c r="Z1100" s="9" t="str">
        <f t="shared" si="93"/>
        <v>NA</v>
      </c>
      <c r="AA1100" s="10">
        <f t="shared" si="94"/>
        <v>0</v>
      </c>
    </row>
    <row r="1101" spans="1:27" x14ac:dyDescent="0.55000000000000004">
      <c r="A1101" s="3" t="s">
        <v>62</v>
      </c>
      <c r="B1101" s="3" t="s">
        <v>63</v>
      </c>
      <c r="C1101" s="3" t="s">
        <v>2027</v>
      </c>
      <c r="D1101" s="3" t="s">
        <v>455</v>
      </c>
      <c r="E1101" s="4" t="s">
        <v>31</v>
      </c>
      <c r="F1101" s="3" t="s">
        <v>36</v>
      </c>
      <c r="G1101" s="3" t="s">
        <v>36</v>
      </c>
      <c r="H1101" s="3" t="s">
        <v>181</v>
      </c>
      <c r="I1101" s="3" t="s">
        <v>67</v>
      </c>
      <c r="J1101" s="3" t="s">
        <v>36</v>
      </c>
      <c r="K1101" s="3" t="s">
        <v>91</v>
      </c>
      <c r="L1101" s="5">
        <v>0.6</v>
      </c>
      <c r="M1101" s="4">
        <v>33</v>
      </c>
      <c r="N1101" s="5">
        <v>26.524999875000002</v>
      </c>
      <c r="O1101" s="5">
        <v>0.80378787500000004</v>
      </c>
      <c r="P1101" s="4">
        <v>3608</v>
      </c>
      <c r="Q1101" s="6">
        <v>0.91463414634146301</v>
      </c>
      <c r="R1101" s="7">
        <v>1.2421563192904701</v>
      </c>
      <c r="S1101" s="6">
        <v>0</v>
      </c>
      <c r="T1101" s="5">
        <v>0</v>
      </c>
      <c r="U1101" s="5">
        <v>0</v>
      </c>
      <c r="V1101" s="5">
        <f t="shared" si="95"/>
        <v>26.524999875000002</v>
      </c>
      <c r="W1101" s="5">
        <f t="shared" si="91"/>
        <v>-26.524999875000002</v>
      </c>
      <c r="X1101" s="8">
        <f t="shared" si="92"/>
        <v>-1</v>
      </c>
      <c r="Y1101" s="4">
        <v>0</v>
      </c>
      <c r="Z1101" s="9" t="str">
        <f t="shared" si="93"/>
        <v>NA</v>
      </c>
      <c r="AA1101" s="10">
        <f t="shared" si="94"/>
        <v>0</v>
      </c>
    </row>
    <row r="1102" spans="1:27" x14ac:dyDescent="0.55000000000000004">
      <c r="A1102" s="3" t="s">
        <v>62</v>
      </c>
      <c r="B1102" s="3" t="s">
        <v>63</v>
      </c>
      <c r="C1102" s="3" t="s">
        <v>2028</v>
      </c>
      <c r="D1102" s="3" t="s">
        <v>2029</v>
      </c>
      <c r="E1102" s="4" t="s">
        <v>31</v>
      </c>
      <c r="F1102" s="3" t="s">
        <v>36</v>
      </c>
      <c r="G1102" s="3" t="s">
        <v>36</v>
      </c>
      <c r="H1102" s="3" t="s">
        <v>598</v>
      </c>
      <c r="I1102" s="3" t="s">
        <v>67</v>
      </c>
      <c r="J1102" s="3" t="s">
        <v>36</v>
      </c>
      <c r="K1102" s="3" t="s">
        <v>42</v>
      </c>
      <c r="L1102" s="5">
        <v>0.6</v>
      </c>
      <c r="M1102" s="4">
        <v>104</v>
      </c>
      <c r="N1102" s="5">
        <v>78.449998900000011</v>
      </c>
      <c r="O1102" s="5">
        <v>0.75432691250000006</v>
      </c>
      <c r="P1102" s="4">
        <v>1371</v>
      </c>
      <c r="Q1102" s="6">
        <v>7.5857038657913902</v>
      </c>
      <c r="R1102" s="7">
        <v>3.0320933625091202</v>
      </c>
      <c r="S1102" s="6">
        <v>0</v>
      </c>
      <c r="T1102" s="5">
        <v>0</v>
      </c>
      <c r="U1102" s="5">
        <v>0</v>
      </c>
      <c r="V1102" s="5">
        <f t="shared" si="95"/>
        <v>78.449998900000011</v>
      </c>
      <c r="W1102" s="5">
        <f t="shared" si="91"/>
        <v>-78.449998900000011</v>
      </c>
      <c r="X1102" s="8">
        <f t="shared" si="92"/>
        <v>-1</v>
      </c>
      <c r="Y1102" s="4">
        <v>0</v>
      </c>
      <c r="Z1102" s="9" t="str">
        <f t="shared" si="93"/>
        <v>NA</v>
      </c>
      <c r="AA1102" s="10">
        <f t="shared" si="94"/>
        <v>0</v>
      </c>
    </row>
    <row r="1103" spans="1:27" x14ac:dyDescent="0.55000000000000004">
      <c r="A1103" s="3" t="s">
        <v>78</v>
      </c>
      <c r="B1103" s="3" t="s">
        <v>79</v>
      </c>
      <c r="C1103" s="3" t="s">
        <v>2030</v>
      </c>
      <c r="D1103" s="3" t="s">
        <v>2031</v>
      </c>
      <c r="E1103" s="4" t="s">
        <v>31</v>
      </c>
      <c r="F1103" s="3" t="s">
        <v>36</v>
      </c>
      <c r="G1103" s="3" t="s">
        <v>36</v>
      </c>
      <c r="H1103" s="3" t="s">
        <v>353</v>
      </c>
      <c r="I1103" s="3" t="s">
        <v>77</v>
      </c>
      <c r="J1103" s="3" t="s">
        <v>36</v>
      </c>
      <c r="K1103" s="3" t="s">
        <v>42</v>
      </c>
      <c r="L1103" s="5">
        <v>0.6</v>
      </c>
      <c r="M1103" s="4">
        <v>1</v>
      </c>
      <c r="N1103" s="5">
        <v>0.48749999999999999</v>
      </c>
      <c r="O1103" s="5">
        <v>0.48749999999999999</v>
      </c>
      <c r="P1103" s="4">
        <v>1168</v>
      </c>
      <c r="Q1103" s="6">
        <v>8.5616438356164407E-2</v>
      </c>
      <c r="R1103" s="7">
        <v>1.9619006849315099</v>
      </c>
      <c r="S1103" s="6">
        <v>0</v>
      </c>
      <c r="T1103" s="5">
        <v>0</v>
      </c>
      <c r="U1103" s="5">
        <v>0</v>
      </c>
      <c r="V1103" s="5">
        <f t="shared" si="95"/>
        <v>0.48749999999999999</v>
      </c>
      <c r="W1103" s="5">
        <f t="shared" si="91"/>
        <v>-0.48749999999999999</v>
      </c>
      <c r="X1103" s="8">
        <f t="shared" si="92"/>
        <v>-1</v>
      </c>
      <c r="Y1103" s="4">
        <v>0</v>
      </c>
      <c r="Z1103" s="9" t="str">
        <f t="shared" si="93"/>
        <v>NA</v>
      </c>
      <c r="AA1103" s="10">
        <f t="shared" si="94"/>
        <v>0</v>
      </c>
    </row>
    <row r="1104" spans="1:27" x14ac:dyDescent="0.55000000000000004">
      <c r="A1104" s="3" t="s">
        <v>78</v>
      </c>
      <c r="B1104" s="3" t="s">
        <v>79</v>
      </c>
      <c r="C1104" s="3" t="s">
        <v>2032</v>
      </c>
      <c r="D1104" s="3" t="s">
        <v>2033</v>
      </c>
      <c r="E1104" s="4" t="s">
        <v>66</v>
      </c>
      <c r="F1104" s="3" t="s">
        <v>36</v>
      </c>
      <c r="G1104" s="3" t="s">
        <v>36</v>
      </c>
      <c r="H1104" s="3" t="s">
        <v>555</v>
      </c>
      <c r="I1104" s="3" t="s">
        <v>77</v>
      </c>
      <c r="J1104" s="3" t="s">
        <v>36</v>
      </c>
      <c r="K1104" s="3" t="s">
        <v>42</v>
      </c>
      <c r="L1104" s="5">
        <v>0.6</v>
      </c>
      <c r="M1104" s="4">
        <v>6</v>
      </c>
      <c r="N1104" s="5">
        <v>7.637499974999999</v>
      </c>
      <c r="O1104" s="5">
        <v>1.2729166624999999</v>
      </c>
      <c r="P1104" s="4">
        <v>1407</v>
      </c>
      <c r="Q1104" s="6">
        <v>0.42643923240938203</v>
      </c>
      <c r="R1104" s="7">
        <v>3.7604122245913301</v>
      </c>
      <c r="S1104" s="6">
        <v>0</v>
      </c>
      <c r="T1104" s="5">
        <v>0</v>
      </c>
      <c r="U1104" s="5">
        <v>0</v>
      </c>
      <c r="V1104" s="5">
        <f t="shared" si="95"/>
        <v>7.637499974999999</v>
      </c>
      <c r="W1104" s="5">
        <f t="shared" si="91"/>
        <v>-7.637499974999999</v>
      </c>
      <c r="X1104" s="8">
        <f t="shared" si="92"/>
        <v>-1</v>
      </c>
      <c r="Y1104" s="4">
        <v>0</v>
      </c>
      <c r="Z1104" s="9" t="str">
        <f t="shared" si="93"/>
        <v>NA</v>
      </c>
      <c r="AA1104" s="10">
        <f t="shared" si="94"/>
        <v>0</v>
      </c>
    </row>
    <row r="1105" spans="1:27" x14ac:dyDescent="0.55000000000000004">
      <c r="A1105" s="3" t="s">
        <v>78</v>
      </c>
      <c r="B1105" s="3" t="s">
        <v>79</v>
      </c>
      <c r="C1105" s="3" t="s">
        <v>2034</v>
      </c>
      <c r="D1105" s="3" t="s">
        <v>2035</v>
      </c>
      <c r="E1105" s="4" t="s">
        <v>66</v>
      </c>
      <c r="F1105" s="3" t="s">
        <v>36</v>
      </c>
      <c r="G1105" s="3" t="s">
        <v>36</v>
      </c>
      <c r="H1105" s="3" t="s">
        <v>555</v>
      </c>
      <c r="I1105" s="3" t="s">
        <v>77</v>
      </c>
      <c r="J1105" s="3" t="s">
        <v>36</v>
      </c>
      <c r="K1105" s="3" t="s">
        <v>42</v>
      </c>
      <c r="L1105" s="5">
        <v>0.6</v>
      </c>
      <c r="M1105" s="4">
        <v>11</v>
      </c>
      <c r="N1105" s="5">
        <v>7.8375000000000004</v>
      </c>
      <c r="O1105" s="5">
        <v>0.71250000000000002</v>
      </c>
      <c r="P1105" s="4">
        <v>1554</v>
      </c>
      <c r="Q1105" s="6">
        <v>0.70785070785070792</v>
      </c>
      <c r="R1105" s="7">
        <v>2.99382239382239</v>
      </c>
      <c r="S1105" s="6">
        <v>0</v>
      </c>
      <c r="T1105" s="5">
        <v>0</v>
      </c>
      <c r="U1105" s="5">
        <v>0</v>
      </c>
      <c r="V1105" s="5">
        <f t="shared" si="95"/>
        <v>7.8375000000000004</v>
      </c>
      <c r="W1105" s="5">
        <f t="shared" si="91"/>
        <v>-7.8375000000000004</v>
      </c>
      <c r="X1105" s="8">
        <f t="shared" si="92"/>
        <v>-1</v>
      </c>
      <c r="Y1105" s="4">
        <v>0</v>
      </c>
      <c r="Z1105" s="9" t="str">
        <f t="shared" si="93"/>
        <v>NA</v>
      </c>
      <c r="AA1105" s="10">
        <f t="shared" si="94"/>
        <v>0</v>
      </c>
    </row>
    <row r="1106" spans="1:27" x14ac:dyDescent="0.55000000000000004">
      <c r="A1106" s="3" t="s">
        <v>78</v>
      </c>
      <c r="B1106" s="3" t="s">
        <v>79</v>
      </c>
      <c r="C1106" s="3" t="s">
        <v>2036</v>
      </c>
      <c r="D1106" s="3" t="s">
        <v>2037</v>
      </c>
      <c r="E1106" s="4" t="s">
        <v>31</v>
      </c>
      <c r="F1106" s="3" t="s">
        <v>36</v>
      </c>
      <c r="G1106" s="3" t="s">
        <v>36</v>
      </c>
      <c r="H1106" s="3" t="s">
        <v>598</v>
      </c>
      <c r="I1106" s="3" t="s">
        <v>77</v>
      </c>
      <c r="J1106" s="3" t="s">
        <v>36</v>
      </c>
      <c r="K1106" s="3" t="s">
        <v>42</v>
      </c>
      <c r="L1106" s="5">
        <v>0.6</v>
      </c>
      <c r="M1106" s="4">
        <v>61</v>
      </c>
      <c r="N1106" s="5">
        <v>38.8499994875</v>
      </c>
      <c r="O1106" s="5">
        <v>0.63688523750000003</v>
      </c>
      <c r="P1106" s="4">
        <v>14541</v>
      </c>
      <c r="Q1106" s="6">
        <v>0.41950347293858703</v>
      </c>
      <c r="R1106" s="7">
        <v>1.92732274258992</v>
      </c>
      <c r="S1106" s="6">
        <v>0</v>
      </c>
      <c r="T1106" s="5">
        <v>0</v>
      </c>
      <c r="U1106" s="5">
        <v>0</v>
      </c>
      <c r="V1106" s="5">
        <f t="shared" si="95"/>
        <v>38.8499994875</v>
      </c>
      <c r="W1106" s="5">
        <f t="shared" si="91"/>
        <v>-38.8499994875</v>
      </c>
      <c r="X1106" s="8">
        <f t="shared" si="92"/>
        <v>-1</v>
      </c>
      <c r="Y1106" s="4">
        <v>0</v>
      </c>
      <c r="Z1106" s="9" t="str">
        <f t="shared" si="93"/>
        <v>NA</v>
      </c>
      <c r="AA1106" s="10">
        <f t="shared" si="94"/>
        <v>0</v>
      </c>
    </row>
    <row r="1107" spans="1:27" x14ac:dyDescent="0.55000000000000004">
      <c r="A1107" s="3" t="s">
        <v>62</v>
      </c>
      <c r="B1107" s="3" t="s">
        <v>63</v>
      </c>
      <c r="C1107" s="3" t="s">
        <v>2038</v>
      </c>
      <c r="D1107" s="3" t="s">
        <v>2039</v>
      </c>
      <c r="E1107" s="4" t="s">
        <v>66</v>
      </c>
      <c r="F1107" s="3" t="s">
        <v>36</v>
      </c>
      <c r="G1107" s="3" t="s">
        <v>36</v>
      </c>
      <c r="H1107" s="3" t="s">
        <v>1492</v>
      </c>
      <c r="I1107" s="3" t="s">
        <v>67</v>
      </c>
      <c r="J1107" s="3" t="s">
        <v>36</v>
      </c>
      <c r="K1107" s="3" t="s">
        <v>42</v>
      </c>
      <c r="L1107" s="5">
        <v>0.61250000000000004</v>
      </c>
      <c r="M1107" s="4">
        <v>6</v>
      </c>
      <c r="N1107" s="5">
        <v>3.6375000000000002</v>
      </c>
      <c r="O1107" s="5">
        <v>0.60624999999999996</v>
      </c>
      <c r="P1107" s="4">
        <v>588</v>
      </c>
      <c r="Q1107" s="6">
        <v>1.0204081632653099</v>
      </c>
      <c r="R1107" s="7">
        <v>1.65646258503401</v>
      </c>
      <c r="S1107" s="6">
        <v>0</v>
      </c>
      <c r="T1107" s="5">
        <v>0</v>
      </c>
      <c r="U1107" s="5">
        <v>0</v>
      </c>
      <c r="V1107" s="5">
        <f t="shared" si="95"/>
        <v>3.6375000000000002</v>
      </c>
      <c r="W1107" s="5">
        <f t="shared" si="91"/>
        <v>-3.6375000000000002</v>
      </c>
      <c r="X1107" s="8">
        <f t="shared" si="92"/>
        <v>-1</v>
      </c>
      <c r="Y1107" s="4">
        <v>0</v>
      </c>
      <c r="Z1107" s="9" t="str">
        <f t="shared" si="93"/>
        <v>NA</v>
      </c>
      <c r="AA1107" s="10">
        <f t="shared" si="94"/>
        <v>0</v>
      </c>
    </row>
    <row r="1108" spans="1:27" x14ac:dyDescent="0.55000000000000004">
      <c r="A1108" s="3" t="s">
        <v>62</v>
      </c>
      <c r="B1108" s="3" t="s">
        <v>63</v>
      </c>
      <c r="C1108" s="3" t="s">
        <v>2040</v>
      </c>
      <c r="D1108" s="3" t="s">
        <v>2041</v>
      </c>
      <c r="E1108" s="4" t="s">
        <v>66</v>
      </c>
      <c r="F1108" s="3" t="s">
        <v>36</v>
      </c>
      <c r="G1108" s="3" t="s">
        <v>36</v>
      </c>
      <c r="H1108" s="3" t="s">
        <v>2042</v>
      </c>
      <c r="I1108" s="3" t="s">
        <v>67</v>
      </c>
      <c r="J1108" s="3" t="s">
        <v>36</v>
      </c>
      <c r="K1108" s="3" t="s">
        <v>42</v>
      </c>
      <c r="L1108" s="5">
        <v>0.61250000000000004</v>
      </c>
      <c r="M1108" s="4">
        <v>7</v>
      </c>
      <c r="N1108" s="5">
        <v>4.5749999750000008</v>
      </c>
      <c r="O1108" s="5">
        <v>0.65357142500000009</v>
      </c>
      <c r="P1108" s="4">
        <v>780</v>
      </c>
      <c r="Q1108" s="6">
        <v>0.89743589743589702</v>
      </c>
      <c r="R1108" s="7">
        <v>1.7860256410256401</v>
      </c>
      <c r="S1108" s="6">
        <v>0</v>
      </c>
      <c r="T1108" s="5">
        <v>0</v>
      </c>
      <c r="U1108" s="5">
        <v>0</v>
      </c>
      <c r="V1108" s="5">
        <f t="shared" si="95"/>
        <v>4.5749999750000008</v>
      </c>
      <c r="W1108" s="5">
        <f t="shared" si="91"/>
        <v>-4.5749999750000008</v>
      </c>
      <c r="X1108" s="8">
        <f t="shared" si="92"/>
        <v>-1</v>
      </c>
      <c r="Y1108" s="4">
        <v>0</v>
      </c>
      <c r="Z1108" s="9" t="str">
        <f t="shared" si="93"/>
        <v>NA</v>
      </c>
      <c r="AA1108" s="10">
        <f t="shared" si="94"/>
        <v>0</v>
      </c>
    </row>
    <row r="1109" spans="1:27" x14ac:dyDescent="0.55000000000000004">
      <c r="A1109" s="3" t="s">
        <v>62</v>
      </c>
      <c r="B1109" s="3" t="s">
        <v>63</v>
      </c>
      <c r="C1109" s="3" t="s">
        <v>2043</v>
      </c>
      <c r="D1109" s="3" t="s">
        <v>2044</v>
      </c>
      <c r="E1109" s="4" t="s">
        <v>66</v>
      </c>
      <c r="F1109" s="3" t="s">
        <v>36</v>
      </c>
      <c r="G1109" s="3" t="s">
        <v>36</v>
      </c>
      <c r="H1109" s="3" t="s">
        <v>1515</v>
      </c>
      <c r="I1109" s="3" t="s">
        <v>67</v>
      </c>
      <c r="J1109" s="3" t="s">
        <v>36</v>
      </c>
      <c r="K1109" s="3" t="s">
        <v>42</v>
      </c>
      <c r="L1109" s="5">
        <v>0.61250000000000004</v>
      </c>
      <c r="M1109" s="4">
        <v>29</v>
      </c>
      <c r="N1109" s="5">
        <v>18.287499687500002</v>
      </c>
      <c r="O1109" s="5">
        <v>0.63060343750000003</v>
      </c>
      <c r="P1109" s="4">
        <v>1787</v>
      </c>
      <c r="Q1109" s="6">
        <v>1.6228315612758799</v>
      </c>
      <c r="R1109" s="7">
        <v>1.57034135422496</v>
      </c>
      <c r="S1109" s="6">
        <v>0</v>
      </c>
      <c r="T1109" s="5">
        <v>0</v>
      </c>
      <c r="U1109" s="5">
        <v>0</v>
      </c>
      <c r="V1109" s="5">
        <f t="shared" si="95"/>
        <v>18.287499687500002</v>
      </c>
      <c r="W1109" s="5">
        <f t="shared" si="91"/>
        <v>-18.287499687500002</v>
      </c>
      <c r="X1109" s="8">
        <f t="shared" si="92"/>
        <v>-1</v>
      </c>
      <c r="Y1109" s="4">
        <v>0</v>
      </c>
      <c r="Z1109" s="9" t="str">
        <f t="shared" si="93"/>
        <v>NA</v>
      </c>
      <c r="AA1109" s="10">
        <f t="shared" si="94"/>
        <v>0</v>
      </c>
    </row>
    <row r="1110" spans="1:27" x14ac:dyDescent="0.55000000000000004">
      <c r="A1110" s="3" t="s">
        <v>78</v>
      </c>
      <c r="B1110" s="3" t="s">
        <v>79</v>
      </c>
      <c r="C1110" s="3" t="s">
        <v>2045</v>
      </c>
      <c r="D1110" s="3" t="s">
        <v>2046</v>
      </c>
      <c r="E1110" s="4" t="s">
        <v>31</v>
      </c>
      <c r="F1110" s="3" t="s">
        <v>36</v>
      </c>
      <c r="G1110" s="3" t="s">
        <v>36</v>
      </c>
      <c r="H1110" s="3" t="s">
        <v>1074</v>
      </c>
      <c r="I1110" s="3" t="s">
        <v>77</v>
      </c>
      <c r="J1110" s="3" t="s">
        <v>36</v>
      </c>
      <c r="K1110" s="3" t="s">
        <v>42</v>
      </c>
      <c r="L1110" s="5">
        <v>0.61250000000000004</v>
      </c>
      <c r="M1110" s="4">
        <v>3</v>
      </c>
      <c r="N1110" s="5">
        <v>0.6</v>
      </c>
      <c r="O1110" s="5">
        <v>0.2</v>
      </c>
      <c r="P1110" s="4">
        <v>520</v>
      </c>
      <c r="Q1110" s="6">
        <v>0.57692307692307698</v>
      </c>
      <c r="R1110" s="7">
        <v>1.9</v>
      </c>
      <c r="S1110" s="6">
        <v>0</v>
      </c>
      <c r="T1110" s="5">
        <v>0</v>
      </c>
      <c r="U1110" s="5">
        <v>0</v>
      </c>
      <c r="V1110" s="5">
        <f t="shared" si="95"/>
        <v>0.6</v>
      </c>
      <c r="W1110" s="5">
        <f t="shared" si="91"/>
        <v>-0.6</v>
      </c>
      <c r="X1110" s="8">
        <f t="shared" si="92"/>
        <v>-1</v>
      </c>
      <c r="Y1110" s="4">
        <v>0</v>
      </c>
      <c r="Z1110" s="9" t="str">
        <f t="shared" si="93"/>
        <v>NA</v>
      </c>
      <c r="AA1110" s="10">
        <f t="shared" si="94"/>
        <v>0</v>
      </c>
    </row>
    <row r="1111" spans="1:27" x14ac:dyDescent="0.55000000000000004">
      <c r="A1111" s="3" t="s">
        <v>78</v>
      </c>
      <c r="B1111" s="3" t="s">
        <v>79</v>
      </c>
      <c r="C1111" s="3" t="s">
        <v>2047</v>
      </c>
      <c r="D1111" s="3" t="s">
        <v>2048</v>
      </c>
      <c r="E1111" s="4" t="s">
        <v>31</v>
      </c>
      <c r="F1111" s="3" t="s">
        <v>36</v>
      </c>
      <c r="G1111" s="3" t="s">
        <v>36</v>
      </c>
      <c r="H1111" s="3" t="s">
        <v>1068</v>
      </c>
      <c r="I1111" s="3" t="s">
        <v>77</v>
      </c>
      <c r="J1111" s="3" t="s">
        <v>36</v>
      </c>
      <c r="K1111" s="3" t="s">
        <v>42</v>
      </c>
      <c r="L1111" s="5">
        <v>0.61250000000000004</v>
      </c>
      <c r="M1111" s="4">
        <v>1</v>
      </c>
      <c r="N1111" s="5">
        <v>0.625</v>
      </c>
      <c r="O1111" s="5">
        <v>0.625</v>
      </c>
      <c r="P1111" s="4">
        <v>45</v>
      </c>
      <c r="Q1111" s="6">
        <v>2.2222222222222201</v>
      </c>
      <c r="R1111" s="7">
        <v>1.68888888888889</v>
      </c>
      <c r="S1111" s="6">
        <v>0</v>
      </c>
      <c r="T1111" s="5">
        <v>0</v>
      </c>
      <c r="U1111" s="5">
        <v>0</v>
      </c>
      <c r="V1111" s="5">
        <f t="shared" si="95"/>
        <v>0.625</v>
      </c>
      <c r="W1111" s="5">
        <f t="shared" si="91"/>
        <v>-0.625</v>
      </c>
      <c r="X1111" s="8">
        <f t="shared" si="92"/>
        <v>-1</v>
      </c>
      <c r="Y1111" s="4">
        <v>0</v>
      </c>
      <c r="Z1111" s="9" t="str">
        <f t="shared" si="93"/>
        <v>NA</v>
      </c>
      <c r="AA1111" s="10">
        <f t="shared" si="94"/>
        <v>0</v>
      </c>
    </row>
    <row r="1112" spans="1:27" x14ac:dyDescent="0.55000000000000004">
      <c r="A1112" s="3" t="s">
        <v>78</v>
      </c>
      <c r="B1112" s="3" t="s">
        <v>79</v>
      </c>
      <c r="C1112" s="3" t="s">
        <v>2049</v>
      </c>
      <c r="D1112" s="3" t="s">
        <v>2050</v>
      </c>
      <c r="E1112" s="4" t="s">
        <v>31</v>
      </c>
      <c r="F1112" s="3" t="s">
        <v>36</v>
      </c>
      <c r="G1112" s="3" t="s">
        <v>36</v>
      </c>
      <c r="H1112" s="3" t="s">
        <v>1373</v>
      </c>
      <c r="I1112" s="3" t="s">
        <v>77</v>
      </c>
      <c r="J1112" s="3" t="s">
        <v>36</v>
      </c>
      <c r="K1112" s="3" t="s">
        <v>42</v>
      </c>
      <c r="L1112" s="5">
        <v>0.61250000000000004</v>
      </c>
      <c r="M1112" s="4">
        <v>3</v>
      </c>
      <c r="N1112" s="5">
        <v>2.0374999874999995</v>
      </c>
      <c r="O1112" s="5">
        <v>0.67916666249999991</v>
      </c>
      <c r="P1112" s="4">
        <v>1091</v>
      </c>
      <c r="Q1112" s="6">
        <v>0.27497708524289599</v>
      </c>
      <c r="R1112" s="7">
        <v>1.43693858845096</v>
      </c>
      <c r="S1112" s="6">
        <v>0</v>
      </c>
      <c r="T1112" s="5">
        <v>0</v>
      </c>
      <c r="U1112" s="5">
        <v>0</v>
      </c>
      <c r="V1112" s="5">
        <f t="shared" si="95"/>
        <v>2.0374999874999995</v>
      </c>
      <c r="W1112" s="5">
        <f t="shared" si="91"/>
        <v>-2.0374999874999995</v>
      </c>
      <c r="X1112" s="8">
        <f t="shared" si="92"/>
        <v>-1</v>
      </c>
      <c r="Y1112" s="4">
        <v>0</v>
      </c>
      <c r="Z1112" s="9" t="str">
        <f t="shared" si="93"/>
        <v>NA</v>
      </c>
      <c r="AA1112" s="10">
        <f t="shared" si="94"/>
        <v>0</v>
      </c>
    </row>
    <row r="1113" spans="1:27" x14ac:dyDescent="0.55000000000000004">
      <c r="A1113" s="3" t="s">
        <v>78</v>
      </c>
      <c r="B1113" s="3" t="s">
        <v>79</v>
      </c>
      <c r="C1113" s="3" t="s">
        <v>2051</v>
      </c>
      <c r="D1113" s="3" t="s">
        <v>2052</v>
      </c>
      <c r="E1113" s="4" t="s">
        <v>31</v>
      </c>
      <c r="F1113" s="3" t="s">
        <v>36</v>
      </c>
      <c r="G1113" s="3" t="s">
        <v>36</v>
      </c>
      <c r="H1113" s="3" t="s">
        <v>353</v>
      </c>
      <c r="I1113" s="3" t="s">
        <v>77</v>
      </c>
      <c r="J1113" s="3" t="s">
        <v>36</v>
      </c>
      <c r="K1113" s="3" t="s">
        <v>42</v>
      </c>
      <c r="L1113" s="5">
        <v>0.61250000000000004</v>
      </c>
      <c r="M1113" s="4">
        <v>3</v>
      </c>
      <c r="N1113" s="5">
        <v>4.6374999749999999</v>
      </c>
      <c r="O1113" s="5">
        <v>1.545833325</v>
      </c>
      <c r="P1113" s="4">
        <v>74</v>
      </c>
      <c r="Q1113" s="6">
        <v>4.0540540540540499</v>
      </c>
      <c r="R1113" s="7">
        <v>2.6743243243243202</v>
      </c>
      <c r="S1113" s="6">
        <v>0</v>
      </c>
      <c r="T1113" s="5">
        <v>0</v>
      </c>
      <c r="U1113" s="5">
        <v>0</v>
      </c>
      <c r="V1113" s="5">
        <f t="shared" si="95"/>
        <v>4.6374999749999999</v>
      </c>
      <c r="W1113" s="5">
        <f t="shared" si="91"/>
        <v>-4.6374999749999999</v>
      </c>
      <c r="X1113" s="8">
        <f t="shared" si="92"/>
        <v>-1</v>
      </c>
      <c r="Y1113" s="4">
        <v>0</v>
      </c>
      <c r="Z1113" s="9" t="str">
        <f t="shared" si="93"/>
        <v>NA</v>
      </c>
      <c r="AA1113" s="10">
        <f t="shared" si="94"/>
        <v>0</v>
      </c>
    </row>
    <row r="1114" spans="1:27" x14ac:dyDescent="0.55000000000000004">
      <c r="A1114" s="3" t="s">
        <v>78</v>
      </c>
      <c r="B1114" s="3" t="s">
        <v>79</v>
      </c>
      <c r="C1114" s="3" t="s">
        <v>2053</v>
      </c>
      <c r="D1114" s="3" t="s">
        <v>2054</v>
      </c>
      <c r="E1114" s="4" t="s">
        <v>31</v>
      </c>
      <c r="F1114" s="3" t="s">
        <v>36</v>
      </c>
      <c r="G1114" s="3" t="s">
        <v>36</v>
      </c>
      <c r="H1114" s="3" t="s">
        <v>1727</v>
      </c>
      <c r="I1114" s="3" t="s">
        <v>77</v>
      </c>
      <c r="J1114" s="3" t="s">
        <v>36</v>
      </c>
      <c r="K1114" s="3" t="s">
        <v>42</v>
      </c>
      <c r="L1114" s="5">
        <v>0.61250000000000004</v>
      </c>
      <c r="M1114" s="4">
        <v>8</v>
      </c>
      <c r="N1114" s="5">
        <v>5.5625</v>
      </c>
      <c r="O1114" s="5">
        <v>0.6953125</v>
      </c>
      <c r="P1114" s="4">
        <v>2283</v>
      </c>
      <c r="Q1114" s="6">
        <v>0.35041611914148096</v>
      </c>
      <c r="R1114" s="7">
        <v>4.2980727113447204</v>
      </c>
      <c r="S1114" s="6">
        <v>0</v>
      </c>
      <c r="T1114" s="5">
        <v>0</v>
      </c>
      <c r="U1114" s="5">
        <v>0</v>
      </c>
      <c r="V1114" s="5">
        <f t="shared" si="95"/>
        <v>5.5625</v>
      </c>
      <c r="W1114" s="5">
        <f t="shared" si="91"/>
        <v>-5.5625</v>
      </c>
      <c r="X1114" s="8">
        <f t="shared" si="92"/>
        <v>-1</v>
      </c>
      <c r="Y1114" s="4">
        <v>0</v>
      </c>
      <c r="Z1114" s="9" t="str">
        <f t="shared" si="93"/>
        <v>NA</v>
      </c>
      <c r="AA1114" s="10">
        <f t="shared" si="94"/>
        <v>0</v>
      </c>
    </row>
    <row r="1115" spans="1:27" x14ac:dyDescent="0.55000000000000004">
      <c r="A1115" s="3" t="s">
        <v>78</v>
      </c>
      <c r="B1115" s="3" t="s">
        <v>79</v>
      </c>
      <c r="C1115" s="3" t="s">
        <v>2055</v>
      </c>
      <c r="D1115" s="3" t="s">
        <v>2056</v>
      </c>
      <c r="E1115" s="4" t="s">
        <v>66</v>
      </c>
      <c r="F1115" s="3" t="s">
        <v>36</v>
      </c>
      <c r="G1115" s="3" t="s">
        <v>36</v>
      </c>
      <c r="H1115" s="3" t="s">
        <v>555</v>
      </c>
      <c r="I1115" s="3" t="s">
        <v>77</v>
      </c>
      <c r="J1115" s="3" t="s">
        <v>36</v>
      </c>
      <c r="K1115" s="3" t="s">
        <v>42</v>
      </c>
      <c r="L1115" s="5">
        <v>0.61250000000000004</v>
      </c>
      <c r="M1115" s="4">
        <v>58</v>
      </c>
      <c r="N1115" s="5">
        <v>63.662499399999994</v>
      </c>
      <c r="O1115" s="5">
        <v>1.0976292999999999</v>
      </c>
      <c r="P1115" s="4">
        <v>1041</v>
      </c>
      <c r="Q1115" s="6">
        <v>5.5715658021133496</v>
      </c>
      <c r="R1115" s="7">
        <v>1.9131604226705099</v>
      </c>
      <c r="S1115" s="6">
        <v>0</v>
      </c>
      <c r="T1115" s="5">
        <v>0</v>
      </c>
      <c r="U1115" s="5">
        <v>0</v>
      </c>
      <c r="V1115" s="5">
        <f t="shared" si="95"/>
        <v>63.662499399999994</v>
      </c>
      <c r="W1115" s="5">
        <f t="shared" si="91"/>
        <v>-63.662499399999994</v>
      </c>
      <c r="X1115" s="8">
        <f t="shared" si="92"/>
        <v>-1</v>
      </c>
      <c r="Y1115" s="4">
        <v>0</v>
      </c>
      <c r="Z1115" s="9" t="str">
        <f t="shared" si="93"/>
        <v>NA</v>
      </c>
      <c r="AA1115" s="10">
        <f t="shared" si="94"/>
        <v>0</v>
      </c>
    </row>
    <row r="1116" spans="1:27" x14ac:dyDescent="0.55000000000000004">
      <c r="A1116" s="3" t="s">
        <v>62</v>
      </c>
      <c r="B1116" s="3" t="s">
        <v>63</v>
      </c>
      <c r="C1116" s="3" t="s">
        <v>2057</v>
      </c>
      <c r="D1116" s="3" t="s">
        <v>148</v>
      </c>
      <c r="E1116" s="4" t="s">
        <v>31</v>
      </c>
      <c r="F1116" s="3" t="s">
        <v>36</v>
      </c>
      <c r="G1116" s="3" t="s">
        <v>36</v>
      </c>
      <c r="H1116" s="3" t="s">
        <v>150</v>
      </c>
      <c r="I1116" s="3" t="s">
        <v>67</v>
      </c>
      <c r="J1116" s="3" t="s">
        <v>36</v>
      </c>
      <c r="K1116" s="3" t="s">
        <v>42</v>
      </c>
      <c r="L1116" s="5">
        <v>0.625</v>
      </c>
      <c r="M1116" s="4">
        <v>1</v>
      </c>
      <c r="N1116" s="5">
        <v>0.58750000000000002</v>
      </c>
      <c r="O1116" s="5">
        <v>0.58750000000000002</v>
      </c>
      <c r="P1116" s="4">
        <v>102</v>
      </c>
      <c r="Q1116" s="6">
        <v>0.98039215686274506</v>
      </c>
      <c r="R1116" s="7">
        <v>1.5705882352941201</v>
      </c>
      <c r="S1116" s="6">
        <v>0</v>
      </c>
      <c r="T1116" s="5">
        <v>0</v>
      </c>
      <c r="U1116" s="5">
        <v>0</v>
      </c>
      <c r="V1116" s="5">
        <f t="shared" si="95"/>
        <v>0.58750000000000002</v>
      </c>
      <c r="W1116" s="5">
        <f t="shared" si="91"/>
        <v>-0.58750000000000002</v>
      </c>
      <c r="X1116" s="8">
        <f t="shared" si="92"/>
        <v>-1</v>
      </c>
      <c r="Y1116" s="4">
        <v>0</v>
      </c>
      <c r="Z1116" s="9" t="str">
        <f t="shared" si="93"/>
        <v>NA</v>
      </c>
      <c r="AA1116" s="10">
        <f t="shared" si="94"/>
        <v>0</v>
      </c>
    </row>
    <row r="1117" spans="1:27" x14ac:dyDescent="0.55000000000000004">
      <c r="A1117" s="3" t="s">
        <v>78</v>
      </c>
      <c r="B1117" s="3" t="s">
        <v>79</v>
      </c>
      <c r="C1117" s="3" t="s">
        <v>2058</v>
      </c>
      <c r="D1117" s="3" t="s">
        <v>2059</v>
      </c>
      <c r="E1117" s="4" t="s">
        <v>31</v>
      </c>
      <c r="F1117" s="3" t="s">
        <v>36</v>
      </c>
      <c r="G1117" s="3" t="s">
        <v>36</v>
      </c>
      <c r="H1117" s="3" t="s">
        <v>1373</v>
      </c>
      <c r="I1117" s="3" t="s">
        <v>77</v>
      </c>
      <c r="J1117" s="3" t="s">
        <v>36</v>
      </c>
      <c r="K1117" s="3" t="s">
        <v>42</v>
      </c>
      <c r="L1117" s="5">
        <v>0.625</v>
      </c>
      <c r="M1117" s="4">
        <v>1</v>
      </c>
      <c r="N1117" s="5">
        <v>0.625</v>
      </c>
      <c r="O1117" s="5">
        <v>0.625</v>
      </c>
      <c r="P1117" s="4">
        <v>33</v>
      </c>
      <c r="Q1117" s="6">
        <v>3.0303030303030298</v>
      </c>
      <c r="R1117" s="7">
        <v>1.4545454545454499</v>
      </c>
      <c r="S1117" s="6">
        <v>0</v>
      </c>
      <c r="T1117" s="5">
        <v>0</v>
      </c>
      <c r="U1117" s="5">
        <v>0</v>
      </c>
      <c r="V1117" s="5">
        <f t="shared" si="95"/>
        <v>0.625</v>
      </c>
      <c r="W1117" s="5">
        <f t="shared" si="91"/>
        <v>-0.625</v>
      </c>
      <c r="X1117" s="8">
        <f t="shared" si="92"/>
        <v>-1</v>
      </c>
      <c r="Y1117" s="4">
        <v>0</v>
      </c>
      <c r="Z1117" s="9" t="str">
        <f t="shared" si="93"/>
        <v>NA</v>
      </c>
      <c r="AA1117" s="10">
        <f t="shared" si="94"/>
        <v>0</v>
      </c>
    </row>
    <row r="1118" spans="1:27" x14ac:dyDescent="0.55000000000000004">
      <c r="A1118" s="3" t="s">
        <v>78</v>
      </c>
      <c r="B1118" s="3" t="s">
        <v>79</v>
      </c>
      <c r="C1118" s="3" t="s">
        <v>2060</v>
      </c>
      <c r="D1118" s="3" t="s">
        <v>2061</v>
      </c>
      <c r="E1118" s="4" t="s">
        <v>66</v>
      </c>
      <c r="F1118" s="3" t="s">
        <v>36</v>
      </c>
      <c r="G1118" s="3" t="s">
        <v>36</v>
      </c>
      <c r="H1118" s="3" t="s">
        <v>166</v>
      </c>
      <c r="I1118" s="3" t="s">
        <v>50</v>
      </c>
      <c r="J1118" s="3" t="s">
        <v>36</v>
      </c>
      <c r="K1118" s="3" t="s">
        <v>42</v>
      </c>
      <c r="L1118" s="5">
        <v>0.625</v>
      </c>
      <c r="M1118" s="4">
        <v>1</v>
      </c>
      <c r="N1118" s="5">
        <v>1.2625</v>
      </c>
      <c r="O1118" s="5">
        <v>1.2625</v>
      </c>
      <c r="P1118" s="4">
        <v>11</v>
      </c>
      <c r="Q1118" s="6">
        <v>9.0909090909090899</v>
      </c>
      <c r="R1118" s="7">
        <v>2.9090909090909101</v>
      </c>
      <c r="S1118" s="6">
        <v>0</v>
      </c>
      <c r="T1118" s="5">
        <v>0</v>
      </c>
      <c r="U1118" s="5">
        <v>0</v>
      </c>
      <c r="V1118" s="5">
        <f t="shared" si="95"/>
        <v>1.2625</v>
      </c>
      <c r="W1118" s="5">
        <f t="shared" si="91"/>
        <v>-1.2625</v>
      </c>
      <c r="X1118" s="8">
        <f t="shared" si="92"/>
        <v>-1</v>
      </c>
      <c r="Y1118" s="4">
        <v>0</v>
      </c>
      <c r="Z1118" s="9" t="str">
        <f t="shared" si="93"/>
        <v>NA</v>
      </c>
      <c r="AA1118" s="10">
        <f t="shared" si="94"/>
        <v>0</v>
      </c>
    </row>
    <row r="1119" spans="1:27" x14ac:dyDescent="0.55000000000000004">
      <c r="A1119" s="3" t="s">
        <v>78</v>
      </c>
      <c r="B1119" s="3" t="s">
        <v>79</v>
      </c>
      <c r="C1119" s="3" t="s">
        <v>2062</v>
      </c>
      <c r="D1119" s="3" t="s">
        <v>2063</v>
      </c>
      <c r="E1119" s="4" t="s">
        <v>66</v>
      </c>
      <c r="F1119" s="3" t="s">
        <v>36</v>
      </c>
      <c r="G1119" s="3" t="s">
        <v>36</v>
      </c>
      <c r="H1119" s="3" t="s">
        <v>695</v>
      </c>
      <c r="I1119" s="3" t="s">
        <v>77</v>
      </c>
      <c r="J1119" s="3" t="s">
        <v>36</v>
      </c>
      <c r="K1119" s="3" t="s">
        <v>42</v>
      </c>
      <c r="L1119" s="5">
        <v>0.625</v>
      </c>
      <c r="M1119" s="4">
        <v>2</v>
      </c>
      <c r="N1119" s="5">
        <v>1.5249999999999999</v>
      </c>
      <c r="O1119" s="5">
        <v>0.76249999999999996</v>
      </c>
      <c r="P1119" s="4">
        <v>870</v>
      </c>
      <c r="Q1119" s="6">
        <v>0.229885057471264</v>
      </c>
      <c r="R1119" s="7">
        <v>3.9395402298850599</v>
      </c>
      <c r="S1119" s="6">
        <v>0</v>
      </c>
      <c r="T1119" s="5">
        <v>0</v>
      </c>
      <c r="U1119" s="5">
        <v>0</v>
      </c>
      <c r="V1119" s="5">
        <f t="shared" si="95"/>
        <v>1.5249999999999999</v>
      </c>
      <c r="W1119" s="5">
        <f t="shared" si="91"/>
        <v>-1.5249999999999999</v>
      </c>
      <c r="X1119" s="8">
        <f t="shared" si="92"/>
        <v>-1</v>
      </c>
      <c r="Y1119" s="4">
        <v>0</v>
      </c>
      <c r="Z1119" s="9" t="str">
        <f t="shared" si="93"/>
        <v>NA</v>
      </c>
      <c r="AA1119" s="10">
        <f t="shared" si="94"/>
        <v>0</v>
      </c>
    </row>
    <row r="1120" spans="1:27" x14ac:dyDescent="0.55000000000000004">
      <c r="A1120" s="3" t="s">
        <v>78</v>
      </c>
      <c r="B1120" s="3" t="s">
        <v>79</v>
      </c>
      <c r="C1120" s="3" t="s">
        <v>2064</v>
      </c>
      <c r="D1120" s="3" t="s">
        <v>2065</v>
      </c>
      <c r="E1120" s="4" t="s">
        <v>31</v>
      </c>
      <c r="F1120" s="3" t="s">
        <v>36</v>
      </c>
      <c r="G1120" s="3" t="s">
        <v>36</v>
      </c>
      <c r="H1120" s="3" t="s">
        <v>1727</v>
      </c>
      <c r="I1120" s="3" t="s">
        <v>77</v>
      </c>
      <c r="J1120" s="3" t="s">
        <v>36</v>
      </c>
      <c r="K1120" s="3" t="s">
        <v>42</v>
      </c>
      <c r="L1120" s="5">
        <v>0.625</v>
      </c>
      <c r="M1120" s="4">
        <v>5</v>
      </c>
      <c r="N1120" s="5">
        <v>4.3250000000000002</v>
      </c>
      <c r="O1120" s="5">
        <v>0.86499999999999999</v>
      </c>
      <c r="P1120" s="4">
        <v>17418</v>
      </c>
      <c r="Q1120" s="6">
        <v>2.8705936387645001E-2</v>
      </c>
      <c r="R1120" s="7">
        <v>1.2004478126076501</v>
      </c>
      <c r="S1120" s="6">
        <v>0</v>
      </c>
      <c r="T1120" s="5">
        <v>0</v>
      </c>
      <c r="U1120" s="5">
        <v>0</v>
      </c>
      <c r="V1120" s="5">
        <f t="shared" si="95"/>
        <v>4.3250000000000002</v>
      </c>
      <c r="W1120" s="5">
        <f t="shared" si="91"/>
        <v>-4.3250000000000002</v>
      </c>
      <c r="X1120" s="8">
        <f t="shared" si="92"/>
        <v>-1</v>
      </c>
      <c r="Y1120" s="4">
        <v>0</v>
      </c>
      <c r="Z1120" s="9" t="str">
        <f t="shared" si="93"/>
        <v>NA</v>
      </c>
      <c r="AA1120" s="10">
        <f t="shared" si="94"/>
        <v>0</v>
      </c>
    </row>
    <row r="1121" spans="1:27" x14ac:dyDescent="0.55000000000000004">
      <c r="A1121" s="3" t="s">
        <v>78</v>
      </c>
      <c r="B1121" s="3" t="s">
        <v>79</v>
      </c>
      <c r="C1121" s="3" t="s">
        <v>2066</v>
      </c>
      <c r="D1121" s="3" t="s">
        <v>2067</v>
      </c>
      <c r="E1121" s="4" t="s">
        <v>31</v>
      </c>
      <c r="F1121" s="3" t="s">
        <v>36</v>
      </c>
      <c r="G1121" s="3" t="s">
        <v>36</v>
      </c>
      <c r="H1121" s="3" t="s">
        <v>1071</v>
      </c>
      <c r="I1121" s="3" t="s">
        <v>77</v>
      </c>
      <c r="J1121" s="3" t="s">
        <v>36</v>
      </c>
      <c r="K1121" s="3" t="s">
        <v>42</v>
      </c>
      <c r="L1121" s="5">
        <v>0.625</v>
      </c>
      <c r="M1121" s="4">
        <v>16</v>
      </c>
      <c r="N1121" s="5">
        <v>4.3499999999999996</v>
      </c>
      <c r="O1121" s="5">
        <v>0.27187499999999998</v>
      </c>
      <c r="P1121" s="4">
        <v>3881</v>
      </c>
      <c r="Q1121" s="6">
        <v>0.41226488018551904</v>
      </c>
      <c r="R1121" s="7">
        <v>1.1247874259211501</v>
      </c>
      <c r="S1121" s="6">
        <v>0</v>
      </c>
      <c r="T1121" s="5">
        <v>0</v>
      </c>
      <c r="U1121" s="5">
        <v>0</v>
      </c>
      <c r="V1121" s="5">
        <f t="shared" si="95"/>
        <v>4.3499999999999996</v>
      </c>
      <c r="W1121" s="5">
        <f t="shared" si="91"/>
        <v>-4.3499999999999996</v>
      </c>
      <c r="X1121" s="8">
        <f t="shared" si="92"/>
        <v>-1</v>
      </c>
      <c r="Y1121" s="4">
        <v>0</v>
      </c>
      <c r="Z1121" s="9" t="str">
        <f t="shared" si="93"/>
        <v>NA</v>
      </c>
      <c r="AA1121" s="10">
        <f t="shared" si="94"/>
        <v>0</v>
      </c>
    </row>
    <row r="1122" spans="1:27" x14ac:dyDescent="0.55000000000000004">
      <c r="A1122" s="3" t="s">
        <v>78</v>
      </c>
      <c r="B1122" s="3" t="s">
        <v>79</v>
      </c>
      <c r="C1122" s="3" t="s">
        <v>2068</v>
      </c>
      <c r="D1122" s="3" t="s">
        <v>2069</v>
      </c>
      <c r="E1122" s="4" t="s">
        <v>31</v>
      </c>
      <c r="F1122" s="3" t="s">
        <v>36</v>
      </c>
      <c r="G1122" s="3" t="s">
        <v>36</v>
      </c>
      <c r="H1122" s="3" t="s">
        <v>1373</v>
      </c>
      <c r="I1122" s="3" t="s">
        <v>77</v>
      </c>
      <c r="J1122" s="3" t="s">
        <v>36</v>
      </c>
      <c r="K1122" s="3" t="s">
        <v>42</v>
      </c>
      <c r="L1122" s="5">
        <v>0.625</v>
      </c>
      <c r="M1122" s="4">
        <v>5</v>
      </c>
      <c r="N1122" s="5">
        <v>5.6749999999999998</v>
      </c>
      <c r="O1122" s="5">
        <v>1.135</v>
      </c>
      <c r="P1122" s="4">
        <v>93</v>
      </c>
      <c r="Q1122" s="6">
        <v>5.3763440860215104</v>
      </c>
      <c r="R1122" s="7">
        <v>1.50430107526882</v>
      </c>
      <c r="S1122" s="6">
        <v>0</v>
      </c>
      <c r="T1122" s="5">
        <v>0</v>
      </c>
      <c r="U1122" s="5">
        <v>0</v>
      </c>
      <c r="V1122" s="5">
        <f t="shared" si="95"/>
        <v>5.6749999999999998</v>
      </c>
      <c r="W1122" s="5">
        <f t="shared" si="91"/>
        <v>-5.6749999999999998</v>
      </c>
      <c r="X1122" s="8">
        <f t="shared" si="92"/>
        <v>-1</v>
      </c>
      <c r="Y1122" s="4">
        <v>0</v>
      </c>
      <c r="Z1122" s="9" t="str">
        <f t="shared" si="93"/>
        <v>NA</v>
      </c>
      <c r="AA1122" s="10">
        <f t="shared" si="94"/>
        <v>0</v>
      </c>
    </row>
    <row r="1123" spans="1:27" x14ac:dyDescent="0.55000000000000004">
      <c r="A1123" s="3" t="s">
        <v>78</v>
      </c>
      <c r="B1123" s="3" t="s">
        <v>79</v>
      </c>
      <c r="C1123" s="3" t="s">
        <v>2070</v>
      </c>
      <c r="D1123" s="3" t="s">
        <v>2071</v>
      </c>
      <c r="E1123" s="4" t="s">
        <v>66</v>
      </c>
      <c r="F1123" s="3" t="s">
        <v>36</v>
      </c>
      <c r="G1123" s="3" t="s">
        <v>36</v>
      </c>
      <c r="H1123" s="3" t="s">
        <v>315</v>
      </c>
      <c r="I1123" s="3" t="s">
        <v>77</v>
      </c>
      <c r="J1123" s="3" t="s">
        <v>36</v>
      </c>
      <c r="K1123" s="3" t="s">
        <v>42</v>
      </c>
      <c r="L1123" s="5">
        <v>0.625</v>
      </c>
      <c r="M1123" s="4">
        <v>5</v>
      </c>
      <c r="N1123" s="5">
        <v>6.6124999999999998</v>
      </c>
      <c r="O1123" s="5">
        <v>1.3225</v>
      </c>
      <c r="P1123" s="4">
        <v>1839</v>
      </c>
      <c r="Q1123" s="6">
        <v>0.27188689505165903</v>
      </c>
      <c r="R1123" s="7">
        <v>3.1160957041870598</v>
      </c>
      <c r="S1123" s="6">
        <v>0</v>
      </c>
      <c r="T1123" s="5">
        <v>0</v>
      </c>
      <c r="U1123" s="5">
        <v>0</v>
      </c>
      <c r="V1123" s="5">
        <f t="shared" si="95"/>
        <v>6.6124999999999998</v>
      </c>
      <c r="W1123" s="5">
        <f t="shared" si="91"/>
        <v>-6.6124999999999998</v>
      </c>
      <c r="X1123" s="8">
        <f t="shared" si="92"/>
        <v>-1</v>
      </c>
      <c r="Y1123" s="4">
        <v>0</v>
      </c>
      <c r="Z1123" s="9" t="str">
        <f t="shared" si="93"/>
        <v>NA</v>
      </c>
      <c r="AA1123" s="10">
        <f t="shared" si="94"/>
        <v>0</v>
      </c>
    </row>
    <row r="1124" spans="1:27" x14ac:dyDescent="0.55000000000000004">
      <c r="A1124" s="3" t="s">
        <v>78</v>
      </c>
      <c r="B1124" s="3" t="s">
        <v>79</v>
      </c>
      <c r="C1124" s="3" t="s">
        <v>2072</v>
      </c>
      <c r="D1124" s="3" t="s">
        <v>2073</v>
      </c>
      <c r="E1124" s="4" t="s">
        <v>31</v>
      </c>
      <c r="F1124" s="3" t="s">
        <v>36</v>
      </c>
      <c r="G1124" s="3" t="s">
        <v>36</v>
      </c>
      <c r="H1124" s="3" t="s">
        <v>1727</v>
      </c>
      <c r="I1124" s="3" t="s">
        <v>77</v>
      </c>
      <c r="J1124" s="3" t="s">
        <v>36</v>
      </c>
      <c r="K1124" s="3" t="s">
        <v>42</v>
      </c>
      <c r="L1124" s="5">
        <v>0.625</v>
      </c>
      <c r="M1124" s="4">
        <v>19</v>
      </c>
      <c r="N1124" s="5">
        <v>7.4499999875</v>
      </c>
      <c r="O1124" s="5">
        <v>0.3921052625</v>
      </c>
      <c r="P1124" s="4">
        <v>17220</v>
      </c>
      <c r="Q1124" s="6">
        <v>0.110336817653891</v>
      </c>
      <c r="R1124" s="7">
        <v>1.4481765389082499</v>
      </c>
      <c r="S1124" s="6">
        <v>0</v>
      </c>
      <c r="T1124" s="5">
        <v>0</v>
      </c>
      <c r="U1124" s="5">
        <v>0</v>
      </c>
      <c r="V1124" s="5">
        <f t="shared" si="95"/>
        <v>7.4499999875</v>
      </c>
      <c r="W1124" s="5">
        <f t="shared" si="91"/>
        <v>-7.4499999875</v>
      </c>
      <c r="X1124" s="8">
        <f t="shared" si="92"/>
        <v>-1</v>
      </c>
      <c r="Y1124" s="4">
        <v>0</v>
      </c>
      <c r="Z1124" s="9" t="str">
        <f t="shared" si="93"/>
        <v>NA</v>
      </c>
      <c r="AA1124" s="10">
        <f t="shared" si="94"/>
        <v>0</v>
      </c>
    </row>
    <row r="1125" spans="1:27" x14ac:dyDescent="0.55000000000000004">
      <c r="A1125" s="3" t="s">
        <v>78</v>
      </c>
      <c r="B1125" s="3" t="s">
        <v>79</v>
      </c>
      <c r="C1125" s="3" t="s">
        <v>2074</v>
      </c>
      <c r="D1125" s="3" t="s">
        <v>2075</v>
      </c>
      <c r="E1125" s="4" t="s">
        <v>66</v>
      </c>
      <c r="F1125" s="3" t="s">
        <v>36</v>
      </c>
      <c r="G1125" s="3" t="s">
        <v>36</v>
      </c>
      <c r="H1125" s="3" t="s">
        <v>695</v>
      </c>
      <c r="I1125" s="3" t="s">
        <v>77</v>
      </c>
      <c r="J1125" s="3" t="s">
        <v>36</v>
      </c>
      <c r="K1125" s="3" t="s">
        <v>42</v>
      </c>
      <c r="L1125" s="5">
        <v>0.625</v>
      </c>
      <c r="M1125" s="4">
        <v>11</v>
      </c>
      <c r="N1125" s="5">
        <v>11.7499999375</v>
      </c>
      <c r="O1125" s="5">
        <v>1.0681818125</v>
      </c>
      <c r="P1125" s="4">
        <v>2728</v>
      </c>
      <c r="Q1125" s="6">
        <v>0.40322580645161304</v>
      </c>
      <c r="R1125" s="7">
        <v>3.33768328445748</v>
      </c>
      <c r="S1125" s="6">
        <v>0</v>
      </c>
      <c r="T1125" s="5">
        <v>0</v>
      </c>
      <c r="U1125" s="5">
        <v>0</v>
      </c>
      <c r="V1125" s="5">
        <f t="shared" si="95"/>
        <v>11.7499999375</v>
      </c>
      <c r="W1125" s="5">
        <f t="shared" si="91"/>
        <v>-11.7499999375</v>
      </c>
      <c r="X1125" s="8">
        <f t="shared" si="92"/>
        <v>-1</v>
      </c>
      <c r="Y1125" s="4">
        <v>0</v>
      </c>
      <c r="Z1125" s="9" t="str">
        <f t="shared" si="93"/>
        <v>NA</v>
      </c>
      <c r="AA1125" s="10">
        <f t="shared" si="94"/>
        <v>0</v>
      </c>
    </row>
    <row r="1126" spans="1:27" x14ac:dyDescent="0.55000000000000004">
      <c r="A1126" s="3" t="s">
        <v>78</v>
      </c>
      <c r="B1126" s="3" t="s">
        <v>79</v>
      </c>
      <c r="C1126" s="3" t="s">
        <v>2076</v>
      </c>
      <c r="D1126" s="3" t="s">
        <v>2077</v>
      </c>
      <c r="E1126" s="4" t="s">
        <v>66</v>
      </c>
      <c r="F1126" s="3" t="s">
        <v>36</v>
      </c>
      <c r="G1126" s="3" t="s">
        <v>36</v>
      </c>
      <c r="H1126" s="3" t="s">
        <v>695</v>
      </c>
      <c r="I1126" s="3" t="s">
        <v>77</v>
      </c>
      <c r="J1126" s="3" t="s">
        <v>36</v>
      </c>
      <c r="K1126" s="3" t="s">
        <v>42</v>
      </c>
      <c r="L1126" s="5">
        <v>0.625</v>
      </c>
      <c r="M1126" s="4">
        <v>18</v>
      </c>
      <c r="N1126" s="5">
        <v>17.174999925000002</v>
      </c>
      <c r="O1126" s="5">
        <v>0.95416666250000004</v>
      </c>
      <c r="P1126" s="4">
        <v>3553</v>
      </c>
      <c r="Q1126" s="6">
        <v>0.50661412890515101</v>
      </c>
      <c r="R1126" s="7">
        <v>3.5141289051505802</v>
      </c>
      <c r="S1126" s="6">
        <v>0</v>
      </c>
      <c r="T1126" s="5">
        <v>0</v>
      </c>
      <c r="U1126" s="5">
        <v>0</v>
      </c>
      <c r="V1126" s="5">
        <f t="shared" si="95"/>
        <v>17.174999925000002</v>
      </c>
      <c r="W1126" s="5">
        <f t="shared" si="91"/>
        <v>-17.174999925000002</v>
      </c>
      <c r="X1126" s="8">
        <f t="shared" si="92"/>
        <v>-1</v>
      </c>
      <c r="Y1126" s="4">
        <v>0</v>
      </c>
      <c r="Z1126" s="9" t="str">
        <f t="shared" si="93"/>
        <v>NA</v>
      </c>
      <c r="AA1126" s="10">
        <f t="shared" si="94"/>
        <v>0</v>
      </c>
    </row>
    <row r="1127" spans="1:27" x14ac:dyDescent="0.55000000000000004">
      <c r="A1127" s="3" t="s">
        <v>78</v>
      </c>
      <c r="B1127" s="3" t="s">
        <v>79</v>
      </c>
      <c r="C1127" s="3" t="s">
        <v>2078</v>
      </c>
      <c r="D1127" s="3" t="s">
        <v>2079</v>
      </c>
      <c r="E1127" s="4" t="s">
        <v>66</v>
      </c>
      <c r="F1127" s="3" t="s">
        <v>36</v>
      </c>
      <c r="G1127" s="3" t="s">
        <v>36</v>
      </c>
      <c r="H1127" s="3" t="s">
        <v>695</v>
      </c>
      <c r="I1127" s="3" t="s">
        <v>77</v>
      </c>
      <c r="J1127" s="3" t="s">
        <v>36</v>
      </c>
      <c r="K1127" s="3" t="s">
        <v>42</v>
      </c>
      <c r="L1127" s="5">
        <v>0.625</v>
      </c>
      <c r="M1127" s="4">
        <v>42</v>
      </c>
      <c r="N1127" s="5">
        <v>45.98749995</v>
      </c>
      <c r="O1127" s="5">
        <v>1.094940475</v>
      </c>
      <c r="P1127" s="4">
        <v>1924</v>
      </c>
      <c r="Q1127" s="6">
        <v>2.1829521829521799</v>
      </c>
      <c r="R1127" s="7">
        <v>3.51127858627859</v>
      </c>
      <c r="S1127" s="6">
        <v>0</v>
      </c>
      <c r="T1127" s="5">
        <v>0</v>
      </c>
      <c r="U1127" s="5">
        <v>0</v>
      </c>
      <c r="V1127" s="5">
        <f t="shared" si="95"/>
        <v>45.98749995</v>
      </c>
      <c r="W1127" s="5">
        <f t="shared" si="91"/>
        <v>-45.98749995</v>
      </c>
      <c r="X1127" s="8">
        <f t="shared" si="92"/>
        <v>-1</v>
      </c>
      <c r="Y1127" s="4">
        <v>0</v>
      </c>
      <c r="Z1127" s="9" t="str">
        <f t="shared" si="93"/>
        <v>NA</v>
      </c>
      <c r="AA1127" s="10">
        <f t="shared" si="94"/>
        <v>0</v>
      </c>
    </row>
    <row r="1128" spans="1:27" x14ac:dyDescent="0.55000000000000004">
      <c r="A1128" s="3" t="s">
        <v>78</v>
      </c>
      <c r="B1128" s="3" t="s">
        <v>79</v>
      </c>
      <c r="C1128" s="3" t="s">
        <v>2080</v>
      </c>
      <c r="D1128" s="3" t="s">
        <v>2081</v>
      </c>
      <c r="E1128" s="4" t="s">
        <v>31</v>
      </c>
      <c r="F1128" s="3" t="s">
        <v>36</v>
      </c>
      <c r="G1128" s="3" t="s">
        <v>36</v>
      </c>
      <c r="H1128" s="3" t="s">
        <v>586</v>
      </c>
      <c r="I1128" s="3" t="s">
        <v>77</v>
      </c>
      <c r="J1128" s="3" t="s">
        <v>36</v>
      </c>
      <c r="K1128" s="3" t="s">
        <v>42</v>
      </c>
      <c r="L1128" s="5">
        <v>0.625</v>
      </c>
      <c r="M1128" s="4">
        <v>83</v>
      </c>
      <c r="N1128" s="5">
        <v>115.04999972500001</v>
      </c>
      <c r="O1128" s="5">
        <v>1.3861445750000001</v>
      </c>
      <c r="P1128" s="4">
        <v>2594</v>
      </c>
      <c r="Q1128" s="6">
        <v>3.1996915959907501</v>
      </c>
      <c r="R1128" s="7">
        <v>1.4896684656900501</v>
      </c>
      <c r="S1128" s="6">
        <v>0</v>
      </c>
      <c r="T1128" s="5">
        <v>0</v>
      </c>
      <c r="U1128" s="5">
        <v>0</v>
      </c>
      <c r="V1128" s="5">
        <f t="shared" si="95"/>
        <v>115.04999972500001</v>
      </c>
      <c r="W1128" s="5">
        <f t="shared" si="91"/>
        <v>-115.04999972500001</v>
      </c>
      <c r="X1128" s="8">
        <f t="shared" si="92"/>
        <v>-1</v>
      </c>
      <c r="Y1128" s="4">
        <v>0</v>
      </c>
      <c r="Z1128" s="9" t="str">
        <f t="shared" si="93"/>
        <v>NA</v>
      </c>
      <c r="AA1128" s="10">
        <f t="shared" si="94"/>
        <v>0</v>
      </c>
    </row>
    <row r="1129" spans="1:27" x14ac:dyDescent="0.55000000000000004">
      <c r="A1129" s="3" t="s">
        <v>62</v>
      </c>
      <c r="B1129" s="3" t="s">
        <v>63</v>
      </c>
      <c r="C1129" s="3" t="s">
        <v>2082</v>
      </c>
      <c r="D1129" s="3" t="s">
        <v>1972</v>
      </c>
      <c r="E1129" s="4" t="s">
        <v>66</v>
      </c>
      <c r="F1129" s="3" t="s">
        <v>36</v>
      </c>
      <c r="G1129" s="3" t="s">
        <v>36</v>
      </c>
      <c r="H1129" s="3" t="s">
        <v>1898</v>
      </c>
      <c r="I1129" s="3" t="s">
        <v>67</v>
      </c>
      <c r="J1129" s="3" t="s">
        <v>36</v>
      </c>
      <c r="K1129" s="3" t="s">
        <v>42</v>
      </c>
      <c r="L1129" s="5">
        <v>0.63749999999999996</v>
      </c>
      <c r="M1129" s="4">
        <v>6</v>
      </c>
      <c r="N1129" s="5">
        <v>14.137499999999999</v>
      </c>
      <c r="O1129" s="5">
        <v>2.3562500000000002</v>
      </c>
      <c r="P1129" s="4">
        <v>368</v>
      </c>
      <c r="Q1129" s="6">
        <v>1.6304347826087</v>
      </c>
      <c r="R1129" s="7">
        <v>3.0209239130434802</v>
      </c>
      <c r="S1129" s="6">
        <v>0</v>
      </c>
      <c r="T1129" s="5">
        <v>0</v>
      </c>
      <c r="U1129" s="5">
        <v>0</v>
      </c>
      <c r="V1129" s="5">
        <f t="shared" si="95"/>
        <v>14.137499999999999</v>
      </c>
      <c r="W1129" s="5">
        <f t="shared" si="91"/>
        <v>-14.137499999999999</v>
      </c>
      <c r="X1129" s="8">
        <f t="shared" si="92"/>
        <v>-1</v>
      </c>
      <c r="Y1129" s="4">
        <v>0</v>
      </c>
      <c r="Z1129" s="9" t="str">
        <f t="shared" si="93"/>
        <v>NA</v>
      </c>
      <c r="AA1129" s="10">
        <f t="shared" si="94"/>
        <v>0</v>
      </c>
    </row>
    <row r="1130" spans="1:27" x14ac:dyDescent="0.55000000000000004">
      <c r="A1130" s="3" t="s">
        <v>62</v>
      </c>
      <c r="B1130" s="3" t="s">
        <v>63</v>
      </c>
      <c r="C1130" s="3" t="s">
        <v>2083</v>
      </c>
      <c r="D1130" s="3" t="s">
        <v>2084</v>
      </c>
      <c r="E1130" s="4" t="s">
        <v>31</v>
      </c>
      <c r="F1130" s="3" t="s">
        <v>36</v>
      </c>
      <c r="G1130" s="3" t="s">
        <v>36</v>
      </c>
      <c r="H1130" s="3" t="s">
        <v>181</v>
      </c>
      <c r="I1130" s="3" t="s">
        <v>67</v>
      </c>
      <c r="J1130" s="3" t="s">
        <v>36</v>
      </c>
      <c r="K1130" s="3" t="s">
        <v>91</v>
      </c>
      <c r="L1130" s="5">
        <v>0.63749999999999996</v>
      </c>
      <c r="M1130" s="4">
        <v>23</v>
      </c>
      <c r="N1130" s="5">
        <v>20.462499987499999</v>
      </c>
      <c r="O1130" s="5">
        <v>0.88967391249999994</v>
      </c>
      <c r="P1130" s="4">
        <v>5915</v>
      </c>
      <c r="Q1130" s="6">
        <v>0.38884192730346601</v>
      </c>
      <c r="R1130" s="7">
        <v>1.7277092138630601</v>
      </c>
      <c r="S1130" s="6">
        <v>0</v>
      </c>
      <c r="T1130" s="5">
        <v>0</v>
      </c>
      <c r="U1130" s="5">
        <v>0</v>
      </c>
      <c r="V1130" s="5">
        <f t="shared" si="95"/>
        <v>20.462499987499999</v>
      </c>
      <c r="W1130" s="5">
        <f t="shared" si="91"/>
        <v>-20.462499987499999</v>
      </c>
      <c r="X1130" s="8">
        <f t="shared" si="92"/>
        <v>-1</v>
      </c>
      <c r="Y1130" s="4">
        <v>0</v>
      </c>
      <c r="Z1130" s="9" t="str">
        <f t="shared" si="93"/>
        <v>NA</v>
      </c>
      <c r="AA1130" s="10">
        <f t="shared" si="94"/>
        <v>0</v>
      </c>
    </row>
    <row r="1131" spans="1:27" x14ac:dyDescent="0.55000000000000004">
      <c r="A1131" s="3" t="s">
        <v>78</v>
      </c>
      <c r="B1131" s="3" t="s">
        <v>79</v>
      </c>
      <c r="C1131" s="3" t="s">
        <v>2085</v>
      </c>
      <c r="D1131" s="3" t="s">
        <v>148</v>
      </c>
      <c r="E1131" s="4" t="s">
        <v>66</v>
      </c>
      <c r="F1131" s="3" t="s">
        <v>36</v>
      </c>
      <c r="G1131" s="3" t="s">
        <v>36</v>
      </c>
      <c r="H1131" s="3" t="s">
        <v>150</v>
      </c>
      <c r="I1131" s="3" t="s">
        <v>50</v>
      </c>
      <c r="J1131" s="3" t="s">
        <v>36</v>
      </c>
      <c r="K1131" s="3" t="s">
        <v>42</v>
      </c>
      <c r="L1131" s="5">
        <v>0.63749999999999996</v>
      </c>
      <c r="M1131" s="4">
        <v>1</v>
      </c>
      <c r="N1131" s="5">
        <v>0.65</v>
      </c>
      <c r="O1131" s="5">
        <v>0.65</v>
      </c>
      <c r="P1131" s="4">
        <v>8</v>
      </c>
      <c r="Q1131" s="6">
        <v>12.5</v>
      </c>
      <c r="R1131" s="7">
        <v>2.5</v>
      </c>
      <c r="S1131" s="6">
        <v>0</v>
      </c>
      <c r="T1131" s="5">
        <v>0</v>
      </c>
      <c r="U1131" s="5">
        <v>0</v>
      </c>
      <c r="V1131" s="5">
        <f t="shared" si="95"/>
        <v>0.65</v>
      </c>
      <c r="W1131" s="5">
        <f t="shared" si="91"/>
        <v>-0.65</v>
      </c>
      <c r="X1131" s="8">
        <f t="shared" si="92"/>
        <v>-1</v>
      </c>
      <c r="Y1131" s="4">
        <v>0</v>
      </c>
      <c r="Z1131" s="9" t="str">
        <f t="shared" si="93"/>
        <v>NA</v>
      </c>
      <c r="AA1131" s="10">
        <f t="shared" si="94"/>
        <v>0</v>
      </c>
    </row>
    <row r="1132" spans="1:27" x14ac:dyDescent="0.55000000000000004">
      <c r="A1132" s="3" t="s">
        <v>78</v>
      </c>
      <c r="B1132" s="3" t="s">
        <v>79</v>
      </c>
      <c r="C1132" s="3" t="s">
        <v>2086</v>
      </c>
      <c r="D1132" s="3" t="s">
        <v>2087</v>
      </c>
      <c r="E1132" s="4" t="s">
        <v>66</v>
      </c>
      <c r="F1132" s="3" t="s">
        <v>36</v>
      </c>
      <c r="G1132" s="3" t="s">
        <v>36</v>
      </c>
      <c r="H1132" s="3" t="s">
        <v>695</v>
      </c>
      <c r="I1132" s="3" t="s">
        <v>77</v>
      </c>
      <c r="J1132" s="3" t="s">
        <v>36</v>
      </c>
      <c r="K1132" s="3" t="s">
        <v>42</v>
      </c>
      <c r="L1132" s="5">
        <v>0.63749999999999996</v>
      </c>
      <c r="M1132" s="4">
        <v>2</v>
      </c>
      <c r="N1132" s="5">
        <v>1.6875</v>
      </c>
      <c r="O1132" s="5">
        <v>0.84375</v>
      </c>
      <c r="P1132" s="4">
        <v>770</v>
      </c>
      <c r="Q1132" s="6">
        <v>0.25974025974025999</v>
      </c>
      <c r="R1132" s="7">
        <v>3.12077922077922</v>
      </c>
      <c r="S1132" s="6">
        <v>0</v>
      </c>
      <c r="T1132" s="5">
        <v>0</v>
      </c>
      <c r="U1132" s="5">
        <v>0</v>
      </c>
      <c r="V1132" s="5">
        <f t="shared" si="95"/>
        <v>1.6875</v>
      </c>
      <c r="W1132" s="5">
        <f t="shared" si="91"/>
        <v>-1.6875</v>
      </c>
      <c r="X1132" s="8">
        <f t="shared" si="92"/>
        <v>-1</v>
      </c>
      <c r="Y1132" s="4">
        <v>0</v>
      </c>
      <c r="Z1132" s="9" t="str">
        <f t="shared" si="93"/>
        <v>NA</v>
      </c>
      <c r="AA1132" s="10">
        <f t="shared" si="94"/>
        <v>0</v>
      </c>
    </row>
    <row r="1133" spans="1:27" x14ac:dyDescent="0.55000000000000004">
      <c r="A1133" s="3" t="s">
        <v>78</v>
      </c>
      <c r="B1133" s="3" t="s">
        <v>79</v>
      </c>
      <c r="C1133" s="3" t="s">
        <v>2088</v>
      </c>
      <c r="D1133" s="3" t="s">
        <v>2089</v>
      </c>
      <c r="E1133" s="4" t="s">
        <v>66</v>
      </c>
      <c r="F1133" s="3" t="s">
        <v>36</v>
      </c>
      <c r="G1133" s="3" t="s">
        <v>36</v>
      </c>
      <c r="H1133" s="3" t="s">
        <v>85</v>
      </c>
      <c r="I1133" s="3" t="s">
        <v>50</v>
      </c>
      <c r="J1133" s="3" t="s">
        <v>36</v>
      </c>
      <c r="K1133" s="3" t="s">
        <v>42</v>
      </c>
      <c r="L1133" s="5">
        <v>0.63749999999999996</v>
      </c>
      <c r="M1133" s="4">
        <v>6</v>
      </c>
      <c r="N1133" s="5">
        <v>4.9999999499999994</v>
      </c>
      <c r="O1133" s="5">
        <v>0.8333333249999999</v>
      </c>
      <c r="P1133" s="4">
        <v>248</v>
      </c>
      <c r="Q1133" s="6">
        <v>2.4193548387096802</v>
      </c>
      <c r="R1133" s="7">
        <v>2.70887096774194</v>
      </c>
      <c r="S1133" s="6">
        <v>0</v>
      </c>
      <c r="T1133" s="5">
        <v>0</v>
      </c>
      <c r="U1133" s="5">
        <v>0</v>
      </c>
      <c r="V1133" s="5">
        <f t="shared" si="95"/>
        <v>4.9999999499999994</v>
      </c>
      <c r="W1133" s="5">
        <f t="shared" si="91"/>
        <v>-4.9999999499999994</v>
      </c>
      <c r="X1133" s="8">
        <f t="shared" si="92"/>
        <v>-1</v>
      </c>
      <c r="Y1133" s="4">
        <v>0</v>
      </c>
      <c r="Z1133" s="9" t="str">
        <f t="shared" si="93"/>
        <v>NA</v>
      </c>
      <c r="AA1133" s="10">
        <f t="shared" si="94"/>
        <v>0</v>
      </c>
    </row>
    <row r="1134" spans="1:27" x14ac:dyDescent="0.55000000000000004">
      <c r="A1134" s="3" t="s">
        <v>78</v>
      </c>
      <c r="B1134" s="3" t="s">
        <v>79</v>
      </c>
      <c r="C1134" s="3" t="s">
        <v>2090</v>
      </c>
      <c r="D1134" s="3" t="s">
        <v>2091</v>
      </c>
      <c r="E1134" s="4" t="s">
        <v>66</v>
      </c>
      <c r="F1134" s="3" t="s">
        <v>36</v>
      </c>
      <c r="G1134" s="3" t="s">
        <v>36</v>
      </c>
      <c r="H1134" s="3" t="s">
        <v>85</v>
      </c>
      <c r="I1134" s="3" t="s">
        <v>50</v>
      </c>
      <c r="J1134" s="3" t="s">
        <v>36</v>
      </c>
      <c r="K1134" s="3" t="s">
        <v>42</v>
      </c>
      <c r="L1134" s="5">
        <v>0.63749999999999996</v>
      </c>
      <c r="M1134" s="4">
        <v>5</v>
      </c>
      <c r="N1134" s="5">
        <v>6.1624999999999996</v>
      </c>
      <c r="O1134" s="5">
        <v>1.2324999999999999</v>
      </c>
      <c r="P1134" s="4">
        <v>392</v>
      </c>
      <c r="Q1134" s="6">
        <v>1.27551020408163</v>
      </c>
      <c r="R1134" s="7">
        <v>3.2382653061224498</v>
      </c>
      <c r="S1134" s="6">
        <v>0</v>
      </c>
      <c r="T1134" s="5">
        <v>0</v>
      </c>
      <c r="U1134" s="5">
        <v>0</v>
      </c>
      <c r="V1134" s="5">
        <f t="shared" si="95"/>
        <v>6.1624999999999996</v>
      </c>
      <c r="W1134" s="5">
        <f t="shared" si="91"/>
        <v>-6.1624999999999996</v>
      </c>
      <c r="X1134" s="8">
        <f t="shared" si="92"/>
        <v>-1</v>
      </c>
      <c r="Y1134" s="4">
        <v>0</v>
      </c>
      <c r="Z1134" s="9" t="str">
        <f t="shared" si="93"/>
        <v>NA</v>
      </c>
      <c r="AA1134" s="10">
        <f t="shared" si="94"/>
        <v>0</v>
      </c>
    </row>
    <row r="1135" spans="1:27" x14ac:dyDescent="0.55000000000000004">
      <c r="A1135" s="3" t="s">
        <v>78</v>
      </c>
      <c r="B1135" s="3" t="s">
        <v>79</v>
      </c>
      <c r="C1135" s="3" t="s">
        <v>2092</v>
      </c>
      <c r="D1135" s="3" t="s">
        <v>2093</v>
      </c>
      <c r="E1135" s="4" t="s">
        <v>31</v>
      </c>
      <c r="F1135" s="3" t="s">
        <v>36</v>
      </c>
      <c r="G1135" s="3" t="s">
        <v>36</v>
      </c>
      <c r="H1135" s="3" t="s">
        <v>1856</v>
      </c>
      <c r="I1135" s="3" t="s">
        <v>77</v>
      </c>
      <c r="J1135" s="3" t="s">
        <v>36</v>
      </c>
      <c r="K1135" s="3" t="s">
        <v>42</v>
      </c>
      <c r="L1135" s="5">
        <v>0.63749999999999996</v>
      </c>
      <c r="M1135" s="4">
        <v>11</v>
      </c>
      <c r="N1135" s="5">
        <v>6.4374998875000005</v>
      </c>
      <c r="O1135" s="5">
        <v>0.58522726250000001</v>
      </c>
      <c r="P1135" s="4">
        <v>169</v>
      </c>
      <c r="Q1135" s="6">
        <v>6.5088757396449699</v>
      </c>
      <c r="R1135" s="7">
        <v>2.0822485207100598</v>
      </c>
      <c r="S1135" s="6">
        <v>0</v>
      </c>
      <c r="T1135" s="5">
        <v>0</v>
      </c>
      <c r="U1135" s="5">
        <v>0</v>
      </c>
      <c r="V1135" s="5">
        <f t="shared" si="95"/>
        <v>6.4374998875000005</v>
      </c>
      <c r="W1135" s="5">
        <f t="shared" si="91"/>
        <v>-6.4374998875000005</v>
      </c>
      <c r="X1135" s="8">
        <f t="shared" si="92"/>
        <v>-1</v>
      </c>
      <c r="Y1135" s="4">
        <v>0</v>
      </c>
      <c r="Z1135" s="9" t="str">
        <f t="shared" si="93"/>
        <v>NA</v>
      </c>
      <c r="AA1135" s="10">
        <f t="shared" si="94"/>
        <v>0</v>
      </c>
    </row>
    <row r="1136" spans="1:27" x14ac:dyDescent="0.55000000000000004">
      <c r="A1136" s="3" t="s">
        <v>78</v>
      </c>
      <c r="B1136" s="3" t="s">
        <v>79</v>
      </c>
      <c r="C1136" s="3" t="s">
        <v>2094</v>
      </c>
      <c r="D1136" s="3" t="s">
        <v>2095</v>
      </c>
      <c r="E1136" s="4" t="s">
        <v>31</v>
      </c>
      <c r="F1136" s="3" t="s">
        <v>36</v>
      </c>
      <c r="G1136" s="3" t="s">
        <v>36</v>
      </c>
      <c r="H1136" s="3" t="s">
        <v>1856</v>
      </c>
      <c r="I1136" s="3" t="s">
        <v>77</v>
      </c>
      <c r="J1136" s="3" t="s">
        <v>36</v>
      </c>
      <c r="K1136" s="3" t="s">
        <v>42</v>
      </c>
      <c r="L1136" s="5">
        <v>0.63749999999999996</v>
      </c>
      <c r="M1136" s="4">
        <v>7</v>
      </c>
      <c r="N1136" s="5">
        <v>6.65</v>
      </c>
      <c r="O1136" s="5">
        <v>0.95</v>
      </c>
      <c r="P1136" s="4">
        <v>186</v>
      </c>
      <c r="Q1136" s="6">
        <v>3.76344086021505</v>
      </c>
      <c r="R1136" s="7">
        <v>2.6376344086021501</v>
      </c>
      <c r="S1136" s="6">
        <v>0</v>
      </c>
      <c r="T1136" s="5">
        <v>0</v>
      </c>
      <c r="U1136" s="5">
        <v>0</v>
      </c>
      <c r="V1136" s="5">
        <f t="shared" si="95"/>
        <v>6.65</v>
      </c>
      <c r="W1136" s="5">
        <f t="shared" si="91"/>
        <v>-6.65</v>
      </c>
      <c r="X1136" s="8">
        <f t="shared" si="92"/>
        <v>-1</v>
      </c>
      <c r="Y1136" s="4">
        <v>0</v>
      </c>
      <c r="Z1136" s="9" t="str">
        <f t="shared" si="93"/>
        <v>NA</v>
      </c>
      <c r="AA1136" s="10">
        <f t="shared" si="94"/>
        <v>0</v>
      </c>
    </row>
    <row r="1137" spans="1:27" x14ac:dyDescent="0.55000000000000004">
      <c r="A1137" s="3" t="s">
        <v>78</v>
      </c>
      <c r="B1137" s="3" t="s">
        <v>79</v>
      </c>
      <c r="C1137" s="3" t="s">
        <v>2096</v>
      </c>
      <c r="D1137" s="3" t="s">
        <v>2097</v>
      </c>
      <c r="E1137" s="4" t="s">
        <v>66</v>
      </c>
      <c r="F1137" s="3" t="s">
        <v>36</v>
      </c>
      <c r="G1137" s="3" t="s">
        <v>36</v>
      </c>
      <c r="H1137" s="3" t="s">
        <v>85</v>
      </c>
      <c r="I1137" s="3" t="s">
        <v>50</v>
      </c>
      <c r="J1137" s="3" t="s">
        <v>36</v>
      </c>
      <c r="K1137" s="3" t="s">
        <v>42</v>
      </c>
      <c r="L1137" s="5">
        <v>0.63749999999999996</v>
      </c>
      <c r="M1137" s="4">
        <v>7</v>
      </c>
      <c r="N1137" s="5">
        <v>7.5250000000000004</v>
      </c>
      <c r="O1137" s="5">
        <v>1.075</v>
      </c>
      <c r="P1137" s="4">
        <v>249</v>
      </c>
      <c r="Q1137" s="6">
        <v>2.8112449799196799</v>
      </c>
      <c r="R1137" s="7">
        <v>3.01004016064257</v>
      </c>
      <c r="S1137" s="6">
        <v>0</v>
      </c>
      <c r="T1137" s="5">
        <v>0</v>
      </c>
      <c r="U1137" s="5">
        <v>0</v>
      </c>
      <c r="V1137" s="5">
        <f t="shared" si="95"/>
        <v>7.5250000000000004</v>
      </c>
      <c r="W1137" s="5">
        <f t="shared" si="91"/>
        <v>-7.5250000000000004</v>
      </c>
      <c r="X1137" s="8">
        <f t="shared" si="92"/>
        <v>-1</v>
      </c>
      <c r="Y1137" s="4">
        <v>0</v>
      </c>
      <c r="Z1137" s="9" t="str">
        <f t="shared" si="93"/>
        <v>NA</v>
      </c>
      <c r="AA1137" s="10">
        <f t="shared" si="94"/>
        <v>0</v>
      </c>
    </row>
    <row r="1138" spans="1:27" x14ac:dyDescent="0.55000000000000004">
      <c r="A1138" s="3" t="s">
        <v>78</v>
      </c>
      <c r="B1138" s="3" t="s">
        <v>79</v>
      </c>
      <c r="C1138" s="3" t="s">
        <v>2098</v>
      </c>
      <c r="D1138" s="3" t="s">
        <v>2099</v>
      </c>
      <c r="E1138" s="4" t="s">
        <v>31</v>
      </c>
      <c r="F1138" s="3" t="s">
        <v>36</v>
      </c>
      <c r="G1138" s="3" t="s">
        <v>36</v>
      </c>
      <c r="H1138" s="3" t="s">
        <v>598</v>
      </c>
      <c r="I1138" s="3" t="s">
        <v>77</v>
      </c>
      <c r="J1138" s="3" t="s">
        <v>36</v>
      </c>
      <c r="K1138" s="3" t="s">
        <v>42</v>
      </c>
      <c r="L1138" s="5">
        <v>0.63749999999999996</v>
      </c>
      <c r="M1138" s="4">
        <v>4</v>
      </c>
      <c r="N1138" s="5">
        <v>7.625</v>
      </c>
      <c r="O1138" s="5">
        <v>1.90625</v>
      </c>
      <c r="P1138" s="4">
        <v>104</v>
      </c>
      <c r="Q1138" s="6">
        <v>3.8461538461538498</v>
      </c>
      <c r="R1138" s="7">
        <v>2.25</v>
      </c>
      <c r="S1138" s="6">
        <v>0</v>
      </c>
      <c r="T1138" s="5">
        <v>0</v>
      </c>
      <c r="U1138" s="5">
        <v>0</v>
      </c>
      <c r="V1138" s="5">
        <f t="shared" si="95"/>
        <v>7.625</v>
      </c>
      <c r="W1138" s="5">
        <f t="shared" si="91"/>
        <v>-7.625</v>
      </c>
      <c r="X1138" s="8">
        <f t="shared" si="92"/>
        <v>-1</v>
      </c>
      <c r="Y1138" s="4">
        <v>0</v>
      </c>
      <c r="Z1138" s="9" t="str">
        <f t="shared" si="93"/>
        <v>NA</v>
      </c>
      <c r="AA1138" s="10">
        <f t="shared" si="94"/>
        <v>0</v>
      </c>
    </row>
    <row r="1139" spans="1:27" x14ac:dyDescent="0.55000000000000004">
      <c r="A1139" s="3" t="s">
        <v>78</v>
      </c>
      <c r="B1139" s="3" t="s">
        <v>79</v>
      </c>
      <c r="C1139" s="3" t="s">
        <v>2100</v>
      </c>
      <c r="D1139" s="3" t="s">
        <v>2101</v>
      </c>
      <c r="E1139" s="4" t="s">
        <v>31</v>
      </c>
      <c r="F1139" s="3" t="s">
        <v>36</v>
      </c>
      <c r="G1139" s="3" t="s">
        <v>36</v>
      </c>
      <c r="H1139" s="3" t="s">
        <v>439</v>
      </c>
      <c r="I1139" s="3" t="s">
        <v>77</v>
      </c>
      <c r="J1139" s="3" t="s">
        <v>36</v>
      </c>
      <c r="K1139" s="3" t="s">
        <v>42</v>
      </c>
      <c r="L1139" s="5">
        <v>0.63749999999999996</v>
      </c>
      <c r="M1139" s="4">
        <v>14</v>
      </c>
      <c r="N1139" s="5">
        <v>8.5749999999999993</v>
      </c>
      <c r="O1139" s="5">
        <v>0.61250000000000004</v>
      </c>
      <c r="P1139" s="4">
        <v>484</v>
      </c>
      <c r="Q1139" s="6">
        <v>2.8925619834710701</v>
      </c>
      <c r="R1139" s="7">
        <v>2.3931818181818199</v>
      </c>
      <c r="S1139" s="6">
        <v>0</v>
      </c>
      <c r="T1139" s="5">
        <v>0</v>
      </c>
      <c r="U1139" s="5">
        <v>0</v>
      </c>
      <c r="V1139" s="5">
        <f t="shared" si="95"/>
        <v>8.5749999999999993</v>
      </c>
      <c r="W1139" s="5">
        <f t="shared" si="91"/>
        <v>-8.5749999999999993</v>
      </c>
      <c r="X1139" s="8">
        <f t="shared" si="92"/>
        <v>-1</v>
      </c>
      <c r="Y1139" s="4">
        <v>0</v>
      </c>
      <c r="Z1139" s="9" t="str">
        <f t="shared" si="93"/>
        <v>NA</v>
      </c>
      <c r="AA1139" s="10">
        <f t="shared" si="94"/>
        <v>0</v>
      </c>
    </row>
    <row r="1140" spans="1:27" x14ac:dyDescent="0.55000000000000004">
      <c r="A1140" s="3" t="s">
        <v>78</v>
      </c>
      <c r="B1140" s="3" t="s">
        <v>79</v>
      </c>
      <c r="C1140" s="3" t="s">
        <v>2102</v>
      </c>
      <c r="D1140" s="3" t="s">
        <v>2103</v>
      </c>
      <c r="E1140" s="4" t="s">
        <v>31</v>
      </c>
      <c r="F1140" s="3" t="s">
        <v>36</v>
      </c>
      <c r="G1140" s="3" t="s">
        <v>36</v>
      </c>
      <c r="H1140" s="3" t="s">
        <v>345</v>
      </c>
      <c r="I1140" s="3" t="s">
        <v>77</v>
      </c>
      <c r="J1140" s="3" t="s">
        <v>36</v>
      </c>
      <c r="K1140" s="3" t="s">
        <v>42</v>
      </c>
      <c r="L1140" s="5">
        <v>0.63749999999999996</v>
      </c>
      <c r="M1140" s="4">
        <v>24</v>
      </c>
      <c r="N1140" s="5">
        <v>13.612500000000001</v>
      </c>
      <c r="O1140" s="5">
        <v>0.56718749999999996</v>
      </c>
      <c r="P1140" s="4">
        <v>247</v>
      </c>
      <c r="Q1140" s="6">
        <v>9.7165991902834001</v>
      </c>
      <c r="R1140" s="7">
        <v>1.81457489878543</v>
      </c>
      <c r="S1140" s="6">
        <v>0</v>
      </c>
      <c r="T1140" s="5">
        <v>0</v>
      </c>
      <c r="U1140" s="5">
        <v>0</v>
      </c>
      <c r="V1140" s="5">
        <f t="shared" si="95"/>
        <v>13.612500000000001</v>
      </c>
      <c r="W1140" s="5">
        <f t="shared" si="91"/>
        <v>-13.612500000000001</v>
      </c>
      <c r="X1140" s="8">
        <f t="shared" si="92"/>
        <v>-1</v>
      </c>
      <c r="Y1140" s="4">
        <v>0</v>
      </c>
      <c r="Z1140" s="9" t="str">
        <f t="shared" si="93"/>
        <v>NA</v>
      </c>
      <c r="AA1140" s="10">
        <f t="shared" si="94"/>
        <v>0</v>
      </c>
    </row>
    <row r="1141" spans="1:27" x14ac:dyDescent="0.55000000000000004">
      <c r="A1141" s="3" t="s">
        <v>78</v>
      </c>
      <c r="B1141" s="3" t="s">
        <v>79</v>
      </c>
      <c r="C1141" s="3" t="s">
        <v>2104</v>
      </c>
      <c r="D1141" s="3" t="s">
        <v>2105</v>
      </c>
      <c r="E1141" s="4" t="s">
        <v>31</v>
      </c>
      <c r="F1141" s="3" t="s">
        <v>36</v>
      </c>
      <c r="G1141" s="3" t="s">
        <v>36</v>
      </c>
      <c r="H1141" s="3" t="s">
        <v>345</v>
      </c>
      <c r="I1141" s="3" t="s">
        <v>77</v>
      </c>
      <c r="J1141" s="3" t="s">
        <v>36</v>
      </c>
      <c r="K1141" s="3" t="s">
        <v>42</v>
      </c>
      <c r="L1141" s="5">
        <v>0.63749999999999996</v>
      </c>
      <c r="M1141" s="4">
        <v>19</v>
      </c>
      <c r="N1141" s="5">
        <v>14.274999962499999</v>
      </c>
      <c r="O1141" s="5">
        <v>0.75131578749999994</v>
      </c>
      <c r="P1141" s="4">
        <v>1222</v>
      </c>
      <c r="Q1141" s="6">
        <v>1.5548281505728301</v>
      </c>
      <c r="R1141" s="7">
        <v>1.9333060556464801</v>
      </c>
      <c r="S1141" s="6">
        <v>0</v>
      </c>
      <c r="T1141" s="5">
        <v>0</v>
      </c>
      <c r="U1141" s="5">
        <v>0</v>
      </c>
      <c r="V1141" s="5">
        <f t="shared" si="95"/>
        <v>14.274999962499999</v>
      </c>
      <c r="W1141" s="5">
        <f t="shared" si="91"/>
        <v>-14.274999962499999</v>
      </c>
      <c r="X1141" s="8">
        <f t="shared" si="92"/>
        <v>-1</v>
      </c>
      <c r="Y1141" s="4">
        <v>0</v>
      </c>
      <c r="Z1141" s="9" t="str">
        <f t="shared" si="93"/>
        <v>NA</v>
      </c>
      <c r="AA1141" s="10">
        <f t="shared" si="94"/>
        <v>0</v>
      </c>
    </row>
    <row r="1142" spans="1:27" x14ac:dyDescent="0.55000000000000004">
      <c r="A1142" s="3" t="s">
        <v>78</v>
      </c>
      <c r="B1142" s="3" t="s">
        <v>79</v>
      </c>
      <c r="C1142" s="3" t="s">
        <v>2106</v>
      </c>
      <c r="D1142" s="3" t="s">
        <v>2107</v>
      </c>
      <c r="E1142" s="4" t="s">
        <v>31</v>
      </c>
      <c r="F1142" s="3" t="s">
        <v>36</v>
      </c>
      <c r="G1142" s="3" t="s">
        <v>36</v>
      </c>
      <c r="H1142" s="3" t="s">
        <v>439</v>
      </c>
      <c r="I1142" s="3" t="s">
        <v>77</v>
      </c>
      <c r="J1142" s="3" t="s">
        <v>36</v>
      </c>
      <c r="K1142" s="3" t="s">
        <v>42</v>
      </c>
      <c r="L1142" s="5">
        <v>0.63749999999999996</v>
      </c>
      <c r="M1142" s="4">
        <v>21</v>
      </c>
      <c r="N1142" s="5">
        <v>15.887499862499999</v>
      </c>
      <c r="O1142" s="5">
        <v>0.75654761249999991</v>
      </c>
      <c r="P1142" s="4">
        <v>233</v>
      </c>
      <c r="Q1142" s="6">
        <v>9.0128755364806903</v>
      </c>
      <c r="R1142" s="7">
        <v>1.7798283261802601</v>
      </c>
      <c r="S1142" s="6">
        <v>0</v>
      </c>
      <c r="T1142" s="5">
        <v>0</v>
      </c>
      <c r="U1142" s="5">
        <v>0</v>
      </c>
      <c r="V1142" s="5">
        <f t="shared" si="95"/>
        <v>15.887499862499999</v>
      </c>
      <c r="W1142" s="5">
        <f t="shared" si="91"/>
        <v>-15.887499862499999</v>
      </c>
      <c r="X1142" s="8">
        <f t="shared" si="92"/>
        <v>-1</v>
      </c>
      <c r="Y1142" s="4">
        <v>0</v>
      </c>
      <c r="Z1142" s="9" t="str">
        <f t="shared" si="93"/>
        <v>NA</v>
      </c>
      <c r="AA1142" s="10">
        <f t="shared" si="94"/>
        <v>0</v>
      </c>
    </row>
    <row r="1143" spans="1:27" x14ac:dyDescent="0.55000000000000004">
      <c r="A1143" s="3" t="s">
        <v>78</v>
      </c>
      <c r="B1143" s="3" t="s">
        <v>79</v>
      </c>
      <c r="C1143" s="3" t="s">
        <v>2108</v>
      </c>
      <c r="D1143" s="3" t="s">
        <v>2109</v>
      </c>
      <c r="E1143" s="4" t="s">
        <v>31</v>
      </c>
      <c r="F1143" s="3" t="s">
        <v>36</v>
      </c>
      <c r="G1143" s="3" t="s">
        <v>36</v>
      </c>
      <c r="H1143" s="3" t="s">
        <v>345</v>
      </c>
      <c r="I1143" s="3" t="s">
        <v>77</v>
      </c>
      <c r="J1143" s="3" t="s">
        <v>36</v>
      </c>
      <c r="K1143" s="3" t="s">
        <v>42</v>
      </c>
      <c r="L1143" s="5">
        <v>0.63749999999999996</v>
      </c>
      <c r="M1143" s="4">
        <v>25</v>
      </c>
      <c r="N1143" s="5">
        <v>21.7</v>
      </c>
      <c r="O1143" s="5">
        <v>0.86799999999999999</v>
      </c>
      <c r="P1143" s="4">
        <v>352</v>
      </c>
      <c r="Q1143" s="6">
        <v>7.1022727272727302</v>
      </c>
      <c r="R1143" s="7">
        <v>2.0181818181818199</v>
      </c>
      <c r="S1143" s="6">
        <v>0</v>
      </c>
      <c r="T1143" s="5">
        <v>0</v>
      </c>
      <c r="U1143" s="5">
        <v>0</v>
      </c>
      <c r="V1143" s="5">
        <f t="shared" si="95"/>
        <v>21.7</v>
      </c>
      <c r="W1143" s="5">
        <f t="shared" si="91"/>
        <v>-21.7</v>
      </c>
      <c r="X1143" s="8">
        <f t="shared" si="92"/>
        <v>-1</v>
      </c>
      <c r="Y1143" s="4">
        <v>0</v>
      </c>
      <c r="Z1143" s="9" t="str">
        <f t="shared" si="93"/>
        <v>NA</v>
      </c>
      <c r="AA1143" s="10">
        <f t="shared" si="94"/>
        <v>0</v>
      </c>
    </row>
    <row r="1144" spans="1:27" x14ac:dyDescent="0.55000000000000004">
      <c r="A1144" s="3" t="s">
        <v>78</v>
      </c>
      <c r="B1144" s="3" t="s">
        <v>79</v>
      </c>
      <c r="C1144" s="3" t="s">
        <v>2110</v>
      </c>
      <c r="D1144" s="3" t="s">
        <v>2111</v>
      </c>
      <c r="E1144" s="4" t="s">
        <v>31</v>
      </c>
      <c r="F1144" s="3" t="s">
        <v>36</v>
      </c>
      <c r="G1144" s="3" t="s">
        <v>36</v>
      </c>
      <c r="H1144" s="3" t="s">
        <v>1489</v>
      </c>
      <c r="I1144" s="3" t="s">
        <v>77</v>
      </c>
      <c r="J1144" s="3" t="s">
        <v>36</v>
      </c>
      <c r="K1144" s="3" t="s">
        <v>61</v>
      </c>
      <c r="L1144" s="5">
        <v>0.63749999999999996</v>
      </c>
      <c r="M1144" s="4">
        <v>33</v>
      </c>
      <c r="N1144" s="5">
        <v>23.412499687500002</v>
      </c>
      <c r="O1144" s="5">
        <v>0.70946968750000006</v>
      </c>
      <c r="P1144" s="4">
        <v>299</v>
      </c>
      <c r="Q1144" s="6">
        <v>11.036789297658901</v>
      </c>
      <c r="R1144" s="7">
        <v>3.4745819397993301</v>
      </c>
      <c r="S1144" s="6">
        <v>0</v>
      </c>
      <c r="T1144" s="5">
        <v>0</v>
      </c>
      <c r="U1144" s="5">
        <v>0</v>
      </c>
      <c r="V1144" s="5">
        <f t="shared" si="95"/>
        <v>23.412499687500002</v>
      </c>
      <c r="W1144" s="5">
        <f t="shared" si="91"/>
        <v>-23.412499687500002</v>
      </c>
      <c r="X1144" s="8">
        <f t="shared" si="92"/>
        <v>-1</v>
      </c>
      <c r="Y1144" s="4">
        <v>0</v>
      </c>
      <c r="Z1144" s="9" t="str">
        <f t="shared" si="93"/>
        <v>NA</v>
      </c>
      <c r="AA1144" s="10">
        <f t="shared" si="94"/>
        <v>0</v>
      </c>
    </row>
    <row r="1145" spans="1:27" x14ac:dyDescent="0.55000000000000004">
      <c r="A1145" s="3" t="s">
        <v>78</v>
      </c>
      <c r="B1145" s="3" t="s">
        <v>79</v>
      </c>
      <c r="C1145" s="3" t="s">
        <v>2112</v>
      </c>
      <c r="D1145" s="3" t="s">
        <v>2113</v>
      </c>
      <c r="E1145" s="4" t="s">
        <v>31</v>
      </c>
      <c r="F1145" s="3" t="s">
        <v>36</v>
      </c>
      <c r="G1145" s="3" t="s">
        <v>36</v>
      </c>
      <c r="H1145" s="3" t="s">
        <v>1416</v>
      </c>
      <c r="I1145" s="3" t="s">
        <v>77</v>
      </c>
      <c r="J1145" s="3" t="s">
        <v>36</v>
      </c>
      <c r="K1145" s="3" t="s">
        <v>42</v>
      </c>
      <c r="L1145" s="5">
        <v>0.63749999999999996</v>
      </c>
      <c r="M1145" s="4">
        <v>36</v>
      </c>
      <c r="N1145" s="5">
        <v>34.92499995</v>
      </c>
      <c r="O1145" s="5">
        <v>0.97013888749999999</v>
      </c>
      <c r="P1145" s="4">
        <v>556</v>
      </c>
      <c r="Q1145" s="6">
        <v>6.47482014388489</v>
      </c>
      <c r="R1145" s="7">
        <v>1.8129496402877701</v>
      </c>
      <c r="S1145" s="6">
        <v>0</v>
      </c>
      <c r="T1145" s="5">
        <v>0</v>
      </c>
      <c r="U1145" s="5">
        <v>0</v>
      </c>
      <c r="V1145" s="5">
        <f t="shared" si="95"/>
        <v>34.92499995</v>
      </c>
      <c r="W1145" s="5">
        <f t="shared" si="91"/>
        <v>-34.92499995</v>
      </c>
      <c r="X1145" s="8">
        <f t="shared" si="92"/>
        <v>-1</v>
      </c>
      <c r="Y1145" s="4">
        <v>0</v>
      </c>
      <c r="Z1145" s="9" t="str">
        <f t="shared" si="93"/>
        <v>NA</v>
      </c>
      <c r="AA1145" s="10">
        <f t="shared" si="94"/>
        <v>0</v>
      </c>
    </row>
    <row r="1146" spans="1:27" x14ac:dyDescent="0.55000000000000004">
      <c r="A1146" s="3" t="s">
        <v>78</v>
      </c>
      <c r="B1146" s="3" t="s">
        <v>79</v>
      </c>
      <c r="C1146" s="3" t="s">
        <v>2114</v>
      </c>
      <c r="D1146" s="3" t="s">
        <v>2115</v>
      </c>
      <c r="E1146" s="4" t="s">
        <v>31</v>
      </c>
      <c r="F1146" s="3" t="s">
        <v>36</v>
      </c>
      <c r="G1146" s="3" t="s">
        <v>36</v>
      </c>
      <c r="H1146" s="3" t="s">
        <v>345</v>
      </c>
      <c r="I1146" s="3" t="s">
        <v>77</v>
      </c>
      <c r="J1146" s="3" t="s">
        <v>36</v>
      </c>
      <c r="K1146" s="3" t="s">
        <v>42</v>
      </c>
      <c r="L1146" s="5">
        <v>0.63749999999999996</v>
      </c>
      <c r="M1146" s="4">
        <v>54</v>
      </c>
      <c r="N1146" s="5">
        <v>37.349999775000001</v>
      </c>
      <c r="O1146" s="5">
        <v>0.69166666249999997</v>
      </c>
      <c r="P1146" s="4">
        <v>702</v>
      </c>
      <c r="Q1146" s="6">
        <v>7.6923076923076898</v>
      </c>
      <c r="R1146" s="7">
        <v>3.0552706552706601</v>
      </c>
      <c r="S1146" s="6">
        <v>0</v>
      </c>
      <c r="T1146" s="5">
        <v>0</v>
      </c>
      <c r="U1146" s="5">
        <v>0</v>
      </c>
      <c r="V1146" s="5">
        <f t="shared" si="95"/>
        <v>37.349999775000001</v>
      </c>
      <c r="W1146" s="5">
        <f t="shared" si="91"/>
        <v>-37.349999775000001</v>
      </c>
      <c r="X1146" s="8">
        <f t="shared" si="92"/>
        <v>-1</v>
      </c>
      <c r="Y1146" s="4">
        <v>0</v>
      </c>
      <c r="Z1146" s="9" t="str">
        <f t="shared" si="93"/>
        <v>NA</v>
      </c>
      <c r="AA1146" s="10">
        <f t="shared" si="94"/>
        <v>0</v>
      </c>
    </row>
    <row r="1147" spans="1:27" x14ac:dyDescent="0.55000000000000004">
      <c r="A1147" s="3" t="s">
        <v>78</v>
      </c>
      <c r="B1147" s="3" t="s">
        <v>79</v>
      </c>
      <c r="C1147" s="3" t="s">
        <v>2116</v>
      </c>
      <c r="D1147" s="3" t="s">
        <v>2117</v>
      </c>
      <c r="E1147" s="4" t="s">
        <v>31</v>
      </c>
      <c r="F1147" s="3" t="s">
        <v>36</v>
      </c>
      <c r="G1147" s="3" t="s">
        <v>36</v>
      </c>
      <c r="H1147" s="3" t="s">
        <v>1170</v>
      </c>
      <c r="I1147" s="3" t="s">
        <v>77</v>
      </c>
      <c r="J1147" s="3" t="s">
        <v>36</v>
      </c>
      <c r="K1147" s="3" t="s">
        <v>61</v>
      </c>
      <c r="L1147" s="5">
        <v>0.63749999999999996</v>
      </c>
      <c r="M1147" s="4">
        <v>35</v>
      </c>
      <c r="N1147" s="5">
        <v>41.874999687500001</v>
      </c>
      <c r="O1147" s="5">
        <v>1.1964285625</v>
      </c>
      <c r="P1147" s="4">
        <v>541</v>
      </c>
      <c r="Q1147" s="6">
        <v>6.4695009242144197</v>
      </c>
      <c r="R1147" s="7">
        <v>3.8086876155268001</v>
      </c>
      <c r="S1147" s="6">
        <v>0</v>
      </c>
      <c r="T1147" s="5">
        <v>0</v>
      </c>
      <c r="U1147" s="5">
        <v>0</v>
      </c>
      <c r="V1147" s="5">
        <f t="shared" si="95"/>
        <v>41.874999687500001</v>
      </c>
      <c r="W1147" s="5">
        <f t="shared" si="91"/>
        <v>-41.874999687500001</v>
      </c>
      <c r="X1147" s="8">
        <f t="shared" si="92"/>
        <v>-1</v>
      </c>
      <c r="Y1147" s="4">
        <v>0</v>
      </c>
      <c r="Z1147" s="9" t="str">
        <f t="shared" si="93"/>
        <v>NA</v>
      </c>
      <c r="AA1147" s="10">
        <f t="shared" si="94"/>
        <v>0</v>
      </c>
    </row>
    <row r="1148" spans="1:27" x14ac:dyDescent="0.55000000000000004">
      <c r="A1148" s="3" t="s">
        <v>62</v>
      </c>
      <c r="B1148" s="3" t="s">
        <v>63</v>
      </c>
      <c r="C1148" s="3" t="s">
        <v>2118</v>
      </c>
      <c r="D1148" s="3" t="s">
        <v>2119</v>
      </c>
      <c r="E1148" s="4" t="s">
        <v>31</v>
      </c>
      <c r="F1148" s="3" t="s">
        <v>36</v>
      </c>
      <c r="G1148" s="3" t="s">
        <v>36</v>
      </c>
      <c r="H1148" s="3" t="s">
        <v>166</v>
      </c>
      <c r="I1148" s="3" t="s">
        <v>67</v>
      </c>
      <c r="J1148" s="3" t="s">
        <v>36</v>
      </c>
      <c r="K1148" s="3" t="s">
        <v>42</v>
      </c>
      <c r="L1148" s="5">
        <v>0.65</v>
      </c>
      <c r="M1148" s="4">
        <v>12</v>
      </c>
      <c r="N1148" s="5">
        <v>7.8874999500000005</v>
      </c>
      <c r="O1148" s="5">
        <v>0.65729166250000004</v>
      </c>
      <c r="P1148" s="4">
        <v>24561</v>
      </c>
      <c r="Q1148" s="6">
        <v>4.8857945523390699E-2</v>
      </c>
      <c r="R1148" s="7">
        <v>2.3558039167786302</v>
      </c>
      <c r="S1148" s="6">
        <v>0</v>
      </c>
      <c r="T1148" s="5">
        <v>0</v>
      </c>
      <c r="U1148" s="5">
        <v>0</v>
      </c>
      <c r="V1148" s="5">
        <f t="shared" si="95"/>
        <v>7.8874999500000005</v>
      </c>
      <c r="W1148" s="5">
        <f t="shared" si="91"/>
        <v>-7.8874999500000005</v>
      </c>
      <c r="X1148" s="8">
        <f t="shared" si="92"/>
        <v>-1</v>
      </c>
      <c r="Y1148" s="4">
        <v>0</v>
      </c>
      <c r="Z1148" s="9" t="str">
        <f t="shared" si="93"/>
        <v>NA</v>
      </c>
      <c r="AA1148" s="10">
        <f t="shared" si="94"/>
        <v>0</v>
      </c>
    </row>
    <row r="1149" spans="1:27" x14ac:dyDescent="0.55000000000000004">
      <c r="A1149" s="3" t="s">
        <v>62</v>
      </c>
      <c r="B1149" s="3" t="s">
        <v>63</v>
      </c>
      <c r="C1149" s="3" t="s">
        <v>2120</v>
      </c>
      <c r="D1149" s="3" t="s">
        <v>2121</v>
      </c>
      <c r="E1149" s="4" t="s">
        <v>66</v>
      </c>
      <c r="F1149" s="3" t="s">
        <v>36</v>
      </c>
      <c r="G1149" s="3" t="s">
        <v>36</v>
      </c>
      <c r="H1149" s="3" t="s">
        <v>85</v>
      </c>
      <c r="I1149" s="3" t="s">
        <v>67</v>
      </c>
      <c r="J1149" s="3" t="s">
        <v>36</v>
      </c>
      <c r="K1149" s="3" t="s">
        <v>91</v>
      </c>
      <c r="L1149" s="5">
        <v>0.65</v>
      </c>
      <c r="M1149" s="4">
        <v>23</v>
      </c>
      <c r="N1149" s="5">
        <v>16.312499875</v>
      </c>
      <c r="O1149" s="5">
        <v>0.70923912500000008</v>
      </c>
      <c r="P1149" s="4">
        <v>7697</v>
      </c>
      <c r="Q1149" s="6">
        <v>0.29881772119007399</v>
      </c>
      <c r="R1149" s="7">
        <v>2.6513057035208498</v>
      </c>
      <c r="S1149" s="6">
        <v>0</v>
      </c>
      <c r="T1149" s="5">
        <v>0</v>
      </c>
      <c r="U1149" s="5">
        <v>0</v>
      </c>
      <c r="V1149" s="5">
        <f t="shared" si="95"/>
        <v>16.312499875</v>
      </c>
      <c r="W1149" s="5">
        <f t="shared" si="91"/>
        <v>-16.312499875</v>
      </c>
      <c r="X1149" s="8">
        <f t="shared" si="92"/>
        <v>-1</v>
      </c>
      <c r="Y1149" s="4">
        <v>0</v>
      </c>
      <c r="Z1149" s="9" t="str">
        <f t="shared" si="93"/>
        <v>NA</v>
      </c>
      <c r="AA1149" s="10">
        <f t="shared" si="94"/>
        <v>0</v>
      </c>
    </row>
    <row r="1150" spans="1:27" x14ac:dyDescent="0.55000000000000004">
      <c r="A1150" s="3" t="s">
        <v>62</v>
      </c>
      <c r="B1150" s="3" t="s">
        <v>63</v>
      </c>
      <c r="C1150" s="3" t="s">
        <v>2122</v>
      </c>
      <c r="D1150" s="3" t="s">
        <v>2123</v>
      </c>
      <c r="E1150" s="4" t="s">
        <v>31</v>
      </c>
      <c r="F1150" s="3" t="s">
        <v>36</v>
      </c>
      <c r="G1150" s="3" t="s">
        <v>36</v>
      </c>
      <c r="H1150" s="3" t="s">
        <v>166</v>
      </c>
      <c r="I1150" s="3" t="s">
        <v>67</v>
      </c>
      <c r="J1150" s="3" t="s">
        <v>36</v>
      </c>
      <c r="K1150" s="3" t="s">
        <v>42</v>
      </c>
      <c r="L1150" s="5">
        <v>0.65</v>
      </c>
      <c r="M1150" s="4">
        <v>45</v>
      </c>
      <c r="N1150" s="5">
        <v>38.787499687500002</v>
      </c>
      <c r="O1150" s="5">
        <v>0.86194443750000005</v>
      </c>
      <c r="P1150" s="4">
        <v>19688</v>
      </c>
      <c r="Q1150" s="6">
        <v>0.22856562373019101</v>
      </c>
      <c r="R1150" s="7">
        <v>2.5609965461194601</v>
      </c>
      <c r="S1150" s="6">
        <v>0</v>
      </c>
      <c r="T1150" s="5">
        <v>0</v>
      </c>
      <c r="U1150" s="5">
        <v>0</v>
      </c>
      <c r="V1150" s="5">
        <f t="shared" si="95"/>
        <v>38.787499687500002</v>
      </c>
      <c r="W1150" s="5">
        <f t="shared" si="91"/>
        <v>-38.787499687500002</v>
      </c>
      <c r="X1150" s="8">
        <f t="shared" si="92"/>
        <v>-1</v>
      </c>
      <c r="Y1150" s="4">
        <v>0</v>
      </c>
      <c r="Z1150" s="9" t="str">
        <f t="shared" si="93"/>
        <v>NA</v>
      </c>
      <c r="AA1150" s="10">
        <f t="shared" si="94"/>
        <v>0</v>
      </c>
    </row>
    <row r="1151" spans="1:27" x14ac:dyDescent="0.55000000000000004">
      <c r="A1151" s="3" t="s">
        <v>62</v>
      </c>
      <c r="B1151" s="3" t="s">
        <v>63</v>
      </c>
      <c r="C1151" s="3" t="s">
        <v>2124</v>
      </c>
      <c r="D1151" s="3" t="s">
        <v>2125</v>
      </c>
      <c r="E1151" s="4" t="s">
        <v>66</v>
      </c>
      <c r="F1151" s="3" t="s">
        <v>36</v>
      </c>
      <c r="G1151" s="3" t="s">
        <v>36</v>
      </c>
      <c r="H1151" s="3" t="s">
        <v>1363</v>
      </c>
      <c r="I1151" s="3" t="s">
        <v>67</v>
      </c>
      <c r="J1151" s="3" t="s">
        <v>36</v>
      </c>
      <c r="K1151" s="3" t="s">
        <v>42</v>
      </c>
      <c r="L1151" s="5">
        <v>0.65</v>
      </c>
      <c r="M1151" s="4">
        <v>105</v>
      </c>
      <c r="N1151" s="5">
        <v>67.324999874999989</v>
      </c>
      <c r="O1151" s="5">
        <v>0.64119047499999993</v>
      </c>
      <c r="P1151" s="4">
        <v>3475</v>
      </c>
      <c r="Q1151" s="6">
        <v>3.02158273381295</v>
      </c>
      <c r="R1151" s="7">
        <v>1.5578992805755401</v>
      </c>
      <c r="S1151" s="6">
        <v>0</v>
      </c>
      <c r="T1151" s="5">
        <v>0</v>
      </c>
      <c r="U1151" s="5">
        <v>0</v>
      </c>
      <c r="V1151" s="5">
        <f t="shared" si="95"/>
        <v>67.324999874999989</v>
      </c>
      <c r="W1151" s="5">
        <f t="shared" si="91"/>
        <v>-67.324999874999989</v>
      </c>
      <c r="X1151" s="8">
        <f t="shared" si="92"/>
        <v>-1</v>
      </c>
      <c r="Y1151" s="4">
        <v>0</v>
      </c>
      <c r="Z1151" s="9" t="str">
        <f t="shared" si="93"/>
        <v>NA</v>
      </c>
      <c r="AA1151" s="10">
        <f t="shared" si="94"/>
        <v>0</v>
      </c>
    </row>
    <row r="1152" spans="1:27" x14ac:dyDescent="0.55000000000000004">
      <c r="A1152" s="3" t="s">
        <v>62</v>
      </c>
      <c r="B1152" s="3" t="s">
        <v>63</v>
      </c>
      <c r="C1152" s="3" t="s">
        <v>2126</v>
      </c>
      <c r="D1152" s="3" t="s">
        <v>2127</v>
      </c>
      <c r="E1152" s="4" t="s">
        <v>31</v>
      </c>
      <c r="F1152" s="3" t="s">
        <v>36</v>
      </c>
      <c r="G1152" s="3" t="s">
        <v>36</v>
      </c>
      <c r="H1152" s="3" t="s">
        <v>181</v>
      </c>
      <c r="I1152" s="3" t="s">
        <v>67</v>
      </c>
      <c r="J1152" s="3" t="s">
        <v>36</v>
      </c>
      <c r="K1152" s="3" t="s">
        <v>91</v>
      </c>
      <c r="L1152" s="5">
        <v>0.65</v>
      </c>
      <c r="M1152" s="4">
        <v>116</v>
      </c>
      <c r="N1152" s="5">
        <v>107.0124998</v>
      </c>
      <c r="O1152" s="5">
        <v>0.92252155000000002</v>
      </c>
      <c r="P1152" s="4">
        <v>3604</v>
      </c>
      <c r="Q1152" s="6">
        <v>3.2186459489456198</v>
      </c>
      <c r="R1152" s="7">
        <v>1.4768035516093201</v>
      </c>
      <c r="S1152" s="6">
        <v>0</v>
      </c>
      <c r="T1152" s="5">
        <v>0</v>
      </c>
      <c r="U1152" s="5">
        <v>0</v>
      </c>
      <c r="V1152" s="5">
        <f t="shared" si="95"/>
        <v>107.0124998</v>
      </c>
      <c r="W1152" s="5">
        <f t="shared" si="91"/>
        <v>-107.0124998</v>
      </c>
      <c r="X1152" s="8">
        <f t="shared" si="92"/>
        <v>-1</v>
      </c>
      <c r="Y1152" s="4">
        <v>0</v>
      </c>
      <c r="Z1152" s="9" t="str">
        <f t="shared" si="93"/>
        <v>NA</v>
      </c>
      <c r="AA1152" s="10">
        <f t="shared" si="94"/>
        <v>0</v>
      </c>
    </row>
    <row r="1153" spans="1:27" x14ac:dyDescent="0.55000000000000004">
      <c r="A1153" s="3" t="s">
        <v>78</v>
      </c>
      <c r="B1153" s="3" t="s">
        <v>79</v>
      </c>
      <c r="C1153" s="3" t="s">
        <v>2128</v>
      </c>
      <c r="D1153" s="3" t="s">
        <v>2129</v>
      </c>
      <c r="E1153" s="4" t="s">
        <v>31</v>
      </c>
      <c r="F1153" s="3" t="s">
        <v>36</v>
      </c>
      <c r="G1153" s="3" t="s">
        <v>36</v>
      </c>
      <c r="H1153" s="3" t="s">
        <v>485</v>
      </c>
      <c r="I1153" s="3" t="s">
        <v>77</v>
      </c>
      <c r="J1153" s="3" t="s">
        <v>36</v>
      </c>
      <c r="K1153" s="3" t="s">
        <v>42</v>
      </c>
      <c r="L1153" s="5">
        <v>0.65</v>
      </c>
      <c r="M1153" s="4">
        <v>5</v>
      </c>
      <c r="N1153" s="5">
        <v>2.5750000000000002</v>
      </c>
      <c r="O1153" s="5">
        <v>0.51500000000000001</v>
      </c>
      <c r="P1153" s="4">
        <v>3596</v>
      </c>
      <c r="Q1153" s="6">
        <v>0.13904338153503901</v>
      </c>
      <c r="R1153" s="7">
        <v>2.5202447163514998</v>
      </c>
      <c r="S1153" s="6">
        <v>0</v>
      </c>
      <c r="T1153" s="5">
        <v>0</v>
      </c>
      <c r="U1153" s="5">
        <v>0</v>
      </c>
      <c r="V1153" s="5">
        <f t="shared" si="95"/>
        <v>2.5750000000000002</v>
      </c>
      <c r="W1153" s="5">
        <f t="shared" si="91"/>
        <v>-2.5750000000000002</v>
      </c>
      <c r="X1153" s="8">
        <f t="shared" si="92"/>
        <v>-1</v>
      </c>
      <c r="Y1153" s="4">
        <v>0</v>
      </c>
      <c r="Z1153" s="9" t="str">
        <f t="shared" si="93"/>
        <v>NA</v>
      </c>
      <c r="AA1153" s="10">
        <f t="shared" si="94"/>
        <v>0</v>
      </c>
    </row>
    <row r="1154" spans="1:27" x14ac:dyDescent="0.55000000000000004">
      <c r="A1154" s="3" t="s">
        <v>78</v>
      </c>
      <c r="B1154" s="3" t="s">
        <v>79</v>
      </c>
      <c r="C1154" s="3" t="s">
        <v>2130</v>
      </c>
      <c r="D1154" s="3" t="s">
        <v>2131</v>
      </c>
      <c r="E1154" s="4" t="s">
        <v>31</v>
      </c>
      <c r="F1154" s="3" t="s">
        <v>36</v>
      </c>
      <c r="G1154" s="3" t="s">
        <v>36</v>
      </c>
      <c r="H1154" s="3" t="s">
        <v>475</v>
      </c>
      <c r="I1154" s="3" t="s">
        <v>77</v>
      </c>
      <c r="J1154" s="3" t="s">
        <v>36</v>
      </c>
      <c r="K1154" s="3" t="s">
        <v>42</v>
      </c>
      <c r="L1154" s="5">
        <v>0.65</v>
      </c>
      <c r="M1154" s="4">
        <v>8</v>
      </c>
      <c r="N1154" s="5">
        <v>6.5875000000000004</v>
      </c>
      <c r="O1154" s="5">
        <v>0.82343750000000004</v>
      </c>
      <c r="P1154" s="4">
        <v>192</v>
      </c>
      <c r="Q1154" s="6">
        <v>4.1666666666666696</v>
      </c>
      <c r="R1154" s="7">
        <v>2.83229166666667</v>
      </c>
      <c r="S1154" s="6">
        <v>0</v>
      </c>
      <c r="T1154" s="5">
        <v>0</v>
      </c>
      <c r="U1154" s="5">
        <v>0</v>
      </c>
      <c r="V1154" s="5">
        <f t="shared" si="95"/>
        <v>6.5875000000000004</v>
      </c>
      <c r="W1154" s="5">
        <f t="shared" ref="W1154:W1217" si="96">U1154-V1154</f>
        <v>-6.5875000000000004</v>
      </c>
      <c r="X1154" s="8">
        <f t="shared" ref="X1154:X1217" si="97">IF(V1154=0,0,(U1154-V1154)/V1154)</f>
        <v>-1</v>
      </c>
      <c r="Y1154" s="4">
        <v>0</v>
      </c>
      <c r="Z1154" s="9" t="str">
        <f t="shared" ref="Z1154:Z1217" si="98">IF(Y1154=0,"NA",U1154/Y1154)</f>
        <v>NA</v>
      </c>
      <c r="AA1154" s="10">
        <f t="shared" ref="AA1154:AA1217" si="99">(Q1154/100*S1154/100)</f>
        <v>0</v>
      </c>
    </row>
    <row r="1155" spans="1:27" x14ac:dyDescent="0.55000000000000004">
      <c r="A1155" s="3" t="s">
        <v>78</v>
      </c>
      <c r="B1155" s="3" t="s">
        <v>79</v>
      </c>
      <c r="C1155" s="3" t="s">
        <v>2132</v>
      </c>
      <c r="D1155" s="3" t="s">
        <v>2133</v>
      </c>
      <c r="E1155" s="4" t="s">
        <v>31</v>
      </c>
      <c r="F1155" s="3" t="s">
        <v>36</v>
      </c>
      <c r="G1155" s="3" t="s">
        <v>36</v>
      </c>
      <c r="H1155" s="3" t="s">
        <v>1071</v>
      </c>
      <c r="I1155" s="3" t="s">
        <v>77</v>
      </c>
      <c r="J1155" s="3" t="s">
        <v>36</v>
      </c>
      <c r="K1155" s="3" t="s">
        <v>42</v>
      </c>
      <c r="L1155" s="5">
        <v>0.65</v>
      </c>
      <c r="M1155" s="4">
        <v>28</v>
      </c>
      <c r="N1155" s="5">
        <v>15.6625</v>
      </c>
      <c r="O1155" s="5">
        <v>0.55937499999999996</v>
      </c>
      <c r="P1155" s="4">
        <v>3702</v>
      </c>
      <c r="Q1155" s="6">
        <v>0.75634792004321993</v>
      </c>
      <c r="R1155" s="7">
        <v>2.2490275526742298</v>
      </c>
      <c r="S1155" s="6">
        <v>0</v>
      </c>
      <c r="T1155" s="5">
        <v>0</v>
      </c>
      <c r="U1155" s="5">
        <v>0</v>
      </c>
      <c r="V1155" s="5">
        <f t="shared" ref="V1155:V1218" si="100">N1155</f>
        <v>15.6625</v>
      </c>
      <c r="W1155" s="5">
        <f t="shared" si="96"/>
        <v>-15.6625</v>
      </c>
      <c r="X1155" s="8">
        <f t="shared" si="97"/>
        <v>-1</v>
      </c>
      <c r="Y1155" s="4">
        <v>0</v>
      </c>
      <c r="Z1155" s="9" t="str">
        <f t="shared" si="98"/>
        <v>NA</v>
      </c>
      <c r="AA1155" s="10">
        <f t="shared" si="99"/>
        <v>0</v>
      </c>
    </row>
    <row r="1156" spans="1:27" x14ac:dyDescent="0.55000000000000004">
      <c r="A1156" s="3" t="s">
        <v>78</v>
      </c>
      <c r="B1156" s="3" t="s">
        <v>79</v>
      </c>
      <c r="C1156" s="3" t="s">
        <v>2134</v>
      </c>
      <c r="D1156" s="3" t="s">
        <v>284</v>
      </c>
      <c r="E1156" s="4" t="s">
        <v>66</v>
      </c>
      <c r="F1156" s="3" t="s">
        <v>36</v>
      </c>
      <c r="G1156" s="3" t="s">
        <v>36</v>
      </c>
      <c r="H1156" s="3" t="s">
        <v>1109</v>
      </c>
      <c r="I1156" s="3" t="s">
        <v>77</v>
      </c>
      <c r="J1156" s="3" t="s">
        <v>36</v>
      </c>
      <c r="K1156" s="3" t="s">
        <v>42</v>
      </c>
      <c r="L1156" s="5">
        <v>0.65</v>
      </c>
      <c r="M1156" s="4">
        <v>112</v>
      </c>
      <c r="N1156" s="5">
        <v>138.43749919999999</v>
      </c>
      <c r="O1156" s="5">
        <v>1.2360491</v>
      </c>
      <c r="P1156" s="4">
        <v>19055</v>
      </c>
      <c r="Q1156" s="6">
        <v>0.58777223825767499</v>
      </c>
      <c r="R1156" s="7">
        <v>3.6234269220676998</v>
      </c>
      <c r="S1156" s="6">
        <v>0</v>
      </c>
      <c r="T1156" s="5">
        <v>0</v>
      </c>
      <c r="U1156" s="5">
        <v>0</v>
      </c>
      <c r="V1156" s="5">
        <f t="shared" si="100"/>
        <v>138.43749919999999</v>
      </c>
      <c r="W1156" s="5">
        <f t="shared" si="96"/>
        <v>-138.43749919999999</v>
      </c>
      <c r="X1156" s="8">
        <f t="shared" si="97"/>
        <v>-1</v>
      </c>
      <c r="Y1156" s="4">
        <v>0</v>
      </c>
      <c r="Z1156" s="9" t="str">
        <f t="shared" si="98"/>
        <v>NA</v>
      </c>
      <c r="AA1156" s="10">
        <f t="shared" si="99"/>
        <v>0</v>
      </c>
    </row>
    <row r="1157" spans="1:27" x14ac:dyDescent="0.55000000000000004">
      <c r="A1157" s="3" t="s">
        <v>78</v>
      </c>
      <c r="B1157" s="3" t="s">
        <v>79</v>
      </c>
      <c r="C1157" s="3" t="s">
        <v>2135</v>
      </c>
      <c r="D1157" s="3" t="s">
        <v>2136</v>
      </c>
      <c r="E1157" s="4" t="s">
        <v>66</v>
      </c>
      <c r="F1157" s="3" t="s">
        <v>36</v>
      </c>
      <c r="G1157" s="3" t="s">
        <v>36</v>
      </c>
      <c r="H1157" s="3" t="s">
        <v>141</v>
      </c>
      <c r="I1157" s="3" t="s">
        <v>77</v>
      </c>
      <c r="J1157" s="3" t="s">
        <v>36</v>
      </c>
      <c r="K1157" s="3" t="s">
        <v>42</v>
      </c>
      <c r="L1157" s="5">
        <v>0.65</v>
      </c>
      <c r="M1157" s="4">
        <v>278</v>
      </c>
      <c r="N1157" s="5">
        <v>181.0124998</v>
      </c>
      <c r="O1157" s="5">
        <v>0.65112409999999998</v>
      </c>
      <c r="P1157" s="4">
        <v>103233</v>
      </c>
      <c r="Q1157" s="6">
        <v>0.26929373359294001</v>
      </c>
      <c r="R1157" s="7">
        <v>1.02472077727083</v>
      </c>
      <c r="S1157" s="6">
        <v>0</v>
      </c>
      <c r="T1157" s="5">
        <v>0</v>
      </c>
      <c r="U1157" s="5">
        <v>0</v>
      </c>
      <c r="V1157" s="5">
        <f t="shared" si="100"/>
        <v>181.0124998</v>
      </c>
      <c r="W1157" s="5">
        <f t="shared" si="96"/>
        <v>-181.0124998</v>
      </c>
      <c r="X1157" s="8">
        <f t="shared" si="97"/>
        <v>-1</v>
      </c>
      <c r="Y1157" s="4">
        <v>0</v>
      </c>
      <c r="Z1157" s="9" t="str">
        <f t="shared" si="98"/>
        <v>NA</v>
      </c>
      <c r="AA1157" s="10">
        <f t="shared" si="99"/>
        <v>0</v>
      </c>
    </row>
    <row r="1158" spans="1:27" x14ac:dyDescent="0.55000000000000004">
      <c r="A1158" s="3" t="s">
        <v>62</v>
      </c>
      <c r="B1158" s="3" t="s">
        <v>63</v>
      </c>
      <c r="C1158" s="3" t="s">
        <v>2137</v>
      </c>
      <c r="D1158" s="3" t="s">
        <v>2091</v>
      </c>
      <c r="E1158" s="4" t="s">
        <v>31</v>
      </c>
      <c r="F1158" s="3" t="s">
        <v>36</v>
      </c>
      <c r="G1158" s="3" t="s">
        <v>36</v>
      </c>
      <c r="H1158" s="3" t="s">
        <v>85</v>
      </c>
      <c r="I1158" s="3" t="s">
        <v>67</v>
      </c>
      <c r="J1158" s="3" t="s">
        <v>36</v>
      </c>
      <c r="K1158" s="3" t="s">
        <v>91</v>
      </c>
      <c r="L1158" s="5">
        <v>0.66249999999999998</v>
      </c>
      <c r="M1158" s="4">
        <v>41</v>
      </c>
      <c r="N1158" s="5">
        <v>29.099999587499997</v>
      </c>
      <c r="O1158" s="5">
        <v>0.70975608749999997</v>
      </c>
      <c r="P1158" s="4">
        <v>1033</v>
      </c>
      <c r="Q1158" s="6">
        <v>3.9690222652468501</v>
      </c>
      <c r="R1158" s="7">
        <v>1.78983543078412</v>
      </c>
      <c r="S1158" s="6">
        <v>0</v>
      </c>
      <c r="T1158" s="5">
        <v>0</v>
      </c>
      <c r="U1158" s="5">
        <v>0</v>
      </c>
      <c r="V1158" s="5">
        <f t="shared" si="100"/>
        <v>29.099999587499997</v>
      </c>
      <c r="W1158" s="5">
        <f t="shared" si="96"/>
        <v>-29.099999587499997</v>
      </c>
      <c r="X1158" s="8">
        <f t="shared" si="97"/>
        <v>-1</v>
      </c>
      <c r="Y1158" s="4">
        <v>0</v>
      </c>
      <c r="Z1158" s="9" t="str">
        <f t="shared" si="98"/>
        <v>NA</v>
      </c>
      <c r="AA1158" s="10">
        <f t="shared" si="99"/>
        <v>0</v>
      </c>
    </row>
    <row r="1159" spans="1:27" x14ac:dyDescent="0.55000000000000004">
      <c r="A1159" s="3" t="s">
        <v>78</v>
      </c>
      <c r="B1159" s="3" t="s">
        <v>79</v>
      </c>
      <c r="C1159" s="3" t="s">
        <v>2138</v>
      </c>
      <c r="D1159" s="3" t="s">
        <v>2139</v>
      </c>
      <c r="E1159" s="4" t="s">
        <v>66</v>
      </c>
      <c r="F1159" s="3" t="s">
        <v>36</v>
      </c>
      <c r="G1159" s="3" t="s">
        <v>36</v>
      </c>
      <c r="H1159" s="3" t="s">
        <v>695</v>
      </c>
      <c r="I1159" s="3" t="s">
        <v>77</v>
      </c>
      <c r="J1159" s="3" t="s">
        <v>36</v>
      </c>
      <c r="K1159" s="3" t="s">
        <v>42</v>
      </c>
      <c r="L1159" s="5">
        <v>0.66249999999999998</v>
      </c>
      <c r="M1159" s="4">
        <v>1</v>
      </c>
      <c r="N1159" s="5">
        <v>0.96250000000000002</v>
      </c>
      <c r="O1159" s="5">
        <v>0.96250000000000002</v>
      </c>
      <c r="P1159" s="4">
        <v>691</v>
      </c>
      <c r="Q1159" s="6">
        <v>0.14471780028943601</v>
      </c>
      <c r="R1159" s="7">
        <v>3.8852387843704799</v>
      </c>
      <c r="S1159" s="6">
        <v>0</v>
      </c>
      <c r="T1159" s="5">
        <v>0</v>
      </c>
      <c r="U1159" s="5">
        <v>0</v>
      </c>
      <c r="V1159" s="5">
        <f t="shared" si="100"/>
        <v>0.96250000000000002</v>
      </c>
      <c r="W1159" s="5">
        <f t="shared" si="96"/>
        <v>-0.96250000000000002</v>
      </c>
      <c r="X1159" s="8">
        <f t="shared" si="97"/>
        <v>-1</v>
      </c>
      <c r="Y1159" s="4">
        <v>0</v>
      </c>
      <c r="Z1159" s="9" t="str">
        <f t="shared" si="98"/>
        <v>NA</v>
      </c>
      <c r="AA1159" s="10">
        <f t="shared" si="99"/>
        <v>0</v>
      </c>
    </row>
    <row r="1160" spans="1:27" x14ac:dyDescent="0.55000000000000004">
      <c r="A1160" s="3" t="s">
        <v>78</v>
      </c>
      <c r="B1160" s="3" t="s">
        <v>79</v>
      </c>
      <c r="C1160" s="3" t="s">
        <v>2140</v>
      </c>
      <c r="D1160" s="3" t="s">
        <v>2141</v>
      </c>
      <c r="E1160" s="4" t="s">
        <v>31</v>
      </c>
      <c r="F1160" s="3" t="s">
        <v>36</v>
      </c>
      <c r="G1160" s="3" t="s">
        <v>36</v>
      </c>
      <c r="H1160" s="3" t="s">
        <v>1681</v>
      </c>
      <c r="I1160" s="3" t="s">
        <v>77</v>
      </c>
      <c r="J1160" s="3" t="s">
        <v>36</v>
      </c>
      <c r="K1160" s="3" t="s">
        <v>61</v>
      </c>
      <c r="L1160" s="5">
        <v>0.66249999999999998</v>
      </c>
      <c r="M1160" s="4">
        <v>21</v>
      </c>
      <c r="N1160" s="5">
        <v>17.399999924999999</v>
      </c>
      <c r="O1160" s="5">
        <v>0.82857142499999992</v>
      </c>
      <c r="P1160" s="4">
        <v>584</v>
      </c>
      <c r="Q1160" s="6">
        <v>3.5958904109589001</v>
      </c>
      <c r="R1160" s="7">
        <v>1.7671232876712299</v>
      </c>
      <c r="S1160" s="6">
        <v>0</v>
      </c>
      <c r="T1160" s="5">
        <v>0</v>
      </c>
      <c r="U1160" s="5">
        <v>0</v>
      </c>
      <c r="V1160" s="5">
        <f t="shared" si="100"/>
        <v>17.399999924999999</v>
      </c>
      <c r="W1160" s="5">
        <f t="shared" si="96"/>
        <v>-17.399999924999999</v>
      </c>
      <c r="X1160" s="8">
        <f t="shared" si="97"/>
        <v>-1</v>
      </c>
      <c r="Y1160" s="4">
        <v>0</v>
      </c>
      <c r="Z1160" s="9" t="str">
        <f t="shared" si="98"/>
        <v>NA</v>
      </c>
      <c r="AA1160" s="10">
        <f t="shared" si="99"/>
        <v>0</v>
      </c>
    </row>
    <row r="1161" spans="1:27" x14ac:dyDescent="0.55000000000000004">
      <c r="A1161" s="3" t="s">
        <v>78</v>
      </c>
      <c r="B1161" s="3" t="s">
        <v>79</v>
      </c>
      <c r="C1161" s="3" t="s">
        <v>2142</v>
      </c>
      <c r="D1161" s="3" t="s">
        <v>2143</v>
      </c>
      <c r="E1161" s="4" t="s">
        <v>31</v>
      </c>
      <c r="F1161" s="3" t="s">
        <v>36</v>
      </c>
      <c r="G1161" s="3" t="s">
        <v>36</v>
      </c>
      <c r="H1161" s="3" t="s">
        <v>475</v>
      </c>
      <c r="I1161" s="3" t="s">
        <v>77</v>
      </c>
      <c r="J1161" s="3" t="s">
        <v>36</v>
      </c>
      <c r="K1161" s="3" t="s">
        <v>42</v>
      </c>
      <c r="L1161" s="5">
        <v>0.66249999999999998</v>
      </c>
      <c r="M1161" s="4">
        <v>28</v>
      </c>
      <c r="N1161" s="5">
        <v>20.287499750000002</v>
      </c>
      <c r="O1161" s="5">
        <v>0.72455356250000003</v>
      </c>
      <c r="P1161" s="4">
        <v>2014</v>
      </c>
      <c r="Q1161" s="6">
        <v>1.3902681231380301</v>
      </c>
      <c r="R1161" s="7">
        <v>1.5974677259185699</v>
      </c>
      <c r="S1161" s="6">
        <v>0</v>
      </c>
      <c r="T1161" s="5">
        <v>0</v>
      </c>
      <c r="U1161" s="5">
        <v>0</v>
      </c>
      <c r="V1161" s="5">
        <f t="shared" si="100"/>
        <v>20.287499750000002</v>
      </c>
      <c r="W1161" s="5">
        <f t="shared" si="96"/>
        <v>-20.287499750000002</v>
      </c>
      <c r="X1161" s="8">
        <f t="shared" si="97"/>
        <v>-1</v>
      </c>
      <c r="Y1161" s="4">
        <v>0</v>
      </c>
      <c r="Z1161" s="9" t="str">
        <f t="shared" si="98"/>
        <v>NA</v>
      </c>
      <c r="AA1161" s="10">
        <f t="shared" si="99"/>
        <v>0</v>
      </c>
    </row>
    <row r="1162" spans="1:27" x14ac:dyDescent="0.55000000000000004">
      <c r="A1162" s="3" t="s">
        <v>78</v>
      </c>
      <c r="B1162" s="3" t="s">
        <v>79</v>
      </c>
      <c r="C1162" s="3" t="s">
        <v>2144</v>
      </c>
      <c r="D1162" s="3" t="s">
        <v>2145</v>
      </c>
      <c r="E1162" s="4" t="s">
        <v>66</v>
      </c>
      <c r="F1162" s="3" t="s">
        <v>36</v>
      </c>
      <c r="G1162" s="3" t="s">
        <v>36</v>
      </c>
      <c r="H1162" s="3" t="s">
        <v>555</v>
      </c>
      <c r="I1162" s="3" t="s">
        <v>77</v>
      </c>
      <c r="J1162" s="3" t="s">
        <v>36</v>
      </c>
      <c r="K1162" s="3" t="s">
        <v>42</v>
      </c>
      <c r="L1162" s="5">
        <v>0.66249999999999998</v>
      </c>
      <c r="M1162" s="4">
        <v>140</v>
      </c>
      <c r="N1162" s="5">
        <v>155.82499974999999</v>
      </c>
      <c r="O1162" s="5">
        <v>1.1130357124999999</v>
      </c>
      <c r="P1162" s="4">
        <v>10484</v>
      </c>
      <c r="Q1162" s="6">
        <v>1.3353681800839401</v>
      </c>
      <c r="R1162" s="7">
        <v>2.56852346432659</v>
      </c>
      <c r="S1162" s="6">
        <v>0</v>
      </c>
      <c r="T1162" s="5">
        <v>0</v>
      </c>
      <c r="U1162" s="5">
        <v>0</v>
      </c>
      <c r="V1162" s="5">
        <f t="shared" si="100"/>
        <v>155.82499974999999</v>
      </c>
      <c r="W1162" s="5">
        <f t="shared" si="96"/>
        <v>-155.82499974999999</v>
      </c>
      <c r="X1162" s="8">
        <f t="shared" si="97"/>
        <v>-1</v>
      </c>
      <c r="Y1162" s="4">
        <v>0</v>
      </c>
      <c r="Z1162" s="9" t="str">
        <f t="shared" si="98"/>
        <v>NA</v>
      </c>
      <c r="AA1162" s="10">
        <f t="shared" si="99"/>
        <v>0</v>
      </c>
    </row>
    <row r="1163" spans="1:27" x14ac:dyDescent="0.55000000000000004">
      <c r="A1163" s="3" t="s">
        <v>78</v>
      </c>
      <c r="B1163" s="3" t="s">
        <v>79</v>
      </c>
      <c r="C1163" s="3" t="s">
        <v>2146</v>
      </c>
      <c r="D1163" s="3" t="s">
        <v>2147</v>
      </c>
      <c r="E1163" s="4" t="s">
        <v>66</v>
      </c>
      <c r="F1163" s="3" t="s">
        <v>36</v>
      </c>
      <c r="G1163" s="3" t="s">
        <v>36</v>
      </c>
      <c r="H1163" s="3" t="s">
        <v>1109</v>
      </c>
      <c r="I1163" s="3" t="s">
        <v>77</v>
      </c>
      <c r="J1163" s="3" t="s">
        <v>36</v>
      </c>
      <c r="K1163" s="3" t="s">
        <v>42</v>
      </c>
      <c r="L1163" s="5">
        <v>0.66249999999999998</v>
      </c>
      <c r="M1163" s="4">
        <v>386</v>
      </c>
      <c r="N1163" s="5">
        <v>465.94999909999996</v>
      </c>
      <c r="O1163" s="5">
        <v>1.20712435</v>
      </c>
      <c r="P1163" s="4">
        <v>15967</v>
      </c>
      <c r="Q1163" s="6">
        <v>2.4174860650090801</v>
      </c>
      <c r="R1163" s="7">
        <v>2.9235423060061398</v>
      </c>
      <c r="S1163" s="6">
        <v>0</v>
      </c>
      <c r="T1163" s="5">
        <v>0</v>
      </c>
      <c r="U1163" s="5">
        <v>0</v>
      </c>
      <c r="V1163" s="5">
        <f t="shared" si="100"/>
        <v>465.94999909999996</v>
      </c>
      <c r="W1163" s="5">
        <f t="shared" si="96"/>
        <v>-465.94999909999996</v>
      </c>
      <c r="X1163" s="8">
        <f t="shared" si="97"/>
        <v>-1</v>
      </c>
      <c r="Y1163" s="4">
        <v>0</v>
      </c>
      <c r="Z1163" s="9" t="str">
        <f t="shared" si="98"/>
        <v>NA</v>
      </c>
      <c r="AA1163" s="10">
        <f t="shared" si="99"/>
        <v>0</v>
      </c>
    </row>
    <row r="1164" spans="1:27" x14ac:dyDescent="0.55000000000000004">
      <c r="A1164" s="3" t="s">
        <v>78</v>
      </c>
      <c r="B1164" s="3" t="s">
        <v>79</v>
      </c>
      <c r="C1164" s="3" t="s">
        <v>2148</v>
      </c>
      <c r="D1164" s="3" t="s">
        <v>2149</v>
      </c>
      <c r="E1164" s="4" t="s">
        <v>31</v>
      </c>
      <c r="F1164" s="3" t="s">
        <v>36</v>
      </c>
      <c r="G1164" s="3" t="s">
        <v>36</v>
      </c>
      <c r="H1164" s="3" t="s">
        <v>723</v>
      </c>
      <c r="I1164" s="3" t="s">
        <v>77</v>
      </c>
      <c r="J1164" s="3" t="s">
        <v>36</v>
      </c>
      <c r="K1164" s="3" t="s">
        <v>61</v>
      </c>
      <c r="L1164" s="5">
        <v>0.67500000000000004</v>
      </c>
      <c r="M1164" s="4">
        <v>15</v>
      </c>
      <c r="N1164" s="5">
        <v>12.5625</v>
      </c>
      <c r="O1164" s="5">
        <v>0.83750000000000002</v>
      </c>
      <c r="P1164" s="4">
        <v>633</v>
      </c>
      <c r="Q1164" s="6">
        <v>2.3696682464454999</v>
      </c>
      <c r="R1164" s="7">
        <v>1.46113744075829</v>
      </c>
      <c r="S1164" s="6">
        <v>0</v>
      </c>
      <c r="T1164" s="5">
        <v>0</v>
      </c>
      <c r="U1164" s="5">
        <v>0</v>
      </c>
      <c r="V1164" s="5">
        <f t="shared" si="100"/>
        <v>12.5625</v>
      </c>
      <c r="W1164" s="5">
        <f t="shared" si="96"/>
        <v>-12.5625</v>
      </c>
      <c r="X1164" s="8">
        <f t="shared" si="97"/>
        <v>-1</v>
      </c>
      <c r="Y1164" s="4">
        <v>0</v>
      </c>
      <c r="Z1164" s="9" t="str">
        <f t="shared" si="98"/>
        <v>NA</v>
      </c>
      <c r="AA1164" s="10">
        <f t="shared" si="99"/>
        <v>0</v>
      </c>
    </row>
    <row r="1165" spans="1:27" x14ac:dyDescent="0.55000000000000004">
      <c r="A1165" s="3" t="s">
        <v>78</v>
      </c>
      <c r="B1165" s="3" t="s">
        <v>79</v>
      </c>
      <c r="C1165" s="3" t="s">
        <v>2150</v>
      </c>
      <c r="D1165" s="3" t="s">
        <v>410</v>
      </c>
      <c r="E1165" s="4" t="s">
        <v>66</v>
      </c>
      <c r="F1165" s="3" t="s">
        <v>36</v>
      </c>
      <c r="G1165" s="3" t="s">
        <v>36</v>
      </c>
      <c r="H1165" s="3" t="s">
        <v>85</v>
      </c>
      <c r="I1165" s="3" t="s">
        <v>50</v>
      </c>
      <c r="J1165" s="3" t="s">
        <v>36</v>
      </c>
      <c r="K1165" s="3" t="s">
        <v>42</v>
      </c>
      <c r="L1165" s="5">
        <v>0.67500000000000004</v>
      </c>
      <c r="M1165" s="4">
        <v>19</v>
      </c>
      <c r="N1165" s="5">
        <v>18.887499812500003</v>
      </c>
      <c r="O1165" s="5">
        <v>0.99407893750000009</v>
      </c>
      <c r="P1165" s="4">
        <v>440</v>
      </c>
      <c r="Q1165" s="6">
        <v>4.3181818181818201</v>
      </c>
      <c r="R1165" s="7">
        <v>2.3554545454545499</v>
      </c>
      <c r="S1165" s="6">
        <v>0</v>
      </c>
      <c r="T1165" s="5">
        <v>0</v>
      </c>
      <c r="U1165" s="5">
        <v>0</v>
      </c>
      <c r="V1165" s="5">
        <f t="shared" si="100"/>
        <v>18.887499812500003</v>
      </c>
      <c r="W1165" s="5">
        <f t="shared" si="96"/>
        <v>-18.887499812500003</v>
      </c>
      <c r="X1165" s="8">
        <f t="shared" si="97"/>
        <v>-1</v>
      </c>
      <c r="Y1165" s="4">
        <v>0</v>
      </c>
      <c r="Z1165" s="9" t="str">
        <f t="shared" si="98"/>
        <v>NA</v>
      </c>
      <c r="AA1165" s="10">
        <f t="shared" si="99"/>
        <v>0</v>
      </c>
    </row>
    <row r="1166" spans="1:27" x14ac:dyDescent="0.55000000000000004">
      <c r="A1166" s="3" t="s">
        <v>78</v>
      </c>
      <c r="B1166" s="3" t="s">
        <v>79</v>
      </c>
      <c r="C1166" s="3" t="s">
        <v>2151</v>
      </c>
      <c r="D1166" s="3" t="s">
        <v>2152</v>
      </c>
      <c r="E1166" s="4" t="s">
        <v>31</v>
      </c>
      <c r="F1166" s="3" t="s">
        <v>36</v>
      </c>
      <c r="G1166" s="3" t="s">
        <v>36</v>
      </c>
      <c r="H1166" s="3" t="s">
        <v>1434</v>
      </c>
      <c r="I1166" s="3" t="s">
        <v>77</v>
      </c>
      <c r="J1166" s="3" t="s">
        <v>36</v>
      </c>
      <c r="K1166" s="3" t="s">
        <v>42</v>
      </c>
      <c r="L1166" s="5">
        <v>0.67500000000000004</v>
      </c>
      <c r="M1166" s="4">
        <v>104</v>
      </c>
      <c r="N1166" s="5">
        <v>113.67499909999999</v>
      </c>
      <c r="O1166" s="5">
        <v>1.0930288374999999</v>
      </c>
      <c r="P1166" s="4">
        <v>1010</v>
      </c>
      <c r="Q1166" s="6">
        <v>10.297029702970301</v>
      </c>
      <c r="R1166" s="7">
        <v>2.4129702970297</v>
      </c>
      <c r="S1166" s="6">
        <v>0</v>
      </c>
      <c r="T1166" s="5">
        <v>0</v>
      </c>
      <c r="U1166" s="5">
        <v>0</v>
      </c>
      <c r="V1166" s="5">
        <f t="shared" si="100"/>
        <v>113.67499909999999</v>
      </c>
      <c r="W1166" s="5">
        <f t="shared" si="96"/>
        <v>-113.67499909999999</v>
      </c>
      <c r="X1166" s="8">
        <f t="shared" si="97"/>
        <v>-1</v>
      </c>
      <c r="Y1166" s="4">
        <v>0</v>
      </c>
      <c r="Z1166" s="9" t="str">
        <f t="shared" si="98"/>
        <v>NA</v>
      </c>
      <c r="AA1166" s="10">
        <f t="shared" si="99"/>
        <v>0</v>
      </c>
    </row>
    <row r="1167" spans="1:27" x14ac:dyDescent="0.55000000000000004">
      <c r="A1167" s="3" t="s">
        <v>62</v>
      </c>
      <c r="B1167" s="3" t="s">
        <v>63</v>
      </c>
      <c r="C1167" s="3" t="s">
        <v>2153</v>
      </c>
      <c r="D1167" s="3" t="s">
        <v>2154</v>
      </c>
      <c r="E1167" s="4" t="s">
        <v>31</v>
      </c>
      <c r="F1167" s="3" t="s">
        <v>36</v>
      </c>
      <c r="G1167" s="3" t="s">
        <v>36</v>
      </c>
      <c r="H1167" s="3" t="s">
        <v>85</v>
      </c>
      <c r="I1167" s="3" t="s">
        <v>67</v>
      </c>
      <c r="J1167" s="3" t="s">
        <v>36</v>
      </c>
      <c r="K1167" s="3" t="s">
        <v>91</v>
      </c>
      <c r="L1167" s="5">
        <v>0.6875</v>
      </c>
      <c r="M1167" s="4">
        <v>15</v>
      </c>
      <c r="N1167" s="5">
        <v>11.5374999375</v>
      </c>
      <c r="O1167" s="5">
        <v>0.76916666249999999</v>
      </c>
      <c r="P1167" s="4">
        <v>1410</v>
      </c>
      <c r="Q1167" s="6">
        <v>1.0638297872340401</v>
      </c>
      <c r="R1167" s="7">
        <v>1.48751773049645</v>
      </c>
      <c r="S1167" s="6">
        <v>0</v>
      </c>
      <c r="T1167" s="5">
        <v>0</v>
      </c>
      <c r="U1167" s="5">
        <v>0</v>
      </c>
      <c r="V1167" s="5">
        <f t="shared" si="100"/>
        <v>11.5374999375</v>
      </c>
      <c r="W1167" s="5">
        <f t="shared" si="96"/>
        <v>-11.5374999375</v>
      </c>
      <c r="X1167" s="8">
        <f t="shared" si="97"/>
        <v>-1</v>
      </c>
      <c r="Y1167" s="4">
        <v>0</v>
      </c>
      <c r="Z1167" s="9" t="str">
        <f t="shared" si="98"/>
        <v>NA</v>
      </c>
      <c r="AA1167" s="10">
        <f t="shared" si="99"/>
        <v>0</v>
      </c>
    </row>
    <row r="1168" spans="1:27" x14ac:dyDescent="0.55000000000000004">
      <c r="A1168" s="3" t="s">
        <v>78</v>
      </c>
      <c r="B1168" s="3" t="s">
        <v>79</v>
      </c>
      <c r="C1168" s="3" t="s">
        <v>2155</v>
      </c>
      <c r="D1168" s="3" t="s">
        <v>2154</v>
      </c>
      <c r="E1168" s="4" t="s">
        <v>66</v>
      </c>
      <c r="F1168" s="3" t="s">
        <v>36</v>
      </c>
      <c r="G1168" s="3" t="s">
        <v>36</v>
      </c>
      <c r="H1168" s="3" t="s">
        <v>85</v>
      </c>
      <c r="I1168" s="3" t="s">
        <v>50</v>
      </c>
      <c r="J1168" s="3" t="s">
        <v>36</v>
      </c>
      <c r="K1168" s="3" t="s">
        <v>42</v>
      </c>
      <c r="L1168" s="5">
        <v>0.6875</v>
      </c>
      <c r="M1168" s="4">
        <v>3</v>
      </c>
      <c r="N1168" s="5">
        <v>2.1</v>
      </c>
      <c r="O1168" s="5">
        <v>0.7</v>
      </c>
      <c r="P1168" s="4">
        <v>261</v>
      </c>
      <c r="Q1168" s="6">
        <v>1.14942528735632</v>
      </c>
      <c r="R1168" s="7">
        <v>1.75938697318008</v>
      </c>
      <c r="S1168" s="6">
        <v>0</v>
      </c>
      <c r="T1168" s="5">
        <v>0</v>
      </c>
      <c r="U1168" s="5">
        <v>0</v>
      </c>
      <c r="V1168" s="5">
        <f t="shared" si="100"/>
        <v>2.1</v>
      </c>
      <c r="W1168" s="5">
        <f t="shared" si="96"/>
        <v>-2.1</v>
      </c>
      <c r="X1168" s="8">
        <f t="shared" si="97"/>
        <v>-1</v>
      </c>
      <c r="Y1168" s="4">
        <v>0</v>
      </c>
      <c r="Z1168" s="9" t="str">
        <f t="shared" si="98"/>
        <v>NA</v>
      </c>
      <c r="AA1168" s="10">
        <f t="shared" si="99"/>
        <v>0</v>
      </c>
    </row>
    <row r="1169" spans="1:27" x14ac:dyDescent="0.55000000000000004">
      <c r="A1169" s="3" t="s">
        <v>78</v>
      </c>
      <c r="B1169" s="3" t="s">
        <v>79</v>
      </c>
      <c r="C1169" s="3" t="s">
        <v>2156</v>
      </c>
      <c r="D1169" s="3" t="s">
        <v>2157</v>
      </c>
      <c r="E1169" s="4" t="s">
        <v>31</v>
      </c>
      <c r="F1169" s="3" t="s">
        <v>36</v>
      </c>
      <c r="G1169" s="3" t="s">
        <v>36</v>
      </c>
      <c r="H1169" s="3" t="s">
        <v>1898</v>
      </c>
      <c r="I1169" s="3" t="s">
        <v>77</v>
      </c>
      <c r="J1169" s="3" t="s">
        <v>36</v>
      </c>
      <c r="K1169" s="3" t="s">
        <v>42</v>
      </c>
      <c r="L1169" s="5">
        <v>0.6875</v>
      </c>
      <c r="M1169" s="4">
        <v>6</v>
      </c>
      <c r="N1169" s="5">
        <v>4.0875000000000004</v>
      </c>
      <c r="O1169" s="5">
        <v>0.68125000000000002</v>
      </c>
      <c r="P1169" s="4">
        <v>561</v>
      </c>
      <c r="Q1169" s="6">
        <v>1.0695187165775399</v>
      </c>
      <c r="R1169" s="7">
        <v>3.4003565062388601</v>
      </c>
      <c r="S1169" s="6">
        <v>0</v>
      </c>
      <c r="T1169" s="5">
        <v>0</v>
      </c>
      <c r="U1169" s="5">
        <v>0</v>
      </c>
      <c r="V1169" s="5">
        <f t="shared" si="100"/>
        <v>4.0875000000000004</v>
      </c>
      <c r="W1169" s="5">
        <f t="shared" si="96"/>
        <v>-4.0875000000000004</v>
      </c>
      <c r="X1169" s="8">
        <f t="shared" si="97"/>
        <v>-1</v>
      </c>
      <c r="Y1169" s="4">
        <v>0</v>
      </c>
      <c r="Z1169" s="9" t="str">
        <f t="shared" si="98"/>
        <v>NA</v>
      </c>
      <c r="AA1169" s="10">
        <f t="shared" si="99"/>
        <v>0</v>
      </c>
    </row>
    <row r="1170" spans="1:27" x14ac:dyDescent="0.55000000000000004">
      <c r="A1170" s="3" t="s">
        <v>78</v>
      </c>
      <c r="B1170" s="3" t="s">
        <v>79</v>
      </c>
      <c r="C1170" s="3" t="s">
        <v>2158</v>
      </c>
      <c r="D1170" s="3" t="s">
        <v>2159</v>
      </c>
      <c r="E1170" s="4" t="s">
        <v>31</v>
      </c>
      <c r="F1170" s="3" t="s">
        <v>36</v>
      </c>
      <c r="G1170" s="3" t="s">
        <v>36</v>
      </c>
      <c r="H1170" s="3" t="s">
        <v>1727</v>
      </c>
      <c r="I1170" s="3" t="s">
        <v>77</v>
      </c>
      <c r="J1170" s="3" t="s">
        <v>36</v>
      </c>
      <c r="K1170" s="3" t="s">
        <v>42</v>
      </c>
      <c r="L1170" s="5">
        <v>0.6875</v>
      </c>
      <c r="M1170" s="4">
        <v>28</v>
      </c>
      <c r="N1170" s="5">
        <v>21.8999998</v>
      </c>
      <c r="O1170" s="5">
        <v>0.78214284999999995</v>
      </c>
      <c r="P1170" s="4">
        <v>2590</v>
      </c>
      <c r="Q1170" s="6">
        <v>1.08108108108108</v>
      </c>
      <c r="R1170" s="7">
        <v>1.4402702702702701</v>
      </c>
      <c r="S1170" s="6">
        <v>0</v>
      </c>
      <c r="T1170" s="5">
        <v>0</v>
      </c>
      <c r="U1170" s="5">
        <v>0</v>
      </c>
      <c r="V1170" s="5">
        <f t="shared" si="100"/>
        <v>21.8999998</v>
      </c>
      <c r="W1170" s="5">
        <f t="shared" si="96"/>
        <v>-21.8999998</v>
      </c>
      <c r="X1170" s="8">
        <f t="shared" si="97"/>
        <v>-1</v>
      </c>
      <c r="Y1170" s="4">
        <v>0</v>
      </c>
      <c r="Z1170" s="9" t="str">
        <f t="shared" si="98"/>
        <v>NA</v>
      </c>
      <c r="AA1170" s="10">
        <f t="shared" si="99"/>
        <v>0</v>
      </c>
    </row>
    <row r="1171" spans="1:27" x14ac:dyDescent="0.55000000000000004">
      <c r="A1171" s="3" t="s">
        <v>78</v>
      </c>
      <c r="B1171" s="3" t="s">
        <v>79</v>
      </c>
      <c r="C1171" s="3" t="s">
        <v>2160</v>
      </c>
      <c r="D1171" s="3" t="s">
        <v>2161</v>
      </c>
      <c r="E1171" s="4" t="s">
        <v>66</v>
      </c>
      <c r="F1171" s="3" t="s">
        <v>36</v>
      </c>
      <c r="G1171" s="3" t="s">
        <v>36</v>
      </c>
      <c r="H1171" s="3" t="s">
        <v>572</v>
      </c>
      <c r="I1171" s="3" t="s">
        <v>77</v>
      </c>
      <c r="J1171" s="3" t="s">
        <v>36</v>
      </c>
      <c r="K1171" s="3" t="s">
        <v>42</v>
      </c>
      <c r="L1171" s="5">
        <v>0.6875</v>
      </c>
      <c r="M1171" s="4">
        <v>117</v>
      </c>
      <c r="N1171" s="5">
        <v>234.94999905000003</v>
      </c>
      <c r="O1171" s="5">
        <v>2.0081196500000003</v>
      </c>
      <c r="P1171" s="4">
        <v>6820</v>
      </c>
      <c r="Q1171" s="6">
        <v>1.71554252199413</v>
      </c>
      <c r="R1171" s="7">
        <v>2.3644428152492698</v>
      </c>
      <c r="S1171" s="6">
        <v>0</v>
      </c>
      <c r="T1171" s="5">
        <v>0</v>
      </c>
      <c r="U1171" s="5">
        <v>0</v>
      </c>
      <c r="V1171" s="5">
        <f t="shared" si="100"/>
        <v>234.94999905000003</v>
      </c>
      <c r="W1171" s="5">
        <f t="shared" si="96"/>
        <v>-234.94999905000003</v>
      </c>
      <c r="X1171" s="8">
        <f t="shared" si="97"/>
        <v>-1</v>
      </c>
      <c r="Y1171" s="4">
        <v>0</v>
      </c>
      <c r="Z1171" s="9" t="str">
        <f t="shared" si="98"/>
        <v>NA</v>
      </c>
      <c r="AA1171" s="10">
        <f t="shared" si="99"/>
        <v>0</v>
      </c>
    </row>
    <row r="1172" spans="1:27" x14ac:dyDescent="0.55000000000000004">
      <c r="A1172" s="3" t="s">
        <v>62</v>
      </c>
      <c r="B1172" s="3" t="s">
        <v>63</v>
      </c>
      <c r="C1172" s="3" t="s">
        <v>2162</v>
      </c>
      <c r="D1172" s="3" t="s">
        <v>1159</v>
      </c>
      <c r="E1172" s="4" t="s">
        <v>31</v>
      </c>
      <c r="F1172" s="3" t="s">
        <v>36</v>
      </c>
      <c r="G1172" s="3" t="s">
        <v>36</v>
      </c>
      <c r="H1172" s="3" t="s">
        <v>85</v>
      </c>
      <c r="I1172" s="3" t="s">
        <v>67</v>
      </c>
      <c r="J1172" s="3" t="s">
        <v>36</v>
      </c>
      <c r="K1172" s="3" t="s">
        <v>91</v>
      </c>
      <c r="L1172" s="5">
        <v>0.7</v>
      </c>
      <c r="M1172" s="4">
        <v>4</v>
      </c>
      <c r="N1172" s="5">
        <v>2.125</v>
      </c>
      <c r="O1172" s="5">
        <v>0.53125</v>
      </c>
      <c r="P1172" s="4">
        <v>863</v>
      </c>
      <c r="Q1172" s="6">
        <v>0.46349942062572402</v>
      </c>
      <c r="R1172" s="7">
        <v>2.9924681344148301</v>
      </c>
      <c r="S1172" s="6">
        <v>0</v>
      </c>
      <c r="T1172" s="5">
        <v>0</v>
      </c>
      <c r="U1172" s="5">
        <v>0</v>
      </c>
      <c r="V1172" s="5">
        <f t="shared" si="100"/>
        <v>2.125</v>
      </c>
      <c r="W1172" s="5">
        <f t="shared" si="96"/>
        <v>-2.125</v>
      </c>
      <c r="X1172" s="8">
        <f t="shared" si="97"/>
        <v>-1</v>
      </c>
      <c r="Y1172" s="4">
        <v>0</v>
      </c>
      <c r="Z1172" s="9" t="str">
        <f t="shared" si="98"/>
        <v>NA</v>
      </c>
      <c r="AA1172" s="10">
        <f t="shared" si="99"/>
        <v>0</v>
      </c>
    </row>
    <row r="1173" spans="1:27" x14ac:dyDescent="0.55000000000000004">
      <c r="A1173" s="3" t="s">
        <v>62</v>
      </c>
      <c r="B1173" s="3" t="s">
        <v>63</v>
      </c>
      <c r="C1173" s="3" t="s">
        <v>2163</v>
      </c>
      <c r="D1173" s="3" t="s">
        <v>2164</v>
      </c>
      <c r="E1173" s="4" t="s">
        <v>31</v>
      </c>
      <c r="F1173" s="3" t="s">
        <v>36</v>
      </c>
      <c r="G1173" s="3" t="s">
        <v>36</v>
      </c>
      <c r="H1173" s="3" t="s">
        <v>85</v>
      </c>
      <c r="I1173" s="3" t="s">
        <v>67</v>
      </c>
      <c r="J1173" s="3" t="s">
        <v>36</v>
      </c>
      <c r="K1173" s="3" t="s">
        <v>91</v>
      </c>
      <c r="L1173" s="5">
        <v>0.7</v>
      </c>
      <c r="M1173" s="4">
        <v>8</v>
      </c>
      <c r="N1173" s="5">
        <v>6</v>
      </c>
      <c r="O1173" s="5">
        <v>0.75</v>
      </c>
      <c r="P1173" s="4">
        <v>1287</v>
      </c>
      <c r="Q1173" s="6">
        <v>0.62160062160062202</v>
      </c>
      <c r="R1173" s="7">
        <v>2.7790986790986798</v>
      </c>
      <c r="S1173" s="6">
        <v>0</v>
      </c>
      <c r="T1173" s="5">
        <v>0</v>
      </c>
      <c r="U1173" s="5">
        <v>0</v>
      </c>
      <c r="V1173" s="5">
        <f t="shared" si="100"/>
        <v>6</v>
      </c>
      <c r="W1173" s="5">
        <f t="shared" si="96"/>
        <v>-6</v>
      </c>
      <c r="X1173" s="8">
        <f t="shared" si="97"/>
        <v>-1</v>
      </c>
      <c r="Y1173" s="4">
        <v>0</v>
      </c>
      <c r="Z1173" s="9" t="str">
        <f t="shared" si="98"/>
        <v>NA</v>
      </c>
      <c r="AA1173" s="10">
        <f t="shared" si="99"/>
        <v>0</v>
      </c>
    </row>
    <row r="1174" spans="1:27" x14ac:dyDescent="0.55000000000000004">
      <c r="A1174" s="3" t="s">
        <v>62</v>
      </c>
      <c r="B1174" s="3" t="s">
        <v>63</v>
      </c>
      <c r="C1174" s="3" t="s">
        <v>2165</v>
      </c>
      <c r="D1174" s="3" t="s">
        <v>2166</v>
      </c>
      <c r="E1174" s="4" t="s">
        <v>31</v>
      </c>
      <c r="F1174" s="3" t="s">
        <v>36</v>
      </c>
      <c r="G1174" s="3" t="s">
        <v>36</v>
      </c>
      <c r="H1174" s="3" t="s">
        <v>85</v>
      </c>
      <c r="I1174" s="3" t="s">
        <v>67</v>
      </c>
      <c r="J1174" s="3" t="s">
        <v>36</v>
      </c>
      <c r="K1174" s="3" t="s">
        <v>91</v>
      </c>
      <c r="L1174" s="5">
        <v>0.7</v>
      </c>
      <c r="M1174" s="4">
        <v>20</v>
      </c>
      <c r="N1174" s="5">
        <v>11.7125</v>
      </c>
      <c r="O1174" s="5">
        <v>0.58562499999999995</v>
      </c>
      <c r="P1174" s="4">
        <v>377</v>
      </c>
      <c r="Q1174" s="6">
        <v>5.3050397877984103</v>
      </c>
      <c r="R1174" s="7">
        <v>2.41114058355438</v>
      </c>
      <c r="S1174" s="6">
        <v>0</v>
      </c>
      <c r="T1174" s="5">
        <v>0</v>
      </c>
      <c r="U1174" s="5">
        <v>0</v>
      </c>
      <c r="V1174" s="5">
        <f t="shared" si="100"/>
        <v>11.7125</v>
      </c>
      <c r="W1174" s="5">
        <f t="shared" si="96"/>
        <v>-11.7125</v>
      </c>
      <c r="X1174" s="8">
        <f t="shared" si="97"/>
        <v>-1</v>
      </c>
      <c r="Y1174" s="4">
        <v>0</v>
      </c>
      <c r="Z1174" s="9" t="str">
        <f t="shared" si="98"/>
        <v>NA</v>
      </c>
      <c r="AA1174" s="10">
        <f t="shared" si="99"/>
        <v>0</v>
      </c>
    </row>
    <row r="1175" spans="1:27" x14ac:dyDescent="0.55000000000000004">
      <c r="A1175" s="3" t="s">
        <v>62</v>
      </c>
      <c r="B1175" s="3" t="s">
        <v>63</v>
      </c>
      <c r="C1175" s="3" t="s">
        <v>2167</v>
      </c>
      <c r="D1175" s="3" t="s">
        <v>805</v>
      </c>
      <c r="E1175" s="4" t="s">
        <v>31</v>
      </c>
      <c r="F1175" s="3" t="s">
        <v>36</v>
      </c>
      <c r="G1175" s="3" t="s">
        <v>36</v>
      </c>
      <c r="H1175" s="3" t="s">
        <v>85</v>
      </c>
      <c r="I1175" s="3" t="s">
        <v>67</v>
      </c>
      <c r="J1175" s="3" t="s">
        <v>36</v>
      </c>
      <c r="K1175" s="3" t="s">
        <v>91</v>
      </c>
      <c r="L1175" s="5">
        <v>0.7</v>
      </c>
      <c r="M1175" s="4">
        <v>42</v>
      </c>
      <c r="N1175" s="5">
        <v>30.599999849999996</v>
      </c>
      <c r="O1175" s="5">
        <v>0.72857142499999994</v>
      </c>
      <c r="P1175" s="4">
        <v>616</v>
      </c>
      <c r="Q1175" s="6">
        <v>6.8181818181818201</v>
      </c>
      <c r="R1175" s="7">
        <v>2.42824675324675</v>
      </c>
      <c r="S1175" s="6">
        <v>0</v>
      </c>
      <c r="T1175" s="5">
        <v>0</v>
      </c>
      <c r="U1175" s="5">
        <v>0</v>
      </c>
      <c r="V1175" s="5">
        <f t="shared" si="100"/>
        <v>30.599999849999996</v>
      </c>
      <c r="W1175" s="5">
        <f t="shared" si="96"/>
        <v>-30.599999849999996</v>
      </c>
      <c r="X1175" s="8">
        <f t="shared" si="97"/>
        <v>-1</v>
      </c>
      <c r="Y1175" s="4">
        <v>0</v>
      </c>
      <c r="Z1175" s="9" t="str">
        <f t="shared" si="98"/>
        <v>NA</v>
      </c>
      <c r="AA1175" s="10">
        <f t="shared" si="99"/>
        <v>0</v>
      </c>
    </row>
    <row r="1176" spans="1:27" x14ac:dyDescent="0.55000000000000004">
      <c r="A1176" s="3" t="s">
        <v>62</v>
      </c>
      <c r="B1176" s="3" t="s">
        <v>63</v>
      </c>
      <c r="C1176" s="3" t="s">
        <v>2168</v>
      </c>
      <c r="D1176" s="3" t="s">
        <v>1953</v>
      </c>
      <c r="E1176" s="4" t="s">
        <v>31</v>
      </c>
      <c r="F1176" s="3" t="s">
        <v>36</v>
      </c>
      <c r="G1176" s="3" t="s">
        <v>36</v>
      </c>
      <c r="H1176" s="3" t="s">
        <v>85</v>
      </c>
      <c r="I1176" s="3" t="s">
        <v>67</v>
      </c>
      <c r="J1176" s="3" t="s">
        <v>36</v>
      </c>
      <c r="K1176" s="3" t="s">
        <v>91</v>
      </c>
      <c r="L1176" s="5">
        <v>0.7</v>
      </c>
      <c r="M1176" s="4">
        <v>48</v>
      </c>
      <c r="N1176" s="5">
        <v>44.8125</v>
      </c>
      <c r="O1176" s="5">
        <v>0.93359375</v>
      </c>
      <c r="P1176" s="4">
        <v>9240</v>
      </c>
      <c r="Q1176" s="6">
        <v>0.51948051948051899</v>
      </c>
      <c r="R1176" s="7">
        <v>2.6412012987012998</v>
      </c>
      <c r="S1176" s="6">
        <v>0</v>
      </c>
      <c r="T1176" s="5">
        <v>0</v>
      </c>
      <c r="U1176" s="5">
        <v>0</v>
      </c>
      <c r="V1176" s="5">
        <f t="shared" si="100"/>
        <v>44.8125</v>
      </c>
      <c r="W1176" s="5">
        <f t="shared" si="96"/>
        <v>-44.8125</v>
      </c>
      <c r="X1176" s="8">
        <f t="shared" si="97"/>
        <v>-1</v>
      </c>
      <c r="Y1176" s="4">
        <v>0</v>
      </c>
      <c r="Z1176" s="9" t="str">
        <f t="shared" si="98"/>
        <v>NA</v>
      </c>
      <c r="AA1176" s="10">
        <f t="shared" si="99"/>
        <v>0</v>
      </c>
    </row>
    <row r="1177" spans="1:27" x14ac:dyDescent="0.55000000000000004">
      <c r="A1177" s="3" t="s">
        <v>62</v>
      </c>
      <c r="B1177" s="3" t="s">
        <v>63</v>
      </c>
      <c r="C1177" s="3" t="s">
        <v>2169</v>
      </c>
      <c r="D1177" s="3" t="s">
        <v>295</v>
      </c>
      <c r="E1177" s="4" t="s">
        <v>31</v>
      </c>
      <c r="F1177" s="3" t="s">
        <v>36</v>
      </c>
      <c r="G1177" s="3" t="s">
        <v>36</v>
      </c>
      <c r="H1177" s="3" t="s">
        <v>85</v>
      </c>
      <c r="I1177" s="3" t="s">
        <v>67</v>
      </c>
      <c r="J1177" s="3" t="s">
        <v>36</v>
      </c>
      <c r="K1177" s="3" t="s">
        <v>91</v>
      </c>
      <c r="L1177" s="5">
        <v>0.7</v>
      </c>
      <c r="M1177" s="4">
        <v>62</v>
      </c>
      <c r="N1177" s="5">
        <v>71.462499674999989</v>
      </c>
      <c r="O1177" s="5">
        <v>1.1526209624999999</v>
      </c>
      <c r="P1177" s="4">
        <v>771</v>
      </c>
      <c r="Q1177" s="6">
        <v>8.0415045395590106</v>
      </c>
      <c r="R1177" s="7">
        <v>1.5055771725032401</v>
      </c>
      <c r="S1177" s="6">
        <v>0</v>
      </c>
      <c r="T1177" s="5">
        <v>0</v>
      </c>
      <c r="U1177" s="5">
        <v>0</v>
      </c>
      <c r="V1177" s="5">
        <f t="shared" si="100"/>
        <v>71.462499674999989</v>
      </c>
      <c r="W1177" s="5">
        <f t="shared" si="96"/>
        <v>-71.462499674999989</v>
      </c>
      <c r="X1177" s="8">
        <f t="shared" si="97"/>
        <v>-1</v>
      </c>
      <c r="Y1177" s="4">
        <v>0</v>
      </c>
      <c r="Z1177" s="9" t="str">
        <f t="shared" si="98"/>
        <v>NA</v>
      </c>
      <c r="AA1177" s="10">
        <f t="shared" si="99"/>
        <v>0</v>
      </c>
    </row>
    <row r="1178" spans="1:27" x14ac:dyDescent="0.55000000000000004">
      <c r="A1178" s="3" t="s">
        <v>62</v>
      </c>
      <c r="B1178" s="3" t="s">
        <v>63</v>
      </c>
      <c r="C1178" s="3" t="s">
        <v>2170</v>
      </c>
      <c r="D1178" s="3" t="s">
        <v>1731</v>
      </c>
      <c r="E1178" s="4" t="s">
        <v>31</v>
      </c>
      <c r="F1178" s="3" t="s">
        <v>36</v>
      </c>
      <c r="G1178" s="3" t="s">
        <v>36</v>
      </c>
      <c r="H1178" s="3" t="s">
        <v>345</v>
      </c>
      <c r="I1178" s="3" t="s">
        <v>67</v>
      </c>
      <c r="J1178" s="3" t="s">
        <v>36</v>
      </c>
      <c r="K1178" s="3" t="s">
        <v>42</v>
      </c>
      <c r="L1178" s="5">
        <v>0.7</v>
      </c>
      <c r="M1178" s="4">
        <v>79</v>
      </c>
      <c r="N1178" s="5">
        <v>91.149999537500008</v>
      </c>
      <c r="O1178" s="5">
        <v>1.1537974625</v>
      </c>
      <c r="P1178" s="4">
        <v>995</v>
      </c>
      <c r="Q1178" s="6">
        <v>7.93969849246231</v>
      </c>
      <c r="R1178" s="7">
        <v>1.4096482412060301</v>
      </c>
      <c r="S1178" s="6">
        <v>0</v>
      </c>
      <c r="T1178" s="5">
        <v>0</v>
      </c>
      <c r="U1178" s="5">
        <v>0</v>
      </c>
      <c r="V1178" s="5">
        <f t="shared" si="100"/>
        <v>91.149999537500008</v>
      </c>
      <c r="W1178" s="5">
        <f t="shared" si="96"/>
        <v>-91.149999537500008</v>
      </c>
      <c r="X1178" s="8">
        <f t="shared" si="97"/>
        <v>-1</v>
      </c>
      <c r="Y1178" s="4">
        <v>0</v>
      </c>
      <c r="Z1178" s="9" t="str">
        <f t="shared" si="98"/>
        <v>NA</v>
      </c>
      <c r="AA1178" s="10">
        <f t="shared" si="99"/>
        <v>0</v>
      </c>
    </row>
    <row r="1179" spans="1:27" x14ac:dyDescent="0.55000000000000004">
      <c r="A1179" s="3" t="s">
        <v>62</v>
      </c>
      <c r="B1179" s="3" t="s">
        <v>63</v>
      </c>
      <c r="C1179" s="3" t="s">
        <v>2171</v>
      </c>
      <c r="D1179" s="3" t="s">
        <v>1907</v>
      </c>
      <c r="E1179" s="4" t="s">
        <v>31</v>
      </c>
      <c r="F1179" s="3" t="s">
        <v>36</v>
      </c>
      <c r="G1179" s="3" t="s">
        <v>36</v>
      </c>
      <c r="H1179" s="3" t="s">
        <v>345</v>
      </c>
      <c r="I1179" s="3" t="s">
        <v>67</v>
      </c>
      <c r="J1179" s="3" t="s">
        <v>36</v>
      </c>
      <c r="K1179" s="3" t="s">
        <v>42</v>
      </c>
      <c r="L1179" s="5">
        <v>0.7</v>
      </c>
      <c r="M1179" s="4">
        <v>208</v>
      </c>
      <c r="N1179" s="5">
        <v>227.24999959999997</v>
      </c>
      <c r="O1179" s="5">
        <v>1.0925480749999998</v>
      </c>
      <c r="P1179" s="4">
        <v>3272</v>
      </c>
      <c r="Q1179" s="6">
        <v>6.3569682151589202</v>
      </c>
      <c r="R1179" s="7">
        <v>3.8463325183374102</v>
      </c>
      <c r="S1179" s="6">
        <v>0</v>
      </c>
      <c r="T1179" s="5">
        <v>0</v>
      </c>
      <c r="U1179" s="5">
        <v>0</v>
      </c>
      <c r="V1179" s="5">
        <f t="shared" si="100"/>
        <v>227.24999959999997</v>
      </c>
      <c r="W1179" s="5">
        <f t="shared" si="96"/>
        <v>-227.24999959999997</v>
      </c>
      <c r="X1179" s="8">
        <f t="shared" si="97"/>
        <v>-1</v>
      </c>
      <c r="Y1179" s="4">
        <v>0</v>
      </c>
      <c r="Z1179" s="9" t="str">
        <f t="shared" si="98"/>
        <v>NA</v>
      </c>
      <c r="AA1179" s="10">
        <f t="shared" si="99"/>
        <v>0</v>
      </c>
    </row>
    <row r="1180" spans="1:27" x14ac:dyDescent="0.55000000000000004">
      <c r="A1180" s="3" t="s">
        <v>78</v>
      </c>
      <c r="B1180" s="3" t="s">
        <v>79</v>
      </c>
      <c r="C1180" s="3" t="s">
        <v>2172</v>
      </c>
      <c r="D1180" s="3" t="s">
        <v>805</v>
      </c>
      <c r="E1180" s="4" t="s">
        <v>66</v>
      </c>
      <c r="F1180" s="3" t="s">
        <v>36</v>
      </c>
      <c r="G1180" s="3" t="s">
        <v>36</v>
      </c>
      <c r="H1180" s="3" t="s">
        <v>85</v>
      </c>
      <c r="I1180" s="3" t="s">
        <v>50</v>
      </c>
      <c r="J1180" s="3" t="s">
        <v>36</v>
      </c>
      <c r="K1180" s="3" t="s">
        <v>42</v>
      </c>
      <c r="L1180" s="5">
        <v>0.7</v>
      </c>
      <c r="M1180" s="4">
        <v>2</v>
      </c>
      <c r="N1180" s="5">
        <v>2.5249999999999999</v>
      </c>
      <c r="O1180" s="5">
        <v>1.2625</v>
      </c>
      <c r="P1180" s="4">
        <v>135</v>
      </c>
      <c r="Q1180" s="6">
        <v>1.4814814814814801</v>
      </c>
      <c r="R1180" s="7">
        <v>3.16074074074074</v>
      </c>
      <c r="S1180" s="6">
        <v>0</v>
      </c>
      <c r="T1180" s="5">
        <v>0</v>
      </c>
      <c r="U1180" s="5">
        <v>0</v>
      </c>
      <c r="V1180" s="5">
        <f t="shared" si="100"/>
        <v>2.5249999999999999</v>
      </c>
      <c r="W1180" s="5">
        <f t="shared" si="96"/>
        <v>-2.5249999999999999</v>
      </c>
      <c r="X1180" s="8">
        <f t="shared" si="97"/>
        <v>-1</v>
      </c>
      <c r="Y1180" s="4">
        <v>0</v>
      </c>
      <c r="Z1180" s="9" t="str">
        <f t="shared" si="98"/>
        <v>NA</v>
      </c>
      <c r="AA1180" s="10">
        <f t="shared" si="99"/>
        <v>0</v>
      </c>
    </row>
    <row r="1181" spans="1:27" x14ac:dyDescent="0.55000000000000004">
      <c r="A1181" s="3" t="s">
        <v>78</v>
      </c>
      <c r="B1181" s="3" t="s">
        <v>79</v>
      </c>
      <c r="C1181" s="3" t="s">
        <v>2173</v>
      </c>
      <c r="D1181" s="3" t="s">
        <v>2174</v>
      </c>
      <c r="E1181" s="4" t="s">
        <v>31</v>
      </c>
      <c r="F1181" s="3" t="s">
        <v>36</v>
      </c>
      <c r="G1181" s="3" t="s">
        <v>36</v>
      </c>
      <c r="H1181" s="3" t="s">
        <v>1979</v>
      </c>
      <c r="I1181" s="3" t="s">
        <v>77</v>
      </c>
      <c r="J1181" s="3" t="s">
        <v>36</v>
      </c>
      <c r="K1181" s="3" t="s">
        <v>42</v>
      </c>
      <c r="L1181" s="5">
        <v>0.7</v>
      </c>
      <c r="M1181" s="4">
        <v>6</v>
      </c>
      <c r="N1181" s="5">
        <v>3.3</v>
      </c>
      <c r="O1181" s="5">
        <v>0.55000000000000004</v>
      </c>
      <c r="P1181" s="4">
        <v>499</v>
      </c>
      <c r="Q1181" s="6">
        <v>1.2024048096192399</v>
      </c>
      <c r="R1181" s="7">
        <v>3.7386773547094201</v>
      </c>
      <c r="S1181" s="6">
        <v>0</v>
      </c>
      <c r="T1181" s="5">
        <v>0</v>
      </c>
      <c r="U1181" s="5">
        <v>0</v>
      </c>
      <c r="V1181" s="5">
        <f t="shared" si="100"/>
        <v>3.3</v>
      </c>
      <c r="W1181" s="5">
        <f t="shared" si="96"/>
        <v>-3.3</v>
      </c>
      <c r="X1181" s="8">
        <f t="shared" si="97"/>
        <v>-1</v>
      </c>
      <c r="Y1181" s="4">
        <v>0</v>
      </c>
      <c r="Z1181" s="9" t="str">
        <f t="shared" si="98"/>
        <v>NA</v>
      </c>
      <c r="AA1181" s="10">
        <f t="shared" si="99"/>
        <v>0</v>
      </c>
    </row>
    <row r="1182" spans="1:27" x14ac:dyDescent="0.55000000000000004">
      <c r="A1182" s="3" t="s">
        <v>78</v>
      </c>
      <c r="B1182" s="3" t="s">
        <v>79</v>
      </c>
      <c r="C1182" s="3" t="s">
        <v>2175</v>
      </c>
      <c r="D1182" s="3" t="s">
        <v>369</v>
      </c>
      <c r="E1182" s="4" t="s">
        <v>66</v>
      </c>
      <c r="F1182" s="3" t="s">
        <v>36</v>
      </c>
      <c r="G1182" s="3" t="s">
        <v>36</v>
      </c>
      <c r="H1182" s="3" t="s">
        <v>85</v>
      </c>
      <c r="I1182" s="3" t="s">
        <v>50</v>
      </c>
      <c r="J1182" s="3" t="s">
        <v>36</v>
      </c>
      <c r="K1182" s="3" t="s">
        <v>42</v>
      </c>
      <c r="L1182" s="5">
        <v>0.7</v>
      </c>
      <c r="M1182" s="4">
        <v>15</v>
      </c>
      <c r="N1182" s="5">
        <v>14.049999937499999</v>
      </c>
      <c r="O1182" s="5">
        <v>0.93666666249999997</v>
      </c>
      <c r="P1182" s="4">
        <v>347</v>
      </c>
      <c r="Q1182" s="6">
        <v>4.3227665706051903</v>
      </c>
      <c r="R1182" s="7">
        <v>3.0498559077809801</v>
      </c>
      <c r="S1182" s="6">
        <v>0</v>
      </c>
      <c r="T1182" s="5">
        <v>0</v>
      </c>
      <c r="U1182" s="5">
        <v>0</v>
      </c>
      <c r="V1182" s="5">
        <f t="shared" si="100"/>
        <v>14.049999937499999</v>
      </c>
      <c r="W1182" s="5">
        <f t="shared" si="96"/>
        <v>-14.049999937499999</v>
      </c>
      <c r="X1182" s="8">
        <f t="shared" si="97"/>
        <v>-1</v>
      </c>
      <c r="Y1182" s="4">
        <v>0</v>
      </c>
      <c r="Z1182" s="9" t="str">
        <f t="shared" si="98"/>
        <v>NA</v>
      </c>
      <c r="AA1182" s="10">
        <f t="shared" si="99"/>
        <v>0</v>
      </c>
    </row>
    <row r="1183" spans="1:27" x14ac:dyDescent="0.55000000000000004">
      <c r="A1183" s="3" t="s">
        <v>78</v>
      </c>
      <c r="B1183" s="3" t="s">
        <v>79</v>
      </c>
      <c r="C1183" s="3" t="s">
        <v>2176</v>
      </c>
      <c r="D1183" s="3" t="s">
        <v>2177</v>
      </c>
      <c r="E1183" s="4" t="s">
        <v>31</v>
      </c>
      <c r="F1183" s="3" t="s">
        <v>36</v>
      </c>
      <c r="G1183" s="3" t="s">
        <v>36</v>
      </c>
      <c r="H1183" s="3" t="s">
        <v>586</v>
      </c>
      <c r="I1183" s="3" t="s">
        <v>77</v>
      </c>
      <c r="J1183" s="3" t="s">
        <v>36</v>
      </c>
      <c r="K1183" s="3" t="s">
        <v>42</v>
      </c>
      <c r="L1183" s="5">
        <v>0.7</v>
      </c>
      <c r="M1183" s="4">
        <v>16</v>
      </c>
      <c r="N1183" s="5">
        <v>18.274999999999999</v>
      </c>
      <c r="O1183" s="5">
        <v>1.1421874999999999</v>
      </c>
      <c r="P1183" s="4">
        <v>5672</v>
      </c>
      <c r="Q1183" s="6">
        <v>0.28208744710860401</v>
      </c>
      <c r="R1183" s="7">
        <v>3.0584626234132601</v>
      </c>
      <c r="S1183" s="6">
        <v>0</v>
      </c>
      <c r="T1183" s="5">
        <v>0</v>
      </c>
      <c r="U1183" s="5">
        <v>0</v>
      </c>
      <c r="V1183" s="5">
        <f t="shared" si="100"/>
        <v>18.274999999999999</v>
      </c>
      <c r="W1183" s="5">
        <f t="shared" si="96"/>
        <v>-18.274999999999999</v>
      </c>
      <c r="X1183" s="8">
        <f t="shared" si="97"/>
        <v>-1</v>
      </c>
      <c r="Y1183" s="4">
        <v>0</v>
      </c>
      <c r="Z1183" s="9" t="str">
        <f t="shared" si="98"/>
        <v>NA</v>
      </c>
      <c r="AA1183" s="10">
        <f t="shared" si="99"/>
        <v>0</v>
      </c>
    </row>
    <row r="1184" spans="1:27" x14ac:dyDescent="0.55000000000000004">
      <c r="A1184" s="3" t="s">
        <v>78</v>
      </c>
      <c r="B1184" s="3" t="s">
        <v>79</v>
      </c>
      <c r="C1184" s="3" t="s">
        <v>2178</v>
      </c>
      <c r="D1184" s="3" t="s">
        <v>322</v>
      </c>
      <c r="E1184" s="4" t="s">
        <v>66</v>
      </c>
      <c r="F1184" s="3" t="s">
        <v>36</v>
      </c>
      <c r="G1184" s="3" t="s">
        <v>36</v>
      </c>
      <c r="H1184" s="3" t="s">
        <v>85</v>
      </c>
      <c r="I1184" s="3" t="s">
        <v>82</v>
      </c>
      <c r="J1184" s="3" t="s">
        <v>36</v>
      </c>
      <c r="K1184" s="3" t="s">
        <v>42</v>
      </c>
      <c r="L1184" s="5">
        <v>0.7</v>
      </c>
      <c r="M1184" s="4">
        <v>18</v>
      </c>
      <c r="N1184" s="5">
        <v>20.074999949999999</v>
      </c>
      <c r="O1184" s="5">
        <v>1.115277775</v>
      </c>
      <c r="P1184" s="4">
        <v>258</v>
      </c>
      <c r="Q1184" s="6">
        <v>6.9767441860465098</v>
      </c>
      <c r="R1184" s="7">
        <v>1.86744186046512</v>
      </c>
      <c r="S1184" s="6">
        <v>0</v>
      </c>
      <c r="T1184" s="5">
        <v>0</v>
      </c>
      <c r="U1184" s="5">
        <v>0</v>
      </c>
      <c r="V1184" s="5">
        <f t="shared" si="100"/>
        <v>20.074999949999999</v>
      </c>
      <c r="W1184" s="5">
        <f t="shared" si="96"/>
        <v>-20.074999949999999</v>
      </c>
      <c r="X1184" s="8">
        <f t="shared" si="97"/>
        <v>-1</v>
      </c>
      <c r="Y1184" s="4">
        <v>0</v>
      </c>
      <c r="Z1184" s="9" t="str">
        <f t="shared" si="98"/>
        <v>NA</v>
      </c>
      <c r="AA1184" s="10">
        <f t="shared" si="99"/>
        <v>0</v>
      </c>
    </row>
    <row r="1185" spans="1:27" x14ac:dyDescent="0.55000000000000004">
      <c r="A1185" s="3" t="s">
        <v>78</v>
      </c>
      <c r="B1185" s="3" t="s">
        <v>79</v>
      </c>
      <c r="C1185" s="3" t="s">
        <v>2179</v>
      </c>
      <c r="D1185" s="3" t="s">
        <v>2180</v>
      </c>
      <c r="E1185" s="4" t="s">
        <v>66</v>
      </c>
      <c r="F1185" s="3" t="s">
        <v>36</v>
      </c>
      <c r="G1185" s="3" t="s">
        <v>36</v>
      </c>
      <c r="H1185" s="3" t="s">
        <v>695</v>
      </c>
      <c r="I1185" s="3" t="s">
        <v>77</v>
      </c>
      <c r="J1185" s="3" t="s">
        <v>36</v>
      </c>
      <c r="K1185" s="3" t="s">
        <v>42</v>
      </c>
      <c r="L1185" s="5">
        <v>0.7</v>
      </c>
      <c r="M1185" s="4">
        <v>14</v>
      </c>
      <c r="N1185" s="5">
        <v>31.54999995</v>
      </c>
      <c r="O1185" s="5">
        <v>2.2535714250000001</v>
      </c>
      <c r="P1185" s="4">
        <v>5134</v>
      </c>
      <c r="Q1185" s="6">
        <v>0.27269185820023401</v>
      </c>
      <c r="R1185" s="7">
        <v>2.8535255161667301</v>
      </c>
      <c r="S1185" s="6">
        <v>0</v>
      </c>
      <c r="T1185" s="5">
        <v>0</v>
      </c>
      <c r="U1185" s="5">
        <v>0</v>
      </c>
      <c r="V1185" s="5">
        <f t="shared" si="100"/>
        <v>31.54999995</v>
      </c>
      <c r="W1185" s="5">
        <f t="shared" si="96"/>
        <v>-31.54999995</v>
      </c>
      <c r="X1185" s="8">
        <f t="shared" si="97"/>
        <v>-1</v>
      </c>
      <c r="Y1185" s="4">
        <v>0</v>
      </c>
      <c r="Z1185" s="9" t="str">
        <f t="shared" si="98"/>
        <v>NA</v>
      </c>
      <c r="AA1185" s="10">
        <f t="shared" si="99"/>
        <v>0</v>
      </c>
    </row>
    <row r="1186" spans="1:27" x14ac:dyDescent="0.55000000000000004">
      <c r="A1186" s="3" t="s">
        <v>78</v>
      </c>
      <c r="B1186" s="3" t="s">
        <v>79</v>
      </c>
      <c r="C1186" s="3" t="s">
        <v>2181</v>
      </c>
      <c r="D1186" s="3" t="s">
        <v>653</v>
      </c>
      <c r="E1186" s="4" t="s">
        <v>31</v>
      </c>
      <c r="F1186" s="3" t="s">
        <v>36</v>
      </c>
      <c r="G1186" s="3" t="s">
        <v>36</v>
      </c>
      <c r="H1186" s="3" t="s">
        <v>345</v>
      </c>
      <c r="I1186" s="3" t="s">
        <v>77</v>
      </c>
      <c r="J1186" s="3" t="s">
        <v>36</v>
      </c>
      <c r="K1186" s="3" t="s">
        <v>42</v>
      </c>
      <c r="L1186" s="5">
        <v>0.7</v>
      </c>
      <c r="M1186" s="4">
        <v>473</v>
      </c>
      <c r="N1186" s="5">
        <v>371.16249692499997</v>
      </c>
      <c r="O1186" s="5">
        <v>0.78469872499999993</v>
      </c>
      <c r="P1186" s="4">
        <v>9476</v>
      </c>
      <c r="Q1186" s="6">
        <v>4.9915576192486304</v>
      </c>
      <c r="R1186" s="7">
        <v>1.53234487125369</v>
      </c>
      <c r="S1186" s="6">
        <v>0</v>
      </c>
      <c r="T1186" s="5">
        <v>0</v>
      </c>
      <c r="U1186" s="5">
        <v>0</v>
      </c>
      <c r="V1186" s="5">
        <f t="shared" si="100"/>
        <v>371.16249692499997</v>
      </c>
      <c r="W1186" s="5">
        <f t="shared" si="96"/>
        <v>-371.16249692499997</v>
      </c>
      <c r="X1186" s="8">
        <f t="shared" si="97"/>
        <v>-1</v>
      </c>
      <c r="Y1186" s="4">
        <v>0</v>
      </c>
      <c r="Z1186" s="9" t="str">
        <f t="shared" si="98"/>
        <v>NA</v>
      </c>
      <c r="AA1186" s="10">
        <f t="shared" si="99"/>
        <v>0</v>
      </c>
    </row>
    <row r="1187" spans="1:27" x14ac:dyDescent="0.55000000000000004">
      <c r="A1187" s="3" t="s">
        <v>62</v>
      </c>
      <c r="B1187" s="3" t="s">
        <v>63</v>
      </c>
      <c r="C1187" s="3" t="s">
        <v>2182</v>
      </c>
      <c r="D1187" s="3" t="s">
        <v>2183</v>
      </c>
      <c r="E1187" s="4" t="s">
        <v>66</v>
      </c>
      <c r="F1187" s="3" t="s">
        <v>36</v>
      </c>
      <c r="G1187" s="3" t="s">
        <v>36</v>
      </c>
      <c r="H1187" s="3" t="s">
        <v>85</v>
      </c>
      <c r="I1187" s="3" t="s">
        <v>67</v>
      </c>
      <c r="J1187" s="3" t="s">
        <v>36</v>
      </c>
      <c r="K1187" s="3" t="s">
        <v>91</v>
      </c>
      <c r="L1187" s="5">
        <v>0.71250000000000002</v>
      </c>
      <c r="M1187" s="4">
        <v>15</v>
      </c>
      <c r="N1187" s="5">
        <v>7.9624998749999989</v>
      </c>
      <c r="O1187" s="5">
        <v>0.53083332499999991</v>
      </c>
      <c r="P1187" s="4">
        <v>721</v>
      </c>
      <c r="Q1187" s="6">
        <v>2.08044382801664</v>
      </c>
      <c r="R1187" s="7">
        <v>2.4024965325936201</v>
      </c>
      <c r="S1187" s="6">
        <v>0</v>
      </c>
      <c r="T1187" s="5">
        <v>0</v>
      </c>
      <c r="U1187" s="5">
        <v>0</v>
      </c>
      <c r="V1187" s="5">
        <f t="shared" si="100"/>
        <v>7.9624998749999989</v>
      </c>
      <c r="W1187" s="5">
        <f t="shared" si="96"/>
        <v>-7.9624998749999989</v>
      </c>
      <c r="X1187" s="8">
        <f t="shared" si="97"/>
        <v>-1</v>
      </c>
      <c r="Y1187" s="4">
        <v>0</v>
      </c>
      <c r="Z1187" s="9" t="str">
        <f t="shared" si="98"/>
        <v>NA</v>
      </c>
      <c r="AA1187" s="10">
        <f t="shared" si="99"/>
        <v>0</v>
      </c>
    </row>
    <row r="1188" spans="1:27" x14ac:dyDescent="0.55000000000000004">
      <c r="A1188" s="3" t="s">
        <v>62</v>
      </c>
      <c r="B1188" s="3" t="s">
        <v>63</v>
      </c>
      <c r="C1188" s="3" t="s">
        <v>2184</v>
      </c>
      <c r="D1188" s="3" t="s">
        <v>2089</v>
      </c>
      <c r="E1188" s="4" t="s">
        <v>31</v>
      </c>
      <c r="F1188" s="3" t="s">
        <v>36</v>
      </c>
      <c r="G1188" s="3" t="s">
        <v>36</v>
      </c>
      <c r="H1188" s="3" t="s">
        <v>110</v>
      </c>
      <c r="I1188" s="3" t="s">
        <v>67</v>
      </c>
      <c r="J1188" s="3" t="s">
        <v>36</v>
      </c>
      <c r="K1188" s="3" t="s">
        <v>42</v>
      </c>
      <c r="L1188" s="5">
        <v>0.71250000000000002</v>
      </c>
      <c r="M1188" s="4">
        <v>23</v>
      </c>
      <c r="N1188" s="5">
        <v>20.474999912499996</v>
      </c>
      <c r="O1188" s="5">
        <v>0.8902173874999999</v>
      </c>
      <c r="P1188" s="4">
        <v>8823</v>
      </c>
      <c r="Q1188" s="6">
        <v>0.26068230760512301</v>
      </c>
      <c r="R1188" s="7">
        <v>2.3313838830329798</v>
      </c>
      <c r="S1188" s="6">
        <v>0</v>
      </c>
      <c r="T1188" s="5">
        <v>0</v>
      </c>
      <c r="U1188" s="5">
        <v>0</v>
      </c>
      <c r="V1188" s="5">
        <f t="shared" si="100"/>
        <v>20.474999912499996</v>
      </c>
      <c r="W1188" s="5">
        <f t="shared" si="96"/>
        <v>-20.474999912499996</v>
      </c>
      <c r="X1188" s="8">
        <f t="shared" si="97"/>
        <v>-1</v>
      </c>
      <c r="Y1188" s="4">
        <v>0</v>
      </c>
      <c r="Z1188" s="9" t="str">
        <f t="shared" si="98"/>
        <v>NA</v>
      </c>
      <c r="AA1188" s="10">
        <f t="shared" si="99"/>
        <v>0</v>
      </c>
    </row>
    <row r="1189" spans="1:27" x14ac:dyDescent="0.55000000000000004">
      <c r="A1189" s="3" t="s">
        <v>62</v>
      </c>
      <c r="B1189" s="3" t="s">
        <v>63</v>
      </c>
      <c r="C1189" s="3" t="s">
        <v>2185</v>
      </c>
      <c r="D1189" s="3" t="s">
        <v>322</v>
      </c>
      <c r="E1189" s="4" t="s">
        <v>31</v>
      </c>
      <c r="F1189" s="3" t="s">
        <v>36</v>
      </c>
      <c r="G1189" s="3" t="s">
        <v>36</v>
      </c>
      <c r="H1189" s="3" t="s">
        <v>85</v>
      </c>
      <c r="I1189" s="3" t="s">
        <v>67</v>
      </c>
      <c r="J1189" s="3" t="s">
        <v>36</v>
      </c>
      <c r="K1189" s="3" t="s">
        <v>91</v>
      </c>
      <c r="L1189" s="5">
        <v>0.71250000000000002</v>
      </c>
      <c r="M1189" s="4">
        <v>39</v>
      </c>
      <c r="N1189" s="5">
        <v>32.212499962499997</v>
      </c>
      <c r="O1189" s="5">
        <v>0.82596153750000001</v>
      </c>
      <c r="P1189" s="4">
        <v>7552</v>
      </c>
      <c r="Q1189" s="6">
        <v>0.51641949152542399</v>
      </c>
      <c r="R1189" s="7">
        <v>2.6885990466101699</v>
      </c>
      <c r="S1189" s="6">
        <v>0</v>
      </c>
      <c r="T1189" s="5">
        <v>0</v>
      </c>
      <c r="U1189" s="5">
        <v>0</v>
      </c>
      <c r="V1189" s="5">
        <f t="shared" si="100"/>
        <v>32.212499962499997</v>
      </c>
      <c r="W1189" s="5">
        <f t="shared" si="96"/>
        <v>-32.212499962499997</v>
      </c>
      <c r="X1189" s="8">
        <f t="shared" si="97"/>
        <v>-1</v>
      </c>
      <c r="Y1189" s="4">
        <v>0</v>
      </c>
      <c r="Z1189" s="9" t="str">
        <f t="shared" si="98"/>
        <v>NA</v>
      </c>
      <c r="AA1189" s="10">
        <f t="shared" si="99"/>
        <v>0</v>
      </c>
    </row>
    <row r="1190" spans="1:27" x14ac:dyDescent="0.55000000000000004">
      <c r="A1190" s="3" t="s">
        <v>62</v>
      </c>
      <c r="B1190" s="3" t="s">
        <v>63</v>
      </c>
      <c r="C1190" s="3" t="s">
        <v>2186</v>
      </c>
      <c r="D1190" s="3" t="s">
        <v>410</v>
      </c>
      <c r="E1190" s="4" t="s">
        <v>31</v>
      </c>
      <c r="F1190" s="3" t="s">
        <v>36</v>
      </c>
      <c r="G1190" s="3" t="s">
        <v>36</v>
      </c>
      <c r="H1190" s="3" t="s">
        <v>85</v>
      </c>
      <c r="I1190" s="3" t="s">
        <v>67</v>
      </c>
      <c r="J1190" s="3" t="s">
        <v>36</v>
      </c>
      <c r="K1190" s="3" t="s">
        <v>91</v>
      </c>
      <c r="L1190" s="5">
        <v>0.71250000000000002</v>
      </c>
      <c r="M1190" s="4">
        <v>99</v>
      </c>
      <c r="N1190" s="5">
        <v>76.049999437500006</v>
      </c>
      <c r="O1190" s="5">
        <v>0.76818181250000006</v>
      </c>
      <c r="P1190" s="4">
        <v>10230</v>
      </c>
      <c r="Q1190" s="6">
        <v>0.967741935483871</v>
      </c>
      <c r="R1190" s="7">
        <v>2.53690127077224</v>
      </c>
      <c r="S1190" s="6">
        <v>0</v>
      </c>
      <c r="T1190" s="5">
        <v>0</v>
      </c>
      <c r="U1190" s="5">
        <v>0</v>
      </c>
      <c r="V1190" s="5">
        <f t="shared" si="100"/>
        <v>76.049999437500006</v>
      </c>
      <c r="W1190" s="5">
        <f t="shared" si="96"/>
        <v>-76.049999437500006</v>
      </c>
      <c r="X1190" s="8">
        <f t="shared" si="97"/>
        <v>-1</v>
      </c>
      <c r="Y1190" s="4">
        <v>0</v>
      </c>
      <c r="Z1190" s="9" t="str">
        <f t="shared" si="98"/>
        <v>NA</v>
      </c>
      <c r="AA1190" s="10">
        <f t="shared" si="99"/>
        <v>0</v>
      </c>
    </row>
    <row r="1191" spans="1:27" x14ac:dyDescent="0.55000000000000004">
      <c r="A1191" s="3" t="s">
        <v>78</v>
      </c>
      <c r="B1191" s="3" t="s">
        <v>79</v>
      </c>
      <c r="C1191" s="3" t="s">
        <v>2187</v>
      </c>
      <c r="D1191" s="3" t="s">
        <v>2188</v>
      </c>
      <c r="E1191" s="4" t="s">
        <v>31</v>
      </c>
      <c r="F1191" s="3" t="s">
        <v>36</v>
      </c>
      <c r="G1191" s="3" t="s">
        <v>36</v>
      </c>
      <c r="H1191" s="3" t="s">
        <v>1601</v>
      </c>
      <c r="I1191" s="3" t="s">
        <v>77</v>
      </c>
      <c r="J1191" s="3" t="s">
        <v>36</v>
      </c>
      <c r="K1191" s="3" t="s">
        <v>42</v>
      </c>
      <c r="L1191" s="5">
        <v>0.71250000000000002</v>
      </c>
      <c r="M1191" s="4">
        <v>1</v>
      </c>
      <c r="N1191" s="5">
        <v>0.2</v>
      </c>
      <c r="O1191" s="5">
        <v>0.2</v>
      </c>
      <c r="P1191" s="4">
        <v>353</v>
      </c>
      <c r="Q1191" s="6">
        <v>0.28328611898017003</v>
      </c>
      <c r="R1191" s="7">
        <v>2.19943342776204</v>
      </c>
      <c r="S1191" s="6">
        <v>0</v>
      </c>
      <c r="T1191" s="5">
        <v>0</v>
      </c>
      <c r="U1191" s="5">
        <v>0</v>
      </c>
      <c r="V1191" s="5">
        <f t="shared" si="100"/>
        <v>0.2</v>
      </c>
      <c r="W1191" s="5">
        <f t="shared" si="96"/>
        <v>-0.2</v>
      </c>
      <c r="X1191" s="8">
        <f t="shared" si="97"/>
        <v>-1</v>
      </c>
      <c r="Y1191" s="4">
        <v>0</v>
      </c>
      <c r="Z1191" s="9" t="str">
        <f t="shared" si="98"/>
        <v>NA</v>
      </c>
      <c r="AA1191" s="10">
        <f t="shared" si="99"/>
        <v>0</v>
      </c>
    </row>
    <row r="1192" spans="1:27" x14ac:dyDescent="0.55000000000000004">
      <c r="A1192" s="3" t="s">
        <v>78</v>
      </c>
      <c r="B1192" s="3" t="s">
        <v>79</v>
      </c>
      <c r="C1192" s="3" t="s">
        <v>2189</v>
      </c>
      <c r="D1192" s="3" t="s">
        <v>2190</v>
      </c>
      <c r="E1192" s="4" t="s">
        <v>66</v>
      </c>
      <c r="F1192" s="3" t="s">
        <v>36</v>
      </c>
      <c r="G1192" s="3" t="s">
        <v>36</v>
      </c>
      <c r="H1192" s="3" t="s">
        <v>695</v>
      </c>
      <c r="I1192" s="3" t="s">
        <v>77</v>
      </c>
      <c r="J1192" s="3" t="s">
        <v>36</v>
      </c>
      <c r="K1192" s="3" t="s">
        <v>42</v>
      </c>
      <c r="L1192" s="5">
        <v>0.71250000000000002</v>
      </c>
      <c r="M1192" s="4">
        <v>1</v>
      </c>
      <c r="N1192" s="5">
        <v>0.625</v>
      </c>
      <c r="O1192" s="5">
        <v>0.625</v>
      </c>
      <c r="P1192" s="4">
        <v>3059</v>
      </c>
      <c r="Q1192" s="6">
        <v>3.2690421706440001E-2</v>
      </c>
      <c r="R1192" s="7">
        <v>4.2832298136646001</v>
      </c>
      <c r="S1192" s="6">
        <v>0</v>
      </c>
      <c r="T1192" s="5">
        <v>0</v>
      </c>
      <c r="U1192" s="5">
        <v>0</v>
      </c>
      <c r="V1192" s="5">
        <f t="shared" si="100"/>
        <v>0.625</v>
      </c>
      <c r="W1192" s="5">
        <f t="shared" si="96"/>
        <v>-0.625</v>
      </c>
      <c r="X1192" s="8">
        <f t="shared" si="97"/>
        <v>-1</v>
      </c>
      <c r="Y1192" s="4">
        <v>0</v>
      </c>
      <c r="Z1192" s="9" t="str">
        <f t="shared" si="98"/>
        <v>NA</v>
      </c>
      <c r="AA1192" s="10">
        <f t="shared" si="99"/>
        <v>0</v>
      </c>
    </row>
    <row r="1193" spans="1:27" x14ac:dyDescent="0.55000000000000004">
      <c r="A1193" s="3" t="s">
        <v>78</v>
      </c>
      <c r="B1193" s="3" t="s">
        <v>79</v>
      </c>
      <c r="C1193" s="3" t="s">
        <v>2191</v>
      </c>
      <c r="D1193" s="3" t="s">
        <v>2192</v>
      </c>
      <c r="E1193" s="4" t="s">
        <v>31</v>
      </c>
      <c r="F1193" s="3" t="s">
        <v>36</v>
      </c>
      <c r="G1193" s="3" t="s">
        <v>36</v>
      </c>
      <c r="H1193" s="3" t="s">
        <v>439</v>
      </c>
      <c r="I1193" s="3" t="s">
        <v>77</v>
      </c>
      <c r="J1193" s="3" t="s">
        <v>36</v>
      </c>
      <c r="K1193" s="3" t="s">
        <v>42</v>
      </c>
      <c r="L1193" s="5">
        <v>0.71250000000000002</v>
      </c>
      <c r="M1193" s="4">
        <v>8</v>
      </c>
      <c r="N1193" s="5">
        <v>7.7249999999999996</v>
      </c>
      <c r="O1193" s="5">
        <v>0.96562499999999996</v>
      </c>
      <c r="P1193" s="4">
        <v>177</v>
      </c>
      <c r="Q1193" s="6">
        <v>4.5197740112994396</v>
      </c>
      <c r="R1193" s="7">
        <v>2.05028248587571</v>
      </c>
      <c r="S1193" s="6">
        <v>0</v>
      </c>
      <c r="T1193" s="5">
        <v>0</v>
      </c>
      <c r="U1193" s="5">
        <v>0</v>
      </c>
      <c r="V1193" s="5">
        <f t="shared" si="100"/>
        <v>7.7249999999999996</v>
      </c>
      <c r="W1193" s="5">
        <f t="shared" si="96"/>
        <v>-7.7249999999999996</v>
      </c>
      <c r="X1193" s="8">
        <f t="shared" si="97"/>
        <v>-1</v>
      </c>
      <c r="Y1193" s="4">
        <v>0</v>
      </c>
      <c r="Z1193" s="9" t="str">
        <f t="shared" si="98"/>
        <v>NA</v>
      </c>
      <c r="AA1193" s="10">
        <f t="shared" si="99"/>
        <v>0</v>
      </c>
    </row>
    <row r="1194" spans="1:27" x14ac:dyDescent="0.55000000000000004">
      <c r="A1194" s="3" t="s">
        <v>78</v>
      </c>
      <c r="B1194" s="3" t="s">
        <v>79</v>
      </c>
      <c r="C1194" s="3" t="s">
        <v>2193</v>
      </c>
      <c r="D1194" s="3" t="s">
        <v>2194</v>
      </c>
      <c r="E1194" s="4" t="s">
        <v>66</v>
      </c>
      <c r="F1194" s="3" t="s">
        <v>36</v>
      </c>
      <c r="G1194" s="3" t="s">
        <v>36</v>
      </c>
      <c r="H1194" s="3" t="s">
        <v>315</v>
      </c>
      <c r="I1194" s="3" t="s">
        <v>77</v>
      </c>
      <c r="J1194" s="3" t="s">
        <v>36</v>
      </c>
      <c r="K1194" s="3" t="s">
        <v>42</v>
      </c>
      <c r="L1194" s="5">
        <v>0.71250000000000002</v>
      </c>
      <c r="M1194" s="4">
        <v>20</v>
      </c>
      <c r="N1194" s="5">
        <v>22.074999999999999</v>
      </c>
      <c r="O1194" s="5">
        <v>1.10375</v>
      </c>
      <c r="P1194" s="4">
        <v>1949</v>
      </c>
      <c r="Q1194" s="6">
        <v>1.02616726526424</v>
      </c>
      <c r="R1194" s="7">
        <v>3.48296562339661</v>
      </c>
      <c r="S1194" s="6">
        <v>0</v>
      </c>
      <c r="T1194" s="5">
        <v>0</v>
      </c>
      <c r="U1194" s="5">
        <v>0</v>
      </c>
      <c r="V1194" s="5">
        <f t="shared" si="100"/>
        <v>22.074999999999999</v>
      </c>
      <c r="W1194" s="5">
        <f t="shared" si="96"/>
        <v>-22.074999999999999</v>
      </c>
      <c r="X1194" s="8">
        <f t="shared" si="97"/>
        <v>-1</v>
      </c>
      <c r="Y1194" s="4">
        <v>0</v>
      </c>
      <c r="Z1194" s="9" t="str">
        <f t="shared" si="98"/>
        <v>NA</v>
      </c>
      <c r="AA1194" s="10">
        <f t="shared" si="99"/>
        <v>0</v>
      </c>
    </row>
    <row r="1195" spans="1:27" x14ac:dyDescent="0.55000000000000004">
      <c r="A1195" s="3" t="s">
        <v>78</v>
      </c>
      <c r="B1195" s="3" t="s">
        <v>79</v>
      </c>
      <c r="C1195" s="3" t="s">
        <v>2195</v>
      </c>
      <c r="D1195" s="3" t="s">
        <v>2196</v>
      </c>
      <c r="E1195" s="4" t="s">
        <v>31</v>
      </c>
      <c r="F1195" s="3" t="s">
        <v>36</v>
      </c>
      <c r="G1195" s="3" t="s">
        <v>36</v>
      </c>
      <c r="H1195" s="3" t="s">
        <v>386</v>
      </c>
      <c r="I1195" s="3" t="s">
        <v>77</v>
      </c>
      <c r="J1195" s="3" t="s">
        <v>36</v>
      </c>
      <c r="K1195" s="3" t="s">
        <v>42</v>
      </c>
      <c r="L1195" s="5">
        <v>0.71250000000000002</v>
      </c>
      <c r="M1195" s="4">
        <v>21</v>
      </c>
      <c r="N1195" s="5">
        <v>23.049999787499999</v>
      </c>
      <c r="O1195" s="5">
        <v>1.0976190374999999</v>
      </c>
      <c r="P1195" s="4">
        <v>271</v>
      </c>
      <c r="Q1195" s="6">
        <v>7.7490774907749103</v>
      </c>
      <c r="R1195" s="7">
        <v>2.3051660516605201</v>
      </c>
      <c r="S1195" s="6">
        <v>0</v>
      </c>
      <c r="T1195" s="5">
        <v>0</v>
      </c>
      <c r="U1195" s="5">
        <v>0</v>
      </c>
      <c r="V1195" s="5">
        <f t="shared" si="100"/>
        <v>23.049999787499999</v>
      </c>
      <c r="W1195" s="5">
        <f t="shared" si="96"/>
        <v>-23.049999787499999</v>
      </c>
      <c r="X1195" s="8">
        <f t="shared" si="97"/>
        <v>-1</v>
      </c>
      <c r="Y1195" s="4">
        <v>0</v>
      </c>
      <c r="Z1195" s="9" t="str">
        <f t="shared" si="98"/>
        <v>NA</v>
      </c>
      <c r="AA1195" s="10">
        <f t="shared" si="99"/>
        <v>0</v>
      </c>
    </row>
    <row r="1196" spans="1:27" x14ac:dyDescent="0.55000000000000004">
      <c r="A1196" s="3" t="s">
        <v>78</v>
      </c>
      <c r="B1196" s="3" t="s">
        <v>79</v>
      </c>
      <c r="C1196" s="3" t="s">
        <v>2197</v>
      </c>
      <c r="D1196" s="3" t="s">
        <v>421</v>
      </c>
      <c r="E1196" s="4" t="s">
        <v>66</v>
      </c>
      <c r="F1196" s="3" t="s">
        <v>36</v>
      </c>
      <c r="G1196" s="3" t="s">
        <v>36</v>
      </c>
      <c r="H1196" s="3" t="s">
        <v>181</v>
      </c>
      <c r="I1196" s="3" t="s">
        <v>50</v>
      </c>
      <c r="J1196" s="3" t="s">
        <v>36</v>
      </c>
      <c r="K1196" s="3" t="s">
        <v>42</v>
      </c>
      <c r="L1196" s="5">
        <v>0.71250000000000002</v>
      </c>
      <c r="M1196" s="4">
        <v>50</v>
      </c>
      <c r="N1196" s="5">
        <v>25.412500000000001</v>
      </c>
      <c r="O1196" s="5">
        <v>0.50824999999999998</v>
      </c>
      <c r="P1196" s="4">
        <v>1241</v>
      </c>
      <c r="Q1196" s="6">
        <v>4.0290088638194996</v>
      </c>
      <c r="R1196" s="7">
        <v>2.6883964544721999</v>
      </c>
      <c r="S1196" s="6">
        <v>0</v>
      </c>
      <c r="T1196" s="5">
        <v>0</v>
      </c>
      <c r="U1196" s="5">
        <v>0</v>
      </c>
      <c r="V1196" s="5">
        <f t="shared" si="100"/>
        <v>25.412500000000001</v>
      </c>
      <c r="W1196" s="5">
        <f t="shared" si="96"/>
        <v>-25.412500000000001</v>
      </c>
      <c r="X1196" s="8">
        <f t="shared" si="97"/>
        <v>-1</v>
      </c>
      <c r="Y1196" s="4">
        <v>0</v>
      </c>
      <c r="Z1196" s="9" t="str">
        <f t="shared" si="98"/>
        <v>NA</v>
      </c>
      <c r="AA1196" s="10">
        <f t="shared" si="99"/>
        <v>0</v>
      </c>
    </row>
    <row r="1197" spans="1:27" x14ac:dyDescent="0.55000000000000004">
      <c r="A1197" s="3" t="s">
        <v>78</v>
      </c>
      <c r="B1197" s="3" t="s">
        <v>79</v>
      </c>
      <c r="C1197" s="3" t="s">
        <v>2198</v>
      </c>
      <c r="D1197" s="3" t="s">
        <v>544</v>
      </c>
      <c r="E1197" s="4" t="s">
        <v>31</v>
      </c>
      <c r="F1197" s="3" t="s">
        <v>36</v>
      </c>
      <c r="G1197" s="3" t="s">
        <v>36</v>
      </c>
      <c r="H1197" s="3" t="s">
        <v>345</v>
      </c>
      <c r="I1197" s="3" t="s">
        <v>77</v>
      </c>
      <c r="J1197" s="3" t="s">
        <v>36</v>
      </c>
      <c r="K1197" s="3" t="s">
        <v>42</v>
      </c>
      <c r="L1197" s="5">
        <v>0.71250000000000002</v>
      </c>
      <c r="M1197" s="4">
        <v>229</v>
      </c>
      <c r="N1197" s="5">
        <v>222.324999225</v>
      </c>
      <c r="O1197" s="5">
        <v>0.97085152499999994</v>
      </c>
      <c r="P1197" s="4">
        <v>8854</v>
      </c>
      <c r="Q1197" s="6">
        <v>2.5864016263835601</v>
      </c>
      <c r="R1197" s="7">
        <v>1.57140275581658</v>
      </c>
      <c r="S1197" s="6">
        <v>0</v>
      </c>
      <c r="T1197" s="5">
        <v>0</v>
      </c>
      <c r="U1197" s="5">
        <v>0</v>
      </c>
      <c r="V1197" s="5">
        <f t="shared" si="100"/>
        <v>222.324999225</v>
      </c>
      <c r="W1197" s="5">
        <f t="shared" si="96"/>
        <v>-222.324999225</v>
      </c>
      <c r="X1197" s="8">
        <f t="shared" si="97"/>
        <v>-1</v>
      </c>
      <c r="Y1197" s="4">
        <v>0</v>
      </c>
      <c r="Z1197" s="9" t="str">
        <f t="shared" si="98"/>
        <v>NA</v>
      </c>
      <c r="AA1197" s="10">
        <f t="shared" si="99"/>
        <v>0</v>
      </c>
    </row>
    <row r="1198" spans="1:27" x14ac:dyDescent="0.55000000000000004">
      <c r="A1198" s="3" t="s">
        <v>62</v>
      </c>
      <c r="B1198" s="3" t="s">
        <v>63</v>
      </c>
      <c r="C1198" s="3" t="s">
        <v>2199</v>
      </c>
      <c r="D1198" s="3" t="s">
        <v>1165</v>
      </c>
      <c r="E1198" s="4" t="s">
        <v>31</v>
      </c>
      <c r="F1198" s="3" t="s">
        <v>36</v>
      </c>
      <c r="G1198" s="3" t="s">
        <v>36</v>
      </c>
      <c r="H1198" s="3" t="s">
        <v>85</v>
      </c>
      <c r="I1198" s="3" t="s">
        <v>67</v>
      </c>
      <c r="J1198" s="3" t="s">
        <v>36</v>
      </c>
      <c r="K1198" s="3" t="s">
        <v>91</v>
      </c>
      <c r="L1198" s="5">
        <v>0.72499999999999998</v>
      </c>
      <c r="M1198" s="4">
        <v>8</v>
      </c>
      <c r="N1198" s="5">
        <v>4.0625</v>
      </c>
      <c r="O1198" s="5">
        <v>0.5078125</v>
      </c>
      <c r="P1198" s="4">
        <v>622</v>
      </c>
      <c r="Q1198" s="6">
        <v>1.2861736334405101</v>
      </c>
      <c r="R1198" s="7">
        <v>2.2403536977492</v>
      </c>
      <c r="S1198" s="6">
        <v>0</v>
      </c>
      <c r="T1198" s="5">
        <v>0</v>
      </c>
      <c r="U1198" s="5">
        <v>0</v>
      </c>
      <c r="V1198" s="5">
        <f t="shared" si="100"/>
        <v>4.0625</v>
      </c>
      <c r="W1198" s="5">
        <f t="shared" si="96"/>
        <v>-4.0625</v>
      </c>
      <c r="X1198" s="8">
        <f t="shared" si="97"/>
        <v>-1</v>
      </c>
      <c r="Y1198" s="4">
        <v>0</v>
      </c>
      <c r="Z1198" s="9" t="str">
        <f t="shared" si="98"/>
        <v>NA</v>
      </c>
      <c r="AA1198" s="10">
        <f t="shared" si="99"/>
        <v>0</v>
      </c>
    </row>
    <row r="1199" spans="1:27" x14ac:dyDescent="0.55000000000000004">
      <c r="A1199" s="3" t="s">
        <v>62</v>
      </c>
      <c r="B1199" s="3" t="s">
        <v>63</v>
      </c>
      <c r="C1199" s="3" t="s">
        <v>2200</v>
      </c>
      <c r="D1199" s="3" t="s">
        <v>2201</v>
      </c>
      <c r="E1199" s="4" t="s">
        <v>31</v>
      </c>
      <c r="F1199" s="3" t="s">
        <v>36</v>
      </c>
      <c r="G1199" s="3" t="s">
        <v>36</v>
      </c>
      <c r="H1199" s="3" t="s">
        <v>85</v>
      </c>
      <c r="I1199" s="3" t="s">
        <v>67</v>
      </c>
      <c r="J1199" s="3" t="s">
        <v>36</v>
      </c>
      <c r="K1199" s="3" t="s">
        <v>91</v>
      </c>
      <c r="L1199" s="5">
        <v>0.72499999999999998</v>
      </c>
      <c r="M1199" s="4">
        <v>54</v>
      </c>
      <c r="N1199" s="5">
        <v>52.712499600000001</v>
      </c>
      <c r="O1199" s="5">
        <v>0.97615740000000006</v>
      </c>
      <c r="P1199" s="4">
        <v>13043</v>
      </c>
      <c r="Q1199" s="6">
        <v>0.41401518055662001</v>
      </c>
      <c r="R1199" s="7">
        <v>2.84015947251399</v>
      </c>
      <c r="S1199" s="6">
        <v>0</v>
      </c>
      <c r="T1199" s="5">
        <v>0</v>
      </c>
      <c r="U1199" s="5">
        <v>0</v>
      </c>
      <c r="V1199" s="5">
        <f t="shared" si="100"/>
        <v>52.712499600000001</v>
      </c>
      <c r="W1199" s="5">
        <f t="shared" si="96"/>
        <v>-52.712499600000001</v>
      </c>
      <c r="X1199" s="8">
        <f t="shared" si="97"/>
        <v>-1</v>
      </c>
      <c r="Y1199" s="4">
        <v>0</v>
      </c>
      <c r="Z1199" s="9" t="str">
        <f t="shared" si="98"/>
        <v>NA</v>
      </c>
      <c r="AA1199" s="10">
        <f t="shared" si="99"/>
        <v>0</v>
      </c>
    </row>
    <row r="1200" spans="1:27" x14ac:dyDescent="0.55000000000000004">
      <c r="A1200" s="3" t="s">
        <v>78</v>
      </c>
      <c r="B1200" s="3" t="s">
        <v>79</v>
      </c>
      <c r="C1200" s="3" t="s">
        <v>2202</v>
      </c>
      <c r="D1200" s="3" t="s">
        <v>1999</v>
      </c>
      <c r="E1200" s="4" t="s">
        <v>66</v>
      </c>
      <c r="F1200" s="3" t="s">
        <v>36</v>
      </c>
      <c r="G1200" s="3" t="s">
        <v>36</v>
      </c>
      <c r="H1200" s="3" t="s">
        <v>150</v>
      </c>
      <c r="I1200" s="3" t="s">
        <v>50</v>
      </c>
      <c r="J1200" s="3" t="s">
        <v>36</v>
      </c>
      <c r="K1200" s="3" t="s">
        <v>42</v>
      </c>
      <c r="L1200" s="5">
        <v>0.72499999999999998</v>
      </c>
      <c r="M1200" s="4">
        <v>1</v>
      </c>
      <c r="N1200" s="5">
        <v>0.58750000000000002</v>
      </c>
      <c r="O1200" s="5">
        <v>0.58750000000000002</v>
      </c>
      <c r="P1200" s="4">
        <v>310</v>
      </c>
      <c r="Q1200" s="6">
        <v>0.32258064516128998</v>
      </c>
      <c r="R1200" s="7">
        <v>2.0929032258064502</v>
      </c>
      <c r="S1200" s="6">
        <v>0</v>
      </c>
      <c r="T1200" s="5">
        <v>0</v>
      </c>
      <c r="U1200" s="5">
        <v>0</v>
      </c>
      <c r="V1200" s="5">
        <f t="shared" si="100"/>
        <v>0.58750000000000002</v>
      </c>
      <c r="W1200" s="5">
        <f t="shared" si="96"/>
        <v>-0.58750000000000002</v>
      </c>
      <c r="X1200" s="8">
        <f t="shared" si="97"/>
        <v>-1</v>
      </c>
      <c r="Y1200" s="4">
        <v>0</v>
      </c>
      <c r="Z1200" s="9" t="str">
        <f t="shared" si="98"/>
        <v>NA</v>
      </c>
      <c r="AA1200" s="10">
        <f t="shared" si="99"/>
        <v>0</v>
      </c>
    </row>
    <row r="1201" spans="1:27" x14ac:dyDescent="0.55000000000000004">
      <c r="A1201" s="3" t="s">
        <v>78</v>
      </c>
      <c r="B1201" s="3" t="s">
        <v>79</v>
      </c>
      <c r="C1201" s="3" t="s">
        <v>2203</v>
      </c>
      <c r="D1201" s="3" t="s">
        <v>218</v>
      </c>
      <c r="E1201" s="4" t="s">
        <v>66</v>
      </c>
      <c r="F1201" s="3" t="s">
        <v>36</v>
      </c>
      <c r="G1201" s="3" t="s">
        <v>36</v>
      </c>
      <c r="H1201" s="3" t="s">
        <v>1065</v>
      </c>
      <c r="I1201" s="3" t="s">
        <v>82</v>
      </c>
      <c r="J1201" s="3" t="s">
        <v>36</v>
      </c>
      <c r="K1201" s="3" t="s">
        <v>42</v>
      </c>
      <c r="L1201" s="5">
        <v>0.72499999999999998</v>
      </c>
      <c r="M1201" s="4">
        <v>7</v>
      </c>
      <c r="N1201" s="5">
        <v>6.2374999750000004</v>
      </c>
      <c r="O1201" s="5">
        <v>0.89107142500000003</v>
      </c>
      <c r="P1201" s="4">
        <v>222</v>
      </c>
      <c r="Q1201" s="6">
        <v>3.1531531531531498</v>
      </c>
      <c r="R1201" s="7">
        <v>2.4013513513513498</v>
      </c>
      <c r="S1201" s="6">
        <v>0</v>
      </c>
      <c r="T1201" s="5">
        <v>0</v>
      </c>
      <c r="U1201" s="5">
        <v>0</v>
      </c>
      <c r="V1201" s="5">
        <f t="shared" si="100"/>
        <v>6.2374999750000004</v>
      </c>
      <c r="W1201" s="5">
        <f t="shared" si="96"/>
        <v>-6.2374999750000004</v>
      </c>
      <c r="X1201" s="8">
        <f t="shared" si="97"/>
        <v>-1</v>
      </c>
      <c r="Y1201" s="4">
        <v>0</v>
      </c>
      <c r="Z1201" s="9" t="str">
        <f t="shared" si="98"/>
        <v>NA</v>
      </c>
      <c r="AA1201" s="10">
        <f t="shared" si="99"/>
        <v>0</v>
      </c>
    </row>
    <row r="1202" spans="1:27" x14ac:dyDescent="0.55000000000000004">
      <c r="A1202" s="3" t="s">
        <v>78</v>
      </c>
      <c r="B1202" s="3" t="s">
        <v>79</v>
      </c>
      <c r="C1202" s="3" t="s">
        <v>2204</v>
      </c>
      <c r="D1202" s="3" t="s">
        <v>185</v>
      </c>
      <c r="E1202" s="4" t="s">
        <v>66</v>
      </c>
      <c r="F1202" s="3" t="s">
        <v>36</v>
      </c>
      <c r="G1202" s="3" t="s">
        <v>36</v>
      </c>
      <c r="H1202" s="3" t="s">
        <v>85</v>
      </c>
      <c r="I1202" s="3" t="s">
        <v>82</v>
      </c>
      <c r="J1202" s="3" t="s">
        <v>36</v>
      </c>
      <c r="K1202" s="3" t="s">
        <v>42</v>
      </c>
      <c r="L1202" s="5">
        <v>0.72499999999999998</v>
      </c>
      <c r="M1202" s="4">
        <v>17</v>
      </c>
      <c r="N1202" s="5">
        <v>14.237500000000001</v>
      </c>
      <c r="O1202" s="5">
        <v>0.83750000000000002</v>
      </c>
      <c r="P1202" s="4">
        <v>812</v>
      </c>
      <c r="Q1202" s="6">
        <v>2.0935960591132998</v>
      </c>
      <c r="R1202" s="7">
        <v>3.3635467980295601</v>
      </c>
      <c r="S1202" s="6">
        <v>0</v>
      </c>
      <c r="T1202" s="5">
        <v>0</v>
      </c>
      <c r="U1202" s="5">
        <v>0</v>
      </c>
      <c r="V1202" s="5">
        <f t="shared" si="100"/>
        <v>14.237500000000001</v>
      </c>
      <c r="W1202" s="5">
        <f t="shared" si="96"/>
        <v>-14.237500000000001</v>
      </c>
      <c r="X1202" s="8">
        <f t="shared" si="97"/>
        <v>-1</v>
      </c>
      <c r="Y1202" s="4">
        <v>0</v>
      </c>
      <c r="Z1202" s="9" t="str">
        <f t="shared" si="98"/>
        <v>NA</v>
      </c>
      <c r="AA1202" s="10">
        <f t="shared" si="99"/>
        <v>0</v>
      </c>
    </row>
    <row r="1203" spans="1:27" x14ac:dyDescent="0.55000000000000004">
      <c r="A1203" s="3" t="s">
        <v>78</v>
      </c>
      <c r="B1203" s="3" t="s">
        <v>79</v>
      </c>
      <c r="C1203" s="3" t="s">
        <v>2205</v>
      </c>
      <c r="D1203" s="3" t="s">
        <v>2201</v>
      </c>
      <c r="E1203" s="4" t="s">
        <v>66</v>
      </c>
      <c r="F1203" s="3" t="s">
        <v>36</v>
      </c>
      <c r="G1203" s="3" t="s">
        <v>36</v>
      </c>
      <c r="H1203" s="3" t="s">
        <v>85</v>
      </c>
      <c r="I1203" s="3" t="s">
        <v>50</v>
      </c>
      <c r="J1203" s="3" t="s">
        <v>36</v>
      </c>
      <c r="K1203" s="3" t="s">
        <v>42</v>
      </c>
      <c r="L1203" s="5">
        <v>0.72499999999999998</v>
      </c>
      <c r="M1203" s="4">
        <v>20</v>
      </c>
      <c r="N1203" s="5">
        <v>16.899999999999999</v>
      </c>
      <c r="O1203" s="5">
        <v>0.84499999999999997</v>
      </c>
      <c r="P1203" s="4">
        <v>309</v>
      </c>
      <c r="Q1203" s="6">
        <v>6.4724919093851101</v>
      </c>
      <c r="R1203" s="7">
        <v>2.2857605177993499</v>
      </c>
      <c r="S1203" s="6">
        <v>0</v>
      </c>
      <c r="T1203" s="5">
        <v>0</v>
      </c>
      <c r="U1203" s="5">
        <v>0</v>
      </c>
      <c r="V1203" s="5">
        <f t="shared" si="100"/>
        <v>16.899999999999999</v>
      </c>
      <c r="W1203" s="5">
        <f t="shared" si="96"/>
        <v>-16.899999999999999</v>
      </c>
      <c r="X1203" s="8">
        <f t="shared" si="97"/>
        <v>-1</v>
      </c>
      <c r="Y1203" s="4">
        <v>0</v>
      </c>
      <c r="Z1203" s="9" t="str">
        <f t="shared" si="98"/>
        <v>NA</v>
      </c>
      <c r="AA1203" s="10">
        <f t="shared" si="99"/>
        <v>0</v>
      </c>
    </row>
    <row r="1204" spans="1:27" x14ac:dyDescent="0.55000000000000004">
      <c r="A1204" s="3" t="s">
        <v>78</v>
      </c>
      <c r="B1204" s="3" t="s">
        <v>79</v>
      </c>
      <c r="C1204" s="3" t="s">
        <v>2206</v>
      </c>
      <c r="D1204" s="3" t="s">
        <v>2207</v>
      </c>
      <c r="E1204" s="4" t="s">
        <v>66</v>
      </c>
      <c r="F1204" s="3" t="s">
        <v>36</v>
      </c>
      <c r="G1204" s="3" t="s">
        <v>36</v>
      </c>
      <c r="H1204" s="3" t="s">
        <v>150</v>
      </c>
      <c r="I1204" s="3" t="s">
        <v>50</v>
      </c>
      <c r="J1204" s="3" t="s">
        <v>36</v>
      </c>
      <c r="K1204" s="3" t="s">
        <v>42</v>
      </c>
      <c r="L1204" s="5">
        <v>0.72499999999999998</v>
      </c>
      <c r="M1204" s="4">
        <v>32</v>
      </c>
      <c r="N1204" s="5">
        <v>20.462499999999999</v>
      </c>
      <c r="O1204" s="5">
        <v>0.63945312499999996</v>
      </c>
      <c r="P1204" s="4">
        <v>981</v>
      </c>
      <c r="Q1204" s="6">
        <v>3.2619775739041801</v>
      </c>
      <c r="R1204" s="7">
        <v>1.8447502548420001</v>
      </c>
      <c r="S1204" s="6">
        <v>0</v>
      </c>
      <c r="T1204" s="5">
        <v>0</v>
      </c>
      <c r="U1204" s="5">
        <v>0</v>
      </c>
      <c r="V1204" s="5">
        <f t="shared" si="100"/>
        <v>20.462499999999999</v>
      </c>
      <c r="W1204" s="5">
        <f t="shared" si="96"/>
        <v>-20.462499999999999</v>
      </c>
      <c r="X1204" s="8">
        <f t="shared" si="97"/>
        <v>-1</v>
      </c>
      <c r="Y1204" s="4">
        <v>0</v>
      </c>
      <c r="Z1204" s="9" t="str">
        <f t="shared" si="98"/>
        <v>NA</v>
      </c>
      <c r="AA1204" s="10">
        <f t="shared" si="99"/>
        <v>0</v>
      </c>
    </row>
    <row r="1205" spans="1:27" x14ac:dyDescent="0.55000000000000004">
      <c r="A1205" s="3" t="s">
        <v>78</v>
      </c>
      <c r="B1205" s="3" t="s">
        <v>79</v>
      </c>
      <c r="C1205" s="3" t="s">
        <v>2208</v>
      </c>
      <c r="D1205" s="3" t="s">
        <v>2209</v>
      </c>
      <c r="E1205" s="4" t="s">
        <v>66</v>
      </c>
      <c r="F1205" s="3" t="s">
        <v>36</v>
      </c>
      <c r="G1205" s="3" t="s">
        <v>36</v>
      </c>
      <c r="H1205" s="3" t="s">
        <v>315</v>
      </c>
      <c r="I1205" s="3" t="s">
        <v>77</v>
      </c>
      <c r="J1205" s="3" t="s">
        <v>36</v>
      </c>
      <c r="K1205" s="3" t="s">
        <v>42</v>
      </c>
      <c r="L1205" s="5">
        <v>0.72499999999999998</v>
      </c>
      <c r="M1205" s="4">
        <v>26</v>
      </c>
      <c r="N1205" s="5">
        <v>26.474999850000003</v>
      </c>
      <c r="O1205" s="5">
        <v>1.0182692250000001</v>
      </c>
      <c r="P1205" s="4">
        <v>3492</v>
      </c>
      <c r="Q1205" s="6">
        <v>0.74455899198167197</v>
      </c>
      <c r="R1205" s="7">
        <v>3.0315864833906101</v>
      </c>
      <c r="S1205" s="6">
        <v>0</v>
      </c>
      <c r="T1205" s="5">
        <v>0</v>
      </c>
      <c r="U1205" s="5">
        <v>0</v>
      </c>
      <c r="V1205" s="5">
        <f t="shared" si="100"/>
        <v>26.474999850000003</v>
      </c>
      <c r="W1205" s="5">
        <f t="shared" si="96"/>
        <v>-26.474999850000003</v>
      </c>
      <c r="X1205" s="8">
        <f t="shared" si="97"/>
        <v>-1</v>
      </c>
      <c r="Y1205" s="4">
        <v>0</v>
      </c>
      <c r="Z1205" s="9" t="str">
        <f t="shared" si="98"/>
        <v>NA</v>
      </c>
      <c r="AA1205" s="10">
        <f t="shared" si="99"/>
        <v>0</v>
      </c>
    </row>
    <row r="1206" spans="1:27" x14ac:dyDescent="0.55000000000000004">
      <c r="A1206" s="3" t="s">
        <v>78</v>
      </c>
      <c r="B1206" s="3" t="s">
        <v>79</v>
      </c>
      <c r="C1206" s="3" t="s">
        <v>2210</v>
      </c>
      <c r="D1206" s="3" t="s">
        <v>2211</v>
      </c>
      <c r="E1206" s="4" t="s">
        <v>66</v>
      </c>
      <c r="F1206" s="3" t="s">
        <v>36</v>
      </c>
      <c r="G1206" s="3" t="s">
        <v>36</v>
      </c>
      <c r="H1206" s="3" t="s">
        <v>521</v>
      </c>
      <c r="I1206" s="3" t="s">
        <v>77</v>
      </c>
      <c r="J1206" s="3" t="s">
        <v>36</v>
      </c>
      <c r="K1206" s="3" t="s">
        <v>42</v>
      </c>
      <c r="L1206" s="5">
        <v>0.72499999999999998</v>
      </c>
      <c r="M1206" s="4">
        <v>88</v>
      </c>
      <c r="N1206" s="5">
        <v>109.92499979999998</v>
      </c>
      <c r="O1206" s="5">
        <v>1.2491477249999998</v>
      </c>
      <c r="P1206" s="4">
        <v>6901</v>
      </c>
      <c r="Q1206" s="6">
        <v>1.2751775105057199</v>
      </c>
      <c r="R1206" s="7">
        <v>1.6748297348210399</v>
      </c>
      <c r="S1206" s="6">
        <v>0</v>
      </c>
      <c r="T1206" s="5">
        <v>0</v>
      </c>
      <c r="U1206" s="5">
        <v>0</v>
      </c>
      <c r="V1206" s="5">
        <f t="shared" si="100"/>
        <v>109.92499979999998</v>
      </c>
      <c r="W1206" s="5">
        <f t="shared" si="96"/>
        <v>-109.92499979999998</v>
      </c>
      <c r="X1206" s="8">
        <f t="shared" si="97"/>
        <v>-1</v>
      </c>
      <c r="Y1206" s="4">
        <v>0</v>
      </c>
      <c r="Z1206" s="9" t="str">
        <f t="shared" si="98"/>
        <v>NA</v>
      </c>
      <c r="AA1206" s="10">
        <f t="shared" si="99"/>
        <v>0</v>
      </c>
    </row>
    <row r="1207" spans="1:27" x14ac:dyDescent="0.55000000000000004">
      <c r="A1207" s="3" t="s">
        <v>78</v>
      </c>
      <c r="B1207" s="3" t="s">
        <v>79</v>
      </c>
      <c r="C1207" s="3" t="s">
        <v>2212</v>
      </c>
      <c r="D1207" s="3" t="s">
        <v>2213</v>
      </c>
      <c r="E1207" s="4" t="s">
        <v>66</v>
      </c>
      <c r="F1207" s="3" t="s">
        <v>36</v>
      </c>
      <c r="G1207" s="3" t="s">
        <v>36</v>
      </c>
      <c r="H1207" s="3" t="s">
        <v>695</v>
      </c>
      <c r="I1207" s="3" t="s">
        <v>77</v>
      </c>
      <c r="J1207" s="3" t="s">
        <v>36</v>
      </c>
      <c r="K1207" s="3" t="s">
        <v>42</v>
      </c>
      <c r="L1207" s="5">
        <v>0.73750000000000004</v>
      </c>
      <c r="M1207" s="4">
        <v>527</v>
      </c>
      <c r="N1207" s="5">
        <v>519.22499772499998</v>
      </c>
      <c r="O1207" s="5">
        <v>0.98524667499999996</v>
      </c>
      <c r="P1207" s="4">
        <v>13679</v>
      </c>
      <c r="Q1207" s="6">
        <v>3.8526208056144502</v>
      </c>
      <c r="R1207" s="7">
        <v>2.9305870312157301</v>
      </c>
      <c r="S1207" s="6">
        <v>0</v>
      </c>
      <c r="T1207" s="5">
        <v>0</v>
      </c>
      <c r="U1207" s="5">
        <v>0</v>
      </c>
      <c r="V1207" s="5">
        <f t="shared" si="100"/>
        <v>519.22499772499998</v>
      </c>
      <c r="W1207" s="5">
        <f t="shared" si="96"/>
        <v>-519.22499772499998</v>
      </c>
      <c r="X1207" s="8">
        <f t="shared" si="97"/>
        <v>-1</v>
      </c>
      <c r="Y1207" s="4">
        <v>0</v>
      </c>
      <c r="Z1207" s="9" t="str">
        <f t="shared" si="98"/>
        <v>NA</v>
      </c>
      <c r="AA1207" s="10">
        <f t="shared" si="99"/>
        <v>0</v>
      </c>
    </row>
    <row r="1208" spans="1:27" x14ac:dyDescent="0.55000000000000004">
      <c r="A1208" s="3" t="s">
        <v>62</v>
      </c>
      <c r="B1208" s="3" t="s">
        <v>63</v>
      </c>
      <c r="C1208" s="3" t="s">
        <v>2214</v>
      </c>
      <c r="D1208" s="3" t="s">
        <v>2215</v>
      </c>
      <c r="E1208" s="4" t="s">
        <v>31</v>
      </c>
      <c r="F1208" s="3" t="s">
        <v>36</v>
      </c>
      <c r="G1208" s="3" t="s">
        <v>36</v>
      </c>
      <c r="H1208" s="3" t="s">
        <v>181</v>
      </c>
      <c r="I1208" s="3" t="s">
        <v>67</v>
      </c>
      <c r="J1208" s="3" t="s">
        <v>36</v>
      </c>
      <c r="K1208" s="3" t="s">
        <v>91</v>
      </c>
      <c r="L1208" s="5">
        <v>0.75</v>
      </c>
      <c r="M1208" s="4">
        <v>13</v>
      </c>
      <c r="N1208" s="5">
        <v>7.9499998499999993</v>
      </c>
      <c r="O1208" s="5">
        <v>0.61153844999999996</v>
      </c>
      <c r="P1208" s="4">
        <v>959</v>
      </c>
      <c r="Q1208" s="6">
        <v>1.3555787278414999</v>
      </c>
      <c r="R1208" s="7">
        <v>1.92544316996872</v>
      </c>
      <c r="S1208" s="6">
        <v>0</v>
      </c>
      <c r="T1208" s="5">
        <v>0</v>
      </c>
      <c r="U1208" s="5">
        <v>0</v>
      </c>
      <c r="V1208" s="5">
        <f t="shared" si="100"/>
        <v>7.9499998499999993</v>
      </c>
      <c r="W1208" s="5">
        <f t="shared" si="96"/>
        <v>-7.9499998499999993</v>
      </c>
      <c r="X1208" s="8">
        <f t="shared" si="97"/>
        <v>-1</v>
      </c>
      <c r="Y1208" s="4">
        <v>0</v>
      </c>
      <c r="Z1208" s="9" t="str">
        <f t="shared" si="98"/>
        <v>NA</v>
      </c>
      <c r="AA1208" s="10">
        <f t="shared" si="99"/>
        <v>0</v>
      </c>
    </row>
    <row r="1209" spans="1:27" x14ac:dyDescent="0.55000000000000004">
      <c r="A1209" s="3" t="s">
        <v>78</v>
      </c>
      <c r="B1209" s="3" t="s">
        <v>79</v>
      </c>
      <c r="C1209" s="3" t="s">
        <v>2216</v>
      </c>
      <c r="D1209" s="3" t="s">
        <v>2217</v>
      </c>
      <c r="E1209" s="4" t="s">
        <v>31</v>
      </c>
      <c r="F1209" s="3" t="s">
        <v>36</v>
      </c>
      <c r="G1209" s="3" t="s">
        <v>36</v>
      </c>
      <c r="H1209" s="3" t="s">
        <v>386</v>
      </c>
      <c r="I1209" s="3" t="s">
        <v>77</v>
      </c>
      <c r="J1209" s="3" t="s">
        <v>36</v>
      </c>
      <c r="K1209" s="3" t="s">
        <v>42</v>
      </c>
      <c r="L1209" s="5">
        <v>0.75</v>
      </c>
      <c r="M1209" s="4">
        <v>2</v>
      </c>
      <c r="N1209" s="5">
        <v>1.175</v>
      </c>
      <c r="O1209" s="5">
        <v>0.58750000000000002</v>
      </c>
      <c r="P1209" s="4">
        <v>177</v>
      </c>
      <c r="Q1209" s="6">
        <v>1.1299435028248599</v>
      </c>
      <c r="R1209" s="7">
        <v>1.60734463276836</v>
      </c>
      <c r="S1209" s="6">
        <v>0</v>
      </c>
      <c r="T1209" s="5">
        <v>0</v>
      </c>
      <c r="U1209" s="5">
        <v>0</v>
      </c>
      <c r="V1209" s="5">
        <f t="shared" si="100"/>
        <v>1.175</v>
      </c>
      <c r="W1209" s="5">
        <f t="shared" si="96"/>
        <v>-1.175</v>
      </c>
      <c r="X1209" s="8">
        <f t="shared" si="97"/>
        <v>-1</v>
      </c>
      <c r="Y1209" s="4">
        <v>0</v>
      </c>
      <c r="Z1209" s="9" t="str">
        <f t="shared" si="98"/>
        <v>NA</v>
      </c>
      <c r="AA1209" s="10">
        <f t="shared" si="99"/>
        <v>0</v>
      </c>
    </row>
    <row r="1210" spans="1:27" x14ac:dyDescent="0.55000000000000004">
      <c r="A1210" s="3" t="s">
        <v>27</v>
      </c>
      <c r="B1210" s="3" t="s">
        <v>28</v>
      </c>
      <c r="C1210" s="3" t="s">
        <v>2218</v>
      </c>
      <c r="D1210" s="3" t="s">
        <v>772</v>
      </c>
      <c r="E1210" s="4" t="s">
        <v>31</v>
      </c>
      <c r="F1210" s="3" t="s">
        <v>32</v>
      </c>
      <c r="G1210" s="3" t="s">
        <v>697</v>
      </c>
      <c r="H1210" s="3" t="s">
        <v>34</v>
      </c>
      <c r="I1210" s="3" t="s">
        <v>35</v>
      </c>
      <c r="J1210" s="3" t="s">
        <v>36</v>
      </c>
      <c r="K1210" s="3" t="s">
        <v>37</v>
      </c>
      <c r="L1210" s="5">
        <v>0.75</v>
      </c>
      <c r="M1210" s="4">
        <v>2</v>
      </c>
      <c r="N1210" s="5">
        <v>1.2375</v>
      </c>
      <c r="O1210" s="5">
        <v>0.61875000000000002</v>
      </c>
      <c r="P1210" s="4">
        <v>18</v>
      </c>
      <c r="Q1210" s="6">
        <v>11.1111111111111</v>
      </c>
      <c r="R1210" s="7">
        <v>4.10666666666667</v>
      </c>
      <c r="S1210" s="6">
        <v>0</v>
      </c>
      <c r="T1210" s="5">
        <v>0</v>
      </c>
      <c r="U1210" s="5">
        <v>0</v>
      </c>
      <c r="V1210" s="5">
        <f t="shared" si="100"/>
        <v>1.2375</v>
      </c>
      <c r="W1210" s="5">
        <f t="shared" si="96"/>
        <v>-1.2375</v>
      </c>
      <c r="X1210" s="8">
        <f t="shared" si="97"/>
        <v>-1</v>
      </c>
      <c r="Y1210" s="4">
        <v>0</v>
      </c>
      <c r="Z1210" s="9" t="str">
        <f t="shared" si="98"/>
        <v>NA</v>
      </c>
      <c r="AA1210" s="10">
        <f t="shared" si="99"/>
        <v>0</v>
      </c>
    </row>
    <row r="1211" spans="1:27" x14ac:dyDescent="0.55000000000000004">
      <c r="A1211" s="3" t="s">
        <v>62</v>
      </c>
      <c r="B1211" s="3" t="s">
        <v>63</v>
      </c>
      <c r="C1211" s="3" t="s">
        <v>2219</v>
      </c>
      <c r="D1211" s="3" t="s">
        <v>2220</v>
      </c>
      <c r="E1211" s="4" t="s">
        <v>66</v>
      </c>
      <c r="F1211" s="3" t="s">
        <v>36</v>
      </c>
      <c r="G1211" s="3" t="s">
        <v>36</v>
      </c>
      <c r="H1211" s="3" t="s">
        <v>1995</v>
      </c>
      <c r="I1211" s="3" t="s">
        <v>67</v>
      </c>
      <c r="J1211" s="3" t="s">
        <v>36</v>
      </c>
      <c r="K1211" s="3" t="s">
        <v>42</v>
      </c>
      <c r="L1211" s="5">
        <v>0.76249999999999996</v>
      </c>
      <c r="M1211" s="4">
        <v>18</v>
      </c>
      <c r="N1211" s="5">
        <v>11.874999825000002</v>
      </c>
      <c r="O1211" s="5">
        <v>0.65972221250000007</v>
      </c>
      <c r="P1211" s="4">
        <v>764</v>
      </c>
      <c r="Q1211" s="6">
        <v>2.3560209424083798</v>
      </c>
      <c r="R1211" s="7">
        <v>1.4763089005235599</v>
      </c>
      <c r="S1211" s="6">
        <v>0</v>
      </c>
      <c r="T1211" s="5">
        <v>0</v>
      </c>
      <c r="U1211" s="5">
        <v>0</v>
      </c>
      <c r="V1211" s="5">
        <f t="shared" si="100"/>
        <v>11.874999825000002</v>
      </c>
      <c r="W1211" s="5">
        <f t="shared" si="96"/>
        <v>-11.874999825000002</v>
      </c>
      <c r="X1211" s="8">
        <f t="shared" si="97"/>
        <v>-1</v>
      </c>
      <c r="Y1211" s="4">
        <v>0</v>
      </c>
      <c r="Z1211" s="9" t="str">
        <f t="shared" si="98"/>
        <v>NA</v>
      </c>
      <c r="AA1211" s="10">
        <f t="shared" si="99"/>
        <v>0</v>
      </c>
    </row>
    <row r="1212" spans="1:27" x14ac:dyDescent="0.55000000000000004">
      <c r="A1212" s="3" t="s">
        <v>62</v>
      </c>
      <c r="B1212" s="3" t="s">
        <v>63</v>
      </c>
      <c r="C1212" s="3" t="s">
        <v>2221</v>
      </c>
      <c r="D1212" s="3" t="s">
        <v>1605</v>
      </c>
      <c r="E1212" s="4" t="s">
        <v>31</v>
      </c>
      <c r="F1212" s="3" t="s">
        <v>36</v>
      </c>
      <c r="G1212" s="3" t="s">
        <v>36</v>
      </c>
      <c r="H1212" s="3" t="s">
        <v>85</v>
      </c>
      <c r="I1212" s="3" t="s">
        <v>67</v>
      </c>
      <c r="J1212" s="3" t="s">
        <v>36</v>
      </c>
      <c r="K1212" s="3" t="s">
        <v>91</v>
      </c>
      <c r="L1212" s="5">
        <v>0.76249999999999996</v>
      </c>
      <c r="M1212" s="4">
        <v>30</v>
      </c>
      <c r="N1212" s="5">
        <v>27.949999875000003</v>
      </c>
      <c r="O1212" s="5">
        <v>0.93166666250000008</v>
      </c>
      <c r="P1212" s="4">
        <v>488</v>
      </c>
      <c r="Q1212" s="6">
        <v>6.14754098360656</v>
      </c>
      <c r="R1212" s="7">
        <v>1.5344262295082001</v>
      </c>
      <c r="S1212" s="6">
        <v>0</v>
      </c>
      <c r="T1212" s="5">
        <v>0</v>
      </c>
      <c r="U1212" s="5">
        <v>0</v>
      </c>
      <c r="V1212" s="5">
        <f t="shared" si="100"/>
        <v>27.949999875000003</v>
      </c>
      <c r="W1212" s="5">
        <f t="shared" si="96"/>
        <v>-27.949999875000003</v>
      </c>
      <c r="X1212" s="8">
        <f t="shared" si="97"/>
        <v>-1</v>
      </c>
      <c r="Y1212" s="4">
        <v>0</v>
      </c>
      <c r="Z1212" s="9" t="str">
        <f t="shared" si="98"/>
        <v>NA</v>
      </c>
      <c r="AA1212" s="10">
        <f t="shared" si="99"/>
        <v>0</v>
      </c>
    </row>
    <row r="1213" spans="1:27" x14ac:dyDescent="0.55000000000000004">
      <c r="A1213" s="3" t="s">
        <v>78</v>
      </c>
      <c r="B1213" s="3" t="s">
        <v>79</v>
      </c>
      <c r="C1213" s="3" t="s">
        <v>2222</v>
      </c>
      <c r="D1213" s="3" t="s">
        <v>2223</v>
      </c>
      <c r="E1213" s="4" t="s">
        <v>31</v>
      </c>
      <c r="F1213" s="3" t="s">
        <v>36</v>
      </c>
      <c r="G1213" s="3" t="s">
        <v>36</v>
      </c>
      <c r="H1213" s="3" t="s">
        <v>353</v>
      </c>
      <c r="I1213" s="3" t="s">
        <v>77</v>
      </c>
      <c r="J1213" s="3" t="s">
        <v>36</v>
      </c>
      <c r="K1213" s="3" t="s">
        <v>42</v>
      </c>
      <c r="L1213" s="5">
        <v>0.76249999999999996</v>
      </c>
      <c r="M1213" s="4">
        <v>5</v>
      </c>
      <c r="N1213" s="5">
        <v>5.1375000000000002</v>
      </c>
      <c r="O1213" s="5">
        <v>1.0275000000000001</v>
      </c>
      <c r="P1213" s="4">
        <v>1004</v>
      </c>
      <c r="Q1213" s="6">
        <v>0.49800796812749004</v>
      </c>
      <c r="R1213" s="7">
        <v>1.8321713147410399</v>
      </c>
      <c r="S1213" s="6">
        <v>0</v>
      </c>
      <c r="T1213" s="5">
        <v>0</v>
      </c>
      <c r="U1213" s="5">
        <v>0</v>
      </c>
      <c r="V1213" s="5">
        <f t="shared" si="100"/>
        <v>5.1375000000000002</v>
      </c>
      <c r="W1213" s="5">
        <f t="shared" si="96"/>
        <v>-5.1375000000000002</v>
      </c>
      <c r="X1213" s="8">
        <f t="shared" si="97"/>
        <v>-1</v>
      </c>
      <c r="Y1213" s="4">
        <v>0</v>
      </c>
      <c r="Z1213" s="9" t="str">
        <f t="shared" si="98"/>
        <v>NA</v>
      </c>
      <c r="AA1213" s="10">
        <f t="shared" si="99"/>
        <v>0</v>
      </c>
    </row>
    <row r="1214" spans="1:27" x14ac:dyDescent="0.55000000000000004">
      <c r="A1214" s="3" t="s">
        <v>62</v>
      </c>
      <c r="B1214" s="3" t="s">
        <v>63</v>
      </c>
      <c r="C1214" s="3" t="s">
        <v>2224</v>
      </c>
      <c r="D1214" s="3" t="s">
        <v>849</v>
      </c>
      <c r="E1214" s="4" t="s">
        <v>31</v>
      </c>
      <c r="F1214" s="3" t="s">
        <v>36</v>
      </c>
      <c r="G1214" s="3" t="s">
        <v>36</v>
      </c>
      <c r="H1214" s="3" t="s">
        <v>181</v>
      </c>
      <c r="I1214" s="3" t="s">
        <v>67</v>
      </c>
      <c r="J1214" s="3" t="s">
        <v>36</v>
      </c>
      <c r="K1214" s="3" t="s">
        <v>91</v>
      </c>
      <c r="L1214" s="5">
        <v>0.77500000000000002</v>
      </c>
      <c r="M1214" s="4">
        <v>74</v>
      </c>
      <c r="N1214" s="5">
        <v>58.712499100000009</v>
      </c>
      <c r="O1214" s="5">
        <v>0.79341215000000009</v>
      </c>
      <c r="P1214" s="4">
        <v>13814</v>
      </c>
      <c r="Q1214" s="6">
        <v>0.535688432025481</v>
      </c>
      <c r="R1214" s="7">
        <v>2.5238091790936701</v>
      </c>
      <c r="S1214" s="6">
        <v>0</v>
      </c>
      <c r="T1214" s="5">
        <v>0</v>
      </c>
      <c r="U1214" s="5">
        <v>0</v>
      </c>
      <c r="V1214" s="5">
        <f t="shared" si="100"/>
        <v>58.712499100000009</v>
      </c>
      <c r="W1214" s="5">
        <f t="shared" si="96"/>
        <v>-58.712499100000009</v>
      </c>
      <c r="X1214" s="8">
        <f t="shared" si="97"/>
        <v>-1</v>
      </c>
      <c r="Y1214" s="4">
        <v>0</v>
      </c>
      <c r="Z1214" s="9" t="str">
        <f t="shared" si="98"/>
        <v>NA</v>
      </c>
      <c r="AA1214" s="10">
        <f t="shared" si="99"/>
        <v>0</v>
      </c>
    </row>
    <row r="1215" spans="1:27" x14ac:dyDescent="0.55000000000000004">
      <c r="A1215" s="3" t="s">
        <v>78</v>
      </c>
      <c r="B1215" s="3" t="s">
        <v>79</v>
      </c>
      <c r="C1215" s="3" t="s">
        <v>2225</v>
      </c>
      <c r="D1215" s="3" t="s">
        <v>2226</v>
      </c>
      <c r="E1215" s="4" t="s">
        <v>31</v>
      </c>
      <c r="F1215" s="3" t="s">
        <v>36</v>
      </c>
      <c r="G1215" s="3" t="s">
        <v>36</v>
      </c>
      <c r="H1215" s="3" t="s">
        <v>1416</v>
      </c>
      <c r="I1215" s="3" t="s">
        <v>77</v>
      </c>
      <c r="J1215" s="3" t="s">
        <v>36</v>
      </c>
      <c r="K1215" s="3" t="s">
        <v>42</v>
      </c>
      <c r="L1215" s="5">
        <v>0.77500000000000002</v>
      </c>
      <c r="M1215" s="4">
        <v>4</v>
      </c>
      <c r="N1215" s="5">
        <v>2.7</v>
      </c>
      <c r="O1215" s="5">
        <v>0.67500000000000004</v>
      </c>
      <c r="P1215" s="4">
        <v>349</v>
      </c>
      <c r="Q1215" s="6">
        <v>1.1461318051575899</v>
      </c>
      <c r="R1215" s="7">
        <v>2.3865329512894</v>
      </c>
      <c r="S1215" s="6">
        <v>0</v>
      </c>
      <c r="T1215" s="5">
        <v>0</v>
      </c>
      <c r="U1215" s="5">
        <v>0</v>
      </c>
      <c r="V1215" s="5">
        <f t="shared" si="100"/>
        <v>2.7</v>
      </c>
      <c r="W1215" s="5">
        <f t="shared" si="96"/>
        <v>-2.7</v>
      </c>
      <c r="X1215" s="8">
        <f t="shared" si="97"/>
        <v>-1</v>
      </c>
      <c r="Y1215" s="4">
        <v>0</v>
      </c>
      <c r="Z1215" s="9" t="str">
        <f t="shared" si="98"/>
        <v>NA</v>
      </c>
      <c r="AA1215" s="10">
        <f t="shared" si="99"/>
        <v>0</v>
      </c>
    </row>
    <row r="1216" spans="1:27" x14ac:dyDescent="0.55000000000000004">
      <c r="A1216" s="3" t="s">
        <v>78</v>
      </c>
      <c r="B1216" s="3" t="s">
        <v>79</v>
      </c>
      <c r="C1216" s="3" t="s">
        <v>2227</v>
      </c>
      <c r="D1216" s="3" t="s">
        <v>2228</v>
      </c>
      <c r="E1216" s="4" t="s">
        <v>66</v>
      </c>
      <c r="F1216" s="3" t="s">
        <v>36</v>
      </c>
      <c r="G1216" s="3" t="s">
        <v>36</v>
      </c>
      <c r="H1216" s="3" t="s">
        <v>315</v>
      </c>
      <c r="I1216" s="3" t="s">
        <v>77</v>
      </c>
      <c r="J1216" s="3" t="s">
        <v>36</v>
      </c>
      <c r="K1216" s="3" t="s">
        <v>42</v>
      </c>
      <c r="L1216" s="5">
        <v>0.77500000000000002</v>
      </c>
      <c r="M1216" s="4">
        <v>4</v>
      </c>
      <c r="N1216" s="5">
        <v>4.0750000000000002</v>
      </c>
      <c r="O1216" s="5">
        <v>1.01875</v>
      </c>
      <c r="P1216" s="4">
        <v>850</v>
      </c>
      <c r="Q1216" s="6">
        <v>0.47058823529411803</v>
      </c>
      <c r="R1216" s="7">
        <v>3.2167058823529402</v>
      </c>
      <c r="S1216" s="6">
        <v>0</v>
      </c>
      <c r="T1216" s="5">
        <v>0</v>
      </c>
      <c r="U1216" s="5">
        <v>0</v>
      </c>
      <c r="V1216" s="5">
        <f t="shared" si="100"/>
        <v>4.0750000000000002</v>
      </c>
      <c r="W1216" s="5">
        <f t="shared" si="96"/>
        <v>-4.0750000000000002</v>
      </c>
      <c r="X1216" s="8">
        <f t="shared" si="97"/>
        <v>-1</v>
      </c>
      <c r="Y1216" s="4">
        <v>0</v>
      </c>
      <c r="Z1216" s="9" t="str">
        <f t="shared" si="98"/>
        <v>NA</v>
      </c>
      <c r="AA1216" s="10">
        <f t="shared" si="99"/>
        <v>0</v>
      </c>
    </row>
    <row r="1217" spans="1:27" x14ac:dyDescent="0.55000000000000004">
      <c r="A1217" s="3" t="s">
        <v>78</v>
      </c>
      <c r="B1217" s="3" t="s">
        <v>79</v>
      </c>
      <c r="C1217" s="3" t="s">
        <v>2229</v>
      </c>
      <c r="D1217" s="3" t="s">
        <v>2230</v>
      </c>
      <c r="E1217" s="4" t="s">
        <v>31</v>
      </c>
      <c r="F1217" s="3" t="s">
        <v>36</v>
      </c>
      <c r="G1217" s="3" t="s">
        <v>36</v>
      </c>
      <c r="H1217" s="3" t="s">
        <v>345</v>
      </c>
      <c r="I1217" s="3" t="s">
        <v>77</v>
      </c>
      <c r="J1217" s="3" t="s">
        <v>36</v>
      </c>
      <c r="K1217" s="3" t="s">
        <v>42</v>
      </c>
      <c r="L1217" s="5">
        <v>0.77500000000000002</v>
      </c>
      <c r="M1217" s="4">
        <v>6</v>
      </c>
      <c r="N1217" s="5">
        <v>4.9999999499999994</v>
      </c>
      <c r="O1217" s="5">
        <v>0.8333333249999999</v>
      </c>
      <c r="P1217" s="4">
        <v>763</v>
      </c>
      <c r="Q1217" s="6">
        <v>0.78636959370904291</v>
      </c>
      <c r="R1217" s="7">
        <v>2.5214941022280501</v>
      </c>
      <c r="S1217" s="6">
        <v>0</v>
      </c>
      <c r="T1217" s="5">
        <v>0</v>
      </c>
      <c r="U1217" s="5">
        <v>0</v>
      </c>
      <c r="V1217" s="5">
        <f t="shared" si="100"/>
        <v>4.9999999499999994</v>
      </c>
      <c r="W1217" s="5">
        <f t="shared" si="96"/>
        <v>-4.9999999499999994</v>
      </c>
      <c r="X1217" s="8">
        <f t="shared" si="97"/>
        <v>-1</v>
      </c>
      <c r="Y1217" s="4">
        <v>0</v>
      </c>
      <c r="Z1217" s="9" t="str">
        <f t="shared" si="98"/>
        <v>NA</v>
      </c>
      <c r="AA1217" s="10">
        <f t="shared" si="99"/>
        <v>0</v>
      </c>
    </row>
    <row r="1218" spans="1:27" x14ac:dyDescent="0.55000000000000004">
      <c r="A1218" s="3" t="s">
        <v>78</v>
      </c>
      <c r="B1218" s="3" t="s">
        <v>79</v>
      </c>
      <c r="C1218" s="3" t="s">
        <v>2231</v>
      </c>
      <c r="D1218" s="3" t="s">
        <v>2232</v>
      </c>
      <c r="E1218" s="4" t="s">
        <v>31</v>
      </c>
      <c r="F1218" s="3" t="s">
        <v>36</v>
      </c>
      <c r="G1218" s="3" t="s">
        <v>36</v>
      </c>
      <c r="H1218" s="3" t="s">
        <v>1416</v>
      </c>
      <c r="I1218" s="3" t="s">
        <v>77</v>
      </c>
      <c r="J1218" s="3" t="s">
        <v>36</v>
      </c>
      <c r="K1218" s="3" t="s">
        <v>42</v>
      </c>
      <c r="L1218" s="5">
        <v>0.77500000000000002</v>
      </c>
      <c r="M1218" s="4">
        <v>11</v>
      </c>
      <c r="N1218" s="5">
        <v>6.0624999874999999</v>
      </c>
      <c r="O1218" s="5">
        <v>0.55113636249999998</v>
      </c>
      <c r="P1218" s="4">
        <v>280</v>
      </c>
      <c r="Q1218" s="6">
        <v>3.9285714285714302</v>
      </c>
      <c r="R1218" s="7">
        <v>2.0789285714285701</v>
      </c>
      <c r="S1218" s="6">
        <v>0</v>
      </c>
      <c r="T1218" s="5">
        <v>0</v>
      </c>
      <c r="U1218" s="5">
        <v>0</v>
      </c>
      <c r="V1218" s="5">
        <f t="shared" si="100"/>
        <v>6.0624999874999999</v>
      </c>
      <c r="W1218" s="5">
        <f t="shared" ref="W1218:W1281" si="101">U1218-V1218</f>
        <v>-6.0624999874999999</v>
      </c>
      <c r="X1218" s="8">
        <f t="shared" ref="X1218:X1281" si="102">IF(V1218=0,0,(U1218-V1218)/V1218)</f>
        <v>-1</v>
      </c>
      <c r="Y1218" s="4">
        <v>0</v>
      </c>
      <c r="Z1218" s="9" t="str">
        <f t="shared" ref="Z1218:Z1281" si="103">IF(Y1218=0,"NA",U1218/Y1218)</f>
        <v>NA</v>
      </c>
      <c r="AA1218" s="10">
        <f t="shared" ref="AA1218:AA1281" si="104">(Q1218/100*S1218/100)</f>
        <v>0</v>
      </c>
    </row>
    <row r="1219" spans="1:27" x14ac:dyDescent="0.55000000000000004">
      <c r="A1219" s="3" t="s">
        <v>78</v>
      </c>
      <c r="B1219" s="3" t="s">
        <v>79</v>
      </c>
      <c r="C1219" s="3" t="s">
        <v>2233</v>
      </c>
      <c r="D1219" s="3" t="s">
        <v>2234</v>
      </c>
      <c r="E1219" s="4" t="s">
        <v>31</v>
      </c>
      <c r="F1219" s="3" t="s">
        <v>36</v>
      </c>
      <c r="G1219" s="3" t="s">
        <v>36</v>
      </c>
      <c r="H1219" s="3" t="s">
        <v>386</v>
      </c>
      <c r="I1219" s="3" t="s">
        <v>77</v>
      </c>
      <c r="J1219" s="3" t="s">
        <v>36</v>
      </c>
      <c r="K1219" s="3" t="s">
        <v>42</v>
      </c>
      <c r="L1219" s="5">
        <v>0.77500000000000002</v>
      </c>
      <c r="M1219" s="4">
        <v>12</v>
      </c>
      <c r="N1219" s="5">
        <v>10.5375</v>
      </c>
      <c r="O1219" s="5">
        <v>0.87812500000000004</v>
      </c>
      <c r="P1219" s="4">
        <v>257</v>
      </c>
      <c r="Q1219" s="6">
        <v>4.6692607003891098</v>
      </c>
      <c r="R1219" s="7">
        <v>1.9147859922179</v>
      </c>
      <c r="S1219" s="6">
        <v>0</v>
      </c>
      <c r="T1219" s="5">
        <v>0</v>
      </c>
      <c r="U1219" s="5">
        <v>0</v>
      </c>
      <c r="V1219" s="5">
        <f t="shared" ref="V1219:V1282" si="105">N1219</f>
        <v>10.5375</v>
      </c>
      <c r="W1219" s="5">
        <f t="shared" si="101"/>
        <v>-10.5375</v>
      </c>
      <c r="X1219" s="8">
        <f t="shared" si="102"/>
        <v>-1</v>
      </c>
      <c r="Y1219" s="4">
        <v>0</v>
      </c>
      <c r="Z1219" s="9" t="str">
        <f t="shared" si="103"/>
        <v>NA</v>
      </c>
      <c r="AA1219" s="10">
        <f t="shared" si="104"/>
        <v>0</v>
      </c>
    </row>
    <row r="1220" spans="1:27" x14ac:dyDescent="0.55000000000000004">
      <c r="A1220" s="3" t="s">
        <v>78</v>
      </c>
      <c r="B1220" s="3" t="s">
        <v>79</v>
      </c>
      <c r="C1220" s="3" t="s">
        <v>2235</v>
      </c>
      <c r="D1220" s="3" t="s">
        <v>2236</v>
      </c>
      <c r="E1220" s="4" t="s">
        <v>31</v>
      </c>
      <c r="F1220" s="3" t="s">
        <v>36</v>
      </c>
      <c r="G1220" s="3" t="s">
        <v>36</v>
      </c>
      <c r="H1220" s="3" t="s">
        <v>1881</v>
      </c>
      <c r="I1220" s="3" t="s">
        <v>77</v>
      </c>
      <c r="J1220" s="3" t="s">
        <v>36</v>
      </c>
      <c r="K1220" s="3" t="s">
        <v>42</v>
      </c>
      <c r="L1220" s="5">
        <v>0.77500000000000002</v>
      </c>
      <c r="M1220" s="4">
        <v>16</v>
      </c>
      <c r="N1220" s="5">
        <v>18.0625</v>
      </c>
      <c r="O1220" s="5">
        <v>1.12890625</v>
      </c>
      <c r="P1220" s="4">
        <v>1294</v>
      </c>
      <c r="Q1220" s="6">
        <v>1.2364760432766599</v>
      </c>
      <c r="R1220" s="7">
        <v>3.2941267387944402</v>
      </c>
      <c r="S1220" s="6">
        <v>0</v>
      </c>
      <c r="T1220" s="5">
        <v>0</v>
      </c>
      <c r="U1220" s="5">
        <v>0</v>
      </c>
      <c r="V1220" s="5">
        <f t="shared" si="105"/>
        <v>18.0625</v>
      </c>
      <c r="W1220" s="5">
        <f t="shared" si="101"/>
        <v>-18.0625</v>
      </c>
      <c r="X1220" s="8">
        <f t="shared" si="102"/>
        <v>-1</v>
      </c>
      <c r="Y1220" s="4">
        <v>0</v>
      </c>
      <c r="Z1220" s="9" t="str">
        <f t="shared" si="103"/>
        <v>NA</v>
      </c>
      <c r="AA1220" s="10">
        <f t="shared" si="104"/>
        <v>0</v>
      </c>
    </row>
    <row r="1221" spans="1:27" x14ac:dyDescent="0.55000000000000004">
      <c r="A1221" s="3" t="s">
        <v>78</v>
      </c>
      <c r="B1221" s="3" t="s">
        <v>79</v>
      </c>
      <c r="C1221" s="3" t="s">
        <v>2237</v>
      </c>
      <c r="D1221" s="3" t="s">
        <v>2238</v>
      </c>
      <c r="E1221" s="4" t="s">
        <v>31</v>
      </c>
      <c r="F1221" s="3" t="s">
        <v>36</v>
      </c>
      <c r="G1221" s="3" t="s">
        <v>36</v>
      </c>
      <c r="H1221" s="3" t="s">
        <v>345</v>
      </c>
      <c r="I1221" s="3" t="s">
        <v>77</v>
      </c>
      <c r="J1221" s="3" t="s">
        <v>36</v>
      </c>
      <c r="K1221" s="3" t="s">
        <v>42</v>
      </c>
      <c r="L1221" s="5">
        <v>0.77500000000000002</v>
      </c>
      <c r="M1221" s="4">
        <v>29</v>
      </c>
      <c r="N1221" s="5">
        <v>29.224999762499998</v>
      </c>
      <c r="O1221" s="5">
        <v>1.0077586125</v>
      </c>
      <c r="P1221" s="4">
        <v>361</v>
      </c>
      <c r="Q1221" s="6">
        <v>8.0332409972299192</v>
      </c>
      <c r="R1221" s="7">
        <v>2.1952908587257598</v>
      </c>
      <c r="S1221" s="6">
        <v>0</v>
      </c>
      <c r="T1221" s="5">
        <v>0</v>
      </c>
      <c r="U1221" s="5">
        <v>0</v>
      </c>
      <c r="V1221" s="5">
        <f t="shared" si="105"/>
        <v>29.224999762499998</v>
      </c>
      <c r="W1221" s="5">
        <f t="shared" si="101"/>
        <v>-29.224999762499998</v>
      </c>
      <c r="X1221" s="8">
        <f t="shared" si="102"/>
        <v>-1</v>
      </c>
      <c r="Y1221" s="4">
        <v>0</v>
      </c>
      <c r="Z1221" s="9" t="str">
        <f t="shared" si="103"/>
        <v>NA</v>
      </c>
      <c r="AA1221" s="10">
        <f t="shared" si="104"/>
        <v>0</v>
      </c>
    </row>
    <row r="1222" spans="1:27" x14ac:dyDescent="0.55000000000000004">
      <c r="A1222" s="3" t="s">
        <v>78</v>
      </c>
      <c r="B1222" s="3" t="s">
        <v>79</v>
      </c>
      <c r="C1222" s="3" t="s">
        <v>2239</v>
      </c>
      <c r="D1222" s="3" t="s">
        <v>2240</v>
      </c>
      <c r="E1222" s="4" t="s">
        <v>31</v>
      </c>
      <c r="F1222" s="3" t="s">
        <v>36</v>
      </c>
      <c r="G1222" s="3" t="s">
        <v>36</v>
      </c>
      <c r="H1222" s="3" t="s">
        <v>345</v>
      </c>
      <c r="I1222" s="3" t="s">
        <v>77</v>
      </c>
      <c r="J1222" s="3" t="s">
        <v>36</v>
      </c>
      <c r="K1222" s="3" t="s">
        <v>42</v>
      </c>
      <c r="L1222" s="5">
        <v>0.77500000000000002</v>
      </c>
      <c r="M1222" s="4">
        <v>33</v>
      </c>
      <c r="N1222" s="5">
        <v>35.737499737500002</v>
      </c>
      <c r="O1222" s="5">
        <v>1.0829545375</v>
      </c>
      <c r="P1222" s="4">
        <v>1060</v>
      </c>
      <c r="Q1222" s="6">
        <v>3.11320754716981</v>
      </c>
      <c r="R1222" s="7">
        <v>2.44528301886792</v>
      </c>
      <c r="S1222" s="6">
        <v>0</v>
      </c>
      <c r="T1222" s="5">
        <v>0</v>
      </c>
      <c r="U1222" s="5">
        <v>0</v>
      </c>
      <c r="V1222" s="5">
        <f t="shared" si="105"/>
        <v>35.737499737500002</v>
      </c>
      <c r="W1222" s="5">
        <f t="shared" si="101"/>
        <v>-35.737499737500002</v>
      </c>
      <c r="X1222" s="8">
        <f t="shared" si="102"/>
        <v>-1</v>
      </c>
      <c r="Y1222" s="4">
        <v>0</v>
      </c>
      <c r="Z1222" s="9" t="str">
        <f t="shared" si="103"/>
        <v>NA</v>
      </c>
      <c r="AA1222" s="10">
        <f t="shared" si="104"/>
        <v>0</v>
      </c>
    </row>
    <row r="1223" spans="1:27" x14ac:dyDescent="0.55000000000000004">
      <c r="A1223" s="3" t="s">
        <v>27</v>
      </c>
      <c r="B1223" s="3" t="s">
        <v>28</v>
      </c>
      <c r="C1223" s="3" t="s">
        <v>2241</v>
      </c>
      <c r="D1223" s="3" t="s">
        <v>281</v>
      </c>
      <c r="E1223" s="4" t="s">
        <v>31</v>
      </c>
      <c r="F1223" s="3" t="s">
        <v>32</v>
      </c>
      <c r="G1223" s="3" t="s">
        <v>467</v>
      </c>
      <c r="H1223" s="3" t="s">
        <v>34</v>
      </c>
      <c r="I1223" s="3" t="s">
        <v>35</v>
      </c>
      <c r="J1223" s="3" t="s">
        <v>36</v>
      </c>
      <c r="K1223" s="3" t="s">
        <v>37</v>
      </c>
      <c r="L1223" s="5">
        <v>0.77500000000000002</v>
      </c>
      <c r="M1223" s="4">
        <v>15</v>
      </c>
      <c r="N1223" s="5">
        <v>9.1374999375000012</v>
      </c>
      <c r="O1223" s="5">
        <v>0.60916666250000007</v>
      </c>
      <c r="P1223" s="4">
        <v>658</v>
      </c>
      <c r="Q1223" s="6">
        <v>2.2796352583586601</v>
      </c>
      <c r="R1223" s="7">
        <v>5.0008206686930103</v>
      </c>
      <c r="S1223" s="6">
        <v>0</v>
      </c>
      <c r="T1223" s="5">
        <v>0</v>
      </c>
      <c r="U1223" s="5">
        <v>0</v>
      </c>
      <c r="V1223" s="5">
        <f t="shared" si="105"/>
        <v>9.1374999375000012</v>
      </c>
      <c r="W1223" s="5">
        <f t="shared" si="101"/>
        <v>-9.1374999375000012</v>
      </c>
      <c r="X1223" s="8">
        <f t="shared" si="102"/>
        <v>-1</v>
      </c>
      <c r="Y1223" s="4">
        <v>0</v>
      </c>
      <c r="Z1223" s="9" t="str">
        <f t="shared" si="103"/>
        <v>NA</v>
      </c>
      <c r="AA1223" s="10">
        <f t="shared" si="104"/>
        <v>0</v>
      </c>
    </row>
    <row r="1224" spans="1:27" x14ac:dyDescent="0.55000000000000004">
      <c r="A1224" s="3" t="s">
        <v>78</v>
      </c>
      <c r="B1224" s="3" t="s">
        <v>79</v>
      </c>
      <c r="C1224" s="3" t="s">
        <v>2242</v>
      </c>
      <c r="D1224" s="3" t="s">
        <v>2243</v>
      </c>
      <c r="E1224" s="4" t="s">
        <v>66</v>
      </c>
      <c r="F1224" s="3" t="s">
        <v>36</v>
      </c>
      <c r="G1224" s="3" t="s">
        <v>36</v>
      </c>
      <c r="H1224" s="3" t="s">
        <v>695</v>
      </c>
      <c r="I1224" s="3" t="s">
        <v>77</v>
      </c>
      <c r="J1224" s="3" t="s">
        <v>36</v>
      </c>
      <c r="K1224" s="3" t="s">
        <v>42</v>
      </c>
      <c r="L1224" s="5">
        <v>0.78749999999999998</v>
      </c>
      <c r="M1224" s="4">
        <v>1</v>
      </c>
      <c r="N1224" s="5">
        <v>3.0249999999999999</v>
      </c>
      <c r="O1224" s="5">
        <v>3.0249999999999999</v>
      </c>
      <c r="P1224" s="4">
        <v>420</v>
      </c>
      <c r="Q1224" s="6">
        <v>0.238095238095238</v>
      </c>
      <c r="R1224" s="7">
        <v>4.5271428571428602</v>
      </c>
      <c r="S1224" s="6">
        <v>0</v>
      </c>
      <c r="T1224" s="5">
        <v>0</v>
      </c>
      <c r="U1224" s="5">
        <v>0</v>
      </c>
      <c r="V1224" s="5">
        <f t="shared" si="105"/>
        <v>3.0249999999999999</v>
      </c>
      <c r="W1224" s="5">
        <f t="shared" si="101"/>
        <v>-3.0249999999999999</v>
      </c>
      <c r="X1224" s="8">
        <f t="shared" si="102"/>
        <v>-1</v>
      </c>
      <c r="Y1224" s="4">
        <v>0</v>
      </c>
      <c r="Z1224" s="9" t="str">
        <f t="shared" si="103"/>
        <v>NA</v>
      </c>
      <c r="AA1224" s="10">
        <f t="shared" si="104"/>
        <v>0</v>
      </c>
    </row>
    <row r="1225" spans="1:27" x14ac:dyDescent="0.55000000000000004">
      <c r="A1225" s="3" t="s">
        <v>78</v>
      </c>
      <c r="B1225" s="3" t="s">
        <v>79</v>
      </c>
      <c r="C1225" s="3" t="s">
        <v>2244</v>
      </c>
      <c r="D1225" s="3" t="s">
        <v>2245</v>
      </c>
      <c r="E1225" s="4" t="s">
        <v>31</v>
      </c>
      <c r="F1225" s="3" t="s">
        <v>36</v>
      </c>
      <c r="G1225" s="3" t="s">
        <v>36</v>
      </c>
      <c r="H1225" s="3" t="s">
        <v>1727</v>
      </c>
      <c r="I1225" s="3" t="s">
        <v>77</v>
      </c>
      <c r="J1225" s="3" t="s">
        <v>36</v>
      </c>
      <c r="K1225" s="3" t="s">
        <v>42</v>
      </c>
      <c r="L1225" s="5">
        <v>0.78749999999999998</v>
      </c>
      <c r="M1225" s="4">
        <v>24</v>
      </c>
      <c r="N1225" s="5">
        <v>13.3125</v>
      </c>
      <c r="O1225" s="5">
        <v>0.5546875</v>
      </c>
      <c r="P1225" s="4">
        <v>6468</v>
      </c>
      <c r="Q1225" s="6">
        <v>0.37105751391465697</v>
      </c>
      <c r="R1225" s="7">
        <v>1.9281694495980199</v>
      </c>
      <c r="S1225" s="6">
        <v>0</v>
      </c>
      <c r="T1225" s="5">
        <v>0</v>
      </c>
      <c r="U1225" s="5">
        <v>0</v>
      </c>
      <c r="V1225" s="5">
        <f t="shared" si="105"/>
        <v>13.3125</v>
      </c>
      <c r="W1225" s="5">
        <f t="shared" si="101"/>
        <v>-13.3125</v>
      </c>
      <c r="X1225" s="8">
        <f t="shared" si="102"/>
        <v>-1</v>
      </c>
      <c r="Y1225" s="4">
        <v>0</v>
      </c>
      <c r="Z1225" s="9" t="str">
        <f t="shared" si="103"/>
        <v>NA</v>
      </c>
      <c r="AA1225" s="10">
        <f t="shared" si="104"/>
        <v>0</v>
      </c>
    </row>
    <row r="1226" spans="1:27" x14ac:dyDescent="0.55000000000000004">
      <c r="A1226" s="3" t="s">
        <v>78</v>
      </c>
      <c r="B1226" s="3" t="s">
        <v>79</v>
      </c>
      <c r="C1226" s="3" t="s">
        <v>2246</v>
      </c>
      <c r="D1226" s="3" t="s">
        <v>2247</v>
      </c>
      <c r="E1226" s="4" t="s">
        <v>66</v>
      </c>
      <c r="F1226" s="3" t="s">
        <v>36</v>
      </c>
      <c r="G1226" s="3" t="s">
        <v>36</v>
      </c>
      <c r="H1226" s="3" t="s">
        <v>555</v>
      </c>
      <c r="I1226" s="3" t="s">
        <v>77</v>
      </c>
      <c r="J1226" s="3" t="s">
        <v>36</v>
      </c>
      <c r="K1226" s="3" t="s">
        <v>42</v>
      </c>
      <c r="L1226" s="5">
        <v>0.78749999999999998</v>
      </c>
      <c r="M1226" s="4">
        <v>118</v>
      </c>
      <c r="N1226" s="5">
        <v>80.049999350000007</v>
      </c>
      <c r="O1226" s="5">
        <v>0.678389825</v>
      </c>
      <c r="P1226" s="4">
        <v>75104</v>
      </c>
      <c r="Q1226" s="6">
        <v>0.15711546655304601</v>
      </c>
      <c r="R1226" s="7">
        <v>2.4266124307626802</v>
      </c>
      <c r="S1226" s="6">
        <v>0</v>
      </c>
      <c r="T1226" s="5">
        <v>0</v>
      </c>
      <c r="U1226" s="5">
        <v>0</v>
      </c>
      <c r="V1226" s="5">
        <f t="shared" si="105"/>
        <v>80.049999350000007</v>
      </c>
      <c r="W1226" s="5">
        <f t="shared" si="101"/>
        <v>-80.049999350000007</v>
      </c>
      <c r="X1226" s="8">
        <f t="shared" si="102"/>
        <v>-1</v>
      </c>
      <c r="Y1226" s="4">
        <v>0</v>
      </c>
      <c r="Z1226" s="9" t="str">
        <f t="shared" si="103"/>
        <v>NA</v>
      </c>
      <c r="AA1226" s="10">
        <f t="shared" si="104"/>
        <v>0</v>
      </c>
    </row>
    <row r="1227" spans="1:27" x14ac:dyDescent="0.55000000000000004">
      <c r="A1227" s="3" t="s">
        <v>78</v>
      </c>
      <c r="B1227" s="3" t="s">
        <v>79</v>
      </c>
      <c r="C1227" s="3" t="s">
        <v>2248</v>
      </c>
      <c r="D1227" s="3" t="s">
        <v>2249</v>
      </c>
      <c r="E1227" s="4" t="s">
        <v>66</v>
      </c>
      <c r="F1227" s="3" t="s">
        <v>36</v>
      </c>
      <c r="G1227" s="3" t="s">
        <v>36</v>
      </c>
      <c r="H1227" s="3" t="s">
        <v>695</v>
      </c>
      <c r="I1227" s="3" t="s">
        <v>77</v>
      </c>
      <c r="J1227" s="3" t="s">
        <v>36</v>
      </c>
      <c r="K1227" s="3" t="s">
        <v>42</v>
      </c>
      <c r="L1227" s="5">
        <v>0.78749999999999998</v>
      </c>
      <c r="M1227" s="4">
        <v>710</v>
      </c>
      <c r="N1227" s="5">
        <v>757.42499137499999</v>
      </c>
      <c r="O1227" s="5">
        <v>1.0667957625</v>
      </c>
      <c r="P1227" s="4">
        <v>285198</v>
      </c>
      <c r="Q1227" s="6">
        <v>0.24894985238325701</v>
      </c>
      <c r="R1227" s="7">
        <v>4.0272817481188499</v>
      </c>
      <c r="S1227" s="6">
        <v>0</v>
      </c>
      <c r="T1227" s="5">
        <v>0</v>
      </c>
      <c r="U1227" s="5">
        <v>0</v>
      </c>
      <c r="V1227" s="5">
        <f t="shared" si="105"/>
        <v>757.42499137499999</v>
      </c>
      <c r="W1227" s="5">
        <f t="shared" si="101"/>
        <v>-757.42499137499999</v>
      </c>
      <c r="X1227" s="8">
        <f t="shared" si="102"/>
        <v>-1</v>
      </c>
      <c r="Y1227" s="4">
        <v>0</v>
      </c>
      <c r="Z1227" s="9" t="str">
        <f t="shared" si="103"/>
        <v>NA</v>
      </c>
      <c r="AA1227" s="10">
        <f t="shared" si="104"/>
        <v>0</v>
      </c>
    </row>
    <row r="1228" spans="1:27" x14ac:dyDescent="0.55000000000000004">
      <c r="A1228" s="3" t="s">
        <v>62</v>
      </c>
      <c r="B1228" s="3" t="s">
        <v>63</v>
      </c>
      <c r="C1228" s="3" t="s">
        <v>2250</v>
      </c>
      <c r="D1228" s="3" t="s">
        <v>1569</v>
      </c>
      <c r="E1228" s="4" t="s">
        <v>31</v>
      </c>
      <c r="F1228" s="3" t="s">
        <v>36</v>
      </c>
      <c r="G1228" s="3" t="s">
        <v>36</v>
      </c>
      <c r="H1228" s="3" t="s">
        <v>85</v>
      </c>
      <c r="I1228" s="3" t="s">
        <v>67</v>
      </c>
      <c r="J1228" s="3" t="s">
        <v>36</v>
      </c>
      <c r="K1228" s="3" t="s">
        <v>91</v>
      </c>
      <c r="L1228" s="5">
        <v>0.8</v>
      </c>
      <c r="M1228" s="4">
        <v>22</v>
      </c>
      <c r="N1228" s="5">
        <v>19.224999749999998</v>
      </c>
      <c r="O1228" s="5">
        <v>0.87386362499999992</v>
      </c>
      <c r="P1228" s="4">
        <v>271</v>
      </c>
      <c r="Q1228" s="6">
        <v>8.1180811808118101</v>
      </c>
      <c r="R1228" s="7">
        <v>2.7915129151291498</v>
      </c>
      <c r="S1228" s="6">
        <v>0</v>
      </c>
      <c r="T1228" s="5">
        <v>0</v>
      </c>
      <c r="U1228" s="5">
        <v>0</v>
      </c>
      <c r="V1228" s="5">
        <f t="shared" si="105"/>
        <v>19.224999749999998</v>
      </c>
      <c r="W1228" s="5">
        <f t="shared" si="101"/>
        <v>-19.224999749999998</v>
      </c>
      <c r="X1228" s="8">
        <f t="shared" si="102"/>
        <v>-1</v>
      </c>
      <c r="Y1228" s="4">
        <v>0</v>
      </c>
      <c r="Z1228" s="9" t="str">
        <f t="shared" si="103"/>
        <v>NA</v>
      </c>
      <c r="AA1228" s="10">
        <f t="shared" si="104"/>
        <v>0</v>
      </c>
    </row>
    <row r="1229" spans="1:27" x14ac:dyDescent="0.55000000000000004">
      <c r="A1229" s="3" t="s">
        <v>62</v>
      </c>
      <c r="B1229" s="3" t="s">
        <v>63</v>
      </c>
      <c r="C1229" s="3" t="s">
        <v>2251</v>
      </c>
      <c r="D1229" s="3" t="s">
        <v>276</v>
      </c>
      <c r="E1229" s="4" t="s">
        <v>31</v>
      </c>
      <c r="F1229" s="3" t="s">
        <v>36</v>
      </c>
      <c r="G1229" s="3" t="s">
        <v>36</v>
      </c>
      <c r="H1229" s="3" t="s">
        <v>85</v>
      </c>
      <c r="I1229" s="3" t="s">
        <v>67</v>
      </c>
      <c r="J1229" s="3" t="s">
        <v>36</v>
      </c>
      <c r="K1229" s="3" t="s">
        <v>91</v>
      </c>
      <c r="L1229" s="5">
        <v>0.8</v>
      </c>
      <c r="M1229" s="4">
        <v>253</v>
      </c>
      <c r="N1229" s="5">
        <v>237.9249981625</v>
      </c>
      <c r="O1229" s="5">
        <v>0.94041501250000004</v>
      </c>
      <c r="P1229" s="4">
        <v>34116</v>
      </c>
      <c r="Q1229" s="6">
        <v>0.74158752491499591</v>
      </c>
      <c r="R1229" s="7">
        <v>1.61099190995427</v>
      </c>
      <c r="S1229" s="6">
        <v>0</v>
      </c>
      <c r="T1229" s="5">
        <v>0</v>
      </c>
      <c r="U1229" s="5">
        <v>0</v>
      </c>
      <c r="V1229" s="5">
        <f t="shared" si="105"/>
        <v>237.9249981625</v>
      </c>
      <c r="W1229" s="5">
        <f t="shared" si="101"/>
        <v>-237.9249981625</v>
      </c>
      <c r="X1229" s="8">
        <f t="shared" si="102"/>
        <v>-1</v>
      </c>
      <c r="Y1229" s="4">
        <v>0</v>
      </c>
      <c r="Z1229" s="9" t="str">
        <f t="shared" si="103"/>
        <v>NA</v>
      </c>
      <c r="AA1229" s="10">
        <f t="shared" si="104"/>
        <v>0</v>
      </c>
    </row>
    <row r="1230" spans="1:27" x14ac:dyDescent="0.55000000000000004">
      <c r="A1230" s="3" t="s">
        <v>78</v>
      </c>
      <c r="B1230" s="3" t="s">
        <v>79</v>
      </c>
      <c r="C1230" s="3" t="s">
        <v>2252</v>
      </c>
      <c r="D1230" s="3" t="s">
        <v>2253</v>
      </c>
      <c r="E1230" s="4" t="s">
        <v>31</v>
      </c>
      <c r="F1230" s="3" t="s">
        <v>36</v>
      </c>
      <c r="G1230" s="3" t="s">
        <v>36</v>
      </c>
      <c r="H1230" s="3" t="s">
        <v>586</v>
      </c>
      <c r="I1230" s="3" t="s">
        <v>77</v>
      </c>
      <c r="J1230" s="3" t="s">
        <v>36</v>
      </c>
      <c r="K1230" s="3" t="s">
        <v>42</v>
      </c>
      <c r="L1230" s="5">
        <v>0.8</v>
      </c>
      <c r="M1230" s="4">
        <v>8</v>
      </c>
      <c r="N1230" s="5">
        <v>10.6</v>
      </c>
      <c r="O1230" s="5">
        <v>1.325</v>
      </c>
      <c r="P1230" s="4">
        <v>147</v>
      </c>
      <c r="Q1230" s="6">
        <v>5.4421768707483</v>
      </c>
      <c r="R1230" s="7">
        <v>2.3394557823129301</v>
      </c>
      <c r="S1230" s="6">
        <v>0</v>
      </c>
      <c r="T1230" s="5">
        <v>0</v>
      </c>
      <c r="U1230" s="5">
        <v>0</v>
      </c>
      <c r="V1230" s="5">
        <f t="shared" si="105"/>
        <v>10.6</v>
      </c>
      <c r="W1230" s="5">
        <f t="shared" si="101"/>
        <v>-10.6</v>
      </c>
      <c r="X1230" s="8">
        <f t="shared" si="102"/>
        <v>-1</v>
      </c>
      <c r="Y1230" s="4">
        <v>0</v>
      </c>
      <c r="Z1230" s="9" t="str">
        <f t="shared" si="103"/>
        <v>NA</v>
      </c>
      <c r="AA1230" s="10">
        <f t="shared" si="104"/>
        <v>0</v>
      </c>
    </row>
    <row r="1231" spans="1:27" x14ac:dyDescent="0.55000000000000004">
      <c r="A1231" s="3" t="s">
        <v>78</v>
      </c>
      <c r="B1231" s="3" t="s">
        <v>79</v>
      </c>
      <c r="C1231" s="3" t="s">
        <v>2254</v>
      </c>
      <c r="D1231" s="3" t="s">
        <v>2255</v>
      </c>
      <c r="E1231" s="4" t="s">
        <v>31</v>
      </c>
      <c r="F1231" s="3" t="s">
        <v>36</v>
      </c>
      <c r="G1231" s="3" t="s">
        <v>36</v>
      </c>
      <c r="H1231" s="3" t="s">
        <v>1071</v>
      </c>
      <c r="I1231" s="3" t="s">
        <v>77</v>
      </c>
      <c r="J1231" s="3" t="s">
        <v>36</v>
      </c>
      <c r="K1231" s="3" t="s">
        <v>42</v>
      </c>
      <c r="L1231" s="5">
        <v>0.8125</v>
      </c>
      <c r="M1231" s="4">
        <v>14</v>
      </c>
      <c r="N1231" s="5">
        <v>5.5624999500000003</v>
      </c>
      <c r="O1231" s="5">
        <v>0.39732142500000001</v>
      </c>
      <c r="P1231" s="4">
        <v>10840</v>
      </c>
      <c r="Q1231" s="6">
        <v>0.12915129151291502</v>
      </c>
      <c r="R1231" s="7">
        <v>2.9856180811808102</v>
      </c>
      <c r="S1231" s="6">
        <v>0</v>
      </c>
      <c r="T1231" s="5">
        <v>0</v>
      </c>
      <c r="U1231" s="5">
        <v>0</v>
      </c>
      <c r="V1231" s="5">
        <f t="shared" si="105"/>
        <v>5.5624999500000003</v>
      </c>
      <c r="W1231" s="5">
        <f t="shared" si="101"/>
        <v>-5.5624999500000003</v>
      </c>
      <c r="X1231" s="8">
        <f t="shared" si="102"/>
        <v>-1</v>
      </c>
      <c r="Y1231" s="4">
        <v>0</v>
      </c>
      <c r="Z1231" s="9" t="str">
        <f t="shared" si="103"/>
        <v>NA</v>
      </c>
      <c r="AA1231" s="10">
        <f t="shared" si="104"/>
        <v>0</v>
      </c>
    </row>
    <row r="1232" spans="1:27" x14ac:dyDescent="0.55000000000000004">
      <c r="A1232" s="3" t="s">
        <v>78</v>
      </c>
      <c r="B1232" s="3" t="s">
        <v>79</v>
      </c>
      <c r="C1232" s="3" t="s">
        <v>2256</v>
      </c>
      <c r="D1232" s="3" t="s">
        <v>517</v>
      </c>
      <c r="E1232" s="4" t="s">
        <v>66</v>
      </c>
      <c r="F1232" s="3" t="s">
        <v>36</v>
      </c>
      <c r="G1232" s="3" t="s">
        <v>36</v>
      </c>
      <c r="H1232" s="3" t="s">
        <v>85</v>
      </c>
      <c r="I1232" s="3" t="s">
        <v>82</v>
      </c>
      <c r="J1232" s="3" t="s">
        <v>36</v>
      </c>
      <c r="K1232" s="3" t="s">
        <v>42</v>
      </c>
      <c r="L1232" s="5">
        <v>0.8125</v>
      </c>
      <c r="M1232" s="4">
        <v>249</v>
      </c>
      <c r="N1232" s="5">
        <v>272.4124989</v>
      </c>
      <c r="O1232" s="5">
        <v>1.0940261</v>
      </c>
      <c r="P1232" s="4">
        <v>12322</v>
      </c>
      <c r="Q1232" s="6">
        <v>2.0207758480766098</v>
      </c>
      <c r="R1232" s="7">
        <v>1.42063788346048</v>
      </c>
      <c r="S1232" s="6">
        <v>0</v>
      </c>
      <c r="T1232" s="5">
        <v>0</v>
      </c>
      <c r="U1232" s="5">
        <v>0</v>
      </c>
      <c r="V1232" s="5">
        <f t="shared" si="105"/>
        <v>272.4124989</v>
      </c>
      <c r="W1232" s="5">
        <f t="shared" si="101"/>
        <v>-272.4124989</v>
      </c>
      <c r="X1232" s="8">
        <f t="shared" si="102"/>
        <v>-1</v>
      </c>
      <c r="Y1232" s="4">
        <v>0</v>
      </c>
      <c r="Z1232" s="9" t="str">
        <f t="shared" si="103"/>
        <v>NA</v>
      </c>
      <c r="AA1232" s="10">
        <f t="shared" si="104"/>
        <v>0</v>
      </c>
    </row>
    <row r="1233" spans="1:27" x14ac:dyDescent="0.55000000000000004">
      <c r="A1233" s="3" t="s">
        <v>62</v>
      </c>
      <c r="B1233" s="3" t="s">
        <v>63</v>
      </c>
      <c r="C1233" s="3" t="s">
        <v>2257</v>
      </c>
      <c r="D1233" s="3" t="s">
        <v>2258</v>
      </c>
      <c r="E1233" s="4" t="s">
        <v>66</v>
      </c>
      <c r="F1233" s="3" t="s">
        <v>36</v>
      </c>
      <c r="G1233" s="3" t="s">
        <v>36</v>
      </c>
      <c r="H1233" s="3" t="s">
        <v>59</v>
      </c>
      <c r="I1233" s="3" t="s">
        <v>67</v>
      </c>
      <c r="J1233" s="3" t="s">
        <v>36</v>
      </c>
      <c r="K1233" s="3" t="s">
        <v>42</v>
      </c>
      <c r="L1233" s="5">
        <v>0.82499999999999996</v>
      </c>
      <c r="M1233" s="4">
        <v>79</v>
      </c>
      <c r="N1233" s="5">
        <v>37.912499937500002</v>
      </c>
      <c r="O1233" s="5">
        <v>0.47990506250000003</v>
      </c>
      <c r="P1233" s="4">
        <v>1804</v>
      </c>
      <c r="Q1233" s="6">
        <v>4.37915742793792</v>
      </c>
      <c r="R1233" s="7">
        <v>1.96507760532151</v>
      </c>
      <c r="S1233" s="6">
        <v>0</v>
      </c>
      <c r="T1233" s="5">
        <v>0</v>
      </c>
      <c r="U1233" s="5">
        <v>0</v>
      </c>
      <c r="V1233" s="5">
        <f t="shared" si="105"/>
        <v>37.912499937500002</v>
      </c>
      <c r="W1233" s="5">
        <f t="shared" si="101"/>
        <v>-37.912499937500002</v>
      </c>
      <c r="X1233" s="8">
        <f t="shared" si="102"/>
        <v>-1</v>
      </c>
      <c r="Y1233" s="4">
        <v>0</v>
      </c>
      <c r="Z1233" s="9" t="str">
        <f t="shared" si="103"/>
        <v>NA</v>
      </c>
      <c r="AA1233" s="10">
        <f t="shared" si="104"/>
        <v>0</v>
      </c>
    </row>
    <row r="1234" spans="1:27" x14ac:dyDescent="0.55000000000000004">
      <c r="A1234" s="3" t="s">
        <v>62</v>
      </c>
      <c r="B1234" s="3" t="s">
        <v>63</v>
      </c>
      <c r="C1234" s="3" t="s">
        <v>2259</v>
      </c>
      <c r="D1234" s="3" t="s">
        <v>853</v>
      </c>
      <c r="E1234" s="4" t="s">
        <v>31</v>
      </c>
      <c r="F1234" s="3" t="s">
        <v>36</v>
      </c>
      <c r="G1234" s="3" t="s">
        <v>36</v>
      </c>
      <c r="H1234" s="3" t="s">
        <v>181</v>
      </c>
      <c r="I1234" s="3" t="s">
        <v>67</v>
      </c>
      <c r="J1234" s="3" t="s">
        <v>36</v>
      </c>
      <c r="K1234" s="3" t="s">
        <v>91</v>
      </c>
      <c r="L1234" s="5">
        <v>0.82499999999999996</v>
      </c>
      <c r="M1234" s="4">
        <v>113</v>
      </c>
      <c r="N1234" s="5">
        <v>164.63749982499999</v>
      </c>
      <c r="O1234" s="5">
        <v>1.456969025</v>
      </c>
      <c r="P1234" s="4">
        <v>5559</v>
      </c>
      <c r="Q1234" s="6">
        <v>2.03273970138514</v>
      </c>
      <c r="R1234" s="7">
        <v>1.7350242849433399</v>
      </c>
      <c r="S1234" s="6">
        <v>0</v>
      </c>
      <c r="T1234" s="5">
        <v>0</v>
      </c>
      <c r="U1234" s="5">
        <v>0</v>
      </c>
      <c r="V1234" s="5">
        <f t="shared" si="105"/>
        <v>164.63749982499999</v>
      </c>
      <c r="W1234" s="5">
        <f t="shared" si="101"/>
        <v>-164.63749982499999</v>
      </c>
      <c r="X1234" s="8">
        <f t="shared" si="102"/>
        <v>-1</v>
      </c>
      <c r="Y1234" s="4">
        <v>0</v>
      </c>
      <c r="Z1234" s="9" t="str">
        <f t="shared" si="103"/>
        <v>NA</v>
      </c>
      <c r="AA1234" s="10">
        <f t="shared" si="104"/>
        <v>0</v>
      </c>
    </row>
    <row r="1235" spans="1:27" x14ac:dyDescent="0.55000000000000004">
      <c r="A1235" s="3" t="s">
        <v>78</v>
      </c>
      <c r="B1235" s="3" t="s">
        <v>79</v>
      </c>
      <c r="C1235" s="3" t="s">
        <v>2260</v>
      </c>
      <c r="D1235" s="3" t="s">
        <v>2261</v>
      </c>
      <c r="E1235" s="4" t="s">
        <v>31</v>
      </c>
      <c r="F1235" s="3" t="s">
        <v>36</v>
      </c>
      <c r="G1235" s="3" t="s">
        <v>36</v>
      </c>
      <c r="H1235" s="3" t="s">
        <v>345</v>
      </c>
      <c r="I1235" s="3" t="s">
        <v>77</v>
      </c>
      <c r="J1235" s="3" t="s">
        <v>36</v>
      </c>
      <c r="K1235" s="3" t="s">
        <v>42</v>
      </c>
      <c r="L1235" s="5">
        <v>0.82499999999999996</v>
      </c>
      <c r="M1235" s="4">
        <v>2</v>
      </c>
      <c r="N1235" s="5">
        <v>1.3</v>
      </c>
      <c r="O1235" s="5">
        <v>0.65</v>
      </c>
      <c r="P1235" s="4">
        <v>672</v>
      </c>
      <c r="Q1235" s="6">
        <v>0.297619047619048</v>
      </c>
      <c r="R1235" s="7">
        <v>2.6477678571428598</v>
      </c>
      <c r="S1235" s="6">
        <v>0</v>
      </c>
      <c r="T1235" s="5">
        <v>0</v>
      </c>
      <c r="U1235" s="5">
        <v>0</v>
      </c>
      <c r="V1235" s="5">
        <f t="shared" si="105"/>
        <v>1.3</v>
      </c>
      <c r="W1235" s="5">
        <f t="shared" si="101"/>
        <v>-1.3</v>
      </c>
      <c r="X1235" s="8">
        <f t="shared" si="102"/>
        <v>-1</v>
      </c>
      <c r="Y1235" s="4">
        <v>0</v>
      </c>
      <c r="Z1235" s="9" t="str">
        <f t="shared" si="103"/>
        <v>NA</v>
      </c>
      <c r="AA1235" s="10">
        <f t="shared" si="104"/>
        <v>0</v>
      </c>
    </row>
    <row r="1236" spans="1:27" x14ac:dyDescent="0.55000000000000004">
      <c r="A1236" s="3" t="s">
        <v>78</v>
      </c>
      <c r="B1236" s="3" t="s">
        <v>79</v>
      </c>
      <c r="C1236" s="3" t="s">
        <v>2262</v>
      </c>
      <c r="D1236" s="3" t="s">
        <v>2263</v>
      </c>
      <c r="E1236" s="4" t="s">
        <v>31</v>
      </c>
      <c r="F1236" s="3" t="s">
        <v>36</v>
      </c>
      <c r="G1236" s="3" t="s">
        <v>36</v>
      </c>
      <c r="H1236" s="3" t="s">
        <v>1074</v>
      </c>
      <c r="I1236" s="3" t="s">
        <v>77</v>
      </c>
      <c r="J1236" s="3" t="s">
        <v>36</v>
      </c>
      <c r="K1236" s="3" t="s">
        <v>42</v>
      </c>
      <c r="L1236" s="5">
        <v>0.82499999999999996</v>
      </c>
      <c r="M1236" s="4">
        <v>3</v>
      </c>
      <c r="N1236" s="5">
        <v>1.7124999749999998</v>
      </c>
      <c r="O1236" s="5">
        <v>0.57083332499999995</v>
      </c>
      <c r="P1236" s="4">
        <v>127</v>
      </c>
      <c r="Q1236" s="6">
        <v>2.36220472440945</v>
      </c>
      <c r="R1236" s="7">
        <v>2.02362204724409</v>
      </c>
      <c r="S1236" s="6">
        <v>0</v>
      </c>
      <c r="T1236" s="5">
        <v>0</v>
      </c>
      <c r="U1236" s="5">
        <v>0</v>
      </c>
      <c r="V1236" s="5">
        <f t="shared" si="105"/>
        <v>1.7124999749999998</v>
      </c>
      <c r="W1236" s="5">
        <f t="shared" si="101"/>
        <v>-1.7124999749999998</v>
      </c>
      <c r="X1236" s="8">
        <f t="shared" si="102"/>
        <v>-1</v>
      </c>
      <c r="Y1236" s="4">
        <v>0</v>
      </c>
      <c r="Z1236" s="9" t="str">
        <f t="shared" si="103"/>
        <v>NA</v>
      </c>
      <c r="AA1236" s="10">
        <f t="shared" si="104"/>
        <v>0</v>
      </c>
    </row>
    <row r="1237" spans="1:27" x14ac:dyDescent="0.55000000000000004">
      <c r="A1237" s="3" t="s">
        <v>78</v>
      </c>
      <c r="B1237" s="3" t="s">
        <v>79</v>
      </c>
      <c r="C1237" s="3" t="s">
        <v>2264</v>
      </c>
      <c r="D1237" s="3" t="s">
        <v>2265</v>
      </c>
      <c r="E1237" s="4" t="s">
        <v>31</v>
      </c>
      <c r="F1237" s="3" t="s">
        <v>36</v>
      </c>
      <c r="G1237" s="3" t="s">
        <v>36</v>
      </c>
      <c r="H1237" s="3" t="s">
        <v>1727</v>
      </c>
      <c r="I1237" s="3" t="s">
        <v>77</v>
      </c>
      <c r="J1237" s="3" t="s">
        <v>36</v>
      </c>
      <c r="K1237" s="3" t="s">
        <v>42</v>
      </c>
      <c r="L1237" s="5">
        <v>0.82499999999999996</v>
      </c>
      <c r="M1237" s="4">
        <v>3</v>
      </c>
      <c r="N1237" s="5">
        <v>2.9124999749999998</v>
      </c>
      <c r="O1237" s="5">
        <v>0.97083332499999997</v>
      </c>
      <c r="P1237" s="4">
        <v>146</v>
      </c>
      <c r="Q1237" s="6">
        <v>2.0547945205479401</v>
      </c>
      <c r="R1237" s="7">
        <v>2.0965753424657501</v>
      </c>
      <c r="S1237" s="6">
        <v>0</v>
      </c>
      <c r="T1237" s="5">
        <v>0</v>
      </c>
      <c r="U1237" s="5">
        <v>0</v>
      </c>
      <c r="V1237" s="5">
        <f t="shared" si="105"/>
        <v>2.9124999749999998</v>
      </c>
      <c r="W1237" s="5">
        <f t="shared" si="101"/>
        <v>-2.9124999749999998</v>
      </c>
      <c r="X1237" s="8">
        <f t="shared" si="102"/>
        <v>-1</v>
      </c>
      <c r="Y1237" s="4">
        <v>0</v>
      </c>
      <c r="Z1237" s="9" t="str">
        <f t="shared" si="103"/>
        <v>NA</v>
      </c>
      <c r="AA1237" s="10">
        <f t="shared" si="104"/>
        <v>0</v>
      </c>
    </row>
    <row r="1238" spans="1:27" x14ac:dyDescent="0.55000000000000004">
      <c r="A1238" s="3" t="s">
        <v>78</v>
      </c>
      <c r="B1238" s="3" t="s">
        <v>79</v>
      </c>
      <c r="C1238" s="3" t="s">
        <v>2266</v>
      </c>
      <c r="D1238" s="3" t="s">
        <v>2267</v>
      </c>
      <c r="E1238" s="4" t="s">
        <v>31</v>
      </c>
      <c r="F1238" s="3" t="s">
        <v>36</v>
      </c>
      <c r="G1238" s="3" t="s">
        <v>36</v>
      </c>
      <c r="H1238" s="3" t="s">
        <v>723</v>
      </c>
      <c r="I1238" s="3" t="s">
        <v>77</v>
      </c>
      <c r="J1238" s="3" t="s">
        <v>36</v>
      </c>
      <c r="K1238" s="3" t="s">
        <v>61</v>
      </c>
      <c r="L1238" s="5">
        <v>0.82499999999999996</v>
      </c>
      <c r="M1238" s="4">
        <v>5</v>
      </c>
      <c r="N1238" s="5">
        <v>4.9375</v>
      </c>
      <c r="O1238" s="5">
        <v>0.98750000000000004</v>
      </c>
      <c r="P1238" s="4">
        <v>208</v>
      </c>
      <c r="Q1238" s="6">
        <v>2.4038461538461502</v>
      </c>
      <c r="R1238" s="7">
        <v>2.45384615384615</v>
      </c>
      <c r="S1238" s="6">
        <v>0</v>
      </c>
      <c r="T1238" s="5">
        <v>0</v>
      </c>
      <c r="U1238" s="5">
        <v>0</v>
      </c>
      <c r="V1238" s="5">
        <f t="shared" si="105"/>
        <v>4.9375</v>
      </c>
      <c r="W1238" s="5">
        <f t="shared" si="101"/>
        <v>-4.9375</v>
      </c>
      <c r="X1238" s="8">
        <f t="shared" si="102"/>
        <v>-1</v>
      </c>
      <c r="Y1238" s="4">
        <v>0</v>
      </c>
      <c r="Z1238" s="9" t="str">
        <f t="shared" si="103"/>
        <v>NA</v>
      </c>
      <c r="AA1238" s="10">
        <f t="shared" si="104"/>
        <v>0</v>
      </c>
    </row>
    <row r="1239" spans="1:27" x14ac:dyDescent="0.55000000000000004">
      <c r="A1239" s="3" t="s">
        <v>78</v>
      </c>
      <c r="B1239" s="3" t="s">
        <v>79</v>
      </c>
      <c r="C1239" s="3" t="s">
        <v>2268</v>
      </c>
      <c r="D1239" s="3" t="s">
        <v>2269</v>
      </c>
      <c r="E1239" s="4" t="s">
        <v>31</v>
      </c>
      <c r="F1239" s="3" t="s">
        <v>36</v>
      </c>
      <c r="G1239" s="3" t="s">
        <v>36</v>
      </c>
      <c r="H1239" s="3" t="s">
        <v>475</v>
      </c>
      <c r="I1239" s="3" t="s">
        <v>77</v>
      </c>
      <c r="J1239" s="3" t="s">
        <v>36</v>
      </c>
      <c r="K1239" s="3" t="s">
        <v>42</v>
      </c>
      <c r="L1239" s="5">
        <v>0.82499999999999996</v>
      </c>
      <c r="M1239" s="4">
        <v>10</v>
      </c>
      <c r="N1239" s="5">
        <v>7.3125</v>
      </c>
      <c r="O1239" s="5">
        <v>0.73124999999999996</v>
      </c>
      <c r="P1239" s="4">
        <v>255</v>
      </c>
      <c r="Q1239" s="6">
        <v>3.9215686274509798</v>
      </c>
      <c r="R1239" s="7">
        <v>1.8470588235294101</v>
      </c>
      <c r="S1239" s="6">
        <v>0</v>
      </c>
      <c r="T1239" s="5">
        <v>0</v>
      </c>
      <c r="U1239" s="5">
        <v>0</v>
      </c>
      <c r="V1239" s="5">
        <f t="shared" si="105"/>
        <v>7.3125</v>
      </c>
      <c r="W1239" s="5">
        <f t="shared" si="101"/>
        <v>-7.3125</v>
      </c>
      <c r="X1239" s="8">
        <f t="shared" si="102"/>
        <v>-1</v>
      </c>
      <c r="Y1239" s="4">
        <v>0</v>
      </c>
      <c r="Z1239" s="9" t="str">
        <f t="shared" si="103"/>
        <v>NA</v>
      </c>
      <c r="AA1239" s="10">
        <f t="shared" si="104"/>
        <v>0</v>
      </c>
    </row>
    <row r="1240" spans="1:27" x14ac:dyDescent="0.55000000000000004">
      <c r="A1240" s="3" t="s">
        <v>78</v>
      </c>
      <c r="B1240" s="3" t="s">
        <v>79</v>
      </c>
      <c r="C1240" s="3" t="s">
        <v>2270</v>
      </c>
      <c r="D1240" s="3" t="s">
        <v>2271</v>
      </c>
      <c r="E1240" s="4" t="s">
        <v>31</v>
      </c>
      <c r="F1240" s="3" t="s">
        <v>36</v>
      </c>
      <c r="G1240" s="3" t="s">
        <v>36</v>
      </c>
      <c r="H1240" s="3" t="s">
        <v>1881</v>
      </c>
      <c r="I1240" s="3" t="s">
        <v>77</v>
      </c>
      <c r="J1240" s="3" t="s">
        <v>36</v>
      </c>
      <c r="K1240" s="3" t="s">
        <v>42</v>
      </c>
      <c r="L1240" s="5">
        <v>0.82499999999999996</v>
      </c>
      <c r="M1240" s="4">
        <v>8</v>
      </c>
      <c r="N1240" s="5">
        <v>8.75</v>
      </c>
      <c r="O1240" s="5">
        <v>1.09375</v>
      </c>
      <c r="P1240" s="4">
        <v>137</v>
      </c>
      <c r="Q1240" s="6">
        <v>5.8394160583941597</v>
      </c>
      <c r="R1240" s="7">
        <v>2.7576642335766399</v>
      </c>
      <c r="S1240" s="6">
        <v>0</v>
      </c>
      <c r="T1240" s="5">
        <v>0</v>
      </c>
      <c r="U1240" s="5">
        <v>0</v>
      </c>
      <c r="V1240" s="5">
        <f t="shared" si="105"/>
        <v>8.75</v>
      </c>
      <c r="W1240" s="5">
        <f t="shared" si="101"/>
        <v>-8.75</v>
      </c>
      <c r="X1240" s="8">
        <f t="shared" si="102"/>
        <v>-1</v>
      </c>
      <c r="Y1240" s="4">
        <v>0</v>
      </c>
      <c r="Z1240" s="9" t="str">
        <f t="shared" si="103"/>
        <v>NA</v>
      </c>
      <c r="AA1240" s="10">
        <f t="shared" si="104"/>
        <v>0</v>
      </c>
    </row>
    <row r="1241" spans="1:27" x14ac:dyDescent="0.55000000000000004">
      <c r="A1241" s="3" t="s">
        <v>78</v>
      </c>
      <c r="B1241" s="3" t="s">
        <v>79</v>
      </c>
      <c r="C1241" s="3" t="s">
        <v>2272</v>
      </c>
      <c r="D1241" s="3" t="s">
        <v>2273</v>
      </c>
      <c r="E1241" s="4" t="s">
        <v>31</v>
      </c>
      <c r="F1241" s="3" t="s">
        <v>36</v>
      </c>
      <c r="G1241" s="3" t="s">
        <v>36</v>
      </c>
      <c r="H1241" s="3" t="s">
        <v>1601</v>
      </c>
      <c r="I1241" s="3" t="s">
        <v>77</v>
      </c>
      <c r="J1241" s="3" t="s">
        <v>36</v>
      </c>
      <c r="K1241" s="3" t="s">
        <v>42</v>
      </c>
      <c r="L1241" s="5">
        <v>0.82499999999999996</v>
      </c>
      <c r="M1241" s="4">
        <v>32</v>
      </c>
      <c r="N1241" s="5">
        <v>20.212499999999999</v>
      </c>
      <c r="O1241" s="5">
        <v>0.63164062499999996</v>
      </c>
      <c r="P1241" s="4">
        <v>879</v>
      </c>
      <c r="Q1241" s="6">
        <v>3.6405005688282102</v>
      </c>
      <c r="R1241" s="7">
        <v>1.8757679180887401</v>
      </c>
      <c r="S1241" s="6">
        <v>0</v>
      </c>
      <c r="T1241" s="5">
        <v>0</v>
      </c>
      <c r="U1241" s="5">
        <v>0</v>
      </c>
      <c r="V1241" s="5">
        <f t="shared" si="105"/>
        <v>20.212499999999999</v>
      </c>
      <c r="W1241" s="5">
        <f t="shared" si="101"/>
        <v>-20.212499999999999</v>
      </c>
      <c r="X1241" s="8">
        <f t="shared" si="102"/>
        <v>-1</v>
      </c>
      <c r="Y1241" s="4">
        <v>0</v>
      </c>
      <c r="Z1241" s="9" t="str">
        <f t="shared" si="103"/>
        <v>NA</v>
      </c>
      <c r="AA1241" s="10">
        <f t="shared" si="104"/>
        <v>0</v>
      </c>
    </row>
    <row r="1242" spans="1:27" x14ac:dyDescent="0.55000000000000004">
      <c r="A1242" s="3" t="s">
        <v>78</v>
      </c>
      <c r="B1242" s="3" t="s">
        <v>79</v>
      </c>
      <c r="C1242" s="3" t="s">
        <v>2274</v>
      </c>
      <c r="D1242" s="3" t="s">
        <v>2275</v>
      </c>
      <c r="E1242" s="4" t="s">
        <v>31</v>
      </c>
      <c r="F1242" s="3" t="s">
        <v>36</v>
      </c>
      <c r="G1242" s="3" t="s">
        <v>36</v>
      </c>
      <c r="H1242" s="3" t="s">
        <v>1068</v>
      </c>
      <c r="I1242" s="3" t="s">
        <v>77</v>
      </c>
      <c r="J1242" s="3" t="s">
        <v>36</v>
      </c>
      <c r="K1242" s="3" t="s">
        <v>42</v>
      </c>
      <c r="L1242" s="5">
        <v>0.82499999999999996</v>
      </c>
      <c r="M1242" s="4">
        <v>61</v>
      </c>
      <c r="N1242" s="5">
        <v>39.737499924999995</v>
      </c>
      <c r="O1242" s="5">
        <v>0.65143442499999993</v>
      </c>
      <c r="P1242" s="4">
        <v>1152</v>
      </c>
      <c r="Q1242" s="6">
        <v>5.2951388888888902</v>
      </c>
      <c r="R1242" s="7">
        <v>1.6642361111111099</v>
      </c>
      <c r="S1242" s="6">
        <v>0</v>
      </c>
      <c r="T1242" s="5">
        <v>0</v>
      </c>
      <c r="U1242" s="5">
        <v>0</v>
      </c>
      <c r="V1242" s="5">
        <f t="shared" si="105"/>
        <v>39.737499924999995</v>
      </c>
      <c r="W1242" s="5">
        <f t="shared" si="101"/>
        <v>-39.737499924999995</v>
      </c>
      <c r="X1242" s="8">
        <f t="shared" si="102"/>
        <v>-1</v>
      </c>
      <c r="Y1242" s="4">
        <v>0</v>
      </c>
      <c r="Z1242" s="9" t="str">
        <f t="shared" si="103"/>
        <v>NA</v>
      </c>
      <c r="AA1242" s="10">
        <f t="shared" si="104"/>
        <v>0</v>
      </c>
    </row>
    <row r="1243" spans="1:27" x14ac:dyDescent="0.55000000000000004">
      <c r="A1243" s="3" t="s">
        <v>78</v>
      </c>
      <c r="B1243" s="3" t="s">
        <v>79</v>
      </c>
      <c r="C1243" s="3" t="s">
        <v>2276</v>
      </c>
      <c r="D1243" s="3" t="s">
        <v>2277</v>
      </c>
      <c r="E1243" s="4" t="s">
        <v>31</v>
      </c>
      <c r="F1243" s="3" t="s">
        <v>36</v>
      </c>
      <c r="G1243" s="3" t="s">
        <v>36</v>
      </c>
      <c r="H1243" s="3" t="s">
        <v>485</v>
      </c>
      <c r="I1243" s="3" t="s">
        <v>77</v>
      </c>
      <c r="J1243" s="3" t="s">
        <v>36</v>
      </c>
      <c r="K1243" s="3" t="s">
        <v>42</v>
      </c>
      <c r="L1243" s="5">
        <v>0.82499999999999996</v>
      </c>
      <c r="M1243" s="4">
        <v>55</v>
      </c>
      <c r="N1243" s="5">
        <v>45.237499999999997</v>
      </c>
      <c r="O1243" s="5">
        <v>0.82250000000000001</v>
      </c>
      <c r="P1243" s="4">
        <v>858</v>
      </c>
      <c r="Q1243" s="6">
        <v>6.4102564102564097</v>
      </c>
      <c r="R1243" s="7">
        <v>1.83158508158508</v>
      </c>
      <c r="S1243" s="6">
        <v>0</v>
      </c>
      <c r="T1243" s="5">
        <v>0</v>
      </c>
      <c r="U1243" s="5">
        <v>0</v>
      </c>
      <c r="V1243" s="5">
        <f t="shared" si="105"/>
        <v>45.237499999999997</v>
      </c>
      <c r="W1243" s="5">
        <f t="shared" si="101"/>
        <v>-45.237499999999997</v>
      </c>
      <c r="X1243" s="8">
        <f t="shared" si="102"/>
        <v>-1</v>
      </c>
      <c r="Y1243" s="4">
        <v>0</v>
      </c>
      <c r="Z1243" s="9" t="str">
        <f t="shared" si="103"/>
        <v>NA</v>
      </c>
      <c r="AA1243" s="10">
        <f t="shared" si="104"/>
        <v>0</v>
      </c>
    </row>
    <row r="1244" spans="1:27" x14ac:dyDescent="0.55000000000000004">
      <c r="A1244" s="3" t="s">
        <v>78</v>
      </c>
      <c r="B1244" s="3" t="s">
        <v>79</v>
      </c>
      <c r="C1244" s="3" t="s">
        <v>2278</v>
      </c>
      <c r="D1244" s="3" t="s">
        <v>2279</v>
      </c>
      <c r="E1244" s="4" t="s">
        <v>66</v>
      </c>
      <c r="F1244" s="3" t="s">
        <v>36</v>
      </c>
      <c r="G1244" s="3" t="s">
        <v>36</v>
      </c>
      <c r="H1244" s="3" t="s">
        <v>695</v>
      </c>
      <c r="I1244" s="3" t="s">
        <v>77</v>
      </c>
      <c r="J1244" s="3" t="s">
        <v>36</v>
      </c>
      <c r="K1244" s="3" t="s">
        <v>42</v>
      </c>
      <c r="L1244" s="5">
        <v>0.83750000000000002</v>
      </c>
      <c r="M1244" s="4">
        <v>16</v>
      </c>
      <c r="N1244" s="5">
        <v>14.6875</v>
      </c>
      <c r="O1244" s="5">
        <v>0.91796875</v>
      </c>
      <c r="P1244" s="4">
        <v>981</v>
      </c>
      <c r="Q1244" s="6">
        <v>1.63098878695209</v>
      </c>
      <c r="R1244" s="7">
        <v>3.8974515800203902</v>
      </c>
      <c r="S1244" s="6">
        <v>0</v>
      </c>
      <c r="T1244" s="5">
        <v>0</v>
      </c>
      <c r="U1244" s="5">
        <v>0</v>
      </c>
      <c r="V1244" s="5">
        <f t="shared" si="105"/>
        <v>14.6875</v>
      </c>
      <c r="W1244" s="5">
        <f t="shared" si="101"/>
        <v>-14.6875</v>
      </c>
      <c r="X1244" s="8">
        <f t="shared" si="102"/>
        <v>-1</v>
      </c>
      <c r="Y1244" s="4">
        <v>0</v>
      </c>
      <c r="Z1244" s="9" t="str">
        <f t="shared" si="103"/>
        <v>NA</v>
      </c>
      <c r="AA1244" s="10">
        <f t="shared" si="104"/>
        <v>0</v>
      </c>
    </row>
    <row r="1245" spans="1:27" x14ac:dyDescent="0.55000000000000004">
      <c r="A1245" s="3" t="s">
        <v>78</v>
      </c>
      <c r="B1245" s="3" t="s">
        <v>79</v>
      </c>
      <c r="C1245" s="3" t="s">
        <v>2280</v>
      </c>
      <c r="D1245" s="3" t="s">
        <v>2281</v>
      </c>
      <c r="E1245" s="4" t="s">
        <v>31</v>
      </c>
      <c r="F1245" s="3" t="s">
        <v>36</v>
      </c>
      <c r="G1245" s="3" t="s">
        <v>36</v>
      </c>
      <c r="H1245" s="3" t="s">
        <v>1416</v>
      </c>
      <c r="I1245" s="3" t="s">
        <v>77</v>
      </c>
      <c r="J1245" s="3" t="s">
        <v>36</v>
      </c>
      <c r="K1245" s="3" t="s">
        <v>42</v>
      </c>
      <c r="L1245" s="5">
        <v>0.83750000000000002</v>
      </c>
      <c r="M1245" s="4">
        <v>44</v>
      </c>
      <c r="N1245" s="5">
        <v>43.099999799999999</v>
      </c>
      <c r="O1245" s="5">
        <v>0.97954545000000004</v>
      </c>
      <c r="P1245" s="4">
        <v>1080</v>
      </c>
      <c r="Q1245" s="6">
        <v>4.07407407407407</v>
      </c>
      <c r="R1245" s="7">
        <v>2.1988888888888898</v>
      </c>
      <c r="S1245" s="6">
        <v>0</v>
      </c>
      <c r="T1245" s="5">
        <v>0</v>
      </c>
      <c r="U1245" s="5">
        <v>0</v>
      </c>
      <c r="V1245" s="5">
        <f t="shared" si="105"/>
        <v>43.099999799999999</v>
      </c>
      <c r="W1245" s="5">
        <f t="shared" si="101"/>
        <v>-43.099999799999999</v>
      </c>
      <c r="X1245" s="8">
        <f t="shared" si="102"/>
        <v>-1</v>
      </c>
      <c r="Y1245" s="4">
        <v>0</v>
      </c>
      <c r="Z1245" s="9" t="str">
        <f t="shared" si="103"/>
        <v>NA</v>
      </c>
      <c r="AA1245" s="10">
        <f t="shared" si="104"/>
        <v>0</v>
      </c>
    </row>
    <row r="1246" spans="1:27" x14ac:dyDescent="0.55000000000000004">
      <c r="A1246" s="3" t="s">
        <v>78</v>
      </c>
      <c r="B1246" s="3" t="s">
        <v>79</v>
      </c>
      <c r="C1246" s="3" t="s">
        <v>2282</v>
      </c>
      <c r="D1246" s="3" t="s">
        <v>2283</v>
      </c>
      <c r="E1246" s="4" t="s">
        <v>66</v>
      </c>
      <c r="F1246" s="3" t="s">
        <v>36</v>
      </c>
      <c r="G1246" s="3" t="s">
        <v>36</v>
      </c>
      <c r="H1246" s="3" t="s">
        <v>85</v>
      </c>
      <c r="I1246" s="3" t="s">
        <v>50</v>
      </c>
      <c r="J1246" s="3" t="s">
        <v>36</v>
      </c>
      <c r="K1246" s="3" t="s">
        <v>42</v>
      </c>
      <c r="L1246" s="5">
        <v>0.83750000000000002</v>
      </c>
      <c r="M1246" s="4">
        <v>61</v>
      </c>
      <c r="N1246" s="5">
        <v>67.687499387499997</v>
      </c>
      <c r="O1246" s="5">
        <v>1.1096311374999999</v>
      </c>
      <c r="P1246" s="4">
        <v>1373</v>
      </c>
      <c r="Q1246" s="6">
        <v>4.4428259286234502</v>
      </c>
      <c r="R1246" s="7">
        <v>5.1322651128914796</v>
      </c>
      <c r="S1246" s="6">
        <v>0</v>
      </c>
      <c r="T1246" s="5">
        <v>0</v>
      </c>
      <c r="U1246" s="5">
        <v>0</v>
      </c>
      <c r="V1246" s="5">
        <f t="shared" si="105"/>
        <v>67.687499387499997</v>
      </c>
      <c r="W1246" s="5">
        <f t="shared" si="101"/>
        <v>-67.687499387499997</v>
      </c>
      <c r="X1246" s="8">
        <f t="shared" si="102"/>
        <v>-1</v>
      </c>
      <c r="Y1246" s="4">
        <v>0</v>
      </c>
      <c r="Z1246" s="9" t="str">
        <f t="shared" si="103"/>
        <v>NA</v>
      </c>
      <c r="AA1246" s="10">
        <f t="shared" si="104"/>
        <v>0</v>
      </c>
    </row>
    <row r="1247" spans="1:27" x14ac:dyDescent="0.55000000000000004">
      <c r="A1247" s="3" t="s">
        <v>78</v>
      </c>
      <c r="B1247" s="3" t="s">
        <v>79</v>
      </c>
      <c r="C1247" s="3" t="s">
        <v>2284</v>
      </c>
      <c r="D1247" s="3" t="s">
        <v>2285</v>
      </c>
      <c r="E1247" s="4" t="s">
        <v>31</v>
      </c>
      <c r="F1247" s="3" t="s">
        <v>36</v>
      </c>
      <c r="G1247" s="3" t="s">
        <v>36</v>
      </c>
      <c r="H1247" s="3" t="s">
        <v>1224</v>
      </c>
      <c r="I1247" s="3" t="s">
        <v>77</v>
      </c>
      <c r="J1247" s="3" t="s">
        <v>36</v>
      </c>
      <c r="K1247" s="3" t="s">
        <v>42</v>
      </c>
      <c r="L1247" s="5">
        <v>0.85</v>
      </c>
      <c r="M1247" s="4">
        <v>1</v>
      </c>
      <c r="N1247" s="5">
        <v>0.66249999999999998</v>
      </c>
      <c r="O1247" s="5">
        <v>0.66249999999999998</v>
      </c>
      <c r="P1247" s="4">
        <v>94</v>
      </c>
      <c r="Q1247" s="6">
        <v>1.0638297872340401</v>
      </c>
      <c r="R1247" s="7">
        <v>2.3893617021276601</v>
      </c>
      <c r="S1247" s="6">
        <v>0</v>
      </c>
      <c r="T1247" s="5">
        <v>0</v>
      </c>
      <c r="U1247" s="5">
        <v>0</v>
      </c>
      <c r="V1247" s="5">
        <f t="shared" si="105"/>
        <v>0.66249999999999998</v>
      </c>
      <c r="W1247" s="5">
        <f t="shared" si="101"/>
        <v>-0.66249999999999998</v>
      </c>
      <c r="X1247" s="8">
        <f t="shared" si="102"/>
        <v>-1</v>
      </c>
      <c r="Y1247" s="4">
        <v>0</v>
      </c>
      <c r="Z1247" s="9" t="str">
        <f t="shared" si="103"/>
        <v>NA</v>
      </c>
      <c r="AA1247" s="10">
        <f t="shared" si="104"/>
        <v>0</v>
      </c>
    </row>
    <row r="1248" spans="1:27" x14ac:dyDescent="0.55000000000000004">
      <c r="A1248" s="3" t="s">
        <v>78</v>
      </c>
      <c r="B1248" s="3" t="s">
        <v>79</v>
      </c>
      <c r="C1248" s="3" t="s">
        <v>2286</v>
      </c>
      <c r="D1248" s="3" t="s">
        <v>2287</v>
      </c>
      <c r="E1248" s="4" t="s">
        <v>31</v>
      </c>
      <c r="F1248" s="3" t="s">
        <v>36</v>
      </c>
      <c r="G1248" s="3" t="s">
        <v>36</v>
      </c>
      <c r="H1248" s="3" t="s">
        <v>1229</v>
      </c>
      <c r="I1248" s="3" t="s">
        <v>77</v>
      </c>
      <c r="J1248" s="3" t="s">
        <v>36</v>
      </c>
      <c r="K1248" s="3" t="s">
        <v>42</v>
      </c>
      <c r="L1248" s="5">
        <v>0.85</v>
      </c>
      <c r="M1248" s="4">
        <v>4</v>
      </c>
      <c r="N1248" s="5">
        <v>2.4750000000000001</v>
      </c>
      <c r="O1248" s="5">
        <v>0.61875000000000002</v>
      </c>
      <c r="P1248" s="4">
        <v>590</v>
      </c>
      <c r="Q1248" s="6">
        <v>0.677966101694915</v>
      </c>
      <c r="R1248" s="7">
        <v>3.9930508474576301</v>
      </c>
      <c r="S1248" s="6">
        <v>0</v>
      </c>
      <c r="T1248" s="5">
        <v>0</v>
      </c>
      <c r="U1248" s="5">
        <v>0</v>
      </c>
      <c r="V1248" s="5">
        <f t="shared" si="105"/>
        <v>2.4750000000000001</v>
      </c>
      <c r="W1248" s="5">
        <f t="shared" si="101"/>
        <v>-2.4750000000000001</v>
      </c>
      <c r="X1248" s="8">
        <f t="shared" si="102"/>
        <v>-1</v>
      </c>
      <c r="Y1248" s="4">
        <v>0</v>
      </c>
      <c r="Z1248" s="9" t="str">
        <f t="shared" si="103"/>
        <v>NA</v>
      </c>
      <c r="AA1248" s="10">
        <f t="shared" si="104"/>
        <v>0</v>
      </c>
    </row>
    <row r="1249" spans="1:27" x14ac:dyDescent="0.55000000000000004">
      <c r="A1249" s="3" t="s">
        <v>78</v>
      </c>
      <c r="B1249" s="3" t="s">
        <v>79</v>
      </c>
      <c r="C1249" s="3" t="s">
        <v>2288</v>
      </c>
      <c r="D1249" s="3" t="s">
        <v>2289</v>
      </c>
      <c r="E1249" s="4" t="s">
        <v>31</v>
      </c>
      <c r="F1249" s="3" t="s">
        <v>36</v>
      </c>
      <c r="G1249" s="3" t="s">
        <v>36</v>
      </c>
      <c r="H1249" s="3" t="s">
        <v>1373</v>
      </c>
      <c r="I1249" s="3" t="s">
        <v>77</v>
      </c>
      <c r="J1249" s="3" t="s">
        <v>36</v>
      </c>
      <c r="K1249" s="3" t="s">
        <v>42</v>
      </c>
      <c r="L1249" s="5">
        <v>0.85</v>
      </c>
      <c r="M1249" s="4">
        <v>60</v>
      </c>
      <c r="N1249" s="5">
        <v>40.762500000000003</v>
      </c>
      <c r="O1249" s="5">
        <v>0.67937499999999995</v>
      </c>
      <c r="P1249" s="4">
        <v>3980</v>
      </c>
      <c r="Q1249" s="6">
        <v>1.50753768844221</v>
      </c>
      <c r="R1249" s="7">
        <v>2.1850251256281399</v>
      </c>
      <c r="S1249" s="6">
        <v>0</v>
      </c>
      <c r="T1249" s="5">
        <v>0</v>
      </c>
      <c r="U1249" s="5">
        <v>0</v>
      </c>
      <c r="V1249" s="5">
        <f t="shared" si="105"/>
        <v>40.762500000000003</v>
      </c>
      <c r="W1249" s="5">
        <f t="shared" si="101"/>
        <v>-40.762500000000003</v>
      </c>
      <c r="X1249" s="8">
        <f t="shared" si="102"/>
        <v>-1</v>
      </c>
      <c r="Y1249" s="4">
        <v>0</v>
      </c>
      <c r="Z1249" s="9" t="str">
        <f t="shared" si="103"/>
        <v>NA</v>
      </c>
      <c r="AA1249" s="10">
        <f t="shared" si="104"/>
        <v>0</v>
      </c>
    </row>
    <row r="1250" spans="1:27" x14ac:dyDescent="0.55000000000000004">
      <c r="A1250" s="3" t="s">
        <v>62</v>
      </c>
      <c r="B1250" s="3" t="s">
        <v>63</v>
      </c>
      <c r="C1250" s="3" t="s">
        <v>2290</v>
      </c>
      <c r="D1250" s="3" t="s">
        <v>369</v>
      </c>
      <c r="E1250" s="4" t="s">
        <v>31</v>
      </c>
      <c r="F1250" s="3" t="s">
        <v>36</v>
      </c>
      <c r="G1250" s="3" t="s">
        <v>36</v>
      </c>
      <c r="H1250" s="3" t="s">
        <v>85</v>
      </c>
      <c r="I1250" s="3" t="s">
        <v>67</v>
      </c>
      <c r="J1250" s="3" t="s">
        <v>36</v>
      </c>
      <c r="K1250" s="3" t="s">
        <v>91</v>
      </c>
      <c r="L1250" s="5">
        <v>0.86250000000000004</v>
      </c>
      <c r="M1250" s="4">
        <v>62</v>
      </c>
      <c r="N1250" s="5">
        <v>60.037499274999995</v>
      </c>
      <c r="O1250" s="5">
        <v>0.96834676249999996</v>
      </c>
      <c r="P1250" s="4">
        <v>1430</v>
      </c>
      <c r="Q1250" s="6">
        <v>4.3356643356643296</v>
      </c>
      <c r="R1250" s="7">
        <v>1.8779020979020999</v>
      </c>
      <c r="S1250" s="6">
        <v>0</v>
      </c>
      <c r="T1250" s="5">
        <v>0</v>
      </c>
      <c r="U1250" s="5">
        <v>0</v>
      </c>
      <c r="V1250" s="5">
        <f t="shared" si="105"/>
        <v>60.037499274999995</v>
      </c>
      <c r="W1250" s="5">
        <f t="shared" si="101"/>
        <v>-60.037499274999995</v>
      </c>
      <c r="X1250" s="8">
        <f t="shared" si="102"/>
        <v>-1</v>
      </c>
      <c r="Y1250" s="4">
        <v>0</v>
      </c>
      <c r="Z1250" s="9" t="str">
        <f t="shared" si="103"/>
        <v>NA</v>
      </c>
      <c r="AA1250" s="10">
        <f t="shared" si="104"/>
        <v>0</v>
      </c>
    </row>
    <row r="1251" spans="1:27" x14ac:dyDescent="0.55000000000000004">
      <c r="A1251" s="3" t="s">
        <v>78</v>
      </c>
      <c r="B1251" s="3" t="s">
        <v>79</v>
      </c>
      <c r="C1251" s="3" t="s">
        <v>2291</v>
      </c>
      <c r="D1251" s="3" t="s">
        <v>2292</v>
      </c>
      <c r="E1251" s="4" t="s">
        <v>31</v>
      </c>
      <c r="F1251" s="3" t="s">
        <v>36</v>
      </c>
      <c r="G1251" s="3" t="s">
        <v>36</v>
      </c>
      <c r="H1251" s="3" t="s">
        <v>439</v>
      </c>
      <c r="I1251" s="3" t="s">
        <v>77</v>
      </c>
      <c r="J1251" s="3" t="s">
        <v>36</v>
      </c>
      <c r="K1251" s="3" t="s">
        <v>42</v>
      </c>
      <c r="L1251" s="5">
        <v>0.86250000000000004</v>
      </c>
      <c r="M1251" s="4">
        <v>110</v>
      </c>
      <c r="N1251" s="5">
        <v>93.849999374999996</v>
      </c>
      <c r="O1251" s="5">
        <v>0.85318181250000003</v>
      </c>
      <c r="P1251" s="4">
        <v>35005</v>
      </c>
      <c r="Q1251" s="6">
        <v>0.31424082273960902</v>
      </c>
      <c r="R1251" s="7">
        <v>2.0777603199542898</v>
      </c>
      <c r="S1251" s="6">
        <v>0</v>
      </c>
      <c r="T1251" s="5">
        <v>0</v>
      </c>
      <c r="U1251" s="5">
        <v>0</v>
      </c>
      <c r="V1251" s="5">
        <f t="shared" si="105"/>
        <v>93.849999374999996</v>
      </c>
      <c r="W1251" s="5">
        <f t="shared" si="101"/>
        <v>-93.849999374999996</v>
      </c>
      <c r="X1251" s="8">
        <f t="shared" si="102"/>
        <v>-1</v>
      </c>
      <c r="Y1251" s="4">
        <v>0</v>
      </c>
      <c r="Z1251" s="9" t="str">
        <f t="shared" si="103"/>
        <v>NA</v>
      </c>
      <c r="AA1251" s="10">
        <f t="shared" si="104"/>
        <v>0</v>
      </c>
    </row>
    <row r="1252" spans="1:27" x14ac:dyDescent="0.55000000000000004">
      <c r="A1252" s="3" t="s">
        <v>78</v>
      </c>
      <c r="B1252" s="3" t="s">
        <v>79</v>
      </c>
      <c r="C1252" s="3" t="s">
        <v>2293</v>
      </c>
      <c r="D1252" s="3" t="s">
        <v>690</v>
      </c>
      <c r="E1252" s="4" t="s">
        <v>31</v>
      </c>
      <c r="F1252" s="3" t="s">
        <v>36</v>
      </c>
      <c r="G1252" s="3" t="s">
        <v>36</v>
      </c>
      <c r="H1252" s="3" t="s">
        <v>353</v>
      </c>
      <c r="I1252" s="3" t="s">
        <v>82</v>
      </c>
      <c r="J1252" s="3" t="s">
        <v>36</v>
      </c>
      <c r="K1252" s="3" t="s">
        <v>42</v>
      </c>
      <c r="L1252" s="5">
        <v>0.86250000000000004</v>
      </c>
      <c r="M1252" s="4">
        <v>355</v>
      </c>
      <c r="N1252" s="5">
        <v>311.99999931249994</v>
      </c>
      <c r="O1252" s="5">
        <v>0.8788732374999999</v>
      </c>
      <c r="P1252" s="4">
        <v>5466</v>
      </c>
      <c r="Q1252" s="6">
        <v>6.4946944749359696</v>
      </c>
      <c r="R1252" s="7">
        <v>1.1779363336992299</v>
      </c>
      <c r="S1252" s="6">
        <v>0</v>
      </c>
      <c r="T1252" s="5">
        <v>0</v>
      </c>
      <c r="U1252" s="5">
        <v>0</v>
      </c>
      <c r="V1252" s="5">
        <f t="shared" si="105"/>
        <v>311.99999931249994</v>
      </c>
      <c r="W1252" s="5">
        <f t="shared" si="101"/>
        <v>-311.99999931249994</v>
      </c>
      <c r="X1252" s="8">
        <f t="shared" si="102"/>
        <v>-1</v>
      </c>
      <c r="Y1252" s="4">
        <v>0</v>
      </c>
      <c r="Z1252" s="9" t="str">
        <f t="shared" si="103"/>
        <v>NA</v>
      </c>
      <c r="AA1252" s="10">
        <f t="shared" si="104"/>
        <v>0</v>
      </c>
    </row>
    <row r="1253" spans="1:27" x14ac:dyDescent="0.55000000000000004">
      <c r="A1253" s="3" t="s">
        <v>78</v>
      </c>
      <c r="B1253" s="3" t="s">
        <v>79</v>
      </c>
      <c r="C1253" s="3" t="s">
        <v>2294</v>
      </c>
      <c r="D1253" s="3" t="s">
        <v>2295</v>
      </c>
      <c r="E1253" s="4" t="s">
        <v>66</v>
      </c>
      <c r="F1253" s="3" t="s">
        <v>36</v>
      </c>
      <c r="G1253" s="3" t="s">
        <v>36</v>
      </c>
      <c r="H1253" s="3" t="s">
        <v>85</v>
      </c>
      <c r="I1253" s="3" t="s">
        <v>50</v>
      </c>
      <c r="J1253" s="3" t="s">
        <v>36</v>
      </c>
      <c r="K1253" s="3" t="s">
        <v>42</v>
      </c>
      <c r="L1253" s="5">
        <v>0.875</v>
      </c>
      <c r="M1253" s="4">
        <v>9</v>
      </c>
      <c r="N1253" s="5">
        <v>8.6249999250000009</v>
      </c>
      <c r="O1253" s="5">
        <v>0.95833332500000012</v>
      </c>
      <c r="P1253" s="4">
        <v>1244</v>
      </c>
      <c r="Q1253" s="6">
        <v>0.72347266881028893</v>
      </c>
      <c r="R1253" s="7">
        <v>3.39236334405145</v>
      </c>
      <c r="S1253" s="6">
        <v>0</v>
      </c>
      <c r="T1253" s="5">
        <v>0</v>
      </c>
      <c r="U1253" s="5">
        <v>0</v>
      </c>
      <c r="V1253" s="5">
        <f t="shared" si="105"/>
        <v>8.6249999250000009</v>
      </c>
      <c r="W1253" s="5">
        <f t="shared" si="101"/>
        <v>-8.6249999250000009</v>
      </c>
      <c r="X1253" s="8">
        <f t="shared" si="102"/>
        <v>-1</v>
      </c>
      <c r="Y1253" s="4">
        <v>0</v>
      </c>
      <c r="Z1253" s="9" t="str">
        <f t="shared" si="103"/>
        <v>NA</v>
      </c>
      <c r="AA1253" s="10">
        <f t="shared" si="104"/>
        <v>0</v>
      </c>
    </row>
    <row r="1254" spans="1:27" x14ac:dyDescent="0.55000000000000004">
      <c r="A1254" s="3" t="s">
        <v>78</v>
      </c>
      <c r="B1254" s="3" t="s">
        <v>79</v>
      </c>
      <c r="C1254" s="3" t="s">
        <v>2296</v>
      </c>
      <c r="D1254" s="3" t="s">
        <v>2297</v>
      </c>
      <c r="E1254" s="4" t="s">
        <v>31</v>
      </c>
      <c r="F1254" s="3" t="s">
        <v>36</v>
      </c>
      <c r="G1254" s="3" t="s">
        <v>36</v>
      </c>
      <c r="H1254" s="3" t="s">
        <v>426</v>
      </c>
      <c r="I1254" s="3" t="s">
        <v>77</v>
      </c>
      <c r="J1254" s="3" t="s">
        <v>36</v>
      </c>
      <c r="K1254" s="3" t="s">
        <v>42</v>
      </c>
      <c r="L1254" s="5">
        <v>0.875</v>
      </c>
      <c r="M1254" s="4">
        <v>268</v>
      </c>
      <c r="N1254" s="5">
        <v>242.3999968</v>
      </c>
      <c r="O1254" s="5">
        <v>0.90447759999999999</v>
      </c>
      <c r="P1254" s="4">
        <v>4852</v>
      </c>
      <c r="Q1254" s="6">
        <v>5.5234954657872999</v>
      </c>
      <c r="R1254" s="7">
        <v>1.80941879637263</v>
      </c>
      <c r="S1254" s="6">
        <v>0</v>
      </c>
      <c r="T1254" s="5">
        <v>0</v>
      </c>
      <c r="U1254" s="5">
        <v>0</v>
      </c>
      <c r="V1254" s="5">
        <f t="shared" si="105"/>
        <v>242.3999968</v>
      </c>
      <c r="W1254" s="5">
        <f t="shared" si="101"/>
        <v>-242.3999968</v>
      </c>
      <c r="X1254" s="8">
        <f t="shared" si="102"/>
        <v>-1</v>
      </c>
      <c r="Y1254" s="4">
        <v>0</v>
      </c>
      <c r="Z1254" s="9" t="str">
        <f t="shared" si="103"/>
        <v>NA</v>
      </c>
      <c r="AA1254" s="10">
        <f t="shared" si="104"/>
        <v>0</v>
      </c>
    </row>
    <row r="1255" spans="1:27" x14ac:dyDescent="0.55000000000000004">
      <c r="A1255" s="3" t="s">
        <v>62</v>
      </c>
      <c r="B1255" s="3" t="s">
        <v>63</v>
      </c>
      <c r="C1255" s="3" t="s">
        <v>2298</v>
      </c>
      <c r="D1255" s="3" t="s">
        <v>1383</v>
      </c>
      <c r="E1255" s="4" t="s">
        <v>31</v>
      </c>
      <c r="F1255" s="3" t="s">
        <v>36</v>
      </c>
      <c r="G1255" s="3" t="s">
        <v>36</v>
      </c>
      <c r="H1255" s="3" t="s">
        <v>436</v>
      </c>
      <c r="I1255" s="3" t="s">
        <v>67</v>
      </c>
      <c r="J1255" s="3" t="s">
        <v>36</v>
      </c>
      <c r="K1255" s="3" t="s">
        <v>42</v>
      </c>
      <c r="L1255" s="5">
        <v>0.91249999999999998</v>
      </c>
      <c r="M1255" s="4">
        <v>28</v>
      </c>
      <c r="N1255" s="5">
        <v>19.474999950000001</v>
      </c>
      <c r="O1255" s="5">
        <v>0.69553571250000001</v>
      </c>
      <c r="P1255" s="4">
        <v>7198</v>
      </c>
      <c r="Q1255" s="6">
        <v>0.38899694359544301</v>
      </c>
      <c r="R1255" s="7">
        <v>1.72353431508752</v>
      </c>
      <c r="S1255" s="6">
        <v>0</v>
      </c>
      <c r="T1255" s="5">
        <v>0</v>
      </c>
      <c r="U1255" s="5">
        <v>0</v>
      </c>
      <c r="V1255" s="5">
        <f t="shared" si="105"/>
        <v>19.474999950000001</v>
      </c>
      <c r="W1255" s="5">
        <f t="shared" si="101"/>
        <v>-19.474999950000001</v>
      </c>
      <c r="X1255" s="8">
        <f t="shared" si="102"/>
        <v>-1</v>
      </c>
      <c r="Y1255" s="4">
        <v>0</v>
      </c>
      <c r="Z1255" s="9" t="str">
        <f t="shared" si="103"/>
        <v>NA</v>
      </c>
      <c r="AA1255" s="10">
        <f t="shared" si="104"/>
        <v>0</v>
      </c>
    </row>
    <row r="1256" spans="1:27" x14ac:dyDescent="0.55000000000000004">
      <c r="A1256" s="3" t="s">
        <v>78</v>
      </c>
      <c r="B1256" s="3" t="s">
        <v>79</v>
      </c>
      <c r="C1256" s="3" t="s">
        <v>2299</v>
      </c>
      <c r="D1256" s="3" t="s">
        <v>2300</v>
      </c>
      <c r="E1256" s="4" t="s">
        <v>31</v>
      </c>
      <c r="F1256" s="3" t="s">
        <v>36</v>
      </c>
      <c r="G1256" s="3" t="s">
        <v>36</v>
      </c>
      <c r="H1256" s="3" t="s">
        <v>1068</v>
      </c>
      <c r="I1256" s="3" t="s">
        <v>67</v>
      </c>
      <c r="J1256" s="3" t="s">
        <v>36</v>
      </c>
      <c r="K1256" s="3" t="s">
        <v>42</v>
      </c>
      <c r="L1256" s="5">
        <v>0.95</v>
      </c>
      <c r="M1256" s="4">
        <v>4</v>
      </c>
      <c r="N1256" s="5">
        <v>3.8374999999999999</v>
      </c>
      <c r="O1256" s="5">
        <v>0.95937499999999998</v>
      </c>
      <c r="P1256" s="4">
        <v>93</v>
      </c>
      <c r="Q1256" s="6">
        <v>4.3010752688171996</v>
      </c>
      <c r="R1256" s="7">
        <v>1.98279569892473</v>
      </c>
      <c r="S1256" s="6">
        <v>0</v>
      </c>
      <c r="T1256" s="5">
        <v>0</v>
      </c>
      <c r="U1256" s="5">
        <v>0</v>
      </c>
      <c r="V1256" s="5">
        <f t="shared" si="105"/>
        <v>3.8374999999999999</v>
      </c>
      <c r="W1256" s="5">
        <f t="shared" si="101"/>
        <v>-3.8374999999999999</v>
      </c>
      <c r="X1256" s="8">
        <f t="shared" si="102"/>
        <v>-1</v>
      </c>
      <c r="Y1256" s="4">
        <v>0</v>
      </c>
      <c r="Z1256" s="9" t="str">
        <f t="shared" si="103"/>
        <v>NA</v>
      </c>
      <c r="AA1256" s="10">
        <f t="shared" si="104"/>
        <v>0</v>
      </c>
    </row>
    <row r="1257" spans="1:27" x14ac:dyDescent="0.55000000000000004">
      <c r="A1257" s="3" t="s">
        <v>27</v>
      </c>
      <c r="B1257" s="3" t="s">
        <v>28</v>
      </c>
      <c r="C1257" s="3" t="s">
        <v>2301</v>
      </c>
      <c r="D1257" s="3" t="s">
        <v>774</v>
      </c>
      <c r="E1257" s="4" t="s">
        <v>31</v>
      </c>
      <c r="F1257" s="3" t="s">
        <v>32</v>
      </c>
      <c r="G1257" s="3" t="s">
        <v>33</v>
      </c>
      <c r="H1257" s="3" t="s">
        <v>34</v>
      </c>
      <c r="I1257" s="3" t="s">
        <v>35</v>
      </c>
      <c r="J1257" s="3" t="s">
        <v>36</v>
      </c>
      <c r="K1257" s="3" t="s">
        <v>37</v>
      </c>
      <c r="L1257" s="5">
        <v>0.95</v>
      </c>
      <c r="M1257" s="4">
        <v>17</v>
      </c>
      <c r="N1257" s="5">
        <v>14.349999837499999</v>
      </c>
      <c r="O1257" s="5">
        <v>0.84411763749999991</v>
      </c>
      <c r="P1257" s="4">
        <v>7168</v>
      </c>
      <c r="Q1257" s="6">
        <v>0.23716517857142902</v>
      </c>
      <c r="R1257" s="7">
        <v>3.2306263950892902</v>
      </c>
      <c r="S1257" s="6">
        <v>0</v>
      </c>
      <c r="T1257" s="5">
        <v>0</v>
      </c>
      <c r="U1257" s="5">
        <v>0</v>
      </c>
      <c r="V1257" s="5">
        <f t="shared" si="105"/>
        <v>14.349999837499999</v>
      </c>
      <c r="W1257" s="5">
        <f t="shared" si="101"/>
        <v>-14.349999837499999</v>
      </c>
      <c r="X1257" s="8">
        <f t="shared" si="102"/>
        <v>-1</v>
      </c>
      <c r="Y1257" s="4">
        <v>0</v>
      </c>
      <c r="Z1257" s="9" t="str">
        <f t="shared" si="103"/>
        <v>NA</v>
      </c>
      <c r="AA1257" s="10">
        <f t="shared" si="104"/>
        <v>0</v>
      </c>
    </row>
    <row r="1258" spans="1:27" x14ac:dyDescent="0.55000000000000004">
      <c r="A1258" s="3" t="s">
        <v>78</v>
      </c>
      <c r="B1258" s="3" t="s">
        <v>79</v>
      </c>
      <c r="C1258" s="3" t="s">
        <v>2302</v>
      </c>
      <c r="D1258" s="3" t="s">
        <v>2303</v>
      </c>
      <c r="E1258" s="4" t="s">
        <v>31</v>
      </c>
      <c r="F1258" s="3" t="s">
        <v>36</v>
      </c>
      <c r="G1258" s="3" t="s">
        <v>36</v>
      </c>
      <c r="H1258" s="3" t="s">
        <v>1662</v>
      </c>
      <c r="I1258" s="3" t="s">
        <v>77</v>
      </c>
      <c r="J1258" s="3" t="s">
        <v>36</v>
      </c>
      <c r="K1258" s="3" t="s">
        <v>42</v>
      </c>
      <c r="L1258" s="5">
        <v>1.0125</v>
      </c>
      <c r="M1258" s="4">
        <v>15</v>
      </c>
      <c r="N1258" s="5">
        <v>10.5</v>
      </c>
      <c r="O1258" s="5">
        <v>0.7</v>
      </c>
      <c r="P1258" s="4">
        <v>685</v>
      </c>
      <c r="Q1258" s="6">
        <v>2.1897810218978102</v>
      </c>
      <c r="R1258" s="7">
        <v>1.68423357664234</v>
      </c>
      <c r="S1258" s="6">
        <v>0</v>
      </c>
      <c r="T1258" s="5">
        <v>0</v>
      </c>
      <c r="U1258" s="5">
        <v>0</v>
      </c>
      <c r="V1258" s="5">
        <f t="shared" si="105"/>
        <v>10.5</v>
      </c>
      <c r="W1258" s="5">
        <f t="shared" si="101"/>
        <v>-10.5</v>
      </c>
      <c r="X1258" s="8">
        <f t="shared" si="102"/>
        <v>-1</v>
      </c>
      <c r="Y1258" s="4">
        <v>0</v>
      </c>
      <c r="Z1258" s="9" t="str">
        <f t="shared" si="103"/>
        <v>NA</v>
      </c>
      <c r="AA1258" s="10">
        <f t="shared" si="104"/>
        <v>0</v>
      </c>
    </row>
    <row r="1259" spans="1:27" x14ac:dyDescent="0.55000000000000004">
      <c r="A1259" s="3" t="s">
        <v>62</v>
      </c>
      <c r="B1259" s="3" t="s">
        <v>63</v>
      </c>
      <c r="C1259" s="3" t="s">
        <v>2304</v>
      </c>
      <c r="D1259" s="3" t="s">
        <v>2305</v>
      </c>
      <c r="E1259" s="4" t="s">
        <v>31</v>
      </c>
      <c r="F1259" s="3" t="s">
        <v>36</v>
      </c>
      <c r="G1259" s="3" t="s">
        <v>36</v>
      </c>
      <c r="H1259" s="3" t="s">
        <v>166</v>
      </c>
      <c r="I1259" s="3" t="s">
        <v>67</v>
      </c>
      <c r="J1259" s="3" t="s">
        <v>36</v>
      </c>
      <c r="K1259" s="3" t="s">
        <v>42</v>
      </c>
      <c r="L1259" s="5">
        <v>1.0249999999999999</v>
      </c>
      <c r="M1259" s="4">
        <v>15</v>
      </c>
      <c r="N1259" s="5">
        <v>12.687499875</v>
      </c>
      <c r="O1259" s="5">
        <v>0.84583332499999997</v>
      </c>
      <c r="P1259" s="4">
        <v>1057</v>
      </c>
      <c r="Q1259" s="6">
        <v>1.41911069063387</v>
      </c>
      <c r="R1259" s="7">
        <v>2.44919583727531</v>
      </c>
      <c r="S1259" s="6">
        <v>0</v>
      </c>
      <c r="T1259" s="5">
        <v>0</v>
      </c>
      <c r="U1259" s="5">
        <v>0</v>
      </c>
      <c r="V1259" s="5">
        <f t="shared" si="105"/>
        <v>12.687499875</v>
      </c>
      <c r="W1259" s="5">
        <f t="shared" si="101"/>
        <v>-12.687499875</v>
      </c>
      <c r="X1259" s="8">
        <f t="shared" si="102"/>
        <v>-1</v>
      </c>
      <c r="Y1259" s="4">
        <v>0</v>
      </c>
      <c r="Z1259" s="9" t="str">
        <f t="shared" si="103"/>
        <v>NA</v>
      </c>
      <c r="AA1259" s="10">
        <f t="shared" si="104"/>
        <v>0</v>
      </c>
    </row>
    <row r="1260" spans="1:27" x14ac:dyDescent="0.55000000000000004">
      <c r="A1260" s="3" t="s">
        <v>27</v>
      </c>
      <c r="B1260" s="3" t="s">
        <v>28</v>
      </c>
      <c r="C1260" s="3" t="s">
        <v>2306</v>
      </c>
      <c r="D1260" s="3" t="s">
        <v>653</v>
      </c>
      <c r="E1260" s="4" t="s">
        <v>31</v>
      </c>
      <c r="F1260" s="3" t="s">
        <v>32</v>
      </c>
      <c r="G1260" s="3" t="s">
        <v>467</v>
      </c>
      <c r="H1260" s="3" t="s">
        <v>34</v>
      </c>
      <c r="I1260" s="3" t="s">
        <v>35</v>
      </c>
      <c r="J1260" s="3" t="s">
        <v>36</v>
      </c>
      <c r="K1260" s="3" t="s">
        <v>37</v>
      </c>
      <c r="L1260" s="5">
        <v>1.0249999999999999</v>
      </c>
      <c r="M1260" s="4">
        <v>9</v>
      </c>
      <c r="N1260" s="5">
        <v>8.0124999750000008</v>
      </c>
      <c r="O1260" s="5">
        <v>0.89027777500000005</v>
      </c>
      <c r="P1260" s="4">
        <v>310</v>
      </c>
      <c r="Q1260" s="6">
        <v>2.9032258064516099</v>
      </c>
      <c r="R1260" s="7">
        <v>1.51329032258065</v>
      </c>
      <c r="S1260" s="6">
        <v>0</v>
      </c>
      <c r="T1260" s="5">
        <v>0</v>
      </c>
      <c r="U1260" s="5">
        <v>0</v>
      </c>
      <c r="V1260" s="5">
        <f t="shared" si="105"/>
        <v>8.0124999750000008</v>
      </c>
      <c r="W1260" s="5">
        <f t="shared" si="101"/>
        <v>-8.0124999750000008</v>
      </c>
      <c r="X1260" s="8">
        <f t="shared" si="102"/>
        <v>-1</v>
      </c>
      <c r="Y1260" s="4">
        <v>0</v>
      </c>
      <c r="Z1260" s="9" t="str">
        <f t="shared" si="103"/>
        <v>NA</v>
      </c>
      <c r="AA1260" s="10">
        <f t="shared" si="104"/>
        <v>0</v>
      </c>
    </row>
    <row r="1261" spans="1:27" x14ac:dyDescent="0.55000000000000004">
      <c r="A1261" s="3" t="s">
        <v>78</v>
      </c>
      <c r="B1261" s="3" t="s">
        <v>79</v>
      </c>
      <c r="C1261" s="3" t="s">
        <v>2307</v>
      </c>
      <c r="D1261" s="3" t="s">
        <v>2308</v>
      </c>
      <c r="E1261" s="4" t="s">
        <v>31</v>
      </c>
      <c r="F1261" s="3" t="s">
        <v>36</v>
      </c>
      <c r="G1261" s="3" t="s">
        <v>36</v>
      </c>
      <c r="H1261" s="3" t="s">
        <v>110</v>
      </c>
      <c r="I1261" s="3" t="s">
        <v>77</v>
      </c>
      <c r="J1261" s="3" t="s">
        <v>36</v>
      </c>
      <c r="K1261" s="3" t="s">
        <v>42</v>
      </c>
      <c r="L1261" s="5">
        <v>1.0375000000000001</v>
      </c>
      <c r="M1261" s="4">
        <v>1</v>
      </c>
      <c r="N1261" s="5">
        <v>0.9375</v>
      </c>
      <c r="O1261" s="5">
        <v>0.9375</v>
      </c>
      <c r="P1261" s="4">
        <v>458</v>
      </c>
      <c r="Q1261" s="6">
        <v>0.21834061135371202</v>
      </c>
      <c r="R1261" s="7">
        <v>2.31091703056769</v>
      </c>
      <c r="S1261" s="6">
        <v>0</v>
      </c>
      <c r="T1261" s="5">
        <v>0</v>
      </c>
      <c r="U1261" s="5">
        <v>0</v>
      </c>
      <c r="V1261" s="5">
        <f t="shared" si="105"/>
        <v>0.9375</v>
      </c>
      <c r="W1261" s="5">
        <f t="shared" si="101"/>
        <v>-0.9375</v>
      </c>
      <c r="X1261" s="8">
        <f t="shared" si="102"/>
        <v>-1</v>
      </c>
      <c r="Y1261" s="4">
        <v>0</v>
      </c>
      <c r="Z1261" s="9" t="str">
        <f t="shared" si="103"/>
        <v>NA</v>
      </c>
      <c r="AA1261" s="10">
        <f t="shared" si="104"/>
        <v>0</v>
      </c>
    </row>
    <row r="1262" spans="1:27" x14ac:dyDescent="0.55000000000000004">
      <c r="A1262" s="3" t="s">
        <v>78</v>
      </c>
      <c r="B1262" s="3" t="s">
        <v>79</v>
      </c>
      <c r="C1262" s="3" t="s">
        <v>2309</v>
      </c>
      <c r="D1262" s="3" t="s">
        <v>2310</v>
      </c>
      <c r="E1262" s="4" t="s">
        <v>31</v>
      </c>
      <c r="F1262" s="3" t="s">
        <v>36</v>
      </c>
      <c r="G1262" s="3" t="s">
        <v>36</v>
      </c>
      <c r="H1262" s="3" t="s">
        <v>439</v>
      </c>
      <c r="I1262" s="3" t="s">
        <v>77</v>
      </c>
      <c r="J1262" s="3" t="s">
        <v>36</v>
      </c>
      <c r="K1262" s="3" t="s">
        <v>42</v>
      </c>
      <c r="L1262" s="5">
        <v>1.05</v>
      </c>
      <c r="M1262" s="4">
        <v>16</v>
      </c>
      <c r="N1262" s="5">
        <v>11.5375</v>
      </c>
      <c r="O1262" s="5">
        <v>0.72109374999999998</v>
      </c>
      <c r="P1262" s="4">
        <v>1201</v>
      </c>
      <c r="Q1262" s="6">
        <v>1.3322231473771899</v>
      </c>
      <c r="R1262" s="7">
        <v>1.9542880932556199</v>
      </c>
      <c r="S1262" s="6">
        <v>0</v>
      </c>
      <c r="T1262" s="5">
        <v>0</v>
      </c>
      <c r="U1262" s="5">
        <v>0</v>
      </c>
      <c r="V1262" s="5">
        <f t="shared" si="105"/>
        <v>11.5375</v>
      </c>
      <c r="W1262" s="5">
        <f t="shared" si="101"/>
        <v>-11.5375</v>
      </c>
      <c r="X1262" s="8">
        <f t="shared" si="102"/>
        <v>-1</v>
      </c>
      <c r="Y1262" s="4">
        <v>0</v>
      </c>
      <c r="Z1262" s="9" t="str">
        <f t="shared" si="103"/>
        <v>NA</v>
      </c>
      <c r="AA1262" s="10">
        <f t="shared" si="104"/>
        <v>0</v>
      </c>
    </row>
    <row r="1263" spans="1:27" x14ac:dyDescent="0.55000000000000004">
      <c r="A1263" s="3" t="s">
        <v>62</v>
      </c>
      <c r="B1263" s="3" t="s">
        <v>63</v>
      </c>
      <c r="C1263" s="3" t="s">
        <v>2311</v>
      </c>
      <c r="D1263" s="3" t="s">
        <v>2312</v>
      </c>
      <c r="E1263" s="4" t="s">
        <v>66</v>
      </c>
      <c r="F1263" s="3" t="s">
        <v>36</v>
      </c>
      <c r="G1263" s="3" t="s">
        <v>36</v>
      </c>
      <c r="H1263" s="3" t="s">
        <v>357</v>
      </c>
      <c r="I1263" s="3" t="s">
        <v>67</v>
      </c>
      <c r="J1263" s="3" t="s">
        <v>36</v>
      </c>
      <c r="K1263" s="3" t="s">
        <v>42</v>
      </c>
      <c r="L1263" s="5">
        <v>1.075</v>
      </c>
      <c r="M1263" s="4">
        <v>6</v>
      </c>
      <c r="N1263" s="5">
        <v>4.7874999750000002</v>
      </c>
      <c r="O1263" s="5">
        <v>0.79791666250000004</v>
      </c>
      <c r="P1263" s="4">
        <v>456</v>
      </c>
      <c r="Q1263" s="6">
        <v>1.31578947368421</v>
      </c>
      <c r="R1263" s="7">
        <v>1.39868421052632</v>
      </c>
      <c r="S1263" s="6">
        <v>0</v>
      </c>
      <c r="T1263" s="5">
        <v>0</v>
      </c>
      <c r="U1263" s="5">
        <v>0</v>
      </c>
      <c r="V1263" s="5">
        <f t="shared" si="105"/>
        <v>4.7874999750000002</v>
      </c>
      <c r="W1263" s="5">
        <f t="shared" si="101"/>
        <v>-4.7874999750000002</v>
      </c>
      <c r="X1263" s="8">
        <f t="shared" si="102"/>
        <v>-1</v>
      </c>
      <c r="Y1263" s="4">
        <v>0</v>
      </c>
      <c r="Z1263" s="9" t="str">
        <f t="shared" si="103"/>
        <v>NA</v>
      </c>
      <c r="AA1263" s="10">
        <f t="shared" si="104"/>
        <v>0</v>
      </c>
    </row>
    <row r="1264" spans="1:27" x14ac:dyDescent="0.55000000000000004">
      <c r="A1264" s="3" t="s">
        <v>62</v>
      </c>
      <c r="B1264" s="3" t="s">
        <v>63</v>
      </c>
      <c r="C1264" s="3" t="s">
        <v>2313</v>
      </c>
      <c r="D1264" s="3" t="s">
        <v>430</v>
      </c>
      <c r="E1264" s="4" t="s">
        <v>31</v>
      </c>
      <c r="F1264" s="3" t="s">
        <v>36</v>
      </c>
      <c r="G1264" s="3" t="s">
        <v>36</v>
      </c>
      <c r="H1264" s="3" t="s">
        <v>166</v>
      </c>
      <c r="I1264" s="3" t="s">
        <v>67</v>
      </c>
      <c r="J1264" s="3" t="s">
        <v>36</v>
      </c>
      <c r="K1264" s="3" t="s">
        <v>42</v>
      </c>
      <c r="L1264" s="5">
        <v>1.075</v>
      </c>
      <c r="M1264" s="4">
        <v>15</v>
      </c>
      <c r="N1264" s="5">
        <v>8.7999999374999991</v>
      </c>
      <c r="O1264" s="5">
        <v>0.58666666249999999</v>
      </c>
      <c r="P1264" s="4">
        <v>8622</v>
      </c>
      <c r="Q1264" s="6">
        <v>0.173973556019485</v>
      </c>
      <c r="R1264" s="7">
        <v>2.1030503363488799</v>
      </c>
      <c r="S1264" s="6">
        <v>0</v>
      </c>
      <c r="T1264" s="5">
        <v>0</v>
      </c>
      <c r="U1264" s="5">
        <v>0</v>
      </c>
      <c r="V1264" s="5">
        <f t="shared" si="105"/>
        <v>8.7999999374999991</v>
      </c>
      <c r="W1264" s="5">
        <f t="shared" si="101"/>
        <v>-8.7999999374999991</v>
      </c>
      <c r="X1264" s="8">
        <f t="shared" si="102"/>
        <v>-1</v>
      </c>
      <c r="Y1264" s="4">
        <v>0</v>
      </c>
      <c r="Z1264" s="9" t="str">
        <f t="shared" si="103"/>
        <v>NA</v>
      </c>
      <c r="AA1264" s="10">
        <f t="shared" si="104"/>
        <v>0</v>
      </c>
    </row>
    <row r="1265" spans="1:27" x14ac:dyDescent="0.55000000000000004">
      <c r="A1265" s="3" t="s">
        <v>62</v>
      </c>
      <c r="B1265" s="3" t="s">
        <v>63</v>
      </c>
      <c r="C1265" s="3" t="s">
        <v>2314</v>
      </c>
      <c r="D1265" s="3" t="s">
        <v>1988</v>
      </c>
      <c r="E1265" s="4" t="s">
        <v>31</v>
      </c>
      <c r="F1265" s="3" t="s">
        <v>36</v>
      </c>
      <c r="G1265" s="3" t="s">
        <v>36</v>
      </c>
      <c r="H1265" s="3" t="s">
        <v>110</v>
      </c>
      <c r="I1265" s="3" t="s">
        <v>67</v>
      </c>
      <c r="J1265" s="3" t="s">
        <v>36</v>
      </c>
      <c r="K1265" s="3" t="s">
        <v>42</v>
      </c>
      <c r="L1265" s="5">
        <v>1.075</v>
      </c>
      <c r="M1265" s="4">
        <v>76</v>
      </c>
      <c r="N1265" s="5">
        <v>89.749999799999998</v>
      </c>
      <c r="O1265" s="5">
        <v>1.18092105</v>
      </c>
      <c r="P1265" s="4">
        <v>1331</v>
      </c>
      <c r="Q1265" s="6">
        <v>5.7099924868519896</v>
      </c>
      <c r="R1265" s="7">
        <v>1.7307287753568701</v>
      </c>
      <c r="S1265" s="6">
        <v>0</v>
      </c>
      <c r="T1265" s="5">
        <v>0</v>
      </c>
      <c r="U1265" s="5">
        <v>0</v>
      </c>
      <c r="V1265" s="5">
        <f t="shared" si="105"/>
        <v>89.749999799999998</v>
      </c>
      <c r="W1265" s="5">
        <f t="shared" si="101"/>
        <v>-89.749999799999998</v>
      </c>
      <c r="X1265" s="8">
        <f t="shared" si="102"/>
        <v>-1</v>
      </c>
      <c r="Y1265" s="4">
        <v>0</v>
      </c>
      <c r="Z1265" s="9" t="str">
        <f t="shared" si="103"/>
        <v>NA</v>
      </c>
      <c r="AA1265" s="10">
        <f t="shared" si="104"/>
        <v>0</v>
      </c>
    </row>
    <row r="1266" spans="1:27" x14ac:dyDescent="0.55000000000000004">
      <c r="A1266" s="3" t="s">
        <v>78</v>
      </c>
      <c r="B1266" s="3" t="s">
        <v>79</v>
      </c>
      <c r="C1266" s="3" t="s">
        <v>2315</v>
      </c>
      <c r="D1266" s="3" t="s">
        <v>2316</v>
      </c>
      <c r="E1266" s="4" t="s">
        <v>31</v>
      </c>
      <c r="F1266" s="3" t="s">
        <v>36</v>
      </c>
      <c r="G1266" s="3" t="s">
        <v>36</v>
      </c>
      <c r="H1266" s="3" t="s">
        <v>485</v>
      </c>
      <c r="I1266" s="3" t="s">
        <v>77</v>
      </c>
      <c r="J1266" s="3" t="s">
        <v>36</v>
      </c>
      <c r="K1266" s="3" t="s">
        <v>42</v>
      </c>
      <c r="L1266" s="5">
        <v>1.075</v>
      </c>
      <c r="M1266" s="4">
        <v>85</v>
      </c>
      <c r="N1266" s="5">
        <v>69.224999812500002</v>
      </c>
      <c r="O1266" s="5">
        <v>0.81441176250000002</v>
      </c>
      <c r="P1266" s="4">
        <v>2490</v>
      </c>
      <c r="Q1266" s="6">
        <v>3.4136546184738998</v>
      </c>
      <c r="R1266" s="7">
        <v>2.4175903614457801</v>
      </c>
      <c r="S1266" s="6">
        <v>0</v>
      </c>
      <c r="T1266" s="5">
        <v>0</v>
      </c>
      <c r="U1266" s="5">
        <v>0</v>
      </c>
      <c r="V1266" s="5">
        <f t="shared" si="105"/>
        <v>69.224999812500002</v>
      </c>
      <c r="W1266" s="5">
        <f t="shared" si="101"/>
        <v>-69.224999812500002</v>
      </c>
      <c r="X1266" s="8">
        <f t="shared" si="102"/>
        <v>-1</v>
      </c>
      <c r="Y1266" s="4">
        <v>0</v>
      </c>
      <c r="Z1266" s="9" t="str">
        <f t="shared" si="103"/>
        <v>NA</v>
      </c>
      <c r="AA1266" s="10">
        <f t="shared" si="104"/>
        <v>0</v>
      </c>
    </row>
    <row r="1267" spans="1:27" x14ac:dyDescent="0.55000000000000004">
      <c r="A1267" s="3" t="s">
        <v>78</v>
      </c>
      <c r="B1267" s="3" t="s">
        <v>79</v>
      </c>
      <c r="C1267" s="3" t="s">
        <v>2317</v>
      </c>
      <c r="D1267" s="3" t="s">
        <v>566</v>
      </c>
      <c r="E1267" s="4" t="s">
        <v>66</v>
      </c>
      <c r="F1267" s="3" t="s">
        <v>36</v>
      </c>
      <c r="G1267" s="3" t="s">
        <v>36</v>
      </c>
      <c r="H1267" s="3" t="s">
        <v>85</v>
      </c>
      <c r="I1267" s="3" t="s">
        <v>82</v>
      </c>
      <c r="J1267" s="3" t="s">
        <v>36</v>
      </c>
      <c r="K1267" s="3" t="s">
        <v>42</v>
      </c>
      <c r="L1267" s="5">
        <v>1.075</v>
      </c>
      <c r="M1267" s="4">
        <v>166</v>
      </c>
      <c r="N1267" s="5">
        <v>326.06249954999998</v>
      </c>
      <c r="O1267" s="5">
        <v>1.964231925</v>
      </c>
      <c r="P1267" s="4">
        <v>14085</v>
      </c>
      <c r="Q1267" s="6">
        <v>1.17855875044373</v>
      </c>
      <c r="R1267" s="7">
        <v>1.5145473908413201</v>
      </c>
      <c r="S1267" s="6">
        <v>0</v>
      </c>
      <c r="T1267" s="5">
        <v>0</v>
      </c>
      <c r="U1267" s="5">
        <v>0</v>
      </c>
      <c r="V1267" s="5">
        <f t="shared" si="105"/>
        <v>326.06249954999998</v>
      </c>
      <c r="W1267" s="5">
        <f t="shared" si="101"/>
        <v>-326.06249954999998</v>
      </c>
      <c r="X1267" s="8">
        <f t="shared" si="102"/>
        <v>-1</v>
      </c>
      <c r="Y1267" s="4">
        <v>0</v>
      </c>
      <c r="Z1267" s="9" t="str">
        <f t="shared" si="103"/>
        <v>NA</v>
      </c>
      <c r="AA1267" s="10">
        <f t="shared" si="104"/>
        <v>0</v>
      </c>
    </row>
    <row r="1268" spans="1:27" x14ac:dyDescent="0.55000000000000004">
      <c r="A1268" s="3" t="s">
        <v>78</v>
      </c>
      <c r="B1268" s="3" t="s">
        <v>79</v>
      </c>
      <c r="C1268" s="3" t="s">
        <v>2318</v>
      </c>
      <c r="D1268" s="3" t="s">
        <v>2084</v>
      </c>
      <c r="E1268" s="4" t="s">
        <v>66</v>
      </c>
      <c r="F1268" s="3" t="s">
        <v>36</v>
      </c>
      <c r="G1268" s="3" t="s">
        <v>36</v>
      </c>
      <c r="H1268" s="3" t="s">
        <v>181</v>
      </c>
      <c r="I1268" s="3" t="s">
        <v>50</v>
      </c>
      <c r="J1268" s="3" t="s">
        <v>36</v>
      </c>
      <c r="K1268" s="3" t="s">
        <v>42</v>
      </c>
      <c r="L1268" s="5">
        <v>1.1000000000000001</v>
      </c>
      <c r="M1268" s="4">
        <v>3</v>
      </c>
      <c r="N1268" s="5">
        <v>2.0124999749999999</v>
      </c>
      <c r="O1268" s="5">
        <v>0.67083332499999992</v>
      </c>
      <c r="P1268" s="4">
        <v>616</v>
      </c>
      <c r="Q1268" s="6">
        <v>0.48701298701298701</v>
      </c>
      <c r="R1268" s="7">
        <v>2.1074675324675298</v>
      </c>
      <c r="S1268" s="6">
        <v>0</v>
      </c>
      <c r="T1268" s="5">
        <v>0</v>
      </c>
      <c r="U1268" s="5">
        <v>0</v>
      </c>
      <c r="V1268" s="5">
        <f t="shared" si="105"/>
        <v>2.0124999749999999</v>
      </c>
      <c r="W1268" s="5">
        <f t="shared" si="101"/>
        <v>-2.0124999749999999</v>
      </c>
      <c r="X1268" s="8">
        <f t="shared" si="102"/>
        <v>-1</v>
      </c>
      <c r="Y1268" s="4">
        <v>0</v>
      </c>
      <c r="Z1268" s="9" t="str">
        <f t="shared" si="103"/>
        <v>NA</v>
      </c>
      <c r="AA1268" s="10">
        <f t="shared" si="104"/>
        <v>0</v>
      </c>
    </row>
    <row r="1269" spans="1:27" x14ac:dyDescent="0.55000000000000004">
      <c r="A1269" s="3" t="s">
        <v>78</v>
      </c>
      <c r="B1269" s="3" t="s">
        <v>79</v>
      </c>
      <c r="C1269" s="3" t="s">
        <v>2319</v>
      </c>
      <c r="D1269" s="3" t="s">
        <v>2320</v>
      </c>
      <c r="E1269" s="4" t="s">
        <v>31</v>
      </c>
      <c r="F1269" s="3" t="s">
        <v>36</v>
      </c>
      <c r="G1269" s="3" t="s">
        <v>36</v>
      </c>
      <c r="H1269" s="3" t="s">
        <v>1489</v>
      </c>
      <c r="I1269" s="3" t="s">
        <v>77</v>
      </c>
      <c r="J1269" s="3" t="s">
        <v>36</v>
      </c>
      <c r="K1269" s="3" t="s">
        <v>61</v>
      </c>
      <c r="L1269" s="5">
        <v>1.125</v>
      </c>
      <c r="M1269" s="4">
        <v>116</v>
      </c>
      <c r="N1269" s="5">
        <v>140.07499960000001</v>
      </c>
      <c r="O1269" s="5">
        <v>1.2075431000000001</v>
      </c>
      <c r="P1269" s="4">
        <v>6357</v>
      </c>
      <c r="Q1269" s="6">
        <v>1.8247601069687001</v>
      </c>
      <c r="R1269" s="7">
        <v>1.19836400817996</v>
      </c>
      <c r="S1269" s="6">
        <v>0</v>
      </c>
      <c r="T1269" s="5">
        <v>0</v>
      </c>
      <c r="U1269" s="5">
        <v>0</v>
      </c>
      <c r="V1269" s="5">
        <f t="shared" si="105"/>
        <v>140.07499960000001</v>
      </c>
      <c r="W1269" s="5">
        <f t="shared" si="101"/>
        <v>-140.07499960000001</v>
      </c>
      <c r="X1269" s="8">
        <f t="shared" si="102"/>
        <v>-1</v>
      </c>
      <c r="Y1269" s="4">
        <v>0</v>
      </c>
      <c r="Z1269" s="9" t="str">
        <f t="shared" si="103"/>
        <v>NA</v>
      </c>
      <c r="AA1269" s="10">
        <f t="shared" si="104"/>
        <v>0</v>
      </c>
    </row>
    <row r="1270" spans="1:27" x14ac:dyDescent="0.55000000000000004">
      <c r="A1270" s="3" t="s">
        <v>78</v>
      </c>
      <c r="B1270" s="3" t="s">
        <v>79</v>
      </c>
      <c r="C1270" s="3" t="s">
        <v>2321</v>
      </c>
      <c r="D1270" s="3" t="s">
        <v>597</v>
      </c>
      <c r="E1270" s="4" t="s">
        <v>66</v>
      </c>
      <c r="F1270" s="3" t="s">
        <v>36</v>
      </c>
      <c r="G1270" s="3" t="s">
        <v>36</v>
      </c>
      <c r="H1270" s="3" t="s">
        <v>85</v>
      </c>
      <c r="I1270" s="3" t="s">
        <v>82</v>
      </c>
      <c r="J1270" s="3" t="s">
        <v>36</v>
      </c>
      <c r="K1270" s="3" t="s">
        <v>42</v>
      </c>
      <c r="L1270" s="5">
        <v>1.1375</v>
      </c>
      <c r="M1270" s="4">
        <v>74</v>
      </c>
      <c r="N1270" s="5">
        <v>86.512499974999997</v>
      </c>
      <c r="O1270" s="5">
        <v>1.1690878375</v>
      </c>
      <c r="P1270" s="4">
        <v>953</v>
      </c>
      <c r="Q1270" s="6">
        <v>7.7649527806925498</v>
      </c>
      <c r="R1270" s="7">
        <v>1.6453305351521501</v>
      </c>
      <c r="S1270" s="6">
        <v>0</v>
      </c>
      <c r="T1270" s="5">
        <v>0</v>
      </c>
      <c r="U1270" s="5">
        <v>0</v>
      </c>
      <c r="V1270" s="5">
        <f t="shared" si="105"/>
        <v>86.512499974999997</v>
      </c>
      <c r="W1270" s="5">
        <f t="shared" si="101"/>
        <v>-86.512499974999997</v>
      </c>
      <c r="X1270" s="8">
        <f t="shared" si="102"/>
        <v>-1</v>
      </c>
      <c r="Y1270" s="4">
        <v>0</v>
      </c>
      <c r="Z1270" s="9" t="str">
        <f t="shared" si="103"/>
        <v>NA</v>
      </c>
      <c r="AA1270" s="10">
        <f t="shared" si="104"/>
        <v>0</v>
      </c>
    </row>
    <row r="1271" spans="1:27" x14ac:dyDescent="0.55000000000000004">
      <c r="A1271" s="3" t="s">
        <v>78</v>
      </c>
      <c r="B1271" s="3" t="s">
        <v>79</v>
      </c>
      <c r="C1271" s="3" t="s">
        <v>2322</v>
      </c>
      <c r="D1271" s="3" t="s">
        <v>2323</v>
      </c>
      <c r="E1271" s="4" t="s">
        <v>31</v>
      </c>
      <c r="F1271" s="3" t="s">
        <v>36</v>
      </c>
      <c r="G1271" s="3" t="s">
        <v>36</v>
      </c>
      <c r="H1271" s="3" t="s">
        <v>485</v>
      </c>
      <c r="I1271" s="3" t="s">
        <v>77</v>
      </c>
      <c r="J1271" s="3" t="s">
        <v>36</v>
      </c>
      <c r="K1271" s="3" t="s">
        <v>42</v>
      </c>
      <c r="L1271" s="5">
        <v>1.1625000000000001</v>
      </c>
      <c r="M1271" s="4">
        <v>21</v>
      </c>
      <c r="N1271" s="5">
        <v>17.987499862500002</v>
      </c>
      <c r="O1271" s="5">
        <v>0.8565476125</v>
      </c>
      <c r="P1271" s="4">
        <v>1648</v>
      </c>
      <c r="Q1271" s="6">
        <v>1.2742718446601899</v>
      </c>
      <c r="R1271" s="7">
        <v>2.9647451456310701</v>
      </c>
      <c r="S1271" s="6">
        <v>0</v>
      </c>
      <c r="T1271" s="5">
        <v>0</v>
      </c>
      <c r="U1271" s="5">
        <v>0</v>
      </c>
      <c r="V1271" s="5">
        <f t="shared" si="105"/>
        <v>17.987499862500002</v>
      </c>
      <c r="W1271" s="5">
        <f t="shared" si="101"/>
        <v>-17.987499862500002</v>
      </c>
      <c r="X1271" s="8">
        <f t="shared" si="102"/>
        <v>-1</v>
      </c>
      <c r="Y1271" s="4">
        <v>0</v>
      </c>
      <c r="Z1271" s="9" t="str">
        <f t="shared" si="103"/>
        <v>NA</v>
      </c>
      <c r="AA1271" s="10">
        <f t="shared" si="104"/>
        <v>0</v>
      </c>
    </row>
    <row r="1272" spans="1:27" x14ac:dyDescent="0.55000000000000004">
      <c r="A1272" s="3" t="s">
        <v>78</v>
      </c>
      <c r="B1272" s="3" t="s">
        <v>79</v>
      </c>
      <c r="C1272" s="3" t="s">
        <v>2324</v>
      </c>
      <c r="D1272" s="3" t="s">
        <v>2325</v>
      </c>
      <c r="E1272" s="4" t="s">
        <v>66</v>
      </c>
      <c r="F1272" s="3" t="s">
        <v>36</v>
      </c>
      <c r="G1272" s="3" t="s">
        <v>36</v>
      </c>
      <c r="H1272" s="3" t="s">
        <v>1109</v>
      </c>
      <c r="I1272" s="3" t="s">
        <v>82</v>
      </c>
      <c r="J1272" s="3" t="s">
        <v>36</v>
      </c>
      <c r="K1272" s="3" t="s">
        <v>42</v>
      </c>
      <c r="L1272" s="5">
        <v>1.2375</v>
      </c>
      <c r="M1272" s="4">
        <v>997</v>
      </c>
      <c r="N1272" s="5">
        <v>1221.325</v>
      </c>
      <c r="O1272" s="5">
        <v>1.2250000000000001</v>
      </c>
      <c r="P1272" s="4">
        <v>146487</v>
      </c>
      <c r="Q1272" s="6">
        <v>0.680606470198721</v>
      </c>
      <c r="R1272" s="7">
        <v>3.0361165154587102</v>
      </c>
      <c r="S1272" s="6">
        <v>0</v>
      </c>
      <c r="T1272" s="5">
        <v>0</v>
      </c>
      <c r="U1272" s="5">
        <v>0</v>
      </c>
      <c r="V1272" s="5">
        <f t="shared" si="105"/>
        <v>1221.325</v>
      </c>
      <c r="W1272" s="5">
        <f t="shared" si="101"/>
        <v>-1221.325</v>
      </c>
      <c r="X1272" s="8">
        <f t="shared" si="102"/>
        <v>-1</v>
      </c>
      <c r="Y1272" s="4">
        <v>0</v>
      </c>
      <c r="Z1272" s="9" t="str">
        <f t="shared" si="103"/>
        <v>NA</v>
      </c>
      <c r="AA1272" s="10">
        <f t="shared" si="104"/>
        <v>0</v>
      </c>
    </row>
    <row r="1273" spans="1:27" x14ac:dyDescent="0.55000000000000004">
      <c r="A1273" s="3" t="s">
        <v>52</v>
      </c>
      <c r="B1273" s="3" t="s">
        <v>53</v>
      </c>
      <c r="C1273" s="3" t="s">
        <v>2326</v>
      </c>
      <c r="D1273" s="3" t="s">
        <v>2327</v>
      </c>
      <c r="E1273" s="4" t="s">
        <v>47</v>
      </c>
      <c r="F1273" s="3" t="s">
        <v>57</v>
      </c>
      <c r="G1273" s="3" t="s">
        <v>165</v>
      </c>
      <c r="H1273" s="3" t="s">
        <v>166</v>
      </c>
      <c r="I1273" s="3" t="s">
        <v>60</v>
      </c>
      <c r="J1273" s="3" t="s">
        <v>36</v>
      </c>
      <c r="K1273" s="3" t="s">
        <v>61</v>
      </c>
      <c r="L1273" s="5">
        <v>1.25</v>
      </c>
      <c r="M1273" s="4">
        <v>1</v>
      </c>
      <c r="N1273" s="5">
        <v>0.6875</v>
      </c>
      <c r="O1273" s="5">
        <v>0.6875</v>
      </c>
      <c r="P1273" s="4">
        <v>72</v>
      </c>
      <c r="Q1273" s="6">
        <v>1.3888888888888899</v>
      </c>
      <c r="R1273" s="7">
        <v>1.4055555555555601</v>
      </c>
      <c r="S1273" s="6">
        <v>0</v>
      </c>
      <c r="T1273" s="5">
        <v>0</v>
      </c>
      <c r="U1273" s="5">
        <v>0</v>
      </c>
      <c r="V1273" s="5">
        <f t="shared" si="105"/>
        <v>0.6875</v>
      </c>
      <c r="W1273" s="5">
        <f t="shared" si="101"/>
        <v>-0.6875</v>
      </c>
      <c r="X1273" s="8">
        <f t="shared" si="102"/>
        <v>-1</v>
      </c>
      <c r="Y1273" s="4">
        <v>0</v>
      </c>
      <c r="Z1273" s="9" t="str">
        <f t="shared" si="103"/>
        <v>NA</v>
      </c>
      <c r="AA1273" s="10">
        <f t="shared" si="104"/>
        <v>0</v>
      </c>
    </row>
    <row r="1274" spans="1:27" x14ac:dyDescent="0.55000000000000004">
      <c r="A1274" s="3" t="s">
        <v>52</v>
      </c>
      <c r="B1274" s="3" t="s">
        <v>53</v>
      </c>
      <c r="C1274" s="3" t="s">
        <v>2328</v>
      </c>
      <c r="D1274" s="3" t="s">
        <v>2329</v>
      </c>
      <c r="E1274" s="4" t="s">
        <v>47</v>
      </c>
      <c r="F1274" s="3" t="s">
        <v>57</v>
      </c>
      <c r="G1274" s="3" t="s">
        <v>736</v>
      </c>
      <c r="H1274" s="3" t="s">
        <v>320</v>
      </c>
      <c r="I1274" s="3" t="s">
        <v>60</v>
      </c>
      <c r="J1274" s="3" t="s">
        <v>36</v>
      </c>
      <c r="K1274" s="3" t="s">
        <v>61</v>
      </c>
      <c r="L1274" s="5">
        <v>1.25</v>
      </c>
      <c r="M1274" s="4">
        <v>2</v>
      </c>
      <c r="N1274" s="5">
        <v>0.7</v>
      </c>
      <c r="O1274" s="5">
        <v>0.35</v>
      </c>
      <c r="P1274" s="4">
        <v>20</v>
      </c>
      <c r="Q1274" s="6">
        <v>10</v>
      </c>
      <c r="R1274" s="7">
        <v>1.7</v>
      </c>
      <c r="S1274" s="6">
        <v>0</v>
      </c>
      <c r="T1274" s="5">
        <v>0</v>
      </c>
      <c r="U1274" s="5">
        <v>0</v>
      </c>
      <c r="V1274" s="5">
        <f t="shared" si="105"/>
        <v>0.7</v>
      </c>
      <c r="W1274" s="5">
        <f t="shared" si="101"/>
        <v>-0.7</v>
      </c>
      <c r="X1274" s="8">
        <f t="shared" si="102"/>
        <v>-1</v>
      </c>
      <c r="Y1274" s="4">
        <v>0</v>
      </c>
      <c r="Z1274" s="9" t="str">
        <f t="shared" si="103"/>
        <v>NA</v>
      </c>
      <c r="AA1274" s="10">
        <f t="shared" si="104"/>
        <v>0</v>
      </c>
    </row>
    <row r="1275" spans="1:27" x14ac:dyDescent="0.55000000000000004">
      <c r="A1275" s="3" t="s">
        <v>52</v>
      </c>
      <c r="B1275" s="3" t="s">
        <v>53</v>
      </c>
      <c r="C1275" s="3" t="s">
        <v>2330</v>
      </c>
      <c r="D1275" s="3" t="s">
        <v>1285</v>
      </c>
      <c r="E1275" s="4" t="s">
        <v>47</v>
      </c>
      <c r="F1275" s="3" t="s">
        <v>57</v>
      </c>
      <c r="G1275" s="3" t="s">
        <v>400</v>
      </c>
      <c r="H1275" s="3" t="s">
        <v>332</v>
      </c>
      <c r="I1275" s="3" t="s">
        <v>60</v>
      </c>
      <c r="J1275" s="3" t="s">
        <v>36</v>
      </c>
      <c r="K1275" s="3" t="s">
        <v>61</v>
      </c>
      <c r="L1275" s="5">
        <v>1.25</v>
      </c>
      <c r="M1275" s="4">
        <v>1</v>
      </c>
      <c r="N1275" s="5">
        <v>0.7</v>
      </c>
      <c r="O1275" s="5">
        <v>0.7</v>
      </c>
      <c r="P1275" s="4">
        <v>404</v>
      </c>
      <c r="Q1275" s="6">
        <v>0.24752475247524802</v>
      </c>
      <c r="R1275" s="7">
        <v>1.21757425742574</v>
      </c>
      <c r="S1275" s="6">
        <v>0</v>
      </c>
      <c r="T1275" s="5">
        <v>0</v>
      </c>
      <c r="U1275" s="5">
        <v>0</v>
      </c>
      <c r="V1275" s="5">
        <f t="shared" si="105"/>
        <v>0.7</v>
      </c>
      <c r="W1275" s="5">
        <f t="shared" si="101"/>
        <v>-0.7</v>
      </c>
      <c r="X1275" s="8">
        <f t="shared" si="102"/>
        <v>-1</v>
      </c>
      <c r="Y1275" s="4">
        <v>0</v>
      </c>
      <c r="Z1275" s="9" t="str">
        <f t="shared" si="103"/>
        <v>NA</v>
      </c>
      <c r="AA1275" s="10">
        <f t="shared" si="104"/>
        <v>0</v>
      </c>
    </row>
    <row r="1276" spans="1:27" x14ac:dyDescent="0.55000000000000004">
      <c r="A1276" s="3" t="s">
        <v>52</v>
      </c>
      <c r="B1276" s="3" t="s">
        <v>53</v>
      </c>
      <c r="C1276" s="3" t="s">
        <v>2331</v>
      </c>
      <c r="D1276" s="3" t="s">
        <v>2332</v>
      </c>
      <c r="E1276" s="4" t="s">
        <v>47</v>
      </c>
      <c r="F1276" s="3" t="s">
        <v>57</v>
      </c>
      <c r="G1276" s="3" t="s">
        <v>400</v>
      </c>
      <c r="H1276" s="3" t="s">
        <v>332</v>
      </c>
      <c r="I1276" s="3" t="s">
        <v>60</v>
      </c>
      <c r="J1276" s="3" t="s">
        <v>36</v>
      </c>
      <c r="K1276" s="3" t="s">
        <v>61</v>
      </c>
      <c r="L1276" s="5">
        <v>1.25</v>
      </c>
      <c r="M1276" s="4">
        <v>1</v>
      </c>
      <c r="N1276" s="5">
        <v>0.71250000000000002</v>
      </c>
      <c r="O1276" s="5">
        <v>0.71250000000000002</v>
      </c>
      <c r="P1276" s="4">
        <v>199</v>
      </c>
      <c r="Q1276" s="6">
        <v>0.50251256281406997</v>
      </c>
      <c r="R1276" s="7">
        <v>1.78040201005025</v>
      </c>
      <c r="S1276" s="6">
        <v>0</v>
      </c>
      <c r="T1276" s="5">
        <v>0</v>
      </c>
      <c r="U1276" s="5">
        <v>0</v>
      </c>
      <c r="V1276" s="5">
        <f t="shared" si="105"/>
        <v>0.71250000000000002</v>
      </c>
      <c r="W1276" s="5">
        <f t="shared" si="101"/>
        <v>-0.71250000000000002</v>
      </c>
      <c r="X1276" s="8">
        <f t="shared" si="102"/>
        <v>-1</v>
      </c>
      <c r="Y1276" s="4">
        <v>0</v>
      </c>
      <c r="Z1276" s="9" t="str">
        <f t="shared" si="103"/>
        <v>NA</v>
      </c>
      <c r="AA1276" s="10">
        <f t="shared" si="104"/>
        <v>0</v>
      </c>
    </row>
    <row r="1277" spans="1:27" x14ac:dyDescent="0.55000000000000004">
      <c r="A1277" s="3" t="s">
        <v>52</v>
      </c>
      <c r="B1277" s="3" t="s">
        <v>53</v>
      </c>
      <c r="C1277" s="3" t="s">
        <v>2333</v>
      </c>
      <c r="D1277" s="3" t="s">
        <v>2334</v>
      </c>
      <c r="E1277" s="4" t="s">
        <v>47</v>
      </c>
      <c r="F1277" s="3" t="s">
        <v>57</v>
      </c>
      <c r="G1277" s="3" t="s">
        <v>736</v>
      </c>
      <c r="H1277" s="3" t="s">
        <v>320</v>
      </c>
      <c r="I1277" s="3" t="s">
        <v>60</v>
      </c>
      <c r="J1277" s="3" t="s">
        <v>36</v>
      </c>
      <c r="K1277" s="3" t="s">
        <v>61</v>
      </c>
      <c r="L1277" s="5">
        <v>1.25</v>
      </c>
      <c r="M1277" s="4">
        <v>1</v>
      </c>
      <c r="N1277" s="5">
        <v>0.75</v>
      </c>
      <c r="O1277" s="5">
        <v>0.75</v>
      </c>
      <c r="P1277" s="4">
        <v>43</v>
      </c>
      <c r="Q1277" s="6">
        <v>2.32558139534884</v>
      </c>
      <c r="R1277" s="7">
        <v>1.3953488372092999</v>
      </c>
      <c r="S1277" s="6">
        <v>0</v>
      </c>
      <c r="T1277" s="5">
        <v>0</v>
      </c>
      <c r="U1277" s="5">
        <v>0</v>
      </c>
      <c r="V1277" s="5">
        <f t="shared" si="105"/>
        <v>0.75</v>
      </c>
      <c r="W1277" s="5">
        <f t="shared" si="101"/>
        <v>-0.75</v>
      </c>
      <c r="X1277" s="8">
        <f t="shared" si="102"/>
        <v>-1</v>
      </c>
      <c r="Y1277" s="4">
        <v>0</v>
      </c>
      <c r="Z1277" s="9" t="str">
        <f t="shared" si="103"/>
        <v>NA</v>
      </c>
      <c r="AA1277" s="10">
        <f t="shared" si="104"/>
        <v>0</v>
      </c>
    </row>
    <row r="1278" spans="1:27" x14ac:dyDescent="0.55000000000000004">
      <c r="A1278" s="3" t="s">
        <v>52</v>
      </c>
      <c r="B1278" s="3" t="s">
        <v>53</v>
      </c>
      <c r="C1278" s="3" t="s">
        <v>2335</v>
      </c>
      <c r="D1278" s="3" t="s">
        <v>2336</v>
      </c>
      <c r="E1278" s="4" t="s">
        <v>47</v>
      </c>
      <c r="F1278" s="3" t="s">
        <v>57</v>
      </c>
      <c r="G1278" s="3" t="s">
        <v>149</v>
      </c>
      <c r="H1278" s="3" t="s">
        <v>150</v>
      </c>
      <c r="I1278" s="3" t="s">
        <v>60</v>
      </c>
      <c r="J1278" s="3" t="s">
        <v>36</v>
      </c>
      <c r="K1278" s="3" t="s">
        <v>61</v>
      </c>
      <c r="L1278" s="5">
        <v>1.25</v>
      </c>
      <c r="M1278" s="4">
        <v>1</v>
      </c>
      <c r="N1278" s="5">
        <v>1.5625</v>
      </c>
      <c r="O1278" s="5">
        <v>1.5625</v>
      </c>
      <c r="P1278" s="4">
        <v>1101</v>
      </c>
      <c r="Q1278" s="6">
        <v>9.0826521344232497E-2</v>
      </c>
      <c r="R1278" s="7">
        <v>1.30835603996367</v>
      </c>
      <c r="S1278" s="6">
        <v>0</v>
      </c>
      <c r="T1278" s="5">
        <v>0</v>
      </c>
      <c r="U1278" s="5">
        <v>0</v>
      </c>
      <c r="V1278" s="5">
        <f t="shared" si="105"/>
        <v>1.5625</v>
      </c>
      <c r="W1278" s="5">
        <f t="shared" si="101"/>
        <v>-1.5625</v>
      </c>
      <c r="X1278" s="8">
        <f t="shared" si="102"/>
        <v>-1</v>
      </c>
      <c r="Y1278" s="4">
        <v>0</v>
      </c>
      <c r="Z1278" s="9" t="str">
        <f t="shared" si="103"/>
        <v>NA</v>
      </c>
      <c r="AA1278" s="10">
        <f t="shared" si="104"/>
        <v>0</v>
      </c>
    </row>
    <row r="1279" spans="1:27" x14ac:dyDescent="0.55000000000000004">
      <c r="A1279" s="3" t="s">
        <v>52</v>
      </c>
      <c r="B1279" s="3" t="s">
        <v>53</v>
      </c>
      <c r="C1279" s="3" t="s">
        <v>2337</v>
      </c>
      <c r="D1279" s="3" t="s">
        <v>2338</v>
      </c>
      <c r="E1279" s="4" t="s">
        <v>47</v>
      </c>
      <c r="F1279" s="3" t="s">
        <v>57</v>
      </c>
      <c r="G1279" s="3" t="s">
        <v>736</v>
      </c>
      <c r="H1279" s="3" t="s">
        <v>320</v>
      </c>
      <c r="I1279" s="3" t="s">
        <v>60</v>
      </c>
      <c r="J1279" s="3" t="s">
        <v>36</v>
      </c>
      <c r="K1279" s="3" t="s">
        <v>61</v>
      </c>
      <c r="L1279" s="5">
        <v>1.25</v>
      </c>
      <c r="M1279" s="4">
        <v>2</v>
      </c>
      <c r="N1279" s="5">
        <v>1.6875</v>
      </c>
      <c r="O1279" s="5">
        <v>0.84375</v>
      </c>
      <c r="P1279" s="4">
        <v>312</v>
      </c>
      <c r="Q1279" s="6">
        <v>0.64102564102564097</v>
      </c>
      <c r="R1279" s="7">
        <v>1.7435897435897401</v>
      </c>
      <c r="S1279" s="6">
        <v>0</v>
      </c>
      <c r="T1279" s="5">
        <v>0</v>
      </c>
      <c r="U1279" s="5">
        <v>0</v>
      </c>
      <c r="V1279" s="5">
        <f t="shared" si="105"/>
        <v>1.6875</v>
      </c>
      <c r="W1279" s="5">
        <f t="shared" si="101"/>
        <v>-1.6875</v>
      </c>
      <c r="X1279" s="8">
        <f t="shared" si="102"/>
        <v>-1</v>
      </c>
      <c r="Y1279" s="4">
        <v>0</v>
      </c>
      <c r="Z1279" s="9" t="str">
        <f t="shared" si="103"/>
        <v>NA</v>
      </c>
      <c r="AA1279" s="10">
        <f t="shared" si="104"/>
        <v>0</v>
      </c>
    </row>
    <row r="1280" spans="1:27" x14ac:dyDescent="0.55000000000000004">
      <c r="A1280" s="3" t="s">
        <v>52</v>
      </c>
      <c r="B1280" s="3" t="s">
        <v>53</v>
      </c>
      <c r="C1280" s="3" t="s">
        <v>2339</v>
      </c>
      <c r="D1280" s="3" t="s">
        <v>2340</v>
      </c>
      <c r="E1280" s="4" t="s">
        <v>47</v>
      </c>
      <c r="F1280" s="3" t="s">
        <v>57</v>
      </c>
      <c r="G1280" s="3" t="s">
        <v>736</v>
      </c>
      <c r="H1280" s="3" t="s">
        <v>320</v>
      </c>
      <c r="I1280" s="3" t="s">
        <v>60</v>
      </c>
      <c r="J1280" s="3" t="s">
        <v>36</v>
      </c>
      <c r="K1280" s="3" t="s">
        <v>61</v>
      </c>
      <c r="L1280" s="5">
        <v>1.25</v>
      </c>
      <c r="M1280" s="4">
        <v>1</v>
      </c>
      <c r="N1280" s="5">
        <v>1.6875</v>
      </c>
      <c r="O1280" s="5">
        <v>1.6875</v>
      </c>
      <c r="P1280" s="4">
        <v>1221</v>
      </c>
      <c r="Q1280" s="6">
        <v>8.1900081900081897E-2</v>
      </c>
      <c r="R1280" s="7">
        <v>1.6476658476658499</v>
      </c>
      <c r="S1280" s="6">
        <v>0</v>
      </c>
      <c r="T1280" s="5">
        <v>0</v>
      </c>
      <c r="U1280" s="5">
        <v>0</v>
      </c>
      <c r="V1280" s="5">
        <f t="shared" si="105"/>
        <v>1.6875</v>
      </c>
      <c r="W1280" s="5">
        <f t="shared" si="101"/>
        <v>-1.6875</v>
      </c>
      <c r="X1280" s="8">
        <f t="shared" si="102"/>
        <v>-1</v>
      </c>
      <c r="Y1280" s="4">
        <v>0</v>
      </c>
      <c r="Z1280" s="9" t="str">
        <f t="shared" si="103"/>
        <v>NA</v>
      </c>
      <c r="AA1280" s="10">
        <f t="shared" si="104"/>
        <v>0</v>
      </c>
    </row>
    <row r="1281" spans="1:27" x14ac:dyDescent="0.55000000000000004">
      <c r="A1281" s="3" t="s">
        <v>52</v>
      </c>
      <c r="B1281" s="3" t="s">
        <v>53</v>
      </c>
      <c r="C1281" s="3" t="s">
        <v>2341</v>
      </c>
      <c r="D1281" s="3" t="s">
        <v>2342</v>
      </c>
      <c r="E1281" s="4" t="s">
        <v>47</v>
      </c>
      <c r="F1281" s="3" t="s">
        <v>57</v>
      </c>
      <c r="G1281" s="3" t="s">
        <v>400</v>
      </c>
      <c r="H1281" s="3" t="s">
        <v>332</v>
      </c>
      <c r="I1281" s="3" t="s">
        <v>60</v>
      </c>
      <c r="J1281" s="3" t="s">
        <v>36</v>
      </c>
      <c r="K1281" s="3" t="s">
        <v>61</v>
      </c>
      <c r="L1281" s="5">
        <v>1.25</v>
      </c>
      <c r="M1281" s="4">
        <v>1</v>
      </c>
      <c r="N1281" s="5">
        <v>1.8374999999999999</v>
      </c>
      <c r="O1281" s="5">
        <v>1.8374999999999999</v>
      </c>
      <c r="P1281" s="4">
        <v>11</v>
      </c>
      <c r="Q1281" s="6">
        <v>9.0909090909090899</v>
      </c>
      <c r="R1281" s="7">
        <v>1.63636363636364</v>
      </c>
      <c r="S1281" s="6">
        <v>0</v>
      </c>
      <c r="T1281" s="5">
        <v>0</v>
      </c>
      <c r="U1281" s="5">
        <v>0</v>
      </c>
      <c r="V1281" s="5">
        <f t="shared" si="105"/>
        <v>1.8374999999999999</v>
      </c>
      <c r="W1281" s="5">
        <f t="shared" si="101"/>
        <v>-1.8374999999999999</v>
      </c>
      <c r="X1281" s="8">
        <f t="shared" si="102"/>
        <v>-1</v>
      </c>
      <c r="Y1281" s="4">
        <v>0</v>
      </c>
      <c r="Z1281" s="9" t="str">
        <f t="shared" si="103"/>
        <v>NA</v>
      </c>
      <c r="AA1281" s="10">
        <f t="shared" si="104"/>
        <v>0</v>
      </c>
    </row>
    <row r="1282" spans="1:27" x14ac:dyDescent="0.55000000000000004">
      <c r="A1282" s="3" t="s">
        <v>52</v>
      </c>
      <c r="B1282" s="3" t="s">
        <v>53</v>
      </c>
      <c r="C1282" s="3" t="s">
        <v>2343</v>
      </c>
      <c r="D1282" s="3" t="s">
        <v>2344</v>
      </c>
      <c r="E1282" s="4" t="s">
        <v>47</v>
      </c>
      <c r="F1282" s="3" t="s">
        <v>57</v>
      </c>
      <c r="G1282" s="3" t="s">
        <v>149</v>
      </c>
      <c r="H1282" s="3" t="s">
        <v>150</v>
      </c>
      <c r="I1282" s="3" t="s">
        <v>60</v>
      </c>
      <c r="J1282" s="3" t="s">
        <v>36</v>
      </c>
      <c r="K1282" s="3" t="s">
        <v>61</v>
      </c>
      <c r="L1282" s="5">
        <v>1.25</v>
      </c>
      <c r="M1282" s="4">
        <v>2</v>
      </c>
      <c r="N1282" s="5">
        <v>1.9624999999999999</v>
      </c>
      <c r="O1282" s="5">
        <v>0.98124999999999996</v>
      </c>
      <c r="P1282" s="4">
        <v>36</v>
      </c>
      <c r="Q1282" s="6">
        <v>5.5555555555555598</v>
      </c>
      <c r="R1282" s="7">
        <v>1.9750000000000001</v>
      </c>
      <c r="S1282" s="6">
        <v>0</v>
      </c>
      <c r="T1282" s="5">
        <v>0</v>
      </c>
      <c r="U1282" s="5">
        <v>0</v>
      </c>
      <c r="V1282" s="5">
        <f t="shared" si="105"/>
        <v>1.9624999999999999</v>
      </c>
      <c r="W1282" s="5">
        <f t="shared" ref="W1282:W1345" si="106">U1282-V1282</f>
        <v>-1.9624999999999999</v>
      </c>
      <c r="X1282" s="8">
        <f t="shared" ref="X1282:X1345" si="107">IF(V1282=0,0,(U1282-V1282)/V1282)</f>
        <v>-1</v>
      </c>
      <c r="Y1282" s="4">
        <v>0</v>
      </c>
      <c r="Z1282" s="9" t="str">
        <f t="shared" ref="Z1282:Z1345" si="108">IF(Y1282=0,"NA",U1282/Y1282)</f>
        <v>NA</v>
      </c>
      <c r="AA1282" s="10">
        <f t="shared" ref="AA1282:AA1345" si="109">(Q1282/100*S1282/100)</f>
        <v>0</v>
      </c>
    </row>
    <row r="1283" spans="1:27" x14ac:dyDescent="0.55000000000000004">
      <c r="A1283" s="3" t="s">
        <v>52</v>
      </c>
      <c r="B1283" s="3" t="s">
        <v>53</v>
      </c>
      <c r="C1283" s="3" t="s">
        <v>2345</v>
      </c>
      <c r="D1283" s="3" t="s">
        <v>2346</v>
      </c>
      <c r="E1283" s="4" t="s">
        <v>47</v>
      </c>
      <c r="F1283" s="3" t="s">
        <v>57</v>
      </c>
      <c r="G1283" s="3" t="s">
        <v>400</v>
      </c>
      <c r="H1283" s="3" t="s">
        <v>332</v>
      </c>
      <c r="I1283" s="3" t="s">
        <v>60</v>
      </c>
      <c r="J1283" s="3" t="s">
        <v>36</v>
      </c>
      <c r="K1283" s="3" t="s">
        <v>61</v>
      </c>
      <c r="L1283" s="5">
        <v>1.25</v>
      </c>
      <c r="M1283" s="4">
        <v>2</v>
      </c>
      <c r="N1283" s="5">
        <v>2.1375000000000002</v>
      </c>
      <c r="O1283" s="5">
        <v>1.0687500000000001</v>
      </c>
      <c r="P1283" s="4">
        <v>45</v>
      </c>
      <c r="Q1283" s="6">
        <v>4.4444444444444402</v>
      </c>
      <c r="R1283" s="7">
        <v>1.71333333333333</v>
      </c>
      <c r="S1283" s="6">
        <v>0</v>
      </c>
      <c r="T1283" s="5">
        <v>0</v>
      </c>
      <c r="U1283" s="5">
        <v>0</v>
      </c>
      <c r="V1283" s="5">
        <f t="shared" ref="V1283:V1346" si="110">N1283</f>
        <v>2.1375000000000002</v>
      </c>
      <c r="W1283" s="5">
        <f t="shared" si="106"/>
        <v>-2.1375000000000002</v>
      </c>
      <c r="X1283" s="8">
        <f t="shared" si="107"/>
        <v>-1</v>
      </c>
      <c r="Y1283" s="4">
        <v>0</v>
      </c>
      <c r="Z1283" s="9" t="str">
        <f t="shared" si="108"/>
        <v>NA</v>
      </c>
      <c r="AA1283" s="10">
        <f t="shared" si="109"/>
        <v>0</v>
      </c>
    </row>
    <row r="1284" spans="1:27" x14ac:dyDescent="0.55000000000000004">
      <c r="A1284" s="3" t="s">
        <v>52</v>
      </c>
      <c r="B1284" s="3" t="s">
        <v>53</v>
      </c>
      <c r="C1284" s="3" t="s">
        <v>2347</v>
      </c>
      <c r="D1284" s="3" t="s">
        <v>2348</v>
      </c>
      <c r="E1284" s="4" t="s">
        <v>47</v>
      </c>
      <c r="F1284" s="3" t="s">
        <v>57</v>
      </c>
      <c r="G1284" s="3" t="s">
        <v>400</v>
      </c>
      <c r="H1284" s="3" t="s">
        <v>332</v>
      </c>
      <c r="I1284" s="3" t="s">
        <v>60</v>
      </c>
      <c r="J1284" s="3" t="s">
        <v>36</v>
      </c>
      <c r="K1284" s="3" t="s">
        <v>61</v>
      </c>
      <c r="L1284" s="5">
        <v>1.25</v>
      </c>
      <c r="M1284" s="4">
        <v>2</v>
      </c>
      <c r="N1284" s="5">
        <v>2.5375000000000001</v>
      </c>
      <c r="O1284" s="5">
        <v>1.26875</v>
      </c>
      <c r="P1284" s="4">
        <v>96</v>
      </c>
      <c r="Q1284" s="6">
        <v>2.0833333333333299</v>
      </c>
      <c r="R1284" s="7">
        <v>1.22708333333333</v>
      </c>
      <c r="S1284" s="6">
        <v>0</v>
      </c>
      <c r="T1284" s="5">
        <v>0</v>
      </c>
      <c r="U1284" s="5">
        <v>0</v>
      </c>
      <c r="V1284" s="5">
        <f t="shared" si="110"/>
        <v>2.5375000000000001</v>
      </c>
      <c r="W1284" s="5">
        <f t="shared" si="106"/>
        <v>-2.5375000000000001</v>
      </c>
      <c r="X1284" s="8">
        <f t="shared" si="107"/>
        <v>-1</v>
      </c>
      <c r="Y1284" s="4">
        <v>0</v>
      </c>
      <c r="Z1284" s="9" t="str">
        <f t="shared" si="108"/>
        <v>NA</v>
      </c>
      <c r="AA1284" s="10">
        <f t="shared" si="109"/>
        <v>0</v>
      </c>
    </row>
    <row r="1285" spans="1:27" x14ac:dyDescent="0.55000000000000004">
      <c r="A1285" s="3" t="s">
        <v>52</v>
      </c>
      <c r="B1285" s="3" t="s">
        <v>53</v>
      </c>
      <c r="C1285" s="3" t="s">
        <v>2349</v>
      </c>
      <c r="D1285" s="3" t="s">
        <v>846</v>
      </c>
      <c r="E1285" s="4" t="s">
        <v>47</v>
      </c>
      <c r="F1285" s="3" t="s">
        <v>57</v>
      </c>
      <c r="G1285" s="3" t="s">
        <v>165</v>
      </c>
      <c r="H1285" s="3" t="s">
        <v>166</v>
      </c>
      <c r="I1285" s="3" t="s">
        <v>60</v>
      </c>
      <c r="J1285" s="3" t="s">
        <v>36</v>
      </c>
      <c r="K1285" s="3" t="s">
        <v>61</v>
      </c>
      <c r="L1285" s="5">
        <v>1.25</v>
      </c>
      <c r="M1285" s="4">
        <v>3</v>
      </c>
      <c r="N1285" s="5">
        <v>2.8875000000000002</v>
      </c>
      <c r="O1285" s="5">
        <v>0.96250000000000002</v>
      </c>
      <c r="P1285" s="4">
        <v>1363</v>
      </c>
      <c r="Q1285" s="6">
        <v>0.22010271460014702</v>
      </c>
      <c r="R1285" s="7">
        <v>1.7483492296405001</v>
      </c>
      <c r="S1285" s="6">
        <v>0</v>
      </c>
      <c r="T1285" s="5">
        <v>0</v>
      </c>
      <c r="U1285" s="5">
        <v>0</v>
      </c>
      <c r="V1285" s="5">
        <f t="shared" si="110"/>
        <v>2.8875000000000002</v>
      </c>
      <c r="W1285" s="5">
        <f t="shared" si="106"/>
        <v>-2.8875000000000002</v>
      </c>
      <c r="X1285" s="8">
        <f t="shared" si="107"/>
        <v>-1</v>
      </c>
      <c r="Y1285" s="4">
        <v>0</v>
      </c>
      <c r="Z1285" s="9" t="str">
        <f t="shared" si="108"/>
        <v>NA</v>
      </c>
      <c r="AA1285" s="10">
        <f t="shared" si="109"/>
        <v>0</v>
      </c>
    </row>
    <row r="1286" spans="1:27" x14ac:dyDescent="0.55000000000000004">
      <c r="A1286" s="3" t="s">
        <v>52</v>
      </c>
      <c r="B1286" s="3" t="s">
        <v>53</v>
      </c>
      <c r="C1286" s="3" t="s">
        <v>2350</v>
      </c>
      <c r="D1286" s="3" t="s">
        <v>2351</v>
      </c>
      <c r="E1286" s="4" t="s">
        <v>47</v>
      </c>
      <c r="F1286" s="3" t="s">
        <v>57</v>
      </c>
      <c r="G1286" s="3" t="s">
        <v>165</v>
      </c>
      <c r="H1286" s="3" t="s">
        <v>166</v>
      </c>
      <c r="I1286" s="3" t="s">
        <v>60</v>
      </c>
      <c r="J1286" s="3" t="s">
        <v>36</v>
      </c>
      <c r="K1286" s="3" t="s">
        <v>61</v>
      </c>
      <c r="L1286" s="5">
        <v>1.25</v>
      </c>
      <c r="M1286" s="4">
        <v>3</v>
      </c>
      <c r="N1286" s="5">
        <v>3.2374999875000001</v>
      </c>
      <c r="O1286" s="5">
        <v>1.0791666625</v>
      </c>
      <c r="P1286" s="4">
        <v>502</v>
      </c>
      <c r="Q1286" s="6">
        <v>0.59760956175298796</v>
      </c>
      <c r="R1286" s="7">
        <v>1.61892430278884</v>
      </c>
      <c r="S1286" s="6">
        <v>0</v>
      </c>
      <c r="T1286" s="5">
        <v>0</v>
      </c>
      <c r="U1286" s="5">
        <v>0</v>
      </c>
      <c r="V1286" s="5">
        <f t="shared" si="110"/>
        <v>3.2374999875000001</v>
      </c>
      <c r="W1286" s="5">
        <f t="shared" si="106"/>
        <v>-3.2374999875000001</v>
      </c>
      <c r="X1286" s="8">
        <f t="shared" si="107"/>
        <v>-1</v>
      </c>
      <c r="Y1286" s="4">
        <v>0</v>
      </c>
      <c r="Z1286" s="9" t="str">
        <f t="shared" si="108"/>
        <v>NA</v>
      </c>
      <c r="AA1286" s="10">
        <f t="shared" si="109"/>
        <v>0</v>
      </c>
    </row>
    <row r="1287" spans="1:27" x14ac:dyDescent="0.55000000000000004">
      <c r="A1287" s="3" t="s">
        <v>52</v>
      </c>
      <c r="B1287" s="3" t="s">
        <v>53</v>
      </c>
      <c r="C1287" s="3" t="s">
        <v>2352</v>
      </c>
      <c r="D1287" s="3" t="s">
        <v>1052</v>
      </c>
      <c r="E1287" s="4" t="s">
        <v>47</v>
      </c>
      <c r="F1287" s="3" t="s">
        <v>57</v>
      </c>
      <c r="G1287" s="3" t="s">
        <v>165</v>
      </c>
      <c r="H1287" s="3" t="s">
        <v>166</v>
      </c>
      <c r="I1287" s="3" t="s">
        <v>60</v>
      </c>
      <c r="J1287" s="3" t="s">
        <v>36</v>
      </c>
      <c r="K1287" s="3" t="s">
        <v>61</v>
      </c>
      <c r="L1287" s="5">
        <v>1.25</v>
      </c>
      <c r="M1287" s="4">
        <v>2</v>
      </c>
      <c r="N1287" s="5">
        <v>3.4624999999999999</v>
      </c>
      <c r="O1287" s="5">
        <v>1.73125</v>
      </c>
      <c r="P1287" s="4">
        <v>6</v>
      </c>
      <c r="Q1287" s="6">
        <v>33.3333333333333</v>
      </c>
      <c r="R1287" s="7">
        <v>3.5</v>
      </c>
      <c r="S1287" s="6">
        <v>0</v>
      </c>
      <c r="T1287" s="5">
        <v>0</v>
      </c>
      <c r="U1287" s="5">
        <v>0</v>
      </c>
      <c r="V1287" s="5">
        <f t="shared" si="110"/>
        <v>3.4624999999999999</v>
      </c>
      <c r="W1287" s="5">
        <f t="shared" si="106"/>
        <v>-3.4624999999999999</v>
      </c>
      <c r="X1287" s="8">
        <f t="shared" si="107"/>
        <v>-1</v>
      </c>
      <c r="Y1287" s="4">
        <v>0</v>
      </c>
      <c r="Z1287" s="9" t="str">
        <f t="shared" si="108"/>
        <v>NA</v>
      </c>
      <c r="AA1287" s="10">
        <f t="shared" si="109"/>
        <v>0</v>
      </c>
    </row>
    <row r="1288" spans="1:27" x14ac:dyDescent="0.55000000000000004">
      <c r="A1288" s="3" t="s">
        <v>52</v>
      </c>
      <c r="B1288" s="3" t="s">
        <v>53</v>
      </c>
      <c r="C1288" s="3" t="s">
        <v>2353</v>
      </c>
      <c r="D1288" s="3" t="s">
        <v>2354</v>
      </c>
      <c r="E1288" s="4" t="s">
        <v>47</v>
      </c>
      <c r="F1288" s="3" t="s">
        <v>57</v>
      </c>
      <c r="G1288" s="3" t="s">
        <v>400</v>
      </c>
      <c r="H1288" s="3" t="s">
        <v>332</v>
      </c>
      <c r="I1288" s="3" t="s">
        <v>60</v>
      </c>
      <c r="J1288" s="3" t="s">
        <v>36</v>
      </c>
      <c r="K1288" s="3" t="s">
        <v>61</v>
      </c>
      <c r="L1288" s="5">
        <v>1.25</v>
      </c>
      <c r="M1288" s="4">
        <v>3</v>
      </c>
      <c r="N1288" s="5">
        <v>3.9750000000000001</v>
      </c>
      <c r="O1288" s="5">
        <v>1.325</v>
      </c>
      <c r="P1288" s="4">
        <v>306</v>
      </c>
      <c r="Q1288" s="6">
        <v>0.98039215686274506</v>
      </c>
      <c r="R1288" s="7">
        <v>1.23496732026144</v>
      </c>
      <c r="S1288" s="6">
        <v>0</v>
      </c>
      <c r="T1288" s="5">
        <v>0</v>
      </c>
      <c r="U1288" s="5">
        <v>0</v>
      </c>
      <c r="V1288" s="5">
        <f t="shared" si="110"/>
        <v>3.9750000000000001</v>
      </c>
      <c r="W1288" s="5">
        <f t="shared" si="106"/>
        <v>-3.9750000000000001</v>
      </c>
      <c r="X1288" s="8">
        <f t="shared" si="107"/>
        <v>-1</v>
      </c>
      <c r="Y1288" s="4">
        <v>0</v>
      </c>
      <c r="Z1288" s="9" t="str">
        <f t="shared" si="108"/>
        <v>NA</v>
      </c>
      <c r="AA1288" s="10">
        <f t="shared" si="109"/>
        <v>0</v>
      </c>
    </row>
    <row r="1289" spans="1:27" x14ac:dyDescent="0.55000000000000004">
      <c r="A1289" s="3" t="s">
        <v>52</v>
      </c>
      <c r="B1289" s="3" t="s">
        <v>53</v>
      </c>
      <c r="C1289" s="3" t="s">
        <v>2355</v>
      </c>
      <c r="D1289" s="3" t="s">
        <v>870</v>
      </c>
      <c r="E1289" s="4" t="s">
        <v>47</v>
      </c>
      <c r="F1289" s="3" t="s">
        <v>57</v>
      </c>
      <c r="G1289" s="3" t="s">
        <v>49</v>
      </c>
      <c r="H1289" s="3" t="s">
        <v>181</v>
      </c>
      <c r="I1289" s="3" t="s">
        <v>60</v>
      </c>
      <c r="J1289" s="3" t="s">
        <v>36</v>
      </c>
      <c r="K1289" s="3" t="s">
        <v>61</v>
      </c>
      <c r="L1289" s="5">
        <v>1.25</v>
      </c>
      <c r="M1289" s="4">
        <v>4</v>
      </c>
      <c r="N1289" s="5">
        <v>4.1875</v>
      </c>
      <c r="O1289" s="5">
        <v>1.046875</v>
      </c>
      <c r="P1289" s="4">
        <v>377</v>
      </c>
      <c r="Q1289" s="6">
        <v>1.06100795755968</v>
      </c>
      <c r="R1289" s="7">
        <v>1.6514588859416399</v>
      </c>
      <c r="S1289" s="6">
        <v>0</v>
      </c>
      <c r="T1289" s="5">
        <v>0</v>
      </c>
      <c r="U1289" s="5">
        <v>0</v>
      </c>
      <c r="V1289" s="5">
        <f t="shared" si="110"/>
        <v>4.1875</v>
      </c>
      <c r="W1289" s="5">
        <f t="shared" si="106"/>
        <v>-4.1875</v>
      </c>
      <c r="X1289" s="8">
        <f t="shared" si="107"/>
        <v>-1</v>
      </c>
      <c r="Y1289" s="4">
        <v>0</v>
      </c>
      <c r="Z1289" s="9" t="str">
        <f t="shared" si="108"/>
        <v>NA</v>
      </c>
      <c r="AA1289" s="10">
        <f t="shared" si="109"/>
        <v>0</v>
      </c>
    </row>
    <row r="1290" spans="1:27" x14ac:dyDescent="0.55000000000000004">
      <c r="A1290" s="3" t="s">
        <v>52</v>
      </c>
      <c r="B1290" s="3" t="s">
        <v>53</v>
      </c>
      <c r="C1290" s="3" t="s">
        <v>2356</v>
      </c>
      <c r="D1290" s="3" t="s">
        <v>331</v>
      </c>
      <c r="E1290" s="4" t="s">
        <v>47</v>
      </c>
      <c r="F1290" s="3" t="s">
        <v>57</v>
      </c>
      <c r="G1290" s="3" t="s">
        <v>400</v>
      </c>
      <c r="H1290" s="3" t="s">
        <v>332</v>
      </c>
      <c r="I1290" s="3" t="s">
        <v>60</v>
      </c>
      <c r="J1290" s="3" t="s">
        <v>36</v>
      </c>
      <c r="K1290" s="3" t="s">
        <v>61</v>
      </c>
      <c r="L1290" s="5">
        <v>1.25</v>
      </c>
      <c r="M1290" s="4">
        <v>5</v>
      </c>
      <c r="N1290" s="5">
        <v>5.5250000000000004</v>
      </c>
      <c r="O1290" s="5">
        <v>1.105</v>
      </c>
      <c r="P1290" s="4">
        <v>86</v>
      </c>
      <c r="Q1290" s="6">
        <v>5.81395348837209</v>
      </c>
      <c r="R1290" s="7">
        <v>2.7581395348837199</v>
      </c>
      <c r="S1290" s="6">
        <v>0</v>
      </c>
      <c r="T1290" s="5">
        <v>0</v>
      </c>
      <c r="U1290" s="5">
        <v>0</v>
      </c>
      <c r="V1290" s="5">
        <f t="shared" si="110"/>
        <v>5.5250000000000004</v>
      </c>
      <c r="W1290" s="5">
        <f t="shared" si="106"/>
        <v>-5.5250000000000004</v>
      </c>
      <c r="X1290" s="8">
        <f t="shared" si="107"/>
        <v>-1</v>
      </c>
      <c r="Y1290" s="4">
        <v>0</v>
      </c>
      <c r="Z1290" s="9" t="str">
        <f t="shared" si="108"/>
        <v>NA</v>
      </c>
      <c r="AA1290" s="10">
        <f t="shared" si="109"/>
        <v>0</v>
      </c>
    </row>
    <row r="1291" spans="1:27" x14ac:dyDescent="0.55000000000000004">
      <c r="A1291" s="3" t="s">
        <v>52</v>
      </c>
      <c r="B1291" s="3" t="s">
        <v>53</v>
      </c>
      <c r="C1291" s="3" t="s">
        <v>2357</v>
      </c>
      <c r="D1291" s="3" t="s">
        <v>2358</v>
      </c>
      <c r="E1291" s="4" t="s">
        <v>47</v>
      </c>
      <c r="F1291" s="3" t="s">
        <v>57</v>
      </c>
      <c r="G1291" s="3" t="s">
        <v>149</v>
      </c>
      <c r="H1291" s="3" t="s">
        <v>150</v>
      </c>
      <c r="I1291" s="3" t="s">
        <v>60</v>
      </c>
      <c r="J1291" s="3" t="s">
        <v>36</v>
      </c>
      <c r="K1291" s="3" t="s">
        <v>61</v>
      </c>
      <c r="L1291" s="5">
        <v>1.25</v>
      </c>
      <c r="M1291" s="4">
        <v>3</v>
      </c>
      <c r="N1291" s="5">
        <v>6.1999999875</v>
      </c>
      <c r="O1291" s="5">
        <v>2.0666666624999999</v>
      </c>
      <c r="P1291" s="4">
        <v>377</v>
      </c>
      <c r="Q1291" s="6">
        <v>0.79575596816976091</v>
      </c>
      <c r="R1291" s="7">
        <v>1.53740053050398</v>
      </c>
      <c r="S1291" s="6">
        <v>0</v>
      </c>
      <c r="T1291" s="5">
        <v>0</v>
      </c>
      <c r="U1291" s="5">
        <v>0</v>
      </c>
      <c r="V1291" s="5">
        <f t="shared" si="110"/>
        <v>6.1999999875</v>
      </c>
      <c r="W1291" s="5">
        <f t="shared" si="106"/>
        <v>-6.1999999875</v>
      </c>
      <c r="X1291" s="8">
        <f t="shared" si="107"/>
        <v>-1</v>
      </c>
      <c r="Y1291" s="4">
        <v>0</v>
      </c>
      <c r="Z1291" s="9" t="str">
        <f t="shared" si="108"/>
        <v>NA</v>
      </c>
      <c r="AA1291" s="10">
        <f t="shared" si="109"/>
        <v>0</v>
      </c>
    </row>
    <row r="1292" spans="1:27" x14ac:dyDescent="0.55000000000000004">
      <c r="A1292" s="3" t="s">
        <v>52</v>
      </c>
      <c r="B1292" s="3" t="s">
        <v>53</v>
      </c>
      <c r="C1292" s="3" t="s">
        <v>2359</v>
      </c>
      <c r="D1292" s="3" t="s">
        <v>319</v>
      </c>
      <c r="E1292" s="4" t="s">
        <v>47</v>
      </c>
      <c r="F1292" s="3" t="s">
        <v>57</v>
      </c>
      <c r="G1292" s="3" t="s">
        <v>736</v>
      </c>
      <c r="H1292" s="3" t="s">
        <v>320</v>
      </c>
      <c r="I1292" s="3" t="s">
        <v>60</v>
      </c>
      <c r="J1292" s="3" t="s">
        <v>36</v>
      </c>
      <c r="K1292" s="3" t="s">
        <v>61</v>
      </c>
      <c r="L1292" s="5">
        <v>1.25</v>
      </c>
      <c r="M1292" s="4">
        <v>7</v>
      </c>
      <c r="N1292" s="5">
        <v>6.5499999249999998</v>
      </c>
      <c r="O1292" s="5">
        <v>0.93571427500000004</v>
      </c>
      <c r="P1292" s="4">
        <v>553</v>
      </c>
      <c r="Q1292" s="6">
        <v>1.26582278481013</v>
      </c>
      <c r="R1292" s="7">
        <v>1.32766726943942</v>
      </c>
      <c r="S1292" s="6">
        <v>0</v>
      </c>
      <c r="T1292" s="5">
        <v>0</v>
      </c>
      <c r="U1292" s="5">
        <v>0</v>
      </c>
      <c r="V1292" s="5">
        <f t="shared" si="110"/>
        <v>6.5499999249999998</v>
      </c>
      <c r="W1292" s="5">
        <f t="shared" si="106"/>
        <v>-6.5499999249999998</v>
      </c>
      <c r="X1292" s="8">
        <f t="shared" si="107"/>
        <v>-1</v>
      </c>
      <c r="Y1292" s="4">
        <v>0</v>
      </c>
      <c r="Z1292" s="9" t="str">
        <f t="shared" si="108"/>
        <v>NA</v>
      </c>
      <c r="AA1292" s="10">
        <f t="shared" si="109"/>
        <v>0</v>
      </c>
    </row>
    <row r="1293" spans="1:27" x14ac:dyDescent="0.55000000000000004">
      <c r="A1293" s="3" t="s">
        <v>52</v>
      </c>
      <c r="B1293" s="3" t="s">
        <v>53</v>
      </c>
      <c r="C1293" s="3" t="s">
        <v>2360</v>
      </c>
      <c r="D1293" s="3" t="s">
        <v>2361</v>
      </c>
      <c r="E1293" s="4" t="s">
        <v>47</v>
      </c>
      <c r="F1293" s="3" t="s">
        <v>57</v>
      </c>
      <c r="G1293" s="3" t="s">
        <v>400</v>
      </c>
      <c r="H1293" s="3" t="s">
        <v>332</v>
      </c>
      <c r="I1293" s="3" t="s">
        <v>60</v>
      </c>
      <c r="J1293" s="3" t="s">
        <v>36</v>
      </c>
      <c r="K1293" s="3" t="s">
        <v>61</v>
      </c>
      <c r="L1293" s="5">
        <v>1.25</v>
      </c>
      <c r="M1293" s="4">
        <v>6</v>
      </c>
      <c r="N1293" s="5">
        <v>8.7999999750000004</v>
      </c>
      <c r="O1293" s="5">
        <v>1.4666666625</v>
      </c>
      <c r="P1293" s="4">
        <v>869</v>
      </c>
      <c r="Q1293" s="6">
        <v>0.69044879171461393</v>
      </c>
      <c r="R1293" s="7">
        <v>1.6171461449942499</v>
      </c>
      <c r="S1293" s="6">
        <v>0</v>
      </c>
      <c r="T1293" s="5">
        <v>0</v>
      </c>
      <c r="U1293" s="5">
        <v>0</v>
      </c>
      <c r="V1293" s="5">
        <f t="shared" si="110"/>
        <v>8.7999999750000004</v>
      </c>
      <c r="W1293" s="5">
        <f t="shared" si="106"/>
        <v>-8.7999999750000004</v>
      </c>
      <c r="X1293" s="8">
        <f t="shared" si="107"/>
        <v>-1</v>
      </c>
      <c r="Y1293" s="4">
        <v>0</v>
      </c>
      <c r="Z1293" s="9" t="str">
        <f t="shared" si="108"/>
        <v>NA</v>
      </c>
      <c r="AA1293" s="10">
        <f t="shared" si="109"/>
        <v>0</v>
      </c>
    </row>
    <row r="1294" spans="1:27" x14ac:dyDescent="0.55000000000000004">
      <c r="A1294" s="3" t="s">
        <v>52</v>
      </c>
      <c r="B1294" s="3" t="s">
        <v>53</v>
      </c>
      <c r="C1294" s="3" t="s">
        <v>2362</v>
      </c>
      <c r="D1294" s="3" t="s">
        <v>2363</v>
      </c>
      <c r="E1294" s="4" t="s">
        <v>47</v>
      </c>
      <c r="F1294" s="3" t="s">
        <v>57</v>
      </c>
      <c r="G1294" s="3" t="s">
        <v>400</v>
      </c>
      <c r="H1294" s="3" t="s">
        <v>332</v>
      </c>
      <c r="I1294" s="3" t="s">
        <v>60</v>
      </c>
      <c r="J1294" s="3" t="s">
        <v>36</v>
      </c>
      <c r="K1294" s="3" t="s">
        <v>61</v>
      </c>
      <c r="L1294" s="5">
        <v>1.25</v>
      </c>
      <c r="M1294" s="4">
        <v>12</v>
      </c>
      <c r="N1294" s="5">
        <v>9.75</v>
      </c>
      <c r="O1294" s="5">
        <v>0.8125</v>
      </c>
      <c r="P1294" s="4">
        <v>742</v>
      </c>
      <c r="Q1294" s="6">
        <v>1.6172506738544501</v>
      </c>
      <c r="R1294" s="7">
        <v>1.75</v>
      </c>
      <c r="S1294" s="6">
        <v>0</v>
      </c>
      <c r="T1294" s="5">
        <v>0</v>
      </c>
      <c r="U1294" s="5">
        <v>0</v>
      </c>
      <c r="V1294" s="5">
        <f t="shared" si="110"/>
        <v>9.75</v>
      </c>
      <c r="W1294" s="5">
        <f t="shared" si="106"/>
        <v>-9.75</v>
      </c>
      <c r="X1294" s="8">
        <f t="shared" si="107"/>
        <v>-1</v>
      </c>
      <c r="Y1294" s="4">
        <v>0</v>
      </c>
      <c r="Z1294" s="9" t="str">
        <f t="shared" si="108"/>
        <v>NA</v>
      </c>
      <c r="AA1294" s="10">
        <f t="shared" si="109"/>
        <v>0</v>
      </c>
    </row>
    <row r="1295" spans="1:27" x14ac:dyDescent="0.55000000000000004">
      <c r="A1295" s="3" t="s">
        <v>52</v>
      </c>
      <c r="B1295" s="3" t="s">
        <v>53</v>
      </c>
      <c r="C1295" s="3" t="s">
        <v>2364</v>
      </c>
      <c r="D1295" s="3" t="s">
        <v>2365</v>
      </c>
      <c r="E1295" s="4" t="s">
        <v>47</v>
      </c>
      <c r="F1295" s="3" t="s">
        <v>57</v>
      </c>
      <c r="G1295" s="3" t="s">
        <v>736</v>
      </c>
      <c r="H1295" s="3" t="s">
        <v>320</v>
      </c>
      <c r="I1295" s="3" t="s">
        <v>60</v>
      </c>
      <c r="J1295" s="3" t="s">
        <v>36</v>
      </c>
      <c r="K1295" s="3" t="s">
        <v>61</v>
      </c>
      <c r="L1295" s="5">
        <v>1.25</v>
      </c>
      <c r="M1295" s="4">
        <v>9</v>
      </c>
      <c r="N1295" s="5">
        <v>11.524999949999998</v>
      </c>
      <c r="O1295" s="5">
        <v>1.2805555499999999</v>
      </c>
      <c r="P1295" s="4">
        <v>3073</v>
      </c>
      <c r="Q1295" s="6">
        <v>0.29287341360234304</v>
      </c>
      <c r="R1295" s="7">
        <v>1.2395704523267199</v>
      </c>
      <c r="S1295" s="6">
        <v>0</v>
      </c>
      <c r="T1295" s="5">
        <v>0</v>
      </c>
      <c r="U1295" s="5">
        <v>0</v>
      </c>
      <c r="V1295" s="5">
        <f t="shared" si="110"/>
        <v>11.524999949999998</v>
      </c>
      <c r="W1295" s="5">
        <f t="shared" si="106"/>
        <v>-11.524999949999998</v>
      </c>
      <c r="X1295" s="8">
        <f t="shared" si="107"/>
        <v>-1</v>
      </c>
      <c r="Y1295" s="4">
        <v>0</v>
      </c>
      <c r="Z1295" s="9" t="str">
        <f t="shared" si="108"/>
        <v>NA</v>
      </c>
      <c r="AA1295" s="10">
        <f t="shared" si="109"/>
        <v>0</v>
      </c>
    </row>
    <row r="1296" spans="1:27" x14ac:dyDescent="0.55000000000000004">
      <c r="A1296" s="3" t="s">
        <v>52</v>
      </c>
      <c r="B1296" s="3" t="s">
        <v>53</v>
      </c>
      <c r="C1296" s="3" t="s">
        <v>2366</v>
      </c>
      <c r="D1296" s="3" t="s">
        <v>87</v>
      </c>
      <c r="E1296" s="4" t="s">
        <v>47</v>
      </c>
      <c r="F1296" s="3" t="s">
        <v>57</v>
      </c>
      <c r="G1296" s="3" t="s">
        <v>88</v>
      </c>
      <c r="H1296" s="3" t="s">
        <v>70</v>
      </c>
      <c r="I1296" s="3" t="s">
        <v>60</v>
      </c>
      <c r="J1296" s="3" t="s">
        <v>36</v>
      </c>
      <c r="K1296" s="3" t="s">
        <v>61</v>
      </c>
      <c r="L1296" s="5">
        <v>1.25</v>
      </c>
      <c r="M1296" s="4">
        <v>32</v>
      </c>
      <c r="N1296" s="5">
        <v>12.762499999999999</v>
      </c>
      <c r="O1296" s="5">
        <v>0.39882812499999998</v>
      </c>
      <c r="P1296" s="4">
        <v>336</v>
      </c>
      <c r="Q1296" s="6">
        <v>9.5238095238095202</v>
      </c>
      <c r="R1296" s="7">
        <v>1.3610119047619</v>
      </c>
      <c r="S1296" s="6">
        <v>0</v>
      </c>
      <c r="T1296" s="5">
        <v>0</v>
      </c>
      <c r="U1296" s="5">
        <v>0</v>
      </c>
      <c r="V1296" s="5">
        <f t="shared" si="110"/>
        <v>12.762499999999999</v>
      </c>
      <c r="W1296" s="5">
        <f t="shared" si="106"/>
        <v>-12.762499999999999</v>
      </c>
      <c r="X1296" s="8">
        <f t="shared" si="107"/>
        <v>-1</v>
      </c>
      <c r="Y1296" s="4">
        <v>0</v>
      </c>
      <c r="Z1296" s="9" t="str">
        <f t="shared" si="108"/>
        <v>NA</v>
      </c>
      <c r="AA1296" s="10">
        <f t="shared" si="109"/>
        <v>0</v>
      </c>
    </row>
    <row r="1297" spans="1:27" x14ac:dyDescent="0.55000000000000004">
      <c r="A1297" s="3" t="s">
        <v>52</v>
      </c>
      <c r="B1297" s="3" t="s">
        <v>53</v>
      </c>
      <c r="C1297" s="3" t="s">
        <v>2367</v>
      </c>
      <c r="D1297" s="3" t="s">
        <v>613</v>
      </c>
      <c r="E1297" s="4" t="s">
        <v>47</v>
      </c>
      <c r="F1297" s="3" t="s">
        <v>57</v>
      </c>
      <c r="G1297" s="3" t="s">
        <v>165</v>
      </c>
      <c r="H1297" s="3" t="s">
        <v>166</v>
      </c>
      <c r="I1297" s="3" t="s">
        <v>60</v>
      </c>
      <c r="J1297" s="3" t="s">
        <v>36</v>
      </c>
      <c r="K1297" s="3" t="s">
        <v>61</v>
      </c>
      <c r="L1297" s="5">
        <v>1.25</v>
      </c>
      <c r="M1297" s="4">
        <v>15</v>
      </c>
      <c r="N1297" s="5">
        <v>14.3124999375</v>
      </c>
      <c r="O1297" s="5">
        <v>0.95416666250000004</v>
      </c>
      <c r="P1297" s="4">
        <v>380</v>
      </c>
      <c r="Q1297" s="6">
        <v>3.9473684210526301</v>
      </c>
      <c r="R1297" s="7">
        <v>1.85</v>
      </c>
      <c r="S1297" s="6">
        <v>0</v>
      </c>
      <c r="T1297" s="5">
        <v>0</v>
      </c>
      <c r="U1297" s="5">
        <v>0</v>
      </c>
      <c r="V1297" s="5">
        <f t="shared" si="110"/>
        <v>14.3124999375</v>
      </c>
      <c r="W1297" s="5">
        <f t="shared" si="106"/>
        <v>-14.3124999375</v>
      </c>
      <c r="X1297" s="8">
        <f t="shared" si="107"/>
        <v>-1</v>
      </c>
      <c r="Y1297" s="4">
        <v>0</v>
      </c>
      <c r="Z1297" s="9" t="str">
        <f t="shared" si="108"/>
        <v>NA</v>
      </c>
      <c r="AA1297" s="10">
        <f t="shared" si="109"/>
        <v>0</v>
      </c>
    </row>
    <row r="1298" spans="1:27" x14ac:dyDescent="0.55000000000000004">
      <c r="A1298" s="3" t="s">
        <v>52</v>
      </c>
      <c r="B1298" s="3" t="s">
        <v>53</v>
      </c>
      <c r="C1298" s="3" t="s">
        <v>2368</v>
      </c>
      <c r="D1298" s="3" t="s">
        <v>815</v>
      </c>
      <c r="E1298" s="4" t="s">
        <v>47</v>
      </c>
      <c r="F1298" s="3" t="s">
        <v>57</v>
      </c>
      <c r="G1298" s="3" t="s">
        <v>165</v>
      </c>
      <c r="H1298" s="3" t="s">
        <v>166</v>
      </c>
      <c r="I1298" s="3" t="s">
        <v>60</v>
      </c>
      <c r="J1298" s="3" t="s">
        <v>36</v>
      </c>
      <c r="K1298" s="3" t="s">
        <v>61</v>
      </c>
      <c r="L1298" s="5">
        <v>1.25</v>
      </c>
      <c r="M1298" s="4">
        <v>9</v>
      </c>
      <c r="N1298" s="5">
        <v>15.4999999125</v>
      </c>
      <c r="O1298" s="5">
        <v>1.7222222125</v>
      </c>
      <c r="P1298" s="4">
        <v>1830</v>
      </c>
      <c r="Q1298" s="6">
        <v>0.49180327868852503</v>
      </c>
      <c r="R1298" s="7">
        <v>1.91863387978142</v>
      </c>
      <c r="S1298" s="6">
        <v>0</v>
      </c>
      <c r="T1298" s="5">
        <v>0</v>
      </c>
      <c r="U1298" s="5">
        <v>0</v>
      </c>
      <c r="V1298" s="5">
        <f t="shared" si="110"/>
        <v>15.4999999125</v>
      </c>
      <c r="W1298" s="5">
        <f t="shared" si="106"/>
        <v>-15.4999999125</v>
      </c>
      <c r="X1298" s="8">
        <f t="shared" si="107"/>
        <v>-1</v>
      </c>
      <c r="Y1298" s="4">
        <v>0</v>
      </c>
      <c r="Z1298" s="9" t="str">
        <f t="shared" si="108"/>
        <v>NA</v>
      </c>
      <c r="AA1298" s="10">
        <f t="shared" si="109"/>
        <v>0</v>
      </c>
    </row>
    <row r="1299" spans="1:27" x14ac:dyDescent="0.55000000000000004">
      <c r="A1299" s="3" t="s">
        <v>52</v>
      </c>
      <c r="B1299" s="3" t="s">
        <v>53</v>
      </c>
      <c r="C1299" s="3" t="s">
        <v>2369</v>
      </c>
      <c r="D1299" s="3" t="s">
        <v>2370</v>
      </c>
      <c r="E1299" s="4" t="s">
        <v>47</v>
      </c>
      <c r="F1299" s="3" t="s">
        <v>57</v>
      </c>
      <c r="G1299" s="3" t="s">
        <v>149</v>
      </c>
      <c r="H1299" s="3" t="s">
        <v>150</v>
      </c>
      <c r="I1299" s="3" t="s">
        <v>60</v>
      </c>
      <c r="J1299" s="3" t="s">
        <v>36</v>
      </c>
      <c r="K1299" s="3" t="s">
        <v>61</v>
      </c>
      <c r="L1299" s="5">
        <v>1.25</v>
      </c>
      <c r="M1299" s="4">
        <v>15</v>
      </c>
      <c r="N1299" s="5">
        <v>20.824999874999996</v>
      </c>
      <c r="O1299" s="5">
        <v>1.3883333249999998</v>
      </c>
      <c r="P1299" s="4">
        <v>970</v>
      </c>
      <c r="Q1299" s="6">
        <v>1.5463917525773201</v>
      </c>
      <c r="R1299" s="7">
        <v>1.3959793814432999</v>
      </c>
      <c r="S1299" s="6">
        <v>0</v>
      </c>
      <c r="T1299" s="5">
        <v>0</v>
      </c>
      <c r="U1299" s="5">
        <v>0</v>
      </c>
      <c r="V1299" s="5">
        <f t="shared" si="110"/>
        <v>20.824999874999996</v>
      </c>
      <c r="W1299" s="5">
        <f t="shared" si="106"/>
        <v>-20.824999874999996</v>
      </c>
      <c r="X1299" s="8">
        <f t="shared" si="107"/>
        <v>-1</v>
      </c>
      <c r="Y1299" s="4">
        <v>0</v>
      </c>
      <c r="Z1299" s="9" t="str">
        <f t="shared" si="108"/>
        <v>NA</v>
      </c>
      <c r="AA1299" s="10">
        <f t="shared" si="109"/>
        <v>0</v>
      </c>
    </row>
    <row r="1300" spans="1:27" x14ac:dyDescent="0.55000000000000004">
      <c r="A1300" s="3" t="s">
        <v>52</v>
      </c>
      <c r="B1300" s="3" t="s">
        <v>53</v>
      </c>
      <c r="C1300" s="3" t="s">
        <v>2371</v>
      </c>
      <c r="D1300" s="3" t="s">
        <v>922</v>
      </c>
      <c r="E1300" s="4" t="s">
        <v>47</v>
      </c>
      <c r="F1300" s="3" t="s">
        <v>57</v>
      </c>
      <c r="G1300" s="3" t="s">
        <v>400</v>
      </c>
      <c r="H1300" s="3" t="s">
        <v>332</v>
      </c>
      <c r="I1300" s="3" t="s">
        <v>60</v>
      </c>
      <c r="J1300" s="3" t="s">
        <v>36</v>
      </c>
      <c r="K1300" s="3" t="s">
        <v>61</v>
      </c>
      <c r="L1300" s="5">
        <v>1.25</v>
      </c>
      <c r="M1300" s="4">
        <v>17</v>
      </c>
      <c r="N1300" s="5">
        <v>21.099999862500002</v>
      </c>
      <c r="O1300" s="5">
        <v>1.2411764625000001</v>
      </c>
      <c r="P1300" s="4">
        <v>994</v>
      </c>
      <c r="Q1300" s="6">
        <v>1.7102615694165</v>
      </c>
      <c r="R1300" s="7">
        <v>1.8045271629778701</v>
      </c>
      <c r="S1300" s="6">
        <v>0</v>
      </c>
      <c r="T1300" s="5">
        <v>0</v>
      </c>
      <c r="U1300" s="5">
        <v>0</v>
      </c>
      <c r="V1300" s="5">
        <f t="shared" si="110"/>
        <v>21.099999862500002</v>
      </c>
      <c r="W1300" s="5">
        <f t="shared" si="106"/>
        <v>-21.099999862500002</v>
      </c>
      <c r="X1300" s="8">
        <f t="shared" si="107"/>
        <v>-1</v>
      </c>
      <c r="Y1300" s="4">
        <v>0</v>
      </c>
      <c r="Z1300" s="9" t="str">
        <f t="shared" si="108"/>
        <v>NA</v>
      </c>
      <c r="AA1300" s="10">
        <f t="shared" si="109"/>
        <v>0</v>
      </c>
    </row>
    <row r="1301" spans="1:27" x14ac:dyDescent="0.55000000000000004">
      <c r="A1301" s="3" t="s">
        <v>52</v>
      </c>
      <c r="B1301" s="3" t="s">
        <v>53</v>
      </c>
      <c r="C1301" s="3" t="s">
        <v>2372</v>
      </c>
      <c r="D1301" s="3" t="s">
        <v>2373</v>
      </c>
      <c r="E1301" s="4" t="s">
        <v>47</v>
      </c>
      <c r="F1301" s="3" t="s">
        <v>57</v>
      </c>
      <c r="G1301" s="3" t="s">
        <v>736</v>
      </c>
      <c r="H1301" s="3" t="s">
        <v>320</v>
      </c>
      <c r="I1301" s="3" t="s">
        <v>60</v>
      </c>
      <c r="J1301" s="3" t="s">
        <v>36</v>
      </c>
      <c r="K1301" s="3" t="s">
        <v>61</v>
      </c>
      <c r="L1301" s="5">
        <v>1.25</v>
      </c>
      <c r="M1301" s="4">
        <v>19</v>
      </c>
      <c r="N1301" s="5">
        <v>21.774999875000002</v>
      </c>
      <c r="O1301" s="5">
        <v>1.146052625</v>
      </c>
      <c r="P1301" s="4">
        <v>1988</v>
      </c>
      <c r="Q1301" s="6">
        <v>0.95573440643863206</v>
      </c>
      <c r="R1301" s="7">
        <v>1.88591549295775</v>
      </c>
      <c r="S1301" s="6">
        <v>0</v>
      </c>
      <c r="T1301" s="5">
        <v>0</v>
      </c>
      <c r="U1301" s="5">
        <v>0</v>
      </c>
      <c r="V1301" s="5">
        <f t="shared" si="110"/>
        <v>21.774999875000002</v>
      </c>
      <c r="W1301" s="5">
        <f t="shared" si="106"/>
        <v>-21.774999875000002</v>
      </c>
      <c r="X1301" s="8">
        <f t="shared" si="107"/>
        <v>-1</v>
      </c>
      <c r="Y1301" s="4">
        <v>0</v>
      </c>
      <c r="Z1301" s="9" t="str">
        <f t="shared" si="108"/>
        <v>NA</v>
      </c>
      <c r="AA1301" s="10">
        <f t="shared" si="109"/>
        <v>0</v>
      </c>
    </row>
    <row r="1302" spans="1:27" x14ac:dyDescent="0.55000000000000004">
      <c r="A1302" s="3" t="s">
        <v>52</v>
      </c>
      <c r="B1302" s="3" t="s">
        <v>53</v>
      </c>
      <c r="C1302" s="3" t="s">
        <v>2374</v>
      </c>
      <c r="D1302" s="3" t="s">
        <v>229</v>
      </c>
      <c r="E1302" s="4" t="s">
        <v>47</v>
      </c>
      <c r="F1302" s="3" t="s">
        <v>57</v>
      </c>
      <c r="G1302" s="3" t="s">
        <v>88</v>
      </c>
      <c r="H1302" s="3" t="s">
        <v>70</v>
      </c>
      <c r="I1302" s="3" t="s">
        <v>60</v>
      </c>
      <c r="J1302" s="3" t="s">
        <v>36</v>
      </c>
      <c r="K1302" s="3" t="s">
        <v>61</v>
      </c>
      <c r="L1302" s="5">
        <v>1.25</v>
      </c>
      <c r="M1302" s="4">
        <v>44</v>
      </c>
      <c r="N1302" s="5">
        <v>25.449999850000005</v>
      </c>
      <c r="O1302" s="5">
        <v>0.57840908750000009</v>
      </c>
      <c r="P1302" s="4">
        <v>304</v>
      </c>
      <c r="Q1302" s="6">
        <v>14.473684210526301</v>
      </c>
      <c r="R1302" s="7">
        <v>1.17467105263158</v>
      </c>
      <c r="S1302" s="6">
        <v>0</v>
      </c>
      <c r="T1302" s="5">
        <v>0</v>
      </c>
      <c r="U1302" s="5">
        <v>0</v>
      </c>
      <c r="V1302" s="5">
        <f t="shared" si="110"/>
        <v>25.449999850000005</v>
      </c>
      <c r="W1302" s="5">
        <f t="shared" si="106"/>
        <v>-25.449999850000005</v>
      </c>
      <c r="X1302" s="8">
        <f t="shared" si="107"/>
        <v>-1</v>
      </c>
      <c r="Y1302" s="4">
        <v>0</v>
      </c>
      <c r="Z1302" s="9" t="str">
        <f t="shared" si="108"/>
        <v>NA</v>
      </c>
      <c r="AA1302" s="10">
        <f t="shared" si="109"/>
        <v>0</v>
      </c>
    </row>
    <row r="1303" spans="1:27" x14ac:dyDescent="0.55000000000000004">
      <c r="A1303" s="3" t="s">
        <v>52</v>
      </c>
      <c r="B1303" s="3" t="s">
        <v>53</v>
      </c>
      <c r="C1303" s="3" t="s">
        <v>2375</v>
      </c>
      <c r="D1303" s="3" t="s">
        <v>604</v>
      </c>
      <c r="E1303" s="4" t="s">
        <v>47</v>
      </c>
      <c r="F1303" s="3" t="s">
        <v>57</v>
      </c>
      <c r="G1303" s="3" t="s">
        <v>400</v>
      </c>
      <c r="H1303" s="3" t="s">
        <v>332</v>
      </c>
      <c r="I1303" s="3" t="s">
        <v>60</v>
      </c>
      <c r="J1303" s="3" t="s">
        <v>36</v>
      </c>
      <c r="K1303" s="3" t="s">
        <v>61</v>
      </c>
      <c r="L1303" s="5">
        <v>1.25</v>
      </c>
      <c r="M1303" s="4">
        <v>31</v>
      </c>
      <c r="N1303" s="5">
        <v>38.9499999875</v>
      </c>
      <c r="O1303" s="5">
        <v>1.2564516125</v>
      </c>
      <c r="P1303" s="4">
        <v>1040</v>
      </c>
      <c r="Q1303" s="6">
        <v>2.9807692307692299</v>
      </c>
      <c r="R1303" s="7">
        <v>1.5020192307692299</v>
      </c>
      <c r="S1303" s="6">
        <v>0</v>
      </c>
      <c r="T1303" s="5">
        <v>0</v>
      </c>
      <c r="U1303" s="5">
        <v>0</v>
      </c>
      <c r="V1303" s="5">
        <f t="shared" si="110"/>
        <v>38.9499999875</v>
      </c>
      <c r="W1303" s="5">
        <f t="shared" si="106"/>
        <v>-38.9499999875</v>
      </c>
      <c r="X1303" s="8">
        <f t="shared" si="107"/>
        <v>-1</v>
      </c>
      <c r="Y1303" s="4">
        <v>0</v>
      </c>
      <c r="Z1303" s="9" t="str">
        <f t="shared" si="108"/>
        <v>NA</v>
      </c>
      <c r="AA1303" s="10">
        <f t="shared" si="109"/>
        <v>0</v>
      </c>
    </row>
    <row r="1304" spans="1:27" x14ac:dyDescent="0.55000000000000004">
      <c r="A1304" s="3" t="s">
        <v>52</v>
      </c>
      <c r="B1304" s="3" t="s">
        <v>53</v>
      </c>
      <c r="C1304" s="3" t="s">
        <v>2376</v>
      </c>
      <c r="D1304" s="3" t="s">
        <v>936</v>
      </c>
      <c r="E1304" s="4" t="s">
        <v>47</v>
      </c>
      <c r="F1304" s="3" t="s">
        <v>57</v>
      </c>
      <c r="G1304" s="3" t="s">
        <v>165</v>
      </c>
      <c r="H1304" s="3" t="s">
        <v>166</v>
      </c>
      <c r="I1304" s="3" t="s">
        <v>60</v>
      </c>
      <c r="J1304" s="3" t="s">
        <v>36</v>
      </c>
      <c r="K1304" s="3" t="s">
        <v>61</v>
      </c>
      <c r="L1304" s="5">
        <v>1.25</v>
      </c>
      <c r="M1304" s="4">
        <v>37</v>
      </c>
      <c r="N1304" s="5">
        <v>42.024999600000001</v>
      </c>
      <c r="O1304" s="5">
        <v>1.1358108</v>
      </c>
      <c r="P1304" s="4">
        <v>1225</v>
      </c>
      <c r="Q1304" s="6">
        <v>3.0204081632653099</v>
      </c>
      <c r="R1304" s="7">
        <v>1.548</v>
      </c>
      <c r="S1304" s="6">
        <v>0</v>
      </c>
      <c r="T1304" s="5">
        <v>0</v>
      </c>
      <c r="U1304" s="5">
        <v>0</v>
      </c>
      <c r="V1304" s="5">
        <f t="shared" si="110"/>
        <v>42.024999600000001</v>
      </c>
      <c r="W1304" s="5">
        <f t="shared" si="106"/>
        <v>-42.024999600000001</v>
      </c>
      <c r="X1304" s="8">
        <f t="shared" si="107"/>
        <v>-1</v>
      </c>
      <c r="Y1304" s="4">
        <v>0</v>
      </c>
      <c r="Z1304" s="9" t="str">
        <f t="shared" si="108"/>
        <v>NA</v>
      </c>
      <c r="AA1304" s="10">
        <f t="shared" si="109"/>
        <v>0</v>
      </c>
    </row>
    <row r="1305" spans="1:27" x14ac:dyDescent="0.55000000000000004">
      <c r="A1305" s="3" t="s">
        <v>52</v>
      </c>
      <c r="B1305" s="3" t="s">
        <v>53</v>
      </c>
      <c r="C1305" s="3" t="s">
        <v>2377</v>
      </c>
      <c r="D1305" s="3" t="s">
        <v>842</v>
      </c>
      <c r="E1305" s="4" t="s">
        <v>47</v>
      </c>
      <c r="F1305" s="3" t="s">
        <v>57</v>
      </c>
      <c r="G1305" s="3" t="s">
        <v>49</v>
      </c>
      <c r="H1305" s="3" t="s">
        <v>181</v>
      </c>
      <c r="I1305" s="3" t="s">
        <v>60</v>
      </c>
      <c r="J1305" s="3" t="s">
        <v>36</v>
      </c>
      <c r="K1305" s="3" t="s">
        <v>61</v>
      </c>
      <c r="L1305" s="5">
        <v>1.25</v>
      </c>
      <c r="M1305" s="4">
        <v>66</v>
      </c>
      <c r="N1305" s="5">
        <v>52.324999650000002</v>
      </c>
      <c r="O1305" s="5">
        <v>0.79280302499999999</v>
      </c>
      <c r="P1305" s="4">
        <v>4347</v>
      </c>
      <c r="Q1305" s="6">
        <v>1.5182884748102099</v>
      </c>
      <c r="R1305" s="7">
        <v>1.3675638371290499</v>
      </c>
      <c r="S1305" s="6">
        <v>0</v>
      </c>
      <c r="T1305" s="5">
        <v>0</v>
      </c>
      <c r="U1305" s="5">
        <v>0</v>
      </c>
      <c r="V1305" s="5">
        <f t="shared" si="110"/>
        <v>52.324999650000002</v>
      </c>
      <c r="W1305" s="5">
        <f t="shared" si="106"/>
        <v>-52.324999650000002</v>
      </c>
      <c r="X1305" s="8">
        <f t="shared" si="107"/>
        <v>-1</v>
      </c>
      <c r="Y1305" s="4">
        <v>0</v>
      </c>
      <c r="Z1305" s="9" t="str">
        <f t="shared" si="108"/>
        <v>NA</v>
      </c>
      <c r="AA1305" s="10">
        <f t="shared" si="109"/>
        <v>0</v>
      </c>
    </row>
    <row r="1306" spans="1:27" x14ac:dyDescent="0.55000000000000004">
      <c r="A1306" s="3" t="s">
        <v>71</v>
      </c>
      <c r="B1306" s="3" t="s">
        <v>72</v>
      </c>
      <c r="C1306" s="3" t="s">
        <v>2378</v>
      </c>
      <c r="D1306" s="3" t="s">
        <v>2379</v>
      </c>
      <c r="E1306" s="4" t="s">
        <v>47</v>
      </c>
      <c r="F1306" s="3" t="s">
        <v>32</v>
      </c>
      <c r="G1306" s="3" t="s">
        <v>2380</v>
      </c>
      <c r="H1306" s="3" t="s">
        <v>34</v>
      </c>
      <c r="I1306" s="3" t="s">
        <v>77</v>
      </c>
      <c r="J1306" s="3" t="s">
        <v>36</v>
      </c>
      <c r="K1306" s="3" t="s">
        <v>61</v>
      </c>
      <c r="L1306" s="5">
        <v>1.25</v>
      </c>
      <c r="M1306" s="4">
        <v>6</v>
      </c>
      <c r="N1306" s="5">
        <v>6.9624999749999992</v>
      </c>
      <c r="O1306" s="5">
        <v>1.1604166624999999</v>
      </c>
      <c r="P1306" s="4">
        <v>78</v>
      </c>
      <c r="Q1306" s="6">
        <v>7.6923076923076898</v>
      </c>
      <c r="R1306" s="7">
        <v>2.3820512820512798</v>
      </c>
      <c r="S1306" s="6">
        <v>0</v>
      </c>
      <c r="T1306" s="5">
        <v>0</v>
      </c>
      <c r="U1306" s="5">
        <v>0</v>
      </c>
      <c r="V1306" s="5">
        <f t="shared" si="110"/>
        <v>6.9624999749999992</v>
      </c>
      <c r="W1306" s="5">
        <f t="shared" si="106"/>
        <v>-6.9624999749999992</v>
      </c>
      <c r="X1306" s="8">
        <f t="shared" si="107"/>
        <v>-1</v>
      </c>
      <c r="Y1306" s="4">
        <v>0</v>
      </c>
      <c r="Z1306" s="9" t="str">
        <f t="shared" si="108"/>
        <v>NA</v>
      </c>
      <c r="AA1306" s="10">
        <f t="shared" si="109"/>
        <v>0</v>
      </c>
    </row>
    <row r="1307" spans="1:27" x14ac:dyDescent="0.55000000000000004">
      <c r="A1307" s="3" t="s">
        <v>71</v>
      </c>
      <c r="B1307" s="3" t="s">
        <v>72</v>
      </c>
      <c r="C1307" s="3" t="s">
        <v>2381</v>
      </c>
      <c r="D1307" s="3" t="s">
        <v>2382</v>
      </c>
      <c r="E1307" s="4" t="s">
        <v>56</v>
      </c>
      <c r="F1307" s="3" t="s">
        <v>32</v>
      </c>
      <c r="G1307" s="3" t="s">
        <v>170</v>
      </c>
      <c r="H1307" s="3" t="s">
        <v>34</v>
      </c>
      <c r="I1307" s="3" t="s">
        <v>77</v>
      </c>
      <c r="J1307" s="3" t="s">
        <v>36</v>
      </c>
      <c r="K1307" s="3" t="s">
        <v>61</v>
      </c>
      <c r="L1307" s="5">
        <v>1.25</v>
      </c>
      <c r="M1307" s="4">
        <v>13</v>
      </c>
      <c r="N1307" s="5">
        <v>29.074999849999998</v>
      </c>
      <c r="O1307" s="5">
        <v>2.2365384499999998</v>
      </c>
      <c r="P1307" s="4">
        <v>670</v>
      </c>
      <c r="Q1307" s="6">
        <v>1.9402985074626899</v>
      </c>
      <c r="R1307" s="7">
        <v>1.1103432835820899</v>
      </c>
      <c r="S1307" s="6">
        <v>0</v>
      </c>
      <c r="T1307" s="5">
        <v>0</v>
      </c>
      <c r="U1307" s="5">
        <v>0</v>
      </c>
      <c r="V1307" s="5">
        <f t="shared" si="110"/>
        <v>29.074999849999998</v>
      </c>
      <c r="W1307" s="5">
        <f t="shared" si="106"/>
        <v>-29.074999849999998</v>
      </c>
      <c r="X1307" s="8">
        <f t="shared" si="107"/>
        <v>-1</v>
      </c>
      <c r="Y1307" s="4">
        <v>0</v>
      </c>
      <c r="Z1307" s="9" t="str">
        <f t="shared" si="108"/>
        <v>NA</v>
      </c>
      <c r="AA1307" s="10">
        <f t="shared" si="109"/>
        <v>0</v>
      </c>
    </row>
    <row r="1308" spans="1:27" x14ac:dyDescent="0.55000000000000004">
      <c r="A1308" s="3" t="s">
        <v>62</v>
      </c>
      <c r="B1308" s="3" t="s">
        <v>63</v>
      </c>
      <c r="C1308" s="3" t="s">
        <v>2383</v>
      </c>
      <c r="D1308" s="3" t="s">
        <v>255</v>
      </c>
      <c r="E1308" s="4" t="s">
        <v>31</v>
      </c>
      <c r="F1308" s="3" t="s">
        <v>36</v>
      </c>
      <c r="G1308" s="3" t="s">
        <v>36</v>
      </c>
      <c r="H1308" s="3" t="s">
        <v>34</v>
      </c>
      <c r="I1308" s="3" t="s">
        <v>35</v>
      </c>
      <c r="J1308" s="3" t="s">
        <v>36</v>
      </c>
      <c r="K1308" s="3" t="s">
        <v>42</v>
      </c>
      <c r="L1308" s="5">
        <v>1.25</v>
      </c>
      <c r="M1308" s="4">
        <v>50</v>
      </c>
      <c r="N1308" s="5">
        <v>34.700000000000003</v>
      </c>
      <c r="O1308" s="5">
        <v>0.69400000000000006</v>
      </c>
      <c r="P1308" s="4">
        <v>2655</v>
      </c>
      <c r="Q1308" s="6">
        <v>1.88323917137476</v>
      </c>
      <c r="R1308" s="7">
        <v>3.0905084745762701</v>
      </c>
      <c r="S1308" s="6">
        <v>0</v>
      </c>
      <c r="T1308" s="5">
        <v>0</v>
      </c>
      <c r="U1308" s="5">
        <v>0</v>
      </c>
      <c r="V1308" s="5">
        <f t="shared" si="110"/>
        <v>34.700000000000003</v>
      </c>
      <c r="W1308" s="5">
        <f t="shared" si="106"/>
        <v>-34.700000000000003</v>
      </c>
      <c r="X1308" s="8">
        <f t="shared" si="107"/>
        <v>-1</v>
      </c>
      <c r="Y1308" s="4">
        <v>0</v>
      </c>
      <c r="Z1308" s="9" t="str">
        <f t="shared" si="108"/>
        <v>NA</v>
      </c>
      <c r="AA1308" s="10">
        <f t="shared" si="109"/>
        <v>0</v>
      </c>
    </row>
    <row r="1309" spans="1:27" x14ac:dyDescent="0.55000000000000004">
      <c r="A1309" s="3" t="s">
        <v>78</v>
      </c>
      <c r="B1309" s="3" t="s">
        <v>79</v>
      </c>
      <c r="C1309" s="3" t="s">
        <v>2384</v>
      </c>
      <c r="D1309" s="3" t="s">
        <v>2385</v>
      </c>
      <c r="E1309" s="4" t="s">
        <v>31</v>
      </c>
      <c r="F1309" s="3" t="s">
        <v>36</v>
      </c>
      <c r="G1309" s="3" t="s">
        <v>36</v>
      </c>
      <c r="H1309" s="3" t="s">
        <v>1572</v>
      </c>
      <c r="I1309" s="3" t="s">
        <v>77</v>
      </c>
      <c r="J1309" s="3" t="s">
        <v>36</v>
      </c>
      <c r="K1309" s="3" t="s">
        <v>42</v>
      </c>
      <c r="L1309" s="5">
        <v>1.25</v>
      </c>
      <c r="M1309" s="4">
        <v>3</v>
      </c>
      <c r="N1309" s="5">
        <v>1.1749999875000001</v>
      </c>
      <c r="O1309" s="5">
        <v>0.39166666250000004</v>
      </c>
      <c r="P1309" s="4">
        <v>95</v>
      </c>
      <c r="Q1309" s="6">
        <v>3.1578947368421102</v>
      </c>
      <c r="R1309" s="7">
        <v>2.7842105263157899</v>
      </c>
      <c r="S1309" s="6">
        <v>0</v>
      </c>
      <c r="T1309" s="5">
        <v>0</v>
      </c>
      <c r="U1309" s="5">
        <v>0</v>
      </c>
      <c r="V1309" s="5">
        <f t="shared" si="110"/>
        <v>1.1749999875000001</v>
      </c>
      <c r="W1309" s="5">
        <f t="shared" si="106"/>
        <v>-1.1749999875000001</v>
      </c>
      <c r="X1309" s="8">
        <f t="shared" si="107"/>
        <v>-1</v>
      </c>
      <c r="Y1309" s="4">
        <v>0</v>
      </c>
      <c r="Z1309" s="9" t="str">
        <f t="shared" si="108"/>
        <v>NA</v>
      </c>
      <c r="AA1309" s="10">
        <f t="shared" si="109"/>
        <v>0</v>
      </c>
    </row>
    <row r="1310" spans="1:27" x14ac:dyDescent="0.55000000000000004">
      <c r="A1310" s="3" t="s">
        <v>78</v>
      </c>
      <c r="B1310" s="3" t="s">
        <v>79</v>
      </c>
      <c r="C1310" s="3" t="s">
        <v>2386</v>
      </c>
      <c r="D1310" s="3" t="s">
        <v>2387</v>
      </c>
      <c r="E1310" s="4" t="s">
        <v>31</v>
      </c>
      <c r="F1310" s="3" t="s">
        <v>36</v>
      </c>
      <c r="G1310" s="3" t="s">
        <v>36</v>
      </c>
      <c r="H1310" s="3" t="s">
        <v>1572</v>
      </c>
      <c r="I1310" s="3" t="s">
        <v>77</v>
      </c>
      <c r="J1310" s="3" t="s">
        <v>36</v>
      </c>
      <c r="K1310" s="3" t="s">
        <v>42</v>
      </c>
      <c r="L1310" s="5">
        <v>1.25</v>
      </c>
      <c r="M1310" s="4">
        <v>7</v>
      </c>
      <c r="N1310" s="5">
        <v>5.25</v>
      </c>
      <c r="O1310" s="5">
        <v>0.75</v>
      </c>
      <c r="P1310" s="4">
        <v>323</v>
      </c>
      <c r="Q1310" s="6">
        <v>2.1671826625386998</v>
      </c>
      <c r="R1310" s="7">
        <v>4.3479876160990703</v>
      </c>
      <c r="S1310" s="6">
        <v>0</v>
      </c>
      <c r="T1310" s="5">
        <v>0</v>
      </c>
      <c r="U1310" s="5">
        <v>0</v>
      </c>
      <c r="V1310" s="5">
        <f t="shared" si="110"/>
        <v>5.25</v>
      </c>
      <c r="W1310" s="5">
        <f t="shared" si="106"/>
        <v>-5.25</v>
      </c>
      <c r="X1310" s="8">
        <f t="shared" si="107"/>
        <v>-1</v>
      </c>
      <c r="Y1310" s="4">
        <v>0</v>
      </c>
      <c r="Z1310" s="9" t="str">
        <f t="shared" si="108"/>
        <v>NA</v>
      </c>
      <c r="AA1310" s="10">
        <f t="shared" si="109"/>
        <v>0</v>
      </c>
    </row>
    <row r="1311" spans="1:27" x14ac:dyDescent="0.55000000000000004">
      <c r="A1311" s="3" t="s">
        <v>78</v>
      </c>
      <c r="B1311" s="3" t="s">
        <v>79</v>
      </c>
      <c r="C1311" s="3" t="s">
        <v>2388</v>
      </c>
      <c r="D1311" s="3" t="s">
        <v>2389</v>
      </c>
      <c r="E1311" s="4" t="s">
        <v>31</v>
      </c>
      <c r="F1311" s="3" t="s">
        <v>36</v>
      </c>
      <c r="G1311" s="3" t="s">
        <v>36</v>
      </c>
      <c r="H1311" s="3" t="s">
        <v>1856</v>
      </c>
      <c r="I1311" s="3" t="s">
        <v>77</v>
      </c>
      <c r="J1311" s="3" t="s">
        <v>36</v>
      </c>
      <c r="K1311" s="3" t="s">
        <v>42</v>
      </c>
      <c r="L1311" s="5">
        <v>1.25</v>
      </c>
      <c r="M1311" s="4">
        <v>8</v>
      </c>
      <c r="N1311" s="5">
        <v>5.3</v>
      </c>
      <c r="O1311" s="5">
        <v>0.66249999999999998</v>
      </c>
      <c r="P1311" s="4">
        <v>212</v>
      </c>
      <c r="Q1311" s="6">
        <v>3.7735849056603801</v>
      </c>
      <c r="R1311" s="7">
        <v>2.0523584905660401</v>
      </c>
      <c r="S1311" s="6">
        <v>0</v>
      </c>
      <c r="T1311" s="5">
        <v>0</v>
      </c>
      <c r="U1311" s="5">
        <v>0</v>
      </c>
      <c r="V1311" s="5">
        <f t="shared" si="110"/>
        <v>5.3</v>
      </c>
      <c r="W1311" s="5">
        <f t="shared" si="106"/>
        <v>-5.3</v>
      </c>
      <c r="X1311" s="8">
        <f t="shared" si="107"/>
        <v>-1</v>
      </c>
      <c r="Y1311" s="4">
        <v>0</v>
      </c>
      <c r="Z1311" s="9" t="str">
        <f t="shared" si="108"/>
        <v>NA</v>
      </c>
      <c r="AA1311" s="10">
        <f t="shared" si="109"/>
        <v>0</v>
      </c>
    </row>
    <row r="1312" spans="1:27" x14ac:dyDescent="0.55000000000000004">
      <c r="A1312" s="3" t="s">
        <v>78</v>
      </c>
      <c r="B1312" s="3" t="s">
        <v>79</v>
      </c>
      <c r="C1312" s="3" t="s">
        <v>2390</v>
      </c>
      <c r="D1312" s="3" t="s">
        <v>2391</v>
      </c>
      <c r="E1312" s="4" t="s">
        <v>31</v>
      </c>
      <c r="F1312" s="3" t="s">
        <v>36</v>
      </c>
      <c r="G1312" s="3" t="s">
        <v>36</v>
      </c>
      <c r="H1312" s="3" t="s">
        <v>1572</v>
      </c>
      <c r="I1312" s="3" t="s">
        <v>77</v>
      </c>
      <c r="J1312" s="3" t="s">
        <v>36</v>
      </c>
      <c r="K1312" s="3" t="s">
        <v>42</v>
      </c>
      <c r="L1312" s="5">
        <v>1.25</v>
      </c>
      <c r="M1312" s="4">
        <v>16</v>
      </c>
      <c r="N1312" s="5">
        <v>13.05</v>
      </c>
      <c r="O1312" s="5">
        <v>0.81562500000000004</v>
      </c>
      <c r="P1312" s="4">
        <v>301</v>
      </c>
      <c r="Q1312" s="6">
        <v>5.3156146179402004</v>
      </c>
      <c r="R1312" s="7">
        <v>1.7956810631229201</v>
      </c>
      <c r="S1312" s="6">
        <v>0</v>
      </c>
      <c r="T1312" s="5">
        <v>0</v>
      </c>
      <c r="U1312" s="5">
        <v>0</v>
      </c>
      <c r="V1312" s="5">
        <f t="shared" si="110"/>
        <v>13.05</v>
      </c>
      <c r="W1312" s="5">
        <f t="shared" si="106"/>
        <v>-13.05</v>
      </c>
      <c r="X1312" s="8">
        <f t="shared" si="107"/>
        <v>-1</v>
      </c>
      <c r="Y1312" s="4">
        <v>0</v>
      </c>
      <c r="Z1312" s="9" t="str">
        <f t="shared" si="108"/>
        <v>NA</v>
      </c>
      <c r="AA1312" s="10">
        <f t="shared" si="109"/>
        <v>0</v>
      </c>
    </row>
    <row r="1313" spans="1:27" x14ac:dyDescent="0.55000000000000004">
      <c r="A1313" s="3" t="s">
        <v>78</v>
      </c>
      <c r="B1313" s="3" t="s">
        <v>79</v>
      </c>
      <c r="C1313" s="3" t="s">
        <v>2392</v>
      </c>
      <c r="D1313" s="3" t="s">
        <v>2393</v>
      </c>
      <c r="E1313" s="4" t="s">
        <v>31</v>
      </c>
      <c r="F1313" s="3" t="s">
        <v>36</v>
      </c>
      <c r="G1313" s="3" t="s">
        <v>36</v>
      </c>
      <c r="H1313" s="3" t="s">
        <v>1572</v>
      </c>
      <c r="I1313" s="3" t="s">
        <v>77</v>
      </c>
      <c r="J1313" s="3" t="s">
        <v>36</v>
      </c>
      <c r="K1313" s="3" t="s">
        <v>42</v>
      </c>
      <c r="L1313" s="5">
        <v>1.25</v>
      </c>
      <c r="M1313" s="4">
        <v>48</v>
      </c>
      <c r="N1313" s="5">
        <v>46.437499800000005</v>
      </c>
      <c r="O1313" s="5">
        <v>0.96744791250000006</v>
      </c>
      <c r="P1313" s="4">
        <v>1001</v>
      </c>
      <c r="Q1313" s="6">
        <v>4.7952047952047998</v>
      </c>
      <c r="R1313" s="7">
        <v>1.8323676323676299</v>
      </c>
      <c r="S1313" s="6">
        <v>0</v>
      </c>
      <c r="T1313" s="5">
        <v>0</v>
      </c>
      <c r="U1313" s="5">
        <v>0</v>
      </c>
      <c r="V1313" s="5">
        <f t="shared" si="110"/>
        <v>46.437499800000005</v>
      </c>
      <c r="W1313" s="5">
        <f t="shared" si="106"/>
        <v>-46.437499800000005</v>
      </c>
      <c r="X1313" s="8">
        <f t="shared" si="107"/>
        <v>-1</v>
      </c>
      <c r="Y1313" s="4">
        <v>0</v>
      </c>
      <c r="Z1313" s="9" t="str">
        <f t="shared" si="108"/>
        <v>NA</v>
      </c>
      <c r="AA1313" s="10">
        <f t="shared" si="109"/>
        <v>0</v>
      </c>
    </row>
    <row r="1314" spans="1:27" x14ac:dyDescent="0.55000000000000004">
      <c r="A1314" s="3" t="s">
        <v>78</v>
      </c>
      <c r="B1314" s="3" t="s">
        <v>79</v>
      </c>
      <c r="C1314" s="3" t="s">
        <v>2394</v>
      </c>
      <c r="D1314" s="3" t="s">
        <v>2395</v>
      </c>
      <c r="E1314" s="4" t="s">
        <v>31</v>
      </c>
      <c r="F1314" s="3" t="s">
        <v>36</v>
      </c>
      <c r="G1314" s="3" t="s">
        <v>36</v>
      </c>
      <c r="H1314" s="3" t="s">
        <v>475</v>
      </c>
      <c r="I1314" s="3" t="s">
        <v>82</v>
      </c>
      <c r="J1314" s="3" t="s">
        <v>36</v>
      </c>
      <c r="K1314" s="3" t="s">
        <v>42</v>
      </c>
      <c r="L1314" s="5">
        <v>1.25</v>
      </c>
      <c r="M1314" s="4">
        <v>724</v>
      </c>
      <c r="N1314" s="5">
        <v>534.6249942500001</v>
      </c>
      <c r="O1314" s="5">
        <v>0.73843231250000008</v>
      </c>
      <c r="P1314" s="4">
        <v>379338</v>
      </c>
      <c r="Q1314" s="6">
        <v>0.190858811930257</v>
      </c>
      <c r="R1314" s="7">
        <v>1.6763451064749599</v>
      </c>
      <c r="S1314" s="6">
        <v>0</v>
      </c>
      <c r="T1314" s="5">
        <v>0</v>
      </c>
      <c r="U1314" s="5">
        <v>0</v>
      </c>
      <c r="V1314" s="5">
        <f t="shared" si="110"/>
        <v>534.6249942500001</v>
      </c>
      <c r="W1314" s="5">
        <f t="shared" si="106"/>
        <v>-534.6249942500001</v>
      </c>
      <c r="X1314" s="8">
        <f t="shared" si="107"/>
        <v>-1</v>
      </c>
      <c r="Y1314" s="4">
        <v>0</v>
      </c>
      <c r="Z1314" s="9" t="str">
        <f t="shared" si="108"/>
        <v>NA</v>
      </c>
      <c r="AA1314" s="10">
        <f t="shared" si="109"/>
        <v>0</v>
      </c>
    </row>
    <row r="1315" spans="1:27" x14ac:dyDescent="0.55000000000000004">
      <c r="A1315" s="3" t="s">
        <v>78</v>
      </c>
      <c r="B1315" s="3" t="s">
        <v>79</v>
      </c>
      <c r="C1315" s="3" t="s">
        <v>2396</v>
      </c>
      <c r="D1315" s="3" t="s">
        <v>2397</v>
      </c>
      <c r="E1315" s="4" t="s">
        <v>31</v>
      </c>
      <c r="F1315" s="3" t="s">
        <v>36</v>
      </c>
      <c r="G1315" s="3" t="s">
        <v>36</v>
      </c>
      <c r="H1315" s="3" t="s">
        <v>345</v>
      </c>
      <c r="I1315" s="3" t="s">
        <v>77</v>
      </c>
      <c r="J1315" s="3" t="s">
        <v>36</v>
      </c>
      <c r="K1315" s="3" t="s">
        <v>42</v>
      </c>
      <c r="L1315" s="5">
        <v>1.25</v>
      </c>
      <c r="M1315" s="4">
        <v>1097</v>
      </c>
      <c r="N1315" s="5">
        <v>1062.049991375</v>
      </c>
      <c r="O1315" s="5">
        <v>0.96814037500000005</v>
      </c>
      <c r="P1315" s="4">
        <v>29983</v>
      </c>
      <c r="Q1315" s="6">
        <v>3.6587399526398299</v>
      </c>
      <c r="R1315" s="7">
        <v>1.5195610846146199</v>
      </c>
      <c r="S1315" s="6">
        <v>0</v>
      </c>
      <c r="T1315" s="5">
        <v>0</v>
      </c>
      <c r="U1315" s="5">
        <v>0</v>
      </c>
      <c r="V1315" s="5">
        <f t="shared" si="110"/>
        <v>1062.049991375</v>
      </c>
      <c r="W1315" s="5">
        <f t="shared" si="106"/>
        <v>-1062.049991375</v>
      </c>
      <c r="X1315" s="8">
        <f t="shared" si="107"/>
        <v>-1</v>
      </c>
      <c r="Y1315" s="4">
        <v>0</v>
      </c>
      <c r="Z1315" s="9" t="str">
        <f t="shared" si="108"/>
        <v>NA</v>
      </c>
      <c r="AA1315" s="10">
        <f t="shared" si="109"/>
        <v>0</v>
      </c>
    </row>
    <row r="1316" spans="1:27" x14ac:dyDescent="0.55000000000000004">
      <c r="A1316" s="3" t="s">
        <v>78</v>
      </c>
      <c r="B1316" s="3" t="s">
        <v>79</v>
      </c>
      <c r="C1316" s="3" t="s">
        <v>2398</v>
      </c>
      <c r="D1316" s="3" t="s">
        <v>2399</v>
      </c>
      <c r="E1316" s="4" t="s">
        <v>66</v>
      </c>
      <c r="F1316" s="3" t="s">
        <v>36</v>
      </c>
      <c r="G1316" s="3" t="s">
        <v>36</v>
      </c>
      <c r="H1316" s="3" t="s">
        <v>166</v>
      </c>
      <c r="I1316" s="3" t="s">
        <v>50</v>
      </c>
      <c r="J1316" s="3" t="s">
        <v>36</v>
      </c>
      <c r="K1316" s="3" t="s">
        <v>42</v>
      </c>
      <c r="L1316" s="5">
        <v>1.2625</v>
      </c>
      <c r="M1316" s="4">
        <v>1</v>
      </c>
      <c r="N1316" s="5">
        <v>0.3</v>
      </c>
      <c r="O1316" s="5">
        <v>0.3</v>
      </c>
      <c r="P1316" s="4">
        <v>25</v>
      </c>
      <c r="Q1316" s="6">
        <v>4</v>
      </c>
      <c r="R1316" s="7">
        <v>2.04</v>
      </c>
      <c r="S1316" s="6">
        <v>0</v>
      </c>
      <c r="T1316" s="5">
        <v>0</v>
      </c>
      <c r="U1316" s="5">
        <v>0</v>
      </c>
      <c r="V1316" s="5">
        <f t="shared" si="110"/>
        <v>0.3</v>
      </c>
      <c r="W1316" s="5">
        <f t="shared" si="106"/>
        <v>-0.3</v>
      </c>
      <c r="X1316" s="8">
        <f t="shared" si="107"/>
        <v>-1</v>
      </c>
      <c r="Y1316" s="4">
        <v>0</v>
      </c>
      <c r="Z1316" s="9" t="str">
        <f t="shared" si="108"/>
        <v>NA</v>
      </c>
      <c r="AA1316" s="10">
        <f t="shared" si="109"/>
        <v>0</v>
      </c>
    </row>
    <row r="1317" spans="1:27" x14ac:dyDescent="0.55000000000000004">
      <c r="A1317" s="3" t="s">
        <v>78</v>
      </c>
      <c r="B1317" s="3" t="s">
        <v>79</v>
      </c>
      <c r="C1317" s="3" t="s">
        <v>2400</v>
      </c>
      <c r="D1317" s="3" t="s">
        <v>2305</v>
      </c>
      <c r="E1317" s="4" t="s">
        <v>66</v>
      </c>
      <c r="F1317" s="3" t="s">
        <v>36</v>
      </c>
      <c r="G1317" s="3" t="s">
        <v>36</v>
      </c>
      <c r="H1317" s="3" t="s">
        <v>166</v>
      </c>
      <c r="I1317" s="3" t="s">
        <v>50</v>
      </c>
      <c r="J1317" s="3" t="s">
        <v>36</v>
      </c>
      <c r="K1317" s="3" t="s">
        <v>42</v>
      </c>
      <c r="L1317" s="5">
        <v>1.2625</v>
      </c>
      <c r="M1317" s="4">
        <v>2</v>
      </c>
      <c r="N1317" s="5">
        <v>1.2875000000000001</v>
      </c>
      <c r="O1317" s="5">
        <v>0.64375000000000004</v>
      </c>
      <c r="P1317" s="4">
        <v>168</v>
      </c>
      <c r="Q1317" s="6">
        <v>1.19047619047619</v>
      </c>
      <c r="R1317" s="7">
        <v>2.6</v>
      </c>
      <c r="S1317" s="6">
        <v>0</v>
      </c>
      <c r="T1317" s="5">
        <v>0</v>
      </c>
      <c r="U1317" s="5">
        <v>0</v>
      </c>
      <c r="V1317" s="5">
        <f t="shared" si="110"/>
        <v>1.2875000000000001</v>
      </c>
      <c r="W1317" s="5">
        <f t="shared" si="106"/>
        <v>-1.2875000000000001</v>
      </c>
      <c r="X1317" s="8">
        <f t="shared" si="107"/>
        <v>-1</v>
      </c>
      <c r="Y1317" s="4">
        <v>0</v>
      </c>
      <c r="Z1317" s="9" t="str">
        <f t="shared" si="108"/>
        <v>NA</v>
      </c>
      <c r="AA1317" s="10">
        <f t="shared" si="109"/>
        <v>0</v>
      </c>
    </row>
    <row r="1318" spans="1:27" x14ac:dyDescent="0.55000000000000004">
      <c r="A1318" s="3" t="s">
        <v>78</v>
      </c>
      <c r="B1318" s="3" t="s">
        <v>79</v>
      </c>
      <c r="C1318" s="3" t="s">
        <v>2401</v>
      </c>
      <c r="D1318" s="3" t="s">
        <v>430</v>
      </c>
      <c r="E1318" s="4" t="s">
        <v>66</v>
      </c>
      <c r="F1318" s="3" t="s">
        <v>36</v>
      </c>
      <c r="G1318" s="3" t="s">
        <v>36</v>
      </c>
      <c r="H1318" s="3" t="s">
        <v>166</v>
      </c>
      <c r="I1318" s="3" t="s">
        <v>50</v>
      </c>
      <c r="J1318" s="3" t="s">
        <v>36</v>
      </c>
      <c r="K1318" s="3" t="s">
        <v>42</v>
      </c>
      <c r="L1318" s="5">
        <v>1.2625</v>
      </c>
      <c r="M1318" s="4">
        <v>3</v>
      </c>
      <c r="N1318" s="5">
        <v>2.7499999874999999</v>
      </c>
      <c r="O1318" s="5">
        <v>0.91666666249999995</v>
      </c>
      <c r="P1318" s="4">
        <v>240</v>
      </c>
      <c r="Q1318" s="6">
        <v>1.25</v>
      </c>
      <c r="R1318" s="7">
        <v>2.4741666666666702</v>
      </c>
      <c r="S1318" s="6">
        <v>0</v>
      </c>
      <c r="T1318" s="5">
        <v>0</v>
      </c>
      <c r="U1318" s="5">
        <v>0</v>
      </c>
      <c r="V1318" s="5">
        <f t="shared" si="110"/>
        <v>2.7499999874999999</v>
      </c>
      <c r="W1318" s="5">
        <f t="shared" si="106"/>
        <v>-2.7499999874999999</v>
      </c>
      <c r="X1318" s="8">
        <f t="shared" si="107"/>
        <v>-1</v>
      </c>
      <c r="Y1318" s="4">
        <v>0</v>
      </c>
      <c r="Z1318" s="9" t="str">
        <f t="shared" si="108"/>
        <v>NA</v>
      </c>
      <c r="AA1318" s="10">
        <f t="shared" si="109"/>
        <v>0</v>
      </c>
    </row>
    <row r="1319" spans="1:27" x14ac:dyDescent="0.55000000000000004">
      <c r="A1319" s="3" t="s">
        <v>78</v>
      </c>
      <c r="B1319" s="3" t="s">
        <v>79</v>
      </c>
      <c r="C1319" s="3" t="s">
        <v>2402</v>
      </c>
      <c r="D1319" s="3" t="s">
        <v>2403</v>
      </c>
      <c r="E1319" s="4" t="s">
        <v>31</v>
      </c>
      <c r="F1319" s="3" t="s">
        <v>36</v>
      </c>
      <c r="G1319" s="3" t="s">
        <v>36</v>
      </c>
      <c r="H1319" s="3" t="s">
        <v>1373</v>
      </c>
      <c r="I1319" s="3" t="s">
        <v>77</v>
      </c>
      <c r="J1319" s="3" t="s">
        <v>36</v>
      </c>
      <c r="K1319" s="3" t="s">
        <v>42</v>
      </c>
      <c r="L1319" s="5">
        <v>1.2625</v>
      </c>
      <c r="M1319" s="4">
        <v>5</v>
      </c>
      <c r="N1319" s="5">
        <v>4.2874999999999996</v>
      </c>
      <c r="O1319" s="5">
        <v>0.85750000000000004</v>
      </c>
      <c r="P1319" s="4">
        <v>573</v>
      </c>
      <c r="Q1319" s="6">
        <v>0.87260034904014006</v>
      </c>
      <c r="R1319" s="7">
        <v>1.87696335078534</v>
      </c>
      <c r="S1319" s="6">
        <v>0</v>
      </c>
      <c r="T1319" s="5">
        <v>0</v>
      </c>
      <c r="U1319" s="5">
        <v>0</v>
      </c>
      <c r="V1319" s="5">
        <f t="shared" si="110"/>
        <v>4.2874999999999996</v>
      </c>
      <c r="W1319" s="5">
        <f t="shared" si="106"/>
        <v>-4.2874999999999996</v>
      </c>
      <c r="X1319" s="8">
        <f t="shared" si="107"/>
        <v>-1</v>
      </c>
      <c r="Y1319" s="4">
        <v>0</v>
      </c>
      <c r="Z1319" s="9" t="str">
        <f t="shared" si="108"/>
        <v>NA</v>
      </c>
      <c r="AA1319" s="10">
        <f t="shared" si="109"/>
        <v>0</v>
      </c>
    </row>
    <row r="1320" spans="1:27" x14ac:dyDescent="0.55000000000000004">
      <c r="A1320" s="3" t="s">
        <v>78</v>
      </c>
      <c r="B1320" s="3" t="s">
        <v>79</v>
      </c>
      <c r="C1320" s="3" t="s">
        <v>2404</v>
      </c>
      <c r="D1320" s="3" t="s">
        <v>455</v>
      </c>
      <c r="E1320" s="4" t="s">
        <v>66</v>
      </c>
      <c r="F1320" s="3" t="s">
        <v>36</v>
      </c>
      <c r="G1320" s="3" t="s">
        <v>36</v>
      </c>
      <c r="H1320" s="3" t="s">
        <v>181</v>
      </c>
      <c r="I1320" s="3" t="s">
        <v>50</v>
      </c>
      <c r="J1320" s="3" t="s">
        <v>36</v>
      </c>
      <c r="K1320" s="3" t="s">
        <v>42</v>
      </c>
      <c r="L1320" s="5">
        <v>1.2625</v>
      </c>
      <c r="M1320" s="4">
        <v>10</v>
      </c>
      <c r="N1320" s="5">
        <v>7</v>
      </c>
      <c r="O1320" s="5">
        <v>0.7</v>
      </c>
      <c r="P1320" s="4">
        <v>296</v>
      </c>
      <c r="Q1320" s="6">
        <v>3.3783783783783798</v>
      </c>
      <c r="R1320" s="7">
        <v>2.3709459459459499</v>
      </c>
      <c r="S1320" s="6">
        <v>0</v>
      </c>
      <c r="T1320" s="5">
        <v>0</v>
      </c>
      <c r="U1320" s="5">
        <v>0</v>
      </c>
      <c r="V1320" s="5">
        <f t="shared" si="110"/>
        <v>7</v>
      </c>
      <c r="W1320" s="5">
        <f t="shared" si="106"/>
        <v>-7</v>
      </c>
      <c r="X1320" s="8">
        <f t="shared" si="107"/>
        <v>-1</v>
      </c>
      <c r="Y1320" s="4">
        <v>0</v>
      </c>
      <c r="Z1320" s="9" t="str">
        <f t="shared" si="108"/>
        <v>NA</v>
      </c>
      <c r="AA1320" s="10">
        <f t="shared" si="109"/>
        <v>0</v>
      </c>
    </row>
    <row r="1321" spans="1:27" x14ac:dyDescent="0.55000000000000004">
      <c r="A1321" s="3" t="s">
        <v>78</v>
      </c>
      <c r="B1321" s="3" t="s">
        <v>79</v>
      </c>
      <c r="C1321" s="3" t="s">
        <v>2405</v>
      </c>
      <c r="D1321" s="3" t="s">
        <v>2406</v>
      </c>
      <c r="E1321" s="4" t="s">
        <v>31</v>
      </c>
      <c r="F1321" s="3" t="s">
        <v>36</v>
      </c>
      <c r="G1321" s="3" t="s">
        <v>36</v>
      </c>
      <c r="H1321" s="3" t="s">
        <v>1856</v>
      </c>
      <c r="I1321" s="3" t="s">
        <v>77</v>
      </c>
      <c r="J1321" s="3" t="s">
        <v>36</v>
      </c>
      <c r="K1321" s="3" t="s">
        <v>42</v>
      </c>
      <c r="L1321" s="5">
        <v>1.2625</v>
      </c>
      <c r="M1321" s="4">
        <v>9</v>
      </c>
      <c r="N1321" s="5">
        <v>10.587499987499999</v>
      </c>
      <c r="O1321" s="5">
        <v>1.1763888874999999</v>
      </c>
      <c r="P1321" s="4">
        <v>784</v>
      </c>
      <c r="Q1321" s="6">
        <v>1.1479591836734699</v>
      </c>
      <c r="R1321" s="7">
        <v>1.33928571428571</v>
      </c>
      <c r="S1321" s="6">
        <v>0</v>
      </c>
      <c r="T1321" s="5">
        <v>0</v>
      </c>
      <c r="U1321" s="5">
        <v>0</v>
      </c>
      <c r="V1321" s="5">
        <f t="shared" si="110"/>
        <v>10.587499987499999</v>
      </c>
      <c r="W1321" s="5">
        <f t="shared" si="106"/>
        <v>-10.587499987499999</v>
      </c>
      <c r="X1321" s="8">
        <f t="shared" si="107"/>
        <v>-1</v>
      </c>
      <c r="Y1321" s="4">
        <v>0</v>
      </c>
      <c r="Z1321" s="9" t="str">
        <f t="shared" si="108"/>
        <v>NA</v>
      </c>
      <c r="AA1321" s="10">
        <f t="shared" si="109"/>
        <v>0</v>
      </c>
    </row>
    <row r="1322" spans="1:27" x14ac:dyDescent="0.55000000000000004">
      <c r="A1322" s="3" t="s">
        <v>78</v>
      </c>
      <c r="B1322" s="3" t="s">
        <v>79</v>
      </c>
      <c r="C1322" s="3" t="s">
        <v>2407</v>
      </c>
      <c r="D1322" s="3" t="s">
        <v>2127</v>
      </c>
      <c r="E1322" s="4" t="s">
        <v>66</v>
      </c>
      <c r="F1322" s="3" t="s">
        <v>36</v>
      </c>
      <c r="G1322" s="3" t="s">
        <v>36</v>
      </c>
      <c r="H1322" s="3" t="s">
        <v>181</v>
      </c>
      <c r="I1322" s="3" t="s">
        <v>50</v>
      </c>
      <c r="J1322" s="3" t="s">
        <v>36</v>
      </c>
      <c r="K1322" s="3" t="s">
        <v>42</v>
      </c>
      <c r="L1322" s="5">
        <v>1.2625</v>
      </c>
      <c r="M1322" s="4">
        <v>15</v>
      </c>
      <c r="N1322" s="5">
        <v>10.774999875000001</v>
      </c>
      <c r="O1322" s="5">
        <v>0.71833332500000002</v>
      </c>
      <c r="P1322" s="4">
        <v>1830</v>
      </c>
      <c r="Q1322" s="6">
        <v>0.81967213114754101</v>
      </c>
      <c r="R1322" s="7">
        <v>1.2314207650273199</v>
      </c>
      <c r="S1322" s="6">
        <v>0</v>
      </c>
      <c r="T1322" s="5">
        <v>0</v>
      </c>
      <c r="U1322" s="5">
        <v>0</v>
      </c>
      <c r="V1322" s="5">
        <f t="shared" si="110"/>
        <v>10.774999875000001</v>
      </c>
      <c r="W1322" s="5">
        <f t="shared" si="106"/>
        <v>-10.774999875000001</v>
      </c>
      <c r="X1322" s="8">
        <f t="shared" si="107"/>
        <v>-1</v>
      </c>
      <c r="Y1322" s="4">
        <v>0</v>
      </c>
      <c r="Z1322" s="9" t="str">
        <f t="shared" si="108"/>
        <v>NA</v>
      </c>
      <c r="AA1322" s="10">
        <f t="shared" si="109"/>
        <v>0</v>
      </c>
    </row>
    <row r="1323" spans="1:27" x14ac:dyDescent="0.55000000000000004">
      <c r="A1323" s="3" t="s">
        <v>78</v>
      </c>
      <c r="B1323" s="3" t="s">
        <v>79</v>
      </c>
      <c r="C1323" s="3" t="s">
        <v>2408</v>
      </c>
      <c r="D1323" s="3" t="s">
        <v>2409</v>
      </c>
      <c r="E1323" s="4" t="s">
        <v>31</v>
      </c>
      <c r="F1323" s="3" t="s">
        <v>36</v>
      </c>
      <c r="G1323" s="3" t="s">
        <v>36</v>
      </c>
      <c r="H1323" s="3" t="s">
        <v>1898</v>
      </c>
      <c r="I1323" s="3" t="s">
        <v>77</v>
      </c>
      <c r="J1323" s="3" t="s">
        <v>36</v>
      </c>
      <c r="K1323" s="3" t="s">
        <v>42</v>
      </c>
      <c r="L1323" s="5">
        <v>1.2625</v>
      </c>
      <c r="M1323" s="4">
        <v>6</v>
      </c>
      <c r="N1323" s="5">
        <v>10.8375</v>
      </c>
      <c r="O1323" s="5">
        <v>1.8062499999999999</v>
      </c>
      <c r="P1323" s="4">
        <v>132</v>
      </c>
      <c r="Q1323" s="6">
        <v>4.5454545454545503</v>
      </c>
      <c r="R1323" s="7">
        <v>2.26212121212121</v>
      </c>
      <c r="S1323" s="6">
        <v>0</v>
      </c>
      <c r="T1323" s="5">
        <v>0</v>
      </c>
      <c r="U1323" s="5">
        <v>0</v>
      </c>
      <c r="V1323" s="5">
        <f t="shared" si="110"/>
        <v>10.8375</v>
      </c>
      <c r="W1323" s="5">
        <f t="shared" si="106"/>
        <v>-10.8375</v>
      </c>
      <c r="X1323" s="8">
        <f t="shared" si="107"/>
        <v>-1</v>
      </c>
      <c r="Y1323" s="4">
        <v>0</v>
      </c>
      <c r="Z1323" s="9" t="str">
        <f t="shared" si="108"/>
        <v>NA</v>
      </c>
      <c r="AA1323" s="10">
        <f t="shared" si="109"/>
        <v>0</v>
      </c>
    </row>
    <row r="1324" spans="1:27" x14ac:dyDescent="0.55000000000000004">
      <c r="A1324" s="3" t="s">
        <v>78</v>
      </c>
      <c r="B1324" s="3" t="s">
        <v>79</v>
      </c>
      <c r="C1324" s="3" t="s">
        <v>2410</v>
      </c>
      <c r="D1324" s="3" t="s">
        <v>2029</v>
      </c>
      <c r="E1324" s="4" t="s">
        <v>66</v>
      </c>
      <c r="F1324" s="3" t="s">
        <v>36</v>
      </c>
      <c r="G1324" s="3" t="s">
        <v>36</v>
      </c>
      <c r="H1324" s="3" t="s">
        <v>181</v>
      </c>
      <c r="I1324" s="3" t="s">
        <v>50</v>
      </c>
      <c r="J1324" s="3" t="s">
        <v>36</v>
      </c>
      <c r="K1324" s="3" t="s">
        <v>42</v>
      </c>
      <c r="L1324" s="5">
        <v>1.2625</v>
      </c>
      <c r="M1324" s="4">
        <v>17</v>
      </c>
      <c r="N1324" s="5">
        <v>12.899999924999999</v>
      </c>
      <c r="O1324" s="5">
        <v>0.75882352499999994</v>
      </c>
      <c r="P1324" s="4">
        <v>178</v>
      </c>
      <c r="Q1324" s="6">
        <v>9.5505617977528097</v>
      </c>
      <c r="R1324" s="7">
        <v>3.7185393258427002</v>
      </c>
      <c r="S1324" s="6">
        <v>0</v>
      </c>
      <c r="T1324" s="5">
        <v>0</v>
      </c>
      <c r="U1324" s="5">
        <v>0</v>
      </c>
      <c r="V1324" s="5">
        <f t="shared" si="110"/>
        <v>12.899999924999999</v>
      </c>
      <c r="W1324" s="5">
        <f t="shared" si="106"/>
        <v>-12.899999924999999</v>
      </c>
      <c r="X1324" s="8">
        <f t="shared" si="107"/>
        <v>-1</v>
      </c>
      <c r="Y1324" s="4">
        <v>0</v>
      </c>
      <c r="Z1324" s="9" t="str">
        <f t="shared" si="108"/>
        <v>NA</v>
      </c>
      <c r="AA1324" s="10">
        <f t="shared" si="109"/>
        <v>0</v>
      </c>
    </row>
    <row r="1325" spans="1:27" x14ac:dyDescent="0.55000000000000004">
      <c r="A1325" s="3" t="s">
        <v>78</v>
      </c>
      <c r="B1325" s="3" t="s">
        <v>79</v>
      </c>
      <c r="C1325" s="3" t="s">
        <v>2411</v>
      </c>
      <c r="D1325" s="3" t="s">
        <v>2123</v>
      </c>
      <c r="E1325" s="4" t="s">
        <v>66</v>
      </c>
      <c r="F1325" s="3" t="s">
        <v>36</v>
      </c>
      <c r="G1325" s="3" t="s">
        <v>36</v>
      </c>
      <c r="H1325" s="3" t="s">
        <v>166</v>
      </c>
      <c r="I1325" s="3" t="s">
        <v>50</v>
      </c>
      <c r="J1325" s="3" t="s">
        <v>36</v>
      </c>
      <c r="K1325" s="3" t="s">
        <v>42</v>
      </c>
      <c r="L1325" s="5">
        <v>1.2625</v>
      </c>
      <c r="M1325" s="4">
        <v>17</v>
      </c>
      <c r="N1325" s="5">
        <v>14.837499912499998</v>
      </c>
      <c r="O1325" s="5">
        <v>0.87279411249999994</v>
      </c>
      <c r="P1325" s="4">
        <v>675</v>
      </c>
      <c r="Q1325" s="6">
        <v>2.5185185185185199</v>
      </c>
      <c r="R1325" s="7">
        <v>1.7856296296296299</v>
      </c>
      <c r="S1325" s="6">
        <v>0</v>
      </c>
      <c r="T1325" s="5">
        <v>0</v>
      </c>
      <c r="U1325" s="5">
        <v>0</v>
      </c>
      <c r="V1325" s="5">
        <f t="shared" si="110"/>
        <v>14.837499912499998</v>
      </c>
      <c r="W1325" s="5">
        <f t="shared" si="106"/>
        <v>-14.837499912499998</v>
      </c>
      <c r="X1325" s="8">
        <f t="shared" si="107"/>
        <v>-1</v>
      </c>
      <c r="Y1325" s="4">
        <v>0</v>
      </c>
      <c r="Z1325" s="9" t="str">
        <f t="shared" si="108"/>
        <v>NA</v>
      </c>
      <c r="AA1325" s="10">
        <f t="shared" si="109"/>
        <v>0</v>
      </c>
    </row>
    <row r="1326" spans="1:27" x14ac:dyDescent="0.55000000000000004">
      <c r="A1326" s="3" t="s">
        <v>78</v>
      </c>
      <c r="B1326" s="3" t="s">
        <v>79</v>
      </c>
      <c r="C1326" s="3" t="s">
        <v>2412</v>
      </c>
      <c r="D1326" s="3" t="s">
        <v>853</v>
      </c>
      <c r="E1326" s="4" t="s">
        <v>66</v>
      </c>
      <c r="F1326" s="3" t="s">
        <v>36</v>
      </c>
      <c r="G1326" s="3" t="s">
        <v>36</v>
      </c>
      <c r="H1326" s="3" t="s">
        <v>181</v>
      </c>
      <c r="I1326" s="3" t="s">
        <v>50</v>
      </c>
      <c r="J1326" s="3" t="s">
        <v>36</v>
      </c>
      <c r="K1326" s="3" t="s">
        <v>42</v>
      </c>
      <c r="L1326" s="5">
        <v>1.2625</v>
      </c>
      <c r="M1326" s="4">
        <v>16</v>
      </c>
      <c r="N1326" s="5">
        <v>30.162500000000001</v>
      </c>
      <c r="O1326" s="5">
        <v>1.8851562500000001</v>
      </c>
      <c r="P1326" s="4">
        <v>1210</v>
      </c>
      <c r="Q1326" s="6">
        <v>1.32231404958678</v>
      </c>
      <c r="R1326" s="7">
        <v>2.0303305785124</v>
      </c>
      <c r="S1326" s="6">
        <v>0</v>
      </c>
      <c r="T1326" s="5">
        <v>0</v>
      </c>
      <c r="U1326" s="5">
        <v>0</v>
      </c>
      <c r="V1326" s="5">
        <f t="shared" si="110"/>
        <v>30.162500000000001</v>
      </c>
      <c r="W1326" s="5">
        <f t="shared" si="106"/>
        <v>-30.162500000000001</v>
      </c>
      <c r="X1326" s="8">
        <f t="shared" si="107"/>
        <v>-1</v>
      </c>
      <c r="Y1326" s="4">
        <v>0</v>
      </c>
      <c r="Z1326" s="9" t="str">
        <f t="shared" si="108"/>
        <v>NA</v>
      </c>
      <c r="AA1326" s="10">
        <f t="shared" si="109"/>
        <v>0</v>
      </c>
    </row>
    <row r="1327" spans="1:27" x14ac:dyDescent="0.55000000000000004">
      <c r="A1327" s="3" t="s">
        <v>78</v>
      </c>
      <c r="B1327" s="3" t="s">
        <v>79</v>
      </c>
      <c r="C1327" s="3" t="s">
        <v>2413</v>
      </c>
      <c r="D1327" s="3" t="s">
        <v>2414</v>
      </c>
      <c r="E1327" s="4" t="s">
        <v>31</v>
      </c>
      <c r="F1327" s="3" t="s">
        <v>36</v>
      </c>
      <c r="G1327" s="3" t="s">
        <v>36</v>
      </c>
      <c r="H1327" s="3" t="s">
        <v>598</v>
      </c>
      <c r="I1327" s="3" t="s">
        <v>77</v>
      </c>
      <c r="J1327" s="3" t="s">
        <v>36</v>
      </c>
      <c r="K1327" s="3" t="s">
        <v>42</v>
      </c>
      <c r="L1327" s="5">
        <v>1.2625</v>
      </c>
      <c r="M1327" s="4">
        <v>42</v>
      </c>
      <c r="N1327" s="5">
        <v>37.637499900000002</v>
      </c>
      <c r="O1327" s="5">
        <v>0.89613095000000009</v>
      </c>
      <c r="P1327" s="4">
        <v>6680</v>
      </c>
      <c r="Q1327" s="6">
        <v>0.62874251497005995</v>
      </c>
      <c r="R1327" s="7">
        <v>1.9757784431137699</v>
      </c>
      <c r="S1327" s="6">
        <v>0</v>
      </c>
      <c r="T1327" s="5">
        <v>0</v>
      </c>
      <c r="U1327" s="5">
        <v>0</v>
      </c>
      <c r="V1327" s="5">
        <f t="shared" si="110"/>
        <v>37.637499900000002</v>
      </c>
      <c r="W1327" s="5">
        <f t="shared" si="106"/>
        <v>-37.637499900000002</v>
      </c>
      <c r="X1327" s="8">
        <f t="shared" si="107"/>
        <v>-1</v>
      </c>
      <c r="Y1327" s="4">
        <v>0</v>
      </c>
      <c r="Z1327" s="9" t="str">
        <f t="shared" si="108"/>
        <v>NA</v>
      </c>
      <c r="AA1327" s="10">
        <f t="shared" si="109"/>
        <v>0</v>
      </c>
    </row>
    <row r="1328" spans="1:27" x14ac:dyDescent="0.55000000000000004">
      <c r="A1328" s="3" t="s">
        <v>78</v>
      </c>
      <c r="B1328" s="3" t="s">
        <v>79</v>
      </c>
      <c r="C1328" s="3" t="s">
        <v>2415</v>
      </c>
      <c r="D1328" s="3" t="s">
        <v>826</v>
      </c>
      <c r="E1328" s="4" t="s">
        <v>66</v>
      </c>
      <c r="F1328" s="3" t="s">
        <v>36</v>
      </c>
      <c r="G1328" s="3" t="s">
        <v>36</v>
      </c>
      <c r="H1328" s="3" t="s">
        <v>85</v>
      </c>
      <c r="I1328" s="3" t="s">
        <v>50</v>
      </c>
      <c r="J1328" s="3" t="s">
        <v>36</v>
      </c>
      <c r="K1328" s="3" t="s">
        <v>42</v>
      </c>
      <c r="L1328" s="5">
        <v>1.2749999999999999</v>
      </c>
      <c r="M1328" s="4">
        <v>22</v>
      </c>
      <c r="N1328" s="5">
        <v>27.399999824999998</v>
      </c>
      <c r="O1328" s="5">
        <v>1.2454545374999999</v>
      </c>
      <c r="P1328" s="4">
        <v>3315</v>
      </c>
      <c r="Q1328" s="6">
        <v>0.66365007541478094</v>
      </c>
      <c r="R1328" s="7">
        <v>2.0803318250377099</v>
      </c>
      <c r="S1328" s="6">
        <v>0</v>
      </c>
      <c r="T1328" s="5">
        <v>0</v>
      </c>
      <c r="U1328" s="5">
        <v>0</v>
      </c>
      <c r="V1328" s="5">
        <f t="shared" si="110"/>
        <v>27.399999824999998</v>
      </c>
      <c r="W1328" s="5">
        <f t="shared" si="106"/>
        <v>-27.399999824999998</v>
      </c>
      <c r="X1328" s="8">
        <f t="shared" si="107"/>
        <v>-1</v>
      </c>
      <c r="Y1328" s="4">
        <v>0</v>
      </c>
      <c r="Z1328" s="9" t="str">
        <f t="shared" si="108"/>
        <v>NA</v>
      </c>
      <c r="AA1328" s="10">
        <f t="shared" si="109"/>
        <v>0</v>
      </c>
    </row>
    <row r="1329" spans="1:27" x14ac:dyDescent="0.55000000000000004">
      <c r="A1329" s="3" t="s">
        <v>62</v>
      </c>
      <c r="B1329" s="3" t="s">
        <v>63</v>
      </c>
      <c r="C1329" s="3" t="s">
        <v>2416</v>
      </c>
      <c r="D1329" s="3" t="s">
        <v>826</v>
      </c>
      <c r="E1329" s="4" t="s">
        <v>31</v>
      </c>
      <c r="F1329" s="3" t="s">
        <v>36</v>
      </c>
      <c r="G1329" s="3" t="s">
        <v>36</v>
      </c>
      <c r="H1329" s="3" t="s">
        <v>85</v>
      </c>
      <c r="I1329" s="3" t="s">
        <v>67</v>
      </c>
      <c r="J1329" s="3" t="s">
        <v>36</v>
      </c>
      <c r="K1329" s="3" t="s">
        <v>91</v>
      </c>
      <c r="L1329" s="5">
        <v>1.2875000000000001</v>
      </c>
      <c r="M1329" s="4">
        <v>74</v>
      </c>
      <c r="N1329" s="5">
        <v>98.199999849999998</v>
      </c>
      <c r="O1329" s="5">
        <v>1.327027025</v>
      </c>
      <c r="P1329" s="4">
        <v>9427</v>
      </c>
      <c r="Q1329" s="6">
        <v>0.78497931473427396</v>
      </c>
      <c r="R1329" s="7">
        <v>1.72605282698632</v>
      </c>
      <c r="S1329" s="6">
        <v>0</v>
      </c>
      <c r="T1329" s="5">
        <v>0</v>
      </c>
      <c r="U1329" s="5">
        <v>0</v>
      </c>
      <c r="V1329" s="5">
        <f t="shared" si="110"/>
        <v>98.199999849999998</v>
      </c>
      <c r="W1329" s="5">
        <f t="shared" si="106"/>
        <v>-98.199999849999998</v>
      </c>
      <c r="X1329" s="8">
        <f t="shared" si="107"/>
        <v>-1</v>
      </c>
      <c r="Y1329" s="4">
        <v>0</v>
      </c>
      <c r="Z1329" s="9" t="str">
        <f t="shared" si="108"/>
        <v>NA</v>
      </c>
      <c r="AA1329" s="10">
        <f t="shared" si="109"/>
        <v>0</v>
      </c>
    </row>
    <row r="1330" spans="1:27" x14ac:dyDescent="0.55000000000000004">
      <c r="A1330" s="3" t="s">
        <v>78</v>
      </c>
      <c r="B1330" s="3" t="s">
        <v>79</v>
      </c>
      <c r="C1330" s="3" t="s">
        <v>2417</v>
      </c>
      <c r="D1330" s="3" t="s">
        <v>2418</v>
      </c>
      <c r="E1330" s="4" t="s">
        <v>31</v>
      </c>
      <c r="F1330" s="3" t="s">
        <v>36</v>
      </c>
      <c r="G1330" s="3" t="s">
        <v>36</v>
      </c>
      <c r="H1330" s="3" t="s">
        <v>110</v>
      </c>
      <c r="I1330" s="3" t="s">
        <v>77</v>
      </c>
      <c r="J1330" s="3" t="s">
        <v>36</v>
      </c>
      <c r="K1330" s="3" t="s">
        <v>42</v>
      </c>
      <c r="L1330" s="5">
        <v>1.325</v>
      </c>
      <c r="M1330" s="4">
        <v>14</v>
      </c>
      <c r="N1330" s="5">
        <v>9.5124998500000011</v>
      </c>
      <c r="O1330" s="5">
        <v>0.67946427500000006</v>
      </c>
      <c r="P1330" s="4">
        <v>1153</v>
      </c>
      <c r="Q1330" s="6">
        <v>1.2142237640936699</v>
      </c>
      <c r="R1330" s="7">
        <v>5.8248048568950601</v>
      </c>
      <c r="S1330" s="6">
        <v>0</v>
      </c>
      <c r="T1330" s="5">
        <v>0</v>
      </c>
      <c r="U1330" s="5">
        <v>0</v>
      </c>
      <c r="V1330" s="5">
        <f t="shared" si="110"/>
        <v>9.5124998500000011</v>
      </c>
      <c r="W1330" s="5">
        <f t="shared" si="106"/>
        <v>-9.5124998500000011</v>
      </c>
      <c r="X1330" s="8">
        <f t="shared" si="107"/>
        <v>-1</v>
      </c>
      <c r="Y1330" s="4">
        <v>0</v>
      </c>
      <c r="Z1330" s="9" t="str">
        <f t="shared" si="108"/>
        <v>NA</v>
      </c>
      <c r="AA1330" s="10">
        <f t="shared" si="109"/>
        <v>0</v>
      </c>
    </row>
    <row r="1331" spans="1:27" x14ac:dyDescent="0.55000000000000004">
      <c r="A1331" s="3" t="s">
        <v>78</v>
      </c>
      <c r="B1331" s="3" t="s">
        <v>79</v>
      </c>
      <c r="C1331" s="3" t="s">
        <v>2419</v>
      </c>
      <c r="D1331" s="3" t="s">
        <v>2420</v>
      </c>
      <c r="E1331" s="4" t="s">
        <v>31</v>
      </c>
      <c r="F1331" s="3" t="s">
        <v>36</v>
      </c>
      <c r="G1331" s="3" t="s">
        <v>36</v>
      </c>
      <c r="H1331" s="3" t="s">
        <v>110</v>
      </c>
      <c r="I1331" s="3" t="s">
        <v>77</v>
      </c>
      <c r="J1331" s="3" t="s">
        <v>36</v>
      </c>
      <c r="K1331" s="3" t="s">
        <v>42</v>
      </c>
      <c r="L1331" s="5">
        <v>1.325</v>
      </c>
      <c r="M1331" s="4">
        <v>4</v>
      </c>
      <c r="N1331" s="5">
        <v>17.1875</v>
      </c>
      <c r="O1331" s="5">
        <v>4.296875</v>
      </c>
      <c r="P1331" s="4">
        <v>666</v>
      </c>
      <c r="Q1331" s="6">
        <v>0.60060060060060094</v>
      </c>
      <c r="R1331" s="7">
        <v>5.5406906906906901</v>
      </c>
      <c r="S1331" s="6">
        <v>0</v>
      </c>
      <c r="T1331" s="5">
        <v>0</v>
      </c>
      <c r="U1331" s="5">
        <v>0</v>
      </c>
      <c r="V1331" s="5">
        <f t="shared" si="110"/>
        <v>17.1875</v>
      </c>
      <c r="W1331" s="5">
        <f t="shared" si="106"/>
        <v>-17.1875</v>
      </c>
      <c r="X1331" s="8">
        <f t="shared" si="107"/>
        <v>-1</v>
      </c>
      <c r="Y1331" s="4">
        <v>0</v>
      </c>
      <c r="Z1331" s="9" t="str">
        <f t="shared" si="108"/>
        <v>NA</v>
      </c>
      <c r="AA1331" s="10">
        <f t="shared" si="109"/>
        <v>0</v>
      </c>
    </row>
    <row r="1332" spans="1:27" x14ac:dyDescent="0.55000000000000004">
      <c r="A1332" s="3" t="s">
        <v>78</v>
      </c>
      <c r="B1332" s="3" t="s">
        <v>79</v>
      </c>
      <c r="C1332" s="3" t="s">
        <v>2421</v>
      </c>
      <c r="D1332" s="3" t="s">
        <v>2422</v>
      </c>
      <c r="E1332" s="4" t="s">
        <v>31</v>
      </c>
      <c r="F1332" s="3" t="s">
        <v>36</v>
      </c>
      <c r="G1332" s="3" t="s">
        <v>36</v>
      </c>
      <c r="H1332" s="3" t="s">
        <v>110</v>
      </c>
      <c r="I1332" s="3" t="s">
        <v>77</v>
      </c>
      <c r="J1332" s="3" t="s">
        <v>36</v>
      </c>
      <c r="K1332" s="3" t="s">
        <v>42</v>
      </c>
      <c r="L1332" s="5">
        <v>1.325</v>
      </c>
      <c r="M1332" s="4">
        <v>114</v>
      </c>
      <c r="N1332" s="5">
        <v>155.51249865</v>
      </c>
      <c r="O1332" s="5">
        <v>1.3641447250000001</v>
      </c>
      <c r="P1332" s="4">
        <v>11510</v>
      </c>
      <c r="Q1332" s="6">
        <v>0.99044309296264099</v>
      </c>
      <c r="R1332" s="7">
        <v>1.60471763683753</v>
      </c>
      <c r="S1332" s="6">
        <v>0</v>
      </c>
      <c r="T1332" s="5">
        <v>0</v>
      </c>
      <c r="U1332" s="5">
        <v>0</v>
      </c>
      <c r="V1332" s="5">
        <f t="shared" si="110"/>
        <v>155.51249865</v>
      </c>
      <c r="W1332" s="5">
        <f t="shared" si="106"/>
        <v>-155.51249865</v>
      </c>
      <c r="X1332" s="8">
        <f t="shared" si="107"/>
        <v>-1</v>
      </c>
      <c r="Y1332" s="4">
        <v>0</v>
      </c>
      <c r="Z1332" s="9" t="str">
        <f t="shared" si="108"/>
        <v>NA</v>
      </c>
      <c r="AA1332" s="10">
        <f t="shared" si="109"/>
        <v>0</v>
      </c>
    </row>
    <row r="1333" spans="1:27" x14ac:dyDescent="0.55000000000000004">
      <c r="A1333" s="3" t="s">
        <v>71</v>
      </c>
      <c r="B1333" s="3" t="s">
        <v>72</v>
      </c>
      <c r="C1333" s="3" t="s">
        <v>2423</v>
      </c>
      <c r="D1333" s="3" t="s">
        <v>858</v>
      </c>
      <c r="E1333" s="4" t="s">
        <v>47</v>
      </c>
      <c r="F1333" s="3" t="s">
        <v>96</v>
      </c>
      <c r="G1333" s="3" t="s">
        <v>88</v>
      </c>
      <c r="H1333" s="3" t="s">
        <v>34</v>
      </c>
      <c r="I1333" s="3" t="s">
        <v>50</v>
      </c>
      <c r="J1333" s="3" t="s">
        <v>36</v>
      </c>
      <c r="K1333" s="3" t="s">
        <v>37</v>
      </c>
      <c r="L1333" s="5">
        <v>1.35</v>
      </c>
      <c r="M1333" s="4">
        <v>4</v>
      </c>
      <c r="N1333" s="5">
        <v>3.5249999999999999</v>
      </c>
      <c r="O1333" s="5">
        <v>0.88124999999999998</v>
      </c>
      <c r="P1333" s="4">
        <v>72</v>
      </c>
      <c r="Q1333" s="6">
        <v>5.5555555555555598</v>
      </c>
      <c r="R1333" s="7">
        <v>1.0277777777777799</v>
      </c>
      <c r="S1333" s="6">
        <v>0</v>
      </c>
      <c r="T1333" s="5">
        <v>0</v>
      </c>
      <c r="U1333" s="5">
        <v>0</v>
      </c>
      <c r="V1333" s="5">
        <f t="shared" si="110"/>
        <v>3.5249999999999999</v>
      </c>
      <c r="W1333" s="5">
        <f t="shared" si="106"/>
        <v>-3.5249999999999999</v>
      </c>
      <c r="X1333" s="8">
        <f t="shared" si="107"/>
        <v>-1</v>
      </c>
      <c r="Y1333" s="4">
        <v>0</v>
      </c>
      <c r="Z1333" s="9" t="str">
        <f t="shared" si="108"/>
        <v>NA</v>
      </c>
      <c r="AA1333" s="10">
        <f t="shared" si="109"/>
        <v>0</v>
      </c>
    </row>
    <row r="1334" spans="1:27" x14ac:dyDescent="0.55000000000000004">
      <c r="A1334" s="3" t="s">
        <v>78</v>
      </c>
      <c r="B1334" s="3" t="s">
        <v>79</v>
      </c>
      <c r="C1334" s="3" t="s">
        <v>2424</v>
      </c>
      <c r="D1334" s="3" t="s">
        <v>589</v>
      </c>
      <c r="E1334" s="4" t="s">
        <v>66</v>
      </c>
      <c r="F1334" s="3" t="s">
        <v>36</v>
      </c>
      <c r="G1334" s="3" t="s">
        <v>36</v>
      </c>
      <c r="H1334" s="3" t="s">
        <v>85</v>
      </c>
      <c r="I1334" s="3" t="s">
        <v>50</v>
      </c>
      <c r="J1334" s="3" t="s">
        <v>36</v>
      </c>
      <c r="K1334" s="3" t="s">
        <v>42</v>
      </c>
      <c r="L1334" s="5">
        <v>1.3625</v>
      </c>
      <c r="M1334" s="4">
        <v>322</v>
      </c>
      <c r="N1334" s="5">
        <v>527.92499725000005</v>
      </c>
      <c r="O1334" s="5">
        <v>1.639518625</v>
      </c>
      <c r="P1334" s="4">
        <v>12486</v>
      </c>
      <c r="Q1334" s="6">
        <v>2.5788883549575501</v>
      </c>
      <c r="R1334" s="7">
        <v>2.13068236424796</v>
      </c>
      <c r="S1334" s="6">
        <v>0</v>
      </c>
      <c r="T1334" s="5">
        <v>0</v>
      </c>
      <c r="U1334" s="5">
        <v>0</v>
      </c>
      <c r="V1334" s="5">
        <f t="shared" si="110"/>
        <v>527.92499725000005</v>
      </c>
      <c r="W1334" s="5">
        <f t="shared" si="106"/>
        <v>-527.92499725000005</v>
      </c>
      <c r="X1334" s="8">
        <f t="shared" si="107"/>
        <v>-1</v>
      </c>
      <c r="Y1334" s="4">
        <v>0</v>
      </c>
      <c r="Z1334" s="9" t="str">
        <f t="shared" si="108"/>
        <v>NA</v>
      </c>
      <c r="AA1334" s="10">
        <f t="shared" si="109"/>
        <v>0</v>
      </c>
    </row>
    <row r="1335" spans="1:27" x14ac:dyDescent="0.55000000000000004">
      <c r="A1335" s="3" t="s">
        <v>78</v>
      </c>
      <c r="B1335" s="3" t="s">
        <v>79</v>
      </c>
      <c r="C1335" s="3" t="s">
        <v>2425</v>
      </c>
      <c r="D1335" s="3" t="s">
        <v>2426</v>
      </c>
      <c r="E1335" s="4" t="s">
        <v>31</v>
      </c>
      <c r="F1335" s="3" t="s">
        <v>36</v>
      </c>
      <c r="G1335" s="3" t="s">
        <v>36</v>
      </c>
      <c r="H1335" s="3" t="s">
        <v>1065</v>
      </c>
      <c r="I1335" s="3" t="s">
        <v>77</v>
      </c>
      <c r="J1335" s="3" t="s">
        <v>36</v>
      </c>
      <c r="K1335" s="3" t="s">
        <v>42</v>
      </c>
      <c r="L1335" s="5">
        <v>1.4624999999999999</v>
      </c>
      <c r="M1335" s="4">
        <v>2</v>
      </c>
      <c r="N1335" s="5">
        <v>1.45</v>
      </c>
      <c r="O1335" s="5">
        <v>0.72499999999999998</v>
      </c>
      <c r="P1335" s="4">
        <v>78</v>
      </c>
      <c r="Q1335" s="6">
        <v>2.5641025641025599</v>
      </c>
      <c r="R1335" s="7">
        <v>1.6410256410256401</v>
      </c>
      <c r="S1335" s="6">
        <v>0</v>
      </c>
      <c r="T1335" s="5">
        <v>0</v>
      </c>
      <c r="U1335" s="5">
        <v>0</v>
      </c>
      <c r="V1335" s="5">
        <f t="shared" si="110"/>
        <v>1.45</v>
      </c>
      <c r="W1335" s="5">
        <f t="shared" si="106"/>
        <v>-1.45</v>
      </c>
      <c r="X1335" s="8">
        <f t="shared" si="107"/>
        <v>-1</v>
      </c>
      <c r="Y1335" s="4">
        <v>0</v>
      </c>
      <c r="Z1335" s="9" t="str">
        <f t="shared" si="108"/>
        <v>NA</v>
      </c>
      <c r="AA1335" s="10">
        <f t="shared" si="109"/>
        <v>0</v>
      </c>
    </row>
    <row r="1336" spans="1:27" x14ac:dyDescent="0.55000000000000004">
      <c r="A1336" s="3" t="s">
        <v>78</v>
      </c>
      <c r="B1336" s="3" t="s">
        <v>79</v>
      </c>
      <c r="C1336" s="3" t="s">
        <v>2427</v>
      </c>
      <c r="D1336" s="3" t="s">
        <v>2428</v>
      </c>
      <c r="E1336" s="4" t="s">
        <v>31</v>
      </c>
      <c r="F1336" s="3" t="s">
        <v>36</v>
      </c>
      <c r="G1336" s="3" t="s">
        <v>36</v>
      </c>
      <c r="H1336" s="3" t="s">
        <v>1979</v>
      </c>
      <c r="I1336" s="3" t="s">
        <v>77</v>
      </c>
      <c r="J1336" s="3" t="s">
        <v>36</v>
      </c>
      <c r="K1336" s="3" t="s">
        <v>42</v>
      </c>
      <c r="L1336" s="5">
        <v>1.4624999999999999</v>
      </c>
      <c r="M1336" s="4">
        <v>7</v>
      </c>
      <c r="N1336" s="5">
        <v>4.6124999375000009</v>
      </c>
      <c r="O1336" s="5">
        <v>0.65892856250000009</v>
      </c>
      <c r="P1336" s="4">
        <v>245</v>
      </c>
      <c r="Q1336" s="6">
        <v>2.8571428571428599</v>
      </c>
      <c r="R1336" s="7">
        <v>4.8204081632653102</v>
      </c>
      <c r="S1336" s="6">
        <v>0</v>
      </c>
      <c r="T1336" s="5">
        <v>0</v>
      </c>
      <c r="U1336" s="5">
        <v>0</v>
      </c>
      <c r="V1336" s="5">
        <f t="shared" si="110"/>
        <v>4.6124999375000009</v>
      </c>
      <c r="W1336" s="5">
        <f t="shared" si="106"/>
        <v>-4.6124999375000009</v>
      </c>
      <c r="X1336" s="8">
        <f t="shared" si="107"/>
        <v>-1</v>
      </c>
      <c r="Y1336" s="4">
        <v>0</v>
      </c>
      <c r="Z1336" s="9" t="str">
        <f t="shared" si="108"/>
        <v>NA</v>
      </c>
      <c r="AA1336" s="10">
        <f t="shared" si="109"/>
        <v>0</v>
      </c>
    </row>
    <row r="1337" spans="1:27" x14ac:dyDescent="0.55000000000000004">
      <c r="A1337" s="3" t="s">
        <v>78</v>
      </c>
      <c r="B1337" s="3" t="s">
        <v>79</v>
      </c>
      <c r="C1337" s="3" t="s">
        <v>2429</v>
      </c>
      <c r="D1337" s="3" t="s">
        <v>2430</v>
      </c>
      <c r="E1337" s="4" t="s">
        <v>31</v>
      </c>
      <c r="F1337" s="3" t="s">
        <v>36</v>
      </c>
      <c r="G1337" s="3" t="s">
        <v>36</v>
      </c>
      <c r="H1337" s="3" t="s">
        <v>345</v>
      </c>
      <c r="I1337" s="3" t="s">
        <v>77</v>
      </c>
      <c r="J1337" s="3" t="s">
        <v>36</v>
      </c>
      <c r="K1337" s="3" t="s">
        <v>42</v>
      </c>
      <c r="L1337" s="5">
        <v>1.4750000000000001</v>
      </c>
      <c r="M1337" s="4">
        <v>605</v>
      </c>
      <c r="N1337" s="5">
        <v>516.01249356250003</v>
      </c>
      <c r="O1337" s="5">
        <v>0.85291321249999996</v>
      </c>
      <c r="P1337" s="4">
        <v>20883</v>
      </c>
      <c r="Q1337" s="6">
        <v>2.8970933295024701</v>
      </c>
      <c r="R1337" s="7">
        <v>1.0223866302734299</v>
      </c>
      <c r="S1337" s="6">
        <v>0</v>
      </c>
      <c r="T1337" s="5">
        <v>0</v>
      </c>
      <c r="U1337" s="5">
        <v>0</v>
      </c>
      <c r="V1337" s="5">
        <f t="shared" si="110"/>
        <v>516.01249356250003</v>
      </c>
      <c r="W1337" s="5">
        <f t="shared" si="106"/>
        <v>-516.01249356250003</v>
      </c>
      <c r="X1337" s="8">
        <f t="shared" si="107"/>
        <v>-1</v>
      </c>
      <c r="Y1337" s="4">
        <v>0</v>
      </c>
      <c r="Z1337" s="9" t="str">
        <f t="shared" si="108"/>
        <v>NA</v>
      </c>
      <c r="AA1337" s="10">
        <f t="shared" si="109"/>
        <v>0</v>
      </c>
    </row>
    <row r="1338" spans="1:27" x14ac:dyDescent="0.55000000000000004">
      <c r="A1338" s="3" t="s">
        <v>78</v>
      </c>
      <c r="B1338" s="3" t="s">
        <v>79</v>
      </c>
      <c r="C1338" s="3" t="s">
        <v>2431</v>
      </c>
      <c r="D1338" s="3" t="s">
        <v>2432</v>
      </c>
      <c r="E1338" s="4" t="s">
        <v>31</v>
      </c>
      <c r="F1338" s="3" t="s">
        <v>36</v>
      </c>
      <c r="G1338" s="3" t="s">
        <v>36</v>
      </c>
      <c r="H1338" s="3" t="s">
        <v>1979</v>
      </c>
      <c r="I1338" s="3" t="s">
        <v>77</v>
      </c>
      <c r="J1338" s="3" t="s">
        <v>36</v>
      </c>
      <c r="K1338" s="3" t="s">
        <v>42</v>
      </c>
      <c r="L1338" s="5">
        <v>1.55</v>
      </c>
      <c r="M1338" s="4">
        <v>2</v>
      </c>
      <c r="N1338" s="5">
        <v>2.1</v>
      </c>
      <c r="O1338" s="5">
        <v>1.05</v>
      </c>
      <c r="P1338" s="4">
        <v>423</v>
      </c>
      <c r="Q1338" s="6">
        <v>0.47281323877068604</v>
      </c>
      <c r="R1338" s="7">
        <v>3.4704491725768301</v>
      </c>
      <c r="S1338" s="6">
        <v>0</v>
      </c>
      <c r="T1338" s="5">
        <v>0</v>
      </c>
      <c r="U1338" s="5">
        <v>0</v>
      </c>
      <c r="V1338" s="5">
        <f t="shared" si="110"/>
        <v>2.1</v>
      </c>
      <c r="W1338" s="5">
        <f t="shared" si="106"/>
        <v>-2.1</v>
      </c>
      <c r="X1338" s="8">
        <f t="shared" si="107"/>
        <v>-1</v>
      </c>
      <c r="Y1338" s="4">
        <v>0</v>
      </c>
      <c r="Z1338" s="9" t="str">
        <f t="shared" si="108"/>
        <v>NA</v>
      </c>
      <c r="AA1338" s="10">
        <f t="shared" si="109"/>
        <v>0</v>
      </c>
    </row>
    <row r="1339" spans="1:27" x14ac:dyDescent="0.55000000000000004">
      <c r="A1339" s="3" t="s">
        <v>78</v>
      </c>
      <c r="B1339" s="3" t="s">
        <v>79</v>
      </c>
      <c r="C1339" s="3" t="s">
        <v>2433</v>
      </c>
      <c r="D1339" s="3" t="s">
        <v>2434</v>
      </c>
      <c r="E1339" s="4" t="s">
        <v>31</v>
      </c>
      <c r="F1339" s="3" t="s">
        <v>36</v>
      </c>
      <c r="G1339" s="3" t="s">
        <v>36</v>
      </c>
      <c r="H1339" s="3" t="s">
        <v>1068</v>
      </c>
      <c r="I1339" s="3" t="s">
        <v>77</v>
      </c>
      <c r="J1339" s="3" t="s">
        <v>36</v>
      </c>
      <c r="K1339" s="3" t="s">
        <v>42</v>
      </c>
      <c r="L1339" s="5">
        <v>1.575</v>
      </c>
      <c r="M1339" s="4">
        <v>2</v>
      </c>
      <c r="N1339" s="5">
        <v>0.4</v>
      </c>
      <c r="O1339" s="5">
        <v>0.2</v>
      </c>
      <c r="P1339" s="4">
        <v>807</v>
      </c>
      <c r="Q1339" s="6">
        <v>0.247831474597274</v>
      </c>
      <c r="R1339" s="7">
        <v>1.1448574969021099</v>
      </c>
      <c r="S1339" s="6">
        <v>0</v>
      </c>
      <c r="T1339" s="5">
        <v>0</v>
      </c>
      <c r="U1339" s="5">
        <v>0</v>
      </c>
      <c r="V1339" s="5">
        <f t="shared" si="110"/>
        <v>0.4</v>
      </c>
      <c r="W1339" s="5">
        <f t="shared" si="106"/>
        <v>-0.4</v>
      </c>
      <c r="X1339" s="8">
        <f t="shared" si="107"/>
        <v>-1</v>
      </c>
      <c r="Y1339" s="4">
        <v>0</v>
      </c>
      <c r="Z1339" s="9" t="str">
        <f t="shared" si="108"/>
        <v>NA</v>
      </c>
      <c r="AA1339" s="10">
        <f t="shared" si="109"/>
        <v>0</v>
      </c>
    </row>
    <row r="1340" spans="1:27" x14ac:dyDescent="0.55000000000000004">
      <c r="A1340" s="3" t="s">
        <v>78</v>
      </c>
      <c r="B1340" s="3" t="s">
        <v>79</v>
      </c>
      <c r="C1340" s="3" t="s">
        <v>2435</v>
      </c>
      <c r="D1340" s="3" t="s">
        <v>2436</v>
      </c>
      <c r="E1340" s="4" t="s">
        <v>31</v>
      </c>
      <c r="F1340" s="3" t="s">
        <v>36</v>
      </c>
      <c r="G1340" s="3" t="s">
        <v>36</v>
      </c>
      <c r="H1340" s="3" t="s">
        <v>1727</v>
      </c>
      <c r="I1340" s="3" t="s">
        <v>77</v>
      </c>
      <c r="J1340" s="3" t="s">
        <v>36</v>
      </c>
      <c r="K1340" s="3" t="s">
        <v>42</v>
      </c>
      <c r="L1340" s="5">
        <v>1.575</v>
      </c>
      <c r="M1340" s="4">
        <v>328</v>
      </c>
      <c r="N1340" s="5">
        <v>437.28749670000002</v>
      </c>
      <c r="O1340" s="5">
        <v>1.3331935875000001</v>
      </c>
      <c r="P1340" s="4">
        <v>9378</v>
      </c>
      <c r="Q1340" s="6">
        <v>3.4975474514821898</v>
      </c>
      <c r="R1340" s="7">
        <v>1.0006291320110901</v>
      </c>
      <c r="S1340" s="6">
        <v>0</v>
      </c>
      <c r="T1340" s="5">
        <v>0</v>
      </c>
      <c r="U1340" s="5">
        <v>0</v>
      </c>
      <c r="V1340" s="5">
        <f t="shared" si="110"/>
        <v>437.28749670000002</v>
      </c>
      <c r="W1340" s="5">
        <f t="shared" si="106"/>
        <v>-437.28749670000002</v>
      </c>
      <c r="X1340" s="8">
        <f t="shared" si="107"/>
        <v>-1</v>
      </c>
      <c r="Y1340" s="4">
        <v>0</v>
      </c>
      <c r="Z1340" s="9" t="str">
        <f t="shared" si="108"/>
        <v>NA</v>
      </c>
      <c r="AA1340" s="10">
        <f t="shared" si="109"/>
        <v>0</v>
      </c>
    </row>
    <row r="1341" spans="1:27" x14ac:dyDescent="0.55000000000000004">
      <c r="A1341" s="3" t="s">
        <v>78</v>
      </c>
      <c r="B1341" s="3" t="s">
        <v>79</v>
      </c>
      <c r="C1341" s="3" t="s">
        <v>2437</v>
      </c>
      <c r="D1341" s="3" t="s">
        <v>2438</v>
      </c>
      <c r="E1341" s="4" t="s">
        <v>31</v>
      </c>
      <c r="F1341" s="3" t="s">
        <v>36</v>
      </c>
      <c r="G1341" s="3" t="s">
        <v>36</v>
      </c>
      <c r="H1341" s="3" t="s">
        <v>345</v>
      </c>
      <c r="I1341" s="3" t="s">
        <v>77</v>
      </c>
      <c r="J1341" s="3" t="s">
        <v>36</v>
      </c>
      <c r="K1341" s="3" t="s">
        <v>42</v>
      </c>
      <c r="L1341" s="5">
        <v>1.5874999999999999</v>
      </c>
      <c r="M1341" s="4">
        <v>400</v>
      </c>
      <c r="N1341" s="5">
        <v>494.21249999999998</v>
      </c>
      <c r="O1341" s="5">
        <v>1.23553125</v>
      </c>
      <c r="P1341" s="4">
        <v>25627</v>
      </c>
      <c r="Q1341" s="6">
        <v>1.5608537870215</v>
      </c>
      <c r="R1341" s="7">
        <v>1.65935146525149</v>
      </c>
      <c r="S1341" s="6">
        <v>0</v>
      </c>
      <c r="T1341" s="5">
        <v>0</v>
      </c>
      <c r="U1341" s="5">
        <v>0</v>
      </c>
      <c r="V1341" s="5">
        <f t="shared" si="110"/>
        <v>494.21249999999998</v>
      </c>
      <c r="W1341" s="5">
        <f t="shared" si="106"/>
        <v>-494.21249999999998</v>
      </c>
      <c r="X1341" s="8">
        <f t="shared" si="107"/>
        <v>-1</v>
      </c>
      <c r="Y1341" s="4">
        <v>0</v>
      </c>
      <c r="Z1341" s="9" t="str">
        <f t="shared" si="108"/>
        <v>NA</v>
      </c>
      <c r="AA1341" s="10">
        <f t="shared" si="109"/>
        <v>0</v>
      </c>
    </row>
    <row r="1342" spans="1:27" x14ac:dyDescent="0.55000000000000004">
      <c r="A1342" s="3" t="s">
        <v>62</v>
      </c>
      <c r="B1342" s="3" t="s">
        <v>63</v>
      </c>
      <c r="C1342" s="3" t="s">
        <v>2439</v>
      </c>
      <c r="D1342" s="3" t="s">
        <v>589</v>
      </c>
      <c r="E1342" s="4" t="s">
        <v>31</v>
      </c>
      <c r="F1342" s="3" t="s">
        <v>36</v>
      </c>
      <c r="G1342" s="3" t="s">
        <v>36</v>
      </c>
      <c r="H1342" s="3" t="s">
        <v>85</v>
      </c>
      <c r="I1342" s="3" t="s">
        <v>67</v>
      </c>
      <c r="J1342" s="3" t="s">
        <v>36</v>
      </c>
      <c r="K1342" s="3" t="s">
        <v>91</v>
      </c>
      <c r="L1342" s="5">
        <v>1.675</v>
      </c>
      <c r="M1342" s="4">
        <v>716</v>
      </c>
      <c r="N1342" s="5">
        <v>931.9999981000002</v>
      </c>
      <c r="O1342" s="5">
        <v>1.3016759750000002</v>
      </c>
      <c r="P1342" s="4">
        <v>189941</v>
      </c>
      <c r="Q1342" s="6">
        <v>0.376959161002627</v>
      </c>
      <c r="R1342" s="7">
        <v>1.59588819686113</v>
      </c>
      <c r="S1342" s="6">
        <v>0</v>
      </c>
      <c r="T1342" s="5">
        <v>0</v>
      </c>
      <c r="U1342" s="5">
        <v>0</v>
      </c>
      <c r="V1342" s="5">
        <f t="shared" si="110"/>
        <v>931.9999981000002</v>
      </c>
      <c r="W1342" s="5">
        <f t="shared" si="106"/>
        <v>-931.9999981000002</v>
      </c>
      <c r="X1342" s="8">
        <f t="shared" si="107"/>
        <v>-1</v>
      </c>
      <c r="Y1342" s="4">
        <v>0</v>
      </c>
      <c r="Z1342" s="9" t="str">
        <f t="shared" si="108"/>
        <v>NA</v>
      </c>
      <c r="AA1342" s="10">
        <f t="shared" si="109"/>
        <v>0</v>
      </c>
    </row>
    <row r="1343" spans="1:27" x14ac:dyDescent="0.55000000000000004">
      <c r="A1343" s="3" t="s">
        <v>78</v>
      </c>
      <c r="B1343" s="3" t="s">
        <v>79</v>
      </c>
      <c r="C1343" s="3" t="s">
        <v>2440</v>
      </c>
      <c r="D1343" s="3" t="s">
        <v>2441</v>
      </c>
      <c r="E1343" s="4" t="s">
        <v>31</v>
      </c>
      <c r="F1343" s="3" t="s">
        <v>36</v>
      </c>
      <c r="G1343" s="3" t="s">
        <v>36</v>
      </c>
      <c r="H1343" s="3" t="s">
        <v>1898</v>
      </c>
      <c r="I1343" s="3" t="s">
        <v>77</v>
      </c>
      <c r="J1343" s="3" t="s">
        <v>36</v>
      </c>
      <c r="K1343" s="3" t="s">
        <v>42</v>
      </c>
      <c r="L1343" s="5">
        <v>1.8875</v>
      </c>
      <c r="M1343" s="4">
        <v>37</v>
      </c>
      <c r="N1343" s="5">
        <v>39.987499787500006</v>
      </c>
      <c r="O1343" s="5">
        <v>1.0807432375000001</v>
      </c>
      <c r="P1343" s="4">
        <v>611</v>
      </c>
      <c r="Q1343" s="6">
        <v>6.0556464811783997</v>
      </c>
      <c r="R1343" s="7">
        <v>1.9824877250409201</v>
      </c>
      <c r="S1343" s="6">
        <v>0</v>
      </c>
      <c r="T1343" s="5">
        <v>0</v>
      </c>
      <c r="U1343" s="5">
        <v>0</v>
      </c>
      <c r="V1343" s="5">
        <f t="shared" si="110"/>
        <v>39.987499787500006</v>
      </c>
      <c r="W1343" s="5">
        <f t="shared" si="106"/>
        <v>-39.987499787500006</v>
      </c>
      <c r="X1343" s="8">
        <f t="shared" si="107"/>
        <v>-1</v>
      </c>
      <c r="Y1343" s="4">
        <v>0</v>
      </c>
      <c r="Z1343" s="9" t="str">
        <f t="shared" si="108"/>
        <v>NA</v>
      </c>
      <c r="AA1343" s="10">
        <f t="shared" si="109"/>
        <v>0</v>
      </c>
    </row>
    <row r="1344" spans="1:27" x14ac:dyDescent="0.55000000000000004">
      <c r="A1344" s="3" t="s">
        <v>78</v>
      </c>
      <c r="B1344" s="3" t="s">
        <v>79</v>
      </c>
      <c r="C1344" s="3" t="s">
        <v>2442</v>
      </c>
      <c r="D1344" s="3" t="s">
        <v>719</v>
      </c>
      <c r="E1344" s="4" t="s">
        <v>66</v>
      </c>
      <c r="F1344" s="3" t="s">
        <v>36</v>
      </c>
      <c r="G1344" s="3" t="s">
        <v>36</v>
      </c>
      <c r="H1344" s="3" t="s">
        <v>85</v>
      </c>
      <c r="I1344" s="3" t="s">
        <v>50</v>
      </c>
      <c r="J1344" s="3" t="s">
        <v>36</v>
      </c>
      <c r="K1344" s="3" t="s">
        <v>42</v>
      </c>
      <c r="L1344" s="5">
        <v>1.8875</v>
      </c>
      <c r="M1344" s="4">
        <v>263</v>
      </c>
      <c r="N1344" s="5">
        <v>550.01249832500002</v>
      </c>
      <c r="O1344" s="5">
        <v>2.0913022749999999</v>
      </c>
      <c r="P1344" s="4">
        <v>35045</v>
      </c>
      <c r="Q1344" s="6">
        <v>0.75046368954201692</v>
      </c>
      <c r="R1344" s="7">
        <v>2.0167498929947199</v>
      </c>
      <c r="S1344" s="6">
        <v>0</v>
      </c>
      <c r="T1344" s="5">
        <v>0</v>
      </c>
      <c r="U1344" s="5">
        <v>0</v>
      </c>
      <c r="V1344" s="5">
        <f t="shared" si="110"/>
        <v>550.01249832500002</v>
      </c>
      <c r="W1344" s="5">
        <f t="shared" si="106"/>
        <v>-550.01249832500002</v>
      </c>
      <c r="X1344" s="8">
        <f t="shared" si="107"/>
        <v>-1</v>
      </c>
      <c r="Y1344" s="4">
        <v>0</v>
      </c>
      <c r="Z1344" s="9" t="str">
        <f t="shared" si="108"/>
        <v>NA</v>
      </c>
      <c r="AA1344" s="10">
        <f t="shared" si="109"/>
        <v>0</v>
      </c>
    </row>
    <row r="1345" spans="1:27" x14ac:dyDescent="0.55000000000000004">
      <c r="A1345" s="3" t="s">
        <v>78</v>
      </c>
      <c r="B1345" s="3" t="s">
        <v>79</v>
      </c>
      <c r="C1345" s="3" t="s">
        <v>2443</v>
      </c>
      <c r="D1345" s="3" t="s">
        <v>666</v>
      </c>
      <c r="E1345" s="4" t="s">
        <v>66</v>
      </c>
      <c r="F1345" s="3" t="s">
        <v>36</v>
      </c>
      <c r="G1345" s="3" t="s">
        <v>36</v>
      </c>
      <c r="H1345" s="3" t="s">
        <v>181</v>
      </c>
      <c r="I1345" s="3" t="s">
        <v>82</v>
      </c>
      <c r="J1345" s="3" t="s">
        <v>36</v>
      </c>
      <c r="K1345" s="3" t="s">
        <v>42</v>
      </c>
      <c r="L1345" s="5">
        <v>1.8875</v>
      </c>
      <c r="M1345" s="4">
        <v>463</v>
      </c>
      <c r="N1345" s="5">
        <v>918.93749638750012</v>
      </c>
      <c r="O1345" s="5">
        <v>1.9847462125000002</v>
      </c>
      <c r="P1345" s="4">
        <v>24977</v>
      </c>
      <c r="Q1345" s="6">
        <v>1.8537054089762599</v>
      </c>
      <c r="R1345" s="7">
        <v>1.35994715137927</v>
      </c>
      <c r="S1345" s="6">
        <v>0</v>
      </c>
      <c r="T1345" s="5">
        <v>0</v>
      </c>
      <c r="U1345" s="5">
        <v>0</v>
      </c>
      <c r="V1345" s="5">
        <f t="shared" si="110"/>
        <v>918.93749638750012</v>
      </c>
      <c r="W1345" s="5">
        <f t="shared" si="106"/>
        <v>-918.93749638750012</v>
      </c>
      <c r="X1345" s="8">
        <f t="shared" si="107"/>
        <v>-1</v>
      </c>
      <c r="Y1345" s="4">
        <v>0</v>
      </c>
      <c r="Z1345" s="9" t="str">
        <f t="shared" si="108"/>
        <v>NA</v>
      </c>
      <c r="AA1345" s="10">
        <f t="shared" si="109"/>
        <v>0</v>
      </c>
    </row>
    <row r="1346" spans="1:27" x14ac:dyDescent="0.55000000000000004">
      <c r="A1346" s="3" t="s">
        <v>78</v>
      </c>
      <c r="B1346" s="3" t="s">
        <v>79</v>
      </c>
      <c r="C1346" s="3" t="s">
        <v>2444</v>
      </c>
      <c r="D1346" s="3" t="s">
        <v>2445</v>
      </c>
      <c r="E1346" s="4" t="s">
        <v>31</v>
      </c>
      <c r="F1346" s="3" t="s">
        <v>36</v>
      </c>
      <c r="G1346" s="3" t="s">
        <v>36</v>
      </c>
      <c r="H1346" s="3" t="s">
        <v>1881</v>
      </c>
      <c r="I1346" s="3" t="s">
        <v>77</v>
      </c>
      <c r="J1346" s="3" t="s">
        <v>36</v>
      </c>
      <c r="K1346" s="3" t="s">
        <v>42</v>
      </c>
      <c r="L1346" s="5">
        <v>1.9125000000000001</v>
      </c>
      <c r="M1346" s="4">
        <v>123</v>
      </c>
      <c r="N1346" s="5">
        <v>177.46249965000001</v>
      </c>
      <c r="O1346" s="5">
        <v>1.4427845500000001</v>
      </c>
      <c r="P1346" s="4">
        <v>13588</v>
      </c>
      <c r="Q1346" s="6">
        <v>0.90521047983514902</v>
      </c>
      <c r="R1346" s="7">
        <v>1.3409994112452199</v>
      </c>
      <c r="S1346" s="6">
        <v>0</v>
      </c>
      <c r="T1346" s="5">
        <v>0</v>
      </c>
      <c r="U1346" s="5">
        <v>0</v>
      </c>
      <c r="V1346" s="5">
        <f t="shared" si="110"/>
        <v>177.46249965000001</v>
      </c>
      <c r="W1346" s="5">
        <f t="shared" ref="W1346:W1409" si="111">U1346-V1346</f>
        <v>-177.46249965000001</v>
      </c>
      <c r="X1346" s="8">
        <f t="shared" ref="X1346:X1409" si="112">IF(V1346=0,0,(U1346-V1346)/V1346)</f>
        <v>-1</v>
      </c>
      <c r="Y1346" s="4">
        <v>0</v>
      </c>
      <c r="Z1346" s="9" t="str">
        <f t="shared" ref="Z1346:Z1409" si="113">IF(Y1346=0,"NA",U1346/Y1346)</f>
        <v>NA</v>
      </c>
      <c r="AA1346" s="10">
        <f t="shared" ref="AA1346:AA1409" si="114">(Q1346/100*S1346/100)</f>
        <v>0</v>
      </c>
    </row>
    <row r="1347" spans="1:27" x14ac:dyDescent="0.55000000000000004">
      <c r="A1347" s="3" t="s">
        <v>78</v>
      </c>
      <c r="B1347" s="3" t="s">
        <v>79</v>
      </c>
      <c r="C1347" s="3" t="s">
        <v>2446</v>
      </c>
      <c r="D1347" s="3" t="s">
        <v>2447</v>
      </c>
      <c r="E1347" s="4" t="s">
        <v>31</v>
      </c>
      <c r="F1347" s="3" t="s">
        <v>36</v>
      </c>
      <c r="G1347" s="3" t="s">
        <v>36</v>
      </c>
      <c r="H1347" s="3" t="s">
        <v>475</v>
      </c>
      <c r="I1347" s="3" t="s">
        <v>77</v>
      </c>
      <c r="J1347" s="3" t="s">
        <v>36</v>
      </c>
      <c r="K1347" s="3" t="s">
        <v>42</v>
      </c>
      <c r="L1347" s="5">
        <v>2.2000000000000002</v>
      </c>
      <c r="M1347" s="4">
        <v>29</v>
      </c>
      <c r="N1347" s="5">
        <v>52.624999712499992</v>
      </c>
      <c r="O1347" s="5">
        <v>1.8146551624999998</v>
      </c>
      <c r="P1347" s="4">
        <v>6903</v>
      </c>
      <c r="Q1347" s="6">
        <v>0.42010719976821703</v>
      </c>
      <c r="R1347" s="7">
        <v>1.85299145299145</v>
      </c>
      <c r="S1347" s="6">
        <v>0</v>
      </c>
      <c r="T1347" s="5">
        <v>0</v>
      </c>
      <c r="U1347" s="5">
        <v>0</v>
      </c>
      <c r="V1347" s="5">
        <f t="shared" ref="V1347:V1410" si="115">N1347</f>
        <v>52.624999712499992</v>
      </c>
      <c r="W1347" s="5">
        <f t="shared" si="111"/>
        <v>-52.624999712499992</v>
      </c>
      <c r="X1347" s="8">
        <f t="shared" si="112"/>
        <v>-1</v>
      </c>
      <c r="Y1347" s="4">
        <v>0</v>
      </c>
      <c r="Z1347" s="9" t="str">
        <f t="shared" si="113"/>
        <v>NA</v>
      </c>
      <c r="AA1347" s="10">
        <f t="shared" si="114"/>
        <v>0</v>
      </c>
    </row>
    <row r="1348" spans="1:27" x14ac:dyDescent="0.55000000000000004">
      <c r="A1348" s="3" t="s">
        <v>52</v>
      </c>
      <c r="B1348" s="3" t="s">
        <v>53</v>
      </c>
      <c r="C1348" s="3" t="s">
        <v>2448</v>
      </c>
      <c r="D1348" s="3" t="s">
        <v>2449</v>
      </c>
      <c r="E1348" s="4" t="s">
        <v>47</v>
      </c>
      <c r="F1348" s="3" t="s">
        <v>57</v>
      </c>
      <c r="G1348" s="3" t="s">
        <v>149</v>
      </c>
      <c r="H1348" s="3" t="s">
        <v>150</v>
      </c>
      <c r="I1348" s="3" t="s">
        <v>60</v>
      </c>
      <c r="J1348" s="3" t="s">
        <v>36</v>
      </c>
      <c r="K1348" s="3" t="s">
        <v>61</v>
      </c>
      <c r="L1348" s="5">
        <v>2.5</v>
      </c>
      <c r="M1348" s="4">
        <v>1</v>
      </c>
      <c r="N1348" s="5">
        <v>0.76249999999999996</v>
      </c>
      <c r="O1348" s="5">
        <v>0.76249999999999996</v>
      </c>
      <c r="P1348" s="4">
        <v>62</v>
      </c>
      <c r="Q1348" s="6">
        <v>1.61290322580645</v>
      </c>
      <c r="R1348" s="7">
        <v>3.76129032258065</v>
      </c>
      <c r="S1348" s="6">
        <v>0</v>
      </c>
      <c r="T1348" s="5">
        <v>0</v>
      </c>
      <c r="U1348" s="5">
        <v>0</v>
      </c>
      <c r="V1348" s="5">
        <f t="shared" si="115"/>
        <v>0.76249999999999996</v>
      </c>
      <c r="W1348" s="5">
        <f t="shared" si="111"/>
        <v>-0.76249999999999996</v>
      </c>
      <c r="X1348" s="8">
        <f t="shared" si="112"/>
        <v>-1</v>
      </c>
      <c r="Y1348" s="4">
        <v>0</v>
      </c>
      <c r="Z1348" s="9" t="str">
        <f t="shared" si="113"/>
        <v>NA</v>
      </c>
      <c r="AA1348" s="10">
        <f t="shared" si="114"/>
        <v>0</v>
      </c>
    </row>
    <row r="1349" spans="1:27" x14ac:dyDescent="0.55000000000000004">
      <c r="A1349" s="3" t="s">
        <v>52</v>
      </c>
      <c r="B1349" s="3" t="s">
        <v>53</v>
      </c>
      <c r="C1349" s="3" t="s">
        <v>2450</v>
      </c>
      <c r="D1349" s="3" t="s">
        <v>2451</v>
      </c>
      <c r="E1349" s="4" t="s">
        <v>47</v>
      </c>
      <c r="F1349" s="3" t="s">
        <v>57</v>
      </c>
      <c r="G1349" s="3" t="s">
        <v>736</v>
      </c>
      <c r="H1349" s="3" t="s">
        <v>320</v>
      </c>
      <c r="I1349" s="3" t="s">
        <v>60</v>
      </c>
      <c r="J1349" s="3" t="s">
        <v>36</v>
      </c>
      <c r="K1349" s="3" t="s">
        <v>61</v>
      </c>
      <c r="L1349" s="5">
        <v>2.5</v>
      </c>
      <c r="M1349" s="4">
        <v>1</v>
      </c>
      <c r="N1349" s="5">
        <v>1.075</v>
      </c>
      <c r="O1349" s="5">
        <v>1.075</v>
      </c>
      <c r="P1349" s="4">
        <v>24</v>
      </c>
      <c r="Q1349" s="6">
        <v>4.1666666666666696</v>
      </c>
      <c r="R1349" s="7">
        <v>1.7916666666666701</v>
      </c>
      <c r="S1349" s="6">
        <v>0</v>
      </c>
      <c r="T1349" s="5">
        <v>0</v>
      </c>
      <c r="U1349" s="5">
        <v>0</v>
      </c>
      <c r="V1349" s="5">
        <f t="shared" si="115"/>
        <v>1.075</v>
      </c>
      <c r="W1349" s="5">
        <f t="shared" si="111"/>
        <v>-1.075</v>
      </c>
      <c r="X1349" s="8">
        <f t="shared" si="112"/>
        <v>-1</v>
      </c>
      <c r="Y1349" s="4">
        <v>0</v>
      </c>
      <c r="Z1349" s="9" t="str">
        <f t="shared" si="113"/>
        <v>NA</v>
      </c>
      <c r="AA1349" s="10">
        <f t="shared" si="114"/>
        <v>0</v>
      </c>
    </row>
    <row r="1350" spans="1:27" x14ac:dyDescent="0.55000000000000004">
      <c r="A1350" s="3" t="s">
        <v>52</v>
      </c>
      <c r="B1350" s="3" t="s">
        <v>53</v>
      </c>
      <c r="C1350" s="3" t="s">
        <v>2452</v>
      </c>
      <c r="D1350" s="3" t="s">
        <v>2453</v>
      </c>
      <c r="E1350" s="4" t="s">
        <v>47</v>
      </c>
      <c r="F1350" s="3" t="s">
        <v>57</v>
      </c>
      <c r="G1350" s="3" t="s">
        <v>736</v>
      </c>
      <c r="H1350" s="3" t="s">
        <v>320</v>
      </c>
      <c r="I1350" s="3" t="s">
        <v>60</v>
      </c>
      <c r="J1350" s="3" t="s">
        <v>36</v>
      </c>
      <c r="K1350" s="3" t="s">
        <v>61</v>
      </c>
      <c r="L1350" s="5">
        <v>2.5</v>
      </c>
      <c r="M1350" s="4">
        <v>1</v>
      </c>
      <c r="N1350" s="5">
        <v>1.9750000000000001</v>
      </c>
      <c r="O1350" s="5">
        <v>1.9750000000000001</v>
      </c>
      <c r="P1350" s="4">
        <v>3</v>
      </c>
      <c r="Q1350" s="6">
        <v>33.3333333333333</v>
      </c>
      <c r="R1350" s="7">
        <v>2.6666666666666701</v>
      </c>
      <c r="S1350" s="6">
        <v>0</v>
      </c>
      <c r="T1350" s="5">
        <v>0</v>
      </c>
      <c r="U1350" s="5">
        <v>0</v>
      </c>
      <c r="V1350" s="5">
        <f t="shared" si="115"/>
        <v>1.9750000000000001</v>
      </c>
      <c r="W1350" s="5">
        <f t="shared" si="111"/>
        <v>-1.9750000000000001</v>
      </c>
      <c r="X1350" s="8">
        <f t="shared" si="112"/>
        <v>-1</v>
      </c>
      <c r="Y1350" s="4">
        <v>0</v>
      </c>
      <c r="Z1350" s="9" t="str">
        <f t="shared" si="113"/>
        <v>NA</v>
      </c>
      <c r="AA1350" s="10">
        <f t="shared" si="114"/>
        <v>0</v>
      </c>
    </row>
    <row r="1351" spans="1:27" x14ac:dyDescent="0.55000000000000004">
      <c r="A1351" s="3" t="s">
        <v>52</v>
      </c>
      <c r="B1351" s="3" t="s">
        <v>53</v>
      </c>
      <c r="C1351" s="3" t="s">
        <v>2454</v>
      </c>
      <c r="D1351" s="3" t="s">
        <v>2455</v>
      </c>
      <c r="E1351" s="4" t="s">
        <v>47</v>
      </c>
      <c r="F1351" s="3" t="s">
        <v>57</v>
      </c>
      <c r="G1351" s="3" t="s">
        <v>400</v>
      </c>
      <c r="H1351" s="3" t="s">
        <v>332</v>
      </c>
      <c r="I1351" s="3" t="s">
        <v>60</v>
      </c>
      <c r="J1351" s="3" t="s">
        <v>36</v>
      </c>
      <c r="K1351" s="3" t="s">
        <v>61</v>
      </c>
      <c r="L1351" s="5">
        <v>2.5</v>
      </c>
      <c r="M1351" s="4">
        <v>2</v>
      </c>
      <c r="N1351" s="5">
        <v>2.1749999999999998</v>
      </c>
      <c r="O1351" s="5">
        <v>1.0874999999999999</v>
      </c>
      <c r="P1351" s="4">
        <v>35</v>
      </c>
      <c r="Q1351" s="6">
        <v>5.71428571428571</v>
      </c>
      <c r="R1351" s="7">
        <v>1.8</v>
      </c>
      <c r="S1351" s="6">
        <v>0</v>
      </c>
      <c r="T1351" s="5">
        <v>0</v>
      </c>
      <c r="U1351" s="5">
        <v>0</v>
      </c>
      <c r="V1351" s="5">
        <f t="shared" si="115"/>
        <v>2.1749999999999998</v>
      </c>
      <c r="W1351" s="5">
        <f t="shared" si="111"/>
        <v>-2.1749999999999998</v>
      </c>
      <c r="X1351" s="8">
        <f t="shared" si="112"/>
        <v>-1</v>
      </c>
      <c r="Y1351" s="4">
        <v>0</v>
      </c>
      <c r="Z1351" s="9" t="str">
        <f t="shared" si="113"/>
        <v>NA</v>
      </c>
      <c r="AA1351" s="10">
        <f t="shared" si="114"/>
        <v>0</v>
      </c>
    </row>
    <row r="1352" spans="1:27" x14ac:dyDescent="0.55000000000000004">
      <c r="A1352" s="3" t="s">
        <v>52</v>
      </c>
      <c r="B1352" s="3" t="s">
        <v>53</v>
      </c>
      <c r="C1352" s="3" t="s">
        <v>2456</v>
      </c>
      <c r="D1352" s="3" t="s">
        <v>2457</v>
      </c>
      <c r="E1352" s="4" t="s">
        <v>47</v>
      </c>
      <c r="F1352" s="3" t="s">
        <v>57</v>
      </c>
      <c r="G1352" s="3" t="s">
        <v>149</v>
      </c>
      <c r="H1352" s="3" t="s">
        <v>150</v>
      </c>
      <c r="I1352" s="3" t="s">
        <v>60</v>
      </c>
      <c r="J1352" s="3" t="s">
        <v>36</v>
      </c>
      <c r="K1352" s="3" t="s">
        <v>61</v>
      </c>
      <c r="L1352" s="5">
        <v>2.5</v>
      </c>
      <c r="M1352" s="4">
        <v>1</v>
      </c>
      <c r="N1352" s="5">
        <v>3.3125</v>
      </c>
      <c r="O1352" s="5">
        <v>3.3125</v>
      </c>
      <c r="P1352" s="4">
        <v>4</v>
      </c>
      <c r="Q1352" s="6">
        <v>25</v>
      </c>
      <c r="R1352" s="7">
        <v>1</v>
      </c>
      <c r="S1352" s="6">
        <v>0</v>
      </c>
      <c r="T1352" s="5">
        <v>0</v>
      </c>
      <c r="U1352" s="5">
        <v>0</v>
      </c>
      <c r="V1352" s="5">
        <f t="shared" si="115"/>
        <v>3.3125</v>
      </c>
      <c r="W1352" s="5">
        <f t="shared" si="111"/>
        <v>-3.3125</v>
      </c>
      <c r="X1352" s="8">
        <f t="shared" si="112"/>
        <v>-1</v>
      </c>
      <c r="Y1352" s="4">
        <v>0</v>
      </c>
      <c r="Z1352" s="9" t="str">
        <f t="shared" si="113"/>
        <v>NA</v>
      </c>
      <c r="AA1352" s="10">
        <f t="shared" si="114"/>
        <v>0</v>
      </c>
    </row>
    <row r="1353" spans="1:27" x14ac:dyDescent="0.55000000000000004">
      <c r="A1353" s="3" t="s">
        <v>52</v>
      </c>
      <c r="B1353" s="3" t="s">
        <v>53</v>
      </c>
      <c r="C1353" s="3" t="s">
        <v>2458</v>
      </c>
      <c r="D1353" s="3" t="s">
        <v>817</v>
      </c>
      <c r="E1353" s="4" t="s">
        <v>47</v>
      </c>
      <c r="F1353" s="3" t="s">
        <v>57</v>
      </c>
      <c r="G1353" s="3" t="s">
        <v>149</v>
      </c>
      <c r="H1353" s="3" t="s">
        <v>150</v>
      </c>
      <c r="I1353" s="3" t="s">
        <v>60</v>
      </c>
      <c r="J1353" s="3" t="s">
        <v>36</v>
      </c>
      <c r="K1353" s="3" t="s">
        <v>61</v>
      </c>
      <c r="L1353" s="5">
        <v>2.5</v>
      </c>
      <c r="M1353" s="4">
        <v>1</v>
      </c>
      <c r="N1353" s="5">
        <v>3.4</v>
      </c>
      <c r="O1353" s="5">
        <v>3.4</v>
      </c>
      <c r="P1353" s="4">
        <v>85</v>
      </c>
      <c r="Q1353" s="6">
        <v>1.1764705882352899</v>
      </c>
      <c r="R1353" s="7">
        <v>1.69647058823529</v>
      </c>
      <c r="S1353" s="6">
        <v>0</v>
      </c>
      <c r="T1353" s="5">
        <v>0</v>
      </c>
      <c r="U1353" s="5">
        <v>0</v>
      </c>
      <c r="V1353" s="5">
        <f t="shared" si="115"/>
        <v>3.4</v>
      </c>
      <c r="W1353" s="5">
        <f t="shared" si="111"/>
        <v>-3.4</v>
      </c>
      <c r="X1353" s="8">
        <f t="shared" si="112"/>
        <v>-1</v>
      </c>
      <c r="Y1353" s="4">
        <v>0</v>
      </c>
      <c r="Z1353" s="9" t="str">
        <f t="shared" si="113"/>
        <v>NA</v>
      </c>
      <c r="AA1353" s="10">
        <f t="shared" si="114"/>
        <v>0</v>
      </c>
    </row>
    <row r="1354" spans="1:27" x14ac:dyDescent="0.55000000000000004">
      <c r="A1354" s="3" t="s">
        <v>52</v>
      </c>
      <c r="B1354" s="3" t="s">
        <v>53</v>
      </c>
      <c r="C1354" s="3" t="s">
        <v>2459</v>
      </c>
      <c r="D1354" s="3" t="s">
        <v>2460</v>
      </c>
      <c r="E1354" s="4" t="s">
        <v>47</v>
      </c>
      <c r="F1354" s="3" t="s">
        <v>57</v>
      </c>
      <c r="G1354" s="3" t="s">
        <v>400</v>
      </c>
      <c r="H1354" s="3" t="s">
        <v>332</v>
      </c>
      <c r="I1354" s="3" t="s">
        <v>60</v>
      </c>
      <c r="J1354" s="3" t="s">
        <v>36</v>
      </c>
      <c r="K1354" s="3" t="s">
        <v>61</v>
      </c>
      <c r="L1354" s="5">
        <v>2.5</v>
      </c>
      <c r="M1354" s="4">
        <v>2</v>
      </c>
      <c r="N1354" s="5">
        <v>3.7625000000000002</v>
      </c>
      <c r="O1354" s="5">
        <v>1.8812500000000001</v>
      </c>
      <c r="P1354" s="4">
        <v>64</v>
      </c>
      <c r="Q1354" s="6">
        <v>3.125</v>
      </c>
      <c r="R1354" s="7">
        <v>1.34375</v>
      </c>
      <c r="S1354" s="6">
        <v>0</v>
      </c>
      <c r="T1354" s="5">
        <v>0</v>
      </c>
      <c r="U1354" s="5">
        <v>0</v>
      </c>
      <c r="V1354" s="5">
        <f t="shared" si="115"/>
        <v>3.7625000000000002</v>
      </c>
      <c r="W1354" s="5">
        <f t="shared" si="111"/>
        <v>-3.7625000000000002</v>
      </c>
      <c r="X1354" s="8">
        <f t="shared" si="112"/>
        <v>-1</v>
      </c>
      <c r="Y1354" s="4">
        <v>0</v>
      </c>
      <c r="Z1354" s="9" t="str">
        <f t="shared" si="113"/>
        <v>NA</v>
      </c>
      <c r="AA1354" s="10">
        <f t="shared" si="114"/>
        <v>0</v>
      </c>
    </row>
    <row r="1355" spans="1:27" x14ac:dyDescent="0.55000000000000004">
      <c r="A1355" s="3" t="s">
        <v>52</v>
      </c>
      <c r="B1355" s="3" t="s">
        <v>53</v>
      </c>
      <c r="C1355" s="3" t="s">
        <v>2461</v>
      </c>
      <c r="D1355" s="3" t="s">
        <v>2462</v>
      </c>
      <c r="E1355" s="4" t="s">
        <v>47</v>
      </c>
      <c r="F1355" s="3" t="s">
        <v>57</v>
      </c>
      <c r="G1355" s="3" t="s">
        <v>736</v>
      </c>
      <c r="H1355" s="3" t="s">
        <v>320</v>
      </c>
      <c r="I1355" s="3" t="s">
        <v>60</v>
      </c>
      <c r="J1355" s="3" t="s">
        <v>36</v>
      </c>
      <c r="K1355" s="3" t="s">
        <v>61</v>
      </c>
      <c r="L1355" s="5">
        <v>2.5</v>
      </c>
      <c r="M1355" s="4">
        <v>3</v>
      </c>
      <c r="N1355" s="5">
        <v>5.4624999750000001</v>
      </c>
      <c r="O1355" s="5">
        <v>1.8208333249999999</v>
      </c>
      <c r="P1355" s="4">
        <v>135</v>
      </c>
      <c r="Q1355" s="6">
        <v>2.2222222222222201</v>
      </c>
      <c r="R1355" s="7">
        <v>1.2074074074074099</v>
      </c>
      <c r="S1355" s="6">
        <v>0</v>
      </c>
      <c r="T1355" s="5">
        <v>0</v>
      </c>
      <c r="U1355" s="5">
        <v>0</v>
      </c>
      <c r="V1355" s="5">
        <f t="shared" si="115"/>
        <v>5.4624999750000001</v>
      </c>
      <c r="W1355" s="5">
        <f t="shared" si="111"/>
        <v>-5.4624999750000001</v>
      </c>
      <c r="X1355" s="8">
        <f t="shared" si="112"/>
        <v>-1</v>
      </c>
      <c r="Y1355" s="4">
        <v>0</v>
      </c>
      <c r="Z1355" s="9" t="str">
        <f t="shared" si="113"/>
        <v>NA</v>
      </c>
      <c r="AA1355" s="10">
        <f t="shared" si="114"/>
        <v>0</v>
      </c>
    </row>
    <row r="1356" spans="1:27" x14ac:dyDescent="0.55000000000000004">
      <c r="A1356" s="3" t="s">
        <v>52</v>
      </c>
      <c r="B1356" s="3" t="s">
        <v>53</v>
      </c>
      <c r="C1356" s="3" t="s">
        <v>2463</v>
      </c>
      <c r="D1356" s="3" t="s">
        <v>444</v>
      </c>
      <c r="E1356" s="4" t="s">
        <v>47</v>
      </c>
      <c r="F1356" s="3" t="s">
        <v>57</v>
      </c>
      <c r="G1356" s="3" t="s">
        <v>165</v>
      </c>
      <c r="H1356" s="3" t="s">
        <v>166</v>
      </c>
      <c r="I1356" s="3" t="s">
        <v>60</v>
      </c>
      <c r="J1356" s="3" t="s">
        <v>36</v>
      </c>
      <c r="K1356" s="3" t="s">
        <v>61</v>
      </c>
      <c r="L1356" s="5">
        <v>2.5</v>
      </c>
      <c r="M1356" s="4">
        <v>5</v>
      </c>
      <c r="N1356" s="5">
        <v>5.7625000000000002</v>
      </c>
      <c r="O1356" s="5">
        <v>1.1525000000000001</v>
      </c>
      <c r="P1356" s="4">
        <v>78</v>
      </c>
      <c r="Q1356" s="6">
        <v>6.4102564102564097</v>
      </c>
      <c r="R1356" s="7">
        <v>2.1153846153846199</v>
      </c>
      <c r="S1356" s="6">
        <v>0</v>
      </c>
      <c r="T1356" s="5">
        <v>0</v>
      </c>
      <c r="U1356" s="5">
        <v>0</v>
      </c>
      <c r="V1356" s="5">
        <f t="shared" si="115"/>
        <v>5.7625000000000002</v>
      </c>
      <c r="W1356" s="5">
        <f t="shared" si="111"/>
        <v>-5.7625000000000002</v>
      </c>
      <c r="X1356" s="8">
        <f t="shared" si="112"/>
        <v>-1</v>
      </c>
      <c r="Y1356" s="4">
        <v>0</v>
      </c>
      <c r="Z1356" s="9" t="str">
        <f t="shared" si="113"/>
        <v>NA</v>
      </c>
      <c r="AA1356" s="10">
        <f t="shared" si="114"/>
        <v>0</v>
      </c>
    </row>
    <row r="1357" spans="1:27" x14ac:dyDescent="0.55000000000000004">
      <c r="A1357" s="3" t="s">
        <v>52</v>
      </c>
      <c r="B1357" s="3" t="s">
        <v>53</v>
      </c>
      <c r="C1357" s="3" t="s">
        <v>2464</v>
      </c>
      <c r="D1357" s="3" t="s">
        <v>2465</v>
      </c>
      <c r="E1357" s="4" t="s">
        <v>47</v>
      </c>
      <c r="F1357" s="3" t="s">
        <v>57</v>
      </c>
      <c r="G1357" s="3" t="s">
        <v>149</v>
      </c>
      <c r="H1357" s="3" t="s">
        <v>150</v>
      </c>
      <c r="I1357" s="3" t="s">
        <v>60</v>
      </c>
      <c r="J1357" s="3" t="s">
        <v>36</v>
      </c>
      <c r="K1357" s="3" t="s">
        <v>61</v>
      </c>
      <c r="L1357" s="5">
        <v>2.5</v>
      </c>
      <c r="M1357" s="4">
        <v>4</v>
      </c>
      <c r="N1357" s="5">
        <v>5.9375</v>
      </c>
      <c r="O1357" s="5">
        <v>1.484375</v>
      </c>
      <c r="P1357" s="4">
        <v>2520</v>
      </c>
      <c r="Q1357" s="6">
        <v>0.158730158730159</v>
      </c>
      <c r="R1357" s="7">
        <v>1.6870634920634899</v>
      </c>
      <c r="S1357" s="6">
        <v>0</v>
      </c>
      <c r="T1357" s="5">
        <v>0</v>
      </c>
      <c r="U1357" s="5">
        <v>0</v>
      </c>
      <c r="V1357" s="5">
        <f t="shared" si="115"/>
        <v>5.9375</v>
      </c>
      <c r="W1357" s="5">
        <f t="shared" si="111"/>
        <v>-5.9375</v>
      </c>
      <c r="X1357" s="8">
        <f t="shared" si="112"/>
        <v>-1</v>
      </c>
      <c r="Y1357" s="4">
        <v>0</v>
      </c>
      <c r="Z1357" s="9" t="str">
        <f t="shared" si="113"/>
        <v>NA</v>
      </c>
      <c r="AA1357" s="10">
        <f t="shared" si="114"/>
        <v>0</v>
      </c>
    </row>
    <row r="1358" spans="1:27" x14ac:dyDescent="0.55000000000000004">
      <c r="A1358" s="3" t="s">
        <v>52</v>
      </c>
      <c r="B1358" s="3" t="s">
        <v>53</v>
      </c>
      <c r="C1358" s="3" t="s">
        <v>2466</v>
      </c>
      <c r="D1358" s="3" t="s">
        <v>268</v>
      </c>
      <c r="E1358" s="4" t="s">
        <v>47</v>
      </c>
      <c r="F1358" s="3" t="s">
        <v>57</v>
      </c>
      <c r="G1358" s="3" t="s">
        <v>58</v>
      </c>
      <c r="H1358" s="3" t="s">
        <v>59</v>
      </c>
      <c r="I1358" s="3" t="s">
        <v>60</v>
      </c>
      <c r="J1358" s="3" t="s">
        <v>36</v>
      </c>
      <c r="K1358" s="3" t="s">
        <v>61</v>
      </c>
      <c r="L1358" s="5">
        <v>2.5</v>
      </c>
      <c r="M1358" s="4">
        <v>10</v>
      </c>
      <c r="N1358" s="5">
        <v>7.8375000000000004</v>
      </c>
      <c r="O1358" s="5">
        <v>0.78374999999999995</v>
      </c>
      <c r="P1358" s="4">
        <v>269</v>
      </c>
      <c r="Q1358" s="6">
        <v>3.71747211895911</v>
      </c>
      <c r="R1358" s="7">
        <v>1.2301115241635701</v>
      </c>
      <c r="S1358" s="6">
        <v>0</v>
      </c>
      <c r="T1358" s="5">
        <v>0</v>
      </c>
      <c r="U1358" s="5">
        <v>0</v>
      </c>
      <c r="V1358" s="5">
        <f t="shared" si="115"/>
        <v>7.8375000000000004</v>
      </c>
      <c r="W1358" s="5">
        <f t="shared" si="111"/>
        <v>-7.8375000000000004</v>
      </c>
      <c r="X1358" s="8">
        <f t="shared" si="112"/>
        <v>-1</v>
      </c>
      <c r="Y1358" s="4">
        <v>0</v>
      </c>
      <c r="Z1358" s="9" t="str">
        <f t="shared" si="113"/>
        <v>NA</v>
      </c>
      <c r="AA1358" s="10">
        <f t="shared" si="114"/>
        <v>0</v>
      </c>
    </row>
    <row r="1359" spans="1:27" x14ac:dyDescent="0.55000000000000004">
      <c r="A1359" s="3" t="s">
        <v>52</v>
      </c>
      <c r="B1359" s="3" t="s">
        <v>53</v>
      </c>
      <c r="C1359" s="3" t="s">
        <v>2467</v>
      </c>
      <c r="D1359" s="3" t="s">
        <v>2468</v>
      </c>
      <c r="E1359" s="4" t="s">
        <v>47</v>
      </c>
      <c r="F1359" s="3" t="s">
        <v>57</v>
      </c>
      <c r="G1359" s="3" t="s">
        <v>400</v>
      </c>
      <c r="H1359" s="3" t="s">
        <v>332</v>
      </c>
      <c r="I1359" s="3" t="s">
        <v>60</v>
      </c>
      <c r="J1359" s="3" t="s">
        <v>36</v>
      </c>
      <c r="K1359" s="3" t="s">
        <v>61</v>
      </c>
      <c r="L1359" s="5">
        <v>2.5</v>
      </c>
      <c r="M1359" s="4">
        <v>4</v>
      </c>
      <c r="N1359" s="5">
        <v>7.9249999999999998</v>
      </c>
      <c r="O1359" s="5">
        <v>1.98125</v>
      </c>
      <c r="P1359" s="4">
        <v>71</v>
      </c>
      <c r="Q1359" s="6">
        <v>5.6338028169014098</v>
      </c>
      <c r="R1359" s="7">
        <v>1.99718309859155</v>
      </c>
      <c r="S1359" s="6">
        <v>0</v>
      </c>
      <c r="T1359" s="5">
        <v>0</v>
      </c>
      <c r="U1359" s="5">
        <v>0</v>
      </c>
      <c r="V1359" s="5">
        <f t="shared" si="115"/>
        <v>7.9249999999999998</v>
      </c>
      <c r="W1359" s="5">
        <f t="shared" si="111"/>
        <v>-7.9249999999999998</v>
      </c>
      <c r="X1359" s="8">
        <f t="shared" si="112"/>
        <v>-1</v>
      </c>
      <c r="Y1359" s="4">
        <v>0</v>
      </c>
      <c r="Z1359" s="9" t="str">
        <f t="shared" si="113"/>
        <v>NA</v>
      </c>
      <c r="AA1359" s="10">
        <f t="shared" si="114"/>
        <v>0</v>
      </c>
    </row>
    <row r="1360" spans="1:27" x14ac:dyDescent="0.55000000000000004">
      <c r="A1360" s="3" t="s">
        <v>52</v>
      </c>
      <c r="B1360" s="3" t="s">
        <v>53</v>
      </c>
      <c r="C1360" s="3" t="s">
        <v>2469</v>
      </c>
      <c r="D1360" s="3" t="s">
        <v>447</v>
      </c>
      <c r="E1360" s="4" t="s">
        <v>47</v>
      </c>
      <c r="F1360" s="3" t="s">
        <v>57</v>
      </c>
      <c r="G1360" s="3" t="s">
        <v>309</v>
      </c>
      <c r="H1360" s="3" t="s">
        <v>85</v>
      </c>
      <c r="I1360" s="3" t="s">
        <v>60</v>
      </c>
      <c r="J1360" s="3" t="s">
        <v>36</v>
      </c>
      <c r="K1360" s="3" t="s">
        <v>61</v>
      </c>
      <c r="L1360" s="5">
        <v>2.5</v>
      </c>
      <c r="M1360" s="4">
        <v>15</v>
      </c>
      <c r="N1360" s="5">
        <v>17.749999875</v>
      </c>
      <c r="O1360" s="5">
        <v>1.183333325</v>
      </c>
      <c r="P1360" s="4">
        <v>5353</v>
      </c>
      <c r="Q1360" s="6">
        <v>0.28021670091537504</v>
      </c>
      <c r="R1360" s="7">
        <v>1.07438819353633</v>
      </c>
      <c r="S1360" s="6">
        <v>0</v>
      </c>
      <c r="T1360" s="5">
        <v>0</v>
      </c>
      <c r="U1360" s="5">
        <v>0</v>
      </c>
      <c r="V1360" s="5">
        <f t="shared" si="115"/>
        <v>17.749999875</v>
      </c>
      <c r="W1360" s="5">
        <f t="shared" si="111"/>
        <v>-17.749999875</v>
      </c>
      <c r="X1360" s="8">
        <f t="shared" si="112"/>
        <v>-1</v>
      </c>
      <c r="Y1360" s="4">
        <v>0</v>
      </c>
      <c r="Z1360" s="9" t="str">
        <f t="shared" si="113"/>
        <v>NA</v>
      </c>
      <c r="AA1360" s="10">
        <f t="shared" si="114"/>
        <v>0</v>
      </c>
    </row>
    <row r="1361" spans="1:27" x14ac:dyDescent="0.55000000000000004">
      <c r="A1361" s="3" t="s">
        <v>52</v>
      </c>
      <c r="B1361" s="3" t="s">
        <v>53</v>
      </c>
      <c r="C1361" s="3" t="s">
        <v>2470</v>
      </c>
      <c r="D1361" s="3" t="s">
        <v>964</v>
      </c>
      <c r="E1361" s="4" t="s">
        <v>47</v>
      </c>
      <c r="F1361" s="3" t="s">
        <v>57</v>
      </c>
      <c r="G1361" s="3" t="s">
        <v>165</v>
      </c>
      <c r="H1361" s="3" t="s">
        <v>166</v>
      </c>
      <c r="I1361" s="3" t="s">
        <v>60</v>
      </c>
      <c r="J1361" s="3" t="s">
        <v>36</v>
      </c>
      <c r="K1361" s="3" t="s">
        <v>61</v>
      </c>
      <c r="L1361" s="5">
        <v>2.5</v>
      </c>
      <c r="M1361" s="4">
        <v>10</v>
      </c>
      <c r="N1361" s="5">
        <v>18.5625</v>
      </c>
      <c r="O1361" s="5">
        <v>1.85625</v>
      </c>
      <c r="P1361" s="4">
        <v>106</v>
      </c>
      <c r="Q1361" s="6">
        <v>9.4339622641509404</v>
      </c>
      <c r="R1361" s="7">
        <v>2.5849056603773599</v>
      </c>
      <c r="S1361" s="6">
        <v>0</v>
      </c>
      <c r="T1361" s="5">
        <v>0</v>
      </c>
      <c r="U1361" s="5">
        <v>0</v>
      </c>
      <c r="V1361" s="5">
        <f t="shared" si="115"/>
        <v>18.5625</v>
      </c>
      <c r="W1361" s="5">
        <f t="shared" si="111"/>
        <v>-18.5625</v>
      </c>
      <c r="X1361" s="8">
        <f t="shared" si="112"/>
        <v>-1</v>
      </c>
      <c r="Y1361" s="4">
        <v>0</v>
      </c>
      <c r="Z1361" s="9" t="str">
        <f t="shared" si="113"/>
        <v>NA</v>
      </c>
      <c r="AA1361" s="10">
        <f t="shared" si="114"/>
        <v>0</v>
      </c>
    </row>
    <row r="1362" spans="1:27" x14ac:dyDescent="0.55000000000000004">
      <c r="A1362" s="3" t="s">
        <v>52</v>
      </c>
      <c r="B1362" s="3" t="s">
        <v>53</v>
      </c>
      <c r="C1362" s="3" t="s">
        <v>2471</v>
      </c>
      <c r="D1362" s="3" t="s">
        <v>839</v>
      </c>
      <c r="E1362" s="4" t="s">
        <v>47</v>
      </c>
      <c r="F1362" s="3" t="s">
        <v>57</v>
      </c>
      <c r="G1362" s="3" t="s">
        <v>149</v>
      </c>
      <c r="H1362" s="3" t="s">
        <v>150</v>
      </c>
      <c r="I1362" s="3" t="s">
        <v>60</v>
      </c>
      <c r="J1362" s="3" t="s">
        <v>36</v>
      </c>
      <c r="K1362" s="3" t="s">
        <v>61</v>
      </c>
      <c r="L1362" s="5">
        <v>2.5</v>
      </c>
      <c r="M1362" s="4">
        <v>14</v>
      </c>
      <c r="N1362" s="5">
        <v>23.487499875000001</v>
      </c>
      <c r="O1362" s="5">
        <v>1.6776785625000001</v>
      </c>
      <c r="P1362" s="4">
        <v>5122</v>
      </c>
      <c r="Q1362" s="6">
        <v>0.273330730183522</v>
      </c>
      <c r="R1362" s="7">
        <v>1.25851229988286</v>
      </c>
      <c r="S1362" s="6">
        <v>0</v>
      </c>
      <c r="T1362" s="5">
        <v>0</v>
      </c>
      <c r="U1362" s="5">
        <v>0</v>
      </c>
      <c r="V1362" s="5">
        <f t="shared" si="115"/>
        <v>23.487499875000001</v>
      </c>
      <c r="W1362" s="5">
        <f t="shared" si="111"/>
        <v>-23.487499875000001</v>
      </c>
      <c r="X1362" s="8">
        <f t="shared" si="112"/>
        <v>-1</v>
      </c>
      <c r="Y1362" s="4">
        <v>0</v>
      </c>
      <c r="Z1362" s="9" t="str">
        <f t="shared" si="113"/>
        <v>NA</v>
      </c>
      <c r="AA1362" s="10">
        <f t="shared" si="114"/>
        <v>0</v>
      </c>
    </row>
    <row r="1363" spans="1:27" x14ac:dyDescent="0.55000000000000004">
      <c r="A1363" s="3" t="s">
        <v>52</v>
      </c>
      <c r="B1363" s="3" t="s">
        <v>53</v>
      </c>
      <c r="C1363" s="3" t="s">
        <v>2472</v>
      </c>
      <c r="D1363" s="3" t="s">
        <v>2473</v>
      </c>
      <c r="E1363" s="4" t="s">
        <v>47</v>
      </c>
      <c r="F1363" s="3" t="s">
        <v>57</v>
      </c>
      <c r="G1363" s="3" t="s">
        <v>165</v>
      </c>
      <c r="H1363" s="3" t="s">
        <v>166</v>
      </c>
      <c r="I1363" s="3" t="s">
        <v>60</v>
      </c>
      <c r="J1363" s="3" t="s">
        <v>36</v>
      </c>
      <c r="K1363" s="3" t="s">
        <v>61</v>
      </c>
      <c r="L1363" s="5">
        <v>2.5</v>
      </c>
      <c r="M1363" s="4">
        <v>23</v>
      </c>
      <c r="N1363" s="5">
        <v>38.412499812500002</v>
      </c>
      <c r="O1363" s="5">
        <v>1.6701086875000002</v>
      </c>
      <c r="P1363" s="4">
        <v>1328</v>
      </c>
      <c r="Q1363" s="6">
        <v>1.7319277108433699</v>
      </c>
      <c r="R1363" s="7">
        <v>1.50376506024096</v>
      </c>
      <c r="S1363" s="6">
        <v>0</v>
      </c>
      <c r="T1363" s="5">
        <v>0</v>
      </c>
      <c r="U1363" s="5">
        <v>0</v>
      </c>
      <c r="V1363" s="5">
        <f t="shared" si="115"/>
        <v>38.412499812500002</v>
      </c>
      <c r="W1363" s="5">
        <f t="shared" si="111"/>
        <v>-38.412499812500002</v>
      </c>
      <c r="X1363" s="8">
        <f t="shared" si="112"/>
        <v>-1</v>
      </c>
      <c r="Y1363" s="4">
        <v>0</v>
      </c>
      <c r="Z1363" s="9" t="str">
        <f t="shared" si="113"/>
        <v>NA</v>
      </c>
      <c r="AA1363" s="10">
        <f t="shared" si="114"/>
        <v>0</v>
      </c>
    </row>
    <row r="1364" spans="1:27" x14ac:dyDescent="0.55000000000000004">
      <c r="A1364" s="3" t="s">
        <v>52</v>
      </c>
      <c r="B1364" s="3" t="s">
        <v>53</v>
      </c>
      <c r="C1364" s="3" t="s">
        <v>2474</v>
      </c>
      <c r="D1364" s="3" t="s">
        <v>595</v>
      </c>
      <c r="E1364" s="4" t="s">
        <v>47</v>
      </c>
      <c r="F1364" s="3" t="s">
        <v>57</v>
      </c>
      <c r="G1364" s="3" t="s">
        <v>165</v>
      </c>
      <c r="H1364" s="3" t="s">
        <v>166</v>
      </c>
      <c r="I1364" s="3" t="s">
        <v>60</v>
      </c>
      <c r="J1364" s="3" t="s">
        <v>36</v>
      </c>
      <c r="K1364" s="3" t="s">
        <v>61</v>
      </c>
      <c r="L1364" s="5">
        <v>2.5</v>
      </c>
      <c r="M1364" s="4">
        <v>23</v>
      </c>
      <c r="N1364" s="5">
        <v>46.662499762499998</v>
      </c>
      <c r="O1364" s="5">
        <v>2.0288043375</v>
      </c>
      <c r="P1364" s="4">
        <v>2140</v>
      </c>
      <c r="Q1364" s="6">
        <v>1.07476635514019</v>
      </c>
      <c r="R1364" s="7">
        <v>1.9267289719626199</v>
      </c>
      <c r="S1364" s="6">
        <v>0</v>
      </c>
      <c r="T1364" s="5">
        <v>0</v>
      </c>
      <c r="U1364" s="5">
        <v>0</v>
      </c>
      <c r="V1364" s="5">
        <f t="shared" si="115"/>
        <v>46.662499762499998</v>
      </c>
      <c r="W1364" s="5">
        <f t="shared" si="111"/>
        <v>-46.662499762499998</v>
      </c>
      <c r="X1364" s="8">
        <f t="shared" si="112"/>
        <v>-1</v>
      </c>
      <c r="Y1364" s="4">
        <v>0</v>
      </c>
      <c r="Z1364" s="9" t="str">
        <f t="shared" si="113"/>
        <v>NA</v>
      </c>
      <c r="AA1364" s="10">
        <f t="shared" si="114"/>
        <v>0</v>
      </c>
    </row>
    <row r="1365" spans="1:27" x14ac:dyDescent="0.55000000000000004">
      <c r="A1365" s="3" t="s">
        <v>52</v>
      </c>
      <c r="B1365" s="3" t="s">
        <v>53</v>
      </c>
      <c r="C1365" s="3" t="s">
        <v>2475</v>
      </c>
      <c r="D1365" s="3" t="s">
        <v>2476</v>
      </c>
      <c r="E1365" s="4" t="s">
        <v>47</v>
      </c>
      <c r="F1365" s="3" t="s">
        <v>57</v>
      </c>
      <c r="G1365" s="3" t="s">
        <v>400</v>
      </c>
      <c r="H1365" s="3" t="s">
        <v>332</v>
      </c>
      <c r="I1365" s="3" t="s">
        <v>60</v>
      </c>
      <c r="J1365" s="3" t="s">
        <v>36</v>
      </c>
      <c r="K1365" s="3" t="s">
        <v>61</v>
      </c>
      <c r="L1365" s="5">
        <v>2.5</v>
      </c>
      <c r="M1365" s="4">
        <v>33</v>
      </c>
      <c r="N1365" s="5">
        <v>60.937499700000004</v>
      </c>
      <c r="O1365" s="5">
        <v>1.8465909</v>
      </c>
      <c r="P1365" s="4">
        <v>1072</v>
      </c>
      <c r="Q1365" s="6">
        <v>3.0783582089552199</v>
      </c>
      <c r="R1365" s="7">
        <v>1.0830223880597001</v>
      </c>
      <c r="S1365" s="6">
        <v>0</v>
      </c>
      <c r="T1365" s="5">
        <v>0</v>
      </c>
      <c r="U1365" s="5">
        <v>0</v>
      </c>
      <c r="V1365" s="5">
        <f t="shared" si="115"/>
        <v>60.937499700000004</v>
      </c>
      <c r="W1365" s="5">
        <f t="shared" si="111"/>
        <v>-60.937499700000004</v>
      </c>
      <c r="X1365" s="8">
        <f t="shared" si="112"/>
        <v>-1</v>
      </c>
      <c r="Y1365" s="4">
        <v>0</v>
      </c>
      <c r="Z1365" s="9" t="str">
        <f t="shared" si="113"/>
        <v>NA</v>
      </c>
      <c r="AA1365" s="10">
        <f t="shared" si="114"/>
        <v>0</v>
      </c>
    </row>
    <row r="1366" spans="1:27" x14ac:dyDescent="0.55000000000000004">
      <c r="A1366" s="3" t="s">
        <v>52</v>
      </c>
      <c r="B1366" s="3" t="s">
        <v>53</v>
      </c>
      <c r="C1366" s="3" t="s">
        <v>2477</v>
      </c>
      <c r="D1366" s="3" t="s">
        <v>855</v>
      </c>
      <c r="E1366" s="4" t="s">
        <v>47</v>
      </c>
      <c r="F1366" s="3" t="s">
        <v>57</v>
      </c>
      <c r="G1366" s="3" t="s">
        <v>165</v>
      </c>
      <c r="H1366" s="3" t="s">
        <v>166</v>
      </c>
      <c r="I1366" s="3" t="s">
        <v>60</v>
      </c>
      <c r="J1366" s="3" t="s">
        <v>36</v>
      </c>
      <c r="K1366" s="3" t="s">
        <v>61</v>
      </c>
      <c r="L1366" s="5">
        <v>2.5</v>
      </c>
      <c r="M1366" s="4">
        <v>91</v>
      </c>
      <c r="N1366" s="5">
        <v>125.07499891250001</v>
      </c>
      <c r="O1366" s="5">
        <v>1.3744505375</v>
      </c>
      <c r="P1366" s="4">
        <v>3760</v>
      </c>
      <c r="Q1366" s="6">
        <v>2.4202127659574502</v>
      </c>
      <c r="R1366" s="7">
        <v>1.26037234042553</v>
      </c>
      <c r="S1366" s="6">
        <v>0</v>
      </c>
      <c r="T1366" s="5">
        <v>0</v>
      </c>
      <c r="U1366" s="5">
        <v>0</v>
      </c>
      <c r="V1366" s="5">
        <f t="shared" si="115"/>
        <v>125.07499891250001</v>
      </c>
      <c r="W1366" s="5">
        <f t="shared" si="111"/>
        <v>-125.07499891250001</v>
      </c>
      <c r="X1366" s="8">
        <f t="shared" si="112"/>
        <v>-1</v>
      </c>
      <c r="Y1366" s="4">
        <v>0</v>
      </c>
      <c r="Z1366" s="9" t="str">
        <f t="shared" si="113"/>
        <v>NA</v>
      </c>
      <c r="AA1366" s="10">
        <f t="shared" si="114"/>
        <v>0</v>
      </c>
    </row>
    <row r="1367" spans="1:27" x14ac:dyDescent="0.55000000000000004">
      <c r="A1367" s="3" t="s">
        <v>52</v>
      </c>
      <c r="B1367" s="3" t="s">
        <v>53</v>
      </c>
      <c r="C1367" s="3" t="s">
        <v>2478</v>
      </c>
      <c r="D1367" s="3" t="s">
        <v>410</v>
      </c>
      <c r="E1367" s="4" t="s">
        <v>47</v>
      </c>
      <c r="F1367" s="3" t="s">
        <v>57</v>
      </c>
      <c r="G1367" s="3" t="s">
        <v>309</v>
      </c>
      <c r="H1367" s="3" t="s">
        <v>85</v>
      </c>
      <c r="I1367" s="3" t="s">
        <v>60</v>
      </c>
      <c r="J1367" s="3" t="s">
        <v>36</v>
      </c>
      <c r="K1367" s="3" t="s">
        <v>61</v>
      </c>
      <c r="L1367" s="5">
        <v>2.5</v>
      </c>
      <c r="M1367" s="4">
        <v>188</v>
      </c>
      <c r="N1367" s="5">
        <v>186.08749950000001</v>
      </c>
      <c r="O1367" s="5">
        <v>0.98982712500000003</v>
      </c>
      <c r="P1367" s="4">
        <v>2950</v>
      </c>
      <c r="Q1367" s="6">
        <v>6.3728813559321997</v>
      </c>
      <c r="R1367" s="7">
        <v>2.5265762711864399</v>
      </c>
      <c r="S1367" s="6">
        <v>0</v>
      </c>
      <c r="T1367" s="5">
        <v>0</v>
      </c>
      <c r="U1367" s="5">
        <v>0</v>
      </c>
      <c r="V1367" s="5">
        <f t="shared" si="115"/>
        <v>186.08749950000001</v>
      </c>
      <c r="W1367" s="5">
        <f t="shared" si="111"/>
        <v>-186.08749950000001</v>
      </c>
      <c r="X1367" s="8">
        <f t="shared" si="112"/>
        <v>-1</v>
      </c>
      <c r="Y1367" s="4">
        <v>0</v>
      </c>
      <c r="Z1367" s="9" t="str">
        <f t="shared" si="113"/>
        <v>NA</v>
      </c>
      <c r="AA1367" s="10">
        <f t="shared" si="114"/>
        <v>0</v>
      </c>
    </row>
    <row r="1368" spans="1:27" x14ac:dyDescent="0.55000000000000004">
      <c r="A1368" s="3" t="s">
        <v>52</v>
      </c>
      <c r="B1368" s="3" t="s">
        <v>53</v>
      </c>
      <c r="C1368" s="3" t="s">
        <v>2479</v>
      </c>
      <c r="D1368" s="3" t="s">
        <v>511</v>
      </c>
      <c r="E1368" s="4" t="s">
        <v>47</v>
      </c>
      <c r="F1368" s="3" t="s">
        <v>57</v>
      </c>
      <c r="G1368" s="3" t="s">
        <v>309</v>
      </c>
      <c r="H1368" s="3" t="s">
        <v>85</v>
      </c>
      <c r="I1368" s="3" t="s">
        <v>60</v>
      </c>
      <c r="J1368" s="3" t="s">
        <v>36</v>
      </c>
      <c r="K1368" s="3" t="s">
        <v>61</v>
      </c>
      <c r="L1368" s="5">
        <v>2.5</v>
      </c>
      <c r="M1368" s="4">
        <v>224</v>
      </c>
      <c r="N1368" s="5">
        <v>457.42499880000003</v>
      </c>
      <c r="O1368" s="5">
        <v>2.0420758875000002</v>
      </c>
      <c r="P1368" s="4">
        <v>26959</v>
      </c>
      <c r="Q1368" s="6">
        <v>0.83089135353685206</v>
      </c>
      <c r="R1368" s="7">
        <v>1.80852034571015</v>
      </c>
      <c r="S1368" s="6">
        <v>0</v>
      </c>
      <c r="T1368" s="5">
        <v>0</v>
      </c>
      <c r="U1368" s="5">
        <v>0</v>
      </c>
      <c r="V1368" s="5">
        <f t="shared" si="115"/>
        <v>457.42499880000003</v>
      </c>
      <c r="W1368" s="5">
        <f t="shared" si="111"/>
        <v>-457.42499880000003</v>
      </c>
      <c r="X1368" s="8">
        <f t="shared" si="112"/>
        <v>-1</v>
      </c>
      <c r="Y1368" s="4">
        <v>0</v>
      </c>
      <c r="Z1368" s="9" t="str">
        <f t="shared" si="113"/>
        <v>NA</v>
      </c>
      <c r="AA1368" s="10">
        <f t="shared" si="114"/>
        <v>0</v>
      </c>
    </row>
    <row r="1369" spans="1:27" x14ac:dyDescent="0.55000000000000004">
      <c r="A1369" s="3" t="s">
        <v>71</v>
      </c>
      <c r="B1369" s="3" t="s">
        <v>72</v>
      </c>
      <c r="C1369" s="3" t="s">
        <v>2480</v>
      </c>
      <c r="D1369" s="3" t="s">
        <v>2481</v>
      </c>
      <c r="E1369" s="4" t="s">
        <v>47</v>
      </c>
      <c r="F1369" s="3" t="s">
        <v>32</v>
      </c>
      <c r="G1369" s="3" t="s">
        <v>752</v>
      </c>
      <c r="H1369" s="3" t="s">
        <v>34</v>
      </c>
      <c r="I1369" s="3" t="s">
        <v>77</v>
      </c>
      <c r="J1369" s="3" t="s">
        <v>36</v>
      </c>
      <c r="K1369" s="3" t="s">
        <v>61</v>
      </c>
      <c r="L1369" s="5">
        <v>2.5</v>
      </c>
      <c r="M1369" s="4">
        <v>2</v>
      </c>
      <c r="N1369" s="5">
        <v>1.4624999999999999</v>
      </c>
      <c r="O1369" s="5">
        <v>0.73124999999999996</v>
      </c>
      <c r="P1369" s="4">
        <v>9</v>
      </c>
      <c r="Q1369" s="6">
        <v>22.2222222222222</v>
      </c>
      <c r="R1369" s="7">
        <v>1</v>
      </c>
      <c r="S1369" s="6">
        <v>0</v>
      </c>
      <c r="T1369" s="5">
        <v>0</v>
      </c>
      <c r="U1369" s="5">
        <v>0</v>
      </c>
      <c r="V1369" s="5">
        <f t="shared" si="115"/>
        <v>1.4624999999999999</v>
      </c>
      <c r="W1369" s="5">
        <f t="shared" si="111"/>
        <v>-1.4624999999999999</v>
      </c>
      <c r="X1369" s="8">
        <f t="shared" si="112"/>
        <v>-1</v>
      </c>
      <c r="Y1369" s="4">
        <v>0</v>
      </c>
      <c r="Z1369" s="9" t="str">
        <f t="shared" si="113"/>
        <v>NA</v>
      </c>
      <c r="AA1369" s="10">
        <f t="shared" si="114"/>
        <v>0</v>
      </c>
    </row>
    <row r="1370" spans="1:27" x14ac:dyDescent="0.55000000000000004">
      <c r="A1370" s="3" t="s">
        <v>71</v>
      </c>
      <c r="B1370" s="3" t="s">
        <v>72</v>
      </c>
      <c r="C1370" s="3" t="s">
        <v>2482</v>
      </c>
      <c r="D1370" s="3" t="s">
        <v>255</v>
      </c>
      <c r="E1370" s="4" t="s">
        <v>47</v>
      </c>
      <c r="F1370" s="3" t="s">
        <v>144</v>
      </c>
      <c r="G1370" s="3" t="s">
        <v>309</v>
      </c>
      <c r="H1370" s="3" t="s">
        <v>34</v>
      </c>
      <c r="I1370" s="3" t="s">
        <v>77</v>
      </c>
      <c r="J1370" s="3" t="s">
        <v>36</v>
      </c>
      <c r="K1370" s="3" t="s">
        <v>37</v>
      </c>
      <c r="L1370" s="5">
        <v>2.5</v>
      </c>
      <c r="M1370" s="4">
        <v>383</v>
      </c>
      <c r="N1370" s="5">
        <v>1152.0624967250001</v>
      </c>
      <c r="O1370" s="5">
        <v>3.0079960750000003</v>
      </c>
      <c r="P1370" s="4">
        <v>6780</v>
      </c>
      <c r="Q1370" s="6">
        <v>5.6489675516224196</v>
      </c>
      <c r="R1370" s="7">
        <v>1.8627241887905599</v>
      </c>
      <c r="S1370" s="6">
        <v>0</v>
      </c>
      <c r="T1370" s="5">
        <v>0</v>
      </c>
      <c r="U1370" s="5">
        <v>0</v>
      </c>
      <c r="V1370" s="5">
        <f t="shared" si="115"/>
        <v>1152.0624967250001</v>
      </c>
      <c r="W1370" s="5">
        <f t="shared" si="111"/>
        <v>-1152.0624967250001</v>
      </c>
      <c r="X1370" s="8">
        <f t="shared" si="112"/>
        <v>-1</v>
      </c>
      <c r="Y1370" s="4">
        <v>0</v>
      </c>
      <c r="Z1370" s="9" t="str">
        <f t="shared" si="113"/>
        <v>NA</v>
      </c>
      <c r="AA1370" s="10">
        <f t="shared" si="114"/>
        <v>0</v>
      </c>
    </row>
    <row r="1371" spans="1:27" x14ac:dyDescent="0.55000000000000004">
      <c r="A1371" s="3" t="s">
        <v>71</v>
      </c>
      <c r="B1371" s="3" t="s">
        <v>72</v>
      </c>
      <c r="C1371" s="3" t="s">
        <v>2483</v>
      </c>
      <c r="D1371" s="3" t="s">
        <v>169</v>
      </c>
      <c r="E1371" s="4" t="s">
        <v>47</v>
      </c>
      <c r="F1371" s="3" t="s">
        <v>32</v>
      </c>
      <c r="G1371" s="3" t="s">
        <v>170</v>
      </c>
      <c r="H1371" s="3" t="s">
        <v>34</v>
      </c>
      <c r="I1371" s="3" t="s">
        <v>77</v>
      </c>
      <c r="J1371" s="3" t="s">
        <v>36</v>
      </c>
      <c r="K1371" s="3" t="s">
        <v>61</v>
      </c>
      <c r="L1371" s="5">
        <v>2.5</v>
      </c>
      <c r="M1371" s="4">
        <v>488</v>
      </c>
      <c r="N1371" s="5">
        <v>1243.7499961999999</v>
      </c>
      <c r="O1371" s="5">
        <v>2.548668025</v>
      </c>
      <c r="P1371" s="4">
        <v>24166</v>
      </c>
      <c r="Q1371" s="6">
        <v>2.01936605147728</v>
      </c>
      <c r="R1371" s="7">
        <v>4.5077832491930803</v>
      </c>
      <c r="S1371" s="6">
        <v>0</v>
      </c>
      <c r="T1371" s="5">
        <v>0</v>
      </c>
      <c r="U1371" s="5">
        <v>0</v>
      </c>
      <c r="V1371" s="5">
        <f t="shared" si="115"/>
        <v>1243.7499961999999</v>
      </c>
      <c r="W1371" s="5">
        <f t="shared" si="111"/>
        <v>-1243.7499961999999</v>
      </c>
      <c r="X1371" s="8">
        <f t="shared" si="112"/>
        <v>-1</v>
      </c>
      <c r="Y1371" s="4">
        <v>0</v>
      </c>
      <c r="Z1371" s="9" t="str">
        <f t="shared" si="113"/>
        <v>NA</v>
      </c>
      <c r="AA1371" s="10">
        <f t="shared" si="114"/>
        <v>0</v>
      </c>
    </row>
    <row r="1372" spans="1:27" x14ac:dyDescent="0.55000000000000004">
      <c r="A1372" s="3" t="s">
        <v>62</v>
      </c>
      <c r="B1372" s="3" t="s">
        <v>63</v>
      </c>
      <c r="C1372" s="3" t="s">
        <v>2484</v>
      </c>
      <c r="D1372" s="3" t="s">
        <v>2485</v>
      </c>
      <c r="E1372" s="4" t="s">
        <v>66</v>
      </c>
      <c r="F1372" s="3" t="s">
        <v>36</v>
      </c>
      <c r="G1372" s="3" t="s">
        <v>36</v>
      </c>
      <c r="H1372" s="3" t="s">
        <v>59</v>
      </c>
      <c r="I1372" s="3" t="s">
        <v>67</v>
      </c>
      <c r="J1372" s="3" t="s">
        <v>36</v>
      </c>
      <c r="K1372" s="3" t="s">
        <v>42</v>
      </c>
      <c r="L1372" s="5">
        <v>2.5</v>
      </c>
      <c r="M1372" s="4">
        <v>19</v>
      </c>
      <c r="N1372" s="5">
        <v>48.79999995</v>
      </c>
      <c r="O1372" s="5">
        <v>2.56842105</v>
      </c>
      <c r="P1372" s="4">
        <v>3225</v>
      </c>
      <c r="Q1372" s="6">
        <v>0.58914728682170503</v>
      </c>
      <c r="R1372" s="7">
        <v>1.5601550387596901</v>
      </c>
      <c r="S1372" s="6">
        <v>0</v>
      </c>
      <c r="T1372" s="5">
        <v>0</v>
      </c>
      <c r="U1372" s="5">
        <v>0</v>
      </c>
      <c r="V1372" s="5">
        <f t="shared" si="115"/>
        <v>48.79999995</v>
      </c>
      <c r="W1372" s="5">
        <f t="shared" si="111"/>
        <v>-48.79999995</v>
      </c>
      <c r="X1372" s="8">
        <f t="shared" si="112"/>
        <v>-1</v>
      </c>
      <c r="Y1372" s="4">
        <v>0</v>
      </c>
      <c r="Z1372" s="9" t="str">
        <f t="shared" si="113"/>
        <v>NA</v>
      </c>
      <c r="AA1372" s="10">
        <f t="shared" si="114"/>
        <v>0</v>
      </c>
    </row>
    <row r="1373" spans="1:27" x14ac:dyDescent="0.55000000000000004">
      <c r="A1373" s="3" t="s">
        <v>78</v>
      </c>
      <c r="B1373" s="3" t="s">
        <v>79</v>
      </c>
      <c r="C1373" s="3" t="s">
        <v>2486</v>
      </c>
      <c r="D1373" s="3" t="s">
        <v>539</v>
      </c>
      <c r="E1373" s="4" t="s">
        <v>31</v>
      </c>
      <c r="F1373" s="3" t="s">
        <v>36</v>
      </c>
      <c r="G1373" s="3" t="s">
        <v>36</v>
      </c>
      <c r="H1373" s="3" t="s">
        <v>475</v>
      </c>
      <c r="I1373" s="3" t="s">
        <v>77</v>
      </c>
      <c r="J1373" s="3" t="s">
        <v>36</v>
      </c>
      <c r="K1373" s="3" t="s">
        <v>42</v>
      </c>
      <c r="L1373" s="5">
        <v>2.6375000000000002</v>
      </c>
      <c r="M1373" s="4">
        <v>13</v>
      </c>
      <c r="N1373" s="5">
        <v>15.6</v>
      </c>
      <c r="O1373" s="5">
        <v>1.2</v>
      </c>
      <c r="P1373" s="4">
        <v>22032</v>
      </c>
      <c r="Q1373" s="6">
        <v>5.9005083514887403E-2</v>
      </c>
      <c r="R1373" s="7">
        <v>1.92697893972404</v>
      </c>
      <c r="S1373" s="6">
        <v>0</v>
      </c>
      <c r="T1373" s="5">
        <v>0</v>
      </c>
      <c r="U1373" s="5">
        <v>0</v>
      </c>
      <c r="V1373" s="5">
        <f t="shared" si="115"/>
        <v>15.6</v>
      </c>
      <c r="W1373" s="5">
        <f t="shared" si="111"/>
        <v>-15.6</v>
      </c>
      <c r="X1373" s="8">
        <f t="shared" si="112"/>
        <v>-1</v>
      </c>
      <c r="Y1373" s="4">
        <v>0</v>
      </c>
      <c r="Z1373" s="9" t="str">
        <f t="shared" si="113"/>
        <v>NA</v>
      </c>
      <c r="AA1373" s="10">
        <f t="shared" si="114"/>
        <v>0</v>
      </c>
    </row>
    <row r="1374" spans="1:27" x14ac:dyDescent="0.55000000000000004">
      <c r="A1374" s="3" t="s">
        <v>78</v>
      </c>
      <c r="B1374" s="3" t="s">
        <v>79</v>
      </c>
      <c r="C1374" s="3" t="s">
        <v>2487</v>
      </c>
      <c r="D1374" s="3" t="s">
        <v>2488</v>
      </c>
      <c r="E1374" s="4" t="s">
        <v>31</v>
      </c>
      <c r="F1374" s="3" t="s">
        <v>36</v>
      </c>
      <c r="G1374" s="3" t="s">
        <v>36</v>
      </c>
      <c r="H1374" s="3" t="s">
        <v>485</v>
      </c>
      <c r="I1374" s="3" t="s">
        <v>67</v>
      </c>
      <c r="J1374" s="3" t="s">
        <v>36</v>
      </c>
      <c r="K1374" s="3" t="s">
        <v>42</v>
      </c>
      <c r="L1374" s="5">
        <v>2.75</v>
      </c>
      <c r="M1374" s="4">
        <v>2</v>
      </c>
      <c r="N1374" s="5">
        <v>2.7625000000000002</v>
      </c>
      <c r="O1374" s="5">
        <v>1.3812500000000001</v>
      </c>
      <c r="P1374" s="4">
        <v>446</v>
      </c>
      <c r="Q1374" s="6">
        <v>0.44843049327354301</v>
      </c>
      <c r="R1374" s="7">
        <v>1.7</v>
      </c>
      <c r="S1374" s="6">
        <v>0</v>
      </c>
      <c r="T1374" s="5">
        <v>0</v>
      </c>
      <c r="U1374" s="5">
        <v>0</v>
      </c>
      <c r="V1374" s="5">
        <f t="shared" si="115"/>
        <v>2.7625000000000002</v>
      </c>
      <c r="W1374" s="5">
        <f t="shared" si="111"/>
        <v>-2.7625000000000002</v>
      </c>
      <c r="X1374" s="8">
        <f t="shared" si="112"/>
        <v>-1</v>
      </c>
      <c r="Y1374" s="4">
        <v>0</v>
      </c>
      <c r="Z1374" s="9" t="str">
        <f t="shared" si="113"/>
        <v>NA</v>
      </c>
      <c r="AA1374" s="10">
        <f t="shared" si="114"/>
        <v>0</v>
      </c>
    </row>
    <row r="1375" spans="1:27" x14ac:dyDescent="0.55000000000000004">
      <c r="A1375" s="3" t="s">
        <v>78</v>
      </c>
      <c r="B1375" s="3" t="s">
        <v>79</v>
      </c>
      <c r="C1375" s="3" t="s">
        <v>2489</v>
      </c>
      <c r="D1375" s="3" t="s">
        <v>2490</v>
      </c>
      <c r="E1375" s="4" t="s">
        <v>31</v>
      </c>
      <c r="F1375" s="3" t="s">
        <v>36</v>
      </c>
      <c r="G1375" s="3" t="s">
        <v>36</v>
      </c>
      <c r="H1375" s="3" t="s">
        <v>485</v>
      </c>
      <c r="I1375" s="3" t="s">
        <v>67</v>
      </c>
      <c r="J1375" s="3" t="s">
        <v>36</v>
      </c>
      <c r="K1375" s="3" t="s">
        <v>42</v>
      </c>
      <c r="L1375" s="5">
        <v>2.75</v>
      </c>
      <c r="M1375" s="4">
        <v>35</v>
      </c>
      <c r="N1375" s="5">
        <v>92.149999812499999</v>
      </c>
      <c r="O1375" s="5">
        <v>2.6328571374999998</v>
      </c>
      <c r="P1375" s="4">
        <v>7089</v>
      </c>
      <c r="Q1375" s="6">
        <v>0.49372266892368505</v>
      </c>
      <c r="R1375" s="7">
        <v>1.0636902242911599</v>
      </c>
      <c r="S1375" s="6">
        <v>0</v>
      </c>
      <c r="T1375" s="5">
        <v>0</v>
      </c>
      <c r="U1375" s="5">
        <v>0</v>
      </c>
      <c r="V1375" s="5">
        <f t="shared" si="115"/>
        <v>92.149999812499999</v>
      </c>
      <c r="W1375" s="5">
        <f t="shared" si="111"/>
        <v>-92.149999812499999</v>
      </c>
      <c r="X1375" s="8">
        <f t="shared" si="112"/>
        <v>-1</v>
      </c>
      <c r="Y1375" s="4">
        <v>0</v>
      </c>
      <c r="Z1375" s="9" t="str">
        <f t="shared" si="113"/>
        <v>NA</v>
      </c>
      <c r="AA1375" s="10">
        <f t="shared" si="114"/>
        <v>0</v>
      </c>
    </row>
    <row r="1376" spans="1:27" x14ac:dyDescent="0.55000000000000004">
      <c r="A1376" s="3" t="s">
        <v>71</v>
      </c>
      <c r="B1376" s="3" t="s">
        <v>72</v>
      </c>
      <c r="C1376" s="3" t="s">
        <v>2491</v>
      </c>
      <c r="D1376" s="3" t="s">
        <v>499</v>
      </c>
      <c r="E1376" s="4" t="s">
        <v>47</v>
      </c>
      <c r="F1376" s="3" t="s">
        <v>144</v>
      </c>
      <c r="G1376" s="3" t="s">
        <v>49</v>
      </c>
      <c r="H1376" s="3" t="s">
        <v>34</v>
      </c>
      <c r="I1376" s="3" t="s">
        <v>456</v>
      </c>
      <c r="J1376" s="3" t="s">
        <v>36</v>
      </c>
      <c r="K1376" s="3" t="s">
        <v>42</v>
      </c>
      <c r="L1376" s="5">
        <v>2.9375</v>
      </c>
      <c r="M1376" s="4">
        <v>629</v>
      </c>
      <c r="N1376" s="5">
        <v>1070.6374977375001</v>
      </c>
      <c r="O1376" s="5">
        <v>1.7021263875000001</v>
      </c>
      <c r="P1376" s="4">
        <v>15026</v>
      </c>
      <c r="Q1376" s="6">
        <v>4.1860774657260702</v>
      </c>
      <c r="R1376" s="7">
        <v>1.7975176360974301</v>
      </c>
      <c r="S1376" s="6">
        <v>0</v>
      </c>
      <c r="T1376" s="5">
        <v>0</v>
      </c>
      <c r="U1376" s="5">
        <v>0</v>
      </c>
      <c r="V1376" s="5">
        <f t="shared" si="115"/>
        <v>1070.6374977375001</v>
      </c>
      <c r="W1376" s="5">
        <f t="shared" si="111"/>
        <v>-1070.6374977375001</v>
      </c>
      <c r="X1376" s="8">
        <f t="shared" si="112"/>
        <v>-1</v>
      </c>
      <c r="Y1376" s="4">
        <v>0</v>
      </c>
      <c r="Z1376" s="9" t="str">
        <f t="shared" si="113"/>
        <v>NA</v>
      </c>
      <c r="AA1376" s="10">
        <f t="shared" si="114"/>
        <v>0</v>
      </c>
    </row>
    <row r="1377" spans="1:27" x14ac:dyDescent="0.55000000000000004">
      <c r="A1377" s="3" t="s">
        <v>62</v>
      </c>
      <c r="B1377" s="3" t="s">
        <v>63</v>
      </c>
      <c r="C1377" s="3" t="s">
        <v>2492</v>
      </c>
      <c r="D1377" s="3" t="s">
        <v>613</v>
      </c>
      <c r="E1377" s="4" t="s">
        <v>31</v>
      </c>
      <c r="F1377" s="3" t="s">
        <v>36</v>
      </c>
      <c r="G1377" s="3" t="s">
        <v>36</v>
      </c>
      <c r="H1377" s="3" t="s">
        <v>166</v>
      </c>
      <c r="I1377" s="3" t="s">
        <v>67</v>
      </c>
      <c r="J1377" s="3" t="s">
        <v>36</v>
      </c>
      <c r="K1377" s="3" t="s">
        <v>42</v>
      </c>
      <c r="L1377" s="5">
        <v>3.125</v>
      </c>
      <c r="M1377" s="4">
        <v>12</v>
      </c>
      <c r="N1377" s="5">
        <v>4.8375000000000004</v>
      </c>
      <c r="O1377" s="5">
        <v>0.40312500000000001</v>
      </c>
      <c r="P1377" s="4">
        <v>16044</v>
      </c>
      <c r="Q1377" s="6">
        <v>7.4794315632012012E-2</v>
      </c>
      <c r="R1377" s="7">
        <v>2.52756793817003</v>
      </c>
      <c r="S1377" s="6">
        <v>0</v>
      </c>
      <c r="T1377" s="5">
        <v>0</v>
      </c>
      <c r="U1377" s="5">
        <v>0</v>
      </c>
      <c r="V1377" s="5">
        <f t="shared" si="115"/>
        <v>4.8375000000000004</v>
      </c>
      <c r="W1377" s="5">
        <f t="shared" si="111"/>
        <v>-4.8375000000000004</v>
      </c>
      <c r="X1377" s="8">
        <f t="shared" si="112"/>
        <v>-1</v>
      </c>
      <c r="Y1377" s="4">
        <v>0</v>
      </c>
      <c r="Z1377" s="9" t="str">
        <f t="shared" si="113"/>
        <v>NA</v>
      </c>
      <c r="AA1377" s="10">
        <f t="shared" si="114"/>
        <v>0</v>
      </c>
    </row>
    <row r="1378" spans="1:27" x14ac:dyDescent="0.55000000000000004">
      <c r="A1378" s="3" t="s">
        <v>62</v>
      </c>
      <c r="B1378" s="3" t="s">
        <v>63</v>
      </c>
      <c r="C1378" s="3" t="s">
        <v>2493</v>
      </c>
      <c r="D1378" s="3" t="s">
        <v>1974</v>
      </c>
      <c r="E1378" s="4" t="s">
        <v>31</v>
      </c>
      <c r="F1378" s="3" t="s">
        <v>36</v>
      </c>
      <c r="G1378" s="3" t="s">
        <v>36</v>
      </c>
      <c r="H1378" s="3" t="s">
        <v>598</v>
      </c>
      <c r="I1378" s="3" t="s">
        <v>67</v>
      </c>
      <c r="J1378" s="3" t="s">
        <v>36</v>
      </c>
      <c r="K1378" s="3" t="s">
        <v>42</v>
      </c>
      <c r="L1378" s="5">
        <v>3.125</v>
      </c>
      <c r="M1378" s="4">
        <v>9</v>
      </c>
      <c r="N1378" s="5">
        <v>6.0499999125000006</v>
      </c>
      <c r="O1378" s="5">
        <v>0.67222221250000003</v>
      </c>
      <c r="P1378" s="4">
        <v>962</v>
      </c>
      <c r="Q1378" s="6">
        <v>0.93555093555093605</v>
      </c>
      <c r="R1378" s="7">
        <v>1.89740124740125</v>
      </c>
      <c r="S1378" s="6">
        <v>0</v>
      </c>
      <c r="T1378" s="5">
        <v>0</v>
      </c>
      <c r="U1378" s="5">
        <v>0</v>
      </c>
      <c r="V1378" s="5">
        <f t="shared" si="115"/>
        <v>6.0499999125000006</v>
      </c>
      <c r="W1378" s="5">
        <f t="shared" si="111"/>
        <v>-6.0499999125000006</v>
      </c>
      <c r="X1378" s="8">
        <f t="shared" si="112"/>
        <v>-1</v>
      </c>
      <c r="Y1378" s="4">
        <v>0</v>
      </c>
      <c r="Z1378" s="9" t="str">
        <f t="shared" si="113"/>
        <v>NA</v>
      </c>
      <c r="AA1378" s="10">
        <f t="shared" si="114"/>
        <v>0</v>
      </c>
    </row>
    <row r="1379" spans="1:27" x14ac:dyDescent="0.55000000000000004">
      <c r="A1379" s="3" t="s">
        <v>78</v>
      </c>
      <c r="B1379" s="3" t="s">
        <v>79</v>
      </c>
      <c r="C1379" s="3" t="s">
        <v>2494</v>
      </c>
      <c r="D1379" s="3" t="s">
        <v>352</v>
      </c>
      <c r="E1379" s="4" t="s">
        <v>66</v>
      </c>
      <c r="F1379" s="3" t="s">
        <v>36</v>
      </c>
      <c r="G1379" s="3" t="s">
        <v>36</v>
      </c>
      <c r="H1379" s="3" t="s">
        <v>181</v>
      </c>
      <c r="I1379" s="3" t="s">
        <v>82</v>
      </c>
      <c r="J1379" s="3" t="s">
        <v>36</v>
      </c>
      <c r="K1379" s="3" t="s">
        <v>42</v>
      </c>
      <c r="L1379" s="5">
        <v>3.1375000000000002</v>
      </c>
      <c r="M1379" s="4">
        <v>3</v>
      </c>
      <c r="N1379" s="5">
        <v>1.875</v>
      </c>
      <c r="O1379" s="5">
        <v>0.625</v>
      </c>
      <c r="P1379" s="4">
        <v>100</v>
      </c>
      <c r="Q1379" s="6">
        <v>3</v>
      </c>
      <c r="R1379" s="7">
        <v>2.93</v>
      </c>
      <c r="S1379" s="6">
        <v>0</v>
      </c>
      <c r="T1379" s="5">
        <v>0</v>
      </c>
      <c r="U1379" s="5">
        <v>0</v>
      </c>
      <c r="V1379" s="5">
        <f t="shared" si="115"/>
        <v>1.875</v>
      </c>
      <c r="W1379" s="5">
        <f t="shared" si="111"/>
        <v>-1.875</v>
      </c>
      <c r="X1379" s="8">
        <f t="shared" si="112"/>
        <v>-1</v>
      </c>
      <c r="Y1379" s="4">
        <v>0</v>
      </c>
      <c r="Z1379" s="9" t="str">
        <f t="shared" si="113"/>
        <v>NA</v>
      </c>
      <c r="AA1379" s="10">
        <f t="shared" si="114"/>
        <v>0</v>
      </c>
    </row>
    <row r="1380" spans="1:27" x14ac:dyDescent="0.55000000000000004">
      <c r="A1380" s="3" t="s">
        <v>78</v>
      </c>
      <c r="B1380" s="3" t="s">
        <v>79</v>
      </c>
      <c r="C1380" s="3" t="s">
        <v>2495</v>
      </c>
      <c r="D1380" s="3" t="s">
        <v>191</v>
      </c>
      <c r="E1380" s="4" t="s">
        <v>66</v>
      </c>
      <c r="F1380" s="3" t="s">
        <v>36</v>
      </c>
      <c r="G1380" s="3" t="s">
        <v>36</v>
      </c>
      <c r="H1380" s="3" t="s">
        <v>181</v>
      </c>
      <c r="I1380" s="3" t="s">
        <v>82</v>
      </c>
      <c r="J1380" s="3" t="s">
        <v>36</v>
      </c>
      <c r="K1380" s="3" t="s">
        <v>42</v>
      </c>
      <c r="L1380" s="5">
        <v>3.1375000000000002</v>
      </c>
      <c r="M1380" s="4">
        <v>3</v>
      </c>
      <c r="N1380" s="5">
        <v>2.4375</v>
      </c>
      <c r="O1380" s="5">
        <v>0.8125</v>
      </c>
      <c r="P1380" s="4">
        <v>111</v>
      </c>
      <c r="Q1380" s="6">
        <v>2.7027027027027</v>
      </c>
      <c r="R1380" s="7">
        <v>1.64684684684685</v>
      </c>
      <c r="S1380" s="6">
        <v>0</v>
      </c>
      <c r="T1380" s="5">
        <v>0</v>
      </c>
      <c r="U1380" s="5">
        <v>0</v>
      </c>
      <c r="V1380" s="5">
        <f t="shared" si="115"/>
        <v>2.4375</v>
      </c>
      <c r="W1380" s="5">
        <f t="shared" si="111"/>
        <v>-2.4375</v>
      </c>
      <c r="X1380" s="8">
        <f t="shared" si="112"/>
        <v>-1</v>
      </c>
      <c r="Y1380" s="4">
        <v>0</v>
      </c>
      <c r="Z1380" s="9" t="str">
        <f t="shared" si="113"/>
        <v>NA</v>
      </c>
      <c r="AA1380" s="10">
        <f t="shared" si="114"/>
        <v>0</v>
      </c>
    </row>
    <row r="1381" spans="1:27" x14ac:dyDescent="0.55000000000000004">
      <c r="A1381" s="3" t="s">
        <v>78</v>
      </c>
      <c r="B1381" s="3" t="s">
        <v>79</v>
      </c>
      <c r="C1381" s="3" t="s">
        <v>2496</v>
      </c>
      <c r="D1381" s="3" t="s">
        <v>319</v>
      </c>
      <c r="E1381" s="4" t="s">
        <v>66</v>
      </c>
      <c r="F1381" s="3" t="s">
        <v>36</v>
      </c>
      <c r="G1381" s="3" t="s">
        <v>36</v>
      </c>
      <c r="H1381" s="3" t="s">
        <v>320</v>
      </c>
      <c r="I1381" s="3" t="s">
        <v>82</v>
      </c>
      <c r="J1381" s="3" t="s">
        <v>36</v>
      </c>
      <c r="K1381" s="3" t="s">
        <v>42</v>
      </c>
      <c r="L1381" s="5">
        <v>3.1375000000000002</v>
      </c>
      <c r="M1381" s="4">
        <v>20</v>
      </c>
      <c r="N1381" s="5">
        <v>13.475</v>
      </c>
      <c r="O1381" s="5">
        <v>0.67374999999999996</v>
      </c>
      <c r="P1381" s="4">
        <v>698</v>
      </c>
      <c r="Q1381" s="6">
        <v>2.8653295128939802</v>
      </c>
      <c r="R1381" s="7">
        <v>1.1468481375358199</v>
      </c>
      <c r="S1381" s="6">
        <v>0</v>
      </c>
      <c r="T1381" s="5">
        <v>0</v>
      </c>
      <c r="U1381" s="5">
        <v>0</v>
      </c>
      <c r="V1381" s="5">
        <f t="shared" si="115"/>
        <v>13.475</v>
      </c>
      <c r="W1381" s="5">
        <f t="shared" si="111"/>
        <v>-13.475</v>
      </c>
      <c r="X1381" s="8">
        <f t="shared" si="112"/>
        <v>-1</v>
      </c>
      <c r="Y1381" s="4">
        <v>0</v>
      </c>
      <c r="Z1381" s="9" t="str">
        <f t="shared" si="113"/>
        <v>NA</v>
      </c>
      <c r="AA1381" s="10">
        <f t="shared" si="114"/>
        <v>0</v>
      </c>
    </row>
    <row r="1382" spans="1:27" x14ac:dyDescent="0.55000000000000004">
      <c r="A1382" s="3" t="s">
        <v>78</v>
      </c>
      <c r="B1382" s="3" t="s">
        <v>79</v>
      </c>
      <c r="C1382" s="3" t="s">
        <v>2497</v>
      </c>
      <c r="D1382" s="3" t="s">
        <v>331</v>
      </c>
      <c r="E1382" s="4" t="s">
        <v>66</v>
      </c>
      <c r="F1382" s="3" t="s">
        <v>36</v>
      </c>
      <c r="G1382" s="3" t="s">
        <v>36</v>
      </c>
      <c r="H1382" s="3" t="s">
        <v>332</v>
      </c>
      <c r="I1382" s="3" t="s">
        <v>82</v>
      </c>
      <c r="J1382" s="3" t="s">
        <v>36</v>
      </c>
      <c r="K1382" s="3" t="s">
        <v>42</v>
      </c>
      <c r="L1382" s="5">
        <v>3.1375000000000002</v>
      </c>
      <c r="M1382" s="4">
        <v>20</v>
      </c>
      <c r="N1382" s="5">
        <v>16.850000000000001</v>
      </c>
      <c r="O1382" s="5">
        <v>0.84250000000000003</v>
      </c>
      <c r="P1382" s="4">
        <v>960</v>
      </c>
      <c r="Q1382" s="6">
        <v>2.0833333333333299</v>
      </c>
      <c r="R1382" s="7">
        <v>1.33833333333333</v>
      </c>
      <c r="S1382" s="6">
        <v>0</v>
      </c>
      <c r="T1382" s="5">
        <v>0</v>
      </c>
      <c r="U1382" s="5">
        <v>0</v>
      </c>
      <c r="V1382" s="5">
        <f t="shared" si="115"/>
        <v>16.850000000000001</v>
      </c>
      <c r="W1382" s="5">
        <f t="shared" si="111"/>
        <v>-16.850000000000001</v>
      </c>
      <c r="X1382" s="8">
        <f t="shared" si="112"/>
        <v>-1</v>
      </c>
      <c r="Y1382" s="4">
        <v>0</v>
      </c>
      <c r="Z1382" s="9" t="str">
        <f t="shared" si="113"/>
        <v>NA</v>
      </c>
      <c r="AA1382" s="10">
        <f t="shared" si="114"/>
        <v>0</v>
      </c>
    </row>
    <row r="1383" spans="1:27" x14ac:dyDescent="0.55000000000000004">
      <c r="A1383" s="3" t="s">
        <v>78</v>
      </c>
      <c r="B1383" s="3" t="s">
        <v>79</v>
      </c>
      <c r="C1383" s="3" t="s">
        <v>2498</v>
      </c>
      <c r="D1383" s="3" t="s">
        <v>849</v>
      </c>
      <c r="E1383" s="4" t="s">
        <v>66</v>
      </c>
      <c r="F1383" s="3" t="s">
        <v>36</v>
      </c>
      <c r="G1383" s="3" t="s">
        <v>36</v>
      </c>
      <c r="H1383" s="3" t="s">
        <v>181</v>
      </c>
      <c r="I1383" s="3" t="s">
        <v>50</v>
      </c>
      <c r="J1383" s="3" t="s">
        <v>36</v>
      </c>
      <c r="K1383" s="3" t="s">
        <v>42</v>
      </c>
      <c r="L1383" s="5">
        <v>3.1375000000000002</v>
      </c>
      <c r="M1383" s="4">
        <v>28</v>
      </c>
      <c r="N1383" s="5">
        <v>23.962499749999999</v>
      </c>
      <c r="O1383" s="5">
        <v>0.8558035625</v>
      </c>
      <c r="P1383" s="4">
        <v>3999</v>
      </c>
      <c r="Q1383" s="6">
        <v>0.70017504376093997</v>
      </c>
      <c r="R1383" s="7">
        <v>3.0005251312828198</v>
      </c>
      <c r="S1383" s="6">
        <v>0</v>
      </c>
      <c r="T1383" s="5">
        <v>0</v>
      </c>
      <c r="U1383" s="5">
        <v>0</v>
      </c>
      <c r="V1383" s="5">
        <f t="shared" si="115"/>
        <v>23.962499749999999</v>
      </c>
      <c r="W1383" s="5">
        <f t="shared" si="111"/>
        <v>-23.962499749999999</v>
      </c>
      <c r="X1383" s="8">
        <f t="shared" si="112"/>
        <v>-1</v>
      </c>
      <c r="Y1383" s="4">
        <v>0</v>
      </c>
      <c r="Z1383" s="9" t="str">
        <f t="shared" si="113"/>
        <v>NA</v>
      </c>
      <c r="AA1383" s="10">
        <f t="shared" si="114"/>
        <v>0</v>
      </c>
    </row>
    <row r="1384" spans="1:27" x14ac:dyDescent="0.55000000000000004">
      <c r="A1384" s="3" t="s">
        <v>78</v>
      </c>
      <c r="B1384" s="3" t="s">
        <v>79</v>
      </c>
      <c r="C1384" s="3" t="s">
        <v>2499</v>
      </c>
      <c r="D1384" s="3" t="s">
        <v>397</v>
      </c>
      <c r="E1384" s="4" t="s">
        <v>66</v>
      </c>
      <c r="F1384" s="3" t="s">
        <v>36</v>
      </c>
      <c r="G1384" s="3" t="s">
        <v>36</v>
      </c>
      <c r="H1384" s="3" t="s">
        <v>166</v>
      </c>
      <c r="I1384" s="3" t="s">
        <v>82</v>
      </c>
      <c r="J1384" s="3" t="s">
        <v>36</v>
      </c>
      <c r="K1384" s="3" t="s">
        <v>42</v>
      </c>
      <c r="L1384" s="5">
        <v>3.1375000000000002</v>
      </c>
      <c r="M1384" s="4">
        <v>88</v>
      </c>
      <c r="N1384" s="5">
        <v>111.21249919999998</v>
      </c>
      <c r="O1384" s="5">
        <v>1.2637783999999999</v>
      </c>
      <c r="P1384" s="4">
        <v>4345</v>
      </c>
      <c r="Q1384" s="6">
        <v>2.0253164556962</v>
      </c>
      <c r="R1384" s="7">
        <v>1.4845339470655901</v>
      </c>
      <c r="S1384" s="6">
        <v>0</v>
      </c>
      <c r="T1384" s="5">
        <v>0</v>
      </c>
      <c r="U1384" s="5">
        <v>0</v>
      </c>
      <c r="V1384" s="5">
        <f t="shared" si="115"/>
        <v>111.21249919999998</v>
      </c>
      <c r="W1384" s="5">
        <f t="shared" si="111"/>
        <v>-111.21249919999998</v>
      </c>
      <c r="X1384" s="8">
        <f t="shared" si="112"/>
        <v>-1</v>
      </c>
      <c r="Y1384" s="4">
        <v>0</v>
      </c>
      <c r="Z1384" s="9" t="str">
        <f t="shared" si="113"/>
        <v>NA</v>
      </c>
      <c r="AA1384" s="10">
        <f t="shared" si="114"/>
        <v>0</v>
      </c>
    </row>
    <row r="1385" spans="1:27" x14ac:dyDescent="0.55000000000000004">
      <c r="A1385" s="3" t="s">
        <v>78</v>
      </c>
      <c r="B1385" s="3" t="s">
        <v>79</v>
      </c>
      <c r="C1385" s="3" t="s">
        <v>2500</v>
      </c>
      <c r="D1385" s="3" t="s">
        <v>344</v>
      </c>
      <c r="E1385" s="4" t="s">
        <v>66</v>
      </c>
      <c r="F1385" s="3" t="s">
        <v>36</v>
      </c>
      <c r="G1385" s="3" t="s">
        <v>36</v>
      </c>
      <c r="H1385" s="3" t="s">
        <v>181</v>
      </c>
      <c r="I1385" s="3" t="s">
        <v>82</v>
      </c>
      <c r="J1385" s="3" t="s">
        <v>36</v>
      </c>
      <c r="K1385" s="3" t="s">
        <v>42</v>
      </c>
      <c r="L1385" s="5">
        <v>3.1375000000000002</v>
      </c>
      <c r="M1385" s="4">
        <v>141</v>
      </c>
      <c r="N1385" s="5">
        <v>132.01249961249999</v>
      </c>
      <c r="O1385" s="5">
        <v>0.93625886250000001</v>
      </c>
      <c r="P1385" s="4">
        <v>6425</v>
      </c>
      <c r="Q1385" s="6">
        <v>2.19455252918288</v>
      </c>
      <c r="R1385" s="7">
        <v>1.2357354085603101</v>
      </c>
      <c r="S1385" s="6">
        <v>0</v>
      </c>
      <c r="T1385" s="5">
        <v>0</v>
      </c>
      <c r="U1385" s="5">
        <v>0</v>
      </c>
      <c r="V1385" s="5">
        <f t="shared" si="115"/>
        <v>132.01249961249999</v>
      </c>
      <c r="W1385" s="5">
        <f t="shared" si="111"/>
        <v>-132.01249961249999</v>
      </c>
      <c r="X1385" s="8">
        <f t="shared" si="112"/>
        <v>-1</v>
      </c>
      <c r="Y1385" s="4">
        <v>0</v>
      </c>
      <c r="Z1385" s="9" t="str">
        <f t="shared" si="113"/>
        <v>NA</v>
      </c>
      <c r="AA1385" s="10">
        <f t="shared" si="114"/>
        <v>0</v>
      </c>
    </row>
    <row r="1386" spans="1:27" x14ac:dyDescent="0.55000000000000004">
      <c r="A1386" s="3" t="s">
        <v>78</v>
      </c>
      <c r="B1386" s="3" t="s">
        <v>79</v>
      </c>
      <c r="C1386" s="3" t="s">
        <v>2501</v>
      </c>
      <c r="D1386" s="3" t="s">
        <v>2502</v>
      </c>
      <c r="E1386" s="4" t="s">
        <v>31</v>
      </c>
      <c r="F1386" s="3" t="s">
        <v>36</v>
      </c>
      <c r="G1386" s="3" t="s">
        <v>36</v>
      </c>
      <c r="H1386" s="3" t="s">
        <v>475</v>
      </c>
      <c r="I1386" s="3" t="s">
        <v>82</v>
      </c>
      <c r="J1386" s="3" t="s">
        <v>36</v>
      </c>
      <c r="K1386" s="3" t="s">
        <v>42</v>
      </c>
      <c r="L1386" s="5">
        <v>3.2749999999999999</v>
      </c>
      <c r="M1386" s="4">
        <v>605</v>
      </c>
      <c r="N1386" s="5">
        <v>1545.0374974375002</v>
      </c>
      <c r="O1386" s="5">
        <v>2.5537809875000002</v>
      </c>
      <c r="P1386" s="4">
        <v>295419</v>
      </c>
      <c r="Q1386" s="6">
        <v>0.20479386904701502</v>
      </c>
      <c r="R1386" s="7">
        <v>2.0703109820289098</v>
      </c>
      <c r="S1386" s="6">
        <v>0</v>
      </c>
      <c r="T1386" s="5">
        <v>0</v>
      </c>
      <c r="U1386" s="5">
        <v>0</v>
      </c>
      <c r="V1386" s="5">
        <f t="shared" si="115"/>
        <v>1545.0374974375002</v>
      </c>
      <c r="W1386" s="5">
        <f t="shared" si="111"/>
        <v>-1545.0374974375002</v>
      </c>
      <c r="X1386" s="8">
        <f t="shared" si="112"/>
        <v>-1</v>
      </c>
      <c r="Y1386" s="4">
        <v>0</v>
      </c>
      <c r="Z1386" s="9" t="str">
        <f t="shared" si="113"/>
        <v>NA</v>
      </c>
      <c r="AA1386" s="10">
        <f t="shared" si="114"/>
        <v>0</v>
      </c>
    </row>
    <row r="1387" spans="1:27" x14ac:dyDescent="0.55000000000000004">
      <c r="A1387" s="3" t="s">
        <v>27</v>
      </c>
      <c r="B1387" s="3" t="s">
        <v>28</v>
      </c>
      <c r="C1387" s="3" t="s">
        <v>2503</v>
      </c>
      <c r="D1387" s="3" t="s">
        <v>2504</v>
      </c>
      <c r="E1387" s="4" t="s">
        <v>66</v>
      </c>
      <c r="F1387" s="3" t="s">
        <v>32</v>
      </c>
      <c r="G1387" s="3" t="s">
        <v>170</v>
      </c>
      <c r="H1387" s="3" t="s">
        <v>34</v>
      </c>
      <c r="I1387" s="3" t="s">
        <v>35</v>
      </c>
      <c r="J1387" s="3" t="s">
        <v>36</v>
      </c>
      <c r="K1387" s="3" t="s">
        <v>37</v>
      </c>
      <c r="L1387" s="5">
        <v>3.7124999999999999</v>
      </c>
      <c r="M1387" s="4">
        <v>3</v>
      </c>
      <c r="N1387" s="5">
        <v>3.9124999875000004</v>
      </c>
      <c r="O1387" s="5">
        <v>1.3041666625000001</v>
      </c>
      <c r="P1387" s="4">
        <v>35</v>
      </c>
      <c r="Q1387" s="6">
        <v>8.5714285714285694</v>
      </c>
      <c r="R1387" s="7">
        <v>1.02857142857143</v>
      </c>
      <c r="S1387" s="6">
        <v>0</v>
      </c>
      <c r="T1387" s="5">
        <v>0</v>
      </c>
      <c r="U1387" s="5">
        <v>0</v>
      </c>
      <c r="V1387" s="5">
        <f t="shared" si="115"/>
        <v>3.9124999875000004</v>
      </c>
      <c r="W1387" s="5">
        <f t="shared" si="111"/>
        <v>-3.9124999875000004</v>
      </c>
      <c r="X1387" s="8">
        <f t="shared" si="112"/>
        <v>-1</v>
      </c>
      <c r="Y1387" s="4">
        <v>0</v>
      </c>
      <c r="Z1387" s="9" t="str">
        <f t="shared" si="113"/>
        <v>NA</v>
      </c>
      <c r="AA1387" s="10">
        <f t="shared" si="114"/>
        <v>0</v>
      </c>
    </row>
    <row r="1388" spans="1:27" x14ac:dyDescent="0.55000000000000004">
      <c r="A1388" s="3" t="s">
        <v>52</v>
      </c>
      <c r="B1388" s="3" t="s">
        <v>53</v>
      </c>
      <c r="C1388" s="3" t="s">
        <v>2505</v>
      </c>
      <c r="D1388" s="3" t="s">
        <v>2506</v>
      </c>
      <c r="E1388" s="4" t="s">
        <v>47</v>
      </c>
      <c r="F1388" s="3" t="s">
        <v>57</v>
      </c>
      <c r="G1388" s="3" t="s">
        <v>736</v>
      </c>
      <c r="H1388" s="3" t="s">
        <v>320</v>
      </c>
      <c r="I1388" s="3" t="s">
        <v>60</v>
      </c>
      <c r="J1388" s="3" t="s">
        <v>36</v>
      </c>
      <c r="K1388" s="3" t="s">
        <v>61</v>
      </c>
      <c r="L1388" s="5">
        <v>3.75</v>
      </c>
      <c r="M1388" s="4">
        <v>3</v>
      </c>
      <c r="N1388" s="5">
        <v>4.3499999999999996</v>
      </c>
      <c r="O1388" s="5">
        <v>1.45</v>
      </c>
      <c r="P1388" s="4">
        <v>24</v>
      </c>
      <c r="Q1388" s="6">
        <v>12.5</v>
      </c>
      <c r="R1388" s="7">
        <v>1.4583333333333299</v>
      </c>
      <c r="S1388" s="6">
        <v>0</v>
      </c>
      <c r="T1388" s="5">
        <v>0</v>
      </c>
      <c r="U1388" s="5">
        <v>0</v>
      </c>
      <c r="V1388" s="5">
        <f t="shared" si="115"/>
        <v>4.3499999999999996</v>
      </c>
      <c r="W1388" s="5">
        <f t="shared" si="111"/>
        <v>-4.3499999999999996</v>
      </c>
      <c r="X1388" s="8">
        <f t="shared" si="112"/>
        <v>-1</v>
      </c>
      <c r="Y1388" s="4">
        <v>0</v>
      </c>
      <c r="Z1388" s="9" t="str">
        <f t="shared" si="113"/>
        <v>NA</v>
      </c>
      <c r="AA1388" s="10">
        <f t="shared" si="114"/>
        <v>0</v>
      </c>
    </row>
    <row r="1389" spans="1:27" x14ac:dyDescent="0.55000000000000004">
      <c r="A1389" s="3" t="s">
        <v>52</v>
      </c>
      <c r="B1389" s="3" t="s">
        <v>53</v>
      </c>
      <c r="C1389" s="3" t="s">
        <v>2507</v>
      </c>
      <c r="D1389" s="3" t="s">
        <v>837</v>
      </c>
      <c r="E1389" s="4" t="s">
        <v>47</v>
      </c>
      <c r="F1389" s="3" t="s">
        <v>57</v>
      </c>
      <c r="G1389" s="3" t="s">
        <v>736</v>
      </c>
      <c r="H1389" s="3" t="s">
        <v>320</v>
      </c>
      <c r="I1389" s="3" t="s">
        <v>60</v>
      </c>
      <c r="J1389" s="3" t="s">
        <v>36</v>
      </c>
      <c r="K1389" s="3" t="s">
        <v>61</v>
      </c>
      <c r="L1389" s="5">
        <v>3.75</v>
      </c>
      <c r="M1389" s="4">
        <v>8</v>
      </c>
      <c r="N1389" s="5">
        <v>7.625</v>
      </c>
      <c r="O1389" s="5">
        <v>0.953125</v>
      </c>
      <c r="P1389" s="4">
        <v>765</v>
      </c>
      <c r="Q1389" s="6">
        <v>1.0457516339869299</v>
      </c>
      <c r="R1389" s="7">
        <v>1.14196078431373</v>
      </c>
      <c r="S1389" s="6">
        <v>0</v>
      </c>
      <c r="T1389" s="5">
        <v>0</v>
      </c>
      <c r="U1389" s="5">
        <v>0</v>
      </c>
      <c r="V1389" s="5">
        <f t="shared" si="115"/>
        <v>7.625</v>
      </c>
      <c r="W1389" s="5">
        <f t="shared" si="111"/>
        <v>-7.625</v>
      </c>
      <c r="X1389" s="8">
        <f t="shared" si="112"/>
        <v>-1</v>
      </c>
      <c r="Y1389" s="4">
        <v>0</v>
      </c>
      <c r="Z1389" s="9" t="str">
        <f t="shared" si="113"/>
        <v>NA</v>
      </c>
      <c r="AA1389" s="10">
        <f t="shared" si="114"/>
        <v>0</v>
      </c>
    </row>
    <row r="1390" spans="1:27" x14ac:dyDescent="0.55000000000000004">
      <c r="A1390" s="3" t="s">
        <v>52</v>
      </c>
      <c r="B1390" s="3" t="s">
        <v>53</v>
      </c>
      <c r="C1390" s="3" t="s">
        <v>2508</v>
      </c>
      <c r="D1390" s="3" t="s">
        <v>2509</v>
      </c>
      <c r="E1390" s="4" t="s">
        <v>47</v>
      </c>
      <c r="F1390" s="3" t="s">
        <v>57</v>
      </c>
      <c r="G1390" s="3" t="s">
        <v>736</v>
      </c>
      <c r="H1390" s="3" t="s">
        <v>320</v>
      </c>
      <c r="I1390" s="3" t="s">
        <v>60</v>
      </c>
      <c r="J1390" s="3" t="s">
        <v>36</v>
      </c>
      <c r="K1390" s="3" t="s">
        <v>61</v>
      </c>
      <c r="L1390" s="5">
        <v>3.75</v>
      </c>
      <c r="M1390" s="4">
        <v>6</v>
      </c>
      <c r="N1390" s="5">
        <v>9.9249999750000022</v>
      </c>
      <c r="O1390" s="5">
        <v>1.6541666625000002</v>
      </c>
      <c r="P1390" s="4">
        <v>1562</v>
      </c>
      <c r="Q1390" s="6">
        <v>0.38412291933418696</v>
      </c>
      <c r="R1390" s="7">
        <v>1.5491037131882199</v>
      </c>
      <c r="S1390" s="6">
        <v>0</v>
      </c>
      <c r="T1390" s="5">
        <v>0</v>
      </c>
      <c r="U1390" s="5">
        <v>0</v>
      </c>
      <c r="V1390" s="5">
        <f t="shared" si="115"/>
        <v>9.9249999750000022</v>
      </c>
      <c r="W1390" s="5">
        <f t="shared" si="111"/>
        <v>-9.9249999750000022</v>
      </c>
      <c r="X1390" s="8">
        <f t="shared" si="112"/>
        <v>-1</v>
      </c>
      <c r="Y1390" s="4">
        <v>0</v>
      </c>
      <c r="Z1390" s="9" t="str">
        <f t="shared" si="113"/>
        <v>NA</v>
      </c>
      <c r="AA1390" s="10">
        <f t="shared" si="114"/>
        <v>0</v>
      </c>
    </row>
    <row r="1391" spans="1:27" x14ac:dyDescent="0.55000000000000004">
      <c r="A1391" s="3" t="s">
        <v>52</v>
      </c>
      <c r="B1391" s="3" t="s">
        <v>53</v>
      </c>
      <c r="C1391" s="3" t="s">
        <v>2510</v>
      </c>
      <c r="D1391" s="3" t="s">
        <v>1999</v>
      </c>
      <c r="E1391" s="4" t="s">
        <v>47</v>
      </c>
      <c r="F1391" s="3" t="s">
        <v>57</v>
      </c>
      <c r="G1391" s="3" t="s">
        <v>149</v>
      </c>
      <c r="H1391" s="3" t="s">
        <v>150</v>
      </c>
      <c r="I1391" s="3" t="s">
        <v>60</v>
      </c>
      <c r="J1391" s="3" t="s">
        <v>36</v>
      </c>
      <c r="K1391" s="3" t="s">
        <v>61</v>
      </c>
      <c r="L1391" s="5">
        <v>3.75</v>
      </c>
      <c r="M1391" s="4">
        <v>4</v>
      </c>
      <c r="N1391" s="5">
        <v>9.9375</v>
      </c>
      <c r="O1391" s="5">
        <v>2.484375</v>
      </c>
      <c r="P1391" s="4">
        <v>925</v>
      </c>
      <c r="Q1391" s="6">
        <v>0.43243243243243201</v>
      </c>
      <c r="R1391" s="7">
        <v>1.5378378378378399</v>
      </c>
      <c r="S1391" s="6">
        <v>0</v>
      </c>
      <c r="T1391" s="5">
        <v>0</v>
      </c>
      <c r="U1391" s="5">
        <v>0</v>
      </c>
      <c r="V1391" s="5">
        <f t="shared" si="115"/>
        <v>9.9375</v>
      </c>
      <c r="W1391" s="5">
        <f t="shared" si="111"/>
        <v>-9.9375</v>
      </c>
      <c r="X1391" s="8">
        <f t="shared" si="112"/>
        <v>-1</v>
      </c>
      <c r="Y1391" s="4">
        <v>0</v>
      </c>
      <c r="Z1391" s="9" t="str">
        <f t="shared" si="113"/>
        <v>NA</v>
      </c>
      <c r="AA1391" s="10">
        <f t="shared" si="114"/>
        <v>0</v>
      </c>
    </row>
    <row r="1392" spans="1:27" x14ac:dyDescent="0.55000000000000004">
      <c r="A1392" s="3" t="s">
        <v>52</v>
      </c>
      <c r="B1392" s="3" t="s">
        <v>53</v>
      </c>
      <c r="C1392" s="3" t="s">
        <v>2511</v>
      </c>
      <c r="D1392" s="3" t="s">
        <v>2512</v>
      </c>
      <c r="E1392" s="4" t="s">
        <v>47</v>
      </c>
      <c r="F1392" s="3" t="s">
        <v>57</v>
      </c>
      <c r="G1392" s="3" t="s">
        <v>165</v>
      </c>
      <c r="H1392" s="3" t="s">
        <v>166</v>
      </c>
      <c r="I1392" s="3" t="s">
        <v>60</v>
      </c>
      <c r="J1392" s="3" t="s">
        <v>36</v>
      </c>
      <c r="K1392" s="3" t="s">
        <v>61</v>
      </c>
      <c r="L1392" s="5">
        <v>3.75</v>
      </c>
      <c r="M1392" s="4">
        <v>6</v>
      </c>
      <c r="N1392" s="5">
        <v>13.275</v>
      </c>
      <c r="O1392" s="5">
        <v>2.2124999999999999</v>
      </c>
      <c r="P1392" s="4">
        <v>216</v>
      </c>
      <c r="Q1392" s="6">
        <v>2.7777777777777799</v>
      </c>
      <c r="R1392" s="7">
        <v>1.4875</v>
      </c>
      <c r="S1392" s="6">
        <v>0</v>
      </c>
      <c r="T1392" s="5">
        <v>0</v>
      </c>
      <c r="U1392" s="5">
        <v>0</v>
      </c>
      <c r="V1392" s="5">
        <f t="shared" si="115"/>
        <v>13.275</v>
      </c>
      <c r="W1392" s="5">
        <f t="shared" si="111"/>
        <v>-13.275</v>
      </c>
      <c r="X1392" s="8">
        <f t="shared" si="112"/>
        <v>-1</v>
      </c>
      <c r="Y1392" s="4">
        <v>0</v>
      </c>
      <c r="Z1392" s="9" t="str">
        <f t="shared" si="113"/>
        <v>NA</v>
      </c>
      <c r="AA1392" s="10">
        <f t="shared" si="114"/>
        <v>0</v>
      </c>
    </row>
    <row r="1393" spans="1:27" x14ac:dyDescent="0.55000000000000004">
      <c r="A1393" s="3" t="s">
        <v>52</v>
      </c>
      <c r="B1393" s="3" t="s">
        <v>53</v>
      </c>
      <c r="C1393" s="3" t="s">
        <v>2513</v>
      </c>
      <c r="D1393" s="3" t="s">
        <v>198</v>
      </c>
      <c r="E1393" s="4" t="s">
        <v>47</v>
      </c>
      <c r="F1393" s="3" t="s">
        <v>57</v>
      </c>
      <c r="G1393" s="3" t="s">
        <v>58</v>
      </c>
      <c r="H1393" s="3" t="s">
        <v>59</v>
      </c>
      <c r="I1393" s="3" t="s">
        <v>60</v>
      </c>
      <c r="J1393" s="3" t="s">
        <v>36</v>
      </c>
      <c r="K1393" s="3" t="s">
        <v>61</v>
      </c>
      <c r="L1393" s="5">
        <v>3.75</v>
      </c>
      <c r="M1393" s="4">
        <v>26</v>
      </c>
      <c r="N1393" s="5">
        <v>17.724999825000001</v>
      </c>
      <c r="O1393" s="5">
        <v>0.68173076250000009</v>
      </c>
      <c r="P1393" s="4">
        <v>586</v>
      </c>
      <c r="Q1393" s="6">
        <v>4.4368600682593904</v>
      </c>
      <c r="R1393" s="7">
        <v>1.21501706484642</v>
      </c>
      <c r="S1393" s="6">
        <v>0</v>
      </c>
      <c r="T1393" s="5">
        <v>0</v>
      </c>
      <c r="U1393" s="5">
        <v>0</v>
      </c>
      <c r="V1393" s="5">
        <f t="shared" si="115"/>
        <v>17.724999825000001</v>
      </c>
      <c r="W1393" s="5">
        <f t="shared" si="111"/>
        <v>-17.724999825000001</v>
      </c>
      <c r="X1393" s="8">
        <f t="shared" si="112"/>
        <v>-1</v>
      </c>
      <c r="Y1393" s="4">
        <v>0</v>
      </c>
      <c r="Z1393" s="9" t="str">
        <f t="shared" si="113"/>
        <v>NA</v>
      </c>
      <c r="AA1393" s="10">
        <f t="shared" si="114"/>
        <v>0</v>
      </c>
    </row>
    <row r="1394" spans="1:27" x14ac:dyDescent="0.55000000000000004">
      <c r="A1394" s="3" t="s">
        <v>52</v>
      </c>
      <c r="B1394" s="3" t="s">
        <v>53</v>
      </c>
      <c r="C1394" s="3" t="s">
        <v>2514</v>
      </c>
      <c r="D1394" s="3" t="s">
        <v>2515</v>
      </c>
      <c r="E1394" s="4" t="s">
        <v>47</v>
      </c>
      <c r="F1394" s="3" t="s">
        <v>57</v>
      </c>
      <c r="G1394" s="3" t="s">
        <v>400</v>
      </c>
      <c r="H1394" s="3" t="s">
        <v>332</v>
      </c>
      <c r="I1394" s="3" t="s">
        <v>60</v>
      </c>
      <c r="J1394" s="3" t="s">
        <v>36</v>
      </c>
      <c r="K1394" s="3" t="s">
        <v>61</v>
      </c>
      <c r="L1394" s="5">
        <v>3.75</v>
      </c>
      <c r="M1394" s="4">
        <v>10</v>
      </c>
      <c r="N1394" s="5">
        <v>18.462499999999999</v>
      </c>
      <c r="O1394" s="5">
        <v>1.8462499999999999</v>
      </c>
      <c r="P1394" s="4">
        <v>1759</v>
      </c>
      <c r="Q1394" s="6">
        <v>0.56850483229107496</v>
      </c>
      <c r="R1394" s="7">
        <v>1.50608300170551</v>
      </c>
      <c r="S1394" s="6">
        <v>0</v>
      </c>
      <c r="T1394" s="5">
        <v>0</v>
      </c>
      <c r="U1394" s="5">
        <v>0</v>
      </c>
      <c r="V1394" s="5">
        <f t="shared" si="115"/>
        <v>18.462499999999999</v>
      </c>
      <c r="W1394" s="5">
        <f t="shared" si="111"/>
        <v>-18.462499999999999</v>
      </c>
      <c r="X1394" s="8">
        <f t="shared" si="112"/>
        <v>-1</v>
      </c>
      <c r="Y1394" s="4">
        <v>0</v>
      </c>
      <c r="Z1394" s="9" t="str">
        <f t="shared" si="113"/>
        <v>NA</v>
      </c>
      <c r="AA1394" s="10">
        <f t="shared" si="114"/>
        <v>0</v>
      </c>
    </row>
    <row r="1395" spans="1:27" x14ac:dyDescent="0.55000000000000004">
      <c r="A1395" s="3" t="s">
        <v>52</v>
      </c>
      <c r="B1395" s="3" t="s">
        <v>53</v>
      </c>
      <c r="C1395" s="3" t="s">
        <v>2516</v>
      </c>
      <c r="D1395" s="3" t="s">
        <v>132</v>
      </c>
      <c r="E1395" s="4" t="s">
        <v>47</v>
      </c>
      <c r="F1395" s="3" t="s">
        <v>57</v>
      </c>
      <c r="G1395" s="3" t="s">
        <v>309</v>
      </c>
      <c r="H1395" s="3" t="s">
        <v>85</v>
      </c>
      <c r="I1395" s="3" t="s">
        <v>60</v>
      </c>
      <c r="J1395" s="3" t="s">
        <v>36</v>
      </c>
      <c r="K1395" s="3" t="s">
        <v>61</v>
      </c>
      <c r="L1395" s="5">
        <v>3.75</v>
      </c>
      <c r="M1395" s="4">
        <v>43</v>
      </c>
      <c r="N1395" s="5">
        <v>84.749999674999998</v>
      </c>
      <c r="O1395" s="5">
        <v>1.970930225</v>
      </c>
      <c r="P1395" s="4">
        <v>1440</v>
      </c>
      <c r="Q1395" s="6">
        <v>2.9861111111111098</v>
      </c>
      <c r="R1395" s="7">
        <v>2.61763888888889</v>
      </c>
      <c r="S1395" s="6">
        <v>0</v>
      </c>
      <c r="T1395" s="5">
        <v>0</v>
      </c>
      <c r="U1395" s="5">
        <v>0</v>
      </c>
      <c r="V1395" s="5">
        <f t="shared" si="115"/>
        <v>84.749999674999998</v>
      </c>
      <c r="W1395" s="5">
        <f t="shared" si="111"/>
        <v>-84.749999674999998</v>
      </c>
      <c r="X1395" s="8">
        <f t="shared" si="112"/>
        <v>-1</v>
      </c>
      <c r="Y1395" s="4">
        <v>0</v>
      </c>
      <c r="Z1395" s="9" t="str">
        <f t="shared" si="113"/>
        <v>NA</v>
      </c>
      <c r="AA1395" s="10">
        <f t="shared" si="114"/>
        <v>0</v>
      </c>
    </row>
    <row r="1396" spans="1:27" x14ac:dyDescent="0.55000000000000004">
      <c r="A1396" s="3" t="s">
        <v>52</v>
      </c>
      <c r="B1396" s="3" t="s">
        <v>53</v>
      </c>
      <c r="C1396" s="3" t="s">
        <v>2517</v>
      </c>
      <c r="D1396" s="3" t="s">
        <v>499</v>
      </c>
      <c r="E1396" s="4" t="s">
        <v>47</v>
      </c>
      <c r="F1396" s="3" t="s">
        <v>57</v>
      </c>
      <c r="G1396" s="3" t="s">
        <v>58</v>
      </c>
      <c r="H1396" s="3" t="s">
        <v>59</v>
      </c>
      <c r="I1396" s="3" t="s">
        <v>60</v>
      </c>
      <c r="J1396" s="3" t="s">
        <v>36</v>
      </c>
      <c r="K1396" s="3" t="s">
        <v>61</v>
      </c>
      <c r="L1396" s="5">
        <v>3.75</v>
      </c>
      <c r="M1396" s="4">
        <v>233</v>
      </c>
      <c r="N1396" s="5">
        <v>623.08749907499998</v>
      </c>
      <c r="O1396" s="5">
        <v>2.6741952749999998</v>
      </c>
      <c r="P1396" s="4">
        <v>18214</v>
      </c>
      <c r="Q1396" s="6">
        <v>1.2792357527176901</v>
      </c>
      <c r="R1396" s="7">
        <v>1.9825628637312001</v>
      </c>
      <c r="S1396" s="6">
        <v>0</v>
      </c>
      <c r="T1396" s="5">
        <v>0</v>
      </c>
      <c r="U1396" s="5">
        <v>0</v>
      </c>
      <c r="V1396" s="5">
        <f t="shared" si="115"/>
        <v>623.08749907499998</v>
      </c>
      <c r="W1396" s="5">
        <f t="shared" si="111"/>
        <v>-623.08749907499998</v>
      </c>
      <c r="X1396" s="8">
        <f t="shared" si="112"/>
        <v>-1</v>
      </c>
      <c r="Y1396" s="4">
        <v>0</v>
      </c>
      <c r="Z1396" s="9" t="str">
        <f t="shared" si="113"/>
        <v>NA</v>
      </c>
      <c r="AA1396" s="10">
        <f t="shared" si="114"/>
        <v>0</v>
      </c>
    </row>
    <row r="1397" spans="1:27" x14ac:dyDescent="0.55000000000000004">
      <c r="A1397" s="3" t="s">
        <v>78</v>
      </c>
      <c r="B1397" s="3" t="s">
        <v>79</v>
      </c>
      <c r="C1397" s="3" t="s">
        <v>2518</v>
      </c>
      <c r="D1397" s="3" t="s">
        <v>469</v>
      </c>
      <c r="E1397" s="4" t="s">
        <v>66</v>
      </c>
      <c r="F1397" s="3" t="s">
        <v>36</v>
      </c>
      <c r="G1397" s="3" t="s">
        <v>36</v>
      </c>
      <c r="H1397" s="3" t="s">
        <v>85</v>
      </c>
      <c r="I1397" s="3" t="s">
        <v>82</v>
      </c>
      <c r="J1397" s="3" t="s">
        <v>36</v>
      </c>
      <c r="K1397" s="3" t="s">
        <v>42</v>
      </c>
      <c r="L1397" s="5">
        <v>4.45</v>
      </c>
      <c r="M1397" s="4">
        <v>33</v>
      </c>
      <c r="N1397" s="5">
        <v>59.249999737499998</v>
      </c>
      <c r="O1397" s="5">
        <v>1.7954545374999999</v>
      </c>
      <c r="P1397" s="4">
        <v>1055</v>
      </c>
      <c r="Q1397" s="6">
        <v>3.1279620853080599</v>
      </c>
      <c r="R1397" s="7">
        <v>1.58142180094787</v>
      </c>
      <c r="S1397" s="6">
        <v>0</v>
      </c>
      <c r="T1397" s="5">
        <v>0</v>
      </c>
      <c r="U1397" s="5">
        <v>0</v>
      </c>
      <c r="V1397" s="5">
        <f t="shared" si="115"/>
        <v>59.249999737499998</v>
      </c>
      <c r="W1397" s="5">
        <f t="shared" si="111"/>
        <v>-59.249999737499998</v>
      </c>
      <c r="X1397" s="8">
        <f t="shared" si="112"/>
        <v>-1</v>
      </c>
      <c r="Y1397" s="4">
        <v>0</v>
      </c>
      <c r="Z1397" s="9" t="str">
        <f t="shared" si="113"/>
        <v>NA</v>
      </c>
      <c r="AA1397" s="10">
        <f t="shared" si="114"/>
        <v>0</v>
      </c>
    </row>
    <row r="1398" spans="1:27" x14ac:dyDescent="0.55000000000000004">
      <c r="A1398" s="3" t="s">
        <v>78</v>
      </c>
      <c r="B1398" s="3" t="s">
        <v>79</v>
      </c>
      <c r="C1398" s="3" t="s">
        <v>2519</v>
      </c>
      <c r="D1398" s="3" t="s">
        <v>450</v>
      </c>
      <c r="E1398" s="4" t="s">
        <v>66</v>
      </c>
      <c r="F1398" s="3" t="s">
        <v>36</v>
      </c>
      <c r="G1398" s="3" t="s">
        <v>36</v>
      </c>
      <c r="H1398" s="3" t="s">
        <v>181</v>
      </c>
      <c r="I1398" s="3" t="s">
        <v>82</v>
      </c>
      <c r="J1398" s="3" t="s">
        <v>36</v>
      </c>
      <c r="K1398" s="3" t="s">
        <v>42</v>
      </c>
      <c r="L1398" s="5">
        <v>4.45</v>
      </c>
      <c r="M1398" s="4">
        <v>68</v>
      </c>
      <c r="N1398" s="5">
        <v>89.737499650000018</v>
      </c>
      <c r="O1398" s="5">
        <v>1.3196691125000002</v>
      </c>
      <c r="P1398" s="4">
        <v>7142</v>
      </c>
      <c r="Q1398" s="6">
        <v>0.952114253710445</v>
      </c>
      <c r="R1398" s="7">
        <v>1.23765051806217</v>
      </c>
      <c r="S1398" s="6">
        <v>0</v>
      </c>
      <c r="T1398" s="5">
        <v>0</v>
      </c>
      <c r="U1398" s="5">
        <v>0</v>
      </c>
      <c r="V1398" s="5">
        <f t="shared" si="115"/>
        <v>89.737499650000018</v>
      </c>
      <c r="W1398" s="5">
        <f t="shared" si="111"/>
        <v>-89.737499650000018</v>
      </c>
      <c r="X1398" s="8">
        <f t="shared" si="112"/>
        <v>-1</v>
      </c>
      <c r="Y1398" s="4">
        <v>0</v>
      </c>
      <c r="Z1398" s="9" t="str">
        <f t="shared" si="113"/>
        <v>NA</v>
      </c>
      <c r="AA1398" s="10">
        <f t="shared" si="114"/>
        <v>0</v>
      </c>
    </row>
    <row r="1399" spans="1:27" x14ac:dyDescent="0.55000000000000004">
      <c r="A1399" s="3" t="s">
        <v>78</v>
      </c>
      <c r="B1399" s="3" t="s">
        <v>79</v>
      </c>
      <c r="C1399" s="3" t="s">
        <v>2520</v>
      </c>
      <c r="D1399" s="3" t="s">
        <v>461</v>
      </c>
      <c r="E1399" s="4" t="s">
        <v>66</v>
      </c>
      <c r="F1399" s="3" t="s">
        <v>36</v>
      </c>
      <c r="G1399" s="3" t="s">
        <v>36</v>
      </c>
      <c r="H1399" s="3" t="s">
        <v>85</v>
      </c>
      <c r="I1399" s="3" t="s">
        <v>82</v>
      </c>
      <c r="J1399" s="3" t="s">
        <v>36</v>
      </c>
      <c r="K1399" s="3" t="s">
        <v>42</v>
      </c>
      <c r="L1399" s="5">
        <v>4.45</v>
      </c>
      <c r="M1399" s="4">
        <v>73</v>
      </c>
      <c r="N1399" s="5">
        <v>106.71249956250001</v>
      </c>
      <c r="O1399" s="5">
        <v>1.4618150625000002</v>
      </c>
      <c r="P1399" s="4">
        <v>2605</v>
      </c>
      <c r="Q1399" s="6">
        <v>2.8023032629558502</v>
      </c>
      <c r="R1399" s="7">
        <v>2.1815355086372401</v>
      </c>
      <c r="S1399" s="6">
        <v>0</v>
      </c>
      <c r="T1399" s="5">
        <v>0</v>
      </c>
      <c r="U1399" s="5">
        <v>0</v>
      </c>
      <c r="V1399" s="5">
        <f t="shared" si="115"/>
        <v>106.71249956250001</v>
      </c>
      <c r="W1399" s="5">
        <f t="shared" si="111"/>
        <v>-106.71249956250001</v>
      </c>
      <c r="X1399" s="8">
        <f t="shared" si="112"/>
        <v>-1</v>
      </c>
      <c r="Y1399" s="4">
        <v>0</v>
      </c>
      <c r="Z1399" s="9" t="str">
        <f t="shared" si="113"/>
        <v>NA</v>
      </c>
      <c r="AA1399" s="10">
        <f t="shared" si="114"/>
        <v>0</v>
      </c>
    </row>
    <row r="1400" spans="1:27" x14ac:dyDescent="0.55000000000000004">
      <c r="A1400" s="3" t="s">
        <v>52</v>
      </c>
      <c r="B1400" s="3" t="s">
        <v>53</v>
      </c>
      <c r="C1400" s="3" t="s">
        <v>2521</v>
      </c>
      <c r="D1400" s="3" t="s">
        <v>835</v>
      </c>
      <c r="E1400" s="4" t="s">
        <v>47</v>
      </c>
      <c r="F1400" s="3" t="s">
        <v>48</v>
      </c>
      <c r="G1400" s="3" t="s">
        <v>149</v>
      </c>
      <c r="H1400" s="3" t="s">
        <v>34</v>
      </c>
      <c r="I1400" s="3" t="s">
        <v>35</v>
      </c>
      <c r="J1400" s="3" t="s">
        <v>36</v>
      </c>
      <c r="K1400" s="3" t="s">
        <v>42</v>
      </c>
      <c r="L1400" s="5">
        <v>5</v>
      </c>
      <c r="M1400" s="4">
        <v>1</v>
      </c>
      <c r="N1400" s="5">
        <v>0.8</v>
      </c>
      <c r="O1400" s="5">
        <v>0.8</v>
      </c>
      <c r="P1400" s="4">
        <v>15</v>
      </c>
      <c r="Q1400" s="6">
        <v>6.6666666666666696</v>
      </c>
      <c r="R1400" s="7">
        <v>1.9466666666666701</v>
      </c>
      <c r="S1400" s="6">
        <v>0</v>
      </c>
      <c r="T1400" s="5">
        <v>0</v>
      </c>
      <c r="U1400" s="5">
        <v>0</v>
      </c>
      <c r="V1400" s="5">
        <f t="shared" si="115"/>
        <v>0.8</v>
      </c>
      <c r="W1400" s="5">
        <f t="shared" si="111"/>
        <v>-0.8</v>
      </c>
      <c r="X1400" s="8">
        <f t="shared" si="112"/>
        <v>-1</v>
      </c>
      <c r="Y1400" s="4">
        <v>0</v>
      </c>
      <c r="Z1400" s="9" t="str">
        <f t="shared" si="113"/>
        <v>NA</v>
      </c>
      <c r="AA1400" s="10">
        <f t="shared" si="114"/>
        <v>0</v>
      </c>
    </row>
    <row r="1401" spans="1:27" x14ac:dyDescent="0.55000000000000004">
      <c r="A1401" s="3" t="s">
        <v>52</v>
      </c>
      <c r="B1401" s="3" t="s">
        <v>53</v>
      </c>
      <c r="C1401" s="3" t="s">
        <v>2522</v>
      </c>
      <c r="D1401" s="3" t="s">
        <v>397</v>
      </c>
      <c r="E1401" s="4" t="s">
        <v>47</v>
      </c>
      <c r="F1401" s="3" t="s">
        <v>48</v>
      </c>
      <c r="G1401" s="3" t="s">
        <v>165</v>
      </c>
      <c r="H1401" s="3" t="s">
        <v>34</v>
      </c>
      <c r="I1401" s="3" t="s">
        <v>35</v>
      </c>
      <c r="J1401" s="3" t="s">
        <v>36</v>
      </c>
      <c r="K1401" s="3" t="s">
        <v>42</v>
      </c>
      <c r="L1401" s="5">
        <v>5</v>
      </c>
      <c r="M1401" s="4">
        <v>1</v>
      </c>
      <c r="N1401" s="5">
        <v>0.83750000000000002</v>
      </c>
      <c r="O1401" s="5">
        <v>0.83750000000000002</v>
      </c>
      <c r="P1401" s="4">
        <v>15</v>
      </c>
      <c r="Q1401" s="6">
        <v>6.6666666666666696</v>
      </c>
      <c r="R1401" s="7">
        <v>1.32666666666667</v>
      </c>
      <c r="S1401" s="6">
        <v>0</v>
      </c>
      <c r="T1401" s="5">
        <v>0</v>
      </c>
      <c r="U1401" s="5">
        <v>0</v>
      </c>
      <c r="V1401" s="5">
        <f t="shared" si="115"/>
        <v>0.83750000000000002</v>
      </c>
      <c r="W1401" s="5">
        <f t="shared" si="111"/>
        <v>-0.83750000000000002</v>
      </c>
      <c r="X1401" s="8">
        <f t="shared" si="112"/>
        <v>-1</v>
      </c>
      <c r="Y1401" s="4">
        <v>0</v>
      </c>
      <c r="Z1401" s="9" t="str">
        <f t="shared" si="113"/>
        <v>NA</v>
      </c>
      <c r="AA1401" s="10">
        <f t="shared" si="114"/>
        <v>0</v>
      </c>
    </row>
    <row r="1402" spans="1:27" x14ac:dyDescent="0.55000000000000004">
      <c r="A1402" s="3" t="s">
        <v>52</v>
      </c>
      <c r="B1402" s="3" t="s">
        <v>53</v>
      </c>
      <c r="C1402" s="3" t="s">
        <v>2523</v>
      </c>
      <c r="D1402" s="3" t="s">
        <v>2365</v>
      </c>
      <c r="E1402" s="4" t="s">
        <v>47</v>
      </c>
      <c r="F1402" s="3" t="s">
        <v>48</v>
      </c>
      <c r="G1402" s="3" t="s">
        <v>736</v>
      </c>
      <c r="H1402" s="3" t="s">
        <v>34</v>
      </c>
      <c r="I1402" s="3" t="s">
        <v>35</v>
      </c>
      <c r="J1402" s="3" t="s">
        <v>36</v>
      </c>
      <c r="K1402" s="3" t="s">
        <v>42</v>
      </c>
      <c r="L1402" s="5">
        <v>5</v>
      </c>
      <c r="M1402" s="4">
        <v>1</v>
      </c>
      <c r="N1402" s="5">
        <v>1.1000000000000001</v>
      </c>
      <c r="O1402" s="5">
        <v>1.1000000000000001</v>
      </c>
      <c r="P1402" s="4">
        <v>3</v>
      </c>
      <c r="Q1402" s="6">
        <v>33.3333333333333</v>
      </c>
      <c r="R1402" s="7">
        <v>1</v>
      </c>
      <c r="S1402" s="6">
        <v>0</v>
      </c>
      <c r="T1402" s="5">
        <v>0</v>
      </c>
      <c r="U1402" s="5">
        <v>0</v>
      </c>
      <c r="V1402" s="5">
        <f t="shared" si="115"/>
        <v>1.1000000000000001</v>
      </c>
      <c r="W1402" s="5">
        <f t="shared" si="111"/>
        <v>-1.1000000000000001</v>
      </c>
      <c r="X1402" s="8">
        <f t="shared" si="112"/>
        <v>-1</v>
      </c>
      <c r="Y1402" s="4">
        <v>0</v>
      </c>
      <c r="Z1402" s="9" t="str">
        <f t="shared" si="113"/>
        <v>NA</v>
      </c>
      <c r="AA1402" s="10">
        <f t="shared" si="114"/>
        <v>0</v>
      </c>
    </row>
    <row r="1403" spans="1:27" x14ac:dyDescent="0.55000000000000004">
      <c r="A1403" s="3" t="s">
        <v>52</v>
      </c>
      <c r="B1403" s="3" t="s">
        <v>53</v>
      </c>
      <c r="C1403" s="3" t="s">
        <v>2524</v>
      </c>
      <c r="D1403" s="3" t="s">
        <v>2525</v>
      </c>
      <c r="E1403" s="4" t="s">
        <v>47</v>
      </c>
      <c r="F1403" s="3" t="s">
        <v>48</v>
      </c>
      <c r="G1403" s="3" t="s">
        <v>165</v>
      </c>
      <c r="H1403" s="3" t="s">
        <v>34</v>
      </c>
      <c r="I1403" s="3" t="s">
        <v>35</v>
      </c>
      <c r="J1403" s="3" t="s">
        <v>36</v>
      </c>
      <c r="K1403" s="3" t="s">
        <v>42</v>
      </c>
      <c r="L1403" s="5">
        <v>5</v>
      </c>
      <c r="M1403" s="4">
        <v>1</v>
      </c>
      <c r="N1403" s="5">
        <v>1.2124999999999999</v>
      </c>
      <c r="O1403" s="5">
        <v>1.2124999999999999</v>
      </c>
      <c r="P1403" s="4">
        <v>2</v>
      </c>
      <c r="Q1403" s="6">
        <v>50</v>
      </c>
      <c r="R1403" s="7">
        <v>1</v>
      </c>
      <c r="S1403" s="6">
        <v>0</v>
      </c>
      <c r="T1403" s="5">
        <v>0</v>
      </c>
      <c r="U1403" s="5">
        <v>0</v>
      </c>
      <c r="V1403" s="5">
        <f t="shared" si="115"/>
        <v>1.2124999999999999</v>
      </c>
      <c r="W1403" s="5">
        <f t="shared" si="111"/>
        <v>-1.2124999999999999</v>
      </c>
      <c r="X1403" s="8">
        <f t="shared" si="112"/>
        <v>-1</v>
      </c>
      <c r="Y1403" s="4">
        <v>0</v>
      </c>
      <c r="Z1403" s="9" t="str">
        <f t="shared" si="113"/>
        <v>NA</v>
      </c>
      <c r="AA1403" s="10">
        <f t="shared" si="114"/>
        <v>0</v>
      </c>
    </row>
    <row r="1404" spans="1:27" x14ac:dyDescent="0.55000000000000004">
      <c r="A1404" s="3" t="s">
        <v>52</v>
      </c>
      <c r="B1404" s="3" t="s">
        <v>53</v>
      </c>
      <c r="C1404" s="3" t="s">
        <v>2526</v>
      </c>
      <c r="D1404" s="3" t="s">
        <v>613</v>
      </c>
      <c r="E1404" s="4" t="s">
        <v>47</v>
      </c>
      <c r="F1404" s="3" t="s">
        <v>48</v>
      </c>
      <c r="G1404" s="3" t="s">
        <v>165</v>
      </c>
      <c r="H1404" s="3" t="s">
        <v>34</v>
      </c>
      <c r="I1404" s="3" t="s">
        <v>35</v>
      </c>
      <c r="J1404" s="3" t="s">
        <v>36</v>
      </c>
      <c r="K1404" s="3" t="s">
        <v>42</v>
      </c>
      <c r="L1404" s="5">
        <v>5</v>
      </c>
      <c r="M1404" s="4">
        <v>1</v>
      </c>
      <c r="N1404" s="5">
        <v>1.35</v>
      </c>
      <c r="O1404" s="5">
        <v>1.35</v>
      </c>
      <c r="P1404" s="4">
        <v>19</v>
      </c>
      <c r="Q1404" s="6">
        <v>5.2631578947368398</v>
      </c>
      <c r="R1404" s="7">
        <v>1.1052631578947401</v>
      </c>
      <c r="S1404" s="6">
        <v>0</v>
      </c>
      <c r="T1404" s="5">
        <v>0</v>
      </c>
      <c r="U1404" s="5">
        <v>0</v>
      </c>
      <c r="V1404" s="5">
        <f t="shared" si="115"/>
        <v>1.35</v>
      </c>
      <c r="W1404" s="5">
        <f t="shared" si="111"/>
        <v>-1.35</v>
      </c>
      <c r="X1404" s="8">
        <f t="shared" si="112"/>
        <v>-1</v>
      </c>
      <c r="Y1404" s="4">
        <v>0</v>
      </c>
      <c r="Z1404" s="9" t="str">
        <f t="shared" si="113"/>
        <v>NA</v>
      </c>
      <c r="AA1404" s="10">
        <f t="shared" si="114"/>
        <v>0</v>
      </c>
    </row>
    <row r="1405" spans="1:27" x14ac:dyDescent="0.55000000000000004">
      <c r="A1405" s="3" t="s">
        <v>52</v>
      </c>
      <c r="B1405" s="3" t="s">
        <v>53</v>
      </c>
      <c r="C1405" s="3" t="s">
        <v>2527</v>
      </c>
      <c r="D1405" s="3" t="s">
        <v>911</v>
      </c>
      <c r="E1405" s="4" t="s">
        <v>47</v>
      </c>
      <c r="F1405" s="3" t="s">
        <v>48</v>
      </c>
      <c r="G1405" s="3" t="s">
        <v>374</v>
      </c>
      <c r="H1405" s="3" t="s">
        <v>34</v>
      </c>
      <c r="I1405" s="3" t="s">
        <v>35</v>
      </c>
      <c r="J1405" s="3" t="s">
        <v>36</v>
      </c>
      <c r="K1405" s="3" t="s">
        <v>61</v>
      </c>
      <c r="L1405" s="5">
        <v>5</v>
      </c>
      <c r="M1405" s="4">
        <v>1</v>
      </c>
      <c r="N1405" s="5">
        <v>1.4375</v>
      </c>
      <c r="O1405" s="5">
        <v>1.4375</v>
      </c>
      <c r="P1405" s="4">
        <v>5</v>
      </c>
      <c r="Q1405" s="6">
        <v>20</v>
      </c>
      <c r="R1405" s="7">
        <v>1</v>
      </c>
      <c r="S1405" s="6">
        <v>0</v>
      </c>
      <c r="T1405" s="5">
        <v>0</v>
      </c>
      <c r="U1405" s="5">
        <v>0</v>
      </c>
      <c r="V1405" s="5">
        <f t="shared" si="115"/>
        <v>1.4375</v>
      </c>
      <c r="W1405" s="5">
        <f t="shared" si="111"/>
        <v>-1.4375</v>
      </c>
      <c r="X1405" s="8">
        <f t="shared" si="112"/>
        <v>-1</v>
      </c>
      <c r="Y1405" s="4">
        <v>0</v>
      </c>
      <c r="Z1405" s="9" t="str">
        <f t="shared" si="113"/>
        <v>NA</v>
      </c>
      <c r="AA1405" s="10">
        <f t="shared" si="114"/>
        <v>0</v>
      </c>
    </row>
    <row r="1406" spans="1:27" x14ac:dyDescent="0.55000000000000004">
      <c r="A1406" s="3" t="s">
        <v>52</v>
      </c>
      <c r="B1406" s="3" t="s">
        <v>53</v>
      </c>
      <c r="C1406" s="3" t="s">
        <v>2528</v>
      </c>
      <c r="D1406" s="3" t="s">
        <v>858</v>
      </c>
      <c r="E1406" s="4" t="s">
        <v>47</v>
      </c>
      <c r="F1406" s="3" t="s">
        <v>48</v>
      </c>
      <c r="G1406" s="3" t="s">
        <v>88</v>
      </c>
      <c r="H1406" s="3" t="s">
        <v>34</v>
      </c>
      <c r="I1406" s="3" t="s">
        <v>35</v>
      </c>
      <c r="J1406" s="3" t="s">
        <v>36</v>
      </c>
      <c r="K1406" s="3" t="s">
        <v>61</v>
      </c>
      <c r="L1406" s="5">
        <v>5</v>
      </c>
      <c r="M1406" s="4">
        <v>2</v>
      </c>
      <c r="N1406" s="5">
        <v>1.6375</v>
      </c>
      <c r="O1406" s="5">
        <v>0.81874999999999998</v>
      </c>
      <c r="P1406" s="4">
        <v>12</v>
      </c>
      <c r="Q1406" s="6">
        <v>16.6666666666667</v>
      </c>
      <c r="R1406" s="7">
        <v>1</v>
      </c>
      <c r="S1406" s="6">
        <v>0</v>
      </c>
      <c r="T1406" s="5">
        <v>0</v>
      </c>
      <c r="U1406" s="5">
        <v>0</v>
      </c>
      <c r="V1406" s="5">
        <f t="shared" si="115"/>
        <v>1.6375</v>
      </c>
      <c r="W1406" s="5">
        <f t="shared" si="111"/>
        <v>-1.6375</v>
      </c>
      <c r="X1406" s="8">
        <f t="shared" si="112"/>
        <v>-1</v>
      </c>
      <c r="Y1406" s="4">
        <v>0</v>
      </c>
      <c r="Z1406" s="9" t="str">
        <f t="shared" si="113"/>
        <v>NA</v>
      </c>
      <c r="AA1406" s="10">
        <f t="shared" si="114"/>
        <v>0</v>
      </c>
    </row>
    <row r="1407" spans="1:27" x14ac:dyDescent="0.55000000000000004">
      <c r="A1407" s="3" t="s">
        <v>52</v>
      </c>
      <c r="B1407" s="3" t="s">
        <v>53</v>
      </c>
      <c r="C1407" s="3" t="s">
        <v>2529</v>
      </c>
      <c r="D1407" s="3" t="s">
        <v>831</v>
      </c>
      <c r="E1407" s="4" t="s">
        <v>47</v>
      </c>
      <c r="F1407" s="3" t="s">
        <v>48</v>
      </c>
      <c r="G1407" s="3" t="s">
        <v>374</v>
      </c>
      <c r="H1407" s="3" t="s">
        <v>34</v>
      </c>
      <c r="I1407" s="3" t="s">
        <v>35</v>
      </c>
      <c r="J1407" s="3" t="s">
        <v>36</v>
      </c>
      <c r="K1407" s="3" t="s">
        <v>61</v>
      </c>
      <c r="L1407" s="5">
        <v>5</v>
      </c>
      <c r="M1407" s="4">
        <v>1</v>
      </c>
      <c r="N1407" s="5">
        <v>1.9375</v>
      </c>
      <c r="O1407" s="5">
        <v>1.9375</v>
      </c>
      <c r="P1407" s="4">
        <v>8</v>
      </c>
      <c r="Q1407" s="6">
        <v>12.5</v>
      </c>
      <c r="R1407" s="7">
        <v>1</v>
      </c>
      <c r="S1407" s="6">
        <v>0</v>
      </c>
      <c r="T1407" s="5">
        <v>0</v>
      </c>
      <c r="U1407" s="5">
        <v>0</v>
      </c>
      <c r="V1407" s="5">
        <f t="shared" si="115"/>
        <v>1.9375</v>
      </c>
      <c r="W1407" s="5">
        <f t="shared" si="111"/>
        <v>-1.9375</v>
      </c>
      <c r="X1407" s="8">
        <f t="shared" si="112"/>
        <v>-1</v>
      </c>
      <c r="Y1407" s="4">
        <v>0</v>
      </c>
      <c r="Z1407" s="9" t="str">
        <f t="shared" si="113"/>
        <v>NA</v>
      </c>
      <c r="AA1407" s="10">
        <f t="shared" si="114"/>
        <v>0</v>
      </c>
    </row>
    <row r="1408" spans="1:27" x14ac:dyDescent="0.55000000000000004">
      <c r="A1408" s="3" t="s">
        <v>52</v>
      </c>
      <c r="B1408" s="3" t="s">
        <v>53</v>
      </c>
      <c r="C1408" s="3" t="s">
        <v>2530</v>
      </c>
      <c r="D1408" s="3" t="s">
        <v>928</v>
      </c>
      <c r="E1408" s="4" t="s">
        <v>47</v>
      </c>
      <c r="F1408" s="3" t="s">
        <v>48</v>
      </c>
      <c r="G1408" s="3" t="s">
        <v>49</v>
      </c>
      <c r="H1408" s="3" t="s">
        <v>34</v>
      </c>
      <c r="I1408" s="3" t="s">
        <v>35</v>
      </c>
      <c r="J1408" s="3" t="s">
        <v>36</v>
      </c>
      <c r="K1408" s="3" t="s">
        <v>42</v>
      </c>
      <c r="L1408" s="5">
        <v>5</v>
      </c>
      <c r="M1408" s="4">
        <v>2</v>
      </c>
      <c r="N1408" s="5">
        <v>2.0499999999999998</v>
      </c>
      <c r="O1408" s="5">
        <v>1.0249999999999999</v>
      </c>
      <c r="P1408" s="4">
        <v>3</v>
      </c>
      <c r="Q1408" s="6">
        <v>66.6666666666667</v>
      </c>
      <c r="R1408" s="7">
        <v>1</v>
      </c>
      <c r="S1408" s="6">
        <v>0</v>
      </c>
      <c r="T1408" s="5">
        <v>0</v>
      </c>
      <c r="U1408" s="5">
        <v>0</v>
      </c>
      <c r="V1408" s="5">
        <f t="shared" si="115"/>
        <v>2.0499999999999998</v>
      </c>
      <c r="W1408" s="5">
        <f t="shared" si="111"/>
        <v>-2.0499999999999998</v>
      </c>
      <c r="X1408" s="8">
        <f t="shared" si="112"/>
        <v>-1</v>
      </c>
      <c r="Y1408" s="4">
        <v>0</v>
      </c>
      <c r="Z1408" s="9" t="str">
        <f t="shared" si="113"/>
        <v>NA</v>
      </c>
      <c r="AA1408" s="10">
        <f t="shared" si="114"/>
        <v>0</v>
      </c>
    </row>
    <row r="1409" spans="1:27" x14ac:dyDescent="0.55000000000000004">
      <c r="A1409" s="3" t="s">
        <v>52</v>
      </c>
      <c r="B1409" s="3" t="s">
        <v>53</v>
      </c>
      <c r="C1409" s="3" t="s">
        <v>2531</v>
      </c>
      <c r="D1409" s="3" t="s">
        <v>855</v>
      </c>
      <c r="E1409" s="4" t="s">
        <v>47</v>
      </c>
      <c r="F1409" s="3" t="s">
        <v>48</v>
      </c>
      <c r="G1409" s="3" t="s">
        <v>165</v>
      </c>
      <c r="H1409" s="3" t="s">
        <v>34</v>
      </c>
      <c r="I1409" s="3" t="s">
        <v>35</v>
      </c>
      <c r="J1409" s="3" t="s">
        <v>36</v>
      </c>
      <c r="K1409" s="3" t="s">
        <v>42</v>
      </c>
      <c r="L1409" s="5">
        <v>5</v>
      </c>
      <c r="M1409" s="4">
        <v>1</v>
      </c>
      <c r="N1409" s="5">
        <v>2.2625000000000002</v>
      </c>
      <c r="O1409" s="5">
        <v>2.2625000000000002</v>
      </c>
      <c r="P1409" s="4">
        <v>7</v>
      </c>
      <c r="Q1409" s="6">
        <v>14.285714285714301</v>
      </c>
      <c r="R1409" s="7">
        <v>1</v>
      </c>
      <c r="S1409" s="6">
        <v>0</v>
      </c>
      <c r="T1409" s="5">
        <v>0</v>
      </c>
      <c r="U1409" s="5">
        <v>0</v>
      </c>
      <c r="V1409" s="5">
        <f t="shared" si="115"/>
        <v>2.2625000000000002</v>
      </c>
      <c r="W1409" s="5">
        <f t="shared" si="111"/>
        <v>-2.2625000000000002</v>
      </c>
      <c r="X1409" s="8">
        <f t="shared" si="112"/>
        <v>-1</v>
      </c>
      <c r="Y1409" s="4">
        <v>0</v>
      </c>
      <c r="Z1409" s="9" t="str">
        <f t="shared" si="113"/>
        <v>NA</v>
      </c>
      <c r="AA1409" s="10">
        <f t="shared" si="114"/>
        <v>0</v>
      </c>
    </row>
    <row r="1410" spans="1:27" x14ac:dyDescent="0.55000000000000004">
      <c r="A1410" s="3" t="s">
        <v>52</v>
      </c>
      <c r="B1410" s="3" t="s">
        <v>53</v>
      </c>
      <c r="C1410" s="3" t="s">
        <v>2532</v>
      </c>
      <c r="D1410" s="3" t="s">
        <v>2533</v>
      </c>
      <c r="E1410" s="4" t="s">
        <v>47</v>
      </c>
      <c r="F1410" s="3" t="s">
        <v>48</v>
      </c>
      <c r="G1410" s="3" t="s">
        <v>374</v>
      </c>
      <c r="H1410" s="3" t="s">
        <v>34</v>
      </c>
      <c r="I1410" s="3" t="s">
        <v>35</v>
      </c>
      <c r="J1410" s="3" t="s">
        <v>36</v>
      </c>
      <c r="K1410" s="3" t="s">
        <v>61</v>
      </c>
      <c r="L1410" s="5">
        <v>5</v>
      </c>
      <c r="M1410" s="4">
        <v>1</v>
      </c>
      <c r="N1410" s="5">
        <v>2.2875000000000001</v>
      </c>
      <c r="O1410" s="5">
        <v>2.2875000000000001</v>
      </c>
      <c r="P1410" s="4">
        <v>4</v>
      </c>
      <c r="Q1410" s="6">
        <v>25</v>
      </c>
      <c r="R1410" s="7">
        <v>1</v>
      </c>
      <c r="S1410" s="6">
        <v>0</v>
      </c>
      <c r="T1410" s="5">
        <v>0</v>
      </c>
      <c r="U1410" s="5">
        <v>0</v>
      </c>
      <c r="V1410" s="5">
        <f t="shared" si="115"/>
        <v>2.2875000000000001</v>
      </c>
      <c r="W1410" s="5">
        <f t="shared" ref="W1410:W1473" si="116">U1410-V1410</f>
        <v>-2.2875000000000001</v>
      </c>
      <c r="X1410" s="8">
        <f t="shared" ref="X1410:X1473" si="117">IF(V1410=0,0,(U1410-V1410)/V1410)</f>
        <v>-1</v>
      </c>
      <c r="Y1410" s="4">
        <v>0</v>
      </c>
      <c r="Z1410" s="9" t="str">
        <f t="shared" ref="Z1410:Z1473" si="118">IF(Y1410=0,"NA",U1410/Y1410)</f>
        <v>NA</v>
      </c>
      <c r="AA1410" s="10">
        <f t="shared" ref="AA1410:AA1473" si="119">(Q1410/100*S1410/100)</f>
        <v>0</v>
      </c>
    </row>
    <row r="1411" spans="1:27" x14ac:dyDescent="0.55000000000000004">
      <c r="A1411" s="3" t="s">
        <v>52</v>
      </c>
      <c r="B1411" s="3" t="s">
        <v>53</v>
      </c>
      <c r="C1411" s="3" t="s">
        <v>2534</v>
      </c>
      <c r="D1411" s="3" t="s">
        <v>428</v>
      </c>
      <c r="E1411" s="4" t="s">
        <v>47</v>
      </c>
      <c r="F1411" s="3" t="s">
        <v>48</v>
      </c>
      <c r="G1411" s="3" t="s">
        <v>165</v>
      </c>
      <c r="H1411" s="3" t="s">
        <v>34</v>
      </c>
      <c r="I1411" s="3" t="s">
        <v>35</v>
      </c>
      <c r="J1411" s="3" t="s">
        <v>36</v>
      </c>
      <c r="K1411" s="3" t="s">
        <v>42</v>
      </c>
      <c r="L1411" s="5">
        <v>5</v>
      </c>
      <c r="M1411" s="4">
        <v>1</v>
      </c>
      <c r="N1411" s="5">
        <v>3.4</v>
      </c>
      <c r="O1411" s="5">
        <v>3.4</v>
      </c>
      <c r="P1411" s="4">
        <v>17</v>
      </c>
      <c r="Q1411" s="6">
        <v>5.8823529411764701</v>
      </c>
      <c r="R1411" s="7">
        <v>1.1705882352941199</v>
      </c>
      <c r="S1411" s="6">
        <v>0</v>
      </c>
      <c r="T1411" s="5">
        <v>0</v>
      </c>
      <c r="U1411" s="5">
        <v>0</v>
      </c>
      <c r="V1411" s="5">
        <f t="shared" ref="V1411:V1474" si="120">N1411</f>
        <v>3.4</v>
      </c>
      <c r="W1411" s="5">
        <f t="shared" si="116"/>
        <v>-3.4</v>
      </c>
      <c r="X1411" s="8">
        <f t="shared" si="117"/>
        <v>-1</v>
      </c>
      <c r="Y1411" s="4">
        <v>0</v>
      </c>
      <c r="Z1411" s="9" t="str">
        <f t="shared" si="118"/>
        <v>NA</v>
      </c>
      <c r="AA1411" s="10">
        <f t="shared" si="119"/>
        <v>0</v>
      </c>
    </row>
    <row r="1412" spans="1:27" x14ac:dyDescent="0.55000000000000004">
      <c r="A1412" s="3" t="s">
        <v>52</v>
      </c>
      <c r="B1412" s="3" t="s">
        <v>53</v>
      </c>
      <c r="C1412" s="3" t="s">
        <v>2535</v>
      </c>
      <c r="D1412" s="3" t="s">
        <v>164</v>
      </c>
      <c r="E1412" s="4" t="s">
        <v>47</v>
      </c>
      <c r="F1412" s="3" t="s">
        <v>48</v>
      </c>
      <c r="G1412" s="3" t="s">
        <v>165</v>
      </c>
      <c r="H1412" s="3" t="s">
        <v>34</v>
      </c>
      <c r="I1412" s="3" t="s">
        <v>35</v>
      </c>
      <c r="J1412" s="3" t="s">
        <v>36</v>
      </c>
      <c r="K1412" s="3" t="s">
        <v>42</v>
      </c>
      <c r="L1412" s="5">
        <v>5</v>
      </c>
      <c r="M1412" s="4">
        <v>4</v>
      </c>
      <c r="N1412" s="5">
        <v>3.5125000000000002</v>
      </c>
      <c r="O1412" s="5">
        <v>0.87812500000000004</v>
      </c>
      <c r="P1412" s="4">
        <v>86</v>
      </c>
      <c r="Q1412" s="6">
        <v>4.6511627906976702</v>
      </c>
      <c r="R1412" s="7">
        <v>1.05</v>
      </c>
      <c r="S1412" s="6">
        <v>0</v>
      </c>
      <c r="T1412" s="5">
        <v>0</v>
      </c>
      <c r="U1412" s="5">
        <v>0</v>
      </c>
      <c r="V1412" s="5">
        <f t="shared" si="120"/>
        <v>3.5125000000000002</v>
      </c>
      <c r="W1412" s="5">
        <f t="shared" si="116"/>
        <v>-3.5125000000000002</v>
      </c>
      <c r="X1412" s="8">
        <f t="shared" si="117"/>
        <v>-1</v>
      </c>
      <c r="Y1412" s="4">
        <v>0</v>
      </c>
      <c r="Z1412" s="9" t="str">
        <f t="shared" si="118"/>
        <v>NA</v>
      </c>
      <c r="AA1412" s="10">
        <f t="shared" si="119"/>
        <v>0</v>
      </c>
    </row>
    <row r="1413" spans="1:27" x14ac:dyDescent="0.55000000000000004">
      <c r="A1413" s="3" t="s">
        <v>52</v>
      </c>
      <c r="B1413" s="3" t="s">
        <v>53</v>
      </c>
      <c r="C1413" s="3" t="s">
        <v>2536</v>
      </c>
      <c r="D1413" s="3" t="s">
        <v>797</v>
      </c>
      <c r="E1413" s="4" t="s">
        <v>47</v>
      </c>
      <c r="F1413" s="3" t="s">
        <v>48</v>
      </c>
      <c r="G1413" s="3" t="s">
        <v>374</v>
      </c>
      <c r="H1413" s="3" t="s">
        <v>34</v>
      </c>
      <c r="I1413" s="3" t="s">
        <v>35</v>
      </c>
      <c r="J1413" s="3" t="s">
        <v>36</v>
      </c>
      <c r="K1413" s="3" t="s">
        <v>61</v>
      </c>
      <c r="L1413" s="5">
        <v>5</v>
      </c>
      <c r="M1413" s="4">
        <v>4</v>
      </c>
      <c r="N1413" s="5">
        <v>4.5250000000000004</v>
      </c>
      <c r="O1413" s="5">
        <v>1.1312500000000001</v>
      </c>
      <c r="P1413" s="4">
        <v>30</v>
      </c>
      <c r="Q1413" s="6">
        <v>13.3333333333333</v>
      </c>
      <c r="R1413" s="7">
        <v>1.13333333333333</v>
      </c>
      <c r="S1413" s="6">
        <v>0</v>
      </c>
      <c r="T1413" s="5">
        <v>0</v>
      </c>
      <c r="U1413" s="5">
        <v>0</v>
      </c>
      <c r="V1413" s="5">
        <f t="shared" si="120"/>
        <v>4.5250000000000004</v>
      </c>
      <c r="W1413" s="5">
        <f t="shared" si="116"/>
        <v>-4.5250000000000004</v>
      </c>
      <c r="X1413" s="8">
        <f t="shared" si="117"/>
        <v>-1</v>
      </c>
      <c r="Y1413" s="4">
        <v>0</v>
      </c>
      <c r="Z1413" s="9" t="str">
        <f t="shared" si="118"/>
        <v>NA</v>
      </c>
      <c r="AA1413" s="10">
        <f t="shared" si="119"/>
        <v>0</v>
      </c>
    </row>
    <row r="1414" spans="1:27" x14ac:dyDescent="0.55000000000000004">
      <c r="A1414" s="3" t="s">
        <v>52</v>
      </c>
      <c r="B1414" s="3" t="s">
        <v>53</v>
      </c>
      <c r="C1414" s="3" t="s">
        <v>2537</v>
      </c>
      <c r="D1414" s="3" t="s">
        <v>2509</v>
      </c>
      <c r="E1414" s="4" t="s">
        <v>47</v>
      </c>
      <c r="F1414" s="3" t="s">
        <v>48</v>
      </c>
      <c r="G1414" s="3" t="s">
        <v>736</v>
      </c>
      <c r="H1414" s="3" t="s">
        <v>34</v>
      </c>
      <c r="I1414" s="3" t="s">
        <v>35</v>
      </c>
      <c r="J1414" s="3" t="s">
        <v>36</v>
      </c>
      <c r="K1414" s="3" t="s">
        <v>42</v>
      </c>
      <c r="L1414" s="5">
        <v>5</v>
      </c>
      <c r="M1414" s="4">
        <v>1</v>
      </c>
      <c r="N1414" s="5">
        <v>4.5374999999999996</v>
      </c>
      <c r="O1414" s="5">
        <v>4.5374999999999996</v>
      </c>
      <c r="P1414" s="4">
        <v>12</v>
      </c>
      <c r="Q1414" s="6">
        <v>8.3333333333333304</v>
      </c>
      <c r="R1414" s="7">
        <v>1</v>
      </c>
      <c r="S1414" s="6">
        <v>0</v>
      </c>
      <c r="T1414" s="5">
        <v>0</v>
      </c>
      <c r="U1414" s="5">
        <v>0</v>
      </c>
      <c r="V1414" s="5">
        <f t="shared" si="120"/>
        <v>4.5374999999999996</v>
      </c>
      <c r="W1414" s="5">
        <f t="shared" si="116"/>
        <v>-4.5374999999999996</v>
      </c>
      <c r="X1414" s="8">
        <f t="shared" si="117"/>
        <v>-1</v>
      </c>
      <c r="Y1414" s="4">
        <v>0</v>
      </c>
      <c r="Z1414" s="9" t="str">
        <f t="shared" si="118"/>
        <v>NA</v>
      </c>
      <c r="AA1414" s="10">
        <f t="shared" si="119"/>
        <v>0</v>
      </c>
    </row>
    <row r="1415" spans="1:27" x14ac:dyDescent="0.55000000000000004">
      <c r="A1415" s="3" t="s">
        <v>52</v>
      </c>
      <c r="B1415" s="3" t="s">
        <v>53</v>
      </c>
      <c r="C1415" s="3" t="s">
        <v>2538</v>
      </c>
      <c r="D1415" s="3" t="s">
        <v>2539</v>
      </c>
      <c r="E1415" s="4" t="s">
        <v>47</v>
      </c>
      <c r="F1415" s="3" t="s">
        <v>48</v>
      </c>
      <c r="G1415" s="3" t="s">
        <v>374</v>
      </c>
      <c r="H1415" s="3" t="s">
        <v>34</v>
      </c>
      <c r="I1415" s="3" t="s">
        <v>35</v>
      </c>
      <c r="J1415" s="3" t="s">
        <v>36</v>
      </c>
      <c r="K1415" s="3" t="s">
        <v>61</v>
      </c>
      <c r="L1415" s="5">
        <v>5</v>
      </c>
      <c r="M1415" s="4">
        <v>4</v>
      </c>
      <c r="N1415" s="5">
        <v>4.6749999999999998</v>
      </c>
      <c r="O1415" s="5">
        <v>1.16875</v>
      </c>
      <c r="P1415" s="4">
        <v>7</v>
      </c>
      <c r="Q1415" s="6">
        <v>57.142857142857103</v>
      </c>
      <c r="R1415" s="7">
        <v>1.28571428571429</v>
      </c>
      <c r="S1415" s="6">
        <v>0</v>
      </c>
      <c r="T1415" s="5">
        <v>0</v>
      </c>
      <c r="U1415" s="5">
        <v>0</v>
      </c>
      <c r="V1415" s="5">
        <f t="shared" si="120"/>
        <v>4.6749999999999998</v>
      </c>
      <c r="W1415" s="5">
        <f t="shared" si="116"/>
        <v>-4.6749999999999998</v>
      </c>
      <c r="X1415" s="8">
        <f t="shared" si="117"/>
        <v>-1</v>
      </c>
      <c r="Y1415" s="4">
        <v>0</v>
      </c>
      <c r="Z1415" s="9" t="str">
        <f t="shared" si="118"/>
        <v>NA</v>
      </c>
      <c r="AA1415" s="10">
        <f t="shared" si="119"/>
        <v>0</v>
      </c>
    </row>
    <row r="1416" spans="1:27" x14ac:dyDescent="0.55000000000000004">
      <c r="A1416" s="3" t="s">
        <v>52</v>
      </c>
      <c r="B1416" s="3" t="s">
        <v>53</v>
      </c>
      <c r="C1416" s="3" t="s">
        <v>2540</v>
      </c>
      <c r="D1416" s="3" t="s">
        <v>2373</v>
      </c>
      <c r="E1416" s="4" t="s">
        <v>47</v>
      </c>
      <c r="F1416" s="3" t="s">
        <v>48</v>
      </c>
      <c r="G1416" s="3" t="s">
        <v>736</v>
      </c>
      <c r="H1416" s="3" t="s">
        <v>34</v>
      </c>
      <c r="I1416" s="3" t="s">
        <v>35</v>
      </c>
      <c r="J1416" s="3" t="s">
        <v>36</v>
      </c>
      <c r="K1416" s="3" t="s">
        <v>42</v>
      </c>
      <c r="L1416" s="5">
        <v>5</v>
      </c>
      <c r="M1416" s="4">
        <v>2</v>
      </c>
      <c r="N1416" s="5">
        <v>5.2750000000000004</v>
      </c>
      <c r="O1416" s="5">
        <v>2.6375000000000002</v>
      </c>
      <c r="P1416" s="4">
        <v>12</v>
      </c>
      <c r="Q1416" s="6">
        <v>16.6666666666667</v>
      </c>
      <c r="R1416" s="7">
        <v>1.43333333333333</v>
      </c>
      <c r="S1416" s="6">
        <v>0</v>
      </c>
      <c r="T1416" s="5">
        <v>0</v>
      </c>
      <c r="U1416" s="5">
        <v>0</v>
      </c>
      <c r="V1416" s="5">
        <f t="shared" si="120"/>
        <v>5.2750000000000004</v>
      </c>
      <c r="W1416" s="5">
        <f t="shared" si="116"/>
        <v>-5.2750000000000004</v>
      </c>
      <c r="X1416" s="8">
        <f t="shared" si="117"/>
        <v>-1</v>
      </c>
      <c r="Y1416" s="4">
        <v>0</v>
      </c>
      <c r="Z1416" s="9" t="str">
        <f t="shared" si="118"/>
        <v>NA</v>
      </c>
      <c r="AA1416" s="10">
        <f t="shared" si="119"/>
        <v>0</v>
      </c>
    </row>
    <row r="1417" spans="1:27" x14ac:dyDescent="0.55000000000000004">
      <c r="A1417" s="3" t="s">
        <v>52</v>
      </c>
      <c r="B1417" s="3" t="s">
        <v>53</v>
      </c>
      <c r="C1417" s="3" t="s">
        <v>2541</v>
      </c>
      <c r="D1417" s="3" t="s">
        <v>266</v>
      </c>
      <c r="E1417" s="4" t="s">
        <v>47</v>
      </c>
      <c r="F1417" s="3" t="s">
        <v>48</v>
      </c>
      <c r="G1417" s="3" t="s">
        <v>161</v>
      </c>
      <c r="H1417" s="3" t="s">
        <v>34</v>
      </c>
      <c r="I1417" s="3" t="s">
        <v>35</v>
      </c>
      <c r="J1417" s="3" t="s">
        <v>36</v>
      </c>
      <c r="K1417" s="3" t="s">
        <v>61</v>
      </c>
      <c r="L1417" s="5">
        <v>5</v>
      </c>
      <c r="M1417" s="4">
        <v>8</v>
      </c>
      <c r="N1417" s="5">
        <v>5.8250000000000002</v>
      </c>
      <c r="O1417" s="5">
        <v>0.72812500000000002</v>
      </c>
      <c r="P1417" s="4">
        <v>34</v>
      </c>
      <c r="Q1417" s="6">
        <v>23.529411764705898</v>
      </c>
      <c r="R1417" s="7">
        <v>1</v>
      </c>
      <c r="S1417" s="6">
        <v>0</v>
      </c>
      <c r="T1417" s="5">
        <v>0</v>
      </c>
      <c r="U1417" s="5">
        <v>0</v>
      </c>
      <c r="V1417" s="5">
        <f t="shared" si="120"/>
        <v>5.8250000000000002</v>
      </c>
      <c r="W1417" s="5">
        <f t="shared" si="116"/>
        <v>-5.8250000000000002</v>
      </c>
      <c r="X1417" s="8">
        <f t="shared" si="117"/>
        <v>-1</v>
      </c>
      <c r="Y1417" s="4">
        <v>0</v>
      </c>
      <c r="Z1417" s="9" t="str">
        <f t="shared" si="118"/>
        <v>NA</v>
      </c>
      <c r="AA1417" s="10">
        <f t="shared" si="119"/>
        <v>0</v>
      </c>
    </row>
    <row r="1418" spans="1:27" x14ac:dyDescent="0.55000000000000004">
      <c r="A1418" s="3" t="s">
        <v>52</v>
      </c>
      <c r="B1418" s="3" t="s">
        <v>53</v>
      </c>
      <c r="C1418" s="3" t="s">
        <v>2542</v>
      </c>
      <c r="D1418" s="3" t="s">
        <v>924</v>
      </c>
      <c r="E1418" s="4" t="s">
        <v>47</v>
      </c>
      <c r="F1418" s="3" t="s">
        <v>48</v>
      </c>
      <c r="G1418" s="3" t="s">
        <v>374</v>
      </c>
      <c r="H1418" s="3" t="s">
        <v>34</v>
      </c>
      <c r="I1418" s="3" t="s">
        <v>35</v>
      </c>
      <c r="J1418" s="3" t="s">
        <v>36</v>
      </c>
      <c r="K1418" s="3" t="s">
        <v>61</v>
      </c>
      <c r="L1418" s="5">
        <v>5</v>
      </c>
      <c r="M1418" s="4">
        <v>4</v>
      </c>
      <c r="N1418" s="5">
        <v>7.125</v>
      </c>
      <c r="O1418" s="5">
        <v>1.78125</v>
      </c>
      <c r="P1418" s="4">
        <v>7</v>
      </c>
      <c r="Q1418" s="6">
        <v>57.142857142857103</v>
      </c>
      <c r="R1418" s="7">
        <v>1</v>
      </c>
      <c r="S1418" s="6">
        <v>0</v>
      </c>
      <c r="T1418" s="5">
        <v>0</v>
      </c>
      <c r="U1418" s="5">
        <v>0</v>
      </c>
      <c r="V1418" s="5">
        <f t="shared" si="120"/>
        <v>7.125</v>
      </c>
      <c r="W1418" s="5">
        <f t="shared" si="116"/>
        <v>-7.125</v>
      </c>
      <c r="X1418" s="8">
        <f t="shared" si="117"/>
        <v>-1</v>
      </c>
      <c r="Y1418" s="4">
        <v>0</v>
      </c>
      <c r="Z1418" s="9" t="str">
        <f t="shared" si="118"/>
        <v>NA</v>
      </c>
      <c r="AA1418" s="10">
        <f t="shared" si="119"/>
        <v>0</v>
      </c>
    </row>
    <row r="1419" spans="1:27" x14ac:dyDescent="0.55000000000000004">
      <c r="A1419" s="3" t="s">
        <v>52</v>
      </c>
      <c r="B1419" s="3" t="s">
        <v>53</v>
      </c>
      <c r="C1419" s="3" t="s">
        <v>2543</v>
      </c>
      <c r="D1419" s="3" t="s">
        <v>430</v>
      </c>
      <c r="E1419" s="4" t="s">
        <v>47</v>
      </c>
      <c r="F1419" s="3" t="s">
        <v>48</v>
      </c>
      <c r="G1419" s="3" t="s">
        <v>165</v>
      </c>
      <c r="H1419" s="3" t="s">
        <v>34</v>
      </c>
      <c r="I1419" s="3" t="s">
        <v>35</v>
      </c>
      <c r="J1419" s="3" t="s">
        <v>36</v>
      </c>
      <c r="K1419" s="3" t="s">
        <v>42</v>
      </c>
      <c r="L1419" s="5">
        <v>5</v>
      </c>
      <c r="M1419" s="4">
        <v>4</v>
      </c>
      <c r="N1419" s="5">
        <v>7.55</v>
      </c>
      <c r="O1419" s="5">
        <v>1.8875</v>
      </c>
      <c r="P1419" s="4">
        <v>56</v>
      </c>
      <c r="Q1419" s="6">
        <v>7.1428571428571397</v>
      </c>
      <c r="R1419" s="7">
        <v>1.40357142857143</v>
      </c>
      <c r="S1419" s="6">
        <v>0</v>
      </c>
      <c r="T1419" s="5">
        <v>0</v>
      </c>
      <c r="U1419" s="5">
        <v>0</v>
      </c>
      <c r="V1419" s="5">
        <f t="shared" si="120"/>
        <v>7.55</v>
      </c>
      <c r="W1419" s="5">
        <f t="shared" si="116"/>
        <v>-7.55</v>
      </c>
      <c r="X1419" s="8">
        <f t="shared" si="117"/>
        <v>-1</v>
      </c>
      <c r="Y1419" s="4">
        <v>0</v>
      </c>
      <c r="Z1419" s="9" t="str">
        <f t="shared" si="118"/>
        <v>NA</v>
      </c>
      <c r="AA1419" s="10">
        <f t="shared" si="119"/>
        <v>0</v>
      </c>
    </row>
    <row r="1420" spans="1:27" x14ac:dyDescent="0.55000000000000004">
      <c r="A1420" s="3" t="s">
        <v>52</v>
      </c>
      <c r="B1420" s="3" t="s">
        <v>53</v>
      </c>
      <c r="C1420" s="3" t="s">
        <v>2544</v>
      </c>
      <c r="D1420" s="3" t="s">
        <v>670</v>
      </c>
      <c r="E1420" s="4" t="s">
        <v>47</v>
      </c>
      <c r="F1420" s="3" t="s">
        <v>48</v>
      </c>
      <c r="G1420" s="3" t="s">
        <v>165</v>
      </c>
      <c r="H1420" s="3" t="s">
        <v>34</v>
      </c>
      <c r="I1420" s="3" t="s">
        <v>35</v>
      </c>
      <c r="J1420" s="3" t="s">
        <v>36</v>
      </c>
      <c r="K1420" s="3" t="s">
        <v>42</v>
      </c>
      <c r="L1420" s="5">
        <v>5</v>
      </c>
      <c r="M1420" s="4">
        <v>3</v>
      </c>
      <c r="N1420" s="5">
        <v>7.7749999875000011</v>
      </c>
      <c r="O1420" s="5">
        <v>2.5916666625000002</v>
      </c>
      <c r="P1420" s="4">
        <v>96</v>
      </c>
      <c r="Q1420" s="6">
        <v>3.125</v>
      </c>
      <c r="R1420" s="7">
        <v>1.3270833333333301</v>
      </c>
      <c r="S1420" s="6">
        <v>0</v>
      </c>
      <c r="T1420" s="5">
        <v>0</v>
      </c>
      <c r="U1420" s="5">
        <v>0</v>
      </c>
      <c r="V1420" s="5">
        <f t="shared" si="120"/>
        <v>7.7749999875000011</v>
      </c>
      <c r="W1420" s="5">
        <f t="shared" si="116"/>
        <v>-7.7749999875000011</v>
      </c>
      <c r="X1420" s="8">
        <f t="shared" si="117"/>
        <v>-1</v>
      </c>
      <c r="Y1420" s="4">
        <v>0</v>
      </c>
      <c r="Z1420" s="9" t="str">
        <f t="shared" si="118"/>
        <v>NA</v>
      </c>
      <c r="AA1420" s="10">
        <f t="shared" si="119"/>
        <v>0</v>
      </c>
    </row>
    <row r="1421" spans="1:27" x14ac:dyDescent="0.55000000000000004">
      <c r="A1421" s="3" t="s">
        <v>52</v>
      </c>
      <c r="B1421" s="3" t="s">
        <v>53</v>
      </c>
      <c r="C1421" s="3" t="s">
        <v>2545</v>
      </c>
      <c r="D1421" s="3" t="s">
        <v>1569</v>
      </c>
      <c r="E1421" s="4" t="s">
        <v>47</v>
      </c>
      <c r="F1421" s="3" t="s">
        <v>48</v>
      </c>
      <c r="G1421" s="3" t="s">
        <v>309</v>
      </c>
      <c r="H1421" s="3" t="s">
        <v>34</v>
      </c>
      <c r="I1421" s="3" t="s">
        <v>35</v>
      </c>
      <c r="J1421" s="3" t="s">
        <v>36</v>
      </c>
      <c r="K1421" s="3" t="s">
        <v>61</v>
      </c>
      <c r="L1421" s="5">
        <v>5</v>
      </c>
      <c r="M1421" s="4">
        <v>5</v>
      </c>
      <c r="N1421" s="5">
        <v>9.1</v>
      </c>
      <c r="O1421" s="5">
        <v>1.82</v>
      </c>
      <c r="P1421" s="4">
        <v>17</v>
      </c>
      <c r="Q1421" s="6">
        <v>29.411764705882401</v>
      </c>
      <c r="R1421" s="7">
        <v>2.4117647058823501</v>
      </c>
      <c r="S1421" s="6">
        <v>0</v>
      </c>
      <c r="T1421" s="5">
        <v>0</v>
      </c>
      <c r="U1421" s="5">
        <v>0</v>
      </c>
      <c r="V1421" s="5">
        <f t="shared" si="120"/>
        <v>9.1</v>
      </c>
      <c r="W1421" s="5">
        <f t="shared" si="116"/>
        <v>-9.1</v>
      </c>
      <c r="X1421" s="8">
        <f t="shared" si="117"/>
        <v>-1</v>
      </c>
      <c r="Y1421" s="4">
        <v>0</v>
      </c>
      <c r="Z1421" s="9" t="str">
        <f t="shared" si="118"/>
        <v>NA</v>
      </c>
      <c r="AA1421" s="10">
        <f t="shared" si="119"/>
        <v>0</v>
      </c>
    </row>
    <row r="1422" spans="1:27" x14ac:dyDescent="0.55000000000000004">
      <c r="A1422" s="3" t="s">
        <v>52</v>
      </c>
      <c r="B1422" s="3" t="s">
        <v>53</v>
      </c>
      <c r="C1422" s="3" t="s">
        <v>2546</v>
      </c>
      <c r="D1422" s="3" t="s">
        <v>2547</v>
      </c>
      <c r="E1422" s="4" t="s">
        <v>47</v>
      </c>
      <c r="F1422" s="3" t="s">
        <v>57</v>
      </c>
      <c r="G1422" s="3" t="s">
        <v>165</v>
      </c>
      <c r="H1422" s="3" t="s">
        <v>166</v>
      </c>
      <c r="I1422" s="3" t="s">
        <v>60</v>
      </c>
      <c r="J1422" s="3" t="s">
        <v>36</v>
      </c>
      <c r="K1422" s="3" t="s">
        <v>61</v>
      </c>
      <c r="L1422" s="5">
        <v>5</v>
      </c>
      <c r="M1422" s="4">
        <v>5</v>
      </c>
      <c r="N1422" s="5">
        <v>9.1125000000000007</v>
      </c>
      <c r="O1422" s="5">
        <v>1.8225</v>
      </c>
      <c r="P1422" s="4">
        <v>79</v>
      </c>
      <c r="Q1422" s="6">
        <v>6.3291139240506302</v>
      </c>
      <c r="R1422" s="7">
        <v>1.77848101265823</v>
      </c>
      <c r="S1422" s="6">
        <v>0</v>
      </c>
      <c r="T1422" s="5">
        <v>0</v>
      </c>
      <c r="U1422" s="5">
        <v>0</v>
      </c>
      <c r="V1422" s="5">
        <f t="shared" si="120"/>
        <v>9.1125000000000007</v>
      </c>
      <c r="W1422" s="5">
        <f t="shared" si="116"/>
        <v>-9.1125000000000007</v>
      </c>
      <c r="X1422" s="8">
        <f t="shared" si="117"/>
        <v>-1</v>
      </c>
      <c r="Y1422" s="4">
        <v>0</v>
      </c>
      <c r="Z1422" s="9" t="str">
        <f t="shared" si="118"/>
        <v>NA</v>
      </c>
      <c r="AA1422" s="10">
        <f t="shared" si="119"/>
        <v>0</v>
      </c>
    </row>
    <row r="1423" spans="1:27" x14ac:dyDescent="0.55000000000000004">
      <c r="A1423" s="3" t="s">
        <v>52</v>
      </c>
      <c r="B1423" s="3" t="s">
        <v>53</v>
      </c>
      <c r="C1423" s="3" t="s">
        <v>2548</v>
      </c>
      <c r="D1423" s="3" t="s">
        <v>1710</v>
      </c>
      <c r="E1423" s="4" t="s">
        <v>47</v>
      </c>
      <c r="F1423" s="3" t="s">
        <v>48</v>
      </c>
      <c r="G1423" s="3" t="s">
        <v>49</v>
      </c>
      <c r="H1423" s="3" t="s">
        <v>34</v>
      </c>
      <c r="I1423" s="3" t="s">
        <v>35</v>
      </c>
      <c r="J1423" s="3" t="s">
        <v>36</v>
      </c>
      <c r="K1423" s="3" t="s">
        <v>42</v>
      </c>
      <c r="L1423" s="5">
        <v>5</v>
      </c>
      <c r="M1423" s="4">
        <v>4</v>
      </c>
      <c r="N1423" s="5">
        <v>9.2624999999999993</v>
      </c>
      <c r="O1423" s="5">
        <v>2.3156249999999998</v>
      </c>
      <c r="P1423" s="4">
        <v>101</v>
      </c>
      <c r="Q1423" s="6">
        <v>3.9603960396039599</v>
      </c>
      <c r="R1423" s="7">
        <v>1.3178217821782201</v>
      </c>
      <c r="S1423" s="6">
        <v>0</v>
      </c>
      <c r="T1423" s="5">
        <v>0</v>
      </c>
      <c r="U1423" s="5">
        <v>0</v>
      </c>
      <c r="V1423" s="5">
        <f t="shared" si="120"/>
        <v>9.2624999999999993</v>
      </c>
      <c r="W1423" s="5">
        <f t="shared" si="116"/>
        <v>-9.2624999999999993</v>
      </c>
      <c r="X1423" s="8">
        <f t="shared" si="117"/>
        <v>-1</v>
      </c>
      <c r="Y1423" s="4">
        <v>0</v>
      </c>
      <c r="Z1423" s="9" t="str">
        <f t="shared" si="118"/>
        <v>NA</v>
      </c>
      <c r="AA1423" s="10">
        <f t="shared" si="119"/>
        <v>0</v>
      </c>
    </row>
    <row r="1424" spans="1:27" x14ac:dyDescent="0.55000000000000004">
      <c r="A1424" s="3" t="s">
        <v>52</v>
      </c>
      <c r="B1424" s="3" t="s">
        <v>53</v>
      </c>
      <c r="C1424" s="3" t="s">
        <v>2549</v>
      </c>
      <c r="D1424" s="3" t="s">
        <v>860</v>
      </c>
      <c r="E1424" s="4" t="s">
        <v>47</v>
      </c>
      <c r="F1424" s="3" t="s">
        <v>48</v>
      </c>
      <c r="G1424" s="3" t="s">
        <v>309</v>
      </c>
      <c r="H1424" s="3" t="s">
        <v>34</v>
      </c>
      <c r="I1424" s="3" t="s">
        <v>35</v>
      </c>
      <c r="J1424" s="3" t="s">
        <v>36</v>
      </c>
      <c r="K1424" s="3" t="s">
        <v>61</v>
      </c>
      <c r="L1424" s="5">
        <v>5</v>
      </c>
      <c r="M1424" s="4">
        <v>4</v>
      </c>
      <c r="N1424" s="5">
        <v>9.4375</v>
      </c>
      <c r="O1424" s="5">
        <v>2.359375</v>
      </c>
      <c r="P1424" s="4">
        <v>344</v>
      </c>
      <c r="Q1424" s="6">
        <v>1.16279069767442</v>
      </c>
      <c r="R1424" s="7">
        <v>1.5328488372093001</v>
      </c>
      <c r="S1424" s="6">
        <v>0</v>
      </c>
      <c r="T1424" s="5">
        <v>0</v>
      </c>
      <c r="U1424" s="5">
        <v>0</v>
      </c>
      <c r="V1424" s="5">
        <f t="shared" si="120"/>
        <v>9.4375</v>
      </c>
      <c r="W1424" s="5">
        <f t="shared" si="116"/>
        <v>-9.4375</v>
      </c>
      <c r="X1424" s="8">
        <f t="shared" si="117"/>
        <v>-1</v>
      </c>
      <c r="Y1424" s="4">
        <v>0</v>
      </c>
      <c r="Z1424" s="9" t="str">
        <f t="shared" si="118"/>
        <v>NA</v>
      </c>
      <c r="AA1424" s="10">
        <f t="shared" si="119"/>
        <v>0</v>
      </c>
    </row>
    <row r="1425" spans="1:27" x14ac:dyDescent="0.55000000000000004">
      <c r="A1425" s="3" t="s">
        <v>52</v>
      </c>
      <c r="B1425" s="3" t="s">
        <v>53</v>
      </c>
      <c r="C1425" s="3" t="s">
        <v>2550</v>
      </c>
      <c r="D1425" s="3" t="s">
        <v>877</v>
      </c>
      <c r="E1425" s="4" t="s">
        <v>47</v>
      </c>
      <c r="F1425" s="3" t="s">
        <v>48</v>
      </c>
      <c r="G1425" s="3" t="s">
        <v>49</v>
      </c>
      <c r="H1425" s="3" t="s">
        <v>34</v>
      </c>
      <c r="I1425" s="3" t="s">
        <v>35</v>
      </c>
      <c r="J1425" s="3" t="s">
        <v>36</v>
      </c>
      <c r="K1425" s="3" t="s">
        <v>42</v>
      </c>
      <c r="L1425" s="5">
        <v>5</v>
      </c>
      <c r="M1425" s="4">
        <v>3</v>
      </c>
      <c r="N1425" s="5">
        <v>9.5374999874999986</v>
      </c>
      <c r="O1425" s="5">
        <v>3.1791666624999997</v>
      </c>
      <c r="P1425" s="4">
        <v>52</v>
      </c>
      <c r="Q1425" s="6">
        <v>5.7692307692307701</v>
      </c>
      <c r="R1425" s="7">
        <v>1.3</v>
      </c>
      <c r="S1425" s="6">
        <v>0</v>
      </c>
      <c r="T1425" s="5">
        <v>0</v>
      </c>
      <c r="U1425" s="5">
        <v>0</v>
      </c>
      <c r="V1425" s="5">
        <f t="shared" si="120"/>
        <v>9.5374999874999986</v>
      </c>
      <c r="W1425" s="5">
        <f t="shared" si="116"/>
        <v>-9.5374999874999986</v>
      </c>
      <c r="X1425" s="8">
        <f t="shared" si="117"/>
        <v>-1</v>
      </c>
      <c r="Y1425" s="4">
        <v>0</v>
      </c>
      <c r="Z1425" s="9" t="str">
        <f t="shared" si="118"/>
        <v>NA</v>
      </c>
      <c r="AA1425" s="10">
        <f t="shared" si="119"/>
        <v>0</v>
      </c>
    </row>
    <row r="1426" spans="1:27" x14ac:dyDescent="0.55000000000000004">
      <c r="A1426" s="3" t="s">
        <v>52</v>
      </c>
      <c r="B1426" s="3" t="s">
        <v>53</v>
      </c>
      <c r="C1426" s="3" t="s">
        <v>2551</v>
      </c>
      <c r="D1426" s="3" t="s">
        <v>849</v>
      </c>
      <c r="E1426" s="4" t="s">
        <v>47</v>
      </c>
      <c r="F1426" s="3" t="s">
        <v>48</v>
      </c>
      <c r="G1426" s="3" t="s">
        <v>49</v>
      </c>
      <c r="H1426" s="3" t="s">
        <v>34</v>
      </c>
      <c r="I1426" s="3" t="s">
        <v>35</v>
      </c>
      <c r="J1426" s="3" t="s">
        <v>36</v>
      </c>
      <c r="K1426" s="3" t="s">
        <v>42</v>
      </c>
      <c r="L1426" s="5">
        <v>5</v>
      </c>
      <c r="M1426" s="4">
        <v>4</v>
      </c>
      <c r="N1426" s="5">
        <v>10.025</v>
      </c>
      <c r="O1426" s="5">
        <v>2.5062500000000001</v>
      </c>
      <c r="P1426" s="4">
        <v>469</v>
      </c>
      <c r="Q1426" s="6">
        <v>0.85287846481876306</v>
      </c>
      <c r="R1426" s="7">
        <v>1.2379530916844399</v>
      </c>
      <c r="S1426" s="6">
        <v>0</v>
      </c>
      <c r="T1426" s="5">
        <v>0</v>
      </c>
      <c r="U1426" s="5">
        <v>0</v>
      </c>
      <c r="V1426" s="5">
        <f t="shared" si="120"/>
        <v>10.025</v>
      </c>
      <c r="W1426" s="5">
        <f t="shared" si="116"/>
        <v>-10.025</v>
      </c>
      <c r="X1426" s="8">
        <f t="shared" si="117"/>
        <v>-1</v>
      </c>
      <c r="Y1426" s="4">
        <v>0</v>
      </c>
      <c r="Z1426" s="9" t="str">
        <f t="shared" si="118"/>
        <v>NA</v>
      </c>
      <c r="AA1426" s="10">
        <f t="shared" si="119"/>
        <v>0</v>
      </c>
    </row>
    <row r="1427" spans="1:27" x14ac:dyDescent="0.55000000000000004">
      <c r="A1427" s="3" t="s">
        <v>52</v>
      </c>
      <c r="B1427" s="3" t="s">
        <v>53</v>
      </c>
      <c r="C1427" s="3" t="s">
        <v>2552</v>
      </c>
      <c r="D1427" s="3" t="s">
        <v>870</v>
      </c>
      <c r="E1427" s="4" t="s">
        <v>47</v>
      </c>
      <c r="F1427" s="3" t="s">
        <v>48</v>
      </c>
      <c r="G1427" s="3" t="s">
        <v>49</v>
      </c>
      <c r="H1427" s="3" t="s">
        <v>34</v>
      </c>
      <c r="I1427" s="3" t="s">
        <v>35</v>
      </c>
      <c r="J1427" s="3" t="s">
        <v>36</v>
      </c>
      <c r="K1427" s="3" t="s">
        <v>42</v>
      </c>
      <c r="L1427" s="5">
        <v>5</v>
      </c>
      <c r="M1427" s="4">
        <v>6</v>
      </c>
      <c r="N1427" s="5">
        <v>11.599999950000001</v>
      </c>
      <c r="O1427" s="5">
        <v>1.933333325</v>
      </c>
      <c r="P1427" s="4">
        <v>306</v>
      </c>
      <c r="Q1427" s="6">
        <v>1.9607843137254899</v>
      </c>
      <c r="R1427" s="7">
        <v>1.2369281045751599</v>
      </c>
      <c r="S1427" s="6">
        <v>0</v>
      </c>
      <c r="T1427" s="5">
        <v>0</v>
      </c>
      <c r="U1427" s="5">
        <v>0</v>
      </c>
      <c r="V1427" s="5">
        <f t="shared" si="120"/>
        <v>11.599999950000001</v>
      </c>
      <c r="W1427" s="5">
        <f t="shared" si="116"/>
        <v>-11.599999950000001</v>
      </c>
      <c r="X1427" s="8">
        <f t="shared" si="117"/>
        <v>-1</v>
      </c>
      <c r="Y1427" s="4">
        <v>0</v>
      </c>
      <c r="Z1427" s="9" t="str">
        <f t="shared" si="118"/>
        <v>NA</v>
      </c>
      <c r="AA1427" s="10">
        <f t="shared" si="119"/>
        <v>0</v>
      </c>
    </row>
    <row r="1428" spans="1:27" x14ac:dyDescent="0.55000000000000004">
      <c r="A1428" s="3" t="s">
        <v>52</v>
      </c>
      <c r="B1428" s="3" t="s">
        <v>53</v>
      </c>
      <c r="C1428" s="3" t="s">
        <v>2553</v>
      </c>
      <c r="D1428" s="3" t="s">
        <v>407</v>
      </c>
      <c r="E1428" s="4" t="s">
        <v>47</v>
      </c>
      <c r="F1428" s="3" t="s">
        <v>48</v>
      </c>
      <c r="G1428" s="3" t="s">
        <v>165</v>
      </c>
      <c r="H1428" s="3" t="s">
        <v>34</v>
      </c>
      <c r="I1428" s="3" t="s">
        <v>35</v>
      </c>
      <c r="J1428" s="3" t="s">
        <v>36</v>
      </c>
      <c r="K1428" s="3" t="s">
        <v>42</v>
      </c>
      <c r="L1428" s="5">
        <v>5</v>
      </c>
      <c r="M1428" s="4">
        <v>11</v>
      </c>
      <c r="N1428" s="5">
        <v>12.174999924999998</v>
      </c>
      <c r="O1428" s="5">
        <v>1.1068181749999999</v>
      </c>
      <c r="P1428" s="4">
        <v>115</v>
      </c>
      <c r="Q1428" s="6">
        <v>9.5652173913043494</v>
      </c>
      <c r="R1428" s="7">
        <v>1.07565217391304</v>
      </c>
      <c r="S1428" s="6">
        <v>0</v>
      </c>
      <c r="T1428" s="5">
        <v>0</v>
      </c>
      <c r="U1428" s="5">
        <v>0</v>
      </c>
      <c r="V1428" s="5">
        <f t="shared" si="120"/>
        <v>12.174999924999998</v>
      </c>
      <c r="W1428" s="5">
        <f t="shared" si="116"/>
        <v>-12.174999924999998</v>
      </c>
      <c r="X1428" s="8">
        <f t="shared" si="117"/>
        <v>-1</v>
      </c>
      <c r="Y1428" s="4">
        <v>0</v>
      </c>
      <c r="Z1428" s="9" t="str">
        <f t="shared" si="118"/>
        <v>NA</v>
      </c>
      <c r="AA1428" s="10">
        <f t="shared" si="119"/>
        <v>0</v>
      </c>
    </row>
    <row r="1429" spans="1:27" x14ac:dyDescent="0.55000000000000004">
      <c r="A1429" s="3" t="s">
        <v>52</v>
      </c>
      <c r="B1429" s="3" t="s">
        <v>53</v>
      </c>
      <c r="C1429" s="3" t="s">
        <v>2554</v>
      </c>
      <c r="D1429" s="3" t="s">
        <v>471</v>
      </c>
      <c r="E1429" s="4" t="s">
        <v>47</v>
      </c>
      <c r="F1429" s="3" t="s">
        <v>48</v>
      </c>
      <c r="G1429" s="3" t="s">
        <v>161</v>
      </c>
      <c r="H1429" s="3" t="s">
        <v>34</v>
      </c>
      <c r="I1429" s="3" t="s">
        <v>35</v>
      </c>
      <c r="J1429" s="3" t="s">
        <v>36</v>
      </c>
      <c r="K1429" s="3" t="s">
        <v>61</v>
      </c>
      <c r="L1429" s="5">
        <v>5</v>
      </c>
      <c r="M1429" s="4">
        <v>6</v>
      </c>
      <c r="N1429" s="5">
        <v>12.637499999999999</v>
      </c>
      <c r="O1429" s="5">
        <v>2.1062500000000002</v>
      </c>
      <c r="P1429" s="4">
        <v>61</v>
      </c>
      <c r="Q1429" s="6">
        <v>9.8360655737704903</v>
      </c>
      <c r="R1429" s="7">
        <v>2.30819672131148</v>
      </c>
      <c r="S1429" s="6">
        <v>0</v>
      </c>
      <c r="T1429" s="5">
        <v>0</v>
      </c>
      <c r="U1429" s="5">
        <v>0</v>
      </c>
      <c r="V1429" s="5">
        <f t="shared" si="120"/>
        <v>12.637499999999999</v>
      </c>
      <c r="W1429" s="5">
        <f t="shared" si="116"/>
        <v>-12.637499999999999</v>
      </c>
      <c r="X1429" s="8">
        <f t="shared" si="117"/>
        <v>-1</v>
      </c>
      <c r="Y1429" s="4">
        <v>0</v>
      </c>
      <c r="Z1429" s="9" t="str">
        <f t="shared" si="118"/>
        <v>NA</v>
      </c>
      <c r="AA1429" s="10">
        <f t="shared" si="119"/>
        <v>0</v>
      </c>
    </row>
    <row r="1430" spans="1:27" x14ac:dyDescent="0.55000000000000004">
      <c r="A1430" s="3" t="s">
        <v>52</v>
      </c>
      <c r="B1430" s="3" t="s">
        <v>53</v>
      </c>
      <c r="C1430" s="3" t="s">
        <v>2555</v>
      </c>
      <c r="D1430" s="3" t="s">
        <v>1476</v>
      </c>
      <c r="E1430" s="4" t="s">
        <v>47</v>
      </c>
      <c r="F1430" s="3" t="s">
        <v>48</v>
      </c>
      <c r="G1430" s="3" t="s">
        <v>309</v>
      </c>
      <c r="H1430" s="3" t="s">
        <v>34</v>
      </c>
      <c r="I1430" s="3" t="s">
        <v>35</v>
      </c>
      <c r="J1430" s="3" t="s">
        <v>36</v>
      </c>
      <c r="K1430" s="3" t="s">
        <v>61</v>
      </c>
      <c r="L1430" s="5">
        <v>5</v>
      </c>
      <c r="M1430" s="4">
        <v>5</v>
      </c>
      <c r="N1430" s="5">
        <v>13.262499999999999</v>
      </c>
      <c r="O1430" s="5">
        <v>2.6524999999999999</v>
      </c>
      <c r="P1430" s="4">
        <v>164</v>
      </c>
      <c r="Q1430" s="6">
        <v>3.0487804878048799</v>
      </c>
      <c r="R1430" s="7">
        <v>1.19390243902439</v>
      </c>
      <c r="S1430" s="6">
        <v>0</v>
      </c>
      <c r="T1430" s="5">
        <v>0</v>
      </c>
      <c r="U1430" s="5">
        <v>0</v>
      </c>
      <c r="V1430" s="5">
        <f t="shared" si="120"/>
        <v>13.262499999999999</v>
      </c>
      <c r="W1430" s="5">
        <f t="shared" si="116"/>
        <v>-13.262499999999999</v>
      </c>
      <c r="X1430" s="8">
        <f t="shared" si="117"/>
        <v>-1</v>
      </c>
      <c r="Y1430" s="4">
        <v>0</v>
      </c>
      <c r="Z1430" s="9" t="str">
        <f t="shared" si="118"/>
        <v>NA</v>
      </c>
      <c r="AA1430" s="10">
        <f t="shared" si="119"/>
        <v>0</v>
      </c>
    </row>
    <row r="1431" spans="1:27" x14ac:dyDescent="0.55000000000000004">
      <c r="A1431" s="3" t="s">
        <v>52</v>
      </c>
      <c r="B1431" s="3" t="s">
        <v>53</v>
      </c>
      <c r="C1431" s="3" t="s">
        <v>2556</v>
      </c>
      <c r="D1431" s="3" t="s">
        <v>1612</v>
      </c>
      <c r="E1431" s="4" t="s">
        <v>47</v>
      </c>
      <c r="F1431" s="3" t="s">
        <v>48</v>
      </c>
      <c r="G1431" s="3" t="s">
        <v>49</v>
      </c>
      <c r="H1431" s="3" t="s">
        <v>34</v>
      </c>
      <c r="I1431" s="3" t="s">
        <v>35</v>
      </c>
      <c r="J1431" s="3" t="s">
        <v>36</v>
      </c>
      <c r="K1431" s="3" t="s">
        <v>42</v>
      </c>
      <c r="L1431" s="5">
        <v>5</v>
      </c>
      <c r="M1431" s="4">
        <v>6</v>
      </c>
      <c r="N1431" s="5">
        <v>19.512499949999999</v>
      </c>
      <c r="O1431" s="5">
        <v>3.2520833249999996</v>
      </c>
      <c r="P1431" s="4">
        <v>156</v>
      </c>
      <c r="Q1431" s="6">
        <v>3.8461538461538498</v>
      </c>
      <c r="R1431" s="7">
        <v>1.33012820512821</v>
      </c>
      <c r="S1431" s="6">
        <v>0</v>
      </c>
      <c r="T1431" s="5">
        <v>0</v>
      </c>
      <c r="U1431" s="5">
        <v>0</v>
      </c>
      <c r="V1431" s="5">
        <f t="shared" si="120"/>
        <v>19.512499949999999</v>
      </c>
      <c r="W1431" s="5">
        <f t="shared" si="116"/>
        <v>-19.512499949999999</v>
      </c>
      <c r="X1431" s="8">
        <f t="shared" si="117"/>
        <v>-1</v>
      </c>
      <c r="Y1431" s="4">
        <v>0</v>
      </c>
      <c r="Z1431" s="9" t="str">
        <f t="shared" si="118"/>
        <v>NA</v>
      </c>
      <c r="AA1431" s="10">
        <f t="shared" si="119"/>
        <v>0</v>
      </c>
    </row>
    <row r="1432" spans="1:27" x14ac:dyDescent="0.55000000000000004">
      <c r="A1432" s="3" t="s">
        <v>52</v>
      </c>
      <c r="B1432" s="3" t="s">
        <v>53</v>
      </c>
      <c r="C1432" s="3" t="s">
        <v>2557</v>
      </c>
      <c r="D1432" s="3" t="s">
        <v>1165</v>
      </c>
      <c r="E1432" s="4" t="s">
        <v>47</v>
      </c>
      <c r="F1432" s="3" t="s">
        <v>48</v>
      </c>
      <c r="G1432" s="3" t="s">
        <v>309</v>
      </c>
      <c r="H1432" s="3" t="s">
        <v>34</v>
      </c>
      <c r="I1432" s="3" t="s">
        <v>35</v>
      </c>
      <c r="J1432" s="3" t="s">
        <v>36</v>
      </c>
      <c r="K1432" s="3" t="s">
        <v>61</v>
      </c>
      <c r="L1432" s="5">
        <v>5</v>
      </c>
      <c r="M1432" s="4">
        <v>8</v>
      </c>
      <c r="N1432" s="5">
        <v>23.25</v>
      </c>
      <c r="O1432" s="5">
        <v>2.90625</v>
      </c>
      <c r="P1432" s="4">
        <v>261</v>
      </c>
      <c r="Q1432" s="6">
        <v>3.0651340996168601</v>
      </c>
      <c r="R1432" s="7">
        <v>1.31034482758621</v>
      </c>
      <c r="S1432" s="6">
        <v>0</v>
      </c>
      <c r="T1432" s="5">
        <v>0</v>
      </c>
      <c r="U1432" s="5">
        <v>0</v>
      </c>
      <c r="V1432" s="5">
        <f t="shared" si="120"/>
        <v>23.25</v>
      </c>
      <c r="W1432" s="5">
        <f t="shared" si="116"/>
        <v>-23.25</v>
      </c>
      <c r="X1432" s="8">
        <f t="shared" si="117"/>
        <v>-1</v>
      </c>
      <c r="Y1432" s="4">
        <v>0</v>
      </c>
      <c r="Z1432" s="9" t="str">
        <f t="shared" si="118"/>
        <v>NA</v>
      </c>
      <c r="AA1432" s="10">
        <f t="shared" si="119"/>
        <v>0</v>
      </c>
    </row>
    <row r="1433" spans="1:27" x14ac:dyDescent="0.55000000000000004">
      <c r="A1433" s="3" t="s">
        <v>52</v>
      </c>
      <c r="B1433" s="3" t="s">
        <v>53</v>
      </c>
      <c r="C1433" s="3" t="s">
        <v>2558</v>
      </c>
      <c r="D1433" s="3" t="s">
        <v>2559</v>
      </c>
      <c r="E1433" s="4" t="s">
        <v>47</v>
      </c>
      <c r="F1433" s="3" t="s">
        <v>57</v>
      </c>
      <c r="G1433" s="3" t="s">
        <v>400</v>
      </c>
      <c r="H1433" s="3" t="s">
        <v>332</v>
      </c>
      <c r="I1433" s="3" t="s">
        <v>60</v>
      </c>
      <c r="J1433" s="3" t="s">
        <v>36</v>
      </c>
      <c r="K1433" s="3" t="s">
        <v>61</v>
      </c>
      <c r="L1433" s="5">
        <v>5</v>
      </c>
      <c r="M1433" s="4">
        <v>17</v>
      </c>
      <c r="N1433" s="5">
        <v>24.674999987500001</v>
      </c>
      <c r="O1433" s="5">
        <v>1.4514705875</v>
      </c>
      <c r="P1433" s="4">
        <v>1232</v>
      </c>
      <c r="Q1433" s="6">
        <v>1.3798701298701299</v>
      </c>
      <c r="R1433" s="7">
        <v>1.20316558441558</v>
      </c>
      <c r="S1433" s="6">
        <v>0</v>
      </c>
      <c r="T1433" s="5">
        <v>0</v>
      </c>
      <c r="U1433" s="5">
        <v>0</v>
      </c>
      <c r="V1433" s="5">
        <f t="shared" si="120"/>
        <v>24.674999987500001</v>
      </c>
      <c r="W1433" s="5">
        <f t="shared" si="116"/>
        <v>-24.674999987500001</v>
      </c>
      <c r="X1433" s="8">
        <f t="shared" si="117"/>
        <v>-1</v>
      </c>
      <c r="Y1433" s="4">
        <v>0</v>
      </c>
      <c r="Z1433" s="9" t="str">
        <f t="shared" si="118"/>
        <v>NA</v>
      </c>
      <c r="AA1433" s="10">
        <f t="shared" si="119"/>
        <v>0</v>
      </c>
    </row>
    <row r="1434" spans="1:27" x14ac:dyDescent="0.55000000000000004">
      <c r="A1434" s="3" t="s">
        <v>52</v>
      </c>
      <c r="B1434" s="3" t="s">
        <v>53</v>
      </c>
      <c r="C1434" s="3" t="s">
        <v>2560</v>
      </c>
      <c r="D1434" s="3" t="s">
        <v>268</v>
      </c>
      <c r="E1434" s="4" t="s">
        <v>47</v>
      </c>
      <c r="F1434" s="3" t="s">
        <v>48</v>
      </c>
      <c r="G1434" s="3" t="s">
        <v>161</v>
      </c>
      <c r="H1434" s="3" t="s">
        <v>34</v>
      </c>
      <c r="I1434" s="3" t="s">
        <v>35</v>
      </c>
      <c r="J1434" s="3" t="s">
        <v>36</v>
      </c>
      <c r="K1434" s="3" t="s">
        <v>61</v>
      </c>
      <c r="L1434" s="5">
        <v>5</v>
      </c>
      <c r="M1434" s="4">
        <v>27</v>
      </c>
      <c r="N1434" s="5">
        <v>24.78749985</v>
      </c>
      <c r="O1434" s="5">
        <v>0.91805554999999994</v>
      </c>
      <c r="P1434" s="4">
        <v>142</v>
      </c>
      <c r="Q1434" s="6">
        <v>19.014084507042298</v>
      </c>
      <c r="R1434" s="7">
        <v>1.05</v>
      </c>
      <c r="S1434" s="6">
        <v>0</v>
      </c>
      <c r="T1434" s="5">
        <v>0</v>
      </c>
      <c r="U1434" s="5">
        <v>0</v>
      </c>
      <c r="V1434" s="5">
        <f t="shared" si="120"/>
        <v>24.78749985</v>
      </c>
      <c r="W1434" s="5">
        <f t="shared" si="116"/>
        <v>-24.78749985</v>
      </c>
      <c r="X1434" s="8">
        <f t="shared" si="117"/>
        <v>-1</v>
      </c>
      <c r="Y1434" s="4">
        <v>0</v>
      </c>
      <c r="Z1434" s="9" t="str">
        <f t="shared" si="118"/>
        <v>NA</v>
      </c>
      <c r="AA1434" s="10">
        <f t="shared" si="119"/>
        <v>0</v>
      </c>
    </row>
    <row r="1435" spans="1:27" x14ac:dyDescent="0.55000000000000004">
      <c r="A1435" s="3" t="s">
        <v>52</v>
      </c>
      <c r="B1435" s="3" t="s">
        <v>53</v>
      </c>
      <c r="C1435" s="3" t="s">
        <v>2561</v>
      </c>
      <c r="D1435" s="3" t="s">
        <v>198</v>
      </c>
      <c r="E1435" s="4" t="s">
        <v>47</v>
      </c>
      <c r="F1435" s="3" t="s">
        <v>48</v>
      </c>
      <c r="G1435" s="3" t="s">
        <v>161</v>
      </c>
      <c r="H1435" s="3" t="s">
        <v>34</v>
      </c>
      <c r="I1435" s="3" t="s">
        <v>35</v>
      </c>
      <c r="J1435" s="3" t="s">
        <v>36</v>
      </c>
      <c r="K1435" s="3" t="s">
        <v>61</v>
      </c>
      <c r="L1435" s="5">
        <v>5</v>
      </c>
      <c r="M1435" s="4">
        <v>33</v>
      </c>
      <c r="N1435" s="5">
        <v>26.149999837500001</v>
      </c>
      <c r="O1435" s="5">
        <v>0.79242423750000002</v>
      </c>
      <c r="P1435" s="4">
        <v>258</v>
      </c>
      <c r="Q1435" s="6">
        <v>12.790697674418601</v>
      </c>
      <c r="R1435" s="7">
        <v>1.02984496124031</v>
      </c>
      <c r="S1435" s="6">
        <v>0</v>
      </c>
      <c r="T1435" s="5">
        <v>0</v>
      </c>
      <c r="U1435" s="5">
        <v>0</v>
      </c>
      <c r="V1435" s="5">
        <f t="shared" si="120"/>
        <v>26.149999837500001</v>
      </c>
      <c r="W1435" s="5">
        <f t="shared" si="116"/>
        <v>-26.149999837500001</v>
      </c>
      <c r="X1435" s="8">
        <f t="shared" si="117"/>
        <v>-1</v>
      </c>
      <c r="Y1435" s="4">
        <v>0</v>
      </c>
      <c r="Z1435" s="9" t="str">
        <f t="shared" si="118"/>
        <v>NA</v>
      </c>
      <c r="AA1435" s="10">
        <f t="shared" si="119"/>
        <v>0</v>
      </c>
    </row>
    <row r="1436" spans="1:27" x14ac:dyDescent="0.55000000000000004">
      <c r="A1436" s="3" t="s">
        <v>52</v>
      </c>
      <c r="B1436" s="3" t="s">
        <v>53</v>
      </c>
      <c r="C1436" s="3" t="s">
        <v>2562</v>
      </c>
      <c r="D1436" s="3" t="s">
        <v>229</v>
      </c>
      <c r="E1436" s="4" t="s">
        <v>47</v>
      </c>
      <c r="F1436" s="3" t="s">
        <v>48</v>
      </c>
      <c r="G1436" s="3" t="s">
        <v>88</v>
      </c>
      <c r="H1436" s="3" t="s">
        <v>34</v>
      </c>
      <c r="I1436" s="3" t="s">
        <v>35</v>
      </c>
      <c r="J1436" s="3" t="s">
        <v>36</v>
      </c>
      <c r="K1436" s="3" t="s">
        <v>61</v>
      </c>
      <c r="L1436" s="5">
        <v>5</v>
      </c>
      <c r="M1436" s="4">
        <v>38</v>
      </c>
      <c r="N1436" s="5">
        <v>26.374999625000001</v>
      </c>
      <c r="O1436" s="5">
        <v>0.69407893750000005</v>
      </c>
      <c r="P1436" s="4">
        <v>138</v>
      </c>
      <c r="Q1436" s="6">
        <v>27.536231884058001</v>
      </c>
      <c r="R1436" s="7">
        <v>1.04565217391304</v>
      </c>
      <c r="S1436" s="6">
        <v>0</v>
      </c>
      <c r="T1436" s="5">
        <v>0</v>
      </c>
      <c r="U1436" s="5">
        <v>0</v>
      </c>
      <c r="V1436" s="5">
        <f t="shared" si="120"/>
        <v>26.374999625000001</v>
      </c>
      <c r="W1436" s="5">
        <f t="shared" si="116"/>
        <v>-26.374999625000001</v>
      </c>
      <c r="X1436" s="8">
        <f t="shared" si="117"/>
        <v>-1</v>
      </c>
      <c r="Y1436" s="4">
        <v>0</v>
      </c>
      <c r="Z1436" s="9" t="str">
        <f t="shared" si="118"/>
        <v>NA</v>
      </c>
      <c r="AA1436" s="10">
        <f t="shared" si="119"/>
        <v>0</v>
      </c>
    </row>
    <row r="1437" spans="1:27" x14ac:dyDescent="0.55000000000000004">
      <c r="A1437" s="3" t="s">
        <v>52</v>
      </c>
      <c r="B1437" s="3" t="s">
        <v>53</v>
      </c>
      <c r="C1437" s="3" t="s">
        <v>2563</v>
      </c>
      <c r="D1437" s="3" t="s">
        <v>2564</v>
      </c>
      <c r="E1437" s="4" t="s">
        <v>47</v>
      </c>
      <c r="F1437" s="3" t="s">
        <v>48</v>
      </c>
      <c r="G1437" s="3" t="s">
        <v>49</v>
      </c>
      <c r="H1437" s="3" t="s">
        <v>34</v>
      </c>
      <c r="I1437" s="3" t="s">
        <v>35</v>
      </c>
      <c r="J1437" s="3" t="s">
        <v>36</v>
      </c>
      <c r="K1437" s="3" t="s">
        <v>42</v>
      </c>
      <c r="L1437" s="5">
        <v>5</v>
      </c>
      <c r="M1437" s="4">
        <v>12</v>
      </c>
      <c r="N1437" s="5">
        <v>29.524999950000002</v>
      </c>
      <c r="O1437" s="5">
        <v>2.4604166625000001</v>
      </c>
      <c r="P1437" s="4">
        <v>91</v>
      </c>
      <c r="Q1437" s="6">
        <v>13.1868131868132</v>
      </c>
      <c r="R1437" s="7">
        <v>1.89340659340659</v>
      </c>
      <c r="S1437" s="6">
        <v>0</v>
      </c>
      <c r="T1437" s="5">
        <v>0</v>
      </c>
      <c r="U1437" s="5">
        <v>0</v>
      </c>
      <c r="V1437" s="5">
        <f t="shared" si="120"/>
        <v>29.524999950000002</v>
      </c>
      <c r="W1437" s="5">
        <f t="shared" si="116"/>
        <v>-29.524999950000002</v>
      </c>
      <c r="X1437" s="8">
        <f t="shared" si="117"/>
        <v>-1</v>
      </c>
      <c r="Y1437" s="4">
        <v>0</v>
      </c>
      <c r="Z1437" s="9" t="str">
        <f t="shared" si="118"/>
        <v>NA</v>
      </c>
      <c r="AA1437" s="10">
        <f t="shared" si="119"/>
        <v>0</v>
      </c>
    </row>
    <row r="1438" spans="1:27" x14ac:dyDescent="0.55000000000000004">
      <c r="A1438" s="3" t="s">
        <v>52</v>
      </c>
      <c r="B1438" s="3" t="s">
        <v>53</v>
      </c>
      <c r="C1438" s="3" t="s">
        <v>2565</v>
      </c>
      <c r="D1438" s="3" t="s">
        <v>948</v>
      </c>
      <c r="E1438" s="4" t="s">
        <v>47</v>
      </c>
      <c r="F1438" s="3" t="s">
        <v>48</v>
      </c>
      <c r="G1438" s="3" t="s">
        <v>309</v>
      </c>
      <c r="H1438" s="3" t="s">
        <v>34</v>
      </c>
      <c r="I1438" s="3" t="s">
        <v>35</v>
      </c>
      <c r="J1438" s="3" t="s">
        <v>36</v>
      </c>
      <c r="K1438" s="3" t="s">
        <v>61</v>
      </c>
      <c r="L1438" s="5">
        <v>5</v>
      </c>
      <c r="M1438" s="4">
        <v>19</v>
      </c>
      <c r="N1438" s="5">
        <v>32.824999924999993</v>
      </c>
      <c r="O1438" s="5">
        <v>1.7276315749999998</v>
      </c>
      <c r="P1438" s="4">
        <v>173</v>
      </c>
      <c r="Q1438" s="6">
        <v>10.9826589595376</v>
      </c>
      <c r="R1438" s="7">
        <v>1.6086705202312099</v>
      </c>
      <c r="S1438" s="6">
        <v>0</v>
      </c>
      <c r="T1438" s="5">
        <v>0</v>
      </c>
      <c r="U1438" s="5">
        <v>0</v>
      </c>
      <c r="V1438" s="5">
        <f t="shared" si="120"/>
        <v>32.824999924999993</v>
      </c>
      <c r="W1438" s="5">
        <f t="shared" si="116"/>
        <v>-32.824999924999993</v>
      </c>
      <c r="X1438" s="8">
        <f t="shared" si="117"/>
        <v>-1</v>
      </c>
      <c r="Y1438" s="4">
        <v>0</v>
      </c>
      <c r="Z1438" s="9" t="str">
        <f t="shared" si="118"/>
        <v>NA</v>
      </c>
      <c r="AA1438" s="10">
        <f t="shared" si="119"/>
        <v>0</v>
      </c>
    </row>
    <row r="1439" spans="1:27" x14ac:dyDescent="0.55000000000000004">
      <c r="A1439" s="3" t="s">
        <v>52</v>
      </c>
      <c r="B1439" s="3" t="s">
        <v>53</v>
      </c>
      <c r="C1439" s="3" t="s">
        <v>2566</v>
      </c>
      <c r="D1439" s="3" t="s">
        <v>842</v>
      </c>
      <c r="E1439" s="4" t="s">
        <v>47</v>
      </c>
      <c r="F1439" s="3" t="s">
        <v>48</v>
      </c>
      <c r="G1439" s="3" t="s">
        <v>49</v>
      </c>
      <c r="H1439" s="3" t="s">
        <v>34</v>
      </c>
      <c r="I1439" s="3" t="s">
        <v>35</v>
      </c>
      <c r="J1439" s="3" t="s">
        <v>36</v>
      </c>
      <c r="K1439" s="3" t="s">
        <v>42</v>
      </c>
      <c r="L1439" s="5">
        <v>5</v>
      </c>
      <c r="M1439" s="4">
        <v>30</v>
      </c>
      <c r="N1439" s="5">
        <v>33.75</v>
      </c>
      <c r="O1439" s="5">
        <v>1.125</v>
      </c>
      <c r="P1439" s="4">
        <v>1099</v>
      </c>
      <c r="Q1439" s="6">
        <v>2.7297543221110101</v>
      </c>
      <c r="R1439" s="7">
        <v>1.0395814376706101</v>
      </c>
      <c r="S1439" s="6">
        <v>0</v>
      </c>
      <c r="T1439" s="5">
        <v>0</v>
      </c>
      <c r="U1439" s="5">
        <v>0</v>
      </c>
      <c r="V1439" s="5">
        <f t="shared" si="120"/>
        <v>33.75</v>
      </c>
      <c r="W1439" s="5">
        <f t="shared" si="116"/>
        <v>-33.75</v>
      </c>
      <c r="X1439" s="8">
        <f t="shared" si="117"/>
        <v>-1</v>
      </c>
      <c r="Y1439" s="4">
        <v>0</v>
      </c>
      <c r="Z1439" s="9" t="str">
        <f t="shared" si="118"/>
        <v>NA</v>
      </c>
      <c r="AA1439" s="10">
        <f t="shared" si="119"/>
        <v>0</v>
      </c>
    </row>
    <row r="1440" spans="1:27" x14ac:dyDescent="0.55000000000000004">
      <c r="A1440" s="3" t="s">
        <v>52</v>
      </c>
      <c r="B1440" s="3" t="s">
        <v>53</v>
      </c>
      <c r="C1440" s="3" t="s">
        <v>2567</v>
      </c>
      <c r="D1440" s="3" t="s">
        <v>805</v>
      </c>
      <c r="E1440" s="4" t="s">
        <v>47</v>
      </c>
      <c r="F1440" s="3" t="s">
        <v>48</v>
      </c>
      <c r="G1440" s="3" t="s">
        <v>309</v>
      </c>
      <c r="H1440" s="3" t="s">
        <v>34</v>
      </c>
      <c r="I1440" s="3" t="s">
        <v>35</v>
      </c>
      <c r="J1440" s="3" t="s">
        <v>36</v>
      </c>
      <c r="K1440" s="3" t="s">
        <v>61</v>
      </c>
      <c r="L1440" s="5">
        <v>5</v>
      </c>
      <c r="M1440" s="4">
        <v>15</v>
      </c>
      <c r="N1440" s="5">
        <v>39.4374999375</v>
      </c>
      <c r="O1440" s="5">
        <v>2.6291666624999999</v>
      </c>
      <c r="P1440" s="4">
        <v>109</v>
      </c>
      <c r="Q1440" s="6">
        <v>13.7614678899083</v>
      </c>
      <c r="R1440" s="7">
        <v>1.0458715596330299</v>
      </c>
      <c r="S1440" s="6">
        <v>0</v>
      </c>
      <c r="T1440" s="5">
        <v>0</v>
      </c>
      <c r="U1440" s="5">
        <v>0</v>
      </c>
      <c r="V1440" s="5">
        <f t="shared" si="120"/>
        <v>39.4374999375</v>
      </c>
      <c r="W1440" s="5">
        <f t="shared" si="116"/>
        <v>-39.4374999375</v>
      </c>
      <c r="X1440" s="8">
        <f t="shared" si="117"/>
        <v>-1</v>
      </c>
      <c r="Y1440" s="4">
        <v>0</v>
      </c>
      <c r="Z1440" s="9" t="str">
        <f t="shared" si="118"/>
        <v>NA</v>
      </c>
      <c r="AA1440" s="10">
        <f t="shared" si="119"/>
        <v>0</v>
      </c>
    </row>
    <row r="1441" spans="1:27" x14ac:dyDescent="0.55000000000000004">
      <c r="A1441" s="3" t="s">
        <v>52</v>
      </c>
      <c r="B1441" s="3" t="s">
        <v>53</v>
      </c>
      <c r="C1441" s="3" t="s">
        <v>2568</v>
      </c>
      <c r="D1441" s="3" t="s">
        <v>447</v>
      </c>
      <c r="E1441" s="4" t="s">
        <v>47</v>
      </c>
      <c r="F1441" s="3" t="s">
        <v>48</v>
      </c>
      <c r="G1441" s="3" t="s">
        <v>309</v>
      </c>
      <c r="H1441" s="3" t="s">
        <v>34</v>
      </c>
      <c r="I1441" s="3" t="s">
        <v>35</v>
      </c>
      <c r="J1441" s="3" t="s">
        <v>36</v>
      </c>
      <c r="K1441" s="3" t="s">
        <v>61</v>
      </c>
      <c r="L1441" s="5">
        <v>5</v>
      </c>
      <c r="M1441" s="4">
        <v>21</v>
      </c>
      <c r="N1441" s="5">
        <v>47.799999974999999</v>
      </c>
      <c r="O1441" s="5">
        <v>2.2761904749999999</v>
      </c>
      <c r="P1441" s="4">
        <v>3180</v>
      </c>
      <c r="Q1441" s="6">
        <v>0.660377358490566</v>
      </c>
      <c r="R1441" s="7">
        <v>1.1944654088050299</v>
      </c>
      <c r="S1441" s="6">
        <v>0</v>
      </c>
      <c r="T1441" s="5">
        <v>0</v>
      </c>
      <c r="U1441" s="5">
        <v>0</v>
      </c>
      <c r="V1441" s="5">
        <f t="shared" si="120"/>
        <v>47.799999974999999</v>
      </c>
      <c r="W1441" s="5">
        <f t="shared" si="116"/>
        <v>-47.799999974999999</v>
      </c>
      <c r="X1441" s="8">
        <f t="shared" si="117"/>
        <v>-1</v>
      </c>
      <c r="Y1441" s="4">
        <v>0</v>
      </c>
      <c r="Z1441" s="9" t="str">
        <f t="shared" si="118"/>
        <v>NA</v>
      </c>
      <c r="AA1441" s="10">
        <f t="shared" si="119"/>
        <v>0</v>
      </c>
    </row>
    <row r="1442" spans="1:27" x14ac:dyDescent="0.55000000000000004">
      <c r="A1442" s="3" t="s">
        <v>52</v>
      </c>
      <c r="B1442" s="3" t="s">
        <v>53</v>
      </c>
      <c r="C1442" s="3" t="s">
        <v>2569</v>
      </c>
      <c r="D1442" s="3" t="s">
        <v>322</v>
      </c>
      <c r="E1442" s="4" t="s">
        <v>47</v>
      </c>
      <c r="F1442" s="3" t="s">
        <v>57</v>
      </c>
      <c r="G1442" s="3" t="s">
        <v>309</v>
      </c>
      <c r="H1442" s="3" t="s">
        <v>85</v>
      </c>
      <c r="I1442" s="3" t="s">
        <v>60</v>
      </c>
      <c r="J1442" s="3" t="s">
        <v>36</v>
      </c>
      <c r="K1442" s="3" t="s">
        <v>61</v>
      </c>
      <c r="L1442" s="5">
        <v>5</v>
      </c>
      <c r="M1442" s="4">
        <v>27</v>
      </c>
      <c r="N1442" s="5">
        <v>49.999999950000003</v>
      </c>
      <c r="O1442" s="5">
        <v>1.8518518500000001</v>
      </c>
      <c r="P1442" s="4">
        <v>288</v>
      </c>
      <c r="Q1442" s="6">
        <v>9.375</v>
      </c>
      <c r="R1442" s="7">
        <v>2.6256944444444401</v>
      </c>
      <c r="S1442" s="6">
        <v>0</v>
      </c>
      <c r="T1442" s="5">
        <v>0</v>
      </c>
      <c r="U1442" s="5">
        <v>0</v>
      </c>
      <c r="V1442" s="5">
        <f t="shared" si="120"/>
        <v>49.999999950000003</v>
      </c>
      <c r="W1442" s="5">
        <f t="shared" si="116"/>
        <v>-49.999999950000003</v>
      </c>
      <c r="X1442" s="8">
        <f t="shared" si="117"/>
        <v>-1</v>
      </c>
      <c r="Y1442" s="4">
        <v>0</v>
      </c>
      <c r="Z1442" s="9" t="str">
        <f t="shared" si="118"/>
        <v>NA</v>
      </c>
      <c r="AA1442" s="10">
        <f t="shared" si="119"/>
        <v>0</v>
      </c>
    </row>
    <row r="1443" spans="1:27" x14ac:dyDescent="0.55000000000000004">
      <c r="A1443" s="3" t="s">
        <v>52</v>
      </c>
      <c r="B1443" s="3" t="s">
        <v>53</v>
      </c>
      <c r="C1443" s="3" t="s">
        <v>2570</v>
      </c>
      <c r="D1443" s="3" t="s">
        <v>844</v>
      </c>
      <c r="E1443" s="4" t="s">
        <v>47</v>
      </c>
      <c r="F1443" s="3" t="s">
        <v>48</v>
      </c>
      <c r="G1443" s="3" t="s">
        <v>309</v>
      </c>
      <c r="H1443" s="3" t="s">
        <v>34</v>
      </c>
      <c r="I1443" s="3" t="s">
        <v>35</v>
      </c>
      <c r="J1443" s="3" t="s">
        <v>36</v>
      </c>
      <c r="K1443" s="3" t="s">
        <v>61</v>
      </c>
      <c r="L1443" s="5">
        <v>5</v>
      </c>
      <c r="M1443" s="4">
        <v>28</v>
      </c>
      <c r="N1443" s="5">
        <v>50.774999799999996</v>
      </c>
      <c r="O1443" s="5">
        <v>1.8133928499999998</v>
      </c>
      <c r="P1443" s="4">
        <v>1074</v>
      </c>
      <c r="Q1443" s="6">
        <v>2.6070763500931098</v>
      </c>
      <c r="R1443" s="7">
        <v>1.5418063314711401</v>
      </c>
      <c r="S1443" s="6">
        <v>0</v>
      </c>
      <c r="T1443" s="5">
        <v>0</v>
      </c>
      <c r="U1443" s="5">
        <v>0</v>
      </c>
      <c r="V1443" s="5">
        <f t="shared" si="120"/>
        <v>50.774999799999996</v>
      </c>
      <c r="W1443" s="5">
        <f t="shared" si="116"/>
        <v>-50.774999799999996</v>
      </c>
      <c r="X1443" s="8">
        <f t="shared" si="117"/>
        <v>-1</v>
      </c>
      <c r="Y1443" s="4">
        <v>0</v>
      </c>
      <c r="Z1443" s="9" t="str">
        <f t="shared" si="118"/>
        <v>NA</v>
      </c>
      <c r="AA1443" s="10">
        <f t="shared" si="119"/>
        <v>0</v>
      </c>
    </row>
    <row r="1444" spans="1:27" x14ac:dyDescent="0.55000000000000004">
      <c r="A1444" s="3" t="s">
        <v>52</v>
      </c>
      <c r="B1444" s="3" t="s">
        <v>53</v>
      </c>
      <c r="C1444" s="3" t="s">
        <v>2571</v>
      </c>
      <c r="D1444" s="3" t="s">
        <v>2572</v>
      </c>
      <c r="E1444" s="4" t="s">
        <v>47</v>
      </c>
      <c r="F1444" s="3" t="s">
        <v>57</v>
      </c>
      <c r="G1444" s="3" t="s">
        <v>149</v>
      </c>
      <c r="H1444" s="3" t="s">
        <v>150</v>
      </c>
      <c r="I1444" s="3" t="s">
        <v>60</v>
      </c>
      <c r="J1444" s="3" t="s">
        <v>36</v>
      </c>
      <c r="K1444" s="3" t="s">
        <v>61</v>
      </c>
      <c r="L1444" s="5">
        <v>5</v>
      </c>
      <c r="M1444" s="4">
        <v>32</v>
      </c>
      <c r="N1444" s="5">
        <v>54.774999999999999</v>
      </c>
      <c r="O1444" s="5">
        <v>1.71171875</v>
      </c>
      <c r="P1444" s="4">
        <v>3529</v>
      </c>
      <c r="Q1444" s="6">
        <v>0.90677245678662499</v>
      </c>
      <c r="R1444" s="7">
        <v>1.20456219892321</v>
      </c>
      <c r="S1444" s="6">
        <v>0</v>
      </c>
      <c r="T1444" s="5">
        <v>0</v>
      </c>
      <c r="U1444" s="5">
        <v>0</v>
      </c>
      <c r="V1444" s="5">
        <f t="shared" si="120"/>
        <v>54.774999999999999</v>
      </c>
      <c r="W1444" s="5">
        <f t="shared" si="116"/>
        <v>-54.774999999999999</v>
      </c>
      <c r="X1444" s="8">
        <f t="shared" si="117"/>
        <v>-1</v>
      </c>
      <c r="Y1444" s="4">
        <v>0</v>
      </c>
      <c r="Z1444" s="9" t="str">
        <f t="shared" si="118"/>
        <v>NA</v>
      </c>
      <c r="AA1444" s="10">
        <f t="shared" si="119"/>
        <v>0</v>
      </c>
    </row>
    <row r="1445" spans="1:27" x14ac:dyDescent="0.55000000000000004">
      <c r="A1445" s="3" t="s">
        <v>52</v>
      </c>
      <c r="B1445" s="3" t="s">
        <v>53</v>
      </c>
      <c r="C1445" s="3" t="s">
        <v>2573</v>
      </c>
      <c r="D1445" s="3" t="s">
        <v>744</v>
      </c>
      <c r="E1445" s="4" t="s">
        <v>47</v>
      </c>
      <c r="F1445" s="3" t="s">
        <v>48</v>
      </c>
      <c r="G1445" s="3" t="s">
        <v>309</v>
      </c>
      <c r="H1445" s="3" t="s">
        <v>34</v>
      </c>
      <c r="I1445" s="3" t="s">
        <v>35</v>
      </c>
      <c r="J1445" s="3" t="s">
        <v>36</v>
      </c>
      <c r="K1445" s="3" t="s">
        <v>61</v>
      </c>
      <c r="L1445" s="5">
        <v>5</v>
      </c>
      <c r="M1445" s="4">
        <v>20</v>
      </c>
      <c r="N1445" s="5">
        <v>54.8</v>
      </c>
      <c r="O1445" s="5">
        <v>2.74</v>
      </c>
      <c r="P1445" s="4">
        <v>986</v>
      </c>
      <c r="Q1445" s="6">
        <v>2.0283975659229201</v>
      </c>
      <c r="R1445" s="7">
        <v>1.0841784989858001</v>
      </c>
      <c r="S1445" s="6">
        <v>0</v>
      </c>
      <c r="T1445" s="5">
        <v>0</v>
      </c>
      <c r="U1445" s="5">
        <v>0</v>
      </c>
      <c r="V1445" s="5">
        <f t="shared" si="120"/>
        <v>54.8</v>
      </c>
      <c r="W1445" s="5">
        <f t="shared" si="116"/>
        <v>-54.8</v>
      </c>
      <c r="X1445" s="8">
        <f t="shared" si="117"/>
        <v>-1</v>
      </c>
      <c r="Y1445" s="4">
        <v>0</v>
      </c>
      <c r="Z1445" s="9" t="str">
        <f t="shared" si="118"/>
        <v>NA</v>
      </c>
      <c r="AA1445" s="10">
        <f t="shared" si="119"/>
        <v>0</v>
      </c>
    </row>
    <row r="1446" spans="1:27" x14ac:dyDescent="0.55000000000000004">
      <c r="A1446" s="3" t="s">
        <v>52</v>
      </c>
      <c r="B1446" s="3" t="s">
        <v>53</v>
      </c>
      <c r="C1446" s="3" t="s">
        <v>2574</v>
      </c>
      <c r="D1446" s="3" t="s">
        <v>464</v>
      </c>
      <c r="E1446" s="4" t="s">
        <v>47</v>
      </c>
      <c r="F1446" s="3" t="s">
        <v>48</v>
      </c>
      <c r="G1446" s="3" t="s">
        <v>374</v>
      </c>
      <c r="H1446" s="3" t="s">
        <v>34</v>
      </c>
      <c r="I1446" s="3" t="s">
        <v>35</v>
      </c>
      <c r="J1446" s="3" t="s">
        <v>36</v>
      </c>
      <c r="K1446" s="3" t="s">
        <v>61</v>
      </c>
      <c r="L1446" s="5">
        <v>5</v>
      </c>
      <c r="M1446" s="4">
        <v>43</v>
      </c>
      <c r="N1446" s="5">
        <v>63.987499662500007</v>
      </c>
      <c r="O1446" s="5">
        <v>1.4880813875000001</v>
      </c>
      <c r="P1446" s="4">
        <v>272</v>
      </c>
      <c r="Q1446" s="6">
        <v>15.8088235294118</v>
      </c>
      <c r="R1446" s="7">
        <v>1.0823529411764701</v>
      </c>
      <c r="S1446" s="6">
        <v>0</v>
      </c>
      <c r="T1446" s="5">
        <v>0</v>
      </c>
      <c r="U1446" s="5">
        <v>0</v>
      </c>
      <c r="V1446" s="5">
        <f t="shared" si="120"/>
        <v>63.987499662500007</v>
      </c>
      <c r="W1446" s="5">
        <f t="shared" si="116"/>
        <v>-63.987499662500007</v>
      </c>
      <c r="X1446" s="8">
        <f t="shared" si="117"/>
        <v>-1</v>
      </c>
      <c r="Y1446" s="4">
        <v>0</v>
      </c>
      <c r="Z1446" s="9" t="str">
        <f t="shared" si="118"/>
        <v>NA</v>
      </c>
      <c r="AA1446" s="10">
        <f t="shared" si="119"/>
        <v>0</v>
      </c>
    </row>
    <row r="1447" spans="1:27" x14ac:dyDescent="0.55000000000000004">
      <c r="A1447" s="3" t="s">
        <v>52</v>
      </c>
      <c r="B1447" s="3" t="s">
        <v>53</v>
      </c>
      <c r="C1447" s="3" t="s">
        <v>2575</v>
      </c>
      <c r="D1447" s="3" t="s">
        <v>390</v>
      </c>
      <c r="E1447" s="4" t="s">
        <v>47</v>
      </c>
      <c r="F1447" s="3" t="s">
        <v>48</v>
      </c>
      <c r="G1447" s="3" t="s">
        <v>49</v>
      </c>
      <c r="H1447" s="3" t="s">
        <v>34</v>
      </c>
      <c r="I1447" s="3" t="s">
        <v>35</v>
      </c>
      <c r="J1447" s="3" t="s">
        <v>36</v>
      </c>
      <c r="K1447" s="3" t="s">
        <v>42</v>
      </c>
      <c r="L1447" s="5">
        <v>5</v>
      </c>
      <c r="M1447" s="4">
        <v>21</v>
      </c>
      <c r="N1447" s="5">
        <v>65.699999925</v>
      </c>
      <c r="O1447" s="5">
        <v>3.1285714250000001</v>
      </c>
      <c r="P1447" s="4">
        <v>176</v>
      </c>
      <c r="Q1447" s="6">
        <v>11.931818181818199</v>
      </c>
      <c r="R1447" s="7">
        <v>1.5755681818181799</v>
      </c>
      <c r="S1447" s="6">
        <v>0</v>
      </c>
      <c r="T1447" s="5">
        <v>0</v>
      </c>
      <c r="U1447" s="5">
        <v>0</v>
      </c>
      <c r="V1447" s="5">
        <f t="shared" si="120"/>
        <v>65.699999925</v>
      </c>
      <c r="W1447" s="5">
        <f t="shared" si="116"/>
        <v>-65.699999925</v>
      </c>
      <c r="X1447" s="8">
        <f t="shared" si="117"/>
        <v>-1</v>
      </c>
      <c r="Y1447" s="4">
        <v>0</v>
      </c>
      <c r="Z1447" s="9" t="str">
        <f t="shared" si="118"/>
        <v>NA</v>
      </c>
      <c r="AA1447" s="10">
        <f t="shared" si="119"/>
        <v>0</v>
      </c>
    </row>
    <row r="1448" spans="1:27" x14ac:dyDescent="0.55000000000000004">
      <c r="A1448" s="3" t="s">
        <v>52</v>
      </c>
      <c r="B1448" s="3" t="s">
        <v>53</v>
      </c>
      <c r="C1448" s="3" t="s">
        <v>2576</v>
      </c>
      <c r="D1448" s="3" t="s">
        <v>503</v>
      </c>
      <c r="E1448" s="4" t="s">
        <v>47</v>
      </c>
      <c r="F1448" s="3" t="s">
        <v>48</v>
      </c>
      <c r="G1448" s="3" t="s">
        <v>49</v>
      </c>
      <c r="H1448" s="3" t="s">
        <v>34</v>
      </c>
      <c r="I1448" s="3" t="s">
        <v>35</v>
      </c>
      <c r="J1448" s="3" t="s">
        <v>36</v>
      </c>
      <c r="K1448" s="3" t="s">
        <v>42</v>
      </c>
      <c r="L1448" s="5">
        <v>5</v>
      </c>
      <c r="M1448" s="4">
        <v>27</v>
      </c>
      <c r="N1448" s="5">
        <v>66.087499725000001</v>
      </c>
      <c r="O1448" s="5">
        <v>2.4476851750000002</v>
      </c>
      <c r="P1448" s="4">
        <v>301</v>
      </c>
      <c r="Q1448" s="6">
        <v>8.9700996677740896</v>
      </c>
      <c r="R1448" s="7">
        <v>1.3830564784053201</v>
      </c>
      <c r="S1448" s="6">
        <v>0</v>
      </c>
      <c r="T1448" s="5">
        <v>0</v>
      </c>
      <c r="U1448" s="5">
        <v>0</v>
      </c>
      <c r="V1448" s="5">
        <f t="shared" si="120"/>
        <v>66.087499725000001</v>
      </c>
      <c r="W1448" s="5">
        <f t="shared" si="116"/>
        <v>-66.087499725000001</v>
      </c>
      <c r="X1448" s="8">
        <f t="shared" si="117"/>
        <v>-1</v>
      </c>
      <c r="Y1448" s="4">
        <v>0</v>
      </c>
      <c r="Z1448" s="9" t="str">
        <f t="shared" si="118"/>
        <v>NA</v>
      </c>
      <c r="AA1448" s="10">
        <f t="shared" si="119"/>
        <v>0</v>
      </c>
    </row>
    <row r="1449" spans="1:27" x14ac:dyDescent="0.55000000000000004">
      <c r="A1449" s="3" t="s">
        <v>52</v>
      </c>
      <c r="B1449" s="3" t="s">
        <v>53</v>
      </c>
      <c r="C1449" s="3" t="s">
        <v>2577</v>
      </c>
      <c r="D1449" s="3" t="s">
        <v>369</v>
      </c>
      <c r="E1449" s="4" t="s">
        <v>47</v>
      </c>
      <c r="F1449" s="3" t="s">
        <v>48</v>
      </c>
      <c r="G1449" s="3" t="s">
        <v>309</v>
      </c>
      <c r="H1449" s="3" t="s">
        <v>34</v>
      </c>
      <c r="I1449" s="3" t="s">
        <v>35</v>
      </c>
      <c r="J1449" s="3" t="s">
        <v>36</v>
      </c>
      <c r="K1449" s="3" t="s">
        <v>61</v>
      </c>
      <c r="L1449" s="5">
        <v>5</v>
      </c>
      <c r="M1449" s="4">
        <v>23</v>
      </c>
      <c r="N1449" s="5">
        <v>81.537499812500002</v>
      </c>
      <c r="O1449" s="5">
        <v>3.5451086875</v>
      </c>
      <c r="P1449" s="4">
        <v>126</v>
      </c>
      <c r="Q1449" s="6">
        <v>18.253968253968299</v>
      </c>
      <c r="R1449" s="7">
        <v>2.0730158730158701</v>
      </c>
      <c r="S1449" s="6">
        <v>0</v>
      </c>
      <c r="T1449" s="5">
        <v>0</v>
      </c>
      <c r="U1449" s="5">
        <v>0</v>
      </c>
      <c r="V1449" s="5">
        <f t="shared" si="120"/>
        <v>81.537499812500002</v>
      </c>
      <c r="W1449" s="5">
        <f t="shared" si="116"/>
        <v>-81.537499812500002</v>
      </c>
      <c r="X1449" s="8">
        <f t="shared" si="117"/>
        <v>-1</v>
      </c>
      <c r="Y1449" s="4">
        <v>0</v>
      </c>
      <c r="Z1449" s="9" t="str">
        <f t="shared" si="118"/>
        <v>NA</v>
      </c>
      <c r="AA1449" s="10">
        <f t="shared" si="119"/>
        <v>0</v>
      </c>
    </row>
    <row r="1450" spans="1:27" x14ac:dyDescent="0.55000000000000004">
      <c r="A1450" s="3" t="s">
        <v>52</v>
      </c>
      <c r="B1450" s="3" t="s">
        <v>53</v>
      </c>
      <c r="C1450" s="3" t="s">
        <v>2578</v>
      </c>
      <c r="D1450" s="3" t="s">
        <v>536</v>
      </c>
      <c r="E1450" s="4" t="s">
        <v>47</v>
      </c>
      <c r="F1450" s="3" t="s">
        <v>48</v>
      </c>
      <c r="G1450" s="3" t="s">
        <v>49</v>
      </c>
      <c r="H1450" s="3" t="s">
        <v>34</v>
      </c>
      <c r="I1450" s="3" t="s">
        <v>35</v>
      </c>
      <c r="J1450" s="3" t="s">
        <v>36</v>
      </c>
      <c r="K1450" s="3" t="s">
        <v>42</v>
      </c>
      <c r="L1450" s="5">
        <v>5</v>
      </c>
      <c r="M1450" s="4">
        <v>30</v>
      </c>
      <c r="N1450" s="5">
        <v>84.525000000000006</v>
      </c>
      <c r="O1450" s="5">
        <v>2.8174999999999999</v>
      </c>
      <c r="P1450" s="4">
        <v>573</v>
      </c>
      <c r="Q1450" s="6">
        <v>5.2356020942408401</v>
      </c>
      <c r="R1450" s="7">
        <v>1.5610820244328101</v>
      </c>
      <c r="S1450" s="6">
        <v>0</v>
      </c>
      <c r="T1450" s="5">
        <v>0</v>
      </c>
      <c r="U1450" s="5">
        <v>0</v>
      </c>
      <c r="V1450" s="5">
        <f t="shared" si="120"/>
        <v>84.525000000000006</v>
      </c>
      <c r="W1450" s="5">
        <f t="shared" si="116"/>
        <v>-84.525000000000006</v>
      </c>
      <c r="X1450" s="8">
        <f t="shared" si="117"/>
        <v>-1</v>
      </c>
      <c r="Y1450" s="4">
        <v>0</v>
      </c>
      <c r="Z1450" s="9" t="str">
        <f t="shared" si="118"/>
        <v>NA</v>
      </c>
      <c r="AA1450" s="10">
        <f t="shared" si="119"/>
        <v>0</v>
      </c>
    </row>
    <row r="1451" spans="1:27" x14ac:dyDescent="0.55000000000000004">
      <c r="A1451" s="3" t="s">
        <v>52</v>
      </c>
      <c r="B1451" s="3" t="s">
        <v>53</v>
      </c>
      <c r="C1451" s="3" t="s">
        <v>2579</v>
      </c>
      <c r="D1451" s="3" t="s">
        <v>2580</v>
      </c>
      <c r="E1451" s="4" t="s">
        <v>47</v>
      </c>
      <c r="F1451" s="3" t="s">
        <v>57</v>
      </c>
      <c r="G1451" s="3" t="s">
        <v>736</v>
      </c>
      <c r="H1451" s="3" t="s">
        <v>320</v>
      </c>
      <c r="I1451" s="3" t="s">
        <v>60</v>
      </c>
      <c r="J1451" s="3" t="s">
        <v>36</v>
      </c>
      <c r="K1451" s="3" t="s">
        <v>61</v>
      </c>
      <c r="L1451" s="5">
        <v>5</v>
      </c>
      <c r="M1451" s="4">
        <v>29</v>
      </c>
      <c r="N1451" s="5">
        <v>91.849999875000009</v>
      </c>
      <c r="O1451" s="5">
        <v>3.1672413750000001</v>
      </c>
      <c r="P1451" s="4">
        <v>7494</v>
      </c>
      <c r="Q1451" s="6">
        <v>0.38697624766479799</v>
      </c>
      <c r="R1451" s="7">
        <v>1.56455831331732</v>
      </c>
      <c r="S1451" s="6">
        <v>0</v>
      </c>
      <c r="T1451" s="5">
        <v>0</v>
      </c>
      <c r="U1451" s="5">
        <v>0</v>
      </c>
      <c r="V1451" s="5">
        <f t="shared" si="120"/>
        <v>91.849999875000009</v>
      </c>
      <c r="W1451" s="5">
        <f t="shared" si="116"/>
        <v>-91.849999875000009</v>
      </c>
      <c r="X1451" s="8">
        <f t="shared" si="117"/>
        <v>-1</v>
      </c>
      <c r="Y1451" s="4">
        <v>0</v>
      </c>
      <c r="Z1451" s="9" t="str">
        <f t="shared" si="118"/>
        <v>NA</v>
      </c>
      <c r="AA1451" s="10">
        <f t="shared" si="119"/>
        <v>0</v>
      </c>
    </row>
    <row r="1452" spans="1:27" x14ac:dyDescent="0.55000000000000004">
      <c r="A1452" s="3" t="s">
        <v>52</v>
      </c>
      <c r="B1452" s="3" t="s">
        <v>53</v>
      </c>
      <c r="C1452" s="3" t="s">
        <v>2581</v>
      </c>
      <c r="D1452" s="3" t="s">
        <v>611</v>
      </c>
      <c r="E1452" s="4" t="s">
        <v>47</v>
      </c>
      <c r="F1452" s="3" t="s">
        <v>48</v>
      </c>
      <c r="G1452" s="3" t="s">
        <v>49</v>
      </c>
      <c r="H1452" s="3" t="s">
        <v>34</v>
      </c>
      <c r="I1452" s="3" t="s">
        <v>35</v>
      </c>
      <c r="J1452" s="3" t="s">
        <v>36</v>
      </c>
      <c r="K1452" s="3" t="s">
        <v>42</v>
      </c>
      <c r="L1452" s="5">
        <v>5</v>
      </c>
      <c r="M1452" s="4">
        <v>31</v>
      </c>
      <c r="N1452" s="5">
        <v>95.862499700000001</v>
      </c>
      <c r="O1452" s="5">
        <v>3.0923387</v>
      </c>
      <c r="P1452" s="4">
        <v>323</v>
      </c>
      <c r="Q1452" s="6">
        <v>9.5975232198142404</v>
      </c>
      <c r="R1452" s="7">
        <v>2.8325077399380798</v>
      </c>
      <c r="S1452" s="6">
        <v>0</v>
      </c>
      <c r="T1452" s="5">
        <v>0</v>
      </c>
      <c r="U1452" s="5">
        <v>0</v>
      </c>
      <c r="V1452" s="5">
        <f t="shared" si="120"/>
        <v>95.862499700000001</v>
      </c>
      <c r="W1452" s="5">
        <f t="shared" si="116"/>
        <v>-95.862499700000001</v>
      </c>
      <c r="X1452" s="8">
        <f t="shared" si="117"/>
        <v>-1</v>
      </c>
      <c r="Y1452" s="4">
        <v>0</v>
      </c>
      <c r="Z1452" s="9" t="str">
        <f t="shared" si="118"/>
        <v>NA</v>
      </c>
      <c r="AA1452" s="10">
        <f t="shared" si="119"/>
        <v>0</v>
      </c>
    </row>
    <row r="1453" spans="1:27" x14ac:dyDescent="0.55000000000000004">
      <c r="A1453" s="3" t="s">
        <v>52</v>
      </c>
      <c r="B1453" s="3" t="s">
        <v>53</v>
      </c>
      <c r="C1453" s="3" t="s">
        <v>2582</v>
      </c>
      <c r="D1453" s="3" t="s">
        <v>2583</v>
      </c>
      <c r="E1453" s="4" t="s">
        <v>47</v>
      </c>
      <c r="F1453" s="3" t="s">
        <v>48</v>
      </c>
      <c r="G1453" s="3" t="s">
        <v>49</v>
      </c>
      <c r="H1453" s="3" t="s">
        <v>34</v>
      </c>
      <c r="I1453" s="3" t="s">
        <v>35</v>
      </c>
      <c r="J1453" s="3" t="s">
        <v>36</v>
      </c>
      <c r="K1453" s="3" t="s">
        <v>42</v>
      </c>
      <c r="L1453" s="5">
        <v>5</v>
      </c>
      <c r="M1453" s="4">
        <v>36</v>
      </c>
      <c r="N1453" s="5">
        <v>103.1374998</v>
      </c>
      <c r="O1453" s="5">
        <v>2.86493055</v>
      </c>
      <c r="P1453" s="4">
        <v>226</v>
      </c>
      <c r="Q1453" s="6">
        <v>15.929203539823</v>
      </c>
      <c r="R1453" s="7">
        <v>1.2858407079645999</v>
      </c>
      <c r="S1453" s="6">
        <v>0</v>
      </c>
      <c r="T1453" s="5">
        <v>0</v>
      </c>
      <c r="U1453" s="5">
        <v>0</v>
      </c>
      <c r="V1453" s="5">
        <f t="shared" si="120"/>
        <v>103.1374998</v>
      </c>
      <c r="W1453" s="5">
        <f t="shared" si="116"/>
        <v>-103.1374998</v>
      </c>
      <c r="X1453" s="8">
        <f t="shared" si="117"/>
        <v>-1</v>
      </c>
      <c r="Y1453" s="4">
        <v>0</v>
      </c>
      <c r="Z1453" s="9" t="str">
        <f t="shared" si="118"/>
        <v>NA</v>
      </c>
      <c r="AA1453" s="10">
        <f t="shared" si="119"/>
        <v>0</v>
      </c>
    </row>
    <row r="1454" spans="1:27" x14ac:dyDescent="0.55000000000000004">
      <c r="A1454" s="3" t="s">
        <v>52</v>
      </c>
      <c r="B1454" s="3" t="s">
        <v>53</v>
      </c>
      <c r="C1454" s="3" t="s">
        <v>2584</v>
      </c>
      <c r="D1454" s="3" t="s">
        <v>381</v>
      </c>
      <c r="E1454" s="4" t="s">
        <v>47</v>
      </c>
      <c r="F1454" s="3" t="s">
        <v>57</v>
      </c>
      <c r="G1454" s="3" t="s">
        <v>309</v>
      </c>
      <c r="H1454" s="3" t="s">
        <v>85</v>
      </c>
      <c r="I1454" s="3" t="s">
        <v>60</v>
      </c>
      <c r="J1454" s="3" t="s">
        <v>36</v>
      </c>
      <c r="K1454" s="3" t="s">
        <v>61</v>
      </c>
      <c r="L1454" s="5">
        <v>5</v>
      </c>
      <c r="M1454" s="4">
        <v>95</v>
      </c>
      <c r="N1454" s="5">
        <v>122.36249968750001</v>
      </c>
      <c r="O1454" s="5">
        <v>1.2880263125</v>
      </c>
      <c r="P1454" s="4">
        <v>2426</v>
      </c>
      <c r="Q1454" s="6">
        <v>3.9159109645507</v>
      </c>
      <c r="R1454" s="7">
        <v>2.7434872217642199</v>
      </c>
      <c r="S1454" s="6">
        <v>0</v>
      </c>
      <c r="T1454" s="5">
        <v>0</v>
      </c>
      <c r="U1454" s="5">
        <v>0</v>
      </c>
      <c r="V1454" s="5">
        <f t="shared" si="120"/>
        <v>122.36249968750001</v>
      </c>
      <c r="W1454" s="5">
        <f t="shared" si="116"/>
        <v>-122.36249968750001</v>
      </c>
      <c r="X1454" s="8">
        <f t="shared" si="117"/>
        <v>-1</v>
      </c>
      <c r="Y1454" s="4">
        <v>0</v>
      </c>
      <c r="Z1454" s="9" t="str">
        <f t="shared" si="118"/>
        <v>NA</v>
      </c>
      <c r="AA1454" s="10">
        <f t="shared" si="119"/>
        <v>0</v>
      </c>
    </row>
    <row r="1455" spans="1:27" x14ac:dyDescent="0.55000000000000004">
      <c r="A1455" s="3" t="s">
        <v>52</v>
      </c>
      <c r="B1455" s="3" t="s">
        <v>53</v>
      </c>
      <c r="C1455" s="3" t="s">
        <v>2585</v>
      </c>
      <c r="D1455" s="3" t="s">
        <v>455</v>
      </c>
      <c r="E1455" s="4" t="s">
        <v>47</v>
      </c>
      <c r="F1455" s="3" t="s">
        <v>48</v>
      </c>
      <c r="G1455" s="3" t="s">
        <v>49</v>
      </c>
      <c r="H1455" s="3" t="s">
        <v>34</v>
      </c>
      <c r="I1455" s="3" t="s">
        <v>35</v>
      </c>
      <c r="J1455" s="3" t="s">
        <v>36</v>
      </c>
      <c r="K1455" s="3" t="s">
        <v>42</v>
      </c>
      <c r="L1455" s="5">
        <v>5</v>
      </c>
      <c r="M1455" s="4">
        <v>40</v>
      </c>
      <c r="N1455" s="5">
        <v>126.7375</v>
      </c>
      <c r="O1455" s="5">
        <v>3.1684375</v>
      </c>
      <c r="P1455" s="4">
        <v>411</v>
      </c>
      <c r="Q1455" s="6">
        <v>9.7323600973235997</v>
      </c>
      <c r="R1455" s="7">
        <v>1.8250608272506099</v>
      </c>
      <c r="S1455" s="6">
        <v>0</v>
      </c>
      <c r="T1455" s="5">
        <v>0</v>
      </c>
      <c r="U1455" s="5">
        <v>0</v>
      </c>
      <c r="V1455" s="5">
        <f t="shared" si="120"/>
        <v>126.7375</v>
      </c>
      <c r="W1455" s="5">
        <f t="shared" si="116"/>
        <v>-126.7375</v>
      </c>
      <c r="X1455" s="8">
        <f t="shared" si="117"/>
        <v>-1</v>
      </c>
      <c r="Y1455" s="4">
        <v>0</v>
      </c>
      <c r="Z1455" s="9" t="str">
        <f t="shared" si="118"/>
        <v>NA</v>
      </c>
      <c r="AA1455" s="10">
        <f t="shared" si="119"/>
        <v>0</v>
      </c>
    </row>
    <row r="1456" spans="1:27" x14ac:dyDescent="0.55000000000000004">
      <c r="A1456" s="3" t="s">
        <v>52</v>
      </c>
      <c r="B1456" s="3" t="s">
        <v>53</v>
      </c>
      <c r="C1456" s="3" t="s">
        <v>2586</v>
      </c>
      <c r="D1456" s="3" t="s">
        <v>2587</v>
      </c>
      <c r="E1456" s="4" t="s">
        <v>47</v>
      </c>
      <c r="F1456" s="3" t="s">
        <v>48</v>
      </c>
      <c r="G1456" s="3" t="s">
        <v>49</v>
      </c>
      <c r="H1456" s="3" t="s">
        <v>34</v>
      </c>
      <c r="I1456" s="3" t="s">
        <v>35</v>
      </c>
      <c r="J1456" s="3" t="s">
        <v>36</v>
      </c>
      <c r="K1456" s="3" t="s">
        <v>42</v>
      </c>
      <c r="L1456" s="5">
        <v>5</v>
      </c>
      <c r="M1456" s="4">
        <v>51</v>
      </c>
      <c r="N1456" s="5">
        <v>134.34999997499997</v>
      </c>
      <c r="O1456" s="5">
        <v>2.6343137249999997</v>
      </c>
      <c r="P1456" s="4">
        <v>1018</v>
      </c>
      <c r="Q1456" s="6">
        <v>5.0098231827111999</v>
      </c>
      <c r="R1456" s="7">
        <v>1.5094302554027501</v>
      </c>
      <c r="S1456" s="6">
        <v>0</v>
      </c>
      <c r="T1456" s="5">
        <v>0</v>
      </c>
      <c r="U1456" s="5">
        <v>0</v>
      </c>
      <c r="V1456" s="5">
        <f t="shared" si="120"/>
        <v>134.34999997499997</v>
      </c>
      <c r="W1456" s="5">
        <f t="shared" si="116"/>
        <v>-134.34999997499997</v>
      </c>
      <c r="X1456" s="8">
        <f t="shared" si="117"/>
        <v>-1</v>
      </c>
      <c r="Y1456" s="4">
        <v>0</v>
      </c>
      <c r="Z1456" s="9" t="str">
        <f t="shared" si="118"/>
        <v>NA</v>
      </c>
      <c r="AA1456" s="10">
        <f t="shared" si="119"/>
        <v>0</v>
      </c>
    </row>
    <row r="1457" spans="1:27" x14ac:dyDescent="0.55000000000000004">
      <c r="A1457" s="3" t="s">
        <v>52</v>
      </c>
      <c r="B1457" s="3" t="s">
        <v>53</v>
      </c>
      <c r="C1457" s="3" t="s">
        <v>2588</v>
      </c>
      <c r="D1457" s="3" t="s">
        <v>421</v>
      </c>
      <c r="E1457" s="4" t="s">
        <v>47</v>
      </c>
      <c r="F1457" s="3" t="s">
        <v>48</v>
      </c>
      <c r="G1457" s="3" t="s">
        <v>49</v>
      </c>
      <c r="H1457" s="3" t="s">
        <v>34</v>
      </c>
      <c r="I1457" s="3" t="s">
        <v>35</v>
      </c>
      <c r="J1457" s="3" t="s">
        <v>36</v>
      </c>
      <c r="K1457" s="3" t="s">
        <v>42</v>
      </c>
      <c r="L1457" s="5">
        <v>5</v>
      </c>
      <c r="M1457" s="4">
        <v>60</v>
      </c>
      <c r="N1457" s="5">
        <v>141.27499950000001</v>
      </c>
      <c r="O1457" s="5">
        <v>2.3545833250000001</v>
      </c>
      <c r="P1457" s="4">
        <v>1247</v>
      </c>
      <c r="Q1457" s="6">
        <v>4.8115477145148402</v>
      </c>
      <c r="R1457" s="7">
        <v>1.2670408981555701</v>
      </c>
      <c r="S1457" s="6">
        <v>0</v>
      </c>
      <c r="T1457" s="5">
        <v>0</v>
      </c>
      <c r="U1457" s="5">
        <v>0</v>
      </c>
      <c r="V1457" s="5">
        <f t="shared" si="120"/>
        <v>141.27499950000001</v>
      </c>
      <c r="W1457" s="5">
        <f t="shared" si="116"/>
        <v>-141.27499950000001</v>
      </c>
      <c r="X1457" s="8">
        <f t="shared" si="117"/>
        <v>-1</v>
      </c>
      <c r="Y1457" s="4">
        <v>0</v>
      </c>
      <c r="Z1457" s="9" t="str">
        <f t="shared" si="118"/>
        <v>NA</v>
      </c>
      <c r="AA1457" s="10">
        <f t="shared" si="119"/>
        <v>0</v>
      </c>
    </row>
    <row r="1458" spans="1:27" x14ac:dyDescent="0.55000000000000004">
      <c r="A1458" s="3" t="s">
        <v>52</v>
      </c>
      <c r="B1458" s="3" t="s">
        <v>53</v>
      </c>
      <c r="C1458" s="3" t="s">
        <v>2589</v>
      </c>
      <c r="D1458" s="3" t="s">
        <v>940</v>
      </c>
      <c r="E1458" s="4" t="s">
        <v>47</v>
      </c>
      <c r="F1458" s="3" t="s">
        <v>48</v>
      </c>
      <c r="G1458" s="3" t="s">
        <v>49</v>
      </c>
      <c r="H1458" s="3" t="s">
        <v>34</v>
      </c>
      <c r="I1458" s="3" t="s">
        <v>35</v>
      </c>
      <c r="J1458" s="3" t="s">
        <v>36</v>
      </c>
      <c r="K1458" s="3" t="s">
        <v>42</v>
      </c>
      <c r="L1458" s="5">
        <v>5</v>
      </c>
      <c r="M1458" s="4">
        <v>60</v>
      </c>
      <c r="N1458" s="5">
        <v>154.63749974999996</v>
      </c>
      <c r="O1458" s="5">
        <v>2.5772916624999995</v>
      </c>
      <c r="P1458" s="4">
        <v>446</v>
      </c>
      <c r="Q1458" s="6">
        <v>13.452914798206301</v>
      </c>
      <c r="R1458" s="7">
        <v>1.4172645739910299</v>
      </c>
      <c r="S1458" s="6">
        <v>0</v>
      </c>
      <c r="T1458" s="5">
        <v>0</v>
      </c>
      <c r="U1458" s="5">
        <v>0</v>
      </c>
      <c r="V1458" s="5">
        <f t="shared" si="120"/>
        <v>154.63749974999996</v>
      </c>
      <c r="W1458" s="5">
        <f t="shared" si="116"/>
        <v>-154.63749974999996</v>
      </c>
      <c r="X1458" s="8">
        <f t="shared" si="117"/>
        <v>-1</v>
      </c>
      <c r="Y1458" s="4">
        <v>0</v>
      </c>
      <c r="Z1458" s="9" t="str">
        <f t="shared" si="118"/>
        <v>NA</v>
      </c>
      <c r="AA1458" s="10">
        <f t="shared" si="119"/>
        <v>0</v>
      </c>
    </row>
    <row r="1459" spans="1:27" x14ac:dyDescent="0.55000000000000004">
      <c r="A1459" s="3" t="s">
        <v>52</v>
      </c>
      <c r="B1459" s="3" t="s">
        <v>53</v>
      </c>
      <c r="C1459" s="3" t="s">
        <v>2590</v>
      </c>
      <c r="D1459" s="3" t="s">
        <v>853</v>
      </c>
      <c r="E1459" s="4" t="s">
        <v>47</v>
      </c>
      <c r="F1459" s="3" t="s">
        <v>48</v>
      </c>
      <c r="G1459" s="3" t="s">
        <v>49</v>
      </c>
      <c r="H1459" s="3" t="s">
        <v>34</v>
      </c>
      <c r="I1459" s="3" t="s">
        <v>35</v>
      </c>
      <c r="J1459" s="3" t="s">
        <v>36</v>
      </c>
      <c r="K1459" s="3" t="s">
        <v>42</v>
      </c>
      <c r="L1459" s="5">
        <v>5</v>
      </c>
      <c r="M1459" s="4">
        <v>54</v>
      </c>
      <c r="N1459" s="5">
        <v>156.67499992500001</v>
      </c>
      <c r="O1459" s="5">
        <v>2.9013888875</v>
      </c>
      <c r="P1459" s="4">
        <v>952</v>
      </c>
      <c r="Q1459" s="6">
        <v>5.6722689075630299</v>
      </c>
      <c r="R1459" s="7">
        <v>1.64590336134454</v>
      </c>
      <c r="S1459" s="6">
        <v>0</v>
      </c>
      <c r="T1459" s="5">
        <v>0</v>
      </c>
      <c r="U1459" s="5">
        <v>0</v>
      </c>
      <c r="V1459" s="5">
        <f t="shared" si="120"/>
        <v>156.67499992500001</v>
      </c>
      <c r="W1459" s="5">
        <f t="shared" si="116"/>
        <v>-156.67499992500001</v>
      </c>
      <c r="X1459" s="8">
        <f t="shared" si="117"/>
        <v>-1</v>
      </c>
      <c r="Y1459" s="4">
        <v>0</v>
      </c>
      <c r="Z1459" s="9" t="str">
        <f t="shared" si="118"/>
        <v>NA</v>
      </c>
      <c r="AA1459" s="10">
        <f t="shared" si="119"/>
        <v>0</v>
      </c>
    </row>
    <row r="1460" spans="1:27" x14ac:dyDescent="0.55000000000000004">
      <c r="A1460" s="3" t="s">
        <v>52</v>
      </c>
      <c r="B1460" s="3" t="s">
        <v>53</v>
      </c>
      <c r="C1460" s="3" t="s">
        <v>2591</v>
      </c>
      <c r="D1460" s="3" t="s">
        <v>820</v>
      </c>
      <c r="E1460" s="4" t="s">
        <v>47</v>
      </c>
      <c r="F1460" s="3" t="s">
        <v>48</v>
      </c>
      <c r="G1460" s="3" t="s">
        <v>161</v>
      </c>
      <c r="H1460" s="3" t="s">
        <v>34</v>
      </c>
      <c r="I1460" s="3" t="s">
        <v>35</v>
      </c>
      <c r="J1460" s="3" t="s">
        <v>36</v>
      </c>
      <c r="K1460" s="3" t="s">
        <v>61</v>
      </c>
      <c r="L1460" s="5">
        <v>5</v>
      </c>
      <c r="M1460" s="4">
        <v>61</v>
      </c>
      <c r="N1460" s="5">
        <v>168.87499936250001</v>
      </c>
      <c r="O1460" s="5">
        <v>2.7684426124999999</v>
      </c>
      <c r="P1460" s="4">
        <v>415</v>
      </c>
      <c r="Q1460" s="6">
        <v>14.6987951807229</v>
      </c>
      <c r="R1460" s="7">
        <v>1.78602409638554</v>
      </c>
      <c r="S1460" s="6">
        <v>0</v>
      </c>
      <c r="T1460" s="5">
        <v>0</v>
      </c>
      <c r="U1460" s="5">
        <v>0</v>
      </c>
      <c r="V1460" s="5">
        <f t="shared" si="120"/>
        <v>168.87499936250001</v>
      </c>
      <c r="W1460" s="5">
        <f t="shared" si="116"/>
        <v>-168.87499936250001</v>
      </c>
      <c r="X1460" s="8">
        <f t="shared" si="117"/>
        <v>-1</v>
      </c>
      <c r="Y1460" s="4">
        <v>0</v>
      </c>
      <c r="Z1460" s="9" t="str">
        <f t="shared" si="118"/>
        <v>NA</v>
      </c>
      <c r="AA1460" s="10">
        <f t="shared" si="119"/>
        <v>0</v>
      </c>
    </row>
    <row r="1461" spans="1:27" x14ac:dyDescent="0.55000000000000004">
      <c r="A1461" s="3" t="s">
        <v>52</v>
      </c>
      <c r="B1461" s="3" t="s">
        <v>53</v>
      </c>
      <c r="C1461" s="3" t="s">
        <v>2592</v>
      </c>
      <c r="D1461" s="3" t="s">
        <v>494</v>
      </c>
      <c r="E1461" s="4" t="s">
        <v>47</v>
      </c>
      <c r="F1461" s="3" t="s">
        <v>48</v>
      </c>
      <c r="G1461" s="3" t="s">
        <v>49</v>
      </c>
      <c r="H1461" s="3" t="s">
        <v>34</v>
      </c>
      <c r="I1461" s="3" t="s">
        <v>35</v>
      </c>
      <c r="J1461" s="3" t="s">
        <v>36</v>
      </c>
      <c r="K1461" s="3" t="s">
        <v>42</v>
      </c>
      <c r="L1461" s="5">
        <v>5</v>
      </c>
      <c r="M1461" s="4">
        <v>63</v>
      </c>
      <c r="N1461" s="5">
        <v>171.83749983750002</v>
      </c>
      <c r="O1461" s="5">
        <v>2.7275793625000002</v>
      </c>
      <c r="P1461" s="4">
        <v>440</v>
      </c>
      <c r="Q1461" s="6">
        <v>14.318181818181801</v>
      </c>
      <c r="R1461" s="7">
        <v>1.36840909090909</v>
      </c>
      <c r="S1461" s="6">
        <v>0</v>
      </c>
      <c r="T1461" s="5">
        <v>0</v>
      </c>
      <c r="U1461" s="5">
        <v>0</v>
      </c>
      <c r="V1461" s="5">
        <f t="shared" si="120"/>
        <v>171.83749983750002</v>
      </c>
      <c r="W1461" s="5">
        <f t="shared" si="116"/>
        <v>-171.83749983750002</v>
      </c>
      <c r="X1461" s="8">
        <f t="shared" si="117"/>
        <v>-1</v>
      </c>
      <c r="Y1461" s="4">
        <v>0</v>
      </c>
      <c r="Z1461" s="9" t="str">
        <f t="shared" si="118"/>
        <v>NA</v>
      </c>
      <c r="AA1461" s="10">
        <f t="shared" si="119"/>
        <v>0</v>
      </c>
    </row>
    <row r="1462" spans="1:27" x14ac:dyDescent="0.55000000000000004">
      <c r="A1462" s="3" t="s">
        <v>52</v>
      </c>
      <c r="B1462" s="3" t="s">
        <v>53</v>
      </c>
      <c r="C1462" s="3" t="s">
        <v>2593</v>
      </c>
      <c r="D1462" s="3" t="s">
        <v>886</v>
      </c>
      <c r="E1462" s="4" t="s">
        <v>47</v>
      </c>
      <c r="F1462" s="3" t="s">
        <v>48</v>
      </c>
      <c r="G1462" s="3" t="s">
        <v>49</v>
      </c>
      <c r="H1462" s="3" t="s">
        <v>34</v>
      </c>
      <c r="I1462" s="3" t="s">
        <v>35</v>
      </c>
      <c r="J1462" s="3" t="s">
        <v>36</v>
      </c>
      <c r="K1462" s="3" t="s">
        <v>42</v>
      </c>
      <c r="L1462" s="5">
        <v>5</v>
      </c>
      <c r="M1462" s="4">
        <v>62</v>
      </c>
      <c r="N1462" s="5">
        <v>208.39999937499999</v>
      </c>
      <c r="O1462" s="5">
        <v>3.3612903125</v>
      </c>
      <c r="P1462" s="4">
        <v>954</v>
      </c>
      <c r="Q1462" s="6">
        <v>6.4989517819706499</v>
      </c>
      <c r="R1462" s="7">
        <v>3.02253668763103</v>
      </c>
      <c r="S1462" s="6">
        <v>0</v>
      </c>
      <c r="T1462" s="5">
        <v>0</v>
      </c>
      <c r="U1462" s="5">
        <v>0</v>
      </c>
      <c r="V1462" s="5">
        <f t="shared" si="120"/>
        <v>208.39999937499999</v>
      </c>
      <c r="W1462" s="5">
        <f t="shared" si="116"/>
        <v>-208.39999937499999</v>
      </c>
      <c r="X1462" s="8">
        <f t="shared" si="117"/>
        <v>-1</v>
      </c>
      <c r="Y1462" s="4">
        <v>0</v>
      </c>
      <c r="Z1462" s="9" t="str">
        <f t="shared" si="118"/>
        <v>NA</v>
      </c>
      <c r="AA1462" s="10">
        <f t="shared" si="119"/>
        <v>0</v>
      </c>
    </row>
    <row r="1463" spans="1:27" x14ac:dyDescent="0.55000000000000004">
      <c r="A1463" s="3" t="s">
        <v>52</v>
      </c>
      <c r="B1463" s="3" t="s">
        <v>53</v>
      </c>
      <c r="C1463" s="3" t="s">
        <v>2594</v>
      </c>
      <c r="D1463" s="3" t="s">
        <v>290</v>
      </c>
      <c r="E1463" s="4" t="s">
        <v>47</v>
      </c>
      <c r="F1463" s="3" t="s">
        <v>48</v>
      </c>
      <c r="G1463" s="3" t="s">
        <v>49</v>
      </c>
      <c r="H1463" s="3" t="s">
        <v>34</v>
      </c>
      <c r="I1463" s="3" t="s">
        <v>35</v>
      </c>
      <c r="J1463" s="3" t="s">
        <v>36</v>
      </c>
      <c r="K1463" s="3" t="s">
        <v>42</v>
      </c>
      <c r="L1463" s="5">
        <v>5</v>
      </c>
      <c r="M1463" s="4">
        <v>73</v>
      </c>
      <c r="N1463" s="5">
        <v>213.78749978750002</v>
      </c>
      <c r="O1463" s="5">
        <v>2.9285958875000002</v>
      </c>
      <c r="P1463" s="4">
        <v>1291</v>
      </c>
      <c r="Q1463" s="6">
        <v>5.6545313710302096</v>
      </c>
      <c r="R1463" s="7">
        <v>1.4147947327653001</v>
      </c>
      <c r="S1463" s="6">
        <v>0</v>
      </c>
      <c r="T1463" s="5">
        <v>0</v>
      </c>
      <c r="U1463" s="5">
        <v>0</v>
      </c>
      <c r="V1463" s="5">
        <f t="shared" si="120"/>
        <v>213.78749978750002</v>
      </c>
      <c r="W1463" s="5">
        <f t="shared" si="116"/>
        <v>-213.78749978750002</v>
      </c>
      <c r="X1463" s="8">
        <f t="shared" si="117"/>
        <v>-1</v>
      </c>
      <c r="Y1463" s="4">
        <v>0</v>
      </c>
      <c r="Z1463" s="9" t="str">
        <f t="shared" si="118"/>
        <v>NA</v>
      </c>
      <c r="AA1463" s="10">
        <f t="shared" si="119"/>
        <v>0</v>
      </c>
    </row>
    <row r="1464" spans="1:27" x14ac:dyDescent="0.55000000000000004">
      <c r="A1464" s="3" t="s">
        <v>52</v>
      </c>
      <c r="B1464" s="3" t="s">
        <v>53</v>
      </c>
      <c r="C1464" s="3" t="s">
        <v>2595</v>
      </c>
      <c r="D1464" s="3" t="s">
        <v>513</v>
      </c>
      <c r="E1464" s="4" t="s">
        <v>47</v>
      </c>
      <c r="F1464" s="3" t="s">
        <v>48</v>
      </c>
      <c r="G1464" s="3" t="s">
        <v>49</v>
      </c>
      <c r="H1464" s="3" t="s">
        <v>34</v>
      </c>
      <c r="I1464" s="3" t="s">
        <v>35</v>
      </c>
      <c r="J1464" s="3" t="s">
        <v>36</v>
      </c>
      <c r="K1464" s="3" t="s">
        <v>42</v>
      </c>
      <c r="L1464" s="5">
        <v>5</v>
      </c>
      <c r="M1464" s="4">
        <v>92</v>
      </c>
      <c r="N1464" s="5">
        <v>214.08749945</v>
      </c>
      <c r="O1464" s="5">
        <v>2.3270380374999999</v>
      </c>
      <c r="P1464" s="4">
        <v>873</v>
      </c>
      <c r="Q1464" s="6">
        <v>10.5383734249714</v>
      </c>
      <c r="R1464" s="7">
        <v>1.2888888888888901</v>
      </c>
      <c r="S1464" s="6">
        <v>0</v>
      </c>
      <c r="T1464" s="5">
        <v>0</v>
      </c>
      <c r="U1464" s="5">
        <v>0</v>
      </c>
      <c r="V1464" s="5">
        <f t="shared" si="120"/>
        <v>214.08749945</v>
      </c>
      <c r="W1464" s="5">
        <f t="shared" si="116"/>
        <v>-214.08749945</v>
      </c>
      <c r="X1464" s="8">
        <f t="shared" si="117"/>
        <v>-1</v>
      </c>
      <c r="Y1464" s="4">
        <v>0</v>
      </c>
      <c r="Z1464" s="9" t="str">
        <f t="shared" si="118"/>
        <v>NA</v>
      </c>
      <c r="AA1464" s="10">
        <f t="shared" si="119"/>
        <v>0</v>
      </c>
    </row>
    <row r="1465" spans="1:27" x14ac:dyDescent="0.55000000000000004">
      <c r="A1465" s="3" t="s">
        <v>52</v>
      </c>
      <c r="B1465" s="3" t="s">
        <v>53</v>
      </c>
      <c r="C1465" s="3" t="s">
        <v>2596</v>
      </c>
      <c r="D1465" s="3" t="s">
        <v>875</v>
      </c>
      <c r="E1465" s="4" t="s">
        <v>47</v>
      </c>
      <c r="F1465" s="3" t="s">
        <v>48</v>
      </c>
      <c r="G1465" s="3" t="s">
        <v>309</v>
      </c>
      <c r="H1465" s="3" t="s">
        <v>34</v>
      </c>
      <c r="I1465" s="3" t="s">
        <v>35</v>
      </c>
      <c r="J1465" s="3" t="s">
        <v>36</v>
      </c>
      <c r="K1465" s="3" t="s">
        <v>61</v>
      </c>
      <c r="L1465" s="5">
        <v>5</v>
      </c>
      <c r="M1465" s="4">
        <v>66</v>
      </c>
      <c r="N1465" s="5">
        <v>217.32499965</v>
      </c>
      <c r="O1465" s="5">
        <v>3.292803025</v>
      </c>
      <c r="P1465" s="4">
        <v>1800</v>
      </c>
      <c r="Q1465" s="6">
        <v>3.6666666666666701</v>
      </c>
      <c r="R1465" s="7">
        <v>1.1001666666666701</v>
      </c>
      <c r="S1465" s="6">
        <v>0</v>
      </c>
      <c r="T1465" s="5">
        <v>0</v>
      </c>
      <c r="U1465" s="5">
        <v>0</v>
      </c>
      <c r="V1465" s="5">
        <f t="shared" si="120"/>
        <v>217.32499965</v>
      </c>
      <c r="W1465" s="5">
        <f t="shared" si="116"/>
        <v>-217.32499965</v>
      </c>
      <c r="X1465" s="8">
        <f t="shared" si="117"/>
        <v>-1</v>
      </c>
      <c r="Y1465" s="4">
        <v>0</v>
      </c>
      <c r="Z1465" s="9" t="str">
        <f t="shared" si="118"/>
        <v>NA</v>
      </c>
      <c r="AA1465" s="10">
        <f t="shared" si="119"/>
        <v>0</v>
      </c>
    </row>
    <row r="1466" spans="1:27" x14ac:dyDescent="0.55000000000000004">
      <c r="A1466" s="3" t="s">
        <v>52</v>
      </c>
      <c r="B1466" s="3" t="s">
        <v>53</v>
      </c>
      <c r="C1466" s="3" t="s">
        <v>2597</v>
      </c>
      <c r="D1466" s="3" t="s">
        <v>523</v>
      </c>
      <c r="E1466" s="4" t="s">
        <v>47</v>
      </c>
      <c r="F1466" s="3" t="s">
        <v>48</v>
      </c>
      <c r="G1466" s="3" t="s">
        <v>49</v>
      </c>
      <c r="H1466" s="3" t="s">
        <v>34</v>
      </c>
      <c r="I1466" s="3" t="s">
        <v>35</v>
      </c>
      <c r="J1466" s="3" t="s">
        <v>36</v>
      </c>
      <c r="K1466" s="3" t="s">
        <v>42</v>
      </c>
      <c r="L1466" s="5">
        <v>5</v>
      </c>
      <c r="M1466" s="4">
        <v>96</v>
      </c>
      <c r="N1466" s="5">
        <v>283.72500000000002</v>
      </c>
      <c r="O1466" s="5">
        <v>2.9554687500000001</v>
      </c>
      <c r="P1466" s="4">
        <v>1580</v>
      </c>
      <c r="Q1466" s="6">
        <v>6.0759493670886098</v>
      </c>
      <c r="R1466" s="7">
        <v>1.7450000000000001</v>
      </c>
      <c r="S1466" s="6">
        <v>0</v>
      </c>
      <c r="T1466" s="5">
        <v>0</v>
      </c>
      <c r="U1466" s="5">
        <v>0</v>
      </c>
      <c r="V1466" s="5">
        <f t="shared" si="120"/>
        <v>283.72500000000002</v>
      </c>
      <c r="W1466" s="5">
        <f t="shared" si="116"/>
        <v>-283.72500000000002</v>
      </c>
      <c r="X1466" s="8">
        <f t="shared" si="117"/>
        <v>-1</v>
      </c>
      <c r="Y1466" s="4">
        <v>0</v>
      </c>
      <c r="Z1466" s="9" t="str">
        <f t="shared" si="118"/>
        <v>NA</v>
      </c>
      <c r="AA1466" s="10">
        <f t="shared" si="119"/>
        <v>0</v>
      </c>
    </row>
    <row r="1467" spans="1:27" x14ac:dyDescent="0.55000000000000004">
      <c r="A1467" s="3" t="s">
        <v>52</v>
      </c>
      <c r="B1467" s="3" t="s">
        <v>53</v>
      </c>
      <c r="C1467" s="3" t="s">
        <v>2598</v>
      </c>
      <c r="D1467" s="3" t="s">
        <v>220</v>
      </c>
      <c r="E1467" s="4" t="s">
        <v>47</v>
      </c>
      <c r="F1467" s="3" t="s">
        <v>57</v>
      </c>
      <c r="G1467" s="3" t="s">
        <v>309</v>
      </c>
      <c r="H1467" s="3" t="s">
        <v>85</v>
      </c>
      <c r="I1467" s="3" t="s">
        <v>60</v>
      </c>
      <c r="J1467" s="3" t="s">
        <v>36</v>
      </c>
      <c r="K1467" s="3" t="s">
        <v>61</v>
      </c>
      <c r="L1467" s="5">
        <v>5</v>
      </c>
      <c r="M1467" s="4">
        <v>161</v>
      </c>
      <c r="N1467" s="5">
        <v>361.84999952499999</v>
      </c>
      <c r="O1467" s="5">
        <v>2.2475155249999998</v>
      </c>
      <c r="P1467" s="4">
        <v>6987</v>
      </c>
      <c r="Q1467" s="6">
        <v>2.3042793759839699</v>
      </c>
      <c r="R1467" s="7">
        <v>1.93619579218549</v>
      </c>
      <c r="S1467" s="6">
        <v>0</v>
      </c>
      <c r="T1467" s="5">
        <v>0</v>
      </c>
      <c r="U1467" s="5">
        <v>0</v>
      </c>
      <c r="V1467" s="5">
        <f t="shared" si="120"/>
        <v>361.84999952499999</v>
      </c>
      <c r="W1467" s="5">
        <f t="shared" si="116"/>
        <v>-361.84999952499999</v>
      </c>
      <c r="X1467" s="8">
        <f t="shared" si="117"/>
        <v>-1</v>
      </c>
      <c r="Y1467" s="4">
        <v>0</v>
      </c>
      <c r="Z1467" s="9" t="str">
        <f t="shared" si="118"/>
        <v>NA</v>
      </c>
      <c r="AA1467" s="10">
        <f t="shared" si="119"/>
        <v>0</v>
      </c>
    </row>
    <row r="1468" spans="1:27" x14ac:dyDescent="0.55000000000000004">
      <c r="A1468" s="3" t="s">
        <v>52</v>
      </c>
      <c r="B1468" s="3" t="s">
        <v>53</v>
      </c>
      <c r="C1468" s="3" t="s">
        <v>2599</v>
      </c>
      <c r="D1468" s="3" t="s">
        <v>568</v>
      </c>
      <c r="E1468" s="4" t="s">
        <v>47</v>
      </c>
      <c r="F1468" s="3" t="s">
        <v>48</v>
      </c>
      <c r="G1468" s="3" t="s">
        <v>309</v>
      </c>
      <c r="H1468" s="3" t="s">
        <v>34</v>
      </c>
      <c r="I1468" s="3" t="s">
        <v>35</v>
      </c>
      <c r="J1468" s="3" t="s">
        <v>36</v>
      </c>
      <c r="K1468" s="3" t="s">
        <v>61</v>
      </c>
      <c r="L1468" s="5">
        <v>5</v>
      </c>
      <c r="M1468" s="4">
        <v>147</v>
      </c>
      <c r="N1468" s="5">
        <v>372.83749833749999</v>
      </c>
      <c r="O1468" s="5">
        <v>2.5363095124999999</v>
      </c>
      <c r="P1468" s="4">
        <v>1386</v>
      </c>
      <c r="Q1468" s="6">
        <v>10.6060606060606</v>
      </c>
      <c r="R1468" s="7">
        <v>1.46688311688312</v>
      </c>
      <c r="S1468" s="6">
        <v>0</v>
      </c>
      <c r="T1468" s="5">
        <v>0</v>
      </c>
      <c r="U1468" s="5">
        <v>0</v>
      </c>
      <c r="V1468" s="5">
        <f t="shared" si="120"/>
        <v>372.83749833749999</v>
      </c>
      <c r="W1468" s="5">
        <f t="shared" si="116"/>
        <v>-372.83749833749999</v>
      </c>
      <c r="X1468" s="8">
        <f t="shared" si="117"/>
        <v>-1</v>
      </c>
      <c r="Y1468" s="4">
        <v>0</v>
      </c>
      <c r="Z1468" s="9" t="str">
        <f t="shared" si="118"/>
        <v>NA</v>
      </c>
      <c r="AA1468" s="10">
        <f t="shared" si="119"/>
        <v>0</v>
      </c>
    </row>
    <row r="1469" spans="1:27" x14ac:dyDescent="0.55000000000000004">
      <c r="A1469" s="3" t="s">
        <v>52</v>
      </c>
      <c r="B1469" s="3" t="s">
        <v>53</v>
      </c>
      <c r="C1469" s="3" t="s">
        <v>2600</v>
      </c>
      <c r="D1469" s="3" t="s">
        <v>566</v>
      </c>
      <c r="E1469" s="4" t="s">
        <v>47</v>
      </c>
      <c r="F1469" s="3" t="s">
        <v>48</v>
      </c>
      <c r="G1469" s="3" t="s">
        <v>309</v>
      </c>
      <c r="H1469" s="3" t="s">
        <v>34</v>
      </c>
      <c r="I1469" s="3" t="s">
        <v>35</v>
      </c>
      <c r="J1469" s="3" t="s">
        <v>36</v>
      </c>
      <c r="K1469" s="3" t="s">
        <v>61</v>
      </c>
      <c r="L1469" s="5">
        <v>5</v>
      </c>
      <c r="M1469" s="4">
        <v>122</v>
      </c>
      <c r="N1469" s="5">
        <v>418.06249959999997</v>
      </c>
      <c r="O1469" s="5">
        <v>3.4267417999999998</v>
      </c>
      <c r="P1469" s="4">
        <v>1783</v>
      </c>
      <c r="Q1469" s="6">
        <v>6.8424004486819996</v>
      </c>
      <c r="R1469" s="7">
        <v>1.5858104318564199</v>
      </c>
      <c r="S1469" s="6">
        <v>0</v>
      </c>
      <c r="T1469" s="5">
        <v>0</v>
      </c>
      <c r="U1469" s="5">
        <v>0</v>
      </c>
      <c r="V1469" s="5">
        <f t="shared" si="120"/>
        <v>418.06249959999997</v>
      </c>
      <c r="W1469" s="5">
        <f t="shared" si="116"/>
        <v>-418.06249959999997</v>
      </c>
      <c r="X1469" s="8">
        <f t="shared" si="117"/>
        <v>-1</v>
      </c>
      <c r="Y1469" s="4">
        <v>0</v>
      </c>
      <c r="Z1469" s="9" t="str">
        <f t="shared" si="118"/>
        <v>NA</v>
      </c>
      <c r="AA1469" s="10">
        <f t="shared" si="119"/>
        <v>0</v>
      </c>
    </row>
    <row r="1470" spans="1:27" x14ac:dyDescent="0.55000000000000004">
      <c r="A1470" s="3" t="s">
        <v>52</v>
      </c>
      <c r="B1470" s="3" t="s">
        <v>53</v>
      </c>
      <c r="C1470" s="3" t="s">
        <v>2601</v>
      </c>
      <c r="D1470" s="3" t="s">
        <v>452</v>
      </c>
      <c r="E1470" s="4" t="s">
        <v>47</v>
      </c>
      <c r="F1470" s="3" t="s">
        <v>48</v>
      </c>
      <c r="G1470" s="3" t="s">
        <v>309</v>
      </c>
      <c r="H1470" s="3" t="s">
        <v>34</v>
      </c>
      <c r="I1470" s="3" t="s">
        <v>35</v>
      </c>
      <c r="J1470" s="3" t="s">
        <v>36</v>
      </c>
      <c r="K1470" s="3" t="s">
        <v>61</v>
      </c>
      <c r="L1470" s="5">
        <v>5</v>
      </c>
      <c r="M1470" s="4">
        <v>128</v>
      </c>
      <c r="N1470" s="5">
        <v>429.13749919999998</v>
      </c>
      <c r="O1470" s="5">
        <v>3.3526367124999998</v>
      </c>
      <c r="P1470" s="4">
        <v>3870</v>
      </c>
      <c r="Q1470" s="6">
        <v>3.3074935400516798</v>
      </c>
      <c r="R1470" s="7">
        <v>1.67330749354005</v>
      </c>
      <c r="S1470" s="6">
        <v>0</v>
      </c>
      <c r="T1470" s="5">
        <v>0</v>
      </c>
      <c r="U1470" s="5">
        <v>0</v>
      </c>
      <c r="V1470" s="5">
        <f t="shared" si="120"/>
        <v>429.13749919999998</v>
      </c>
      <c r="W1470" s="5">
        <f t="shared" si="116"/>
        <v>-429.13749919999998</v>
      </c>
      <c r="X1470" s="8">
        <f t="shared" si="117"/>
        <v>-1</v>
      </c>
      <c r="Y1470" s="4">
        <v>0</v>
      </c>
      <c r="Z1470" s="9" t="str">
        <f t="shared" si="118"/>
        <v>NA</v>
      </c>
      <c r="AA1470" s="10">
        <f t="shared" si="119"/>
        <v>0</v>
      </c>
    </row>
    <row r="1471" spans="1:27" x14ac:dyDescent="0.55000000000000004">
      <c r="A1471" s="3" t="s">
        <v>52</v>
      </c>
      <c r="B1471" s="3" t="s">
        <v>53</v>
      </c>
      <c r="C1471" s="3" t="s">
        <v>2602</v>
      </c>
      <c r="D1471" s="3" t="s">
        <v>826</v>
      </c>
      <c r="E1471" s="4" t="s">
        <v>47</v>
      </c>
      <c r="F1471" s="3" t="s">
        <v>48</v>
      </c>
      <c r="G1471" s="3" t="s">
        <v>309</v>
      </c>
      <c r="H1471" s="3" t="s">
        <v>34</v>
      </c>
      <c r="I1471" s="3" t="s">
        <v>35</v>
      </c>
      <c r="J1471" s="3" t="s">
        <v>36</v>
      </c>
      <c r="K1471" s="3" t="s">
        <v>61</v>
      </c>
      <c r="L1471" s="5">
        <v>5</v>
      </c>
      <c r="M1471" s="4">
        <v>141</v>
      </c>
      <c r="N1471" s="5">
        <v>470.63749860000001</v>
      </c>
      <c r="O1471" s="5">
        <v>3.3378546</v>
      </c>
      <c r="P1471" s="4">
        <v>2442</v>
      </c>
      <c r="Q1471" s="6">
        <v>5.7739557739557696</v>
      </c>
      <c r="R1471" s="7">
        <v>1.66437346437346</v>
      </c>
      <c r="S1471" s="6">
        <v>0</v>
      </c>
      <c r="T1471" s="5">
        <v>0</v>
      </c>
      <c r="U1471" s="5">
        <v>0</v>
      </c>
      <c r="V1471" s="5">
        <f t="shared" si="120"/>
        <v>470.63749860000001</v>
      </c>
      <c r="W1471" s="5">
        <f t="shared" si="116"/>
        <v>-470.63749860000001</v>
      </c>
      <c r="X1471" s="8">
        <f t="shared" si="117"/>
        <v>-1</v>
      </c>
      <c r="Y1471" s="4">
        <v>0</v>
      </c>
      <c r="Z1471" s="9" t="str">
        <f t="shared" si="118"/>
        <v>NA</v>
      </c>
      <c r="AA1471" s="10">
        <f t="shared" si="119"/>
        <v>0</v>
      </c>
    </row>
    <row r="1472" spans="1:27" x14ac:dyDescent="0.55000000000000004">
      <c r="A1472" s="3" t="s">
        <v>52</v>
      </c>
      <c r="B1472" s="3" t="s">
        <v>53</v>
      </c>
      <c r="C1472" s="3" t="s">
        <v>2603</v>
      </c>
      <c r="D1472" s="3" t="s">
        <v>559</v>
      </c>
      <c r="E1472" s="4" t="s">
        <v>47</v>
      </c>
      <c r="F1472" s="3" t="s">
        <v>48</v>
      </c>
      <c r="G1472" s="3" t="s">
        <v>49</v>
      </c>
      <c r="H1472" s="3" t="s">
        <v>34</v>
      </c>
      <c r="I1472" s="3" t="s">
        <v>35</v>
      </c>
      <c r="J1472" s="3" t="s">
        <v>36</v>
      </c>
      <c r="K1472" s="3" t="s">
        <v>42</v>
      </c>
      <c r="L1472" s="5">
        <v>5</v>
      </c>
      <c r="M1472" s="4">
        <v>197</v>
      </c>
      <c r="N1472" s="5">
        <v>522.13749754999992</v>
      </c>
      <c r="O1472" s="5">
        <v>2.6504441499999998</v>
      </c>
      <c r="P1472" s="4">
        <v>1524</v>
      </c>
      <c r="Q1472" s="6">
        <v>12.9265091863517</v>
      </c>
      <c r="R1472" s="7">
        <v>1.49730971128609</v>
      </c>
      <c r="S1472" s="6">
        <v>0</v>
      </c>
      <c r="T1472" s="5">
        <v>0</v>
      </c>
      <c r="U1472" s="5">
        <v>0</v>
      </c>
      <c r="V1472" s="5">
        <f t="shared" si="120"/>
        <v>522.13749754999992</v>
      </c>
      <c r="W1472" s="5">
        <f t="shared" si="116"/>
        <v>-522.13749754999992</v>
      </c>
      <c r="X1472" s="8">
        <f t="shared" si="117"/>
        <v>-1</v>
      </c>
      <c r="Y1472" s="4">
        <v>0</v>
      </c>
      <c r="Z1472" s="9" t="str">
        <f t="shared" si="118"/>
        <v>NA</v>
      </c>
      <c r="AA1472" s="10">
        <f t="shared" si="119"/>
        <v>0</v>
      </c>
    </row>
    <row r="1473" spans="1:27" x14ac:dyDescent="0.55000000000000004">
      <c r="A1473" s="3" t="s">
        <v>52</v>
      </c>
      <c r="B1473" s="3" t="s">
        <v>53</v>
      </c>
      <c r="C1473" s="3" t="s">
        <v>2604</v>
      </c>
      <c r="D1473" s="3" t="s">
        <v>896</v>
      </c>
      <c r="E1473" s="4" t="s">
        <v>47</v>
      </c>
      <c r="F1473" s="3" t="s">
        <v>48</v>
      </c>
      <c r="G1473" s="3" t="s">
        <v>309</v>
      </c>
      <c r="H1473" s="3" t="s">
        <v>34</v>
      </c>
      <c r="I1473" s="3" t="s">
        <v>35</v>
      </c>
      <c r="J1473" s="3" t="s">
        <v>36</v>
      </c>
      <c r="K1473" s="3" t="s">
        <v>61</v>
      </c>
      <c r="L1473" s="5">
        <v>5</v>
      </c>
      <c r="M1473" s="4">
        <v>175</v>
      </c>
      <c r="N1473" s="5">
        <v>586.57499906250007</v>
      </c>
      <c r="O1473" s="5">
        <v>3.3518571375000001</v>
      </c>
      <c r="P1473" s="4">
        <v>1501</v>
      </c>
      <c r="Q1473" s="6">
        <v>11.658894070619599</v>
      </c>
      <c r="R1473" s="7">
        <v>2.4085942704863399</v>
      </c>
      <c r="S1473" s="6">
        <v>0</v>
      </c>
      <c r="T1473" s="5">
        <v>0</v>
      </c>
      <c r="U1473" s="5">
        <v>0</v>
      </c>
      <c r="V1473" s="5">
        <f t="shared" si="120"/>
        <v>586.57499906250007</v>
      </c>
      <c r="W1473" s="5">
        <f t="shared" si="116"/>
        <v>-586.57499906250007</v>
      </c>
      <c r="X1473" s="8">
        <f t="shared" si="117"/>
        <v>-1</v>
      </c>
      <c r="Y1473" s="4">
        <v>0</v>
      </c>
      <c r="Z1473" s="9" t="str">
        <f t="shared" si="118"/>
        <v>NA</v>
      </c>
      <c r="AA1473" s="10">
        <f t="shared" si="119"/>
        <v>0</v>
      </c>
    </row>
    <row r="1474" spans="1:27" x14ac:dyDescent="0.55000000000000004">
      <c r="A1474" s="3" t="s">
        <v>52</v>
      </c>
      <c r="B1474" s="3" t="s">
        <v>53</v>
      </c>
      <c r="C1474" s="3" t="s">
        <v>2605</v>
      </c>
      <c r="D1474" s="3" t="s">
        <v>216</v>
      </c>
      <c r="E1474" s="4" t="s">
        <v>47</v>
      </c>
      <c r="F1474" s="3" t="s">
        <v>48</v>
      </c>
      <c r="G1474" s="3" t="s">
        <v>49</v>
      </c>
      <c r="H1474" s="3" t="s">
        <v>34</v>
      </c>
      <c r="I1474" s="3" t="s">
        <v>35</v>
      </c>
      <c r="J1474" s="3" t="s">
        <v>36</v>
      </c>
      <c r="K1474" s="3" t="s">
        <v>42</v>
      </c>
      <c r="L1474" s="5">
        <v>5</v>
      </c>
      <c r="M1474" s="4">
        <v>184</v>
      </c>
      <c r="N1474" s="5">
        <v>629.26249929999994</v>
      </c>
      <c r="O1474" s="5">
        <v>3.4199048875</v>
      </c>
      <c r="P1474" s="4">
        <v>1334</v>
      </c>
      <c r="Q1474" s="6">
        <v>13.7931034482759</v>
      </c>
      <c r="R1474" s="7">
        <v>1.5428035982009001</v>
      </c>
      <c r="S1474" s="6">
        <v>0</v>
      </c>
      <c r="T1474" s="5">
        <v>0</v>
      </c>
      <c r="U1474" s="5">
        <v>0</v>
      </c>
      <c r="V1474" s="5">
        <f t="shared" si="120"/>
        <v>629.26249929999994</v>
      </c>
      <c r="W1474" s="5">
        <f t="shared" ref="W1474:W1537" si="121">U1474-V1474</f>
        <v>-629.26249929999994</v>
      </c>
      <c r="X1474" s="8">
        <f t="shared" ref="X1474:X1537" si="122">IF(V1474=0,0,(U1474-V1474)/V1474)</f>
        <v>-1</v>
      </c>
      <c r="Y1474" s="4">
        <v>0</v>
      </c>
      <c r="Z1474" s="9" t="str">
        <f t="shared" ref="Z1474:Z1537" si="123">IF(Y1474=0,"NA",U1474/Y1474)</f>
        <v>NA</v>
      </c>
      <c r="AA1474" s="10">
        <f t="shared" ref="AA1474:AA1537" si="124">(Q1474/100*S1474/100)</f>
        <v>0</v>
      </c>
    </row>
    <row r="1475" spans="1:27" x14ac:dyDescent="0.55000000000000004">
      <c r="A1475" s="3" t="s">
        <v>52</v>
      </c>
      <c r="B1475" s="3" t="s">
        <v>53</v>
      </c>
      <c r="C1475" s="3" t="s">
        <v>2606</v>
      </c>
      <c r="D1475" s="3" t="s">
        <v>395</v>
      </c>
      <c r="E1475" s="4" t="s">
        <v>47</v>
      </c>
      <c r="F1475" s="3" t="s">
        <v>48</v>
      </c>
      <c r="G1475" s="3" t="s">
        <v>309</v>
      </c>
      <c r="H1475" s="3" t="s">
        <v>34</v>
      </c>
      <c r="I1475" s="3" t="s">
        <v>35</v>
      </c>
      <c r="J1475" s="3" t="s">
        <v>36</v>
      </c>
      <c r="K1475" s="3" t="s">
        <v>61</v>
      </c>
      <c r="L1475" s="5">
        <v>5</v>
      </c>
      <c r="M1475" s="4">
        <v>264</v>
      </c>
      <c r="N1475" s="5">
        <v>669.74999850000006</v>
      </c>
      <c r="O1475" s="5">
        <v>2.5369318125000002</v>
      </c>
      <c r="P1475" s="4">
        <v>2400</v>
      </c>
      <c r="Q1475" s="6">
        <v>11</v>
      </c>
      <c r="R1475" s="7">
        <v>1.40295833333333</v>
      </c>
      <c r="S1475" s="6">
        <v>0</v>
      </c>
      <c r="T1475" s="5">
        <v>0</v>
      </c>
      <c r="U1475" s="5">
        <v>0</v>
      </c>
      <c r="V1475" s="5">
        <f t="shared" ref="V1475:V1538" si="125">N1475</f>
        <v>669.74999850000006</v>
      </c>
      <c r="W1475" s="5">
        <f t="shared" si="121"/>
        <v>-669.74999850000006</v>
      </c>
      <c r="X1475" s="8">
        <f t="shared" si="122"/>
        <v>-1</v>
      </c>
      <c r="Y1475" s="4">
        <v>0</v>
      </c>
      <c r="Z1475" s="9" t="str">
        <f t="shared" si="123"/>
        <v>NA</v>
      </c>
      <c r="AA1475" s="10">
        <f t="shared" si="124"/>
        <v>0</v>
      </c>
    </row>
    <row r="1476" spans="1:27" x14ac:dyDescent="0.55000000000000004">
      <c r="A1476" s="3" t="s">
        <v>52</v>
      </c>
      <c r="B1476" s="3" t="s">
        <v>53</v>
      </c>
      <c r="C1476" s="3" t="s">
        <v>2607</v>
      </c>
      <c r="D1476" s="3" t="s">
        <v>664</v>
      </c>
      <c r="E1476" s="4" t="s">
        <v>47</v>
      </c>
      <c r="F1476" s="3" t="s">
        <v>48</v>
      </c>
      <c r="G1476" s="3" t="s">
        <v>49</v>
      </c>
      <c r="H1476" s="3" t="s">
        <v>34</v>
      </c>
      <c r="I1476" s="3" t="s">
        <v>35</v>
      </c>
      <c r="J1476" s="3" t="s">
        <v>36</v>
      </c>
      <c r="K1476" s="3" t="s">
        <v>42</v>
      </c>
      <c r="L1476" s="5">
        <v>5</v>
      </c>
      <c r="M1476" s="4">
        <v>240</v>
      </c>
      <c r="N1476" s="5">
        <v>745.83749999999998</v>
      </c>
      <c r="O1476" s="5">
        <v>3.1076562499999998</v>
      </c>
      <c r="P1476" s="4">
        <v>4274</v>
      </c>
      <c r="Q1476" s="6">
        <v>5.6153486195601303</v>
      </c>
      <c r="R1476" s="7">
        <v>2.1582592419279401</v>
      </c>
      <c r="S1476" s="6">
        <v>0</v>
      </c>
      <c r="T1476" s="5">
        <v>0</v>
      </c>
      <c r="U1476" s="5">
        <v>0</v>
      </c>
      <c r="V1476" s="5">
        <f t="shared" si="125"/>
        <v>745.83749999999998</v>
      </c>
      <c r="W1476" s="5">
        <f t="shared" si="121"/>
        <v>-745.83749999999998</v>
      </c>
      <c r="X1476" s="8">
        <f t="shared" si="122"/>
        <v>-1</v>
      </c>
      <c r="Y1476" s="4">
        <v>0</v>
      </c>
      <c r="Z1476" s="9" t="str">
        <f t="shared" si="123"/>
        <v>NA</v>
      </c>
      <c r="AA1476" s="10">
        <f t="shared" si="124"/>
        <v>0</v>
      </c>
    </row>
    <row r="1477" spans="1:27" x14ac:dyDescent="0.55000000000000004">
      <c r="A1477" s="3" t="s">
        <v>52</v>
      </c>
      <c r="B1477" s="3" t="s">
        <v>53</v>
      </c>
      <c r="C1477" s="3" t="s">
        <v>2608</v>
      </c>
      <c r="D1477" s="3" t="s">
        <v>657</v>
      </c>
      <c r="E1477" s="4" t="s">
        <v>47</v>
      </c>
      <c r="F1477" s="3" t="s">
        <v>48</v>
      </c>
      <c r="G1477" s="3" t="s">
        <v>309</v>
      </c>
      <c r="H1477" s="3" t="s">
        <v>34</v>
      </c>
      <c r="I1477" s="3" t="s">
        <v>35</v>
      </c>
      <c r="J1477" s="3" t="s">
        <v>36</v>
      </c>
      <c r="K1477" s="3" t="s">
        <v>61</v>
      </c>
      <c r="L1477" s="5">
        <v>5</v>
      </c>
      <c r="M1477" s="4">
        <v>215</v>
      </c>
      <c r="N1477" s="5">
        <v>760.23749793749994</v>
      </c>
      <c r="O1477" s="5">
        <v>3.5359883624999999</v>
      </c>
      <c r="P1477" s="4">
        <v>2132</v>
      </c>
      <c r="Q1477" s="6">
        <v>10.084427767354599</v>
      </c>
      <c r="R1477" s="7">
        <v>1.5051125703564701</v>
      </c>
      <c r="S1477" s="6">
        <v>0</v>
      </c>
      <c r="T1477" s="5">
        <v>0</v>
      </c>
      <c r="U1477" s="5">
        <v>0</v>
      </c>
      <c r="V1477" s="5">
        <f t="shared" si="125"/>
        <v>760.23749793749994</v>
      </c>
      <c r="W1477" s="5">
        <f t="shared" si="121"/>
        <v>-760.23749793749994</v>
      </c>
      <c r="X1477" s="8">
        <f t="shared" si="122"/>
        <v>-1</v>
      </c>
      <c r="Y1477" s="4">
        <v>0</v>
      </c>
      <c r="Z1477" s="9" t="str">
        <f t="shared" si="123"/>
        <v>NA</v>
      </c>
      <c r="AA1477" s="10">
        <f t="shared" si="124"/>
        <v>0</v>
      </c>
    </row>
    <row r="1478" spans="1:27" x14ac:dyDescent="0.55000000000000004">
      <c r="A1478" s="3" t="s">
        <v>52</v>
      </c>
      <c r="B1478" s="3" t="s">
        <v>53</v>
      </c>
      <c r="C1478" s="3" t="s">
        <v>2609</v>
      </c>
      <c r="D1478" s="3" t="s">
        <v>415</v>
      </c>
      <c r="E1478" s="4" t="s">
        <v>47</v>
      </c>
      <c r="F1478" s="3" t="s">
        <v>48</v>
      </c>
      <c r="G1478" s="3" t="s">
        <v>161</v>
      </c>
      <c r="H1478" s="3" t="s">
        <v>34</v>
      </c>
      <c r="I1478" s="3" t="s">
        <v>35</v>
      </c>
      <c r="J1478" s="3" t="s">
        <v>36</v>
      </c>
      <c r="K1478" s="3" t="s">
        <v>61</v>
      </c>
      <c r="L1478" s="5">
        <v>5</v>
      </c>
      <c r="M1478" s="4">
        <v>330</v>
      </c>
      <c r="N1478" s="5">
        <v>989.53749675000006</v>
      </c>
      <c r="O1478" s="5">
        <v>2.9985984750000001</v>
      </c>
      <c r="P1478" s="4">
        <v>8498</v>
      </c>
      <c r="Q1478" s="6">
        <v>3.8832666509767</v>
      </c>
      <c r="R1478" s="7">
        <v>1.43656154389268</v>
      </c>
      <c r="S1478" s="6">
        <v>0</v>
      </c>
      <c r="T1478" s="5">
        <v>0</v>
      </c>
      <c r="U1478" s="5">
        <v>0</v>
      </c>
      <c r="V1478" s="5">
        <f t="shared" si="125"/>
        <v>989.53749675000006</v>
      </c>
      <c r="W1478" s="5">
        <f t="shared" si="121"/>
        <v>-989.53749675000006</v>
      </c>
      <c r="X1478" s="8">
        <f t="shared" si="122"/>
        <v>-1</v>
      </c>
      <c r="Y1478" s="4">
        <v>0</v>
      </c>
      <c r="Z1478" s="9" t="str">
        <f t="shared" si="123"/>
        <v>NA</v>
      </c>
      <c r="AA1478" s="10">
        <f t="shared" si="124"/>
        <v>0</v>
      </c>
    </row>
    <row r="1479" spans="1:27" x14ac:dyDescent="0.55000000000000004">
      <c r="A1479" s="3" t="s">
        <v>52</v>
      </c>
      <c r="B1479" s="3" t="s">
        <v>53</v>
      </c>
      <c r="C1479" s="3" t="s">
        <v>2610</v>
      </c>
      <c r="D1479" s="3" t="s">
        <v>121</v>
      </c>
      <c r="E1479" s="4" t="s">
        <v>47</v>
      </c>
      <c r="F1479" s="3" t="s">
        <v>48</v>
      </c>
      <c r="G1479" s="3" t="s">
        <v>49</v>
      </c>
      <c r="H1479" s="3" t="s">
        <v>34</v>
      </c>
      <c r="I1479" s="3" t="s">
        <v>35</v>
      </c>
      <c r="J1479" s="3" t="s">
        <v>36</v>
      </c>
      <c r="K1479" s="3" t="s">
        <v>42</v>
      </c>
      <c r="L1479" s="5">
        <v>5</v>
      </c>
      <c r="M1479" s="4">
        <v>351</v>
      </c>
      <c r="N1479" s="5">
        <v>1310.3624971124998</v>
      </c>
      <c r="O1479" s="5">
        <v>3.7332264874999996</v>
      </c>
      <c r="P1479" s="4">
        <v>3087</v>
      </c>
      <c r="Q1479" s="6">
        <v>11.3702623906706</v>
      </c>
      <c r="R1479" s="7">
        <v>1.6457402008422399</v>
      </c>
      <c r="S1479" s="6">
        <v>0</v>
      </c>
      <c r="T1479" s="5">
        <v>0</v>
      </c>
      <c r="U1479" s="5">
        <v>0</v>
      </c>
      <c r="V1479" s="5">
        <f t="shared" si="125"/>
        <v>1310.3624971124998</v>
      </c>
      <c r="W1479" s="5">
        <f t="shared" si="121"/>
        <v>-1310.3624971124998</v>
      </c>
      <c r="X1479" s="8">
        <f t="shared" si="122"/>
        <v>-1</v>
      </c>
      <c r="Y1479" s="4">
        <v>0</v>
      </c>
      <c r="Z1479" s="9" t="str">
        <f t="shared" si="123"/>
        <v>NA</v>
      </c>
      <c r="AA1479" s="10">
        <f t="shared" si="124"/>
        <v>0</v>
      </c>
    </row>
    <row r="1480" spans="1:27" x14ac:dyDescent="0.55000000000000004">
      <c r="A1480" s="3" t="s">
        <v>71</v>
      </c>
      <c r="B1480" s="3" t="s">
        <v>72</v>
      </c>
      <c r="C1480" s="3" t="s">
        <v>2611</v>
      </c>
      <c r="D1480" s="3" t="s">
        <v>2612</v>
      </c>
      <c r="E1480" s="4" t="s">
        <v>47</v>
      </c>
      <c r="F1480" s="3" t="s">
        <v>250</v>
      </c>
      <c r="G1480" s="3" t="s">
        <v>251</v>
      </c>
      <c r="H1480" s="3" t="s">
        <v>34</v>
      </c>
      <c r="I1480" s="3" t="s">
        <v>50</v>
      </c>
      <c r="J1480" s="3" t="s">
        <v>36</v>
      </c>
      <c r="K1480" s="3" t="s">
        <v>42</v>
      </c>
      <c r="L1480" s="5">
        <v>5</v>
      </c>
      <c r="M1480" s="4">
        <v>1</v>
      </c>
      <c r="N1480" s="5">
        <v>1.125</v>
      </c>
      <c r="O1480" s="5">
        <v>1.125</v>
      </c>
      <c r="P1480" s="4">
        <v>7</v>
      </c>
      <c r="Q1480" s="6">
        <v>14.285714285714301</v>
      </c>
      <c r="R1480" s="7">
        <v>1</v>
      </c>
      <c r="S1480" s="6">
        <v>0</v>
      </c>
      <c r="T1480" s="5">
        <v>0</v>
      </c>
      <c r="U1480" s="5">
        <v>0</v>
      </c>
      <c r="V1480" s="5">
        <f t="shared" si="125"/>
        <v>1.125</v>
      </c>
      <c r="W1480" s="5">
        <f t="shared" si="121"/>
        <v>-1.125</v>
      </c>
      <c r="X1480" s="8">
        <f t="shared" si="122"/>
        <v>-1</v>
      </c>
      <c r="Y1480" s="4">
        <v>0</v>
      </c>
      <c r="Z1480" s="9" t="str">
        <f t="shared" si="123"/>
        <v>NA</v>
      </c>
      <c r="AA1480" s="10">
        <f t="shared" si="124"/>
        <v>0</v>
      </c>
    </row>
    <row r="1481" spans="1:27" x14ac:dyDescent="0.55000000000000004">
      <c r="A1481" s="3" t="s">
        <v>71</v>
      </c>
      <c r="B1481" s="3" t="s">
        <v>72</v>
      </c>
      <c r="C1481" s="3" t="s">
        <v>2613</v>
      </c>
      <c r="D1481" s="3" t="s">
        <v>2614</v>
      </c>
      <c r="E1481" s="4" t="s">
        <v>47</v>
      </c>
      <c r="F1481" s="3" t="s">
        <v>250</v>
      </c>
      <c r="G1481" s="3" t="s">
        <v>251</v>
      </c>
      <c r="H1481" s="3" t="s">
        <v>34</v>
      </c>
      <c r="I1481" s="3" t="s">
        <v>50</v>
      </c>
      <c r="J1481" s="3" t="s">
        <v>36</v>
      </c>
      <c r="K1481" s="3" t="s">
        <v>42</v>
      </c>
      <c r="L1481" s="5">
        <v>5</v>
      </c>
      <c r="M1481" s="4">
        <v>1</v>
      </c>
      <c r="N1481" s="5">
        <v>1.3625</v>
      </c>
      <c r="O1481" s="5">
        <v>1.3625</v>
      </c>
      <c r="P1481" s="4">
        <v>5</v>
      </c>
      <c r="Q1481" s="6">
        <v>20</v>
      </c>
      <c r="R1481" s="7">
        <v>1.4</v>
      </c>
      <c r="S1481" s="6">
        <v>0</v>
      </c>
      <c r="T1481" s="5">
        <v>0</v>
      </c>
      <c r="U1481" s="5">
        <v>0</v>
      </c>
      <c r="V1481" s="5">
        <f t="shared" si="125"/>
        <v>1.3625</v>
      </c>
      <c r="W1481" s="5">
        <f t="shared" si="121"/>
        <v>-1.3625</v>
      </c>
      <c r="X1481" s="8">
        <f t="shared" si="122"/>
        <v>-1</v>
      </c>
      <c r="Y1481" s="4">
        <v>0</v>
      </c>
      <c r="Z1481" s="9" t="str">
        <f t="shared" si="123"/>
        <v>NA</v>
      </c>
      <c r="AA1481" s="10">
        <f t="shared" si="124"/>
        <v>0</v>
      </c>
    </row>
    <row r="1482" spans="1:27" x14ac:dyDescent="0.55000000000000004">
      <c r="A1482" s="3" t="s">
        <v>71</v>
      </c>
      <c r="B1482" s="3" t="s">
        <v>72</v>
      </c>
      <c r="C1482" s="3" t="s">
        <v>2615</v>
      </c>
      <c r="D1482" s="3" t="s">
        <v>2616</v>
      </c>
      <c r="E1482" s="4" t="s">
        <v>47</v>
      </c>
      <c r="F1482" s="3" t="s">
        <v>250</v>
      </c>
      <c r="G1482" s="3" t="s">
        <v>251</v>
      </c>
      <c r="H1482" s="3" t="s">
        <v>34</v>
      </c>
      <c r="I1482" s="3" t="s">
        <v>50</v>
      </c>
      <c r="J1482" s="3" t="s">
        <v>36</v>
      </c>
      <c r="K1482" s="3" t="s">
        <v>42</v>
      </c>
      <c r="L1482" s="5">
        <v>5</v>
      </c>
      <c r="M1482" s="4">
        <v>1</v>
      </c>
      <c r="N1482" s="5">
        <v>1.375</v>
      </c>
      <c r="O1482" s="5">
        <v>1.375</v>
      </c>
      <c r="P1482" s="4">
        <v>12</v>
      </c>
      <c r="Q1482" s="6">
        <v>8.3333333333333304</v>
      </c>
      <c r="R1482" s="7">
        <v>2.4158333333333299</v>
      </c>
      <c r="S1482" s="6">
        <v>0</v>
      </c>
      <c r="T1482" s="5">
        <v>0</v>
      </c>
      <c r="U1482" s="5">
        <v>0</v>
      </c>
      <c r="V1482" s="5">
        <f t="shared" si="125"/>
        <v>1.375</v>
      </c>
      <c r="W1482" s="5">
        <f t="shared" si="121"/>
        <v>-1.375</v>
      </c>
      <c r="X1482" s="8">
        <f t="shared" si="122"/>
        <v>-1</v>
      </c>
      <c r="Y1482" s="4">
        <v>0</v>
      </c>
      <c r="Z1482" s="9" t="str">
        <f t="shared" si="123"/>
        <v>NA</v>
      </c>
      <c r="AA1482" s="10">
        <f t="shared" si="124"/>
        <v>0</v>
      </c>
    </row>
    <row r="1483" spans="1:27" x14ac:dyDescent="0.55000000000000004">
      <c r="A1483" s="3" t="s">
        <v>71</v>
      </c>
      <c r="B1483" s="3" t="s">
        <v>72</v>
      </c>
      <c r="C1483" s="3" t="s">
        <v>2617</v>
      </c>
      <c r="D1483" s="3" t="s">
        <v>2618</v>
      </c>
      <c r="E1483" s="4" t="s">
        <v>47</v>
      </c>
      <c r="F1483" s="3" t="s">
        <v>250</v>
      </c>
      <c r="G1483" s="3" t="s">
        <v>251</v>
      </c>
      <c r="H1483" s="3" t="s">
        <v>34</v>
      </c>
      <c r="I1483" s="3" t="s">
        <v>50</v>
      </c>
      <c r="J1483" s="3" t="s">
        <v>36</v>
      </c>
      <c r="K1483" s="3" t="s">
        <v>42</v>
      </c>
      <c r="L1483" s="5">
        <v>5</v>
      </c>
      <c r="M1483" s="4">
        <v>1</v>
      </c>
      <c r="N1483" s="5">
        <v>2.0499999999999998</v>
      </c>
      <c r="O1483" s="5">
        <v>2.0499999999999998</v>
      </c>
      <c r="P1483" s="4">
        <v>5</v>
      </c>
      <c r="Q1483" s="6">
        <v>20</v>
      </c>
      <c r="R1483" s="7">
        <v>1.6</v>
      </c>
      <c r="S1483" s="6">
        <v>0</v>
      </c>
      <c r="T1483" s="5">
        <v>0</v>
      </c>
      <c r="U1483" s="5">
        <v>0</v>
      </c>
      <c r="V1483" s="5">
        <f t="shared" si="125"/>
        <v>2.0499999999999998</v>
      </c>
      <c r="W1483" s="5">
        <f t="shared" si="121"/>
        <v>-2.0499999999999998</v>
      </c>
      <c r="X1483" s="8">
        <f t="shared" si="122"/>
        <v>-1</v>
      </c>
      <c r="Y1483" s="4">
        <v>0</v>
      </c>
      <c r="Z1483" s="9" t="str">
        <f t="shared" si="123"/>
        <v>NA</v>
      </c>
      <c r="AA1483" s="10">
        <f t="shared" si="124"/>
        <v>0</v>
      </c>
    </row>
    <row r="1484" spans="1:27" x14ac:dyDescent="0.55000000000000004">
      <c r="A1484" s="3" t="s">
        <v>71</v>
      </c>
      <c r="B1484" s="3" t="s">
        <v>72</v>
      </c>
      <c r="C1484" s="3" t="s">
        <v>2619</v>
      </c>
      <c r="D1484" s="3" t="s">
        <v>2620</v>
      </c>
      <c r="E1484" s="4" t="s">
        <v>47</v>
      </c>
      <c r="F1484" s="3" t="s">
        <v>250</v>
      </c>
      <c r="G1484" s="3" t="s">
        <v>251</v>
      </c>
      <c r="H1484" s="3" t="s">
        <v>34</v>
      </c>
      <c r="I1484" s="3" t="s">
        <v>50</v>
      </c>
      <c r="J1484" s="3" t="s">
        <v>36</v>
      </c>
      <c r="K1484" s="3" t="s">
        <v>42</v>
      </c>
      <c r="L1484" s="5">
        <v>5</v>
      </c>
      <c r="M1484" s="4">
        <v>1</v>
      </c>
      <c r="N1484" s="5">
        <v>2.1749999999999998</v>
      </c>
      <c r="O1484" s="5">
        <v>2.1749999999999998</v>
      </c>
      <c r="P1484" s="4">
        <v>7</v>
      </c>
      <c r="Q1484" s="6">
        <v>14.285714285714301</v>
      </c>
      <c r="R1484" s="7">
        <v>2.28571428571429</v>
      </c>
      <c r="S1484" s="6">
        <v>0</v>
      </c>
      <c r="T1484" s="5">
        <v>0</v>
      </c>
      <c r="U1484" s="5">
        <v>0</v>
      </c>
      <c r="V1484" s="5">
        <f t="shared" si="125"/>
        <v>2.1749999999999998</v>
      </c>
      <c r="W1484" s="5">
        <f t="shared" si="121"/>
        <v>-2.1749999999999998</v>
      </c>
      <c r="X1484" s="8">
        <f t="shared" si="122"/>
        <v>-1</v>
      </c>
      <c r="Y1484" s="4">
        <v>0</v>
      </c>
      <c r="Z1484" s="9" t="str">
        <f t="shared" si="123"/>
        <v>NA</v>
      </c>
      <c r="AA1484" s="10">
        <f t="shared" si="124"/>
        <v>0</v>
      </c>
    </row>
    <row r="1485" spans="1:27" x14ac:dyDescent="0.55000000000000004">
      <c r="A1485" s="3" t="s">
        <v>71</v>
      </c>
      <c r="B1485" s="3" t="s">
        <v>72</v>
      </c>
      <c r="C1485" s="3" t="s">
        <v>2621</v>
      </c>
      <c r="D1485" s="3" t="s">
        <v>253</v>
      </c>
      <c r="E1485" s="4" t="s">
        <v>47</v>
      </c>
      <c r="F1485" s="3" t="s">
        <v>250</v>
      </c>
      <c r="G1485" s="3" t="s">
        <v>251</v>
      </c>
      <c r="H1485" s="3" t="s">
        <v>34</v>
      </c>
      <c r="I1485" s="3" t="s">
        <v>50</v>
      </c>
      <c r="J1485" s="3" t="s">
        <v>36</v>
      </c>
      <c r="K1485" s="3" t="s">
        <v>42</v>
      </c>
      <c r="L1485" s="5">
        <v>5</v>
      </c>
      <c r="M1485" s="4">
        <v>1</v>
      </c>
      <c r="N1485" s="5">
        <v>2.5499999999999998</v>
      </c>
      <c r="O1485" s="5">
        <v>2.5499999999999998</v>
      </c>
      <c r="P1485" s="4">
        <v>1</v>
      </c>
      <c r="Q1485" s="6">
        <v>100</v>
      </c>
      <c r="R1485" s="7">
        <v>1</v>
      </c>
      <c r="S1485" s="6">
        <v>0</v>
      </c>
      <c r="T1485" s="5">
        <v>0</v>
      </c>
      <c r="U1485" s="5">
        <v>0</v>
      </c>
      <c r="V1485" s="5">
        <f t="shared" si="125"/>
        <v>2.5499999999999998</v>
      </c>
      <c r="W1485" s="5">
        <f t="shared" si="121"/>
        <v>-2.5499999999999998</v>
      </c>
      <c r="X1485" s="8">
        <f t="shared" si="122"/>
        <v>-1</v>
      </c>
      <c r="Y1485" s="4">
        <v>0</v>
      </c>
      <c r="Z1485" s="9" t="str">
        <f t="shared" si="123"/>
        <v>NA</v>
      </c>
      <c r="AA1485" s="10">
        <f t="shared" si="124"/>
        <v>0</v>
      </c>
    </row>
    <row r="1486" spans="1:27" x14ac:dyDescent="0.55000000000000004">
      <c r="A1486" s="3" t="s">
        <v>71</v>
      </c>
      <c r="B1486" s="3" t="s">
        <v>72</v>
      </c>
      <c r="C1486" s="3" t="s">
        <v>2622</v>
      </c>
      <c r="D1486" s="3" t="s">
        <v>2623</v>
      </c>
      <c r="E1486" s="4" t="s">
        <v>47</v>
      </c>
      <c r="F1486" s="3" t="s">
        <v>250</v>
      </c>
      <c r="G1486" s="3" t="s">
        <v>251</v>
      </c>
      <c r="H1486" s="3" t="s">
        <v>34</v>
      </c>
      <c r="I1486" s="3" t="s">
        <v>50</v>
      </c>
      <c r="J1486" s="3" t="s">
        <v>36</v>
      </c>
      <c r="K1486" s="3" t="s">
        <v>42</v>
      </c>
      <c r="L1486" s="5">
        <v>5</v>
      </c>
      <c r="M1486" s="4">
        <v>1</v>
      </c>
      <c r="N1486" s="5">
        <v>2.8624999999999998</v>
      </c>
      <c r="O1486" s="5">
        <v>2.8624999999999998</v>
      </c>
      <c r="P1486" s="4">
        <v>12</v>
      </c>
      <c r="Q1486" s="6">
        <v>8.3333333333333304</v>
      </c>
      <c r="R1486" s="7">
        <v>1.25</v>
      </c>
      <c r="S1486" s="6">
        <v>0</v>
      </c>
      <c r="T1486" s="5">
        <v>0</v>
      </c>
      <c r="U1486" s="5">
        <v>0</v>
      </c>
      <c r="V1486" s="5">
        <f t="shared" si="125"/>
        <v>2.8624999999999998</v>
      </c>
      <c r="W1486" s="5">
        <f t="shared" si="121"/>
        <v>-2.8624999999999998</v>
      </c>
      <c r="X1486" s="8">
        <f t="shared" si="122"/>
        <v>-1</v>
      </c>
      <c r="Y1486" s="4">
        <v>0</v>
      </c>
      <c r="Z1486" s="9" t="str">
        <f t="shared" si="123"/>
        <v>NA</v>
      </c>
      <c r="AA1486" s="10">
        <f t="shared" si="124"/>
        <v>0</v>
      </c>
    </row>
    <row r="1487" spans="1:27" x14ac:dyDescent="0.55000000000000004">
      <c r="A1487" s="3" t="s">
        <v>71</v>
      </c>
      <c r="B1487" s="3" t="s">
        <v>72</v>
      </c>
      <c r="C1487" s="3" t="s">
        <v>2624</v>
      </c>
      <c r="D1487" s="3" t="s">
        <v>2625</v>
      </c>
      <c r="E1487" s="4" t="s">
        <v>47</v>
      </c>
      <c r="F1487" s="3" t="s">
        <v>250</v>
      </c>
      <c r="G1487" s="3" t="s">
        <v>251</v>
      </c>
      <c r="H1487" s="3" t="s">
        <v>34</v>
      </c>
      <c r="I1487" s="3" t="s">
        <v>50</v>
      </c>
      <c r="J1487" s="3" t="s">
        <v>36</v>
      </c>
      <c r="K1487" s="3" t="s">
        <v>42</v>
      </c>
      <c r="L1487" s="5">
        <v>5</v>
      </c>
      <c r="M1487" s="4">
        <v>1</v>
      </c>
      <c r="N1487" s="5">
        <v>3.3250000000000002</v>
      </c>
      <c r="O1487" s="5">
        <v>3.3250000000000002</v>
      </c>
      <c r="P1487" s="4">
        <v>1</v>
      </c>
      <c r="Q1487" s="6">
        <v>100</v>
      </c>
      <c r="R1487" s="7">
        <v>1</v>
      </c>
      <c r="S1487" s="6">
        <v>0</v>
      </c>
      <c r="T1487" s="5">
        <v>0</v>
      </c>
      <c r="U1487" s="5">
        <v>0</v>
      </c>
      <c r="V1487" s="5">
        <f t="shared" si="125"/>
        <v>3.3250000000000002</v>
      </c>
      <c r="W1487" s="5">
        <f t="shared" si="121"/>
        <v>-3.3250000000000002</v>
      </c>
      <c r="X1487" s="8">
        <f t="shared" si="122"/>
        <v>-1</v>
      </c>
      <c r="Y1487" s="4">
        <v>0</v>
      </c>
      <c r="Z1487" s="9" t="str">
        <f t="shared" si="123"/>
        <v>NA</v>
      </c>
      <c r="AA1487" s="10">
        <f t="shared" si="124"/>
        <v>0</v>
      </c>
    </row>
    <row r="1488" spans="1:27" x14ac:dyDescent="0.55000000000000004">
      <c r="A1488" s="3" t="s">
        <v>71</v>
      </c>
      <c r="B1488" s="3" t="s">
        <v>72</v>
      </c>
      <c r="C1488" s="3" t="s">
        <v>2626</v>
      </c>
      <c r="D1488" s="3" t="s">
        <v>2627</v>
      </c>
      <c r="E1488" s="4" t="s">
        <v>47</v>
      </c>
      <c r="F1488" s="3" t="s">
        <v>32</v>
      </c>
      <c r="G1488" s="3" t="s">
        <v>752</v>
      </c>
      <c r="H1488" s="3" t="s">
        <v>34</v>
      </c>
      <c r="I1488" s="3" t="s">
        <v>77</v>
      </c>
      <c r="J1488" s="3" t="s">
        <v>36</v>
      </c>
      <c r="K1488" s="3" t="s">
        <v>61</v>
      </c>
      <c r="L1488" s="5">
        <v>5</v>
      </c>
      <c r="M1488" s="4">
        <v>1</v>
      </c>
      <c r="N1488" s="5">
        <v>4.4000000000000004</v>
      </c>
      <c r="O1488" s="5">
        <v>4.4000000000000004</v>
      </c>
      <c r="P1488" s="4">
        <v>6</v>
      </c>
      <c r="Q1488" s="6">
        <v>16.6666666666667</v>
      </c>
      <c r="R1488" s="7">
        <v>1.3333333333333299</v>
      </c>
      <c r="S1488" s="6">
        <v>0</v>
      </c>
      <c r="T1488" s="5">
        <v>0</v>
      </c>
      <c r="U1488" s="5">
        <v>0</v>
      </c>
      <c r="V1488" s="5">
        <f t="shared" si="125"/>
        <v>4.4000000000000004</v>
      </c>
      <c r="W1488" s="5">
        <f t="shared" si="121"/>
        <v>-4.4000000000000004</v>
      </c>
      <c r="X1488" s="8">
        <f t="shared" si="122"/>
        <v>-1</v>
      </c>
      <c r="Y1488" s="4">
        <v>0</v>
      </c>
      <c r="Z1488" s="9" t="str">
        <f t="shared" si="123"/>
        <v>NA</v>
      </c>
      <c r="AA1488" s="10">
        <f t="shared" si="124"/>
        <v>0</v>
      </c>
    </row>
    <row r="1489" spans="1:27" x14ac:dyDescent="0.55000000000000004">
      <c r="A1489" s="3" t="s">
        <v>71</v>
      </c>
      <c r="B1489" s="3" t="s">
        <v>72</v>
      </c>
      <c r="C1489" s="3" t="s">
        <v>2628</v>
      </c>
      <c r="D1489" s="3" t="s">
        <v>231</v>
      </c>
      <c r="E1489" s="4" t="s">
        <v>47</v>
      </c>
      <c r="F1489" s="3" t="s">
        <v>250</v>
      </c>
      <c r="G1489" s="3" t="s">
        <v>251</v>
      </c>
      <c r="H1489" s="3" t="s">
        <v>34</v>
      </c>
      <c r="I1489" s="3" t="s">
        <v>50</v>
      </c>
      <c r="J1489" s="3" t="s">
        <v>36</v>
      </c>
      <c r="K1489" s="3" t="s">
        <v>42</v>
      </c>
      <c r="L1489" s="5">
        <v>5</v>
      </c>
      <c r="M1489" s="4">
        <v>3</v>
      </c>
      <c r="N1489" s="5">
        <v>5.7624999749999999</v>
      </c>
      <c r="O1489" s="5">
        <v>1.920833325</v>
      </c>
      <c r="P1489" s="4">
        <v>10</v>
      </c>
      <c r="Q1489" s="6">
        <v>30</v>
      </c>
      <c r="R1489" s="7">
        <v>1.3</v>
      </c>
      <c r="S1489" s="6">
        <v>0</v>
      </c>
      <c r="T1489" s="5">
        <v>0</v>
      </c>
      <c r="U1489" s="5">
        <v>0</v>
      </c>
      <c r="V1489" s="5">
        <f t="shared" si="125"/>
        <v>5.7624999749999999</v>
      </c>
      <c r="W1489" s="5">
        <f t="shared" si="121"/>
        <v>-5.7624999749999999</v>
      </c>
      <c r="X1489" s="8">
        <f t="shared" si="122"/>
        <v>-1</v>
      </c>
      <c r="Y1489" s="4">
        <v>0</v>
      </c>
      <c r="Z1489" s="9" t="str">
        <f t="shared" si="123"/>
        <v>NA</v>
      </c>
      <c r="AA1489" s="10">
        <f t="shared" si="124"/>
        <v>0</v>
      </c>
    </row>
    <row r="1490" spans="1:27" x14ac:dyDescent="0.55000000000000004">
      <c r="A1490" s="3" t="s">
        <v>71</v>
      </c>
      <c r="B1490" s="3" t="s">
        <v>72</v>
      </c>
      <c r="C1490" s="3" t="s">
        <v>2629</v>
      </c>
      <c r="D1490" s="3" t="s">
        <v>132</v>
      </c>
      <c r="E1490" s="4" t="s">
        <v>47</v>
      </c>
      <c r="F1490" s="3" t="s">
        <v>250</v>
      </c>
      <c r="G1490" s="3" t="s">
        <v>251</v>
      </c>
      <c r="H1490" s="3" t="s">
        <v>34</v>
      </c>
      <c r="I1490" s="3" t="s">
        <v>50</v>
      </c>
      <c r="J1490" s="3" t="s">
        <v>36</v>
      </c>
      <c r="K1490" s="3" t="s">
        <v>42</v>
      </c>
      <c r="L1490" s="5">
        <v>5</v>
      </c>
      <c r="M1490" s="4">
        <v>2</v>
      </c>
      <c r="N1490" s="5">
        <v>5.8125</v>
      </c>
      <c r="O1490" s="5">
        <v>2.90625</v>
      </c>
      <c r="P1490" s="4">
        <v>24</v>
      </c>
      <c r="Q1490" s="6">
        <v>8.3333333333333304</v>
      </c>
      <c r="R1490" s="7">
        <v>1.875</v>
      </c>
      <c r="S1490" s="6">
        <v>0</v>
      </c>
      <c r="T1490" s="5">
        <v>0</v>
      </c>
      <c r="U1490" s="5">
        <v>0</v>
      </c>
      <c r="V1490" s="5">
        <f t="shared" si="125"/>
        <v>5.8125</v>
      </c>
      <c r="W1490" s="5">
        <f t="shared" si="121"/>
        <v>-5.8125</v>
      </c>
      <c r="X1490" s="8">
        <f t="shared" si="122"/>
        <v>-1</v>
      </c>
      <c r="Y1490" s="4">
        <v>0</v>
      </c>
      <c r="Z1490" s="9" t="str">
        <f t="shared" si="123"/>
        <v>NA</v>
      </c>
      <c r="AA1490" s="10">
        <f t="shared" si="124"/>
        <v>0</v>
      </c>
    </row>
    <row r="1491" spans="1:27" x14ac:dyDescent="0.55000000000000004">
      <c r="A1491" s="3" t="s">
        <v>71</v>
      </c>
      <c r="B1491" s="3" t="s">
        <v>72</v>
      </c>
      <c r="C1491" s="3" t="s">
        <v>2630</v>
      </c>
      <c r="D1491" s="3" t="s">
        <v>237</v>
      </c>
      <c r="E1491" s="4" t="s">
        <v>47</v>
      </c>
      <c r="F1491" s="3" t="s">
        <v>250</v>
      </c>
      <c r="G1491" s="3" t="s">
        <v>251</v>
      </c>
      <c r="H1491" s="3" t="s">
        <v>34</v>
      </c>
      <c r="I1491" s="3" t="s">
        <v>50</v>
      </c>
      <c r="J1491" s="3" t="s">
        <v>36</v>
      </c>
      <c r="K1491" s="3" t="s">
        <v>42</v>
      </c>
      <c r="L1491" s="5">
        <v>5</v>
      </c>
      <c r="M1491" s="4">
        <v>3</v>
      </c>
      <c r="N1491" s="5">
        <v>6.4374999749999997</v>
      </c>
      <c r="O1491" s="5">
        <v>2.1458333249999999</v>
      </c>
      <c r="P1491" s="4">
        <v>21</v>
      </c>
      <c r="Q1491" s="6">
        <v>14.285714285714301</v>
      </c>
      <c r="R1491" s="7">
        <v>1.5714285714285701</v>
      </c>
      <c r="S1491" s="6">
        <v>0</v>
      </c>
      <c r="T1491" s="5">
        <v>0</v>
      </c>
      <c r="U1491" s="5">
        <v>0</v>
      </c>
      <c r="V1491" s="5">
        <f t="shared" si="125"/>
        <v>6.4374999749999997</v>
      </c>
      <c r="W1491" s="5">
        <f t="shared" si="121"/>
        <v>-6.4374999749999997</v>
      </c>
      <c r="X1491" s="8">
        <f t="shared" si="122"/>
        <v>-1</v>
      </c>
      <c r="Y1491" s="4">
        <v>0</v>
      </c>
      <c r="Z1491" s="9" t="str">
        <f t="shared" si="123"/>
        <v>NA</v>
      </c>
      <c r="AA1491" s="10">
        <f t="shared" si="124"/>
        <v>0</v>
      </c>
    </row>
    <row r="1492" spans="1:27" x14ac:dyDescent="0.55000000000000004">
      <c r="A1492" s="3" t="s">
        <v>71</v>
      </c>
      <c r="B1492" s="3" t="s">
        <v>72</v>
      </c>
      <c r="C1492" s="3" t="s">
        <v>2631</v>
      </c>
      <c r="D1492" s="3" t="s">
        <v>2632</v>
      </c>
      <c r="E1492" s="4" t="s">
        <v>47</v>
      </c>
      <c r="F1492" s="3" t="s">
        <v>250</v>
      </c>
      <c r="G1492" s="3" t="s">
        <v>251</v>
      </c>
      <c r="H1492" s="3" t="s">
        <v>34</v>
      </c>
      <c r="I1492" s="3" t="s">
        <v>50</v>
      </c>
      <c r="J1492" s="3" t="s">
        <v>36</v>
      </c>
      <c r="K1492" s="3" t="s">
        <v>42</v>
      </c>
      <c r="L1492" s="5">
        <v>5</v>
      </c>
      <c r="M1492" s="4">
        <v>3</v>
      </c>
      <c r="N1492" s="5">
        <v>8.5875000000000004</v>
      </c>
      <c r="O1492" s="5">
        <v>2.8624999999999998</v>
      </c>
      <c r="P1492" s="4">
        <v>7</v>
      </c>
      <c r="Q1492" s="6">
        <v>42.857142857142897</v>
      </c>
      <c r="R1492" s="7">
        <v>1.28571428571429</v>
      </c>
      <c r="S1492" s="6">
        <v>0</v>
      </c>
      <c r="T1492" s="5">
        <v>0</v>
      </c>
      <c r="U1492" s="5">
        <v>0</v>
      </c>
      <c r="V1492" s="5">
        <f t="shared" si="125"/>
        <v>8.5875000000000004</v>
      </c>
      <c r="W1492" s="5">
        <f t="shared" si="121"/>
        <v>-8.5875000000000004</v>
      </c>
      <c r="X1492" s="8">
        <f t="shared" si="122"/>
        <v>-1</v>
      </c>
      <c r="Y1492" s="4">
        <v>0</v>
      </c>
      <c r="Z1492" s="9" t="str">
        <f t="shared" si="123"/>
        <v>NA</v>
      </c>
      <c r="AA1492" s="10">
        <f t="shared" si="124"/>
        <v>0</v>
      </c>
    </row>
    <row r="1493" spans="1:27" x14ac:dyDescent="0.55000000000000004">
      <c r="A1493" s="3" t="s">
        <v>71</v>
      </c>
      <c r="B1493" s="3" t="s">
        <v>72</v>
      </c>
      <c r="C1493" s="3" t="s">
        <v>2633</v>
      </c>
      <c r="D1493" s="3" t="s">
        <v>74</v>
      </c>
      <c r="E1493" s="4" t="s">
        <v>47</v>
      </c>
      <c r="F1493" s="3" t="s">
        <v>250</v>
      </c>
      <c r="G1493" s="3" t="s">
        <v>251</v>
      </c>
      <c r="H1493" s="3" t="s">
        <v>34</v>
      </c>
      <c r="I1493" s="3" t="s">
        <v>50</v>
      </c>
      <c r="J1493" s="3" t="s">
        <v>36</v>
      </c>
      <c r="K1493" s="3" t="s">
        <v>42</v>
      </c>
      <c r="L1493" s="5">
        <v>5</v>
      </c>
      <c r="M1493" s="4">
        <v>4</v>
      </c>
      <c r="N1493" s="5">
        <v>11.7125</v>
      </c>
      <c r="O1493" s="5">
        <v>2.9281250000000001</v>
      </c>
      <c r="P1493" s="4">
        <v>13</v>
      </c>
      <c r="Q1493" s="6">
        <v>30.769230769230798</v>
      </c>
      <c r="R1493" s="7">
        <v>2</v>
      </c>
      <c r="S1493" s="6">
        <v>0</v>
      </c>
      <c r="T1493" s="5">
        <v>0</v>
      </c>
      <c r="U1493" s="5">
        <v>0</v>
      </c>
      <c r="V1493" s="5">
        <f t="shared" si="125"/>
        <v>11.7125</v>
      </c>
      <c r="W1493" s="5">
        <f t="shared" si="121"/>
        <v>-11.7125</v>
      </c>
      <c r="X1493" s="8">
        <f t="shared" si="122"/>
        <v>-1</v>
      </c>
      <c r="Y1493" s="4">
        <v>0</v>
      </c>
      <c r="Z1493" s="9" t="str">
        <f t="shared" si="123"/>
        <v>NA</v>
      </c>
      <c r="AA1493" s="10">
        <f t="shared" si="124"/>
        <v>0</v>
      </c>
    </row>
    <row r="1494" spans="1:27" x14ac:dyDescent="0.55000000000000004">
      <c r="A1494" s="3" t="s">
        <v>71</v>
      </c>
      <c r="B1494" s="3" t="s">
        <v>72</v>
      </c>
      <c r="C1494" s="3" t="s">
        <v>2634</v>
      </c>
      <c r="D1494" s="3" t="s">
        <v>447</v>
      </c>
      <c r="E1494" s="4" t="s">
        <v>47</v>
      </c>
      <c r="F1494" s="3" t="s">
        <v>250</v>
      </c>
      <c r="G1494" s="3" t="s">
        <v>251</v>
      </c>
      <c r="H1494" s="3" t="s">
        <v>34</v>
      </c>
      <c r="I1494" s="3" t="s">
        <v>50</v>
      </c>
      <c r="J1494" s="3" t="s">
        <v>36</v>
      </c>
      <c r="K1494" s="3" t="s">
        <v>42</v>
      </c>
      <c r="L1494" s="5">
        <v>5</v>
      </c>
      <c r="M1494" s="4">
        <v>6</v>
      </c>
      <c r="N1494" s="5">
        <v>14.48749995</v>
      </c>
      <c r="O1494" s="5">
        <v>2.4145833250000002</v>
      </c>
      <c r="P1494" s="4">
        <v>310</v>
      </c>
      <c r="Q1494" s="6">
        <v>1.93548387096774</v>
      </c>
      <c r="R1494" s="7">
        <v>1.28603225806452</v>
      </c>
      <c r="S1494" s="6">
        <v>0</v>
      </c>
      <c r="T1494" s="5">
        <v>0</v>
      </c>
      <c r="U1494" s="5">
        <v>0</v>
      </c>
      <c r="V1494" s="5">
        <f t="shared" si="125"/>
        <v>14.48749995</v>
      </c>
      <c r="W1494" s="5">
        <f t="shared" si="121"/>
        <v>-14.48749995</v>
      </c>
      <c r="X1494" s="8">
        <f t="shared" si="122"/>
        <v>-1</v>
      </c>
      <c r="Y1494" s="4">
        <v>0</v>
      </c>
      <c r="Z1494" s="9" t="str">
        <f t="shared" si="123"/>
        <v>NA</v>
      </c>
      <c r="AA1494" s="10">
        <f t="shared" si="124"/>
        <v>0</v>
      </c>
    </row>
    <row r="1495" spans="1:27" x14ac:dyDescent="0.55000000000000004">
      <c r="A1495" s="3" t="s">
        <v>71</v>
      </c>
      <c r="B1495" s="3" t="s">
        <v>72</v>
      </c>
      <c r="C1495" s="3" t="s">
        <v>2635</v>
      </c>
      <c r="D1495" s="3" t="s">
        <v>506</v>
      </c>
      <c r="E1495" s="4" t="s">
        <v>47</v>
      </c>
      <c r="F1495" s="3" t="s">
        <v>250</v>
      </c>
      <c r="G1495" s="3" t="s">
        <v>251</v>
      </c>
      <c r="H1495" s="3" t="s">
        <v>34</v>
      </c>
      <c r="I1495" s="3" t="s">
        <v>50</v>
      </c>
      <c r="J1495" s="3" t="s">
        <v>36</v>
      </c>
      <c r="K1495" s="3" t="s">
        <v>42</v>
      </c>
      <c r="L1495" s="5">
        <v>5</v>
      </c>
      <c r="M1495" s="4">
        <v>7</v>
      </c>
      <c r="N1495" s="5">
        <v>14.875</v>
      </c>
      <c r="O1495" s="5">
        <v>2.125</v>
      </c>
      <c r="P1495" s="4">
        <v>49</v>
      </c>
      <c r="Q1495" s="6">
        <v>14.285714285714301</v>
      </c>
      <c r="R1495" s="7">
        <v>1.9383673469387801</v>
      </c>
      <c r="S1495" s="6">
        <v>0</v>
      </c>
      <c r="T1495" s="5">
        <v>0</v>
      </c>
      <c r="U1495" s="5">
        <v>0</v>
      </c>
      <c r="V1495" s="5">
        <f t="shared" si="125"/>
        <v>14.875</v>
      </c>
      <c r="W1495" s="5">
        <f t="shared" si="121"/>
        <v>-14.875</v>
      </c>
      <c r="X1495" s="8">
        <f t="shared" si="122"/>
        <v>-1</v>
      </c>
      <c r="Y1495" s="4">
        <v>0</v>
      </c>
      <c r="Z1495" s="9" t="str">
        <f t="shared" si="123"/>
        <v>NA</v>
      </c>
      <c r="AA1495" s="10">
        <f t="shared" si="124"/>
        <v>0</v>
      </c>
    </row>
    <row r="1496" spans="1:27" x14ac:dyDescent="0.55000000000000004">
      <c r="A1496" s="3" t="s">
        <v>71</v>
      </c>
      <c r="B1496" s="3" t="s">
        <v>72</v>
      </c>
      <c r="C1496" s="3" t="s">
        <v>2636</v>
      </c>
      <c r="D1496" s="3" t="s">
        <v>239</v>
      </c>
      <c r="E1496" s="4" t="s">
        <v>47</v>
      </c>
      <c r="F1496" s="3" t="s">
        <v>250</v>
      </c>
      <c r="G1496" s="3" t="s">
        <v>251</v>
      </c>
      <c r="H1496" s="3" t="s">
        <v>34</v>
      </c>
      <c r="I1496" s="3" t="s">
        <v>50</v>
      </c>
      <c r="J1496" s="3" t="s">
        <v>36</v>
      </c>
      <c r="K1496" s="3" t="s">
        <v>42</v>
      </c>
      <c r="L1496" s="5">
        <v>5</v>
      </c>
      <c r="M1496" s="4">
        <v>9</v>
      </c>
      <c r="N1496" s="5">
        <v>15.062499900000001</v>
      </c>
      <c r="O1496" s="5">
        <v>1.6736111</v>
      </c>
      <c r="P1496" s="4">
        <v>62</v>
      </c>
      <c r="Q1496" s="6">
        <v>14.5161290322581</v>
      </c>
      <c r="R1496" s="7">
        <v>1.75741935483871</v>
      </c>
      <c r="S1496" s="6">
        <v>0</v>
      </c>
      <c r="T1496" s="5">
        <v>0</v>
      </c>
      <c r="U1496" s="5">
        <v>0</v>
      </c>
      <c r="V1496" s="5">
        <f t="shared" si="125"/>
        <v>15.062499900000001</v>
      </c>
      <c r="W1496" s="5">
        <f t="shared" si="121"/>
        <v>-15.062499900000001</v>
      </c>
      <c r="X1496" s="8">
        <f t="shared" si="122"/>
        <v>-1</v>
      </c>
      <c r="Y1496" s="4">
        <v>0</v>
      </c>
      <c r="Z1496" s="9" t="str">
        <f t="shared" si="123"/>
        <v>NA</v>
      </c>
      <c r="AA1496" s="10">
        <f t="shared" si="124"/>
        <v>0</v>
      </c>
    </row>
    <row r="1497" spans="1:27" x14ac:dyDescent="0.55000000000000004">
      <c r="A1497" s="3" t="s">
        <v>71</v>
      </c>
      <c r="B1497" s="3" t="s">
        <v>72</v>
      </c>
      <c r="C1497" s="3" t="s">
        <v>2637</v>
      </c>
      <c r="D1497" s="3" t="s">
        <v>2638</v>
      </c>
      <c r="E1497" s="4" t="s">
        <v>47</v>
      </c>
      <c r="F1497" s="3" t="s">
        <v>250</v>
      </c>
      <c r="G1497" s="3" t="s">
        <v>251</v>
      </c>
      <c r="H1497" s="3" t="s">
        <v>34</v>
      </c>
      <c r="I1497" s="3" t="s">
        <v>50</v>
      </c>
      <c r="J1497" s="3" t="s">
        <v>36</v>
      </c>
      <c r="K1497" s="3" t="s">
        <v>42</v>
      </c>
      <c r="L1497" s="5">
        <v>5</v>
      </c>
      <c r="M1497" s="4">
        <v>9</v>
      </c>
      <c r="N1497" s="5">
        <v>15.774999975000002</v>
      </c>
      <c r="O1497" s="5">
        <v>1.7527777750000002</v>
      </c>
      <c r="P1497" s="4">
        <v>56</v>
      </c>
      <c r="Q1497" s="6">
        <v>16.071428571428601</v>
      </c>
      <c r="R1497" s="7">
        <v>1.85535714285714</v>
      </c>
      <c r="S1497" s="6">
        <v>0</v>
      </c>
      <c r="T1497" s="5">
        <v>0</v>
      </c>
      <c r="U1497" s="5">
        <v>0</v>
      </c>
      <c r="V1497" s="5">
        <f t="shared" si="125"/>
        <v>15.774999975000002</v>
      </c>
      <c r="W1497" s="5">
        <f t="shared" si="121"/>
        <v>-15.774999975000002</v>
      </c>
      <c r="X1497" s="8">
        <f t="shared" si="122"/>
        <v>-1</v>
      </c>
      <c r="Y1497" s="4">
        <v>0</v>
      </c>
      <c r="Z1497" s="9" t="str">
        <f t="shared" si="123"/>
        <v>NA</v>
      </c>
      <c r="AA1497" s="10">
        <f t="shared" si="124"/>
        <v>0</v>
      </c>
    </row>
    <row r="1498" spans="1:27" x14ac:dyDescent="0.55000000000000004">
      <c r="A1498" s="3" t="s">
        <v>71</v>
      </c>
      <c r="B1498" s="3" t="s">
        <v>72</v>
      </c>
      <c r="C1498" s="3" t="s">
        <v>2639</v>
      </c>
      <c r="D1498" s="3" t="s">
        <v>920</v>
      </c>
      <c r="E1498" s="4" t="s">
        <v>47</v>
      </c>
      <c r="F1498" s="3" t="s">
        <v>250</v>
      </c>
      <c r="G1498" s="3" t="s">
        <v>251</v>
      </c>
      <c r="H1498" s="3" t="s">
        <v>34</v>
      </c>
      <c r="I1498" s="3" t="s">
        <v>50</v>
      </c>
      <c r="J1498" s="3" t="s">
        <v>36</v>
      </c>
      <c r="K1498" s="3" t="s">
        <v>42</v>
      </c>
      <c r="L1498" s="5">
        <v>5</v>
      </c>
      <c r="M1498" s="4">
        <v>8</v>
      </c>
      <c r="N1498" s="5">
        <v>15.85</v>
      </c>
      <c r="O1498" s="5">
        <v>1.98125</v>
      </c>
      <c r="P1498" s="4">
        <v>45</v>
      </c>
      <c r="Q1498" s="6">
        <v>17.7777777777778</v>
      </c>
      <c r="R1498" s="7">
        <v>1.48844444444444</v>
      </c>
      <c r="S1498" s="6">
        <v>0</v>
      </c>
      <c r="T1498" s="5">
        <v>0</v>
      </c>
      <c r="U1498" s="5">
        <v>0</v>
      </c>
      <c r="V1498" s="5">
        <f t="shared" si="125"/>
        <v>15.85</v>
      </c>
      <c r="W1498" s="5">
        <f t="shared" si="121"/>
        <v>-15.85</v>
      </c>
      <c r="X1498" s="8">
        <f t="shared" si="122"/>
        <v>-1</v>
      </c>
      <c r="Y1498" s="4">
        <v>0</v>
      </c>
      <c r="Z1498" s="9" t="str">
        <f t="shared" si="123"/>
        <v>NA</v>
      </c>
      <c r="AA1498" s="10">
        <f t="shared" si="124"/>
        <v>0</v>
      </c>
    </row>
    <row r="1499" spans="1:27" x14ac:dyDescent="0.55000000000000004">
      <c r="A1499" s="3" t="s">
        <v>71</v>
      </c>
      <c r="B1499" s="3" t="s">
        <v>72</v>
      </c>
      <c r="C1499" s="3" t="s">
        <v>2640</v>
      </c>
      <c r="D1499" s="3" t="s">
        <v>381</v>
      </c>
      <c r="E1499" s="4" t="s">
        <v>47</v>
      </c>
      <c r="F1499" s="3" t="s">
        <v>250</v>
      </c>
      <c r="G1499" s="3" t="s">
        <v>251</v>
      </c>
      <c r="H1499" s="3" t="s">
        <v>34</v>
      </c>
      <c r="I1499" s="3" t="s">
        <v>50</v>
      </c>
      <c r="J1499" s="3" t="s">
        <v>36</v>
      </c>
      <c r="K1499" s="3" t="s">
        <v>42</v>
      </c>
      <c r="L1499" s="5">
        <v>5</v>
      </c>
      <c r="M1499" s="4">
        <v>7</v>
      </c>
      <c r="N1499" s="5">
        <v>16.562499974999998</v>
      </c>
      <c r="O1499" s="5">
        <v>2.3660714249999999</v>
      </c>
      <c r="P1499" s="4">
        <v>186</v>
      </c>
      <c r="Q1499" s="6">
        <v>3.76344086021505</v>
      </c>
      <c r="R1499" s="7">
        <v>4.1154838709677399</v>
      </c>
      <c r="S1499" s="6">
        <v>0</v>
      </c>
      <c r="T1499" s="5">
        <v>0</v>
      </c>
      <c r="U1499" s="5">
        <v>0</v>
      </c>
      <c r="V1499" s="5">
        <f t="shared" si="125"/>
        <v>16.562499974999998</v>
      </c>
      <c r="W1499" s="5">
        <f t="shared" si="121"/>
        <v>-16.562499974999998</v>
      </c>
      <c r="X1499" s="8">
        <f t="shared" si="122"/>
        <v>-1</v>
      </c>
      <c r="Y1499" s="4">
        <v>0</v>
      </c>
      <c r="Z1499" s="9" t="str">
        <f t="shared" si="123"/>
        <v>NA</v>
      </c>
      <c r="AA1499" s="10">
        <f t="shared" si="124"/>
        <v>0</v>
      </c>
    </row>
    <row r="1500" spans="1:27" x14ac:dyDescent="0.55000000000000004">
      <c r="A1500" s="3" t="s">
        <v>71</v>
      </c>
      <c r="B1500" s="3" t="s">
        <v>72</v>
      </c>
      <c r="C1500" s="3" t="s">
        <v>2641</v>
      </c>
      <c r="D1500" s="3" t="s">
        <v>2642</v>
      </c>
      <c r="E1500" s="4" t="s">
        <v>47</v>
      </c>
      <c r="F1500" s="3" t="s">
        <v>250</v>
      </c>
      <c r="G1500" s="3" t="s">
        <v>251</v>
      </c>
      <c r="H1500" s="3" t="s">
        <v>34</v>
      </c>
      <c r="I1500" s="3" t="s">
        <v>50</v>
      </c>
      <c r="J1500" s="3" t="s">
        <v>36</v>
      </c>
      <c r="K1500" s="3" t="s">
        <v>42</v>
      </c>
      <c r="L1500" s="5">
        <v>5</v>
      </c>
      <c r="M1500" s="4">
        <v>4</v>
      </c>
      <c r="N1500" s="5">
        <v>17.125</v>
      </c>
      <c r="O1500" s="5">
        <v>4.28125</v>
      </c>
      <c r="P1500" s="4">
        <v>9</v>
      </c>
      <c r="Q1500" s="6">
        <v>44.4444444444444</v>
      </c>
      <c r="R1500" s="7">
        <v>1.7766666666666699</v>
      </c>
      <c r="S1500" s="6">
        <v>0</v>
      </c>
      <c r="T1500" s="5">
        <v>0</v>
      </c>
      <c r="U1500" s="5">
        <v>0</v>
      </c>
      <c r="V1500" s="5">
        <f t="shared" si="125"/>
        <v>17.125</v>
      </c>
      <c r="W1500" s="5">
        <f t="shared" si="121"/>
        <v>-17.125</v>
      </c>
      <c r="X1500" s="8">
        <f t="shared" si="122"/>
        <v>-1</v>
      </c>
      <c r="Y1500" s="4">
        <v>0</v>
      </c>
      <c r="Z1500" s="9" t="str">
        <f t="shared" si="123"/>
        <v>NA</v>
      </c>
      <c r="AA1500" s="10">
        <f t="shared" si="124"/>
        <v>0</v>
      </c>
    </row>
    <row r="1501" spans="1:27" x14ac:dyDescent="0.55000000000000004">
      <c r="A1501" s="3" t="s">
        <v>71</v>
      </c>
      <c r="B1501" s="3" t="s">
        <v>72</v>
      </c>
      <c r="C1501" s="3" t="s">
        <v>2643</v>
      </c>
      <c r="D1501" s="3" t="s">
        <v>2644</v>
      </c>
      <c r="E1501" s="4" t="s">
        <v>47</v>
      </c>
      <c r="F1501" s="3" t="s">
        <v>250</v>
      </c>
      <c r="G1501" s="3" t="s">
        <v>251</v>
      </c>
      <c r="H1501" s="3" t="s">
        <v>34</v>
      </c>
      <c r="I1501" s="3" t="s">
        <v>50</v>
      </c>
      <c r="J1501" s="3" t="s">
        <v>36</v>
      </c>
      <c r="K1501" s="3" t="s">
        <v>42</v>
      </c>
      <c r="L1501" s="5">
        <v>5</v>
      </c>
      <c r="M1501" s="4">
        <v>8</v>
      </c>
      <c r="N1501" s="5">
        <v>19.55</v>
      </c>
      <c r="O1501" s="5">
        <v>2.4437500000000001</v>
      </c>
      <c r="P1501" s="4">
        <v>44</v>
      </c>
      <c r="Q1501" s="6">
        <v>18.181818181818201</v>
      </c>
      <c r="R1501" s="7">
        <v>1.2725</v>
      </c>
      <c r="S1501" s="6">
        <v>0</v>
      </c>
      <c r="T1501" s="5">
        <v>0</v>
      </c>
      <c r="U1501" s="5">
        <v>0</v>
      </c>
      <c r="V1501" s="5">
        <f t="shared" si="125"/>
        <v>19.55</v>
      </c>
      <c r="W1501" s="5">
        <f t="shared" si="121"/>
        <v>-19.55</v>
      </c>
      <c r="X1501" s="8">
        <f t="shared" si="122"/>
        <v>-1</v>
      </c>
      <c r="Y1501" s="4">
        <v>0</v>
      </c>
      <c r="Z1501" s="9" t="str">
        <f t="shared" si="123"/>
        <v>NA</v>
      </c>
      <c r="AA1501" s="10">
        <f t="shared" si="124"/>
        <v>0</v>
      </c>
    </row>
    <row r="1502" spans="1:27" x14ac:dyDescent="0.55000000000000004">
      <c r="A1502" s="3" t="s">
        <v>71</v>
      </c>
      <c r="B1502" s="3" t="s">
        <v>72</v>
      </c>
      <c r="C1502" s="3" t="s">
        <v>2645</v>
      </c>
      <c r="D1502" s="3" t="s">
        <v>744</v>
      </c>
      <c r="E1502" s="4" t="s">
        <v>47</v>
      </c>
      <c r="F1502" s="3" t="s">
        <v>250</v>
      </c>
      <c r="G1502" s="3" t="s">
        <v>251</v>
      </c>
      <c r="H1502" s="3" t="s">
        <v>34</v>
      </c>
      <c r="I1502" s="3" t="s">
        <v>50</v>
      </c>
      <c r="J1502" s="3" t="s">
        <v>36</v>
      </c>
      <c r="K1502" s="3" t="s">
        <v>42</v>
      </c>
      <c r="L1502" s="5">
        <v>5</v>
      </c>
      <c r="M1502" s="4">
        <v>6</v>
      </c>
      <c r="N1502" s="5">
        <v>19.849999950000004</v>
      </c>
      <c r="O1502" s="5">
        <v>3.3083333250000004</v>
      </c>
      <c r="P1502" s="4">
        <v>132</v>
      </c>
      <c r="Q1502" s="6">
        <v>4.5454545454545503</v>
      </c>
      <c r="R1502" s="7">
        <v>1.0530303030303001</v>
      </c>
      <c r="S1502" s="6">
        <v>0</v>
      </c>
      <c r="T1502" s="5">
        <v>0</v>
      </c>
      <c r="U1502" s="5">
        <v>0</v>
      </c>
      <c r="V1502" s="5">
        <f t="shared" si="125"/>
        <v>19.849999950000004</v>
      </c>
      <c r="W1502" s="5">
        <f t="shared" si="121"/>
        <v>-19.849999950000004</v>
      </c>
      <c r="X1502" s="8">
        <f t="shared" si="122"/>
        <v>-1</v>
      </c>
      <c r="Y1502" s="4">
        <v>0</v>
      </c>
      <c r="Z1502" s="9" t="str">
        <f t="shared" si="123"/>
        <v>NA</v>
      </c>
      <c r="AA1502" s="10">
        <f t="shared" si="124"/>
        <v>0</v>
      </c>
    </row>
    <row r="1503" spans="1:27" x14ac:dyDescent="0.55000000000000004">
      <c r="A1503" s="3" t="s">
        <v>71</v>
      </c>
      <c r="B1503" s="3" t="s">
        <v>72</v>
      </c>
      <c r="C1503" s="3" t="s">
        <v>2646</v>
      </c>
      <c r="D1503" s="3" t="s">
        <v>255</v>
      </c>
      <c r="E1503" s="4" t="s">
        <v>47</v>
      </c>
      <c r="F1503" s="3" t="s">
        <v>250</v>
      </c>
      <c r="G1503" s="3" t="s">
        <v>251</v>
      </c>
      <c r="H1503" s="3" t="s">
        <v>34</v>
      </c>
      <c r="I1503" s="3" t="s">
        <v>50</v>
      </c>
      <c r="J1503" s="3" t="s">
        <v>36</v>
      </c>
      <c r="K1503" s="3" t="s">
        <v>42</v>
      </c>
      <c r="L1503" s="5">
        <v>5</v>
      </c>
      <c r="M1503" s="4">
        <v>9</v>
      </c>
      <c r="N1503" s="5">
        <v>20.037499987500002</v>
      </c>
      <c r="O1503" s="5">
        <v>2.2263888875000002</v>
      </c>
      <c r="P1503" s="4">
        <v>239</v>
      </c>
      <c r="Q1503" s="6">
        <v>3.7656903765690402</v>
      </c>
      <c r="R1503" s="7">
        <v>1.3120502092050199</v>
      </c>
      <c r="S1503" s="6">
        <v>0</v>
      </c>
      <c r="T1503" s="5">
        <v>0</v>
      </c>
      <c r="U1503" s="5">
        <v>0</v>
      </c>
      <c r="V1503" s="5">
        <f t="shared" si="125"/>
        <v>20.037499987500002</v>
      </c>
      <c r="W1503" s="5">
        <f t="shared" si="121"/>
        <v>-20.037499987500002</v>
      </c>
      <c r="X1503" s="8">
        <f t="shared" si="122"/>
        <v>-1</v>
      </c>
      <c r="Y1503" s="4">
        <v>0</v>
      </c>
      <c r="Z1503" s="9" t="str">
        <f t="shared" si="123"/>
        <v>NA</v>
      </c>
      <c r="AA1503" s="10">
        <f t="shared" si="124"/>
        <v>0</v>
      </c>
    </row>
    <row r="1504" spans="1:27" x14ac:dyDescent="0.55000000000000004">
      <c r="A1504" s="3" t="s">
        <v>71</v>
      </c>
      <c r="B1504" s="3" t="s">
        <v>72</v>
      </c>
      <c r="C1504" s="3" t="s">
        <v>2647</v>
      </c>
      <c r="D1504" s="3" t="s">
        <v>568</v>
      </c>
      <c r="E1504" s="4" t="s">
        <v>47</v>
      </c>
      <c r="F1504" s="3" t="s">
        <v>250</v>
      </c>
      <c r="G1504" s="3" t="s">
        <v>251</v>
      </c>
      <c r="H1504" s="3" t="s">
        <v>34</v>
      </c>
      <c r="I1504" s="3" t="s">
        <v>50</v>
      </c>
      <c r="J1504" s="3" t="s">
        <v>36</v>
      </c>
      <c r="K1504" s="3" t="s">
        <v>42</v>
      </c>
      <c r="L1504" s="5">
        <v>5</v>
      </c>
      <c r="M1504" s="4">
        <v>6</v>
      </c>
      <c r="N1504" s="5">
        <v>21</v>
      </c>
      <c r="O1504" s="5">
        <v>3.5</v>
      </c>
      <c r="P1504" s="4">
        <v>98</v>
      </c>
      <c r="Q1504" s="6">
        <v>6.12244897959184</v>
      </c>
      <c r="R1504" s="7">
        <v>1.4372448979591801</v>
      </c>
      <c r="S1504" s="6">
        <v>0</v>
      </c>
      <c r="T1504" s="5">
        <v>0</v>
      </c>
      <c r="U1504" s="5">
        <v>0</v>
      </c>
      <c r="V1504" s="5">
        <f t="shared" si="125"/>
        <v>21</v>
      </c>
      <c r="W1504" s="5">
        <f t="shared" si="121"/>
        <v>-21</v>
      </c>
      <c r="X1504" s="8">
        <f t="shared" si="122"/>
        <v>-1</v>
      </c>
      <c r="Y1504" s="4">
        <v>0</v>
      </c>
      <c r="Z1504" s="9" t="str">
        <f t="shared" si="123"/>
        <v>NA</v>
      </c>
      <c r="AA1504" s="10">
        <f t="shared" si="124"/>
        <v>0</v>
      </c>
    </row>
    <row r="1505" spans="1:27" x14ac:dyDescent="0.55000000000000004">
      <c r="A1505" s="3" t="s">
        <v>71</v>
      </c>
      <c r="B1505" s="3" t="s">
        <v>72</v>
      </c>
      <c r="C1505" s="3" t="s">
        <v>2648</v>
      </c>
      <c r="D1505" s="3" t="s">
        <v>220</v>
      </c>
      <c r="E1505" s="4" t="s">
        <v>47</v>
      </c>
      <c r="F1505" s="3" t="s">
        <v>250</v>
      </c>
      <c r="G1505" s="3" t="s">
        <v>251</v>
      </c>
      <c r="H1505" s="3" t="s">
        <v>34</v>
      </c>
      <c r="I1505" s="3" t="s">
        <v>50</v>
      </c>
      <c r="J1505" s="3" t="s">
        <v>36</v>
      </c>
      <c r="K1505" s="3" t="s">
        <v>42</v>
      </c>
      <c r="L1505" s="5">
        <v>5</v>
      </c>
      <c r="M1505" s="4">
        <v>11</v>
      </c>
      <c r="N1505" s="5">
        <v>27.837499937500002</v>
      </c>
      <c r="O1505" s="5">
        <v>2.5306818125000001</v>
      </c>
      <c r="P1505" s="4">
        <v>150</v>
      </c>
      <c r="Q1505" s="6">
        <v>7.3333333333333304</v>
      </c>
      <c r="R1505" s="7">
        <v>1.6788000000000001</v>
      </c>
      <c r="S1505" s="6">
        <v>0</v>
      </c>
      <c r="T1505" s="5">
        <v>0</v>
      </c>
      <c r="U1505" s="5">
        <v>0</v>
      </c>
      <c r="V1505" s="5">
        <f t="shared" si="125"/>
        <v>27.837499937500002</v>
      </c>
      <c r="W1505" s="5">
        <f t="shared" si="121"/>
        <v>-27.837499937500002</v>
      </c>
      <c r="X1505" s="8">
        <f t="shared" si="122"/>
        <v>-1</v>
      </c>
      <c r="Y1505" s="4">
        <v>0</v>
      </c>
      <c r="Z1505" s="9" t="str">
        <f t="shared" si="123"/>
        <v>NA</v>
      </c>
      <c r="AA1505" s="10">
        <f t="shared" si="124"/>
        <v>0</v>
      </c>
    </row>
    <row r="1506" spans="1:27" x14ac:dyDescent="0.55000000000000004">
      <c r="A1506" s="3" t="s">
        <v>71</v>
      </c>
      <c r="B1506" s="3" t="s">
        <v>72</v>
      </c>
      <c r="C1506" s="3" t="s">
        <v>2649</v>
      </c>
      <c r="D1506" s="3" t="s">
        <v>423</v>
      </c>
      <c r="E1506" s="4" t="s">
        <v>47</v>
      </c>
      <c r="F1506" s="3" t="s">
        <v>250</v>
      </c>
      <c r="G1506" s="3" t="s">
        <v>251</v>
      </c>
      <c r="H1506" s="3" t="s">
        <v>34</v>
      </c>
      <c r="I1506" s="3" t="s">
        <v>50</v>
      </c>
      <c r="J1506" s="3" t="s">
        <v>36</v>
      </c>
      <c r="K1506" s="3" t="s">
        <v>42</v>
      </c>
      <c r="L1506" s="5">
        <v>5</v>
      </c>
      <c r="M1506" s="4">
        <v>22</v>
      </c>
      <c r="N1506" s="5">
        <v>38.487499874999997</v>
      </c>
      <c r="O1506" s="5">
        <v>1.7494318124999999</v>
      </c>
      <c r="P1506" s="4">
        <v>178</v>
      </c>
      <c r="Q1506" s="6">
        <v>12.3595505617978</v>
      </c>
      <c r="R1506" s="7">
        <v>2.5883707865168502</v>
      </c>
      <c r="S1506" s="6">
        <v>0</v>
      </c>
      <c r="T1506" s="5">
        <v>0</v>
      </c>
      <c r="U1506" s="5">
        <v>0</v>
      </c>
      <c r="V1506" s="5">
        <f t="shared" si="125"/>
        <v>38.487499874999997</v>
      </c>
      <c r="W1506" s="5">
        <f t="shared" si="121"/>
        <v>-38.487499874999997</v>
      </c>
      <c r="X1506" s="8">
        <f t="shared" si="122"/>
        <v>-1</v>
      </c>
      <c r="Y1506" s="4">
        <v>0</v>
      </c>
      <c r="Z1506" s="9" t="str">
        <f t="shared" si="123"/>
        <v>NA</v>
      </c>
      <c r="AA1506" s="10">
        <f t="shared" si="124"/>
        <v>0</v>
      </c>
    </row>
    <row r="1507" spans="1:27" x14ac:dyDescent="0.55000000000000004">
      <c r="A1507" s="3" t="s">
        <v>71</v>
      </c>
      <c r="B1507" s="3" t="s">
        <v>72</v>
      </c>
      <c r="C1507" s="3" t="s">
        <v>2650</v>
      </c>
      <c r="D1507" s="3" t="s">
        <v>511</v>
      </c>
      <c r="E1507" s="4" t="s">
        <v>47</v>
      </c>
      <c r="F1507" s="3" t="s">
        <v>250</v>
      </c>
      <c r="G1507" s="3" t="s">
        <v>251</v>
      </c>
      <c r="H1507" s="3" t="s">
        <v>34</v>
      </c>
      <c r="I1507" s="3" t="s">
        <v>50</v>
      </c>
      <c r="J1507" s="3" t="s">
        <v>36</v>
      </c>
      <c r="K1507" s="3" t="s">
        <v>42</v>
      </c>
      <c r="L1507" s="5">
        <v>5</v>
      </c>
      <c r="M1507" s="4">
        <v>44</v>
      </c>
      <c r="N1507" s="5">
        <v>93.39999954999999</v>
      </c>
      <c r="O1507" s="5">
        <v>2.1227272624999998</v>
      </c>
      <c r="P1507" s="4">
        <v>392</v>
      </c>
      <c r="Q1507" s="6">
        <v>11.2244897959184</v>
      </c>
      <c r="R1507" s="7">
        <v>1.6199744897959201</v>
      </c>
      <c r="S1507" s="6">
        <v>0</v>
      </c>
      <c r="T1507" s="5">
        <v>0</v>
      </c>
      <c r="U1507" s="5">
        <v>0</v>
      </c>
      <c r="V1507" s="5">
        <f t="shared" si="125"/>
        <v>93.39999954999999</v>
      </c>
      <c r="W1507" s="5">
        <f t="shared" si="121"/>
        <v>-93.39999954999999</v>
      </c>
      <c r="X1507" s="8">
        <f t="shared" si="122"/>
        <v>-1</v>
      </c>
      <c r="Y1507" s="4">
        <v>0</v>
      </c>
      <c r="Z1507" s="9" t="str">
        <f t="shared" si="123"/>
        <v>NA</v>
      </c>
      <c r="AA1507" s="10">
        <f t="shared" si="124"/>
        <v>0</v>
      </c>
    </row>
    <row r="1508" spans="1:27" x14ac:dyDescent="0.55000000000000004">
      <c r="A1508" s="3" t="s">
        <v>71</v>
      </c>
      <c r="B1508" s="3" t="s">
        <v>72</v>
      </c>
      <c r="C1508" s="3" t="s">
        <v>2651</v>
      </c>
      <c r="D1508" s="3" t="s">
        <v>136</v>
      </c>
      <c r="E1508" s="4" t="s">
        <v>47</v>
      </c>
      <c r="F1508" s="3" t="s">
        <v>250</v>
      </c>
      <c r="G1508" s="3" t="s">
        <v>251</v>
      </c>
      <c r="H1508" s="3" t="s">
        <v>34</v>
      </c>
      <c r="I1508" s="3" t="s">
        <v>50</v>
      </c>
      <c r="J1508" s="3" t="s">
        <v>36</v>
      </c>
      <c r="K1508" s="3" t="s">
        <v>42</v>
      </c>
      <c r="L1508" s="5">
        <v>5</v>
      </c>
      <c r="M1508" s="4">
        <v>55</v>
      </c>
      <c r="N1508" s="5">
        <v>107.27499956249999</v>
      </c>
      <c r="O1508" s="5">
        <v>1.9504545374999998</v>
      </c>
      <c r="P1508" s="4">
        <v>289</v>
      </c>
      <c r="Q1508" s="6">
        <v>19.031141868512101</v>
      </c>
      <c r="R1508" s="7">
        <v>1.1130795847750901</v>
      </c>
      <c r="S1508" s="6">
        <v>0</v>
      </c>
      <c r="T1508" s="5">
        <v>0</v>
      </c>
      <c r="U1508" s="5">
        <v>0</v>
      </c>
      <c r="V1508" s="5">
        <f t="shared" si="125"/>
        <v>107.27499956249999</v>
      </c>
      <c r="W1508" s="5">
        <f t="shared" si="121"/>
        <v>-107.27499956249999</v>
      </c>
      <c r="X1508" s="8">
        <f t="shared" si="122"/>
        <v>-1</v>
      </c>
      <c r="Y1508" s="4">
        <v>0</v>
      </c>
      <c r="Z1508" s="9" t="str">
        <f t="shared" si="123"/>
        <v>NA</v>
      </c>
      <c r="AA1508" s="10">
        <f t="shared" si="124"/>
        <v>0</v>
      </c>
    </row>
    <row r="1509" spans="1:27" x14ac:dyDescent="0.55000000000000004">
      <c r="A1509" s="3" t="s">
        <v>71</v>
      </c>
      <c r="B1509" s="3" t="s">
        <v>72</v>
      </c>
      <c r="C1509" s="3" t="s">
        <v>2652</v>
      </c>
      <c r="D1509" s="3" t="s">
        <v>276</v>
      </c>
      <c r="E1509" s="4" t="s">
        <v>47</v>
      </c>
      <c r="F1509" s="3" t="s">
        <v>250</v>
      </c>
      <c r="G1509" s="3" t="s">
        <v>251</v>
      </c>
      <c r="H1509" s="3" t="s">
        <v>34</v>
      </c>
      <c r="I1509" s="3" t="s">
        <v>50</v>
      </c>
      <c r="J1509" s="3" t="s">
        <v>36</v>
      </c>
      <c r="K1509" s="3" t="s">
        <v>42</v>
      </c>
      <c r="L1509" s="5">
        <v>5</v>
      </c>
      <c r="M1509" s="4">
        <v>61</v>
      </c>
      <c r="N1509" s="5">
        <v>117.77499970000001</v>
      </c>
      <c r="O1509" s="5">
        <v>1.9307377000000001</v>
      </c>
      <c r="P1509" s="4">
        <v>483</v>
      </c>
      <c r="Q1509" s="6">
        <v>12.6293995859213</v>
      </c>
      <c r="R1509" s="7">
        <v>1.86002070393375</v>
      </c>
      <c r="S1509" s="6">
        <v>0</v>
      </c>
      <c r="T1509" s="5">
        <v>0</v>
      </c>
      <c r="U1509" s="5">
        <v>0</v>
      </c>
      <c r="V1509" s="5">
        <f t="shared" si="125"/>
        <v>117.77499970000001</v>
      </c>
      <c r="W1509" s="5">
        <f t="shared" si="121"/>
        <v>-117.77499970000001</v>
      </c>
      <c r="X1509" s="8">
        <f t="shared" si="122"/>
        <v>-1</v>
      </c>
      <c r="Y1509" s="4">
        <v>0</v>
      </c>
      <c r="Z1509" s="9" t="str">
        <f t="shared" si="123"/>
        <v>NA</v>
      </c>
      <c r="AA1509" s="10">
        <f t="shared" si="124"/>
        <v>0</v>
      </c>
    </row>
    <row r="1510" spans="1:27" x14ac:dyDescent="0.55000000000000004">
      <c r="A1510" s="3" t="s">
        <v>71</v>
      </c>
      <c r="B1510" s="3" t="s">
        <v>72</v>
      </c>
      <c r="C1510" s="3" t="s">
        <v>2653</v>
      </c>
      <c r="D1510" s="3" t="s">
        <v>301</v>
      </c>
      <c r="E1510" s="4" t="s">
        <v>47</v>
      </c>
      <c r="F1510" s="3" t="s">
        <v>250</v>
      </c>
      <c r="G1510" s="3" t="s">
        <v>251</v>
      </c>
      <c r="H1510" s="3" t="s">
        <v>34</v>
      </c>
      <c r="I1510" s="3" t="s">
        <v>50</v>
      </c>
      <c r="J1510" s="3" t="s">
        <v>36</v>
      </c>
      <c r="K1510" s="3" t="s">
        <v>42</v>
      </c>
      <c r="L1510" s="5">
        <v>5</v>
      </c>
      <c r="M1510" s="4">
        <v>129</v>
      </c>
      <c r="N1510" s="5">
        <v>262.43749841249996</v>
      </c>
      <c r="O1510" s="5">
        <v>2.0343992124999999</v>
      </c>
      <c r="P1510" s="4">
        <v>976</v>
      </c>
      <c r="Q1510" s="6">
        <v>13.217213114754101</v>
      </c>
      <c r="R1510" s="7">
        <v>1.70061475409836</v>
      </c>
      <c r="S1510" s="6">
        <v>0</v>
      </c>
      <c r="T1510" s="5">
        <v>0</v>
      </c>
      <c r="U1510" s="5">
        <v>0</v>
      </c>
      <c r="V1510" s="5">
        <f t="shared" si="125"/>
        <v>262.43749841249996</v>
      </c>
      <c r="W1510" s="5">
        <f t="shared" si="121"/>
        <v>-262.43749841249996</v>
      </c>
      <c r="X1510" s="8">
        <f t="shared" si="122"/>
        <v>-1</v>
      </c>
      <c r="Y1510" s="4">
        <v>0</v>
      </c>
      <c r="Z1510" s="9" t="str">
        <f t="shared" si="123"/>
        <v>NA</v>
      </c>
      <c r="AA1510" s="10">
        <f t="shared" si="124"/>
        <v>0</v>
      </c>
    </row>
    <row r="1511" spans="1:27" x14ac:dyDescent="0.55000000000000004">
      <c r="A1511" s="3" t="s">
        <v>27</v>
      </c>
      <c r="B1511" s="3" t="s">
        <v>28</v>
      </c>
      <c r="C1511" s="3" t="s">
        <v>2654</v>
      </c>
      <c r="D1511" s="3" t="s">
        <v>2655</v>
      </c>
      <c r="E1511" s="4" t="s">
        <v>31</v>
      </c>
      <c r="F1511" s="3" t="s">
        <v>250</v>
      </c>
      <c r="G1511" s="3" t="s">
        <v>251</v>
      </c>
      <c r="H1511" s="3" t="s">
        <v>34</v>
      </c>
      <c r="I1511" s="3" t="s">
        <v>35</v>
      </c>
      <c r="J1511" s="3" t="s">
        <v>36</v>
      </c>
      <c r="K1511" s="3" t="s">
        <v>42</v>
      </c>
      <c r="L1511" s="5">
        <v>5</v>
      </c>
      <c r="M1511" s="4">
        <v>1</v>
      </c>
      <c r="N1511" s="5">
        <v>0.35</v>
      </c>
      <c r="O1511" s="5">
        <v>0.35</v>
      </c>
      <c r="P1511" s="4">
        <v>1</v>
      </c>
      <c r="Q1511" s="6">
        <v>100</v>
      </c>
      <c r="R1511" s="7">
        <v>1</v>
      </c>
      <c r="S1511" s="6">
        <v>0</v>
      </c>
      <c r="T1511" s="5">
        <v>0</v>
      </c>
      <c r="U1511" s="5">
        <v>0</v>
      </c>
      <c r="V1511" s="5">
        <f t="shared" si="125"/>
        <v>0.35</v>
      </c>
      <c r="W1511" s="5">
        <f t="shared" si="121"/>
        <v>-0.35</v>
      </c>
      <c r="X1511" s="8">
        <f t="shared" si="122"/>
        <v>-1</v>
      </c>
      <c r="Y1511" s="4">
        <v>0</v>
      </c>
      <c r="Z1511" s="9" t="str">
        <f t="shared" si="123"/>
        <v>NA</v>
      </c>
      <c r="AA1511" s="10">
        <f t="shared" si="124"/>
        <v>0</v>
      </c>
    </row>
    <row r="1512" spans="1:27" x14ac:dyDescent="0.55000000000000004">
      <c r="A1512" s="3" t="s">
        <v>71</v>
      </c>
      <c r="B1512" s="3" t="s">
        <v>72</v>
      </c>
      <c r="C1512" s="3" t="s">
        <v>2656</v>
      </c>
      <c r="D1512" s="3" t="s">
        <v>820</v>
      </c>
      <c r="E1512" s="4" t="s">
        <v>47</v>
      </c>
      <c r="F1512" s="3" t="s">
        <v>96</v>
      </c>
      <c r="G1512" s="3" t="s">
        <v>161</v>
      </c>
      <c r="H1512" s="3" t="s">
        <v>34</v>
      </c>
      <c r="I1512" s="3" t="s">
        <v>162</v>
      </c>
      <c r="J1512" s="3" t="s">
        <v>36</v>
      </c>
      <c r="K1512" s="3" t="s">
        <v>42</v>
      </c>
      <c r="L1512" s="5">
        <v>5.4625000000000004</v>
      </c>
      <c r="M1512" s="4">
        <v>278</v>
      </c>
      <c r="N1512" s="5">
        <v>711.08749860000012</v>
      </c>
      <c r="O1512" s="5">
        <v>2.5578687000000002</v>
      </c>
      <c r="P1512" s="4">
        <v>2455</v>
      </c>
      <c r="Q1512" s="6">
        <v>11.3238289205703</v>
      </c>
      <c r="R1512" s="7">
        <v>1.9389490835030501</v>
      </c>
      <c r="S1512" s="6">
        <v>0</v>
      </c>
      <c r="T1512" s="5">
        <v>0</v>
      </c>
      <c r="U1512" s="5">
        <v>0</v>
      </c>
      <c r="V1512" s="5">
        <f t="shared" si="125"/>
        <v>711.08749860000012</v>
      </c>
      <c r="W1512" s="5">
        <f t="shared" si="121"/>
        <v>-711.08749860000012</v>
      </c>
      <c r="X1512" s="8">
        <f t="shared" si="122"/>
        <v>-1</v>
      </c>
      <c r="Y1512" s="4">
        <v>0</v>
      </c>
      <c r="Z1512" s="9" t="str">
        <f t="shared" si="123"/>
        <v>NA</v>
      </c>
      <c r="AA1512" s="10">
        <f t="shared" si="124"/>
        <v>0</v>
      </c>
    </row>
    <row r="1513" spans="1:27" x14ac:dyDescent="0.55000000000000004">
      <c r="A1513" s="3" t="s">
        <v>52</v>
      </c>
      <c r="B1513" s="3" t="s">
        <v>53</v>
      </c>
      <c r="C1513" s="3" t="s">
        <v>2657</v>
      </c>
      <c r="D1513" s="3" t="s">
        <v>2658</v>
      </c>
      <c r="E1513" s="4" t="s">
        <v>47</v>
      </c>
      <c r="F1513" s="3" t="s">
        <v>57</v>
      </c>
      <c r="G1513" s="3" t="s">
        <v>256</v>
      </c>
      <c r="H1513" s="3" t="s">
        <v>34</v>
      </c>
      <c r="I1513" s="3" t="s">
        <v>35</v>
      </c>
      <c r="J1513" s="3" t="s">
        <v>36</v>
      </c>
      <c r="K1513" s="3" t="s">
        <v>61</v>
      </c>
      <c r="L1513" s="5">
        <v>6.25</v>
      </c>
      <c r="M1513" s="4">
        <v>1</v>
      </c>
      <c r="N1513" s="5">
        <v>1.3125</v>
      </c>
      <c r="O1513" s="5">
        <v>1.3125</v>
      </c>
      <c r="P1513" s="4">
        <v>6</v>
      </c>
      <c r="Q1513" s="6">
        <v>16.6666666666667</v>
      </c>
      <c r="R1513" s="7">
        <v>1.3333333333333299</v>
      </c>
      <c r="S1513" s="6">
        <v>0</v>
      </c>
      <c r="T1513" s="5">
        <v>0</v>
      </c>
      <c r="U1513" s="5">
        <v>0</v>
      </c>
      <c r="V1513" s="5">
        <f t="shared" si="125"/>
        <v>1.3125</v>
      </c>
      <c r="W1513" s="5">
        <f t="shared" si="121"/>
        <v>-1.3125</v>
      </c>
      <c r="X1513" s="8">
        <f t="shared" si="122"/>
        <v>-1</v>
      </c>
      <c r="Y1513" s="4">
        <v>0</v>
      </c>
      <c r="Z1513" s="9" t="str">
        <f t="shared" si="123"/>
        <v>NA</v>
      </c>
      <c r="AA1513" s="10">
        <f t="shared" si="124"/>
        <v>0</v>
      </c>
    </row>
    <row r="1514" spans="1:27" x14ac:dyDescent="0.55000000000000004">
      <c r="A1514" s="3" t="s">
        <v>52</v>
      </c>
      <c r="B1514" s="3" t="s">
        <v>53</v>
      </c>
      <c r="C1514" s="3" t="s">
        <v>2659</v>
      </c>
      <c r="D1514" s="3" t="s">
        <v>2660</v>
      </c>
      <c r="E1514" s="4" t="s">
        <v>47</v>
      </c>
      <c r="F1514" s="3" t="s">
        <v>57</v>
      </c>
      <c r="G1514" s="3" t="s">
        <v>256</v>
      </c>
      <c r="H1514" s="3" t="s">
        <v>34</v>
      </c>
      <c r="I1514" s="3" t="s">
        <v>35</v>
      </c>
      <c r="J1514" s="3" t="s">
        <v>36</v>
      </c>
      <c r="K1514" s="3" t="s">
        <v>61</v>
      </c>
      <c r="L1514" s="5">
        <v>6.25</v>
      </c>
      <c r="M1514" s="4">
        <v>1</v>
      </c>
      <c r="N1514" s="5">
        <v>2.4</v>
      </c>
      <c r="O1514" s="5">
        <v>2.4</v>
      </c>
      <c r="P1514" s="4">
        <v>41</v>
      </c>
      <c r="Q1514" s="6">
        <v>2.4390243902439002</v>
      </c>
      <c r="R1514" s="7">
        <v>1.07317073170732</v>
      </c>
      <c r="S1514" s="6">
        <v>0</v>
      </c>
      <c r="T1514" s="5">
        <v>0</v>
      </c>
      <c r="U1514" s="5">
        <v>0</v>
      </c>
      <c r="V1514" s="5">
        <f t="shared" si="125"/>
        <v>2.4</v>
      </c>
      <c r="W1514" s="5">
        <f t="shared" si="121"/>
        <v>-2.4</v>
      </c>
      <c r="X1514" s="8">
        <f t="shared" si="122"/>
        <v>-1</v>
      </c>
      <c r="Y1514" s="4">
        <v>0</v>
      </c>
      <c r="Z1514" s="9" t="str">
        <f t="shared" si="123"/>
        <v>NA</v>
      </c>
      <c r="AA1514" s="10">
        <f t="shared" si="124"/>
        <v>0</v>
      </c>
    </row>
    <row r="1515" spans="1:27" x14ac:dyDescent="0.55000000000000004">
      <c r="A1515" s="3" t="s">
        <v>52</v>
      </c>
      <c r="B1515" s="3" t="s">
        <v>53</v>
      </c>
      <c r="C1515" s="3" t="s">
        <v>2661</v>
      </c>
      <c r="D1515" s="3" t="s">
        <v>2662</v>
      </c>
      <c r="E1515" s="4" t="s">
        <v>47</v>
      </c>
      <c r="F1515" s="3" t="s">
        <v>57</v>
      </c>
      <c r="G1515" s="3" t="s">
        <v>256</v>
      </c>
      <c r="H1515" s="3" t="s">
        <v>34</v>
      </c>
      <c r="I1515" s="3" t="s">
        <v>35</v>
      </c>
      <c r="J1515" s="3" t="s">
        <v>36</v>
      </c>
      <c r="K1515" s="3" t="s">
        <v>61</v>
      </c>
      <c r="L1515" s="5">
        <v>6.25</v>
      </c>
      <c r="M1515" s="4">
        <v>1</v>
      </c>
      <c r="N1515" s="5">
        <v>2.5499999999999998</v>
      </c>
      <c r="O1515" s="5">
        <v>2.5499999999999998</v>
      </c>
      <c r="P1515" s="4">
        <v>21</v>
      </c>
      <c r="Q1515" s="6">
        <v>4.7619047619047601</v>
      </c>
      <c r="R1515" s="7">
        <v>1</v>
      </c>
      <c r="S1515" s="6">
        <v>0</v>
      </c>
      <c r="T1515" s="5">
        <v>0</v>
      </c>
      <c r="U1515" s="5">
        <v>0</v>
      </c>
      <c r="V1515" s="5">
        <f t="shared" si="125"/>
        <v>2.5499999999999998</v>
      </c>
      <c r="W1515" s="5">
        <f t="shared" si="121"/>
        <v>-2.5499999999999998</v>
      </c>
      <c r="X1515" s="8">
        <f t="shared" si="122"/>
        <v>-1</v>
      </c>
      <c r="Y1515" s="4">
        <v>0</v>
      </c>
      <c r="Z1515" s="9" t="str">
        <f t="shared" si="123"/>
        <v>NA</v>
      </c>
      <c r="AA1515" s="10">
        <f t="shared" si="124"/>
        <v>0</v>
      </c>
    </row>
    <row r="1516" spans="1:27" x14ac:dyDescent="0.55000000000000004">
      <c r="A1516" s="3" t="s">
        <v>52</v>
      </c>
      <c r="B1516" s="3" t="s">
        <v>53</v>
      </c>
      <c r="C1516" s="3" t="s">
        <v>2663</v>
      </c>
      <c r="D1516" s="3" t="s">
        <v>2664</v>
      </c>
      <c r="E1516" s="4" t="s">
        <v>47</v>
      </c>
      <c r="F1516" s="3" t="s">
        <v>57</v>
      </c>
      <c r="G1516" s="3" t="s">
        <v>256</v>
      </c>
      <c r="H1516" s="3" t="s">
        <v>34</v>
      </c>
      <c r="I1516" s="3" t="s">
        <v>35</v>
      </c>
      <c r="J1516" s="3" t="s">
        <v>36</v>
      </c>
      <c r="K1516" s="3" t="s">
        <v>61</v>
      </c>
      <c r="L1516" s="5">
        <v>6.25</v>
      </c>
      <c r="M1516" s="4">
        <v>1</v>
      </c>
      <c r="N1516" s="5">
        <v>3.3</v>
      </c>
      <c r="O1516" s="5">
        <v>3.3</v>
      </c>
      <c r="P1516" s="4">
        <v>21</v>
      </c>
      <c r="Q1516" s="6">
        <v>4.7619047619047601</v>
      </c>
      <c r="R1516" s="7">
        <v>1.04285714285714</v>
      </c>
      <c r="S1516" s="6">
        <v>0</v>
      </c>
      <c r="T1516" s="5">
        <v>0</v>
      </c>
      <c r="U1516" s="5">
        <v>0</v>
      </c>
      <c r="V1516" s="5">
        <f t="shared" si="125"/>
        <v>3.3</v>
      </c>
      <c r="W1516" s="5">
        <f t="shared" si="121"/>
        <v>-3.3</v>
      </c>
      <c r="X1516" s="8">
        <f t="shared" si="122"/>
        <v>-1</v>
      </c>
      <c r="Y1516" s="4">
        <v>0</v>
      </c>
      <c r="Z1516" s="9" t="str">
        <f t="shared" si="123"/>
        <v>NA</v>
      </c>
      <c r="AA1516" s="10">
        <f t="shared" si="124"/>
        <v>0</v>
      </c>
    </row>
    <row r="1517" spans="1:27" x14ac:dyDescent="0.55000000000000004">
      <c r="A1517" s="3" t="s">
        <v>52</v>
      </c>
      <c r="B1517" s="3" t="s">
        <v>53</v>
      </c>
      <c r="C1517" s="3" t="s">
        <v>2665</v>
      </c>
      <c r="D1517" s="3" t="s">
        <v>1834</v>
      </c>
      <c r="E1517" s="4" t="s">
        <v>47</v>
      </c>
      <c r="F1517" s="3" t="s">
        <v>57</v>
      </c>
      <c r="G1517" s="3" t="s">
        <v>736</v>
      </c>
      <c r="H1517" s="3" t="s">
        <v>320</v>
      </c>
      <c r="I1517" s="3" t="s">
        <v>60</v>
      </c>
      <c r="J1517" s="3" t="s">
        <v>36</v>
      </c>
      <c r="K1517" s="3" t="s">
        <v>61</v>
      </c>
      <c r="L1517" s="5">
        <v>6.25</v>
      </c>
      <c r="M1517" s="4">
        <v>4</v>
      </c>
      <c r="N1517" s="5">
        <v>3.9624999999999999</v>
      </c>
      <c r="O1517" s="5">
        <v>0.99062499999999998</v>
      </c>
      <c r="P1517" s="4">
        <v>197</v>
      </c>
      <c r="Q1517" s="6">
        <v>2.0304568527918798</v>
      </c>
      <c r="R1517" s="7">
        <v>1.61522842639594</v>
      </c>
      <c r="S1517" s="6">
        <v>0</v>
      </c>
      <c r="T1517" s="5">
        <v>0</v>
      </c>
      <c r="U1517" s="5">
        <v>0</v>
      </c>
      <c r="V1517" s="5">
        <f t="shared" si="125"/>
        <v>3.9624999999999999</v>
      </c>
      <c r="W1517" s="5">
        <f t="shared" si="121"/>
        <v>-3.9624999999999999</v>
      </c>
      <c r="X1517" s="8">
        <f t="shared" si="122"/>
        <v>-1</v>
      </c>
      <c r="Y1517" s="4">
        <v>0</v>
      </c>
      <c r="Z1517" s="9" t="str">
        <f t="shared" si="123"/>
        <v>NA</v>
      </c>
      <c r="AA1517" s="10">
        <f t="shared" si="124"/>
        <v>0</v>
      </c>
    </row>
    <row r="1518" spans="1:27" x14ac:dyDescent="0.55000000000000004">
      <c r="A1518" s="3" t="s">
        <v>52</v>
      </c>
      <c r="B1518" s="3" t="s">
        <v>53</v>
      </c>
      <c r="C1518" s="3" t="s">
        <v>2666</v>
      </c>
      <c r="D1518" s="3" t="s">
        <v>2667</v>
      </c>
      <c r="E1518" s="4" t="s">
        <v>47</v>
      </c>
      <c r="F1518" s="3" t="s">
        <v>57</v>
      </c>
      <c r="G1518" s="3" t="s">
        <v>256</v>
      </c>
      <c r="H1518" s="3" t="s">
        <v>34</v>
      </c>
      <c r="I1518" s="3" t="s">
        <v>35</v>
      </c>
      <c r="J1518" s="3" t="s">
        <v>36</v>
      </c>
      <c r="K1518" s="3" t="s">
        <v>61</v>
      </c>
      <c r="L1518" s="5">
        <v>6.25</v>
      </c>
      <c r="M1518" s="4">
        <v>3</v>
      </c>
      <c r="N1518" s="5">
        <v>7.125</v>
      </c>
      <c r="O1518" s="5">
        <v>2.375</v>
      </c>
      <c r="P1518" s="4">
        <v>14</v>
      </c>
      <c r="Q1518" s="6">
        <v>21.428571428571399</v>
      </c>
      <c r="R1518" s="7">
        <v>1</v>
      </c>
      <c r="S1518" s="6">
        <v>0</v>
      </c>
      <c r="T1518" s="5">
        <v>0</v>
      </c>
      <c r="U1518" s="5">
        <v>0</v>
      </c>
      <c r="V1518" s="5">
        <f t="shared" si="125"/>
        <v>7.125</v>
      </c>
      <c r="W1518" s="5">
        <f t="shared" si="121"/>
        <v>-7.125</v>
      </c>
      <c r="X1518" s="8">
        <f t="shared" si="122"/>
        <v>-1</v>
      </c>
      <c r="Y1518" s="4">
        <v>0</v>
      </c>
      <c r="Z1518" s="9" t="str">
        <f t="shared" si="123"/>
        <v>NA</v>
      </c>
      <c r="AA1518" s="10">
        <f t="shared" si="124"/>
        <v>0</v>
      </c>
    </row>
    <row r="1519" spans="1:27" x14ac:dyDescent="0.55000000000000004">
      <c r="A1519" s="3" t="s">
        <v>52</v>
      </c>
      <c r="B1519" s="3" t="s">
        <v>53</v>
      </c>
      <c r="C1519" s="3" t="s">
        <v>2668</v>
      </c>
      <c r="D1519" s="3" t="s">
        <v>2669</v>
      </c>
      <c r="E1519" s="4" t="s">
        <v>47</v>
      </c>
      <c r="F1519" s="3" t="s">
        <v>57</v>
      </c>
      <c r="G1519" s="3" t="s">
        <v>256</v>
      </c>
      <c r="H1519" s="3" t="s">
        <v>34</v>
      </c>
      <c r="I1519" s="3" t="s">
        <v>35</v>
      </c>
      <c r="J1519" s="3" t="s">
        <v>36</v>
      </c>
      <c r="K1519" s="3" t="s">
        <v>61</v>
      </c>
      <c r="L1519" s="5">
        <v>6.25</v>
      </c>
      <c r="M1519" s="4">
        <v>5</v>
      </c>
      <c r="N1519" s="5">
        <v>7.5</v>
      </c>
      <c r="O1519" s="5">
        <v>1.5</v>
      </c>
      <c r="P1519" s="4">
        <v>39</v>
      </c>
      <c r="Q1519" s="6">
        <v>12.8205128205128</v>
      </c>
      <c r="R1519" s="7">
        <v>1.02564102564103</v>
      </c>
      <c r="S1519" s="6">
        <v>0</v>
      </c>
      <c r="T1519" s="5">
        <v>0</v>
      </c>
      <c r="U1519" s="5">
        <v>0</v>
      </c>
      <c r="V1519" s="5">
        <f t="shared" si="125"/>
        <v>7.5</v>
      </c>
      <c r="W1519" s="5">
        <f t="shared" si="121"/>
        <v>-7.5</v>
      </c>
      <c r="X1519" s="8">
        <f t="shared" si="122"/>
        <v>-1</v>
      </c>
      <c r="Y1519" s="4">
        <v>0</v>
      </c>
      <c r="Z1519" s="9" t="str">
        <f t="shared" si="123"/>
        <v>NA</v>
      </c>
      <c r="AA1519" s="10">
        <f t="shared" si="124"/>
        <v>0</v>
      </c>
    </row>
    <row r="1520" spans="1:27" x14ac:dyDescent="0.55000000000000004">
      <c r="A1520" s="3" t="s">
        <v>52</v>
      </c>
      <c r="B1520" s="3" t="s">
        <v>53</v>
      </c>
      <c r="C1520" s="3" t="s">
        <v>2670</v>
      </c>
      <c r="D1520" s="3" t="s">
        <v>2671</v>
      </c>
      <c r="E1520" s="4" t="s">
        <v>47</v>
      </c>
      <c r="F1520" s="3" t="s">
        <v>57</v>
      </c>
      <c r="G1520" s="3" t="s">
        <v>256</v>
      </c>
      <c r="H1520" s="3" t="s">
        <v>34</v>
      </c>
      <c r="I1520" s="3" t="s">
        <v>35</v>
      </c>
      <c r="J1520" s="3" t="s">
        <v>36</v>
      </c>
      <c r="K1520" s="3" t="s">
        <v>61</v>
      </c>
      <c r="L1520" s="5">
        <v>6.25</v>
      </c>
      <c r="M1520" s="4">
        <v>4</v>
      </c>
      <c r="N1520" s="5">
        <v>16.212499999999999</v>
      </c>
      <c r="O1520" s="5">
        <v>4.0531249999999996</v>
      </c>
      <c r="P1520" s="4">
        <v>124</v>
      </c>
      <c r="Q1520" s="6">
        <v>3.2258064516128999</v>
      </c>
      <c r="R1520" s="7">
        <v>1.31854838709677</v>
      </c>
      <c r="S1520" s="6">
        <v>0</v>
      </c>
      <c r="T1520" s="5">
        <v>0</v>
      </c>
      <c r="U1520" s="5">
        <v>0</v>
      </c>
      <c r="V1520" s="5">
        <f t="shared" si="125"/>
        <v>16.212499999999999</v>
      </c>
      <c r="W1520" s="5">
        <f t="shared" si="121"/>
        <v>-16.212499999999999</v>
      </c>
      <c r="X1520" s="8">
        <f t="shared" si="122"/>
        <v>-1</v>
      </c>
      <c r="Y1520" s="4">
        <v>0</v>
      </c>
      <c r="Z1520" s="9" t="str">
        <f t="shared" si="123"/>
        <v>NA</v>
      </c>
      <c r="AA1520" s="10">
        <f t="shared" si="124"/>
        <v>0</v>
      </c>
    </row>
    <row r="1521" spans="1:27" x14ac:dyDescent="0.55000000000000004">
      <c r="A1521" s="3" t="s">
        <v>52</v>
      </c>
      <c r="B1521" s="3" t="s">
        <v>53</v>
      </c>
      <c r="C1521" s="3" t="s">
        <v>2672</v>
      </c>
      <c r="D1521" s="3" t="s">
        <v>2564</v>
      </c>
      <c r="E1521" s="4" t="s">
        <v>47</v>
      </c>
      <c r="F1521" s="3" t="s">
        <v>57</v>
      </c>
      <c r="G1521" s="3" t="s">
        <v>49</v>
      </c>
      <c r="H1521" s="3" t="s">
        <v>181</v>
      </c>
      <c r="I1521" s="3" t="s">
        <v>60</v>
      </c>
      <c r="J1521" s="3" t="s">
        <v>36</v>
      </c>
      <c r="K1521" s="3" t="s">
        <v>61</v>
      </c>
      <c r="L1521" s="5">
        <v>6.25</v>
      </c>
      <c r="M1521" s="4">
        <v>14</v>
      </c>
      <c r="N1521" s="5">
        <v>42.712499899999997</v>
      </c>
      <c r="O1521" s="5">
        <v>3.0508928499999999</v>
      </c>
      <c r="P1521" s="4">
        <v>295</v>
      </c>
      <c r="Q1521" s="6">
        <v>4.7457627118644101</v>
      </c>
      <c r="R1521" s="7">
        <v>2.86542372881356</v>
      </c>
      <c r="S1521" s="6">
        <v>0</v>
      </c>
      <c r="T1521" s="5">
        <v>0</v>
      </c>
      <c r="U1521" s="5">
        <v>0</v>
      </c>
      <c r="V1521" s="5">
        <f t="shared" si="125"/>
        <v>42.712499899999997</v>
      </c>
      <c r="W1521" s="5">
        <f t="shared" si="121"/>
        <v>-42.712499899999997</v>
      </c>
      <c r="X1521" s="8">
        <f t="shared" si="122"/>
        <v>-1</v>
      </c>
      <c r="Y1521" s="4">
        <v>0</v>
      </c>
      <c r="Z1521" s="9" t="str">
        <f t="shared" si="123"/>
        <v>NA</v>
      </c>
      <c r="AA1521" s="10">
        <f t="shared" si="124"/>
        <v>0</v>
      </c>
    </row>
    <row r="1522" spans="1:27" x14ac:dyDescent="0.55000000000000004">
      <c r="A1522" s="3" t="s">
        <v>52</v>
      </c>
      <c r="B1522" s="3" t="s">
        <v>53</v>
      </c>
      <c r="C1522" s="3" t="s">
        <v>2673</v>
      </c>
      <c r="D1522" s="3" t="s">
        <v>2674</v>
      </c>
      <c r="E1522" s="4" t="s">
        <v>47</v>
      </c>
      <c r="F1522" s="3" t="s">
        <v>57</v>
      </c>
      <c r="G1522" s="3" t="s">
        <v>256</v>
      </c>
      <c r="H1522" s="3" t="s">
        <v>34</v>
      </c>
      <c r="I1522" s="3" t="s">
        <v>35</v>
      </c>
      <c r="J1522" s="3" t="s">
        <v>36</v>
      </c>
      <c r="K1522" s="3" t="s">
        <v>61</v>
      </c>
      <c r="L1522" s="5">
        <v>6.25</v>
      </c>
      <c r="M1522" s="4">
        <v>28</v>
      </c>
      <c r="N1522" s="5">
        <v>57.499999899999999</v>
      </c>
      <c r="O1522" s="5">
        <v>2.0535714249999999</v>
      </c>
      <c r="P1522" s="4">
        <v>751</v>
      </c>
      <c r="Q1522" s="6">
        <v>3.7283621837549901</v>
      </c>
      <c r="R1522" s="7">
        <v>1.67083888149134</v>
      </c>
      <c r="S1522" s="6">
        <v>0</v>
      </c>
      <c r="T1522" s="5">
        <v>0</v>
      </c>
      <c r="U1522" s="5">
        <v>0</v>
      </c>
      <c r="V1522" s="5">
        <f t="shared" si="125"/>
        <v>57.499999899999999</v>
      </c>
      <c r="W1522" s="5">
        <f t="shared" si="121"/>
        <v>-57.499999899999999</v>
      </c>
      <c r="X1522" s="8">
        <f t="shared" si="122"/>
        <v>-1</v>
      </c>
      <c r="Y1522" s="4">
        <v>0</v>
      </c>
      <c r="Z1522" s="9" t="str">
        <f t="shared" si="123"/>
        <v>NA</v>
      </c>
      <c r="AA1522" s="10">
        <f t="shared" si="124"/>
        <v>0</v>
      </c>
    </row>
    <row r="1523" spans="1:27" x14ac:dyDescent="0.55000000000000004">
      <c r="A1523" s="3" t="s">
        <v>52</v>
      </c>
      <c r="B1523" s="3" t="s">
        <v>53</v>
      </c>
      <c r="C1523" s="3" t="s">
        <v>2675</v>
      </c>
      <c r="D1523" s="3" t="s">
        <v>2676</v>
      </c>
      <c r="E1523" s="4" t="s">
        <v>47</v>
      </c>
      <c r="F1523" s="3" t="s">
        <v>57</v>
      </c>
      <c r="G1523" s="3" t="s">
        <v>256</v>
      </c>
      <c r="H1523" s="3" t="s">
        <v>34</v>
      </c>
      <c r="I1523" s="3" t="s">
        <v>35</v>
      </c>
      <c r="J1523" s="3" t="s">
        <v>36</v>
      </c>
      <c r="K1523" s="3" t="s">
        <v>61</v>
      </c>
      <c r="L1523" s="5">
        <v>6.25</v>
      </c>
      <c r="M1523" s="4">
        <v>14</v>
      </c>
      <c r="N1523" s="5">
        <v>66.024999949999994</v>
      </c>
      <c r="O1523" s="5">
        <v>4.716071425</v>
      </c>
      <c r="P1523" s="4">
        <v>2704</v>
      </c>
      <c r="Q1523" s="6">
        <v>0.51775147928994103</v>
      </c>
      <c r="R1523" s="7">
        <v>2.2450813609467501</v>
      </c>
      <c r="S1523" s="6">
        <v>0</v>
      </c>
      <c r="T1523" s="5">
        <v>0</v>
      </c>
      <c r="U1523" s="5">
        <v>0</v>
      </c>
      <c r="V1523" s="5">
        <f t="shared" si="125"/>
        <v>66.024999949999994</v>
      </c>
      <c r="W1523" s="5">
        <f t="shared" si="121"/>
        <v>-66.024999949999994</v>
      </c>
      <c r="X1523" s="8">
        <f t="shared" si="122"/>
        <v>-1</v>
      </c>
      <c r="Y1523" s="4">
        <v>0</v>
      </c>
      <c r="Z1523" s="9" t="str">
        <f t="shared" si="123"/>
        <v>NA</v>
      </c>
      <c r="AA1523" s="10">
        <f t="shared" si="124"/>
        <v>0</v>
      </c>
    </row>
    <row r="1524" spans="1:27" x14ac:dyDescent="0.55000000000000004">
      <c r="A1524" s="3" t="s">
        <v>52</v>
      </c>
      <c r="B1524" s="3" t="s">
        <v>53</v>
      </c>
      <c r="C1524" s="3" t="s">
        <v>2677</v>
      </c>
      <c r="D1524" s="3" t="s">
        <v>940</v>
      </c>
      <c r="E1524" s="4" t="s">
        <v>47</v>
      </c>
      <c r="F1524" s="3" t="s">
        <v>57</v>
      </c>
      <c r="G1524" s="3" t="s">
        <v>49</v>
      </c>
      <c r="H1524" s="3" t="s">
        <v>181</v>
      </c>
      <c r="I1524" s="3" t="s">
        <v>60</v>
      </c>
      <c r="J1524" s="3" t="s">
        <v>36</v>
      </c>
      <c r="K1524" s="3" t="s">
        <v>61</v>
      </c>
      <c r="L1524" s="5">
        <v>6.25</v>
      </c>
      <c r="M1524" s="4">
        <v>238</v>
      </c>
      <c r="N1524" s="5">
        <v>717.17499735000001</v>
      </c>
      <c r="O1524" s="5">
        <v>3.0133403250000002</v>
      </c>
      <c r="P1524" s="4">
        <v>4699</v>
      </c>
      <c r="Q1524" s="6">
        <v>5.0649074271121499</v>
      </c>
      <c r="R1524" s="7">
        <v>2.2163651840817198</v>
      </c>
      <c r="S1524" s="6">
        <v>0</v>
      </c>
      <c r="T1524" s="5">
        <v>0</v>
      </c>
      <c r="U1524" s="5">
        <v>0</v>
      </c>
      <c r="V1524" s="5">
        <f t="shared" si="125"/>
        <v>717.17499735000001</v>
      </c>
      <c r="W1524" s="5">
        <f t="shared" si="121"/>
        <v>-717.17499735000001</v>
      </c>
      <c r="X1524" s="8">
        <f t="shared" si="122"/>
        <v>-1</v>
      </c>
      <c r="Y1524" s="4">
        <v>0</v>
      </c>
      <c r="Z1524" s="9" t="str">
        <f t="shared" si="123"/>
        <v>NA</v>
      </c>
      <c r="AA1524" s="10">
        <f t="shared" si="124"/>
        <v>0</v>
      </c>
    </row>
    <row r="1525" spans="1:27" x14ac:dyDescent="0.55000000000000004">
      <c r="A1525" s="3" t="s">
        <v>52</v>
      </c>
      <c r="B1525" s="3" t="s">
        <v>53</v>
      </c>
      <c r="C1525" s="3" t="s">
        <v>2678</v>
      </c>
      <c r="D1525" s="3" t="s">
        <v>2679</v>
      </c>
      <c r="E1525" s="4" t="s">
        <v>47</v>
      </c>
      <c r="F1525" s="3" t="s">
        <v>57</v>
      </c>
      <c r="G1525" s="3" t="s">
        <v>256</v>
      </c>
      <c r="H1525" s="3" t="s">
        <v>34</v>
      </c>
      <c r="I1525" s="3" t="s">
        <v>35</v>
      </c>
      <c r="J1525" s="3" t="s">
        <v>36</v>
      </c>
      <c r="K1525" s="3" t="s">
        <v>61</v>
      </c>
      <c r="L1525" s="5">
        <v>6.25</v>
      </c>
      <c r="M1525" s="4">
        <v>958</v>
      </c>
      <c r="N1525" s="5">
        <v>3151.7874998499997</v>
      </c>
      <c r="O1525" s="5">
        <v>3.2899660749999997</v>
      </c>
      <c r="P1525" s="4">
        <v>17901</v>
      </c>
      <c r="Q1525" s="6">
        <v>5.3516563320484902</v>
      </c>
      <c r="R1525" s="7">
        <v>1.3930897715211401</v>
      </c>
      <c r="S1525" s="6">
        <v>0</v>
      </c>
      <c r="T1525" s="5">
        <v>0</v>
      </c>
      <c r="U1525" s="5">
        <v>0</v>
      </c>
      <c r="V1525" s="5">
        <f t="shared" si="125"/>
        <v>3151.7874998499997</v>
      </c>
      <c r="W1525" s="5">
        <f t="shared" si="121"/>
        <v>-3151.7874998499997</v>
      </c>
      <c r="X1525" s="8">
        <f t="shared" si="122"/>
        <v>-1</v>
      </c>
      <c r="Y1525" s="4">
        <v>0</v>
      </c>
      <c r="Z1525" s="9" t="str">
        <f t="shared" si="123"/>
        <v>NA</v>
      </c>
      <c r="AA1525" s="10">
        <f t="shared" si="124"/>
        <v>0</v>
      </c>
    </row>
    <row r="1526" spans="1:27" x14ac:dyDescent="0.55000000000000004">
      <c r="A1526" s="3" t="s">
        <v>71</v>
      </c>
      <c r="B1526" s="3" t="s">
        <v>72</v>
      </c>
      <c r="C1526" s="3" t="s">
        <v>2680</v>
      </c>
      <c r="D1526" s="3" t="s">
        <v>503</v>
      </c>
      <c r="E1526" s="4" t="s">
        <v>47</v>
      </c>
      <c r="F1526" s="3" t="s">
        <v>133</v>
      </c>
      <c r="G1526" s="3" t="s">
        <v>2681</v>
      </c>
      <c r="H1526" s="3" t="s">
        <v>34</v>
      </c>
      <c r="I1526" s="3" t="s">
        <v>77</v>
      </c>
      <c r="J1526" s="3" t="s">
        <v>36</v>
      </c>
      <c r="K1526" s="3" t="s">
        <v>61</v>
      </c>
      <c r="L1526" s="5">
        <v>6.25</v>
      </c>
      <c r="M1526" s="4">
        <v>1</v>
      </c>
      <c r="N1526" s="5">
        <v>0.05</v>
      </c>
      <c r="O1526" s="5">
        <v>0.05</v>
      </c>
      <c r="P1526" s="4">
        <v>12</v>
      </c>
      <c r="Q1526" s="6">
        <v>8.3333333333333304</v>
      </c>
      <c r="R1526" s="7">
        <v>1.05833333333333</v>
      </c>
      <c r="S1526" s="6">
        <v>0</v>
      </c>
      <c r="T1526" s="5">
        <v>0</v>
      </c>
      <c r="U1526" s="5">
        <v>0</v>
      </c>
      <c r="V1526" s="5">
        <f t="shared" si="125"/>
        <v>0.05</v>
      </c>
      <c r="W1526" s="5">
        <f t="shared" si="121"/>
        <v>-0.05</v>
      </c>
      <c r="X1526" s="8">
        <f t="shared" si="122"/>
        <v>-1</v>
      </c>
      <c r="Y1526" s="4">
        <v>0</v>
      </c>
      <c r="Z1526" s="9" t="str">
        <f t="shared" si="123"/>
        <v>NA</v>
      </c>
      <c r="AA1526" s="10">
        <f t="shared" si="124"/>
        <v>0</v>
      </c>
    </row>
    <row r="1527" spans="1:27" x14ac:dyDescent="0.55000000000000004">
      <c r="A1527" s="3" t="s">
        <v>71</v>
      </c>
      <c r="B1527" s="3" t="s">
        <v>72</v>
      </c>
      <c r="C1527" s="3" t="s">
        <v>2682</v>
      </c>
      <c r="D1527" s="3" t="s">
        <v>2683</v>
      </c>
      <c r="E1527" s="4" t="s">
        <v>47</v>
      </c>
      <c r="F1527" s="3" t="s">
        <v>113</v>
      </c>
      <c r="G1527" s="3" t="s">
        <v>114</v>
      </c>
      <c r="H1527" s="3" t="s">
        <v>34</v>
      </c>
      <c r="I1527" s="3" t="s">
        <v>77</v>
      </c>
      <c r="J1527" s="3" t="s">
        <v>36</v>
      </c>
      <c r="K1527" s="3" t="s">
        <v>42</v>
      </c>
      <c r="L1527" s="5">
        <v>6.25</v>
      </c>
      <c r="M1527" s="4">
        <v>1</v>
      </c>
      <c r="N1527" s="5">
        <v>0.1125</v>
      </c>
      <c r="O1527" s="5">
        <v>0.1125</v>
      </c>
      <c r="P1527" s="4">
        <v>15</v>
      </c>
      <c r="Q1527" s="6">
        <v>6.6666666666666696</v>
      </c>
      <c r="R1527" s="7">
        <v>1.21333333333333</v>
      </c>
      <c r="S1527" s="6">
        <v>0</v>
      </c>
      <c r="T1527" s="5">
        <v>0</v>
      </c>
      <c r="U1527" s="5">
        <v>0</v>
      </c>
      <c r="V1527" s="5">
        <f t="shared" si="125"/>
        <v>0.1125</v>
      </c>
      <c r="W1527" s="5">
        <f t="shared" si="121"/>
        <v>-0.1125</v>
      </c>
      <c r="X1527" s="8">
        <f t="shared" si="122"/>
        <v>-1</v>
      </c>
      <c r="Y1527" s="4">
        <v>0</v>
      </c>
      <c r="Z1527" s="9" t="str">
        <f t="shared" si="123"/>
        <v>NA</v>
      </c>
      <c r="AA1527" s="10">
        <f t="shared" si="124"/>
        <v>0</v>
      </c>
    </row>
    <row r="1528" spans="1:27" x14ac:dyDescent="0.55000000000000004">
      <c r="A1528" s="3" t="s">
        <v>71</v>
      </c>
      <c r="B1528" s="3" t="s">
        <v>72</v>
      </c>
      <c r="C1528" s="3" t="s">
        <v>2684</v>
      </c>
      <c r="D1528" s="3" t="s">
        <v>2685</v>
      </c>
      <c r="E1528" s="4" t="s">
        <v>47</v>
      </c>
      <c r="F1528" s="3" t="s">
        <v>32</v>
      </c>
      <c r="G1528" s="3" t="s">
        <v>2686</v>
      </c>
      <c r="H1528" s="3" t="s">
        <v>34</v>
      </c>
      <c r="I1528" s="3" t="s">
        <v>77</v>
      </c>
      <c r="J1528" s="3" t="s">
        <v>36</v>
      </c>
      <c r="K1528" s="3" t="s">
        <v>61</v>
      </c>
      <c r="L1528" s="5">
        <v>6.25</v>
      </c>
      <c r="M1528" s="4">
        <v>1</v>
      </c>
      <c r="N1528" s="5">
        <v>0.125</v>
      </c>
      <c r="O1528" s="5">
        <v>0.125</v>
      </c>
      <c r="P1528" s="4">
        <v>41</v>
      </c>
      <c r="Q1528" s="6">
        <v>2.4390243902439002</v>
      </c>
      <c r="R1528" s="7">
        <v>2.0682926829268302</v>
      </c>
      <c r="S1528" s="6">
        <v>0</v>
      </c>
      <c r="T1528" s="5">
        <v>0</v>
      </c>
      <c r="U1528" s="5">
        <v>0</v>
      </c>
      <c r="V1528" s="5">
        <f t="shared" si="125"/>
        <v>0.125</v>
      </c>
      <c r="W1528" s="5">
        <f t="shared" si="121"/>
        <v>-0.125</v>
      </c>
      <c r="X1528" s="8">
        <f t="shared" si="122"/>
        <v>-1</v>
      </c>
      <c r="Y1528" s="4">
        <v>0</v>
      </c>
      <c r="Z1528" s="9" t="str">
        <f t="shared" si="123"/>
        <v>NA</v>
      </c>
      <c r="AA1528" s="10">
        <f t="shared" si="124"/>
        <v>0</v>
      </c>
    </row>
    <row r="1529" spans="1:27" x14ac:dyDescent="0.55000000000000004">
      <c r="A1529" s="3" t="s">
        <v>71</v>
      </c>
      <c r="B1529" s="3" t="s">
        <v>72</v>
      </c>
      <c r="C1529" s="3" t="s">
        <v>2687</v>
      </c>
      <c r="D1529" s="3" t="s">
        <v>870</v>
      </c>
      <c r="E1529" s="4" t="s">
        <v>47</v>
      </c>
      <c r="F1529" s="3" t="s">
        <v>133</v>
      </c>
      <c r="G1529" s="3" t="s">
        <v>2681</v>
      </c>
      <c r="H1529" s="3" t="s">
        <v>34</v>
      </c>
      <c r="I1529" s="3" t="s">
        <v>77</v>
      </c>
      <c r="J1529" s="3" t="s">
        <v>36</v>
      </c>
      <c r="K1529" s="3" t="s">
        <v>61</v>
      </c>
      <c r="L1529" s="5">
        <v>6.25</v>
      </c>
      <c r="M1529" s="4">
        <v>1</v>
      </c>
      <c r="N1529" s="5">
        <v>0.17499999999999999</v>
      </c>
      <c r="O1529" s="5">
        <v>0.17499999999999999</v>
      </c>
      <c r="P1529" s="4">
        <v>12</v>
      </c>
      <c r="Q1529" s="6">
        <v>8.3333333333333304</v>
      </c>
      <c r="R1529" s="7">
        <v>1.5833333333333299</v>
      </c>
      <c r="S1529" s="6">
        <v>0</v>
      </c>
      <c r="T1529" s="5">
        <v>0</v>
      </c>
      <c r="U1529" s="5">
        <v>0</v>
      </c>
      <c r="V1529" s="5">
        <f t="shared" si="125"/>
        <v>0.17499999999999999</v>
      </c>
      <c r="W1529" s="5">
        <f t="shared" si="121"/>
        <v>-0.17499999999999999</v>
      </c>
      <c r="X1529" s="8">
        <f t="shared" si="122"/>
        <v>-1</v>
      </c>
      <c r="Y1529" s="4">
        <v>0</v>
      </c>
      <c r="Z1529" s="9" t="str">
        <f t="shared" si="123"/>
        <v>NA</v>
      </c>
      <c r="AA1529" s="10">
        <f t="shared" si="124"/>
        <v>0</v>
      </c>
    </row>
    <row r="1530" spans="1:27" x14ac:dyDescent="0.55000000000000004">
      <c r="A1530" s="3" t="s">
        <v>71</v>
      </c>
      <c r="B1530" s="3" t="s">
        <v>72</v>
      </c>
      <c r="C1530" s="3" t="s">
        <v>2688</v>
      </c>
      <c r="D1530" s="3" t="s">
        <v>2689</v>
      </c>
      <c r="E1530" s="4" t="s">
        <v>47</v>
      </c>
      <c r="F1530" s="3" t="s">
        <v>32</v>
      </c>
      <c r="G1530" s="3" t="s">
        <v>2690</v>
      </c>
      <c r="H1530" s="3" t="s">
        <v>34</v>
      </c>
      <c r="I1530" s="3" t="s">
        <v>77</v>
      </c>
      <c r="J1530" s="3" t="s">
        <v>36</v>
      </c>
      <c r="K1530" s="3" t="s">
        <v>61</v>
      </c>
      <c r="L1530" s="5">
        <v>6.25</v>
      </c>
      <c r="M1530" s="4">
        <v>1</v>
      </c>
      <c r="N1530" s="5">
        <v>0.2</v>
      </c>
      <c r="O1530" s="5">
        <v>0.2</v>
      </c>
      <c r="P1530" s="4">
        <v>883</v>
      </c>
      <c r="Q1530" s="6">
        <v>0.11325028312570801</v>
      </c>
      <c r="R1530" s="7">
        <v>3.9917327293318201</v>
      </c>
      <c r="S1530" s="6">
        <v>0</v>
      </c>
      <c r="T1530" s="5">
        <v>0</v>
      </c>
      <c r="U1530" s="5">
        <v>0</v>
      </c>
      <c r="V1530" s="5">
        <f t="shared" si="125"/>
        <v>0.2</v>
      </c>
      <c r="W1530" s="5">
        <f t="shared" si="121"/>
        <v>-0.2</v>
      </c>
      <c r="X1530" s="8">
        <f t="shared" si="122"/>
        <v>-1</v>
      </c>
      <c r="Y1530" s="4">
        <v>0</v>
      </c>
      <c r="Z1530" s="9" t="str">
        <f t="shared" si="123"/>
        <v>NA</v>
      </c>
      <c r="AA1530" s="10">
        <f t="shared" si="124"/>
        <v>0</v>
      </c>
    </row>
    <row r="1531" spans="1:27" x14ac:dyDescent="0.55000000000000004">
      <c r="A1531" s="3" t="s">
        <v>71</v>
      </c>
      <c r="B1531" s="3" t="s">
        <v>72</v>
      </c>
      <c r="C1531" s="3" t="s">
        <v>2691</v>
      </c>
      <c r="D1531" s="3" t="s">
        <v>260</v>
      </c>
      <c r="E1531" s="4" t="s">
        <v>47</v>
      </c>
      <c r="F1531" s="3" t="s">
        <v>194</v>
      </c>
      <c r="G1531" s="3" t="s">
        <v>2692</v>
      </c>
      <c r="H1531" s="3" t="s">
        <v>34</v>
      </c>
      <c r="I1531" s="3" t="s">
        <v>77</v>
      </c>
      <c r="J1531" s="3" t="s">
        <v>36</v>
      </c>
      <c r="K1531" s="3" t="s">
        <v>42</v>
      </c>
      <c r="L1531" s="5">
        <v>6.25</v>
      </c>
      <c r="M1531" s="4">
        <v>1</v>
      </c>
      <c r="N1531" s="5">
        <v>0.21249999999999999</v>
      </c>
      <c r="O1531" s="5">
        <v>0.21249999999999999</v>
      </c>
      <c r="P1531" s="4">
        <v>8</v>
      </c>
      <c r="Q1531" s="6">
        <v>12.5</v>
      </c>
      <c r="R1531" s="7">
        <v>1.375</v>
      </c>
      <c r="S1531" s="6">
        <v>0</v>
      </c>
      <c r="T1531" s="5">
        <v>0</v>
      </c>
      <c r="U1531" s="5">
        <v>0</v>
      </c>
      <c r="V1531" s="5">
        <f t="shared" si="125"/>
        <v>0.21249999999999999</v>
      </c>
      <c r="W1531" s="5">
        <f t="shared" si="121"/>
        <v>-0.21249999999999999</v>
      </c>
      <c r="X1531" s="8">
        <f t="shared" si="122"/>
        <v>-1</v>
      </c>
      <c r="Y1531" s="4">
        <v>0</v>
      </c>
      <c r="Z1531" s="9" t="str">
        <f t="shared" si="123"/>
        <v>NA</v>
      </c>
      <c r="AA1531" s="10">
        <f t="shared" si="124"/>
        <v>0</v>
      </c>
    </row>
    <row r="1532" spans="1:27" x14ac:dyDescent="0.55000000000000004">
      <c r="A1532" s="3" t="s">
        <v>71</v>
      </c>
      <c r="B1532" s="3" t="s">
        <v>72</v>
      </c>
      <c r="C1532" s="3" t="s">
        <v>2693</v>
      </c>
      <c r="D1532" s="3" t="s">
        <v>2694</v>
      </c>
      <c r="E1532" s="4" t="s">
        <v>47</v>
      </c>
      <c r="F1532" s="3" t="s">
        <v>32</v>
      </c>
      <c r="G1532" s="3" t="s">
        <v>2690</v>
      </c>
      <c r="H1532" s="3" t="s">
        <v>34</v>
      </c>
      <c r="I1532" s="3" t="s">
        <v>77</v>
      </c>
      <c r="J1532" s="3" t="s">
        <v>36</v>
      </c>
      <c r="K1532" s="3" t="s">
        <v>61</v>
      </c>
      <c r="L1532" s="5">
        <v>6.25</v>
      </c>
      <c r="M1532" s="4">
        <v>1</v>
      </c>
      <c r="N1532" s="5">
        <v>0.22500000000000001</v>
      </c>
      <c r="O1532" s="5">
        <v>0.22500000000000001</v>
      </c>
      <c r="P1532" s="4">
        <v>156</v>
      </c>
      <c r="Q1532" s="6">
        <v>0.64102564102564097</v>
      </c>
      <c r="R1532" s="7">
        <v>6.1307692307692303</v>
      </c>
      <c r="S1532" s="6">
        <v>0</v>
      </c>
      <c r="T1532" s="5">
        <v>0</v>
      </c>
      <c r="U1532" s="5">
        <v>0</v>
      </c>
      <c r="V1532" s="5">
        <f t="shared" si="125"/>
        <v>0.22500000000000001</v>
      </c>
      <c r="W1532" s="5">
        <f t="shared" si="121"/>
        <v>-0.22500000000000001</v>
      </c>
      <c r="X1532" s="8">
        <f t="shared" si="122"/>
        <v>-1</v>
      </c>
      <c r="Y1532" s="4">
        <v>0</v>
      </c>
      <c r="Z1532" s="9" t="str">
        <f t="shared" si="123"/>
        <v>NA</v>
      </c>
      <c r="AA1532" s="10">
        <f t="shared" si="124"/>
        <v>0</v>
      </c>
    </row>
    <row r="1533" spans="1:27" x14ac:dyDescent="0.55000000000000004">
      <c r="A1533" s="3" t="s">
        <v>71</v>
      </c>
      <c r="B1533" s="3" t="s">
        <v>72</v>
      </c>
      <c r="C1533" s="3" t="s">
        <v>2695</v>
      </c>
      <c r="D1533" s="3" t="s">
        <v>2696</v>
      </c>
      <c r="E1533" s="4" t="s">
        <v>47</v>
      </c>
      <c r="F1533" s="3" t="s">
        <v>173</v>
      </c>
      <c r="G1533" s="3" t="s">
        <v>188</v>
      </c>
      <c r="H1533" s="3" t="s">
        <v>34</v>
      </c>
      <c r="I1533" s="3" t="s">
        <v>77</v>
      </c>
      <c r="J1533" s="3" t="s">
        <v>36</v>
      </c>
      <c r="K1533" s="3" t="s">
        <v>42</v>
      </c>
      <c r="L1533" s="5">
        <v>6.25</v>
      </c>
      <c r="M1533" s="4">
        <v>2</v>
      </c>
      <c r="N1533" s="5">
        <v>0.23749999999999999</v>
      </c>
      <c r="O1533" s="5">
        <v>0.11874999999999999</v>
      </c>
      <c r="P1533" s="4">
        <v>420</v>
      </c>
      <c r="Q1533" s="6">
        <v>0.476190476190476</v>
      </c>
      <c r="R1533" s="7">
        <v>1.53404761904762</v>
      </c>
      <c r="S1533" s="6">
        <v>0</v>
      </c>
      <c r="T1533" s="5">
        <v>0</v>
      </c>
      <c r="U1533" s="5">
        <v>0</v>
      </c>
      <c r="V1533" s="5">
        <f t="shared" si="125"/>
        <v>0.23749999999999999</v>
      </c>
      <c r="W1533" s="5">
        <f t="shared" si="121"/>
        <v>-0.23749999999999999</v>
      </c>
      <c r="X1533" s="8">
        <f t="shared" si="122"/>
        <v>-1</v>
      </c>
      <c r="Y1533" s="4">
        <v>0</v>
      </c>
      <c r="Z1533" s="9" t="str">
        <f t="shared" si="123"/>
        <v>NA</v>
      </c>
      <c r="AA1533" s="10">
        <f t="shared" si="124"/>
        <v>0</v>
      </c>
    </row>
    <row r="1534" spans="1:27" x14ac:dyDescent="0.55000000000000004">
      <c r="A1534" s="3" t="s">
        <v>71</v>
      </c>
      <c r="B1534" s="3" t="s">
        <v>72</v>
      </c>
      <c r="C1534" s="3" t="s">
        <v>2697</v>
      </c>
      <c r="D1534" s="3" t="s">
        <v>2698</v>
      </c>
      <c r="E1534" s="4" t="s">
        <v>47</v>
      </c>
      <c r="F1534" s="3" t="s">
        <v>173</v>
      </c>
      <c r="G1534" s="3" t="s">
        <v>2699</v>
      </c>
      <c r="H1534" s="3" t="s">
        <v>34</v>
      </c>
      <c r="I1534" s="3" t="s">
        <v>77</v>
      </c>
      <c r="J1534" s="3" t="s">
        <v>36</v>
      </c>
      <c r="K1534" s="3" t="s">
        <v>42</v>
      </c>
      <c r="L1534" s="5">
        <v>6.25</v>
      </c>
      <c r="M1534" s="4">
        <v>1</v>
      </c>
      <c r="N1534" s="5">
        <v>0.25</v>
      </c>
      <c r="O1534" s="5">
        <v>0.25</v>
      </c>
      <c r="P1534" s="4">
        <v>198</v>
      </c>
      <c r="Q1534" s="6">
        <v>0.50505050505050497</v>
      </c>
      <c r="R1534" s="7">
        <v>1.5010101010101</v>
      </c>
      <c r="S1534" s="6">
        <v>0</v>
      </c>
      <c r="T1534" s="5">
        <v>0</v>
      </c>
      <c r="U1534" s="5">
        <v>0</v>
      </c>
      <c r="V1534" s="5">
        <f t="shared" si="125"/>
        <v>0.25</v>
      </c>
      <c r="W1534" s="5">
        <f t="shared" si="121"/>
        <v>-0.25</v>
      </c>
      <c r="X1534" s="8">
        <f t="shared" si="122"/>
        <v>-1</v>
      </c>
      <c r="Y1534" s="4">
        <v>0</v>
      </c>
      <c r="Z1534" s="9" t="str">
        <f t="shared" si="123"/>
        <v>NA</v>
      </c>
      <c r="AA1534" s="10">
        <f t="shared" si="124"/>
        <v>0</v>
      </c>
    </row>
    <row r="1535" spans="1:27" x14ac:dyDescent="0.55000000000000004">
      <c r="A1535" s="3" t="s">
        <v>71</v>
      </c>
      <c r="B1535" s="3" t="s">
        <v>72</v>
      </c>
      <c r="C1535" s="3" t="s">
        <v>2700</v>
      </c>
      <c r="D1535" s="3" t="s">
        <v>2701</v>
      </c>
      <c r="E1535" s="4" t="s">
        <v>47</v>
      </c>
      <c r="F1535" s="3" t="s">
        <v>173</v>
      </c>
      <c r="G1535" s="3" t="s">
        <v>2699</v>
      </c>
      <c r="H1535" s="3" t="s">
        <v>34</v>
      </c>
      <c r="I1535" s="3" t="s">
        <v>77</v>
      </c>
      <c r="J1535" s="3" t="s">
        <v>36</v>
      </c>
      <c r="K1535" s="3" t="s">
        <v>42</v>
      </c>
      <c r="L1535" s="5">
        <v>6.25</v>
      </c>
      <c r="M1535" s="4">
        <v>1</v>
      </c>
      <c r="N1535" s="5">
        <v>0.26250000000000001</v>
      </c>
      <c r="O1535" s="5">
        <v>0.26250000000000001</v>
      </c>
      <c r="P1535" s="4">
        <v>17</v>
      </c>
      <c r="Q1535" s="6">
        <v>5.8823529411764701</v>
      </c>
      <c r="R1535" s="7">
        <v>1.1176470588235301</v>
      </c>
      <c r="S1535" s="6">
        <v>0</v>
      </c>
      <c r="T1535" s="5">
        <v>0</v>
      </c>
      <c r="U1535" s="5">
        <v>0</v>
      </c>
      <c r="V1535" s="5">
        <f t="shared" si="125"/>
        <v>0.26250000000000001</v>
      </c>
      <c r="W1535" s="5">
        <f t="shared" si="121"/>
        <v>-0.26250000000000001</v>
      </c>
      <c r="X1535" s="8">
        <f t="shared" si="122"/>
        <v>-1</v>
      </c>
      <c r="Y1535" s="4">
        <v>0</v>
      </c>
      <c r="Z1535" s="9" t="str">
        <f t="shared" si="123"/>
        <v>NA</v>
      </c>
      <c r="AA1535" s="10">
        <f t="shared" si="124"/>
        <v>0</v>
      </c>
    </row>
    <row r="1536" spans="1:27" x14ac:dyDescent="0.55000000000000004">
      <c r="A1536" s="3" t="s">
        <v>71</v>
      </c>
      <c r="B1536" s="3" t="s">
        <v>72</v>
      </c>
      <c r="C1536" s="3" t="s">
        <v>2702</v>
      </c>
      <c r="D1536" s="3" t="s">
        <v>2703</v>
      </c>
      <c r="E1536" s="4" t="s">
        <v>47</v>
      </c>
      <c r="F1536" s="3" t="s">
        <v>32</v>
      </c>
      <c r="G1536" s="3" t="s">
        <v>482</v>
      </c>
      <c r="H1536" s="3" t="s">
        <v>34</v>
      </c>
      <c r="I1536" s="3" t="s">
        <v>77</v>
      </c>
      <c r="J1536" s="3" t="s">
        <v>36</v>
      </c>
      <c r="K1536" s="3" t="s">
        <v>42</v>
      </c>
      <c r="L1536" s="5">
        <v>6.25</v>
      </c>
      <c r="M1536" s="4">
        <v>1</v>
      </c>
      <c r="N1536" s="5">
        <v>0.32500000000000001</v>
      </c>
      <c r="O1536" s="5">
        <v>0.32500000000000001</v>
      </c>
      <c r="P1536" s="4">
        <v>115</v>
      </c>
      <c r="Q1536" s="6">
        <v>0.86956521739130399</v>
      </c>
      <c r="R1536" s="7">
        <v>5.3426086956521699</v>
      </c>
      <c r="S1536" s="6">
        <v>0</v>
      </c>
      <c r="T1536" s="5">
        <v>0</v>
      </c>
      <c r="U1536" s="5">
        <v>0</v>
      </c>
      <c r="V1536" s="5">
        <f t="shared" si="125"/>
        <v>0.32500000000000001</v>
      </c>
      <c r="W1536" s="5">
        <f t="shared" si="121"/>
        <v>-0.32500000000000001</v>
      </c>
      <c r="X1536" s="8">
        <f t="shared" si="122"/>
        <v>-1</v>
      </c>
      <c r="Y1536" s="4">
        <v>0</v>
      </c>
      <c r="Z1536" s="9" t="str">
        <f t="shared" si="123"/>
        <v>NA</v>
      </c>
      <c r="AA1536" s="10">
        <f t="shared" si="124"/>
        <v>0</v>
      </c>
    </row>
    <row r="1537" spans="1:27" x14ac:dyDescent="0.55000000000000004">
      <c r="A1537" s="3" t="s">
        <v>71</v>
      </c>
      <c r="B1537" s="3" t="s">
        <v>72</v>
      </c>
      <c r="C1537" s="3" t="s">
        <v>2704</v>
      </c>
      <c r="D1537" s="3" t="s">
        <v>2705</v>
      </c>
      <c r="E1537" s="4" t="s">
        <v>47</v>
      </c>
      <c r="F1537" s="3" t="s">
        <v>262</v>
      </c>
      <c r="G1537" s="3" t="s">
        <v>2706</v>
      </c>
      <c r="H1537" s="3" t="s">
        <v>34</v>
      </c>
      <c r="I1537" s="3" t="s">
        <v>77</v>
      </c>
      <c r="J1537" s="3" t="s">
        <v>36</v>
      </c>
      <c r="K1537" s="3" t="s">
        <v>61</v>
      </c>
      <c r="L1537" s="5">
        <v>6.25</v>
      </c>
      <c r="M1537" s="4">
        <v>1</v>
      </c>
      <c r="N1537" s="5">
        <v>0.32500000000000001</v>
      </c>
      <c r="O1537" s="5">
        <v>0.32500000000000001</v>
      </c>
      <c r="P1537" s="4">
        <v>786</v>
      </c>
      <c r="Q1537" s="6">
        <v>0.127226463104326</v>
      </c>
      <c r="R1537" s="7">
        <v>1.0575063613231599</v>
      </c>
      <c r="S1537" s="6">
        <v>0</v>
      </c>
      <c r="T1537" s="5">
        <v>0</v>
      </c>
      <c r="U1537" s="5">
        <v>0</v>
      </c>
      <c r="V1537" s="5">
        <f t="shared" si="125"/>
        <v>0.32500000000000001</v>
      </c>
      <c r="W1537" s="5">
        <f t="shared" si="121"/>
        <v>-0.32500000000000001</v>
      </c>
      <c r="X1537" s="8">
        <f t="shared" si="122"/>
        <v>-1</v>
      </c>
      <c r="Y1537" s="4">
        <v>0</v>
      </c>
      <c r="Z1537" s="9" t="str">
        <f t="shared" si="123"/>
        <v>NA</v>
      </c>
      <c r="AA1537" s="10">
        <f t="shared" si="124"/>
        <v>0</v>
      </c>
    </row>
    <row r="1538" spans="1:27" x14ac:dyDescent="0.55000000000000004">
      <c r="A1538" s="3" t="s">
        <v>71</v>
      </c>
      <c r="B1538" s="3" t="s">
        <v>72</v>
      </c>
      <c r="C1538" s="3" t="s">
        <v>2707</v>
      </c>
      <c r="D1538" s="3" t="s">
        <v>2708</v>
      </c>
      <c r="E1538" s="4" t="s">
        <v>47</v>
      </c>
      <c r="F1538" s="3" t="s">
        <v>125</v>
      </c>
      <c r="G1538" s="3" t="s">
        <v>2709</v>
      </c>
      <c r="H1538" s="3" t="s">
        <v>34</v>
      </c>
      <c r="I1538" s="3" t="s">
        <v>77</v>
      </c>
      <c r="J1538" s="3" t="s">
        <v>36</v>
      </c>
      <c r="K1538" s="3" t="s">
        <v>61</v>
      </c>
      <c r="L1538" s="5">
        <v>6.25</v>
      </c>
      <c r="M1538" s="4">
        <v>1</v>
      </c>
      <c r="N1538" s="5">
        <v>0.41249999999999998</v>
      </c>
      <c r="O1538" s="5">
        <v>0.41249999999999998</v>
      </c>
      <c r="P1538" s="4">
        <v>1</v>
      </c>
      <c r="Q1538" s="6">
        <v>100</v>
      </c>
      <c r="R1538" s="7">
        <v>1</v>
      </c>
      <c r="S1538" s="6">
        <v>0</v>
      </c>
      <c r="T1538" s="5">
        <v>0</v>
      </c>
      <c r="U1538" s="5">
        <v>0</v>
      </c>
      <c r="V1538" s="5">
        <f t="shared" si="125"/>
        <v>0.41249999999999998</v>
      </c>
      <c r="W1538" s="5">
        <f t="shared" ref="W1538:W1601" si="126">U1538-V1538</f>
        <v>-0.41249999999999998</v>
      </c>
      <c r="X1538" s="8">
        <f t="shared" ref="X1538:X1601" si="127">IF(V1538=0,0,(U1538-V1538)/V1538)</f>
        <v>-1</v>
      </c>
      <c r="Y1538" s="4">
        <v>0</v>
      </c>
      <c r="Z1538" s="9" t="str">
        <f t="shared" ref="Z1538:Z1601" si="128">IF(Y1538=0,"NA",U1538/Y1538)</f>
        <v>NA</v>
      </c>
      <c r="AA1538" s="10">
        <f t="shared" ref="AA1538:AA1601" si="129">(Q1538/100*S1538/100)</f>
        <v>0</v>
      </c>
    </row>
    <row r="1539" spans="1:27" x14ac:dyDescent="0.55000000000000004">
      <c r="A1539" s="3" t="s">
        <v>71</v>
      </c>
      <c r="B1539" s="3" t="s">
        <v>72</v>
      </c>
      <c r="C1539" s="3" t="s">
        <v>2710</v>
      </c>
      <c r="D1539" s="3" t="s">
        <v>2711</v>
      </c>
      <c r="E1539" s="4" t="s">
        <v>47</v>
      </c>
      <c r="F1539" s="3" t="s">
        <v>173</v>
      </c>
      <c r="G1539" s="3" t="s">
        <v>2699</v>
      </c>
      <c r="H1539" s="3" t="s">
        <v>34</v>
      </c>
      <c r="I1539" s="3" t="s">
        <v>77</v>
      </c>
      <c r="J1539" s="3" t="s">
        <v>36</v>
      </c>
      <c r="K1539" s="3" t="s">
        <v>42</v>
      </c>
      <c r="L1539" s="5">
        <v>6.25</v>
      </c>
      <c r="M1539" s="4">
        <v>1</v>
      </c>
      <c r="N1539" s="5">
        <v>0.4375</v>
      </c>
      <c r="O1539" s="5">
        <v>0.4375</v>
      </c>
      <c r="P1539" s="4">
        <v>37</v>
      </c>
      <c r="Q1539" s="6">
        <v>2.7027027027027</v>
      </c>
      <c r="R1539" s="7">
        <v>2.4081081081081099</v>
      </c>
      <c r="S1539" s="6">
        <v>0</v>
      </c>
      <c r="T1539" s="5">
        <v>0</v>
      </c>
      <c r="U1539" s="5">
        <v>0</v>
      </c>
      <c r="V1539" s="5">
        <f t="shared" ref="V1539:V1602" si="130">N1539</f>
        <v>0.4375</v>
      </c>
      <c r="W1539" s="5">
        <f t="shared" si="126"/>
        <v>-0.4375</v>
      </c>
      <c r="X1539" s="8">
        <f t="shared" si="127"/>
        <v>-1</v>
      </c>
      <c r="Y1539" s="4">
        <v>0</v>
      </c>
      <c r="Z1539" s="9" t="str">
        <f t="shared" si="128"/>
        <v>NA</v>
      </c>
      <c r="AA1539" s="10">
        <f t="shared" si="129"/>
        <v>0</v>
      </c>
    </row>
    <row r="1540" spans="1:27" x14ac:dyDescent="0.55000000000000004">
      <c r="A1540" s="3" t="s">
        <v>71</v>
      </c>
      <c r="B1540" s="3" t="s">
        <v>72</v>
      </c>
      <c r="C1540" s="3" t="s">
        <v>2712</v>
      </c>
      <c r="D1540" s="3" t="s">
        <v>2713</v>
      </c>
      <c r="E1540" s="4" t="s">
        <v>47</v>
      </c>
      <c r="F1540" s="3" t="s">
        <v>32</v>
      </c>
      <c r="G1540" s="3" t="s">
        <v>2714</v>
      </c>
      <c r="H1540" s="3" t="s">
        <v>34</v>
      </c>
      <c r="I1540" s="3" t="s">
        <v>77</v>
      </c>
      <c r="J1540" s="3" t="s">
        <v>36</v>
      </c>
      <c r="K1540" s="3" t="s">
        <v>61</v>
      </c>
      <c r="L1540" s="5">
        <v>6.25</v>
      </c>
      <c r="M1540" s="4">
        <v>1</v>
      </c>
      <c r="N1540" s="5">
        <v>0.4375</v>
      </c>
      <c r="O1540" s="5">
        <v>0.4375</v>
      </c>
      <c r="P1540" s="4">
        <v>123</v>
      </c>
      <c r="Q1540" s="6">
        <v>0.81300813008130102</v>
      </c>
      <c r="R1540" s="7">
        <v>3.8317073170731701</v>
      </c>
      <c r="S1540" s="6">
        <v>0</v>
      </c>
      <c r="T1540" s="5">
        <v>0</v>
      </c>
      <c r="U1540" s="5">
        <v>0</v>
      </c>
      <c r="V1540" s="5">
        <f t="shared" si="130"/>
        <v>0.4375</v>
      </c>
      <c r="W1540" s="5">
        <f t="shared" si="126"/>
        <v>-0.4375</v>
      </c>
      <c r="X1540" s="8">
        <f t="shared" si="127"/>
        <v>-1</v>
      </c>
      <c r="Y1540" s="4">
        <v>0</v>
      </c>
      <c r="Z1540" s="9" t="str">
        <f t="shared" si="128"/>
        <v>NA</v>
      </c>
      <c r="AA1540" s="10">
        <f t="shared" si="129"/>
        <v>0</v>
      </c>
    </row>
    <row r="1541" spans="1:27" x14ac:dyDescent="0.55000000000000004">
      <c r="A1541" s="3" t="s">
        <v>71</v>
      </c>
      <c r="B1541" s="3" t="s">
        <v>72</v>
      </c>
      <c r="C1541" s="3" t="s">
        <v>2715</v>
      </c>
      <c r="D1541" s="3" t="s">
        <v>842</v>
      </c>
      <c r="E1541" s="4" t="s">
        <v>47</v>
      </c>
      <c r="F1541" s="3" t="s">
        <v>113</v>
      </c>
      <c r="G1541" s="3" t="s">
        <v>114</v>
      </c>
      <c r="H1541" s="3" t="s">
        <v>34</v>
      </c>
      <c r="I1541" s="3" t="s">
        <v>77</v>
      </c>
      <c r="J1541" s="3" t="s">
        <v>36</v>
      </c>
      <c r="K1541" s="3" t="s">
        <v>42</v>
      </c>
      <c r="L1541" s="5">
        <v>6.25</v>
      </c>
      <c r="M1541" s="4">
        <v>1</v>
      </c>
      <c r="N1541" s="5">
        <v>0.46250000000000002</v>
      </c>
      <c r="O1541" s="5">
        <v>0.46250000000000002</v>
      </c>
      <c r="P1541" s="4">
        <v>11</v>
      </c>
      <c r="Q1541" s="6">
        <v>9.0909090909090899</v>
      </c>
      <c r="R1541" s="7">
        <v>1</v>
      </c>
      <c r="S1541" s="6">
        <v>0</v>
      </c>
      <c r="T1541" s="5">
        <v>0</v>
      </c>
      <c r="U1541" s="5">
        <v>0</v>
      </c>
      <c r="V1541" s="5">
        <f t="shared" si="130"/>
        <v>0.46250000000000002</v>
      </c>
      <c r="W1541" s="5">
        <f t="shared" si="126"/>
        <v>-0.46250000000000002</v>
      </c>
      <c r="X1541" s="8">
        <f t="shared" si="127"/>
        <v>-1</v>
      </c>
      <c r="Y1541" s="4">
        <v>0</v>
      </c>
      <c r="Z1541" s="9" t="str">
        <f t="shared" si="128"/>
        <v>NA</v>
      </c>
      <c r="AA1541" s="10">
        <f t="shared" si="129"/>
        <v>0</v>
      </c>
    </row>
    <row r="1542" spans="1:27" x14ac:dyDescent="0.55000000000000004">
      <c r="A1542" s="3" t="s">
        <v>71</v>
      </c>
      <c r="B1542" s="3" t="s">
        <v>72</v>
      </c>
      <c r="C1542" s="3" t="s">
        <v>2716</v>
      </c>
      <c r="D1542" s="3" t="s">
        <v>2717</v>
      </c>
      <c r="E1542" s="4" t="s">
        <v>47</v>
      </c>
      <c r="F1542" s="3" t="s">
        <v>173</v>
      </c>
      <c r="G1542" s="3" t="s">
        <v>2718</v>
      </c>
      <c r="H1542" s="3" t="s">
        <v>34</v>
      </c>
      <c r="I1542" s="3" t="s">
        <v>77</v>
      </c>
      <c r="J1542" s="3" t="s">
        <v>36</v>
      </c>
      <c r="K1542" s="3" t="s">
        <v>42</v>
      </c>
      <c r="L1542" s="5">
        <v>6.25</v>
      </c>
      <c r="M1542" s="4">
        <v>1</v>
      </c>
      <c r="N1542" s="5">
        <v>0.47499999999999998</v>
      </c>
      <c r="O1542" s="5">
        <v>0.47499999999999998</v>
      </c>
      <c r="P1542" s="4">
        <v>56</v>
      </c>
      <c r="Q1542" s="6">
        <v>1.78571428571429</v>
      </c>
      <c r="R1542" s="7">
        <v>2.3232142857142901</v>
      </c>
      <c r="S1542" s="6">
        <v>0</v>
      </c>
      <c r="T1542" s="5">
        <v>0</v>
      </c>
      <c r="U1542" s="5">
        <v>0</v>
      </c>
      <c r="V1542" s="5">
        <f t="shared" si="130"/>
        <v>0.47499999999999998</v>
      </c>
      <c r="W1542" s="5">
        <f t="shared" si="126"/>
        <v>-0.47499999999999998</v>
      </c>
      <c r="X1542" s="8">
        <f t="shared" si="127"/>
        <v>-1</v>
      </c>
      <c r="Y1542" s="4">
        <v>0</v>
      </c>
      <c r="Z1542" s="9" t="str">
        <f t="shared" si="128"/>
        <v>NA</v>
      </c>
      <c r="AA1542" s="10">
        <f t="shared" si="129"/>
        <v>0</v>
      </c>
    </row>
    <row r="1543" spans="1:27" x14ac:dyDescent="0.55000000000000004">
      <c r="A1543" s="3" t="s">
        <v>71</v>
      </c>
      <c r="B1543" s="3" t="s">
        <v>72</v>
      </c>
      <c r="C1543" s="3" t="s">
        <v>2719</v>
      </c>
      <c r="D1543" s="3" t="s">
        <v>2720</v>
      </c>
      <c r="E1543" s="4" t="s">
        <v>47</v>
      </c>
      <c r="F1543" s="3" t="s">
        <v>173</v>
      </c>
      <c r="G1543" s="3" t="s">
        <v>2721</v>
      </c>
      <c r="H1543" s="3" t="s">
        <v>1074</v>
      </c>
      <c r="I1543" s="3" t="s">
        <v>77</v>
      </c>
      <c r="J1543" s="3" t="s">
        <v>36</v>
      </c>
      <c r="K1543" s="3" t="s">
        <v>42</v>
      </c>
      <c r="L1543" s="5">
        <v>6.25</v>
      </c>
      <c r="M1543" s="4">
        <v>1</v>
      </c>
      <c r="N1543" s="5">
        <v>0.47499999999999998</v>
      </c>
      <c r="O1543" s="5">
        <v>0.47499999999999998</v>
      </c>
      <c r="P1543" s="4">
        <v>8</v>
      </c>
      <c r="Q1543" s="6">
        <v>12.5</v>
      </c>
      <c r="R1543" s="7">
        <v>1</v>
      </c>
      <c r="S1543" s="6">
        <v>0</v>
      </c>
      <c r="T1543" s="5">
        <v>0</v>
      </c>
      <c r="U1543" s="5">
        <v>0</v>
      </c>
      <c r="V1543" s="5">
        <f t="shared" si="130"/>
        <v>0.47499999999999998</v>
      </c>
      <c r="W1543" s="5">
        <f t="shared" si="126"/>
        <v>-0.47499999999999998</v>
      </c>
      <c r="X1543" s="8">
        <f t="shared" si="127"/>
        <v>-1</v>
      </c>
      <c r="Y1543" s="4">
        <v>0</v>
      </c>
      <c r="Z1543" s="9" t="str">
        <f t="shared" si="128"/>
        <v>NA</v>
      </c>
      <c r="AA1543" s="10">
        <f t="shared" si="129"/>
        <v>0</v>
      </c>
    </row>
    <row r="1544" spans="1:27" x14ac:dyDescent="0.55000000000000004">
      <c r="A1544" s="3" t="s">
        <v>71</v>
      </c>
      <c r="B1544" s="3" t="s">
        <v>72</v>
      </c>
      <c r="C1544" s="3" t="s">
        <v>2722</v>
      </c>
      <c r="D1544" s="3" t="s">
        <v>266</v>
      </c>
      <c r="E1544" s="4" t="s">
        <v>47</v>
      </c>
      <c r="F1544" s="3" t="s">
        <v>262</v>
      </c>
      <c r="G1544" s="3" t="s">
        <v>2723</v>
      </c>
      <c r="H1544" s="3" t="s">
        <v>34</v>
      </c>
      <c r="I1544" s="3" t="s">
        <v>77</v>
      </c>
      <c r="J1544" s="3" t="s">
        <v>36</v>
      </c>
      <c r="K1544" s="3" t="s">
        <v>61</v>
      </c>
      <c r="L1544" s="5">
        <v>6.25</v>
      </c>
      <c r="M1544" s="4">
        <v>1</v>
      </c>
      <c r="N1544" s="5">
        <v>0.48749999999999999</v>
      </c>
      <c r="O1544" s="5">
        <v>0.48749999999999999</v>
      </c>
      <c r="P1544" s="4">
        <v>1</v>
      </c>
      <c r="Q1544" s="6">
        <v>100</v>
      </c>
      <c r="R1544" s="7">
        <v>2</v>
      </c>
      <c r="S1544" s="6">
        <v>0</v>
      </c>
      <c r="T1544" s="5">
        <v>0</v>
      </c>
      <c r="U1544" s="5">
        <v>0</v>
      </c>
      <c r="V1544" s="5">
        <f t="shared" si="130"/>
        <v>0.48749999999999999</v>
      </c>
      <c r="W1544" s="5">
        <f t="shared" si="126"/>
        <v>-0.48749999999999999</v>
      </c>
      <c r="X1544" s="8">
        <f t="shared" si="127"/>
        <v>-1</v>
      </c>
      <c r="Y1544" s="4">
        <v>0</v>
      </c>
      <c r="Z1544" s="9" t="str">
        <f t="shared" si="128"/>
        <v>NA</v>
      </c>
      <c r="AA1544" s="10">
        <f t="shared" si="129"/>
        <v>0</v>
      </c>
    </row>
    <row r="1545" spans="1:27" x14ac:dyDescent="0.55000000000000004">
      <c r="A1545" s="3" t="s">
        <v>71</v>
      </c>
      <c r="B1545" s="3" t="s">
        <v>72</v>
      </c>
      <c r="C1545" s="3" t="s">
        <v>2724</v>
      </c>
      <c r="D1545" s="3" t="s">
        <v>2725</v>
      </c>
      <c r="E1545" s="4" t="s">
        <v>47</v>
      </c>
      <c r="F1545" s="3" t="s">
        <v>32</v>
      </c>
      <c r="G1545" s="3" t="s">
        <v>2690</v>
      </c>
      <c r="H1545" s="3" t="s">
        <v>34</v>
      </c>
      <c r="I1545" s="3" t="s">
        <v>77</v>
      </c>
      <c r="J1545" s="3" t="s">
        <v>36</v>
      </c>
      <c r="K1545" s="3" t="s">
        <v>61</v>
      </c>
      <c r="L1545" s="5">
        <v>6.25</v>
      </c>
      <c r="M1545" s="4">
        <v>2</v>
      </c>
      <c r="N1545" s="5">
        <v>0.5</v>
      </c>
      <c r="O1545" s="5">
        <v>0.25</v>
      </c>
      <c r="P1545" s="4">
        <v>1102</v>
      </c>
      <c r="Q1545" s="6">
        <v>0.181488203266788</v>
      </c>
      <c r="R1545" s="7">
        <v>3.1228675136116202</v>
      </c>
      <c r="S1545" s="6">
        <v>0</v>
      </c>
      <c r="T1545" s="5">
        <v>0</v>
      </c>
      <c r="U1545" s="5">
        <v>0</v>
      </c>
      <c r="V1545" s="5">
        <f t="shared" si="130"/>
        <v>0.5</v>
      </c>
      <c r="W1545" s="5">
        <f t="shared" si="126"/>
        <v>-0.5</v>
      </c>
      <c r="X1545" s="8">
        <f t="shared" si="127"/>
        <v>-1</v>
      </c>
      <c r="Y1545" s="4">
        <v>0</v>
      </c>
      <c r="Z1545" s="9" t="str">
        <f t="shared" si="128"/>
        <v>NA</v>
      </c>
      <c r="AA1545" s="10">
        <f t="shared" si="129"/>
        <v>0</v>
      </c>
    </row>
    <row r="1546" spans="1:27" x14ac:dyDescent="0.55000000000000004">
      <c r="A1546" s="3" t="s">
        <v>71</v>
      </c>
      <c r="B1546" s="3" t="s">
        <v>72</v>
      </c>
      <c r="C1546" s="3" t="s">
        <v>2726</v>
      </c>
      <c r="D1546" s="3" t="s">
        <v>128</v>
      </c>
      <c r="E1546" s="4" t="s">
        <v>47</v>
      </c>
      <c r="F1546" s="3" t="s">
        <v>113</v>
      </c>
      <c r="G1546" s="3" t="s">
        <v>114</v>
      </c>
      <c r="H1546" s="3" t="s">
        <v>34</v>
      </c>
      <c r="I1546" s="3" t="s">
        <v>77</v>
      </c>
      <c r="J1546" s="3" t="s">
        <v>36</v>
      </c>
      <c r="K1546" s="3" t="s">
        <v>42</v>
      </c>
      <c r="L1546" s="5">
        <v>6.25</v>
      </c>
      <c r="M1546" s="4">
        <v>1</v>
      </c>
      <c r="N1546" s="5">
        <v>0.51249999999999996</v>
      </c>
      <c r="O1546" s="5">
        <v>0.51249999999999996</v>
      </c>
      <c r="P1546" s="4">
        <v>6</v>
      </c>
      <c r="Q1546" s="6">
        <v>16.6666666666667</v>
      </c>
      <c r="R1546" s="7">
        <v>1.8333333333333299</v>
      </c>
      <c r="S1546" s="6">
        <v>0</v>
      </c>
      <c r="T1546" s="5">
        <v>0</v>
      </c>
      <c r="U1546" s="5">
        <v>0</v>
      </c>
      <c r="V1546" s="5">
        <f t="shared" si="130"/>
        <v>0.51249999999999996</v>
      </c>
      <c r="W1546" s="5">
        <f t="shared" si="126"/>
        <v>-0.51249999999999996</v>
      </c>
      <c r="X1546" s="8">
        <f t="shared" si="127"/>
        <v>-1</v>
      </c>
      <c r="Y1546" s="4">
        <v>0</v>
      </c>
      <c r="Z1546" s="9" t="str">
        <f t="shared" si="128"/>
        <v>NA</v>
      </c>
      <c r="AA1546" s="10">
        <f t="shared" si="129"/>
        <v>0</v>
      </c>
    </row>
    <row r="1547" spans="1:27" x14ac:dyDescent="0.55000000000000004">
      <c r="A1547" s="3" t="s">
        <v>71</v>
      </c>
      <c r="B1547" s="3" t="s">
        <v>72</v>
      </c>
      <c r="C1547" s="3" t="s">
        <v>2727</v>
      </c>
      <c r="D1547" s="3" t="s">
        <v>744</v>
      </c>
      <c r="E1547" s="4" t="s">
        <v>47</v>
      </c>
      <c r="F1547" s="3" t="s">
        <v>125</v>
      </c>
      <c r="G1547" s="3" t="s">
        <v>2728</v>
      </c>
      <c r="H1547" s="3" t="s">
        <v>34</v>
      </c>
      <c r="I1547" s="3" t="s">
        <v>77</v>
      </c>
      <c r="J1547" s="3" t="s">
        <v>36</v>
      </c>
      <c r="K1547" s="3" t="s">
        <v>42</v>
      </c>
      <c r="L1547" s="5">
        <v>6.25</v>
      </c>
      <c r="M1547" s="4">
        <v>1</v>
      </c>
      <c r="N1547" s="5">
        <v>0.53749999999999998</v>
      </c>
      <c r="O1547" s="5">
        <v>0.53749999999999998</v>
      </c>
      <c r="P1547" s="4">
        <v>17</v>
      </c>
      <c r="Q1547" s="6">
        <v>5.8823529411764701</v>
      </c>
      <c r="R1547" s="7">
        <v>1</v>
      </c>
      <c r="S1547" s="6">
        <v>0</v>
      </c>
      <c r="T1547" s="5">
        <v>0</v>
      </c>
      <c r="U1547" s="5">
        <v>0</v>
      </c>
      <c r="V1547" s="5">
        <f t="shared" si="130"/>
        <v>0.53749999999999998</v>
      </c>
      <c r="W1547" s="5">
        <f t="shared" si="126"/>
        <v>-0.53749999999999998</v>
      </c>
      <c r="X1547" s="8">
        <f t="shared" si="127"/>
        <v>-1</v>
      </c>
      <c r="Y1547" s="4">
        <v>0</v>
      </c>
      <c r="Z1547" s="9" t="str">
        <f t="shared" si="128"/>
        <v>NA</v>
      </c>
      <c r="AA1547" s="10">
        <f t="shared" si="129"/>
        <v>0</v>
      </c>
    </row>
    <row r="1548" spans="1:27" x14ac:dyDescent="0.55000000000000004">
      <c r="A1548" s="3" t="s">
        <v>71</v>
      </c>
      <c r="B1548" s="3" t="s">
        <v>72</v>
      </c>
      <c r="C1548" s="3" t="s">
        <v>2729</v>
      </c>
      <c r="D1548" s="3" t="s">
        <v>2730</v>
      </c>
      <c r="E1548" s="4" t="s">
        <v>47</v>
      </c>
      <c r="F1548" s="3" t="s">
        <v>32</v>
      </c>
      <c r="G1548" s="3" t="s">
        <v>2731</v>
      </c>
      <c r="H1548" s="3" t="s">
        <v>34</v>
      </c>
      <c r="I1548" s="3" t="s">
        <v>77</v>
      </c>
      <c r="J1548" s="3" t="s">
        <v>36</v>
      </c>
      <c r="K1548" s="3" t="s">
        <v>61</v>
      </c>
      <c r="L1548" s="5">
        <v>6.25</v>
      </c>
      <c r="M1548" s="4">
        <v>1</v>
      </c>
      <c r="N1548" s="5">
        <v>0.55000000000000004</v>
      </c>
      <c r="O1548" s="5">
        <v>0.55000000000000004</v>
      </c>
      <c r="P1548" s="4">
        <v>4</v>
      </c>
      <c r="Q1548" s="6">
        <v>25</v>
      </c>
      <c r="R1548" s="7">
        <v>2.5</v>
      </c>
      <c r="S1548" s="6">
        <v>0</v>
      </c>
      <c r="T1548" s="5">
        <v>0</v>
      </c>
      <c r="U1548" s="5">
        <v>0</v>
      </c>
      <c r="V1548" s="5">
        <f t="shared" si="130"/>
        <v>0.55000000000000004</v>
      </c>
      <c r="W1548" s="5">
        <f t="shared" si="126"/>
        <v>-0.55000000000000004</v>
      </c>
      <c r="X1548" s="8">
        <f t="shared" si="127"/>
        <v>-1</v>
      </c>
      <c r="Y1548" s="4">
        <v>0</v>
      </c>
      <c r="Z1548" s="9" t="str">
        <f t="shared" si="128"/>
        <v>NA</v>
      </c>
      <c r="AA1548" s="10">
        <f t="shared" si="129"/>
        <v>0</v>
      </c>
    </row>
    <row r="1549" spans="1:27" x14ac:dyDescent="0.55000000000000004">
      <c r="A1549" s="3" t="s">
        <v>71</v>
      </c>
      <c r="B1549" s="3" t="s">
        <v>72</v>
      </c>
      <c r="C1549" s="3" t="s">
        <v>2732</v>
      </c>
      <c r="D1549" s="3" t="s">
        <v>423</v>
      </c>
      <c r="E1549" s="4" t="s">
        <v>47</v>
      </c>
      <c r="F1549" s="3" t="s">
        <v>125</v>
      </c>
      <c r="G1549" s="3" t="s">
        <v>2728</v>
      </c>
      <c r="H1549" s="3" t="s">
        <v>34</v>
      </c>
      <c r="I1549" s="3" t="s">
        <v>77</v>
      </c>
      <c r="J1549" s="3" t="s">
        <v>36</v>
      </c>
      <c r="K1549" s="3" t="s">
        <v>42</v>
      </c>
      <c r="L1549" s="5">
        <v>6.25</v>
      </c>
      <c r="M1549" s="4">
        <v>1</v>
      </c>
      <c r="N1549" s="5">
        <v>0.55000000000000004</v>
      </c>
      <c r="O1549" s="5">
        <v>0.55000000000000004</v>
      </c>
      <c r="P1549" s="4">
        <v>6</v>
      </c>
      <c r="Q1549" s="6">
        <v>16.6666666666667</v>
      </c>
      <c r="R1549" s="7">
        <v>3.3333333333333299</v>
      </c>
      <c r="S1549" s="6">
        <v>0</v>
      </c>
      <c r="T1549" s="5">
        <v>0</v>
      </c>
      <c r="U1549" s="5">
        <v>0</v>
      </c>
      <c r="V1549" s="5">
        <f t="shared" si="130"/>
        <v>0.55000000000000004</v>
      </c>
      <c r="W1549" s="5">
        <f t="shared" si="126"/>
        <v>-0.55000000000000004</v>
      </c>
      <c r="X1549" s="8">
        <f t="shared" si="127"/>
        <v>-1</v>
      </c>
      <c r="Y1549" s="4">
        <v>0</v>
      </c>
      <c r="Z1549" s="9" t="str">
        <f t="shared" si="128"/>
        <v>NA</v>
      </c>
      <c r="AA1549" s="10">
        <f t="shared" si="129"/>
        <v>0</v>
      </c>
    </row>
    <row r="1550" spans="1:27" x14ac:dyDescent="0.55000000000000004">
      <c r="A1550" s="3" t="s">
        <v>71</v>
      </c>
      <c r="B1550" s="3" t="s">
        <v>72</v>
      </c>
      <c r="C1550" s="3" t="s">
        <v>2733</v>
      </c>
      <c r="D1550" s="3" t="s">
        <v>2734</v>
      </c>
      <c r="E1550" s="4" t="s">
        <v>47</v>
      </c>
      <c r="F1550" s="3" t="s">
        <v>173</v>
      </c>
      <c r="G1550" s="3" t="s">
        <v>2735</v>
      </c>
      <c r="H1550" s="3" t="s">
        <v>485</v>
      </c>
      <c r="I1550" s="3" t="s">
        <v>77</v>
      </c>
      <c r="J1550" s="3" t="s">
        <v>36</v>
      </c>
      <c r="K1550" s="3" t="s">
        <v>42</v>
      </c>
      <c r="L1550" s="5">
        <v>6.25</v>
      </c>
      <c r="M1550" s="4">
        <v>1</v>
      </c>
      <c r="N1550" s="5">
        <v>0.5625</v>
      </c>
      <c r="O1550" s="5">
        <v>0.5625</v>
      </c>
      <c r="P1550" s="4">
        <v>6</v>
      </c>
      <c r="Q1550" s="6">
        <v>16.6666666666667</v>
      </c>
      <c r="R1550" s="7">
        <v>2.1666666666666701</v>
      </c>
      <c r="S1550" s="6">
        <v>0</v>
      </c>
      <c r="T1550" s="5">
        <v>0</v>
      </c>
      <c r="U1550" s="5">
        <v>0</v>
      </c>
      <c r="V1550" s="5">
        <f t="shared" si="130"/>
        <v>0.5625</v>
      </c>
      <c r="W1550" s="5">
        <f t="shared" si="126"/>
        <v>-0.5625</v>
      </c>
      <c r="X1550" s="8">
        <f t="shared" si="127"/>
        <v>-1</v>
      </c>
      <c r="Y1550" s="4">
        <v>0</v>
      </c>
      <c r="Z1550" s="9" t="str">
        <f t="shared" si="128"/>
        <v>NA</v>
      </c>
      <c r="AA1550" s="10">
        <f t="shared" si="129"/>
        <v>0</v>
      </c>
    </row>
    <row r="1551" spans="1:27" x14ac:dyDescent="0.55000000000000004">
      <c r="A1551" s="3" t="s">
        <v>71</v>
      </c>
      <c r="B1551" s="3" t="s">
        <v>72</v>
      </c>
      <c r="C1551" s="3" t="s">
        <v>2736</v>
      </c>
      <c r="D1551" s="3" t="s">
        <v>2737</v>
      </c>
      <c r="E1551" s="4" t="s">
        <v>47</v>
      </c>
      <c r="F1551" s="3" t="s">
        <v>104</v>
      </c>
      <c r="G1551" s="3" t="s">
        <v>105</v>
      </c>
      <c r="H1551" s="3" t="s">
        <v>34</v>
      </c>
      <c r="I1551" s="3" t="s">
        <v>77</v>
      </c>
      <c r="J1551" s="3" t="s">
        <v>36</v>
      </c>
      <c r="K1551" s="3" t="s">
        <v>37</v>
      </c>
      <c r="L1551" s="5">
        <v>6.25</v>
      </c>
      <c r="M1551" s="4">
        <v>1</v>
      </c>
      <c r="N1551" s="5">
        <v>0.5625</v>
      </c>
      <c r="O1551" s="5">
        <v>0.5625</v>
      </c>
      <c r="P1551" s="4">
        <v>3</v>
      </c>
      <c r="Q1551" s="6">
        <v>33.3333333333333</v>
      </c>
      <c r="R1551" s="7">
        <v>1</v>
      </c>
      <c r="S1551" s="6">
        <v>0</v>
      </c>
      <c r="T1551" s="5">
        <v>0</v>
      </c>
      <c r="U1551" s="5">
        <v>0</v>
      </c>
      <c r="V1551" s="5">
        <f t="shared" si="130"/>
        <v>0.5625</v>
      </c>
      <c r="W1551" s="5">
        <f t="shared" si="126"/>
        <v>-0.5625</v>
      </c>
      <c r="X1551" s="8">
        <f t="shared" si="127"/>
        <v>-1</v>
      </c>
      <c r="Y1551" s="4">
        <v>0</v>
      </c>
      <c r="Z1551" s="9" t="str">
        <f t="shared" si="128"/>
        <v>NA</v>
      </c>
      <c r="AA1551" s="10">
        <f t="shared" si="129"/>
        <v>0</v>
      </c>
    </row>
    <row r="1552" spans="1:27" x14ac:dyDescent="0.55000000000000004">
      <c r="A1552" s="3" t="s">
        <v>71</v>
      </c>
      <c r="B1552" s="3" t="s">
        <v>72</v>
      </c>
      <c r="C1552" s="3" t="s">
        <v>2738</v>
      </c>
      <c r="D1552" s="3" t="s">
        <v>260</v>
      </c>
      <c r="E1552" s="4" t="s">
        <v>47</v>
      </c>
      <c r="F1552" s="3" t="s">
        <v>125</v>
      </c>
      <c r="G1552" s="3" t="s">
        <v>2739</v>
      </c>
      <c r="H1552" s="3" t="s">
        <v>34</v>
      </c>
      <c r="I1552" s="3" t="s">
        <v>77</v>
      </c>
      <c r="J1552" s="3" t="s">
        <v>36</v>
      </c>
      <c r="K1552" s="3" t="s">
        <v>42</v>
      </c>
      <c r="L1552" s="5">
        <v>6.25</v>
      </c>
      <c r="M1552" s="4">
        <v>1</v>
      </c>
      <c r="N1552" s="5">
        <v>0.6</v>
      </c>
      <c r="O1552" s="5">
        <v>0.6</v>
      </c>
      <c r="P1552" s="4">
        <v>20</v>
      </c>
      <c r="Q1552" s="6">
        <v>5</v>
      </c>
      <c r="R1552" s="7">
        <v>1.05</v>
      </c>
      <c r="S1552" s="6">
        <v>0</v>
      </c>
      <c r="T1552" s="5">
        <v>0</v>
      </c>
      <c r="U1552" s="5">
        <v>0</v>
      </c>
      <c r="V1552" s="5">
        <f t="shared" si="130"/>
        <v>0.6</v>
      </c>
      <c r="W1552" s="5">
        <f t="shared" si="126"/>
        <v>-0.6</v>
      </c>
      <c r="X1552" s="8">
        <f t="shared" si="127"/>
        <v>-1</v>
      </c>
      <c r="Y1552" s="4">
        <v>0</v>
      </c>
      <c r="Z1552" s="9" t="str">
        <f t="shared" si="128"/>
        <v>NA</v>
      </c>
      <c r="AA1552" s="10">
        <f t="shared" si="129"/>
        <v>0</v>
      </c>
    </row>
    <row r="1553" spans="1:27" x14ac:dyDescent="0.55000000000000004">
      <c r="A1553" s="3" t="s">
        <v>71</v>
      </c>
      <c r="B1553" s="3" t="s">
        <v>72</v>
      </c>
      <c r="C1553" s="3" t="s">
        <v>2740</v>
      </c>
      <c r="D1553" s="3" t="s">
        <v>2131</v>
      </c>
      <c r="E1553" s="4" t="s">
        <v>47</v>
      </c>
      <c r="F1553" s="3" t="s">
        <v>32</v>
      </c>
      <c r="G1553" s="3" t="s">
        <v>697</v>
      </c>
      <c r="H1553" s="3" t="s">
        <v>34</v>
      </c>
      <c r="I1553" s="3" t="s">
        <v>77</v>
      </c>
      <c r="J1553" s="3" t="s">
        <v>36</v>
      </c>
      <c r="K1553" s="3" t="s">
        <v>42</v>
      </c>
      <c r="L1553" s="5">
        <v>6.25</v>
      </c>
      <c r="M1553" s="4">
        <v>1</v>
      </c>
      <c r="N1553" s="5">
        <v>0.625</v>
      </c>
      <c r="O1553" s="5">
        <v>0.625</v>
      </c>
      <c r="P1553" s="4">
        <v>64</v>
      </c>
      <c r="Q1553" s="6">
        <v>1.5625</v>
      </c>
      <c r="R1553" s="7">
        <v>5.2218749999999998</v>
      </c>
      <c r="S1553" s="6">
        <v>0</v>
      </c>
      <c r="T1553" s="5">
        <v>0</v>
      </c>
      <c r="U1553" s="5">
        <v>0</v>
      </c>
      <c r="V1553" s="5">
        <f t="shared" si="130"/>
        <v>0.625</v>
      </c>
      <c r="W1553" s="5">
        <f t="shared" si="126"/>
        <v>-0.625</v>
      </c>
      <c r="X1553" s="8">
        <f t="shared" si="127"/>
        <v>-1</v>
      </c>
      <c r="Y1553" s="4">
        <v>0</v>
      </c>
      <c r="Z1553" s="9" t="str">
        <f t="shared" si="128"/>
        <v>NA</v>
      </c>
      <c r="AA1553" s="10">
        <f t="shared" si="129"/>
        <v>0</v>
      </c>
    </row>
    <row r="1554" spans="1:27" x14ac:dyDescent="0.55000000000000004">
      <c r="A1554" s="3" t="s">
        <v>71</v>
      </c>
      <c r="B1554" s="3" t="s">
        <v>72</v>
      </c>
      <c r="C1554" s="3" t="s">
        <v>2741</v>
      </c>
      <c r="D1554" s="3" t="s">
        <v>2742</v>
      </c>
      <c r="E1554" s="4" t="s">
        <v>47</v>
      </c>
      <c r="F1554" s="3" t="s">
        <v>104</v>
      </c>
      <c r="G1554" s="3" t="s">
        <v>201</v>
      </c>
      <c r="H1554" s="3" t="s">
        <v>34</v>
      </c>
      <c r="I1554" s="3" t="s">
        <v>77</v>
      </c>
      <c r="J1554" s="3" t="s">
        <v>36</v>
      </c>
      <c r="K1554" s="3" t="s">
        <v>61</v>
      </c>
      <c r="L1554" s="5">
        <v>6.25</v>
      </c>
      <c r="M1554" s="4">
        <v>1</v>
      </c>
      <c r="N1554" s="5">
        <v>0.625</v>
      </c>
      <c r="O1554" s="5">
        <v>0.625</v>
      </c>
      <c r="P1554" s="4">
        <v>3</v>
      </c>
      <c r="Q1554" s="6">
        <v>33.3333333333333</v>
      </c>
      <c r="R1554" s="7">
        <v>1</v>
      </c>
      <c r="S1554" s="6">
        <v>0</v>
      </c>
      <c r="T1554" s="5">
        <v>0</v>
      </c>
      <c r="U1554" s="5">
        <v>0</v>
      </c>
      <c r="V1554" s="5">
        <f t="shared" si="130"/>
        <v>0.625</v>
      </c>
      <c r="W1554" s="5">
        <f t="shared" si="126"/>
        <v>-0.625</v>
      </c>
      <c r="X1554" s="8">
        <f t="shared" si="127"/>
        <v>-1</v>
      </c>
      <c r="Y1554" s="4">
        <v>0</v>
      </c>
      <c r="Z1554" s="9" t="str">
        <f t="shared" si="128"/>
        <v>NA</v>
      </c>
      <c r="AA1554" s="10">
        <f t="shared" si="129"/>
        <v>0</v>
      </c>
    </row>
    <row r="1555" spans="1:27" x14ac:dyDescent="0.55000000000000004">
      <c r="A1555" s="3" t="s">
        <v>71</v>
      </c>
      <c r="B1555" s="3" t="s">
        <v>72</v>
      </c>
      <c r="C1555" s="3" t="s">
        <v>2743</v>
      </c>
      <c r="D1555" s="3" t="s">
        <v>1293</v>
      </c>
      <c r="E1555" s="4" t="s">
        <v>47</v>
      </c>
      <c r="F1555" s="3" t="s">
        <v>32</v>
      </c>
      <c r="G1555" s="3" t="s">
        <v>2744</v>
      </c>
      <c r="H1555" s="3" t="s">
        <v>34</v>
      </c>
      <c r="I1555" s="3" t="s">
        <v>77</v>
      </c>
      <c r="J1555" s="3" t="s">
        <v>36</v>
      </c>
      <c r="K1555" s="3" t="s">
        <v>61</v>
      </c>
      <c r="L1555" s="5">
        <v>6.25</v>
      </c>
      <c r="M1555" s="4">
        <v>1</v>
      </c>
      <c r="N1555" s="5">
        <v>0.63749999999999996</v>
      </c>
      <c r="O1555" s="5">
        <v>0.63749999999999996</v>
      </c>
      <c r="P1555" s="4">
        <v>19</v>
      </c>
      <c r="Q1555" s="6">
        <v>5.2631578947368398</v>
      </c>
      <c r="R1555" s="7">
        <v>2.8947368421052602</v>
      </c>
      <c r="S1555" s="6">
        <v>0</v>
      </c>
      <c r="T1555" s="5">
        <v>0</v>
      </c>
      <c r="U1555" s="5">
        <v>0</v>
      </c>
      <c r="V1555" s="5">
        <f t="shared" si="130"/>
        <v>0.63749999999999996</v>
      </c>
      <c r="W1555" s="5">
        <f t="shared" si="126"/>
        <v>-0.63749999999999996</v>
      </c>
      <c r="X1555" s="8">
        <f t="shared" si="127"/>
        <v>-1</v>
      </c>
      <c r="Y1555" s="4">
        <v>0</v>
      </c>
      <c r="Z1555" s="9" t="str">
        <f t="shared" si="128"/>
        <v>NA</v>
      </c>
      <c r="AA1555" s="10">
        <f t="shared" si="129"/>
        <v>0</v>
      </c>
    </row>
    <row r="1556" spans="1:27" x14ac:dyDescent="0.55000000000000004">
      <c r="A1556" s="3" t="s">
        <v>71</v>
      </c>
      <c r="B1556" s="3" t="s">
        <v>72</v>
      </c>
      <c r="C1556" s="3" t="s">
        <v>2745</v>
      </c>
      <c r="D1556" s="3" t="s">
        <v>2746</v>
      </c>
      <c r="E1556" s="4" t="s">
        <v>47</v>
      </c>
      <c r="F1556" s="3" t="s">
        <v>104</v>
      </c>
      <c r="G1556" s="3" t="s">
        <v>105</v>
      </c>
      <c r="H1556" s="3" t="s">
        <v>34</v>
      </c>
      <c r="I1556" s="3" t="s">
        <v>77</v>
      </c>
      <c r="J1556" s="3" t="s">
        <v>36</v>
      </c>
      <c r="K1556" s="3" t="s">
        <v>37</v>
      </c>
      <c r="L1556" s="5">
        <v>6.25</v>
      </c>
      <c r="M1556" s="4">
        <v>1</v>
      </c>
      <c r="N1556" s="5">
        <v>0.65</v>
      </c>
      <c r="O1556" s="5">
        <v>0.65</v>
      </c>
      <c r="P1556" s="4">
        <v>12</v>
      </c>
      <c r="Q1556" s="6">
        <v>8.3333333333333304</v>
      </c>
      <c r="R1556" s="7">
        <v>2.0825</v>
      </c>
      <c r="S1556" s="6">
        <v>0</v>
      </c>
      <c r="T1556" s="5">
        <v>0</v>
      </c>
      <c r="U1556" s="5">
        <v>0</v>
      </c>
      <c r="V1556" s="5">
        <f t="shared" si="130"/>
        <v>0.65</v>
      </c>
      <c r="W1556" s="5">
        <f t="shared" si="126"/>
        <v>-0.65</v>
      </c>
      <c r="X1556" s="8">
        <f t="shared" si="127"/>
        <v>-1</v>
      </c>
      <c r="Y1556" s="4">
        <v>0</v>
      </c>
      <c r="Z1556" s="9" t="str">
        <f t="shared" si="128"/>
        <v>NA</v>
      </c>
      <c r="AA1556" s="10">
        <f t="shared" si="129"/>
        <v>0</v>
      </c>
    </row>
    <row r="1557" spans="1:27" x14ac:dyDescent="0.55000000000000004">
      <c r="A1557" s="3" t="s">
        <v>71</v>
      </c>
      <c r="B1557" s="3" t="s">
        <v>72</v>
      </c>
      <c r="C1557" s="3" t="s">
        <v>2747</v>
      </c>
      <c r="D1557" s="3" t="s">
        <v>2683</v>
      </c>
      <c r="E1557" s="4" t="s">
        <v>47</v>
      </c>
      <c r="F1557" s="3" t="s">
        <v>221</v>
      </c>
      <c r="G1557" s="3" t="s">
        <v>2748</v>
      </c>
      <c r="H1557" s="3" t="s">
        <v>34</v>
      </c>
      <c r="I1557" s="3" t="s">
        <v>77</v>
      </c>
      <c r="J1557" s="3" t="s">
        <v>36</v>
      </c>
      <c r="K1557" s="3" t="s">
        <v>61</v>
      </c>
      <c r="L1557" s="5">
        <v>6.25</v>
      </c>
      <c r="M1557" s="4">
        <v>1</v>
      </c>
      <c r="N1557" s="5">
        <v>0.6875</v>
      </c>
      <c r="O1557" s="5">
        <v>0.6875</v>
      </c>
      <c r="P1557" s="4">
        <v>4</v>
      </c>
      <c r="Q1557" s="6">
        <v>25</v>
      </c>
      <c r="R1557" s="7">
        <v>1.25</v>
      </c>
      <c r="S1557" s="6">
        <v>0</v>
      </c>
      <c r="T1557" s="5">
        <v>0</v>
      </c>
      <c r="U1557" s="5">
        <v>0</v>
      </c>
      <c r="V1557" s="5">
        <f t="shared" si="130"/>
        <v>0.6875</v>
      </c>
      <c r="W1557" s="5">
        <f t="shared" si="126"/>
        <v>-0.6875</v>
      </c>
      <c r="X1557" s="8">
        <f t="shared" si="127"/>
        <v>-1</v>
      </c>
      <c r="Y1557" s="4">
        <v>0</v>
      </c>
      <c r="Z1557" s="9" t="str">
        <f t="shared" si="128"/>
        <v>NA</v>
      </c>
      <c r="AA1557" s="10">
        <f t="shared" si="129"/>
        <v>0</v>
      </c>
    </row>
    <row r="1558" spans="1:27" x14ac:dyDescent="0.55000000000000004">
      <c r="A1558" s="3" t="s">
        <v>71</v>
      </c>
      <c r="B1558" s="3" t="s">
        <v>72</v>
      </c>
      <c r="C1558" s="3" t="s">
        <v>2749</v>
      </c>
      <c r="D1558" s="3" t="s">
        <v>317</v>
      </c>
      <c r="E1558" s="4" t="s">
        <v>47</v>
      </c>
      <c r="F1558" s="3" t="s">
        <v>104</v>
      </c>
      <c r="G1558" s="3" t="s">
        <v>2750</v>
      </c>
      <c r="H1558" s="3" t="s">
        <v>34</v>
      </c>
      <c r="I1558" s="3" t="s">
        <v>77</v>
      </c>
      <c r="J1558" s="3" t="s">
        <v>36</v>
      </c>
      <c r="K1558" s="3" t="s">
        <v>61</v>
      </c>
      <c r="L1558" s="5">
        <v>6.25</v>
      </c>
      <c r="M1558" s="4">
        <v>1</v>
      </c>
      <c r="N1558" s="5">
        <v>0.7</v>
      </c>
      <c r="O1558" s="5">
        <v>0.7</v>
      </c>
      <c r="P1558" s="4">
        <v>25</v>
      </c>
      <c r="Q1558" s="6">
        <v>4</v>
      </c>
      <c r="R1558" s="7">
        <v>1.66</v>
      </c>
      <c r="S1558" s="6">
        <v>0</v>
      </c>
      <c r="T1558" s="5">
        <v>0</v>
      </c>
      <c r="U1558" s="5">
        <v>0</v>
      </c>
      <c r="V1558" s="5">
        <f t="shared" si="130"/>
        <v>0.7</v>
      </c>
      <c r="W1558" s="5">
        <f t="shared" si="126"/>
        <v>-0.7</v>
      </c>
      <c r="X1558" s="8">
        <f t="shared" si="127"/>
        <v>-1</v>
      </c>
      <c r="Y1558" s="4">
        <v>0</v>
      </c>
      <c r="Z1558" s="9" t="str">
        <f t="shared" si="128"/>
        <v>NA</v>
      </c>
      <c r="AA1558" s="10">
        <f t="shared" si="129"/>
        <v>0</v>
      </c>
    </row>
    <row r="1559" spans="1:27" x14ac:dyDescent="0.55000000000000004">
      <c r="A1559" s="3" t="s">
        <v>71</v>
      </c>
      <c r="B1559" s="3" t="s">
        <v>72</v>
      </c>
      <c r="C1559" s="3" t="s">
        <v>2751</v>
      </c>
      <c r="D1559" s="3" t="s">
        <v>447</v>
      </c>
      <c r="E1559" s="4" t="s">
        <v>47</v>
      </c>
      <c r="F1559" s="3" t="s">
        <v>221</v>
      </c>
      <c r="G1559" s="3" t="s">
        <v>222</v>
      </c>
      <c r="H1559" s="3" t="s">
        <v>34</v>
      </c>
      <c r="I1559" s="3" t="s">
        <v>77</v>
      </c>
      <c r="J1559" s="3" t="s">
        <v>36</v>
      </c>
      <c r="K1559" s="3" t="s">
        <v>61</v>
      </c>
      <c r="L1559" s="5">
        <v>6.25</v>
      </c>
      <c r="M1559" s="4">
        <v>1</v>
      </c>
      <c r="N1559" s="5">
        <v>0.71250000000000002</v>
      </c>
      <c r="O1559" s="5">
        <v>0.71250000000000002</v>
      </c>
      <c r="P1559" s="4">
        <v>120</v>
      </c>
      <c r="Q1559" s="6">
        <v>0.83333333333333304</v>
      </c>
      <c r="R1559" s="7">
        <v>1.3540000000000001</v>
      </c>
      <c r="S1559" s="6">
        <v>0</v>
      </c>
      <c r="T1559" s="5">
        <v>0</v>
      </c>
      <c r="U1559" s="5">
        <v>0</v>
      </c>
      <c r="V1559" s="5">
        <f t="shared" si="130"/>
        <v>0.71250000000000002</v>
      </c>
      <c r="W1559" s="5">
        <f t="shared" si="126"/>
        <v>-0.71250000000000002</v>
      </c>
      <c r="X1559" s="8">
        <f t="shared" si="127"/>
        <v>-1</v>
      </c>
      <c r="Y1559" s="4">
        <v>0</v>
      </c>
      <c r="Z1559" s="9" t="str">
        <f t="shared" si="128"/>
        <v>NA</v>
      </c>
      <c r="AA1559" s="10">
        <f t="shared" si="129"/>
        <v>0</v>
      </c>
    </row>
    <row r="1560" spans="1:27" x14ac:dyDescent="0.55000000000000004">
      <c r="A1560" s="3" t="s">
        <v>71</v>
      </c>
      <c r="B1560" s="3" t="s">
        <v>72</v>
      </c>
      <c r="C1560" s="3" t="s">
        <v>2752</v>
      </c>
      <c r="D1560" s="3" t="s">
        <v>128</v>
      </c>
      <c r="E1560" s="4" t="s">
        <v>47</v>
      </c>
      <c r="F1560" s="3" t="s">
        <v>262</v>
      </c>
      <c r="G1560" s="3" t="s">
        <v>263</v>
      </c>
      <c r="H1560" s="3" t="s">
        <v>34</v>
      </c>
      <c r="I1560" s="3" t="s">
        <v>77</v>
      </c>
      <c r="J1560" s="3" t="s">
        <v>36</v>
      </c>
      <c r="K1560" s="3" t="s">
        <v>61</v>
      </c>
      <c r="L1560" s="5">
        <v>6.25</v>
      </c>
      <c r="M1560" s="4">
        <v>1</v>
      </c>
      <c r="N1560" s="5">
        <v>0.76249999999999996</v>
      </c>
      <c r="O1560" s="5">
        <v>0.76249999999999996</v>
      </c>
      <c r="P1560" s="4">
        <v>16</v>
      </c>
      <c r="Q1560" s="6">
        <v>6.25</v>
      </c>
      <c r="R1560" s="7">
        <v>1</v>
      </c>
      <c r="S1560" s="6">
        <v>0</v>
      </c>
      <c r="T1560" s="5">
        <v>0</v>
      </c>
      <c r="U1560" s="5">
        <v>0</v>
      </c>
      <c r="V1560" s="5">
        <f t="shared" si="130"/>
        <v>0.76249999999999996</v>
      </c>
      <c r="W1560" s="5">
        <f t="shared" si="126"/>
        <v>-0.76249999999999996</v>
      </c>
      <c r="X1560" s="8">
        <f t="shared" si="127"/>
        <v>-1</v>
      </c>
      <c r="Y1560" s="4">
        <v>0</v>
      </c>
      <c r="Z1560" s="9" t="str">
        <f t="shared" si="128"/>
        <v>NA</v>
      </c>
      <c r="AA1560" s="10">
        <f t="shared" si="129"/>
        <v>0</v>
      </c>
    </row>
    <row r="1561" spans="1:27" x14ac:dyDescent="0.55000000000000004">
      <c r="A1561" s="3" t="s">
        <v>71</v>
      </c>
      <c r="B1561" s="3" t="s">
        <v>72</v>
      </c>
      <c r="C1561" s="3" t="s">
        <v>2753</v>
      </c>
      <c r="D1561" s="3" t="s">
        <v>1151</v>
      </c>
      <c r="E1561" s="4" t="s">
        <v>47</v>
      </c>
      <c r="F1561" s="3" t="s">
        <v>32</v>
      </c>
      <c r="G1561" s="3" t="s">
        <v>697</v>
      </c>
      <c r="H1561" s="3" t="s">
        <v>34</v>
      </c>
      <c r="I1561" s="3" t="s">
        <v>77</v>
      </c>
      <c r="J1561" s="3" t="s">
        <v>36</v>
      </c>
      <c r="K1561" s="3" t="s">
        <v>42</v>
      </c>
      <c r="L1561" s="5">
        <v>6.25</v>
      </c>
      <c r="M1561" s="4">
        <v>1</v>
      </c>
      <c r="N1561" s="5">
        <v>0.77500000000000002</v>
      </c>
      <c r="O1561" s="5">
        <v>0.77500000000000002</v>
      </c>
      <c r="P1561" s="4">
        <v>24</v>
      </c>
      <c r="Q1561" s="6">
        <v>4.1666666666666696</v>
      </c>
      <c r="R1561" s="7">
        <v>2.1583333333333301</v>
      </c>
      <c r="S1561" s="6">
        <v>0</v>
      </c>
      <c r="T1561" s="5">
        <v>0</v>
      </c>
      <c r="U1561" s="5">
        <v>0</v>
      </c>
      <c r="V1561" s="5">
        <f t="shared" si="130"/>
        <v>0.77500000000000002</v>
      </c>
      <c r="W1561" s="5">
        <f t="shared" si="126"/>
        <v>-0.77500000000000002</v>
      </c>
      <c r="X1561" s="8">
        <f t="shared" si="127"/>
        <v>-1</v>
      </c>
      <c r="Y1561" s="4">
        <v>0</v>
      </c>
      <c r="Z1561" s="9" t="str">
        <f t="shared" si="128"/>
        <v>NA</v>
      </c>
      <c r="AA1561" s="10">
        <f t="shared" si="129"/>
        <v>0</v>
      </c>
    </row>
    <row r="1562" spans="1:27" x14ac:dyDescent="0.55000000000000004">
      <c r="A1562" s="3" t="s">
        <v>71</v>
      </c>
      <c r="B1562" s="3" t="s">
        <v>72</v>
      </c>
      <c r="C1562" s="3" t="s">
        <v>2754</v>
      </c>
      <c r="D1562" s="3" t="s">
        <v>1832</v>
      </c>
      <c r="E1562" s="4" t="s">
        <v>47</v>
      </c>
      <c r="F1562" s="3" t="s">
        <v>104</v>
      </c>
      <c r="G1562" s="3" t="s">
        <v>285</v>
      </c>
      <c r="H1562" s="3" t="s">
        <v>34</v>
      </c>
      <c r="I1562" s="3" t="s">
        <v>77</v>
      </c>
      <c r="J1562" s="3" t="s">
        <v>36</v>
      </c>
      <c r="K1562" s="3" t="s">
        <v>61</v>
      </c>
      <c r="L1562" s="5">
        <v>6.25</v>
      </c>
      <c r="M1562" s="4">
        <v>1</v>
      </c>
      <c r="N1562" s="5">
        <v>0.77500000000000002</v>
      </c>
      <c r="O1562" s="5">
        <v>0.77500000000000002</v>
      </c>
      <c r="P1562" s="4">
        <v>6</v>
      </c>
      <c r="Q1562" s="6">
        <v>16.6666666666667</v>
      </c>
      <c r="R1562" s="7">
        <v>3.3</v>
      </c>
      <c r="S1562" s="6">
        <v>0</v>
      </c>
      <c r="T1562" s="5">
        <v>0</v>
      </c>
      <c r="U1562" s="5">
        <v>0</v>
      </c>
      <c r="V1562" s="5">
        <f t="shared" si="130"/>
        <v>0.77500000000000002</v>
      </c>
      <c r="W1562" s="5">
        <f t="shared" si="126"/>
        <v>-0.77500000000000002</v>
      </c>
      <c r="X1562" s="8">
        <f t="shared" si="127"/>
        <v>-1</v>
      </c>
      <c r="Y1562" s="4">
        <v>0</v>
      </c>
      <c r="Z1562" s="9" t="str">
        <f t="shared" si="128"/>
        <v>NA</v>
      </c>
      <c r="AA1562" s="10">
        <f t="shared" si="129"/>
        <v>0</v>
      </c>
    </row>
    <row r="1563" spans="1:27" x14ac:dyDescent="0.55000000000000004">
      <c r="A1563" s="3" t="s">
        <v>71</v>
      </c>
      <c r="B1563" s="3" t="s">
        <v>72</v>
      </c>
      <c r="C1563" s="3" t="s">
        <v>2755</v>
      </c>
      <c r="D1563" s="3" t="s">
        <v>842</v>
      </c>
      <c r="E1563" s="4" t="s">
        <v>47</v>
      </c>
      <c r="F1563" s="3" t="s">
        <v>125</v>
      </c>
      <c r="G1563" s="3" t="s">
        <v>2739</v>
      </c>
      <c r="H1563" s="3" t="s">
        <v>34</v>
      </c>
      <c r="I1563" s="3" t="s">
        <v>77</v>
      </c>
      <c r="J1563" s="3" t="s">
        <v>36</v>
      </c>
      <c r="K1563" s="3" t="s">
        <v>42</v>
      </c>
      <c r="L1563" s="5">
        <v>6.25</v>
      </c>
      <c r="M1563" s="4">
        <v>1</v>
      </c>
      <c r="N1563" s="5">
        <v>0.77500000000000002</v>
      </c>
      <c r="O1563" s="5">
        <v>0.77500000000000002</v>
      </c>
      <c r="P1563" s="4">
        <v>17</v>
      </c>
      <c r="Q1563" s="6">
        <v>5.8823529411764701</v>
      </c>
      <c r="R1563" s="7">
        <v>1</v>
      </c>
      <c r="S1563" s="6">
        <v>0</v>
      </c>
      <c r="T1563" s="5">
        <v>0</v>
      </c>
      <c r="U1563" s="5">
        <v>0</v>
      </c>
      <c r="V1563" s="5">
        <f t="shared" si="130"/>
        <v>0.77500000000000002</v>
      </c>
      <c r="W1563" s="5">
        <f t="shared" si="126"/>
        <v>-0.77500000000000002</v>
      </c>
      <c r="X1563" s="8">
        <f t="shared" si="127"/>
        <v>-1</v>
      </c>
      <c r="Y1563" s="4">
        <v>0</v>
      </c>
      <c r="Z1563" s="9" t="str">
        <f t="shared" si="128"/>
        <v>NA</v>
      </c>
      <c r="AA1563" s="10">
        <f t="shared" si="129"/>
        <v>0</v>
      </c>
    </row>
    <row r="1564" spans="1:27" x14ac:dyDescent="0.55000000000000004">
      <c r="A1564" s="3" t="s">
        <v>71</v>
      </c>
      <c r="B1564" s="3" t="s">
        <v>72</v>
      </c>
      <c r="C1564" s="3" t="s">
        <v>2756</v>
      </c>
      <c r="D1564" s="3" t="s">
        <v>503</v>
      </c>
      <c r="E1564" s="4" t="s">
        <v>47</v>
      </c>
      <c r="F1564" s="3" t="s">
        <v>40</v>
      </c>
      <c r="G1564" s="3" t="s">
        <v>122</v>
      </c>
      <c r="H1564" s="3" t="s">
        <v>34</v>
      </c>
      <c r="I1564" s="3" t="s">
        <v>77</v>
      </c>
      <c r="J1564" s="3" t="s">
        <v>36</v>
      </c>
      <c r="K1564" s="3" t="s">
        <v>61</v>
      </c>
      <c r="L1564" s="5">
        <v>6.25</v>
      </c>
      <c r="M1564" s="4">
        <v>1</v>
      </c>
      <c r="N1564" s="5">
        <v>0.78749999999999998</v>
      </c>
      <c r="O1564" s="5">
        <v>0.78749999999999998</v>
      </c>
      <c r="P1564" s="4">
        <v>7</v>
      </c>
      <c r="Q1564" s="6">
        <v>14.285714285714301</v>
      </c>
      <c r="R1564" s="7">
        <v>1.1428571428571399</v>
      </c>
      <c r="S1564" s="6">
        <v>0</v>
      </c>
      <c r="T1564" s="5">
        <v>0</v>
      </c>
      <c r="U1564" s="5">
        <v>0</v>
      </c>
      <c r="V1564" s="5">
        <f t="shared" si="130"/>
        <v>0.78749999999999998</v>
      </c>
      <c r="W1564" s="5">
        <f t="shared" si="126"/>
        <v>-0.78749999999999998</v>
      </c>
      <c r="X1564" s="8">
        <f t="shared" si="127"/>
        <v>-1</v>
      </c>
      <c r="Y1564" s="4">
        <v>0</v>
      </c>
      <c r="Z1564" s="9" t="str">
        <f t="shared" si="128"/>
        <v>NA</v>
      </c>
      <c r="AA1564" s="10">
        <f t="shared" si="129"/>
        <v>0</v>
      </c>
    </row>
    <row r="1565" spans="1:27" x14ac:dyDescent="0.55000000000000004">
      <c r="A1565" s="3" t="s">
        <v>71</v>
      </c>
      <c r="B1565" s="3" t="s">
        <v>72</v>
      </c>
      <c r="C1565" s="3" t="s">
        <v>2757</v>
      </c>
      <c r="D1565" s="3" t="s">
        <v>842</v>
      </c>
      <c r="E1565" s="4" t="s">
        <v>47</v>
      </c>
      <c r="F1565" s="3" t="s">
        <v>194</v>
      </c>
      <c r="G1565" s="3" t="s">
        <v>2692</v>
      </c>
      <c r="H1565" s="3" t="s">
        <v>34</v>
      </c>
      <c r="I1565" s="3" t="s">
        <v>77</v>
      </c>
      <c r="J1565" s="3" t="s">
        <v>36</v>
      </c>
      <c r="K1565" s="3" t="s">
        <v>42</v>
      </c>
      <c r="L1565" s="5">
        <v>6.25</v>
      </c>
      <c r="M1565" s="4">
        <v>1</v>
      </c>
      <c r="N1565" s="5">
        <v>0.82499999999999996</v>
      </c>
      <c r="O1565" s="5">
        <v>0.82499999999999996</v>
      </c>
      <c r="P1565" s="4">
        <v>14</v>
      </c>
      <c r="Q1565" s="6">
        <v>7.1428571428571397</v>
      </c>
      <c r="R1565" s="7">
        <v>1</v>
      </c>
      <c r="S1565" s="6">
        <v>0</v>
      </c>
      <c r="T1565" s="5">
        <v>0</v>
      </c>
      <c r="U1565" s="5">
        <v>0</v>
      </c>
      <c r="V1565" s="5">
        <f t="shared" si="130"/>
        <v>0.82499999999999996</v>
      </c>
      <c r="W1565" s="5">
        <f t="shared" si="126"/>
        <v>-0.82499999999999996</v>
      </c>
      <c r="X1565" s="8">
        <f t="shared" si="127"/>
        <v>-1</v>
      </c>
      <c r="Y1565" s="4">
        <v>0</v>
      </c>
      <c r="Z1565" s="9" t="str">
        <f t="shared" si="128"/>
        <v>NA</v>
      </c>
      <c r="AA1565" s="10">
        <f t="shared" si="129"/>
        <v>0</v>
      </c>
    </row>
    <row r="1566" spans="1:27" x14ac:dyDescent="0.55000000000000004">
      <c r="A1566" s="3" t="s">
        <v>71</v>
      </c>
      <c r="B1566" s="3" t="s">
        <v>72</v>
      </c>
      <c r="C1566" s="3" t="s">
        <v>2758</v>
      </c>
      <c r="D1566" s="3" t="s">
        <v>2759</v>
      </c>
      <c r="E1566" s="4" t="s">
        <v>47</v>
      </c>
      <c r="F1566" s="3" t="s">
        <v>173</v>
      </c>
      <c r="G1566" s="3" t="s">
        <v>2760</v>
      </c>
      <c r="H1566" s="3" t="s">
        <v>34</v>
      </c>
      <c r="I1566" s="3" t="s">
        <v>77</v>
      </c>
      <c r="J1566" s="3" t="s">
        <v>36</v>
      </c>
      <c r="K1566" s="3" t="s">
        <v>42</v>
      </c>
      <c r="L1566" s="5">
        <v>6.25</v>
      </c>
      <c r="M1566" s="4">
        <v>1</v>
      </c>
      <c r="N1566" s="5">
        <v>0.86250000000000004</v>
      </c>
      <c r="O1566" s="5">
        <v>0.86250000000000004</v>
      </c>
      <c r="P1566" s="4">
        <v>24</v>
      </c>
      <c r="Q1566" s="6">
        <v>4.1666666666666696</v>
      </c>
      <c r="R1566" s="7">
        <v>1.125</v>
      </c>
      <c r="S1566" s="6">
        <v>0</v>
      </c>
      <c r="T1566" s="5">
        <v>0</v>
      </c>
      <c r="U1566" s="5">
        <v>0</v>
      </c>
      <c r="V1566" s="5">
        <f t="shared" si="130"/>
        <v>0.86250000000000004</v>
      </c>
      <c r="W1566" s="5">
        <f t="shared" si="126"/>
        <v>-0.86250000000000004</v>
      </c>
      <c r="X1566" s="8">
        <f t="shared" si="127"/>
        <v>-1</v>
      </c>
      <c r="Y1566" s="4">
        <v>0</v>
      </c>
      <c r="Z1566" s="9" t="str">
        <f t="shared" si="128"/>
        <v>NA</v>
      </c>
      <c r="AA1566" s="10">
        <f t="shared" si="129"/>
        <v>0</v>
      </c>
    </row>
    <row r="1567" spans="1:27" x14ac:dyDescent="0.55000000000000004">
      <c r="A1567" s="3" t="s">
        <v>71</v>
      </c>
      <c r="B1567" s="3" t="s">
        <v>72</v>
      </c>
      <c r="C1567" s="3" t="s">
        <v>2761</v>
      </c>
      <c r="D1567" s="3" t="s">
        <v>128</v>
      </c>
      <c r="E1567" s="4" t="s">
        <v>47</v>
      </c>
      <c r="F1567" s="3" t="s">
        <v>133</v>
      </c>
      <c r="G1567" s="3" t="s">
        <v>2681</v>
      </c>
      <c r="H1567" s="3" t="s">
        <v>34</v>
      </c>
      <c r="I1567" s="3" t="s">
        <v>77</v>
      </c>
      <c r="J1567" s="3" t="s">
        <v>36</v>
      </c>
      <c r="K1567" s="3" t="s">
        <v>61</v>
      </c>
      <c r="L1567" s="5">
        <v>6.25</v>
      </c>
      <c r="M1567" s="4">
        <v>1</v>
      </c>
      <c r="N1567" s="5">
        <v>0.86250000000000004</v>
      </c>
      <c r="O1567" s="5">
        <v>0.86250000000000004</v>
      </c>
      <c r="P1567" s="4">
        <v>6</v>
      </c>
      <c r="Q1567" s="6">
        <v>16.6666666666667</v>
      </c>
      <c r="R1567" s="7">
        <v>1.65</v>
      </c>
      <c r="S1567" s="6">
        <v>0</v>
      </c>
      <c r="T1567" s="5">
        <v>0</v>
      </c>
      <c r="U1567" s="5">
        <v>0</v>
      </c>
      <c r="V1567" s="5">
        <f t="shared" si="130"/>
        <v>0.86250000000000004</v>
      </c>
      <c r="W1567" s="5">
        <f t="shared" si="126"/>
        <v>-0.86250000000000004</v>
      </c>
      <c r="X1567" s="8">
        <f t="shared" si="127"/>
        <v>-1</v>
      </c>
      <c r="Y1567" s="4">
        <v>0</v>
      </c>
      <c r="Z1567" s="9" t="str">
        <f t="shared" si="128"/>
        <v>NA</v>
      </c>
      <c r="AA1567" s="10">
        <f t="shared" si="129"/>
        <v>0</v>
      </c>
    </row>
    <row r="1568" spans="1:27" x14ac:dyDescent="0.55000000000000004">
      <c r="A1568" s="3" t="s">
        <v>71</v>
      </c>
      <c r="B1568" s="3" t="s">
        <v>72</v>
      </c>
      <c r="C1568" s="3" t="s">
        <v>2762</v>
      </c>
      <c r="D1568" s="3" t="s">
        <v>2763</v>
      </c>
      <c r="E1568" s="4" t="s">
        <v>47</v>
      </c>
      <c r="F1568" s="3" t="s">
        <v>173</v>
      </c>
      <c r="G1568" s="3" t="s">
        <v>2764</v>
      </c>
      <c r="H1568" s="3" t="s">
        <v>34</v>
      </c>
      <c r="I1568" s="3" t="s">
        <v>77</v>
      </c>
      <c r="J1568" s="3" t="s">
        <v>36</v>
      </c>
      <c r="K1568" s="3" t="s">
        <v>42</v>
      </c>
      <c r="L1568" s="5">
        <v>6.25</v>
      </c>
      <c r="M1568" s="4">
        <v>1</v>
      </c>
      <c r="N1568" s="5">
        <v>0.875</v>
      </c>
      <c r="O1568" s="5">
        <v>0.875</v>
      </c>
      <c r="P1568" s="4">
        <v>5</v>
      </c>
      <c r="Q1568" s="6">
        <v>20</v>
      </c>
      <c r="R1568" s="7">
        <v>1.2</v>
      </c>
      <c r="S1568" s="6">
        <v>0</v>
      </c>
      <c r="T1568" s="5">
        <v>0</v>
      </c>
      <c r="U1568" s="5">
        <v>0</v>
      </c>
      <c r="V1568" s="5">
        <f t="shared" si="130"/>
        <v>0.875</v>
      </c>
      <c r="W1568" s="5">
        <f t="shared" si="126"/>
        <v>-0.875</v>
      </c>
      <c r="X1568" s="8">
        <f t="shared" si="127"/>
        <v>-1</v>
      </c>
      <c r="Y1568" s="4">
        <v>0</v>
      </c>
      <c r="Z1568" s="9" t="str">
        <f t="shared" si="128"/>
        <v>NA</v>
      </c>
      <c r="AA1568" s="10">
        <f t="shared" si="129"/>
        <v>0</v>
      </c>
    </row>
    <row r="1569" spans="1:27" x14ac:dyDescent="0.55000000000000004">
      <c r="A1569" s="3" t="s">
        <v>71</v>
      </c>
      <c r="B1569" s="3" t="s">
        <v>72</v>
      </c>
      <c r="C1569" s="3" t="s">
        <v>2765</v>
      </c>
      <c r="D1569" s="3" t="s">
        <v>2614</v>
      </c>
      <c r="E1569" s="4" t="s">
        <v>47</v>
      </c>
      <c r="F1569" s="3" t="s">
        <v>75</v>
      </c>
      <c r="G1569" s="3" t="s">
        <v>76</v>
      </c>
      <c r="H1569" s="3" t="s">
        <v>34</v>
      </c>
      <c r="I1569" s="3" t="s">
        <v>77</v>
      </c>
      <c r="J1569" s="3" t="s">
        <v>36</v>
      </c>
      <c r="K1569" s="3" t="s">
        <v>42</v>
      </c>
      <c r="L1569" s="5">
        <v>6.25</v>
      </c>
      <c r="M1569" s="4">
        <v>1</v>
      </c>
      <c r="N1569" s="5">
        <v>0.875</v>
      </c>
      <c r="O1569" s="5">
        <v>0.875</v>
      </c>
      <c r="P1569" s="4">
        <v>1</v>
      </c>
      <c r="Q1569" s="6">
        <v>100</v>
      </c>
      <c r="R1569" s="7">
        <v>1</v>
      </c>
      <c r="S1569" s="6">
        <v>0</v>
      </c>
      <c r="T1569" s="5">
        <v>0</v>
      </c>
      <c r="U1569" s="5">
        <v>0</v>
      </c>
      <c r="V1569" s="5">
        <f t="shared" si="130"/>
        <v>0.875</v>
      </c>
      <c r="W1569" s="5">
        <f t="shared" si="126"/>
        <v>-0.875</v>
      </c>
      <c r="X1569" s="8">
        <f t="shared" si="127"/>
        <v>-1</v>
      </c>
      <c r="Y1569" s="4">
        <v>0</v>
      </c>
      <c r="Z1569" s="9" t="str">
        <f t="shared" si="128"/>
        <v>NA</v>
      </c>
      <c r="AA1569" s="10">
        <f t="shared" si="129"/>
        <v>0</v>
      </c>
    </row>
    <row r="1570" spans="1:27" x14ac:dyDescent="0.55000000000000004">
      <c r="A1570" s="3" t="s">
        <v>71</v>
      </c>
      <c r="B1570" s="3" t="s">
        <v>72</v>
      </c>
      <c r="C1570" s="3" t="s">
        <v>2766</v>
      </c>
      <c r="D1570" s="3" t="s">
        <v>2767</v>
      </c>
      <c r="E1570" s="4" t="s">
        <v>47</v>
      </c>
      <c r="F1570" s="3" t="s">
        <v>262</v>
      </c>
      <c r="G1570" s="3" t="s">
        <v>2768</v>
      </c>
      <c r="H1570" s="3" t="s">
        <v>34</v>
      </c>
      <c r="I1570" s="3" t="s">
        <v>77</v>
      </c>
      <c r="J1570" s="3" t="s">
        <v>36</v>
      </c>
      <c r="K1570" s="3" t="s">
        <v>61</v>
      </c>
      <c r="L1570" s="5">
        <v>6.25</v>
      </c>
      <c r="M1570" s="4">
        <v>1</v>
      </c>
      <c r="N1570" s="5">
        <v>0.88749999999999996</v>
      </c>
      <c r="O1570" s="5">
        <v>0.88749999999999996</v>
      </c>
      <c r="P1570" s="4">
        <v>4</v>
      </c>
      <c r="Q1570" s="6">
        <v>25</v>
      </c>
      <c r="R1570" s="7">
        <v>1</v>
      </c>
      <c r="S1570" s="6">
        <v>0</v>
      </c>
      <c r="T1570" s="5">
        <v>0</v>
      </c>
      <c r="U1570" s="5">
        <v>0</v>
      </c>
      <c r="V1570" s="5">
        <f t="shared" si="130"/>
        <v>0.88749999999999996</v>
      </c>
      <c r="W1570" s="5">
        <f t="shared" si="126"/>
        <v>-0.88749999999999996</v>
      </c>
      <c r="X1570" s="8">
        <f t="shared" si="127"/>
        <v>-1</v>
      </c>
      <c r="Y1570" s="4">
        <v>0</v>
      </c>
      <c r="Z1570" s="9" t="str">
        <f t="shared" si="128"/>
        <v>NA</v>
      </c>
      <c r="AA1570" s="10">
        <f t="shared" si="129"/>
        <v>0</v>
      </c>
    </row>
    <row r="1571" spans="1:27" x14ac:dyDescent="0.55000000000000004">
      <c r="A1571" s="3" t="s">
        <v>71</v>
      </c>
      <c r="B1571" s="3" t="s">
        <v>72</v>
      </c>
      <c r="C1571" s="3" t="s">
        <v>2769</v>
      </c>
      <c r="D1571" s="3" t="s">
        <v>2642</v>
      </c>
      <c r="E1571" s="4" t="s">
        <v>47</v>
      </c>
      <c r="F1571" s="3" t="s">
        <v>40</v>
      </c>
      <c r="G1571" s="3" t="s">
        <v>2770</v>
      </c>
      <c r="H1571" s="3" t="s">
        <v>34</v>
      </c>
      <c r="I1571" s="3" t="s">
        <v>77</v>
      </c>
      <c r="J1571" s="3" t="s">
        <v>36</v>
      </c>
      <c r="K1571" s="3" t="s">
        <v>42</v>
      </c>
      <c r="L1571" s="5">
        <v>6.25</v>
      </c>
      <c r="M1571" s="4">
        <v>1</v>
      </c>
      <c r="N1571" s="5">
        <v>0.88749999999999996</v>
      </c>
      <c r="O1571" s="5">
        <v>0.88749999999999996</v>
      </c>
      <c r="P1571" s="4">
        <v>3</v>
      </c>
      <c r="Q1571" s="6">
        <v>33.3333333333333</v>
      </c>
      <c r="R1571" s="7">
        <v>1</v>
      </c>
      <c r="S1571" s="6">
        <v>0</v>
      </c>
      <c r="T1571" s="5">
        <v>0</v>
      </c>
      <c r="U1571" s="5">
        <v>0</v>
      </c>
      <c r="V1571" s="5">
        <f t="shared" si="130"/>
        <v>0.88749999999999996</v>
      </c>
      <c r="W1571" s="5">
        <f t="shared" si="126"/>
        <v>-0.88749999999999996</v>
      </c>
      <c r="X1571" s="8">
        <f t="shared" si="127"/>
        <v>-1</v>
      </c>
      <c r="Y1571" s="4">
        <v>0</v>
      </c>
      <c r="Z1571" s="9" t="str">
        <f t="shared" si="128"/>
        <v>NA</v>
      </c>
      <c r="AA1571" s="10">
        <f t="shared" si="129"/>
        <v>0</v>
      </c>
    </row>
    <row r="1572" spans="1:27" x14ac:dyDescent="0.55000000000000004">
      <c r="A1572" s="3" t="s">
        <v>71</v>
      </c>
      <c r="B1572" s="3" t="s">
        <v>72</v>
      </c>
      <c r="C1572" s="3" t="s">
        <v>2771</v>
      </c>
      <c r="D1572" s="3" t="s">
        <v>2192</v>
      </c>
      <c r="E1572" s="4" t="s">
        <v>47</v>
      </c>
      <c r="F1572" s="3" t="s">
        <v>32</v>
      </c>
      <c r="G1572" s="3" t="s">
        <v>170</v>
      </c>
      <c r="H1572" s="3" t="s">
        <v>34</v>
      </c>
      <c r="I1572" s="3" t="s">
        <v>77</v>
      </c>
      <c r="J1572" s="3" t="s">
        <v>36</v>
      </c>
      <c r="K1572" s="3" t="s">
        <v>42</v>
      </c>
      <c r="L1572" s="5">
        <v>6.25</v>
      </c>
      <c r="M1572" s="4">
        <v>2</v>
      </c>
      <c r="N1572" s="5">
        <v>0.9</v>
      </c>
      <c r="O1572" s="5">
        <v>0.45</v>
      </c>
      <c r="P1572" s="4">
        <v>61</v>
      </c>
      <c r="Q1572" s="6">
        <v>3.27868852459016</v>
      </c>
      <c r="R1572" s="7">
        <v>4.4737704918032799</v>
      </c>
      <c r="S1572" s="6">
        <v>0</v>
      </c>
      <c r="T1572" s="5">
        <v>0</v>
      </c>
      <c r="U1572" s="5">
        <v>0</v>
      </c>
      <c r="V1572" s="5">
        <f t="shared" si="130"/>
        <v>0.9</v>
      </c>
      <c r="W1572" s="5">
        <f t="shared" si="126"/>
        <v>-0.9</v>
      </c>
      <c r="X1572" s="8">
        <f t="shared" si="127"/>
        <v>-1</v>
      </c>
      <c r="Y1572" s="4">
        <v>0</v>
      </c>
      <c r="Z1572" s="9" t="str">
        <f t="shared" si="128"/>
        <v>NA</v>
      </c>
      <c r="AA1572" s="10">
        <f t="shared" si="129"/>
        <v>0</v>
      </c>
    </row>
    <row r="1573" spans="1:27" x14ac:dyDescent="0.55000000000000004">
      <c r="A1573" s="3" t="s">
        <v>71</v>
      </c>
      <c r="B1573" s="3" t="s">
        <v>72</v>
      </c>
      <c r="C1573" s="3" t="s">
        <v>2772</v>
      </c>
      <c r="D1573" s="3" t="s">
        <v>2773</v>
      </c>
      <c r="E1573" s="4" t="s">
        <v>47</v>
      </c>
      <c r="F1573" s="3" t="s">
        <v>262</v>
      </c>
      <c r="G1573" s="3" t="s">
        <v>2774</v>
      </c>
      <c r="H1573" s="3" t="s">
        <v>34</v>
      </c>
      <c r="I1573" s="3" t="s">
        <v>77</v>
      </c>
      <c r="J1573" s="3" t="s">
        <v>36</v>
      </c>
      <c r="K1573" s="3" t="s">
        <v>61</v>
      </c>
      <c r="L1573" s="5">
        <v>6.25</v>
      </c>
      <c r="M1573" s="4">
        <v>1</v>
      </c>
      <c r="N1573" s="5">
        <v>0.9</v>
      </c>
      <c r="O1573" s="5">
        <v>0.9</v>
      </c>
      <c r="P1573" s="4">
        <v>7</v>
      </c>
      <c r="Q1573" s="6">
        <v>14.285714285714301</v>
      </c>
      <c r="R1573" s="7">
        <v>1.98571428571429</v>
      </c>
      <c r="S1573" s="6">
        <v>0</v>
      </c>
      <c r="T1573" s="5">
        <v>0</v>
      </c>
      <c r="U1573" s="5">
        <v>0</v>
      </c>
      <c r="V1573" s="5">
        <f t="shared" si="130"/>
        <v>0.9</v>
      </c>
      <c r="W1573" s="5">
        <f t="shared" si="126"/>
        <v>-0.9</v>
      </c>
      <c r="X1573" s="8">
        <f t="shared" si="127"/>
        <v>-1</v>
      </c>
      <c r="Y1573" s="4">
        <v>0</v>
      </c>
      <c r="Z1573" s="9" t="str">
        <f t="shared" si="128"/>
        <v>NA</v>
      </c>
      <c r="AA1573" s="10">
        <f t="shared" si="129"/>
        <v>0</v>
      </c>
    </row>
    <row r="1574" spans="1:27" x14ac:dyDescent="0.55000000000000004">
      <c r="A1574" s="3" t="s">
        <v>71</v>
      </c>
      <c r="B1574" s="3" t="s">
        <v>72</v>
      </c>
      <c r="C1574" s="3" t="s">
        <v>2775</v>
      </c>
      <c r="D1574" s="3" t="s">
        <v>2776</v>
      </c>
      <c r="E1574" s="4" t="s">
        <v>47</v>
      </c>
      <c r="F1574" s="3" t="s">
        <v>40</v>
      </c>
      <c r="G1574" s="3" t="s">
        <v>2777</v>
      </c>
      <c r="H1574" s="3" t="s">
        <v>34</v>
      </c>
      <c r="I1574" s="3" t="s">
        <v>77</v>
      </c>
      <c r="J1574" s="3" t="s">
        <v>36</v>
      </c>
      <c r="K1574" s="3" t="s">
        <v>61</v>
      </c>
      <c r="L1574" s="5">
        <v>6.25</v>
      </c>
      <c r="M1574" s="4">
        <v>1</v>
      </c>
      <c r="N1574" s="5">
        <v>0.9</v>
      </c>
      <c r="O1574" s="5">
        <v>0.9</v>
      </c>
      <c r="P1574" s="4">
        <v>15</v>
      </c>
      <c r="Q1574" s="6">
        <v>6.6666666666666696</v>
      </c>
      <c r="R1574" s="7">
        <v>1</v>
      </c>
      <c r="S1574" s="6">
        <v>0</v>
      </c>
      <c r="T1574" s="5">
        <v>0</v>
      </c>
      <c r="U1574" s="5">
        <v>0</v>
      </c>
      <c r="V1574" s="5">
        <f t="shared" si="130"/>
        <v>0.9</v>
      </c>
      <c r="W1574" s="5">
        <f t="shared" si="126"/>
        <v>-0.9</v>
      </c>
      <c r="X1574" s="8">
        <f t="shared" si="127"/>
        <v>-1</v>
      </c>
      <c r="Y1574" s="4">
        <v>0</v>
      </c>
      <c r="Z1574" s="9" t="str">
        <f t="shared" si="128"/>
        <v>NA</v>
      </c>
      <c r="AA1574" s="10">
        <f t="shared" si="129"/>
        <v>0</v>
      </c>
    </row>
    <row r="1575" spans="1:27" x14ac:dyDescent="0.55000000000000004">
      <c r="A1575" s="3" t="s">
        <v>71</v>
      </c>
      <c r="B1575" s="3" t="s">
        <v>72</v>
      </c>
      <c r="C1575" s="3" t="s">
        <v>2778</v>
      </c>
      <c r="D1575" s="3" t="s">
        <v>466</v>
      </c>
      <c r="E1575" s="4" t="s">
        <v>47</v>
      </c>
      <c r="F1575" s="3" t="s">
        <v>133</v>
      </c>
      <c r="G1575" s="3" t="s">
        <v>2779</v>
      </c>
      <c r="H1575" s="3" t="s">
        <v>34</v>
      </c>
      <c r="I1575" s="3" t="s">
        <v>77</v>
      </c>
      <c r="J1575" s="3" t="s">
        <v>36</v>
      </c>
      <c r="K1575" s="3" t="s">
        <v>61</v>
      </c>
      <c r="L1575" s="5">
        <v>6.25</v>
      </c>
      <c r="M1575" s="4">
        <v>1</v>
      </c>
      <c r="N1575" s="5">
        <v>0.9</v>
      </c>
      <c r="O1575" s="5">
        <v>0.9</v>
      </c>
      <c r="P1575" s="4">
        <v>2</v>
      </c>
      <c r="Q1575" s="6">
        <v>50</v>
      </c>
      <c r="R1575" s="7">
        <v>15</v>
      </c>
      <c r="S1575" s="6">
        <v>0</v>
      </c>
      <c r="T1575" s="5">
        <v>0</v>
      </c>
      <c r="U1575" s="5">
        <v>0</v>
      </c>
      <c r="V1575" s="5">
        <f t="shared" si="130"/>
        <v>0.9</v>
      </c>
      <c r="W1575" s="5">
        <f t="shared" si="126"/>
        <v>-0.9</v>
      </c>
      <c r="X1575" s="8">
        <f t="shared" si="127"/>
        <v>-1</v>
      </c>
      <c r="Y1575" s="4">
        <v>0</v>
      </c>
      <c r="Z1575" s="9" t="str">
        <f t="shared" si="128"/>
        <v>NA</v>
      </c>
      <c r="AA1575" s="10">
        <f t="shared" si="129"/>
        <v>0</v>
      </c>
    </row>
    <row r="1576" spans="1:27" x14ac:dyDescent="0.55000000000000004">
      <c r="A1576" s="3" t="s">
        <v>71</v>
      </c>
      <c r="B1576" s="3" t="s">
        <v>72</v>
      </c>
      <c r="C1576" s="3" t="s">
        <v>2780</v>
      </c>
      <c r="D1576" s="3" t="s">
        <v>2781</v>
      </c>
      <c r="E1576" s="4" t="s">
        <v>47</v>
      </c>
      <c r="F1576" s="3" t="s">
        <v>104</v>
      </c>
      <c r="G1576" s="3" t="s">
        <v>2782</v>
      </c>
      <c r="H1576" s="3" t="s">
        <v>34</v>
      </c>
      <c r="I1576" s="3" t="s">
        <v>77</v>
      </c>
      <c r="J1576" s="3" t="s">
        <v>36</v>
      </c>
      <c r="K1576" s="3" t="s">
        <v>61</v>
      </c>
      <c r="L1576" s="5">
        <v>6.25</v>
      </c>
      <c r="M1576" s="4">
        <v>1</v>
      </c>
      <c r="N1576" s="5">
        <v>0.91249999999999998</v>
      </c>
      <c r="O1576" s="5">
        <v>0.91249999999999998</v>
      </c>
      <c r="P1576" s="4">
        <v>1</v>
      </c>
      <c r="Q1576" s="6">
        <v>100</v>
      </c>
      <c r="R1576" s="7">
        <v>2</v>
      </c>
      <c r="S1576" s="6">
        <v>0</v>
      </c>
      <c r="T1576" s="5">
        <v>0</v>
      </c>
      <c r="U1576" s="5">
        <v>0</v>
      </c>
      <c r="V1576" s="5">
        <f t="shared" si="130"/>
        <v>0.91249999999999998</v>
      </c>
      <c r="W1576" s="5">
        <f t="shared" si="126"/>
        <v>-0.91249999999999998</v>
      </c>
      <c r="X1576" s="8">
        <f t="shared" si="127"/>
        <v>-1</v>
      </c>
      <c r="Y1576" s="4">
        <v>0</v>
      </c>
      <c r="Z1576" s="9" t="str">
        <f t="shared" si="128"/>
        <v>NA</v>
      </c>
      <c r="AA1576" s="10">
        <f t="shared" si="129"/>
        <v>0</v>
      </c>
    </row>
    <row r="1577" spans="1:27" x14ac:dyDescent="0.55000000000000004">
      <c r="A1577" s="3" t="s">
        <v>71</v>
      </c>
      <c r="B1577" s="3" t="s">
        <v>72</v>
      </c>
      <c r="C1577" s="3" t="s">
        <v>2783</v>
      </c>
      <c r="D1577" s="3" t="s">
        <v>2784</v>
      </c>
      <c r="E1577" s="4" t="s">
        <v>47</v>
      </c>
      <c r="F1577" s="3" t="s">
        <v>125</v>
      </c>
      <c r="G1577" s="3" t="s">
        <v>2785</v>
      </c>
      <c r="H1577" s="3" t="s">
        <v>34</v>
      </c>
      <c r="I1577" s="3" t="s">
        <v>77</v>
      </c>
      <c r="J1577" s="3" t="s">
        <v>36</v>
      </c>
      <c r="K1577" s="3" t="s">
        <v>42</v>
      </c>
      <c r="L1577" s="5">
        <v>6.25</v>
      </c>
      <c r="M1577" s="4">
        <v>1</v>
      </c>
      <c r="N1577" s="5">
        <v>0.91249999999999998</v>
      </c>
      <c r="O1577" s="5">
        <v>0.91249999999999998</v>
      </c>
      <c r="P1577" s="4">
        <v>49</v>
      </c>
      <c r="Q1577" s="6">
        <v>2.0408163265306101</v>
      </c>
      <c r="R1577" s="7">
        <v>2.31632653061224</v>
      </c>
      <c r="S1577" s="6">
        <v>0</v>
      </c>
      <c r="T1577" s="5">
        <v>0</v>
      </c>
      <c r="U1577" s="5">
        <v>0</v>
      </c>
      <c r="V1577" s="5">
        <f t="shared" si="130"/>
        <v>0.91249999999999998</v>
      </c>
      <c r="W1577" s="5">
        <f t="shared" si="126"/>
        <v>-0.91249999999999998</v>
      </c>
      <c r="X1577" s="8">
        <f t="shared" si="127"/>
        <v>-1</v>
      </c>
      <c r="Y1577" s="4">
        <v>0</v>
      </c>
      <c r="Z1577" s="9" t="str">
        <f t="shared" si="128"/>
        <v>NA</v>
      </c>
      <c r="AA1577" s="10">
        <f t="shared" si="129"/>
        <v>0</v>
      </c>
    </row>
    <row r="1578" spans="1:27" x14ac:dyDescent="0.55000000000000004">
      <c r="A1578" s="3" t="s">
        <v>71</v>
      </c>
      <c r="B1578" s="3" t="s">
        <v>72</v>
      </c>
      <c r="C1578" s="3" t="s">
        <v>2786</v>
      </c>
      <c r="D1578" s="3" t="s">
        <v>128</v>
      </c>
      <c r="E1578" s="4" t="s">
        <v>47</v>
      </c>
      <c r="F1578" s="3" t="s">
        <v>221</v>
      </c>
      <c r="G1578" s="3" t="s">
        <v>2748</v>
      </c>
      <c r="H1578" s="3" t="s">
        <v>34</v>
      </c>
      <c r="I1578" s="3" t="s">
        <v>77</v>
      </c>
      <c r="J1578" s="3" t="s">
        <v>36</v>
      </c>
      <c r="K1578" s="3" t="s">
        <v>61</v>
      </c>
      <c r="L1578" s="5">
        <v>6.25</v>
      </c>
      <c r="M1578" s="4">
        <v>1</v>
      </c>
      <c r="N1578" s="5">
        <v>0.91249999999999998</v>
      </c>
      <c r="O1578" s="5">
        <v>0.91249999999999998</v>
      </c>
      <c r="P1578" s="4">
        <v>5</v>
      </c>
      <c r="Q1578" s="6">
        <v>20</v>
      </c>
      <c r="R1578" s="7">
        <v>1</v>
      </c>
      <c r="S1578" s="6">
        <v>0</v>
      </c>
      <c r="T1578" s="5">
        <v>0</v>
      </c>
      <c r="U1578" s="5">
        <v>0</v>
      </c>
      <c r="V1578" s="5">
        <f t="shared" si="130"/>
        <v>0.91249999999999998</v>
      </c>
      <c r="W1578" s="5">
        <f t="shared" si="126"/>
        <v>-0.91249999999999998</v>
      </c>
      <c r="X1578" s="8">
        <f t="shared" si="127"/>
        <v>-1</v>
      </c>
      <c r="Y1578" s="4">
        <v>0</v>
      </c>
      <c r="Z1578" s="9" t="str">
        <f t="shared" si="128"/>
        <v>NA</v>
      </c>
      <c r="AA1578" s="10">
        <f t="shared" si="129"/>
        <v>0</v>
      </c>
    </row>
    <row r="1579" spans="1:27" x14ac:dyDescent="0.55000000000000004">
      <c r="A1579" s="3" t="s">
        <v>71</v>
      </c>
      <c r="B1579" s="3" t="s">
        <v>72</v>
      </c>
      <c r="C1579" s="3" t="s">
        <v>2787</v>
      </c>
      <c r="D1579" s="3" t="s">
        <v>2788</v>
      </c>
      <c r="E1579" s="4" t="s">
        <v>47</v>
      </c>
      <c r="F1579" s="3" t="s">
        <v>173</v>
      </c>
      <c r="G1579" s="3" t="s">
        <v>188</v>
      </c>
      <c r="H1579" s="3" t="s">
        <v>34</v>
      </c>
      <c r="I1579" s="3" t="s">
        <v>77</v>
      </c>
      <c r="J1579" s="3" t="s">
        <v>36</v>
      </c>
      <c r="K1579" s="3" t="s">
        <v>42</v>
      </c>
      <c r="L1579" s="5">
        <v>6.25</v>
      </c>
      <c r="M1579" s="4">
        <v>1</v>
      </c>
      <c r="N1579" s="5">
        <v>0.95</v>
      </c>
      <c r="O1579" s="5">
        <v>0.95</v>
      </c>
      <c r="P1579" s="4">
        <v>33</v>
      </c>
      <c r="Q1579" s="6">
        <v>3.0303030303030298</v>
      </c>
      <c r="R1579" s="7">
        <v>2.3575757575757601</v>
      </c>
      <c r="S1579" s="6">
        <v>0</v>
      </c>
      <c r="T1579" s="5">
        <v>0</v>
      </c>
      <c r="U1579" s="5">
        <v>0</v>
      </c>
      <c r="V1579" s="5">
        <f t="shared" si="130"/>
        <v>0.95</v>
      </c>
      <c r="W1579" s="5">
        <f t="shared" si="126"/>
        <v>-0.95</v>
      </c>
      <c r="X1579" s="8">
        <f t="shared" si="127"/>
        <v>-1</v>
      </c>
      <c r="Y1579" s="4">
        <v>0</v>
      </c>
      <c r="Z1579" s="9" t="str">
        <f t="shared" si="128"/>
        <v>NA</v>
      </c>
      <c r="AA1579" s="10">
        <f t="shared" si="129"/>
        <v>0</v>
      </c>
    </row>
    <row r="1580" spans="1:27" x14ac:dyDescent="0.55000000000000004">
      <c r="A1580" s="3" t="s">
        <v>71</v>
      </c>
      <c r="B1580" s="3" t="s">
        <v>72</v>
      </c>
      <c r="C1580" s="3" t="s">
        <v>2789</v>
      </c>
      <c r="D1580" s="3" t="s">
        <v>2790</v>
      </c>
      <c r="E1580" s="4" t="s">
        <v>47</v>
      </c>
      <c r="F1580" s="3" t="s">
        <v>173</v>
      </c>
      <c r="G1580" s="3" t="s">
        <v>2791</v>
      </c>
      <c r="H1580" s="3" t="s">
        <v>34</v>
      </c>
      <c r="I1580" s="3" t="s">
        <v>77</v>
      </c>
      <c r="J1580" s="3" t="s">
        <v>36</v>
      </c>
      <c r="K1580" s="3" t="s">
        <v>42</v>
      </c>
      <c r="L1580" s="5">
        <v>6.25</v>
      </c>
      <c r="M1580" s="4">
        <v>1</v>
      </c>
      <c r="N1580" s="5">
        <v>0.95</v>
      </c>
      <c r="O1580" s="5">
        <v>0.95</v>
      </c>
      <c r="P1580" s="4">
        <v>31</v>
      </c>
      <c r="Q1580" s="6">
        <v>3.2258064516128999</v>
      </c>
      <c r="R1580" s="7">
        <v>2.2258064516128999</v>
      </c>
      <c r="S1580" s="6">
        <v>0</v>
      </c>
      <c r="T1580" s="5">
        <v>0</v>
      </c>
      <c r="U1580" s="5">
        <v>0</v>
      </c>
      <c r="V1580" s="5">
        <f t="shared" si="130"/>
        <v>0.95</v>
      </c>
      <c r="W1580" s="5">
        <f t="shared" si="126"/>
        <v>-0.95</v>
      </c>
      <c r="X1580" s="8">
        <f t="shared" si="127"/>
        <v>-1</v>
      </c>
      <c r="Y1580" s="4">
        <v>0</v>
      </c>
      <c r="Z1580" s="9" t="str">
        <f t="shared" si="128"/>
        <v>NA</v>
      </c>
      <c r="AA1580" s="10">
        <f t="shared" si="129"/>
        <v>0</v>
      </c>
    </row>
    <row r="1581" spans="1:27" x14ac:dyDescent="0.55000000000000004">
      <c r="A1581" s="3" t="s">
        <v>71</v>
      </c>
      <c r="B1581" s="3" t="s">
        <v>72</v>
      </c>
      <c r="C1581" s="3" t="s">
        <v>2792</v>
      </c>
      <c r="D1581" s="3" t="s">
        <v>2793</v>
      </c>
      <c r="E1581" s="4" t="s">
        <v>47</v>
      </c>
      <c r="F1581" s="3" t="s">
        <v>173</v>
      </c>
      <c r="G1581" s="3" t="s">
        <v>2794</v>
      </c>
      <c r="H1581" s="3" t="s">
        <v>1224</v>
      </c>
      <c r="I1581" s="3" t="s">
        <v>77</v>
      </c>
      <c r="J1581" s="3" t="s">
        <v>36</v>
      </c>
      <c r="K1581" s="3" t="s">
        <v>42</v>
      </c>
      <c r="L1581" s="5">
        <v>6.25</v>
      </c>
      <c r="M1581" s="4">
        <v>1</v>
      </c>
      <c r="N1581" s="5">
        <v>0.96250000000000002</v>
      </c>
      <c r="O1581" s="5">
        <v>0.96250000000000002</v>
      </c>
      <c r="P1581" s="4">
        <v>6</v>
      </c>
      <c r="Q1581" s="6">
        <v>16.6666666666667</v>
      </c>
      <c r="R1581" s="7">
        <v>1</v>
      </c>
      <c r="S1581" s="6">
        <v>0</v>
      </c>
      <c r="T1581" s="5">
        <v>0</v>
      </c>
      <c r="U1581" s="5">
        <v>0</v>
      </c>
      <c r="V1581" s="5">
        <f t="shared" si="130"/>
        <v>0.96250000000000002</v>
      </c>
      <c r="W1581" s="5">
        <f t="shared" si="126"/>
        <v>-0.96250000000000002</v>
      </c>
      <c r="X1581" s="8">
        <f t="shared" si="127"/>
        <v>-1</v>
      </c>
      <c r="Y1581" s="4">
        <v>0</v>
      </c>
      <c r="Z1581" s="9" t="str">
        <f t="shared" si="128"/>
        <v>NA</v>
      </c>
      <c r="AA1581" s="10">
        <f t="shared" si="129"/>
        <v>0</v>
      </c>
    </row>
    <row r="1582" spans="1:27" x14ac:dyDescent="0.55000000000000004">
      <c r="A1582" s="3" t="s">
        <v>71</v>
      </c>
      <c r="B1582" s="3" t="s">
        <v>72</v>
      </c>
      <c r="C1582" s="3" t="s">
        <v>2795</v>
      </c>
      <c r="D1582" s="3" t="s">
        <v>2796</v>
      </c>
      <c r="E1582" s="4" t="s">
        <v>47</v>
      </c>
      <c r="F1582" s="3" t="s">
        <v>32</v>
      </c>
      <c r="G1582" s="3" t="s">
        <v>33</v>
      </c>
      <c r="H1582" s="3" t="s">
        <v>34</v>
      </c>
      <c r="I1582" s="3" t="s">
        <v>77</v>
      </c>
      <c r="J1582" s="3" t="s">
        <v>36</v>
      </c>
      <c r="K1582" s="3" t="s">
        <v>42</v>
      </c>
      <c r="L1582" s="5">
        <v>6.25</v>
      </c>
      <c r="M1582" s="4">
        <v>1</v>
      </c>
      <c r="N1582" s="5">
        <v>0.96250000000000002</v>
      </c>
      <c r="O1582" s="5">
        <v>0.96250000000000002</v>
      </c>
      <c r="P1582" s="4">
        <v>14</v>
      </c>
      <c r="Q1582" s="6">
        <v>7.1428571428571397</v>
      </c>
      <c r="R1582" s="7">
        <v>2.44285714285714</v>
      </c>
      <c r="S1582" s="6">
        <v>0</v>
      </c>
      <c r="T1582" s="5">
        <v>0</v>
      </c>
      <c r="U1582" s="5">
        <v>0</v>
      </c>
      <c r="V1582" s="5">
        <f t="shared" si="130"/>
        <v>0.96250000000000002</v>
      </c>
      <c r="W1582" s="5">
        <f t="shared" si="126"/>
        <v>-0.96250000000000002</v>
      </c>
      <c r="X1582" s="8">
        <f t="shared" si="127"/>
        <v>-1</v>
      </c>
      <c r="Y1582" s="4">
        <v>0</v>
      </c>
      <c r="Z1582" s="9" t="str">
        <f t="shared" si="128"/>
        <v>NA</v>
      </c>
      <c r="AA1582" s="10">
        <f t="shared" si="129"/>
        <v>0</v>
      </c>
    </row>
    <row r="1583" spans="1:27" x14ac:dyDescent="0.55000000000000004">
      <c r="A1583" s="3" t="s">
        <v>71</v>
      </c>
      <c r="B1583" s="3" t="s">
        <v>72</v>
      </c>
      <c r="C1583" s="3" t="s">
        <v>2797</v>
      </c>
      <c r="D1583" s="3" t="s">
        <v>2798</v>
      </c>
      <c r="E1583" s="4" t="s">
        <v>47</v>
      </c>
      <c r="F1583" s="3" t="s">
        <v>32</v>
      </c>
      <c r="G1583" s="3" t="s">
        <v>575</v>
      </c>
      <c r="H1583" s="3" t="s">
        <v>34</v>
      </c>
      <c r="I1583" s="3" t="s">
        <v>77</v>
      </c>
      <c r="J1583" s="3" t="s">
        <v>36</v>
      </c>
      <c r="K1583" s="3" t="s">
        <v>42</v>
      </c>
      <c r="L1583" s="5">
        <v>6.25</v>
      </c>
      <c r="M1583" s="4">
        <v>1</v>
      </c>
      <c r="N1583" s="5">
        <v>0.96250000000000002</v>
      </c>
      <c r="O1583" s="5">
        <v>0.96250000000000002</v>
      </c>
      <c r="P1583" s="4">
        <v>58</v>
      </c>
      <c r="Q1583" s="6">
        <v>1.72413793103448</v>
      </c>
      <c r="R1583" s="7">
        <v>1.0982758620689701</v>
      </c>
      <c r="S1583" s="6">
        <v>0</v>
      </c>
      <c r="T1583" s="5">
        <v>0</v>
      </c>
      <c r="U1583" s="5">
        <v>0</v>
      </c>
      <c r="V1583" s="5">
        <f t="shared" si="130"/>
        <v>0.96250000000000002</v>
      </c>
      <c r="W1583" s="5">
        <f t="shared" si="126"/>
        <v>-0.96250000000000002</v>
      </c>
      <c r="X1583" s="8">
        <f t="shared" si="127"/>
        <v>-1</v>
      </c>
      <c r="Y1583" s="4">
        <v>0</v>
      </c>
      <c r="Z1583" s="9" t="str">
        <f t="shared" si="128"/>
        <v>NA</v>
      </c>
      <c r="AA1583" s="10">
        <f t="shared" si="129"/>
        <v>0</v>
      </c>
    </row>
    <row r="1584" spans="1:27" x14ac:dyDescent="0.55000000000000004">
      <c r="A1584" s="3" t="s">
        <v>71</v>
      </c>
      <c r="B1584" s="3" t="s">
        <v>72</v>
      </c>
      <c r="C1584" s="3" t="s">
        <v>2799</v>
      </c>
      <c r="D1584" s="3" t="s">
        <v>2800</v>
      </c>
      <c r="E1584" s="4" t="s">
        <v>47</v>
      </c>
      <c r="F1584" s="3" t="s">
        <v>133</v>
      </c>
      <c r="G1584" s="3" t="s">
        <v>2801</v>
      </c>
      <c r="H1584" s="3" t="s">
        <v>34</v>
      </c>
      <c r="I1584" s="3" t="s">
        <v>77</v>
      </c>
      <c r="J1584" s="3" t="s">
        <v>36</v>
      </c>
      <c r="K1584" s="3" t="s">
        <v>61</v>
      </c>
      <c r="L1584" s="5">
        <v>6.25</v>
      </c>
      <c r="M1584" s="4">
        <v>1</v>
      </c>
      <c r="N1584" s="5">
        <v>0.96250000000000002</v>
      </c>
      <c r="O1584" s="5">
        <v>0.96250000000000002</v>
      </c>
      <c r="P1584" s="4">
        <v>9</v>
      </c>
      <c r="Q1584" s="6">
        <v>11.1111111111111</v>
      </c>
      <c r="R1584" s="7">
        <v>1.55555555555556</v>
      </c>
      <c r="S1584" s="6">
        <v>0</v>
      </c>
      <c r="T1584" s="5">
        <v>0</v>
      </c>
      <c r="U1584" s="5">
        <v>0</v>
      </c>
      <c r="V1584" s="5">
        <f t="shared" si="130"/>
        <v>0.96250000000000002</v>
      </c>
      <c r="W1584" s="5">
        <f t="shared" si="126"/>
        <v>-0.96250000000000002</v>
      </c>
      <c r="X1584" s="8">
        <f t="shared" si="127"/>
        <v>-1</v>
      </c>
      <c r="Y1584" s="4">
        <v>0</v>
      </c>
      <c r="Z1584" s="9" t="str">
        <f t="shared" si="128"/>
        <v>NA</v>
      </c>
      <c r="AA1584" s="10">
        <f t="shared" si="129"/>
        <v>0</v>
      </c>
    </row>
    <row r="1585" spans="1:27" x14ac:dyDescent="0.55000000000000004">
      <c r="A1585" s="3" t="s">
        <v>71</v>
      </c>
      <c r="B1585" s="3" t="s">
        <v>72</v>
      </c>
      <c r="C1585" s="3" t="s">
        <v>2802</v>
      </c>
      <c r="D1585" s="3" t="s">
        <v>2803</v>
      </c>
      <c r="E1585" s="4" t="s">
        <v>47</v>
      </c>
      <c r="F1585" s="3" t="s">
        <v>32</v>
      </c>
      <c r="G1585" s="3" t="s">
        <v>33</v>
      </c>
      <c r="H1585" s="3" t="s">
        <v>34</v>
      </c>
      <c r="I1585" s="3" t="s">
        <v>77</v>
      </c>
      <c r="J1585" s="3" t="s">
        <v>36</v>
      </c>
      <c r="K1585" s="3" t="s">
        <v>42</v>
      </c>
      <c r="L1585" s="5">
        <v>6.25</v>
      </c>
      <c r="M1585" s="4">
        <v>1</v>
      </c>
      <c r="N1585" s="5">
        <v>0.97499999999999998</v>
      </c>
      <c r="O1585" s="5">
        <v>0.97499999999999998</v>
      </c>
      <c r="P1585" s="4">
        <v>323</v>
      </c>
      <c r="Q1585" s="6">
        <v>0.30959752321981399</v>
      </c>
      <c r="R1585" s="7">
        <v>1.89009287925697</v>
      </c>
      <c r="S1585" s="6">
        <v>0</v>
      </c>
      <c r="T1585" s="5">
        <v>0</v>
      </c>
      <c r="U1585" s="5">
        <v>0</v>
      </c>
      <c r="V1585" s="5">
        <f t="shared" si="130"/>
        <v>0.97499999999999998</v>
      </c>
      <c r="W1585" s="5">
        <f t="shared" si="126"/>
        <v>-0.97499999999999998</v>
      </c>
      <c r="X1585" s="8">
        <f t="shared" si="127"/>
        <v>-1</v>
      </c>
      <c r="Y1585" s="4">
        <v>0</v>
      </c>
      <c r="Z1585" s="9" t="str">
        <f t="shared" si="128"/>
        <v>NA</v>
      </c>
      <c r="AA1585" s="10">
        <f t="shared" si="129"/>
        <v>0</v>
      </c>
    </row>
    <row r="1586" spans="1:27" x14ac:dyDescent="0.55000000000000004">
      <c r="A1586" s="3" t="s">
        <v>71</v>
      </c>
      <c r="B1586" s="3" t="s">
        <v>72</v>
      </c>
      <c r="C1586" s="3" t="s">
        <v>2804</v>
      </c>
      <c r="D1586" s="3" t="s">
        <v>2805</v>
      </c>
      <c r="E1586" s="4" t="s">
        <v>47</v>
      </c>
      <c r="F1586" s="3" t="s">
        <v>173</v>
      </c>
      <c r="G1586" s="3" t="s">
        <v>2806</v>
      </c>
      <c r="H1586" s="3" t="s">
        <v>34</v>
      </c>
      <c r="I1586" s="3" t="s">
        <v>77</v>
      </c>
      <c r="J1586" s="3" t="s">
        <v>36</v>
      </c>
      <c r="K1586" s="3" t="s">
        <v>42</v>
      </c>
      <c r="L1586" s="5">
        <v>6.25</v>
      </c>
      <c r="M1586" s="4">
        <v>1</v>
      </c>
      <c r="N1586" s="5">
        <v>0.98750000000000004</v>
      </c>
      <c r="O1586" s="5">
        <v>0.98750000000000004</v>
      </c>
      <c r="P1586" s="4">
        <v>378</v>
      </c>
      <c r="Q1586" s="6">
        <v>0.26455026455026504</v>
      </c>
      <c r="R1586" s="7">
        <v>1.84206349206349</v>
      </c>
      <c r="S1586" s="6">
        <v>0</v>
      </c>
      <c r="T1586" s="5">
        <v>0</v>
      </c>
      <c r="U1586" s="5">
        <v>0</v>
      </c>
      <c r="V1586" s="5">
        <f t="shared" si="130"/>
        <v>0.98750000000000004</v>
      </c>
      <c r="W1586" s="5">
        <f t="shared" si="126"/>
        <v>-0.98750000000000004</v>
      </c>
      <c r="X1586" s="8">
        <f t="shared" si="127"/>
        <v>-1</v>
      </c>
      <c r="Y1586" s="4">
        <v>0</v>
      </c>
      <c r="Z1586" s="9" t="str">
        <f t="shared" si="128"/>
        <v>NA</v>
      </c>
      <c r="AA1586" s="10">
        <f t="shared" si="129"/>
        <v>0</v>
      </c>
    </row>
    <row r="1587" spans="1:27" x14ac:dyDescent="0.55000000000000004">
      <c r="A1587" s="3" t="s">
        <v>71</v>
      </c>
      <c r="B1587" s="3" t="s">
        <v>72</v>
      </c>
      <c r="C1587" s="3" t="s">
        <v>2807</v>
      </c>
      <c r="D1587" s="3" t="s">
        <v>1224</v>
      </c>
      <c r="E1587" s="4" t="s">
        <v>47</v>
      </c>
      <c r="F1587" s="3" t="s">
        <v>173</v>
      </c>
      <c r="G1587" s="3" t="s">
        <v>2794</v>
      </c>
      <c r="H1587" s="3" t="s">
        <v>1224</v>
      </c>
      <c r="I1587" s="3" t="s">
        <v>77</v>
      </c>
      <c r="J1587" s="3" t="s">
        <v>36</v>
      </c>
      <c r="K1587" s="3" t="s">
        <v>42</v>
      </c>
      <c r="L1587" s="5">
        <v>6.25</v>
      </c>
      <c r="M1587" s="4">
        <v>1</v>
      </c>
      <c r="N1587" s="5">
        <v>0.98750000000000004</v>
      </c>
      <c r="O1587" s="5">
        <v>0.98750000000000004</v>
      </c>
      <c r="P1587" s="4">
        <v>330</v>
      </c>
      <c r="Q1587" s="6">
        <v>0.30303030303030298</v>
      </c>
      <c r="R1587" s="7">
        <v>1.11121212121212</v>
      </c>
      <c r="S1587" s="6">
        <v>0</v>
      </c>
      <c r="T1587" s="5">
        <v>0</v>
      </c>
      <c r="U1587" s="5">
        <v>0</v>
      </c>
      <c r="V1587" s="5">
        <f t="shared" si="130"/>
        <v>0.98750000000000004</v>
      </c>
      <c r="W1587" s="5">
        <f t="shared" si="126"/>
        <v>-0.98750000000000004</v>
      </c>
      <c r="X1587" s="8">
        <f t="shared" si="127"/>
        <v>-1</v>
      </c>
      <c r="Y1587" s="4">
        <v>0</v>
      </c>
      <c r="Z1587" s="9" t="str">
        <f t="shared" si="128"/>
        <v>NA</v>
      </c>
      <c r="AA1587" s="10">
        <f t="shared" si="129"/>
        <v>0</v>
      </c>
    </row>
    <row r="1588" spans="1:27" x14ac:dyDescent="0.55000000000000004">
      <c r="A1588" s="3" t="s">
        <v>71</v>
      </c>
      <c r="B1588" s="3" t="s">
        <v>72</v>
      </c>
      <c r="C1588" s="3" t="s">
        <v>2808</v>
      </c>
      <c r="D1588" s="3" t="s">
        <v>2809</v>
      </c>
      <c r="E1588" s="4" t="s">
        <v>47</v>
      </c>
      <c r="F1588" s="3" t="s">
        <v>32</v>
      </c>
      <c r="G1588" s="3" t="s">
        <v>2810</v>
      </c>
      <c r="H1588" s="3" t="s">
        <v>34</v>
      </c>
      <c r="I1588" s="3" t="s">
        <v>77</v>
      </c>
      <c r="J1588" s="3" t="s">
        <v>36</v>
      </c>
      <c r="K1588" s="3" t="s">
        <v>61</v>
      </c>
      <c r="L1588" s="5">
        <v>6.25</v>
      </c>
      <c r="M1588" s="4">
        <v>1</v>
      </c>
      <c r="N1588" s="5">
        <v>0.98750000000000004</v>
      </c>
      <c r="O1588" s="5">
        <v>0.98750000000000004</v>
      </c>
      <c r="P1588" s="4">
        <v>26</v>
      </c>
      <c r="Q1588" s="6">
        <v>3.8461538461538498</v>
      </c>
      <c r="R1588" s="7">
        <v>1.0384615384615401</v>
      </c>
      <c r="S1588" s="6">
        <v>0</v>
      </c>
      <c r="T1588" s="5">
        <v>0</v>
      </c>
      <c r="U1588" s="5">
        <v>0</v>
      </c>
      <c r="V1588" s="5">
        <f t="shared" si="130"/>
        <v>0.98750000000000004</v>
      </c>
      <c r="W1588" s="5">
        <f t="shared" si="126"/>
        <v>-0.98750000000000004</v>
      </c>
      <c r="X1588" s="8">
        <f t="shared" si="127"/>
        <v>-1</v>
      </c>
      <c r="Y1588" s="4">
        <v>0</v>
      </c>
      <c r="Z1588" s="9" t="str">
        <f t="shared" si="128"/>
        <v>NA</v>
      </c>
      <c r="AA1588" s="10">
        <f t="shared" si="129"/>
        <v>0</v>
      </c>
    </row>
    <row r="1589" spans="1:27" x14ac:dyDescent="0.55000000000000004">
      <c r="A1589" s="3" t="s">
        <v>71</v>
      </c>
      <c r="B1589" s="3" t="s">
        <v>72</v>
      </c>
      <c r="C1589" s="3" t="s">
        <v>2811</v>
      </c>
      <c r="D1589" s="3" t="s">
        <v>2812</v>
      </c>
      <c r="E1589" s="4" t="s">
        <v>47</v>
      </c>
      <c r="F1589" s="3" t="s">
        <v>104</v>
      </c>
      <c r="G1589" s="3" t="s">
        <v>2813</v>
      </c>
      <c r="H1589" s="3" t="s">
        <v>34</v>
      </c>
      <c r="I1589" s="3" t="s">
        <v>77</v>
      </c>
      <c r="J1589" s="3" t="s">
        <v>36</v>
      </c>
      <c r="K1589" s="3" t="s">
        <v>61</v>
      </c>
      <c r="L1589" s="5">
        <v>6.25</v>
      </c>
      <c r="M1589" s="4">
        <v>1</v>
      </c>
      <c r="N1589" s="5">
        <v>0.98750000000000004</v>
      </c>
      <c r="O1589" s="5">
        <v>0.98750000000000004</v>
      </c>
      <c r="P1589" s="4">
        <v>1</v>
      </c>
      <c r="Q1589" s="6">
        <v>100</v>
      </c>
      <c r="R1589" s="7">
        <v>1</v>
      </c>
      <c r="S1589" s="6">
        <v>0</v>
      </c>
      <c r="T1589" s="5">
        <v>0</v>
      </c>
      <c r="U1589" s="5">
        <v>0</v>
      </c>
      <c r="V1589" s="5">
        <f t="shared" si="130"/>
        <v>0.98750000000000004</v>
      </c>
      <c r="W1589" s="5">
        <f t="shared" si="126"/>
        <v>-0.98750000000000004</v>
      </c>
      <c r="X1589" s="8">
        <f t="shared" si="127"/>
        <v>-1</v>
      </c>
      <c r="Y1589" s="4">
        <v>0</v>
      </c>
      <c r="Z1589" s="9" t="str">
        <f t="shared" si="128"/>
        <v>NA</v>
      </c>
      <c r="AA1589" s="10">
        <f t="shared" si="129"/>
        <v>0</v>
      </c>
    </row>
    <row r="1590" spans="1:27" x14ac:dyDescent="0.55000000000000004">
      <c r="A1590" s="3" t="s">
        <v>71</v>
      </c>
      <c r="B1590" s="3" t="s">
        <v>72</v>
      </c>
      <c r="C1590" s="3" t="s">
        <v>2814</v>
      </c>
      <c r="D1590" s="3" t="s">
        <v>2815</v>
      </c>
      <c r="E1590" s="4" t="s">
        <v>47</v>
      </c>
      <c r="F1590" s="3" t="s">
        <v>75</v>
      </c>
      <c r="G1590" s="3" t="s">
        <v>2816</v>
      </c>
      <c r="H1590" s="3" t="s">
        <v>34</v>
      </c>
      <c r="I1590" s="3" t="s">
        <v>77</v>
      </c>
      <c r="J1590" s="3" t="s">
        <v>36</v>
      </c>
      <c r="K1590" s="3" t="s">
        <v>42</v>
      </c>
      <c r="L1590" s="5">
        <v>6.25</v>
      </c>
      <c r="M1590" s="4">
        <v>2</v>
      </c>
      <c r="N1590" s="5">
        <v>1</v>
      </c>
      <c r="O1590" s="5">
        <v>0.5</v>
      </c>
      <c r="P1590" s="4">
        <v>11</v>
      </c>
      <c r="Q1590" s="6">
        <v>18.181818181818201</v>
      </c>
      <c r="R1590" s="7">
        <v>1.36363636363636</v>
      </c>
      <c r="S1590" s="6">
        <v>0</v>
      </c>
      <c r="T1590" s="5">
        <v>0</v>
      </c>
      <c r="U1590" s="5">
        <v>0</v>
      </c>
      <c r="V1590" s="5">
        <f t="shared" si="130"/>
        <v>1</v>
      </c>
      <c r="W1590" s="5">
        <f t="shared" si="126"/>
        <v>-1</v>
      </c>
      <c r="X1590" s="8">
        <f t="shared" si="127"/>
        <v>-1</v>
      </c>
      <c r="Y1590" s="4">
        <v>0</v>
      </c>
      <c r="Z1590" s="9" t="str">
        <f t="shared" si="128"/>
        <v>NA</v>
      </c>
      <c r="AA1590" s="10">
        <f t="shared" si="129"/>
        <v>0</v>
      </c>
    </row>
    <row r="1591" spans="1:27" x14ac:dyDescent="0.55000000000000004">
      <c r="A1591" s="3" t="s">
        <v>71</v>
      </c>
      <c r="B1591" s="3" t="s">
        <v>72</v>
      </c>
      <c r="C1591" s="3" t="s">
        <v>2817</v>
      </c>
      <c r="D1591" s="3" t="s">
        <v>2632</v>
      </c>
      <c r="E1591" s="4" t="s">
        <v>47</v>
      </c>
      <c r="F1591" s="3" t="s">
        <v>221</v>
      </c>
      <c r="G1591" s="3" t="s">
        <v>222</v>
      </c>
      <c r="H1591" s="3" t="s">
        <v>34</v>
      </c>
      <c r="I1591" s="3" t="s">
        <v>77</v>
      </c>
      <c r="J1591" s="3" t="s">
        <v>36</v>
      </c>
      <c r="K1591" s="3" t="s">
        <v>61</v>
      </c>
      <c r="L1591" s="5">
        <v>6.25</v>
      </c>
      <c r="M1591" s="4">
        <v>2</v>
      </c>
      <c r="N1591" s="5">
        <v>1</v>
      </c>
      <c r="O1591" s="5">
        <v>0.5</v>
      </c>
      <c r="P1591" s="4">
        <v>1</v>
      </c>
      <c r="Q1591" s="6">
        <v>200</v>
      </c>
      <c r="R1591" s="7">
        <v>1</v>
      </c>
      <c r="S1591" s="6">
        <v>0</v>
      </c>
      <c r="T1591" s="5">
        <v>0</v>
      </c>
      <c r="U1591" s="5">
        <v>0</v>
      </c>
      <c r="V1591" s="5">
        <f t="shared" si="130"/>
        <v>1</v>
      </c>
      <c r="W1591" s="5">
        <f t="shared" si="126"/>
        <v>-1</v>
      </c>
      <c r="X1591" s="8">
        <f t="shared" si="127"/>
        <v>-1</v>
      </c>
      <c r="Y1591" s="4">
        <v>0</v>
      </c>
      <c r="Z1591" s="9" t="str">
        <f t="shared" si="128"/>
        <v>NA</v>
      </c>
      <c r="AA1591" s="10">
        <f t="shared" si="129"/>
        <v>0</v>
      </c>
    </row>
    <row r="1592" spans="1:27" x14ac:dyDescent="0.55000000000000004">
      <c r="A1592" s="3" t="s">
        <v>71</v>
      </c>
      <c r="B1592" s="3" t="s">
        <v>72</v>
      </c>
      <c r="C1592" s="3" t="s">
        <v>2818</v>
      </c>
      <c r="D1592" s="3" t="s">
        <v>2819</v>
      </c>
      <c r="E1592" s="4" t="s">
        <v>47</v>
      </c>
      <c r="F1592" s="3" t="s">
        <v>173</v>
      </c>
      <c r="G1592" s="3" t="s">
        <v>2820</v>
      </c>
      <c r="H1592" s="3" t="s">
        <v>34</v>
      </c>
      <c r="I1592" s="3" t="s">
        <v>77</v>
      </c>
      <c r="J1592" s="3" t="s">
        <v>36</v>
      </c>
      <c r="K1592" s="3" t="s">
        <v>42</v>
      </c>
      <c r="L1592" s="5">
        <v>6.25</v>
      </c>
      <c r="M1592" s="4">
        <v>1</v>
      </c>
      <c r="N1592" s="5">
        <v>1.0125</v>
      </c>
      <c r="O1592" s="5">
        <v>1.0125</v>
      </c>
      <c r="P1592" s="4">
        <v>4</v>
      </c>
      <c r="Q1592" s="6">
        <v>25</v>
      </c>
      <c r="R1592" s="7">
        <v>3.25</v>
      </c>
      <c r="S1592" s="6">
        <v>0</v>
      </c>
      <c r="T1592" s="5">
        <v>0</v>
      </c>
      <c r="U1592" s="5">
        <v>0</v>
      </c>
      <c r="V1592" s="5">
        <f t="shared" si="130"/>
        <v>1.0125</v>
      </c>
      <c r="W1592" s="5">
        <f t="shared" si="126"/>
        <v>-1.0125</v>
      </c>
      <c r="X1592" s="8">
        <f t="shared" si="127"/>
        <v>-1</v>
      </c>
      <c r="Y1592" s="4">
        <v>0</v>
      </c>
      <c r="Z1592" s="9" t="str">
        <f t="shared" si="128"/>
        <v>NA</v>
      </c>
      <c r="AA1592" s="10">
        <f t="shared" si="129"/>
        <v>0</v>
      </c>
    </row>
    <row r="1593" spans="1:27" x14ac:dyDescent="0.55000000000000004">
      <c r="A1593" s="3" t="s">
        <v>71</v>
      </c>
      <c r="B1593" s="3" t="s">
        <v>72</v>
      </c>
      <c r="C1593" s="3" t="s">
        <v>2821</v>
      </c>
      <c r="D1593" s="3" t="s">
        <v>2815</v>
      </c>
      <c r="E1593" s="4" t="s">
        <v>47</v>
      </c>
      <c r="F1593" s="3" t="s">
        <v>104</v>
      </c>
      <c r="G1593" s="3" t="s">
        <v>201</v>
      </c>
      <c r="H1593" s="3" t="s">
        <v>34</v>
      </c>
      <c r="I1593" s="3" t="s">
        <v>77</v>
      </c>
      <c r="J1593" s="3" t="s">
        <v>36</v>
      </c>
      <c r="K1593" s="3" t="s">
        <v>61</v>
      </c>
      <c r="L1593" s="5">
        <v>6.25</v>
      </c>
      <c r="M1593" s="4">
        <v>1</v>
      </c>
      <c r="N1593" s="5">
        <v>1.0125</v>
      </c>
      <c r="O1593" s="5">
        <v>1.0125</v>
      </c>
      <c r="P1593" s="4">
        <v>27</v>
      </c>
      <c r="Q1593" s="6">
        <v>3.7037037037037002</v>
      </c>
      <c r="R1593" s="7">
        <v>1.1848148148148101</v>
      </c>
      <c r="S1593" s="6">
        <v>0</v>
      </c>
      <c r="T1593" s="5">
        <v>0</v>
      </c>
      <c r="U1593" s="5">
        <v>0</v>
      </c>
      <c r="V1593" s="5">
        <f t="shared" si="130"/>
        <v>1.0125</v>
      </c>
      <c r="W1593" s="5">
        <f t="shared" si="126"/>
        <v>-1.0125</v>
      </c>
      <c r="X1593" s="8">
        <f t="shared" si="127"/>
        <v>-1</v>
      </c>
      <c r="Y1593" s="4">
        <v>0</v>
      </c>
      <c r="Z1593" s="9" t="str">
        <f t="shared" si="128"/>
        <v>NA</v>
      </c>
      <c r="AA1593" s="10">
        <f t="shared" si="129"/>
        <v>0</v>
      </c>
    </row>
    <row r="1594" spans="1:27" x14ac:dyDescent="0.55000000000000004">
      <c r="A1594" s="3" t="s">
        <v>71</v>
      </c>
      <c r="B1594" s="3" t="s">
        <v>72</v>
      </c>
      <c r="C1594" s="3" t="s">
        <v>2822</v>
      </c>
      <c r="D1594" s="3" t="s">
        <v>2705</v>
      </c>
      <c r="E1594" s="4" t="s">
        <v>47</v>
      </c>
      <c r="F1594" s="3" t="s">
        <v>125</v>
      </c>
      <c r="G1594" s="3" t="s">
        <v>126</v>
      </c>
      <c r="H1594" s="3" t="s">
        <v>34</v>
      </c>
      <c r="I1594" s="3" t="s">
        <v>77</v>
      </c>
      <c r="J1594" s="3" t="s">
        <v>36</v>
      </c>
      <c r="K1594" s="3" t="s">
        <v>61</v>
      </c>
      <c r="L1594" s="5">
        <v>6.25</v>
      </c>
      <c r="M1594" s="4">
        <v>1</v>
      </c>
      <c r="N1594" s="5">
        <v>1.0125</v>
      </c>
      <c r="O1594" s="5">
        <v>1.0125</v>
      </c>
      <c r="P1594" s="4">
        <v>87</v>
      </c>
      <c r="Q1594" s="6">
        <v>1.14942528735632</v>
      </c>
      <c r="R1594" s="7">
        <v>1.0091954022988501</v>
      </c>
      <c r="S1594" s="6">
        <v>0</v>
      </c>
      <c r="T1594" s="5">
        <v>0</v>
      </c>
      <c r="U1594" s="5">
        <v>0</v>
      </c>
      <c r="V1594" s="5">
        <f t="shared" si="130"/>
        <v>1.0125</v>
      </c>
      <c r="W1594" s="5">
        <f t="shared" si="126"/>
        <v>-1.0125</v>
      </c>
      <c r="X1594" s="8">
        <f t="shared" si="127"/>
        <v>-1</v>
      </c>
      <c r="Y1594" s="4">
        <v>0</v>
      </c>
      <c r="Z1594" s="9" t="str">
        <f t="shared" si="128"/>
        <v>NA</v>
      </c>
      <c r="AA1594" s="10">
        <f t="shared" si="129"/>
        <v>0</v>
      </c>
    </row>
    <row r="1595" spans="1:27" x14ac:dyDescent="0.55000000000000004">
      <c r="A1595" s="3" t="s">
        <v>71</v>
      </c>
      <c r="B1595" s="3" t="s">
        <v>72</v>
      </c>
      <c r="C1595" s="3" t="s">
        <v>2823</v>
      </c>
      <c r="D1595" s="3" t="s">
        <v>568</v>
      </c>
      <c r="E1595" s="4" t="s">
        <v>47</v>
      </c>
      <c r="F1595" s="3" t="s">
        <v>40</v>
      </c>
      <c r="G1595" s="3" t="s">
        <v>2770</v>
      </c>
      <c r="H1595" s="3" t="s">
        <v>34</v>
      </c>
      <c r="I1595" s="3" t="s">
        <v>77</v>
      </c>
      <c r="J1595" s="3" t="s">
        <v>36</v>
      </c>
      <c r="K1595" s="3" t="s">
        <v>42</v>
      </c>
      <c r="L1595" s="5">
        <v>6.25</v>
      </c>
      <c r="M1595" s="4">
        <v>1</v>
      </c>
      <c r="N1595" s="5">
        <v>1.0249999999999999</v>
      </c>
      <c r="O1595" s="5">
        <v>1.0249999999999999</v>
      </c>
      <c r="P1595" s="4">
        <v>15</v>
      </c>
      <c r="Q1595" s="6">
        <v>6.6666666666666696</v>
      </c>
      <c r="R1595" s="7">
        <v>1.33266666666667</v>
      </c>
      <c r="S1595" s="6">
        <v>0</v>
      </c>
      <c r="T1595" s="5">
        <v>0</v>
      </c>
      <c r="U1595" s="5">
        <v>0</v>
      </c>
      <c r="V1595" s="5">
        <f t="shared" si="130"/>
        <v>1.0249999999999999</v>
      </c>
      <c r="W1595" s="5">
        <f t="shared" si="126"/>
        <v>-1.0249999999999999</v>
      </c>
      <c r="X1595" s="8">
        <f t="shared" si="127"/>
        <v>-1</v>
      </c>
      <c r="Y1595" s="4">
        <v>0</v>
      </c>
      <c r="Z1595" s="9" t="str">
        <f t="shared" si="128"/>
        <v>NA</v>
      </c>
      <c r="AA1595" s="10">
        <f t="shared" si="129"/>
        <v>0</v>
      </c>
    </row>
    <row r="1596" spans="1:27" x14ac:dyDescent="0.55000000000000004">
      <c r="A1596" s="3" t="s">
        <v>71</v>
      </c>
      <c r="B1596" s="3" t="s">
        <v>72</v>
      </c>
      <c r="C1596" s="3" t="s">
        <v>2824</v>
      </c>
      <c r="D1596" s="3" t="s">
        <v>2825</v>
      </c>
      <c r="E1596" s="4" t="s">
        <v>47</v>
      </c>
      <c r="F1596" s="3" t="s">
        <v>32</v>
      </c>
      <c r="G1596" s="3" t="s">
        <v>33</v>
      </c>
      <c r="H1596" s="3" t="s">
        <v>34</v>
      </c>
      <c r="I1596" s="3" t="s">
        <v>77</v>
      </c>
      <c r="J1596" s="3" t="s">
        <v>36</v>
      </c>
      <c r="K1596" s="3" t="s">
        <v>42</v>
      </c>
      <c r="L1596" s="5">
        <v>6.25</v>
      </c>
      <c r="M1596" s="4">
        <v>2</v>
      </c>
      <c r="N1596" s="5">
        <v>1.0375000000000001</v>
      </c>
      <c r="O1596" s="5">
        <v>0.51875000000000004</v>
      </c>
      <c r="P1596" s="4">
        <v>240</v>
      </c>
      <c r="Q1596" s="6">
        <v>0.83333333333333304</v>
      </c>
      <c r="R1596" s="7">
        <v>4.5566666666666702</v>
      </c>
      <c r="S1596" s="6">
        <v>0</v>
      </c>
      <c r="T1596" s="5">
        <v>0</v>
      </c>
      <c r="U1596" s="5">
        <v>0</v>
      </c>
      <c r="V1596" s="5">
        <f t="shared" si="130"/>
        <v>1.0375000000000001</v>
      </c>
      <c r="W1596" s="5">
        <f t="shared" si="126"/>
        <v>-1.0375000000000001</v>
      </c>
      <c r="X1596" s="8">
        <f t="shared" si="127"/>
        <v>-1</v>
      </c>
      <c r="Y1596" s="4">
        <v>0</v>
      </c>
      <c r="Z1596" s="9" t="str">
        <f t="shared" si="128"/>
        <v>NA</v>
      </c>
      <c r="AA1596" s="10">
        <f t="shared" si="129"/>
        <v>0</v>
      </c>
    </row>
    <row r="1597" spans="1:27" x14ac:dyDescent="0.55000000000000004">
      <c r="A1597" s="3" t="s">
        <v>71</v>
      </c>
      <c r="B1597" s="3" t="s">
        <v>72</v>
      </c>
      <c r="C1597" s="3" t="s">
        <v>2826</v>
      </c>
      <c r="D1597" s="3" t="s">
        <v>255</v>
      </c>
      <c r="E1597" s="4" t="s">
        <v>47</v>
      </c>
      <c r="F1597" s="3" t="s">
        <v>113</v>
      </c>
      <c r="G1597" s="3" t="s">
        <v>2827</v>
      </c>
      <c r="H1597" s="3" t="s">
        <v>34</v>
      </c>
      <c r="I1597" s="3" t="s">
        <v>77</v>
      </c>
      <c r="J1597" s="3" t="s">
        <v>36</v>
      </c>
      <c r="K1597" s="3" t="s">
        <v>42</v>
      </c>
      <c r="L1597" s="5">
        <v>6.25</v>
      </c>
      <c r="M1597" s="4">
        <v>1</v>
      </c>
      <c r="N1597" s="5">
        <v>1.05</v>
      </c>
      <c r="O1597" s="5">
        <v>1.05</v>
      </c>
      <c r="P1597" s="4">
        <v>16</v>
      </c>
      <c r="Q1597" s="6">
        <v>6.25</v>
      </c>
      <c r="R1597" s="7">
        <v>1.3</v>
      </c>
      <c r="S1597" s="6">
        <v>0</v>
      </c>
      <c r="T1597" s="5">
        <v>0</v>
      </c>
      <c r="U1597" s="5">
        <v>0</v>
      </c>
      <c r="V1597" s="5">
        <f t="shared" si="130"/>
        <v>1.05</v>
      </c>
      <c r="W1597" s="5">
        <f t="shared" si="126"/>
        <v>-1.05</v>
      </c>
      <c r="X1597" s="8">
        <f t="shared" si="127"/>
        <v>-1</v>
      </c>
      <c r="Y1597" s="4">
        <v>0</v>
      </c>
      <c r="Z1597" s="9" t="str">
        <f t="shared" si="128"/>
        <v>NA</v>
      </c>
      <c r="AA1597" s="10">
        <f t="shared" si="129"/>
        <v>0</v>
      </c>
    </row>
    <row r="1598" spans="1:27" x14ac:dyDescent="0.55000000000000004">
      <c r="A1598" s="3" t="s">
        <v>71</v>
      </c>
      <c r="B1598" s="3" t="s">
        <v>72</v>
      </c>
      <c r="C1598" s="3" t="s">
        <v>2828</v>
      </c>
      <c r="D1598" s="3" t="s">
        <v>2829</v>
      </c>
      <c r="E1598" s="4" t="s">
        <v>47</v>
      </c>
      <c r="F1598" s="3" t="s">
        <v>133</v>
      </c>
      <c r="G1598" s="3" t="s">
        <v>2830</v>
      </c>
      <c r="H1598" s="3" t="s">
        <v>34</v>
      </c>
      <c r="I1598" s="3" t="s">
        <v>77</v>
      </c>
      <c r="J1598" s="3" t="s">
        <v>36</v>
      </c>
      <c r="K1598" s="3" t="s">
        <v>61</v>
      </c>
      <c r="L1598" s="5">
        <v>6.25</v>
      </c>
      <c r="M1598" s="4">
        <v>1</v>
      </c>
      <c r="N1598" s="5">
        <v>1.0625</v>
      </c>
      <c r="O1598" s="5">
        <v>1.0625</v>
      </c>
      <c r="P1598" s="4">
        <v>6</v>
      </c>
      <c r="Q1598" s="6">
        <v>16.6666666666667</v>
      </c>
      <c r="R1598" s="7">
        <v>1</v>
      </c>
      <c r="S1598" s="6">
        <v>0</v>
      </c>
      <c r="T1598" s="5">
        <v>0</v>
      </c>
      <c r="U1598" s="5">
        <v>0</v>
      </c>
      <c r="V1598" s="5">
        <f t="shared" si="130"/>
        <v>1.0625</v>
      </c>
      <c r="W1598" s="5">
        <f t="shared" si="126"/>
        <v>-1.0625</v>
      </c>
      <c r="X1598" s="8">
        <f t="shared" si="127"/>
        <v>-1</v>
      </c>
      <c r="Y1598" s="4">
        <v>0</v>
      </c>
      <c r="Z1598" s="9" t="str">
        <f t="shared" si="128"/>
        <v>NA</v>
      </c>
      <c r="AA1598" s="10">
        <f t="shared" si="129"/>
        <v>0</v>
      </c>
    </row>
    <row r="1599" spans="1:27" x14ac:dyDescent="0.55000000000000004">
      <c r="A1599" s="3" t="s">
        <v>71</v>
      </c>
      <c r="B1599" s="3" t="s">
        <v>72</v>
      </c>
      <c r="C1599" s="3" t="s">
        <v>2831</v>
      </c>
      <c r="D1599" s="3" t="s">
        <v>2832</v>
      </c>
      <c r="E1599" s="4" t="s">
        <v>47</v>
      </c>
      <c r="F1599" s="3" t="s">
        <v>32</v>
      </c>
      <c r="G1599" s="3" t="s">
        <v>2833</v>
      </c>
      <c r="H1599" s="3" t="s">
        <v>34</v>
      </c>
      <c r="I1599" s="3" t="s">
        <v>77</v>
      </c>
      <c r="J1599" s="3" t="s">
        <v>36</v>
      </c>
      <c r="K1599" s="3" t="s">
        <v>61</v>
      </c>
      <c r="L1599" s="5">
        <v>6.25</v>
      </c>
      <c r="M1599" s="4">
        <v>1</v>
      </c>
      <c r="N1599" s="5">
        <v>1.075</v>
      </c>
      <c r="O1599" s="5">
        <v>1.075</v>
      </c>
      <c r="P1599" s="4">
        <v>30</v>
      </c>
      <c r="Q1599" s="6">
        <v>3.3333333333333299</v>
      </c>
      <c r="R1599" s="7">
        <v>1.1200000000000001</v>
      </c>
      <c r="S1599" s="6">
        <v>0</v>
      </c>
      <c r="T1599" s="5">
        <v>0</v>
      </c>
      <c r="U1599" s="5">
        <v>0</v>
      </c>
      <c r="V1599" s="5">
        <f t="shared" si="130"/>
        <v>1.075</v>
      </c>
      <c r="W1599" s="5">
        <f t="shared" si="126"/>
        <v>-1.075</v>
      </c>
      <c r="X1599" s="8">
        <f t="shared" si="127"/>
        <v>-1</v>
      </c>
      <c r="Y1599" s="4">
        <v>0</v>
      </c>
      <c r="Z1599" s="9" t="str">
        <f t="shared" si="128"/>
        <v>NA</v>
      </c>
      <c r="AA1599" s="10">
        <f t="shared" si="129"/>
        <v>0</v>
      </c>
    </row>
    <row r="1600" spans="1:27" x14ac:dyDescent="0.55000000000000004">
      <c r="A1600" s="3" t="s">
        <v>71</v>
      </c>
      <c r="B1600" s="3" t="s">
        <v>72</v>
      </c>
      <c r="C1600" s="3" t="s">
        <v>2834</v>
      </c>
      <c r="D1600" s="3" t="s">
        <v>2835</v>
      </c>
      <c r="E1600" s="4" t="s">
        <v>47</v>
      </c>
      <c r="F1600" s="3" t="s">
        <v>104</v>
      </c>
      <c r="G1600" s="3" t="s">
        <v>2836</v>
      </c>
      <c r="H1600" s="3" t="s">
        <v>34</v>
      </c>
      <c r="I1600" s="3" t="s">
        <v>77</v>
      </c>
      <c r="J1600" s="3" t="s">
        <v>36</v>
      </c>
      <c r="K1600" s="3" t="s">
        <v>61</v>
      </c>
      <c r="L1600" s="5">
        <v>6.25</v>
      </c>
      <c r="M1600" s="4">
        <v>1</v>
      </c>
      <c r="N1600" s="5">
        <v>1.0874999999999999</v>
      </c>
      <c r="O1600" s="5">
        <v>1.0874999999999999</v>
      </c>
      <c r="P1600" s="4">
        <v>3</v>
      </c>
      <c r="Q1600" s="6">
        <v>33.3333333333333</v>
      </c>
      <c r="R1600" s="7">
        <v>1</v>
      </c>
      <c r="S1600" s="6">
        <v>0</v>
      </c>
      <c r="T1600" s="5">
        <v>0</v>
      </c>
      <c r="U1600" s="5">
        <v>0</v>
      </c>
      <c r="V1600" s="5">
        <f t="shared" si="130"/>
        <v>1.0874999999999999</v>
      </c>
      <c r="W1600" s="5">
        <f t="shared" si="126"/>
        <v>-1.0874999999999999</v>
      </c>
      <c r="X1600" s="8">
        <f t="shared" si="127"/>
        <v>-1</v>
      </c>
      <c r="Y1600" s="4">
        <v>0</v>
      </c>
      <c r="Z1600" s="9" t="str">
        <f t="shared" si="128"/>
        <v>NA</v>
      </c>
      <c r="AA1600" s="10">
        <f t="shared" si="129"/>
        <v>0</v>
      </c>
    </row>
    <row r="1601" spans="1:27" x14ac:dyDescent="0.55000000000000004">
      <c r="A1601" s="3" t="s">
        <v>71</v>
      </c>
      <c r="B1601" s="3" t="s">
        <v>72</v>
      </c>
      <c r="C1601" s="3" t="s">
        <v>2837</v>
      </c>
      <c r="D1601" s="3" t="s">
        <v>559</v>
      </c>
      <c r="E1601" s="4" t="s">
        <v>47</v>
      </c>
      <c r="F1601" s="3" t="s">
        <v>40</v>
      </c>
      <c r="G1601" s="3" t="s">
        <v>122</v>
      </c>
      <c r="H1601" s="3" t="s">
        <v>34</v>
      </c>
      <c r="I1601" s="3" t="s">
        <v>77</v>
      </c>
      <c r="J1601" s="3" t="s">
        <v>36</v>
      </c>
      <c r="K1601" s="3" t="s">
        <v>61</v>
      </c>
      <c r="L1601" s="5">
        <v>6.25</v>
      </c>
      <c r="M1601" s="4">
        <v>1</v>
      </c>
      <c r="N1601" s="5">
        <v>1.0874999999999999</v>
      </c>
      <c r="O1601" s="5">
        <v>1.0874999999999999</v>
      </c>
      <c r="P1601" s="4">
        <v>32</v>
      </c>
      <c r="Q1601" s="6">
        <v>3.125</v>
      </c>
      <c r="R1601" s="7">
        <v>2.8031250000000001</v>
      </c>
      <c r="S1601" s="6">
        <v>0</v>
      </c>
      <c r="T1601" s="5">
        <v>0</v>
      </c>
      <c r="U1601" s="5">
        <v>0</v>
      </c>
      <c r="V1601" s="5">
        <f t="shared" si="130"/>
        <v>1.0874999999999999</v>
      </c>
      <c r="W1601" s="5">
        <f t="shared" si="126"/>
        <v>-1.0874999999999999</v>
      </c>
      <c r="X1601" s="8">
        <f t="shared" si="127"/>
        <v>-1</v>
      </c>
      <c r="Y1601" s="4">
        <v>0</v>
      </c>
      <c r="Z1601" s="9" t="str">
        <f t="shared" si="128"/>
        <v>NA</v>
      </c>
      <c r="AA1601" s="10">
        <f t="shared" si="129"/>
        <v>0</v>
      </c>
    </row>
    <row r="1602" spans="1:27" x14ac:dyDescent="0.55000000000000004">
      <c r="A1602" s="3" t="s">
        <v>71</v>
      </c>
      <c r="B1602" s="3" t="s">
        <v>72</v>
      </c>
      <c r="C1602" s="3" t="s">
        <v>2838</v>
      </c>
      <c r="D1602" s="3" t="s">
        <v>2839</v>
      </c>
      <c r="E1602" s="4" t="s">
        <v>47</v>
      </c>
      <c r="F1602" s="3" t="s">
        <v>173</v>
      </c>
      <c r="G1602" s="3" t="s">
        <v>2840</v>
      </c>
      <c r="H1602" s="3" t="s">
        <v>34</v>
      </c>
      <c r="I1602" s="3" t="s">
        <v>77</v>
      </c>
      <c r="J1602" s="3" t="s">
        <v>36</v>
      </c>
      <c r="K1602" s="3" t="s">
        <v>42</v>
      </c>
      <c r="L1602" s="5">
        <v>6.25</v>
      </c>
      <c r="M1602" s="4">
        <v>1</v>
      </c>
      <c r="N1602" s="5">
        <v>1.1000000000000001</v>
      </c>
      <c r="O1602" s="5">
        <v>1.1000000000000001</v>
      </c>
      <c r="P1602" s="4">
        <v>24</v>
      </c>
      <c r="Q1602" s="6">
        <v>4.1666666666666696</v>
      </c>
      <c r="R1602" s="7">
        <v>1.5833333333333299</v>
      </c>
      <c r="S1602" s="6">
        <v>0</v>
      </c>
      <c r="T1602" s="5">
        <v>0</v>
      </c>
      <c r="U1602" s="5">
        <v>0</v>
      </c>
      <c r="V1602" s="5">
        <f t="shared" si="130"/>
        <v>1.1000000000000001</v>
      </c>
      <c r="W1602" s="5">
        <f t="shared" ref="W1602:W1665" si="131">U1602-V1602</f>
        <v>-1.1000000000000001</v>
      </c>
      <c r="X1602" s="8">
        <f t="shared" ref="X1602:X1665" si="132">IF(V1602=0,0,(U1602-V1602)/V1602)</f>
        <v>-1</v>
      </c>
      <c r="Y1602" s="4">
        <v>0</v>
      </c>
      <c r="Z1602" s="9" t="str">
        <f t="shared" ref="Z1602:Z1665" si="133">IF(Y1602=0,"NA",U1602/Y1602)</f>
        <v>NA</v>
      </c>
      <c r="AA1602" s="10">
        <f t="shared" ref="AA1602:AA1665" si="134">(Q1602/100*S1602/100)</f>
        <v>0</v>
      </c>
    </row>
    <row r="1603" spans="1:27" x14ac:dyDescent="0.55000000000000004">
      <c r="A1603" s="3" t="s">
        <v>71</v>
      </c>
      <c r="B1603" s="3" t="s">
        <v>72</v>
      </c>
      <c r="C1603" s="3" t="s">
        <v>2841</v>
      </c>
      <c r="D1603" s="3" t="s">
        <v>2842</v>
      </c>
      <c r="E1603" s="4" t="s">
        <v>56</v>
      </c>
      <c r="F1603" s="3" t="s">
        <v>32</v>
      </c>
      <c r="G1603" s="3" t="s">
        <v>2843</v>
      </c>
      <c r="H1603" s="3" t="s">
        <v>34</v>
      </c>
      <c r="I1603" s="3" t="s">
        <v>77</v>
      </c>
      <c r="J1603" s="3" t="s">
        <v>36</v>
      </c>
      <c r="K1603" s="3" t="s">
        <v>61</v>
      </c>
      <c r="L1603" s="5">
        <v>6.25</v>
      </c>
      <c r="M1603" s="4">
        <v>1</v>
      </c>
      <c r="N1603" s="5">
        <v>1.1000000000000001</v>
      </c>
      <c r="O1603" s="5">
        <v>1.1000000000000001</v>
      </c>
      <c r="P1603" s="4">
        <v>18</v>
      </c>
      <c r="Q1603" s="6">
        <v>5.5555555555555598</v>
      </c>
      <c r="R1603" s="7">
        <v>4.50555555555556</v>
      </c>
      <c r="S1603" s="6">
        <v>0</v>
      </c>
      <c r="T1603" s="5">
        <v>0</v>
      </c>
      <c r="U1603" s="5">
        <v>0</v>
      </c>
      <c r="V1603" s="5">
        <f t="shared" ref="V1603:V1666" si="135">N1603</f>
        <v>1.1000000000000001</v>
      </c>
      <c r="W1603" s="5">
        <f t="shared" si="131"/>
        <v>-1.1000000000000001</v>
      </c>
      <c r="X1603" s="8">
        <f t="shared" si="132"/>
        <v>-1</v>
      </c>
      <c r="Y1603" s="4">
        <v>0</v>
      </c>
      <c r="Z1603" s="9" t="str">
        <f t="shared" si="133"/>
        <v>NA</v>
      </c>
      <c r="AA1603" s="10">
        <f t="shared" si="134"/>
        <v>0</v>
      </c>
    </row>
    <row r="1604" spans="1:27" x14ac:dyDescent="0.55000000000000004">
      <c r="A1604" s="3" t="s">
        <v>71</v>
      </c>
      <c r="B1604" s="3" t="s">
        <v>72</v>
      </c>
      <c r="C1604" s="3" t="s">
        <v>2844</v>
      </c>
      <c r="D1604" s="3" t="s">
        <v>2845</v>
      </c>
      <c r="E1604" s="4" t="s">
        <v>47</v>
      </c>
      <c r="F1604" s="3" t="s">
        <v>32</v>
      </c>
      <c r="G1604" s="3" t="s">
        <v>2690</v>
      </c>
      <c r="H1604" s="3" t="s">
        <v>34</v>
      </c>
      <c r="I1604" s="3" t="s">
        <v>77</v>
      </c>
      <c r="J1604" s="3" t="s">
        <v>36</v>
      </c>
      <c r="K1604" s="3" t="s">
        <v>61</v>
      </c>
      <c r="L1604" s="5">
        <v>6.25</v>
      </c>
      <c r="M1604" s="4">
        <v>2</v>
      </c>
      <c r="N1604" s="5">
        <v>1.1125</v>
      </c>
      <c r="O1604" s="5">
        <v>0.55625000000000002</v>
      </c>
      <c r="P1604" s="4">
        <v>72</v>
      </c>
      <c r="Q1604" s="6">
        <v>2.7777777777777799</v>
      </c>
      <c r="R1604" s="7">
        <v>5.2916666666666696</v>
      </c>
      <c r="S1604" s="6">
        <v>0</v>
      </c>
      <c r="T1604" s="5">
        <v>0</v>
      </c>
      <c r="U1604" s="5">
        <v>0</v>
      </c>
      <c r="V1604" s="5">
        <f t="shared" si="135"/>
        <v>1.1125</v>
      </c>
      <c r="W1604" s="5">
        <f t="shared" si="131"/>
        <v>-1.1125</v>
      </c>
      <c r="X1604" s="8">
        <f t="shared" si="132"/>
        <v>-1</v>
      </c>
      <c r="Y1604" s="4">
        <v>0</v>
      </c>
      <c r="Z1604" s="9" t="str">
        <f t="shared" si="133"/>
        <v>NA</v>
      </c>
      <c r="AA1604" s="10">
        <f t="shared" si="134"/>
        <v>0</v>
      </c>
    </row>
    <row r="1605" spans="1:27" x14ac:dyDescent="0.55000000000000004">
      <c r="A1605" s="3" t="s">
        <v>71</v>
      </c>
      <c r="B1605" s="3" t="s">
        <v>72</v>
      </c>
      <c r="C1605" s="3" t="s">
        <v>2846</v>
      </c>
      <c r="D1605" s="3" t="s">
        <v>1708</v>
      </c>
      <c r="E1605" s="4" t="s">
        <v>47</v>
      </c>
      <c r="F1605" s="3" t="s">
        <v>262</v>
      </c>
      <c r="G1605" s="3" t="s">
        <v>2847</v>
      </c>
      <c r="H1605" s="3" t="s">
        <v>34</v>
      </c>
      <c r="I1605" s="3" t="s">
        <v>77</v>
      </c>
      <c r="J1605" s="3" t="s">
        <v>36</v>
      </c>
      <c r="K1605" s="3" t="s">
        <v>61</v>
      </c>
      <c r="L1605" s="5">
        <v>6.25</v>
      </c>
      <c r="M1605" s="4">
        <v>1</v>
      </c>
      <c r="N1605" s="5">
        <v>1.1125</v>
      </c>
      <c r="O1605" s="5">
        <v>1.1125</v>
      </c>
      <c r="P1605" s="4">
        <v>3</v>
      </c>
      <c r="Q1605" s="6">
        <v>33.3333333333333</v>
      </c>
      <c r="R1605" s="7">
        <v>1</v>
      </c>
      <c r="S1605" s="6">
        <v>0</v>
      </c>
      <c r="T1605" s="5">
        <v>0</v>
      </c>
      <c r="U1605" s="5">
        <v>0</v>
      </c>
      <c r="V1605" s="5">
        <f t="shared" si="135"/>
        <v>1.1125</v>
      </c>
      <c r="W1605" s="5">
        <f t="shared" si="131"/>
        <v>-1.1125</v>
      </c>
      <c r="X1605" s="8">
        <f t="shared" si="132"/>
        <v>-1</v>
      </c>
      <c r="Y1605" s="4">
        <v>0</v>
      </c>
      <c r="Z1605" s="9" t="str">
        <f t="shared" si="133"/>
        <v>NA</v>
      </c>
      <c r="AA1605" s="10">
        <f t="shared" si="134"/>
        <v>0</v>
      </c>
    </row>
    <row r="1606" spans="1:27" x14ac:dyDescent="0.55000000000000004">
      <c r="A1606" s="3" t="s">
        <v>71</v>
      </c>
      <c r="B1606" s="3" t="s">
        <v>72</v>
      </c>
      <c r="C1606" s="3" t="s">
        <v>2848</v>
      </c>
      <c r="D1606" s="3" t="s">
        <v>2849</v>
      </c>
      <c r="E1606" s="4" t="s">
        <v>47</v>
      </c>
      <c r="F1606" s="3" t="s">
        <v>125</v>
      </c>
      <c r="G1606" s="3" t="s">
        <v>126</v>
      </c>
      <c r="H1606" s="3" t="s">
        <v>34</v>
      </c>
      <c r="I1606" s="3" t="s">
        <v>77</v>
      </c>
      <c r="J1606" s="3" t="s">
        <v>36</v>
      </c>
      <c r="K1606" s="3" t="s">
        <v>61</v>
      </c>
      <c r="L1606" s="5">
        <v>6.25</v>
      </c>
      <c r="M1606" s="4">
        <v>1</v>
      </c>
      <c r="N1606" s="5">
        <v>1.1125</v>
      </c>
      <c r="O1606" s="5">
        <v>1.1125</v>
      </c>
      <c r="P1606" s="4">
        <v>33</v>
      </c>
      <c r="Q1606" s="6">
        <v>3.0303030303030298</v>
      </c>
      <c r="R1606" s="7">
        <v>1.12121212121212</v>
      </c>
      <c r="S1606" s="6">
        <v>0</v>
      </c>
      <c r="T1606" s="5">
        <v>0</v>
      </c>
      <c r="U1606" s="5">
        <v>0</v>
      </c>
      <c r="V1606" s="5">
        <f t="shared" si="135"/>
        <v>1.1125</v>
      </c>
      <c r="W1606" s="5">
        <f t="shared" si="131"/>
        <v>-1.1125</v>
      </c>
      <c r="X1606" s="8">
        <f t="shared" si="132"/>
        <v>-1</v>
      </c>
      <c r="Y1606" s="4">
        <v>0</v>
      </c>
      <c r="Z1606" s="9" t="str">
        <f t="shared" si="133"/>
        <v>NA</v>
      </c>
      <c r="AA1606" s="10">
        <f t="shared" si="134"/>
        <v>0</v>
      </c>
    </row>
    <row r="1607" spans="1:27" x14ac:dyDescent="0.55000000000000004">
      <c r="A1607" s="3" t="s">
        <v>71</v>
      </c>
      <c r="B1607" s="3" t="s">
        <v>72</v>
      </c>
      <c r="C1607" s="3" t="s">
        <v>2850</v>
      </c>
      <c r="D1607" s="3" t="s">
        <v>870</v>
      </c>
      <c r="E1607" s="4" t="s">
        <v>47</v>
      </c>
      <c r="F1607" s="3" t="s">
        <v>221</v>
      </c>
      <c r="G1607" s="3" t="s">
        <v>2748</v>
      </c>
      <c r="H1607" s="3" t="s">
        <v>34</v>
      </c>
      <c r="I1607" s="3" t="s">
        <v>77</v>
      </c>
      <c r="J1607" s="3" t="s">
        <v>36</v>
      </c>
      <c r="K1607" s="3" t="s">
        <v>61</v>
      </c>
      <c r="L1607" s="5">
        <v>6.25</v>
      </c>
      <c r="M1607" s="4">
        <v>1</v>
      </c>
      <c r="N1607" s="5">
        <v>1.1125</v>
      </c>
      <c r="O1607" s="5">
        <v>1.1125</v>
      </c>
      <c r="P1607" s="4">
        <v>8</v>
      </c>
      <c r="Q1607" s="6">
        <v>12.5</v>
      </c>
      <c r="R1607" s="7">
        <v>1.25</v>
      </c>
      <c r="S1607" s="6">
        <v>0</v>
      </c>
      <c r="T1607" s="5">
        <v>0</v>
      </c>
      <c r="U1607" s="5">
        <v>0</v>
      </c>
      <c r="V1607" s="5">
        <f t="shared" si="135"/>
        <v>1.1125</v>
      </c>
      <c r="W1607" s="5">
        <f t="shared" si="131"/>
        <v>-1.1125</v>
      </c>
      <c r="X1607" s="8">
        <f t="shared" si="132"/>
        <v>-1</v>
      </c>
      <c r="Y1607" s="4">
        <v>0</v>
      </c>
      <c r="Z1607" s="9" t="str">
        <f t="shared" si="133"/>
        <v>NA</v>
      </c>
      <c r="AA1607" s="10">
        <f t="shared" si="134"/>
        <v>0</v>
      </c>
    </row>
    <row r="1608" spans="1:27" x14ac:dyDescent="0.55000000000000004">
      <c r="A1608" s="3" t="s">
        <v>71</v>
      </c>
      <c r="B1608" s="3" t="s">
        <v>72</v>
      </c>
      <c r="C1608" s="3" t="s">
        <v>2851</v>
      </c>
      <c r="D1608" s="3" t="s">
        <v>290</v>
      </c>
      <c r="E1608" s="4" t="s">
        <v>47</v>
      </c>
      <c r="F1608" s="3" t="s">
        <v>40</v>
      </c>
      <c r="G1608" s="3" t="s">
        <v>122</v>
      </c>
      <c r="H1608" s="3" t="s">
        <v>34</v>
      </c>
      <c r="I1608" s="3" t="s">
        <v>77</v>
      </c>
      <c r="J1608" s="3" t="s">
        <v>36</v>
      </c>
      <c r="K1608" s="3" t="s">
        <v>61</v>
      </c>
      <c r="L1608" s="5">
        <v>6.25</v>
      </c>
      <c r="M1608" s="4">
        <v>1</v>
      </c>
      <c r="N1608" s="5">
        <v>1.125</v>
      </c>
      <c r="O1608" s="5">
        <v>1.125</v>
      </c>
      <c r="P1608" s="4">
        <v>133</v>
      </c>
      <c r="Q1608" s="6">
        <v>0.75187969924811993</v>
      </c>
      <c r="R1608" s="7">
        <v>1.6015789473684201</v>
      </c>
      <c r="S1608" s="6">
        <v>0</v>
      </c>
      <c r="T1608" s="5">
        <v>0</v>
      </c>
      <c r="U1608" s="5">
        <v>0</v>
      </c>
      <c r="V1608" s="5">
        <f t="shared" si="135"/>
        <v>1.125</v>
      </c>
      <c r="W1608" s="5">
        <f t="shared" si="131"/>
        <v>-1.125</v>
      </c>
      <c r="X1608" s="8">
        <f t="shared" si="132"/>
        <v>-1</v>
      </c>
      <c r="Y1608" s="4">
        <v>0</v>
      </c>
      <c r="Z1608" s="9" t="str">
        <f t="shared" si="133"/>
        <v>NA</v>
      </c>
      <c r="AA1608" s="10">
        <f t="shared" si="134"/>
        <v>0</v>
      </c>
    </row>
    <row r="1609" spans="1:27" x14ac:dyDescent="0.55000000000000004">
      <c r="A1609" s="3" t="s">
        <v>71</v>
      </c>
      <c r="B1609" s="3" t="s">
        <v>72</v>
      </c>
      <c r="C1609" s="3" t="s">
        <v>2852</v>
      </c>
      <c r="D1609" s="3" t="s">
        <v>2696</v>
      </c>
      <c r="E1609" s="4" t="s">
        <v>47</v>
      </c>
      <c r="F1609" s="3" t="s">
        <v>194</v>
      </c>
      <c r="G1609" s="3" t="s">
        <v>2853</v>
      </c>
      <c r="H1609" s="3" t="s">
        <v>34</v>
      </c>
      <c r="I1609" s="3" t="s">
        <v>77</v>
      </c>
      <c r="J1609" s="3" t="s">
        <v>36</v>
      </c>
      <c r="K1609" s="3" t="s">
        <v>61</v>
      </c>
      <c r="L1609" s="5">
        <v>6.25</v>
      </c>
      <c r="M1609" s="4">
        <v>1</v>
      </c>
      <c r="N1609" s="5">
        <v>1.1375</v>
      </c>
      <c r="O1609" s="5">
        <v>1.1375</v>
      </c>
      <c r="P1609" s="4">
        <v>3</v>
      </c>
      <c r="Q1609" s="6">
        <v>33.3333333333333</v>
      </c>
      <c r="R1609" s="7">
        <v>1</v>
      </c>
      <c r="S1609" s="6">
        <v>0</v>
      </c>
      <c r="T1609" s="5">
        <v>0</v>
      </c>
      <c r="U1609" s="5">
        <v>0</v>
      </c>
      <c r="V1609" s="5">
        <f t="shared" si="135"/>
        <v>1.1375</v>
      </c>
      <c r="W1609" s="5">
        <f t="shared" si="131"/>
        <v>-1.1375</v>
      </c>
      <c r="X1609" s="8">
        <f t="shared" si="132"/>
        <v>-1</v>
      </c>
      <c r="Y1609" s="4">
        <v>0</v>
      </c>
      <c r="Z1609" s="9" t="str">
        <f t="shared" si="133"/>
        <v>NA</v>
      </c>
      <c r="AA1609" s="10">
        <f t="shared" si="134"/>
        <v>0</v>
      </c>
    </row>
    <row r="1610" spans="1:27" x14ac:dyDescent="0.55000000000000004">
      <c r="A1610" s="3" t="s">
        <v>71</v>
      </c>
      <c r="B1610" s="3" t="s">
        <v>72</v>
      </c>
      <c r="C1610" s="3" t="s">
        <v>2854</v>
      </c>
      <c r="D1610" s="3" t="s">
        <v>2734</v>
      </c>
      <c r="E1610" s="4" t="s">
        <v>47</v>
      </c>
      <c r="F1610" s="3" t="s">
        <v>32</v>
      </c>
      <c r="G1610" s="3" t="s">
        <v>2744</v>
      </c>
      <c r="H1610" s="3" t="s">
        <v>34</v>
      </c>
      <c r="I1610" s="3" t="s">
        <v>77</v>
      </c>
      <c r="J1610" s="3" t="s">
        <v>36</v>
      </c>
      <c r="K1610" s="3" t="s">
        <v>61</v>
      </c>
      <c r="L1610" s="5">
        <v>6.25</v>
      </c>
      <c r="M1610" s="4">
        <v>1</v>
      </c>
      <c r="N1610" s="5">
        <v>1.1499999999999999</v>
      </c>
      <c r="O1610" s="5">
        <v>1.1499999999999999</v>
      </c>
      <c r="P1610" s="4">
        <v>13</v>
      </c>
      <c r="Q1610" s="6">
        <v>7.6923076923076898</v>
      </c>
      <c r="R1610" s="7">
        <v>5.9846153846153802</v>
      </c>
      <c r="S1610" s="6">
        <v>0</v>
      </c>
      <c r="T1610" s="5">
        <v>0</v>
      </c>
      <c r="U1610" s="5">
        <v>0</v>
      </c>
      <c r="V1610" s="5">
        <f t="shared" si="135"/>
        <v>1.1499999999999999</v>
      </c>
      <c r="W1610" s="5">
        <f t="shared" si="131"/>
        <v>-1.1499999999999999</v>
      </c>
      <c r="X1610" s="8">
        <f t="shared" si="132"/>
        <v>-1</v>
      </c>
      <c r="Y1610" s="4">
        <v>0</v>
      </c>
      <c r="Z1610" s="9" t="str">
        <f t="shared" si="133"/>
        <v>NA</v>
      </c>
      <c r="AA1610" s="10">
        <f t="shared" si="134"/>
        <v>0</v>
      </c>
    </row>
    <row r="1611" spans="1:27" x14ac:dyDescent="0.55000000000000004">
      <c r="A1611" s="3" t="s">
        <v>71</v>
      </c>
      <c r="B1611" s="3" t="s">
        <v>72</v>
      </c>
      <c r="C1611" s="3" t="s">
        <v>2855</v>
      </c>
      <c r="D1611" s="3" t="s">
        <v>2856</v>
      </c>
      <c r="E1611" s="4" t="s">
        <v>47</v>
      </c>
      <c r="F1611" s="3" t="s">
        <v>262</v>
      </c>
      <c r="G1611" s="3" t="s">
        <v>2857</v>
      </c>
      <c r="H1611" s="3" t="s">
        <v>34</v>
      </c>
      <c r="I1611" s="3" t="s">
        <v>77</v>
      </c>
      <c r="J1611" s="3" t="s">
        <v>36</v>
      </c>
      <c r="K1611" s="3" t="s">
        <v>61</v>
      </c>
      <c r="L1611" s="5">
        <v>6.25</v>
      </c>
      <c r="M1611" s="4">
        <v>1</v>
      </c>
      <c r="N1611" s="5">
        <v>1.1499999999999999</v>
      </c>
      <c r="O1611" s="5">
        <v>1.1499999999999999</v>
      </c>
      <c r="P1611" s="4">
        <v>7</v>
      </c>
      <c r="Q1611" s="6">
        <v>14.285714285714301</v>
      </c>
      <c r="R1611" s="7">
        <v>1.5714285714285701</v>
      </c>
      <c r="S1611" s="6">
        <v>0</v>
      </c>
      <c r="T1611" s="5">
        <v>0</v>
      </c>
      <c r="U1611" s="5">
        <v>0</v>
      </c>
      <c r="V1611" s="5">
        <f t="shared" si="135"/>
        <v>1.1499999999999999</v>
      </c>
      <c r="W1611" s="5">
        <f t="shared" si="131"/>
        <v>-1.1499999999999999</v>
      </c>
      <c r="X1611" s="8">
        <f t="shared" si="132"/>
        <v>-1</v>
      </c>
      <c r="Y1611" s="4">
        <v>0</v>
      </c>
      <c r="Z1611" s="9" t="str">
        <f t="shared" si="133"/>
        <v>NA</v>
      </c>
      <c r="AA1611" s="10">
        <f t="shared" si="134"/>
        <v>0</v>
      </c>
    </row>
    <row r="1612" spans="1:27" x14ac:dyDescent="0.55000000000000004">
      <c r="A1612" s="3" t="s">
        <v>71</v>
      </c>
      <c r="B1612" s="3" t="s">
        <v>72</v>
      </c>
      <c r="C1612" s="3" t="s">
        <v>2858</v>
      </c>
      <c r="D1612" s="3" t="s">
        <v>2859</v>
      </c>
      <c r="E1612" s="4" t="s">
        <v>47</v>
      </c>
      <c r="F1612" s="3" t="s">
        <v>262</v>
      </c>
      <c r="G1612" s="3" t="s">
        <v>2860</v>
      </c>
      <c r="H1612" s="3" t="s">
        <v>34</v>
      </c>
      <c r="I1612" s="3" t="s">
        <v>77</v>
      </c>
      <c r="J1612" s="3" t="s">
        <v>36</v>
      </c>
      <c r="K1612" s="3" t="s">
        <v>61</v>
      </c>
      <c r="L1612" s="5">
        <v>6.25</v>
      </c>
      <c r="M1612" s="4">
        <v>1</v>
      </c>
      <c r="N1612" s="5">
        <v>1.1499999999999999</v>
      </c>
      <c r="O1612" s="5">
        <v>1.1499999999999999</v>
      </c>
      <c r="P1612" s="4">
        <v>3</v>
      </c>
      <c r="Q1612" s="6">
        <v>33.3333333333333</v>
      </c>
      <c r="R1612" s="7">
        <v>1</v>
      </c>
      <c r="S1612" s="6">
        <v>0</v>
      </c>
      <c r="T1612" s="5">
        <v>0</v>
      </c>
      <c r="U1612" s="5">
        <v>0</v>
      </c>
      <c r="V1612" s="5">
        <f t="shared" si="135"/>
        <v>1.1499999999999999</v>
      </c>
      <c r="W1612" s="5">
        <f t="shared" si="131"/>
        <v>-1.1499999999999999</v>
      </c>
      <c r="X1612" s="8">
        <f t="shared" si="132"/>
        <v>-1</v>
      </c>
      <c r="Y1612" s="4">
        <v>0</v>
      </c>
      <c r="Z1612" s="9" t="str">
        <f t="shared" si="133"/>
        <v>NA</v>
      </c>
      <c r="AA1612" s="10">
        <f t="shared" si="134"/>
        <v>0</v>
      </c>
    </row>
    <row r="1613" spans="1:27" x14ac:dyDescent="0.55000000000000004">
      <c r="A1613" s="3" t="s">
        <v>71</v>
      </c>
      <c r="B1613" s="3" t="s">
        <v>72</v>
      </c>
      <c r="C1613" s="3" t="s">
        <v>2861</v>
      </c>
      <c r="D1613" s="3" t="s">
        <v>2862</v>
      </c>
      <c r="E1613" s="4" t="s">
        <v>47</v>
      </c>
      <c r="F1613" s="3" t="s">
        <v>137</v>
      </c>
      <c r="G1613" s="3" t="s">
        <v>2863</v>
      </c>
      <c r="H1613" s="3" t="s">
        <v>34</v>
      </c>
      <c r="I1613" s="3" t="s">
        <v>77</v>
      </c>
      <c r="J1613" s="3" t="s">
        <v>36</v>
      </c>
      <c r="K1613" s="3" t="s">
        <v>42</v>
      </c>
      <c r="L1613" s="5">
        <v>6.25</v>
      </c>
      <c r="M1613" s="4">
        <v>1</v>
      </c>
      <c r="N1613" s="5">
        <v>1.1625000000000001</v>
      </c>
      <c r="O1613" s="5">
        <v>1.1625000000000001</v>
      </c>
      <c r="P1613" s="4">
        <v>6</v>
      </c>
      <c r="Q1613" s="6">
        <v>16.6666666666667</v>
      </c>
      <c r="R1613" s="7">
        <v>1</v>
      </c>
      <c r="S1613" s="6">
        <v>0</v>
      </c>
      <c r="T1613" s="5">
        <v>0</v>
      </c>
      <c r="U1613" s="5">
        <v>0</v>
      </c>
      <c r="V1613" s="5">
        <f t="shared" si="135"/>
        <v>1.1625000000000001</v>
      </c>
      <c r="W1613" s="5">
        <f t="shared" si="131"/>
        <v>-1.1625000000000001</v>
      </c>
      <c r="X1613" s="8">
        <f t="shared" si="132"/>
        <v>-1</v>
      </c>
      <c r="Y1613" s="4">
        <v>0</v>
      </c>
      <c r="Z1613" s="9" t="str">
        <f t="shared" si="133"/>
        <v>NA</v>
      </c>
      <c r="AA1613" s="10">
        <f t="shared" si="134"/>
        <v>0</v>
      </c>
    </row>
    <row r="1614" spans="1:27" x14ac:dyDescent="0.55000000000000004">
      <c r="A1614" s="3" t="s">
        <v>71</v>
      </c>
      <c r="B1614" s="3" t="s">
        <v>72</v>
      </c>
      <c r="C1614" s="3" t="s">
        <v>2864</v>
      </c>
      <c r="D1614" s="3" t="s">
        <v>2803</v>
      </c>
      <c r="E1614" s="4" t="s">
        <v>47</v>
      </c>
      <c r="F1614" s="3" t="s">
        <v>137</v>
      </c>
      <c r="G1614" s="3" t="s">
        <v>2865</v>
      </c>
      <c r="H1614" s="3" t="s">
        <v>34</v>
      </c>
      <c r="I1614" s="3" t="s">
        <v>77</v>
      </c>
      <c r="J1614" s="3" t="s">
        <v>36</v>
      </c>
      <c r="K1614" s="3" t="s">
        <v>42</v>
      </c>
      <c r="L1614" s="5">
        <v>6.25</v>
      </c>
      <c r="M1614" s="4">
        <v>1</v>
      </c>
      <c r="N1614" s="5">
        <v>1.175</v>
      </c>
      <c r="O1614" s="5">
        <v>1.175</v>
      </c>
      <c r="P1614" s="4">
        <v>59</v>
      </c>
      <c r="Q1614" s="6">
        <v>1.6949152542372901</v>
      </c>
      <c r="R1614" s="7">
        <v>2.4877966101694899</v>
      </c>
      <c r="S1614" s="6">
        <v>0</v>
      </c>
      <c r="T1614" s="5">
        <v>0</v>
      </c>
      <c r="U1614" s="5">
        <v>0</v>
      </c>
      <c r="V1614" s="5">
        <f t="shared" si="135"/>
        <v>1.175</v>
      </c>
      <c r="W1614" s="5">
        <f t="shared" si="131"/>
        <v>-1.175</v>
      </c>
      <c r="X1614" s="8">
        <f t="shared" si="132"/>
        <v>-1</v>
      </c>
      <c r="Y1614" s="4">
        <v>0</v>
      </c>
      <c r="Z1614" s="9" t="str">
        <f t="shared" si="133"/>
        <v>NA</v>
      </c>
      <c r="AA1614" s="10">
        <f t="shared" si="134"/>
        <v>0</v>
      </c>
    </row>
    <row r="1615" spans="1:27" x14ac:dyDescent="0.55000000000000004">
      <c r="A1615" s="3" t="s">
        <v>71</v>
      </c>
      <c r="B1615" s="3" t="s">
        <v>72</v>
      </c>
      <c r="C1615" s="3" t="s">
        <v>2866</v>
      </c>
      <c r="D1615" s="3" t="s">
        <v>249</v>
      </c>
      <c r="E1615" s="4" t="s">
        <v>47</v>
      </c>
      <c r="F1615" s="3" t="s">
        <v>113</v>
      </c>
      <c r="G1615" s="3" t="s">
        <v>2827</v>
      </c>
      <c r="H1615" s="3" t="s">
        <v>34</v>
      </c>
      <c r="I1615" s="3" t="s">
        <v>77</v>
      </c>
      <c r="J1615" s="3" t="s">
        <v>36</v>
      </c>
      <c r="K1615" s="3" t="s">
        <v>42</v>
      </c>
      <c r="L1615" s="5">
        <v>6.25</v>
      </c>
      <c r="M1615" s="4">
        <v>1</v>
      </c>
      <c r="N1615" s="5">
        <v>1.1875</v>
      </c>
      <c r="O1615" s="5">
        <v>1.1875</v>
      </c>
      <c r="P1615" s="4">
        <v>32</v>
      </c>
      <c r="Q1615" s="6">
        <v>3.125</v>
      </c>
      <c r="R1615" s="7">
        <v>1.5562499999999999</v>
      </c>
      <c r="S1615" s="6">
        <v>0</v>
      </c>
      <c r="T1615" s="5">
        <v>0</v>
      </c>
      <c r="U1615" s="5">
        <v>0</v>
      </c>
      <c r="V1615" s="5">
        <f t="shared" si="135"/>
        <v>1.1875</v>
      </c>
      <c r="W1615" s="5">
        <f t="shared" si="131"/>
        <v>-1.1875</v>
      </c>
      <c r="X1615" s="8">
        <f t="shared" si="132"/>
        <v>-1</v>
      </c>
      <c r="Y1615" s="4">
        <v>0</v>
      </c>
      <c r="Z1615" s="9" t="str">
        <f t="shared" si="133"/>
        <v>NA</v>
      </c>
      <c r="AA1615" s="10">
        <f t="shared" si="134"/>
        <v>0</v>
      </c>
    </row>
    <row r="1616" spans="1:27" x14ac:dyDescent="0.55000000000000004">
      <c r="A1616" s="3" t="s">
        <v>71</v>
      </c>
      <c r="B1616" s="3" t="s">
        <v>72</v>
      </c>
      <c r="C1616" s="3" t="s">
        <v>2867</v>
      </c>
      <c r="D1616" s="3" t="s">
        <v>920</v>
      </c>
      <c r="E1616" s="4" t="s">
        <v>47</v>
      </c>
      <c r="F1616" s="3" t="s">
        <v>113</v>
      </c>
      <c r="G1616" s="3" t="s">
        <v>2827</v>
      </c>
      <c r="H1616" s="3" t="s">
        <v>34</v>
      </c>
      <c r="I1616" s="3" t="s">
        <v>77</v>
      </c>
      <c r="J1616" s="3" t="s">
        <v>36</v>
      </c>
      <c r="K1616" s="3" t="s">
        <v>42</v>
      </c>
      <c r="L1616" s="5">
        <v>6.25</v>
      </c>
      <c r="M1616" s="4">
        <v>1</v>
      </c>
      <c r="N1616" s="5">
        <v>1.1875</v>
      </c>
      <c r="O1616" s="5">
        <v>1.1875</v>
      </c>
      <c r="P1616" s="4">
        <v>10</v>
      </c>
      <c r="Q1616" s="6">
        <v>10</v>
      </c>
      <c r="R1616" s="7">
        <v>1.1000000000000001</v>
      </c>
      <c r="S1616" s="6">
        <v>0</v>
      </c>
      <c r="T1616" s="5">
        <v>0</v>
      </c>
      <c r="U1616" s="5">
        <v>0</v>
      </c>
      <c r="V1616" s="5">
        <f t="shared" si="135"/>
        <v>1.1875</v>
      </c>
      <c r="W1616" s="5">
        <f t="shared" si="131"/>
        <v>-1.1875</v>
      </c>
      <c r="X1616" s="8">
        <f t="shared" si="132"/>
        <v>-1</v>
      </c>
      <c r="Y1616" s="4">
        <v>0</v>
      </c>
      <c r="Z1616" s="9" t="str">
        <f t="shared" si="133"/>
        <v>NA</v>
      </c>
      <c r="AA1616" s="10">
        <f t="shared" si="134"/>
        <v>0</v>
      </c>
    </row>
    <row r="1617" spans="1:27" x14ac:dyDescent="0.55000000000000004">
      <c r="A1617" s="3" t="s">
        <v>71</v>
      </c>
      <c r="B1617" s="3" t="s">
        <v>72</v>
      </c>
      <c r="C1617" s="3" t="s">
        <v>2868</v>
      </c>
      <c r="D1617" s="3" t="s">
        <v>2277</v>
      </c>
      <c r="E1617" s="4" t="s">
        <v>47</v>
      </c>
      <c r="F1617" s="3" t="s">
        <v>40</v>
      </c>
      <c r="G1617" s="3" t="s">
        <v>2869</v>
      </c>
      <c r="H1617" s="3" t="s">
        <v>34</v>
      </c>
      <c r="I1617" s="3" t="s">
        <v>77</v>
      </c>
      <c r="J1617" s="3" t="s">
        <v>36</v>
      </c>
      <c r="K1617" s="3" t="s">
        <v>61</v>
      </c>
      <c r="L1617" s="5">
        <v>6.25</v>
      </c>
      <c r="M1617" s="4">
        <v>1</v>
      </c>
      <c r="N1617" s="5">
        <v>1.2</v>
      </c>
      <c r="O1617" s="5">
        <v>1.2</v>
      </c>
      <c r="P1617" s="4">
        <v>3</v>
      </c>
      <c r="Q1617" s="6">
        <v>33.3333333333333</v>
      </c>
      <c r="R1617" s="7">
        <v>1</v>
      </c>
      <c r="S1617" s="6">
        <v>0</v>
      </c>
      <c r="T1617" s="5">
        <v>0</v>
      </c>
      <c r="U1617" s="5">
        <v>0</v>
      </c>
      <c r="V1617" s="5">
        <f t="shared" si="135"/>
        <v>1.2</v>
      </c>
      <c r="W1617" s="5">
        <f t="shared" si="131"/>
        <v>-1.2</v>
      </c>
      <c r="X1617" s="8">
        <f t="shared" si="132"/>
        <v>-1</v>
      </c>
      <c r="Y1617" s="4">
        <v>0</v>
      </c>
      <c r="Z1617" s="9" t="str">
        <f t="shared" si="133"/>
        <v>NA</v>
      </c>
      <c r="AA1617" s="10">
        <f t="shared" si="134"/>
        <v>0</v>
      </c>
    </row>
    <row r="1618" spans="1:27" x14ac:dyDescent="0.55000000000000004">
      <c r="A1618" s="3" t="s">
        <v>71</v>
      </c>
      <c r="B1618" s="3" t="s">
        <v>72</v>
      </c>
      <c r="C1618" s="3" t="s">
        <v>2870</v>
      </c>
      <c r="D1618" s="3" t="s">
        <v>2871</v>
      </c>
      <c r="E1618" s="4" t="s">
        <v>47</v>
      </c>
      <c r="F1618" s="3" t="s">
        <v>173</v>
      </c>
      <c r="G1618" s="3" t="s">
        <v>2872</v>
      </c>
      <c r="H1618" s="3" t="s">
        <v>34</v>
      </c>
      <c r="I1618" s="3" t="s">
        <v>77</v>
      </c>
      <c r="J1618" s="3" t="s">
        <v>36</v>
      </c>
      <c r="K1618" s="3" t="s">
        <v>42</v>
      </c>
      <c r="L1618" s="5">
        <v>6.25</v>
      </c>
      <c r="M1618" s="4">
        <v>1</v>
      </c>
      <c r="N1618" s="5">
        <v>1.2124999999999999</v>
      </c>
      <c r="O1618" s="5">
        <v>1.2124999999999999</v>
      </c>
      <c r="P1618" s="4">
        <v>10</v>
      </c>
      <c r="Q1618" s="6">
        <v>10</v>
      </c>
      <c r="R1618" s="7">
        <v>1.29</v>
      </c>
      <c r="S1618" s="6">
        <v>0</v>
      </c>
      <c r="T1618" s="5">
        <v>0</v>
      </c>
      <c r="U1618" s="5">
        <v>0</v>
      </c>
      <c r="V1618" s="5">
        <f t="shared" si="135"/>
        <v>1.2124999999999999</v>
      </c>
      <c r="W1618" s="5">
        <f t="shared" si="131"/>
        <v>-1.2124999999999999</v>
      </c>
      <c r="X1618" s="8">
        <f t="shared" si="132"/>
        <v>-1</v>
      </c>
      <c r="Y1618" s="4">
        <v>0</v>
      </c>
      <c r="Z1618" s="9" t="str">
        <f t="shared" si="133"/>
        <v>NA</v>
      </c>
      <c r="AA1618" s="10">
        <f t="shared" si="134"/>
        <v>0</v>
      </c>
    </row>
    <row r="1619" spans="1:27" x14ac:dyDescent="0.55000000000000004">
      <c r="A1619" s="3" t="s">
        <v>71</v>
      </c>
      <c r="B1619" s="3" t="s">
        <v>72</v>
      </c>
      <c r="C1619" s="3" t="s">
        <v>2873</v>
      </c>
      <c r="D1619" s="3" t="s">
        <v>2874</v>
      </c>
      <c r="E1619" s="4" t="s">
        <v>47</v>
      </c>
      <c r="F1619" s="3" t="s">
        <v>32</v>
      </c>
      <c r="G1619" s="3" t="s">
        <v>575</v>
      </c>
      <c r="H1619" s="3" t="s">
        <v>34</v>
      </c>
      <c r="I1619" s="3" t="s">
        <v>77</v>
      </c>
      <c r="J1619" s="3" t="s">
        <v>36</v>
      </c>
      <c r="K1619" s="3" t="s">
        <v>42</v>
      </c>
      <c r="L1619" s="5">
        <v>6.25</v>
      </c>
      <c r="M1619" s="4">
        <v>1</v>
      </c>
      <c r="N1619" s="5">
        <v>1.2124999999999999</v>
      </c>
      <c r="O1619" s="5">
        <v>1.2124999999999999</v>
      </c>
      <c r="P1619" s="4">
        <v>90</v>
      </c>
      <c r="Q1619" s="6">
        <v>1.1111111111111101</v>
      </c>
      <c r="R1619" s="7">
        <v>1.56111111111111</v>
      </c>
      <c r="S1619" s="6">
        <v>0</v>
      </c>
      <c r="T1619" s="5">
        <v>0</v>
      </c>
      <c r="U1619" s="5">
        <v>0</v>
      </c>
      <c r="V1619" s="5">
        <f t="shared" si="135"/>
        <v>1.2124999999999999</v>
      </c>
      <c r="W1619" s="5">
        <f t="shared" si="131"/>
        <v>-1.2124999999999999</v>
      </c>
      <c r="X1619" s="8">
        <f t="shared" si="132"/>
        <v>-1</v>
      </c>
      <c r="Y1619" s="4">
        <v>0</v>
      </c>
      <c r="Z1619" s="9" t="str">
        <f t="shared" si="133"/>
        <v>NA</v>
      </c>
      <c r="AA1619" s="10">
        <f t="shared" si="134"/>
        <v>0</v>
      </c>
    </row>
    <row r="1620" spans="1:27" x14ac:dyDescent="0.55000000000000004">
      <c r="A1620" s="3" t="s">
        <v>71</v>
      </c>
      <c r="B1620" s="3" t="s">
        <v>72</v>
      </c>
      <c r="C1620" s="3" t="s">
        <v>2875</v>
      </c>
      <c r="D1620" s="3" t="s">
        <v>870</v>
      </c>
      <c r="E1620" s="4" t="s">
        <v>47</v>
      </c>
      <c r="F1620" s="3" t="s">
        <v>40</v>
      </c>
      <c r="G1620" s="3" t="s">
        <v>122</v>
      </c>
      <c r="H1620" s="3" t="s">
        <v>34</v>
      </c>
      <c r="I1620" s="3" t="s">
        <v>77</v>
      </c>
      <c r="J1620" s="3" t="s">
        <v>36</v>
      </c>
      <c r="K1620" s="3" t="s">
        <v>61</v>
      </c>
      <c r="L1620" s="5">
        <v>6.25</v>
      </c>
      <c r="M1620" s="4">
        <v>1</v>
      </c>
      <c r="N1620" s="5">
        <v>1.2250000000000001</v>
      </c>
      <c r="O1620" s="5">
        <v>1.2250000000000001</v>
      </c>
      <c r="P1620" s="4">
        <v>8</v>
      </c>
      <c r="Q1620" s="6">
        <v>12.5</v>
      </c>
      <c r="R1620" s="7">
        <v>1</v>
      </c>
      <c r="S1620" s="6">
        <v>0</v>
      </c>
      <c r="T1620" s="5">
        <v>0</v>
      </c>
      <c r="U1620" s="5">
        <v>0</v>
      </c>
      <c r="V1620" s="5">
        <f t="shared" si="135"/>
        <v>1.2250000000000001</v>
      </c>
      <c r="W1620" s="5">
        <f t="shared" si="131"/>
        <v>-1.2250000000000001</v>
      </c>
      <c r="X1620" s="8">
        <f t="shared" si="132"/>
        <v>-1</v>
      </c>
      <c r="Y1620" s="4">
        <v>0</v>
      </c>
      <c r="Z1620" s="9" t="str">
        <f t="shared" si="133"/>
        <v>NA</v>
      </c>
      <c r="AA1620" s="10">
        <f t="shared" si="134"/>
        <v>0</v>
      </c>
    </row>
    <row r="1621" spans="1:27" x14ac:dyDescent="0.55000000000000004">
      <c r="A1621" s="3" t="s">
        <v>71</v>
      </c>
      <c r="B1621" s="3" t="s">
        <v>72</v>
      </c>
      <c r="C1621" s="3" t="s">
        <v>2876</v>
      </c>
      <c r="D1621" s="3" t="s">
        <v>317</v>
      </c>
      <c r="E1621" s="4" t="s">
        <v>47</v>
      </c>
      <c r="F1621" s="3" t="s">
        <v>133</v>
      </c>
      <c r="G1621" s="3" t="s">
        <v>2877</v>
      </c>
      <c r="H1621" s="3" t="s">
        <v>34</v>
      </c>
      <c r="I1621" s="3" t="s">
        <v>77</v>
      </c>
      <c r="J1621" s="3" t="s">
        <v>36</v>
      </c>
      <c r="K1621" s="3" t="s">
        <v>61</v>
      </c>
      <c r="L1621" s="5">
        <v>6.25</v>
      </c>
      <c r="M1621" s="4">
        <v>1</v>
      </c>
      <c r="N1621" s="5">
        <v>1.2250000000000001</v>
      </c>
      <c r="O1621" s="5">
        <v>1.2250000000000001</v>
      </c>
      <c r="P1621" s="4">
        <v>14</v>
      </c>
      <c r="Q1621" s="6">
        <v>7.1428571428571397</v>
      </c>
      <c r="R1621" s="7">
        <v>1.79285714285714</v>
      </c>
      <c r="S1621" s="6">
        <v>0</v>
      </c>
      <c r="T1621" s="5">
        <v>0</v>
      </c>
      <c r="U1621" s="5">
        <v>0</v>
      </c>
      <c r="V1621" s="5">
        <f t="shared" si="135"/>
        <v>1.2250000000000001</v>
      </c>
      <c r="W1621" s="5">
        <f t="shared" si="131"/>
        <v>-1.2250000000000001</v>
      </c>
      <c r="X1621" s="8">
        <f t="shared" si="132"/>
        <v>-1</v>
      </c>
      <c r="Y1621" s="4">
        <v>0</v>
      </c>
      <c r="Z1621" s="9" t="str">
        <f t="shared" si="133"/>
        <v>NA</v>
      </c>
      <c r="AA1621" s="10">
        <f t="shared" si="134"/>
        <v>0</v>
      </c>
    </row>
    <row r="1622" spans="1:27" x14ac:dyDescent="0.55000000000000004">
      <c r="A1622" s="3" t="s">
        <v>71</v>
      </c>
      <c r="B1622" s="3" t="s">
        <v>72</v>
      </c>
      <c r="C1622" s="3" t="s">
        <v>2878</v>
      </c>
      <c r="D1622" s="3" t="s">
        <v>2879</v>
      </c>
      <c r="E1622" s="4" t="s">
        <v>47</v>
      </c>
      <c r="F1622" s="3" t="s">
        <v>104</v>
      </c>
      <c r="G1622" s="3" t="s">
        <v>232</v>
      </c>
      <c r="H1622" s="3" t="s">
        <v>34</v>
      </c>
      <c r="I1622" s="3" t="s">
        <v>77</v>
      </c>
      <c r="J1622" s="3" t="s">
        <v>36</v>
      </c>
      <c r="K1622" s="3" t="s">
        <v>37</v>
      </c>
      <c r="L1622" s="5">
        <v>6.25</v>
      </c>
      <c r="M1622" s="4">
        <v>1</v>
      </c>
      <c r="N1622" s="5">
        <v>1.2375</v>
      </c>
      <c r="O1622" s="5">
        <v>1.2375</v>
      </c>
      <c r="P1622" s="4">
        <v>13</v>
      </c>
      <c r="Q1622" s="6">
        <v>7.6923076923076898</v>
      </c>
      <c r="R1622" s="7">
        <v>1.4615384615384599</v>
      </c>
      <c r="S1622" s="6">
        <v>0</v>
      </c>
      <c r="T1622" s="5">
        <v>0</v>
      </c>
      <c r="U1622" s="5">
        <v>0</v>
      </c>
      <c r="V1622" s="5">
        <f t="shared" si="135"/>
        <v>1.2375</v>
      </c>
      <c r="W1622" s="5">
        <f t="shared" si="131"/>
        <v>-1.2375</v>
      </c>
      <c r="X1622" s="8">
        <f t="shared" si="132"/>
        <v>-1</v>
      </c>
      <c r="Y1622" s="4">
        <v>0</v>
      </c>
      <c r="Z1622" s="9" t="str">
        <f t="shared" si="133"/>
        <v>NA</v>
      </c>
      <c r="AA1622" s="10">
        <f t="shared" si="134"/>
        <v>0</v>
      </c>
    </row>
    <row r="1623" spans="1:27" x14ac:dyDescent="0.55000000000000004">
      <c r="A1623" s="3" t="s">
        <v>71</v>
      </c>
      <c r="B1623" s="3" t="s">
        <v>72</v>
      </c>
      <c r="C1623" s="3" t="s">
        <v>2880</v>
      </c>
      <c r="D1623" s="3" t="s">
        <v>2881</v>
      </c>
      <c r="E1623" s="4" t="s">
        <v>47</v>
      </c>
      <c r="F1623" s="3" t="s">
        <v>32</v>
      </c>
      <c r="G1623" s="3" t="s">
        <v>685</v>
      </c>
      <c r="H1623" s="3" t="s">
        <v>34</v>
      </c>
      <c r="I1623" s="3" t="s">
        <v>77</v>
      </c>
      <c r="J1623" s="3" t="s">
        <v>36</v>
      </c>
      <c r="K1623" s="3" t="s">
        <v>61</v>
      </c>
      <c r="L1623" s="5">
        <v>6.25</v>
      </c>
      <c r="M1623" s="4">
        <v>3</v>
      </c>
      <c r="N1623" s="5">
        <v>1.2499999874999999</v>
      </c>
      <c r="O1623" s="5">
        <v>0.41666666249999995</v>
      </c>
      <c r="P1623" s="4">
        <v>135</v>
      </c>
      <c r="Q1623" s="6">
        <v>2.2222222222222201</v>
      </c>
      <c r="R1623" s="7">
        <v>4.6777777777777798</v>
      </c>
      <c r="S1623" s="6">
        <v>0</v>
      </c>
      <c r="T1623" s="5">
        <v>0</v>
      </c>
      <c r="U1623" s="5">
        <v>0</v>
      </c>
      <c r="V1623" s="5">
        <f t="shared" si="135"/>
        <v>1.2499999874999999</v>
      </c>
      <c r="W1623" s="5">
        <f t="shared" si="131"/>
        <v>-1.2499999874999999</v>
      </c>
      <c r="X1623" s="8">
        <f t="shared" si="132"/>
        <v>-1</v>
      </c>
      <c r="Y1623" s="4">
        <v>0</v>
      </c>
      <c r="Z1623" s="9" t="str">
        <f t="shared" si="133"/>
        <v>NA</v>
      </c>
      <c r="AA1623" s="10">
        <f t="shared" si="134"/>
        <v>0</v>
      </c>
    </row>
    <row r="1624" spans="1:27" x14ac:dyDescent="0.55000000000000004">
      <c r="A1624" s="3" t="s">
        <v>71</v>
      </c>
      <c r="B1624" s="3" t="s">
        <v>72</v>
      </c>
      <c r="C1624" s="3" t="s">
        <v>2882</v>
      </c>
      <c r="D1624" s="3" t="s">
        <v>2825</v>
      </c>
      <c r="E1624" s="4" t="s">
        <v>47</v>
      </c>
      <c r="F1624" s="3" t="s">
        <v>40</v>
      </c>
      <c r="G1624" s="3" t="s">
        <v>2883</v>
      </c>
      <c r="H1624" s="3" t="s">
        <v>34</v>
      </c>
      <c r="I1624" s="3" t="s">
        <v>77</v>
      </c>
      <c r="J1624" s="3" t="s">
        <v>36</v>
      </c>
      <c r="K1624" s="3" t="s">
        <v>42</v>
      </c>
      <c r="L1624" s="5">
        <v>6.25</v>
      </c>
      <c r="M1624" s="4">
        <v>1</v>
      </c>
      <c r="N1624" s="5">
        <v>1.25</v>
      </c>
      <c r="O1624" s="5">
        <v>1.25</v>
      </c>
      <c r="P1624" s="4">
        <v>3</v>
      </c>
      <c r="Q1624" s="6">
        <v>33.3333333333333</v>
      </c>
      <c r="R1624" s="7">
        <v>1</v>
      </c>
      <c r="S1624" s="6">
        <v>0</v>
      </c>
      <c r="T1624" s="5">
        <v>0</v>
      </c>
      <c r="U1624" s="5">
        <v>0</v>
      </c>
      <c r="V1624" s="5">
        <f t="shared" si="135"/>
        <v>1.25</v>
      </c>
      <c r="W1624" s="5">
        <f t="shared" si="131"/>
        <v>-1.25</v>
      </c>
      <c r="X1624" s="8">
        <f t="shared" si="132"/>
        <v>-1</v>
      </c>
      <c r="Y1624" s="4">
        <v>0</v>
      </c>
      <c r="Z1624" s="9" t="str">
        <f t="shared" si="133"/>
        <v>NA</v>
      </c>
      <c r="AA1624" s="10">
        <f t="shared" si="134"/>
        <v>0</v>
      </c>
    </row>
    <row r="1625" spans="1:27" x14ac:dyDescent="0.55000000000000004">
      <c r="A1625" s="3" t="s">
        <v>71</v>
      </c>
      <c r="B1625" s="3" t="s">
        <v>72</v>
      </c>
      <c r="C1625" s="3" t="s">
        <v>2884</v>
      </c>
      <c r="D1625" s="3" t="s">
        <v>447</v>
      </c>
      <c r="E1625" s="4" t="s">
        <v>47</v>
      </c>
      <c r="F1625" s="3" t="s">
        <v>133</v>
      </c>
      <c r="G1625" s="3" t="s">
        <v>134</v>
      </c>
      <c r="H1625" s="3" t="s">
        <v>34</v>
      </c>
      <c r="I1625" s="3" t="s">
        <v>77</v>
      </c>
      <c r="J1625" s="3" t="s">
        <v>36</v>
      </c>
      <c r="K1625" s="3" t="s">
        <v>42</v>
      </c>
      <c r="L1625" s="5">
        <v>6.25</v>
      </c>
      <c r="M1625" s="4">
        <v>1</v>
      </c>
      <c r="N1625" s="5">
        <v>1.25</v>
      </c>
      <c r="O1625" s="5">
        <v>1.25</v>
      </c>
      <c r="P1625" s="4">
        <v>69</v>
      </c>
      <c r="Q1625" s="6">
        <v>1.4492753623188399</v>
      </c>
      <c r="R1625" s="7">
        <v>1.19333333333333</v>
      </c>
      <c r="S1625" s="6">
        <v>0</v>
      </c>
      <c r="T1625" s="5">
        <v>0</v>
      </c>
      <c r="U1625" s="5">
        <v>0</v>
      </c>
      <c r="V1625" s="5">
        <f t="shared" si="135"/>
        <v>1.25</v>
      </c>
      <c r="W1625" s="5">
        <f t="shared" si="131"/>
        <v>-1.25</v>
      </c>
      <c r="X1625" s="8">
        <f t="shared" si="132"/>
        <v>-1</v>
      </c>
      <c r="Y1625" s="4">
        <v>0</v>
      </c>
      <c r="Z1625" s="9" t="str">
        <f t="shared" si="133"/>
        <v>NA</v>
      </c>
      <c r="AA1625" s="10">
        <f t="shared" si="134"/>
        <v>0</v>
      </c>
    </row>
    <row r="1626" spans="1:27" x14ac:dyDescent="0.55000000000000004">
      <c r="A1626" s="3" t="s">
        <v>71</v>
      </c>
      <c r="B1626" s="3" t="s">
        <v>72</v>
      </c>
      <c r="C1626" s="3" t="s">
        <v>2885</v>
      </c>
      <c r="D1626" s="3" t="s">
        <v>2269</v>
      </c>
      <c r="E1626" s="4" t="s">
        <v>47</v>
      </c>
      <c r="F1626" s="3" t="s">
        <v>133</v>
      </c>
      <c r="G1626" s="3" t="s">
        <v>2801</v>
      </c>
      <c r="H1626" s="3" t="s">
        <v>34</v>
      </c>
      <c r="I1626" s="3" t="s">
        <v>77</v>
      </c>
      <c r="J1626" s="3" t="s">
        <v>36</v>
      </c>
      <c r="K1626" s="3" t="s">
        <v>61</v>
      </c>
      <c r="L1626" s="5">
        <v>6.25</v>
      </c>
      <c r="M1626" s="4">
        <v>1</v>
      </c>
      <c r="N1626" s="5">
        <v>1.25</v>
      </c>
      <c r="O1626" s="5">
        <v>1.25</v>
      </c>
      <c r="P1626" s="4">
        <v>2</v>
      </c>
      <c r="Q1626" s="6">
        <v>50</v>
      </c>
      <c r="R1626" s="7">
        <v>1</v>
      </c>
      <c r="S1626" s="6">
        <v>0</v>
      </c>
      <c r="T1626" s="5">
        <v>0</v>
      </c>
      <c r="U1626" s="5">
        <v>0</v>
      </c>
      <c r="V1626" s="5">
        <f t="shared" si="135"/>
        <v>1.25</v>
      </c>
      <c r="W1626" s="5">
        <f t="shared" si="131"/>
        <v>-1.25</v>
      </c>
      <c r="X1626" s="8">
        <f t="shared" si="132"/>
        <v>-1</v>
      </c>
      <c r="Y1626" s="4">
        <v>0</v>
      </c>
      <c r="Z1626" s="9" t="str">
        <f t="shared" si="133"/>
        <v>NA</v>
      </c>
      <c r="AA1626" s="10">
        <f t="shared" si="134"/>
        <v>0</v>
      </c>
    </row>
    <row r="1627" spans="1:27" x14ac:dyDescent="0.55000000000000004">
      <c r="A1627" s="3" t="s">
        <v>71</v>
      </c>
      <c r="B1627" s="3" t="s">
        <v>72</v>
      </c>
      <c r="C1627" s="3" t="s">
        <v>2886</v>
      </c>
      <c r="D1627" s="3" t="s">
        <v>2887</v>
      </c>
      <c r="E1627" s="4" t="s">
        <v>47</v>
      </c>
      <c r="F1627" s="3" t="s">
        <v>133</v>
      </c>
      <c r="G1627" s="3" t="s">
        <v>2888</v>
      </c>
      <c r="H1627" s="3" t="s">
        <v>34</v>
      </c>
      <c r="I1627" s="3" t="s">
        <v>77</v>
      </c>
      <c r="J1627" s="3" t="s">
        <v>36</v>
      </c>
      <c r="K1627" s="3" t="s">
        <v>61</v>
      </c>
      <c r="L1627" s="5">
        <v>6.25</v>
      </c>
      <c r="M1627" s="4">
        <v>1</v>
      </c>
      <c r="N1627" s="5">
        <v>1.25</v>
      </c>
      <c r="O1627" s="5">
        <v>1.25</v>
      </c>
      <c r="P1627" s="4">
        <v>4</v>
      </c>
      <c r="Q1627" s="6">
        <v>25</v>
      </c>
      <c r="R1627" s="7">
        <v>3.2250000000000001</v>
      </c>
      <c r="S1627" s="6">
        <v>0</v>
      </c>
      <c r="T1627" s="5">
        <v>0</v>
      </c>
      <c r="U1627" s="5">
        <v>0</v>
      </c>
      <c r="V1627" s="5">
        <f t="shared" si="135"/>
        <v>1.25</v>
      </c>
      <c r="W1627" s="5">
        <f t="shared" si="131"/>
        <v>-1.25</v>
      </c>
      <c r="X1627" s="8">
        <f t="shared" si="132"/>
        <v>-1</v>
      </c>
      <c r="Y1627" s="4">
        <v>0</v>
      </c>
      <c r="Z1627" s="9" t="str">
        <f t="shared" si="133"/>
        <v>NA</v>
      </c>
      <c r="AA1627" s="10">
        <f t="shared" si="134"/>
        <v>0</v>
      </c>
    </row>
    <row r="1628" spans="1:27" x14ac:dyDescent="0.55000000000000004">
      <c r="A1628" s="3" t="s">
        <v>71</v>
      </c>
      <c r="B1628" s="3" t="s">
        <v>72</v>
      </c>
      <c r="C1628" s="3" t="s">
        <v>2889</v>
      </c>
      <c r="D1628" s="3" t="s">
        <v>2890</v>
      </c>
      <c r="E1628" s="4" t="s">
        <v>47</v>
      </c>
      <c r="F1628" s="3" t="s">
        <v>133</v>
      </c>
      <c r="G1628" s="3" t="s">
        <v>2891</v>
      </c>
      <c r="H1628" s="3" t="s">
        <v>34</v>
      </c>
      <c r="I1628" s="3" t="s">
        <v>77</v>
      </c>
      <c r="J1628" s="3" t="s">
        <v>36</v>
      </c>
      <c r="K1628" s="3" t="s">
        <v>61</v>
      </c>
      <c r="L1628" s="5">
        <v>6.25</v>
      </c>
      <c r="M1628" s="4">
        <v>1</v>
      </c>
      <c r="N1628" s="5">
        <v>1.25</v>
      </c>
      <c r="O1628" s="5">
        <v>1.25</v>
      </c>
      <c r="P1628" s="4">
        <v>8</v>
      </c>
      <c r="Q1628" s="6">
        <v>12.5</v>
      </c>
      <c r="R1628" s="7">
        <v>1.125</v>
      </c>
      <c r="S1628" s="6">
        <v>0</v>
      </c>
      <c r="T1628" s="5">
        <v>0</v>
      </c>
      <c r="U1628" s="5">
        <v>0</v>
      </c>
      <c r="V1628" s="5">
        <f t="shared" si="135"/>
        <v>1.25</v>
      </c>
      <c r="W1628" s="5">
        <f t="shared" si="131"/>
        <v>-1.25</v>
      </c>
      <c r="X1628" s="8">
        <f t="shared" si="132"/>
        <v>-1</v>
      </c>
      <c r="Y1628" s="4">
        <v>0</v>
      </c>
      <c r="Z1628" s="9" t="str">
        <f t="shared" si="133"/>
        <v>NA</v>
      </c>
      <c r="AA1628" s="10">
        <f t="shared" si="134"/>
        <v>0</v>
      </c>
    </row>
    <row r="1629" spans="1:27" x14ac:dyDescent="0.55000000000000004">
      <c r="A1629" s="3" t="s">
        <v>71</v>
      </c>
      <c r="B1629" s="3" t="s">
        <v>72</v>
      </c>
      <c r="C1629" s="3" t="s">
        <v>2892</v>
      </c>
      <c r="D1629" s="3" t="s">
        <v>2893</v>
      </c>
      <c r="E1629" s="4" t="s">
        <v>47</v>
      </c>
      <c r="F1629" s="3" t="s">
        <v>133</v>
      </c>
      <c r="G1629" s="3" t="s">
        <v>2894</v>
      </c>
      <c r="H1629" s="3" t="s">
        <v>34</v>
      </c>
      <c r="I1629" s="3" t="s">
        <v>77</v>
      </c>
      <c r="J1629" s="3" t="s">
        <v>36</v>
      </c>
      <c r="K1629" s="3" t="s">
        <v>61</v>
      </c>
      <c r="L1629" s="5">
        <v>6.25</v>
      </c>
      <c r="M1629" s="4">
        <v>1</v>
      </c>
      <c r="N1629" s="5">
        <v>1.25</v>
      </c>
      <c r="O1629" s="5">
        <v>1.25</v>
      </c>
      <c r="P1629" s="4">
        <v>6</v>
      </c>
      <c r="Q1629" s="6">
        <v>16.6666666666667</v>
      </c>
      <c r="R1629" s="7">
        <v>1</v>
      </c>
      <c r="S1629" s="6">
        <v>0</v>
      </c>
      <c r="T1629" s="5">
        <v>0</v>
      </c>
      <c r="U1629" s="5">
        <v>0</v>
      </c>
      <c r="V1629" s="5">
        <f t="shared" si="135"/>
        <v>1.25</v>
      </c>
      <c r="W1629" s="5">
        <f t="shared" si="131"/>
        <v>-1.25</v>
      </c>
      <c r="X1629" s="8">
        <f t="shared" si="132"/>
        <v>-1</v>
      </c>
      <c r="Y1629" s="4">
        <v>0</v>
      </c>
      <c r="Z1629" s="9" t="str">
        <f t="shared" si="133"/>
        <v>NA</v>
      </c>
      <c r="AA1629" s="10">
        <f t="shared" si="134"/>
        <v>0</v>
      </c>
    </row>
    <row r="1630" spans="1:27" x14ac:dyDescent="0.55000000000000004">
      <c r="A1630" s="3" t="s">
        <v>71</v>
      </c>
      <c r="B1630" s="3" t="s">
        <v>72</v>
      </c>
      <c r="C1630" s="3" t="s">
        <v>2895</v>
      </c>
      <c r="D1630" s="3" t="s">
        <v>2887</v>
      </c>
      <c r="E1630" s="4" t="s">
        <v>47</v>
      </c>
      <c r="F1630" s="3" t="s">
        <v>194</v>
      </c>
      <c r="G1630" s="3" t="s">
        <v>2896</v>
      </c>
      <c r="H1630" s="3" t="s">
        <v>34</v>
      </c>
      <c r="I1630" s="3" t="s">
        <v>77</v>
      </c>
      <c r="J1630" s="3" t="s">
        <v>36</v>
      </c>
      <c r="K1630" s="3" t="s">
        <v>61</v>
      </c>
      <c r="L1630" s="5">
        <v>6.25</v>
      </c>
      <c r="M1630" s="4">
        <v>1</v>
      </c>
      <c r="N1630" s="5">
        <v>1.2625</v>
      </c>
      <c r="O1630" s="5">
        <v>1.2625</v>
      </c>
      <c r="P1630" s="4">
        <v>12</v>
      </c>
      <c r="Q1630" s="6">
        <v>8.3333333333333304</v>
      </c>
      <c r="R1630" s="7">
        <v>1.6658333333333299</v>
      </c>
      <c r="S1630" s="6">
        <v>0</v>
      </c>
      <c r="T1630" s="5">
        <v>0</v>
      </c>
      <c r="U1630" s="5">
        <v>0</v>
      </c>
      <c r="V1630" s="5">
        <f t="shared" si="135"/>
        <v>1.2625</v>
      </c>
      <c r="W1630" s="5">
        <f t="shared" si="131"/>
        <v>-1.2625</v>
      </c>
      <c r="X1630" s="8">
        <f t="shared" si="132"/>
        <v>-1</v>
      </c>
      <c r="Y1630" s="4">
        <v>0</v>
      </c>
      <c r="Z1630" s="9" t="str">
        <f t="shared" si="133"/>
        <v>NA</v>
      </c>
      <c r="AA1630" s="10">
        <f t="shared" si="134"/>
        <v>0</v>
      </c>
    </row>
    <row r="1631" spans="1:27" x14ac:dyDescent="0.55000000000000004">
      <c r="A1631" s="3" t="s">
        <v>71</v>
      </c>
      <c r="B1631" s="3" t="s">
        <v>72</v>
      </c>
      <c r="C1631" s="3" t="s">
        <v>2897</v>
      </c>
      <c r="D1631" s="3" t="s">
        <v>842</v>
      </c>
      <c r="E1631" s="4" t="s">
        <v>47</v>
      </c>
      <c r="F1631" s="3" t="s">
        <v>221</v>
      </c>
      <c r="G1631" s="3" t="s">
        <v>2748</v>
      </c>
      <c r="H1631" s="3" t="s">
        <v>34</v>
      </c>
      <c r="I1631" s="3" t="s">
        <v>77</v>
      </c>
      <c r="J1631" s="3" t="s">
        <v>36</v>
      </c>
      <c r="K1631" s="3" t="s">
        <v>61</v>
      </c>
      <c r="L1631" s="5">
        <v>6.25</v>
      </c>
      <c r="M1631" s="4">
        <v>3</v>
      </c>
      <c r="N1631" s="5">
        <v>1.2624999750000001</v>
      </c>
      <c r="O1631" s="5">
        <v>0.42083332500000004</v>
      </c>
      <c r="P1631" s="4">
        <v>34</v>
      </c>
      <c r="Q1631" s="6">
        <v>8.8235294117647101</v>
      </c>
      <c r="R1631" s="7">
        <v>1.0735294117647101</v>
      </c>
      <c r="S1631" s="6">
        <v>0</v>
      </c>
      <c r="T1631" s="5">
        <v>0</v>
      </c>
      <c r="U1631" s="5">
        <v>0</v>
      </c>
      <c r="V1631" s="5">
        <f t="shared" si="135"/>
        <v>1.2624999750000001</v>
      </c>
      <c r="W1631" s="5">
        <f t="shared" si="131"/>
        <v>-1.2624999750000001</v>
      </c>
      <c r="X1631" s="8">
        <f t="shared" si="132"/>
        <v>-1</v>
      </c>
      <c r="Y1631" s="4">
        <v>0</v>
      </c>
      <c r="Z1631" s="9" t="str">
        <f t="shared" si="133"/>
        <v>NA</v>
      </c>
      <c r="AA1631" s="10">
        <f t="shared" si="134"/>
        <v>0</v>
      </c>
    </row>
    <row r="1632" spans="1:27" x14ac:dyDescent="0.55000000000000004">
      <c r="A1632" s="3" t="s">
        <v>71</v>
      </c>
      <c r="B1632" s="3" t="s">
        <v>72</v>
      </c>
      <c r="C1632" s="3" t="s">
        <v>2898</v>
      </c>
      <c r="D1632" s="3" t="s">
        <v>2899</v>
      </c>
      <c r="E1632" s="4" t="s">
        <v>47</v>
      </c>
      <c r="F1632" s="3" t="s">
        <v>173</v>
      </c>
      <c r="G1632" s="3" t="s">
        <v>2699</v>
      </c>
      <c r="H1632" s="3" t="s">
        <v>34</v>
      </c>
      <c r="I1632" s="3" t="s">
        <v>77</v>
      </c>
      <c r="J1632" s="3" t="s">
        <v>36</v>
      </c>
      <c r="K1632" s="3" t="s">
        <v>42</v>
      </c>
      <c r="L1632" s="5">
        <v>6.25</v>
      </c>
      <c r="M1632" s="4">
        <v>1</v>
      </c>
      <c r="N1632" s="5">
        <v>1.2749999999999999</v>
      </c>
      <c r="O1632" s="5">
        <v>1.2749999999999999</v>
      </c>
      <c r="P1632" s="4">
        <v>9</v>
      </c>
      <c r="Q1632" s="6">
        <v>11.1111111111111</v>
      </c>
      <c r="R1632" s="7">
        <v>1.32222222222222</v>
      </c>
      <c r="S1632" s="6">
        <v>0</v>
      </c>
      <c r="T1632" s="5">
        <v>0</v>
      </c>
      <c r="U1632" s="5">
        <v>0</v>
      </c>
      <c r="V1632" s="5">
        <f t="shared" si="135"/>
        <v>1.2749999999999999</v>
      </c>
      <c r="W1632" s="5">
        <f t="shared" si="131"/>
        <v>-1.2749999999999999</v>
      </c>
      <c r="X1632" s="8">
        <f t="shared" si="132"/>
        <v>-1</v>
      </c>
      <c r="Y1632" s="4">
        <v>0</v>
      </c>
      <c r="Z1632" s="9" t="str">
        <f t="shared" si="133"/>
        <v>NA</v>
      </c>
      <c r="AA1632" s="10">
        <f t="shared" si="134"/>
        <v>0</v>
      </c>
    </row>
    <row r="1633" spans="1:27" x14ac:dyDescent="0.55000000000000004">
      <c r="A1633" s="3" t="s">
        <v>71</v>
      </c>
      <c r="B1633" s="3" t="s">
        <v>72</v>
      </c>
      <c r="C1633" s="3" t="s">
        <v>2900</v>
      </c>
      <c r="D1633" s="3" t="s">
        <v>2901</v>
      </c>
      <c r="E1633" s="4" t="s">
        <v>47</v>
      </c>
      <c r="F1633" s="3" t="s">
        <v>194</v>
      </c>
      <c r="G1633" s="3" t="s">
        <v>2902</v>
      </c>
      <c r="H1633" s="3" t="s">
        <v>34</v>
      </c>
      <c r="I1633" s="3" t="s">
        <v>77</v>
      </c>
      <c r="J1633" s="3" t="s">
        <v>36</v>
      </c>
      <c r="K1633" s="3" t="s">
        <v>42</v>
      </c>
      <c r="L1633" s="5">
        <v>6.25</v>
      </c>
      <c r="M1633" s="4">
        <v>1</v>
      </c>
      <c r="N1633" s="5">
        <v>1.2749999999999999</v>
      </c>
      <c r="O1633" s="5">
        <v>1.2749999999999999</v>
      </c>
      <c r="P1633" s="4">
        <v>7</v>
      </c>
      <c r="Q1633" s="6">
        <v>14.285714285714301</v>
      </c>
      <c r="R1633" s="7">
        <v>1</v>
      </c>
      <c r="S1633" s="6">
        <v>0</v>
      </c>
      <c r="T1633" s="5">
        <v>0</v>
      </c>
      <c r="U1633" s="5">
        <v>0</v>
      </c>
      <c r="V1633" s="5">
        <f t="shared" si="135"/>
        <v>1.2749999999999999</v>
      </c>
      <c r="W1633" s="5">
        <f t="shared" si="131"/>
        <v>-1.2749999999999999</v>
      </c>
      <c r="X1633" s="8">
        <f t="shared" si="132"/>
        <v>-1</v>
      </c>
      <c r="Y1633" s="4">
        <v>0</v>
      </c>
      <c r="Z1633" s="9" t="str">
        <f t="shared" si="133"/>
        <v>NA</v>
      </c>
      <c r="AA1633" s="10">
        <f t="shared" si="134"/>
        <v>0</v>
      </c>
    </row>
    <row r="1634" spans="1:27" x14ac:dyDescent="0.55000000000000004">
      <c r="A1634" s="3" t="s">
        <v>71</v>
      </c>
      <c r="B1634" s="3" t="s">
        <v>72</v>
      </c>
      <c r="C1634" s="3" t="s">
        <v>2903</v>
      </c>
      <c r="D1634" s="3" t="s">
        <v>266</v>
      </c>
      <c r="E1634" s="4" t="s">
        <v>47</v>
      </c>
      <c r="F1634" s="3" t="s">
        <v>125</v>
      </c>
      <c r="G1634" s="3" t="s">
        <v>2709</v>
      </c>
      <c r="H1634" s="3" t="s">
        <v>34</v>
      </c>
      <c r="I1634" s="3" t="s">
        <v>77</v>
      </c>
      <c r="J1634" s="3" t="s">
        <v>36</v>
      </c>
      <c r="K1634" s="3" t="s">
        <v>61</v>
      </c>
      <c r="L1634" s="5">
        <v>6.25</v>
      </c>
      <c r="M1634" s="4">
        <v>2</v>
      </c>
      <c r="N1634" s="5">
        <v>1.2749999999999999</v>
      </c>
      <c r="O1634" s="5">
        <v>0.63749999999999996</v>
      </c>
      <c r="P1634" s="4">
        <v>3</v>
      </c>
      <c r="Q1634" s="6">
        <v>66.6666666666667</v>
      </c>
      <c r="R1634" s="7">
        <v>1</v>
      </c>
      <c r="S1634" s="6">
        <v>0</v>
      </c>
      <c r="T1634" s="5">
        <v>0</v>
      </c>
      <c r="U1634" s="5">
        <v>0</v>
      </c>
      <c r="V1634" s="5">
        <f t="shared" si="135"/>
        <v>1.2749999999999999</v>
      </c>
      <c r="W1634" s="5">
        <f t="shared" si="131"/>
        <v>-1.2749999999999999</v>
      </c>
      <c r="X1634" s="8">
        <f t="shared" si="132"/>
        <v>-1</v>
      </c>
      <c r="Y1634" s="4">
        <v>0</v>
      </c>
      <c r="Z1634" s="9" t="str">
        <f t="shared" si="133"/>
        <v>NA</v>
      </c>
      <c r="AA1634" s="10">
        <f t="shared" si="134"/>
        <v>0</v>
      </c>
    </row>
    <row r="1635" spans="1:27" x14ac:dyDescent="0.55000000000000004">
      <c r="A1635" s="3" t="s">
        <v>71</v>
      </c>
      <c r="B1635" s="3" t="s">
        <v>72</v>
      </c>
      <c r="C1635" s="3" t="s">
        <v>2904</v>
      </c>
      <c r="D1635" s="3" t="s">
        <v>2905</v>
      </c>
      <c r="E1635" s="4" t="s">
        <v>47</v>
      </c>
      <c r="F1635" s="3" t="s">
        <v>133</v>
      </c>
      <c r="G1635" s="3" t="s">
        <v>2779</v>
      </c>
      <c r="H1635" s="3" t="s">
        <v>34</v>
      </c>
      <c r="I1635" s="3" t="s">
        <v>77</v>
      </c>
      <c r="J1635" s="3" t="s">
        <v>36</v>
      </c>
      <c r="K1635" s="3" t="s">
        <v>61</v>
      </c>
      <c r="L1635" s="5">
        <v>6.25</v>
      </c>
      <c r="M1635" s="4">
        <v>1</v>
      </c>
      <c r="N1635" s="5">
        <v>1.2749999999999999</v>
      </c>
      <c r="O1635" s="5">
        <v>1.2749999999999999</v>
      </c>
      <c r="P1635" s="4">
        <v>1</v>
      </c>
      <c r="Q1635" s="6">
        <v>100</v>
      </c>
      <c r="R1635" s="7">
        <v>1</v>
      </c>
      <c r="S1635" s="6">
        <v>0</v>
      </c>
      <c r="T1635" s="5">
        <v>0</v>
      </c>
      <c r="U1635" s="5">
        <v>0</v>
      </c>
      <c r="V1635" s="5">
        <f t="shared" si="135"/>
        <v>1.2749999999999999</v>
      </c>
      <c r="W1635" s="5">
        <f t="shared" si="131"/>
        <v>-1.2749999999999999</v>
      </c>
      <c r="X1635" s="8">
        <f t="shared" si="132"/>
        <v>-1</v>
      </c>
      <c r="Y1635" s="4">
        <v>0</v>
      </c>
      <c r="Z1635" s="9" t="str">
        <f t="shared" si="133"/>
        <v>NA</v>
      </c>
      <c r="AA1635" s="10">
        <f t="shared" si="134"/>
        <v>0</v>
      </c>
    </row>
    <row r="1636" spans="1:27" x14ac:dyDescent="0.55000000000000004">
      <c r="A1636" s="3" t="s">
        <v>71</v>
      </c>
      <c r="B1636" s="3" t="s">
        <v>72</v>
      </c>
      <c r="C1636" s="3" t="s">
        <v>2906</v>
      </c>
      <c r="D1636" s="3" t="s">
        <v>2825</v>
      </c>
      <c r="E1636" s="4" t="s">
        <v>47</v>
      </c>
      <c r="F1636" s="3" t="s">
        <v>133</v>
      </c>
      <c r="G1636" s="3" t="s">
        <v>2907</v>
      </c>
      <c r="H1636" s="3" t="s">
        <v>34</v>
      </c>
      <c r="I1636" s="3" t="s">
        <v>77</v>
      </c>
      <c r="J1636" s="3" t="s">
        <v>36</v>
      </c>
      <c r="K1636" s="3" t="s">
        <v>61</v>
      </c>
      <c r="L1636" s="5">
        <v>6.25</v>
      </c>
      <c r="M1636" s="4">
        <v>1</v>
      </c>
      <c r="N1636" s="5">
        <v>1.2749999999999999</v>
      </c>
      <c r="O1636" s="5">
        <v>1.2749999999999999</v>
      </c>
      <c r="P1636" s="4">
        <v>2</v>
      </c>
      <c r="Q1636" s="6">
        <v>50</v>
      </c>
      <c r="R1636" s="7">
        <v>1</v>
      </c>
      <c r="S1636" s="6">
        <v>0</v>
      </c>
      <c r="T1636" s="5">
        <v>0</v>
      </c>
      <c r="U1636" s="5">
        <v>0</v>
      </c>
      <c r="V1636" s="5">
        <f t="shared" si="135"/>
        <v>1.2749999999999999</v>
      </c>
      <c r="W1636" s="5">
        <f t="shared" si="131"/>
        <v>-1.2749999999999999</v>
      </c>
      <c r="X1636" s="8">
        <f t="shared" si="132"/>
        <v>-1</v>
      </c>
      <c r="Y1636" s="4">
        <v>0</v>
      </c>
      <c r="Z1636" s="9" t="str">
        <f t="shared" si="133"/>
        <v>NA</v>
      </c>
      <c r="AA1636" s="10">
        <f t="shared" si="134"/>
        <v>0</v>
      </c>
    </row>
    <row r="1637" spans="1:27" x14ac:dyDescent="0.55000000000000004">
      <c r="A1637" s="3" t="s">
        <v>71</v>
      </c>
      <c r="B1637" s="3" t="s">
        <v>72</v>
      </c>
      <c r="C1637" s="3" t="s">
        <v>2908</v>
      </c>
      <c r="D1637" s="3" t="s">
        <v>2909</v>
      </c>
      <c r="E1637" s="4" t="s">
        <v>47</v>
      </c>
      <c r="F1637" s="3" t="s">
        <v>75</v>
      </c>
      <c r="G1637" s="3" t="s">
        <v>282</v>
      </c>
      <c r="H1637" s="3" t="s">
        <v>34</v>
      </c>
      <c r="I1637" s="3" t="s">
        <v>77</v>
      </c>
      <c r="J1637" s="3" t="s">
        <v>36</v>
      </c>
      <c r="K1637" s="3" t="s">
        <v>61</v>
      </c>
      <c r="L1637" s="5">
        <v>6.25</v>
      </c>
      <c r="M1637" s="4">
        <v>1</v>
      </c>
      <c r="N1637" s="5">
        <v>1.2875000000000001</v>
      </c>
      <c r="O1637" s="5">
        <v>1.2875000000000001</v>
      </c>
      <c r="P1637" s="4">
        <v>3</v>
      </c>
      <c r="Q1637" s="6">
        <v>33.3333333333333</v>
      </c>
      <c r="R1637" s="7">
        <v>1</v>
      </c>
      <c r="S1637" s="6">
        <v>0</v>
      </c>
      <c r="T1637" s="5">
        <v>0</v>
      </c>
      <c r="U1637" s="5">
        <v>0</v>
      </c>
      <c r="V1637" s="5">
        <f t="shared" si="135"/>
        <v>1.2875000000000001</v>
      </c>
      <c r="W1637" s="5">
        <f t="shared" si="131"/>
        <v>-1.2875000000000001</v>
      </c>
      <c r="X1637" s="8">
        <f t="shared" si="132"/>
        <v>-1</v>
      </c>
      <c r="Y1637" s="4">
        <v>0</v>
      </c>
      <c r="Z1637" s="9" t="str">
        <f t="shared" si="133"/>
        <v>NA</v>
      </c>
      <c r="AA1637" s="10">
        <f t="shared" si="134"/>
        <v>0</v>
      </c>
    </row>
    <row r="1638" spans="1:27" x14ac:dyDescent="0.55000000000000004">
      <c r="A1638" s="3" t="s">
        <v>71</v>
      </c>
      <c r="B1638" s="3" t="s">
        <v>72</v>
      </c>
      <c r="C1638" s="3" t="s">
        <v>2910</v>
      </c>
      <c r="D1638" s="3" t="s">
        <v>2911</v>
      </c>
      <c r="E1638" s="4" t="s">
        <v>47</v>
      </c>
      <c r="F1638" s="3" t="s">
        <v>104</v>
      </c>
      <c r="G1638" s="3" t="s">
        <v>2912</v>
      </c>
      <c r="H1638" s="3" t="s">
        <v>34</v>
      </c>
      <c r="I1638" s="3" t="s">
        <v>77</v>
      </c>
      <c r="J1638" s="3" t="s">
        <v>36</v>
      </c>
      <c r="K1638" s="3" t="s">
        <v>61</v>
      </c>
      <c r="L1638" s="5">
        <v>6.25</v>
      </c>
      <c r="M1638" s="4">
        <v>1</v>
      </c>
      <c r="N1638" s="5">
        <v>1.3</v>
      </c>
      <c r="O1638" s="5">
        <v>1.3</v>
      </c>
      <c r="P1638" s="4">
        <v>6</v>
      </c>
      <c r="Q1638" s="6">
        <v>16.6666666666667</v>
      </c>
      <c r="R1638" s="7">
        <v>1.2</v>
      </c>
      <c r="S1638" s="6">
        <v>0</v>
      </c>
      <c r="T1638" s="5">
        <v>0</v>
      </c>
      <c r="U1638" s="5">
        <v>0</v>
      </c>
      <c r="V1638" s="5">
        <f t="shared" si="135"/>
        <v>1.3</v>
      </c>
      <c r="W1638" s="5">
        <f t="shared" si="131"/>
        <v>-1.3</v>
      </c>
      <c r="X1638" s="8">
        <f t="shared" si="132"/>
        <v>-1</v>
      </c>
      <c r="Y1638" s="4">
        <v>0</v>
      </c>
      <c r="Z1638" s="9" t="str">
        <f t="shared" si="133"/>
        <v>NA</v>
      </c>
      <c r="AA1638" s="10">
        <f t="shared" si="134"/>
        <v>0</v>
      </c>
    </row>
    <row r="1639" spans="1:27" x14ac:dyDescent="0.55000000000000004">
      <c r="A1639" s="3" t="s">
        <v>71</v>
      </c>
      <c r="B1639" s="3" t="s">
        <v>72</v>
      </c>
      <c r="C1639" s="3" t="s">
        <v>2913</v>
      </c>
      <c r="D1639" s="3" t="s">
        <v>234</v>
      </c>
      <c r="E1639" s="4" t="s">
        <v>47</v>
      </c>
      <c r="F1639" s="3" t="s">
        <v>104</v>
      </c>
      <c r="G1639" s="3" t="s">
        <v>2914</v>
      </c>
      <c r="H1639" s="3" t="s">
        <v>34</v>
      </c>
      <c r="I1639" s="3" t="s">
        <v>77</v>
      </c>
      <c r="J1639" s="3" t="s">
        <v>36</v>
      </c>
      <c r="K1639" s="3" t="s">
        <v>61</v>
      </c>
      <c r="L1639" s="5">
        <v>6.25</v>
      </c>
      <c r="M1639" s="4">
        <v>1</v>
      </c>
      <c r="N1639" s="5">
        <v>1.3</v>
      </c>
      <c r="O1639" s="5">
        <v>1.3</v>
      </c>
      <c r="P1639" s="4">
        <v>15</v>
      </c>
      <c r="Q1639" s="6">
        <v>6.6666666666666696</v>
      </c>
      <c r="R1639" s="7">
        <v>2.54</v>
      </c>
      <c r="S1639" s="6">
        <v>0</v>
      </c>
      <c r="T1639" s="5">
        <v>0</v>
      </c>
      <c r="U1639" s="5">
        <v>0</v>
      </c>
      <c r="V1639" s="5">
        <f t="shared" si="135"/>
        <v>1.3</v>
      </c>
      <c r="W1639" s="5">
        <f t="shared" si="131"/>
        <v>-1.3</v>
      </c>
      <c r="X1639" s="8">
        <f t="shared" si="132"/>
        <v>-1</v>
      </c>
      <c r="Y1639" s="4">
        <v>0</v>
      </c>
      <c r="Z1639" s="9" t="str">
        <f t="shared" si="133"/>
        <v>NA</v>
      </c>
      <c r="AA1639" s="10">
        <f t="shared" si="134"/>
        <v>0</v>
      </c>
    </row>
    <row r="1640" spans="1:27" x14ac:dyDescent="0.55000000000000004">
      <c r="A1640" s="3" t="s">
        <v>71</v>
      </c>
      <c r="B1640" s="3" t="s">
        <v>72</v>
      </c>
      <c r="C1640" s="3" t="s">
        <v>2915</v>
      </c>
      <c r="D1640" s="3" t="s">
        <v>2916</v>
      </c>
      <c r="E1640" s="4" t="s">
        <v>47</v>
      </c>
      <c r="F1640" s="3" t="s">
        <v>262</v>
      </c>
      <c r="G1640" s="3" t="s">
        <v>2917</v>
      </c>
      <c r="H1640" s="3" t="s">
        <v>34</v>
      </c>
      <c r="I1640" s="3" t="s">
        <v>77</v>
      </c>
      <c r="J1640" s="3" t="s">
        <v>36</v>
      </c>
      <c r="K1640" s="3" t="s">
        <v>61</v>
      </c>
      <c r="L1640" s="5">
        <v>6.25</v>
      </c>
      <c r="M1640" s="4">
        <v>1</v>
      </c>
      <c r="N1640" s="5">
        <v>1.3</v>
      </c>
      <c r="O1640" s="5">
        <v>1.3</v>
      </c>
      <c r="P1640" s="4">
        <v>8</v>
      </c>
      <c r="Q1640" s="6">
        <v>12.5</v>
      </c>
      <c r="R1640" s="7">
        <v>1.75</v>
      </c>
      <c r="S1640" s="6">
        <v>0</v>
      </c>
      <c r="T1640" s="5">
        <v>0</v>
      </c>
      <c r="U1640" s="5">
        <v>0</v>
      </c>
      <c r="V1640" s="5">
        <f t="shared" si="135"/>
        <v>1.3</v>
      </c>
      <c r="W1640" s="5">
        <f t="shared" si="131"/>
        <v>-1.3</v>
      </c>
      <c r="X1640" s="8">
        <f t="shared" si="132"/>
        <v>-1</v>
      </c>
      <c r="Y1640" s="4">
        <v>0</v>
      </c>
      <c r="Z1640" s="9" t="str">
        <f t="shared" si="133"/>
        <v>NA</v>
      </c>
      <c r="AA1640" s="10">
        <f t="shared" si="134"/>
        <v>0</v>
      </c>
    </row>
    <row r="1641" spans="1:27" x14ac:dyDescent="0.55000000000000004">
      <c r="A1641" s="3" t="s">
        <v>71</v>
      </c>
      <c r="B1641" s="3" t="s">
        <v>72</v>
      </c>
      <c r="C1641" s="3" t="s">
        <v>2918</v>
      </c>
      <c r="D1641" s="3" t="s">
        <v>1672</v>
      </c>
      <c r="E1641" s="4" t="s">
        <v>47</v>
      </c>
      <c r="F1641" s="3" t="s">
        <v>40</v>
      </c>
      <c r="G1641" s="3" t="s">
        <v>2869</v>
      </c>
      <c r="H1641" s="3" t="s">
        <v>34</v>
      </c>
      <c r="I1641" s="3" t="s">
        <v>77</v>
      </c>
      <c r="J1641" s="3" t="s">
        <v>36</v>
      </c>
      <c r="K1641" s="3" t="s">
        <v>61</v>
      </c>
      <c r="L1641" s="5">
        <v>6.25</v>
      </c>
      <c r="M1641" s="4">
        <v>1</v>
      </c>
      <c r="N1641" s="5">
        <v>1.3</v>
      </c>
      <c r="O1641" s="5">
        <v>1.3</v>
      </c>
      <c r="P1641" s="4">
        <v>5</v>
      </c>
      <c r="Q1641" s="6">
        <v>20</v>
      </c>
      <c r="R1641" s="7">
        <v>1</v>
      </c>
      <c r="S1641" s="6">
        <v>0</v>
      </c>
      <c r="T1641" s="5">
        <v>0</v>
      </c>
      <c r="U1641" s="5">
        <v>0</v>
      </c>
      <c r="V1641" s="5">
        <f t="shared" si="135"/>
        <v>1.3</v>
      </c>
      <c r="W1641" s="5">
        <f t="shared" si="131"/>
        <v>-1.3</v>
      </c>
      <c r="X1641" s="8">
        <f t="shared" si="132"/>
        <v>-1</v>
      </c>
      <c r="Y1641" s="4">
        <v>0</v>
      </c>
      <c r="Z1641" s="9" t="str">
        <f t="shared" si="133"/>
        <v>NA</v>
      </c>
      <c r="AA1641" s="10">
        <f t="shared" si="134"/>
        <v>0</v>
      </c>
    </row>
    <row r="1642" spans="1:27" x14ac:dyDescent="0.55000000000000004">
      <c r="A1642" s="3" t="s">
        <v>71</v>
      </c>
      <c r="B1642" s="3" t="s">
        <v>72</v>
      </c>
      <c r="C1642" s="3" t="s">
        <v>2919</v>
      </c>
      <c r="D1642" s="3" t="s">
        <v>2920</v>
      </c>
      <c r="E1642" s="4" t="s">
        <v>47</v>
      </c>
      <c r="F1642" s="3" t="s">
        <v>32</v>
      </c>
      <c r="G1642" s="3" t="s">
        <v>2921</v>
      </c>
      <c r="H1642" s="3" t="s">
        <v>34</v>
      </c>
      <c r="I1642" s="3" t="s">
        <v>77</v>
      </c>
      <c r="J1642" s="3" t="s">
        <v>36</v>
      </c>
      <c r="K1642" s="3" t="s">
        <v>61</v>
      </c>
      <c r="L1642" s="5">
        <v>6.25</v>
      </c>
      <c r="M1642" s="4">
        <v>1</v>
      </c>
      <c r="N1642" s="5">
        <v>1.3125</v>
      </c>
      <c r="O1642" s="5">
        <v>1.3125</v>
      </c>
      <c r="P1642" s="4">
        <v>8</v>
      </c>
      <c r="Q1642" s="6">
        <v>12.5</v>
      </c>
      <c r="R1642" s="7">
        <v>3</v>
      </c>
      <c r="S1642" s="6">
        <v>0</v>
      </c>
      <c r="T1642" s="5">
        <v>0</v>
      </c>
      <c r="U1642" s="5">
        <v>0</v>
      </c>
      <c r="V1642" s="5">
        <f t="shared" si="135"/>
        <v>1.3125</v>
      </c>
      <c r="W1642" s="5">
        <f t="shared" si="131"/>
        <v>-1.3125</v>
      </c>
      <c r="X1642" s="8">
        <f t="shared" si="132"/>
        <v>-1</v>
      </c>
      <c r="Y1642" s="4">
        <v>0</v>
      </c>
      <c r="Z1642" s="9" t="str">
        <f t="shared" si="133"/>
        <v>NA</v>
      </c>
      <c r="AA1642" s="10">
        <f t="shared" si="134"/>
        <v>0</v>
      </c>
    </row>
    <row r="1643" spans="1:27" x14ac:dyDescent="0.55000000000000004">
      <c r="A1643" s="3" t="s">
        <v>71</v>
      </c>
      <c r="B1643" s="3" t="s">
        <v>72</v>
      </c>
      <c r="C1643" s="3" t="s">
        <v>2922</v>
      </c>
      <c r="D1643" s="3" t="s">
        <v>2923</v>
      </c>
      <c r="E1643" s="4" t="s">
        <v>47</v>
      </c>
      <c r="F1643" s="3" t="s">
        <v>125</v>
      </c>
      <c r="G1643" s="3" t="s">
        <v>2924</v>
      </c>
      <c r="H1643" s="3" t="s">
        <v>34</v>
      </c>
      <c r="I1643" s="3" t="s">
        <v>77</v>
      </c>
      <c r="J1643" s="3" t="s">
        <v>36</v>
      </c>
      <c r="K1643" s="3" t="s">
        <v>61</v>
      </c>
      <c r="L1643" s="5">
        <v>6.25</v>
      </c>
      <c r="M1643" s="4">
        <v>1</v>
      </c>
      <c r="N1643" s="5">
        <v>1.3125</v>
      </c>
      <c r="O1643" s="5">
        <v>1.3125</v>
      </c>
      <c r="P1643" s="4">
        <v>2</v>
      </c>
      <c r="Q1643" s="6">
        <v>50</v>
      </c>
      <c r="R1643" s="7">
        <v>1</v>
      </c>
      <c r="S1643" s="6">
        <v>0</v>
      </c>
      <c r="T1643" s="5">
        <v>0</v>
      </c>
      <c r="U1643" s="5">
        <v>0</v>
      </c>
      <c r="V1643" s="5">
        <f t="shared" si="135"/>
        <v>1.3125</v>
      </c>
      <c r="W1643" s="5">
        <f t="shared" si="131"/>
        <v>-1.3125</v>
      </c>
      <c r="X1643" s="8">
        <f t="shared" si="132"/>
        <v>-1</v>
      </c>
      <c r="Y1643" s="4">
        <v>0</v>
      </c>
      <c r="Z1643" s="9" t="str">
        <f t="shared" si="133"/>
        <v>NA</v>
      </c>
      <c r="AA1643" s="10">
        <f t="shared" si="134"/>
        <v>0</v>
      </c>
    </row>
    <row r="1644" spans="1:27" x14ac:dyDescent="0.55000000000000004">
      <c r="A1644" s="3" t="s">
        <v>71</v>
      </c>
      <c r="B1644" s="3" t="s">
        <v>72</v>
      </c>
      <c r="C1644" s="3" t="s">
        <v>2925</v>
      </c>
      <c r="D1644" s="3" t="s">
        <v>1670</v>
      </c>
      <c r="E1644" s="4" t="s">
        <v>47</v>
      </c>
      <c r="F1644" s="3" t="s">
        <v>125</v>
      </c>
      <c r="G1644" s="3" t="s">
        <v>126</v>
      </c>
      <c r="H1644" s="3" t="s">
        <v>34</v>
      </c>
      <c r="I1644" s="3" t="s">
        <v>77</v>
      </c>
      <c r="J1644" s="3" t="s">
        <v>36</v>
      </c>
      <c r="K1644" s="3" t="s">
        <v>61</v>
      </c>
      <c r="L1644" s="5">
        <v>6.25</v>
      </c>
      <c r="M1644" s="4">
        <v>1</v>
      </c>
      <c r="N1644" s="5">
        <v>1.325</v>
      </c>
      <c r="O1644" s="5">
        <v>1.325</v>
      </c>
      <c r="P1644" s="4">
        <v>4</v>
      </c>
      <c r="Q1644" s="6">
        <v>25</v>
      </c>
      <c r="R1644" s="7">
        <v>2.5</v>
      </c>
      <c r="S1644" s="6">
        <v>0</v>
      </c>
      <c r="T1644" s="5">
        <v>0</v>
      </c>
      <c r="U1644" s="5">
        <v>0</v>
      </c>
      <c r="V1644" s="5">
        <f t="shared" si="135"/>
        <v>1.325</v>
      </c>
      <c r="W1644" s="5">
        <f t="shared" si="131"/>
        <v>-1.325</v>
      </c>
      <c r="X1644" s="8">
        <f t="shared" si="132"/>
        <v>-1</v>
      </c>
      <c r="Y1644" s="4">
        <v>0</v>
      </c>
      <c r="Z1644" s="9" t="str">
        <f t="shared" si="133"/>
        <v>NA</v>
      </c>
      <c r="AA1644" s="10">
        <f t="shared" si="134"/>
        <v>0</v>
      </c>
    </row>
    <row r="1645" spans="1:27" x14ac:dyDescent="0.55000000000000004">
      <c r="A1645" s="3" t="s">
        <v>71</v>
      </c>
      <c r="B1645" s="3" t="s">
        <v>72</v>
      </c>
      <c r="C1645" s="3" t="s">
        <v>2926</v>
      </c>
      <c r="D1645" s="3" t="s">
        <v>506</v>
      </c>
      <c r="E1645" s="4" t="s">
        <v>47</v>
      </c>
      <c r="F1645" s="3" t="s">
        <v>133</v>
      </c>
      <c r="G1645" s="3" t="s">
        <v>134</v>
      </c>
      <c r="H1645" s="3" t="s">
        <v>34</v>
      </c>
      <c r="I1645" s="3" t="s">
        <v>77</v>
      </c>
      <c r="J1645" s="3" t="s">
        <v>36</v>
      </c>
      <c r="K1645" s="3" t="s">
        <v>42</v>
      </c>
      <c r="L1645" s="5">
        <v>6.25</v>
      </c>
      <c r="M1645" s="4">
        <v>1</v>
      </c>
      <c r="N1645" s="5">
        <v>1.325</v>
      </c>
      <c r="O1645" s="5">
        <v>1.325</v>
      </c>
      <c r="P1645" s="4">
        <v>9</v>
      </c>
      <c r="Q1645" s="6">
        <v>11.1111111111111</v>
      </c>
      <c r="R1645" s="7">
        <v>2.5555555555555598</v>
      </c>
      <c r="S1645" s="6">
        <v>0</v>
      </c>
      <c r="T1645" s="5">
        <v>0</v>
      </c>
      <c r="U1645" s="5">
        <v>0</v>
      </c>
      <c r="V1645" s="5">
        <f t="shared" si="135"/>
        <v>1.325</v>
      </c>
      <c r="W1645" s="5">
        <f t="shared" si="131"/>
        <v>-1.325</v>
      </c>
      <c r="X1645" s="8">
        <f t="shared" si="132"/>
        <v>-1</v>
      </c>
      <c r="Y1645" s="4">
        <v>0</v>
      </c>
      <c r="Z1645" s="9" t="str">
        <f t="shared" si="133"/>
        <v>NA</v>
      </c>
      <c r="AA1645" s="10">
        <f t="shared" si="134"/>
        <v>0</v>
      </c>
    </row>
    <row r="1646" spans="1:27" x14ac:dyDescent="0.55000000000000004">
      <c r="A1646" s="3" t="s">
        <v>71</v>
      </c>
      <c r="B1646" s="3" t="s">
        <v>72</v>
      </c>
      <c r="C1646" s="3" t="s">
        <v>2927</v>
      </c>
      <c r="D1646" s="3" t="s">
        <v>2928</v>
      </c>
      <c r="E1646" s="4" t="s">
        <v>47</v>
      </c>
      <c r="F1646" s="3" t="s">
        <v>173</v>
      </c>
      <c r="G1646" s="3" t="s">
        <v>2929</v>
      </c>
      <c r="H1646" s="3" t="s">
        <v>1930</v>
      </c>
      <c r="I1646" s="3" t="s">
        <v>77</v>
      </c>
      <c r="J1646" s="3" t="s">
        <v>36</v>
      </c>
      <c r="K1646" s="3" t="s">
        <v>42</v>
      </c>
      <c r="L1646" s="5">
        <v>6.25</v>
      </c>
      <c r="M1646" s="4">
        <v>1</v>
      </c>
      <c r="N1646" s="5">
        <v>1.3374999999999999</v>
      </c>
      <c r="O1646" s="5">
        <v>1.3374999999999999</v>
      </c>
      <c r="P1646" s="4">
        <v>13</v>
      </c>
      <c r="Q1646" s="6">
        <v>7.6923076923076898</v>
      </c>
      <c r="R1646" s="7">
        <v>1.68461538461538</v>
      </c>
      <c r="S1646" s="6">
        <v>0</v>
      </c>
      <c r="T1646" s="5">
        <v>0</v>
      </c>
      <c r="U1646" s="5">
        <v>0</v>
      </c>
      <c r="V1646" s="5">
        <f t="shared" si="135"/>
        <v>1.3374999999999999</v>
      </c>
      <c r="W1646" s="5">
        <f t="shared" si="131"/>
        <v>-1.3374999999999999</v>
      </c>
      <c r="X1646" s="8">
        <f t="shared" si="132"/>
        <v>-1</v>
      </c>
      <c r="Y1646" s="4">
        <v>0</v>
      </c>
      <c r="Z1646" s="9" t="str">
        <f t="shared" si="133"/>
        <v>NA</v>
      </c>
      <c r="AA1646" s="10">
        <f t="shared" si="134"/>
        <v>0</v>
      </c>
    </row>
    <row r="1647" spans="1:27" x14ac:dyDescent="0.55000000000000004">
      <c r="A1647" s="3" t="s">
        <v>71</v>
      </c>
      <c r="B1647" s="3" t="s">
        <v>72</v>
      </c>
      <c r="C1647" s="3" t="s">
        <v>2930</v>
      </c>
      <c r="D1647" s="3" t="s">
        <v>2931</v>
      </c>
      <c r="E1647" s="4" t="s">
        <v>47</v>
      </c>
      <c r="F1647" s="3" t="s">
        <v>40</v>
      </c>
      <c r="G1647" s="3" t="s">
        <v>2932</v>
      </c>
      <c r="H1647" s="3" t="s">
        <v>34</v>
      </c>
      <c r="I1647" s="3" t="s">
        <v>77</v>
      </c>
      <c r="J1647" s="3" t="s">
        <v>36</v>
      </c>
      <c r="K1647" s="3" t="s">
        <v>42</v>
      </c>
      <c r="L1647" s="5">
        <v>6.25</v>
      </c>
      <c r="M1647" s="4">
        <v>1</v>
      </c>
      <c r="N1647" s="5">
        <v>1.3374999999999999</v>
      </c>
      <c r="O1647" s="5">
        <v>1.3374999999999999</v>
      </c>
      <c r="P1647" s="4">
        <v>1</v>
      </c>
      <c r="Q1647" s="6">
        <v>100</v>
      </c>
      <c r="R1647" s="7">
        <v>2</v>
      </c>
      <c r="S1647" s="6">
        <v>0</v>
      </c>
      <c r="T1647" s="5">
        <v>0</v>
      </c>
      <c r="U1647" s="5">
        <v>0</v>
      </c>
      <c r="V1647" s="5">
        <f t="shared" si="135"/>
        <v>1.3374999999999999</v>
      </c>
      <c r="W1647" s="5">
        <f t="shared" si="131"/>
        <v>-1.3374999999999999</v>
      </c>
      <c r="X1647" s="8">
        <f t="shared" si="132"/>
        <v>-1</v>
      </c>
      <c r="Y1647" s="4">
        <v>0</v>
      </c>
      <c r="Z1647" s="9" t="str">
        <f t="shared" si="133"/>
        <v>NA</v>
      </c>
      <c r="AA1647" s="10">
        <f t="shared" si="134"/>
        <v>0</v>
      </c>
    </row>
    <row r="1648" spans="1:27" x14ac:dyDescent="0.55000000000000004">
      <c r="A1648" s="3" t="s">
        <v>71</v>
      </c>
      <c r="B1648" s="3" t="s">
        <v>72</v>
      </c>
      <c r="C1648" s="3" t="s">
        <v>2933</v>
      </c>
      <c r="D1648" s="3" t="s">
        <v>103</v>
      </c>
      <c r="E1648" s="4" t="s">
        <v>47</v>
      </c>
      <c r="F1648" s="3" t="s">
        <v>262</v>
      </c>
      <c r="G1648" s="3" t="s">
        <v>263</v>
      </c>
      <c r="H1648" s="3" t="s">
        <v>34</v>
      </c>
      <c r="I1648" s="3" t="s">
        <v>77</v>
      </c>
      <c r="J1648" s="3" t="s">
        <v>36</v>
      </c>
      <c r="K1648" s="3" t="s">
        <v>61</v>
      </c>
      <c r="L1648" s="5">
        <v>6.25</v>
      </c>
      <c r="M1648" s="4">
        <v>1</v>
      </c>
      <c r="N1648" s="5">
        <v>1.35</v>
      </c>
      <c r="O1648" s="5">
        <v>1.35</v>
      </c>
      <c r="P1648" s="4">
        <v>1</v>
      </c>
      <c r="Q1648" s="6">
        <v>100</v>
      </c>
      <c r="R1648" s="7">
        <v>1</v>
      </c>
      <c r="S1648" s="6">
        <v>0</v>
      </c>
      <c r="T1648" s="5">
        <v>0</v>
      </c>
      <c r="U1648" s="5">
        <v>0</v>
      </c>
      <c r="V1648" s="5">
        <f t="shared" si="135"/>
        <v>1.35</v>
      </c>
      <c r="W1648" s="5">
        <f t="shared" si="131"/>
        <v>-1.35</v>
      </c>
      <c r="X1648" s="8">
        <f t="shared" si="132"/>
        <v>-1</v>
      </c>
      <c r="Y1648" s="4">
        <v>0</v>
      </c>
      <c r="Z1648" s="9" t="str">
        <f t="shared" si="133"/>
        <v>NA</v>
      </c>
      <c r="AA1648" s="10">
        <f t="shared" si="134"/>
        <v>0</v>
      </c>
    </row>
    <row r="1649" spans="1:27" x14ac:dyDescent="0.55000000000000004">
      <c r="A1649" s="3" t="s">
        <v>71</v>
      </c>
      <c r="B1649" s="3" t="s">
        <v>72</v>
      </c>
      <c r="C1649" s="3" t="s">
        <v>2934</v>
      </c>
      <c r="D1649" s="3" t="s">
        <v>2935</v>
      </c>
      <c r="E1649" s="4" t="s">
        <v>47</v>
      </c>
      <c r="F1649" s="3" t="s">
        <v>104</v>
      </c>
      <c r="G1649" s="3" t="s">
        <v>105</v>
      </c>
      <c r="H1649" s="3" t="s">
        <v>34</v>
      </c>
      <c r="I1649" s="3" t="s">
        <v>77</v>
      </c>
      <c r="J1649" s="3" t="s">
        <v>36</v>
      </c>
      <c r="K1649" s="3" t="s">
        <v>37</v>
      </c>
      <c r="L1649" s="5">
        <v>6.25</v>
      </c>
      <c r="M1649" s="4">
        <v>1</v>
      </c>
      <c r="N1649" s="5">
        <v>1.3625</v>
      </c>
      <c r="O1649" s="5">
        <v>1.3625</v>
      </c>
      <c r="P1649" s="4">
        <v>3</v>
      </c>
      <c r="Q1649" s="6">
        <v>33.3333333333333</v>
      </c>
      <c r="R1649" s="7">
        <v>1</v>
      </c>
      <c r="S1649" s="6">
        <v>0</v>
      </c>
      <c r="T1649" s="5">
        <v>0</v>
      </c>
      <c r="U1649" s="5">
        <v>0</v>
      </c>
      <c r="V1649" s="5">
        <f t="shared" si="135"/>
        <v>1.3625</v>
      </c>
      <c r="W1649" s="5">
        <f t="shared" si="131"/>
        <v>-1.3625</v>
      </c>
      <c r="X1649" s="8">
        <f t="shared" si="132"/>
        <v>-1</v>
      </c>
      <c r="Y1649" s="4">
        <v>0</v>
      </c>
      <c r="Z1649" s="9" t="str">
        <f t="shared" si="133"/>
        <v>NA</v>
      </c>
      <c r="AA1649" s="10">
        <f t="shared" si="134"/>
        <v>0</v>
      </c>
    </row>
    <row r="1650" spans="1:27" x14ac:dyDescent="0.55000000000000004">
      <c r="A1650" s="3" t="s">
        <v>71</v>
      </c>
      <c r="B1650" s="3" t="s">
        <v>72</v>
      </c>
      <c r="C1650" s="3" t="s">
        <v>2936</v>
      </c>
      <c r="D1650" s="3" t="s">
        <v>2937</v>
      </c>
      <c r="E1650" s="4" t="s">
        <v>47</v>
      </c>
      <c r="F1650" s="3" t="s">
        <v>262</v>
      </c>
      <c r="G1650" s="3" t="s">
        <v>2938</v>
      </c>
      <c r="H1650" s="3" t="s">
        <v>34</v>
      </c>
      <c r="I1650" s="3" t="s">
        <v>77</v>
      </c>
      <c r="J1650" s="3" t="s">
        <v>36</v>
      </c>
      <c r="K1650" s="3" t="s">
        <v>61</v>
      </c>
      <c r="L1650" s="5">
        <v>6.25</v>
      </c>
      <c r="M1650" s="4">
        <v>1</v>
      </c>
      <c r="N1650" s="5">
        <v>1.3625</v>
      </c>
      <c r="O1650" s="5">
        <v>1.3625</v>
      </c>
      <c r="P1650" s="4">
        <v>1</v>
      </c>
      <c r="Q1650" s="6">
        <v>100</v>
      </c>
      <c r="R1650" s="7">
        <v>1</v>
      </c>
      <c r="S1650" s="6">
        <v>0</v>
      </c>
      <c r="T1650" s="5">
        <v>0</v>
      </c>
      <c r="U1650" s="5">
        <v>0</v>
      </c>
      <c r="V1650" s="5">
        <f t="shared" si="135"/>
        <v>1.3625</v>
      </c>
      <c r="W1650" s="5">
        <f t="shared" si="131"/>
        <v>-1.3625</v>
      </c>
      <c r="X1650" s="8">
        <f t="shared" si="132"/>
        <v>-1</v>
      </c>
      <c r="Y1650" s="4">
        <v>0</v>
      </c>
      <c r="Z1650" s="9" t="str">
        <f t="shared" si="133"/>
        <v>NA</v>
      </c>
      <c r="AA1650" s="10">
        <f t="shared" si="134"/>
        <v>0</v>
      </c>
    </row>
    <row r="1651" spans="1:27" x14ac:dyDescent="0.55000000000000004">
      <c r="A1651" s="3" t="s">
        <v>71</v>
      </c>
      <c r="B1651" s="3" t="s">
        <v>72</v>
      </c>
      <c r="C1651" s="3" t="s">
        <v>2939</v>
      </c>
      <c r="D1651" s="3" t="s">
        <v>2192</v>
      </c>
      <c r="E1651" s="4" t="s">
        <v>47</v>
      </c>
      <c r="F1651" s="3" t="s">
        <v>137</v>
      </c>
      <c r="G1651" s="3" t="s">
        <v>2863</v>
      </c>
      <c r="H1651" s="3" t="s">
        <v>34</v>
      </c>
      <c r="I1651" s="3" t="s">
        <v>77</v>
      </c>
      <c r="J1651" s="3" t="s">
        <v>36</v>
      </c>
      <c r="K1651" s="3" t="s">
        <v>42</v>
      </c>
      <c r="L1651" s="5">
        <v>6.25</v>
      </c>
      <c r="M1651" s="4">
        <v>1</v>
      </c>
      <c r="N1651" s="5">
        <v>1.375</v>
      </c>
      <c r="O1651" s="5">
        <v>1.375</v>
      </c>
      <c r="P1651" s="4">
        <v>6</v>
      </c>
      <c r="Q1651" s="6">
        <v>16.6666666666667</v>
      </c>
      <c r="R1651" s="7">
        <v>1.1666666666666701</v>
      </c>
      <c r="S1651" s="6">
        <v>0</v>
      </c>
      <c r="T1651" s="5">
        <v>0</v>
      </c>
      <c r="U1651" s="5">
        <v>0</v>
      </c>
      <c r="V1651" s="5">
        <f t="shared" si="135"/>
        <v>1.375</v>
      </c>
      <c r="W1651" s="5">
        <f t="shared" si="131"/>
        <v>-1.375</v>
      </c>
      <c r="X1651" s="8">
        <f t="shared" si="132"/>
        <v>-1</v>
      </c>
      <c r="Y1651" s="4">
        <v>0</v>
      </c>
      <c r="Z1651" s="9" t="str">
        <f t="shared" si="133"/>
        <v>NA</v>
      </c>
      <c r="AA1651" s="10">
        <f t="shared" si="134"/>
        <v>0</v>
      </c>
    </row>
    <row r="1652" spans="1:27" x14ac:dyDescent="0.55000000000000004">
      <c r="A1652" s="3" t="s">
        <v>71</v>
      </c>
      <c r="B1652" s="3" t="s">
        <v>72</v>
      </c>
      <c r="C1652" s="3" t="s">
        <v>2940</v>
      </c>
      <c r="D1652" s="3" t="s">
        <v>205</v>
      </c>
      <c r="E1652" s="4" t="s">
        <v>47</v>
      </c>
      <c r="F1652" s="3" t="s">
        <v>75</v>
      </c>
      <c r="G1652" s="3" t="s">
        <v>2941</v>
      </c>
      <c r="H1652" s="3" t="s">
        <v>34</v>
      </c>
      <c r="I1652" s="3" t="s">
        <v>77</v>
      </c>
      <c r="J1652" s="3" t="s">
        <v>36</v>
      </c>
      <c r="K1652" s="3" t="s">
        <v>42</v>
      </c>
      <c r="L1652" s="5">
        <v>6.25</v>
      </c>
      <c r="M1652" s="4">
        <v>1</v>
      </c>
      <c r="N1652" s="5">
        <v>1.3875</v>
      </c>
      <c r="O1652" s="5">
        <v>1.3875</v>
      </c>
      <c r="P1652" s="4">
        <v>3</v>
      </c>
      <c r="Q1652" s="6">
        <v>33.3333333333333</v>
      </c>
      <c r="R1652" s="7">
        <v>3.3333333333333299</v>
      </c>
      <c r="S1652" s="6">
        <v>0</v>
      </c>
      <c r="T1652" s="5">
        <v>0</v>
      </c>
      <c r="U1652" s="5">
        <v>0</v>
      </c>
      <c r="V1652" s="5">
        <f t="shared" si="135"/>
        <v>1.3875</v>
      </c>
      <c r="W1652" s="5">
        <f t="shared" si="131"/>
        <v>-1.3875</v>
      </c>
      <c r="X1652" s="8">
        <f t="shared" si="132"/>
        <v>-1</v>
      </c>
      <c r="Y1652" s="4">
        <v>0</v>
      </c>
      <c r="Z1652" s="9" t="str">
        <f t="shared" si="133"/>
        <v>NA</v>
      </c>
      <c r="AA1652" s="10">
        <f t="shared" si="134"/>
        <v>0</v>
      </c>
    </row>
    <row r="1653" spans="1:27" x14ac:dyDescent="0.55000000000000004">
      <c r="A1653" s="3" t="s">
        <v>71</v>
      </c>
      <c r="B1653" s="3" t="s">
        <v>72</v>
      </c>
      <c r="C1653" s="3" t="s">
        <v>2942</v>
      </c>
      <c r="D1653" s="3" t="s">
        <v>2901</v>
      </c>
      <c r="E1653" s="4" t="s">
        <v>47</v>
      </c>
      <c r="F1653" s="3" t="s">
        <v>125</v>
      </c>
      <c r="G1653" s="3" t="s">
        <v>2943</v>
      </c>
      <c r="H1653" s="3" t="s">
        <v>34</v>
      </c>
      <c r="I1653" s="3" t="s">
        <v>77</v>
      </c>
      <c r="J1653" s="3" t="s">
        <v>36</v>
      </c>
      <c r="K1653" s="3" t="s">
        <v>42</v>
      </c>
      <c r="L1653" s="5">
        <v>6.25</v>
      </c>
      <c r="M1653" s="4">
        <v>1</v>
      </c>
      <c r="N1653" s="5">
        <v>1.3875</v>
      </c>
      <c r="O1653" s="5">
        <v>1.3875</v>
      </c>
      <c r="P1653" s="4">
        <v>2</v>
      </c>
      <c r="Q1653" s="6">
        <v>50</v>
      </c>
      <c r="R1653" s="7">
        <v>3.5</v>
      </c>
      <c r="S1653" s="6">
        <v>0</v>
      </c>
      <c r="T1653" s="5">
        <v>0</v>
      </c>
      <c r="U1653" s="5">
        <v>0</v>
      </c>
      <c r="V1653" s="5">
        <f t="shared" si="135"/>
        <v>1.3875</v>
      </c>
      <c r="W1653" s="5">
        <f t="shared" si="131"/>
        <v>-1.3875</v>
      </c>
      <c r="X1653" s="8">
        <f t="shared" si="132"/>
        <v>-1</v>
      </c>
      <c r="Y1653" s="4">
        <v>0</v>
      </c>
      <c r="Z1653" s="9" t="str">
        <f t="shared" si="133"/>
        <v>NA</v>
      </c>
      <c r="AA1653" s="10">
        <f t="shared" si="134"/>
        <v>0</v>
      </c>
    </row>
    <row r="1654" spans="1:27" x14ac:dyDescent="0.55000000000000004">
      <c r="A1654" s="3" t="s">
        <v>71</v>
      </c>
      <c r="B1654" s="3" t="s">
        <v>72</v>
      </c>
      <c r="C1654" s="3" t="s">
        <v>2944</v>
      </c>
      <c r="D1654" s="3" t="s">
        <v>2945</v>
      </c>
      <c r="E1654" s="4" t="s">
        <v>47</v>
      </c>
      <c r="F1654" s="3" t="s">
        <v>133</v>
      </c>
      <c r="G1654" s="3" t="s">
        <v>2681</v>
      </c>
      <c r="H1654" s="3" t="s">
        <v>34</v>
      </c>
      <c r="I1654" s="3" t="s">
        <v>77</v>
      </c>
      <c r="J1654" s="3" t="s">
        <v>36</v>
      </c>
      <c r="K1654" s="3" t="s">
        <v>61</v>
      </c>
      <c r="L1654" s="5">
        <v>6.25</v>
      </c>
      <c r="M1654" s="4">
        <v>1</v>
      </c>
      <c r="N1654" s="5">
        <v>1.3875</v>
      </c>
      <c r="O1654" s="5">
        <v>1.3875</v>
      </c>
      <c r="P1654" s="4">
        <v>4</v>
      </c>
      <c r="Q1654" s="6">
        <v>25</v>
      </c>
      <c r="R1654" s="7">
        <v>1.5</v>
      </c>
      <c r="S1654" s="6">
        <v>0</v>
      </c>
      <c r="T1654" s="5">
        <v>0</v>
      </c>
      <c r="U1654" s="5">
        <v>0</v>
      </c>
      <c r="V1654" s="5">
        <f t="shared" si="135"/>
        <v>1.3875</v>
      </c>
      <c r="W1654" s="5">
        <f t="shared" si="131"/>
        <v>-1.3875</v>
      </c>
      <c r="X1654" s="8">
        <f t="shared" si="132"/>
        <v>-1</v>
      </c>
      <c r="Y1654" s="4">
        <v>0</v>
      </c>
      <c r="Z1654" s="9" t="str">
        <f t="shared" si="133"/>
        <v>NA</v>
      </c>
      <c r="AA1654" s="10">
        <f t="shared" si="134"/>
        <v>0</v>
      </c>
    </row>
    <row r="1655" spans="1:27" x14ac:dyDescent="0.55000000000000004">
      <c r="A1655" s="3" t="s">
        <v>71</v>
      </c>
      <c r="B1655" s="3" t="s">
        <v>72</v>
      </c>
      <c r="C1655" s="3" t="s">
        <v>2946</v>
      </c>
      <c r="D1655" s="3" t="s">
        <v>2947</v>
      </c>
      <c r="E1655" s="4" t="s">
        <v>47</v>
      </c>
      <c r="F1655" s="3" t="s">
        <v>173</v>
      </c>
      <c r="G1655" s="3" t="s">
        <v>2948</v>
      </c>
      <c r="H1655" s="3" t="s">
        <v>1068</v>
      </c>
      <c r="I1655" s="3" t="s">
        <v>77</v>
      </c>
      <c r="J1655" s="3" t="s">
        <v>36</v>
      </c>
      <c r="K1655" s="3" t="s">
        <v>42</v>
      </c>
      <c r="L1655" s="5">
        <v>6.25</v>
      </c>
      <c r="M1655" s="4">
        <v>1</v>
      </c>
      <c r="N1655" s="5">
        <v>1.4</v>
      </c>
      <c r="O1655" s="5">
        <v>1.4</v>
      </c>
      <c r="P1655" s="4">
        <v>4</v>
      </c>
      <c r="Q1655" s="6">
        <v>25</v>
      </c>
      <c r="R1655" s="7">
        <v>1</v>
      </c>
      <c r="S1655" s="6">
        <v>0</v>
      </c>
      <c r="T1655" s="5">
        <v>0</v>
      </c>
      <c r="U1655" s="5">
        <v>0</v>
      </c>
      <c r="V1655" s="5">
        <f t="shared" si="135"/>
        <v>1.4</v>
      </c>
      <c r="W1655" s="5">
        <f t="shared" si="131"/>
        <v>-1.4</v>
      </c>
      <c r="X1655" s="8">
        <f t="shared" si="132"/>
        <v>-1</v>
      </c>
      <c r="Y1655" s="4">
        <v>0</v>
      </c>
      <c r="Z1655" s="9" t="str">
        <f t="shared" si="133"/>
        <v>NA</v>
      </c>
      <c r="AA1655" s="10">
        <f t="shared" si="134"/>
        <v>0</v>
      </c>
    </row>
    <row r="1656" spans="1:27" x14ac:dyDescent="0.55000000000000004">
      <c r="A1656" s="3" t="s">
        <v>71</v>
      </c>
      <c r="B1656" s="3" t="s">
        <v>72</v>
      </c>
      <c r="C1656" s="3" t="s">
        <v>2949</v>
      </c>
      <c r="D1656" s="3" t="s">
        <v>2950</v>
      </c>
      <c r="E1656" s="4" t="s">
        <v>47</v>
      </c>
      <c r="F1656" s="3" t="s">
        <v>32</v>
      </c>
      <c r="G1656" s="3" t="s">
        <v>2686</v>
      </c>
      <c r="H1656" s="3" t="s">
        <v>34</v>
      </c>
      <c r="I1656" s="3" t="s">
        <v>77</v>
      </c>
      <c r="J1656" s="3" t="s">
        <v>36</v>
      </c>
      <c r="K1656" s="3" t="s">
        <v>61</v>
      </c>
      <c r="L1656" s="5">
        <v>6.25</v>
      </c>
      <c r="M1656" s="4">
        <v>1</v>
      </c>
      <c r="N1656" s="5">
        <v>1.4</v>
      </c>
      <c r="O1656" s="5">
        <v>1.4</v>
      </c>
      <c r="P1656" s="4">
        <v>39</v>
      </c>
      <c r="Q1656" s="6">
        <v>2.5641025641025599</v>
      </c>
      <c r="R1656" s="7">
        <v>1.6666666666666701</v>
      </c>
      <c r="S1656" s="6">
        <v>0</v>
      </c>
      <c r="T1656" s="5">
        <v>0</v>
      </c>
      <c r="U1656" s="5">
        <v>0</v>
      </c>
      <c r="V1656" s="5">
        <f t="shared" si="135"/>
        <v>1.4</v>
      </c>
      <c r="W1656" s="5">
        <f t="shared" si="131"/>
        <v>-1.4</v>
      </c>
      <c r="X1656" s="8">
        <f t="shared" si="132"/>
        <v>-1</v>
      </c>
      <c r="Y1656" s="4">
        <v>0</v>
      </c>
      <c r="Z1656" s="9" t="str">
        <f t="shared" si="133"/>
        <v>NA</v>
      </c>
      <c r="AA1656" s="10">
        <f t="shared" si="134"/>
        <v>0</v>
      </c>
    </row>
    <row r="1657" spans="1:27" x14ac:dyDescent="0.55000000000000004">
      <c r="A1657" s="3" t="s">
        <v>71</v>
      </c>
      <c r="B1657" s="3" t="s">
        <v>72</v>
      </c>
      <c r="C1657" s="3" t="s">
        <v>2951</v>
      </c>
      <c r="D1657" s="3" t="s">
        <v>2742</v>
      </c>
      <c r="E1657" s="4" t="s">
        <v>47</v>
      </c>
      <c r="F1657" s="3" t="s">
        <v>194</v>
      </c>
      <c r="G1657" s="3" t="s">
        <v>2952</v>
      </c>
      <c r="H1657" s="3" t="s">
        <v>34</v>
      </c>
      <c r="I1657" s="3" t="s">
        <v>77</v>
      </c>
      <c r="J1657" s="3" t="s">
        <v>36</v>
      </c>
      <c r="K1657" s="3" t="s">
        <v>42</v>
      </c>
      <c r="L1657" s="5">
        <v>6.25</v>
      </c>
      <c r="M1657" s="4">
        <v>1</v>
      </c>
      <c r="N1657" s="5">
        <v>1.4</v>
      </c>
      <c r="O1657" s="5">
        <v>1.4</v>
      </c>
      <c r="P1657" s="4">
        <v>1</v>
      </c>
      <c r="Q1657" s="6">
        <v>100</v>
      </c>
      <c r="R1657" s="7">
        <v>1</v>
      </c>
      <c r="S1657" s="6">
        <v>0</v>
      </c>
      <c r="T1657" s="5">
        <v>0</v>
      </c>
      <c r="U1657" s="5">
        <v>0</v>
      </c>
      <c r="V1657" s="5">
        <f t="shared" si="135"/>
        <v>1.4</v>
      </c>
      <c r="W1657" s="5">
        <f t="shared" si="131"/>
        <v>-1.4</v>
      </c>
      <c r="X1657" s="8">
        <f t="shared" si="132"/>
        <v>-1</v>
      </c>
      <c r="Y1657" s="4">
        <v>0</v>
      </c>
      <c r="Z1657" s="9" t="str">
        <f t="shared" si="133"/>
        <v>NA</v>
      </c>
      <c r="AA1657" s="10">
        <f t="shared" si="134"/>
        <v>0</v>
      </c>
    </row>
    <row r="1658" spans="1:27" x14ac:dyDescent="0.55000000000000004">
      <c r="A1658" s="3" t="s">
        <v>71</v>
      </c>
      <c r="B1658" s="3" t="s">
        <v>72</v>
      </c>
      <c r="C1658" s="3" t="s">
        <v>2953</v>
      </c>
      <c r="D1658" s="3" t="s">
        <v>2954</v>
      </c>
      <c r="E1658" s="4" t="s">
        <v>47</v>
      </c>
      <c r="F1658" s="3" t="s">
        <v>133</v>
      </c>
      <c r="G1658" s="3" t="s">
        <v>2955</v>
      </c>
      <c r="H1658" s="3" t="s">
        <v>34</v>
      </c>
      <c r="I1658" s="3" t="s">
        <v>77</v>
      </c>
      <c r="J1658" s="3" t="s">
        <v>36</v>
      </c>
      <c r="K1658" s="3" t="s">
        <v>61</v>
      </c>
      <c r="L1658" s="5">
        <v>6.25</v>
      </c>
      <c r="M1658" s="4">
        <v>1</v>
      </c>
      <c r="N1658" s="5">
        <v>1.4</v>
      </c>
      <c r="O1658" s="5">
        <v>1.4</v>
      </c>
      <c r="P1658" s="4">
        <v>2</v>
      </c>
      <c r="Q1658" s="6">
        <v>50</v>
      </c>
      <c r="R1658" s="7">
        <v>1.5</v>
      </c>
      <c r="S1658" s="6">
        <v>0</v>
      </c>
      <c r="T1658" s="5">
        <v>0</v>
      </c>
      <c r="U1658" s="5">
        <v>0</v>
      </c>
      <c r="V1658" s="5">
        <f t="shared" si="135"/>
        <v>1.4</v>
      </c>
      <c r="W1658" s="5">
        <f t="shared" si="131"/>
        <v>-1.4</v>
      </c>
      <c r="X1658" s="8">
        <f t="shared" si="132"/>
        <v>-1</v>
      </c>
      <c r="Y1658" s="4">
        <v>0</v>
      </c>
      <c r="Z1658" s="9" t="str">
        <f t="shared" si="133"/>
        <v>NA</v>
      </c>
      <c r="AA1658" s="10">
        <f t="shared" si="134"/>
        <v>0</v>
      </c>
    </row>
    <row r="1659" spans="1:27" x14ac:dyDescent="0.55000000000000004">
      <c r="A1659" s="3" t="s">
        <v>71</v>
      </c>
      <c r="B1659" s="3" t="s">
        <v>72</v>
      </c>
      <c r="C1659" s="3" t="s">
        <v>2956</v>
      </c>
      <c r="D1659" s="3" t="s">
        <v>2957</v>
      </c>
      <c r="E1659" s="4" t="s">
        <v>47</v>
      </c>
      <c r="F1659" s="3" t="s">
        <v>104</v>
      </c>
      <c r="G1659" s="3" t="s">
        <v>2958</v>
      </c>
      <c r="H1659" s="3" t="s">
        <v>34</v>
      </c>
      <c r="I1659" s="3" t="s">
        <v>77</v>
      </c>
      <c r="J1659" s="3" t="s">
        <v>36</v>
      </c>
      <c r="K1659" s="3" t="s">
        <v>61</v>
      </c>
      <c r="L1659" s="5">
        <v>6.25</v>
      </c>
      <c r="M1659" s="4">
        <v>1</v>
      </c>
      <c r="N1659" s="5">
        <v>1.4125000000000001</v>
      </c>
      <c r="O1659" s="5">
        <v>1.4125000000000001</v>
      </c>
      <c r="P1659" s="4">
        <v>7</v>
      </c>
      <c r="Q1659" s="6">
        <v>14.285714285714301</v>
      </c>
      <c r="R1659" s="7">
        <v>1</v>
      </c>
      <c r="S1659" s="6">
        <v>0</v>
      </c>
      <c r="T1659" s="5">
        <v>0</v>
      </c>
      <c r="U1659" s="5">
        <v>0</v>
      </c>
      <c r="V1659" s="5">
        <f t="shared" si="135"/>
        <v>1.4125000000000001</v>
      </c>
      <c r="W1659" s="5">
        <f t="shared" si="131"/>
        <v>-1.4125000000000001</v>
      </c>
      <c r="X1659" s="8">
        <f t="shared" si="132"/>
        <v>-1</v>
      </c>
      <c r="Y1659" s="4">
        <v>0</v>
      </c>
      <c r="Z1659" s="9" t="str">
        <f t="shared" si="133"/>
        <v>NA</v>
      </c>
      <c r="AA1659" s="10">
        <f t="shared" si="134"/>
        <v>0</v>
      </c>
    </row>
    <row r="1660" spans="1:27" x14ac:dyDescent="0.55000000000000004">
      <c r="A1660" s="3" t="s">
        <v>71</v>
      </c>
      <c r="B1660" s="3" t="s">
        <v>72</v>
      </c>
      <c r="C1660" s="3" t="s">
        <v>2959</v>
      </c>
      <c r="D1660" s="3" t="s">
        <v>767</v>
      </c>
      <c r="E1660" s="4" t="s">
        <v>47</v>
      </c>
      <c r="F1660" s="3" t="s">
        <v>137</v>
      </c>
      <c r="G1660" s="3" t="s">
        <v>2865</v>
      </c>
      <c r="H1660" s="3" t="s">
        <v>34</v>
      </c>
      <c r="I1660" s="3" t="s">
        <v>77</v>
      </c>
      <c r="J1660" s="3" t="s">
        <v>36</v>
      </c>
      <c r="K1660" s="3" t="s">
        <v>42</v>
      </c>
      <c r="L1660" s="5">
        <v>6.25</v>
      </c>
      <c r="M1660" s="4">
        <v>1</v>
      </c>
      <c r="N1660" s="5">
        <v>1.4125000000000001</v>
      </c>
      <c r="O1660" s="5">
        <v>1.4125000000000001</v>
      </c>
      <c r="P1660" s="4">
        <v>1</v>
      </c>
      <c r="Q1660" s="6">
        <v>100</v>
      </c>
      <c r="R1660" s="7">
        <v>2</v>
      </c>
      <c r="S1660" s="6">
        <v>0</v>
      </c>
      <c r="T1660" s="5">
        <v>0</v>
      </c>
      <c r="U1660" s="5">
        <v>0</v>
      </c>
      <c r="V1660" s="5">
        <f t="shared" si="135"/>
        <v>1.4125000000000001</v>
      </c>
      <c r="W1660" s="5">
        <f t="shared" si="131"/>
        <v>-1.4125000000000001</v>
      </c>
      <c r="X1660" s="8">
        <f t="shared" si="132"/>
        <v>-1</v>
      </c>
      <c r="Y1660" s="4">
        <v>0</v>
      </c>
      <c r="Z1660" s="9" t="str">
        <f t="shared" si="133"/>
        <v>NA</v>
      </c>
      <c r="AA1660" s="10">
        <f t="shared" si="134"/>
        <v>0</v>
      </c>
    </row>
    <row r="1661" spans="1:27" x14ac:dyDescent="0.55000000000000004">
      <c r="A1661" s="3" t="s">
        <v>71</v>
      </c>
      <c r="B1661" s="3" t="s">
        <v>72</v>
      </c>
      <c r="C1661" s="3" t="s">
        <v>2960</v>
      </c>
      <c r="D1661" s="3" t="s">
        <v>559</v>
      </c>
      <c r="E1661" s="4" t="s">
        <v>47</v>
      </c>
      <c r="F1661" s="3" t="s">
        <v>125</v>
      </c>
      <c r="G1661" s="3" t="s">
        <v>2739</v>
      </c>
      <c r="H1661" s="3" t="s">
        <v>34</v>
      </c>
      <c r="I1661" s="3" t="s">
        <v>77</v>
      </c>
      <c r="J1661" s="3" t="s">
        <v>36</v>
      </c>
      <c r="K1661" s="3" t="s">
        <v>42</v>
      </c>
      <c r="L1661" s="5">
        <v>6.25</v>
      </c>
      <c r="M1661" s="4">
        <v>1</v>
      </c>
      <c r="N1661" s="5">
        <v>1.4125000000000001</v>
      </c>
      <c r="O1661" s="5">
        <v>1.4125000000000001</v>
      </c>
      <c r="P1661" s="4">
        <v>10</v>
      </c>
      <c r="Q1661" s="6">
        <v>10</v>
      </c>
      <c r="R1661" s="7">
        <v>1.099</v>
      </c>
      <c r="S1661" s="6">
        <v>0</v>
      </c>
      <c r="T1661" s="5">
        <v>0</v>
      </c>
      <c r="U1661" s="5">
        <v>0</v>
      </c>
      <c r="V1661" s="5">
        <f t="shared" si="135"/>
        <v>1.4125000000000001</v>
      </c>
      <c r="W1661" s="5">
        <f t="shared" si="131"/>
        <v>-1.4125000000000001</v>
      </c>
      <c r="X1661" s="8">
        <f t="shared" si="132"/>
        <v>-1</v>
      </c>
      <c r="Y1661" s="4">
        <v>0</v>
      </c>
      <c r="Z1661" s="9" t="str">
        <f t="shared" si="133"/>
        <v>NA</v>
      </c>
      <c r="AA1661" s="10">
        <f t="shared" si="134"/>
        <v>0</v>
      </c>
    </row>
    <row r="1662" spans="1:27" x14ac:dyDescent="0.55000000000000004">
      <c r="A1662" s="3" t="s">
        <v>71</v>
      </c>
      <c r="B1662" s="3" t="s">
        <v>72</v>
      </c>
      <c r="C1662" s="3" t="s">
        <v>2961</v>
      </c>
      <c r="D1662" s="3" t="s">
        <v>2962</v>
      </c>
      <c r="E1662" s="4" t="s">
        <v>47</v>
      </c>
      <c r="F1662" s="3" t="s">
        <v>262</v>
      </c>
      <c r="G1662" s="3" t="s">
        <v>2847</v>
      </c>
      <c r="H1662" s="3" t="s">
        <v>34</v>
      </c>
      <c r="I1662" s="3" t="s">
        <v>77</v>
      </c>
      <c r="J1662" s="3" t="s">
        <v>36</v>
      </c>
      <c r="K1662" s="3" t="s">
        <v>61</v>
      </c>
      <c r="L1662" s="5">
        <v>6.25</v>
      </c>
      <c r="M1662" s="4">
        <v>1</v>
      </c>
      <c r="N1662" s="5">
        <v>1.425</v>
      </c>
      <c r="O1662" s="5">
        <v>1.425</v>
      </c>
      <c r="P1662" s="4">
        <v>52</v>
      </c>
      <c r="Q1662" s="6">
        <v>1.92307692307692</v>
      </c>
      <c r="R1662" s="7">
        <v>2.3961538461538501</v>
      </c>
      <c r="S1662" s="6">
        <v>0</v>
      </c>
      <c r="T1662" s="5">
        <v>0</v>
      </c>
      <c r="U1662" s="5">
        <v>0</v>
      </c>
      <c r="V1662" s="5">
        <f t="shared" si="135"/>
        <v>1.425</v>
      </c>
      <c r="W1662" s="5">
        <f t="shared" si="131"/>
        <v>-1.425</v>
      </c>
      <c r="X1662" s="8">
        <f t="shared" si="132"/>
        <v>-1</v>
      </c>
      <c r="Y1662" s="4">
        <v>0</v>
      </c>
      <c r="Z1662" s="9" t="str">
        <f t="shared" si="133"/>
        <v>NA</v>
      </c>
      <c r="AA1662" s="10">
        <f t="shared" si="134"/>
        <v>0</v>
      </c>
    </row>
    <row r="1663" spans="1:27" x14ac:dyDescent="0.55000000000000004">
      <c r="A1663" s="3" t="s">
        <v>71</v>
      </c>
      <c r="B1663" s="3" t="s">
        <v>72</v>
      </c>
      <c r="C1663" s="3" t="s">
        <v>2963</v>
      </c>
      <c r="D1663" s="3" t="s">
        <v>433</v>
      </c>
      <c r="E1663" s="4" t="s">
        <v>47</v>
      </c>
      <c r="F1663" s="3" t="s">
        <v>262</v>
      </c>
      <c r="G1663" s="3" t="s">
        <v>263</v>
      </c>
      <c r="H1663" s="3" t="s">
        <v>34</v>
      </c>
      <c r="I1663" s="3" t="s">
        <v>77</v>
      </c>
      <c r="J1663" s="3" t="s">
        <v>36</v>
      </c>
      <c r="K1663" s="3" t="s">
        <v>61</v>
      </c>
      <c r="L1663" s="5">
        <v>6.25</v>
      </c>
      <c r="M1663" s="4">
        <v>2</v>
      </c>
      <c r="N1663" s="5">
        <v>1.4375</v>
      </c>
      <c r="O1663" s="5">
        <v>0.71875</v>
      </c>
      <c r="P1663" s="4">
        <v>20</v>
      </c>
      <c r="Q1663" s="6">
        <v>10</v>
      </c>
      <c r="R1663" s="7">
        <v>1.048</v>
      </c>
      <c r="S1663" s="6">
        <v>0</v>
      </c>
      <c r="T1663" s="5">
        <v>0</v>
      </c>
      <c r="U1663" s="5">
        <v>0</v>
      </c>
      <c r="V1663" s="5">
        <f t="shared" si="135"/>
        <v>1.4375</v>
      </c>
      <c r="W1663" s="5">
        <f t="shared" si="131"/>
        <v>-1.4375</v>
      </c>
      <c r="X1663" s="8">
        <f t="shared" si="132"/>
        <v>-1</v>
      </c>
      <c r="Y1663" s="4">
        <v>0</v>
      </c>
      <c r="Z1663" s="9" t="str">
        <f t="shared" si="133"/>
        <v>NA</v>
      </c>
      <c r="AA1663" s="10">
        <f t="shared" si="134"/>
        <v>0</v>
      </c>
    </row>
    <row r="1664" spans="1:27" x14ac:dyDescent="0.55000000000000004">
      <c r="A1664" s="3" t="s">
        <v>71</v>
      </c>
      <c r="B1664" s="3" t="s">
        <v>72</v>
      </c>
      <c r="C1664" s="3" t="s">
        <v>2964</v>
      </c>
      <c r="D1664" s="3" t="s">
        <v>421</v>
      </c>
      <c r="E1664" s="4" t="s">
        <v>47</v>
      </c>
      <c r="F1664" s="3" t="s">
        <v>125</v>
      </c>
      <c r="G1664" s="3" t="s">
        <v>2739</v>
      </c>
      <c r="H1664" s="3" t="s">
        <v>34</v>
      </c>
      <c r="I1664" s="3" t="s">
        <v>77</v>
      </c>
      <c r="J1664" s="3" t="s">
        <v>36</v>
      </c>
      <c r="K1664" s="3" t="s">
        <v>42</v>
      </c>
      <c r="L1664" s="5">
        <v>6.25</v>
      </c>
      <c r="M1664" s="4">
        <v>1</v>
      </c>
      <c r="N1664" s="5">
        <v>1.4375</v>
      </c>
      <c r="O1664" s="5">
        <v>1.4375</v>
      </c>
      <c r="P1664" s="4">
        <v>21</v>
      </c>
      <c r="Q1664" s="6">
        <v>4.7619047619047601</v>
      </c>
      <c r="R1664" s="7">
        <v>1.66619047619048</v>
      </c>
      <c r="S1664" s="6">
        <v>0</v>
      </c>
      <c r="T1664" s="5">
        <v>0</v>
      </c>
      <c r="U1664" s="5">
        <v>0</v>
      </c>
      <c r="V1664" s="5">
        <f t="shared" si="135"/>
        <v>1.4375</v>
      </c>
      <c r="W1664" s="5">
        <f t="shared" si="131"/>
        <v>-1.4375</v>
      </c>
      <c r="X1664" s="8">
        <f t="shared" si="132"/>
        <v>-1</v>
      </c>
      <c r="Y1664" s="4">
        <v>0</v>
      </c>
      <c r="Z1664" s="9" t="str">
        <f t="shared" si="133"/>
        <v>NA</v>
      </c>
      <c r="AA1664" s="10">
        <f t="shared" si="134"/>
        <v>0</v>
      </c>
    </row>
    <row r="1665" spans="1:27" x14ac:dyDescent="0.55000000000000004">
      <c r="A1665" s="3" t="s">
        <v>71</v>
      </c>
      <c r="B1665" s="3" t="s">
        <v>72</v>
      </c>
      <c r="C1665" s="3" t="s">
        <v>2965</v>
      </c>
      <c r="D1665" s="3" t="s">
        <v>2890</v>
      </c>
      <c r="E1665" s="4" t="s">
        <v>47</v>
      </c>
      <c r="F1665" s="3" t="s">
        <v>194</v>
      </c>
      <c r="G1665" s="3" t="s">
        <v>2902</v>
      </c>
      <c r="H1665" s="3" t="s">
        <v>34</v>
      </c>
      <c r="I1665" s="3" t="s">
        <v>77</v>
      </c>
      <c r="J1665" s="3" t="s">
        <v>36</v>
      </c>
      <c r="K1665" s="3" t="s">
        <v>42</v>
      </c>
      <c r="L1665" s="5">
        <v>6.25</v>
      </c>
      <c r="M1665" s="4">
        <v>1</v>
      </c>
      <c r="N1665" s="5">
        <v>1.45</v>
      </c>
      <c r="O1665" s="5">
        <v>1.45</v>
      </c>
      <c r="P1665" s="4">
        <v>18</v>
      </c>
      <c r="Q1665" s="6">
        <v>5.5555555555555598</v>
      </c>
      <c r="R1665" s="7">
        <v>1.61</v>
      </c>
      <c r="S1665" s="6">
        <v>0</v>
      </c>
      <c r="T1665" s="5">
        <v>0</v>
      </c>
      <c r="U1665" s="5">
        <v>0</v>
      </c>
      <c r="V1665" s="5">
        <f t="shared" si="135"/>
        <v>1.45</v>
      </c>
      <c r="W1665" s="5">
        <f t="shared" si="131"/>
        <v>-1.45</v>
      </c>
      <c r="X1665" s="8">
        <f t="shared" si="132"/>
        <v>-1</v>
      </c>
      <c r="Y1665" s="4">
        <v>0</v>
      </c>
      <c r="Z1665" s="9" t="str">
        <f t="shared" si="133"/>
        <v>NA</v>
      </c>
      <c r="AA1665" s="10">
        <f t="shared" si="134"/>
        <v>0</v>
      </c>
    </row>
    <row r="1666" spans="1:27" x14ac:dyDescent="0.55000000000000004">
      <c r="A1666" s="3" t="s">
        <v>71</v>
      </c>
      <c r="B1666" s="3" t="s">
        <v>72</v>
      </c>
      <c r="C1666" s="3" t="s">
        <v>2966</v>
      </c>
      <c r="D1666" s="3" t="s">
        <v>2967</v>
      </c>
      <c r="E1666" s="4" t="s">
        <v>47</v>
      </c>
      <c r="F1666" s="3" t="s">
        <v>137</v>
      </c>
      <c r="G1666" s="3" t="s">
        <v>2968</v>
      </c>
      <c r="H1666" s="3" t="s">
        <v>34</v>
      </c>
      <c r="I1666" s="3" t="s">
        <v>77</v>
      </c>
      <c r="J1666" s="3" t="s">
        <v>36</v>
      </c>
      <c r="K1666" s="3" t="s">
        <v>42</v>
      </c>
      <c r="L1666" s="5">
        <v>6.25</v>
      </c>
      <c r="M1666" s="4">
        <v>1</v>
      </c>
      <c r="N1666" s="5">
        <v>1.45</v>
      </c>
      <c r="O1666" s="5">
        <v>1.45</v>
      </c>
      <c r="P1666" s="4">
        <v>1</v>
      </c>
      <c r="Q1666" s="6">
        <v>100</v>
      </c>
      <c r="R1666" s="7">
        <v>1</v>
      </c>
      <c r="S1666" s="6">
        <v>0</v>
      </c>
      <c r="T1666" s="5">
        <v>0</v>
      </c>
      <c r="U1666" s="5">
        <v>0</v>
      </c>
      <c r="V1666" s="5">
        <f t="shared" si="135"/>
        <v>1.45</v>
      </c>
      <c r="W1666" s="5">
        <f t="shared" ref="W1666:W1729" si="136">U1666-V1666</f>
        <v>-1.45</v>
      </c>
      <c r="X1666" s="8">
        <f t="shared" ref="X1666:X1729" si="137">IF(V1666=0,0,(U1666-V1666)/V1666)</f>
        <v>-1</v>
      </c>
      <c r="Y1666" s="4">
        <v>0</v>
      </c>
      <c r="Z1666" s="9" t="str">
        <f t="shared" ref="Z1666:Z1729" si="138">IF(Y1666=0,"NA",U1666/Y1666)</f>
        <v>NA</v>
      </c>
      <c r="AA1666" s="10">
        <f t="shared" ref="AA1666:AA1729" si="139">(Q1666/100*S1666/100)</f>
        <v>0</v>
      </c>
    </row>
    <row r="1667" spans="1:27" x14ac:dyDescent="0.55000000000000004">
      <c r="A1667" s="3" t="s">
        <v>71</v>
      </c>
      <c r="B1667" s="3" t="s">
        <v>72</v>
      </c>
      <c r="C1667" s="3" t="s">
        <v>2969</v>
      </c>
      <c r="D1667" s="3" t="s">
        <v>762</v>
      </c>
      <c r="E1667" s="4" t="s">
        <v>47</v>
      </c>
      <c r="F1667" s="3" t="s">
        <v>173</v>
      </c>
      <c r="G1667" s="3" t="s">
        <v>2791</v>
      </c>
      <c r="H1667" s="3" t="s">
        <v>34</v>
      </c>
      <c r="I1667" s="3" t="s">
        <v>175</v>
      </c>
      <c r="J1667" s="3" t="s">
        <v>36</v>
      </c>
      <c r="K1667" s="3" t="s">
        <v>42</v>
      </c>
      <c r="L1667" s="5">
        <v>6.25</v>
      </c>
      <c r="M1667" s="4">
        <v>2</v>
      </c>
      <c r="N1667" s="5">
        <v>1.5</v>
      </c>
      <c r="O1667" s="5">
        <v>0.75</v>
      </c>
      <c r="P1667" s="4">
        <v>181</v>
      </c>
      <c r="Q1667" s="6">
        <v>1.10497237569061</v>
      </c>
      <c r="R1667" s="7">
        <v>1.3436464088397799</v>
      </c>
      <c r="S1667" s="6">
        <v>0</v>
      </c>
      <c r="T1667" s="5">
        <v>0</v>
      </c>
      <c r="U1667" s="5">
        <v>0</v>
      </c>
      <c r="V1667" s="5">
        <f t="shared" ref="V1667:V1730" si="140">N1667</f>
        <v>1.5</v>
      </c>
      <c r="W1667" s="5">
        <f t="shared" si="136"/>
        <v>-1.5</v>
      </c>
      <c r="X1667" s="8">
        <f t="shared" si="137"/>
        <v>-1</v>
      </c>
      <c r="Y1667" s="4">
        <v>0</v>
      </c>
      <c r="Z1667" s="9" t="str">
        <f t="shared" si="138"/>
        <v>NA</v>
      </c>
      <c r="AA1667" s="10">
        <f t="shared" si="139"/>
        <v>0</v>
      </c>
    </row>
    <row r="1668" spans="1:27" x14ac:dyDescent="0.55000000000000004">
      <c r="A1668" s="3" t="s">
        <v>71</v>
      </c>
      <c r="B1668" s="3" t="s">
        <v>72</v>
      </c>
      <c r="C1668" s="3" t="s">
        <v>2970</v>
      </c>
      <c r="D1668" s="3" t="s">
        <v>2971</v>
      </c>
      <c r="E1668" s="4" t="s">
        <v>47</v>
      </c>
      <c r="F1668" s="3" t="s">
        <v>32</v>
      </c>
      <c r="G1668" s="3" t="s">
        <v>2731</v>
      </c>
      <c r="H1668" s="3" t="s">
        <v>34</v>
      </c>
      <c r="I1668" s="3" t="s">
        <v>77</v>
      </c>
      <c r="J1668" s="3" t="s">
        <v>36</v>
      </c>
      <c r="K1668" s="3" t="s">
        <v>61</v>
      </c>
      <c r="L1668" s="5">
        <v>6.25</v>
      </c>
      <c r="M1668" s="4">
        <v>2</v>
      </c>
      <c r="N1668" s="5">
        <v>1.5</v>
      </c>
      <c r="O1668" s="5">
        <v>0.75</v>
      </c>
      <c r="P1668" s="4">
        <v>32</v>
      </c>
      <c r="Q1668" s="6">
        <v>6.25</v>
      </c>
      <c r="R1668" s="7">
        <v>1.515625</v>
      </c>
      <c r="S1668" s="6">
        <v>0</v>
      </c>
      <c r="T1668" s="5">
        <v>0</v>
      </c>
      <c r="U1668" s="5">
        <v>0</v>
      </c>
      <c r="V1668" s="5">
        <f t="shared" si="140"/>
        <v>1.5</v>
      </c>
      <c r="W1668" s="5">
        <f t="shared" si="136"/>
        <v>-1.5</v>
      </c>
      <c r="X1668" s="8">
        <f t="shared" si="137"/>
        <v>-1</v>
      </c>
      <c r="Y1668" s="4">
        <v>0</v>
      </c>
      <c r="Z1668" s="9" t="str">
        <f t="shared" si="138"/>
        <v>NA</v>
      </c>
      <c r="AA1668" s="10">
        <f t="shared" si="139"/>
        <v>0</v>
      </c>
    </row>
    <row r="1669" spans="1:27" x14ac:dyDescent="0.55000000000000004">
      <c r="A1669" s="3" t="s">
        <v>71</v>
      </c>
      <c r="B1669" s="3" t="s">
        <v>72</v>
      </c>
      <c r="C1669" s="3" t="s">
        <v>2972</v>
      </c>
      <c r="D1669" s="3" t="s">
        <v>2973</v>
      </c>
      <c r="E1669" s="4" t="s">
        <v>47</v>
      </c>
      <c r="F1669" s="3" t="s">
        <v>104</v>
      </c>
      <c r="G1669" s="3" t="s">
        <v>2813</v>
      </c>
      <c r="H1669" s="3" t="s">
        <v>34</v>
      </c>
      <c r="I1669" s="3" t="s">
        <v>77</v>
      </c>
      <c r="J1669" s="3" t="s">
        <v>36</v>
      </c>
      <c r="K1669" s="3" t="s">
        <v>61</v>
      </c>
      <c r="L1669" s="5">
        <v>6.25</v>
      </c>
      <c r="M1669" s="4">
        <v>1</v>
      </c>
      <c r="N1669" s="5">
        <v>1.5</v>
      </c>
      <c r="O1669" s="5">
        <v>1.5</v>
      </c>
      <c r="P1669" s="4">
        <v>2</v>
      </c>
      <c r="Q1669" s="6">
        <v>50</v>
      </c>
      <c r="R1669" s="7">
        <v>1.5</v>
      </c>
      <c r="S1669" s="6">
        <v>0</v>
      </c>
      <c r="T1669" s="5">
        <v>0</v>
      </c>
      <c r="U1669" s="5">
        <v>0</v>
      </c>
      <c r="V1669" s="5">
        <f t="shared" si="140"/>
        <v>1.5</v>
      </c>
      <c r="W1669" s="5">
        <f t="shared" si="136"/>
        <v>-1.5</v>
      </c>
      <c r="X1669" s="8">
        <f t="shared" si="137"/>
        <v>-1</v>
      </c>
      <c r="Y1669" s="4">
        <v>0</v>
      </c>
      <c r="Z1669" s="9" t="str">
        <f t="shared" si="138"/>
        <v>NA</v>
      </c>
      <c r="AA1669" s="10">
        <f t="shared" si="139"/>
        <v>0</v>
      </c>
    </row>
    <row r="1670" spans="1:27" x14ac:dyDescent="0.55000000000000004">
      <c r="A1670" s="3" t="s">
        <v>71</v>
      </c>
      <c r="B1670" s="3" t="s">
        <v>72</v>
      </c>
      <c r="C1670" s="3" t="s">
        <v>2974</v>
      </c>
      <c r="D1670" s="3" t="s">
        <v>2975</v>
      </c>
      <c r="E1670" s="4" t="s">
        <v>47</v>
      </c>
      <c r="F1670" s="3" t="s">
        <v>40</v>
      </c>
      <c r="G1670" s="3" t="s">
        <v>388</v>
      </c>
      <c r="H1670" s="3" t="s">
        <v>34</v>
      </c>
      <c r="I1670" s="3" t="s">
        <v>77</v>
      </c>
      <c r="J1670" s="3" t="s">
        <v>36</v>
      </c>
      <c r="K1670" s="3" t="s">
        <v>61</v>
      </c>
      <c r="L1670" s="5">
        <v>6.25</v>
      </c>
      <c r="M1670" s="4">
        <v>1</v>
      </c>
      <c r="N1670" s="5">
        <v>1.5</v>
      </c>
      <c r="O1670" s="5">
        <v>1.5</v>
      </c>
      <c r="P1670" s="4">
        <v>12</v>
      </c>
      <c r="Q1670" s="6">
        <v>8.3333333333333304</v>
      </c>
      <c r="R1670" s="7">
        <v>1</v>
      </c>
      <c r="S1670" s="6">
        <v>0</v>
      </c>
      <c r="T1670" s="5">
        <v>0</v>
      </c>
      <c r="U1670" s="5">
        <v>0</v>
      </c>
      <c r="V1670" s="5">
        <f t="shared" si="140"/>
        <v>1.5</v>
      </c>
      <c r="W1670" s="5">
        <f t="shared" si="136"/>
        <v>-1.5</v>
      </c>
      <c r="X1670" s="8">
        <f t="shared" si="137"/>
        <v>-1</v>
      </c>
      <c r="Y1670" s="4">
        <v>0</v>
      </c>
      <c r="Z1670" s="9" t="str">
        <f t="shared" si="138"/>
        <v>NA</v>
      </c>
      <c r="AA1670" s="10">
        <f t="shared" si="139"/>
        <v>0</v>
      </c>
    </row>
    <row r="1671" spans="1:27" x14ac:dyDescent="0.55000000000000004">
      <c r="A1671" s="3" t="s">
        <v>71</v>
      </c>
      <c r="B1671" s="3" t="s">
        <v>72</v>
      </c>
      <c r="C1671" s="3" t="s">
        <v>2976</v>
      </c>
      <c r="D1671" s="3" t="s">
        <v>2977</v>
      </c>
      <c r="E1671" s="4" t="s">
        <v>47</v>
      </c>
      <c r="F1671" s="3" t="s">
        <v>133</v>
      </c>
      <c r="G1671" s="3" t="s">
        <v>134</v>
      </c>
      <c r="H1671" s="3" t="s">
        <v>34</v>
      </c>
      <c r="I1671" s="3" t="s">
        <v>77</v>
      </c>
      <c r="J1671" s="3" t="s">
        <v>36</v>
      </c>
      <c r="K1671" s="3" t="s">
        <v>42</v>
      </c>
      <c r="L1671" s="5">
        <v>6.25</v>
      </c>
      <c r="M1671" s="4">
        <v>1</v>
      </c>
      <c r="N1671" s="5">
        <v>1.5</v>
      </c>
      <c r="O1671" s="5">
        <v>1.5</v>
      </c>
      <c r="P1671" s="4">
        <v>14</v>
      </c>
      <c r="Q1671" s="6">
        <v>7.1428571428571397</v>
      </c>
      <c r="R1671" s="7">
        <v>1.64214285714286</v>
      </c>
      <c r="S1671" s="6">
        <v>0</v>
      </c>
      <c r="T1671" s="5">
        <v>0</v>
      </c>
      <c r="U1671" s="5">
        <v>0</v>
      </c>
      <c r="V1671" s="5">
        <f t="shared" si="140"/>
        <v>1.5</v>
      </c>
      <c r="W1671" s="5">
        <f t="shared" si="136"/>
        <v>-1.5</v>
      </c>
      <c r="X1671" s="8">
        <f t="shared" si="137"/>
        <v>-1</v>
      </c>
      <c r="Y1671" s="4">
        <v>0</v>
      </c>
      <c r="Z1671" s="9" t="str">
        <f t="shared" si="138"/>
        <v>NA</v>
      </c>
      <c r="AA1671" s="10">
        <f t="shared" si="139"/>
        <v>0</v>
      </c>
    </row>
    <row r="1672" spans="1:27" x14ac:dyDescent="0.55000000000000004">
      <c r="A1672" s="3" t="s">
        <v>71</v>
      </c>
      <c r="B1672" s="3" t="s">
        <v>72</v>
      </c>
      <c r="C1672" s="3" t="s">
        <v>2978</v>
      </c>
      <c r="D1672" s="3" t="s">
        <v>2979</v>
      </c>
      <c r="E1672" s="4" t="s">
        <v>47</v>
      </c>
      <c r="F1672" s="3" t="s">
        <v>40</v>
      </c>
      <c r="G1672" s="3" t="s">
        <v>2932</v>
      </c>
      <c r="H1672" s="3" t="s">
        <v>34</v>
      </c>
      <c r="I1672" s="3" t="s">
        <v>77</v>
      </c>
      <c r="J1672" s="3" t="s">
        <v>36</v>
      </c>
      <c r="K1672" s="3" t="s">
        <v>42</v>
      </c>
      <c r="L1672" s="5">
        <v>6.25</v>
      </c>
      <c r="M1672" s="4">
        <v>1</v>
      </c>
      <c r="N1672" s="5">
        <v>1.5125</v>
      </c>
      <c r="O1672" s="5">
        <v>1.5125</v>
      </c>
      <c r="P1672" s="4">
        <v>2</v>
      </c>
      <c r="Q1672" s="6">
        <v>50</v>
      </c>
      <c r="R1672" s="7">
        <v>1</v>
      </c>
      <c r="S1672" s="6">
        <v>0</v>
      </c>
      <c r="T1672" s="5">
        <v>0</v>
      </c>
      <c r="U1672" s="5">
        <v>0</v>
      </c>
      <c r="V1672" s="5">
        <f t="shared" si="140"/>
        <v>1.5125</v>
      </c>
      <c r="W1672" s="5">
        <f t="shared" si="136"/>
        <v>-1.5125</v>
      </c>
      <c r="X1672" s="8">
        <f t="shared" si="137"/>
        <v>-1</v>
      </c>
      <c r="Y1672" s="4">
        <v>0</v>
      </c>
      <c r="Z1672" s="9" t="str">
        <f t="shared" si="138"/>
        <v>NA</v>
      </c>
      <c r="AA1672" s="10">
        <f t="shared" si="139"/>
        <v>0</v>
      </c>
    </row>
    <row r="1673" spans="1:27" x14ac:dyDescent="0.55000000000000004">
      <c r="A1673" s="3" t="s">
        <v>71</v>
      </c>
      <c r="B1673" s="3" t="s">
        <v>72</v>
      </c>
      <c r="C1673" s="3" t="s">
        <v>2980</v>
      </c>
      <c r="D1673" s="3" t="s">
        <v>2981</v>
      </c>
      <c r="E1673" s="4" t="s">
        <v>47</v>
      </c>
      <c r="F1673" s="3" t="s">
        <v>173</v>
      </c>
      <c r="G1673" s="3" t="s">
        <v>385</v>
      </c>
      <c r="H1673" s="3" t="s">
        <v>34</v>
      </c>
      <c r="I1673" s="3" t="s">
        <v>77</v>
      </c>
      <c r="J1673" s="3" t="s">
        <v>36</v>
      </c>
      <c r="K1673" s="3" t="s">
        <v>42</v>
      </c>
      <c r="L1673" s="5">
        <v>6.25</v>
      </c>
      <c r="M1673" s="4">
        <v>2</v>
      </c>
      <c r="N1673" s="5">
        <v>1.5249999999999999</v>
      </c>
      <c r="O1673" s="5">
        <v>0.76249999999999996</v>
      </c>
      <c r="P1673" s="4">
        <v>146</v>
      </c>
      <c r="Q1673" s="6">
        <v>1.3698630136986301</v>
      </c>
      <c r="R1673" s="7">
        <v>1.59178082191781</v>
      </c>
      <c r="S1673" s="6">
        <v>0</v>
      </c>
      <c r="T1673" s="5">
        <v>0</v>
      </c>
      <c r="U1673" s="5">
        <v>0</v>
      </c>
      <c r="V1673" s="5">
        <f t="shared" si="140"/>
        <v>1.5249999999999999</v>
      </c>
      <c r="W1673" s="5">
        <f t="shared" si="136"/>
        <v>-1.5249999999999999</v>
      </c>
      <c r="X1673" s="8">
        <f t="shared" si="137"/>
        <v>-1</v>
      </c>
      <c r="Y1673" s="4">
        <v>0</v>
      </c>
      <c r="Z1673" s="9" t="str">
        <f t="shared" si="138"/>
        <v>NA</v>
      </c>
      <c r="AA1673" s="10">
        <f t="shared" si="139"/>
        <v>0</v>
      </c>
    </row>
    <row r="1674" spans="1:27" x14ac:dyDescent="0.55000000000000004">
      <c r="A1674" s="3" t="s">
        <v>71</v>
      </c>
      <c r="B1674" s="3" t="s">
        <v>72</v>
      </c>
      <c r="C1674" s="3" t="s">
        <v>2982</v>
      </c>
      <c r="D1674" s="3" t="s">
        <v>2983</v>
      </c>
      <c r="E1674" s="4" t="s">
        <v>47</v>
      </c>
      <c r="F1674" s="3" t="s">
        <v>194</v>
      </c>
      <c r="G1674" s="3" t="s">
        <v>2984</v>
      </c>
      <c r="H1674" s="3" t="s">
        <v>34</v>
      </c>
      <c r="I1674" s="3" t="s">
        <v>77</v>
      </c>
      <c r="J1674" s="3" t="s">
        <v>36</v>
      </c>
      <c r="K1674" s="3" t="s">
        <v>61</v>
      </c>
      <c r="L1674" s="5">
        <v>6.25</v>
      </c>
      <c r="M1674" s="4">
        <v>1</v>
      </c>
      <c r="N1674" s="5">
        <v>1.5249999999999999</v>
      </c>
      <c r="O1674" s="5">
        <v>1.5249999999999999</v>
      </c>
      <c r="P1674" s="4">
        <v>10</v>
      </c>
      <c r="Q1674" s="6">
        <v>10</v>
      </c>
      <c r="R1674" s="7">
        <v>1</v>
      </c>
      <c r="S1674" s="6">
        <v>0</v>
      </c>
      <c r="T1674" s="5">
        <v>0</v>
      </c>
      <c r="U1674" s="5">
        <v>0</v>
      </c>
      <c r="V1674" s="5">
        <f t="shared" si="140"/>
        <v>1.5249999999999999</v>
      </c>
      <c r="W1674" s="5">
        <f t="shared" si="136"/>
        <v>-1.5249999999999999</v>
      </c>
      <c r="X1674" s="8">
        <f t="shared" si="137"/>
        <v>-1</v>
      </c>
      <c r="Y1674" s="4">
        <v>0</v>
      </c>
      <c r="Z1674" s="9" t="str">
        <f t="shared" si="138"/>
        <v>NA</v>
      </c>
      <c r="AA1674" s="10">
        <f t="shared" si="139"/>
        <v>0</v>
      </c>
    </row>
    <row r="1675" spans="1:27" x14ac:dyDescent="0.55000000000000004">
      <c r="A1675" s="3" t="s">
        <v>71</v>
      </c>
      <c r="B1675" s="3" t="s">
        <v>72</v>
      </c>
      <c r="C1675" s="3" t="s">
        <v>2985</v>
      </c>
      <c r="D1675" s="3" t="s">
        <v>2986</v>
      </c>
      <c r="E1675" s="4" t="s">
        <v>47</v>
      </c>
      <c r="F1675" s="3" t="s">
        <v>40</v>
      </c>
      <c r="G1675" s="3" t="s">
        <v>2987</v>
      </c>
      <c r="H1675" s="3" t="s">
        <v>34</v>
      </c>
      <c r="I1675" s="3" t="s">
        <v>77</v>
      </c>
      <c r="J1675" s="3" t="s">
        <v>36</v>
      </c>
      <c r="K1675" s="3" t="s">
        <v>42</v>
      </c>
      <c r="L1675" s="5">
        <v>6.25</v>
      </c>
      <c r="M1675" s="4">
        <v>1</v>
      </c>
      <c r="N1675" s="5">
        <v>1.5249999999999999</v>
      </c>
      <c r="O1675" s="5">
        <v>1.5249999999999999</v>
      </c>
      <c r="P1675" s="4">
        <v>3</v>
      </c>
      <c r="Q1675" s="6">
        <v>33.3333333333333</v>
      </c>
      <c r="R1675" s="7">
        <v>1</v>
      </c>
      <c r="S1675" s="6">
        <v>0</v>
      </c>
      <c r="T1675" s="5">
        <v>0</v>
      </c>
      <c r="U1675" s="5">
        <v>0</v>
      </c>
      <c r="V1675" s="5">
        <f t="shared" si="140"/>
        <v>1.5249999999999999</v>
      </c>
      <c r="W1675" s="5">
        <f t="shared" si="136"/>
        <v>-1.5249999999999999</v>
      </c>
      <c r="X1675" s="8">
        <f t="shared" si="137"/>
        <v>-1</v>
      </c>
      <c r="Y1675" s="4">
        <v>0</v>
      </c>
      <c r="Z1675" s="9" t="str">
        <f t="shared" si="138"/>
        <v>NA</v>
      </c>
      <c r="AA1675" s="10">
        <f t="shared" si="139"/>
        <v>0</v>
      </c>
    </row>
    <row r="1676" spans="1:27" x14ac:dyDescent="0.55000000000000004">
      <c r="A1676" s="3" t="s">
        <v>71</v>
      </c>
      <c r="B1676" s="3" t="s">
        <v>72</v>
      </c>
      <c r="C1676" s="3" t="s">
        <v>2988</v>
      </c>
      <c r="D1676" s="3" t="s">
        <v>2989</v>
      </c>
      <c r="E1676" s="4" t="s">
        <v>47</v>
      </c>
      <c r="F1676" s="3" t="s">
        <v>32</v>
      </c>
      <c r="G1676" s="3" t="s">
        <v>2833</v>
      </c>
      <c r="H1676" s="3" t="s">
        <v>34</v>
      </c>
      <c r="I1676" s="3" t="s">
        <v>77</v>
      </c>
      <c r="J1676" s="3" t="s">
        <v>36</v>
      </c>
      <c r="K1676" s="3" t="s">
        <v>61</v>
      </c>
      <c r="L1676" s="5">
        <v>6.25</v>
      </c>
      <c r="M1676" s="4">
        <v>1</v>
      </c>
      <c r="N1676" s="5">
        <v>1.5375000000000001</v>
      </c>
      <c r="O1676" s="5">
        <v>1.5375000000000001</v>
      </c>
      <c r="P1676" s="4">
        <v>12</v>
      </c>
      <c r="Q1676" s="6">
        <v>8.3333333333333304</v>
      </c>
      <c r="R1676" s="7">
        <v>1.075</v>
      </c>
      <c r="S1676" s="6">
        <v>0</v>
      </c>
      <c r="T1676" s="5">
        <v>0</v>
      </c>
      <c r="U1676" s="5">
        <v>0</v>
      </c>
      <c r="V1676" s="5">
        <f t="shared" si="140"/>
        <v>1.5375000000000001</v>
      </c>
      <c r="W1676" s="5">
        <f t="shared" si="136"/>
        <v>-1.5375000000000001</v>
      </c>
      <c r="X1676" s="8">
        <f t="shared" si="137"/>
        <v>-1</v>
      </c>
      <c r="Y1676" s="4">
        <v>0</v>
      </c>
      <c r="Z1676" s="9" t="str">
        <f t="shared" si="138"/>
        <v>NA</v>
      </c>
      <c r="AA1676" s="10">
        <f t="shared" si="139"/>
        <v>0</v>
      </c>
    </row>
    <row r="1677" spans="1:27" x14ac:dyDescent="0.55000000000000004">
      <c r="A1677" s="3" t="s">
        <v>71</v>
      </c>
      <c r="B1677" s="3" t="s">
        <v>72</v>
      </c>
      <c r="C1677" s="3" t="s">
        <v>2990</v>
      </c>
      <c r="D1677" s="3" t="s">
        <v>2991</v>
      </c>
      <c r="E1677" s="4" t="s">
        <v>47</v>
      </c>
      <c r="F1677" s="3" t="s">
        <v>32</v>
      </c>
      <c r="G1677" s="3" t="s">
        <v>685</v>
      </c>
      <c r="H1677" s="3" t="s">
        <v>34</v>
      </c>
      <c r="I1677" s="3" t="s">
        <v>77</v>
      </c>
      <c r="J1677" s="3" t="s">
        <v>36</v>
      </c>
      <c r="K1677" s="3" t="s">
        <v>61</v>
      </c>
      <c r="L1677" s="5">
        <v>6.25</v>
      </c>
      <c r="M1677" s="4">
        <v>4</v>
      </c>
      <c r="N1677" s="5">
        <v>1.5375000000000001</v>
      </c>
      <c r="O1677" s="5">
        <v>0.38437500000000002</v>
      </c>
      <c r="P1677" s="4">
        <v>53</v>
      </c>
      <c r="Q1677" s="6">
        <v>7.5471698113207504</v>
      </c>
      <c r="R1677" s="7">
        <v>4.0018867924528303</v>
      </c>
      <c r="S1677" s="6">
        <v>0</v>
      </c>
      <c r="T1677" s="5">
        <v>0</v>
      </c>
      <c r="U1677" s="5">
        <v>0</v>
      </c>
      <c r="V1677" s="5">
        <f t="shared" si="140"/>
        <v>1.5375000000000001</v>
      </c>
      <c r="W1677" s="5">
        <f t="shared" si="136"/>
        <v>-1.5375000000000001</v>
      </c>
      <c r="X1677" s="8">
        <f t="shared" si="137"/>
        <v>-1</v>
      </c>
      <c r="Y1677" s="4">
        <v>0</v>
      </c>
      <c r="Z1677" s="9" t="str">
        <f t="shared" si="138"/>
        <v>NA</v>
      </c>
      <c r="AA1677" s="10">
        <f t="shared" si="139"/>
        <v>0</v>
      </c>
    </row>
    <row r="1678" spans="1:27" x14ac:dyDescent="0.55000000000000004">
      <c r="A1678" s="3" t="s">
        <v>71</v>
      </c>
      <c r="B1678" s="3" t="s">
        <v>72</v>
      </c>
      <c r="C1678" s="3" t="s">
        <v>2992</v>
      </c>
      <c r="D1678" s="3" t="s">
        <v>920</v>
      </c>
      <c r="E1678" s="4" t="s">
        <v>47</v>
      </c>
      <c r="F1678" s="3" t="s">
        <v>194</v>
      </c>
      <c r="G1678" s="3" t="s">
        <v>195</v>
      </c>
      <c r="H1678" s="3" t="s">
        <v>34</v>
      </c>
      <c r="I1678" s="3" t="s">
        <v>77</v>
      </c>
      <c r="J1678" s="3" t="s">
        <v>36</v>
      </c>
      <c r="K1678" s="3" t="s">
        <v>42</v>
      </c>
      <c r="L1678" s="5">
        <v>6.25</v>
      </c>
      <c r="M1678" s="4">
        <v>1</v>
      </c>
      <c r="N1678" s="5">
        <v>1.5375000000000001</v>
      </c>
      <c r="O1678" s="5">
        <v>1.5375000000000001</v>
      </c>
      <c r="P1678" s="4">
        <v>1</v>
      </c>
      <c r="Q1678" s="6">
        <v>100</v>
      </c>
      <c r="R1678" s="7">
        <v>1</v>
      </c>
      <c r="S1678" s="6">
        <v>0</v>
      </c>
      <c r="T1678" s="5">
        <v>0</v>
      </c>
      <c r="U1678" s="5">
        <v>0</v>
      </c>
      <c r="V1678" s="5">
        <f t="shared" si="140"/>
        <v>1.5375000000000001</v>
      </c>
      <c r="W1678" s="5">
        <f t="shared" si="136"/>
        <v>-1.5375000000000001</v>
      </c>
      <c r="X1678" s="8">
        <f t="shared" si="137"/>
        <v>-1</v>
      </c>
      <c r="Y1678" s="4">
        <v>0</v>
      </c>
      <c r="Z1678" s="9" t="str">
        <f t="shared" si="138"/>
        <v>NA</v>
      </c>
      <c r="AA1678" s="10">
        <f t="shared" si="139"/>
        <v>0</v>
      </c>
    </row>
    <row r="1679" spans="1:27" x14ac:dyDescent="0.55000000000000004">
      <c r="A1679" s="3" t="s">
        <v>71</v>
      </c>
      <c r="B1679" s="3" t="s">
        <v>72</v>
      </c>
      <c r="C1679" s="3" t="s">
        <v>2993</v>
      </c>
      <c r="D1679" s="3" t="s">
        <v>2644</v>
      </c>
      <c r="E1679" s="4" t="s">
        <v>47</v>
      </c>
      <c r="F1679" s="3" t="s">
        <v>137</v>
      </c>
      <c r="G1679" s="3" t="s">
        <v>138</v>
      </c>
      <c r="H1679" s="3" t="s">
        <v>34</v>
      </c>
      <c r="I1679" s="3" t="s">
        <v>77</v>
      </c>
      <c r="J1679" s="3" t="s">
        <v>36</v>
      </c>
      <c r="K1679" s="3" t="s">
        <v>42</v>
      </c>
      <c r="L1679" s="5">
        <v>6.25</v>
      </c>
      <c r="M1679" s="4">
        <v>1</v>
      </c>
      <c r="N1679" s="5">
        <v>1.5375000000000001</v>
      </c>
      <c r="O1679" s="5">
        <v>1.5375000000000001</v>
      </c>
      <c r="P1679" s="4">
        <v>31</v>
      </c>
      <c r="Q1679" s="6">
        <v>3.2258064516128999</v>
      </c>
      <c r="R1679" s="7">
        <v>1.3548387096774199</v>
      </c>
      <c r="S1679" s="6">
        <v>0</v>
      </c>
      <c r="T1679" s="5">
        <v>0</v>
      </c>
      <c r="U1679" s="5">
        <v>0</v>
      </c>
      <c r="V1679" s="5">
        <f t="shared" si="140"/>
        <v>1.5375000000000001</v>
      </c>
      <c r="W1679" s="5">
        <f t="shared" si="136"/>
        <v>-1.5375000000000001</v>
      </c>
      <c r="X1679" s="8">
        <f t="shared" si="137"/>
        <v>-1</v>
      </c>
      <c r="Y1679" s="4">
        <v>0</v>
      </c>
      <c r="Z1679" s="9" t="str">
        <f t="shared" si="138"/>
        <v>NA</v>
      </c>
      <c r="AA1679" s="10">
        <f t="shared" si="139"/>
        <v>0</v>
      </c>
    </row>
    <row r="1680" spans="1:27" x14ac:dyDescent="0.55000000000000004">
      <c r="A1680" s="3" t="s">
        <v>71</v>
      </c>
      <c r="B1680" s="3" t="s">
        <v>72</v>
      </c>
      <c r="C1680" s="3" t="s">
        <v>2994</v>
      </c>
      <c r="D1680" s="3" t="s">
        <v>2995</v>
      </c>
      <c r="E1680" s="4" t="s">
        <v>47</v>
      </c>
      <c r="F1680" s="3" t="s">
        <v>75</v>
      </c>
      <c r="G1680" s="3" t="s">
        <v>2996</v>
      </c>
      <c r="H1680" s="3" t="s">
        <v>34</v>
      </c>
      <c r="I1680" s="3" t="s">
        <v>77</v>
      </c>
      <c r="J1680" s="3" t="s">
        <v>36</v>
      </c>
      <c r="K1680" s="3" t="s">
        <v>42</v>
      </c>
      <c r="L1680" s="5">
        <v>6.25</v>
      </c>
      <c r="M1680" s="4">
        <v>1</v>
      </c>
      <c r="N1680" s="5">
        <v>1.5625</v>
      </c>
      <c r="O1680" s="5">
        <v>1.5625</v>
      </c>
      <c r="P1680" s="4">
        <v>9</v>
      </c>
      <c r="Q1680" s="6">
        <v>11.1111111111111</v>
      </c>
      <c r="R1680" s="7">
        <v>1</v>
      </c>
      <c r="S1680" s="6">
        <v>0</v>
      </c>
      <c r="T1680" s="5">
        <v>0</v>
      </c>
      <c r="U1680" s="5">
        <v>0</v>
      </c>
      <c r="V1680" s="5">
        <f t="shared" si="140"/>
        <v>1.5625</v>
      </c>
      <c r="W1680" s="5">
        <f t="shared" si="136"/>
        <v>-1.5625</v>
      </c>
      <c r="X1680" s="8">
        <f t="shared" si="137"/>
        <v>-1</v>
      </c>
      <c r="Y1680" s="4">
        <v>0</v>
      </c>
      <c r="Z1680" s="9" t="str">
        <f t="shared" si="138"/>
        <v>NA</v>
      </c>
      <c r="AA1680" s="10">
        <f t="shared" si="139"/>
        <v>0</v>
      </c>
    </row>
    <row r="1681" spans="1:27" x14ac:dyDescent="0.55000000000000004">
      <c r="A1681" s="3" t="s">
        <v>71</v>
      </c>
      <c r="B1681" s="3" t="s">
        <v>72</v>
      </c>
      <c r="C1681" s="3" t="s">
        <v>2997</v>
      </c>
      <c r="D1681" s="3" t="s">
        <v>2998</v>
      </c>
      <c r="E1681" s="4" t="s">
        <v>47</v>
      </c>
      <c r="F1681" s="3" t="s">
        <v>194</v>
      </c>
      <c r="G1681" s="3" t="s">
        <v>2853</v>
      </c>
      <c r="H1681" s="3" t="s">
        <v>34</v>
      </c>
      <c r="I1681" s="3" t="s">
        <v>77</v>
      </c>
      <c r="J1681" s="3" t="s">
        <v>36</v>
      </c>
      <c r="K1681" s="3" t="s">
        <v>61</v>
      </c>
      <c r="L1681" s="5">
        <v>6.25</v>
      </c>
      <c r="M1681" s="4">
        <v>1</v>
      </c>
      <c r="N1681" s="5">
        <v>1.5625</v>
      </c>
      <c r="O1681" s="5">
        <v>1.5625</v>
      </c>
      <c r="P1681" s="4">
        <v>21</v>
      </c>
      <c r="Q1681" s="6">
        <v>4.7619047619047601</v>
      </c>
      <c r="R1681" s="7">
        <v>1</v>
      </c>
      <c r="S1681" s="6">
        <v>0</v>
      </c>
      <c r="T1681" s="5">
        <v>0</v>
      </c>
      <c r="U1681" s="5">
        <v>0</v>
      </c>
      <c r="V1681" s="5">
        <f t="shared" si="140"/>
        <v>1.5625</v>
      </c>
      <c r="W1681" s="5">
        <f t="shared" si="136"/>
        <v>-1.5625</v>
      </c>
      <c r="X1681" s="8">
        <f t="shared" si="137"/>
        <v>-1</v>
      </c>
      <c r="Y1681" s="4">
        <v>0</v>
      </c>
      <c r="Z1681" s="9" t="str">
        <f t="shared" si="138"/>
        <v>NA</v>
      </c>
      <c r="AA1681" s="10">
        <f t="shared" si="139"/>
        <v>0</v>
      </c>
    </row>
    <row r="1682" spans="1:27" x14ac:dyDescent="0.55000000000000004">
      <c r="A1682" s="3" t="s">
        <v>71</v>
      </c>
      <c r="B1682" s="3" t="s">
        <v>72</v>
      </c>
      <c r="C1682" s="3" t="s">
        <v>2999</v>
      </c>
      <c r="D1682" s="3" t="s">
        <v>2887</v>
      </c>
      <c r="E1682" s="4" t="s">
        <v>47</v>
      </c>
      <c r="F1682" s="3" t="s">
        <v>125</v>
      </c>
      <c r="G1682" s="3" t="s">
        <v>3000</v>
      </c>
      <c r="H1682" s="3" t="s">
        <v>34</v>
      </c>
      <c r="I1682" s="3" t="s">
        <v>77</v>
      </c>
      <c r="J1682" s="3" t="s">
        <v>36</v>
      </c>
      <c r="K1682" s="3" t="s">
        <v>61</v>
      </c>
      <c r="L1682" s="5">
        <v>6.25</v>
      </c>
      <c r="M1682" s="4">
        <v>1</v>
      </c>
      <c r="N1682" s="5">
        <v>1.5625</v>
      </c>
      <c r="O1682" s="5">
        <v>1.5625</v>
      </c>
      <c r="P1682" s="4">
        <v>89</v>
      </c>
      <c r="Q1682" s="6">
        <v>1.1235955056179801</v>
      </c>
      <c r="R1682" s="7">
        <v>2.9101123595505598</v>
      </c>
      <c r="S1682" s="6">
        <v>0</v>
      </c>
      <c r="T1682" s="5">
        <v>0</v>
      </c>
      <c r="U1682" s="5">
        <v>0</v>
      </c>
      <c r="V1682" s="5">
        <f t="shared" si="140"/>
        <v>1.5625</v>
      </c>
      <c r="W1682" s="5">
        <f t="shared" si="136"/>
        <v>-1.5625</v>
      </c>
      <c r="X1682" s="8">
        <f t="shared" si="137"/>
        <v>-1</v>
      </c>
      <c r="Y1682" s="4">
        <v>0</v>
      </c>
      <c r="Z1682" s="9" t="str">
        <f t="shared" si="138"/>
        <v>NA</v>
      </c>
      <c r="AA1682" s="10">
        <f t="shared" si="139"/>
        <v>0</v>
      </c>
    </row>
    <row r="1683" spans="1:27" x14ac:dyDescent="0.55000000000000004">
      <c r="A1683" s="3" t="s">
        <v>71</v>
      </c>
      <c r="B1683" s="3" t="s">
        <v>72</v>
      </c>
      <c r="C1683" s="3" t="s">
        <v>3001</v>
      </c>
      <c r="D1683" s="3" t="s">
        <v>3002</v>
      </c>
      <c r="E1683" s="4" t="s">
        <v>47</v>
      </c>
      <c r="F1683" s="3" t="s">
        <v>133</v>
      </c>
      <c r="G1683" s="3" t="s">
        <v>2779</v>
      </c>
      <c r="H1683" s="3" t="s">
        <v>34</v>
      </c>
      <c r="I1683" s="3" t="s">
        <v>77</v>
      </c>
      <c r="J1683" s="3" t="s">
        <v>36</v>
      </c>
      <c r="K1683" s="3" t="s">
        <v>61</v>
      </c>
      <c r="L1683" s="5">
        <v>6.25</v>
      </c>
      <c r="M1683" s="4">
        <v>1</v>
      </c>
      <c r="N1683" s="5">
        <v>1.575</v>
      </c>
      <c r="O1683" s="5">
        <v>1.575</v>
      </c>
      <c r="P1683" s="4">
        <v>7</v>
      </c>
      <c r="Q1683" s="6">
        <v>14.285714285714301</v>
      </c>
      <c r="R1683" s="7">
        <v>1.1428571428571399</v>
      </c>
      <c r="S1683" s="6">
        <v>0</v>
      </c>
      <c r="T1683" s="5">
        <v>0</v>
      </c>
      <c r="U1683" s="5">
        <v>0</v>
      </c>
      <c r="V1683" s="5">
        <f t="shared" si="140"/>
        <v>1.575</v>
      </c>
      <c r="W1683" s="5">
        <f t="shared" si="136"/>
        <v>-1.575</v>
      </c>
      <c r="X1683" s="8">
        <f t="shared" si="137"/>
        <v>-1</v>
      </c>
      <c r="Y1683" s="4">
        <v>0</v>
      </c>
      <c r="Z1683" s="9" t="str">
        <f t="shared" si="138"/>
        <v>NA</v>
      </c>
      <c r="AA1683" s="10">
        <f t="shared" si="139"/>
        <v>0</v>
      </c>
    </row>
    <row r="1684" spans="1:27" x14ac:dyDescent="0.55000000000000004">
      <c r="A1684" s="3" t="s">
        <v>71</v>
      </c>
      <c r="B1684" s="3" t="s">
        <v>72</v>
      </c>
      <c r="C1684" s="3" t="s">
        <v>3003</v>
      </c>
      <c r="D1684" s="3" t="s">
        <v>3004</v>
      </c>
      <c r="E1684" s="4" t="s">
        <v>47</v>
      </c>
      <c r="F1684" s="3" t="s">
        <v>32</v>
      </c>
      <c r="G1684" s="3" t="s">
        <v>2690</v>
      </c>
      <c r="H1684" s="3" t="s">
        <v>34</v>
      </c>
      <c r="I1684" s="3" t="s">
        <v>77</v>
      </c>
      <c r="J1684" s="3" t="s">
        <v>36</v>
      </c>
      <c r="K1684" s="3" t="s">
        <v>61</v>
      </c>
      <c r="L1684" s="5">
        <v>6.25</v>
      </c>
      <c r="M1684" s="4">
        <v>1</v>
      </c>
      <c r="N1684" s="5">
        <v>1.6</v>
      </c>
      <c r="O1684" s="5">
        <v>1.6</v>
      </c>
      <c r="P1684" s="4">
        <v>69</v>
      </c>
      <c r="Q1684" s="6">
        <v>1.4492753623188399</v>
      </c>
      <c r="R1684" s="7">
        <v>2.90144927536232</v>
      </c>
      <c r="S1684" s="6">
        <v>0</v>
      </c>
      <c r="T1684" s="5">
        <v>0</v>
      </c>
      <c r="U1684" s="5">
        <v>0</v>
      </c>
      <c r="V1684" s="5">
        <f t="shared" si="140"/>
        <v>1.6</v>
      </c>
      <c r="W1684" s="5">
        <f t="shared" si="136"/>
        <v>-1.6</v>
      </c>
      <c r="X1684" s="8">
        <f t="shared" si="137"/>
        <v>-1</v>
      </c>
      <c r="Y1684" s="4">
        <v>0</v>
      </c>
      <c r="Z1684" s="9" t="str">
        <f t="shared" si="138"/>
        <v>NA</v>
      </c>
      <c r="AA1684" s="10">
        <f t="shared" si="139"/>
        <v>0</v>
      </c>
    </row>
    <row r="1685" spans="1:27" x14ac:dyDescent="0.55000000000000004">
      <c r="A1685" s="3" t="s">
        <v>71</v>
      </c>
      <c r="B1685" s="3" t="s">
        <v>72</v>
      </c>
      <c r="C1685" s="3" t="s">
        <v>3005</v>
      </c>
      <c r="D1685" s="3" t="s">
        <v>2901</v>
      </c>
      <c r="E1685" s="4" t="s">
        <v>47</v>
      </c>
      <c r="F1685" s="3" t="s">
        <v>104</v>
      </c>
      <c r="G1685" s="3" t="s">
        <v>2958</v>
      </c>
      <c r="H1685" s="3" t="s">
        <v>34</v>
      </c>
      <c r="I1685" s="3" t="s">
        <v>77</v>
      </c>
      <c r="J1685" s="3" t="s">
        <v>36</v>
      </c>
      <c r="K1685" s="3" t="s">
        <v>61</v>
      </c>
      <c r="L1685" s="5">
        <v>6.25</v>
      </c>
      <c r="M1685" s="4">
        <v>1</v>
      </c>
      <c r="N1685" s="5">
        <v>1.6</v>
      </c>
      <c r="O1685" s="5">
        <v>1.6</v>
      </c>
      <c r="P1685" s="4">
        <v>10</v>
      </c>
      <c r="Q1685" s="6">
        <v>10</v>
      </c>
      <c r="R1685" s="7">
        <v>2.9</v>
      </c>
      <c r="S1685" s="6">
        <v>0</v>
      </c>
      <c r="T1685" s="5">
        <v>0</v>
      </c>
      <c r="U1685" s="5">
        <v>0</v>
      </c>
      <c r="V1685" s="5">
        <f t="shared" si="140"/>
        <v>1.6</v>
      </c>
      <c r="W1685" s="5">
        <f t="shared" si="136"/>
        <v>-1.6</v>
      </c>
      <c r="X1685" s="8">
        <f t="shared" si="137"/>
        <v>-1</v>
      </c>
      <c r="Y1685" s="4">
        <v>0</v>
      </c>
      <c r="Z1685" s="9" t="str">
        <f t="shared" si="138"/>
        <v>NA</v>
      </c>
      <c r="AA1685" s="10">
        <f t="shared" si="139"/>
        <v>0</v>
      </c>
    </row>
    <row r="1686" spans="1:27" x14ac:dyDescent="0.55000000000000004">
      <c r="A1686" s="3" t="s">
        <v>71</v>
      </c>
      <c r="B1686" s="3" t="s">
        <v>72</v>
      </c>
      <c r="C1686" s="3" t="s">
        <v>3006</v>
      </c>
      <c r="D1686" s="3" t="s">
        <v>3007</v>
      </c>
      <c r="E1686" s="4" t="s">
        <v>47</v>
      </c>
      <c r="F1686" s="3" t="s">
        <v>104</v>
      </c>
      <c r="G1686" s="3" t="s">
        <v>3008</v>
      </c>
      <c r="H1686" s="3" t="s">
        <v>34</v>
      </c>
      <c r="I1686" s="3" t="s">
        <v>77</v>
      </c>
      <c r="J1686" s="3" t="s">
        <v>36</v>
      </c>
      <c r="K1686" s="3" t="s">
        <v>61</v>
      </c>
      <c r="L1686" s="5">
        <v>6.25</v>
      </c>
      <c r="M1686" s="4">
        <v>1</v>
      </c>
      <c r="N1686" s="5">
        <v>1.6</v>
      </c>
      <c r="O1686" s="5">
        <v>1.6</v>
      </c>
      <c r="P1686" s="4">
        <v>7</v>
      </c>
      <c r="Q1686" s="6">
        <v>14.285714285714301</v>
      </c>
      <c r="R1686" s="7">
        <v>1.4285714285714299</v>
      </c>
      <c r="S1686" s="6">
        <v>0</v>
      </c>
      <c r="T1686" s="5">
        <v>0</v>
      </c>
      <c r="U1686" s="5">
        <v>0</v>
      </c>
      <c r="V1686" s="5">
        <f t="shared" si="140"/>
        <v>1.6</v>
      </c>
      <c r="W1686" s="5">
        <f t="shared" si="136"/>
        <v>-1.6</v>
      </c>
      <c r="X1686" s="8">
        <f t="shared" si="137"/>
        <v>-1</v>
      </c>
      <c r="Y1686" s="4">
        <v>0</v>
      </c>
      <c r="Z1686" s="9" t="str">
        <f t="shared" si="138"/>
        <v>NA</v>
      </c>
      <c r="AA1686" s="10">
        <f t="shared" si="139"/>
        <v>0</v>
      </c>
    </row>
    <row r="1687" spans="1:27" x14ac:dyDescent="0.55000000000000004">
      <c r="A1687" s="3" t="s">
        <v>71</v>
      </c>
      <c r="B1687" s="3" t="s">
        <v>72</v>
      </c>
      <c r="C1687" s="3" t="s">
        <v>3009</v>
      </c>
      <c r="D1687" s="3" t="s">
        <v>3010</v>
      </c>
      <c r="E1687" s="4" t="s">
        <v>47</v>
      </c>
      <c r="F1687" s="3" t="s">
        <v>32</v>
      </c>
      <c r="G1687" s="3" t="s">
        <v>3011</v>
      </c>
      <c r="H1687" s="3" t="s">
        <v>34</v>
      </c>
      <c r="I1687" s="3" t="s">
        <v>77</v>
      </c>
      <c r="J1687" s="3" t="s">
        <v>36</v>
      </c>
      <c r="K1687" s="3" t="s">
        <v>61</v>
      </c>
      <c r="L1687" s="5">
        <v>6.25</v>
      </c>
      <c r="M1687" s="4">
        <v>1</v>
      </c>
      <c r="N1687" s="5">
        <v>1.6125</v>
      </c>
      <c r="O1687" s="5">
        <v>1.6125</v>
      </c>
      <c r="P1687" s="4">
        <v>2</v>
      </c>
      <c r="Q1687" s="6">
        <v>50</v>
      </c>
      <c r="R1687" s="7">
        <v>1.5</v>
      </c>
      <c r="S1687" s="6">
        <v>0</v>
      </c>
      <c r="T1687" s="5">
        <v>0</v>
      </c>
      <c r="U1687" s="5">
        <v>0</v>
      </c>
      <c r="V1687" s="5">
        <f t="shared" si="140"/>
        <v>1.6125</v>
      </c>
      <c r="W1687" s="5">
        <f t="shared" si="136"/>
        <v>-1.6125</v>
      </c>
      <c r="X1687" s="8">
        <f t="shared" si="137"/>
        <v>-1</v>
      </c>
      <c r="Y1687" s="4">
        <v>0</v>
      </c>
      <c r="Z1687" s="9" t="str">
        <f t="shared" si="138"/>
        <v>NA</v>
      </c>
      <c r="AA1687" s="10">
        <f t="shared" si="139"/>
        <v>0</v>
      </c>
    </row>
    <row r="1688" spans="1:27" x14ac:dyDescent="0.55000000000000004">
      <c r="A1688" s="3" t="s">
        <v>71</v>
      </c>
      <c r="B1688" s="3" t="s">
        <v>72</v>
      </c>
      <c r="C1688" s="3" t="s">
        <v>3012</v>
      </c>
      <c r="D1688" s="3" t="s">
        <v>2856</v>
      </c>
      <c r="E1688" s="4" t="s">
        <v>47</v>
      </c>
      <c r="F1688" s="3" t="s">
        <v>104</v>
      </c>
      <c r="G1688" s="3" t="s">
        <v>2782</v>
      </c>
      <c r="H1688" s="3" t="s">
        <v>34</v>
      </c>
      <c r="I1688" s="3" t="s">
        <v>77</v>
      </c>
      <c r="J1688" s="3" t="s">
        <v>36</v>
      </c>
      <c r="K1688" s="3" t="s">
        <v>61</v>
      </c>
      <c r="L1688" s="5">
        <v>6.25</v>
      </c>
      <c r="M1688" s="4">
        <v>1</v>
      </c>
      <c r="N1688" s="5">
        <v>1.6125</v>
      </c>
      <c r="O1688" s="5">
        <v>1.6125</v>
      </c>
      <c r="P1688" s="4">
        <v>66</v>
      </c>
      <c r="Q1688" s="6">
        <v>1.51515151515152</v>
      </c>
      <c r="R1688" s="7">
        <v>1.2878787878787901</v>
      </c>
      <c r="S1688" s="6">
        <v>0</v>
      </c>
      <c r="T1688" s="5">
        <v>0</v>
      </c>
      <c r="U1688" s="5">
        <v>0</v>
      </c>
      <c r="V1688" s="5">
        <f t="shared" si="140"/>
        <v>1.6125</v>
      </c>
      <c r="W1688" s="5">
        <f t="shared" si="136"/>
        <v>-1.6125</v>
      </c>
      <c r="X1688" s="8">
        <f t="shared" si="137"/>
        <v>-1</v>
      </c>
      <c r="Y1688" s="4">
        <v>0</v>
      </c>
      <c r="Z1688" s="9" t="str">
        <f t="shared" si="138"/>
        <v>NA</v>
      </c>
      <c r="AA1688" s="10">
        <f t="shared" si="139"/>
        <v>0</v>
      </c>
    </row>
    <row r="1689" spans="1:27" x14ac:dyDescent="0.55000000000000004">
      <c r="A1689" s="3" t="s">
        <v>71</v>
      </c>
      <c r="B1689" s="3" t="s">
        <v>72</v>
      </c>
      <c r="C1689" s="3" t="s">
        <v>3013</v>
      </c>
      <c r="D1689" s="3" t="s">
        <v>2269</v>
      </c>
      <c r="E1689" s="4" t="s">
        <v>47</v>
      </c>
      <c r="F1689" s="3" t="s">
        <v>262</v>
      </c>
      <c r="G1689" s="3" t="s">
        <v>3014</v>
      </c>
      <c r="H1689" s="3" t="s">
        <v>34</v>
      </c>
      <c r="I1689" s="3" t="s">
        <v>77</v>
      </c>
      <c r="J1689" s="3" t="s">
        <v>36</v>
      </c>
      <c r="K1689" s="3" t="s">
        <v>61</v>
      </c>
      <c r="L1689" s="5">
        <v>6.25</v>
      </c>
      <c r="M1689" s="4">
        <v>1</v>
      </c>
      <c r="N1689" s="5">
        <v>1.6125</v>
      </c>
      <c r="O1689" s="5">
        <v>1.6125</v>
      </c>
      <c r="P1689" s="4">
        <v>3</v>
      </c>
      <c r="Q1689" s="6">
        <v>33.3333333333333</v>
      </c>
      <c r="R1689" s="7">
        <v>1</v>
      </c>
      <c r="S1689" s="6">
        <v>0</v>
      </c>
      <c r="T1689" s="5">
        <v>0</v>
      </c>
      <c r="U1689" s="5">
        <v>0</v>
      </c>
      <c r="V1689" s="5">
        <f t="shared" si="140"/>
        <v>1.6125</v>
      </c>
      <c r="W1689" s="5">
        <f t="shared" si="136"/>
        <v>-1.6125</v>
      </c>
      <c r="X1689" s="8">
        <f t="shared" si="137"/>
        <v>-1</v>
      </c>
      <c r="Y1689" s="4">
        <v>0</v>
      </c>
      <c r="Z1689" s="9" t="str">
        <f t="shared" si="138"/>
        <v>NA</v>
      </c>
      <c r="AA1689" s="10">
        <f t="shared" si="139"/>
        <v>0</v>
      </c>
    </row>
    <row r="1690" spans="1:27" x14ac:dyDescent="0.55000000000000004">
      <c r="A1690" s="3" t="s">
        <v>71</v>
      </c>
      <c r="B1690" s="3" t="s">
        <v>72</v>
      </c>
      <c r="C1690" s="3" t="s">
        <v>3015</v>
      </c>
      <c r="D1690" s="3" t="s">
        <v>2612</v>
      </c>
      <c r="E1690" s="4" t="s">
        <v>47</v>
      </c>
      <c r="F1690" s="3" t="s">
        <v>137</v>
      </c>
      <c r="G1690" s="3" t="s">
        <v>138</v>
      </c>
      <c r="H1690" s="3" t="s">
        <v>34</v>
      </c>
      <c r="I1690" s="3" t="s">
        <v>77</v>
      </c>
      <c r="J1690" s="3" t="s">
        <v>36</v>
      </c>
      <c r="K1690" s="3" t="s">
        <v>42</v>
      </c>
      <c r="L1690" s="5">
        <v>6.25</v>
      </c>
      <c r="M1690" s="4">
        <v>1</v>
      </c>
      <c r="N1690" s="5">
        <v>1.6125</v>
      </c>
      <c r="O1690" s="5">
        <v>1.6125</v>
      </c>
      <c r="P1690" s="4">
        <v>3</v>
      </c>
      <c r="Q1690" s="6">
        <v>33.3333333333333</v>
      </c>
      <c r="R1690" s="7">
        <v>1</v>
      </c>
      <c r="S1690" s="6">
        <v>0</v>
      </c>
      <c r="T1690" s="5">
        <v>0</v>
      </c>
      <c r="U1690" s="5">
        <v>0</v>
      </c>
      <c r="V1690" s="5">
        <f t="shared" si="140"/>
        <v>1.6125</v>
      </c>
      <c r="W1690" s="5">
        <f t="shared" si="136"/>
        <v>-1.6125</v>
      </c>
      <c r="X1690" s="8">
        <f t="shared" si="137"/>
        <v>-1</v>
      </c>
      <c r="Y1690" s="4">
        <v>0</v>
      </c>
      <c r="Z1690" s="9" t="str">
        <f t="shared" si="138"/>
        <v>NA</v>
      </c>
      <c r="AA1690" s="10">
        <f t="shared" si="139"/>
        <v>0</v>
      </c>
    </row>
    <row r="1691" spans="1:27" x14ac:dyDescent="0.55000000000000004">
      <c r="A1691" s="3" t="s">
        <v>71</v>
      </c>
      <c r="B1691" s="3" t="s">
        <v>72</v>
      </c>
      <c r="C1691" s="3" t="s">
        <v>3016</v>
      </c>
      <c r="D1691" s="3" t="s">
        <v>2638</v>
      </c>
      <c r="E1691" s="4" t="s">
        <v>47</v>
      </c>
      <c r="F1691" s="3" t="s">
        <v>113</v>
      </c>
      <c r="G1691" s="3" t="s">
        <v>2827</v>
      </c>
      <c r="H1691" s="3" t="s">
        <v>34</v>
      </c>
      <c r="I1691" s="3" t="s">
        <v>77</v>
      </c>
      <c r="J1691" s="3" t="s">
        <v>36</v>
      </c>
      <c r="K1691" s="3" t="s">
        <v>42</v>
      </c>
      <c r="L1691" s="5">
        <v>6.25</v>
      </c>
      <c r="M1691" s="4">
        <v>1</v>
      </c>
      <c r="N1691" s="5">
        <v>1.625</v>
      </c>
      <c r="O1691" s="5">
        <v>1.625</v>
      </c>
      <c r="P1691" s="4">
        <v>3</v>
      </c>
      <c r="Q1691" s="6">
        <v>33.3333333333333</v>
      </c>
      <c r="R1691" s="7">
        <v>1</v>
      </c>
      <c r="S1691" s="6">
        <v>0</v>
      </c>
      <c r="T1691" s="5">
        <v>0</v>
      </c>
      <c r="U1691" s="5">
        <v>0</v>
      </c>
      <c r="V1691" s="5">
        <f t="shared" si="140"/>
        <v>1.625</v>
      </c>
      <c r="W1691" s="5">
        <f t="shared" si="136"/>
        <v>-1.625</v>
      </c>
      <c r="X1691" s="8">
        <f t="shared" si="137"/>
        <v>-1</v>
      </c>
      <c r="Y1691" s="4">
        <v>0</v>
      </c>
      <c r="Z1691" s="9" t="str">
        <f t="shared" si="138"/>
        <v>NA</v>
      </c>
      <c r="AA1691" s="10">
        <f t="shared" si="139"/>
        <v>0</v>
      </c>
    </row>
    <row r="1692" spans="1:27" x14ac:dyDescent="0.55000000000000004">
      <c r="A1692" s="3" t="s">
        <v>71</v>
      </c>
      <c r="B1692" s="3" t="s">
        <v>72</v>
      </c>
      <c r="C1692" s="3" t="s">
        <v>3017</v>
      </c>
      <c r="D1692" s="3" t="s">
        <v>3018</v>
      </c>
      <c r="E1692" s="4" t="s">
        <v>47</v>
      </c>
      <c r="F1692" s="3" t="s">
        <v>104</v>
      </c>
      <c r="G1692" s="3" t="s">
        <v>3019</v>
      </c>
      <c r="H1692" s="3" t="s">
        <v>34</v>
      </c>
      <c r="I1692" s="3" t="s">
        <v>77</v>
      </c>
      <c r="J1692" s="3" t="s">
        <v>36</v>
      </c>
      <c r="K1692" s="3" t="s">
        <v>61</v>
      </c>
      <c r="L1692" s="5">
        <v>6.25</v>
      </c>
      <c r="M1692" s="4">
        <v>1</v>
      </c>
      <c r="N1692" s="5">
        <v>1.625</v>
      </c>
      <c r="O1692" s="5">
        <v>1.625</v>
      </c>
      <c r="P1692" s="4">
        <v>5</v>
      </c>
      <c r="Q1692" s="6">
        <v>20</v>
      </c>
      <c r="R1692" s="7">
        <v>1.64</v>
      </c>
      <c r="S1692" s="6">
        <v>0</v>
      </c>
      <c r="T1692" s="5">
        <v>0</v>
      </c>
      <c r="U1692" s="5">
        <v>0</v>
      </c>
      <c r="V1692" s="5">
        <f t="shared" si="140"/>
        <v>1.625</v>
      </c>
      <c r="W1692" s="5">
        <f t="shared" si="136"/>
        <v>-1.625</v>
      </c>
      <c r="X1692" s="8">
        <f t="shared" si="137"/>
        <v>-1</v>
      </c>
      <c r="Y1692" s="4">
        <v>0</v>
      </c>
      <c r="Z1692" s="9" t="str">
        <f t="shared" si="138"/>
        <v>NA</v>
      </c>
      <c r="AA1692" s="10">
        <f t="shared" si="139"/>
        <v>0</v>
      </c>
    </row>
    <row r="1693" spans="1:27" x14ac:dyDescent="0.55000000000000004">
      <c r="A1693" s="3" t="s">
        <v>71</v>
      </c>
      <c r="B1693" s="3" t="s">
        <v>72</v>
      </c>
      <c r="C1693" s="3" t="s">
        <v>3020</v>
      </c>
      <c r="D1693" s="3" t="s">
        <v>74</v>
      </c>
      <c r="E1693" s="4" t="s">
        <v>47</v>
      </c>
      <c r="F1693" s="3" t="s">
        <v>137</v>
      </c>
      <c r="G1693" s="3" t="s">
        <v>138</v>
      </c>
      <c r="H1693" s="3" t="s">
        <v>34</v>
      </c>
      <c r="I1693" s="3" t="s">
        <v>77</v>
      </c>
      <c r="J1693" s="3" t="s">
        <v>36</v>
      </c>
      <c r="K1693" s="3" t="s">
        <v>42</v>
      </c>
      <c r="L1693" s="5">
        <v>6.25</v>
      </c>
      <c r="M1693" s="4">
        <v>1</v>
      </c>
      <c r="N1693" s="5">
        <v>1.625</v>
      </c>
      <c r="O1693" s="5">
        <v>1.625</v>
      </c>
      <c r="P1693" s="4">
        <v>13</v>
      </c>
      <c r="Q1693" s="6">
        <v>7.6923076923076898</v>
      </c>
      <c r="R1693" s="7">
        <v>1.7692307692307701</v>
      </c>
      <c r="S1693" s="6">
        <v>0</v>
      </c>
      <c r="T1693" s="5">
        <v>0</v>
      </c>
      <c r="U1693" s="5">
        <v>0</v>
      </c>
      <c r="V1693" s="5">
        <f t="shared" si="140"/>
        <v>1.625</v>
      </c>
      <c r="W1693" s="5">
        <f t="shared" si="136"/>
        <v>-1.625</v>
      </c>
      <c r="X1693" s="8">
        <f t="shared" si="137"/>
        <v>-1</v>
      </c>
      <c r="Y1693" s="4">
        <v>0</v>
      </c>
      <c r="Z1693" s="9" t="str">
        <f t="shared" si="138"/>
        <v>NA</v>
      </c>
      <c r="AA1693" s="10">
        <f t="shared" si="139"/>
        <v>0</v>
      </c>
    </row>
    <row r="1694" spans="1:27" x14ac:dyDescent="0.55000000000000004">
      <c r="A1694" s="3" t="s">
        <v>71</v>
      </c>
      <c r="B1694" s="3" t="s">
        <v>72</v>
      </c>
      <c r="C1694" s="3" t="s">
        <v>3021</v>
      </c>
      <c r="D1694" s="3" t="s">
        <v>2583</v>
      </c>
      <c r="E1694" s="4" t="s">
        <v>47</v>
      </c>
      <c r="F1694" s="3" t="s">
        <v>133</v>
      </c>
      <c r="G1694" s="3" t="s">
        <v>2681</v>
      </c>
      <c r="H1694" s="3" t="s">
        <v>34</v>
      </c>
      <c r="I1694" s="3" t="s">
        <v>77</v>
      </c>
      <c r="J1694" s="3" t="s">
        <v>36</v>
      </c>
      <c r="K1694" s="3" t="s">
        <v>61</v>
      </c>
      <c r="L1694" s="5">
        <v>6.25</v>
      </c>
      <c r="M1694" s="4">
        <v>1</v>
      </c>
      <c r="N1694" s="5">
        <v>1.625</v>
      </c>
      <c r="O1694" s="5">
        <v>1.625</v>
      </c>
      <c r="P1694" s="4">
        <v>13</v>
      </c>
      <c r="Q1694" s="6">
        <v>7.6923076923076898</v>
      </c>
      <c r="R1694" s="7">
        <v>1.92307692307692</v>
      </c>
      <c r="S1694" s="6">
        <v>0</v>
      </c>
      <c r="T1694" s="5">
        <v>0</v>
      </c>
      <c r="U1694" s="5">
        <v>0</v>
      </c>
      <c r="V1694" s="5">
        <f t="shared" si="140"/>
        <v>1.625</v>
      </c>
      <c r="W1694" s="5">
        <f t="shared" si="136"/>
        <v>-1.625</v>
      </c>
      <c r="X1694" s="8">
        <f t="shared" si="137"/>
        <v>-1</v>
      </c>
      <c r="Y1694" s="4">
        <v>0</v>
      </c>
      <c r="Z1694" s="9" t="str">
        <f t="shared" si="138"/>
        <v>NA</v>
      </c>
      <c r="AA1694" s="10">
        <f t="shared" si="139"/>
        <v>0</v>
      </c>
    </row>
    <row r="1695" spans="1:27" x14ac:dyDescent="0.55000000000000004">
      <c r="A1695" s="3" t="s">
        <v>71</v>
      </c>
      <c r="B1695" s="3" t="s">
        <v>72</v>
      </c>
      <c r="C1695" s="3" t="s">
        <v>3022</v>
      </c>
      <c r="D1695" s="3" t="s">
        <v>3023</v>
      </c>
      <c r="E1695" s="4" t="s">
        <v>47</v>
      </c>
      <c r="F1695" s="3" t="s">
        <v>133</v>
      </c>
      <c r="G1695" s="3" t="s">
        <v>3024</v>
      </c>
      <c r="H1695" s="3" t="s">
        <v>34</v>
      </c>
      <c r="I1695" s="3" t="s">
        <v>77</v>
      </c>
      <c r="J1695" s="3" t="s">
        <v>36</v>
      </c>
      <c r="K1695" s="3" t="s">
        <v>61</v>
      </c>
      <c r="L1695" s="5">
        <v>6.25</v>
      </c>
      <c r="M1695" s="4">
        <v>1</v>
      </c>
      <c r="N1695" s="5">
        <v>1.625</v>
      </c>
      <c r="O1695" s="5">
        <v>1.625</v>
      </c>
      <c r="P1695" s="4">
        <v>19</v>
      </c>
      <c r="Q1695" s="6">
        <v>5.2631578947368398</v>
      </c>
      <c r="R1695" s="7">
        <v>2.0526315789473699</v>
      </c>
      <c r="S1695" s="6">
        <v>0</v>
      </c>
      <c r="T1695" s="5">
        <v>0</v>
      </c>
      <c r="U1695" s="5">
        <v>0</v>
      </c>
      <c r="V1695" s="5">
        <f t="shared" si="140"/>
        <v>1.625</v>
      </c>
      <c r="W1695" s="5">
        <f t="shared" si="136"/>
        <v>-1.625</v>
      </c>
      <c r="X1695" s="8">
        <f t="shared" si="137"/>
        <v>-1</v>
      </c>
      <c r="Y1695" s="4">
        <v>0</v>
      </c>
      <c r="Z1695" s="9" t="str">
        <f t="shared" si="138"/>
        <v>NA</v>
      </c>
      <c r="AA1695" s="10">
        <f t="shared" si="139"/>
        <v>0</v>
      </c>
    </row>
    <row r="1696" spans="1:27" x14ac:dyDescent="0.55000000000000004">
      <c r="A1696" s="3" t="s">
        <v>71</v>
      </c>
      <c r="B1696" s="3" t="s">
        <v>72</v>
      </c>
      <c r="C1696" s="3" t="s">
        <v>3025</v>
      </c>
      <c r="D1696" s="3" t="s">
        <v>1184</v>
      </c>
      <c r="E1696" s="4" t="s">
        <v>47</v>
      </c>
      <c r="F1696" s="3" t="s">
        <v>173</v>
      </c>
      <c r="G1696" s="3" t="s">
        <v>474</v>
      </c>
      <c r="H1696" s="3" t="s">
        <v>475</v>
      </c>
      <c r="I1696" s="3" t="s">
        <v>77</v>
      </c>
      <c r="J1696" s="3" t="s">
        <v>36</v>
      </c>
      <c r="K1696" s="3" t="s">
        <v>42</v>
      </c>
      <c r="L1696" s="5">
        <v>6.25</v>
      </c>
      <c r="M1696" s="4">
        <v>1</v>
      </c>
      <c r="N1696" s="5">
        <v>1.6375</v>
      </c>
      <c r="O1696" s="5">
        <v>1.6375</v>
      </c>
      <c r="P1696" s="4">
        <v>24</v>
      </c>
      <c r="Q1696" s="6">
        <v>4.1666666666666696</v>
      </c>
      <c r="R1696" s="7">
        <v>2.125</v>
      </c>
      <c r="S1696" s="6">
        <v>0</v>
      </c>
      <c r="T1696" s="5">
        <v>0</v>
      </c>
      <c r="U1696" s="5">
        <v>0</v>
      </c>
      <c r="V1696" s="5">
        <f t="shared" si="140"/>
        <v>1.6375</v>
      </c>
      <c r="W1696" s="5">
        <f t="shared" si="136"/>
        <v>-1.6375</v>
      </c>
      <c r="X1696" s="8">
        <f t="shared" si="137"/>
        <v>-1</v>
      </c>
      <c r="Y1696" s="4">
        <v>0</v>
      </c>
      <c r="Z1696" s="9" t="str">
        <f t="shared" si="138"/>
        <v>NA</v>
      </c>
      <c r="AA1696" s="10">
        <f t="shared" si="139"/>
        <v>0</v>
      </c>
    </row>
    <row r="1697" spans="1:27" x14ac:dyDescent="0.55000000000000004">
      <c r="A1697" s="3" t="s">
        <v>71</v>
      </c>
      <c r="B1697" s="3" t="s">
        <v>72</v>
      </c>
      <c r="C1697" s="3" t="s">
        <v>3026</v>
      </c>
      <c r="D1697" s="3" t="s">
        <v>3027</v>
      </c>
      <c r="E1697" s="4" t="s">
        <v>47</v>
      </c>
      <c r="F1697" s="3" t="s">
        <v>32</v>
      </c>
      <c r="G1697" s="3" t="s">
        <v>2690</v>
      </c>
      <c r="H1697" s="3" t="s">
        <v>34</v>
      </c>
      <c r="I1697" s="3" t="s">
        <v>77</v>
      </c>
      <c r="J1697" s="3" t="s">
        <v>36</v>
      </c>
      <c r="K1697" s="3" t="s">
        <v>61</v>
      </c>
      <c r="L1697" s="5">
        <v>6.25</v>
      </c>
      <c r="M1697" s="4">
        <v>3</v>
      </c>
      <c r="N1697" s="5">
        <v>1.6374999750000001</v>
      </c>
      <c r="O1697" s="5">
        <v>0.54583332500000004</v>
      </c>
      <c r="P1697" s="4">
        <v>117</v>
      </c>
      <c r="Q1697" s="6">
        <v>2.5641025641025599</v>
      </c>
      <c r="R1697" s="7">
        <v>4.0435897435897399</v>
      </c>
      <c r="S1697" s="6">
        <v>0</v>
      </c>
      <c r="T1697" s="5">
        <v>0</v>
      </c>
      <c r="U1697" s="5">
        <v>0</v>
      </c>
      <c r="V1697" s="5">
        <f t="shared" si="140"/>
        <v>1.6374999750000001</v>
      </c>
      <c r="W1697" s="5">
        <f t="shared" si="136"/>
        <v>-1.6374999750000001</v>
      </c>
      <c r="X1697" s="8">
        <f t="shared" si="137"/>
        <v>-1</v>
      </c>
      <c r="Y1697" s="4">
        <v>0</v>
      </c>
      <c r="Z1697" s="9" t="str">
        <f t="shared" si="138"/>
        <v>NA</v>
      </c>
      <c r="AA1697" s="10">
        <f t="shared" si="139"/>
        <v>0</v>
      </c>
    </row>
    <row r="1698" spans="1:27" x14ac:dyDescent="0.55000000000000004">
      <c r="A1698" s="3" t="s">
        <v>71</v>
      </c>
      <c r="B1698" s="3" t="s">
        <v>72</v>
      </c>
      <c r="C1698" s="3" t="s">
        <v>3028</v>
      </c>
      <c r="D1698" s="3" t="s">
        <v>3029</v>
      </c>
      <c r="E1698" s="4" t="s">
        <v>47</v>
      </c>
      <c r="F1698" s="3" t="s">
        <v>104</v>
      </c>
      <c r="G1698" s="3" t="s">
        <v>3008</v>
      </c>
      <c r="H1698" s="3" t="s">
        <v>34</v>
      </c>
      <c r="I1698" s="3" t="s">
        <v>77</v>
      </c>
      <c r="J1698" s="3" t="s">
        <v>36</v>
      </c>
      <c r="K1698" s="3" t="s">
        <v>61</v>
      </c>
      <c r="L1698" s="5">
        <v>6.25</v>
      </c>
      <c r="M1698" s="4">
        <v>1</v>
      </c>
      <c r="N1698" s="5">
        <v>1.6375</v>
      </c>
      <c r="O1698" s="5">
        <v>1.6375</v>
      </c>
      <c r="P1698" s="4">
        <v>1</v>
      </c>
      <c r="Q1698" s="6">
        <v>100</v>
      </c>
      <c r="R1698" s="7">
        <v>2</v>
      </c>
      <c r="S1698" s="6">
        <v>0</v>
      </c>
      <c r="T1698" s="5">
        <v>0</v>
      </c>
      <c r="U1698" s="5">
        <v>0</v>
      </c>
      <c r="V1698" s="5">
        <f t="shared" si="140"/>
        <v>1.6375</v>
      </c>
      <c r="W1698" s="5">
        <f t="shared" si="136"/>
        <v>-1.6375</v>
      </c>
      <c r="X1698" s="8">
        <f t="shared" si="137"/>
        <v>-1</v>
      </c>
      <c r="Y1698" s="4">
        <v>0</v>
      </c>
      <c r="Z1698" s="9" t="str">
        <f t="shared" si="138"/>
        <v>NA</v>
      </c>
      <c r="AA1698" s="10">
        <f t="shared" si="139"/>
        <v>0</v>
      </c>
    </row>
    <row r="1699" spans="1:27" x14ac:dyDescent="0.55000000000000004">
      <c r="A1699" s="3" t="s">
        <v>71</v>
      </c>
      <c r="B1699" s="3" t="s">
        <v>72</v>
      </c>
      <c r="C1699" s="3" t="s">
        <v>3030</v>
      </c>
      <c r="D1699" s="3" t="s">
        <v>3023</v>
      </c>
      <c r="E1699" s="4" t="s">
        <v>47</v>
      </c>
      <c r="F1699" s="3" t="s">
        <v>262</v>
      </c>
      <c r="G1699" s="3" t="s">
        <v>3031</v>
      </c>
      <c r="H1699" s="3" t="s">
        <v>34</v>
      </c>
      <c r="I1699" s="3" t="s">
        <v>77</v>
      </c>
      <c r="J1699" s="3" t="s">
        <v>36</v>
      </c>
      <c r="K1699" s="3" t="s">
        <v>61</v>
      </c>
      <c r="L1699" s="5">
        <v>6.25</v>
      </c>
      <c r="M1699" s="4">
        <v>1</v>
      </c>
      <c r="N1699" s="5">
        <v>1.6375</v>
      </c>
      <c r="O1699" s="5">
        <v>1.6375</v>
      </c>
      <c r="P1699" s="4">
        <v>23</v>
      </c>
      <c r="Q1699" s="6">
        <v>4.3478260869565197</v>
      </c>
      <c r="R1699" s="7">
        <v>1.96086956521739</v>
      </c>
      <c r="S1699" s="6">
        <v>0</v>
      </c>
      <c r="T1699" s="5">
        <v>0</v>
      </c>
      <c r="U1699" s="5">
        <v>0</v>
      </c>
      <c r="V1699" s="5">
        <f t="shared" si="140"/>
        <v>1.6375</v>
      </c>
      <c r="W1699" s="5">
        <f t="shared" si="136"/>
        <v>-1.6375</v>
      </c>
      <c r="X1699" s="8">
        <f t="shared" si="137"/>
        <v>-1</v>
      </c>
      <c r="Y1699" s="4">
        <v>0</v>
      </c>
      <c r="Z1699" s="9" t="str">
        <f t="shared" si="138"/>
        <v>NA</v>
      </c>
      <c r="AA1699" s="10">
        <f t="shared" si="139"/>
        <v>0</v>
      </c>
    </row>
    <row r="1700" spans="1:27" x14ac:dyDescent="0.55000000000000004">
      <c r="A1700" s="3" t="s">
        <v>71</v>
      </c>
      <c r="B1700" s="3" t="s">
        <v>72</v>
      </c>
      <c r="C1700" s="3" t="s">
        <v>3032</v>
      </c>
      <c r="D1700" s="3" t="s">
        <v>3033</v>
      </c>
      <c r="E1700" s="4" t="s">
        <v>47</v>
      </c>
      <c r="F1700" s="3" t="s">
        <v>194</v>
      </c>
      <c r="G1700" s="3" t="s">
        <v>2902</v>
      </c>
      <c r="H1700" s="3" t="s">
        <v>34</v>
      </c>
      <c r="I1700" s="3" t="s">
        <v>77</v>
      </c>
      <c r="J1700" s="3" t="s">
        <v>36</v>
      </c>
      <c r="K1700" s="3" t="s">
        <v>42</v>
      </c>
      <c r="L1700" s="5">
        <v>6.25</v>
      </c>
      <c r="M1700" s="4">
        <v>2</v>
      </c>
      <c r="N1700" s="5">
        <v>1.65</v>
      </c>
      <c r="O1700" s="5">
        <v>0.82499999999999996</v>
      </c>
      <c r="P1700" s="4">
        <v>1</v>
      </c>
      <c r="Q1700" s="6">
        <v>200</v>
      </c>
      <c r="R1700" s="7">
        <v>2</v>
      </c>
      <c r="S1700" s="6">
        <v>0</v>
      </c>
      <c r="T1700" s="5">
        <v>0</v>
      </c>
      <c r="U1700" s="5">
        <v>0</v>
      </c>
      <c r="V1700" s="5">
        <f t="shared" si="140"/>
        <v>1.65</v>
      </c>
      <c r="W1700" s="5">
        <f t="shared" si="136"/>
        <v>-1.65</v>
      </c>
      <c r="X1700" s="8">
        <f t="shared" si="137"/>
        <v>-1</v>
      </c>
      <c r="Y1700" s="4">
        <v>0</v>
      </c>
      <c r="Z1700" s="9" t="str">
        <f t="shared" si="138"/>
        <v>NA</v>
      </c>
      <c r="AA1700" s="10">
        <f t="shared" si="139"/>
        <v>0</v>
      </c>
    </row>
    <row r="1701" spans="1:27" x14ac:dyDescent="0.55000000000000004">
      <c r="A1701" s="3" t="s">
        <v>71</v>
      </c>
      <c r="B1701" s="3" t="s">
        <v>72</v>
      </c>
      <c r="C1701" s="3" t="s">
        <v>3034</v>
      </c>
      <c r="D1701" s="3" t="s">
        <v>3035</v>
      </c>
      <c r="E1701" s="4" t="s">
        <v>47</v>
      </c>
      <c r="F1701" s="3" t="s">
        <v>104</v>
      </c>
      <c r="G1701" s="3" t="s">
        <v>3019</v>
      </c>
      <c r="H1701" s="3" t="s">
        <v>34</v>
      </c>
      <c r="I1701" s="3" t="s">
        <v>77</v>
      </c>
      <c r="J1701" s="3" t="s">
        <v>36</v>
      </c>
      <c r="K1701" s="3" t="s">
        <v>61</v>
      </c>
      <c r="L1701" s="5">
        <v>6.25</v>
      </c>
      <c r="M1701" s="4">
        <v>1</v>
      </c>
      <c r="N1701" s="5">
        <v>1.65</v>
      </c>
      <c r="O1701" s="5">
        <v>1.65</v>
      </c>
      <c r="P1701" s="4">
        <v>40</v>
      </c>
      <c r="Q1701" s="6">
        <v>2.5</v>
      </c>
      <c r="R1701" s="7">
        <v>1.024</v>
      </c>
      <c r="S1701" s="6">
        <v>0</v>
      </c>
      <c r="T1701" s="5">
        <v>0</v>
      </c>
      <c r="U1701" s="5">
        <v>0</v>
      </c>
      <c r="V1701" s="5">
        <f t="shared" si="140"/>
        <v>1.65</v>
      </c>
      <c r="W1701" s="5">
        <f t="shared" si="136"/>
        <v>-1.65</v>
      </c>
      <c r="X1701" s="8">
        <f t="shared" si="137"/>
        <v>-1</v>
      </c>
      <c r="Y1701" s="4">
        <v>0</v>
      </c>
      <c r="Z1701" s="9" t="str">
        <f t="shared" si="138"/>
        <v>NA</v>
      </c>
      <c r="AA1701" s="10">
        <f t="shared" si="139"/>
        <v>0</v>
      </c>
    </row>
    <row r="1702" spans="1:27" x14ac:dyDescent="0.55000000000000004">
      <c r="A1702" s="3" t="s">
        <v>71</v>
      </c>
      <c r="B1702" s="3" t="s">
        <v>72</v>
      </c>
      <c r="C1702" s="3" t="s">
        <v>3036</v>
      </c>
      <c r="D1702" s="3" t="s">
        <v>3037</v>
      </c>
      <c r="E1702" s="4" t="s">
        <v>47</v>
      </c>
      <c r="F1702" s="3" t="s">
        <v>104</v>
      </c>
      <c r="G1702" s="3" t="s">
        <v>2958</v>
      </c>
      <c r="H1702" s="3" t="s">
        <v>34</v>
      </c>
      <c r="I1702" s="3" t="s">
        <v>77</v>
      </c>
      <c r="J1702" s="3" t="s">
        <v>36</v>
      </c>
      <c r="K1702" s="3" t="s">
        <v>61</v>
      </c>
      <c r="L1702" s="5">
        <v>6.25</v>
      </c>
      <c r="M1702" s="4">
        <v>1</v>
      </c>
      <c r="N1702" s="5">
        <v>1.65</v>
      </c>
      <c r="O1702" s="5">
        <v>1.65</v>
      </c>
      <c r="P1702" s="4">
        <v>16</v>
      </c>
      <c r="Q1702" s="6">
        <v>6.25</v>
      </c>
      <c r="R1702" s="7">
        <v>1</v>
      </c>
      <c r="S1702" s="6">
        <v>0</v>
      </c>
      <c r="T1702" s="5">
        <v>0</v>
      </c>
      <c r="U1702" s="5">
        <v>0</v>
      </c>
      <c r="V1702" s="5">
        <f t="shared" si="140"/>
        <v>1.65</v>
      </c>
      <c r="W1702" s="5">
        <f t="shared" si="136"/>
        <v>-1.65</v>
      </c>
      <c r="X1702" s="8">
        <f t="shared" si="137"/>
        <v>-1</v>
      </c>
      <c r="Y1702" s="4">
        <v>0</v>
      </c>
      <c r="Z1702" s="9" t="str">
        <f t="shared" si="138"/>
        <v>NA</v>
      </c>
      <c r="AA1702" s="10">
        <f t="shared" si="139"/>
        <v>0</v>
      </c>
    </row>
    <row r="1703" spans="1:27" x14ac:dyDescent="0.55000000000000004">
      <c r="A1703" s="3" t="s">
        <v>71</v>
      </c>
      <c r="B1703" s="3" t="s">
        <v>72</v>
      </c>
      <c r="C1703" s="3" t="s">
        <v>3038</v>
      </c>
      <c r="D1703" s="3" t="s">
        <v>2269</v>
      </c>
      <c r="E1703" s="4" t="s">
        <v>47</v>
      </c>
      <c r="F1703" s="3" t="s">
        <v>125</v>
      </c>
      <c r="G1703" s="3" t="s">
        <v>3039</v>
      </c>
      <c r="H1703" s="3" t="s">
        <v>34</v>
      </c>
      <c r="I1703" s="3" t="s">
        <v>77</v>
      </c>
      <c r="J1703" s="3" t="s">
        <v>36</v>
      </c>
      <c r="K1703" s="3" t="s">
        <v>42</v>
      </c>
      <c r="L1703" s="5">
        <v>6.25</v>
      </c>
      <c r="M1703" s="4">
        <v>1</v>
      </c>
      <c r="N1703" s="5">
        <v>1.65</v>
      </c>
      <c r="O1703" s="5">
        <v>1.65</v>
      </c>
      <c r="P1703" s="4">
        <v>4</v>
      </c>
      <c r="Q1703" s="6">
        <v>25</v>
      </c>
      <c r="R1703" s="7">
        <v>5.25</v>
      </c>
      <c r="S1703" s="6">
        <v>0</v>
      </c>
      <c r="T1703" s="5">
        <v>0</v>
      </c>
      <c r="U1703" s="5">
        <v>0</v>
      </c>
      <c r="V1703" s="5">
        <f t="shared" si="140"/>
        <v>1.65</v>
      </c>
      <c r="W1703" s="5">
        <f t="shared" si="136"/>
        <v>-1.65</v>
      </c>
      <c r="X1703" s="8">
        <f t="shared" si="137"/>
        <v>-1</v>
      </c>
      <c r="Y1703" s="4">
        <v>0</v>
      </c>
      <c r="Z1703" s="9" t="str">
        <f t="shared" si="138"/>
        <v>NA</v>
      </c>
      <c r="AA1703" s="10">
        <f t="shared" si="139"/>
        <v>0</v>
      </c>
    </row>
    <row r="1704" spans="1:27" x14ac:dyDescent="0.55000000000000004">
      <c r="A1704" s="3" t="s">
        <v>71</v>
      </c>
      <c r="B1704" s="3" t="s">
        <v>72</v>
      </c>
      <c r="C1704" s="3" t="s">
        <v>3040</v>
      </c>
      <c r="D1704" s="3" t="s">
        <v>3035</v>
      </c>
      <c r="E1704" s="4" t="s">
        <v>47</v>
      </c>
      <c r="F1704" s="3" t="s">
        <v>125</v>
      </c>
      <c r="G1704" s="3" t="s">
        <v>3041</v>
      </c>
      <c r="H1704" s="3" t="s">
        <v>34</v>
      </c>
      <c r="I1704" s="3" t="s">
        <v>77</v>
      </c>
      <c r="J1704" s="3" t="s">
        <v>36</v>
      </c>
      <c r="K1704" s="3" t="s">
        <v>42</v>
      </c>
      <c r="L1704" s="5">
        <v>6.25</v>
      </c>
      <c r="M1704" s="4">
        <v>1</v>
      </c>
      <c r="N1704" s="5">
        <v>1.65</v>
      </c>
      <c r="O1704" s="5">
        <v>1.65</v>
      </c>
      <c r="P1704" s="4">
        <v>5</v>
      </c>
      <c r="Q1704" s="6">
        <v>20</v>
      </c>
      <c r="R1704" s="7">
        <v>1</v>
      </c>
      <c r="S1704" s="6">
        <v>0</v>
      </c>
      <c r="T1704" s="5">
        <v>0</v>
      </c>
      <c r="U1704" s="5">
        <v>0</v>
      </c>
      <c r="V1704" s="5">
        <f t="shared" si="140"/>
        <v>1.65</v>
      </c>
      <c r="W1704" s="5">
        <f t="shared" si="136"/>
        <v>-1.65</v>
      </c>
      <c r="X1704" s="8">
        <f t="shared" si="137"/>
        <v>-1</v>
      </c>
      <c r="Y1704" s="4">
        <v>0</v>
      </c>
      <c r="Z1704" s="9" t="str">
        <f t="shared" si="138"/>
        <v>NA</v>
      </c>
      <c r="AA1704" s="10">
        <f t="shared" si="139"/>
        <v>0</v>
      </c>
    </row>
    <row r="1705" spans="1:27" x14ac:dyDescent="0.55000000000000004">
      <c r="A1705" s="3" t="s">
        <v>71</v>
      </c>
      <c r="B1705" s="3" t="s">
        <v>72</v>
      </c>
      <c r="C1705" s="3" t="s">
        <v>3042</v>
      </c>
      <c r="D1705" s="3" t="s">
        <v>3043</v>
      </c>
      <c r="E1705" s="4" t="s">
        <v>47</v>
      </c>
      <c r="F1705" s="3" t="s">
        <v>173</v>
      </c>
      <c r="G1705" s="3" t="s">
        <v>3044</v>
      </c>
      <c r="H1705" s="3" t="s">
        <v>34</v>
      </c>
      <c r="I1705" s="3" t="s">
        <v>77</v>
      </c>
      <c r="J1705" s="3" t="s">
        <v>36</v>
      </c>
      <c r="K1705" s="3" t="s">
        <v>42</v>
      </c>
      <c r="L1705" s="5">
        <v>6.25</v>
      </c>
      <c r="M1705" s="4">
        <v>1</v>
      </c>
      <c r="N1705" s="5">
        <v>1.6625000000000001</v>
      </c>
      <c r="O1705" s="5">
        <v>1.6625000000000001</v>
      </c>
      <c r="P1705" s="4">
        <v>17</v>
      </c>
      <c r="Q1705" s="6">
        <v>5.8823529411764701</v>
      </c>
      <c r="R1705" s="7">
        <v>1.70588235294118</v>
      </c>
      <c r="S1705" s="6">
        <v>0</v>
      </c>
      <c r="T1705" s="5">
        <v>0</v>
      </c>
      <c r="U1705" s="5">
        <v>0</v>
      </c>
      <c r="V1705" s="5">
        <f t="shared" si="140"/>
        <v>1.6625000000000001</v>
      </c>
      <c r="W1705" s="5">
        <f t="shared" si="136"/>
        <v>-1.6625000000000001</v>
      </c>
      <c r="X1705" s="8">
        <f t="shared" si="137"/>
        <v>-1</v>
      </c>
      <c r="Y1705" s="4">
        <v>0</v>
      </c>
      <c r="Z1705" s="9" t="str">
        <f t="shared" si="138"/>
        <v>NA</v>
      </c>
      <c r="AA1705" s="10">
        <f t="shared" si="139"/>
        <v>0</v>
      </c>
    </row>
    <row r="1706" spans="1:27" x14ac:dyDescent="0.55000000000000004">
      <c r="A1706" s="3" t="s">
        <v>71</v>
      </c>
      <c r="B1706" s="3" t="s">
        <v>72</v>
      </c>
      <c r="C1706" s="3" t="s">
        <v>3045</v>
      </c>
      <c r="D1706" s="3" t="s">
        <v>3046</v>
      </c>
      <c r="E1706" s="4" t="s">
        <v>47</v>
      </c>
      <c r="F1706" s="3" t="s">
        <v>32</v>
      </c>
      <c r="G1706" s="3" t="s">
        <v>377</v>
      </c>
      <c r="H1706" s="3" t="s">
        <v>34</v>
      </c>
      <c r="I1706" s="3" t="s">
        <v>77</v>
      </c>
      <c r="J1706" s="3" t="s">
        <v>36</v>
      </c>
      <c r="K1706" s="3" t="s">
        <v>61</v>
      </c>
      <c r="L1706" s="5">
        <v>6.25</v>
      </c>
      <c r="M1706" s="4">
        <v>1</v>
      </c>
      <c r="N1706" s="5">
        <v>1.6625000000000001</v>
      </c>
      <c r="O1706" s="5">
        <v>1.6625000000000001</v>
      </c>
      <c r="P1706" s="4">
        <v>83</v>
      </c>
      <c r="Q1706" s="6">
        <v>1.2048192771084301</v>
      </c>
      <c r="R1706" s="7">
        <v>1.26506024096386</v>
      </c>
      <c r="S1706" s="6">
        <v>0</v>
      </c>
      <c r="T1706" s="5">
        <v>0</v>
      </c>
      <c r="U1706" s="5">
        <v>0</v>
      </c>
      <c r="V1706" s="5">
        <f t="shared" si="140"/>
        <v>1.6625000000000001</v>
      </c>
      <c r="W1706" s="5">
        <f t="shared" si="136"/>
        <v>-1.6625000000000001</v>
      </c>
      <c r="X1706" s="8">
        <f t="shared" si="137"/>
        <v>-1</v>
      </c>
      <c r="Y1706" s="4">
        <v>0</v>
      </c>
      <c r="Z1706" s="9" t="str">
        <f t="shared" si="138"/>
        <v>NA</v>
      </c>
      <c r="AA1706" s="10">
        <f t="shared" si="139"/>
        <v>0</v>
      </c>
    </row>
    <row r="1707" spans="1:27" x14ac:dyDescent="0.55000000000000004">
      <c r="A1707" s="3" t="s">
        <v>71</v>
      </c>
      <c r="B1707" s="3" t="s">
        <v>72</v>
      </c>
      <c r="C1707" s="3" t="s">
        <v>3047</v>
      </c>
      <c r="D1707" s="3" t="s">
        <v>3048</v>
      </c>
      <c r="E1707" s="4" t="s">
        <v>56</v>
      </c>
      <c r="F1707" s="3" t="s">
        <v>32</v>
      </c>
      <c r="G1707" s="3" t="s">
        <v>2714</v>
      </c>
      <c r="H1707" s="3" t="s">
        <v>34</v>
      </c>
      <c r="I1707" s="3" t="s">
        <v>77</v>
      </c>
      <c r="J1707" s="3" t="s">
        <v>36</v>
      </c>
      <c r="K1707" s="3" t="s">
        <v>61</v>
      </c>
      <c r="L1707" s="5">
        <v>6.25</v>
      </c>
      <c r="M1707" s="4">
        <v>1</v>
      </c>
      <c r="N1707" s="5">
        <v>1.6625000000000001</v>
      </c>
      <c r="O1707" s="5">
        <v>1.6625000000000001</v>
      </c>
      <c r="P1707" s="4">
        <v>18</v>
      </c>
      <c r="Q1707" s="6">
        <v>5.5555555555555598</v>
      </c>
      <c r="R1707" s="7">
        <v>2.5</v>
      </c>
      <c r="S1707" s="6">
        <v>0</v>
      </c>
      <c r="T1707" s="5">
        <v>0</v>
      </c>
      <c r="U1707" s="5">
        <v>0</v>
      </c>
      <c r="V1707" s="5">
        <f t="shared" si="140"/>
        <v>1.6625000000000001</v>
      </c>
      <c r="W1707" s="5">
        <f t="shared" si="136"/>
        <v>-1.6625000000000001</v>
      </c>
      <c r="X1707" s="8">
        <f t="shared" si="137"/>
        <v>-1</v>
      </c>
      <c r="Y1707" s="4">
        <v>0</v>
      </c>
      <c r="Z1707" s="9" t="str">
        <f t="shared" si="138"/>
        <v>NA</v>
      </c>
      <c r="AA1707" s="10">
        <f t="shared" si="139"/>
        <v>0</v>
      </c>
    </row>
    <row r="1708" spans="1:27" x14ac:dyDescent="0.55000000000000004">
      <c r="A1708" s="3" t="s">
        <v>71</v>
      </c>
      <c r="B1708" s="3" t="s">
        <v>72</v>
      </c>
      <c r="C1708" s="3" t="s">
        <v>3049</v>
      </c>
      <c r="D1708" s="3" t="s">
        <v>3050</v>
      </c>
      <c r="E1708" s="4" t="s">
        <v>47</v>
      </c>
      <c r="F1708" s="3" t="s">
        <v>75</v>
      </c>
      <c r="G1708" s="3" t="s">
        <v>3051</v>
      </c>
      <c r="H1708" s="3" t="s">
        <v>34</v>
      </c>
      <c r="I1708" s="3" t="s">
        <v>77</v>
      </c>
      <c r="J1708" s="3" t="s">
        <v>36</v>
      </c>
      <c r="K1708" s="3" t="s">
        <v>42</v>
      </c>
      <c r="L1708" s="5">
        <v>6.25</v>
      </c>
      <c r="M1708" s="4">
        <v>1</v>
      </c>
      <c r="N1708" s="5">
        <v>1.6625000000000001</v>
      </c>
      <c r="O1708" s="5">
        <v>1.6625000000000001</v>
      </c>
      <c r="P1708" s="4">
        <v>3</v>
      </c>
      <c r="Q1708" s="6">
        <v>33.3333333333333</v>
      </c>
      <c r="R1708" s="7">
        <v>2.3333333333333299</v>
      </c>
      <c r="S1708" s="6">
        <v>0</v>
      </c>
      <c r="T1708" s="5">
        <v>0</v>
      </c>
      <c r="U1708" s="5">
        <v>0</v>
      </c>
      <c r="V1708" s="5">
        <f t="shared" si="140"/>
        <v>1.6625000000000001</v>
      </c>
      <c r="W1708" s="5">
        <f t="shared" si="136"/>
        <v>-1.6625000000000001</v>
      </c>
      <c r="X1708" s="8">
        <f t="shared" si="137"/>
        <v>-1</v>
      </c>
      <c r="Y1708" s="4">
        <v>0</v>
      </c>
      <c r="Z1708" s="9" t="str">
        <f t="shared" si="138"/>
        <v>NA</v>
      </c>
      <c r="AA1708" s="10">
        <f t="shared" si="139"/>
        <v>0</v>
      </c>
    </row>
    <row r="1709" spans="1:27" x14ac:dyDescent="0.55000000000000004">
      <c r="A1709" s="3" t="s">
        <v>71</v>
      </c>
      <c r="B1709" s="3" t="s">
        <v>72</v>
      </c>
      <c r="C1709" s="3" t="s">
        <v>3052</v>
      </c>
      <c r="D1709" s="3" t="s">
        <v>205</v>
      </c>
      <c r="E1709" s="4" t="s">
        <v>47</v>
      </c>
      <c r="F1709" s="3" t="s">
        <v>104</v>
      </c>
      <c r="G1709" s="3" t="s">
        <v>3008</v>
      </c>
      <c r="H1709" s="3" t="s">
        <v>34</v>
      </c>
      <c r="I1709" s="3" t="s">
        <v>77</v>
      </c>
      <c r="J1709" s="3" t="s">
        <v>36</v>
      </c>
      <c r="K1709" s="3" t="s">
        <v>61</v>
      </c>
      <c r="L1709" s="5">
        <v>6.25</v>
      </c>
      <c r="M1709" s="4">
        <v>1</v>
      </c>
      <c r="N1709" s="5">
        <v>1.6625000000000001</v>
      </c>
      <c r="O1709" s="5">
        <v>1.6625000000000001</v>
      </c>
      <c r="P1709" s="4">
        <v>7</v>
      </c>
      <c r="Q1709" s="6">
        <v>14.285714285714301</v>
      </c>
      <c r="R1709" s="7">
        <v>1.28571428571429</v>
      </c>
      <c r="S1709" s="6">
        <v>0</v>
      </c>
      <c r="T1709" s="5">
        <v>0</v>
      </c>
      <c r="U1709" s="5">
        <v>0</v>
      </c>
      <c r="V1709" s="5">
        <f t="shared" si="140"/>
        <v>1.6625000000000001</v>
      </c>
      <c r="W1709" s="5">
        <f t="shared" si="136"/>
        <v>-1.6625000000000001</v>
      </c>
      <c r="X1709" s="8">
        <f t="shared" si="137"/>
        <v>-1</v>
      </c>
      <c r="Y1709" s="4">
        <v>0</v>
      </c>
      <c r="Z1709" s="9" t="str">
        <f t="shared" si="138"/>
        <v>NA</v>
      </c>
      <c r="AA1709" s="10">
        <f t="shared" si="139"/>
        <v>0</v>
      </c>
    </row>
    <row r="1710" spans="1:27" x14ac:dyDescent="0.55000000000000004">
      <c r="A1710" s="3" t="s">
        <v>71</v>
      </c>
      <c r="B1710" s="3" t="s">
        <v>72</v>
      </c>
      <c r="C1710" s="3" t="s">
        <v>3053</v>
      </c>
      <c r="D1710" s="3" t="s">
        <v>3054</v>
      </c>
      <c r="E1710" s="4" t="s">
        <v>47</v>
      </c>
      <c r="F1710" s="3" t="s">
        <v>32</v>
      </c>
      <c r="G1710" s="3" t="s">
        <v>697</v>
      </c>
      <c r="H1710" s="3" t="s">
        <v>34</v>
      </c>
      <c r="I1710" s="3" t="s">
        <v>77</v>
      </c>
      <c r="J1710" s="3" t="s">
        <v>36</v>
      </c>
      <c r="K1710" s="3" t="s">
        <v>42</v>
      </c>
      <c r="L1710" s="5">
        <v>6.25</v>
      </c>
      <c r="M1710" s="4">
        <v>2</v>
      </c>
      <c r="N1710" s="5">
        <v>1.675</v>
      </c>
      <c r="O1710" s="5">
        <v>0.83750000000000002</v>
      </c>
      <c r="P1710" s="4">
        <v>44</v>
      </c>
      <c r="Q1710" s="6">
        <v>4.5454545454545503</v>
      </c>
      <c r="R1710" s="7">
        <v>2.7727272727272698</v>
      </c>
      <c r="S1710" s="6">
        <v>0</v>
      </c>
      <c r="T1710" s="5">
        <v>0</v>
      </c>
      <c r="U1710" s="5">
        <v>0</v>
      </c>
      <c r="V1710" s="5">
        <f t="shared" si="140"/>
        <v>1.675</v>
      </c>
      <c r="W1710" s="5">
        <f t="shared" si="136"/>
        <v>-1.675</v>
      </c>
      <c r="X1710" s="8">
        <f t="shared" si="137"/>
        <v>-1</v>
      </c>
      <c r="Y1710" s="4">
        <v>0</v>
      </c>
      <c r="Z1710" s="9" t="str">
        <f t="shared" si="138"/>
        <v>NA</v>
      </c>
      <c r="AA1710" s="10">
        <f t="shared" si="139"/>
        <v>0</v>
      </c>
    </row>
    <row r="1711" spans="1:27" x14ac:dyDescent="0.55000000000000004">
      <c r="A1711" s="3" t="s">
        <v>71</v>
      </c>
      <c r="B1711" s="3" t="s">
        <v>72</v>
      </c>
      <c r="C1711" s="3" t="s">
        <v>3055</v>
      </c>
      <c r="D1711" s="3" t="s">
        <v>2742</v>
      </c>
      <c r="E1711" s="4" t="s">
        <v>47</v>
      </c>
      <c r="F1711" s="3" t="s">
        <v>32</v>
      </c>
      <c r="G1711" s="3" t="s">
        <v>33</v>
      </c>
      <c r="H1711" s="3" t="s">
        <v>34</v>
      </c>
      <c r="I1711" s="3" t="s">
        <v>77</v>
      </c>
      <c r="J1711" s="3" t="s">
        <v>36</v>
      </c>
      <c r="K1711" s="3" t="s">
        <v>42</v>
      </c>
      <c r="L1711" s="5">
        <v>6.25</v>
      </c>
      <c r="M1711" s="4">
        <v>3</v>
      </c>
      <c r="N1711" s="5">
        <v>1.674999975</v>
      </c>
      <c r="O1711" s="5">
        <v>0.55833332499999999</v>
      </c>
      <c r="P1711" s="4">
        <v>95</v>
      </c>
      <c r="Q1711" s="6">
        <v>3.1578947368421102</v>
      </c>
      <c r="R1711" s="7">
        <v>3.9694736842105298</v>
      </c>
      <c r="S1711" s="6">
        <v>0</v>
      </c>
      <c r="T1711" s="5">
        <v>0</v>
      </c>
      <c r="U1711" s="5">
        <v>0</v>
      </c>
      <c r="V1711" s="5">
        <f t="shared" si="140"/>
        <v>1.674999975</v>
      </c>
      <c r="W1711" s="5">
        <f t="shared" si="136"/>
        <v>-1.674999975</v>
      </c>
      <c r="X1711" s="8">
        <f t="shared" si="137"/>
        <v>-1</v>
      </c>
      <c r="Y1711" s="4">
        <v>0</v>
      </c>
      <c r="Z1711" s="9" t="str">
        <f t="shared" si="138"/>
        <v>NA</v>
      </c>
      <c r="AA1711" s="10">
        <f t="shared" si="139"/>
        <v>0</v>
      </c>
    </row>
    <row r="1712" spans="1:27" x14ac:dyDescent="0.55000000000000004">
      <c r="A1712" s="3" t="s">
        <v>71</v>
      </c>
      <c r="B1712" s="3" t="s">
        <v>72</v>
      </c>
      <c r="C1712" s="3" t="s">
        <v>3056</v>
      </c>
      <c r="D1712" s="3" t="s">
        <v>3057</v>
      </c>
      <c r="E1712" s="4" t="s">
        <v>47</v>
      </c>
      <c r="F1712" s="3" t="s">
        <v>32</v>
      </c>
      <c r="G1712" s="3" t="s">
        <v>3058</v>
      </c>
      <c r="H1712" s="3" t="s">
        <v>34</v>
      </c>
      <c r="I1712" s="3" t="s">
        <v>77</v>
      </c>
      <c r="J1712" s="3" t="s">
        <v>36</v>
      </c>
      <c r="K1712" s="3" t="s">
        <v>61</v>
      </c>
      <c r="L1712" s="5">
        <v>6.25</v>
      </c>
      <c r="M1712" s="4">
        <v>1</v>
      </c>
      <c r="N1712" s="5">
        <v>1.675</v>
      </c>
      <c r="O1712" s="5">
        <v>1.675</v>
      </c>
      <c r="P1712" s="4">
        <v>2</v>
      </c>
      <c r="Q1712" s="6">
        <v>50</v>
      </c>
      <c r="R1712" s="7">
        <v>3</v>
      </c>
      <c r="S1712" s="6">
        <v>0</v>
      </c>
      <c r="T1712" s="5">
        <v>0</v>
      </c>
      <c r="U1712" s="5">
        <v>0</v>
      </c>
      <c r="V1712" s="5">
        <f t="shared" si="140"/>
        <v>1.675</v>
      </c>
      <c r="W1712" s="5">
        <f t="shared" si="136"/>
        <v>-1.675</v>
      </c>
      <c r="X1712" s="8">
        <f t="shared" si="137"/>
        <v>-1</v>
      </c>
      <c r="Y1712" s="4">
        <v>0</v>
      </c>
      <c r="Z1712" s="9" t="str">
        <f t="shared" si="138"/>
        <v>NA</v>
      </c>
      <c r="AA1712" s="10">
        <f t="shared" si="139"/>
        <v>0</v>
      </c>
    </row>
    <row r="1713" spans="1:27" x14ac:dyDescent="0.55000000000000004">
      <c r="A1713" s="3" t="s">
        <v>71</v>
      </c>
      <c r="B1713" s="3" t="s">
        <v>72</v>
      </c>
      <c r="C1713" s="3" t="s">
        <v>3059</v>
      </c>
      <c r="D1713" s="3" t="s">
        <v>200</v>
      </c>
      <c r="E1713" s="4" t="s">
        <v>47</v>
      </c>
      <c r="F1713" s="3" t="s">
        <v>75</v>
      </c>
      <c r="G1713" s="3" t="s">
        <v>2816</v>
      </c>
      <c r="H1713" s="3" t="s">
        <v>34</v>
      </c>
      <c r="I1713" s="3" t="s">
        <v>77</v>
      </c>
      <c r="J1713" s="3" t="s">
        <v>36</v>
      </c>
      <c r="K1713" s="3" t="s">
        <v>42</v>
      </c>
      <c r="L1713" s="5">
        <v>6.25</v>
      </c>
      <c r="M1713" s="4">
        <v>1</v>
      </c>
      <c r="N1713" s="5">
        <v>1.675</v>
      </c>
      <c r="O1713" s="5">
        <v>1.675</v>
      </c>
      <c r="P1713" s="4">
        <v>3</v>
      </c>
      <c r="Q1713" s="6">
        <v>33.3333333333333</v>
      </c>
      <c r="R1713" s="7">
        <v>1.6666666666666701</v>
      </c>
      <c r="S1713" s="6">
        <v>0</v>
      </c>
      <c r="T1713" s="5">
        <v>0</v>
      </c>
      <c r="U1713" s="5">
        <v>0</v>
      </c>
      <c r="V1713" s="5">
        <f t="shared" si="140"/>
        <v>1.675</v>
      </c>
      <c r="W1713" s="5">
        <f t="shared" si="136"/>
        <v>-1.675</v>
      </c>
      <c r="X1713" s="8">
        <f t="shared" si="137"/>
        <v>-1</v>
      </c>
      <c r="Y1713" s="4">
        <v>0</v>
      </c>
      <c r="Z1713" s="9" t="str">
        <f t="shared" si="138"/>
        <v>NA</v>
      </c>
      <c r="AA1713" s="10">
        <f t="shared" si="139"/>
        <v>0</v>
      </c>
    </row>
    <row r="1714" spans="1:27" x14ac:dyDescent="0.55000000000000004">
      <c r="A1714" s="3" t="s">
        <v>71</v>
      </c>
      <c r="B1714" s="3" t="s">
        <v>72</v>
      </c>
      <c r="C1714" s="3" t="s">
        <v>3060</v>
      </c>
      <c r="D1714" s="3" t="s">
        <v>3061</v>
      </c>
      <c r="E1714" s="4" t="s">
        <v>47</v>
      </c>
      <c r="F1714" s="3" t="s">
        <v>137</v>
      </c>
      <c r="G1714" s="3" t="s">
        <v>2863</v>
      </c>
      <c r="H1714" s="3" t="s">
        <v>34</v>
      </c>
      <c r="I1714" s="3" t="s">
        <v>77</v>
      </c>
      <c r="J1714" s="3" t="s">
        <v>36</v>
      </c>
      <c r="K1714" s="3" t="s">
        <v>42</v>
      </c>
      <c r="L1714" s="5">
        <v>6.25</v>
      </c>
      <c r="M1714" s="4">
        <v>1</v>
      </c>
      <c r="N1714" s="5">
        <v>1.675</v>
      </c>
      <c r="O1714" s="5">
        <v>1.675</v>
      </c>
      <c r="P1714" s="4">
        <v>5</v>
      </c>
      <c r="Q1714" s="6">
        <v>20</v>
      </c>
      <c r="R1714" s="7">
        <v>1.2</v>
      </c>
      <c r="S1714" s="6">
        <v>0</v>
      </c>
      <c r="T1714" s="5">
        <v>0</v>
      </c>
      <c r="U1714" s="5">
        <v>0</v>
      </c>
      <c r="V1714" s="5">
        <f t="shared" si="140"/>
        <v>1.675</v>
      </c>
      <c r="W1714" s="5">
        <f t="shared" si="136"/>
        <v>-1.675</v>
      </c>
      <c r="X1714" s="8">
        <f t="shared" si="137"/>
        <v>-1</v>
      </c>
      <c r="Y1714" s="4">
        <v>0</v>
      </c>
      <c r="Z1714" s="9" t="str">
        <f t="shared" si="138"/>
        <v>NA</v>
      </c>
      <c r="AA1714" s="10">
        <f t="shared" si="139"/>
        <v>0</v>
      </c>
    </row>
    <row r="1715" spans="1:27" x14ac:dyDescent="0.55000000000000004">
      <c r="A1715" s="3" t="s">
        <v>71</v>
      </c>
      <c r="B1715" s="3" t="s">
        <v>72</v>
      </c>
      <c r="C1715" s="3" t="s">
        <v>3062</v>
      </c>
      <c r="D1715" s="3" t="s">
        <v>3063</v>
      </c>
      <c r="E1715" s="4" t="s">
        <v>47</v>
      </c>
      <c r="F1715" s="3" t="s">
        <v>173</v>
      </c>
      <c r="G1715" s="3" t="s">
        <v>206</v>
      </c>
      <c r="H1715" s="3" t="s">
        <v>34</v>
      </c>
      <c r="I1715" s="3" t="s">
        <v>77</v>
      </c>
      <c r="J1715" s="3" t="s">
        <v>36</v>
      </c>
      <c r="K1715" s="3" t="s">
        <v>42</v>
      </c>
      <c r="L1715" s="5">
        <v>6.25</v>
      </c>
      <c r="M1715" s="4">
        <v>1</v>
      </c>
      <c r="N1715" s="5">
        <v>1.6875</v>
      </c>
      <c r="O1715" s="5">
        <v>1.6875</v>
      </c>
      <c r="P1715" s="4">
        <v>14</v>
      </c>
      <c r="Q1715" s="6">
        <v>7.1428571428571397</v>
      </c>
      <c r="R1715" s="7">
        <v>1.71428571428571</v>
      </c>
      <c r="S1715" s="6">
        <v>0</v>
      </c>
      <c r="T1715" s="5">
        <v>0</v>
      </c>
      <c r="U1715" s="5">
        <v>0</v>
      </c>
      <c r="V1715" s="5">
        <f t="shared" si="140"/>
        <v>1.6875</v>
      </c>
      <c r="W1715" s="5">
        <f t="shared" si="136"/>
        <v>-1.6875</v>
      </c>
      <c r="X1715" s="8">
        <f t="shared" si="137"/>
        <v>-1</v>
      </c>
      <c r="Y1715" s="4">
        <v>0</v>
      </c>
      <c r="Z1715" s="9" t="str">
        <f t="shared" si="138"/>
        <v>NA</v>
      </c>
      <c r="AA1715" s="10">
        <f t="shared" si="139"/>
        <v>0</v>
      </c>
    </row>
    <row r="1716" spans="1:27" x14ac:dyDescent="0.55000000000000004">
      <c r="A1716" s="3" t="s">
        <v>71</v>
      </c>
      <c r="B1716" s="3" t="s">
        <v>72</v>
      </c>
      <c r="C1716" s="3" t="s">
        <v>3064</v>
      </c>
      <c r="D1716" s="3" t="s">
        <v>3065</v>
      </c>
      <c r="E1716" s="4" t="s">
        <v>47</v>
      </c>
      <c r="F1716" s="3" t="s">
        <v>173</v>
      </c>
      <c r="G1716" s="3" t="s">
        <v>2929</v>
      </c>
      <c r="H1716" s="3" t="s">
        <v>1930</v>
      </c>
      <c r="I1716" s="3" t="s">
        <v>77</v>
      </c>
      <c r="J1716" s="3" t="s">
        <v>36</v>
      </c>
      <c r="K1716" s="3" t="s">
        <v>42</v>
      </c>
      <c r="L1716" s="5">
        <v>6.25</v>
      </c>
      <c r="M1716" s="4">
        <v>1</v>
      </c>
      <c r="N1716" s="5">
        <v>1.6875</v>
      </c>
      <c r="O1716" s="5">
        <v>1.6875</v>
      </c>
      <c r="P1716" s="4">
        <v>1</v>
      </c>
      <c r="Q1716" s="6">
        <v>100</v>
      </c>
      <c r="R1716" s="7">
        <v>1</v>
      </c>
      <c r="S1716" s="6">
        <v>0</v>
      </c>
      <c r="T1716" s="5">
        <v>0</v>
      </c>
      <c r="U1716" s="5">
        <v>0</v>
      </c>
      <c r="V1716" s="5">
        <f t="shared" si="140"/>
        <v>1.6875</v>
      </c>
      <c r="W1716" s="5">
        <f t="shared" si="136"/>
        <v>-1.6875</v>
      </c>
      <c r="X1716" s="8">
        <f t="shared" si="137"/>
        <v>-1</v>
      </c>
      <c r="Y1716" s="4">
        <v>0</v>
      </c>
      <c r="Z1716" s="9" t="str">
        <f t="shared" si="138"/>
        <v>NA</v>
      </c>
      <c r="AA1716" s="10">
        <f t="shared" si="139"/>
        <v>0</v>
      </c>
    </row>
    <row r="1717" spans="1:27" x14ac:dyDescent="0.55000000000000004">
      <c r="A1717" s="3" t="s">
        <v>71</v>
      </c>
      <c r="B1717" s="3" t="s">
        <v>72</v>
      </c>
      <c r="C1717" s="3" t="s">
        <v>3066</v>
      </c>
      <c r="D1717" s="3" t="s">
        <v>2638</v>
      </c>
      <c r="E1717" s="4" t="s">
        <v>47</v>
      </c>
      <c r="F1717" s="3" t="s">
        <v>194</v>
      </c>
      <c r="G1717" s="3" t="s">
        <v>195</v>
      </c>
      <c r="H1717" s="3" t="s">
        <v>34</v>
      </c>
      <c r="I1717" s="3" t="s">
        <v>77</v>
      </c>
      <c r="J1717" s="3" t="s">
        <v>36</v>
      </c>
      <c r="K1717" s="3" t="s">
        <v>42</v>
      </c>
      <c r="L1717" s="5">
        <v>6.25</v>
      </c>
      <c r="M1717" s="4">
        <v>1</v>
      </c>
      <c r="N1717" s="5">
        <v>1.6875</v>
      </c>
      <c r="O1717" s="5">
        <v>1.6875</v>
      </c>
      <c r="P1717" s="4">
        <v>7</v>
      </c>
      <c r="Q1717" s="6">
        <v>14.285714285714301</v>
      </c>
      <c r="R1717" s="7">
        <v>1</v>
      </c>
      <c r="S1717" s="6">
        <v>0</v>
      </c>
      <c r="T1717" s="5">
        <v>0</v>
      </c>
      <c r="U1717" s="5">
        <v>0</v>
      </c>
      <c r="V1717" s="5">
        <f t="shared" si="140"/>
        <v>1.6875</v>
      </c>
      <c r="W1717" s="5">
        <f t="shared" si="136"/>
        <v>-1.6875</v>
      </c>
      <c r="X1717" s="8">
        <f t="shared" si="137"/>
        <v>-1</v>
      </c>
      <c r="Y1717" s="4">
        <v>0</v>
      </c>
      <c r="Z1717" s="9" t="str">
        <f t="shared" si="138"/>
        <v>NA</v>
      </c>
      <c r="AA1717" s="10">
        <f t="shared" si="139"/>
        <v>0</v>
      </c>
    </row>
    <row r="1718" spans="1:27" x14ac:dyDescent="0.55000000000000004">
      <c r="A1718" s="3" t="s">
        <v>71</v>
      </c>
      <c r="B1718" s="3" t="s">
        <v>72</v>
      </c>
      <c r="C1718" s="3" t="s">
        <v>3067</v>
      </c>
      <c r="D1718" s="3" t="s">
        <v>2893</v>
      </c>
      <c r="E1718" s="4" t="s">
        <v>47</v>
      </c>
      <c r="F1718" s="3" t="s">
        <v>104</v>
      </c>
      <c r="G1718" s="3" t="s">
        <v>2912</v>
      </c>
      <c r="H1718" s="3" t="s">
        <v>34</v>
      </c>
      <c r="I1718" s="3" t="s">
        <v>77</v>
      </c>
      <c r="J1718" s="3" t="s">
        <v>36</v>
      </c>
      <c r="K1718" s="3" t="s">
        <v>61</v>
      </c>
      <c r="L1718" s="5">
        <v>6.25</v>
      </c>
      <c r="M1718" s="4">
        <v>1</v>
      </c>
      <c r="N1718" s="5">
        <v>1.6875</v>
      </c>
      <c r="O1718" s="5">
        <v>1.6875</v>
      </c>
      <c r="P1718" s="4">
        <v>6</v>
      </c>
      <c r="Q1718" s="6">
        <v>16.6666666666667</v>
      </c>
      <c r="R1718" s="7">
        <v>1</v>
      </c>
      <c r="S1718" s="6">
        <v>0</v>
      </c>
      <c r="T1718" s="5">
        <v>0</v>
      </c>
      <c r="U1718" s="5">
        <v>0</v>
      </c>
      <c r="V1718" s="5">
        <f t="shared" si="140"/>
        <v>1.6875</v>
      </c>
      <c r="W1718" s="5">
        <f t="shared" si="136"/>
        <v>-1.6875</v>
      </c>
      <c r="X1718" s="8">
        <f t="shared" si="137"/>
        <v>-1</v>
      </c>
      <c r="Y1718" s="4">
        <v>0</v>
      </c>
      <c r="Z1718" s="9" t="str">
        <f t="shared" si="138"/>
        <v>NA</v>
      </c>
      <c r="AA1718" s="10">
        <f t="shared" si="139"/>
        <v>0</v>
      </c>
    </row>
    <row r="1719" spans="1:27" x14ac:dyDescent="0.55000000000000004">
      <c r="A1719" s="3" t="s">
        <v>71</v>
      </c>
      <c r="B1719" s="3" t="s">
        <v>72</v>
      </c>
      <c r="C1719" s="3" t="s">
        <v>3068</v>
      </c>
      <c r="D1719" s="3" t="s">
        <v>2916</v>
      </c>
      <c r="E1719" s="4" t="s">
        <v>47</v>
      </c>
      <c r="F1719" s="3" t="s">
        <v>133</v>
      </c>
      <c r="G1719" s="3" t="s">
        <v>2894</v>
      </c>
      <c r="H1719" s="3" t="s">
        <v>34</v>
      </c>
      <c r="I1719" s="3" t="s">
        <v>77</v>
      </c>
      <c r="J1719" s="3" t="s">
        <v>36</v>
      </c>
      <c r="K1719" s="3" t="s">
        <v>61</v>
      </c>
      <c r="L1719" s="5">
        <v>6.25</v>
      </c>
      <c r="M1719" s="4">
        <v>1</v>
      </c>
      <c r="N1719" s="5">
        <v>1.6875</v>
      </c>
      <c r="O1719" s="5">
        <v>1.6875</v>
      </c>
      <c r="P1719" s="4">
        <v>3</v>
      </c>
      <c r="Q1719" s="6">
        <v>33.3333333333333</v>
      </c>
      <c r="R1719" s="7">
        <v>1</v>
      </c>
      <c r="S1719" s="6">
        <v>0</v>
      </c>
      <c r="T1719" s="5">
        <v>0</v>
      </c>
      <c r="U1719" s="5">
        <v>0</v>
      </c>
      <c r="V1719" s="5">
        <f t="shared" si="140"/>
        <v>1.6875</v>
      </c>
      <c r="W1719" s="5">
        <f t="shared" si="136"/>
        <v>-1.6875</v>
      </c>
      <c r="X1719" s="8">
        <f t="shared" si="137"/>
        <v>-1</v>
      </c>
      <c r="Y1719" s="4">
        <v>0</v>
      </c>
      <c r="Z1719" s="9" t="str">
        <f t="shared" si="138"/>
        <v>NA</v>
      </c>
      <c r="AA1719" s="10">
        <f t="shared" si="139"/>
        <v>0</v>
      </c>
    </row>
    <row r="1720" spans="1:27" x14ac:dyDescent="0.55000000000000004">
      <c r="A1720" s="3" t="s">
        <v>71</v>
      </c>
      <c r="B1720" s="3" t="s">
        <v>72</v>
      </c>
      <c r="C1720" s="3" t="s">
        <v>3069</v>
      </c>
      <c r="D1720" s="3" t="s">
        <v>2267</v>
      </c>
      <c r="E1720" s="4" t="s">
        <v>47</v>
      </c>
      <c r="F1720" s="3" t="s">
        <v>104</v>
      </c>
      <c r="G1720" s="3" t="s">
        <v>3070</v>
      </c>
      <c r="H1720" s="3" t="s">
        <v>34</v>
      </c>
      <c r="I1720" s="3" t="s">
        <v>77</v>
      </c>
      <c r="J1720" s="3" t="s">
        <v>36</v>
      </c>
      <c r="K1720" s="3" t="s">
        <v>61</v>
      </c>
      <c r="L1720" s="5">
        <v>6.25</v>
      </c>
      <c r="M1720" s="4">
        <v>1</v>
      </c>
      <c r="N1720" s="5">
        <v>1.7</v>
      </c>
      <c r="O1720" s="5">
        <v>1.7</v>
      </c>
      <c r="P1720" s="4">
        <v>7</v>
      </c>
      <c r="Q1720" s="6">
        <v>14.285714285714301</v>
      </c>
      <c r="R1720" s="7">
        <v>1</v>
      </c>
      <c r="S1720" s="6">
        <v>0</v>
      </c>
      <c r="T1720" s="5">
        <v>0</v>
      </c>
      <c r="U1720" s="5">
        <v>0</v>
      </c>
      <c r="V1720" s="5">
        <f t="shared" si="140"/>
        <v>1.7</v>
      </c>
      <c r="W1720" s="5">
        <f t="shared" si="136"/>
        <v>-1.7</v>
      </c>
      <c r="X1720" s="8">
        <f t="shared" si="137"/>
        <v>-1</v>
      </c>
      <c r="Y1720" s="4">
        <v>0</v>
      </c>
      <c r="Z1720" s="9" t="str">
        <f t="shared" si="138"/>
        <v>NA</v>
      </c>
      <c r="AA1720" s="10">
        <f t="shared" si="139"/>
        <v>0</v>
      </c>
    </row>
    <row r="1721" spans="1:27" x14ac:dyDescent="0.55000000000000004">
      <c r="A1721" s="3" t="s">
        <v>71</v>
      </c>
      <c r="B1721" s="3" t="s">
        <v>72</v>
      </c>
      <c r="C1721" s="3" t="s">
        <v>3071</v>
      </c>
      <c r="D1721" s="3" t="s">
        <v>2014</v>
      </c>
      <c r="E1721" s="4" t="s">
        <v>47</v>
      </c>
      <c r="F1721" s="3" t="s">
        <v>173</v>
      </c>
      <c r="G1721" s="3" t="s">
        <v>545</v>
      </c>
      <c r="H1721" s="3" t="s">
        <v>1881</v>
      </c>
      <c r="I1721" s="3" t="s">
        <v>77</v>
      </c>
      <c r="J1721" s="3" t="s">
        <v>36</v>
      </c>
      <c r="K1721" s="3" t="s">
        <v>42</v>
      </c>
      <c r="L1721" s="5">
        <v>6.25</v>
      </c>
      <c r="M1721" s="4">
        <v>1</v>
      </c>
      <c r="N1721" s="5">
        <v>1.7250000000000001</v>
      </c>
      <c r="O1721" s="5">
        <v>1.7250000000000001</v>
      </c>
      <c r="P1721" s="4">
        <v>7</v>
      </c>
      <c r="Q1721" s="6">
        <v>14.285714285714301</v>
      </c>
      <c r="R1721" s="7">
        <v>4.5714285714285703</v>
      </c>
      <c r="S1721" s="6">
        <v>0</v>
      </c>
      <c r="T1721" s="5">
        <v>0</v>
      </c>
      <c r="U1721" s="5">
        <v>0</v>
      </c>
      <c r="V1721" s="5">
        <f t="shared" si="140"/>
        <v>1.7250000000000001</v>
      </c>
      <c r="W1721" s="5">
        <f t="shared" si="136"/>
        <v>-1.7250000000000001</v>
      </c>
      <c r="X1721" s="8">
        <f t="shared" si="137"/>
        <v>-1</v>
      </c>
      <c r="Y1721" s="4">
        <v>0</v>
      </c>
      <c r="Z1721" s="9" t="str">
        <f t="shared" si="138"/>
        <v>NA</v>
      </c>
      <c r="AA1721" s="10">
        <f t="shared" si="139"/>
        <v>0</v>
      </c>
    </row>
    <row r="1722" spans="1:27" x14ac:dyDescent="0.55000000000000004">
      <c r="A1722" s="3" t="s">
        <v>71</v>
      </c>
      <c r="B1722" s="3" t="s">
        <v>72</v>
      </c>
      <c r="C1722" s="3" t="s">
        <v>3072</v>
      </c>
      <c r="D1722" s="3" t="s">
        <v>3073</v>
      </c>
      <c r="E1722" s="4" t="s">
        <v>47</v>
      </c>
      <c r="F1722" s="3" t="s">
        <v>32</v>
      </c>
      <c r="G1722" s="3" t="s">
        <v>3011</v>
      </c>
      <c r="H1722" s="3" t="s">
        <v>34</v>
      </c>
      <c r="I1722" s="3" t="s">
        <v>77</v>
      </c>
      <c r="J1722" s="3" t="s">
        <v>36</v>
      </c>
      <c r="K1722" s="3" t="s">
        <v>61</v>
      </c>
      <c r="L1722" s="5">
        <v>6.25</v>
      </c>
      <c r="M1722" s="4">
        <v>4</v>
      </c>
      <c r="N1722" s="5">
        <v>1.7250000000000001</v>
      </c>
      <c r="O1722" s="5">
        <v>0.43125000000000002</v>
      </c>
      <c r="P1722" s="4">
        <v>17</v>
      </c>
      <c r="Q1722" s="6">
        <v>23.529411764705898</v>
      </c>
      <c r="R1722" s="7">
        <v>2.1705882352941201</v>
      </c>
      <c r="S1722" s="6">
        <v>0</v>
      </c>
      <c r="T1722" s="5">
        <v>0</v>
      </c>
      <c r="U1722" s="5">
        <v>0</v>
      </c>
      <c r="V1722" s="5">
        <f t="shared" si="140"/>
        <v>1.7250000000000001</v>
      </c>
      <c r="W1722" s="5">
        <f t="shared" si="136"/>
        <v>-1.7250000000000001</v>
      </c>
      <c r="X1722" s="8">
        <f t="shared" si="137"/>
        <v>-1</v>
      </c>
      <c r="Y1722" s="4">
        <v>0</v>
      </c>
      <c r="Z1722" s="9" t="str">
        <f t="shared" si="138"/>
        <v>NA</v>
      </c>
      <c r="AA1722" s="10">
        <f t="shared" si="139"/>
        <v>0</v>
      </c>
    </row>
    <row r="1723" spans="1:27" x14ac:dyDescent="0.55000000000000004">
      <c r="A1723" s="3" t="s">
        <v>71</v>
      </c>
      <c r="B1723" s="3" t="s">
        <v>72</v>
      </c>
      <c r="C1723" s="3" t="s">
        <v>3074</v>
      </c>
      <c r="D1723" s="3" t="s">
        <v>3075</v>
      </c>
      <c r="E1723" s="4" t="s">
        <v>47</v>
      </c>
      <c r="F1723" s="3" t="s">
        <v>75</v>
      </c>
      <c r="G1723" s="3" t="s">
        <v>282</v>
      </c>
      <c r="H1723" s="3" t="s">
        <v>34</v>
      </c>
      <c r="I1723" s="3" t="s">
        <v>77</v>
      </c>
      <c r="J1723" s="3" t="s">
        <v>36</v>
      </c>
      <c r="K1723" s="3" t="s">
        <v>61</v>
      </c>
      <c r="L1723" s="5">
        <v>6.25</v>
      </c>
      <c r="M1723" s="4">
        <v>1</v>
      </c>
      <c r="N1723" s="5">
        <v>1.7250000000000001</v>
      </c>
      <c r="O1723" s="5">
        <v>1.7250000000000001</v>
      </c>
      <c r="P1723" s="4">
        <v>9</v>
      </c>
      <c r="Q1723" s="6">
        <v>11.1111111111111</v>
      </c>
      <c r="R1723" s="7">
        <v>1.1111111111111101</v>
      </c>
      <c r="S1723" s="6">
        <v>0</v>
      </c>
      <c r="T1723" s="5">
        <v>0</v>
      </c>
      <c r="U1723" s="5">
        <v>0</v>
      </c>
      <c r="V1723" s="5">
        <f t="shared" si="140"/>
        <v>1.7250000000000001</v>
      </c>
      <c r="W1723" s="5">
        <f t="shared" si="136"/>
        <v>-1.7250000000000001</v>
      </c>
      <c r="X1723" s="8">
        <f t="shared" si="137"/>
        <v>-1</v>
      </c>
      <c r="Y1723" s="4">
        <v>0</v>
      </c>
      <c r="Z1723" s="9" t="str">
        <f t="shared" si="138"/>
        <v>NA</v>
      </c>
      <c r="AA1723" s="10">
        <f t="shared" si="139"/>
        <v>0</v>
      </c>
    </row>
    <row r="1724" spans="1:27" x14ac:dyDescent="0.55000000000000004">
      <c r="A1724" s="3" t="s">
        <v>71</v>
      </c>
      <c r="B1724" s="3" t="s">
        <v>72</v>
      </c>
      <c r="C1724" s="3" t="s">
        <v>3076</v>
      </c>
      <c r="D1724" s="3" t="s">
        <v>3077</v>
      </c>
      <c r="E1724" s="4" t="s">
        <v>47</v>
      </c>
      <c r="F1724" s="3" t="s">
        <v>104</v>
      </c>
      <c r="G1724" s="3" t="s">
        <v>3078</v>
      </c>
      <c r="H1724" s="3" t="s">
        <v>34</v>
      </c>
      <c r="I1724" s="3" t="s">
        <v>77</v>
      </c>
      <c r="J1724" s="3" t="s">
        <v>36</v>
      </c>
      <c r="K1724" s="3" t="s">
        <v>61</v>
      </c>
      <c r="L1724" s="5">
        <v>6.25</v>
      </c>
      <c r="M1724" s="4">
        <v>1</v>
      </c>
      <c r="N1724" s="5">
        <v>1.7250000000000001</v>
      </c>
      <c r="O1724" s="5">
        <v>1.7250000000000001</v>
      </c>
      <c r="P1724" s="4">
        <v>9</v>
      </c>
      <c r="Q1724" s="6">
        <v>11.1111111111111</v>
      </c>
      <c r="R1724" s="7">
        <v>1.1000000000000001</v>
      </c>
      <c r="S1724" s="6">
        <v>0</v>
      </c>
      <c r="T1724" s="5">
        <v>0</v>
      </c>
      <c r="U1724" s="5">
        <v>0</v>
      </c>
      <c r="V1724" s="5">
        <f t="shared" si="140"/>
        <v>1.7250000000000001</v>
      </c>
      <c r="W1724" s="5">
        <f t="shared" si="136"/>
        <v>-1.7250000000000001</v>
      </c>
      <c r="X1724" s="8">
        <f t="shared" si="137"/>
        <v>-1</v>
      </c>
      <c r="Y1724" s="4">
        <v>0</v>
      </c>
      <c r="Z1724" s="9" t="str">
        <f t="shared" si="138"/>
        <v>NA</v>
      </c>
      <c r="AA1724" s="10">
        <f t="shared" si="139"/>
        <v>0</v>
      </c>
    </row>
    <row r="1725" spans="1:27" x14ac:dyDescent="0.55000000000000004">
      <c r="A1725" s="3" t="s">
        <v>71</v>
      </c>
      <c r="B1725" s="3" t="s">
        <v>72</v>
      </c>
      <c r="C1725" s="3" t="s">
        <v>3079</v>
      </c>
      <c r="D1725" s="3" t="s">
        <v>3080</v>
      </c>
      <c r="E1725" s="4" t="s">
        <v>47</v>
      </c>
      <c r="F1725" s="3" t="s">
        <v>104</v>
      </c>
      <c r="G1725" s="3" t="s">
        <v>3081</v>
      </c>
      <c r="H1725" s="3" t="s">
        <v>34</v>
      </c>
      <c r="I1725" s="3" t="s">
        <v>77</v>
      </c>
      <c r="J1725" s="3" t="s">
        <v>36</v>
      </c>
      <c r="K1725" s="3" t="s">
        <v>61</v>
      </c>
      <c r="L1725" s="5">
        <v>6.25</v>
      </c>
      <c r="M1725" s="4">
        <v>1</v>
      </c>
      <c r="N1725" s="5">
        <v>1.7250000000000001</v>
      </c>
      <c r="O1725" s="5">
        <v>1.7250000000000001</v>
      </c>
      <c r="P1725" s="4">
        <v>4</v>
      </c>
      <c r="Q1725" s="6">
        <v>25</v>
      </c>
      <c r="R1725" s="7">
        <v>1</v>
      </c>
      <c r="S1725" s="6">
        <v>0</v>
      </c>
      <c r="T1725" s="5">
        <v>0</v>
      </c>
      <c r="U1725" s="5">
        <v>0</v>
      </c>
      <c r="V1725" s="5">
        <f t="shared" si="140"/>
        <v>1.7250000000000001</v>
      </c>
      <c r="W1725" s="5">
        <f t="shared" si="136"/>
        <v>-1.7250000000000001</v>
      </c>
      <c r="X1725" s="8">
        <f t="shared" si="137"/>
        <v>-1</v>
      </c>
      <c r="Y1725" s="4">
        <v>0</v>
      </c>
      <c r="Z1725" s="9" t="str">
        <f t="shared" si="138"/>
        <v>NA</v>
      </c>
      <c r="AA1725" s="10">
        <f t="shared" si="139"/>
        <v>0</v>
      </c>
    </row>
    <row r="1726" spans="1:27" x14ac:dyDescent="0.55000000000000004">
      <c r="A1726" s="3" t="s">
        <v>71</v>
      </c>
      <c r="B1726" s="3" t="s">
        <v>72</v>
      </c>
      <c r="C1726" s="3" t="s">
        <v>3082</v>
      </c>
      <c r="D1726" s="3" t="s">
        <v>3083</v>
      </c>
      <c r="E1726" s="4" t="s">
        <v>47</v>
      </c>
      <c r="F1726" s="3" t="s">
        <v>173</v>
      </c>
      <c r="G1726" s="3" t="s">
        <v>2806</v>
      </c>
      <c r="H1726" s="3" t="s">
        <v>34</v>
      </c>
      <c r="I1726" s="3" t="s">
        <v>77</v>
      </c>
      <c r="J1726" s="3" t="s">
        <v>36</v>
      </c>
      <c r="K1726" s="3" t="s">
        <v>42</v>
      </c>
      <c r="L1726" s="5">
        <v>6.25</v>
      </c>
      <c r="M1726" s="4">
        <v>1</v>
      </c>
      <c r="N1726" s="5">
        <v>1.7375</v>
      </c>
      <c r="O1726" s="5">
        <v>1.7375</v>
      </c>
      <c r="P1726" s="4">
        <v>1</v>
      </c>
      <c r="Q1726" s="6">
        <v>100</v>
      </c>
      <c r="R1726" s="7">
        <v>1</v>
      </c>
      <c r="S1726" s="6">
        <v>0</v>
      </c>
      <c r="T1726" s="5">
        <v>0</v>
      </c>
      <c r="U1726" s="5">
        <v>0</v>
      </c>
      <c r="V1726" s="5">
        <f t="shared" si="140"/>
        <v>1.7375</v>
      </c>
      <c r="W1726" s="5">
        <f t="shared" si="136"/>
        <v>-1.7375</v>
      </c>
      <c r="X1726" s="8">
        <f t="shared" si="137"/>
        <v>-1</v>
      </c>
      <c r="Y1726" s="4">
        <v>0</v>
      </c>
      <c r="Z1726" s="9" t="str">
        <f t="shared" si="138"/>
        <v>NA</v>
      </c>
      <c r="AA1726" s="10">
        <f t="shared" si="139"/>
        <v>0</v>
      </c>
    </row>
    <row r="1727" spans="1:27" x14ac:dyDescent="0.55000000000000004">
      <c r="A1727" s="3" t="s">
        <v>71</v>
      </c>
      <c r="B1727" s="3" t="s">
        <v>72</v>
      </c>
      <c r="C1727" s="3" t="s">
        <v>3084</v>
      </c>
      <c r="D1727" s="3" t="s">
        <v>3085</v>
      </c>
      <c r="E1727" s="4" t="s">
        <v>47</v>
      </c>
      <c r="F1727" s="3" t="s">
        <v>104</v>
      </c>
      <c r="G1727" s="3" t="s">
        <v>2782</v>
      </c>
      <c r="H1727" s="3" t="s">
        <v>34</v>
      </c>
      <c r="I1727" s="3" t="s">
        <v>77</v>
      </c>
      <c r="J1727" s="3" t="s">
        <v>36</v>
      </c>
      <c r="K1727" s="3" t="s">
        <v>61</v>
      </c>
      <c r="L1727" s="5">
        <v>6.25</v>
      </c>
      <c r="M1727" s="4">
        <v>1</v>
      </c>
      <c r="N1727" s="5">
        <v>1.7375</v>
      </c>
      <c r="O1727" s="5">
        <v>1.7375</v>
      </c>
      <c r="P1727" s="4">
        <v>3</v>
      </c>
      <c r="Q1727" s="6">
        <v>33.3333333333333</v>
      </c>
      <c r="R1727" s="7">
        <v>1</v>
      </c>
      <c r="S1727" s="6">
        <v>0</v>
      </c>
      <c r="T1727" s="5">
        <v>0</v>
      </c>
      <c r="U1727" s="5">
        <v>0</v>
      </c>
      <c r="V1727" s="5">
        <f t="shared" si="140"/>
        <v>1.7375</v>
      </c>
      <c r="W1727" s="5">
        <f t="shared" si="136"/>
        <v>-1.7375</v>
      </c>
      <c r="X1727" s="8">
        <f t="shared" si="137"/>
        <v>-1</v>
      </c>
      <c r="Y1727" s="4">
        <v>0</v>
      </c>
      <c r="Z1727" s="9" t="str">
        <f t="shared" si="138"/>
        <v>NA</v>
      </c>
      <c r="AA1727" s="10">
        <f t="shared" si="139"/>
        <v>0</v>
      </c>
    </row>
    <row r="1728" spans="1:27" x14ac:dyDescent="0.55000000000000004">
      <c r="A1728" s="3" t="s">
        <v>71</v>
      </c>
      <c r="B1728" s="3" t="s">
        <v>72</v>
      </c>
      <c r="C1728" s="3" t="s">
        <v>3086</v>
      </c>
      <c r="D1728" s="3" t="s">
        <v>640</v>
      </c>
      <c r="E1728" s="4" t="s">
        <v>47</v>
      </c>
      <c r="F1728" s="3" t="s">
        <v>262</v>
      </c>
      <c r="G1728" s="3" t="s">
        <v>3014</v>
      </c>
      <c r="H1728" s="3" t="s">
        <v>34</v>
      </c>
      <c r="I1728" s="3" t="s">
        <v>77</v>
      </c>
      <c r="J1728" s="3" t="s">
        <v>36</v>
      </c>
      <c r="K1728" s="3" t="s">
        <v>61</v>
      </c>
      <c r="L1728" s="5">
        <v>6.25</v>
      </c>
      <c r="M1728" s="4">
        <v>2</v>
      </c>
      <c r="N1728" s="5">
        <v>1.7375</v>
      </c>
      <c r="O1728" s="5">
        <v>0.86875000000000002</v>
      </c>
      <c r="P1728" s="4">
        <v>48</v>
      </c>
      <c r="Q1728" s="6">
        <v>4.1666666666666696</v>
      </c>
      <c r="R1728" s="7">
        <v>1.6812499999999999</v>
      </c>
      <c r="S1728" s="6">
        <v>0</v>
      </c>
      <c r="T1728" s="5">
        <v>0</v>
      </c>
      <c r="U1728" s="5">
        <v>0</v>
      </c>
      <c r="V1728" s="5">
        <f t="shared" si="140"/>
        <v>1.7375</v>
      </c>
      <c r="W1728" s="5">
        <f t="shared" si="136"/>
        <v>-1.7375</v>
      </c>
      <c r="X1728" s="8">
        <f t="shared" si="137"/>
        <v>-1</v>
      </c>
      <c r="Y1728" s="4">
        <v>0</v>
      </c>
      <c r="Z1728" s="9" t="str">
        <f t="shared" si="138"/>
        <v>NA</v>
      </c>
      <c r="AA1728" s="10">
        <f t="shared" si="139"/>
        <v>0</v>
      </c>
    </row>
    <row r="1729" spans="1:27" x14ac:dyDescent="0.55000000000000004">
      <c r="A1729" s="3" t="s">
        <v>71</v>
      </c>
      <c r="B1729" s="3" t="s">
        <v>72</v>
      </c>
      <c r="C1729" s="3" t="s">
        <v>3087</v>
      </c>
      <c r="D1729" s="3" t="s">
        <v>3088</v>
      </c>
      <c r="E1729" s="4" t="s">
        <v>47</v>
      </c>
      <c r="F1729" s="3" t="s">
        <v>104</v>
      </c>
      <c r="G1729" s="3" t="s">
        <v>105</v>
      </c>
      <c r="H1729" s="3" t="s">
        <v>34</v>
      </c>
      <c r="I1729" s="3" t="s">
        <v>77</v>
      </c>
      <c r="J1729" s="3" t="s">
        <v>36</v>
      </c>
      <c r="K1729" s="3" t="s">
        <v>37</v>
      </c>
      <c r="L1729" s="5">
        <v>6.25</v>
      </c>
      <c r="M1729" s="4">
        <v>1</v>
      </c>
      <c r="N1729" s="5">
        <v>1.75</v>
      </c>
      <c r="O1729" s="5">
        <v>1.75</v>
      </c>
      <c r="P1729" s="4">
        <v>9</v>
      </c>
      <c r="Q1729" s="6">
        <v>11.1111111111111</v>
      </c>
      <c r="R1729" s="7">
        <v>1</v>
      </c>
      <c r="S1729" s="6">
        <v>0</v>
      </c>
      <c r="T1729" s="5">
        <v>0</v>
      </c>
      <c r="U1729" s="5">
        <v>0</v>
      </c>
      <c r="V1729" s="5">
        <f t="shared" si="140"/>
        <v>1.75</v>
      </c>
      <c r="W1729" s="5">
        <f t="shared" si="136"/>
        <v>-1.75</v>
      </c>
      <c r="X1729" s="8">
        <f t="shared" si="137"/>
        <v>-1</v>
      </c>
      <c r="Y1729" s="4">
        <v>0</v>
      </c>
      <c r="Z1729" s="9" t="str">
        <f t="shared" si="138"/>
        <v>NA</v>
      </c>
      <c r="AA1729" s="10">
        <f t="shared" si="139"/>
        <v>0</v>
      </c>
    </row>
    <row r="1730" spans="1:27" x14ac:dyDescent="0.55000000000000004">
      <c r="A1730" s="3" t="s">
        <v>71</v>
      </c>
      <c r="B1730" s="3" t="s">
        <v>72</v>
      </c>
      <c r="C1730" s="3" t="s">
        <v>3089</v>
      </c>
      <c r="D1730" s="3" t="s">
        <v>3027</v>
      </c>
      <c r="E1730" s="4" t="s">
        <v>47</v>
      </c>
      <c r="F1730" s="3" t="s">
        <v>104</v>
      </c>
      <c r="G1730" s="3" t="s">
        <v>3090</v>
      </c>
      <c r="H1730" s="3" t="s">
        <v>34</v>
      </c>
      <c r="I1730" s="3" t="s">
        <v>77</v>
      </c>
      <c r="J1730" s="3" t="s">
        <v>36</v>
      </c>
      <c r="K1730" s="3" t="s">
        <v>61</v>
      </c>
      <c r="L1730" s="5">
        <v>6.25</v>
      </c>
      <c r="M1730" s="4">
        <v>1</v>
      </c>
      <c r="N1730" s="5">
        <v>1.75</v>
      </c>
      <c r="O1730" s="5">
        <v>1.75</v>
      </c>
      <c r="P1730" s="4">
        <v>2</v>
      </c>
      <c r="Q1730" s="6">
        <v>50</v>
      </c>
      <c r="R1730" s="7">
        <v>1</v>
      </c>
      <c r="S1730" s="6">
        <v>0</v>
      </c>
      <c r="T1730" s="5">
        <v>0</v>
      </c>
      <c r="U1730" s="5">
        <v>0</v>
      </c>
      <c r="V1730" s="5">
        <f t="shared" si="140"/>
        <v>1.75</v>
      </c>
      <c r="W1730" s="5">
        <f t="shared" ref="W1730:W1793" si="141">U1730-V1730</f>
        <v>-1.75</v>
      </c>
      <c r="X1730" s="8">
        <f t="shared" ref="X1730:X1793" si="142">IF(V1730=0,0,(U1730-V1730)/V1730)</f>
        <v>-1</v>
      </c>
      <c r="Y1730" s="4">
        <v>0</v>
      </c>
      <c r="Z1730" s="9" t="str">
        <f t="shared" ref="Z1730:Z1793" si="143">IF(Y1730=0,"NA",U1730/Y1730)</f>
        <v>NA</v>
      </c>
      <c r="AA1730" s="10">
        <f t="shared" ref="AA1730:AA1793" si="144">(Q1730/100*S1730/100)</f>
        <v>0</v>
      </c>
    </row>
    <row r="1731" spans="1:27" x14ac:dyDescent="0.55000000000000004">
      <c r="A1731" s="3" t="s">
        <v>71</v>
      </c>
      <c r="B1731" s="3" t="s">
        <v>72</v>
      </c>
      <c r="C1731" s="3" t="s">
        <v>3091</v>
      </c>
      <c r="D1731" s="3" t="s">
        <v>2683</v>
      </c>
      <c r="E1731" s="4" t="s">
        <v>47</v>
      </c>
      <c r="F1731" s="3" t="s">
        <v>194</v>
      </c>
      <c r="G1731" s="3" t="s">
        <v>2692</v>
      </c>
      <c r="H1731" s="3" t="s">
        <v>34</v>
      </c>
      <c r="I1731" s="3" t="s">
        <v>77</v>
      </c>
      <c r="J1731" s="3" t="s">
        <v>36</v>
      </c>
      <c r="K1731" s="3" t="s">
        <v>42</v>
      </c>
      <c r="L1731" s="5">
        <v>6.25</v>
      </c>
      <c r="M1731" s="4">
        <v>2</v>
      </c>
      <c r="N1731" s="5">
        <v>1.7749999999999999</v>
      </c>
      <c r="O1731" s="5">
        <v>0.88749999999999996</v>
      </c>
      <c r="P1731" s="4">
        <v>2</v>
      </c>
      <c r="Q1731" s="6">
        <v>100</v>
      </c>
      <c r="R1731" s="7">
        <v>1</v>
      </c>
      <c r="S1731" s="6">
        <v>0</v>
      </c>
      <c r="T1731" s="5">
        <v>0</v>
      </c>
      <c r="U1731" s="5">
        <v>0</v>
      </c>
      <c r="V1731" s="5">
        <f t="shared" ref="V1731:V1794" si="145">N1731</f>
        <v>1.7749999999999999</v>
      </c>
      <c r="W1731" s="5">
        <f t="shared" si="141"/>
        <v>-1.7749999999999999</v>
      </c>
      <c r="X1731" s="8">
        <f t="shared" si="142"/>
        <v>-1</v>
      </c>
      <c r="Y1731" s="4">
        <v>0</v>
      </c>
      <c r="Z1731" s="9" t="str">
        <f t="shared" si="143"/>
        <v>NA</v>
      </c>
      <c r="AA1731" s="10">
        <f t="shared" si="144"/>
        <v>0</v>
      </c>
    </row>
    <row r="1732" spans="1:27" x14ac:dyDescent="0.55000000000000004">
      <c r="A1732" s="3" t="s">
        <v>71</v>
      </c>
      <c r="B1732" s="3" t="s">
        <v>72</v>
      </c>
      <c r="C1732" s="3" t="s">
        <v>3092</v>
      </c>
      <c r="D1732" s="3" t="s">
        <v>3093</v>
      </c>
      <c r="E1732" s="4" t="s">
        <v>47</v>
      </c>
      <c r="F1732" s="3" t="s">
        <v>104</v>
      </c>
      <c r="G1732" s="3" t="s">
        <v>3070</v>
      </c>
      <c r="H1732" s="3" t="s">
        <v>34</v>
      </c>
      <c r="I1732" s="3" t="s">
        <v>77</v>
      </c>
      <c r="J1732" s="3" t="s">
        <v>36</v>
      </c>
      <c r="K1732" s="3" t="s">
        <v>61</v>
      </c>
      <c r="L1732" s="5">
        <v>6.25</v>
      </c>
      <c r="M1732" s="4">
        <v>1</v>
      </c>
      <c r="N1732" s="5">
        <v>1.7875000000000001</v>
      </c>
      <c r="O1732" s="5">
        <v>1.7875000000000001</v>
      </c>
      <c r="P1732" s="4">
        <v>2</v>
      </c>
      <c r="Q1732" s="6">
        <v>50</v>
      </c>
      <c r="R1732" s="7">
        <v>1</v>
      </c>
      <c r="S1732" s="6">
        <v>0</v>
      </c>
      <c r="T1732" s="5">
        <v>0</v>
      </c>
      <c r="U1732" s="5">
        <v>0</v>
      </c>
      <c r="V1732" s="5">
        <f t="shared" si="145"/>
        <v>1.7875000000000001</v>
      </c>
      <c r="W1732" s="5">
        <f t="shared" si="141"/>
        <v>-1.7875000000000001</v>
      </c>
      <c r="X1732" s="8">
        <f t="shared" si="142"/>
        <v>-1</v>
      </c>
      <c r="Y1732" s="4">
        <v>0</v>
      </c>
      <c r="Z1732" s="9" t="str">
        <f t="shared" si="143"/>
        <v>NA</v>
      </c>
      <c r="AA1732" s="10">
        <f t="shared" si="144"/>
        <v>0</v>
      </c>
    </row>
    <row r="1733" spans="1:27" x14ac:dyDescent="0.55000000000000004">
      <c r="A1733" s="3" t="s">
        <v>71</v>
      </c>
      <c r="B1733" s="3" t="s">
        <v>72</v>
      </c>
      <c r="C1733" s="3" t="s">
        <v>3094</v>
      </c>
      <c r="D1733" s="3" t="s">
        <v>2642</v>
      </c>
      <c r="E1733" s="4" t="s">
        <v>47</v>
      </c>
      <c r="F1733" s="3" t="s">
        <v>262</v>
      </c>
      <c r="G1733" s="3" t="s">
        <v>302</v>
      </c>
      <c r="H1733" s="3" t="s">
        <v>34</v>
      </c>
      <c r="I1733" s="3" t="s">
        <v>77</v>
      </c>
      <c r="J1733" s="3" t="s">
        <v>36</v>
      </c>
      <c r="K1733" s="3" t="s">
        <v>42</v>
      </c>
      <c r="L1733" s="5">
        <v>6.25</v>
      </c>
      <c r="M1733" s="4">
        <v>1</v>
      </c>
      <c r="N1733" s="5">
        <v>1.7875000000000001</v>
      </c>
      <c r="O1733" s="5">
        <v>1.7875000000000001</v>
      </c>
      <c r="P1733" s="4">
        <v>4</v>
      </c>
      <c r="Q1733" s="6">
        <v>25</v>
      </c>
      <c r="R1733" s="7">
        <v>1</v>
      </c>
      <c r="S1733" s="6">
        <v>0</v>
      </c>
      <c r="T1733" s="5">
        <v>0</v>
      </c>
      <c r="U1733" s="5">
        <v>0</v>
      </c>
      <c r="V1733" s="5">
        <f t="shared" si="145"/>
        <v>1.7875000000000001</v>
      </c>
      <c r="W1733" s="5">
        <f t="shared" si="141"/>
        <v>-1.7875000000000001</v>
      </c>
      <c r="X1733" s="8">
        <f t="shared" si="142"/>
        <v>-1</v>
      </c>
      <c r="Y1733" s="4">
        <v>0</v>
      </c>
      <c r="Z1733" s="9" t="str">
        <f t="shared" si="143"/>
        <v>NA</v>
      </c>
      <c r="AA1733" s="10">
        <f t="shared" si="144"/>
        <v>0</v>
      </c>
    </row>
    <row r="1734" spans="1:27" x14ac:dyDescent="0.55000000000000004">
      <c r="A1734" s="3" t="s">
        <v>71</v>
      </c>
      <c r="B1734" s="3" t="s">
        <v>72</v>
      </c>
      <c r="C1734" s="3" t="s">
        <v>3095</v>
      </c>
      <c r="D1734" s="3" t="s">
        <v>2620</v>
      </c>
      <c r="E1734" s="4" t="s">
        <v>47</v>
      </c>
      <c r="F1734" s="3" t="s">
        <v>137</v>
      </c>
      <c r="G1734" s="3" t="s">
        <v>138</v>
      </c>
      <c r="H1734" s="3" t="s">
        <v>34</v>
      </c>
      <c r="I1734" s="3" t="s">
        <v>77</v>
      </c>
      <c r="J1734" s="3" t="s">
        <v>36</v>
      </c>
      <c r="K1734" s="3" t="s">
        <v>42</v>
      </c>
      <c r="L1734" s="5">
        <v>6.25</v>
      </c>
      <c r="M1734" s="4">
        <v>1</v>
      </c>
      <c r="N1734" s="5">
        <v>1.7875000000000001</v>
      </c>
      <c r="O1734" s="5">
        <v>1.7875000000000001</v>
      </c>
      <c r="P1734" s="4">
        <v>13</v>
      </c>
      <c r="Q1734" s="6">
        <v>7.6923076923076898</v>
      </c>
      <c r="R1734" s="7">
        <v>1.15230769230769</v>
      </c>
      <c r="S1734" s="6">
        <v>0</v>
      </c>
      <c r="T1734" s="5">
        <v>0</v>
      </c>
      <c r="U1734" s="5">
        <v>0</v>
      </c>
      <c r="V1734" s="5">
        <f t="shared" si="145"/>
        <v>1.7875000000000001</v>
      </c>
      <c r="W1734" s="5">
        <f t="shared" si="141"/>
        <v>-1.7875000000000001</v>
      </c>
      <c r="X1734" s="8">
        <f t="shared" si="142"/>
        <v>-1</v>
      </c>
      <c r="Y1734" s="4">
        <v>0</v>
      </c>
      <c r="Z1734" s="9" t="str">
        <f t="shared" si="143"/>
        <v>NA</v>
      </c>
      <c r="AA1734" s="10">
        <f t="shared" si="144"/>
        <v>0</v>
      </c>
    </row>
    <row r="1735" spans="1:27" x14ac:dyDescent="0.55000000000000004">
      <c r="A1735" s="3" t="s">
        <v>71</v>
      </c>
      <c r="B1735" s="3" t="s">
        <v>72</v>
      </c>
      <c r="C1735" s="3" t="s">
        <v>3096</v>
      </c>
      <c r="D1735" s="3" t="s">
        <v>3097</v>
      </c>
      <c r="E1735" s="4" t="s">
        <v>47</v>
      </c>
      <c r="F1735" s="3" t="s">
        <v>173</v>
      </c>
      <c r="G1735" s="3" t="s">
        <v>2872</v>
      </c>
      <c r="H1735" s="3" t="s">
        <v>34</v>
      </c>
      <c r="I1735" s="3" t="s">
        <v>77</v>
      </c>
      <c r="J1735" s="3" t="s">
        <v>36</v>
      </c>
      <c r="K1735" s="3" t="s">
        <v>42</v>
      </c>
      <c r="L1735" s="5">
        <v>6.25</v>
      </c>
      <c r="M1735" s="4">
        <v>2</v>
      </c>
      <c r="N1735" s="5">
        <v>1.8</v>
      </c>
      <c r="O1735" s="5">
        <v>0.9</v>
      </c>
      <c r="P1735" s="4">
        <v>170</v>
      </c>
      <c r="Q1735" s="6">
        <v>1.1764705882352899</v>
      </c>
      <c r="R1735" s="7">
        <v>1.3535294117647101</v>
      </c>
      <c r="S1735" s="6">
        <v>0</v>
      </c>
      <c r="T1735" s="5">
        <v>0</v>
      </c>
      <c r="U1735" s="5">
        <v>0</v>
      </c>
      <c r="V1735" s="5">
        <f t="shared" si="145"/>
        <v>1.8</v>
      </c>
      <c r="W1735" s="5">
        <f t="shared" si="141"/>
        <v>-1.8</v>
      </c>
      <c r="X1735" s="8">
        <f t="shared" si="142"/>
        <v>-1</v>
      </c>
      <c r="Y1735" s="4">
        <v>0</v>
      </c>
      <c r="Z1735" s="9" t="str">
        <f t="shared" si="143"/>
        <v>NA</v>
      </c>
      <c r="AA1735" s="10">
        <f t="shared" si="144"/>
        <v>0</v>
      </c>
    </row>
    <row r="1736" spans="1:27" x14ac:dyDescent="0.55000000000000004">
      <c r="A1736" s="3" t="s">
        <v>71</v>
      </c>
      <c r="B1736" s="3" t="s">
        <v>72</v>
      </c>
      <c r="C1736" s="3" t="s">
        <v>3098</v>
      </c>
      <c r="D1736" s="3" t="s">
        <v>3099</v>
      </c>
      <c r="E1736" s="4" t="s">
        <v>47</v>
      </c>
      <c r="F1736" s="3" t="s">
        <v>173</v>
      </c>
      <c r="G1736" s="3" t="s">
        <v>2699</v>
      </c>
      <c r="H1736" s="3" t="s">
        <v>34</v>
      </c>
      <c r="I1736" s="3" t="s">
        <v>77</v>
      </c>
      <c r="J1736" s="3" t="s">
        <v>36</v>
      </c>
      <c r="K1736" s="3" t="s">
        <v>42</v>
      </c>
      <c r="L1736" s="5">
        <v>6.25</v>
      </c>
      <c r="M1736" s="4">
        <v>1</v>
      </c>
      <c r="N1736" s="5">
        <v>1.8125</v>
      </c>
      <c r="O1736" s="5">
        <v>1.8125</v>
      </c>
      <c r="P1736" s="4">
        <v>101</v>
      </c>
      <c r="Q1736" s="6">
        <v>0.99009900990098998</v>
      </c>
      <c r="R1736" s="7">
        <v>2.77623762376238</v>
      </c>
      <c r="S1736" s="6">
        <v>0</v>
      </c>
      <c r="T1736" s="5">
        <v>0</v>
      </c>
      <c r="U1736" s="5">
        <v>0</v>
      </c>
      <c r="V1736" s="5">
        <f t="shared" si="145"/>
        <v>1.8125</v>
      </c>
      <c r="W1736" s="5">
        <f t="shared" si="141"/>
        <v>-1.8125</v>
      </c>
      <c r="X1736" s="8">
        <f t="shared" si="142"/>
        <v>-1</v>
      </c>
      <c r="Y1736" s="4">
        <v>0</v>
      </c>
      <c r="Z1736" s="9" t="str">
        <f t="shared" si="143"/>
        <v>NA</v>
      </c>
      <c r="AA1736" s="10">
        <f t="shared" si="144"/>
        <v>0</v>
      </c>
    </row>
    <row r="1737" spans="1:27" x14ac:dyDescent="0.55000000000000004">
      <c r="A1737" s="3" t="s">
        <v>71</v>
      </c>
      <c r="B1737" s="3" t="s">
        <v>72</v>
      </c>
      <c r="C1737" s="3" t="s">
        <v>3100</v>
      </c>
      <c r="D1737" s="3" t="s">
        <v>2945</v>
      </c>
      <c r="E1737" s="4" t="s">
        <v>47</v>
      </c>
      <c r="F1737" s="3" t="s">
        <v>40</v>
      </c>
      <c r="G1737" s="3" t="s">
        <v>122</v>
      </c>
      <c r="H1737" s="3" t="s">
        <v>34</v>
      </c>
      <c r="I1737" s="3" t="s">
        <v>77</v>
      </c>
      <c r="J1737" s="3" t="s">
        <v>36</v>
      </c>
      <c r="K1737" s="3" t="s">
        <v>61</v>
      </c>
      <c r="L1737" s="5">
        <v>6.25</v>
      </c>
      <c r="M1737" s="4">
        <v>1</v>
      </c>
      <c r="N1737" s="5">
        <v>1.8125</v>
      </c>
      <c r="O1737" s="5">
        <v>1.8125</v>
      </c>
      <c r="P1737" s="4">
        <v>11</v>
      </c>
      <c r="Q1737" s="6">
        <v>9.0909090909090899</v>
      </c>
      <c r="R1737" s="7">
        <v>1</v>
      </c>
      <c r="S1737" s="6">
        <v>0</v>
      </c>
      <c r="T1737" s="5">
        <v>0</v>
      </c>
      <c r="U1737" s="5">
        <v>0</v>
      </c>
      <c r="V1737" s="5">
        <f t="shared" si="145"/>
        <v>1.8125</v>
      </c>
      <c r="W1737" s="5">
        <f t="shared" si="141"/>
        <v>-1.8125</v>
      </c>
      <c r="X1737" s="8">
        <f t="shared" si="142"/>
        <v>-1</v>
      </c>
      <c r="Y1737" s="4">
        <v>0</v>
      </c>
      <c r="Z1737" s="9" t="str">
        <f t="shared" si="143"/>
        <v>NA</v>
      </c>
      <c r="AA1737" s="10">
        <f t="shared" si="144"/>
        <v>0</v>
      </c>
    </row>
    <row r="1738" spans="1:27" x14ac:dyDescent="0.55000000000000004">
      <c r="A1738" s="3" t="s">
        <v>71</v>
      </c>
      <c r="B1738" s="3" t="s">
        <v>72</v>
      </c>
      <c r="C1738" s="3" t="s">
        <v>3101</v>
      </c>
      <c r="D1738" s="3" t="s">
        <v>3102</v>
      </c>
      <c r="E1738" s="4" t="s">
        <v>47</v>
      </c>
      <c r="F1738" s="3" t="s">
        <v>173</v>
      </c>
      <c r="G1738" s="3" t="s">
        <v>2806</v>
      </c>
      <c r="H1738" s="3" t="s">
        <v>34</v>
      </c>
      <c r="I1738" s="3" t="s">
        <v>77</v>
      </c>
      <c r="J1738" s="3" t="s">
        <v>36</v>
      </c>
      <c r="K1738" s="3" t="s">
        <v>42</v>
      </c>
      <c r="L1738" s="5">
        <v>6.25</v>
      </c>
      <c r="M1738" s="4">
        <v>3</v>
      </c>
      <c r="N1738" s="5">
        <v>1.8249999749999999</v>
      </c>
      <c r="O1738" s="5">
        <v>0.60833332499999992</v>
      </c>
      <c r="P1738" s="4">
        <v>15</v>
      </c>
      <c r="Q1738" s="6">
        <v>20</v>
      </c>
      <c r="R1738" s="7">
        <v>2.2666666666666702</v>
      </c>
      <c r="S1738" s="6">
        <v>0</v>
      </c>
      <c r="T1738" s="5">
        <v>0</v>
      </c>
      <c r="U1738" s="5">
        <v>0</v>
      </c>
      <c r="V1738" s="5">
        <f t="shared" si="145"/>
        <v>1.8249999749999999</v>
      </c>
      <c r="W1738" s="5">
        <f t="shared" si="141"/>
        <v>-1.8249999749999999</v>
      </c>
      <c r="X1738" s="8">
        <f t="shared" si="142"/>
        <v>-1</v>
      </c>
      <c r="Y1738" s="4">
        <v>0</v>
      </c>
      <c r="Z1738" s="9" t="str">
        <f t="shared" si="143"/>
        <v>NA</v>
      </c>
      <c r="AA1738" s="10">
        <f t="shared" si="144"/>
        <v>0</v>
      </c>
    </row>
    <row r="1739" spans="1:27" x14ac:dyDescent="0.55000000000000004">
      <c r="A1739" s="3" t="s">
        <v>71</v>
      </c>
      <c r="B1739" s="3" t="s">
        <v>72</v>
      </c>
      <c r="C1739" s="3" t="s">
        <v>3103</v>
      </c>
      <c r="D1739" s="3" t="s">
        <v>322</v>
      </c>
      <c r="E1739" s="4" t="s">
        <v>47</v>
      </c>
      <c r="F1739" s="3" t="s">
        <v>75</v>
      </c>
      <c r="G1739" s="3" t="s">
        <v>76</v>
      </c>
      <c r="H1739" s="3" t="s">
        <v>34</v>
      </c>
      <c r="I1739" s="3" t="s">
        <v>77</v>
      </c>
      <c r="J1739" s="3" t="s">
        <v>36</v>
      </c>
      <c r="K1739" s="3" t="s">
        <v>42</v>
      </c>
      <c r="L1739" s="5">
        <v>6.25</v>
      </c>
      <c r="M1739" s="4">
        <v>1</v>
      </c>
      <c r="N1739" s="5">
        <v>1.8374999999999999</v>
      </c>
      <c r="O1739" s="5">
        <v>1.8374999999999999</v>
      </c>
      <c r="P1739" s="4">
        <v>7</v>
      </c>
      <c r="Q1739" s="6">
        <v>14.285714285714301</v>
      </c>
      <c r="R1739" s="7">
        <v>1.28571428571429</v>
      </c>
      <c r="S1739" s="6">
        <v>0</v>
      </c>
      <c r="T1739" s="5">
        <v>0</v>
      </c>
      <c r="U1739" s="5">
        <v>0</v>
      </c>
      <c r="V1739" s="5">
        <f t="shared" si="145"/>
        <v>1.8374999999999999</v>
      </c>
      <c r="W1739" s="5">
        <f t="shared" si="141"/>
        <v>-1.8374999999999999</v>
      </c>
      <c r="X1739" s="8">
        <f t="shared" si="142"/>
        <v>-1</v>
      </c>
      <c r="Y1739" s="4">
        <v>0</v>
      </c>
      <c r="Z1739" s="9" t="str">
        <f t="shared" si="143"/>
        <v>NA</v>
      </c>
      <c r="AA1739" s="10">
        <f t="shared" si="144"/>
        <v>0</v>
      </c>
    </row>
    <row r="1740" spans="1:27" x14ac:dyDescent="0.55000000000000004">
      <c r="A1740" s="3" t="s">
        <v>71</v>
      </c>
      <c r="B1740" s="3" t="s">
        <v>72</v>
      </c>
      <c r="C1740" s="3" t="s">
        <v>3104</v>
      </c>
      <c r="D1740" s="3" t="s">
        <v>239</v>
      </c>
      <c r="E1740" s="4" t="s">
        <v>47</v>
      </c>
      <c r="F1740" s="3" t="s">
        <v>40</v>
      </c>
      <c r="G1740" s="3" t="s">
        <v>2770</v>
      </c>
      <c r="H1740" s="3" t="s">
        <v>34</v>
      </c>
      <c r="I1740" s="3" t="s">
        <v>77</v>
      </c>
      <c r="J1740" s="3" t="s">
        <v>36</v>
      </c>
      <c r="K1740" s="3" t="s">
        <v>42</v>
      </c>
      <c r="L1740" s="5">
        <v>6.25</v>
      </c>
      <c r="M1740" s="4">
        <v>1</v>
      </c>
      <c r="N1740" s="5">
        <v>1.8374999999999999</v>
      </c>
      <c r="O1740" s="5">
        <v>1.8374999999999999</v>
      </c>
      <c r="P1740" s="4">
        <v>11</v>
      </c>
      <c r="Q1740" s="6">
        <v>9.0909090909090899</v>
      </c>
      <c r="R1740" s="7">
        <v>3.7272727272727302</v>
      </c>
      <c r="S1740" s="6">
        <v>0</v>
      </c>
      <c r="T1740" s="5">
        <v>0</v>
      </c>
      <c r="U1740" s="5">
        <v>0</v>
      </c>
      <c r="V1740" s="5">
        <f t="shared" si="145"/>
        <v>1.8374999999999999</v>
      </c>
      <c r="W1740" s="5">
        <f t="shared" si="141"/>
        <v>-1.8374999999999999</v>
      </c>
      <c r="X1740" s="8">
        <f t="shared" si="142"/>
        <v>-1</v>
      </c>
      <c r="Y1740" s="4">
        <v>0</v>
      </c>
      <c r="Z1740" s="9" t="str">
        <f t="shared" si="143"/>
        <v>NA</v>
      </c>
      <c r="AA1740" s="10">
        <f t="shared" si="144"/>
        <v>0</v>
      </c>
    </row>
    <row r="1741" spans="1:27" x14ac:dyDescent="0.55000000000000004">
      <c r="A1741" s="3" t="s">
        <v>71</v>
      </c>
      <c r="B1741" s="3" t="s">
        <v>72</v>
      </c>
      <c r="C1741" s="3" t="s">
        <v>3105</v>
      </c>
      <c r="D1741" s="3" t="s">
        <v>3106</v>
      </c>
      <c r="E1741" s="4" t="s">
        <v>47</v>
      </c>
      <c r="F1741" s="3" t="s">
        <v>133</v>
      </c>
      <c r="G1741" s="3" t="s">
        <v>2681</v>
      </c>
      <c r="H1741" s="3" t="s">
        <v>34</v>
      </c>
      <c r="I1741" s="3" t="s">
        <v>77</v>
      </c>
      <c r="J1741" s="3" t="s">
        <v>36</v>
      </c>
      <c r="K1741" s="3" t="s">
        <v>61</v>
      </c>
      <c r="L1741" s="5">
        <v>6.25</v>
      </c>
      <c r="M1741" s="4">
        <v>1</v>
      </c>
      <c r="N1741" s="5">
        <v>1.8374999999999999</v>
      </c>
      <c r="O1741" s="5">
        <v>1.8374999999999999</v>
      </c>
      <c r="P1741" s="4">
        <v>3</v>
      </c>
      <c r="Q1741" s="6">
        <v>33.3333333333333</v>
      </c>
      <c r="R1741" s="7">
        <v>1.6666666666666701</v>
      </c>
      <c r="S1741" s="6">
        <v>0</v>
      </c>
      <c r="T1741" s="5">
        <v>0</v>
      </c>
      <c r="U1741" s="5">
        <v>0</v>
      </c>
      <c r="V1741" s="5">
        <f t="shared" si="145"/>
        <v>1.8374999999999999</v>
      </c>
      <c r="W1741" s="5">
        <f t="shared" si="141"/>
        <v>-1.8374999999999999</v>
      </c>
      <c r="X1741" s="8">
        <f t="shared" si="142"/>
        <v>-1</v>
      </c>
      <c r="Y1741" s="4">
        <v>0</v>
      </c>
      <c r="Z1741" s="9" t="str">
        <f t="shared" si="143"/>
        <v>NA</v>
      </c>
      <c r="AA1741" s="10">
        <f t="shared" si="144"/>
        <v>0</v>
      </c>
    </row>
    <row r="1742" spans="1:27" x14ac:dyDescent="0.55000000000000004">
      <c r="A1742" s="3" t="s">
        <v>71</v>
      </c>
      <c r="B1742" s="3" t="s">
        <v>72</v>
      </c>
      <c r="C1742" s="3" t="s">
        <v>3107</v>
      </c>
      <c r="D1742" s="3" t="s">
        <v>3108</v>
      </c>
      <c r="E1742" s="4" t="s">
        <v>47</v>
      </c>
      <c r="F1742" s="3" t="s">
        <v>104</v>
      </c>
      <c r="G1742" s="3" t="s">
        <v>105</v>
      </c>
      <c r="H1742" s="3" t="s">
        <v>34</v>
      </c>
      <c r="I1742" s="3" t="s">
        <v>77</v>
      </c>
      <c r="J1742" s="3" t="s">
        <v>36</v>
      </c>
      <c r="K1742" s="3" t="s">
        <v>37</v>
      </c>
      <c r="L1742" s="5">
        <v>6.25</v>
      </c>
      <c r="M1742" s="4">
        <v>1</v>
      </c>
      <c r="N1742" s="5">
        <v>1.85</v>
      </c>
      <c r="O1742" s="5">
        <v>1.85</v>
      </c>
      <c r="P1742" s="4">
        <v>6</v>
      </c>
      <c r="Q1742" s="6">
        <v>16.6666666666667</v>
      </c>
      <c r="R1742" s="7">
        <v>1.5</v>
      </c>
      <c r="S1742" s="6">
        <v>0</v>
      </c>
      <c r="T1742" s="5">
        <v>0</v>
      </c>
      <c r="U1742" s="5">
        <v>0</v>
      </c>
      <c r="V1742" s="5">
        <f t="shared" si="145"/>
        <v>1.85</v>
      </c>
      <c r="W1742" s="5">
        <f t="shared" si="141"/>
        <v>-1.85</v>
      </c>
      <c r="X1742" s="8">
        <f t="shared" si="142"/>
        <v>-1</v>
      </c>
      <c r="Y1742" s="4">
        <v>0</v>
      </c>
      <c r="Z1742" s="9" t="str">
        <f t="shared" si="143"/>
        <v>NA</v>
      </c>
      <c r="AA1742" s="10">
        <f t="shared" si="144"/>
        <v>0</v>
      </c>
    </row>
    <row r="1743" spans="1:27" x14ac:dyDescent="0.55000000000000004">
      <c r="A1743" s="3" t="s">
        <v>71</v>
      </c>
      <c r="B1743" s="3" t="s">
        <v>72</v>
      </c>
      <c r="C1743" s="3" t="s">
        <v>3109</v>
      </c>
      <c r="D1743" s="3" t="s">
        <v>3110</v>
      </c>
      <c r="E1743" s="4" t="s">
        <v>47</v>
      </c>
      <c r="F1743" s="3" t="s">
        <v>75</v>
      </c>
      <c r="G1743" s="3" t="s">
        <v>282</v>
      </c>
      <c r="H1743" s="3" t="s">
        <v>34</v>
      </c>
      <c r="I1743" s="3" t="s">
        <v>77</v>
      </c>
      <c r="J1743" s="3" t="s">
        <v>36</v>
      </c>
      <c r="K1743" s="3" t="s">
        <v>61</v>
      </c>
      <c r="L1743" s="5">
        <v>6.25</v>
      </c>
      <c r="M1743" s="4">
        <v>1</v>
      </c>
      <c r="N1743" s="5">
        <v>1.8625</v>
      </c>
      <c r="O1743" s="5">
        <v>1.8625</v>
      </c>
      <c r="P1743" s="4">
        <v>6</v>
      </c>
      <c r="Q1743" s="6">
        <v>16.6666666666667</v>
      </c>
      <c r="R1743" s="7">
        <v>1.5</v>
      </c>
      <c r="S1743" s="6">
        <v>0</v>
      </c>
      <c r="T1743" s="5">
        <v>0</v>
      </c>
      <c r="U1743" s="5">
        <v>0</v>
      </c>
      <c r="V1743" s="5">
        <f t="shared" si="145"/>
        <v>1.8625</v>
      </c>
      <c r="W1743" s="5">
        <f t="shared" si="141"/>
        <v>-1.8625</v>
      </c>
      <c r="X1743" s="8">
        <f t="shared" si="142"/>
        <v>-1</v>
      </c>
      <c r="Y1743" s="4">
        <v>0</v>
      </c>
      <c r="Z1743" s="9" t="str">
        <f t="shared" si="143"/>
        <v>NA</v>
      </c>
      <c r="AA1743" s="10">
        <f t="shared" si="144"/>
        <v>0</v>
      </c>
    </row>
    <row r="1744" spans="1:27" x14ac:dyDescent="0.55000000000000004">
      <c r="A1744" s="3" t="s">
        <v>71</v>
      </c>
      <c r="B1744" s="3" t="s">
        <v>72</v>
      </c>
      <c r="C1744" s="3" t="s">
        <v>3111</v>
      </c>
      <c r="D1744" s="3" t="s">
        <v>3112</v>
      </c>
      <c r="E1744" s="4" t="s">
        <v>47</v>
      </c>
      <c r="F1744" s="3" t="s">
        <v>104</v>
      </c>
      <c r="G1744" s="3" t="s">
        <v>3081</v>
      </c>
      <c r="H1744" s="3" t="s">
        <v>34</v>
      </c>
      <c r="I1744" s="3" t="s">
        <v>77</v>
      </c>
      <c r="J1744" s="3" t="s">
        <v>36</v>
      </c>
      <c r="K1744" s="3" t="s">
        <v>61</v>
      </c>
      <c r="L1744" s="5">
        <v>6.25</v>
      </c>
      <c r="M1744" s="4">
        <v>1</v>
      </c>
      <c r="N1744" s="5">
        <v>1.8625</v>
      </c>
      <c r="O1744" s="5">
        <v>1.8625</v>
      </c>
      <c r="P1744" s="4">
        <v>66</v>
      </c>
      <c r="Q1744" s="6">
        <v>1.51515151515152</v>
      </c>
      <c r="R1744" s="7">
        <v>2.6881818181818198</v>
      </c>
      <c r="S1744" s="6">
        <v>0</v>
      </c>
      <c r="T1744" s="5">
        <v>0</v>
      </c>
      <c r="U1744" s="5">
        <v>0</v>
      </c>
      <c r="V1744" s="5">
        <f t="shared" si="145"/>
        <v>1.8625</v>
      </c>
      <c r="W1744" s="5">
        <f t="shared" si="141"/>
        <v>-1.8625</v>
      </c>
      <c r="X1744" s="8">
        <f t="shared" si="142"/>
        <v>-1</v>
      </c>
      <c r="Y1744" s="4">
        <v>0</v>
      </c>
      <c r="Z1744" s="9" t="str">
        <f t="shared" si="143"/>
        <v>NA</v>
      </c>
      <c r="AA1744" s="10">
        <f t="shared" si="144"/>
        <v>0</v>
      </c>
    </row>
    <row r="1745" spans="1:27" x14ac:dyDescent="0.55000000000000004">
      <c r="A1745" s="3" t="s">
        <v>71</v>
      </c>
      <c r="B1745" s="3" t="s">
        <v>72</v>
      </c>
      <c r="C1745" s="3" t="s">
        <v>3113</v>
      </c>
      <c r="D1745" s="3" t="s">
        <v>3114</v>
      </c>
      <c r="E1745" s="4" t="s">
        <v>47</v>
      </c>
      <c r="F1745" s="3" t="s">
        <v>173</v>
      </c>
      <c r="G1745" s="3" t="s">
        <v>3115</v>
      </c>
      <c r="H1745" s="3" t="s">
        <v>34</v>
      </c>
      <c r="I1745" s="3" t="s">
        <v>77</v>
      </c>
      <c r="J1745" s="3" t="s">
        <v>36</v>
      </c>
      <c r="K1745" s="3" t="s">
        <v>42</v>
      </c>
      <c r="L1745" s="5">
        <v>6.25</v>
      </c>
      <c r="M1745" s="4">
        <v>2</v>
      </c>
      <c r="N1745" s="5">
        <v>1.875</v>
      </c>
      <c r="O1745" s="5">
        <v>0.9375</v>
      </c>
      <c r="P1745" s="4">
        <v>96</v>
      </c>
      <c r="Q1745" s="6">
        <v>2.0833333333333299</v>
      </c>
      <c r="R1745" s="7">
        <v>1.0645833333333301</v>
      </c>
      <c r="S1745" s="6">
        <v>0</v>
      </c>
      <c r="T1745" s="5">
        <v>0</v>
      </c>
      <c r="U1745" s="5">
        <v>0</v>
      </c>
      <c r="V1745" s="5">
        <f t="shared" si="145"/>
        <v>1.875</v>
      </c>
      <c r="W1745" s="5">
        <f t="shared" si="141"/>
        <v>-1.875</v>
      </c>
      <c r="X1745" s="8">
        <f t="shared" si="142"/>
        <v>-1</v>
      </c>
      <c r="Y1745" s="4">
        <v>0</v>
      </c>
      <c r="Z1745" s="9" t="str">
        <f t="shared" si="143"/>
        <v>NA</v>
      </c>
      <c r="AA1745" s="10">
        <f t="shared" si="144"/>
        <v>0</v>
      </c>
    </row>
    <row r="1746" spans="1:27" x14ac:dyDescent="0.55000000000000004">
      <c r="A1746" s="3" t="s">
        <v>71</v>
      </c>
      <c r="B1746" s="3" t="s">
        <v>72</v>
      </c>
      <c r="C1746" s="3" t="s">
        <v>3116</v>
      </c>
      <c r="D1746" s="3" t="s">
        <v>3117</v>
      </c>
      <c r="E1746" s="4" t="s">
        <v>47</v>
      </c>
      <c r="F1746" s="3" t="s">
        <v>173</v>
      </c>
      <c r="G1746" s="3" t="s">
        <v>2929</v>
      </c>
      <c r="H1746" s="3" t="s">
        <v>1930</v>
      </c>
      <c r="I1746" s="3" t="s">
        <v>77</v>
      </c>
      <c r="J1746" s="3" t="s">
        <v>36</v>
      </c>
      <c r="K1746" s="3" t="s">
        <v>42</v>
      </c>
      <c r="L1746" s="5">
        <v>6.25</v>
      </c>
      <c r="M1746" s="4">
        <v>2</v>
      </c>
      <c r="N1746" s="5">
        <v>1.875</v>
      </c>
      <c r="O1746" s="5">
        <v>0.9375</v>
      </c>
      <c r="P1746" s="4">
        <v>7</v>
      </c>
      <c r="Q1746" s="6">
        <v>28.571428571428601</v>
      </c>
      <c r="R1746" s="7">
        <v>1.1428571428571399</v>
      </c>
      <c r="S1746" s="6">
        <v>0</v>
      </c>
      <c r="T1746" s="5">
        <v>0</v>
      </c>
      <c r="U1746" s="5">
        <v>0</v>
      </c>
      <c r="V1746" s="5">
        <f t="shared" si="145"/>
        <v>1.875</v>
      </c>
      <c r="W1746" s="5">
        <f t="shared" si="141"/>
        <v>-1.875</v>
      </c>
      <c r="X1746" s="8">
        <f t="shared" si="142"/>
        <v>-1</v>
      </c>
      <c r="Y1746" s="4">
        <v>0</v>
      </c>
      <c r="Z1746" s="9" t="str">
        <f t="shared" si="143"/>
        <v>NA</v>
      </c>
      <c r="AA1746" s="10">
        <f t="shared" si="144"/>
        <v>0</v>
      </c>
    </row>
    <row r="1747" spans="1:27" x14ac:dyDescent="0.55000000000000004">
      <c r="A1747" s="3" t="s">
        <v>71</v>
      </c>
      <c r="B1747" s="3" t="s">
        <v>72</v>
      </c>
      <c r="C1747" s="3" t="s">
        <v>3118</v>
      </c>
      <c r="D1747" s="3" t="s">
        <v>3119</v>
      </c>
      <c r="E1747" s="4" t="s">
        <v>47</v>
      </c>
      <c r="F1747" s="3" t="s">
        <v>32</v>
      </c>
      <c r="G1747" s="3" t="s">
        <v>482</v>
      </c>
      <c r="H1747" s="3" t="s">
        <v>34</v>
      </c>
      <c r="I1747" s="3" t="s">
        <v>77</v>
      </c>
      <c r="J1747" s="3" t="s">
        <v>36</v>
      </c>
      <c r="K1747" s="3" t="s">
        <v>42</v>
      </c>
      <c r="L1747" s="5">
        <v>6.25</v>
      </c>
      <c r="M1747" s="4">
        <v>3</v>
      </c>
      <c r="N1747" s="5">
        <v>1.875</v>
      </c>
      <c r="O1747" s="5">
        <v>0.625</v>
      </c>
      <c r="P1747" s="4">
        <v>43</v>
      </c>
      <c r="Q1747" s="6">
        <v>6.9767441860465098</v>
      </c>
      <c r="R1747" s="7">
        <v>5.8651162790697704</v>
      </c>
      <c r="S1747" s="6">
        <v>0</v>
      </c>
      <c r="T1747" s="5">
        <v>0</v>
      </c>
      <c r="U1747" s="5">
        <v>0</v>
      </c>
      <c r="V1747" s="5">
        <f t="shared" si="145"/>
        <v>1.875</v>
      </c>
      <c r="W1747" s="5">
        <f t="shared" si="141"/>
        <v>-1.875</v>
      </c>
      <c r="X1747" s="8">
        <f t="shared" si="142"/>
        <v>-1</v>
      </c>
      <c r="Y1747" s="4">
        <v>0</v>
      </c>
      <c r="Z1747" s="9" t="str">
        <f t="shared" si="143"/>
        <v>NA</v>
      </c>
      <c r="AA1747" s="10">
        <f t="shared" si="144"/>
        <v>0</v>
      </c>
    </row>
    <row r="1748" spans="1:27" x14ac:dyDescent="0.55000000000000004">
      <c r="A1748" s="3" t="s">
        <v>71</v>
      </c>
      <c r="B1748" s="3" t="s">
        <v>72</v>
      </c>
      <c r="C1748" s="3" t="s">
        <v>3120</v>
      </c>
      <c r="D1748" s="3" t="s">
        <v>381</v>
      </c>
      <c r="E1748" s="4" t="s">
        <v>47</v>
      </c>
      <c r="F1748" s="3" t="s">
        <v>194</v>
      </c>
      <c r="G1748" s="3" t="s">
        <v>195</v>
      </c>
      <c r="H1748" s="3" t="s">
        <v>34</v>
      </c>
      <c r="I1748" s="3" t="s">
        <v>77</v>
      </c>
      <c r="J1748" s="3" t="s">
        <v>36</v>
      </c>
      <c r="K1748" s="3" t="s">
        <v>42</v>
      </c>
      <c r="L1748" s="5">
        <v>6.25</v>
      </c>
      <c r="M1748" s="4">
        <v>1</v>
      </c>
      <c r="N1748" s="5">
        <v>1.875</v>
      </c>
      <c r="O1748" s="5">
        <v>1.875</v>
      </c>
      <c r="P1748" s="4">
        <v>4</v>
      </c>
      <c r="Q1748" s="6">
        <v>25</v>
      </c>
      <c r="R1748" s="7">
        <v>3</v>
      </c>
      <c r="S1748" s="6">
        <v>0</v>
      </c>
      <c r="T1748" s="5">
        <v>0</v>
      </c>
      <c r="U1748" s="5">
        <v>0</v>
      </c>
      <c r="V1748" s="5">
        <f t="shared" si="145"/>
        <v>1.875</v>
      </c>
      <c r="W1748" s="5">
        <f t="shared" si="141"/>
        <v>-1.875</v>
      </c>
      <c r="X1748" s="8">
        <f t="shared" si="142"/>
        <v>-1</v>
      </c>
      <c r="Y1748" s="4">
        <v>0</v>
      </c>
      <c r="Z1748" s="9" t="str">
        <f t="shared" si="143"/>
        <v>NA</v>
      </c>
      <c r="AA1748" s="10">
        <f t="shared" si="144"/>
        <v>0</v>
      </c>
    </row>
    <row r="1749" spans="1:27" x14ac:dyDescent="0.55000000000000004">
      <c r="A1749" s="3" t="s">
        <v>71</v>
      </c>
      <c r="B1749" s="3" t="s">
        <v>72</v>
      </c>
      <c r="C1749" s="3" t="s">
        <v>3121</v>
      </c>
      <c r="D1749" s="3" t="s">
        <v>2192</v>
      </c>
      <c r="E1749" s="4" t="s">
        <v>47</v>
      </c>
      <c r="F1749" s="3" t="s">
        <v>173</v>
      </c>
      <c r="G1749" s="3" t="s">
        <v>206</v>
      </c>
      <c r="H1749" s="3" t="s">
        <v>439</v>
      </c>
      <c r="I1749" s="3" t="s">
        <v>77</v>
      </c>
      <c r="J1749" s="3" t="s">
        <v>36</v>
      </c>
      <c r="K1749" s="3" t="s">
        <v>42</v>
      </c>
      <c r="L1749" s="5">
        <v>6.25</v>
      </c>
      <c r="M1749" s="4">
        <v>1</v>
      </c>
      <c r="N1749" s="5">
        <v>1.8875</v>
      </c>
      <c r="O1749" s="5">
        <v>1.8875</v>
      </c>
      <c r="P1749" s="4">
        <v>6</v>
      </c>
      <c r="Q1749" s="6">
        <v>16.6666666666667</v>
      </c>
      <c r="R1749" s="7">
        <v>1.1666666666666701</v>
      </c>
      <c r="S1749" s="6">
        <v>0</v>
      </c>
      <c r="T1749" s="5">
        <v>0</v>
      </c>
      <c r="U1749" s="5">
        <v>0</v>
      </c>
      <c r="V1749" s="5">
        <f t="shared" si="145"/>
        <v>1.8875</v>
      </c>
      <c r="W1749" s="5">
        <f t="shared" si="141"/>
        <v>-1.8875</v>
      </c>
      <c r="X1749" s="8">
        <f t="shared" si="142"/>
        <v>-1</v>
      </c>
      <c r="Y1749" s="4">
        <v>0</v>
      </c>
      <c r="Z1749" s="9" t="str">
        <f t="shared" si="143"/>
        <v>NA</v>
      </c>
      <c r="AA1749" s="10">
        <f t="shared" si="144"/>
        <v>0</v>
      </c>
    </row>
    <row r="1750" spans="1:27" x14ac:dyDescent="0.55000000000000004">
      <c r="A1750" s="3" t="s">
        <v>71</v>
      </c>
      <c r="B1750" s="3" t="s">
        <v>72</v>
      </c>
      <c r="C1750" s="3" t="s">
        <v>3122</v>
      </c>
      <c r="D1750" s="3" t="s">
        <v>3123</v>
      </c>
      <c r="E1750" s="4" t="s">
        <v>47</v>
      </c>
      <c r="F1750" s="3" t="s">
        <v>173</v>
      </c>
      <c r="G1750" s="3" t="s">
        <v>2948</v>
      </c>
      <c r="H1750" s="3" t="s">
        <v>1068</v>
      </c>
      <c r="I1750" s="3" t="s">
        <v>77</v>
      </c>
      <c r="J1750" s="3" t="s">
        <v>36</v>
      </c>
      <c r="K1750" s="3" t="s">
        <v>42</v>
      </c>
      <c r="L1750" s="5">
        <v>6.25</v>
      </c>
      <c r="M1750" s="4">
        <v>1</v>
      </c>
      <c r="N1750" s="5">
        <v>1.8875</v>
      </c>
      <c r="O1750" s="5">
        <v>1.8875</v>
      </c>
      <c r="P1750" s="4">
        <v>12</v>
      </c>
      <c r="Q1750" s="6">
        <v>8.3333333333333304</v>
      </c>
      <c r="R1750" s="7">
        <v>1</v>
      </c>
      <c r="S1750" s="6">
        <v>0</v>
      </c>
      <c r="T1750" s="5">
        <v>0</v>
      </c>
      <c r="U1750" s="5">
        <v>0</v>
      </c>
      <c r="V1750" s="5">
        <f t="shared" si="145"/>
        <v>1.8875</v>
      </c>
      <c r="W1750" s="5">
        <f t="shared" si="141"/>
        <v>-1.8875</v>
      </c>
      <c r="X1750" s="8">
        <f t="shared" si="142"/>
        <v>-1</v>
      </c>
      <c r="Y1750" s="4">
        <v>0</v>
      </c>
      <c r="Z1750" s="9" t="str">
        <f t="shared" si="143"/>
        <v>NA</v>
      </c>
      <c r="AA1750" s="10">
        <f t="shared" si="144"/>
        <v>0</v>
      </c>
    </row>
    <row r="1751" spans="1:27" x14ac:dyDescent="0.55000000000000004">
      <c r="A1751" s="3" t="s">
        <v>71</v>
      </c>
      <c r="B1751" s="3" t="s">
        <v>72</v>
      </c>
      <c r="C1751" s="3" t="s">
        <v>3124</v>
      </c>
      <c r="D1751" s="3" t="s">
        <v>390</v>
      </c>
      <c r="E1751" s="4" t="s">
        <v>47</v>
      </c>
      <c r="F1751" s="3" t="s">
        <v>113</v>
      </c>
      <c r="G1751" s="3" t="s">
        <v>114</v>
      </c>
      <c r="H1751" s="3" t="s">
        <v>34</v>
      </c>
      <c r="I1751" s="3" t="s">
        <v>77</v>
      </c>
      <c r="J1751" s="3" t="s">
        <v>36</v>
      </c>
      <c r="K1751" s="3" t="s">
        <v>42</v>
      </c>
      <c r="L1751" s="5">
        <v>6.25</v>
      </c>
      <c r="M1751" s="4">
        <v>1</v>
      </c>
      <c r="N1751" s="5">
        <v>1.9</v>
      </c>
      <c r="O1751" s="5">
        <v>1.9</v>
      </c>
      <c r="P1751" s="4">
        <v>6</v>
      </c>
      <c r="Q1751" s="6">
        <v>16.6666666666667</v>
      </c>
      <c r="R1751" s="7">
        <v>1.1666666666666701</v>
      </c>
      <c r="S1751" s="6">
        <v>0</v>
      </c>
      <c r="T1751" s="5">
        <v>0</v>
      </c>
      <c r="U1751" s="5">
        <v>0</v>
      </c>
      <c r="V1751" s="5">
        <f t="shared" si="145"/>
        <v>1.9</v>
      </c>
      <c r="W1751" s="5">
        <f t="shared" si="141"/>
        <v>-1.9</v>
      </c>
      <c r="X1751" s="8">
        <f t="shared" si="142"/>
        <v>-1</v>
      </c>
      <c r="Y1751" s="4">
        <v>0</v>
      </c>
      <c r="Z1751" s="9" t="str">
        <f t="shared" si="143"/>
        <v>NA</v>
      </c>
      <c r="AA1751" s="10">
        <f t="shared" si="144"/>
        <v>0</v>
      </c>
    </row>
    <row r="1752" spans="1:27" x14ac:dyDescent="0.55000000000000004">
      <c r="A1752" s="3" t="s">
        <v>71</v>
      </c>
      <c r="B1752" s="3" t="s">
        <v>72</v>
      </c>
      <c r="C1752" s="3" t="s">
        <v>3125</v>
      </c>
      <c r="D1752" s="3" t="s">
        <v>3126</v>
      </c>
      <c r="E1752" s="4" t="s">
        <v>47</v>
      </c>
      <c r="F1752" s="3" t="s">
        <v>104</v>
      </c>
      <c r="G1752" s="3" t="s">
        <v>616</v>
      </c>
      <c r="H1752" s="3" t="s">
        <v>34</v>
      </c>
      <c r="I1752" s="3" t="s">
        <v>77</v>
      </c>
      <c r="J1752" s="3" t="s">
        <v>36</v>
      </c>
      <c r="K1752" s="3" t="s">
        <v>61</v>
      </c>
      <c r="L1752" s="5">
        <v>6.25</v>
      </c>
      <c r="M1752" s="4">
        <v>1</v>
      </c>
      <c r="N1752" s="5">
        <v>1.9</v>
      </c>
      <c r="O1752" s="5">
        <v>1.9</v>
      </c>
      <c r="P1752" s="4">
        <v>44</v>
      </c>
      <c r="Q1752" s="6">
        <v>2.2727272727272698</v>
      </c>
      <c r="R1752" s="7">
        <v>2.8545454545454501</v>
      </c>
      <c r="S1752" s="6">
        <v>0</v>
      </c>
      <c r="T1752" s="5">
        <v>0</v>
      </c>
      <c r="U1752" s="5">
        <v>0</v>
      </c>
      <c r="V1752" s="5">
        <f t="shared" si="145"/>
        <v>1.9</v>
      </c>
      <c r="W1752" s="5">
        <f t="shared" si="141"/>
        <v>-1.9</v>
      </c>
      <c r="X1752" s="8">
        <f t="shared" si="142"/>
        <v>-1</v>
      </c>
      <c r="Y1752" s="4">
        <v>0</v>
      </c>
      <c r="Z1752" s="9" t="str">
        <f t="shared" si="143"/>
        <v>NA</v>
      </c>
      <c r="AA1752" s="10">
        <f t="shared" si="144"/>
        <v>0</v>
      </c>
    </row>
    <row r="1753" spans="1:27" x14ac:dyDescent="0.55000000000000004">
      <c r="A1753" s="3" t="s">
        <v>71</v>
      </c>
      <c r="B1753" s="3" t="s">
        <v>72</v>
      </c>
      <c r="C1753" s="3" t="s">
        <v>3127</v>
      </c>
      <c r="D1753" s="3" t="s">
        <v>3128</v>
      </c>
      <c r="E1753" s="4" t="s">
        <v>47</v>
      </c>
      <c r="F1753" s="3" t="s">
        <v>137</v>
      </c>
      <c r="G1753" s="3" t="s">
        <v>3129</v>
      </c>
      <c r="H1753" s="3" t="s">
        <v>34</v>
      </c>
      <c r="I1753" s="3" t="s">
        <v>77</v>
      </c>
      <c r="J1753" s="3" t="s">
        <v>36</v>
      </c>
      <c r="K1753" s="3" t="s">
        <v>42</v>
      </c>
      <c r="L1753" s="5">
        <v>6.25</v>
      </c>
      <c r="M1753" s="4">
        <v>1</v>
      </c>
      <c r="N1753" s="5">
        <v>1.9</v>
      </c>
      <c r="O1753" s="5">
        <v>1.9</v>
      </c>
      <c r="P1753" s="4">
        <v>7</v>
      </c>
      <c r="Q1753" s="6">
        <v>14.285714285714301</v>
      </c>
      <c r="R1753" s="7">
        <v>1.4285714285714299</v>
      </c>
      <c r="S1753" s="6">
        <v>0</v>
      </c>
      <c r="T1753" s="5">
        <v>0</v>
      </c>
      <c r="U1753" s="5">
        <v>0</v>
      </c>
      <c r="V1753" s="5">
        <f t="shared" si="145"/>
        <v>1.9</v>
      </c>
      <c r="W1753" s="5">
        <f t="shared" si="141"/>
        <v>-1.9</v>
      </c>
      <c r="X1753" s="8">
        <f t="shared" si="142"/>
        <v>-1</v>
      </c>
      <c r="Y1753" s="4">
        <v>0</v>
      </c>
      <c r="Z1753" s="9" t="str">
        <f t="shared" si="143"/>
        <v>NA</v>
      </c>
      <c r="AA1753" s="10">
        <f t="shared" si="144"/>
        <v>0</v>
      </c>
    </row>
    <row r="1754" spans="1:27" x14ac:dyDescent="0.55000000000000004">
      <c r="A1754" s="3" t="s">
        <v>71</v>
      </c>
      <c r="B1754" s="3" t="s">
        <v>72</v>
      </c>
      <c r="C1754" s="3" t="s">
        <v>3130</v>
      </c>
      <c r="D1754" s="3" t="s">
        <v>3131</v>
      </c>
      <c r="E1754" s="4" t="s">
        <v>47</v>
      </c>
      <c r="F1754" s="3" t="s">
        <v>173</v>
      </c>
      <c r="G1754" s="3" t="s">
        <v>3132</v>
      </c>
      <c r="H1754" s="3" t="s">
        <v>723</v>
      </c>
      <c r="I1754" s="3" t="s">
        <v>77</v>
      </c>
      <c r="J1754" s="3" t="s">
        <v>36</v>
      </c>
      <c r="K1754" s="3" t="s">
        <v>42</v>
      </c>
      <c r="L1754" s="5">
        <v>6.25</v>
      </c>
      <c r="M1754" s="4">
        <v>1</v>
      </c>
      <c r="N1754" s="5">
        <v>1.9125000000000001</v>
      </c>
      <c r="O1754" s="5">
        <v>1.9125000000000001</v>
      </c>
      <c r="P1754" s="4">
        <v>5</v>
      </c>
      <c r="Q1754" s="6">
        <v>20</v>
      </c>
      <c r="R1754" s="7">
        <v>2.2000000000000002</v>
      </c>
      <c r="S1754" s="6">
        <v>0</v>
      </c>
      <c r="T1754" s="5">
        <v>0</v>
      </c>
      <c r="U1754" s="5">
        <v>0</v>
      </c>
      <c r="V1754" s="5">
        <f t="shared" si="145"/>
        <v>1.9125000000000001</v>
      </c>
      <c r="W1754" s="5">
        <f t="shared" si="141"/>
        <v>-1.9125000000000001</v>
      </c>
      <c r="X1754" s="8">
        <f t="shared" si="142"/>
        <v>-1</v>
      </c>
      <c r="Y1754" s="4">
        <v>0</v>
      </c>
      <c r="Z1754" s="9" t="str">
        <f t="shared" si="143"/>
        <v>NA</v>
      </c>
      <c r="AA1754" s="10">
        <f t="shared" si="144"/>
        <v>0</v>
      </c>
    </row>
    <row r="1755" spans="1:27" x14ac:dyDescent="0.55000000000000004">
      <c r="A1755" s="3" t="s">
        <v>71</v>
      </c>
      <c r="B1755" s="3" t="s">
        <v>72</v>
      </c>
      <c r="C1755" s="3" t="s">
        <v>3133</v>
      </c>
      <c r="D1755" s="3" t="s">
        <v>3134</v>
      </c>
      <c r="E1755" s="4" t="s">
        <v>47</v>
      </c>
      <c r="F1755" s="3" t="s">
        <v>125</v>
      </c>
      <c r="G1755" s="3" t="s">
        <v>3135</v>
      </c>
      <c r="H1755" s="3" t="s">
        <v>34</v>
      </c>
      <c r="I1755" s="3" t="s">
        <v>77</v>
      </c>
      <c r="J1755" s="3" t="s">
        <v>36</v>
      </c>
      <c r="K1755" s="3" t="s">
        <v>42</v>
      </c>
      <c r="L1755" s="5">
        <v>6.25</v>
      </c>
      <c r="M1755" s="4">
        <v>1</v>
      </c>
      <c r="N1755" s="5">
        <v>1.9125000000000001</v>
      </c>
      <c r="O1755" s="5">
        <v>1.9125000000000001</v>
      </c>
      <c r="P1755" s="4">
        <v>4</v>
      </c>
      <c r="Q1755" s="6">
        <v>25</v>
      </c>
      <c r="R1755" s="7">
        <v>1</v>
      </c>
      <c r="S1755" s="6">
        <v>0</v>
      </c>
      <c r="T1755" s="5">
        <v>0</v>
      </c>
      <c r="U1755" s="5">
        <v>0</v>
      </c>
      <c r="V1755" s="5">
        <f t="shared" si="145"/>
        <v>1.9125000000000001</v>
      </c>
      <c r="W1755" s="5">
        <f t="shared" si="141"/>
        <v>-1.9125000000000001</v>
      </c>
      <c r="X1755" s="8">
        <f t="shared" si="142"/>
        <v>-1</v>
      </c>
      <c r="Y1755" s="4">
        <v>0</v>
      </c>
      <c r="Z1755" s="9" t="str">
        <f t="shared" si="143"/>
        <v>NA</v>
      </c>
      <c r="AA1755" s="10">
        <f t="shared" si="144"/>
        <v>0</v>
      </c>
    </row>
    <row r="1756" spans="1:27" x14ac:dyDescent="0.55000000000000004">
      <c r="A1756" s="3" t="s">
        <v>71</v>
      </c>
      <c r="B1756" s="3" t="s">
        <v>72</v>
      </c>
      <c r="C1756" s="3" t="s">
        <v>3136</v>
      </c>
      <c r="D1756" s="3" t="s">
        <v>3137</v>
      </c>
      <c r="E1756" s="4" t="s">
        <v>47</v>
      </c>
      <c r="F1756" s="3" t="s">
        <v>133</v>
      </c>
      <c r="G1756" s="3" t="s">
        <v>2955</v>
      </c>
      <c r="H1756" s="3" t="s">
        <v>34</v>
      </c>
      <c r="I1756" s="3" t="s">
        <v>77</v>
      </c>
      <c r="J1756" s="3" t="s">
        <v>36</v>
      </c>
      <c r="K1756" s="3" t="s">
        <v>61</v>
      </c>
      <c r="L1756" s="5">
        <v>6.25</v>
      </c>
      <c r="M1756" s="4">
        <v>1</v>
      </c>
      <c r="N1756" s="5">
        <v>1.9125000000000001</v>
      </c>
      <c r="O1756" s="5">
        <v>1.9125000000000001</v>
      </c>
      <c r="P1756" s="4">
        <v>40</v>
      </c>
      <c r="Q1756" s="6">
        <v>2.5</v>
      </c>
      <c r="R1756" s="7">
        <v>1.35</v>
      </c>
      <c r="S1756" s="6">
        <v>0</v>
      </c>
      <c r="T1756" s="5">
        <v>0</v>
      </c>
      <c r="U1756" s="5">
        <v>0</v>
      </c>
      <c r="V1756" s="5">
        <f t="shared" si="145"/>
        <v>1.9125000000000001</v>
      </c>
      <c r="W1756" s="5">
        <f t="shared" si="141"/>
        <v>-1.9125000000000001</v>
      </c>
      <c r="X1756" s="8">
        <f t="shared" si="142"/>
        <v>-1</v>
      </c>
      <c r="Y1756" s="4">
        <v>0</v>
      </c>
      <c r="Z1756" s="9" t="str">
        <f t="shared" si="143"/>
        <v>NA</v>
      </c>
      <c r="AA1756" s="10">
        <f t="shared" si="144"/>
        <v>0</v>
      </c>
    </row>
    <row r="1757" spans="1:27" x14ac:dyDescent="0.55000000000000004">
      <c r="A1757" s="3" t="s">
        <v>71</v>
      </c>
      <c r="B1757" s="3" t="s">
        <v>72</v>
      </c>
      <c r="C1757" s="3" t="s">
        <v>3138</v>
      </c>
      <c r="D1757" s="3" t="s">
        <v>281</v>
      </c>
      <c r="E1757" s="4" t="s">
        <v>47</v>
      </c>
      <c r="F1757" s="3" t="s">
        <v>133</v>
      </c>
      <c r="G1757" s="3" t="s">
        <v>2779</v>
      </c>
      <c r="H1757" s="3" t="s">
        <v>34</v>
      </c>
      <c r="I1757" s="3" t="s">
        <v>77</v>
      </c>
      <c r="J1757" s="3" t="s">
        <v>36</v>
      </c>
      <c r="K1757" s="3" t="s">
        <v>61</v>
      </c>
      <c r="L1757" s="5">
        <v>6.25</v>
      </c>
      <c r="M1757" s="4">
        <v>2</v>
      </c>
      <c r="N1757" s="5">
        <v>1.925</v>
      </c>
      <c r="O1757" s="5">
        <v>0.96250000000000002</v>
      </c>
      <c r="P1757" s="4">
        <v>25</v>
      </c>
      <c r="Q1757" s="6">
        <v>8</v>
      </c>
      <c r="R1757" s="7">
        <v>1.032</v>
      </c>
      <c r="S1757" s="6">
        <v>0</v>
      </c>
      <c r="T1757" s="5">
        <v>0</v>
      </c>
      <c r="U1757" s="5">
        <v>0</v>
      </c>
      <c r="V1757" s="5">
        <f t="shared" si="145"/>
        <v>1.925</v>
      </c>
      <c r="W1757" s="5">
        <f t="shared" si="141"/>
        <v>-1.925</v>
      </c>
      <c r="X1757" s="8">
        <f t="shared" si="142"/>
        <v>-1</v>
      </c>
      <c r="Y1757" s="4">
        <v>0</v>
      </c>
      <c r="Z1757" s="9" t="str">
        <f t="shared" si="143"/>
        <v>NA</v>
      </c>
      <c r="AA1757" s="10">
        <f t="shared" si="144"/>
        <v>0</v>
      </c>
    </row>
    <row r="1758" spans="1:27" x14ac:dyDescent="0.55000000000000004">
      <c r="A1758" s="3" t="s">
        <v>71</v>
      </c>
      <c r="B1758" s="3" t="s">
        <v>72</v>
      </c>
      <c r="C1758" s="3" t="s">
        <v>3139</v>
      </c>
      <c r="D1758" s="3" t="s">
        <v>3140</v>
      </c>
      <c r="E1758" s="4" t="s">
        <v>47</v>
      </c>
      <c r="F1758" s="3" t="s">
        <v>173</v>
      </c>
      <c r="G1758" s="3" t="s">
        <v>2840</v>
      </c>
      <c r="H1758" s="3" t="s">
        <v>34</v>
      </c>
      <c r="I1758" s="3" t="s">
        <v>77</v>
      </c>
      <c r="J1758" s="3" t="s">
        <v>36</v>
      </c>
      <c r="K1758" s="3" t="s">
        <v>42</v>
      </c>
      <c r="L1758" s="5">
        <v>6.25</v>
      </c>
      <c r="M1758" s="4">
        <v>1</v>
      </c>
      <c r="N1758" s="5">
        <v>1.9375</v>
      </c>
      <c r="O1758" s="5">
        <v>1.9375</v>
      </c>
      <c r="P1758" s="4">
        <v>5</v>
      </c>
      <c r="Q1758" s="6">
        <v>20</v>
      </c>
      <c r="R1758" s="7">
        <v>1.4</v>
      </c>
      <c r="S1758" s="6">
        <v>0</v>
      </c>
      <c r="T1758" s="5">
        <v>0</v>
      </c>
      <c r="U1758" s="5">
        <v>0</v>
      </c>
      <c r="V1758" s="5">
        <f t="shared" si="145"/>
        <v>1.9375</v>
      </c>
      <c r="W1758" s="5">
        <f t="shared" si="141"/>
        <v>-1.9375</v>
      </c>
      <c r="X1758" s="8">
        <f t="shared" si="142"/>
        <v>-1</v>
      </c>
      <c r="Y1758" s="4">
        <v>0</v>
      </c>
      <c r="Z1758" s="9" t="str">
        <f t="shared" si="143"/>
        <v>NA</v>
      </c>
      <c r="AA1758" s="10">
        <f t="shared" si="144"/>
        <v>0</v>
      </c>
    </row>
    <row r="1759" spans="1:27" x14ac:dyDescent="0.55000000000000004">
      <c r="A1759" s="3" t="s">
        <v>71</v>
      </c>
      <c r="B1759" s="3" t="s">
        <v>72</v>
      </c>
      <c r="C1759" s="3" t="s">
        <v>3141</v>
      </c>
      <c r="D1759" s="3" t="s">
        <v>3142</v>
      </c>
      <c r="E1759" s="4" t="s">
        <v>47</v>
      </c>
      <c r="F1759" s="3" t="s">
        <v>173</v>
      </c>
      <c r="G1759" s="3" t="s">
        <v>2806</v>
      </c>
      <c r="H1759" s="3" t="s">
        <v>34</v>
      </c>
      <c r="I1759" s="3" t="s">
        <v>77</v>
      </c>
      <c r="J1759" s="3" t="s">
        <v>36</v>
      </c>
      <c r="K1759" s="3" t="s">
        <v>42</v>
      </c>
      <c r="L1759" s="5">
        <v>6.25</v>
      </c>
      <c r="M1759" s="4">
        <v>1</v>
      </c>
      <c r="N1759" s="5">
        <v>1.95</v>
      </c>
      <c r="O1759" s="5">
        <v>1.95</v>
      </c>
      <c r="P1759" s="4">
        <v>12</v>
      </c>
      <c r="Q1759" s="6">
        <v>8.3333333333333304</v>
      </c>
      <c r="R1759" s="7">
        <v>1.3333333333333299</v>
      </c>
      <c r="S1759" s="6">
        <v>0</v>
      </c>
      <c r="T1759" s="5">
        <v>0</v>
      </c>
      <c r="U1759" s="5">
        <v>0</v>
      </c>
      <c r="V1759" s="5">
        <f t="shared" si="145"/>
        <v>1.95</v>
      </c>
      <c r="W1759" s="5">
        <f t="shared" si="141"/>
        <v>-1.95</v>
      </c>
      <c r="X1759" s="8">
        <f t="shared" si="142"/>
        <v>-1</v>
      </c>
      <c r="Y1759" s="4">
        <v>0</v>
      </c>
      <c r="Z1759" s="9" t="str">
        <f t="shared" si="143"/>
        <v>NA</v>
      </c>
      <c r="AA1759" s="10">
        <f t="shared" si="144"/>
        <v>0</v>
      </c>
    </row>
    <row r="1760" spans="1:27" x14ac:dyDescent="0.55000000000000004">
      <c r="A1760" s="3" t="s">
        <v>71</v>
      </c>
      <c r="B1760" s="3" t="s">
        <v>72</v>
      </c>
      <c r="C1760" s="3" t="s">
        <v>3143</v>
      </c>
      <c r="D1760" s="3" t="s">
        <v>3144</v>
      </c>
      <c r="E1760" s="4" t="s">
        <v>47</v>
      </c>
      <c r="F1760" s="3" t="s">
        <v>32</v>
      </c>
      <c r="G1760" s="3" t="s">
        <v>685</v>
      </c>
      <c r="H1760" s="3" t="s">
        <v>34</v>
      </c>
      <c r="I1760" s="3" t="s">
        <v>77</v>
      </c>
      <c r="J1760" s="3" t="s">
        <v>36</v>
      </c>
      <c r="K1760" s="3" t="s">
        <v>61</v>
      </c>
      <c r="L1760" s="5">
        <v>6.25</v>
      </c>
      <c r="M1760" s="4">
        <v>1</v>
      </c>
      <c r="N1760" s="5">
        <v>1.9624999999999999</v>
      </c>
      <c r="O1760" s="5">
        <v>1.9624999999999999</v>
      </c>
      <c r="P1760" s="4">
        <v>432</v>
      </c>
      <c r="Q1760" s="6">
        <v>0.23148148148148101</v>
      </c>
      <c r="R1760" s="7">
        <v>4.4868055555555602</v>
      </c>
      <c r="S1760" s="6">
        <v>0</v>
      </c>
      <c r="T1760" s="5">
        <v>0</v>
      </c>
      <c r="U1760" s="5">
        <v>0</v>
      </c>
      <c r="V1760" s="5">
        <f t="shared" si="145"/>
        <v>1.9624999999999999</v>
      </c>
      <c r="W1760" s="5">
        <f t="shared" si="141"/>
        <v>-1.9624999999999999</v>
      </c>
      <c r="X1760" s="8">
        <f t="shared" si="142"/>
        <v>-1</v>
      </c>
      <c r="Y1760" s="4">
        <v>0</v>
      </c>
      <c r="Z1760" s="9" t="str">
        <f t="shared" si="143"/>
        <v>NA</v>
      </c>
      <c r="AA1760" s="10">
        <f t="shared" si="144"/>
        <v>0</v>
      </c>
    </row>
    <row r="1761" spans="1:27" x14ac:dyDescent="0.55000000000000004">
      <c r="A1761" s="3" t="s">
        <v>71</v>
      </c>
      <c r="B1761" s="3" t="s">
        <v>72</v>
      </c>
      <c r="C1761" s="3" t="s">
        <v>3145</v>
      </c>
      <c r="D1761" s="3" t="s">
        <v>3146</v>
      </c>
      <c r="E1761" s="4" t="s">
        <v>47</v>
      </c>
      <c r="F1761" s="3" t="s">
        <v>194</v>
      </c>
      <c r="G1761" s="3" t="s">
        <v>3147</v>
      </c>
      <c r="H1761" s="3" t="s">
        <v>34</v>
      </c>
      <c r="I1761" s="3" t="s">
        <v>77</v>
      </c>
      <c r="J1761" s="3" t="s">
        <v>36</v>
      </c>
      <c r="K1761" s="3" t="s">
        <v>42</v>
      </c>
      <c r="L1761" s="5">
        <v>6.25</v>
      </c>
      <c r="M1761" s="4">
        <v>1</v>
      </c>
      <c r="N1761" s="5">
        <v>1.9624999999999999</v>
      </c>
      <c r="O1761" s="5">
        <v>1.9624999999999999</v>
      </c>
      <c r="P1761" s="4">
        <v>1</v>
      </c>
      <c r="Q1761" s="6">
        <v>100</v>
      </c>
      <c r="R1761" s="7">
        <v>1</v>
      </c>
      <c r="S1761" s="6">
        <v>0</v>
      </c>
      <c r="T1761" s="5">
        <v>0</v>
      </c>
      <c r="U1761" s="5">
        <v>0</v>
      </c>
      <c r="V1761" s="5">
        <f t="shared" si="145"/>
        <v>1.9624999999999999</v>
      </c>
      <c r="W1761" s="5">
        <f t="shared" si="141"/>
        <v>-1.9624999999999999</v>
      </c>
      <c r="X1761" s="8">
        <f t="shared" si="142"/>
        <v>-1</v>
      </c>
      <c r="Y1761" s="4">
        <v>0</v>
      </c>
      <c r="Z1761" s="9" t="str">
        <f t="shared" si="143"/>
        <v>NA</v>
      </c>
      <c r="AA1761" s="10">
        <f t="shared" si="144"/>
        <v>0</v>
      </c>
    </row>
    <row r="1762" spans="1:27" x14ac:dyDescent="0.55000000000000004">
      <c r="A1762" s="3" t="s">
        <v>71</v>
      </c>
      <c r="B1762" s="3" t="s">
        <v>72</v>
      </c>
      <c r="C1762" s="3" t="s">
        <v>3148</v>
      </c>
      <c r="D1762" s="3" t="s">
        <v>3149</v>
      </c>
      <c r="E1762" s="4" t="s">
        <v>47</v>
      </c>
      <c r="F1762" s="3" t="s">
        <v>262</v>
      </c>
      <c r="G1762" s="3" t="s">
        <v>3150</v>
      </c>
      <c r="H1762" s="3" t="s">
        <v>34</v>
      </c>
      <c r="I1762" s="3" t="s">
        <v>77</v>
      </c>
      <c r="J1762" s="3" t="s">
        <v>36</v>
      </c>
      <c r="K1762" s="3" t="s">
        <v>61</v>
      </c>
      <c r="L1762" s="5">
        <v>6.25</v>
      </c>
      <c r="M1762" s="4">
        <v>1</v>
      </c>
      <c r="N1762" s="5">
        <v>1.9624999999999999</v>
      </c>
      <c r="O1762" s="5">
        <v>1.9624999999999999</v>
      </c>
      <c r="P1762" s="4">
        <v>4</v>
      </c>
      <c r="Q1762" s="6">
        <v>25</v>
      </c>
      <c r="R1762" s="7">
        <v>1</v>
      </c>
      <c r="S1762" s="6">
        <v>0</v>
      </c>
      <c r="T1762" s="5">
        <v>0</v>
      </c>
      <c r="U1762" s="5">
        <v>0</v>
      </c>
      <c r="V1762" s="5">
        <f t="shared" si="145"/>
        <v>1.9624999999999999</v>
      </c>
      <c r="W1762" s="5">
        <f t="shared" si="141"/>
        <v>-1.9624999999999999</v>
      </c>
      <c r="X1762" s="8">
        <f t="shared" si="142"/>
        <v>-1</v>
      </c>
      <c r="Y1762" s="4">
        <v>0</v>
      </c>
      <c r="Z1762" s="9" t="str">
        <f t="shared" si="143"/>
        <v>NA</v>
      </c>
      <c r="AA1762" s="10">
        <f t="shared" si="144"/>
        <v>0</v>
      </c>
    </row>
    <row r="1763" spans="1:27" x14ac:dyDescent="0.55000000000000004">
      <c r="A1763" s="3" t="s">
        <v>71</v>
      </c>
      <c r="B1763" s="3" t="s">
        <v>72</v>
      </c>
      <c r="C1763" s="3" t="s">
        <v>3151</v>
      </c>
      <c r="D1763" s="3" t="s">
        <v>708</v>
      </c>
      <c r="E1763" s="4" t="s">
        <v>47</v>
      </c>
      <c r="F1763" s="3" t="s">
        <v>262</v>
      </c>
      <c r="G1763" s="3" t="s">
        <v>2706</v>
      </c>
      <c r="H1763" s="3" t="s">
        <v>34</v>
      </c>
      <c r="I1763" s="3" t="s">
        <v>77</v>
      </c>
      <c r="J1763" s="3" t="s">
        <v>36</v>
      </c>
      <c r="K1763" s="3" t="s">
        <v>61</v>
      </c>
      <c r="L1763" s="5">
        <v>6.25</v>
      </c>
      <c r="M1763" s="4">
        <v>1</v>
      </c>
      <c r="N1763" s="5">
        <v>1.9624999999999999</v>
      </c>
      <c r="O1763" s="5">
        <v>1.9624999999999999</v>
      </c>
      <c r="P1763" s="4">
        <v>92</v>
      </c>
      <c r="Q1763" s="6">
        <v>1.0869565217391299</v>
      </c>
      <c r="R1763" s="7">
        <v>1.9815217391304301</v>
      </c>
      <c r="S1763" s="6">
        <v>0</v>
      </c>
      <c r="T1763" s="5">
        <v>0</v>
      </c>
      <c r="U1763" s="5">
        <v>0</v>
      </c>
      <c r="V1763" s="5">
        <f t="shared" si="145"/>
        <v>1.9624999999999999</v>
      </c>
      <c r="W1763" s="5">
        <f t="shared" si="141"/>
        <v>-1.9624999999999999</v>
      </c>
      <c r="X1763" s="8">
        <f t="shared" si="142"/>
        <v>-1</v>
      </c>
      <c r="Y1763" s="4">
        <v>0</v>
      </c>
      <c r="Z1763" s="9" t="str">
        <f t="shared" si="143"/>
        <v>NA</v>
      </c>
      <c r="AA1763" s="10">
        <f t="shared" si="144"/>
        <v>0</v>
      </c>
    </row>
    <row r="1764" spans="1:27" x14ac:dyDescent="0.55000000000000004">
      <c r="A1764" s="3" t="s">
        <v>71</v>
      </c>
      <c r="B1764" s="3" t="s">
        <v>72</v>
      </c>
      <c r="C1764" s="3" t="s">
        <v>3152</v>
      </c>
      <c r="D1764" s="3" t="s">
        <v>231</v>
      </c>
      <c r="E1764" s="4" t="s">
        <v>47</v>
      </c>
      <c r="F1764" s="3" t="s">
        <v>133</v>
      </c>
      <c r="G1764" s="3" t="s">
        <v>134</v>
      </c>
      <c r="H1764" s="3" t="s">
        <v>34</v>
      </c>
      <c r="I1764" s="3" t="s">
        <v>77</v>
      </c>
      <c r="J1764" s="3" t="s">
        <v>36</v>
      </c>
      <c r="K1764" s="3" t="s">
        <v>42</v>
      </c>
      <c r="L1764" s="5">
        <v>6.25</v>
      </c>
      <c r="M1764" s="4">
        <v>1</v>
      </c>
      <c r="N1764" s="5">
        <v>1.9624999999999999</v>
      </c>
      <c r="O1764" s="5">
        <v>1.9624999999999999</v>
      </c>
      <c r="P1764" s="4">
        <v>5</v>
      </c>
      <c r="Q1764" s="6">
        <v>20</v>
      </c>
      <c r="R1764" s="7">
        <v>1</v>
      </c>
      <c r="S1764" s="6">
        <v>0</v>
      </c>
      <c r="T1764" s="5">
        <v>0</v>
      </c>
      <c r="U1764" s="5">
        <v>0</v>
      </c>
      <c r="V1764" s="5">
        <f t="shared" si="145"/>
        <v>1.9624999999999999</v>
      </c>
      <c r="W1764" s="5">
        <f t="shared" si="141"/>
        <v>-1.9624999999999999</v>
      </c>
      <c r="X1764" s="8">
        <f t="shared" si="142"/>
        <v>-1</v>
      </c>
      <c r="Y1764" s="4">
        <v>0</v>
      </c>
      <c r="Z1764" s="9" t="str">
        <f t="shared" si="143"/>
        <v>NA</v>
      </c>
      <c r="AA1764" s="10">
        <f t="shared" si="144"/>
        <v>0</v>
      </c>
    </row>
    <row r="1765" spans="1:27" x14ac:dyDescent="0.55000000000000004">
      <c r="A1765" s="3" t="s">
        <v>71</v>
      </c>
      <c r="B1765" s="3" t="s">
        <v>72</v>
      </c>
      <c r="C1765" s="3" t="s">
        <v>3153</v>
      </c>
      <c r="D1765" s="3" t="s">
        <v>3154</v>
      </c>
      <c r="E1765" s="4" t="s">
        <v>47</v>
      </c>
      <c r="F1765" s="3" t="s">
        <v>104</v>
      </c>
      <c r="G1765" s="3" t="s">
        <v>616</v>
      </c>
      <c r="H1765" s="3" t="s">
        <v>34</v>
      </c>
      <c r="I1765" s="3" t="s">
        <v>77</v>
      </c>
      <c r="J1765" s="3" t="s">
        <v>36</v>
      </c>
      <c r="K1765" s="3" t="s">
        <v>61</v>
      </c>
      <c r="L1765" s="5">
        <v>6.25</v>
      </c>
      <c r="M1765" s="4">
        <v>1</v>
      </c>
      <c r="N1765" s="5">
        <v>1.9750000000000001</v>
      </c>
      <c r="O1765" s="5">
        <v>1.9750000000000001</v>
      </c>
      <c r="P1765" s="4">
        <v>107</v>
      </c>
      <c r="Q1765" s="6">
        <v>0.934579439252336</v>
      </c>
      <c r="R1765" s="7">
        <v>3.0570093457943899</v>
      </c>
      <c r="S1765" s="6">
        <v>0</v>
      </c>
      <c r="T1765" s="5">
        <v>0</v>
      </c>
      <c r="U1765" s="5">
        <v>0</v>
      </c>
      <c r="V1765" s="5">
        <f t="shared" si="145"/>
        <v>1.9750000000000001</v>
      </c>
      <c r="W1765" s="5">
        <f t="shared" si="141"/>
        <v>-1.9750000000000001</v>
      </c>
      <c r="X1765" s="8">
        <f t="shared" si="142"/>
        <v>-1</v>
      </c>
      <c r="Y1765" s="4">
        <v>0</v>
      </c>
      <c r="Z1765" s="9" t="str">
        <f t="shared" si="143"/>
        <v>NA</v>
      </c>
      <c r="AA1765" s="10">
        <f t="shared" si="144"/>
        <v>0</v>
      </c>
    </row>
    <row r="1766" spans="1:27" x14ac:dyDescent="0.55000000000000004">
      <c r="A1766" s="3" t="s">
        <v>71</v>
      </c>
      <c r="B1766" s="3" t="s">
        <v>72</v>
      </c>
      <c r="C1766" s="3" t="s">
        <v>3155</v>
      </c>
      <c r="D1766" s="3" t="s">
        <v>3156</v>
      </c>
      <c r="E1766" s="4" t="s">
        <v>47</v>
      </c>
      <c r="F1766" s="3" t="s">
        <v>133</v>
      </c>
      <c r="G1766" s="3" t="s">
        <v>3157</v>
      </c>
      <c r="H1766" s="3" t="s">
        <v>34</v>
      </c>
      <c r="I1766" s="3" t="s">
        <v>77</v>
      </c>
      <c r="J1766" s="3" t="s">
        <v>36</v>
      </c>
      <c r="K1766" s="3" t="s">
        <v>61</v>
      </c>
      <c r="L1766" s="5">
        <v>6.25</v>
      </c>
      <c r="M1766" s="4">
        <v>1</v>
      </c>
      <c r="N1766" s="5">
        <v>1.9750000000000001</v>
      </c>
      <c r="O1766" s="5">
        <v>1.9750000000000001</v>
      </c>
      <c r="P1766" s="4">
        <v>1</v>
      </c>
      <c r="Q1766" s="6">
        <v>100</v>
      </c>
      <c r="R1766" s="7">
        <v>1</v>
      </c>
      <c r="S1766" s="6">
        <v>0</v>
      </c>
      <c r="T1766" s="5">
        <v>0</v>
      </c>
      <c r="U1766" s="5">
        <v>0</v>
      </c>
      <c r="V1766" s="5">
        <f t="shared" si="145"/>
        <v>1.9750000000000001</v>
      </c>
      <c r="W1766" s="5">
        <f t="shared" si="141"/>
        <v>-1.9750000000000001</v>
      </c>
      <c r="X1766" s="8">
        <f t="shared" si="142"/>
        <v>-1</v>
      </c>
      <c r="Y1766" s="4">
        <v>0</v>
      </c>
      <c r="Z1766" s="9" t="str">
        <f t="shared" si="143"/>
        <v>NA</v>
      </c>
      <c r="AA1766" s="10">
        <f t="shared" si="144"/>
        <v>0</v>
      </c>
    </row>
    <row r="1767" spans="1:27" x14ac:dyDescent="0.55000000000000004">
      <c r="A1767" s="3" t="s">
        <v>71</v>
      </c>
      <c r="B1767" s="3" t="s">
        <v>72</v>
      </c>
      <c r="C1767" s="3" t="s">
        <v>3158</v>
      </c>
      <c r="D1767" s="3" t="s">
        <v>3159</v>
      </c>
      <c r="E1767" s="4" t="s">
        <v>47</v>
      </c>
      <c r="F1767" s="3" t="s">
        <v>173</v>
      </c>
      <c r="G1767" s="3" t="s">
        <v>545</v>
      </c>
      <c r="H1767" s="3" t="s">
        <v>34</v>
      </c>
      <c r="I1767" s="3" t="s">
        <v>77</v>
      </c>
      <c r="J1767" s="3" t="s">
        <v>36</v>
      </c>
      <c r="K1767" s="3" t="s">
        <v>42</v>
      </c>
      <c r="L1767" s="5">
        <v>6.25</v>
      </c>
      <c r="M1767" s="4">
        <v>1</v>
      </c>
      <c r="N1767" s="5">
        <v>1.9875</v>
      </c>
      <c r="O1767" s="5">
        <v>1.9875</v>
      </c>
      <c r="P1767" s="4">
        <v>46</v>
      </c>
      <c r="Q1767" s="6">
        <v>2.1739130434782599</v>
      </c>
      <c r="R1767" s="7">
        <v>2.3434782608695701</v>
      </c>
      <c r="S1767" s="6">
        <v>0</v>
      </c>
      <c r="T1767" s="5">
        <v>0</v>
      </c>
      <c r="U1767" s="5">
        <v>0</v>
      </c>
      <c r="V1767" s="5">
        <f t="shared" si="145"/>
        <v>1.9875</v>
      </c>
      <c r="W1767" s="5">
        <f t="shared" si="141"/>
        <v>-1.9875</v>
      </c>
      <c r="X1767" s="8">
        <f t="shared" si="142"/>
        <v>-1</v>
      </c>
      <c r="Y1767" s="4">
        <v>0</v>
      </c>
      <c r="Z1767" s="9" t="str">
        <f t="shared" si="143"/>
        <v>NA</v>
      </c>
      <c r="AA1767" s="10">
        <f t="shared" si="144"/>
        <v>0</v>
      </c>
    </row>
    <row r="1768" spans="1:27" x14ac:dyDescent="0.55000000000000004">
      <c r="A1768" s="3" t="s">
        <v>71</v>
      </c>
      <c r="B1768" s="3" t="s">
        <v>72</v>
      </c>
      <c r="C1768" s="3" t="s">
        <v>3160</v>
      </c>
      <c r="D1768" s="3" t="s">
        <v>2767</v>
      </c>
      <c r="E1768" s="4" t="s">
        <v>47</v>
      </c>
      <c r="F1768" s="3" t="s">
        <v>104</v>
      </c>
      <c r="G1768" s="3" t="s">
        <v>3008</v>
      </c>
      <c r="H1768" s="3" t="s">
        <v>34</v>
      </c>
      <c r="I1768" s="3" t="s">
        <v>77</v>
      </c>
      <c r="J1768" s="3" t="s">
        <v>36</v>
      </c>
      <c r="K1768" s="3" t="s">
        <v>61</v>
      </c>
      <c r="L1768" s="5">
        <v>6.25</v>
      </c>
      <c r="M1768" s="4">
        <v>2</v>
      </c>
      <c r="N1768" s="5">
        <v>1.9875</v>
      </c>
      <c r="O1768" s="5">
        <v>0.99375000000000002</v>
      </c>
      <c r="P1768" s="4">
        <v>19</v>
      </c>
      <c r="Q1768" s="6">
        <v>10.526315789473699</v>
      </c>
      <c r="R1768" s="7">
        <v>1.31578947368421</v>
      </c>
      <c r="S1768" s="6">
        <v>0</v>
      </c>
      <c r="T1768" s="5">
        <v>0</v>
      </c>
      <c r="U1768" s="5">
        <v>0</v>
      </c>
      <c r="V1768" s="5">
        <f t="shared" si="145"/>
        <v>1.9875</v>
      </c>
      <c r="W1768" s="5">
        <f t="shared" si="141"/>
        <v>-1.9875</v>
      </c>
      <c r="X1768" s="8">
        <f t="shared" si="142"/>
        <v>-1</v>
      </c>
      <c r="Y1768" s="4">
        <v>0</v>
      </c>
      <c r="Z1768" s="9" t="str">
        <f t="shared" si="143"/>
        <v>NA</v>
      </c>
      <c r="AA1768" s="10">
        <f t="shared" si="144"/>
        <v>0</v>
      </c>
    </row>
    <row r="1769" spans="1:27" x14ac:dyDescent="0.55000000000000004">
      <c r="A1769" s="3" t="s">
        <v>71</v>
      </c>
      <c r="B1769" s="3" t="s">
        <v>72</v>
      </c>
      <c r="C1769" s="3" t="s">
        <v>3161</v>
      </c>
      <c r="D1769" s="3" t="s">
        <v>3162</v>
      </c>
      <c r="E1769" s="4" t="s">
        <v>47</v>
      </c>
      <c r="F1769" s="3" t="s">
        <v>75</v>
      </c>
      <c r="G1769" s="3" t="s">
        <v>3051</v>
      </c>
      <c r="H1769" s="3" t="s">
        <v>34</v>
      </c>
      <c r="I1769" s="3" t="s">
        <v>77</v>
      </c>
      <c r="J1769" s="3" t="s">
        <v>36</v>
      </c>
      <c r="K1769" s="3" t="s">
        <v>42</v>
      </c>
      <c r="L1769" s="5">
        <v>6.25</v>
      </c>
      <c r="M1769" s="4">
        <v>1</v>
      </c>
      <c r="N1769" s="5">
        <v>2</v>
      </c>
      <c r="O1769" s="5">
        <v>2</v>
      </c>
      <c r="P1769" s="4">
        <v>11</v>
      </c>
      <c r="Q1769" s="6">
        <v>9.0909090909090899</v>
      </c>
      <c r="R1769" s="7">
        <v>1.54454545454545</v>
      </c>
      <c r="S1769" s="6">
        <v>0</v>
      </c>
      <c r="T1769" s="5">
        <v>0</v>
      </c>
      <c r="U1769" s="5">
        <v>0</v>
      </c>
      <c r="V1769" s="5">
        <f t="shared" si="145"/>
        <v>2</v>
      </c>
      <c r="W1769" s="5">
        <f t="shared" si="141"/>
        <v>-2</v>
      </c>
      <c r="X1769" s="8">
        <f t="shared" si="142"/>
        <v>-1</v>
      </c>
      <c r="Y1769" s="4">
        <v>0</v>
      </c>
      <c r="Z1769" s="9" t="str">
        <f t="shared" si="143"/>
        <v>NA</v>
      </c>
      <c r="AA1769" s="10">
        <f t="shared" si="144"/>
        <v>0</v>
      </c>
    </row>
    <row r="1770" spans="1:27" x14ac:dyDescent="0.55000000000000004">
      <c r="A1770" s="3" t="s">
        <v>71</v>
      </c>
      <c r="B1770" s="3" t="s">
        <v>72</v>
      </c>
      <c r="C1770" s="3" t="s">
        <v>3163</v>
      </c>
      <c r="D1770" s="3" t="s">
        <v>3164</v>
      </c>
      <c r="E1770" s="4" t="s">
        <v>47</v>
      </c>
      <c r="F1770" s="3" t="s">
        <v>40</v>
      </c>
      <c r="G1770" s="3" t="s">
        <v>3165</v>
      </c>
      <c r="H1770" s="3" t="s">
        <v>34</v>
      </c>
      <c r="I1770" s="3" t="s">
        <v>77</v>
      </c>
      <c r="J1770" s="3" t="s">
        <v>36</v>
      </c>
      <c r="K1770" s="3" t="s">
        <v>61</v>
      </c>
      <c r="L1770" s="5">
        <v>6.25</v>
      </c>
      <c r="M1770" s="4">
        <v>1</v>
      </c>
      <c r="N1770" s="5">
        <v>2</v>
      </c>
      <c r="O1770" s="5">
        <v>2</v>
      </c>
      <c r="P1770" s="4">
        <v>13</v>
      </c>
      <c r="Q1770" s="6">
        <v>7.6923076923076898</v>
      </c>
      <c r="R1770" s="7">
        <v>1.7692307692307701</v>
      </c>
      <c r="S1770" s="6">
        <v>0</v>
      </c>
      <c r="T1770" s="5">
        <v>0</v>
      </c>
      <c r="U1770" s="5">
        <v>0</v>
      </c>
      <c r="V1770" s="5">
        <f t="shared" si="145"/>
        <v>2</v>
      </c>
      <c r="W1770" s="5">
        <f t="shared" si="141"/>
        <v>-2</v>
      </c>
      <c r="X1770" s="8">
        <f t="shared" si="142"/>
        <v>-1</v>
      </c>
      <c r="Y1770" s="4">
        <v>0</v>
      </c>
      <c r="Z1770" s="9" t="str">
        <f t="shared" si="143"/>
        <v>NA</v>
      </c>
      <c r="AA1770" s="10">
        <f t="shared" si="144"/>
        <v>0</v>
      </c>
    </row>
    <row r="1771" spans="1:27" x14ac:dyDescent="0.55000000000000004">
      <c r="A1771" s="3" t="s">
        <v>71</v>
      </c>
      <c r="B1771" s="3" t="s">
        <v>72</v>
      </c>
      <c r="C1771" s="3" t="s">
        <v>3166</v>
      </c>
      <c r="D1771" s="3" t="s">
        <v>2642</v>
      </c>
      <c r="E1771" s="4" t="s">
        <v>47</v>
      </c>
      <c r="F1771" s="3" t="s">
        <v>133</v>
      </c>
      <c r="G1771" s="3" t="s">
        <v>134</v>
      </c>
      <c r="H1771" s="3" t="s">
        <v>34</v>
      </c>
      <c r="I1771" s="3" t="s">
        <v>77</v>
      </c>
      <c r="J1771" s="3" t="s">
        <v>36</v>
      </c>
      <c r="K1771" s="3" t="s">
        <v>42</v>
      </c>
      <c r="L1771" s="5">
        <v>6.25</v>
      </c>
      <c r="M1771" s="4">
        <v>1</v>
      </c>
      <c r="N1771" s="5">
        <v>2</v>
      </c>
      <c r="O1771" s="5">
        <v>2</v>
      </c>
      <c r="P1771" s="4">
        <v>5</v>
      </c>
      <c r="Q1771" s="6">
        <v>20</v>
      </c>
      <c r="R1771" s="7">
        <v>1.2</v>
      </c>
      <c r="S1771" s="6">
        <v>0</v>
      </c>
      <c r="T1771" s="5">
        <v>0</v>
      </c>
      <c r="U1771" s="5">
        <v>0</v>
      </c>
      <c r="V1771" s="5">
        <f t="shared" si="145"/>
        <v>2</v>
      </c>
      <c r="W1771" s="5">
        <f t="shared" si="141"/>
        <v>-2</v>
      </c>
      <c r="X1771" s="8">
        <f t="shared" si="142"/>
        <v>-1</v>
      </c>
      <c r="Y1771" s="4">
        <v>0</v>
      </c>
      <c r="Z1771" s="9" t="str">
        <f t="shared" si="143"/>
        <v>NA</v>
      </c>
      <c r="AA1771" s="10">
        <f t="shared" si="144"/>
        <v>0</v>
      </c>
    </row>
    <row r="1772" spans="1:27" x14ac:dyDescent="0.55000000000000004">
      <c r="A1772" s="3" t="s">
        <v>71</v>
      </c>
      <c r="B1772" s="3" t="s">
        <v>72</v>
      </c>
      <c r="C1772" s="3" t="s">
        <v>3167</v>
      </c>
      <c r="D1772" s="3" t="s">
        <v>3168</v>
      </c>
      <c r="E1772" s="4" t="s">
        <v>47</v>
      </c>
      <c r="F1772" s="3" t="s">
        <v>262</v>
      </c>
      <c r="G1772" s="3" t="s">
        <v>3169</v>
      </c>
      <c r="H1772" s="3" t="s">
        <v>34</v>
      </c>
      <c r="I1772" s="3" t="s">
        <v>77</v>
      </c>
      <c r="J1772" s="3" t="s">
        <v>36</v>
      </c>
      <c r="K1772" s="3" t="s">
        <v>61</v>
      </c>
      <c r="L1772" s="5">
        <v>6.25</v>
      </c>
      <c r="M1772" s="4">
        <v>1</v>
      </c>
      <c r="N1772" s="5">
        <v>2.0125000000000002</v>
      </c>
      <c r="O1772" s="5">
        <v>2.0125000000000002</v>
      </c>
      <c r="P1772" s="4">
        <v>3</v>
      </c>
      <c r="Q1772" s="6">
        <v>33.3333333333333</v>
      </c>
      <c r="R1772" s="7">
        <v>1</v>
      </c>
      <c r="S1772" s="6">
        <v>0</v>
      </c>
      <c r="T1772" s="5">
        <v>0</v>
      </c>
      <c r="U1772" s="5">
        <v>0</v>
      </c>
      <c r="V1772" s="5">
        <f t="shared" si="145"/>
        <v>2.0125000000000002</v>
      </c>
      <c r="W1772" s="5">
        <f t="shared" si="141"/>
        <v>-2.0125000000000002</v>
      </c>
      <c r="X1772" s="8">
        <f t="shared" si="142"/>
        <v>-1</v>
      </c>
      <c r="Y1772" s="4">
        <v>0</v>
      </c>
      <c r="Z1772" s="9" t="str">
        <f t="shared" si="143"/>
        <v>NA</v>
      </c>
      <c r="AA1772" s="10">
        <f t="shared" si="144"/>
        <v>0</v>
      </c>
    </row>
    <row r="1773" spans="1:27" x14ac:dyDescent="0.55000000000000004">
      <c r="A1773" s="3" t="s">
        <v>71</v>
      </c>
      <c r="B1773" s="3" t="s">
        <v>72</v>
      </c>
      <c r="C1773" s="3" t="s">
        <v>3170</v>
      </c>
      <c r="D1773" s="3" t="s">
        <v>3171</v>
      </c>
      <c r="E1773" s="4" t="s">
        <v>47</v>
      </c>
      <c r="F1773" s="3" t="s">
        <v>173</v>
      </c>
      <c r="G1773" s="3" t="s">
        <v>2764</v>
      </c>
      <c r="H1773" s="3" t="s">
        <v>34</v>
      </c>
      <c r="I1773" s="3" t="s">
        <v>77</v>
      </c>
      <c r="J1773" s="3" t="s">
        <v>36</v>
      </c>
      <c r="K1773" s="3" t="s">
        <v>42</v>
      </c>
      <c r="L1773" s="5">
        <v>6.25</v>
      </c>
      <c r="M1773" s="4">
        <v>1</v>
      </c>
      <c r="N1773" s="5">
        <v>2.0249999999999999</v>
      </c>
      <c r="O1773" s="5">
        <v>2.0249999999999999</v>
      </c>
      <c r="P1773" s="4">
        <v>15</v>
      </c>
      <c r="Q1773" s="6">
        <v>6.6666666666666696</v>
      </c>
      <c r="R1773" s="7">
        <v>1.4666666666666699</v>
      </c>
      <c r="S1773" s="6">
        <v>0</v>
      </c>
      <c r="T1773" s="5">
        <v>0</v>
      </c>
      <c r="U1773" s="5">
        <v>0</v>
      </c>
      <c r="V1773" s="5">
        <f t="shared" si="145"/>
        <v>2.0249999999999999</v>
      </c>
      <c r="W1773" s="5">
        <f t="shared" si="141"/>
        <v>-2.0249999999999999</v>
      </c>
      <c r="X1773" s="8">
        <f t="shared" si="142"/>
        <v>-1</v>
      </c>
      <c r="Y1773" s="4">
        <v>0</v>
      </c>
      <c r="Z1773" s="9" t="str">
        <f t="shared" si="143"/>
        <v>NA</v>
      </c>
      <c r="AA1773" s="10">
        <f t="shared" si="144"/>
        <v>0</v>
      </c>
    </row>
    <row r="1774" spans="1:27" x14ac:dyDescent="0.55000000000000004">
      <c r="A1774" s="3" t="s">
        <v>71</v>
      </c>
      <c r="B1774" s="3" t="s">
        <v>72</v>
      </c>
      <c r="C1774" s="3" t="s">
        <v>3172</v>
      </c>
      <c r="D1774" s="3" t="s">
        <v>3173</v>
      </c>
      <c r="E1774" s="4" t="s">
        <v>47</v>
      </c>
      <c r="F1774" s="3" t="s">
        <v>194</v>
      </c>
      <c r="G1774" s="3" t="s">
        <v>2853</v>
      </c>
      <c r="H1774" s="3" t="s">
        <v>34</v>
      </c>
      <c r="I1774" s="3" t="s">
        <v>77</v>
      </c>
      <c r="J1774" s="3" t="s">
        <v>36</v>
      </c>
      <c r="K1774" s="3" t="s">
        <v>61</v>
      </c>
      <c r="L1774" s="5">
        <v>6.25</v>
      </c>
      <c r="M1774" s="4">
        <v>1</v>
      </c>
      <c r="N1774" s="5">
        <v>2.0249999999999999</v>
      </c>
      <c r="O1774" s="5">
        <v>2.0249999999999999</v>
      </c>
      <c r="P1774" s="4">
        <v>6</v>
      </c>
      <c r="Q1774" s="6">
        <v>16.6666666666667</v>
      </c>
      <c r="R1774" s="7">
        <v>1</v>
      </c>
      <c r="S1774" s="6">
        <v>0</v>
      </c>
      <c r="T1774" s="5">
        <v>0</v>
      </c>
      <c r="U1774" s="5">
        <v>0</v>
      </c>
      <c r="V1774" s="5">
        <f t="shared" si="145"/>
        <v>2.0249999999999999</v>
      </c>
      <c r="W1774" s="5">
        <f t="shared" si="141"/>
        <v>-2.0249999999999999</v>
      </c>
      <c r="X1774" s="8">
        <f t="shared" si="142"/>
        <v>-1</v>
      </c>
      <c r="Y1774" s="4">
        <v>0</v>
      </c>
      <c r="Z1774" s="9" t="str">
        <f t="shared" si="143"/>
        <v>NA</v>
      </c>
      <c r="AA1774" s="10">
        <f t="shared" si="144"/>
        <v>0</v>
      </c>
    </row>
    <row r="1775" spans="1:27" x14ac:dyDescent="0.55000000000000004">
      <c r="A1775" s="3" t="s">
        <v>71</v>
      </c>
      <c r="B1775" s="3" t="s">
        <v>72</v>
      </c>
      <c r="C1775" s="3" t="s">
        <v>3174</v>
      </c>
      <c r="D1775" s="3" t="s">
        <v>3175</v>
      </c>
      <c r="E1775" s="4" t="s">
        <v>47</v>
      </c>
      <c r="F1775" s="3" t="s">
        <v>104</v>
      </c>
      <c r="G1775" s="3" t="s">
        <v>201</v>
      </c>
      <c r="H1775" s="3" t="s">
        <v>34</v>
      </c>
      <c r="I1775" s="3" t="s">
        <v>77</v>
      </c>
      <c r="J1775" s="3" t="s">
        <v>36</v>
      </c>
      <c r="K1775" s="3" t="s">
        <v>61</v>
      </c>
      <c r="L1775" s="5">
        <v>6.25</v>
      </c>
      <c r="M1775" s="4">
        <v>2</v>
      </c>
      <c r="N1775" s="5">
        <v>2.0249999999999999</v>
      </c>
      <c r="O1775" s="5">
        <v>1.0125</v>
      </c>
      <c r="P1775" s="4">
        <v>22</v>
      </c>
      <c r="Q1775" s="6">
        <v>9.0909090909090899</v>
      </c>
      <c r="R1775" s="7">
        <v>1.5</v>
      </c>
      <c r="S1775" s="6">
        <v>0</v>
      </c>
      <c r="T1775" s="5">
        <v>0</v>
      </c>
      <c r="U1775" s="5">
        <v>0</v>
      </c>
      <c r="V1775" s="5">
        <f t="shared" si="145"/>
        <v>2.0249999999999999</v>
      </c>
      <c r="W1775" s="5">
        <f t="shared" si="141"/>
        <v>-2.0249999999999999</v>
      </c>
      <c r="X1775" s="8">
        <f t="shared" si="142"/>
        <v>-1</v>
      </c>
      <c r="Y1775" s="4">
        <v>0</v>
      </c>
      <c r="Z1775" s="9" t="str">
        <f t="shared" si="143"/>
        <v>NA</v>
      </c>
      <c r="AA1775" s="10">
        <f t="shared" si="144"/>
        <v>0</v>
      </c>
    </row>
    <row r="1776" spans="1:27" x14ac:dyDescent="0.55000000000000004">
      <c r="A1776" s="3" t="s">
        <v>71</v>
      </c>
      <c r="B1776" s="3" t="s">
        <v>72</v>
      </c>
      <c r="C1776" s="3" t="s">
        <v>3176</v>
      </c>
      <c r="D1776" s="3" t="s">
        <v>473</v>
      </c>
      <c r="E1776" s="4" t="s">
        <v>47</v>
      </c>
      <c r="F1776" s="3" t="s">
        <v>104</v>
      </c>
      <c r="G1776" s="3" t="s">
        <v>2836</v>
      </c>
      <c r="H1776" s="3" t="s">
        <v>34</v>
      </c>
      <c r="I1776" s="3" t="s">
        <v>77</v>
      </c>
      <c r="J1776" s="3" t="s">
        <v>36</v>
      </c>
      <c r="K1776" s="3" t="s">
        <v>61</v>
      </c>
      <c r="L1776" s="5">
        <v>6.25</v>
      </c>
      <c r="M1776" s="4">
        <v>1</v>
      </c>
      <c r="N1776" s="5">
        <v>2.0249999999999999</v>
      </c>
      <c r="O1776" s="5">
        <v>2.0249999999999999</v>
      </c>
      <c r="P1776" s="4">
        <v>39</v>
      </c>
      <c r="Q1776" s="6">
        <v>2.5641025641025599</v>
      </c>
      <c r="R1776" s="7">
        <v>1.2564102564102599</v>
      </c>
      <c r="S1776" s="6">
        <v>0</v>
      </c>
      <c r="T1776" s="5">
        <v>0</v>
      </c>
      <c r="U1776" s="5">
        <v>0</v>
      </c>
      <c r="V1776" s="5">
        <f t="shared" si="145"/>
        <v>2.0249999999999999</v>
      </c>
      <c r="W1776" s="5">
        <f t="shared" si="141"/>
        <v>-2.0249999999999999</v>
      </c>
      <c r="X1776" s="8">
        <f t="shared" si="142"/>
        <v>-1</v>
      </c>
      <c r="Y1776" s="4">
        <v>0</v>
      </c>
      <c r="Z1776" s="9" t="str">
        <f t="shared" si="143"/>
        <v>NA</v>
      </c>
      <c r="AA1776" s="10">
        <f t="shared" si="144"/>
        <v>0</v>
      </c>
    </row>
    <row r="1777" spans="1:27" x14ac:dyDescent="0.55000000000000004">
      <c r="A1777" s="3" t="s">
        <v>71</v>
      </c>
      <c r="B1777" s="3" t="s">
        <v>72</v>
      </c>
      <c r="C1777" s="3" t="s">
        <v>3177</v>
      </c>
      <c r="D1777" s="3" t="s">
        <v>3077</v>
      </c>
      <c r="E1777" s="4" t="s">
        <v>47</v>
      </c>
      <c r="F1777" s="3" t="s">
        <v>262</v>
      </c>
      <c r="G1777" s="3" t="s">
        <v>3150</v>
      </c>
      <c r="H1777" s="3" t="s">
        <v>34</v>
      </c>
      <c r="I1777" s="3" t="s">
        <v>77</v>
      </c>
      <c r="J1777" s="3" t="s">
        <v>36</v>
      </c>
      <c r="K1777" s="3" t="s">
        <v>61</v>
      </c>
      <c r="L1777" s="5">
        <v>6.25</v>
      </c>
      <c r="M1777" s="4">
        <v>1</v>
      </c>
      <c r="N1777" s="5">
        <v>2.0249999999999999</v>
      </c>
      <c r="O1777" s="5">
        <v>2.0249999999999999</v>
      </c>
      <c r="P1777" s="4">
        <v>2</v>
      </c>
      <c r="Q1777" s="6">
        <v>50</v>
      </c>
      <c r="R1777" s="7">
        <v>2</v>
      </c>
      <c r="S1777" s="6">
        <v>0</v>
      </c>
      <c r="T1777" s="5">
        <v>0</v>
      </c>
      <c r="U1777" s="5">
        <v>0</v>
      </c>
      <c r="V1777" s="5">
        <f t="shared" si="145"/>
        <v>2.0249999999999999</v>
      </c>
      <c r="W1777" s="5">
        <f t="shared" si="141"/>
        <v>-2.0249999999999999</v>
      </c>
      <c r="X1777" s="8">
        <f t="shared" si="142"/>
        <v>-1</v>
      </c>
      <c r="Y1777" s="4">
        <v>0</v>
      </c>
      <c r="Z1777" s="9" t="str">
        <f t="shared" si="143"/>
        <v>NA</v>
      </c>
      <c r="AA1777" s="10">
        <f t="shared" si="144"/>
        <v>0</v>
      </c>
    </row>
    <row r="1778" spans="1:27" x14ac:dyDescent="0.55000000000000004">
      <c r="A1778" s="3" t="s">
        <v>71</v>
      </c>
      <c r="B1778" s="3" t="s">
        <v>72</v>
      </c>
      <c r="C1778" s="3" t="s">
        <v>3178</v>
      </c>
      <c r="D1778" s="3" t="s">
        <v>3179</v>
      </c>
      <c r="E1778" s="4" t="s">
        <v>47</v>
      </c>
      <c r="F1778" s="3" t="s">
        <v>133</v>
      </c>
      <c r="G1778" s="3" t="s">
        <v>2779</v>
      </c>
      <c r="H1778" s="3" t="s">
        <v>34</v>
      </c>
      <c r="I1778" s="3" t="s">
        <v>77</v>
      </c>
      <c r="J1778" s="3" t="s">
        <v>36</v>
      </c>
      <c r="K1778" s="3" t="s">
        <v>61</v>
      </c>
      <c r="L1778" s="5">
        <v>6.25</v>
      </c>
      <c r="M1778" s="4">
        <v>1</v>
      </c>
      <c r="N1778" s="5">
        <v>2.0249999999999999</v>
      </c>
      <c r="O1778" s="5">
        <v>2.0249999999999999</v>
      </c>
      <c r="P1778" s="4">
        <v>69</v>
      </c>
      <c r="Q1778" s="6">
        <v>1.4492753623188399</v>
      </c>
      <c r="R1778" s="7">
        <v>1.2869565217391301</v>
      </c>
      <c r="S1778" s="6">
        <v>0</v>
      </c>
      <c r="T1778" s="5">
        <v>0</v>
      </c>
      <c r="U1778" s="5">
        <v>0</v>
      </c>
      <c r="V1778" s="5">
        <f t="shared" si="145"/>
        <v>2.0249999999999999</v>
      </c>
      <c r="W1778" s="5">
        <f t="shared" si="141"/>
        <v>-2.0249999999999999</v>
      </c>
      <c r="X1778" s="8">
        <f t="shared" si="142"/>
        <v>-1</v>
      </c>
      <c r="Y1778" s="4">
        <v>0</v>
      </c>
      <c r="Z1778" s="9" t="str">
        <f t="shared" si="143"/>
        <v>NA</v>
      </c>
      <c r="AA1778" s="10">
        <f t="shared" si="144"/>
        <v>0</v>
      </c>
    </row>
    <row r="1779" spans="1:27" x14ac:dyDescent="0.55000000000000004">
      <c r="A1779" s="3" t="s">
        <v>71</v>
      </c>
      <c r="B1779" s="3" t="s">
        <v>72</v>
      </c>
      <c r="C1779" s="3" t="s">
        <v>3180</v>
      </c>
      <c r="D1779" s="3" t="s">
        <v>3181</v>
      </c>
      <c r="E1779" s="4" t="s">
        <v>47</v>
      </c>
      <c r="F1779" s="3" t="s">
        <v>125</v>
      </c>
      <c r="G1779" s="3" t="s">
        <v>126</v>
      </c>
      <c r="H1779" s="3" t="s">
        <v>34</v>
      </c>
      <c r="I1779" s="3" t="s">
        <v>77</v>
      </c>
      <c r="J1779" s="3" t="s">
        <v>36</v>
      </c>
      <c r="K1779" s="3" t="s">
        <v>61</v>
      </c>
      <c r="L1779" s="5">
        <v>6.25</v>
      </c>
      <c r="M1779" s="4">
        <v>1</v>
      </c>
      <c r="N1779" s="5">
        <v>2.0375000000000001</v>
      </c>
      <c r="O1779" s="5">
        <v>2.0375000000000001</v>
      </c>
      <c r="P1779" s="4">
        <v>51</v>
      </c>
      <c r="Q1779" s="6">
        <v>1.9607843137254899</v>
      </c>
      <c r="R1779" s="7">
        <v>1.79901960784314</v>
      </c>
      <c r="S1779" s="6">
        <v>0</v>
      </c>
      <c r="T1779" s="5">
        <v>0</v>
      </c>
      <c r="U1779" s="5">
        <v>0</v>
      </c>
      <c r="V1779" s="5">
        <f t="shared" si="145"/>
        <v>2.0375000000000001</v>
      </c>
      <c r="W1779" s="5">
        <f t="shared" si="141"/>
        <v>-2.0375000000000001</v>
      </c>
      <c r="X1779" s="8">
        <f t="shared" si="142"/>
        <v>-1</v>
      </c>
      <c r="Y1779" s="4">
        <v>0</v>
      </c>
      <c r="Z1779" s="9" t="str">
        <f t="shared" si="143"/>
        <v>NA</v>
      </c>
      <c r="AA1779" s="10">
        <f t="shared" si="144"/>
        <v>0</v>
      </c>
    </row>
    <row r="1780" spans="1:27" x14ac:dyDescent="0.55000000000000004">
      <c r="A1780" s="3" t="s">
        <v>71</v>
      </c>
      <c r="B1780" s="3" t="s">
        <v>72</v>
      </c>
      <c r="C1780" s="3" t="s">
        <v>3182</v>
      </c>
      <c r="D1780" s="3" t="s">
        <v>200</v>
      </c>
      <c r="E1780" s="4" t="s">
        <v>47</v>
      </c>
      <c r="F1780" s="3" t="s">
        <v>137</v>
      </c>
      <c r="G1780" s="3" t="s">
        <v>2865</v>
      </c>
      <c r="H1780" s="3" t="s">
        <v>34</v>
      </c>
      <c r="I1780" s="3" t="s">
        <v>77</v>
      </c>
      <c r="J1780" s="3" t="s">
        <v>36</v>
      </c>
      <c r="K1780" s="3" t="s">
        <v>42</v>
      </c>
      <c r="L1780" s="5">
        <v>6.25</v>
      </c>
      <c r="M1780" s="4">
        <v>1</v>
      </c>
      <c r="N1780" s="5">
        <v>2.0499999999999998</v>
      </c>
      <c r="O1780" s="5">
        <v>2.0499999999999998</v>
      </c>
      <c r="P1780" s="4">
        <v>1</v>
      </c>
      <c r="Q1780" s="6">
        <v>100</v>
      </c>
      <c r="R1780" s="7">
        <v>1</v>
      </c>
      <c r="S1780" s="6">
        <v>0</v>
      </c>
      <c r="T1780" s="5">
        <v>0</v>
      </c>
      <c r="U1780" s="5">
        <v>0</v>
      </c>
      <c r="V1780" s="5">
        <f t="shared" si="145"/>
        <v>2.0499999999999998</v>
      </c>
      <c r="W1780" s="5">
        <f t="shared" si="141"/>
        <v>-2.0499999999999998</v>
      </c>
      <c r="X1780" s="8">
        <f t="shared" si="142"/>
        <v>-1</v>
      </c>
      <c r="Y1780" s="4">
        <v>0</v>
      </c>
      <c r="Z1780" s="9" t="str">
        <f t="shared" si="143"/>
        <v>NA</v>
      </c>
      <c r="AA1780" s="10">
        <f t="shared" si="144"/>
        <v>0</v>
      </c>
    </row>
    <row r="1781" spans="1:27" x14ac:dyDescent="0.55000000000000004">
      <c r="A1781" s="3" t="s">
        <v>71</v>
      </c>
      <c r="B1781" s="3" t="s">
        <v>72</v>
      </c>
      <c r="C1781" s="3" t="s">
        <v>3183</v>
      </c>
      <c r="D1781" s="3" t="s">
        <v>3184</v>
      </c>
      <c r="E1781" s="4" t="s">
        <v>47</v>
      </c>
      <c r="F1781" s="3" t="s">
        <v>40</v>
      </c>
      <c r="G1781" s="3" t="s">
        <v>3185</v>
      </c>
      <c r="H1781" s="3" t="s">
        <v>34</v>
      </c>
      <c r="I1781" s="3" t="s">
        <v>77</v>
      </c>
      <c r="J1781" s="3" t="s">
        <v>36</v>
      </c>
      <c r="K1781" s="3" t="s">
        <v>61</v>
      </c>
      <c r="L1781" s="5">
        <v>6.25</v>
      </c>
      <c r="M1781" s="4">
        <v>1</v>
      </c>
      <c r="N1781" s="5">
        <v>2.0625</v>
      </c>
      <c r="O1781" s="5">
        <v>2.0625</v>
      </c>
      <c r="P1781" s="4">
        <v>2</v>
      </c>
      <c r="Q1781" s="6">
        <v>50</v>
      </c>
      <c r="R1781" s="7">
        <v>1</v>
      </c>
      <c r="S1781" s="6">
        <v>0</v>
      </c>
      <c r="T1781" s="5">
        <v>0</v>
      </c>
      <c r="U1781" s="5">
        <v>0</v>
      </c>
      <c r="V1781" s="5">
        <f t="shared" si="145"/>
        <v>2.0625</v>
      </c>
      <c r="W1781" s="5">
        <f t="shared" si="141"/>
        <v>-2.0625</v>
      </c>
      <c r="X1781" s="8">
        <f t="shared" si="142"/>
        <v>-1</v>
      </c>
      <c r="Y1781" s="4">
        <v>0</v>
      </c>
      <c r="Z1781" s="9" t="str">
        <f t="shared" si="143"/>
        <v>NA</v>
      </c>
      <c r="AA1781" s="10">
        <f t="shared" si="144"/>
        <v>0</v>
      </c>
    </row>
    <row r="1782" spans="1:27" x14ac:dyDescent="0.55000000000000004">
      <c r="A1782" s="3" t="s">
        <v>71</v>
      </c>
      <c r="B1782" s="3" t="s">
        <v>72</v>
      </c>
      <c r="C1782" s="3" t="s">
        <v>3186</v>
      </c>
      <c r="D1782" s="3" t="s">
        <v>3187</v>
      </c>
      <c r="E1782" s="4" t="s">
        <v>47</v>
      </c>
      <c r="F1782" s="3" t="s">
        <v>133</v>
      </c>
      <c r="G1782" s="3" t="s">
        <v>3188</v>
      </c>
      <c r="H1782" s="3" t="s">
        <v>34</v>
      </c>
      <c r="I1782" s="3" t="s">
        <v>77</v>
      </c>
      <c r="J1782" s="3" t="s">
        <v>36</v>
      </c>
      <c r="K1782" s="3" t="s">
        <v>61</v>
      </c>
      <c r="L1782" s="5">
        <v>6.25</v>
      </c>
      <c r="M1782" s="4">
        <v>1</v>
      </c>
      <c r="N1782" s="5">
        <v>2.0750000000000002</v>
      </c>
      <c r="O1782" s="5">
        <v>2.0750000000000002</v>
      </c>
      <c r="P1782" s="4">
        <v>1</v>
      </c>
      <c r="Q1782" s="6">
        <v>100</v>
      </c>
      <c r="R1782" s="7">
        <v>1</v>
      </c>
      <c r="S1782" s="6">
        <v>0</v>
      </c>
      <c r="T1782" s="5">
        <v>0</v>
      </c>
      <c r="U1782" s="5">
        <v>0</v>
      </c>
      <c r="V1782" s="5">
        <f t="shared" si="145"/>
        <v>2.0750000000000002</v>
      </c>
      <c r="W1782" s="5">
        <f t="shared" si="141"/>
        <v>-2.0750000000000002</v>
      </c>
      <c r="X1782" s="8">
        <f t="shared" si="142"/>
        <v>-1</v>
      </c>
      <c r="Y1782" s="4">
        <v>0</v>
      </c>
      <c r="Z1782" s="9" t="str">
        <f t="shared" si="143"/>
        <v>NA</v>
      </c>
      <c r="AA1782" s="10">
        <f t="shared" si="144"/>
        <v>0</v>
      </c>
    </row>
    <row r="1783" spans="1:27" x14ac:dyDescent="0.55000000000000004">
      <c r="A1783" s="3" t="s">
        <v>71</v>
      </c>
      <c r="B1783" s="3" t="s">
        <v>72</v>
      </c>
      <c r="C1783" s="3" t="s">
        <v>3189</v>
      </c>
      <c r="D1783" s="3" t="s">
        <v>3190</v>
      </c>
      <c r="E1783" s="4" t="s">
        <v>47</v>
      </c>
      <c r="F1783" s="3" t="s">
        <v>104</v>
      </c>
      <c r="G1783" s="3" t="s">
        <v>2836</v>
      </c>
      <c r="H1783" s="3" t="s">
        <v>34</v>
      </c>
      <c r="I1783" s="3" t="s">
        <v>77</v>
      </c>
      <c r="J1783" s="3" t="s">
        <v>36</v>
      </c>
      <c r="K1783" s="3" t="s">
        <v>61</v>
      </c>
      <c r="L1783" s="5">
        <v>6.25</v>
      </c>
      <c r="M1783" s="4">
        <v>1</v>
      </c>
      <c r="N1783" s="5">
        <v>2.0874999999999999</v>
      </c>
      <c r="O1783" s="5">
        <v>2.0874999999999999</v>
      </c>
      <c r="P1783" s="4">
        <v>31</v>
      </c>
      <c r="Q1783" s="6">
        <v>3.2258064516128999</v>
      </c>
      <c r="R1783" s="7">
        <v>1.0941935483870999</v>
      </c>
      <c r="S1783" s="6">
        <v>0</v>
      </c>
      <c r="T1783" s="5">
        <v>0</v>
      </c>
      <c r="U1783" s="5">
        <v>0</v>
      </c>
      <c r="V1783" s="5">
        <f t="shared" si="145"/>
        <v>2.0874999999999999</v>
      </c>
      <c r="W1783" s="5">
        <f t="shared" si="141"/>
        <v>-2.0874999999999999</v>
      </c>
      <c r="X1783" s="8">
        <f t="shared" si="142"/>
        <v>-1</v>
      </c>
      <c r="Y1783" s="4">
        <v>0</v>
      </c>
      <c r="Z1783" s="9" t="str">
        <f t="shared" si="143"/>
        <v>NA</v>
      </c>
      <c r="AA1783" s="10">
        <f t="shared" si="144"/>
        <v>0</v>
      </c>
    </row>
    <row r="1784" spans="1:27" x14ac:dyDescent="0.55000000000000004">
      <c r="A1784" s="3" t="s">
        <v>71</v>
      </c>
      <c r="B1784" s="3" t="s">
        <v>72</v>
      </c>
      <c r="C1784" s="3" t="s">
        <v>3191</v>
      </c>
      <c r="D1784" s="3" t="s">
        <v>3187</v>
      </c>
      <c r="E1784" s="4" t="s">
        <v>47</v>
      </c>
      <c r="F1784" s="3" t="s">
        <v>104</v>
      </c>
      <c r="G1784" s="3" t="s">
        <v>3070</v>
      </c>
      <c r="H1784" s="3" t="s">
        <v>34</v>
      </c>
      <c r="I1784" s="3" t="s">
        <v>77</v>
      </c>
      <c r="J1784" s="3" t="s">
        <v>36</v>
      </c>
      <c r="K1784" s="3" t="s">
        <v>61</v>
      </c>
      <c r="L1784" s="5">
        <v>6.25</v>
      </c>
      <c r="M1784" s="4">
        <v>1</v>
      </c>
      <c r="N1784" s="5">
        <v>2.0874999999999999</v>
      </c>
      <c r="O1784" s="5">
        <v>2.0874999999999999</v>
      </c>
      <c r="P1784" s="4">
        <v>1</v>
      </c>
      <c r="Q1784" s="6">
        <v>100</v>
      </c>
      <c r="R1784" s="7">
        <v>1</v>
      </c>
      <c r="S1784" s="6">
        <v>0</v>
      </c>
      <c r="T1784" s="5">
        <v>0</v>
      </c>
      <c r="U1784" s="5">
        <v>0</v>
      </c>
      <c r="V1784" s="5">
        <f t="shared" si="145"/>
        <v>2.0874999999999999</v>
      </c>
      <c r="W1784" s="5">
        <f t="shared" si="141"/>
        <v>-2.0874999999999999</v>
      </c>
      <c r="X1784" s="8">
        <f t="shared" si="142"/>
        <v>-1</v>
      </c>
      <c r="Y1784" s="4">
        <v>0</v>
      </c>
      <c r="Z1784" s="9" t="str">
        <f t="shared" si="143"/>
        <v>NA</v>
      </c>
      <c r="AA1784" s="10">
        <f t="shared" si="144"/>
        <v>0</v>
      </c>
    </row>
    <row r="1785" spans="1:27" x14ac:dyDescent="0.55000000000000004">
      <c r="A1785" s="3" t="s">
        <v>71</v>
      </c>
      <c r="B1785" s="3" t="s">
        <v>72</v>
      </c>
      <c r="C1785" s="3" t="s">
        <v>3192</v>
      </c>
      <c r="D1785" s="3" t="s">
        <v>441</v>
      </c>
      <c r="E1785" s="4" t="s">
        <v>47</v>
      </c>
      <c r="F1785" s="3" t="s">
        <v>125</v>
      </c>
      <c r="G1785" s="3" t="s">
        <v>2728</v>
      </c>
      <c r="H1785" s="3" t="s">
        <v>34</v>
      </c>
      <c r="I1785" s="3" t="s">
        <v>77</v>
      </c>
      <c r="J1785" s="3" t="s">
        <v>36</v>
      </c>
      <c r="K1785" s="3" t="s">
        <v>42</v>
      </c>
      <c r="L1785" s="5">
        <v>6.25</v>
      </c>
      <c r="M1785" s="4">
        <v>1</v>
      </c>
      <c r="N1785" s="5">
        <v>2.0874999999999999</v>
      </c>
      <c r="O1785" s="5">
        <v>2.0874999999999999</v>
      </c>
      <c r="P1785" s="4">
        <v>5</v>
      </c>
      <c r="Q1785" s="6">
        <v>20</v>
      </c>
      <c r="R1785" s="7">
        <v>1.2</v>
      </c>
      <c r="S1785" s="6">
        <v>0</v>
      </c>
      <c r="T1785" s="5">
        <v>0</v>
      </c>
      <c r="U1785" s="5">
        <v>0</v>
      </c>
      <c r="V1785" s="5">
        <f t="shared" si="145"/>
        <v>2.0874999999999999</v>
      </c>
      <c r="W1785" s="5">
        <f t="shared" si="141"/>
        <v>-2.0874999999999999</v>
      </c>
      <c r="X1785" s="8">
        <f t="shared" si="142"/>
        <v>-1</v>
      </c>
      <c r="Y1785" s="4">
        <v>0</v>
      </c>
      <c r="Z1785" s="9" t="str">
        <f t="shared" si="143"/>
        <v>NA</v>
      </c>
      <c r="AA1785" s="10">
        <f t="shared" si="144"/>
        <v>0</v>
      </c>
    </row>
    <row r="1786" spans="1:27" x14ac:dyDescent="0.55000000000000004">
      <c r="A1786" s="3" t="s">
        <v>71</v>
      </c>
      <c r="B1786" s="3" t="s">
        <v>72</v>
      </c>
      <c r="C1786" s="3" t="s">
        <v>3193</v>
      </c>
      <c r="D1786" s="3" t="s">
        <v>3194</v>
      </c>
      <c r="E1786" s="4" t="s">
        <v>47</v>
      </c>
      <c r="F1786" s="3" t="s">
        <v>40</v>
      </c>
      <c r="G1786" s="3" t="s">
        <v>3195</v>
      </c>
      <c r="H1786" s="3" t="s">
        <v>34</v>
      </c>
      <c r="I1786" s="3" t="s">
        <v>77</v>
      </c>
      <c r="J1786" s="3" t="s">
        <v>36</v>
      </c>
      <c r="K1786" s="3" t="s">
        <v>42</v>
      </c>
      <c r="L1786" s="5">
        <v>6.25</v>
      </c>
      <c r="M1786" s="4">
        <v>1</v>
      </c>
      <c r="N1786" s="5">
        <v>2.0874999999999999</v>
      </c>
      <c r="O1786" s="5">
        <v>2.0874999999999999</v>
      </c>
      <c r="P1786" s="4">
        <v>1</v>
      </c>
      <c r="Q1786" s="6">
        <v>100</v>
      </c>
      <c r="R1786" s="7">
        <v>1</v>
      </c>
      <c r="S1786" s="6">
        <v>0</v>
      </c>
      <c r="T1786" s="5">
        <v>0</v>
      </c>
      <c r="U1786" s="5">
        <v>0</v>
      </c>
      <c r="V1786" s="5">
        <f t="shared" si="145"/>
        <v>2.0874999999999999</v>
      </c>
      <c r="W1786" s="5">
        <f t="shared" si="141"/>
        <v>-2.0874999999999999</v>
      </c>
      <c r="X1786" s="8">
        <f t="shared" si="142"/>
        <v>-1</v>
      </c>
      <c r="Y1786" s="4">
        <v>0</v>
      </c>
      <c r="Z1786" s="9" t="str">
        <f t="shared" si="143"/>
        <v>NA</v>
      </c>
      <c r="AA1786" s="10">
        <f t="shared" si="144"/>
        <v>0</v>
      </c>
    </row>
    <row r="1787" spans="1:27" x14ac:dyDescent="0.55000000000000004">
      <c r="A1787" s="3" t="s">
        <v>71</v>
      </c>
      <c r="B1787" s="3" t="s">
        <v>72</v>
      </c>
      <c r="C1787" s="3" t="s">
        <v>3196</v>
      </c>
      <c r="D1787" s="3" t="s">
        <v>3197</v>
      </c>
      <c r="E1787" s="4" t="s">
        <v>47</v>
      </c>
      <c r="F1787" s="3" t="s">
        <v>173</v>
      </c>
      <c r="G1787" s="3" t="s">
        <v>2699</v>
      </c>
      <c r="H1787" s="3" t="s">
        <v>34</v>
      </c>
      <c r="I1787" s="3" t="s">
        <v>77</v>
      </c>
      <c r="J1787" s="3" t="s">
        <v>36</v>
      </c>
      <c r="K1787" s="3" t="s">
        <v>42</v>
      </c>
      <c r="L1787" s="5">
        <v>6.25</v>
      </c>
      <c r="M1787" s="4">
        <v>2</v>
      </c>
      <c r="N1787" s="5">
        <v>2.1124999999999998</v>
      </c>
      <c r="O1787" s="5">
        <v>1.0562499999999999</v>
      </c>
      <c r="P1787" s="4">
        <v>43</v>
      </c>
      <c r="Q1787" s="6">
        <v>4.6511627906976702</v>
      </c>
      <c r="R1787" s="7">
        <v>2.1232558139534898</v>
      </c>
      <c r="S1787" s="6">
        <v>0</v>
      </c>
      <c r="T1787" s="5">
        <v>0</v>
      </c>
      <c r="U1787" s="5">
        <v>0</v>
      </c>
      <c r="V1787" s="5">
        <f t="shared" si="145"/>
        <v>2.1124999999999998</v>
      </c>
      <c r="W1787" s="5">
        <f t="shared" si="141"/>
        <v>-2.1124999999999998</v>
      </c>
      <c r="X1787" s="8">
        <f t="shared" si="142"/>
        <v>-1</v>
      </c>
      <c r="Y1787" s="4">
        <v>0</v>
      </c>
      <c r="Z1787" s="9" t="str">
        <f t="shared" si="143"/>
        <v>NA</v>
      </c>
      <c r="AA1787" s="10">
        <f t="shared" si="144"/>
        <v>0</v>
      </c>
    </row>
    <row r="1788" spans="1:27" x14ac:dyDescent="0.55000000000000004">
      <c r="A1788" s="3" t="s">
        <v>71</v>
      </c>
      <c r="B1788" s="3" t="s">
        <v>72</v>
      </c>
      <c r="C1788" s="3" t="s">
        <v>3198</v>
      </c>
      <c r="D1788" s="3" t="s">
        <v>3199</v>
      </c>
      <c r="E1788" s="4" t="s">
        <v>47</v>
      </c>
      <c r="F1788" s="3" t="s">
        <v>173</v>
      </c>
      <c r="G1788" s="3" t="s">
        <v>3200</v>
      </c>
      <c r="H1788" s="3" t="s">
        <v>1601</v>
      </c>
      <c r="I1788" s="3" t="s">
        <v>77</v>
      </c>
      <c r="J1788" s="3" t="s">
        <v>36</v>
      </c>
      <c r="K1788" s="3" t="s">
        <v>42</v>
      </c>
      <c r="L1788" s="5">
        <v>6.25</v>
      </c>
      <c r="M1788" s="4">
        <v>1</v>
      </c>
      <c r="N1788" s="5">
        <v>2.1124999999999998</v>
      </c>
      <c r="O1788" s="5">
        <v>2.1124999999999998</v>
      </c>
      <c r="P1788" s="4">
        <v>61</v>
      </c>
      <c r="Q1788" s="6">
        <v>1.63934426229508</v>
      </c>
      <c r="R1788" s="7">
        <v>1.03606557377049</v>
      </c>
      <c r="S1788" s="6">
        <v>0</v>
      </c>
      <c r="T1788" s="5">
        <v>0</v>
      </c>
      <c r="U1788" s="5">
        <v>0</v>
      </c>
      <c r="V1788" s="5">
        <f t="shared" si="145"/>
        <v>2.1124999999999998</v>
      </c>
      <c r="W1788" s="5">
        <f t="shared" si="141"/>
        <v>-2.1124999999999998</v>
      </c>
      <c r="X1788" s="8">
        <f t="shared" si="142"/>
        <v>-1</v>
      </c>
      <c r="Y1788" s="4">
        <v>0</v>
      </c>
      <c r="Z1788" s="9" t="str">
        <f t="shared" si="143"/>
        <v>NA</v>
      </c>
      <c r="AA1788" s="10">
        <f t="shared" si="144"/>
        <v>0</v>
      </c>
    </row>
    <row r="1789" spans="1:27" x14ac:dyDescent="0.55000000000000004">
      <c r="A1789" s="3" t="s">
        <v>71</v>
      </c>
      <c r="B1789" s="3" t="s">
        <v>72</v>
      </c>
      <c r="C1789" s="3" t="s">
        <v>3201</v>
      </c>
      <c r="D1789" s="3" t="s">
        <v>3202</v>
      </c>
      <c r="E1789" s="4" t="s">
        <v>47</v>
      </c>
      <c r="F1789" s="3" t="s">
        <v>32</v>
      </c>
      <c r="G1789" s="3" t="s">
        <v>2744</v>
      </c>
      <c r="H1789" s="3" t="s">
        <v>34</v>
      </c>
      <c r="I1789" s="3" t="s">
        <v>77</v>
      </c>
      <c r="J1789" s="3" t="s">
        <v>36</v>
      </c>
      <c r="K1789" s="3" t="s">
        <v>61</v>
      </c>
      <c r="L1789" s="5">
        <v>6.25</v>
      </c>
      <c r="M1789" s="4">
        <v>1</v>
      </c>
      <c r="N1789" s="5">
        <v>2.1124999999999998</v>
      </c>
      <c r="O1789" s="5">
        <v>2.1124999999999998</v>
      </c>
      <c r="P1789" s="4">
        <v>8</v>
      </c>
      <c r="Q1789" s="6">
        <v>12.5</v>
      </c>
      <c r="R1789" s="7">
        <v>5.875</v>
      </c>
      <c r="S1789" s="6">
        <v>0</v>
      </c>
      <c r="T1789" s="5">
        <v>0</v>
      </c>
      <c r="U1789" s="5">
        <v>0</v>
      </c>
      <c r="V1789" s="5">
        <f t="shared" si="145"/>
        <v>2.1124999999999998</v>
      </c>
      <c r="W1789" s="5">
        <f t="shared" si="141"/>
        <v>-2.1124999999999998</v>
      </c>
      <c r="X1789" s="8">
        <f t="shared" si="142"/>
        <v>-1</v>
      </c>
      <c r="Y1789" s="4">
        <v>0</v>
      </c>
      <c r="Z1789" s="9" t="str">
        <f t="shared" si="143"/>
        <v>NA</v>
      </c>
      <c r="AA1789" s="10">
        <f t="shared" si="144"/>
        <v>0</v>
      </c>
    </row>
    <row r="1790" spans="1:27" x14ac:dyDescent="0.55000000000000004">
      <c r="A1790" s="3" t="s">
        <v>71</v>
      </c>
      <c r="B1790" s="3" t="s">
        <v>72</v>
      </c>
      <c r="C1790" s="3" t="s">
        <v>3203</v>
      </c>
      <c r="D1790" s="3" t="s">
        <v>3204</v>
      </c>
      <c r="E1790" s="4" t="s">
        <v>47</v>
      </c>
      <c r="F1790" s="3" t="s">
        <v>104</v>
      </c>
      <c r="G1790" s="3" t="s">
        <v>105</v>
      </c>
      <c r="H1790" s="3" t="s">
        <v>34</v>
      </c>
      <c r="I1790" s="3" t="s">
        <v>77</v>
      </c>
      <c r="J1790" s="3" t="s">
        <v>36</v>
      </c>
      <c r="K1790" s="3" t="s">
        <v>37</v>
      </c>
      <c r="L1790" s="5">
        <v>6.25</v>
      </c>
      <c r="M1790" s="4">
        <v>1</v>
      </c>
      <c r="N1790" s="5">
        <v>2.1124999999999998</v>
      </c>
      <c r="O1790" s="5">
        <v>2.1124999999999998</v>
      </c>
      <c r="P1790" s="4">
        <v>7</v>
      </c>
      <c r="Q1790" s="6">
        <v>14.285714285714301</v>
      </c>
      <c r="R1790" s="7">
        <v>1.5714285714285701</v>
      </c>
      <c r="S1790" s="6">
        <v>0</v>
      </c>
      <c r="T1790" s="5">
        <v>0</v>
      </c>
      <c r="U1790" s="5">
        <v>0</v>
      </c>
      <c r="V1790" s="5">
        <f t="shared" si="145"/>
        <v>2.1124999999999998</v>
      </c>
      <c r="W1790" s="5">
        <f t="shared" si="141"/>
        <v>-2.1124999999999998</v>
      </c>
      <c r="X1790" s="8">
        <f t="shared" si="142"/>
        <v>-1</v>
      </c>
      <c r="Y1790" s="4">
        <v>0</v>
      </c>
      <c r="Z1790" s="9" t="str">
        <f t="shared" si="143"/>
        <v>NA</v>
      </c>
      <c r="AA1790" s="10">
        <f t="shared" si="144"/>
        <v>0</v>
      </c>
    </row>
    <row r="1791" spans="1:27" x14ac:dyDescent="0.55000000000000004">
      <c r="A1791" s="3" t="s">
        <v>71</v>
      </c>
      <c r="B1791" s="3" t="s">
        <v>72</v>
      </c>
      <c r="C1791" s="3" t="s">
        <v>3205</v>
      </c>
      <c r="D1791" s="3" t="s">
        <v>3206</v>
      </c>
      <c r="E1791" s="4" t="s">
        <v>47</v>
      </c>
      <c r="F1791" s="3" t="s">
        <v>104</v>
      </c>
      <c r="G1791" s="3" t="s">
        <v>3019</v>
      </c>
      <c r="H1791" s="3" t="s">
        <v>34</v>
      </c>
      <c r="I1791" s="3" t="s">
        <v>77</v>
      </c>
      <c r="J1791" s="3" t="s">
        <v>36</v>
      </c>
      <c r="K1791" s="3" t="s">
        <v>61</v>
      </c>
      <c r="L1791" s="5">
        <v>6.25</v>
      </c>
      <c r="M1791" s="4">
        <v>1</v>
      </c>
      <c r="N1791" s="5">
        <v>2.1124999999999998</v>
      </c>
      <c r="O1791" s="5">
        <v>2.1124999999999998</v>
      </c>
      <c r="P1791" s="4">
        <v>12</v>
      </c>
      <c r="Q1791" s="6">
        <v>8.3333333333333304</v>
      </c>
      <c r="R1791" s="7">
        <v>1.1666666666666701</v>
      </c>
      <c r="S1791" s="6">
        <v>0</v>
      </c>
      <c r="T1791" s="5">
        <v>0</v>
      </c>
      <c r="U1791" s="5">
        <v>0</v>
      </c>
      <c r="V1791" s="5">
        <f t="shared" si="145"/>
        <v>2.1124999999999998</v>
      </c>
      <c r="W1791" s="5">
        <f t="shared" si="141"/>
        <v>-2.1124999999999998</v>
      </c>
      <c r="X1791" s="8">
        <f t="shared" si="142"/>
        <v>-1</v>
      </c>
      <c r="Y1791" s="4">
        <v>0</v>
      </c>
      <c r="Z1791" s="9" t="str">
        <f t="shared" si="143"/>
        <v>NA</v>
      </c>
      <c r="AA1791" s="10">
        <f t="shared" si="144"/>
        <v>0</v>
      </c>
    </row>
    <row r="1792" spans="1:27" x14ac:dyDescent="0.55000000000000004">
      <c r="A1792" s="3" t="s">
        <v>71</v>
      </c>
      <c r="B1792" s="3" t="s">
        <v>72</v>
      </c>
      <c r="C1792" s="3" t="s">
        <v>3207</v>
      </c>
      <c r="D1792" s="3" t="s">
        <v>3208</v>
      </c>
      <c r="E1792" s="4" t="s">
        <v>47</v>
      </c>
      <c r="F1792" s="3" t="s">
        <v>40</v>
      </c>
      <c r="G1792" s="3" t="s">
        <v>3209</v>
      </c>
      <c r="H1792" s="3" t="s">
        <v>34</v>
      </c>
      <c r="I1792" s="3" t="s">
        <v>77</v>
      </c>
      <c r="J1792" s="3" t="s">
        <v>36</v>
      </c>
      <c r="K1792" s="3" t="s">
        <v>61</v>
      </c>
      <c r="L1792" s="5">
        <v>6.25</v>
      </c>
      <c r="M1792" s="4">
        <v>1</v>
      </c>
      <c r="N1792" s="5">
        <v>2.1124999999999998</v>
      </c>
      <c r="O1792" s="5">
        <v>2.1124999999999998</v>
      </c>
      <c r="P1792" s="4">
        <v>31</v>
      </c>
      <c r="Q1792" s="6">
        <v>3.2258064516128999</v>
      </c>
      <c r="R1792" s="7">
        <v>3.2290322580645201</v>
      </c>
      <c r="S1792" s="6">
        <v>0</v>
      </c>
      <c r="T1792" s="5">
        <v>0</v>
      </c>
      <c r="U1792" s="5">
        <v>0</v>
      </c>
      <c r="V1792" s="5">
        <f t="shared" si="145"/>
        <v>2.1124999999999998</v>
      </c>
      <c r="W1792" s="5">
        <f t="shared" si="141"/>
        <v>-2.1124999999999998</v>
      </c>
      <c r="X1792" s="8">
        <f t="shared" si="142"/>
        <v>-1</v>
      </c>
      <c r="Y1792" s="4">
        <v>0</v>
      </c>
      <c r="Z1792" s="9" t="str">
        <f t="shared" si="143"/>
        <v>NA</v>
      </c>
      <c r="AA1792" s="10">
        <f t="shared" si="144"/>
        <v>0</v>
      </c>
    </row>
    <row r="1793" spans="1:27" x14ac:dyDescent="0.55000000000000004">
      <c r="A1793" s="3" t="s">
        <v>71</v>
      </c>
      <c r="B1793" s="3" t="s">
        <v>72</v>
      </c>
      <c r="C1793" s="3" t="s">
        <v>3210</v>
      </c>
      <c r="D1793" s="3" t="s">
        <v>940</v>
      </c>
      <c r="E1793" s="4" t="s">
        <v>47</v>
      </c>
      <c r="F1793" s="3" t="s">
        <v>221</v>
      </c>
      <c r="G1793" s="3" t="s">
        <v>2748</v>
      </c>
      <c r="H1793" s="3" t="s">
        <v>34</v>
      </c>
      <c r="I1793" s="3" t="s">
        <v>77</v>
      </c>
      <c r="J1793" s="3" t="s">
        <v>36</v>
      </c>
      <c r="K1793" s="3" t="s">
        <v>61</v>
      </c>
      <c r="L1793" s="5">
        <v>6.25</v>
      </c>
      <c r="M1793" s="4">
        <v>1</v>
      </c>
      <c r="N1793" s="5">
        <v>2.1124999999999998</v>
      </c>
      <c r="O1793" s="5">
        <v>2.1124999999999998</v>
      </c>
      <c r="P1793" s="4">
        <v>8</v>
      </c>
      <c r="Q1793" s="6">
        <v>12.5</v>
      </c>
      <c r="R1793" s="7">
        <v>1.75</v>
      </c>
      <c r="S1793" s="6">
        <v>0</v>
      </c>
      <c r="T1793" s="5">
        <v>0</v>
      </c>
      <c r="U1793" s="5">
        <v>0</v>
      </c>
      <c r="V1793" s="5">
        <f t="shared" si="145"/>
        <v>2.1124999999999998</v>
      </c>
      <c r="W1793" s="5">
        <f t="shared" si="141"/>
        <v>-2.1124999999999998</v>
      </c>
      <c r="X1793" s="8">
        <f t="shared" si="142"/>
        <v>-1</v>
      </c>
      <c r="Y1793" s="4">
        <v>0</v>
      </c>
      <c r="Z1793" s="9" t="str">
        <f t="shared" si="143"/>
        <v>NA</v>
      </c>
      <c r="AA1793" s="10">
        <f t="shared" si="144"/>
        <v>0</v>
      </c>
    </row>
    <row r="1794" spans="1:27" x14ac:dyDescent="0.55000000000000004">
      <c r="A1794" s="3" t="s">
        <v>71</v>
      </c>
      <c r="B1794" s="3" t="s">
        <v>72</v>
      </c>
      <c r="C1794" s="3" t="s">
        <v>3211</v>
      </c>
      <c r="D1794" s="3" t="s">
        <v>3202</v>
      </c>
      <c r="E1794" s="4" t="s">
        <v>47</v>
      </c>
      <c r="F1794" s="3" t="s">
        <v>173</v>
      </c>
      <c r="G1794" s="3" t="s">
        <v>2735</v>
      </c>
      <c r="H1794" s="3" t="s">
        <v>485</v>
      </c>
      <c r="I1794" s="3" t="s">
        <v>77</v>
      </c>
      <c r="J1794" s="3" t="s">
        <v>36</v>
      </c>
      <c r="K1794" s="3" t="s">
        <v>42</v>
      </c>
      <c r="L1794" s="5">
        <v>6.25</v>
      </c>
      <c r="M1794" s="4">
        <v>2</v>
      </c>
      <c r="N1794" s="5">
        <v>2.125</v>
      </c>
      <c r="O1794" s="5">
        <v>1.0625</v>
      </c>
      <c r="P1794" s="4">
        <v>24</v>
      </c>
      <c r="Q1794" s="6">
        <v>8.3333333333333304</v>
      </c>
      <c r="R1794" s="7">
        <v>2.6666666666666701</v>
      </c>
      <c r="S1794" s="6">
        <v>0</v>
      </c>
      <c r="T1794" s="5">
        <v>0</v>
      </c>
      <c r="U1794" s="5">
        <v>0</v>
      </c>
      <c r="V1794" s="5">
        <f t="shared" si="145"/>
        <v>2.125</v>
      </c>
      <c r="W1794" s="5">
        <f t="shared" ref="W1794:W1857" si="146">U1794-V1794</f>
        <v>-2.125</v>
      </c>
      <c r="X1794" s="8">
        <f t="shared" ref="X1794:X1857" si="147">IF(V1794=0,0,(U1794-V1794)/V1794)</f>
        <v>-1</v>
      </c>
      <c r="Y1794" s="4">
        <v>0</v>
      </c>
      <c r="Z1794" s="9" t="str">
        <f t="shared" ref="Z1794:Z1857" si="148">IF(Y1794=0,"NA",U1794/Y1794)</f>
        <v>NA</v>
      </c>
      <c r="AA1794" s="10">
        <f t="shared" ref="AA1794:AA1857" si="149">(Q1794/100*S1794/100)</f>
        <v>0</v>
      </c>
    </row>
    <row r="1795" spans="1:27" x14ac:dyDescent="0.55000000000000004">
      <c r="A1795" s="3" t="s">
        <v>71</v>
      </c>
      <c r="B1795" s="3" t="s">
        <v>72</v>
      </c>
      <c r="C1795" s="3" t="s">
        <v>3212</v>
      </c>
      <c r="D1795" s="3" t="s">
        <v>3213</v>
      </c>
      <c r="E1795" s="4" t="s">
        <v>47</v>
      </c>
      <c r="F1795" s="3" t="s">
        <v>104</v>
      </c>
      <c r="G1795" s="3" t="s">
        <v>105</v>
      </c>
      <c r="H1795" s="3" t="s">
        <v>34</v>
      </c>
      <c r="I1795" s="3" t="s">
        <v>77</v>
      </c>
      <c r="J1795" s="3" t="s">
        <v>36</v>
      </c>
      <c r="K1795" s="3" t="s">
        <v>37</v>
      </c>
      <c r="L1795" s="5">
        <v>6.25</v>
      </c>
      <c r="M1795" s="4">
        <v>2</v>
      </c>
      <c r="N1795" s="5">
        <v>2.125</v>
      </c>
      <c r="O1795" s="5">
        <v>1.0625</v>
      </c>
      <c r="P1795" s="4">
        <v>8</v>
      </c>
      <c r="Q1795" s="6">
        <v>25</v>
      </c>
      <c r="R1795" s="7">
        <v>1</v>
      </c>
      <c r="S1795" s="6">
        <v>0</v>
      </c>
      <c r="T1795" s="5">
        <v>0</v>
      </c>
      <c r="U1795" s="5">
        <v>0</v>
      </c>
      <c r="V1795" s="5">
        <f t="shared" ref="V1795:V1858" si="150">N1795</f>
        <v>2.125</v>
      </c>
      <c r="W1795" s="5">
        <f t="shared" si="146"/>
        <v>-2.125</v>
      </c>
      <c r="X1795" s="8">
        <f t="shared" si="147"/>
        <v>-1</v>
      </c>
      <c r="Y1795" s="4">
        <v>0</v>
      </c>
      <c r="Z1795" s="9" t="str">
        <f t="shared" si="148"/>
        <v>NA</v>
      </c>
      <c r="AA1795" s="10">
        <f t="shared" si="149"/>
        <v>0</v>
      </c>
    </row>
    <row r="1796" spans="1:27" x14ac:dyDescent="0.55000000000000004">
      <c r="A1796" s="3" t="s">
        <v>71</v>
      </c>
      <c r="B1796" s="3" t="s">
        <v>72</v>
      </c>
      <c r="C1796" s="3" t="s">
        <v>3214</v>
      </c>
      <c r="D1796" s="3" t="s">
        <v>3215</v>
      </c>
      <c r="E1796" s="4" t="s">
        <v>47</v>
      </c>
      <c r="F1796" s="3" t="s">
        <v>104</v>
      </c>
      <c r="G1796" s="3" t="s">
        <v>2914</v>
      </c>
      <c r="H1796" s="3" t="s">
        <v>34</v>
      </c>
      <c r="I1796" s="3" t="s">
        <v>77</v>
      </c>
      <c r="J1796" s="3" t="s">
        <v>36</v>
      </c>
      <c r="K1796" s="3" t="s">
        <v>61</v>
      </c>
      <c r="L1796" s="5">
        <v>6.25</v>
      </c>
      <c r="M1796" s="4">
        <v>1</v>
      </c>
      <c r="N1796" s="5">
        <v>2.125</v>
      </c>
      <c r="O1796" s="5">
        <v>2.125</v>
      </c>
      <c r="P1796" s="4">
        <v>6</v>
      </c>
      <c r="Q1796" s="6">
        <v>16.6666666666667</v>
      </c>
      <c r="R1796" s="7">
        <v>3.8333333333333299</v>
      </c>
      <c r="S1796" s="6">
        <v>0</v>
      </c>
      <c r="T1796" s="5">
        <v>0</v>
      </c>
      <c r="U1796" s="5">
        <v>0</v>
      </c>
      <c r="V1796" s="5">
        <f t="shared" si="150"/>
        <v>2.125</v>
      </c>
      <c r="W1796" s="5">
        <f t="shared" si="146"/>
        <v>-2.125</v>
      </c>
      <c r="X1796" s="8">
        <f t="shared" si="147"/>
        <v>-1</v>
      </c>
      <c r="Y1796" s="4">
        <v>0</v>
      </c>
      <c r="Z1796" s="9" t="str">
        <f t="shared" si="148"/>
        <v>NA</v>
      </c>
      <c r="AA1796" s="10">
        <f t="shared" si="149"/>
        <v>0</v>
      </c>
    </row>
    <row r="1797" spans="1:27" x14ac:dyDescent="0.55000000000000004">
      <c r="A1797" s="3" t="s">
        <v>71</v>
      </c>
      <c r="B1797" s="3" t="s">
        <v>72</v>
      </c>
      <c r="C1797" s="3" t="s">
        <v>3216</v>
      </c>
      <c r="D1797" s="3" t="s">
        <v>3217</v>
      </c>
      <c r="E1797" s="4" t="s">
        <v>47</v>
      </c>
      <c r="F1797" s="3" t="s">
        <v>40</v>
      </c>
      <c r="G1797" s="3" t="s">
        <v>3185</v>
      </c>
      <c r="H1797" s="3" t="s">
        <v>34</v>
      </c>
      <c r="I1797" s="3" t="s">
        <v>77</v>
      </c>
      <c r="J1797" s="3" t="s">
        <v>36</v>
      </c>
      <c r="K1797" s="3" t="s">
        <v>61</v>
      </c>
      <c r="L1797" s="5">
        <v>6.25</v>
      </c>
      <c r="M1797" s="4">
        <v>1</v>
      </c>
      <c r="N1797" s="5">
        <v>2.125</v>
      </c>
      <c r="O1797" s="5">
        <v>2.125</v>
      </c>
      <c r="P1797" s="4">
        <v>30</v>
      </c>
      <c r="Q1797" s="6">
        <v>3.3333333333333299</v>
      </c>
      <c r="R1797" s="7">
        <v>1.12666666666667</v>
      </c>
      <c r="S1797" s="6">
        <v>0</v>
      </c>
      <c r="T1797" s="5">
        <v>0</v>
      </c>
      <c r="U1797" s="5">
        <v>0</v>
      </c>
      <c r="V1797" s="5">
        <f t="shared" si="150"/>
        <v>2.125</v>
      </c>
      <c r="W1797" s="5">
        <f t="shared" si="146"/>
        <v>-2.125</v>
      </c>
      <c r="X1797" s="8">
        <f t="shared" si="147"/>
        <v>-1</v>
      </c>
      <c r="Y1797" s="4">
        <v>0</v>
      </c>
      <c r="Z1797" s="9" t="str">
        <f t="shared" si="148"/>
        <v>NA</v>
      </c>
      <c r="AA1797" s="10">
        <f t="shared" si="149"/>
        <v>0</v>
      </c>
    </row>
    <row r="1798" spans="1:27" x14ac:dyDescent="0.55000000000000004">
      <c r="A1798" s="3" t="s">
        <v>71</v>
      </c>
      <c r="B1798" s="3" t="s">
        <v>72</v>
      </c>
      <c r="C1798" s="3" t="s">
        <v>3218</v>
      </c>
      <c r="D1798" s="3" t="s">
        <v>3219</v>
      </c>
      <c r="E1798" s="4" t="s">
        <v>47</v>
      </c>
      <c r="F1798" s="3" t="s">
        <v>32</v>
      </c>
      <c r="G1798" s="3" t="s">
        <v>3220</v>
      </c>
      <c r="H1798" s="3" t="s">
        <v>34</v>
      </c>
      <c r="I1798" s="3" t="s">
        <v>77</v>
      </c>
      <c r="J1798" s="3" t="s">
        <v>36</v>
      </c>
      <c r="K1798" s="3" t="s">
        <v>61</v>
      </c>
      <c r="L1798" s="5">
        <v>6.25</v>
      </c>
      <c r="M1798" s="4">
        <v>3</v>
      </c>
      <c r="N1798" s="5">
        <v>2.1375000000000002</v>
      </c>
      <c r="O1798" s="5">
        <v>0.71250000000000002</v>
      </c>
      <c r="P1798" s="4">
        <v>23</v>
      </c>
      <c r="Q1798" s="6">
        <v>13.0434782608696</v>
      </c>
      <c r="R1798" s="7">
        <v>3.60869565217391</v>
      </c>
      <c r="S1798" s="6">
        <v>0</v>
      </c>
      <c r="T1798" s="5">
        <v>0</v>
      </c>
      <c r="U1798" s="5">
        <v>0</v>
      </c>
      <c r="V1798" s="5">
        <f t="shared" si="150"/>
        <v>2.1375000000000002</v>
      </c>
      <c r="W1798" s="5">
        <f t="shared" si="146"/>
        <v>-2.1375000000000002</v>
      </c>
      <c r="X1798" s="8">
        <f t="shared" si="147"/>
        <v>-1</v>
      </c>
      <c r="Y1798" s="4">
        <v>0</v>
      </c>
      <c r="Z1798" s="9" t="str">
        <f t="shared" si="148"/>
        <v>NA</v>
      </c>
      <c r="AA1798" s="10">
        <f t="shared" si="149"/>
        <v>0</v>
      </c>
    </row>
    <row r="1799" spans="1:27" x14ac:dyDescent="0.55000000000000004">
      <c r="A1799" s="3" t="s">
        <v>71</v>
      </c>
      <c r="B1799" s="3" t="s">
        <v>72</v>
      </c>
      <c r="C1799" s="3" t="s">
        <v>3221</v>
      </c>
      <c r="D1799" s="3" t="s">
        <v>3222</v>
      </c>
      <c r="E1799" s="4" t="s">
        <v>47</v>
      </c>
      <c r="F1799" s="3" t="s">
        <v>125</v>
      </c>
      <c r="G1799" s="3" t="s">
        <v>2785</v>
      </c>
      <c r="H1799" s="3" t="s">
        <v>34</v>
      </c>
      <c r="I1799" s="3" t="s">
        <v>77</v>
      </c>
      <c r="J1799" s="3" t="s">
        <v>36</v>
      </c>
      <c r="K1799" s="3" t="s">
        <v>42</v>
      </c>
      <c r="L1799" s="5">
        <v>6.25</v>
      </c>
      <c r="M1799" s="4">
        <v>1</v>
      </c>
      <c r="N1799" s="5">
        <v>2.1375000000000002</v>
      </c>
      <c r="O1799" s="5">
        <v>2.1375000000000002</v>
      </c>
      <c r="P1799" s="4">
        <v>6</v>
      </c>
      <c r="Q1799" s="6">
        <v>16.6666666666667</v>
      </c>
      <c r="R1799" s="7">
        <v>1.1666666666666701</v>
      </c>
      <c r="S1799" s="6">
        <v>0</v>
      </c>
      <c r="T1799" s="5">
        <v>0</v>
      </c>
      <c r="U1799" s="5">
        <v>0</v>
      </c>
      <c r="V1799" s="5">
        <f t="shared" si="150"/>
        <v>2.1375000000000002</v>
      </c>
      <c r="W1799" s="5">
        <f t="shared" si="146"/>
        <v>-2.1375000000000002</v>
      </c>
      <c r="X1799" s="8">
        <f t="shared" si="147"/>
        <v>-1</v>
      </c>
      <c r="Y1799" s="4">
        <v>0</v>
      </c>
      <c r="Z1799" s="9" t="str">
        <f t="shared" si="148"/>
        <v>NA</v>
      </c>
      <c r="AA1799" s="10">
        <f t="shared" si="149"/>
        <v>0</v>
      </c>
    </row>
    <row r="1800" spans="1:27" x14ac:dyDescent="0.55000000000000004">
      <c r="A1800" s="3" t="s">
        <v>71</v>
      </c>
      <c r="B1800" s="3" t="s">
        <v>72</v>
      </c>
      <c r="C1800" s="3" t="s">
        <v>3223</v>
      </c>
      <c r="D1800" s="3" t="s">
        <v>3224</v>
      </c>
      <c r="E1800" s="4" t="s">
        <v>47</v>
      </c>
      <c r="F1800" s="3" t="s">
        <v>40</v>
      </c>
      <c r="G1800" s="3" t="s">
        <v>3185</v>
      </c>
      <c r="H1800" s="3" t="s">
        <v>34</v>
      </c>
      <c r="I1800" s="3" t="s">
        <v>77</v>
      </c>
      <c r="J1800" s="3" t="s">
        <v>36</v>
      </c>
      <c r="K1800" s="3" t="s">
        <v>61</v>
      </c>
      <c r="L1800" s="5">
        <v>6.25</v>
      </c>
      <c r="M1800" s="4">
        <v>1</v>
      </c>
      <c r="N1800" s="5">
        <v>2.1375000000000002</v>
      </c>
      <c r="O1800" s="5">
        <v>2.1375000000000002</v>
      </c>
      <c r="P1800" s="4">
        <v>8</v>
      </c>
      <c r="Q1800" s="6">
        <v>12.5</v>
      </c>
      <c r="R1800" s="7">
        <v>1.5</v>
      </c>
      <c r="S1800" s="6">
        <v>0</v>
      </c>
      <c r="T1800" s="5">
        <v>0</v>
      </c>
      <c r="U1800" s="5">
        <v>0</v>
      </c>
      <c r="V1800" s="5">
        <f t="shared" si="150"/>
        <v>2.1375000000000002</v>
      </c>
      <c r="W1800" s="5">
        <f t="shared" si="146"/>
        <v>-2.1375000000000002</v>
      </c>
      <c r="X1800" s="8">
        <f t="shared" si="147"/>
        <v>-1</v>
      </c>
      <c r="Y1800" s="4">
        <v>0</v>
      </c>
      <c r="Z1800" s="9" t="str">
        <f t="shared" si="148"/>
        <v>NA</v>
      </c>
      <c r="AA1800" s="10">
        <f t="shared" si="149"/>
        <v>0</v>
      </c>
    </row>
    <row r="1801" spans="1:27" x14ac:dyDescent="0.55000000000000004">
      <c r="A1801" s="3" t="s">
        <v>71</v>
      </c>
      <c r="B1801" s="3" t="s">
        <v>72</v>
      </c>
      <c r="C1801" s="3" t="s">
        <v>3225</v>
      </c>
      <c r="D1801" s="3" t="s">
        <v>200</v>
      </c>
      <c r="E1801" s="4" t="s">
        <v>47</v>
      </c>
      <c r="F1801" s="3" t="s">
        <v>173</v>
      </c>
      <c r="G1801" s="3" t="s">
        <v>2791</v>
      </c>
      <c r="H1801" s="3" t="s">
        <v>34</v>
      </c>
      <c r="I1801" s="3" t="s">
        <v>77</v>
      </c>
      <c r="J1801" s="3" t="s">
        <v>36</v>
      </c>
      <c r="K1801" s="3" t="s">
        <v>42</v>
      </c>
      <c r="L1801" s="5">
        <v>6.25</v>
      </c>
      <c r="M1801" s="4">
        <v>1</v>
      </c>
      <c r="N1801" s="5">
        <v>2.15</v>
      </c>
      <c r="O1801" s="5">
        <v>2.15</v>
      </c>
      <c r="P1801" s="4">
        <v>12</v>
      </c>
      <c r="Q1801" s="6">
        <v>8.3333333333333304</v>
      </c>
      <c r="R1801" s="7">
        <v>2.75</v>
      </c>
      <c r="S1801" s="6">
        <v>0</v>
      </c>
      <c r="T1801" s="5">
        <v>0</v>
      </c>
      <c r="U1801" s="5">
        <v>0</v>
      </c>
      <c r="V1801" s="5">
        <f t="shared" si="150"/>
        <v>2.15</v>
      </c>
      <c r="W1801" s="5">
        <f t="shared" si="146"/>
        <v>-2.15</v>
      </c>
      <c r="X1801" s="8">
        <f t="shared" si="147"/>
        <v>-1</v>
      </c>
      <c r="Y1801" s="4">
        <v>0</v>
      </c>
      <c r="Z1801" s="9" t="str">
        <f t="shared" si="148"/>
        <v>NA</v>
      </c>
      <c r="AA1801" s="10">
        <f t="shared" si="149"/>
        <v>0</v>
      </c>
    </row>
    <row r="1802" spans="1:27" x14ac:dyDescent="0.55000000000000004">
      <c r="A1802" s="3" t="s">
        <v>71</v>
      </c>
      <c r="B1802" s="3" t="s">
        <v>72</v>
      </c>
      <c r="C1802" s="3" t="s">
        <v>3226</v>
      </c>
      <c r="D1802" s="3" t="s">
        <v>2616</v>
      </c>
      <c r="E1802" s="4" t="s">
        <v>47</v>
      </c>
      <c r="F1802" s="3" t="s">
        <v>113</v>
      </c>
      <c r="G1802" s="3" t="s">
        <v>2827</v>
      </c>
      <c r="H1802" s="3" t="s">
        <v>34</v>
      </c>
      <c r="I1802" s="3" t="s">
        <v>77</v>
      </c>
      <c r="J1802" s="3" t="s">
        <v>36</v>
      </c>
      <c r="K1802" s="3" t="s">
        <v>42</v>
      </c>
      <c r="L1802" s="5">
        <v>6.25</v>
      </c>
      <c r="M1802" s="4">
        <v>1</v>
      </c>
      <c r="N1802" s="5">
        <v>2.15</v>
      </c>
      <c r="O1802" s="5">
        <v>2.15</v>
      </c>
      <c r="P1802" s="4">
        <v>1</v>
      </c>
      <c r="Q1802" s="6">
        <v>100</v>
      </c>
      <c r="R1802" s="7">
        <v>1</v>
      </c>
      <c r="S1802" s="6">
        <v>0</v>
      </c>
      <c r="T1802" s="5">
        <v>0</v>
      </c>
      <c r="U1802" s="5">
        <v>0</v>
      </c>
      <c r="V1802" s="5">
        <f t="shared" si="150"/>
        <v>2.15</v>
      </c>
      <c r="W1802" s="5">
        <f t="shared" si="146"/>
        <v>-2.15</v>
      </c>
      <c r="X1802" s="8">
        <f t="shared" si="147"/>
        <v>-1</v>
      </c>
      <c r="Y1802" s="4">
        <v>0</v>
      </c>
      <c r="Z1802" s="9" t="str">
        <f t="shared" si="148"/>
        <v>NA</v>
      </c>
      <c r="AA1802" s="10">
        <f t="shared" si="149"/>
        <v>0</v>
      </c>
    </row>
    <row r="1803" spans="1:27" x14ac:dyDescent="0.55000000000000004">
      <c r="A1803" s="3" t="s">
        <v>71</v>
      </c>
      <c r="B1803" s="3" t="s">
        <v>72</v>
      </c>
      <c r="C1803" s="3" t="s">
        <v>3227</v>
      </c>
      <c r="D1803" s="3" t="s">
        <v>3168</v>
      </c>
      <c r="E1803" s="4" t="s">
        <v>47</v>
      </c>
      <c r="F1803" s="3" t="s">
        <v>40</v>
      </c>
      <c r="G1803" s="3" t="s">
        <v>3228</v>
      </c>
      <c r="H1803" s="3" t="s">
        <v>34</v>
      </c>
      <c r="I1803" s="3" t="s">
        <v>77</v>
      </c>
      <c r="J1803" s="3" t="s">
        <v>36</v>
      </c>
      <c r="K1803" s="3" t="s">
        <v>61</v>
      </c>
      <c r="L1803" s="5">
        <v>6.25</v>
      </c>
      <c r="M1803" s="4">
        <v>1</v>
      </c>
      <c r="N1803" s="5">
        <v>2.15</v>
      </c>
      <c r="O1803" s="5">
        <v>2.15</v>
      </c>
      <c r="P1803" s="4">
        <v>16</v>
      </c>
      <c r="Q1803" s="6">
        <v>6.25</v>
      </c>
      <c r="R1803" s="7">
        <v>1.35625</v>
      </c>
      <c r="S1803" s="6">
        <v>0</v>
      </c>
      <c r="T1803" s="5">
        <v>0</v>
      </c>
      <c r="U1803" s="5">
        <v>0</v>
      </c>
      <c r="V1803" s="5">
        <f t="shared" si="150"/>
        <v>2.15</v>
      </c>
      <c r="W1803" s="5">
        <f t="shared" si="146"/>
        <v>-2.15</v>
      </c>
      <c r="X1803" s="8">
        <f t="shared" si="147"/>
        <v>-1</v>
      </c>
      <c r="Y1803" s="4">
        <v>0</v>
      </c>
      <c r="Z1803" s="9" t="str">
        <f t="shared" si="148"/>
        <v>NA</v>
      </c>
      <c r="AA1803" s="10">
        <f t="shared" si="149"/>
        <v>0</v>
      </c>
    </row>
    <row r="1804" spans="1:27" x14ac:dyDescent="0.55000000000000004">
      <c r="A1804" s="3" t="s">
        <v>71</v>
      </c>
      <c r="B1804" s="3" t="s">
        <v>72</v>
      </c>
      <c r="C1804" s="3" t="s">
        <v>3229</v>
      </c>
      <c r="D1804" s="3" t="s">
        <v>3184</v>
      </c>
      <c r="E1804" s="4" t="s">
        <v>47</v>
      </c>
      <c r="F1804" s="3" t="s">
        <v>133</v>
      </c>
      <c r="G1804" s="3" t="s">
        <v>2894</v>
      </c>
      <c r="H1804" s="3" t="s">
        <v>34</v>
      </c>
      <c r="I1804" s="3" t="s">
        <v>77</v>
      </c>
      <c r="J1804" s="3" t="s">
        <v>36</v>
      </c>
      <c r="K1804" s="3" t="s">
        <v>61</v>
      </c>
      <c r="L1804" s="5">
        <v>6.25</v>
      </c>
      <c r="M1804" s="4">
        <v>1</v>
      </c>
      <c r="N1804" s="5">
        <v>2.15</v>
      </c>
      <c r="O1804" s="5">
        <v>2.15</v>
      </c>
      <c r="P1804" s="4">
        <v>5</v>
      </c>
      <c r="Q1804" s="6">
        <v>20</v>
      </c>
      <c r="R1804" s="7">
        <v>1</v>
      </c>
      <c r="S1804" s="6">
        <v>0</v>
      </c>
      <c r="T1804" s="5">
        <v>0</v>
      </c>
      <c r="U1804" s="5">
        <v>0</v>
      </c>
      <c r="V1804" s="5">
        <f t="shared" si="150"/>
        <v>2.15</v>
      </c>
      <c r="W1804" s="5">
        <f t="shared" si="146"/>
        <v>-2.15</v>
      </c>
      <c r="X1804" s="8">
        <f t="shared" si="147"/>
        <v>-1</v>
      </c>
      <c r="Y1804" s="4">
        <v>0</v>
      </c>
      <c r="Z1804" s="9" t="str">
        <f t="shared" si="148"/>
        <v>NA</v>
      </c>
      <c r="AA1804" s="10">
        <f t="shared" si="149"/>
        <v>0</v>
      </c>
    </row>
    <row r="1805" spans="1:27" x14ac:dyDescent="0.55000000000000004">
      <c r="A1805" s="3" t="s">
        <v>71</v>
      </c>
      <c r="B1805" s="3" t="s">
        <v>72</v>
      </c>
      <c r="C1805" s="3" t="s">
        <v>3230</v>
      </c>
      <c r="D1805" s="3" t="s">
        <v>3173</v>
      </c>
      <c r="E1805" s="4" t="s">
        <v>47</v>
      </c>
      <c r="F1805" s="3" t="s">
        <v>104</v>
      </c>
      <c r="G1805" s="3" t="s">
        <v>2914</v>
      </c>
      <c r="H1805" s="3" t="s">
        <v>34</v>
      </c>
      <c r="I1805" s="3" t="s">
        <v>77</v>
      </c>
      <c r="J1805" s="3" t="s">
        <v>36</v>
      </c>
      <c r="K1805" s="3" t="s">
        <v>61</v>
      </c>
      <c r="L1805" s="5">
        <v>6.25</v>
      </c>
      <c r="M1805" s="4">
        <v>1</v>
      </c>
      <c r="N1805" s="5">
        <v>2.1625000000000001</v>
      </c>
      <c r="O1805" s="5">
        <v>2.1625000000000001</v>
      </c>
      <c r="P1805" s="4">
        <v>13</v>
      </c>
      <c r="Q1805" s="6">
        <v>7.6923076923076898</v>
      </c>
      <c r="R1805" s="7">
        <v>1.5384615384615401</v>
      </c>
      <c r="S1805" s="6">
        <v>0</v>
      </c>
      <c r="T1805" s="5">
        <v>0</v>
      </c>
      <c r="U1805" s="5">
        <v>0</v>
      </c>
      <c r="V1805" s="5">
        <f t="shared" si="150"/>
        <v>2.1625000000000001</v>
      </c>
      <c r="W1805" s="5">
        <f t="shared" si="146"/>
        <v>-2.1625000000000001</v>
      </c>
      <c r="X1805" s="8">
        <f t="shared" si="147"/>
        <v>-1</v>
      </c>
      <c r="Y1805" s="4">
        <v>0</v>
      </c>
      <c r="Z1805" s="9" t="str">
        <f t="shared" si="148"/>
        <v>NA</v>
      </c>
      <c r="AA1805" s="10">
        <f t="shared" si="149"/>
        <v>0</v>
      </c>
    </row>
    <row r="1806" spans="1:27" x14ac:dyDescent="0.55000000000000004">
      <c r="A1806" s="3" t="s">
        <v>71</v>
      </c>
      <c r="B1806" s="3" t="s">
        <v>72</v>
      </c>
      <c r="C1806" s="3" t="s">
        <v>3231</v>
      </c>
      <c r="D1806" s="3" t="s">
        <v>2835</v>
      </c>
      <c r="E1806" s="4" t="s">
        <v>47</v>
      </c>
      <c r="F1806" s="3" t="s">
        <v>137</v>
      </c>
      <c r="G1806" s="3" t="s">
        <v>2968</v>
      </c>
      <c r="H1806" s="3" t="s">
        <v>34</v>
      </c>
      <c r="I1806" s="3" t="s">
        <v>77</v>
      </c>
      <c r="J1806" s="3" t="s">
        <v>36</v>
      </c>
      <c r="K1806" s="3" t="s">
        <v>42</v>
      </c>
      <c r="L1806" s="5">
        <v>6.25</v>
      </c>
      <c r="M1806" s="4">
        <v>1</v>
      </c>
      <c r="N1806" s="5">
        <v>2.1625000000000001</v>
      </c>
      <c r="O1806" s="5">
        <v>2.1625000000000001</v>
      </c>
      <c r="P1806" s="4">
        <v>1</v>
      </c>
      <c r="Q1806" s="6">
        <v>100</v>
      </c>
      <c r="R1806" s="7">
        <v>1</v>
      </c>
      <c r="S1806" s="6">
        <v>0</v>
      </c>
      <c r="T1806" s="5">
        <v>0</v>
      </c>
      <c r="U1806" s="5">
        <v>0</v>
      </c>
      <c r="V1806" s="5">
        <f t="shared" si="150"/>
        <v>2.1625000000000001</v>
      </c>
      <c r="W1806" s="5">
        <f t="shared" si="146"/>
        <v>-2.1625000000000001</v>
      </c>
      <c r="X1806" s="8">
        <f t="shared" si="147"/>
        <v>-1</v>
      </c>
      <c r="Y1806" s="4">
        <v>0</v>
      </c>
      <c r="Z1806" s="9" t="str">
        <f t="shared" si="148"/>
        <v>NA</v>
      </c>
      <c r="AA1806" s="10">
        <f t="shared" si="149"/>
        <v>0</v>
      </c>
    </row>
    <row r="1807" spans="1:27" x14ac:dyDescent="0.55000000000000004">
      <c r="A1807" s="3" t="s">
        <v>71</v>
      </c>
      <c r="B1807" s="3" t="s">
        <v>72</v>
      </c>
      <c r="C1807" s="3" t="s">
        <v>3232</v>
      </c>
      <c r="D1807" s="3" t="s">
        <v>3233</v>
      </c>
      <c r="E1807" s="4" t="s">
        <v>47</v>
      </c>
      <c r="F1807" s="3" t="s">
        <v>125</v>
      </c>
      <c r="G1807" s="3" t="s">
        <v>3234</v>
      </c>
      <c r="H1807" s="3" t="s">
        <v>34</v>
      </c>
      <c r="I1807" s="3" t="s">
        <v>77</v>
      </c>
      <c r="J1807" s="3" t="s">
        <v>36</v>
      </c>
      <c r="K1807" s="3" t="s">
        <v>61</v>
      </c>
      <c r="L1807" s="5">
        <v>6.25</v>
      </c>
      <c r="M1807" s="4">
        <v>1</v>
      </c>
      <c r="N1807" s="5">
        <v>2.1625000000000001</v>
      </c>
      <c r="O1807" s="5">
        <v>2.1625000000000001</v>
      </c>
      <c r="P1807" s="4">
        <v>1</v>
      </c>
      <c r="Q1807" s="6">
        <v>100</v>
      </c>
      <c r="R1807" s="7">
        <v>1</v>
      </c>
      <c r="S1807" s="6">
        <v>0</v>
      </c>
      <c r="T1807" s="5">
        <v>0</v>
      </c>
      <c r="U1807" s="5">
        <v>0</v>
      </c>
      <c r="V1807" s="5">
        <f t="shared" si="150"/>
        <v>2.1625000000000001</v>
      </c>
      <c r="W1807" s="5">
        <f t="shared" si="146"/>
        <v>-2.1625000000000001</v>
      </c>
      <c r="X1807" s="8">
        <f t="shared" si="147"/>
        <v>-1</v>
      </c>
      <c r="Y1807" s="4">
        <v>0</v>
      </c>
      <c r="Z1807" s="9" t="str">
        <f t="shared" si="148"/>
        <v>NA</v>
      </c>
      <c r="AA1807" s="10">
        <f t="shared" si="149"/>
        <v>0</v>
      </c>
    </row>
    <row r="1808" spans="1:27" x14ac:dyDescent="0.55000000000000004">
      <c r="A1808" s="3" t="s">
        <v>71</v>
      </c>
      <c r="B1808" s="3" t="s">
        <v>72</v>
      </c>
      <c r="C1808" s="3" t="s">
        <v>3235</v>
      </c>
      <c r="D1808" s="3" t="s">
        <v>3061</v>
      </c>
      <c r="E1808" s="4" t="s">
        <v>47</v>
      </c>
      <c r="F1808" s="3" t="s">
        <v>40</v>
      </c>
      <c r="G1808" s="3" t="s">
        <v>2987</v>
      </c>
      <c r="H1808" s="3" t="s">
        <v>34</v>
      </c>
      <c r="I1808" s="3" t="s">
        <v>77</v>
      </c>
      <c r="J1808" s="3" t="s">
        <v>36</v>
      </c>
      <c r="K1808" s="3" t="s">
        <v>42</v>
      </c>
      <c r="L1808" s="5">
        <v>6.25</v>
      </c>
      <c r="M1808" s="4">
        <v>1</v>
      </c>
      <c r="N1808" s="5">
        <v>2.1749999999999998</v>
      </c>
      <c r="O1808" s="5">
        <v>2.1749999999999998</v>
      </c>
      <c r="P1808" s="4">
        <v>1</v>
      </c>
      <c r="Q1808" s="6">
        <v>100</v>
      </c>
      <c r="R1808" s="7">
        <v>3</v>
      </c>
      <c r="S1808" s="6">
        <v>0</v>
      </c>
      <c r="T1808" s="5">
        <v>0</v>
      </c>
      <c r="U1808" s="5">
        <v>0</v>
      </c>
      <c r="V1808" s="5">
        <f t="shared" si="150"/>
        <v>2.1749999999999998</v>
      </c>
      <c r="W1808" s="5">
        <f t="shared" si="146"/>
        <v>-2.1749999999999998</v>
      </c>
      <c r="X1808" s="8">
        <f t="shared" si="147"/>
        <v>-1</v>
      </c>
      <c r="Y1808" s="4">
        <v>0</v>
      </c>
      <c r="Z1808" s="9" t="str">
        <f t="shared" si="148"/>
        <v>NA</v>
      </c>
      <c r="AA1808" s="10">
        <f t="shared" si="149"/>
        <v>0</v>
      </c>
    </row>
    <row r="1809" spans="1:27" x14ac:dyDescent="0.55000000000000004">
      <c r="A1809" s="3" t="s">
        <v>71</v>
      </c>
      <c r="B1809" s="3" t="s">
        <v>72</v>
      </c>
      <c r="C1809" s="3" t="s">
        <v>3236</v>
      </c>
      <c r="D1809" s="3" t="s">
        <v>3237</v>
      </c>
      <c r="E1809" s="4" t="s">
        <v>47</v>
      </c>
      <c r="F1809" s="3" t="s">
        <v>40</v>
      </c>
      <c r="G1809" s="3" t="s">
        <v>3238</v>
      </c>
      <c r="H1809" s="3" t="s">
        <v>34</v>
      </c>
      <c r="I1809" s="3" t="s">
        <v>77</v>
      </c>
      <c r="J1809" s="3" t="s">
        <v>36</v>
      </c>
      <c r="K1809" s="3" t="s">
        <v>61</v>
      </c>
      <c r="L1809" s="5">
        <v>6.25</v>
      </c>
      <c r="M1809" s="4">
        <v>2</v>
      </c>
      <c r="N1809" s="5">
        <v>2.1749999999999998</v>
      </c>
      <c r="O1809" s="5">
        <v>1.0874999999999999</v>
      </c>
      <c r="P1809" s="4">
        <v>4</v>
      </c>
      <c r="Q1809" s="6">
        <v>50</v>
      </c>
      <c r="R1809" s="7">
        <v>1</v>
      </c>
      <c r="S1809" s="6">
        <v>0</v>
      </c>
      <c r="T1809" s="5">
        <v>0</v>
      </c>
      <c r="U1809" s="5">
        <v>0</v>
      </c>
      <c r="V1809" s="5">
        <f t="shared" si="150"/>
        <v>2.1749999999999998</v>
      </c>
      <c r="W1809" s="5">
        <f t="shared" si="146"/>
        <v>-2.1749999999999998</v>
      </c>
      <c r="X1809" s="8">
        <f t="shared" si="147"/>
        <v>-1</v>
      </c>
      <c r="Y1809" s="4">
        <v>0</v>
      </c>
      <c r="Z1809" s="9" t="str">
        <f t="shared" si="148"/>
        <v>NA</v>
      </c>
      <c r="AA1809" s="10">
        <f t="shared" si="149"/>
        <v>0</v>
      </c>
    </row>
    <row r="1810" spans="1:27" x14ac:dyDescent="0.55000000000000004">
      <c r="A1810" s="3" t="s">
        <v>71</v>
      </c>
      <c r="B1810" s="3" t="s">
        <v>72</v>
      </c>
      <c r="C1810" s="3" t="s">
        <v>3239</v>
      </c>
      <c r="D1810" s="3" t="s">
        <v>690</v>
      </c>
      <c r="E1810" s="4" t="s">
        <v>47</v>
      </c>
      <c r="F1810" s="3" t="s">
        <v>133</v>
      </c>
      <c r="G1810" s="3" t="s">
        <v>2779</v>
      </c>
      <c r="H1810" s="3" t="s">
        <v>34</v>
      </c>
      <c r="I1810" s="3" t="s">
        <v>77</v>
      </c>
      <c r="J1810" s="3" t="s">
        <v>36</v>
      </c>
      <c r="K1810" s="3" t="s">
        <v>61</v>
      </c>
      <c r="L1810" s="5">
        <v>6.25</v>
      </c>
      <c r="M1810" s="4">
        <v>1</v>
      </c>
      <c r="N1810" s="5">
        <v>2.1749999999999998</v>
      </c>
      <c r="O1810" s="5">
        <v>2.1749999999999998</v>
      </c>
      <c r="P1810" s="4">
        <v>4</v>
      </c>
      <c r="Q1810" s="6">
        <v>25</v>
      </c>
      <c r="R1810" s="7">
        <v>1</v>
      </c>
      <c r="S1810" s="6">
        <v>0</v>
      </c>
      <c r="T1810" s="5">
        <v>0</v>
      </c>
      <c r="U1810" s="5">
        <v>0</v>
      </c>
      <c r="V1810" s="5">
        <f t="shared" si="150"/>
        <v>2.1749999999999998</v>
      </c>
      <c r="W1810" s="5">
        <f t="shared" si="146"/>
        <v>-2.1749999999999998</v>
      </c>
      <c r="X1810" s="8">
        <f t="shared" si="147"/>
        <v>-1</v>
      </c>
      <c r="Y1810" s="4">
        <v>0</v>
      </c>
      <c r="Z1810" s="9" t="str">
        <f t="shared" si="148"/>
        <v>NA</v>
      </c>
      <c r="AA1810" s="10">
        <f t="shared" si="149"/>
        <v>0</v>
      </c>
    </row>
    <row r="1811" spans="1:27" x14ac:dyDescent="0.55000000000000004">
      <c r="A1811" s="3" t="s">
        <v>71</v>
      </c>
      <c r="B1811" s="3" t="s">
        <v>72</v>
      </c>
      <c r="C1811" s="3" t="s">
        <v>3240</v>
      </c>
      <c r="D1811" s="3" t="s">
        <v>3241</v>
      </c>
      <c r="E1811" s="4" t="s">
        <v>47</v>
      </c>
      <c r="F1811" s="3" t="s">
        <v>173</v>
      </c>
      <c r="G1811" s="3" t="s">
        <v>2929</v>
      </c>
      <c r="H1811" s="3" t="s">
        <v>1930</v>
      </c>
      <c r="I1811" s="3" t="s">
        <v>77</v>
      </c>
      <c r="J1811" s="3" t="s">
        <v>36</v>
      </c>
      <c r="K1811" s="3" t="s">
        <v>42</v>
      </c>
      <c r="L1811" s="5">
        <v>6.25</v>
      </c>
      <c r="M1811" s="4">
        <v>1</v>
      </c>
      <c r="N1811" s="5">
        <v>2.1875</v>
      </c>
      <c r="O1811" s="5">
        <v>2.1875</v>
      </c>
      <c r="P1811" s="4">
        <v>16</v>
      </c>
      <c r="Q1811" s="6">
        <v>6.25</v>
      </c>
      <c r="R1811" s="7">
        <v>1.28125</v>
      </c>
      <c r="S1811" s="6">
        <v>0</v>
      </c>
      <c r="T1811" s="5">
        <v>0</v>
      </c>
      <c r="U1811" s="5">
        <v>0</v>
      </c>
      <c r="V1811" s="5">
        <f t="shared" si="150"/>
        <v>2.1875</v>
      </c>
      <c r="W1811" s="5">
        <f t="shared" si="146"/>
        <v>-2.1875</v>
      </c>
      <c r="X1811" s="8">
        <f t="shared" si="147"/>
        <v>-1</v>
      </c>
      <c r="Y1811" s="4">
        <v>0</v>
      </c>
      <c r="Z1811" s="9" t="str">
        <f t="shared" si="148"/>
        <v>NA</v>
      </c>
      <c r="AA1811" s="10">
        <f t="shared" si="149"/>
        <v>0</v>
      </c>
    </row>
    <row r="1812" spans="1:27" x14ac:dyDescent="0.55000000000000004">
      <c r="A1812" s="3" t="s">
        <v>71</v>
      </c>
      <c r="B1812" s="3" t="s">
        <v>72</v>
      </c>
      <c r="C1812" s="3" t="s">
        <v>3242</v>
      </c>
      <c r="D1812" s="3" t="s">
        <v>3175</v>
      </c>
      <c r="E1812" s="4" t="s">
        <v>47</v>
      </c>
      <c r="F1812" s="3" t="s">
        <v>194</v>
      </c>
      <c r="G1812" s="3" t="s">
        <v>2952</v>
      </c>
      <c r="H1812" s="3" t="s">
        <v>34</v>
      </c>
      <c r="I1812" s="3" t="s">
        <v>77</v>
      </c>
      <c r="J1812" s="3" t="s">
        <v>36</v>
      </c>
      <c r="K1812" s="3" t="s">
        <v>42</v>
      </c>
      <c r="L1812" s="5">
        <v>6.25</v>
      </c>
      <c r="M1812" s="4">
        <v>1</v>
      </c>
      <c r="N1812" s="5">
        <v>2.1875</v>
      </c>
      <c r="O1812" s="5">
        <v>2.1875</v>
      </c>
      <c r="P1812" s="4">
        <v>15</v>
      </c>
      <c r="Q1812" s="6">
        <v>6.6666666666666696</v>
      </c>
      <c r="R1812" s="7">
        <v>2.0653333333333301</v>
      </c>
      <c r="S1812" s="6">
        <v>0</v>
      </c>
      <c r="T1812" s="5">
        <v>0</v>
      </c>
      <c r="U1812" s="5">
        <v>0</v>
      </c>
      <c r="V1812" s="5">
        <f t="shared" si="150"/>
        <v>2.1875</v>
      </c>
      <c r="W1812" s="5">
        <f t="shared" si="146"/>
        <v>-2.1875</v>
      </c>
      <c r="X1812" s="8">
        <f t="shared" si="147"/>
        <v>-1</v>
      </c>
      <c r="Y1812" s="4">
        <v>0</v>
      </c>
      <c r="Z1812" s="9" t="str">
        <f t="shared" si="148"/>
        <v>NA</v>
      </c>
      <c r="AA1812" s="10">
        <f t="shared" si="149"/>
        <v>0</v>
      </c>
    </row>
    <row r="1813" spans="1:27" x14ac:dyDescent="0.55000000000000004">
      <c r="A1813" s="3" t="s">
        <v>71</v>
      </c>
      <c r="B1813" s="3" t="s">
        <v>72</v>
      </c>
      <c r="C1813" s="3" t="s">
        <v>3243</v>
      </c>
      <c r="D1813" s="3" t="s">
        <v>322</v>
      </c>
      <c r="E1813" s="4" t="s">
        <v>47</v>
      </c>
      <c r="F1813" s="3" t="s">
        <v>137</v>
      </c>
      <c r="G1813" s="3" t="s">
        <v>138</v>
      </c>
      <c r="H1813" s="3" t="s">
        <v>34</v>
      </c>
      <c r="I1813" s="3" t="s">
        <v>77</v>
      </c>
      <c r="J1813" s="3" t="s">
        <v>36</v>
      </c>
      <c r="K1813" s="3" t="s">
        <v>42</v>
      </c>
      <c r="L1813" s="5">
        <v>6.25</v>
      </c>
      <c r="M1813" s="4">
        <v>1</v>
      </c>
      <c r="N1813" s="5">
        <v>2.1875</v>
      </c>
      <c r="O1813" s="5">
        <v>2.1875</v>
      </c>
      <c r="P1813" s="4">
        <v>6</v>
      </c>
      <c r="Q1813" s="6">
        <v>16.6666666666667</v>
      </c>
      <c r="R1813" s="7">
        <v>2.3333333333333299</v>
      </c>
      <c r="S1813" s="6">
        <v>0</v>
      </c>
      <c r="T1813" s="5">
        <v>0</v>
      </c>
      <c r="U1813" s="5">
        <v>0</v>
      </c>
      <c r="V1813" s="5">
        <f t="shared" si="150"/>
        <v>2.1875</v>
      </c>
      <c r="W1813" s="5">
        <f t="shared" si="146"/>
        <v>-2.1875</v>
      </c>
      <c r="X1813" s="8">
        <f t="shared" si="147"/>
        <v>-1</v>
      </c>
      <c r="Y1813" s="4">
        <v>0</v>
      </c>
      <c r="Z1813" s="9" t="str">
        <f t="shared" si="148"/>
        <v>NA</v>
      </c>
      <c r="AA1813" s="10">
        <f t="shared" si="149"/>
        <v>0</v>
      </c>
    </row>
    <row r="1814" spans="1:27" x14ac:dyDescent="0.55000000000000004">
      <c r="A1814" s="3" t="s">
        <v>71</v>
      </c>
      <c r="B1814" s="3" t="s">
        <v>72</v>
      </c>
      <c r="C1814" s="3" t="s">
        <v>3244</v>
      </c>
      <c r="D1814" s="3" t="s">
        <v>3245</v>
      </c>
      <c r="E1814" s="4" t="s">
        <v>47</v>
      </c>
      <c r="F1814" s="3" t="s">
        <v>40</v>
      </c>
      <c r="G1814" s="3" t="s">
        <v>3246</v>
      </c>
      <c r="H1814" s="3" t="s">
        <v>34</v>
      </c>
      <c r="I1814" s="3" t="s">
        <v>77</v>
      </c>
      <c r="J1814" s="3" t="s">
        <v>36</v>
      </c>
      <c r="K1814" s="3" t="s">
        <v>42</v>
      </c>
      <c r="L1814" s="5">
        <v>6.25</v>
      </c>
      <c r="M1814" s="4">
        <v>1</v>
      </c>
      <c r="N1814" s="5">
        <v>2.1875</v>
      </c>
      <c r="O1814" s="5">
        <v>2.1875</v>
      </c>
      <c r="P1814" s="4">
        <v>18</v>
      </c>
      <c r="Q1814" s="6">
        <v>5.5555555555555598</v>
      </c>
      <c r="R1814" s="7">
        <v>1.1111111111111101</v>
      </c>
      <c r="S1814" s="6">
        <v>0</v>
      </c>
      <c r="T1814" s="5">
        <v>0</v>
      </c>
      <c r="U1814" s="5">
        <v>0</v>
      </c>
      <c r="V1814" s="5">
        <f t="shared" si="150"/>
        <v>2.1875</v>
      </c>
      <c r="W1814" s="5">
        <f t="shared" si="146"/>
        <v>-2.1875</v>
      </c>
      <c r="X1814" s="8">
        <f t="shared" si="147"/>
        <v>-1</v>
      </c>
      <c r="Y1814" s="4">
        <v>0</v>
      </c>
      <c r="Z1814" s="9" t="str">
        <f t="shared" si="148"/>
        <v>NA</v>
      </c>
      <c r="AA1814" s="10">
        <f t="shared" si="149"/>
        <v>0</v>
      </c>
    </row>
    <row r="1815" spans="1:27" x14ac:dyDescent="0.55000000000000004">
      <c r="A1815" s="3" t="s">
        <v>71</v>
      </c>
      <c r="B1815" s="3" t="s">
        <v>72</v>
      </c>
      <c r="C1815" s="3" t="s">
        <v>3247</v>
      </c>
      <c r="D1815" s="3" t="s">
        <v>3215</v>
      </c>
      <c r="E1815" s="4" t="s">
        <v>47</v>
      </c>
      <c r="F1815" s="3" t="s">
        <v>40</v>
      </c>
      <c r="G1815" s="3" t="s">
        <v>3209</v>
      </c>
      <c r="H1815" s="3" t="s">
        <v>34</v>
      </c>
      <c r="I1815" s="3" t="s">
        <v>77</v>
      </c>
      <c r="J1815" s="3" t="s">
        <v>36</v>
      </c>
      <c r="K1815" s="3" t="s">
        <v>61</v>
      </c>
      <c r="L1815" s="5">
        <v>6.25</v>
      </c>
      <c r="M1815" s="4">
        <v>1</v>
      </c>
      <c r="N1815" s="5">
        <v>2.1875</v>
      </c>
      <c r="O1815" s="5">
        <v>2.1875</v>
      </c>
      <c r="P1815" s="4">
        <v>48</v>
      </c>
      <c r="Q1815" s="6">
        <v>2.0833333333333299</v>
      </c>
      <c r="R1815" s="7">
        <v>6.6062500000000002</v>
      </c>
      <c r="S1815" s="6">
        <v>0</v>
      </c>
      <c r="T1815" s="5">
        <v>0</v>
      </c>
      <c r="U1815" s="5">
        <v>0</v>
      </c>
      <c r="V1815" s="5">
        <f t="shared" si="150"/>
        <v>2.1875</v>
      </c>
      <c r="W1815" s="5">
        <f t="shared" si="146"/>
        <v>-2.1875</v>
      </c>
      <c r="X1815" s="8">
        <f t="shared" si="147"/>
        <v>-1</v>
      </c>
      <c r="Y1815" s="4">
        <v>0</v>
      </c>
      <c r="Z1815" s="9" t="str">
        <f t="shared" si="148"/>
        <v>NA</v>
      </c>
      <c r="AA1815" s="10">
        <f t="shared" si="149"/>
        <v>0</v>
      </c>
    </row>
    <row r="1816" spans="1:27" x14ac:dyDescent="0.55000000000000004">
      <c r="A1816" s="3" t="s">
        <v>71</v>
      </c>
      <c r="B1816" s="3" t="s">
        <v>72</v>
      </c>
      <c r="C1816" s="3" t="s">
        <v>3248</v>
      </c>
      <c r="D1816" s="3" t="s">
        <v>3249</v>
      </c>
      <c r="E1816" s="4" t="s">
        <v>47</v>
      </c>
      <c r="F1816" s="3" t="s">
        <v>133</v>
      </c>
      <c r="G1816" s="3" t="s">
        <v>2894</v>
      </c>
      <c r="H1816" s="3" t="s">
        <v>34</v>
      </c>
      <c r="I1816" s="3" t="s">
        <v>77</v>
      </c>
      <c r="J1816" s="3" t="s">
        <v>36</v>
      </c>
      <c r="K1816" s="3" t="s">
        <v>61</v>
      </c>
      <c r="L1816" s="5">
        <v>6.25</v>
      </c>
      <c r="M1816" s="4">
        <v>1</v>
      </c>
      <c r="N1816" s="5">
        <v>2.2000000000000002</v>
      </c>
      <c r="O1816" s="5">
        <v>2.2000000000000002</v>
      </c>
      <c r="P1816" s="4">
        <v>3</v>
      </c>
      <c r="Q1816" s="6">
        <v>33.3333333333333</v>
      </c>
      <c r="R1816" s="7">
        <v>1</v>
      </c>
      <c r="S1816" s="6">
        <v>0</v>
      </c>
      <c r="T1816" s="5">
        <v>0</v>
      </c>
      <c r="U1816" s="5">
        <v>0</v>
      </c>
      <c r="V1816" s="5">
        <f t="shared" si="150"/>
        <v>2.2000000000000002</v>
      </c>
      <c r="W1816" s="5">
        <f t="shared" si="146"/>
        <v>-2.2000000000000002</v>
      </c>
      <c r="X1816" s="8">
        <f t="shared" si="147"/>
        <v>-1</v>
      </c>
      <c r="Y1816" s="4">
        <v>0</v>
      </c>
      <c r="Z1816" s="9" t="str">
        <f t="shared" si="148"/>
        <v>NA</v>
      </c>
      <c r="AA1816" s="10">
        <f t="shared" si="149"/>
        <v>0</v>
      </c>
    </row>
    <row r="1817" spans="1:27" x14ac:dyDescent="0.55000000000000004">
      <c r="A1817" s="3" t="s">
        <v>71</v>
      </c>
      <c r="B1817" s="3" t="s">
        <v>72</v>
      </c>
      <c r="C1817" s="3" t="s">
        <v>3250</v>
      </c>
      <c r="D1817" s="3" t="s">
        <v>3251</v>
      </c>
      <c r="E1817" s="4" t="s">
        <v>47</v>
      </c>
      <c r="F1817" s="3" t="s">
        <v>104</v>
      </c>
      <c r="G1817" s="3" t="s">
        <v>2958</v>
      </c>
      <c r="H1817" s="3" t="s">
        <v>34</v>
      </c>
      <c r="I1817" s="3" t="s">
        <v>77</v>
      </c>
      <c r="J1817" s="3" t="s">
        <v>36</v>
      </c>
      <c r="K1817" s="3" t="s">
        <v>61</v>
      </c>
      <c r="L1817" s="5">
        <v>6.25</v>
      </c>
      <c r="M1817" s="4">
        <v>1</v>
      </c>
      <c r="N1817" s="5">
        <v>2.2124999999999999</v>
      </c>
      <c r="O1817" s="5">
        <v>2.2124999999999999</v>
      </c>
      <c r="P1817" s="4">
        <v>1</v>
      </c>
      <c r="Q1817" s="6">
        <v>100</v>
      </c>
      <c r="R1817" s="7">
        <v>1</v>
      </c>
      <c r="S1817" s="6">
        <v>0</v>
      </c>
      <c r="T1817" s="5">
        <v>0</v>
      </c>
      <c r="U1817" s="5">
        <v>0</v>
      </c>
      <c r="V1817" s="5">
        <f t="shared" si="150"/>
        <v>2.2124999999999999</v>
      </c>
      <c r="W1817" s="5">
        <f t="shared" si="146"/>
        <v>-2.2124999999999999</v>
      </c>
      <c r="X1817" s="8">
        <f t="shared" si="147"/>
        <v>-1</v>
      </c>
      <c r="Y1817" s="4">
        <v>0</v>
      </c>
      <c r="Z1817" s="9" t="str">
        <f t="shared" si="148"/>
        <v>NA</v>
      </c>
      <c r="AA1817" s="10">
        <f t="shared" si="149"/>
        <v>0</v>
      </c>
    </row>
    <row r="1818" spans="1:27" x14ac:dyDescent="0.55000000000000004">
      <c r="A1818" s="3" t="s">
        <v>71</v>
      </c>
      <c r="B1818" s="3" t="s">
        <v>72</v>
      </c>
      <c r="C1818" s="3" t="s">
        <v>3252</v>
      </c>
      <c r="D1818" s="3" t="s">
        <v>2616</v>
      </c>
      <c r="E1818" s="4" t="s">
        <v>47</v>
      </c>
      <c r="F1818" s="3" t="s">
        <v>262</v>
      </c>
      <c r="G1818" s="3" t="s">
        <v>302</v>
      </c>
      <c r="H1818" s="3" t="s">
        <v>34</v>
      </c>
      <c r="I1818" s="3" t="s">
        <v>77</v>
      </c>
      <c r="J1818" s="3" t="s">
        <v>36</v>
      </c>
      <c r="K1818" s="3" t="s">
        <v>42</v>
      </c>
      <c r="L1818" s="5">
        <v>6.25</v>
      </c>
      <c r="M1818" s="4">
        <v>1</v>
      </c>
      <c r="N1818" s="5">
        <v>2.2124999999999999</v>
      </c>
      <c r="O1818" s="5">
        <v>2.2124999999999999</v>
      </c>
      <c r="P1818" s="4">
        <v>5</v>
      </c>
      <c r="Q1818" s="6">
        <v>20</v>
      </c>
      <c r="R1818" s="7">
        <v>4.2</v>
      </c>
      <c r="S1818" s="6">
        <v>0</v>
      </c>
      <c r="T1818" s="5">
        <v>0</v>
      </c>
      <c r="U1818" s="5">
        <v>0</v>
      </c>
      <c r="V1818" s="5">
        <f t="shared" si="150"/>
        <v>2.2124999999999999</v>
      </c>
      <c r="W1818" s="5">
        <f t="shared" si="146"/>
        <v>-2.2124999999999999</v>
      </c>
      <c r="X1818" s="8">
        <f t="shared" si="147"/>
        <v>-1</v>
      </c>
      <c r="Y1818" s="4">
        <v>0</v>
      </c>
      <c r="Z1818" s="9" t="str">
        <f t="shared" si="148"/>
        <v>NA</v>
      </c>
      <c r="AA1818" s="10">
        <f t="shared" si="149"/>
        <v>0</v>
      </c>
    </row>
    <row r="1819" spans="1:27" x14ac:dyDescent="0.55000000000000004">
      <c r="A1819" s="3" t="s">
        <v>71</v>
      </c>
      <c r="B1819" s="3" t="s">
        <v>72</v>
      </c>
      <c r="C1819" s="3" t="s">
        <v>3253</v>
      </c>
      <c r="D1819" s="3" t="s">
        <v>1832</v>
      </c>
      <c r="E1819" s="4" t="s">
        <v>47</v>
      </c>
      <c r="F1819" s="3" t="s">
        <v>125</v>
      </c>
      <c r="G1819" s="3" t="s">
        <v>126</v>
      </c>
      <c r="H1819" s="3" t="s">
        <v>34</v>
      </c>
      <c r="I1819" s="3" t="s">
        <v>77</v>
      </c>
      <c r="J1819" s="3" t="s">
        <v>36</v>
      </c>
      <c r="K1819" s="3" t="s">
        <v>61</v>
      </c>
      <c r="L1819" s="5">
        <v>6.25</v>
      </c>
      <c r="M1819" s="4">
        <v>1</v>
      </c>
      <c r="N1819" s="5">
        <v>2.2124999999999999</v>
      </c>
      <c r="O1819" s="5">
        <v>2.2124999999999999</v>
      </c>
      <c r="P1819" s="4">
        <v>6</v>
      </c>
      <c r="Q1819" s="6">
        <v>16.6666666666667</v>
      </c>
      <c r="R1819" s="7">
        <v>1.5</v>
      </c>
      <c r="S1819" s="6">
        <v>0</v>
      </c>
      <c r="T1819" s="5">
        <v>0</v>
      </c>
      <c r="U1819" s="5">
        <v>0</v>
      </c>
      <c r="V1819" s="5">
        <f t="shared" si="150"/>
        <v>2.2124999999999999</v>
      </c>
      <c r="W1819" s="5">
        <f t="shared" si="146"/>
        <v>-2.2124999999999999</v>
      </c>
      <c r="X1819" s="8">
        <f t="shared" si="147"/>
        <v>-1</v>
      </c>
      <c r="Y1819" s="4">
        <v>0</v>
      </c>
      <c r="Z1819" s="9" t="str">
        <f t="shared" si="148"/>
        <v>NA</v>
      </c>
      <c r="AA1819" s="10">
        <f t="shared" si="149"/>
        <v>0</v>
      </c>
    </row>
    <row r="1820" spans="1:27" x14ac:dyDescent="0.55000000000000004">
      <c r="A1820" s="3" t="s">
        <v>71</v>
      </c>
      <c r="B1820" s="3" t="s">
        <v>72</v>
      </c>
      <c r="C1820" s="3" t="s">
        <v>3254</v>
      </c>
      <c r="D1820" s="3" t="s">
        <v>3255</v>
      </c>
      <c r="E1820" s="4" t="s">
        <v>47</v>
      </c>
      <c r="F1820" s="3" t="s">
        <v>173</v>
      </c>
      <c r="G1820" s="3" t="s">
        <v>2806</v>
      </c>
      <c r="H1820" s="3" t="s">
        <v>34</v>
      </c>
      <c r="I1820" s="3" t="s">
        <v>77</v>
      </c>
      <c r="J1820" s="3" t="s">
        <v>36</v>
      </c>
      <c r="K1820" s="3" t="s">
        <v>42</v>
      </c>
      <c r="L1820" s="5">
        <v>6.25</v>
      </c>
      <c r="M1820" s="4">
        <v>2</v>
      </c>
      <c r="N1820" s="5">
        <v>2.2250000000000001</v>
      </c>
      <c r="O1820" s="5">
        <v>1.1125</v>
      </c>
      <c r="P1820" s="4">
        <v>52</v>
      </c>
      <c r="Q1820" s="6">
        <v>3.8461538461538498</v>
      </c>
      <c r="R1820" s="7">
        <v>1.4769230769230799</v>
      </c>
      <c r="S1820" s="6">
        <v>0</v>
      </c>
      <c r="T1820" s="5">
        <v>0</v>
      </c>
      <c r="U1820" s="5">
        <v>0</v>
      </c>
      <c r="V1820" s="5">
        <f t="shared" si="150"/>
        <v>2.2250000000000001</v>
      </c>
      <c r="W1820" s="5">
        <f t="shared" si="146"/>
        <v>-2.2250000000000001</v>
      </c>
      <c r="X1820" s="8">
        <f t="shared" si="147"/>
        <v>-1</v>
      </c>
      <c r="Y1820" s="4">
        <v>0</v>
      </c>
      <c r="Z1820" s="9" t="str">
        <f t="shared" si="148"/>
        <v>NA</v>
      </c>
      <c r="AA1820" s="10">
        <f t="shared" si="149"/>
        <v>0</v>
      </c>
    </row>
    <row r="1821" spans="1:27" x14ac:dyDescent="0.55000000000000004">
      <c r="A1821" s="3" t="s">
        <v>71</v>
      </c>
      <c r="B1821" s="3" t="s">
        <v>72</v>
      </c>
      <c r="C1821" s="3" t="s">
        <v>3256</v>
      </c>
      <c r="D1821" s="3" t="s">
        <v>3245</v>
      </c>
      <c r="E1821" s="4" t="s">
        <v>47</v>
      </c>
      <c r="F1821" s="3" t="s">
        <v>75</v>
      </c>
      <c r="G1821" s="3" t="s">
        <v>2996</v>
      </c>
      <c r="H1821" s="3" t="s">
        <v>34</v>
      </c>
      <c r="I1821" s="3" t="s">
        <v>77</v>
      </c>
      <c r="J1821" s="3" t="s">
        <v>36</v>
      </c>
      <c r="K1821" s="3" t="s">
        <v>42</v>
      </c>
      <c r="L1821" s="5">
        <v>6.25</v>
      </c>
      <c r="M1821" s="4">
        <v>1</v>
      </c>
      <c r="N1821" s="5">
        <v>2.2250000000000001</v>
      </c>
      <c r="O1821" s="5">
        <v>2.2250000000000001</v>
      </c>
      <c r="P1821" s="4">
        <v>145</v>
      </c>
      <c r="Q1821" s="6">
        <v>0.68965517241379293</v>
      </c>
      <c r="R1821" s="7">
        <v>1.88965517241379</v>
      </c>
      <c r="S1821" s="6">
        <v>0</v>
      </c>
      <c r="T1821" s="5">
        <v>0</v>
      </c>
      <c r="U1821" s="5">
        <v>0</v>
      </c>
      <c r="V1821" s="5">
        <f t="shared" si="150"/>
        <v>2.2250000000000001</v>
      </c>
      <c r="W1821" s="5">
        <f t="shared" si="146"/>
        <v>-2.2250000000000001</v>
      </c>
      <c r="X1821" s="8">
        <f t="shared" si="147"/>
        <v>-1</v>
      </c>
      <c r="Y1821" s="4">
        <v>0</v>
      </c>
      <c r="Z1821" s="9" t="str">
        <f t="shared" si="148"/>
        <v>NA</v>
      </c>
      <c r="AA1821" s="10">
        <f t="shared" si="149"/>
        <v>0</v>
      </c>
    </row>
    <row r="1822" spans="1:27" x14ac:dyDescent="0.55000000000000004">
      <c r="A1822" s="3" t="s">
        <v>71</v>
      </c>
      <c r="B1822" s="3" t="s">
        <v>72</v>
      </c>
      <c r="C1822" s="3" t="s">
        <v>3257</v>
      </c>
      <c r="D1822" s="3" t="s">
        <v>3258</v>
      </c>
      <c r="E1822" s="4" t="s">
        <v>47</v>
      </c>
      <c r="F1822" s="3" t="s">
        <v>173</v>
      </c>
      <c r="G1822" s="3" t="s">
        <v>3259</v>
      </c>
      <c r="H1822" s="3" t="s">
        <v>34</v>
      </c>
      <c r="I1822" s="3" t="s">
        <v>77</v>
      </c>
      <c r="J1822" s="3" t="s">
        <v>36</v>
      </c>
      <c r="K1822" s="3" t="s">
        <v>42</v>
      </c>
      <c r="L1822" s="5">
        <v>6.25</v>
      </c>
      <c r="M1822" s="4">
        <v>1</v>
      </c>
      <c r="N1822" s="5">
        <v>2.2374999999999998</v>
      </c>
      <c r="O1822" s="5">
        <v>2.2374999999999998</v>
      </c>
      <c r="P1822" s="4">
        <v>74</v>
      </c>
      <c r="Q1822" s="6">
        <v>1.35135135135135</v>
      </c>
      <c r="R1822" s="7">
        <v>1.25</v>
      </c>
      <c r="S1822" s="6">
        <v>0</v>
      </c>
      <c r="T1822" s="5">
        <v>0</v>
      </c>
      <c r="U1822" s="5">
        <v>0</v>
      </c>
      <c r="V1822" s="5">
        <f t="shared" si="150"/>
        <v>2.2374999999999998</v>
      </c>
      <c r="W1822" s="5">
        <f t="shared" si="146"/>
        <v>-2.2374999999999998</v>
      </c>
      <c r="X1822" s="8">
        <f t="shared" si="147"/>
        <v>-1</v>
      </c>
      <c r="Y1822" s="4">
        <v>0</v>
      </c>
      <c r="Z1822" s="9" t="str">
        <f t="shared" si="148"/>
        <v>NA</v>
      </c>
      <c r="AA1822" s="10">
        <f t="shared" si="149"/>
        <v>0</v>
      </c>
    </row>
    <row r="1823" spans="1:27" x14ac:dyDescent="0.55000000000000004">
      <c r="A1823" s="3" t="s">
        <v>71</v>
      </c>
      <c r="B1823" s="3" t="s">
        <v>72</v>
      </c>
      <c r="C1823" s="3" t="s">
        <v>3260</v>
      </c>
      <c r="D1823" s="3" t="s">
        <v>509</v>
      </c>
      <c r="E1823" s="4" t="s">
        <v>47</v>
      </c>
      <c r="F1823" s="3" t="s">
        <v>133</v>
      </c>
      <c r="G1823" s="3" t="s">
        <v>2681</v>
      </c>
      <c r="H1823" s="3" t="s">
        <v>34</v>
      </c>
      <c r="I1823" s="3" t="s">
        <v>77</v>
      </c>
      <c r="J1823" s="3" t="s">
        <v>36</v>
      </c>
      <c r="K1823" s="3" t="s">
        <v>61</v>
      </c>
      <c r="L1823" s="5">
        <v>6.25</v>
      </c>
      <c r="M1823" s="4">
        <v>1</v>
      </c>
      <c r="N1823" s="5">
        <v>2.2374999999999998</v>
      </c>
      <c r="O1823" s="5">
        <v>2.2374999999999998</v>
      </c>
      <c r="P1823" s="4">
        <v>23</v>
      </c>
      <c r="Q1823" s="6">
        <v>4.3478260869565197</v>
      </c>
      <c r="R1823" s="7">
        <v>1.8782608695652201</v>
      </c>
      <c r="S1823" s="6">
        <v>0</v>
      </c>
      <c r="T1823" s="5">
        <v>0</v>
      </c>
      <c r="U1823" s="5">
        <v>0</v>
      </c>
      <c r="V1823" s="5">
        <f t="shared" si="150"/>
        <v>2.2374999999999998</v>
      </c>
      <c r="W1823" s="5">
        <f t="shared" si="146"/>
        <v>-2.2374999999999998</v>
      </c>
      <c r="X1823" s="8">
        <f t="shared" si="147"/>
        <v>-1</v>
      </c>
      <c r="Y1823" s="4">
        <v>0</v>
      </c>
      <c r="Z1823" s="9" t="str">
        <f t="shared" si="148"/>
        <v>NA</v>
      </c>
      <c r="AA1823" s="10">
        <f t="shared" si="149"/>
        <v>0</v>
      </c>
    </row>
    <row r="1824" spans="1:27" x14ac:dyDescent="0.55000000000000004">
      <c r="A1824" s="3" t="s">
        <v>71</v>
      </c>
      <c r="B1824" s="3" t="s">
        <v>72</v>
      </c>
      <c r="C1824" s="3" t="s">
        <v>3261</v>
      </c>
      <c r="D1824" s="3" t="s">
        <v>3262</v>
      </c>
      <c r="E1824" s="4" t="s">
        <v>47</v>
      </c>
      <c r="F1824" s="3" t="s">
        <v>173</v>
      </c>
      <c r="G1824" s="3" t="s">
        <v>2806</v>
      </c>
      <c r="H1824" s="3" t="s">
        <v>34</v>
      </c>
      <c r="I1824" s="3" t="s">
        <v>77</v>
      </c>
      <c r="J1824" s="3" t="s">
        <v>36</v>
      </c>
      <c r="K1824" s="3" t="s">
        <v>42</v>
      </c>
      <c r="L1824" s="5">
        <v>6.25</v>
      </c>
      <c r="M1824" s="4">
        <v>2</v>
      </c>
      <c r="N1824" s="5">
        <v>2.25</v>
      </c>
      <c r="O1824" s="5">
        <v>1.125</v>
      </c>
      <c r="P1824" s="4">
        <v>32</v>
      </c>
      <c r="Q1824" s="6">
        <v>6.25</v>
      </c>
      <c r="R1824" s="7">
        <v>1.8218749999999999</v>
      </c>
      <c r="S1824" s="6">
        <v>0</v>
      </c>
      <c r="T1824" s="5">
        <v>0</v>
      </c>
      <c r="U1824" s="5">
        <v>0</v>
      </c>
      <c r="V1824" s="5">
        <f t="shared" si="150"/>
        <v>2.25</v>
      </c>
      <c r="W1824" s="5">
        <f t="shared" si="146"/>
        <v>-2.25</v>
      </c>
      <c r="X1824" s="8">
        <f t="shared" si="147"/>
        <v>-1</v>
      </c>
      <c r="Y1824" s="4">
        <v>0</v>
      </c>
      <c r="Z1824" s="9" t="str">
        <f t="shared" si="148"/>
        <v>NA</v>
      </c>
      <c r="AA1824" s="10">
        <f t="shared" si="149"/>
        <v>0</v>
      </c>
    </row>
    <row r="1825" spans="1:27" x14ac:dyDescent="0.55000000000000004">
      <c r="A1825" s="3" t="s">
        <v>71</v>
      </c>
      <c r="B1825" s="3" t="s">
        <v>72</v>
      </c>
      <c r="C1825" s="3" t="s">
        <v>3263</v>
      </c>
      <c r="D1825" s="3" t="s">
        <v>3264</v>
      </c>
      <c r="E1825" s="4" t="s">
        <v>47</v>
      </c>
      <c r="F1825" s="3" t="s">
        <v>32</v>
      </c>
      <c r="G1825" s="3" t="s">
        <v>752</v>
      </c>
      <c r="H1825" s="3" t="s">
        <v>34</v>
      </c>
      <c r="I1825" s="3" t="s">
        <v>77</v>
      </c>
      <c r="J1825" s="3" t="s">
        <v>36</v>
      </c>
      <c r="K1825" s="3" t="s">
        <v>61</v>
      </c>
      <c r="L1825" s="5">
        <v>6.25</v>
      </c>
      <c r="M1825" s="4">
        <v>1</v>
      </c>
      <c r="N1825" s="5">
        <v>2.25</v>
      </c>
      <c r="O1825" s="5">
        <v>2.25</v>
      </c>
      <c r="P1825" s="4">
        <v>1</v>
      </c>
      <c r="Q1825" s="6">
        <v>100</v>
      </c>
      <c r="R1825" s="7">
        <v>1</v>
      </c>
      <c r="S1825" s="6">
        <v>0</v>
      </c>
      <c r="T1825" s="5">
        <v>0</v>
      </c>
      <c r="U1825" s="5">
        <v>0</v>
      </c>
      <c r="V1825" s="5">
        <f t="shared" si="150"/>
        <v>2.25</v>
      </c>
      <c r="W1825" s="5">
        <f t="shared" si="146"/>
        <v>-2.25</v>
      </c>
      <c r="X1825" s="8">
        <f t="shared" si="147"/>
        <v>-1</v>
      </c>
      <c r="Y1825" s="4">
        <v>0</v>
      </c>
      <c r="Z1825" s="9" t="str">
        <f t="shared" si="148"/>
        <v>NA</v>
      </c>
      <c r="AA1825" s="10">
        <f t="shared" si="149"/>
        <v>0</v>
      </c>
    </row>
    <row r="1826" spans="1:27" x14ac:dyDescent="0.55000000000000004">
      <c r="A1826" s="3" t="s">
        <v>71</v>
      </c>
      <c r="B1826" s="3" t="s">
        <v>72</v>
      </c>
      <c r="C1826" s="3" t="s">
        <v>3265</v>
      </c>
      <c r="D1826" s="3" t="s">
        <v>3266</v>
      </c>
      <c r="E1826" s="4" t="s">
        <v>47</v>
      </c>
      <c r="F1826" s="3" t="s">
        <v>137</v>
      </c>
      <c r="G1826" s="3" t="s">
        <v>2863</v>
      </c>
      <c r="H1826" s="3" t="s">
        <v>34</v>
      </c>
      <c r="I1826" s="3" t="s">
        <v>77</v>
      </c>
      <c r="J1826" s="3" t="s">
        <v>36</v>
      </c>
      <c r="K1826" s="3" t="s">
        <v>42</v>
      </c>
      <c r="L1826" s="5">
        <v>6.25</v>
      </c>
      <c r="M1826" s="4">
        <v>1</v>
      </c>
      <c r="N1826" s="5">
        <v>2.25</v>
      </c>
      <c r="O1826" s="5">
        <v>2.25</v>
      </c>
      <c r="P1826" s="4">
        <v>3</v>
      </c>
      <c r="Q1826" s="6">
        <v>33.3333333333333</v>
      </c>
      <c r="R1826" s="7">
        <v>1.3333333333333299</v>
      </c>
      <c r="S1826" s="6">
        <v>0</v>
      </c>
      <c r="T1826" s="5">
        <v>0</v>
      </c>
      <c r="U1826" s="5">
        <v>0</v>
      </c>
      <c r="V1826" s="5">
        <f t="shared" si="150"/>
        <v>2.25</v>
      </c>
      <c r="W1826" s="5">
        <f t="shared" si="146"/>
        <v>-2.25</v>
      </c>
      <c r="X1826" s="8">
        <f t="shared" si="147"/>
        <v>-1</v>
      </c>
      <c r="Y1826" s="4">
        <v>0</v>
      </c>
      <c r="Z1826" s="9" t="str">
        <f t="shared" si="148"/>
        <v>NA</v>
      </c>
      <c r="AA1826" s="10">
        <f t="shared" si="149"/>
        <v>0</v>
      </c>
    </row>
    <row r="1827" spans="1:27" x14ac:dyDescent="0.55000000000000004">
      <c r="A1827" s="3" t="s">
        <v>71</v>
      </c>
      <c r="B1827" s="3" t="s">
        <v>72</v>
      </c>
      <c r="C1827" s="3" t="s">
        <v>3267</v>
      </c>
      <c r="D1827" s="3" t="s">
        <v>3035</v>
      </c>
      <c r="E1827" s="4" t="s">
        <v>47</v>
      </c>
      <c r="F1827" s="3" t="s">
        <v>40</v>
      </c>
      <c r="G1827" s="3" t="s">
        <v>3268</v>
      </c>
      <c r="H1827" s="3" t="s">
        <v>34</v>
      </c>
      <c r="I1827" s="3" t="s">
        <v>77</v>
      </c>
      <c r="J1827" s="3" t="s">
        <v>36</v>
      </c>
      <c r="K1827" s="3" t="s">
        <v>61</v>
      </c>
      <c r="L1827" s="5">
        <v>6.25</v>
      </c>
      <c r="M1827" s="4">
        <v>2</v>
      </c>
      <c r="N1827" s="5">
        <v>2.25</v>
      </c>
      <c r="O1827" s="5">
        <v>1.125</v>
      </c>
      <c r="P1827" s="4">
        <v>11</v>
      </c>
      <c r="Q1827" s="6">
        <v>18.181818181818201</v>
      </c>
      <c r="R1827" s="7">
        <v>1.5454545454545501</v>
      </c>
      <c r="S1827" s="6">
        <v>0</v>
      </c>
      <c r="T1827" s="5">
        <v>0</v>
      </c>
      <c r="U1827" s="5">
        <v>0</v>
      </c>
      <c r="V1827" s="5">
        <f t="shared" si="150"/>
        <v>2.25</v>
      </c>
      <c r="W1827" s="5">
        <f t="shared" si="146"/>
        <v>-2.25</v>
      </c>
      <c r="X1827" s="8">
        <f t="shared" si="147"/>
        <v>-1</v>
      </c>
      <c r="Y1827" s="4">
        <v>0</v>
      </c>
      <c r="Z1827" s="9" t="str">
        <f t="shared" si="148"/>
        <v>NA</v>
      </c>
      <c r="AA1827" s="10">
        <f t="shared" si="149"/>
        <v>0</v>
      </c>
    </row>
    <row r="1828" spans="1:27" x14ac:dyDescent="0.55000000000000004">
      <c r="A1828" s="3" t="s">
        <v>71</v>
      </c>
      <c r="B1828" s="3" t="s">
        <v>72</v>
      </c>
      <c r="C1828" s="3" t="s">
        <v>3269</v>
      </c>
      <c r="D1828" s="3" t="s">
        <v>3270</v>
      </c>
      <c r="E1828" s="4" t="s">
        <v>47</v>
      </c>
      <c r="F1828" s="3" t="s">
        <v>133</v>
      </c>
      <c r="G1828" s="3" t="s">
        <v>3188</v>
      </c>
      <c r="H1828" s="3" t="s">
        <v>34</v>
      </c>
      <c r="I1828" s="3" t="s">
        <v>77</v>
      </c>
      <c r="J1828" s="3" t="s">
        <v>36</v>
      </c>
      <c r="K1828" s="3" t="s">
        <v>61</v>
      </c>
      <c r="L1828" s="5">
        <v>6.25</v>
      </c>
      <c r="M1828" s="4">
        <v>1</v>
      </c>
      <c r="N1828" s="5">
        <v>2.2749999999999999</v>
      </c>
      <c r="O1828" s="5">
        <v>2.2749999999999999</v>
      </c>
      <c r="P1828" s="4">
        <v>2</v>
      </c>
      <c r="Q1828" s="6">
        <v>50</v>
      </c>
      <c r="R1828" s="7">
        <v>3</v>
      </c>
      <c r="S1828" s="6">
        <v>0</v>
      </c>
      <c r="T1828" s="5">
        <v>0</v>
      </c>
      <c r="U1828" s="5">
        <v>0</v>
      </c>
      <c r="V1828" s="5">
        <f t="shared" si="150"/>
        <v>2.2749999999999999</v>
      </c>
      <c r="W1828" s="5">
        <f t="shared" si="146"/>
        <v>-2.2749999999999999</v>
      </c>
      <c r="X1828" s="8">
        <f t="shared" si="147"/>
        <v>-1</v>
      </c>
      <c r="Y1828" s="4">
        <v>0</v>
      </c>
      <c r="Z1828" s="9" t="str">
        <f t="shared" si="148"/>
        <v>NA</v>
      </c>
      <c r="AA1828" s="10">
        <f t="shared" si="149"/>
        <v>0</v>
      </c>
    </row>
    <row r="1829" spans="1:27" x14ac:dyDescent="0.55000000000000004">
      <c r="A1829" s="3" t="s">
        <v>71</v>
      </c>
      <c r="B1829" s="3" t="s">
        <v>72</v>
      </c>
      <c r="C1829" s="3" t="s">
        <v>3271</v>
      </c>
      <c r="D1829" s="3" t="s">
        <v>3272</v>
      </c>
      <c r="E1829" s="4" t="s">
        <v>47</v>
      </c>
      <c r="F1829" s="3" t="s">
        <v>104</v>
      </c>
      <c r="G1829" s="3" t="s">
        <v>2958</v>
      </c>
      <c r="H1829" s="3" t="s">
        <v>34</v>
      </c>
      <c r="I1829" s="3" t="s">
        <v>77</v>
      </c>
      <c r="J1829" s="3" t="s">
        <v>36</v>
      </c>
      <c r="K1829" s="3" t="s">
        <v>61</v>
      </c>
      <c r="L1829" s="5">
        <v>6.25</v>
      </c>
      <c r="M1829" s="4">
        <v>1</v>
      </c>
      <c r="N1829" s="5">
        <v>2.2875000000000001</v>
      </c>
      <c r="O1829" s="5">
        <v>2.2875000000000001</v>
      </c>
      <c r="P1829" s="4">
        <v>1</v>
      </c>
      <c r="Q1829" s="6">
        <v>100</v>
      </c>
      <c r="R1829" s="7">
        <v>1</v>
      </c>
      <c r="S1829" s="6">
        <v>0</v>
      </c>
      <c r="T1829" s="5">
        <v>0</v>
      </c>
      <c r="U1829" s="5">
        <v>0</v>
      </c>
      <c r="V1829" s="5">
        <f t="shared" si="150"/>
        <v>2.2875000000000001</v>
      </c>
      <c r="W1829" s="5">
        <f t="shared" si="146"/>
        <v>-2.2875000000000001</v>
      </c>
      <c r="X1829" s="8">
        <f t="shared" si="147"/>
        <v>-1</v>
      </c>
      <c r="Y1829" s="4">
        <v>0</v>
      </c>
      <c r="Z1829" s="9" t="str">
        <f t="shared" si="148"/>
        <v>NA</v>
      </c>
      <c r="AA1829" s="10">
        <f t="shared" si="149"/>
        <v>0</v>
      </c>
    </row>
    <row r="1830" spans="1:27" x14ac:dyDescent="0.55000000000000004">
      <c r="A1830" s="3" t="s">
        <v>71</v>
      </c>
      <c r="B1830" s="3" t="s">
        <v>72</v>
      </c>
      <c r="C1830" s="3" t="s">
        <v>3273</v>
      </c>
      <c r="D1830" s="3" t="s">
        <v>708</v>
      </c>
      <c r="E1830" s="4" t="s">
        <v>47</v>
      </c>
      <c r="F1830" s="3" t="s">
        <v>133</v>
      </c>
      <c r="G1830" s="3" t="s">
        <v>2955</v>
      </c>
      <c r="H1830" s="3" t="s">
        <v>34</v>
      </c>
      <c r="I1830" s="3" t="s">
        <v>77</v>
      </c>
      <c r="J1830" s="3" t="s">
        <v>36</v>
      </c>
      <c r="K1830" s="3" t="s">
        <v>61</v>
      </c>
      <c r="L1830" s="5">
        <v>6.25</v>
      </c>
      <c r="M1830" s="4">
        <v>1</v>
      </c>
      <c r="N1830" s="5">
        <v>2.2875000000000001</v>
      </c>
      <c r="O1830" s="5">
        <v>2.2875000000000001</v>
      </c>
      <c r="P1830" s="4">
        <v>21</v>
      </c>
      <c r="Q1830" s="6">
        <v>4.7619047619047601</v>
      </c>
      <c r="R1830" s="7">
        <v>2.7047619047619</v>
      </c>
      <c r="S1830" s="6">
        <v>0</v>
      </c>
      <c r="T1830" s="5">
        <v>0</v>
      </c>
      <c r="U1830" s="5">
        <v>0</v>
      </c>
      <c r="V1830" s="5">
        <f t="shared" si="150"/>
        <v>2.2875000000000001</v>
      </c>
      <c r="W1830" s="5">
        <f t="shared" si="146"/>
        <v>-2.2875000000000001</v>
      </c>
      <c r="X1830" s="8">
        <f t="shared" si="147"/>
        <v>-1</v>
      </c>
      <c r="Y1830" s="4">
        <v>0</v>
      </c>
      <c r="Z1830" s="9" t="str">
        <f t="shared" si="148"/>
        <v>NA</v>
      </c>
      <c r="AA1830" s="10">
        <f t="shared" si="149"/>
        <v>0</v>
      </c>
    </row>
    <row r="1831" spans="1:27" x14ac:dyDescent="0.55000000000000004">
      <c r="A1831" s="3" t="s">
        <v>71</v>
      </c>
      <c r="B1831" s="3" t="s">
        <v>72</v>
      </c>
      <c r="C1831" s="3" t="s">
        <v>3274</v>
      </c>
      <c r="D1831" s="3" t="s">
        <v>3275</v>
      </c>
      <c r="E1831" s="4" t="s">
        <v>47</v>
      </c>
      <c r="F1831" s="3" t="s">
        <v>75</v>
      </c>
      <c r="G1831" s="3" t="s">
        <v>2941</v>
      </c>
      <c r="H1831" s="3" t="s">
        <v>34</v>
      </c>
      <c r="I1831" s="3" t="s">
        <v>77</v>
      </c>
      <c r="J1831" s="3" t="s">
        <v>36</v>
      </c>
      <c r="K1831" s="3" t="s">
        <v>42</v>
      </c>
      <c r="L1831" s="5">
        <v>6.25</v>
      </c>
      <c r="M1831" s="4">
        <v>1</v>
      </c>
      <c r="N1831" s="5">
        <v>2.3125</v>
      </c>
      <c r="O1831" s="5">
        <v>2.3125</v>
      </c>
      <c r="P1831" s="4">
        <v>22</v>
      </c>
      <c r="Q1831" s="6">
        <v>4.5454545454545503</v>
      </c>
      <c r="R1831" s="7">
        <v>3.09</v>
      </c>
      <c r="S1831" s="6">
        <v>0</v>
      </c>
      <c r="T1831" s="5">
        <v>0</v>
      </c>
      <c r="U1831" s="5">
        <v>0</v>
      </c>
      <c r="V1831" s="5">
        <f t="shared" si="150"/>
        <v>2.3125</v>
      </c>
      <c r="W1831" s="5">
        <f t="shared" si="146"/>
        <v>-2.3125</v>
      </c>
      <c r="X1831" s="8">
        <f t="shared" si="147"/>
        <v>-1</v>
      </c>
      <c r="Y1831" s="4">
        <v>0</v>
      </c>
      <c r="Z1831" s="9" t="str">
        <f t="shared" si="148"/>
        <v>NA</v>
      </c>
      <c r="AA1831" s="10">
        <f t="shared" si="149"/>
        <v>0</v>
      </c>
    </row>
    <row r="1832" spans="1:27" x14ac:dyDescent="0.55000000000000004">
      <c r="A1832" s="3" t="s">
        <v>71</v>
      </c>
      <c r="B1832" s="3" t="s">
        <v>72</v>
      </c>
      <c r="C1832" s="3" t="s">
        <v>3276</v>
      </c>
      <c r="D1832" s="3" t="s">
        <v>2890</v>
      </c>
      <c r="E1832" s="4" t="s">
        <v>47</v>
      </c>
      <c r="F1832" s="3" t="s">
        <v>104</v>
      </c>
      <c r="G1832" s="3" t="s">
        <v>2958</v>
      </c>
      <c r="H1832" s="3" t="s">
        <v>34</v>
      </c>
      <c r="I1832" s="3" t="s">
        <v>77</v>
      </c>
      <c r="J1832" s="3" t="s">
        <v>36</v>
      </c>
      <c r="K1832" s="3" t="s">
        <v>61</v>
      </c>
      <c r="L1832" s="5">
        <v>6.25</v>
      </c>
      <c r="M1832" s="4">
        <v>1</v>
      </c>
      <c r="N1832" s="5">
        <v>2.3125</v>
      </c>
      <c r="O1832" s="5">
        <v>2.3125</v>
      </c>
      <c r="P1832" s="4">
        <v>69</v>
      </c>
      <c r="Q1832" s="6">
        <v>1.4492753623188399</v>
      </c>
      <c r="R1832" s="7">
        <v>1.1681159420289899</v>
      </c>
      <c r="S1832" s="6">
        <v>0</v>
      </c>
      <c r="T1832" s="5">
        <v>0</v>
      </c>
      <c r="U1832" s="5">
        <v>0</v>
      </c>
      <c r="V1832" s="5">
        <f t="shared" si="150"/>
        <v>2.3125</v>
      </c>
      <c r="W1832" s="5">
        <f t="shared" si="146"/>
        <v>-2.3125</v>
      </c>
      <c r="X1832" s="8">
        <f t="shared" si="147"/>
        <v>-1</v>
      </c>
      <c r="Y1832" s="4">
        <v>0</v>
      </c>
      <c r="Z1832" s="9" t="str">
        <f t="shared" si="148"/>
        <v>NA</v>
      </c>
      <c r="AA1832" s="10">
        <f t="shared" si="149"/>
        <v>0</v>
      </c>
    </row>
    <row r="1833" spans="1:27" x14ac:dyDescent="0.55000000000000004">
      <c r="A1833" s="3" t="s">
        <v>71</v>
      </c>
      <c r="B1833" s="3" t="s">
        <v>72</v>
      </c>
      <c r="C1833" s="3" t="s">
        <v>3277</v>
      </c>
      <c r="D1833" s="3" t="s">
        <v>3278</v>
      </c>
      <c r="E1833" s="4" t="s">
        <v>47</v>
      </c>
      <c r="F1833" s="3" t="s">
        <v>262</v>
      </c>
      <c r="G1833" s="3" t="s">
        <v>3031</v>
      </c>
      <c r="H1833" s="3" t="s">
        <v>34</v>
      </c>
      <c r="I1833" s="3" t="s">
        <v>77</v>
      </c>
      <c r="J1833" s="3" t="s">
        <v>36</v>
      </c>
      <c r="K1833" s="3" t="s">
        <v>61</v>
      </c>
      <c r="L1833" s="5">
        <v>6.25</v>
      </c>
      <c r="M1833" s="4">
        <v>1</v>
      </c>
      <c r="N1833" s="5">
        <v>2.3125</v>
      </c>
      <c r="O1833" s="5">
        <v>2.3125</v>
      </c>
      <c r="P1833" s="4">
        <v>25</v>
      </c>
      <c r="Q1833" s="6">
        <v>4</v>
      </c>
      <c r="R1833" s="7">
        <v>3.0396000000000001</v>
      </c>
      <c r="S1833" s="6">
        <v>0</v>
      </c>
      <c r="T1833" s="5">
        <v>0</v>
      </c>
      <c r="U1833" s="5">
        <v>0</v>
      </c>
      <c r="V1833" s="5">
        <f t="shared" si="150"/>
        <v>2.3125</v>
      </c>
      <c r="W1833" s="5">
        <f t="shared" si="146"/>
        <v>-2.3125</v>
      </c>
      <c r="X1833" s="8">
        <f t="shared" si="147"/>
        <v>-1</v>
      </c>
      <c r="Y1833" s="4">
        <v>0</v>
      </c>
      <c r="Z1833" s="9" t="str">
        <f t="shared" si="148"/>
        <v>NA</v>
      </c>
      <c r="AA1833" s="10">
        <f t="shared" si="149"/>
        <v>0</v>
      </c>
    </row>
    <row r="1834" spans="1:27" x14ac:dyDescent="0.55000000000000004">
      <c r="A1834" s="3" t="s">
        <v>71</v>
      </c>
      <c r="B1834" s="3" t="s">
        <v>72</v>
      </c>
      <c r="C1834" s="3" t="s">
        <v>3279</v>
      </c>
      <c r="D1834" s="3" t="s">
        <v>3007</v>
      </c>
      <c r="E1834" s="4" t="s">
        <v>47</v>
      </c>
      <c r="F1834" s="3" t="s">
        <v>40</v>
      </c>
      <c r="G1834" s="3" t="s">
        <v>2987</v>
      </c>
      <c r="H1834" s="3" t="s">
        <v>34</v>
      </c>
      <c r="I1834" s="3" t="s">
        <v>77</v>
      </c>
      <c r="J1834" s="3" t="s">
        <v>36</v>
      </c>
      <c r="K1834" s="3" t="s">
        <v>42</v>
      </c>
      <c r="L1834" s="5">
        <v>6.25</v>
      </c>
      <c r="M1834" s="4">
        <v>1</v>
      </c>
      <c r="N1834" s="5">
        <v>2.3125</v>
      </c>
      <c r="O1834" s="5">
        <v>2.3125</v>
      </c>
      <c r="P1834" s="4">
        <v>4</v>
      </c>
      <c r="Q1834" s="6">
        <v>25</v>
      </c>
      <c r="R1834" s="7">
        <v>1.5</v>
      </c>
      <c r="S1834" s="6">
        <v>0</v>
      </c>
      <c r="T1834" s="5">
        <v>0</v>
      </c>
      <c r="U1834" s="5">
        <v>0</v>
      </c>
      <c r="V1834" s="5">
        <f t="shared" si="150"/>
        <v>2.3125</v>
      </c>
      <c r="W1834" s="5">
        <f t="shared" si="146"/>
        <v>-2.3125</v>
      </c>
      <c r="X1834" s="8">
        <f t="shared" si="147"/>
        <v>-1</v>
      </c>
      <c r="Y1834" s="4">
        <v>0</v>
      </c>
      <c r="Z1834" s="9" t="str">
        <f t="shared" si="148"/>
        <v>NA</v>
      </c>
      <c r="AA1834" s="10">
        <f t="shared" si="149"/>
        <v>0</v>
      </c>
    </row>
    <row r="1835" spans="1:27" x14ac:dyDescent="0.55000000000000004">
      <c r="A1835" s="3" t="s">
        <v>71</v>
      </c>
      <c r="B1835" s="3" t="s">
        <v>72</v>
      </c>
      <c r="C1835" s="3" t="s">
        <v>3280</v>
      </c>
      <c r="D1835" s="3" t="s">
        <v>2981</v>
      </c>
      <c r="E1835" s="4" t="s">
        <v>47</v>
      </c>
      <c r="F1835" s="3" t="s">
        <v>32</v>
      </c>
      <c r="G1835" s="3" t="s">
        <v>482</v>
      </c>
      <c r="H1835" s="3" t="s">
        <v>34</v>
      </c>
      <c r="I1835" s="3" t="s">
        <v>77</v>
      </c>
      <c r="J1835" s="3" t="s">
        <v>36</v>
      </c>
      <c r="K1835" s="3" t="s">
        <v>42</v>
      </c>
      <c r="L1835" s="5">
        <v>6.25</v>
      </c>
      <c r="M1835" s="4">
        <v>2</v>
      </c>
      <c r="N1835" s="5">
        <v>2.3250000000000002</v>
      </c>
      <c r="O1835" s="5">
        <v>1.1625000000000001</v>
      </c>
      <c r="P1835" s="4">
        <v>812</v>
      </c>
      <c r="Q1835" s="6">
        <v>0.24630541871921202</v>
      </c>
      <c r="R1835" s="7">
        <v>4.9410098522167498</v>
      </c>
      <c r="S1835" s="6">
        <v>0</v>
      </c>
      <c r="T1835" s="5">
        <v>0</v>
      </c>
      <c r="U1835" s="5">
        <v>0</v>
      </c>
      <c r="V1835" s="5">
        <f t="shared" si="150"/>
        <v>2.3250000000000002</v>
      </c>
      <c r="W1835" s="5">
        <f t="shared" si="146"/>
        <v>-2.3250000000000002</v>
      </c>
      <c r="X1835" s="8">
        <f t="shared" si="147"/>
        <v>-1</v>
      </c>
      <c r="Y1835" s="4">
        <v>0</v>
      </c>
      <c r="Z1835" s="9" t="str">
        <f t="shared" si="148"/>
        <v>NA</v>
      </c>
      <c r="AA1835" s="10">
        <f t="shared" si="149"/>
        <v>0</v>
      </c>
    </row>
    <row r="1836" spans="1:27" x14ac:dyDescent="0.55000000000000004">
      <c r="A1836" s="3" t="s">
        <v>71</v>
      </c>
      <c r="B1836" s="3" t="s">
        <v>72</v>
      </c>
      <c r="C1836" s="3" t="s">
        <v>3281</v>
      </c>
      <c r="D1836" s="3" t="s">
        <v>3282</v>
      </c>
      <c r="E1836" s="4" t="s">
        <v>47</v>
      </c>
      <c r="F1836" s="3" t="s">
        <v>104</v>
      </c>
      <c r="G1836" s="3" t="s">
        <v>201</v>
      </c>
      <c r="H1836" s="3" t="s">
        <v>34</v>
      </c>
      <c r="I1836" s="3" t="s">
        <v>77</v>
      </c>
      <c r="J1836" s="3" t="s">
        <v>36</v>
      </c>
      <c r="K1836" s="3" t="s">
        <v>61</v>
      </c>
      <c r="L1836" s="5">
        <v>6.25</v>
      </c>
      <c r="M1836" s="4">
        <v>1</v>
      </c>
      <c r="N1836" s="5">
        <v>2.3250000000000002</v>
      </c>
      <c r="O1836" s="5">
        <v>2.3250000000000002</v>
      </c>
      <c r="P1836" s="4">
        <v>1</v>
      </c>
      <c r="Q1836" s="6">
        <v>100</v>
      </c>
      <c r="R1836" s="7">
        <v>1</v>
      </c>
      <c r="S1836" s="6">
        <v>0</v>
      </c>
      <c r="T1836" s="5">
        <v>0</v>
      </c>
      <c r="U1836" s="5">
        <v>0</v>
      </c>
      <c r="V1836" s="5">
        <f t="shared" si="150"/>
        <v>2.3250000000000002</v>
      </c>
      <c r="W1836" s="5">
        <f t="shared" si="146"/>
        <v>-2.3250000000000002</v>
      </c>
      <c r="X1836" s="8">
        <f t="shared" si="147"/>
        <v>-1</v>
      </c>
      <c r="Y1836" s="4">
        <v>0</v>
      </c>
      <c r="Z1836" s="9" t="str">
        <f t="shared" si="148"/>
        <v>NA</v>
      </c>
      <c r="AA1836" s="10">
        <f t="shared" si="149"/>
        <v>0</v>
      </c>
    </row>
    <row r="1837" spans="1:27" x14ac:dyDescent="0.55000000000000004">
      <c r="A1837" s="3" t="s">
        <v>71</v>
      </c>
      <c r="B1837" s="3" t="s">
        <v>72</v>
      </c>
      <c r="C1837" s="3" t="s">
        <v>3283</v>
      </c>
      <c r="D1837" s="3" t="s">
        <v>2945</v>
      </c>
      <c r="E1837" s="4" t="s">
        <v>47</v>
      </c>
      <c r="F1837" s="3" t="s">
        <v>262</v>
      </c>
      <c r="G1837" s="3" t="s">
        <v>263</v>
      </c>
      <c r="H1837" s="3" t="s">
        <v>34</v>
      </c>
      <c r="I1837" s="3" t="s">
        <v>77</v>
      </c>
      <c r="J1837" s="3" t="s">
        <v>36</v>
      </c>
      <c r="K1837" s="3" t="s">
        <v>61</v>
      </c>
      <c r="L1837" s="5">
        <v>6.25</v>
      </c>
      <c r="M1837" s="4">
        <v>1</v>
      </c>
      <c r="N1837" s="5">
        <v>2.3250000000000002</v>
      </c>
      <c r="O1837" s="5">
        <v>2.3250000000000002</v>
      </c>
      <c r="P1837" s="4">
        <v>16</v>
      </c>
      <c r="Q1837" s="6">
        <v>6.25</v>
      </c>
      <c r="R1837" s="7">
        <v>1.4993749999999999</v>
      </c>
      <c r="S1837" s="6">
        <v>0</v>
      </c>
      <c r="T1837" s="5">
        <v>0</v>
      </c>
      <c r="U1837" s="5">
        <v>0</v>
      </c>
      <c r="V1837" s="5">
        <f t="shared" si="150"/>
        <v>2.3250000000000002</v>
      </c>
      <c r="W1837" s="5">
        <f t="shared" si="146"/>
        <v>-2.3250000000000002</v>
      </c>
      <c r="X1837" s="8">
        <f t="shared" si="147"/>
        <v>-1</v>
      </c>
      <c r="Y1837" s="4">
        <v>0</v>
      </c>
      <c r="Z1837" s="9" t="str">
        <f t="shared" si="148"/>
        <v>NA</v>
      </c>
      <c r="AA1837" s="10">
        <f t="shared" si="149"/>
        <v>0</v>
      </c>
    </row>
    <row r="1838" spans="1:27" x14ac:dyDescent="0.55000000000000004">
      <c r="A1838" s="3" t="s">
        <v>71</v>
      </c>
      <c r="B1838" s="3" t="s">
        <v>72</v>
      </c>
      <c r="C1838" s="3" t="s">
        <v>3284</v>
      </c>
      <c r="D1838" s="3" t="s">
        <v>672</v>
      </c>
      <c r="E1838" s="4" t="s">
        <v>47</v>
      </c>
      <c r="F1838" s="3" t="s">
        <v>137</v>
      </c>
      <c r="G1838" s="3" t="s">
        <v>2968</v>
      </c>
      <c r="H1838" s="3" t="s">
        <v>34</v>
      </c>
      <c r="I1838" s="3" t="s">
        <v>77</v>
      </c>
      <c r="J1838" s="3" t="s">
        <v>36</v>
      </c>
      <c r="K1838" s="3" t="s">
        <v>42</v>
      </c>
      <c r="L1838" s="5">
        <v>6.25</v>
      </c>
      <c r="M1838" s="4">
        <v>1</v>
      </c>
      <c r="N1838" s="5">
        <v>2.3250000000000002</v>
      </c>
      <c r="O1838" s="5">
        <v>2.3250000000000002</v>
      </c>
      <c r="P1838" s="4">
        <v>4</v>
      </c>
      <c r="Q1838" s="6">
        <v>25</v>
      </c>
      <c r="R1838" s="7">
        <v>2.5</v>
      </c>
      <c r="S1838" s="6">
        <v>0</v>
      </c>
      <c r="T1838" s="5">
        <v>0</v>
      </c>
      <c r="U1838" s="5">
        <v>0</v>
      </c>
      <c r="V1838" s="5">
        <f t="shared" si="150"/>
        <v>2.3250000000000002</v>
      </c>
      <c r="W1838" s="5">
        <f t="shared" si="146"/>
        <v>-2.3250000000000002</v>
      </c>
      <c r="X1838" s="8">
        <f t="shared" si="147"/>
        <v>-1</v>
      </c>
      <c r="Y1838" s="4">
        <v>0</v>
      </c>
      <c r="Z1838" s="9" t="str">
        <f t="shared" si="148"/>
        <v>NA</v>
      </c>
      <c r="AA1838" s="10">
        <f t="shared" si="149"/>
        <v>0</v>
      </c>
    </row>
    <row r="1839" spans="1:27" x14ac:dyDescent="0.55000000000000004">
      <c r="A1839" s="3" t="s">
        <v>71</v>
      </c>
      <c r="B1839" s="3" t="s">
        <v>72</v>
      </c>
      <c r="C1839" s="3" t="s">
        <v>3285</v>
      </c>
      <c r="D1839" s="3" t="s">
        <v>3286</v>
      </c>
      <c r="E1839" s="4" t="s">
        <v>47</v>
      </c>
      <c r="F1839" s="3" t="s">
        <v>104</v>
      </c>
      <c r="G1839" s="3" t="s">
        <v>232</v>
      </c>
      <c r="H1839" s="3" t="s">
        <v>34</v>
      </c>
      <c r="I1839" s="3" t="s">
        <v>77</v>
      </c>
      <c r="J1839" s="3" t="s">
        <v>36</v>
      </c>
      <c r="K1839" s="3" t="s">
        <v>37</v>
      </c>
      <c r="L1839" s="5">
        <v>6.25</v>
      </c>
      <c r="M1839" s="4">
        <v>2</v>
      </c>
      <c r="N1839" s="5">
        <v>2.3374999999999999</v>
      </c>
      <c r="O1839" s="5">
        <v>1.16875</v>
      </c>
      <c r="P1839" s="4">
        <v>3</v>
      </c>
      <c r="Q1839" s="6">
        <v>66.6666666666667</v>
      </c>
      <c r="R1839" s="7">
        <v>1</v>
      </c>
      <c r="S1839" s="6">
        <v>0</v>
      </c>
      <c r="T1839" s="5">
        <v>0</v>
      </c>
      <c r="U1839" s="5">
        <v>0</v>
      </c>
      <c r="V1839" s="5">
        <f t="shared" si="150"/>
        <v>2.3374999999999999</v>
      </c>
      <c r="W1839" s="5">
        <f t="shared" si="146"/>
        <v>-2.3374999999999999</v>
      </c>
      <c r="X1839" s="8">
        <f t="shared" si="147"/>
        <v>-1</v>
      </c>
      <c r="Y1839" s="4">
        <v>0</v>
      </c>
      <c r="Z1839" s="9" t="str">
        <f t="shared" si="148"/>
        <v>NA</v>
      </c>
      <c r="AA1839" s="10">
        <f t="shared" si="149"/>
        <v>0</v>
      </c>
    </row>
    <row r="1840" spans="1:27" x14ac:dyDescent="0.55000000000000004">
      <c r="A1840" s="3" t="s">
        <v>71</v>
      </c>
      <c r="B1840" s="3" t="s">
        <v>72</v>
      </c>
      <c r="C1840" s="3" t="s">
        <v>3287</v>
      </c>
      <c r="D1840" s="3" t="s">
        <v>744</v>
      </c>
      <c r="E1840" s="4" t="s">
        <v>47</v>
      </c>
      <c r="F1840" s="3" t="s">
        <v>221</v>
      </c>
      <c r="G1840" s="3" t="s">
        <v>222</v>
      </c>
      <c r="H1840" s="3" t="s">
        <v>34</v>
      </c>
      <c r="I1840" s="3" t="s">
        <v>77</v>
      </c>
      <c r="J1840" s="3" t="s">
        <v>36</v>
      </c>
      <c r="K1840" s="3" t="s">
        <v>61</v>
      </c>
      <c r="L1840" s="5">
        <v>6.25</v>
      </c>
      <c r="M1840" s="4">
        <v>1</v>
      </c>
      <c r="N1840" s="5">
        <v>2.3374999999999999</v>
      </c>
      <c r="O1840" s="5">
        <v>2.3374999999999999</v>
      </c>
      <c r="P1840" s="4">
        <v>42</v>
      </c>
      <c r="Q1840" s="6">
        <v>2.38095238095238</v>
      </c>
      <c r="R1840" s="7">
        <v>1</v>
      </c>
      <c r="S1840" s="6">
        <v>0</v>
      </c>
      <c r="T1840" s="5">
        <v>0</v>
      </c>
      <c r="U1840" s="5">
        <v>0</v>
      </c>
      <c r="V1840" s="5">
        <f t="shared" si="150"/>
        <v>2.3374999999999999</v>
      </c>
      <c r="W1840" s="5">
        <f t="shared" si="146"/>
        <v>-2.3374999999999999</v>
      </c>
      <c r="X1840" s="8">
        <f t="shared" si="147"/>
        <v>-1</v>
      </c>
      <c r="Y1840" s="4">
        <v>0</v>
      </c>
      <c r="Z1840" s="9" t="str">
        <f t="shared" si="148"/>
        <v>NA</v>
      </c>
      <c r="AA1840" s="10">
        <f t="shared" si="149"/>
        <v>0</v>
      </c>
    </row>
    <row r="1841" spans="1:27" x14ac:dyDescent="0.55000000000000004">
      <c r="A1841" s="3" t="s">
        <v>71</v>
      </c>
      <c r="B1841" s="3" t="s">
        <v>72</v>
      </c>
      <c r="C1841" s="3" t="s">
        <v>3288</v>
      </c>
      <c r="D1841" s="3" t="s">
        <v>260</v>
      </c>
      <c r="E1841" s="4" t="s">
        <v>47</v>
      </c>
      <c r="F1841" s="3" t="s">
        <v>40</v>
      </c>
      <c r="G1841" s="3" t="s">
        <v>122</v>
      </c>
      <c r="H1841" s="3" t="s">
        <v>34</v>
      </c>
      <c r="I1841" s="3" t="s">
        <v>77</v>
      </c>
      <c r="J1841" s="3" t="s">
        <v>36</v>
      </c>
      <c r="K1841" s="3" t="s">
        <v>61</v>
      </c>
      <c r="L1841" s="5">
        <v>6.25</v>
      </c>
      <c r="M1841" s="4">
        <v>3</v>
      </c>
      <c r="N1841" s="5">
        <v>2.3499999750000002</v>
      </c>
      <c r="O1841" s="5">
        <v>0.78333332500000008</v>
      </c>
      <c r="P1841" s="4">
        <v>15</v>
      </c>
      <c r="Q1841" s="6">
        <v>20</v>
      </c>
      <c r="R1841" s="7">
        <v>1</v>
      </c>
      <c r="S1841" s="6">
        <v>0</v>
      </c>
      <c r="T1841" s="5">
        <v>0</v>
      </c>
      <c r="U1841" s="5">
        <v>0</v>
      </c>
      <c r="V1841" s="5">
        <f t="shared" si="150"/>
        <v>2.3499999750000002</v>
      </c>
      <c r="W1841" s="5">
        <f t="shared" si="146"/>
        <v>-2.3499999750000002</v>
      </c>
      <c r="X1841" s="8">
        <f t="shared" si="147"/>
        <v>-1</v>
      </c>
      <c r="Y1841" s="4">
        <v>0</v>
      </c>
      <c r="Z1841" s="9" t="str">
        <f t="shared" si="148"/>
        <v>NA</v>
      </c>
      <c r="AA1841" s="10">
        <f t="shared" si="149"/>
        <v>0</v>
      </c>
    </row>
    <row r="1842" spans="1:27" x14ac:dyDescent="0.55000000000000004">
      <c r="A1842" s="3" t="s">
        <v>71</v>
      </c>
      <c r="B1842" s="3" t="s">
        <v>72</v>
      </c>
      <c r="C1842" s="3" t="s">
        <v>3289</v>
      </c>
      <c r="D1842" s="3" t="s">
        <v>3290</v>
      </c>
      <c r="E1842" s="4" t="s">
        <v>47</v>
      </c>
      <c r="F1842" s="3" t="s">
        <v>137</v>
      </c>
      <c r="G1842" s="3" t="s">
        <v>138</v>
      </c>
      <c r="H1842" s="3" t="s">
        <v>34</v>
      </c>
      <c r="I1842" s="3" t="s">
        <v>77</v>
      </c>
      <c r="J1842" s="3" t="s">
        <v>36</v>
      </c>
      <c r="K1842" s="3" t="s">
        <v>42</v>
      </c>
      <c r="L1842" s="5">
        <v>6.25</v>
      </c>
      <c r="M1842" s="4">
        <v>1</v>
      </c>
      <c r="N1842" s="5">
        <v>2.3624999999999998</v>
      </c>
      <c r="O1842" s="5">
        <v>2.3624999999999998</v>
      </c>
      <c r="P1842" s="4">
        <v>2</v>
      </c>
      <c r="Q1842" s="6">
        <v>50</v>
      </c>
      <c r="R1842" s="7">
        <v>1</v>
      </c>
      <c r="S1842" s="6">
        <v>0</v>
      </c>
      <c r="T1842" s="5">
        <v>0</v>
      </c>
      <c r="U1842" s="5">
        <v>0</v>
      </c>
      <c r="V1842" s="5">
        <f t="shared" si="150"/>
        <v>2.3624999999999998</v>
      </c>
      <c r="W1842" s="5">
        <f t="shared" si="146"/>
        <v>-2.3624999999999998</v>
      </c>
      <c r="X1842" s="8">
        <f t="shared" si="147"/>
        <v>-1</v>
      </c>
      <c r="Y1842" s="4">
        <v>0</v>
      </c>
      <c r="Z1842" s="9" t="str">
        <f t="shared" si="148"/>
        <v>NA</v>
      </c>
      <c r="AA1842" s="10">
        <f t="shared" si="149"/>
        <v>0</v>
      </c>
    </row>
    <row r="1843" spans="1:27" x14ac:dyDescent="0.55000000000000004">
      <c r="A1843" s="3" t="s">
        <v>71</v>
      </c>
      <c r="B1843" s="3" t="s">
        <v>72</v>
      </c>
      <c r="C1843" s="3" t="s">
        <v>3291</v>
      </c>
      <c r="D1843" s="3" t="s">
        <v>3292</v>
      </c>
      <c r="E1843" s="4" t="s">
        <v>47</v>
      </c>
      <c r="F1843" s="3" t="s">
        <v>125</v>
      </c>
      <c r="G1843" s="3" t="s">
        <v>126</v>
      </c>
      <c r="H1843" s="3" t="s">
        <v>34</v>
      </c>
      <c r="I1843" s="3" t="s">
        <v>77</v>
      </c>
      <c r="J1843" s="3" t="s">
        <v>36</v>
      </c>
      <c r="K1843" s="3" t="s">
        <v>61</v>
      </c>
      <c r="L1843" s="5">
        <v>6.25</v>
      </c>
      <c r="M1843" s="4">
        <v>1</v>
      </c>
      <c r="N1843" s="5">
        <v>2.3624999999999998</v>
      </c>
      <c r="O1843" s="5">
        <v>2.3624999999999998</v>
      </c>
      <c r="P1843" s="4">
        <v>8</v>
      </c>
      <c r="Q1843" s="6">
        <v>12.5</v>
      </c>
      <c r="R1843" s="7">
        <v>1</v>
      </c>
      <c r="S1843" s="6">
        <v>0</v>
      </c>
      <c r="T1843" s="5">
        <v>0</v>
      </c>
      <c r="U1843" s="5">
        <v>0</v>
      </c>
      <c r="V1843" s="5">
        <f t="shared" si="150"/>
        <v>2.3624999999999998</v>
      </c>
      <c r="W1843" s="5">
        <f t="shared" si="146"/>
        <v>-2.3624999999999998</v>
      </c>
      <c r="X1843" s="8">
        <f t="shared" si="147"/>
        <v>-1</v>
      </c>
      <c r="Y1843" s="4">
        <v>0</v>
      </c>
      <c r="Z1843" s="9" t="str">
        <f t="shared" si="148"/>
        <v>NA</v>
      </c>
      <c r="AA1843" s="10">
        <f t="shared" si="149"/>
        <v>0</v>
      </c>
    </row>
    <row r="1844" spans="1:27" x14ac:dyDescent="0.55000000000000004">
      <c r="A1844" s="3" t="s">
        <v>71</v>
      </c>
      <c r="B1844" s="3" t="s">
        <v>72</v>
      </c>
      <c r="C1844" s="3" t="s">
        <v>3293</v>
      </c>
      <c r="D1844" s="3" t="s">
        <v>1985</v>
      </c>
      <c r="E1844" s="4" t="s">
        <v>47</v>
      </c>
      <c r="F1844" s="3" t="s">
        <v>125</v>
      </c>
      <c r="G1844" s="3" t="s">
        <v>3039</v>
      </c>
      <c r="H1844" s="3" t="s">
        <v>34</v>
      </c>
      <c r="I1844" s="3" t="s">
        <v>77</v>
      </c>
      <c r="J1844" s="3" t="s">
        <v>36</v>
      </c>
      <c r="K1844" s="3" t="s">
        <v>42</v>
      </c>
      <c r="L1844" s="5">
        <v>6.25</v>
      </c>
      <c r="M1844" s="4">
        <v>1</v>
      </c>
      <c r="N1844" s="5">
        <v>2.375</v>
      </c>
      <c r="O1844" s="5">
        <v>2.375</v>
      </c>
      <c r="P1844" s="4">
        <v>2</v>
      </c>
      <c r="Q1844" s="6">
        <v>50</v>
      </c>
      <c r="R1844" s="7">
        <v>1</v>
      </c>
      <c r="S1844" s="6">
        <v>0</v>
      </c>
      <c r="T1844" s="5">
        <v>0</v>
      </c>
      <c r="U1844" s="5">
        <v>0</v>
      </c>
      <c r="V1844" s="5">
        <f t="shared" si="150"/>
        <v>2.375</v>
      </c>
      <c r="W1844" s="5">
        <f t="shared" si="146"/>
        <v>-2.375</v>
      </c>
      <c r="X1844" s="8">
        <f t="shared" si="147"/>
        <v>-1</v>
      </c>
      <c r="Y1844" s="4">
        <v>0</v>
      </c>
      <c r="Z1844" s="9" t="str">
        <f t="shared" si="148"/>
        <v>NA</v>
      </c>
      <c r="AA1844" s="10">
        <f t="shared" si="149"/>
        <v>0</v>
      </c>
    </row>
    <row r="1845" spans="1:27" x14ac:dyDescent="0.55000000000000004">
      <c r="A1845" s="3" t="s">
        <v>71</v>
      </c>
      <c r="B1845" s="3" t="s">
        <v>72</v>
      </c>
      <c r="C1845" s="3" t="s">
        <v>3294</v>
      </c>
      <c r="D1845" s="3" t="s">
        <v>559</v>
      </c>
      <c r="E1845" s="4" t="s">
        <v>47</v>
      </c>
      <c r="F1845" s="3" t="s">
        <v>221</v>
      </c>
      <c r="G1845" s="3" t="s">
        <v>2748</v>
      </c>
      <c r="H1845" s="3" t="s">
        <v>34</v>
      </c>
      <c r="I1845" s="3" t="s">
        <v>77</v>
      </c>
      <c r="J1845" s="3" t="s">
        <v>36</v>
      </c>
      <c r="K1845" s="3" t="s">
        <v>61</v>
      </c>
      <c r="L1845" s="5">
        <v>6.25</v>
      </c>
      <c r="M1845" s="4">
        <v>2</v>
      </c>
      <c r="N1845" s="5">
        <v>2.375</v>
      </c>
      <c r="O1845" s="5">
        <v>1.1875</v>
      </c>
      <c r="P1845" s="4">
        <v>45</v>
      </c>
      <c r="Q1845" s="6">
        <v>4.4444444444444402</v>
      </c>
      <c r="R1845" s="7">
        <v>1.6955555555555599</v>
      </c>
      <c r="S1845" s="6">
        <v>0</v>
      </c>
      <c r="T1845" s="5">
        <v>0</v>
      </c>
      <c r="U1845" s="5">
        <v>0</v>
      </c>
      <c r="V1845" s="5">
        <f t="shared" si="150"/>
        <v>2.375</v>
      </c>
      <c r="W1845" s="5">
        <f t="shared" si="146"/>
        <v>-2.375</v>
      </c>
      <c r="X1845" s="8">
        <f t="shared" si="147"/>
        <v>-1</v>
      </c>
      <c r="Y1845" s="4">
        <v>0</v>
      </c>
      <c r="Z1845" s="9" t="str">
        <f t="shared" si="148"/>
        <v>NA</v>
      </c>
      <c r="AA1845" s="10">
        <f t="shared" si="149"/>
        <v>0</v>
      </c>
    </row>
    <row r="1846" spans="1:27" x14ac:dyDescent="0.55000000000000004">
      <c r="A1846" s="3" t="s">
        <v>71</v>
      </c>
      <c r="B1846" s="3" t="s">
        <v>72</v>
      </c>
      <c r="C1846" s="3" t="s">
        <v>3295</v>
      </c>
      <c r="D1846" s="3" t="s">
        <v>3296</v>
      </c>
      <c r="E1846" s="4" t="s">
        <v>47</v>
      </c>
      <c r="F1846" s="3" t="s">
        <v>104</v>
      </c>
      <c r="G1846" s="3" t="s">
        <v>201</v>
      </c>
      <c r="H1846" s="3" t="s">
        <v>34</v>
      </c>
      <c r="I1846" s="3" t="s">
        <v>77</v>
      </c>
      <c r="J1846" s="3" t="s">
        <v>36</v>
      </c>
      <c r="K1846" s="3" t="s">
        <v>61</v>
      </c>
      <c r="L1846" s="5">
        <v>6.25</v>
      </c>
      <c r="M1846" s="4">
        <v>1</v>
      </c>
      <c r="N1846" s="5">
        <v>2.3875000000000002</v>
      </c>
      <c r="O1846" s="5">
        <v>2.3875000000000002</v>
      </c>
      <c r="P1846" s="4">
        <v>1</v>
      </c>
      <c r="Q1846" s="6">
        <v>100</v>
      </c>
      <c r="R1846" s="7">
        <v>1</v>
      </c>
      <c r="S1846" s="6">
        <v>0</v>
      </c>
      <c r="T1846" s="5">
        <v>0</v>
      </c>
      <c r="U1846" s="5">
        <v>0</v>
      </c>
      <c r="V1846" s="5">
        <f t="shared" si="150"/>
        <v>2.3875000000000002</v>
      </c>
      <c r="W1846" s="5">
        <f t="shared" si="146"/>
        <v>-2.3875000000000002</v>
      </c>
      <c r="X1846" s="8">
        <f t="shared" si="147"/>
        <v>-1</v>
      </c>
      <c r="Y1846" s="4">
        <v>0</v>
      </c>
      <c r="Z1846" s="9" t="str">
        <f t="shared" si="148"/>
        <v>NA</v>
      </c>
      <c r="AA1846" s="10">
        <f t="shared" si="149"/>
        <v>0</v>
      </c>
    </row>
    <row r="1847" spans="1:27" x14ac:dyDescent="0.55000000000000004">
      <c r="A1847" s="3" t="s">
        <v>71</v>
      </c>
      <c r="B1847" s="3" t="s">
        <v>72</v>
      </c>
      <c r="C1847" s="3" t="s">
        <v>3297</v>
      </c>
      <c r="D1847" s="3" t="s">
        <v>3164</v>
      </c>
      <c r="E1847" s="4" t="s">
        <v>47</v>
      </c>
      <c r="F1847" s="3" t="s">
        <v>133</v>
      </c>
      <c r="G1847" s="3" t="s">
        <v>2891</v>
      </c>
      <c r="H1847" s="3" t="s">
        <v>34</v>
      </c>
      <c r="I1847" s="3" t="s">
        <v>77</v>
      </c>
      <c r="J1847" s="3" t="s">
        <v>36</v>
      </c>
      <c r="K1847" s="3" t="s">
        <v>61</v>
      </c>
      <c r="L1847" s="5">
        <v>6.25</v>
      </c>
      <c r="M1847" s="4">
        <v>1</v>
      </c>
      <c r="N1847" s="5">
        <v>2.3875000000000002</v>
      </c>
      <c r="O1847" s="5">
        <v>2.3875000000000002</v>
      </c>
      <c r="P1847" s="4">
        <v>48</v>
      </c>
      <c r="Q1847" s="6">
        <v>2.0833333333333299</v>
      </c>
      <c r="R1847" s="7">
        <v>1.3770833333333301</v>
      </c>
      <c r="S1847" s="6">
        <v>0</v>
      </c>
      <c r="T1847" s="5">
        <v>0</v>
      </c>
      <c r="U1847" s="5">
        <v>0</v>
      </c>
      <c r="V1847" s="5">
        <f t="shared" si="150"/>
        <v>2.3875000000000002</v>
      </c>
      <c r="W1847" s="5">
        <f t="shared" si="146"/>
        <v>-2.3875000000000002</v>
      </c>
      <c r="X1847" s="8">
        <f t="shared" si="147"/>
        <v>-1</v>
      </c>
      <c r="Y1847" s="4">
        <v>0</v>
      </c>
      <c r="Z1847" s="9" t="str">
        <f t="shared" si="148"/>
        <v>NA</v>
      </c>
      <c r="AA1847" s="10">
        <f t="shared" si="149"/>
        <v>0</v>
      </c>
    </row>
    <row r="1848" spans="1:27" x14ac:dyDescent="0.55000000000000004">
      <c r="A1848" s="3" t="s">
        <v>71</v>
      </c>
      <c r="B1848" s="3" t="s">
        <v>72</v>
      </c>
      <c r="C1848" s="3" t="s">
        <v>3298</v>
      </c>
      <c r="D1848" s="3" t="s">
        <v>3217</v>
      </c>
      <c r="E1848" s="4" t="s">
        <v>47</v>
      </c>
      <c r="F1848" s="3" t="s">
        <v>133</v>
      </c>
      <c r="G1848" s="3" t="s">
        <v>2894</v>
      </c>
      <c r="H1848" s="3" t="s">
        <v>34</v>
      </c>
      <c r="I1848" s="3" t="s">
        <v>77</v>
      </c>
      <c r="J1848" s="3" t="s">
        <v>36</v>
      </c>
      <c r="K1848" s="3" t="s">
        <v>61</v>
      </c>
      <c r="L1848" s="5">
        <v>6.25</v>
      </c>
      <c r="M1848" s="4">
        <v>1</v>
      </c>
      <c r="N1848" s="5">
        <v>2.3875000000000002</v>
      </c>
      <c r="O1848" s="5">
        <v>2.3875000000000002</v>
      </c>
      <c r="P1848" s="4">
        <v>4</v>
      </c>
      <c r="Q1848" s="6">
        <v>25</v>
      </c>
      <c r="R1848" s="7">
        <v>1.25</v>
      </c>
      <c r="S1848" s="6">
        <v>0</v>
      </c>
      <c r="T1848" s="5">
        <v>0</v>
      </c>
      <c r="U1848" s="5">
        <v>0</v>
      </c>
      <c r="V1848" s="5">
        <f t="shared" si="150"/>
        <v>2.3875000000000002</v>
      </c>
      <c r="W1848" s="5">
        <f t="shared" si="146"/>
        <v>-2.3875000000000002</v>
      </c>
      <c r="X1848" s="8">
        <f t="shared" si="147"/>
        <v>-1</v>
      </c>
      <c r="Y1848" s="4">
        <v>0</v>
      </c>
      <c r="Z1848" s="9" t="str">
        <f t="shared" si="148"/>
        <v>NA</v>
      </c>
      <c r="AA1848" s="10">
        <f t="shared" si="149"/>
        <v>0</v>
      </c>
    </row>
    <row r="1849" spans="1:27" x14ac:dyDescent="0.55000000000000004">
      <c r="A1849" s="3" t="s">
        <v>71</v>
      </c>
      <c r="B1849" s="3" t="s">
        <v>72</v>
      </c>
      <c r="C1849" s="3" t="s">
        <v>3299</v>
      </c>
      <c r="D1849" s="3" t="s">
        <v>2998</v>
      </c>
      <c r="E1849" s="4" t="s">
        <v>47</v>
      </c>
      <c r="F1849" s="3" t="s">
        <v>133</v>
      </c>
      <c r="G1849" s="3" t="s">
        <v>3300</v>
      </c>
      <c r="H1849" s="3" t="s">
        <v>34</v>
      </c>
      <c r="I1849" s="3" t="s">
        <v>77</v>
      </c>
      <c r="J1849" s="3" t="s">
        <v>36</v>
      </c>
      <c r="K1849" s="3" t="s">
        <v>61</v>
      </c>
      <c r="L1849" s="5">
        <v>6.25</v>
      </c>
      <c r="M1849" s="4">
        <v>1</v>
      </c>
      <c r="N1849" s="5">
        <v>2.3875000000000002</v>
      </c>
      <c r="O1849" s="5">
        <v>2.3875000000000002</v>
      </c>
      <c r="P1849" s="4">
        <v>38</v>
      </c>
      <c r="Q1849" s="6">
        <v>2.6315789473684199</v>
      </c>
      <c r="R1849" s="7">
        <v>1.57368421052632</v>
      </c>
      <c r="S1849" s="6">
        <v>0</v>
      </c>
      <c r="T1849" s="5">
        <v>0</v>
      </c>
      <c r="U1849" s="5">
        <v>0</v>
      </c>
      <c r="V1849" s="5">
        <f t="shared" si="150"/>
        <v>2.3875000000000002</v>
      </c>
      <c r="W1849" s="5">
        <f t="shared" si="146"/>
        <v>-2.3875000000000002</v>
      </c>
      <c r="X1849" s="8">
        <f t="shared" si="147"/>
        <v>-1</v>
      </c>
      <c r="Y1849" s="4">
        <v>0</v>
      </c>
      <c r="Z1849" s="9" t="str">
        <f t="shared" si="148"/>
        <v>NA</v>
      </c>
      <c r="AA1849" s="10">
        <f t="shared" si="149"/>
        <v>0</v>
      </c>
    </row>
    <row r="1850" spans="1:27" x14ac:dyDescent="0.55000000000000004">
      <c r="A1850" s="3" t="s">
        <v>71</v>
      </c>
      <c r="B1850" s="3" t="s">
        <v>72</v>
      </c>
      <c r="C1850" s="3" t="s">
        <v>3301</v>
      </c>
      <c r="D1850" s="3" t="s">
        <v>3302</v>
      </c>
      <c r="E1850" s="4" t="s">
        <v>47</v>
      </c>
      <c r="F1850" s="3" t="s">
        <v>173</v>
      </c>
      <c r="G1850" s="3" t="s">
        <v>3259</v>
      </c>
      <c r="H1850" s="3" t="s">
        <v>34</v>
      </c>
      <c r="I1850" s="3" t="s">
        <v>77</v>
      </c>
      <c r="J1850" s="3" t="s">
        <v>36</v>
      </c>
      <c r="K1850" s="3" t="s">
        <v>42</v>
      </c>
      <c r="L1850" s="5">
        <v>6.25</v>
      </c>
      <c r="M1850" s="4">
        <v>1</v>
      </c>
      <c r="N1850" s="5">
        <v>2.4</v>
      </c>
      <c r="O1850" s="5">
        <v>2.4</v>
      </c>
      <c r="P1850" s="4">
        <v>6</v>
      </c>
      <c r="Q1850" s="6">
        <v>16.6666666666667</v>
      </c>
      <c r="R1850" s="7">
        <v>2.1666666666666701</v>
      </c>
      <c r="S1850" s="6">
        <v>0</v>
      </c>
      <c r="T1850" s="5">
        <v>0</v>
      </c>
      <c r="U1850" s="5">
        <v>0</v>
      </c>
      <c r="V1850" s="5">
        <f t="shared" si="150"/>
        <v>2.4</v>
      </c>
      <c r="W1850" s="5">
        <f t="shared" si="146"/>
        <v>-2.4</v>
      </c>
      <c r="X1850" s="8">
        <f t="shared" si="147"/>
        <v>-1</v>
      </c>
      <c r="Y1850" s="4">
        <v>0</v>
      </c>
      <c r="Z1850" s="9" t="str">
        <f t="shared" si="148"/>
        <v>NA</v>
      </c>
      <c r="AA1850" s="10">
        <f t="shared" si="149"/>
        <v>0</v>
      </c>
    </row>
    <row r="1851" spans="1:27" x14ac:dyDescent="0.55000000000000004">
      <c r="A1851" s="3" t="s">
        <v>71</v>
      </c>
      <c r="B1851" s="3" t="s">
        <v>72</v>
      </c>
      <c r="C1851" s="3" t="s">
        <v>3303</v>
      </c>
      <c r="D1851" s="3" t="s">
        <v>772</v>
      </c>
      <c r="E1851" s="4" t="s">
        <v>47</v>
      </c>
      <c r="F1851" s="3" t="s">
        <v>104</v>
      </c>
      <c r="G1851" s="3" t="s">
        <v>2836</v>
      </c>
      <c r="H1851" s="3" t="s">
        <v>34</v>
      </c>
      <c r="I1851" s="3" t="s">
        <v>77</v>
      </c>
      <c r="J1851" s="3" t="s">
        <v>36</v>
      </c>
      <c r="K1851" s="3" t="s">
        <v>61</v>
      </c>
      <c r="L1851" s="5">
        <v>6.25</v>
      </c>
      <c r="M1851" s="4">
        <v>1</v>
      </c>
      <c r="N1851" s="5">
        <v>2.4</v>
      </c>
      <c r="O1851" s="5">
        <v>2.4</v>
      </c>
      <c r="P1851" s="4">
        <v>4</v>
      </c>
      <c r="Q1851" s="6">
        <v>25</v>
      </c>
      <c r="R1851" s="7">
        <v>1</v>
      </c>
      <c r="S1851" s="6">
        <v>0</v>
      </c>
      <c r="T1851" s="5">
        <v>0</v>
      </c>
      <c r="U1851" s="5">
        <v>0</v>
      </c>
      <c r="V1851" s="5">
        <f t="shared" si="150"/>
        <v>2.4</v>
      </c>
      <c r="W1851" s="5">
        <f t="shared" si="146"/>
        <v>-2.4</v>
      </c>
      <c r="X1851" s="8">
        <f t="shared" si="147"/>
        <v>-1</v>
      </c>
      <c r="Y1851" s="4">
        <v>0</v>
      </c>
      <c r="Z1851" s="9" t="str">
        <f t="shared" si="148"/>
        <v>NA</v>
      </c>
      <c r="AA1851" s="10">
        <f t="shared" si="149"/>
        <v>0</v>
      </c>
    </row>
    <row r="1852" spans="1:27" x14ac:dyDescent="0.55000000000000004">
      <c r="A1852" s="3" t="s">
        <v>71</v>
      </c>
      <c r="B1852" s="3" t="s">
        <v>72</v>
      </c>
      <c r="C1852" s="3" t="s">
        <v>3304</v>
      </c>
      <c r="D1852" s="3" t="s">
        <v>3305</v>
      </c>
      <c r="E1852" s="4" t="s">
        <v>47</v>
      </c>
      <c r="F1852" s="3" t="s">
        <v>125</v>
      </c>
      <c r="G1852" s="3" t="s">
        <v>2943</v>
      </c>
      <c r="H1852" s="3" t="s">
        <v>34</v>
      </c>
      <c r="I1852" s="3" t="s">
        <v>77</v>
      </c>
      <c r="J1852" s="3" t="s">
        <v>36</v>
      </c>
      <c r="K1852" s="3" t="s">
        <v>42</v>
      </c>
      <c r="L1852" s="5">
        <v>6.25</v>
      </c>
      <c r="M1852" s="4">
        <v>1</v>
      </c>
      <c r="N1852" s="5">
        <v>2.4</v>
      </c>
      <c r="O1852" s="5">
        <v>2.4</v>
      </c>
      <c r="P1852" s="4">
        <v>4</v>
      </c>
      <c r="Q1852" s="6">
        <v>25</v>
      </c>
      <c r="R1852" s="7">
        <v>2</v>
      </c>
      <c r="S1852" s="6">
        <v>0</v>
      </c>
      <c r="T1852" s="5">
        <v>0</v>
      </c>
      <c r="U1852" s="5">
        <v>0</v>
      </c>
      <c r="V1852" s="5">
        <f t="shared" si="150"/>
        <v>2.4</v>
      </c>
      <c r="W1852" s="5">
        <f t="shared" si="146"/>
        <v>-2.4</v>
      </c>
      <c r="X1852" s="8">
        <f t="shared" si="147"/>
        <v>-1</v>
      </c>
      <c r="Y1852" s="4">
        <v>0</v>
      </c>
      <c r="Z1852" s="9" t="str">
        <f t="shared" si="148"/>
        <v>NA</v>
      </c>
      <c r="AA1852" s="10">
        <f t="shared" si="149"/>
        <v>0</v>
      </c>
    </row>
    <row r="1853" spans="1:27" x14ac:dyDescent="0.55000000000000004">
      <c r="A1853" s="3" t="s">
        <v>71</v>
      </c>
      <c r="B1853" s="3" t="s">
        <v>72</v>
      </c>
      <c r="C1853" s="3" t="s">
        <v>3306</v>
      </c>
      <c r="D1853" s="3" t="s">
        <v>3296</v>
      </c>
      <c r="E1853" s="4" t="s">
        <v>47</v>
      </c>
      <c r="F1853" s="3" t="s">
        <v>40</v>
      </c>
      <c r="G1853" s="3" t="s">
        <v>2883</v>
      </c>
      <c r="H1853" s="3" t="s">
        <v>34</v>
      </c>
      <c r="I1853" s="3" t="s">
        <v>77</v>
      </c>
      <c r="J1853" s="3" t="s">
        <v>36</v>
      </c>
      <c r="K1853" s="3" t="s">
        <v>42</v>
      </c>
      <c r="L1853" s="5">
        <v>6.25</v>
      </c>
      <c r="M1853" s="4">
        <v>1</v>
      </c>
      <c r="N1853" s="5">
        <v>2.4</v>
      </c>
      <c r="O1853" s="5">
        <v>2.4</v>
      </c>
      <c r="P1853" s="4">
        <v>1</v>
      </c>
      <c r="Q1853" s="6">
        <v>100</v>
      </c>
      <c r="R1853" s="7">
        <v>1</v>
      </c>
      <c r="S1853" s="6">
        <v>0</v>
      </c>
      <c r="T1853" s="5">
        <v>0</v>
      </c>
      <c r="U1853" s="5">
        <v>0</v>
      </c>
      <c r="V1853" s="5">
        <f t="shared" si="150"/>
        <v>2.4</v>
      </c>
      <c r="W1853" s="5">
        <f t="shared" si="146"/>
        <v>-2.4</v>
      </c>
      <c r="X1853" s="8">
        <f t="shared" si="147"/>
        <v>-1</v>
      </c>
      <c r="Y1853" s="4">
        <v>0</v>
      </c>
      <c r="Z1853" s="9" t="str">
        <f t="shared" si="148"/>
        <v>NA</v>
      </c>
      <c r="AA1853" s="10">
        <f t="shared" si="149"/>
        <v>0</v>
      </c>
    </row>
    <row r="1854" spans="1:27" x14ac:dyDescent="0.55000000000000004">
      <c r="A1854" s="3" t="s">
        <v>71</v>
      </c>
      <c r="B1854" s="3" t="s">
        <v>72</v>
      </c>
      <c r="C1854" s="3" t="s">
        <v>3307</v>
      </c>
      <c r="D1854" s="3" t="s">
        <v>3222</v>
      </c>
      <c r="E1854" s="4" t="s">
        <v>47</v>
      </c>
      <c r="F1854" s="3" t="s">
        <v>104</v>
      </c>
      <c r="G1854" s="3" t="s">
        <v>2782</v>
      </c>
      <c r="H1854" s="3" t="s">
        <v>34</v>
      </c>
      <c r="I1854" s="3" t="s">
        <v>77</v>
      </c>
      <c r="J1854" s="3" t="s">
        <v>36</v>
      </c>
      <c r="K1854" s="3" t="s">
        <v>61</v>
      </c>
      <c r="L1854" s="5">
        <v>6.25</v>
      </c>
      <c r="M1854" s="4">
        <v>1</v>
      </c>
      <c r="N1854" s="5">
        <v>2.4125000000000001</v>
      </c>
      <c r="O1854" s="5">
        <v>2.4125000000000001</v>
      </c>
      <c r="P1854" s="4">
        <v>24</v>
      </c>
      <c r="Q1854" s="6">
        <v>4.1666666666666696</v>
      </c>
      <c r="R1854" s="7">
        <v>1</v>
      </c>
      <c r="S1854" s="6">
        <v>0</v>
      </c>
      <c r="T1854" s="5">
        <v>0</v>
      </c>
      <c r="U1854" s="5">
        <v>0</v>
      </c>
      <c r="V1854" s="5">
        <f t="shared" si="150"/>
        <v>2.4125000000000001</v>
      </c>
      <c r="W1854" s="5">
        <f t="shared" si="146"/>
        <v>-2.4125000000000001</v>
      </c>
      <c r="X1854" s="8">
        <f t="shared" si="147"/>
        <v>-1</v>
      </c>
      <c r="Y1854" s="4">
        <v>0</v>
      </c>
      <c r="Z1854" s="9" t="str">
        <f t="shared" si="148"/>
        <v>NA</v>
      </c>
      <c r="AA1854" s="10">
        <f t="shared" si="149"/>
        <v>0</v>
      </c>
    </row>
    <row r="1855" spans="1:27" x14ac:dyDescent="0.55000000000000004">
      <c r="A1855" s="3" t="s">
        <v>71</v>
      </c>
      <c r="B1855" s="3" t="s">
        <v>72</v>
      </c>
      <c r="C1855" s="3" t="s">
        <v>3308</v>
      </c>
      <c r="D1855" s="3" t="s">
        <v>3309</v>
      </c>
      <c r="E1855" s="4" t="s">
        <v>47</v>
      </c>
      <c r="F1855" s="3" t="s">
        <v>40</v>
      </c>
      <c r="G1855" s="3" t="s">
        <v>3310</v>
      </c>
      <c r="H1855" s="3" t="s">
        <v>34</v>
      </c>
      <c r="I1855" s="3" t="s">
        <v>77</v>
      </c>
      <c r="J1855" s="3" t="s">
        <v>36</v>
      </c>
      <c r="K1855" s="3" t="s">
        <v>61</v>
      </c>
      <c r="L1855" s="5">
        <v>6.25</v>
      </c>
      <c r="M1855" s="4">
        <v>1</v>
      </c>
      <c r="N1855" s="5">
        <v>2.4125000000000001</v>
      </c>
      <c r="O1855" s="5">
        <v>2.4125000000000001</v>
      </c>
      <c r="P1855" s="4">
        <v>25</v>
      </c>
      <c r="Q1855" s="6">
        <v>4</v>
      </c>
      <c r="R1855" s="7">
        <v>1.9279999999999999</v>
      </c>
      <c r="S1855" s="6">
        <v>0</v>
      </c>
      <c r="T1855" s="5">
        <v>0</v>
      </c>
      <c r="U1855" s="5">
        <v>0</v>
      </c>
      <c r="V1855" s="5">
        <f t="shared" si="150"/>
        <v>2.4125000000000001</v>
      </c>
      <c r="W1855" s="5">
        <f t="shared" si="146"/>
        <v>-2.4125000000000001</v>
      </c>
      <c r="X1855" s="8">
        <f t="shared" si="147"/>
        <v>-1</v>
      </c>
      <c r="Y1855" s="4">
        <v>0</v>
      </c>
      <c r="Z1855" s="9" t="str">
        <f t="shared" si="148"/>
        <v>NA</v>
      </c>
      <c r="AA1855" s="10">
        <f t="shared" si="149"/>
        <v>0</v>
      </c>
    </row>
    <row r="1856" spans="1:27" x14ac:dyDescent="0.55000000000000004">
      <c r="A1856" s="3" t="s">
        <v>71</v>
      </c>
      <c r="B1856" s="3" t="s">
        <v>72</v>
      </c>
      <c r="C1856" s="3" t="s">
        <v>3311</v>
      </c>
      <c r="D1856" s="3" t="s">
        <v>3312</v>
      </c>
      <c r="E1856" s="4" t="s">
        <v>47</v>
      </c>
      <c r="F1856" s="3" t="s">
        <v>133</v>
      </c>
      <c r="G1856" s="3" t="s">
        <v>3313</v>
      </c>
      <c r="H1856" s="3" t="s">
        <v>34</v>
      </c>
      <c r="I1856" s="3" t="s">
        <v>77</v>
      </c>
      <c r="J1856" s="3" t="s">
        <v>36</v>
      </c>
      <c r="K1856" s="3" t="s">
        <v>42</v>
      </c>
      <c r="L1856" s="5">
        <v>6.25</v>
      </c>
      <c r="M1856" s="4">
        <v>1</v>
      </c>
      <c r="N1856" s="5">
        <v>2.4125000000000001</v>
      </c>
      <c r="O1856" s="5">
        <v>2.4125000000000001</v>
      </c>
      <c r="P1856" s="4">
        <v>1</v>
      </c>
      <c r="Q1856" s="6">
        <v>100</v>
      </c>
      <c r="R1856" s="7">
        <v>1</v>
      </c>
      <c r="S1856" s="6">
        <v>0</v>
      </c>
      <c r="T1856" s="5">
        <v>0</v>
      </c>
      <c r="U1856" s="5">
        <v>0</v>
      </c>
      <c r="V1856" s="5">
        <f t="shared" si="150"/>
        <v>2.4125000000000001</v>
      </c>
      <c r="W1856" s="5">
        <f t="shared" si="146"/>
        <v>-2.4125000000000001</v>
      </c>
      <c r="X1856" s="8">
        <f t="shared" si="147"/>
        <v>-1</v>
      </c>
      <c r="Y1856" s="4">
        <v>0</v>
      </c>
      <c r="Z1856" s="9" t="str">
        <f t="shared" si="148"/>
        <v>NA</v>
      </c>
      <c r="AA1856" s="10">
        <f t="shared" si="149"/>
        <v>0</v>
      </c>
    </row>
    <row r="1857" spans="1:27" x14ac:dyDescent="0.55000000000000004">
      <c r="A1857" s="3" t="s">
        <v>71</v>
      </c>
      <c r="B1857" s="3" t="s">
        <v>72</v>
      </c>
      <c r="C1857" s="3" t="s">
        <v>3314</v>
      </c>
      <c r="D1857" s="3" t="s">
        <v>3315</v>
      </c>
      <c r="E1857" s="4" t="s">
        <v>47</v>
      </c>
      <c r="F1857" s="3" t="s">
        <v>32</v>
      </c>
      <c r="G1857" s="3" t="s">
        <v>467</v>
      </c>
      <c r="H1857" s="3" t="s">
        <v>34</v>
      </c>
      <c r="I1857" s="3" t="s">
        <v>77</v>
      </c>
      <c r="J1857" s="3" t="s">
        <v>36</v>
      </c>
      <c r="K1857" s="3" t="s">
        <v>42</v>
      </c>
      <c r="L1857" s="5">
        <v>6.25</v>
      </c>
      <c r="M1857" s="4">
        <v>4</v>
      </c>
      <c r="N1857" s="5">
        <v>2.4249999999999998</v>
      </c>
      <c r="O1857" s="5">
        <v>0.60624999999999996</v>
      </c>
      <c r="P1857" s="4">
        <v>97</v>
      </c>
      <c r="Q1857" s="6">
        <v>4.1237113402061896</v>
      </c>
      <c r="R1857" s="7">
        <v>5.4742268041237097</v>
      </c>
      <c r="S1857" s="6">
        <v>0</v>
      </c>
      <c r="T1857" s="5">
        <v>0</v>
      </c>
      <c r="U1857" s="5">
        <v>0</v>
      </c>
      <c r="V1857" s="5">
        <f t="shared" si="150"/>
        <v>2.4249999999999998</v>
      </c>
      <c r="W1857" s="5">
        <f t="shared" si="146"/>
        <v>-2.4249999999999998</v>
      </c>
      <c r="X1857" s="8">
        <f t="shared" si="147"/>
        <v>-1</v>
      </c>
      <c r="Y1857" s="4">
        <v>0</v>
      </c>
      <c r="Z1857" s="9" t="str">
        <f t="shared" si="148"/>
        <v>NA</v>
      </c>
      <c r="AA1857" s="10">
        <f t="shared" si="149"/>
        <v>0</v>
      </c>
    </row>
    <row r="1858" spans="1:27" x14ac:dyDescent="0.55000000000000004">
      <c r="A1858" s="3" t="s">
        <v>71</v>
      </c>
      <c r="B1858" s="3" t="s">
        <v>72</v>
      </c>
      <c r="C1858" s="3" t="s">
        <v>3316</v>
      </c>
      <c r="D1858" s="3" t="s">
        <v>441</v>
      </c>
      <c r="E1858" s="4" t="s">
        <v>47</v>
      </c>
      <c r="F1858" s="3" t="s">
        <v>113</v>
      </c>
      <c r="G1858" s="3" t="s">
        <v>2827</v>
      </c>
      <c r="H1858" s="3" t="s">
        <v>34</v>
      </c>
      <c r="I1858" s="3" t="s">
        <v>77</v>
      </c>
      <c r="J1858" s="3" t="s">
        <v>36</v>
      </c>
      <c r="K1858" s="3" t="s">
        <v>42</v>
      </c>
      <c r="L1858" s="5">
        <v>6.25</v>
      </c>
      <c r="M1858" s="4">
        <v>1</v>
      </c>
      <c r="N1858" s="5">
        <v>2.4249999999999998</v>
      </c>
      <c r="O1858" s="5">
        <v>2.4249999999999998</v>
      </c>
      <c r="P1858" s="4">
        <v>11</v>
      </c>
      <c r="Q1858" s="6">
        <v>9.0909090909090899</v>
      </c>
      <c r="R1858" s="7">
        <v>2.9090909090909101</v>
      </c>
      <c r="S1858" s="6">
        <v>0</v>
      </c>
      <c r="T1858" s="5">
        <v>0</v>
      </c>
      <c r="U1858" s="5">
        <v>0</v>
      </c>
      <c r="V1858" s="5">
        <f t="shared" si="150"/>
        <v>2.4249999999999998</v>
      </c>
      <c r="W1858" s="5">
        <f t="shared" ref="W1858:W1921" si="151">U1858-V1858</f>
        <v>-2.4249999999999998</v>
      </c>
      <c r="X1858" s="8">
        <f t="shared" ref="X1858:X1921" si="152">IF(V1858=0,0,(U1858-V1858)/V1858)</f>
        <v>-1</v>
      </c>
      <c r="Y1858" s="4">
        <v>0</v>
      </c>
      <c r="Z1858" s="9" t="str">
        <f t="shared" ref="Z1858:Z1921" si="153">IF(Y1858=0,"NA",U1858/Y1858)</f>
        <v>NA</v>
      </c>
      <c r="AA1858" s="10">
        <f t="shared" ref="AA1858:AA1921" si="154">(Q1858/100*S1858/100)</f>
        <v>0</v>
      </c>
    </row>
    <row r="1859" spans="1:27" x14ac:dyDescent="0.55000000000000004">
      <c r="A1859" s="3" t="s">
        <v>71</v>
      </c>
      <c r="B1859" s="3" t="s">
        <v>72</v>
      </c>
      <c r="C1859" s="3" t="s">
        <v>3317</v>
      </c>
      <c r="D1859" s="3" t="s">
        <v>3112</v>
      </c>
      <c r="E1859" s="4" t="s">
        <v>47</v>
      </c>
      <c r="F1859" s="3" t="s">
        <v>125</v>
      </c>
      <c r="G1859" s="3" t="s">
        <v>3135</v>
      </c>
      <c r="H1859" s="3" t="s">
        <v>34</v>
      </c>
      <c r="I1859" s="3" t="s">
        <v>77</v>
      </c>
      <c r="J1859" s="3" t="s">
        <v>36</v>
      </c>
      <c r="K1859" s="3" t="s">
        <v>42</v>
      </c>
      <c r="L1859" s="5">
        <v>6.25</v>
      </c>
      <c r="M1859" s="4">
        <v>1</v>
      </c>
      <c r="N1859" s="5">
        <v>2.4249999999999998</v>
      </c>
      <c r="O1859" s="5">
        <v>2.4249999999999998</v>
      </c>
      <c r="P1859" s="4">
        <v>34</v>
      </c>
      <c r="Q1859" s="6">
        <v>2.9411764705882399</v>
      </c>
      <c r="R1859" s="7">
        <v>1.9726470588235301</v>
      </c>
      <c r="S1859" s="6">
        <v>0</v>
      </c>
      <c r="T1859" s="5">
        <v>0</v>
      </c>
      <c r="U1859" s="5">
        <v>0</v>
      </c>
      <c r="V1859" s="5">
        <f t="shared" ref="V1859:V1922" si="155">N1859</f>
        <v>2.4249999999999998</v>
      </c>
      <c r="W1859" s="5">
        <f t="shared" si="151"/>
        <v>-2.4249999999999998</v>
      </c>
      <c r="X1859" s="8">
        <f t="shared" si="152"/>
        <v>-1</v>
      </c>
      <c r="Y1859" s="4">
        <v>0</v>
      </c>
      <c r="Z1859" s="9" t="str">
        <f t="shared" si="153"/>
        <v>NA</v>
      </c>
      <c r="AA1859" s="10">
        <f t="shared" si="154"/>
        <v>0</v>
      </c>
    </row>
    <row r="1860" spans="1:27" x14ac:dyDescent="0.55000000000000004">
      <c r="A1860" s="3" t="s">
        <v>71</v>
      </c>
      <c r="B1860" s="3" t="s">
        <v>72</v>
      </c>
      <c r="C1860" s="3" t="s">
        <v>3318</v>
      </c>
      <c r="D1860" s="3" t="s">
        <v>239</v>
      </c>
      <c r="E1860" s="4" t="s">
        <v>47</v>
      </c>
      <c r="F1860" s="3" t="s">
        <v>221</v>
      </c>
      <c r="G1860" s="3" t="s">
        <v>222</v>
      </c>
      <c r="H1860" s="3" t="s">
        <v>34</v>
      </c>
      <c r="I1860" s="3" t="s">
        <v>77</v>
      </c>
      <c r="J1860" s="3" t="s">
        <v>36</v>
      </c>
      <c r="K1860" s="3" t="s">
        <v>61</v>
      </c>
      <c r="L1860" s="5">
        <v>6.25</v>
      </c>
      <c r="M1860" s="4">
        <v>2</v>
      </c>
      <c r="N1860" s="5">
        <v>2.4249999999999998</v>
      </c>
      <c r="O1860" s="5">
        <v>1.2124999999999999</v>
      </c>
      <c r="P1860" s="4">
        <v>39</v>
      </c>
      <c r="Q1860" s="6">
        <v>5.1282051282051304</v>
      </c>
      <c r="R1860" s="7">
        <v>1.4374358974359001</v>
      </c>
      <c r="S1860" s="6">
        <v>0</v>
      </c>
      <c r="T1860" s="5">
        <v>0</v>
      </c>
      <c r="U1860" s="5">
        <v>0</v>
      </c>
      <c r="V1860" s="5">
        <f t="shared" si="155"/>
        <v>2.4249999999999998</v>
      </c>
      <c r="W1860" s="5">
        <f t="shared" si="151"/>
        <v>-2.4249999999999998</v>
      </c>
      <c r="X1860" s="8">
        <f t="shared" si="152"/>
        <v>-1</v>
      </c>
      <c r="Y1860" s="4">
        <v>0</v>
      </c>
      <c r="Z1860" s="9" t="str">
        <f t="shared" si="153"/>
        <v>NA</v>
      </c>
      <c r="AA1860" s="10">
        <f t="shared" si="154"/>
        <v>0</v>
      </c>
    </row>
    <row r="1861" spans="1:27" x14ac:dyDescent="0.55000000000000004">
      <c r="A1861" s="3" t="s">
        <v>71</v>
      </c>
      <c r="B1861" s="3" t="s">
        <v>72</v>
      </c>
      <c r="C1861" s="3" t="s">
        <v>3319</v>
      </c>
      <c r="D1861" s="3" t="s">
        <v>3320</v>
      </c>
      <c r="E1861" s="4" t="s">
        <v>47</v>
      </c>
      <c r="F1861" s="3" t="s">
        <v>32</v>
      </c>
      <c r="G1861" s="3" t="s">
        <v>749</v>
      </c>
      <c r="H1861" s="3" t="s">
        <v>34</v>
      </c>
      <c r="I1861" s="3" t="s">
        <v>77</v>
      </c>
      <c r="J1861" s="3" t="s">
        <v>36</v>
      </c>
      <c r="K1861" s="3" t="s">
        <v>61</v>
      </c>
      <c r="L1861" s="5">
        <v>6.25</v>
      </c>
      <c r="M1861" s="4">
        <v>1</v>
      </c>
      <c r="N1861" s="5">
        <v>2.4500000000000002</v>
      </c>
      <c r="O1861" s="5">
        <v>2.4500000000000002</v>
      </c>
      <c r="P1861" s="4">
        <v>1</v>
      </c>
      <c r="Q1861" s="6">
        <v>100</v>
      </c>
      <c r="R1861" s="7">
        <v>2</v>
      </c>
      <c r="S1861" s="6">
        <v>0</v>
      </c>
      <c r="T1861" s="5">
        <v>0</v>
      </c>
      <c r="U1861" s="5">
        <v>0</v>
      </c>
      <c r="V1861" s="5">
        <f t="shared" si="155"/>
        <v>2.4500000000000002</v>
      </c>
      <c r="W1861" s="5">
        <f t="shared" si="151"/>
        <v>-2.4500000000000002</v>
      </c>
      <c r="X1861" s="8">
        <f t="shared" si="152"/>
        <v>-1</v>
      </c>
      <c r="Y1861" s="4">
        <v>0</v>
      </c>
      <c r="Z1861" s="9" t="str">
        <f t="shared" si="153"/>
        <v>NA</v>
      </c>
      <c r="AA1861" s="10">
        <f t="shared" si="154"/>
        <v>0</v>
      </c>
    </row>
    <row r="1862" spans="1:27" x14ac:dyDescent="0.55000000000000004">
      <c r="A1862" s="3" t="s">
        <v>71</v>
      </c>
      <c r="B1862" s="3" t="s">
        <v>72</v>
      </c>
      <c r="C1862" s="3" t="s">
        <v>3321</v>
      </c>
      <c r="D1862" s="3" t="s">
        <v>2995</v>
      </c>
      <c r="E1862" s="4" t="s">
        <v>47</v>
      </c>
      <c r="F1862" s="3" t="s">
        <v>125</v>
      </c>
      <c r="G1862" s="3" t="s">
        <v>3322</v>
      </c>
      <c r="H1862" s="3" t="s">
        <v>34</v>
      </c>
      <c r="I1862" s="3" t="s">
        <v>77</v>
      </c>
      <c r="J1862" s="3" t="s">
        <v>36</v>
      </c>
      <c r="K1862" s="3" t="s">
        <v>61</v>
      </c>
      <c r="L1862" s="5">
        <v>6.25</v>
      </c>
      <c r="M1862" s="4">
        <v>1</v>
      </c>
      <c r="N1862" s="5">
        <v>2.4500000000000002</v>
      </c>
      <c r="O1862" s="5">
        <v>2.4500000000000002</v>
      </c>
      <c r="P1862" s="4">
        <v>1</v>
      </c>
      <c r="Q1862" s="6">
        <v>100</v>
      </c>
      <c r="R1862" s="7">
        <v>1</v>
      </c>
      <c r="S1862" s="6">
        <v>0</v>
      </c>
      <c r="T1862" s="5">
        <v>0</v>
      </c>
      <c r="U1862" s="5">
        <v>0</v>
      </c>
      <c r="V1862" s="5">
        <f t="shared" si="155"/>
        <v>2.4500000000000002</v>
      </c>
      <c r="W1862" s="5">
        <f t="shared" si="151"/>
        <v>-2.4500000000000002</v>
      </c>
      <c r="X1862" s="8">
        <f t="shared" si="152"/>
        <v>-1</v>
      </c>
      <c r="Y1862" s="4">
        <v>0</v>
      </c>
      <c r="Z1862" s="9" t="str">
        <f t="shared" si="153"/>
        <v>NA</v>
      </c>
      <c r="AA1862" s="10">
        <f t="shared" si="154"/>
        <v>0</v>
      </c>
    </row>
    <row r="1863" spans="1:27" x14ac:dyDescent="0.55000000000000004">
      <c r="A1863" s="3" t="s">
        <v>71</v>
      </c>
      <c r="B1863" s="3" t="s">
        <v>72</v>
      </c>
      <c r="C1863" s="3" t="s">
        <v>3323</v>
      </c>
      <c r="D1863" s="3" t="s">
        <v>3324</v>
      </c>
      <c r="E1863" s="4" t="s">
        <v>47</v>
      </c>
      <c r="F1863" s="3" t="s">
        <v>173</v>
      </c>
      <c r="G1863" s="3" t="s">
        <v>2872</v>
      </c>
      <c r="H1863" s="3" t="s">
        <v>34</v>
      </c>
      <c r="I1863" s="3" t="s">
        <v>77</v>
      </c>
      <c r="J1863" s="3" t="s">
        <v>36</v>
      </c>
      <c r="K1863" s="3" t="s">
        <v>42</v>
      </c>
      <c r="L1863" s="5">
        <v>6.25</v>
      </c>
      <c r="M1863" s="4">
        <v>1</v>
      </c>
      <c r="N1863" s="5">
        <v>2.4624999999999999</v>
      </c>
      <c r="O1863" s="5">
        <v>2.4624999999999999</v>
      </c>
      <c r="P1863" s="4">
        <v>13</v>
      </c>
      <c r="Q1863" s="6">
        <v>7.6923076923076898</v>
      </c>
      <c r="R1863" s="7">
        <v>1.4307692307692299</v>
      </c>
      <c r="S1863" s="6">
        <v>0</v>
      </c>
      <c r="T1863" s="5">
        <v>0</v>
      </c>
      <c r="U1863" s="5">
        <v>0</v>
      </c>
      <c r="V1863" s="5">
        <f t="shared" si="155"/>
        <v>2.4624999999999999</v>
      </c>
      <c r="W1863" s="5">
        <f t="shared" si="151"/>
        <v>-2.4624999999999999</v>
      </c>
      <c r="X1863" s="8">
        <f t="shared" si="152"/>
        <v>-1</v>
      </c>
      <c r="Y1863" s="4">
        <v>0</v>
      </c>
      <c r="Z1863" s="9" t="str">
        <f t="shared" si="153"/>
        <v>NA</v>
      </c>
      <c r="AA1863" s="10">
        <f t="shared" si="154"/>
        <v>0</v>
      </c>
    </row>
    <row r="1864" spans="1:27" x14ac:dyDescent="0.55000000000000004">
      <c r="A1864" s="3" t="s">
        <v>71</v>
      </c>
      <c r="B1864" s="3" t="s">
        <v>72</v>
      </c>
      <c r="C1864" s="3" t="s">
        <v>3325</v>
      </c>
      <c r="D1864" s="3" t="s">
        <v>2713</v>
      </c>
      <c r="E1864" s="4" t="s">
        <v>47</v>
      </c>
      <c r="F1864" s="3" t="s">
        <v>104</v>
      </c>
      <c r="G1864" s="3" t="s">
        <v>3070</v>
      </c>
      <c r="H1864" s="3" t="s">
        <v>34</v>
      </c>
      <c r="I1864" s="3" t="s">
        <v>77</v>
      </c>
      <c r="J1864" s="3" t="s">
        <v>36</v>
      </c>
      <c r="K1864" s="3" t="s">
        <v>61</v>
      </c>
      <c r="L1864" s="5">
        <v>6.25</v>
      </c>
      <c r="M1864" s="4">
        <v>1</v>
      </c>
      <c r="N1864" s="5">
        <v>2.4624999999999999</v>
      </c>
      <c r="O1864" s="5">
        <v>2.4624999999999999</v>
      </c>
      <c r="P1864" s="4">
        <v>4</v>
      </c>
      <c r="Q1864" s="6">
        <v>25</v>
      </c>
      <c r="R1864" s="7">
        <v>1</v>
      </c>
      <c r="S1864" s="6">
        <v>0</v>
      </c>
      <c r="T1864" s="5">
        <v>0</v>
      </c>
      <c r="U1864" s="5">
        <v>0</v>
      </c>
      <c r="V1864" s="5">
        <f t="shared" si="155"/>
        <v>2.4624999999999999</v>
      </c>
      <c r="W1864" s="5">
        <f t="shared" si="151"/>
        <v>-2.4624999999999999</v>
      </c>
      <c r="X1864" s="8">
        <f t="shared" si="152"/>
        <v>-1</v>
      </c>
      <c r="Y1864" s="4">
        <v>0</v>
      </c>
      <c r="Z1864" s="9" t="str">
        <f t="shared" si="153"/>
        <v>NA</v>
      </c>
      <c r="AA1864" s="10">
        <f t="shared" si="154"/>
        <v>0</v>
      </c>
    </row>
    <row r="1865" spans="1:27" x14ac:dyDescent="0.55000000000000004">
      <c r="A1865" s="3" t="s">
        <v>71</v>
      </c>
      <c r="B1865" s="3" t="s">
        <v>72</v>
      </c>
      <c r="C1865" s="3" t="s">
        <v>3326</v>
      </c>
      <c r="D1865" s="3" t="s">
        <v>3327</v>
      </c>
      <c r="E1865" s="4" t="s">
        <v>47</v>
      </c>
      <c r="F1865" s="3" t="s">
        <v>173</v>
      </c>
      <c r="G1865" s="3" t="s">
        <v>2699</v>
      </c>
      <c r="H1865" s="3" t="s">
        <v>34</v>
      </c>
      <c r="I1865" s="3" t="s">
        <v>77</v>
      </c>
      <c r="J1865" s="3" t="s">
        <v>36</v>
      </c>
      <c r="K1865" s="3" t="s">
        <v>42</v>
      </c>
      <c r="L1865" s="5">
        <v>6.25</v>
      </c>
      <c r="M1865" s="4">
        <v>3</v>
      </c>
      <c r="N1865" s="5">
        <v>2.4750000000000001</v>
      </c>
      <c r="O1865" s="5">
        <v>0.82499999999999996</v>
      </c>
      <c r="P1865" s="4">
        <v>20</v>
      </c>
      <c r="Q1865" s="6">
        <v>15</v>
      </c>
      <c r="R1865" s="7">
        <v>1.39</v>
      </c>
      <c r="S1865" s="6">
        <v>0</v>
      </c>
      <c r="T1865" s="5">
        <v>0</v>
      </c>
      <c r="U1865" s="5">
        <v>0</v>
      </c>
      <c r="V1865" s="5">
        <f t="shared" si="155"/>
        <v>2.4750000000000001</v>
      </c>
      <c r="W1865" s="5">
        <f t="shared" si="151"/>
        <v>-2.4750000000000001</v>
      </c>
      <c r="X1865" s="8">
        <f t="shared" si="152"/>
        <v>-1</v>
      </c>
      <c r="Y1865" s="4">
        <v>0</v>
      </c>
      <c r="Z1865" s="9" t="str">
        <f t="shared" si="153"/>
        <v>NA</v>
      </c>
      <c r="AA1865" s="10">
        <f t="shared" si="154"/>
        <v>0</v>
      </c>
    </row>
    <row r="1866" spans="1:27" x14ac:dyDescent="0.55000000000000004">
      <c r="A1866" s="3" t="s">
        <v>71</v>
      </c>
      <c r="B1866" s="3" t="s">
        <v>72</v>
      </c>
      <c r="C1866" s="3" t="s">
        <v>3328</v>
      </c>
      <c r="D1866" s="3" t="s">
        <v>3329</v>
      </c>
      <c r="E1866" s="4" t="s">
        <v>47</v>
      </c>
      <c r="F1866" s="3" t="s">
        <v>32</v>
      </c>
      <c r="G1866" s="3" t="s">
        <v>377</v>
      </c>
      <c r="H1866" s="3" t="s">
        <v>34</v>
      </c>
      <c r="I1866" s="3" t="s">
        <v>77</v>
      </c>
      <c r="J1866" s="3" t="s">
        <v>36</v>
      </c>
      <c r="K1866" s="3" t="s">
        <v>61</v>
      </c>
      <c r="L1866" s="5">
        <v>6.25</v>
      </c>
      <c r="M1866" s="4">
        <v>1</v>
      </c>
      <c r="N1866" s="5">
        <v>2.4874999999999998</v>
      </c>
      <c r="O1866" s="5">
        <v>2.4874999999999998</v>
      </c>
      <c r="P1866" s="4">
        <v>274</v>
      </c>
      <c r="Q1866" s="6">
        <v>0.36496350364963498</v>
      </c>
      <c r="R1866" s="7">
        <v>2.01313868613139</v>
      </c>
      <c r="S1866" s="6">
        <v>0</v>
      </c>
      <c r="T1866" s="5">
        <v>0</v>
      </c>
      <c r="U1866" s="5">
        <v>0</v>
      </c>
      <c r="V1866" s="5">
        <f t="shared" si="155"/>
        <v>2.4874999999999998</v>
      </c>
      <c r="W1866" s="5">
        <f t="shared" si="151"/>
        <v>-2.4874999999999998</v>
      </c>
      <c r="X1866" s="8">
        <f t="shared" si="152"/>
        <v>-1</v>
      </c>
      <c r="Y1866" s="4">
        <v>0</v>
      </c>
      <c r="Z1866" s="9" t="str">
        <f t="shared" si="153"/>
        <v>NA</v>
      </c>
      <c r="AA1866" s="10">
        <f t="shared" si="154"/>
        <v>0</v>
      </c>
    </row>
    <row r="1867" spans="1:27" x14ac:dyDescent="0.55000000000000004">
      <c r="A1867" s="3" t="s">
        <v>71</v>
      </c>
      <c r="B1867" s="3" t="s">
        <v>72</v>
      </c>
      <c r="C1867" s="3" t="s">
        <v>3330</v>
      </c>
      <c r="D1867" s="3" t="s">
        <v>611</v>
      </c>
      <c r="E1867" s="4" t="s">
        <v>47</v>
      </c>
      <c r="F1867" s="3" t="s">
        <v>113</v>
      </c>
      <c r="G1867" s="3" t="s">
        <v>114</v>
      </c>
      <c r="H1867" s="3" t="s">
        <v>34</v>
      </c>
      <c r="I1867" s="3" t="s">
        <v>77</v>
      </c>
      <c r="J1867" s="3" t="s">
        <v>36</v>
      </c>
      <c r="K1867" s="3" t="s">
        <v>42</v>
      </c>
      <c r="L1867" s="5">
        <v>6.25</v>
      </c>
      <c r="M1867" s="4">
        <v>1</v>
      </c>
      <c r="N1867" s="5">
        <v>2.4874999999999998</v>
      </c>
      <c r="O1867" s="5">
        <v>2.4874999999999998</v>
      </c>
      <c r="P1867" s="4">
        <v>1</v>
      </c>
      <c r="Q1867" s="6">
        <v>100</v>
      </c>
      <c r="R1867" s="7">
        <v>1</v>
      </c>
      <c r="S1867" s="6">
        <v>0</v>
      </c>
      <c r="T1867" s="5">
        <v>0</v>
      </c>
      <c r="U1867" s="5">
        <v>0</v>
      </c>
      <c r="V1867" s="5">
        <f t="shared" si="155"/>
        <v>2.4874999999999998</v>
      </c>
      <c r="W1867" s="5">
        <f t="shared" si="151"/>
        <v>-2.4874999999999998</v>
      </c>
      <c r="X1867" s="8">
        <f t="shared" si="152"/>
        <v>-1</v>
      </c>
      <c r="Y1867" s="4">
        <v>0</v>
      </c>
      <c r="Z1867" s="9" t="str">
        <f t="shared" si="153"/>
        <v>NA</v>
      </c>
      <c r="AA1867" s="10">
        <f t="shared" si="154"/>
        <v>0</v>
      </c>
    </row>
    <row r="1868" spans="1:27" x14ac:dyDescent="0.55000000000000004">
      <c r="A1868" s="3" t="s">
        <v>71</v>
      </c>
      <c r="B1868" s="3" t="s">
        <v>72</v>
      </c>
      <c r="C1868" s="3" t="s">
        <v>3331</v>
      </c>
      <c r="D1868" s="3" t="s">
        <v>3332</v>
      </c>
      <c r="E1868" s="4" t="s">
        <v>47</v>
      </c>
      <c r="F1868" s="3" t="s">
        <v>194</v>
      </c>
      <c r="G1868" s="3" t="s">
        <v>2902</v>
      </c>
      <c r="H1868" s="3" t="s">
        <v>34</v>
      </c>
      <c r="I1868" s="3" t="s">
        <v>77</v>
      </c>
      <c r="J1868" s="3" t="s">
        <v>36</v>
      </c>
      <c r="K1868" s="3" t="s">
        <v>42</v>
      </c>
      <c r="L1868" s="5">
        <v>6.25</v>
      </c>
      <c r="M1868" s="4">
        <v>1</v>
      </c>
      <c r="N1868" s="5">
        <v>2.4874999999999998</v>
      </c>
      <c r="O1868" s="5">
        <v>2.4874999999999998</v>
      </c>
      <c r="P1868" s="4">
        <v>53</v>
      </c>
      <c r="Q1868" s="6">
        <v>1.88679245283019</v>
      </c>
      <c r="R1868" s="7">
        <v>1.22358490566038</v>
      </c>
      <c r="S1868" s="6">
        <v>0</v>
      </c>
      <c r="T1868" s="5">
        <v>0</v>
      </c>
      <c r="U1868" s="5">
        <v>0</v>
      </c>
      <c r="V1868" s="5">
        <f t="shared" si="155"/>
        <v>2.4874999999999998</v>
      </c>
      <c r="W1868" s="5">
        <f t="shared" si="151"/>
        <v>-2.4874999999999998</v>
      </c>
      <c r="X1868" s="8">
        <f t="shared" si="152"/>
        <v>-1</v>
      </c>
      <c r="Y1868" s="4">
        <v>0</v>
      </c>
      <c r="Z1868" s="9" t="str">
        <f t="shared" si="153"/>
        <v>NA</v>
      </c>
      <c r="AA1868" s="10">
        <f t="shared" si="154"/>
        <v>0</v>
      </c>
    </row>
    <row r="1869" spans="1:27" x14ac:dyDescent="0.55000000000000004">
      <c r="A1869" s="3" t="s">
        <v>71</v>
      </c>
      <c r="B1869" s="3" t="s">
        <v>72</v>
      </c>
      <c r="C1869" s="3" t="s">
        <v>3333</v>
      </c>
      <c r="D1869" s="3" t="s">
        <v>3334</v>
      </c>
      <c r="E1869" s="4" t="s">
        <v>47</v>
      </c>
      <c r="F1869" s="3" t="s">
        <v>104</v>
      </c>
      <c r="G1869" s="3" t="s">
        <v>3008</v>
      </c>
      <c r="H1869" s="3" t="s">
        <v>34</v>
      </c>
      <c r="I1869" s="3" t="s">
        <v>77</v>
      </c>
      <c r="J1869" s="3" t="s">
        <v>36</v>
      </c>
      <c r="K1869" s="3" t="s">
        <v>61</v>
      </c>
      <c r="L1869" s="5">
        <v>6.25</v>
      </c>
      <c r="M1869" s="4">
        <v>2</v>
      </c>
      <c r="N1869" s="5">
        <v>2.4874999999999998</v>
      </c>
      <c r="O1869" s="5">
        <v>1.2437499999999999</v>
      </c>
      <c r="P1869" s="4">
        <v>13</v>
      </c>
      <c r="Q1869" s="6">
        <v>15.384615384615399</v>
      </c>
      <c r="R1869" s="7">
        <v>1.07692307692308</v>
      </c>
      <c r="S1869" s="6">
        <v>0</v>
      </c>
      <c r="T1869" s="5">
        <v>0</v>
      </c>
      <c r="U1869" s="5">
        <v>0</v>
      </c>
      <c r="V1869" s="5">
        <f t="shared" si="155"/>
        <v>2.4874999999999998</v>
      </c>
      <c r="W1869" s="5">
        <f t="shared" si="151"/>
        <v>-2.4874999999999998</v>
      </c>
      <c r="X1869" s="8">
        <f t="shared" si="152"/>
        <v>-1</v>
      </c>
      <c r="Y1869" s="4">
        <v>0</v>
      </c>
      <c r="Z1869" s="9" t="str">
        <f t="shared" si="153"/>
        <v>NA</v>
      </c>
      <c r="AA1869" s="10">
        <f t="shared" si="154"/>
        <v>0</v>
      </c>
    </row>
    <row r="1870" spans="1:27" x14ac:dyDescent="0.55000000000000004">
      <c r="A1870" s="3" t="s">
        <v>71</v>
      </c>
      <c r="B1870" s="3" t="s">
        <v>72</v>
      </c>
      <c r="C1870" s="3" t="s">
        <v>3335</v>
      </c>
      <c r="D1870" s="3" t="s">
        <v>3336</v>
      </c>
      <c r="E1870" s="4" t="s">
        <v>47</v>
      </c>
      <c r="F1870" s="3" t="s">
        <v>113</v>
      </c>
      <c r="G1870" s="3" t="s">
        <v>114</v>
      </c>
      <c r="H1870" s="3" t="s">
        <v>34</v>
      </c>
      <c r="I1870" s="3" t="s">
        <v>77</v>
      </c>
      <c r="J1870" s="3" t="s">
        <v>36</v>
      </c>
      <c r="K1870" s="3" t="s">
        <v>42</v>
      </c>
      <c r="L1870" s="5">
        <v>6.25</v>
      </c>
      <c r="M1870" s="4">
        <v>1</v>
      </c>
      <c r="N1870" s="5">
        <v>2.5</v>
      </c>
      <c r="O1870" s="5">
        <v>2.5</v>
      </c>
      <c r="P1870" s="4">
        <v>4</v>
      </c>
      <c r="Q1870" s="6">
        <v>25</v>
      </c>
      <c r="R1870" s="7">
        <v>1</v>
      </c>
      <c r="S1870" s="6">
        <v>0</v>
      </c>
      <c r="T1870" s="5">
        <v>0</v>
      </c>
      <c r="U1870" s="5">
        <v>0</v>
      </c>
      <c r="V1870" s="5">
        <f t="shared" si="155"/>
        <v>2.5</v>
      </c>
      <c r="W1870" s="5">
        <f t="shared" si="151"/>
        <v>-2.5</v>
      </c>
      <c r="X1870" s="8">
        <f t="shared" si="152"/>
        <v>-1</v>
      </c>
      <c r="Y1870" s="4">
        <v>0</v>
      </c>
      <c r="Z1870" s="9" t="str">
        <f t="shared" si="153"/>
        <v>NA</v>
      </c>
      <c r="AA1870" s="10">
        <f t="shared" si="154"/>
        <v>0</v>
      </c>
    </row>
    <row r="1871" spans="1:27" x14ac:dyDescent="0.55000000000000004">
      <c r="A1871" s="3" t="s">
        <v>71</v>
      </c>
      <c r="B1871" s="3" t="s">
        <v>72</v>
      </c>
      <c r="C1871" s="3" t="s">
        <v>3337</v>
      </c>
      <c r="D1871" s="3" t="s">
        <v>3208</v>
      </c>
      <c r="E1871" s="4" t="s">
        <v>47</v>
      </c>
      <c r="F1871" s="3" t="s">
        <v>262</v>
      </c>
      <c r="G1871" s="3" t="s">
        <v>2860</v>
      </c>
      <c r="H1871" s="3" t="s">
        <v>34</v>
      </c>
      <c r="I1871" s="3" t="s">
        <v>77</v>
      </c>
      <c r="J1871" s="3" t="s">
        <v>36</v>
      </c>
      <c r="K1871" s="3" t="s">
        <v>61</v>
      </c>
      <c r="L1871" s="5">
        <v>6.25</v>
      </c>
      <c r="M1871" s="4">
        <v>1</v>
      </c>
      <c r="N1871" s="5">
        <v>2.5</v>
      </c>
      <c r="O1871" s="5">
        <v>2.5</v>
      </c>
      <c r="P1871" s="4">
        <v>46</v>
      </c>
      <c r="Q1871" s="6">
        <v>2.1739130434782599</v>
      </c>
      <c r="R1871" s="7">
        <v>1.7760869565217401</v>
      </c>
      <c r="S1871" s="6">
        <v>0</v>
      </c>
      <c r="T1871" s="5">
        <v>0</v>
      </c>
      <c r="U1871" s="5">
        <v>0</v>
      </c>
      <c r="V1871" s="5">
        <f t="shared" si="155"/>
        <v>2.5</v>
      </c>
      <c r="W1871" s="5">
        <f t="shared" si="151"/>
        <v>-2.5</v>
      </c>
      <c r="X1871" s="8">
        <f t="shared" si="152"/>
        <v>-1</v>
      </c>
      <c r="Y1871" s="4">
        <v>0</v>
      </c>
      <c r="Z1871" s="9" t="str">
        <f t="shared" si="153"/>
        <v>NA</v>
      </c>
      <c r="AA1871" s="10">
        <f t="shared" si="154"/>
        <v>0</v>
      </c>
    </row>
    <row r="1872" spans="1:27" x14ac:dyDescent="0.55000000000000004">
      <c r="A1872" s="3" t="s">
        <v>71</v>
      </c>
      <c r="B1872" s="3" t="s">
        <v>72</v>
      </c>
      <c r="C1872" s="3" t="s">
        <v>3338</v>
      </c>
      <c r="D1872" s="3" t="s">
        <v>381</v>
      </c>
      <c r="E1872" s="4" t="s">
        <v>47</v>
      </c>
      <c r="F1872" s="3" t="s">
        <v>40</v>
      </c>
      <c r="G1872" s="3" t="s">
        <v>2770</v>
      </c>
      <c r="H1872" s="3" t="s">
        <v>34</v>
      </c>
      <c r="I1872" s="3" t="s">
        <v>77</v>
      </c>
      <c r="J1872" s="3" t="s">
        <v>36</v>
      </c>
      <c r="K1872" s="3" t="s">
        <v>42</v>
      </c>
      <c r="L1872" s="5">
        <v>6.25</v>
      </c>
      <c r="M1872" s="4">
        <v>1</v>
      </c>
      <c r="N1872" s="5">
        <v>2.5125000000000002</v>
      </c>
      <c r="O1872" s="5">
        <v>2.5125000000000002</v>
      </c>
      <c r="P1872" s="4">
        <v>23</v>
      </c>
      <c r="Q1872" s="6">
        <v>4.3478260869565197</v>
      </c>
      <c r="R1872" s="7">
        <v>3.5204347826086999</v>
      </c>
      <c r="S1872" s="6">
        <v>0</v>
      </c>
      <c r="T1872" s="5">
        <v>0</v>
      </c>
      <c r="U1872" s="5">
        <v>0</v>
      </c>
      <c r="V1872" s="5">
        <f t="shared" si="155"/>
        <v>2.5125000000000002</v>
      </c>
      <c r="W1872" s="5">
        <f t="shared" si="151"/>
        <v>-2.5125000000000002</v>
      </c>
      <c r="X1872" s="8">
        <f t="shared" si="152"/>
        <v>-1</v>
      </c>
      <c r="Y1872" s="4">
        <v>0</v>
      </c>
      <c r="Z1872" s="9" t="str">
        <f t="shared" si="153"/>
        <v>NA</v>
      </c>
      <c r="AA1872" s="10">
        <f t="shared" si="154"/>
        <v>0</v>
      </c>
    </row>
    <row r="1873" spans="1:27" x14ac:dyDescent="0.55000000000000004">
      <c r="A1873" s="3" t="s">
        <v>71</v>
      </c>
      <c r="B1873" s="3" t="s">
        <v>72</v>
      </c>
      <c r="C1873" s="3" t="s">
        <v>3339</v>
      </c>
      <c r="D1873" s="3" t="s">
        <v>3340</v>
      </c>
      <c r="E1873" s="4" t="s">
        <v>47</v>
      </c>
      <c r="F1873" s="3" t="s">
        <v>262</v>
      </c>
      <c r="G1873" s="3" t="s">
        <v>3341</v>
      </c>
      <c r="H1873" s="3" t="s">
        <v>34</v>
      </c>
      <c r="I1873" s="3" t="s">
        <v>77</v>
      </c>
      <c r="J1873" s="3" t="s">
        <v>36</v>
      </c>
      <c r="K1873" s="3" t="s">
        <v>61</v>
      </c>
      <c r="L1873" s="5">
        <v>6.25</v>
      </c>
      <c r="M1873" s="4">
        <v>1</v>
      </c>
      <c r="N1873" s="5">
        <v>2.5249999999999999</v>
      </c>
      <c r="O1873" s="5">
        <v>2.5249999999999999</v>
      </c>
      <c r="P1873" s="4">
        <v>35</v>
      </c>
      <c r="Q1873" s="6">
        <v>2.8571428571428599</v>
      </c>
      <c r="R1873" s="7">
        <v>1.24</v>
      </c>
      <c r="S1873" s="6">
        <v>0</v>
      </c>
      <c r="T1873" s="5">
        <v>0</v>
      </c>
      <c r="U1873" s="5">
        <v>0</v>
      </c>
      <c r="V1873" s="5">
        <f t="shared" si="155"/>
        <v>2.5249999999999999</v>
      </c>
      <c r="W1873" s="5">
        <f t="shared" si="151"/>
        <v>-2.5249999999999999</v>
      </c>
      <c r="X1873" s="8">
        <f t="shared" si="152"/>
        <v>-1</v>
      </c>
      <c r="Y1873" s="4">
        <v>0</v>
      </c>
      <c r="Z1873" s="9" t="str">
        <f t="shared" si="153"/>
        <v>NA</v>
      </c>
      <c r="AA1873" s="10">
        <f t="shared" si="154"/>
        <v>0</v>
      </c>
    </row>
    <row r="1874" spans="1:27" x14ac:dyDescent="0.55000000000000004">
      <c r="A1874" s="3" t="s">
        <v>71</v>
      </c>
      <c r="B1874" s="3" t="s">
        <v>72</v>
      </c>
      <c r="C1874" s="3" t="s">
        <v>3342</v>
      </c>
      <c r="D1874" s="3" t="s">
        <v>390</v>
      </c>
      <c r="E1874" s="4" t="s">
        <v>47</v>
      </c>
      <c r="F1874" s="3" t="s">
        <v>133</v>
      </c>
      <c r="G1874" s="3" t="s">
        <v>2681</v>
      </c>
      <c r="H1874" s="3" t="s">
        <v>34</v>
      </c>
      <c r="I1874" s="3" t="s">
        <v>77</v>
      </c>
      <c r="J1874" s="3" t="s">
        <v>36</v>
      </c>
      <c r="K1874" s="3" t="s">
        <v>61</v>
      </c>
      <c r="L1874" s="5">
        <v>6.25</v>
      </c>
      <c r="M1874" s="4">
        <v>1</v>
      </c>
      <c r="N1874" s="5">
        <v>2.5249999999999999</v>
      </c>
      <c r="O1874" s="5">
        <v>2.5249999999999999</v>
      </c>
      <c r="P1874" s="4">
        <v>7</v>
      </c>
      <c r="Q1874" s="6">
        <v>14.285714285714301</v>
      </c>
      <c r="R1874" s="7">
        <v>2.4285714285714302</v>
      </c>
      <c r="S1874" s="6">
        <v>0</v>
      </c>
      <c r="T1874" s="5">
        <v>0</v>
      </c>
      <c r="U1874" s="5">
        <v>0</v>
      </c>
      <c r="V1874" s="5">
        <f t="shared" si="155"/>
        <v>2.5249999999999999</v>
      </c>
      <c r="W1874" s="5">
        <f t="shared" si="151"/>
        <v>-2.5249999999999999</v>
      </c>
      <c r="X1874" s="8">
        <f t="shared" si="152"/>
        <v>-1</v>
      </c>
      <c r="Y1874" s="4">
        <v>0</v>
      </c>
      <c r="Z1874" s="9" t="str">
        <f t="shared" si="153"/>
        <v>NA</v>
      </c>
      <c r="AA1874" s="10">
        <f t="shared" si="154"/>
        <v>0</v>
      </c>
    </row>
    <row r="1875" spans="1:27" x14ac:dyDescent="0.55000000000000004">
      <c r="A1875" s="3" t="s">
        <v>71</v>
      </c>
      <c r="B1875" s="3" t="s">
        <v>72</v>
      </c>
      <c r="C1875" s="3" t="s">
        <v>3343</v>
      </c>
      <c r="D1875" s="3" t="s">
        <v>3344</v>
      </c>
      <c r="E1875" s="4" t="s">
        <v>47</v>
      </c>
      <c r="F1875" s="3" t="s">
        <v>133</v>
      </c>
      <c r="G1875" s="3" t="s">
        <v>2779</v>
      </c>
      <c r="H1875" s="3" t="s">
        <v>34</v>
      </c>
      <c r="I1875" s="3" t="s">
        <v>77</v>
      </c>
      <c r="J1875" s="3" t="s">
        <v>36</v>
      </c>
      <c r="K1875" s="3" t="s">
        <v>61</v>
      </c>
      <c r="L1875" s="5">
        <v>6.25</v>
      </c>
      <c r="M1875" s="4">
        <v>1</v>
      </c>
      <c r="N1875" s="5">
        <v>2.5249999999999999</v>
      </c>
      <c r="O1875" s="5">
        <v>2.5249999999999999</v>
      </c>
      <c r="P1875" s="4">
        <v>24</v>
      </c>
      <c r="Q1875" s="6">
        <v>4.1666666666666696</v>
      </c>
      <c r="R1875" s="7">
        <v>1.8416666666666699</v>
      </c>
      <c r="S1875" s="6">
        <v>0</v>
      </c>
      <c r="T1875" s="5">
        <v>0</v>
      </c>
      <c r="U1875" s="5">
        <v>0</v>
      </c>
      <c r="V1875" s="5">
        <f t="shared" si="155"/>
        <v>2.5249999999999999</v>
      </c>
      <c r="W1875" s="5">
        <f t="shared" si="151"/>
        <v>-2.5249999999999999</v>
      </c>
      <c r="X1875" s="8">
        <f t="shared" si="152"/>
        <v>-1</v>
      </c>
      <c r="Y1875" s="4">
        <v>0</v>
      </c>
      <c r="Z1875" s="9" t="str">
        <f t="shared" si="153"/>
        <v>NA</v>
      </c>
      <c r="AA1875" s="10">
        <f t="shared" si="154"/>
        <v>0</v>
      </c>
    </row>
    <row r="1876" spans="1:27" x14ac:dyDescent="0.55000000000000004">
      <c r="A1876" s="3" t="s">
        <v>71</v>
      </c>
      <c r="B1876" s="3" t="s">
        <v>72</v>
      </c>
      <c r="C1876" s="3" t="s">
        <v>3345</v>
      </c>
      <c r="D1876" s="3" t="s">
        <v>3346</v>
      </c>
      <c r="E1876" s="4" t="s">
        <v>47</v>
      </c>
      <c r="F1876" s="3" t="s">
        <v>173</v>
      </c>
      <c r="G1876" s="3" t="s">
        <v>2840</v>
      </c>
      <c r="H1876" s="3" t="s">
        <v>34</v>
      </c>
      <c r="I1876" s="3" t="s">
        <v>77</v>
      </c>
      <c r="J1876" s="3" t="s">
        <v>36</v>
      </c>
      <c r="K1876" s="3" t="s">
        <v>42</v>
      </c>
      <c r="L1876" s="5">
        <v>6.25</v>
      </c>
      <c r="M1876" s="4">
        <v>2</v>
      </c>
      <c r="N1876" s="5">
        <v>2.5375000000000001</v>
      </c>
      <c r="O1876" s="5">
        <v>1.26875</v>
      </c>
      <c r="P1876" s="4">
        <v>176</v>
      </c>
      <c r="Q1876" s="6">
        <v>1.13636363636364</v>
      </c>
      <c r="R1876" s="7">
        <v>1.2437499999999999</v>
      </c>
      <c r="S1876" s="6">
        <v>0</v>
      </c>
      <c r="T1876" s="5">
        <v>0</v>
      </c>
      <c r="U1876" s="5">
        <v>0</v>
      </c>
      <c r="V1876" s="5">
        <f t="shared" si="155"/>
        <v>2.5375000000000001</v>
      </c>
      <c r="W1876" s="5">
        <f t="shared" si="151"/>
        <v>-2.5375000000000001</v>
      </c>
      <c r="X1876" s="8">
        <f t="shared" si="152"/>
        <v>-1</v>
      </c>
      <c r="Y1876" s="4">
        <v>0</v>
      </c>
      <c r="Z1876" s="9" t="str">
        <f t="shared" si="153"/>
        <v>NA</v>
      </c>
      <c r="AA1876" s="10">
        <f t="shared" si="154"/>
        <v>0</v>
      </c>
    </row>
    <row r="1877" spans="1:27" x14ac:dyDescent="0.55000000000000004">
      <c r="A1877" s="3" t="s">
        <v>71</v>
      </c>
      <c r="B1877" s="3" t="s">
        <v>72</v>
      </c>
      <c r="C1877" s="3" t="s">
        <v>3347</v>
      </c>
      <c r="D1877" s="3" t="s">
        <v>2835</v>
      </c>
      <c r="E1877" s="4" t="s">
        <v>47</v>
      </c>
      <c r="F1877" s="3" t="s">
        <v>75</v>
      </c>
      <c r="G1877" s="3" t="s">
        <v>3348</v>
      </c>
      <c r="H1877" s="3" t="s">
        <v>34</v>
      </c>
      <c r="I1877" s="3" t="s">
        <v>77</v>
      </c>
      <c r="J1877" s="3" t="s">
        <v>36</v>
      </c>
      <c r="K1877" s="3" t="s">
        <v>42</v>
      </c>
      <c r="L1877" s="5">
        <v>6.25</v>
      </c>
      <c r="M1877" s="4">
        <v>1</v>
      </c>
      <c r="N1877" s="5">
        <v>2.5375000000000001</v>
      </c>
      <c r="O1877" s="5">
        <v>2.5375000000000001</v>
      </c>
      <c r="P1877" s="4">
        <v>10</v>
      </c>
      <c r="Q1877" s="6">
        <v>10</v>
      </c>
      <c r="R1877" s="7">
        <v>1.3</v>
      </c>
      <c r="S1877" s="6">
        <v>0</v>
      </c>
      <c r="T1877" s="5">
        <v>0</v>
      </c>
      <c r="U1877" s="5">
        <v>0</v>
      </c>
      <c r="V1877" s="5">
        <f t="shared" si="155"/>
        <v>2.5375000000000001</v>
      </c>
      <c r="W1877" s="5">
        <f t="shared" si="151"/>
        <v>-2.5375000000000001</v>
      </c>
      <c r="X1877" s="8">
        <f t="shared" si="152"/>
        <v>-1</v>
      </c>
      <c r="Y1877" s="4">
        <v>0</v>
      </c>
      <c r="Z1877" s="9" t="str">
        <f t="shared" si="153"/>
        <v>NA</v>
      </c>
      <c r="AA1877" s="10">
        <f t="shared" si="154"/>
        <v>0</v>
      </c>
    </row>
    <row r="1878" spans="1:27" x14ac:dyDescent="0.55000000000000004">
      <c r="A1878" s="3" t="s">
        <v>71</v>
      </c>
      <c r="B1878" s="3" t="s">
        <v>72</v>
      </c>
      <c r="C1878" s="3" t="s">
        <v>3349</v>
      </c>
      <c r="D1878" s="3" t="s">
        <v>3350</v>
      </c>
      <c r="E1878" s="4" t="s">
        <v>47</v>
      </c>
      <c r="F1878" s="3" t="s">
        <v>137</v>
      </c>
      <c r="G1878" s="3" t="s">
        <v>3129</v>
      </c>
      <c r="H1878" s="3" t="s">
        <v>34</v>
      </c>
      <c r="I1878" s="3" t="s">
        <v>77</v>
      </c>
      <c r="J1878" s="3" t="s">
        <v>36</v>
      </c>
      <c r="K1878" s="3" t="s">
        <v>42</v>
      </c>
      <c r="L1878" s="5">
        <v>6.25</v>
      </c>
      <c r="M1878" s="4">
        <v>1</v>
      </c>
      <c r="N1878" s="5">
        <v>2.5499999999999998</v>
      </c>
      <c r="O1878" s="5">
        <v>2.5499999999999998</v>
      </c>
      <c r="P1878" s="4">
        <v>45</v>
      </c>
      <c r="Q1878" s="6">
        <v>2.2222222222222201</v>
      </c>
      <c r="R1878" s="7">
        <v>1.06666666666667</v>
      </c>
      <c r="S1878" s="6">
        <v>0</v>
      </c>
      <c r="T1878" s="5">
        <v>0</v>
      </c>
      <c r="U1878" s="5">
        <v>0</v>
      </c>
      <c r="V1878" s="5">
        <f t="shared" si="155"/>
        <v>2.5499999999999998</v>
      </c>
      <c r="W1878" s="5">
        <f t="shared" si="151"/>
        <v>-2.5499999999999998</v>
      </c>
      <c r="X1878" s="8">
        <f t="shared" si="152"/>
        <v>-1</v>
      </c>
      <c r="Y1878" s="4">
        <v>0</v>
      </c>
      <c r="Z1878" s="9" t="str">
        <f t="shared" si="153"/>
        <v>NA</v>
      </c>
      <c r="AA1878" s="10">
        <f t="shared" si="154"/>
        <v>0</v>
      </c>
    </row>
    <row r="1879" spans="1:27" x14ac:dyDescent="0.55000000000000004">
      <c r="A1879" s="3" t="s">
        <v>71</v>
      </c>
      <c r="B1879" s="3" t="s">
        <v>72</v>
      </c>
      <c r="C1879" s="3" t="s">
        <v>3351</v>
      </c>
      <c r="D1879" s="3" t="s">
        <v>3352</v>
      </c>
      <c r="E1879" s="4" t="s">
        <v>47</v>
      </c>
      <c r="F1879" s="3" t="s">
        <v>125</v>
      </c>
      <c r="G1879" s="3" t="s">
        <v>3135</v>
      </c>
      <c r="H1879" s="3" t="s">
        <v>34</v>
      </c>
      <c r="I1879" s="3" t="s">
        <v>77</v>
      </c>
      <c r="J1879" s="3" t="s">
        <v>36</v>
      </c>
      <c r="K1879" s="3" t="s">
        <v>42</v>
      </c>
      <c r="L1879" s="5">
        <v>6.25</v>
      </c>
      <c r="M1879" s="4">
        <v>1</v>
      </c>
      <c r="N1879" s="5">
        <v>2.5499999999999998</v>
      </c>
      <c r="O1879" s="5">
        <v>2.5499999999999998</v>
      </c>
      <c r="P1879" s="4">
        <v>2</v>
      </c>
      <c r="Q1879" s="6">
        <v>50</v>
      </c>
      <c r="R1879" s="7">
        <v>1</v>
      </c>
      <c r="S1879" s="6">
        <v>0</v>
      </c>
      <c r="T1879" s="5">
        <v>0</v>
      </c>
      <c r="U1879" s="5">
        <v>0</v>
      </c>
      <c r="V1879" s="5">
        <f t="shared" si="155"/>
        <v>2.5499999999999998</v>
      </c>
      <c r="W1879" s="5">
        <f t="shared" si="151"/>
        <v>-2.5499999999999998</v>
      </c>
      <c r="X1879" s="8">
        <f t="shared" si="152"/>
        <v>-1</v>
      </c>
      <c r="Y1879" s="4">
        <v>0</v>
      </c>
      <c r="Z1879" s="9" t="str">
        <f t="shared" si="153"/>
        <v>NA</v>
      </c>
      <c r="AA1879" s="10">
        <f t="shared" si="154"/>
        <v>0</v>
      </c>
    </row>
    <row r="1880" spans="1:27" x14ac:dyDescent="0.55000000000000004">
      <c r="A1880" s="3" t="s">
        <v>71</v>
      </c>
      <c r="B1880" s="3" t="s">
        <v>72</v>
      </c>
      <c r="C1880" s="3" t="s">
        <v>3353</v>
      </c>
      <c r="D1880" s="3" t="s">
        <v>3175</v>
      </c>
      <c r="E1880" s="4" t="s">
        <v>47</v>
      </c>
      <c r="F1880" s="3" t="s">
        <v>40</v>
      </c>
      <c r="G1880" s="3" t="s">
        <v>2883</v>
      </c>
      <c r="H1880" s="3" t="s">
        <v>34</v>
      </c>
      <c r="I1880" s="3" t="s">
        <v>77</v>
      </c>
      <c r="J1880" s="3" t="s">
        <v>36</v>
      </c>
      <c r="K1880" s="3" t="s">
        <v>42</v>
      </c>
      <c r="L1880" s="5">
        <v>6.25</v>
      </c>
      <c r="M1880" s="4">
        <v>1</v>
      </c>
      <c r="N1880" s="5">
        <v>2.5499999999999998</v>
      </c>
      <c r="O1880" s="5">
        <v>2.5499999999999998</v>
      </c>
      <c r="P1880" s="4">
        <v>24</v>
      </c>
      <c r="Q1880" s="6">
        <v>4.1666666666666696</v>
      </c>
      <c r="R1880" s="7">
        <v>1.2916666666666701</v>
      </c>
      <c r="S1880" s="6">
        <v>0</v>
      </c>
      <c r="T1880" s="5">
        <v>0</v>
      </c>
      <c r="U1880" s="5">
        <v>0</v>
      </c>
      <c r="V1880" s="5">
        <f t="shared" si="155"/>
        <v>2.5499999999999998</v>
      </c>
      <c r="W1880" s="5">
        <f t="shared" si="151"/>
        <v>-2.5499999999999998</v>
      </c>
      <c r="X1880" s="8">
        <f t="shared" si="152"/>
        <v>-1</v>
      </c>
      <c r="Y1880" s="4">
        <v>0</v>
      </c>
      <c r="Z1880" s="9" t="str">
        <f t="shared" si="153"/>
        <v>NA</v>
      </c>
      <c r="AA1880" s="10">
        <f t="shared" si="154"/>
        <v>0</v>
      </c>
    </row>
    <row r="1881" spans="1:27" x14ac:dyDescent="0.55000000000000004">
      <c r="A1881" s="3" t="s">
        <v>71</v>
      </c>
      <c r="B1881" s="3" t="s">
        <v>72</v>
      </c>
      <c r="C1881" s="3" t="s">
        <v>3354</v>
      </c>
      <c r="D1881" s="3" t="s">
        <v>2923</v>
      </c>
      <c r="E1881" s="4" t="s">
        <v>47</v>
      </c>
      <c r="F1881" s="3" t="s">
        <v>194</v>
      </c>
      <c r="G1881" s="3" t="s">
        <v>2853</v>
      </c>
      <c r="H1881" s="3" t="s">
        <v>34</v>
      </c>
      <c r="I1881" s="3" t="s">
        <v>77</v>
      </c>
      <c r="J1881" s="3" t="s">
        <v>36</v>
      </c>
      <c r="K1881" s="3" t="s">
        <v>61</v>
      </c>
      <c r="L1881" s="5">
        <v>6.25</v>
      </c>
      <c r="M1881" s="4">
        <v>1</v>
      </c>
      <c r="N1881" s="5">
        <v>2.5625</v>
      </c>
      <c r="O1881" s="5">
        <v>2.5625</v>
      </c>
      <c r="P1881" s="4">
        <v>3</v>
      </c>
      <c r="Q1881" s="6">
        <v>33.3333333333333</v>
      </c>
      <c r="R1881" s="7">
        <v>1</v>
      </c>
      <c r="S1881" s="6">
        <v>0</v>
      </c>
      <c r="T1881" s="5">
        <v>0</v>
      </c>
      <c r="U1881" s="5">
        <v>0</v>
      </c>
      <c r="V1881" s="5">
        <f t="shared" si="155"/>
        <v>2.5625</v>
      </c>
      <c r="W1881" s="5">
        <f t="shared" si="151"/>
        <v>-2.5625</v>
      </c>
      <c r="X1881" s="8">
        <f t="shared" si="152"/>
        <v>-1</v>
      </c>
      <c r="Y1881" s="4">
        <v>0</v>
      </c>
      <c r="Z1881" s="9" t="str">
        <f t="shared" si="153"/>
        <v>NA</v>
      </c>
      <c r="AA1881" s="10">
        <f t="shared" si="154"/>
        <v>0</v>
      </c>
    </row>
    <row r="1882" spans="1:27" x14ac:dyDescent="0.55000000000000004">
      <c r="A1882" s="3" t="s">
        <v>71</v>
      </c>
      <c r="B1882" s="3" t="s">
        <v>72</v>
      </c>
      <c r="C1882" s="3" t="s">
        <v>3355</v>
      </c>
      <c r="D1882" s="3" t="s">
        <v>3356</v>
      </c>
      <c r="E1882" s="4" t="s">
        <v>47</v>
      </c>
      <c r="F1882" s="3" t="s">
        <v>40</v>
      </c>
      <c r="G1882" s="3" t="s">
        <v>3195</v>
      </c>
      <c r="H1882" s="3" t="s">
        <v>34</v>
      </c>
      <c r="I1882" s="3" t="s">
        <v>77</v>
      </c>
      <c r="J1882" s="3" t="s">
        <v>36</v>
      </c>
      <c r="K1882" s="3" t="s">
        <v>42</v>
      </c>
      <c r="L1882" s="5">
        <v>6.25</v>
      </c>
      <c r="M1882" s="4">
        <v>1</v>
      </c>
      <c r="N1882" s="5">
        <v>2.5625</v>
      </c>
      <c r="O1882" s="5">
        <v>2.5625</v>
      </c>
      <c r="P1882" s="4">
        <v>1</v>
      </c>
      <c r="Q1882" s="6">
        <v>100</v>
      </c>
      <c r="R1882" s="7">
        <v>1</v>
      </c>
      <c r="S1882" s="6">
        <v>0</v>
      </c>
      <c r="T1882" s="5">
        <v>0</v>
      </c>
      <c r="U1882" s="5">
        <v>0</v>
      </c>
      <c r="V1882" s="5">
        <f t="shared" si="155"/>
        <v>2.5625</v>
      </c>
      <c r="W1882" s="5">
        <f t="shared" si="151"/>
        <v>-2.5625</v>
      </c>
      <c r="X1882" s="8">
        <f t="shared" si="152"/>
        <v>-1</v>
      </c>
      <c r="Y1882" s="4">
        <v>0</v>
      </c>
      <c r="Z1882" s="9" t="str">
        <f t="shared" si="153"/>
        <v>NA</v>
      </c>
      <c r="AA1882" s="10">
        <f t="shared" si="154"/>
        <v>0</v>
      </c>
    </row>
    <row r="1883" spans="1:27" x14ac:dyDescent="0.55000000000000004">
      <c r="A1883" s="3" t="s">
        <v>71</v>
      </c>
      <c r="B1883" s="3" t="s">
        <v>72</v>
      </c>
      <c r="C1883" s="3" t="s">
        <v>3357</v>
      </c>
      <c r="D1883" s="3" t="s">
        <v>3358</v>
      </c>
      <c r="E1883" s="4" t="s">
        <v>47</v>
      </c>
      <c r="F1883" s="3" t="s">
        <v>75</v>
      </c>
      <c r="G1883" s="3" t="s">
        <v>282</v>
      </c>
      <c r="H1883" s="3" t="s">
        <v>34</v>
      </c>
      <c r="I1883" s="3" t="s">
        <v>77</v>
      </c>
      <c r="J1883" s="3" t="s">
        <v>36</v>
      </c>
      <c r="K1883" s="3" t="s">
        <v>61</v>
      </c>
      <c r="L1883" s="5">
        <v>6.25</v>
      </c>
      <c r="M1883" s="4">
        <v>1</v>
      </c>
      <c r="N1883" s="5">
        <v>2.5750000000000002</v>
      </c>
      <c r="O1883" s="5">
        <v>2.5750000000000002</v>
      </c>
      <c r="P1883" s="4">
        <v>121</v>
      </c>
      <c r="Q1883" s="6">
        <v>0.826446280991736</v>
      </c>
      <c r="R1883" s="7">
        <v>1.0231404958677699</v>
      </c>
      <c r="S1883" s="6">
        <v>0</v>
      </c>
      <c r="T1883" s="5">
        <v>0</v>
      </c>
      <c r="U1883" s="5">
        <v>0</v>
      </c>
      <c r="V1883" s="5">
        <f t="shared" si="155"/>
        <v>2.5750000000000002</v>
      </c>
      <c r="W1883" s="5">
        <f t="shared" si="151"/>
        <v>-2.5750000000000002</v>
      </c>
      <c r="X1883" s="8">
        <f t="shared" si="152"/>
        <v>-1</v>
      </c>
      <c r="Y1883" s="4">
        <v>0</v>
      </c>
      <c r="Z1883" s="9" t="str">
        <f t="shared" si="153"/>
        <v>NA</v>
      </c>
      <c r="AA1883" s="10">
        <f t="shared" si="154"/>
        <v>0</v>
      </c>
    </row>
    <row r="1884" spans="1:27" x14ac:dyDescent="0.55000000000000004">
      <c r="A1884" s="3" t="s">
        <v>71</v>
      </c>
      <c r="B1884" s="3" t="s">
        <v>72</v>
      </c>
      <c r="C1884" s="3" t="s">
        <v>3359</v>
      </c>
      <c r="D1884" s="3" t="s">
        <v>2623</v>
      </c>
      <c r="E1884" s="4" t="s">
        <v>47</v>
      </c>
      <c r="F1884" s="3" t="s">
        <v>40</v>
      </c>
      <c r="G1884" s="3" t="s">
        <v>2770</v>
      </c>
      <c r="H1884" s="3" t="s">
        <v>34</v>
      </c>
      <c r="I1884" s="3" t="s">
        <v>77</v>
      </c>
      <c r="J1884" s="3" t="s">
        <v>36</v>
      </c>
      <c r="K1884" s="3" t="s">
        <v>42</v>
      </c>
      <c r="L1884" s="5">
        <v>6.25</v>
      </c>
      <c r="M1884" s="4">
        <v>1</v>
      </c>
      <c r="N1884" s="5">
        <v>2.5750000000000002</v>
      </c>
      <c r="O1884" s="5">
        <v>2.5750000000000002</v>
      </c>
      <c r="P1884" s="4">
        <v>2</v>
      </c>
      <c r="Q1884" s="6">
        <v>50</v>
      </c>
      <c r="R1884" s="7">
        <v>2.5</v>
      </c>
      <c r="S1884" s="6">
        <v>0</v>
      </c>
      <c r="T1884" s="5">
        <v>0</v>
      </c>
      <c r="U1884" s="5">
        <v>0</v>
      </c>
      <c r="V1884" s="5">
        <f t="shared" si="155"/>
        <v>2.5750000000000002</v>
      </c>
      <c r="W1884" s="5">
        <f t="shared" si="151"/>
        <v>-2.5750000000000002</v>
      </c>
      <c r="X1884" s="8">
        <f t="shared" si="152"/>
        <v>-1</v>
      </c>
      <c r="Y1884" s="4">
        <v>0</v>
      </c>
      <c r="Z1884" s="9" t="str">
        <f t="shared" si="153"/>
        <v>NA</v>
      </c>
      <c r="AA1884" s="10">
        <f t="shared" si="154"/>
        <v>0</v>
      </c>
    </row>
    <row r="1885" spans="1:27" x14ac:dyDescent="0.55000000000000004">
      <c r="A1885" s="3" t="s">
        <v>71</v>
      </c>
      <c r="B1885" s="3" t="s">
        <v>72</v>
      </c>
      <c r="C1885" s="3" t="s">
        <v>3360</v>
      </c>
      <c r="D1885" s="3" t="s">
        <v>3361</v>
      </c>
      <c r="E1885" s="4" t="s">
        <v>47</v>
      </c>
      <c r="F1885" s="3" t="s">
        <v>221</v>
      </c>
      <c r="G1885" s="3" t="s">
        <v>222</v>
      </c>
      <c r="H1885" s="3" t="s">
        <v>34</v>
      </c>
      <c r="I1885" s="3" t="s">
        <v>77</v>
      </c>
      <c r="J1885" s="3" t="s">
        <v>36</v>
      </c>
      <c r="K1885" s="3" t="s">
        <v>61</v>
      </c>
      <c r="L1885" s="5">
        <v>6.25</v>
      </c>
      <c r="M1885" s="4">
        <v>1</v>
      </c>
      <c r="N1885" s="5">
        <v>2.5750000000000002</v>
      </c>
      <c r="O1885" s="5">
        <v>2.5750000000000002</v>
      </c>
      <c r="P1885" s="4">
        <v>6</v>
      </c>
      <c r="Q1885" s="6">
        <v>16.6666666666667</v>
      </c>
      <c r="R1885" s="7">
        <v>2.8</v>
      </c>
      <c r="S1885" s="6">
        <v>0</v>
      </c>
      <c r="T1885" s="5">
        <v>0</v>
      </c>
      <c r="U1885" s="5">
        <v>0</v>
      </c>
      <c r="V1885" s="5">
        <f t="shared" si="155"/>
        <v>2.5750000000000002</v>
      </c>
      <c r="W1885" s="5">
        <f t="shared" si="151"/>
        <v>-2.5750000000000002</v>
      </c>
      <c r="X1885" s="8">
        <f t="shared" si="152"/>
        <v>-1</v>
      </c>
      <c r="Y1885" s="4">
        <v>0</v>
      </c>
      <c r="Z1885" s="9" t="str">
        <f t="shared" si="153"/>
        <v>NA</v>
      </c>
      <c r="AA1885" s="10">
        <f t="shared" si="154"/>
        <v>0</v>
      </c>
    </row>
    <row r="1886" spans="1:27" x14ac:dyDescent="0.55000000000000004">
      <c r="A1886" s="3" t="s">
        <v>71</v>
      </c>
      <c r="B1886" s="3" t="s">
        <v>72</v>
      </c>
      <c r="C1886" s="3" t="s">
        <v>3362</v>
      </c>
      <c r="D1886" s="3" t="s">
        <v>3363</v>
      </c>
      <c r="E1886" s="4" t="s">
        <v>47</v>
      </c>
      <c r="F1886" s="3" t="s">
        <v>133</v>
      </c>
      <c r="G1886" s="3" t="s">
        <v>3364</v>
      </c>
      <c r="H1886" s="3" t="s">
        <v>34</v>
      </c>
      <c r="I1886" s="3" t="s">
        <v>77</v>
      </c>
      <c r="J1886" s="3" t="s">
        <v>36</v>
      </c>
      <c r="K1886" s="3" t="s">
        <v>61</v>
      </c>
      <c r="L1886" s="5">
        <v>6.25</v>
      </c>
      <c r="M1886" s="4">
        <v>1</v>
      </c>
      <c r="N1886" s="5">
        <v>2.5750000000000002</v>
      </c>
      <c r="O1886" s="5">
        <v>2.5750000000000002</v>
      </c>
      <c r="P1886" s="4">
        <v>3</v>
      </c>
      <c r="Q1886" s="6">
        <v>33.3333333333333</v>
      </c>
      <c r="R1886" s="7">
        <v>1.3333333333333299</v>
      </c>
      <c r="S1886" s="6">
        <v>0</v>
      </c>
      <c r="T1886" s="5">
        <v>0</v>
      </c>
      <c r="U1886" s="5">
        <v>0</v>
      </c>
      <c r="V1886" s="5">
        <f t="shared" si="155"/>
        <v>2.5750000000000002</v>
      </c>
      <c r="W1886" s="5">
        <f t="shared" si="151"/>
        <v>-2.5750000000000002</v>
      </c>
      <c r="X1886" s="8">
        <f t="shared" si="152"/>
        <v>-1</v>
      </c>
      <c r="Y1886" s="4">
        <v>0</v>
      </c>
      <c r="Z1886" s="9" t="str">
        <f t="shared" si="153"/>
        <v>NA</v>
      </c>
      <c r="AA1886" s="10">
        <f t="shared" si="154"/>
        <v>0</v>
      </c>
    </row>
    <row r="1887" spans="1:27" x14ac:dyDescent="0.55000000000000004">
      <c r="A1887" s="3" t="s">
        <v>71</v>
      </c>
      <c r="B1887" s="3" t="s">
        <v>72</v>
      </c>
      <c r="C1887" s="3" t="s">
        <v>3365</v>
      </c>
      <c r="D1887" s="3" t="s">
        <v>2975</v>
      </c>
      <c r="E1887" s="4" t="s">
        <v>47</v>
      </c>
      <c r="F1887" s="3" t="s">
        <v>194</v>
      </c>
      <c r="G1887" s="3" t="s">
        <v>2984</v>
      </c>
      <c r="H1887" s="3" t="s">
        <v>34</v>
      </c>
      <c r="I1887" s="3" t="s">
        <v>77</v>
      </c>
      <c r="J1887" s="3" t="s">
        <v>36</v>
      </c>
      <c r="K1887" s="3" t="s">
        <v>61</v>
      </c>
      <c r="L1887" s="5">
        <v>6.25</v>
      </c>
      <c r="M1887" s="4">
        <v>1</v>
      </c>
      <c r="N1887" s="5">
        <v>2.5874999999999999</v>
      </c>
      <c r="O1887" s="5">
        <v>2.5874999999999999</v>
      </c>
      <c r="P1887" s="4">
        <v>12</v>
      </c>
      <c r="Q1887" s="6">
        <v>8.3333333333333304</v>
      </c>
      <c r="R1887" s="7">
        <v>1</v>
      </c>
      <c r="S1887" s="6">
        <v>0</v>
      </c>
      <c r="T1887" s="5">
        <v>0</v>
      </c>
      <c r="U1887" s="5">
        <v>0</v>
      </c>
      <c r="V1887" s="5">
        <f t="shared" si="155"/>
        <v>2.5874999999999999</v>
      </c>
      <c r="W1887" s="5">
        <f t="shared" si="151"/>
        <v>-2.5874999999999999</v>
      </c>
      <c r="X1887" s="8">
        <f t="shared" si="152"/>
        <v>-1</v>
      </c>
      <c r="Y1887" s="4">
        <v>0</v>
      </c>
      <c r="Z1887" s="9" t="str">
        <f t="shared" si="153"/>
        <v>NA</v>
      </c>
      <c r="AA1887" s="10">
        <f t="shared" si="154"/>
        <v>0</v>
      </c>
    </row>
    <row r="1888" spans="1:27" x14ac:dyDescent="0.55000000000000004">
      <c r="A1888" s="3" t="s">
        <v>71</v>
      </c>
      <c r="B1888" s="3" t="s">
        <v>72</v>
      </c>
      <c r="C1888" s="3" t="s">
        <v>3366</v>
      </c>
      <c r="D1888" s="3" t="s">
        <v>3367</v>
      </c>
      <c r="E1888" s="4" t="s">
        <v>47</v>
      </c>
      <c r="F1888" s="3" t="s">
        <v>173</v>
      </c>
      <c r="G1888" s="3" t="s">
        <v>2872</v>
      </c>
      <c r="H1888" s="3" t="s">
        <v>34</v>
      </c>
      <c r="I1888" s="3" t="s">
        <v>77</v>
      </c>
      <c r="J1888" s="3" t="s">
        <v>36</v>
      </c>
      <c r="K1888" s="3" t="s">
        <v>42</v>
      </c>
      <c r="L1888" s="5">
        <v>6.25</v>
      </c>
      <c r="M1888" s="4">
        <v>1</v>
      </c>
      <c r="N1888" s="5">
        <v>2.6</v>
      </c>
      <c r="O1888" s="5">
        <v>2.6</v>
      </c>
      <c r="P1888" s="4">
        <v>56</v>
      </c>
      <c r="Q1888" s="6">
        <v>1.78571428571429</v>
      </c>
      <c r="R1888" s="7">
        <v>1.2250000000000001</v>
      </c>
      <c r="S1888" s="6">
        <v>0</v>
      </c>
      <c r="T1888" s="5">
        <v>0</v>
      </c>
      <c r="U1888" s="5">
        <v>0</v>
      </c>
      <c r="V1888" s="5">
        <f t="shared" si="155"/>
        <v>2.6</v>
      </c>
      <c r="W1888" s="5">
        <f t="shared" si="151"/>
        <v>-2.6</v>
      </c>
      <c r="X1888" s="8">
        <f t="shared" si="152"/>
        <v>-1</v>
      </c>
      <c r="Y1888" s="4">
        <v>0</v>
      </c>
      <c r="Z1888" s="9" t="str">
        <f t="shared" si="153"/>
        <v>NA</v>
      </c>
      <c r="AA1888" s="10">
        <f t="shared" si="154"/>
        <v>0</v>
      </c>
    </row>
    <row r="1889" spans="1:27" x14ac:dyDescent="0.55000000000000004">
      <c r="A1889" s="3" t="s">
        <v>71</v>
      </c>
      <c r="B1889" s="3" t="s">
        <v>72</v>
      </c>
      <c r="C1889" s="3" t="s">
        <v>3368</v>
      </c>
      <c r="D1889" s="3" t="s">
        <v>3224</v>
      </c>
      <c r="E1889" s="4" t="s">
        <v>47</v>
      </c>
      <c r="F1889" s="3" t="s">
        <v>104</v>
      </c>
      <c r="G1889" s="3" t="s">
        <v>2912</v>
      </c>
      <c r="H1889" s="3" t="s">
        <v>34</v>
      </c>
      <c r="I1889" s="3" t="s">
        <v>77</v>
      </c>
      <c r="J1889" s="3" t="s">
        <v>36</v>
      </c>
      <c r="K1889" s="3" t="s">
        <v>61</v>
      </c>
      <c r="L1889" s="5">
        <v>6.25</v>
      </c>
      <c r="M1889" s="4">
        <v>1</v>
      </c>
      <c r="N1889" s="5">
        <v>2.6</v>
      </c>
      <c r="O1889" s="5">
        <v>2.6</v>
      </c>
      <c r="P1889" s="4">
        <v>8</v>
      </c>
      <c r="Q1889" s="6">
        <v>12.5</v>
      </c>
      <c r="R1889" s="7">
        <v>2.125</v>
      </c>
      <c r="S1889" s="6">
        <v>0</v>
      </c>
      <c r="T1889" s="5">
        <v>0</v>
      </c>
      <c r="U1889" s="5">
        <v>0</v>
      </c>
      <c r="V1889" s="5">
        <f t="shared" si="155"/>
        <v>2.6</v>
      </c>
      <c r="W1889" s="5">
        <f t="shared" si="151"/>
        <v>-2.6</v>
      </c>
      <c r="X1889" s="8">
        <f t="shared" si="152"/>
        <v>-1</v>
      </c>
      <c r="Y1889" s="4">
        <v>0</v>
      </c>
      <c r="Z1889" s="9" t="str">
        <f t="shared" si="153"/>
        <v>NA</v>
      </c>
      <c r="AA1889" s="10">
        <f t="shared" si="154"/>
        <v>0</v>
      </c>
    </row>
    <row r="1890" spans="1:27" x14ac:dyDescent="0.55000000000000004">
      <c r="A1890" s="3" t="s">
        <v>71</v>
      </c>
      <c r="B1890" s="3" t="s">
        <v>72</v>
      </c>
      <c r="C1890" s="3" t="s">
        <v>3369</v>
      </c>
      <c r="D1890" s="3" t="s">
        <v>3370</v>
      </c>
      <c r="E1890" s="4" t="s">
        <v>47</v>
      </c>
      <c r="F1890" s="3" t="s">
        <v>40</v>
      </c>
      <c r="G1890" s="3" t="s">
        <v>3310</v>
      </c>
      <c r="H1890" s="3" t="s">
        <v>34</v>
      </c>
      <c r="I1890" s="3" t="s">
        <v>77</v>
      </c>
      <c r="J1890" s="3" t="s">
        <v>36</v>
      </c>
      <c r="K1890" s="3" t="s">
        <v>61</v>
      </c>
      <c r="L1890" s="5">
        <v>6.25</v>
      </c>
      <c r="M1890" s="4">
        <v>1</v>
      </c>
      <c r="N1890" s="5">
        <v>2.6</v>
      </c>
      <c r="O1890" s="5">
        <v>2.6</v>
      </c>
      <c r="P1890" s="4">
        <v>101</v>
      </c>
      <c r="Q1890" s="6">
        <v>0.99009900990098998</v>
      </c>
      <c r="R1890" s="7">
        <v>3.4366336633663401</v>
      </c>
      <c r="S1890" s="6">
        <v>0</v>
      </c>
      <c r="T1890" s="5">
        <v>0</v>
      </c>
      <c r="U1890" s="5">
        <v>0</v>
      </c>
      <c r="V1890" s="5">
        <f t="shared" si="155"/>
        <v>2.6</v>
      </c>
      <c r="W1890" s="5">
        <f t="shared" si="151"/>
        <v>-2.6</v>
      </c>
      <c r="X1890" s="8">
        <f t="shared" si="152"/>
        <v>-1</v>
      </c>
      <c r="Y1890" s="4">
        <v>0</v>
      </c>
      <c r="Z1890" s="9" t="str">
        <f t="shared" si="153"/>
        <v>NA</v>
      </c>
      <c r="AA1890" s="10">
        <f t="shared" si="154"/>
        <v>0</v>
      </c>
    </row>
    <row r="1891" spans="1:27" x14ac:dyDescent="0.55000000000000004">
      <c r="A1891" s="3" t="s">
        <v>71</v>
      </c>
      <c r="B1891" s="3" t="s">
        <v>72</v>
      </c>
      <c r="C1891" s="3" t="s">
        <v>3371</v>
      </c>
      <c r="D1891" s="3" t="s">
        <v>423</v>
      </c>
      <c r="E1891" s="4" t="s">
        <v>47</v>
      </c>
      <c r="F1891" s="3" t="s">
        <v>113</v>
      </c>
      <c r="G1891" s="3" t="s">
        <v>2827</v>
      </c>
      <c r="H1891" s="3" t="s">
        <v>34</v>
      </c>
      <c r="I1891" s="3" t="s">
        <v>77</v>
      </c>
      <c r="J1891" s="3" t="s">
        <v>36</v>
      </c>
      <c r="K1891" s="3" t="s">
        <v>42</v>
      </c>
      <c r="L1891" s="5">
        <v>6.25</v>
      </c>
      <c r="M1891" s="4">
        <v>2</v>
      </c>
      <c r="N1891" s="5">
        <v>2.6124999999999998</v>
      </c>
      <c r="O1891" s="5">
        <v>1.3062499999999999</v>
      </c>
      <c r="P1891" s="4">
        <v>17</v>
      </c>
      <c r="Q1891" s="6">
        <v>11.764705882352899</v>
      </c>
      <c r="R1891" s="7">
        <v>3.4235294117647102</v>
      </c>
      <c r="S1891" s="6">
        <v>0</v>
      </c>
      <c r="T1891" s="5">
        <v>0</v>
      </c>
      <c r="U1891" s="5">
        <v>0</v>
      </c>
      <c r="V1891" s="5">
        <f t="shared" si="155"/>
        <v>2.6124999999999998</v>
      </c>
      <c r="W1891" s="5">
        <f t="shared" si="151"/>
        <v>-2.6124999999999998</v>
      </c>
      <c r="X1891" s="8">
        <f t="shared" si="152"/>
        <v>-1</v>
      </c>
      <c r="Y1891" s="4">
        <v>0</v>
      </c>
      <c r="Z1891" s="9" t="str">
        <f t="shared" si="153"/>
        <v>NA</v>
      </c>
      <c r="AA1891" s="10">
        <f t="shared" si="154"/>
        <v>0</v>
      </c>
    </row>
    <row r="1892" spans="1:27" x14ac:dyDescent="0.55000000000000004">
      <c r="A1892" s="3" t="s">
        <v>71</v>
      </c>
      <c r="B1892" s="3" t="s">
        <v>72</v>
      </c>
      <c r="C1892" s="3" t="s">
        <v>3372</v>
      </c>
      <c r="D1892" s="3" t="s">
        <v>3018</v>
      </c>
      <c r="E1892" s="4" t="s">
        <v>47</v>
      </c>
      <c r="F1892" s="3" t="s">
        <v>75</v>
      </c>
      <c r="G1892" s="3" t="s">
        <v>282</v>
      </c>
      <c r="H1892" s="3" t="s">
        <v>34</v>
      </c>
      <c r="I1892" s="3" t="s">
        <v>77</v>
      </c>
      <c r="J1892" s="3" t="s">
        <v>36</v>
      </c>
      <c r="K1892" s="3" t="s">
        <v>61</v>
      </c>
      <c r="L1892" s="5">
        <v>6.25</v>
      </c>
      <c r="M1892" s="4">
        <v>1</v>
      </c>
      <c r="N1892" s="5">
        <v>2.6124999999999998</v>
      </c>
      <c r="O1892" s="5">
        <v>2.6124999999999998</v>
      </c>
      <c r="P1892" s="4">
        <v>4</v>
      </c>
      <c r="Q1892" s="6">
        <v>25</v>
      </c>
      <c r="R1892" s="7">
        <v>1</v>
      </c>
      <c r="S1892" s="6">
        <v>0</v>
      </c>
      <c r="T1892" s="5">
        <v>0</v>
      </c>
      <c r="U1892" s="5">
        <v>0</v>
      </c>
      <c r="V1892" s="5">
        <f t="shared" si="155"/>
        <v>2.6124999999999998</v>
      </c>
      <c r="W1892" s="5">
        <f t="shared" si="151"/>
        <v>-2.6124999999999998</v>
      </c>
      <c r="X1892" s="8">
        <f t="shared" si="152"/>
        <v>-1</v>
      </c>
      <c r="Y1892" s="4">
        <v>0</v>
      </c>
      <c r="Z1892" s="9" t="str">
        <f t="shared" si="153"/>
        <v>NA</v>
      </c>
      <c r="AA1892" s="10">
        <f t="shared" si="154"/>
        <v>0</v>
      </c>
    </row>
    <row r="1893" spans="1:27" x14ac:dyDescent="0.55000000000000004">
      <c r="A1893" s="3" t="s">
        <v>71</v>
      </c>
      <c r="B1893" s="3" t="s">
        <v>72</v>
      </c>
      <c r="C1893" s="3" t="s">
        <v>3373</v>
      </c>
      <c r="D1893" s="3" t="s">
        <v>2874</v>
      </c>
      <c r="E1893" s="4" t="s">
        <v>47</v>
      </c>
      <c r="F1893" s="3" t="s">
        <v>104</v>
      </c>
      <c r="G1893" s="3" t="s">
        <v>2958</v>
      </c>
      <c r="H1893" s="3" t="s">
        <v>34</v>
      </c>
      <c r="I1893" s="3" t="s">
        <v>77</v>
      </c>
      <c r="J1893" s="3" t="s">
        <v>36</v>
      </c>
      <c r="K1893" s="3" t="s">
        <v>61</v>
      </c>
      <c r="L1893" s="5">
        <v>6.25</v>
      </c>
      <c r="M1893" s="4">
        <v>1</v>
      </c>
      <c r="N1893" s="5">
        <v>2.6124999999999998</v>
      </c>
      <c r="O1893" s="5">
        <v>2.6124999999999998</v>
      </c>
      <c r="P1893" s="4">
        <v>3</v>
      </c>
      <c r="Q1893" s="6">
        <v>33.3333333333333</v>
      </c>
      <c r="R1893" s="7">
        <v>1</v>
      </c>
      <c r="S1893" s="6">
        <v>0</v>
      </c>
      <c r="T1893" s="5">
        <v>0</v>
      </c>
      <c r="U1893" s="5">
        <v>0</v>
      </c>
      <c r="V1893" s="5">
        <f t="shared" si="155"/>
        <v>2.6124999999999998</v>
      </c>
      <c r="W1893" s="5">
        <f t="shared" si="151"/>
        <v>-2.6124999999999998</v>
      </c>
      <c r="X1893" s="8">
        <f t="shared" si="152"/>
        <v>-1</v>
      </c>
      <c r="Y1893" s="4">
        <v>0</v>
      </c>
      <c r="Z1893" s="9" t="str">
        <f t="shared" si="153"/>
        <v>NA</v>
      </c>
      <c r="AA1893" s="10">
        <f t="shared" si="154"/>
        <v>0</v>
      </c>
    </row>
    <row r="1894" spans="1:27" x14ac:dyDescent="0.55000000000000004">
      <c r="A1894" s="3" t="s">
        <v>71</v>
      </c>
      <c r="B1894" s="3" t="s">
        <v>72</v>
      </c>
      <c r="C1894" s="3" t="s">
        <v>3374</v>
      </c>
      <c r="D1894" s="3" t="s">
        <v>3375</v>
      </c>
      <c r="E1894" s="4" t="s">
        <v>47</v>
      </c>
      <c r="F1894" s="3" t="s">
        <v>262</v>
      </c>
      <c r="G1894" s="3" t="s">
        <v>3376</v>
      </c>
      <c r="H1894" s="3" t="s">
        <v>34</v>
      </c>
      <c r="I1894" s="3" t="s">
        <v>77</v>
      </c>
      <c r="J1894" s="3" t="s">
        <v>36</v>
      </c>
      <c r="K1894" s="3" t="s">
        <v>61</v>
      </c>
      <c r="L1894" s="5">
        <v>6.25</v>
      </c>
      <c r="M1894" s="4">
        <v>1</v>
      </c>
      <c r="N1894" s="5">
        <v>2.6124999999999998</v>
      </c>
      <c r="O1894" s="5">
        <v>2.6124999999999998</v>
      </c>
      <c r="P1894" s="4">
        <v>9</v>
      </c>
      <c r="Q1894" s="6">
        <v>11.1111111111111</v>
      </c>
      <c r="R1894" s="7">
        <v>2.4433333333333298</v>
      </c>
      <c r="S1894" s="6">
        <v>0</v>
      </c>
      <c r="T1894" s="5">
        <v>0</v>
      </c>
      <c r="U1894" s="5">
        <v>0</v>
      </c>
      <c r="V1894" s="5">
        <f t="shared" si="155"/>
        <v>2.6124999999999998</v>
      </c>
      <c r="W1894" s="5">
        <f t="shared" si="151"/>
        <v>-2.6124999999999998</v>
      </c>
      <c r="X1894" s="8">
        <f t="shared" si="152"/>
        <v>-1</v>
      </c>
      <c r="Y1894" s="4">
        <v>0</v>
      </c>
      <c r="Z1894" s="9" t="str">
        <f t="shared" si="153"/>
        <v>NA</v>
      </c>
      <c r="AA1894" s="10">
        <f t="shared" si="154"/>
        <v>0</v>
      </c>
    </row>
    <row r="1895" spans="1:27" x14ac:dyDescent="0.55000000000000004">
      <c r="A1895" s="3" t="s">
        <v>71</v>
      </c>
      <c r="B1895" s="3" t="s">
        <v>72</v>
      </c>
      <c r="C1895" s="3" t="s">
        <v>3377</v>
      </c>
      <c r="D1895" s="3" t="s">
        <v>3378</v>
      </c>
      <c r="E1895" s="4" t="s">
        <v>47</v>
      </c>
      <c r="F1895" s="3" t="s">
        <v>262</v>
      </c>
      <c r="G1895" s="3" t="s">
        <v>2847</v>
      </c>
      <c r="H1895" s="3" t="s">
        <v>34</v>
      </c>
      <c r="I1895" s="3" t="s">
        <v>77</v>
      </c>
      <c r="J1895" s="3" t="s">
        <v>36</v>
      </c>
      <c r="K1895" s="3" t="s">
        <v>61</v>
      </c>
      <c r="L1895" s="5">
        <v>6.25</v>
      </c>
      <c r="M1895" s="4">
        <v>1</v>
      </c>
      <c r="N1895" s="5">
        <v>2.6124999999999998</v>
      </c>
      <c r="O1895" s="5">
        <v>2.6124999999999998</v>
      </c>
      <c r="P1895" s="4">
        <v>9</v>
      </c>
      <c r="Q1895" s="6">
        <v>11.1111111111111</v>
      </c>
      <c r="R1895" s="7">
        <v>1.31111111111111</v>
      </c>
      <c r="S1895" s="6">
        <v>0</v>
      </c>
      <c r="T1895" s="5">
        <v>0</v>
      </c>
      <c r="U1895" s="5">
        <v>0</v>
      </c>
      <c r="V1895" s="5">
        <f t="shared" si="155"/>
        <v>2.6124999999999998</v>
      </c>
      <c r="W1895" s="5">
        <f t="shared" si="151"/>
        <v>-2.6124999999999998</v>
      </c>
      <c r="X1895" s="8">
        <f t="shared" si="152"/>
        <v>-1</v>
      </c>
      <c r="Y1895" s="4">
        <v>0</v>
      </c>
      <c r="Z1895" s="9" t="str">
        <f t="shared" si="153"/>
        <v>NA</v>
      </c>
      <c r="AA1895" s="10">
        <f t="shared" si="154"/>
        <v>0</v>
      </c>
    </row>
    <row r="1896" spans="1:27" x14ac:dyDescent="0.55000000000000004">
      <c r="A1896" s="3" t="s">
        <v>71</v>
      </c>
      <c r="B1896" s="3" t="s">
        <v>72</v>
      </c>
      <c r="C1896" s="3" t="s">
        <v>3379</v>
      </c>
      <c r="D1896" s="3" t="s">
        <v>3184</v>
      </c>
      <c r="E1896" s="4" t="s">
        <v>47</v>
      </c>
      <c r="F1896" s="3" t="s">
        <v>262</v>
      </c>
      <c r="G1896" s="3" t="s">
        <v>2917</v>
      </c>
      <c r="H1896" s="3" t="s">
        <v>34</v>
      </c>
      <c r="I1896" s="3" t="s">
        <v>77</v>
      </c>
      <c r="J1896" s="3" t="s">
        <v>36</v>
      </c>
      <c r="K1896" s="3" t="s">
        <v>61</v>
      </c>
      <c r="L1896" s="5">
        <v>6.25</v>
      </c>
      <c r="M1896" s="4">
        <v>1</v>
      </c>
      <c r="N1896" s="5">
        <v>2.6124999999999998</v>
      </c>
      <c r="O1896" s="5">
        <v>2.6124999999999998</v>
      </c>
      <c r="P1896" s="4">
        <v>4</v>
      </c>
      <c r="Q1896" s="6">
        <v>25</v>
      </c>
      <c r="R1896" s="7">
        <v>1</v>
      </c>
      <c r="S1896" s="6">
        <v>0</v>
      </c>
      <c r="T1896" s="5">
        <v>0</v>
      </c>
      <c r="U1896" s="5">
        <v>0</v>
      </c>
      <c r="V1896" s="5">
        <f t="shared" si="155"/>
        <v>2.6124999999999998</v>
      </c>
      <c r="W1896" s="5">
        <f t="shared" si="151"/>
        <v>-2.6124999999999998</v>
      </c>
      <c r="X1896" s="8">
        <f t="shared" si="152"/>
        <v>-1</v>
      </c>
      <c r="Y1896" s="4">
        <v>0</v>
      </c>
      <c r="Z1896" s="9" t="str">
        <f t="shared" si="153"/>
        <v>NA</v>
      </c>
      <c r="AA1896" s="10">
        <f t="shared" si="154"/>
        <v>0</v>
      </c>
    </row>
    <row r="1897" spans="1:27" x14ac:dyDescent="0.55000000000000004">
      <c r="A1897" s="3" t="s">
        <v>71</v>
      </c>
      <c r="B1897" s="3" t="s">
        <v>72</v>
      </c>
      <c r="C1897" s="3" t="s">
        <v>3380</v>
      </c>
      <c r="D1897" s="3" t="s">
        <v>3184</v>
      </c>
      <c r="E1897" s="4" t="s">
        <v>47</v>
      </c>
      <c r="F1897" s="3" t="s">
        <v>104</v>
      </c>
      <c r="G1897" s="3" t="s">
        <v>2912</v>
      </c>
      <c r="H1897" s="3" t="s">
        <v>34</v>
      </c>
      <c r="I1897" s="3" t="s">
        <v>77</v>
      </c>
      <c r="J1897" s="3" t="s">
        <v>36</v>
      </c>
      <c r="K1897" s="3" t="s">
        <v>61</v>
      </c>
      <c r="L1897" s="5">
        <v>6.25</v>
      </c>
      <c r="M1897" s="4">
        <v>1</v>
      </c>
      <c r="N1897" s="5">
        <v>2.6375000000000002</v>
      </c>
      <c r="O1897" s="5">
        <v>2.6375000000000002</v>
      </c>
      <c r="P1897" s="4">
        <v>1</v>
      </c>
      <c r="Q1897" s="6">
        <v>100</v>
      </c>
      <c r="R1897" s="7">
        <v>1</v>
      </c>
      <c r="S1897" s="6">
        <v>0</v>
      </c>
      <c r="T1897" s="5">
        <v>0</v>
      </c>
      <c r="U1897" s="5">
        <v>0</v>
      </c>
      <c r="V1897" s="5">
        <f t="shared" si="155"/>
        <v>2.6375000000000002</v>
      </c>
      <c r="W1897" s="5">
        <f t="shared" si="151"/>
        <v>-2.6375000000000002</v>
      </c>
      <c r="X1897" s="8">
        <f t="shared" si="152"/>
        <v>-1</v>
      </c>
      <c r="Y1897" s="4">
        <v>0</v>
      </c>
      <c r="Z1897" s="9" t="str">
        <f t="shared" si="153"/>
        <v>NA</v>
      </c>
      <c r="AA1897" s="10">
        <f t="shared" si="154"/>
        <v>0</v>
      </c>
    </row>
    <row r="1898" spans="1:27" x14ac:dyDescent="0.55000000000000004">
      <c r="A1898" s="3" t="s">
        <v>71</v>
      </c>
      <c r="B1898" s="3" t="s">
        <v>72</v>
      </c>
      <c r="C1898" s="3" t="s">
        <v>3381</v>
      </c>
      <c r="D1898" s="3" t="s">
        <v>3382</v>
      </c>
      <c r="E1898" s="4" t="s">
        <v>47</v>
      </c>
      <c r="F1898" s="3" t="s">
        <v>262</v>
      </c>
      <c r="G1898" s="3" t="s">
        <v>2706</v>
      </c>
      <c r="H1898" s="3" t="s">
        <v>34</v>
      </c>
      <c r="I1898" s="3" t="s">
        <v>77</v>
      </c>
      <c r="J1898" s="3" t="s">
        <v>36</v>
      </c>
      <c r="K1898" s="3" t="s">
        <v>61</v>
      </c>
      <c r="L1898" s="5">
        <v>6.25</v>
      </c>
      <c r="M1898" s="4">
        <v>1</v>
      </c>
      <c r="N1898" s="5">
        <v>2.6375000000000002</v>
      </c>
      <c r="O1898" s="5">
        <v>2.6375000000000002</v>
      </c>
      <c r="P1898" s="4">
        <v>3</v>
      </c>
      <c r="Q1898" s="6">
        <v>33.3333333333333</v>
      </c>
      <c r="R1898" s="7">
        <v>1.6666666666666701</v>
      </c>
      <c r="S1898" s="6">
        <v>0</v>
      </c>
      <c r="T1898" s="5">
        <v>0</v>
      </c>
      <c r="U1898" s="5">
        <v>0</v>
      </c>
      <c r="V1898" s="5">
        <f t="shared" si="155"/>
        <v>2.6375000000000002</v>
      </c>
      <c r="W1898" s="5">
        <f t="shared" si="151"/>
        <v>-2.6375000000000002</v>
      </c>
      <c r="X1898" s="8">
        <f t="shared" si="152"/>
        <v>-1</v>
      </c>
      <c r="Y1898" s="4">
        <v>0</v>
      </c>
      <c r="Z1898" s="9" t="str">
        <f t="shared" si="153"/>
        <v>NA</v>
      </c>
      <c r="AA1898" s="10">
        <f t="shared" si="154"/>
        <v>0</v>
      </c>
    </row>
    <row r="1899" spans="1:27" x14ac:dyDescent="0.55000000000000004">
      <c r="A1899" s="3" t="s">
        <v>71</v>
      </c>
      <c r="B1899" s="3" t="s">
        <v>72</v>
      </c>
      <c r="C1899" s="3" t="s">
        <v>3383</v>
      </c>
      <c r="D1899" s="3" t="s">
        <v>3384</v>
      </c>
      <c r="E1899" s="4" t="s">
        <v>47</v>
      </c>
      <c r="F1899" s="3" t="s">
        <v>104</v>
      </c>
      <c r="G1899" s="3" t="s">
        <v>2836</v>
      </c>
      <c r="H1899" s="3" t="s">
        <v>34</v>
      </c>
      <c r="I1899" s="3" t="s">
        <v>77</v>
      </c>
      <c r="J1899" s="3" t="s">
        <v>36</v>
      </c>
      <c r="K1899" s="3" t="s">
        <v>61</v>
      </c>
      <c r="L1899" s="5">
        <v>6.25</v>
      </c>
      <c r="M1899" s="4">
        <v>1</v>
      </c>
      <c r="N1899" s="5">
        <v>2.65</v>
      </c>
      <c r="O1899" s="5">
        <v>2.65</v>
      </c>
      <c r="P1899" s="4">
        <v>1</v>
      </c>
      <c r="Q1899" s="6">
        <v>100</v>
      </c>
      <c r="R1899" s="7">
        <v>1</v>
      </c>
      <c r="S1899" s="6">
        <v>0</v>
      </c>
      <c r="T1899" s="5">
        <v>0</v>
      </c>
      <c r="U1899" s="5">
        <v>0</v>
      </c>
      <c r="V1899" s="5">
        <f t="shared" si="155"/>
        <v>2.65</v>
      </c>
      <c r="W1899" s="5">
        <f t="shared" si="151"/>
        <v>-2.65</v>
      </c>
      <c r="X1899" s="8">
        <f t="shared" si="152"/>
        <v>-1</v>
      </c>
      <c r="Y1899" s="4">
        <v>0</v>
      </c>
      <c r="Z1899" s="9" t="str">
        <f t="shared" si="153"/>
        <v>NA</v>
      </c>
      <c r="AA1899" s="10">
        <f t="shared" si="154"/>
        <v>0</v>
      </c>
    </row>
    <row r="1900" spans="1:27" x14ac:dyDescent="0.55000000000000004">
      <c r="A1900" s="3" t="s">
        <v>71</v>
      </c>
      <c r="B1900" s="3" t="s">
        <v>72</v>
      </c>
      <c r="C1900" s="3" t="s">
        <v>3385</v>
      </c>
      <c r="D1900" s="3" t="s">
        <v>640</v>
      </c>
      <c r="E1900" s="4" t="s">
        <v>47</v>
      </c>
      <c r="F1900" s="3" t="s">
        <v>133</v>
      </c>
      <c r="G1900" s="3" t="s">
        <v>2801</v>
      </c>
      <c r="H1900" s="3" t="s">
        <v>34</v>
      </c>
      <c r="I1900" s="3" t="s">
        <v>77</v>
      </c>
      <c r="J1900" s="3" t="s">
        <v>36</v>
      </c>
      <c r="K1900" s="3" t="s">
        <v>61</v>
      </c>
      <c r="L1900" s="5">
        <v>6.25</v>
      </c>
      <c r="M1900" s="4">
        <v>1</v>
      </c>
      <c r="N1900" s="5">
        <v>2.65</v>
      </c>
      <c r="O1900" s="5">
        <v>2.65</v>
      </c>
      <c r="P1900" s="4">
        <v>84</v>
      </c>
      <c r="Q1900" s="6">
        <v>1.19047619047619</v>
      </c>
      <c r="R1900" s="7">
        <v>1.51309523809524</v>
      </c>
      <c r="S1900" s="6">
        <v>0</v>
      </c>
      <c r="T1900" s="5">
        <v>0</v>
      </c>
      <c r="U1900" s="5">
        <v>0</v>
      </c>
      <c r="V1900" s="5">
        <f t="shared" si="155"/>
        <v>2.65</v>
      </c>
      <c r="W1900" s="5">
        <f t="shared" si="151"/>
        <v>-2.65</v>
      </c>
      <c r="X1900" s="8">
        <f t="shared" si="152"/>
        <v>-1</v>
      </c>
      <c r="Y1900" s="4">
        <v>0</v>
      </c>
      <c r="Z1900" s="9" t="str">
        <f t="shared" si="153"/>
        <v>NA</v>
      </c>
      <c r="AA1900" s="10">
        <f t="shared" si="154"/>
        <v>0</v>
      </c>
    </row>
    <row r="1901" spans="1:27" x14ac:dyDescent="0.55000000000000004">
      <c r="A1901" s="3" t="s">
        <v>71</v>
      </c>
      <c r="B1901" s="3" t="s">
        <v>72</v>
      </c>
      <c r="C1901" s="3" t="s">
        <v>3386</v>
      </c>
      <c r="D1901" s="3" t="s">
        <v>322</v>
      </c>
      <c r="E1901" s="4" t="s">
        <v>47</v>
      </c>
      <c r="F1901" s="3" t="s">
        <v>262</v>
      </c>
      <c r="G1901" s="3" t="s">
        <v>302</v>
      </c>
      <c r="H1901" s="3" t="s">
        <v>34</v>
      </c>
      <c r="I1901" s="3" t="s">
        <v>77</v>
      </c>
      <c r="J1901" s="3" t="s">
        <v>36</v>
      </c>
      <c r="K1901" s="3" t="s">
        <v>42</v>
      </c>
      <c r="L1901" s="5">
        <v>6.25</v>
      </c>
      <c r="M1901" s="4">
        <v>1</v>
      </c>
      <c r="N1901" s="5">
        <v>2.6625000000000001</v>
      </c>
      <c r="O1901" s="5">
        <v>2.6625000000000001</v>
      </c>
      <c r="P1901" s="4">
        <v>3</v>
      </c>
      <c r="Q1901" s="6">
        <v>33.3333333333333</v>
      </c>
      <c r="R1901" s="7">
        <v>1</v>
      </c>
      <c r="S1901" s="6">
        <v>0</v>
      </c>
      <c r="T1901" s="5">
        <v>0</v>
      </c>
      <c r="U1901" s="5">
        <v>0</v>
      </c>
      <c r="V1901" s="5">
        <f t="shared" si="155"/>
        <v>2.6625000000000001</v>
      </c>
      <c r="W1901" s="5">
        <f t="shared" si="151"/>
        <v>-2.6625000000000001</v>
      </c>
      <c r="X1901" s="8">
        <f t="shared" si="152"/>
        <v>-1</v>
      </c>
      <c r="Y1901" s="4">
        <v>0</v>
      </c>
      <c r="Z1901" s="9" t="str">
        <f t="shared" si="153"/>
        <v>NA</v>
      </c>
      <c r="AA1901" s="10">
        <f t="shared" si="154"/>
        <v>0</v>
      </c>
    </row>
    <row r="1902" spans="1:27" x14ac:dyDescent="0.55000000000000004">
      <c r="A1902" s="3" t="s">
        <v>71</v>
      </c>
      <c r="B1902" s="3" t="s">
        <v>72</v>
      </c>
      <c r="C1902" s="3" t="s">
        <v>3387</v>
      </c>
      <c r="D1902" s="3" t="s">
        <v>3296</v>
      </c>
      <c r="E1902" s="4" t="s">
        <v>47</v>
      </c>
      <c r="F1902" s="3" t="s">
        <v>137</v>
      </c>
      <c r="G1902" s="3" t="s">
        <v>2865</v>
      </c>
      <c r="H1902" s="3" t="s">
        <v>34</v>
      </c>
      <c r="I1902" s="3" t="s">
        <v>77</v>
      </c>
      <c r="J1902" s="3" t="s">
        <v>36</v>
      </c>
      <c r="K1902" s="3" t="s">
        <v>42</v>
      </c>
      <c r="L1902" s="5">
        <v>6.25</v>
      </c>
      <c r="M1902" s="4">
        <v>1</v>
      </c>
      <c r="N1902" s="5">
        <v>2.6625000000000001</v>
      </c>
      <c r="O1902" s="5">
        <v>2.6625000000000001</v>
      </c>
      <c r="P1902" s="4">
        <v>2</v>
      </c>
      <c r="Q1902" s="6">
        <v>50</v>
      </c>
      <c r="R1902" s="7">
        <v>1</v>
      </c>
      <c r="S1902" s="6">
        <v>0</v>
      </c>
      <c r="T1902" s="5">
        <v>0</v>
      </c>
      <c r="U1902" s="5">
        <v>0</v>
      </c>
      <c r="V1902" s="5">
        <f t="shared" si="155"/>
        <v>2.6625000000000001</v>
      </c>
      <c r="W1902" s="5">
        <f t="shared" si="151"/>
        <v>-2.6625000000000001</v>
      </c>
      <c r="X1902" s="8">
        <f t="shared" si="152"/>
        <v>-1</v>
      </c>
      <c r="Y1902" s="4">
        <v>0</v>
      </c>
      <c r="Z1902" s="9" t="str">
        <f t="shared" si="153"/>
        <v>NA</v>
      </c>
      <c r="AA1902" s="10">
        <f t="shared" si="154"/>
        <v>0</v>
      </c>
    </row>
    <row r="1903" spans="1:27" x14ac:dyDescent="0.55000000000000004">
      <c r="A1903" s="3" t="s">
        <v>71</v>
      </c>
      <c r="B1903" s="3" t="s">
        <v>72</v>
      </c>
      <c r="C1903" s="3" t="s">
        <v>3388</v>
      </c>
      <c r="D1903" s="3" t="s">
        <v>2909</v>
      </c>
      <c r="E1903" s="4" t="s">
        <v>47</v>
      </c>
      <c r="F1903" s="3" t="s">
        <v>40</v>
      </c>
      <c r="G1903" s="3" t="s">
        <v>3268</v>
      </c>
      <c r="H1903" s="3" t="s">
        <v>34</v>
      </c>
      <c r="I1903" s="3" t="s">
        <v>77</v>
      </c>
      <c r="J1903" s="3" t="s">
        <v>36</v>
      </c>
      <c r="K1903" s="3" t="s">
        <v>61</v>
      </c>
      <c r="L1903" s="5">
        <v>6.25</v>
      </c>
      <c r="M1903" s="4">
        <v>1</v>
      </c>
      <c r="N1903" s="5">
        <v>2.6625000000000001</v>
      </c>
      <c r="O1903" s="5">
        <v>2.6625000000000001</v>
      </c>
      <c r="P1903" s="4">
        <v>1</v>
      </c>
      <c r="Q1903" s="6">
        <v>100</v>
      </c>
      <c r="R1903" s="7">
        <v>1</v>
      </c>
      <c r="S1903" s="6">
        <v>0</v>
      </c>
      <c r="T1903" s="5">
        <v>0</v>
      </c>
      <c r="U1903" s="5">
        <v>0</v>
      </c>
      <c r="V1903" s="5">
        <f t="shared" si="155"/>
        <v>2.6625000000000001</v>
      </c>
      <c r="W1903" s="5">
        <f t="shared" si="151"/>
        <v>-2.6625000000000001</v>
      </c>
      <c r="X1903" s="8">
        <f t="shared" si="152"/>
        <v>-1</v>
      </c>
      <c r="Y1903" s="4">
        <v>0</v>
      </c>
      <c r="Z1903" s="9" t="str">
        <f t="shared" si="153"/>
        <v>NA</v>
      </c>
      <c r="AA1903" s="10">
        <f t="shared" si="154"/>
        <v>0</v>
      </c>
    </row>
    <row r="1904" spans="1:27" x14ac:dyDescent="0.55000000000000004">
      <c r="A1904" s="3" t="s">
        <v>71</v>
      </c>
      <c r="B1904" s="3" t="s">
        <v>72</v>
      </c>
      <c r="C1904" s="3" t="s">
        <v>3389</v>
      </c>
      <c r="D1904" s="3" t="s">
        <v>3063</v>
      </c>
      <c r="E1904" s="4" t="s">
        <v>47</v>
      </c>
      <c r="F1904" s="3" t="s">
        <v>104</v>
      </c>
      <c r="G1904" s="3" t="s">
        <v>3008</v>
      </c>
      <c r="H1904" s="3" t="s">
        <v>34</v>
      </c>
      <c r="I1904" s="3" t="s">
        <v>77</v>
      </c>
      <c r="J1904" s="3" t="s">
        <v>36</v>
      </c>
      <c r="K1904" s="3" t="s">
        <v>61</v>
      </c>
      <c r="L1904" s="5">
        <v>6.25</v>
      </c>
      <c r="M1904" s="4">
        <v>1</v>
      </c>
      <c r="N1904" s="5">
        <v>2.6749999999999998</v>
      </c>
      <c r="O1904" s="5">
        <v>2.6749999999999998</v>
      </c>
      <c r="P1904" s="4">
        <v>1</v>
      </c>
      <c r="Q1904" s="6">
        <v>100</v>
      </c>
      <c r="R1904" s="7">
        <v>2</v>
      </c>
      <c r="S1904" s="6">
        <v>0</v>
      </c>
      <c r="T1904" s="5">
        <v>0</v>
      </c>
      <c r="U1904" s="5">
        <v>0</v>
      </c>
      <c r="V1904" s="5">
        <f t="shared" si="155"/>
        <v>2.6749999999999998</v>
      </c>
      <c r="W1904" s="5">
        <f t="shared" si="151"/>
        <v>-2.6749999999999998</v>
      </c>
      <c r="X1904" s="8">
        <f t="shared" si="152"/>
        <v>-1</v>
      </c>
      <c r="Y1904" s="4">
        <v>0</v>
      </c>
      <c r="Z1904" s="9" t="str">
        <f t="shared" si="153"/>
        <v>NA</v>
      </c>
      <c r="AA1904" s="10">
        <f t="shared" si="154"/>
        <v>0</v>
      </c>
    </row>
    <row r="1905" spans="1:27" x14ac:dyDescent="0.55000000000000004">
      <c r="A1905" s="3" t="s">
        <v>71</v>
      </c>
      <c r="B1905" s="3" t="s">
        <v>72</v>
      </c>
      <c r="C1905" s="3" t="s">
        <v>3390</v>
      </c>
      <c r="D1905" s="3" t="s">
        <v>611</v>
      </c>
      <c r="E1905" s="4" t="s">
        <v>47</v>
      </c>
      <c r="F1905" s="3" t="s">
        <v>221</v>
      </c>
      <c r="G1905" s="3" t="s">
        <v>2748</v>
      </c>
      <c r="H1905" s="3" t="s">
        <v>34</v>
      </c>
      <c r="I1905" s="3" t="s">
        <v>77</v>
      </c>
      <c r="J1905" s="3" t="s">
        <v>36</v>
      </c>
      <c r="K1905" s="3" t="s">
        <v>61</v>
      </c>
      <c r="L1905" s="5">
        <v>6.25</v>
      </c>
      <c r="M1905" s="4">
        <v>1</v>
      </c>
      <c r="N1905" s="5">
        <v>2.7</v>
      </c>
      <c r="O1905" s="5">
        <v>2.7</v>
      </c>
      <c r="P1905" s="4">
        <v>2</v>
      </c>
      <c r="Q1905" s="6">
        <v>50</v>
      </c>
      <c r="R1905" s="7">
        <v>1</v>
      </c>
      <c r="S1905" s="6">
        <v>0</v>
      </c>
      <c r="T1905" s="5">
        <v>0</v>
      </c>
      <c r="U1905" s="5">
        <v>0</v>
      </c>
      <c r="V1905" s="5">
        <f t="shared" si="155"/>
        <v>2.7</v>
      </c>
      <c r="W1905" s="5">
        <f t="shared" si="151"/>
        <v>-2.7</v>
      </c>
      <c r="X1905" s="8">
        <f t="shared" si="152"/>
        <v>-1</v>
      </c>
      <c r="Y1905" s="4">
        <v>0</v>
      </c>
      <c r="Z1905" s="9" t="str">
        <f t="shared" si="153"/>
        <v>NA</v>
      </c>
      <c r="AA1905" s="10">
        <f t="shared" si="154"/>
        <v>0</v>
      </c>
    </row>
    <row r="1906" spans="1:27" x14ac:dyDescent="0.55000000000000004">
      <c r="A1906" s="3" t="s">
        <v>71</v>
      </c>
      <c r="B1906" s="3" t="s">
        <v>72</v>
      </c>
      <c r="C1906" s="3" t="s">
        <v>3391</v>
      </c>
      <c r="D1906" s="3" t="s">
        <v>3392</v>
      </c>
      <c r="E1906" s="4" t="s">
        <v>47</v>
      </c>
      <c r="F1906" s="3" t="s">
        <v>133</v>
      </c>
      <c r="G1906" s="3" t="s">
        <v>2779</v>
      </c>
      <c r="H1906" s="3" t="s">
        <v>34</v>
      </c>
      <c r="I1906" s="3" t="s">
        <v>77</v>
      </c>
      <c r="J1906" s="3" t="s">
        <v>36</v>
      </c>
      <c r="K1906" s="3" t="s">
        <v>61</v>
      </c>
      <c r="L1906" s="5">
        <v>6.25</v>
      </c>
      <c r="M1906" s="4">
        <v>1</v>
      </c>
      <c r="N1906" s="5">
        <v>2.7</v>
      </c>
      <c r="O1906" s="5">
        <v>2.7</v>
      </c>
      <c r="P1906" s="4">
        <v>1</v>
      </c>
      <c r="Q1906" s="6">
        <v>100</v>
      </c>
      <c r="R1906" s="7">
        <v>2</v>
      </c>
      <c r="S1906" s="6">
        <v>0</v>
      </c>
      <c r="T1906" s="5">
        <v>0</v>
      </c>
      <c r="U1906" s="5">
        <v>0</v>
      </c>
      <c r="V1906" s="5">
        <f t="shared" si="155"/>
        <v>2.7</v>
      </c>
      <c r="W1906" s="5">
        <f t="shared" si="151"/>
        <v>-2.7</v>
      </c>
      <c r="X1906" s="8">
        <f t="shared" si="152"/>
        <v>-1</v>
      </c>
      <c r="Y1906" s="4">
        <v>0</v>
      </c>
      <c r="Z1906" s="9" t="str">
        <f t="shared" si="153"/>
        <v>NA</v>
      </c>
      <c r="AA1906" s="10">
        <f t="shared" si="154"/>
        <v>0</v>
      </c>
    </row>
    <row r="1907" spans="1:27" x14ac:dyDescent="0.55000000000000004">
      <c r="A1907" s="3" t="s">
        <v>71</v>
      </c>
      <c r="B1907" s="3" t="s">
        <v>72</v>
      </c>
      <c r="C1907" s="3" t="s">
        <v>3393</v>
      </c>
      <c r="D1907" s="3" t="s">
        <v>3352</v>
      </c>
      <c r="E1907" s="4" t="s">
        <v>47</v>
      </c>
      <c r="F1907" s="3" t="s">
        <v>75</v>
      </c>
      <c r="G1907" s="3" t="s">
        <v>3051</v>
      </c>
      <c r="H1907" s="3" t="s">
        <v>34</v>
      </c>
      <c r="I1907" s="3" t="s">
        <v>77</v>
      </c>
      <c r="J1907" s="3" t="s">
        <v>36</v>
      </c>
      <c r="K1907" s="3" t="s">
        <v>42</v>
      </c>
      <c r="L1907" s="5">
        <v>6.25</v>
      </c>
      <c r="M1907" s="4">
        <v>1</v>
      </c>
      <c r="N1907" s="5">
        <v>2.7124999999999999</v>
      </c>
      <c r="O1907" s="5">
        <v>2.7124999999999999</v>
      </c>
      <c r="P1907" s="4">
        <v>6</v>
      </c>
      <c r="Q1907" s="6">
        <v>16.6666666666667</v>
      </c>
      <c r="R1907" s="7">
        <v>1.1666666666666701</v>
      </c>
      <c r="S1907" s="6">
        <v>0</v>
      </c>
      <c r="T1907" s="5">
        <v>0</v>
      </c>
      <c r="U1907" s="5">
        <v>0</v>
      </c>
      <c r="V1907" s="5">
        <f t="shared" si="155"/>
        <v>2.7124999999999999</v>
      </c>
      <c r="W1907" s="5">
        <f t="shared" si="151"/>
        <v>-2.7124999999999999</v>
      </c>
      <c r="X1907" s="8">
        <f t="shared" si="152"/>
        <v>-1</v>
      </c>
      <c r="Y1907" s="4">
        <v>0</v>
      </c>
      <c r="Z1907" s="9" t="str">
        <f t="shared" si="153"/>
        <v>NA</v>
      </c>
      <c r="AA1907" s="10">
        <f t="shared" si="154"/>
        <v>0</v>
      </c>
    </row>
    <row r="1908" spans="1:27" x14ac:dyDescent="0.55000000000000004">
      <c r="A1908" s="3" t="s">
        <v>71</v>
      </c>
      <c r="B1908" s="3" t="s">
        <v>72</v>
      </c>
      <c r="C1908" s="3" t="s">
        <v>3394</v>
      </c>
      <c r="D1908" s="3" t="s">
        <v>2612</v>
      </c>
      <c r="E1908" s="4" t="s">
        <v>47</v>
      </c>
      <c r="F1908" s="3" t="s">
        <v>104</v>
      </c>
      <c r="G1908" s="3" t="s">
        <v>232</v>
      </c>
      <c r="H1908" s="3" t="s">
        <v>34</v>
      </c>
      <c r="I1908" s="3" t="s">
        <v>77</v>
      </c>
      <c r="J1908" s="3" t="s">
        <v>36</v>
      </c>
      <c r="K1908" s="3" t="s">
        <v>37</v>
      </c>
      <c r="L1908" s="5">
        <v>6.25</v>
      </c>
      <c r="M1908" s="4">
        <v>1</v>
      </c>
      <c r="N1908" s="5">
        <v>2.7124999999999999</v>
      </c>
      <c r="O1908" s="5">
        <v>2.7124999999999999</v>
      </c>
      <c r="P1908" s="4">
        <v>13</v>
      </c>
      <c r="Q1908" s="6">
        <v>7.6923076923076898</v>
      </c>
      <c r="R1908" s="7">
        <v>1</v>
      </c>
      <c r="S1908" s="6">
        <v>0</v>
      </c>
      <c r="T1908" s="5">
        <v>0</v>
      </c>
      <c r="U1908" s="5">
        <v>0</v>
      </c>
      <c r="V1908" s="5">
        <f t="shared" si="155"/>
        <v>2.7124999999999999</v>
      </c>
      <c r="W1908" s="5">
        <f t="shared" si="151"/>
        <v>-2.7124999999999999</v>
      </c>
      <c r="X1908" s="8">
        <f t="shared" si="152"/>
        <v>-1</v>
      </c>
      <c r="Y1908" s="4">
        <v>0</v>
      </c>
      <c r="Z1908" s="9" t="str">
        <f t="shared" si="153"/>
        <v>NA</v>
      </c>
      <c r="AA1908" s="10">
        <f t="shared" si="154"/>
        <v>0</v>
      </c>
    </row>
    <row r="1909" spans="1:27" x14ac:dyDescent="0.55000000000000004">
      <c r="A1909" s="3" t="s">
        <v>71</v>
      </c>
      <c r="B1909" s="3" t="s">
        <v>72</v>
      </c>
      <c r="C1909" s="3" t="s">
        <v>3395</v>
      </c>
      <c r="D1909" s="3" t="s">
        <v>536</v>
      </c>
      <c r="E1909" s="4" t="s">
        <v>47</v>
      </c>
      <c r="F1909" s="3" t="s">
        <v>221</v>
      </c>
      <c r="G1909" s="3" t="s">
        <v>2748</v>
      </c>
      <c r="H1909" s="3" t="s">
        <v>34</v>
      </c>
      <c r="I1909" s="3" t="s">
        <v>77</v>
      </c>
      <c r="J1909" s="3" t="s">
        <v>36</v>
      </c>
      <c r="K1909" s="3" t="s">
        <v>61</v>
      </c>
      <c r="L1909" s="5">
        <v>6.25</v>
      </c>
      <c r="M1909" s="4">
        <v>1</v>
      </c>
      <c r="N1909" s="5">
        <v>2.7124999999999999</v>
      </c>
      <c r="O1909" s="5">
        <v>2.7124999999999999</v>
      </c>
      <c r="P1909" s="4">
        <v>7</v>
      </c>
      <c r="Q1909" s="6">
        <v>14.285714285714301</v>
      </c>
      <c r="R1909" s="7">
        <v>1.8571428571428601</v>
      </c>
      <c r="S1909" s="6">
        <v>0</v>
      </c>
      <c r="T1909" s="5">
        <v>0</v>
      </c>
      <c r="U1909" s="5">
        <v>0</v>
      </c>
      <c r="V1909" s="5">
        <f t="shared" si="155"/>
        <v>2.7124999999999999</v>
      </c>
      <c r="W1909" s="5">
        <f t="shared" si="151"/>
        <v>-2.7124999999999999</v>
      </c>
      <c r="X1909" s="8">
        <f t="shared" si="152"/>
        <v>-1</v>
      </c>
      <c r="Y1909" s="4">
        <v>0</v>
      </c>
      <c r="Z1909" s="9" t="str">
        <f t="shared" si="153"/>
        <v>NA</v>
      </c>
      <c r="AA1909" s="10">
        <f t="shared" si="154"/>
        <v>0</v>
      </c>
    </row>
    <row r="1910" spans="1:27" x14ac:dyDescent="0.55000000000000004">
      <c r="A1910" s="3" t="s">
        <v>71</v>
      </c>
      <c r="B1910" s="3" t="s">
        <v>72</v>
      </c>
      <c r="C1910" s="3" t="s">
        <v>3396</v>
      </c>
      <c r="D1910" s="3" t="s">
        <v>3397</v>
      </c>
      <c r="E1910" s="4" t="s">
        <v>56</v>
      </c>
      <c r="F1910" s="3" t="s">
        <v>32</v>
      </c>
      <c r="G1910" s="3" t="s">
        <v>2843</v>
      </c>
      <c r="H1910" s="3" t="s">
        <v>34</v>
      </c>
      <c r="I1910" s="3" t="s">
        <v>77</v>
      </c>
      <c r="J1910" s="3" t="s">
        <v>36</v>
      </c>
      <c r="K1910" s="3" t="s">
        <v>61</v>
      </c>
      <c r="L1910" s="5">
        <v>6.25</v>
      </c>
      <c r="M1910" s="4">
        <v>2</v>
      </c>
      <c r="N1910" s="5">
        <v>2.7250000000000001</v>
      </c>
      <c r="O1910" s="5">
        <v>1.3625</v>
      </c>
      <c r="P1910" s="4">
        <v>75</v>
      </c>
      <c r="Q1910" s="6">
        <v>2.6666666666666701</v>
      </c>
      <c r="R1910" s="7">
        <v>3.1640000000000001</v>
      </c>
      <c r="S1910" s="6">
        <v>0</v>
      </c>
      <c r="T1910" s="5">
        <v>0</v>
      </c>
      <c r="U1910" s="5">
        <v>0</v>
      </c>
      <c r="V1910" s="5">
        <f t="shared" si="155"/>
        <v>2.7250000000000001</v>
      </c>
      <c r="W1910" s="5">
        <f t="shared" si="151"/>
        <v>-2.7250000000000001</v>
      </c>
      <c r="X1910" s="8">
        <f t="shared" si="152"/>
        <v>-1</v>
      </c>
      <c r="Y1910" s="4">
        <v>0</v>
      </c>
      <c r="Z1910" s="9" t="str">
        <f t="shared" si="153"/>
        <v>NA</v>
      </c>
      <c r="AA1910" s="10">
        <f t="shared" si="154"/>
        <v>0</v>
      </c>
    </row>
    <row r="1911" spans="1:27" x14ac:dyDescent="0.55000000000000004">
      <c r="A1911" s="3" t="s">
        <v>71</v>
      </c>
      <c r="B1911" s="3" t="s">
        <v>72</v>
      </c>
      <c r="C1911" s="3" t="s">
        <v>3398</v>
      </c>
      <c r="D1911" s="3" t="s">
        <v>3399</v>
      </c>
      <c r="E1911" s="4" t="s">
        <v>47</v>
      </c>
      <c r="F1911" s="3" t="s">
        <v>75</v>
      </c>
      <c r="G1911" s="3" t="s">
        <v>2941</v>
      </c>
      <c r="H1911" s="3" t="s">
        <v>34</v>
      </c>
      <c r="I1911" s="3" t="s">
        <v>77</v>
      </c>
      <c r="J1911" s="3" t="s">
        <v>36</v>
      </c>
      <c r="K1911" s="3" t="s">
        <v>42</v>
      </c>
      <c r="L1911" s="5">
        <v>6.25</v>
      </c>
      <c r="M1911" s="4">
        <v>1</v>
      </c>
      <c r="N1911" s="5">
        <v>2.7374999999999998</v>
      </c>
      <c r="O1911" s="5">
        <v>2.7374999999999998</v>
      </c>
      <c r="P1911" s="4">
        <v>19</v>
      </c>
      <c r="Q1911" s="6">
        <v>5.2631578947368398</v>
      </c>
      <c r="R1911" s="7">
        <v>1.89263157894737</v>
      </c>
      <c r="S1911" s="6">
        <v>0</v>
      </c>
      <c r="T1911" s="5">
        <v>0</v>
      </c>
      <c r="U1911" s="5">
        <v>0</v>
      </c>
      <c r="V1911" s="5">
        <f t="shared" si="155"/>
        <v>2.7374999999999998</v>
      </c>
      <c r="W1911" s="5">
        <f t="shared" si="151"/>
        <v>-2.7374999999999998</v>
      </c>
      <c r="X1911" s="8">
        <f t="shared" si="152"/>
        <v>-1</v>
      </c>
      <c r="Y1911" s="4">
        <v>0</v>
      </c>
      <c r="Z1911" s="9" t="str">
        <f t="shared" si="153"/>
        <v>NA</v>
      </c>
      <c r="AA1911" s="10">
        <f t="shared" si="154"/>
        <v>0</v>
      </c>
    </row>
    <row r="1912" spans="1:27" x14ac:dyDescent="0.55000000000000004">
      <c r="A1912" s="3" t="s">
        <v>71</v>
      </c>
      <c r="B1912" s="3" t="s">
        <v>72</v>
      </c>
      <c r="C1912" s="3" t="s">
        <v>3400</v>
      </c>
      <c r="D1912" s="3" t="s">
        <v>260</v>
      </c>
      <c r="E1912" s="4" t="s">
        <v>47</v>
      </c>
      <c r="F1912" s="3" t="s">
        <v>133</v>
      </c>
      <c r="G1912" s="3" t="s">
        <v>2681</v>
      </c>
      <c r="H1912" s="3" t="s">
        <v>34</v>
      </c>
      <c r="I1912" s="3" t="s">
        <v>77</v>
      </c>
      <c r="J1912" s="3" t="s">
        <v>36</v>
      </c>
      <c r="K1912" s="3" t="s">
        <v>61</v>
      </c>
      <c r="L1912" s="5">
        <v>6.25</v>
      </c>
      <c r="M1912" s="4">
        <v>4</v>
      </c>
      <c r="N1912" s="5">
        <v>2.7374999999999998</v>
      </c>
      <c r="O1912" s="5">
        <v>0.68437499999999996</v>
      </c>
      <c r="P1912" s="4">
        <v>35</v>
      </c>
      <c r="Q1912" s="6">
        <v>11.4285714285714</v>
      </c>
      <c r="R1912" s="7">
        <v>1.3857142857142899</v>
      </c>
      <c r="S1912" s="6">
        <v>0</v>
      </c>
      <c r="T1912" s="5">
        <v>0</v>
      </c>
      <c r="U1912" s="5">
        <v>0</v>
      </c>
      <c r="V1912" s="5">
        <f t="shared" si="155"/>
        <v>2.7374999999999998</v>
      </c>
      <c r="W1912" s="5">
        <f t="shared" si="151"/>
        <v>-2.7374999999999998</v>
      </c>
      <c r="X1912" s="8">
        <f t="shared" si="152"/>
        <v>-1</v>
      </c>
      <c r="Y1912" s="4">
        <v>0</v>
      </c>
      <c r="Z1912" s="9" t="str">
        <f t="shared" si="153"/>
        <v>NA</v>
      </c>
      <c r="AA1912" s="10">
        <f t="shared" si="154"/>
        <v>0</v>
      </c>
    </row>
    <row r="1913" spans="1:27" x14ac:dyDescent="0.55000000000000004">
      <c r="A1913" s="3" t="s">
        <v>71</v>
      </c>
      <c r="B1913" s="3" t="s">
        <v>72</v>
      </c>
      <c r="C1913" s="3" t="s">
        <v>3401</v>
      </c>
      <c r="D1913" s="3" t="s">
        <v>3402</v>
      </c>
      <c r="E1913" s="4" t="s">
        <v>47</v>
      </c>
      <c r="F1913" s="3" t="s">
        <v>194</v>
      </c>
      <c r="G1913" s="3" t="s">
        <v>3403</v>
      </c>
      <c r="H1913" s="3" t="s">
        <v>34</v>
      </c>
      <c r="I1913" s="3" t="s">
        <v>77</v>
      </c>
      <c r="J1913" s="3" t="s">
        <v>36</v>
      </c>
      <c r="K1913" s="3" t="s">
        <v>42</v>
      </c>
      <c r="L1913" s="5">
        <v>6.25</v>
      </c>
      <c r="M1913" s="4">
        <v>1</v>
      </c>
      <c r="N1913" s="5">
        <v>2.75</v>
      </c>
      <c r="O1913" s="5">
        <v>2.75</v>
      </c>
      <c r="P1913" s="4">
        <v>27</v>
      </c>
      <c r="Q1913" s="6">
        <v>3.7037037037037002</v>
      </c>
      <c r="R1913" s="7">
        <v>1.2577777777777801</v>
      </c>
      <c r="S1913" s="6">
        <v>0</v>
      </c>
      <c r="T1913" s="5">
        <v>0</v>
      </c>
      <c r="U1913" s="5">
        <v>0</v>
      </c>
      <c r="V1913" s="5">
        <f t="shared" si="155"/>
        <v>2.75</v>
      </c>
      <c r="W1913" s="5">
        <f t="shared" si="151"/>
        <v>-2.75</v>
      </c>
      <c r="X1913" s="8">
        <f t="shared" si="152"/>
        <v>-1</v>
      </c>
      <c r="Y1913" s="4">
        <v>0</v>
      </c>
      <c r="Z1913" s="9" t="str">
        <f t="shared" si="153"/>
        <v>NA</v>
      </c>
      <c r="AA1913" s="10">
        <f t="shared" si="154"/>
        <v>0</v>
      </c>
    </row>
    <row r="1914" spans="1:27" x14ac:dyDescent="0.55000000000000004">
      <c r="A1914" s="3" t="s">
        <v>71</v>
      </c>
      <c r="B1914" s="3" t="s">
        <v>72</v>
      </c>
      <c r="C1914" s="3" t="s">
        <v>3404</v>
      </c>
      <c r="D1914" s="3" t="s">
        <v>253</v>
      </c>
      <c r="E1914" s="4" t="s">
        <v>47</v>
      </c>
      <c r="F1914" s="3" t="s">
        <v>137</v>
      </c>
      <c r="G1914" s="3" t="s">
        <v>138</v>
      </c>
      <c r="H1914" s="3" t="s">
        <v>34</v>
      </c>
      <c r="I1914" s="3" t="s">
        <v>77</v>
      </c>
      <c r="J1914" s="3" t="s">
        <v>36</v>
      </c>
      <c r="K1914" s="3" t="s">
        <v>42</v>
      </c>
      <c r="L1914" s="5">
        <v>6.25</v>
      </c>
      <c r="M1914" s="4">
        <v>1</v>
      </c>
      <c r="N1914" s="5">
        <v>2.7625000000000002</v>
      </c>
      <c r="O1914" s="5">
        <v>2.7625000000000002</v>
      </c>
      <c r="P1914" s="4">
        <v>1</v>
      </c>
      <c r="Q1914" s="6">
        <v>100</v>
      </c>
      <c r="R1914" s="7">
        <v>1</v>
      </c>
      <c r="S1914" s="6">
        <v>0</v>
      </c>
      <c r="T1914" s="5">
        <v>0</v>
      </c>
      <c r="U1914" s="5">
        <v>0</v>
      </c>
      <c r="V1914" s="5">
        <f t="shared" si="155"/>
        <v>2.7625000000000002</v>
      </c>
      <c r="W1914" s="5">
        <f t="shared" si="151"/>
        <v>-2.7625000000000002</v>
      </c>
      <c r="X1914" s="8">
        <f t="shared" si="152"/>
        <v>-1</v>
      </c>
      <c r="Y1914" s="4">
        <v>0</v>
      </c>
      <c r="Z1914" s="9" t="str">
        <f t="shared" si="153"/>
        <v>NA</v>
      </c>
      <c r="AA1914" s="10">
        <f t="shared" si="154"/>
        <v>0</v>
      </c>
    </row>
    <row r="1915" spans="1:27" x14ac:dyDescent="0.55000000000000004">
      <c r="A1915" s="3" t="s">
        <v>71</v>
      </c>
      <c r="B1915" s="3" t="s">
        <v>72</v>
      </c>
      <c r="C1915" s="3" t="s">
        <v>3405</v>
      </c>
      <c r="D1915" s="3" t="s">
        <v>3406</v>
      </c>
      <c r="E1915" s="4" t="s">
        <v>47</v>
      </c>
      <c r="F1915" s="3" t="s">
        <v>221</v>
      </c>
      <c r="G1915" s="3" t="s">
        <v>2748</v>
      </c>
      <c r="H1915" s="3" t="s">
        <v>34</v>
      </c>
      <c r="I1915" s="3" t="s">
        <v>77</v>
      </c>
      <c r="J1915" s="3" t="s">
        <v>36</v>
      </c>
      <c r="K1915" s="3" t="s">
        <v>61</v>
      </c>
      <c r="L1915" s="5">
        <v>6.25</v>
      </c>
      <c r="M1915" s="4">
        <v>1</v>
      </c>
      <c r="N1915" s="5">
        <v>2.7625000000000002</v>
      </c>
      <c r="O1915" s="5">
        <v>2.7625000000000002</v>
      </c>
      <c r="P1915" s="4">
        <v>1</v>
      </c>
      <c r="Q1915" s="6">
        <v>100</v>
      </c>
      <c r="R1915" s="7">
        <v>1</v>
      </c>
      <c r="S1915" s="6">
        <v>0</v>
      </c>
      <c r="T1915" s="5">
        <v>0</v>
      </c>
      <c r="U1915" s="5">
        <v>0</v>
      </c>
      <c r="V1915" s="5">
        <f t="shared" si="155"/>
        <v>2.7625000000000002</v>
      </c>
      <c r="W1915" s="5">
        <f t="shared" si="151"/>
        <v>-2.7625000000000002</v>
      </c>
      <c r="X1915" s="8">
        <f t="shared" si="152"/>
        <v>-1</v>
      </c>
      <c r="Y1915" s="4">
        <v>0</v>
      </c>
      <c r="Z1915" s="9" t="str">
        <f t="shared" si="153"/>
        <v>NA</v>
      </c>
      <c r="AA1915" s="10">
        <f t="shared" si="154"/>
        <v>0</v>
      </c>
    </row>
    <row r="1916" spans="1:27" x14ac:dyDescent="0.55000000000000004">
      <c r="A1916" s="3" t="s">
        <v>71</v>
      </c>
      <c r="B1916" s="3" t="s">
        <v>72</v>
      </c>
      <c r="C1916" s="3" t="s">
        <v>3407</v>
      </c>
      <c r="D1916" s="3" t="s">
        <v>1569</v>
      </c>
      <c r="E1916" s="4" t="s">
        <v>47</v>
      </c>
      <c r="F1916" s="3" t="s">
        <v>133</v>
      </c>
      <c r="G1916" s="3" t="s">
        <v>134</v>
      </c>
      <c r="H1916" s="3" t="s">
        <v>34</v>
      </c>
      <c r="I1916" s="3" t="s">
        <v>77</v>
      </c>
      <c r="J1916" s="3" t="s">
        <v>36</v>
      </c>
      <c r="K1916" s="3" t="s">
        <v>42</v>
      </c>
      <c r="L1916" s="5">
        <v>6.25</v>
      </c>
      <c r="M1916" s="4">
        <v>1</v>
      </c>
      <c r="N1916" s="5">
        <v>2.7625000000000002</v>
      </c>
      <c r="O1916" s="5">
        <v>2.7625000000000002</v>
      </c>
      <c r="P1916" s="4">
        <v>1</v>
      </c>
      <c r="Q1916" s="6">
        <v>100</v>
      </c>
      <c r="R1916" s="7">
        <v>1</v>
      </c>
      <c r="S1916" s="6">
        <v>0</v>
      </c>
      <c r="T1916" s="5">
        <v>0</v>
      </c>
      <c r="U1916" s="5">
        <v>0</v>
      </c>
      <c r="V1916" s="5">
        <f t="shared" si="155"/>
        <v>2.7625000000000002</v>
      </c>
      <c r="W1916" s="5">
        <f t="shared" si="151"/>
        <v>-2.7625000000000002</v>
      </c>
      <c r="X1916" s="8">
        <f t="shared" si="152"/>
        <v>-1</v>
      </c>
      <c r="Y1916" s="4">
        <v>0</v>
      </c>
      <c r="Z1916" s="9" t="str">
        <f t="shared" si="153"/>
        <v>NA</v>
      </c>
      <c r="AA1916" s="10">
        <f t="shared" si="154"/>
        <v>0</v>
      </c>
    </row>
    <row r="1917" spans="1:27" x14ac:dyDescent="0.55000000000000004">
      <c r="A1917" s="3" t="s">
        <v>71</v>
      </c>
      <c r="B1917" s="3" t="s">
        <v>72</v>
      </c>
      <c r="C1917" s="3" t="s">
        <v>3408</v>
      </c>
      <c r="D1917" s="3" t="s">
        <v>3409</v>
      </c>
      <c r="E1917" s="4" t="s">
        <v>47</v>
      </c>
      <c r="F1917" s="3" t="s">
        <v>104</v>
      </c>
      <c r="G1917" s="3" t="s">
        <v>2750</v>
      </c>
      <c r="H1917" s="3" t="s">
        <v>34</v>
      </c>
      <c r="I1917" s="3" t="s">
        <v>77</v>
      </c>
      <c r="J1917" s="3" t="s">
        <v>36</v>
      </c>
      <c r="K1917" s="3" t="s">
        <v>61</v>
      </c>
      <c r="L1917" s="5">
        <v>6.25</v>
      </c>
      <c r="M1917" s="4">
        <v>2</v>
      </c>
      <c r="N1917" s="5">
        <v>2.7749999999999999</v>
      </c>
      <c r="O1917" s="5">
        <v>1.3875</v>
      </c>
      <c r="P1917" s="4">
        <v>4</v>
      </c>
      <c r="Q1917" s="6">
        <v>50</v>
      </c>
      <c r="R1917" s="7">
        <v>3.25</v>
      </c>
      <c r="S1917" s="6">
        <v>0</v>
      </c>
      <c r="T1917" s="5">
        <v>0</v>
      </c>
      <c r="U1917" s="5">
        <v>0</v>
      </c>
      <c r="V1917" s="5">
        <f t="shared" si="155"/>
        <v>2.7749999999999999</v>
      </c>
      <c r="W1917" s="5">
        <f t="shared" si="151"/>
        <v>-2.7749999999999999</v>
      </c>
      <c r="X1917" s="8">
        <f t="shared" si="152"/>
        <v>-1</v>
      </c>
      <c r="Y1917" s="4">
        <v>0</v>
      </c>
      <c r="Z1917" s="9" t="str">
        <f t="shared" si="153"/>
        <v>NA</v>
      </c>
      <c r="AA1917" s="10">
        <f t="shared" si="154"/>
        <v>0</v>
      </c>
    </row>
    <row r="1918" spans="1:27" x14ac:dyDescent="0.55000000000000004">
      <c r="A1918" s="3" t="s">
        <v>71</v>
      </c>
      <c r="B1918" s="3" t="s">
        <v>72</v>
      </c>
      <c r="C1918" s="3" t="s">
        <v>3410</v>
      </c>
      <c r="D1918" s="3" t="s">
        <v>3411</v>
      </c>
      <c r="E1918" s="4" t="s">
        <v>47</v>
      </c>
      <c r="F1918" s="3" t="s">
        <v>262</v>
      </c>
      <c r="G1918" s="3" t="s">
        <v>3031</v>
      </c>
      <c r="H1918" s="3" t="s">
        <v>34</v>
      </c>
      <c r="I1918" s="3" t="s">
        <v>77</v>
      </c>
      <c r="J1918" s="3" t="s">
        <v>36</v>
      </c>
      <c r="K1918" s="3" t="s">
        <v>61</v>
      </c>
      <c r="L1918" s="5">
        <v>6.25</v>
      </c>
      <c r="M1918" s="4">
        <v>1</v>
      </c>
      <c r="N1918" s="5">
        <v>2.7749999999999999</v>
      </c>
      <c r="O1918" s="5">
        <v>2.7749999999999999</v>
      </c>
      <c r="P1918" s="4">
        <v>2</v>
      </c>
      <c r="Q1918" s="6">
        <v>50</v>
      </c>
      <c r="R1918" s="7">
        <v>1</v>
      </c>
      <c r="S1918" s="6">
        <v>0</v>
      </c>
      <c r="T1918" s="5">
        <v>0</v>
      </c>
      <c r="U1918" s="5">
        <v>0</v>
      </c>
      <c r="V1918" s="5">
        <f t="shared" si="155"/>
        <v>2.7749999999999999</v>
      </c>
      <c r="W1918" s="5">
        <f t="shared" si="151"/>
        <v>-2.7749999999999999</v>
      </c>
      <c r="X1918" s="8">
        <f t="shared" si="152"/>
        <v>-1</v>
      </c>
      <c r="Y1918" s="4">
        <v>0</v>
      </c>
      <c r="Z1918" s="9" t="str">
        <f t="shared" si="153"/>
        <v>NA</v>
      </c>
      <c r="AA1918" s="10">
        <f t="shared" si="154"/>
        <v>0</v>
      </c>
    </row>
    <row r="1919" spans="1:27" x14ac:dyDescent="0.55000000000000004">
      <c r="A1919" s="3" t="s">
        <v>71</v>
      </c>
      <c r="B1919" s="3" t="s">
        <v>72</v>
      </c>
      <c r="C1919" s="3" t="s">
        <v>3412</v>
      </c>
      <c r="D1919" s="3" t="s">
        <v>3413</v>
      </c>
      <c r="E1919" s="4" t="s">
        <v>47</v>
      </c>
      <c r="F1919" s="3" t="s">
        <v>40</v>
      </c>
      <c r="G1919" s="3" t="s">
        <v>2932</v>
      </c>
      <c r="H1919" s="3" t="s">
        <v>34</v>
      </c>
      <c r="I1919" s="3" t="s">
        <v>77</v>
      </c>
      <c r="J1919" s="3" t="s">
        <v>36</v>
      </c>
      <c r="K1919" s="3" t="s">
        <v>42</v>
      </c>
      <c r="L1919" s="5">
        <v>6.25</v>
      </c>
      <c r="M1919" s="4">
        <v>1</v>
      </c>
      <c r="N1919" s="5">
        <v>2.7749999999999999</v>
      </c>
      <c r="O1919" s="5">
        <v>2.7749999999999999</v>
      </c>
      <c r="P1919" s="4">
        <v>5</v>
      </c>
      <c r="Q1919" s="6">
        <v>20</v>
      </c>
      <c r="R1919" s="7">
        <v>1.18</v>
      </c>
      <c r="S1919" s="6">
        <v>0</v>
      </c>
      <c r="T1919" s="5">
        <v>0</v>
      </c>
      <c r="U1919" s="5">
        <v>0</v>
      </c>
      <c r="V1919" s="5">
        <f t="shared" si="155"/>
        <v>2.7749999999999999</v>
      </c>
      <c r="W1919" s="5">
        <f t="shared" si="151"/>
        <v>-2.7749999999999999</v>
      </c>
      <c r="X1919" s="8">
        <f t="shared" si="152"/>
        <v>-1</v>
      </c>
      <c r="Y1919" s="4">
        <v>0</v>
      </c>
      <c r="Z1919" s="9" t="str">
        <f t="shared" si="153"/>
        <v>NA</v>
      </c>
      <c r="AA1919" s="10">
        <f t="shared" si="154"/>
        <v>0</v>
      </c>
    </row>
    <row r="1920" spans="1:27" x14ac:dyDescent="0.55000000000000004">
      <c r="A1920" s="3" t="s">
        <v>71</v>
      </c>
      <c r="B1920" s="3" t="s">
        <v>72</v>
      </c>
      <c r="C1920" s="3" t="s">
        <v>3414</v>
      </c>
      <c r="D1920" s="3" t="s">
        <v>3415</v>
      </c>
      <c r="E1920" s="4" t="s">
        <v>47</v>
      </c>
      <c r="F1920" s="3" t="s">
        <v>173</v>
      </c>
      <c r="G1920" s="3" t="s">
        <v>3044</v>
      </c>
      <c r="H1920" s="3" t="s">
        <v>34</v>
      </c>
      <c r="I1920" s="3" t="s">
        <v>77</v>
      </c>
      <c r="J1920" s="3" t="s">
        <v>36</v>
      </c>
      <c r="K1920" s="3" t="s">
        <v>42</v>
      </c>
      <c r="L1920" s="5">
        <v>6.25</v>
      </c>
      <c r="M1920" s="4">
        <v>1</v>
      </c>
      <c r="N1920" s="5">
        <v>2.7875000000000001</v>
      </c>
      <c r="O1920" s="5">
        <v>2.7875000000000001</v>
      </c>
      <c r="P1920" s="4">
        <v>8</v>
      </c>
      <c r="Q1920" s="6">
        <v>12.5</v>
      </c>
      <c r="R1920" s="7">
        <v>2</v>
      </c>
      <c r="S1920" s="6">
        <v>0</v>
      </c>
      <c r="T1920" s="5">
        <v>0</v>
      </c>
      <c r="U1920" s="5">
        <v>0</v>
      </c>
      <c r="V1920" s="5">
        <f t="shared" si="155"/>
        <v>2.7875000000000001</v>
      </c>
      <c r="W1920" s="5">
        <f t="shared" si="151"/>
        <v>-2.7875000000000001</v>
      </c>
      <c r="X1920" s="8">
        <f t="shared" si="152"/>
        <v>-1</v>
      </c>
      <c r="Y1920" s="4">
        <v>0</v>
      </c>
      <c r="Z1920" s="9" t="str">
        <f t="shared" si="153"/>
        <v>NA</v>
      </c>
      <c r="AA1920" s="10">
        <f t="shared" si="154"/>
        <v>0</v>
      </c>
    </row>
    <row r="1921" spans="1:27" x14ac:dyDescent="0.55000000000000004">
      <c r="A1921" s="3" t="s">
        <v>71</v>
      </c>
      <c r="B1921" s="3" t="s">
        <v>72</v>
      </c>
      <c r="C1921" s="3" t="s">
        <v>3416</v>
      </c>
      <c r="D1921" s="3" t="s">
        <v>3417</v>
      </c>
      <c r="E1921" s="4" t="s">
        <v>47</v>
      </c>
      <c r="F1921" s="3" t="s">
        <v>173</v>
      </c>
      <c r="G1921" s="3" t="s">
        <v>3418</v>
      </c>
      <c r="H1921" s="3" t="s">
        <v>1727</v>
      </c>
      <c r="I1921" s="3" t="s">
        <v>77</v>
      </c>
      <c r="J1921" s="3" t="s">
        <v>36</v>
      </c>
      <c r="K1921" s="3" t="s">
        <v>42</v>
      </c>
      <c r="L1921" s="5">
        <v>6.25</v>
      </c>
      <c r="M1921" s="4">
        <v>1</v>
      </c>
      <c r="N1921" s="5">
        <v>2.7875000000000001</v>
      </c>
      <c r="O1921" s="5">
        <v>2.7875000000000001</v>
      </c>
      <c r="P1921" s="4">
        <v>4</v>
      </c>
      <c r="Q1921" s="6">
        <v>25</v>
      </c>
      <c r="R1921" s="7">
        <v>1.25</v>
      </c>
      <c r="S1921" s="6">
        <v>0</v>
      </c>
      <c r="T1921" s="5">
        <v>0</v>
      </c>
      <c r="U1921" s="5">
        <v>0</v>
      </c>
      <c r="V1921" s="5">
        <f t="shared" si="155"/>
        <v>2.7875000000000001</v>
      </c>
      <c r="W1921" s="5">
        <f t="shared" si="151"/>
        <v>-2.7875000000000001</v>
      </c>
      <c r="X1921" s="8">
        <f t="shared" si="152"/>
        <v>-1</v>
      </c>
      <c r="Y1921" s="4">
        <v>0</v>
      </c>
      <c r="Z1921" s="9" t="str">
        <f t="shared" si="153"/>
        <v>NA</v>
      </c>
      <c r="AA1921" s="10">
        <f t="shared" si="154"/>
        <v>0</v>
      </c>
    </row>
    <row r="1922" spans="1:27" x14ac:dyDescent="0.55000000000000004">
      <c r="A1922" s="3" t="s">
        <v>71</v>
      </c>
      <c r="B1922" s="3" t="s">
        <v>72</v>
      </c>
      <c r="C1922" s="3" t="s">
        <v>3419</v>
      </c>
      <c r="D1922" s="3" t="s">
        <v>3420</v>
      </c>
      <c r="E1922" s="4" t="s">
        <v>56</v>
      </c>
      <c r="F1922" s="3" t="s">
        <v>32</v>
      </c>
      <c r="G1922" s="3" t="s">
        <v>3421</v>
      </c>
      <c r="H1922" s="3" t="s">
        <v>34</v>
      </c>
      <c r="I1922" s="3" t="s">
        <v>77</v>
      </c>
      <c r="J1922" s="3" t="s">
        <v>36</v>
      </c>
      <c r="K1922" s="3" t="s">
        <v>61</v>
      </c>
      <c r="L1922" s="5">
        <v>6.25</v>
      </c>
      <c r="M1922" s="4">
        <v>1</v>
      </c>
      <c r="N1922" s="5">
        <v>2.8</v>
      </c>
      <c r="O1922" s="5">
        <v>2.8</v>
      </c>
      <c r="P1922" s="4">
        <v>2</v>
      </c>
      <c r="Q1922" s="6">
        <v>50</v>
      </c>
      <c r="R1922" s="7">
        <v>1</v>
      </c>
      <c r="S1922" s="6">
        <v>0</v>
      </c>
      <c r="T1922" s="5">
        <v>0</v>
      </c>
      <c r="U1922" s="5">
        <v>0</v>
      </c>
      <c r="V1922" s="5">
        <f t="shared" si="155"/>
        <v>2.8</v>
      </c>
      <c r="W1922" s="5">
        <f t="shared" ref="W1922:W1985" si="156">U1922-V1922</f>
        <v>-2.8</v>
      </c>
      <c r="X1922" s="8">
        <f t="shared" ref="X1922:X1985" si="157">IF(V1922=0,0,(U1922-V1922)/V1922)</f>
        <v>-1</v>
      </c>
      <c r="Y1922" s="4">
        <v>0</v>
      </c>
      <c r="Z1922" s="9" t="str">
        <f t="shared" ref="Z1922:Z1985" si="158">IF(Y1922=0,"NA",U1922/Y1922)</f>
        <v>NA</v>
      </c>
      <c r="AA1922" s="10">
        <f t="shared" ref="AA1922:AA1985" si="159">(Q1922/100*S1922/100)</f>
        <v>0</v>
      </c>
    </row>
    <row r="1923" spans="1:27" x14ac:dyDescent="0.55000000000000004">
      <c r="A1923" s="3" t="s">
        <v>71</v>
      </c>
      <c r="B1923" s="3" t="s">
        <v>72</v>
      </c>
      <c r="C1923" s="3" t="s">
        <v>3422</v>
      </c>
      <c r="D1923" s="3" t="s">
        <v>3423</v>
      </c>
      <c r="E1923" s="4" t="s">
        <v>47</v>
      </c>
      <c r="F1923" s="3" t="s">
        <v>173</v>
      </c>
      <c r="G1923" s="3" t="s">
        <v>2840</v>
      </c>
      <c r="H1923" s="3" t="s">
        <v>34</v>
      </c>
      <c r="I1923" s="3" t="s">
        <v>77</v>
      </c>
      <c r="J1923" s="3" t="s">
        <v>36</v>
      </c>
      <c r="K1923" s="3" t="s">
        <v>42</v>
      </c>
      <c r="L1923" s="5">
        <v>6.25</v>
      </c>
      <c r="M1923" s="4">
        <v>1</v>
      </c>
      <c r="N1923" s="5">
        <v>2.8125</v>
      </c>
      <c r="O1923" s="5">
        <v>2.8125</v>
      </c>
      <c r="P1923" s="4">
        <v>5</v>
      </c>
      <c r="Q1923" s="6">
        <v>20</v>
      </c>
      <c r="R1923" s="7">
        <v>2.6</v>
      </c>
      <c r="S1923" s="6">
        <v>0</v>
      </c>
      <c r="T1923" s="5">
        <v>0</v>
      </c>
      <c r="U1923" s="5">
        <v>0</v>
      </c>
      <c r="V1923" s="5">
        <f t="shared" ref="V1923:V1986" si="160">N1923</f>
        <v>2.8125</v>
      </c>
      <c r="W1923" s="5">
        <f t="shared" si="156"/>
        <v>-2.8125</v>
      </c>
      <c r="X1923" s="8">
        <f t="shared" si="157"/>
        <v>-1</v>
      </c>
      <c r="Y1923" s="4">
        <v>0</v>
      </c>
      <c r="Z1923" s="9" t="str">
        <f t="shared" si="158"/>
        <v>NA</v>
      </c>
      <c r="AA1923" s="10">
        <f t="shared" si="159"/>
        <v>0</v>
      </c>
    </row>
    <row r="1924" spans="1:27" x14ac:dyDescent="0.55000000000000004">
      <c r="A1924" s="3" t="s">
        <v>71</v>
      </c>
      <c r="B1924" s="3" t="s">
        <v>72</v>
      </c>
      <c r="C1924" s="3" t="s">
        <v>3424</v>
      </c>
      <c r="D1924" s="3" t="s">
        <v>3425</v>
      </c>
      <c r="E1924" s="4" t="s">
        <v>47</v>
      </c>
      <c r="F1924" s="3" t="s">
        <v>173</v>
      </c>
      <c r="G1924" s="3" t="s">
        <v>2840</v>
      </c>
      <c r="H1924" s="3" t="s">
        <v>34</v>
      </c>
      <c r="I1924" s="3" t="s">
        <v>77</v>
      </c>
      <c r="J1924" s="3" t="s">
        <v>36</v>
      </c>
      <c r="K1924" s="3" t="s">
        <v>42</v>
      </c>
      <c r="L1924" s="5">
        <v>6.25</v>
      </c>
      <c r="M1924" s="4">
        <v>2</v>
      </c>
      <c r="N1924" s="5">
        <v>2.8125</v>
      </c>
      <c r="O1924" s="5">
        <v>1.40625</v>
      </c>
      <c r="P1924" s="4">
        <v>39</v>
      </c>
      <c r="Q1924" s="6">
        <v>5.1282051282051304</v>
      </c>
      <c r="R1924" s="7">
        <v>1.17948717948718</v>
      </c>
      <c r="S1924" s="6">
        <v>0</v>
      </c>
      <c r="T1924" s="5">
        <v>0</v>
      </c>
      <c r="U1924" s="5">
        <v>0</v>
      </c>
      <c r="V1924" s="5">
        <f t="shared" si="160"/>
        <v>2.8125</v>
      </c>
      <c r="W1924" s="5">
        <f t="shared" si="156"/>
        <v>-2.8125</v>
      </c>
      <c r="X1924" s="8">
        <f t="shared" si="157"/>
        <v>-1</v>
      </c>
      <c r="Y1924" s="4">
        <v>0</v>
      </c>
      <c r="Z1924" s="9" t="str">
        <f t="shared" si="158"/>
        <v>NA</v>
      </c>
      <c r="AA1924" s="10">
        <f t="shared" si="159"/>
        <v>0</v>
      </c>
    </row>
    <row r="1925" spans="1:27" x14ac:dyDescent="0.55000000000000004">
      <c r="A1925" s="3" t="s">
        <v>71</v>
      </c>
      <c r="B1925" s="3" t="s">
        <v>72</v>
      </c>
      <c r="C1925" s="3" t="s">
        <v>3426</v>
      </c>
      <c r="D1925" s="3" t="s">
        <v>3427</v>
      </c>
      <c r="E1925" s="4" t="s">
        <v>47</v>
      </c>
      <c r="F1925" s="3" t="s">
        <v>32</v>
      </c>
      <c r="G1925" s="3" t="s">
        <v>575</v>
      </c>
      <c r="H1925" s="3" t="s">
        <v>34</v>
      </c>
      <c r="I1925" s="3" t="s">
        <v>77</v>
      </c>
      <c r="J1925" s="3" t="s">
        <v>36</v>
      </c>
      <c r="K1925" s="3" t="s">
        <v>42</v>
      </c>
      <c r="L1925" s="5">
        <v>6.25</v>
      </c>
      <c r="M1925" s="4">
        <v>1</v>
      </c>
      <c r="N1925" s="5">
        <v>2.8125</v>
      </c>
      <c r="O1925" s="5">
        <v>2.8125</v>
      </c>
      <c r="P1925" s="4">
        <v>52</v>
      </c>
      <c r="Q1925" s="6">
        <v>1.92307692307692</v>
      </c>
      <c r="R1925" s="7">
        <v>1.425</v>
      </c>
      <c r="S1925" s="6">
        <v>0</v>
      </c>
      <c r="T1925" s="5">
        <v>0</v>
      </c>
      <c r="U1925" s="5">
        <v>0</v>
      </c>
      <c r="V1925" s="5">
        <f t="shared" si="160"/>
        <v>2.8125</v>
      </c>
      <c r="W1925" s="5">
        <f t="shared" si="156"/>
        <v>-2.8125</v>
      </c>
      <c r="X1925" s="8">
        <f t="shared" si="157"/>
        <v>-1</v>
      </c>
      <c r="Y1925" s="4">
        <v>0</v>
      </c>
      <c r="Z1925" s="9" t="str">
        <f t="shared" si="158"/>
        <v>NA</v>
      </c>
      <c r="AA1925" s="10">
        <f t="shared" si="159"/>
        <v>0</v>
      </c>
    </row>
    <row r="1926" spans="1:27" x14ac:dyDescent="0.55000000000000004">
      <c r="A1926" s="3" t="s">
        <v>71</v>
      </c>
      <c r="B1926" s="3" t="s">
        <v>72</v>
      </c>
      <c r="C1926" s="3" t="s">
        <v>3428</v>
      </c>
      <c r="D1926" s="3" t="s">
        <v>297</v>
      </c>
      <c r="E1926" s="4" t="s">
        <v>47</v>
      </c>
      <c r="F1926" s="3" t="s">
        <v>194</v>
      </c>
      <c r="G1926" s="3" t="s">
        <v>3147</v>
      </c>
      <c r="H1926" s="3" t="s">
        <v>34</v>
      </c>
      <c r="I1926" s="3" t="s">
        <v>77</v>
      </c>
      <c r="J1926" s="3" t="s">
        <v>36</v>
      </c>
      <c r="K1926" s="3" t="s">
        <v>42</v>
      </c>
      <c r="L1926" s="5">
        <v>6.25</v>
      </c>
      <c r="M1926" s="4">
        <v>1</v>
      </c>
      <c r="N1926" s="5">
        <v>2.8125</v>
      </c>
      <c r="O1926" s="5">
        <v>2.8125</v>
      </c>
      <c r="P1926" s="4">
        <v>3</v>
      </c>
      <c r="Q1926" s="6">
        <v>33.3333333333333</v>
      </c>
      <c r="R1926" s="7">
        <v>1</v>
      </c>
      <c r="S1926" s="6">
        <v>0</v>
      </c>
      <c r="T1926" s="5">
        <v>0</v>
      </c>
      <c r="U1926" s="5">
        <v>0</v>
      </c>
      <c r="V1926" s="5">
        <f t="shared" si="160"/>
        <v>2.8125</v>
      </c>
      <c r="W1926" s="5">
        <f t="shared" si="156"/>
        <v>-2.8125</v>
      </c>
      <c r="X1926" s="8">
        <f t="shared" si="157"/>
        <v>-1</v>
      </c>
      <c r="Y1926" s="4">
        <v>0</v>
      </c>
      <c r="Z1926" s="9" t="str">
        <f t="shared" si="158"/>
        <v>NA</v>
      </c>
      <c r="AA1926" s="10">
        <f t="shared" si="159"/>
        <v>0</v>
      </c>
    </row>
    <row r="1927" spans="1:27" x14ac:dyDescent="0.55000000000000004">
      <c r="A1927" s="3" t="s">
        <v>71</v>
      </c>
      <c r="B1927" s="3" t="s">
        <v>72</v>
      </c>
      <c r="C1927" s="3" t="s">
        <v>3429</v>
      </c>
      <c r="D1927" s="3" t="s">
        <v>3430</v>
      </c>
      <c r="E1927" s="4" t="s">
        <v>47</v>
      </c>
      <c r="F1927" s="3" t="s">
        <v>125</v>
      </c>
      <c r="G1927" s="3" t="s">
        <v>2924</v>
      </c>
      <c r="H1927" s="3" t="s">
        <v>34</v>
      </c>
      <c r="I1927" s="3" t="s">
        <v>77</v>
      </c>
      <c r="J1927" s="3" t="s">
        <v>36</v>
      </c>
      <c r="K1927" s="3" t="s">
        <v>61</v>
      </c>
      <c r="L1927" s="5">
        <v>6.25</v>
      </c>
      <c r="M1927" s="4">
        <v>2</v>
      </c>
      <c r="N1927" s="5">
        <v>2.8125</v>
      </c>
      <c r="O1927" s="5">
        <v>1.40625</v>
      </c>
      <c r="P1927" s="4">
        <v>10</v>
      </c>
      <c r="Q1927" s="6">
        <v>20</v>
      </c>
      <c r="R1927" s="7">
        <v>1.8</v>
      </c>
      <c r="S1927" s="6">
        <v>0</v>
      </c>
      <c r="T1927" s="5">
        <v>0</v>
      </c>
      <c r="U1927" s="5">
        <v>0</v>
      </c>
      <c r="V1927" s="5">
        <f t="shared" si="160"/>
        <v>2.8125</v>
      </c>
      <c r="W1927" s="5">
        <f t="shared" si="156"/>
        <v>-2.8125</v>
      </c>
      <c r="X1927" s="8">
        <f t="shared" si="157"/>
        <v>-1</v>
      </c>
      <c r="Y1927" s="4">
        <v>0</v>
      </c>
      <c r="Z1927" s="9" t="str">
        <f t="shared" si="158"/>
        <v>NA</v>
      </c>
      <c r="AA1927" s="10">
        <f t="shared" si="159"/>
        <v>0</v>
      </c>
    </row>
    <row r="1928" spans="1:27" x14ac:dyDescent="0.55000000000000004">
      <c r="A1928" s="3" t="s">
        <v>71</v>
      </c>
      <c r="B1928" s="3" t="s">
        <v>72</v>
      </c>
      <c r="C1928" s="3" t="s">
        <v>3431</v>
      </c>
      <c r="D1928" s="3" t="s">
        <v>3245</v>
      </c>
      <c r="E1928" s="4" t="s">
        <v>47</v>
      </c>
      <c r="F1928" s="3" t="s">
        <v>262</v>
      </c>
      <c r="G1928" s="3" t="s">
        <v>3432</v>
      </c>
      <c r="H1928" s="3" t="s">
        <v>34</v>
      </c>
      <c r="I1928" s="3" t="s">
        <v>77</v>
      </c>
      <c r="J1928" s="3" t="s">
        <v>36</v>
      </c>
      <c r="K1928" s="3" t="s">
        <v>61</v>
      </c>
      <c r="L1928" s="5">
        <v>6.25</v>
      </c>
      <c r="M1928" s="4">
        <v>2</v>
      </c>
      <c r="N1928" s="5">
        <v>2.8250000000000002</v>
      </c>
      <c r="O1928" s="5">
        <v>1.4125000000000001</v>
      </c>
      <c r="P1928" s="4">
        <v>170</v>
      </c>
      <c r="Q1928" s="6">
        <v>1.1764705882352899</v>
      </c>
      <c r="R1928" s="7">
        <v>1.1411764705882399</v>
      </c>
      <c r="S1928" s="6">
        <v>0</v>
      </c>
      <c r="T1928" s="5">
        <v>0</v>
      </c>
      <c r="U1928" s="5">
        <v>0</v>
      </c>
      <c r="V1928" s="5">
        <f t="shared" si="160"/>
        <v>2.8250000000000002</v>
      </c>
      <c r="W1928" s="5">
        <f t="shared" si="156"/>
        <v>-2.8250000000000002</v>
      </c>
      <c r="X1928" s="8">
        <f t="shared" si="157"/>
        <v>-1</v>
      </c>
      <c r="Y1928" s="4">
        <v>0</v>
      </c>
      <c r="Z1928" s="9" t="str">
        <f t="shared" si="158"/>
        <v>NA</v>
      </c>
      <c r="AA1928" s="10">
        <f t="shared" si="159"/>
        <v>0</v>
      </c>
    </row>
    <row r="1929" spans="1:27" x14ac:dyDescent="0.55000000000000004">
      <c r="A1929" s="3" t="s">
        <v>71</v>
      </c>
      <c r="B1929" s="3" t="s">
        <v>72</v>
      </c>
      <c r="C1929" s="3" t="s">
        <v>3433</v>
      </c>
      <c r="D1929" s="3" t="s">
        <v>3427</v>
      </c>
      <c r="E1929" s="4" t="s">
        <v>47</v>
      </c>
      <c r="F1929" s="3" t="s">
        <v>125</v>
      </c>
      <c r="G1929" s="3" t="s">
        <v>2943</v>
      </c>
      <c r="H1929" s="3" t="s">
        <v>34</v>
      </c>
      <c r="I1929" s="3" t="s">
        <v>77</v>
      </c>
      <c r="J1929" s="3" t="s">
        <v>36</v>
      </c>
      <c r="K1929" s="3" t="s">
        <v>42</v>
      </c>
      <c r="L1929" s="5">
        <v>6.25</v>
      </c>
      <c r="M1929" s="4">
        <v>1</v>
      </c>
      <c r="N1929" s="5">
        <v>2.8250000000000002</v>
      </c>
      <c r="O1929" s="5">
        <v>2.8250000000000002</v>
      </c>
      <c r="P1929" s="4">
        <v>1</v>
      </c>
      <c r="Q1929" s="6">
        <v>100</v>
      </c>
      <c r="R1929" s="7">
        <v>1</v>
      </c>
      <c r="S1929" s="6">
        <v>0</v>
      </c>
      <c r="T1929" s="5">
        <v>0</v>
      </c>
      <c r="U1929" s="5">
        <v>0</v>
      </c>
      <c r="V1929" s="5">
        <f t="shared" si="160"/>
        <v>2.8250000000000002</v>
      </c>
      <c r="W1929" s="5">
        <f t="shared" si="156"/>
        <v>-2.8250000000000002</v>
      </c>
      <c r="X1929" s="8">
        <f t="shared" si="157"/>
        <v>-1</v>
      </c>
      <c r="Y1929" s="4">
        <v>0</v>
      </c>
      <c r="Z1929" s="9" t="str">
        <f t="shared" si="158"/>
        <v>NA</v>
      </c>
      <c r="AA1929" s="10">
        <f t="shared" si="159"/>
        <v>0</v>
      </c>
    </row>
    <row r="1930" spans="1:27" x14ac:dyDescent="0.55000000000000004">
      <c r="A1930" s="3" t="s">
        <v>71</v>
      </c>
      <c r="B1930" s="3" t="s">
        <v>72</v>
      </c>
      <c r="C1930" s="3" t="s">
        <v>3434</v>
      </c>
      <c r="D1930" s="3" t="s">
        <v>3435</v>
      </c>
      <c r="E1930" s="4" t="s">
        <v>47</v>
      </c>
      <c r="F1930" s="3" t="s">
        <v>32</v>
      </c>
      <c r="G1930" s="3" t="s">
        <v>2686</v>
      </c>
      <c r="H1930" s="3" t="s">
        <v>34</v>
      </c>
      <c r="I1930" s="3" t="s">
        <v>77</v>
      </c>
      <c r="J1930" s="3" t="s">
        <v>36</v>
      </c>
      <c r="K1930" s="3" t="s">
        <v>61</v>
      </c>
      <c r="L1930" s="5">
        <v>6.25</v>
      </c>
      <c r="M1930" s="4">
        <v>1</v>
      </c>
      <c r="N1930" s="5">
        <v>2.8374999999999999</v>
      </c>
      <c r="O1930" s="5">
        <v>2.8374999999999999</v>
      </c>
      <c r="P1930" s="4">
        <v>8</v>
      </c>
      <c r="Q1930" s="6">
        <v>12.5</v>
      </c>
      <c r="R1930" s="7">
        <v>2.5</v>
      </c>
      <c r="S1930" s="6">
        <v>0</v>
      </c>
      <c r="T1930" s="5">
        <v>0</v>
      </c>
      <c r="U1930" s="5">
        <v>0</v>
      </c>
      <c r="V1930" s="5">
        <f t="shared" si="160"/>
        <v>2.8374999999999999</v>
      </c>
      <c r="W1930" s="5">
        <f t="shared" si="156"/>
        <v>-2.8374999999999999</v>
      </c>
      <c r="X1930" s="8">
        <f t="shared" si="157"/>
        <v>-1</v>
      </c>
      <c r="Y1930" s="4">
        <v>0</v>
      </c>
      <c r="Z1930" s="9" t="str">
        <f t="shared" si="158"/>
        <v>NA</v>
      </c>
      <c r="AA1930" s="10">
        <f t="shared" si="159"/>
        <v>0</v>
      </c>
    </row>
    <row r="1931" spans="1:27" x14ac:dyDescent="0.55000000000000004">
      <c r="A1931" s="3" t="s">
        <v>71</v>
      </c>
      <c r="B1931" s="3" t="s">
        <v>72</v>
      </c>
      <c r="C1931" s="3" t="s">
        <v>3436</v>
      </c>
      <c r="D1931" s="3" t="s">
        <v>3437</v>
      </c>
      <c r="E1931" s="4" t="s">
        <v>47</v>
      </c>
      <c r="F1931" s="3" t="s">
        <v>75</v>
      </c>
      <c r="G1931" s="3" t="s">
        <v>282</v>
      </c>
      <c r="H1931" s="3" t="s">
        <v>34</v>
      </c>
      <c r="I1931" s="3" t="s">
        <v>77</v>
      </c>
      <c r="J1931" s="3" t="s">
        <v>36</v>
      </c>
      <c r="K1931" s="3" t="s">
        <v>61</v>
      </c>
      <c r="L1931" s="5">
        <v>6.25</v>
      </c>
      <c r="M1931" s="4">
        <v>1</v>
      </c>
      <c r="N1931" s="5">
        <v>2.8374999999999999</v>
      </c>
      <c r="O1931" s="5">
        <v>2.8374999999999999</v>
      </c>
      <c r="P1931" s="4">
        <v>1</v>
      </c>
      <c r="Q1931" s="6">
        <v>100</v>
      </c>
      <c r="R1931" s="7">
        <v>1</v>
      </c>
      <c r="S1931" s="6">
        <v>0</v>
      </c>
      <c r="T1931" s="5">
        <v>0</v>
      </c>
      <c r="U1931" s="5">
        <v>0</v>
      </c>
      <c r="V1931" s="5">
        <f t="shared" si="160"/>
        <v>2.8374999999999999</v>
      </c>
      <c r="W1931" s="5">
        <f t="shared" si="156"/>
        <v>-2.8374999999999999</v>
      </c>
      <c r="X1931" s="8">
        <f t="shared" si="157"/>
        <v>-1</v>
      </c>
      <c r="Y1931" s="4">
        <v>0</v>
      </c>
      <c r="Z1931" s="9" t="str">
        <f t="shared" si="158"/>
        <v>NA</v>
      </c>
      <c r="AA1931" s="10">
        <f t="shared" si="159"/>
        <v>0</v>
      </c>
    </row>
    <row r="1932" spans="1:27" x14ac:dyDescent="0.55000000000000004">
      <c r="A1932" s="3" t="s">
        <v>71</v>
      </c>
      <c r="B1932" s="3" t="s">
        <v>72</v>
      </c>
      <c r="C1932" s="3" t="s">
        <v>3438</v>
      </c>
      <c r="D1932" s="3" t="s">
        <v>3278</v>
      </c>
      <c r="E1932" s="4" t="s">
        <v>47</v>
      </c>
      <c r="F1932" s="3" t="s">
        <v>104</v>
      </c>
      <c r="G1932" s="3" t="s">
        <v>616</v>
      </c>
      <c r="H1932" s="3" t="s">
        <v>34</v>
      </c>
      <c r="I1932" s="3" t="s">
        <v>77</v>
      </c>
      <c r="J1932" s="3" t="s">
        <v>36</v>
      </c>
      <c r="K1932" s="3" t="s">
        <v>61</v>
      </c>
      <c r="L1932" s="5">
        <v>6.25</v>
      </c>
      <c r="M1932" s="4">
        <v>1</v>
      </c>
      <c r="N1932" s="5">
        <v>2.8374999999999999</v>
      </c>
      <c r="O1932" s="5">
        <v>2.8374999999999999</v>
      </c>
      <c r="P1932" s="4">
        <v>10</v>
      </c>
      <c r="Q1932" s="6">
        <v>10</v>
      </c>
      <c r="R1932" s="7">
        <v>2.54</v>
      </c>
      <c r="S1932" s="6">
        <v>0</v>
      </c>
      <c r="T1932" s="5">
        <v>0</v>
      </c>
      <c r="U1932" s="5">
        <v>0</v>
      </c>
      <c r="V1932" s="5">
        <f t="shared" si="160"/>
        <v>2.8374999999999999</v>
      </c>
      <c r="W1932" s="5">
        <f t="shared" si="156"/>
        <v>-2.8374999999999999</v>
      </c>
      <c r="X1932" s="8">
        <f t="shared" si="157"/>
        <v>-1</v>
      </c>
      <c r="Y1932" s="4">
        <v>0</v>
      </c>
      <c r="Z1932" s="9" t="str">
        <f t="shared" si="158"/>
        <v>NA</v>
      </c>
      <c r="AA1932" s="10">
        <f t="shared" si="159"/>
        <v>0</v>
      </c>
    </row>
    <row r="1933" spans="1:27" x14ac:dyDescent="0.55000000000000004">
      <c r="A1933" s="3" t="s">
        <v>71</v>
      </c>
      <c r="B1933" s="3" t="s">
        <v>72</v>
      </c>
      <c r="C1933" s="3" t="s">
        <v>3439</v>
      </c>
      <c r="D1933" s="3" t="s">
        <v>3440</v>
      </c>
      <c r="E1933" s="4" t="s">
        <v>47</v>
      </c>
      <c r="F1933" s="3" t="s">
        <v>40</v>
      </c>
      <c r="G1933" s="3" t="s">
        <v>2987</v>
      </c>
      <c r="H1933" s="3" t="s">
        <v>34</v>
      </c>
      <c r="I1933" s="3" t="s">
        <v>77</v>
      </c>
      <c r="J1933" s="3" t="s">
        <v>36</v>
      </c>
      <c r="K1933" s="3" t="s">
        <v>42</v>
      </c>
      <c r="L1933" s="5">
        <v>6.25</v>
      </c>
      <c r="M1933" s="4">
        <v>1</v>
      </c>
      <c r="N1933" s="5">
        <v>2.85</v>
      </c>
      <c r="O1933" s="5">
        <v>2.85</v>
      </c>
      <c r="P1933" s="4">
        <v>17</v>
      </c>
      <c r="Q1933" s="6">
        <v>5.8823529411764701</v>
      </c>
      <c r="R1933" s="7">
        <v>1.47</v>
      </c>
      <c r="S1933" s="6">
        <v>0</v>
      </c>
      <c r="T1933" s="5">
        <v>0</v>
      </c>
      <c r="U1933" s="5">
        <v>0</v>
      </c>
      <c r="V1933" s="5">
        <f t="shared" si="160"/>
        <v>2.85</v>
      </c>
      <c r="W1933" s="5">
        <f t="shared" si="156"/>
        <v>-2.85</v>
      </c>
      <c r="X1933" s="8">
        <f t="shared" si="157"/>
        <v>-1</v>
      </c>
      <c r="Y1933" s="4">
        <v>0</v>
      </c>
      <c r="Z1933" s="9" t="str">
        <f t="shared" si="158"/>
        <v>NA</v>
      </c>
      <c r="AA1933" s="10">
        <f t="shared" si="159"/>
        <v>0</v>
      </c>
    </row>
    <row r="1934" spans="1:27" x14ac:dyDescent="0.55000000000000004">
      <c r="A1934" s="3" t="s">
        <v>71</v>
      </c>
      <c r="B1934" s="3" t="s">
        <v>72</v>
      </c>
      <c r="C1934" s="3" t="s">
        <v>3441</v>
      </c>
      <c r="D1934" s="3" t="s">
        <v>3442</v>
      </c>
      <c r="E1934" s="4" t="s">
        <v>47</v>
      </c>
      <c r="F1934" s="3" t="s">
        <v>173</v>
      </c>
      <c r="G1934" s="3" t="s">
        <v>2840</v>
      </c>
      <c r="H1934" s="3" t="s">
        <v>34</v>
      </c>
      <c r="I1934" s="3" t="s">
        <v>77</v>
      </c>
      <c r="J1934" s="3" t="s">
        <v>36</v>
      </c>
      <c r="K1934" s="3" t="s">
        <v>42</v>
      </c>
      <c r="L1934" s="5">
        <v>6.25</v>
      </c>
      <c r="M1934" s="4">
        <v>1</v>
      </c>
      <c r="N1934" s="5">
        <v>2.8624999999999998</v>
      </c>
      <c r="O1934" s="5">
        <v>2.8624999999999998</v>
      </c>
      <c r="P1934" s="4">
        <v>13</v>
      </c>
      <c r="Q1934" s="6">
        <v>7.6923076923076898</v>
      </c>
      <c r="R1934" s="7">
        <v>2.3846153846153801</v>
      </c>
      <c r="S1934" s="6">
        <v>0</v>
      </c>
      <c r="T1934" s="5">
        <v>0</v>
      </c>
      <c r="U1934" s="5">
        <v>0</v>
      </c>
      <c r="V1934" s="5">
        <f t="shared" si="160"/>
        <v>2.8624999999999998</v>
      </c>
      <c r="W1934" s="5">
        <f t="shared" si="156"/>
        <v>-2.8624999999999998</v>
      </c>
      <c r="X1934" s="8">
        <f t="shared" si="157"/>
        <v>-1</v>
      </c>
      <c r="Y1934" s="4">
        <v>0</v>
      </c>
      <c r="Z1934" s="9" t="str">
        <f t="shared" si="158"/>
        <v>NA</v>
      </c>
      <c r="AA1934" s="10">
        <f t="shared" si="159"/>
        <v>0</v>
      </c>
    </row>
    <row r="1935" spans="1:27" x14ac:dyDescent="0.55000000000000004">
      <c r="A1935" s="3" t="s">
        <v>71</v>
      </c>
      <c r="B1935" s="3" t="s">
        <v>72</v>
      </c>
      <c r="C1935" s="3" t="s">
        <v>3443</v>
      </c>
      <c r="D1935" s="3" t="s">
        <v>3444</v>
      </c>
      <c r="E1935" s="4" t="s">
        <v>47</v>
      </c>
      <c r="F1935" s="3" t="s">
        <v>173</v>
      </c>
      <c r="G1935" s="3" t="s">
        <v>2840</v>
      </c>
      <c r="H1935" s="3" t="s">
        <v>34</v>
      </c>
      <c r="I1935" s="3" t="s">
        <v>77</v>
      </c>
      <c r="J1935" s="3" t="s">
        <v>36</v>
      </c>
      <c r="K1935" s="3" t="s">
        <v>42</v>
      </c>
      <c r="L1935" s="5">
        <v>6.25</v>
      </c>
      <c r="M1935" s="4">
        <v>1</v>
      </c>
      <c r="N1935" s="5">
        <v>2.8624999999999998</v>
      </c>
      <c r="O1935" s="5">
        <v>2.8624999999999998</v>
      </c>
      <c r="P1935" s="4">
        <v>6</v>
      </c>
      <c r="Q1935" s="6">
        <v>16.6666666666667</v>
      </c>
      <c r="R1935" s="7">
        <v>2.8333333333333299</v>
      </c>
      <c r="S1935" s="6">
        <v>0</v>
      </c>
      <c r="T1935" s="5">
        <v>0</v>
      </c>
      <c r="U1935" s="5">
        <v>0</v>
      </c>
      <c r="V1935" s="5">
        <f t="shared" si="160"/>
        <v>2.8624999999999998</v>
      </c>
      <c r="W1935" s="5">
        <f t="shared" si="156"/>
        <v>-2.8624999999999998</v>
      </c>
      <c r="X1935" s="8">
        <f t="shared" si="157"/>
        <v>-1</v>
      </c>
      <c r="Y1935" s="4">
        <v>0</v>
      </c>
      <c r="Z1935" s="9" t="str">
        <f t="shared" si="158"/>
        <v>NA</v>
      </c>
      <c r="AA1935" s="10">
        <f t="shared" si="159"/>
        <v>0</v>
      </c>
    </row>
    <row r="1936" spans="1:27" x14ac:dyDescent="0.55000000000000004">
      <c r="A1936" s="3" t="s">
        <v>71</v>
      </c>
      <c r="B1936" s="3" t="s">
        <v>72</v>
      </c>
      <c r="C1936" s="3" t="s">
        <v>3445</v>
      </c>
      <c r="D1936" s="3" t="s">
        <v>776</v>
      </c>
      <c r="E1936" s="4" t="s">
        <v>47</v>
      </c>
      <c r="F1936" s="3" t="s">
        <v>75</v>
      </c>
      <c r="G1936" s="3" t="s">
        <v>282</v>
      </c>
      <c r="H1936" s="3" t="s">
        <v>34</v>
      </c>
      <c r="I1936" s="3" t="s">
        <v>77</v>
      </c>
      <c r="J1936" s="3" t="s">
        <v>36</v>
      </c>
      <c r="K1936" s="3" t="s">
        <v>61</v>
      </c>
      <c r="L1936" s="5">
        <v>6.25</v>
      </c>
      <c r="M1936" s="4">
        <v>2</v>
      </c>
      <c r="N1936" s="5">
        <v>2.8624999999999998</v>
      </c>
      <c r="O1936" s="5">
        <v>1.4312499999999999</v>
      </c>
      <c r="P1936" s="4">
        <v>35</v>
      </c>
      <c r="Q1936" s="6">
        <v>5.71428571428571</v>
      </c>
      <c r="R1936" s="7">
        <v>1.5657142857142901</v>
      </c>
      <c r="S1936" s="6">
        <v>0</v>
      </c>
      <c r="T1936" s="5">
        <v>0</v>
      </c>
      <c r="U1936" s="5">
        <v>0</v>
      </c>
      <c r="V1936" s="5">
        <f t="shared" si="160"/>
        <v>2.8624999999999998</v>
      </c>
      <c r="W1936" s="5">
        <f t="shared" si="156"/>
        <v>-2.8624999999999998</v>
      </c>
      <c r="X1936" s="8">
        <f t="shared" si="157"/>
        <v>-1</v>
      </c>
      <c r="Y1936" s="4">
        <v>0</v>
      </c>
      <c r="Z1936" s="9" t="str">
        <f t="shared" si="158"/>
        <v>NA</v>
      </c>
      <c r="AA1936" s="10">
        <f t="shared" si="159"/>
        <v>0</v>
      </c>
    </row>
    <row r="1937" spans="1:27" x14ac:dyDescent="0.55000000000000004">
      <c r="A1937" s="3" t="s">
        <v>71</v>
      </c>
      <c r="B1937" s="3" t="s">
        <v>72</v>
      </c>
      <c r="C1937" s="3" t="s">
        <v>3446</v>
      </c>
      <c r="D1937" s="3" t="s">
        <v>3447</v>
      </c>
      <c r="E1937" s="4" t="s">
        <v>47</v>
      </c>
      <c r="F1937" s="3" t="s">
        <v>75</v>
      </c>
      <c r="G1937" s="3" t="s">
        <v>282</v>
      </c>
      <c r="H1937" s="3" t="s">
        <v>34</v>
      </c>
      <c r="I1937" s="3" t="s">
        <v>77</v>
      </c>
      <c r="J1937" s="3" t="s">
        <v>36</v>
      </c>
      <c r="K1937" s="3" t="s">
        <v>61</v>
      </c>
      <c r="L1937" s="5">
        <v>6.25</v>
      </c>
      <c r="M1937" s="4">
        <v>1</v>
      </c>
      <c r="N1937" s="5">
        <v>2.8624999999999998</v>
      </c>
      <c r="O1937" s="5">
        <v>2.8624999999999998</v>
      </c>
      <c r="P1937" s="4">
        <v>4</v>
      </c>
      <c r="Q1937" s="6">
        <v>25</v>
      </c>
      <c r="R1937" s="7">
        <v>1.5</v>
      </c>
      <c r="S1937" s="6">
        <v>0</v>
      </c>
      <c r="T1937" s="5">
        <v>0</v>
      </c>
      <c r="U1937" s="5">
        <v>0</v>
      </c>
      <c r="V1937" s="5">
        <f t="shared" si="160"/>
        <v>2.8624999999999998</v>
      </c>
      <c r="W1937" s="5">
        <f t="shared" si="156"/>
        <v>-2.8624999999999998</v>
      </c>
      <c r="X1937" s="8">
        <f t="shared" si="157"/>
        <v>-1</v>
      </c>
      <c r="Y1937" s="4">
        <v>0</v>
      </c>
      <c r="Z1937" s="9" t="str">
        <f t="shared" si="158"/>
        <v>NA</v>
      </c>
      <c r="AA1937" s="10">
        <f t="shared" si="159"/>
        <v>0</v>
      </c>
    </row>
    <row r="1938" spans="1:27" x14ac:dyDescent="0.55000000000000004">
      <c r="A1938" s="3" t="s">
        <v>71</v>
      </c>
      <c r="B1938" s="3" t="s">
        <v>72</v>
      </c>
      <c r="C1938" s="3" t="s">
        <v>3448</v>
      </c>
      <c r="D1938" s="3" t="s">
        <v>778</v>
      </c>
      <c r="E1938" s="4" t="s">
        <v>47</v>
      </c>
      <c r="F1938" s="3" t="s">
        <v>125</v>
      </c>
      <c r="G1938" s="3" t="s">
        <v>3135</v>
      </c>
      <c r="H1938" s="3" t="s">
        <v>34</v>
      </c>
      <c r="I1938" s="3" t="s">
        <v>77</v>
      </c>
      <c r="J1938" s="3" t="s">
        <v>36</v>
      </c>
      <c r="K1938" s="3" t="s">
        <v>42</v>
      </c>
      <c r="L1938" s="5">
        <v>6.25</v>
      </c>
      <c r="M1938" s="4">
        <v>1</v>
      </c>
      <c r="N1938" s="5">
        <v>2.8624999999999998</v>
      </c>
      <c r="O1938" s="5">
        <v>2.8624999999999998</v>
      </c>
      <c r="P1938" s="4">
        <v>66</v>
      </c>
      <c r="Q1938" s="6">
        <v>1.51515151515152</v>
      </c>
      <c r="R1938" s="7">
        <v>1.2784848484848499</v>
      </c>
      <c r="S1938" s="6">
        <v>0</v>
      </c>
      <c r="T1938" s="5">
        <v>0</v>
      </c>
      <c r="U1938" s="5">
        <v>0</v>
      </c>
      <c r="V1938" s="5">
        <f t="shared" si="160"/>
        <v>2.8624999999999998</v>
      </c>
      <c r="W1938" s="5">
        <f t="shared" si="156"/>
        <v>-2.8624999999999998</v>
      </c>
      <c r="X1938" s="8">
        <f t="shared" si="157"/>
        <v>-1</v>
      </c>
      <c r="Y1938" s="4">
        <v>0</v>
      </c>
      <c r="Z1938" s="9" t="str">
        <f t="shared" si="158"/>
        <v>NA</v>
      </c>
      <c r="AA1938" s="10">
        <f t="shared" si="159"/>
        <v>0</v>
      </c>
    </row>
    <row r="1939" spans="1:27" x14ac:dyDescent="0.55000000000000004">
      <c r="A1939" s="3" t="s">
        <v>71</v>
      </c>
      <c r="B1939" s="3" t="s">
        <v>72</v>
      </c>
      <c r="C1939" s="3" t="s">
        <v>3449</v>
      </c>
      <c r="D1939" s="3" t="s">
        <v>3450</v>
      </c>
      <c r="E1939" s="4" t="s">
        <v>47</v>
      </c>
      <c r="F1939" s="3" t="s">
        <v>104</v>
      </c>
      <c r="G1939" s="3" t="s">
        <v>2958</v>
      </c>
      <c r="H1939" s="3" t="s">
        <v>34</v>
      </c>
      <c r="I1939" s="3" t="s">
        <v>77</v>
      </c>
      <c r="J1939" s="3" t="s">
        <v>36</v>
      </c>
      <c r="K1939" s="3" t="s">
        <v>61</v>
      </c>
      <c r="L1939" s="5">
        <v>6.25</v>
      </c>
      <c r="M1939" s="4">
        <v>1</v>
      </c>
      <c r="N1939" s="5">
        <v>2.875</v>
      </c>
      <c r="O1939" s="5">
        <v>2.875</v>
      </c>
      <c r="P1939" s="4">
        <v>6</v>
      </c>
      <c r="Q1939" s="6">
        <v>16.6666666666667</v>
      </c>
      <c r="R1939" s="7">
        <v>3.8333333333333299</v>
      </c>
      <c r="S1939" s="6">
        <v>0</v>
      </c>
      <c r="T1939" s="5">
        <v>0</v>
      </c>
      <c r="U1939" s="5">
        <v>0</v>
      </c>
      <c r="V1939" s="5">
        <f t="shared" si="160"/>
        <v>2.875</v>
      </c>
      <c r="W1939" s="5">
        <f t="shared" si="156"/>
        <v>-2.875</v>
      </c>
      <c r="X1939" s="8">
        <f t="shared" si="157"/>
        <v>-1</v>
      </c>
      <c r="Y1939" s="4">
        <v>0</v>
      </c>
      <c r="Z1939" s="9" t="str">
        <f t="shared" si="158"/>
        <v>NA</v>
      </c>
      <c r="AA1939" s="10">
        <f t="shared" si="159"/>
        <v>0</v>
      </c>
    </row>
    <row r="1940" spans="1:27" x14ac:dyDescent="0.55000000000000004">
      <c r="A1940" s="3" t="s">
        <v>71</v>
      </c>
      <c r="B1940" s="3" t="s">
        <v>72</v>
      </c>
      <c r="C1940" s="3" t="s">
        <v>3451</v>
      </c>
      <c r="D1940" s="3" t="s">
        <v>2623</v>
      </c>
      <c r="E1940" s="4" t="s">
        <v>47</v>
      </c>
      <c r="F1940" s="3" t="s">
        <v>137</v>
      </c>
      <c r="G1940" s="3" t="s">
        <v>138</v>
      </c>
      <c r="H1940" s="3" t="s">
        <v>34</v>
      </c>
      <c r="I1940" s="3" t="s">
        <v>77</v>
      </c>
      <c r="J1940" s="3" t="s">
        <v>36</v>
      </c>
      <c r="K1940" s="3" t="s">
        <v>42</v>
      </c>
      <c r="L1940" s="5">
        <v>6.25</v>
      </c>
      <c r="M1940" s="4">
        <v>1</v>
      </c>
      <c r="N1940" s="5">
        <v>2.875</v>
      </c>
      <c r="O1940" s="5">
        <v>2.875</v>
      </c>
      <c r="P1940" s="4">
        <v>5</v>
      </c>
      <c r="Q1940" s="6">
        <v>20</v>
      </c>
      <c r="R1940" s="7">
        <v>2.8</v>
      </c>
      <c r="S1940" s="6">
        <v>0</v>
      </c>
      <c r="T1940" s="5">
        <v>0</v>
      </c>
      <c r="U1940" s="5">
        <v>0</v>
      </c>
      <c r="V1940" s="5">
        <f t="shared" si="160"/>
        <v>2.875</v>
      </c>
      <c r="W1940" s="5">
        <f t="shared" si="156"/>
        <v>-2.875</v>
      </c>
      <c r="X1940" s="8">
        <f t="shared" si="157"/>
        <v>-1</v>
      </c>
      <c r="Y1940" s="4">
        <v>0</v>
      </c>
      <c r="Z1940" s="9" t="str">
        <f t="shared" si="158"/>
        <v>NA</v>
      </c>
      <c r="AA1940" s="10">
        <f t="shared" si="159"/>
        <v>0</v>
      </c>
    </row>
    <row r="1941" spans="1:27" x14ac:dyDescent="0.55000000000000004">
      <c r="A1941" s="3" t="s">
        <v>71</v>
      </c>
      <c r="B1941" s="3" t="s">
        <v>72</v>
      </c>
      <c r="C1941" s="3" t="s">
        <v>3452</v>
      </c>
      <c r="D1941" s="3" t="s">
        <v>2016</v>
      </c>
      <c r="E1941" s="4" t="s">
        <v>47</v>
      </c>
      <c r="F1941" s="3" t="s">
        <v>173</v>
      </c>
      <c r="G1941" s="3" t="s">
        <v>3453</v>
      </c>
      <c r="H1941" s="3" t="s">
        <v>1071</v>
      </c>
      <c r="I1941" s="3" t="s">
        <v>77</v>
      </c>
      <c r="J1941" s="3" t="s">
        <v>36</v>
      </c>
      <c r="K1941" s="3" t="s">
        <v>42</v>
      </c>
      <c r="L1941" s="5">
        <v>6.25</v>
      </c>
      <c r="M1941" s="4">
        <v>1</v>
      </c>
      <c r="N1941" s="5">
        <v>2.8875000000000002</v>
      </c>
      <c r="O1941" s="5">
        <v>2.8875000000000002</v>
      </c>
      <c r="P1941" s="4">
        <v>211</v>
      </c>
      <c r="Q1941" s="6">
        <v>0.47393364928910003</v>
      </c>
      <c r="R1941" s="7">
        <v>1.25165876777251</v>
      </c>
      <c r="S1941" s="6">
        <v>0</v>
      </c>
      <c r="T1941" s="5">
        <v>0</v>
      </c>
      <c r="U1941" s="5">
        <v>0</v>
      </c>
      <c r="V1941" s="5">
        <f t="shared" si="160"/>
        <v>2.8875000000000002</v>
      </c>
      <c r="W1941" s="5">
        <f t="shared" si="156"/>
        <v>-2.8875000000000002</v>
      </c>
      <c r="X1941" s="8">
        <f t="shared" si="157"/>
        <v>-1</v>
      </c>
      <c r="Y1941" s="4">
        <v>0</v>
      </c>
      <c r="Z1941" s="9" t="str">
        <f t="shared" si="158"/>
        <v>NA</v>
      </c>
      <c r="AA1941" s="10">
        <f t="shared" si="159"/>
        <v>0</v>
      </c>
    </row>
    <row r="1942" spans="1:27" x14ac:dyDescent="0.55000000000000004">
      <c r="A1942" s="3" t="s">
        <v>71</v>
      </c>
      <c r="B1942" s="3" t="s">
        <v>72</v>
      </c>
      <c r="C1942" s="3" t="s">
        <v>3454</v>
      </c>
      <c r="D1942" s="3" t="s">
        <v>3455</v>
      </c>
      <c r="E1942" s="4" t="s">
        <v>47</v>
      </c>
      <c r="F1942" s="3" t="s">
        <v>173</v>
      </c>
      <c r="G1942" s="3" t="s">
        <v>2840</v>
      </c>
      <c r="H1942" s="3" t="s">
        <v>34</v>
      </c>
      <c r="I1942" s="3" t="s">
        <v>77</v>
      </c>
      <c r="J1942" s="3" t="s">
        <v>36</v>
      </c>
      <c r="K1942" s="3" t="s">
        <v>42</v>
      </c>
      <c r="L1942" s="5">
        <v>6.25</v>
      </c>
      <c r="M1942" s="4">
        <v>1</v>
      </c>
      <c r="N1942" s="5">
        <v>2.8875000000000002</v>
      </c>
      <c r="O1942" s="5">
        <v>2.8875000000000002</v>
      </c>
      <c r="P1942" s="4">
        <v>1</v>
      </c>
      <c r="Q1942" s="6">
        <v>100</v>
      </c>
      <c r="R1942" s="7">
        <v>2</v>
      </c>
      <c r="S1942" s="6">
        <v>0</v>
      </c>
      <c r="T1942" s="5">
        <v>0</v>
      </c>
      <c r="U1942" s="5">
        <v>0</v>
      </c>
      <c r="V1942" s="5">
        <f t="shared" si="160"/>
        <v>2.8875000000000002</v>
      </c>
      <c r="W1942" s="5">
        <f t="shared" si="156"/>
        <v>-2.8875000000000002</v>
      </c>
      <c r="X1942" s="8">
        <f t="shared" si="157"/>
        <v>-1</v>
      </c>
      <c r="Y1942" s="4">
        <v>0</v>
      </c>
      <c r="Z1942" s="9" t="str">
        <f t="shared" si="158"/>
        <v>NA</v>
      </c>
      <c r="AA1942" s="10">
        <f t="shared" si="159"/>
        <v>0</v>
      </c>
    </row>
    <row r="1943" spans="1:27" x14ac:dyDescent="0.55000000000000004">
      <c r="A1943" s="3" t="s">
        <v>71</v>
      </c>
      <c r="B1943" s="3" t="s">
        <v>72</v>
      </c>
      <c r="C1943" s="3" t="s">
        <v>3456</v>
      </c>
      <c r="D1943" s="3" t="s">
        <v>3457</v>
      </c>
      <c r="E1943" s="4" t="s">
        <v>47</v>
      </c>
      <c r="F1943" s="3" t="s">
        <v>32</v>
      </c>
      <c r="G1943" s="3" t="s">
        <v>2714</v>
      </c>
      <c r="H1943" s="3" t="s">
        <v>34</v>
      </c>
      <c r="I1943" s="3" t="s">
        <v>77</v>
      </c>
      <c r="J1943" s="3" t="s">
        <v>36</v>
      </c>
      <c r="K1943" s="3" t="s">
        <v>61</v>
      </c>
      <c r="L1943" s="5">
        <v>6.25</v>
      </c>
      <c r="M1943" s="4">
        <v>3</v>
      </c>
      <c r="N1943" s="5">
        <v>2.8875000000000002</v>
      </c>
      <c r="O1943" s="5">
        <v>0.96250000000000002</v>
      </c>
      <c r="P1943" s="4">
        <v>106</v>
      </c>
      <c r="Q1943" s="6">
        <v>2.8301886792452802</v>
      </c>
      <c r="R1943" s="7">
        <v>4.3047169811320796</v>
      </c>
      <c r="S1943" s="6">
        <v>0</v>
      </c>
      <c r="T1943" s="5">
        <v>0</v>
      </c>
      <c r="U1943" s="5">
        <v>0</v>
      </c>
      <c r="V1943" s="5">
        <f t="shared" si="160"/>
        <v>2.8875000000000002</v>
      </c>
      <c r="W1943" s="5">
        <f t="shared" si="156"/>
        <v>-2.8875000000000002</v>
      </c>
      <c r="X1943" s="8">
        <f t="shared" si="157"/>
        <v>-1</v>
      </c>
      <c r="Y1943" s="4">
        <v>0</v>
      </c>
      <c r="Z1943" s="9" t="str">
        <f t="shared" si="158"/>
        <v>NA</v>
      </c>
      <c r="AA1943" s="10">
        <f t="shared" si="159"/>
        <v>0</v>
      </c>
    </row>
    <row r="1944" spans="1:27" x14ac:dyDescent="0.55000000000000004">
      <c r="A1944" s="3" t="s">
        <v>71</v>
      </c>
      <c r="B1944" s="3" t="s">
        <v>72</v>
      </c>
      <c r="C1944" s="3" t="s">
        <v>3458</v>
      </c>
      <c r="D1944" s="3" t="s">
        <v>744</v>
      </c>
      <c r="E1944" s="4" t="s">
        <v>47</v>
      </c>
      <c r="F1944" s="3" t="s">
        <v>113</v>
      </c>
      <c r="G1944" s="3" t="s">
        <v>2827</v>
      </c>
      <c r="H1944" s="3" t="s">
        <v>34</v>
      </c>
      <c r="I1944" s="3" t="s">
        <v>77</v>
      </c>
      <c r="J1944" s="3" t="s">
        <v>36</v>
      </c>
      <c r="K1944" s="3" t="s">
        <v>42</v>
      </c>
      <c r="L1944" s="5">
        <v>6.25</v>
      </c>
      <c r="M1944" s="4">
        <v>1</v>
      </c>
      <c r="N1944" s="5">
        <v>2.8875000000000002</v>
      </c>
      <c r="O1944" s="5">
        <v>2.8875000000000002</v>
      </c>
      <c r="P1944" s="4">
        <v>4</v>
      </c>
      <c r="Q1944" s="6">
        <v>25</v>
      </c>
      <c r="R1944" s="7">
        <v>1</v>
      </c>
      <c r="S1944" s="6">
        <v>0</v>
      </c>
      <c r="T1944" s="5">
        <v>0</v>
      </c>
      <c r="U1944" s="5">
        <v>0</v>
      </c>
      <c r="V1944" s="5">
        <f t="shared" si="160"/>
        <v>2.8875000000000002</v>
      </c>
      <c r="W1944" s="5">
        <f t="shared" si="156"/>
        <v>-2.8875000000000002</v>
      </c>
      <c r="X1944" s="8">
        <f t="shared" si="157"/>
        <v>-1</v>
      </c>
      <c r="Y1944" s="4">
        <v>0</v>
      </c>
      <c r="Z1944" s="9" t="str">
        <f t="shared" si="158"/>
        <v>NA</v>
      </c>
      <c r="AA1944" s="10">
        <f t="shared" si="159"/>
        <v>0</v>
      </c>
    </row>
    <row r="1945" spans="1:27" x14ac:dyDescent="0.55000000000000004">
      <c r="A1945" s="3" t="s">
        <v>71</v>
      </c>
      <c r="B1945" s="3" t="s">
        <v>72</v>
      </c>
      <c r="C1945" s="3" t="s">
        <v>3459</v>
      </c>
      <c r="D1945" s="3" t="s">
        <v>3460</v>
      </c>
      <c r="E1945" s="4" t="s">
        <v>47</v>
      </c>
      <c r="F1945" s="3" t="s">
        <v>75</v>
      </c>
      <c r="G1945" s="3" t="s">
        <v>282</v>
      </c>
      <c r="H1945" s="3" t="s">
        <v>34</v>
      </c>
      <c r="I1945" s="3" t="s">
        <v>77</v>
      </c>
      <c r="J1945" s="3" t="s">
        <v>36</v>
      </c>
      <c r="K1945" s="3" t="s">
        <v>61</v>
      </c>
      <c r="L1945" s="5">
        <v>6.25</v>
      </c>
      <c r="M1945" s="4">
        <v>1</v>
      </c>
      <c r="N1945" s="5">
        <v>2.8875000000000002</v>
      </c>
      <c r="O1945" s="5">
        <v>2.8875000000000002</v>
      </c>
      <c r="P1945" s="4">
        <v>3</v>
      </c>
      <c r="Q1945" s="6">
        <v>33.3333333333333</v>
      </c>
      <c r="R1945" s="7">
        <v>2.6666666666666701</v>
      </c>
      <c r="S1945" s="6">
        <v>0</v>
      </c>
      <c r="T1945" s="5">
        <v>0</v>
      </c>
      <c r="U1945" s="5">
        <v>0</v>
      </c>
      <c r="V1945" s="5">
        <f t="shared" si="160"/>
        <v>2.8875000000000002</v>
      </c>
      <c r="W1945" s="5">
        <f t="shared" si="156"/>
        <v>-2.8875000000000002</v>
      </c>
      <c r="X1945" s="8">
        <f t="shared" si="157"/>
        <v>-1</v>
      </c>
      <c r="Y1945" s="4">
        <v>0</v>
      </c>
      <c r="Z1945" s="9" t="str">
        <f t="shared" si="158"/>
        <v>NA</v>
      </c>
      <c r="AA1945" s="10">
        <f t="shared" si="159"/>
        <v>0</v>
      </c>
    </row>
    <row r="1946" spans="1:27" x14ac:dyDescent="0.55000000000000004">
      <c r="A1946" s="3" t="s">
        <v>71</v>
      </c>
      <c r="B1946" s="3" t="s">
        <v>72</v>
      </c>
      <c r="C1946" s="3" t="s">
        <v>3461</v>
      </c>
      <c r="D1946" s="3" t="s">
        <v>778</v>
      </c>
      <c r="E1946" s="4" t="s">
        <v>47</v>
      </c>
      <c r="F1946" s="3" t="s">
        <v>194</v>
      </c>
      <c r="G1946" s="3" t="s">
        <v>3462</v>
      </c>
      <c r="H1946" s="3" t="s">
        <v>34</v>
      </c>
      <c r="I1946" s="3" t="s">
        <v>77</v>
      </c>
      <c r="J1946" s="3" t="s">
        <v>36</v>
      </c>
      <c r="K1946" s="3" t="s">
        <v>42</v>
      </c>
      <c r="L1946" s="5">
        <v>6.25</v>
      </c>
      <c r="M1946" s="4">
        <v>1</v>
      </c>
      <c r="N1946" s="5">
        <v>2.8875000000000002</v>
      </c>
      <c r="O1946" s="5">
        <v>2.8875000000000002</v>
      </c>
      <c r="P1946" s="4">
        <v>20</v>
      </c>
      <c r="Q1946" s="6">
        <v>5</v>
      </c>
      <c r="R1946" s="7">
        <v>1.2495000000000001</v>
      </c>
      <c r="S1946" s="6">
        <v>0</v>
      </c>
      <c r="T1946" s="5">
        <v>0</v>
      </c>
      <c r="U1946" s="5">
        <v>0</v>
      </c>
      <c r="V1946" s="5">
        <f t="shared" si="160"/>
        <v>2.8875000000000002</v>
      </c>
      <c r="W1946" s="5">
        <f t="shared" si="156"/>
        <v>-2.8875000000000002</v>
      </c>
      <c r="X1946" s="8">
        <f t="shared" si="157"/>
        <v>-1</v>
      </c>
      <c r="Y1946" s="4">
        <v>0</v>
      </c>
      <c r="Z1946" s="9" t="str">
        <f t="shared" si="158"/>
        <v>NA</v>
      </c>
      <c r="AA1946" s="10">
        <f t="shared" si="159"/>
        <v>0</v>
      </c>
    </row>
    <row r="1947" spans="1:27" x14ac:dyDescent="0.55000000000000004">
      <c r="A1947" s="3" t="s">
        <v>71</v>
      </c>
      <c r="B1947" s="3" t="s">
        <v>72</v>
      </c>
      <c r="C1947" s="3" t="s">
        <v>3463</v>
      </c>
      <c r="D1947" s="3" t="s">
        <v>255</v>
      </c>
      <c r="E1947" s="4" t="s">
        <v>47</v>
      </c>
      <c r="F1947" s="3" t="s">
        <v>40</v>
      </c>
      <c r="G1947" s="3" t="s">
        <v>2770</v>
      </c>
      <c r="H1947" s="3" t="s">
        <v>34</v>
      </c>
      <c r="I1947" s="3" t="s">
        <v>77</v>
      </c>
      <c r="J1947" s="3" t="s">
        <v>36</v>
      </c>
      <c r="K1947" s="3" t="s">
        <v>42</v>
      </c>
      <c r="L1947" s="5">
        <v>6.25</v>
      </c>
      <c r="M1947" s="4">
        <v>1</v>
      </c>
      <c r="N1947" s="5">
        <v>2.8875000000000002</v>
      </c>
      <c r="O1947" s="5">
        <v>2.8875000000000002</v>
      </c>
      <c r="P1947" s="4">
        <v>42</v>
      </c>
      <c r="Q1947" s="6">
        <v>2.38095238095238</v>
      </c>
      <c r="R1947" s="7">
        <v>1.2619047619047601</v>
      </c>
      <c r="S1947" s="6">
        <v>0</v>
      </c>
      <c r="T1947" s="5">
        <v>0</v>
      </c>
      <c r="U1947" s="5">
        <v>0</v>
      </c>
      <c r="V1947" s="5">
        <f t="shared" si="160"/>
        <v>2.8875000000000002</v>
      </c>
      <c r="W1947" s="5">
        <f t="shared" si="156"/>
        <v>-2.8875000000000002</v>
      </c>
      <c r="X1947" s="8">
        <f t="shared" si="157"/>
        <v>-1</v>
      </c>
      <c r="Y1947" s="4">
        <v>0</v>
      </c>
      <c r="Z1947" s="9" t="str">
        <f t="shared" si="158"/>
        <v>NA</v>
      </c>
      <c r="AA1947" s="10">
        <f t="shared" si="159"/>
        <v>0</v>
      </c>
    </row>
    <row r="1948" spans="1:27" x14ac:dyDescent="0.55000000000000004">
      <c r="A1948" s="3" t="s">
        <v>71</v>
      </c>
      <c r="B1948" s="3" t="s">
        <v>72</v>
      </c>
      <c r="C1948" s="3" t="s">
        <v>3464</v>
      </c>
      <c r="D1948" s="3" t="s">
        <v>3465</v>
      </c>
      <c r="E1948" s="4" t="s">
        <v>47</v>
      </c>
      <c r="F1948" s="3" t="s">
        <v>133</v>
      </c>
      <c r="G1948" s="3" t="s">
        <v>3300</v>
      </c>
      <c r="H1948" s="3" t="s">
        <v>34</v>
      </c>
      <c r="I1948" s="3" t="s">
        <v>77</v>
      </c>
      <c r="J1948" s="3" t="s">
        <v>36</v>
      </c>
      <c r="K1948" s="3" t="s">
        <v>61</v>
      </c>
      <c r="L1948" s="5">
        <v>6.25</v>
      </c>
      <c r="M1948" s="4">
        <v>1</v>
      </c>
      <c r="N1948" s="5">
        <v>2.8875000000000002</v>
      </c>
      <c r="O1948" s="5">
        <v>2.8875000000000002</v>
      </c>
      <c r="P1948" s="4">
        <v>6</v>
      </c>
      <c r="Q1948" s="6">
        <v>16.6666666666667</v>
      </c>
      <c r="R1948" s="7">
        <v>1</v>
      </c>
      <c r="S1948" s="6">
        <v>0</v>
      </c>
      <c r="T1948" s="5">
        <v>0</v>
      </c>
      <c r="U1948" s="5">
        <v>0</v>
      </c>
      <c r="V1948" s="5">
        <f t="shared" si="160"/>
        <v>2.8875000000000002</v>
      </c>
      <c r="W1948" s="5">
        <f t="shared" si="156"/>
        <v>-2.8875000000000002</v>
      </c>
      <c r="X1948" s="8">
        <f t="shared" si="157"/>
        <v>-1</v>
      </c>
      <c r="Y1948" s="4">
        <v>0</v>
      </c>
      <c r="Z1948" s="9" t="str">
        <f t="shared" si="158"/>
        <v>NA</v>
      </c>
      <c r="AA1948" s="10">
        <f t="shared" si="159"/>
        <v>0</v>
      </c>
    </row>
    <row r="1949" spans="1:27" x14ac:dyDescent="0.55000000000000004">
      <c r="A1949" s="3" t="s">
        <v>71</v>
      </c>
      <c r="B1949" s="3" t="s">
        <v>72</v>
      </c>
      <c r="C1949" s="3" t="s">
        <v>3466</v>
      </c>
      <c r="D1949" s="3" t="s">
        <v>2923</v>
      </c>
      <c r="E1949" s="4" t="s">
        <v>47</v>
      </c>
      <c r="F1949" s="3" t="s">
        <v>133</v>
      </c>
      <c r="G1949" s="3" t="s">
        <v>3300</v>
      </c>
      <c r="H1949" s="3" t="s">
        <v>34</v>
      </c>
      <c r="I1949" s="3" t="s">
        <v>77</v>
      </c>
      <c r="J1949" s="3" t="s">
        <v>36</v>
      </c>
      <c r="K1949" s="3" t="s">
        <v>61</v>
      </c>
      <c r="L1949" s="5">
        <v>6.25</v>
      </c>
      <c r="M1949" s="4">
        <v>1</v>
      </c>
      <c r="N1949" s="5">
        <v>2.8875000000000002</v>
      </c>
      <c r="O1949" s="5">
        <v>2.8875000000000002</v>
      </c>
      <c r="P1949" s="4">
        <v>1</v>
      </c>
      <c r="Q1949" s="6">
        <v>100</v>
      </c>
      <c r="R1949" s="7">
        <v>1</v>
      </c>
      <c r="S1949" s="6">
        <v>0</v>
      </c>
      <c r="T1949" s="5">
        <v>0</v>
      </c>
      <c r="U1949" s="5">
        <v>0</v>
      </c>
      <c r="V1949" s="5">
        <f t="shared" si="160"/>
        <v>2.8875000000000002</v>
      </c>
      <c r="W1949" s="5">
        <f t="shared" si="156"/>
        <v>-2.8875000000000002</v>
      </c>
      <c r="X1949" s="8">
        <f t="shared" si="157"/>
        <v>-1</v>
      </c>
      <c r="Y1949" s="4">
        <v>0</v>
      </c>
      <c r="Z1949" s="9" t="str">
        <f t="shared" si="158"/>
        <v>NA</v>
      </c>
      <c r="AA1949" s="10">
        <f t="shared" si="159"/>
        <v>0</v>
      </c>
    </row>
    <row r="1950" spans="1:27" x14ac:dyDescent="0.55000000000000004">
      <c r="A1950" s="3" t="s">
        <v>71</v>
      </c>
      <c r="B1950" s="3" t="s">
        <v>72</v>
      </c>
      <c r="C1950" s="3" t="s">
        <v>3467</v>
      </c>
      <c r="D1950" s="3" t="s">
        <v>3468</v>
      </c>
      <c r="E1950" s="4" t="s">
        <v>47</v>
      </c>
      <c r="F1950" s="3" t="s">
        <v>32</v>
      </c>
      <c r="G1950" s="3" t="s">
        <v>170</v>
      </c>
      <c r="H1950" s="3" t="s">
        <v>34</v>
      </c>
      <c r="I1950" s="3" t="s">
        <v>77</v>
      </c>
      <c r="J1950" s="3" t="s">
        <v>36</v>
      </c>
      <c r="K1950" s="3" t="s">
        <v>42</v>
      </c>
      <c r="L1950" s="5">
        <v>6.25</v>
      </c>
      <c r="M1950" s="4">
        <v>5</v>
      </c>
      <c r="N1950" s="5">
        <v>2.9</v>
      </c>
      <c r="O1950" s="5">
        <v>0.57999999999999996</v>
      </c>
      <c r="P1950" s="4">
        <v>4171</v>
      </c>
      <c r="Q1950" s="6">
        <v>0.11987532965715701</v>
      </c>
      <c r="R1950" s="7">
        <v>6.03035243346919</v>
      </c>
      <c r="S1950" s="6">
        <v>0</v>
      </c>
      <c r="T1950" s="5">
        <v>0</v>
      </c>
      <c r="U1950" s="5">
        <v>0</v>
      </c>
      <c r="V1950" s="5">
        <f t="shared" si="160"/>
        <v>2.9</v>
      </c>
      <c r="W1950" s="5">
        <f t="shared" si="156"/>
        <v>-2.9</v>
      </c>
      <c r="X1950" s="8">
        <f t="shared" si="157"/>
        <v>-1</v>
      </c>
      <c r="Y1950" s="4">
        <v>0</v>
      </c>
      <c r="Z1950" s="9" t="str">
        <f t="shared" si="158"/>
        <v>NA</v>
      </c>
      <c r="AA1950" s="10">
        <f t="shared" si="159"/>
        <v>0</v>
      </c>
    </row>
    <row r="1951" spans="1:27" x14ac:dyDescent="0.55000000000000004">
      <c r="A1951" s="3" t="s">
        <v>71</v>
      </c>
      <c r="B1951" s="3" t="s">
        <v>72</v>
      </c>
      <c r="C1951" s="3" t="s">
        <v>3469</v>
      </c>
      <c r="D1951" s="3" t="s">
        <v>3470</v>
      </c>
      <c r="E1951" s="4" t="s">
        <v>47</v>
      </c>
      <c r="F1951" s="3" t="s">
        <v>40</v>
      </c>
      <c r="G1951" s="3" t="s">
        <v>2883</v>
      </c>
      <c r="H1951" s="3" t="s">
        <v>34</v>
      </c>
      <c r="I1951" s="3" t="s">
        <v>77</v>
      </c>
      <c r="J1951" s="3" t="s">
        <v>36</v>
      </c>
      <c r="K1951" s="3" t="s">
        <v>42</v>
      </c>
      <c r="L1951" s="5">
        <v>6.25</v>
      </c>
      <c r="M1951" s="4">
        <v>2</v>
      </c>
      <c r="N1951" s="5">
        <v>2.9</v>
      </c>
      <c r="O1951" s="5">
        <v>1.45</v>
      </c>
      <c r="P1951" s="4">
        <v>3</v>
      </c>
      <c r="Q1951" s="6">
        <v>66.6666666666667</v>
      </c>
      <c r="R1951" s="7">
        <v>2.6666666666666701</v>
      </c>
      <c r="S1951" s="6">
        <v>0</v>
      </c>
      <c r="T1951" s="5">
        <v>0</v>
      </c>
      <c r="U1951" s="5">
        <v>0</v>
      </c>
      <c r="V1951" s="5">
        <f t="shared" si="160"/>
        <v>2.9</v>
      </c>
      <c r="W1951" s="5">
        <f t="shared" si="156"/>
        <v>-2.9</v>
      </c>
      <c r="X1951" s="8">
        <f t="shared" si="157"/>
        <v>-1</v>
      </c>
      <c r="Y1951" s="4">
        <v>0</v>
      </c>
      <c r="Z1951" s="9" t="str">
        <f t="shared" si="158"/>
        <v>NA</v>
      </c>
      <c r="AA1951" s="10">
        <f t="shared" si="159"/>
        <v>0</v>
      </c>
    </row>
    <row r="1952" spans="1:27" x14ac:dyDescent="0.55000000000000004">
      <c r="A1952" s="3" t="s">
        <v>71</v>
      </c>
      <c r="B1952" s="3" t="s">
        <v>72</v>
      </c>
      <c r="C1952" s="3" t="s">
        <v>3471</v>
      </c>
      <c r="D1952" s="3" t="s">
        <v>3472</v>
      </c>
      <c r="E1952" s="4" t="s">
        <v>47</v>
      </c>
      <c r="F1952" s="3" t="s">
        <v>173</v>
      </c>
      <c r="G1952" s="3" t="s">
        <v>2806</v>
      </c>
      <c r="H1952" s="3" t="s">
        <v>34</v>
      </c>
      <c r="I1952" s="3" t="s">
        <v>77</v>
      </c>
      <c r="J1952" s="3" t="s">
        <v>36</v>
      </c>
      <c r="K1952" s="3" t="s">
        <v>42</v>
      </c>
      <c r="L1952" s="5">
        <v>6.25</v>
      </c>
      <c r="M1952" s="4">
        <v>2</v>
      </c>
      <c r="N1952" s="5">
        <v>2.9125000000000001</v>
      </c>
      <c r="O1952" s="5">
        <v>1.45625</v>
      </c>
      <c r="P1952" s="4">
        <v>299</v>
      </c>
      <c r="Q1952" s="6">
        <v>0.668896321070234</v>
      </c>
      <c r="R1952" s="7">
        <v>1.58428093645485</v>
      </c>
      <c r="S1952" s="6">
        <v>0</v>
      </c>
      <c r="T1952" s="5">
        <v>0</v>
      </c>
      <c r="U1952" s="5">
        <v>0</v>
      </c>
      <c r="V1952" s="5">
        <f t="shared" si="160"/>
        <v>2.9125000000000001</v>
      </c>
      <c r="W1952" s="5">
        <f t="shared" si="156"/>
        <v>-2.9125000000000001</v>
      </c>
      <c r="X1952" s="8">
        <f t="shared" si="157"/>
        <v>-1</v>
      </c>
      <c r="Y1952" s="4">
        <v>0</v>
      </c>
      <c r="Z1952" s="9" t="str">
        <f t="shared" si="158"/>
        <v>NA</v>
      </c>
      <c r="AA1952" s="10">
        <f t="shared" si="159"/>
        <v>0</v>
      </c>
    </row>
    <row r="1953" spans="1:27" x14ac:dyDescent="0.55000000000000004">
      <c r="A1953" s="3" t="s">
        <v>71</v>
      </c>
      <c r="B1953" s="3" t="s">
        <v>72</v>
      </c>
      <c r="C1953" s="3" t="s">
        <v>3473</v>
      </c>
      <c r="D1953" s="3" t="s">
        <v>3474</v>
      </c>
      <c r="E1953" s="4" t="s">
        <v>47</v>
      </c>
      <c r="F1953" s="3" t="s">
        <v>75</v>
      </c>
      <c r="G1953" s="3" t="s">
        <v>2816</v>
      </c>
      <c r="H1953" s="3" t="s">
        <v>34</v>
      </c>
      <c r="I1953" s="3" t="s">
        <v>77</v>
      </c>
      <c r="J1953" s="3" t="s">
        <v>36</v>
      </c>
      <c r="K1953" s="3" t="s">
        <v>42</v>
      </c>
      <c r="L1953" s="5">
        <v>6.25</v>
      </c>
      <c r="M1953" s="4">
        <v>1</v>
      </c>
      <c r="N1953" s="5">
        <v>2.9125000000000001</v>
      </c>
      <c r="O1953" s="5">
        <v>2.9125000000000001</v>
      </c>
      <c r="P1953" s="4">
        <v>9</v>
      </c>
      <c r="Q1953" s="6">
        <v>11.1111111111111</v>
      </c>
      <c r="R1953" s="7">
        <v>3.11</v>
      </c>
      <c r="S1953" s="6">
        <v>0</v>
      </c>
      <c r="T1953" s="5">
        <v>0</v>
      </c>
      <c r="U1953" s="5">
        <v>0</v>
      </c>
      <c r="V1953" s="5">
        <f t="shared" si="160"/>
        <v>2.9125000000000001</v>
      </c>
      <c r="W1953" s="5">
        <f t="shared" si="156"/>
        <v>-2.9125000000000001</v>
      </c>
      <c r="X1953" s="8">
        <f t="shared" si="157"/>
        <v>-1</v>
      </c>
      <c r="Y1953" s="4">
        <v>0</v>
      </c>
      <c r="Z1953" s="9" t="str">
        <f t="shared" si="158"/>
        <v>NA</v>
      </c>
      <c r="AA1953" s="10">
        <f t="shared" si="159"/>
        <v>0</v>
      </c>
    </row>
    <row r="1954" spans="1:27" x14ac:dyDescent="0.55000000000000004">
      <c r="A1954" s="3" t="s">
        <v>71</v>
      </c>
      <c r="B1954" s="3" t="s">
        <v>72</v>
      </c>
      <c r="C1954" s="3" t="s">
        <v>3475</v>
      </c>
      <c r="D1954" s="3" t="s">
        <v>124</v>
      </c>
      <c r="E1954" s="4" t="s">
        <v>47</v>
      </c>
      <c r="F1954" s="3" t="s">
        <v>104</v>
      </c>
      <c r="G1954" s="3" t="s">
        <v>285</v>
      </c>
      <c r="H1954" s="3" t="s">
        <v>34</v>
      </c>
      <c r="I1954" s="3" t="s">
        <v>77</v>
      </c>
      <c r="J1954" s="3" t="s">
        <v>36</v>
      </c>
      <c r="K1954" s="3" t="s">
        <v>61</v>
      </c>
      <c r="L1954" s="5">
        <v>6.25</v>
      </c>
      <c r="M1954" s="4">
        <v>1</v>
      </c>
      <c r="N1954" s="5">
        <v>2.9125000000000001</v>
      </c>
      <c r="O1954" s="5">
        <v>2.9125000000000001</v>
      </c>
      <c r="P1954" s="4">
        <v>13</v>
      </c>
      <c r="Q1954" s="6">
        <v>7.6923076923076898</v>
      </c>
      <c r="R1954" s="7">
        <v>4.1615384615384601</v>
      </c>
      <c r="S1954" s="6">
        <v>0</v>
      </c>
      <c r="T1954" s="5">
        <v>0</v>
      </c>
      <c r="U1954" s="5">
        <v>0</v>
      </c>
      <c r="V1954" s="5">
        <f t="shared" si="160"/>
        <v>2.9125000000000001</v>
      </c>
      <c r="W1954" s="5">
        <f t="shared" si="156"/>
        <v>-2.9125000000000001</v>
      </c>
      <c r="X1954" s="8">
        <f t="shared" si="157"/>
        <v>-1</v>
      </c>
      <c r="Y1954" s="4">
        <v>0</v>
      </c>
      <c r="Z1954" s="9" t="str">
        <f t="shared" si="158"/>
        <v>NA</v>
      </c>
      <c r="AA1954" s="10">
        <f t="shared" si="159"/>
        <v>0</v>
      </c>
    </row>
    <row r="1955" spans="1:27" x14ac:dyDescent="0.55000000000000004">
      <c r="A1955" s="3" t="s">
        <v>71</v>
      </c>
      <c r="B1955" s="3" t="s">
        <v>72</v>
      </c>
      <c r="C1955" s="3" t="s">
        <v>3476</v>
      </c>
      <c r="D1955" s="3" t="s">
        <v>3477</v>
      </c>
      <c r="E1955" s="4" t="s">
        <v>47</v>
      </c>
      <c r="F1955" s="3" t="s">
        <v>262</v>
      </c>
      <c r="G1955" s="3" t="s">
        <v>3376</v>
      </c>
      <c r="H1955" s="3" t="s">
        <v>34</v>
      </c>
      <c r="I1955" s="3" t="s">
        <v>77</v>
      </c>
      <c r="J1955" s="3" t="s">
        <v>36</v>
      </c>
      <c r="K1955" s="3" t="s">
        <v>61</v>
      </c>
      <c r="L1955" s="5">
        <v>6.25</v>
      </c>
      <c r="M1955" s="4">
        <v>1</v>
      </c>
      <c r="N1955" s="5">
        <v>2.9125000000000001</v>
      </c>
      <c r="O1955" s="5">
        <v>2.9125000000000001</v>
      </c>
      <c r="P1955" s="4">
        <v>11</v>
      </c>
      <c r="Q1955" s="6">
        <v>9.0909090909090899</v>
      </c>
      <c r="R1955" s="7">
        <v>3.3636363636363602</v>
      </c>
      <c r="S1955" s="6">
        <v>0</v>
      </c>
      <c r="T1955" s="5">
        <v>0</v>
      </c>
      <c r="U1955" s="5">
        <v>0</v>
      </c>
      <c r="V1955" s="5">
        <f t="shared" si="160"/>
        <v>2.9125000000000001</v>
      </c>
      <c r="W1955" s="5">
        <f t="shared" si="156"/>
        <v>-2.9125000000000001</v>
      </c>
      <c r="X1955" s="8">
        <f t="shared" si="157"/>
        <v>-1</v>
      </c>
      <c r="Y1955" s="4">
        <v>0</v>
      </c>
      <c r="Z1955" s="9" t="str">
        <f t="shared" si="158"/>
        <v>NA</v>
      </c>
      <c r="AA1955" s="10">
        <f t="shared" si="159"/>
        <v>0</v>
      </c>
    </row>
    <row r="1956" spans="1:27" x14ac:dyDescent="0.55000000000000004">
      <c r="A1956" s="3" t="s">
        <v>71</v>
      </c>
      <c r="B1956" s="3" t="s">
        <v>72</v>
      </c>
      <c r="C1956" s="3" t="s">
        <v>3478</v>
      </c>
      <c r="D1956" s="3" t="s">
        <v>536</v>
      </c>
      <c r="E1956" s="4" t="s">
        <v>47</v>
      </c>
      <c r="F1956" s="3" t="s">
        <v>113</v>
      </c>
      <c r="G1956" s="3" t="s">
        <v>114</v>
      </c>
      <c r="H1956" s="3" t="s">
        <v>34</v>
      </c>
      <c r="I1956" s="3" t="s">
        <v>77</v>
      </c>
      <c r="J1956" s="3" t="s">
        <v>36</v>
      </c>
      <c r="K1956" s="3" t="s">
        <v>42</v>
      </c>
      <c r="L1956" s="5">
        <v>6.25</v>
      </c>
      <c r="M1956" s="4">
        <v>1</v>
      </c>
      <c r="N1956" s="5">
        <v>2.9249999999999998</v>
      </c>
      <c r="O1956" s="5">
        <v>2.9249999999999998</v>
      </c>
      <c r="P1956" s="4">
        <v>14</v>
      </c>
      <c r="Q1956" s="6">
        <v>7.1428571428571397</v>
      </c>
      <c r="R1956" s="7">
        <v>1.9071428571428599</v>
      </c>
      <c r="S1956" s="6">
        <v>0</v>
      </c>
      <c r="T1956" s="5">
        <v>0</v>
      </c>
      <c r="U1956" s="5">
        <v>0</v>
      </c>
      <c r="V1956" s="5">
        <f t="shared" si="160"/>
        <v>2.9249999999999998</v>
      </c>
      <c r="W1956" s="5">
        <f t="shared" si="156"/>
        <v>-2.9249999999999998</v>
      </c>
      <c r="X1956" s="8">
        <f t="shared" si="157"/>
        <v>-1</v>
      </c>
      <c r="Y1956" s="4">
        <v>0</v>
      </c>
      <c r="Z1956" s="9" t="str">
        <f t="shared" si="158"/>
        <v>NA</v>
      </c>
      <c r="AA1956" s="10">
        <f t="shared" si="159"/>
        <v>0</v>
      </c>
    </row>
    <row r="1957" spans="1:27" x14ac:dyDescent="0.55000000000000004">
      <c r="A1957" s="3" t="s">
        <v>71</v>
      </c>
      <c r="B1957" s="3" t="s">
        <v>72</v>
      </c>
      <c r="C1957" s="3" t="s">
        <v>3479</v>
      </c>
      <c r="D1957" s="3" t="s">
        <v>3112</v>
      </c>
      <c r="E1957" s="4" t="s">
        <v>47</v>
      </c>
      <c r="F1957" s="3" t="s">
        <v>75</v>
      </c>
      <c r="G1957" s="3" t="s">
        <v>3051</v>
      </c>
      <c r="H1957" s="3" t="s">
        <v>34</v>
      </c>
      <c r="I1957" s="3" t="s">
        <v>77</v>
      </c>
      <c r="J1957" s="3" t="s">
        <v>36</v>
      </c>
      <c r="K1957" s="3" t="s">
        <v>42</v>
      </c>
      <c r="L1957" s="5">
        <v>6.25</v>
      </c>
      <c r="M1957" s="4">
        <v>2</v>
      </c>
      <c r="N1957" s="5">
        <v>2.9249999999999998</v>
      </c>
      <c r="O1957" s="5">
        <v>1.4624999999999999</v>
      </c>
      <c r="P1957" s="4">
        <v>16</v>
      </c>
      <c r="Q1957" s="6">
        <v>12.5</v>
      </c>
      <c r="R1957" s="7">
        <v>1.1850000000000001</v>
      </c>
      <c r="S1957" s="6">
        <v>0</v>
      </c>
      <c r="T1957" s="5">
        <v>0</v>
      </c>
      <c r="U1957" s="5">
        <v>0</v>
      </c>
      <c r="V1957" s="5">
        <f t="shared" si="160"/>
        <v>2.9249999999999998</v>
      </c>
      <c r="W1957" s="5">
        <f t="shared" si="156"/>
        <v>-2.9249999999999998</v>
      </c>
      <c r="X1957" s="8">
        <f t="shared" si="157"/>
        <v>-1</v>
      </c>
      <c r="Y1957" s="4">
        <v>0</v>
      </c>
      <c r="Z1957" s="9" t="str">
        <f t="shared" si="158"/>
        <v>NA</v>
      </c>
      <c r="AA1957" s="10">
        <f t="shared" si="159"/>
        <v>0</v>
      </c>
    </row>
    <row r="1958" spans="1:27" x14ac:dyDescent="0.55000000000000004">
      <c r="A1958" s="3" t="s">
        <v>71</v>
      </c>
      <c r="B1958" s="3" t="s">
        <v>72</v>
      </c>
      <c r="C1958" s="3" t="s">
        <v>3480</v>
      </c>
      <c r="D1958" s="3" t="s">
        <v>568</v>
      </c>
      <c r="E1958" s="4" t="s">
        <v>47</v>
      </c>
      <c r="F1958" s="3" t="s">
        <v>262</v>
      </c>
      <c r="G1958" s="3" t="s">
        <v>302</v>
      </c>
      <c r="H1958" s="3" t="s">
        <v>34</v>
      </c>
      <c r="I1958" s="3" t="s">
        <v>77</v>
      </c>
      <c r="J1958" s="3" t="s">
        <v>36</v>
      </c>
      <c r="K1958" s="3" t="s">
        <v>42</v>
      </c>
      <c r="L1958" s="5">
        <v>6.25</v>
      </c>
      <c r="M1958" s="4">
        <v>1</v>
      </c>
      <c r="N1958" s="5">
        <v>2.9249999999999998</v>
      </c>
      <c r="O1958" s="5">
        <v>2.9249999999999998</v>
      </c>
      <c r="P1958" s="4">
        <v>36</v>
      </c>
      <c r="Q1958" s="6">
        <v>2.7777777777777799</v>
      </c>
      <c r="R1958" s="7">
        <v>1.3886111111111099</v>
      </c>
      <c r="S1958" s="6">
        <v>0</v>
      </c>
      <c r="T1958" s="5">
        <v>0</v>
      </c>
      <c r="U1958" s="5">
        <v>0</v>
      </c>
      <c r="V1958" s="5">
        <f t="shared" si="160"/>
        <v>2.9249999999999998</v>
      </c>
      <c r="W1958" s="5">
        <f t="shared" si="156"/>
        <v>-2.9249999999999998</v>
      </c>
      <c r="X1958" s="8">
        <f t="shared" si="157"/>
        <v>-1</v>
      </c>
      <c r="Y1958" s="4">
        <v>0</v>
      </c>
      <c r="Z1958" s="9" t="str">
        <f t="shared" si="158"/>
        <v>NA</v>
      </c>
      <c r="AA1958" s="10">
        <f t="shared" si="159"/>
        <v>0</v>
      </c>
    </row>
    <row r="1959" spans="1:27" x14ac:dyDescent="0.55000000000000004">
      <c r="A1959" s="3" t="s">
        <v>71</v>
      </c>
      <c r="B1959" s="3" t="s">
        <v>72</v>
      </c>
      <c r="C1959" s="3" t="s">
        <v>3481</v>
      </c>
      <c r="D1959" s="3" t="s">
        <v>3340</v>
      </c>
      <c r="E1959" s="4" t="s">
        <v>47</v>
      </c>
      <c r="F1959" s="3" t="s">
        <v>104</v>
      </c>
      <c r="G1959" s="3" t="s">
        <v>3090</v>
      </c>
      <c r="H1959" s="3" t="s">
        <v>34</v>
      </c>
      <c r="I1959" s="3" t="s">
        <v>77</v>
      </c>
      <c r="J1959" s="3" t="s">
        <v>36</v>
      </c>
      <c r="K1959" s="3" t="s">
        <v>61</v>
      </c>
      <c r="L1959" s="5">
        <v>6.25</v>
      </c>
      <c r="M1959" s="4">
        <v>1</v>
      </c>
      <c r="N1959" s="5">
        <v>2.9375</v>
      </c>
      <c r="O1959" s="5">
        <v>2.9375</v>
      </c>
      <c r="P1959" s="4">
        <v>85</v>
      </c>
      <c r="Q1959" s="6">
        <v>1.1764705882352899</v>
      </c>
      <c r="R1959" s="7">
        <v>1.1741176470588199</v>
      </c>
      <c r="S1959" s="6">
        <v>0</v>
      </c>
      <c r="T1959" s="5">
        <v>0</v>
      </c>
      <c r="U1959" s="5">
        <v>0</v>
      </c>
      <c r="V1959" s="5">
        <f t="shared" si="160"/>
        <v>2.9375</v>
      </c>
      <c r="W1959" s="5">
        <f t="shared" si="156"/>
        <v>-2.9375</v>
      </c>
      <c r="X1959" s="8">
        <f t="shared" si="157"/>
        <v>-1</v>
      </c>
      <c r="Y1959" s="4">
        <v>0</v>
      </c>
      <c r="Z1959" s="9" t="str">
        <f t="shared" si="158"/>
        <v>NA</v>
      </c>
      <c r="AA1959" s="10">
        <f t="shared" si="159"/>
        <v>0</v>
      </c>
    </row>
    <row r="1960" spans="1:27" x14ac:dyDescent="0.55000000000000004">
      <c r="A1960" s="3" t="s">
        <v>71</v>
      </c>
      <c r="B1960" s="3" t="s">
        <v>72</v>
      </c>
      <c r="C1960" s="3" t="s">
        <v>3482</v>
      </c>
      <c r="D1960" s="3" t="s">
        <v>2725</v>
      </c>
      <c r="E1960" s="4" t="s">
        <v>47</v>
      </c>
      <c r="F1960" s="3" t="s">
        <v>173</v>
      </c>
      <c r="G1960" s="3" t="s">
        <v>2820</v>
      </c>
      <c r="H1960" s="3" t="s">
        <v>34</v>
      </c>
      <c r="I1960" s="3" t="s">
        <v>77</v>
      </c>
      <c r="J1960" s="3" t="s">
        <v>36</v>
      </c>
      <c r="K1960" s="3" t="s">
        <v>42</v>
      </c>
      <c r="L1960" s="5">
        <v>6.25</v>
      </c>
      <c r="M1960" s="4">
        <v>2</v>
      </c>
      <c r="N1960" s="5">
        <v>2.95</v>
      </c>
      <c r="O1960" s="5">
        <v>1.4750000000000001</v>
      </c>
      <c r="P1960" s="4">
        <v>196</v>
      </c>
      <c r="Q1960" s="6">
        <v>1.0204081632653099</v>
      </c>
      <c r="R1960" s="7">
        <v>1.6382653061224499</v>
      </c>
      <c r="S1960" s="6">
        <v>0</v>
      </c>
      <c r="T1960" s="5">
        <v>0</v>
      </c>
      <c r="U1960" s="5">
        <v>0</v>
      </c>
      <c r="V1960" s="5">
        <f t="shared" si="160"/>
        <v>2.95</v>
      </c>
      <c r="W1960" s="5">
        <f t="shared" si="156"/>
        <v>-2.95</v>
      </c>
      <c r="X1960" s="8">
        <f t="shared" si="157"/>
        <v>-1</v>
      </c>
      <c r="Y1960" s="4">
        <v>0</v>
      </c>
      <c r="Z1960" s="9" t="str">
        <f t="shared" si="158"/>
        <v>NA</v>
      </c>
      <c r="AA1960" s="10">
        <f t="shared" si="159"/>
        <v>0</v>
      </c>
    </row>
    <row r="1961" spans="1:27" x14ac:dyDescent="0.55000000000000004">
      <c r="A1961" s="3" t="s">
        <v>71</v>
      </c>
      <c r="B1961" s="3" t="s">
        <v>72</v>
      </c>
      <c r="C1961" s="3" t="s">
        <v>3483</v>
      </c>
      <c r="D1961" s="3" t="s">
        <v>3146</v>
      </c>
      <c r="E1961" s="4" t="s">
        <v>47</v>
      </c>
      <c r="F1961" s="3" t="s">
        <v>137</v>
      </c>
      <c r="G1961" s="3" t="s">
        <v>2863</v>
      </c>
      <c r="H1961" s="3" t="s">
        <v>34</v>
      </c>
      <c r="I1961" s="3" t="s">
        <v>77</v>
      </c>
      <c r="J1961" s="3" t="s">
        <v>36</v>
      </c>
      <c r="K1961" s="3" t="s">
        <v>42</v>
      </c>
      <c r="L1961" s="5">
        <v>6.25</v>
      </c>
      <c r="M1961" s="4">
        <v>1</v>
      </c>
      <c r="N1961" s="5">
        <v>2.95</v>
      </c>
      <c r="O1961" s="5">
        <v>2.95</v>
      </c>
      <c r="P1961" s="4">
        <v>11</v>
      </c>
      <c r="Q1961" s="6">
        <v>9.0909090909090899</v>
      </c>
      <c r="R1961" s="7">
        <v>1.63636363636364</v>
      </c>
      <c r="S1961" s="6">
        <v>0</v>
      </c>
      <c r="T1961" s="5">
        <v>0</v>
      </c>
      <c r="U1961" s="5">
        <v>0</v>
      </c>
      <c r="V1961" s="5">
        <f t="shared" si="160"/>
        <v>2.95</v>
      </c>
      <c r="W1961" s="5">
        <f t="shared" si="156"/>
        <v>-2.95</v>
      </c>
      <c r="X1961" s="8">
        <f t="shared" si="157"/>
        <v>-1</v>
      </c>
      <c r="Y1961" s="4">
        <v>0</v>
      </c>
      <c r="Z1961" s="9" t="str">
        <f t="shared" si="158"/>
        <v>NA</v>
      </c>
      <c r="AA1961" s="10">
        <f t="shared" si="159"/>
        <v>0</v>
      </c>
    </row>
    <row r="1962" spans="1:27" x14ac:dyDescent="0.55000000000000004">
      <c r="A1962" s="3" t="s">
        <v>71</v>
      </c>
      <c r="B1962" s="3" t="s">
        <v>72</v>
      </c>
      <c r="C1962" s="3" t="s">
        <v>3484</v>
      </c>
      <c r="D1962" s="3" t="s">
        <v>3312</v>
      </c>
      <c r="E1962" s="4" t="s">
        <v>47</v>
      </c>
      <c r="F1962" s="3" t="s">
        <v>137</v>
      </c>
      <c r="G1962" s="3" t="s">
        <v>2863</v>
      </c>
      <c r="H1962" s="3" t="s">
        <v>34</v>
      </c>
      <c r="I1962" s="3" t="s">
        <v>77</v>
      </c>
      <c r="J1962" s="3" t="s">
        <v>36</v>
      </c>
      <c r="K1962" s="3" t="s">
        <v>42</v>
      </c>
      <c r="L1962" s="5">
        <v>6.25</v>
      </c>
      <c r="M1962" s="4">
        <v>2</v>
      </c>
      <c r="N1962" s="5">
        <v>2.95</v>
      </c>
      <c r="O1962" s="5">
        <v>1.4750000000000001</v>
      </c>
      <c r="P1962" s="4">
        <v>9</v>
      </c>
      <c r="Q1962" s="6">
        <v>22.2222222222222</v>
      </c>
      <c r="R1962" s="7">
        <v>2.1111111111111098</v>
      </c>
      <c r="S1962" s="6">
        <v>0</v>
      </c>
      <c r="T1962" s="5">
        <v>0</v>
      </c>
      <c r="U1962" s="5">
        <v>0</v>
      </c>
      <c r="V1962" s="5">
        <f t="shared" si="160"/>
        <v>2.95</v>
      </c>
      <c r="W1962" s="5">
        <f t="shared" si="156"/>
        <v>-2.95</v>
      </c>
      <c r="X1962" s="8">
        <f t="shared" si="157"/>
        <v>-1</v>
      </c>
      <c r="Y1962" s="4">
        <v>0</v>
      </c>
      <c r="Z1962" s="9" t="str">
        <f t="shared" si="158"/>
        <v>NA</v>
      </c>
      <c r="AA1962" s="10">
        <f t="shared" si="159"/>
        <v>0</v>
      </c>
    </row>
    <row r="1963" spans="1:27" x14ac:dyDescent="0.55000000000000004">
      <c r="A1963" s="3" t="s">
        <v>71</v>
      </c>
      <c r="B1963" s="3" t="s">
        <v>72</v>
      </c>
      <c r="C1963" s="3" t="s">
        <v>3485</v>
      </c>
      <c r="D1963" s="3" t="s">
        <v>509</v>
      </c>
      <c r="E1963" s="4" t="s">
        <v>47</v>
      </c>
      <c r="F1963" s="3" t="s">
        <v>40</v>
      </c>
      <c r="G1963" s="3" t="s">
        <v>122</v>
      </c>
      <c r="H1963" s="3" t="s">
        <v>34</v>
      </c>
      <c r="I1963" s="3" t="s">
        <v>77</v>
      </c>
      <c r="J1963" s="3" t="s">
        <v>36</v>
      </c>
      <c r="K1963" s="3" t="s">
        <v>61</v>
      </c>
      <c r="L1963" s="5">
        <v>6.25</v>
      </c>
      <c r="M1963" s="4">
        <v>2</v>
      </c>
      <c r="N1963" s="5">
        <v>2.95</v>
      </c>
      <c r="O1963" s="5">
        <v>1.4750000000000001</v>
      </c>
      <c r="P1963" s="4">
        <v>20</v>
      </c>
      <c r="Q1963" s="6">
        <v>10</v>
      </c>
      <c r="R1963" s="7">
        <v>1.06</v>
      </c>
      <c r="S1963" s="6">
        <v>0</v>
      </c>
      <c r="T1963" s="5">
        <v>0</v>
      </c>
      <c r="U1963" s="5">
        <v>0</v>
      </c>
      <c r="V1963" s="5">
        <f t="shared" si="160"/>
        <v>2.95</v>
      </c>
      <c r="W1963" s="5">
        <f t="shared" si="156"/>
        <v>-2.95</v>
      </c>
      <c r="X1963" s="8">
        <f t="shared" si="157"/>
        <v>-1</v>
      </c>
      <c r="Y1963" s="4">
        <v>0</v>
      </c>
      <c r="Z1963" s="9" t="str">
        <f t="shared" si="158"/>
        <v>NA</v>
      </c>
      <c r="AA1963" s="10">
        <f t="shared" si="159"/>
        <v>0</v>
      </c>
    </row>
    <row r="1964" spans="1:27" x14ac:dyDescent="0.55000000000000004">
      <c r="A1964" s="3" t="s">
        <v>71</v>
      </c>
      <c r="B1964" s="3" t="s">
        <v>72</v>
      </c>
      <c r="C1964" s="3" t="s">
        <v>3486</v>
      </c>
      <c r="D1964" s="3" t="s">
        <v>1985</v>
      </c>
      <c r="E1964" s="4" t="s">
        <v>47</v>
      </c>
      <c r="F1964" s="3" t="s">
        <v>104</v>
      </c>
      <c r="G1964" s="3" t="s">
        <v>2836</v>
      </c>
      <c r="H1964" s="3" t="s">
        <v>34</v>
      </c>
      <c r="I1964" s="3" t="s">
        <v>77</v>
      </c>
      <c r="J1964" s="3" t="s">
        <v>36</v>
      </c>
      <c r="K1964" s="3" t="s">
        <v>61</v>
      </c>
      <c r="L1964" s="5">
        <v>6.25</v>
      </c>
      <c r="M1964" s="4">
        <v>1</v>
      </c>
      <c r="N1964" s="5">
        <v>2.9624999999999999</v>
      </c>
      <c r="O1964" s="5">
        <v>2.9624999999999999</v>
      </c>
      <c r="P1964" s="4">
        <v>1</v>
      </c>
      <c r="Q1964" s="6">
        <v>100</v>
      </c>
      <c r="R1964" s="7">
        <v>1</v>
      </c>
      <c r="S1964" s="6">
        <v>0</v>
      </c>
      <c r="T1964" s="5">
        <v>0</v>
      </c>
      <c r="U1964" s="5">
        <v>0</v>
      </c>
      <c r="V1964" s="5">
        <f t="shared" si="160"/>
        <v>2.9624999999999999</v>
      </c>
      <c r="W1964" s="5">
        <f t="shared" si="156"/>
        <v>-2.9624999999999999</v>
      </c>
      <c r="X1964" s="8">
        <f t="shared" si="157"/>
        <v>-1</v>
      </c>
      <c r="Y1964" s="4">
        <v>0</v>
      </c>
      <c r="Z1964" s="9" t="str">
        <f t="shared" si="158"/>
        <v>NA</v>
      </c>
      <c r="AA1964" s="10">
        <f t="shared" si="159"/>
        <v>0</v>
      </c>
    </row>
    <row r="1965" spans="1:27" x14ac:dyDescent="0.55000000000000004">
      <c r="A1965" s="3" t="s">
        <v>71</v>
      </c>
      <c r="B1965" s="3" t="s">
        <v>72</v>
      </c>
      <c r="C1965" s="3" t="s">
        <v>3487</v>
      </c>
      <c r="D1965" s="3" t="s">
        <v>767</v>
      </c>
      <c r="E1965" s="4" t="s">
        <v>47</v>
      </c>
      <c r="F1965" s="3" t="s">
        <v>75</v>
      </c>
      <c r="G1965" s="3" t="s">
        <v>2816</v>
      </c>
      <c r="H1965" s="3" t="s">
        <v>34</v>
      </c>
      <c r="I1965" s="3" t="s">
        <v>77</v>
      </c>
      <c r="J1965" s="3" t="s">
        <v>36</v>
      </c>
      <c r="K1965" s="3" t="s">
        <v>42</v>
      </c>
      <c r="L1965" s="5">
        <v>6.25</v>
      </c>
      <c r="M1965" s="4">
        <v>1</v>
      </c>
      <c r="N1965" s="5">
        <v>2.9750000000000001</v>
      </c>
      <c r="O1965" s="5">
        <v>2.9750000000000001</v>
      </c>
      <c r="P1965" s="4">
        <v>1</v>
      </c>
      <c r="Q1965" s="6">
        <v>100</v>
      </c>
      <c r="R1965" s="7">
        <v>1</v>
      </c>
      <c r="S1965" s="6">
        <v>0</v>
      </c>
      <c r="T1965" s="5">
        <v>0</v>
      </c>
      <c r="U1965" s="5">
        <v>0</v>
      </c>
      <c r="V1965" s="5">
        <f t="shared" si="160"/>
        <v>2.9750000000000001</v>
      </c>
      <c r="W1965" s="5">
        <f t="shared" si="156"/>
        <v>-2.9750000000000001</v>
      </c>
      <c r="X1965" s="8">
        <f t="shared" si="157"/>
        <v>-1</v>
      </c>
      <c r="Y1965" s="4">
        <v>0</v>
      </c>
      <c r="Z1965" s="9" t="str">
        <f t="shared" si="158"/>
        <v>NA</v>
      </c>
      <c r="AA1965" s="10">
        <f t="shared" si="159"/>
        <v>0</v>
      </c>
    </row>
    <row r="1966" spans="1:27" x14ac:dyDescent="0.55000000000000004">
      <c r="A1966" s="3" t="s">
        <v>71</v>
      </c>
      <c r="B1966" s="3" t="s">
        <v>72</v>
      </c>
      <c r="C1966" s="3" t="s">
        <v>3488</v>
      </c>
      <c r="D1966" s="3" t="s">
        <v>2269</v>
      </c>
      <c r="E1966" s="4" t="s">
        <v>47</v>
      </c>
      <c r="F1966" s="3" t="s">
        <v>104</v>
      </c>
      <c r="G1966" s="3" t="s">
        <v>2836</v>
      </c>
      <c r="H1966" s="3" t="s">
        <v>34</v>
      </c>
      <c r="I1966" s="3" t="s">
        <v>77</v>
      </c>
      <c r="J1966" s="3" t="s">
        <v>36</v>
      </c>
      <c r="K1966" s="3" t="s">
        <v>61</v>
      </c>
      <c r="L1966" s="5">
        <v>6.25</v>
      </c>
      <c r="M1966" s="4">
        <v>2</v>
      </c>
      <c r="N1966" s="5">
        <v>2.9750000000000001</v>
      </c>
      <c r="O1966" s="5">
        <v>1.4875</v>
      </c>
      <c r="P1966" s="4">
        <v>18</v>
      </c>
      <c r="Q1966" s="6">
        <v>11.1111111111111</v>
      </c>
      <c r="R1966" s="7">
        <v>1.1666666666666701</v>
      </c>
      <c r="S1966" s="6">
        <v>0</v>
      </c>
      <c r="T1966" s="5">
        <v>0</v>
      </c>
      <c r="U1966" s="5">
        <v>0</v>
      </c>
      <c r="V1966" s="5">
        <f t="shared" si="160"/>
        <v>2.9750000000000001</v>
      </c>
      <c r="W1966" s="5">
        <f t="shared" si="156"/>
        <v>-2.9750000000000001</v>
      </c>
      <c r="X1966" s="8">
        <f t="shared" si="157"/>
        <v>-1</v>
      </c>
      <c r="Y1966" s="4">
        <v>0</v>
      </c>
      <c r="Z1966" s="9" t="str">
        <f t="shared" si="158"/>
        <v>NA</v>
      </c>
      <c r="AA1966" s="10">
        <f t="shared" si="159"/>
        <v>0</v>
      </c>
    </row>
    <row r="1967" spans="1:27" x14ac:dyDescent="0.55000000000000004">
      <c r="A1967" s="3" t="s">
        <v>71</v>
      </c>
      <c r="B1967" s="3" t="s">
        <v>72</v>
      </c>
      <c r="C1967" s="3" t="s">
        <v>3489</v>
      </c>
      <c r="D1967" s="3" t="s">
        <v>3490</v>
      </c>
      <c r="E1967" s="4" t="s">
        <v>47</v>
      </c>
      <c r="F1967" s="3" t="s">
        <v>104</v>
      </c>
      <c r="G1967" s="3" t="s">
        <v>3081</v>
      </c>
      <c r="H1967" s="3" t="s">
        <v>34</v>
      </c>
      <c r="I1967" s="3" t="s">
        <v>77</v>
      </c>
      <c r="J1967" s="3" t="s">
        <v>36</v>
      </c>
      <c r="K1967" s="3" t="s">
        <v>61</v>
      </c>
      <c r="L1967" s="5">
        <v>6.25</v>
      </c>
      <c r="M1967" s="4">
        <v>1</v>
      </c>
      <c r="N1967" s="5">
        <v>2.9750000000000001</v>
      </c>
      <c r="O1967" s="5">
        <v>2.9750000000000001</v>
      </c>
      <c r="P1967" s="4">
        <v>2</v>
      </c>
      <c r="Q1967" s="6">
        <v>50</v>
      </c>
      <c r="R1967" s="7">
        <v>1</v>
      </c>
      <c r="S1967" s="6">
        <v>0</v>
      </c>
      <c r="T1967" s="5">
        <v>0</v>
      </c>
      <c r="U1967" s="5">
        <v>0</v>
      </c>
      <c r="V1967" s="5">
        <f t="shared" si="160"/>
        <v>2.9750000000000001</v>
      </c>
      <c r="W1967" s="5">
        <f t="shared" si="156"/>
        <v>-2.9750000000000001</v>
      </c>
      <c r="X1967" s="8">
        <f t="shared" si="157"/>
        <v>-1</v>
      </c>
      <c r="Y1967" s="4">
        <v>0</v>
      </c>
      <c r="Z1967" s="9" t="str">
        <f t="shared" si="158"/>
        <v>NA</v>
      </c>
      <c r="AA1967" s="10">
        <f t="shared" si="159"/>
        <v>0</v>
      </c>
    </row>
    <row r="1968" spans="1:27" x14ac:dyDescent="0.55000000000000004">
      <c r="A1968" s="3" t="s">
        <v>71</v>
      </c>
      <c r="B1968" s="3" t="s">
        <v>72</v>
      </c>
      <c r="C1968" s="3" t="s">
        <v>3491</v>
      </c>
      <c r="D1968" s="3" t="s">
        <v>3492</v>
      </c>
      <c r="E1968" s="4" t="s">
        <v>47</v>
      </c>
      <c r="F1968" s="3" t="s">
        <v>133</v>
      </c>
      <c r="G1968" s="3" t="s">
        <v>3188</v>
      </c>
      <c r="H1968" s="3" t="s">
        <v>34</v>
      </c>
      <c r="I1968" s="3" t="s">
        <v>77</v>
      </c>
      <c r="J1968" s="3" t="s">
        <v>36</v>
      </c>
      <c r="K1968" s="3" t="s">
        <v>61</v>
      </c>
      <c r="L1968" s="5">
        <v>6.25</v>
      </c>
      <c r="M1968" s="4">
        <v>1</v>
      </c>
      <c r="N1968" s="5">
        <v>2.9750000000000001</v>
      </c>
      <c r="O1968" s="5">
        <v>2.9750000000000001</v>
      </c>
      <c r="P1968" s="4">
        <v>2</v>
      </c>
      <c r="Q1968" s="6">
        <v>50</v>
      </c>
      <c r="R1968" s="7">
        <v>1</v>
      </c>
      <c r="S1968" s="6">
        <v>0</v>
      </c>
      <c r="T1968" s="5">
        <v>0</v>
      </c>
      <c r="U1968" s="5">
        <v>0</v>
      </c>
      <c r="V1968" s="5">
        <f t="shared" si="160"/>
        <v>2.9750000000000001</v>
      </c>
      <c r="W1968" s="5">
        <f t="shared" si="156"/>
        <v>-2.9750000000000001</v>
      </c>
      <c r="X1968" s="8">
        <f t="shared" si="157"/>
        <v>-1</v>
      </c>
      <c r="Y1968" s="4">
        <v>0</v>
      </c>
      <c r="Z1968" s="9" t="str">
        <f t="shared" si="158"/>
        <v>NA</v>
      </c>
      <c r="AA1968" s="10">
        <f t="shared" si="159"/>
        <v>0</v>
      </c>
    </row>
    <row r="1969" spans="1:27" x14ac:dyDescent="0.55000000000000004">
      <c r="A1969" s="3" t="s">
        <v>71</v>
      </c>
      <c r="B1969" s="3" t="s">
        <v>72</v>
      </c>
      <c r="C1969" s="3" t="s">
        <v>3493</v>
      </c>
      <c r="D1969" s="3" t="s">
        <v>3494</v>
      </c>
      <c r="E1969" s="4" t="s">
        <v>47</v>
      </c>
      <c r="F1969" s="3" t="s">
        <v>104</v>
      </c>
      <c r="G1969" s="3" t="s">
        <v>3008</v>
      </c>
      <c r="H1969" s="3" t="s">
        <v>34</v>
      </c>
      <c r="I1969" s="3" t="s">
        <v>77</v>
      </c>
      <c r="J1969" s="3" t="s">
        <v>36</v>
      </c>
      <c r="K1969" s="3" t="s">
        <v>61</v>
      </c>
      <c r="L1969" s="5">
        <v>6.25</v>
      </c>
      <c r="M1969" s="4">
        <v>1</v>
      </c>
      <c r="N1969" s="5">
        <v>2.9874999999999998</v>
      </c>
      <c r="O1969" s="5">
        <v>2.9874999999999998</v>
      </c>
      <c r="P1969" s="4">
        <v>3</v>
      </c>
      <c r="Q1969" s="6">
        <v>33.3333333333333</v>
      </c>
      <c r="R1969" s="7">
        <v>1.3333333333333299</v>
      </c>
      <c r="S1969" s="6">
        <v>0</v>
      </c>
      <c r="T1969" s="5">
        <v>0</v>
      </c>
      <c r="U1969" s="5">
        <v>0</v>
      </c>
      <c r="V1969" s="5">
        <f t="shared" si="160"/>
        <v>2.9874999999999998</v>
      </c>
      <c r="W1969" s="5">
        <f t="shared" si="156"/>
        <v>-2.9874999999999998</v>
      </c>
      <c r="X1969" s="8">
        <f t="shared" si="157"/>
        <v>-1</v>
      </c>
      <c r="Y1969" s="4">
        <v>0</v>
      </c>
      <c r="Z1969" s="9" t="str">
        <f t="shared" si="158"/>
        <v>NA</v>
      </c>
      <c r="AA1969" s="10">
        <f t="shared" si="159"/>
        <v>0</v>
      </c>
    </row>
    <row r="1970" spans="1:27" x14ac:dyDescent="0.55000000000000004">
      <c r="A1970" s="3" t="s">
        <v>71</v>
      </c>
      <c r="B1970" s="3" t="s">
        <v>72</v>
      </c>
      <c r="C1970" s="3" t="s">
        <v>3495</v>
      </c>
      <c r="D1970" s="3" t="s">
        <v>708</v>
      </c>
      <c r="E1970" s="4" t="s">
        <v>47</v>
      </c>
      <c r="F1970" s="3" t="s">
        <v>194</v>
      </c>
      <c r="G1970" s="3" t="s">
        <v>2984</v>
      </c>
      <c r="H1970" s="3" t="s">
        <v>34</v>
      </c>
      <c r="I1970" s="3" t="s">
        <v>77</v>
      </c>
      <c r="J1970" s="3" t="s">
        <v>36</v>
      </c>
      <c r="K1970" s="3" t="s">
        <v>61</v>
      </c>
      <c r="L1970" s="5">
        <v>6.25</v>
      </c>
      <c r="M1970" s="4">
        <v>1</v>
      </c>
      <c r="N1970" s="5">
        <v>3</v>
      </c>
      <c r="O1970" s="5">
        <v>3</v>
      </c>
      <c r="P1970" s="4">
        <v>6</v>
      </c>
      <c r="Q1970" s="6">
        <v>16.6666666666667</v>
      </c>
      <c r="R1970" s="7">
        <v>1</v>
      </c>
      <c r="S1970" s="6">
        <v>0</v>
      </c>
      <c r="T1970" s="5">
        <v>0</v>
      </c>
      <c r="U1970" s="5">
        <v>0</v>
      </c>
      <c r="V1970" s="5">
        <f t="shared" si="160"/>
        <v>3</v>
      </c>
      <c r="W1970" s="5">
        <f t="shared" si="156"/>
        <v>-3</v>
      </c>
      <c r="X1970" s="8">
        <f t="shared" si="157"/>
        <v>-1</v>
      </c>
      <c r="Y1970" s="4">
        <v>0</v>
      </c>
      <c r="Z1970" s="9" t="str">
        <f t="shared" si="158"/>
        <v>NA</v>
      </c>
      <c r="AA1970" s="10">
        <f t="shared" si="159"/>
        <v>0</v>
      </c>
    </row>
    <row r="1971" spans="1:27" x14ac:dyDescent="0.55000000000000004">
      <c r="A1971" s="3" t="s">
        <v>71</v>
      </c>
      <c r="B1971" s="3" t="s">
        <v>72</v>
      </c>
      <c r="C1971" s="3" t="s">
        <v>3496</v>
      </c>
      <c r="D1971" s="3" t="s">
        <v>3497</v>
      </c>
      <c r="E1971" s="4" t="s">
        <v>47</v>
      </c>
      <c r="F1971" s="3" t="s">
        <v>40</v>
      </c>
      <c r="G1971" s="3" t="s">
        <v>3246</v>
      </c>
      <c r="H1971" s="3" t="s">
        <v>34</v>
      </c>
      <c r="I1971" s="3" t="s">
        <v>77</v>
      </c>
      <c r="J1971" s="3" t="s">
        <v>36</v>
      </c>
      <c r="K1971" s="3" t="s">
        <v>42</v>
      </c>
      <c r="L1971" s="5">
        <v>6.25</v>
      </c>
      <c r="M1971" s="4">
        <v>1</v>
      </c>
      <c r="N1971" s="5">
        <v>3</v>
      </c>
      <c r="O1971" s="5">
        <v>3</v>
      </c>
      <c r="P1971" s="4">
        <v>12</v>
      </c>
      <c r="Q1971" s="6">
        <v>8.3333333333333304</v>
      </c>
      <c r="R1971" s="7">
        <v>1</v>
      </c>
      <c r="S1971" s="6">
        <v>0</v>
      </c>
      <c r="T1971" s="5">
        <v>0</v>
      </c>
      <c r="U1971" s="5">
        <v>0</v>
      </c>
      <c r="V1971" s="5">
        <f t="shared" si="160"/>
        <v>3</v>
      </c>
      <c r="W1971" s="5">
        <f t="shared" si="156"/>
        <v>-3</v>
      </c>
      <c r="X1971" s="8">
        <f t="shared" si="157"/>
        <v>-1</v>
      </c>
      <c r="Y1971" s="4">
        <v>0</v>
      </c>
      <c r="Z1971" s="9" t="str">
        <f t="shared" si="158"/>
        <v>NA</v>
      </c>
      <c r="AA1971" s="10">
        <f t="shared" si="159"/>
        <v>0</v>
      </c>
    </row>
    <row r="1972" spans="1:27" x14ac:dyDescent="0.55000000000000004">
      <c r="A1972" s="3" t="s">
        <v>71</v>
      </c>
      <c r="B1972" s="3" t="s">
        <v>72</v>
      </c>
      <c r="C1972" s="3" t="s">
        <v>3498</v>
      </c>
      <c r="D1972" s="3" t="s">
        <v>2983</v>
      </c>
      <c r="E1972" s="4" t="s">
        <v>47</v>
      </c>
      <c r="F1972" s="3" t="s">
        <v>262</v>
      </c>
      <c r="G1972" s="3" t="s">
        <v>2706</v>
      </c>
      <c r="H1972" s="3" t="s">
        <v>34</v>
      </c>
      <c r="I1972" s="3" t="s">
        <v>77</v>
      </c>
      <c r="J1972" s="3" t="s">
        <v>36</v>
      </c>
      <c r="K1972" s="3" t="s">
        <v>61</v>
      </c>
      <c r="L1972" s="5">
        <v>6.25</v>
      </c>
      <c r="M1972" s="4">
        <v>1</v>
      </c>
      <c r="N1972" s="5">
        <v>3.0125000000000002</v>
      </c>
      <c r="O1972" s="5">
        <v>3.0125000000000002</v>
      </c>
      <c r="P1972" s="4">
        <v>23</v>
      </c>
      <c r="Q1972" s="6">
        <v>4.3478260869565197</v>
      </c>
      <c r="R1972" s="7">
        <v>3.8434782608695701</v>
      </c>
      <c r="S1972" s="6">
        <v>0</v>
      </c>
      <c r="T1972" s="5">
        <v>0</v>
      </c>
      <c r="U1972" s="5">
        <v>0</v>
      </c>
      <c r="V1972" s="5">
        <f t="shared" si="160"/>
        <v>3.0125000000000002</v>
      </c>
      <c r="W1972" s="5">
        <f t="shared" si="156"/>
        <v>-3.0125000000000002</v>
      </c>
      <c r="X1972" s="8">
        <f t="shared" si="157"/>
        <v>-1</v>
      </c>
      <c r="Y1972" s="4">
        <v>0</v>
      </c>
      <c r="Z1972" s="9" t="str">
        <f t="shared" si="158"/>
        <v>NA</v>
      </c>
      <c r="AA1972" s="10">
        <f t="shared" si="159"/>
        <v>0</v>
      </c>
    </row>
    <row r="1973" spans="1:27" x14ac:dyDescent="0.55000000000000004">
      <c r="A1973" s="3" t="s">
        <v>71</v>
      </c>
      <c r="B1973" s="3" t="s">
        <v>72</v>
      </c>
      <c r="C1973" s="3" t="s">
        <v>3499</v>
      </c>
      <c r="D1973" s="3" t="s">
        <v>3500</v>
      </c>
      <c r="E1973" s="4" t="s">
        <v>47</v>
      </c>
      <c r="F1973" s="3" t="s">
        <v>125</v>
      </c>
      <c r="G1973" s="3" t="s">
        <v>3501</v>
      </c>
      <c r="H1973" s="3" t="s">
        <v>34</v>
      </c>
      <c r="I1973" s="3" t="s">
        <v>77</v>
      </c>
      <c r="J1973" s="3" t="s">
        <v>36</v>
      </c>
      <c r="K1973" s="3" t="s">
        <v>61</v>
      </c>
      <c r="L1973" s="5">
        <v>6.25</v>
      </c>
      <c r="M1973" s="4">
        <v>1</v>
      </c>
      <c r="N1973" s="5">
        <v>3.0125000000000002</v>
      </c>
      <c r="O1973" s="5">
        <v>3.0125000000000002</v>
      </c>
      <c r="P1973" s="4">
        <v>3</v>
      </c>
      <c r="Q1973" s="6">
        <v>33.3333333333333</v>
      </c>
      <c r="R1973" s="7">
        <v>8.66</v>
      </c>
      <c r="S1973" s="6">
        <v>0</v>
      </c>
      <c r="T1973" s="5">
        <v>0</v>
      </c>
      <c r="U1973" s="5">
        <v>0</v>
      </c>
      <c r="V1973" s="5">
        <f t="shared" si="160"/>
        <v>3.0125000000000002</v>
      </c>
      <c r="W1973" s="5">
        <f t="shared" si="156"/>
        <v>-3.0125000000000002</v>
      </c>
      <c r="X1973" s="8">
        <f t="shared" si="157"/>
        <v>-1</v>
      </c>
      <c r="Y1973" s="4">
        <v>0</v>
      </c>
      <c r="Z1973" s="9" t="str">
        <f t="shared" si="158"/>
        <v>NA</v>
      </c>
      <c r="AA1973" s="10">
        <f t="shared" si="159"/>
        <v>0</v>
      </c>
    </row>
    <row r="1974" spans="1:27" x14ac:dyDescent="0.55000000000000004">
      <c r="A1974" s="3" t="s">
        <v>71</v>
      </c>
      <c r="B1974" s="3" t="s">
        <v>72</v>
      </c>
      <c r="C1974" s="3" t="s">
        <v>3502</v>
      </c>
      <c r="D1974" s="3" t="s">
        <v>3503</v>
      </c>
      <c r="E1974" s="4" t="s">
        <v>47</v>
      </c>
      <c r="F1974" s="3" t="s">
        <v>32</v>
      </c>
      <c r="G1974" s="3" t="s">
        <v>377</v>
      </c>
      <c r="H1974" s="3" t="s">
        <v>34</v>
      </c>
      <c r="I1974" s="3" t="s">
        <v>77</v>
      </c>
      <c r="J1974" s="3" t="s">
        <v>36</v>
      </c>
      <c r="K1974" s="3" t="s">
        <v>61</v>
      </c>
      <c r="L1974" s="5">
        <v>6.25</v>
      </c>
      <c r="M1974" s="4">
        <v>1</v>
      </c>
      <c r="N1974" s="5">
        <v>3.0249999999999999</v>
      </c>
      <c r="O1974" s="5">
        <v>3.0249999999999999</v>
      </c>
      <c r="P1974" s="4">
        <v>67</v>
      </c>
      <c r="Q1974" s="6">
        <v>1.4925373134328399</v>
      </c>
      <c r="R1974" s="7">
        <v>1.3417910447761201</v>
      </c>
      <c r="S1974" s="6">
        <v>0</v>
      </c>
      <c r="T1974" s="5">
        <v>0</v>
      </c>
      <c r="U1974" s="5">
        <v>0</v>
      </c>
      <c r="V1974" s="5">
        <f t="shared" si="160"/>
        <v>3.0249999999999999</v>
      </c>
      <c r="W1974" s="5">
        <f t="shared" si="156"/>
        <v>-3.0249999999999999</v>
      </c>
      <c r="X1974" s="8">
        <f t="shared" si="157"/>
        <v>-1</v>
      </c>
      <c r="Y1974" s="4">
        <v>0</v>
      </c>
      <c r="Z1974" s="9" t="str">
        <f t="shared" si="158"/>
        <v>NA</v>
      </c>
      <c r="AA1974" s="10">
        <f t="shared" si="159"/>
        <v>0</v>
      </c>
    </row>
    <row r="1975" spans="1:27" x14ac:dyDescent="0.55000000000000004">
      <c r="A1975" s="3" t="s">
        <v>71</v>
      </c>
      <c r="B1975" s="3" t="s">
        <v>72</v>
      </c>
      <c r="C1975" s="3" t="s">
        <v>3504</v>
      </c>
      <c r="D1975" s="3" t="s">
        <v>3128</v>
      </c>
      <c r="E1975" s="4" t="s">
        <v>47</v>
      </c>
      <c r="F1975" s="3" t="s">
        <v>32</v>
      </c>
      <c r="G1975" s="3" t="s">
        <v>2714</v>
      </c>
      <c r="H1975" s="3" t="s">
        <v>34</v>
      </c>
      <c r="I1975" s="3" t="s">
        <v>77</v>
      </c>
      <c r="J1975" s="3" t="s">
        <v>36</v>
      </c>
      <c r="K1975" s="3" t="s">
        <v>61</v>
      </c>
      <c r="L1975" s="5">
        <v>6.25</v>
      </c>
      <c r="M1975" s="4">
        <v>8</v>
      </c>
      <c r="N1975" s="5">
        <v>3.0249999999999999</v>
      </c>
      <c r="O1975" s="5">
        <v>0.37812499999999999</v>
      </c>
      <c r="P1975" s="4">
        <v>175</v>
      </c>
      <c r="Q1975" s="6">
        <v>4.5714285714285703</v>
      </c>
      <c r="R1975" s="7">
        <v>4.4931428571428604</v>
      </c>
      <c r="S1975" s="6">
        <v>0</v>
      </c>
      <c r="T1975" s="5">
        <v>0</v>
      </c>
      <c r="U1975" s="5">
        <v>0</v>
      </c>
      <c r="V1975" s="5">
        <f t="shared" si="160"/>
        <v>3.0249999999999999</v>
      </c>
      <c r="W1975" s="5">
        <f t="shared" si="156"/>
        <v>-3.0249999999999999</v>
      </c>
      <c r="X1975" s="8">
        <f t="shared" si="157"/>
        <v>-1</v>
      </c>
      <c r="Y1975" s="4">
        <v>0</v>
      </c>
      <c r="Z1975" s="9" t="str">
        <f t="shared" si="158"/>
        <v>NA</v>
      </c>
      <c r="AA1975" s="10">
        <f t="shared" si="159"/>
        <v>0</v>
      </c>
    </row>
    <row r="1976" spans="1:27" x14ac:dyDescent="0.55000000000000004">
      <c r="A1976" s="3" t="s">
        <v>71</v>
      </c>
      <c r="B1976" s="3" t="s">
        <v>72</v>
      </c>
      <c r="C1976" s="3" t="s">
        <v>3505</v>
      </c>
      <c r="D1976" s="3" t="s">
        <v>3275</v>
      </c>
      <c r="E1976" s="4" t="s">
        <v>47</v>
      </c>
      <c r="F1976" s="3" t="s">
        <v>194</v>
      </c>
      <c r="G1976" s="3" t="s">
        <v>3147</v>
      </c>
      <c r="H1976" s="3" t="s">
        <v>34</v>
      </c>
      <c r="I1976" s="3" t="s">
        <v>77</v>
      </c>
      <c r="J1976" s="3" t="s">
        <v>36</v>
      </c>
      <c r="K1976" s="3" t="s">
        <v>42</v>
      </c>
      <c r="L1976" s="5">
        <v>6.25</v>
      </c>
      <c r="M1976" s="4">
        <v>1</v>
      </c>
      <c r="N1976" s="5">
        <v>3.0249999999999999</v>
      </c>
      <c r="O1976" s="5">
        <v>3.0249999999999999</v>
      </c>
      <c r="P1976" s="4">
        <v>8</v>
      </c>
      <c r="Q1976" s="6">
        <v>12.5</v>
      </c>
      <c r="R1976" s="7">
        <v>1.7475000000000001</v>
      </c>
      <c r="S1976" s="6">
        <v>0</v>
      </c>
      <c r="T1976" s="5">
        <v>0</v>
      </c>
      <c r="U1976" s="5">
        <v>0</v>
      </c>
      <c r="V1976" s="5">
        <f t="shared" si="160"/>
        <v>3.0249999999999999</v>
      </c>
      <c r="W1976" s="5">
        <f t="shared" si="156"/>
        <v>-3.0249999999999999</v>
      </c>
      <c r="X1976" s="8">
        <f t="shared" si="157"/>
        <v>-1</v>
      </c>
      <c r="Y1976" s="4">
        <v>0</v>
      </c>
      <c r="Z1976" s="9" t="str">
        <f t="shared" si="158"/>
        <v>NA</v>
      </c>
      <c r="AA1976" s="10">
        <f t="shared" si="159"/>
        <v>0</v>
      </c>
    </row>
    <row r="1977" spans="1:27" x14ac:dyDescent="0.55000000000000004">
      <c r="A1977" s="3" t="s">
        <v>71</v>
      </c>
      <c r="B1977" s="3" t="s">
        <v>72</v>
      </c>
      <c r="C1977" s="3" t="s">
        <v>3506</v>
      </c>
      <c r="D1977" s="3" t="s">
        <v>3507</v>
      </c>
      <c r="E1977" s="4" t="s">
        <v>47</v>
      </c>
      <c r="F1977" s="3" t="s">
        <v>173</v>
      </c>
      <c r="G1977" s="3" t="s">
        <v>2699</v>
      </c>
      <c r="H1977" s="3" t="s">
        <v>34</v>
      </c>
      <c r="I1977" s="3" t="s">
        <v>77</v>
      </c>
      <c r="J1977" s="3" t="s">
        <v>36</v>
      </c>
      <c r="K1977" s="3" t="s">
        <v>42</v>
      </c>
      <c r="L1977" s="5">
        <v>6.25</v>
      </c>
      <c r="M1977" s="4">
        <v>1</v>
      </c>
      <c r="N1977" s="5">
        <v>3.0375000000000001</v>
      </c>
      <c r="O1977" s="5">
        <v>3.0375000000000001</v>
      </c>
      <c r="P1977" s="4">
        <v>270</v>
      </c>
      <c r="Q1977" s="6">
        <v>0.37037037037036996</v>
      </c>
      <c r="R1977" s="7">
        <v>2.9355555555555601</v>
      </c>
      <c r="S1977" s="6">
        <v>0</v>
      </c>
      <c r="T1977" s="5">
        <v>0</v>
      </c>
      <c r="U1977" s="5">
        <v>0</v>
      </c>
      <c r="V1977" s="5">
        <f t="shared" si="160"/>
        <v>3.0375000000000001</v>
      </c>
      <c r="W1977" s="5">
        <f t="shared" si="156"/>
        <v>-3.0375000000000001</v>
      </c>
      <c r="X1977" s="8">
        <f t="shared" si="157"/>
        <v>-1</v>
      </c>
      <c r="Y1977" s="4">
        <v>0</v>
      </c>
      <c r="Z1977" s="9" t="str">
        <f t="shared" si="158"/>
        <v>NA</v>
      </c>
      <c r="AA1977" s="10">
        <f t="shared" si="159"/>
        <v>0</v>
      </c>
    </row>
    <row r="1978" spans="1:27" x14ac:dyDescent="0.55000000000000004">
      <c r="A1978" s="3" t="s">
        <v>71</v>
      </c>
      <c r="B1978" s="3" t="s">
        <v>72</v>
      </c>
      <c r="C1978" s="3" t="s">
        <v>3508</v>
      </c>
      <c r="D1978" s="3" t="s">
        <v>3509</v>
      </c>
      <c r="E1978" s="4" t="s">
        <v>47</v>
      </c>
      <c r="F1978" s="3" t="s">
        <v>75</v>
      </c>
      <c r="G1978" s="3" t="s">
        <v>2941</v>
      </c>
      <c r="H1978" s="3" t="s">
        <v>34</v>
      </c>
      <c r="I1978" s="3" t="s">
        <v>77</v>
      </c>
      <c r="J1978" s="3" t="s">
        <v>36</v>
      </c>
      <c r="K1978" s="3" t="s">
        <v>42</v>
      </c>
      <c r="L1978" s="5">
        <v>6.25</v>
      </c>
      <c r="M1978" s="4">
        <v>1</v>
      </c>
      <c r="N1978" s="5">
        <v>3.05</v>
      </c>
      <c r="O1978" s="5">
        <v>3.05</v>
      </c>
      <c r="P1978" s="4">
        <v>1</v>
      </c>
      <c r="Q1978" s="6">
        <v>100</v>
      </c>
      <c r="R1978" s="7">
        <v>1</v>
      </c>
      <c r="S1978" s="6">
        <v>0</v>
      </c>
      <c r="T1978" s="5">
        <v>0</v>
      </c>
      <c r="U1978" s="5">
        <v>0</v>
      </c>
      <c r="V1978" s="5">
        <f t="shared" si="160"/>
        <v>3.05</v>
      </c>
      <c r="W1978" s="5">
        <f t="shared" si="156"/>
        <v>-3.05</v>
      </c>
      <c r="X1978" s="8">
        <f t="shared" si="157"/>
        <v>-1</v>
      </c>
      <c r="Y1978" s="4">
        <v>0</v>
      </c>
      <c r="Z1978" s="9" t="str">
        <f t="shared" si="158"/>
        <v>NA</v>
      </c>
      <c r="AA1978" s="10">
        <f t="shared" si="159"/>
        <v>0</v>
      </c>
    </row>
    <row r="1979" spans="1:27" x14ac:dyDescent="0.55000000000000004">
      <c r="A1979" s="3" t="s">
        <v>71</v>
      </c>
      <c r="B1979" s="3" t="s">
        <v>72</v>
      </c>
      <c r="C1979" s="3" t="s">
        <v>3510</v>
      </c>
      <c r="D1979" s="3" t="s">
        <v>3511</v>
      </c>
      <c r="E1979" s="4" t="s">
        <v>47</v>
      </c>
      <c r="F1979" s="3" t="s">
        <v>262</v>
      </c>
      <c r="G1979" s="3" t="s">
        <v>302</v>
      </c>
      <c r="H1979" s="3" t="s">
        <v>34</v>
      </c>
      <c r="I1979" s="3" t="s">
        <v>77</v>
      </c>
      <c r="J1979" s="3" t="s">
        <v>36</v>
      </c>
      <c r="K1979" s="3" t="s">
        <v>42</v>
      </c>
      <c r="L1979" s="5">
        <v>6.25</v>
      </c>
      <c r="M1979" s="4">
        <v>1</v>
      </c>
      <c r="N1979" s="5">
        <v>3.05</v>
      </c>
      <c r="O1979" s="5">
        <v>3.05</v>
      </c>
      <c r="P1979" s="4">
        <v>5</v>
      </c>
      <c r="Q1979" s="6">
        <v>20</v>
      </c>
      <c r="R1979" s="7">
        <v>1.2</v>
      </c>
      <c r="S1979" s="6">
        <v>0</v>
      </c>
      <c r="T1979" s="5">
        <v>0</v>
      </c>
      <c r="U1979" s="5">
        <v>0</v>
      </c>
      <c r="V1979" s="5">
        <f t="shared" si="160"/>
        <v>3.05</v>
      </c>
      <c r="W1979" s="5">
        <f t="shared" si="156"/>
        <v>-3.05</v>
      </c>
      <c r="X1979" s="8">
        <f t="shared" si="157"/>
        <v>-1</v>
      </c>
      <c r="Y1979" s="4">
        <v>0</v>
      </c>
      <c r="Z1979" s="9" t="str">
        <f t="shared" si="158"/>
        <v>NA</v>
      </c>
      <c r="AA1979" s="10">
        <f t="shared" si="159"/>
        <v>0</v>
      </c>
    </row>
    <row r="1980" spans="1:27" x14ac:dyDescent="0.55000000000000004">
      <c r="A1980" s="3" t="s">
        <v>71</v>
      </c>
      <c r="B1980" s="3" t="s">
        <v>72</v>
      </c>
      <c r="C1980" s="3" t="s">
        <v>3512</v>
      </c>
      <c r="D1980" s="3" t="s">
        <v>3080</v>
      </c>
      <c r="E1980" s="4" t="s">
        <v>47</v>
      </c>
      <c r="F1980" s="3" t="s">
        <v>133</v>
      </c>
      <c r="G1980" s="3" t="s">
        <v>3513</v>
      </c>
      <c r="H1980" s="3" t="s">
        <v>34</v>
      </c>
      <c r="I1980" s="3" t="s">
        <v>77</v>
      </c>
      <c r="J1980" s="3" t="s">
        <v>36</v>
      </c>
      <c r="K1980" s="3" t="s">
        <v>61</v>
      </c>
      <c r="L1980" s="5">
        <v>6.25</v>
      </c>
      <c r="M1980" s="4">
        <v>1</v>
      </c>
      <c r="N1980" s="5">
        <v>3.05</v>
      </c>
      <c r="O1980" s="5">
        <v>3.05</v>
      </c>
      <c r="P1980" s="4">
        <v>4</v>
      </c>
      <c r="Q1980" s="6">
        <v>25</v>
      </c>
      <c r="R1980" s="7">
        <v>1</v>
      </c>
      <c r="S1980" s="6">
        <v>0</v>
      </c>
      <c r="T1980" s="5">
        <v>0</v>
      </c>
      <c r="U1980" s="5">
        <v>0</v>
      </c>
      <c r="V1980" s="5">
        <f t="shared" si="160"/>
        <v>3.05</v>
      </c>
      <c r="W1980" s="5">
        <f t="shared" si="156"/>
        <v>-3.05</v>
      </c>
      <c r="X1980" s="8">
        <f t="shared" si="157"/>
        <v>-1</v>
      </c>
      <c r="Y1980" s="4">
        <v>0</v>
      </c>
      <c r="Z1980" s="9" t="str">
        <f t="shared" si="158"/>
        <v>NA</v>
      </c>
      <c r="AA1980" s="10">
        <f t="shared" si="159"/>
        <v>0</v>
      </c>
    </row>
    <row r="1981" spans="1:27" x14ac:dyDescent="0.55000000000000004">
      <c r="A1981" s="3" t="s">
        <v>71</v>
      </c>
      <c r="B1981" s="3" t="s">
        <v>72</v>
      </c>
      <c r="C1981" s="3" t="s">
        <v>3514</v>
      </c>
      <c r="D1981" s="3" t="s">
        <v>3440</v>
      </c>
      <c r="E1981" s="4" t="s">
        <v>47</v>
      </c>
      <c r="F1981" s="3" t="s">
        <v>194</v>
      </c>
      <c r="G1981" s="3" t="s">
        <v>3147</v>
      </c>
      <c r="H1981" s="3" t="s">
        <v>34</v>
      </c>
      <c r="I1981" s="3" t="s">
        <v>77</v>
      </c>
      <c r="J1981" s="3" t="s">
        <v>36</v>
      </c>
      <c r="K1981" s="3" t="s">
        <v>42</v>
      </c>
      <c r="L1981" s="5">
        <v>6.25</v>
      </c>
      <c r="M1981" s="4">
        <v>2</v>
      </c>
      <c r="N1981" s="5">
        <v>3.0625</v>
      </c>
      <c r="O1981" s="5">
        <v>1.53125</v>
      </c>
      <c r="P1981" s="4">
        <v>7</v>
      </c>
      <c r="Q1981" s="6">
        <v>28.571428571428601</v>
      </c>
      <c r="R1981" s="7">
        <v>2.1428571428571401</v>
      </c>
      <c r="S1981" s="6">
        <v>0</v>
      </c>
      <c r="T1981" s="5">
        <v>0</v>
      </c>
      <c r="U1981" s="5">
        <v>0</v>
      </c>
      <c r="V1981" s="5">
        <f t="shared" si="160"/>
        <v>3.0625</v>
      </c>
      <c r="W1981" s="5">
        <f t="shared" si="156"/>
        <v>-3.0625</v>
      </c>
      <c r="X1981" s="8">
        <f t="shared" si="157"/>
        <v>-1</v>
      </c>
      <c r="Y1981" s="4">
        <v>0</v>
      </c>
      <c r="Z1981" s="9" t="str">
        <f t="shared" si="158"/>
        <v>NA</v>
      </c>
      <c r="AA1981" s="10">
        <f t="shared" si="159"/>
        <v>0</v>
      </c>
    </row>
    <row r="1982" spans="1:27" x14ac:dyDescent="0.55000000000000004">
      <c r="A1982" s="3" t="s">
        <v>71</v>
      </c>
      <c r="B1982" s="3" t="s">
        <v>72</v>
      </c>
      <c r="C1982" s="3" t="s">
        <v>3515</v>
      </c>
      <c r="D1982" s="3" t="s">
        <v>3516</v>
      </c>
      <c r="E1982" s="4" t="s">
        <v>47</v>
      </c>
      <c r="F1982" s="3" t="s">
        <v>125</v>
      </c>
      <c r="G1982" s="3" t="s">
        <v>3501</v>
      </c>
      <c r="H1982" s="3" t="s">
        <v>34</v>
      </c>
      <c r="I1982" s="3" t="s">
        <v>77</v>
      </c>
      <c r="J1982" s="3" t="s">
        <v>36</v>
      </c>
      <c r="K1982" s="3" t="s">
        <v>61</v>
      </c>
      <c r="L1982" s="5">
        <v>6.25</v>
      </c>
      <c r="M1982" s="4">
        <v>1</v>
      </c>
      <c r="N1982" s="5">
        <v>3.0750000000000002</v>
      </c>
      <c r="O1982" s="5">
        <v>3.0750000000000002</v>
      </c>
      <c r="P1982" s="4">
        <v>5</v>
      </c>
      <c r="Q1982" s="6">
        <v>20</v>
      </c>
      <c r="R1982" s="7">
        <v>2.98</v>
      </c>
      <c r="S1982" s="6">
        <v>0</v>
      </c>
      <c r="T1982" s="5">
        <v>0</v>
      </c>
      <c r="U1982" s="5">
        <v>0</v>
      </c>
      <c r="V1982" s="5">
        <f t="shared" si="160"/>
        <v>3.0750000000000002</v>
      </c>
      <c r="W1982" s="5">
        <f t="shared" si="156"/>
        <v>-3.0750000000000002</v>
      </c>
      <c r="X1982" s="8">
        <f t="shared" si="157"/>
        <v>-1</v>
      </c>
      <c r="Y1982" s="4">
        <v>0</v>
      </c>
      <c r="Z1982" s="9" t="str">
        <f t="shared" si="158"/>
        <v>NA</v>
      </c>
      <c r="AA1982" s="10">
        <f t="shared" si="159"/>
        <v>0</v>
      </c>
    </row>
    <row r="1983" spans="1:27" x14ac:dyDescent="0.55000000000000004">
      <c r="A1983" s="3" t="s">
        <v>71</v>
      </c>
      <c r="B1983" s="3" t="s">
        <v>72</v>
      </c>
      <c r="C1983" s="3" t="s">
        <v>3517</v>
      </c>
      <c r="D1983" s="3" t="s">
        <v>3518</v>
      </c>
      <c r="E1983" s="4" t="s">
        <v>47</v>
      </c>
      <c r="F1983" s="3" t="s">
        <v>173</v>
      </c>
      <c r="G1983" s="3" t="s">
        <v>2806</v>
      </c>
      <c r="H1983" s="3" t="s">
        <v>34</v>
      </c>
      <c r="I1983" s="3" t="s">
        <v>77</v>
      </c>
      <c r="J1983" s="3" t="s">
        <v>36</v>
      </c>
      <c r="K1983" s="3" t="s">
        <v>42</v>
      </c>
      <c r="L1983" s="5">
        <v>6.25</v>
      </c>
      <c r="M1983" s="4">
        <v>3</v>
      </c>
      <c r="N1983" s="5">
        <v>3.0874999875000002</v>
      </c>
      <c r="O1983" s="5">
        <v>1.0291666625</v>
      </c>
      <c r="P1983" s="4">
        <v>67</v>
      </c>
      <c r="Q1983" s="6">
        <v>4.4776119402985097</v>
      </c>
      <c r="R1983" s="7">
        <v>1.27910447761194</v>
      </c>
      <c r="S1983" s="6">
        <v>0</v>
      </c>
      <c r="T1983" s="5">
        <v>0</v>
      </c>
      <c r="U1983" s="5">
        <v>0</v>
      </c>
      <c r="V1983" s="5">
        <f t="shared" si="160"/>
        <v>3.0874999875000002</v>
      </c>
      <c r="W1983" s="5">
        <f t="shared" si="156"/>
        <v>-3.0874999875000002</v>
      </c>
      <c r="X1983" s="8">
        <f t="shared" si="157"/>
        <v>-1</v>
      </c>
      <c r="Y1983" s="4">
        <v>0</v>
      </c>
      <c r="Z1983" s="9" t="str">
        <f t="shared" si="158"/>
        <v>NA</v>
      </c>
      <c r="AA1983" s="10">
        <f t="shared" si="159"/>
        <v>0</v>
      </c>
    </row>
    <row r="1984" spans="1:27" x14ac:dyDescent="0.55000000000000004">
      <c r="A1984" s="3" t="s">
        <v>71</v>
      </c>
      <c r="B1984" s="3" t="s">
        <v>72</v>
      </c>
      <c r="C1984" s="3" t="s">
        <v>3519</v>
      </c>
      <c r="D1984" s="3" t="s">
        <v>421</v>
      </c>
      <c r="E1984" s="4" t="s">
        <v>47</v>
      </c>
      <c r="F1984" s="3" t="s">
        <v>194</v>
      </c>
      <c r="G1984" s="3" t="s">
        <v>2692</v>
      </c>
      <c r="H1984" s="3" t="s">
        <v>34</v>
      </c>
      <c r="I1984" s="3" t="s">
        <v>77</v>
      </c>
      <c r="J1984" s="3" t="s">
        <v>36</v>
      </c>
      <c r="K1984" s="3" t="s">
        <v>42</v>
      </c>
      <c r="L1984" s="5">
        <v>6.25</v>
      </c>
      <c r="M1984" s="4">
        <v>2</v>
      </c>
      <c r="N1984" s="5">
        <v>3.0874999999999999</v>
      </c>
      <c r="O1984" s="5">
        <v>1.54375</v>
      </c>
      <c r="P1984" s="4">
        <v>23</v>
      </c>
      <c r="Q1984" s="6">
        <v>8.6956521739130395</v>
      </c>
      <c r="R1984" s="7">
        <v>1.2173913043478299</v>
      </c>
      <c r="S1984" s="6">
        <v>0</v>
      </c>
      <c r="T1984" s="5">
        <v>0</v>
      </c>
      <c r="U1984" s="5">
        <v>0</v>
      </c>
      <c r="V1984" s="5">
        <f t="shared" si="160"/>
        <v>3.0874999999999999</v>
      </c>
      <c r="W1984" s="5">
        <f t="shared" si="156"/>
        <v>-3.0874999999999999</v>
      </c>
      <c r="X1984" s="8">
        <f t="shared" si="157"/>
        <v>-1</v>
      </c>
      <c r="Y1984" s="4">
        <v>0</v>
      </c>
      <c r="Z1984" s="9" t="str">
        <f t="shared" si="158"/>
        <v>NA</v>
      </c>
      <c r="AA1984" s="10">
        <f t="shared" si="159"/>
        <v>0</v>
      </c>
    </row>
    <row r="1985" spans="1:27" x14ac:dyDescent="0.55000000000000004">
      <c r="A1985" s="3" t="s">
        <v>71</v>
      </c>
      <c r="B1985" s="3" t="s">
        <v>72</v>
      </c>
      <c r="C1985" s="3" t="s">
        <v>3520</v>
      </c>
      <c r="D1985" s="3" t="s">
        <v>3002</v>
      </c>
      <c r="E1985" s="4" t="s">
        <v>47</v>
      </c>
      <c r="F1985" s="3" t="s">
        <v>262</v>
      </c>
      <c r="G1985" s="3" t="s">
        <v>3521</v>
      </c>
      <c r="H1985" s="3" t="s">
        <v>34</v>
      </c>
      <c r="I1985" s="3" t="s">
        <v>77</v>
      </c>
      <c r="J1985" s="3" t="s">
        <v>36</v>
      </c>
      <c r="K1985" s="3" t="s">
        <v>61</v>
      </c>
      <c r="L1985" s="5">
        <v>6.25</v>
      </c>
      <c r="M1985" s="4">
        <v>1</v>
      </c>
      <c r="N1985" s="5">
        <v>3.0874999999999999</v>
      </c>
      <c r="O1985" s="5">
        <v>3.0874999999999999</v>
      </c>
      <c r="P1985" s="4">
        <v>1</v>
      </c>
      <c r="Q1985" s="6">
        <v>100</v>
      </c>
      <c r="R1985" s="7">
        <v>1</v>
      </c>
      <c r="S1985" s="6">
        <v>0</v>
      </c>
      <c r="T1985" s="5">
        <v>0</v>
      </c>
      <c r="U1985" s="5">
        <v>0</v>
      </c>
      <c r="V1985" s="5">
        <f t="shared" si="160"/>
        <v>3.0874999999999999</v>
      </c>
      <c r="W1985" s="5">
        <f t="shared" si="156"/>
        <v>-3.0874999999999999</v>
      </c>
      <c r="X1985" s="8">
        <f t="shared" si="157"/>
        <v>-1</v>
      </c>
      <c r="Y1985" s="4">
        <v>0</v>
      </c>
      <c r="Z1985" s="9" t="str">
        <f t="shared" si="158"/>
        <v>NA</v>
      </c>
      <c r="AA1985" s="10">
        <f t="shared" si="159"/>
        <v>0</v>
      </c>
    </row>
    <row r="1986" spans="1:27" x14ac:dyDescent="0.55000000000000004">
      <c r="A1986" s="3" t="s">
        <v>71</v>
      </c>
      <c r="B1986" s="3" t="s">
        <v>72</v>
      </c>
      <c r="C1986" s="3" t="s">
        <v>3522</v>
      </c>
      <c r="D1986" s="3" t="s">
        <v>3361</v>
      </c>
      <c r="E1986" s="4" t="s">
        <v>47</v>
      </c>
      <c r="F1986" s="3" t="s">
        <v>137</v>
      </c>
      <c r="G1986" s="3" t="s">
        <v>138</v>
      </c>
      <c r="H1986" s="3" t="s">
        <v>34</v>
      </c>
      <c r="I1986" s="3" t="s">
        <v>77</v>
      </c>
      <c r="J1986" s="3" t="s">
        <v>36</v>
      </c>
      <c r="K1986" s="3" t="s">
        <v>42</v>
      </c>
      <c r="L1986" s="5">
        <v>6.25</v>
      </c>
      <c r="M1986" s="4">
        <v>1</v>
      </c>
      <c r="N1986" s="5">
        <v>3.0874999999999999</v>
      </c>
      <c r="O1986" s="5">
        <v>3.0874999999999999</v>
      </c>
      <c r="P1986" s="4">
        <v>3</v>
      </c>
      <c r="Q1986" s="6">
        <v>33.3333333333333</v>
      </c>
      <c r="R1986" s="7">
        <v>1.3333333333333299</v>
      </c>
      <c r="S1986" s="6">
        <v>0</v>
      </c>
      <c r="T1986" s="5">
        <v>0</v>
      </c>
      <c r="U1986" s="5">
        <v>0</v>
      </c>
      <c r="V1986" s="5">
        <f t="shared" si="160"/>
        <v>3.0874999999999999</v>
      </c>
      <c r="W1986" s="5">
        <f t="shared" ref="W1986:W2049" si="161">U1986-V1986</f>
        <v>-3.0874999999999999</v>
      </c>
      <c r="X1986" s="8">
        <f t="shared" ref="X1986:X2049" si="162">IF(V1986=0,0,(U1986-V1986)/V1986)</f>
        <v>-1</v>
      </c>
      <c r="Y1986" s="4">
        <v>0</v>
      </c>
      <c r="Z1986" s="9" t="str">
        <f t="shared" ref="Z1986:Z2049" si="163">IF(Y1986=0,"NA",U1986/Y1986)</f>
        <v>NA</v>
      </c>
      <c r="AA1986" s="10">
        <f t="shared" ref="AA1986:AA2049" si="164">(Q1986/100*S1986/100)</f>
        <v>0</v>
      </c>
    </row>
    <row r="1987" spans="1:27" x14ac:dyDescent="0.55000000000000004">
      <c r="A1987" s="3" t="s">
        <v>71</v>
      </c>
      <c r="B1987" s="3" t="s">
        <v>72</v>
      </c>
      <c r="C1987" s="3" t="s">
        <v>3523</v>
      </c>
      <c r="D1987" s="3" t="s">
        <v>3164</v>
      </c>
      <c r="E1987" s="4" t="s">
        <v>47</v>
      </c>
      <c r="F1987" s="3" t="s">
        <v>125</v>
      </c>
      <c r="G1987" s="3" t="s">
        <v>2943</v>
      </c>
      <c r="H1987" s="3" t="s">
        <v>34</v>
      </c>
      <c r="I1987" s="3" t="s">
        <v>77</v>
      </c>
      <c r="J1987" s="3" t="s">
        <v>36</v>
      </c>
      <c r="K1987" s="3" t="s">
        <v>42</v>
      </c>
      <c r="L1987" s="5">
        <v>6.25</v>
      </c>
      <c r="M1987" s="4">
        <v>2</v>
      </c>
      <c r="N1987" s="5">
        <v>3.1</v>
      </c>
      <c r="O1987" s="5">
        <v>1.55</v>
      </c>
      <c r="P1987" s="4">
        <v>115</v>
      </c>
      <c r="Q1987" s="6">
        <v>1.73913043478261</v>
      </c>
      <c r="R1987" s="7">
        <v>1.24347826086957</v>
      </c>
      <c r="S1987" s="6">
        <v>0</v>
      </c>
      <c r="T1987" s="5">
        <v>0</v>
      </c>
      <c r="U1987" s="5">
        <v>0</v>
      </c>
      <c r="V1987" s="5">
        <f t="shared" ref="V1987:V2050" si="165">N1987</f>
        <v>3.1</v>
      </c>
      <c r="W1987" s="5">
        <f t="shared" si="161"/>
        <v>-3.1</v>
      </c>
      <c r="X1987" s="8">
        <f t="shared" si="162"/>
        <v>-1</v>
      </c>
      <c r="Y1987" s="4">
        <v>0</v>
      </c>
      <c r="Z1987" s="9" t="str">
        <f t="shared" si="163"/>
        <v>NA</v>
      </c>
      <c r="AA1987" s="10">
        <f t="shared" si="164"/>
        <v>0</v>
      </c>
    </row>
    <row r="1988" spans="1:27" x14ac:dyDescent="0.55000000000000004">
      <c r="A1988" s="3" t="s">
        <v>71</v>
      </c>
      <c r="B1988" s="3" t="s">
        <v>72</v>
      </c>
      <c r="C1988" s="3" t="s">
        <v>3524</v>
      </c>
      <c r="D1988" s="3" t="s">
        <v>3525</v>
      </c>
      <c r="E1988" s="4" t="s">
        <v>47</v>
      </c>
      <c r="F1988" s="3" t="s">
        <v>32</v>
      </c>
      <c r="G1988" s="3" t="s">
        <v>697</v>
      </c>
      <c r="H1988" s="3" t="s">
        <v>34</v>
      </c>
      <c r="I1988" s="3" t="s">
        <v>77</v>
      </c>
      <c r="J1988" s="3" t="s">
        <v>36</v>
      </c>
      <c r="K1988" s="3" t="s">
        <v>42</v>
      </c>
      <c r="L1988" s="5">
        <v>6.25</v>
      </c>
      <c r="M1988" s="4">
        <v>3</v>
      </c>
      <c r="N1988" s="5">
        <v>3.1124999999999998</v>
      </c>
      <c r="O1988" s="5">
        <v>1.0375000000000001</v>
      </c>
      <c r="P1988" s="4">
        <v>108</v>
      </c>
      <c r="Q1988" s="6">
        <v>2.7777777777777799</v>
      </c>
      <c r="R1988" s="7">
        <v>4.06111111111111</v>
      </c>
      <c r="S1988" s="6">
        <v>0</v>
      </c>
      <c r="T1988" s="5">
        <v>0</v>
      </c>
      <c r="U1988" s="5">
        <v>0</v>
      </c>
      <c r="V1988" s="5">
        <f t="shared" si="165"/>
        <v>3.1124999999999998</v>
      </c>
      <c r="W1988" s="5">
        <f t="shared" si="161"/>
        <v>-3.1124999999999998</v>
      </c>
      <c r="X1988" s="8">
        <f t="shared" si="162"/>
        <v>-1</v>
      </c>
      <c r="Y1988" s="4">
        <v>0</v>
      </c>
      <c r="Z1988" s="9" t="str">
        <f t="shared" si="163"/>
        <v>NA</v>
      </c>
      <c r="AA1988" s="10">
        <f t="shared" si="164"/>
        <v>0</v>
      </c>
    </row>
    <row r="1989" spans="1:27" x14ac:dyDescent="0.55000000000000004">
      <c r="A1989" s="3" t="s">
        <v>71</v>
      </c>
      <c r="B1989" s="3" t="s">
        <v>72</v>
      </c>
      <c r="C1989" s="3" t="s">
        <v>3526</v>
      </c>
      <c r="D1989" s="3" t="s">
        <v>640</v>
      </c>
      <c r="E1989" s="4" t="s">
        <v>47</v>
      </c>
      <c r="F1989" s="3" t="s">
        <v>137</v>
      </c>
      <c r="G1989" s="3" t="s">
        <v>2968</v>
      </c>
      <c r="H1989" s="3" t="s">
        <v>34</v>
      </c>
      <c r="I1989" s="3" t="s">
        <v>77</v>
      </c>
      <c r="J1989" s="3" t="s">
        <v>36</v>
      </c>
      <c r="K1989" s="3" t="s">
        <v>42</v>
      </c>
      <c r="L1989" s="5">
        <v>6.25</v>
      </c>
      <c r="M1989" s="4">
        <v>1</v>
      </c>
      <c r="N1989" s="5">
        <v>3.1124999999999998</v>
      </c>
      <c r="O1989" s="5">
        <v>3.1124999999999998</v>
      </c>
      <c r="P1989" s="4">
        <v>98</v>
      </c>
      <c r="Q1989" s="6">
        <v>1.0204081632653099</v>
      </c>
      <c r="R1989" s="7">
        <v>1.2318367346938801</v>
      </c>
      <c r="S1989" s="6">
        <v>0</v>
      </c>
      <c r="T1989" s="5">
        <v>0</v>
      </c>
      <c r="U1989" s="5">
        <v>0</v>
      </c>
      <c r="V1989" s="5">
        <f t="shared" si="165"/>
        <v>3.1124999999999998</v>
      </c>
      <c r="W1989" s="5">
        <f t="shared" si="161"/>
        <v>-3.1124999999999998</v>
      </c>
      <c r="X1989" s="8">
        <f t="shared" si="162"/>
        <v>-1</v>
      </c>
      <c r="Y1989" s="4">
        <v>0</v>
      </c>
      <c r="Z1989" s="9" t="str">
        <f t="shared" si="163"/>
        <v>NA</v>
      </c>
      <c r="AA1989" s="10">
        <f t="shared" si="164"/>
        <v>0</v>
      </c>
    </row>
    <row r="1990" spans="1:27" x14ac:dyDescent="0.55000000000000004">
      <c r="A1990" s="3" t="s">
        <v>71</v>
      </c>
      <c r="B1990" s="3" t="s">
        <v>72</v>
      </c>
      <c r="C1990" s="3" t="s">
        <v>3527</v>
      </c>
      <c r="D1990" s="3" t="s">
        <v>220</v>
      </c>
      <c r="E1990" s="4" t="s">
        <v>47</v>
      </c>
      <c r="F1990" s="3" t="s">
        <v>125</v>
      </c>
      <c r="G1990" s="3" t="s">
        <v>2728</v>
      </c>
      <c r="H1990" s="3" t="s">
        <v>34</v>
      </c>
      <c r="I1990" s="3" t="s">
        <v>77</v>
      </c>
      <c r="J1990" s="3" t="s">
        <v>36</v>
      </c>
      <c r="K1990" s="3" t="s">
        <v>42</v>
      </c>
      <c r="L1990" s="5">
        <v>6.25</v>
      </c>
      <c r="M1990" s="4">
        <v>1</v>
      </c>
      <c r="N1990" s="5">
        <v>3.1124999999999998</v>
      </c>
      <c r="O1990" s="5">
        <v>3.1124999999999998</v>
      </c>
      <c r="P1990" s="4">
        <v>3</v>
      </c>
      <c r="Q1990" s="6">
        <v>33.3333333333333</v>
      </c>
      <c r="R1990" s="7">
        <v>1.3333333333333299</v>
      </c>
      <c r="S1990" s="6">
        <v>0</v>
      </c>
      <c r="T1990" s="5">
        <v>0</v>
      </c>
      <c r="U1990" s="5">
        <v>0</v>
      </c>
      <c r="V1990" s="5">
        <f t="shared" si="165"/>
        <v>3.1124999999999998</v>
      </c>
      <c r="W1990" s="5">
        <f t="shared" si="161"/>
        <v>-3.1124999999999998</v>
      </c>
      <c r="X1990" s="8">
        <f t="shared" si="162"/>
        <v>-1</v>
      </c>
      <c r="Y1990" s="4">
        <v>0</v>
      </c>
      <c r="Z1990" s="9" t="str">
        <f t="shared" si="163"/>
        <v>NA</v>
      </c>
      <c r="AA1990" s="10">
        <f t="shared" si="164"/>
        <v>0</v>
      </c>
    </row>
    <row r="1991" spans="1:27" x14ac:dyDescent="0.55000000000000004">
      <c r="A1991" s="3" t="s">
        <v>71</v>
      </c>
      <c r="B1991" s="3" t="s">
        <v>72</v>
      </c>
      <c r="C1991" s="3" t="s">
        <v>3528</v>
      </c>
      <c r="D1991" s="3" t="s">
        <v>3529</v>
      </c>
      <c r="E1991" s="4" t="s">
        <v>47</v>
      </c>
      <c r="F1991" s="3" t="s">
        <v>125</v>
      </c>
      <c r="G1991" s="3" t="s">
        <v>3000</v>
      </c>
      <c r="H1991" s="3" t="s">
        <v>34</v>
      </c>
      <c r="I1991" s="3" t="s">
        <v>77</v>
      </c>
      <c r="J1991" s="3" t="s">
        <v>36</v>
      </c>
      <c r="K1991" s="3" t="s">
        <v>61</v>
      </c>
      <c r="L1991" s="5">
        <v>6.25</v>
      </c>
      <c r="M1991" s="4">
        <v>1</v>
      </c>
      <c r="N1991" s="5">
        <v>3.1124999999999998</v>
      </c>
      <c r="O1991" s="5">
        <v>3.1124999999999998</v>
      </c>
      <c r="P1991" s="4">
        <v>10</v>
      </c>
      <c r="Q1991" s="6">
        <v>10</v>
      </c>
      <c r="R1991" s="7">
        <v>1.61</v>
      </c>
      <c r="S1991" s="6">
        <v>0</v>
      </c>
      <c r="T1991" s="5">
        <v>0</v>
      </c>
      <c r="U1991" s="5">
        <v>0</v>
      </c>
      <c r="V1991" s="5">
        <f t="shared" si="165"/>
        <v>3.1124999999999998</v>
      </c>
      <c r="W1991" s="5">
        <f t="shared" si="161"/>
        <v>-3.1124999999999998</v>
      </c>
      <c r="X1991" s="8">
        <f t="shared" si="162"/>
        <v>-1</v>
      </c>
      <c r="Y1991" s="4">
        <v>0</v>
      </c>
      <c r="Z1991" s="9" t="str">
        <f t="shared" si="163"/>
        <v>NA</v>
      </c>
      <c r="AA1991" s="10">
        <f t="shared" si="164"/>
        <v>0</v>
      </c>
    </row>
    <row r="1992" spans="1:27" x14ac:dyDescent="0.55000000000000004">
      <c r="A1992" s="3" t="s">
        <v>71</v>
      </c>
      <c r="B1992" s="3" t="s">
        <v>72</v>
      </c>
      <c r="C1992" s="3" t="s">
        <v>3530</v>
      </c>
      <c r="D1992" s="3" t="s">
        <v>3531</v>
      </c>
      <c r="E1992" s="4" t="s">
        <v>47</v>
      </c>
      <c r="F1992" s="3" t="s">
        <v>133</v>
      </c>
      <c r="G1992" s="3" t="s">
        <v>3157</v>
      </c>
      <c r="H1992" s="3" t="s">
        <v>34</v>
      </c>
      <c r="I1992" s="3" t="s">
        <v>77</v>
      </c>
      <c r="J1992" s="3" t="s">
        <v>36</v>
      </c>
      <c r="K1992" s="3" t="s">
        <v>61</v>
      </c>
      <c r="L1992" s="5">
        <v>6.25</v>
      </c>
      <c r="M1992" s="4">
        <v>1</v>
      </c>
      <c r="N1992" s="5">
        <v>3.1124999999999998</v>
      </c>
      <c r="O1992" s="5">
        <v>3.1124999999999998</v>
      </c>
      <c r="P1992" s="4">
        <v>1</v>
      </c>
      <c r="Q1992" s="6">
        <v>100</v>
      </c>
      <c r="R1992" s="7">
        <v>1</v>
      </c>
      <c r="S1992" s="6">
        <v>0</v>
      </c>
      <c r="T1992" s="5">
        <v>0</v>
      </c>
      <c r="U1992" s="5">
        <v>0</v>
      </c>
      <c r="V1992" s="5">
        <f t="shared" si="165"/>
        <v>3.1124999999999998</v>
      </c>
      <c r="W1992" s="5">
        <f t="shared" si="161"/>
        <v>-3.1124999999999998</v>
      </c>
      <c r="X1992" s="8">
        <f t="shared" si="162"/>
        <v>-1</v>
      </c>
      <c r="Y1992" s="4">
        <v>0</v>
      </c>
      <c r="Z1992" s="9" t="str">
        <f t="shared" si="163"/>
        <v>NA</v>
      </c>
      <c r="AA1992" s="10">
        <f t="shared" si="164"/>
        <v>0</v>
      </c>
    </row>
    <row r="1993" spans="1:27" x14ac:dyDescent="0.55000000000000004">
      <c r="A1993" s="3" t="s">
        <v>71</v>
      </c>
      <c r="B1993" s="3" t="s">
        <v>72</v>
      </c>
      <c r="C1993" s="3" t="s">
        <v>3532</v>
      </c>
      <c r="D1993" s="3" t="s">
        <v>3533</v>
      </c>
      <c r="E1993" s="4" t="s">
        <v>47</v>
      </c>
      <c r="F1993" s="3" t="s">
        <v>32</v>
      </c>
      <c r="G1993" s="3" t="s">
        <v>2714</v>
      </c>
      <c r="H1993" s="3" t="s">
        <v>34</v>
      </c>
      <c r="I1993" s="3" t="s">
        <v>77</v>
      </c>
      <c r="J1993" s="3" t="s">
        <v>36</v>
      </c>
      <c r="K1993" s="3" t="s">
        <v>61</v>
      </c>
      <c r="L1993" s="5">
        <v>6.25</v>
      </c>
      <c r="M1993" s="4">
        <v>2</v>
      </c>
      <c r="N1993" s="5">
        <v>3.125</v>
      </c>
      <c r="O1993" s="5">
        <v>1.5625</v>
      </c>
      <c r="P1993" s="4">
        <v>61</v>
      </c>
      <c r="Q1993" s="6">
        <v>3.27868852459016</v>
      </c>
      <c r="R1993" s="7">
        <v>4.2901639344262303</v>
      </c>
      <c r="S1993" s="6">
        <v>0</v>
      </c>
      <c r="T1993" s="5">
        <v>0</v>
      </c>
      <c r="U1993" s="5">
        <v>0</v>
      </c>
      <c r="V1993" s="5">
        <f t="shared" si="165"/>
        <v>3.125</v>
      </c>
      <c r="W1993" s="5">
        <f t="shared" si="161"/>
        <v>-3.125</v>
      </c>
      <c r="X1993" s="8">
        <f t="shared" si="162"/>
        <v>-1</v>
      </c>
      <c r="Y1993" s="4">
        <v>0</v>
      </c>
      <c r="Z1993" s="9" t="str">
        <f t="shared" si="163"/>
        <v>NA</v>
      </c>
      <c r="AA1993" s="10">
        <f t="shared" si="164"/>
        <v>0</v>
      </c>
    </row>
    <row r="1994" spans="1:27" x14ac:dyDescent="0.55000000000000004">
      <c r="A1994" s="3" t="s">
        <v>71</v>
      </c>
      <c r="B1994" s="3" t="s">
        <v>72</v>
      </c>
      <c r="C1994" s="3" t="s">
        <v>3534</v>
      </c>
      <c r="D1994" s="3" t="s">
        <v>2983</v>
      </c>
      <c r="E1994" s="4" t="s">
        <v>47</v>
      </c>
      <c r="F1994" s="3" t="s">
        <v>104</v>
      </c>
      <c r="G1994" s="3" t="s">
        <v>285</v>
      </c>
      <c r="H1994" s="3" t="s">
        <v>34</v>
      </c>
      <c r="I1994" s="3" t="s">
        <v>77</v>
      </c>
      <c r="J1994" s="3" t="s">
        <v>36</v>
      </c>
      <c r="K1994" s="3" t="s">
        <v>61</v>
      </c>
      <c r="L1994" s="5">
        <v>6.25</v>
      </c>
      <c r="M1994" s="4">
        <v>1</v>
      </c>
      <c r="N1994" s="5">
        <v>3.125</v>
      </c>
      <c r="O1994" s="5">
        <v>3.125</v>
      </c>
      <c r="P1994" s="4">
        <v>6</v>
      </c>
      <c r="Q1994" s="6">
        <v>16.6666666666667</v>
      </c>
      <c r="R1994" s="7">
        <v>3.3333333333333299</v>
      </c>
      <c r="S1994" s="6">
        <v>0</v>
      </c>
      <c r="T1994" s="5">
        <v>0</v>
      </c>
      <c r="U1994" s="5">
        <v>0</v>
      </c>
      <c r="V1994" s="5">
        <f t="shared" si="165"/>
        <v>3.125</v>
      </c>
      <c r="W1994" s="5">
        <f t="shared" si="161"/>
        <v>-3.125</v>
      </c>
      <c r="X1994" s="8">
        <f t="shared" si="162"/>
        <v>-1</v>
      </c>
      <c r="Y1994" s="4">
        <v>0</v>
      </c>
      <c r="Z1994" s="9" t="str">
        <f t="shared" si="163"/>
        <v>NA</v>
      </c>
      <c r="AA1994" s="10">
        <f t="shared" si="164"/>
        <v>0</v>
      </c>
    </row>
    <row r="1995" spans="1:27" x14ac:dyDescent="0.55000000000000004">
      <c r="A1995" s="3" t="s">
        <v>71</v>
      </c>
      <c r="B1995" s="3" t="s">
        <v>72</v>
      </c>
      <c r="C1995" s="3" t="s">
        <v>3535</v>
      </c>
      <c r="D1995" s="3" t="s">
        <v>421</v>
      </c>
      <c r="E1995" s="4" t="s">
        <v>47</v>
      </c>
      <c r="F1995" s="3" t="s">
        <v>40</v>
      </c>
      <c r="G1995" s="3" t="s">
        <v>122</v>
      </c>
      <c r="H1995" s="3" t="s">
        <v>34</v>
      </c>
      <c r="I1995" s="3" t="s">
        <v>77</v>
      </c>
      <c r="J1995" s="3" t="s">
        <v>36</v>
      </c>
      <c r="K1995" s="3" t="s">
        <v>61</v>
      </c>
      <c r="L1995" s="5">
        <v>6.25</v>
      </c>
      <c r="M1995" s="4">
        <v>3</v>
      </c>
      <c r="N1995" s="5">
        <v>3.1249999874999999</v>
      </c>
      <c r="O1995" s="5">
        <v>1.0416666625</v>
      </c>
      <c r="P1995" s="4">
        <v>61</v>
      </c>
      <c r="Q1995" s="6">
        <v>4.9180327868852496</v>
      </c>
      <c r="R1995" s="7">
        <v>1.47311475409836</v>
      </c>
      <c r="S1995" s="6">
        <v>0</v>
      </c>
      <c r="T1995" s="5">
        <v>0</v>
      </c>
      <c r="U1995" s="5">
        <v>0</v>
      </c>
      <c r="V1995" s="5">
        <f t="shared" si="165"/>
        <v>3.1249999874999999</v>
      </c>
      <c r="W1995" s="5">
        <f t="shared" si="161"/>
        <v>-3.1249999874999999</v>
      </c>
      <c r="X1995" s="8">
        <f t="shared" si="162"/>
        <v>-1</v>
      </c>
      <c r="Y1995" s="4">
        <v>0</v>
      </c>
      <c r="Z1995" s="9" t="str">
        <f t="shared" si="163"/>
        <v>NA</v>
      </c>
      <c r="AA1995" s="10">
        <f t="shared" si="164"/>
        <v>0</v>
      </c>
    </row>
    <row r="1996" spans="1:27" x14ac:dyDescent="0.55000000000000004">
      <c r="A1996" s="3" t="s">
        <v>71</v>
      </c>
      <c r="B1996" s="3" t="s">
        <v>72</v>
      </c>
      <c r="C1996" s="3" t="s">
        <v>3536</v>
      </c>
      <c r="D1996" s="3" t="s">
        <v>3245</v>
      </c>
      <c r="E1996" s="4" t="s">
        <v>47</v>
      </c>
      <c r="F1996" s="3" t="s">
        <v>137</v>
      </c>
      <c r="G1996" s="3" t="s">
        <v>3129</v>
      </c>
      <c r="H1996" s="3" t="s">
        <v>34</v>
      </c>
      <c r="I1996" s="3" t="s">
        <v>77</v>
      </c>
      <c r="J1996" s="3" t="s">
        <v>36</v>
      </c>
      <c r="K1996" s="3" t="s">
        <v>42</v>
      </c>
      <c r="L1996" s="5">
        <v>6.25</v>
      </c>
      <c r="M1996" s="4">
        <v>1</v>
      </c>
      <c r="N1996" s="5">
        <v>3.1375000000000002</v>
      </c>
      <c r="O1996" s="5">
        <v>3.1375000000000002</v>
      </c>
      <c r="P1996" s="4">
        <v>29</v>
      </c>
      <c r="Q1996" s="6">
        <v>3.4482758620689702</v>
      </c>
      <c r="R1996" s="7">
        <v>1.79</v>
      </c>
      <c r="S1996" s="6">
        <v>0</v>
      </c>
      <c r="T1996" s="5">
        <v>0</v>
      </c>
      <c r="U1996" s="5">
        <v>0</v>
      </c>
      <c r="V1996" s="5">
        <f t="shared" si="165"/>
        <v>3.1375000000000002</v>
      </c>
      <c r="W1996" s="5">
        <f t="shared" si="161"/>
        <v>-3.1375000000000002</v>
      </c>
      <c r="X1996" s="8">
        <f t="shared" si="162"/>
        <v>-1</v>
      </c>
      <c r="Y1996" s="4">
        <v>0</v>
      </c>
      <c r="Z1996" s="9" t="str">
        <f t="shared" si="163"/>
        <v>NA</v>
      </c>
      <c r="AA1996" s="10">
        <f t="shared" si="164"/>
        <v>0</v>
      </c>
    </row>
    <row r="1997" spans="1:27" x14ac:dyDescent="0.55000000000000004">
      <c r="A1997" s="3" t="s">
        <v>71</v>
      </c>
      <c r="B1997" s="3" t="s">
        <v>72</v>
      </c>
      <c r="C1997" s="3" t="s">
        <v>3537</v>
      </c>
      <c r="D1997" s="3" t="s">
        <v>3538</v>
      </c>
      <c r="E1997" s="4" t="s">
        <v>47</v>
      </c>
      <c r="F1997" s="3" t="s">
        <v>104</v>
      </c>
      <c r="G1997" s="3" t="s">
        <v>2782</v>
      </c>
      <c r="H1997" s="3" t="s">
        <v>34</v>
      </c>
      <c r="I1997" s="3" t="s">
        <v>77</v>
      </c>
      <c r="J1997" s="3" t="s">
        <v>36</v>
      </c>
      <c r="K1997" s="3" t="s">
        <v>61</v>
      </c>
      <c r="L1997" s="5">
        <v>6.25</v>
      </c>
      <c r="M1997" s="4">
        <v>2</v>
      </c>
      <c r="N1997" s="5">
        <v>3.15</v>
      </c>
      <c r="O1997" s="5">
        <v>1.575</v>
      </c>
      <c r="P1997" s="4">
        <v>38</v>
      </c>
      <c r="Q1997" s="6">
        <v>5.2631578947368398</v>
      </c>
      <c r="R1997" s="7">
        <v>1.36263157894737</v>
      </c>
      <c r="S1997" s="6">
        <v>0</v>
      </c>
      <c r="T1997" s="5">
        <v>0</v>
      </c>
      <c r="U1997" s="5">
        <v>0</v>
      </c>
      <c r="V1997" s="5">
        <f t="shared" si="165"/>
        <v>3.15</v>
      </c>
      <c r="W1997" s="5">
        <f t="shared" si="161"/>
        <v>-3.15</v>
      </c>
      <c r="X1997" s="8">
        <f t="shared" si="162"/>
        <v>-1</v>
      </c>
      <c r="Y1997" s="4">
        <v>0</v>
      </c>
      <c r="Z1997" s="9" t="str">
        <f t="shared" si="163"/>
        <v>NA</v>
      </c>
      <c r="AA1997" s="10">
        <f t="shared" si="164"/>
        <v>0</v>
      </c>
    </row>
    <row r="1998" spans="1:27" x14ac:dyDescent="0.55000000000000004">
      <c r="A1998" s="3" t="s">
        <v>71</v>
      </c>
      <c r="B1998" s="3" t="s">
        <v>72</v>
      </c>
      <c r="C1998" s="3" t="s">
        <v>3539</v>
      </c>
      <c r="D1998" s="3" t="s">
        <v>2979</v>
      </c>
      <c r="E1998" s="4" t="s">
        <v>47</v>
      </c>
      <c r="F1998" s="3" t="s">
        <v>104</v>
      </c>
      <c r="G1998" s="3" t="s">
        <v>3081</v>
      </c>
      <c r="H1998" s="3" t="s">
        <v>34</v>
      </c>
      <c r="I1998" s="3" t="s">
        <v>77</v>
      </c>
      <c r="J1998" s="3" t="s">
        <v>36</v>
      </c>
      <c r="K1998" s="3" t="s">
        <v>61</v>
      </c>
      <c r="L1998" s="5">
        <v>6.25</v>
      </c>
      <c r="M1998" s="4">
        <v>1</v>
      </c>
      <c r="N1998" s="5">
        <v>3.15</v>
      </c>
      <c r="O1998" s="5">
        <v>3.15</v>
      </c>
      <c r="P1998" s="4">
        <v>5</v>
      </c>
      <c r="Q1998" s="6">
        <v>20</v>
      </c>
      <c r="R1998" s="7">
        <v>1.6</v>
      </c>
      <c r="S1998" s="6">
        <v>0</v>
      </c>
      <c r="T1998" s="5">
        <v>0</v>
      </c>
      <c r="U1998" s="5">
        <v>0</v>
      </c>
      <c r="V1998" s="5">
        <f t="shared" si="165"/>
        <v>3.15</v>
      </c>
      <c r="W1998" s="5">
        <f t="shared" si="161"/>
        <v>-3.15</v>
      </c>
      <c r="X1998" s="8">
        <f t="shared" si="162"/>
        <v>-1</v>
      </c>
      <c r="Y1998" s="4">
        <v>0</v>
      </c>
      <c r="Z1998" s="9" t="str">
        <f t="shared" si="163"/>
        <v>NA</v>
      </c>
      <c r="AA1998" s="10">
        <f t="shared" si="164"/>
        <v>0</v>
      </c>
    </row>
    <row r="1999" spans="1:27" x14ac:dyDescent="0.55000000000000004">
      <c r="A1999" s="3" t="s">
        <v>71</v>
      </c>
      <c r="B1999" s="3" t="s">
        <v>72</v>
      </c>
      <c r="C1999" s="3" t="s">
        <v>3540</v>
      </c>
      <c r="D1999" s="3" t="s">
        <v>3541</v>
      </c>
      <c r="E1999" s="4" t="s">
        <v>47</v>
      </c>
      <c r="F1999" s="3" t="s">
        <v>104</v>
      </c>
      <c r="G1999" s="3" t="s">
        <v>2836</v>
      </c>
      <c r="H1999" s="3" t="s">
        <v>34</v>
      </c>
      <c r="I1999" s="3" t="s">
        <v>77</v>
      </c>
      <c r="J1999" s="3" t="s">
        <v>36</v>
      </c>
      <c r="K1999" s="3" t="s">
        <v>61</v>
      </c>
      <c r="L1999" s="5">
        <v>6.25</v>
      </c>
      <c r="M1999" s="4">
        <v>1</v>
      </c>
      <c r="N1999" s="5">
        <v>3.1625000000000001</v>
      </c>
      <c r="O1999" s="5">
        <v>3.1625000000000001</v>
      </c>
      <c r="P1999" s="4">
        <v>9</v>
      </c>
      <c r="Q1999" s="6">
        <v>11.1111111111111</v>
      </c>
      <c r="R1999" s="7">
        <v>1.2211111111111099</v>
      </c>
      <c r="S1999" s="6">
        <v>0</v>
      </c>
      <c r="T1999" s="5">
        <v>0</v>
      </c>
      <c r="U1999" s="5">
        <v>0</v>
      </c>
      <c r="V1999" s="5">
        <f t="shared" si="165"/>
        <v>3.1625000000000001</v>
      </c>
      <c r="W1999" s="5">
        <f t="shared" si="161"/>
        <v>-3.1625000000000001</v>
      </c>
      <c r="X1999" s="8">
        <f t="shared" si="162"/>
        <v>-1</v>
      </c>
      <c r="Y1999" s="4">
        <v>0</v>
      </c>
      <c r="Z1999" s="9" t="str">
        <f t="shared" si="163"/>
        <v>NA</v>
      </c>
      <c r="AA1999" s="10">
        <f t="shared" si="164"/>
        <v>0</v>
      </c>
    </row>
    <row r="2000" spans="1:27" x14ac:dyDescent="0.55000000000000004">
      <c r="A2000" s="3" t="s">
        <v>71</v>
      </c>
      <c r="B2000" s="3" t="s">
        <v>72</v>
      </c>
      <c r="C2000" s="3" t="s">
        <v>3542</v>
      </c>
      <c r="D2000" s="3" t="s">
        <v>1546</v>
      </c>
      <c r="E2000" s="4" t="s">
        <v>47</v>
      </c>
      <c r="F2000" s="3" t="s">
        <v>173</v>
      </c>
      <c r="G2000" s="3" t="s">
        <v>2721</v>
      </c>
      <c r="H2000" s="3" t="s">
        <v>1074</v>
      </c>
      <c r="I2000" s="3" t="s">
        <v>77</v>
      </c>
      <c r="J2000" s="3" t="s">
        <v>36</v>
      </c>
      <c r="K2000" s="3" t="s">
        <v>42</v>
      </c>
      <c r="L2000" s="5">
        <v>6.25</v>
      </c>
      <c r="M2000" s="4">
        <v>1</v>
      </c>
      <c r="N2000" s="5">
        <v>3.1749999999999998</v>
      </c>
      <c r="O2000" s="5">
        <v>3.1749999999999998</v>
      </c>
      <c r="P2000" s="4">
        <v>28</v>
      </c>
      <c r="Q2000" s="6">
        <v>3.5714285714285698</v>
      </c>
      <c r="R2000" s="7">
        <v>1.25</v>
      </c>
      <c r="S2000" s="6">
        <v>0</v>
      </c>
      <c r="T2000" s="5">
        <v>0</v>
      </c>
      <c r="U2000" s="5">
        <v>0</v>
      </c>
      <c r="V2000" s="5">
        <f t="shared" si="165"/>
        <v>3.1749999999999998</v>
      </c>
      <c r="W2000" s="5">
        <f t="shared" si="161"/>
        <v>-3.1749999999999998</v>
      </c>
      <c r="X2000" s="8">
        <f t="shared" si="162"/>
        <v>-1</v>
      </c>
      <c r="Y2000" s="4">
        <v>0</v>
      </c>
      <c r="Z2000" s="9" t="str">
        <f t="shared" si="163"/>
        <v>NA</v>
      </c>
      <c r="AA2000" s="10">
        <f t="shared" si="164"/>
        <v>0</v>
      </c>
    </row>
    <row r="2001" spans="1:27" x14ac:dyDescent="0.55000000000000004">
      <c r="A2001" s="3" t="s">
        <v>71</v>
      </c>
      <c r="B2001" s="3" t="s">
        <v>72</v>
      </c>
      <c r="C2001" s="3" t="s">
        <v>3543</v>
      </c>
      <c r="D2001" s="3" t="s">
        <v>3399</v>
      </c>
      <c r="E2001" s="4" t="s">
        <v>47</v>
      </c>
      <c r="F2001" s="3" t="s">
        <v>104</v>
      </c>
      <c r="G2001" s="3" t="s">
        <v>3008</v>
      </c>
      <c r="H2001" s="3" t="s">
        <v>34</v>
      </c>
      <c r="I2001" s="3" t="s">
        <v>77</v>
      </c>
      <c r="J2001" s="3" t="s">
        <v>36</v>
      </c>
      <c r="K2001" s="3" t="s">
        <v>61</v>
      </c>
      <c r="L2001" s="5">
        <v>6.25</v>
      </c>
      <c r="M2001" s="4">
        <v>1</v>
      </c>
      <c r="N2001" s="5">
        <v>3.1749999999999998</v>
      </c>
      <c r="O2001" s="5">
        <v>3.1749999999999998</v>
      </c>
      <c r="P2001" s="4">
        <v>76</v>
      </c>
      <c r="Q2001" s="6">
        <v>1.31578947368421</v>
      </c>
      <c r="R2001" s="7">
        <v>1.8425</v>
      </c>
      <c r="S2001" s="6">
        <v>0</v>
      </c>
      <c r="T2001" s="5">
        <v>0</v>
      </c>
      <c r="U2001" s="5">
        <v>0</v>
      </c>
      <c r="V2001" s="5">
        <f t="shared" si="165"/>
        <v>3.1749999999999998</v>
      </c>
      <c r="W2001" s="5">
        <f t="shared" si="161"/>
        <v>-3.1749999999999998</v>
      </c>
      <c r="X2001" s="8">
        <f t="shared" si="162"/>
        <v>-1</v>
      </c>
      <c r="Y2001" s="4">
        <v>0</v>
      </c>
      <c r="Z2001" s="9" t="str">
        <f t="shared" si="163"/>
        <v>NA</v>
      </c>
      <c r="AA2001" s="10">
        <f t="shared" si="164"/>
        <v>0</v>
      </c>
    </row>
    <row r="2002" spans="1:27" x14ac:dyDescent="0.55000000000000004">
      <c r="A2002" s="3" t="s">
        <v>71</v>
      </c>
      <c r="B2002" s="3" t="s">
        <v>72</v>
      </c>
      <c r="C2002" s="3" t="s">
        <v>3544</v>
      </c>
      <c r="D2002" s="3" t="s">
        <v>2620</v>
      </c>
      <c r="E2002" s="4" t="s">
        <v>47</v>
      </c>
      <c r="F2002" s="3" t="s">
        <v>262</v>
      </c>
      <c r="G2002" s="3" t="s">
        <v>302</v>
      </c>
      <c r="H2002" s="3" t="s">
        <v>34</v>
      </c>
      <c r="I2002" s="3" t="s">
        <v>77</v>
      </c>
      <c r="J2002" s="3" t="s">
        <v>36</v>
      </c>
      <c r="K2002" s="3" t="s">
        <v>42</v>
      </c>
      <c r="L2002" s="5">
        <v>6.25</v>
      </c>
      <c r="M2002" s="4">
        <v>1</v>
      </c>
      <c r="N2002" s="5">
        <v>3.1749999999999998</v>
      </c>
      <c r="O2002" s="5">
        <v>3.1749999999999998</v>
      </c>
      <c r="P2002" s="4">
        <v>1</v>
      </c>
      <c r="Q2002" s="6">
        <v>100</v>
      </c>
      <c r="R2002" s="7">
        <v>1</v>
      </c>
      <c r="S2002" s="6">
        <v>0</v>
      </c>
      <c r="T2002" s="5">
        <v>0</v>
      </c>
      <c r="U2002" s="5">
        <v>0</v>
      </c>
      <c r="V2002" s="5">
        <f t="shared" si="165"/>
        <v>3.1749999999999998</v>
      </c>
      <c r="W2002" s="5">
        <f t="shared" si="161"/>
        <v>-3.1749999999999998</v>
      </c>
      <c r="X2002" s="8">
        <f t="shared" si="162"/>
        <v>-1</v>
      </c>
      <c r="Y2002" s="4">
        <v>0</v>
      </c>
      <c r="Z2002" s="9" t="str">
        <f t="shared" si="163"/>
        <v>NA</v>
      </c>
      <c r="AA2002" s="10">
        <f t="shared" si="164"/>
        <v>0</v>
      </c>
    </row>
    <row r="2003" spans="1:27" x14ac:dyDescent="0.55000000000000004">
      <c r="A2003" s="3" t="s">
        <v>71</v>
      </c>
      <c r="B2003" s="3" t="s">
        <v>72</v>
      </c>
      <c r="C2003" s="3" t="s">
        <v>3545</v>
      </c>
      <c r="D2003" s="3" t="s">
        <v>3546</v>
      </c>
      <c r="E2003" s="4" t="s">
        <v>47</v>
      </c>
      <c r="F2003" s="3" t="s">
        <v>262</v>
      </c>
      <c r="G2003" s="3" t="s">
        <v>3031</v>
      </c>
      <c r="H2003" s="3" t="s">
        <v>34</v>
      </c>
      <c r="I2003" s="3" t="s">
        <v>77</v>
      </c>
      <c r="J2003" s="3" t="s">
        <v>36</v>
      </c>
      <c r="K2003" s="3" t="s">
        <v>61</v>
      </c>
      <c r="L2003" s="5">
        <v>6.25</v>
      </c>
      <c r="M2003" s="4">
        <v>1</v>
      </c>
      <c r="N2003" s="5">
        <v>3.1749999999999998</v>
      </c>
      <c r="O2003" s="5">
        <v>3.1749999999999998</v>
      </c>
      <c r="P2003" s="4">
        <v>2</v>
      </c>
      <c r="Q2003" s="6">
        <v>50</v>
      </c>
      <c r="R2003" s="7">
        <v>2</v>
      </c>
      <c r="S2003" s="6">
        <v>0</v>
      </c>
      <c r="T2003" s="5">
        <v>0</v>
      </c>
      <c r="U2003" s="5">
        <v>0</v>
      </c>
      <c r="V2003" s="5">
        <f t="shared" si="165"/>
        <v>3.1749999999999998</v>
      </c>
      <c r="W2003" s="5">
        <f t="shared" si="161"/>
        <v>-3.1749999999999998</v>
      </c>
      <c r="X2003" s="8">
        <f t="shared" si="162"/>
        <v>-1</v>
      </c>
      <c r="Y2003" s="4">
        <v>0</v>
      </c>
      <c r="Z2003" s="9" t="str">
        <f t="shared" si="163"/>
        <v>NA</v>
      </c>
      <c r="AA2003" s="10">
        <f t="shared" si="164"/>
        <v>0</v>
      </c>
    </row>
    <row r="2004" spans="1:27" x14ac:dyDescent="0.55000000000000004">
      <c r="A2004" s="3" t="s">
        <v>71</v>
      </c>
      <c r="B2004" s="3" t="s">
        <v>72</v>
      </c>
      <c r="C2004" s="3" t="s">
        <v>3547</v>
      </c>
      <c r="D2004" s="3" t="s">
        <v>3548</v>
      </c>
      <c r="E2004" s="4" t="s">
        <v>47</v>
      </c>
      <c r="F2004" s="3" t="s">
        <v>32</v>
      </c>
      <c r="G2004" s="3" t="s">
        <v>685</v>
      </c>
      <c r="H2004" s="3" t="s">
        <v>34</v>
      </c>
      <c r="I2004" s="3" t="s">
        <v>77</v>
      </c>
      <c r="J2004" s="3" t="s">
        <v>36</v>
      </c>
      <c r="K2004" s="3" t="s">
        <v>61</v>
      </c>
      <c r="L2004" s="5">
        <v>6.25</v>
      </c>
      <c r="M2004" s="4">
        <v>4</v>
      </c>
      <c r="N2004" s="5">
        <v>3.1875</v>
      </c>
      <c r="O2004" s="5">
        <v>0.796875</v>
      </c>
      <c r="P2004" s="4">
        <v>140</v>
      </c>
      <c r="Q2004" s="6">
        <v>2.8571428571428599</v>
      </c>
      <c r="R2004" s="7">
        <v>6.7007142857142901</v>
      </c>
      <c r="S2004" s="6">
        <v>0</v>
      </c>
      <c r="T2004" s="5">
        <v>0</v>
      </c>
      <c r="U2004" s="5">
        <v>0</v>
      </c>
      <c r="V2004" s="5">
        <f t="shared" si="165"/>
        <v>3.1875</v>
      </c>
      <c r="W2004" s="5">
        <f t="shared" si="161"/>
        <v>-3.1875</v>
      </c>
      <c r="X2004" s="8">
        <f t="shared" si="162"/>
        <v>-1</v>
      </c>
      <c r="Y2004" s="4">
        <v>0</v>
      </c>
      <c r="Z2004" s="9" t="str">
        <f t="shared" si="163"/>
        <v>NA</v>
      </c>
      <c r="AA2004" s="10">
        <f t="shared" si="164"/>
        <v>0</v>
      </c>
    </row>
    <row r="2005" spans="1:27" x14ac:dyDescent="0.55000000000000004">
      <c r="A2005" s="3" t="s">
        <v>71</v>
      </c>
      <c r="B2005" s="3" t="s">
        <v>72</v>
      </c>
      <c r="C2005" s="3" t="s">
        <v>3549</v>
      </c>
      <c r="D2005" s="3" t="s">
        <v>421</v>
      </c>
      <c r="E2005" s="4" t="s">
        <v>47</v>
      </c>
      <c r="F2005" s="3" t="s">
        <v>133</v>
      </c>
      <c r="G2005" s="3" t="s">
        <v>2681</v>
      </c>
      <c r="H2005" s="3" t="s">
        <v>34</v>
      </c>
      <c r="I2005" s="3" t="s">
        <v>77</v>
      </c>
      <c r="J2005" s="3" t="s">
        <v>36</v>
      </c>
      <c r="K2005" s="3" t="s">
        <v>61</v>
      </c>
      <c r="L2005" s="5">
        <v>6.25</v>
      </c>
      <c r="M2005" s="4">
        <v>2</v>
      </c>
      <c r="N2005" s="5">
        <v>3.1875</v>
      </c>
      <c r="O2005" s="5">
        <v>1.59375</v>
      </c>
      <c r="P2005" s="4">
        <v>75</v>
      </c>
      <c r="Q2005" s="6">
        <v>2.6666666666666701</v>
      </c>
      <c r="R2005" s="7">
        <v>1.86533333333333</v>
      </c>
      <c r="S2005" s="6">
        <v>0</v>
      </c>
      <c r="T2005" s="5">
        <v>0</v>
      </c>
      <c r="U2005" s="5">
        <v>0</v>
      </c>
      <c r="V2005" s="5">
        <f t="shared" si="165"/>
        <v>3.1875</v>
      </c>
      <c r="W2005" s="5">
        <f t="shared" si="161"/>
        <v>-3.1875</v>
      </c>
      <c r="X2005" s="8">
        <f t="shared" si="162"/>
        <v>-1</v>
      </c>
      <c r="Y2005" s="4">
        <v>0</v>
      </c>
      <c r="Z2005" s="9" t="str">
        <f t="shared" si="163"/>
        <v>NA</v>
      </c>
      <c r="AA2005" s="10">
        <f t="shared" si="164"/>
        <v>0</v>
      </c>
    </row>
    <row r="2006" spans="1:27" x14ac:dyDescent="0.55000000000000004">
      <c r="A2006" s="3" t="s">
        <v>71</v>
      </c>
      <c r="B2006" s="3" t="s">
        <v>72</v>
      </c>
      <c r="C2006" s="3" t="s">
        <v>3550</v>
      </c>
      <c r="D2006" s="3" t="s">
        <v>3173</v>
      </c>
      <c r="E2006" s="4" t="s">
        <v>47</v>
      </c>
      <c r="F2006" s="3" t="s">
        <v>133</v>
      </c>
      <c r="G2006" s="3" t="s">
        <v>3300</v>
      </c>
      <c r="H2006" s="3" t="s">
        <v>34</v>
      </c>
      <c r="I2006" s="3" t="s">
        <v>77</v>
      </c>
      <c r="J2006" s="3" t="s">
        <v>36</v>
      </c>
      <c r="K2006" s="3" t="s">
        <v>61</v>
      </c>
      <c r="L2006" s="5">
        <v>6.25</v>
      </c>
      <c r="M2006" s="4">
        <v>2</v>
      </c>
      <c r="N2006" s="5">
        <v>3.1875</v>
      </c>
      <c r="O2006" s="5">
        <v>1.59375</v>
      </c>
      <c r="P2006" s="4">
        <v>5</v>
      </c>
      <c r="Q2006" s="6">
        <v>40</v>
      </c>
      <c r="R2006" s="7">
        <v>2</v>
      </c>
      <c r="S2006" s="6">
        <v>0</v>
      </c>
      <c r="T2006" s="5">
        <v>0</v>
      </c>
      <c r="U2006" s="5">
        <v>0</v>
      </c>
      <c r="V2006" s="5">
        <f t="shared" si="165"/>
        <v>3.1875</v>
      </c>
      <c r="W2006" s="5">
        <f t="shared" si="161"/>
        <v>-3.1875</v>
      </c>
      <c r="X2006" s="8">
        <f t="shared" si="162"/>
        <v>-1</v>
      </c>
      <c r="Y2006" s="4">
        <v>0</v>
      </c>
      <c r="Z2006" s="9" t="str">
        <f t="shared" si="163"/>
        <v>NA</v>
      </c>
      <c r="AA2006" s="10">
        <f t="shared" si="164"/>
        <v>0</v>
      </c>
    </row>
    <row r="2007" spans="1:27" x14ac:dyDescent="0.55000000000000004">
      <c r="A2007" s="3" t="s">
        <v>71</v>
      </c>
      <c r="B2007" s="3" t="s">
        <v>72</v>
      </c>
      <c r="C2007" s="3" t="s">
        <v>3551</v>
      </c>
      <c r="D2007" s="3" t="s">
        <v>2742</v>
      </c>
      <c r="E2007" s="4" t="s">
        <v>47</v>
      </c>
      <c r="F2007" s="3" t="s">
        <v>173</v>
      </c>
      <c r="G2007" s="3" t="s">
        <v>2791</v>
      </c>
      <c r="H2007" s="3" t="s">
        <v>34</v>
      </c>
      <c r="I2007" s="3" t="s">
        <v>77</v>
      </c>
      <c r="J2007" s="3" t="s">
        <v>36</v>
      </c>
      <c r="K2007" s="3" t="s">
        <v>42</v>
      </c>
      <c r="L2007" s="5">
        <v>6.25</v>
      </c>
      <c r="M2007" s="4">
        <v>3</v>
      </c>
      <c r="N2007" s="5">
        <v>3.1999999875</v>
      </c>
      <c r="O2007" s="5">
        <v>1.0666666625000001</v>
      </c>
      <c r="P2007" s="4">
        <v>92</v>
      </c>
      <c r="Q2007" s="6">
        <v>3.2608695652173898</v>
      </c>
      <c r="R2007" s="7">
        <v>1.3782608695652201</v>
      </c>
      <c r="S2007" s="6">
        <v>0</v>
      </c>
      <c r="T2007" s="5">
        <v>0</v>
      </c>
      <c r="U2007" s="5">
        <v>0</v>
      </c>
      <c r="V2007" s="5">
        <f t="shared" si="165"/>
        <v>3.1999999875</v>
      </c>
      <c r="W2007" s="5">
        <f t="shared" si="161"/>
        <v>-3.1999999875</v>
      </c>
      <c r="X2007" s="8">
        <f t="shared" si="162"/>
        <v>-1</v>
      </c>
      <c r="Y2007" s="4">
        <v>0</v>
      </c>
      <c r="Z2007" s="9" t="str">
        <f t="shared" si="163"/>
        <v>NA</v>
      </c>
      <c r="AA2007" s="10">
        <f t="shared" si="164"/>
        <v>0</v>
      </c>
    </row>
    <row r="2008" spans="1:27" x14ac:dyDescent="0.55000000000000004">
      <c r="A2008" s="3" t="s">
        <v>71</v>
      </c>
      <c r="B2008" s="3" t="s">
        <v>72</v>
      </c>
      <c r="C2008" s="3" t="s">
        <v>3552</v>
      </c>
      <c r="D2008" s="3" t="s">
        <v>3002</v>
      </c>
      <c r="E2008" s="4" t="s">
        <v>47</v>
      </c>
      <c r="F2008" s="3" t="s">
        <v>75</v>
      </c>
      <c r="G2008" s="3" t="s">
        <v>282</v>
      </c>
      <c r="H2008" s="3" t="s">
        <v>34</v>
      </c>
      <c r="I2008" s="3" t="s">
        <v>77</v>
      </c>
      <c r="J2008" s="3" t="s">
        <v>36</v>
      </c>
      <c r="K2008" s="3" t="s">
        <v>61</v>
      </c>
      <c r="L2008" s="5">
        <v>6.25</v>
      </c>
      <c r="M2008" s="4">
        <v>1</v>
      </c>
      <c r="N2008" s="5">
        <v>3.2</v>
      </c>
      <c r="O2008" s="5">
        <v>3.2</v>
      </c>
      <c r="P2008" s="4">
        <v>113</v>
      </c>
      <c r="Q2008" s="6">
        <v>0.88495575221238909</v>
      </c>
      <c r="R2008" s="7">
        <v>1.5070796460177001</v>
      </c>
      <c r="S2008" s="6">
        <v>0</v>
      </c>
      <c r="T2008" s="5">
        <v>0</v>
      </c>
      <c r="U2008" s="5">
        <v>0</v>
      </c>
      <c r="V2008" s="5">
        <f t="shared" si="165"/>
        <v>3.2</v>
      </c>
      <c r="W2008" s="5">
        <f t="shared" si="161"/>
        <v>-3.2</v>
      </c>
      <c r="X2008" s="8">
        <f t="shared" si="162"/>
        <v>-1</v>
      </c>
      <c r="Y2008" s="4">
        <v>0</v>
      </c>
      <c r="Z2008" s="9" t="str">
        <f t="shared" si="163"/>
        <v>NA</v>
      </c>
      <c r="AA2008" s="10">
        <f t="shared" si="164"/>
        <v>0</v>
      </c>
    </row>
    <row r="2009" spans="1:27" x14ac:dyDescent="0.55000000000000004">
      <c r="A2009" s="3" t="s">
        <v>71</v>
      </c>
      <c r="B2009" s="3" t="s">
        <v>72</v>
      </c>
      <c r="C2009" s="3" t="s">
        <v>3553</v>
      </c>
      <c r="D2009" s="3" t="s">
        <v>234</v>
      </c>
      <c r="E2009" s="4" t="s">
        <v>47</v>
      </c>
      <c r="F2009" s="3" t="s">
        <v>125</v>
      </c>
      <c r="G2009" s="3" t="s">
        <v>2924</v>
      </c>
      <c r="H2009" s="3" t="s">
        <v>34</v>
      </c>
      <c r="I2009" s="3" t="s">
        <v>77</v>
      </c>
      <c r="J2009" s="3" t="s">
        <v>36</v>
      </c>
      <c r="K2009" s="3" t="s">
        <v>61</v>
      </c>
      <c r="L2009" s="5">
        <v>6.25</v>
      </c>
      <c r="M2009" s="4">
        <v>1</v>
      </c>
      <c r="N2009" s="5">
        <v>3.2</v>
      </c>
      <c r="O2009" s="5">
        <v>3.2</v>
      </c>
      <c r="P2009" s="4">
        <v>14</v>
      </c>
      <c r="Q2009" s="6">
        <v>7.1428571428571397</v>
      </c>
      <c r="R2009" s="7">
        <v>2.0071428571428598</v>
      </c>
      <c r="S2009" s="6">
        <v>0</v>
      </c>
      <c r="T2009" s="5">
        <v>0</v>
      </c>
      <c r="U2009" s="5">
        <v>0</v>
      </c>
      <c r="V2009" s="5">
        <f t="shared" si="165"/>
        <v>3.2</v>
      </c>
      <c r="W2009" s="5">
        <f t="shared" si="161"/>
        <v>-3.2</v>
      </c>
      <c r="X2009" s="8">
        <f t="shared" si="162"/>
        <v>-1</v>
      </c>
      <c r="Y2009" s="4">
        <v>0</v>
      </c>
      <c r="Z2009" s="9" t="str">
        <f t="shared" si="163"/>
        <v>NA</v>
      </c>
      <c r="AA2009" s="10">
        <f t="shared" si="164"/>
        <v>0</v>
      </c>
    </row>
    <row r="2010" spans="1:27" x14ac:dyDescent="0.55000000000000004">
      <c r="A2010" s="3" t="s">
        <v>71</v>
      </c>
      <c r="B2010" s="3" t="s">
        <v>72</v>
      </c>
      <c r="C2010" s="3" t="s">
        <v>3554</v>
      </c>
      <c r="D2010" s="3" t="s">
        <v>3402</v>
      </c>
      <c r="E2010" s="4" t="s">
        <v>47</v>
      </c>
      <c r="F2010" s="3" t="s">
        <v>133</v>
      </c>
      <c r="G2010" s="3" t="s">
        <v>3555</v>
      </c>
      <c r="H2010" s="3" t="s">
        <v>34</v>
      </c>
      <c r="I2010" s="3" t="s">
        <v>77</v>
      </c>
      <c r="J2010" s="3" t="s">
        <v>36</v>
      </c>
      <c r="K2010" s="3" t="s">
        <v>61</v>
      </c>
      <c r="L2010" s="5">
        <v>6.25</v>
      </c>
      <c r="M2010" s="4">
        <v>2</v>
      </c>
      <c r="N2010" s="5">
        <v>3.2</v>
      </c>
      <c r="O2010" s="5">
        <v>1.6</v>
      </c>
      <c r="P2010" s="4">
        <v>33</v>
      </c>
      <c r="Q2010" s="6">
        <v>6.0606060606060597</v>
      </c>
      <c r="R2010" s="7">
        <v>1.3818181818181801</v>
      </c>
      <c r="S2010" s="6">
        <v>0</v>
      </c>
      <c r="T2010" s="5">
        <v>0</v>
      </c>
      <c r="U2010" s="5">
        <v>0</v>
      </c>
      <c r="V2010" s="5">
        <f t="shared" si="165"/>
        <v>3.2</v>
      </c>
      <c r="W2010" s="5">
        <f t="shared" si="161"/>
        <v>-3.2</v>
      </c>
      <c r="X2010" s="8">
        <f t="shared" si="162"/>
        <v>-1</v>
      </c>
      <c r="Y2010" s="4">
        <v>0</v>
      </c>
      <c r="Z2010" s="9" t="str">
        <f t="shared" si="163"/>
        <v>NA</v>
      </c>
      <c r="AA2010" s="10">
        <f t="shared" si="164"/>
        <v>0</v>
      </c>
    </row>
    <row r="2011" spans="1:27" x14ac:dyDescent="0.55000000000000004">
      <c r="A2011" s="3" t="s">
        <v>71</v>
      </c>
      <c r="B2011" s="3" t="s">
        <v>72</v>
      </c>
      <c r="C2011" s="3" t="s">
        <v>3556</v>
      </c>
      <c r="D2011" s="3" t="s">
        <v>3027</v>
      </c>
      <c r="E2011" s="4" t="s">
        <v>47</v>
      </c>
      <c r="F2011" s="3" t="s">
        <v>173</v>
      </c>
      <c r="G2011" s="3" t="s">
        <v>2820</v>
      </c>
      <c r="H2011" s="3" t="s">
        <v>34</v>
      </c>
      <c r="I2011" s="3" t="s">
        <v>77</v>
      </c>
      <c r="J2011" s="3" t="s">
        <v>36</v>
      </c>
      <c r="K2011" s="3" t="s">
        <v>42</v>
      </c>
      <c r="L2011" s="5">
        <v>6.25</v>
      </c>
      <c r="M2011" s="4">
        <v>2</v>
      </c>
      <c r="N2011" s="5">
        <v>3.2250000000000001</v>
      </c>
      <c r="O2011" s="5">
        <v>1.6125</v>
      </c>
      <c r="P2011" s="4">
        <v>125</v>
      </c>
      <c r="Q2011" s="6">
        <v>1.6</v>
      </c>
      <c r="R2011" s="7">
        <v>2.06</v>
      </c>
      <c r="S2011" s="6">
        <v>0</v>
      </c>
      <c r="T2011" s="5">
        <v>0</v>
      </c>
      <c r="U2011" s="5">
        <v>0</v>
      </c>
      <c r="V2011" s="5">
        <f t="shared" si="165"/>
        <v>3.2250000000000001</v>
      </c>
      <c r="W2011" s="5">
        <f t="shared" si="161"/>
        <v>-3.2250000000000001</v>
      </c>
      <c r="X2011" s="8">
        <f t="shared" si="162"/>
        <v>-1</v>
      </c>
      <c r="Y2011" s="4">
        <v>0</v>
      </c>
      <c r="Z2011" s="9" t="str">
        <f t="shared" si="163"/>
        <v>NA</v>
      </c>
      <c r="AA2011" s="10">
        <f t="shared" si="164"/>
        <v>0</v>
      </c>
    </row>
    <row r="2012" spans="1:27" x14ac:dyDescent="0.55000000000000004">
      <c r="A2012" s="3" t="s">
        <v>71</v>
      </c>
      <c r="B2012" s="3" t="s">
        <v>72</v>
      </c>
      <c r="C2012" s="3" t="s">
        <v>3557</v>
      </c>
      <c r="D2012" s="3" t="s">
        <v>3558</v>
      </c>
      <c r="E2012" s="4" t="s">
        <v>47</v>
      </c>
      <c r="F2012" s="3" t="s">
        <v>173</v>
      </c>
      <c r="G2012" s="3" t="s">
        <v>2840</v>
      </c>
      <c r="H2012" s="3" t="s">
        <v>34</v>
      </c>
      <c r="I2012" s="3" t="s">
        <v>77</v>
      </c>
      <c r="J2012" s="3" t="s">
        <v>36</v>
      </c>
      <c r="K2012" s="3" t="s">
        <v>42</v>
      </c>
      <c r="L2012" s="5">
        <v>6.25</v>
      </c>
      <c r="M2012" s="4">
        <v>1</v>
      </c>
      <c r="N2012" s="5">
        <v>3.2250000000000001</v>
      </c>
      <c r="O2012" s="5">
        <v>3.2250000000000001</v>
      </c>
      <c r="P2012" s="4">
        <v>83</v>
      </c>
      <c r="Q2012" s="6">
        <v>1.2048192771084301</v>
      </c>
      <c r="R2012" s="7">
        <v>1.20240963855422</v>
      </c>
      <c r="S2012" s="6">
        <v>0</v>
      </c>
      <c r="T2012" s="5">
        <v>0</v>
      </c>
      <c r="U2012" s="5">
        <v>0</v>
      </c>
      <c r="V2012" s="5">
        <f t="shared" si="165"/>
        <v>3.2250000000000001</v>
      </c>
      <c r="W2012" s="5">
        <f t="shared" si="161"/>
        <v>-3.2250000000000001</v>
      </c>
      <c r="X2012" s="8">
        <f t="shared" si="162"/>
        <v>-1</v>
      </c>
      <c r="Y2012" s="4">
        <v>0</v>
      </c>
      <c r="Z2012" s="9" t="str">
        <f t="shared" si="163"/>
        <v>NA</v>
      </c>
      <c r="AA2012" s="10">
        <f t="shared" si="164"/>
        <v>0</v>
      </c>
    </row>
    <row r="2013" spans="1:27" x14ac:dyDescent="0.55000000000000004">
      <c r="A2013" s="3" t="s">
        <v>71</v>
      </c>
      <c r="B2013" s="3" t="s">
        <v>72</v>
      </c>
      <c r="C2013" s="3" t="s">
        <v>3559</v>
      </c>
      <c r="D2013" s="3" t="s">
        <v>3560</v>
      </c>
      <c r="E2013" s="4" t="s">
        <v>47</v>
      </c>
      <c r="F2013" s="3" t="s">
        <v>133</v>
      </c>
      <c r="G2013" s="3" t="s">
        <v>2801</v>
      </c>
      <c r="H2013" s="3" t="s">
        <v>34</v>
      </c>
      <c r="I2013" s="3" t="s">
        <v>77</v>
      </c>
      <c r="J2013" s="3" t="s">
        <v>36</v>
      </c>
      <c r="K2013" s="3" t="s">
        <v>61</v>
      </c>
      <c r="L2013" s="5">
        <v>6.25</v>
      </c>
      <c r="M2013" s="4">
        <v>1</v>
      </c>
      <c r="N2013" s="5">
        <v>3.2250000000000001</v>
      </c>
      <c r="O2013" s="5">
        <v>3.2250000000000001</v>
      </c>
      <c r="P2013" s="4">
        <v>7</v>
      </c>
      <c r="Q2013" s="6">
        <v>14.285714285714301</v>
      </c>
      <c r="R2013" s="7">
        <v>2.1428571428571401</v>
      </c>
      <c r="S2013" s="6">
        <v>0</v>
      </c>
      <c r="T2013" s="5">
        <v>0</v>
      </c>
      <c r="U2013" s="5">
        <v>0</v>
      </c>
      <c r="V2013" s="5">
        <f t="shared" si="165"/>
        <v>3.2250000000000001</v>
      </c>
      <c r="W2013" s="5">
        <f t="shared" si="161"/>
        <v>-3.2250000000000001</v>
      </c>
      <c r="X2013" s="8">
        <f t="shared" si="162"/>
        <v>-1</v>
      </c>
      <c r="Y2013" s="4">
        <v>0</v>
      </c>
      <c r="Z2013" s="9" t="str">
        <f t="shared" si="163"/>
        <v>NA</v>
      </c>
      <c r="AA2013" s="10">
        <f t="shared" si="164"/>
        <v>0</v>
      </c>
    </row>
    <row r="2014" spans="1:27" x14ac:dyDescent="0.55000000000000004">
      <c r="A2014" s="3" t="s">
        <v>71</v>
      </c>
      <c r="B2014" s="3" t="s">
        <v>72</v>
      </c>
      <c r="C2014" s="3" t="s">
        <v>3561</v>
      </c>
      <c r="D2014" s="3" t="s">
        <v>2292</v>
      </c>
      <c r="E2014" s="4" t="s">
        <v>47</v>
      </c>
      <c r="F2014" s="3" t="s">
        <v>75</v>
      </c>
      <c r="G2014" s="3" t="s">
        <v>2941</v>
      </c>
      <c r="H2014" s="3" t="s">
        <v>34</v>
      </c>
      <c r="I2014" s="3" t="s">
        <v>77</v>
      </c>
      <c r="J2014" s="3" t="s">
        <v>36</v>
      </c>
      <c r="K2014" s="3" t="s">
        <v>42</v>
      </c>
      <c r="L2014" s="5">
        <v>6.25</v>
      </c>
      <c r="M2014" s="4">
        <v>1</v>
      </c>
      <c r="N2014" s="5">
        <v>3.2374999999999998</v>
      </c>
      <c r="O2014" s="5">
        <v>3.2374999999999998</v>
      </c>
      <c r="P2014" s="4">
        <v>5</v>
      </c>
      <c r="Q2014" s="6">
        <v>20</v>
      </c>
      <c r="R2014" s="7">
        <v>2.8</v>
      </c>
      <c r="S2014" s="6">
        <v>0</v>
      </c>
      <c r="T2014" s="5">
        <v>0</v>
      </c>
      <c r="U2014" s="5">
        <v>0</v>
      </c>
      <c r="V2014" s="5">
        <f t="shared" si="165"/>
        <v>3.2374999999999998</v>
      </c>
      <c r="W2014" s="5">
        <f t="shared" si="161"/>
        <v>-3.2374999999999998</v>
      </c>
      <c r="X2014" s="8">
        <f t="shared" si="162"/>
        <v>-1</v>
      </c>
      <c r="Y2014" s="4">
        <v>0</v>
      </c>
      <c r="Z2014" s="9" t="str">
        <f t="shared" si="163"/>
        <v>NA</v>
      </c>
      <c r="AA2014" s="10">
        <f t="shared" si="164"/>
        <v>0</v>
      </c>
    </row>
    <row r="2015" spans="1:27" x14ac:dyDescent="0.55000000000000004">
      <c r="A2015" s="3" t="s">
        <v>71</v>
      </c>
      <c r="B2015" s="3" t="s">
        <v>72</v>
      </c>
      <c r="C2015" s="3" t="s">
        <v>3562</v>
      </c>
      <c r="D2015" s="3" t="s">
        <v>2890</v>
      </c>
      <c r="E2015" s="4" t="s">
        <v>47</v>
      </c>
      <c r="F2015" s="3" t="s">
        <v>40</v>
      </c>
      <c r="G2015" s="3" t="s">
        <v>3165</v>
      </c>
      <c r="H2015" s="3" t="s">
        <v>34</v>
      </c>
      <c r="I2015" s="3" t="s">
        <v>77</v>
      </c>
      <c r="J2015" s="3" t="s">
        <v>36</v>
      </c>
      <c r="K2015" s="3" t="s">
        <v>61</v>
      </c>
      <c r="L2015" s="5">
        <v>6.25</v>
      </c>
      <c r="M2015" s="4">
        <v>1</v>
      </c>
      <c r="N2015" s="5">
        <v>3.25</v>
      </c>
      <c r="O2015" s="5">
        <v>3.25</v>
      </c>
      <c r="P2015" s="4">
        <v>39</v>
      </c>
      <c r="Q2015" s="6">
        <v>2.5641025641025599</v>
      </c>
      <c r="R2015" s="7">
        <v>1.15384615384615</v>
      </c>
      <c r="S2015" s="6">
        <v>0</v>
      </c>
      <c r="T2015" s="5">
        <v>0</v>
      </c>
      <c r="U2015" s="5">
        <v>0</v>
      </c>
      <c r="V2015" s="5">
        <f t="shared" si="165"/>
        <v>3.25</v>
      </c>
      <c r="W2015" s="5">
        <f t="shared" si="161"/>
        <v>-3.25</v>
      </c>
      <c r="X2015" s="8">
        <f t="shared" si="162"/>
        <v>-1</v>
      </c>
      <c r="Y2015" s="4">
        <v>0</v>
      </c>
      <c r="Z2015" s="9" t="str">
        <f t="shared" si="163"/>
        <v>NA</v>
      </c>
      <c r="AA2015" s="10">
        <f t="shared" si="164"/>
        <v>0</v>
      </c>
    </row>
    <row r="2016" spans="1:27" x14ac:dyDescent="0.55000000000000004">
      <c r="A2016" s="3" t="s">
        <v>71</v>
      </c>
      <c r="B2016" s="3" t="s">
        <v>72</v>
      </c>
      <c r="C2016" s="3" t="s">
        <v>3563</v>
      </c>
      <c r="D2016" s="3" t="s">
        <v>3564</v>
      </c>
      <c r="E2016" s="4" t="s">
        <v>47</v>
      </c>
      <c r="F2016" s="3" t="s">
        <v>173</v>
      </c>
      <c r="G2016" s="3" t="s">
        <v>2794</v>
      </c>
      <c r="H2016" s="3" t="s">
        <v>1224</v>
      </c>
      <c r="I2016" s="3" t="s">
        <v>77</v>
      </c>
      <c r="J2016" s="3" t="s">
        <v>36</v>
      </c>
      <c r="K2016" s="3" t="s">
        <v>42</v>
      </c>
      <c r="L2016" s="5">
        <v>6.25</v>
      </c>
      <c r="M2016" s="4">
        <v>1</v>
      </c>
      <c r="N2016" s="5">
        <v>3.2625000000000002</v>
      </c>
      <c r="O2016" s="5">
        <v>3.2625000000000002</v>
      </c>
      <c r="P2016" s="4">
        <v>124</v>
      </c>
      <c r="Q2016" s="6">
        <v>0.80645161290322609</v>
      </c>
      <c r="R2016" s="7">
        <v>1.01451612903226</v>
      </c>
      <c r="S2016" s="6">
        <v>0</v>
      </c>
      <c r="T2016" s="5">
        <v>0</v>
      </c>
      <c r="U2016" s="5">
        <v>0</v>
      </c>
      <c r="V2016" s="5">
        <f t="shared" si="165"/>
        <v>3.2625000000000002</v>
      </c>
      <c r="W2016" s="5">
        <f t="shared" si="161"/>
        <v>-3.2625000000000002</v>
      </c>
      <c r="X2016" s="8">
        <f t="shared" si="162"/>
        <v>-1</v>
      </c>
      <c r="Y2016" s="4">
        <v>0</v>
      </c>
      <c r="Z2016" s="9" t="str">
        <f t="shared" si="163"/>
        <v>NA</v>
      </c>
      <c r="AA2016" s="10">
        <f t="shared" si="164"/>
        <v>0</v>
      </c>
    </row>
    <row r="2017" spans="1:27" x14ac:dyDescent="0.55000000000000004">
      <c r="A2017" s="3" t="s">
        <v>71</v>
      </c>
      <c r="B2017" s="3" t="s">
        <v>72</v>
      </c>
      <c r="C2017" s="3" t="s">
        <v>3565</v>
      </c>
      <c r="D2017" s="3" t="s">
        <v>132</v>
      </c>
      <c r="E2017" s="4" t="s">
        <v>47</v>
      </c>
      <c r="F2017" s="3" t="s">
        <v>113</v>
      </c>
      <c r="G2017" s="3" t="s">
        <v>2827</v>
      </c>
      <c r="H2017" s="3" t="s">
        <v>34</v>
      </c>
      <c r="I2017" s="3" t="s">
        <v>77</v>
      </c>
      <c r="J2017" s="3" t="s">
        <v>36</v>
      </c>
      <c r="K2017" s="3" t="s">
        <v>42</v>
      </c>
      <c r="L2017" s="5">
        <v>6.25</v>
      </c>
      <c r="M2017" s="4">
        <v>1</v>
      </c>
      <c r="N2017" s="5">
        <v>3.2625000000000002</v>
      </c>
      <c r="O2017" s="5">
        <v>3.2625000000000002</v>
      </c>
      <c r="P2017" s="4">
        <v>1</v>
      </c>
      <c r="Q2017" s="6">
        <v>100</v>
      </c>
      <c r="R2017" s="7">
        <v>1</v>
      </c>
      <c r="S2017" s="6">
        <v>0</v>
      </c>
      <c r="T2017" s="5">
        <v>0</v>
      </c>
      <c r="U2017" s="5">
        <v>0</v>
      </c>
      <c r="V2017" s="5">
        <f t="shared" si="165"/>
        <v>3.2625000000000002</v>
      </c>
      <c r="W2017" s="5">
        <f t="shared" si="161"/>
        <v>-3.2625000000000002</v>
      </c>
      <c r="X2017" s="8">
        <f t="shared" si="162"/>
        <v>-1</v>
      </c>
      <c r="Y2017" s="4">
        <v>0</v>
      </c>
      <c r="Z2017" s="9" t="str">
        <f t="shared" si="163"/>
        <v>NA</v>
      </c>
      <c r="AA2017" s="10">
        <f t="shared" si="164"/>
        <v>0</v>
      </c>
    </row>
    <row r="2018" spans="1:27" x14ac:dyDescent="0.55000000000000004">
      <c r="A2018" s="3" t="s">
        <v>71</v>
      </c>
      <c r="B2018" s="3" t="s">
        <v>72</v>
      </c>
      <c r="C2018" s="3" t="s">
        <v>3566</v>
      </c>
      <c r="D2018" s="3" t="s">
        <v>3567</v>
      </c>
      <c r="E2018" s="4" t="s">
        <v>47</v>
      </c>
      <c r="F2018" s="3" t="s">
        <v>75</v>
      </c>
      <c r="G2018" s="3" t="s">
        <v>3051</v>
      </c>
      <c r="H2018" s="3" t="s">
        <v>34</v>
      </c>
      <c r="I2018" s="3" t="s">
        <v>77</v>
      </c>
      <c r="J2018" s="3" t="s">
        <v>36</v>
      </c>
      <c r="K2018" s="3" t="s">
        <v>42</v>
      </c>
      <c r="L2018" s="5">
        <v>6.25</v>
      </c>
      <c r="M2018" s="4">
        <v>1</v>
      </c>
      <c r="N2018" s="5">
        <v>3.2625000000000002</v>
      </c>
      <c r="O2018" s="5">
        <v>3.2625000000000002</v>
      </c>
      <c r="P2018" s="4">
        <v>2</v>
      </c>
      <c r="Q2018" s="6">
        <v>50</v>
      </c>
      <c r="R2018" s="7">
        <v>1</v>
      </c>
      <c r="S2018" s="6">
        <v>0</v>
      </c>
      <c r="T2018" s="5">
        <v>0</v>
      </c>
      <c r="U2018" s="5">
        <v>0</v>
      </c>
      <c r="V2018" s="5">
        <f t="shared" si="165"/>
        <v>3.2625000000000002</v>
      </c>
      <c r="W2018" s="5">
        <f t="shared" si="161"/>
        <v>-3.2625000000000002</v>
      </c>
      <c r="X2018" s="8">
        <f t="shared" si="162"/>
        <v>-1</v>
      </c>
      <c r="Y2018" s="4">
        <v>0</v>
      </c>
      <c r="Z2018" s="9" t="str">
        <f t="shared" si="163"/>
        <v>NA</v>
      </c>
      <c r="AA2018" s="10">
        <f t="shared" si="164"/>
        <v>0</v>
      </c>
    </row>
    <row r="2019" spans="1:27" x14ac:dyDescent="0.55000000000000004">
      <c r="A2019" s="3" t="s">
        <v>71</v>
      </c>
      <c r="B2019" s="3" t="s">
        <v>72</v>
      </c>
      <c r="C2019" s="3" t="s">
        <v>3568</v>
      </c>
      <c r="D2019" s="3" t="s">
        <v>2504</v>
      </c>
      <c r="E2019" s="4" t="s">
        <v>47</v>
      </c>
      <c r="F2019" s="3" t="s">
        <v>173</v>
      </c>
      <c r="G2019" s="3" t="s">
        <v>206</v>
      </c>
      <c r="H2019" s="3" t="s">
        <v>34</v>
      </c>
      <c r="I2019" s="3" t="s">
        <v>77</v>
      </c>
      <c r="J2019" s="3" t="s">
        <v>36</v>
      </c>
      <c r="K2019" s="3" t="s">
        <v>42</v>
      </c>
      <c r="L2019" s="5">
        <v>6.25</v>
      </c>
      <c r="M2019" s="4">
        <v>1</v>
      </c>
      <c r="N2019" s="5">
        <v>3.2749999999999999</v>
      </c>
      <c r="O2019" s="5">
        <v>3.2749999999999999</v>
      </c>
      <c r="P2019" s="4">
        <v>24</v>
      </c>
      <c r="Q2019" s="6">
        <v>4.1666666666666696</v>
      </c>
      <c r="R2019" s="7">
        <v>3.125</v>
      </c>
      <c r="S2019" s="6">
        <v>0</v>
      </c>
      <c r="T2019" s="5">
        <v>0</v>
      </c>
      <c r="U2019" s="5">
        <v>0</v>
      </c>
      <c r="V2019" s="5">
        <f t="shared" si="165"/>
        <v>3.2749999999999999</v>
      </c>
      <c r="W2019" s="5">
        <f t="shared" si="161"/>
        <v>-3.2749999999999999</v>
      </c>
      <c r="X2019" s="8">
        <f t="shared" si="162"/>
        <v>-1</v>
      </c>
      <c r="Y2019" s="4">
        <v>0</v>
      </c>
      <c r="Z2019" s="9" t="str">
        <f t="shared" si="163"/>
        <v>NA</v>
      </c>
      <c r="AA2019" s="10">
        <f t="shared" si="164"/>
        <v>0</v>
      </c>
    </row>
    <row r="2020" spans="1:27" x14ac:dyDescent="0.55000000000000004">
      <c r="A2020" s="3" t="s">
        <v>71</v>
      </c>
      <c r="B2020" s="3" t="s">
        <v>72</v>
      </c>
      <c r="C2020" s="3" t="s">
        <v>3569</v>
      </c>
      <c r="D2020" s="3" t="s">
        <v>3570</v>
      </c>
      <c r="E2020" s="4" t="s">
        <v>47</v>
      </c>
      <c r="F2020" s="3" t="s">
        <v>173</v>
      </c>
      <c r="G2020" s="3" t="s">
        <v>2764</v>
      </c>
      <c r="H2020" s="3" t="s">
        <v>34</v>
      </c>
      <c r="I2020" s="3" t="s">
        <v>77</v>
      </c>
      <c r="J2020" s="3" t="s">
        <v>36</v>
      </c>
      <c r="K2020" s="3" t="s">
        <v>42</v>
      </c>
      <c r="L2020" s="5">
        <v>6.25</v>
      </c>
      <c r="M2020" s="4">
        <v>2</v>
      </c>
      <c r="N2020" s="5">
        <v>3.2875000000000001</v>
      </c>
      <c r="O2020" s="5">
        <v>1.64375</v>
      </c>
      <c r="P2020" s="4">
        <v>16</v>
      </c>
      <c r="Q2020" s="6">
        <v>12.5</v>
      </c>
      <c r="R2020" s="7">
        <v>1.0625</v>
      </c>
      <c r="S2020" s="6">
        <v>0</v>
      </c>
      <c r="T2020" s="5">
        <v>0</v>
      </c>
      <c r="U2020" s="5">
        <v>0</v>
      </c>
      <c r="V2020" s="5">
        <f t="shared" si="165"/>
        <v>3.2875000000000001</v>
      </c>
      <c r="W2020" s="5">
        <f t="shared" si="161"/>
        <v>-3.2875000000000001</v>
      </c>
      <c r="X2020" s="8">
        <f t="shared" si="162"/>
        <v>-1</v>
      </c>
      <c r="Y2020" s="4">
        <v>0</v>
      </c>
      <c r="Z2020" s="9" t="str">
        <f t="shared" si="163"/>
        <v>NA</v>
      </c>
      <c r="AA2020" s="10">
        <f t="shared" si="164"/>
        <v>0</v>
      </c>
    </row>
    <row r="2021" spans="1:27" x14ac:dyDescent="0.55000000000000004">
      <c r="A2021" s="3" t="s">
        <v>71</v>
      </c>
      <c r="B2021" s="3" t="s">
        <v>72</v>
      </c>
      <c r="C2021" s="3" t="s">
        <v>3571</v>
      </c>
      <c r="D2021" s="3" t="s">
        <v>783</v>
      </c>
      <c r="E2021" s="4" t="s">
        <v>47</v>
      </c>
      <c r="F2021" s="3" t="s">
        <v>125</v>
      </c>
      <c r="G2021" s="3" t="s">
        <v>3041</v>
      </c>
      <c r="H2021" s="3" t="s">
        <v>34</v>
      </c>
      <c r="I2021" s="3" t="s">
        <v>77</v>
      </c>
      <c r="J2021" s="3" t="s">
        <v>36</v>
      </c>
      <c r="K2021" s="3" t="s">
        <v>42</v>
      </c>
      <c r="L2021" s="5">
        <v>6.25</v>
      </c>
      <c r="M2021" s="4">
        <v>1</v>
      </c>
      <c r="N2021" s="5">
        <v>3.2875000000000001</v>
      </c>
      <c r="O2021" s="5">
        <v>3.2875000000000001</v>
      </c>
      <c r="P2021" s="4">
        <v>158</v>
      </c>
      <c r="Q2021" s="6">
        <v>0.632911392405063</v>
      </c>
      <c r="R2021" s="7">
        <v>1.4127848101265801</v>
      </c>
      <c r="S2021" s="6">
        <v>0</v>
      </c>
      <c r="T2021" s="5">
        <v>0</v>
      </c>
      <c r="U2021" s="5">
        <v>0</v>
      </c>
      <c r="V2021" s="5">
        <f t="shared" si="165"/>
        <v>3.2875000000000001</v>
      </c>
      <c r="W2021" s="5">
        <f t="shared" si="161"/>
        <v>-3.2875000000000001</v>
      </c>
      <c r="X2021" s="8">
        <f t="shared" si="162"/>
        <v>-1</v>
      </c>
      <c r="Y2021" s="4">
        <v>0</v>
      </c>
      <c r="Z2021" s="9" t="str">
        <f t="shared" si="163"/>
        <v>NA</v>
      </c>
      <c r="AA2021" s="10">
        <f t="shared" si="164"/>
        <v>0</v>
      </c>
    </row>
    <row r="2022" spans="1:27" x14ac:dyDescent="0.55000000000000004">
      <c r="A2022" s="3" t="s">
        <v>71</v>
      </c>
      <c r="B2022" s="3" t="s">
        <v>72</v>
      </c>
      <c r="C2022" s="3" t="s">
        <v>3572</v>
      </c>
      <c r="D2022" s="3" t="s">
        <v>2962</v>
      </c>
      <c r="E2022" s="4" t="s">
        <v>47</v>
      </c>
      <c r="F2022" s="3" t="s">
        <v>40</v>
      </c>
      <c r="G2022" s="3" t="s">
        <v>2869</v>
      </c>
      <c r="H2022" s="3" t="s">
        <v>34</v>
      </c>
      <c r="I2022" s="3" t="s">
        <v>77</v>
      </c>
      <c r="J2022" s="3" t="s">
        <v>36</v>
      </c>
      <c r="K2022" s="3" t="s">
        <v>61</v>
      </c>
      <c r="L2022" s="5">
        <v>6.25</v>
      </c>
      <c r="M2022" s="4">
        <v>2</v>
      </c>
      <c r="N2022" s="5">
        <v>3.3</v>
      </c>
      <c r="O2022" s="5">
        <v>1.65</v>
      </c>
      <c r="P2022" s="4">
        <v>13</v>
      </c>
      <c r="Q2022" s="6">
        <v>15.384615384615399</v>
      </c>
      <c r="R2022" s="7">
        <v>1.84615384615385</v>
      </c>
      <c r="S2022" s="6">
        <v>0</v>
      </c>
      <c r="T2022" s="5">
        <v>0</v>
      </c>
      <c r="U2022" s="5">
        <v>0</v>
      </c>
      <c r="V2022" s="5">
        <f t="shared" si="165"/>
        <v>3.3</v>
      </c>
      <c r="W2022" s="5">
        <f t="shared" si="161"/>
        <v>-3.3</v>
      </c>
      <c r="X2022" s="8">
        <f t="shared" si="162"/>
        <v>-1</v>
      </c>
      <c r="Y2022" s="4">
        <v>0</v>
      </c>
      <c r="Z2022" s="9" t="str">
        <f t="shared" si="163"/>
        <v>NA</v>
      </c>
      <c r="AA2022" s="10">
        <f t="shared" si="164"/>
        <v>0</v>
      </c>
    </row>
    <row r="2023" spans="1:27" x14ac:dyDescent="0.55000000000000004">
      <c r="A2023" s="3" t="s">
        <v>71</v>
      </c>
      <c r="B2023" s="3" t="s">
        <v>72</v>
      </c>
      <c r="C2023" s="3" t="s">
        <v>3573</v>
      </c>
      <c r="D2023" s="3" t="s">
        <v>1670</v>
      </c>
      <c r="E2023" s="4" t="s">
        <v>47</v>
      </c>
      <c r="F2023" s="3" t="s">
        <v>133</v>
      </c>
      <c r="G2023" s="3" t="s">
        <v>2955</v>
      </c>
      <c r="H2023" s="3" t="s">
        <v>34</v>
      </c>
      <c r="I2023" s="3" t="s">
        <v>77</v>
      </c>
      <c r="J2023" s="3" t="s">
        <v>36</v>
      </c>
      <c r="K2023" s="3" t="s">
        <v>61</v>
      </c>
      <c r="L2023" s="5">
        <v>6.25</v>
      </c>
      <c r="M2023" s="4">
        <v>1</v>
      </c>
      <c r="N2023" s="5">
        <v>3.3</v>
      </c>
      <c r="O2023" s="5">
        <v>3.3</v>
      </c>
      <c r="P2023" s="4">
        <v>4</v>
      </c>
      <c r="Q2023" s="6">
        <v>25</v>
      </c>
      <c r="R2023" s="7">
        <v>3</v>
      </c>
      <c r="S2023" s="6">
        <v>0</v>
      </c>
      <c r="T2023" s="5">
        <v>0</v>
      </c>
      <c r="U2023" s="5">
        <v>0</v>
      </c>
      <c r="V2023" s="5">
        <f t="shared" si="165"/>
        <v>3.3</v>
      </c>
      <c r="W2023" s="5">
        <f t="shared" si="161"/>
        <v>-3.3</v>
      </c>
      <c r="X2023" s="8">
        <f t="shared" si="162"/>
        <v>-1</v>
      </c>
      <c r="Y2023" s="4">
        <v>0</v>
      </c>
      <c r="Z2023" s="9" t="str">
        <f t="shared" si="163"/>
        <v>NA</v>
      </c>
      <c r="AA2023" s="10">
        <f t="shared" si="164"/>
        <v>0</v>
      </c>
    </row>
    <row r="2024" spans="1:27" x14ac:dyDescent="0.55000000000000004">
      <c r="A2024" s="3" t="s">
        <v>71</v>
      </c>
      <c r="B2024" s="3" t="s">
        <v>72</v>
      </c>
      <c r="C2024" s="3" t="s">
        <v>3574</v>
      </c>
      <c r="D2024" s="3" t="s">
        <v>3309</v>
      </c>
      <c r="E2024" s="4" t="s">
        <v>47</v>
      </c>
      <c r="F2024" s="3" t="s">
        <v>104</v>
      </c>
      <c r="G2024" s="3" t="s">
        <v>616</v>
      </c>
      <c r="H2024" s="3" t="s">
        <v>34</v>
      </c>
      <c r="I2024" s="3" t="s">
        <v>77</v>
      </c>
      <c r="J2024" s="3" t="s">
        <v>36</v>
      </c>
      <c r="K2024" s="3" t="s">
        <v>61</v>
      </c>
      <c r="L2024" s="5">
        <v>6.25</v>
      </c>
      <c r="M2024" s="4">
        <v>1</v>
      </c>
      <c r="N2024" s="5">
        <v>3.3125</v>
      </c>
      <c r="O2024" s="5">
        <v>3.3125</v>
      </c>
      <c r="P2024" s="4">
        <v>16</v>
      </c>
      <c r="Q2024" s="6">
        <v>6.25</v>
      </c>
      <c r="R2024" s="7">
        <v>1.6875</v>
      </c>
      <c r="S2024" s="6">
        <v>0</v>
      </c>
      <c r="T2024" s="5">
        <v>0</v>
      </c>
      <c r="U2024" s="5">
        <v>0</v>
      </c>
      <c r="V2024" s="5">
        <f t="shared" si="165"/>
        <v>3.3125</v>
      </c>
      <c r="W2024" s="5">
        <f t="shared" si="161"/>
        <v>-3.3125</v>
      </c>
      <c r="X2024" s="8">
        <f t="shared" si="162"/>
        <v>-1</v>
      </c>
      <c r="Y2024" s="4">
        <v>0</v>
      </c>
      <c r="Z2024" s="9" t="str">
        <f t="shared" si="163"/>
        <v>NA</v>
      </c>
      <c r="AA2024" s="10">
        <f t="shared" si="164"/>
        <v>0</v>
      </c>
    </row>
    <row r="2025" spans="1:27" x14ac:dyDescent="0.55000000000000004">
      <c r="A2025" s="3" t="s">
        <v>71</v>
      </c>
      <c r="B2025" s="3" t="s">
        <v>72</v>
      </c>
      <c r="C2025" s="3" t="s">
        <v>3575</v>
      </c>
      <c r="D2025" s="3" t="s">
        <v>3440</v>
      </c>
      <c r="E2025" s="4" t="s">
        <v>47</v>
      </c>
      <c r="F2025" s="3" t="s">
        <v>125</v>
      </c>
      <c r="G2025" s="3" t="s">
        <v>3576</v>
      </c>
      <c r="H2025" s="3" t="s">
        <v>34</v>
      </c>
      <c r="I2025" s="3" t="s">
        <v>77</v>
      </c>
      <c r="J2025" s="3" t="s">
        <v>36</v>
      </c>
      <c r="K2025" s="3" t="s">
        <v>42</v>
      </c>
      <c r="L2025" s="5">
        <v>6.25</v>
      </c>
      <c r="M2025" s="4">
        <v>1</v>
      </c>
      <c r="N2025" s="5">
        <v>3.3125</v>
      </c>
      <c r="O2025" s="5">
        <v>3.3125</v>
      </c>
      <c r="P2025" s="4">
        <v>7</v>
      </c>
      <c r="Q2025" s="6">
        <v>14.285714285714301</v>
      </c>
      <c r="R2025" s="7">
        <v>2</v>
      </c>
      <c r="S2025" s="6">
        <v>0</v>
      </c>
      <c r="T2025" s="5">
        <v>0</v>
      </c>
      <c r="U2025" s="5">
        <v>0</v>
      </c>
      <c r="V2025" s="5">
        <f t="shared" si="165"/>
        <v>3.3125</v>
      </c>
      <c r="W2025" s="5">
        <f t="shared" si="161"/>
        <v>-3.3125</v>
      </c>
      <c r="X2025" s="8">
        <f t="shared" si="162"/>
        <v>-1</v>
      </c>
      <c r="Y2025" s="4">
        <v>0</v>
      </c>
      <c r="Z2025" s="9" t="str">
        <f t="shared" si="163"/>
        <v>NA</v>
      </c>
      <c r="AA2025" s="10">
        <f t="shared" si="164"/>
        <v>0</v>
      </c>
    </row>
    <row r="2026" spans="1:27" x14ac:dyDescent="0.55000000000000004">
      <c r="A2026" s="3" t="s">
        <v>71</v>
      </c>
      <c r="B2026" s="3" t="s">
        <v>72</v>
      </c>
      <c r="C2026" s="3" t="s">
        <v>3577</v>
      </c>
      <c r="D2026" s="3" t="s">
        <v>3477</v>
      </c>
      <c r="E2026" s="4" t="s">
        <v>47</v>
      </c>
      <c r="F2026" s="3" t="s">
        <v>125</v>
      </c>
      <c r="G2026" s="3" t="s">
        <v>3578</v>
      </c>
      <c r="H2026" s="3" t="s">
        <v>34</v>
      </c>
      <c r="I2026" s="3" t="s">
        <v>77</v>
      </c>
      <c r="J2026" s="3" t="s">
        <v>36</v>
      </c>
      <c r="K2026" s="3" t="s">
        <v>61</v>
      </c>
      <c r="L2026" s="5">
        <v>6.25</v>
      </c>
      <c r="M2026" s="4">
        <v>1</v>
      </c>
      <c r="N2026" s="5">
        <v>3.3125</v>
      </c>
      <c r="O2026" s="5">
        <v>3.3125</v>
      </c>
      <c r="P2026" s="4">
        <v>10</v>
      </c>
      <c r="Q2026" s="6">
        <v>10</v>
      </c>
      <c r="R2026" s="7">
        <v>1.8</v>
      </c>
      <c r="S2026" s="6">
        <v>0</v>
      </c>
      <c r="T2026" s="5">
        <v>0</v>
      </c>
      <c r="U2026" s="5">
        <v>0</v>
      </c>
      <c r="V2026" s="5">
        <f t="shared" si="165"/>
        <v>3.3125</v>
      </c>
      <c r="W2026" s="5">
        <f t="shared" si="161"/>
        <v>-3.3125</v>
      </c>
      <c r="X2026" s="8">
        <f t="shared" si="162"/>
        <v>-1</v>
      </c>
      <c r="Y2026" s="4">
        <v>0</v>
      </c>
      <c r="Z2026" s="9" t="str">
        <f t="shared" si="163"/>
        <v>NA</v>
      </c>
      <c r="AA2026" s="10">
        <f t="shared" si="164"/>
        <v>0</v>
      </c>
    </row>
    <row r="2027" spans="1:27" x14ac:dyDescent="0.55000000000000004">
      <c r="A2027" s="3" t="s">
        <v>71</v>
      </c>
      <c r="B2027" s="3" t="s">
        <v>72</v>
      </c>
      <c r="C2027" s="3" t="s">
        <v>3579</v>
      </c>
      <c r="D2027" s="3" t="s">
        <v>3546</v>
      </c>
      <c r="E2027" s="4" t="s">
        <v>47</v>
      </c>
      <c r="F2027" s="3" t="s">
        <v>104</v>
      </c>
      <c r="G2027" s="3" t="s">
        <v>616</v>
      </c>
      <c r="H2027" s="3" t="s">
        <v>34</v>
      </c>
      <c r="I2027" s="3" t="s">
        <v>77</v>
      </c>
      <c r="J2027" s="3" t="s">
        <v>36</v>
      </c>
      <c r="K2027" s="3" t="s">
        <v>61</v>
      </c>
      <c r="L2027" s="5">
        <v>6.25</v>
      </c>
      <c r="M2027" s="4">
        <v>1</v>
      </c>
      <c r="N2027" s="5">
        <v>3.3374999999999999</v>
      </c>
      <c r="O2027" s="5">
        <v>3.3374999999999999</v>
      </c>
      <c r="P2027" s="4">
        <v>13</v>
      </c>
      <c r="Q2027" s="6">
        <v>7.6923076923076898</v>
      </c>
      <c r="R2027" s="7">
        <v>2</v>
      </c>
      <c r="S2027" s="6">
        <v>0</v>
      </c>
      <c r="T2027" s="5">
        <v>0</v>
      </c>
      <c r="U2027" s="5">
        <v>0</v>
      </c>
      <c r="V2027" s="5">
        <f t="shared" si="165"/>
        <v>3.3374999999999999</v>
      </c>
      <c r="W2027" s="5">
        <f t="shared" si="161"/>
        <v>-3.3374999999999999</v>
      </c>
      <c r="X2027" s="8">
        <f t="shared" si="162"/>
        <v>-1</v>
      </c>
      <c r="Y2027" s="4">
        <v>0</v>
      </c>
      <c r="Z2027" s="9" t="str">
        <f t="shared" si="163"/>
        <v>NA</v>
      </c>
      <c r="AA2027" s="10">
        <f t="shared" si="164"/>
        <v>0</v>
      </c>
    </row>
    <row r="2028" spans="1:27" x14ac:dyDescent="0.55000000000000004">
      <c r="A2028" s="3" t="s">
        <v>71</v>
      </c>
      <c r="B2028" s="3" t="s">
        <v>72</v>
      </c>
      <c r="C2028" s="3" t="s">
        <v>3580</v>
      </c>
      <c r="D2028" s="3" t="s">
        <v>3292</v>
      </c>
      <c r="E2028" s="4" t="s">
        <v>47</v>
      </c>
      <c r="F2028" s="3" t="s">
        <v>262</v>
      </c>
      <c r="G2028" s="3" t="s">
        <v>2706</v>
      </c>
      <c r="H2028" s="3" t="s">
        <v>34</v>
      </c>
      <c r="I2028" s="3" t="s">
        <v>77</v>
      </c>
      <c r="J2028" s="3" t="s">
        <v>36</v>
      </c>
      <c r="K2028" s="3" t="s">
        <v>61</v>
      </c>
      <c r="L2028" s="5">
        <v>6.25</v>
      </c>
      <c r="M2028" s="4">
        <v>1</v>
      </c>
      <c r="N2028" s="5">
        <v>3.3374999999999999</v>
      </c>
      <c r="O2028" s="5">
        <v>3.3374999999999999</v>
      </c>
      <c r="P2028" s="4">
        <v>2</v>
      </c>
      <c r="Q2028" s="6">
        <v>50</v>
      </c>
      <c r="R2028" s="7">
        <v>2.5</v>
      </c>
      <c r="S2028" s="6">
        <v>0</v>
      </c>
      <c r="T2028" s="5">
        <v>0</v>
      </c>
      <c r="U2028" s="5">
        <v>0</v>
      </c>
      <c r="V2028" s="5">
        <f t="shared" si="165"/>
        <v>3.3374999999999999</v>
      </c>
      <c r="W2028" s="5">
        <f t="shared" si="161"/>
        <v>-3.3374999999999999</v>
      </c>
      <c r="X2028" s="8">
        <f t="shared" si="162"/>
        <v>-1</v>
      </c>
      <c r="Y2028" s="4">
        <v>0</v>
      </c>
      <c r="Z2028" s="9" t="str">
        <f t="shared" si="163"/>
        <v>NA</v>
      </c>
      <c r="AA2028" s="10">
        <f t="shared" si="164"/>
        <v>0</v>
      </c>
    </row>
    <row r="2029" spans="1:27" x14ac:dyDescent="0.55000000000000004">
      <c r="A2029" s="3" t="s">
        <v>71</v>
      </c>
      <c r="B2029" s="3" t="s">
        <v>72</v>
      </c>
      <c r="C2029" s="3" t="s">
        <v>3581</v>
      </c>
      <c r="D2029" s="3" t="s">
        <v>231</v>
      </c>
      <c r="E2029" s="4" t="s">
        <v>47</v>
      </c>
      <c r="F2029" s="3" t="s">
        <v>40</v>
      </c>
      <c r="G2029" s="3" t="s">
        <v>2770</v>
      </c>
      <c r="H2029" s="3" t="s">
        <v>34</v>
      </c>
      <c r="I2029" s="3" t="s">
        <v>77</v>
      </c>
      <c r="J2029" s="3" t="s">
        <v>36</v>
      </c>
      <c r="K2029" s="3" t="s">
        <v>42</v>
      </c>
      <c r="L2029" s="5">
        <v>6.25</v>
      </c>
      <c r="M2029" s="4">
        <v>1</v>
      </c>
      <c r="N2029" s="5">
        <v>3.3374999999999999</v>
      </c>
      <c r="O2029" s="5">
        <v>3.3374999999999999</v>
      </c>
      <c r="P2029" s="4">
        <v>1</v>
      </c>
      <c r="Q2029" s="6">
        <v>100</v>
      </c>
      <c r="R2029" s="7">
        <v>1</v>
      </c>
      <c r="S2029" s="6">
        <v>0</v>
      </c>
      <c r="T2029" s="5">
        <v>0</v>
      </c>
      <c r="U2029" s="5">
        <v>0</v>
      </c>
      <c r="V2029" s="5">
        <f t="shared" si="165"/>
        <v>3.3374999999999999</v>
      </c>
      <c r="W2029" s="5">
        <f t="shared" si="161"/>
        <v>-3.3374999999999999</v>
      </c>
      <c r="X2029" s="8">
        <f t="shared" si="162"/>
        <v>-1</v>
      </c>
      <c r="Y2029" s="4">
        <v>0</v>
      </c>
      <c r="Z2029" s="9" t="str">
        <f t="shared" si="163"/>
        <v>NA</v>
      </c>
      <c r="AA2029" s="10">
        <f t="shared" si="164"/>
        <v>0</v>
      </c>
    </row>
    <row r="2030" spans="1:27" x14ac:dyDescent="0.55000000000000004">
      <c r="A2030" s="3" t="s">
        <v>71</v>
      </c>
      <c r="B2030" s="3" t="s">
        <v>72</v>
      </c>
      <c r="C2030" s="3" t="s">
        <v>3582</v>
      </c>
      <c r="D2030" s="3" t="s">
        <v>2829</v>
      </c>
      <c r="E2030" s="4" t="s">
        <v>47</v>
      </c>
      <c r="F2030" s="3" t="s">
        <v>104</v>
      </c>
      <c r="G2030" s="3" t="s">
        <v>3583</v>
      </c>
      <c r="H2030" s="3" t="s">
        <v>34</v>
      </c>
      <c r="I2030" s="3" t="s">
        <v>77</v>
      </c>
      <c r="J2030" s="3" t="s">
        <v>36</v>
      </c>
      <c r="K2030" s="3" t="s">
        <v>61</v>
      </c>
      <c r="L2030" s="5">
        <v>6.25</v>
      </c>
      <c r="M2030" s="4">
        <v>2</v>
      </c>
      <c r="N2030" s="5">
        <v>3.35</v>
      </c>
      <c r="O2030" s="5">
        <v>1.675</v>
      </c>
      <c r="P2030" s="4">
        <v>9</v>
      </c>
      <c r="Q2030" s="6">
        <v>22.2222222222222</v>
      </c>
      <c r="R2030" s="7">
        <v>1</v>
      </c>
      <c r="S2030" s="6">
        <v>0</v>
      </c>
      <c r="T2030" s="5">
        <v>0</v>
      </c>
      <c r="U2030" s="5">
        <v>0</v>
      </c>
      <c r="V2030" s="5">
        <f t="shared" si="165"/>
        <v>3.35</v>
      </c>
      <c r="W2030" s="5">
        <f t="shared" si="161"/>
        <v>-3.35</v>
      </c>
      <c r="X2030" s="8">
        <f t="shared" si="162"/>
        <v>-1</v>
      </c>
      <c r="Y2030" s="4">
        <v>0</v>
      </c>
      <c r="Z2030" s="9" t="str">
        <f t="shared" si="163"/>
        <v>NA</v>
      </c>
      <c r="AA2030" s="10">
        <f t="shared" si="164"/>
        <v>0</v>
      </c>
    </row>
    <row r="2031" spans="1:27" x14ac:dyDescent="0.55000000000000004">
      <c r="A2031" s="3" t="s">
        <v>71</v>
      </c>
      <c r="B2031" s="3" t="s">
        <v>72</v>
      </c>
      <c r="C2031" s="3" t="s">
        <v>3584</v>
      </c>
      <c r="D2031" s="3" t="s">
        <v>3585</v>
      </c>
      <c r="E2031" s="4" t="s">
        <v>47</v>
      </c>
      <c r="F2031" s="3" t="s">
        <v>221</v>
      </c>
      <c r="G2031" s="3" t="s">
        <v>222</v>
      </c>
      <c r="H2031" s="3" t="s">
        <v>34</v>
      </c>
      <c r="I2031" s="3" t="s">
        <v>77</v>
      </c>
      <c r="J2031" s="3" t="s">
        <v>36</v>
      </c>
      <c r="K2031" s="3" t="s">
        <v>61</v>
      </c>
      <c r="L2031" s="5">
        <v>6.25</v>
      </c>
      <c r="M2031" s="4">
        <v>1</v>
      </c>
      <c r="N2031" s="5">
        <v>3.35</v>
      </c>
      <c r="O2031" s="5">
        <v>3.35</v>
      </c>
      <c r="P2031" s="4">
        <v>2</v>
      </c>
      <c r="Q2031" s="6">
        <v>50</v>
      </c>
      <c r="R2031" s="7">
        <v>3</v>
      </c>
      <c r="S2031" s="6">
        <v>0</v>
      </c>
      <c r="T2031" s="5">
        <v>0</v>
      </c>
      <c r="U2031" s="5">
        <v>0</v>
      </c>
      <c r="V2031" s="5">
        <f t="shared" si="165"/>
        <v>3.35</v>
      </c>
      <c r="W2031" s="5">
        <f t="shared" si="161"/>
        <v>-3.35</v>
      </c>
      <c r="X2031" s="8">
        <f t="shared" si="162"/>
        <v>-1</v>
      </c>
      <c r="Y2031" s="4">
        <v>0</v>
      </c>
      <c r="Z2031" s="9" t="str">
        <f t="shared" si="163"/>
        <v>NA</v>
      </c>
      <c r="AA2031" s="10">
        <f t="shared" si="164"/>
        <v>0</v>
      </c>
    </row>
    <row r="2032" spans="1:27" x14ac:dyDescent="0.55000000000000004">
      <c r="A2032" s="3" t="s">
        <v>71</v>
      </c>
      <c r="B2032" s="3" t="s">
        <v>72</v>
      </c>
      <c r="C2032" s="3" t="s">
        <v>3586</v>
      </c>
      <c r="D2032" s="3" t="s">
        <v>506</v>
      </c>
      <c r="E2032" s="4" t="s">
        <v>47</v>
      </c>
      <c r="F2032" s="3" t="s">
        <v>137</v>
      </c>
      <c r="G2032" s="3" t="s">
        <v>138</v>
      </c>
      <c r="H2032" s="3" t="s">
        <v>34</v>
      </c>
      <c r="I2032" s="3" t="s">
        <v>77</v>
      </c>
      <c r="J2032" s="3" t="s">
        <v>36</v>
      </c>
      <c r="K2032" s="3" t="s">
        <v>42</v>
      </c>
      <c r="L2032" s="5">
        <v>6.25</v>
      </c>
      <c r="M2032" s="4">
        <v>2</v>
      </c>
      <c r="N2032" s="5">
        <v>3.3624999999999998</v>
      </c>
      <c r="O2032" s="5">
        <v>1.6812499999999999</v>
      </c>
      <c r="P2032" s="4">
        <v>4</v>
      </c>
      <c r="Q2032" s="6">
        <v>50</v>
      </c>
      <c r="R2032" s="7">
        <v>1.25</v>
      </c>
      <c r="S2032" s="6">
        <v>0</v>
      </c>
      <c r="T2032" s="5">
        <v>0</v>
      </c>
      <c r="U2032" s="5">
        <v>0</v>
      </c>
      <c r="V2032" s="5">
        <f t="shared" si="165"/>
        <v>3.3624999999999998</v>
      </c>
      <c r="W2032" s="5">
        <f t="shared" si="161"/>
        <v>-3.3624999999999998</v>
      </c>
      <c r="X2032" s="8">
        <f t="shared" si="162"/>
        <v>-1</v>
      </c>
      <c r="Y2032" s="4">
        <v>0</v>
      </c>
      <c r="Z2032" s="9" t="str">
        <f t="shared" si="163"/>
        <v>NA</v>
      </c>
      <c r="AA2032" s="10">
        <f t="shared" si="164"/>
        <v>0</v>
      </c>
    </row>
    <row r="2033" spans="1:27" x14ac:dyDescent="0.55000000000000004">
      <c r="A2033" s="3" t="s">
        <v>71</v>
      </c>
      <c r="B2033" s="3" t="s">
        <v>72</v>
      </c>
      <c r="C2033" s="3" t="s">
        <v>3587</v>
      </c>
      <c r="D2033" s="3" t="s">
        <v>3546</v>
      </c>
      <c r="E2033" s="4" t="s">
        <v>47</v>
      </c>
      <c r="F2033" s="3" t="s">
        <v>133</v>
      </c>
      <c r="G2033" s="3" t="s">
        <v>3024</v>
      </c>
      <c r="H2033" s="3" t="s">
        <v>34</v>
      </c>
      <c r="I2033" s="3" t="s">
        <v>77</v>
      </c>
      <c r="J2033" s="3" t="s">
        <v>36</v>
      </c>
      <c r="K2033" s="3" t="s">
        <v>61</v>
      </c>
      <c r="L2033" s="5">
        <v>6.25</v>
      </c>
      <c r="M2033" s="4">
        <v>1</v>
      </c>
      <c r="N2033" s="5">
        <v>3.3624999999999998</v>
      </c>
      <c r="O2033" s="5">
        <v>3.3624999999999998</v>
      </c>
      <c r="P2033" s="4">
        <v>1</v>
      </c>
      <c r="Q2033" s="6">
        <v>100</v>
      </c>
      <c r="R2033" s="7">
        <v>2</v>
      </c>
      <c r="S2033" s="6">
        <v>0</v>
      </c>
      <c r="T2033" s="5">
        <v>0</v>
      </c>
      <c r="U2033" s="5">
        <v>0</v>
      </c>
      <c r="V2033" s="5">
        <f t="shared" si="165"/>
        <v>3.3624999999999998</v>
      </c>
      <c r="W2033" s="5">
        <f t="shared" si="161"/>
        <v>-3.3624999999999998</v>
      </c>
      <c r="X2033" s="8">
        <f t="shared" si="162"/>
        <v>-1</v>
      </c>
      <c r="Y2033" s="4">
        <v>0</v>
      </c>
      <c r="Z2033" s="9" t="str">
        <f t="shared" si="163"/>
        <v>NA</v>
      </c>
      <c r="AA2033" s="10">
        <f t="shared" si="164"/>
        <v>0</v>
      </c>
    </row>
    <row r="2034" spans="1:27" x14ac:dyDescent="0.55000000000000004">
      <c r="A2034" s="3" t="s">
        <v>71</v>
      </c>
      <c r="B2034" s="3" t="s">
        <v>72</v>
      </c>
      <c r="C2034" s="3" t="s">
        <v>3588</v>
      </c>
      <c r="D2034" s="3" t="s">
        <v>3589</v>
      </c>
      <c r="E2034" s="4" t="s">
        <v>47</v>
      </c>
      <c r="F2034" s="3" t="s">
        <v>173</v>
      </c>
      <c r="G2034" s="3" t="s">
        <v>2721</v>
      </c>
      <c r="H2034" s="3" t="s">
        <v>1074</v>
      </c>
      <c r="I2034" s="3" t="s">
        <v>77</v>
      </c>
      <c r="J2034" s="3" t="s">
        <v>36</v>
      </c>
      <c r="K2034" s="3" t="s">
        <v>42</v>
      </c>
      <c r="L2034" s="5">
        <v>6.25</v>
      </c>
      <c r="M2034" s="4">
        <v>1</v>
      </c>
      <c r="N2034" s="5">
        <v>3.375</v>
      </c>
      <c r="O2034" s="5">
        <v>3.375</v>
      </c>
      <c r="P2034" s="4">
        <v>2</v>
      </c>
      <c r="Q2034" s="6">
        <v>50</v>
      </c>
      <c r="R2034" s="7">
        <v>1</v>
      </c>
      <c r="S2034" s="6">
        <v>0</v>
      </c>
      <c r="T2034" s="5">
        <v>0</v>
      </c>
      <c r="U2034" s="5">
        <v>0</v>
      </c>
      <c r="V2034" s="5">
        <f t="shared" si="165"/>
        <v>3.375</v>
      </c>
      <c r="W2034" s="5">
        <f t="shared" si="161"/>
        <v>-3.375</v>
      </c>
      <c r="X2034" s="8">
        <f t="shared" si="162"/>
        <v>-1</v>
      </c>
      <c r="Y2034" s="4">
        <v>0</v>
      </c>
      <c r="Z2034" s="9" t="str">
        <f t="shared" si="163"/>
        <v>NA</v>
      </c>
      <c r="AA2034" s="10">
        <f t="shared" si="164"/>
        <v>0</v>
      </c>
    </row>
    <row r="2035" spans="1:27" x14ac:dyDescent="0.55000000000000004">
      <c r="A2035" s="3" t="s">
        <v>71</v>
      </c>
      <c r="B2035" s="3" t="s">
        <v>72</v>
      </c>
      <c r="C2035" s="3" t="s">
        <v>3590</v>
      </c>
      <c r="D2035" s="3" t="s">
        <v>920</v>
      </c>
      <c r="E2035" s="4" t="s">
        <v>47</v>
      </c>
      <c r="F2035" s="3" t="s">
        <v>137</v>
      </c>
      <c r="G2035" s="3" t="s">
        <v>138</v>
      </c>
      <c r="H2035" s="3" t="s">
        <v>34</v>
      </c>
      <c r="I2035" s="3" t="s">
        <v>77</v>
      </c>
      <c r="J2035" s="3" t="s">
        <v>36</v>
      </c>
      <c r="K2035" s="3" t="s">
        <v>42</v>
      </c>
      <c r="L2035" s="5">
        <v>6.25</v>
      </c>
      <c r="M2035" s="4">
        <v>2</v>
      </c>
      <c r="N2035" s="5">
        <v>3.375</v>
      </c>
      <c r="O2035" s="5">
        <v>1.6875</v>
      </c>
      <c r="P2035" s="4">
        <v>13</v>
      </c>
      <c r="Q2035" s="6">
        <v>15.384615384615399</v>
      </c>
      <c r="R2035" s="7">
        <v>1.6923076923076901</v>
      </c>
      <c r="S2035" s="6">
        <v>0</v>
      </c>
      <c r="T2035" s="5">
        <v>0</v>
      </c>
      <c r="U2035" s="5">
        <v>0</v>
      </c>
      <c r="V2035" s="5">
        <f t="shared" si="165"/>
        <v>3.375</v>
      </c>
      <c r="W2035" s="5">
        <f t="shared" si="161"/>
        <v>-3.375</v>
      </c>
      <c r="X2035" s="8">
        <f t="shared" si="162"/>
        <v>-1</v>
      </c>
      <c r="Y2035" s="4">
        <v>0</v>
      </c>
      <c r="Z2035" s="9" t="str">
        <f t="shared" si="163"/>
        <v>NA</v>
      </c>
      <c r="AA2035" s="10">
        <f t="shared" si="164"/>
        <v>0</v>
      </c>
    </row>
    <row r="2036" spans="1:27" x14ac:dyDescent="0.55000000000000004">
      <c r="A2036" s="3" t="s">
        <v>71</v>
      </c>
      <c r="B2036" s="3" t="s">
        <v>72</v>
      </c>
      <c r="C2036" s="3" t="s">
        <v>3591</v>
      </c>
      <c r="D2036" s="3" t="s">
        <v>3592</v>
      </c>
      <c r="E2036" s="4" t="s">
        <v>47</v>
      </c>
      <c r="F2036" s="3" t="s">
        <v>32</v>
      </c>
      <c r="G2036" s="3" t="s">
        <v>2833</v>
      </c>
      <c r="H2036" s="3" t="s">
        <v>34</v>
      </c>
      <c r="I2036" s="3" t="s">
        <v>77</v>
      </c>
      <c r="J2036" s="3" t="s">
        <v>36</v>
      </c>
      <c r="K2036" s="3" t="s">
        <v>61</v>
      </c>
      <c r="L2036" s="5">
        <v>6.25</v>
      </c>
      <c r="M2036" s="4">
        <v>2</v>
      </c>
      <c r="N2036" s="5">
        <v>3.3875000000000002</v>
      </c>
      <c r="O2036" s="5">
        <v>1.6937500000000001</v>
      </c>
      <c r="P2036" s="4">
        <v>44</v>
      </c>
      <c r="Q2036" s="6">
        <v>4.5454545454545503</v>
      </c>
      <c r="R2036" s="7">
        <v>1.5249999999999999</v>
      </c>
      <c r="S2036" s="6">
        <v>0</v>
      </c>
      <c r="T2036" s="5">
        <v>0</v>
      </c>
      <c r="U2036" s="5">
        <v>0</v>
      </c>
      <c r="V2036" s="5">
        <f t="shared" si="165"/>
        <v>3.3875000000000002</v>
      </c>
      <c r="W2036" s="5">
        <f t="shared" si="161"/>
        <v>-3.3875000000000002</v>
      </c>
      <c r="X2036" s="8">
        <f t="shared" si="162"/>
        <v>-1</v>
      </c>
      <c r="Y2036" s="4">
        <v>0</v>
      </c>
      <c r="Z2036" s="9" t="str">
        <f t="shared" si="163"/>
        <v>NA</v>
      </c>
      <c r="AA2036" s="10">
        <f t="shared" si="164"/>
        <v>0</v>
      </c>
    </row>
    <row r="2037" spans="1:27" x14ac:dyDescent="0.55000000000000004">
      <c r="A2037" s="3" t="s">
        <v>71</v>
      </c>
      <c r="B2037" s="3" t="s">
        <v>72</v>
      </c>
      <c r="C2037" s="3" t="s">
        <v>3593</v>
      </c>
      <c r="D2037" s="3" t="s">
        <v>3164</v>
      </c>
      <c r="E2037" s="4" t="s">
        <v>47</v>
      </c>
      <c r="F2037" s="3" t="s">
        <v>194</v>
      </c>
      <c r="G2037" s="3" t="s">
        <v>2902</v>
      </c>
      <c r="H2037" s="3" t="s">
        <v>34</v>
      </c>
      <c r="I2037" s="3" t="s">
        <v>77</v>
      </c>
      <c r="J2037" s="3" t="s">
        <v>36</v>
      </c>
      <c r="K2037" s="3" t="s">
        <v>42</v>
      </c>
      <c r="L2037" s="5">
        <v>6.25</v>
      </c>
      <c r="M2037" s="4">
        <v>1</v>
      </c>
      <c r="N2037" s="5">
        <v>3.3875000000000002</v>
      </c>
      <c r="O2037" s="5">
        <v>3.3875000000000002</v>
      </c>
      <c r="P2037" s="4">
        <v>59</v>
      </c>
      <c r="Q2037" s="6">
        <v>1.6949152542372901</v>
      </c>
      <c r="R2037" s="7">
        <v>1.1508474576271199</v>
      </c>
      <c r="S2037" s="6">
        <v>0</v>
      </c>
      <c r="T2037" s="5">
        <v>0</v>
      </c>
      <c r="U2037" s="5">
        <v>0</v>
      </c>
      <c r="V2037" s="5">
        <f t="shared" si="165"/>
        <v>3.3875000000000002</v>
      </c>
      <c r="W2037" s="5">
        <f t="shared" si="161"/>
        <v>-3.3875000000000002</v>
      </c>
      <c r="X2037" s="8">
        <f t="shared" si="162"/>
        <v>-1</v>
      </c>
      <c r="Y2037" s="4">
        <v>0</v>
      </c>
      <c r="Z2037" s="9" t="str">
        <f t="shared" si="163"/>
        <v>NA</v>
      </c>
      <c r="AA2037" s="10">
        <f t="shared" si="164"/>
        <v>0</v>
      </c>
    </row>
    <row r="2038" spans="1:27" x14ac:dyDescent="0.55000000000000004">
      <c r="A2038" s="3" t="s">
        <v>71</v>
      </c>
      <c r="B2038" s="3" t="s">
        <v>72</v>
      </c>
      <c r="C2038" s="3" t="s">
        <v>3594</v>
      </c>
      <c r="D2038" s="3" t="s">
        <v>2196</v>
      </c>
      <c r="E2038" s="4" t="s">
        <v>47</v>
      </c>
      <c r="F2038" s="3" t="s">
        <v>75</v>
      </c>
      <c r="G2038" s="3" t="s">
        <v>3051</v>
      </c>
      <c r="H2038" s="3" t="s">
        <v>34</v>
      </c>
      <c r="I2038" s="3" t="s">
        <v>77</v>
      </c>
      <c r="J2038" s="3" t="s">
        <v>36</v>
      </c>
      <c r="K2038" s="3" t="s">
        <v>42</v>
      </c>
      <c r="L2038" s="5">
        <v>6.25</v>
      </c>
      <c r="M2038" s="4">
        <v>1</v>
      </c>
      <c r="N2038" s="5">
        <v>3.4</v>
      </c>
      <c r="O2038" s="5">
        <v>3.4</v>
      </c>
      <c r="P2038" s="4">
        <v>7</v>
      </c>
      <c r="Q2038" s="6">
        <v>14.285714285714301</v>
      </c>
      <c r="R2038" s="7">
        <v>1.4285714285714299</v>
      </c>
      <c r="S2038" s="6">
        <v>0</v>
      </c>
      <c r="T2038" s="5">
        <v>0</v>
      </c>
      <c r="U2038" s="5">
        <v>0</v>
      </c>
      <c r="V2038" s="5">
        <f t="shared" si="165"/>
        <v>3.4</v>
      </c>
      <c r="W2038" s="5">
        <f t="shared" si="161"/>
        <v>-3.4</v>
      </c>
      <c r="X2038" s="8">
        <f t="shared" si="162"/>
        <v>-1</v>
      </c>
      <c r="Y2038" s="4">
        <v>0</v>
      </c>
      <c r="Z2038" s="9" t="str">
        <f t="shared" si="163"/>
        <v>NA</v>
      </c>
      <c r="AA2038" s="10">
        <f t="shared" si="164"/>
        <v>0</v>
      </c>
    </row>
    <row r="2039" spans="1:27" x14ac:dyDescent="0.55000000000000004">
      <c r="A2039" s="3" t="s">
        <v>71</v>
      </c>
      <c r="B2039" s="3" t="s">
        <v>72</v>
      </c>
      <c r="C2039" s="3" t="s">
        <v>3595</v>
      </c>
      <c r="D2039" s="3" t="s">
        <v>384</v>
      </c>
      <c r="E2039" s="4" t="s">
        <v>47</v>
      </c>
      <c r="F2039" s="3" t="s">
        <v>194</v>
      </c>
      <c r="G2039" s="3" t="s">
        <v>3462</v>
      </c>
      <c r="H2039" s="3" t="s">
        <v>34</v>
      </c>
      <c r="I2039" s="3" t="s">
        <v>77</v>
      </c>
      <c r="J2039" s="3" t="s">
        <v>36</v>
      </c>
      <c r="K2039" s="3" t="s">
        <v>42</v>
      </c>
      <c r="L2039" s="5">
        <v>6.25</v>
      </c>
      <c r="M2039" s="4">
        <v>1</v>
      </c>
      <c r="N2039" s="5">
        <v>3.4</v>
      </c>
      <c r="O2039" s="5">
        <v>3.4</v>
      </c>
      <c r="P2039" s="4">
        <v>14</v>
      </c>
      <c r="Q2039" s="6">
        <v>7.1428571428571397</v>
      </c>
      <c r="R2039" s="7">
        <v>1.7849999999999999</v>
      </c>
      <c r="S2039" s="6">
        <v>0</v>
      </c>
      <c r="T2039" s="5">
        <v>0</v>
      </c>
      <c r="U2039" s="5">
        <v>0</v>
      </c>
      <c r="V2039" s="5">
        <f t="shared" si="165"/>
        <v>3.4</v>
      </c>
      <c r="W2039" s="5">
        <f t="shared" si="161"/>
        <v>-3.4</v>
      </c>
      <c r="X2039" s="8">
        <f t="shared" si="162"/>
        <v>-1</v>
      </c>
      <c r="Y2039" s="4">
        <v>0</v>
      </c>
      <c r="Z2039" s="9" t="str">
        <f t="shared" si="163"/>
        <v>NA</v>
      </c>
      <c r="AA2039" s="10">
        <f t="shared" si="164"/>
        <v>0</v>
      </c>
    </row>
    <row r="2040" spans="1:27" x14ac:dyDescent="0.55000000000000004">
      <c r="A2040" s="3" t="s">
        <v>71</v>
      </c>
      <c r="B2040" s="3" t="s">
        <v>72</v>
      </c>
      <c r="C2040" s="3" t="s">
        <v>3596</v>
      </c>
      <c r="D2040" s="3" t="s">
        <v>3144</v>
      </c>
      <c r="E2040" s="4" t="s">
        <v>47</v>
      </c>
      <c r="F2040" s="3" t="s">
        <v>104</v>
      </c>
      <c r="G2040" s="3" t="s">
        <v>2782</v>
      </c>
      <c r="H2040" s="3" t="s">
        <v>34</v>
      </c>
      <c r="I2040" s="3" t="s">
        <v>77</v>
      </c>
      <c r="J2040" s="3" t="s">
        <v>36</v>
      </c>
      <c r="K2040" s="3" t="s">
        <v>61</v>
      </c>
      <c r="L2040" s="5">
        <v>6.25</v>
      </c>
      <c r="M2040" s="4">
        <v>1</v>
      </c>
      <c r="N2040" s="5">
        <v>3.4</v>
      </c>
      <c r="O2040" s="5">
        <v>3.4</v>
      </c>
      <c r="P2040" s="4">
        <v>2</v>
      </c>
      <c r="Q2040" s="6">
        <v>50</v>
      </c>
      <c r="R2040" s="7">
        <v>1</v>
      </c>
      <c r="S2040" s="6">
        <v>0</v>
      </c>
      <c r="T2040" s="5">
        <v>0</v>
      </c>
      <c r="U2040" s="5">
        <v>0</v>
      </c>
      <c r="V2040" s="5">
        <f t="shared" si="165"/>
        <v>3.4</v>
      </c>
      <c r="W2040" s="5">
        <f t="shared" si="161"/>
        <v>-3.4</v>
      </c>
      <c r="X2040" s="8">
        <f t="shared" si="162"/>
        <v>-1</v>
      </c>
      <c r="Y2040" s="4">
        <v>0</v>
      </c>
      <c r="Z2040" s="9" t="str">
        <f t="shared" si="163"/>
        <v>NA</v>
      </c>
      <c r="AA2040" s="10">
        <f t="shared" si="164"/>
        <v>0</v>
      </c>
    </row>
    <row r="2041" spans="1:27" x14ac:dyDescent="0.55000000000000004">
      <c r="A2041" s="3" t="s">
        <v>71</v>
      </c>
      <c r="B2041" s="3" t="s">
        <v>72</v>
      </c>
      <c r="C2041" s="3" t="s">
        <v>3597</v>
      </c>
      <c r="D2041" s="3" t="s">
        <v>3598</v>
      </c>
      <c r="E2041" s="4" t="s">
        <v>47</v>
      </c>
      <c r="F2041" s="3" t="s">
        <v>75</v>
      </c>
      <c r="G2041" s="3" t="s">
        <v>3051</v>
      </c>
      <c r="H2041" s="3" t="s">
        <v>34</v>
      </c>
      <c r="I2041" s="3" t="s">
        <v>77</v>
      </c>
      <c r="J2041" s="3" t="s">
        <v>36</v>
      </c>
      <c r="K2041" s="3" t="s">
        <v>42</v>
      </c>
      <c r="L2041" s="5">
        <v>6.25</v>
      </c>
      <c r="M2041" s="4">
        <v>1</v>
      </c>
      <c r="N2041" s="5">
        <v>3.4125000000000001</v>
      </c>
      <c r="O2041" s="5">
        <v>3.4125000000000001</v>
      </c>
      <c r="P2041" s="4">
        <v>4</v>
      </c>
      <c r="Q2041" s="6">
        <v>25</v>
      </c>
      <c r="R2041" s="7">
        <v>1</v>
      </c>
      <c r="S2041" s="6">
        <v>0</v>
      </c>
      <c r="T2041" s="5">
        <v>0</v>
      </c>
      <c r="U2041" s="5">
        <v>0</v>
      </c>
      <c r="V2041" s="5">
        <f t="shared" si="165"/>
        <v>3.4125000000000001</v>
      </c>
      <c r="W2041" s="5">
        <f t="shared" si="161"/>
        <v>-3.4125000000000001</v>
      </c>
      <c r="X2041" s="8">
        <f t="shared" si="162"/>
        <v>-1</v>
      </c>
      <c r="Y2041" s="4">
        <v>0</v>
      </c>
      <c r="Z2041" s="9" t="str">
        <f t="shared" si="163"/>
        <v>NA</v>
      </c>
      <c r="AA2041" s="10">
        <f t="shared" si="164"/>
        <v>0</v>
      </c>
    </row>
    <row r="2042" spans="1:27" x14ac:dyDescent="0.55000000000000004">
      <c r="A2042" s="3" t="s">
        <v>71</v>
      </c>
      <c r="B2042" s="3" t="s">
        <v>72</v>
      </c>
      <c r="C2042" s="3" t="s">
        <v>3599</v>
      </c>
      <c r="D2042" s="3" t="s">
        <v>2623</v>
      </c>
      <c r="E2042" s="4" t="s">
        <v>47</v>
      </c>
      <c r="F2042" s="3" t="s">
        <v>75</v>
      </c>
      <c r="G2042" s="3" t="s">
        <v>76</v>
      </c>
      <c r="H2042" s="3" t="s">
        <v>34</v>
      </c>
      <c r="I2042" s="3" t="s">
        <v>77</v>
      </c>
      <c r="J2042" s="3" t="s">
        <v>36</v>
      </c>
      <c r="K2042" s="3" t="s">
        <v>42</v>
      </c>
      <c r="L2042" s="5">
        <v>6.25</v>
      </c>
      <c r="M2042" s="4">
        <v>1</v>
      </c>
      <c r="N2042" s="5">
        <v>3.4125000000000001</v>
      </c>
      <c r="O2042" s="5">
        <v>3.4125000000000001</v>
      </c>
      <c r="P2042" s="4">
        <v>7</v>
      </c>
      <c r="Q2042" s="6">
        <v>14.285714285714301</v>
      </c>
      <c r="R2042" s="7">
        <v>1.8542857142857101</v>
      </c>
      <c r="S2042" s="6">
        <v>0</v>
      </c>
      <c r="T2042" s="5">
        <v>0</v>
      </c>
      <c r="U2042" s="5">
        <v>0</v>
      </c>
      <c r="V2042" s="5">
        <f t="shared" si="165"/>
        <v>3.4125000000000001</v>
      </c>
      <c r="W2042" s="5">
        <f t="shared" si="161"/>
        <v>-3.4125000000000001</v>
      </c>
      <c r="X2042" s="8">
        <f t="shared" si="162"/>
        <v>-1</v>
      </c>
      <c r="Y2042" s="4">
        <v>0</v>
      </c>
      <c r="Z2042" s="9" t="str">
        <f t="shared" si="163"/>
        <v>NA</v>
      </c>
      <c r="AA2042" s="10">
        <f t="shared" si="164"/>
        <v>0</v>
      </c>
    </row>
    <row r="2043" spans="1:27" x14ac:dyDescent="0.55000000000000004">
      <c r="A2043" s="3" t="s">
        <v>71</v>
      </c>
      <c r="B2043" s="3" t="s">
        <v>72</v>
      </c>
      <c r="C2043" s="3" t="s">
        <v>3600</v>
      </c>
      <c r="D2043" s="3" t="s">
        <v>615</v>
      </c>
      <c r="E2043" s="4" t="s">
        <v>47</v>
      </c>
      <c r="F2043" s="3" t="s">
        <v>125</v>
      </c>
      <c r="G2043" s="3" t="s">
        <v>3601</v>
      </c>
      <c r="H2043" s="3" t="s">
        <v>34</v>
      </c>
      <c r="I2043" s="3" t="s">
        <v>77</v>
      </c>
      <c r="J2043" s="3" t="s">
        <v>36</v>
      </c>
      <c r="K2043" s="3" t="s">
        <v>61</v>
      </c>
      <c r="L2043" s="5">
        <v>6.25</v>
      </c>
      <c r="M2043" s="4">
        <v>1</v>
      </c>
      <c r="N2043" s="5">
        <v>3.4125000000000001</v>
      </c>
      <c r="O2043" s="5">
        <v>3.4125000000000001</v>
      </c>
      <c r="P2043" s="4">
        <v>11</v>
      </c>
      <c r="Q2043" s="6">
        <v>9.0909090909090899</v>
      </c>
      <c r="R2043" s="7">
        <v>4.5454545454545503</v>
      </c>
      <c r="S2043" s="6">
        <v>0</v>
      </c>
      <c r="T2043" s="5">
        <v>0</v>
      </c>
      <c r="U2043" s="5">
        <v>0</v>
      </c>
      <c r="V2043" s="5">
        <f t="shared" si="165"/>
        <v>3.4125000000000001</v>
      </c>
      <c r="W2043" s="5">
        <f t="shared" si="161"/>
        <v>-3.4125000000000001</v>
      </c>
      <c r="X2043" s="8">
        <f t="shared" si="162"/>
        <v>-1</v>
      </c>
      <c r="Y2043" s="4">
        <v>0</v>
      </c>
      <c r="Z2043" s="9" t="str">
        <f t="shared" si="163"/>
        <v>NA</v>
      </c>
      <c r="AA2043" s="10">
        <f t="shared" si="164"/>
        <v>0</v>
      </c>
    </row>
    <row r="2044" spans="1:27" x14ac:dyDescent="0.55000000000000004">
      <c r="A2044" s="3" t="s">
        <v>71</v>
      </c>
      <c r="B2044" s="3" t="s">
        <v>72</v>
      </c>
      <c r="C2044" s="3" t="s">
        <v>3602</v>
      </c>
      <c r="D2044" s="3" t="s">
        <v>3603</v>
      </c>
      <c r="E2044" s="4" t="s">
        <v>47</v>
      </c>
      <c r="F2044" s="3" t="s">
        <v>32</v>
      </c>
      <c r="G2044" s="3" t="s">
        <v>2690</v>
      </c>
      <c r="H2044" s="3" t="s">
        <v>34</v>
      </c>
      <c r="I2044" s="3" t="s">
        <v>77</v>
      </c>
      <c r="J2044" s="3" t="s">
        <v>36</v>
      </c>
      <c r="K2044" s="3" t="s">
        <v>61</v>
      </c>
      <c r="L2044" s="5">
        <v>6.25</v>
      </c>
      <c r="M2044" s="4">
        <v>3</v>
      </c>
      <c r="N2044" s="5">
        <v>3.4249999875000001</v>
      </c>
      <c r="O2044" s="5">
        <v>1.1416666625</v>
      </c>
      <c r="P2044" s="4">
        <v>51</v>
      </c>
      <c r="Q2044" s="6">
        <v>5.8823529411764701</v>
      </c>
      <c r="R2044" s="7">
        <v>4.8490196078431396</v>
      </c>
      <c r="S2044" s="6">
        <v>0</v>
      </c>
      <c r="T2044" s="5">
        <v>0</v>
      </c>
      <c r="U2044" s="5">
        <v>0</v>
      </c>
      <c r="V2044" s="5">
        <f t="shared" si="165"/>
        <v>3.4249999875000001</v>
      </c>
      <c r="W2044" s="5">
        <f t="shared" si="161"/>
        <v>-3.4249999875000001</v>
      </c>
      <c r="X2044" s="8">
        <f t="shared" si="162"/>
        <v>-1</v>
      </c>
      <c r="Y2044" s="4">
        <v>0</v>
      </c>
      <c r="Z2044" s="9" t="str">
        <f t="shared" si="163"/>
        <v>NA</v>
      </c>
      <c r="AA2044" s="10">
        <f t="shared" si="164"/>
        <v>0</v>
      </c>
    </row>
    <row r="2045" spans="1:27" x14ac:dyDescent="0.55000000000000004">
      <c r="A2045" s="3" t="s">
        <v>71</v>
      </c>
      <c r="B2045" s="3" t="s">
        <v>72</v>
      </c>
      <c r="C2045" s="3" t="s">
        <v>3604</v>
      </c>
      <c r="D2045" s="3" t="s">
        <v>270</v>
      </c>
      <c r="E2045" s="4" t="s">
        <v>47</v>
      </c>
      <c r="F2045" s="3" t="s">
        <v>262</v>
      </c>
      <c r="G2045" s="3" t="s">
        <v>2706</v>
      </c>
      <c r="H2045" s="3" t="s">
        <v>34</v>
      </c>
      <c r="I2045" s="3" t="s">
        <v>77</v>
      </c>
      <c r="J2045" s="3" t="s">
        <v>36</v>
      </c>
      <c r="K2045" s="3" t="s">
        <v>61</v>
      </c>
      <c r="L2045" s="5">
        <v>6.25</v>
      </c>
      <c r="M2045" s="4">
        <v>1</v>
      </c>
      <c r="N2045" s="5">
        <v>3.4249999999999998</v>
      </c>
      <c r="O2045" s="5">
        <v>3.4249999999999998</v>
      </c>
      <c r="P2045" s="4">
        <v>91</v>
      </c>
      <c r="Q2045" s="6">
        <v>1.0989010989011001</v>
      </c>
      <c r="R2045" s="7">
        <v>2.1130769230769202</v>
      </c>
      <c r="S2045" s="6">
        <v>0</v>
      </c>
      <c r="T2045" s="5">
        <v>0</v>
      </c>
      <c r="U2045" s="5">
        <v>0</v>
      </c>
      <c r="V2045" s="5">
        <f t="shared" si="165"/>
        <v>3.4249999999999998</v>
      </c>
      <c r="W2045" s="5">
        <f t="shared" si="161"/>
        <v>-3.4249999999999998</v>
      </c>
      <c r="X2045" s="8">
        <f t="shared" si="162"/>
        <v>-1</v>
      </c>
      <c r="Y2045" s="4">
        <v>0</v>
      </c>
      <c r="Z2045" s="9" t="str">
        <f t="shared" si="163"/>
        <v>NA</v>
      </c>
      <c r="AA2045" s="10">
        <f t="shared" si="164"/>
        <v>0</v>
      </c>
    </row>
    <row r="2046" spans="1:27" x14ac:dyDescent="0.55000000000000004">
      <c r="A2046" s="3" t="s">
        <v>71</v>
      </c>
      <c r="B2046" s="3" t="s">
        <v>72</v>
      </c>
      <c r="C2046" s="3" t="s">
        <v>3605</v>
      </c>
      <c r="D2046" s="3" t="s">
        <v>3305</v>
      </c>
      <c r="E2046" s="4" t="s">
        <v>47</v>
      </c>
      <c r="F2046" s="3" t="s">
        <v>40</v>
      </c>
      <c r="G2046" s="3" t="s">
        <v>3165</v>
      </c>
      <c r="H2046" s="3" t="s">
        <v>34</v>
      </c>
      <c r="I2046" s="3" t="s">
        <v>77</v>
      </c>
      <c r="J2046" s="3" t="s">
        <v>36</v>
      </c>
      <c r="K2046" s="3" t="s">
        <v>61</v>
      </c>
      <c r="L2046" s="5">
        <v>6.25</v>
      </c>
      <c r="M2046" s="4">
        <v>2</v>
      </c>
      <c r="N2046" s="5">
        <v>3.4249999999999998</v>
      </c>
      <c r="O2046" s="5">
        <v>1.7124999999999999</v>
      </c>
      <c r="P2046" s="4">
        <v>4</v>
      </c>
      <c r="Q2046" s="6">
        <v>50</v>
      </c>
      <c r="R2046" s="7">
        <v>1</v>
      </c>
      <c r="S2046" s="6">
        <v>0</v>
      </c>
      <c r="T2046" s="5">
        <v>0</v>
      </c>
      <c r="U2046" s="5">
        <v>0</v>
      </c>
      <c r="V2046" s="5">
        <f t="shared" si="165"/>
        <v>3.4249999999999998</v>
      </c>
      <c r="W2046" s="5">
        <f t="shared" si="161"/>
        <v>-3.4249999999999998</v>
      </c>
      <c r="X2046" s="8">
        <f t="shared" si="162"/>
        <v>-1</v>
      </c>
      <c r="Y2046" s="4">
        <v>0</v>
      </c>
      <c r="Z2046" s="9" t="str">
        <f t="shared" si="163"/>
        <v>NA</v>
      </c>
      <c r="AA2046" s="10">
        <f t="shared" si="164"/>
        <v>0</v>
      </c>
    </row>
    <row r="2047" spans="1:27" x14ac:dyDescent="0.55000000000000004">
      <c r="A2047" s="3" t="s">
        <v>71</v>
      </c>
      <c r="B2047" s="3" t="s">
        <v>72</v>
      </c>
      <c r="C2047" s="3" t="s">
        <v>3606</v>
      </c>
      <c r="D2047" s="3" t="s">
        <v>2705</v>
      </c>
      <c r="E2047" s="4" t="s">
        <v>47</v>
      </c>
      <c r="F2047" s="3" t="s">
        <v>173</v>
      </c>
      <c r="G2047" s="3" t="s">
        <v>3607</v>
      </c>
      <c r="H2047" s="3" t="s">
        <v>34</v>
      </c>
      <c r="I2047" s="3" t="s">
        <v>77</v>
      </c>
      <c r="J2047" s="3" t="s">
        <v>36</v>
      </c>
      <c r="K2047" s="3" t="s">
        <v>42</v>
      </c>
      <c r="L2047" s="5">
        <v>6.25</v>
      </c>
      <c r="M2047" s="4">
        <v>4</v>
      </c>
      <c r="N2047" s="5">
        <v>3.4375</v>
      </c>
      <c r="O2047" s="5">
        <v>0.859375</v>
      </c>
      <c r="P2047" s="4">
        <v>2302</v>
      </c>
      <c r="Q2047" s="6">
        <v>0.173761946133797</v>
      </c>
      <c r="R2047" s="7">
        <v>1.24031277150304</v>
      </c>
      <c r="S2047" s="6">
        <v>0</v>
      </c>
      <c r="T2047" s="5">
        <v>0</v>
      </c>
      <c r="U2047" s="5">
        <v>0</v>
      </c>
      <c r="V2047" s="5">
        <f t="shared" si="165"/>
        <v>3.4375</v>
      </c>
      <c r="W2047" s="5">
        <f t="shared" si="161"/>
        <v>-3.4375</v>
      </c>
      <c r="X2047" s="8">
        <f t="shared" si="162"/>
        <v>-1</v>
      </c>
      <c r="Y2047" s="4">
        <v>0</v>
      </c>
      <c r="Z2047" s="9" t="str">
        <f t="shared" si="163"/>
        <v>NA</v>
      </c>
      <c r="AA2047" s="10">
        <f t="shared" si="164"/>
        <v>0</v>
      </c>
    </row>
    <row r="2048" spans="1:27" x14ac:dyDescent="0.55000000000000004">
      <c r="A2048" s="3" t="s">
        <v>71</v>
      </c>
      <c r="B2048" s="3" t="s">
        <v>72</v>
      </c>
      <c r="C2048" s="3" t="s">
        <v>3608</v>
      </c>
      <c r="D2048" s="3" t="s">
        <v>3603</v>
      </c>
      <c r="E2048" s="4" t="s">
        <v>47</v>
      </c>
      <c r="F2048" s="3" t="s">
        <v>173</v>
      </c>
      <c r="G2048" s="3" t="s">
        <v>2820</v>
      </c>
      <c r="H2048" s="3" t="s">
        <v>34</v>
      </c>
      <c r="I2048" s="3" t="s">
        <v>77</v>
      </c>
      <c r="J2048" s="3" t="s">
        <v>36</v>
      </c>
      <c r="K2048" s="3" t="s">
        <v>42</v>
      </c>
      <c r="L2048" s="5">
        <v>6.25</v>
      </c>
      <c r="M2048" s="4">
        <v>3</v>
      </c>
      <c r="N2048" s="5">
        <v>3.4374999749999997</v>
      </c>
      <c r="O2048" s="5">
        <v>1.1458333249999999</v>
      </c>
      <c r="P2048" s="4">
        <v>20</v>
      </c>
      <c r="Q2048" s="6">
        <v>15</v>
      </c>
      <c r="R2048" s="7">
        <v>1.85</v>
      </c>
      <c r="S2048" s="6">
        <v>0</v>
      </c>
      <c r="T2048" s="5">
        <v>0</v>
      </c>
      <c r="U2048" s="5">
        <v>0</v>
      </c>
      <c r="V2048" s="5">
        <f t="shared" si="165"/>
        <v>3.4374999749999997</v>
      </c>
      <c r="W2048" s="5">
        <f t="shared" si="161"/>
        <v>-3.4374999749999997</v>
      </c>
      <c r="X2048" s="8">
        <f t="shared" si="162"/>
        <v>-1</v>
      </c>
      <c r="Y2048" s="4">
        <v>0</v>
      </c>
      <c r="Z2048" s="9" t="str">
        <f t="shared" si="163"/>
        <v>NA</v>
      </c>
      <c r="AA2048" s="10">
        <f t="shared" si="164"/>
        <v>0</v>
      </c>
    </row>
    <row r="2049" spans="1:27" x14ac:dyDescent="0.55000000000000004">
      <c r="A2049" s="3" t="s">
        <v>71</v>
      </c>
      <c r="B2049" s="3" t="s">
        <v>72</v>
      </c>
      <c r="C2049" s="3" t="s">
        <v>3609</v>
      </c>
      <c r="D2049" s="3" t="s">
        <v>3126</v>
      </c>
      <c r="E2049" s="4" t="s">
        <v>47</v>
      </c>
      <c r="F2049" s="3" t="s">
        <v>194</v>
      </c>
      <c r="G2049" s="3" t="s">
        <v>3610</v>
      </c>
      <c r="H2049" s="3" t="s">
        <v>34</v>
      </c>
      <c r="I2049" s="3" t="s">
        <v>77</v>
      </c>
      <c r="J2049" s="3" t="s">
        <v>36</v>
      </c>
      <c r="K2049" s="3" t="s">
        <v>61</v>
      </c>
      <c r="L2049" s="5">
        <v>6.25</v>
      </c>
      <c r="M2049" s="4">
        <v>1</v>
      </c>
      <c r="N2049" s="5">
        <v>3.4375</v>
      </c>
      <c r="O2049" s="5">
        <v>3.4375</v>
      </c>
      <c r="P2049" s="4">
        <v>76</v>
      </c>
      <c r="Q2049" s="6">
        <v>1.31578947368421</v>
      </c>
      <c r="R2049" s="7">
        <v>1.2865789473684199</v>
      </c>
      <c r="S2049" s="6">
        <v>0</v>
      </c>
      <c r="T2049" s="5">
        <v>0</v>
      </c>
      <c r="U2049" s="5">
        <v>0</v>
      </c>
      <c r="V2049" s="5">
        <f t="shared" si="165"/>
        <v>3.4375</v>
      </c>
      <c r="W2049" s="5">
        <f t="shared" si="161"/>
        <v>-3.4375</v>
      </c>
      <c r="X2049" s="8">
        <f t="shared" si="162"/>
        <v>-1</v>
      </c>
      <c r="Y2049" s="4">
        <v>0</v>
      </c>
      <c r="Z2049" s="9" t="str">
        <f t="shared" si="163"/>
        <v>NA</v>
      </c>
      <c r="AA2049" s="10">
        <f t="shared" si="164"/>
        <v>0</v>
      </c>
    </row>
    <row r="2050" spans="1:27" x14ac:dyDescent="0.55000000000000004">
      <c r="A2050" s="3" t="s">
        <v>71</v>
      </c>
      <c r="B2050" s="3" t="s">
        <v>72</v>
      </c>
      <c r="C2050" s="3" t="s">
        <v>3611</v>
      </c>
      <c r="D2050" s="3" t="s">
        <v>3612</v>
      </c>
      <c r="E2050" s="4" t="s">
        <v>47</v>
      </c>
      <c r="F2050" s="3" t="s">
        <v>262</v>
      </c>
      <c r="G2050" s="3" t="s">
        <v>3613</v>
      </c>
      <c r="H2050" s="3" t="s">
        <v>34</v>
      </c>
      <c r="I2050" s="3" t="s">
        <v>77</v>
      </c>
      <c r="J2050" s="3" t="s">
        <v>36</v>
      </c>
      <c r="K2050" s="3" t="s">
        <v>61</v>
      </c>
      <c r="L2050" s="5">
        <v>6.25</v>
      </c>
      <c r="M2050" s="4">
        <v>1</v>
      </c>
      <c r="N2050" s="5">
        <v>3.4624999999999999</v>
      </c>
      <c r="O2050" s="5">
        <v>3.4624999999999999</v>
      </c>
      <c r="P2050" s="4">
        <v>1</v>
      </c>
      <c r="Q2050" s="6">
        <v>100</v>
      </c>
      <c r="R2050" s="7">
        <v>2</v>
      </c>
      <c r="S2050" s="6">
        <v>0</v>
      </c>
      <c r="T2050" s="5">
        <v>0</v>
      </c>
      <c r="U2050" s="5">
        <v>0</v>
      </c>
      <c r="V2050" s="5">
        <f t="shared" si="165"/>
        <v>3.4624999999999999</v>
      </c>
      <c r="W2050" s="5">
        <f t="shared" ref="W2050:W2113" si="166">U2050-V2050</f>
        <v>-3.4624999999999999</v>
      </c>
      <c r="X2050" s="8">
        <f t="shared" ref="X2050:X2113" si="167">IF(V2050=0,0,(U2050-V2050)/V2050)</f>
        <v>-1</v>
      </c>
      <c r="Y2050" s="4">
        <v>0</v>
      </c>
      <c r="Z2050" s="9" t="str">
        <f t="shared" ref="Z2050:Z2113" si="168">IF(Y2050=0,"NA",U2050/Y2050)</f>
        <v>NA</v>
      </c>
      <c r="AA2050" s="10">
        <f t="shared" ref="AA2050:AA2113" si="169">(Q2050/100*S2050/100)</f>
        <v>0</v>
      </c>
    </row>
    <row r="2051" spans="1:27" x14ac:dyDescent="0.55000000000000004">
      <c r="A2051" s="3" t="s">
        <v>71</v>
      </c>
      <c r="B2051" s="3" t="s">
        <v>72</v>
      </c>
      <c r="C2051" s="3" t="s">
        <v>3614</v>
      </c>
      <c r="D2051" s="3" t="s">
        <v>3615</v>
      </c>
      <c r="E2051" s="4" t="s">
        <v>47</v>
      </c>
      <c r="F2051" s="3" t="s">
        <v>32</v>
      </c>
      <c r="G2051" s="3" t="s">
        <v>482</v>
      </c>
      <c r="H2051" s="3" t="s">
        <v>34</v>
      </c>
      <c r="I2051" s="3" t="s">
        <v>77</v>
      </c>
      <c r="J2051" s="3" t="s">
        <v>36</v>
      </c>
      <c r="K2051" s="3" t="s">
        <v>42</v>
      </c>
      <c r="L2051" s="5">
        <v>6.25</v>
      </c>
      <c r="M2051" s="4">
        <v>3</v>
      </c>
      <c r="N2051" s="5">
        <v>3.4749999750000002</v>
      </c>
      <c r="O2051" s="5">
        <v>1.1583333250000001</v>
      </c>
      <c r="P2051" s="4">
        <v>2878</v>
      </c>
      <c r="Q2051" s="6">
        <v>0.104239054899236</v>
      </c>
      <c r="R2051" s="7">
        <v>3.9891591382904799</v>
      </c>
      <c r="S2051" s="6">
        <v>0</v>
      </c>
      <c r="T2051" s="5">
        <v>0</v>
      </c>
      <c r="U2051" s="5">
        <v>0</v>
      </c>
      <c r="V2051" s="5">
        <f t="shared" ref="V2051:V2114" si="170">N2051</f>
        <v>3.4749999750000002</v>
      </c>
      <c r="W2051" s="5">
        <f t="shared" si="166"/>
        <v>-3.4749999750000002</v>
      </c>
      <c r="X2051" s="8">
        <f t="shared" si="167"/>
        <v>-1</v>
      </c>
      <c r="Y2051" s="4">
        <v>0</v>
      </c>
      <c r="Z2051" s="9" t="str">
        <f t="shared" si="168"/>
        <v>NA</v>
      </c>
      <c r="AA2051" s="10">
        <f t="shared" si="169"/>
        <v>0</v>
      </c>
    </row>
    <row r="2052" spans="1:27" x14ac:dyDescent="0.55000000000000004">
      <c r="A2052" s="3" t="s">
        <v>71</v>
      </c>
      <c r="B2052" s="3" t="s">
        <v>72</v>
      </c>
      <c r="C2052" s="3" t="s">
        <v>3616</v>
      </c>
      <c r="D2052" s="3" t="s">
        <v>3617</v>
      </c>
      <c r="E2052" s="4" t="s">
        <v>47</v>
      </c>
      <c r="F2052" s="3" t="s">
        <v>32</v>
      </c>
      <c r="G2052" s="3" t="s">
        <v>2690</v>
      </c>
      <c r="H2052" s="3" t="s">
        <v>34</v>
      </c>
      <c r="I2052" s="3" t="s">
        <v>77</v>
      </c>
      <c r="J2052" s="3" t="s">
        <v>36</v>
      </c>
      <c r="K2052" s="3" t="s">
        <v>61</v>
      </c>
      <c r="L2052" s="5">
        <v>6.25</v>
      </c>
      <c r="M2052" s="4">
        <v>4</v>
      </c>
      <c r="N2052" s="5">
        <v>3.4750000000000001</v>
      </c>
      <c r="O2052" s="5">
        <v>0.86875000000000002</v>
      </c>
      <c r="P2052" s="4">
        <v>253</v>
      </c>
      <c r="Q2052" s="6">
        <v>1.5810276679841899</v>
      </c>
      <c r="R2052" s="7">
        <v>4.49604743083004</v>
      </c>
      <c r="S2052" s="6">
        <v>0</v>
      </c>
      <c r="T2052" s="5">
        <v>0</v>
      </c>
      <c r="U2052" s="5">
        <v>0</v>
      </c>
      <c r="V2052" s="5">
        <f t="shared" si="170"/>
        <v>3.4750000000000001</v>
      </c>
      <c r="W2052" s="5">
        <f t="shared" si="166"/>
        <v>-3.4750000000000001</v>
      </c>
      <c r="X2052" s="8">
        <f t="shared" si="167"/>
        <v>-1</v>
      </c>
      <c r="Y2052" s="4">
        <v>0</v>
      </c>
      <c r="Z2052" s="9" t="str">
        <f t="shared" si="168"/>
        <v>NA</v>
      </c>
      <c r="AA2052" s="10">
        <f t="shared" si="169"/>
        <v>0</v>
      </c>
    </row>
    <row r="2053" spans="1:27" x14ac:dyDescent="0.55000000000000004">
      <c r="A2053" s="3" t="s">
        <v>71</v>
      </c>
      <c r="B2053" s="3" t="s">
        <v>72</v>
      </c>
      <c r="C2053" s="3" t="s">
        <v>3618</v>
      </c>
      <c r="D2053" s="3" t="s">
        <v>3619</v>
      </c>
      <c r="E2053" s="4" t="s">
        <v>47</v>
      </c>
      <c r="F2053" s="3" t="s">
        <v>133</v>
      </c>
      <c r="G2053" s="3" t="s">
        <v>3364</v>
      </c>
      <c r="H2053" s="3" t="s">
        <v>34</v>
      </c>
      <c r="I2053" s="3" t="s">
        <v>77</v>
      </c>
      <c r="J2053" s="3" t="s">
        <v>36</v>
      </c>
      <c r="K2053" s="3" t="s">
        <v>61</v>
      </c>
      <c r="L2053" s="5">
        <v>6.25</v>
      </c>
      <c r="M2053" s="4">
        <v>1</v>
      </c>
      <c r="N2053" s="5">
        <v>3.4750000000000001</v>
      </c>
      <c r="O2053" s="5">
        <v>3.4750000000000001</v>
      </c>
      <c r="P2053" s="4">
        <v>13</v>
      </c>
      <c r="Q2053" s="6">
        <v>7.6923076923076898</v>
      </c>
      <c r="R2053" s="7">
        <v>1.3</v>
      </c>
      <c r="S2053" s="6">
        <v>0</v>
      </c>
      <c r="T2053" s="5">
        <v>0</v>
      </c>
      <c r="U2053" s="5">
        <v>0</v>
      </c>
      <c r="V2053" s="5">
        <f t="shared" si="170"/>
        <v>3.4750000000000001</v>
      </c>
      <c r="W2053" s="5">
        <f t="shared" si="166"/>
        <v>-3.4750000000000001</v>
      </c>
      <c r="X2053" s="8">
        <f t="shared" si="167"/>
        <v>-1</v>
      </c>
      <c r="Y2053" s="4">
        <v>0</v>
      </c>
      <c r="Z2053" s="9" t="str">
        <f t="shared" si="168"/>
        <v>NA</v>
      </c>
      <c r="AA2053" s="10">
        <f t="shared" si="169"/>
        <v>0</v>
      </c>
    </row>
    <row r="2054" spans="1:27" x14ac:dyDescent="0.55000000000000004">
      <c r="A2054" s="3" t="s">
        <v>71</v>
      </c>
      <c r="B2054" s="3" t="s">
        <v>72</v>
      </c>
      <c r="C2054" s="3" t="s">
        <v>3620</v>
      </c>
      <c r="D2054" s="3" t="s">
        <v>3460</v>
      </c>
      <c r="E2054" s="4" t="s">
        <v>47</v>
      </c>
      <c r="F2054" s="3" t="s">
        <v>173</v>
      </c>
      <c r="G2054" s="3" t="s">
        <v>675</v>
      </c>
      <c r="H2054" s="3" t="s">
        <v>34</v>
      </c>
      <c r="I2054" s="3" t="s">
        <v>77</v>
      </c>
      <c r="J2054" s="3" t="s">
        <v>36</v>
      </c>
      <c r="K2054" s="3" t="s">
        <v>42</v>
      </c>
      <c r="L2054" s="5">
        <v>6.25</v>
      </c>
      <c r="M2054" s="4">
        <v>2</v>
      </c>
      <c r="N2054" s="5">
        <v>3.4874999999999998</v>
      </c>
      <c r="O2054" s="5">
        <v>1.7437499999999999</v>
      </c>
      <c r="P2054" s="4">
        <v>59</v>
      </c>
      <c r="Q2054" s="6">
        <v>3.3898305084745801</v>
      </c>
      <c r="R2054" s="7">
        <v>1.82881355932203</v>
      </c>
      <c r="S2054" s="6">
        <v>0</v>
      </c>
      <c r="T2054" s="5">
        <v>0</v>
      </c>
      <c r="U2054" s="5">
        <v>0</v>
      </c>
      <c r="V2054" s="5">
        <f t="shared" si="170"/>
        <v>3.4874999999999998</v>
      </c>
      <c r="W2054" s="5">
        <f t="shared" si="166"/>
        <v>-3.4874999999999998</v>
      </c>
      <c r="X2054" s="8">
        <f t="shared" si="167"/>
        <v>-1</v>
      </c>
      <c r="Y2054" s="4">
        <v>0</v>
      </c>
      <c r="Z2054" s="9" t="str">
        <f t="shared" si="168"/>
        <v>NA</v>
      </c>
      <c r="AA2054" s="10">
        <f t="shared" si="169"/>
        <v>0</v>
      </c>
    </row>
    <row r="2055" spans="1:27" x14ac:dyDescent="0.55000000000000004">
      <c r="A2055" s="3" t="s">
        <v>71</v>
      </c>
      <c r="B2055" s="3" t="s">
        <v>72</v>
      </c>
      <c r="C2055" s="3" t="s">
        <v>3621</v>
      </c>
      <c r="D2055" s="3" t="s">
        <v>3622</v>
      </c>
      <c r="E2055" s="4" t="s">
        <v>56</v>
      </c>
      <c r="F2055" s="3" t="s">
        <v>32</v>
      </c>
      <c r="G2055" s="3" t="s">
        <v>2843</v>
      </c>
      <c r="H2055" s="3" t="s">
        <v>34</v>
      </c>
      <c r="I2055" s="3" t="s">
        <v>77</v>
      </c>
      <c r="J2055" s="3" t="s">
        <v>36</v>
      </c>
      <c r="K2055" s="3" t="s">
        <v>61</v>
      </c>
      <c r="L2055" s="5">
        <v>6.25</v>
      </c>
      <c r="M2055" s="4">
        <v>3</v>
      </c>
      <c r="N2055" s="5">
        <v>3.4874999999999998</v>
      </c>
      <c r="O2055" s="5">
        <v>1.1625000000000001</v>
      </c>
      <c r="P2055" s="4">
        <v>37</v>
      </c>
      <c r="Q2055" s="6">
        <v>8.1081081081081106</v>
      </c>
      <c r="R2055" s="7">
        <v>6.07837837837838</v>
      </c>
      <c r="S2055" s="6">
        <v>0</v>
      </c>
      <c r="T2055" s="5">
        <v>0</v>
      </c>
      <c r="U2055" s="5">
        <v>0</v>
      </c>
      <c r="V2055" s="5">
        <f t="shared" si="170"/>
        <v>3.4874999999999998</v>
      </c>
      <c r="W2055" s="5">
        <f t="shared" si="166"/>
        <v>-3.4874999999999998</v>
      </c>
      <c r="X2055" s="8">
        <f t="shared" si="167"/>
        <v>-1</v>
      </c>
      <c r="Y2055" s="4">
        <v>0</v>
      </c>
      <c r="Z2055" s="9" t="str">
        <f t="shared" si="168"/>
        <v>NA</v>
      </c>
      <c r="AA2055" s="10">
        <f t="shared" si="169"/>
        <v>0</v>
      </c>
    </row>
    <row r="2056" spans="1:27" x14ac:dyDescent="0.55000000000000004">
      <c r="A2056" s="3" t="s">
        <v>71</v>
      </c>
      <c r="B2056" s="3" t="s">
        <v>72</v>
      </c>
      <c r="C2056" s="3" t="s">
        <v>3623</v>
      </c>
      <c r="D2056" s="3" t="s">
        <v>3624</v>
      </c>
      <c r="E2056" s="4" t="s">
        <v>47</v>
      </c>
      <c r="F2056" s="3" t="s">
        <v>3625</v>
      </c>
      <c r="G2056" s="3" t="s">
        <v>3626</v>
      </c>
      <c r="H2056" s="3" t="s">
        <v>34</v>
      </c>
      <c r="I2056" s="3" t="s">
        <v>77</v>
      </c>
      <c r="J2056" s="3" t="s">
        <v>36</v>
      </c>
      <c r="K2056" s="3" t="s">
        <v>42</v>
      </c>
      <c r="L2056" s="5">
        <v>6.25</v>
      </c>
      <c r="M2056" s="4">
        <v>2</v>
      </c>
      <c r="N2056" s="5">
        <v>3.5</v>
      </c>
      <c r="O2056" s="5">
        <v>1.75</v>
      </c>
      <c r="P2056" s="4">
        <v>2</v>
      </c>
      <c r="Q2056" s="6">
        <v>100</v>
      </c>
      <c r="R2056" s="7">
        <v>1</v>
      </c>
      <c r="S2056" s="6">
        <v>0</v>
      </c>
      <c r="T2056" s="5">
        <v>0</v>
      </c>
      <c r="U2056" s="5">
        <v>0</v>
      </c>
      <c r="V2056" s="5">
        <f t="shared" si="170"/>
        <v>3.5</v>
      </c>
      <c r="W2056" s="5">
        <f t="shared" si="166"/>
        <v>-3.5</v>
      </c>
      <c r="X2056" s="8">
        <f t="shared" si="167"/>
        <v>-1</v>
      </c>
      <c r="Y2056" s="4">
        <v>0</v>
      </c>
      <c r="Z2056" s="9" t="str">
        <f t="shared" si="168"/>
        <v>NA</v>
      </c>
      <c r="AA2056" s="10">
        <f t="shared" si="169"/>
        <v>0</v>
      </c>
    </row>
    <row r="2057" spans="1:27" x14ac:dyDescent="0.55000000000000004">
      <c r="A2057" s="3" t="s">
        <v>71</v>
      </c>
      <c r="B2057" s="3" t="s">
        <v>72</v>
      </c>
      <c r="C2057" s="3" t="s">
        <v>3627</v>
      </c>
      <c r="D2057" s="3" t="s">
        <v>239</v>
      </c>
      <c r="E2057" s="4" t="s">
        <v>47</v>
      </c>
      <c r="F2057" s="3" t="s">
        <v>262</v>
      </c>
      <c r="G2057" s="3" t="s">
        <v>302</v>
      </c>
      <c r="H2057" s="3" t="s">
        <v>34</v>
      </c>
      <c r="I2057" s="3" t="s">
        <v>77</v>
      </c>
      <c r="J2057" s="3" t="s">
        <v>36</v>
      </c>
      <c r="K2057" s="3" t="s">
        <v>42</v>
      </c>
      <c r="L2057" s="5">
        <v>6.25</v>
      </c>
      <c r="M2057" s="4">
        <v>2</v>
      </c>
      <c r="N2057" s="5">
        <v>3.5249999999999999</v>
      </c>
      <c r="O2057" s="5">
        <v>1.7625</v>
      </c>
      <c r="P2057" s="4">
        <v>48</v>
      </c>
      <c r="Q2057" s="6">
        <v>4.1666666666666696</v>
      </c>
      <c r="R2057" s="7">
        <v>2.2083333333333299</v>
      </c>
      <c r="S2057" s="6">
        <v>0</v>
      </c>
      <c r="T2057" s="5">
        <v>0</v>
      </c>
      <c r="U2057" s="5">
        <v>0</v>
      </c>
      <c r="V2057" s="5">
        <f t="shared" si="170"/>
        <v>3.5249999999999999</v>
      </c>
      <c r="W2057" s="5">
        <f t="shared" si="166"/>
        <v>-3.5249999999999999</v>
      </c>
      <c r="X2057" s="8">
        <f t="shared" si="167"/>
        <v>-1</v>
      </c>
      <c r="Y2057" s="4">
        <v>0</v>
      </c>
      <c r="Z2057" s="9" t="str">
        <f t="shared" si="168"/>
        <v>NA</v>
      </c>
      <c r="AA2057" s="10">
        <f t="shared" si="169"/>
        <v>0</v>
      </c>
    </row>
    <row r="2058" spans="1:27" x14ac:dyDescent="0.55000000000000004">
      <c r="A2058" s="3" t="s">
        <v>71</v>
      </c>
      <c r="B2058" s="3" t="s">
        <v>72</v>
      </c>
      <c r="C2058" s="3" t="s">
        <v>3628</v>
      </c>
      <c r="D2058" s="3" t="s">
        <v>3615</v>
      </c>
      <c r="E2058" s="4" t="s">
        <v>47</v>
      </c>
      <c r="F2058" s="3" t="s">
        <v>137</v>
      </c>
      <c r="G2058" s="3" t="s">
        <v>3629</v>
      </c>
      <c r="H2058" s="3" t="s">
        <v>34</v>
      </c>
      <c r="I2058" s="3" t="s">
        <v>77</v>
      </c>
      <c r="J2058" s="3" t="s">
        <v>36</v>
      </c>
      <c r="K2058" s="3" t="s">
        <v>42</v>
      </c>
      <c r="L2058" s="5">
        <v>6.25</v>
      </c>
      <c r="M2058" s="4">
        <v>1</v>
      </c>
      <c r="N2058" s="5">
        <v>3.5249999999999999</v>
      </c>
      <c r="O2058" s="5">
        <v>3.5249999999999999</v>
      </c>
      <c r="P2058" s="4">
        <v>15</v>
      </c>
      <c r="Q2058" s="6">
        <v>6.6666666666666696</v>
      </c>
      <c r="R2058" s="7">
        <v>1.1986666666666701</v>
      </c>
      <c r="S2058" s="6">
        <v>0</v>
      </c>
      <c r="T2058" s="5">
        <v>0</v>
      </c>
      <c r="U2058" s="5">
        <v>0</v>
      </c>
      <c r="V2058" s="5">
        <f t="shared" si="170"/>
        <v>3.5249999999999999</v>
      </c>
      <c r="W2058" s="5">
        <f t="shared" si="166"/>
        <v>-3.5249999999999999</v>
      </c>
      <c r="X2058" s="8">
        <f t="shared" si="167"/>
        <v>-1</v>
      </c>
      <c r="Y2058" s="4">
        <v>0</v>
      </c>
      <c r="Z2058" s="9" t="str">
        <f t="shared" si="168"/>
        <v>NA</v>
      </c>
      <c r="AA2058" s="10">
        <f t="shared" si="169"/>
        <v>0</v>
      </c>
    </row>
    <row r="2059" spans="1:27" x14ac:dyDescent="0.55000000000000004">
      <c r="A2059" s="3" t="s">
        <v>71</v>
      </c>
      <c r="B2059" s="3" t="s">
        <v>72</v>
      </c>
      <c r="C2059" s="3" t="s">
        <v>3630</v>
      </c>
      <c r="D2059" s="3" t="s">
        <v>3430</v>
      </c>
      <c r="E2059" s="4" t="s">
        <v>47</v>
      </c>
      <c r="F2059" s="3" t="s">
        <v>40</v>
      </c>
      <c r="G2059" s="3" t="s">
        <v>3209</v>
      </c>
      <c r="H2059" s="3" t="s">
        <v>34</v>
      </c>
      <c r="I2059" s="3" t="s">
        <v>77</v>
      </c>
      <c r="J2059" s="3" t="s">
        <v>36</v>
      </c>
      <c r="K2059" s="3" t="s">
        <v>61</v>
      </c>
      <c r="L2059" s="5">
        <v>6.25</v>
      </c>
      <c r="M2059" s="4">
        <v>1</v>
      </c>
      <c r="N2059" s="5">
        <v>3.5375000000000001</v>
      </c>
      <c r="O2059" s="5">
        <v>3.5375000000000001</v>
      </c>
      <c r="P2059" s="4">
        <v>7</v>
      </c>
      <c r="Q2059" s="6">
        <v>14.285714285714301</v>
      </c>
      <c r="R2059" s="7">
        <v>1.4285714285714299</v>
      </c>
      <c r="S2059" s="6">
        <v>0</v>
      </c>
      <c r="T2059" s="5">
        <v>0</v>
      </c>
      <c r="U2059" s="5">
        <v>0</v>
      </c>
      <c r="V2059" s="5">
        <f t="shared" si="170"/>
        <v>3.5375000000000001</v>
      </c>
      <c r="W2059" s="5">
        <f t="shared" si="166"/>
        <v>-3.5375000000000001</v>
      </c>
      <c r="X2059" s="8">
        <f t="shared" si="167"/>
        <v>-1</v>
      </c>
      <c r="Y2059" s="4">
        <v>0</v>
      </c>
      <c r="Z2059" s="9" t="str">
        <f t="shared" si="168"/>
        <v>NA</v>
      </c>
      <c r="AA2059" s="10">
        <f t="shared" si="169"/>
        <v>0</v>
      </c>
    </row>
    <row r="2060" spans="1:27" x14ac:dyDescent="0.55000000000000004">
      <c r="A2060" s="3" t="s">
        <v>71</v>
      </c>
      <c r="B2060" s="3" t="s">
        <v>72</v>
      </c>
      <c r="C2060" s="3" t="s">
        <v>3631</v>
      </c>
      <c r="D2060" s="3" t="s">
        <v>2618</v>
      </c>
      <c r="E2060" s="4" t="s">
        <v>47</v>
      </c>
      <c r="F2060" s="3" t="s">
        <v>104</v>
      </c>
      <c r="G2060" s="3" t="s">
        <v>232</v>
      </c>
      <c r="H2060" s="3" t="s">
        <v>34</v>
      </c>
      <c r="I2060" s="3" t="s">
        <v>77</v>
      </c>
      <c r="J2060" s="3" t="s">
        <v>36</v>
      </c>
      <c r="K2060" s="3" t="s">
        <v>37</v>
      </c>
      <c r="L2060" s="5">
        <v>6.25</v>
      </c>
      <c r="M2060" s="4">
        <v>2</v>
      </c>
      <c r="N2060" s="5">
        <v>3.55</v>
      </c>
      <c r="O2060" s="5">
        <v>1.7749999999999999</v>
      </c>
      <c r="P2060" s="4">
        <v>7</v>
      </c>
      <c r="Q2060" s="6">
        <v>28.571428571428601</v>
      </c>
      <c r="R2060" s="7">
        <v>1</v>
      </c>
      <c r="S2060" s="6">
        <v>0</v>
      </c>
      <c r="T2060" s="5">
        <v>0</v>
      </c>
      <c r="U2060" s="5">
        <v>0</v>
      </c>
      <c r="V2060" s="5">
        <f t="shared" si="170"/>
        <v>3.55</v>
      </c>
      <c r="W2060" s="5">
        <f t="shared" si="166"/>
        <v>-3.55</v>
      </c>
      <c r="X2060" s="8">
        <f t="shared" si="167"/>
        <v>-1</v>
      </c>
      <c r="Y2060" s="4">
        <v>0</v>
      </c>
      <c r="Z2060" s="9" t="str">
        <f t="shared" si="168"/>
        <v>NA</v>
      </c>
      <c r="AA2060" s="10">
        <f t="shared" si="169"/>
        <v>0</v>
      </c>
    </row>
    <row r="2061" spans="1:27" x14ac:dyDescent="0.55000000000000004">
      <c r="A2061" s="3" t="s">
        <v>71</v>
      </c>
      <c r="B2061" s="3" t="s">
        <v>72</v>
      </c>
      <c r="C2061" s="3" t="s">
        <v>3632</v>
      </c>
      <c r="D2061" s="3" t="s">
        <v>3633</v>
      </c>
      <c r="E2061" s="4" t="s">
        <v>47</v>
      </c>
      <c r="F2061" s="3" t="s">
        <v>133</v>
      </c>
      <c r="G2061" s="3" t="s">
        <v>3634</v>
      </c>
      <c r="H2061" s="3" t="s">
        <v>34</v>
      </c>
      <c r="I2061" s="3" t="s">
        <v>77</v>
      </c>
      <c r="J2061" s="3" t="s">
        <v>36</v>
      </c>
      <c r="K2061" s="3" t="s">
        <v>61</v>
      </c>
      <c r="L2061" s="5">
        <v>6.25</v>
      </c>
      <c r="M2061" s="4">
        <v>1</v>
      </c>
      <c r="N2061" s="5">
        <v>3.55</v>
      </c>
      <c r="O2061" s="5">
        <v>3.55</v>
      </c>
      <c r="P2061" s="4">
        <v>2</v>
      </c>
      <c r="Q2061" s="6">
        <v>50</v>
      </c>
      <c r="R2061" s="7">
        <v>2</v>
      </c>
      <c r="S2061" s="6">
        <v>0</v>
      </c>
      <c r="T2061" s="5">
        <v>0</v>
      </c>
      <c r="U2061" s="5">
        <v>0</v>
      </c>
      <c r="V2061" s="5">
        <f t="shared" si="170"/>
        <v>3.55</v>
      </c>
      <c r="W2061" s="5">
        <f t="shared" si="166"/>
        <v>-3.55</v>
      </c>
      <c r="X2061" s="8">
        <f t="shared" si="167"/>
        <v>-1</v>
      </c>
      <c r="Y2061" s="4">
        <v>0</v>
      </c>
      <c r="Z2061" s="9" t="str">
        <f t="shared" si="168"/>
        <v>NA</v>
      </c>
      <c r="AA2061" s="10">
        <f t="shared" si="169"/>
        <v>0</v>
      </c>
    </row>
    <row r="2062" spans="1:27" x14ac:dyDescent="0.55000000000000004">
      <c r="A2062" s="3" t="s">
        <v>71</v>
      </c>
      <c r="B2062" s="3" t="s">
        <v>72</v>
      </c>
      <c r="C2062" s="3" t="s">
        <v>3635</v>
      </c>
      <c r="D2062" s="3" t="s">
        <v>3470</v>
      </c>
      <c r="E2062" s="4" t="s">
        <v>47</v>
      </c>
      <c r="F2062" s="3" t="s">
        <v>104</v>
      </c>
      <c r="G2062" s="3" t="s">
        <v>201</v>
      </c>
      <c r="H2062" s="3" t="s">
        <v>34</v>
      </c>
      <c r="I2062" s="3" t="s">
        <v>77</v>
      </c>
      <c r="J2062" s="3" t="s">
        <v>36</v>
      </c>
      <c r="K2062" s="3" t="s">
        <v>61</v>
      </c>
      <c r="L2062" s="5">
        <v>6.25</v>
      </c>
      <c r="M2062" s="4">
        <v>1</v>
      </c>
      <c r="N2062" s="5">
        <v>3.5625</v>
      </c>
      <c r="O2062" s="5">
        <v>3.5625</v>
      </c>
      <c r="P2062" s="4">
        <v>9</v>
      </c>
      <c r="Q2062" s="6">
        <v>11.1111111111111</v>
      </c>
      <c r="R2062" s="7">
        <v>1.44444444444444</v>
      </c>
      <c r="S2062" s="6">
        <v>0</v>
      </c>
      <c r="T2062" s="5">
        <v>0</v>
      </c>
      <c r="U2062" s="5">
        <v>0</v>
      </c>
      <c r="V2062" s="5">
        <f t="shared" si="170"/>
        <v>3.5625</v>
      </c>
      <c r="W2062" s="5">
        <f t="shared" si="166"/>
        <v>-3.5625</v>
      </c>
      <c r="X2062" s="8">
        <f t="shared" si="167"/>
        <v>-1</v>
      </c>
      <c r="Y2062" s="4">
        <v>0</v>
      </c>
      <c r="Z2062" s="9" t="str">
        <f t="shared" si="168"/>
        <v>NA</v>
      </c>
      <c r="AA2062" s="10">
        <f t="shared" si="169"/>
        <v>0</v>
      </c>
    </row>
    <row r="2063" spans="1:27" x14ac:dyDescent="0.55000000000000004">
      <c r="A2063" s="3" t="s">
        <v>71</v>
      </c>
      <c r="B2063" s="3" t="s">
        <v>72</v>
      </c>
      <c r="C2063" s="3" t="s">
        <v>3636</v>
      </c>
      <c r="D2063" s="3" t="s">
        <v>466</v>
      </c>
      <c r="E2063" s="4" t="s">
        <v>47</v>
      </c>
      <c r="F2063" s="3" t="s">
        <v>104</v>
      </c>
      <c r="G2063" s="3" t="s">
        <v>3019</v>
      </c>
      <c r="H2063" s="3" t="s">
        <v>34</v>
      </c>
      <c r="I2063" s="3" t="s">
        <v>77</v>
      </c>
      <c r="J2063" s="3" t="s">
        <v>36</v>
      </c>
      <c r="K2063" s="3" t="s">
        <v>61</v>
      </c>
      <c r="L2063" s="5">
        <v>6.25</v>
      </c>
      <c r="M2063" s="4">
        <v>1</v>
      </c>
      <c r="N2063" s="5">
        <v>3.5625</v>
      </c>
      <c r="O2063" s="5">
        <v>3.5625</v>
      </c>
      <c r="P2063" s="4">
        <v>15</v>
      </c>
      <c r="Q2063" s="6">
        <v>6.6666666666666696</v>
      </c>
      <c r="R2063" s="7">
        <v>2.6666666666666701</v>
      </c>
      <c r="S2063" s="6">
        <v>0</v>
      </c>
      <c r="T2063" s="5">
        <v>0</v>
      </c>
      <c r="U2063" s="5">
        <v>0</v>
      </c>
      <c r="V2063" s="5">
        <f t="shared" si="170"/>
        <v>3.5625</v>
      </c>
      <c r="W2063" s="5">
        <f t="shared" si="166"/>
        <v>-3.5625</v>
      </c>
      <c r="X2063" s="8">
        <f t="shared" si="167"/>
        <v>-1</v>
      </c>
      <c r="Y2063" s="4">
        <v>0</v>
      </c>
      <c r="Z2063" s="9" t="str">
        <f t="shared" si="168"/>
        <v>NA</v>
      </c>
      <c r="AA2063" s="10">
        <f t="shared" si="169"/>
        <v>0</v>
      </c>
    </row>
    <row r="2064" spans="1:27" x14ac:dyDescent="0.55000000000000004">
      <c r="A2064" s="3" t="s">
        <v>71</v>
      </c>
      <c r="B2064" s="3" t="s">
        <v>72</v>
      </c>
      <c r="C2064" s="3" t="s">
        <v>3637</v>
      </c>
      <c r="D2064" s="3" t="s">
        <v>2859</v>
      </c>
      <c r="E2064" s="4" t="s">
        <v>47</v>
      </c>
      <c r="F2064" s="3" t="s">
        <v>133</v>
      </c>
      <c r="G2064" s="3" t="s">
        <v>3300</v>
      </c>
      <c r="H2064" s="3" t="s">
        <v>34</v>
      </c>
      <c r="I2064" s="3" t="s">
        <v>77</v>
      </c>
      <c r="J2064" s="3" t="s">
        <v>36</v>
      </c>
      <c r="K2064" s="3" t="s">
        <v>61</v>
      </c>
      <c r="L2064" s="5">
        <v>6.25</v>
      </c>
      <c r="M2064" s="4">
        <v>1</v>
      </c>
      <c r="N2064" s="5">
        <v>3.5750000000000002</v>
      </c>
      <c r="O2064" s="5">
        <v>3.5750000000000002</v>
      </c>
      <c r="P2064" s="4">
        <v>4</v>
      </c>
      <c r="Q2064" s="6">
        <v>25</v>
      </c>
      <c r="R2064" s="7">
        <v>1</v>
      </c>
      <c r="S2064" s="6">
        <v>0</v>
      </c>
      <c r="T2064" s="5">
        <v>0</v>
      </c>
      <c r="U2064" s="5">
        <v>0</v>
      </c>
      <c r="V2064" s="5">
        <f t="shared" si="170"/>
        <v>3.5750000000000002</v>
      </c>
      <c r="W2064" s="5">
        <f t="shared" si="166"/>
        <v>-3.5750000000000002</v>
      </c>
      <c r="X2064" s="8">
        <f t="shared" si="167"/>
        <v>-1</v>
      </c>
      <c r="Y2064" s="4">
        <v>0</v>
      </c>
      <c r="Z2064" s="9" t="str">
        <f t="shared" si="168"/>
        <v>NA</v>
      </c>
      <c r="AA2064" s="10">
        <f t="shared" si="169"/>
        <v>0</v>
      </c>
    </row>
    <row r="2065" spans="1:27" x14ac:dyDescent="0.55000000000000004">
      <c r="A2065" s="3" t="s">
        <v>71</v>
      </c>
      <c r="B2065" s="3" t="s">
        <v>72</v>
      </c>
      <c r="C2065" s="3" t="s">
        <v>3638</v>
      </c>
      <c r="D2065" s="3" t="s">
        <v>2845</v>
      </c>
      <c r="E2065" s="4" t="s">
        <v>47</v>
      </c>
      <c r="F2065" s="3" t="s">
        <v>173</v>
      </c>
      <c r="G2065" s="3" t="s">
        <v>2820</v>
      </c>
      <c r="H2065" s="3" t="s">
        <v>34</v>
      </c>
      <c r="I2065" s="3" t="s">
        <v>77</v>
      </c>
      <c r="J2065" s="3" t="s">
        <v>36</v>
      </c>
      <c r="K2065" s="3" t="s">
        <v>42</v>
      </c>
      <c r="L2065" s="5">
        <v>6.25</v>
      </c>
      <c r="M2065" s="4">
        <v>3</v>
      </c>
      <c r="N2065" s="5">
        <v>3.5874999750000001</v>
      </c>
      <c r="O2065" s="5">
        <v>1.1958333249999999</v>
      </c>
      <c r="P2065" s="4">
        <v>21</v>
      </c>
      <c r="Q2065" s="6">
        <v>14.285714285714301</v>
      </c>
      <c r="R2065" s="7">
        <v>2.3333333333333299</v>
      </c>
      <c r="S2065" s="6">
        <v>0</v>
      </c>
      <c r="T2065" s="5">
        <v>0</v>
      </c>
      <c r="U2065" s="5">
        <v>0</v>
      </c>
      <c r="V2065" s="5">
        <f t="shared" si="170"/>
        <v>3.5874999750000001</v>
      </c>
      <c r="W2065" s="5">
        <f t="shared" si="166"/>
        <v>-3.5874999750000001</v>
      </c>
      <c r="X2065" s="8">
        <f t="shared" si="167"/>
        <v>-1</v>
      </c>
      <c r="Y2065" s="4">
        <v>0</v>
      </c>
      <c r="Z2065" s="9" t="str">
        <f t="shared" si="168"/>
        <v>NA</v>
      </c>
      <c r="AA2065" s="10">
        <f t="shared" si="169"/>
        <v>0</v>
      </c>
    </row>
    <row r="2066" spans="1:27" x14ac:dyDescent="0.55000000000000004">
      <c r="A2066" s="3" t="s">
        <v>71</v>
      </c>
      <c r="B2066" s="3" t="s">
        <v>72</v>
      </c>
      <c r="C2066" s="3" t="s">
        <v>3639</v>
      </c>
      <c r="D2066" s="3" t="s">
        <v>2784</v>
      </c>
      <c r="E2066" s="4" t="s">
        <v>47</v>
      </c>
      <c r="F2066" s="3" t="s">
        <v>40</v>
      </c>
      <c r="G2066" s="3" t="s">
        <v>3640</v>
      </c>
      <c r="H2066" s="3" t="s">
        <v>34</v>
      </c>
      <c r="I2066" s="3" t="s">
        <v>77</v>
      </c>
      <c r="J2066" s="3" t="s">
        <v>36</v>
      </c>
      <c r="K2066" s="3" t="s">
        <v>61</v>
      </c>
      <c r="L2066" s="5">
        <v>6.25</v>
      </c>
      <c r="M2066" s="4">
        <v>2</v>
      </c>
      <c r="N2066" s="5">
        <v>3.5874999999999999</v>
      </c>
      <c r="O2066" s="5">
        <v>1.79375</v>
      </c>
      <c r="P2066" s="4">
        <v>34</v>
      </c>
      <c r="Q2066" s="6">
        <v>5.8823529411764701</v>
      </c>
      <c r="R2066" s="7">
        <v>1.1458823529411799</v>
      </c>
      <c r="S2066" s="6">
        <v>0</v>
      </c>
      <c r="T2066" s="5">
        <v>0</v>
      </c>
      <c r="U2066" s="5">
        <v>0</v>
      </c>
      <c r="V2066" s="5">
        <f t="shared" si="170"/>
        <v>3.5874999999999999</v>
      </c>
      <c r="W2066" s="5">
        <f t="shared" si="166"/>
        <v>-3.5874999999999999</v>
      </c>
      <c r="X2066" s="8">
        <f t="shared" si="167"/>
        <v>-1</v>
      </c>
      <c r="Y2066" s="4">
        <v>0</v>
      </c>
      <c r="Z2066" s="9" t="str">
        <f t="shared" si="168"/>
        <v>NA</v>
      </c>
      <c r="AA2066" s="10">
        <f t="shared" si="169"/>
        <v>0</v>
      </c>
    </row>
    <row r="2067" spans="1:27" x14ac:dyDescent="0.55000000000000004">
      <c r="A2067" s="3" t="s">
        <v>71</v>
      </c>
      <c r="B2067" s="3" t="s">
        <v>72</v>
      </c>
      <c r="C2067" s="3" t="s">
        <v>3641</v>
      </c>
      <c r="D2067" s="3" t="s">
        <v>3511</v>
      </c>
      <c r="E2067" s="4" t="s">
        <v>47</v>
      </c>
      <c r="F2067" s="3" t="s">
        <v>75</v>
      </c>
      <c r="G2067" s="3" t="s">
        <v>76</v>
      </c>
      <c r="H2067" s="3" t="s">
        <v>34</v>
      </c>
      <c r="I2067" s="3" t="s">
        <v>77</v>
      </c>
      <c r="J2067" s="3" t="s">
        <v>36</v>
      </c>
      <c r="K2067" s="3" t="s">
        <v>42</v>
      </c>
      <c r="L2067" s="5">
        <v>6.25</v>
      </c>
      <c r="M2067" s="4">
        <v>1</v>
      </c>
      <c r="N2067" s="5">
        <v>3.6</v>
      </c>
      <c r="O2067" s="5">
        <v>3.6</v>
      </c>
      <c r="P2067" s="4">
        <v>2</v>
      </c>
      <c r="Q2067" s="6">
        <v>50</v>
      </c>
      <c r="R2067" s="7">
        <v>1</v>
      </c>
      <c r="S2067" s="6">
        <v>0</v>
      </c>
      <c r="T2067" s="5">
        <v>0</v>
      </c>
      <c r="U2067" s="5">
        <v>0</v>
      </c>
      <c r="V2067" s="5">
        <f t="shared" si="170"/>
        <v>3.6</v>
      </c>
      <c r="W2067" s="5">
        <f t="shared" si="166"/>
        <v>-3.6</v>
      </c>
      <c r="X2067" s="8">
        <f t="shared" si="167"/>
        <v>-1</v>
      </c>
      <c r="Y2067" s="4">
        <v>0</v>
      </c>
      <c r="Z2067" s="9" t="str">
        <f t="shared" si="168"/>
        <v>NA</v>
      </c>
      <c r="AA2067" s="10">
        <f t="shared" si="169"/>
        <v>0</v>
      </c>
    </row>
    <row r="2068" spans="1:27" x14ac:dyDescent="0.55000000000000004">
      <c r="A2068" s="3" t="s">
        <v>71</v>
      </c>
      <c r="B2068" s="3" t="s">
        <v>72</v>
      </c>
      <c r="C2068" s="3" t="s">
        <v>3642</v>
      </c>
      <c r="D2068" s="3" t="s">
        <v>2616</v>
      </c>
      <c r="E2068" s="4" t="s">
        <v>47</v>
      </c>
      <c r="F2068" s="3" t="s">
        <v>125</v>
      </c>
      <c r="G2068" s="3" t="s">
        <v>2728</v>
      </c>
      <c r="H2068" s="3" t="s">
        <v>34</v>
      </c>
      <c r="I2068" s="3" t="s">
        <v>77</v>
      </c>
      <c r="J2068" s="3" t="s">
        <v>36</v>
      </c>
      <c r="K2068" s="3" t="s">
        <v>42</v>
      </c>
      <c r="L2068" s="5">
        <v>6.25</v>
      </c>
      <c r="M2068" s="4">
        <v>1</v>
      </c>
      <c r="N2068" s="5">
        <v>3.6</v>
      </c>
      <c r="O2068" s="5">
        <v>3.6</v>
      </c>
      <c r="P2068" s="4">
        <v>2</v>
      </c>
      <c r="Q2068" s="6">
        <v>50</v>
      </c>
      <c r="R2068" s="7">
        <v>1</v>
      </c>
      <c r="S2068" s="6">
        <v>0</v>
      </c>
      <c r="T2068" s="5">
        <v>0</v>
      </c>
      <c r="U2068" s="5">
        <v>0</v>
      </c>
      <c r="V2068" s="5">
        <f t="shared" si="170"/>
        <v>3.6</v>
      </c>
      <c r="W2068" s="5">
        <f t="shared" si="166"/>
        <v>-3.6</v>
      </c>
      <c r="X2068" s="8">
        <f t="shared" si="167"/>
        <v>-1</v>
      </c>
      <c r="Y2068" s="4">
        <v>0</v>
      </c>
      <c r="Z2068" s="9" t="str">
        <f t="shared" si="168"/>
        <v>NA</v>
      </c>
      <c r="AA2068" s="10">
        <f t="shared" si="169"/>
        <v>0</v>
      </c>
    </row>
    <row r="2069" spans="1:27" x14ac:dyDescent="0.55000000000000004">
      <c r="A2069" s="3" t="s">
        <v>71</v>
      </c>
      <c r="B2069" s="3" t="s">
        <v>72</v>
      </c>
      <c r="C2069" s="3" t="s">
        <v>3643</v>
      </c>
      <c r="D2069" s="3" t="s">
        <v>466</v>
      </c>
      <c r="E2069" s="4" t="s">
        <v>47</v>
      </c>
      <c r="F2069" s="3" t="s">
        <v>40</v>
      </c>
      <c r="G2069" s="3" t="s">
        <v>3268</v>
      </c>
      <c r="H2069" s="3" t="s">
        <v>34</v>
      </c>
      <c r="I2069" s="3" t="s">
        <v>77</v>
      </c>
      <c r="J2069" s="3" t="s">
        <v>36</v>
      </c>
      <c r="K2069" s="3" t="s">
        <v>61</v>
      </c>
      <c r="L2069" s="5">
        <v>6.25</v>
      </c>
      <c r="M2069" s="4">
        <v>1</v>
      </c>
      <c r="N2069" s="5">
        <v>3.6124999999999998</v>
      </c>
      <c r="O2069" s="5">
        <v>3.6124999999999998</v>
      </c>
      <c r="P2069" s="4">
        <v>3</v>
      </c>
      <c r="Q2069" s="6">
        <v>33.3333333333333</v>
      </c>
      <c r="R2069" s="7">
        <v>1</v>
      </c>
      <c r="S2069" s="6">
        <v>0</v>
      </c>
      <c r="T2069" s="5">
        <v>0</v>
      </c>
      <c r="U2069" s="5">
        <v>0</v>
      </c>
      <c r="V2069" s="5">
        <f t="shared" si="170"/>
        <v>3.6124999999999998</v>
      </c>
      <c r="W2069" s="5">
        <f t="shared" si="166"/>
        <v>-3.6124999999999998</v>
      </c>
      <c r="X2069" s="8">
        <f t="shared" si="167"/>
        <v>-1</v>
      </c>
      <c r="Y2069" s="4">
        <v>0</v>
      </c>
      <c r="Z2069" s="9" t="str">
        <f t="shared" si="168"/>
        <v>NA</v>
      </c>
      <c r="AA2069" s="10">
        <f t="shared" si="169"/>
        <v>0</v>
      </c>
    </row>
    <row r="2070" spans="1:27" x14ac:dyDescent="0.55000000000000004">
      <c r="A2070" s="3" t="s">
        <v>71</v>
      </c>
      <c r="B2070" s="3" t="s">
        <v>72</v>
      </c>
      <c r="C2070" s="3" t="s">
        <v>3644</v>
      </c>
      <c r="D2070" s="3" t="s">
        <v>3645</v>
      </c>
      <c r="E2070" s="4" t="s">
        <v>47</v>
      </c>
      <c r="F2070" s="3" t="s">
        <v>173</v>
      </c>
      <c r="G2070" s="3" t="s">
        <v>3259</v>
      </c>
      <c r="H2070" s="3" t="s">
        <v>34</v>
      </c>
      <c r="I2070" s="3" t="s">
        <v>77</v>
      </c>
      <c r="J2070" s="3" t="s">
        <v>36</v>
      </c>
      <c r="K2070" s="3" t="s">
        <v>42</v>
      </c>
      <c r="L2070" s="5">
        <v>6.25</v>
      </c>
      <c r="M2070" s="4">
        <v>2</v>
      </c>
      <c r="N2070" s="5">
        <v>3.625</v>
      </c>
      <c r="O2070" s="5">
        <v>1.8125</v>
      </c>
      <c r="P2070" s="4">
        <v>19</v>
      </c>
      <c r="Q2070" s="6">
        <v>10.526315789473699</v>
      </c>
      <c r="R2070" s="7">
        <v>1.41578947368421</v>
      </c>
      <c r="S2070" s="6">
        <v>0</v>
      </c>
      <c r="T2070" s="5">
        <v>0</v>
      </c>
      <c r="U2070" s="5">
        <v>0</v>
      </c>
      <c r="V2070" s="5">
        <f t="shared" si="170"/>
        <v>3.625</v>
      </c>
      <c r="W2070" s="5">
        <f t="shared" si="166"/>
        <v>-3.625</v>
      </c>
      <c r="X2070" s="8">
        <f t="shared" si="167"/>
        <v>-1</v>
      </c>
      <c r="Y2070" s="4">
        <v>0</v>
      </c>
      <c r="Z2070" s="9" t="str">
        <f t="shared" si="168"/>
        <v>NA</v>
      </c>
      <c r="AA2070" s="10">
        <f t="shared" si="169"/>
        <v>0</v>
      </c>
    </row>
    <row r="2071" spans="1:27" x14ac:dyDescent="0.55000000000000004">
      <c r="A2071" s="3" t="s">
        <v>71</v>
      </c>
      <c r="B2071" s="3" t="s">
        <v>72</v>
      </c>
      <c r="C2071" s="3" t="s">
        <v>3646</v>
      </c>
      <c r="D2071" s="3" t="s">
        <v>3647</v>
      </c>
      <c r="E2071" s="4" t="s">
        <v>47</v>
      </c>
      <c r="F2071" s="3" t="s">
        <v>173</v>
      </c>
      <c r="G2071" s="3" t="s">
        <v>3648</v>
      </c>
      <c r="H2071" s="3" t="s">
        <v>34</v>
      </c>
      <c r="I2071" s="3" t="s">
        <v>77</v>
      </c>
      <c r="J2071" s="3" t="s">
        <v>36</v>
      </c>
      <c r="K2071" s="3" t="s">
        <v>42</v>
      </c>
      <c r="L2071" s="5">
        <v>6.25</v>
      </c>
      <c r="M2071" s="4">
        <v>1</v>
      </c>
      <c r="N2071" s="5">
        <v>3.6625000000000001</v>
      </c>
      <c r="O2071" s="5">
        <v>3.6625000000000001</v>
      </c>
      <c r="P2071" s="4">
        <v>27</v>
      </c>
      <c r="Q2071" s="6">
        <v>3.7037037037037002</v>
      </c>
      <c r="R2071" s="7">
        <v>1.11481481481481</v>
      </c>
      <c r="S2071" s="6">
        <v>0</v>
      </c>
      <c r="T2071" s="5">
        <v>0</v>
      </c>
      <c r="U2071" s="5">
        <v>0</v>
      </c>
      <c r="V2071" s="5">
        <f t="shared" si="170"/>
        <v>3.6625000000000001</v>
      </c>
      <c r="W2071" s="5">
        <f t="shared" si="166"/>
        <v>-3.6625000000000001</v>
      </c>
      <c r="X2071" s="8">
        <f t="shared" si="167"/>
        <v>-1</v>
      </c>
      <c r="Y2071" s="4">
        <v>0</v>
      </c>
      <c r="Z2071" s="9" t="str">
        <f t="shared" si="168"/>
        <v>NA</v>
      </c>
      <c r="AA2071" s="10">
        <f t="shared" si="169"/>
        <v>0</v>
      </c>
    </row>
    <row r="2072" spans="1:27" x14ac:dyDescent="0.55000000000000004">
      <c r="A2072" s="3" t="s">
        <v>71</v>
      </c>
      <c r="B2072" s="3" t="s">
        <v>72</v>
      </c>
      <c r="C2072" s="3" t="s">
        <v>3649</v>
      </c>
      <c r="D2072" s="3" t="s">
        <v>3131</v>
      </c>
      <c r="E2072" s="4" t="s">
        <v>47</v>
      </c>
      <c r="F2072" s="3" t="s">
        <v>32</v>
      </c>
      <c r="G2072" s="3" t="s">
        <v>2714</v>
      </c>
      <c r="H2072" s="3" t="s">
        <v>34</v>
      </c>
      <c r="I2072" s="3" t="s">
        <v>77</v>
      </c>
      <c r="J2072" s="3" t="s">
        <v>36</v>
      </c>
      <c r="K2072" s="3" t="s">
        <v>61</v>
      </c>
      <c r="L2072" s="5">
        <v>6.25</v>
      </c>
      <c r="M2072" s="4">
        <v>2</v>
      </c>
      <c r="N2072" s="5">
        <v>3.6625000000000001</v>
      </c>
      <c r="O2072" s="5">
        <v>1.83125</v>
      </c>
      <c r="P2072" s="4">
        <v>59</v>
      </c>
      <c r="Q2072" s="6">
        <v>3.3898305084745801</v>
      </c>
      <c r="R2072" s="7">
        <v>4.9644067796610196</v>
      </c>
      <c r="S2072" s="6">
        <v>0</v>
      </c>
      <c r="T2072" s="5">
        <v>0</v>
      </c>
      <c r="U2072" s="5">
        <v>0</v>
      </c>
      <c r="V2072" s="5">
        <f t="shared" si="170"/>
        <v>3.6625000000000001</v>
      </c>
      <c r="W2072" s="5">
        <f t="shared" si="166"/>
        <v>-3.6625000000000001</v>
      </c>
      <c r="X2072" s="8">
        <f t="shared" si="167"/>
        <v>-1</v>
      </c>
      <c r="Y2072" s="4">
        <v>0</v>
      </c>
      <c r="Z2072" s="9" t="str">
        <f t="shared" si="168"/>
        <v>NA</v>
      </c>
      <c r="AA2072" s="10">
        <f t="shared" si="169"/>
        <v>0</v>
      </c>
    </row>
    <row r="2073" spans="1:27" x14ac:dyDescent="0.55000000000000004">
      <c r="A2073" s="3" t="s">
        <v>71</v>
      </c>
      <c r="B2073" s="3" t="s">
        <v>72</v>
      </c>
      <c r="C2073" s="3" t="s">
        <v>3650</v>
      </c>
      <c r="D2073" s="3" t="s">
        <v>3651</v>
      </c>
      <c r="E2073" s="4" t="s">
        <v>47</v>
      </c>
      <c r="F2073" s="3" t="s">
        <v>40</v>
      </c>
      <c r="G2073" s="3" t="s">
        <v>2987</v>
      </c>
      <c r="H2073" s="3" t="s">
        <v>34</v>
      </c>
      <c r="I2073" s="3" t="s">
        <v>77</v>
      </c>
      <c r="J2073" s="3" t="s">
        <v>36</v>
      </c>
      <c r="K2073" s="3" t="s">
        <v>42</v>
      </c>
      <c r="L2073" s="5">
        <v>6.25</v>
      </c>
      <c r="M2073" s="4">
        <v>1</v>
      </c>
      <c r="N2073" s="5">
        <v>3.6749999999999998</v>
      </c>
      <c r="O2073" s="5">
        <v>3.6749999999999998</v>
      </c>
      <c r="P2073" s="4">
        <v>1</v>
      </c>
      <c r="Q2073" s="6">
        <v>100</v>
      </c>
      <c r="R2073" s="7">
        <v>2</v>
      </c>
      <c r="S2073" s="6">
        <v>0</v>
      </c>
      <c r="T2073" s="5">
        <v>0</v>
      </c>
      <c r="U2073" s="5">
        <v>0</v>
      </c>
      <c r="V2073" s="5">
        <f t="shared" si="170"/>
        <v>3.6749999999999998</v>
      </c>
      <c r="W2073" s="5">
        <f t="shared" si="166"/>
        <v>-3.6749999999999998</v>
      </c>
      <c r="X2073" s="8">
        <f t="shared" si="167"/>
        <v>-1</v>
      </c>
      <c r="Y2073" s="4">
        <v>0</v>
      </c>
      <c r="Z2073" s="9" t="str">
        <f t="shared" si="168"/>
        <v>NA</v>
      </c>
      <c r="AA2073" s="10">
        <f t="shared" si="169"/>
        <v>0</v>
      </c>
    </row>
    <row r="2074" spans="1:27" x14ac:dyDescent="0.55000000000000004">
      <c r="A2074" s="3" t="s">
        <v>71</v>
      </c>
      <c r="B2074" s="3" t="s">
        <v>72</v>
      </c>
      <c r="C2074" s="3" t="s">
        <v>3652</v>
      </c>
      <c r="D2074" s="3" t="s">
        <v>239</v>
      </c>
      <c r="E2074" s="4" t="s">
        <v>47</v>
      </c>
      <c r="F2074" s="3" t="s">
        <v>113</v>
      </c>
      <c r="G2074" s="3" t="s">
        <v>2827</v>
      </c>
      <c r="H2074" s="3" t="s">
        <v>34</v>
      </c>
      <c r="I2074" s="3" t="s">
        <v>77</v>
      </c>
      <c r="J2074" s="3" t="s">
        <v>36</v>
      </c>
      <c r="K2074" s="3" t="s">
        <v>42</v>
      </c>
      <c r="L2074" s="5">
        <v>6.25</v>
      </c>
      <c r="M2074" s="4">
        <v>1</v>
      </c>
      <c r="N2074" s="5">
        <v>3.6875</v>
      </c>
      <c r="O2074" s="5">
        <v>3.6875</v>
      </c>
      <c r="P2074" s="4">
        <v>4</v>
      </c>
      <c r="Q2074" s="6">
        <v>25</v>
      </c>
      <c r="R2074" s="7">
        <v>4.5</v>
      </c>
      <c r="S2074" s="6">
        <v>0</v>
      </c>
      <c r="T2074" s="5">
        <v>0</v>
      </c>
      <c r="U2074" s="5">
        <v>0</v>
      </c>
      <c r="V2074" s="5">
        <f t="shared" si="170"/>
        <v>3.6875</v>
      </c>
      <c r="W2074" s="5">
        <f t="shared" si="166"/>
        <v>-3.6875</v>
      </c>
      <c r="X2074" s="8">
        <f t="shared" si="167"/>
        <v>-1</v>
      </c>
      <c r="Y2074" s="4">
        <v>0</v>
      </c>
      <c r="Z2074" s="9" t="str">
        <f t="shared" si="168"/>
        <v>NA</v>
      </c>
      <c r="AA2074" s="10">
        <f t="shared" si="169"/>
        <v>0</v>
      </c>
    </row>
    <row r="2075" spans="1:27" x14ac:dyDescent="0.55000000000000004">
      <c r="A2075" s="3" t="s">
        <v>71</v>
      </c>
      <c r="B2075" s="3" t="s">
        <v>72</v>
      </c>
      <c r="C2075" s="3" t="s">
        <v>3653</v>
      </c>
      <c r="D2075" s="3" t="s">
        <v>237</v>
      </c>
      <c r="E2075" s="4" t="s">
        <v>47</v>
      </c>
      <c r="F2075" s="3" t="s">
        <v>75</v>
      </c>
      <c r="G2075" s="3" t="s">
        <v>76</v>
      </c>
      <c r="H2075" s="3" t="s">
        <v>34</v>
      </c>
      <c r="I2075" s="3" t="s">
        <v>77</v>
      </c>
      <c r="J2075" s="3" t="s">
        <v>36</v>
      </c>
      <c r="K2075" s="3" t="s">
        <v>42</v>
      </c>
      <c r="L2075" s="5">
        <v>6.25</v>
      </c>
      <c r="M2075" s="4">
        <v>1</v>
      </c>
      <c r="N2075" s="5">
        <v>3.7</v>
      </c>
      <c r="O2075" s="5">
        <v>3.7</v>
      </c>
      <c r="P2075" s="4">
        <v>28</v>
      </c>
      <c r="Q2075" s="6">
        <v>3.5714285714285698</v>
      </c>
      <c r="R2075" s="7">
        <v>1.1071428571428601</v>
      </c>
      <c r="S2075" s="6">
        <v>0</v>
      </c>
      <c r="T2075" s="5">
        <v>0</v>
      </c>
      <c r="U2075" s="5">
        <v>0</v>
      </c>
      <c r="V2075" s="5">
        <f t="shared" si="170"/>
        <v>3.7</v>
      </c>
      <c r="W2075" s="5">
        <f t="shared" si="166"/>
        <v>-3.7</v>
      </c>
      <c r="X2075" s="8">
        <f t="shared" si="167"/>
        <v>-1</v>
      </c>
      <c r="Y2075" s="4">
        <v>0</v>
      </c>
      <c r="Z2075" s="9" t="str">
        <f t="shared" si="168"/>
        <v>NA</v>
      </c>
      <c r="AA2075" s="10">
        <f t="shared" si="169"/>
        <v>0</v>
      </c>
    </row>
    <row r="2076" spans="1:27" x14ac:dyDescent="0.55000000000000004">
      <c r="A2076" s="3" t="s">
        <v>71</v>
      </c>
      <c r="B2076" s="3" t="s">
        <v>72</v>
      </c>
      <c r="C2076" s="3" t="s">
        <v>3654</v>
      </c>
      <c r="D2076" s="3" t="s">
        <v>3309</v>
      </c>
      <c r="E2076" s="4" t="s">
        <v>47</v>
      </c>
      <c r="F2076" s="3" t="s">
        <v>262</v>
      </c>
      <c r="G2076" s="3" t="s">
        <v>3031</v>
      </c>
      <c r="H2076" s="3" t="s">
        <v>34</v>
      </c>
      <c r="I2076" s="3" t="s">
        <v>77</v>
      </c>
      <c r="J2076" s="3" t="s">
        <v>36</v>
      </c>
      <c r="K2076" s="3" t="s">
        <v>61</v>
      </c>
      <c r="L2076" s="5">
        <v>6.25</v>
      </c>
      <c r="M2076" s="4">
        <v>1</v>
      </c>
      <c r="N2076" s="5">
        <v>3.7250000000000001</v>
      </c>
      <c r="O2076" s="5">
        <v>3.7250000000000001</v>
      </c>
      <c r="P2076" s="4">
        <v>52</v>
      </c>
      <c r="Q2076" s="6">
        <v>1.92307692307692</v>
      </c>
      <c r="R2076" s="7">
        <v>1.8673076923076899</v>
      </c>
      <c r="S2076" s="6">
        <v>0</v>
      </c>
      <c r="T2076" s="5">
        <v>0</v>
      </c>
      <c r="U2076" s="5">
        <v>0</v>
      </c>
      <c r="V2076" s="5">
        <f t="shared" si="170"/>
        <v>3.7250000000000001</v>
      </c>
      <c r="W2076" s="5">
        <f t="shared" si="166"/>
        <v>-3.7250000000000001</v>
      </c>
      <c r="X2076" s="8">
        <f t="shared" si="167"/>
        <v>-1</v>
      </c>
      <c r="Y2076" s="4">
        <v>0</v>
      </c>
      <c r="Z2076" s="9" t="str">
        <f t="shared" si="168"/>
        <v>NA</v>
      </c>
      <c r="AA2076" s="10">
        <f t="shared" si="169"/>
        <v>0</v>
      </c>
    </row>
    <row r="2077" spans="1:27" x14ac:dyDescent="0.55000000000000004">
      <c r="A2077" s="3" t="s">
        <v>71</v>
      </c>
      <c r="B2077" s="3" t="s">
        <v>72</v>
      </c>
      <c r="C2077" s="3" t="s">
        <v>3655</v>
      </c>
      <c r="D2077" s="3" t="s">
        <v>3656</v>
      </c>
      <c r="E2077" s="4" t="s">
        <v>47</v>
      </c>
      <c r="F2077" s="3" t="s">
        <v>137</v>
      </c>
      <c r="G2077" s="3" t="s">
        <v>2863</v>
      </c>
      <c r="H2077" s="3" t="s">
        <v>34</v>
      </c>
      <c r="I2077" s="3" t="s">
        <v>77</v>
      </c>
      <c r="J2077" s="3" t="s">
        <v>36</v>
      </c>
      <c r="K2077" s="3" t="s">
        <v>42</v>
      </c>
      <c r="L2077" s="5">
        <v>6.25</v>
      </c>
      <c r="M2077" s="4">
        <v>1</v>
      </c>
      <c r="N2077" s="5">
        <v>3.7250000000000001</v>
      </c>
      <c r="O2077" s="5">
        <v>3.7250000000000001</v>
      </c>
      <c r="P2077" s="4">
        <v>3</v>
      </c>
      <c r="Q2077" s="6">
        <v>33.3333333333333</v>
      </c>
      <c r="R2077" s="7">
        <v>1.3333333333333299</v>
      </c>
      <c r="S2077" s="6">
        <v>0</v>
      </c>
      <c r="T2077" s="5">
        <v>0</v>
      </c>
      <c r="U2077" s="5">
        <v>0</v>
      </c>
      <c r="V2077" s="5">
        <f t="shared" si="170"/>
        <v>3.7250000000000001</v>
      </c>
      <c r="W2077" s="5">
        <f t="shared" si="166"/>
        <v>-3.7250000000000001</v>
      </c>
      <c r="X2077" s="8">
        <f t="shared" si="167"/>
        <v>-1</v>
      </c>
      <c r="Y2077" s="4">
        <v>0</v>
      </c>
      <c r="Z2077" s="9" t="str">
        <f t="shared" si="168"/>
        <v>NA</v>
      </c>
      <c r="AA2077" s="10">
        <f t="shared" si="169"/>
        <v>0</v>
      </c>
    </row>
    <row r="2078" spans="1:27" x14ac:dyDescent="0.55000000000000004">
      <c r="A2078" s="3" t="s">
        <v>71</v>
      </c>
      <c r="B2078" s="3" t="s">
        <v>72</v>
      </c>
      <c r="C2078" s="3" t="s">
        <v>3657</v>
      </c>
      <c r="D2078" s="3" t="s">
        <v>494</v>
      </c>
      <c r="E2078" s="4" t="s">
        <v>47</v>
      </c>
      <c r="F2078" s="3" t="s">
        <v>221</v>
      </c>
      <c r="G2078" s="3" t="s">
        <v>2748</v>
      </c>
      <c r="H2078" s="3" t="s">
        <v>34</v>
      </c>
      <c r="I2078" s="3" t="s">
        <v>77</v>
      </c>
      <c r="J2078" s="3" t="s">
        <v>36</v>
      </c>
      <c r="K2078" s="3" t="s">
        <v>61</v>
      </c>
      <c r="L2078" s="5">
        <v>6.25</v>
      </c>
      <c r="M2078" s="4">
        <v>1</v>
      </c>
      <c r="N2078" s="5">
        <v>3.7250000000000001</v>
      </c>
      <c r="O2078" s="5">
        <v>3.7250000000000001</v>
      </c>
      <c r="P2078" s="4">
        <v>17</v>
      </c>
      <c r="Q2078" s="6">
        <v>5.8823529411764701</v>
      </c>
      <c r="R2078" s="7">
        <v>1.3941176470588199</v>
      </c>
      <c r="S2078" s="6">
        <v>0</v>
      </c>
      <c r="T2078" s="5">
        <v>0</v>
      </c>
      <c r="U2078" s="5">
        <v>0</v>
      </c>
      <c r="V2078" s="5">
        <f t="shared" si="170"/>
        <v>3.7250000000000001</v>
      </c>
      <c r="W2078" s="5">
        <f t="shared" si="166"/>
        <v>-3.7250000000000001</v>
      </c>
      <c r="X2078" s="8">
        <f t="shared" si="167"/>
        <v>-1</v>
      </c>
      <c r="Y2078" s="4">
        <v>0</v>
      </c>
      <c r="Z2078" s="9" t="str">
        <f t="shared" si="168"/>
        <v>NA</v>
      </c>
      <c r="AA2078" s="10">
        <f t="shared" si="169"/>
        <v>0</v>
      </c>
    </row>
    <row r="2079" spans="1:27" x14ac:dyDescent="0.55000000000000004">
      <c r="A2079" s="3" t="s">
        <v>71</v>
      </c>
      <c r="B2079" s="3" t="s">
        <v>72</v>
      </c>
      <c r="C2079" s="3" t="s">
        <v>3658</v>
      </c>
      <c r="D2079" s="3" t="s">
        <v>3659</v>
      </c>
      <c r="E2079" s="4" t="s">
        <v>47</v>
      </c>
      <c r="F2079" s="3" t="s">
        <v>133</v>
      </c>
      <c r="G2079" s="3" t="s">
        <v>3634</v>
      </c>
      <c r="H2079" s="3" t="s">
        <v>34</v>
      </c>
      <c r="I2079" s="3" t="s">
        <v>77</v>
      </c>
      <c r="J2079" s="3" t="s">
        <v>36</v>
      </c>
      <c r="K2079" s="3" t="s">
        <v>61</v>
      </c>
      <c r="L2079" s="5">
        <v>6.25</v>
      </c>
      <c r="M2079" s="4">
        <v>1</v>
      </c>
      <c r="N2079" s="5">
        <v>3.7250000000000001</v>
      </c>
      <c r="O2079" s="5">
        <v>3.7250000000000001</v>
      </c>
      <c r="P2079" s="4">
        <v>2</v>
      </c>
      <c r="Q2079" s="6">
        <v>50</v>
      </c>
      <c r="R2079" s="7">
        <v>5.5</v>
      </c>
      <c r="S2079" s="6">
        <v>0</v>
      </c>
      <c r="T2079" s="5">
        <v>0</v>
      </c>
      <c r="U2079" s="5">
        <v>0</v>
      </c>
      <c r="V2079" s="5">
        <f t="shared" si="170"/>
        <v>3.7250000000000001</v>
      </c>
      <c r="W2079" s="5">
        <f t="shared" si="166"/>
        <v>-3.7250000000000001</v>
      </c>
      <c r="X2079" s="8">
        <f t="shared" si="167"/>
        <v>-1</v>
      </c>
      <c r="Y2079" s="4">
        <v>0</v>
      </c>
      <c r="Z2079" s="9" t="str">
        <f t="shared" si="168"/>
        <v>NA</v>
      </c>
      <c r="AA2079" s="10">
        <f t="shared" si="169"/>
        <v>0</v>
      </c>
    </row>
    <row r="2080" spans="1:27" x14ac:dyDescent="0.55000000000000004">
      <c r="A2080" s="3" t="s">
        <v>71</v>
      </c>
      <c r="B2080" s="3" t="s">
        <v>72</v>
      </c>
      <c r="C2080" s="3" t="s">
        <v>3660</v>
      </c>
      <c r="D2080" s="3" t="s">
        <v>3661</v>
      </c>
      <c r="E2080" s="4" t="s">
        <v>47</v>
      </c>
      <c r="F2080" s="3" t="s">
        <v>75</v>
      </c>
      <c r="G2080" s="3" t="s">
        <v>2816</v>
      </c>
      <c r="H2080" s="3" t="s">
        <v>34</v>
      </c>
      <c r="I2080" s="3" t="s">
        <v>77</v>
      </c>
      <c r="J2080" s="3" t="s">
        <v>36</v>
      </c>
      <c r="K2080" s="3" t="s">
        <v>42</v>
      </c>
      <c r="L2080" s="5">
        <v>6.25</v>
      </c>
      <c r="M2080" s="4">
        <v>1</v>
      </c>
      <c r="N2080" s="5">
        <v>3.7374999999999998</v>
      </c>
      <c r="O2080" s="5">
        <v>3.7374999999999998</v>
      </c>
      <c r="P2080" s="4">
        <v>1</v>
      </c>
      <c r="Q2080" s="6">
        <v>100</v>
      </c>
      <c r="R2080" s="7">
        <v>1</v>
      </c>
      <c r="S2080" s="6">
        <v>0</v>
      </c>
      <c r="T2080" s="5">
        <v>0</v>
      </c>
      <c r="U2080" s="5">
        <v>0</v>
      </c>
      <c r="V2080" s="5">
        <f t="shared" si="170"/>
        <v>3.7374999999999998</v>
      </c>
      <c r="W2080" s="5">
        <f t="shared" si="166"/>
        <v>-3.7374999999999998</v>
      </c>
      <c r="X2080" s="8">
        <f t="shared" si="167"/>
        <v>-1</v>
      </c>
      <c r="Y2080" s="4">
        <v>0</v>
      </c>
      <c r="Z2080" s="9" t="str">
        <f t="shared" si="168"/>
        <v>NA</v>
      </c>
      <c r="AA2080" s="10">
        <f t="shared" si="169"/>
        <v>0</v>
      </c>
    </row>
    <row r="2081" spans="1:27" x14ac:dyDescent="0.55000000000000004">
      <c r="A2081" s="3" t="s">
        <v>71</v>
      </c>
      <c r="B2081" s="3" t="s">
        <v>72</v>
      </c>
      <c r="C2081" s="3" t="s">
        <v>3662</v>
      </c>
      <c r="D2081" s="3" t="s">
        <v>3663</v>
      </c>
      <c r="E2081" s="4" t="s">
        <v>47</v>
      </c>
      <c r="F2081" s="3" t="s">
        <v>104</v>
      </c>
      <c r="G2081" s="3" t="s">
        <v>232</v>
      </c>
      <c r="H2081" s="3" t="s">
        <v>34</v>
      </c>
      <c r="I2081" s="3" t="s">
        <v>77</v>
      </c>
      <c r="J2081" s="3" t="s">
        <v>36</v>
      </c>
      <c r="K2081" s="3" t="s">
        <v>37</v>
      </c>
      <c r="L2081" s="5">
        <v>6.25</v>
      </c>
      <c r="M2081" s="4">
        <v>2</v>
      </c>
      <c r="N2081" s="5">
        <v>3.7374999999999998</v>
      </c>
      <c r="O2081" s="5">
        <v>1.8687499999999999</v>
      </c>
      <c r="P2081" s="4">
        <v>2</v>
      </c>
      <c r="Q2081" s="6">
        <v>100</v>
      </c>
      <c r="R2081" s="7">
        <v>1</v>
      </c>
      <c r="S2081" s="6">
        <v>0</v>
      </c>
      <c r="T2081" s="5">
        <v>0</v>
      </c>
      <c r="U2081" s="5">
        <v>0</v>
      </c>
      <c r="V2081" s="5">
        <f t="shared" si="170"/>
        <v>3.7374999999999998</v>
      </c>
      <c r="W2081" s="5">
        <f t="shared" si="166"/>
        <v>-3.7374999999999998</v>
      </c>
      <c r="X2081" s="8">
        <f t="shared" si="167"/>
        <v>-1</v>
      </c>
      <c r="Y2081" s="4">
        <v>0</v>
      </c>
      <c r="Z2081" s="9" t="str">
        <f t="shared" si="168"/>
        <v>NA</v>
      </c>
      <c r="AA2081" s="10">
        <f t="shared" si="169"/>
        <v>0</v>
      </c>
    </row>
    <row r="2082" spans="1:27" x14ac:dyDescent="0.55000000000000004">
      <c r="A2082" s="3" t="s">
        <v>71</v>
      </c>
      <c r="B2082" s="3" t="s">
        <v>72</v>
      </c>
      <c r="C2082" s="3" t="s">
        <v>3664</v>
      </c>
      <c r="D2082" s="3" t="s">
        <v>3665</v>
      </c>
      <c r="E2082" s="4" t="s">
        <v>47</v>
      </c>
      <c r="F2082" s="3" t="s">
        <v>32</v>
      </c>
      <c r="G2082" s="3" t="s">
        <v>575</v>
      </c>
      <c r="H2082" s="3" t="s">
        <v>34</v>
      </c>
      <c r="I2082" s="3" t="s">
        <v>77</v>
      </c>
      <c r="J2082" s="3" t="s">
        <v>36</v>
      </c>
      <c r="K2082" s="3" t="s">
        <v>42</v>
      </c>
      <c r="L2082" s="5">
        <v>6.25</v>
      </c>
      <c r="M2082" s="4">
        <v>1</v>
      </c>
      <c r="N2082" s="5">
        <v>3.75</v>
      </c>
      <c r="O2082" s="5">
        <v>3.75</v>
      </c>
      <c r="P2082" s="4">
        <v>68</v>
      </c>
      <c r="Q2082" s="6">
        <v>1.47058823529412</v>
      </c>
      <c r="R2082" s="7">
        <v>1.5014705882352899</v>
      </c>
      <c r="S2082" s="6">
        <v>0</v>
      </c>
      <c r="T2082" s="5">
        <v>0</v>
      </c>
      <c r="U2082" s="5">
        <v>0</v>
      </c>
      <c r="V2082" s="5">
        <f t="shared" si="170"/>
        <v>3.75</v>
      </c>
      <c r="W2082" s="5">
        <f t="shared" si="166"/>
        <v>-3.75</v>
      </c>
      <c r="X2082" s="8">
        <f t="shared" si="167"/>
        <v>-1</v>
      </c>
      <c r="Y2082" s="4">
        <v>0</v>
      </c>
      <c r="Z2082" s="9" t="str">
        <f t="shared" si="168"/>
        <v>NA</v>
      </c>
      <c r="AA2082" s="10">
        <f t="shared" si="169"/>
        <v>0</v>
      </c>
    </row>
    <row r="2083" spans="1:27" x14ac:dyDescent="0.55000000000000004">
      <c r="A2083" s="3" t="s">
        <v>71</v>
      </c>
      <c r="B2083" s="3" t="s">
        <v>72</v>
      </c>
      <c r="C2083" s="3" t="s">
        <v>3666</v>
      </c>
      <c r="D2083" s="3" t="s">
        <v>3615</v>
      </c>
      <c r="E2083" s="4" t="s">
        <v>47</v>
      </c>
      <c r="F2083" s="3" t="s">
        <v>104</v>
      </c>
      <c r="G2083" s="3" t="s">
        <v>3081</v>
      </c>
      <c r="H2083" s="3" t="s">
        <v>34</v>
      </c>
      <c r="I2083" s="3" t="s">
        <v>77</v>
      </c>
      <c r="J2083" s="3" t="s">
        <v>36</v>
      </c>
      <c r="K2083" s="3" t="s">
        <v>61</v>
      </c>
      <c r="L2083" s="5">
        <v>6.25</v>
      </c>
      <c r="M2083" s="4">
        <v>1</v>
      </c>
      <c r="N2083" s="5">
        <v>3.75</v>
      </c>
      <c r="O2083" s="5">
        <v>3.75</v>
      </c>
      <c r="P2083" s="4">
        <v>33</v>
      </c>
      <c r="Q2083" s="6">
        <v>3.0303030303030298</v>
      </c>
      <c r="R2083" s="7">
        <v>1.24242424242424</v>
      </c>
      <c r="S2083" s="6">
        <v>0</v>
      </c>
      <c r="T2083" s="5">
        <v>0</v>
      </c>
      <c r="U2083" s="5">
        <v>0</v>
      </c>
      <c r="V2083" s="5">
        <f t="shared" si="170"/>
        <v>3.75</v>
      </c>
      <c r="W2083" s="5">
        <f t="shared" si="166"/>
        <v>-3.75</v>
      </c>
      <c r="X2083" s="8">
        <f t="shared" si="167"/>
        <v>-1</v>
      </c>
      <c r="Y2083" s="4">
        <v>0</v>
      </c>
      <c r="Z2083" s="9" t="str">
        <f t="shared" si="168"/>
        <v>NA</v>
      </c>
      <c r="AA2083" s="10">
        <f t="shared" si="169"/>
        <v>0</v>
      </c>
    </row>
    <row r="2084" spans="1:27" x14ac:dyDescent="0.55000000000000004">
      <c r="A2084" s="3" t="s">
        <v>71</v>
      </c>
      <c r="B2084" s="3" t="s">
        <v>72</v>
      </c>
      <c r="C2084" s="3" t="s">
        <v>3667</v>
      </c>
      <c r="D2084" s="3" t="s">
        <v>3668</v>
      </c>
      <c r="E2084" s="4" t="s">
        <v>47</v>
      </c>
      <c r="F2084" s="3" t="s">
        <v>104</v>
      </c>
      <c r="G2084" s="3" t="s">
        <v>2914</v>
      </c>
      <c r="H2084" s="3" t="s">
        <v>34</v>
      </c>
      <c r="I2084" s="3" t="s">
        <v>77</v>
      </c>
      <c r="J2084" s="3" t="s">
        <v>36</v>
      </c>
      <c r="K2084" s="3" t="s">
        <v>61</v>
      </c>
      <c r="L2084" s="5">
        <v>6.25</v>
      </c>
      <c r="M2084" s="4">
        <v>2</v>
      </c>
      <c r="N2084" s="5">
        <v>3.75</v>
      </c>
      <c r="O2084" s="5">
        <v>1.875</v>
      </c>
      <c r="P2084" s="4">
        <v>66</v>
      </c>
      <c r="Q2084" s="6">
        <v>3.0303030303030298</v>
      </c>
      <c r="R2084" s="7">
        <v>2.8621212121212101</v>
      </c>
      <c r="S2084" s="6">
        <v>0</v>
      </c>
      <c r="T2084" s="5">
        <v>0</v>
      </c>
      <c r="U2084" s="5">
        <v>0</v>
      </c>
      <c r="V2084" s="5">
        <f t="shared" si="170"/>
        <v>3.75</v>
      </c>
      <c r="W2084" s="5">
        <f t="shared" si="166"/>
        <v>-3.75</v>
      </c>
      <c r="X2084" s="8">
        <f t="shared" si="167"/>
        <v>-1</v>
      </c>
      <c r="Y2084" s="4">
        <v>0</v>
      </c>
      <c r="Z2084" s="9" t="str">
        <f t="shared" si="168"/>
        <v>NA</v>
      </c>
      <c r="AA2084" s="10">
        <f t="shared" si="169"/>
        <v>0</v>
      </c>
    </row>
    <row r="2085" spans="1:27" x14ac:dyDescent="0.55000000000000004">
      <c r="A2085" s="3" t="s">
        <v>71</v>
      </c>
      <c r="B2085" s="3" t="s">
        <v>72</v>
      </c>
      <c r="C2085" s="3" t="s">
        <v>3669</v>
      </c>
      <c r="D2085" s="3" t="s">
        <v>3063</v>
      </c>
      <c r="E2085" s="4" t="s">
        <v>47</v>
      </c>
      <c r="F2085" s="3" t="s">
        <v>137</v>
      </c>
      <c r="G2085" s="3" t="s">
        <v>2863</v>
      </c>
      <c r="H2085" s="3" t="s">
        <v>34</v>
      </c>
      <c r="I2085" s="3" t="s">
        <v>77</v>
      </c>
      <c r="J2085" s="3" t="s">
        <v>36</v>
      </c>
      <c r="K2085" s="3" t="s">
        <v>42</v>
      </c>
      <c r="L2085" s="5">
        <v>6.25</v>
      </c>
      <c r="M2085" s="4">
        <v>1</v>
      </c>
      <c r="N2085" s="5">
        <v>3.75</v>
      </c>
      <c r="O2085" s="5">
        <v>3.75</v>
      </c>
      <c r="P2085" s="4">
        <v>12</v>
      </c>
      <c r="Q2085" s="6">
        <v>8.3333333333333304</v>
      </c>
      <c r="R2085" s="7">
        <v>1.75</v>
      </c>
      <c r="S2085" s="6">
        <v>0</v>
      </c>
      <c r="T2085" s="5">
        <v>0</v>
      </c>
      <c r="U2085" s="5">
        <v>0</v>
      </c>
      <c r="V2085" s="5">
        <f t="shared" si="170"/>
        <v>3.75</v>
      </c>
      <c r="W2085" s="5">
        <f t="shared" si="166"/>
        <v>-3.75</v>
      </c>
      <c r="X2085" s="8">
        <f t="shared" si="167"/>
        <v>-1</v>
      </c>
      <c r="Y2085" s="4">
        <v>0</v>
      </c>
      <c r="Z2085" s="9" t="str">
        <f t="shared" si="168"/>
        <v>NA</v>
      </c>
      <c r="AA2085" s="10">
        <f t="shared" si="169"/>
        <v>0</v>
      </c>
    </row>
    <row r="2086" spans="1:27" x14ac:dyDescent="0.55000000000000004">
      <c r="A2086" s="3" t="s">
        <v>71</v>
      </c>
      <c r="B2086" s="3" t="s">
        <v>72</v>
      </c>
      <c r="C2086" s="3" t="s">
        <v>3670</v>
      </c>
      <c r="D2086" s="3" t="s">
        <v>3671</v>
      </c>
      <c r="E2086" s="4" t="s">
        <v>47</v>
      </c>
      <c r="F2086" s="3" t="s">
        <v>40</v>
      </c>
      <c r="G2086" s="3" t="s">
        <v>3209</v>
      </c>
      <c r="H2086" s="3" t="s">
        <v>34</v>
      </c>
      <c r="I2086" s="3" t="s">
        <v>77</v>
      </c>
      <c r="J2086" s="3" t="s">
        <v>36</v>
      </c>
      <c r="K2086" s="3" t="s">
        <v>61</v>
      </c>
      <c r="L2086" s="5">
        <v>6.25</v>
      </c>
      <c r="M2086" s="4">
        <v>1</v>
      </c>
      <c r="N2086" s="5">
        <v>3.75</v>
      </c>
      <c r="O2086" s="5">
        <v>3.75</v>
      </c>
      <c r="P2086" s="4">
        <v>3</v>
      </c>
      <c r="Q2086" s="6">
        <v>33.3333333333333</v>
      </c>
      <c r="R2086" s="7">
        <v>1</v>
      </c>
      <c r="S2086" s="6">
        <v>0</v>
      </c>
      <c r="T2086" s="5">
        <v>0</v>
      </c>
      <c r="U2086" s="5">
        <v>0</v>
      </c>
      <c r="V2086" s="5">
        <f t="shared" si="170"/>
        <v>3.75</v>
      </c>
      <c r="W2086" s="5">
        <f t="shared" si="166"/>
        <v>-3.75</v>
      </c>
      <c r="X2086" s="8">
        <f t="shared" si="167"/>
        <v>-1</v>
      </c>
      <c r="Y2086" s="4">
        <v>0</v>
      </c>
      <c r="Z2086" s="9" t="str">
        <f t="shared" si="168"/>
        <v>NA</v>
      </c>
      <c r="AA2086" s="10">
        <f t="shared" si="169"/>
        <v>0</v>
      </c>
    </row>
    <row r="2087" spans="1:27" x14ac:dyDescent="0.55000000000000004">
      <c r="A2087" s="3" t="s">
        <v>71</v>
      </c>
      <c r="B2087" s="3" t="s">
        <v>72</v>
      </c>
      <c r="C2087" s="3" t="s">
        <v>3672</v>
      </c>
      <c r="D2087" s="3" t="s">
        <v>3673</v>
      </c>
      <c r="E2087" s="4" t="s">
        <v>47</v>
      </c>
      <c r="F2087" s="3" t="s">
        <v>32</v>
      </c>
      <c r="G2087" s="3" t="s">
        <v>377</v>
      </c>
      <c r="H2087" s="3" t="s">
        <v>34</v>
      </c>
      <c r="I2087" s="3" t="s">
        <v>77</v>
      </c>
      <c r="J2087" s="3" t="s">
        <v>36</v>
      </c>
      <c r="K2087" s="3" t="s">
        <v>61</v>
      </c>
      <c r="L2087" s="5">
        <v>6.25</v>
      </c>
      <c r="M2087" s="4">
        <v>2</v>
      </c>
      <c r="N2087" s="5">
        <v>3.7749999999999999</v>
      </c>
      <c r="O2087" s="5">
        <v>1.8875</v>
      </c>
      <c r="P2087" s="4">
        <v>201</v>
      </c>
      <c r="Q2087" s="6">
        <v>0.99502487562189101</v>
      </c>
      <c r="R2087" s="7">
        <v>1.64925373134328</v>
      </c>
      <c r="S2087" s="6">
        <v>0</v>
      </c>
      <c r="T2087" s="5">
        <v>0</v>
      </c>
      <c r="U2087" s="5">
        <v>0</v>
      </c>
      <c r="V2087" s="5">
        <f t="shared" si="170"/>
        <v>3.7749999999999999</v>
      </c>
      <c r="W2087" s="5">
        <f t="shared" si="166"/>
        <v>-3.7749999999999999</v>
      </c>
      <c r="X2087" s="8">
        <f t="shared" si="167"/>
        <v>-1</v>
      </c>
      <c r="Y2087" s="4">
        <v>0</v>
      </c>
      <c r="Z2087" s="9" t="str">
        <f t="shared" si="168"/>
        <v>NA</v>
      </c>
      <c r="AA2087" s="10">
        <f t="shared" si="169"/>
        <v>0</v>
      </c>
    </row>
    <row r="2088" spans="1:27" x14ac:dyDescent="0.55000000000000004">
      <c r="A2088" s="3" t="s">
        <v>71</v>
      </c>
      <c r="B2088" s="3" t="s">
        <v>72</v>
      </c>
      <c r="C2088" s="3" t="s">
        <v>3674</v>
      </c>
      <c r="D2088" s="3" t="s">
        <v>433</v>
      </c>
      <c r="E2088" s="4" t="s">
        <v>47</v>
      </c>
      <c r="F2088" s="3" t="s">
        <v>194</v>
      </c>
      <c r="G2088" s="3" t="s">
        <v>2692</v>
      </c>
      <c r="H2088" s="3" t="s">
        <v>34</v>
      </c>
      <c r="I2088" s="3" t="s">
        <v>77</v>
      </c>
      <c r="J2088" s="3" t="s">
        <v>36</v>
      </c>
      <c r="K2088" s="3" t="s">
        <v>42</v>
      </c>
      <c r="L2088" s="5">
        <v>6.25</v>
      </c>
      <c r="M2088" s="4">
        <v>2</v>
      </c>
      <c r="N2088" s="5">
        <v>3.7749999999999999</v>
      </c>
      <c r="O2088" s="5">
        <v>1.8875</v>
      </c>
      <c r="P2088" s="4">
        <v>4</v>
      </c>
      <c r="Q2088" s="6">
        <v>50</v>
      </c>
      <c r="R2088" s="7">
        <v>1</v>
      </c>
      <c r="S2088" s="6">
        <v>0</v>
      </c>
      <c r="T2088" s="5">
        <v>0</v>
      </c>
      <c r="U2088" s="5">
        <v>0</v>
      </c>
      <c r="V2088" s="5">
        <f t="shared" si="170"/>
        <v>3.7749999999999999</v>
      </c>
      <c r="W2088" s="5">
        <f t="shared" si="166"/>
        <v>-3.7749999999999999</v>
      </c>
      <c r="X2088" s="8">
        <f t="shared" si="167"/>
        <v>-1</v>
      </c>
      <c r="Y2088" s="4">
        <v>0</v>
      </c>
      <c r="Z2088" s="9" t="str">
        <f t="shared" si="168"/>
        <v>NA</v>
      </c>
      <c r="AA2088" s="10">
        <f t="shared" si="169"/>
        <v>0</v>
      </c>
    </row>
    <row r="2089" spans="1:27" x14ac:dyDescent="0.55000000000000004">
      <c r="A2089" s="3" t="s">
        <v>71</v>
      </c>
      <c r="B2089" s="3" t="s">
        <v>72</v>
      </c>
      <c r="C2089" s="3" t="s">
        <v>3675</v>
      </c>
      <c r="D2089" s="3" t="s">
        <v>136</v>
      </c>
      <c r="E2089" s="4" t="s">
        <v>47</v>
      </c>
      <c r="F2089" s="3" t="s">
        <v>125</v>
      </c>
      <c r="G2089" s="3" t="s">
        <v>2728</v>
      </c>
      <c r="H2089" s="3" t="s">
        <v>34</v>
      </c>
      <c r="I2089" s="3" t="s">
        <v>77</v>
      </c>
      <c r="J2089" s="3" t="s">
        <v>36</v>
      </c>
      <c r="K2089" s="3" t="s">
        <v>42</v>
      </c>
      <c r="L2089" s="5">
        <v>6.25</v>
      </c>
      <c r="M2089" s="4">
        <v>2</v>
      </c>
      <c r="N2089" s="5">
        <v>3.8</v>
      </c>
      <c r="O2089" s="5">
        <v>1.9</v>
      </c>
      <c r="P2089" s="4">
        <v>14</v>
      </c>
      <c r="Q2089" s="6">
        <v>14.285714285714301</v>
      </c>
      <c r="R2089" s="7">
        <v>1.78571428571429</v>
      </c>
      <c r="S2089" s="6">
        <v>0</v>
      </c>
      <c r="T2089" s="5">
        <v>0</v>
      </c>
      <c r="U2089" s="5">
        <v>0</v>
      </c>
      <c r="V2089" s="5">
        <f t="shared" si="170"/>
        <v>3.8</v>
      </c>
      <c r="W2089" s="5">
        <f t="shared" si="166"/>
        <v>-3.8</v>
      </c>
      <c r="X2089" s="8">
        <f t="shared" si="167"/>
        <v>-1</v>
      </c>
      <c r="Y2089" s="4">
        <v>0</v>
      </c>
      <c r="Z2089" s="9" t="str">
        <f t="shared" si="168"/>
        <v>NA</v>
      </c>
      <c r="AA2089" s="10">
        <f t="shared" si="169"/>
        <v>0</v>
      </c>
    </row>
    <row r="2090" spans="1:27" x14ac:dyDescent="0.55000000000000004">
      <c r="A2090" s="3" t="s">
        <v>71</v>
      </c>
      <c r="B2090" s="3" t="s">
        <v>72</v>
      </c>
      <c r="C2090" s="3" t="s">
        <v>3676</v>
      </c>
      <c r="D2090" s="3" t="s">
        <v>216</v>
      </c>
      <c r="E2090" s="4" t="s">
        <v>47</v>
      </c>
      <c r="F2090" s="3" t="s">
        <v>133</v>
      </c>
      <c r="G2090" s="3" t="s">
        <v>2681</v>
      </c>
      <c r="H2090" s="3" t="s">
        <v>34</v>
      </c>
      <c r="I2090" s="3" t="s">
        <v>77</v>
      </c>
      <c r="J2090" s="3" t="s">
        <v>36</v>
      </c>
      <c r="K2090" s="3" t="s">
        <v>61</v>
      </c>
      <c r="L2090" s="5">
        <v>6.25</v>
      </c>
      <c r="M2090" s="4">
        <v>2</v>
      </c>
      <c r="N2090" s="5">
        <v>3.8</v>
      </c>
      <c r="O2090" s="5">
        <v>1.9</v>
      </c>
      <c r="P2090" s="4">
        <v>26</v>
      </c>
      <c r="Q2090" s="6">
        <v>7.6923076923076898</v>
      </c>
      <c r="R2090" s="7">
        <v>3.5423076923076899</v>
      </c>
      <c r="S2090" s="6">
        <v>0</v>
      </c>
      <c r="T2090" s="5">
        <v>0</v>
      </c>
      <c r="U2090" s="5">
        <v>0</v>
      </c>
      <c r="V2090" s="5">
        <f t="shared" si="170"/>
        <v>3.8</v>
      </c>
      <c r="W2090" s="5">
        <f t="shared" si="166"/>
        <v>-3.8</v>
      </c>
      <c r="X2090" s="8">
        <f t="shared" si="167"/>
        <v>-1</v>
      </c>
      <c r="Y2090" s="4">
        <v>0</v>
      </c>
      <c r="Z2090" s="9" t="str">
        <f t="shared" si="168"/>
        <v>NA</v>
      </c>
      <c r="AA2090" s="10">
        <f t="shared" si="169"/>
        <v>0</v>
      </c>
    </row>
    <row r="2091" spans="1:27" x14ac:dyDescent="0.55000000000000004">
      <c r="A2091" s="3" t="s">
        <v>71</v>
      </c>
      <c r="B2091" s="3" t="s">
        <v>72</v>
      </c>
      <c r="C2091" s="3" t="s">
        <v>3677</v>
      </c>
      <c r="D2091" s="3" t="s">
        <v>3668</v>
      </c>
      <c r="E2091" s="4" t="s">
        <v>47</v>
      </c>
      <c r="F2091" s="3" t="s">
        <v>194</v>
      </c>
      <c r="G2091" s="3" t="s">
        <v>2853</v>
      </c>
      <c r="H2091" s="3" t="s">
        <v>34</v>
      </c>
      <c r="I2091" s="3" t="s">
        <v>77</v>
      </c>
      <c r="J2091" s="3" t="s">
        <v>36</v>
      </c>
      <c r="K2091" s="3" t="s">
        <v>61</v>
      </c>
      <c r="L2091" s="5">
        <v>6.25</v>
      </c>
      <c r="M2091" s="4">
        <v>1</v>
      </c>
      <c r="N2091" s="5">
        <v>3.8125</v>
      </c>
      <c r="O2091" s="5">
        <v>3.8125</v>
      </c>
      <c r="P2091" s="4">
        <v>18</v>
      </c>
      <c r="Q2091" s="6">
        <v>5.5555555555555598</v>
      </c>
      <c r="R2091" s="7">
        <v>1.88666666666667</v>
      </c>
      <c r="S2091" s="6">
        <v>0</v>
      </c>
      <c r="T2091" s="5">
        <v>0</v>
      </c>
      <c r="U2091" s="5">
        <v>0</v>
      </c>
      <c r="V2091" s="5">
        <f t="shared" si="170"/>
        <v>3.8125</v>
      </c>
      <c r="W2091" s="5">
        <f t="shared" si="166"/>
        <v>-3.8125</v>
      </c>
      <c r="X2091" s="8">
        <f t="shared" si="167"/>
        <v>-1</v>
      </c>
      <c r="Y2091" s="4">
        <v>0</v>
      </c>
      <c r="Z2091" s="9" t="str">
        <f t="shared" si="168"/>
        <v>NA</v>
      </c>
      <c r="AA2091" s="10">
        <f t="shared" si="169"/>
        <v>0</v>
      </c>
    </row>
    <row r="2092" spans="1:27" x14ac:dyDescent="0.55000000000000004">
      <c r="A2092" s="3" t="s">
        <v>71</v>
      </c>
      <c r="B2092" s="3" t="s">
        <v>72</v>
      </c>
      <c r="C2092" s="3" t="s">
        <v>3678</v>
      </c>
      <c r="D2092" s="3" t="s">
        <v>3206</v>
      </c>
      <c r="E2092" s="4" t="s">
        <v>47</v>
      </c>
      <c r="F2092" s="3" t="s">
        <v>32</v>
      </c>
      <c r="G2092" s="3" t="s">
        <v>467</v>
      </c>
      <c r="H2092" s="3" t="s">
        <v>34</v>
      </c>
      <c r="I2092" s="3" t="s">
        <v>77</v>
      </c>
      <c r="J2092" s="3" t="s">
        <v>36</v>
      </c>
      <c r="K2092" s="3" t="s">
        <v>42</v>
      </c>
      <c r="L2092" s="5">
        <v>6.25</v>
      </c>
      <c r="M2092" s="4">
        <v>2</v>
      </c>
      <c r="N2092" s="5">
        <v>3.8250000000000002</v>
      </c>
      <c r="O2092" s="5">
        <v>1.9125000000000001</v>
      </c>
      <c r="P2092" s="4">
        <v>459</v>
      </c>
      <c r="Q2092" s="6">
        <v>0.43572984749455301</v>
      </c>
      <c r="R2092" s="7">
        <v>3.4496732026143802</v>
      </c>
      <c r="S2092" s="6">
        <v>0</v>
      </c>
      <c r="T2092" s="5">
        <v>0</v>
      </c>
      <c r="U2092" s="5">
        <v>0</v>
      </c>
      <c r="V2092" s="5">
        <f t="shared" si="170"/>
        <v>3.8250000000000002</v>
      </c>
      <c r="W2092" s="5">
        <f t="shared" si="166"/>
        <v>-3.8250000000000002</v>
      </c>
      <c r="X2092" s="8">
        <f t="shared" si="167"/>
        <v>-1</v>
      </c>
      <c r="Y2092" s="4">
        <v>0</v>
      </c>
      <c r="Z2092" s="9" t="str">
        <f t="shared" si="168"/>
        <v>NA</v>
      </c>
      <c r="AA2092" s="10">
        <f t="shared" si="169"/>
        <v>0</v>
      </c>
    </row>
    <row r="2093" spans="1:27" x14ac:dyDescent="0.55000000000000004">
      <c r="A2093" s="3" t="s">
        <v>71</v>
      </c>
      <c r="B2093" s="3" t="s">
        <v>72</v>
      </c>
      <c r="C2093" s="3" t="s">
        <v>3679</v>
      </c>
      <c r="D2093" s="3" t="s">
        <v>1985</v>
      </c>
      <c r="E2093" s="4" t="s">
        <v>47</v>
      </c>
      <c r="F2093" s="3" t="s">
        <v>137</v>
      </c>
      <c r="G2093" s="3" t="s">
        <v>2968</v>
      </c>
      <c r="H2093" s="3" t="s">
        <v>34</v>
      </c>
      <c r="I2093" s="3" t="s">
        <v>77</v>
      </c>
      <c r="J2093" s="3" t="s">
        <v>36</v>
      </c>
      <c r="K2093" s="3" t="s">
        <v>42</v>
      </c>
      <c r="L2093" s="5">
        <v>6.25</v>
      </c>
      <c r="M2093" s="4">
        <v>1</v>
      </c>
      <c r="N2093" s="5">
        <v>3.8250000000000002</v>
      </c>
      <c r="O2093" s="5">
        <v>3.8250000000000002</v>
      </c>
      <c r="P2093" s="4">
        <v>2</v>
      </c>
      <c r="Q2093" s="6">
        <v>50</v>
      </c>
      <c r="R2093" s="7">
        <v>1</v>
      </c>
      <c r="S2093" s="6">
        <v>0</v>
      </c>
      <c r="T2093" s="5">
        <v>0</v>
      </c>
      <c r="U2093" s="5">
        <v>0</v>
      </c>
      <c r="V2093" s="5">
        <f t="shared" si="170"/>
        <v>3.8250000000000002</v>
      </c>
      <c r="W2093" s="5">
        <f t="shared" si="166"/>
        <v>-3.8250000000000002</v>
      </c>
      <c r="X2093" s="8">
        <f t="shared" si="167"/>
        <v>-1</v>
      </c>
      <c r="Y2093" s="4">
        <v>0</v>
      </c>
      <c r="Z2093" s="9" t="str">
        <f t="shared" si="168"/>
        <v>NA</v>
      </c>
      <c r="AA2093" s="10">
        <f t="shared" si="169"/>
        <v>0</v>
      </c>
    </row>
    <row r="2094" spans="1:27" x14ac:dyDescent="0.55000000000000004">
      <c r="A2094" s="3" t="s">
        <v>71</v>
      </c>
      <c r="B2094" s="3" t="s">
        <v>72</v>
      </c>
      <c r="C2094" s="3" t="s">
        <v>3680</v>
      </c>
      <c r="D2094" s="3" t="s">
        <v>231</v>
      </c>
      <c r="E2094" s="4" t="s">
        <v>47</v>
      </c>
      <c r="F2094" s="3" t="s">
        <v>221</v>
      </c>
      <c r="G2094" s="3" t="s">
        <v>222</v>
      </c>
      <c r="H2094" s="3" t="s">
        <v>34</v>
      </c>
      <c r="I2094" s="3" t="s">
        <v>77</v>
      </c>
      <c r="J2094" s="3" t="s">
        <v>36</v>
      </c>
      <c r="K2094" s="3" t="s">
        <v>61</v>
      </c>
      <c r="L2094" s="5">
        <v>6.25</v>
      </c>
      <c r="M2094" s="4">
        <v>2</v>
      </c>
      <c r="N2094" s="5">
        <v>3.8250000000000002</v>
      </c>
      <c r="O2094" s="5">
        <v>1.9125000000000001</v>
      </c>
      <c r="P2094" s="4">
        <v>8</v>
      </c>
      <c r="Q2094" s="6">
        <v>25</v>
      </c>
      <c r="R2094" s="7">
        <v>1</v>
      </c>
      <c r="S2094" s="6">
        <v>0</v>
      </c>
      <c r="T2094" s="5">
        <v>0</v>
      </c>
      <c r="U2094" s="5">
        <v>0</v>
      </c>
      <c r="V2094" s="5">
        <f t="shared" si="170"/>
        <v>3.8250000000000002</v>
      </c>
      <c r="W2094" s="5">
        <f t="shared" si="166"/>
        <v>-3.8250000000000002</v>
      </c>
      <c r="X2094" s="8">
        <f t="shared" si="167"/>
        <v>-1</v>
      </c>
      <c r="Y2094" s="4">
        <v>0</v>
      </c>
      <c r="Z2094" s="9" t="str">
        <f t="shared" si="168"/>
        <v>NA</v>
      </c>
      <c r="AA2094" s="10">
        <f t="shared" si="169"/>
        <v>0</v>
      </c>
    </row>
    <row r="2095" spans="1:27" x14ac:dyDescent="0.55000000000000004">
      <c r="A2095" s="3" t="s">
        <v>71</v>
      </c>
      <c r="B2095" s="3" t="s">
        <v>72</v>
      </c>
      <c r="C2095" s="3" t="s">
        <v>3681</v>
      </c>
      <c r="D2095" s="3" t="s">
        <v>3682</v>
      </c>
      <c r="E2095" s="4" t="s">
        <v>47</v>
      </c>
      <c r="F2095" s="3" t="s">
        <v>194</v>
      </c>
      <c r="G2095" s="3" t="s">
        <v>3683</v>
      </c>
      <c r="H2095" s="3" t="s">
        <v>34</v>
      </c>
      <c r="I2095" s="3" t="s">
        <v>77</v>
      </c>
      <c r="J2095" s="3" t="s">
        <v>36</v>
      </c>
      <c r="K2095" s="3" t="s">
        <v>42</v>
      </c>
      <c r="L2095" s="5">
        <v>6.25</v>
      </c>
      <c r="M2095" s="4">
        <v>1</v>
      </c>
      <c r="N2095" s="5">
        <v>3.8374999999999999</v>
      </c>
      <c r="O2095" s="5">
        <v>3.8374999999999999</v>
      </c>
      <c r="P2095" s="4">
        <v>2</v>
      </c>
      <c r="Q2095" s="6">
        <v>50</v>
      </c>
      <c r="R2095" s="7">
        <v>1</v>
      </c>
      <c r="S2095" s="6">
        <v>0</v>
      </c>
      <c r="T2095" s="5">
        <v>0</v>
      </c>
      <c r="U2095" s="5">
        <v>0</v>
      </c>
      <c r="V2095" s="5">
        <f t="shared" si="170"/>
        <v>3.8374999999999999</v>
      </c>
      <c r="W2095" s="5">
        <f t="shared" si="166"/>
        <v>-3.8374999999999999</v>
      </c>
      <c r="X2095" s="8">
        <f t="shared" si="167"/>
        <v>-1</v>
      </c>
      <c r="Y2095" s="4">
        <v>0</v>
      </c>
      <c r="Z2095" s="9" t="str">
        <f t="shared" si="168"/>
        <v>NA</v>
      </c>
      <c r="AA2095" s="10">
        <f t="shared" si="169"/>
        <v>0</v>
      </c>
    </row>
    <row r="2096" spans="1:27" x14ac:dyDescent="0.55000000000000004">
      <c r="A2096" s="3" t="s">
        <v>71</v>
      </c>
      <c r="B2096" s="3" t="s">
        <v>72</v>
      </c>
      <c r="C2096" s="3" t="s">
        <v>3684</v>
      </c>
      <c r="D2096" s="3" t="s">
        <v>3128</v>
      </c>
      <c r="E2096" s="4" t="s">
        <v>47</v>
      </c>
      <c r="F2096" s="3" t="s">
        <v>40</v>
      </c>
      <c r="G2096" s="3" t="s">
        <v>3246</v>
      </c>
      <c r="H2096" s="3" t="s">
        <v>34</v>
      </c>
      <c r="I2096" s="3" t="s">
        <v>77</v>
      </c>
      <c r="J2096" s="3" t="s">
        <v>36</v>
      </c>
      <c r="K2096" s="3" t="s">
        <v>42</v>
      </c>
      <c r="L2096" s="5">
        <v>6.25</v>
      </c>
      <c r="M2096" s="4">
        <v>2</v>
      </c>
      <c r="N2096" s="5">
        <v>3.85</v>
      </c>
      <c r="O2096" s="5">
        <v>1.925</v>
      </c>
      <c r="P2096" s="4">
        <v>4</v>
      </c>
      <c r="Q2096" s="6">
        <v>50</v>
      </c>
      <c r="R2096" s="7">
        <v>1.5</v>
      </c>
      <c r="S2096" s="6">
        <v>0</v>
      </c>
      <c r="T2096" s="5">
        <v>0</v>
      </c>
      <c r="U2096" s="5">
        <v>0</v>
      </c>
      <c r="V2096" s="5">
        <f t="shared" si="170"/>
        <v>3.85</v>
      </c>
      <c r="W2096" s="5">
        <f t="shared" si="166"/>
        <v>-3.85</v>
      </c>
      <c r="X2096" s="8">
        <f t="shared" si="167"/>
        <v>-1</v>
      </c>
      <c r="Y2096" s="4">
        <v>0</v>
      </c>
      <c r="Z2096" s="9" t="str">
        <f t="shared" si="168"/>
        <v>NA</v>
      </c>
      <c r="AA2096" s="10">
        <f t="shared" si="169"/>
        <v>0</v>
      </c>
    </row>
    <row r="2097" spans="1:27" x14ac:dyDescent="0.55000000000000004">
      <c r="A2097" s="3" t="s">
        <v>71</v>
      </c>
      <c r="B2097" s="3" t="s">
        <v>72</v>
      </c>
      <c r="C2097" s="3" t="s">
        <v>3685</v>
      </c>
      <c r="D2097" s="3" t="s">
        <v>2800</v>
      </c>
      <c r="E2097" s="4" t="s">
        <v>47</v>
      </c>
      <c r="F2097" s="3" t="s">
        <v>104</v>
      </c>
      <c r="G2097" s="3" t="s">
        <v>2836</v>
      </c>
      <c r="H2097" s="3" t="s">
        <v>34</v>
      </c>
      <c r="I2097" s="3" t="s">
        <v>77</v>
      </c>
      <c r="J2097" s="3" t="s">
        <v>36</v>
      </c>
      <c r="K2097" s="3" t="s">
        <v>61</v>
      </c>
      <c r="L2097" s="5">
        <v>6.25</v>
      </c>
      <c r="M2097" s="4">
        <v>2</v>
      </c>
      <c r="N2097" s="5">
        <v>3.8624999999999998</v>
      </c>
      <c r="O2097" s="5">
        <v>1.9312499999999999</v>
      </c>
      <c r="P2097" s="4">
        <v>52</v>
      </c>
      <c r="Q2097" s="6">
        <v>3.8461538461538498</v>
      </c>
      <c r="R2097" s="7">
        <v>1.9007692307692301</v>
      </c>
      <c r="S2097" s="6">
        <v>0</v>
      </c>
      <c r="T2097" s="5">
        <v>0</v>
      </c>
      <c r="U2097" s="5">
        <v>0</v>
      </c>
      <c r="V2097" s="5">
        <f t="shared" si="170"/>
        <v>3.8624999999999998</v>
      </c>
      <c r="W2097" s="5">
        <f t="shared" si="166"/>
        <v>-3.8624999999999998</v>
      </c>
      <c r="X2097" s="8">
        <f t="shared" si="167"/>
        <v>-1</v>
      </c>
      <c r="Y2097" s="4">
        <v>0</v>
      </c>
      <c r="Z2097" s="9" t="str">
        <f t="shared" si="168"/>
        <v>NA</v>
      </c>
      <c r="AA2097" s="10">
        <f t="shared" si="169"/>
        <v>0</v>
      </c>
    </row>
    <row r="2098" spans="1:27" x14ac:dyDescent="0.55000000000000004">
      <c r="A2098" s="3" t="s">
        <v>71</v>
      </c>
      <c r="B2098" s="3" t="s">
        <v>72</v>
      </c>
      <c r="C2098" s="3" t="s">
        <v>3686</v>
      </c>
      <c r="D2098" s="3" t="s">
        <v>3309</v>
      </c>
      <c r="E2098" s="4" t="s">
        <v>47</v>
      </c>
      <c r="F2098" s="3" t="s">
        <v>125</v>
      </c>
      <c r="G2098" s="3" t="s">
        <v>3601</v>
      </c>
      <c r="H2098" s="3" t="s">
        <v>34</v>
      </c>
      <c r="I2098" s="3" t="s">
        <v>77</v>
      </c>
      <c r="J2098" s="3" t="s">
        <v>36</v>
      </c>
      <c r="K2098" s="3" t="s">
        <v>61</v>
      </c>
      <c r="L2098" s="5">
        <v>6.25</v>
      </c>
      <c r="M2098" s="4">
        <v>1</v>
      </c>
      <c r="N2098" s="5">
        <v>3.8624999999999998</v>
      </c>
      <c r="O2098" s="5">
        <v>3.8624999999999998</v>
      </c>
      <c r="P2098" s="4">
        <v>33</v>
      </c>
      <c r="Q2098" s="6">
        <v>3.0303030303030298</v>
      </c>
      <c r="R2098" s="7">
        <v>2.3606060606060599</v>
      </c>
      <c r="S2098" s="6">
        <v>0</v>
      </c>
      <c r="T2098" s="5">
        <v>0</v>
      </c>
      <c r="U2098" s="5">
        <v>0</v>
      </c>
      <c r="V2098" s="5">
        <f t="shared" si="170"/>
        <v>3.8624999999999998</v>
      </c>
      <c r="W2098" s="5">
        <f t="shared" si="166"/>
        <v>-3.8624999999999998</v>
      </c>
      <c r="X2098" s="8">
        <f t="shared" si="167"/>
        <v>-1</v>
      </c>
      <c r="Y2098" s="4">
        <v>0</v>
      </c>
      <c r="Z2098" s="9" t="str">
        <f t="shared" si="168"/>
        <v>NA</v>
      </c>
      <c r="AA2098" s="10">
        <f t="shared" si="169"/>
        <v>0</v>
      </c>
    </row>
    <row r="2099" spans="1:27" x14ac:dyDescent="0.55000000000000004">
      <c r="A2099" s="3" t="s">
        <v>71</v>
      </c>
      <c r="B2099" s="3" t="s">
        <v>72</v>
      </c>
      <c r="C2099" s="3" t="s">
        <v>3687</v>
      </c>
      <c r="D2099" s="3" t="s">
        <v>3585</v>
      </c>
      <c r="E2099" s="4" t="s">
        <v>47</v>
      </c>
      <c r="F2099" s="3" t="s">
        <v>137</v>
      </c>
      <c r="G2099" s="3" t="s">
        <v>138</v>
      </c>
      <c r="H2099" s="3" t="s">
        <v>34</v>
      </c>
      <c r="I2099" s="3" t="s">
        <v>77</v>
      </c>
      <c r="J2099" s="3" t="s">
        <v>36</v>
      </c>
      <c r="K2099" s="3" t="s">
        <v>42</v>
      </c>
      <c r="L2099" s="5">
        <v>6.25</v>
      </c>
      <c r="M2099" s="4">
        <v>1</v>
      </c>
      <c r="N2099" s="5">
        <v>3.9</v>
      </c>
      <c r="O2099" s="5">
        <v>3.9</v>
      </c>
      <c r="P2099" s="4">
        <v>4</v>
      </c>
      <c r="Q2099" s="6">
        <v>25</v>
      </c>
      <c r="R2099" s="7">
        <v>3</v>
      </c>
      <c r="S2099" s="6">
        <v>0</v>
      </c>
      <c r="T2099" s="5">
        <v>0</v>
      </c>
      <c r="U2099" s="5">
        <v>0</v>
      </c>
      <c r="V2099" s="5">
        <f t="shared" si="170"/>
        <v>3.9</v>
      </c>
      <c r="W2099" s="5">
        <f t="shared" si="166"/>
        <v>-3.9</v>
      </c>
      <c r="X2099" s="8">
        <f t="shared" si="167"/>
        <v>-1</v>
      </c>
      <c r="Y2099" s="4">
        <v>0</v>
      </c>
      <c r="Z2099" s="9" t="str">
        <f t="shared" si="168"/>
        <v>NA</v>
      </c>
      <c r="AA2099" s="10">
        <f t="shared" si="169"/>
        <v>0</v>
      </c>
    </row>
    <row r="2100" spans="1:27" x14ac:dyDescent="0.55000000000000004">
      <c r="A2100" s="3" t="s">
        <v>71</v>
      </c>
      <c r="B2100" s="3" t="s">
        <v>72</v>
      </c>
      <c r="C2100" s="3" t="s">
        <v>3688</v>
      </c>
      <c r="D2100" s="3" t="s">
        <v>205</v>
      </c>
      <c r="E2100" s="4" t="s">
        <v>47</v>
      </c>
      <c r="F2100" s="3" t="s">
        <v>40</v>
      </c>
      <c r="G2100" s="3" t="s">
        <v>2987</v>
      </c>
      <c r="H2100" s="3" t="s">
        <v>34</v>
      </c>
      <c r="I2100" s="3" t="s">
        <v>77</v>
      </c>
      <c r="J2100" s="3" t="s">
        <v>36</v>
      </c>
      <c r="K2100" s="3" t="s">
        <v>42</v>
      </c>
      <c r="L2100" s="5">
        <v>6.25</v>
      </c>
      <c r="M2100" s="4">
        <v>1</v>
      </c>
      <c r="N2100" s="5">
        <v>3.9</v>
      </c>
      <c r="O2100" s="5">
        <v>3.9</v>
      </c>
      <c r="P2100" s="4">
        <v>10</v>
      </c>
      <c r="Q2100" s="6">
        <v>10</v>
      </c>
      <c r="R2100" s="7">
        <v>1.6</v>
      </c>
      <c r="S2100" s="6">
        <v>0</v>
      </c>
      <c r="T2100" s="5">
        <v>0</v>
      </c>
      <c r="U2100" s="5">
        <v>0</v>
      </c>
      <c r="V2100" s="5">
        <f t="shared" si="170"/>
        <v>3.9</v>
      </c>
      <c r="W2100" s="5">
        <f t="shared" si="166"/>
        <v>-3.9</v>
      </c>
      <c r="X2100" s="8">
        <f t="shared" si="167"/>
        <v>-1</v>
      </c>
      <c r="Y2100" s="4">
        <v>0</v>
      </c>
      <c r="Z2100" s="9" t="str">
        <f t="shared" si="168"/>
        <v>NA</v>
      </c>
      <c r="AA2100" s="10">
        <f t="shared" si="169"/>
        <v>0</v>
      </c>
    </row>
    <row r="2101" spans="1:27" x14ac:dyDescent="0.55000000000000004">
      <c r="A2101" s="3" t="s">
        <v>71</v>
      </c>
      <c r="B2101" s="3" t="s">
        <v>72</v>
      </c>
      <c r="C2101" s="3" t="s">
        <v>3689</v>
      </c>
      <c r="D2101" s="3" t="s">
        <v>2881</v>
      </c>
      <c r="E2101" s="4" t="s">
        <v>47</v>
      </c>
      <c r="F2101" s="3" t="s">
        <v>173</v>
      </c>
      <c r="G2101" s="3" t="s">
        <v>3690</v>
      </c>
      <c r="H2101" s="3" t="s">
        <v>34</v>
      </c>
      <c r="I2101" s="3" t="s">
        <v>77</v>
      </c>
      <c r="J2101" s="3" t="s">
        <v>36</v>
      </c>
      <c r="K2101" s="3" t="s">
        <v>42</v>
      </c>
      <c r="L2101" s="5">
        <v>6.25</v>
      </c>
      <c r="M2101" s="4">
        <v>2</v>
      </c>
      <c r="N2101" s="5">
        <v>3.9125000000000001</v>
      </c>
      <c r="O2101" s="5">
        <v>1.95625</v>
      </c>
      <c r="P2101" s="4">
        <v>58</v>
      </c>
      <c r="Q2101" s="6">
        <v>3.4482758620689702</v>
      </c>
      <c r="R2101" s="7">
        <v>2.33103448275862</v>
      </c>
      <c r="S2101" s="6">
        <v>0</v>
      </c>
      <c r="T2101" s="5">
        <v>0</v>
      </c>
      <c r="U2101" s="5">
        <v>0</v>
      </c>
      <c r="V2101" s="5">
        <f t="shared" si="170"/>
        <v>3.9125000000000001</v>
      </c>
      <c r="W2101" s="5">
        <f t="shared" si="166"/>
        <v>-3.9125000000000001</v>
      </c>
      <c r="X2101" s="8">
        <f t="shared" si="167"/>
        <v>-1</v>
      </c>
      <c r="Y2101" s="4">
        <v>0</v>
      </c>
      <c r="Z2101" s="9" t="str">
        <f t="shared" si="168"/>
        <v>NA</v>
      </c>
      <c r="AA2101" s="10">
        <f t="shared" si="169"/>
        <v>0</v>
      </c>
    </row>
    <row r="2102" spans="1:27" x14ac:dyDescent="0.55000000000000004">
      <c r="A2102" s="3" t="s">
        <v>71</v>
      </c>
      <c r="B2102" s="3" t="s">
        <v>72</v>
      </c>
      <c r="C2102" s="3" t="s">
        <v>3691</v>
      </c>
      <c r="D2102" s="3" t="s">
        <v>3692</v>
      </c>
      <c r="E2102" s="4" t="s">
        <v>47</v>
      </c>
      <c r="F2102" s="3" t="s">
        <v>75</v>
      </c>
      <c r="G2102" s="3" t="s">
        <v>2996</v>
      </c>
      <c r="H2102" s="3" t="s">
        <v>34</v>
      </c>
      <c r="I2102" s="3" t="s">
        <v>77</v>
      </c>
      <c r="J2102" s="3" t="s">
        <v>36</v>
      </c>
      <c r="K2102" s="3" t="s">
        <v>42</v>
      </c>
      <c r="L2102" s="5">
        <v>6.25</v>
      </c>
      <c r="M2102" s="4">
        <v>2</v>
      </c>
      <c r="N2102" s="5">
        <v>3.9125000000000001</v>
      </c>
      <c r="O2102" s="5">
        <v>1.95625</v>
      </c>
      <c r="P2102" s="4">
        <v>113</v>
      </c>
      <c r="Q2102" s="6">
        <v>1.76991150442478</v>
      </c>
      <c r="R2102" s="7">
        <v>3.3389380530973498</v>
      </c>
      <c r="S2102" s="6">
        <v>0</v>
      </c>
      <c r="T2102" s="5">
        <v>0</v>
      </c>
      <c r="U2102" s="5">
        <v>0</v>
      </c>
      <c r="V2102" s="5">
        <f t="shared" si="170"/>
        <v>3.9125000000000001</v>
      </c>
      <c r="W2102" s="5">
        <f t="shared" si="166"/>
        <v>-3.9125000000000001</v>
      </c>
      <c r="X2102" s="8">
        <f t="shared" si="167"/>
        <v>-1</v>
      </c>
      <c r="Y2102" s="4">
        <v>0</v>
      </c>
      <c r="Z2102" s="9" t="str">
        <f t="shared" si="168"/>
        <v>NA</v>
      </c>
      <c r="AA2102" s="10">
        <f t="shared" si="169"/>
        <v>0</v>
      </c>
    </row>
    <row r="2103" spans="1:27" x14ac:dyDescent="0.55000000000000004">
      <c r="A2103" s="3" t="s">
        <v>71</v>
      </c>
      <c r="B2103" s="3" t="s">
        <v>72</v>
      </c>
      <c r="C2103" s="3" t="s">
        <v>3693</v>
      </c>
      <c r="D2103" s="3" t="s">
        <v>3159</v>
      </c>
      <c r="E2103" s="4" t="s">
        <v>47</v>
      </c>
      <c r="F2103" s="3" t="s">
        <v>32</v>
      </c>
      <c r="G2103" s="3" t="s">
        <v>575</v>
      </c>
      <c r="H2103" s="3" t="s">
        <v>34</v>
      </c>
      <c r="I2103" s="3" t="s">
        <v>77</v>
      </c>
      <c r="J2103" s="3" t="s">
        <v>36</v>
      </c>
      <c r="K2103" s="3" t="s">
        <v>42</v>
      </c>
      <c r="L2103" s="5">
        <v>6.25</v>
      </c>
      <c r="M2103" s="4">
        <v>2</v>
      </c>
      <c r="N2103" s="5">
        <v>3.9249999999999998</v>
      </c>
      <c r="O2103" s="5">
        <v>1.9624999999999999</v>
      </c>
      <c r="P2103" s="4">
        <v>18</v>
      </c>
      <c r="Q2103" s="6">
        <v>11.1111111111111</v>
      </c>
      <c r="R2103" s="7">
        <v>1.45</v>
      </c>
      <c r="S2103" s="6">
        <v>0</v>
      </c>
      <c r="T2103" s="5">
        <v>0</v>
      </c>
      <c r="U2103" s="5">
        <v>0</v>
      </c>
      <c r="V2103" s="5">
        <f t="shared" si="170"/>
        <v>3.9249999999999998</v>
      </c>
      <c r="W2103" s="5">
        <f t="shared" si="166"/>
        <v>-3.9249999999999998</v>
      </c>
      <c r="X2103" s="8">
        <f t="shared" si="167"/>
        <v>-1</v>
      </c>
      <c r="Y2103" s="4">
        <v>0</v>
      </c>
      <c r="Z2103" s="9" t="str">
        <f t="shared" si="168"/>
        <v>NA</v>
      </c>
      <c r="AA2103" s="10">
        <f t="shared" si="169"/>
        <v>0</v>
      </c>
    </row>
    <row r="2104" spans="1:27" x14ac:dyDescent="0.55000000000000004">
      <c r="A2104" s="3" t="s">
        <v>71</v>
      </c>
      <c r="B2104" s="3" t="s">
        <v>72</v>
      </c>
      <c r="C2104" s="3" t="s">
        <v>3694</v>
      </c>
      <c r="D2104" s="3" t="s">
        <v>3695</v>
      </c>
      <c r="E2104" s="4" t="s">
        <v>47</v>
      </c>
      <c r="F2104" s="3" t="s">
        <v>194</v>
      </c>
      <c r="G2104" s="3" t="s">
        <v>3683</v>
      </c>
      <c r="H2104" s="3" t="s">
        <v>34</v>
      </c>
      <c r="I2104" s="3" t="s">
        <v>77</v>
      </c>
      <c r="J2104" s="3" t="s">
        <v>36</v>
      </c>
      <c r="K2104" s="3" t="s">
        <v>42</v>
      </c>
      <c r="L2104" s="5">
        <v>6.25</v>
      </c>
      <c r="M2104" s="4">
        <v>1</v>
      </c>
      <c r="N2104" s="5">
        <v>3.9249999999999998</v>
      </c>
      <c r="O2104" s="5">
        <v>3.9249999999999998</v>
      </c>
      <c r="P2104" s="4">
        <v>2</v>
      </c>
      <c r="Q2104" s="6">
        <v>50</v>
      </c>
      <c r="R2104" s="7">
        <v>1</v>
      </c>
      <c r="S2104" s="6">
        <v>0</v>
      </c>
      <c r="T2104" s="5">
        <v>0</v>
      </c>
      <c r="U2104" s="5">
        <v>0</v>
      </c>
      <c r="V2104" s="5">
        <f t="shared" si="170"/>
        <v>3.9249999999999998</v>
      </c>
      <c r="W2104" s="5">
        <f t="shared" si="166"/>
        <v>-3.9249999999999998</v>
      </c>
      <c r="X2104" s="8">
        <f t="shared" si="167"/>
        <v>-1</v>
      </c>
      <c r="Y2104" s="4">
        <v>0</v>
      </c>
      <c r="Z2104" s="9" t="str">
        <f t="shared" si="168"/>
        <v>NA</v>
      </c>
      <c r="AA2104" s="10">
        <f t="shared" si="169"/>
        <v>0</v>
      </c>
    </row>
    <row r="2105" spans="1:27" x14ac:dyDescent="0.55000000000000004">
      <c r="A2105" s="3" t="s">
        <v>71</v>
      </c>
      <c r="B2105" s="3" t="s">
        <v>72</v>
      </c>
      <c r="C2105" s="3" t="s">
        <v>3696</v>
      </c>
      <c r="D2105" s="3" t="s">
        <v>2694</v>
      </c>
      <c r="E2105" s="4" t="s">
        <v>47</v>
      </c>
      <c r="F2105" s="3" t="s">
        <v>173</v>
      </c>
      <c r="G2105" s="3" t="s">
        <v>2820</v>
      </c>
      <c r="H2105" s="3" t="s">
        <v>34</v>
      </c>
      <c r="I2105" s="3" t="s">
        <v>77</v>
      </c>
      <c r="J2105" s="3" t="s">
        <v>36</v>
      </c>
      <c r="K2105" s="3" t="s">
        <v>42</v>
      </c>
      <c r="L2105" s="5">
        <v>6.25</v>
      </c>
      <c r="M2105" s="4">
        <v>3</v>
      </c>
      <c r="N2105" s="5">
        <v>3.9375</v>
      </c>
      <c r="O2105" s="5">
        <v>1.3125</v>
      </c>
      <c r="P2105" s="4">
        <v>43</v>
      </c>
      <c r="Q2105" s="6">
        <v>6.9767441860465098</v>
      </c>
      <c r="R2105" s="7">
        <v>2.0465116279069799</v>
      </c>
      <c r="S2105" s="6">
        <v>0</v>
      </c>
      <c r="T2105" s="5">
        <v>0</v>
      </c>
      <c r="U2105" s="5">
        <v>0</v>
      </c>
      <c r="V2105" s="5">
        <f t="shared" si="170"/>
        <v>3.9375</v>
      </c>
      <c r="W2105" s="5">
        <f t="shared" si="166"/>
        <v>-3.9375</v>
      </c>
      <c r="X2105" s="8">
        <f t="shared" si="167"/>
        <v>-1</v>
      </c>
      <c r="Y2105" s="4">
        <v>0</v>
      </c>
      <c r="Z2105" s="9" t="str">
        <f t="shared" si="168"/>
        <v>NA</v>
      </c>
      <c r="AA2105" s="10">
        <f t="shared" si="169"/>
        <v>0</v>
      </c>
    </row>
    <row r="2106" spans="1:27" x14ac:dyDescent="0.55000000000000004">
      <c r="A2106" s="3" t="s">
        <v>71</v>
      </c>
      <c r="B2106" s="3" t="s">
        <v>72</v>
      </c>
      <c r="C2106" s="3" t="s">
        <v>3697</v>
      </c>
      <c r="D2106" s="3" t="s">
        <v>744</v>
      </c>
      <c r="E2106" s="4" t="s">
        <v>47</v>
      </c>
      <c r="F2106" s="3" t="s">
        <v>262</v>
      </c>
      <c r="G2106" s="3" t="s">
        <v>302</v>
      </c>
      <c r="H2106" s="3" t="s">
        <v>34</v>
      </c>
      <c r="I2106" s="3" t="s">
        <v>77</v>
      </c>
      <c r="J2106" s="3" t="s">
        <v>36</v>
      </c>
      <c r="K2106" s="3" t="s">
        <v>42</v>
      </c>
      <c r="L2106" s="5">
        <v>6.25</v>
      </c>
      <c r="M2106" s="4">
        <v>1</v>
      </c>
      <c r="N2106" s="5">
        <v>3.9375</v>
      </c>
      <c r="O2106" s="5">
        <v>3.9375</v>
      </c>
      <c r="P2106" s="4">
        <v>34</v>
      </c>
      <c r="Q2106" s="6">
        <v>2.9411764705882399</v>
      </c>
      <c r="R2106" s="7">
        <v>1.20588235294118</v>
      </c>
      <c r="S2106" s="6">
        <v>0</v>
      </c>
      <c r="T2106" s="5">
        <v>0</v>
      </c>
      <c r="U2106" s="5">
        <v>0</v>
      </c>
      <c r="V2106" s="5">
        <f t="shared" si="170"/>
        <v>3.9375</v>
      </c>
      <c r="W2106" s="5">
        <f t="shared" si="166"/>
        <v>-3.9375</v>
      </c>
      <c r="X2106" s="8">
        <f t="shared" si="167"/>
        <v>-1</v>
      </c>
      <c r="Y2106" s="4">
        <v>0</v>
      </c>
      <c r="Z2106" s="9" t="str">
        <f t="shared" si="168"/>
        <v>NA</v>
      </c>
      <c r="AA2106" s="10">
        <f t="shared" si="169"/>
        <v>0</v>
      </c>
    </row>
    <row r="2107" spans="1:27" x14ac:dyDescent="0.55000000000000004">
      <c r="A2107" s="3" t="s">
        <v>71</v>
      </c>
      <c r="B2107" s="3" t="s">
        <v>72</v>
      </c>
      <c r="C2107" s="3" t="s">
        <v>3698</v>
      </c>
      <c r="D2107" s="3" t="s">
        <v>3699</v>
      </c>
      <c r="E2107" s="4" t="s">
        <v>47</v>
      </c>
      <c r="F2107" s="3" t="s">
        <v>125</v>
      </c>
      <c r="G2107" s="3" t="s">
        <v>3700</v>
      </c>
      <c r="H2107" s="3" t="s">
        <v>34</v>
      </c>
      <c r="I2107" s="3" t="s">
        <v>77</v>
      </c>
      <c r="J2107" s="3" t="s">
        <v>36</v>
      </c>
      <c r="K2107" s="3" t="s">
        <v>61</v>
      </c>
      <c r="L2107" s="5">
        <v>6.25</v>
      </c>
      <c r="M2107" s="4">
        <v>1</v>
      </c>
      <c r="N2107" s="5">
        <v>3.9375</v>
      </c>
      <c r="O2107" s="5">
        <v>3.9375</v>
      </c>
      <c r="P2107" s="4">
        <v>16</v>
      </c>
      <c r="Q2107" s="6">
        <v>6.25</v>
      </c>
      <c r="R2107" s="7">
        <v>2.2312500000000002</v>
      </c>
      <c r="S2107" s="6">
        <v>0</v>
      </c>
      <c r="T2107" s="5">
        <v>0</v>
      </c>
      <c r="U2107" s="5">
        <v>0</v>
      </c>
      <c r="V2107" s="5">
        <f t="shared" si="170"/>
        <v>3.9375</v>
      </c>
      <c r="W2107" s="5">
        <f t="shared" si="166"/>
        <v>-3.9375</v>
      </c>
      <c r="X2107" s="8">
        <f t="shared" si="167"/>
        <v>-1</v>
      </c>
      <c r="Y2107" s="4">
        <v>0</v>
      </c>
      <c r="Z2107" s="9" t="str">
        <f t="shared" si="168"/>
        <v>NA</v>
      </c>
      <c r="AA2107" s="10">
        <f t="shared" si="169"/>
        <v>0</v>
      </c>
    </row>
    <row r="2108" spans="1:27" x14ac:dyDescent="0.55000000000000004">
      <c r="A2108" s="3" t="s">
        <v>71</v>
      </c>
      <c r="B2108" s="3" t="s">
        <v>72</v>
      </c>
      <c r="C2108" s="3" t="s">
        <v>3701</v>
      </c>
      <c r="D2108" s="3" t="s">
        <v>3134</v>
      </c>
      <c r="E2108" s="4" t="s">
        <v>47</v>
      </c>
      <c r="F2108" s="3" t="s">
        <v>173</v>
      </c>
      <c r="G2108" s="3" t="s">
        <v>385</v>
      </c>
      <c r="H2108" s="3" t="s">
        <v>34</v>
      </c>
      <c r="I2108" s="3" t="s">
        <v>77</v>
      </c>
      <c r="J2108" s="3" t="s">
        <v>36</v>
      </c>
      <c r="K2108" s="3" t="s">
        <v>42</v>
      </c>
      <c r="L2108" s="5">
        <v>6.25</v>
      </c>
      <c r="M2108" s="4">
        <v>5</v>
      </c>
      <c r="N2108" s="5">
        <v>3.95</v>
      </c>
      <c r="O2108" s="5">
        <v>0.79</v>
      </c>
      <c r="P2108" s="4">
        <v>311</v>
      </c>
      <c r="Q2108" s="6">
        <v>1.6077170418006399</v>
      </c>
      <c r="R2108" s="7">
        <v>1.6083601286173601</v>
      </c>
      <c r="S2108" s="6">
        <v>0</v>
      </c>
      <c r="T2108" s="5">
        <v>0</v>
      </c>
      <c r="U2108" s="5">
        <v>0</v>
      </c>
      <c r="V2108" s="5">
        <f t="shared" si="170"/>
        <v>3.95</v>
      </c>
      <c r="W2108" s="5">
        <f t="shared" si="166"/>
        <v>-3.95</v>
      </c>
      <c r="X2108" s="8">
        <f t="shared" si="167"/>
        <v>-1</v>
      </c>
      <c r="Y2108" s="4">
        <v>0</v>
      </c>
      <c r="Z2108" s="9" t="str">
        <f t="shared" si="168"/>
        <v>NA</v>
      </c>
      <c r="AA2108" s="10">
        <f t="shared" si="169"/>
        <v>0</v>
      </c>
    </row>
    <row r="2109" spans="1:27" x14ac:dyDescent="0.55000000000000004">
      <c r="A2109" s="3" t="s">
        <v>71</v>
      </c>
      <c r="B2109" s="3" t="s">
        <v>72</v>
      </c>
      <c r="C2109" s="3" t="s">
        <v>3702</v>
      </c>
      <c r="D2109" s="3" t="s">
        <v>2632</v>
      </c>
      <c r="E2109" s="4" t="s">
        <v>47</v>
      </c>
      <c r="F2109" s="3" t="s">
        <v>75</v>
      </c>
      <c r="G2109" s="3" t="s">
        <v>76</v>
      </c>
      <c r="H2109" s="3" t="s">
        <v>34</v>
      </c>
      <c r="I2109" s="3" t="s">
        <v>77</v>
      </c>
      <c r="J2109" s="3" t="s">
        <v>36</v>
      </c>
      <c r="K2109" s="3" t="s">
        <v>42</v>
      </c>
      <c r="L2109" s="5">
        <v>6.25</v>
      </c>
      <c r="M2109" s="4">
        <v>1</v>
      </c>
      <c r="N2109" s="5">
        <v>3.95</v>
      </c>
      <c r="O2109" s="5">
        <v>3.95</v>
      </c>
      <c r="P2109" s="4">
        <v>4</v>
      </c>
      <c r="Q2109" s="6">
        <v>25</v>
      </c>
      <c r="R2109" s="7">
        <v>1.5</v>
      </c>
      <c r="S2109" s="6">
        <v>0</v>
      </c>
      <c r="T2109" s="5">
        <v>0</v>
      </c>
      <c r="U2109" s="5">
        <v>0</v>
      </c>
      <c r="V2109" s="5">
        <f t="shared" si="170"/>
        <v>3.95</v>
      </c>
      <c r="W2109" s="5">
        <f t="shared" si="166"/>
        <v>-3.95</v>
      </c>
      <c r="X2109" s="8">
        <f t="shared" si="167"/>
        <v>-1</v>
      </c>
      <c r="Y2109" s="4">
        <v>0</v>
      </c>
      <c r="Z2109" s="9" t="str">
        <f t="shared" si="168"/>
        <v>NA</v>
      </c>
      <c r="AA2109" s="10">
        <f t="shared" si="169"/>
        <v>0</v>
      </c>
    </row>
    <row r="2110" spans="1:27" x14ac:dyDescent="0.55000000000000004">
      <c r="A2110" s="3" t="s">
        <v>71</v>
      </c>
      <c r="B2110" s="3" t="s">
        <v>72</v>
      </c>
      <c r="C2110" s="3" t="s">
        <v>3703</v>
      </c>
      <c r="D2110" s="3" t="s">
        <v>3312</v>
      </c>
      <c r="E2110" s="4" t="s">
        <v>47</v>
      </c>
      <c r="F2110" s="3" t="s">
        <v>75</v>
      </c>
      <c r="G2110" s="3" t="s">
        <v>2941</v>
      </c>
      <c r="H2110" s="3" t="s">
        <v>34</v>
      </c>
      <c r="I2110" s="3" t="s">
        <v>77</v>
      </c>
      <c r="J2110" s="3" t="s">
        <v>36</v>
      </c>
      <c r="K2110" s="3" t="s">
        <v>42</v>
      </c>
      <c r="L2110" s="5">
        <v>6.25</v>
      </c>
      <c r="M2110" s="4">
        <v>1</v>
      </c>
      <c r="N2110" s="5">
        <v>3.9624999999999999</v>
      </c>
      <c r="O2110" s="5">
        <v>3.9624999999999999</v>
      </c>
      <c r="P2110" s="4">
        <v>1</v>
      </c>
      <c r="Q2110" s="6">
        <v>100</v>
      </c>
      <c r="R2110" s="7">
        <v>1</v>
      </c>
      <c r="S2110" s="6">
        <v>0</v>
      </c>
      <c r="T2110" s="5">
        <v>0</v>
      </c>
      <c r="U2110" s="5">
        <v>0</v>
      </c>
      <c r="V2110" s="5">
        <f t="shared" si="170"/>
        <v>3.9624999999999999</v>
      </c>
      <c r="W2110" s="5">
        <f t="shared" si="166"/>
        <v>-3.9624999999999999</v>
      </c>
      <c r="X2110" s="8">
        <f t="shared" si="167"/>
        <v>-1</v>
      </c>
      <c r="Y2110" s="4">
        <v>0</v>
      </c>
      <c r="Z2110" s="9" t="str">
        <f t="shared" si="168"/>
        <v>NA</v>
      </c>
      <c r="AA2110" s="10">
        <f t="shared" si="169"/>
        <v>0</v>
      </c>
    </row>
    <row r="2111" spans="1:27" x14ac:dyDescent="0.55000000000000004">
      <c r="A2111" s="3" t="s">
        <v>71</v>
      </c>
      <c r="B2111" s="3" t="s">
        <v>72</v>
      </c>
      <c r="C2111" s="3" t="s">
        <v>3704</v>
      </c>
      <c r="D2111" s="3" t="s">
        <v>3162</v>
      </c>
      <c r="E2111" s="4" t="s">
        <v>47</v>
      </c>
      <c r="F2111" s="3" t="s">
        <v>104</v>
      </c>
      <c r="G2111" s="3" t="s">
        <v>3081</v>
      </c>
      <c r="H2111" s="3" t="s">
        <v>34</v>
      </c>
      <c r="I2111" s="3" t="s">
        <v>77</v>
      </c>
      <c r="J2111" s="3" t="s">
        <v>36</v>
      </c>
      <c r="K2111" s="3" t="s">
        <v>61</v>
      </c>
      <c r="L2111" s="5">
        <v>6.25</v>
      </c>
      <c r="M2111" s="4">
        <v>2</v>
      </c>
      <c r="N2111" s="5">
        <v>3.9624999999999999</v>
      </c>
      <c r="O2111" s="5">
        <v>1.98125</v>
      </c>
      <c r="P2111" s="4">
        <v>16</v>
      </c>
      <c r="Q2111" s="6">
        <v>12.5</v>
      </c>
      <c r="R2111" s="7">
        <v>1</v>
      </c>
      <c r="S2111" s="6">
        <v>0</v>
      </c>
      <c r="T2111" s="5">
        <v>0</v>
      </c>
      <c r="U2111" s="5">
        <v>0</v>
      </c>
      <c r="V2111" s="5">
        <f t="shared" si="170"/>
        <v>3.9624999999999999</v>
      </c>
      <c r="W2111" s="5">
        <f t="shared" si="166"/>
        <v>-3.9624999999999999</v>
      </c>
      <c r="X2111" s="8">
        <f t="shared" si="167"/>
        <v>-1</v>
      </c>
      <c r="Y2111" s="4">
        <v>0</v>
      </c>
      <c r="Z2111" s="9" t="str">
        <f t="shared" si="168"/>
        <v>NA</v>
      </c>
      <c r="AA2111" s="10">
        <f t="shared" si="169"/>
        <v>0</v>
      </c>
    </row>
    <row r="2112" spans="1:27" x14ac:dyDescent="0.55000000000000004">
      <c r="A2112" s="3" t="s">
        <v>71</v>
      </c>
      <c r="B2112" s="3" t="s">
        <v>72</v>
      </c>
      <c r="C2112" s="3" t="s">
        <v>3705</v>
      </c>
      <c r="D2112" s="3" t="s">
        <v>494</v>
      </c>
      <c r="E2112" s="4" t="s">
        <v>47</v>
      </c>
      <c r="F2112" s="3" t="s">
        <v>194</v>
      </c>
      <c r="G2112" s="3" t="s">
        <v>2692</v>
      </c>
      <c r="H2112" s="3" t="s">
        <v>34</v>
      </c>
      <c r="I2112" s="3" t="s">
        <v>77</v>
      </c>
      <c r="J2112" s="3" t="s">
        <v>36</v>
      </c>
      <c r="K2112" s="3" t="s">
        <v>42</v>
      </c>
      <c r="L2112" s="5">
        <v>6.25</v>
      </c>
      <c r="M2112" s="4">
        <v>1</v>
      </c>
      <c r="N2112" s="5">
        <v>3.9874999999999998</v>
      </c>
      <c r="O2112" s="5">
        <v>3.9874999999999998</v>
      </c>
      <c r="P2112" s="4">
        <v>2</v>
      </c>
      <c r="Q2112" s="6">
        <v>50</v>
      </c>
      <c r="R2112" s="7">
        <v>1</v>
      </c>
      <c r="S2112" s="6">
        <v>0</v>
      </c>
      <c r="T2112" s="5">
        <v>0</v>
      </c>
      <c r="U2112" s="5">
        <v>0</v>
      </c>
      <c r="V2112" s="5">
        <f t="shared" si="170"/>
        <v>3.9874999999999998</v>
      </c>
      <c r="W2112" s="5">
        <f t="shared" si="166"/>
        <v>-3.9874999999999998</v>
      </c>
      <c r="X2112" s="8">
        <f t="shared" si="167"/>
        <v>-1</v>
      </c>
      <c r="Y2112" s="4">
        <v>0</v>
      </c>
      <c r="Z2112" s="9" t="str">
        <f t="shared" si="168"/>
        <v>NA</v>
      </c>
      <c r="AA2112" s="10">
        <f t="shared" si="169"/>
        <v>0</v>
      </c>
    </row>
    <row r="2113" spans="1:27" x14ac:dyDescent="0.55000000000000004">
      <c r="A2113" s="3" t="s">
        <v>71</v>
      </c>
      <c r="B2113" s="3" t="s">
        <v>72</v>
      </c>
      <c r="C2113" s="3" t="s">
        <v>3706</v>
      </c>
      <c r="D2113" s="3" t="s">
        <v>3399</v>
      </c>
      <c r="E2113" s="4" t="s">
        <v>47</v>
      </c>
      <c r="F2113" s="3" t="s">
        <v>194</v>
      </c>
      <c r="G2113" s="3" t="s">
        <v>3147</v>
      </c>
      <c r="H2113" s="3" t="s">
        <v>34</v>
      </c>
      <c r="I2113" s="3" t="s">
        <v>77</v>
      </c>
      <c r="J2113" s="3" t="s">
        <v>36</v>
      </c>
      <c r="K2113" s="3" t="s">
        <v>42</v>
      </c>
      <c r="L2113" s="5">
        <v>6.25</v>
      </c>
      <c r="M2113" s="4">
        <v>1</v>
      </c>
      <c r="N2113" s="5">
        <v>3.9874999999999998</v>
      </c>
      <c r="O2113" s="5">
        <v>3.9874999999999998</v>
      </c>
      <c r="P2113" s="4">
        <v>14</v>
      </c>
      <c r="Q2113" s="6">
        <v>7.1428571428571397</v>
      </c>
      <c r="R2113" s="7">
        <v>1.49571428571429</v>
      </c>
      <c r="S2113" s="6">
        <v>0</v>
      </c>
      <c r="T2113" s="5">
        <v>0</v>
      </c>
      <c r="U2113" s="5">
        <v>0</v>
      </c>
      <c r="V2113" s="5">
        <f t="shared" si="170"/>
        <v>3.9874999999999998</v>
      </c>
      <c r="W2113" s="5">
        <f t="shared" si="166"/>
        <v>-3.9874999999999998</v>
      </c>
      <c r="X2113" s="8">
        <f t="shared" si="167"/>
        <v>-1</v>
      </c>
      <c r="Y2113" s="4">
        <v>0</v>
      </c>
      <c r="Z2113" s="9" t="str">
        <f t="shared" si="168"/>
        <v>NA</v>
      </c>
      <c r="AA2113" s="10">
        <f t="shared" si="169"/>
        <v>0</v>
      </c>
    </row>
    <row r="2114" spans="1:27" x14ac:dyDescent="0.55000000000000004">
      <c r="A2114" s="3" t="s">
        <v>71</v>
      </c>
      <c r="B2114" s="3" t="s">
        <v>72</v>
      </c>
      <c r="C2114" s="3" t="s">
        <v>3707</v>
      </c>
      <c r="D2114" s="3" t="s">
        <v>559</v>
      </c>
      <c r="E2114" s="4" t="s">
        <v>47</v>
      </c>
      <c r="F2114" s="3" t="s">
        <v>133</v>
      </c>
      <c r="G2114" s="3" t="s">
        <v>2681</v>
      </c>
      <c r="H2114" s="3" t="s">
        <v>34</v>
      </c>
      <c r="I2114" s="3" t="s">
        <v>77</v>
      </c>
      <c r="J2114" s="3" t="s">
        <v>36</v>
      </c>
      <c r="K2114" s="3" t="s">
        <v>61</v>
      </c>
      <c r="L2114" s="5">
        <v>6.25</v>
      </c>
      <c r="M2114" s="4">
        <v>4</v>
      </c>
      <c r="N2114" s="5">
        <v>3.9874999999999998</v>
      </c>
      <c r="O2114" s="5">
        <v>0.99687499999999996</v>
      </c>
      <c r="P2114" s="4">
        <v>48</v>
      </c>
      <c r="Q2114" s="6">
        <v>8.3333333333333304</v>
      </c>
      <c r="R2114" s="7">
        <v>2.6145833333333299</v>
      </c>
      <c r="S2114" s="6">
        <v>0</v>
      </c>
      <c r="T2114" s="5">
        <v>0</v>
      </c>
      <c r="U2114" s="5">
        <v>0</v>
      </c>
      <c r="V2114" s="5">
        <f t="shared" si="170"/>
        <v>3.9874999999999998</v>
      </c>
      <c r="W2114" s="5">
        <f t="shared" ref="W2114:W2177" si="171">U2114-V2114</f>
        <v>-3.9874999999999998</v>
      </c>
      <c r="X2114" s="8">
        <f t="shared" ref="X2114:X2177" si="172">IF(V2114=0,0,(U2114-V2114)/V2114)</f>
        <v>-1</v>
      </c>
      <c r="Y2114" s="4">
        <v>0</v>
      </c>
      <c r="Z2114" s="9" t="str">
        <f t="shared" ref="Z2114:Z2177" si="173">IF(Y2114=0,"NA",U2114/Y2114)</f>
        <v>NA</v>
      </c>
      <c r="AA2114" s="10">
        <f t="shared" ref="AA2114:AA2177" si="174">(Q2114/100*S2114/100)</f>
        <v>0</v>
      </c>
    </row>
    <row r="2115" spans="1:27" x14ac:dyDescent="0.55000000000000004">
      <c r="A2115" s="3" t="s">
        <v>71</v>
      </c>
      <c r="B2115" s="3" t="s">
        <v>72</v>
      </c>
      <c r="C2115" s="3" t="s">
        <v>3708</v>
      </c>
      <c r="D2115" s="3" t="s">
        <v>3709</v>
      </c>
      <c r="E2115" s="4" t="s">
        <v>47</v>
      </c>
      <c r="F2115" s="3" t="s">
        <v>40</v>
      </c>
      <c r="G2115" s="3" t="s">
        <v>2987</v>
      </c>
      <c r="H2115" s="3" t="s">
        <v>34</v>
      </c>
      <c r="I2115" s="3" t="s">
        <v>77</v>
      </c>
      <c r="J2115" s="3" t="s">
        <v>36</v>
      </c>
      <c r="K2115" s="3" t="s">
        <v>42</v>
      </c>
      <c r="L2115" s="5">
        <v>6.25</v>
      </c>
      <c r="M2115" s="4">
        <v>1</v>
      </c>
      <c r="N2115" s="5">
        <v>4.0125000000000002</v>
      </c>
      <c r="O2115" s="5">
        <v>4.0125000000000002</v>
      </c>
      <c r="P2115" s="4">
        <v>2</v>
      </c>
      <c r="Q2115" s="6">
        <v>50</v>
      </c>
      <c r="R2115" s="7">
        <v>1</v>
      </c>
      <c r="S2115" s="6">
        <v>0</v>
      </c>
      <c r="T2115" s="5">
        <v>0</v>
      </c>
      <c r="U2115" s="5">
        <v>0</v>
      </c>
      <c r="V2115" s="5">
        <f t="shared" ref="V2115:V2178" si="175">N2115</f>
        <v>4.0125000000000002</v>
      </c>
      <c r="W2115" s="5">
        <f t="shared" si="171"/>
        <v>-4.0125000000000002</v>
      </c>
      <c r="X2115" s="8">
        <f t="shared" si="172"/>
        <v>-1</v>
      </c>
      <c r="Y2115" s="4">
        <v>0</v>
      </c>
      <c r="Z2115" s="9" t="str">
        <f t="shared" si="173"/>
        <v>NA</v>
      </c>
      <c r="AA2115" s="10">
        <f t="shared" si="174"/>
        <v>0</v>
      </c>
    </row>
    <row r="2116" spans="1:27" x14ac:dyDescent="0.55000000000000004">
      <c r="A2116" s="3" t="s">
        <v>71</v>
      </c>
      <c r="B2116" s="3" t="s">
        <v>72</v>
      </c>
      <c r="C2116" s="3" t="s">
        <v>3710</v>
      </c>
      <c r="D2116" s="3" t="s">
        <v>744</v>
      </c>
      <c r="E2116" s="4" t="s">
        <v>47</v>
      </c>
      <c r="F2116" s="3" t="s">
        <v>40</v>
      </c>
      <c r="G2116" s="3" t="s">
        <v>2770</v>
      </c>
      <c r="H2116" s="3" t="s">
        <v>34</v>
      </c>
      <c r="I2116" s="3" t="s">
        <v>77</v>
      </c>
      <c r="J2116" s="3" t="s">
        <v>36</v>
      </c>
      <c r="K2116" s="3" t="s">
        <v>42</v>
      </c>
      <c r="L2116" s="5">
        <v>6.25</v>
      </c>
      <c r="M2116" s="4">
        <v>2</v>
      </c>
      <c r="N2116" s="5">
        <v>4.0125000000000002</v>
      </c>
      <c r="O2116" s="5">
        <v>2.0062500000000001</v>
      </c>
      <c r="P2116" s="4">
        <v>16</v>
      </c>
      <c r="Q2116" s="6">
        <v>12.5</v>
      </c>
      <c r="R2116" s="7">
        <v>1</v>
      </c>
      <c r="S2116" s="6">
        <v>0</v>
      </c>
      <c r="T2116" s="5">
        <v>0</v>
      </c>
      <c r="U2116" s="5">
        <v>0</v>
      </c>
      <c r="V2116" s="5">
        <f t="shared" si="175"/>
        <v>4.0125000000000002</v>
      </c>
      <c r="W2116" s="5">
        <f t="shared" si="171"/>
        <v>-4.0125000000000002</v>
      </c>
      <c r="X2116" s="8">
        <f t="shared" si="172"/>
        <v>-1</v>
      </c>
      <c r="Y2116" s="4">
        <v>0</v>
      </c>
      <c r="Z2116" s="9" t="str">
        <f t="shared" si="173"/>
        <v>NA</v>
      </c>
      <c r="AA2116" s="10">
        <f t="shared" si="174"/>
        <v>0</v>
      </c>
    </row>
    <row r="2117" spans="1:27" x14ac:dyDescent="0.55000000000000004">
      <c r="A2117" s="3" t="s">
        <v>71</v>
      </c>
      <c r="B2117" s="3" t="s">
        <v>72</v>
      </c>
      <c r="C2117" s="3" t="s">
        <v>3711</v>
      </c>
      <c r="D2117" s="3" t="s">
        <v>2614</v>
      </c>
      <c r="E2117" s="4" t="s">
        <v>47</v>
      </c>
      <c r="F2117" s="3" t="s">
        <v>137</v>
      </c>
      <c r="G2117" s="3" t="s">
        <v>138</v>
      </c>
      <c r="H2117" s="3" t="s">
        <v>34</v>
      </c>
      <c r="I2117" s="3" t="s">
        <v>77</v>
      </c>
      <c r="J2117" s="3" t="s">
        <v>36</v>
      </c>
      <c r="K2117" s="3" t="s">
        <v>42</v>
      </c>
      <c r="L2117" s="5">
        <v>6.25</v>
      </c>
      <c r="M2117" s="4">
        <v>1</v>
      </c>
      <c r="N2117" s="5">
        <v>4.0250000000000004</v>
      </c>
      <c r="O2117" s="5">
        <v>4.0250000000000004</v>
      </c>
      <c r="P2117" s="4">
        <v>1</v>
      </c>
      <c r="Q2117" s="6">
        <v>100</v>
      </c>
      <c r="R2117" s="7">
        <v>2</v>
      </c>
      <c r="S2117" s="6">
        <v>0</v>
      </c>
      <c r="T2117" s="5">
        <v>0</v>
      </c>
      <c r="U2117" s="5">
        <v>0</v>
      </c>
      <c r="V2117" s="5">
        <f t="shared" si="175"/>
        <v>4.0250000000000004</v>
      </c>
      <c r="W2117" s="5">
        <f t="shared" si="171"/>
        <v>-4.0250000000000004</v>
      </c>
      <c r="X2117" s="8">
        <f t="shared" si="172"/>
        <v>-1</v>
      </c>
      <c r="Y2117" s="4">
        <v>0</v>
      </c>
      <c r="Z2117" s="9" t="str">
        <f t="shared" si="173"/>
        <v>NA</v>
      </c>
      <c r="AA2117" s="10">
        <f t="shared" si="174"/>
        <v>0</v>
      </c>
    </row>
    <row r="2118" spans="1:27" x14ac:dyDescent="0.55000000000000004">
      <c r="A2118" s="3" t="s">
        <v>71</v>
      </c>
      <c r="B2118" s="3" t="s">
        <v>72</v>
      </c>
      <c r="C2118" s="3" t="s">
        <v>3712</v>
      </c>
      <c r="D2118" s="3" t="s">
        <v>778</v>
      </c>
      <c r="E2118" s="4" t="s">
        <v>47</v>
      </c>
      <c r="F2118" s="3" t="s">
        <v>133</v>
      </c>
      <c r="G2118" s="3" t="s">
        <v>3513</v>
      </c>
      <c r="H2118" s="3" t="s">
        <v>34</v>
      </c>
      <c r="I2118" s="3" t="s">
        <v>77</v>
      </c>
      <c r="J2118" s="3" t="s">
        <v>36</v>
      </c>
      <c r="K2118" s="3" t="s">
        <v>61</v>
      </c>
      <c r="L2118" s="5">
        <v>6.25</v>
      </c>
      <c r="M2118" s="4">
        <v>2</v>
      </c>
      <c r="N2118" s="5">
        <v>4.0374999999999996</v>
      </c>
      <c r="O2118" s="5">
        <v>2.0187499999999998</v>
      </c>
      <c r="P2118" s="4">
        <v>28</v>
      </c>
      <c r="Q2118" s="6">
        <v>7.1428571428571397</v>
      </c>
      <c r="R2118" s="7">
        <v>1.61785714285714</v>
      </c>
      <c r="S2118" s="6">
        <v>0</v>
      </c>
      <c r="T2118" s="5">
        <v>0</v>
      </c>
      <c r="U2118" s="5">
        <v>0</v>
      </c>
      <c r="V2118" s="5">
        <f t="shared" si="175"/>
        <v>4.0374999999999996</v>
      </c>
      <c r="W2118" s="5">
        <f t="shared" si="171"/>
        <v>-4.0374999999999996</v>
      </c>
      <c r="X2118" s="8">
        <f t="shared" si="172"/>
        <v>-1</v>
      </c>
      <c r="Y2118" s="4">
        <v>0</v>
      </c>
      <c r="Z2118" s="9" t="str">
        <f t="shared" si="173"/>
        <v>NA</v>
      </c>
      <c r="AA2118" s="10">
        <f t="shared" si="174"/>
        <v>0</v>
      </c>
    </row>
    <row r="2119" spans="1:27" x14ac:dyDescent="0.55000000000000004">
      <c r="A2119" s="3" t="s">
        <v>71</v>
      </c>
      <c r="B2119" s="3" t="s">
        <v>72</v>
      </c>
      <c r="C2119" s="3" t="s">
        <v>3713</v>
      </c>
      <c r="D2119" s="3" t="s">
        <v>2638</v>
      </c>
      <c r="E2119" s="4" t="s">
        <v>47</v>
      </c>
      <c r="F2119" s="3" t="s">
        <v>262</v>
      </c>
      <c r="G2119" s="3" t="s">
        <v>302</v>
      </c>
      <c r="H2119" s="3" t="s">
        <v>34</v>
      </c>
      <c r="I2119" s="3" t="s">
        <v>77</v>
      </c>
      <c r="J2119" s="3" t="s">
        <v>36</v>
      </c>
      <c r="K2119" s="3" t="s">
        <v>42</v>
      </c>
      <c r="L2119" s="5">
        <v>6.25</v>
      </c>
      <c r="M2119" s="4">
        <v>3</v>
      </c>
      <c r="N2119" s="5">
        <v>4.05</v>
      </c>
      <c r="O2119" s="5">
        <v>1.35</v>
      </c>
      <c r="P2119" s="4">
        <v>18</v>
      </c>
      <c r="Q2119" s="6">
        <v>16.6666666666667</v>
      </c>
      <c r="R2119" s="7">
        <v>1.7777777777777799</v>
      </c>
      <c r="S2119" s="6">
        <v>0</v>
      </c>
      <c r="T2119" s="5">
        <v>0</v>
      </c>
      <c r="U2119" s="5">
        <v>0</v>
      </c>
      <c r="V2119" s="5">
        <f t="shared" si="175"/>
        <v>4.05</v>
      </c>
      <c r="W2119" s="5">
        <f t="shared" si="171"/>
        <v>-4.05</v>
      </c>
      <c r="X2119" s="8">
        <f t="shared" si="172"/>
        <v>-1</v>
      </c>
      <c r="Y2119" s="4">
        <v>0</v>
      </c>
      <c r="Z2119" s="9" t="str">
        <f t="shared" si="173"/>
        <v>NA</v>
      </c>
      <c r="AA2119" s="10">
        <f t="shared" si="174"/>
        <v>0</v>
      </c>
    </row>
    <row r="2120" spans="1:27" x14ac:dyDescent="0.55000000000000004">
      <c r="A2120" s="3" t="s">
        <v>71</v>
      </c>
      <c r="B2120" s="3" t="s">
        <v>72</v>
      </c>
      <c r="C2120" s="3" t="s">
        <v>3714</v>
      </c>
      <c r="D2120" s="3" t="s">
        <v>708</v>
      </c>
      <c r="E2120" s="4" t="s">
        <v>47</v>
      </c>
      <c r="F2120" s="3" t="s">
        <v>125</v>
      </c>
      <c r="G2120" s="3" t="s">
        <v>126</v>
      </c>
      <c r="H2120" s="3" t="s">
        <v>34</v>
      </c>
      <c r="I2120" s="3" t="s">
        <v>77</v>
      </c>
      <c r="J2120" s="3" t="s">
        <v>36</v>
      </c>
      <c r="K2120" s="3" t="s">
        <v>61</v>
      </c>
      <c r="L2120" s="5">
        <v>6.25</v>
      </c>
      <c r="M2120" s="4">
        <v>1</v>
      </c>
      <c r="N2120" s="5">
        <v>4.0625</v>
      </c>
      <c r="O2120" s="5">
        <v>4.0625</v>
      </c>
      <c r="P2120" s="4">
        <v>34</v>
      </c>
      <c r="Q2120" s="6">
        <v>2.9411764705882399</v>
      </c>
      <c r="R2120" s="7">
        <v>2.0235294117647098</v>
      </c>
      <c r="S2120" s="6">
        <v>0</v>
      </c>
      <c r="T2120" s="5">
        <v>0</v>
      </c>
      <c r="U2120" s="5">
        <v>0</v>
      </c>
      <c r="V2120" s="5">
        <f t="shared" si="175"/>
        <v>4.0625</v>
      </c>
      <c r="W2120" s="5">
        <f t="shared" si="171"/>
        <v>-4.0625</v>
      </c>
      <c r="X2120" s="8">
        <f t="shared" si="172"/>
        <v>-1</v>
      </c>
      <c r="Y2120" s="4">
        <v>0</v>
      </c>
      <c r="Z2120" s="9" t="str">
        <f t="shared" si="173"/>
        <v>NA</v>
      </c>
      <c r="AA2120" s="10">
        <f t="shared" si="174"/>
        <v>0</v>
      </c>
    </row>
    <row r="2121" spans="1:27" x14ac:dyDescent="0.55000000000000004">
      <c r="A2121" s="3" t="s">
        <v>71</v>
      </c>
      <c r="B2121" s="3" t="s">
        <v>72</v>
      </c>
      <c r="C2121" s="3" t="s">
        <v>3715</v>
      </c>
      <c r="D2121" s="3" t="s">
        <v>2815</v>
      </c>
      <c r="E2121" s="4" t="s">
        <v>47</v>
      </c>
      <c r="F2121" s="3" t="s">
        <v>173</v>
      </c>
      <c r="G2121" s="3" t="s">
        <v>2791</v>
      </c>
      <c r="H2121" s="3" t="s">
        <v>34</v>
      </c>
      <c r="I2121" s="3" t="s">
        <v>77</v>
      </c>
      <c r="J2121" s="3" t="s">
        <v>36</v>
      </c>
      <c r="K2121" s="3" t="s">
        <v>42</v>
      </c>
      <c r="L2121" s="5">
        <v>6.25</v>
      </c>
      <c r="M2121" s="4">
        <v>3</v>
      </c>
      <c r="N2121" s="5">
        <v>4.0875000000000004</v>
      </c>
      <c r="O2121" s="5">
        <v>1.3625</v>
      </c>
      <c r="P2121" s="4">
        <v>278</v>
      </c>
      <c r="Q2121" s="6">
        <v>1.07913669064748</v>
      </c>
      <c r="R2121" s="7">
        <v>1.8014388489208599</v>
      </c>
      <c r="S2121" s="6">
        <v>0</v>
      </c>
      <c r="T2121" s="5">
        <v>0</v>
      </c>
      <c r="U2121" s="5">
        <v>0</v>
      </c>
      <c r="V2121" s="5">
        <f t="shared" si="175"/>
        <v>4.0875000000000004</v>
      </c>
      <c r="W2121" s="5">
        <f t="shared" si="171"/>
        <v>-4.0875000000000004</v>
      </c>
      <c r="X2121" s="8">
        <f t="shared" si="172"/>
        <v>-1</v>
      </c>
      <c r="Y2121" s="4">
        <v>0</v>
      </c>
      <c r="Z2121" s="9" t="str">
        <f t="shared" si="173"/>
        <v>NA</v>
      </c>
      <c r="AA2121" s="10">
        <f t="shared" si="174"/>
        <v>0</v>
      </c>
    </row>
    <row r="2122" spans="1:27" x14ac:dyDescent="0.55000000000000004">
      <c r="A2122" s="3" t="s">
        <v>71</v>
      </c>
      <c r="B2122" s="3" t="s">
        <v>72</v>
      </c>
      <c r="C2122" s="3" t="s">
        <v>3716</v>
      </c>
      <c r="D2122" s="3" t="s">
        <v>3548</v>
      </c>
      <c r="E2122" s="4" t="s">
        <v>47</v>
      </c>
      <c r="F2122" s="3" t="s">
        <v>173</v>
      </c>
      <c r="G2122" s="3" t="s">
        <v>3690</v>
      </c>
      <c r="H2122" s="3" t="s">
        <v>34</v>
      </c>
      <c r="I2122" s="3" t="s">
        <v>77</v>
      </c>
      <c r="J2122" s="3" t="s">
        <v>36</v>
      </c>
      <c r="K2122" s="3" t="s">
        <v>42</v>
      </c>
      <c r="L2122" s="5">
        <v>6.25</v>
      </c>
      <c r="M2122" s="4">
        <v>1</v>
      </c>
      <c r="N2122" s="5">
        <v>4.0875000000000004</v>
      </c>
      <c r="O2122" s="5">
        <v>4.0875000000000004</v>
      </c>
      <c r="P2122" s="4">
        <v>39</v>
      </c>
      <c r="Q2122" s="6">
        <v>2.5641025641025599</v>
      </c>
      <c r="R2122" s="7">
        <v>2.6666666666666701</v>
      </c>
      <c r="S2122" s="6">
        <v>0</v>
      </c>
      <c r="T2122" s="5">
        <v>0</v>
      </c>
      <c r="U2122" s="5">
        <v>0</v>
      </c>
      <c r="V2122" s="5">
        <f t="shared" si="175"/>
        <v>4.0875000000000004</v>
      </c>
      <c r="W2122" s="5">
        <f t="shared" si="171"/>
        <v>-4.0875000000000004</v>
      </c>
      <c r="X2122" s="8">
        <f t="shared" si="172"/>
        <v>-1</v>
      </c>
      <c r="Y2122" s="4">
        <v>0</v>
      </c>
      <c r="Z2122" s="9" t="str">
        <f t="shared" si="173"/>
        <v>NA</v>
      </c>
      <c r="AA2122" s="10">
        <f t="shared" si="174"/>
        <v>0</v>
      </c>
    </row>
    <row r="2123" spans="1:27" x14ac:dyDescent="0.55000000000000004">
      <c r="A2123" s="3" t="s">
        <v>71</v>
      </c>
      <c r="B2123" s="3" t="s">
        <v>72</v>
      </c>
      <c r="C2123" s="3" t="s">
        <v>3717</v>
      </c>
      <c r="D2123" s="3" t="s">
        <v>767</v>
      </c>
      <c r="E2123" s="4" t="s">
        <v>47</v>
      </c>
      <c r="F2123" s="3" t="s">
        <v>173</v>
      </c>
      <c r="G2123" s="3" t="s">
        <v>2791</v>
      </c>
      <c r="H2123" s="3" t="s">
        <v>34</v>
      </c>
      <c r="I2123" s="3" t="s">
        <v>175</v>
      </c>
      <c r="J2123" s="3" t="s">
        <v>36</v>
      </c>
      <c r="K2123" s="3" t="s">
        <v>42</v>
      </c>
      <c r="L2123" s="5">
        <v>6.25</v>
      </c>
      <c r="M2123" s="4">
        <v>2</v>
      </c>
      <c r="N2123" s="5">
        <v>4.0875000000000004</v>
      </c>
      <c r="O2123" s="5">
        <v>2.0437500000000002</v>
      </c>
      <c r="P2123" s="4">
        <v>109</v>
      </c>
      <c r="Q2123" s="6">
        <v>1.8348623853210999</v>
      </c>
      <c r="R2123" s="7">
        <v>1.5403669724770599</v>
      </c>
      <c r="S2123" s="6">
        <v>0</v>
      </c>
      <c r="T2123" s="5">
        <v>0</v>
      </c>
      <c r="U2123" s="5">
        <v>0</v>
      </c>
      <c r="V2123" s="5">
        <f t="shared" si="175"/>
        <v>4.0875000000000004</v>
      </c>
      <c r="W2123" s="5">
        <f t="shared" si="171"/>
        <v>-4.0875000000000004</v>
      </c>
      <c r="X2123" s="8">
        <f t="shared" si="172"/>
        <v>-1</v>
      </c>
      <c r="Y2123" s="4">
        <v>0</v>
      </c>
      <c r="Z2123" s="9" t="str">
        <f t="shared" si="173"/>
        <v>NA</v>
      </c>
      <c r="AA2123" s="10">
        <f t="shared" si="174"/>
        <v>0</v>
      </c>
    </row>
    <row r="2124" spans="1:27" x14ac:dyDescent="0.55000000000000004">
      <c r="A2124" s="3" t="s">
        <v>71</v>
      </c>
      <c r="B2124" s="3" t="s">
        <v>72</v>
      </c>
      <c r="C2124" s="3" t="s">
        <v>3718</v>
      </c>
      <c r="D2124" s="3" t="s">
        <v>3719</v>
      </c>
      <c r="E2124" s="4" t="s">
        <v>47</v>
      </c>
      <c r="F2124" s="3" t="s">
        <v>173</v>
      </c>
      <c r="G2124" s="3" t="s">
        <v>3720</v>
      </c>
      <c r="H2124" s="3" t="s">
        <v>34</v>
      </c>
      <c r="I2124" s="3" t="s">
        <v>77</v>
      </c>
      <c r="J2124" s="3" t="s">
        <v>36</v>
      </c>
      <c r="K2124" s="3" t="s">
        <v>42</v>
      </c>
      <c r="L2124" s="5">
        <v>6.25</v>
      </c>
      <c r="M2124" s="4">
        <v>3</v>
      </c>
      <c r="N2124" s="5">
        <v>4.0875000000000004</v>
      </c>
      <c r="O2124" s="5">
        <v>1.3625</v>
      </c>
      <c r="P2124" s="4">
        <v>75</v>
      </c>
      <c r="Q2124" s="6">
        <v>4</v>
      </c>
      <c r="R2124" s="7">
        <v>1.0680000000000001</v>
      </c>
      <c r="S2124" s="6">
        <v>0</v>
      </c>
      <c r="T2124" s="5">
        <v>0</v>
      </c>
      <c r="U2124" s="5">
        <v>0</v>
      </c>
      <c r="V2124" s="5">
        <f t="shared" si="175"/>
        <v>4.0875000000000004</v>
      </c>
      <c r="W2124" s="5">
        <f t="shared" si="171"/>
        <v>-4.0875000000000004</v>
      </c>
      <c r="X2124" s="8">
        <f t="shared" si="172"/>
        <v>-1</v>
      </c>
      <c r="Y2124" s="4">
        <v>0</v>
      </c>
      <c r="Z2124" s="9" t="str">
        <f t="shared" si="173"/>
        <v>NA</v>
      </c>
      <c r="AA2124" s="10">
        <f t="shared" si="174"/>
        <v>0</v>
      </c>
    </row>
    <row r="2125" spans="1:27" x14ac:dyDescent="0.55000000000000004">
      <c r="A2125" s="3" t="s">
        <v>71</v>
      </c>
      <c r="B2125" s="3" t="s">
        <v>72</v>
      </c>
      <c r="C2125" s="3" t="s">
        <v>3721</v>
      </c>
      <c r="D2125" s="3" t="s">
        <v>441</v>
      </c>
      <c r="E2125" s="4" t="s">
        <v>47</v>
      </c>
      <c r="F2125" s="3" t="s">
        <v>137</v>
      </c>
      <c r="G2125" s="3" t="s">
        <v>138</v>
      </c>
      <c r="H2125" s="3" t="s">
        <v>34</v>
      </c>
      <c r="I2125" s="3" t="s">
        <v>77</v>
      </c>
      <c r="J2125" s="3" t="s">
        <v>36</v>
      </c>
      <c r="K2125" s="3" t="s">
        <v>42</v>
      </c>
      <c r="L2125" s="5">
        <v>6.25</v>
      </c>
      <c r="M2125" s="4">
        <v>1</v>
      </c>
      <c r="N2125" s="5">
        <v>4.0875000000000004</v>
      </c>
      <c r="O2125" s="5">
        <v>4.0875000000000004</v>
      </c>
      <c r="P2125" s="4">
        <v>64</v>
      </c>
      <c r="Q2125" s="6">
        <v>1.5625</v>
      </c>
      <c r="R2125" s="7">
        <v>1.48359375</v>
      </c>
      <c r="S2125" s="6">
        <v>0</v>
      </c>
      <c r="T2125" s="5">
        <v>0</v>
      </c>
      <c r="U2125" s="5">
        <v>0</v>
      </c>
      <c r="V2125" s="5">
        <f t="shared" si="175"/>
        <v>4.0875000000000004</v>
      </c>
      <c r="W2125" s="5">
        <f t="shared" si="171"/>
        <v>-4.0875000000000004</v>
      </c>
      <c r="X2125" s="8">
        <f t="shared" si="172"/>
        <v>-1</v>
      </c>
      <c r="Y2125" s="4">
        <v>0</v>
      </c>
      <c r="Z2125" s="9" t="str">
        <f t="shared" si="173"/>
        <v>NA</v>
      </c>
      <c r="AA2125" s="10">
        <f t="shared" si="174"/>
        <v>0</v>
      </c>
    </row>
    <row r="2126" spans="1:27" x14ac:dyDescent="0.55000000000000004">
      <c r="A2126" s="3" t="s">
        <v>71</v>
      </c>
      <c r="B2126" s="3" t="s">
        <v>72</v>
      </c>
      <c r="C2126" s="3" t="s">
        <v>3722</v>
      </c>
      <c r="D2126" s="3" t="s">
        <v>2781</v>
      </c>
      <c r="E2126" s="4" t="s">
        <v>47</v>
      </c>
      <c r="F2126" s="3" t="s">
        <v>32</v>
      </c>
      <c r="G2126" s="3" t="s">
        <v>685</v>
      </c>
      <c r="H2126" s="3" t="s">
        <v>34</v>
      </c>
      <c r="I2126" s="3" t="s">
        <v>77</v>
      </c>
      <c r="J2126" s="3" t="s">
        <v>36</v>
      </c>
      <c r="K2126" s="3" t="s">
        <v>61</v>
      </c>
      <c r="L2126" s="5">
        <v>6.25</v>
      </c>
      <c r="M2126" s="4">
        <v>5</v>
      </c>
      <c r="N2126" s="5">
        <v>4.0999999999999996</v>
      </c>
      <c r="O2126" s="5">
        <v>0.82</v>
      </c>
      <c r="P2126" s="4">
        <v>53</v>
      </c>
      <c r="Q2126" s="6">
        <v>9.4339622641509404</v>
      </c>
      <c r="R2126" s="7">
        <v>4.2245283018867896</v>
      </c>
      <c r="S2126" s="6">
        <v>0</v>
      </c>
      <c r="T2126" s="5">
        <v>0</v>
      </c>
      <c r="U2126" s="5">
        <v>0</v>
      </c>
      <c r="V2126" s="5">
        <f t="shared" si="175"/>
        <v>4.0999999999999996</v>
      </c>
      <c r="W2126" s="5">
        <f t="shared" si="171"/>
        <v>-4.0999999999999996</v>
      </c>
      <c r="X2126" s="8">
        <f t="shared" si="172"/>
        <v>-1</v>
      </c>
      <c r="Y2126" s="4">
        <v>0</v>
      </c>
      <c r="Z2126" s="9" t="str">
        <f t="shared" si="173"/>
        <v>NA</v>
      </c>
      <c r="AA2126" s="10">
        <f t="shared" si="174"/>
        <v>0</v>
      </c>
    </row>
    <row r="2127" spans="1:27" x14ac:dyDescent="0.55000000000000004">
      <c r="A2127" s="3" t="s">
        <v>71</v>
      </c>
      <c r="B2127" s="3" t="s">
        <v>72</v>
      </c>
      <c r="C2127" s="3" t="s">
        <v>3723</v>
      </c>
      <c r="D2127" s="3" t="s">
        <v>2819</v>
      </c>
      <c r="E2127" s="4" t="s">
        <v>47</v>
      </c>
      <c r="F2127" s="3" t="s">
        <v>32</v>
      </c>
      <c r="G2127" s="3" t="s">
        <v>2690</v>
      </c>
      <c r="H2127" s="3" t="s">
        <v>34</v>
      </c>
      <c r="I2127" s="3" t="s">
        <v>77</v>
      </c>
      <c r="J2127" s="3" t="s">
        <v>36</v>
      </c>
      <c r="K2127" s="3" t="s">
        <v>61</v>
      </c>
      <c r="L2127" s="5">
        <v>6.25</v>
      </c>
      <c r="M2127" s="4">
        <v>4</v>
      </c>
      <c r="N2127" s="5">
        <v>4.0999999999999996</v>
      </c>
      <c r="O2127" s="5">
        <v>1.0249999999999999</v>
      </c>
      <c r="P2127" s="4">
        <v>43</v>
      </c>
      <c r="Q2127" s="6">
        <v>9.3023255813953494</v>
      </c>
      <c r="R2127" s="7">
        <v>3.6116279069767399</v>
      </c>
      <c r="S2127" s="6">
        <v>0</v>
      </c>
      <c r="T2127" s="5">
        <v>0</v>
      </c>
      <c r="U2127" s="5">
        <v>0</v>
      </c>
      <c r="V2127" s="5">
        <f t="shared" si="175"/>
        <v>4.0999999999999996</v>
      </c>
      <c r="W2127" s="5">
        <f t="shared" si="171"/>
        <v>-4.0999999999999996</v>
      </c>
      <c r="X2127" s="8">
        <f t="shared" si="172"/>
        <v>-1</v>
      </c>
      <c r="Y2127" s="4">
        <v>0</v>
      </c>
      <c r="Z2127" s="9" t="str">
        <f t="shared" si="173"/>
        <v>NA</v>
      </c>
      <c r="AA2127" s="10">
        <f t="shared" si="174"/>
        <v>0</v>
      </c>
    </row>
    <row r="2128" spans="1:27" x14ac:dyDescent="0.55000000000000004">
      <c r="A2128" s="3" t="s">
        <v>71</v>
      </c>
      <c r="B2128" s="3" t="s">
        <v>72</v>
      </c>
      <c r="C2128" s="3" t="s">
        <v>3724</v>
      </c>
      <c r="D2128" s="3" t="s">
        <v>2796</v>
      </c>
      <c r="E2128" s="4" t="s">
        <v>47</v>
      </c>
      <c r="F2128" s="3" t="s">
        <v>104</v>
      </c>
      <c r="G2128" s="3" t="s">
        <v>201</v>
      </c>
      <c r="H2128" s="3" t="s">
        <v>34</v>
      </c>
      <c r="I2128" s="3" t="s">
        <v>77</v>
      </c>
      <c r="J2128" s="3" t="s">
        <v>36</v>
      </c>
      <c r="K2128" s="3" t="s">
        <v>61</v>
      </c>
      <c r="L2128" s="5">
        <v>6.25</v>
      </c>
      <c r="M2128" s="4">
        <v>1</v>
      </c>
      <c r="N2128" s="5">
        <v>4.0999999999999996</v>
      </c>
      <c r="O2128" s="5">
        <v>4.0999999999999996</v>
      </c>
      <c r="P2128" s="4">
        <v>1</v>
      </c>
      <c r="Q2128" s="6">
        <v>100</v>
      </c>
      <c r="R2128" s="7">
        <v>1</v>
      </c>
      <c r="S2128" s="6">
        <v>0</v>
      </c>
      <c r="T2128" s="5">
        <v>0</v>
      </c>
      <c r="U2128" s="5">
        <v>0</v>
      </c>
      <c r="V2128" s="5">
        <f t="shared" si="175"/>
        <v>4.0999999999999996</v>
      </c>
      <c r="W2128" s="5">
        <f t="shared" si="171"/>
        <v>-4.0999999999999996</v>
      </c>
      <c r="X2128" s="8">
        <f t="shared" si="172"/>
        <v>-1</v>
      </c>
      <c r="Y2128" s="4">
        <v>0</v>
      </c>
      <c r="Z2128" s="9" t="str">
        <f t="shared" si="173"/>
        <v>NA</v>
      </c>
      <c r="AA2128" s="10">
        <f t="shared" si="174"/>
        <v>0</v>
      </c>
    </row>
    <row r="2129" spans="1:27" x14ac:dyDescent="0.55000000000000004">
      <c r="A2129" s="3" t="s">
        <v>71</v>
      </c>
      <c r="B2129" s="3" t="s">
        <v>72</v>
      </c>
      <c r="C2129" s="3" t="s">
        <v>3725</v>
      </c>
      <c r="D2129" s="3" t="s">
        <v>3726</v>
      </c>
      <c r="E2129" s="4" t="s">
        <v>47</v>
      </c>
      <c r="F2129" s="3" t="s">
        <v>173</v>
      </c>
      <c r="G2129" s="3" t="s">
        <v>2794</v>
      </c>
      <c r="H2129" s="3" t="s">
        <v>1224</v>
      </c>
      <c r="I2129" s="3" t="s">
        <v>77</v>
      </c>
      <c r="J2129" s="3" t="s">
        <v>36</v>
      </c>
      <c r="K2129" s="3" t="s">
        <v>42</v>
      </c>
      <c r="L2129" s="5">
        <v>6.25</v>
      </c>
      <c r="M2129" s="4">
        <v>1</v>
      </c>
      <c r="N2129" s="5">
        <v>4.1124999999999998</v>
      </c>
      <c r="O2129" s="5">
        <v>4.1124999999999998</v>
      </c>
      <c r="P2129" s="4">
        <v>163</v>
      </c>
      <c r="Q2129" s="6">
        <v>0.61349693251533699</v>
      </c>
      <c r="R2129" s="7">
        <v>1.0588957055214701</v>
      </c>
      <c r="S2129" s="6">
        <v>0</v>
      </c>
      <c r="T2129" s="5">
        <v>0</v>
      </c>
      <c r="U2129" s="5">
        <v>0</v>
      </c>
      <c r="V2129" s="5">
        <f t="shared" si="175"/>
        <v>4.1124999999999998</v>
      </c>
      <c r="W2129" s="5">
        <f t="shared" si="171"/>
        <v>-4.1124999999999998</v>
      </c>
      <c r="X2129" s="8">
        <f t="shared" si="172"/>
        <v>-1</v>
      </c>
      <c r="Y2129" s="4">
        <v>0</v>
      </c>
      <c r="Z2129" s="9" t="str">
        <f t="shared" si="173"/>
        <v>NA</v>
      </c>
      <c r="AA2129" s="10">
        <f t="shared" si="174"/>
        <v>0</v>
      </c>
    </row>
    <row r="2130" spans="1:27" x14ac:dyDescent="0.55000000000000004">
      <c r="A2130" s="3" t="s">
        <v>71</v>
      </c>
      <c r="B2130" s="3" t="s">
        <v>72</v>
      </c>
      <c r="C2130" s="3" t="s">
        <v>3727</v>
      </c>
      <c r="D2130" s="3" t="s">
        <v>258</v>
      </c>
      <c r="E2130" s="4" t="s">
        <v>47</v>
      </c>
      <c r="F2130" s="3" t="s">
        <v>262</v>
      </c>
      <c r="G2130" s="3" t="s">
        <v>263</v>
      </c>
      <c r="H2130" s="3" t="s">
        <v>34</v>
      </c>
      <c r="I2130" s="3" t="s">
        <v>77</v>
      </c>
      <c r="J2130" s="3" t="s">
        <v>36</v>
      </c>
      <c r="K2130" s="3" t="s">
        <v>61</v>
      </c>
      <c r="L2130" s="5">
        <v>6.25</v>
      </c>
      <c r="M2130" s="4">
        <v>6</v>
      </c>
      <c r="N2130" s="5">
        <v>4.1124999750000004</v>
      </c>
      <c r="O2130" s="5">
        <v>0.6854166625</v>
      </c>
      <c r="P2130" s="4">
        <v>229</v>
      </c>
      <c r="Q2130" s="6">
        <v>2.62008733624454</v>
      </c>
      <c r="R2130" s="7">
        <v>1.7128820960698701</v>
      </c>
      <c r="S2130" s="6">
        <v>0</v>
      </c>
      <c r="T2130" s="5">
        <v>0</v>
      </c>
      <c r="U2130" s="5">
        <v>0</v>
      </c>
      <c r="V2130" s="5">
        <f t="shared" si="175"/>
        <v>4.1124999750000004</v>
      </c>
      <c r="W2130" s="5">
        <f t="shared" si="171"/>
        <v>-4.1124999750000004</v>
      </c>
      <c r="X2130" s="8">
        <f t="shared" si="172"/>
        <v>-1</v>
      </c>
      <c r="Y2130" s="4">
        <v>0</v>
      </c>
      <c r="Z2130" s="9" t="str">
        <f t="shared" si="173"/>
        <v>NA</v>
      </c>
      <c r="AA2130" s="10">
        <f t="shared" si="174"/>
        <v>0</v>
      </c>
    </row>
    <row r="2131" spans="1:27" x14ac:dyDescent="0.55000000000000004">
      <c r="A2131" s="3" t="s">
        <v>71</v>
      </c>
      <c r="B2131" s="3" t="s">
        <v>72</v>
      </c>
      <c r="C2131" s="3" t="s">
        <v>3728</v>
      </c>
      <c r="D2131" s="3" t="s">
        <v>2890</v>
      </c>
      <c r="E2131" s="4" t="s">
        <v>47</v>
      </c>
      <c r="F2131" s="3" t="s">
        <v>262</v>
      </c>
      <c r="G2131" s="3" t="s">
        <v>2938</v>
      </c>
      <c r="H2131" s="3" t="s">
        <v>34</v>
      </c>
      <c r="I2131" s="3" t="s">
        <v>77</v>
      </c>
      <c r="J2131" s="3" t="s">
        <v>36</v>
      </c>
      <c r="K2131" s="3" t="s">
        <v>61</v>
      </c>
      <c r="L2131" s="5">
        <v>6.25</v>
      </c>
      <c r="M2131" s="4">
        <v>2</v>
      </c>
      <c r="N2131" s="5">
        <v>4.1124999999999998</v>
      </c>
      <c r="O2131" s="5">
        <v>2.0562499999999999</v>
      </c>
      <c r="P2131" s="4">
        <v>13</v>
      </c>
      <c r="Q2131" s="6">
        <v>15.384615384615399</v>
      </c>
      <c r="R2131" s="7">
        <v>1.3846153846153799</v>
      </c>
      <c r="S2131" s="6">
        <v>0</v>
      </c>
      <c r="T2131" s="5">
        <v>0</v>
      </c>
      <c r="U2131" s="5">
        <v>0</v>
      </c>
      <c r="V2131" s="5">
        <f t="shared" si="175"/>
        <v>4.1124999999999998</v>
      </c>
      <c r="W2131" s="5">
        <f t="shared" si="171"/>
        <v>-4.1124999999999998</v>
      </c>
      <c r="X2131" s="8">
        <f t="shared" si="172"/>
        <v>-1</v>
      </c>
      <c r="Y2131" s="4">
        <v>0</v>
      </c>
      <c r="Z2131" s="9" t="str">
        <f t="shared" si="173"/>
        <v>NA</v>
      </c>
      <c r="AA2131" s="10">
        <f t="shared" si="174"/>
        <v>0</v>
      </c>
    </row>
    <row r="2132" spans="1:27" x14ac:dyDescent="0.55000000000000004">
      <c r="A2132" s="3" t="s">
        <v>71</v>
      </c>
      <c r="B2132" s="3" t="s">
        <v>72</v>
      </c>
      <c r="C2132" s="3" t="s">
        <v>3729</v>
      </c>
      <c r="D2132" s="3" t="s">
        <v>1557</v>
      </c>
      <c r="E2132" s="4" t="s">
        <v>47</v>
      </c>
      <c r="F2132" s="3" t="s">
        <v>173</v>
      </c>
      <c r="G2132" s="3" t="s">
        <v>2735</v>
      </c>
      <c r="H2132" s="3" t="s">
        <v>485</v>
      </c>
      <c r="I2132" s="3" t="s">
        <v>77</v>
      </c>
      <c r="J2132" s="3" t="s">
        <v>36</v>
      </c>
      <c r="K2132" s="3" t="s">
        <v>42</v>
      </c>
      <c r="L2132" s="5">
        <v>6.25</v>
      </c>
      <c r="M2132" s="4">
        <v>1</v>
      </c>
      <c r="N2132" s="5">
        <v>4.125</v>
      </c>
      <c r="O2132" s="5">
        <v>4.125</v>
      </c>
      <c r="P2132" s="4">
        <v>42</v>
      </c>
      <c r="Q2132" s="6">
        <v>2.38095238095238</v>
      </c>
      <c r="R2132" s="7">
        <v>1.80952380952381</v>
      </c>
      <c r="S2132" s="6">
        <v>0</v>
      </c>
      <c r="T2132" s="5">
        <v>0</v>
      </c>
      <c r="U2132" s="5">
        <v>0</v>
      </c>
      <c r="V2132" s="5">
        <f t="shared" si="175"/>
        <v>4.125</v>
      </c>
      <c r="W2132" s="5">
        <f t="shared" si="171"/>
        <v>-4.125</v>
      </c>
      <c r="X2132" s="8">
        <f t="shared" si="172"/>
        <v>-1</v>
      </c>
      <c r="Y2132" s="4">
        <v>0</v>
      </c>
      <c r="Z2132" s="9" t="str">
        <f t="shared" si="173"/>
        <v>NA</v>
      </c>
      <c r="AA2132" s="10">
        <f t="shared" si="174"/>
        <v>0</v>
      </c>
    </row>
    <row r="2133" spans="1:27" x14ac:dyDescent="0.55000000000000004">
      <c r="A2133" s="3" t="s">
        <v>71</v>
      </c>
      <c r="B2133" s="3" t="s">
        <v>72</v>
      </c>
      <c r="C2133" s="3" t="s">
        <v>3730</v>
      </c>
      <c r="D2133" s="3" t="s">
        <v>3731</v>
      </c>
      <c r="E2133" s="4" t="s">
        <v>47</v>
      </c>
      <c r="F2133" s="3" t="s">
        <v>32</v>
      </c>
      <c r="G2133" s="3" t="s">
        <v>2833</v>
      </c>
      <c r="H2133" s="3" t="s">
        <v>34</v>
      </c>
      <c r="I2133" s="3" t="s">
        <v>77</v>
      </c>
      <c r="J2133" s="3" t="s">
        <v>36</v>
      </c>
      <c r="K2133" s="3" t="s">
        <v>61</v>
      </c>
      <c r="L2133" s="5">
        <v>6.25</v>
      </c>
      <c r="M2133" s="4">
        <v>1</v>
      </c>
      <c r="N2133" s="5">
        <v>4.1375000000000002</v>
      </c>
      <c r="O2133" s="5">
        <v>4.1375000000000002</v>
      </c>
      <c r="P2133" s="4">
        <v>210</v>
      </c>
      <c r="Q2133" s="6">
        <v>0.476190476190476</v>
      </c>
      <c r="R2133" s="7">
        <v>1.8119047619047599</v>
      </c>
      <c r="S2133" s="6">
        <v>0</v>
      </c>
      <c r="T2133" s="5">
        <v>0</v>
      </c>
      <c r="U2133" s="5">
        <v>0</v>
      </c>
      <c r="V2133" s="5">
        <f t="shared" si="175"/>
        <v>4.1375000000000002</v>
      </c>
      <c r="W2133" s="5">
        <f t="shared" si="171"/>
        <v>-4.1375000000000002</v>
      </c>
      <c r="X2133" s="8">
        <f t="shared" si="172"/>
        <v>-1</v>
      </c>
      <c r="Y2133" s="4">
        <v>0</v>
      </c>
      <c r="Z2133" s="9" t="str">
        <f t="shared" si="173"/>
        <v>NA</v>
      </c>
      <c r="AA2133" s="10">
        <f t="shared" si="174"/>
        <v>0</v>
      </c>
    </row>
    <row r="2134" spans="1:27" x14ac:dyDescent="0.55000000000000004">
      <c r="A2134" s="3" t="s">
        <v>71</v>
      </c>
      <c r="B2134" s="3" t="s">
        <v>72</v>
      </c>
      <c r="C2134" s="3" t="s">
        <v>3732</v>
      </c>
      <c r="D2134" s="3" t="s">
        <v>2642</v>
      </c>
      <c r="E2134" s="4" t="s">
        <v>47</v>
      </c>
      <c r="F2134" s="3" t="s">
        <v>113</v>
      </c>
      <c r="G2134" s="3" t="s">
        <v>2827</v>
      </c>
      <c r="H2134" s="3" t="s">
        <v>34</v>
      </c>
      <c r="I2134" s="3" t="s">
        <v>77</v>
      </c>
      <c r="J2134" s="3" t="s">
        <v>36</v>
      </c>
      <c r="K2134" s="3" t="s">
        <v>42</v>
      </c>
      <c r="L2134" s="5">
        <v>6.25</v>
      </c>
      <c r="M2134" s="4">
        <v>2</v>
      </c>
      <c r="N2134" s="5">
        <v>4.1500000000000004</v>
      </c>
      <c r="O2134" s="5">
        <v>2.0750000000000002</v>
      </c>
      <c r="P2134" s="4">
        <v>1</v>
      </c>
      <c r="Q2134" s="6">
        <v>200</v>
      </c>
      <c r="R2134" s="7">
        <v>1</v>
      </c>
      <c r="S2134" s="6">
        <v>0</v>
      </c>
      <c r="T2134" s="5">
        <v>0</v>
      </c>
      <c r="U2134" s="5">
        <v>0</v>
      </c>
      <c r="V2134" s="5">
        <f t="shared" si="175"/>
        <v>4.1500000000000004</v>
      </c>
      <c r="W2134" s="5">
        <f t="shared" si="171"/>
        <v>-4.1500000000000004</v>
      </c>
      <c r="X2134" s="8">
        <f t="shared" si="172"/>
        <v>-1</v>
      </c>
      <c r="Y2134" s="4">
        <v>0</v>
      </c>
      <c r="Z2134" s="9" t="str">
        <f t="shared" si="173"/>
        <v>NA</v>
      </c>
      <c r="AA2134" s="10">
        <f t="shared" si="174"/>
        <v>0</v>
      </c>
    </row>
    <row r="2135" spans="1:27" x14ac:dyDescent="0.55000000000000004">
      <c r="A2135" s="3" t="s">
        <v>71</v>
      </c>
      <c r="B2135" s="3" t="s">
        <v>72</v>
      </c>
      <c r="C2135" s="3" t="s">
        <v>3733</v>
      </c>
      <c r="D2135" s="3" t="s">
        <v>3734</v>
      </c>
      <c r="E2135" s="4" t="s">
        <v>47</v>
      </c>
      <c r="F2135" s="3" t="s">
        <v>104</v>
      </c>
      <c r="G2135" s="3" t="s">
        <v>232</v>
      </c>
      <c r="H2135" s="3" t="s">
        <v>34</v>
      </c>
      <c r="I2135" s="3" t="s">
        <v>77</v>
      </c>
      <c r="J2135" s="3" t="s">
        <v>36</v>
      </c>
      <c r="K2135" s="3" t="s">
        <v>37</v>
      </c>
      <c r="L2135" s="5">
        <v>6.25</v>
      </c>
      <c r="M2135" s="4">
        <v>2</v>
      </c>
      <c r="N2135" s="5">
        <v>4.1500000000000004</v>
      </c>
      <c r="O2135" s="5">
        <v>2.0750000000000002</v>
      </c>
      <c r="P2135" s="4">
        <v>8</v>
      </c>
      <c r="Q2135" s="6">
        <v>25</v>
      </c>
      <c r="R2135" s="7">
        <v>1.5</v>
      </c>
      <c r="S2135" s="6">
        <v>0</v>
      </c>
      <c r="T2135" s="5">
        <v>0</v>
      </c>
      <c r="U2135" s="5">
        <v>0</v>
      </c>
      <c r="V2135" s="5">
        <f t="shared" si="175"/>
        <v>4.1500000000000004</v>
      </c>
      <c r="W2135" s="5">
        <f t="shared" si="171"/>
        <v>-4.1500000000000004</v>
      </c>
      <c r="X2135" s="8">
        <f t="shared" si="172"/>
        <v>-1</v>
      </c>
      <c r="Y2135" s="4">
        <v>0</v>
      </c>
      <c r="Z2135" s="9" t="str">
        <f t="shared" si="173"/>
        <v>NA</v>
      </c>
      <c r="AA2135" s="10">
        <f t="shared" si="174"/>
        <v>0</v>
      </c>
    </row>
    <row r="2136" spans="1:27" x14ac:dyDescent="0.55000000000000004">
      <c r="A2136" s="3" t="s">
        <v>71</v>
      </c>
      <c r="B2136" s="3" t="s">
        <v>72</v>
      </c>
      <c r="C2136" s="3" t="s">
        <v>3735</v>
      </c>
      <c r="D2136" s="3" t="s">
        <v>239</v>
      </c>
      <c r="E2136" s="4" t="s">
        <v>47</v>
      </c>
      <c r="F2136" s="3" t="s">
        <v>137</v>
      </c>
      <c r="G2136" s="3" t="s">
        <v>138</v>
      </c>
      <c r="H2136" s="3" t="s">
        <v>34</v>
      </c>
      <c r="I2136" s="3" t="s">
        <v>77</v>
      </c>
      <c r="J2136" s="3" t="s">
        <v>36</v>
      </c>
      <c r="K2136" s="3" t="s">
        <v>42</v>
      </c>
      <c r="L2136" s="5">
        <v>6.25</v>
      </c>
      <c r="M2136" s="4">
        <v>2</v>
      </c>
      <c r="N2136" s="5">
        <v>4.1500000000000004</v>
      </c>
      <c r="O2136" s="5">
        <v>2.0750000000000002</v>
      </c>
      <c r="P2136" s="4">
        <v>30</v>
      </c>
      <c r="Q2136" s="6">
        <v>6.6666666666666696</v>
      </c>
      <c r="R2136" s="7">
        <v>1.49966666666667</v>
      </c>
      <c r="S2136" s="6">
        <v>0</v>
      </c>
      <c r="T2136" s="5">
        <v>0</v>
      </c>
      <c r="U2136" s="5">
        <v>0</v>
      </c>
      <c r="V2136" s="5">
        <f t="shared" si="175"/>
        <v>4.1500000000000004</v>
      </c>
      <c r="W2136" s="5">
        <f t="shared" si="171"/>
        <v>-4.1500000000000004</v>
      </c>
      <c r="X2136" s="8">
        <f t="shared" si="172"/>
        <v>-1</v>
      </c>
      <c r="Y2136" s="4">
        <v>0</v>
      </c>
      <c r="Z2136" s="9" t="str">
        <f t="shared" si="173"/>
        <v>NA</v>
      </c>
      <c r="AA2136" s="10">
        <f t="shared" si="174"/>
        <v>0</v>
      </c>
    </row>
    <row r="2137" spans="1:27" x14ac:dyDescent="0.55000000000000004">
      <c r="A2137" s="3" t="s">
        <v>71</v>
      </c>
      <c r="B2137" s="3" t="s">
        <v>72</v>
      </c>
      <c r="C2137" s="3" t="s">
        <v>3736</v>
      </c>
      <c r="D2137" s="3" t="s">
        <v>3737</v>
      </c>
      <c r="E2137" s="4" t="s">
        <v>47</v>
      </c>
      <c r="F2137" s="3" t="s">
        <v>3625</v>
      </c>
      <c r="G2137" s="3" t="s">
        <v>3738</v>
      </c>
      <c r="H2137" s="3" t="s">
        <v>34</v>
      </c>
      <c r="I2137" s="3" t="s">
        <v>77</v>
      </c>
      <c r="J2137" s="3" t="s">
        <v>36</v>
      </c>
      <c r="K2137" s="3" t="s">
        <v>42</v>
      </c>
      <c r="L2137" s="5">
        <v>6.25</v>
      </c>
      <c r="M2137" s="4">
        <v>1</v>
      </c>
      <c r="N2137" s="5">
        <v>4.1624999999999996</v>
      </c>
      <c r="O2137" s="5">
        <v>4.1624999999999996</v>
      </c>
      <c r="P2137" s="4">
        <v>16</v>
      </c>
      <c r="Q2137" s="6">
        <v>6.25</v>
      </c>
      <c r="R2137" s="7">
        <v>1.79375</v>
      </c>
      <c r="S2137" s="6">
        <v>0</v>
      </c>
      <c r="T2137" s="5">
        <v>0</v>
      </c>
      <c r="U2137" s="5">
        <v>0</v>
      </c>
      <c r="V2137" s="5">
        <f t="shared" si="175"/>
        <v>4.1624999999999996</v>
      </c>
      <c r="W2137" s="5">
        <f t="shared" si="171"/>
        <v>-4.1624999999999996</v>
      </c>
      <c r="X2137" s="8">
        <f t="shared" si="172"/>
        <v>-1</v>
      </c>
      <c r="Y2137" s="4">
        <v>0</v>
      </c>
      <c r="Z2137" s="9" t="str">
        <f t="shared" si="173"/>
        <v>NA</v>
      </c>
      <c r="AA2137" s="10">
        <f t="shared" si="174"/>
        <v>0</v>
      </c>
    </row>
    <row r="2138" spans="1:27" x14ac:dyDescent="0.55000000000000004">
      <c r="A2138" s="3" t="s">
        <v>71</v>
      </c>
      <c r="B2138" s="3" t="s">
        <v>72</v>
      </c>
      <c r="C2138" s="3" t="s">
        <v>3739</v>
      </c>
      <c r="D2138" s="3" t="s">
        <v>3450</v>
      </c>
      <c r="E2138" s="4" t="s">
        <v>47</v>
      </c>
      <c r="F2138" s="3" t="s">
        <v>125</v>
      </c>
      <c r="G2138" s="3" t="s">
        <v>2943</v>
      </c>
      <c r="H2138" s="3" t="s">
        <v>34</v>
      </c>
      <c r="I2138" s="3" t="s">
        <v>77</v>
      </c>
      <c r="J2138" s="3" t="s">
        <v>36</v>
      </c>
      <c r="K2138" s="3" t="s">
        <v>42</v>
      </c>
      <c r="L2138" s="5">
        <v>6.25</v>
      </c>
      <c r="M2138" s="4">
        <v>2</v>
      </c>
      <c r="N2138" s="5">
        <v>4.1624999999999996</v>
      </c>
      <c r="O2138" s="5">
        <v>2.0812499999999998</v>
      </c>
      <c r="P2138" s="4">
        <v>11</v>
      </c>
      <c r="Q2138" s="6">
        <v>18.181818181818201</v>
      </c>
      <c r="R2138" s="7">
        <v>1.6345454545454501</v>
      </c>
      <c r="S2138" s="6">
        <v>0</v>
      </c>
      <c r="T2138" s="5">
        <v>0</v>
      </c>
      <c r="U2138" s="5">
        <v>0</v>
      </c>
      <c r="V2138" s="5">
        <f t="shared" si="175"/>
        <v>4.1624999999999996</v>
      </c>
      <c r="W2138" s="5">
        <f t="shared" si="171"/>
        <v>-4.1624999999999996</v>
      </c>
      <c r="X2138" s="8">
        <f t="shared" si="172"/>
        <v>-1</v>
      </c>
      <c r="Y2138" s="4">
        <v>0</v>
      </c>
      <c r="Z2138" s="9" t="str">
        <f t="shared" si="173"/>
        <v>NA</v>
      </c>
      <c r="AA2138" s="10">
        <f t="shared" si="174"/>
        <v>0</v>
      </c>
    </row>
    <row r="2139" spans="1:27" x14ac:dyDescent="0.55000000000000004">
      <c r="A2139" s="3" t="s">
        <v>71</v>
      </c>
      <c r="B2139" s="3" t="s">
        <v>72</v>
      </c>
      <c r="C2139" s="3" t="s">
        <v>3740</v>
      </c>
      <c r="D2139" s="3" t="s">
        <v>3741</v>
      </c>
      <c r="E2139" s="4" t="s">
        <v>47</v>
      </c>
      <c r="F2139" s="3" t="s">
        <v>173</v>
      </c>
      <c r="G2139" s="3" t="s">
        <v>3742</v>
      </c>
      <c r="H2139" s="3" t="s">
        <v>34</v>
      </c>
      <c r="I2139" s="3" t="s">
        <v>77</v>
      </c>
      <c r="J2139" s="3" t="s">
        <v>36</v>
      </c>
      <c r="K2139" s="3" t="s">
        <v>42</v>
      </c>
      <c r="L2139" s="5">
        <v>6.25</v>
      </c>
      <c r="M2139" s="4">
        <v>2</v>
      </c>
      <c r="N2139" s="5">
        <v>4.1749999999999998</v>
      </c>
      <c r="O2139" s="5">
        <v>2.0874999999999999</v>
      </c>
      <c r="P2139" s="4">
        <v>27</v>
      </c>
      <c r="Q2139" s="6">
        <v>7.4074074074074101</v>
      </c>
      <c r="R2139" s="7">
        <v>1</v>
      </c>
      <c r="S2139" s="6">
        <v>0</v>
      </c>
      <c r="T2139" s="5">
        <v>0</v>
      </c>
      <c r="U2139" s="5">
        <v>0</v>
      </c>
      <c r="V2139" s="5">
        <f t="shared" si="175"/>
        <v>4.1749999999999998</v>
      </c>
      <c r="W2139" s="5">
        <f t="shared" si="171"/>
        <v>-4.1749999999999998</v>
      </c>
      <c r="X2139" s="8">
        <f t="shared" si="172"/>
        <v>-1</v>
      </c>
      <c r="Y2139" s="4">
        <v>0</v>
      </c>
      <c r="Z2139" s="9" t="str">
        <f t="shared" si="173"/>
        <v>NA</v>
      </c>
      <c r="AA2139" s="10">
        <f t="shared" si="174"/>
        <v>0</v>
      </c>
    </row>
    <row r="2140" spans="1:27" x14ac:dyDescent="0.55000000000000004">
      <c r="A2140" s="3" t="s">
        <v>71</v>
      </c>
      <c r="B2140" s="3" t="s">
        <v>72</v>
      </c>
      <c r="C2140" s="3" t="s">
        <v>3743</v>
      </c>
      <c r="D2140" s="3" t="s">
        <v>568</v>
      </c>
      <c r="E2140" s="4" t="s">
        <v>47</v>
      </c>
      <c r="F2140" s="3" t="s">
        <v>137</v>
      </c>
      <c r="G2140" s="3" t="s">
        <v>138</v>
      </c>
      <c r="H2140" s="3" t="s">
        <v>34</v>
      </c>
      <c r="I2140" s="3" t="s">
        <v>77</v>
      </c>
      <c r="J2140" s="3" t="s">
        <v>36</v>
      </c>
      <c r="K2140" s="3" t="s">
        <v>42</v>
      </c>
      <c r="L2140" s="5">
        <v>6.25</v>
      </c>
      <c r="M2140" s="4">
        <v>3</v>
      </c>
      <c r="N2140" s="5">
        <v>4.1874999749999997</v>
      </c>
      <c r="O2140" s="5">
        <v>1.3958333249999999</v>
      </c>
      <c r="P2140" s="4">
        <v>56</v>
      </c>
      <c r="Q2140" s="6">
        <v>5.3571428571428603</v>
      </c>
      <c r="R2140" s="7">
        <v>1.6428571428571399</v>
      </c>
      <c r="S2140" s="6">
        <v>0</v>
      </c>
      <c r="T2140" s="5">
        <v>0</v>
      </c>
      <c r="U2140" s="5">
        <v>0</v>
      </c>
      <c r="V2140" s="5">
        <f t="shared" si="175"/>
        <v>4.1874999749999997</v>
      </c>
      <c r="W2140" s="5">
        <f t="shared" si="171"/>
        <v>-4.1874999749999997</v>
      </c>
      <c r="X2140" s="8">
        <f t="shared" si="172"/>
        <v>-1</v>
      </c>
      <c r="Y2140" s="4">
        <v>0</v>
      </c>
      <c r="Z2140" s="9" t="str">
        <f t="shared" si="173"/>
        <v>NA</v>
      </c>
      <c r="AA2140" s="10">
        <f t="shared" si="174"/>
        <v>0</v>
      </c>
    </row>
    <row r="2141" spans="1:27" x14ac:dyDescent="0.55000000000000004">
      <c r="A2141" s="3" t="s">
        <v>71</v>
      </c>
      <c r="B2141" s="3" t="s">
        <v>72</v>
      </c>
      <c r="C2141" s="3" t="s">
        <v>3744</v>
      </c>
      <c r="D2141" s="3" t="s">
        <v>2977</v>
      </c>
      <c r="E2141" s="4" t="s">
        <v>47</v>
      </c>
      <c r="F2141" s="3" t="s">
        <v>75</v>
      </c>
      <c r="G2141" s="3" t="s">
        <v>76</v>
      </c>
      <c r="H2141" s="3" t="s">
        <v>34</v>
      </c>
      <c r="I2141" s="3" t="s">
        <v>77</v>
      </c>
      <c r="J2141" s="3" t="s">
        <v>36</v>
      </c>
      <c r="K2141" s="3" t="s">
        <v>42</v>
      </c>
      <c r="L2141" s="5">
        <v>6.25</v>
      </c>
      <c r="M2141" s="4">
        <v>2</v>
      </c>
      <c r="N2141" s="5">
        <v>4.2125000000000004</v>
      </c>
      <c r="O2141" s="5">
        <v>2.1062500000000002</v>
      </c>
      <c r="P2141" s="4">
        <v>15</v>
      </c>
      <c r="Q2141" s="6">
        <v>13.3333333333333</v>
      </c>
      <c r="R2141" s="7">
        <v>1.1319999999999999</v>
      </c>
      <c r="S2141" s="6">
        <v>0</v>
      </c>
      <c r="T2141" s="5">
        <v>0</v>
      </c>
      <c r="U2141" s="5">
        <v>0</v>
      </c>
      <c r="V2141" s="5">
        <f t="shared" si="175"/>
        <v>4.2125000000000004</v>
      </c>
      <c r="W2141" s="5">
        <f t="shared" si="171"/>
        <v>-4.2125000000000004</v>
      </c>
      <c r="X2141" s="8">
        <f t="shared" si="172"/>
        <v>-1</v>
      </c>
      <c r="Y2141" s="4">
        <v>0</v>
      </c>
      <c r="Z2141" s="9" t="str">
        <f t="shared" si="173"/>
        <v>NA</v>
      </c>
      <c r="AA2141" s="10">
        <f t="shared" si="174"/>
        <v>0</v>
      </c>
    </row>
    <row r="2142" spans="1:27" x14ac:dyDescent="0.55000000000000004">
      <c r="A2142" s="3" t="s">
        <v>71</v>
      </c>
      <c r="B2142" s="3" t="s">
        <v>72</v>
      </c>
      <c r="C2142" s="3" t="s">
        <v>3745</v>
      </c>
      <c r="D2142" s="3" t="s">
        <v>2981</v>
      </c>
      <c r="E2142" s="4" t="s">
        <v>47</v>
      </c>
      <c r="F2142" s="3" t="s">
        <v>194</v>
      </c>
      <c r="G2142" s="3" t="s">
        <v>3462</v>
      </c>
      <c r="H2142" s="3" t="s">
        <v>34</v>
      </c>
      <c r="I2142" s="3" t="s">
        <v>77</v>
      </c>
      <c r="J2142" s="3" t="s">
        <v>36</v>
      </c>
      <c r="K2142" s="3" t="s">
        <v>42</v>
      </c>
      <c r="L2142" s="5">
        <v>6.25</v>
      </c>
      <c r="M2142" s="4">
        <v>1</v>
      </c>
      <c r="N2142" s="5">
        <v>4.2125000000000004</v>
      </c>
      <c r="O2142" s="5">
        <v>4.2125000000000004</v>
      </c>
      <c r="P2142" s="4">
        <v>1</v>
      </c>
      <c r="Q2142" s="6">
        <v>100</v>
      </c>
      <c r="R2142" s="7">
        <v>1</v>
      </c>
      <c r="S2142" s="6">
        <v>0</v>
      </c>
      <c r="T2142" s="5">
        <v>0</v>
      </c>
      <c r="U2142" s="5">
        <v>0</v>
      </c>
      <c r="V2142" s="5">
        <f t="shared" si="175"/>
        <v>4.2125000000000004</v>
      </c>
      <c r="W2142" s="5">
        <f t="shared" si="171"/>
        <v>-4.2125000000000004</v>
      </c>
      <c r="X2142" s="8">
        <f t="shared" si="172"/>
        <v>-1</v>
      </c>
      <c r="Y2142" s="4">
        <v>0</v>
      </c>
      <c r="Z2142" s="9" t="str">
        <f t="shared" si="173"/>
        <v>NA</v>
      </c>
      <c r="AA2142" s="10">
        <f t="shared" si="174"/>
        <v>0</v>
      </c>
    </row>
    <row r="2143" spans="1:27" x14ac:dyDescent="0.55000000000000004">
      <c r="A2143" s="3" t="s">
        <v>71</v>
      </c>
      <c r="B2143" s="3" t="s">
        <v>72</v>
      </c>
      <c r="C2143" s="3" t="s">
        <v>3746</v>
      </c>
      <c r="D2143" s="3" t="s">
        <v>3164</v>
      </c>
      <c r="E2143" s="4" t="s">
        <v>47</v>
      </c>
      <c r="F2143" s="3" t="s">
        <v>262</v>
      </c>
      <c r="G2143" s="3" t="s">
        <v>2938</v>
      </c>
      <c r="H2143" s="3" t="s">
        <v>34</v>
      </c>
      <c r="I2143" s="3" t="s">
        <v>77</v>
      </c>
      <c r="J2143" s="3" t="s">
        <v>36</v>
      </c>
      <c r="K2143" s="3" t="s">
        <v>61</v>
      </c>
      <c r="L2143" s="5">
        <v>6.25</v>
      </c>
      <c r="M2143" s="4">
        <v>2</v>
      </c>
      <c r="N2143" s="5">
        <v>4.2125000000000004</v>
      </c>
      <c r="O2143" s="5">
        <v>2.1062500000000002</v>
      </c>
      <c r="P2143" s="4">
        <v>142</v>
      </c>
      <c r="Q2143" s="6">
        <v>1.40845070422535</v>
      </c>
      <c r="R2143" s="7">
        <v>1.3922535211267599</v>
      </c>
      <c r="S2143" s="6">
        <v>0</v>
      </c>
      <c r="T2143" s="5">
        <v>0</v>
      </c>
      <c r="U2143" s="5">
        <v>0</v>
      </c>
      <c r="V2143" s="5">
        <f t="shared" si="175"/>
        <v>4.2125000000000004</v>
      </c>
      <c r="W2143" s="5">
        <f t="shared" si="171"/>
        <v>-4.2125000000000004</v>
      </c>
      <c r="X2143" s="8">
        <f t="shared" si="172"/>
        <v>-1</v>
      </c>
      <c r="Y2143" s="4">
        <v>0</v>
      </c>
      <c r="Z2143" s="9" t="str">
        <f t="shared" si="173"/>
        <v>NA</v>
      </c>
      <c r="AA2143" s="10">
        <f t="shared" si="174"/>
        <v>0</v>
      </c>
    </row>
    <row r="2144" spans="1:27" x14ac:dyDescent="0.55000000000000004">
      <c r="A2144" s="3" t="s">
        <v>71</v>
      </c>
      <c r="B2144" s="3" t="s">
        <v>72</v>
      </c>
      <c r="C2144" s="3" t="s">
        <v>3747</v>
      </c>
      <c r="D2144" s="3" t="s">
        <v>2632</v>
      </c>
      <c r="E2144" s="4" t="s">
        <v>47</v>
      </c>
      <c r="F2144" s="3" t="s">
        <v>104</v>
      </c>
      <c r="G2144" s="3" t="s">
        <v>232</v>
      </c>
      <c r="H2144" s="3" t="s">
        <v>34</v>
      </c>
      <c r="I2144" s="3" t="s">
        <v>77</v>
      </c>
      <c r="J2144" s="3" t="s">
        <v>36</v>
      </c>
      <c r="K2144" s="3" t="s">
        <v>37</v>
      </c>
      <c r="L2144" s="5">
        <v>6.25</v>
      </c>
      <c r="M2144" s="4">
        <v>1</v>
      </c>
      <c r="N2144" s="5">
        <v>4.25</v>
      </c>
      <c r="O2144" s="5">
        <v>4.25</v>
      </c>
      <c r="P2144" s="4">
        <v>12</v>
      </c>
      <c r="Q2144" s="6">
        <v>8.3333333333333304</v>
      </c>
      <c r="R2144" s="7">
        <v>1.8333333333333299</v>
      </c>
      <c r="S2144" s="6">
        <v>0</v>
      </c>
      <c r="T2144" s="5">
        <v>0</v>
      </c>
      <c r="U2144" s="5">
        <v>0</v>
      </c>
      <c r="V2144" s="5">
        <f t="shared" si="175"/>
        <v>4.25</v>
      </c>
      <c r="W2144" s="5">
        <f t="shared" si="171"/>
        <v>-4.25</v>
      </c>
      <c r="X2144" s="8">
        <f t="shared" si="172"/>
        <v>-1</v>
      </c>
      <c r="Y2144" s="4">
        <v>0</v>
      </c>
      <c r="Z2144" s="9" t="str">
        <f t="shared" si="173"/>
        <v>NA</v>
      </c>
      <c r="AA2144" s="10">
        <f t="shared" si="174"/>
        <v>0</v>
      </c>
    </row>
    <row r="2145" spans="1:27" x14ac:dyDescent="0.55000000000000004">
      <c r="A2145" s="3" t="s">
        <v>71</v>
      </c>
      <c r="B2145" s="3" t="s">
        <v>72</v>
      </c>
      <c r="C2145" s="3" t="s">
        <v>3748</v>
      </c>
      <c r="D2145" s="3" t="s">
        <v>3112</v>
      </c>
      <c r="E2145" s="4" t="s">
        <v>47</v>
      </c>
      <c r="F2145" s="3" t="s">
        <v>137</v>
      </c>
      <c r="G2145" s="3" t="s">
        <v>3629</v>
      </c>
      <c r="H2145" s="3" t="s">
        <v>34</v>
      </c>
      <c r="I2145" s="3" t="s">
        <v>77</v>
      </c>
      <c r="J2145" s="3" t="s">
        <v>36</v>
      </c>
      <c r="K2145" s="3" t="s">
        <v>42</v>
      </c>
      <c r="L2145" s="5">
        <v>6.25</v>
      </c>
      <c r="M2145" s="4">
        <v>1</v>
      </c>
      <c r="N2145" s="5">
        <v>4.25</v>
      </c>
      <c r="O2145" s="5">
        <v>4.25</v>
      </c>
      <c r="P2145" s="4">
        <v>82</v>
      </c>
      <c r="Q2145" s="6">
        <v>1.2195121951219501</v>
      </c>
      <c r="R2145" s="7">
        <v>1.7890243902439</v>
      </c>
      <c r="S2145" s="6">
        <v>0</v>
      </c>
      <c r="T2145" s="5">
        <v>0</v>
      </c>
      <c r="U2145" s="5">
        <v>0</v>
      </c>
      <c r="V2145" s="5">
        <f t="shared" si="175"/>
        <v>4.25</v>
      </c>
      <c r="W2145" s="5">
        <f t="shared" si="171"/>
        <v>-4.25</v>
      </c>
      <c r="X2145" s="8">
        <f t="shared" si="172"/>
        <v>-1</v>
      </c>
      <c r="Y2145" s="4">
        <v>0</v>
      </c>
      <c r="Z2145" s="9" t="str">
        <f t="shared" si="173"/>
        <v>NA</v>
      </c>
      <c r="AA2145" s="10">
        <f t="shared" si="174"/>
        <v>0</v>
      </c>
    </row>
    <row r="2146" spans="1:27" x14ac:dyDescent="0.55000000000000004">
      <c r="A2146" s="3" t="s">
        <v>71</v>
      </c>
      <c r="B2146" s="3" t="s">
        <v>72</v>
      </c>
      <c r="C2146" s="3" t="s">
        <v>3749</v>
      </c>
      <c r="D2146" s="3" t="s">
        <v>473</v>
      </c>
      <c r="E2146" s="4" t="s">
        <v>47</v>
      </c>
      <c r="F2146" s="3" t="s">
        <v>40</v>
      </c>
      <c r="G2146" s="3" t="s">
        <v>3195</v>
      </c>
      <c r="H2146" s="3" t="s">
        <v>34</v>
      </c>
      <c r="I2146" s="3" t="s">
        <v>77</v>
      </c>
      <c r="J2146" s="3" t="s">
        <v>36</v>
      </c>
      <c r="K2146" s="3" t="s">
        <v>42</v>
      </c>
      <c r="L2146" s="5">
        <v>6.25</v>
      </c>
      <c r="M2146" s="4">
        <v>2</v>
      </c>
      <c r="N2146" s="5">
        <v>4.25</v>
      </c>
      <c r="O2146" s="5">
        <v>2.125</v>
      </c>
      <c r="P2146" s="4">
        <v>22</v>
      </c>
      <c r="Q2146" s="6">
        <v>9.0909090909090899</v>
      </c>
      <c r="R2146" s="7">
        <v>1.0909090909090899</v>
      </c>
      <c r="S2146" s="6">
        <v>0</v>
      </c>
      <c r="T2146" s="5">
        <v>0</v>
      </c>
      <c r="U2146" s="5">
        <v>0</v>
      </c>
      <c r="V2146" s="5">
        <f t="shared" si="175"/>
        <v>4.25</v>
      </c>
      <c r="W2146" s="5">
        <f t="shared" si="171"/>
        <v>-4.25</v>
      </c>
      <c r="X2146" s="8">
        <f t="shared" si="172"/>
        <v>-1</v>
      </c>
      <c r="Y2146" s="4">
        <v>0</v>
      </c>
      <c r="Z2146" s="9" t="str">
        <f t="shared" si="173"/>
        <v>NA</v>
      </c>
      <c r="AA2146" s="10">
        <f t="shared" si="174"/>
        <v>0</v>
      </c>
    </row>
    <row r="2147" spans="1:27" x14ac:dyDescent="0.55000000000000004">
      <c r="A2147" s="3" t="s">
        <v>71</v>
      </c>
      <c r="B2147" s="3" t="s">
        <v>72</v>
      </c>
      <c r="C2147" s="3" t="s">
        <v>3750</v>
      </c>
      <c r="D2147" s="3" t="s">
        <v>3751</v>
      </c>
      <c r="E2147" s="4" t="s">
        <v>47</v>
      </c>
      <c r="F2147" s="3" t="s">
        <v>173</v>
      </c>
      <c r="G2147" s="3" t="s">
        <v>2721</v>
      </c>
      <c r="H2147" s="3" t="s">
        <v>1074</v>
      </c>
      <c r="I2147" s="3" t="s">
        <v>77</v>
      </c>
      <c r="J2147" s="3" t="s">
        <v>36</v>
      </c>
      <c r="K2147" s="3" t="s">
        <v>42</v>
      </c>
      <c r="L2147" s="5">
        <v>6.25</v>
      </c>
      <c r="M2147" s="4">
        <v>1</v>
      </c>
      <c r="N2147" s="5">
        <v>4.2625000000000002</v>
      </c>
      <c r="O2147" s="5">
        <v>4.2625000000000002</v>
      </c>
      <c r="P2147" s="4">
        <v>20</v>
      </c>
      <c r="Q2147" s="6">
        <v>5</v>
      </c>
      <c r="R2147" s="7">
        <v>1.1000000000000001</v>
      </c>
      <c r="S2147" s="6">
        <v>0</v>
      </c>
      <c r="T2147" s="5">
        <v>0</v>
      </c>
      <c r="U2147" s="5">
        <v>0</v>
      </c>
      <c r="V2147" s="5">
        <f t="shared" si="175"/>
        <v>4.2625000000000002</v>
      </c>
      <c r="W2147" s="5">
        <f t="shared" si="171"/>
        <v>-4.2625000000000002</v>
      </c>
      <c r="X2147" s="8">
        <f t="shared" si="172"/>
        <v>-1</v>
      </c>
      <c r="Y2147" s="4">
        <v>0</v>
      </c>
      <c r="Z2147" s="9" t="str">
        <f t="shared" si="173"/>
        <v>NA</v>
      </c>
      <c r="AA2147" s="10">
        <f t="shared" si="174"/>
        <v>0</v>
      </c>
    </row>
    <row r="2148" spans="1:27" x14ac:dyDescent="0.55000000000000004">
      <c r="A2148" s="3" t="s">
        <v>71</v>
      </c>
      <c r="B2148" s="3" t="s">
        <v>72</v>
      </c>
      <c r="C2148" s="3" t="s">
        <v>3752</v>
      </c>
      <c r="D2148" s="3" t="s">
        <v>3350</v>
      </c>
      <c r="E2148" s="4" t="s">
        <v>47</v>
      </c>
      <c r="F2148" s="3" t="s">
        <v>40</v>
      </c>
      <c r="G2148" s="3" t="s">
        <v>3246</v>
      </c>
      <c r="H2148" s="3" t="s">
        <v>34</v>
      </c>
      <c r="I2148" s="3" t="s">
        <v>77</v>
      </c>
      <c r="J2148" s="3" t="s">
        <v>36</v>
      </c>
      <c r="K2148" s="3" t="s">
        <v>42</v>
      </c>
      <c r="L2148" s="5">
        <v>6.25</v>
      </c>
      <c r="M2148" s="4">
        <v>3</v>
      </c>
      <c r="N2148" s="5">
        <v>4.262499974999999</v>
      </c>
      <c r="O2148" s="5">
        <v>1.4208333249999998</v>
      </c>
      <c r="P2148" s="4">
        <v>19</v>
      </c>
      <c r="Q2148" s="6">
        <v>15.789473684210501</v>
      </c>
      <c r="R2148" s="7">
        <v>1.3684210526315801</v>
      </c>
      <c r="S2148" s="6">
        <v>0</v>
      </c>
      <c r="T2148" s="5">
        <v>0</v>
      </c>
      <c r="U2148" s="5">
        <v>0</v>
      </c>
      <c r="V2148" s="5">
        <f t="shared" si="175"/>
        <v>4.262499974999999</v>
      </c>
      <c r="W2148" s="5">
        <f t="shared" si="171"/>
        <v>-4.262499974999999</v>
      </c>
      <c r="X2148" s="8">
        <f t="shared" si="172"/>
        <v>-1</v>
      </c>
      <c r="Y2148" s="4">
        <v>0</v>
      </c>
      <c r="Z2148" s="9" t="str">
        <f t="shared" si="173"/>
        <v>NA</v>
      </c>
      <c r="AA2148" s="10">
        <f t="shared" si="174"/>
        <v>0</v>
      </c>
    </row>
    <row r="2149" spans="1:27" x14ac:dyDescent="0.55000000000000004">
      <c r="A2149" s="3" t="s">
        <v>71</v>
      </c>
      <c r="B2149" s="3" t="s">
        <v>72</v>
      </c>
      <c r="C2149" s="3" t="s">
        <v>3753</v>
      </c>
      <c r="D2149" s="3" t="s">
        <v>3615</v>
      </c>
      <c r="E2149" s="4" t="s">
        <v>47</v>
      </c>
      <c r="F2149" s="3" t="s">
        <v>173</v>
      </c>
      <c r="G2149" s="3" t="s">
        <v>385</v>
      </c>
      <c r="H2149" s="3" t="s">
        <v>34</v>
      </c>
      <c r="I2149" s="3" t="s">
        <v>77</v>
      </c>
      <c r="J2149" s="3" t="s">
        <v>36</v>
      </c>
      <c r="K2149" s="3" t="s">
        <v>42</v>
      </c>
      <c r="L2149" s="5">
        <v>6.25</v>
      </c>
      <c r="M2149" s="4">
        <v>1</v>
      </c>
      <c r="N2149" s="5">
        <v>4.3</v>
      </c>
      <c r="O2149" s="5">
        <v>4.3</v>
      </c>
      <c r="P2149" s="4">
        <v>1854</v>
      </c>
      <c r="Q2149" s="6">
        <v>5.39374325782093E-2</v>
      </c>
      <c r="R2149" s="7">
        <v>1.9929881337648301</v>
      </c>
      <c r="S2149" s="6">
        <v>0</v>
      </c>
      <c r="T2149" s="5">
        <v>0</v>
      </c>
      <c r="U2149" s="5">
        <v>0</v>
      </c>
      <c r="V2149" s="5">
        <f t="shared" si="175"/>
        <v>4.3</v>
      </c>
      <c r="W2149" s="5">
        <f t="shared" si="171"/>
        <v>-4.3</v>
      </c>
      <c r="X2149" s="8">
        <f t="shared" si="172"/>
        <v>-1</v>
      </c>
      <c r="Y2149" s="4">
        <v>0</v>
      </c>
      <c r="Z2149" s="9" t="str">
        <f t="shared" si="173"/>
        <v>NA</v>
      </c>
      <c r="AA2149" s="10">
        <f t="shared" si="174"/>
        <v>0</v>
      </c>
    </row>
    <row r="2150" spans="1:27" x14ac:dyDescent="0.55000000000000004">
      <c r="A2150" s="3" t="s">
        <v>71</v>
      </c>
      <c r="B2150" s="3" t="s">
        <v>72</v>
      </c>
      <c r="C2150" s="3" t="s">
        <v>3754</v>
      </c>
      <c r="D2150" s="3" t="s">
        <v>568</v>
      </c>
      <c r="E2150" s="4" t="s">
        <v>47</v>
      </c>
      <c r="F2150" s="3" t="s">
        <v>125</v>
      </c>
      <c r="G2150" s="3" t="s">
        <v>2728</v>
      </c>
      <c r="H2150" s="3" t="s">
        <v>34</v>
      </c>
      <c r="I2150" s="3" t="s">
        <v>77</v>
      </c>
      <c r="J2150" s="3" t="s">
        <v>36</v>
      </c>
      <c r="K2150" s="3" t="s">
        <v>42</v>
      </c>
      <c r="L2150" s="5">
        <v>6.25</v>
      </c>
      <c r="M2150" s="4">
        <v>1</v>
      </c>
      <c r="N2150" s="5">
        <v>4.3</v>
      </c>
      <c r="O2150" s="5">
        <v>4.3</v>
      </c>
      <c r="P2150" s="4">
        <v>9</v>
      </c>
      <c r="Q2150" s="6">
        <v>11.1111111111111</v>
      </c>
      <c r="R2150" s="7">
        <v>1.98888888888889</v>
      </c>
      <c r="S2150" s="6">
        <v>0</v>
      </c>
      <c r="T2150" s="5">
        <v>0</v>
      </c>
      <c r="U2150" s="5">
        <v>0</v>
      </c>
      <c r="V2150" s="5">
        <f t="shared" si="175"/>
        <v>4.3</v>
      </c>
      <c r="W2150" s="5">
        <f t="shared" si="171"/>
        <v>-4.3</v>
      </c>
      <c r="X2150" s="8">
        <f t="shared" si="172"/>
        <v>-1</v>
      </c>
      <c r="Y2150" s="4">
        <v>0</v>
      </c>
      <c r="Z2150" s="9" t="str">
        <f t="shared" si="173"/>
        <v>NA</v>
      </c>
      <c r="AA2150" s="10">
        <f t="shared" si="174"/>
        <v>0</v>
      </c>
    </row>
    <row r="2151" spans="1:27" x14ac:dyDescent="0.55000000000000004">
      <c r="A2151" s="3" t="s">
        <v>71</v>
      </c>
      <c r="B2151" s="3" t="s">
        <v>72</v>
      </c>
      <c r="C2151" s="3" t="s">
        <v>3755</v>
      </c>
      <c r="D2151" s="3" t="s">
        <v>3756</v>
      </c>
      <c r="E2151" s="4" t="s">
        <v>56</v>
      </c>
      <c r="F2151" s="3" t="s">
        <v>32</v>
      </c>
      <c r="G2151" s="3" t="s">
        <v>2843</v>
      </c>
      <c r="H2151" s="3" t="s">
        <v>34</v>
      </c>
      <c r="I2151" s="3" t="s">
        <v>77</v>
      </c>
      <c r="J2151" s="3" t="s">
        <v>36</v>
      </c>
      <c r="K2151" s="3" t="s">
        <v>61</v>
      </c>
      <c r="L2151" s="5">
        <v>6.25</v>
      </c>
      <c r="M2151" s="4">
        <v>3</v>
      </c>
      <c r="N2151" s="5">
        <v>4.3125</v>
      </c>
      <c r="O2151" s="5">
        <v>1.4375</v>
      </c>
      <c r="P2151" s="4">
        <v>324</v>
      </c>
      <c r="Q2151" s="6">
        <v>0.92592592592592604</v>
      </c>
      <c r="R2151" s="7">
        <v>2.19382716049383</v>
      </c>
      <c r="S2151" s="6">
        <v>0</v>
      </c>
      <c r="T2151" s="5">
        <v>0</v>
      </c>
      <c r="U2151" s="5">
        <v>0</v>
      </c>
      <c r="V2151" s="5">
        <f t="shared" si="175"/>
        <v>4.3125</v>
      </c>
      <c r="W2151" s="5">
        <f t="shared" si="171"/>
        <v>-4.3125</v>
      </c>
      <c r="X2151" s="8">
        <f t="shared" si="172"/>
        <v>-1</v>
      </c>
      <c r="Y2151" s="4">
        <v>0</v>
      </c>
      <c r="Z2151" s="9" t="str">
        <f t="shared" si="173"/>
        <v>NA</v>
      </c>
      <c r="AA2151" s="10">
        <f t="shared" si="174"/>
        <v>0</v>
      </c>
    </row>
    <row r="2152" spans="1:27" x14ac:dyDescent="0.55000000000000004">
      <c r="A2152" s="3" t="s">
        <v>71</v>
      </c>
      <c r="B2152" s="3" t="s">
        <v>72</v>
      </c>
      <c r="C2152" s="3" t="s">
        <v>3757</v>
      </c>
      <c r="D2152" s="3" t="s">
        <v>2995</v>
      </c>
      <c r="E2152" s="4" t="s">
        <v>47</v>
      </c>
      <c r="F2152" s="3" t="s">
        <v>173</v>
      </c>
      <c r="G2152" s="3" t="s">
        <v>3132</v>
      </c>
      <c r="H2152" s="3" t="s">
        <v>34</v>
      </c>
      <c r="I2152" s="3" t="s">
        <v>77</v>
      </c>
      <c r="J2152" s="3" t="s">
        <v>36</v>
      </c>
      <c r="K2152" s="3" t="s">
        <v>42</v>
      </c>
      <c r="L2152" s="5">
        <v>6.25</v>
      </c>
      <c r="M2152" s="4">
        <v>3</v>
      </c>
      <c r="N2152" s="5">
        <v>4.3249999875</v>
      </c>
      <c r="O2152" s="5">
        <v>1.4416666624999999</v>
      </c>
      <c r="P2152" s="4">
        <v>83</v>
      </c>
      <c r="Q2152" s="6">
        <v>3.6144578313253</v>
      </c>
      <c r="R2152" s="7">
        <v>1.51204819277108</v>
      </c>
      <c r="S2152" s="6">
        <v>0</v>
      </c>
      <c r="T2152" s="5">
        <v>0</v>
      </c>
      <c r="U2152" s="5">
        <v>0</v>
      </c>
      <c r="V2152" s="5">
        <f t="shared" si="175"/>
        <v>4.3249999875</v>
      </c>
      <c r="W2152" s="5">
        <f t="shared" si="171"/>
        <v>-4.3249999875</v>
      </c>
      <c r="X2152" s="8">
        <f t="shared" si="172"/>
        <v>-1</v>
      </c>
      <c r="Y2152" s="4">
        <v>0</v>
      </c>
      <c r="Z2152" s="9" t="str">
        <f t="shared" si="173"/>
        <v>NA</v>
      </c>
      <c r="AA2152" s="10">
        <f t="shared" si="174"/>
        <v>0</v>
      </c>
    </row>
    <row r="2153" spans="1:27" x14ac:dyDescent="0.55000000000000004">
      <c r="A2153" s="3" t="s">
        <v>71</v>
      </c>
      <c r="B2153" s="3" t="s">
        <v>72</v>
      </c>
      <c r="C2153" s="3" t="s">
        <v>3758</v>
      </c>
      <c r="D2153" s="3" t="s">
        <v>3759</v>
      </c>
      <c r="E2153" s="4" t="s">
        <v>47</v>
      </c>
      <c r="F2153" s="3" t="s">
        <v>32</v>
      </c>
      <c r="G2153" s="3" t="s">
        <v>377</v>
      </c>
      <c r="H2153" s="3" t="s">
        <v>34</v>
      </c>
      <c r="I2153" s="3" t="s">
        <v>77</v>
      </c>
      <c r="J2153" s="3" t="s">
        <v>36</v>
      </c>
      <c r="K2153" s="3" t="s">
        <v>61</v>
      </c>
      <c r="L2153" s="5">
        <v>6.25</v>
      </c>
      <c r="M2153" s="4">
        <v>4</v>
      </c>
      <c r="N2153" s="5">
        <v>4.3499999999999996</v>
      </c>
      <c r="O2153" s="5">
        <v>1.0874999999999999</v>
      </c>
      <c r="P2153" s="4">
        <v>68</v>
      </c>
      <c r="Q2153" s="6">
        <v>5.8823529411764701</v>
      </c>
      <c r="R2153" s="7">
        <v>1.3073529411764699</v>
      </c>
      <c r="S2153" s="6">
        <v>0</v>
      </c>
      <c r="T2153" s="5">
        <v>0</v>
      </c>
      <c r="U2153" s="5">
        <v>0</v>
      </c>
      <c r="V2153" s="5">
        <f t="shared" si="175"/>
        <v>4.3499999999999996</v>
      </c>
      <c r="W2153" s="5">
        <f t="shared" si="171"/>
        <v>-4.3499999999999996</v>
      </c>
      <c r="X2153" s="8">
        <f t="shared" si="172"/>
        <v>-1</v>
      </c>
      <c r="Y2153" s="4">
        <v>0</v>
      </c>
      <c r="Z2153" s="9" t="str">
        <f t="shared" si="173"/>
        <v>NA</v>
      </c>
      <c r="AA2153" s="10">
        <f t="shared" si="174"/>
        <v>0</v>
      </c>
    </row>
    <row r="2154" spans="1:27" x14ac:dyDescent="0.55000000000000004">
      <c r="A2154" s="3" t="s">
        <v>71</v>
      </c>
      <c r="B2154" s="3" t="s">
        <v>72</v>
      </c>
      <c r="C2154" s="3" t="s">
        <v>3760</v>
      </c>
      <c r="D2154" s="3" t="s">
        <v>2879</v>
      </c>
      <c r="E2154" s="4" t="s">
        <v>47</v>
      </c>
      <c r="F2154" s="3" t="s">
        <v>75</v>
      </c>
      <c r="G2154" s="3" t="s">
        <v>76</v>
      </c>
      <c r="H2154" s="3" t="s">
        <v>34</v>
      </c>
      <c r="I2154" s="3" t="s">
        <v>77</v>
      </c>
      <c r="J2154" s="3" t="s">
        <v>36</v>
      </c>
      <c r="K2154" s="3" t="s">
        <v>42</v>
      </c>
      <c r="L2154" s="5">
        <v>6.25</v>
      </c>
      <c r="M2154" s="4">
        <v>2</v>
      </c>
      <c r="N2154" s="5">
        <v>4.3499999999999996</v>
      </c>
      <c r="O2154" s="5">
        <v>2.1749999999999998</v>
      </c>
      <c r="P2154" s="4">
        <v>3</v>
      </c>
      <c r="Q2154" s="6">
        <v>66.6666666666667</v>
      </c>
      <c r="R2154" s="7">
        <v>1</v>
      </c>
      <c r="S2154" s="6">
        <v>0</v>
      </c>
      <c r="T2154" s="5">
        <v>0</v>
      </c>
      <c r="U2154" s="5">
        <v>0</v>
      </c>
      <c r="V2154" s="5">
        <f t="shared" si="175"/>
        <v>4.3499999999999996</v>
      </c>
      <c r="W2154" s="5">
        <f t="shared" si="171"/>
        <v>-4.3499999999999996</v>
      </c>
      <c r="X2154" s="8">
        <f t="shared" si="172"/>
        <v>-1</v>
      </c>
      <c r="Y2154" s="4">
        <v>0</v>
      </c>
      <c r="Z2154" s="9" t="str">
        <f t="shared" si="173"/>
        <v>NA</v>
      </c>
      <c r="AA2154" s="10">
        <f t="shared" si="174"/>
        <v>0</v>
      </c>
    </row>
    <row r="2155" spans="1:27" x14ac:dyDescent="0.55000000000000004">
      <c r="A2155" s="3" t="s">
        <v>71</v>
      </c>
      <c r="B2155" s="3" t="s">
        <v>72</v>
      </c>
      <c r="C2155" s="3" t="s">
        <v>3761</v>
      </c>
      <c r="D2155" s="3" t="s">
        <v>523</v>
      </c>
      <c r="E2155" s="4" t="s">
        <v>47</v>
      </c>
      <c r="F2155" s="3" t="s">
        <v>125</v>
      </c>
      <c r="G2155" s="3" t="s">
        <v>2739</v>
      </c>
      <c r="H2155" s="3" t="s">
        <v>34</v>
      </c>
      <c r="I2155" s="3" t="s">
        <v>77</v>
      </c>
      <c r="J2155" s="3" t="s">
        <v>36</v>
      </c>
      <c r="K2155" s="3" t="s">
        <v>42</v>
      </c>
      <c r="L2155" s="5">
        <v>6.25</v>
      </c>
      <c r="M2155" s="4">
        <v>2</v>
      </c>
      <c r="N2155" s="5">
        <v>4.3499999999999996</v>
      </c>
      <c r="O2155" s="5">
        <v>2.1749999999999998</v>
      </c>
      <c r="P2155" s="4">
        <v>106</v>
      </c>
      <c r="Q2155" s="6">
        <v>1.88679245283019</v>
      </c>
      <c r="R2155" s="7">
        <v>1.7475471698113201</v>
      </c>
      <c r="S2155" s="6">
        <v>0</v>
      </c>
      <c r="T2155" s="5">
        <v>0</v>
      </c>
      <c r="U2155" s="5">
        <v>0</v>
      </c>
      <c r="V2155" s="5">
        <f t="shared" si="175"/>
        <v>4.3499999999999996</v>
      </c>
      <c r="W2155" s="5">
        <f t="shared" si="171"/>
        <v>-4.3499999999999996</v>
      </c>
      <c r="X2155" s="8">
        <f t="shared" si="172"/>
        <v>-1</v>
      </c>
      <c r="Y2155" s="4">
        <v>0</v>
      </c>
      <c r="Z2155" s="9" t="str">
        <f t="shared" si="173"/>
        <v>NA</v>
      </c>
      <c r="AA2155" s="10">
        <f t="shared" si="174"/>
        <v>0</v>
      </c>
    </row>
    <row r="2156" spans="1:27" x14ac:dyDescent="0.55000000000000004">
      <c r="A2156" s="3" t="s">
        <v>71</v>
      </c>
      <c r="B2156" s="3" t="s">
        <v>72</v>
      </c>
      <c r="C2156" s="3" t="s">
        <v>3762</v>
      </c>
      <c r="D2156" s="3" t="s">
        <v>3763</v>
      </c>
      <c r="E2156" s="4" t="s">
        <v>47</v>
      </c>
      <c r="F2156" s="3" t="s">
        <v>125</v>
      </c>
      <c r="G2156" s="3" t="s">
        <v>3700</v>
      </c>
      <c r="H2156" s="3" t="s">
        <v>34</v>
      </c>
      <c r="I2156" s="3" t="s">
        <v>77</v>
      </c>
      <c r="J2156" s="3" t="s">
        <v>36</v>
      </c>
      <c r="K2156" s="3" t="s">
        <v>61</v>
      </c>
      <c r="L2156" s="5">
        <v>6.25</v>
      </c>
      <c r="M2156" s="4">
        <v>1</v>
      </c>
      <c r="N2156" s="5">
        <v>4.375</v>
      </c>
      <c r="O2156" s="5">
        <v>4.375</v>
      </c>
      <c r="P2156" s="4">
        <v>2</v>
      </c>
      <c r="Q2156" s="6">
        <v>50</v>
      </c>
      <c r="R2156" s="7">
        <v>2.5</v>
      </c>
      <c r="S2156" s="6">
        <v>0</v>
      </c>
      <c r="T2156" s="5">
        <v>0</v>
      </c>
      <c r="U2156" s="5">
        <v>0</v>
      </c>
      <c r="V2156" s="5">
        <f t="shared" si="175"/>
        <v>4.375</v>
      </c>
      <c r="W2156" s="5">
        <f t="shared" si="171"/>
        <v>-4.375</v>
      </c>
      <c r="X2156" s="8">
        <f t="shared" si="172"/>
        <v>-1</v>
      </c>
      <c r="Y2156" s="4">
        <v>0</v>
      </c>
      <c r="Z2156" s="9" t="str">
        <f t="shared" si="173"/>
        <v>NA</v>
      </c>
      <c r="AA2156" s="10">
        <f t="shared" si="174"/>
        <v>0</v>
      </c>
    </row>
    <row r="2157" spans="1:27" x14ac:dyDescent="0.55000000000000004">
      <c r="A2157" s="3" t="s">
        <v>71</v>
      </c>
      <c r="B2157" s="3" t="s">
        <v>72</v>
      </c>
      <c r="C2157" s="3" t="s">
        <v>3764</v>
      </c>
      <c r="D2157" s="3" t="s">
        <v>3765</v>
      </c>
      <c r="E2157" s="4" t="s">
        <v>47</v>
      </c>
      <c r="F2157" s="3" t="s">
        <v>173</v>
      </c>
      <c r="G2157" s="3" t="s">
        <v>2872</v>
      </c>
      <c r="H2157" s="3" t="s">
        <v>34</v>
      </c>
      <c r="I2157" s="3" t="s">
        <v>77</v>
      </c>
      <c r="J2157" s="3" t="s">
        <v>36</v>
      </c>
      <c r="K2157" s="3" t="s">
        <v>42</v>
      </c>
      <c r="L2157" s="5">
        <v>6.25</v>
      </c>
      <c r="M2157" s="4">
        <v>2</v>
      </c>
      <c r="N2157" s="5">
        <v>4.3875000000000002</v>
      </c>
      <c r="O2157" s="5">
        <v>2.1937500000000001</v>
      </c>
      <c r="P2157" s="4">
        <v>44</v>
      </c>
      <c r="Q2157" s="6">
        <v>4.5454545454545503</v>
      </c>
      <c r="R2157" s="7">
        <v>1.44090909090909</v>
      </c>
      <c r="S2157" s="6">
        <v>0</v>
      </c>
      <c r="T2157" s="5">
        <v>0</v>
      </c>
      <c r="U2157" s="5">
        <v>0</v>
      </c>
      <c r="V2157" s="5">
        <f t="shared" si="175"/>
        <v>4.3875000000000002</v>
      </c>
      <c r="W2157" s="5">
        <f t="shared" si="171"/>
        <v>-4.3875000000000002</v>
      </c>
      <c r="X2157" s="8">
        <f t="shared" si="172"/>
        <v>-1</v>
      </c>
      <c r="Y2157" s="4">
        <v>0</v>
      </c>
      <c r="Z2157" s="9" t="str">
        <f t="shared" si="173"/>
        <v>NA</v>
      </c>
      <c r="AA2157" s="10">
        <f t="shared" si="174"/>
        <v>0</v>
      </c>
    </row>
    <row r="2158" spans="1:27" x14ac:dyDescent="0.55000000000000004">
      <c r="A2158" s="3" t="s">
        <v>71</v>
      </c>
      <c r="B2158" s="3" t="s">
        <v>72</v>
      </c>
      <c r="C2158" s="3" t="s">
        <v>3766</v>
      </c>
      <c r="D2158" s="3" t="s">
        <v>3767</v>
      </c>
      <c r="E2158" s="4" t="s">
        <v>47</v>
      </c>
      <c r="F2158" s="3" t="s">
        <v>32</v>
      </c>
      <c r="G2158" s="3" t="s">
        <v>2810</v>
      </c>
      <c r="H2158" s="3" t="s">
        <v>34</v>
      </c>
      <c r="I2158" s="3" t="s">
        <v>77</v>
      </c>
      <c r="J2158" s="3" t="s">
        <v>36</v>
      </c>
      <c r="K2158" s="3" t="s">
        <v>61</v>
      </c>
      <c r="L2158" s="5">
        <v>6.25</v>
      </c>
      <c r="M2158" s="4">
        <v>3</v>
      </c>
      <c r="N2158" s="5">
        <v>4.3875000000000002</v>
      </c>
      <c r="O2158" s="5">
        <v>1.4624999999999999</v>
      </c>
      <c r="P2158" s="4">
        <v>43</v>
      </c>
      <c r="Q2158" s="6">
        <v>6.9767441860465098</v>
      </c>
      <c r="R2158" s="7">
        <v>1.0465116279069799</v>
      </c>
      <c r="S2158" s="6">
        <v>0</v>
      </c>
      <c r="T2158" s="5">
        <v>0</v>
      </c>
      <c r="U2158" s="5">
        <v>0</v>
      </c>
      <c r="V2158" s="5">
        <f t="shared" si="175"/>
        <v>4.3875000000000002</v>
      </c>
      <c r="W2158" s="5">
        <f t="shared" si="171"/>
        <v>-4.3875000000000002</v>
      </c>
      <c r="X2158" s="8">
        <f t="shared" si="172"/>
        <v>-1</v>
      </c>
      <c r="Y2158" s="4">
        <v>0</v>
      </c>
      <c r="Z2158" s="9" t="str">
        <f t="shared" si="173"/>
        <v>NA</v>
      </c>
      <c r="AA2158" s="10">
        <f t="shared" si="174"/>
        <v>0</v>
      </c>
    </row>
    <row r="2159" spans="1:27" x14ac:dyDescent="0.55000000000000004">
      <c r="A2159" s="3" t="s">
        <v>71</v>
      </c>
      <c r="B2159" s="3" t="s">
        <v>72</v>
      </c>
      <c r="C2159" s="3" t="s">
        <v>3768</v>
      </c>
      <c r="D2159" s="3" t="s">
        <v>640</v>
      </c>
      <c r="E2159" s="4" t="s">
        <v>47</v>
      </c>
      <c r="F2159" s="3" t="s">
        <v>194</v>
      </c>
      <c r="G2159" s="3" t="s">
        <v>3769</v>
      </c>
      <c r="H2159" s="3" t="s">
        <v>34</v>
      </c>
      <c r="I2159" s="3" t="s">
        <v>77</v>
      </c>
      <c r="J2159" s="3" t="s">
        <v>36</v>
      </c>
      <c r="K2159" s="3" t="s">
        <v>42</v>
      </c>
      <c r="L2159" s="5">
        <v>6.25</v>
      </c>
      <c r="M2159" s="4">
        <v>2</v>
      </c>
      <c r="N2159" s="5">
        <v>4.3875000000000002</v>
      </c>
      <c r="O2159" s="5">
        <v>2.1937500000000001</v>
      </c>
      <c r="P2159" s="4">
        <v>22</v>
      </c>
      <c r="Q2159" s="6">
        <v>9.0909090909090899</v>
      </c>
      <c r="R2159" s="7">
        <v>1.1818181818181801</v>
      </c>
      <c r="S2159" s="6">
        <v>0</v>
      </c>
      <c r="T2159" s="5">
        <v>0</v>
      </c>
      <c r="U2159" s="5">
        <v>0</v>
      </c>
      <c r="V2159" s="5">
        <f t="shared" si="175"/>
        <v>4.3875000000000002</v>
      </c>
      <c r="W2159" s="5">
        <f t="shared" si="171"/>
        <v>-4.3875000000000002</v>
      </c>
      <c r="X2159" s="8">
        <f t="shared" si="172"/>
        <v>-1</v>
      </c>
      <c r="Y2159" s="4">
        <v>0</v>
      </c>
      <c r="Z2159" s="9" t="str">
        <f t="shared" si="173"/>
        <v>NA</v>
      </c>
      <c r="AA2159" s="10">
        <f t="shared" si="174"/>
        <v>0</v>
      </c>
    </row>
    <row r="2160" spans="1:27" x14ac:dyDescent="0.55000000000000004">
      <c r="A2160" s="3" t="s">
        <v>71</v>
      </c>
      <c r="B2160" s="3" t="s">
        <v>72</v>
      </c>
      <c r="C2160" s="3" t="s">
        <v>3770</v>
      </c>
      <c r="D2160" s="3" t="s">
        <v>3771</v>
      </c>
      <c r="E2160" s="4" t="s">
        <v>47</v>
      </c>
      <c r="F2160" s="3" t="s">
        <v>32</v>
      </c>
      <c r="G2160" s="3" t="s">
        <v>685</v>
      </c>
      <c r="H2160" s="3" t="s">
        <v>34</v>
      </c>
      <c r="I2160" s="3" t="s">
        <v>77</v>
      </c>
      <c r="J2160" s="3" t="s">
        <v>36</v>
      </c>
      <c r="K2160" s="3" t="s">
        <v>61</v>
      </c>
      <c r="L2160" s="5">
        <v>6.25</v>
      </c>
      <c r="M2160" s="4">
        <v>7</v>
      </c>
      <c r="N2160" s="5">
        <v>4.3999999750000001</v>
      </c>
      <c r="O2160" s="5">
        <v>0.62857142500000007</v>
      </c>
      <c r="P2160" s="4">
        <v>312</v>
      </c>
      <c r="Q2160" s="6">
        <v>2.2435897435897401</v>
      </c>
      <c r="R2160" s="7">
        <v>4.2025641025641001</v>
      </c>
      <c r="S2160" s="6">
        <v>0</v>
      </c>
      <c r="T2160" s="5">
        <v>0</v>
      </c>
      <c r="U2160" s="5">
        <v>0</v>
      </c>
      <c r="V2160" s="5">
        <f t="shared" si="175"/>
        <v>4.3999999750000001</v>
      </c>
      <c r="W2160" s="5">
        <f t="shared" si="171"/>
        <v>-4.3999999750000001</v>
      </c>
      <c r="X2160" s="8">
        <f t="shared" si="172"/>
        <v>-1</v>
      </c>
      <c r="Y2160" s="4">
        <v>0</v>
      </c>
      <c r="Z2160" s="9" t="str">
        <f t="shared" si="173"/>
        <v>NA</v>
      </c>
      <c r="AA2160" s="10">
        <f t="shared" si="174"/>
        <v>0</v>
      </c>
    </row>
    <row r="2161" spans="1:27" x14ac:dyDescent="0.55000000000000004">
      <c r="A2161" s="3" t="s">
        <v>71</v>
      </c>
      <c r="B2161" s="3" t="s">
        <v>72</v>
      </c>
      <c r="C2161" s="3" t="s">
        <v>3772</v>
      </c>
      <c r="D2161" s="3" t="s">
        <v>783</v>
      </c>
      <c r="E2161" s="4" t="s">
        <v>47</v>
      </c>
      <c r="F2161" s="3" t="s">
        <v>133</v>
      </c>
      <c r="G2161" s="3" t="s">
        <v>2779</v>
      </c>
      <c r="H2161" s="3" t="s">
        <v>34</v>
      </c>
      <c r="I2161" s="3" t="s">
        <v>77</v>
      </c>
      <c r="J2161" s="3" t="s">
        <v>36</v>
      </c>
      <c r="K2161" s="3" t="s">
        <v>61</v>
      </c>
      <c r="L2161" s="5">
        <v>6.25</v>
      </c>
      <c r="M2161" s="4">
        <v>2</v>
      </c>
      <c r="N2161" s="5">
        <v>4.4000000000000004</v>
      </c>
      <c r="O2161" s="5">
        <v>2.2000000000000002</v>
      </c>
      <c r="P2161" s="4">
        <v>67</v>
      </c>
      <c r="Q2161" s="6">
        <v>2.98507462686567</v>
      </c>
      <c r="R2161" s="7">
        <v>3.1134328358209</v>
      </c>
      <c r="S2161" s="6">
        <v>0</v>
      </c>
      <c r="T2161" s="5">
        <v>0</v>
      </c>
      <c r="U2161" s="5">
        <v>0</v>
      </c>
      <c r="V2161" s="5">
        <f t="shared" si="175"/>
        <v>4.4000000000000004</v>
      </c>
      <c r="W2161" s="5">
        <f t="shared" si="171"/>
        <v>-4.4000000000000004</v>
      </c>
      <c r="X2161" s="8">
        <f t="shared" si="172"/>
        <v>-1</v>
      </c>
      <c r="Y2161" s="4">
        <v>0</v>
      </c>
      <c r="Z2161" s="9" t="str">
        <f t="shared" si="173"/>
        <v>NA</v>
      </c>
      <c r="AA2161" s="10">
        <f t="shared" si="174"/>
        <v>0</v>
      </c>
    </row>
    <row r="2162" spans="1:27" x14ac:dyDescent="0.55000000000000004">
      <c r="A2162" s="3" t="s">
        <v>71</v>
      </c>
      <c r="B2162" s="3" t="s">
        <v>72</v>
      </c>
      <c r="C2162" s="3" t="s">
        <v>3773</v>
      </c>
      <c r="D2162" s="3" t="s">
        <v>3774</v>
      </c>
      <c r="E2162" s="4" t="s">
        <v>47</v>
      </c>
      <c r="F2162" s="3" t="s">
        <v>194</v>
      </c>
      <c r="G2162" s="3" t="s">
        <v>2896</v>
      </c>
      <c r="H2162" s="3" t="s">
        <v>34</v>
      </c>
      <c r="I2162" s="3" t="s">
        <v>77</v>
      </c>
      <c r="J2162" s="3" t="s">
        <v>36</v>
      </c>
      <c r="K2162" s="3" t="s">
        <v>61</v>
      </c>
      <c r="L2162" s="5">
        <v>6.25</v>
      </c>
      <c r="M2162" s="4">
        <v>1</v>
      </c>
      <c r="N2162" s="5">
        <v>4.4249999999999998</v>
      </c>
      <c r="O2162" s="5">
        <v>4.4249999999999998</v>
      </c>
      <c r="P2162" s="4">
        <v>2</v>
      </c>
      <c r="Q2162" s="6">
        <v>50</v>
      </c>
      <c r="R2162" s="7">
        <v>1</v>
      </c>
      <c r="S2162" s="6">
        <v>0</v>
      </c>
      <c r="T2162" s="5">
        <v>0</v>
      </c>
      <c r="U2162" s="5">
        <v>0</v>
      </c>
      <c r="V2162" s="5">
        <f t="shared" si="175"/>
        <v>4.4249999999999998</v>
      </c>
      <c r="W2162" s="5">
        <f t="shared" si="171"/>
        <v>-4.4249999999999998</v>
      </c>
      <c r="X2162" s="8">
        <f t="shared" si="172"/>
        <v>-1</v>
      </c>
      <c r="Y2162" s="4">
        <v>0</v>
      </c>
      <c r="Z2162" s="9" t="str">
        <f t="shared" si="173"/>
        <v>NA</v>
      </c>
      <c r="AA2162" s="10">
        <f t="shared" si="174"/>
        <v>0</v>
      </c>
    </row>
    <row r="2163" spans="1:27" x14ac:dyDescent="0.55000000000000004">
      <c r="A2163" s="3" t="s">
        <v>71</v>
      </c>
      <c r="B2163" s="3" t="s">
        <v>72</v>
      </c>
      <c r="C2163" s="3" t="s">
        <v>3775</v>
      </c>
      <c r="D2163" s="3" t="s">
        <v>3004</v>
      </c>
      <c r="E2163" s="4" t="s">
        <v>47</v>
      </c>
      <c r="F2163" s="3" t="s">
        <v>173</v>
      </c>
      <c r="G2163" s="3" t="s">
        <v>2820</v>
      </c>
      <c r="H2163" s="3" t="s">
        <v>34</v>
      </c>
      <c r="I2163" s="3" t="s">
        <v>77</v>
      </c>
      <c r="J2163" s="3" t="s">
        <v>36</v>
      </c>
      <c r="K2163" s="3" t="s">
        <v>42</v>
      </c>
      <c r="L2163" s="5">
        <v>6.25</v>
      </c>
      <c r="M2163" s="4">
        <v>4</v>
      </c>
      <c r="N2163" s="5">
        <v>4.4375</v>
      </c>
      <c r="O2163" s="5">
        <v>1.109375</v>
      </c>
      <c r="P2163" s="4">
        <v>89</v>
      </c>
      <c r="Q2163" s="6">
        <v>4.4943820224719104</v>
      </c>
      <c r="R2163" s="7">
        <v>1.5617977528089899</v>
      </c>
      <c r="S2163" s="6">
        <v>0</v>
      </c>
      <c r="T2163" s="5">
        <v>0</v>
      </c>
      <c r="U2163" s="5">
        <v>0</v>
      </c>
      <c r="V2163" s="5">
        <f t="shared" si="175"/>
        <v>4.4375</v>
      </c>
      <c r="W2163" s="5">
        <f t="shared" si="171"/>
        <v>-4.4375</v>
      </c>
      <c r="X2163" s="8">
        <f t="shared" si="172"/>
        <v>-1</v>
      </c>
      <c r="Y2163" s="4">
        <v>0</v>
      </c>
      <c r="Z2163" s="9" t="str">
        <f t="shared" si="173"/>
        <v>NA</v>
      </c>
      <c r="AA2163" s="10">
        <f t="shared" si="174"/>
        <v>0</v>
      </c>
    </row>
    <row r="2164" spans="1:27" x14ac:dyDescent="0.55000000000000004">
      <c r="A2164" s="3" t="s">
        <v>71</v>
      </c>
      <c r="B2164" s="3" t="s">
        <v>72</v>
      </c>
      <c r="C2164" s="3" t="s">
        <v>3776</v>
      </c>
      <c r="D2164" s="3" t="s">
        <v>2788</v>
      </c>
      <c r="E2164" s="4" t="s">
        <v>47</v>
      </c>
      <c r="F2164" s="3" t="s">
        <v>32</v>
      </c>
      <c r="G2164" s="3" t="s">
        <v>377</v>
      </c>
      <c r="H2164" s="3" t="s">
        <v>34</v>
      </c>
      <c r="I2164" s="3" t="s">
        <v>77</v>
      </c>
      <c r="J2164" s="3" t="s">
        <v>36</v>
      </c>
      <c r="K2164" s="3" t="s">
        <v>61</v>
      </c>
      <c r="L2164" s="5">
        <v>6.25</v>
      </c>
      <c r="M2164" s="4">
        <v>1</v>
      </c>
      <c r="N2164" s="5">
        <v>4.45</v>
      </c>
      <c r="O2164" s="5">
        <v>4.45</v>
      </c>
      <c r="P2164" s="4">
        <v>14</v>
      </c>
      <c r="Q2164" s="6">
        <v>7.1428571428571397</v>
      </c>
      <c r="R2164" s="7">
        <v>1.3571428571428601</v>
      </c>
      <c r="S2164" s="6">
        <v>0</v>
      </c>
      <c r="T2164" s="5">
        <v>0</v>
      </c>
      <c r="U2164" s="5">
        <v>0</v>
      </c>
      <c r="V2164" s="5">
        <f t="shared" si="175"/>
        <v>4.45</v>
      </c>
      <c r="W2164" s="5">
        <f t="shared" si="171"/>
        <v>-4.45</v>
      </c>
      <c r="X2164" s="8">
        <f t="shared" si="172"/>
        <v>-1</v>
      </c>
      <c r="Y2164" s="4">
        <v>0</v>
      </c>
      <c r="Z2164" s="9" t="str">
        <f t="shared" si="173"/>
        <v>NA</v>
      </c>
      <c r="AA2164" s="10">
        <f t="shared" si="174"/>
        <v>0</v>
      </c>
    </row>
    <row r="2165" spans="1:27" x14ac:dyDescent="0.55000000000000004">
      <c r="A2165" s="3" t="s">
        <v>71</v>
      </c>
      <c r="B2165" s="3" t="s">
        <v>72</v>
      </c>
      <c r="C2165" s="3" t="s">
        <v>3777</v>
      </c>
      <c r="D2165" s="3" t="s">
        <v>2849</v>
      </c>
      <c r="E2165" s="4" t="s">
        <v>47</v>
      </c>
      <c r="F2165" s="3" t="s">
        <v>173</v>
      </c>
      <c r="G2165" s="3" t="s">
        <v>3607</v>
      </c>
      <c r="H2165" s="3" t="s">
        <v>34</v>
      </c>
      <c r="I2165" s="3" t="s">
        <v>77</v>
      </c>
      <c r="J2165" s="3" t="s">
        <v>36</v>
      </c>
      <c r="K2165" s="3" t="s">
        <v>42</v>
      </c>
      <c r="L2165" s="5">
        <v>6.25</v>
      </c>
      <c r="M2165" s="4">
        <v>3</v>
      </c>
      <c r="N2165" s="5">
        <v>4.4625000000000004</v>
      </c>
      <c r="O2165" s="5">
        <v>1.4875</v>
      </c>
      <c r="P2165" s="4">
        <v>646</v>
      </c>
      <c r="Q2165" s="6">
        <v>0.46439628482972101</v>
      </c>
      <c r="R2165" s="7">
        <v>1.1458204334365301</v>
      </c>
      <c r="S2165" s="6">
        <v>0</v>
      </c>
      <c r="T2165" s="5">
        <v>0</v>
      </c>
      <c r="U2165" s="5">
        <v>0</v>
      </c>
      <c r="V2165" s="5">
        <f t="shared" si="175"/>
        <v>4.4625000000000004</v>
      </c>
      <c r="W2165" s="5">
        <f t="shared" si="171"/>
        <v>-4.4625000000000004</v>
      </c>
      <c r="X2165" s="8">
        <f t="shared" si="172"/>
        <v>-1</v>
      </c>
      <c r="Y2165" s="4">
        <v>0</v>
      </c>
      <c r="Z2165" s="9" t="str">
        <f t="shared" si="173"/>
        <v>NA</v>
      </c>
      <c r="AA2165" s="10">
        <f t="shared" si="174"/>
        <v>0</v>
      </c>
    </row>
    <row r="2166" spans="1:27" x14ac:dyDescent="0.55000000000000004">
      <c r="A2166" s="3" t="s">
        <v>71</v>
      </c>
      <c r="B2166" s="3" t="s">
        <v>72</v>
      </c>
      <c r="C2166" s="3" t="s">
        <v>3778</v>
      </c>
      <c r="D2166" s="3" t="s">
        <v>290</v>
      </c>
      <c r="E2166" s="4" t="s">
        <v>47</v>
      </c>
      <c r="F2166" s="3" t="s">
        <v>221</v>
      </c>
      <c r="G2166" s="3" t="s">
        <v>2748</v>
      </c>
      <c r="H2166" s="3" t="s">
        <v>34</v>
      </c>
      <c r="I2166" s="3" t="s">
        <v>77</v>
      </c>
      <c r="J2166" s="3" t="s">
        <v>36</v>
      </c>
      <c r="K2166" s="3" t="s">
        <v>61</v>
      </c>
      <c r="L2166" s="5">
        <v>6.25</v>
      </c>
      <c r="M2166" s="4">
        <v>3</v>
      </c>
      <c r="N2166" s="5">
        <v>4.4749999874999995</v>
      </c>
      <c r="O2166" s="5">
        <v>1.4916666624999999</v>
      </c>
      <c r="P2166" s="4">
        <v>168</v>
      </c>
      <c r="Q2166" s="6">
        <v>1.78571428571429</v>
      </c>
      <c r="R2166" s="7">
        <v>2.1184523809523799</v>
      </c>
      <c r="S2166" s="6">
        <v>0</v>
      </c>
      <c r="T2166" s="5">
        <v>0</v>
      </c>
      <c r="U2166" s="5">
        <v>0</v>
      </c>
      <c r="V2166" s="5">
        <f t="shared" si="175"/>
        <v>4.4749999874999995</v>
      </c>
      <c r="W2166" s="5">
        <f t="shared" si="171"/>
        <v>-4.4749999874999995</v>
      </c>
      <c r="X2166" s="8">
        <f t="shared" si="172"/>
        <v>-1</v>
      </c>
      <c r="Y2166" s="4">
        <v>0</v>
      </c>
      <c r="Z2166" s="9" t="str">
        <f t="shared" si="173"/>
        <v>NA</v>
      </c>
      <c r="AA2166" s="10">
        <f t="shared" si="174"/>
        <v>0</v>
      </c>
    </row>
    <row r="2167" spans="1:27" x14ac:dyDescent="0.55000000000000004">
      <c r="A2167" s="3" t="s">
        <v>71</v>
      </c>
      <c r="B2167" s="3" t="s">
        <v>72</v>
      </c>
      <c r="C2167" s="3" t="s">
        <v>3779</v>
      </c>
      <c r="D2167" s="3" t="s">
        <v>3344</v>
      </c>
      <c r="E2167" s="4" t="s">
        <v>47</v>
      </c>
      <c r="F2167" s="3" t="s">
        <v>75</v>
      </c>
      <c r="G2167" s="3" t="s">
        <v>282</v>
      </c>
      <c r="H2167" s="3" t="s">
        <v>34</v>
      </c>
      <c r="I2167" s="3" t="s">
        <v>77</v>
      </c>
      <c r="J2167" s="3" t="s">
        <v>36</v>
      </c>
      <c r="K2167" s="3" t="s">
        <v>61</v>
      </c>
      <c r="L2167" s="5">
        <v>6.25</v>
      </c>
      <c r="M2167" s="4">
        <v>2</v>
      </c>
      <c r="N2167" s="5">
        <v>4.4874999999999998</v>
      </c>
      <c r="O2167" s="5">
        <v>2.2437499999999999</v>
      </c>
      <c r="P2167" s="4">
        <v>372</v>
      </c>
      <c r="Q2167" s="6">
        <v>0.53763440860215095</v>
      </c>
      <c r="R2167" s="7">
        <v>1.8368279569892501</v>
      </c>
      <c r="S2167" s="6">
        <v>0</v>
      </c>
      <c r="T2167" s="5">
        <v>0</v>
      </c>
      <c r="U2167" s="5">
        <v>0</v>
      </c>
      <c r="V2167" s="5">
        <f t="shared" si="175"/>
        <v>4.4874999999999998</v>
      </c>
      <c r="W2167" s="5">
        <f t="shared" si="171"/>
        <v>-4.4874999999999998</v>
      </c>
      <c r="X2167" s="8">
        <f t="shared" si="172"/>
        <v>-1</v>
      </c>
      <c r="Y2167" s="4">
        <v>0</v>
      </c>
      <c r="Z2167" s="9" t="str">
        <f t="shared" si="173"/>
        <v>NA</v>
      </c>
      <c r="AA2167" s="10">
        <f t="shared" si="174"/>
        <v>0</v>
      </c>
    </row>
    <row r="2168" spans="1:27" x14ac:dyDescent="0.55000000000000004">
      <c r="A2168" s="3" t="s">
        <v>71</v>
      </c>
      <c r="B2168" s="3" t="s">
        <v>72</v>
      </c>
      <c r="C2168" s="3" t="s">
        <v>3780</v>
      </c>
      <c r="D2168" s="3" t="s">
        <v>3154</v>
      </c>
      <c r="E2168" s="4" t="s">
        <v>47</v>
      </c>
      <c r="F2168" s="3" t="s">
        <v>133</v>
      </c>
      <c r="G2168" s="3" t="s">
        <v>3024</v>
      </c>
      <c r="H2168" s="3" t="s">
        <v>34</v>
      </c>
      <c r="I2168" s="3" t="s">
        <v>77</v>
      </c>
      <c r="J2168" s="3" t="s">
        <v>36</v>
      </c>
      <c r="K2168" s="3" t="s">
        <v>61</v>
      </c>
      <c r="L2168" s="5">
        <v>6.25</v>
      </c>
      <c r="M2168" s="4">
        <v>2</v>
      </c>
      <c r="N2168" s="5">
        <v>4.4874999999999998</v>
      </c>
      <c r="O2168" s="5">
        <v>2.2437499999999999</v>
      </c>
      <c r="P2168" s="4">
        <v>66</v>
      </c>
      <c r="Q2168" s="6">
        <v>3.0303030303030298</v>
      </c>
      <c r="R2168" s="7">
        <v>2.8409090909090899</v>
      </c>
      <c r="S2168" s="6">
        <v>0</v>
      </c>
      <c r="T2168" s="5">
        <v>0</v>
      </c>
      <c r="U2168" s="5">
        <v>0</v>
      </c>
      <c r="V2168" s="5">
        <f t="shared" si="175"/>
        <v>4.4874999999999998</v>
      </c>
      <c r="W2168" s="5">
        <f t="shared" si="171"/>
        <v>-4.4874999999999998</v>
      </c>
      <c r="X2168" s="8">
        <f t="shared" si="172"/>
        <v>-1</v>
      </c>
      <c r="Y2168" s="4">
        <v>0</v>
      </c>
      <c r="Z2168" s="9" t="str">
        <f t="shared" si="173"/>
        <v>NA</v>
      </c>
      <c r="AA2168" s="10">
        <f t="shared" si="174"/>
        <v>0</v>
      </c>
    </row>
    <row r="2169" spans="1:27" x14ac:dyDescent="0.55000000000000004">
      <c r="A2169" s="3" t="s">
        <v>71</v>
      </c>
      <c r="B2169" s="3" t="s">
        <v>72</v>
      </c>
      <c r="C2169" s="3" t="s">
        <v>3781</v>
      </c>
      <c r="D2169" s="3" t="s">
        <v>762</v>
      </c>
      <c r="E2169" s="4" t="s">
        <v>47</v>
      </c>
      <c r="F2169" s="3" t="s">
        <v>75</v>
      </c>
      <c r="G2169" s="3" t="s">
        <v>2816</v>
      </c>
      <c r="H2169" s="3" t="s">
        <v>34</v>
      </c>
      <c r="I2169" s="3" t="s">
        <v>77</v>
      </c>
      <c r="J2169" s="3" t="s">
        <v>36</v>
      </c>
      <c r="K2169" s="3" t="s">
        <v>42</v>
      </c>
      <c r="L2169" s="5">
        <v>6.25</v>
      </c>
      <c r="M2169" s="4">
        <v>2</v>
      </c>
      <c r="N2169" s="5">
        <v>4.5</v>
      </c>
      <c r="O2169" s="5">
        <v>2.25</v>
      </c>
      <c r="P2169" s="4">
        <v>3</v>
      </c>
      <c r="Q2169" s="6">
        <v>66.6666666666667</v>
      </c>
      <c r="R2169" s="7">
        <v>3.6666666666666701</v>
      </c>
      <c r="S2169" s="6">
        <v>0</v>
      </c>
      <c r="T2169" s="5">
        <v>0</v>
      </c>
      <c r="U2169" s="5">
        <v>0</v>
      </c>
      <c r="V2169" s="5">
        <f t="shared" si="175"/>
        <v>4.5</v>
      </c>
      <c r="W2169" s="5">
        <f t="shared" si="171"/>
        <v>-4.5</v>
      </c>
      <c r="X2169" s="8">
        <f t="shared" si="172"/>
        <v>-1</v>
      </c>
      <c r="Y2169" s="4">
        <v>0</v>
      </c>
      <c r="Z2169" s="9" t="str">
        <f t="shared" si="173"/>
        <v>NA</v>
      </c>
      <c r="AA2169" s="10">
        <f t="shared" si="174"/>
        <v>0</v>
      </c>
    </row>
    <row r="2170" spans="1:27" x14ac:dyDescent="0.55000000000000004">
      <c r="A2170" s="3" t="s">
        <v>71</v>
      </c>
      <c r="B2170" s="3" t="s">
        <v>72</v>
      </c>
      <c r="C2170" s="3" t="s">
        <v>3782</v>
      </c>
      <c r="D2170" s="3" t="s">
        <v>124</v>
      </c>
      <c r="E2170" s="4" t="s">
        <v>47</v>
      </c>
      <c r="F2170" s="3" t="s">
        <v>194</v>
      </c>
      <c r="G2170" s="3" t="s">
        <v>2984</v>
      </c>
      <c r="H2170" s="3" t="s">
        <v>34</v>
      </c>
      <c r="I2170" s="3" t="s">
        <v>77</v>
      </c>
      <c r="J2170" s="3" t="s">
        <v>36</v>
      </c>
      <c r="K2170" s="3" t="s">
        <v>61</v>
      </c>
      <c r="L2170" s="5">
        <v>6.25</v>
      </c>
      <c r="M2170" s="4">
        <v>1</v>
      </c>
      <c r="N2170" s="5">
        <v>4.5125000000000002</v>
      </c>
      <c r="O2170" s="5">
        <v>4.5125000000000002</v>
      </c>
      <c r="P2170" s="4">
        <v>63</v>
      </c>
      <c r="Q2170" s="6">
        <v>1.5873015873015901</v>
      </c>
      <c r="R2170" s="7">
        <v>1.65936507936508</v>
      </c>
      <c r="S2170" s="6">
        <v>0</v>
      </c>
      <c r="T2170" s="5">
        <v>0</v>
      </c>
      <c r="U2170" s="5">
        <v>0</v>
      </c>
      <c r="V2170" s="5">
        <f t="shared" si="175"/>
        <v>4.5125000000000002</v>
      </c>
      <c r="W2170" s="5">
        <f t="shared" si="171"/>
        <v>-4.5125000000000002</v>
      </c>
      <c r="X2170" s="8">
        <f t="shared" si="172"/>
        <v>-1</v>
      </c>
      <c r="Y2170" s="4">
        <v>0</v>
      </c>
      <c r="Z2170" s="9" t="str">
        <f t="shared" si="173"/>
        <v>NA</v>
      </c>
      <c r="AA2170" s="10">
        <f t="shared" si="174"/>
        <v>0</v>
      </c>
    </row>
    <row r="2171" spans="1:27" x14ac:dyDescent="0.55000000000000004">
      <c r="A2171" s="3" t="s">
        <v>71</v>
      </c>
      <c r="B2171" s="3" t="s">
        <v>72</v>
      </c>
      <c r="C2171" s="3" t="s">
        <v>3783</v>
      </c>
      <c r="D2171" s="3" t="s">
        <v>3784</v>
      </c>
      <c r="E2171" s="4" t="s">
        <v>47</v>
      </c>
      <c r="F2171" s="3" t="s">
        <v>221</v>
      </c>
      <c r="G2171" s="3" t="s">
        <v>222</v>
      </c>
      <c r="H2171" s="3" t="s">
        <v>34</v>
      </c>
      <c r="I2171" s="3" t="s">
        <v>77</v>
      </c>
      <c r="J2171" s="3" t="s">
        <v>36</v>
      </c>
      <c r="K2171" s="3" t="s">
        <v>61</v>
      </c>
      <c r="L2171" s="5">
        <v>6.25</v>
      </c>
      <c r="M2171" s="4">
        <v>1</v>
      </c>
      <c r="N2171" s="5">
        <v>4.5250000000000004</v>
      </c>
      <c r="O2171" s="5">
        <v>4.5250000000000004</v>
      </c>
      <c r="P2171" s="4">
        <v>3</v>
      </c>
      <c r="Q2171" s="6">
        <v>33.3333333333333</v>
      </c>
      <c r="R2171" s="7">
        <v>2</v>
      </c>
      <c r="S2171" s="6">
        <v>0</v>
      </c>
      <c r="T2171" s="5">
        <v>0</v>
      </c>
      <c r="U2171" s="5">
        <v>0</v>
      </c>
      <c r="V2171" s="5">
        <f t="shared" si="175"/>
        <v>4.5250000000000004</v>
      </c>
      <c r="W2171" s="5">
        <f t="shared" si="171"/>
        <v>-4.5250000000000004</v>
      </c>
      <c r="X2171" s="8">
        <f t="shared" si="172"/>
        <v>-1</v>
      </c>
      <c r="Y2171" s="4">
        <v>0</v>
      </c>
      <c r="Z2171" s="9" t="str">
        <f t="shared" si="173"/>
        <v>NA</v>
      </c>
      <c r="AA2171" s="10">
        <f t="shared" si="174"/>
        <v>0</v>
      </c>
    </row>
    <row r="2172" spans="1:27" x14ac:dyDescent="0.55000000000000004">
      <c r="A2172" s="3" t="s">
        <v>71</v>
      </c>
      <c r="B2172" s="3" t="s">
        <v>72</v>
      </c>
      <c r="C2172" s="3" t="s">
        <v>3785</v>
      </c>
      <c r="D2172" s="3" t="s">
        <v>3771</v>
      </c>
      <c r="E2172" s="4" t="s">
        <v>47</v>
      </c>
      <c r="F2172" s="3" t="s">
        <v>104</v>
      </c>
      <c r="G2172" s="3" t="s">
        <v>2782</v>
      </c>
      <c r="H2172" s="3" t="s">
        <v>34</v>
      </c>
      <c r="I2172" s="3" t="s">
        <v>77</v>
      </c>
      <c r="J2172" s="3" t="s">
        <v>36</v>
      </c>
      <c r="K2172" s="3" t="s">
        <v>61</v>
      </c>
      <c r="L2172" s="5">
        <v>6.25</v>
      </c>
      <c r="M2172" s="4">
        <v>1</v>
      </c>
      <c r="N2172" s="5">
        <v>4.55</v>
      </c>
      <c r="O2172" s="5">
        <v>4.55</v>
      </c>
      <c r="P2172" s="4">
        <v>7</v>
      </c>
      <c r="Q2172" s="6">
        <v>14.285714285714301</v>
      </c>
      <c r="R2172" s="7">
        <v>1.4285714285714299</v>
      </c>
      <c r="S2172" s="6">
        <v>0</v>
      </c>
      <c r="T2172" s="5">
        <v>0</v>
      </c>
      <c r="U2172" s="5">
        <v>0</v>
      </c>
      <c r="V2172" s="5">
        <f t="shared" si="175"/>
        <v>4.55</v>
      </c>
      <c r="W2172" s="5">
        <f t="shared" si="171"/>
        <v>-4.55</v>
      </c>
      <c r="X2172" s="8">
        <f t="shared" si="172"/>
        <v>-1</v>
      </c>
      <c r="Y2172" s="4">
        <v>0</v>
      </c>
      <c r="Z2172" s="9" t="str">
        <f t="shared" si="173"/>
        <v>NA</v>
      </c>
      <c r="AA2172" s="10">
        <f t="shared" si="174"/>
        <v>0</v>
      </c>
    </row>
    <row r="2173" spans="1:27" x14ac:dyDescent="0.55000000000000004">
      <c r="A2173" s="3" t="s">
        <v>71</v>
      </c>
      <c r="B2173" s="3" t="s">
        <v>72</v>
      </c>
      <c r="C2173" s="3" t="s">
        <v>3786</v>
      </c>
      <c r="D2173" s="3" t="s">
        <v>74</v>
      </c>
      <c r="E2173" s="4" t="s">
        <v>47</v>
      </c>
      <c r="F2173" s="3" t="s">
        <v>262</v>
      </c>
      <c r="G2173" s="3" t="s">
        <v>302</v>
      </c>
      <c r="H2173" s="3" t="s">
        <v>34</v>
      </c>
      <c r="I2173" s="3" t="s">
        <v>77</v>
      </c>
      <c r="J2173" s="3" t="s">
        <v>36</v>
      </c>
      <c r="K2173" s="3" t="s">
        <v>42</v>
      </c>
      <c r="L2173" s="5">
        <v>6.25</v>
      </c>
      <c r="M2173" s="4">
        <v>2</v>
      </c>
      <c r="N2173" s="5">
        <v>4.5625</v>
      </c>
      <c r="O2173" s="5">
        <v>2.28125</v>
      </c>
      <c r="P2173" s="4">
        <v>4</v>
      </c>
      <c r="Q2173" s="6">
        <v>50</v>
      </c>
      <c r="R2173" s="7">
        <v>1</v>
      </c>
      <c r="S2173" s="6">
        <v>0</v>
      </c>
      <c r="T2173" s="5">
        <v>0</v>
      </c>
      <c r="U2173" s="5">
        <v>0</v>
      </c>
      <c r="V2173" s="5">
        <f t="shared" si="175"/>
        <v>4.5625</v>
      </c>
      <c r="W2173" s="5">
        <f t="shared" si="171"/>
        <v>-4.5625</v>
      </c>
      <c r="X2173" s="8">
        <f t="shared" si="172"/>
        <v>-1</v>
      </c>
      <c r="Y2173" s="4">
        <v>0</v>
      </c>
      <c r="Z2173" s="9" t="str">
        <f t="shared" si="173"/>
        <v>NA</v>
      </c>
      <c r="AA2173" s="10">
        <f t="shared" si="174"/>
        <v>0</v>
      </c>
    </row>
    <row r="2174" spans="1:27" x14ac:dyDescent="0.55000000000000004">
      <c r="A2174" s="3" t="s">
        <v>71</v>
      </c>
      <c r="B2174" s="3" t="s">
        <v>72</v>
      </c>
      <c r="C2174" s="3" t="s">
        <v>3787</v>
      </c>
      <c r="D2174" s="3" t="s">
        <v>384</v>
      </c>
      <c r="E2174" s="4" t="s">
        <v>47</v>
      </c>
      <c r="F2174" s="3" t="s">
        <v>137</v>
      </c>
      <c r="G2174" s="3" t="s">
        <v>3629</v>
      </c>
      <c r="H2174" s="3" t="s">
        <v>34</v>
      </c>
      <c r="I2174" s="3" t="s">
        <v>77</v>
      </c>
      <c r="J2174" s="3" t="s">
        <v>36</v>
      </c>
      <c r="K2174" s="3" t="s">
        <v>42</v>
      </c>
      <c r="L2174" s="5">
        <v>6.25</v>
      </c>
      <c r="M2174" s="4">
        <v>2</v>
      </c>
      <c r="N2174" s="5">
        <v>4.5625</v>
      </c>
      <c r="O2174" s="5">
        <v>2.28125</v>
      </c>
      <c r="P2174" s="4">
        <v>75</v>
      </c>
      <c r="Q2174" s="6">
        <v>2.6666666666666701</v>
      </c>
      <c r="R2174" s="7">
        <v>1.1709333333333301</v>
      </c>
      <c r="S2174" s="6">
        <v>0</v>
      </c>
      <c r="T2174" s="5">
        <v>0</v>
      </c>
      <c r="U2174" s="5">
        <v>0</v>
      </c>
      <c r="V2174" s="5">
        <f t="shared" si="175"/>
        <v>4.5625</v>
      </c>
      <c r="W2174" s="5">
        <f t="shared" si="171"/>
        <v>-4.5625</v>
      </c>
      <c r="X2174" s="8">
        <f t="shared" si="172"/>
        <v>-1</v>
      </c>
      <c r="Y2174" s="4">
        <v>0</v>
      </c>
      <c r="Z2174" s="9" t="str">
        <f t="shared" si="173"/>
        <v>NA</v>
      </c>
      <c r="AA2174" s="10">
        <f t="shared" si="174"/>
        <v>0</v>
      </c>
    </row>
    <row r="2175" spans="1:27" x14ac:dyDescent="0.55000000000000004">
      <c r="A2175" s="3" t="s">
        <v>71</v>
      </c>
      <c r="B2175" s="3" t="s">
        <v>72</v>
      </c>
      <c r="C2175" s="3" t="s">
        <v>3788</v>
      </c>
      <c r="D2175" s="3" t="s">
        <v>494</v>
      </c>
      <c r="E2175" s="4" t="s">
        <v>47</v>
      </c>
      <c r="F2175" s="3" t="s">
        <v>40</v>
      </c>
      <c r="G2175" s="3" t="s">
        <v>122</v>
      </c>
      <c r="H2175" s="3" t="s">
        <v>34</v>
      </c>
      <c r="I2175" s="3" t="s">
        <v>77</v>
      </c>
      <c r="J2175" s="3" t="s">
        <v>36</v>
      </c>
      <c r="K2175" s="3" t="s">
        <v>61</v>
      </c>
      <c r="L2175" s="5">
        <v>6.25</v>
      </c>
      <c r="M2175" s="4">
        <v>2</v>
      </c>
      <c r="N2175" s="5">
        <v>4.5750000000000002</v>
      </c>
      <c r="O2175" s="5">
        <v>2.2875000000000001</v>
      </c>
      <c r="P2175" s="4">
        <v>10</v>
      </c>
      <c r="Q2175" s="6">
        <v>20</v>
      </c>
      <c r="R2175" s="7">
        <v>1.7</v>
      </c>
      <c r="S2175" s="6">
        <v>0</v>
      </c>
      <c r="T2175" s="5">
        <v>0</v>
      </c>
      <c r="U2175" s="5">
        <v>0</v>
      </c>
      <c r="V2175" s="5">
        <f t="shared" si="175"/>
        <v>4.5750000000000002</v>
      </c>
      <c r="W2175" s="5">
        <f t="shared" si="171"/>
        <v>-4.5750000000000002</v>
      </c>
      <c r="X2175" s="8">
        <f t="shared" si="172"/>
        <v>-1</v>
      </c>
      <c r="Y2175" s="4">
        <v>0</v>
      </c>
      <c r="Z2175" s="9" t="str">
        <f t="shared" si="173"/>
        <v>NA</v>
      </c>
      <c r="AA2175" s="10">
        <f t="shared" si="174"/>
        <v>0</v>
      </c>
    </row>
    <row r="2176" spans="1:27" x14ac:dyDescent="0.55000000000000004">
      <c r="A2176" s="3" t="s">
        <v>71</v>
      </c>
      <c r="B2176" s="3" t="s">
        <v>72</v>
      </c>
      <c r="C2176" s="3" t="s">
        <v>3789</v>
      </c>
      <c r="D2176" s="3" t="s">
        <v>1619</v>
      </c>
      <c r="E2176" s="4" t="s">
        <v>47</v>
      </c>
      <c r="F2176" s="3" t="s">
        <v>173</v>
      </c>
      <c r="G2176" s="3" t="s">
        <v>2948</v>
      </c>
      <c r="H2176" s="3" t="s">
        <v>1068</v>
      </c>
      <c r="I2176" s="3" t="s">
        <v>77</v>
      </c>
      <c r="J2176" s="3" t="s">
        <v>36</v>
      </c>
      <c r="K2176" s="3" t="s">
        <v>42</v>
      </c>
      <c r="L2176" s="5">
        <v>6.25</v>
      </c>
      <c r="M2176" s="4">
        <v>1</v>
      </c>
      <c r="N2176" s="5">
        <v>4.5999999999999996</v>
      </c>
      <c r="O2176" s="5">
        <v>4.5999999999999996</v>
      </c>
      <c r="P2176" s="4">
        <v>128</v>
      </c>
      <c r="Q2176" s="6">
        <v>0.78125</v>
      </c>
      <c r="R2176" s="7">
        <v>1.23046875</v>
      </c>
      <c r="S2176" s="6">
        <v>0</v>
      </c>
      <c r="T2176" s="5">
        <v>0</v>
      </c>
      <c r="U2176" s="5">
        <v>0</v>
      </c>
      <c r="V2176" s="5">
        <f t="shared" si="175"/>
        <v>4.5999999999999996</v>
      </c>
      <c r="W2176" s="5">
        <f t="shared" si="171"/>
        <v>-4.5999999999999996</v>
      </c>
      <c r="X2176" s="8">
        <f t="shared" si="172"/>
        <v>-1</v>
      </c>
      <c r="Y2176" s="4">
        <v>0</v>
      </c>
      <c r="Z2176" s="9" t="str">
        <f t="shared" si="173"/>
        <v>NA</v>
      </c>
      <c r="AA2176" s="10">
        <f t="shared" si="174"/>
        <v>0</v>
      </c>
    </row>
    <row r="2177" spans="1:27" x14ac:dyDescent="0.55000000000000004">
      <c r="A2177" s="3" t="s">
        <v>71</v>
      </c>
      <c r="B2177" s="3" t="s">
        <v>72</v>
      </c>
      <c r="C2177" s="3" t="s">
        <v>3790</v>
      </c>
      <c r="D2177" s="3" t="s">
        <v>3179</v>
      </c>
      <c r="E2177" s="4" t="s">
        <v>47</v>
      </c>
      <c r="F2177" s="3" t="s">
        <v>262</v>
      </c>
      <c r="G2177" s="3" t="s">
        <v>3521</v>
      </c>
      <c r="H2177" s="3" t="s">
        <v>34</v>
      </c>
      <c r="I2177" s="3" t="s">
        <v>77</v>
      </c>
      <c r="J2177" s="3" t="s">
        <v>36</v>
      </c>
      <c r="K2177" s="3" t="s">
        <v>61</v>
      </c>
      <c r="L2177" s="5">
        <v>6.25</v>
      </c>
      <c r="M2177" s="4">
        <v>1</v>
      </c>
      <c r="N2177" s="5">
        <v>4.6124999999999998</v>
      </c>
      <c r="O2177" s="5">
        <v>4.6124999999999998</v>
      </c>
      <c r="P2177" s="4">
        <v>2</v>
      </c>
      <c r="Q2177" s="6">
        <v>50</v>
      </c>
      <c r="R2177" s="7">
        <v>1</v>
      </c>
      <c r="S2177" s="6">
        <v>0</v>
      </c>
      <c r="T2177" s="5">
        <v>0</v>
      </c>
      <c r="U2177" s="5">
        <v>0</v>
      </c>
      <c r="V2177" s="5">
        <f t="shared" si="175"/>
        <v>4.6124999999999998</v>
      </c>
      <c r="W2177" s="5">
        <f t="shared" si="171"/>
        <v>-4.6124999999999998</v>
      </c>
      <c r="X2177" s="8">
        <f t="shared" si="172"/>
        <v>-1</v>
      </c>
      <c r="Y2177" s="4">
        <v>0</v>
      </c>
      <c r="Z2177" s="9" t="str">
        <f t="shared" si="173"/>
        <v>NA</v>
      </c>
      <c r="AA2177" s="10">
        <f t="shared" si="174"/>
        <v>0</v>
      </c>
    </row>
    <row r="2178" spans="1:27" x14ac:dyDescent="0.55000000000000004">
      <c r="A2178" s="3" t="s">
        <v>71</v>
      </c>
      <c r="B2178" s="3" t="s">
        <v>72</v>
      </c>
      <c r="C2178" s="3" t="s">
        <v>3791</v>
      </c>
      <c r="D2178" s="3" t="s">
        <v>473</v>
      </c>
      <c r="E2178" s="4" t="s">
        <v>47</v>
      </c>
      <c r="F2178" s="3" t="s">
        <v>137</v>
      </c>
      <c r="G2178" s="3" t="s">
        <v>2968</v>
      </c>
      <c r="H2178" s="3" t="s">
        <v>34</v>
      </c>
      <c r="I2178" s="3" t="s">
        <v>77</v>
      </c>
      <c r="J2178" s="3" t="s">
        <v>36</v>
      </c>
      <c r="K2178" s="3" t="s">
        <v>42</v>
      </c>
      <c r="L2178" s="5">
        <v>6.25</v>
      </c>
      <c r="M2178" s="4">
        <v>3</v>
      </c>
      <c r="N2178" s="5">
        <v>4.6124999999999998</v>
      </c>
      <c r="O2178" s="5">
        <v>1.5375000000000001</v>
      </c>
      <c r="P2178" s="4">
        <v>5</v>
      </c>
      <c r="Q2178" s="6">
        <v>60</v>
      </c>
      <c r="R2178" s="7">
        <v>2.2000000000000002</v>
      </c>
      <c r="S2178" s="6">
        <v>0</v>
      </c>
      <c r="T2178" s="5">
        <v>0</v>
      </c>
      <c r="U2178" s="5">
        <v>0</v>
      </c>
      <c r="V2178" s="5">
        <f t="shared" si="175"/>
        <v>4.6124999999999998</v>
      </c>
      <c r="W2178" s="5">
        <f t="shared" ref="W2178:W2241" si="176">U2178-V2178</f>
        <v>-4.6124999999999998</v>
      </c>
      <c r="X2178" s="8">
        <f t="shared" ref="X2178:X2241" si="177">IF(V2178=0,0,(U2178-V2178)/V2178)</f>
        <v>-1</v>
      </c>
      <c r="Y2178" s="4">
        <v>0</v>
      </c>
      <c r="Z2178" s="9" t="str">
        <f t="shared" ref="Z2178:Z2241" si="178">IF(Y2178=0,"NA",U2178/Y2178)</f>
        <v>NA</v>
      </c>
      <c r="AA2178" s="10">
        <f t="shared" ref="AA2178:AA2241" si="179">(Q2178/100*S2178/100)</f>
        <v>0</v>
      </c>
    </row>
    <row r="2179" spans="1:27" x14ac:dyDescent="0.55000000000000004">
      <c r="A2179" s="3" t="s">
        <v>71</v>
      </c>
      <c r="B2179" s="3" t="s">
        <v>72</v>
      </c>
      <c r="C2179" s="3" t="s">
        <v>3792</v>
      </c>
      <c r="D2179" s="3" t="s">
        <v>2644</v>
      </c>
      <c r="E2179" s="4" t="s">
        <v>47</v>
      </c>
      <c r="F2179" s="3" t="s">
        <v>40</v>
      </c>
      <c r="G2179" s="3" t="s">
        <v>2770</v>
      </c>
      <c r="H2179" s="3" t="s">
        <v>34</v>
      </c>
      <c r="I2179" s="3" t="s">
        <v>77</v>
      </c>
      <c r="J2179" s="3" t="s">
        <v>36</v>
      </c>
      <c r="K2179" s="3" t="s">
        <v>42</v>
      </c>
      <c r="L2179" s="5">
        <v>6.25</v>
      </c>
      <c r="M2179" s="4">
        <v>2</v>
      </c>
      <c r="N2179" s="5">
        <v>4.6124999999999998</v>
      </c>
      <c r="O2179" s="5">
        <v>2.3062499999999999</v>
      </c>
      <c r="P2179" s="4">
        <v>9</v>
      </c>
      <c r="Q2179" s="6">
        <v>22.2222222222222</v>
      </c>
      <c r="R2179" s="7">
        <v>1.3333333333333299</v>
      </c>
      <c r="S2179" s="6">
        <v>0</v>
      </c>
      <c r="T2179" s="5">
        <v>0</v>
      </c>
      <c r="U2179" s="5">
        <v>0</v>
      </c>
      <c r="V2179" s="5">
        <f t="shared" ref="V2179:V2242" si="180">N2179</f>
        <v>4.6124999999999998</v>
      </c>
      <c r="W2179" s="5">
        <f t="shared" si="176"/>
        <v>-4.6124999999999998</v>
      </c>
      <c r="X2179" s="8">
        <f t="shared" si="177"/>
        <v>-1</v>
      </c>
      <c r="Y2179" s="4">
        <v>0</v>
      </c>
      <c r="Z2179" s="9" t="str">
        <f t="shared" si="178"/>
        <v>NA</v>
      </c>
      <c r="AA2179" s="10">
        <f t="shared" si="179"/>
        <v>0</v>
      </c>
    </row>
    <row r="2180" spans="1:27" x14ac:dyDescent="0.55000000000000004">
      <c r="A2180" s="3" t="s">
        <v>71</v>
      </c>
      <c r="B2180" s="3" t="s">
        <v>72</v>
      </c>
      <c r="C2180" s="3" t="s">
        <v>3793</v>
      </c>
      <c r="D2180" s="3" t="s">
        <v>509</v>
      </c>
      <c r="E2180" s="4" t="s">
        <v>47</v>
      </c>
      <c r="F2180" s="3" t="s">
        <v>113</v>
      </c>
      <c r="G2180" s="3" t="s">
        <v>114</v>
      </c>
      <c r="H2180" s="3" t="s">
        <v>34</v>
      </c>
      <c r="I2180" s="3" t="s">
        <v>77</v>
      </c>
      <c r="J2180" s="3" t="s">
        <v>36</v>
      </c>
      <c r="K2180" s="3" t="s">
        <v>42</v>
      </c>
      <c r="L2180" s="5">
        <v>6.25</v>
      </c>
      <c r="M2180" s="4">
        <v>3</v>
      </c>
      <c r="N2180" s="5">
        <v>4.6249999874999999</v>
      </c>
      <c r="O2180" s="5">
        <v>1.5416666625</v>
      </c>
      <c r="P2180" s="4">
        <v>8</v>
      </c>
      <c r="Q2180" s="6">
        <v>37.5</v>
      </c>
      <c r="R2180" s="7">
        <v>1</v>
      </c>
      <c r="S2180" s="6">
        <v>0</v>
      </c>
      <c r="T2180" s="5">
        <v>0</v>
      </c>
      <c r="U2180" s="5">
        <v>0</v>
      </c>
      <c r="V2180" s="5">
        <f t="shared" si="180"/>
        <v>4.6249999874999999</v>
      </c>
      <c r="W2180" s="5">
        <f t="shared" si="176"/>
        <v>-4.6249999874999999</v>
      </c>
      <c r="X2180" s="8">
        <f t="shared" si="177"/>
        <v>-1</v>
      </c>
      <c r="Y2180" s="4">
        <v>0</v>
      </c>
      <c r="Z2180" s="9" t="str">
        <f t="shared" si="178"/>
        <v>NA</v>
      </c>
      <c r="AA2180" s="10">
        <f t="shared" si="179"/>
        <v>0</v>
      </c>
    </row>
    <row r="2181" spans="1:27" x14ac:dyDescent="0.55000000000000004">
      <c r="A2181" s="3" t="s">
        <v>71</v>
      </c>
      <c r="B2181" s="3" t="s">
        <v>72</v>
      </c>
      <c r="C2181" s="3" t="s">
        <v>3794</v>
      </c>
      <c r="D2181" s="3" t="s">
        <v>2975</v>
      </c>
      <c r="E2181" s="4" t="s">
        <v>47</v>
      </c>
      <c r="F2181" s="3" t="s">
        <v>125</v>
      </c>
      <c r="G2181" s="3" t="s">
        <v>126</v>
      </c>
      <c r="H2181" s="3" t="s">
        <v>34</v>
      </c>
      <c r="I2181" s="3" t="s">
        <v>77</v>
      </c>
      <c r="J2181" s="3" t="s">
        <v>36</v>
      </c>
      <c r="K2181" s="3" t="s">
        <v>61</v>
      </c>
      <c r="L2181" s="5">
        <v>6.25</v>
      </c>
      <c r="M2181" s="4">
        <v>2</v>
      </c>
      <c r="N2181" s="5">
        <v>4.6375000000000002</v>
      </c>
      <c r="O2181" s="5">
        <v>2.3187500000000001</v>
      </c>
      <c r="P2181" s="4">
        <v>22</v>
      </c>
      <c r="Q2181" s="6">
        <v>9.0909090909090899</v>
      </c>
      <c r="R2181" s="7">
        <v>1</v>
      </c>
      <c r="S2181" s="6">
        <v>0</v>
      </c>
      <c r="T2181" s="5">
        <v>0</v>
      </c>
      <c r="U2181" s="5">
        <v>0</v>
      </c>
      <c r="V2181" s="5">
        <f t="shared" si="180"/>
        <v>4.6375000000000002</v>
      </c>
      <c r="W2181" s="5">
        <f t="shared" si="176"/>
        <v>-4.6375000000000002</v>
      </c>
      <c r="X2181" s="8">
        <f t="shared" si="177"/>
        <v>-1</v>
      </c>
      <c r="Y2181" s="4">
        <v>0</v>
      </c>
      <c r="Z2181" s="9" t="str">
        <f t="shared" si="178"/>
        <v>NA</v>
      </c>
      <c r="AA2181" s="10">
        <f t="shared" si="179"/>
        <v>0</v>
      </c>
    </row>
    <row r="2182" spans="1:27" x14ac:dyDescent="0.55000000000000004">
      <c r="A2182" s="3" t="s">
        <v>71</v>
      </c>
      <c r="B2182" s="3" t="s">
        <v>72</v>
      </c>
      <c r="C2182" s="3" t="s">
        <v>3795</v>
      </c>
      <c r="D2182" s="3" t="s">
        <v>3460</v>
      </c>
      <c r="E2182" s="4" t="s">
        <v>47</v>
      </c>
      <c r="F2182" s="3" t="s">
        <v>194</v>
      </c>
      <c r="G2182" s="3" t="s">
        <v>3683</v>
      </c>
      <c r="H2182" s="3" t="s">
        <v>34</v>
      </c>
      <c r="I2182" s="3" t="s">
        <v>77</v>
      </c>
      <c r="J2182" s="3" t="s">
        <v>36</v>
      </c>
      <c r="K2182" s="3" t="s">
        <v>42</v>
      </c>
      <c r="L2182" s="5">
        <v>6.25</v>
      </c>
      <c r="M2182" s="4">
        <v>1</v>
      </c>
      <c r="N2182" s="5">
        <v>4.6500000000000004</v>
      </c>
      <c r="O2182" s="5">
        <v>4.6500000000000004</v>
      </c>
      <c r="P2182" s="4">
        <v>5</v>
      </c>
      <c r="Q2182" s="6">
        <v>20</v>
      </c>
      <c r="R2182" s="7">
        <v>1</v>
      </c>
      <c r="S2182" s="6">
        <v>0</v>
      </c>
      <c r="T2182" s="5">
        <v>0</v>
      </c>
      <c r="U2182" s="5">
        <v>0</v>
      </c>
      <c r="V2182" s="5">
        <f t="shared" si="180"/>
        <v>4.6500000000000004</v>
      </c>
      <c r="W2182" s="5">
        <f t="shared" si="176"/>
        <v>-4.6500000000000004</v>
      </c>
      <c r="X2182" s="8">
        <f t="shared" si="177"/>
        <v>-1</v>
      </c>
      <c r="Y2182" s="4">
        <v>0</v>
      </c>
      <c r="Z2182" s="9" t="str">
        <f t="shared" si="178"/>
        <v>NA</v>
      </c>
      <c r="AA2182" s="10">
        <f t="shared" si="179"/>
        <v>0</v>
      </c>
    </row>
    <row r="2183" spans="1:27" x14ac:dyDescent="0.55000000000000004">
      <c r="A2183" s="3" t="s">
        <v>71</v>
      </c>
      <c r="B2183" s="3" t="s">
        <v>72</v>
      </c>
      <c r="C2183" s="3" t="s">
        <v>3796</v>
      </c>
      <c r="D2183" s="3" t="s">
        <v>3797</v>
      </c>
      <c r="E2183" s="4" t="s">
        <v>47</v>
      </c>
      <c r="F2183" s="3" t="s">
        <v>104</v>
      </c>
      <c r="G2183" s="3" t="s">
        <v>3008</v>
      </c>
      <c r="H2183" s="3" t="s">
        <v>34</v>
      </c>
      <c r="I2183" s="3" t="s">
        <v>77</v>
      </c>
      <c r="J2183" s="3" t="s">
        <v>36</v>
      </c>
      <c r="K2183" s="3" t="s">
        <v>61</v>
      </c>
      <c r="L2183" s="5">
        <v>6.25</v>
      </c>
      <c r="M2183" s="4">
        <v>1</v>
      </c>
      <c r="N2183" s="5">
        <v>4.6500000000000004</v>
      </c>
      <c r="O2183" s="5">
        <v>4.6500000000000004</v>
      </c>
      <c r="P2183" s="4">
        <v>1</v>
      </c>
      <c r="Q2183" s="6">
        <v>100</v>
      </c>
      <c r="R2183" s="7">
        <v>1</v>
      </c>
      <c r="S2183" s="6">
        <v>0</v>
      </c>
      <c r="T2183" s="5">
        <v>0</v>
      </c>
      <c r="U2183" s="5">
        <v>0</v>
      </c>
      <c r="V2183" s="5">
        <f t="shared" si="180"/>
        <v>4.6500000000000004</v>
      </c>
      <c r="W2183" s="5">
        <f t="shared" si="176"/>
        <v>-4.6500000000000004</v>
      </c>
      <c r="X2183" s="8">
        <f t="shared" si="177"/>
        <v>-1</v>
      </c>
      <c r="Y2183" s="4">
        <v>0</v>
      </c>
      <c r="Z2183" s="9" t="str">
        <f t="shared" si="178"/>
        <v>NA</v>
      </c>
      <c r="AA2183" s="10">
        <f t="shared" si="179"/>
        <v>0</v>
      </c>
    </row>
    <row r="2184" spans="1:27" x14ac:dyDescent="0.55000000000000004">
      <c r="A2184" s="3" t="s">
        <v>71</v>
      </c>
      <c r="B2184" s="3" t="s">
        <v>72</v>
      </c>
      <c r="C2184" s="3" t="s">
        <v>3798</v>
      </c>
      <c r="D2184" s="3" t="s">
        <v>780</v>
      </c>
      <c r="E2184" s="4" t="s">
        <v>47</v>
      </c>
      <c r="F2184" s="3" t="s">
        <v>194</v>
      </c>
      <c r="G2184" s="3" t="s">
        <v>3147</v>
      </c>
      <c r="H2184" s="3" t="s">
        <v>34</v>
      </c>
      <c r="I2184" s="3" t="s">
        <v>77</v>
      </c>
      <c r="J2184" s="3" t="s">
        <v>36</v>
      </c>
      <c r="K2184" s="3" t="s">
        <v>42</v>
      </c>
      <c r="L2184" s="5">
        <v>6.25</v>
      </c>
      <c r="M2184" s="4">
        <v>2</v>
      </c>
      <c r="N2184" s="5">
        <v>4.6624999999999996</v>
      </c>
      <c r="O2184" s="5">
        <v>2.3312499999999998</v>
      </c>
      <c r="P2184" s="4">
        <v>17</v>
      </c>
      <c r="Q2184" s="6">
        <v>11.764705882352899</v>
      </c>
      <c r="R2184" s="7">
        <v>1.1741176470588199</v>
      </c>
      <c r="S2184" s="6">
        <v>0</v>
      </c>
      <c r="T2184" s="5">
        <v>0</v>
      </c>
      <c r="U2184" s="5">
        <v>0</v>
      </c>
      <c r="V2184" s="5">
        <f t="shared" si="180"/>
        <v>4.6624999999999996</v>
      </c>
      <c r="W2184" s="5">
        <f t="shared" si="176"/>
        <v>-4.6624999999999996</v>
      </c>
      <c r="X2184" s="8">
        <f t="shared" si="177"/>
        <v>-1</v>
      </c>
      <c r="Y2184" s="4">
        <v>0</v>
      </c>
      <c r="Z2184" s="9" t="str">
        <f t="shared" si="178"/>
        <v>NA</v>
      </c>
      <c r="AA2184" s="10">
        <f t="shared" si="179"/>
        <v>0</v>
      </c>
    </row>
    <row r="2185" spans="1:27" x14ac:dyDescent="0.55000000000000004">
      <c r="A2185" s="3" t="s">
        <v>71</v>
      </c>
      <c r="B2185" s="3" t="s">
        <v>72</v>
      </c>
      <c r="C2185" s="3" t="s">
        <v>3799</v>
      </c>
      <c r="D2185" s="3" t="s">
        <v>270</v>
      </c>
      <c r="E2185" s="4" t="s">
        <v>47</v>
      </c>
      <c r="F2185" s="3" t="s">
        <v>194</v>
      </c>
      <c r="G2185" s="3" t="s">
        <v>2984</v>
      </c>
      <c r="H2185" s="3" t="s">
        <v>34</v>
      </c>
      <c r="I2185" s="3" t="s">
        <v>77</v>
      </c>
      <c r="J2185" s="3" t="s">
        <v>36</v>
      </c>
      <c r="K2185" s="3" t="s">
        <v>61</v>
      </c>
      <c r="L2185" s="5">
        <v>6.25</v>
      </c>
      <c r="M2185" s="4">
        <v>2</v>
      </c>
      <c r="N2185" s="5">
        <v>4.6624999999999996</v>
      </c>
      <c r="O2185" s="5">
        <v>2.3312499999999998</v>
      </c>
      <c r="P2185" s="4">
        <v>21</v>
      </c>
      <c r="Q2185" s="6">
        <v>9.5238095238095202</v>
      </c>
      <c r="R2185" s="7">
        <v>1.04666666666667</v>
      </c>
      <c r="S2185" s="6">
        <v>0</v>
      </c>
      <c r="T2185" s="5">
        <v>0</v>
      </c>
      <c r="U2185" s="5">
        <v>0</v>
      </c>
      <c r="V2185" s="5">
        <f t="shared" si="180"/>
        <v>4.6624999999999996</v>
      </c>
      <c r="W2185" s="5">
        <f t="shared" si="176"/>
        <v>-4.6624999999999996</v>
      </c>
      <c r="X2185" s="8">
        <f t="shared" si="177"/>
        <v>-1</v>
      </c>
      <c r="Y2185" s="4">
        <v>0</v>
      </c>
      <c r="Z2185" s="9" t="str">
        <f t="shared" si="178"/>
        <v>NA</v>
      </c>
      <c r="AA2185" s="10">
        <f t="shared" si="179"/>
        <v>0</v>
      </c>
    </row>
    <row r="2186" spans="1:27" x14ac:dyDescent="0.55000000000000004">
      <c r="A2186" s="3" t="s">
        <v>71</v>
      </c>
      <c r="B2186" s="3" t="s">
        <v>72</v>
      </c>
      <c r="C2186" s="3" t="s">
        <v>3800</v>
      </c>
      <c r="D2186" s="3" t="s">
        <v>1737</v>
      </c>
      <c r="E2186" s="4" t="s">
        <v>47</v>
      </c>
      <c r="F2186" s="3" t="s">
        <v>104</v>
      </c>
      <c r="G2186" s="3" t="s">
        <v>232</v>
      </c>
      <c r="H2186" s="3" t="s">
        <v>34</v>
      </c>
      <c r="I2186" s="3" t="s">
        <v>77</v>
      </c>
      <c r="J2186" s="3" t="s">
        <v>36</v>
      </c>
      <c r="K2186" s="3" t="s">
        <v>37</v>
      </c>
      <c r="L2186" s="5">
        <v>6.25</v>
      </c>
      <c r="M2186" s="4">
        <v>2</v>
      </c>
      <c r="N2186" s="5">
        <v>4.6624999999999996</v>
      </c>
      <c r="O2186" s="5">
        <v>2.3312499999999998</v>
      </c>
      <c r="P2186" s="4">
        <v>2</v>
      </c>
      <c r="Q2186" s="6">
        <v>100</v>
      </c>
      <c r="R2186" s="7">
        <v>1</v>
      </c>
      <c r="S2186" s="6">
        <v>0</v>
      </c>
      <c r="T2186" s="5">
        <v>0</v>
      </c>
      <c r="U2186" s="5">
        <v>0</v>
      </c>
      <c r="V2186" s="5">
        <f t="shared" si="180"/>
        <v>4.6624999999999996</v>
      </c>
      <c r="W2186" s="5">
        <f t="shared" si="176"/>
        <v>-4.6624999999999996</v>
      </c>
      <c r="X2186" s="8">
        <f t="shared" si="177"/>
        <v>-1</v>
      </c>
      <c r="Y2186" s="4">
        <v>0</v>
      </c>
      <c r="Z2186" s="9" t="str">
        <f t="shared" si="178"/>
        <v>NA</v>
      </c>
      <c r="AA2186" s="10">
        <f t="shared" si="179"/>
        <v>0</v>
      </c>
    </row>
    <row r="2187" spans="1:27" x14ac:dyDescent="0.55000000000000004">
      <c r="A2187" s="3" t="s">
        <v>71</v>
      </c>
      <c r="B2187" s="3" t="s">
        <v>72</v>
      </c>
      <c r="C2187" s="3" t="s">
        <v>3801</v>
      </c>
      <c r="D2187" s="3" t="s">
        <v>3692</v>
      </c>
      <c r="E2187" s="4" t="s">
        <v>47</v>
      </c>
      <c r="F2187" s="3" t="s">
        <v>40</v>
      </c>
      <c r="G2187" s="3" t="s">
        <v>3246</v>
      </c>
      <c r="H2187" s="3" t="s">
        <v>34</v>
      </c>
      <c r="I2187" s="3" t="s">
        <v>77</v>
      </c>
      <c r="J2187" s="3" t="s">
        <v>36</v>
      </c>
      <c r="K2187" s="3" t="s">
        <v>42</v>
      </c>
      <c r="L2187" s="5">
        <v>6.25</v>
      </c>
      <c r="M2187" s="4">
        <v>1</v>
      </c>
      <c r="N2187" s="5">
        <v>4.6624999999999996</v>
      </c>
      <c r="O2187" s="5">
        <v>4.6624999999999996</v>
      </c>
      <c r="P2187" s="4">
        <v>21</v>
      </c>
      <c r="Q2187" s="6">
        <v>4.7619047619047601</v>
      </c>
      <c r="R2187" s="7">
        <v>1.0928571428571401</v>
      </c>
      <c r="S2187" s="6">
        <v>0</v>
      </c>
      <c r="T2187" s="5">
        <v>0</v>
      </c>
      <c r="U2187" s="5">
        <v>0</v>
      </c>
      <c r="V2187" s="5">
        <f t="shared" si="180"/>
        <v>4.6624999999999996</v>
      </c>
      <c r="W2187" s="5">
        <f t="shared" si="176"/>
        <v>-4.6624999999999996</v>
      </c>
      <c r="X2187" s="8">
        <f t="shared" si="177"/>
        <v>-1</v>
      </c>
      <c r="Y2187" s="4">
        <v>0</v>
      </c>
      <c r="Z2187" s="9" t="str">
        <f t="shared" si="178"/>
        <v>NA</v>
      </c>
      <c r="AA2187" s="10">
        <f t="shared" si="179"/>
        <v>0</v>
      </c>
    </row>
    <row r="2188" spans="1:27" x14ac:dyDescent="0.55000000000000004">
      <c r="A2188" s="3" t="s">
        <v>71</v>
      </c>
      <c r="B2188" s="3" t="s">
        <v>72</v>
      </c>
      <c r="C2188" s="3" t="s">
        <v>3802</v>
      </c>
      <c r="D2188" s="3" t="s">
        <v>2767</v>
      </c>
      <c r="E2188" s="4" t="s">
        <v>47</v>
      </c>
      <c r="F2188" s="3" t="s">
        <v>32</v>
      </c>
      <c r="G2188" s="3" t="s">
        <v>170</v>
      </c>
      <c r="H2188" s="3" t="s">
        <v>34</v>
      </c>
      <c r="I2188" s="3" t="s">
        <v>77</v>
      </c>
      <c r="J2188" s="3" t="s">
        <v>36</v>
      </c>
      <c r="K2188" s="3" t="s">
        <v>42</v>
      </c>
      <c r="L2188" s="5">
        <v>6.25</v>
      </c>
      <c r="M2188" s="4">
        <v>13</v>
      </c>
      <c r="N2188" s="5">
        <v>4.6749998750000001</v>
      </c>
      <c r="O2188" s="5">
        <v>0.35961537500000001</v>
      </c>
      <c r="P2188" s="4">
        <v>2806</v>
      </c>
      <c r="Q2188" s="6">
        <v>0.46329294369208801</v>
      </c>
      <c r="R2188" s="7">
        <v>6.3942266571632196</v>
      </c>
      <c r="S2188" s="6">
        <v>0</v>
      </c>
      <c r="T2188" s="5">
        <v>0</v>
      </c>
      <c r="U2188" s="5">
        <v>0</v>
      </c>
      <c r="V2188" s="5">
        <f t="shared" si="180"/>
        <v>4.6749998750000001</v>
      </c>
      <c r="W2188" s="5">
        <f t="shared" si="176"/>
        <v>-4.6749998750000001</v>
      </c>
      <c r="X2188" s="8">
        <f t="shared" si="177"/>
        <v>-1</v>
      </c>
      <c r="Y2188" s="4">
        <v>0</v>
      </c>
      <c r="Z2188" s="9" t="str">
        <f t="shared" si="178"/>
        <v>NA</v>
      </c>
      <c r="AA2188" s="10">
        <f t="shared" si="179"/>
        <v>0</v>
      </c>
    </row>
    <row r="2189" spans="1:27" x14ac:dyDescent="0.55000000000000004">
      <c r="A2189" s="3" t="s">
        <v>71</v>
      </c>
      <c r="B2189" s="3" t="s">
        <v>72</v>
      </c>
      <c r="C2189" s="3" t="s">
        <v>3803</v>
      </c>
      <c r="D2189" s="3" t="s">
        <v>3804</v>
      </c>
      <c r="E2189" s="4" t="s">
        <v>56</v>
      </c>
      <c r="F2189" s="3" t="s">
        <v>32</v>
      </c>
      <c r="G2189" s="3" t="s">
        <v>2843</v>
      </c>
      <c r="H2189" s="3" t="s">
        <v>34</v>
      </c>
      <c r="I2189" s="3" t="s">
        <v>77</v>
      </c>
      <c r="J2189" s="3" t="s">
        <v>36</v>
      </c>
      <c r="K2189" s="3" t="s">
        <v>61</v>
      </c>
      <c r="L2189" s="5">
        <v>6.25</v>
      </c>
      <c r="M2189" s="4">
        <v>3</v>
      </c>
      <c r="N2189" s="5">
        <v>4.6875</v>
      </c>
      <c r="O2189" s="5">
        <v>1.5625</v>
      </c>
      <c r="P2189" s="4">
        <v>61</v>
      </c>
      <c r="Q2189" s="6">
        <v>4.9180327868852496</v>
      </c>
      <c r="R2189" s="7">
        <v>1.4950819672131099</v>
      </c>
      <c r="S2189" s="6">
        <v>0</v>
      </c>
      <c r="T2189" s="5">
        <v>0</v>
      </c>
      <c r="U2189" s="5">
        <v>0</v>
      </c>
      <c r="V2189" s="5">
        <f t="shared" si="180"/>
        <v>4.6875</v>
      </c>
      <c r="W2189" s="5">
        <f t="shared" si="176"/>
        <v>-4.6875</v>
      </c>
      <c r="X2189" s="8">
        <f t="shared" si="177"/>
        <v>-1</v>
      </c>
      <c r="Y2189" s="4">
        <v>0</v>
      </c>
      <c r="Z2189" s="9" t="str">
        <f t="shared" si="178"/>
        <v>NA</v>
      </c>
      <c r="AA2189" s="10">
        <f t="shared" si="179"/>
        <v>0</v>
      </c>
    </row>
    <row r="2190" spans="1:27" x14ac:dyDescent="0.55000000000000004">
      <c r="A2190" s="3" t="s">
        <v>71</v>
      </c>
      <c r="B2190" s="3" t="s">
        <v>72</v>
      </c>
      <c r="C2190" s="3" t="s">
        <v>3805</v>
      </c>
      <c r="D2190" s="3" t="s">
        <v>767</v>
      </c>
      <c r="E2190" s="4" t="s">
        <v>47</v>
      </c>
      <c r="F2190" s="3" t="s">
        <v>104</v>
      </c>
      <c r="G2190" s="3" t="s">
        <v>201</v>
      </c>
      <c r="H2190" s="3" t="s">
        <v>34</v>
      </c>
      <c r="I2190" s="3" t="s">
        <v>77</v>
      </c>
      <c r="J2190" s="3" t="s">
        <v>36</v>
      </c>
      <c r="K2190" s="3" t="s">
        <v>61</v>
      </c>
      <c r="L2190" s="5">
        <v>6.25</v>
      </c>
      <c r="M2190" s="4">
        <v>1</v>
      </c>
      <c r="N2190" s="5">
        <v>4.6875</v>
      </c>
      <c r="O2190" s="5">
        <v>4.6875</v>
      </c>
      <c r="P2190" s="4">
        <v>3</v>
      </c>
      <c r="Q2190" s="6">
        <v>33.3333333333333</v>
      </c>
      <c r="R2190" s="7">
        <v>1</v>
      </c>
      <c r="S2190" s="6">
        <v>0</v>
      </c>
      <c r="T2190" s="5">
        <v>0</v>
      </c>
      <c r="U2190" s="5">
        <v>0</v>
      </c>
      <c r="V2190" s="5">
        <f t="shared" si="180"/>
        <v>4.6875</v>
      </c>
      <c r="W2190" s="5">
        <f t="shared" si="176"/>
        <v>-4.6875</v>
      </c>
      <c r="X2190" s="8">
        <f t="shared" si="177"/>
        <v>-1</v>
      </c>
      <c r="Y2190" s="4">
        <v>0</v>
      </c>
      <c r="Z2190" s="9" t="str">
        <f t="shared" si="178"/>
        <v>NA</v>
      </c>
      <c r="AA2190" s="10">
        <f t="shared" si="179"/>
        <v>0</v>
      </c>
    </row>
    <row r="2191" spans="1:27" x14ac:dyDescent="0.55000000000000004">
      <c r="A2191" s="3" t="s">
        <v>71</v>
      </c>
      <c r="B2191" s="3" t="s">
        <v>72</v>
      </c>
      <c r="C2191" s="3" t="s">
        <v>3806</v>
      </c>
      <c r="D2191" s="3" t="s">
        <v>3807</v>
      </c>
      <c r="E2191" s="4" t="s">
        <v>47</v>
      </c>
      <c r="F2191" s="3" t="s">
        <v>32</v>
      </c>
      <c r="G2191" s="3" t="s">
        <v>2833</v>
      </c>
      <c r="H2191" s="3" t="s">
        <v>34</v>
      </c>
      <c r="I2191" s="3" t="s">
        <v>77</v>
      </c>
      <c r="J2191" s="3" t="s">
        <v>36</v>
      </c>
      <c r="K2191" s="3" t="s">
        <v>61</v>
      </c>
      <c r="L2191" s="5">
        <v>6.25</v>
      </c>
      <c r="M2191" s="4">
        <v>1</v>
      </c>
      <c r="N2191" s="5">
        <v>4.7125000000000004</v>
      </c>
      <c r="O2191" s="5">
        <v>4.7125000000000004</v>
      </c>
      <c r="P2191" s="4">
        <v>106</v>
      </c>
      <c r="Q2191" s="6">
        <v>0.94339622641509402</v>
      </c>
      <c r="R2191" s="7">
        <v>1.72169811320755</v>
      </c>
      <c r="S2191" s="6">
        <v>0</v>
      </c>
      <c r="T2191" s="5">
        <v>0</v>
      </c>
      <c r="U2191" s="5">
        <v>0</v>
      </c>
      <c r="V2191" s="5">
        <f t="shared" si="180"/>
        <v>4.7125000000000004</v>
      </c>
      <c r="W2191" s="5">
        <f t="shared" si="176"/>
        <v>-4.7125000000000004</v>
      </c>
      <c r="X2191" s="8">
        <f t="shared" si="177"/>
        <v>-1</v>
      </c>
      <c r="Y2191" s="4">
        <v>0</v>
      </c>
      <c r="Z2191" s="9" t="str">
        <f t="shared" si="178"/>
        <v>NA</v>
      </c>
      <c r="AA2191" s="10">
        <f t="shared" si="179"/>
        <v>0</v>
      </c>
    </row>
    <row r="2192" spans="1:27" x14ac:dyDescent="0.55000000000000004">
      <c r="A2192" s="3" t="s">
        <v>71</v>
      </c>
      <c r="B2192" s="3" t="s">
        <v>72</v>
      </c>
      <c r="C2192" s="3" t="s">
        <v>3808</v>
      </c>
      <c r="D2192" s="3" t="s">
        <v>2773</v>
      </c>
      <c r="E2192" s="4" t="s">
        <v>47</v>
      </c>
      <c r="F2192" s="3" t="s">
        <v>104</v>
      </c>
      <c r="G2192" s="3" t="s">
        <v>3081</v>
      </c>
      <c r="H2192" s="3" t="s">
        <v>34</v>
      </c>
      <c r="I2192" s="3" t="s">
        <v>77</v>
      </c>
      <c r="J2192" s="3" t="s">
        <v>36</v>
      </c>
      <c r="K2192" s="3" t="s">
        <v>61</v>
      </c>
      <c r="L2192" s="5">
        <v>6.25</v>
      </c>
      <c r="M2192" s="4">
        <v>1</v>
      </c>
      <c r="N2192" s="5">
        <v>4.7125000000000004</v>
      </c>
      <c r="O2192" s="5">
        <v>4.7125000000000004</v>
      </c>
      <c r="P2192" s="4">
        <v>24</v>
      </c>
      <c r="Q2192" s="6">
        <v>4.1666666666666696</v>
      </c>
      <c r="R2192" s="7">
        <v>2.2083333333333299</v>
      </c>
      <c r="S2192" s="6">
        <v>0</v>
      </c>
      <c r="T2192" s="5">
        <v>0</v>
      </c>
      <c r="U2192" s="5">
        <v>0</v>
      </c>
      <c r="V2192" s="5">
        <f t="shared" si="180"/>
        <v>4.7125000000000004</v>
      </c>
      <c r="W2192" s="5">
        <f t="shared" si="176"/>
        <v>-4.7125000000000004</v>
      </c>
      <c r="X2192" s="8">
        <f t="shared" si="177"/>
        <v>-1</v>
      </c>
      <c r="Y2192" s="4">
        <v>0</v>
      </c>
      <c r="Z2192" s="9" t="str">
        <f t="shared" si="178"/>
        <v>NA</v>
      </c>
      <c r="AA2192" s="10">
        <f t="shared" si="179"/>
        <v>0</v>
      </c>
    </row>
    <row r="2193" spans="1:27" x14ac:dyDescent="0.55000000000000004">
      <c r="A2193" s="3" t="s">
        <v>71</v>
      </c>
      <c r="B2193" s="3" t="s">
        <v>72</v>
      </c>
      <c r="C2193" s="3" t="s">
        <v>3809</v>
      </c>
      <c r="D2193" s="3" t="s">
        <v>2618</v>
      </c>
      <c r="E2193" s="4" t="s">
        <v>47</v>
      </c>
      <c r="F2193" s="3" t="s">
        <v>137</v>
      </c>
      <c r="G2193" s="3" t="s">
        <v>138</v>
      </c>
      <c r="H2193" s="3" t="s">
        <v>34</v>
      </c>
      <c r="I2193" s="3" t="s">
        <v>77</v>
      </c>
      <c r="J2193" s="3" t="s">
        <v>36</v>
      </c>
      <c r="K2193" s="3" t="s">
        <v>42</v>
      </c>
      <c r="L2193" s="5">
        <v>6.25</v>
      </c>
      <c r="M2193" s="4">
        <v>1</v>
      </c>
      <c r="N2193" s="5">
        <v>4.7125000000000004</v>
      </c>
      <c r="O2193" s="5">
        <v>4.7125000000000004</v>
      </c>
      <c r="P2193" s="4">
        <v>3</v>
      </c>
      <c r="Q2193" s="6">
        <v>33.3333333333333</v>
      </c>
      <c r="R2193" s="7">
        <v>1</v>
      </c>
      <c r="S2193" s="6">
        <v>0</v>
      </c>
      <c r="T2193" s="5">
        <v>0</v>
      </c>
      <c r="U2193" s="5">
        <v>0</v>
      </c>
      <c r="V2193" s="5">
        <f t="shared" si="180"/>
        <v>4.7125000000000004</v>
      </c>
      <c r="W2193" s="5">
        <f t="shared" si="176"/>
        <v>-4.7125000000000004</v>
      </c>
      <c r="X2193" s="8">
        <f t="shared" si="177"/>
        <v>-1</v>
      </c>
      <c r="Y2193" s="4">
        <v>0</v>
      </c>
      <c r="Z2193" s="9" t="str">
        <f t="shared" si="178"/>
        <v>NA</v>
      </c>
      <c r="AA2193" s="10">
        <f t="shared" si="179"/>
        <v>0</v>
      </c>
    </row>
    <row r="2194" spans="1:27" x14ac:dyDescent="0.55000000000000004">
      <c r="A2194" s="3" t="s">
        <v>71</v>
      </c>
      <c r="B2194" s="3" t="s">
        <v>72</v>
      </c>
      <c r="C2194" s="3" t="s">
        <v>3810</v>
      </c>
      <c r="D2194" s="3" t="s">
        <v>2638</v>
      </c>
      <c r="E2194" s="4" t="s">
        <v>47</v>
      </c>
      <c r="F2194" s="3" t="s">
        <v>40</v>
      </c>
      <c r="G2194" s="3" t="s">
        <v>2770</v>
      </c>
      <c r="H2194" s="3" t="s">
        <v>34</v>
      </c>
      <c r="I2194" s="3" t="s">
        <v>77</v>
      </c>
      <c r="J2194" s="3" t="s">
        <v>36</v>
      </c>
      <c r="K2194" s="3" t="s">
        <v>42</v>
      </c>
      <c r="L2194" s="5">
        <v>6.25</v>
      </c>
      <c r="M2194" s="4">
        <v>2</v>
      </c>
      <c r="N2194" s="5">
        <v>4.7125000000000004</v>
      </c>
      <c r="O2194" s="5">
        <v>2.3562500000000002</v>
      </c>
      <c r="P2194" s="4">
        <v>12</v>
      </c>
      <c r="Q2194" s="6">
        <v>16.6666666666667</v>
      </c>
      <c r="R2194" s="7">
        <v>1.24166666666667</v>
      </c>
      <c r="S2194" s="6">
        <v>0</v>
      </c>
      <c r="T2194" s="5">
        <v>0</v>
      </c>
      <c r="U2194" s="5">
        <v>0</v>
      </c>
      <c r="V2194" s="5">
        <f t="shared" si="180"/>
        <v>4.7125000000000004</v>
      </c>
      <c r="W2194" s="5">
        <f t="shared" si="176"/>
        <v>-4.7125000000000004</v>
      </c>
      <c r="X2194" s="8">
        <f t="shared" si="177"/>
        <v>-1</v>
      </c>
      <c r="Y2194" s="4">
        <v>0</v>
      </c>
      <c r="Z2194" s="9" t="str">
        <f t="shared" si="178"/>
        <v>NA</v>
      </c>
      <c r="AA2194" s="10">
        <f t="shared" si="179"/>
        <v>0</v>
      </c>
    </row>
    <row r="2195" spans="1:27" x14ac:dyDescent="0.55000000000000004">
      <c r="A2195" s="3" t="s">
        <v>71</v>
      </c>
      <c r="B2195" s="3" t="s">
        <v>72</v>
      </c>
      <c r="C2195" s="3" t="s">
        <v>3811</v>
      </c>
      <c r="D2195" s="3" t="s">
        <v>3812</v>
      </c>
      <c r="E2195" s="4" t="s">
        <v>47</v>
      </c>
      <c r="F2195" s="3" t="s">
        <v>40</v>
      </c>
      <c r="G2195" s="3" t="s">
        <v>3209</v>
      </c>
      <c r="H2195" s="3" t="s">
        <v>34</v>
      </c>
      <c r="I2195" s="3" t="s">
        <v>77</v>
      </c>
      <c r="J2195" s="3" t="s">
        <v>36</v>
      </c>
      <c r="K2195" s="3" t="s">
        <v>61</v>
      </c>
      <c r="L2195" s="5">
        <v>6.25</v>
      </c>
      <c r="M2195" s="4">
        <v>3</v>
      </c>
      <c r="N2195" s="5">
        <v>4.7124999750000001</v>
      </c>
      <c r="O2195" s="5">
        <v>1.5708333250000002</v>
      </c>
      <c r="P2195" s="4">
        <v>419</v>
      </c>
      <c r="Q2195" s="6">
        <v>0.71599045346062096</v>
      </c>
      <c r="R2195" s="7">
        <v>2.3093078758949899</v>
      </c>
      <c r="S2195" s="6">
        <v>0</v>
      </c>
      <c r="T2195" s="5">
        <v>0</v>
      </c>
      <c r="U2195" s="5">
        <v>0</v>
      </c>
      <c r="V2195" s="5">
        <f t="shared" si="180"/>
        <v>4.7124999750000001</v>
      </c>
      <c r="W2195" s="5">
        <f t="shared" si="176"/>
        <v>-4.7124999750000001</v>
      </c>
      <c r="X2195" s="8">
        <f t="shared" si="177"/>
        <v>-1</v>
      </c>
      <c r="Y2195" s="4">
        <v>0</v>
      </c>
      <c r="Z2195" s="9" t="str">
        <f t="shared" si="178"/>
        <v>NA</v>
      </c>
      <c r="AA2195" s="10">
        <f t="shared" si="179"/>
        <v>0</v>
      </c>
    </row>
    <row r="2196" spans="1:27" x14ac:dyDescent="0.55000000000000004">
      <c r="A2196" s="3" t="s">
        <v>71</v>
      </c>
      <c r="B2196" s="3" t="s">
        <v>72</v>
      </c>
      <c r="C2196" s="3" t="s">
        <v>3813</v>
      </c>
      <c r="D2196" s="3" t="s">
        <v>3814</v>
      </c>
      <c r="E2196" s="4" t="s">
        <v>47</v>
      </c>
      <c r="F2196" s="3" t="s">
        <v>32</v>
      </c>
      <c r="G2196" s="3" t="s">
        <v>2833</v>
      </c>
      <c r="H2196" s="3" t="s">
        <v>34</v>
      </c>
      <c r="I2196" s="3" t="s">
        <v>77</v>
      </c>
      <c r="J2196" s="3" t="s">
        <v>36</v>
      </c>
      <c r="K2196" s="3" t="s">
        <v>61</v>
      </c>
      <c r="L2196" s="5">
        <v>6.25</v>
      </c>
      <c r="M2196" s="4">
        <v>1</v>
      </c>
      <c r="N2196" s="5">
        <v>4.7249999999999996</v>
      </c>
      <c r="O2196" s="5">
        <v>4.7249999999999996</v>
      </c>
      <c r="P2196" s="4">
        <v>67</v>
      </c>
      <c r="Q2196" s="6">
        <v>1.4925373134328399</v>
      </c>
      <c r="R2196" s="7">
        <v>1.8029850746268701</v>
      </c>
      <c r="S2196" s="6">
        <v>0</v>
      </c>
      <c r="T2196" s="5">
        <v>0</v>
      </c>
      <c r="U2196" s="5">
        <v>0</v>
      </c>
      <c r="V2196" s="5">
        <f t="shared" si="180"/>
        <v>4.7249999999999996</v>
      </c>
      <c r="W2196" s="5">
        <f t="shared" si="176"/>
        <v>-4.7249999999999996</v>
      </c>
      <c r="X2196" s="8">
        <f t="shared" si="177"/>
        <v>-1</v>
      </c>
      <c r="Y2196" s="4">
        <v>0</v>
      </c>
      <c r="Z2196" s="9" t="str">
        <f t="shared" si="178"/>
        <v>NA</v>
      </c>
      <c r="AA2196" s="10">
        <f t="shared" si="179"/>
        <v>0</v>
      </c>
    </row>
    <row r="2197" spans="1:27" x14ac:dyDescent="0.55000000000000004">
      <c r="A2197" s="3" t="s">
        <v>71</v>
      </c>
      <c r="B2197" s="3" t="s">
        <v>72</v>
      </c>
      <c r="C2197" s="3" t="s">
        <v>3815</v>
      </c>
      <c r="D2197" s="3" t="s">
        <v>3370</v>
      </c>
      <c r="E2197" s="4" t="s">
        <v>47</v>
      </c>
      <c r="F2197" s="3" t="s">
        <v>194</v>
      </c>
      <c r="G2197" s="3" t="s">
        <v>3610</v>
      </c>
      <c r="H2197" s="3" t="s">
        <v>34</v>
      </c>
      <c r="I2197" s="3" t="s">
        <v>77</v>
      </c>
      <c r="J2197" s="3" t="s">
        <v>36</v>
      </c>
      <c r="K2197" s="3" t="s">
        <v>61</v>
      </c>
      <c r="L2197" s="5">
        <v>6.25</v>
      </c>
      <c r="M2197" s="4">
        <v>1</v>
      </c>
      <c r="N2197" s="5">
        <v>4.7249999999999996</v>
      </c>
      <c r="O2197" s="5">
        <v>4.7249999999999996</v>
      </c>
      <c r="P2197" s="4">
        <v>1</v>
      </c>
      <c r="Q2197" s="6">
        <v>100</v>
      </c>
      <c r="R2197" s="7">
        <v>2</v>
      </c>
      <c r="S2197" s="6">
        <v>0</v>
      </c>
      <c r="T2197" s="5">
        <v>0</v>
      </c>
      <c r="U2197" s="5">
        <v>0</v>
      </c>
      <c r="V2197" s="5">
        <f t="shared" si="180"/>
        <v>4.7249999999999996</v>
      </c>
      <c r="W2197" s="5">
        <f t="shared" si="176"/>
        <v>-4.7249999999999996</v>
      </c>
      <c r="X2197" s="8">
        <f t="shared" si="177"/>
        <v>-1</v>
      </c>
      <c r="Y2197" s="4">
        <v>0</v>
      </c>
      <c r="Z2197" s="9" t="str">
        <f t="shared" si="178"/>
        <v>NA</v>
      </c>
      <c r="AA2197" s="10">
        <f t="shared" si="179"/>
        <v>0</v>
      </c>
    </row>
    <row r="2198" spans="1:27" x14ac:dyDescent="0.55000000000000004">
      <c r="A2198" s="3" t="s">
        <v>71</v>
      </c>
      <c r="B2198" s="3" t="s">
        <v>72</v>
      </c>
      <c r="C2198" s="3" t="s">
        <v>3816</v>
      </c>
      <c r="D2198" s="3" t="s">
        <v>281</v>
      </c>
      <c r="E2198" s="4" t="s">
        <v>47</v>
      </c>
      <c r="F2198" s="3" t="s">
        <v>194</v>
      </c>
      <c r="G2198" s="3" t="s">
        <v>3683</v>
      </c>
      <c r="H2198" s="3" t="s">
        <v>34</v>
      </c>
      <c r="I2198" s="3" t="s">
        <v>77</v>
      </c>
      <c r="J2198" s="3" t="s">
        <v>36</v>
      </c>
      <c r="K2198" s="3" t="s">
        <v>42</v>
      </c>
      <c r="L2198" s="5">
        <v>6.25</v>
      </c>
      <c r="M2198" s="4">
        <v>2</v>
      </c>
      <c r="N2198" s="5">
        <v>4.75</v>
      </c>
      <c r="O2198" s="5">
        <v>2.375</v>
      </c>
      <c r="P2198" s="4">
        <v>30</v>
      </c>
      <c r="Q2198" s="6">
        <v>6.6666666666666696</v>
      </c>
      <c r="R2198" s="7">
        <v>2.4300000000000002</v>
      </c>
      <c r="S2198" s="6">
        <v>0</v>
      </c>
      <c r="T2198" s="5">
        <v>0</v>
      </c>
      <c r="U2198" s="5">
        <v>0</v>
      </c>
      <c r="V2198" s="5">
        <f t="shared" si="180"/>
        <v>4.75</v>
      </c>
      <c r="W2198" s="5">
        <f t="shared" si="176"/>
        <v>-4.75</v>
      </c>
      <c r="X2198" s="8">
        <f t="shared" si="177"/>
        <v>-1</v>
      </c>
      <c r="Y2198" s="4">
        <v>0</v>
      </c>
      <c r="Z2198" s="9" t="str">
        <f t="shared" si="178"/>
        <v>NA</v>
      </c>
      <c r="AA2198" s="10">
        <f t="shared" si="179"/>
        <v>0</v>
      </c>
    </row>
    <row r="2199" spans="1:27" x14ac:dyDescent="0.55000000000000004">
      <c r="A2199" s="3" t="s">
        <v>71</v>
      </c>
      <c r="B2199" s="3" t="s">
        <v>72</v>
      </c>
      <c r="C2199" s="3" t="s">
        <v>3817</v>
      </c>
      <c r="D2199" s="3" t="s">
        <v>2642</v>
      </c>
      <c r="E2199" s="4" t="s">
        <v>47</v>
      </c>
      <c r="F2199" s="3" t="s">
        <v>137</v>
      </c>
      <c r="G2199" s="3" t="s">
        <v>138</v>
      </c>
      <c r="H2199" s="3" t="s">
        <v>34</v>
      </c>
      <c r="I2199" s="3" t="s">
        <v>77</v>
      </c>
      <c r="J2199" s="3" t="s">
        <v>36</v>
      </c>
      <c r="K2199" s="3" t="s">
        <v>42</v>
      </c>
      <c r="L2199" s="5">
        <v>6.25</v>
      </c>
      <c r="M2199" s="4">
        <v>2</v>
      </c>
      <c r="N2199" s="5">
        <v>4.75</v>
      </c>
      <c r="O2199" s="5">
        <v>2.375</v>
      </c>
      <c r="P2199" s="4">
        <v>16</v>
      </c>
      <c r="Q2199" s="6">
        <v>12.5</v>
      </c>
      <c r="R2199" s="7">
        <v>1.1875</v>
      </c>
      <c r="S2199" s="6">
        <v>0</v>
      </c>
      <c r="T2199" s="5">
        <v>0</v>
      </c>
      <c r="U2199" s="5">
        <v>0</v>
      </c>
      <c r="V2199" s="5">
        <f t="shared" si="180"/>
        <v>4.75</v>
      </c>
      <c r="W2199" s="5">
        <f t="shared" si="176"/>
        <v>-4.75</v>
      </c>
      <c r="X2199" s="8">
        <f t="shared" si="177"/>
        <v>-1</v>
      </c>
      <c r="Y2199" s="4">
        <v>0</v>
      </c>
      <c r="Z2199" s="9" t="str">
        <f t="shared" si="178"/>
        <v>NA</v>
      </c>
      <c r="AA2199" s="10">
        <f t="shared" si="179"/>
        <v>0</v>
      </c>
    </row>
    <row r="2200" spans="1:27" x14ac:dyDescent="0.55000000000000004">
      <c r="A2200" s="3" t="s">
        <v>71</v>
      </c>
      <c r="B2200" s="3" t="s">
        <v>72</v>
      </c>
      <c r="C2200" s="3" t="s">
        <v>3818</v>
      </c>
      <c r="D2200" s="3" t="s">
        <v>433</v>
      </c>
      <c r="E2200" s="4" t="s">
        <v>47</v>
      </c>
      <c r="F2200" s="3" t="s">
        <v>40</v>
      </c>
      <c r="G2200" s="3" t="s">
        <v>122</v>
      </c>
      <c r="H2200" s="3" t="s">
        <v>34</v>
      </c>
      <c r="I2200" s="3" t="s">
        <v>77</v>
      </c>
      <c r="J2200" s="3" t="s">
        <v>36</v>
      </c>
      <c r="K2200" s="3" t="s">
        <v>61</v>
      </c>
      <c r="L2200" s="5">
        <v>6.25</v>
      </c>
      <c r="M2200" s="4">
        <v>3</v>
      </c>
      <c r="N2200" s="5">
        <v>4.7625000000000002</v>
      </c>
      <c r="O2200" s="5">
        <v>1.5874999999999999</v>
      </c>
      <c r="P2200" s="4">
        <v>10</v>
      </c>
      <c r="Q2200" s="6">
        <v>30</v>
      </c>
      <c r="R2200" s="7">
        <v>1.1000000000000001</v>
      </c>
      <c r="S2200" s="6">
        <v>0</v>
      </c>
      <c r="T2200" s="5">
        <v>0</v>
      </c>
      <c r="U2200" s="5">
        <v>0</v>
      </c>
      <c r="V2200" s="5">
        <f t="shared" si="180"/>
        <v>4.7625000000000002</v>
      </c>
      <c r="W2200" s="5">
        <f t="shared" si="176"/>
        <v>-4.7625000000000002</v>
      </c>
      <c r="X2200" s="8">
        <f t="shared" si="177"/>
        <v>-1</v>
      </c>
      <c r="Y2200" s="4">
        <v>0</v>
      </c>
      <c r="Z2200" s="9" t="str">
        <f t="shared" si="178"/>
        <v>NA</v>
      </c>
      <c r="AA2200" s="10">
        <f t="shared" si="179"/>
        <v>0</v>
      </c>
    </row>
    <row r="2201" spans="1:27" x14ac:dyDescent="0.55000000000000004">
      <c r="A2201" s="3" t="s">
        <v>71</v>
      </c>
      <c r="B2201" s="3" t="s">
        <v>72</v>
      </c>
      <c r="C2201" s="3" t="s">
        <v>3819</v>
      </c>
      <c r="D2201" s="3" t="s">
        <v>2285</v>
      </c>
      <c r="E2201" s="4" t="s">
        <v>47</v>
      </c>
      <c r="F2201" s="3" t="s">
        <v>173</v>
      </c>
      <c r="G2201" s="3" t="s">
        <v>2794</v>
      </c>
      <c r="H2201" s="3" t="s">
        <v>1224</v>
      </c>
      <c r="I2201" s="3" t="s">
        <v>77</v>
      </c>
      <c r="J2201" s="3" t="s">
        <v>36</v>
      </c>
      <c r="K2201" s="3" t="s">
        <v>42</v>
      </c>
      <c r="L2201" s="5">
        <v>6.25</v>
      </c>
      <c r="M2201" s="4">
        <v>1</v>
      </c>
      <c r="N2201" s="5">
        <v>4.7750000000000004</v>
      </c>
      <c r="O2201" s="5">
        <v>4.7750000000000004</v>
      </c>
      <c r="P2201" s="4">
        <v>18</v>
      </c>
      <c r="Q2201" s="6">
        <v>5.5555555555555598</v>
      </c>
      <c r="R2201" s="7">
        <v>1.1111111111111101</v>
      </c>
      <c r="S2201" s="6">
        <v>0</v>
      </c>
      <c r="T2201" s="5">
        <v>0</v>
      </c>
      <c r="U2201" s="5">
        <v>0</v>
      </c>
      <c r="V2201" s="5">
        <f t="shared" si="180"/>
        <v>4.7750000000000004</v>
      </c>
      <c r="W2201" s="5">
        <f t="shared" si="176"/>
        <v>-4.7750000000000004</v>
      </c>
      <c r="X2201" s="8">
        <f t="shared" si="177"/>
        <v>-1</v>
      </c>
      <c r="Y2201" s="4">
        <v>0</v>
      </c>
      <c r="Z2201" s="9" t="str">
        <f t="shared" si="178"/>
        <v>NA</v>
      </c>
      <c r="AA2201" s="10">
        <f t="shared" si="179"/>
        <v>0</v>
      </c>
    </row>
    <row r="2202" spans="1:27" x14ac:dyDescent="0.55000000000000004">
      <c r="A2202" s="3" t="s">
        <v>71</v>
      </c>
      <c r="B2202" s="3" t="s">
        <v>72</v>
      </c>
      <c r="C2202" s="3" t="s">
        <v>3820</v>
      </c>
      <c r="D2202" s="3" t="s">
        <v>3821</v>
      </c>
      <c r="E2202" s="4" t="s">
        <v>47</v>
      </c>
      <c r="F2202" s="3" t="s">
        <v>194</v>
      </c>
      <c r="G2202" s="3" t="s">
        <v>2984</v>
      </c>
      <c r="H2202" s="3" t="s">
        <v>34</v>
      </c>
      <c r="I2202" s="3" t="s">
        <v>77</v>
      </c>
      <c r="J2202" s="3" t="s">
        <v>36</v>
      </c>
      <c r="K2202" s="3" t="s">
        <v>61</v>
      </c>
      <c r="L2202" s="5">
        <v>6.25</v>
      </c>
      <c r="M2202" s="4">
        <v>2</v>
      </c>
      <c r="N2202" s="5">
        <v>4.7874999999999996</v>
      </c>
      <c r="O2202" s="5">
        <v>2.3937499999999998</v>
      </c>
      <c r="P2202" s="4">
        <v>39</v>
      </c>
      <c r="Q2202" s="6">
        <v>5.1282051282051304</v>
      </c>
      <c r="R2202" s="7">
        <v>1.58717948717949</v>
      </c>
      <c r="S2202" s="6">
        <v>0</v>
      </c>
      <c r="T2202" s="5">
        <v>0</v>
      </c>
      <c r="U2202" s="5">
        <v>0</v>
      </c>
      <c r="V2202" s="5">
        <f t="shared" si="180"/>
        <v>4.7874999999999996</v>
      </c>
      <c r="W2202" s="5">
        <f t="shared" si="176"/>
        <v>-4.7874999999999996</v>
      </c>
      <c r="X2202" s="8">
        <f t="shared" si="177"/>
        <v>-1</v>
      </c>
      <c r="Y2202" s="4">
        <v>0</v>
      </c>
      <c r="Z2202" s="9" t="str">
        <f t="shared" si="178"/>
        <v>NA</v>
      </c>
      <c r="AA2202" s="10">
        <f t="shared" si="179"/>
        <v>0</v>
      </c>
    </row>
    <row r="2203" spans="1:27" x14ac:dyDescent="0.55000000000000004">
      <c r="A2203" s="3" t="s">
        <v>71</v>
      </c>
      <c r="B2203" s="3" t="s">
        <v>72</v>
      </c>
      <c r="C2203" s="3" t="s">
        <v>3822</v>
      </c>
      <c r="D2203" s="3" t="s">
        <v>3361</v>
      </c>
      <c r="E2203" s="4" t="s">
        <v>47</v>
      </c>
      <c r="F2203" s="3" t="s">
        <v>133</v>
      </c>
      <c r="G2203" s="3" t="s">
        <v>134</v>
      </c>
      <c r="H2203" s="3" t="s">
        <v>34</v>
      </c>
      <c r="I2203" s="3" t="s">
        <v>77</v>
      </c>
      <c r="J2203" s="3" t="s">
        <v>36</v>
      </c>
      <c r="K2203" s="3" t="s">
        <v>42</v>
      </c>
      <c r="L2203" s="5">
        <v>6.25</v>
      </c>
      <c r="M2203" s="4">
        <v>2</v>
      </c>
      <c r="N2203" s="5">
        <v>4.7874999999999996</v>
      </c>
      <c r="O2203" s="5">
        <v>2.3937499999999998</v>
      </c>
      <c r="P2203" s="4">
        <v>3</v>
      </c>
      <c r="Q2203" s="6">
        <v>66.6666666666667</v>
      </c>
      <c r="R2203" s="7">
        <v>1</v>
      </c>
      <c r="S2203" s="6">
        <v>0</v>
      </c>
      <c r="T2203" s="5">
        <v>0</v>
      </c>
      <c r="U2203" s="5">
        <v>0</v>
      </c>
      <c r="V2203" s="5">
        <f t="shared" si="180"/>
        <v>4.7874999999999996</v>
      </c>
      <c r="W2203" s="5">
        <f t="shared" si="176"/>
        <v>-4.7874999999999996</v>
      </c>
      <c r="X2203" s="8">
        <f t="shared" si="177"/>
        <v>-1</v>
      </c>
      <c r="Y2203" s="4">
        <v>0</v>
      </c>
      <c r="Z2203" s="9" t="str">
        <f t="shared" si="178"/>
        <v>NA</v>
      </c>
      <c r="AA2203" s="10">
        <f t="shared" si="179"/>
        <v>0</v>
      </c>
    </row>
    <row r="2204" spans="1:27" x14ac:dyDescent="0.55000000000000004">
      <c r="A2204" s="3" t="s">
        <v>71</v>
      </c>
      <c r="B2204" s="3" t="s">
        <v>72</v>
      </c>
      <c r="C2204" s="3" t="s">
        <v>3823</v>
      </c>
      <c r="D2204" s="3" t="s">
        <v>3824</v>
      </c>
      <c r="E2204" s="4" t="s">
        <v>47</v>
      </c>
      <c r="F2204" s="3" t="s">
        <v>32</v>
      </c>
      <c r="G2204" s="3" t="s">
        <v>33</v>
      </c>
      <c r="H2204" s="3" t="s">
        <v>34</v>
      </c>
      <c r="I2204" s="3" t="s">
        <v>77</v>
      </c>
      <c r="J2204" s="3" t="s">
        <v>36</v>
      </c>
      <c r="K2204" s="3" t="s">
        <v>42</v>
      </c>
      <c r="L2204" s="5">
        <v>6.25</v>
      </c>
      <c r="M2204" s="4">
        <v>2</v>
      </c>
      <c r="N2204" s="5">
        <v>4.8</v>
      </c>
      <c r="O2204" s="5">
        <v>2.4</v>
      </c>
      <c r="P2204" s="4">
        <v>69</v>
      </c>
      <c r="Q2204" s="6">
        <v>2.8985507246376798</v>
      </c>
      <c r="R2204" s="7">
        <v>2.93333333333333</v>
      </c>
      <c r="S2204" s="6">
        <v>0</v>
      </c>
      <c r="T2204" s="5">
        <v>0</v>
      </c>
      <c r="U2204" s="5">
        <v>0</v>
      </c>
      <c r="V2204" s="5">
        <f t="shared" si="180"/>
        <v>4.8</v>
      </c>
      <c r="W2204" s="5">
        <f t="shared" si="176"/>
        <v>-4.8</v>
      </c>
      <c r="X2204" s="8">
        <f t="shared" si="177"/>
        <v>-1</v>
      </c>
      <c r="Y2204" s="4">
        <v>0</v>
      </c>
      <c r="Z2204" s="9" t="str">
        <f t="shared" si="178"/>
        <v>NA</v>
      </c>
      <c r="AA2204" s="10">
        <f t="shared" si="179"/>
        <v>0</v>
      </c>
    </row>
    <row r="2205" spans="1:27" x14ac:dyDescent="0.55000000000000004">
      <c r="A2205" s="3" t="s">
        <v>71</v>
      </c>
      <c r="B2205" s="3" t="s">
        <v>72</v>
      </c>
      <c r="C2205" s="3" t="s">
        <v>3825</v>
      </c>
      <c r="D2205" s="3" t="s">
        <v>3826</v>
      </c>
      <c r="E2205" s="4" t="s">
        <v>47</v>
      </c>
      <c r="F2205" s="3" t="s">
        <v>104</v>
      </c>
      <c r="G2205" s="3" t="s">
        <v>3008</v>
      </c>
      <c r="H2205" s="3" t="s">
        <v>34</v>
      </c>
      <c r="I2205" s="3" t="s">
        <v>77</v>
      </c>
      <c r="J2205" s="3" t="s">
        <v>36</v>
      </c>
      <c r="K2205" s="3" t="s">
        <v>61</v>
      </c>
      <c r="L2205" s="5">
        <v>6.25</v>
      </c>
      <c r="M2205" s="4">
        <v>1</v>
      </c>
      <c r="N2205" s="5">
        <v>4.8125</v>
      </c>
      <c r="O2205" s="5">
        <v>4.8125</v>
      </c>
      <c r="P2205" s="4">
        <v>2</v>
      </c>
      <c r="Q2205" s="6">
        <v>50</v>
      </c>
      <c r="R2205" s="7">
        <v>1</v>
      </c>
      <c r="S2205" s="6">
        <v>0</v>
      </c>
      <c r="T2205" s="5">
        <v>0</v>
      </c>
      <c r="U2205" s="5">
        <v>0</v>
      </c>
      <c r="V2205" s="5">
        <f t="shared" si="180"/>
        <v>4.8125</v>
      </c>
      <c r="W2205" s="5">
        <f t="shared" si="176"/>
        <v>-4.8125</v>
      </c>
      <c r="X2205" s="8">
        <f t="shared" si="177"/>
        <v>-1</v>
      </c>
      <c r="Y2205" s="4">
        <v>0</v>
      </c>
      <c r="Z2205" s="9" t="str">
        <f t="shared" si="178"/>
        <v>NA</v>
      </c>
      <c r="AA2205" s="10">
        <f t="shared" si="179"/>
        <v>0</v>
      </c>
    </row>
    <row r="2206" spans="1:27" x14ac:dyDescent="0.55000000000000004">
      <c r="A2206" s="3" t="s">
        <v>71</v>
      </c>
      <c r="B2206" s="3" t="s">
        <v>72</v>
      </c>
      <c r="C2206" s="3" t="s">
        <v>3827</v>
      </c>
      <c r="D2206" s="3" t="s">
        <v>3828</v>
      </c>
      <c r="E2206" s="4" t="s">
        <v>47</v>
      </c>
      <c r="F2206" s="3" t="s">
        <v>262</v>
      </c>
      <c r="G2206" s="3" t="s">
        <v>3341</v>
      </c>
      <c r="H2206" s="3" t="s">
        <v>34</v>
      </c>
      <c r="I2206" s="3" t="s">
        <v>77</v>
      </c>
      <c r="J2206" s="3" t="s">
        <v>36</v>
      </c>
      <c r="K2206" s="3" t="s">
        <v>61</v>
      </c>
      <c r="L2206" s="5">
        <v>6.25</v>
      </c>
      <c r="M2206" s="4">
        <v>1</v>
      </c>
      <c r="N2206" s="5">
        <v>4.8250000000000002</v>
      </c>
      <c r="O2206" s="5">
        <v>4.8250000000000002</v>
      </c>
      <c r="P2206" s="4">
        <v>9</v>
      </c>
      <c r="Q2206" s="6">
        <v>11.1111111111111</v>
      </c>
      <c r="R2206" s="7">
        <v>5.3444444444444397</v>
      </c>
      <c r="S2206" s="6">
        <v>0</v>
      </c>
      <c r="T2206" s="5">
        <v>0</v>
      </c>
      <c r="U2206" s="5">
        <v>0</v>
      </c>
      <c r="V2206" s="5">
        <f t="shared" si="180"/>
        <v>4.8250000000000002</v>
      </c>
      <c r="W2206" s="5">
        <f t="shared" si="176"/>
        <v>-4.8250000000000002</v>
      </c>
      <c r="X2206" s="8">
        <f t="shared" si="177"/>
        <v>-1</v>
      </c>
      <c r="Y2206" s="4">
        <v>0</v>
      </c>
      <c r="Z2206" s="9" t="str">
        <f t="shared" si="178"/>
        <v>NA</v>
      </c>
      <c r="AA2206" s="10">
        <f t="shared" si="179"/>
        <v>0</v>
      </c>
    </row>
    <row r="2207" spans="1:27" x14ac:dyDescent="0.55000000000000004">
      <c r="A2207" s="3" t="s">
        <v>71</v>
      </c>
      <c r="B2207" s="3" t="s">
        <v>72</v>
      </c>
      <c r="C2207" s="3" t="s">
        <v>3829</v>
      </c>
      <c r="D2207" s="3" t="s">
        <v>3830</v>
      </c>
      <c r="E2207" s="4" t="s">
        <v>47</v>
      </c>
      <c r="F2207" s="3" t="s">
        <v>173</v>
      </c>
      <c r="G2207" s="3" t="s">
        <v>3831</v>
      </c>
      <c r="H2207" s="3" t="s">
        <v>34</v>
      </c>
      <c r="I2207" s="3" t="s">
        <v>77</v>
      </c>
      <c r="J2207" s="3" t="s">
        <v>36</v>
      </c>
      <c r="K2207" s="3" t="s">
        <v>42</v>
      </c>
      <c r="L2207" s="5">
        <v>6.25</v>
      </c>
      <c r="M2207" s="4">
        <v>3</v>
      </c>
      <c r="N2207" s="5">
        <v>4.8499999875000004</v>
      </c>
      <c r="O2207" s="5">
        <v>1.6166666625000001</v>
      </c>
      <c r="P2207" s="4">
        <v>54</v>
      </c>
      <c r="Q2207" s="6">
        <v>5.5555555555555598</v>
      </c>
      <c r="R2207" s="7">
        <v>1.25185185185185</v>
      </c>
      <c r="S2207" s="6">
        <v>0</v>
      </c>
      <c r="T2207" s="5">
        <v>0</v>
      </c>
      <c r="U2207" s="5">
        <v>0</v>
      </c>
      <c r="V2207" s="5">
        <f t="shared" si="180"/>
        <v>4.8499999875000004</v>
      </c>
      <c r="W2207" s="5">
        <f t="shared" si="176"/>
        <v>-4.8499999875000004</v>
      </c>
      <c r="X2207" s="8">
        <f t="shared" si="177"/>
        <v>-1</v>
      </c>
      <c r="Y2207" s="4">
        <v>0</v>
      </c>
      <c r="Z2207" s="9" t="str">
        <f t="shared" si="178"/>
        <v>NA</v>
      </c>
      <c r="AA2207" s="10">
        <f t="shared" si="179"/>
        <v>0</v>
      </c>
    </row>
    <row r="2208" spans="1:27" x14ac:dyDescent="0.55000000000000004">
      <c r="A2208" s="3" t="s">
        <v>71</v>
      </c>
      <c r="B2208" s="3" t="s">
        <v>72</v>
      </c>
      <c r="C2208" s="3" t="s">
        <v>3832</v>
      </c>
      <c r="D2208" s="3" t="s">
        <v>220</v>
      </c>
      <c r="E2208" s="4" t="s">
        <v>47</v>
      </c>
      <c r="F2208" s="3" t="s">
        <v>113</v>
      </c>
      <c r="G2208" s="3" t="s">
        <v>2827</v>
      </c>
      <c r="H2208" s="3" t="s">
        <v>34</v>
      </c>
      <c r="I2208" s="3" t="s">
        <v>77</v>
      </c>
      <c r="J2208" s="3" t="s">
        <v>36</v>
      </c>
      <c r="K2208" s="3" t="s">
        <v>42</v>
      </c>
      <c r="L2208" s="5">
        <v>6.25</v>
      </c>
      <c r="M2208" s="4">
        <v>3</v>
      </c>
      <c r="N2208" s="5">
        <v>4.8499999875000004</v>
      </c>
      <c r="O2208" s="5">
        <v>1.6166666625000001</v>
      </c>
      <c r="P2208" s="4">
        <v>21</v>
      </c>
      <c r="Q2208" s="6">
        <v>14.285714285714301</v>
      </c>
      <c r="R2208" s="7">
        <v>1.61904761904762</v>
      </c>
      <c r="S2208" s="6">
        <v>0</v>
      </c>
      <c r="T2208" s="5">
        <v>0</v>
      </c>
      <c r="U2208" s="5">
        <v>0</v>
      </c>
      <c r="V2208" s="5">
        <f t="shared" si="180"/>
        <v>4.8499999875000004</v>
      </c>
      <c r="W2208" s="5">
        <f t="shared" si="176"/>
        <v>-4.8499999875000004</v>
      </c>
      <c r="X2208" s="8">
        <f t="shared" si="177"/>
        <v>-1</v>
      </c>
      <c r="Y2208" s="4">
        <v>0</v>
      </c>
      <c r="Z2208" s="9" t="str">
        <f t="shared" si="178"/>
        <v>NA</v>
      </c>
      <c r="AA2208" s="10">
        <f t="shared" si="179"/>
        <v>0</v>
      </c>
    </row>
    <row r="2209" spans="1:27" x14ac:dyDescent="0.55000000000000004">
      <c r="A2209" s="3" t="s">
        <v>71</v>
      </c>
      <c r="B2209" s="3" t="s">
        <v>72</v>
      </c>
      <c r="C2209" s="3" t="s">
        <v>3833</v>
      </c>
      <c r="D2209" s="3" t="s">
        <v>136</v>
      </c>
      <c r="E2209" s="4" t="s">
        <v>47</v>
      </c>
      <c r="F2209" s="3" t="s">
        <v>194</v>
      </c>
      <c r="G2209" s="3" t="s">
        <v>195</v>
      </c>
      <c r="H2209" s="3" t="s">
        <v>34</v>
      </c>
      <c r="I2209" s="3" t="s">
        <v>77</v>
      </c>
      <c r="J2209" s="3" t="s">
        <v>36</v>
      </c>
      <c r="K2209" s="3" t="s">
        <v>42</v>
      </c>
      <c r="L2209" s="5">
        <v>6.25</v>
      </c>
      <c r="M2209" s="4">
        <v>2</v>
      </c>
      <c r="N2209" s="5">
        <v>4.8499999999999996</v>
      </c>
      <c r="O2209" s="5">
        <v>2.4249999999999998</v>
      </c>
      <c r="P2209" s="4">
        <v>8</v>
      </c>
      <c r="Q2209" s="6">
        <v>25</v>
      </c>
      <c r="R2209" s="7">
        <v>1</v>
      </c>
      <c r="S2209" s="6">
        <v>0</v>
      </c>
      <c r="T2209" s="5">
        <v>0</v>
      </c>
      <c r="U2209" s="5">
        <v>0</v>
      </c>
      <c r="V2209" s="5">
        <f t="shared" si="180"/>
        <v>4.8499999999999996</v>
      </c>
      <c r="W2209" s="5">
        <f t="shared" si="176"/>
        <v>-4.8499999999999996</v>
      </c>
      <c r="X2209" s="8">
        <f t="shared" si="177"/>
        <v>-1</v>
      </c>
      <c r="Y2209" s="4">
        <v>0</v>
      </c>
      <c r="Z2209" s="9" t="str">
        <f t="shared" si="178"/>
        <v>NA</v>
      </c>
      <c r="AA2209" s="10">
        <f t="shared" si="179"/>
        <v>0</v>
      </c>
    </row>
    <row r="2210" spans="1:27" x14ac:dyDescent="0.55000000000000004">
      <c r="A2210" s="3" t="s">
        <v>71</v>
      </c>
      <c r="B2210" s="3" t="s">
        <v>72</v>
      </c>
      <c r="C2210" s="3" t="s">
        <v>3834</v>
      </c>
      <c r="D2210" s="3" t="s">
        <v>3835</v>
      </c>
      <c r="E2210" s="4" t="s">
        <v>47</v>
      </c>
      <c r="F2210" s="3" t="s">
        <v>32</v>
      </c>
      <c r="G2210" s="3" t="s">
        <v>2686</v>
      </c>
      <c r="H2210" s="3" t="s">
        <v>34</v>
      </c>
      <c r="I2210" s="3" t="s">
        <v>77</v>
      </c>
      <c r="J2210" s="3" t="s">
        <v>36</v>
      </c>
      <c r="K2210" s="3" t="s">
        <v>61</v>
      </c>
      <c r="L2210" s="5">
        <v>6.25</v>
      </c>
      <c r="M2210" s="4">
        <v>3</v>
      </c>
      <c r="N2210" s="5">
        <v>4.8624999750000004</v>
      </c>
      <c r="O2210" s="5">
        <v>1.620833325</v>
      </c>
      <c r="P2210" s="4">
        <v>72</v>
      </c>
      <c r="Q2210" s="6">
        <v>4.1666666666666696</v>
      </c>
      <c r="R2210" s="7">
        <v>1.3388888888888899</v>
      </c>
      <c r="S2210" s="6">
        <v>0</v>
      </c>
      <c r="T2210" s="5">
        <v>0</v>
      </c>
      <c r="U2210" s="5">
        <v>0</v>
      </c>
      <c r="V2210" s="5">
        <f t="shared" si="180"/>
        <v>4.8624999750000004</v>
      </c>
      <c r="W2210" s="5">
        <f t="shared" si="176"/>
        <v>-4.8624999750000004</v>
      </c>
      <c r="X2210" s="8">
        <f t="shared" si="177"/>
        <v>-1</v>
      </c>
      <c r="Y2210" s="4">
        <v>0</v>
      </c>
      <c r="Z2210" s="9" t="str">
        <f t="shared" si="178"/>
        <v>NA</v>
      </c>
      <c r="AA2210" s="10">
        <f t="shared" si="179"/>
        <v>0</v>
      </c>
    </row>
    <row r="2211" spans="1:27" x14ac:dyDescent="0.55000000000000004">
      <c r="A2211" s="3" t="s">
        <v>71</v>
      </c>
      <c r="B2211" s="3" t="s">
        <v>72</v>
      </c>
      <c r="C2211" s="3" t="s">
        <v>3836</v>
      </c>
      <c r="D2211" s="3" t="s">
        <v>1413</v>
      </c>
      <c r="E2211" s="4" t="s">
        <v>47</v>
      </c>
      <c r="F2211" s="3" t="s">
        <v>104</v>
      </c>
      <c r="G2211" s="3" t="s">
        <v>2836</v>
      </c>
      <c r="H2211" s="3" t="s">
        <v>34</v>
      </c>
      <c r="I2211" s="3" t="s">
        <v>77</v>
      </c>
      <c r="J2211" s="3" t="s">
        <v>36</v>
      </c>
      <c r="K2211" s="3" t="s">
        <v>61</v>
      </c>
      <c r="L2211" s="5">
        <v>6.25</v>
      </c>
      <c r="M2211" s="4">
        <v>1</v>
      </c>
      <c r="N2211" s="5">
        <v>4.8624999999999998</v>
      </c>
      <c r="O2211" s="5">
        <v>4.8624999999999998</v>
      </c>
      <c r="P2211" s="4">
        <v>18</v>
      </c>
      <c r="Q2211" s="6">
        <v>5.5555555555555598</v>
      </c>
      <c r="R2211" s="7">
        <v>1.05555555555556</v>
      </c>
      <c r="S2211" s="6">
        <v>0</v>
      </c>
      <c r="T2211" s="5">
        <v>0</v>
      </c>
      <c r="U2211" s="5">
        <v>0</v>
      </c>
      <c r="V2211" s="5">
        <f t="shared" si="180"/>
        <v>4.8624999999999998</v>
      </c>
      <c r="W2211" s="5">
        <f t="shared" si="176"/>
        <v>-4.8624999999999998</v>
      </c>
      <c r="X2211" s="8">
        <f t="shared" si="177"/>
        <v>-1</v>
      </c>
      <c r="Y2211" s="4">
        <v>0</v>
      </c>
      <c r="Z2211" s="9" t="str">
        <f t="shared" si="178"/>
        <v>NA</v>
      </c>
      <c r="AA2211" s="10">
        <f t="shared" si="179"/>
        <v>0</v>
      </c>
    </row>
    <row r="2212" spans="1:27" x14ac:dyDescent="0.55000000000000004">
      <c r="A2212" s="3" t="s">
        <v>71</v>
      </c>
      <c r="B2212" s="3" t="s">
        <v>72</v>
      </c>
      <c r="C2212" s="3" t="s">
        <v>3837</v>
      </c>
      <c r="D2212" s="3" t="s">
        <v>3695</v>
      </c>
      <c r="E2212" s="4" t="s">
        <v>47</v>
      </c>
      <c r="F2212" s="3" t="s">
        <v>75</v>
      </c>
      <c r="G2212" s="3" t="s">
        <v>282</v>
      </c>
      <c r="H2212" s="3" t="s">
        <v>34</v>
      </c>
      <c r="I2212" s="3" t="s">
        <v>77</v>
      </c>
      <c r="J2212" s="3" t="s">
        <v>36</v>
      </c>
      <c r="K2212" s="3" t="s">
        <v>61</v>
      </c>
      <c r="L2212" s="5">
        <v>6.25</v>
      </c>
      <c r="M2212" s="4">
        <v>2</v>
      </c>
      <c r="N2212" s="5">
        <v>4.875</v>
      </c>
      <c r="O2212" s="5">
        <v>2.4375</v>
      </c>
      <c r="P2212" s="4">
        <v>120</v>
      </c>
      <c r="Q2212" s="6">
        <v>1.6666666666666701</v>
      </c>
      <c r="R2212" s="7">
        <v>1.4166666666666701</v>
      </c>
      <c r="S2212" s="6">
        <v>0</v>
      </c>
      <c r="T2212" s="5">
        <v>0</v>
      </c>
      <c r="U2212" s="5">
        <v>0</v>
      </c>
      <c r="V2212" s="5">
        <f t="shared" si="180"/>
        <v>4.875</v>
      </c>
      <c r="W2212" s="5">
        <f t="shared" si="176"/>
        <v>-4.875</v>
      </c>
      <c r="X2212" s="8">
        <f t="shared" si="177"/>
        <v>-1</v>
      </c>
      <c r="Y2212" s="4">
        <v>0</v>
      </c>
      <c r="Z2212" s="9" t="str">
        <f t="shared" si="178"/>
        <v>NA</v>
      </c>
      <c r="AA2212" s="10">
        <f t="shared" si="179"/>
        <v>0</v>
      </c>
    </row>
    <row r="2213" spans="1:27" x14ac:dyDescent="0.55000000000000004">
      <c r="A2213" s="3" t="s">
        <v>71</v>
      </c>
      <c r="B2213" s="3" t="s">
        <v>72</v>
      </c>
      <c r="C2213" s="3" t="s">
        <v>3838</v>
      </c>
      <c r="D2213" s="3" t="s">
        <v>3839</v>
      </c>
      <c r="E2213" s="4" t="s">
        <v>56</v>
      </c>
      <c r="F2213" s="3" t="s">
        <v>32</v>
      </c>
      <c r="G2213" s="3" t="s">
        <v>3421</v>
      </c>
      <c r="H2213" s="3" t="s">
        <v>34</v>
      </c>
      <c r="I2213" s="3" t="s">
        <v>77</v>
      </c>
      <c r="J2213" s="3" t="s">
        <v>36</v>
      </c>
      <c r="K2213" s="3" t="s">
        <v>61</v>
      </c>
      <c r="L2213" s="5">
        <v>6.25</v>
      </c>
      <c r="M2213" s="4">
        <v>1</v>
      </c>
      <c r="N2213" s="5">
        <v>4.9000000000000004</v>
      </c>
      <c r="O2213" s="5">
        <v>4.9000000000000004</v>
      </c>
      <c r="P2213" s="4">
        <v>3</v>
      </c>
      <c r="Q2213" s="6">
        <v>33.3333333333333</v>
      </c>
      <c r="R2213" s="7">
        <v>1.6666666666666701</v>
      </c>
      <c r="S2213" s="6">
        <v>0</v>
      </c>
      <c r="T2213" s="5">
        <v>0</v>
      </c>
      <c r="U2213" s="5">
        <v>0</v>
      </c>
      <c r="V2213" s="5">
        <f t="shared" si="180"/>
        <v>4.9000000000000004</v>
      </c>
      <c r="W2213" s="5">
        <f t="shared" si="176"/>
        <v>-4.9000000000000004</v>
      </c>
      <c r="X2213" s="8">
        <f t="shared" si="177"/>
        <v>-1</v>
      </c>
      <c r="Y2213" s="4">
        <v>0</v>
      </c>
      <c r="Z2213" s="9" t="str">
        <f t="shared" si="178"/>
        <v>NA</v>
      </c>
      <c r="AA2213" s="10">
        <f t="shared" si="179"/>
        <v>0</v>
      </c>
    </row>
    <row r="2214" spans="1:27" x14ac:dyDescent="0.55000000000000004">
      <c r="A2214" s="3" t="s">
        <v>71</v>
      </c>
      <c r="B2214" s="3" t="s">
        <v>72</v>
      </c>
      <c r="C2214" s="3" t="s">
        <v>3840</v>
      </c>
      <c r="D2214" s="3" t="s">
        <v>231</v>
      </c>
      <c r="E2214" s="4" t="s">
        <v>47</v>
      </c>
      <c r="F2214" s="3" t="s">
        <v>75</v>
      </c>
      <c r="G2214" s="3" t="s">
        <v>76</v>
      </c>
      <c r="H2214" s="3" t="s">
        <v>34</v>
      </c>
      <c r="I2214" s="3" t="s">
        <v>77</v>
      </c>
      <c r="J2214" s="3" t="s">
        <v>36</v>
      </c>
      <c r="K2214" s="3" t="s">
        <v>42</v>
      </c>
      <c r="L2214" s="5">
        <v>6.25</v>
      </c>
      <c r="M2214" s="4">
        <v>2</v>
      </c>
      <c r="N2214" s="5">
        <v>4.9000000000000004</v>
      </c>
      <c r="O2214" s="5">
        <v>2.4500000000000002</v>
      </c>
      <c r="P2214" s="4">
        <v>12</v>
      </c>
      <c r="Q2214" s="6">
        <v>16.6666666666667</v>
      </c>
      <c r="R2214" s="7">
        <v>1.0833333333333299</v>
      </c>
      <c r="S2214" s="6">
        <v>0</v>
      </c>
      <c r="T2214" s="5">
        <v>0</v>
      </c>
      <c r="U2214" s="5">
        <v>0</v>
      </c>
      <c r="V2214" s="5">
        <f t="shared" si="180"/>
        <v>4.9000000000000004</v>
      </c>
      <c r="W2214" s="5">
        <f t="shared" si="176"/>
        <v>-4.9000000000000004</v>
      </c>
      <c r="X2214" s="8">
        <f t="shared" si="177"/>
        <v>-1</v>
      </c>
      <c r="Y2214" s="4">
        <v>0</v>
      </c>
      <c r="Z2214" s="9" t="str">
        <f t="shared" si="178"/>
        <v>NA</v>
      </c>
      <c r="AA2214" s="10">
        <f t="shared" si="179"/>
        <v>0</v>
      </c>
    </row>
    <row r="2215" spans="1:27" x14ac:dyDescent="0.55000000000000004">
      <c r="A2215" s="3" t="s">
        <v>71</v>
      </c>
      <c r="B2215" s="3" t="s">
        <v>72</v>
      </c>
      <c r="C2215" s="3" t="s">
        <v>3841</v>
      </c>
      <c r="D2215" s="3" t="s">
        <v>2161</v>
      </c>
      <c r="E2215" s="4" t="s">
        <v>47</v>
      </c>
      <c r="F2215" s="3" t="s">
        <v>3625</v>
      </c>
      <c r="G2215" s="3" t="s">
        <v>3738</v>
      </c>
      <c r="H2215" s="3" t="s">
        <v>34</v>
      </c>
      <c r="I2215" s="3" t="s">
        <v>77</v>
      </c>
      <c r="J2215" s="3" t="s">
        <v>36</v>
      </c>
      <c r="K2215" s="3" t="s">
        <v>42</v>
      </c>
      <c r="L2215" s="5">
        <v>6.25</v>
      </c>
      <c r="M2215" s="4">
        <v>1</v>
      </c>
      <c r="N2215" s="5">
        <v>4.9124999999999996</v>
      </c>
      <c r="O2215" s="5">
        <v>4.9124999999999996</v>
      </c>
      <c r="P2215" s="4">
        <v>654</v>
      </c>
      <c r="Q2215" s="6">
        <v>0.15290519877675801</v>
      </c>
      <c r="R2215" s="7">
        <v>1.4779816513761499</v>
      </c>
      <c r="S2215" s="6">
        <v>0</v>
      </c>
      <c r="T2215" s="5">
        <v>0</v>
      </c>
      <c r="U2215" s="5">
        <v>0</v>
      </c>
      <c r="V2215" s="5">
        <f t="shared" si="180"/>
        <v>4.9124999999999996</v>
      </c>
      <c r="W2215" s="5">
        <f t="shared" si="176"/>
        <v>-4.9124999999999996</v>
      </c>
      <c r="X2215" s="8">
        <f t="shared" si="177"/>
        <v>-1</v>
      </c>
      <c r="Y2215" s="4">
        <v>0</v>
      </c>
      <c r="Z2215" s="9" t="str">
        <f t="shared" si="178"/>
        <v>NA</v>
      </c>
      <c r="AA2215" s="10">
        <f t="shared" si="179"/>
        <v>0</v>
      </c>
    </row>
    <row r="2216" spans="1:27" x14ac:dyDescent="0.55000000000000004">
      <c r="A2216" s="3" t="s">
        <v>71</v>
      </c>
      <c r="B2216" s="3" t="s">
        <v>72</v>
      </c>
      <c r="C2216" s="3" t="s">
        <v>3842</v>
      </c>
      <c r="D2216" s="3" t="s">
        <v>2773</v>
      </c>
      <c r="E2216" s="4" t="s">
        <v>47</v>
      </c>
      <c r="F2216" s="3" t="s">
        <v>137</v>
      </c>
      <c r="G2216" s="3" t="s">
        <v>3629</v>
      </c>
      <c r="H2216" s="3" t="s">
        <v>34</v>
      </c>
      <c r="I2216" s="3" t="s">
        <v>77</v>
      </c>
      <c r="J2216" s="3" t="s">
        <v>36</v>
      </c>
      <c r="K2216" s="3" t="s">
        <v>42</v>
      </c>
      <c r="L2216" s="5">
        <v>6.25</v>
      </c>
      <c r="M2216" s="4">
        <v>1</v>
      </c>
      <c r="N2216" s="5">
        <v>4.9375</v>
      </c>
      <c r="O2216" s="5">
        <v>4.9375</v>
      </c>
      <c r="P2216" s="4">
        <v>15</v>
      </c>
      <c r="Q2216" s="6">
        <v>6.6666666666666696</v>
      </c>
      <c r="R2216" s="7">
        <v>2.1293333333333302</v>
      </c>
      <c r="S2216" s="6">
        <v>0</v>
      </c>
      <c r="T2216" s="5">
        <v>0</v>
      </c>
      <c r="U2216" s="5">
        <v>0</v>
      </c>
      <c r="V2216" s="5">
        <f t="shared" si="180"/>
        <v>4.9375</v>
      </c>
      <c r="W2216" s="5">
        <f t="shared" si="176"/>
        <v>-4.9375</v>
      </c>
      <c r="X2216" s="8">
        <f t="shared" si="177"/>
        <v>-1</v>
      </c>
      <c r="Y2216" s="4">
        <v>0</v>
      </c>
      <c r="Z2216" s="9" t="str">
        <f t="shared" si="178"/>
        <v>NA</v>
      </c>
      <c r="AA2216" s="10">
        <f t="shared" si="179"/>
        <v>0</v>
      </c>
    </row>
    <row r="2217" spans="1:27" x14ac:dyDescent="0.55000000000000004">
      <c r="A2217" s="3" t="s">
        <v>71</v>
      </c>
      <c r="B2217" s="3" t="s">
        <v>72</v>
      </c>
      <c r="C2217" s="3" t="s">
        <v>3843</v>
      </c>
      <c r="D2217" s="3" t="s">
        <v>506</v>
      </c>
      <c r="E2217" s="4" t="s">
        <v>47</v>
      </c>
      <c r="F2217" s="3" t="s">
        <v>40</v>
      </c>
      <c r="G2217" s="3" t="s">
        <v>2770</v>
      </c>
      <c r="H2217" s="3" t="s">
        <v>34</v>
      </c>
      <c r="I2217" s="3" t="s">
        <v>77</v>
      </c>
      <c r="J2217" s="3" t="s">
        <v>36</v>
      </c>
      <c r="K2217" s="3" t="s">
        <v>42</v>
      </c>
      <c r="L2217" s="5">
        <v>6.25</v>
      </c>
      <c r="M2217" s="4">
        <v>2</v>
      </c>
      <c r="N2217" s="5">
        <v>4.9375</v>
      </c>
      <c r="O2217" s="5">
        <v>2.46875</v>
      </c>
      <c r="P2217" s="4">
        <v>3</v>
      </c>
      <c r="Q2217" s="6">
        <v>66.6666666666667</v>
      </c>
      <c r="R2217" s="7">
        <v>1</v>
      </c>
      <c r="S2217" s="6">
        <v>0</v>
      </c>
      <c r="T2217" s="5">
        <v>0</v>
      </c>
      <c r="U2217" s="5">
        <v>0</v>
      </c>
      <c r="V2217" s="5">
        <f t="shared" si="180"/>
        <v>4.9375</v>
      </c>
      <c r="W2217" s="5">
        <f t="shared" si="176"/>
        <v>-4.9375</v>
      </c>
      <c r="X2217" s="8">
        <f t="shared" si="177"/>
        <v>-1</v>
      </c>
      <c r="Y2217" s="4">
        <v>0</v>
      </c>
      <c r="Z2217" s="9" t="str">
        <f t="shared" si="178"/>
        <v>NA</v>
      </c>
      <c r="AA2217" s="10">
        <f t="shared" si="179"/>
        <v>0</v>
      </c>
    </row>
    <row r="2218" spans="1:27" x14ac:dyDescent="0.55000000000000004">
      <c r="A2218" s="3" t="s">
        <v>71</v>
      </c>
      <c r="B2218" s="3" t="s">
        <v>72</v>
      </c>
      <c r="C2218" s="3" t="s">
        <v>3844</v>
      </c>
      <c r="D2218" s="3" t="s">
        <v>270</v>
      </c>
      <c r="E2218" s="4" t="s">
        <v>47</v>
      </c>
      <c r="F2218" s="3" t="s">
        <v>40</v>
      </c>
      <c r="G2218" s="3" t="s">
        <v>388</v>
      </c>
      <c r="H2218" s="3" t="s">
        <v>34</v>
      </c>
      <c r="I2218" s="3" t="s">
        <v>77</v>
      </c>
      <c r="J2218" s="3" t="s">
        <v>36</v>
      </c>
      <c r="K2218" s="3" t="s">
        <v>61</v>
      </c>
      <c r="L2218" s="5">
        <v>6.25</v>
      </c>
      <c r="M2218" s="4">
        <v>2</v>
      </c>
      <c r="N2218" s="5">
        <v>4.9375</v>
      </c>
      <c r="O2218" s="5">
        <v>2.46875</v>
      </c>
      <c r="P2218" s="4">
        <v>95</v>
      </c>
      <c r="Q2218" s="6">
        <v>2.1052631578947398</v>
      </c>
      <c r="R2218" s="7">
        <v>2.0347368421052598</v>
      </c>
      <c r="S2218" s="6">
        <v>0</v>
      </c>
      <c r="T2218" s="5">
        <v>0</v>
      </c>
      <c r="U2218" s="5">
        <v>0</v>
      </c>
      <c r="V2218" s="5">
        <f t="shared" si="180"/>
        <v>4.9375</v>
      </c>
      <c r="W2218" s="5">
        <f t="shared" si="176"/>
        <v>-4.9375</v>
      </c>
      <c r="X2218" s="8">
        <f t="shared" si="177"/>
        <v>-1</v>
      </c>
      <c r="Y2218" s="4">
        <v>0</v>
      </c>
      <c r="Z2218" s="9" t="str">
        <f t="shared" si="178"/>
        <v>NA</v>
      </c>
      <c r="AA2218" s="10">
        <f t="shared" si="179"/>
        <v>0</v>
      </c>
    </row>
    <row r="2219" spans="1:27" x14ac:dyDescent="0.55000000000000004">
      <c r="A2219" s="3" t="s">
        <v>71</v>
      </c>
      <c r="B2219" s="3" t="s">
        <v>72</v>
      </c>
      <c r="C2219" s="3" t="s">
        <v>3845</v>
      </c>
      <c r="D2219" s="3" t="s">
        <v>297</v>
      </c>
      <c r="E2219" s="4" t="s">
        <v>47</v>
      </c>
      <c r="F2219" s="3" t="s">
        <v>75</v>
      </c>
      <c r="G2219" s="3" t="s">
        <v>2941</v>
      </c>
      <c r="H2219" s="3" t="s">
        <v>34</v>
      </c>
      <c r="I2219" s="3" t="s">
        <v>77</v>
      </c>
      <c r="J2219" s="3" t="s">
        <v>36</v>
      </c>
      <c r="K2219" s="3" t="s">
        <v>42</v>
      </c>
      <c r="L2219" s="5">
        <v>6.25</v>
      </c>
      <c r="M2219" s="4">
        <v>1</v>
      </c>
      <c r="N2219" s="5">
        <v>4.95</v>
      </c>
      <c r="O2219" s="5">
        <v>4.95</v>
      </c>
      <c r="P2219" s="4">
        <v>4</v>
      </c>
      <c r="Q2219" s="6">
        <v>25</v>
      </c>
      <c r="R2219" s="7">
        <v>1</v>
      </c>
      <c r="S2219" s="6">
        <v>0</v>
      </c>
      <c r="T2219" s="5">
        <v>0</v>
      </c>
      <c r="U2219" s="5">
        <v>0</v>
      </c>
      <c r="V2219" s="5">
        <f t="shared" si="180"/>
        <v>4.95</v>
      </c>
      <c r="W2219" s="5">
        <f t="shared" si="176"/>
        <v>-4.95</v>
      </c>
      <c r="X2219" s="8">
        <f t="shared" si="177"/>
        <v>-1</v>
      </c>
      <c r="Y2219" s="4">
        <v>0</v>
      </c>
      <c r="Z2219" s="9" t="str">
        <f t="shared" si="178"/>
        <v>NA</v>
      </c>
      <c r="AA2219" s="10">
        <f t="shared" si="179"/>
        <v>0</v>
      </c>
    </row>
    <row r="2220" spans="1:27" x14ac:dyDescent="0.55000000000000004">
      <c r="A2220" s="3" t="s">
        <v>71</v>
      </c>
      <c r="B2220" s="3" t="s">
        <v>72</v>
      </c>
      <c r="C2220" s="3" t="s">
        <v>3846</v>
      </c>
      <c r="D2220" s="3" t="s">
        <v>511</v>
      </c>
      <c r="E2220" s="4" t="s">
        <v>47</v>
      </c>
      <c r="F2220" s="3" t="s">
        <v>40</v>
      </c>
      <c r="G2220" s="3" t="s">
        <v>2770</v>
      </c>
      <c r="H2220" s="3" t="s">
        <v>34</v>
      </c>
      <c r="I2220" s="3" t="s">
        <v>77</v>
      </c>
      <c r="J2220" s="3" t="s">
        <v>36</v>
      </c>
      <c r="K2220" s="3" t="s">
        <v>42</v>
      </c>
      <c r="L2220" s="5">
        <v>6.25</v>
      </c>
      <c r="M2220" s="4">
        <v>2</v>
      </c>
      <c r="N2220" s="5">
        <v>4.9625000000000004</v>
      </c>
      <c r="O2220" s="5">
        <v>2.4812500000000002</v>
      </c>
      <c r="P2220" s="4">
        <v>44</v>
      </c>
      <c r="Q2220" s="6">
        <v>4.5454545454545503</v>
      </c>
      <c r="R2220" s="7">
        <v>2.0027272727272698</v>
      </c>
      <c r="S2220" s="6">
        <v>0</v>
      </c>
      <c r="T2220" s="5">
        <v>0</v>
      </c>
      <c r="U2220" s="5">
        <v>0</v>
      </c>
      <c r="V2220" s="5">
        <f t="shared" si="180"/>
        <v>4.9625000000000004</v>
      </c>
      <c r="W2220" s="5">
        <f t="shared" si="176"/>
        <v>-4.9625000000000004</v>
      </c>
      <c r="X2220" s="8">
        <f t="shared" si="177"/>
        <v>-1</v>
      </c>
      <c r="Y2220" s="4">
        <v>0</v>
      </c>
      <c r="Z2220" s="9" t="str">
        <f t="shared" si="178"/>
        <v>NA</v>
      </c>
      <c r="AA2220" s="10">
        <f t="shared" si="179"/>
        <v>0</v>
      </c>
    </row>
    <row r="2221" spans="1:27" x14ac:dyDescent="0.55000000000000004">
      <c r="A2221" s="3" t="s">
        <v>71</v>
      </c>
      <c r="B2221" s="3" t="s">
        <v>72</v>
      </c>
      <c r="C2221" s="3" t="s">
        <v>3847</v>
      </c>
      <c r="D2221" s="3" t="s">
        <v>940</v>
      </c>
      <c r="E2221" s="4" t="s">
        <v>47</v>
      </c>
      <c r="F2221" s="3" t="s">
        <v>113</v>
      </c>
      <c r="G2221" s="3" t="s">
        <v>114</v>
      </c>
      <c r="H2221" s="3" t="s">
        <v>34</v>
      </c>
      <c r="I2221" s="3" t="s">
        <v>77</v>
      </c>
      <c r="J2221" s="3" t="s">
        <v>36</v>
      </c>
      <c r="K2221" s="3" t="s">
        <v>42</v>
      </c>
      <c r="L2221" s="5">
        <v>6.25</v>
      </c>
      <c r="M2221" s="4">
        <v>2</v>
      </c>
      <c r="N2221" s="5">
        <v>4.9749999999999996</v>
      </c>
      <c r="O2221" s="5">
        <v>2.4874999999999998</v>
      </c>
      <c r="P2221" s="4">
        <v>15</v>
      </c>
      <c r="Q2221" s="6">
        <v>13.3333333333333</v>
      </c>
      <c r="R2221" s="7">
        <v>1.4666666666666699</v>
      </c>
      <c r="S2221" s="6">
        <v>0</v>
      </c>
      <c r="T2221" s="5">
        <v>0</v>
      </c>
      <c r="U2221" s="5">
        <v>0</v>
      </c>
      <c r="V2221" s="5">
        <f t="shared" si="180"/>
        <v>4.9749999999999996</v>
      </c>
      <c r="W2221" s="5">
        <f t="shared" si="176"/>
        <v>-4.9749999999999996</v>
      </c>
      <c r="X2221" s="8">
        <f t="shared" si="177"/>
        <v>-1</v>
      </c>
      <c r="Y2221" s="4">
        <v>0</v>
      </c>
      <c r="Z2221" s="9" t="str">
        <f t="shared" si="178"/>
        <v>NA</v>
      </c>
      <c r="AA2221" s="10">
        <f t="shared" si="179"/>
        <v>0</v>
      </c>
    </row>
    <row r="2222" spans="1:27" x14ac:dyDescent="0.55000000000000004">
      <c r="A2222" s="3" t="s">
        <v>71</v>
      </c>
      <c r="B2222" s="3" t="s">
        <v>72</v>
      </c>
      <c r="C2222" s="3" t="s">
        <v>3848</v>
      </c>
      <c r="D2222" s="3" t="s">
        <v>390</v>
      </c>
      <c r="E2222" s="4" t="s">
        <v>47</v>
      </c>
      <c r="F2222" s="3" t="s">
        <v>262</v>
      </c>
      <c r="G2222" s="3" t="s">
        <v>263</v>
      </c>
      <c r="H2222" s="3" t="s">
        <v>34</v>
      </c>
      <c r="I2222" s="3" t="s">
        <v>77</v>
      </c>
      <c r="J2222" s="3" t="s">
        <v>36</v>
      </c>
      <c r="K2222" s="3" t="s">
        <v>61</v>
      </c>
      <c r="L2222" s="5">
        <v>6.25</v>
      </c>
      <c r="M2222" s="4">
        <v>3</v>
      </c>
      <c r="N2222" s="5">
        <v>4.9874999999999998</v>
      </c>
      <c r="O2222" s="5">
        <v>1.6625000000000001</v>
      </c>
      <c r="P2222" s="4">
        <v>20</v>
      </c>
      <c r="Q2222" s="6">
        <v>15</v>
      </c>
      <c r="R2222" s="7">
        <v>1</v>
      </c>
      <c r="S2222" s="6">
        <v>0</v>
      </c>
      <c r="T2222" s="5">
        <v>0</v>
      </c>
      <c r="U2222" s="5">
        <v>0</v>
      </c>
      <c r="V2222" s="5">
        <f t="shared" si="180"/>
        <v>4.9874999999999998</v>
      </c>
      <c r="W2222" s="5">
        <f t="shared" si="176"/>
        <v>-4.9874999999999998</v>
      </c>
      <c r="X2222" s="8">
        <f t="shared" si="177"/>
        <v>-1</v>
      </c>
      <c r="Y2222" s="4">
        <v>0</v>
      </c>
      <c r="Z2222" s="9" t="str">
        <f t="shared" si="178"/>
        <v>NA</v>
      </c>
      <c r="AA2222" s="10">
        <f t="shared" si="179"/>
        <v>0</v>
      </c>
    </row>
    <row r="2223" spans="1:27" x14ac:dyDescent="0.55000000000000004">
      <c r="A2223" s="3" t="s">
        <v>71</v>
      </c>
      <c r="B2223" s="3" t="s">
        <v>72</v>
      </c>
      <c r="C2223" s="3" t="s">
        <v>3849</v>
      </c>
      <c r="D2223" s="3" t="s">
        <v>769</v>
      </c>
      <c r="E2223" s="4" t="s">
        <v>47</v>
      </c>
      <c r="F2223" s="3" t="s">
        <v>104</v>
      </c>
      <c r="G2223" s="3" t="s">
        <v>3008</v>
      </c>
      <c r="H2223" s="3" t="s">
        <v>34</v>
      </c>
      <c r="I2223" s="3" t="s">
        <v>77</v>
      </c>
      <c r="J2223" s="3" t="s">
        <v>36</v>
      </c>
      <c r="K2223" s="3" t="s">
        <v>61</v>
      </c>
      <c r="L2223" s="5">
        <v>6.25</v>
      </c>
      <c r="M2223" s="4">
        <v>1</v>
      </c>
      <c r="N2223" s="5">
        <v>5</v>
      </c>
      <c r="O2223" s="5">
        <v>5</v>
      </c>
      <c r="P2223" s="4">
        <v>5</v>
      </c>
      <c r="Q2223" s="6">
        <v>20</v>
      </c>
      <c r="R2223" s="7">
        <v>1</v>
      </c>
      <c r="S2223" s="6">
        <v>0</v>
      </c>
      <c r="T2223" s="5">
        <v>0</v>
      </c>
      <c r="U2223" s="5">
        <v>0</v>
      </c>
      <c r="V2223" s="5">
        <f t="shared" si="180"/>
        <v>5</v>
      </c>
      <c r="W2223" s="5">
        <f t="shared" si="176"/>
        <v>-5</v>
      </c>
      <c r="X2223" s="8">
        <f t="shared" si="177"/>
        <v>-1</v>
      </c>
      <c r="Y2223" s="4">
        <v>0</v>
      </c>
      <c r="Z2223" s="9" t="str">
        <f t="shared" si="178"/>
        <v>NA</v>
      </c>
      <c r="AA2223" s="10">
        <f t="shared" si="179"/>
        <v>0</v>
      </c>
    </row>
    <row r="2224" spans="1:27" x14ac:dyDescent="0.55000000000000004">
      <c r="A2224" s="3" t="s">
        <v>71</v>
      </c>
      <c r="B2224" s="3" t="s">
        <v>72</v>
      </c>
      <c r="C2224" s="3" t="s">
        <v>3850</v>
      </c>
      <c r="D2224" s="3" t="s">
        <v>3334</v>
      </c>
      <c r="E2224" s="4" t="s">
        <v>47</v>
      </c>
      <c r="F2224" s="3" t="s">
        <v>133</v>
      </c>
      <c r="G2224" s="3" t="s">
        <v>3313</v>
      </c>
      <c r="H2224" s="3" t="s">
        <v>34</v>
      </c>
      <c r="I2224" s="3" t="s">
        <v>77</v>
      </c>
      <c r="J2224" s="3" t="s">
        <v>36</v>
      </c>
      <c r="K2224" s="3" t="s">
        <v>42</v>
      </c>
      <c r="L2224" s="5">
        <v>6.25</v>
      </c>
      <c r="M2224" s="4">
        <v>1</v>
      </c>
      <c r="N2224" s="5">
        <v>5</v>
      </c>
      <c r="O2224" s="5">
        <v>5</v>
      </c>
      <c r="P2224" s="4">
        <v>21</v>
      </c>
      <c r="Q2224" s="6">
        <v>4.7619047619047601</v>
      </c>
      <c r="R2224" s="7">
        <v>1.2380952380952399</v>
      </c>
      <c r="S2224" s="6">
        <v>0</v>
      </c>
      <c r="T2224" s="5">
        <v>0</v>
      </c>
      <c r="U2224" s="5">
        <v>0</v>
      </c>
      <c r="V2224" s="5">
        <f t="shared" si="180"/>
        <v>5</v>
      </c>
      <c r="W2224" s="5">
        <f t="shared" si="176"/>
        <v>-5</v>
      </c>
      <c r="X2224" s="8">
        <f t="shared" si="177"/>
        <v>-1</v>
      </c>
      <c r="Y2224" s="4">
        <v>0</v>
      </c>
      <c r="Z2224" s="9" t="str">
        <f t="shared" si="178"/>
        <v>NA</v>
      </c>
      <c r="AA2224" s="10">
        <f t="shared" si="179"/>
        <v>0</v>
      </c>
    </row>
    <row r="2225" spans="1:27" x14ac:dyDescent="0.55000000000000004">
      <c r="A2225" s="3" t="s">
        <v>71</v>
      </c>
      <c r="B2225" s="3" t="s">
        <v>72</v>
      </c>
      <c r="C2225" s="3" t="s">
        <v>3851</v>
      </c>
      <c r="D2225" s="3" t="s">
        <v>3468</v>
      </c>
      <c r="E2225" s="4" t="s">
        <v>47</v>
      </c>
      <c r="F2225" s="3" t="s">
        <v>194</v>
      </c>
      <c r="G2225" s="3" t="s">
        <v>3147</v>
      </c>
      <c r="H2225" s="3" t="s">
        <v>34</v>
      </c>
      <c r="I2225" s="3" t="s">
        <v>77</v>
      </c>
      <c r="J2225" s="3" t="s">
        <v>36</v>
      </c>
      <c r="K2225" s="3" t="s">
        <v>42</v>
      </c>
      <c r="L2225" s="5">
        <v>6.25</v>
      </c>
      <c r="M2225" s="4">
        <v>2</v>
      </c>
      <c r="N2225" s="5">
        <v>5.0250000000000004</v>
      </c>
      <c r="O2225" s="5">
        <v>2.5125000000000002</v>
      </c>
      <c r="P2225" s="4">
        <v>14</v>
      </c>
      <c r="Q2225" s="6">
        <v>14.285714285714301</v>
      </c>
      <c r="R2225" s="7">
        <v>1.4285714285714299</v>
      </c>
      <c r="S2225" s="6">
        <v>0</v>
      </c>
      <c r="T2225" s="5">
        <v>0</v>
      </c>
      <c r="U2225" s="5">
        <v>0</v>
      </c>
      <c r="V2225" s="5">
        <f t="shared" si="180"/>
        <v>5.0250000000000004</v>
      </c>
      <c r="W2225" s="5">
        <f t="shared" si="176"/>
        <v>-5.0250000000000004</v>
      </c>
      <c r="X2225" s="8">
        <f t="shared" si="177"/>
        <v>-1</v>
      </c>
      <c r="Y2225" s="4">
        <v>0</v>
      </c>
      <c r="Z2225" s="9" t="str">
        <f t="shared" si="178"/>
        <v>NA</v>
      </c>
      <c r="AA2225" s="10">
        <f t="shared" si="179"/>
        <v>0</v>
      </c>
    </row>
    <row r="2226" spans="1:27" x14ac:dyDescent="0.55000000000000004">
      <c r="A2226" s="3" t="s">
        <v>71</v>
      </c>
      <c r="B2226" s="3" t="s">
        <v>72</v>
      </c>
      <c r="C2226" s="3" t="s">
        <v>3852</v>
      </c>
      <c r="D2226" s="3" t="s">
        <v>2887</v>
      </c>
      <c r="E2226" s="4" t="s">
        <v>47</v>
      </c>
      <c r="F2226" s="3" t="s">
        <v>262</v>
      </c>
      <c r="G2226" s="3" t="s">
        <v>2847</v>
      </c>
      <c r="H2226" s="3" t="s">
        <v>34</v>
      </c>
      <c r="I2226" s="3" t="s">
        <v>77</v>
      </c>
      <c r="J2226" s="3" t="s">
        <v>36</v>
      </c>
      <c r="K2226" s="3" t="s">
        <v>61</v>
      </c>
      <c r="L2226" s="5">
        <v>6.25</v>
      </c>
      <c r="M2226" s="4">
        <v>2</v>
      </c>
      <c r="N2226" s="5">
        <v>5.0250000000000004</v>
      </c>
      <c r="O2226" s="5">
        <v>2.5125000000000002</v>
      </c>
      <c r="P2226" s="4">
        <v>60</v>
      </c>
      <c r="Q2226" s="6">
        <v>3.3333333333333299</v>
      </c>
      <c r="R2226" s="7">
        <v>1.2166666666666699</v>
      </c>
      <c r="S2226" s="6">
        <v>0</v>
      </c>
      <c r="T2226" s="5">
        <v>0</v>
      </c>
      <c r="U2226" s="5">
        <v>0</v>
      </c>
      <c r="V2226" s="5">
        <f t="shared" si="180"/>
        <v>5.0250000000000004</v>
      </c>
      <c r="W2226" s="5">
        <f t="shared" si="176"/>
        <v>-5.0250000000000004</v>
      </c>
      <c r="X2226" s="8">
        <f t="shared" si="177"/>
        <v>-1</v>
      </c>
      <c r="Y2226" s="4">
        <v>0</v>
      </c>
      <c r="Z2226" s="9" t="str">
        <f t="shared" si="178"/>
        <v>NA</v>
      </c>
      <c r="AA2226" s="10">
        <f t="shared" si="179"/>
        <v>0</v>
      </c>
    </row>
    <row r="2227" spans="1:27" x14ac:dyDescent="0.55000000000000004">
      <c r="A2227" s="3" t="s">
        <v>71</v>
      </c>
      <c r="B2227" s="3" t="s">
        <v>72</v>
      </c>
      <c r="C2227" s="3" t="s">
        <v>3853</v>
      </c>
      <c r="D2227" s="3" t="s">
        <v>3358</v>
      </c>
      <c r="E2227" s="4" t="s">
        <v>47</v>
      </c>
      <c r="F2227" s="3" t="s">
        <v>104</v>
      </c>
      <c r="G2227" s="3" t="s">
        <v>3019</v>
      </c>
      <c r="H2227" s="3" t="s">
        <v>34</v>
      </c>
      <c r="I2227" s="3" t="s">
        <v>77</v>
      </c>
      <c r="J2227" s="3" t="s">
        <v>36</v>
      </c>
      <c r="K2227" s="3" t="s">
        <v>61</v>
      </c>
      <c r="L2227" s="5">
        <v>6.25</v>
      </c>
      <c r="M2227" s="4">
        <v>2</v>
      </c>
      <c r="N2227" s="5">
        <v>5.0374999999999996</v>
      </c>
      <c r="O2227" s="5">
        <v>2.5187499999999998</v>
      </c>
      <c r="P2227" s="4">
        <v>2</v>
      </c>
      <c r="Q2227" s="6">
        <v>100</v>
      </c>
      <c r="R2227" s="7">
        <v>1</v>
      </c>
      <c r="S2227" s="6">
        <v>0</v>
      </c>
      <c r="T2227" s="5">
        <v>0</v>
      </c>
      <c r="U2227" s="5">
        <v>0</v>
      </c>
      <c r="V2227" s="5">
        <f t="shared" si="180"/>
        <v>5.0374999999999996</v>
      </c>
      <c r="W2227" s="5">
        <f t="shared" si="176"/>
        <v>-5.0374999999999996</v>
      </c>
      <c r="X2227" s="8">
        <f t="shared" si="177"/>
        <v>-1</v>
      </c>
      <c r="Y2227" s="4">
        <v>0</v>
      </c>
      <c r="Z2227" s="9" t="str">
        <f t="shared" si="178"/>
        <v>NA</v>
      </c>
      <c r="AA2227" s="10">
        <f t="shared" si="179"/>
        <v>0</v>
      </c>
    </row>
    <row r="2228" spans="1:27" x14ac:dyDescent="0.55000000000000004">
      <c r="A2228" s="3" t="s">
        <v>71</v>
      </c>
      <c r="B2228" s="3" t="s">
        <v>72</v>
      </c>
      <c r="C2228" s="3" t="s">
        <v>3854</v>
      </c>
      <c r="D2228" s="3" t="s">
        <v>2612</v>
      </c>
      <c r="E2228" s="4" t="s">
        <v>47</v>
      </c>
      <c r="F2228" s="3" t="s">
        <v>75</v>
      </c>
      <c r="G2228" s="3" t="s">
        <v>76</v>
      </c>
      <c r="H2228" s="3" t="s">
        <v>34</v>
      </c>
      <c r="I2228" s="3" t="s">
        <v>77</v>
      </c>
      <c r="J2228" s="3" t="s">
        <v>36</v>
      </c>
      <c r="K2228" s="3" t="s">
        <v>42</v>
      </c>
      <c r="L2228" s="5">
        <v>6.25</v>
      </c>
      <c r="M2228" s="4">
        <v>1</v>
      </c>
      <c r="N2228" s="5">
        <v>5.0625</v>
      </c>
      <c r="O2228" s="5">
        <v>5.0625</v>
      </c>
      <c r="P2228" s="4">
        <v>2</v>
      </c>
      <c r="Q2228" s="6">
        <v>50</v>
      </c>
      <c r="R2228" s="7">
        <v>1</v>
      </c>
      <c r="S2228" s="6">
        <v>0</v>
      </c>
      <c r="T2228" s="5">
        <v>0</v>
      </c>
      <c r="U2228" s="5">
        <v>0</v>
      </c>
      <c r="V2228" s="5">
        <f t="shared" si="180"/>
        <v>5.0625</v>
      </c>
      <c r="W2228" s="5">
        <f t="shared" si="176"/>
        <v>-5.0625</v>
      </c>
      <c r="X2228" s="8">
        <f t="shared" si="177"/>
        <v>-1</v>
      </c>
      <c r="Y2228" s="4">
        <v>0</v>
      </c>
      <c r="Z2228" s="9" t="str">
        <f t="shared" si="178"/>
        <v>NA</v>
      </c>
      <c r="AA2228" s="10">
        <f t="shared" si="179"/>
        <v>0</v>
      </c>
    </row>
    <row r="2229" spans="1:27" x14ac:dyDescent="0.55000000000000004">
      <c r="A2229" s="3" t="s">
        <v>71</v>
      </c>
      <c r="B2229" s="3" t="s">
        <v>72</v>
      </c>
      <c r="C2229" s="3" t="s">
        <v>3855</v>
      </c>
      <c r="D2229" s="3" t="s">
        <v>3208</v>
      </c>
      <c r="E2229" s="4" t="s">
        <v>47</v>
      </c>
      <c r="F2229" s="3" t="s">
        <v>125</v>
      </c>
      <c r="G2229" s="3" t="s">
        <v>2924</v>
      </c>
      <c r="H2229" s="3" t="s">
        <v>34</v>
      </c>
      <c r="I2229" s="3" t="s">
        <v>77</v>
      </c>
      <c r="J2229" s="3" t="s">
        <v>36</v>
      </c>
      <c r="K2229" s="3" t="s">
        <v>61</v>
      </c>
      <c r="L2229" s="5">
        <v>6.25</v>
      </c>
      <c r="M2229" s="4">
        <v>2</v>
      </c>
      <c r="N2229" s="5">
        <v>5.0625</v>
      </c>
      <c r="O2229" s="5">
        <v>2.53125</v>
      </c>
      <c r="P2229" s="4">
        <v>74</v>
      </c>
      <c r="Q2229" s="6">
        <v>2.7027027027027</v>
      </c>
      <c r="R2229" s="7">
        <v>2.46824324324324</v>
      </c>
      <c r="S2229" s="6">
        <v>0</v>
      </c>
      <c r="T2229" s="5">
        <v>0</v>
      </c>
      <c r="U2229" s="5">
        <v>0</v>
      </c>
      <c r="V2229" s="5">
        <f t="shared" si="180"/>
        <v>5.0625</v>
      </c>
      <c r="W2229" s="5">
        <f t="shared" si="176"/>
        <v>-5.0625</v>
      </c>
      <c r="X2229" s="8">
        <f t="shared" si="177"/>
        <v>-1</v>
      </c>
      <c r="Y2229" s="4">
        <v>0</v>
      </c>
      <c r="Z2229" s="9" t="str">
        <f t="shared" si="178"/>
        <v>NA</v>
      </c>
      <c r="AA2229" s="10">
        <f t="shared" si="179"/>
        <v>0</v>
      </c>
    </row>
    <row r="2230" spans="1:27" x14ac:dyDescent="0.55000000000000004">
      <c r="A2230" s="3" t="s">
        <v>71</v>
      </c>
      <c r="B2230" s="3" t="s">
        <v>72</v>
      </c>
      <c r="C2230" s="3" t="s">
        <v>3856</v>
      </c>
      <c r="D2230" s="3" t="s">
        <v>2436</v>
      </c>
      <c r="E2230" s="4" t="s">
        <v>47</v>
      </c>
      <c r="F2230" s="3" t="s">
        <v>173</v>
      </c>
      <c r="G2230" s="3" t="s">
        <v>3418</v>
      </c>
      <c r="H2230" s="3" t="s">
        <v>1727</v>
      </c>
      <c r="I2230" s="3" t="s">
        <v>77</v>
      </c>
      <c r="J2230" s="3" t="s">
        <v>36</v>
      </c>
      <c r="K2230" s="3" t="s">
        <v>42</v>
      </c>
      <c r="L2230" s="5">
        <v>6.25</v>
      </c>
      <c r="M2230" s="4">
        <v>3</v>
      </c>
      <c r="N2230" s="5">
        <v>5.0749999875</v>
      </c>
      <c r="O2230" s="5">
        <v>1.6916666624999999</v>
      </c>
      <c r="P2230" s="4">
        <v>77</v>
      </c>
      <c r="Q2230" s="6">
        <v>3.8961038961039001</v>
      </c>
      <c r="R2230" s="7">
        <v>1.2467532467532501</v>
      </c>
      <c r="S2230" s="6">
        <v>0</v>
      </c>
      <c r="T2230" s="5">
        <v>0</v>
      </c>
      <c r="U2230" s="5">
        <v>0</v>
      </c>
      <c r="V2230" s="5">
        <f t="shared" si="180"/>
        <v>5.0749999875</v>
      </c>
      <c r="W2230" s="5">
        <f t="shared" si="176"/>
        <v>-5.0749999875</v>
      </c>
      <c r="X2230" s="8">
        <f t="shared" si="177"/>
        <v>-1</v>
      </c>
      <c r="Y2230" s="4">
        <v>0</v>
      </c>
      <c r="Z2230" s="9" t="str">
        <f t="shared" si="178"/>
        <v>NA</v>
      </c>
      <c r="AA2230" s="10">
        <f t="shared" si="179"/>
        <v>0</v>
      </c>
    </row>
    <row r="2231" spans="1:27" x14ac:dyDescent="0.55000000000000004">
      <c r="A2231" s="3" t="s">
        <v>71</v>
      </c>
      <c r="B2231" s="3" t="s">
        <v>72</v>
      </c>
      <c r="C2231" s="3" t="s">
        <v>3857</v>
      </c>
      <c r="D2231" s="3" t="s">
        <v>3181</v>
      </c>
      <c r="E2231" s="4" t="s">
        <v>47</v>
      </c>
      <c r="F2231" s="3" t="s">
        <v>133</v>
      </c>
      <c r="G2231" s="3" t="s">
        <v>2955</v>
      </c>
      <c r="H2231" s="3" t="s">
        <v>34</v>
      </c>
      <c r="I2231" s="3" t="s">
        <v>77</v>
      </c>
      <c r="J2231" s="3" t="s">
        <v>36</v>
      </c>
      <c r="K2231" s="3" t="s">
        <v>61</v>
      </c>
      <c r="L2231" s="5">
        <v>6.25</v>
      </c>
      <c r="M2231" s="4">
        <v>2</v>
      </c>
      <c r="N2231" s="5">
        <v>5.0750000000000002</v>
      </c>
      <c r="O2231" s="5">
        <v>2.5375000000000001</v>
      </c>
      <c r="P2231" s="4">
        <v>13</v>
      </c>
      <c r="Q2231" s="6">
        <v>15.384615384615399</v>
      </c>
      <c r="R2231" s="7">
        <v>2.9230769230769198</v>
      </c>
      <c r="S2231" s="6">
        <v>0</v>
      </c>
      <c r="T2231" s="5">
        <v>0</v>
      </c>
      <c r="U2231" s="5">
        <v>0</v>
      </c>
      <c r="V2231" s="5">
        <f t="shared" si="180"/>
        <v>5.0750000000000002</v>
      </c>
      <c r="W2231" s="5">
        <f t="shared" si="176"/>
        <v>-5.0750000000000002</v>
      </c>
      <c r="X2231" s="8">
        <f t="shared" si="177"/>
        <v>-1</v>
      </c>
      <c r="Y2231" s="4">
        <v>0</v>
      </c>
      <c r="Z2231" s="9" t="str">
        <f t="shared" si="178"/>
        <v>NA</v>
      </c>
      <c r="AA2231" s="10">
        <f t="shared" si="179"/>
        <v>0</v>
      </c>
    </row>
    <row r="2232" spans="1:27" x14ac:dyDescent="0.55000000000000004">
      <c r="A2232" s="3" t="s">
        <v>71</v>
      </c>
      <c r="B2232" s="3" t="s">
        <v>72</v>
      </c>
      <c r="C2232" s="3" t="s">
        <v>3858</v>
      </c>
      <c r="D2232" s="3" t="s">
        <v>3859</v>
      </c>
      <c r="E2232" s="4" t="s">
        <v>47</v>
      </c>
      <c r="F2232" s="3" t="s">
        <v>173</v>
      </c>
      <c r="G2232" s="3" t="s">
        <v>2794</v>
      </c>
      <c r="H2232" s="3" t="s">
        <v>1224</v>
      </c>
      <c r="I2232" s="3" t="s">
        <v>77</v>
      </c>
      <c r="J2232" s="3" t="s">
        <v>36</v>
      </c>
      <c r="K2232" s="3" t="s">
        <v>42</v>
      </c>
      <c r="L2232" s="5">
        <v>6.25</v>
      </c>
      <c r="M2232" s="4">
        <v>1</v>
      </c>
      <c r="N2232" s="5">
        <v>5.0875000000000004</v>
      </c>
      <c r="O2232" s="5">
        <v>5.0875000000000004</v>
      </c>
      <c r="P2232" s="4">
        <v>7</v>
      </c>
      <c r="Q2232" s="6">
        <v>14.285714285714301</v>
      </c>
      <c r="R2232" s="7">
        <v>1.1428571428571399</v>
      </c>
      <c r="S2232" s="6">
        <v>0</v>
      </c>
      <c r="T2232" s="5">
        <v>0</v>
      </c>
      <c r="U2232" s="5">
        <v>0</v>
      </c>
      <c r="V2232" s="5">
        <f t="shared" si="180"/>
        <v>5.0875000000000004</v>
      </c>
      <c r="W2232" s="5">
        <f t="shared" si="176"/>
        <v>-5.0875000000000004</v>
      </c>
      <c r="X2232" s="8">
        <f t="shared" si="177"/>
        <v>-1</v>
      </c>
      <c r="Y2232" s="4">
        <v>0</v>
      </c>
      <c r="Z2232" s="9" t="str">
        <f t="shared" si="178"/>
        <v>NA</v>
      </c>
      <c r="AA2232" s="10">
        <f t="shared" si="179"/>
        <v>0</v>
      </c>
    </row>
    <row r="2233" spans="1:27" x14ac:dyDescent="0.55000000000000004">
      <c r="A2233" s="3" t="s">
        <v>71</v>
      </c>
      <c r="B2233" s="3" t="s">
        <v>72</v>
      </c>
      <c r="C2233" s="3" t="s">
        <v>3860</v>
      </c>
      <c r="D2233" s="3" t="s">
        <v>2196</v>
      </c>
      <c r="E2233" s="4" t="s">
        <v>47</v>
      </c>
      <c r="F2233" s="3" t="s">
        <v>262</v>
      </c>
      <c r="G2233" s="3" t="s">
        <v>2774</v>
      </c>
      <c r="H2233" s="3" t="s">
        <v>34</v>
      </c>
      <c r="I2233" s="3" t="s">
        <v>77</v>
      </c>
      <c r="J2233" s="3" t="s">
        <v>36</v>
      </c>
      <c r="K2233" s="3" t="s">
        <v>61</v>
      </c>
      <c r="L2233" s="5">
        <v>6.25</v>
      </c>
      <c r="M2233" s="4">
        <v>2</v>
      </c>
      <c r="N2233" s="5">
        <v>5.0999999999999996</v>
      </c>
      <c r="O2233" s="5">
        <v>2.5499999999999998</v>
      </c>
      <c r="P2233" s="4">
        <v>4</v>
      </c>
      <c r="Q2233" s="6">
        <v>50</v>
      </c>
      <c r="R2233" s="7">
        <v>1</v>
      </c>
      <c r="S2233" s="6">
        <v>0</v>
      </c>
      <c r="T2233" s="5">
        <v>0</v>
      </c>
      <c r="U2233" s="5">
        <v>0</v>
      </c>
      <c r="V2233" s="5">
        <f t="shared" si="180"/>
        <v>5.0999999999999996</v>
      </c>
      <c r="W2233" s="5">
        <f t="shared" si="176"/>
        <v>-5.0999999999999996</v>
      </c>
      <c r="X2233" s="8">
        <f t="shared" si="177"/>
        <v>-1</v>
      </c>
      <c r="Y2233" s="4">
        <v>0</v>
      </c>
      <c r="Z2233" s="9" t="str">
        <f t="shared" si="178"/>
        <v>NA</v>
      </c>
      <c r="AA2233" s="10">
        <f t="shared" si="179"/>
        <v>0</v>
      </c>
    </row>
    <row r="2234" spans="1:27" x14ac:dyDescent="0.55000000000000004">
      <c r="A2234" s="3" t="s">
        <v>71</v>
      </c>
      <c r="B2234" s="3" t="s">
        <v>72</v>
      </c>
      <c r="C2234" s="3" t="s">
        <v>3861</v>
      </c>
      <c r="D2234" s="3" t="s">
        <v>3862</v>
      </c>
      <c r="E2234" s="4" t="s">
        <v>47</v>
      </c>
      <c r="F2234" s="3" t="s">
        <v>173</v>
      </c>
      <c r="G2234" s="3" t="s">
        <v>3863</v>
      </c>
      <c r="H2234" s="3" t="s">
        <v>34</v>
      </c>
      <c r="I2234" s="3" t="s">
        <v>77</v>
      </c>
      <c r="J2234" s="3" t="s">
        <v>36</v>
      </c>
      <c r="K2234" s="3" t="s">
        <v>42</v>
      </c>
      <c r="L2234" s="5">
        <v>6.25</v>
      </c>
      <c r="M2234" s="4">
        <v>2</v>
      </c>
      <c r="N2234" s="5">
        <v>5.1124999999999998</v>
      </c>
      <c r="O2234" s="5">
        <v>2.5562499999999999</v>
      </c>
      <c r="P2234" s="4">
        <v>190</v>
      </c>
      <c r="Q2234" s="6">
        <v>1.0526315789473699</v>
      </c>
      <c r="R2234" s="7">
        <v>1.4757894736842101</v>
      </c>
      <c r="S2234" s="6">
        <v>0</v>
      </c>
      <c r="T2234" s="5">
        <v>0</v>
      </c>
      <c r="U2234" s="5">
        <v>0</v>
      </c>
      <c r="V2234" s="5">
        <f t="shared" si="180"/>
        <v>5.1124999999999998</v>
      </c>
      <c r="W2234" s="5">
        <f t="shared" si="176"/>
        <v>-5.1124999999999998</v>
      </c>
      <c r="X2234" s="8">
        <f t="shared" si="177"/>
        <v>-1</v>
      </c>
      <c r="Y2234" s="4">
        <v>0</v>
      </c>
      <c r="Z2234" s="9" t="str">
        <f t="shared" si="178"/>
        <v>NA</v>
      </c>
      <c r="AA2234" s="10">
        <f t="shared" si="179"/>
        <v>0</v>
      </c>
    </row>
    <row r="2235" spans="1:27" x14ac:dyDescent="0.55000000000000004">
      <c r="A2235" s="3" t="s">
        <v>71</v>
      </c>
      <c r="B2235" s="3" t="s">
        <v>72</v>
      </c>
      <c r="C2235" s="3" t="s">
        <v>3864</v>
      </c>
      <c r="D2235" s="3" t="s">
        <v>778</v>
      </c>
      <c r="E2235" s="4" t="s">
        <v>47</v>
      </c>
      <c r="F2235" s="3" t="s">
        <v>137</v>
      </c>
      <c r="G2235" s="3" t="s">
        <v>3629</v>
      </c>
      <c r="H2235" s="3" t="s">
        <v>34</v>
      </c>
      <c r="I2235" s="3" t="s">
        <v>77</v>
      </c>
      <c r="J2235" s="3" t="s">
        <v>36</v>
      </c>
      <c r="K2235" s="3" t="s">
        <v>42</v>
      </c>
      <c r="L2235" s="5">
        <v>6.25</v>
      </c>
      <c r="M2235" s="4">
        <v>2</v>
      </c>
      <c r="N2235" s="5">
        <v>5.1124999999999998</v>
      </c>
      <c r="O2235" s="5">
        <v>2.5562499999999999</v>
      </c>
      <c r="P2235" s="4">
        <v>141</v>
      </c>
      <c r="Q2235" s="6">
        <v>1.4184397163120599</v>
      </c>
      <c r="R2235" s="7">
        <v>1.4288652482269499</v>
      </c>
      <c r="S2235" s="6">
        <v>0</v>
      </c>
      <c r="T2235" s="5">
        <v>0</v>
      </c>
      <c r="U2235" s="5">
        <v>0</v>
      </c>
      <c r="V2235" s="5">
        <f t="shared" si="180"/>
        <v>5.1124999999999998</v>
      </c>
      <c r="W2235" s="5">
        <f t="shared" si="176"/>
        <v>-5.1124999999999998</v>
      </c>
      <c r="X2235" s="8">
        <f t="shared" si="177"/>
        <v>-1</v>
      </c>
      <c r="Y2235" s="4">
        <v>0</v>
      </c>
      <c r="Z2235" s="9" t="str">
        <f t="shared" si="178"/>
        <v>NA</v>
      </c>
      <c r="AA2235" s="10">
        <f t="shared" si="179"/>
        <v>0</v>
      </c>
    </row>
    <row r="2236" spans="1:27" x14ac:dyDescent="0.55000000000000004">
      <c r="A2236" s="3" t="s">
        <v>71</v>
      </c>
      <c r="B2236" s="3" t="s">
        <v>72</v>
      </c>
      <c r="C2236" s="3" t="s">
        <v>3865</v>
      </c>
      <c r="D2236" s="3" t="s">
        <v>2009</v>
      </c>
      <c r="E2236" s="4" t="s">
        <v>47</v>
      </c>
      <c r="F2236" s="3" t="s">
        <v>173</v>
      </c>
      <c r="G2236" s="3" t="s">
        <v>3866</v>
      </c>
      <c r="H2236" s="3" t="s">
        <v>1373</v>
      </c>
      <c r="I2236" s="3" t="s">
        <v>77</v>
      </c>
      <c r="J2236" s="3" t="s">
        <v>36</v>
      </c>
      <c r="K2236" s="3" t="s">
        <v>42</v>
      </c>
      <c r="L2236" s="5">
        <v>6.25</v>
      </c>
      <c r="M2236" s="4">
        <v>2</v>
      </c>
      <c r="N2236" s="5">
        <v>5.125</v>
      </c>
      <c r="O2236" s="5">
        <v>2.5625</v>
      </c>
      <c r="P2236" s="4">
        <v>29</v>
      </c>
      <c r="Q2236" s="6">
        <v>6.8965517241379297</v>
      </c>
      <c r="R2236" s="7">
        <v>1.3172413793103499</v>
      </c>
      <c r="S2236" s="6">
        <v>0</v>
      </c>
      <c r="T2236" s="5">
        <v>0</v>
      </c>
      <c r="U2236" s="5">
        <v>0</v>
      </c>
      <c r="V2236" s="5">
        <f t="shared" si="180"/>
        <v>5.125</v>
      </c>
      <c r="W2236" s="5">
        <f t="shared" si="176"/>
        <v>-5.125</v>
      </c>
      <c r="X2236" s="8">
        <f t="shared" si="177"/>
        <v>-1</v>
      </c>
      <c r="Y2236" s="4">
        <v>0</v>
      </c>
      <c r="Z2236" s="9" t="str">
        <f t="shared" si="178"/>
        <v>NA</v>
      </c>
      <c r="AA2236" s="10">
        <f t="shared" si="179"/>
        <v>0</v>
      </c>
    </row>
    <row r="2237" spans="1:27" x14ac:dyDescent="0.55000000000000004">
      <c r="A2237" s="3" t="s">
        <v>71</v>
      </c>
      <c r="B2237" s="3" t="s">
        <v>72</v>
      </c>
      <c r="C2237" s="3" t="s">
        <v>3867</v>
      </c>
      <c r="D2237" s="3" t="s">
        <v>2773</v>
      </c>
      <c r="E2237" s="4" t="s">
        <v>47</v>
      </c>
      <c r="F2237" s="3" t="s">
        <v>40</v>
      </c>
      <c r="G2237" s="3" t="s">
        <v>2932</v>
      </c>
      <c r="H2237" s="3" t="s">
        <v>34</v>
      </c>
      <c r="I2237" s="3" t="s">
        <v>77</v>
      </c>
      <c r="J2237" s="3" t="s">
        <v>36</v>
      </c>
      <c r="K2237" s="3" t="s">
        <v>42</v>
      </c>
      <c r="L2237" s="5">
        <v>6.25</v>
      </c>
      <c r="M2237" s="4">
        <v>1</v>
      </c>
      <c r="N2237" s="5">
        <v>5.125</v>
      </c>
      <c r="O2237" s="5">
        <v>5.125</v>
      </c>
      <c r="P2237" s="4">
        <v>22</v>
      </c>
      <c r="Q2237" s="6">
        <v>4.5454545454545503</v>
      </c>
      <c r="R2237" s="7">
        <v>1.81318181818182</v>
      </c>
      <c r="S2237" s="6">
        <v>0</v>
      </c>
      <c r="T2237" s="5">
        <v>0</v>
      </c>
      <c r="U2237" s="5">
        <v>0</v>
      </c>
      <c r="V2237" s="5">
        <f t="shared" si="180"/>
        <v>5.125</v>
      </c>
      <c r="W2237" s="5">
        <f t="shared" si="176"/>
        <v>-5.125</v>
      </c>
      <c r="X2237" s="8">
        <f t="shared" si="177"/>
        <v>-1</v>
      </c>
      <c r="Y2237" s="4">
        <v>0</v>
      </c>
      <c r="Z2237" s="9" t="str">
        <f t="shared" si="178"/>
        <v>NA</v>
      </c>
      <c r="AA2237" s="10">
        <f t="shared" si="179"/>
        <v>0</v>
      </c>
    </row>
    <row r="2238" spans="1:27" x14ac:dyDescent="0.55000000000000004">
      <c r="A2238" s="3" t="s">
        <v>71</v>
      </c>
      <c r="B2238" s="3" t="s">
        <v>72</v>
      </c>
      <c r="C2238" s="3" t="s">
        <v>3868</v>
      </c>
      <c r="D2238" s="3" t="s">
        <v>2445</v>
      </c>
      <c r="E2238" s="4" t="s">
        <v>47</v>
      </c>
      <c r="F2238" s="3" t="s">
        <v>32</v>
      </c>
      <c r="G2238" s="3" t="s">
        <v>685</v>
      </c>
      <c r="H2238" s="3" t="s">
        <v>34</v>
      </c>
      <c r="I2238" s="3" t="s">
        <v>77</v>
      </c>
      <c r="J2238" s="3" t="s">
        <v>36</v>
      </c>
      <c r="K2238" s="3" t="s">
        <v>61</v>
      </c>
      <c r="L2238" s="5">
        <v>6.25</v>
      </c>
      <c r="M2238" s="4">
        <v>2</v>
      </c>
      <c r="N2238" s="5">
        <v>5.1375000000000002</v>
      </c>
      <c r="O2238" s="5">
        <v>2.5687500000000001</v>
      </c>
      <c r="P2238" s="4">
        <v>570</v>
      </c>
      <c r="Q2238" s="6">
        <v>0.35087719298245601</v>
      </c>
      <c r="R2238" s="7">
        <v>3.4012280701754398</v>
      </c>
      <c r="S2238" s="6">
        <v>0</v>
      </c>
      <c r="T2238" s="5">
        <v>0</v>
      </c>
      <c r="U2238" s="5">
        <v>0</v>
      </c>
      <c r="V2238" s="5">
        <f t="shared" si="180"/>
        <v>5.1375000000000002</v>
      </c>
      <c r="W2238" s="5">
        <f t="shared" si="176"/>
        <v>-5.1375000000000002</v>
      </c>
      <c r="X2238" s="8">
        <f t="shared" si="177"/>
        <v>-1</v>
      </c>
      <c r="Y2238" s="4">
        <v>0</v>
      </c>
      <c r="Z2238" s="9" t="str">
        <f t="shared" si="178"/>
        <v>NA</v>
      </c>
      <c r="AA2238" s="10">
        <f t="shared" si="179"/>
        <v>0</v>
      </c>
    </row>
    <row r="2239" spans="1:27" x14ac:dyDescent="0.55000000000000004">
      <c r="A2239" s="3" t="s">
        <v>71</v>
      </c>
      <c r="B2239" s="3" t="s">
        <v>72</v>
      </c>
      <c r="C2239" s="3" t="s">
        <v>3869</v>
      </c>
      <c r="D2239" s="3" t="s">
        <v>3035</v>
      </c>
      <c r="E2239" s="4" t="s">
        <v>47</v>
      </c>
      <c r="F2239" s="3" t="s">
        <v>32</v>
      </c>
      <c r="G2239" s="3" t="s">
        <v>467</v>
      </c>
      <c r="H2239" s="3" t="s">
        <v>34</v>
      </c>
      <c r="I2239" s="3" t="s">
        <v>77</v>
      </c>
      <c r="J2239" s="3" t="s">
        <v>36</v>
      </c>
      <c r="K2239" s="3" t="s">
        <v>42</v>
      </c>
      <c r="L2239" s="5">
        <v>6.25</v>
      </c>
      <c r="M2239" s="4">
        <v>6</v>
      </c>
      <c r="N2239" s="5">
        <v>5.1499999499999998</v>
      </c>
      <c r="O2239" s="5">
        <v>0.85833332500000004</v>
      </c>
      <c r="P2239" s="4">
        <v>987</v>
      </c>
      <c r="Q2239" s="6">
        <v>0.60790273556231</v>
      </c>
      <c r="R2239" s="7">
        <v>4.2992907801418401</v>
      </c>
      <c r="S2239" s="6">
        <v>0</v>
      </c>
      <c r="T2239" s="5">
        <v>0</v>
      </c>
      <c r="U2239" s="5">
        <v>0</v>
      </c>
      <c r="V2239" s="5">
        <f t="shared" si="180"/>
        <v>5.1499999499999998</v>
      </c>
      <c r="W2239" s="5">
        <f t="shared" si="176"/>
        <v>-5.1499999499999998</v>
      </c>
      <c r="X2239" s="8">
        <f t="shared" si="177"/>
        <v>-1</v>
      </c>
      <c r="Y2239" s="4">
        <v>0</v>
      </c>
      <c r="Z2239" s="9" t="str">
        <f t="shared" si="178"/>
        <v>NA</v>
      </c>
      <c r="AA2239" s="10">
        <f t="shared" si="179"/>
        <v>0</v>
      </c>
    </row>
    <row r="2240" spans="1:27" x14ac:dyDescent="0.55000000000000004">
      <c r="A2240" s="3" t="s">
        <v>71</v>
      </c>
      <c r="B2240" s="3" t="s">
        <v>72</v>
      </c>
      <c r="C2240" s="3" t="s">
        <v>3870</v>
      </c>
      <c r="D2240" s="3" t="s">
        <v>3871</v>
      </c>
      <c r="E2240" s="4" t="s">
        <v>56</v>
      </c>
      <c r="F2240" s="3" t="s">
        <v>32</v>
      </c>
      <c r="G2240" s="3" t="s">
        <v>3421</v>
      </c>
      <c r="H2240" s="3" t="s">
        <v>34</v>
      </c>
      <c r="I2240" s="3" t="s">
        <v>77</v>
      </c>
      <c r="J2240" s="3" t="s">
        <v>36</v>
      </c>
      <c r="K2240" s="3" t="s">
        <v>61</v>
      </c>
      <c r="L2240" s="5">
        <v>6.25</v>
      </c>
      <c r="M2240" s="4">
        <v>2</v>
      </c>
      <c r="N2240" s="5">
        <v>5.2625000000000002</v>
      </c>
      <c r="O2240" s="5">
        <v>2.6312500000000001</v>
      </c>
      <c r="P2240" s="4">
        <v>9</v>
      </c>
      <c r="Q2240" s="6">
        <v>22.2222222222222</v>
      </c>
      <c r="R2240" s="7">
        <v>2.7777777777777799</v>
      </c>
      <c r="S2240" s="6">
        <v>0</v>
      </c>
      <c r="T2240" s="5">
        <v>0</v>
      </c>
      <c r="U2240" s="5">
        <v>0</v>
      </c>
      <c r="V2240" s="5">
        <f t="shared" si="180"/>
        <v>5.2625000000000002</v>
      </c>
      <c r="W2240" s="5">
        <f t="shared" si="176"/>
        <v>-5.2625000000000002</v>
      </c>
      <c r="X2240" s="8">
        <f t="shared" si="177"/>
        <v>-1</v>
      </c>
      <c r="Y2240" s="4">
        <v>0</v>
      </c>
      <c r="Z2240" s="9" t="str">
        <f t="shared" si="178"/>
        <v>NA</v>
      </c>
      <c r="AA2240" s="10">
        <f t="shared" si="179"/>
        <v>0</v>
      </c>
    </row>
    <row r="2241" spans="1:27" x14ac:dyDescent="0.55000000000000004">
      <c r="A2241" s="3" t="s">
        <v>71</v>
      </c>
      <c r="B2241" s="3" t="s">
        <v>72</v>
      </c>
      <c r="C2241" s="3" t="s">
        <v>3872</v>
      </c>
      <c r="D2241" s="3" t="s">
        <v>3692</v>
      </c>
      <c r="E2241" s="4" t="s">
        <v>47</v>
      </c>
      <c r="F2241" s="3" t="s">
        <v>104</v>
      </c>
      <c r="G2241" s="3" t="s">
        <v>3070</v>
      </c>
      <c r="H2241" s="3" t="s">
        <v>34</v>
      </c>
      <c r="I2241" s="3" t="s">
        <v>77</v>
      </c>
      <c r="J2241" s="3" t="s">
        <v>36</v>
      </c>
      <c r="K2241" s="3" t="s">
        <v>61</v>
      </c>
      <c r="L2241" s="5">
        <v>6.25</v>
      </c>
      <c r="M2241" s="4">
        <v>1</v>
      </c>
      <c r="N2241" s="5">
        <v>5.2750000000000004</v>
      </c>
      <c r="O2241" s="5">
        <v>5.2750000000000004</v>
      </c>
      <c r="P2241" s="4">
        <v>36</v>
      </c>
      <c r="Q2241" s="6">
        <v>2.7777777777777799</v>
      </c>
      <c r="R2241" s="7">
        <v>4.0416666666666696</v>
      </c>
      <c r="S2241" s="6">
        <v>0</v>
      </c>
      <c r="T2241" s="5">
        <v>0</v>
      </c>
      <c r="U2241" s="5">
        <v>0</v>
      </c>
      <c r="V2241" s="5">
        <f t="shared" si="180"/>
        <v>5.2750000000000004</v>
      </c>
      <c r="W2241" s="5">
        <f t="shared" si="176"/>
        <v>-5.2750000000000004</v>
      </c>
      <c r="X2241" s="8">
        <f t="shared" si="177"/>
        <v>-1</v>
      </c>
      <c r="Y2241" s="4">
        <v>0</v>
      </c>
      <c r="Z2241" s="9" t="str">
        <f t="shared" si="178"/>
        <v>NA</v>
      </c>
      <c r="AA2241" s="10">
        <f t="shared" si="179"/>
        <v>0</v>
      </c>
    </row>
    <row r="2242" spans="1:27" x14ac:dyDescent="0.55000000000000004">
      <c r="A2242" s="3" t="s">
        <v>71</v>
      </c>
      <c r="B2242" s="3" t="s">
        <v>72</v>
      </c>
      <c r="C2242" s="3" t="s">
        <v>3873</v>
      </c>
      <c r="D2242" s="3" t="s">
        <v>2767</v>
      </c>
      <c r="E2242" s="4" t="s">
        <v>47</v>
      </c>
      <c r="F2242" s="3" t="s">
        <v>40</v>
      </c>
      <c r="G2242" s="3" t="s">
        <v>2987</v>
      </c>
      <c r="H2242" s="3" t="s">
        <v>34</v>
      </c>
      <c r="I2242" s="3" t="s">
        <v>77</v>
      </c>
      <c r="J2242" s="3" t="s">
        <v>36</v>
      </c>
      <c r="K2242" s="3" t="s">
        <v>42</v>
      </c>
      <c r="L2242" s="5">
        <v>6.25</v>
      </c>
      <c r="M2242" s="4">
        <v>2</v>
      </c>
      <c r="N2242" s="5">
        <v>5.2874999999999996</v>
      </c>
      <c r="O2242" s="5">
        <v>2.6437499999999998</v>
      </c>
      <c r="P2242" s="4">
        <v>8</v>
      </c>
      <c r="Q2242" s="6">
        <v>25</v>
      </c>
      <c r="R2242" s="7">
        <v>1.75</v>
      </c>
      <c r="S2242" s="6">
        <v>0</v>
      </c>
      <c r="T2242" s="5">
        <v>0</v>
      </c>
      <c r="U2242" s="5">
        <v>0</v>
      </c>
      <c r="V2242" s="5">
        <f t="shared" si="180"/>
        <v>5.2874999999999996</v>
      </c>
      <c r="W2242" s="5">
        <f t="shared" ref="W2242:W2305" si="181">U2242-V2242</f>
        <v>-5.2874999999999996</v>
      </c>
      <c r="X2242" s="8">
        <f t="shared" ref="X2242:X2305" si="182">IF(V2242=0,0,(U2242-V2242)/V2242)</f>
        <v>-1</v>
      </c>
      <c r="Y2242" s="4">
        <v>0</v>
      </c>
      <c r="Z2242" s="9" t="str">
        <f t="shared" ref="Z2242:Z2305" si="183">IF(Y2242=0,"NA",U2242/Y2242)</f>
        <v>NA</v>
      </c>
      <c r="AA2242" s="10">
        <f t="shared" ref="AA2242:AA2305" si="184">(Q2242/100*S2242/100)</f>
        <v>0</v>
      </c>
    </row>
    <row r="2243" spans="1:27" x14ac:dyDescent="0.55000000000000004">
      <c r="A2243" s="3" t="s">
        <v>71</v>
      </c>
      <c r="B2243" s="3" t="s">
        <v>72</v>
      </c>
      <c r="C2243" s="3" t="s">
        <v>3874</v>
      </c>
      <c r="D2243" s="3" t="s">
        <v>3497</v>
      </c>
      <c r="E2243" s="4" t="s">
        <v>47</v>
      </c>
      <c r="F2243" s="3" t="s">
        <v>104</v>
      </c>
      <c r="G2243" s="3" t="s">
        <v>3070</v>
      </c>
      <c r="H2243" s="3" t="s">
        <v>34</v>
      </c>
      <c r="I2243" s="3" t="s">
        <v>77</v>
      </c>
      <c r="J2243" s="3" t="s">
        <v>36</v>
      </c>
      <c r="K2243" s="3" t="s">
        <v>61</v>
      </c>
      <c r="L2243" s="5">
        <v>6.25</v>
      </c>
      <c r="M2243" s="4">
        <v>2</v>
      </c>
      <c r="N2243" s="5">
        <v>5.3</v>
      </c>
      <c r="O2243" s="5">
        <v>2.65</v>
      </c>
      <c r="P2243" s="4">
        <v>19</v>
      </c>
      <c r="Q2243" s="6">
        <v>10.526315789473699</v>
      </c>
      <c r="R2243" s="7">
        <v>1.57368421052632</v>
      </c>
      <c r="S2243" s="6">
        <v>0</v>
      </c>
      <c r="T2243" s="5">
        <v>0</v>
      </c>
      <c r="U2243" s="5">
        <v>0</v>
      </c>
      <c r="V2243" s="5">
        <f t="shared" ref="V2243:V2306" si="185">N2243</f>
        <v>5.3</v>
      </c>
      <c r="W2243" s="5">
        <f t="shared" si="181"/>
        <v>-5.3</v>
      </c>
      <c r="X2243" s="8">
        <f t="shared" si="182"/>
        <v>-1</v>
      </c>
      <c r="Y2243" s="4">
        <v>0</v>
      </c>
      <c r="Z2243" s="9" t="str">
        <f t="shared" si="183"/>
        <v>NA</v>
      </c>
      <c r="AA2243" s="10">
        <f t="shared" si="184"/>
        <v>0</v>
      </c>
    </row>
    <row r="2244" spans="1:27" x14ac:dyDescent="0.55000000000000004">
      <c r="A2244" s="3" t="s">
        <v>71</v>
      </c>
      <c r="B2244" s="3" t="s">
        <v>72</v>
      </c>
      <c r="C2244" s="3" t="s">
        <v>3875</v>
      </c>
      <c r="D2244" s="3" t="s">
        <v>3876</v>
      </c>
      <c r="E2244" s="4" t="s">
        <v>56</v>
      </c>
      <c r="F2244" s="3" t="s">
        <v>32</v>
      </c>
      <c r="G2244" s="3" t="s">
        <v>2843</v>
      </c>
      <c r="H2244" s="3" t="s">
        <v>34</v>
      </c>
      <c r="I2244" s="3" t="s">
        <v>77</v>
      </c>
      <c r="J2244" s="3" t="s">
        <v>36</v>
      </c>
      <c r="K2244" s="3" t="s">
        <v>61</v>
      </c>
      <c r="L2244" s="5">
        <v>6.25</v>
      </c>
      <c r="M2244" s="4">
        <v>5</v>
      </c>
      <c r="N2244" s="5">
        <v>5.3250000000000002</v>
      </c>
      <c r="O2244" s="5">
        <v>1.0649999999999999</v>
      </c>
      <c r="P2244" s="4">
        <v>942</v>
      </c>
      <c r="Q2244" s="6">
        <v>0.53078556263269605</v>
      </c>
      <c r="R2244" s="7">
        <v>4.57929936305732</v>
      </c>
      <c r="S2244" s="6">
        <v>0</v>
      </c>
      <c r="T2244" s="5">
        <v>0</v>
      </c>
      <c r="U2244" s="5">
        <v>0</v>
      </c>
      <c r="V2244" s="5">
        <f t="shared" si="185"/>
        <v>5.3250000000000002</v>
      </c>
      <c r="W2244" s="5">
        <f t="shared" si="181"/>
        <v>-5.3250000000000002</v>
      </c>
      <c r="X2244" s="8">
        <f t="shared" si="182"/>
        <v>-1</v>
      </c>
      <c r="Y2244" s="4">
        <v>0</v>
      </c>
      <c r="Z2244" s="9" t="str">
        <f t="shared" si="183"/>
        <v>NA</v>
      </c>
      <c r="AA2244" s="10">
        <f t="shared" si="184"/>
        <v>0</v>
      </c>
    </row>
    <row r="2245" spans="1:27" x14ac:dyDescent="0.55000000000000004">
      <c r="A2245" s="3" t="s">
        <v>71</v>
      </c>
      <c r="B2245" s="3" t="s">
        <v>72</v>
      </c>
      <c r="C2245" s="3" t="s">
        <v>3877</v>
      </c>
      <c r="D2245" s="3" t="s">
        <v>2803</v>
      </c>
      <c r="E2245" s="4" t="s">
        <v>47</v>
      </c>
      <c r="F2245" s="3" t="s">
        <v>104</v>
      </c>
      <c r="G2245" s="3" t="s">
        <v>201</v>
      </c>
      <c r="H2245" s="3" t="s">
        <v>34</v>
      </c>
      <c r="I2245" s="3" t="s">
        <v>77</v>
      </c>
      <c r="J2245" s="3" t="s">
        <v>36</v>
      </c>
      <c r="K2245" s="3" t="s">
        <v>61</v>
      </c>
      <c r="L2245" s="5">
        <v>6.25</v>
      </c>
      <c r="M2245" s="4">
        <v>1</v>
      </c>
      <c r="N2245" s="5">
        <v>5.3250000000000002</v>
      </c>
      <c r="O2245" s="5">
        <v>5.3250000000000002</v>
      </c>
      <c r="P2245" s="4">
        <v>16</v>
      </c>
      <c r="Q2245" s="6">
        <v>6.25</v>
      </c>
      <c r="R2245" s="7">
        <v>1.9375</v>
      </c>
      <c r="S2245" s="6">
        <v>0</v>
      </c>
      <c r="T2245" s="5">
        <v>0</v>
      </c>
      <c r="U2245" s="5">
        <v>0</v>
      </c>
      <c r="V2245" s="5">
        <f t="shared" si="185"/>
        <v>5.3250000000000002</v>
      </c>
      <c r="W2245" s="5">
        <f t="shared" si="181"/>
        <v>-5.3250000000000002</v>
      </c>
      <c r="X2245" s="8">
        <f t="shared" si="182"/>
        <v>-1</v>
      </c>
      <c r="Y2245" s="4">
        <v>0</v>
      </c>
      <c r="Z2245" s="9" t="str">
        <f t="shared" si="183"/>
        <v>NA</v>
      </c>
      <c r="AA2245" s="10">
        <f t="shared" si="184"/>
        <v>0</v>
      </c>
    </row>
    <row r="2246" spans="1:27" x14ac:dyDescent="0.55000000000000004">
      <c r="A2246" s="3" t="s">
        <v>71</v>
      </c>
      <c r="B2246" s="3" t="s">
        <v>72</v>
      </c>
      <c r="C2246" s="3" t="s">
        <v>3878</v>
      </c>
      <c r="D2246" s="3" t="s">
        <v>783</v>
      </c>
      <c r="E2246" s="4" t="s">
        <v>47</v>
      </c>
      <c r="F2246" s="3" t="s">
        <v>262</v>
      </c>
      <c r="G2246" s="3" t="s">
        <v>3521</v>
      </c>
      <c r="H2246" s="3" t="s">
        <v>34</v>
      </c>
      <c r="I2246" s="3" t="s">
        <v>77</v>
      </c>
      <c r="J2246" s="3" t="s">
        <v>36</v>
      </c>
      <c r="K2246" s="3" t="s">
        <v>61</v>
      </c>
      <c r="L2246" s="5">
        <v>6.25</v>
      </c>
      <c r="M2246" s="4">
        <v>1</v>
      </c>
      <c r="N2246" s="5">
        <v>5.3250000000000002</v>
      </c>
      <c r="O2246" s="5">
        <v>5.3250000000000002</v>
      </c>
      <c r="P2246" s="4">
        <v>7</v>
      </c>
      <c r="Q2246" s="6">
        <v>14.285714285714301</v>
      </c>
      <c r="R2246" s="7">
        <v>2.4285714285714302</v>
      </c>
      <c r="S2246" s="6">
        <v>0</v>
      </c>
      <c r="T2246" s="5">
        <v>0</v>
      </c>
      <c r="U2246" s="5">
        <v>0</v>
      </c>
      <c r="V2246" s="5">
        <f t="shared" si="185"/>
        <v>5.3250000000000002</v>
      </c>
      <c r="W2246" s="5">
        <f t="shared" si="181"/>
        <v>-5.3250000000000002</v>
      </c>
      <c r="X2246" s="8">
        <f t="shared" si="182"/>
        <v>-1</v>
      </c>
      <c r="Y2246" s="4">
        <v>0</v>
      </c>
      <c r="Z2246" s="9" t="str">
        <f t="shared" si="183"/>
        <v>NA</v>
      </c>
      <c r="AA2246" s="10">
        <f t="shared" si="184"/>
        <v>0</v>
      </c>
    </row>
    <row r="2247" spans="1:27" x14ac:dyDescent="0.55000000000000004">
      <c r="A2247" s="3" t="s">
        <v>71</v>
      </c>
      <c r="B2247" s="3" t="s">
        <v>72</v>
      </c>
      <c r="C2247" s="3" t="s">
        <v>3879</v>
      </c>
      <c r="D2247" s="3" t="s">
        <v>762</v>
      </c>
      <c r="E2247" s="4" t="s">
        <v>47</v>
      </c>
      <c r="F2247" s="3" t="s">
        <v>137</v>
      </c>
      <c r="G2247" s="3" t="s">
        <v>2865</v>
      </c>
      <c r="H2247" s="3" t="s">
        <v>34</v>
      </c>
      <c r="I2247" s="3" t="s">
        <v>77</v>
      </c>
      <c r="J2247" s="3" t="s">
        <v>36</v>
      </c>
      <c r="K2247" s="3" t="s">
        <v>42</v>
      </c>
      <c r="L2247" s="5">
        <v>6.25</v>
      </c>
      <c r="M2247" s="4">
        <v>1</v>
      </c>
      <c r="N2247" s="5">
        <v>5.3375000000000004</v>
      </c>
      <c r="O2247" s="5">
        <v>5.3375000000000004</v>
      </c>
      <c r="P2247" s="4">
        <v>4</v>
      </c>
      <c r="Q2247" s="6">
        <v>25</v>
      </c>
      <c r="R2247" s="7">
        <v>1.25</v>
      </c>
      <c r="S2247" s="6">
        <v>0</v>
      </c>
      <c r="T2247" s="5">
        <v>0</v>
      </c>
      <c r="U2247" s="5">
        <v>0</v>
      </c>
      <c r="V2247" s="5">
        <f t="shared" si="185"/>
        <v>5.3375000000000004</v>
      </c>
      <c r="W2247" s="5">
        <f t="shared" si="181"/>
        <v>-5.3375000000000004</v>
      </c>
      <c r="X2247" s="8">
        <f t="shared" si="182"/>
        <v>-1</v>
      </c>
      <c r="Y2247" s="4">
        <v>0</v>
      </c>
      <c r="Z2247" s="9" t="str">
        <f t="shared" si="183"/>
        <v>NA</v>
      </c>
      <c r="AA2247" s="10">
        <f t="shared" si="184"/>
        <v>0</v>
      </c>
    </row>
    <row r="2248" spans="1:27" x14ac:dyDescent="0.55000000000000004">
      <c r="A2248" s="3" t="s">
        <v>71</v>
      </c>
      <c r="B2248" s="3" t="s">
        <v>72</v>
      </c>
      <c r="C2248" s="3" t="s">
        <v>3880</v>
      </c>
      <c r="D2248" s="3" t="s">
        <v>3881</v>
      </c>
      <c r="E2248" s="4" t="s">
        <v>47</v>
      </c>
      <c r="F2248" s="3" t="s">
        <v>173</v>
      </c>
      <c r="G2248" s="3" t="s">
        <v>2872</v>
      </c>
      <c r="H2248" s="3" t="s">
        <v>34</v>
      </c>
      <c r="I2248" s="3" t="s">
        <v>77</v>
      </c>
      <c r="J2248" s="3" t="s">
        <v>36</v>
      </c>
      <c r="K2248" s="3" t="s">
        <v>42</v>
      </c>
      <c r="L2248" s="5">
        <v>6.25</v>
      </c>
      <c r="M2248" s="4">
        <v>1</v>
      </c>
      <c r="N2248" s="5">
        <v>5.375</v>
      </c>
      <c r="O2248" s="5">
        <v>5.375</v>
      </c>
      <c r="P2248" s="4">
        <v>36</v>
      </c>
      <c r="Q2248" s="6">
        <v>2.7777777777777799</v>
      </c>
      <c r="R2248" s="7">
        <v>1.4833333333333301</v>
      </c>
      <c r="S2248" s="6">
        <v>0</v>
      </c>
      <c r="T2248" s="5">
        <v>0</v>
      </c>
      <c r="U2248" s="5">
        <v>0</v>
      </c>
      <c r="V2248" s="5">
        <f t="shared" si="185"/>
        <v>5.375</v>
      </c>
      <c r="W2248" s="5">
        <f t="shared" si="181"/>
        <v>-5.375</v>
      </c>
      <c r="X2248" s="8">
        <f t="shared" si="182"/>
        <v>-1</v>
      </c>
      <c r="Y2248" s="4">
        <v>0</v>
      </c>
      <c r="Z2248" s="9" t="str">
        <f t="shared" si="183"/>
        <v>NA</v>
      </c>
      <c r="AA2248" s="10">
        <f t="shared" si="184"/>
        <v>0</v>
      </c>
    </row>
    <row r="2249" spans="1:27" x14ac:dyDescent="0.55000000000000004">
      <c r="A2249" s="3" t="s">
        <v>71</v>
      </c>
      <c r="B2249" s="3" t="s">
        <v>72</v>
      </c>
      <c r="C2249" s="3" t="s">
        <v>3882</v>
      </c>
      <c r="D2249" s="3" t="s">
        <v>3511</v>
      </c>
      <c r="E2249" s="4" t="s">
        <v>47</v>
      </c>
      <c r="F2249" s="3" t="s">
        <v>104</v>
      </c>
      <c r="G2249" s="3" t="s">
        <v>232</v>
      </c>
      <c r="H2249" s="3" t="s">
        <v>34</v>
      </c>
      <c r="I2249" s="3" t="s">
        <v>77</v>
      </c>
      <c r="J2249" s="3" t="s">
        <v>36</v>
      </c>
      <c r="K2249" s="3" t="s">
        <v>37</v>
      </c>
      <c r="L2249" s="5">
        <v>6.25</v>
      </c>
      <c r="M2249" s="4">
        <v>2</v>
      </c>
      <c r="N2249" s="5">
        <v>5.375</v>
      </c>
      <c r="O2249" s="5">
        <v>2.6875</v>
      </c>
      <c r="P2249" s="4">
        <v>18</v>
      </c>
      <c r="Q2249" s="6">
        <v>11.1111111111111</v>
      </c>
      <c r="R2249" s="7">
        <v>1</v>
      </c>
      <c r="S2249" s="6">
        <v>0</v>
      </c>
      <c r="T2249" s="5">
        <v>0</v>
      </c>
      <c r="U2249" s="5">
        <v>0</v>
      </c>
      <c r="V2249" s="5">
        <f t="shared" si="185"/>
        <v>5.375</v>
      </c>
      <c r="W2249" s="5">
        <f t="shared" si="181"/>
        <v>-5.375</v>
      </c>
      <c r="X2249" s="8">
        <f t="shared" si="182"/>
        <v>-1</v>
      </c>
      <c r="Y2249" s="4">
        <v>0</v>
      </c>
      <c r="Z2249" s="9" t="str">
        <f t="shared" si="183"/>
        <v>NA</v>
      </c>
      <c r="AA2249" s="10">
        <f t="shared" si="184"/>
        <v>0</v>
      </c>
    </row>
    <row r="2250" spans="1:27" x14ac:dyDescent="0.55000000000000004">
      <c r="A2250" s="3" t="s">
        <v>71</v>
      </c>
      <c r="B2250" s="3" t="s">
        <v>72</v>
      </c>
      <c r="C2250" s="3" t="s">
        <v>3883</v>
      </c>
      <c r="D2250" s="3" t="s">
        <v>783</v>
      </c>
      <c r="E2250" s="4" t="s">
        <v>47</v>
      </c>
      <c r="F2250" s="3" t="s">
        <v>194</v>
      </c>
      <c r="G2250" s="3" t="s">
        <v>3683</v>
      </c>
      <c r="H2250" s="3" t="s">
        <v>34</v>
      </c>
      <c r="I2250" s="3" t="s">
        <v>77</v>
      </c>
      <c r="J2250" s="3" t="s">
        <v>36</v>
      </c>
      <c r="K2250" s="3" t="s">
        <v>42</v>
      </c>
      <c r="L2250" s="5">
        <v>6.25</v>
      </c>
      <c r="M2250" s="4">
        <v>2</v>
      </c>
      <c r="N2250" s="5">
        <v>5.3875000000000002</v>
      </c>
      <c r="O2250" s="5">
        <v>2.6937500000000001</v>
      </c>
      <c r="P2250" s="4">
        <v>133</v>
      </c>
      <c r="Q2250" s="6">
        <v>1.5037593984962401</v>
      </c>
      <c r="R2250" s="7">
        <v>1.15375939849624</v>
      </c>
      <c r="S2250" s="6">
        <v>0</v>
      </c>
      <c r="T2250" s="5">
        <v>0</v>
      </c>
      <c r="U2250" s="5">
        <v>0</v>
      </c>
      <c r="V2250" s="5">
        <f t="shared" si="185"/>
        <v>5.3875000000000002</v>
      </c>
      <c r="W2250" s="5">
        <f t="shared" si="181"/>
        <v>-5.3875000000000002</v>
      </c>
      <c r="X2250" s="8">
        <f t="shared" si="182"/>
        <v>-1</v>
      </c>
      <c r="Y2250" s="4">
        <v>0</v>
      </c>
      <c r="Z2250" s="9" t="str">
        <f t="shared" si="183"/>
        <v>NA</v>
      </c>
      <c r="AA2250" s="10">
        <f t="shared" si="184"/>
        <v>0</v>
      </c>
    </row>
    <row r="2251" spans="1:27" x14ac:dyDescent="0.55000000000000004">
      <c r="A2251" s="3" t="s">
        <v>71</v>
      </c>
      <c r="B2251" s="3" t="s">
        <v>72</v>
      </c>
      <c r="C2251" s="3" t="s">
        <v>3884</v>
      </c>
      <c r="D2251" s="3" t="s">
        <v>3885</v>
      </c>
      <c r="E2251" s="4" t="s">
        <v>47</v>
      </c>
      <c r="F2251" s="3" t="s">
        <v>173</v>
      </c>
      <c r="G2251" s="3" t="s">
        <v>3044</v>
      </c>
      <c r="H2251" s="3" t="s">
        <v>34</v>
      </c>
      <c r="I2251" s="3" t="s">
        <v>77</v>
      </c>
      <c r="J2251" s="3" t="s">
        <v>36</v>
      </c>
      <c r="K2251" s="3" t="s">
        <v>42</v>
      </c>
      <c r="L2251" s="5">
        <v>6.25</v>
      </c>
      <c r="M2251" s="4">
        <v>1</v>
      </c>
      <c r="N2251" s="5">
        <v>5.4</v>
      </c>
      <c r="O2251" s="5">
        <v>5.4</v>
      </c>
      <c r="P2251" s="4">
        <v>155</v>
      </c>
      <c r="Q2251" s="6">
        <v>0.64516129032258096</v>
      </c>
      <c r="R2251" s="7">
        <v>1.6825806451612899</v>
      </c>
      <c r="S2251" s="6">
        <v>0</v>
      </c>
      <c r="T2251" s="5">
        <v>0</v>
      </c>
      <c r="U2251" s="5">
        <v>0</v>
      </c>
      <c r="V2251" s="5">
        <f t="shared" si="185"/>
        <v>5.4</v>
      </c>
      <c r="W2251" s="5">
        <f t="shared" si="181"/>
        <v>-5.4</v>
      </c>
      <c r="X2251" s="8">
        <f t="shared" si="182"/>
        <v>-1</v>
      </c>
      <c r="Y2251" s="4">
        <v>0</v>
      </c>
      <c r="Z2251" s="9" t="str">
        <f t="shared" si="183"/>
        <v>NA</v>
      </c>
      <c r="AA2251" s="10">
        <f t="shared" si="184"/>
        <v>0</v>
      </c>
    </row>
    <row r="2252" spans="1:27" x14ac:dyDescent="0.55000000000000004">
      <c r="A2252" s="3" t="s">
        <v>71</v>
      </c>
      <c r="B2252" s="3" t="s">
        <v>72</v>
      </c>
      <c r="C2252" s="3" t="s">
        <v>3886</v>
      </c>
      <c r="D2252" s="3" t="s">
        <v>3440</v>
      </c>
      <c r="E2252" s="4" t="s">
        <v>47</v>
      </c>
      <c r="F2252" s="3" t="s">
        <v>32</v>
      </c>
      <c r="G2252" s="3" t="s">
        <v>170</v>
      </c>
      <c r="H2252" s="3" t="s">
        <v>34</v>
      </c>
      <c r="I2252" s="3" t="s">
        <v>77</v>
      </c>
      <c r="J2252" s="3" t="s">
        <v>36</v>
      </c>
      <c r="K2252" s="3" t="s">
        <v>42</v>
      </c>
      <c r="L2252" s="5">
        <v>6.25</v>
      </c>
      <c r="M2252" s="4">
        <v>3</v>
      </c>
      <c r="N2252" s="5">
        <v>5.4</v>
      </c>
      <c r="O2252" s="5">
        <v>1.8</v>
      </c>
      <c r="P2252" s="4">
        <v>244</v>
      </c>
      <c r="Q2252" s="6">
        <v>1.22950819672131</v>
      </c>
      <c r="R2252" s="7">
        <v>2.9803278688524601</v>
      </c>
      <c r="S2252" s="6">
        <v>0</v>
      </c>
      <c r="T2252" s="5">
        <v>0</v>
      </c>
      <c r="U2252" s="5">
        <v>0</v>
      </c>
      <c r="V2252" s="5">
        <f t="shared" si="185"/>
        <v>5.4</v>
      </c>
      <c r="W2252" s="5">
        <f t="shared" si="181"/>
        <v>-5.4</v>
      </c>
      <c r="X2252" s="8">
        <f t="shared" si="182"/>
        <v>-1</v>
      </c>
      <c r="Y2252" s="4">
        <v>0</v>
      </c>
      <c r="Z2252" s="9" t="str">
        <f t="shared" si="183"/>
        <v>NA</v>
      </c>
      <c r="AA2252" s="10">
        <f t="shared" si="184"/>
        <v>0</v>
      </c>
    </row>
    <row r="2253" spans="1:27" x14ac:dyDescent="0.55000000000000004">
      <c r="A2253" s="3" t="s">
        <v>71</v>
      </c>
      <c r="B2253" s="3" t="s">
        <v>72</v>
      </c>
      <c r="C2253" s="3" t="s">
        <v>3887</v>
      </c>
      <c r="D2253" s="3" t="s">
        <v>3888</v>
      </c>
      <c r="E2253" s="4" t="s">
        <v>47</v>
      </c>
      <c r="F2253" s="3" t="s">
        <v>32</v>
      </c>
      <c r="G2253" s="3" t="s">
        <v>467</v>
      </c>
      <c r="H2253" s="3" t="s">
        <v>34</v>
      </c>
      <c r="I2253" s="3" t="s">
        <v>77</v>
      </c>
      <c r="J2253" s="3" t="s">
        <v>36</v>
      </c>
      <c r="K2253" s="3" t="s">
        <v>42</v>
      </c>
      <c r="L2253" s="5">
        <v>6.25</v>
      </c>
      <c r="M2253" s="4">
        <v>10</v>
      </c>
      <c r="N2253" s="5">
        <v>5.4</v>
      </c>
      <c r="O2253" s="5">
        <v>0.54</v>
      </c>
      <c r="P2253" s="4">
        <v>264</v>
      </c>
      <c r="Q2253" s="6">
        <v>3.7878787878787898</v>
      </c>
      <c r="R2253" s="7">
        <v>4.1878787878787902</v>
      </c>
      <c r="S2253" s="6">
        <v>0</v>
      </c>
      <c r="T2253" s="5">
        <v>0</v>
      </c>
      <c r="U2253" s="5">
        <v>0</v>
      </c>
      <c r="V2253" s="5">
        <f t="shared" si="185"/>
        <v>5.4</v>
      </c>
      <c r="W2253" s="5">
        <f t="shared" si="181"/>
        <v>-5.4</v>
      </c>
      <c r="X2253" s="8">
        <f t="shared" si="182"/>
        <v>-1</v>
      </c>
      <c r="Y2253" s="4">
        <v>0</v>
      </c>
      <c r="Z2253" s="9" t="str">
        <f t="shared" si="183"/>
        <v>NA</v>
      </c>
      <c r="AA2253" s="10">
        <f t="shared" si="184"/>
        <v>0</v>
      </c>
    </row>
    <row r="2254" spans="1:27" x14ac:dyDescent="0.55000000000000004">
      <c r="A2254" s="3" t="s">
        <v>71</v>
      </c>
      <c r="B2254" s="3" t="s">
        <v>72</v>
      </c>
      <c r="C2254" s="3" t="s">
        <v>3889</v>
      </c>
      <c r="D2254" s="3" t="s">
        <v>509</v>
      </c>
      <c r="E2254" s="4" t="s">
        <v>47</v>
      </c>
      <c r="F2254" s="3" t="s">
        <v>262</v>
      </c>
      <c r="G2254" s="3" t="s">
        <v>263</v>
      </c>
      <c r="H2254" s="3" t="s">
        <v>34</v>
      </c>
      <c r="I2254" s="3" t="s">
        <v>77</v>
      </c>
      <c r="J2254" s="3" t="s">
        <v>36</v>
      </c>
      <c r="K2254" s="3" t="s">
        <v>61</v>
      </c>
      <c r="L2254" s="5">
        <v>6.25</v>
      </c>
      <c r="M2254" s="4">
        <v>3</v>
      </c>
      <c r="N2254" s="5">
        <v>5.4</v>
      </c>
      <c r="O2254" s="5">
        <v>1.8</v>
      </c>
      <c r="P2254" s="4">
        <v>28</v>
      </c>
      <c r="Q2254" s="6">
        <v>10.714285714285699</v>
      </c>
      <c r="R2254" s="7">
        <v>1</v>
      </c>
      <c r="S2254" s="6">
        <v>0</v>
      </c>
      <c r="T2254" s="5">
        <v>0</v>
      </c>
      <c r="U2254" s="5">
        <v>0</v>
      </c>
      <c r="V2254" s="5">
        <f t="shared" si="185"/>
        <v>5.4</v>
      </c>
      <c r="W2254" s="5">
        <f t="shared" si="181"/>
        <v>-5.4</v>
      </c>
      <c r="X2254" s="8">
        <f t="shared" si="182"/>
        <v>-1</v>
      </c>
      <c r="Y2254" s="4">
        <v>0</v>
      </c>
      <c r="Z2254" s="9" t="str">
        <f t="shared" si="183"/>
        <v>NA</v>
      </c>
      <c r="AA2254" s="10">
        <f t="shared" si="184"/>
        <v>0</v>
      </c>
    </row>
    <row r="2255" spans="1:27" x14ac:dyDescent="0.55000000000000004">
      <c r="A2255" s="3" t="s">
        <v>71</v>
      </c>
      <c r="B2255" s="3" t="s">
        <v>72</v>
      </c>
      <c r="C2255" s="3" t="s">
        <v>3890</v>
      </c>
      <c r="D2255" s="3" t="s">
        <v>2923</v>
      </c>
      <c r="E2255" s="4" t="s">
        <v>47</v>
      </c>
      <c r="F2255" s="3" t="s">
        <v>262</v>
      </c>
      <c r="G2255" s="3" t="s">
        <v>2860</v>
      </c>
      <c r="H2255" s="3" t="s">
        <v>34</v>
      </c>
      <c r="I2255" s="3" t="s">
        <v>77</v>
      </c>
      <c r="J2255" s="3" t="s">
        <v>36</v>
      </c>
      <c r="K2255" s="3" t="s">
        <v>61</v>
      </c>
      <c r="L2255" s="5">
        <v>6.25</v>
      </c>
      <c r="M2255" s="4">
        <v>2</v>
      </c>
      <c r="N2255" s="5">
        <v>5.4124999999999996</v>
      </c>
      <c r="O2255" s="5">
        <v>2.7062499999999998</v>
      </c>
      <c r="P2255" s="4">
        <v>5</v>
      </c>
      <c r="Q2255" s="6">
        <v>40</v>
      </c>
      <c r="R2255" s="7">
        <v>1</v>
      </c>
      <c r="S2255" s="6">
        <v>0</v>
      </c>
      <c r="T2255" s="5">
        <v>0</v>
      </c>
      <c r="U2255" s="5">
        <v>0</v>
      </c>
      <c r="V2255" s="5">
        <f t="shared" si="185"/>
        <v>5.4124999999999996</v>
      </c>
      <c r="W2255" s="5">
        <f t="shared" si="181"/>
        <v>-5.4124999999999996</v>
      </c>
      <c r="X2255" s="8">
        <f t="shared" si="182"/>
        <v>-1</v>
      </c>
      <c r="Y2255" s="4">
        <v>0</v>
      </c>
      <c r="Z2255" s="9" t="str">
        <f t="shared" si="183"/>
        <v>NA</v>
      </c>
      <c r="AA2255" s="10">
        <f t="shared" si="184"/>
        <v>0</v>
      </c>
    </row>
    <row r="2256" spans="1:27" x14ac:dyDescent="0.55000000000000004">
      <c r="A2256" s="3" t="s">
        <v>71</v>
      </c>
      <c r="B2256" s="3" t="s">
        <v>72</v>
      </c>
      <c r="C2256" s="3" t="s">
        <v>3891</v>
      </c>
      <c r="D2256" s="3" t="s">
        <v>3892</v>
      </c>
      <c r="E2256" s="4" t="s">
        <v>56</v>
      </c>
      <c r="F2256" s="3" t="s">
        <v>32</v>
      </c>
      <c r="G2256" s="3" t="s">
        <v>2843</v>
      </c>
      <c r="H2256" s="3" t="s">
        <v>34</v>
      </c>
      <c r="I2256" s="3" t="s">
        <v>77</v>
      </c>
      <c r="J2256" s="3" t="s">
        <v>36</v>
      </c>
      <c r="K2256" s="3" t="s">
        <v>61</v>
      </c>
      <c r="L2256" s="5">
        <v>6.25</v>
      </c>
      <c r="M2256" s="4">
        <v>5</v>
      </c>
      <c r="N2256" s="5">
        <v>5.4249999999999998</v>
      </c>
      <c r="O2256" s="5">
        <v>1.085</v>
      </c>
      <c r="P2256" s="4">
        <v>74</v>
      </c>
      <c r="Q2256" s="6">
        <v>6.7567567567567597</v>
      </c>
      <c r="R2256" s="7">
        <v>6.5094594594594604</v>
      </c>
      <c r="S2256" s="6">
        <v>0</v>
      </c>
      <c r="T2256" s="5">
        <v>0</v>
      </c>
      <c r="U2256" s="5">
        <v>0</v>
      </c>
      <c r="V2256" s="5">
        <f t="shared" si="185"/>
        <v>5.4249999999999998</v>
      </c>
      <c r="W2256" s="5">
        <f t="shared" si="181"/>
        <v>-5.4249999999999998</v>
      </c>
      <c r="X2256" s="8">
        <f t="shared" si="182"/>
        <v>-1</v>
      </c>
      <c r="Y2256" s="4">
        <v>0</v>
      </c>
      <c r="Z2256" s="9" t="str">
        <f t="shared" si="183"/>
        <v>NA</v>
      </c>
      <c r="AA2256" s="10">
        <f t="shared" si="184"/>
        <v>0</v>
      </c>
    </row>
    <row r="2257" spans="1:27" x14ac:dyDescent="0.55000000000000004">
      <c r="A2257" s="3" t="s">
        <v>71</v>
      </c>
      <c r="B2257" s="3" t="s">
        <v>72</v>
      </c>
      <c r="C2257" s="3" t="s">
        <v>3893</v>
      </c>
      <c r="D2257" s="3" t="s">
        <v>3392</v>
      </c>
      <c r="E2257" s="4" t="s">
        <v>47</v>
      </c>
      <c r="F2257" s="3" t="s">
        <v>125</v>
      </c>
      <c r="G2257" s="3" t="s">
        <v>3041</v>
      </c>
      <c r="H2257" s="3" t="s">
        <v>34</v>
      </c>
      <c r="I2257" s="3" t="s">
        <v>77</v>
      </c>
      <c r="J2257" s="3" t="s">
        <v>36</v>
      </c>
      <c r="K2257" s="3" t="s">
        <v>42</v>
      </c>
      <c r="L2257" s="5">
        <v>6.25</v>
      </c>
      <c r="M2257" s="4">
        <v>1</v>
      </c>
      <c r="N2257" s="5">
        <v>5.4249999999999998</v>
      </c>
      <c r="O2257" s="5">
        <v>5.4249999999999998</v>
      </c>
      <c r="P2257" s="4">
        <v>2</v>
      </c>
      <c r="Q2257" s="6">
        <v>50</v>
      </c>
      <c r="R2257" s="7">
        <v>1.5</v>
      </c>
      <c r="S2257" s="6">
        <v>0</v>
      </c>
      <c r="T2257" s="5">
        <v>0</v>
      </c>
      <c r="U2257" s="5">
        <v>0</v>
      </c>
      <c r="V2257" s="5">
        <f t="shared" si="185"/>
        <v>5.4249999999999998</v>
      </c>
      <c r="W2257" s="5">
        <f t="shared" si="181"/>
        <v>-5.4249999999999998</v>
      </c>
      <c r="X2257" s="8">
        <f t="shared" si="182"/>
        <v>-1</v>
      </c>
      <c r="Y2257" s="4">
        <v>0</v>
      </c>
      <c r="Z2257" s="9" t="str">
        <f t="shared" si="183"/>
        <v>NA</v>
      </c>
      <c r="AA2257" s="10">
        <f t="shared" si="184"/>
        <v>0</v>
      </c>
    </row>
    <row r="2258" spans="1:27" x14ac:dyDescent="0.55000000000000004">
      <c r="A2258" s="3" t="s">
        <v>71</v>
      </c>
      <c r="B2258" s="3" t="s">
        <v>72</v>
      </c>
      <c r="C2258" s="3" t="s">
        <v>3894</v>
      </c>
      <c r="D2258" s="3" t="s">
        <v>2815</v>
      </c>
      <c r="E2258" s="4" t="s">
        <v>47</v>
      </c>
      <c r="F2258" s="3" t="s">
        <v>32</v>
      </c>
      <c r="G2258" s="3" t="s">
        <v>33</v>
      </c>
      <c r="H2258" s="3" t="s">
        <v>34</v>
      </c>
      <c r="I2258" s="3" t="s">
        <v>77</v>
      </c>
      <c r="J2258" s="3" t="s">
        <v>36</v>
      </c>
      <c r="K2258" s="3" t="s">
        <v>42</v>
      </c>
      <c r="L2258" s="5">
        <v>6.25</v>
      </c>
      <c r="M2258" s="4">
        <v>12</v>
      </c>
      <c r="N2258" s="5">
        <v>5.4375</v>
      </c>
      <c r="O2258" s="5">
        <v>0.453125</v>
      </c>
      <c r="P2258" s="4">
        <v>1959</v>
      </c>
      <c r="Q2258" s="6">
        <v>0.61255742725880602</v>
      </c>
      <c r="R2258" s="7">
        <v>5.5592138846350201</v>
      </c>
      <c r="S2258" s="6">
        <v>0</v>
      </c>
      <c r="T2258" s="5">
        <v>0</v>
      </c>
      <c r="U2258" s="5">
        <v>0</v>
      </c>
      <c r="V2258" s="5">
        <f t="shared" si="185"/>
        <v>5.4375</v>
      </c>
      <c r="W2258" s="5">
        <f t="shared" si="181"/>
        <v>-5.4375</v>
      </c>
      <c r="X2258" s="8">
        <f t="shared" si="182"/>
        <v>-1</v>
      </c>
      <c r="Y2258" s="4">
        <v>0</v>
      </c>
      <c r="Z2258" s="9" t="str">
        <f t="shared" si="183"/>
        <v>NA</v>
      </c>
      <c r="AA2258" s="10">
        <f t="shared" si="184"/>
        <v>0</v>
      </c>
    </row>
    <row r="2259" spans="1:27" x14ac:dyDescent="0.55000000000000004">
      <c r="A2259" s="3" t="s">
        <v>71</v>
      </c>
      <c r="B2259" s="3" t="s">
        <v>72</v>
      </c>
      <c r="C2259" s="3" t="s">
        <v>3895</v>
      </c>
      <c r="D2259" s="3" t="s">
        <v>3896</v>
      </c>
      <c r="E2259" s="4" t="s">
        <v>47</v>
      </c>
      <c r="F2259" s="3" t="s">
        <v>173</v>
      </c>
      <c r="G2259" s="3" t="s">
        <v>188</v>
      </c>
      <c r="H2259" s="3" t="s">
        <v>34</v>
      </c>
      <c r="I2259" s="3" t="s">
        <v>77</v>
      </c>
      <c r="J2259" s="3" t="s">
        <v>36</v>
      </c>
      <c r="K2259" s="3" t="s">
        <v>42</v>
      </c>
      <c r="L2259" s="5">
        <v>6.25</v>
      </c>
      <c r="M2259" s="4">
        <v>6</v>
      </c>
      <c r="N2259" s="5">
        <v>5.4499999500000005</v>
      </c>
      <c r="O2259" s="5">
        <v>0.90833332500000008</v>
      </c>
      <c r="P2259" s="4">
        <v>86</v>
      </c>
      <c r="Q2259" s="6">
        <v>6.9767441860465098</v>
      </c>
      <c r="R2259" s="7">
        <v>2.0081395348837199</v>
      </c>
      <c r="S2259" s="6">
        <v>0</v>
      </c>
      <c r="T2259" s="5">
        <v>0</v>
      </c>
      <c r="U2259" s="5">
        <v>0</v>
      </c>
      <c r="V2259" s="5">
        <f t="shared" si="185"/>
        <v>5.4499999500000005</v>
      </c>
      <c r="W2259" s="5">
        <f t="shared" si="181"/>
        <v>-5.4499999500000005</v>
      </c>
      <c r="X2259" s="8">
        <f t="shared" si="182"/>
        <v>-1</v>
      </c>
      <c r="Y2259" s="4">
        <v>0</v>
      </c>
      <c r="Z2259" s="9" t="str">
        <f t="shared" si="183"/>
        <v>NA</v>
      </c>
      <c r="AA2259" s="10">
        <f t="shared" si="184"/>
        <v>0</v>
      </c>
    </row>
    <row r="2260" spans="1:27" x14ac:dyDescent="0.55000000000000004">
      <c r="A2260" s="3" t="s">
        <v>71</v>
      </c>
      <c r="B2260" s="3" t="s">
        <v>72</v>
      </c>
      <c r="C2260" s="3" t="s">
        <v>3897</v>
      </c>
      <c r="D2260" s="3" t="s">
        <v>3063</v>
      </c>
      <c r="E2260" s="4" t="s">
        <v>47</v>
      </c>
      <c r="F2260" s="3" t="s">
        <v>32</v>
      </c>
      <c r="G2260" s="3" t="s">
        <v>170</v>
      </c>
      <c r="H2260" s="3" t="s">
        <v>34</v>
      </c>
      <c r="I2260" s="3" t="s">
        <v>77</v>
      </c>
      <c r="J2260" s="3" t="s">
        <v>36</v>
      </c>
      <c r="K2260" s="3" t="s">
        <v>42</v>
      </c>
      <c r="L2260" s="5">
        <v>6.25</v>
      </c>
      <c r="M2260" s="4">
        <v>7</v>
      </c>
      <c r="N2260" s="5">
        <v>5.4499999749999999</v>
      </c>
      <c r="O2260" s="5">
        <v>0.77857142499999998</v>
      </c>
      <c r="P2260" s="4">
        <v>159</v>
      </c>
      <c r="Q2260" s="6">
        <v>4.4025157232704402</v>
      </c>
      <c r="R2260" s="7">
        <v>5.8132075471698101</v>
      </c>
      <c r="S2260" s="6">
        <v>0</v>
      </c>
      <c r="T2260" s="5">
        <v>0</v>
      </c>
      <c r="U2260" s="5">
        <v>0</v>
      </c>
      <c r="V2260" s="5">
        <f t="shared" si="185"/>
        <v>5.4499999749999999</v>
      </c>
      <c r="W2260" s="5">
        <f t="shared" si="181"/>
        <v>-5.4499999749999999</v>
      </c>
      <c r="X2260" s="8">
        <f t="shared" si="182"/>
        <v>-1</v>
      </c>
      <c r="Y2260" s="4">
        <v>0</v>
      </c>
      <c r="Z2260" s="9" t="str">
        <f t="shared" si="183"/>
        <v>NA</v>
      </c>
      <c r="AA2260" s="10">
        <f t="shared" si="184"/>
        <v>0</v>
      </c>
    </row>
    <row r="2261" spans="1:27" x14ac:dyDescent="0.55000000000000004">
      <c r="A2261" s="3" t="s">
        <v>71</v>
      </c>
      <c r="B2261" s="3" t="s">
        <v>72</v>
      </c>
      <c r="C2261" s="3" t="s">
        <v>3898</v>
      </c>
      <c r="D2261" s="3" t="s">
        <v>3899</v>
      </c>
      <c r="E2261" s="4" t="s">
        <v>47</v>
      </c>
      <c r="F2261" s="3" t="s">
        <v>32</v>
      </c>
      <c r="G2261" s="3" t="s">
        <v>2686</v>
      </c>
      <c r="H2261" s="3" t="s">
        <v>34</v>
      </c>
      <c r="I2261" s="3" t="s">
        <v>77</v>
      </c>
      <c r="J2261" s="3" t="s">
        <v>36</v>
      </c>
      <c r="K2261" s="3" t="s">
        <v>61</v>
      </c>
      <c r="L2261" s="5">
        <v>6.25</v>
      </c>
      <c r="M2261" s="4">
        <v>3</v>
      </c>
      <c r="N2261" s="5">
        <v>5.4624999750000001</v>
      </c>
      <c r="O2261" s="5">
        <v>1.8208333249999999</v>
      </c>
      <c r="P2261" s="4">
        <v>82</v>
      </c>
      <c r="Q2261" s="6">
        <v>3.6585365853658498</v>
      </c>
      <c r="R2261" s="7">
        <v>1.1951219512195099</v>
      </c>
      <c r="S2261" s="6">
        <v>0</v>
      </c>
      <c r="T2261" s="5">
        <v>0</v>
      </c>
      <c r="U2261" s="5">
        <v>0</v>
      </c>
      <c r="V2261" s="5">
        <f t="shared" si="185"/>
        <v>5.4624999750000001</v>
      </c>
      <c r="W2261" s="5">
        <f t="shared" si="181"/>
        <v>-5.4624999750000001</v>
      </c>
      <c r="X2261" s="8">
        <f t="shared" si="182"/>
        <v>-1</v>
      </c>
      <c r="Y2261" s="4">
        <v>0</v>
      </c>
      <c r="Z2261" s="9" t="str">
        <f t="shared" si="183"/>
        <v>NA</v>
      </c>
      <c r="AA2261" s="10">
        <f t="shared" si="184"/>
        <v>0</v>
      </c>
    </row>
    <row r="2262" spans="1:27" x14ac:dyDescent="0.55000000000000004">
      <c r="A2262" s="3" t="s">
        <v>71</v>
      </c>
      <c r="B2262" s="3" t="s">
        <v>72</v>
      </c>
      <c r="C2262" s="3" t="s">
        <v>3900</v>
      </c>
      <c r="D2262" s="3" t="s">
        <v>234</v>
      </c>
      <c r="E2262" s="4" t="s">
        <v>47</v>
      </c>
      <c r="F2262" s="3" t="s">
        <v>133</v>
      </c>
      <c r="G2262" s="3" t="s">
        <v>3300</v>
      </c>
      <c r="H2262" s="3" t="s">
        <v>34</v>
      </c>
      <c r="I2262" s="3" t="s">
        <v>77</v>
      </c>
      <c r="J2262" s="3" t="s">
        <v>36</v>
      </c>
      <c r="K2262" s="3" t="s">
        <v>61</v>
      </c>
      <c r="L2262" s="5">
        <v>6.25</v>
      </c>
      <c r="M2262" s="4">
        <v>2</v>
      </c>
      <c r="N2262" s="5">
        <v>5.4625000000000004</v>
      </c>
      <c r="O2262" s="5">
        <v>2.7312500000000002</v>
      </c>
      <c r="P2262" s="4">
        <v>19</v>
      </c>
      <c r="Q2262" s="6">
        <v>10.526315789473699</v>
      </c>
      <c r="R2262" s="7">
        <v>1.15789473684211</v>
      </c>
      <c r="S2262" s="6">
        <v>0</v>
      </c>
      <c r="T2262" s="5">
        <v>0</v>
      </c>
      <c r="U2262" s="5">
        <v>0</v>
      </c>
      <c r="V2262" s="5">
        <f t="shared" si="185"/>
        <v>5.4625000000000004</v>
      </c>
      <c r="W2262" s="5">
        <f t="shared" si="181"/>
        <v>-5.4625000000000004</v>
      </c>
      <c r="X2262" s="8">
        <f t="shared" si="182"/>
        <v>-1</v>
      </c>
      <c r="Y2262" s="4">
        <v>0</v>
      </c>
      <c r="Z2262" s="9" t="str">
        <f t="shared" si="183"/>
        <v>NA</v>
      </c>
      <c r="AA2262" s="10">
        <f t="shared" si="184"/>
        <v>0</v>
      </c>
    </row>
    <row r="2263" spans="1:27" x14ac:dyDescent="0.55000000000000004">
      <c r="A2263" s="3" t="s">
        <v>71</v>
      </c>
      <c r="B2263" s="3" t="s">
        <v>72</v>
      </c>
      <c r="C2263" s="3" t="s">
        <v>3901</v>
      </c>
      <c r="D2263" s="3" t="s">
        <v>3902</v>
      </c>
      <c r="E2263" s="4" t="s">
        <v>56</v>
      </c>
      <c r="F2263" s="3" t="s">
        <v>32</v>
      </c>
      <c r="G2263" s="3" t="s">
        <v>2843</v>
      </c>
      <c r="H2263" s="3" t="s">
        <v>34</v>
      </c>
      <c r="I2263" s="3" t="s">
        <v>77</v>
      </c>
      <c r="J2263" s="3" t="s">
        <v>36</v>
      </c>
      <c r="K2263" s="3" t="s">
        <v>61</v>
      </c>
      <c r="L2263" s="5">
        <v>6.25</v>
      </c>
      <c r="M2263" s="4">
        <v>4</v>
      </c>
      <c r="N2263" s="5">
        <v>5.4749999999999996</v>
      </c>
      <c r="O2263" s="5">
        <v>1.3687499999999999</v>
      </c>
      <c r="P2263" s="4">
        <v>108</v>
      </c>
      <c r="Q2263" s="6">
        <v>3.7037037037037002</v>
      </c>
      <c r="R2263" s="7">
        <v>2.01203703703704</v>
      </c>
      <c r="S2263" s="6">
        <v>0</v>
      </c>
      <c r="T2263" s="5">
        <v>0</v>
      </c>
      <c r="U2263" s="5">
        <v>0</v>
      </c>
      <c r="V2263" s="5">
        <f t="shared" si="185"/>
        <v>5.4749999999999996</v>
      </c>
      <c r="W2263" s="5">
        <f t="shared" si="181"/>
        <v>-5.4749999999999996</v>
      </c>
      <c r="X2263" s="8">
        <f t="shared" si="182"/>
        <v>-1</v>
      </c>
      <c r="Y2263" s="4">
        <v>0</v>
      </c>
      <c r="Z2263" s="9" t="str">
        <f t="shared" si="183"/>
        <v>NA</v>
      </c>
      <c r="AA2263" s="10">
        <f t="shared" si="184"/>
        <v>0</v>
      </c>
    </row>
    <row r="2264" spans="1:27" x14ac:dyDescent="0.55000000000000004">
      <c r="A2264" s="3" t="s">
        <v>71</v>
      </c>
      <c r="B2264" s="3" t="s">
        <v>72</v>
      </c>
      <c r="C2264" s="3" t="s">
        <v>3903</v>
      </c>
      <c r="D2264" s="3" t="s">
        <v>708</v>
      </c>
      <c r="E2264" s="4" t="s">
        <v>47</v>
      </c>
      <c r="F2264" s="3" t="s">
        <v>40</v>
      </c>
      <c r="G2264" s="3" t="s">
        <v>388</v>
      </c>
      <c r="H2264" s="3" t="s">
        <v>34</v>
      </c>
      <c r="I2264" s="3" t="s">
        <v>77</v>
      </c>
      <c r="J2264" s="3" t="s">
        <v>36</v>
      </c>
      <c r="K2264" s="3" t="s">
        <v>61</v>
      </c>
      <c r="L2264" s="5">
        <v>6.25</v>
      </c>
      <c r="M2264" s="4">
        <v>2</v>
      </c>
      <c r="N2264" s="5">
        <v>5.4749999999999996</v>
      </c>
      <c r="O2264" s="5">
        <v>2.7374999999999998</v>
      </c>
      <c r="P2264" s="4">
        <v>37</v>
      </c>
      <c r="Q2264" s="6">
        <v>5.4054054054054097</v>
      </c>
      <c r="R2264" s="7">
        <v>1.9540540540540501</v>
      </c>
      <c r="S2264" s="6">
        <v>0</v>
      </c>
      <c r="T2264" s="5">
        <v>0</v>
      </c>
      <c r="U2264" s="5">
        <v>0</v>
      </c>
      <c r="V2264" s="5">
        <f t="shared" si="185"/>
        <v>5.4749999999999996</v>
      </c>
      <c r="W2264" s="5">
        <f t="shared" si="181"/>
        <v>-5.4749999999999996</v>
      </c>
      <c r="X2264" s="8">
        <f t="shared" si="182"/>
        <v>-1</v>
      </c>
      <c r="Y2264" s="4">
        <v>0</v>
      </c>
      <c r="Z2264" s="9" t="str">
        <f t="shared" si="183"/>
        <v>NA</v>
      </c>
      <c r="AA2264" s="10">
        <f t="shared" si="184"/>
        <v>0</v>
      </c>
    </row>
    <row r="2265" spans="1:27" x14ac:dyDescent="0.55000000000000004">
      <c r="A2265" s="3" t="s">
        <v>71</v>
      </c>
      <c r="B2265" s="3" t="s">
        <v>72</v>
      </c>
      <c r="C2265" s="3" t="s">
        <v>3904</v>
      </c>
      <c r="D2265" s="3" t="s">
        <v>2265</v>
      </c>
      <c r="E2265" s="4" t="s">
        <v>47</v>
      </c>
      <c r="F2265" s="3" t="s">
        <v>173</v>
      </c>
      <c r="G2265" s="3" t="s">
        <v>3418</v>
      </c>
      <c r="H2265" s="3" t="s">
        <v>1727</v>
      </c>
      <c r="I2265" s="3" t="s">
        <v>77</v>
      </c>
      <c r="J2265" s="3" t="s">
        <v>36</v>
      </c>
      <c r="K2265" s="3" t="s">
        <v>42</v>
      </c>
      <c r="L2265" s="5">
        <v>6.25</v>
      </c>
      <c r="M2265" s="4">
        <v>2</v>
      </c>
      <c r="N2265" s="5">
        <v>5.4874999999999998</v>
      </c>
      <c r="O2265" s="5">
        <v>2.7437499999999999</v>
      </c>
      <c r="P2265" s="4">
        <v>168</v>
      </c>
      <c r="Q2265" s="6">
        <v>1.19047619047619</v>
      </c>
      <c r="R2265" s="7">
        <v>1.02380952380952</v>
      </c>
      <c r="S2265" s="6">
        <v>0</v>
      </c>
      <c r="T2265" s="5">
        <v>0</v>
      </c>
      <c r="U2265" s="5">
        <v>0</v>
      </c>
      <c r="V2265" s="5">
        <f t="shared" si="185"/>
        <v>5.4874999999999998</v>
      </c>
      <c r="W2265" s="5">
        <f t="shared" si="181"/>
        <v>-5.4874999999999998</v>
      </c>
      <c r="X2265" s="8">
        <f t="shared" si="182"/>
        <v>-1</v>
      </c>
      <c r="Y2265" s="4">
        <v>0</v>
      </c>
      <c r="Z2265" s="9" t="str">
        <f t="shared" si="183"/>
        <v>NA</v>
      </c>
      <c r="AA2265" s="10">
        <f t="shared" si="184"/>
        <v>0</v>
      </c>
    </row>
    <row r="2266" spans="1:27" x14ac:dyDescent="0.55000000000000004">
      <c r="A2266" s="3" t="s">
        <v>71</v>
      </c>
      <c r="B2266" s="3" t="s">
        <v>72</v>
      </c>
      <c r="C2266" s="3" t="s">
        <v>3905</v>
      </c>
      <c r="D2266" s="3" t="s">
        <v>3350</v>
      </c>
      <c r="E2266" s="4" t="s">
        <v>47</v>
      </c>
      <c r="F2266" s="3" t="s">
        <v>32</v>
      </c>
      <c r="G2266" s="3" t="s">
        <v>2714</v>
      </c>
      <c r="H2266" s="3" t="s">
        <v>34</v>
      </c>
      <c r="I2266" s="3" t="s">
        <v>77</v>
      </c>
      <c r="J2266" s="3" t="s">
        <v>36</v>
      </c>
      <c r="K2266" s="3" t="s">
        <v>61</v>
      </c>
      <c r="L2266" s="5">
        <v>6.25</v>
      </c>
      <c r="M2266" s="4">
        <v>3</v>
      </c>
      <c r="N2266" s="5">
        <v>5.4874999874999997</v>
      </c>
      <c r="O2266" s="5">
        <v>1.8291666625</v>
      </c>
      <c r="P2266" s="4">
        <v>301</v>
      </c>
      <c r="Q2266" s="6">
        <v>0.99667774086378702</v>
      </c>
      <c r="R2266" s="7">
        <v>3.0009966777408601</v>
      </c>
      <c r="S2266" s="6">
        <v>0</v>
      </c>
      <c r="T2266" s="5">
        <v>0</v>
      </c>
      <c r="U2266" s="5">
        <v>0</v>
      </c>
      <c r="V2266" s="5">
        <f t="shared" si="185"/>
        <v>5.4874999874999997</v>
      </c>
      <c r="W2266" s="5">
        <f t="shared" si="181"/>
        <v>-5.4874999874999997</v>
      </c>
      <c r="X2266" s="8">
        <f t="shared" si="182"/>
        <v>-1</v>
      </c>
      <c r="Y2266" s="4">
        <v>0</v>
      </c>
      <c r="Z2266" s="9" t="str">
        <f t="shared" si="183"/>
        <v>NA</v>
      </c>
      <c r="AA2266" s="10">
        <f t="shared" si="184"/>
        <v>0</v>
      </c>
    </row>
    <row r="2267" spans="1:27" x14ac:dyDescent="0.55000000000000004">
      <c r="A2267" s="3" t="s">
        <v>71</v>
      </c>
      <c r="B2267" s="3" t="s">
        <v>72</v>
      </c>
      <c r="C2267" s="3" t="s">
        <v>3906</v>
      </c>
      <c r="D2267" s="3" t="s">
        <v>3907</v>
      </c>
      <c r="E2267" s="4" t="s">
        <v>47</v>
      </c>
      <c r="F2267" s="3" t="s">
        <v>194</v>
      </c>
      <c r="G2267" s="3" t="s">
        <v>3908</v>
      </c>
      <c r="H2267" s="3" t="s">
        <v>34</v>
      </c>
      <c r="I2267" s="3" t="s">
        <v>77</v>
      </c>
      <c r="J2267" s="3" t="s">
        <v>36</v>
      </c>
      <c r="K2267" s="3" t="s">
        <v>61</v>
      </c>
      <c r="L2267" s="5">
        <v>6.25</v>
      </c>
      <c r="M2267" s="4">
        <v>1</v>
      </c>
      <c r="N2267" s="5">
        <v>5.4874999999999998</v>
      </c>
      <c r="O2267" s="5">
        <v>5.4874999999999998</v>
      </c>
      <c r="P2267" s="4">
        <v>1</v>
      </c>
      <c r="Q2267" s="6">
        <v>100</v>
      </c>
      <c r="R2267" s="7">
        <v>1</v>
      </c>
      <c r="S2267" s="6">
        <v>0</v>
      </c>
      <c r="T2267" s="5">
        <v>0</v>
      </c>
      <c r="U2267" s="5">
        <v>0</v>
      </c>
      <c r="V2267" s="5">
        <f t="shared" si="185"/>
        <v>5.4874999999999998</v>
      </c>
      <c r="W2267" s="5">
        <f t="shared" si="181"/>
        <v>-5.4874999999999998</v>
      </c>
      <c r="X2267" s="8">
        <f t="shared" si="182"/>
        <v>-1</v>
      </c>
      <c r="Y2267" s="4">
        <v>0</v>
      </c>
      <c r="Z2267" s="9" t="str">
        <f t="shared" si="183"/>
        <v>NA</v>
      </c>
      <c r="AA2267" s="10">
        <f t="shared" si="184"/>
        <v>0</v>
      </c>
    </row>
    <row r="2268" spans="1:27" x14ac:dyDescent="0.55000000000000004">
      <c r="A2268" s="3" t="s">
        <v>71</v>
      </c>
      <c r="B2268" s="3" t="s">
        <v>72</v>
      </c>
      <c r="C2268" s="3" t="s">
        <v>3909</v>
      </c>
      <c r="D2268" s="3" t="s">
        <v>523</v>
      </c>
      <c r="E2268" s="4" t="s">
        <v>47</v>
      </c>
      <c r="F2268" s="3" t="s">
        <v>221</v>
      </c>
      <c r="G2268" s="3" t="s">
        <v>2748</v>
      </c>
      <c r="H2268" s="3" t="s">
        <v>34</v>
      </c>
      <c r="I2268" s="3" t="s">
        <v>77</v>
      </c>
      <c r="J2268" s="3" t="s">
        <v>36</v>
      </c>
      <c r="K2268" s="3" t="s">
        <v>61</v>
      </c>
      <c r="L2268" s="5">
        <v>6.25</v>
      </c>
      <c r="M2268" s="4">
        <v>2</v>
      </c>
      <c r="N2268" s="5">
        <v>5.4874999999999998</v>
      </c>
      <c r="O2268" s="5">
        <v>2.7437499999999999</v>
      </c>
      <c r="P2268" s="4">
        <v>83</v>
      </c>
      <c r="Q2268" s="6">
        <v>2.4096385542168699</v>
      </c>
      <c r="R2268" s="7">
        <v>2.3277108433734899</v>
      </c>
      <c r="S2268" s="6">
        <v>0</v>
      </c>
      <c r="T2268" s="5">
        <v>0</v>
      </c>
      <c r="U2268" s="5">
        <v>0</v>
      </c>
      <c r="V2268" s="5">
        <f t="shared" si="185"/>
        <v>5.4874999999999998</v>
      </c>
      <c r="W2268" s="5">
        <f t="shared" si="181"/>
        <v>-5.4874999999999998</v>
      </c>
      <c r="X2268" s="8">
        <f t="shared" si="182"/>
        <v>-1</v>
      </c>
      <c r="Y2268" s="4">
        <v>0</v>
      </c>
      <c r="Z2268" s="9" t="str">
        <f t="shared" si="183"/>
        <v>NA</v>
      </c>
      <c r="AA2268" s="10">
        <f t="shared" si="184"/>
        <v>0</v>
      </c>
    </row>
    <row r="2269" spans="1:27" x14ac:dyDescent="0.55000000000000004">
      <c r="A2269" s="3" t="s">
        <v>71</v>
      </c>
      <c r="B2269" s="3" t="s">
        <v>72</v>
      </c>
      <c r="C2269" s="3" t="s">
        <v>3910</v>
      </c>
      <c r="D2269" s="3" t="s">
        <v>132</v>
      </c>
      <c r="E2269" s="4" t="s">
        <v>47</v>
      </c>
      <c r="F2269" s="3" t="s">
        <v>194</v>
      </c>
      <c r="G2269" s="3" t="s">
        <v>195</v>
      </c>
      <c r="H2269" s="3" t="s">
        <v>34</v>
      </c>
      <c r="I2269" s="3" t="s">
        <v>77</v>
      </c>
      <c r="J2269" s="3" t="s">
        <v>36</v>
      </c>
      <c r="K2269" s="3" t="s">
        <v>42</v>
      </c>
      <c r="L2269" s="5">
        <v>6.25</v>
      </c>
      <c r="M2269" s="4">
        <v>2</v>
      </c>
      <c r="N2269" s="5">
        <v>5.5</v>
      </c>
      <c r="O2269" s="5">
        <v>2.75</v>
      </c>
      <c r="P2269" s="4">
        <v>2</v>
      </c>
      <c r="Q2269" s="6">
        <v>100</v>
      </c>
      <c r="R2269" s="7">
        <v>1</v>
      </c>
      <c r="S2269" s="6">
        <v>0</v>
      </c>
      <c r="T2269" s="5">
        <v>0</v>
      </c>
      <c r="U2269" s="5">
        <v>0</v>
      </c>
      <c r="V2269" s="5">
        <f t="shared" si="185"/>
        <v>5.5</v>
      </c>
      <c r="W2269" s="5">
        <f t="shared" si="181"/>
        <v>-5.5</v>
      </c>
      <c r="X2269" s="8">
        <f t="shared" si="182"/>
        <v>-1</v>
      </c>
      <c r="Y2269" s="4">
        <v>0</v>
      </c>
      <c r="Z2269" s="9" t="str">
        <f t="shared" si="183"/>
        <v>NA</v>
      </c>
      <c r="AA2269" s="10">
        <f t="shared" si="184"/>
        <v>0</v>
      </c>
    </row>
    <row r="2270" spans="1:27" x14ac:dyDescent="0.55000000000000004">
      <c r="A2270" s="3" t="s">
        <v>71</v>
      </c>
      <c r="B2270" s="3" t="s">
        <v>72</v>
      </c>
      <c r="C2270" s="3" t="s">
        <v>3911</v>
      </c>
      <c r="D2270" s="3" t="s">
        <v>3457</v>
      </c>
      <c r="E2270" s="4" t="s">
        <v>47</v>
      </c>
      <c r="F2270" s="3" t="s">
        <v>173</v>
      </c>
      <c r="G2270" s="3" t="s">
        <v>3132</v>
      </c>
      <c r="H2270" s="3" t="s">
        <v>34</v>
      </c>
      <c r="I2270" s="3" t="s">
        <v>77</v>
      </c>
      <c r="J2270" s="3" t="s">
        <v>36</v>
      </c>
      <c r="K2270" s="3" t="s">
        <v>42</v>
      </c>
      <c r="L2270" s="5">
        <v>6.25</v>
      </c>
      <c r="M2270" s="4">
        <v>6</v>
      </c>
      <c r="N2270" s="5">
        <v>5.5125000000000002</v>
      </c>
      <c r="O2270" s="5">
        <v>0.91874999999999996</v>
      </c>
      <c r="P2270" s="4">
        <v>202</v>
      </c>
      <c r="Q2270" s="6">
        <v>2.9702970297029698</v>
      </c>
      <c r="R2270" s="7">
        <v>1.6519801980197999</v>
      </c>
      <c r="S2270" s="6">
        <v>0</v>
      </c>
      <c r="T2270" s="5">
        <v>0</v>
      </c>
      <c r="U2270" s="5">
        <v>0</v>
      </c>
      <c r="V2270" s="5">
        <f t="shared" si="185"/>
        <v>5.5125000000000002</v>
      </c>
      <c r="W2270" s="5">
        <f t="shared" si="181"/>
        <v>-5.5125000000000002</v>
      </c>
      <c r="X2270" s="8">
        <f t="shared" si="182"/>
        <v>-1</v>
      </c>
      <c r="Y2270" s="4">
        <v>0</v>
      </c>
      <c r="Z2270" s="9" t="str">
        <f t="shared" si="183"/>
        <v>NA</v>
      </c>
      <c r="AA2270" s="10">
        <f t="shared" si="184"/>
        <v>0</v>
      </c>
    </row>
    <row r="2271" spans="1:27" x14ac:dyDescent="0.55000000000000004">
      <c r="A2271" s="3" t="s">
        <v>71</v>
      </c>
      <c r="B2271" s="3" t="s">
        <v>72</v>
      </c>
      <c r="C2271" s="3" t="s">
        <v>3912</v>
      </c>
      <c r="D2271" s="3" t="s">
        <v>276</v>
      </c>
      <c r="E2271" s="4" t="s">
        <v>47</v>
      </c>
      <c r="F2271" s="3" t="s">
        <v>40</v>
      </c>
      <c r="G2271" s="3" t="s">
        <v>2770</v>
      </c>
      <c r="H2271" s="3" t="s">
        <v>34</v>
      </c>
      <c r="I2271" s="3" t="s">
        <v>77</v>
      </c>
      <c r="J2271" s="3" t="s">
        <v>36</v>
      </c>
      <c r="K2271" s="3" t="s">
        <v>42</v>
      </c>
      <c r="L2271" s="5">
        <v>6.25</v>
      </c>
      <c r="M2271" s="4">
        <v>1</v>
      </c>
      <c r="N2271" s="5">
        <v>5.5625</v>
      </c>
      <c r="O2271" s="5">
        <v>5.5625</v>
      </c>
      <c r="P2271" s="4">
        <v>67</v>
      </c>
      <c r="Q2271" s="6">
        <v>1.4925373134328399</v>
      </c>
      <c r="R2271" s="7">
        <v>4.7471641791044803</v>
      </c>
      <c r="S2271" s="6">
        <v>0</v>
      </c>
      <c r="T2271" s="5">
        <v>0</v>
      </c>
      <c r="U2271" s="5">
        <v>0</v>
      </c>
      <c r="V2271" s="5">
        <f t="shared" si="185"/>
        <v>5.5625</v>
      </c>
      <c r="W2271" s="5">
        <f t="shared" si="181"/>
        <v>-5.5625</v>
      </c>
      <c r="X2271" s="8">
        <f t="shared" si="182"/>
        <v>-1</v>
      </c>
      <c r="Y2271" s="4">
        <v>0</v>
      </c>
      <c r="Z2271" s="9" t="str">
        <f t="shared" si="183"/>
        <v>NA</v>
      </c>
      <c r="AA2271" s="10">
        <f t="shared" si="184"/>
        <v>0</v>
      </c>
    </row>
    <row r="2272" spans="1:27" x14ac:dyDescent="0.55000000000000004">
      <c r="A2272" s="3" t="s">
        <v>71</v>
      </c>
      <c r="B2272" s="3" t="s">
        <v>72</v>
      </c>
      <c r="C2272" s="3" t="s">
        <v>3913</v>
      </c>
      <c r="D2272" s="3" t="s">
        <v>3824</v>
      </c>
      <c r="E2272" s="4" t="s">
        <v>47</v>
      </c>
      <c r="F2272" s="3" t="s">
        <v>173</v>
      </c>
      <c r="G2272" s="3" t="s">
        <v>2791</v>
      </c>
      <c r="H2272" s="3" t="s">
        <v>34</v>
      </c>
      <c r="I2272" s="3" t="s">
        <v>77</v>
      </c>
      <c r="J2272" s="3" t="s">
        <v>36</v>
      </c>
      <c r="K2272" s="3" t="s">
        <v>42</v>
      </c>
      <c r="L2272" s="5">
        <v>6.25</v>
      </c>
      <c r="M2272" s="4">
        <v>2</v>
      </c>
      <c r="N2272" s="5">
        <v>5.5750000000000002</v>
      </c>
      <c r="O2272" s="5">
        <v>2.7875000000000001</v>
      </c>
      <c r="P2272" s="4">
        <v>140</v>
      </c>
      <c r="Q2272" s="6">
        <v>1.4285714285714299</v>
      </c>
      <c r="R2272" s="7">
        <v>1.3957142857142899</v>
      </c>
      <c r="S2272" s="6">
        <v>0</v>
      </c>
      <c r="T2272" s="5">
        <v>0</v>
      </c>
      <c r="U2272" s="5">
        <v>0</v>
      </c>
      <c r="V2272" s="5">
        <f t="shared" si="185"/>
        <v>5.5750000000000002</v>
      </c>
      <c r="W2272" s="5">
        <f t="shared" si="181"/>
        <v>-5.5750000000000002</v>
      </c>
      <c r="X2272" s="8">
        <f t="shared" si="182"/>
        <v>-1</v>
      </c>
      <c r="Y2272" s="4">
        <v>0</v>
      </c>
      <c r="Z2272" s="9" t="str">
        <f t="shared" si="183"/>
        <v>NA</v>
      </c>
      <c r="AA2272" s="10">
        <f t="shared" si="184"/>
        <v>0</v>
      </c>
    </row>
    <row r="2273" spans="1:27" x14ac:dyDescent="0.55000000000000004">
      <c r="A2273" s="3" t="s">
        <v>71</v>
      </c>
      <c r="B2273" s="3" t="s">
        <v>72</v>
      </c>
      <c r="C2273" s="3" t="s">
        <v>3914</v>
      </c>
      <c r="D2273" s="3" t="s">
        <v>2564</v>
      </c>
      <c r="E2273" s="4" t="s">
        <v>47</v>
      </c>
      <c r="F2273" s="3" t="s">
        <v>104</v>
      </c>
      <c r="G2273" s="3" t="s">
        <v>105</v>
      </c>
      <c r="H2273" s="3" t="s">
        <v>34</v>
      </c>
      <c r="I2273" s="3" t="s">
        <v>77</v>
      </c>
      <c r="J2273" s="3" t="s">
        <v>36</v>
      </c>
      <c r="K2273" s="3" t="s">
        <v>37</v>
      </c>
      <c r="L2273" s="5">
        <v>6.25</v>
      </c>
      <c r="M2273" s="4">
        <v>3</v>
      </c>
      <c r="N2273" s="5">
        <v>5.5749999749999999</v>
      </c>
      <c r="O2273" s="5">
        <v>1.858333325</v>
      </c>
      <c r="P2273" s="4">
        <v>36</v>
      </c>
      <c r="Q2273" s="6">
        <v>8.3333333333333304</v>
      </c>
      <c r="R2273" s="7">
        <v>1.44333333333333</v>
      </c>
      <c r="S2273" s="6">
        <v>0</v>
      </c>
      <c r="T2273" s="5">
        <v>0</v>
      </c>
      <c r="U2273" s="5">
        <v>0</v>
      </c>
      <c r="V2273" s="5">
        <f t="shared" si="185"/>
        <v>5.5749999749999999</v>
      </c>
      <c r="W2273" s="5">
        <f t="shared" si="181"/>
        <v>-5.5749999749999999</v>
      </c>
      <c r="X2273" s="8">
        <f t="shared" si="182"/>
        <v>-1</v>
      </c>
      <c r="Y2273" s="4">
        <v>0</v>
      </c>
      <c r="Z2273" s="9" t="str">
        <f t="shared" si="183"/>
        <v>NA</v>
      </c>
      <c r="AA2273" s="10">
        <f t="shared" si="184"/>
        <v>0</v>
      </c>
    </row>
    <row r="2274" spans="1:27" x14ac:dyDescent="0.55000000000000004">
      <c r="A2274" s="3" t="s">
        <v>71</v>
      </c>
      <c r="B2274" s="3" t="s">
        <v>72</v>
      </c>
      <c r="C2274" s="3" t="s">
        <v>3915</v>
      </c>
      <c r="D2274" s="3" t="s">
        <v>3916</v>
      </c>
      <c r="E2274" s="4" t="s">
        <v>47</v>
      </c>
      <c r="F2274" s="3" t="s">
        <v>173</v>
      </c>
      <c r="G2274" s="3" t="s">
        <v>3863</v>
      </c>
      <c r="H2274" s="3" t="s">
        <v>34</v>
      </c>
      <c r="I2274" s="3" t="s">
        <v>77</v>
      </c>
      <c r="J2274" s="3" t="s">
        <v>36</v>
      </c>
      <c r="K2274" s="3" t="s">
        <v>42</v>
      </c>
      <c r="L2274" s="5">
        <v>6.25</v>
      </c>
      <c r="M2274" s="4">
        <v>4</v>
      </c>
      <c r="N2274" s="5">
        <v>5.5875000000000004</v>
      </c>
      <c r="O2274" s="5">
        <v>1.3968750000000001</v>
      </c>
      <c r="P2274" s="4">
        <v>362</v>
      </c>
      <c r="Q2274" s="6">
        <v>1.10497237569061</v>
      </c>
      <c r="R2274" s="7">
        <v>1.34419889502762</v>
      </c>
      <c r="S2274" s="6">
        <v>0</v>
      </c>
      <c r="T2274" s="5">
        <v>0</v>
      </c>
      <c r="U2274" s="5">
        <v>0</v>
      </c>
      <c r="V2274" s="5">
        <f t="shared" si="185"/>
        <v>5.5875000000000004</v>
      </c>
      <c r="W2274" s="5">
        <f t="shared" si="181"/>
        <v>-5.5875000000000004</v>
      </c>
      <c r="X2274" s="8">
        <f t="shared" si="182"/>
        <v>-1</v>
      </c>
      <c r="Y2274" s="4">
        <v>0</v>
      </c>
      <c r="Z2274" s="9" t="str">
        <f t="shared" si="183"/>
        <v>NA</v>
      </c>
      <c r="AA2274" s="10">
        <f t="shared" si="184"/>
        <v>0</v>
      </c>
    </row>
    <row r="2275" spans="1:27" x14ac:dyDescent="0.55000000000000004">
      <c r="A2275" s="3" t="s">
        <v>71</v>
      </c>
      <c r="B2275" s="3" t="s">
        <v>72</v>
      </c>
      <c r="C2275" s="3" t="s">
        <v>3917</v>
      </c>
      <c r="D2275" s="3" t="s">
        <v>3918</v>
      </c>
      <c r="E2275" s="4" t="s">
        <v>47</v>
      </c>
      <c r="F2275" s="3" t="s">
        <v>40</v>
      </c>
      <c r="G2275" s="3" t="s">
        <v>3195</v>
      </c>
      <c r="H2275" s="3" t="s">
        <v>34</v>
      </c>
      <c r="I2275" s="3" t="s">
        <v>77</v>
      </c>
      <c r="J2275" s="3" t="s">
        <v>36</v>
      </c>
      <c r="K2275" s="3" t="s">
        <v>42</v>
      </c>
      <c r="L2275" s="5">
        <v>6.25</v>
      </c>
      <c r="M2275" s="4">
        <v>1</v>
      </c>
      <c r="N2275" s="5">
        <v>5.6</v>
      </c>
      <c r="O2275" s="5">
        <v>5.6</v>
      </c>
      <c r="P2275" s="4">
        <v>1</v>
      </c>
      <c r="Q2275" s="6">
        <v>100</v>
      </c>
      <c r="R2275" s="7">
        <v>1</v>
      </c>
      <c r="S2275" s="6">
        <v>0</v>
      </c>
      <c r="T2275" s="5">
        <v>0</v>
      </c>
      <c r="U2275" s="5">
        <v>0</v>
      </c>
      <c r="V2275" s="5">
        <f t="shared" si="185"/>
        <v>5.6</v>
      </c>
      <c r="W2275" s="5">
        <f t="shared" si="181"/>
        <v>-5.6</v>
      </c>
      <c r="X2275" s="8">
        <f t="shared" si="182"/>
        <v>-1</v>
      </c>
      <c r="Y2275" s="4">
        <v>0</v>
      </c>
      <c r="Z2275" s="9" t="str">
        <f t="shared" si="183"/>
        <v>NA</v>
      </c>
      <c r="AA2275" s="10">
        <f t="shared" si="184"/>
        <v>0</v>
      </c>
    </row>
    <row r="2276" spans="1:27" x14ac:dyDescent="0.55000000000000004">
      <c r="A2276" s="3" t="s">
        <v>71</v>
      </c>
      <c r="B2276" s="3" t="s">
        <v>72</v>
      </c>
      <c r="C2276" s="3" t="s">
        <v>3919</v>
      </c>
      <c r="D2276" s="3" t="s">
        <v>3821</v>
      </c>
      <c r="E2276" s="4" t="s">
        <v>47</v>
      </c>
      <c r="F2276" s="3" t="s">
        <v>104</v>
      </c>
      <c r="G2276" s="3" t="s">
        <v>285</v>
      </c>
      <c r="H2276" s="3" t="s">
        <v>34</v>
      </c>
      <c r="I2276" s="3" t="s">
        <v>77</v>
      </c>
      <c r="J2276" s="3" t="s">
        <v>36</v>
      </c>
      <c r="K2276" s="3" t="s">
        <v>61</v>
      </c>
      <c r="L2276" s="5">
        <v>6.25</v>
      </c>
      <c r="M2276" s="4">
        <v>2</v>
      </c>
      <c r="N2276" s="5">
        <v>5.6124999999999998</v>
      </c>
      <c r="O2276" s="5">
        <v>2.8062499999999999</v>
      </c>
      <c r="P2276" s="4">
        <v>100</v>
      </c>
      <c r="Q2276" s="6">
        <v>2</v>
      </c>
      <c r="R2276" s="7">
        <v>5.2350000000000003</v>
      </c>
      <c r="S2276" s="6">
        <v>0</v>
      </c>
      <c r="T2276" s="5">
        <v>0</v>
      </c>
      <c r="U2276" s="5">
        <v>0</v>
      </c>
      <c r="V2276" s="5">
        <f t="shared" si="185"/>
        <v>5.6124999999999998</v>
      </c>
      <c r="W2276" s="5">
        <f t="shared" si="181"/>
        <v>-5.6124999999999998</v>
      </c>
      <c r="X2276" s="8">
        <f t="shared" si="182"/>
        <v>-1</v>
      </c>
      <c r="Y2276" s="4">
        <v>0</v>
      </c>
      <c r="Z2276" s="9" t="str">
        <f t="shared" si="183"/>
        <v>NA</v>
      </c>
      <c r="AA2276" s="10">
        <f t="shared" si="184"/>
        <v>0</v>
      </c>
    </row>
    <row r="2277" spans="1:27" x14ac:dyDescent="0.55000000000000004">
      <c r="A2277" s="3" t="s">
        <v>71</v>
      </c>
      <c r="B2277" s="3" t="s">
        <v>72</v>
      </c>
      <c r="C2277" s="3" t="s">
        <v>3920</v>
      </c>
      <c r="D2277" s="3" t="s">
        <v>842</v>
      </c>
      <c r="E2277" s="4" t="s">
        <v>47</v>
      </c>
      <c r="F2277" s="3" t="s">
        <v>262</v>
      </c>
      <c r="G2277" s="3" t="s">
        <v>263</v>
      </c>
      <c r="H2277" s="3" t="s">
        <v>34</v>
      </c>
      <c r="I2277" s="3" t="s">
        <v>77</v>
      </c>
      <c r="J2277" s="3" t="s">
        <v>36</v>
      </c>
      <c r="K2277" s="3" t="s">
        <v>61</v>
      </c>
      <c r="L2277" s="5">
        <v>6.25</v>
      </c>
      <c r="M2277" s="4">
        <v>2</v>
      </c>
      <c r="N2277" s="5">
        <v>5.6624999999999996</v>
      </c>
      <c r="O2277" s="5">
        <v>2.8312499999999998</v>
      </c>
      <c r="P2277" s="4">
        <v>60</v>
      </c>
      <c r="Q2277" s="6">
        <v>3.3333333333333299</v>
      </c>
      <c r="R2277" s="7">
        <v>1.0489999999999999</v>
      </c>
      <c r="S2277" s="6">
        <v>0</v>
      </c>
      <c r="T2277" s="5">
        <v>0</v>
      </c>
      <c r="U2277" s="5">
        <v>0</v>
      </c>
      <c r="V2277" s="5">
        <f t="shared" si="185"/>
        <v>5.6624999999999996</v>
      </c>
      <c r="W2277" s="5">
        <f t="shared" si="181"/>
        <v>-5.6624999999999996</v>
      </c>
      <c r="X2277" s="8">
        <f t="shared" si="182"/>
        <v>-1</v>
      </c>
      <c r="Y2277" s="4">
        <v>0</v>
      </c>
      <c r="Z2277" s="9" t="str">
        <f t="shared" si="183"/>
        <v>NA</v>
      </c>
      <c r="AA2277" s="10">
        <f t="shared" si="184"/>
        <v>0</v>
      </c>
    </row>
    <row r="2278" spans="1:27" x14ac:dyDescent="0.55000000000000004">
      <c r="A2278" s="3" t="s">
        <v>71</v>
      </c>
      <c r="B2278" s="3" t="s">
        <v>72</v>
      </c>
      <c r="C2278" s="3" t="s">
        <v>3921</v>
      </c>
      <c r="D2278" s="3" t="s">
        <v>3922</v>
      </c>
      <c r="E2278" s="4" t="s">
        <v>47</v>
      </c>
      <c r="F2278" s="3" t="s">
        <v>173</v>
      </c>
      <c r="G2278" s="3" t="s">
        <v>3866</v>
      </c>
      <c r="H2278" s="3" t="s">
        <v>1373</v>
      </c>
      <c r="I2278" s="3" t="s">
        <v>77</v>
      </c>
      <c r="J2278" s="3" t="s">
        <v>36</v>
      </c>
      <c r="K2278" s="3" t="s">
        <v>42</v>
      </c>
      <c r="L2278" s="5">
        <v>6.25</v>
      </c>
      <c r="M2278" s="4">
        <v>3</v>
      </c>
      <c r="N2278" s="5">
        <v>5.7</v>
      </c>
      <c r="O2278" s="5">
        <v>1.9</v>
      </c>
      <c r="P2278" s="4">
        <v>116</v>
      </c>
      <c r="Q2278" s="6">
        <v>2.5862068965517202</v>
      </c>
      <c r="R2278" s="7">
        <v>1.00775862068966</v>
      </c>
      <c r="S2278" s="6">
        <v>0</v>
      </c>
      <c r="T2278" s="5">
        <v>0</v>
      </c>
      <c r="U2278" s="5">
        <v>0</v>
      </c>
      <c r="V2278" s="5">
        <f t="shared" si="185"/>
        <v>5.7</v>
      </c>
      <c r="W2278" s="5">
        <f t="shared" si="181"/>
        <v>-5.7</v>
      </c>
      <c r="X2278" s="8">
        <f t="shared" si="182"/>
        <v>-1</v>
      </c>
      <c r="Y2278" s="4">
        <v>0</v>
      </c>
      <c r="Z2278" s="9" t="str">
        <f t="shared" si="183"/>
        <v>NA</v>
      </c>
      <c r="AA2278" s="10">
        <f t="shared" si="184"/>
        <v>0</v>
      </c>
    </row>
    <row r="2279" spans="1:27" x14ac:dyDescent="0.55000000000000004">
      <c r="A2279" s="3" t="s">
        <v>71</v>
      </c>
      <c r="B2279" s="3" t="s">
        <v>72</v>
      </c>
      <c r="C2279" s="3" t="s">
        <v>3923</v>
      </c>
      <c r="D2279" s="3" t="s">
        <v>3924</v>
      </c>
      <c r="E2279" s="4" t="s">
        <v>47</v>
      </c>
      <c r="F2279" s="3" t="s">
        <v>104</v>
      </c>
      <c r="G2279" s="3" t="s">
        <v>105</v>
      </c>
      <c r="H2279" s="3" t="s">
        <v>34</v>
      </c>
      <c r="I2279" s="3" t="s">
        <v>77</v>
      </c>
      <c r="J2279" s="3" t="s">
        <v>36</v>
      </c>
      <c r="K2279" s="3" t="s">
        <v>37</v>
      </c>
      <c r="L2279" s="5">
        <v>6.25</v>
      </c>
      <c r="M2279" s="4">
        <v>2</v>
      </c>
      <c r="N2279" s="5">
        <v>5.7</v>
      </c>
      <c r="O2279" s="5">
        <v>2.85</v>
      </c>
      <c r="P2279" s="4">
        <v>24</v>
      </c>
      <c r="Q2279" s="6">
        <v>8.3333333333333304</v>
      </c>
      <c r="R2279" s="7">
        <v>1.1666666666666701</v>
      </c>
      <c r="S2279" s="6">
        <v>0</v>
      </c>
      <c r="T2279" s="5">
        <v>0</v>
      </c>
      <c r="U2279" s="5">
        <v>0</v>
      </c>
      <c r="V2279" s="5">
        <f t="shared" si="185"/>
        <v>5.7</v>
      </c>
      <c r="W2279" s="5">
        <f t="shared" si="181"/>
        <v>-5.7</v>
      </c>
      <c r="X2279" s="8">
        <f t="shared" si="182"/>
        <v>-1</v>
      </c>
      <c r="Y2279" s="4">
        <v>0</v>
      </c>
      <c r="Z2279" s="9" t="str">
        <f t="shared" si="183"/>
        <v>NA</v>
      </c>
      <c r="AA2279" s="10">
        <f t="shared" si="184"/>
        <v>0</v>
      </c>
    </row>
    <row r="2280" spans="1:27" x14ac:dyDescent="0.55000000000000004">
      <c r="A2280" s="3" t="s">
        <v>71</v>
      </c>
      <c r="B2280" s="3" t="s">
        <v>72</v>
      </c>
      <c r="C2280" s="3" t="s">
        <v>3925</v>
      </c>
      <c r="D2280" s="3" t="s">
        <v>2909</v>
      </c>
      <c r="E2280" s="4" t="s">
        <v>47</v>
      </c>
      <c r="F2280" s="3" t="s">
        <v>104</v>
      </c>
      <c r="G2280" s="3" t="s">
        <v>3019</v>
      </c>
      <c r="H2280" s="3" t="s">
        <v>34</v>
      </c>
      <c r="I2280" s="3" t="s">
        <v>77</v>
      </c>
      <c r="J2280" s="3" t="s">
        <v>36</v>
      </c>
      <c r="K2280" s="3" t="s">
        <v>61</v>
      </c>
      <c r="L2280" s="5">
        <v>6.25</v>
      </c>
      <c r="M2280" s="4">
        <v>2</v>
      </c>
      <c r="N2280" s="5">
        <v>5.7</v>
      </c>
      <c r="O2280" s="5">
        <v>2.85</v>
      </c>
      <c r="P2280" s="4">
        <v>9</v>
      </c>
      <c r="Q2280" s="6">
        <v>22.2222222222222</v>
      </c>
      <c r="R2280" s="7">
        <v>1</v>
      </c>
      <c r="S2280" s="6">
        <v>0</v>
      </c>
      <c r="T2280" s="5">
        <v>0</v>
      </c>
      <c r="U2280" s="5">
        <v>0</v>
      </c>
      <c r="V2280" s="5">
        <f t="shared" si="185"/>
        <v>5.7</v>
      </c>
      <c r="W2280" s="5">
        <f t="shared" si="181"/>
        <v>-5.7</v>
      </c>
      <c r="X2280" s="8">
        <f t="shared" si="182"/>
        <v>-1</v>
      </c>
      <c r="Y2280" s="4">
        <v>0</v>
      </c>
      <c r="Z2280" s="9" t="str">
        <f t="shared" si="183"/>
        <v>NA</v>
      </c>
      <c r="AA2280" s="10">
        <f t="shared" si="184"/>
        <v>0</v>
      </c>
    </row>
    <row r="2281" spans="1:27" x14ac:dyDescent="0.55000000000000004">
      <c r="A2281" s="3" t="s">
        <v>71</v>
      </c>
      <c r="B2281" s="3" t="s">
        <v>72</v>
      </c>
      <c r="C2281" s="3" t="s">
        <v>3926</v>
      </c>
      <c r="D2281" s="3" t="s">
        <v>3927</v>
      </c>
      <c r="E2281" s="4" t="s">
        <v>47</v>
      </c>
      <c r="F2281" s="3" t="s">
        <v>104</v>
      </c>
      <c r="G2281" s="3" t="s">
        <v>232</v>
      </c>
      <c r="H2281" s="3" t="s">
        <v>34</v>
      </c>
      <c r="I2281" s="3" t="s">
        <v>77</v>
      </c>
      <c r="J2281" s="3" t="s">
        <v>36</v>
      </c>
      <c r="K2281" s="3" t="s">
        <v>37</v>
      </c>
      <c r="L2281" s="5">
        <v>6.25</v>
      </c>
      <c r="M2281" s="4">
        <v>2</v>
      </c>
      <c r="N2281" s="5">
        <v>5.7374999999999998</v>
      </c>
      <c r="O2281" s="5">
        <v>2.8687499999999999</v>
      </c>
      <c r="P2281" s="4">
        <v>7</v>
      </c>
      <c r="Q2281" s="6">
        <v>28.571428571428601</v>
      </c>
      <c r="R2281" s="7">
        <v>1</v>
      </c>
      <c r="S2281" s="6">
        <v>0</v>
      </c>
      <c r="T2281" s="5">
        <v>0</v>
      </c>
      <c r="U2281" s="5">
        <v>0</v>
      </c>
      <c r="V2281" s="5">
        <f t="shared" si="185"/>
        <v>5.7374999999999998</v>
      </c>
      <c r="W2281" s="5">
        <f t="shared" si="181"/>
        <v>-5.7374999999999998</v>
      </c>
      <c r="X2281" s="8">
        <f t="shared" si="182"/>
        <v>-1</v>
      </c>
      <c r="Y2281" s="4">
        <v>0</v>
      </c>
      <c r="Z2281" s="9" t="str">
        <f t="shared" si="183"/>
        <v>NA</v>
      </c>
      <c r="AA2281" s="10">
        <f t="shared" si="184"/>
        <v>0</v>
      </c>
    </row>
    <row r="2282" spans="1:27" x14ac:dyDescent="0.55000000000000004">
      <c r="A2282" s="3" t="s">
        <v>71</v>
      </c>
      <c r="B2282" s="3" t="s">
        <v>72</v>
      </c>
      <c r="C2282" s="3" t="s">
        <v>3928</v>
      </c>
      <c r="D2282" s="3" t="s">
        <v>3797</v>
      </c>
      <c r="E2282" s="4" t="s">
        <v>47</v>
      </c>
      <c r="F2282" s="3" t="s">
        <v>137</v>
      </c>
      <c r="G2282" s="3" t="s">
        <v>2863</v>
      </c>
      <c r="H2282" s="3" t="s">
        <v>34</v>
      </c>
      <c r="I2282" s="3" t="s">
        <v>77</v>
      </c>
      <c r="J2282" s="3" t="s">
        <v>36</v>
      </c>
      <c r="K2282" s="3" t="s">
        <v>42</v>
      </c>
      <c r="L2282" s="5">
        <v>6.25</v>
      </c>
      <c r="M2282" s="4">
        <v>2</v>
      </c>
      <c r="N2282" s="5">
        <v>5.7374999999999998</v>
      </c>
      <c r="O2282" s="5">
        <v>2.8687499999999999</v>
      </c>
      <c r="P2282" s="4">
        <v>3</v>
      </c>
      <c r="Q2282" s="6">
        <v>66.6666666666667</v>
      </c>
      <c r="R2282" s="7">
        <v>1.6666666666666701</v>
      </c>
      <c r="S2282" s="6">
        <v>0</v>
      </c>
      <c r="T2282" s="5">
        <v>0</v>
      </c>
      <c r="U2282" s="5">
        <v>0</v>
      </c>
      <c r="V2282" s="5">
        <f t="shared" si="185"/>
        <v>5.7374999999999998</v>
      </c>
      <c r="W2282" s="5">
        <f t="shared" si="181"/>
        <v>-5.7374999999999998</v>
      </c>
      <c r="X2282" s="8">
        <f t="shared" si="182"/>
        <v>-1</v>
      </c>
      <c r="Y2282" s="4">
        <v>0</v>
      </c>
      <c r="Z2282" s="9" t="str">
        <f t="shared" si="183"/>
        <v>NA</v>
      </c>
      <c r="AA2282" s="10">
        <f t="shared" si="184"/>
        <v>0</v>
      </c>
    </row>
    <row r="2283" spans="1:27" x14ac:dyDescent="0.55000000000000004">
      <c r="A2283" s="3" t="s">
        <v>71</v>
      </c>
      <c r="B2283" s="3" t="s">
        <v>72</v>
      </c>
      <c r="C2283" s="3" t="s">
        <v>3929</v>
      </c>
      <c r="D2283" s="3" t="s">
        <v>3050</v>
      </c>
      <c r="E2283" s="4" t="s">
        <v>47</v>
      </c>
      <c r="F2283" s="3" t="s">
        <v>32</v>
      </c>
      <c r="G2283" s="3" t="s">
        <v>482</v>
      </c>
      <c r="H2283" s="3" t="s">
        <v>34</v>
      </c>
      <c r="I2283" s="3" t="s">
        <v>77</v>
      </c>
      <c r="J2283" s="3" t="s">
        <v>36</v>
      </c>
      <c r="K2283" s="3" t="s">
        <v>42</v>
      </c>
      <c r="L2283" s="5">
        <v>6.25</v>
      </c>
      <c r="M2283" s="4">
        <v>8</v>
      </c>
      <c r="N2283" s="5">
        <v>5.75</v>
      </c>
      <c r="O2283" s="5">
        <v>0.71875</v>
      </c>
      <c r="P2283" s="4">
        <v>203</v>
      </c>
      <c r="Q2283" s="6">
        <v>3.9408866995073901</v>
      </c>
      <c r="R2283" s="7">
        <v>4.4926108374384199</v>
      </c>
      <c r="S2283" s="6">
        <v>0</v>
      </c>
      <c r="T2283" s="5">
        <v>0</v>
      </c>
      <c r="U2283" s="5">
        <v>0</v>
      </c>
      <c r="V2283" s="5">
        <f t="shared" si="185"/>
        <v>5.75</v>
      </c>
      <c r="W2283" s="5">
        <f t="shared" si="181"/>
        <v>-5.75</v>
      </c>
      <c r="X2283" s="8">
        <f t="shared" si="182"/>
        <v>-1</v>
      </c>
      <c r="Y2283" s="4">
        <v>0</v>
      </c>
      <c r="Z2283" s="9" t="str">
        <f t="shared" si="183"/>
        <v>NA</v>
      </c>
      <c r="AA2283" s="10">
        <f t="shared" si="184"/>
        <v>0</v>
      </c>
    </row>
    <row r="2284" spans="1:27" x14ac:dyDescent="0.55000000000000004">
      <c r="A2284" s="3" t="s">
        <v>71</v>
      </c>
      <c r="B2284" s="3" t="s">
        <v>72</v>
      </c>
      <c r="C2284" s="3" t="s">
        <v>3930</v>
      </c>
      <c r="D2284" s="3" t="s">
        <v>3560</v>
      </c>
      <c r="E2284" s="4" t="s">
        <v>47</v>
      </c>
      <c r="F2284" s="3" t="s">
        <v>75</v>
      </c>
      <c r="G2284" s="3" t="s">
        <v>3348</v>
      </c>
      <c r="H2284" s="3" t="s">
        <v>34</v>
      </c>
      <c r="I2284" s="3" t="s">
        <v>77</v>
      </c>
      <c r="J2284" s="3" t="s">
        <v>36</v>
      </c>
      <c r="K2284" s="3" t="s">
        <v>42</v>
      </c>
      <c r="L2284" s="5">
        <v>6.25</v>
      </c>
      <c r="M2284" s="4">
        <v>1</v>
      </c>
      <c r="N2284" s="5">
        <v>5.7750000000000004</v>
      </c>
      <c r="O2284" s="5">
        <v>5.7750000000000004</v>
      </c>
      <c r="P2284" s="4">
        <v>24</v>
      </c>
      <c r="Q2284" s="6">
        <v>4.1666666666666696</v>
      </c>
      <c r="R2284" s="7">
        <v>1.3725000000000001</v>
      </c>
      <c r="S2284" s="6">
        <v>0</v>
      </c>
      <c r="T2284" s="5">
        <v>0</v>
      </c>
      <c r="U2284" s="5">
        <v>0</v>
      </c>
      <c r="V2284" s="5">
        <f t="shared" si="185"/>
        <v>5.7750000000000004</v>
      </c>
      <c r="W2284" s="5">
        <f t="shared" si="181"/>
        <v>-5.7750000000000004</v>
      </c>
      <c r="X2284" s="8">
        <f t="shared" si="182"/>
        <v>-1</v>
      </c>
      <c r="Y2284" s="4">
        <v>0</v>
      </c>
      <c r="Z2284" s="9" t="str">
        <f t="shared" si="183"/>
        <v>NA</v>
      </c>
      <c r="AA2284" s="10">
        <f t="shared" si="184"/>
        <v>0</v>
      </c>
    </row>
    <row r="2285" spans="1:27" x14ac:dyDescent="0.55000000000000004">
      <c r="A2285" s="3" t="s">
        <v>71</v>
      </c>
      <c r="B2285" s="3" t="s">
        <v>72</v>
      </c>
      <c r="C2285" s="3" t="s">
        <v>3931</v>
      </c>
      <c r="D2285" s="3" t="s">
        <v>3146</v>
      </c>
      <c r="E2285" s="4" t="s">
        <v>47</v>
      </c>
      <c r="F2285" s="3" t="s">
        <v>75</v>
      </c>
      <c r="G2285" s="3" t="s">
        <v>2941</v>
      </c>
      <c r="H2285" s="3" t="s">
        <v>34</v>
      </c>
      <c r="I2285" s="3" t="s">
        <v>77</v>
      </c>
      <c r="J2285" s="3" t="s">
        <v>36</v>
      </c>
      <c r="K2285" s="3" t="s">
        <v>42</v>
      </c>
      <c r="L2285" s="5">
        <v>6.25</v>
      </c>
      <c r="M2285" s="4">
        <v>1</v>
      </c>
      <c r="N2285" s="5">
        <v>5.7750000000000004</v>
      </c>
      <c r="O2285" s="5">
        <v>5.7750000000000004</v>
      </c>
      <c r="P2285" s="4">
        <v>2</v>
      </c>
      <c r="Q2285" s="6">
        <v>50</v>
      </c>
      <c r="R2285" s="7">
        <v>1.5</v>
      </c>
      <c r="S2285" s="6">
        <v>0</v>
      </c>
      <c r="T2285" s="5">
        <v>0</v>
      </c>
      <c r="U2285" s="5">
        <v>0</v>
      </c>
      <c r="V2285" s="5">
        <f t="shared" si="185"/>
        <v>5.7750000000000004</v>
      </c>
      <c r="W2285" s="5">
        <f t="shared" si="181"/>
        <v>-5.7750000000000004</v>
      </c>
      <c r="X2285" s="8">
        <f t="shared" si="182"/>
        <v>-1</v>
      </c>
      <c r="Y2285" s="4">
        <v>0</v>
      </c>
      <c r="Z2285" s="9" t="str">
        <f t="shared" si="183"/>
        <v>NA</v>
      </c>
      <c r="AA2285" s="10">
        <f t="shared" si="184"/>
        <v>0</v>
      </c>
    </row>
    <row r="2286" spans="1:27" x14ac:dyDescent="0.55000000000000004">
      <c r="A2286" s="3" t="s">
        <v>71</v>
      </c>
      <c r="B2286" s="3" t="s">
        <v>72</v>
      </c>
      <c r="C2286" s="3" t="s">
        <v>3932</v>
      </c>
      <c r="D2286" s="3" t="s">
        <v>3933</v>
      </c>
      <c r="E2286" s="4" t="s">
        <v>47</v>
      </c>
      <c r="F2286" s="3" t="s">
        <v>32</v>
      </c>
      <c r="G2286" s="3" t="s">
        <v>2833</v>
      </c>
      <c r="H2286" s="3" t="s">
        <v>34</v>
      </c>
      <c r="I2286" s="3" t="s">
        <v>77</v>
      </c>
      <c r="J2286" s="3" t="s">
        <v>36</v>
      </c>
      <c r="K2286" s="3" t="s">
        <v>61</v>
      </c>
      <c r="L2286" s="5">
        <v>6.25</v>
      </c>
      <c r="M2286" s="4">
        <v>3</v>
      </c>
      <c r="N2286" s="5">
        <v>5.8125</v>
      </c>
      <c r="O2286" s="5">
        <v>1.9375</v>
      </c>
      <c r="P2286" s="4">
        <v>48</v>
      </c>
      <c r="Q2286" s="6">
        <v>6.25</v>
      </c>
      <c r="R2286" s="7">
        <v>1.20625</v>
      </c>
      <c r="S2286" s="6">
        <v>0</v>
      </c>
      <c r="T2286" s="5">
        <v>0</v>
      </c>
      <c r="U2286" s="5">
        <v>0</v>
      </c>
      <c r="V2286" s="5">
        <f t="shared" si="185"/>
        <v>5.8125</v>
      </c>
      <c r="W2286" s="5">
        <f t="shared" si="181"/>
        <v>-5.8125</v>
      </c>
      <c r="X2286" s="8">
        <f t="shared" si="182"/>
        <v>-1</v>
      </c>
      <c r="Y2286" s="4">
        <v>0</v>
      </c>
      <c r="Z2286" s="9" t="str">
        <f t="shared" si="183"/>
        <v>NA</v>
      </c>
      <c r="AA2286" s="10">
        <f t="shared" si="184"/>
        <v>0</v>
      </c>
    </row>
    <row r="2287" spans="1:27" x14ac:dyDescent="0.55000000000000004">
      <c r="A2287" s="3" t="s">
        <v>71</v>
      </c>
      <c r="B2287" s="3" t="s">
        <v>72</v>
      </c>
      <c r="C2287" s="3" t="s">
        <v>3934</v>
      </c>
      <c r="D2287" s="3" t="s">
        <v>290</v>
      </c>
      <c r="E2287" s="4" t="s">
        <v>47</v>
      </c>
      <c r="F2287" s="3" t="s">
        <v>194</v>
      </c>
      <c r="G2287" s="3" t="s">
        <v>2692</v>
      </c>
      <c r="H2287" s="3" t="s">
        <v>34</v>
      </c>
      <c r="I2287" s="3" t="s">
        <v>77</v>
      </c>
      <c r="J2287" s="3" t="s">
        <v>36</v>
      </c>
      <c r="K2287" s="3" t="s">
        <v>42</v>
      </c>
      <c r="L2287" s="5">
        <v>6.25</v>
      </c>
      <c r="M2287" s="4">
        <v>2</v>
      </c>
      <c r="N2287" s="5">
        <v>5.8125</v>
      </c>
      <c r="O2287" s="5">
        <v>2.90625</v>
      </c>
      <c r="P2287" s="4">
        <v>45</v>
      </c>
      <c r="Q2287" s="6">
        <v>4.4444444444444402</v>
      </c>
      <c r="R2287" s="7">
        <v>1.73288888888889</v>
      </c>
      <c r="S2287" s="6">
        <v>0</v>
      </c>
      <c r="T2287" s="5">
        <v>0</v>
      </c>
      <c r="U2287" s="5">
        <v>0</v>
      </c>
      <c r="V2287" s="5">
        <f t="shared" si="185"/>
        <v>5.8125</v>
      </c>
      <c r="W2287" s="5">
        <f t="shared" si="181"/>
        <v>-5.8125</v>
      </c>
      <c r="X2287" s="8">
        <f t="shared" si="182"/>
        <v>-1</v>
      </c>
      <c r="Y2287" s="4">
        <v>0</v>
      </c>
      <c r="Z2287" s="9" t="str">
        <f t="shared" si="183"/>
        <v>NA</v>
      </c>
      <c r="AA2287" s="10">
        <f t="shared" si="184"/>
        <v>0</v>
      </c>
    </row>
    <row r="2288" spans="1:27" x14ac:dyDescent="0.55000000000000004">
      <c r="A2288" s="3" t="s">
        <v>71</v>
      </c>
      <c r="B2288" s="3" t="s">
        <v>72</v>
      </c>
      <c r="C2288" s="3" t="s">
        <v>3935</v>
      </c>
      <c r="D2288" s="3" t="s">
        <v>2147</v>
      </c>
      <c r="E2288" s="4" t="s">
        <v>47</v>
      </c>
      <c r="F2288" s="3" t="s">
        <v>262</v>
      </c>
      <c r="G2288" s="3" t="s">
        <v>2706</v>
      </c>
      <c r="H2288" s="3" t="s">
        <v>34</v>
      </c>
      <c r="I2288" s="3" t="s">
        <v>77</v>
      </c>
      <c r="J2288" s="3" t="s">
        <v>36</v>
      </c>
      <c r="K2288" s="3" t="s">
        <v>61</v>
      </c>
      <c r="L2288" s="5">
        <v>6.25</v>
      </c>
      <c r="M2288" s="4">
        <v>2</v>
      </c>
      <c r="N2288" s="5">
        <v>5.8375000000000004</v>
      </c>
      <c r="O2288" s="5">
        <v>2.9187500000000002</v>
      </c>
      <c r="P2288" s="4">
        <v>35</v>
      </c>
      <c r="Q2288" s="6">
        <v>5.71428571428571</v>
      </c>
      <c r="R2288" s="7">
        <v>1.72542857142857</v>
      </c>
      <c r="S2288" s="6">
        <v>0</v>
      </c>
      <c r="T2288" s="5">
        <v>0</v>
      </c>
      <c r="U2288" s="5">
        <v>0</v>
      </c>
      <c r="V2288" s="5">
        <f t="shared" si="185"/>
        <v>5.8375000000000004</v>
      </c>
      <c r="W2288" s="5">
        <f t="shared" si="181"/>
        <v>-5.8375000000000004</v>
      </c>
      <c r="X2288" s="8">
        <f t="shared" si="182"/>
        <v>-1</v>
      </c>
      <c r="Y2288" s="4">
        <v>0</v>
      </c>
      <c r="Z2288" s="9" t="str">
        <f t="shared" si="183"/>
        <v>NA</v>
      </c>
      <c r="AA2288" s="10">
        <f t="shared" si="184"/>
        <v>0</v>
      </c>
    </row>
    <row r="2289" spans="1:27" x14ac:dyDescent="0.55000000000000004">
      <c r="A2289" s="3" t="s">
        <v>71</v>
      </c>
      <c r="B2289" s="3" t="s">
        <v>72</v>
      </c>
      <c r="C2289" s="3" t="s">
        <v>3936</v>
      </c>
      <c r="D2289" s="3" t="s">
        <v>772</v>
      </c>
      <c r="E2289" s="4" t="s">
        <v>47</v>
      </c>
      <c r="F2289" s="3" t="s">
        <v>173</v>
      </c>
      <c r="G2289" s="3" t="s">
        <v>474</v>
      </c>
      <c r="H2289" s="3" t="s">
        <v>475</v>
      </c>
      <c r="I2289" s="3" t="s">
        <v>77</v>
      </c>
      <c r="J2289" s="3" t="s">
        <v>36</v>
      </c>
      <c r="K2289" s="3" t="s">
        <v>42</v>
      </c>
      <c r="L2289" s="5">
        <v>6.25</v>
      </c>
      <c r="M2289" s="4">
        <v>3</v>
      </c>
      <c r="N2289" s="5">
        <v>5.85</v>
      </c>
      <c r="O2289" s="5">
        <v>1.95</v>
      </c>
      <c r="P2289" s="4">
        <v>71</v>
      </c>
      <c r="Q2289" s="6">
        <v>4.2253521126760596</v>
      </c>
      <c r="R2289" s="7">
        <v>2.2577464788732402</v>
      </c>
      <c r="S2289" s="6">
        <v>0</v>
      </c>
      <c r="T2289" s="5">
        <v>0</v>
      </c>
      <c r="U2289" s="5">
        <v>0</v>
      </c>
      <c r="V2289" s="5">
        <f t="shared" si="185"/>
        <v>5.85</v>
      </c>
      <c r="W2289" s="5">
        <f t="shared" si="181"/>
        <v>-5.85</v>
      </c>
      <c r="X2289" s="8">
        <f t="shared" si="182"/>
        <v>-1</v>
      </c>
      <c r="Y2289" s="4">
        <v>0</v>
      </c>
      <c r="Z2289" s="9" t="str">
        <f t="shared" si="183"/>
        <v>NA</v>
      </c>
      <c r="AA2289" s="10">
        <f t="shared" si="184"/>
        <v>0</v>
      </c>
    </row>
    <row r="2290" spans="1:27" x14ac:dyDescent="0.55000000000000004">
      <c r="A2290" s="3" t="s">
        <v>71</v>
      </c>
      <c r="B2290" s="3" t="s">
        <v>72</v>
      </c>
      <c r="C2290" s="3" t="s">
        <v>3937</v>
      </c>
      <c r="D2290" s="3" t="s">
        <v>3938</v>
      </c>
      <c r="E2290" s="4" t="s">
        <v>47</v>
      </c>
      <c r="F2290" s="3" t="s">
        <v>32</v>
      </c>
      <c r="G2290" s="3" t="s">
        <v>685</v>
      </c>
      <c r="H2290" s="3" t="s">
        <v>34</v>
      </c>
      <c r="I2290" s="3" t="s">
        <v>77</v>
      </c>
      <c r="J2290" s="3" t="s">
        <v>36</v>
      </c>
      <c r="K2290" s="3" t="s">
        <v>61</v>
      </c>
      <c r="L2290" s="5">
        <v>6.25</v>
      </c>
      <c r="M2290" s="4">
        <v>6</v>
      </c>
      <c r="N2290" s="5">
        <v>5.85</v>
      </c>
      <c r="O2290" s="5">
        <v>0.97499999999999998</v>
      </c>
      <c r="P2290" s="4">
        <v>96</v>
      </c>
      <c r="Q2290" s="6">
        <v>6.25</v>
      </c>
      <c r="R2290" s="7">
        <v>4.57395833333333</v>
      </c>
      <c r="S2290" s="6">
        <v>0</v>
      </c>
      <c r="T2290" s="5">
        <v>0</v>
      </c>
      <c r="U2290" s="5">
        <v>0</v>
      </c>
      <c r="V2290" s="5">
        <f t="shared" si="185"/>
        <v>5.85</v>
      </c>
      <c r="W2290" s="5">
        <f t="shared" si="181"/>
        <v>-5.85</v>
      </c>
      <c r="X2290" s="8">
        <f t="shared" si="182"/>
        <v>-1</v>
      </c>
      <c r="Y2290" s="4">
        <v>0</v>
      </c>
      <c r="Z2290" s="9" t="str">
        <f t="shared" si="183"/>
        <v>NA</v>
      </c>
      <c r="AA2290" s="10">
        <f t="shared" si="184"/>
        <v>0</v>
      </c>
    </row>
    <row r="2291" spans="1:27" x14ac:dyDescent="0.55000000000000004">
      <c r="A2291" s="3" t="s">
        <v>71</v>
      </c>
      <c r="B2291" s="3" t="s">
        <v>72</v>
      </c>
      <c r="C2291" s="3" t="s">
        <v>3939</v>
      </c>
      <c r="D2291" s="3" t="s">
        <v>2977</v>
      </c>
      <c r="E2291" s="4" t="s">
        <v>47</v>
      </c>
      <c r="F2291" s="3" t="s">
        <v>262</v>
      </c>
      <c r="G2291" s="3" t="s">
        <v>302</v>
      </c>
      <c r="H2291" s="3" t="s">
        <v>34</v>
      </c>
      <c r="I2291" s="3" t="s">
        <v>77</v>
      </c>
      <c r="J2291" s="3" t="s">
        <v>36</v>
      </c>
      <c r="K2291" s="3" t="s">
        <v>42</v>
      </c>
      <c r="L2291" s="5">
        <v>6.25</v>
      </c>
      <c r="M2291" s="4">
        <v>2</v>
      </c>
      <c r="N2291" s="5">
        <v>5.85</v>
      </c>
      <c r="O2291" s="5">
        <v>2.9249999999999998</v>
      </c>
      <c r="P2291" s="4">
        <v>15</v>
      </c>
      <c r="Q2291" s="6">
        <v>13.3333333333333</v>
      </c>
      <c r="R2291" s="7">
        <v>1</v>
      </c>
      <c r="S2291" s="6">
        <v>0</v>
      </c>
      <c r="T2291" s="5">
        <v>0</v>
      </c>
      <c r="U2291" s="5">
        <v>0</v>
      </c>
      <c r="V2291" s="5">
        <f t="shared" si="185"/>
        <v>5.85</v>
      </c>
      <c r="W2291" s="5">
        <f t="shared" si="181"/>
        <v>-5.85</v>
      </c>
      <c r="X2291" s="8">
        <f t="shared" si="182"/>
        <v>-1</v>
      </c>
      <c r="Y2291" s="4">
        <v>0</v>
      </c>
      <c r="Z2291" s="9" t="str">
        <f t="shared" si="183"/>
        <v>NA</v>
      </c>
      <c r="AA2291" s="10">
        <f t="shared" si="184"/>
        <v>0</v>
      </c>
    </row>
    <row r="2292" spans="1:27" x14ac:dyDescent="0.55000000000000004">
      <c r="A2292" s="3" t="s">
        <v>71</v>
      </c>
      <c r="B2292" s="3" t="s">
        <v>72</v>
      </c>
      <c r="C2292" s="3" t="s">
        <v>3940</v>
      </c>
      <c r="D2292" s="3" t="s">
        <v>258</v>
      </c>
      <c r="E2292" s="4" t="s">
        <v>47</v>
      </c>
      <c r="F2292" s="3" t="s">
        <v>194</v>
      </c>
      <c r="G2292" s="3" t="s">
        <v>2692</v>
      </c>
      <c r="H2292" s="3" t="s">
        <v>34</v>
      </c>
      <c r="I2292" s="3" t="s">
        <v>77</v>
      </c>
      <c r="J2292" s="3" t="s">
        <v>36</v>
      </c>
      <c r="K2292" s="3" t="s">
        <v>42</v>
      </c>
      <c r="L2292" s="5">
        <v>6.25</v>
      </c>
      <c r="M2292" s="4">
        <v>1</v>
      </c>
      <c r="N2292" s="5">
        <v>5.875</v>
      </c>
      <c r="O2292" s="5">
        <v>5.875</v>
      </c>
      <c r="P2292" s="4">
        <v>71</v>
      </c>
      <c r="Q2292" s="6">
        <v>1.40845070422535</v>
      </c>
      <c r="R2292" s="7">
        <v>1.25169014084507</v>
      </c>
      <c r="S2292" s="6">
        <v>0</v>
      </c>
      <c r="T2292" s="5">
        <v>0</v>
      </c>
      <c r="U2292" s="5">
        <v>0</v>
      </c>
      <c r="V2292" s="5">
        <f t="shared" si="185"/>
        <v>5.875</v>
      </c>
      <c r="W2292" s="5">
        <f t="shared" si="181"/>
        <v>-5.875</v>
      </c>
      <c r="X2292" s="8">
        <f t="shared" si="182"/>
        <v>-1</v>
      </c>
      <c r="Y2292" s="4">
        <v>0</v>
      </c>
      <c r="Z2292" s="9" t="str">
        <f t="shared" si="183"/>
        <v>NA</v>
      </c>
      <c r="AA2292" s="10">
        <f t="shared" si="184"/>
        <v>0</v>
      </c>
    </row>
    <row r="2293" spans="1:27" x14ac:dyDescent="0.55000000000000004">
      <c r="A2293" s="3" t="s">
        <v>71</v>
      </c>
      <c r="B2293" s="3" t="s">
        <v>72</v>
      </c>
      <c r="C2293" s="3" t="s">
        <v>3941</v>
      </c>
      <c r="D2293" s="3" t="s">
        <v>3137</v>
      </c>
      <c r="E2293" s="4" t="s">
        <v>47</v>
      </c>
      <c r="F2293" s="3" t="s">
        <v>262</v>
      </c>
      <c r="G2293" s="3" t="s">
        <v>2706</v>
      </c>
      <c r="H2293" s="3" t="s">
        <v>34</v>
      </c>
      <c r="I2293" s="3" t="s">
        <v>77</v>
      </c>
      <c r="J2293" s="3" t="s">
        <v>36</v>
      </c>
      <c r="K2293" s="3" t="s">
        <v>61</v>
      </c>
      <c r="L2293" s="5">
        <v>6.25</v>
      </c>
      <c r="M2293" s="4">
        <v>2</v>
      </c>
      <c r="N2293" s="5">
        <v>5.8875000000000002</v>
      </c>
      <c r="O2293" s="5">
        <v>2.9437500000000001</v>
      </c>
      <c r="P2293" s="4">
        <v>63</v>
      </c>
      <c r="Q2293" s="6">
        <v>3.17460317460317</v>
      </c>
      <c r="R2293" s="7">
        <v>1.5363492063492099</v>
      </c>
      <c r="S2293" s="6">
        <v>0</v>
      </c>
      <c r="T2293" s="5">
        <v>0</v>
      </c>
      <c r="U2293" s="5">
        <v>0</v>
      </c>
      <c r="V2293" s="5">
        <f t="shared" si="185"/>
        <v>5.8875000000000002</v>
      </c>
      <c r="W2293" s="5">
        <f t="shared" si="181"/>
        <v>-5.8875000000000002</v>
      </c>
      <c r="X2293" s="8">
        <f t="shared" si="182"/>
        <v>-1</v>
      </c>
      <c r="Y2293" s="4">
        <v>0</v>
      </c>
      <c r="Z2293" s="9" t="str">
        <f t="shared" si="183"/>
        <v>NA</v>
      </c>
      <c r="AA2293" s="10">
        <f t="shared" si="184"/>
        <v>0</v>
      </c>
    </row>
    <row r="2294" spans="1:27" x14ac:dyDescent="0.55000000000000004">
      <c r="A2294" s="3" t="s">
        <v>71</v>
      </c>
      <c r="B2294" s="3" t="s">
        <v>72</v>
      </c>
      <c r="C2294" s="3" t="s">
        <v>3942</v>
      </c>
      <c r="D2294" s="3" t="s">
        <v>780</v>
      </c>
      <c r="E2294" s="4" t="s">
        <v>47</v>
      </c>
      <c r="F2294" s="3" t="s">
        <v>125</v>
      </c>
      <c r="G2294" s="3" t="s">
        <v>3576</v>
      </c>
      <c r="H2294" s="3" t="s">
        <v>34</v>
      </c>
      <c r="I2294" s="3" t="s">
        <v>77</v>
      </c>
      <c r="J2294" s="3" t="s">
        <v>36</v>
      </c>
      <c r="K2294" s="3" t="s">
        <v>42</v>
      </c>
      <c r="L2294" s="5">
        <v>6.25</v>
      </c>
      <c r="M2294" s="4">
        <v>2</v>
      </c>
      <c r="N2294" s="5">
        <v>5.95</v>
      </c>
      <c r="O2294" s="5">
        <v>2.9750000000000001</v>
      </c>
      <c r="P2294" s="4">
        <v>31</v>
      </c>
      <c r="Q2294" s="6">
        <v>6.4516129032258096</v>
      </c>
      <c r="R2294" s="7">
        <v>1.15967741935484</v>
      </c>
      <c r="S2294" s="6">
        <v>0</v>
      </c>
      <c r="T2294" s="5">
        <v>0</v>
      </c>
      <c r="U2294" s="5">
        <v>0</v>
      </c>
      <c r="V2294" s="5">
        <f t="shared" si="185"/>
        <v>5.95</v>
      </c>
      <c r="W2294" s="5">
        <f t="shared" si="181"/>
        <v>-5.95</v>
      </c>
      <c r="X2294" s="8">
        <f t="shared" si="182"/>
        <v>-1</v>
      </c>
      <c r="Y2294" s="4">
        <v>0</v>
      </c>
      <c r="Z2294" s="9" t="str">
        <f t="shared" si="183"/>
        <v>NA</v>
      </c>
      <c r="AA2294" s="10">
        <f t="shared" si="184"/>
        <v>0</v>
      </c>
    </row>
    <row r="2295" spans="1:27" x14ac:dyDescent="0.55000000000000004">
      <c r="A2295" s="3" t="s">
        <v>71</v>
      </c>
      <c r="B2295" s="3" t="s">
        <v>72</v>
      </c>
      <c r="C2295" s="3" t="s">
        <v>3943</v>
      </c>
      <c r="D2295" s="3" t="s">
        <v>3668</v>
      </c>
      <c r="E2295" s="4" t="s">
        <v>47</v>
      </c>
      <c r="F2295" s="3" t="s">
        <v>133</v>
      </c>
      <c r="G2295" s="3" t="s">
        <v>3300</v>
      </c>
      <c r="H2295" s="3" t="s">
        <v>34</v>
      </c>
      <c r="I2295" s="3" t="s">
        <v>77</v>
      </c>
      <c r="J2295" s="3" t="s">
        <v>36</v>
      </c>
      <c r="K2295" s="3" t="s">
        <v>61</v>
      </c>
      <c r="L2295" s="5">
        <v>6.25</v>
      </c>
      <c r="M2295" s="4">
        <v>2</v>
      </c>
      <c r="N2295" s="5">
        <v>6</v>
      </c>
      <c r="O2295" s="5">
        <v>3</v>
      </c>
      <c r="P2295" s="4">
        <v>36</v>
      </c>
      <c r="Q2295" s="6">
        <v>5.5555555555555598</v>
      </c>
      <c r="R2295" s="7">
        <v>3.3333333333333299</v>
      </c>
      <c r="S2295" s="6">
        <v>0</v>
      </c>
      <c r="T2295" s="5">
        <v>0</v>
      </c>
      <c r="U2295" s="5">
        <v>0</v>
      </c>
      <c r="V2295" s="5">
        <f t="shared" si="185"/>
        <v>6</v>
      </c>
      <c r="W2295" s="5">
        <f t="shared" si="181"/>
        <v>-6</v>
      </c>
      <c r="X2295" s="8">
        <f t="shared" si="182"/>
        <v>-1</v>
      </c>
      <c r="Y2295" s="4">
        <v>0</v>
      </c>
      <c r="Z2295" s="9" t="str">
        <f t="shared" si="183"/>
        <v>NA</v>
      </c>
      <c r="AA2295" s="10">
        <f t="shared" si="184"/>
        <v>0</v>
      </c>
    </row>
    <row r="2296" spans="1:27" x14ac:dyDescent="0.55000000000000004">
      <c r="A2296" s="3" t="s">
        <v>71</v>
      </c>
      <c r="B2296" s="3" t="s">
        <v>72</v>
      </c>
      <c r="C2296" s="3" t="s">
        <v>3944</v>
      </c>
      <c r="D2296" s="3" t="s">
        <v>441</v>
      </c>
      <c r="E2296" s="4" t="s">
        <v>47</v>
      </c>
      <c r="F2296" s="3" t="s">
        <v>262</v>
      </c>
      <c r="G2296" s="3" t="s">
        <v>302</v>
      </c>
      <c r="H2296" s="3" t="s">
        <v>34</v>
      </c>
      <c r="I2296" s="3" t="s">
        <v>77</v>
      </c>
      <c r="J2296" s="3" t="s">
        <v>36</v>
      </c>
      <c r="K2296" s="3" t="s">
        <v>42</v>
      </c>
      <c r="L2296" s="5">
        <v>6.25</v>
      </c>
      <c r="M2296" s="4">
        <v>1</v>
      </c>
      <c r="N2296" s="5">
        <v>6.0250000000000004</v>
      </c>
      <c r="O2296" s="5">
        <v>6.0250000000000004</v>
      </c>
      <c r="P2296" s="4">
        <v>36</v>
      </c>
      <c r="Q2296" s="6">
        <v>2.7777777777777799</v>
      </c>
      <c r="R2296" s="7">
        <v>1.8333333333333299</v>
      </c>
      <c r="S2296" s="6">
        <v>0</v>
      </c>
      <c r="T2296" s="5">
        <v>0</v>
      </c>
      <c r="U2296" s="5">
        <v>0</v>
      </c>
      <c r="V2296" s="5">
        <f t="shared" si="185"/>
        <v>6.0250000000000004</v>
      </c>
      <c r="W2296" s="5">
        <f t="shared" si="181"/>
        <v>-6.0250000000000004</v>
      </c>
      <c r="X2296" s="8">
        <f t="shared" si="182"/>
        <v>-1</v>
      </c>
      <c r="Y2296" s="4">
        <v>0</v>
      </c>
      <c r="Z2296" s="9" t="str">
        <f t="shared" si="183"/>
        <v>NA</v>
      </c>
      <c r="AA2296" s="10">
        <f t="shared" si="184"/>
        <v>0</v>
      </c>
    </row>
    <row r="2297" spans="1:27" x14ac:dyDescent="0.55000000000000004">
      <c r="A2297" s="3" t="s">
        <v>71</v>
      </c>
      <c r="B2297" s="3" t="s">
        <v>72</v>
      </c>
      <c r="C2297" s="3" t="s">
        <v>3945</v>
      </c>
      <c r="D2297" s="3" t="s">
        <v>3181</v>
      </c>
      <c r="E2297" s="4" t="s">
        <v>47</v>
      </c>
      <c r="F2297" s="3" t="s">
        <v>194</v>
      </c>
      <c r="G2297" s="3" t="s">
        <v>2984</v>
      </c>
      <c r="H2297" s="3" t="s">
        <v>34</v>
      </c>
      <c r="I2297" s="3" t="s">
        <v>77</v>
      </c>
      <c r="J2297" s="3" t="s">
        <v>36</v>
      </c>
      <c r="K2297" s="3" t="s">
        <v>61</v>
      </c>
      <c r="L2297" s="5">
        <v>6.25</v>
      </c>
      <c r="M2297" s="4">
        <v>1</v>
      </c>
      <c r="N2297" s="5">
        <v>6.0374999999999996</v>
      </c>
      <c r="O2297" s="5">
        <v>6.0374999999999996</v>
      </c>
      <c r="P2297" s="4">
        <v>38</v>
      </c>
      <c r="Q2297" s="6">
        <v>2.6315789473684199</v>
      </c>
      <c r="R2297" s="7">
        <v>1.5239473684210501</v>
      </c>
      <c r="S2297" s="6">
        <v>0</v>
      </c>
      <c r="T2297" s="5">
        <v>0</v>
      </c>
      <c r="U2297" s="5">
        <v>0</v>
      </c>
      <c r="V2297" s="5">
        <f t="shared" si="185"/>
        <v>6.0374999999999996</v>
      </c>
      <c r="W2297" s="5">
        <f t="shared" si="181"/>
        <v>-6.0374999999999996</v>
      </c>
      <c r="X2297" s="8">
        <f t="shared" si="182"/>
        <v>-1</v>
      </c>
      <c r="Y2297" s="4">
        <v>0</v>
      </c>
      <c r="Z2297" s="9" t="str">
        <f t="shared" si="183"/>
        <v>NA</v>
      </c>
      <c r="AA2297" s="10">
        <f t="shared" si="184"/>
        <v>0</v>
      </c>
    </row>
    <row r="2298" spans="1:27" x14ac:dyDescent="0.55000000000000004">
      <c r="A2298" s="3" t="s">
        <v>71</v>
      </c>
      <c r="B2298" s="3" t="s">
        <v>72</v>
      </c>
      <c r="C2298" s="3" t="s">
        <v>3946</v>
      </c>
      <c r="D2298" s="3" t="s">
        <v>3007</v>
      </c>
      <c r="E2298" s="4" t="s">
        <v>47</v>
      </c>
      <c r="F2298" s="3" t="s">
        <v>173</v>
      </c>
      <c r="G2298" s="3" t="s">
        <v>206</v>
      </c>
      <c r="H2298" s="3" t="s">
        <v>34</v>
      </c>
      <c r="I2298" s="3" t="s">
        <v>77</v>
      </c>
      <c r="J2298" s="3" t="s">
        <v>36</v>
      </c>
      <c r="K2298" s="3" t="s">
        <v>42</v>
      </c>
      <c r="L2298" s="5">
        <v>6.25</v>
      </c>
      <c r="M2298" s="4">
        <v>2</v>
      </c>
      <c r="N2298" s="5">
        <v>6.05</v>
      </c>
      <c r="O2298" s="5">
        <v>3.0249999999999999</v>
      </c>
      <c r="P2298" s="4">
        <v>13</v>
      </c>
      <c r="Q2298" s="6">
        <v>15.384615384615399</v>
      </c>
      <c r="R2298" s="7">
        <v>2.43846153846154</v>
      </c>
      <c r="S2298" s="6">
        <v>0</v>
      </c>
      <c r="T2298" s="5">
        <v>0</v>
      </c>
      <c r="U2298" s="5">
        <v>0</v>
      </c>
      <c r="V2298" s="5">
        <f t="shared" si="185"/>
        <v>6.05</v>
      </c>
      <c r="W2298" s="5">
        <f t="shared" si="181"/>
        <v>-6.05</v>
      </c>
      <c r="X2298" s="8">
        <f t="shared" si="182"/>
        <v>-1</v>
      </c>
      <c r="Y2298" s="4">
        <v>0</v>
      </c>
      <c r="Z2298" s="9" t="str">
        <f t="shared" si="183"/>
        <v>NA</v>
      </c>
      <c r="AA2298" s="10">
        <f t="shared" si="184"/>
        <v>0</v>
      </c>
    </row>
    <row r="2299" spans="1:27" x14ac:dyDescent="0.55000000000000004">
      <c r="A2299" s="3" t="s">
        <v>71</v>
      </c>
      <c r="B2299" s="3" t="s">
        <v>72</v>
      </c>
      <c r="C2299" s="3" t="s">
        <v>3947</v>
      </c>
      <c r="D2299" s="3" t="s">
        <v>870</v>
      </c>
      <c r="E2299" s="4" t="s">
        <v>47</v>
      </c>
      <c r="F2299" s="3" t="s">
        <v>262</v>
      </c>
      <c r="G2299" s="3" t="s">
        <v>263</v>
      </c>
      <c r="H2299" s="3" t="s">
        <v>34</v>
      </c>
      <c r="I2299" s="3" t="s">
        <v>77</v>
      </c>
      <c r="J2299" s="3" t="s">
        <v>36</v>
      </c>
      <c r="K2299" s="3" t="s">
        <v>61</v>
      </c>
      <c r="L2299" s="5">
        <v>6.25</v>
      </c>
      <c r="M2299" s="4">
        <v>1</v>
      </c>
      <c r="N2299" s="5">
        <v>6.05</v>
      </c>
      <c r="O2299" s="5">
        <v>6.05</v>
      </c>
      <c r="P2299" s="4">
        <v>20</v>
      </c>
      <c r="Q2299" s="6">
        <v>5</v>
      </c>
      <c r="R2299" s="7">
        <v>1.05</v>
      </c>
      <c r="S2299" s="6">
        <v>0</v>
      </c>
      <c r="T2299" s="5">
        <v>0</v>
      </c>
      <c r="U2299" s="5">
        <v>0</v>
      </c>
      <c r="V2299" s="5">
        <f t="shared" si="185"/>
        <v>6.05</v>
      </c>
      <c r="W2299" s="5">
        <f t="shared" si="181"/>
        <v>-6.05</v>
      </c>
      <c r="X2299" s="8">
        <f t="shared" si="182"/>
        <v>-1</v>
      </c>
      <c r="Y2299" s="4">
        <v>0</v>
      </c>
      <c r="Z2299" s="9" t="str">
        <f t="shared" si="183"/>
        <v>NA</v>
      </c>
      <c r="AA2299" s="10">
        <f t="shared" si="184"/>
        <v>0</v>
      </c>
    </row>
    <row r="2300" spans="1:27" x14ac:dyDescent="0.55000000000000004">
      <c r="A2300" s="3" t="s">
        <v>71</v>
      </c>
      <c r="B2300" s="3" t="s">
        <v>72</v>
      </c>
      <c r="C2300" s="3" t="s">
        <v>3948</v>
      </c>
      <c r="D2300" s="3" t="s">
        <v>2131</v>
      </c>
      <c r="E2300" s="4" t="s">
        <v>47</v>
      </c>
      <c r="F2300" s="3" t="s">
        <v>173</v>
      </c>
      <c r="G2300" s="3" t="s">
        <v>474</v>
      </c>
      <c r="H2300" s="3" t="s">
        <v>475</v>
      </c>
      <c r="I2300" s="3" t="s">
        <v>77</v>
      </c>
      <c r="J2300" s="3" t="s">
        <v>36</v>
      </c>
      <c r="K2300" s="3" t="s">
        <v>42</v>
      </c>
      <c r="L2300" s="5">
        <v>6.25</v>
      </c>
      <c r="M2300" s="4">
        <v>4</v>
      </c>
      <c r="N2300" s="5">
        <v>6.0625</v>
      </c>
      <c r="O2300" s="5">
        <v>1.515625</v>
      </c>
      <c r="P2300" s="4">
        <v>26</v>
      </c>
      <c r="Q2300" s="6">
        <v>15.384615384615399</v>
      </c>
      <c r="R2300" s="7">
        <v>1.5384615384615401</v>
      </c>
      <c r="S2300" s="6">
        <v>0</v>
      </c>
      <c r="T2300" s="5">
        <v>0</v>
      </c>
      <c r="U2300" s="5">
        <v>0</v>
      </c>
      <c r="V2300" s="5">
        <f t="shared" si="185"/>
        <v>6.0625</v>
      </c>
      <c r="W2300" s="5">
        <f t="shared" si="181"/>
        <v>-6.0625</v>
      </c>
      <c r="X2300" s="8">
        <f t="shared" si="182"/>
        <v>-1</v>
      </c>
      <c r="Y2300" s="4">
        <v>0</v>
      </c>
      <c r="Z2300" s="9" t="str">
        <f t="shared" si="183"/>
        <v>NA</v>
      </c>
      <c r="AA2300" s="10">
        <f t="shared" si="184"/>
        <v>0</v>
      </c>
    </row>
    <row r="2301" spans="1:27" x14ac:dyDescent="0.55000000000000004">
      <c r="A2301" s="3" t="s">
        <v>71</v>
      </c>
      <c r="B2301" s="3" t="s">
        <v>72</v>
      </c>
      <c r="C2301" s="3" t="s">
        <v>3949</v>
      </c>
      <c r="D2301" s="3" t="s">
        <v>2196</v>
      </c>
      <c r="E2301" s="4" t="s">
        <v>47</v>
      </c>
      <c r="F2301" s="3" t="s">
        <v>137</v>
      </c>
      <c r="G2301" s="3" t="s">
        <v>3629</v>
      </c>
      <c r="H2301" s="3" t="s">
        <v>34</v>
      </c>
      <c r="I2301" s="3" t="s">
        <v>77</v>
      </c>
      <c r="J2301" s="3" t="s">
        <v>36</v>
      </c>
      <c r="K2301" s="3" t="s">
        <v>42</v>
      </c>
      <c r="L2301" s="5">
        <v>6.25</v>
      </c>
      <c r="M2301" s="4">
        <v>3</v>
      </c>
      <c r="N2301" s="5">
        <v>6.0750000000000002</v>
      </c>
      <c r="O2301" s="5">
        <v>2.0249999999999999</v>
      </c>
      <c r="P2301" s="4">
        <v>7</v>
      </c>
      <c r="Q2301" s="6">
        <v>42.857142857142897</v>
      </c>
      <c r="R2301" s="7">
        <v>3.71428571428571</v>
      </c>
      <c r="S2301" s="6">
        <v>0</v>
      </c>
      <c r="T2301" s="5">
        <v>0</v>
      </c>
      <c r="U2301" s="5">
        <v>0</v>
      </c>
      <c r="V2301" s="5">
        <f t="shared" si="185"/>
        <v>6.0750000000000002</v>
      </c>
      <c r="W2301" s="5">
        <f t="shared" si="181"/>
        <v>-6.0750000000000002</v>
      </c>
      <c r="X2301" s="8">
        <f t="shared" si="182"/>
        <v>-1</v>
      </c>
      <c r="Y2301" s="4">
        <v>0</v>
      </c>
      <c r="Z2301" s="9" t="str">
        <f t="shared" si="183"/>
        <v>NA</v>
      </c>
      <c r="AA2301" s="10">
        <f t="shared" si="184"/>
        <v>0</v>
      </c>
    </row>
    <row r="2302" spans="1:27" x14ac:dyDescent="0.55000000000000004">
      <c r="A2302" s="3" t="s">
        <v>71</v>
      </c>
      <c r="B2302" s="3" t="s">
        <v>72</v>
      </c>
      <c r="C2302" s="3" t="s">
        <v>3950</v>
      </c>
      <c r="D2302" s="3" t="s">
        <v>1068</v>
      </c>
      <c r="E2302" s="4" t="s">
        <v>47</v>
      </c>
      <c r="F2302" s="3" t="s">
        <v>173</v>
      </c>
      <c r="G2302" s="3" t="s">
        <v>2948</v>
      </c>
      <c r="H2302" s="3" t="s">
        <v>1068</v>
      </c>
      <c r="I2302" s="3" t="s">
        <v>77</v>
      </c>
      <c r="J2302" s="3" t="s">
        <v>36</v>
      </c>
      <c r="K2302" s="3" t="s">
        <v>42</v>
      </c>
      <c r="L2302" s="5">
        <v>6.25</v>
      </c>
      <c r="M2302" s="4">
        <v>4</v>
      </c>
      <c r="N2302" s="5">
        <v>6.0875000000000004</v>
      </c>
      <c r="O2302" s="5">
        <v>1.5218750000000001</v>
      </c>
      <c r="P2302" s="4">
        <v>835</v>
      </c>
      <c r="Q2302" s="6">
        <v>0.47904191616766501</v>
      </c>
      <c r="R2302" s="7">
        <v>1.0871856287425199</v>
      </c>
      <c r="S2302" s="6">
        <v>0</v>
      </c>
      <c r="T2302" s="5">
        <v>0</v>
      </c>
      <c r="U2302" s="5">
        <v>0</v>
      </c>
      <c r="V2302" s="5">
        <f t="shared" si="185"/>
        <v>6.0875000000000004</v>
      </c>
      <c r="W2302" s="5">
        <f t="shared" si="181"/>
        <v>-6.0875000000000004</v>
      </c>
      <c r="X2302" s="8">
        <f t="shared" si="182"/>
        <v>-1</v>
      </c>
      <c r="Y2302" s="4">
        <v>0</v>
      </c>
      <c r="Z2302" s="9" t="str">
        <f t="shared" si="183"/>
        <v>NA</v>
      </c>
      <c r="AA2302" s="10">
        <f t="shared" si="184"/>
        <v>0</v>
      </c>
    </row>
    <row r="2303" spans="1:27" x14ac:dyDescent="0.55000000000000004">
      <c r="A2303" s="3" t="s">
        <v>71</v>
      </c>
      <c r="B2303" s="3" t="s">
        <v>72</v>
      </c>
      <c r="C2303" s="3" t="s">
        <v>3951</v>
      </c>
      <c r="D2303" s="3" t="s">
        <v>3828</v>
      </c>
      <c r="E2303" s="4" t="s">
        <v>47</v>
      </c>
      <c r="F2303" s="3" t="s">
        <v>173</v>
      </c>
      <c r="G2303" s="3" t="s">
        <v>2820</v>
      </c>
      <c r="H2303" s="3" t="s">
        <v>34</v>
      </c>
      <c r="I2303" s="3" t="s">
        <v>77</v>
      </c>
      <c r="J2303" s="3" t="s">
        <v>36</v>
      </c>
      <c r="K2303" s="3" t="s">
        <v>42</v>
      </c>
      <c r="L2303" s="5">
        <v>6.25</v>
      </c>
      <c r="M2303" s="4">
        <v>5</v>
      </c>
      <c r="N2303" s="5">
        <v>6.1124999999999998</v>
      </c>
      <c r="O2303" s="5">
        <v>1.2224999999999999</v>
      </c>
      <c r="P2303" s="4">
        <v>122</v>
      </c>
      <c r="Q2303" s="6">
        <v>4.0983606557377001</v>
      </c>
      <c r="R2303" s="7">
        <v>2.8180327868852499</v>
      </c>
      <c r="S2303" s="6">
        <v>0</v>
      </c>
      <c r="T2303" s="5">
        <v>0</v>
      </c>
      <c r="U2303" s="5">
        <v>0</v>
      </c>
      <c r="V2303" s="5">
        <f t="shared" si="185"/>
        <v>6.1124999999999998</v>
      </c>
      <c r="W2303" s="5">
        <f t="shared" si="181"/>
        <v>-6.1124999999999998</v>
      </c>
      <c r="X2303" s="8">
        <f t="shared" si="182"/>
        <v>-1</v>
      </c>
      <c r="Y2303" s="4">
        <v>0</v>
      </c>
      <c r="Z2303" s="9" t="str">
        <f t="shared" si="183"/>
        <v>NA</v>
      </c>
      <c r="AA2303" s="10">
        <f t="shared" si="184"/>
        <v>0</v>
      </c>
    </row>
    <row r="2304" spans="1:27" x14ac:dyDescent="0.55000000000000004">
      <c r="A2304" s="3" t="s">
        <v>71</v>
      </c>
      <c r="B2304" s="3" t="s">
        <v>72</v>
      </c>
      <c r="C2304" s="3" t="s">
        <v>3952</v>
      </c>
      <c r="D2304" s="3" t="s">
        <v>3953</v>
      </c>
      <c r="E2304" s="4" t="s">
        <v>47</v>
      </c>
      <c r="F2304" s="3" t="s">
        <v>137</v>
      </c>
      <c r="G2304" s="3" t="s">
        <v>2863</v>
      </c>
      <c r="H2304" s="3" t="s">
        <v>34</v>
      </c>
      <c r="I2304" s="3" t="s">
        <v>77</v>
      </c>
      <c r="J2304" s="3" t="s">
        <v>36</v>
      </c>
      <c r="K2304" s="3" t="s">
        <v>42</v>
      </c>
      <c r="L2304" s="5">
        <v>6.25</v>
      </c>
      <c r="M2304" s="4">
        <v>1</v>
      </c>
      <c r="N2304" s="5">
        <v>6.1624999999999996</v>
      </c>
      <c r="O2304" s="5">
        <v>6.1624999999999996</v>
      </c>
      <c r="P2304" s="4">
        <v>1</v>
      </c>
      <c r="Q2304" s="6">
        <v>100</v>
      </c>
      <c r="R2304" s="7">
        <v>1</v>
      </c>
      <c r="S2304" s="6">
        <v>0</v>
      </c>
      <c r="T2304" s="5">
        <v>0</v>
      </c>
      <c r="U2304" s="5">
        <v>0</v>
      </c>
      <c r="V2304" s="5">
        <f t="shared" si="185"/>
        <v>6.1624999999999996</v>
      </c>
      <c r="W2304" s="5">
        <f t="shared" si="181"/>
        <v>-6.1624999999999996</v>
      </c>
      <c r="X2304" s="8">
        <f t="shared" si="182"/>
        <v>-1</v>
      </c>
      <c r="Y2304" s="4">
        <v>0</v>
      </c>
      <c r="Z2304" s="9" t="str">
        <f t="shared" si="183"/>
        <v>NA</v>
      </c>
      <c r="AA2304" s="10">
        <f t="shared" si="184"/>
        <v>0</v>
      </c>
    </row>
    <row r="2305" spans="1:27" x14ac:dyDescent="0.55000000000000004">
      <c r="A2305" s="3" t="s">
        <v>71</v>
      </c>
      <c r="B2305" s="3" t="s">
        <v>72</v>
      </c>
      <c r="C2305" s="3" t="s">
        <v>3954</v>
      </c>
      <c r="D2305" s="3" t="s">
        <v>3955</v>
      </c>
      <c r="E2305" s="4" t="s">
        <v>47</v>
      </c>
      <c r="F2305" s="3" t="s">
        <v>173</v>
      </c>
      <c r="G2305" s="3" t="s">
        <v>2718</v>
      </c>
      <c r="H2305" s="3" t="s">
        <v>34</v>
      </c>
      <c r="I2305" s="3" t="s">
        <v>77</v>
      </c>
      <c r="J2305" s="3" t="s">
        <v>36</v>
      </c>
      <c r="K2305" s="3" t="s">
        <v>42</v>
      </c>
      <c r="L2305" s="5">
        <v>6.25</v>
      </c>
      <c r="M2305" s="4">
        <v>3</v>
      </c>
      <c r="N2305" s="5">
        <v>6.1749999750000004</v>
      </c>
      <c r="O2305" s="5">
        <v>2.058333325</v>
      </c>
      <c r="P2305" s="4">
        <v>138</v>
      </c>
      <c r="Q2305" s="6">
        <v>2.1739130434782599</v>
      </c>
      <c r="R2305" s="7">
        <v>2.1992753623188399</v>
      </c>
      <c r="S2305" s="6">
        <v>0</v>
      </c>
      <c r="T2305" s="5">
        <v>0</v>
      </c>
      <c r="U2305" s="5">
        <v>0</v>
      </c>
      <c r="V2305" s="5">
        <f t="shared" si="185"/>
        <v>6.1749999750000004</v>
      </c>
      <c r="W2305" s="5">
        <f t="shared" si="181"/>
        <v>-6.1749999750000004</v>
      </c>
      <c r="X2305" s="8">
        <f t="shared" si="182"/>
        <v>-1</v>
      </c>
      <c r="Y2305" s="4">
        <v>0</v>
      </c>
      <c r="Z2305" s="9" t="str">
        <f t="shared" si="183"/>
        <v>NA</v>
      </c>
      <c r="AA2305" s="10">
        <f t="shared" si="184"/>
        <v>0</v>
      </c>
    </row>
    <row r="2306" spans="1:27" x14ac:dyDescent="0.55000000000000004">
      <c r="A2306" s="3" t="s">
        <v>71</v>
      </c>
      <c r="B2306" s="3" t="s">
        <v>72</v>
      </c>
      <c r="C2306" s="3" t="s">
        <v>3956</v>
      </c>
      <c r="D2306" s="3" t="s">
        <v>3137</v>
      </c>
      <c r="E2306" s="4" t="s">
        <v>47</v>
      </c>
      <c r="F2306" s="3" t="s">
        <v>125</v>
      </c>
      <c r="G2306" s="3" t="s">
        <v>126</v>
      </c>
      <c r="H2306" s="3" t="s">
        <v>34</v>
      </c>
      <c r="I2306" s="3" t="s">
        <v>77</v>
      </c>
      <c r="J2306" s="3" t="s">
        <v>36</v>
      </c>
      <c r="K2306" s="3" t="s">
        <v>61</v>
      </c>
      <c r="L2306" s="5">
        <v>6.25</v>
      </c>
      <c r="M2306" s="4">
        <v>2</v>
      </c>
      <c r="N2306" s="5">
        <v>6.1749999999999998</v>
      </c>
      <c r="O2306" s="5">
        <v>3.0874999999999999</v>
      </c>
      <c r="P2306" s="4">
        <v>44</v>
      </c>
      <c r="Q2306" s="6">
        <v>4.5454545454545503</v>
      </c>
      <c r="R2306" s="7">
        <v>1.3931818181818201</v>
      </c>
      <c r="S2306" s="6">
        <v>0</v>
      </c>
      <c r="T2306" s="5">
        <v>0</v>
      </c>
      <c r="U2306" s="5">
        <v>0</v>
      </c>
      <c r="V2306" s="5">
        <f t="shared" si="185"/>
        <v>6.1749999999999998</v>
      </c>
      <c r="W2306" s="5">
        <f t="shared" ref="W2306:W2369" si="186">U2306-V2306</f>
        <v>-6.1749999999999998</v>
      </c>
      <c r="X2306" s="8">
        <f t="shared" ref="X2306:X2369" si="187">IF(V2306=0,0,(U2306-V2306)/V2306)</f>
        <v>-1</v>
      </c>
      <c r="Y2306" s="4">
        <v>0</v>
      </c>
      <c r="Z2306" s="9" t="str">
        <f t="shared" ref="Z2306:Z2369" si="188">IF(Y2306=0,"NA",U2306/Y2306)</f>
        <v>NA</v>
      </c>
      <c r="AA2306" s="10">
        <f t="shared" ref="AA2306:AA2369" si="189">(Q2306/100*S2306/100)</f>
        <v>0</v>
      </c>
    </row>
    <row r="2307" spans="1:27" x14ac:dyDescent="0.55000000000000004">
      <c r="A2307" s="3" t="s">
        <v>71</v>
      </c>
      <c r="B2307" s="3" t="s">
        <v>72</v>
      </c>
      <c r="C2307" s="3" t="s">
        <v>3957</v>
      </c>
      <c r="D2307" s="3" t="s">
        <v>3162</v>
      </c>
      <c r="E2307" s="4" t="s">
        <v>47</v>
      </c>
      <c r="F2307" s="3" t="s">
        <v>32</v>
      </c>
      <c r="G2307" s="3" t="s">
        <v>482</v>
      </c>
      <c r="H2307" s="3" t="s">
        <v>34</v>
      </c>
      <c r="I2307" s="3" t="s">
        <v>77</v>
      </c>
      <c r="J2307" s="3" t="s">
        <v>36</v>
      </c>
      <c r="K2307" s="3" t="s">
        <v>42</v>
      </c>
      <c r="L2307" s="5">
        <v>6.25</v>
      </c>
      <c r="M2307" s="4">
        <v>3</v>
      </c>
      <c r="N2307" s="5">
        <v>6.1999999875</v>
      </c>
      <c r="O2307" s="5">
        <v>2.0666666624999999</v>
      </c>
      <c r="P2307" s="4">
        <v>200</v>
      </c>
      <c r="Q2307" s="6">
        <v>1.5</v>
      </c>
      <c r="R2307" s="7">
        <v>4.2149999999999999</v>
      </c>
      <c r="S2307" s="6">
        <v>0</v>
      </c>
      <c r="T2307" s="5">
        <v>0</v>
      </c>
      <c r="U2307" s="5">
        <v>0</v>
      </c>
      <c r="V2307" s="5">
        <f t="shared" ref="V2307:V2370" si="190">N2307</f>
        <v>6.1999999875</v>
      </c>
      <c r="W2307" s="5">
        <f t="shared" si="186"/>
        <v>-6.1999999875</v>
      </c>
      <c r="X2307" s="8">
        <f t="shared" si="187"/>
        <v>-1</v>
      </c>
      <c r="Y2307" s="4">
        <v>0</v>
      </c>
      <c r="Z2307" s="9" t="str">
        <f t="shared" si="188"/>
        <v>NA</v>
      </c>
      <c r="AA2307" s="10">
        <f t="shared" si="189"/>
        <v>0</v>
      </c>
    </row>
    <row r="2308" spans="1:27" x14ac:dyDescent="0.55000000000000004">
      <c r="A2308" s="3" t="s">
        <v>71</v>
      </c>
      <c r="B2308" s="3" t="s">
        <v>72</v>
      </c>
      <c r="C2308" s="3" t="s">
        <v>3958</v>
      </c>
      <c r="D2308" s="3" t="s">
        <v>3494</v>
      </c>
      <c r="E2308" s="4" t="s">
        <v>47</v>
      </c>
      <c r="F2308" s="3" t="s">
        <v>133</v>
      </c>
      <c r="G2308" s="3" t="s">
        <v>3313</v>
      </c>
      <c r="H2308" s="3" t="s">
        <v>34</v>
      </c>
      <c r="I2308" s="3" t="s">
        <v>77</v>
      </c>
      <c r="J2308" s="3" t="s">
        <v>36</v>
      </c>
      <c r="K2308" s="3" t="s">
        <v>42</v>
      </c>
      <c r="L2308" s="5">
        <v>6.25</v>
      </c>
      <c r="M2308" s="4">
        <v>2</v>
      </c>
      <c r="N2308" s="5">
        <v>6.2249999999999996</v>
      </c>
      <c r="O2308" s="5">
        <v>3.1124999999999998</v>
      </c>
      <c r="P2308" s="4">
        <v>9</v>
      </c>
      <c r="Q2308" s="6">
        <v>22.2222222222222</v>
      </c>
      <c r="R2308" s="7">
        <v>1.2222222222222201</v>
      </c>
      <c r="S2308" s="6">
        <v>0</v>
      </c>
      <c r="T2308" s="5">
        <v>0</v>
      </c>
      <c r="U2308" s="5">
        <v>0</v>
      </c>
      <c r="V2308" s="5">
        <f t="shared" si="190"/>
        <v>6.2249999999999996</v>
      </c>
      <c r="W2308" s="5">
        <f t="shared" si="186"/>
        <v>-6.2249999999999996</v>
      </c>
      <c r="X2308" s="8">
        <f t="shared" si="187"/>
        <v>-1</v>
      </c>
      <c r="Y2308" s="4">
        <v>0</v>
      </c>
      <c r="Z2308" s="9" t="str">
        <f t="shared" si="188"/>
        <v>NA</v>
      </c>
      <c r="AA2308" s="10">
        <f t="shared" si="189"/>
        <v>0</v>
      </c>
    </row>
    <row r="2309" spans="1:27" x14ac:dyDescent="0.55000000000000004">
      <c r="A2309" s="3" t="s">
        <v>71</v>
      </c>
      <c r="B2309" s="3" t="s">
        <v>72</v>
      </c>
      <c r="C2309" s="3" t="s">
        <v>3959</v>
      </c>
      <c r="D2309" s="3" t="s">
        <v>258</v>
      </c>
      <c r="E2309" s="4" t="s">
        <v>47</v>
      </c>
      <c r="F2309" s="3" t="s">
        <v>40</v>
      </c>
      <c r="G2309" s="3" t="s">
        <v>122</v>
      </c>
      <c r="H2309" s="3" t="s">
        <v>34</v>
      </c>
      <c r="I2309" s="3" t="s">
        <v>77</v>
      </c>
      <c r="J2309" s="3" t="s">
        <v>36</v>
      </c>
      <c r="K2309" s="3" t="s">
        <v>61</v>
      </c>
      <c r="L2309" s="5">
        <v>6.25</v>
      </c>
      <c r="M2309" s="4">
        <v>2</v>
      </c>
      <c r="N2309" s="5">
        <v>6.2374999999999998</v>
      </c>
      <c r="O2309" s="5">
        <v>3.1187499999999999</v>
      </c>
      <c r="P2309" s="4">
        <v>131</v>
      </c>
      <c r="Q2309" s="6">
        <v>1.5267175572519101</v>
      </c>
      <c r="R2309" s="7">
        <v>1.21549618320611</v>
      </c>
      <c r="S2309" s="6">
        <v>0</v>
      </c>
      <c r="T2309" s="5">
        <v>0</v>
      </c>
      <c r="U2309" s="5">
        <v>0</v>
      </c>
      <c r="V2309" s="5">
        <f t="shared" si="190"/>
        <v>6.2374999999999998</v>
      </c>
      <c r="W2309" s="5">
        <f t="shared" si="186"/>
        <v>-6.2374999999999998</v>
      </c>
      <c r="X2309" s="8">
        <f t="shared" si="187"/>
        <v>-1</v>
      </c>
      <c r="Y2309" s="4">
        <v>0</v>
      </c>
      <c r="Z2309" s="9" t="str">
        <f t="shared" si="188"/>
        <v>NA</v>
      </c>
      <c r="AA2309" s="10">
        <f t="shared" si="189"/>
        <v>0</v>
      </c>
    </row>
    <row r="2310" spans="1:27" x14ac:dyDescent="0.55000000000000004">
      <c r="A2310" s="3" t="s">
        <v>71</v>
      </c>
      <c r="B2310" s="3" t="s">
        <v>72</v>
      </c>
      <c r="C2310" s="3" t="s">
        <v>3960</v>
      </c>
      <c r="D2310" s="3" t="s">
        <v>2644</v>
      </c>
      <c r="E2310" s="4" t="s">
        <v>47</v>
      </c>
      <c r="F2310" s="3" t="s">
        <v>133</v>
      </c>
      <c r="G2310" s="3" t="s">
        <v>134</v>
      </c>
      <c r="H2310" s="3" t="s">
        <v>34</v>
      </c>
      <c r="I2310" s="3" t="s">
        <v>77</v>
      </c>
      <c r="J2310" s="3" t="s">
        <v>36</v>
      </c>
      <c r="K2310" s="3" t="s">
        <v>42</v>
      </c>
      <c r="L2310" s="5">
        <v>6.25</v>
      </c>
      <c r="M2310" s="4">
        <v>3</v>
      </c>
      <c r="N2310" s="5">
        <v>6.2374999874999997</v>
      </c>
      <c r="O2310" s="5">
        <v>2.0791666625</v>
      </c>
      <c r="P2310" s="4">
        <v>9</v>
      </c>
      <c r="Q2310" s="6">
        <v>33.3333333333333</v>
      </c>
      <c r="R2310" s="7">
        <v>1</v>
      </c>
      <c r="S2310" s="6">
        <v>0</v>
      </c>
      <c r="T2310" s="5">
        <v>0</v>
      </c>
      <c r="U2310" s="5">
        <v>0</v>
      </c>
      <c r="V2310" s="5">
        <f t="shared" si="190"/>
        <v>6.2374999874999997</v>
      </c>
      <c r="W2310" s="5">
        <f t="shared" si="186"/>
        <v>-6.2374999874999997</v>
      </c>
      <c r="X2310" s="8">
        <f t="shared" si="187"/>
        <v>-1</v>
      </c>
      <c r="Y2310" s="4">
        <v>0</v>
      </c>
      <c r="Z2310" s="9" t="str">
        <f t="shared" si="188"/>
        <v>NA</v>
      </c>
      <c r="AA2310" s="10">
        <f t="shared" si="189"/>
        <v>0</v>
      </c>
    </row>
    <row r="2311" spans="1:27" x14ac:dyDescent="0.55000000000000004">
      <c r="A2311" s="3" t="s">
        <v>71</v>
      </c>
      <c r="B2311" s="3" t="s">
        <v>72</v>
      </c>
      <c r="C2311" s="3" t="s">
        <v>3961</v>
      </c>
      <c r="D2311" s="3" t="s">
        <v>3962</v>
      </c>
      <c r="E2311" s="4" t="s">
        <v>47</v>
      </c>
      <c r="F2311" s="3" t="s">
        <v>104</v>
      </c>
      <c r="G2311" s="3" t="s">
        <v>105</v>
      </c>
      <c r="H2311" s="3" t="s">
        <v>34</v>
      </c>
      <c r="I2311" s="3" t="s">
        <v>77</v>
      </c>
      <c r="J2311" s="3" t="s">
        <v>36</v>
      </c>
      <c r="K2311" s="3" t="s">
        <v>37</v>
      </c>
      <c r="L2311" s="5">
        <v>6.25</v>
      </c>
      <c r="M2311" s="4">
        <v>2</v>
      </c>
      <c r="N2311" s="5">
        <v>6.25</v>
      </c>
      <c r="O2311" s="5">
        <v>3.125</v>
      </c>
      <c r="P2311" s="4">
        <v>14</v>
      </c>
      <c r="Q2311" s="6">
        <v>14.285714285714301</v>
      </c>
      <c r="R2311" s="7">
        <v>1.28571428571429</v>
      </c>
      <c r="S2311" s="6">
        <v>0</v>
      </c>
      <c r="T2311" s="5">
        <v>0</v>
      </c>
      <c r="U2311" s="5">
        <v>0</v>
      </c>
      <c r="V2311" s="5">
        <f t="shared" si="190"/>
        <v>6.25</v>
      </c>
      <c r="W2311" s="5">
        <f t="shared" si="186"/>
        <v>-6.25</v>
      </c>
      <c r="X2311" s="8">
        <f t="shared" si="187"/>
        <v>-1</v>
      </c>
      <c r="Y2311" s="4">
        <v>0</v>
      </c>
      <c r="Z2311" s="9" t="str">
        <f t="shared" si="188"/>
        <v>NA</v>
      </c>
      <c r="AA2311" s="10">
        <f t="shared" si="189"/>
        <v>0</v>
      </c>
    </row>
    <row r="2312" spans="1:27" x14ac:dyDescent="0.55000000000000004">
      <c r="A2312" s="3" t="s">
        <v>71</v>
      </c>
      <c r="B2312" s="3" t="s">
        <v>72</v>
      </c>
      <c r="C2312" s="3" t="s">
        <v>3963</v>
      </c>
      <c r="D2312" s="3" t="s">
        <v>3964</v>
      </c>
      <c r="E2312" s="4" t="s">
        <v>47</v>
      </c>
      <c r="F2312" s="3" t="s">
        <v>104</v>
      </c>
      <c r="G2312" s="3" t="s">
        <v>232</v>
      </c>
      <c r="H2312" s="3" t="s">
        <v>34</v>
      </c>
      <c r="I2312" s="3" t="s">
        <v>77</v>
      </c>
      <c r="J2312" s="3" t="s">
        <v>36</v>
      </c>
      <c r="K2312" s="3" t="s">
        <v>37</v>
      </c>
      <c r="L2312" s="5">
        <v>6.25</v>
      </c>
      <c r="M2312" s="4">
        <v>2</v>
      </c>
      <c r="N2312" s="5">
        <v>6.25</v>
      </c>
      <c r="O2312" s="5">
        <v>3.125</v>
      </c>
      <c r="P2312" s="4">
        <v>1</v>
      </c>
      <c r="Q2312" s="6">
        <v>200</v>
      </c>
      <c r="R2312" s="7">
        <v>1</v>
      </c>
      <c r="S2312" s="6">
        <v>0</v>
      </c>
      <c r="T2312" s="5">
        <v>0</v>
      </c>
      <c r="U2312" s="5">
        <v>0</v>
      </c>
      <c r="V2312" s="5">
        <f t="shared" si="190"/>
        <v>6.25</v>
      </c>
      <c r="W2312" s="5">
        <f t="shared" si="186"/>
        <v>-6.25</v>
      </c>
      <c r="X2312" s="8">
        <f t="shared" si="187"/>
        <v>-1</v>
      </c>
      <c r="Y2312" s="4">
        <v>0</v>
      </c>
      <c r="Z2312" s="9" t="str">
        <f t="shared" si="188"/>
        <v>NA</v>
      </c>
      <c r="AA2312" s="10">
        <f t="shared" si="189"/>
        <v>0</v>
      </c>
    </row>
    <row r="2313" spans="1:27" x14ac:dyDescent="0.55000000000000004">
      <c r="A2313" s="3" t="s">
        <v>71</v>
      </c>
      <c r="B2313" s="3" t="s">
        <v>72</v>
      </c>
      <c r="C2313" s="3" t="s">
        <v>3965</v>
      </c>
      <c r="D2313" s="3" t="s">
        <v>3217</v>
      </c>
      <c r="E2313" s="4" t="s">
        <v>47</v>
      </c>
      <c r="F2313" s="3" t="s">
        <v>262</v>
      </c>
      <c r="G2313" s="3" t="s">
        <v>2917</v>
      </c>
      <c r="H2313" s="3" t="s">
        <v>34</v>
      </c>
      <c r="I2313" s="3" t="s">
        <v>77</v>
      </c>
      <c r="J2313" s="3" t="s">
        <v>36</v>
      </c>
      <c r="K2313" s="3" t="s">
        <v>61</v>
      </c>
      <c r="L2313" s="5">
        <v>6.25</v>
      </c>
      <c r="M2313" s="4">
        <v>4</v>
      </c>
      <c r="N2313" s="5">
        <v>6.3</v>
      </c>
      <c r="O2313" s="5">
        <v>1.575</v>
      </c>
      <c r="P2313" s="4">
        <v>11</v>
      </c>
      <c r="Q2313" s="6">
        <v>36.363636363636402</v>
      </c>
      <c r="R2313" s="7">
        <v>1.0909090909090899</v>
      </c>
      <c r="S2313" s="6">
        <v>0</v>
      </c>
      <c r="T2313" s="5">
        <v>0</v>
      </c>
      <c r="U2313" s="5">
        <v>0</v>
      </c>
      <c r="V2313" s="5">
        <f t="shared" si="190"/>
        <v>6.3</v>
      </c>
      <c r="W2313" s="5">
        <f t="shared" si="186"/>
        <v>-6.3</v>
      </c>
      <c r="X2313" s="8">
        <f t="shared" si="187"/>
        <v>-1</v>
      </c>
      <c r="Y2313" s="4">
        <v>0</v>
      </c>
      <c r="Z2313" s="9" t="str">
        <f t="shared" si="188"/>
        <v>NA</v>
      </c>
      <c r="AA2313" s="10">
        <f t="shared" si="189"/>
        <v>0</v>
      </c>
    </row>
    <row r="2314" spans="1:27" x14ac:dyDescent="0.55000000000000004">
      <c r="A2314" s="3" t="s">
        <v>71</v>
      </c>
      <c r="B2314" s="3" t="s">
        <v>72</v>
      </c>
      <c r="C2314" s="3" t="s">
        <v>3966</v>
      </c>
      <c r="D2314" s="3" t="s">
        <v>3278</v>
      </c>
      <c r="E2314" s="4" t="s">
        <v>47</v>
      </c>
      <c r="F2314" s="3" t="s">
        <v>194</v>
      </c>
      <c r="G2314" s="3" t="s">
        <v>3610</v>
      </c>
      <c r="H2314" s="3" t="s">
        <v>34</v>
      </c>
      <c r="I2314" s="3" t="s">
        <v>77</v>
      </c>
      <c r="J2314" s="3" t="s">
        <v>36</v>
      </c>
      <c r="K2314" s="3" t="s">
        <v>61</v>
      </c>
      <c r="L2314" s="5">
        <v>6.25</v>
      </c>
      <c r="M2314" s="4">
        <v>2</v>
      </c>
      <c r="N2314" s="5">
        <v>6.3375000000000004</v>
      </c>
      <c r="O2314" s="5">
        <v>3.1687500000000002</v>
      </c>
      <c r="P2314" s="4">
        <v>3</v>
      </c>
      <c r="Q2314" s="6">
        <v>66.6666666666667</v>
      </c>
      <c r="R2314" s="7">
        <v>1</v>
      </c>
      <c r="S2314" s="6">
        <v>0</v>
      </c>
      <c r="T2314" s="5">
        <v>0</v>
      </c>
      <c r="U2314" s="5">
        <v>0</v>
      </c>
      <c r="V2314" s="5">
        <f t="shared" si="190"/>
        <v>6.3375000000000004</v>
      </c>
      <c r="W2314" s="5">
        <f t="shared" si="186"/>
        <v>-6.3375000000000004</v>
      </c>
      <c r="X2314" s="8">
        <f t="shared" si="187"/>
        <v>-1</v>
      </c>
      <c r="Y2314" s="4">
        <v>0</v>
      </c>
      <c r="Z2314" s="9" t="str">
        <f t="shared" si="188"/>
        <v>NA</v>
      </c>
      <c r="AA2314" s="10">
        <f t="shared" si="189"/>
        <v>0</v>
      </c>
    </row>
    <row r="2315" spans="1:27" x14ac:dyDescent="0.55000000000000004">
      <c r="A2315" s="3" t="s">
        <v>71</v>
      </c>
      <c r="B2315" s="3" t="s">
        <v>72</v>
      </c>
      <c r="C2315" s="3" t="s">
        <v>3967</v>
      </c>
      <c r="D2315" s="3" t="s">
        <v>1746</v>
      </c>
      <c r="E2315" s="4" t="s">
        <v>47</v>
      </c>
      <c r="F2315" s="3" t="s">
        <v>3625</v>
      </c>
      <c r="G2315" s="3" t="s">
        <v>3738</v>
      </c>
      <c r="H2315" s="3" t="s">
        <v>34</v>
      </c>
      <c r="I2315" s="3" t="s">
        <v>77</v>
      </c>
      <c r="J2315" s="3" t="s">
        <v>36</v>
      </c>
      <c r="K2315" s="3" t="s">
        <v>42</v>
      </c>
      <c r="L2315" s="5">
        <v>6.25</v>
      </c>
      <c r="M2315" s="4">
        <v>3</v>
      </c>
      <c r="N2315" s="5">
        <v>6.3624999750000004</v>
      </c>
      <c r="O2315" s="5">
        <v>2.120833325</v>
      </c>
      <c r="P2315" s="4">
        <v>32</v>
      </c>
      <c r="Q2315" s="6">
        <v>9.375</v>
      </c>
      <c r="R2315" s="7">
        <v>1.0562499999999999</v>
      </c>
      <c r="S2315" s="6">
        <v>0</v>
      </c>
      <c r="T2315" s="5">
        <v>0</v>
      </c>
      <c r="U2315" s="5">
        <v>0</v>
      </c>
      <c r="V2315" s="5">
        <f t="shared" si="190"/>
        <v>6.3624999750000004</v>
      </c>
      <c r="W2315" s="5">
        <f t="shared" si="186"/>
        <v>-6.3624999750000004</v>
      </c>
      <c r="X2315" s="8">
        <f t="shared" si="187"/>
        <v>-1</v>
      </c>
      <c r="Y2315" s="4">
        <v>0</v>
      </c>
      <c r="Z2315" s="9" t="str">
        <f t="shared" si="188"/>
        <v>NA</v>
      </c>
      <c r="AA2315" s="10">
        <f t="shared" si="189"/>
        <v>0</v>
      </c>
    </row>
    <row r="2316" spans="1:27" x14ac:dyDescent="0.55000000000000004">
      <c r="A2316" s="3" t="s">
        <v>71</v>
      </c>
      <c r="B2316" s="3" t="s">
        <v>72</v>
      </c>
      <c r="C2316" s="3" t="s">
        <v>3968</v>
      </c>
      <c r="D2316" s="3" t="s">
        <v>124</v>
      </c>
      <c r="E2316" s="4" t="s">
        <v>47</v>
      </c>
      <c r="F2316" s="3" t="s">
        <v>40</v>
      </c>
      <c r="G2316" s="3" t="s">
        <v>388</v>
      </c>
      <c r="H2316" s="3" t="s">
        <v>34</v>
      </c>
      <c r="I2316" s="3" t="s">
        <v>77</v>
      </c>
      <c r="J2316" s="3" t="s">
        <v>36</v>
      </c>
      <c r="K2316" s="3" t="s">
        <v>61</v>
      </c>
      <c r="L2316" s="5">
        <v>6.25</v>
      </c>
      <c r="M2316" s="4">
        <v>2</v>
      </c>
      <c r="N2316" s="5">
        <v>6.375</v>
      </c>
      <c r="O2316" s="5">
        <v>3.1875</v>
      </c>
      <c r="P2316" s="4">
        <v>63</v>
      </c>
      <c r="Q2316" s="6">
        <v>3.17460317460317</v>
      </c>
      <c r="R2316" s="7">
        <v>2.64920634920635</v>
      </c>
      <c r="S2316" s="6">
        <v>0</v>
      </c>
      <c r="T2316" s="5">
        <v>0</v>
      </c>
      <c r="U2316" s="5">
        <v>0</v>
      </c>
      <c r="V2316" s="5">
        <f t="shared" si="190"/>
        <v>6.375</v>
      </c>
      <c r="W2316" s="5">
        <f t="shared" si="186"/>
        <v>-6.375</v>
      </c>
      <c r="X2316" s="8">
        <f t="shared" si="187"/>
        <v>-1</v>
      </c>
      <c r="Y2316" s="4">
        <v>0</v>
      </c>
      <c r="Z2316" s="9" t="str">
        <f t="shared" si="188"/>
        <v>NA</v>
      </c>
      <c r="AA2316" s="10">
        <f t="shared" si="189"/>
        <v>0</v>
      </c>
    </row>
    <row r="2317" spans="1:27" x14ac:dyDescent="0.55000000000000004">
      <c r="A2317" s="3" t="s">
        <v>71</v>
      </c>
      <c r="B2317" s="3" t="s">
        <v>72</v>
      </c>
      <c r="C2317" s="3" t="s">
        <v>3969</v>
      </c>
      <c r="D2317" s="3" t="s">
        <v>3497</v>
      </c>
      <c r="E2317" s="4" t="s">
        <v>47</v>
      </c>
      <c r="F2317" s="3" t="s">
        <v>32</v>
      </c>
      <c r="G2317" s="3" t="s">
        <v>2714</v>
      </c>
      <c r="H2317" s="3" t="s">
        <v>34</v>
      </c>
      <c r="I2317" s="3" t="s">
        <v>77</v>
      </c>
      <c r="J2317" s="3" t="s">
        <v>36</v>
      </c>
      <c r="K2317" s="3" t="s">
        <v>61</v>
      </c>
      <c r="L2317" s="5">
        <v>6.25</v>
      </c>
      <c r="M2317" s="4">
        <v>9</v>
      </c>
      <c r="N2317" s="5">
        <v>6.3874999125</v>
      </c>
      <c r="O2317" s="5">
        <v>0.7097222125</v>
      </c>
      <c r="P2317" s="4">
        <v>2679</v>
      </c>
      <c r="Q2317" s="6">
        <v>0.33594624860022398</v>
      </c>
      <c r="R2317" s="7">
        <v>5.1006345651362404</v>
      </c>
      <c r="S2317" s="6">
        <v>0</v>
      </c>
      <c r="T2317" s="5">
        <v>0</v>
      </c>
      <c r="U2317" s="5">
        <v>0</v>
      </c>
      <c r="V2317" s="5">
        <f t="shared" si="190"/>
        <v>6.3874999125</v>
      </c>
      <c r="W2317" s="5">
        <f t="shared" si="186"/>
        <v>-6.3874999125</v>
      </c>
      <c r="X2317" s="8">
        <f t="shared" si="187"/>
        <v>-1</v>
      </c>
      <c r="Y2317" s="4">
        <v>0</v>
      </c>
      <c r="Z2317" s="9" t="str">
        <f t="shared" si="188"/>
        <v>NA</v>
      </c>
      <c r="AA2317" s="10">
        <f t="shared" si="189"/>
        <v>0</v>
      </c>
    </row>
    <row r="2318" spans="1:27" x14ac:dyDescent="0.55000000000000004">
      <c r="A2318" s="3" t="s">
        <v>71</v>
      </c>
      <c r="B2318" s="3" t="s">
        <v>72</v>
      </c>
      <c r="C2318" s="3" t="s">
        <v>3970</v>
      </c>
      <c r="D2318" s="3" t="s">
        <v>3971</v>
      </c>
      <c r="E2318" s="4" t="s">
        <v>47</v>
      </c>
      <c r="F2318" s="3" t="s">
        <v>32</v>
      </c>
      <c r="G2318" s="3" t="s">
        <v>2690</v>
      </c>
      <c r="H2318" s="3" t="s">
        <v>34</v>
      </c>
      <c r="I2318" s="3" t="s">
        <v>77</v>
      </c>
      <c r="J2318" s="3" t="s">
        <v>36</v>
      </c>
      <c r="K2318" s="3" t="s">
        <v>61</v>
      </c>
      <c r="L2318" s="5">
        <v>6.25</v>
      </c>
      <c r="M2318" s="4">
        <v>8</v>
      </c>
      <c r="N2318" s="5">
        <v>6.3875000000000002</v>
      </c>
      <c r="O2318" s="5">
        <v>0.79843750000000002</v>
      </c>
      <c r="P2318" s="4">
        <v>856</v>
      </c>
      <c r="Q2318" s="6">
        <v>0.934579439252336</v>
      </c>
      <c r="R2318" s="7">
        <v>4.7759345794392498</v>
      </c>
      <c r="S2318" s="6">
        <v>0</v>
      </c>
      <c r="T2318" s="5">
        <v>0</v>
      </c>
      <c r="U2318" s="5">
        <v>0</v>
      </c>
      <c r="V2318" s="5">
        <f t="shared" si="190"/>
        <v>6.3875000000000002</v>
      </c>
      <c r="W2318" s="5">
        <f t="shared" si="186"/>
        <v>-6.3875000000000002</v>
      </c>
      <c r="X2318" s="8">
        <f t="shared" si="187"/>
        <v>-1</v>
      </c>
      <c r="Y2318" s="4">
        <v>0</v>
      </c>
      <c r="Z2318" s="9" t="str">
        <f t="shared" si="188"/>
        <v>NA</v>
      </c>
      <c r="AA2318" s="10">
        <f t="shared" si="189"/>
        <v>0</v>
      </c>
    </row>
    <row r="2319" spans="1:27" x14ac:dyDescent="0.55000000000000004">
      <c r="A2319" s="3" t="s">
        <v>71</v>
      </c>
      <c r="B2319" s="3" t="s">
        <v>72</v>
      </c>
      <c r="C2319" s="3" t="s">
        <v>3972</v>
      </c>
      <c r="D2319" s="3" t="s">
        <v>3085</v>
      </c>
      <c r="E2319" s="4" t="s">
        <v>47</v>
      </c>
      <c r="F2319" s="3" t="s">
        <v>32</v>
      </c>
      <c r="G2319" s="3" t="s">
        <v>685</v>
      </c>
      <c r="H2319" s="3" t="s">
        <v>34</v>
      </c>
      <c r="I2319" s="3" t="s">
        <v>77</v>
      </c>
      <c r="J2319" s="3" t="s">
        <v>36</v>
      </c>
      <c r="K2319" s="3" t="s">
        <v>61</v>
      </c>
      <c r="L2319" s="5">
        <v>6.25</v>
      </c>
      <c r="M2319" s="4">
        <v>7</v>
      </c>
      <c r="N2319" s="5">
        <v>6.3999999874999993</v>
      </c>
      <c r="O2319" s="5">
        <v>0.9142857124999999</v>
      </c>
      <c r="P2319" s="4">
        <v>317</v>
      </c>
      <c r="Q2319" s="6">
        <v>2.20820189274448</v>
      </c>
      <c r="R2319" s="7">
        <v>5.9659305993690896</v>
      </c>
      <c r="S2319" s="6">
        <v>0</v>
      </c>
      <c r="T2319" s="5">
        <v>0</v>
      </c>
      <c r="U2319" s="5">
        <v>0</v>
      </c>
      <c r="V2319" s="5">
        <f t="shared" si="190"/>
        <v>6.3999999874999993</v>
      </c>
      <c r="W2319" s="5">
        <f t="shared" si="186"/>
        <v>-6.3999999874999993</v>
      </c>
      <c r="X2319" s="8">
        <f t="shared" si="187"/>
        <v>-1</v>
      </c>
      <c r="Y2319" s="4">
        <v>0</v>
      </c>
      <c r="Z2319" s="9" t="str">
        <f t="shared" si="188"/>
        <v>NA</v>
      </c>
      <c r="AA2319" s="10">
        <f t="shared" si="189"/>
        <v>0</v>
      </c>
    </row>
    <row r="2320" spans="1:27" x14ac:dyDescent="0.55000000000000004">
      <c r="A2320" s="3" t="s">
        <v>71</v>
      </c>
      <c r="B2320" s="3" t="s">
        <v>72</v>
      </c>
      <c r="C2320" s="3" t="s">
        <v>3973</v>
      </c>
      <c r="D2320" s="3" t="s">
        <v>3974</v>
      </c>
      <c r="E2320" s="4" t="s">
        <v>47</v>
      </c>
      <c r="F2320" s="3" t="s">
        <v>32</v>
      </c>
      <c r="G2320" s="3" t="s">
        <v>377</v>
      </c>
      <c r="H2320" s="3" t="s">
        <v>34</v>
      </c>
      <c r="I2320" s="3" t="s">
        <v>77</v>
      </c>
      <c r="J2320" s="3" t="s">
        <v>36</v>
      </c>
      <c r="K2320" s="3" t="s">
        <v>61</v>
      </c>
      <c r="L2320" s="5">
        <v>6.25</v>
      </c>
      <c r="M2320" s="4">
        <v>3</v>
      </c>
      <c r="N2320" s="5">
        <v>6.4124999999999996</v>
      </c>
      <c r="O2320" s="5">
        <v>2.1375000000000002</v>
      </c>
      <c r="P2320" s="4">
        <v>48</v>
      </c>
      <c r="Q2320" s="6">
        <v>6.25</v>
      </c>
      <c r="R2320" s="7">
        <v>1.3145833333333301</v>
      </c>
      <c r="S2320" s="6">
        <v>0</v>
      </c>
      <c r="T2320" s="5">
        <v>0</v>
      </c>
      <c r="U2320" s="5">
        <v>0</v>
      </c>
      <c r="V2320" s="5">
        <f t="shared" si="190"/>
        <v>6.4124999999999996</v>
      </c>
      <c r="W2320" s="5">
        <f t="shared" si="186"/>
        <v>-6.4124999999999996</v>
      </c>
      <c r="X2320" s="8">
        <f t="shared" si="187"/>
        <v>-1</v>
      </c>
      <c r="Y2320" s="4">
        <v>0</v>
      </c>
      <c r="Z2320" s="9" t="str">
        <f t="shared" si="188"/>
        <v>NA</v>
      </c>
      <c r="AA2320" s="10">
        <f t="shared" si="189"/>
        <v>0</v>
      </c>
    </row>
    <row r="2321" spans="1:27" x14ac:dyDescent="0.55000000000000004">
      <c r="A2321" s="3" t="s">
        <v>71</v>
      </c>
      <c r="B2321" s="3" t="s">
        <v>72</v>
      </c>
      <c r="C2321" s="3" t="s">
        <v>3975</v>
      </c>
      <c r="D2321" s="3" t="s">
        <v>3137</v>
      </c>
      <c r="E2321" s="4" t="s">
        <v>47</v>
      </c>
      <c r="F2321" s="3" t="s">
        <v>40</v>
      </c>
      <c r="G2321" s="3" t="s">
        <v>388</v>
      </c>
      <c r="H2321" s="3" t="s">
        <v>34</v>
      </c>
      <c r="I2321" s="3" t="s">
        <v>77</v>
      </c>
      <c r="J2321" s="3" t="s">
        <v>36</v>
      </c>
      <c r="K2321" s="3" t="s">
        <v>61</v>
      </c>
      <c r="L2321" s="5">
        <v>6.25</v>
      </c>
      <c r="M2321" s="4">
        <v>2</v>
      </c>
      <c r="N2321" s="5">
        <v>6.4124999999999996</v>
      </c>
      <c r="O2321" s="5">
        <v>3.2062499999999998</v>
      </c>
      <c r="P2321" s="4">
        <v>43</v>
      </c>
      <c r="Q2321" s="6">
        <v>4.6511627906976702</v>
      </c>
      <c r="R2321" s="7">
        <v>1.48372093023256</v>
      </c>
      <c r="S2321" s="6">
        <v>0</v>
      </c>
      <c r="T2321" s="5">
        <v>0</v>
      </c>
      <c r="U2321" s="5">
        <v>0</v>
      </c>
      <c r="V2321" s="5">
        <f t="shared" si="190"/>
        <v>6.4124999999999996</v>
      </c>
      <c r="W2321" s="5">
        <f t="shared" si="186"/>
        <v>-6.4124999999999996</v>
      </c>
      <c r="X2321" s="8">
        <f t="shared" si="187"/>
        <v>-1</v>
      </c>
      <c r="Y2321" s="4">
        <v>0</v>
      </c>
      <c r="Z2321" s="9" t="str">
        <f t="shared" si="188"/>
        <v>NA</v>
      </c>
      <c r="AA2321" s="10">
        <f t="shared" si="189"/>
        <v>0</v>
      </c>
    </row>
    <row r="2322" spans="1:27" x14ac:dyDescent="0.55000000000000004">
      <c r="A2322" s="3" t="s">
        <v>71</v>
      </c>
      <c r="B2322" s="3" t="s">
        <v>72</v>
      </c>
      <c r="C2322" s="3" t="s">
        <v>3976</v>
      </c>
      <c r="D2322" s="3" t="s">
        <v>3275</v>
      </c>
      <c r="E2322" s="4" t="s">
        <v>47</v>
      </c>
      <c r="F2322" s="3" t="s">
        <v>262</v>
      </c>
      <c r="G2322" s="3" t="s">
        <v>2768</v>
      </c>
      <c r="H2322" s="3" t="s">
        <v>34</v>
      </c>
      <c r="I2322" s="3" t="s">
        <v>77</v>
      </c>
      <c r="J2322" s="3" t="s">
        <v>36</v>
      </c>
      <c r="K2322" s="3" t="s">
        <v>61</v>
      </c>
      <c r="L2322" s="5">
        <v>6.25</v>
      </c>
      <c r="M2322" s="4">
        <v>2</v>
      </c>
      <c r="N2322" s="5">
        <v>6.4249999999999998</v>
      </c>
      <c r="O2322" s="5">
        <v>3.2124999999999999</v>
      </c>
      <c r="P2322" s="4">
        <v>27</v>
      </c>
      <c r="Q2322" s="6">
        <v>7.4074074074074101</v>
      </c>
      <c r="R2322" s="7">
        <v>5.4222222222222198</v>
      </c>
      <c r="S2322" s="6">
        <v>0</v>
      </c>
      <c r="T2322" s="5">
        <v>0</v>
      </c>
      <c r="U2322" s="5">
        <v>0</v>
      </c>
      <c r="V2322" s="5">
        <f t="shared" si="190"/>
        <v>6.4249999999999998</v>
      </c>
      <c r="W2322" s="5">
        <f t="shared" si="186"/>
        <v>-6.4249999999999998</v>
      </c>
      <c r="X2322" s="8">
        <f t="shared" si="187"/>
        <v>-1</v>
      </c>
      <c r="Y2322" s="4">
        <v>0</v>
      </c>
      <c r="Z2322" s="9" t="str">
        <f t="shared" si="188"/>
        <v>NA</v>
      </c>
      <c r="AA2322" s="10">
        <f t="shared" si="189"/>
        <v>0</v>
      </c>
    </row>
    <row r="2323" spans="1:27" x14ac:dyDescent="0.55000000000000004">
      <c r="A2323" s="3" t="s">
        <v>71</v>
      </c>
      <c r="B2323" s="3" t="s">
        <v>72</v>
      </c>
      <c r="C2323" s="3" t="s">
        <v>3977</v>
      </c>
      <c r="D2323" s="3" t="s">
        <v>3978</v>
      </c>
      <c r="E2323" s="4" t="s">
        <v>47</v>
      </c>
      <c r="F2323" s="3" t="s">
        <v>104</v>
      </c>
      <c r="G2323" s="3" t="s">
        <v>2912</v>
      </c>
      <c r="H2323" s="3" t="s">
        <v>34</v>
      </c>
      <c r="I2323" s="3" t="s">
        <v>77</v>
      </c>
      <c r="J2323" s="3" t="s">
        <v>36</v>
      </c>
      <c r="K2323" s="3" t="s">
        <v>61</v>
      </c>
      <c r="L2323" s="5">
        <v>6.25</v>
      </c>
      <c r="M2323" s="4">
        <v>3</v>
      </c>
      <c r="N2323" s="5">
        <v>6.4374999749999997</v>
      </c>
      <c r="O2323" s="5">
        <v>2.1458333249999999</v>
      </c>
      <c r="P2323" s="4">
        <v>28</v>
      </c>
      <c r="Q2323" s="6">
        <v>10.714285714285699</v>
      </c>
      <c r="R2323" s="7">
        <v>2.1</v>
      </c>
      <c r="S2323" s="6">
        <v>0</v>
      </c>
      <c r="T2323" s="5">
        <v>0</v>
      </c>
      <c r="U2323" s="5">
        <v>0</v>
      </c>
      <c r="V2323" s="5">
        <f t="shared" si="190"/>
        <v>6.4374999749999997</v>
      </c>
      <c r="W2323" s="5">
        <f t="shared" si="186"/>
        <v>-6.4374999749999997</v>
      </c>
      <c r="X2323" s="8">
        <f t="shared" si="187"/>
        <v>-1</v>
      </c>
      <c r="Y2323" s="4">
        <v>0</v>
      </c>
      <c r="Z2323" s="9" t="str">
        <f t="shared" si="188"/>
        <v>NA</v>
      </c>
      <c r="AA2323" s="10">
        <f t="shared" si="189"/>
        <v>0</v>
      </c>
    </row>
    <row r="2324" spans="1:27" x14ac:dyDescent="0.55000000000000004">
      <c r="A2324" s="3" t="s">
        <v>71</v>
      </c>
      <c r="B2324" s="3" t="s">
        <v>72</v>
      </c>
      <c r="C2324" s="3" t="s">
        <v>3979</v>
      </c>
      <c r="D2324" s="3" t="s">
        <v>3541</v>
      </c>
      <c r="E2324" s="4" t="s">
        <v>47</v>
      </c>
      <c r="F2324" s="3" t="s">
        <v>40</v>
      </c>
      <c r="G2324" s="3" t="s">
        <v>3195</v>
      </c>
      <c r="H2324" s="3" t="s">
        <v>34</v>
      </c>
      <c r="I2324" s="3" t="s">
        <v>77</v>
      </c>
      <c r="J2324" s="3" t="s">
        <v>36</v>
      </c>
      <c r="K2324" s="3" t="s">
        <v>42</v>
      </c>
      <c r="L2324" s="5">
        <v>6.25</v>
      </c>
      <c r="M2324" s="4">
        <v>2</v>
      </c>
      <c r="N2324" s="5">
        <v>6.4375</v>
      </c>
      <c r="O2324" s="5">
        <v>3.21875</v>
      </c>
      <c r="P2324" s="4">
        <v>3</v>
      </c>
      <c r="Q2324" s="6">
        <v>66.6666666666667</v>
      </c>
      <c r="R2324" s="7">
        <v>1</v>
      </c>
      <c r="S2324" s="6">
        <v>0</v>
      </c>
      <c r="T2324" s="5">
        <v>0</v>
      </c>
      <c r="U2324" s="5">
        <v>0</v>
      </c>
      <c r="V2324" s="5">
        <f t="shared" si="190"/>
        <v>6.4375</v>
      </c>
      <c r="W2324" s="5">
        <f t="shared" si="186"/>
        <v>-6.4375</v>
      </c>
      <c r="X2324" s="8">
        <f t="shared" si="187"/>
        <v>-1</v>
      </c>
      <c r="Y2324" s="4">
        <v>0</v>
      </c>
      <c r="Z2324" s="9" t="str">
        <f t="shared" si="188"/>
        <v>NA</v>
      </c>
      <c r="AA2324" s="10">
        <f t="shared" si="189"/>
        <v>0</v>
      </c>
    </row>
    <row r="2325" spans="1:27" x14ac:dyDescent="0.55000000000000004">
      <c r="A2325" s="3" t="s">
        <v>71</v>
      </c>
      <c r="B2325" s="3" t="s">
        <v>72</v>
      </c>
      <c r="C2325" s="3" t="s">
        <v>3980</v>
      </c>
      <c r="D2325" s="3" t="s">
        <v>2683</v>
      </c>
      <c r="E2325" s="4" t="s">
        <v>47</v>
      </c>
      <c r="F2325" s="3" t="s">
        <v>40</v>
      </c>
      <c r="G2325" s="3" t="s">
        <v>122</v>
      </c>
      <c r="H2325" s="3" t="s">
        <v>34</v>
      </c>
      <c r="I2325" s="3" t="s">
        <v>77</v>
      </c>
      <c r="J2325" s="3" t="s">
        <v>36</v>
      </c>
      <c r="K2325" s="3" t="s">
        <v>61</v>
      </c>
      <c r="L2325" s="5">
        <v>6.25</v>
      </c>
      <c r="M2325" s="4">
        <v>6</v>
      </c>
      <c r="N2325" s="5">
        <v>6.4374999749999997</v>
      </c>
      <c r="O2325" s="5">
        <v>1.0729166625</v>
      </c>
      <c r="P2325" s="4">
        <v>24</v>
      </c>
      <c r="Q2325" s="6">
        <v>25</v>
      </c>
      <c r="R2325" s="7">
        <v>1.0416666666666701</v>
      </c>
      <c r="S2325" s="6">
        <v>0</v>
      </c>
      <c r="T2325" s="5">
        <v>0</v>
      </c>
      <c r="U2325" s="5">
        <v>0</v>
      </c>
      <c r="V2325" s="5">
        <f t="shared" si="190"/>
        <v>6.4374999749999997</v>
      </c>
      <c r="W2325" s="5">
        <f t="shared" si="186"/>
        <v>-6.4374999749999997</v>
      </c>
      <c r="X2325" s="8">
        <f t="shared" si="187"/>
        <v>-1</v>
      </c>
      <c r="Y2325" s="4">
        <v>0</v>
      </c>
      <c r="Z2325" s="9" t="str">
        <f t="shared" si="188"/>
        <v>NA</v>
      </c>
      <c r="AA2325" s="10">
        <f t="shared" si="189"/>
        <v>0</v>
      </c>
    </row>
    <row r="2326" spans="1:27" x14ac:dyDescent="0.55000000000000004">
      <c r="A2326" s="3" t="s">
        <v>71</v>
      </c>
      <c r="B2326" s="3" t="s">
        <v>72</v>
      </c>
      <c r="C2326" s="3" t="s">
        <v>3981</v>
      </c>
      <c r="D2326" s="3" t="s">
        <v>3435</v>
      </c>
      <c r="E2326" s="4" t="s">
        <v>47</v>
      </c>
      <c r="F2326" s="3" t="s">
        <v>173</v>
      </c>
      <c r="G2326" s="3" t="s">
        <v>2764</v>
      </c>
      <c r="H2326" s="3" t="s">
        <v>34</v>
      </c>
      <c r="I2326" s="3" t="s">
        <v>77</v>
      </c>
      <c r="J2326" s="3" t="s">
        <v>36</v>
      </c>
      <c r="K2326" s="3" t="s">
        <v>42</v>
      </c>
      <c r="L2326" s="5">
        <v>6.25</v>
      </c>
      <c r="M2326" s="4">
        <v>4</v>
      </c>
      <c r="N2326" s="5">
        <v>6.4749999999999996</v>
      </c>
      <c r="O2326" s="5">
        <v>1.6187499999999999</v>
      </c>
      <c r="P2326" s="4">
        <v>21</v>
      </c>
      <c r="Q2326" s="6">
        <v>19.047619047619001</v>
      </c>
      <c r="R2326" s="7">
        <v>2.4761904761904798</v>
      </c>
      <c r="S2326" s="6">
        <v>0</v>
      </c>
      <c r="T2326" s="5">
        <v>0</v>
      </c>
      <c r="U2326" s="5">
        <v>0</v>
      </c>
      <c r="V2326" s="5">
        <f t="shared" si="190"/>
        <v>6.4749999999999996</v>
      </c>
      <c r="W2326" s="5">
        <f t="shared" si="186"/>
        <v>-6.4749999999999996</v>
      </c>
      <c r="X2326" s="8">
        <f t="shared" si="187"/>
        <v>-1</v>
      </c>
      <c r="Y2326" s="4">
        <v>0</v>
      </c>
      <c r="Z2326" s="9" t="str">
        <f t="shared" si="188"/>
        <v>NA</v>
      </c>
      <c r="AA2326" s="10">
        <f t="shared" si="189"/>
        <v>0</v>
      </c>
    </row>
    <row r="2327" spans="1:27" x14ac:dyDescent="0.55000000000000004">
      <c r="A2327" s="3" t="s">
        <v>71</v>
      </c>
      <c r="B2327" s="3" t="s">
        <v>72</v>
      </c>
      <c r="C2327" s="3" t="s">
        <v>3982</v>
      </c>
      <c r="D2327" s="3" t="s">
        <v>3983</v>
      </c>
      <c r="E2327" s="4" t="s">
        <v>47</v>
      </c>
      <c r="F2327" s="3" t="s">
        <v>32</v>
      </c>
      <c r="G2327" s="3" t="s">
        <v>2690</v>
      </c>
      <c r="H2327" s="3" t="s">
        <v>34</v>
      </c>
      <c r="I2327" s="3" t="s">
        <v>77</v>
      </c>
      <c r="J2327" s="3" t="s">
        <v>36</v>
      </c>
      <c r="K2327" s="3" t="s">
        <v>61</v>
      </c>
      <c r="L2327" s="5">
        <v>6.25</v>
      </c>
      <c r="M2327" s="4">
        <v>11</v>
      </c>
      <c r="N2327" s="5">
        <v>6.4749999874999995</v>
      </c>
      <c r="O2327" s="5">
        <v>0.58863636249999995</v>
      </c>
      <c r="P2327" s="4">
        <v>295</v>
      </c>
      <c r="Q2327" s="6">
        <v>3.7288135593220302</v>
      </c>
      <c r="R2327" s="7">
        <v>5.7945762711864397</v>
      </c>
      <c r="S2327" s="6">
        <v>0</v>
      </c>
      <c r="T2327" s="5">
        <v>0</v>
      </c>
      <c r="U2327" s="5">
        <v>0</v>
      </c>
      <c r="V2327" s="5">
        <f t="shared" si="190"/>
        <v>6.4749999874999995</v>
      </c>
      <c r="W2327" s="5">
        <f t="shared" si="186"/>
        <v>-6.4749999874999995</v>
      </c>
      <c r="X2327" s="8">
        <f t="shared" si="187"/>
        <v>-1</v>
      </c>
      <c r="Y2327" s="4">
        <v>0</v>
      </c>
      <c r="Z2327" s="9" t="str">
        <f t="shared" si="188"/>
        <v>NA</v>
      </c>
      <c r="AA2327" s="10">
        <f t="shared" si="189"/>
        <v>0</v>
      </c>
    </row>
    <row r="2328" spans="1:27" x14ac:dyDescent="0.55000000000000004">
      <c r="A2328" s="3" t="s">
        <v>71</v>
      </c>
      <c r="B2328" s="3" t="s">
        <v>72</v>
      </c>
      <c r="C2328" s="3" t="s">
        <v>3984</v>
      </c>
      <c r="D2328" s="3" t="s">
        <v>3217</v>
      </c>
      <c r="E2328" s="4" t="s">
        <v>47</v>
      </c>
      <c r="F2328" s="3" t="s">
        <v>104</v>
      </c>
      <c r="G2328" s="3" t="s">
        <v>2912</v>
      </c>
      <c r="H2328" s="3" t="s">
        <v>34</v>
      </c>
      <c r="I2328" s="3" t="s">
        <v>77</v>
      </c>
      <c r="J2328" s="3" t="s">
        <v>36</v>
      </c>
      <c r="K2328" s="3" t="s">
        <v>61</v>
      </c>
      <c r="L2328" s="5">
        <v>6.25</v>
      </c>
      <c r="M2328" s="4">
        <v>3</v>
      </c>
      <c r="N2328" s="5">
        <v>6.4874999999999998</v>
      </c>
      <c r="O2328" s="5">
        <v>2.1625000000000001</v>
      </c>
      <c r="P2328" s="4">
        <v>8</v>
      </c>
      <c r="Q2328" s="6">
        <v>37.5</v>
      </c>
      <c r="R2328" s="7">
        <v>1</v>
      </c>
      <c r="S2328" s="6">
        <v>0</v>
      </c>
      <c r="T2328" s="5">
        <v>0</v>
      </c>
      <c r="U2328" s="5">
        <v>0</v>
      </c>
      <c r="V2328" s="5">
        <f t="shared" si="190"/>
        <v>6.4874999999999998</v>
      </c>
      <c r="W2328" s="5">
        <f t="shared" si="186"/>
        <v>-6.4874999999999998</v>
      </c>
      <c r="X2328" s="8">
        <f t="shared" si="187"/>
        <v>-1</v>
      </c>
      <c r="Y2328" s="4">
        <v>0</v>
      </c>
      <c r="Z2328" s="9" t="str">
        <f t="shared" si="188"/>
        <v>NA</v>
      </c>
      <c r="AA2328" s="10">
        <f t="shared" si="189"/>
        <v>0</v>
      </c>
    </row>
    <row r="2329" spans="1:27" x14ac:dyDescent="0.55000000000000004">
      <c r="A2329" s="3" t="s">
        <v>71</v>
      </c>
      <c r="B2329" s="3" t="s">
        <v>72</v>
      </c>
      <c r="C2329" s="3" t="s">
        <v>3985</v>
      </c>
      <c r="D2329" s="3" t="s">
        <v>322</v>
      </c>
      <c r="E2329" s="4" t="s">
        <v>47</v>
      </c>
      <c r="F2329" s="3" t="s">
        <v>221</v>
      </c>
      <c r="G2329" s="3" t="s">
        <v>222</v>
      </c>
      <c r="H2329" s="3" t="s">
        <v>34</v>
      </c>
      <c r="I2329" s="3" t="s">
        <v>77</v>
      </c>
      <c r="J2329" s="3" t="s">
        <v>36</v>
      </c>
      <c r="K2329" s="3" t="s">
        <v>61</v>
      </c>
      <c r="L2329" s="5">
        <v>6.25</v>
      </c>
      <c r="M2329" s="4">
        <v>4</v>
      </c>
      <c r="N2329" s="5">
        <v>6.4874999999999998</v>
      </c>
      <c r="O2329" s="5">
        <v>1.621875</v>
      </c>
      <c r="P2329" s="4">
        <v>11</v>
      </c>
      <c r="Q2329" s="6">
        <v>36.363636363636402</v>
      </c>
      <c r="R2329" s="7">
        <v>1.0909090909090899</v>
      </c>
      <c r="S2329" s="6">
        <v>0</v>
      </c>
      <c r="T2329" s="5">
        <v>0</v>
      </c>
      <c r="U2329" s="5">
        <v>0</v>
      </c>
      <c r="V2329" s="5">
        <f t="shared" si="190"/>
        <v>6.4874999999999998</v>
      </c>
      <c r="W2329" s="5">
        <f t="shared" si="186"/>
        <v>-6.4874999999999998</v>
      </c>
      <c r="X2329" s="8">
        <f t="shared" si="187"/>
        <v>-1</v>
      </c>
      <c r="Y2329" s="4">
        <v>0</v>
      </c>
      <c r="Z2329" s="9" t="str">
        <f t="shared" si="188"/>
        <v>NA</v>
      </c>
      <c r="AA2329" s="10">
        <f t="shared" si="189"/>
        <v>0</v>
      </c>
    </row>
    <row r="2330" spans="1:27" x14ac:dyDescent="0.55000000000000004">
      <c r="A2330" s="3" t="s">
        <v>71</v>
      </c>
      <c r="B2330" s="3" t="s">
        <v>72</v>
      </c>
      <c r="C2330" s="3" t="s">
        <v>3986</v>
      </c>
      <c r="D2330" s="3" t="s">
        <v>3560</v>
      </c>
      <c r="E2330" s="4" t="s">
        <v>47</v>
      </c>
      <c r="F2330" s="3" t="s">
        <v>104</v>
      </c>
      <c r="G2330" s="3" t="s">
        <v>2836</v>
      </c>
      <c r="H2330" s="3" t="s">
        <v>34</v>
      </c>
      <c r="I2330" s="3" t="s">
        <v>77</v>
      </c>
      <c r="J2330" s="3" t="s">
        <v>36</v>
      </c>
      <c r="K2330" s="3" t="s">
        <v>61</v>
      </c>
      <c r="L2330" s="5">
        <v>6.25</v>
      </c>
      <c r="M2330" s="4">
        <v>4</v>
      </c>
      <c r="N2330" s="5">
        <v>6.5</v>
      </c>
      <c r="O2330" s="5">
        <v>1.625</v>
      </c>
      <c r="P2330" s="4">
        <v>23</v>
      </c>
      <c r="Q2330" s="6">
        <v>17.3913043478261</v>
      </c>
      <c r="R2330" s="7">
        <v>1.2156521739130399</v>
      </c>
      <c r="S2330" s="6">
        <v>0</v>
      </c>
      <c r="T2330" s="5">
        <v>0</v>
      </c>
      <c r="U2330" s="5">
        <v>0</v>
      </c>
      <c r="V2330" s="5">
        <f t="shared" si="190"/>
        <v>6.5</v>
      </c>
      <c r="W2330" s="5">
        <f t="shared" si="186"/>
        <v>-6.5</v>
      </c>
      <c r="X2330" s="8">
        <f t="shared" si="187"/>
        <v>-1</v>
      </c>
      <c r="Y2330" s="4">
        <v>0</v>
      </c>
      <c r="Z2330" s="9" t="str">
        <f t="shared" si="188"/>
        <v>NA</v>
      </c>
      <c r="AA2330" s="10">
        <f t="shared" si="189"/>
        <v>0</v>
      </c>
    </row>
    <row r="2331" spans="1:27" x14ac:dyDescent="0.55000000000000004">
      <c r="A2331" s="3" t="s">
        <v>71</v>
      </c>
      <c r="B2331" s="3" t="s">
        <v>72</v>
      </c>
      <c r="C2331" s="3" t="s">
        <v>3987</v>
      </c>
      <c r="D2331" s="3" t="s">
        <v>2638</v>
      </c>
      <c r="E2331" s="4" t="s">
        <v>47</v>
      </c>
      <c r="F2331" s="3" t="s">
        <v>137</v>
      </c>
      <c r="G2331" s="3" t="s">
        <v>138</v>
      </c>
      <c r="H2331" s="3" t="s">
        <v>34</v>
      </c>
      <c r="I2331" s="3" t="s">
        <v>77</v>
      </c>
      <c r="J2331" s="3" t="s">
        <v>36</v>
      </c>
      <c r="K2331" s="3" t="s">
        <v>42</v>
      </c>
      <c r="L2331" s="5">
        <v>6.25</v>
      </c>
      <c r="M2331" s="4">
        <v>3</v>
      </c>
      <c r="N2331" s="5">
        <v>6.5250000000000004</v>
      </c>
      <c r="O2331" s="5">
        <v>2.1749999999999998</v>
      </c>
      <c r="P2331" s="4">
        <v>41</v>
      </c>
      <c r="Q2331" s="6">
        <v>7.3170731707317103</v>
      </c>
      <c r="R2331" s="7">
        <v>1.6097560975609799</v>
      </c>
      <c r="S2331" s="6">
        <v>0</v>
      </c>
      <c r="T2331" s="5">
        <v>0</v>
      </c>
      <c r="U2331" s="5">
        <v>0</v>
      </c>
      <c r="V2331" s="5">
        <f t="shared" si="190"/>
        <v>6.5250000000000004</v>
      </c>
      <c r="W2331" s="5">
        <f t="shared" si="186"/>
        <v>-6.5250000000000004</v>
      </c>
      <c r="X2331" s="8">
        <f t="shared" si="187"/>
        <v>-1</v>
      </c>
      <c r="Y2331" s="4">
        <v>0</v>
      </c>
      <c r="Z2331" s="9" t="str">
        <f t="shared" si="188"/>
        <v>NA</v>
      </c>
      <c r="AA2331" s="10">
        <f t="shared" si="189"/>
        <v>0</v>
      </c>
    </row>
    <row r="2332" spans="1:27" x14ac:dyDescent="0.55000000000000004">
      <c r="A2332" s="3" t="s">
        <v>71</v>
      </c>
      <c r="B2332" s="3" t="s">
        <v>72</v>
      </c>
      <c r="C2332" s="3" t="s">
        <v>3988</v>
      </c>
      <c r="D2332" s="3" t="s">
        <v>3560</v>
      </c>
      <c r="E2332" s="4" t="s">
        <v>47</v>
      </c>
      <c r="F2332" s="3" t="s">
        <v>137</v>
      </c>
      <c r="G2332" s="3" t="s">
        <v>2968</v>
      </c>
      <c r="H2332" s="3" t="s">
        <v>34</v>
      </c>
      <c r="I2332" s="3" t="s">
        <v>77</v>
      </c>
      <c r="J2332" s="3" t="s">
        <v>36</v>
      </c>
      <c r="K2332" s="3" t="s">
        <v>42</v>
      </c>
      <c r="L2332" s="5">
        <v>6.25</v>
      </c>
      <c r="M2332" s="4">
        <v>2</v>
      </c>
      <c r="N2332" s="5">
        <v>6.5250000000000004</v>
      </c>
      <c r="O2332" s="5">
        <v>3.2625000000000002</v>
      </c>
      <c r="P2332" s="4">
        <v>35</v>
      </c>
      <c r="Q2332" s="6">
        <v>5.71428571428571</v>
      </c>
      <c r="R2332" s="7">
        <v>1.74114285714286</v>
      </c>
      <c r="S2332" s="6">
        <v>0</v>
      </c>
      <c r="T2332" s="5">
        <v>0</v>
      </c>
      <c r="U2332" s="5">
        <v>0</v>
      </c>
      <c r="V2332" s="5">
        <f t="shared" si="190"/>
        <v>6.5250000000000004</v>
      </c>
      <c r="W2332" s="5">
        <f t="shared" si="186"/>
        <v>-6.5250000000000004</v>
      </c>
      <c r="X2332" s="8">
        <f t="shared" si="187"/>
        <v>-1</v>
      </c>
      <c r="Y2332" s="4">
        <v>0</v>
      </c>
      <c r="Z2332" s="9" t="str">
        <f t="shared" si="188"/>
        <v>NA</v>
      </c>
      <c r="AA2332" s="10">
        <f t="shared" si="189"/>
        <v>0</v>
      </c>
    </row>
    <row r="2333" spans="1:27" x14ac:dyDescent="0.55000000000000004">
      <c r="A2333" s="3" t="s">
        <v>71</v>
      </c>
      <c r="B2333" s="3" t="s">
        <v>72</v>
      </c>
      <c r="C2333" s="3" t="s">
        <v>3989</v>
      </c>
      <c r="D2333" s="3" t="s">
        <v>3812</v>
      </c>
      <c r="E2333" s="4" t="s">
        <v>47</v>
      </c>
      <c r="F2333" s="3" t="s">
        <v>133</v>
      </c>
      <c r="G2333" s="3" t="s">
        <v>3300</v>
      </c>
      <c r="H2333" s="3" t="s">
        <v>34</v>
      </c>
      <c r="I2333" s="3" t="s">
        <v>77</v>
      </c>
      <c r="J2333" s="3" t="s">
        <v>36</v>
      </c>
      <c r="K2333" s="3" t="s">
        <v>61</v>
      </c>
      <c r="L2333" s="5">
        <v>6.25</v>
      </c>
      <c r="M2333" s="4">
        <v>2</v>
      </c>
      <c r="N2333" s="5">
        <v>6.5374999999999996</v>
      </c>
      <c r="O2333" s="5">
        <v>3.2687499999999998</v>
      </c>
      <c r="P2333" s="4">
        <v>98</v>
      </c>
      <c r="Q2333" s="6">
        <v>2.0408163265306101</v>
      </c>
      <c r="R2333" s="7">
        <v>1.5948979591836701</v>
      </c>
      <c r="S2333" s="6">
        <v>0</v>
      </c>
      <c r="T2333" s="5">
        <v>0</v>
      </c>
      <c r="U2333" s="5">
        <v>0</v>
      </c>
      <c r="V2333" s="5">
        <f t="shared" si="190"/>
        <v>6.5374999999999996</v>
      </c>
      <c r="W2333" s="5">
        <f t="shared" si="186"/>
        <v>-6.5374999999999996</v>
      </c>
      <c r="X2333" s="8">
        <f t="shared" si="187"/>
        <v>-1</v>
      </c>
      <c r="Y2333" s="4">
        <v>0</v>
      </c>
      <c r="Z2333" s="9" t="str">
        <f t="shared" si="188"/>
        <v>NA</v>
      </c>
      <c r="AA2333" s="10">
        <f t="shared" si="189"/>
        <v>0</v>
      </c>
    </row>
    <row r="2334" spans="1:27" x14ac:dyDescent="0.55000000000000004">
      <c r="A2334" s="3" t="s">
        <v>71</v>
      </c>
      <c r="B2334" s="3" t="s">
        <v>72</v>
      </c>
      <c r="C2334" s="3" t="s">
        <v>3990</v>
      </c>
      <c r="D2334" s="3" t="s">
        <v>3991</v>
      </c>
      <c r="E2334" s="4" t="s">
        <v>47</v>
      </c>
      <c r="F2334" s="3" t="s">
        <v>173</v>
      </c>
      <c r="G2334" s="3" t="s">
        <v>3418</v>
      </c>
      <c r="H2334" s="3" t="s">
        <v>1727</v>
      </c>
      <c r="I2334" s="3" t="s">
        <v>77</v>
      </c>
      <c r="J2334" s="3" t="s">
        <v>36</v>
      </c>
      <c r="K2334" s="3" t="s">
        <v>42</v>
      </c>
      <c r="L2334" s="5">
        <v>6.25</v>
      </c>
      <c r="M2334" s="4">
        <v>4</v>
      </c>
      <c r="N2334" s="5">
        <v>6.55</v>
      </c>
      <c r="O2334" s="5">
        <v>1.6375</v>
      </c>
      <c r="P2334" s="4">
        <v>239</v>
      </c>
      <c r="Q2334" s="6">
        <v>1.67364016736402</v>
      </c>
      <c r="R2334" s="7">
        <v>1.2276150627615099</v>
      </c>
      <c r="S2334" s="6">
        <v>0</v>
      </c>
      <c r="T2334" s="5">
        <v>0</v>
      </c>
      <c r="U2334" s="5">
        <v>0</v>
      </c>
      <c r="V2334" s="5">
        <f t="shared" si="190"/>
        <v>6.55</v>
      </c>
      <c r="W2334" s="5">
        <f t="shared" si="186"/>
        <v>-6.55</v>
      </c>
      <c r="X2334" s="8">
        <f t="shared" si="187"/>
        <v>-1</v>
      </c>
      <c r="Y2334" s="4">
        <v>0</v>
      </c>
      <c r="Z2334" s="9" t="str">
        <f t="shared" si="188"/>
        <v>NA</v>
      </c>
      <c r="AA2334" s="10">
        <f t="shared" si="189"/>
        <v>0</v>
      </c>
    </row>
    <row r="2335" spans="1:27" x14ac:dyDescent="0.55000000000000004">
      <c r="A2335" s="3" t="s">
        <v>71</v>
      </c>
      <c r="B2335" s="3" t="s">
        <v>72</v>
      </c>
      <c r="C2335" s="3" t="s">
        <v>3992</v>
      </c>
      <c r="D2335" s="3" t="s">
        <v>1184</v>
      </c>
      <c r="E2335" s="4" t="s">
        <v>47</v>
      </c>
      <c r="F2335" s="3" t="s">
        <v>32</v>
      </c>
      <c r="G2335" s="3" t="s">
        <v>697</v>
      </c>
      <c r="H2335" s="3" t="s">
        <v>34</v>
      </c>
      <c r="I2335" s="3" t="s">
        <v>77</v>
      </c>
      <c r="J2335" s="3" t="s">
        <v>36</v>
      </c>
      <c r="K2335" s="3" t="s">
        <v>42</v>
      </c>
      <c r="L2335" s="5">
        <v>6.25</v>
      </c>
      <c r="M2335" s="4">
        <v>5</v>
      </c>
      <c r="N2335" s="5">
        <v>6.55</v>
      </c>
      <c r="O2335" s="5">
        <v>1.31</v>
      </c>
      <c r="P2335" s="4">
        <v>53</v>
      </c>
      <c r="Q2335" s="6">
        <v>9.4339622641509404</v>
      </c>
      <c r="R2335" s="7">
        <v>5.2094339622641499</v>
      </c>
      <c r="S2335" s="6">
        <v>0</v>
      </c>
      <c r="T2335" s="5">
        <v>0</v>
      </c>
      <c r="U2335" s="5">
        <v>0</v>
      </c>
      <c r="V2335" s="5">
        <f t="shared" si="190"/>
        <v>6.55</v>
      </c>
      <c r="W2335" s="5">
        <f t="shared" si="186"/>
        <v>-6.55</v>
      </c>
      <c r="X2335" s="8">
        <f t="shared" si="187"/>
        <v>-1</v>
      </c>
      <c r="Y2335" s="4">
        <v>0</v>
      </c>
      <c r="Z2335" s="9" t="str">
        <f t="shared" si="188"/>
        <v>NA</v>
      </c>
      <c r="AA2335" s="10">
        <f t="shared" si="189"/>
        <v>0</v>
      </c>
    </row>
    <row r="2336" spans="1:27" x14ac:dyDescent="0.55000000000000004">
      <c r="A2336" s="3" t="s">
        <v>71</v>
      </c>
      <c r="B2336" s="3" t="s">
        <v>72</v>
      </c>
      <c r="C2336" s="3" t="s">
        <v>3993</v>
      </c>
      <c r="D2336" s="3" t="s">
        <v>3184</v>
      </c>
      <c r="E2336" s="4" t="s">
        <v>47</v>
      </c>
      <c r="F2336" s="3" t="s">
        <v>125</v>
      </c>
      <c r="G2336" s="3" t="s">
        <v>3994</v>
      </c>
      <c r="H2336" s="3" t="s">
        <v>34</v>
      </c>
      <c r="I2336" s="3" t="s">
        <v>77</v>
      </c>
      <c r="J2336" s="3" t="s">
        <v>36</v>
      </c>
      <c r="K2336" s="3" t="s">
        <v>61</v>
      </c>
      <c r="L2336" s="5">
        <v>6.25</v>
      </c>
      <c r="M2336" s="4">
        <v>2</v>
      </c>
      <c r="N2336" s="5">
        <v>6.55</v>
      </c>
      <c r="O2336" s="5">
        <v>3.2749999999999999</v>
      </c>
      <c r="P2336" s="4">
        <v>11</v>
      </c>
      <c r="Q2336" s="6">
        <v>18.181818181818201</v>
      </c>
      <c r="R2336" s="7">
        <v>1</v>
      </c>
      <c r="S2336" s="6">
        <v>0</v>
      </c>
      <c r="T2336" s="5">
        <v>0</v>
      </c>
      <c r="U2336" s="5">
        <v>0</v>
      </c>
      <c r="V2336" s="5">
        <f t="shared" si="190"/>
        <v>6.55</v>
      </c>
      <c r="W2336" s="5">
        <f t="shared" si="186"/>
        <v>-6.55</v>
      </c>
      <c r="X2336" s="8">
        <f t="shared" si="187"/>
        <v>-1</v>
      </c>
      <c r="Y2336" s="4">
        <v>0</v>
      </c>
      <c r="Z2336" s="9" t="str">
        <f t="shared" si="188"/>
        <v>NA</v>
      </c>
      <c r="AA2336" s="10">
        <f t="shared" si="189"/>
        <v>0</v>
      </c>
    </row>
    <row r="2337" spans="1:27" x14ac:dyDescent="0.55000000000000004">
      <c r="A2337" s="3" t="s">
        <v>71</v>
      </c>
      <c r="B2337" s="3" t="s">
        <v>72</v>
      </c>
      <c r="C2337" s="3" t="s">
        <v>3995</v>
      </c>
      <c r="D2337" s="3" t="s">
        <v>258</v>
      </c>
      <c r="E2337" s="4" t="s">
        <v>47</v>
      </c>
      <c r="F2337" s="3" t="s">
        <v>133</v>
      </c>
      <c r="G2337" s="3" t="s">
        <v>2681</v>
      </c>
      <c r="H2337" s="3" t="s">
        <v>34</v>
      </c>
      <c r="I2337" s="3" t="s">
        <v>77</v>
      </c>
      <c r="J2337" s="3" t="s">
        <v>36</v>
      </c>
      <c r="K2337" s="3" t="s">
        <v>61</v>
      </c>
      <c r="L2337" s="5">
        <v>6.25</v>
      </c>
      <c r="M2337" s="4">
        <v>5</v>
      </c>
      <c r="N2337" s="5">
        <v>6.6</v>
      </c>
      <c r="O2337" s="5">
        <v>1.32</v>
      </c>
      <c r="P2337" s="4">
        <v>457</v>
      </c>
      <c r="Q2337" s="6">
        <v>1.0940919037199099</v>
      </c>
      <c r="R2337" s="7">
        <v>1.6665207877461701</v>
      </c>
      <c r="S2337" s="6">
        <v>0</v>
      </c>
      <c r="T2337" s="5">
        <v>0</v>
      </c>
      <c r="U2337" s="5">
        <v>0</v>
      </c>
      <c r="V2337" s="5">
        <f t="shared" si="190"/>
        <v>6.6</v>
      </c>
      <c r="W2337" s="5">
        <f t="shared" si="186"/>
        <v>-6.6</v>
      </c>
      <c r="X2337" s="8">
        <f t="shared" si="187"/>
        <v>-1</v>
      </c>
      <c r="Y2337" s="4">
        <v>0</v>
      </c>
      <c r="Z2337" s="9" t="str">
        <f t="shared" si="188"/>
        <v>NA</v>
      </c>
      <c r="AA2337" s="10">
        <f t="shared" si="189"/>
        <v>0</v>
      </c>
    </row>
    <row r="2338" spans="1:27" x14ac:dyDescent="0.55000000000000004">
      <c r="A2338" s="3" t="s">
        <v>71</v>
      </c>
      <c r="B2338" s="3" t="s">
        <v>72</v>
      </c>
      <c r="C2338" s="3" t="s">
        <v>3996</v>
      </c>
      <c r="D2338" s="3" t="s">
        <v>3997</v>
      </c>
      <c r="E2338" s="4" t="s">
        <v>47</v>
      </c>
      <c r="F2338" s="3" t="s">
        <v>173</v>
      </c>
      <c r="G2338" s="3" t="s">
        <v>3863</v>
      </c>
      <c r="H2338" s="3" t="s">
        <v>34</v>
      </c>
      <c r="I2338" s="3" t="s">
        <v>77</v>
      </c>
      <c r="J2338" s="3" t="s">
        <v>36</v>
      </c>
      <c r="K2338" s="3" t="s">
        <v>42</v>
      </c>
      <c r="L2338" s="5">
        <v>6.25</v>
      </c>
      <c r="M2338" s="4">
        <v>3</v>
      </c>
      <c r="N2338" s="5">
        <v>6.6124999874999997</v>
      </c>
      <c r="O2338" s="5">
        <v>2.2041666625</v>
      </c>
      <c r="P2338" s="4">
        <v>13</v>
      </c>
      <c r="Q2338" s="6">
        <v>23.076923076923102</v>
      </c>
      <c r="R2338" s="7">
        <v>2.3076923076923102</v>
      </c>
      <c r="S2338" s="6">
        <v>0</v>
      </c>
      <c r="T2338" s="5">
        <v>0</v>
      </c>
      <c r="U2338" s="5">
        <v>0</v>
      </c>
      <c r="V2338" s="5">
        <f t="shared" si="190"/>
        <v>6.6124999874999997</v>
      </c>
      <c r="W2338" s="5">
        <f t="shared" si="186"/>
        <v>-6.6124999874999997</v>
      </c>
      <c r="X2338" s="8">
        <f t="shared" si="187"/>
        <v>-1</v>
      </c>
      <c r="Y2338" s="4">
        <v>0</v>
      </c>
      <c r="Z2338" s="9" t="str">
        <f t="shared" si="188"/>
        <v>NA</v>
      </c>
      <c r="AA2338" s="10">
        <f t="shared" si="189"/>
        <v>0</v>
      </c>
    </row>
    <row r="2339" spans="1:27" x14ac:dyDescent="0.55000000000000004">
      <c r="A2339" s="3" t="s">
        <v>71</v>
      </c>
      <c r="B2339" s="3" t="s">
        <v>72</v>
      </c>
      <c r="C2339" s="3" t="s">
        <v>3998</v>
      </c>
      <c r="D2339" s="3" t="s">
        <v>3999</v>
      </c>
      <c r="E2339" s="4" t="s">
        <v>47</v>
      </c>
      <c r="F2339" s="3" t="s">
        <v>173</v>
      </c>
      <c r="G2339" s="3" t="s">
        <v>2699</v>
      </c>
      <c r="H2339" s="3" t="s">
        <v>34</v>
      </c>
      <c r="I2339" s="3" t="s">
        <v>77</v>
      </c>
      <c r="J2339" s="3" t="s">
        <v>36</v>
      </c>
      <c r="K2339" s="3" t="s">
        <v>42</v>
      </c>
      <c r="L2339" s="5">
        <v>6.25</v>
      </c>
      <c r="M2339" s="4">
        <v>4</v>
      </c>
      <c r="N2339" s="5">
        <v>6.65</v>
      </c>
      <c r="O2339" s="5">
        <v>1.6625000000000001</v>
      </c>
      <c r="P2339" s="4">
        <v>48</v>
      </c>
      <c r="Q2339" s="6">
        <v>8.3333333333333304</v>
      </c>
      <c r="R2339" s="7">
        <v>2.3854166666666701</v>
      </c>
      <c r="S2339" s="6">
        <v>0</v>
      </c>
      <c r="T2339" s="5">
        <v>0</v>
      </c>
      <c r="U2339" s="5">
        <v>0</v>
      </c>
      <c r="V2339" s="5">
        <f t="shared" si="190"/>
        <v>6.65</v>
      </c>
      <c r="W2339" s="5">
        <f t="shared" si="186"/>
        <v>-6.65</v>
      </c>
      <c r="X2339" s="8">
        <f t="shared" si="187"/>
        <v>-1</v>
      </c>
      <c r="Y2339" s="4">
        <v>0</v>
      </c>
      <c r="Z2339" s="9" t="str">
        <f t="shared" si="188"/>
        <v>NA</v>
      </c>
      <c r="AA2339" s="10">
        <f t="shared" si="189"/>
        <v>0</v>
      </c>
    </row>
    <row r="2340" spans="1:27" x14ac:dyDescent="0.55000000000000004">
      <c r="A2340" s="3" t="s">
        <v>71</v>
      </c>
      <c r="B2340" s="3" t="s">
        <v>72</v>
      </c>
      <c r="C2340" s="3" t="s">
        <v>4000</v>
      </c>
      <c r="D2340" s="3" t="s">
        <v>2790</v>
      </c>
      <c r="E2340" s="4" t="s">
        <v>47</v>
      </c>
      <c r="F2340" s="3" t="s">
        <v>32</v>
      </c>
      <c r="G2340" s="3" t="s">
        <v>33</v>
      </c>
      <c r="H2340" s="3" t="s">
        <v>34</v>
      </c>
      <c r="I2340" s="3" t="s">
        <v>77</v>
      </c>
      <c r="J2340" s="3" t="s">
        <v>36</v>
      </c>
      <c r="K2340" s="3" t="s">
        <v>42</v>
      </c>
      <c r="L2340" s="5">
        <v>6.25</v>
      </c>
      <c r="M2340" s="4">
        <v>6</v>
      </c>
      <c r="N2340" s="5">
        <v>6.6624999750000002</v>
      </c>
      <c r="O2340" s="5">
        <v>1.1104166625</v>
      </c>
      <c r="P2340" s="4">
        <v>118</v>
      </c>
      <c r="Q2340" s="6">
        <v>5.0847457627118704</v>
      </c>
      <c r="R2340" s="7">
        <v>4.9610169491525404</v>
      </c>
      <c r="S2340" s="6">
        <v>0</v>
      </c>
      <c r="T2340" s="5">
        <v>0</v>
      </c>
      <c r="U2340" s="5">
        <v>0</v>
      </c>
      <c r="V2340" s="5">
        <f t="shared" si="190"/>
        <v>6.6624999750000002</v>
      </c>
      <c r="W2340" s="5">
        <f t="shared" si="186"/>
        <v>-6.6624999750000002</v>
      </c>
      <c r="X2340" s="8">
        <f t="shared" si="187"/>
        <v>-1</v>
      </c>
      <c r="Y2340" s="4">
        <v>0</v>
      </c>
      <c r="Z2340" s="9" t="str">
        <f t="shared" si="188"/>
        <v>NA</v>
      </c>
      <c r="AA2340" s="10">
        <f t="shared" si="189"/>
        <v>0</v>
      </c>
    </row>
    <row r="2341" spans="1:27" x14ac:dyDescent="0.55000000000000004">
      <c r="A2341" s="3" t="s">
        <v>71</v>
      </c>
      <c r="B2341" s="3" t="s">
        <v>72</v>
      </c>
      <c r="C2341" s="3" t="s">
        <v>4001</v>
      </c>
      <c r="D2341" s="3" t="s">
        <v>3978</v>
      </c>
      <c r="E2341" s="4" t="s">
        <v>47</v>
      </c>
      <c r="F2341" s="3" t="s">
        <v>125</v>
      </c>
      <c r="G2341" s="3" t="s">
        <v>3994</v>
      </c>
      <c r="H2341" s="3" t="s">
        <v>34</v>
      </c>
      <c r="I2341" s="3" t="s">
        <v>77</v>
      </c>
      <c r="J2341" s="3" t="s">
        <v>36</v>
      </c>
      <c r="K2341" s="3" t="s">
        <v>61</v>
      </c>
      <c r="L2341" s="5">
        <v>6.25</v>
      </c>
      <c r="M2341" s="4">
        <v>3</v>
      </c>
      <c r="N2341" s="5">
        <v>6.6624999750000002</v>
      </c>
      <c r="O2341" s="5">
        <v>2.2208333250000001</v>
      </c>
      <c r="P2341" s="4">
        <v>25</v>
      </c>
      <c r="Q2341" s="6">
        <v>12</v>
      </c>
      <c r="R2341" s="7">
        <v>1.1599999999999999</v>
      </c>
      <c r="S2341" s="6">
        <v>0</v>
      </c>
      <c r="T2341" s="5">
        <v>0</v>
      </c>
      <c r="U2341" s="5">
        <v>0</v>
      </c>
      <c r="V2341" s="5">
        <f t="shared" si="190"/>
        <v>6.6624999750000002</v>
      </c>
      <c r="W2341" s="5">
        <f t="shared" si="186"/>
        <v>-6.6624999750000002</v>
      </c>
      <c r="X2341" s="8">
        <f t="shared" si="187"/>
        <v>-1</v>
      </c>
      <c r="Y2341" s="4">
        <v>0</v>
      </c>
      <c r="Z2341" s="9" t="str">
        <f t="shared" si="188"/>
        <v>NA</v>
      </c>
      <c r="AA2341" s="10">
        <f t="shared" si="189"/>
        <v>0</v>
      </c>
    </row>
    <row r="2342" spans="1:27" x14ac:dyDescent="0.55000000000000004">
      <c r="A2342" s="3" t="s">
        <v>71</v>
      </c>
      <c r="B2342" s="3" t="s">
        <v>72</v>
      </c>
      <c r="C2342" s="3" t="s">
        <v>4002</v>
      </c>
      <c r="D2342" s="3" t="s">
        <v>3392</v>
      </c>
      <c r="E2342" s="4" t="s">
        <v>47</v>
      </c>
      <c r="F2342" s="3" t="s">
        <v>32</v>
      </c>
      <c r="G2342" s="3" t="s">
        <v>467</v>
      </c>
      <c r="H2342" s="3" t="s">
        <v>34</v>
      </c>
      <c r="I2342" s="3" t="s">
        <v>77</v>
      </c>
      <c r="J2342" s="3" t="s">
        <v>36</v>
      </c>
      <c r="K2342" s="3" t="s">
        <v>42</v>
      </c>
      <c r="L2342" s="5">
        <v>6.25</v>
      </c>
      <c r="M2342" s="4">
        <v>3</v>
      </c>
      <c r="N2342" s="5">
        <v>6.7374999750000004</v>
      </c>
      <c r="O2342" s="5">
        <v>2.245833325</v>
      </c>
      <c r="P2342" s="4">
        <v>31</v>
      </c>
      <c r="Q2342" s="6">
        <v>9.67741935483871</v>
      </c>
      <c r="R2342" s="7">
        <v>5.0967741935483897</v>
      </c>
      <c r="S2342" s="6">
        <v>0</v>
      </c>
      <c r="T2342" s="5">
        <v>0</v>
      </c>
      <c r="U2342" s="5">
        <v>0</v>
      </c>
      <c r="V2342" s="5">
        <f t="shared" si="190"/>
        <v>6.7374999750000004</v>
      </c>
      <c r="W2342" s="5">
        <f t="shared" si="186"/>
        <v>-6.7374999750000004</v>
      </c>
      <c r="X2342" s="8">
        <f t="shared" si="187"/>
        <v>-1</v>
      </c>
      <c r="Y2342" s="4">
        <v>0</v>
      </c>
      <c r="Z2342" s="9" t="str">
        <f t="shared" si="188"/>
        <v>NA</v>
      </c>
      <c r="AA2342" s="10">
        <f t="shared" si="189"/>
        <v>0</v>
      </c>
    </row>
    <row r="2343" spans="1:27" x14ac:dyDescent="0.55000000000000004">
      <c r="A2343" s="3" t="s">
        <v>71</v>
      </c>
      <c r="B2343" s="3" t="s">
        <v>72</v>
      </c>
      <c r="C2343" s="3" t="s">
        <v>4003</v>
      </c>
      <c r="D2343" s="3" t="s">
        <v>4004</v>
      </c>
      <c r="E2343" s="4" t="s">
        <v>56</v>
      </c>
      <c r="F2343" s="3" t="s">
        <v>32</v>
      </c>
      <c r="G2343" s="3" t="s">
        <v>3421</v>
      </c>
      <c r="H2343" s="3" t="s">
        <v>34</v>
      </c>
      <c r="I2343" s="3" t="s">
        <v>77</v>
      </c>
      <c r="J2343" s="3" t="s">
        <v>36</v>
      </c>
      <c r="K2343" s="3" t="s">
        <v>61</v>
      </c>
      <c r="L2343" s="5">
        <v>6.25</v>
      </c>
      <c r="M2343" s="4">
        <v>2</v>
      </c>
      <c r="N2343" s="5">
        <v>6.7374999999999998</v>
      </c>
      <c r="O2343" s="5">
        <v>3.3687499999999999</v>
      </c>
      <c r="P2343" s="4">
        <v>66</v>
      </c>
      <c r="Q2343" s="6">
        <v>3.0303030303030298</v>
      </c>
      <c r="R2343" s="7">
        <v>1.14393939393939</v>
      </c>
      <c r="S2343" s="6">
        <v>0</v>
      </c>
      <c r="T2343" s="5">
        <v>0</v>
      </c>
      <c r="U2343" s="5">
        <v>0</v>
      </c>
      <c r="V2343" s="5">
        <f t="shared" si="190"/>
        <v>6.7374999999999998</v>
      </c>
      <c r="W2343" s="5">
        <f t="shared" si="186"/>
        <v>-6.7374999999999998</v>
      </c>
      <c r="X2343" s="8">
        <f t="shared" si="187"/>
        <v>-1</v>
      </c>
      <c r="Y2343" s="4">
        <v>0</v>
      </c>
      <c r="Z2343" s="9" t="str">
        <f t="shared" si="188"/>
        <v>NA</v>
      </c>
      <c r="AA2343" s="10">
        <f t="shared" si="189"/>
        <v>0</v>
      </c>
    </row>
    <row r="2344" spans="1:27" x14ac:dyDescent="0.55000000000000004">
      <c r="A2344" s="3" t="s">
        <v>71</v>
      </c>
      <c r="B2344" s="3" t="s">
        <v>72</v>
      </c>
      <c r="C2344" s="3" t="s">
        <v>4005</v>
      </c>
      <c r="D2344" s="3" t="s">
        <v>4006</v>
      </c>
      <c r="E2344" s="4" t="s">
        <v>47</v>
      </c>
      <c r="F2344" s="3" t="s">
        <v>32</v>
      </c>
      <c r="G2344" s="3" t="s">
        <v>2686</v>
      </c>
      <c r="H2344" s="3" t="s">
        <v>34</v>
      </c>
      <c r="I2344" s="3" t="s">
        <v>77</v>
      </c>
      <c r="J2344" s="3" t="s">
        <v>36</v>
      </c>
      <c r="K2344" s="3" t="s">
        <v>61</v>
      </c>
      <c r="L2344" s="5">
        <v>6.25</v>
      </c>
      <c r="M2344" s="4">
        <v>4</v>
      </c>
      <c r="N2344" s="5">
        <v>6.75</v>
      </c>
      <c r="O2344" s="5">
        <v>1.6875</v>
      </c>
      <c r="P2344" s="4">
        <v>42</v>
      </c>
      <c r="Q2344" s="6">
        <v>9.5238095238095202</v>
      </c>
      <c r="R2344" s="7">
        <v>1.75714285714286</v>
      </c>
      <c r="S2344" s="6">
        <v>0</v>
      </c>
      <c r="T2344" s="5">
        <v>0</v>
      </c>
      <c r="U2344" s="5">
        <v>0</v>
      </c>
      <c r="V2344" s="5">
        <f t="shared" si="190"/>
        <v>6.75</v>
      </c>
      <c r="W2344" s="5">
        <f t="shared" si="186"/>
        <v>-6.75</v>
      </c>
      <c r="X2344" s="8">
        <f t="shared" si="187"/>
        <v>-1</v>
      </c>
      <c r="Y2344" s="4">
        <v>0</v>
      </c>
      <c r="Z2344" s="9" t="str">
        <f t="shared" si="188"/>
        <v>NA</v>
      </c>
      <c r="AA2344" s="10">
        <f t="shared" si="189"/>
        <v>0</v>
      </c>
    </row>
    <row r="2345" spans="1:27" x14ac:dyDescent="0.55000000000000004">
      <c r="A2345" s="3" t="s">
        <v>71</v>
      </c>
      <c r="B2345" s="3" t="s">
        <v>72</v>
      </c>
      <c r="C2345" s="3" t="s">
        <v>4007</v>
      </c>
      <c r="D2345" s="3" t="s">
        <v>132</v>
      </c>
      <c r="E2345" s="4" t="s">
        <v>47</v>
      </c>
      <c r="F2345" s="3" t="s">
        <v>75</v>
      </c>
      <c r="G2345" s="3" t="s">
        <v>76</v>
      </c>
      <c r="H2345" s="3" t="s">
        <v>34</v>
      </c>
      <c r="I2345" s="3" t="s">
        <v>77</v>
      </c>
      <c r="J2345" s="3" t="s">
        <v>36</v>
      </c>
      <c r="K2345" s="3" t="s">
        <v>42</v>
      </c>
      <c r="L2345" s="5">
        <v>6.25</v>
      </c>
      <c r="M2345" s="4">
        <v>3</v>
      </c>
      <c r="N2345" s="5">
        <v>6.7749999750000001</v>
      </c>
      <c r="O2345" s="5">
        <v>2.2583333250000002</v>
      </c>
      <c r="P2345" s="4">
        <v>26</v>
      </c>
      <c r="Q2345" s="6">
        <v>11.538461538461499</v>
      </c>
      <c r="R2345" s="7">
        <v>1.9615384615384599</v>
      </c>
      <c r="S2345" s="6">
        <v>0</v>
      </c>
      <c r="T2345" s="5">
        <v>0</v>
      </c>
      <c r="U2345" s="5">
        <v>0</v>
      </c>
      <c r="V2345" s="5">
        <f t="shared" si="190"/>
        <v>6.7749999750000001</v>
      </c>
      <c r="W2345" s="5">
        <f t="shared" si="186"/>
        <v>-6.7749999750000001</v>
      </c>
      <c r="X2345" s="8">
        <f t="shared" si="187"/>
        <v>-1</v>
      </c>
      <c r="Y2345" s="4">
        <v>0</v>
      </c>
      <c r="Z2345" s="9" t="str">
        <f t="shared" si="188"/>
        <v>NA</v>
      </c>
      <c r="AA2345" s="10">
        <f t="shared" si="189"/>
        <v>0</v>
      </c>
    </row>
    <row r="2346" spans="1:27" x14ac:dyDescent="0.55000000000000004">
      <c r="A2346" s="3" t="s">
        <v>71</v>
      </c>
      <c r="B2346" s="3" t="s">
        <v>72</v>
      </c>
      <c r="C2346" s="3" t="s">
        <v>4008</v>
      </c>
      <c r="D2346" s="3" t="s">
        <v>4009</v>
      </c>
      <c r="E2346" s="4" t="s">
        <v>47</v>
      </c>
      <c r="F2346" s="3" t="s">
        <v>104</v>
      </c>
      <c r="G2346" s="3" t="s">
        <v>105</v>
      </c>
      <c r="H2346" s="3" t="s">
        <v>34</v>
      </c>
      <c r="I2346" s="3" t="s">
        <v>77</v>
      </c>
      <c r="J2346" s="3" t="s">
        <v>36</v>
      </c>
      <c r="K2346" s="3" t="s">
        <v>37</v>
      </c>
      <c r="L2346" s="5">
        <v>6.25</v>
      </c>
      <c r="M2346" s="4">
        <v>3</v>
      </c>
      <c r="N2346" s="5">
        <v>6.7749999750000001</v>
      </c>
      <c r="O2346" s="5">
        <v>2.2583333250000002</v>
      </c>
      <c r="P2346" s="4">
        <v>7</v>
      </c>
      <c r="Q2346" s="6">
        <v>42.857142857142897</v>
      </c>
      <c r="R2346" s="7">
        <v>1</v>
      </c>
      <c r="S2346" s="6">
        <v>0</v>
      </c>
      <c r="T2346" s="5">
        <v>0</v>
      </c>
      <c r="U2346" s="5">
        <v>0</v>
      </c>
      <c r="V2346" s="5">
        <f t="shared" si="190"/>
        <v>6.7749999750000001</v>
      </c>
      <c r="W2346" s="5">
        <f t="shared" si="186"/>
        <v>-6.7749999750000001</v>
      </c>
      <c r="X2346" s="8">
        <f t="shared" si="187"/>
        <v>-1</v>
      </c>
      <c r="Y2346" s="4">
        <v>0</v>
      </c>
      <c r="Z2346" s="9" t="str">
        <f t="shared" si="188"/>
        <v>NA</v>
      </c>
      <c r="AA2346" s="10">
        <f t="shared" si="189"/>
        <v>0</v>
      </c>
    </row>
    <row r="2347" spans="1:27" x14ac:dyDescent="0.55000000000000004">
      <c r="A2347" s="3" t="s">
        <v>71</v>
      </c>
      <c r="B2347" s="3" t="s">
        <v>72</v>
      </c>
      <c r="C2347" s="3" t="s">
        <v>4010</v>
      </c>
      <c r="D2347" s="3" t="s">
        <v>1074</v>
      </c>
      <c r="E2347" s="4" t="s">
        <v>47</v>
      </c>
      <c r="F2347" s="3" t="s">
        <v>173</v>
      </c>
      <c r="G2347" s="3" t="s">
        <v>2721</v>
      </c>
      <c r="H2347" s="3" t="s">
        <v>1074</v>
      </c>
      <c r="I2347" s="3" t="s">
        <v>77</v>
      </c>
      <c r="J2347" s="3" t="s">
        <v>36</v>
      </c>
      <c r="K2347" s="3" t="s">
        <v>42</v>
      </c>
      <c r="L2347" s="5">
        <v>6.25</v>
      </c>
      <c r="M2347" s="4">
        <v>1</v>
      </c>
      <c r="N2347" s="5">
        <v>6.7874999999999996</v>
      </c>
      <c r="O2347" s="5">
        <v>6.7874999999999996</v>
      </c>
      <c r="P2347" s="4">
        <v>481</v>
      </c>
      <c r="Q2347" s="6">
        <v>0.20790020790020802</v>
      </c>
      <c r="R2347" s="7">
        <v>1.05093555093555</v>
      </c>
      <c r="S2347" s="6">
        <v>0</v>
      </c>
      <c r="T2347" s="5">
        <v>0</v>
      </c>
      <c r="U2347" s="5">
        <v>0</v>
      </c>
      <c r="V2347" s="5">
        <f t="shared" si="190"/>
        <v>6.7874999999999996</v>
      </c>
      <c r="W2347" s="5">
        <f t="shared" si="186"/>
        <v>-6.7874999999999996</v>
      </c>
      <c r="X2347" s="8">
        <f t="shared" si="187"/>
        <v>-1</v>
      </c>
      <c r="Y2347" s="4">
        <v>0</v>
      </c>
      <c r="Z2347" s="9" t="str">
        <f t="shared" si="188"/>
        <v>NA</v>
      </c>
      <c r="AA2347" s="10">
        <f t="shared" si="189"/>
        <v>0</v>
      </c>
    </row>
    <row r="2348" spans="1:27" x14ac:dyDescent="0.55000000000000004">
      <c r="A2348" s="3" t="s">
        <v>71</v>
      </c>
      <c r="B2348" s="3" t="s">
        <v>72</v>
      </c>
      <c r="C2348" s="3" t="s">
        <v>4011</v>
      </c>
      <c r="D2348" s="3" t="s">
        <v>4012</v>
      </c>
      <c r="E2348" s="4" t="s">
        <v>47</v>
      </c>
      <c r="F2348" s="3" t="s">
        <v>32</v>
      </c>
      <c r="G2348" s="3" t="s">
        <v>482</v>
      </c>
      <c r="H2348" s="3" t="s">
        <v>34</v>
      </c>
      <c r="I2348" s="3" t="s">
        <v>77</v>
      </c>
      <c r="J2348" s="3" t="s">
        <v>36</v>
      </c>
      <c r="K2348" s="3" t="s">
        <v>42</v>
      </c>
      <c r="L2348" s="5">
        <v>6.25</v>
      </c>
      <c r="M2348" s="4">
        <v>5</v>
      </c>
      <c r="N2348" s="5">
        <v>6.7874999999999996</v>
      </c>
      <c r="O2348" s="5">
        <v>1.3574999999999999</v>
      </c>
      <c r="P2348" s="4">
        <v>136</v>
      </c>
      <c r="Q2348" s="6">
        <v>3.6764705882352899</v>
      </c>
      <c r="R2348" s="7">
        <v>5.0198529411764703</v>
      </c>
      <c r="S2348" s="6">
        <v>0</v>
      </c>
      <c r="T2348" s="5">
        <v>0</v>
      </c>
      <c r="U2348" s="5">
        <v>0</v>
      </c>
      <c r="V2348" s="5">
        <f t="shared" si="190"/>
        <v>6.7874999999999996</v>
      </c>
      <c r="W2348" s="5">
        <f t="shared" si="186"/>
        <v>-6.7874999999999996</v>
      </c>
      <c r="X2348" s="8">
        <f t="shared" si="187"/>
        <v>-1</v>
      </c>
      <c r="Y2348" s="4">
        <v>0</v>
      </c>
      <c r="Z2348" s="9" t="str">
        <f t="shared" si="188"/>
        <v>NA</v>
      </c>
      <c r="AA2348" s="10">
        <f t="shared" si="189"/>
        <v>0</v>
      </c>
    </row>
    <row r="2349" spans="1:27" x14ac:dyDescent="0.55000000000000004">
      <c r="A2349" s="3" t="s">
        <v>71</v>
      </c>
      <c r="B2349" s="3" t="s">
        <v>72</v>
      </c>
      <c r="C2349" s="3" t="s">
        <v>4013</v>
      </c>
      <c r="D2349" s="3" t="s">
        <v>2784</v>
      </c>
      <c r="E2349" s="4" t="s">
        <v>47</v>
      </c>
      <c r="F2349" s="3" t="s">
        <v>104</v>
      </c>
      <c r="G2349" s="3" t="s">
        <v>2782</v>
      </c>
      <c r="H2349" s="3" t="s">
        <v>34</v>
      </c>
      <c r="I2349" s="3" t="s">
        <v>77</v>
      </c>
      <c r="J2349" s="3" t="s">
        <v>36</v>
      </c>
      <c r="K2349" s="3" t="s">
        <v>61</v>
      </c>
      <c r="L2349" s="5">
        <v>6.25</v>
      </c>
      <c r="M2349" s="4">
        <v>3</v>
      </c>
      <c r="N2349" s="5">
        <v>6.7874999999999996</v>
      </c>
      <c r="O2349" s="5">
        <v>2.2625000000000002</v>
      </c>
      <c r="P2349" s="4">
        <v>126</v>
      </c>
      <c r="Q2349" s="6">
        <v>2.38095238095238</v>
      </c>
      <c r="R2349" s="7">
        <v>1.63325396825397</v>
      </c>
      <c r="S2349" s="6">
        <v>0</v>
      </c>
      <c r="T2349" s="5">
        <v>0</v>
      </c>
      <c r="U2349" s="5">
        <v>0</v>
      </c>
      <c r="V2349" s="5">
        <f t="shared" si="190"/>
        <v>6.7874999999999996</v>
      </c>
      <c r="W2349" s="5">
        <f t="shared" si="186"/>
        <v>-6.7874999999999996</v>
      </c>
      <c r="X2349" s="8">
        <f t="shared" si="187"/>
        <v>-1</v>
      </c>
      <c r="Y2349" s="4">
        <v>0</v>
      </c>
      <c r="Z2349" s="9" t="str">
        <f t="shared" si="188"/>
        <v>NA</v>
      </c>
      <c r="AA2349" s="10">
        <f t="shared" si="189"/>
        <v>0</v>
      </c>
    </row>
    <row r="2350" spans="1:27" x14ac:dyDescent="0.55000000000000004">
      <c r="A2350" s="3" t="s">
        <v>71</v>
      </c>
      <c r="B2350" s="3" t="s">
        <v>72</v>
      </c>
      <c r="C2350" s="3" t="s">
        <v>4014</v>
      </c>
      <c r="D2350" s="3" t="s">
        <v>754</v>
      </c>
      <c r="E2350" s="4" t="s">
        <v>47</v>
      </c>
      <c r="F2350" s="3" t="s">
        <v>104</v>
      </c>
      <c r="G2350" s="3" t="s">
        <v>201</v>
      </c>
      <c r="H2350" s="3" t="s">
        <v>34</v>
      </c>
      <c r="I2350" s="3" t="s">
        <v>77</v>
      </c>
      <c r="J2350" s="3" t="s">
        <v>36</v>
      </c>
      <c r="K2350" s="3" t="s">
        <v>61</v>
      </c>
      <c r="L2350" s="5">
        <v>6.25</v>
      </c>
      <c r="M2350" s="4">
        <v>3</v>
      </c>
      <c r="N2350" s="5">
        <v>6.8250000000000002</v>
      </c>
      <c r="O2350" s="5">
        <v>2.2749999999999999</v>
      </c>
      <c r="P2350" s="4">
        <v>42</v>
      </c>
      <c r="Q2350" s="6">
        <v>7.1428571428571397</v>
      </c>
      <c r="R2350" s="7">
        <v>3.4545238095238102</v>
      </c>
      <c r="S2350" s="6">
        <v>0</v>
      </c>
      <c r="T2350" s="5">
        <v>0</v>
      </c>
      <c r="U2350" s="5">
        <v>0</v>
      </c>
      <c r="V2350" s="5">
        <f t="shared" si="190"/>
        <v>6.8250000000000002</v>
      </c>
      <c r="W2350" s="5">
        <f t="shared" si="186"/>
        <v>-6.8250000000000002</v>
      </c>
      <c r="X2350" s="8">
        <f t="shared" si="187"/>
        <v>-1</v>
      </c>
      <c r="Y2350" s="4">
        <v>0</v>
      </c>
      <c r="Z2350" s="9" t="str">
        <f t="shared" si="188"/>
        <v>NA</v>
      </c>
      <c r="AA2350" s="10">
        <f t="shared" si="189"/>
        <v>0</v>
      </c>
    </row>
    <row r="2351" spans="1:27" x14ac:dyDescent="0.55000000000000004">
      <c r="A2351" s="3" t="s">
        <v>71</v>
      </c>
      <c r="B2351" s="3" t="s">
        <v>72</v>
      </c>
      <c r="C2351" s="3" t="s">
        <v>4015</v>
      </c>
      <c r="D2351" s="3" t="s">
        <v>3402</v>
      </c>
      <c r="E2351" s="4" t="s">
        <v>47</v>
      </c>
      <c r="F2351" s="3" t="s">
        <v>104</v>
      </c>
      <c r="G2351" s="3" t="s">
        <v>2782</v>
      </c>
      <c r="H2351" s="3" t="s">
        <v>34</v>
      </c>
      <c r="I2351" s="3" t="s">
        <v>77</v>
      </c>
      <c r="J2351" s="3" t="s">
        <v>36</v>
      </c>
      <c r="K2351" s="3" t="s">
        <v>61</v>
      </c>
      <c r="L2351" s="5">
        <v>6.25</v>
      </c>
      <c r="M2351" s="4">
        <v>3</v>
      </c>
      <c r="N2351" s="5">
        <v>6.8499999750000002</v>
      </c>
      <c r="O2351" s="5">
        <v>2.2833333250000001</v>
      </c>
      <c r="P2351" s="4">
        <v>101</v>
      </c>
      <c r="Q2351" s="6">
        <v>2.9702970297029698</v>
      </c>
      <c r="R2351" s="7">
        <v>1.59504950495049</v>
      </c>
      <c r="S2351" s="6">
        <v>0</v>
      </c>
      <c r="T2351" s="5">
        <v>0</v>
      </c>
      <c r="U2351" s="5">
        <v>0</v>
      </c>
      <c r="V2351" s="5">
        <f t="shared" si="190"/>
        <v>6.8499999750000002</v>
      </c>
      <c r="W2351" s="5">
        <f t="shared" si="186"/>
        <v>-6.8499999750000002</v>
      </c>
      <c r="X2351" s="8">
        <f t="shared" si="187"/>
        <v>-1</v>
      </c>
      <c r="Y2351" s="4">
        <v>0</v>
      </c>
      <c r="Z2351" s="9" t="str">
        <f t="shared" si="188"/>
        <v>NA</v>
      </c>
      <c r="AA2351" s="10">
        <f t="shared" si="189"/>
        <v>0</v>
      </c>
    </row>
    <row r="2352" spans="1:27" x14ac:dyDescent="0.55000000000000004">
      <c r="A2352" s="3" t="s">
        <v>71</v>
      </c>
      <c r="B2352" s="3" t="s">
        <v>72</v>
      </c>
      <c r="C2352" s="3" t="s">
        <v>4016</v>
      </c>
      <c r="D2352" s="3" t="s">
        <v>4017</v>
      </c>
      <c r="E2352" s="4" t="s">
        <v>47</v>
      </c>
      <c r="F2352" s="3" t="s">
        <v>173</v>
      </c>
      <c r="G2352" s="3" t="s">
        <v>3866</v>
      </c>
      <c r="H2352" s="3" t="s">
        <v>1373</v>
      </c>
      <c r="I2352" s="3" t="s">
        <v>77</v>
      </c>
      <c r="J2352" s="3" t="s">
        <v>36</v>
      </c>
      <c r="K2352" s="3" t="s">
        <v>42</v>
      </c>
      <c r="L2352" s="5">
        <v>6.25</v>
      </c>
      <c r="M2352" s="4">
        <v>2</v>
      </c>
      <c r="N2352" s="5">
        <v>6.8624999999999998</v>
      </c>
      <c r="O2352" s="5">
        <v>3.4312499999999999</v>
      </c>
      <c r="P2352" s="4">
        <v>20</v>
      </c>
      <c r="Q2352" s="6">
        <v>10</v>
      </c>
      <c r="R2352" s="7">
        <v>1.05</v>
      </c>
      <c r="S2352" s="6">
        <v>0</v>
      </c>
      <c r="T2352" s="5">
        <v>0</v>
      </c>
      <c r="U2352" s="5">
        <v>0</v>
      </c>
      <c r="V2352" s="5">
        <f t="shared" si="190"/>
        <v>6.8624999999999998</v>
      </c>
      <c r="W2352" s="5">
        <f t="shared" si="186"/>
        <v>-6.8624999999999998</v>
      </c>
      <c r="X2352" s="8">
        <f t="shared" si="187"/>
        <v>-1</v>
      </c>
      <c r="Y2352" s="4">
        <v>0</v>
      </c>
      <c r="Z2352" s="9" t="str">
        <f t="shared" si="188"/>
        <v>NA</v>
      </c>
      <c r="AA2352" s="10">
        <f t="shared" si="189"/>
        <v>0</v>
      </c>
    </row>
    <row r="2353" spans="1:27" x14ac:dyDescent="0.55000000000000004">
      <c r="A2353" s="3" t="s">
        <v>71</v>
      </c>
      <c r="B2353" s="3" t="s">
        <v>72</v>
      </c>
      <c r="C2353" s="3" t="s">
        <v>4018</v>
      </c>
      <c r="D2353" s="3" t="s">
        <v>3503</v>
      </c>
      <c r="E2353" s="4" t="s">
        <v>47</v>
      </c>
      <c r="F2353" s="3" t="s">
        <v>173</v>
      </c>
      <c r="G2353" s="3" t="s">
        <v>188</v>
      </c>
      <c r="H2353" s="3" t="s">
        <v>34</v>
      </c>
      <c r="I2353" s="3" t="s">
        <v>77</v>
      </c>
      <c r="J2353" s="3" t="s">
        <v>36</v>
      </c>
      <c r="K2353" s="3" t="s">
        <v>42</v>
      </c>
      <c r="L2353" s="5">
        <v>6.25</v>
      </c>
      <c r="M2353" s="4">
        <v>2</v>
      </c>
      <c r="N2353" s="5">
        <v>6.875</v>
      </c>
      <c r="O2353" s="5">
        <v>3.4375</v>
      </c>
      <c r="P2353" s="4">
        <v>211</v>
      </c>
      <c r="Q2353" s="6">
        <v>0.94786729857819907</v>
      </c>
      <c r="R2353" s="7">
        <v>1.62085308056872</v>
      </c>
      <c r="S2353" s="6">
        <v>0</v>
      </c>
      <c r="T2353" s="5">
        <v>0</v>
      </c>
      <c r="U2353" s="5">
        <v>0</v>
      </c>
      <c r="V2353" s="5">
        <f t="shared" si="190"/>
        <v>6.875</v>
      </c>
      <c r="W2353" s="5">
        <f t="shared" si="186"/>
        <v>-6.875</v>
      </c>
      <c r="X2353" s="8">
        <f t="shared" si="187"/>
        <v>-1</v>
      </c>
      <c r="Y2353" s="4">
        <v>0</v>
      </c>
      <c r="Z2353" s="9" t="str">
        <f t="shared" si="188"/>
        <v>NA</v>
      </c>
      <c r="AA2353" s="10">
        <f t="shared" si="189"/>
        <v>0</v>
      </c>
    </row>
    <row r="2354" spans="1:27" x14ac:dyDescent="0.55000000000000004">
      <c r="A2354" s="3" t="s">
        <v>71</v>
      </c>
      <c r="B2354" s="3" t="s">
        <v>72</v>
      </c>
      <c r="C2354" s="3" t="s">
        <v>4019</v>
      </c>
      <c r="D2354" s="3" t="s">
        <v>3821</v>
      </c>
      <c r="E2354" s="4" t="s">
        <v>47</v>
      </c>
      <c r="F2354" s="3" t="s">
        <v>133</v>
      </c>
      <c r="G2354" s="3" t="s">
        <v>2955</v>
      </c>
      <c r="H2354" s="3" t="s">
        <v>34</v>
      </c>
      <c r="I2354" s="3" t="s">
        <v>77</v>
      </c>
      <c r="J2354" s="3" t="s">
        <v>36</v>
      </c>
      <c r="K2354" s="3" t="s">
        <v>61</v>
      </c>
      <c r="L2354" s="5">
        <v>6.25</v>
      </c>
      <c r="M2354" s="4">
        <v>2</v>
      </c>
      <c r="N2354" s="5">
        <v>6.875</v>
      </c>
      <c r="O2354" s="5">
        <v>3.4375</v>
      </c>
      <c r="P2354" s="4">
        <v>480</v>
      </c>
      <c r="Q2354" s="6">
        <v>0.41666666666666702</v>
      </c>
      <c r="R2354" s="7">
        <v>5.3995833333333296</v>
      </c>
      <c r="S2354" s="6">
        <v>0</v>
      </c>
      <c r="T2354" s="5">
        <v>0</v>
      </c>
      <c r="U2354" s="5">
        <v>0</v>
      </c>
      <c r="V2354" s="5">
        <f t="shared" si="190"/>
        <v>6.875</v>
      </c>
      <c r="W2354" s="5">
        <f t="shared" si="186"/>
        <v>-6.875</v>
      </c>
      <c r="X2354" s="8">
        <f t="shared" si="187"/>
        <v>-1</v>
      </c>
      <c r="Y2354" s="4">
        <v>0</v>
      </c>
      <c r="Z2354" s="9" t="str">
        <f t="shared" si="188"/>
        <v>NA</v>
      </c>
      <c r="AA2354" s="10">
        <f t="shared" si="189"/>
        <v>0</v>
      </c>
    </row>
    <row r="2355" spans="1:27" x14ac:dyDescent="0.55000000000000004">
      <c r="A2355" s="3" t="s">
        <v>71</v>
      </c>
      <c r="B2355" s="3" t="s">
        <v>72</v>
      </c>
      <c r="C2355" s="3" t="s">
        <v>4020</v>
      </c>
      <c r="D2355" s="3" t="s">
        <v>3270</v>
      </c>
      <c r="E2355" s="4" t="s">
        <v>47</v>
      </c>
      <c r="F2355" s="3" t="s">
        <v>32</v>
      </c>
      <c r="G2355" s="3" t="s">
        <v>2714</v>
      </c>
      <c r="H2355" s="3" t="s">
        <v>34</v>
      </c>
      <c r="I2355" s="3" t="s">
        <v>77</v>
      </c>
      <c r="J2355" s="3" t="s">
        <v>36</v>
      </c>
      <c r="K2355" s="3" t="s">
        <v>61</v>
      </c>
      <c r="L2355" s="5">
        <v>6.25</v>
      </c>
      <c r="M2355" s="4">
        <v>5</v>
      </c>
      <c r="N2355" s="5">
        <v>6.8875000000000002</v>
      </c>
      <c r="O2355" s="5">
        <v>1.3774999999999999</v>
      </c>
      <c r="P2355" s="4">
        <v>357</v>
      </c>
      <c r="Q2355" s="6">
        <v>1.40056022408964</v>
      </c>
      <c r="R2355" s="7">
        <v>2.8535014005602202</v>
      </c>
      <c r="S2355" s="6">
        <v>0</v>
      </c>
      <c r="T2355" s="5">
        <v>0</v>
      </c>
      <c r="U2355" s="5">
        <v>0</v>
      </c>
      <c r="V2355" s="5">
        <f t="shared" si="190"/>
        <v>6.8875000000000002</v>
      </c>
      <c r="W2355" s="5">
        <f t="shared" si="186"/>
        <v>-6.8875000000000002</v>
      </c>
      <c r="X2355" s="8">
        <f t="shared" si="187"/>
        <v>-1</v>
      </c>
      <c r="Y2355" s="4">
        <v>0</v>
      </c>
      <c r="Z2355" s="9" t="str">
        <f t="shared" si="188"/>
        <v>NA</v>
      </c>
      <c r="AA2355" s="10">
        <f t="shared" si="189"/>
        <v>0</v>
      </c>
    </row>
    <row r="2356" spans="1:27" x14ac:dyDescent="0.55000000000000004">
      <c r="A2356" s="3" t="s">
        <v>71</v>
      </c>
      <c r="B2356" s="3" t="s">
        <v>72</v>
      </c>
      <c r="C2356" s="3" t="s">
        <v>4021</v>
      </c>
      <c r="D2356" s="3" t="s">
        <v>3978</v>
      </c>
      <c r="E2356" s="4" t="s">
        <v>47</v>
      </c>
      <c r="F2356" s="3" t="s">
        <v>194</v>
      </c>
      <c r="G2356" s="3" t="s">
        <v>4022</v>
      </c>
      <c r="H2356" s="3" t="s">
        <v>34</v>
      </c>
      <c r="I2356" s="3" t="s">
        <v>77</v>
      </c>
      <c r="J2356" s="3" t="s">
        <v>36</v>
      </c>
      <c r="K2356" s="3" t="s">
        <v>61</v>
      </c>
      <c r="L2356" s="5">
        <v>6.25</v>
      </c>
      <c r="M2356" s="4">
        <v>4</v>
      </c>
      <c r="N2356" s="5">
        <v>6.8875000000000002</v>
      </c>
      <c r="O2356" s="5">
        <v>1.721875</v>
      </c>
      <c r="P2356" s="4">
        <v>13</v>
      </c>
      <c r="Q2356" s="6">
        <v>30.769230769230798</v>
      </c>
      <c r="R2356" s="7">
        <v>1</v>
      </c>
      <c r="S2356" s="6">
        <v>0</v>
      </c>
      <c r="T2356" s="5">
        <v>0</v>
      </c>
      <c r="U2356" s="5">
        <v>0</v>
      </c>
      <c r="V2356" s="5">
        <f t="shared" si="190"/>
        <v>6.8875000000000002</v>
      </c>
      <c r="W2356" s="5">
        <f t="shared" si="186"/>
        <v>-6.8875000000000002</v>
      </c>
      <c r="X2356" s="8">
        <f t="shared" si="187"/>
        <v>-1</v>
      </c>
      <c r="Y2356" s="4">
        <v>0</v>
      </c>
      <c r="Z2356" s="9" t="str">
        <f t="shared" si="188"/>
        <v>NA</v>
      </c>
      <c r="AA2356" s="10">
        <f t="shared" si="189"/>
        <v>0</v>
      </c>
    </row>
    <row r="2357" spans="1:27" x14ac:dyDescent="0.55000000000000004">
      <c r="A2357" s="3" t="s">
        <v>71</v>
      </c>
      <c r="B2357" s="3" t="s">
        <v>72</v>
      </c>
      <c r="C2357" s="3" t="s">
        <v>4023</v>
      </c>
      <c r="D2357" s="3" t="s">
        <v>290</v>
      </c>
      <c r="E2357" s="4" t="s">
        <v>47</v>
      </c>
      <c r="F2357" s="3" t="s">
        <v>133</v>
      </c>
      <c r="G2357" s="3" t="s">
        <v>2681</v>
      </c>
      <c r="H2357" s="3" t="s">
        <v>34</v>
      </c>
      <c r="I2357" s="3" t="s">
        <v>77</v>
      </c>
      <c r="J2357" s="3" t="s">
        <v>36</v>
      </c>
      <c r="K2357" s="3" t="s">
        <v>61</v>
      </c>
      <c r="L2357" s="5">
        <v>6.25</v>
      </c>
      <c r="M2357" s="4">
        <v>3</v>
      </c>
      <c r="N2357" s="5">
        <v>6.9249999750000004</v>
      </c>
      <c r="O2357" s="5">
        <v>2.308333325</v>
      </c>
      <c r="P2357" s="4">
        <v>232</v>
      </c>
      <c r="Q2357" s="6">
        <v>1.2931034482758601</v>
      </c>
      <c r="R2357" s="7">
        <v>1.8905172413793101</v>
      </c>
      <c r="S2357" s="6">
        <v>0</v>
      </c>
      <c r="T2357" s="5">
        <v>0</v>
      </c>
      <c r="U2357" s="5">
        <v>0</v>
      </c>
      <c r="V2357" s="5">
        <f t="shared" si="190"/>
        <v>6.9249999750000004</v>
      </c>
      <c r="W2357" s="5">
        <f t="shared" si="186"/>
        <v>-6.9249999750000004</v>
      </c>
      <c r="X2357" s="8">
        <f t="shared" si="187"/>
        <v>-1</v>
      </c>
      <c r="Y2357" s="4">
        <v>0</v>
      </c>
      <c r="Z2357" s="9" t="str">
        <f t="shared" si="188"/>
        <v>NA</v>
      </c>
      <c r="AA2357" s="10">
        <f t="shared" si="189"/>
        <v>0</v>
      </c>
    </row>
    <row r="2358" spans="1:27" x14ac:dyDescent="0.55000000000000004">
      <c r="A2358" s="3" t="s">
        <v>71</v>
      </c>
      <c r="B2358" s="3" t="s">
        <v>72</v>
      </c>
      <c r="C2358" s="3" t="s">
        <v>4024</v>
      </c>
      <c r="D2358" s="3" t="s">
        <v>270</v>
      </c>
      <c r="E2358" s="4" t="s">
        <v>47</v>
      </c>
      <c r="F2358" s="3" t="s">
        <v>133</v>
      </c>
      <c r="G2358" s="3" t="s">
        <v>2955</v>
      </c>
      <c r="H2358" s="3" t="s">
        <v>34</v>
      </c>
      <c r="I2358" s="3" t="s">
        <v>77</v>
      </c>
      <c r="J2358" s="3" t="s">
        <v>36</v>
      </c>
      <c r="K2358" s="3" t="s">
        <v>61</v>
      </c>
      <c r="L2358" s="5">
        <v>6.25</v>
      </c>
      <c r="M2358" s="4">
        <v>2</v>
      </c>
      <c r="N2358" s="5">
        <v>6.9249999999999998</v>
      </c>
      <c r="O2358" s="5">
        <v>3.4624999999999999</v>
      </c>
      <c r="P2358" s="4">
        <v>45</v>
      </c>
      <c r="Q2358" s="6">
        <v>4.4444444444444402</v>
      </c>
      <c r="R2358" s="7">
        <v>1.9266666666666701</v>
      </c>
      <c r="S2358" s="6">
        <v>0</v>
      </c>
      <c r="T2358" s="5">
        <v>0</v>
      </c>
      <c r="U2358" s="5">
        <v>0</v>
      </c>
      <c r="V2358" s="5">
        <f t="shared" si="190"/>
        <v>6.9249999999999998</v>
      </c>
      <c r="W2358" s="5">
        <f t="shared" si="186"/>
        <v>-6.9249999999999998</v>
      </c>
      <c r="X2358" s="8">
        <f t="shared" si="187"/>
        <v>-1</v>
      </c>
      <c r="Y2358" s="4">
        <v>0</v>
      </c>
      <c r="Z2358" s="9" t="str">
        <f t="shared" si="188"/>
        <v>NA</v>
      </c>
      <c r="AA2358" s="10">
        <f t="shared" si="189"/>
        <v>0</v>
      </c>
    </row>
    <row r="2359" spans="1:27" x14ac:dyDescent="0.55000000000000004">
      <c r="A2359" s="3" t="s">
        <v>71</v>
      </c>
      <c r="B2359" s="3" t="s">
        <v>72</v>
      </c>
      <c r="C2359" s="3" t="s">
        <v>4025</v>
      </c>
      <c r="D2359" s="3" t="s">
        <v>3888</v>
      </c>
      <c r="E2359" s="4" t="s">
        <v>47</v>
      </c>
      <c r="F2359" s="3" t="s">
        <v>104</v>
      </c>
      <c r="G2359" s="3" t="s">
        <v>3019</v>
      </c>
      <c r="H2359" s="3" t="s">
        <v>34</v>
      </c>
      <c r="I2359" s="3" t="s">
        <v>77</v>
      </c>
      <c r="J2359" s="3" t="s">
        <v>36</v>
      </c>
      <c r="K2359" s="3" t="s">
        <v>61</v>
      </c>
      <c r="L2359" s="5">
        <v>6.25</v>
      </c>
      <c r="M2359" s="4">
        <v>2</v>
      </c>
      <c r="N2359" s="5">
        <v>6.9375</v>
      </c>
      <c r="O2359" s="5">
        <v>3.46875</v>
      </c>
      <c r="P2359" s="4">
        <v>23</v>
      </c>
      <c r="Q2359" s="6">
        <v>8.6956521739130395</v>
      </c>
      <c r="R2359" s="7">
        <v>1.34782608695652</v>
      </c>
      <c r="S2359" s="6">
        <v>0</v>
      </c>
      <c r="T2359" s="5">
        <v>0</v>
      </c>
      <c r="U2359" s="5">
        <v>0</v>
      </c>
      <c r="V2359" s="5">
        <f t="shared" si="190"/>
        <v>6.9375</v>
      </c>
      <c r="W2359" s="5">
        <f t="shared" si="186"/>
        <v>-6.9375</v>
      </c>
      <c r="X2359" s="8">
        <f t="shared" si="187"/>
        <v>-1</v>
      </c>
      <c r="Y2359" s="4">
        <v>0</v>
      </c>
      <c r="Z2359" s="9" t="str">
        <f t="shared" si="188"/>
        <v>NA</v>
      </c>
      <c r="AA2359" s="10">
        <f t="shared" si="189"/>
        <v>0</v>
      </c>
    </row>
    <row r="2360" spans="1:27" x14ac:dyDescent="0.55000000000000004">
      <c r="A2360" s="3" t="s">
        <v>71</v>
      </c>
      <c r="B2360" s="3" t="s">
        <v>72</v>
      </c>
      <c r="C2360" s="3" t="s">
        <v>4026</v>
      </c>
      <c r="D2360" s="3" t="s">
        <v>2979</v>
      </c>
      <c r="E2360" s="4" t="s">
        <v>47</v>
      </c>
      <c r="F2360" s="3" t="s">
        <v>32</v>
      </c>
      <c r="G2360" s="3" t="s">
        <v>482</v>
      </c>
      <c r="H2360" s="3" t="s">
        <v>34</v>
      </c>
      <c r="I2360" s="3" t="s">
        <v>77</v>
      </c>
      <c r="J2360" s="3" t="s">
        <v>36</v>
      </c>
      <c r="K2360" s="3" t="s">
        <v>42</v>
      </c>
      <c r="L2360" s="5">
        <v>6.25</v>
      </c>
      <c r="M2360" s="4">
        <v>8</v>
      </c>
      <c r="N2360" s="5">
        <v>6.9749999999999996</v>
      </c>
      <c r="O2360" s="5">
        <v>0.87187499999999996</v>
      </c>
      <c r="P2360" s="4">
        <v>79</v>
      </c>
      <c r="Q2360" s="6">
        <v>10.126582278480999</v>
      </c>
      <c r="R2360" s="7">
        <v>5.2746835443037998</v>
      </c>
      <c r="S2360" s="6">
        <v>0</v>
      </c>
      <c r="T2360" s="5">
        <v>0</v>
      </c>
      <c r="U2360" s="5">
        <v>0</v>
      </c>
      <c r="V2360" s="5">
        <f t="shared" si="190"/>
        <v>6.9749999999999996</v>
      </c>
      <c r="W2360" s="5">
        <f t="shared" si="186"/>
        <v>-6.9749999999999996</v>
      </c>
      <c r="X2360" s="8">
        <f t="shared" si="187"/>
        <v>-1</v>
      </c>
      <c r="Y2360" s="4">
        <v>0</v>
      </c>
      <c r="Z2360" s="9" t="str">
        <f t="shared" si="188"/>
        <v>NA</v>
      </c>
      <c r="AA2360" s="10">
        <f t="shared" si="189"/>
        <v>0</v>
      </c>
    </row>
    <row r="2361" spans="1:27" x14ac:dyDescent="0.55000000000000004">
      <c r="A2361" s="3" t="s">
        <v>71</v>
      </c>
      <c r="B2361" s="3" t="s">
        <v>72</v>
      </c>
      <c r="C2361" s="3" t="s">
        <v>4027</v>
      </c>
      <c r="D2361" s="3" t="s">
        <v>4028</v>
      </c>
      <c r="E2361" s="4" t="s">
        <v>47</v>
      </c>
      <c r="F2361" s="3" t="s">
        <v>104</v>
      </c>
      <c r="G2361" s="3" t="s">
        <v>2782</v>
      </c>
      <c r="H2361" s="3" t="s">
        <v>34</v>
      </c>
      <c r="I2361" s="3" t="s">
        <v>77</v>
      </c>
      <c r="J2361" s="3" t="s">
        <v>36</v>
      </c>
      <c r="K2361" s="3" t="s">
        <v>61</v>
      </c>
      <c r="L2361" s="5">
        <v>6.25</v>
      </c>
      <c r="M2361" s="4">
        <v>3</v>
      </c>
      <c r="N2361" s="5">
        <v>6.9999999749999997</v>
      </c>
      <c r="O2361" s="5">
        <v>2.3333333249999999</v>
      </c>
      <c r="P2361" s="4">
        <v>20</v>
      </c>
      <c r="Q2361" s="6">
        <v>15</v>
      </c>
      <c r="R2361" s="7">
        <v>1.1000000000000001</v>
      </c>
      <c r="S2361" s="6">
        <v>0</v>
      </c>
      <c r="T2361" s="5">
        <v>0</v>
      </c>
      <c r="U2361" s="5">
        <v>0</v>
      </c>
      <c r="V2361" s="5">
        <f t="shared" si="190"/>
        <v>6.9999999749999997</v>
      </c>
      <c r="W2361" s="5">
        <f t="shared" si="186"/>
        <v>-6.9999999749999997</v>
      </c>
      <c r="X2361" s="8">
        <f t="shared" si="187"/>
        <v>-1</v>
      </c>
      <c r="Y2361" s="4">
        <v>0</v>
      </c>
      <c r="Z2361" s="9" t="str">
        <f t="shared" si="188"/>
        <v>NA</v>
      </c>
      <c r="AA2361" s="10">
        <f t="shared" si="189"/>
        <v>0</v>
      </c>
    </row>
    <row r="2362" spans="1:27" x14ac:dyDescent="0.55000000000000004">
      <c r="A2362" s="3" t="s">
        <v>71</v>
      </c>
      <c r="B2362" s="3" t="s">
        <v>72</v>
      </c>
      <c r="C2362" s="3" t="s">
        <v>4029</v>
      </c>
      <c r="D2362" s="3" t="s">
        <v>523</v>
      </c>
      <c r="E2362" s="4" t="s">
        <v>47</v>
      </c>
      <c r="F2362" s="3" t="s">
        <v>113</v>
      </c>
      <c r="G2362" s="3" t="s">
        <v>114</v>
      </c>
      <c r="H2362" s="3" t="s">
        <v>34</v>
      </c>
      <c r="I2362" s="3" t="s">
        <v>77</v>
      </c>
      <c r="J2362" s="3" t="s">
        <v>36</v>
      </c>
      <c r="K2362" s="3" t="s">
        <v>42</v>
      </c>
      <c r="L2362" s="5">
        <v>6.25</v>
      </c>
      <c r="M2362" s="4">
        <v>2</v>
      </c>
      <c r="N2362" s="5">
        <v>7.05</v>
      </c>
      <c r="O2362" s="5">
        <v>3.5249999999999999</v>
      </c>
      <c r="P2362" s="4">
        <v>54</v>
      </c>
      <c r="Q2362" s="6">
        <v>3.7037037037037002</v>
      </c>
      <c r="R2362" s="7">
        <v>2.4185185185185198</v>
      </c>
      <c r="S2362" s="6">
        <v>0</v>
      </c>
      <c r="T2362" s="5">
        <v>0</v>
      </c>
      <c r="U2362" s="5">
        <v>0</v>
      </c>
      <c r="V2362" s="5">
        <f t="shared" si="190"/>
        <v>7.05</v>
      </c>
      <c r="W2362" s="5">
        <f t="shared" si="186"/>
        <v>-7.05</v>
      </c>
      <c r="X2362" s="8">
        <f t="shared" si="187"/>
        <v>-1</v>
      </c>
      <c r="Y2362" s="4">
        <v>0</v>
      </c>
      <c r="Z2362" s="9" t="str">
        <f t="shared" si="188"/>
        <v>NA</v>
      </c>
      <c r="AA2362" s="10">
        <f t="shared" si="189"/>
        <v>0</v>
      </c>
    </row>
    <row r="2363" spans="1:27" x14ac:dyDescent="0.55000000000000004">
      <c r="A2363" s="3" t="s">
        <v>71</v>
      </c>
      <c r="B2363" s="3" t="s">
        <v>72</v>
      </c>
      <c r="C2363" s="3" t="s">
        <v>4030</v>
      </c>
      <c r="D2363" s="3" t="s">
        <v>381</v>
      </c>
      <c r="E2363" s="4" t="s">
        <v>47</v>
      </c>
      <c r="F2363" s="3" t="s">
        <v>125</v>
      </c>
      <c r="G2363" s="3" t="s">
        <v>2728</v>
      </c>
      <c r="H2363" s="3" t="s">
        <v>34</v>
      </c>
      <c r="I2363" s="3" t="s">
        <v>77</v>
      </c>
      <c r="J2363" s="3" t="s">
        <v>36</v>
      </c>
      <c r="K2363" s="3" t="s">
        <v>42</v>
      </c>
      <c r="L2363" s="5">
        <v>6.25</v>
      </c>
      <c r="M2363" s="4">
        <v>3</v>
      </c>
      <c r="N2363" s="5">
        <v>7.0999999875000004</v>
      </c>
      <c r="O2363" s="5">
        <v>2.3666666625000001</v>
      </c>
      <c r="P2363" s="4">
        <v>9</v>
      </c>
      <c r="Q2363" s="6">
        <v>33.3333333333333</v>
      </c>
      <c r="R2363" s="7">
        <v>1</v>
      </c>
      <c r="S2363" s="6">
        <v>0</v>
      </c>
      <c r="T2363" s="5">
        <v>0</v>
      </c>
      <c r="U2363" s="5">
        <v>0</v>
      </c>
      <c r="V2363" s="5">
        <f t="shared" si="190"/>
        <v>7.0999999875000004</v>
      </c>
      <c r="W2363" s="5">
        <f t="shared" si="186"/>
        <v>-7.0999999875000004</v>
      </c>
      <c r="X2363" s="8">
        <f t="shared" si="187"/>
        <v>-1</v>
      </c>
      <c r="Y2363" s="4">
        <v>0</v>
      </c>
      <c r="Z2363" s="9" t="str">
        <f t="shared" si="188"/>
        <v>NA</v>
      </c>
      <c r="AA2363" s="10">
        <f t="shared" si="189"/>
        <v>0</v>
      </c>
    </row>
    <row r="2364" spans="1:27" x14ac:dyDescent="0.55000000000000004">
      <c r="A2364" s="3" t="s">
        <v>71</v>
      </c>
      <c r="B2364" s="3" t="s">
        <v>72</v>
      </c>
      <c r="C2364" s="3" t="s">
        <v>4031</v>
      </c>
      <c r="D2364" s="3" t="s">
        <v>4032</v>
      </c>
      <c r="E2364" s="4" t="s">
        <v>47</v>
      </c>
      <c r="F2364" s="3" t="s">
        <v>137</v>
      </c>
      <c r="G2364" s="3" t="s">
        <v>138</v>
      </c>
      <c r="H2364" s="3" t="s">
        <v>34</v>
      </c>
      <c r="I2364" s="3" t="s">
        <v>77</v>
      </c>
      <c r="J2364" s="3" t="s">
        <v>36</v>
      </c>
      <c r="K2364" s="3" t="s">
        <v>42</v>
      </c>
      <c r="L2364" s="5">
        <v>6.25</v>
      </c>
      <c r="M2364" s="4">
        <v>2</v>
      </c>
      <c r="N2364" s="5">
        <v>7.125</v>
      </c>
      <c r="O2364" s="5">
        <v>3.5625</v>
      </c>
      <c r="P2364" s="4">
        <v>26</v>
      </c>
      <c r="Q2364" s="6">
        <v>7.6923076923076898</v>
      </c>
      <c r="R2364" s="7">
        <v>1.4226923076923099</v>
      </c>
      <c r="S2364" s="6">
        <v>0</v>
      </c>
      <c r="T2364" s="5">
        <v>0</v>
      </c>
      <c r="U2364" s="5">
        <v>0</v>
      </c>
      <c r="V2364" s="5">
        <f t="shared" si="190"/>
        <v>7.125</v>
      </c>
      <c r="W2364" s="5">
        <f t="shared" si="186"/>
        <v>-7.125</v>
      </c>
      <c r="X2364" s="8">
        <f t="shared" si="187"/>
        <v>-1</v>
      </c>
      <c r="Y2364" s="4">
        <v>0</v>
      </c>
      <c r="Z2364" s="9" t="str">
        <f t="shared" si="188"/>
        <v>NA</v>
      </c>
      <c r="AA2364" s="10">
        <f t="shared" si="189"/>
        <v>0</v>
      </c>
    </row>
    <row r="2365" spans="1:27" x14ac:dyDescent="0.55000000000000004">
      <c r="A2365" s="3" t="s">
        <v>71</v>
      </c>
      <c r="B2365" s="3" t="s">
        <v>72</v>
      </c>
      <c r="C2365" s="3" t="s">
        <v>4033</v>
      </c>
      <c r="D2365" s="3" t="s">
        <v>260</v>
      </c>
      <c r="E2365" s="4" t="s">
        <v>47</v>
      </c>
      <c r="F2365" s="3" t="s">
        <v>221</v>
      </c>
      <c r="G2365" s="3" t="s">
        <v>2748</v>
      </c>
      <c r="H2365" s="3" t="s">
        <v>34</v>
      </c>
      <c r="I2365" s="3" t="s">
        <v>77</v>
      </c>
      <c r="J2365" s="3" t="s">
        <v>36</v>
      </c>
      <c r="K2365" s="3" t="s">
        <v>61</v>
      </c>
      <c r="L2365" s="5">
        <v>6.25</v>
      </c>
      <c r="M2365" s="4">
        <v>6</v>
      </c>
      <c r="N2365" s="5">
        <v>7.1749999500000001</v>
      </c>
      <c r="O2365" s="5">
        <v>1.1958333249999999</v>
      </c>
      <c r="P2365" s="4">
        <v>39</v>
      </c>
      <c r="Q2365" s="6">
        <v>15.384615384615399</v>
      </c>
      <c r="R2365" s="7">
        <v>1.1512820512820501</v>
      </c>
      <c r="S2365" s="6">
        <v>0</v>
      </c>
      <c r="T2365" s="5">
        <v>0</v>
      </c>
      <c r="U2365" s="5">
        <v>0</v>
      </c>
      <c r="V2365" s="5">
        <f t="shared" si="190"/>
        <v>7.1749999500000001</v>
      </c>
      <c r="W2365" s="5">
        <f t="shared" si="186"/>
        <v>-7.1749999500000001</v>
      </c>
      <c r="X2365" s="8">
        <f t="shared" si="187"/>
        <v>-1</v>
      </c>
      <c r="Y2365" s="4">
        <v>0</v>
      </c>
      <c r="Z2365" s="9" t="str">
        <f t="shared" si="188"/>
        <v>NA</v>
      </c>
      <c r="AA2365" s="10">
        <f t="shared" si="189"/>
        <v>0</v>
      </c>
    </row>
    <row r="2366" spans="1:27" x14ac:dyDescent="0.55000000000000004">
      <c r="A2366" s="3" t="s">
        <v>71</v>
      </c>
      <c r="B2366" s="3" t="s">
        <v>72</v>
      </c>
      <c r="C2366" s="3" t="s">
        <v>4034</v>
      </c>
      <c r="D2366" s="3" t="s">
        <v>3112</v>
      </c>
      <c r="E2366" s="4" t="s">
        <v>47</v>
      </c>
      <c r="F2366" s="3" t="s">
        <v>40</v>
      </c>
      <c r="G2366" s="3" t="s">
        <v>2932</v>
      </c>
      <c r="H2366" s="3" t="s">
        <v>34</v>
      </c>
      <c r="I2366" s="3" t="s">
        <v>77</v>
      </c>
      <c r="J2366" s="3" t="s">
        <v>36</v>
      </c>
      <c r="K2366" s="3" t="s">
        <v>42</v>
      </c>
      <c r="L2366" s="5">
        <v>6.25</v>
      </c>
      <c r="M2366" s="4">
        <v>2</v>
      </c>
      <c r="N2366" s="5">
        <v>7.1875</v>
      </c>
      <c r="O2366" s="5">
        <v>3.59375</v>
      </c>
      <c r="P2366" s="4">
        <v>45</v>
      </c>
      <c r="Q2366" s="6">
        <v>4.4444444444444402</v>
      </c>
      <c r="R2366" s="7">
        <v>2.7331111111111102</v>
      </c>
      <c r="S2366" s="6">
        <v>0</v>
      </c>
      <c r="T2366" s="5">
        <v>0</v>
      </c>
      <c r="U2366" s="5">
        <v>0</v>
      </c>
      <c r="V2366" s="5">
        <f t="shared" si="190"/>
        <v>7.1875</v>
      </c>
      <c r="W2366" s="5">
        <f t="shared" si="186"/>
        <v>-7.1875</v>
      </c>
      <c r="X2366" s="8">
        <f t="shared" si="187"/>
        <v>-1</v>
      </c>
      <c r="Y2366" s="4">
        <v>0</v>
      </c>
      <c r="Z2366" s="9" t="str">
        <f t="shared" si="188"/>
        <v>NA</v>
      </c>
      <c r="AA2366" s="10">
        <f t="shared" si="189"/>
        <v>0</v>
      </c>
    </row>
    <row r="2367" spans="1:27" x14ac:dyDescent="0.55000000000000004">
      <c r="A2367" s="3" t="s">
        <v>71</v>
      </c>
      <c r="B2367" s="3" t="s">
        <v>72</v>
      </c>
      <c r="C2367" s="3" t="s">
        <v>4035</v>
      </c>
      <c r="D2367" s="3" t="s">
        <v>3474</v>
      </c>
      <c r="E2367" s="4" t="s">
        <v>47</v>
      </c>
      <c r="F2367" s="3" t="s">
        <v>40</v>
      </c>
      <c r="G2367" s="3" t="s">
        <v>2883</v>
      </c>
      <c r="H2367" s="3" t="s">
        <v>34</v>
      </c>
      <c r="I2367" s="3" t="s">
        <v>77</v>
      </c>
      <c r="J2367" s="3" t="s">
        <v>36</v>
      </c>
      <c r="K2367" s="3" t="s">
        <v>42</v>
      </c>
      <c r="L2367" s="5">
        <v>6.25</v>
      </c>
      <c r="M2367" s="4">
        <v>2</v>
      </c>
      <c r="N2367" s="5">
        <v>7.2125000000000004</v>
      </c>
      <c r="O2367" s="5">
        <v>3.6062500000000002</v>
      </c>
      <c r="P2367" s="4">
        <v>59</v>
      </c>
      <c r="Q2367" s="6">
        <v>3.3898305084745801</v>
      </c>
      <c r="R2367" s="7">
        <v>1.3983050847457601</v>
      </c>
      <c r="S2367" s="6">
        <v>0</v>
      </c>
      <c r="T2367" s="5">
        <v>0</v>
      </c>
      <c r="U2367" s="5">
        <v>0</v>
      </c>
      <c r="V2367" s="5">
        <f t="shared" si="190"/>
        <v>7.2125000000000004</v>
      </c>
      <c r="W2367" s="5">
        <f t="shared" si="186"/>
        <v>-7.2125000000000004</v>
      </c>
      <c r="X2367" s="8">
        <f t="shared" si="187"/>
        <v>-1</v>
      </c>
      <c r="Y2367" s="4">
        <v>0</v>
      </c>
      <c r="Z2367" s="9" t="str">
        <f t="shared" si="188"/>
        <v>NA</v>
      </c>
      <c r="AA2367" s="10">
        <f t="shared" si="189"/>
        <v>0</v>
      </c>
    </row>
    <row r="2368" spans="1:27" x14ac:dyDescent="0.55000000000000004">
      <c r="A2368" s="3" t="s">
        <v>71</v>
      </c>
      <c r="B2368" s="3" t="s">
        <v>72</v>
      </c>
      <c r="C2368" s="3" t="s">
        <v>4036</v>
      </c>
      <c r="D2368" s="3" t="s">
        <v>239</v>
      </c>
      <c r="E2368" s="4" t="s">
        <v>47</v>
      </c>
      <c r="F2368" s="3" t="s">
        <v>133</v>
      </c>
      <c r="G2368" s="3" t="s">
        <v>134</v>
      </c>
      <c r="H2368" s="3" t="s">
        <v>34</v>
      </c>
      <c r="I2368" s="3" t="s">
        <v>77</v>
      </c>
      <c r="J2368" s="3" t="s">
        <v>36</v>
      </c>
      <c r="K2368" s="3" t="s">
        <v>42</v>
      </c>
      <c r="L2368" s="5">
        <v>6.25</v>
      </c>
      <c r="M2368" s="4">
        <v>3</v>
      </c>
      <c r="N2368" s="5">
        <v>7.2249999750000002</v>
      </c>
      <c r="O2368" s="5">
        <v>2.4083333250000001</v>
      </c>
      <c r="P2368" s="4">
        <v>25</v>
      </c>
      <c r="Q2368" s="6">
        <v>12</v>
      </c>
      <c r="R2368" s="7">
        <v>2.7679999999999998</v>
      </c>
      <c r="S2368" s="6">
        <v>0</v>
      </c>
      <c r="T2368" s="5">
        <v>0</v>
      </c>
      <c r="U2368" s="5">
        <v>0</v>
      </c>
      <c r="V2368" s="5">
        <f t="shared" si="190"/>
        <v>7.2249999750000002</v>
      </c>
      <c r="W2368" s="5">
        <f t="shared" si="186"/>
        <v>-7.2249999750000002</v>
      </c>
      <c r="X2368" s="8">
        <f t="shared" si="187"/>
        <v>-1</v>
      </c>
      <c r="Y2368" s="4">
        <v>0</v>
      </c>
      <c r="Z2368" s="9" t="str">
        <f t="shared" si="188"/>
        <v>NA</v>
      </c>
      <c r="AA2368" s="10">
        <f t="shared" si="189"/>
        <v>0</v>
      </c>
    </row>
    <row r="2369" spans="1:27" x14ac:dyDescent="0.55000000000000004">
      <c r="A2369" s="3" t="s">
        <v>71</v>
      </c>
      <c r="B2369" s="3" t="s">
        <v>72</v>
      </c>
      <c r="C2369" s="3" t="s">
        <v>4037</v>
      </c>
      <c r="D2369" s="3" t="s">
        <v>2196</v>
      </c>
      <c r="E2369" s="4" t="s">
        <v>47</v>
      </c>
      <c r="F2369" s="3" t="s">
        <v>104</v>
      </c>
      <c r="G2369" s="3" t="s">
        <v>3081</v>
      </c>
      <c r="H2369" s="3" t="s">
        <v>34</v>
      </c>
      <c r="I2369" s="3" t="s">
        <v>77</v>
      </c>
      <c r="J2369" s="3" t="s">
        <v>36</v>
      </c>
      <c r="K2369" s="3" t="s">
        <v>61</v>
      </c>
      <c r="L2369" s="5">
        <v>6.25</v>
      </c>
      <c r="M2369" s="4">
        <v>2</v>
      </c>
      <c r="N2369" s="5">
        <v>7.2374999999999998</v>
      </c>
      <c r="O2369" s="5">
        <v>3.6187499999999999</v>
      </c>
      <c r="P2369" s="4">
        <v>20</v>
      </c>
      <c r="Q2369" s="6">
        <v>10</v>
      </c>
      <c r="R2369" s="7">
        <v>1.05</v>
      </c>
      <c r="S2369" s="6">
        <v>0</v>
      </c>
      <c r="T2369" s="5">
        <v>0</v>
      </c>
      <c r="U2369" s="5">
        <v>0</v>
      </c>
      <c r="V2369" s="5">
        <f t="shared" si="190"/>
        <v>7.2374999999999998</v>
      </c>
      <c r="W2369" s="5">
        <f t="shared" si="186"/>
        <v>-7.2374999999999998</v>
      </c>
      <c r="X2369" s="8">
        <f t="shared" si="187"/>
        <v>-1</v>
      </c>
      <c r="Y2369" s="4">
        <v>0</v>
      </c>
      <c r="Z2369" s="9" t="str">
        <f t="shared" si="188"/>
        <v>NA</v>
      </c>
      <c r="AA2369" s="10">
        <f t="shared" si="189"/>
        <v>0</v>
      </c>
    </row>
    <row r="2370" spans="1:27" x14ac:dyDescent="0.55000000000000004">
      <c r="A2370" s="3" t="s">
        <v>71</v>
      </c>
      <c r="B2370" s="3" t="s">
        <v>72</v>
      </c>
      <c r="C2370" s="3" t="s">
        <v>4038</v>
      </c>
      <c r="D2370" s="3" t="s">
        <v>503</v>
      </c>
      <c r="E2370" s="4" t="s">
        <v>47</v>
      </c>
      <c r="F2370" s="3" t="s">
        <v>113</v>
      </c>
      <c r="G2370" s="3" t="s">
        <v>114</v>
      </c>
      <c r="H2370" s="3" t="s">
        <v>34</v>
      </c>
      <c r="I2370" s="3" t="s">
        <v>77</v>
      </c>
      <c r="J2370" s="3" t="s">
        <v>36</v>
      </c>
      <c r="K2370" s="3" t="s">
        <v>42</v>
      </c>
      <c r="L2370" s="5">
        <v>6.25</v>
      </c>
      <c r="M2370" s="4">
        <v>2</v>
      </c>
      <c r="N2370" s="5">
        <v>7.2625000000000002</v>
      </c>
      <c r="O2370" s="5">
        <v>3.6312500000000001</v>
      </c>
      <c r="P2370" s="4">
        <v>15</v>
      </c>
      <c r="Q2370" s="6">
        <v>13.3333333333333</v>
      </c>
      <c r="R2370" s="7">
        <v>1.7333333333333301</v>
      </c>
      <c r="S2370" s="6">
        <v>0</v>
      </c>
      <c r="T2370" s="5">
        <v>0</v>
      </c>
      <c r="U2370" s="5">
        <v>0</v>
      </c>
      <c r="V2370" s="5">
        <f t="shared" si="190"/>
        <v>7.2625000000000002</v>
      </c>
      <c r="W2370" s="5">
        <f t="shared" ref="W2370:W2433" si="191">U2370-V2370</f>
        <v>-7.2625000000000002</v>
      </c>
      <c r="X2370" s="8">
        <f t="shared" ref="X2370:X2433" si="192">IF(V2370=0,0,(U2370-V2370)/V2370)</f>
        <v>-1</v>
      </c>
      <c r="Y2370" s="4">
        <v>0</v>
      </c>
      <c r="Z2370" s="9" t="str">
        <f t="shared" ref="Z2370:Z2433" si="193">IF(Y2370=0,"NA",U2370/Y2370)</f>
        <v>NA</v>
      </c>
      <c r="AA2370" s="10">
        <f t="shared" ref="AA2370:AA2433" si="194">(Q2370/100*S2370/100)</f>
        <v>0</v>
      </c>
    </row>
    <row r="2371" spans="1:27" x14ac:dyDescent="0.55000000000000004">
      <c r="A2371" s="3" t="s">
        <v>71</v>
      </c>
      <c r="B2371" s="3" t="s">
        <v>72</v>
      </c>
      <c r="C2371" s="3" t="s">
        <v>4039</v>
      </c>
      <c r="D2371" s="3" t="s">
        <v>4040</v>
      </c>
      <c r="E2371" s="4" t="s">
        <v>47</v>
      </c>
      <c r="F2371" s="3" t="s">
        <v>173</v>
      </c>
      <c r="G2371" s="3" t="s">
        <v>3044</v>
      </c>
      <c r="H2371" s="3" t="s">
        <v>34</v>
      </c>
      <c r="I2371" s="3" t="s">
        <v>77</v>
      </c>
      <c r="J2371" s="3" t="s">
        <v>36</v>
      </c>
      <c r="K2371" s="3" t="s">
        <v>42</v>
      </c>
      <c r="L2371" s="5">
        <v>6.25</v>
      </c>
      <c r="M2371" s="4">
        <v>4</v>
      </c>
      <c r="N2371" s="5">
        <v>7.3</v>
      </c>
      <c r="O2371" s="5">
        <v>1.825</v>
      </c>
      <c r="P2371" s="4">
        <v>41</v>
      </c>
      <c r="Q2371" s="6">
        <v>9.7560975609756095</v>
      </c>
      <c r="R2371" s="7">
        <v>2.6097560975609801</v>
      </c>
      <c r="S2371" s="6">
        <v>0</v>
      </c>
      <c r="T2371" s="5">
        <v>0</v>
      </c>
      <c r="U2371" s="5">
        <v>0</v>
      </c>
      <c r="V2371" s="5">
        <f t="shared" ref="V2371:V2434" si="195">N2371</f>
        <v>7.3</v>
      </c>
      <c r="W2371" s="5">
        <f t="shared" si="191"/>
        <v>-7.3</v>
      </c>
      <c r="X2371" s="8">
        <f t="shared" si="192"/>
        <v>-1</v>
      </c>
      <c r="Y2371" s="4">
        <v>0</v>
      </c>
      <c r="Z2371" s="9" t="str">
        <f t="shared" si="193"/>
        <v>NA</v>
      </c>
      <c r="AA2371" s="10">
        <f t="shared" si="194"/>
        <v>0</v>
      </c>
    </row>
    <row r="2372" spans="1:27" x14ac:dyDescent="0.55000000000000004">
      <c r="A2372" s="3" t="s">
        <v>71</v>
      </c>
      <c r="B2372" s="3" t="s">
        <v>72</v>
      </c>
      <c r="C2372" s="3" t="s">
        <v>4041</v>
      </c>
      <c r="D2372" s="3" t="s">
        <v>1569</v>
      </c>
      <c r="E2372" s="4" t="s">
        <v>47</v>
      </c>
      <c r="F2372" s="3" t="s">
        <v>104</v>
      </c>
      <c r="G2372" s="3" t="s">
        <v>232</v>
      </c>
      <c r="H2372" s="3" t="s">
        <v>34</v>
      </c>
      <c r="I2372" s="3" t="s">
        <v>77</v>
      </c>
      <c r="J2372" s="3" t="s">
        <v>36</v>
      </c>
      <c r="K2372" s="3" t="s">
        <v>37</v>
      </c>
      <c r="L2372" s="5">
        <v>6.25</v>
      </c>
      <c r="M2372" s="4">
        <v>4</v>
      </c>
      <c r="N2372" s="5">
        <v>7.3125</v>
      </c>
      <c r="O2372" s="5">
        <v>1.828125</v>
      </c>
      <c r="P2372" s="4">
        <v>11</v>
      </c>
      <c r="Q2372" s="6">
        <v>36.363636363636402</v>
      </c>
      <c r="R2372" s="7">
        <v>1.54454545454545</v>
      </c>
      <c r="S2372" s="6">
        <v>0</v>
      </c>
      <c r="T2372" s="5">
        <v>0</v>
      </c>
      <c r="U2372" s="5">
        <v>0</v>
      </c>
      <c r="V2372" s="5">
        <f t="shared" si="195"/>
        <v>7.3125</v>
      </c>
      <c r="W2372" s="5">
        <f t="shared" si="191"/>
        <v>-7.3125</v>
      </c>
      <c r="X2372" s="8">
        <f t="shared" si="192"/>
        <v>-1</v>
      </c>
      <c r="Y2372" s="4">
        <v>0</v>
      </c>
      <c r="Z2372" s="9" t="str">
        <f t="shared" si="193"/>
        <v>NA</v>
      </c>
      <c r="AA2372" s="10">
        <f t="shared" si="194"/>
        <v>0</v>
      </c>
    </row>
    <row r="2373" spans="1:27" x14ac:dyDescent="0.55000000000000004">
      <c r="A2373" s="3" t="s">
        <v>71</v>
      </c>
      <c r="B2373" s="3" t="s">
        <v>72</v>
      </c>
      <c r="C2373" s="3" t="s">
        <v>4042</v>
      </c>
      <c r="D2373" s="3" t="s">
        <v>4043</v>
      </c>
      <c r="E2373" s="4" t="s">
        <v>47</v>
      </c>
      <c r="F2373" s="3" t="s">
        <v>104</v>
      </c>
      <c r="G2373" s="3" t="s">
        <v>232</v>
      </c>
      <c r="H2373" s="3" t="s">
        <v>34</v>
      </c>
      <c r="I2373" s="3" t="s">
        <v>77</v>
      </c>
      <c r="J2373" s="3" t="s">
        <v>36</v>
      </c>
      <c r="K2373" s="3" t="s">
        <v>37</v>
      </c>
      <c r="L2373" s="5">
        <v>6.25</v>
      </c>
      <c r="M2373" s="4">
        <v>3</v>
      </c>
      <c r="N2373" s="5">
        <v>7.3249999875</v>
      </c>
      <c r="O2373" s="5">
        <v>2.4416666624999999</v>
      </c>
      <c r="P2373" s="4">
        <v>10</v>
      </c>
      <c r="Q2373" s="6">
        <v>30</v>
      </c>
      <c r="R2373" s="7">
        <v>1</v>
      </c>
      <c r="S2373" s="6">
        <v>0</v>
      </c>
      <c r="T2373" s="5">
        <v>0</v>
      </c>
      <c r="U2373" s="5">
        <v>0</v>
      </c>
      <c r="V2373" s="5">
        <f t="shared" si="195"/>
        <v>7.3249999875</v>
      </c>
      <c r="W2373" s="5">
        <f t="shared" si="191"/>
        <v>-7.3249999875</v>
      </c>
      <c r="X2373" s="8">
        <f t="shared" si="192"/>
        <v>-1</v>
      </c>
      <c r="Y2373" s="4">
        <v>0</v>
      </c>
      <c r="Z2373" s="9" t="str">
        <f t="shared" si="193"/>
        <v>NA</v>
      </c>
      <c r="AA2373" s="10">
        <f t="shared" si="194"/>
        <v>0</v>
      </c>
    </row>
    <row r="2374" spans="1:27" x14ac:dyDescent="0.55000000000000004">
      <c r="A2374" s="3" t="s">
        <v>71</v>
      </c>
      <c r="B2374" s="3" t="s">
        <v>72</v>
      </c>
      <c r="C2374" s="3" t="s">
        <v>4044</v>
      </c>
      <c r="D2374" s="3" t="s">
        <v>2196</v>
      </c>
      <c r="E2374" s="4" t="s">
        <v>47</v>
      </c>
      <c r="F2374" s="3" t="s">
        <v>32</v>
      </c>
      <c r="G2374" s="3" t="s">
        <v>482</v>
      </c>
      <c r="H2374" s="3" t="s">
        <v>34</v>
      </c>
      <c r="I2374" s="3" t="s">
        <v>77</v>
      </c>
      <c r="J2374" s="3" t="s">
        <v>36</v>
      </c>
      <c r="K2374" s="3" t="s">
        <v>42</v>
      </c>
      <c r="L2374" s="5">
        <v>6.25</v>
      </c>
      <c r="M2374" s="4">
        <v>10</v>
      </c>
      <c r="N2374" s="5">
        <v>7.3375000000000004</v>
      </c>
      <c r="O2374" s="5">
        <v>0.73375000000000001</v>
      </c>
      <c r="P2374" s="4">
        <v>251</v>
      </c>
      <c r="Q2374" s="6">
        <v>3.9840637450199199</v>
      </c>
      <c r="R2374" s="7">
        <v>4.1183266932270897</v>
      </c>
      <c r="S2374" s="6">
        <v>0</v>
      </c>
      <c r="T2374" s="5">
        <v>0</v>
      </c>
      <c r="U2374" s="5">
        <v>0</v>
      </c>
      <c r="V2374" s="5">
        <f t="shared" si="195"/>
        <v>7.3375000000000004</v>
      </c>
      <c r="W2374" s="5">
        <f t="shared" si="191"/>
        <v>-7.3375000000000004</v>
      </c>
      <c r="X2374" s="8">
        <f t="shared" si="192"/>
        <v>-1</v>
      </c>
      <c r="Y2374" s="4">
        <v>0</v>
      </c>
      <c r="Z2374" s="9" t="str">
        <f t="shared" si="193"/>
        <v>NA</v>
      </c>
      <c r="AA2374" s="10">
        <f t="shared" si="194"/>
        <v>0</v>
      </c>
    </row>
    <row r="2375" spans="1:27" x14ac:dyDescent="0.55000000000000004">
      <c r="A2375" s="3" t="s">
        <v>71</v>
      </c>
      <c r="B2375" s="3" t="s">
        <v>72</v>
      </c>
      <c r="C2375" s="3" t="s">
        <v>4045</v>
      </c>
      <c r="D2375" s="3" t="s">
        <v>3278</v>
      </c>
      <c r="E2375" s="4" t="s">
        <v>47</v>
      </c>
      <c r="F2375" s="3" t="s">
        <v>125</v>
      </c>
      <c r="G2375" s="3" t="s">
        <v>3601</v>
      </c>
      <c r="H2375" s="3" t="s">
        <v>34</v>
      </c>
      <c r="I2375" s="3" t="s">
        <v>77</v>
      </c>
      <c r="J2375" s="3" t="s">
        <v>36</v>
      </c>
      <c r="K2375" s="3" t="s">
        <v>61</v>
      </c>
      <c r="L2375" s="5">
        <v>6.25</v>
      </c>
      <c r="M2375" s="4">
        <v>2</v>
      </c>
      <c r="N2375" s="5">
        <v>7.3375000000000004</v>
      </c>
      <c r="O2375" s="5">
        <v>3.6687500000000002</v>
      </c>
      <c r="P2375" s="4">
        <v>17</v>
      </c>
      <c r="Q2375" s="6">
        <v>11.764705882352899</v>
      </c>
      <c r="R2375" s="7">
        <v>2.1647058823529401</v>
      </c>
      <c r="S2375" s="6">
        <v>0</v>
      </c>
      <c r="T2375" s="5">
        <v>0</v>
      </c>
      <c r="U2375" s="5">
        <v>0</v>
      </c>
      <c r="V2375" s="5">
        <f t="shared" si="195"/>
        <v>7.3375000000000004</v>
      </c>
      <c r="W2375" s="5">
        <f t="shared" si="191"/>
        <v>-7.3375000000000004</v>
      </c>
      <c r="X2375" s="8">
        <f t="shared" si="192"/>
        <v>-1</v>
      </c>
      <c r="Y2375" s="4">
        <v>0</v>
      </c>
      <c r="Z2375" s="9" t="str">
        <f t="shared" si="193"/>
        <v>NA</v>
      </c>
      <c r="AA2375" s="10">
        <f t="shared" si="194"/>
        <v>0</v>
      </c>
    </row>
    <row r="2376" spans="1:27" x14ac:dyDescent="0.55000000000000004">
      <c r="A2376" s="3" t="s">
        <v>71</v>
      </c>
      <c r="B2376" s="3" t="s">
        <v>72</v>
      </c>
      <c r="C2376" s="3" t="s">
        <v>4046</v>
      </c>
      <c r="D2376" s="3" t="s">
        <v>3035</v>
      </c>
      <c r="E2376" s="4" t="s">
        <v>47</v>
      </c>
      <c r="F2376" s="3" t="s">
        <v>173</v>
      </c>
      <c r="G2376" s="3" t="s">
        <v>675</v>
      </c>
      <c r="H2376" s="3" t="s">
        <v>34</v>
      </c>
      <c r="I2376" s="3" t="s">
        <v>77</v>
      </c>
      <c r="J2376" s="3" t="s">
        <v>36</v>
      </c>
      <c r="K2376" s="3" t="s">
        <v>42</v>
      </c>
      <c r="L2376" s="5">
        <v>6.25</v>
      </c>
      <c r="M2376" s="4">
        <v>5</v>
      </c>
      <c r="N2376" s="5">
        <v>7.3624999999999998</v>
      </c>
      <c r="O2376" s="5">
        <v>1.4724999999999999</v>
      </c>
      <c r="P2376" s="4">
        <v>524</v>
      </c>
      <c r="Q2376" s="6">
        <v>0.954198473282443</v>
      </c>
      <c r="R2376" s="7">
        <v>1.52614503816794</v>
      </c>
      <c r="S2376" s="6">
        <v>0</v>
      </c>
      <c r="T2376" s="5">
        <v>0</v>
      </c>
      <c r="U2376" s="5">
        <v>0</v>
      </c>
      <c r="V2376" s="5">
        <f t="shared" si="195"/>
        <v>7.3624999999999998</v>
      </c>
      <c r="W2376" s="5">
        <f t="shared" si="191"/>
        <v>-7.3624999999999998</v>
      </c>
      <c r="X2376" s="8">
        <f t="shared" si="192"/>
        <v>-1</v>
      </c>
      <c r="Y2376" s="4">
        <v>0</v>
      </c>
      <c r="Z2376" s="9" t="str">
        <f t="shared" si="193"/>
        <v>NA</v>
      </c>
      <c r="AA2376" s="10">
        <f t="shared" si="194"/>
        <v>0</v>
      </c>
    </row>
    <row r="2377" spans="1:27" x14ac:dyDescent="0.55000000000000004">
      <c r="A2377" s="3" t="s">
        <v>71</v>
      </c>
      <c r="B2377" s="3" t="s">
        <v>72</v>
      </c>
      <c r="C2377" s="3" t="s">
        <v>4047</v>
      </c>
      <c r="D2377" s="3" t="s">
        <v>2856</v>
      </c>
      <c r="E2377" s="4" t="s">
        <v>47</v>
      </c>
      <c r="F2377" s="3" t="s">
        <v>133</v>
      </c>
      <c r="G2377" s="3" t="s">
        <v>3555</v>
      </c>
      <c r="H2377" s="3" t="s">
        <v>34</v>
      </c>
      <c r="I2377" s="3" t="s">
        <v>77</v>
      </c>
      <c r="J2377" s="3" t="s">
        <v>36</v>
      </c>
      <c r="K2377" s="3" t="s">
        <v>61</v>
      </c>
      <c r="L2377" s="5">
        <v>6.25</v>
      </c>
      <c r="M2377" s="4">
        <v>3</v>
      </c>
      <c r="N2377" s="5">
        <v>7.3749999749999997</v>
      </c>
      <c r="O2377" s="5">
        <v>2.4583333249999999</v>
      </c>
      <c r="P2377" s="4">
        <v>20</v>
      </c>
      <c r="Q2377" s="6">
        <v>15</v>
      </c>
      <c r="R2377" s="7">
        <v>1.2</v>
      </c>
      <c r="S2377" s="6">
        <v>0</v>
      </c>
      <c r="T2377" s="5">
        <v>0</v>
      </c>
      <c r="U2377" s="5">
        <v>0</v>
      </c>
      <c r="V2377" s="5">
        <f t="shared" si="195"/>
        <v>7.3749999749999997</v>
      </c>
      <c r="W2377" s="5">
        <f t="shared" si="191"/>
        <v>-7.3749999749999997</v>
      </c>
      <c r="X2377" s="8">
        <f t="shared" si="192"/>
        <v>-1</v>
      </c>
      <c r="Y2377" s="4">
        <v>0</v>
      </c>
      <c r="Z2377" s="9" t="str">
        <f t="shared" si="193"/>
        <v>NA</v>
      </c>
      <c r="AA2377" s="10">
        <f t="shared" si="194"/>
        <v>0</v>
      </c>
    </row>
    <row r="2378" spans="1:27" x14ac:dyDescent="0.55000000000000004">
      <c r="A2378" s="3" t="s">
        <v>71</v>
      </c>
      <c r="B2378" s="3" t="s">
        <v>72</v>
      </c>
      <c r="C2378" s="3" t="s">
        <v>4048</v>
      </c>
      <c r="D2378" s="3" t="s">
        <v>4049</v>
      </c>
      <c r="E2378" s="4" t="s">
        <v>47</v>
      </c>
      <c r="F2378" s="3" t="s">
        <v>173</v>
      </c>
      <c r="G2378" s="3" t="s">
        <v>3863</v>
      </c>
      <c r="H2378" s="3" t="s">
        <v>34</v>
      </c>
      <c r="I2378" s="3" t="s">
        <v>77</v>
      </c>
      <c r="J2378" s="3" t="s">
        <v>36</v>
      </c>
      <c r="K2378" s="3" t="s">
        <v>42</v>
      </c>
      <c r="L2378" s="5">
        <v>6.25</v>
      </c>
      <c r="M2378" s="4">
        <v>3</v>
      </c>
      <c r="N2378" s="5">
        <v>7.4124999750000002</v>
      </c>
      <c r="O2378" s="5">
        <v>2.4708333250000001</v>
      </c>
      <c r="P2378" s="4">
        <v>43</v>
      </c>
      <c r="Q2378" s="6">
        <v>6.9767441860465098</v>
      </c>
      <c r="R2378" s="7">
        <v>2.7674418604651199</v>
      </c>
      <c r="S2378" s="6">
        <v>0</v>
      </c>
      <c r="T2378" s="5">
        <v>0</v>
      </c>
      <c r="U2378" s="5">
        <v>0</v>
      </c>
      <c r="V2378" s="5">
        <f t="shared" si="195"/>
        <v>7.4124999750000002</v>
      </c>
      <c r="W2378" s="5">
        <f t="shared" si="191"/>
        <v>-7.4124999750000002</v>
      </c>
      <c r="X2378" s="8">
        <f t="shared" si="192"/>
        <v>-1</v>
      </c>
      <c r="Y2378" s="4">
        <v>0</v>
      </c>
      <c r="Z2378" s="9" t="str">
        <f t="shared" si="193"/>
        <v>NA</v>
      </c>
      <c r="AA2378" s="10">
        <f t="shared" si="194"/>
        <v>0</v>
      </c>
    </row>
    <row r="2379" spans="1:27" x14ac:dyDescent="0.55000000000000004">
      <c r="A2379" s="3" t="s">
        <v>71</v>
      </c>
      <c r="B2379" s="3" t="s">
        <v>72</v>
      </c>
      <c r="C2379" s="3" t="s">
        <v>4050</v>
      </c>
      <c r="D2379" s="3" t="s">
        <v>4051</v>
      </c>
      <c r="E2379" s="4" t="s">
        <v>47</v>
      </c>
      <c r="F2379" s="3" t="s">
        <v>173</v>
      </c>
      <c r="G2379" s="3" t="s">
        <v>4052</v>
      </c>
      <c r="H2379" s="3" t="s">
        <v>34</v>
      </c>
      <c r="I2379" s="3" t="s">
        <v>77</v>
      </c>
      <c r="J2379" s="3" t="s">
        <v>36</v>
      </c>
      <c r="K2379" s="3" t="s">
        <v>42</v>
      </c>
      <c r="L2379" s="5">
        <v>6.25</v>
      </c>
      <c r="M2379" s="4">
        <v>3</v>
      </c>
      <c r="N2379" s="5">
        <v>7.4374999874999999</v>
      </c>
      <c r="O2379" s="5">
        <v>2.4791666625</v>
      </c>
      <c r="P2379" s="4">
        <v>13</v>
      </c>
      <c r="Q2379" s="6">
        <v>23.076923076923102</v>
      </c>
      <c r="R2379" s="7">
        <v>1</v>
      </c>
      <c r="S2379" s="6">
        <v>0</v>
      </c>
      <c r="T2379" s="5">
        <v>0</v>
      </c>
      <c r="U2379" s="5">
        <v>0</v>
      </c>
      <c r="V2379" s="5">
        <f t="shared" si="195"/>
        <v>7.4374999874999999</v>
      </c>
      <c r="W2379" s="5">
        <f t="shared" si="191"/>
        <v>-7.4374999874999999</v>
      </c>
      <c r="X2379" s="8">
        <f t="shared" si="192"/>
        <v>-1</v>
      </c>
      <c r="Y2379" s="4">
        <v>0</v>
      </c>
      <c r="Z2379" s="9" t="str">
        <f t="shared" si="193"/>
        <v>NA</v>
      </c>
      <c r="AA2379" s="10">
        <f t="shared" si="194"/>
        <v>0</v>
      </c>
    </row>
    <row r="2380" spans="1:27" x14ac:dyDescent="0.55000000000000004">
      <c r="A2380" s="3" t="s">
        <v>71</v>
      </c>
      <c r="B2380" s="3" t="s">
        <v>72</v>
      </c>
      <c r="C2380" s="3" t="s">
        <v>4053</v>
      </c>
      <c r="D2380" s="3" t="s">
        <v>2632</v>
      </c>
      <c r="E2380" s="4" t="s">
        <v>47</v>
      </c>
      <c r="F2380" s="3" t="s">
        <v>137</v>
      </c>
      <c r="G2380" s="3" t="s">
        <v>138</v>
      </c>
      <c r="H2380" s="3" t="s">
        <v>34</v>
      </c>
      <c r="I2380" s="3" t="s">
        <v>77</v>
      </c>
      <c r="J2380" s="3" t="s">
        <v>36</v>
      </c>
      <c r="K2380" s="3" t="s">
        <v>42</v>
      </c>
      <c r="L2380" s="5">
        <v>6.25</v>
      </c>
      <c r="M2380" s="4">
        <v>2</v>
      </c>
      <c r="N2380" s="5">
        <v>7.45</v>
      </c>
      <c r="O2380" s="5">
        <v>3.7250000000000001</v>
      </c>
      <c r="P2380" s="4">
        <v>5</v>
      </c>
      <c r="Q2380" s="6">
        <v>40</v>
      </c>
      <c r="R2380" s="7">
        <v>1</v>
      </c>
      <c r="S2380" s="6">
        <v>0</v>
      </c>
      <c r="T2380" s="5">
        <v>0</v>
      </c>
      <c r="U2380" s="5">
        <v>0</v>
      </c>
      <c r="V2380" s="5">
        <f t="shared" si="195"/>
        <v>7.45</v>
      </c>
      <c r="W2380" s="5">
        <f t="shared" si="191"/>
        <v>-7.45</v>
      </c>
      <c r="X2380" s="8">
        <f t="shared" si="192"/>
        <v>-1</v>
      </c>
      <c r="Y2380" s="4">
        <v>0</v>
      </c>
      <c r="Z2380" s="9" t="str">
        <f t="shared" si="193"/>
        <v>NA</v>
      </c>
      <c r="AA2380" s="10">
        <f t="shared" si="194"/>
        <v>0</v>
      </c>
    </row>
    <row r="2381" spans="1:27" x14ac:dyDescent="0.55000000000000004">
      <c r="A2381" s="3" t="s">
        <v>71</v>
      </c>
      <c r="B2381" s="3" t="s">
        <v>72</v>
      </c>
      <c r="C2381" s="3" t="s">
        <v>4054</v>
      </c>
      <c r="D2381" s="3" t="s">
        <v>3332</v>
      </c>
      <c r="E2381" s="4" t="s">
        <v>47</v>
      </c>
      <c r="F2381" s="3" t="s">
        <v>125</v>
      </c>
      <c r="G2381" s="3" t="s">
        <v>2943</v>
      </c>
      <c r="H2381" s="3" t="s">
        <v>34</v>
      </c>
      <c r="I2381" s="3" t="s">
        <v>77</v>
      </c>
      <c r="J2381" s="3" t="s">
        <v>36</v>
      </c>
      <c r="K2381" s="3" t="s">
        <v>42</v>
      </c>
      <c r="L2381" s="5">
        <v>6.25</v>
      </c>
      <c r="M2381" s="4">
        <v>4</v>
      </c>
      <c r="N2381" s="5">
        <v>7.45</v>
      </c>
      <c r="O2381" s="5">
        <v>1.8625</v>
      </c>
      <c r="P2381" s="4">
        <v>73</v>
      </c>
      <c r="Q2381" s="6">
        <v>5.4794520547945202</v>
      </c>
      <c r="R2381" s="7">
        <v>1.22</v>
      </c>
      <c r="S2381" s="6">
        <v>0</v>
      </c>
      <c r="T2381" s="5">
        <v>0</v>
      </c>
      <c r="U2381" s="5">
        <v>0</v>
      </c>
      <c r="V2381" s="5">
        <f t="shared" si="195"/>
        <v>7.45</v>
      </c>
      <c r="W2381" s="5">
        <f t="shared" si="191"/>
        <v>-7.45</v>
      </c>
      <c r="X2381" s="8">
        <f t="shared" si="192"/>
        <v>-1</v>
      </c>
      <c r="Y2381" s="4">
        <v>0</v>
      </c>
      <c r="Z2381" s="9" t="str">
        <f t="shared" si="193"/>
        <v>NA</v>
      </c>
      <c r="AA2381" s="10">
        <f t="shared" si="194"/>
        <v>0</v>
      </c>
    </row>
    <row r="2382" spans="1:27" x14ac:dyDescent="0.55000000000000004">
      <c r="A2382" s="3" t="s">
        <v>71</v>
      </c>
      <c r="B2382" s="3" t="s">
        <v>72</v>
      </c>
      <c r="C2382" s="3" t="s">
        <v>4055</v>
      </c>
      <c r="D2382" s="3" t="s">
        <v>1141</v>
      </c>
      <c r="E2382" s="4" t="s">
        <v>47</v>
      </c>
      <c r="F2382" s="3" t="s">
        <v>32</v>
      </c>
      <c r="G2382" s="3" t="s">
        <v>2744</v>
      </c>
      <c r="H2382" s="3" t="s">
        <v>34</v>
      </c>
      <c r="I2382" s="3" t="s">
        <v>77</v>
      </c>
      <c r="J2382" s="3" t="s">
        <v>36</v>
      </c>
      <c r="K2382" s="3" t="s">
        <v>61</v>
      </c>
      <c r="L2382" s="5">
        <v>6.25</v>
      </c>
      <c r="M2382" s="4">
        <v>3</v>
      </c>
      <c r="N2382" s="5">
        <v>7.4749999875000004</v>
      </c>
      <c r="O2382" s="5">
        <v>2.4916666625000001</v>
      </c>
      <c r="P2382" s="4">
        <v>144</v>
      </c>
      <c r="Q2382" s="6">
        <v>2.0833333333333299</v>
      </c>
      <c r="R2382" s="7">
        <v>4.0263888888888903</v>
      </c>
      <c r="S2382" s="6">
        <v>0</v>
      </c>
      <c r="T2382" s="5">
        <v>0</v>
      </c>
      <c r="U2382" s="5">
        <v>0</v>
      </c>
      <c r="V2382" s="5">
        <f t="shared" si="195"/>
        <v>7.4749999875000004</v>
      </c>
      <c r="W2382" s="5">
        <f t="shared" si="191"/>
        <v>-7.4749999875000004</v>
      </c>
      <c r="X2382" s="8">
        <f t="shared" si="192"/>
        <v>-1</v>
      </c>
      <c r="Y2382" s="4">
        <v>0</v>
      </c>
      <c r="Z2382" s="9" t="str">
        <f t="shared" si="193"/>
        <v>NA</v>
      </c>
      <c r="AA2382" s="10">
        <f t="shared" si="194"/>
        <v>0</v>
      </c>
    </row>
    <row r="2383" spans="1:27" x14ac:dyDescent="0.55000000000000004">
      <c r="A2383" s="3" t="s">
        <v>71</v>
      </c>
      <c r="B2383" s="3" t="s">
        <v>72</v>
      </c>
      <c r="C2383" s="3" t="s">
        <v>4056</v>
      </c>
      <c r="D2383" s="3" t="s">
        <v>778</v>
      </c>
      <c r="E2383" s="4" t="s">
        <v>47</v>
      </c>
      <c r="F2383" s="3" t="s">
        <v>262</v>
      </c>
      <c r="G2383" s="3" t="s">
        <v>2774</v>
      </c>
      <c r="H2383" s="3" t="s">
        <v>34</v>
      </c>
      <c r="I2383" s="3" t="s">
        <v>77</v>
      </c>
      <c r="J2383" s="3" t="s">
        <v>36</v>
      </c>
      <c r="K2383" s="3" t="s">
        <v>61</v>
      </c>
      <c r="L2383" s="5">
        <v>6.25</v>
      </c>
      <c r="M2383" s="4">
        <v>2</v>
      </c>
      <c r="N2383" s="5">
        <v>7.4749999999999996</v>
      </c>
      <c r="O2383" s="5">
        <v>3.7374999999999998</v>
      </c>
      <c r="P2383" s="4">
        <v>86</v>
      </c>
      <c r="Q2383" s="6">
        <v>2.32558139534884</v>
      </c>
      <c r="R2383" s="7">
        <v>1.93139534883721</v>
      </c>
      <c r="S2383" s="6">
        <v>0</v>
      </c>
      <c r="T2383" s="5">
        <v>0</v>
      </c>
      <c r="U2383" s="5">
        <v>0</v>
      </c>
      <c r="V2383" s="5">
        <f t="shared" si="195"/>
        <v>7.4749999999999996</v>
      </c>
      <c r="W2383" s="5">
        <f t="shared" si="191"/>
        <v>-7.4749999999999996</v>
      </c>
      <c r="X2383" s="8">
        <f t="shared" si="192"/>
        <v>-1</v>
      </c>
      <c r="Y2383" s="4">
        <v>0</v>
      </c>
      <c r="Z2383" s="9" t="str">
        <f t="shared" si="193"/>
        <v>NA</v>
      </c>
      <c r="AA2383" s="10">
        <f t="shared" si="194"/>
        <v>0</v>
      </c>
    </row>
    <row r="2384" spans="1:27" x14ac:dyDescent="0.55000000000000004">
      <c r="A2384" s="3" t="s">
        <v>71</v>
      </c>
      <c r="B2384" s="3" t="s">
        <v>72</v>
      </c>
      <c r="C2384" s="3" t="s">
        <v>4057</v>
      </c>
      <c r="D2384" s="3" t="s">
        <v>421</v>
      </c>
      <c r="E2384" s="4" t="s">
        <v>47</v>
      </c>
      <c r="F2384" s="3" t="s">
        <v>262</v>
      </c>
      <c r="G2384" s="3" t="s">
        <v>263</v>
      </c>
      <c r="H2384" s="3" t="s">
        <v>34</v>
      </c>
      <c r="I2384" s="3" t="s">
        <v>77</v>
      </c>
      <c r="J2384" s="3" t="s">
        <v>36</v>
      </c>
      <c r="K2384" s="3" t="s">
        <v>61</v>
      </c>
      <c r="L2384" s="5">
        <v>6.25</v>
      </c>
      <c r="M2384" s="4">
        <v>7</v>
      </c>
      <c r="N2384" s="5">
        <v>7.487499950000001</v>
      </c>
      <c r="O2384" s="5">
        <v>1.0696428500000001</v>
      </c>
      <c r="P2384" s="4">
        <v>76</v>
      </c>
      <c r="Q2384" s="6">
        <v>9.2105263157894708</v>
      </c>
      <c r="R2384" s="7">
        <v>1.0522368421052599</v>
      </c>
      <c r="S2384" s="6">
        <v>0</v>
      </c>
      <c r="T2384" s="5">
        <v>0</v>
      </c>
      <c r="U2384" s="5">
        <v>0</v>
      </c>
      <c r="V2384" s="5">
        <f t="shared" si="195"/>
        <v>7.487499950000001</v>
      </c>
      <c r="W2384" s="5">
        <f t="shared" si="191"/>
        <v>-7.487499950000001</v>
      </c>
      <c r="X2384" s="8">
        <f t="shared" si="192"/>
        <v>-1</v>
      </c>
      <c r="Y2384" s="4">
        <v>0</v>
      </c>
      <c r="Z2384" s="9" t="str">
        <f t="shared" si="193"/>
        <v>NA</v>
      </c>
      <c r="AA2384" s="10">
        <f t="shared" si="194"/>
        <v>0</v>
      </c>
    </row>
    <row r="2385" spans="1:27" x14ac:dyDescent="0.55000000000000004">
      <c r="A2385" s="3" t="s">
        <v>71</v>
      </c>
      <c r="B2385" s="3" t="s">
        <v>72</v>
      </c>
      <c r="C2385" s="3" t="s">
        <v>4058</v>
      </c>
      <c r="D2385" s="3" t="s">
        <v>497</v>
      </c>
      <c r="E2385" s="4" t="s">
        <v>47</v>
      </c>
      <c r="F2385" s="3" t="s">
        <v>104</v>
      </c>
      <c r="G2385" s="3" t="s">
        <v>3019</v>
      </c>
      <c r="H2385" s="3" t="s">
        <v>34</v>
      </c>
      <c r="I2385" s="3" t="s">
        <v>77</v>
      </c>
      <c r="J2385" s="3" t="s">
        <v>36</v>
      </c>
      <c r="K2385" s="3" t="s">
        <v>61</v>
      </c>
      <c r="L2385" s="5">
        <v>6.25</v>
      </c>
      <c r="M2385" s="4">
        <v>2</v>
      </c>
      <c r="N2385" s="5">
        <v>7.5374999999999996</v>
      </c>
      <c r="O2385" s="5">
        <v>3.7687499999999998</v>
      </c>
      <c r="P2385" s="4">
        <v>10</v>
      </c>
      <c r="Q2385" s="6">
        <v>20</v>
      </c>
      <c r="R2385" s="7">
        <v>1.1000000000000001</v>
      </c>
      <c r="S2385" s="6">
        <v>0</v>
      </c>
      <c r="T2385" s="5">
        <v>0</v>
      </c>
      <c r="U2385" s="5">
        <v>0</v>
      </c>
      <c r="V2385" s="5">
        <f t="shared" si="195"/>
        <v>7.5374999999999996</v>
      </c>
      <c r="W2385" s="5">
        <f t="shared" si="191"/>
        <v>-7.5374999999999996</v>
      </c>
      <c r="X2385" s="8">
        <f t="shared" si="192"/>
        <v>-1</v>
      </c>
      <c r="Y2385" s="4">
        <v>0</v>
      </c>
      <c r="Z2385" s="9" t="str">
        <f t="shared" si="193"/>
        <v>NA</v>
      </c>
      <c r="AA2385" s="10">
        <f t="shared" si="194"/>
        <v>0</v>
      </c>
    </row>
    <row r="2386" spans="1:27" x14ac:dyDescent="0.55000000000000004">
      <c r="A2386" s="3" t="s">
        <v>71</v>
      </c>
      <c r="B2386" s="3" t="s">
        <v>72</v>
      </c>
      <c r="C2386" s="3" t="s">
        <v>4059</v>
      </c>
      <c r="D2386" s="3" t="s">
        <v>4060</v>
      </c>
      <c r="E2386" s="4" t="s">
        <v>47</v>
      </c>
      <c r="F2386" s="3" t="s">
        <v>173</v>
      </c>
      <c r="G2386" s="3" t="s">
        <v>2820</v>
      </c>
      <c r="H2386" s="3" t="s">
        <v>34</v>
      </c>
      <c r="I2386" s="3" t="s">
        <v>77</v>
      </c>
      <c r="J2386" s="3" t="s">
        <v>36</v>
      </c>
      <c r="K2386" s="3" t="s">
        <v>42</v>
      </c>
      <c r="L2386" s="5">
        <v>6.25</v>
      </c>
      <c r="M2386" s="4">
        <v>4</v>
      </c>
      <c r="N2386" s="5">
        <v>7.55</v>
      </c>
      <c r="O2386" s="5">
        <v>1.8875</v>
      </c>
      <c r="P2386" s="4">
        <v>1077</v>
      </c>
      <c r="Q2386" s="6">
        <v>0.371402042711235</v>
      </c>
      <c r="R2386" s="7">
        <v>2.1181058495821699</v>
      </c>
      <c r="S2386" s="6">
        <v>0</v>
      </c>
      <c r="T2386" s="5">
        <v>0</v>
      </c>
      <c r="U2386" s="5">
        <v>0</v>
      </c>
      <c r="V2386" s="5">
        <f t="shared" si="195"/>
        <v>7.55</v>
      </c>
      <c r="W2386" s="5">
        <f t="shared" si="191"/>
        <v>-7.55</v>
      </c>
      <c r="X2386" s="8">
        <f t="shared" si="192"/>
        <v>-1</v>
      </c>
      <c r="Y2386" s="4">
        <v>0</v>
      </c>
      <c r="Z2386" s="9" t="str">
        <f t="shared" si="193"/>
        <v>NA</v>
      </c>
      <c r="AA2386" s="10">
        <f t="shared" si="194"/>
        <v>0</v>
      </c>
    </row>
    <row r="2387" spans="1:27" x14ac:dyDescent="0.55000000000000004">
      <c r="A2387" s="3" t="s">
        <v>71</v>
      </c>
      <c r="B2387" s="3" t="s">
        <v>72</v>
      </c>
      <c r="C2387" s="3" t="s">
        <v>4061</v>
      </c>
      <c r="D2387" s="3" t="s">
        <v>3538</v>
      </c>
      <c r="E2387" s="4" t="s">
        <v>47</v>
      </c>
      <c r="F2387" s="3" t="s">
        <v>40</v>
      </c>
      <c r="G2387" s="3" t="s">
        <v>3640</v>
      </c>
      <c r="H2387" s="3" t="s">
        <v>34</v>
      </c>
      <c r="I2387" s="3" t="s">
        <v>77</v>
      </c>
      <c r="J2387" s="3" t="s">
        <v>36</v>
      </c>
      <c r="K2387" s="3" t="s">
        <v>61</v>
      </c>
      <c r="L2387" s="5">
        <v>6.25</v>
      </c>
      <c r="M2387" s="4">
        <v>2</v>
      </c>
      <c r="N2387" s="5">
        <v>7.5625</v>
      </c>
      <c r="O2387" s="5">
        <v>3.78125</v>
      </c>
      <c r="P2387" s="4">
        <v>15</v>
      </c>
      <c r="Q2387" s="6">
        <v>13.3333333333333</v>
      </c>
      <c r="R2387" s="7">
        <v>1.0660000000000001</v>
      </c>
      <c r="S2387" s="6">
        <v>0</v>
      </c>
      <c r="T2387" s="5">
        <v>0</v>
      </c>
      <c r="U2387" s="5">
        <v>0</v>
      </c>
      <c r="V2387" s="5">
        <f t="shared" si="195"/>
        <v>7.5625</v>
      </c>
      <c r="W2387" s="5">
        <f t="shared" si="191"/>
        <v>-7.5625</v>
      </c>
      <c r="X2387" s="8">
        <f t="shared" si="192"/>
        <v>-1</v>
      </c>
      <c r="Y2387" s="4">
        <v>0</v>
      </c>
      <c r="Z2387" s="9" t="str">
        <f t="shared" si="193"/>
        <v>NA</v>
      </c>
      <c r="AA2387" s="10">
        <f t="shared" si="194"/>
        <v>0</v>
      </c>
    </row>
    <row r="2388" spans="1:27" x14ac:dyDescent="0.55000000000000004">
      <c r="A2388" s="3" t="s">
        <v>71</v>
      </c>
      <c r="B2388" s="3" t="s">
        <v>72</v>
      </c>
      <c r="C2388" s="3" t="s">
        <v>4062</v>
      </c>
      <c r="D2388" s="3" t="s">
        <v>4063</v>
      </c>
      <c r="E2388" s="4" t="s">
        <v>47</v>
      </c>
      <c r="F2388" s="3" t="s">
        <v>173</v>
      </c>
      <c r="G2388" s="3" t="s">
        <v>4064</v>
      </c>
      <c r="H2388" s="3" t="s">
        <v>34</v>
      </c>
      <c r="I2388" s="3" t="s">
        <v>77</v>
      </c>
      <c r="J2388" s="3" t="s">
        <v>36</v>
      </c>
      <c r="K2388" s="3" t="s">
        <v>42</v>
      </c>
      <c r="L2388" s="5">
        <v>6.25</v>
      </c>
      <c r="M2388" s="4">
        <v>9</v>
      </c>
      <c r="N2388" s="5">
        <v>7.5874999500000007</v>
      </c>
      <c r="O2388" s="5">
        <v>0.8430555500000001</v>
      </c>
      <c r="P2388" s="4">
        <v>143</v>
      </c>
      <c r="Q2388" s="6">
        <v>6.2937062937062898</v>
      </c>
      <c r="R2388" s="7">
        <v>1.0951048951049001</v>
      </c>
      <c r="S2388" s="6">
        <v>0</v>
      </c>
      <c r="T2388" s="5">
        <v>0</v>
      </c>
      <c r="U2388" s="5">
        <v>0</v>
      </c>
      <c r="V2388" s="5">
        <f t="shared" si="195"/>
        <v>7.5874999500000007</v>
      </c>
      <c r="W2388" s="5">
        <f t="shared" si="191"/>
        <v>-7.5874999500000007</v>
      </c>
      <c r="X2388" s="8">
        <f t="shared" si="192"/>
        <v>-1</v>
      </c>
      <c r="Y2388" s="4">
        <v>0</v>
      </c>
      <c r="Z2388" s="9" t="str">
        <f t="shared" si="193"/>
        <v>NA</v>
      </c>
      <c r="AA2388" s="10">
        <f t="shared" si="194"/>
        <v>0</v>
      </c>
    </row>
    <row r="2389" spans="1:27" x14ac:dyDescent="0.55000000000000004">
      <c r="A2389" s="3" t="s">
        <v>71</v>
      </c>
      <c r="B2389" s="3" t="s">
        <v>72</v>
      </c>
      <c r="C2389" s="3" t="s">
        <v>4065</v>
      </c>
      <c r="D2389" s="3" t="s">
        <v>4066</v>
      </c>
      <c r="E2389" s="4" t="s">
        <v>47</v>
      </c>
      <c r="F2389" s="3" t="s">
        <v>173</v>
      </c>
      <c r="G2389" s="3" t="s">
        <v>3044</v>
      </c>
      <c r="H2389" s="3" t="s">
        <v>34</v>
      </c>
      <c r="I2389" s="3" t="s">
        <v>77</v>
      </c>
      <c r="J2389" s="3" t="s">
        <v>36</v>
      </c>
      <c r="K2389" s="3" t="s">
        <v>42</v>
      </c>
      <c r="L2389" s="5">
        <v>6.25</v>
      </c>
      <c r="M2389" s="4">
        <v>5</v>
      </c>
      <c r="N2389" s="5">
        <v>7.6124999999999998</v>
      </c>
      <c r="O2389" s="5">
        <v>1.5225</v>
      </c>
      <c r="P2389" s="4">
        <v>36</v>
      </c>
      <c r="Q2389" s="6">
        <v>13.8888888888889</v>
      </c>
      <c r="R2389" s="7">
        <v>2.5277777777777799</v>
      </c>
      <c r="S2389" s="6">
        <v>0</v>
      </c>
      <c r="T2389" s="5">
        <v>0</v>
      </c>
      <c r="U2389" s="5">
        <v>0</v>
      </c>
      <c r="V2389" s="5">
        <f t="shared" si="195"/>
        <v>7.6124999999999998</v>
      </c>
      <c r="W2389" s="5">
        <f t="shared" si="191"/>
        <v>-7.6124999999999998</v>
      </c>
      <c r="X2389" s="8">
        <f t="shared" si="192"/>
        <v>-1</v>
      </c>
      <c r="Y2389" s="4">
        <v>0</v>
      </c>
      <c r="Z2389" s="9" t="str">
        <f t="shared" si="193"/>
        <v>NA</v>
      </c>
      <c r="AA2389" s="10">
        <f t="shared" si="194"/>
        <v>0</v>
      </c>
    </row>
    <row r="2390" spans="1:27" x14ac:dyDescent="0.55000000000000004">
      <c r="A2390" s="3" t="s">
        <v>71</v>
      </c>
      <c r="B2390" s="3" t="s">
        <v>72</v>
      </c>
      <c r="C2390" s="3" t="s">
        <v>4067</v>
      </c>
      <c r="D2390" s="3" t="s">
        <v>4068</v>
      </c>
      <c r="E2390" s="4" t="s">
        <v>47</v>
      </c>
      <c r="F2390" s="3" t="s">
        <v>104</v>
      </c>
      <c r="G2390" s="3" t="s">
        <v>105</v>
      </c>
      <c r="H2390" s="3" t="s">
        <v>34</v>
      </c>
      <c r="I2390" s="3" t="s">
        <v>77</v>
      </c>
      <c r="J2390" s="3" t="s">
        <v>36</v>
      </c>
      <c r="K2390" s="3" t="s">
        <v>37</v>
      </c>
      <c r="L2390" s="5">
        <v>6.25</v>
      </c>
      <c r="M2390" s="4">
        <v>5</v>
      </c>
      <c r="N2390" s="5">
        <v>7.65</v>
      </c>
      <c r="O2390" s="5">
        <v>1.53</v>
      </c>
      <c r="P2390" s="4">
        <v>32</v>
      </c>
      <c r="Q2390" s="6">
        <v>15.625</v>
      </c>
      <c r="R2390" s="7">
        <v>1.3431249999999999</v>
      </c>
      <c r="S2390" s="6">
        <v>0</v>
      </c>
      <c r="T2390" s="5">
        <v>0</v>
      </c>
      <c r="U2390" s="5">
        <v>0</v>
      </c>
      <c r="V2390" s="5">
        <f t="shared" si="195"/>
        <v>7.65</v>
      </c>
      <c r="W2390" s="5">
        <f t="shared" si="191"/>
        <v>-7.65</v>
      </c>
      <c r="X2390" s="8">
        <f t="shared" si="192"/>
        <v>-1</v>
      </c>
      <c r="Y2390" s="4">
        <v>0</v>
      </c>
      <c r="Z2390" s="9" t="str">
        <f t="shared" si="193"/>
        <v>NA</v>
      </c>
      <c r="AA2390" s="10">
        <f t="shared" si="194"/>
        <v>0</v>
      </c>
    </row>
    <row r="2391" spans="1:27" x14ac:dyDescent="0.55000000000000004">
      <c r="A2391" s="3" t="s">
        <v>71</v>
      </c>
      <c r="B2391" s="3" t="s">
        <v>72</v>
      </c>
      <c r="C2391" s="3" t="s">
        <v>4069</v>
      </c>
      <c r="D2391" s="3" t="s">
        <v>4070</v>
      </c>
      <c r="E2391" s="4" t="s">
        <v>47</v>
      </c>
      <c r="F2391" s="3" t="s">
        <v>104</v>
      </c>
      <c r="G2391" s="3" t="s">
        <v>2782</v>
      </c>
      <c r="H2391" s="3" t="s">
        <v>34</v>
      </c>
      <c r="I2391" s="3" t="s">
        <v>77</v>
      </c>
      <c r="J2391" s="3" t="s">
        <v>36</v>
      </c>
      <c r="K2391" s="3" t="s">
        <v>61</v>
      </c>
      <c r="L2391" s="5">
        <v>6.25</v>
      </c>
      <c r="M2391" s="4">
        <v>4</v>
      </c>
      <c r="N2391" s="5">
        <v>7.65</v>
      </c>
      <c r="O2391" s="5">
        <v>1.9125000000000001</v>
      </c>
      <c r="P2391" s="4">
        <v>6</v>
      </c>
      <c r="Q2391" s="6">
        <v>66.6666666666667</v>
      </c>
      <c r="R2391" s="7">
        <v>1</v>
      </c>
      <c r="S2391" s="6">
        <v>0</v>
      </c>
      <c r="T2391" s="5">
        <v>0</v>
      </c>
      <c r="U2391" s="5">
        <v>0</v>
      </c>
      <c r="V2391" s="5">
        <f t="shared" si="195"/>
        <v>7.65</v>
      </c>
      <c r="W2391" s="5">
        <f t="shared" si="191"/>
        <v>-7.65</v>
      </c>
      <c r="X2391" s="8">
        <f t="shared" si="192"/>
        <v>-1</v>
      </c>
      <c r="Y2391" s="4">
        <v>0</v>
      </c>
      <c r="Z2391" s="9" t="str">
        <f t="shared" si="193"/>
        <v>NA</v>
      </c>
      <c r="AA2391" s="10">
        <f t="shared" si="194"/>
        <v>0</v>
      </c>
    </row>
    <row r="2392" spans="1:27" x14ac:dyDescent="0.55000000000000004">
      <c r="A2392" s="3" t="s">
        <v>71</v>
      </c>
      <c r="B2392" s="3" t="s">
        <v>72</v>
      </c>
      <c r="C2392" s="3" t="s">
        <v>4071</v>
      </c>
      <c r="D2392" s="3" t="s">
        <v>3206</v>
      </c>
      <c r="E2392" s="4" t="s">
        <v>47</v>
      </c>
      <c r="F2392" s="3" t="s">
        <v>173</v>
      </c>
      <c r="G2392" s="3" t="s">
        <v>675</v>
      </c>
      <c r="H2392" s="3" t="s">
        <v>34</v>
      </c>
      <c r="I2392" s="3" t="s">
        <v>77</v>
      </c>
      <c r="J2392" s="3" t="s">
        <v>36</v>
      </c>
      <c r="K2392" s="3" t="s">
        <v>42</v>
      </c>
      <c r="L2392" s="5">
        <v>6.25</v>
      </c>
      <c r="M2392" s="4">
        <v>5</v>
      </c>
      <c r="N2392" s="5">
        <v>7.6875</v>
      </c>
      <c r="O2392" s="5">
        <v>1.5375000000000001</v>
      </c>
      <c r="P2392" s="4">
        <v>355</v>
      </c>
      <c r="Q2392" s="6">
        <v>1.40845070422535</v>
      </c>
      <c r="R2392" s="7">
        <v>1.5250704225352101</v>
      </c>
      <c r="S2392" s="6">
        <v>0</v>
      </c>
      <c r="T2392" s="5">
        <v>0</v>
      </c>
      <c r="U2392" s="5">
        <v>0</v>
      </c>
      <c r="V2392" s="5">
        <f t="shared" si="195"/>
        <v>7.6875</v>
      </c>
      <c r="W2392" s="5">
        <f t="shared" si="191"/>
        <v>-7.6875</v>
      </c>
      <c r="X2392" s="8">
        <f t="shared" si="192"/>
        <v>-1</v>
      </c>
      <c r="Y2392" s="4">
        <v>0</v>
      </c>
      <c r="Z2392" s="9" t="str">
        <f t="shared" si="193"/>
        <v>NA</v>
      </c>
      <c r="AA2392" s="10">
        <f t="shared" si="194"/>
        <v>0</v>
      </c>
    </row>
    <row r="2393" spans="1:27" x14ac:dyDescent="0.55000000000000004">
      <c r="A2393" s="3" t="s">
        <v>71</v>
      </c>
      <c r="B2393" s="3" t="s">
        <v>72</v>
      </c>
      <c r="C2393" s="3" t="s">
        <v>4072</v>
      </c>
      <c r="D2393" s="3" t="s">
        <v>4073</v>
      </c>
      <c r="E2393" s="4" t="s">
        <v>47</v>
      </c>
      <c r="F2393" s="3" t="s">
        <v>173</v>
      </c>
      <c r="G2393" s="3" t="s">
        <v>2718</v>
      </c>
      <c r="H2393" s="3" t="s">
        <v>34</v>
      </c>
      <c r="I2393" s="3" t="s">
        <v>175</v>
      </c>
      <c r="J2393" s="3" t="s">
        <v>36</v>
      </c>
      <c r="K2393" s="3" t="s">
        <v>42</v>
      </c>
      <c r="L2393" s="5">
        <v>6.25</v>
      </c>
      <c r="M2393" s="4">
        <v>7</v>
      </c>
      <c r="N2393" s="5">
        <v>7.7249999750000011</v>
      </c>
      <c r="O2393" s="5">
        <v>1.1035714250000002</v>
      </c>
      <c r="P2393" s="4">
        <v>125</v>
      </c>
      <c r="Q2393" s="6">
        <v>5.6</v>
      </c>
      <c r="R2393" s="7">
        <v>2.2151999999999998</v>
      </c>
      <c r="S2393" s="6">
        <v>0</v>
      </c>
      <c r="T2393" s="5">
        <v>0</v>
      </c>
      <c r="U2393" s="5">
        <v>0</v>
      </c>
      <c r="V2393" s="5">
        <f t="shared" si="195"/>
        <v>7.7249999750000011</v>
      </c>
      <c r="W2393" s="5">
        <f t="shared" si="191"/>
        <v>-7.7249999750000011</v>
      </c>
      <c r="X2393" s="8">
        <f t="shared" si="192"/>
        <v>-1</v>
      </c>
      <c r="Y2393" s="4">
        <v>0</v>
      </c>
      <c r="Z2393" s="9" t="str">
        <f t="shared" si="193"/>
        <v>NA</v>
      </c>
      <c r="AA2393" s="10">
        <f t="shared" si="194"/>
        <v>0</v>
      </c>
    </row>
    <row r="2394" spans="1:27" x14ac:dyDescent="0.55000000000000004">
      <c r="A2394" s="3" t="s">
        <v>71</v>
      </c>
      <c r="B2394" s="3" t="s">
        <v>72</v>
      </c>
      <c r="C2394" s="3" t="s">
        <v>4074</v>
      </c>
      <c r="D2394" s="3" t="s">
        <v>2267</v>
      </c>
      <c r="E2394" s="4" t="s">
        <v>47</v>
      </c>
      <c r="F2394" s="3" t="s">
        <v>32</v>
      </c>
      <c r="G2394" s="3" t="s">
        <v>2714</v>
      </c>
      <c r="H2394" s="3" t="s">
        <v>34</v>
      </c>
      <c r="I2394" s="3" t="s">
        <v>77</v>
      </c>
      <c r="J2394" s="3" t="s">
        <v>36</v>
      </c>
      <c r="K2394" s="3" t="s">
        <v>61</v>
      </c>
      <c r="L2394" s="5">
        <v>6.25</v>
      </c>
      <c r="M2394" s="4">
        <v>8</v>
      </c>
      <c r="N2394" s="5">
        <v>7.75</v>
      </c>
      <c r="O2394" s="5">
        <v>0.96875</v>
      </c>
      <c r="P2394" s="4">
        <v>176</v>
      </c>
      <c r="Q2394" s="6">
        <v>4.5454545454545503</v>
      </c>
      <c r="R2394" s="7">
        <v>3.5704545454545502</v>
      </c>
      <c r="S2394" s="6">
        <v>0</v>
      </c>
      <c r="T2394" s="5">
        <v>0</v>
      </c>
      <c r="U2394" s="5">
        <v>0</v>
      </c>
      <c r="V2394" s="5">
        <f t="shared" si="195"/>
        <v>7.75</v>
      </c>
      <c r="W2394" s="5">
        <f t="shared" si="191"/>
        <v>-7.75</v>
      </c>
      <c r="X2394" s="8">
        <f t="shared" si="192"/>
        <v>-1</v>
      </c>
      <c r="Y2394" s="4">
        <v>0</v>
      </c>
      <c r="Z2394" s="9" t="str">
        <f t="shared" si="193"/>
        <v>NA</v>
      </c>
      <c r="AA2394" s="10">
        <f t="shared" si="194"/>
        <v>0</v>
      </c>
    </row>
    <row r="2395" spans="1:27" x14ac:dyDescent="0.55000000000000004">
      <c r="A2395" s="3" t="s">
        <v>71</v>
      </c>
      <c r="B2395" s="3" t="s">
        <v>72</v>
      </c>
      <c r="C2395" s="3" t="s">
        <v>4075</v>
      </c>
      <c r="D2395" s="3" t="s">
        <v>3224</v>
      </c>
      <c r="E2395" s="4" t="s">
        <v>47</v>
      </c>
      <c r="F2395" s="3" t="s">
        <v>133</v>
      </c>
      <c r="G2395" s="3" t="s">
        <v>2894</v>
      </c>
      <c r="H2395" s="3" t="s">
        <v>34</v>
      </c>
      <c r="I2395" s="3" t="s">
        <v>77</v>
      </c>
      <c r="J2395" s="3" t="s">
        <v>36</v>
      </c>
      <c r="K2395" s="3" t="s">
        <v>61</v>
      </c>
      <c r="L2395" s="5">
        <v>6.25</v>
      </c>
      <c r="M2395" s="4">
        <v>3</v>
      </c>
      <c r="N2395" s="5">
        <v>7.7625000000000002</v>
      </c>
      <c r="O2395" s="5">
        <v>2.5874999999999999</v>
      </c>
      <c r="P2395" s="4">
        <v>13</v>
      </c>
      <c r="Q2395" s="6">
        <v>23.076923076923102</v>
      </c>
      <c r="R2395" s="7">
        <v>1.2307692307692299</v>
      </c>
      <c r="S2395" s="6">
        <v>0</v>
      </c>
      <c r="T2395" s="5">
        <v>0</v>
      </c>
      <c r="U2395" s="5">
        <v>0</v>
      </c>
      <c r="V2395" s="5">
        <f t="shared" si="195"/>
        <v>7.7625000000000002</v>
      </c>
      <c r="W2395" s="5">
        <f t="shared" si="191"/>
        <v>-7.7625000000000002</v>
      </c>
      <c r="X2395" s="8">
        <f t="shared" si="192"/>
        <v>-1</v>
      </c>
      <c r="Y2395" s="4">
        <v>0</v>
      </c>
      <c r="Z2395" s="9" t="str">
        <f t="shared" si="193"/>
        <v>NA</v>
      </c>
      <c r="AA2395" s="10">
        <f t="shared" si="194"/>
        <v>0</v>
      </c>
    </row>
    <row r="2396" spans="1:27" x14ac:dyDescent="0.55000000000000004">
      <c r="A2396" s="3" t="s">
        <v>71</v>
      </c>
      <c r="B2396" s="3" t="s">
        <v>72</v>
      </c>
      <c r="C2396" s="3" t="s">
        <v>4076</v>
      </c>
      <c r="D2396" s="3" t="s">
        <v>220</v>
      </c>
      <c r="E2396" s="4" t="s">
        <v>47</v>
      </c>
      <c r="F2396" s="3" t="s">
        <v>133</v>
      </c>
      <c r="G2396" s="3" t="s">
        <v>134</v>
      </c>
      <c r="H2396" s="3" t="s">
        <v>34</v>
      </c>
      <c r="I2396" s="3" t="s">
        <v>77</v>
      </c>
      <c r="J2396" s="3" t="s">
        <v>36</v>
      </c>
      <c r="K2396" s="3" t="s">
        <v>42</v>
      </c>
      <c r="L2396" s="5">
        <v>6.25</v>
      </c>
      <c r="M2396" s="4">
        <v>4</v>
      </c>
      <c r="N2396" s="5">
        <v>7.7874999999999996</v>
      </c>
      <c r="O2396" s="5">
        <v>1.9468749999999999</v>
      </c>
      <c r="P2396" s="4">
        <v>75</v>
      </c>
      <c r="Q2396" s="6">
        <v>5.3333333333333304</v>
      </c>
      <c r="R2396" s="7">
        <v>1.5410666666666699</v>
      </c>
      <c r="S2396" s="6">
        <v>0</v>
      </c>
      <c r="T2396" s="5">
        <v>0</v>
      </c>
      <c r="U2396" s="5">
        <v>0</v>
      </c>
      <c r="V2396" s="5">
        <f t="shared" si="195"/>
        <v>7.7874999999999996</v>
      </c>
      <c r="W2396" s="5">
        <f t="shared" si="191"/>
        <v>-7.7874999999999996</v>
      </c>
      <c r="X2396" s="8">
        <f t="shared" si="192"/>
        <v>-1</v>
      </c>
      <c r="Y2396" s="4">
        <v>0</v>
      </c>
      <c r="Z2396" s="9" t="str">
        <f t="shared" si="193"/>
        <v>NA</v>
      </c>
      <c r="AA2396" s="10">
        <f t="shared" si="194"/>
        <v>0</v>
      </c>
    </row>
    <row r="2397" spans="1:27" x14ac:dyDescent="0.55000000000000004">
      <c r="A2397" s="3" t="s">
        <v>71</v>
      </c>
      <c r="B2397" s="3" t="s">
        <v>72</v>
      </c>
      <c r="C2397" s="3" t="s">
        <v>4077</v>
      </c>
      <c r="D2397" s="3" t="s">
        <v>2685</v>
      </c>
      <c r="E2397" s="4" t="s">
        <v>47</v>
      </c>
      <c r="F2397" s="3" t="s">
        <v>173</v>
      </c>
      <c r="G2397" s="3" t="s">
        <v>2764</v>
      </c>
      <c r="H2397" s="3" t="s">
        <v>34</v>
      </c>
      <c r="I2397" s="3" t="s">
        <v>77</v>
      </c>
      <c r="J2397" s="3" t="s">
        <v>36</v>
      </c>
      <c r="K2397" s="3" t="s">
        <v>42</v>
      </c>
      <c r="L2397" s="5">
        <v>6.25</v>
      </c>
      <c r="M2397" s="4">
        <v>1</v>
      </c>
      <c r="N2397" s="5">
        <v>7.8125</v>
      </c>
      <c r="O2397" s="5">
        <v>7.8125</v>
      </c>
      <c r="P2397" s="4">
        <v>83</v>
      </c>
      <c r="Q2397" s="6">
        <v>1.2048192771084301</v>
      </c>
      <c r="R2397" s="7">
        <v>1.5168674698795199</v>
      </c>
      <c r="S2397" s="6">
        <v>0</v>
      </c>
      <c r="T2397" s="5">
        <v>0</v>
      </c>
      <c r="U2397" s="5">
        <v>0</v>
      </c>
      <c r="V2397" s="5">
        <f t="shared" si="195"/>
        <v>7.8125</v>
      </c>
      <c r="W2397" s="5">
        <f t="shared" si="191"/>
        <v>-7.8125</v>
      </c>
      <c r="X2397" s="8">
        <f t="shared" si="192"/>
        <v>-1</v>
      </c>
      <c r="Y2397" s="4">
        <v>0</v>
      </c>
      <c r="Z2397" s="9" t="str">
        <f t="shared" si="193"/>
        <v>NA</v>
      </c>
      <c r="AA2397" s="10">
        <f t="shared" si="194"/>
        <v>0</v>
      </c>
    </row>
    <row r="2398" spans="1:27" x14ac:dyDescent="0.55000000000000004">
      <c r="A2398" s="3" t="s">
        <v>71</v>
      </c>
      <c r="B2398" s="3" t="s">
        <v>72</v>
      </c>
      <c r="C2398" s="3" t="s">
        <v>4078</v>
      </c>
      <c r="D2398" s="3" t="s">
        <v>2800</v>
      </c>
      <c r="E2398" s="4" t="s">
        <v>47</v>
      </c>
      <c r="F2398" s="3" t="s">
        <v>40</v>
      </c>
      <c r="G2398" s="3" t="s">
        <v>3195</v>
      </c>
      <c r="H2398" s="3" t="s">
        <v>34</v>
      </c>
      <c r="I2398" s="3" t="s">
        <v>77</v>
      </c>
      <c r="J2398" s="3" t="s">
        <v>36</v>
      </c>
      <c r="K2398" s="3" t="s">
        <v>42</v>
      </c>
      <c r="L2398" s="5">
        <v>6.25</v>
      </c>
      <c r="M2398" s="4">
        <v>2</v>
      </c>
      <c r="N2398" s="5">
        <v>7.8375000000000004</v>
      </c>
      <c r="O2398" s="5">
        <v>3.9187500000000002</v>
      </c>
      <c r="P2398" s="4">
        <v>32</v>
      </c>
      <c r="Q2398" s="6">
        <v>6.25</v>
      </c>
      <c r="R2398" s="7">
        <v>1.65625</v>
      </c>
      <c r="S2398" s="6">
        <v>0</v>
      </c>
      <c r="T2398" s="5">
        <v>0</v>
      </c>
      <c r="U2398" s="5">
        <v>0</v>
      </c>
      <c r="V2398" s="5">
        <f t="shared" si="195"/>
        <v>7.8375000000000004</v>
      </c>
      <c r="W2398" s="5">
        <f t="shared" si="191"/>
        <v>-7.8375000000000004</v>
      </c>
      <c r="X2398" s="8">
        <f t="shared" si="192"/>
        <v>-1</v>
      </c>
      <c r="Y2398" s="4">
        <v>0</v>
      </c>
      <c r="Z2398" s="9" t="str">
        <f t="shared" si="193"/>
        <v>NA</v>
      </c>
      <c r="AA2398" s="10">
        <f t="shared" si="194"/>
        <v>0</v>
      </c>
    </row>
    <row r="2399" spans="1:27" x14ac:dyDescent="0.55000000000000004">
      <c r="A2399" s="3" t="s">
        <v>71</v>
      </c>
      <c r="B2399" s="3" t="s">
        <v>72</v>
      </c>
      <c r="C2399" s="3" t="s">
        <v>4079</v>
      </c>
      <c r="D2399" s="3" t="s">
        <v>640</v>
      </c>
      <c r="E2399" s="4" t="s">
        <v>47</v>
      </c>
      <c r="F2399" s="3" t="s">
        <v>125</v>
      </c>
      <c r="G2399" s="3" t="s">
        <v>3039</v>
      </c>
      <c r="H2399" s="3" t="s">
        <v>34</v>
      </c>
      <c r="I2399" s="3" t="s">
        <v>77</v>
      </c>
      <c r="J2399" s="3" t="s">
        <v>36</v>
      </c>
      <c r="K2399" s="3" t="s">
        <v>42</v>
      </c>
      <c r="L2399" s="5">
        <v>6.25</v>
      </c>
      <c r="M2399" s="4">
        <v>4</v>
      </c>
      <c r="N2399" s="5">
        <v>7.9</v>
      </c>
      <c r="O2399" s="5">
        <v>1.9750000000000001</v>
      </c>
      <c r="P2399" s="4">
        <v>104</v>
      </c>
      <c r="Q2399" s="6">
        <v>3.8461538461538498</v>
      </c>
      <c r="R2399" s="7">
        <v>1.4461538461538499</v>
      </c>
      <c r="S2399" s="6">
        <v>0</v>
      </c>
      <c r="T2399" s="5">
        <v>0</v>
      </c>
      <c r="U2399" s="5">
        <v>0</v>
      </c>
      <c r="V2399" s="5">
        <f t="shared" si="195"/>
        <v>7.9</v>
      </c>
      <c r="W2399" s="5">
        <f t="shared" si="191"/>
        <v>-7.9</v>
      </c>
      <c r="X2399" s="8">
        <f t="shared" si="192"/>
        <v>-1</v>
      </c>
      <c r="Y2399" s="4">
        <v>0</v>
      </c>
      <c r="Z2399" s="9" t="str">
        <f t="shared" si="193"/>
        <v>NA</v>
      </c>
      <c r="AA2399" s="10">
        <f t="shared" si="194"/>
        <v>0</v>
      </c>
    </row>
    <row r="2400" spans="1:27" x14ac:dyDescent="0.55000000000000004">
      <c r="A2400" s="3" t="s">
        <v>71</v>
      </c>
      <c r="B2400" s="3" t="s">
        <v>72</v>
      </c>
      <c r="C2400" s="3" t="s">
        <v>4080</v>
      </c>
      <c r="D2400" s="3" t="s">
        <v>4081</v>
      </c>
      <c r="E2400" s="4" t="s">
        <v>47</v>
      </c>
      <c r="F2400" s="3" t="s">
        <v>125</v>
      </c>
      <c r="G2400" s="3" t="s">
        <v>3041</v>
      </c>
      <c r="H2400" s="3" t="s">
        <v>34</v>
      </c>
      <c r="I2400" s="3" t="s">
        <v>77</v>
      </c>
      <c r="J2400" s="3" t="s">
        <v>36</v>
      </c>
      <c r="K2400" s="3" t="s">
        <v>42</v>
      </c>
      <c r="L2400" s="5">
        <v>6.25</v>
      </c>
      <c r="M2400" s="4">
        <v>2</v>
      </c>
      <c r="N2400" s="5">
        <v>7.9124999999999996</v>
      </c>
      <c r="O2400" s="5">
        <v>3.9562499999999998</v>
      </c>
      <c r="P2400" s="4">
        <v>57</v>
      </c>
      <c r="Q2400" s="6">
        <v>3.5087719298245599</v>
      </c>
      <c r="R2400" s="7">
        <v>1.8731578947368399</v>
      </c>
      <c r="S2400" s="6">
        <v>0</v>
      </c>
      <c r="T2400" s="5">
        <v>0</v>
      </c>
      <c r="U2400" s="5">
        <v>0</v>
      </c>
      <c r="V2400" s="5">
        <f t="shared" si="195"/>
        <v>7.9124999999999996</v>
      </c>
      <c r="W2400" s="5">
        <f t="shared" si="191"/>
        <v>-7.9124999999999996</v>
      </c>
      <c r="X2400" s="8">
        <f t="shared" si="192"/>
        <v>-1</v>
      </c>
      <c r="Y2400" s="4">
        <v>0</v>
      </c>
      <c r="Z2400" s="9" t="str">
        <f t="shared" si="193"/>
        <v>NA</v>
      </c>
      <c r="AA2400" s="10">
        <f t="shared" si="194"/>
        <v>0</v>
      </c>
    </row>
    <row r="2401" spans="1:27" x14ac:dyDescent="0.55000000000000004">
      <c r="A2401" s="3" t="s">
        <v>71</v>
      </c>
      <c r="B2401" s="3" t="s">
        <v>72</v>
      </c>
      <c r="C2401" s="3" t="s">
        <v>4082</v>
      </c>
      <c r="D2401" s="3" t="s">
        <v>4083</v>
      </c>
      <c r="E2401" s="4" t="s">
        <v>47</v>
      </c>
      <c r="F2401" s="3" t="s">
        <v>173</v>
      </c>
      <c r="G2401" s="3" t="s">
        <v>3863</v>
      </c>
      <c r="H2401" s="3" t="s">
        <v>34</v>
      </c>
      <c r="I2401" s="3" t="s">
        <v>77</v>
      </c>
      <c r="J2401" s="3" t="s">
        <v>36</v>
      </c>
      <c r="K2401" s="3" t="s">
        <v>42</v>
      </c>
      <c r="L2401" s="5">
        <v>6.25</v>
      </c>
      <c r="M2401" s="4">
        <v>6</v>
      </c>
      <c r="N2401" s="5">
        <v>7.924999950000001</v>
      </c>
      <c r="O2401" s="5">
        <v>1.3208333250000002</v>
      </c>
      <c r="P2401" s="4">
        <v>46</v>
      </c>
      <c r="Q2401" s="6">
        <v>13.0434782608696</v>
      </c>
      <c r="R2401" s="7">
        <v>2.97608695652174</v>
      </c>
      <c r="S2401" s="6">
        <v>0</v>
      </c>
      <c r="T2401" s="5">
        <v>0</v>
      </c>
      <c r="U2401" s="5">
        <v>0</v>
      </c>
      <c r="V2401" s="5">
        <f t="shared" si="195"/>
        <v>7.924999950000001</v>
      </c>
      <c r="W2401" s="5">
        <f t="shared" si="191"/>
        <v>-7.924999950000001</v>
      </c>
      <c r="X2401" s="8">
        <f t="shared" si="192"/>
        <v>-1</v>
      </c>
      <c r="Y2401" s="4">
        <v>0</v>
      </c>
      <c r="Z2401" s="9" t="str">
        <f t="shared" si="193"/>
        <v>NA</v>
      </c>
      <c r="AA2401" s="10">
        <f t="shared" si="194"/>
        <v>0</v>
      </c>
    </row>
    <row r="2402" spans="1:27" x14ac:dyDescent="0.55000000000000004">
      <c r="A2402" s="3" t="s">
        <v>71</v>
      </c>
      <c r="B2402" s="3" t="s">
        <v>72</v>
      </c>
      <c r="C2402" s="3" t="s">
        <v>4084</v>
      </c>
      <c r="D2402" s="3" t="s">
        <v>3350</v>
      </c>
      <c r="E2402" s="4" t="s">
        <v>47</v>
      </c>
      <c r="F2402" s="3" t="s">
        <v>75</v>
      </c>
      <c r="G2402" s="3" t="s">
        <v>2996</v>
      </c>
      <c r="H2402" s="3" t="s">
        <v>34</v>
      </c>
      <c r="I2402" s="3" t="s">
        <v>77</v>
      </c>
      <c r="J2402" s="3" t="s">
        <v>36</v>
      </c>
      <c r="K2402" s="3" t="s">
        <v>42</v>
      </c>
      <c r="L2402" s="5">
        <v>6.25</v>
      </c>
      <c r="M2402" s="4">
        <v>4</v>
      </c>
      <c r="N2402" s="5">
        <v>7.9249999999999998</v>
      </c>
      <c r="O2402" s="5">
        <v>1.98125</v>
      </c>
      <c r="P2402" s="4">
        <v>87</v>
      </c>
      <c r="Q2402" s="6">
        <v>4.5977011494252897</v>
      </c>
      <c r="R2402" s="7">
        <v>1.49195402298851</v>
      </c>
      <c r="S2402" s="6">
        <v>0</v>
      </c>
      <c r="T2402" s="5">
        <v>0</v>
      </c>
      <c r="U2402" s="5">
        <v>0</v>
      </c>
      <c r="V2402" s="5">
        <f t="shared" si="195"/>
        <v>7.9249999999999998</v>
      </c>
      <c r="W2402" s="5">
        <f t="shared" si="191"/>
        <v>-7.9249999999999998</v>
      </c>
      <c r="X2402" s="8">
        <f t="shared" si="192"/>
        <v>-1</v>
      </c>
      <c r="Y2402" s="4">
        <v>0</v>
      </c>
      <c r="Z2402" s="9" t="str">
        <f t="shared" si="193"/>
        <v>NA</v>
      </c>
      <c r="AA2402" s="10">
        <f t="shared" si="194"/>
        <v>0</v>
      </c>
    </row>
    <row r="2403" spans="1:27" x14ac:dyDescent="0.55000000000000004">
      <c r="A2403" s="3" t="s">
        <v>71</v>
      </c>
      <c r="B2403" s="3" t="s">
        <v>72</v>
      </c>
      <c r="C2403" s="3" t="s">
        <v>4085</v>
      </c>
      <c r="D2403" s="3" t="s">
        <v>2620</v>
      </c>
      <c r="E2403" s="4" t="s">
        <v>47</v>
      </c>
      <c r="F2403" s="3" t="s">
        <v>104</v>
      </c>
      <c r="G2403" s="3" t="s">
        <v>232</v>
      </c>
      <c r="H2403" s="3" t="s">
        <v>34</v>
      </c>
      <c r="I2403" s="3" t="s">
        <v>77</v>
      </c>
      <c r="J2403" s="3" t="s">
        <v>36</v>
      </c>
      <c r="K2403" s="3" t="s">
        <v>37</v>
      </c>
      <c r="L2403" s="5">
        <v>6.25</v>
      </c>
      <c r="M2403" s="4">
        <v>3</v>
      </c>
      <c r="N2403" s="5">
        <v>7.9999999874999999</v>
      </c>
      <c r="O2403" s="5">
        <v>2.6666666625</v>
      </c>
      <c r="P2403" s="4">
        <v>36</v>
      </c>
      <c r="Q2403" s="6">
        <v>8.3333333333333304</v>
      </c>
      <c r="R2403" s="7">
        <v>1.8330555555555601</v>
      </c>
      <c r="S2403" s="6">
        <v>0</v>
      </c>
      <c r="T2403" s="5">
        <v>0</v>
      </c>
      <c r="U2403" s="5">
        <v>0</v>
      </c>
      <c r="V2403" s="5">
        <f t="shared" si="195"/>
        <v>7.9999999874999999</v>
      </c>
      <c r="W2403" s="5">
        <f t="shared" si="191"/>
        <v>-7.9999999874999999</v>
      </c>
      <c r="X2403" s="8">
        <f t="shared" si="192"/>
        <v>-1</v>
      </c>
      <c r="Y2403" s="4">
        <v>0</v>
      </c>
      <c r="Z2403" s="9" t="str">
        <f t="shared" si="193"/>
        <v>NA</v>
      </c>
      <c r="AA2403" s="10">
        <f t="shared" si="194"/>
        <v>0</v>
      </c>
    </row>
    <row r="2404" spans="1:27" x14ac:dyDescent="0.55000000000000004">
      <c r="A2404" s="3" t="s">
        <v>71</v>
      </c>
      <c r="B2404" s="3" t="s">
        <v>72</v>
      </c>
      <c r="C2404" s="3" t="s">
        <v>4086</v>
      </c>
      <c r="D2404" s="3" t="s">
        <v>4028</v>
      </c>
      <c r="E2404" s="4" t="s">
        <v>47</v>
      </c>
      <c r="F2404" s="3" t="s">
        <v>40</v>
      </c>
      <c r="G2404" s="3" t="s">
        <v>3640</v>
      </c>
      <c r="H2404" s="3" t="s">
        <v>34</v>
      </c>
      <c r="I2404" s="3" t="s">
        <v>77</v>
      </c>
      <c r="J2404" s="3" t="s">
        <v>36</v>
      </c>
      <c r="K2404" s="3" t="s">
        <v>61</v>
      </c>
      <c r="L2404" s="5">
        <v>6.25</v>
      </c>
      <c r="M2404" s="4">
        <v>2</v>
      </c>
      <c r="N2404" s="5">
        <v>8</v>
      </c>
      <c r="O2404" s="5">
        <v>4</v>
      </c>
      <c r="P2404" s="4">
        <v>5</v>
      </c>
      <c r="Q2404" s="6">
        <v>40</v>
      </c>
      <c r="R2404" s="7">
        <v>1</v>
      </c>
      <c r="S2404" s="6">
        <v>0</v>
      </c>
      <c r="T2404" s="5">
        <v>0</v>
      </c>
      <c r="U2404" s="5">
        <v>0</v>
      </c>
      <c r="V2404" s="5">
        <f t="shared" si="195"/>
        <v>8</v>
      </c>
      <c r="W2404" s="5">
        <f t="shared" si="191"/>
        <v>-8</v>
      </c>
      <c r="X2404" s="8">
        <f t="shared" si="192"/>
        <v>-1</v>
      </c>
      <c r="Y2404" s="4">
        <v>0</v>
      </c>
      <c r="Z2404" s="9" t="str">
        <f t="shared" si="193"/>
        <v>NA</v>
      </c>
      <c r="AA2404" s="10">
        <f t="shared" si="194"/>
        <v>0</v>
      </c>
    </row>
    <row r="2405" spans="1:27" x14ac:dyDescent="0.55000000000000004">
      <c r="A2405" s="3" t="s">
        <v>71</v>
      </c>
      <c r="B2405" s="3" t="s">
        <v>72</v>
      </c>
      <c r="C2405" s="3" t="s">
        <v>4087</v>
      </c>
      <c r="D2405" s="3" t="s">
        <v>301</v>
      </c>
      <c r="E2405" s="4" t="s">
        <v>47</v>
      </c>
      <c r="F2405" s="3" t="s">
        <v>194</v>
      </c>
      <c r="G2405" s="3" t="s">
        <v>195</v>
      </c>
      <c r="H2405" s="3" t="s">
        <v>34</v>
      </c>
      <c r="I2405" s="3" t="s">
        <v>77</v>
      </c>
      <c r="J2405" s="3" t="s">
        <v>36</v>
      </c>
      <c r="K2405" s="3" t="s">
        <v>42</v>
      </c>
      <c r="L2405" s="5">
        <v>6.25</v>
      </c>
      <c r="M2405" s="4">
        <v>5</v>
      </c>
      <c r="N2405" s="5">
        <v>8.0250000000000004</v>
      </c>
      <c r="O2405" s="5">
        <v>1.605</v>
      </c>
      <c r="P2405" s="4">
        <v>144</v>
      </c>
      <c r="Q2405" s="6">
        <v>3.4722222222222201</v>
      </c>
      <c r="R2405" s="7">
        <v>2.2819444444444401</v>
      </c>
      <c r="S2405" s="6">
        <v>0</v>
      </c>
      <c r="T2405" s="5">
        <v>0</v>
      </c>
      <c r="U2405" s="5">
        <v>0</v>
      </c>
      <c r="V2405" s="5">
        <f t="shared" si="195"/>
        <v>8.0250000000000004</v>
      </c>
      <c r="W2405" s="5">
        <f t="shared" si="191"/>
        <v>-8.0250000000000004</v>
      </c>
      <c r="X2405" s="8">
        <f t="shared" si="192"/>
        <v>-1</v>
      </c>
      <c r="Y2405" s="4">
        <v>0</v>
      </c>
      <c r="Z2405" s="9" t="str">
        <f t="shared" si="193"/>
        <v>NA</v>
      </c>
      <c r="AA2405" s="10">
        <f t="shared" si="194"/>
        <v>0</v>
      </c>
    </row>
    <row r="2406" spans="1:27" x14ac:dyDescent="0.55000000000000004">
      <c r="A2406" s="3" t="s">
        <v>71</v>
      </c>
      <c r="B2406" s="3" t="s">
        <v>72</v>
      </c>
      <c r="C2406" s="3" t="s">
        <v>4088</v>
      </c>
      <c r="D2406" s="3" t="s">
        <v>255</v>
      </c>
      <c r="E2406" s="4" t="s">
        <v>47</v>
      </c>
      <c r="F2406" s="3" t="s">
        <v>133</v>
      </c>
      <c r="G2406" s="3" t="s">
        <v>134</v>
      </c>
      <c r="H2406" s="3" t="s">
        <v>34</v>
      </c>
      <c r="I2406" s="3" t="s">
        <v>77</v>
      </c>
      <c r="J2406" s="3" t="s">
        <v>36</v>
      </c>
      <c r="K2406" s="3" t="s">
        <v>42</v>
      </c>
      <c r="L2406" s="5">
        <v>6.25</v>
      </c>
      <c r="M2406" s="4">
        <v>3</v>
      </c>
      <c r="N2406" s="5">
        <v>8.0250000000000004</v>
      </c>
      <c r="O2406" s="5">
        <v>2.6749999999999998</v>
      </c>
      <c r="P2406" s="4">
        <v>69</v>
      </c>
      <c r="Q2406" s="6">
        <v>4.3478260869565197</v>
      </c>
      <c r="R2406" s="7">
        <v>1.7342028985507201</v>
      </c>
      <c r="S2406" s="6">
        <v>0</v>
      </c>
      <c r="T2406" s="5">
        <v>0</v>
      </c>
      <c r="U2406" s="5">
        <v>0</v>
      </c>
      <c r="V2406" s="5">
        <f t="shared" si="195"/>
        <v>8.0250000000000004</v>
      </c>
      <c r="W2406" s="5">
        <f t="shared" si="191"/>
        <v>-8.0250000000000004</v>
      </c>
      <c r="X2406" s="8">
        <f t="shared" si="192"/>
        <v>-1</v>
      </c>
      <c r="Y2406" s="4">
        <v>0</v>
      </c>
      <c r="Z2406" s="9" t="str">
        <f t="shared" si="193"/>
        <v>NA</v>
      </c>
      <c r="AA2406" s="10">
        <f t="shared" si="194"/>
        <v>0</v>
      </c>
    </row>
    <row r="2407" spans="1:27" x14ac:dyDescent="0.55000000000000004">
      <c r="A2407" s="3" t="s">
        <v>71</v>
      </c>
      <c r="B2407" s="3" t="s">
        <v>72</v>
      </c>
      <c r="C2407" s="3" t="s">
        <v>4089</v>
      </c>
      <c r="D2407" s="3" t="s">
        <v>1985</v>
      </c>
      <c r="E2407" s="4" t="s">
        <v>47</v>
      </c>
      <c r="F2407" s="3" t="s">
        <v>32</v>
      </c>
      <c r="G2407" s="3" t="s">
        <v>697</v>
      </c>
      <c r="H2407" s="3" t="s">
        <v>34</v>
      </c>
      <c r="I2407" s="3" t="s">
        <v>77</v>
      </c>
      <c r="J2407" s="3" t="s">
        <v>36</v>
      </c>
      <c r="K2407" s="3" t="s">
        <v>42</v>
      </c>
      <c r="L2407" s="5">
        <v>6.25</v>
      </c>
      <c r="M2407" s="4">
        <v>6</v>
      </c>
      <c r="N2407" s="5">
        <v>8.0374999500000008</v>
      </c>
      <c r="O2407" s="5">
        <v>1.339583325</v>
      </c>
      <c r="P2407" s="4">
        <v>233</v>
      </c>
      <c r="Q2407" s="6">
        <v>2.57510729613734</v>
      </c>
      <c r="R2407" s="7">
        <v>4.96051502145923</v>
      </c>
      <c r="S2407" s="6">
        <v>0</v>
      </c>
      <c r="T2407" s="5">
        <v>0</v>
      </c>
      <c r="U2407" s="5">
        <v>0</v>
      </c>
      <c r="V2407" s="5">
        <f t="shared" si="195"/>
        <v>8.0374999500000008</v>
      </c>
      <c r="W2407" s="5">
        <f t="shared" si="191"/>
        <v>-8.0374999500000008</v>
      </c>
      <c r="X2407" s="8">
        <f t="shared" si="192"/>
        <v>-1</v>
      </c>
      <c r="Y2407" s="4">
        <v>0</v>
      </c>
      <c r="Z2407" s="9" t="str">
        <f t="shared" si="193"/>
        <v>NA</v>
      </c>
      <c r="AA2407" s="10">
        <f t="shared" si="194"/>
        <v>0</v>
      </c>
    </row>
    <row r="2408" spans="1:27" x14ac:dyDescent="0.55000000000000004">
      <c r="A2408" s="3" t="s">
        <v>71</v>
      </c>
      <c r="B2408" s="3" t="s">
        <v>72</v>
      </c>
      <c r="C2408" s="3" t="s">
        <v>4090</v>
      </c>
      <c r="D2408" s="3" t="s">
        <v>3224</v>
      </c>
      <c r="E2408" s="4" t="s">
        <v>47</v>
      </c>
      <c r="F2408" s="3" t="s">
        <v>262</v>
      </c>
      <c r="G2408" s="3" t="s">
        <v>2917</v>
      </c>
      <c r="H2408" s="3" t="s">
        <v>34</v>
      </c>
      <c r="I2408" s="3" t="s">
        <v>77</v>
      </c>
      <c r="J2408" s="3" t="s">
        <v>36</v>
      </c>
      <c r="K2408" s="3" t="s">
        <v>61</v>
      </c>
      <c r="L2408" s="5">
        <v>6.25</v>
      </c>
      <c r="M2408" s="4">
        <v>4</v>
      </c>
      <c r="N2408" s="5">
        <v>8.0749999999999993</v>
      </c>
      <c r="O2408" s="5">
        <v>2.0187499999999998</v>
      </c>
      <c r="P2408" s="4">
        <v>13</v>
      </c>
      <c r="Q2408" s="6">
        <v>30.769230769230798</v>
      </c>
      <c r="R2408" s="7">
        <v>1.07692307692308</v>
      </c>
      <c r="S2408" s="6">
        <v>0</v>
      </c>
      <c r="T2408" s="5">
        <v>0</v>
      </c>
      <c r="U2408" s="5">
        <v>0</v>
      </c>
      <c r="V2408" s="5">
        <f t="shared" si="195"/>
        <v>8.0749999999999993</v>
      </c>
      <c r="W2408" s="5">
        <f t="shared" si="191"/>
        <v>-8.0749999999999993</v>
      </c>
      <c r="X2408" s="8">
        <f t="shared" si="192"/>
        <v>-1</v>
      </c>
      <c r="Y2408" s="4">
        <v>0</v>
      </c>
      <c r="Z2408" s="9" t="str">
        <f t="shared" si="193"/>
        <v>NA</v>
      </c>
      <c r="AA2408" s="10">
        <f t="shared" si="194"/>
        <v>0</v>
      </c>
    </row>
    <row r="2409" spans="1:27" x14ac:dyDescent="0.55000000000000004">
      <c r="A2409" s="3" t="s">
        <v>71</v>
      </c>
      <c r="B2409" s="3" t="s">
        <v>72</v>
      </c>
      <c r="C2409" s="3" t="s">
        <v>4091</v>
      </c>
      <c r="D2409" s="3" t="s">
        <v>2767</v>
      </c>
      <c r="E2409" s="4" t="s">
        <v>47</v>
      </c>
      <c r="F2409" s="3" t="s">
        <v>133</v>
      </c>
      <c r="G2409" s="3" t="s">
        <v>3313</v>
      </c>
      <c r="H2409" s="3" t="s">
        <v>34</v>
      </c>
      <c r="I2409" s="3" t="s">
        <v>77</v>
      </c>
      <c r="J2409" s="3" t="s">
        <v>36</v>
      </c>
      <c r="K2409" s="3" t="s">
        <v>42</v>
      </c>
      <c r="L2409" s="5">
        <v>6.25</v>
      </c>
      <c r="M2409" s="4">
        <v>3</v>
      </c>
      <c r="N2409" s="5">
        <v>8.1124999874999997</v>
      </c>
      <c r="O2409" s="5">
        <v>2.7041666625</v>
      </c>
      <c r="P2409" s="4">
        <v>87</v>
      </c>
      <c r="Q2409" s="6">
        <v>3.4482758620689702</v>
      </c>
      <c r="R2409" s="7">
        <v>1.19436781609195</v>
      </c>
      <c r="S2409" s="6">
        <v>0</v>
      </c>
      <c r="T2409" s="5">
        <v>0</v>
      </c>
      <c r="U2409" s="5">
        <v>0</v>
      </c>
      <c r="V2409" s="5">
        <f t="shared" si="195"/>
        <v>8.1124999874999997</v>
      </c>
      <c r="W2409" s="5">
        <f t="shared" si="191"/>
        <v>-8.1124999874999997</v>
      </c>
      <c r="X2409" s="8">
        <f t="shared" si="192"/>
        <v>-1</v>
      </c>
      <c r="Y2409" s="4">
        <v>0</v>
      </c>
      <c r="Z2409" s="9" t="str">
        <f t="shared" si="193"/>
        <v>NA</v>
      </c>
      <c r="AA2409" s="10">
        <f t="shared" si="194"/>
        <v>0</v>
      </c>
    </row>
    <row r="2410" spans="1:27" x14ac:dyDescent="0.55000000000000004">
      <c r="A2410" s="3" t="s">
        <v>71</v>
      </c>
      <c r="B2410" s="3" t="s">
        <v>72</v>
      </c>
      <c r="C2410" s="3" t="s">
        <v>4092</v>
      </c>
      <c r="D2410" s="3" t="s">
        <v>4093</v>
      </c>
      <c r="E2410" s="4" t="s">
        <v>47</v>
      </c>
      <c r="F2410" s="3" t="s">
        <v>32</v>
      </c>
      <c r="G2410" s="3" t="s">
        <v>2833</v>
      </c>
      <c r="H2410" s="3" t="s">
        <v>34</v>
      </c>
      <c r="I2410" s="3" t="s">
        <v>77</v>
      </c>
      <c r="J2410" s="3" t="s">
        <v>36</v>
      </c>
      <c r="K2410" s="3" t="s">
        <v>61</v>
      </c>
      <c r="L2410" s="5">
        <v>6.25</v>
      </c>
      <c r="M2410" s="4">
        <v>3</v>
      </c>
      <c r="N2410" s="5">
        <v>8.1249999750000015</v>
      </c>
      <c r="O2410" s="5">
        <v>2.7083333250000003</v>
      </c>
      <c r="P2410" s="4">
        <v>7</v>
      </c>
      <c r="Q2410" s="6">
        <v>42.857142857142897</v>
      </c>
      <c r="R2410" s="7">
        <v>1.1428571428571399</v>
      </c>
      <c r="S2410" s="6">
        <v>0</v>
      </c>
      <c r="T2410" s="5">
        <v>0</v>
      </c>
      <c r="U2410" s="5">
        <v>0</v>
      </c>
      <c r="V2410" s="5">
        <f t="shared" si="195"/>
        <v>8.1249999750000015</v>
      </c>
      <c r="W2410" s="5">
        <f t="shared" si="191"/>
        <v>-8.1249999750000015</v>
      </c>
      <c r="X2410" s="8">
        <f t="shared" si="192"/>
        <v>-1</v>
      </c>
      <c r="Y2410" s="4">
        <v>0</v>
      </c>
      <c r="Z2410" s="9" t="str">
        <f t="shared" si="193"/>
        <v>NA</v>
      </c>
      <c r="AA2410" s="10">
        <f t="shared" si="194"/>
        <v>0</v>
      </c>
    </row>
    <row r="2411" spans="1:27" x14ac:dyDescent="0.55000000000000004">
      <c r="A2411" s="3" t="s">
        <v>71</v>
      </c>
      <c r="B2411" s="3" t="s">
        <v>72</v>
      </c>
      <c r="C2411" s="3" t="s">
        <v>4094</v>
      </c>
      <c r="D2411" s="3" t="s">
        <v>4095</v>
      </c>
      <c r="E2411" s="4" t="s">
        <v>47</v>
      </c>
      <c r="F2411" s="3" t="s">
        <v>173</v>
      </c>
      <c r="G2411" s="3" t="s">
        <v>4096</v>
      </c>
      <c r="H2411" s="3" t="s">
        <v>34</v>
      </c>
      <c r="I2411" s="3" t="s">
        <v>77</v>
      </c>
      <c r="J2411" s="3" t="s">
        <v>36</v>
      </c>
      <c r="K2411" s="3" t="s">
        <v>42</v>
      </c>
      <c r="L2411" s="5">
        <v>6.25</v>
      </c>
      <c r="M2411" s="4">
        <v>7</v>
      </c>
      <c r="N2411" s="5">
        <v>8.1374999999999993</v>
      </c>
      <c r="O2411" s="5">
        <v>1.1625000000000001</v>
      </c>
      <c r="P2411" s="4">
        <v>176</v>
      </c>
      <c r="Q2411" s="6">
        <v>3.9772727272727302</v>
      </c>
      <c r="R2411" s="7">
        <v>1.0090909090909099</v>
      </c>
      <c r="S2411" s="6">
        <v>0</v>
      </c>
      <c r="T2411" s="5">
        <v>0</v>
      </c>
      <c r="U2411" s="5">
        <v>0</v>
      </c>
      <c r="V2411" s="5">
        <f t="shared" si="195"/>
        <v>8.1374999999999993</v>
      </c>
      <c r="W2411" s="5">
        <f t="shared" si="191"/>
        <v>-8.1374999999999993</v>
      </c>
      <c r="X2411" s="8">
        <f t="shared" si="192"/>
        <v>-1</v>
      </c>
      <c r="Y2411" s="4">
        <v>0</v>
      </c>
      <c r="Z2411" s="9" t="str">
        <f t="shared" si="193"/>
        <v>NA</v>
      </c>
      <c r="AA2411" s="10">
        <f t="shared" si="194"/>
        <v>0</v>
      </c>
    </row>
    <row r="2412" spans="1:27" x14ac:dyDescent="0.55000000000000004">
      <c r="A2412" s="3" t="s">
        <v>71</v>
      </c>
      <c r="B2412" s="3" t="s">
        <v>72</v>
      </c>
      <c r="C2412" s="3" t="s">
        <v>4097</v>
      </c>
      <c r="D2412" s="3" t="s">
        <v>2292</v>
      </c>
      <c r="E2412" s="4" t="s">
        <v>47</v>
      </c>
      <c r="F2412" s="3" t="s">
        <v>194</v>
      </c>
      <c r="G2412" s="3" t="s">
        <v>3147</v>
      </c>
      <c r="H2412" s="3" t="s">
        <v>34</v>
      </c>
      <c r="I2412" s="3" t="s">
        <v>77</v>
      </c>
      <c r="J2412" s="3" t="s">
        <v>36</v>
      </c>
      <c r="K2412" s="3" t="s">
        <v>42</v>
      </c>
      <c r="L2412" s="5">
        <v>6.25</v>
      </c>
      <c r="M2412" s="4">
        <v>3</v>
      </c>
      <c r="N2412" s="5">
        <v>8.1624999749999994</v>
      </c>
      <c r="O2412" s="5">
        <v>2.7208333250000001</v>
      </c>
      <c r="P2412" s="4">
        <v>6</v>
      </c>
      <c r="Q2412" s="6">
        <v>50</v>
      </c>
      <c r="R2412" s="7">
        <v>1.6666666666666701</v>
      </c>
      <c r="S2412" s="6">
        <v>0</v>
      </c>
      <c r="T2412" s="5">
        <v>0</v>
      </c>
      <c r="U2412" s="5">
        <v>0</v>
      </c>
      <c r="V2412" s="5">
        <f t="shared" si="195"/>
        <v>8.1624999749999994</v>
      </c>
      <c r="W2412" s="5">
        <f t="shared" si="191"/>
        <v>-8.1624999749999994</v>
      </c>
      <c r="X2412" s="8">
        <f t="shared" si="192"/>
        <v>-1</v>
      </c>
      <c r="Y2412" s="4">
        <v>0</v>
      </c>
      <c r="Z2412" s="9" t="str">
        <f t="shared" si="193"/>
        <v>NA</v>
      </c>
      <c r="AA2412" s="10">
        <f t="shared" si="194"/>
        <v>0</v>
      </c>
    </row>
    <row r="2413" spans="1:27" x14ac:dyDescent="0.55000000000000004">
      <c r="A2413" s="3" t="s">
        <v>71</v>
      </c>
      <c r="B2413" s="3" t="s">
        <v>72</v>
      </c>
      <c r="C2413" s="3" t="s">
        <v>4098</v>
      </c>
      <c r="D2413" s="3" t="s">
        <v>2798</v>
      </c>
      <c r="E2413" s="4" t="s">
        <v>47</v>
      </c>
      <c r="F2413" s="3" t="s">
        <v>173</v>
      </c>
      <c r="G2413" s="3" t="s">
        <v>545</v>
      </c>
      <c r="H2413" s="3" t="s">
        <v>34</v>
      </c>
      <c r="I2413" s="3" t="s">
        <v>77</v>
      </c>
      <c r="J2413" s="3" t="s">
        <v>36</v>
      </c>
      <c r="K2413" s="3" t="s">
        <v>42</v>
      </c>
      <c r="L2413" s="5">
        <v>6.25</v>
      </c>
      <c r="M2413" s="4">
        <v>6</v>
      </c>
      <c r="N2413" s="5">
        <v>8.1874999499999994</v>
      </c>
      <c r="O2413" s="5">
        <v>1.3645833249999999</v>
      </c>
      <c r="P2413" s="4">
        <v>235</v>
      </c>
      <c r="Q2413" s="6">
        <v>2.5531914893617</v>
      </c>
      <c r="R2413" s="7">
        <v>1.64127659574468</v>
      </c>
      <c r="S2413" s="6">
        <v>0</v>
      </c>
      <c r="T2413" s="5">
        <v>0</v>
      </c>
      <c r="U2413" s="5">
        <v>0</v>
      </c>
      <c r="V2413" s="5">
        <f t="shared" si="195"/>
        <v>8.1874999499999994</v>
      </c>
      <c r="W2413" s="5">
        <f t="shared" si="191"/>
        <v>-8.1874999499999994</v>
      </c>
      <c r="X2413" s="8">
        <f t="shared" si="192"/>
        <v>-1</v>
      </c>
      <c r="Y2413" s="4">
        <v>0</v>
      </c>
      <c r="Z2413" s="9" t="str">
        <f t="shared" si="193"/>
        <v>NA</v>
      </c>
      <c r="AA2413" s="10">
        <f t="shared" si="194"/>
        <v>0</v>
      </c>
    </row>
    <row r="2414" spans="1:27" x14ac:dyDescent="0.55000000000000004">
      <c r="A2414" s="3" t="s">
        <v>71</v>
      </c>
      <c r="B2414" s="3" t="s">
        <v>72</v>
      </c>
      <c r="C2414" s="3" t="s">
        <v>4099</v>
      </c>
      <c r="D2414" s="3" t="s">
        <v>769</v>
      </c>
      <c r="E2414" s="4" t="s">
        <v>47</v>
      </c>
      <c r="F2414" s="3" t="s">
        <v>137</v>
      </c>
      <c r="G2414" s="3" t="s">
        <v>2863</v>
      </c>
      <c r="H2414" s="3" t="s">
        <v>34</v>
      </c>
      <c r="I2414" s="3" t="s">
        <v>77</v>
      </c>
      <c r="J2414" s="3" t="s">
        <v>36</v>
      </c>
      <c r="K2414" s="3" t="s">
        <v>42</v>
      </c>
      <c r="L2414" s="5">
        <v>6.25</v>
      </c>
      <c r="M2414" s="4">
        <v>3</v>
      </c>
      <c r="N2414" s="5">
        <v>8.2624999875</v>
      </c>
      <c r="O2414" s="5">
        <v>2.7541666624999999</v>
      </c>
      <c r="P2414" s="4">
        <v>28</v>
      </c>
      <c r="Q2414" s="6">
        <v>10.714285714285699</v>
      </c>
      <c r="R2414" s="7">
        <v>1.21428571428571</v>
      </c>
      <c r="S2414" s="6">
        <v>0</v>
      </c>
      <c r="T2414" s="5">
        <v>0</v>
      </c>
      <c r="U2414" s="5">
        <v>0</v>
      </c>
      <c r="V2414" s="5">
        <f t="shared" si="195"/>
        <v>8.2624999875</v>
      </c>
      <c r="W2414" s="5">
        <f t="shared" si="191"/>
        <v>-8.2624999875</v>
      </c>
      <c r="X2414" s="8">
        <f t="shared" si="192"/>
        <v>-1</v>
      </c>
      <c r="Y2414" s="4">
        <v>0</v>
      </c>
      <c r="Z2414" s="9" t="str">
        <f t="shared" si="193"/>
        <v>NA</v>
      </c>
      <c r="AA2414" s="10">
        <f t="shared" si="194"/>
        <v>0</v>
      </c>
    </row>
    <row r="2415" spans="1:27" x14ac:dyDescent="0.55000000000000004">
      <c r="A2415" s="3" t="s">
        <v>71</v>
      </c>
      <c r="B2415" s="3" t="s">
        <v>72</v>
      </c>
      <c r="C2415" s="3" t="s">
        <v>4100</v>
      </c>
      <c r="D2415" s="3" t="s">
        <v>4101</v>
      </c>
      <c r="E2415" s="4" t="s">
        <v>47</v>
      </c>
      <c r="F2415" s="3" t="s">
        <v>194</v>
      </c>
      <c r="G2415" s="3" t="s">
        <v>2902</v>
      </c>
      <c r="H2415" s="3" t="s">
        <v>34</v>
      </c>
      <c r="I2415" s="3" t="s">
        <v>77</v>
      </c>
      <c r="J2415" s="3" t="s">
        <v>36</v>
      </c>
      <c r="K2415" s="3" t="s">
        <v>42</v>
      </c>
      <c r="L2415" s="5">
        <v>6.25</v>
      </c>
      <c r="M2415" s="4">
        <v>2</v>
      </c>
      <c r="N2415" s="5">
        <v>8.2750000000000004</v>
      </c>
      <c r="O2415" s="5">
        <v>4.1375000000000002</v>
      </c>
      <c r="P2415" s="4">
        <v>41</v>
      </c>
      <c r="Q2415" s="6">
        <v>4.8780487804878003</v>
      </c>
      <c r="R2415" s="7">
        <v>1.4836585365853701</v>
      </c>
      <c r="S2415" s="6">
        <v>0</v>
      </c>
      <c r="T2415" s="5">
        <v>0</v>
      </c>
      <c r="U2415" s="5">
        <v>0</v>
      </c>
      <c r="V2415" s="5">
        <f t="shared" si="195"/>
        <v>8.2750000000000004</v>
      </c>
      <c r="W2415" s="5">
        <f t="shared" si="191"/>
        <v>-8.2750000000000004</v>
      </c>
      <c r="X2415" s="8">
        <f t="shared" si="192"/>
        <v>-1</v>
      </c>
      <c r="Y2415" s="4">
        <v>0</v>
      </c>
      <c r="Z2415" s="9" t="str">
        <f t="shared" si="193"/>
        <v>NA</v>
      </c>
      <c r="AA2415" s="10">
        <f t="shared" si="194"/>
        <v>0</v>
      </c>
    </row>
    <row r="2416" spans="1:27" x14ac:dyDescent="0.55000000000000004">
      <c r="A2416" s="3" t="s">
        <v>71</v>
      </c>
      <c r="B2416" s="3" t="s">
        <v>72</v>
      </c>
      <c r="C2416" s="3" t="s">
        <v>4102</v>
      </c>
      <c r="D2416" s="3" t="s">
        <v>3533</v>
      </c>
      <c r="E2416" s="4" t="s">
        <v>47</v>
      </c>
      <c r="F2416" s="3" t="s">
        <v>173</v>
      </c>
      <c r="G2416" s="3" t="s">
        <v>3132</v>
      </c>
      <c r="H2416" s="3" t="s">
        <v>723</v>
      </c>
      <c r="I2416" s="3" t="s">
        <v>77</v>
      </c>
      <c r="J2416" s="3" t="s">
        <v>36</v>
      </c>
      <c r="K2416" s="3" t="s">
        <v>42</v>
      </c>
      <c r="L2416" s="5">
        <v>6.25</v>
      </c>
      <c r="M2416" s="4">
        <v>3</v>
      </c>
      <c r="N2416" s="5">
        <v>8.2874999999999996</v>
      </c>
      <c r="O2416" s="5">
        <v>2.7625000000000002</v>
      </c>
      <c r="P2416" s="4">
        <v>50</v>
      </c>
      <c r="Q2416" s="6">
        <v>6</v>
      </c>
      <c r="R2416" s="7">
        <v>1.464</v>
      </c>
      <c r="S2416" s="6">
        <v>0</v>
      </c>
      <c r="T2416" s="5">
        <v>0</v>
      </c>
      <c r="U2416" s="5">
        <v>0</v>
      </c>
      <c r="V2416" s="5">
        <f t="shared" si="195"/>
        <v>8.2874999999999996</v>
      </c>
      <c r="W2416" s="5">
        <f t="shared" si="191"/>
        <v>-8.2874999999999996</v>
      </c>
      <c r="X2416" s="8">
        <f t="shared" si="192"/>
        <v>-1</v>
      </c>
      <c r="Y2416" s="4">
        <v>0</v>
      </c>
      <c r="Z2416" s="9" t="str">
        <f t="shared" si="193"/>
        <v>NA</v>
      </c>
      <c r="AA2416" s="10">
        <f t="shared" si="194"/>
        <v>0</v>
      </c>
    </row>
    <row r="2417" spans="1:27" x14ac:dyDescent="0.55000000000000004">
      <c r="A2417" s="3" t="s">
        <v>71</v>
      </c>
      <c r="B2417" s="3" t="s">
        <v>72</v>
      </c>
      <c r="C2417" s="3" t="s">
        <v>4103</v>
      </c>
      <c r="D2417" s="3" t="s">
        <v>4101</v>
      </c>
      <c r="E2417" s="4" t="s">
        <v>47</v>
      </c>
      <c r="F2417" s="3" t="s">
        <v>125</v>
      </c>
      <c r="G2417" s="3" t="s">
        <v>2943</v>
      </c>
      <c r="H2417" s="3" t="s">
        <v>34</v>
      </c>
      <c r="I2417" s="3" t="s">
        <v>77</v>
      </c>
      <c r="J2417" s="3" t="s">
        <v>36</v>
      </c>
      <c r="K2417" s="3" t="s">
        <v>42</v>
      </c>
      <c r="L2417" s="5">
        <v>6.25</v>
      </c>
      <c r="M2417" s="4">
        <v>2</v>
      </c>
      <c r="N2417" s="5">
        <v>8.2874999999999996</v>
      </c>
      <c r="O2417" s="5">
        <v>4.1437499999999998</v>
      </c>
      <c r="P2417" s="4">
        <v>39</v>
      </c>
      <c r="Q2417" s="6">
        <v>5.1282051282051304</v>
      </c>
      <c r="R2417" s="7">
        <v>1.12717948717949</v>
      </c>
      <c r="S2417" s="6">
        <v>0</v>
      </c>
      <c r="T2417" s="5">
        <v>0</v>
      </c>
      <c r="U2417" s="5">
        <v>0</v>
      </c>
      <c r="V2417" s="5">
        <f t="shared" si="195"/>
        <v>8.2874999999999996</v>
      </c>
      <c r="W2417" s="5">
        <f t="shared" si="191"/>
        <v>-8.2874999999999996</v>
      </c>
      <c r="X2417" s="8">
        <f t="shared" si="192"/>
        <v>-1</v>
      </c>
      <c r="Y2417" s="4">
        <v>0</v>
      </c>
      <c r="Z2417" s="9" t="str">
        <f t="shared" si="193"/>
        <v>NA</v>
      </c>
      <c r="AA2417" s="10">
        <f t="shared" si="194"/>
        <v>0</v>
      </c>
    </row>
    <row r="2418" spans="1:27" x14ac:dyDescent="0.55000000000000004">
      <c r="A2418" s="3" t="s">
        <v>71</v>
      </c>
      <c r="B2418" s="3" t="s">
        <v>72</v>
      </c>
      <c r="C2418" s="3" t="s">
        <v>4104</v>
      </c>
      <c r="D2418" s="3" t="s">
        <v>1569</v>
      </c>
      <c r="E2418" s="4" t="s">
        <v>47</v>
      </c>
      <c r="F2418" s="3" t="s">
        <v>221</v>
      </c>
      <c r="G2418" s="3" t="s">
        <v>222</v>
      </c>
      <c r="H2418" s="3" t="s">
        <v>34</v>
      </c>
      <c r="I2418" s="3" t="s">
        <v>77</v>
      </c>
      <c r="J2418" s="3" t="s">
        <v>36</v>
      </c>
      <c r="K2418" s="3" t="s">
        <v>61</v>
      </c>
      <c r="L2418" s="5">
        <v>6.25</v>
      </c>
      <c r="M2418" s="4">
        <v>2</v>
      </c>
      <c r="N2418" s="5">
        <v>8.2874999999999996</v>
      </c>
      <c r="O2418" s="5">
        <v>4.1437499999999998</v>
      </c>
      <c r="P2418" s="4">
        <v>2</v>
      </c>
      <c r="Q2418" s="6">
        <v>100</v>
      </c>
      <c r="R2418" s="7">
        <v>1</v>
      </c>
      <c r="S2418" s="6">
        <v>0</v>
      </c>
      <c r="T2418" s="5">
        <v>0</v>
      </c>
      <c r="U2418" s="5">
        <v>0</v>
      </c>
      <c r="V2418" s="5">
        <f t="shared" si="195"/>
        <v>8.2874999999999996</v>
      </c>
      <c r="W2418" s="5">
        <f t="shared" si="191"/>
        <v>-8.2874999999999996</v>
      </c>
      <c r="X2418" s="8">
        <f t="shared" si="192"/>
        <v>-1</v>
      </c>
      <c r="Y2418" s="4">
        <v>0</v>
      </c>
      <c r="Z2418" s="9" t="str">
        <f t="shared" si="193"/>
        <v>NA</v>
      </c>
      <c r="AA2418" s="10">
        <f t="shared" si="194"/>
        <v>0</v>
      </c>
    </row>
    <row r="2419" spans="1:27" x14ac:dyDescent="0.55000000000000004">
      <c r="A2419" s="3" t="s">
        <v>71</v>
      </c>
      <c r="B2419" s="3" t="s">
        <v>72</v>
      </c>
      <c r="C2419" s="3" t="s">
        <v>4105</v>
      </c>
      <c r="D2419" s="3" t="s">
        <v>785</v>
      </c>
      <c r="E2419" s="4" t="s">
        <v>47</v>
      </c>
      <c r="F2419" s="3" t="s">
        <v>125</v>
      </c>
      <c r="G2419" s="3" t="s">
        <v>3576</v>
      </c>
      <c r="H2419" s="3" t="s">
        <v>34</v>
      </c>
      <c r="I2419" s="3" t="s">
        <v>77</v>
      </c>
      <c r="J2419" s="3" t="s">
        <v>36</v>
      </c>
      <c r="K2419" s="3" t="s">
        <v>42</v>
      </c>
      <c r="L2419" s="5">
        <v>6.25</v>
      </c>
      <c r="M2419" s="4">
        <v>2</v>
      </c>
      <c r="N2419" s="5">
        <v>8.3125</v>
      </c>
      <c r="O2419" s="5">
        <v>4.15625</v>
      </c>
      <c r="P2419" s="4">
        <v>60</v>
      </c>
      <c r="Q2419" s="6">
        <v>3.3333333333333299</v>
      </c>
      <c r="R2419" s="7">
        <v>1.08233333333333</v>
      </c>
      <c r="S2419" s="6">
        <v>0</v>
      </c>
      <c r="T2419" s="5">
        <v>0</v>
      </c>
      <c r="U2419" s="5">
        <v>0</v>
      </c>
      <c r="V2419" s="5">
        <f t="shared" si="195"/>
        <v>8.3125</v>
      </c>
      <c r="W2419" s="5">
        <f t="shared" si="191"/>
        <v>-8.3125</v>
      </c>
      <c r="X2419" s="8">
        <f t="shared" si="192"/>
        <v>-1</v>
      </c>
      <c r="Y2419" s="4">
        <v>0</v>
      </c>
      <c r="Z2419" s="9" t="str">
        <f t="shared" si="193"/>
        <v>NA</v>
      </c>
      <c r="AA2419" s="10">
        <f t="shared" si="194"/>
        <v>0</v>
      </c>
    </row>
    <row r="2420" spans="1:27" x14ac:dyDescent="0.55000000000000004">
      <c r="A2420" s="3" t="s">
        <v>71</v>
      </c>
      <c r="B2420" s="3" t="s">
        <v>72</v>
      </c>
      <c r="C2420" s="3" t="s">
        <v>4106</v>
      </c>
      <c r="D2420" s="3" t="s">
        <v>523</v>
      </c>
      <c r="E2420" s="4" t="s">
        <v>47</v>
      </c>
      <c r="F2420" s="3" t="s">
        <v>133</v>
      </c>
      <c r="G2420" s="3" t="s">
        <v>2681</v>
      </c>
      <c r="H2420" s="3" t="s">
        <v>34</v>
      </c>
      <c r="I2420" s="3" t="s">
        <v>77</v>
      </c>
      <c r="J2420" s="3" t="s">
        <v>36</v>
      </c>
      <c r="K2420" s="3" t="s">
        <v>61</v>
      </c>
      <c r="L2420" s="5">
        <v>6.25</v>
      </c>
      <c r="M2420" s="4">
        <v>3</v>
      </c>
      <c r="N2420" s="5">
        <v>8.3374999874999993</v>
      </c>
      <c r="O2420" s="5">
        <v>2.7791666624999998</v>
      </c>
      <c r="P2420" s="4">
        <v>60</v>
      </c>
      <c r="Q2420" s="6">
        <v>5</v>
      </c>
      <c r="R2420" s="7">
        <v>3.5449999999999999</v>
      </c>
      <c r="S2420" s="6">
        <v>0</v>
      </c>
      <c r="T2420" s="5">
        <v>0</v>
      </c>
      <c r="U2420" s="5">
        <v>0</v>
      </c>
      <c r="V2420" s="5">
        <f t="shared" si="195"/>
        <v>8.3374999874999993</v>
      </c>
      <c r="W2420" s="5">
        <f t="shared" si="191"/>
        <v>-8.3374999874999993</v>
      </c>
      <c r="X2420" s="8">
        <f t="shared" si="192"/>
        <v>-1</v>
      </c>
      <c r="Y2420" s="4">
        <v>0</v>
      </c>
      <c r="Z2420" s="9" t="str">
        <f t="shared" si="193"/>
        <v>NA</v>
      </c>
      <c r="AA2420" s="10">
        <f t="shared" si="194"/>
        <v>0</v>
      </c>
    </row>
    <row r="2421" spans="1:27" x14ac:dyDescent="0.55000000000000004">
      <c r="A2421" s="3" t="s">
        <v>71</v>
      </c>
      <c r="B2421" s="3" t="s">
        <v>72</v>
      </c>
      <c r="C2421" s="3" t="s">
        <v>4107</v>
      </c>
      <c r="D2421" s="3" t="s">
        <v>1557</v>
      </c>
      <c r="E2421" s="4" t="s">
        <v>47</v>
      </c>
      <c r="F2421" s="3" t="s">
        <v>32</v>
      </c>
      <c r="G2421" s="3" t="s">
        <v>2744</v>
      </c>
      <c r="H2421" s="3" t="s">
        <v>34</v>
      </c>
      <c r="I2421" s="3" t="s">
        <v>77</v>
      </c>
      <c r="J2421" s="3" t="s">
        <v>36</v>
      </c>
      <c r="K2421" s="3" t="s">
        <v>61</v>
      </c>
      <c r="L2421" s="5">
        <v>6.25</v>
      </c>
      <c r="M2421" s="4">
        <v>8</v>
      </c>
      <c r="N2421" s="5">
        <v>8.35</v>
      </c>
      <c r="O2421" s="5">
        <v>1.04375</v>
      </c>
      <c r="P2421" s="4">
        <v>97</v>
      </c>
      <c r="Q2421" s="6">
        <v>8.2474226804123703</v>
      </c>
      <c r="R2421" s="7">
        <v>4.9865979381443299</v>
      </c>
      <c r="S2421" s="6">
        <v>0</v>
      </c>
      <c r="T2421" s="5">
        <v>0</v>
      </c>
      <c r="U2421" s="5">
        <v>0</v>
      </c>
      <c r="V2421" s="5">
        <f t="shared" si="195"/>
        <v>8.35</v>
      </c>
      <c r="W2421" s="5">
        <f t="shared" si="191"/>
        <v>-8.35</v>
      </c>
      <c r="X2421" s="8">
        <f t="shared" si="192"/>
        <v>-1</v>
      </c>
      <c r="Y2421" s="4">
        <v>0</v>
      </c>
      <c r="Z2421" s="9" t="str">
        <f t="shared" si="193"/>
        <v>NA</v>
      </c>
      <c r="AA2421" s="10">
        <f t="shared" si="194"/>
        <v>0</v>
      </c>
    </row>
    <row r="2422" spans="1:27" x14ac:dyDescent="0.55000000000000004">
      <c r="A2422" s="3" t="s">
        <v>71</v>
      </c>
      <c r="B2422" s="3" t="s">
        <v>72</v>
      </c>
      <c r="C2422" s="3" t="s">
        <v>4108</v>
      </c>
      <c r="D2422" s="3" t="s">
        <v>4109</v>
      </c>
      <c r="E2422" s="4" t="s">
        <v>47</v>
      </c>
      <c r="F2422" s="3" t="s">
        <v>125</v>
      </c>
      <c r="G2422" s="3" t="s">
        <v>3000</v>
      </c>
      <c r="H2422" s="3" t="s">
        <v>34</v>
      </c>
      <c r="I2422" s="3" t="s">
        <v>77</v>
      </c>
      <c r="J2422" s="3" t="s">
        <v>36</v>
      </c>
      <c r="K2422" s="3" t="s">
        <v>61</v>
      </c>
      <c r="L2422" s="5">
        <v>6.25</v>
      </c>
      <c r="M2422" s="4">
        <v>3</v>
      </c>
      <c r="N2422" s="5">
        <v>8.3874999750000008</v>
      </c>
      <c r="O2422" s="5">
        <v>2.7958333250000003</v>
      </c>
      <c r="P2422" s="4">
        <v>17</v>
      </c>
      <c r="Q2422" s="6">
        <v>17.647058823529399</v>
      </c>
      <c r="R2422" s="7">
        <v>1.30529411764706</v>
      </c>
      <c r="S2422" s="6">
        <v>0</v>
      </c>
      <c r="T2422" s="5">
        <v>0</v>
      </c>
      <c r="U2422" s="5">
        <v>0</v>
      </c>
      <c r="V2422" s="5">
        <f t="shared" si="195"/>
        <v>8.3874999750000008</v>
      </c>
      <c r="W2422" s="5">
        <f t="shared" si="191"/>
        <v>-8.3874999750000008</v>
      </c>
      <c r="X2422" s="8">
        <f t="shared" si="192"/>
        <v>-1</v>
      </c>
      <c r="Y2422" s="4">
        <v>0</v>
      </c>
      <c r="Z2422" s="9" t="str">
        <f t="shared" si="193"/>
        <v>NA</v>
      </c>
      <c r="AA2422" s="10">
        <f t="shared" si="194"/>
        <v>0</v>
      </c>
    </row>
    <row r="2423" spans="1:27" x14ac:dyDescent="0.55000000000000004">
      <c r="A2423" s="3" t="s">
        <v>71</v>
      </c>
      <c r="B2423" s="3" t="s">
        <v>72</v>
      </c>
      <c r="C2423" s="3" t="s">
        <v>4110</v>
      </c>
      <c r="D2423" s="3" t="s">
        <v>255</v>
      </c>
      <c r="E2423" s="4" t="s">
        <v>47</v>
      </c>
      <c r="F2423" s="3" t="s">
        <v>194</v>
      </c>
      <c r="G2423" s="3" t="s">
        <v>195</v>
      </c>
      <c r="H2423" s="3" t="s">
        <v>34</v>
      </c>
      <c r="I2423" s="3" t="s">
        <v>77</v>
      </c>
      <c r="J2423" s="3" t="s">
        <v>36</v>
      </c>
      <c r="K2423" s="3" t="s">
        <v>42</v>
      </c>
      <c r="L2423" s="5">
        <v>6.25</v>
      </c>
      <c r="M2423" s="4">
        <v>3</v>
      </c>
      <c r="N2423" s="5">
        <v>8.4249999749999986</v>
      </c>
      <c r="O2423" s="5">
        <v>2.8083333249999995</v>
      </c>
      <c r="P2423" s="4">
        <v>4</v>
      </c>
      <c r="Q2423" s="6">
        <v>75</v>
      </c>
      <c r="R2423" s="7">
        <v>2.75</v>
      </c>
      <c r="S2423" s="6">
        <v>0</v>
      </c>
      <c r="T2423" s="5">
        <v>0</v>
      </c>
      <c r="U2423" s="5">
        <v>0</v>
      </c>
      <c r="V2423" s="5">
        <f t="shared" si="195"/>
        <v>8.4249999749999986</v>
      </c>
      <c r="W2423" s="5">
        <f t="shared" si="191"/>
        <v>-8.4249999749999986</v>
      </c>
      <c r="X2423" s="8">
        <f t="shared" si="192"/>
        <v>-1</v>
      </c>
      <c r="Y2423" s="4">
        <v>0</v>
      </c>
      <c r="Z2423" s="9" t="str">
        <f t="shared" si="193"/>
        <v>NA</v>
      </c>
      <c r="AA2423" s="10">
        <f t="shared" si="194"/>
        <v>0</v>
      </c>
    </row>
    <row r="2424" spans="1:27" x14ac:dyDescent="0.55000000000000004">
      <c r="A2424" s="3" t="s">
        <v>71</v>
      </c>
      <c r="B2424" s="3" t="s">
        <v>72</v>
      </c>
      <c r="C2424" s="3" t="s">
        <v>4111</v>
      </c>
      <c r="D2424" s="3" t="s">
        <v>4112</v>
      </c>
      <c r="E2424" s="4" t="s">
        <v>47</v>
      </c>
      <c r="F2424" s="3" t="s">
        <v>32</v>
      </c>
      <c r="G2424" s="3" t="s">
        <v>2833</v>
      </c>
      <c r="H2424" s="3" t="s">
        <v>34</v>
      </c>
      <c r="I2424" s="3" t="s">
        <v>77</v>
      </c>
      <c r="J2424" s="3" t="s">
        <v>36</v>
      </c>
      <c r="K2424" s="3" t="s">
        <v>61</v>
      </c>
      <c r="L2424" s="5">
        <v>6.25</v>
      </c>
      <c r="M2424" s="4">
        <v>4</v>
      </c>
      <c r="N2424" s="5">
        <v>8.4375</v>
      </c>
      <c r="O2424" s="5">
        <v>2.109375</v>
      </c>
      <c r="P2424" s="4">
        <v>70</v>
      </c>
      <c r="Q2424" s="6">
        <v>5.71428571428571</v>
      </c>
      <c r="R2424" s="7">
        <v>1.76714285714286</v>
      </c>
      <c r="S2424" s="6">
        <v>0</v>
      </c>
      <c r="T2424" s="5">
        <v>0</v>
      </c>
      <c r="U2424" s="5">
        <v>0</v>
      </c>
      <c r="V2424" s="5">
        <f t="shared" si="195"/>
        <v>8.4375</v>
      </c>
      <c r="W2424" s="5">
        <f t="shared" si="191"/>
        <v>-8.4375</v>
      </c>
      <c r="X2424" s="8">
        <f t="shared" si="192"/>
        <v>-1</v>
      </c>
      <c r="Y2424" s="4">
        <v>0</v>
      </c>
      <c r="Z2424" s="9" t="str">
        <f t="shared" si="193"/>
        <v>NA</v>
      </c>
      <c r="AA2424" s="10">
        <f t="shared" si="194"/>
        <v>0</v>
      </c>
    </row>
    <row r="2425" spans="1:27" x14ac:dyDescent="0.55000000000000004">
      <c r="A2425" s="3" t="s">
        <v>71</v>
      </c>
      <c r="B2425" s="3" t="s">
        <v>72</v>
      </c>
      <c r="C2425" s="3" t="s">
        <v>4113</v>
      </c>
      <c r="D2425" s="3" t="s">
        <v>376</v>
      </c>
      <c r="E2425" s="4" t="s">
        <v>47</v>
      </c>
      <c r="F2425" s="3" t="s">
        <v>32</v>
      </c>
      <c r="G2425" s="3" t="s">
        <v>377</v>
      </c>
      <c r="H2425" s="3" t="s">
        <v>34</v>
      </c>
      <c r="I2425" s="3" t="s">
        <v>77</v>
      </c>
      <c r="J2425" s="3" t="s">
        <v>36</v>
      </c>
      <c r="K2425" s="3" t="s">
        <v>61</v>
      </c>
      <c r="L2425" s="5">
        <v>6.25</v>
      </c>
      <c r="M2425" s="4">
        <v>6</v>
      </c>
      <c r="N2425" s="5">
        <v>8.4499999499999987</v>
      </c>
      <c r="O2425" s="5">
        <v>1.4083333249999999</v>
      </c>
      <c r="P2425" s="4">
        <v>355</v>
      </c>
      <c r="Q2425" s="6">
        <v>1.6901408450704201</v>
      </c>
      <c r="R2425" s="7">
        <v>1.37267605633803</v>
      </c>
      <c r="S2425" s="6">
        <v>0</v>
      </c>
      <c r="T2425" s="5">
        <v>0</v>
      </c>
      <c r="U2425" s="5">
        <v>0</v>
      </c>
      <c r="V2425" s="5">
        <f t="shared" si="195"/>
        <v>8.4499999499999987</v>
      </c>
      <c r="W2425" s="5">
        <f t="shared" si="191"/>
        <v>-8.4499999499999987</v>
      </c>
      <c r="X2425" s="8">
        <f t="shared" si="192"/>
        <v>-1</v>
      </c>
      <c r="Y2425" s="4">
        <v>0</v>
      </c>
      <c r="Z2425" s="9" t="str">
        <f t="shared" si="193"/>
        <v>NA</v>
      </c>
      <c r="AA2425" s="10">
        <f t="shared" si="194"/>
        <v>0</v>
      </c>
    </row>
    <row r="2426" spans="1:27" x14ac:dyDescent="0.55000000000000004">
      <c r="A2426" s="3" t="s">
        <v>71</v>
      </c>
      <c r="B2426" s="3" t="s">
        <v>72</v>
      </c>
      <c r="C2426" s="3" t="s">
        <v>4114</v>
      </c>
      <c r="D2426" s="3" t="s">
        <v>3222</v>
      </c>
      <c r="E2426" s="4" t="s">
        <v>47</v>
      </c>
      <c r="F2426" s="3" t="s">
        <v>32</v>
      </c>
      <c r="G2426" s="3" t="s">
        <v>685</v>
      </c>
      <c r="H2426" s="3" t="s">
        <v>34</v>
      </c>
      <c r="I2426" s="3" t="s">
        <v>77</v>
      </c>
      <c r="J2426" s="3" t="s">
        <v>36</v>
      </c>
      <c r="K2426" s="3" t="s">
        <v>61</v>
      </c>
      <c r="L2426" s="5">
        <v>6.25</v>
      </c>
      <c r="M2426" s="4">
        <v>10</v>
      </c>
      <c r="N2426" s="5">
        <v>8.4499999999999993</v>
      </c>
      <c r="O2426" s="5">
        <v>0.84499999999999997</v>
      </c>
      <c r="P2426" s="4">
        <v>675</v>
      </c>
      <c r="Q2426" s="6">
        <v>1.4814814814814801</v>
      </c>
      <c r="R2426" s="7">
        <v>2.55437037037037</v>
      </c>
      <c r="S2426" s="6">
        <v>0</v>
      </c>
      <c r="T2426" s="5">
        <v>0</v>
      </c>
      <c r="U2426" s="5">
        <v>0</v>
      </c>
      <c r="V2426" s="5">
        <f t="shared" si="195"/>
        <v>8.4499999999999993</v>
      </c>
      <c r="W2426" s="5">
        <f t="shared" si="191"/>
        <v>-8.4499999999999993</v>
      </c>
      <c r="X2426" s="8">
        <f t="shared" si="192"/>
        <v>-1</v>
      </c>
      <c r="Y2426" s="4">
        <v>0</v>
      </c>
      <c r="Z2426" s="9" t="str">
        <f t="shared" si="193"/>
        <v>NA</v>
      </c>
      <c r="AA2426" s="10">
        <f t="shared" si="194"/>
        <v>0</v>
      </c>
    </row>
    <row r="2427" spans="1:27" x14ac:dyDescent="0.55000000000000004">
      <c r="A2427" s="3" t="s">
        <v>71</v>
      </c>
      <c r="B2427" s="3" t="s">
        <v>72</v>
      </c>
      <c r="C2427" s="3" t="s">
        <v>4115</v>
      </c>
      <c r="D2427" s="3" t="s">
        <v>3173</v>
      </c>
      <c r="E2427" s="4" t="s">
        <v>47</v>
      </c>
      <c r="F2427" s="3" t="s">
        <v>125</v>
      </c>
      <c r="G2427" s="3" t="s">
        <v>2924</v>
      </c>
      <c r="H2427" s="3" t="s">
        <v>34</v>
      </c>
      <c r="I2427" s="3" t="s">
        <v>77</v>
      </c>
      <c r="J2427" s="3" t="s">
        <v>36</v>
      </c>
      <c r="K2427" s="3" t="s">
        <v>61</v>
      </c>
      <c r="L2427" s="5">
        <v>6.25</v>
      </c>
      <c r="M2427" s="4">
        <v>2</v>
      </c>
      <c r="N2427" s="5">
        <v>8.4499999999999993</v>
      </c>
      <c r="O2427" s="5">
        <v>4.2249999999999996</v>
      </c>
      <c r="P2427" s="4">
        <v>15</v>
      </c>
      <c r="Q2427" s="6">
        <v>13.3333333333333</v>
      </c>
      <c r="R2427" s="7">
        <v>1.21333333333333</v>
      </c>
      <c r="S2427" s="6">
        <v>0</v>
      </c>
      <c r="T2427" s="5">
        <v>0</v>
      </c>
      <c r="U2427" s="5">
        <v>0</v>
      </c>
      <c r="V2427" s="5">
        <f t="shared" si="195"/>
        <v>8.4499999999999993</v>
      </c>
      <c r="W2427" s="5">
        <f t="shared" si="191"/>
        <v>-8.4499999999999993</v>
      </c>
      <c r="X2427" s="8">
        <f t="shared" si="192"/>
        <v>-1</v>
      </c>
      <c r="Y2427" s="4">
        <v>0</v>
      </c>
      <c r="Z2427" s="9" t="str">
        <f t="shared" si="193"/>
        <v>NA</v>
      </c>
      <c r="AA2427" s="10">
        <f t="shared" si="194"/>
        <v>0</v>
      </c>
    </row>
    <row r="2428" spans="1:27" x14ac:dyDescent="0.55000000000000004">
      <c r="A2428" s="3" t="s">
        <v>71</v>
      </c>
      <c r="B2428" s="3" t="s">
        <v>72</v>
      </c>
      <c r="C2428" s="3" t="s">
        <v>4116</v>
      </c>
      <c r="D2428" s="3" t="s">
        <v>1269</v>
      </c>
      <c r="E2428" s="4" t="s">
        <v>47</v>
      </c>
      <c r="F2428" s="3" t="s">
        <v>3625</v>
      </c>
      <c r="G2428" s="3" t="s">
        <v>3738</v>
      </c>
      <c r="H2428" s="3" t="s">
        <v>34</v>
      </c>
      <c r="I2428" s="3" t="s">
        <v>77</v>
      </c>
      <c r="J2428" s="3" t="s">
        <v>36</v>
      </c>
      <c r="K2428" s="3" t="s">
        <v>42</v>
      </c>
      <c r="L2428" s="5">
        <v>6.25</v>
      </c>
      <c r="M2428" s="4">
        <v>2</v>
      </c>
      <c r="N2428" s="5">
        <v>8.5374999999999996</v>
      </c>
      <c r="O2428" s="5">
        <v>4.2687499999999998</v>
      </c>
      <c r="P2428" s="4">
        <v>54</v>
      </c>
      <c r="Q2428" s="6">
        <v>3.7037037037037002</v>
      </c>
      <c r="R2428" s="7">
        <v>1.2685185185185199</v>
      </c>
      <c r="S2428" s="6">
        <v>0</v>
      </c>
      <c r="T2428" s="5">
        <v>0</v>
      </c>
      <c r="U2428" s="5">
        <v>0</v>
      </c>
      <c r="V2428" s="5">
        <f t="shared" si="195"/>
        <v>8.5374999999999996</v>
      </c>
      <c r="W2428" s="5">
        <f t="shared" si="191"/>
        <v>-8.5374999999999996</v>
      </c>
      <c r="X2428" s="8">
        <f t="shared" si="192"/>
        <v>-1</v>
      </c>
      <c r="Y2428" s="4">
        <v>0</v>
      </c>
      <c r="Z2428" s="9" t="str">
        <f t="shared" si="193"/>
        <v>NA</v>
      </c>
      <c r="AA2428" s="10">
        <f t="shared" si="194"/>
        <v>0</v>
      </c>
    </row>
    <row r="2429" spans="1:27" x14ac:dyDescent="0.55000000000000004">
      <c r="A2429" s="3" t="s">
        <v>71</v>
      </c>
      <c r="B2429" s="3" t="s">
        <v>72</v>
      </c>
      <c r="C2429" s="3" t="s">
        <v>4117</v>
      </c>
      <c r="D2429" s="3" t="s">
        <v>3784</v>
      </c>
      <c r="E2429" s="4" t="s">
        <v>47</v>
      </c>
      <c r="F2429" s="3" t="s">
        <v>104</v>
      </c>
      <c r="G2429" s="3" t="s">
        <v>232</v>
      </c>
      <c r="H2429" s="3" t="s">
        <v>34</v>
      </c>
      <c r="I2429" s="3" t="s">
        <v>77</v>
      </c>
      <c r="J2429" s="3" t="s">
        <v>36</v>
      </c>
      <c r="K2429" s="3" t="s">
        <v>37</v>
      </c>
      <c r="L2429" s="5">
        <v>6.25</v>
      </c>
      <c r="M2429" s="4">
        <v>4</v>
      </c>
      <c r="N2429" s="5">
        <v>8.5749999999999993</v>
      </c>
      <c r="O2429" s="5">
        <v>2.1437499999999998</v>
      </c>
      <c r="P2429" s="4">
        <v>9</v>
      </c>
      <c r="Q2429" s="6">
        <v>44.4444444444444</v>
      </c>
      <c r="R2429" s="7">
        <v>2</v>
      </c>
      <c r="S2429" s="6">
        <v>0</v>
      </c>
      <c r="T2429" s="5">
        <v>0</v>
      </c>
      <c r="U2429" s="5">
        <v>0</v>
      </c>
      <c r="V2429" s="5">
        <f t="shared" si="195"/>
        <v>8.5749999999999993</v>
      </c>
      <c r="W2429" s="5">
        <f t="shared" si="191"/>
        <v>-8.5749999999999993</v>
      </c>
      <c r="X2429" s="8">
        <f t="shared" si="192"/>
        <v>-1</v>
      </c>
      <c r="Y2429" s="4">
        <v>0</v>
      </c>
      <c r="Z2429" s="9" t="str">
        <f t="shared" si="193"/>
        <v>NA</v>
      </c>
      <c r="AA2429" s="10">
        <f t="shared" si="194"/>
        <v>0</v>
      </c>
    </row>
    <row r="2430" spans="1:27" x14ac:dyDescent="0.55000000000000004">
      <c r="A2430" s="3" t="s">
        <v>71</v>
      </c>
      <c r="B2430" s="3" t="s">
        <v>72</v>
      </c>
      <c r="C2430" s="3" t="s">
        <v>4118</v>
      </c>
      <c r="D2430" s="3" t="s">
        <v>3275</v>
      </c>
      <c r="E2430" s="4" t="s">
        <v>47</v>
      </c>
      <c r="F2430" s="3" t="s">
        <v>133</v>
      </c>
      <c r="G2430" s="3" t="s">
        <v>3313</v>
      </c>
      <c r="H2430" s="3" t="s">
        <v>34</v>
      </c>
      <c r="I2430" s="3" t="s">
        <v>77</v>
      </c>
      <c r="J2430" s="3" t="s">
        <v>36</v>
      </c>
      <c r="K2430" s="3" t="s">
        <v>42</v>
      </c>
      <c r="L2430" s="5">
        <v>6.25</v>
      </c>
      <c r="M2430" s="4">
        <v>2</v>
      </c>
      <c r="N2430" s="5">
        <v>8.5875000000000004</v>
      </c>
      <c r="O2430" s="5">
        <v>4.2937500000000002</v>
      </c>
      <c r="P2430" s="4">
        <v>267</v>
      </c>
      <c r="Q2430" s="6">
        <v>0.74906367041198496</v>
      </c>
      <c r="R2430" s="7">
        <v>2.8980524344569298</v>
      </c>
      <c r="S2430" s="6">
        <v>0</v>
      </c>
      <c r="T2430" s="5">
        <v>0</v>
      </c>
      <c r="U2430" s="5">
        <v>0</v>
      </c>
      <c r="V2430" s="5">
        <f t="shared" si="195"/>
        <v>8.5875000000000004</v>
      </c>
      <c r="W2430" s="5">
        <f t="shared" si="191"/>
        <v>-8.5875000000000004</v>
      </c>
      <c r="X2430" s="8">
        <f t="shared" si="192"/>
        <v>-1</v>
      </c>
      <c r="Y2430" s="4">
        <v>0</v>
      </c>
      <c r="Z2430" s="9" t="str">
        <f t="shared" si="193"/>
        <v>NA</v>
      </c>
      <c r="AA2430" s="10">
        <f t="shared" si="194"/>
        <v>0</v>
      </c>
    </row>
    <row r="2431" spans="1:27" x14ac:dyDescent="0.55000000000000004">
      <c r="A2431" s="3" t="s">
        <v>71</v>
      </c>
      <c r="B2431" s="3" t="s">
        <v>72</v>
      </c>
      <c r="C2431" s="3" t="s">
        <v>4119</v>
      </c>
      <c r="D2431" s="3" t="s">
        <v>783</v>
      </c>
      <c r="E2431" s="4" t="s">
        <v>47</v>
      </c>
      <c r="F2431" s="3" t="s">
        <v>40</v>
      </c>
      <c r="G2431" s="3" t="s">
        <v>3268</v>
      </c>
      <c r="H2431" s="3" t="s">
        <v>34</v>
      </c>
      <c r="I2431" s="3" t="s">
        <v>77</v>
      </c>
      <c r="J2431" s="3" t="s">
        <v>36</v>
      </c>
      <c r="K2431" s="3" t="s">
        <v>61</v>
      </c>
      <c r="L2431" s="5">
        <v>6.25</v>
      </c>
      <c r="M2431" s="4">
        <v>4</v>
      </c>
      <c r="N2431" s="5">
        <v>8.6125000000000007</v>
      </c>
      <c r="O2431" s="5">
        <v>2.1531250000000002</v>
      </c>
      <c r="P2431" s="4">
        <v>117</v>
      </c>
      <c r="Q2431" s="6">
        <v>3.41880341880342</v>
      </c>
      <c r="R2431" s="7">
        <v>2.7845299145299101</v>
      </c>
      <c r="S2431" s="6">
        <v>0</v>
      </c>
      <c r="T2431" s="5">
        <v>0</v>
      </c>
      <c r="U2431" s="5">
        <v>0</v>
      </c>
      <c r="V2431" s="5">
        <f t="shared" si="195"/>
        <v>8.6125000000000007</v>
      </c>
      <c r="W2431" s="5">
        <f t="shared" si="191"/>
        <v>-8.6125000000000007</v>
      </c>
      <c r="X2431" s="8">
        <f t="shared" si="192"/>
        <v>-1</v>
      </c>
      <c r="Y2431" s="4">
        <v>0</v>
      </c>
      <c r="Z2431" s="9" t="str">
        <f t="shared" si="193"/>
        <v>NA</v>
      </c>
      <c r="AA2431" s="10">
        <f t="shared" si="194"/>
        <v>0</v>
      </c>
    </row>
    <row r="2432" spans="1:27" x14ac:dyDescent="0.55000000000000004">
      <c r="A2432" s="3" t="s">
        <v>71</v>
      </c>
      <c r="B2432" s="3" t="s">
        <v>72</v>
      </c>
      <c r="C2432" s="3" t="s">
        <v>4120</v>
      </c>
      <c r="D2432" s="3" t="s">
        <v>3370</v>
      </c>
      <c r="E2432" s="4" t="s">
        <v>47</v>
      </c>
      <c r="F2432" s="3" t="s">
        <v>104</v>
      </c>
      <c r="G2432" s="3" t="s">
        <v>616</v>
      </c>
      <c r="H2432" s="3" t="s">
        <v>34</v>
      </c>
      <c r="I2432" s="3" t="s">
        <v>77</v>
      </c>
      <c r="J2432" s="3" t="s">
        <v>36</v>
      </c>
      <c r="K2432" s="3" t="s">
        <v>61</v>
      </c>
      <c r="L2432" s="5">
        <v>6.25</v>
      </c>
      <c r="M2432" s="4">
        <v>3</v>
      </c>
      <c r="N2432" s="5">
        <v>8.625</v>
      </c>
      <c r="O2432" s="5">
        <v>2.875</v>
      </c>
      <c r="P2432" s="4">
        <v>124</v>
      </c>
      <c r="Q2432" s="6">
        <v>2.4193548387096802</v>
      </c>
      <c r="R2432" s="7">
        <v>3.9604838709677401</v>
      </c>
      <c r="S2432" s="6">
        <v>0</v>
      </c>
      <c r="T2432" s="5">
        <v>0</v>
      </c>
      <c r="U2432" s="5">
        <v>0</v>
      </c>
      <c r="V2432" s="5">
        <f t="shared" si="195"/>
        <v>8.625</v>
      </c>
      <c r="W2432" s="5">
        <f t="shared" si="191"/>
        <v>-8.625</v>
      </c>
      <c r="X2432" s="8">
        <f t="shared" si="192"/>
        <v>-1</v>
      </c>
      <c r="Y2432" s="4">
        <v>0</v>
      </c>
      <c r="Z2432" s="9" t="str">
        <f t="shared" si="193"/>
        <v>NA</v>
      </c>
      <c r="AA2432" s="10">
        <f t="shared" si="194"/>
        <v>0</v>
      </c>
    </row>
    <row r="2433" spans="1:27" x14ac:dyDescent="0.55000000000000004">
      <c r="A2433" s="3" t="s">
        <v>71</v>
      </c>
      <c r="B2433" s="3" t="s">
        <v>72</v>
      </c>
      <c r="C2433" s="3" t="s">
        <v>4121</v>
      </c>
      <c r="D2433" s="3" t="s">
        <v>4122</v>
      </c>
      <c r="E2433" s="4" t="s">
        <v>47</v>
      </c>
      <c r="F2433" s="3" t="s">
        <v>32</v>
      </c>
      <c r="G2433" s="3" t="s">
        <v>2686</v>
      </c>
      <c r="H2433" s="3" t="s">
        <v>34</v>
      </c>
      <c r="I2433" s="3" t="s">
        <v>77</v>
      </c>
      <c r="J2433" s="3" t="s">
        <v>36</v>
      </c>
      <c r="K2433" s="3" t="s">
        <v>61</v>
      </c>
      <c r="L2433" s="5">
        <v>6.25</v>
      </c>
      <c r="M2433" s="4">
        <v>3</v>
      </c>
      <c r="N2433" s="5">
        <v>8.6499999750000001</v>
      </c>
      <c r="O2433" s="5">
        <v>2.8833333249999997</v>
      </c>
      <c r="P2433" s="4">
        <v>113</v>
      </c>
      <c r="Q2433" s="6">
        <v>2.65486725663717</v>
      </c>
      <c r="R2433" s="7">
        <v>2.2840707964601799</v>
      </c>
      <c r="S2433" s="6">
        <v>0</v>
      </c>
      <c r="T2433" s="5">
        <v>0</v>
      </c>
      <c r="U2433" s="5">
        <v>0</v>
      </c>
      <c r="V2433" s="5">
        <f t="shared" si="195"/>
        <v>8.6499999750000001</v>
      </c>
      <c r="W2433" s="5">
        <f t="shared" si="191"/>
        <v>-8.6499999750000001</v>
      </c>
      <c r="X2433" s="8">
        <f t="shared" si="192"/>
        <v>-1</v>
      </c>
      <c r="Y2433" s="4">
        <v>0</v>
      </c>
      <c r="Z2433" s="9" t="str">
        <f t="shared" si="193"/>
        <v>NA</v>
      </c>
      <c r="AA2433" s="10">
        <f t="shared" si="194"/>
        <v>0</v>
      </c>
    </row>
    <row r="2434" spans="1:27" x14ac:dyDescent="0.55000000000000004">
      <c r="A2434" s="3" t="s">
        <v>71</v>
      </c>
      <c r="B2434" s="3" t="s">
        <v>72</v>
      </c>
      <c r="C2434" s="3" t="s">
        <v>4123</v>
      </c>
      <c r="D2434" s="3" t="s">
        <v>2504</v>
      </c>
      <c r="E2434" s="4" t="s">
        <v>47</v>
      </c>
      <c r="F2434" s="3" t="s">
        <v>133</v>
      </c>
      <c r="G2434" s="3" t="s">
        <v>3313</v>
      </c>
      <c r="H2434" s="3" t="s">
        <v>34</v>
      </c>
      <c r="I2434" s="3" t="s">
        <v>77</v>
      </c>
      <c r="J2434" s="3" t="s">
        <v>36</v>
      </c>
      <c r="K2434" s="3" t="s">
        <v>42</v>
      </c>
      <c r="L2434" s="5">
        <v>6.25</v>
      </c>
      <c r="M2434" s="4">
        <v>3</v>
      </c>
      <c r="N2434" s="5">
        <v>8.6499999750000001</v>
      </c>
      <c r="O2434" s="5">
        <v>2.8833333249999997</v>
      </c>
      <c r="P2434" s="4">
        <v>6</v>
      </c>
      <c r="Q2434" s="6">
        <v>50</v>
      </c>
      <c r="R2434" s="7">
        <v>1</v>
      </c>
      <c r="S2434" s="6">
        <v>0</v>
      </c>
      <c r="T2434" s="5">
        <v>0</v>
      </c>
      <c r="U2434" s="5">
        <v>0</v>
      </c>
      <c r="V2434" s="5">
        <f t="shared" si="195"/>
        <v>8.6499999750000001</v>
      </c>
      <c r="W2434" s="5">
        <f t="shared" ref="W2434:W2497" si="196">U2434-V2434</f>
        <v>-8.6499999750000001</v>
      </c>
      <c r="X2434" s="8">
        <f t="shared" ref="X2434:X2497" si="197">IF(V2434=0,0,(U2434-V2434)/V2434)</f>
        <v>-1</v>
      </c>
      <c r="Y2434" s="4">
        <v>0</v>
      </c>
      <c r="Z2434" s="9" t="str">
        <f t="shared" ref="Z2434:Z2497" si="198">IF(Y2434=0,"NA",U2434/Y2434)</f>
        <v>NA</v>
      </c>
      <c r="AA2434" s="10">
        <f t="shared" ref="AA2434:AA2497" si="199">(Q2434/100*S2434/100)</f>
        <v>0</v>
      </c>
    </row>
    <row r="2435" spans="1:27" x14ac:dyDescent="0.55000000000000004">
      <c r="A2435" s="3" t="s">
        <v>71</v>
      </c>
      <c r="B2435" s="3" t="s">
        <v>72</v>
      </c>
      <c r="C2435" s="3" t="s">
        <v>4124</v>
      </c>
      <c r="D2435" s="3" t="s">
        <v>3695</v>
      </c>
      <c r="E2435" s="4" t="s">
        <v>47</v>
      </c>
      <c r="F2435" s="3" t="s">
        <v>173</v>
      </c>
      <c r="G2435" s="3" t="s">
        <v>675</v>
      </c>
      <c r="H2435" s="3" t="s">
        <v>34</v>
      </c>
      <c r="I2435" s="3" t="s">
        <v>77</v>
      </c>
      <c r="J2435" s="3" t="s">
        <v>36</v>
      </c>
      <c r="K2435" s="3" t="s">
        <v>42</v>
      </c>
      <c r="L2435" s="5">
        <v>6.25</v>
      </c>
      <c r="M2435" s="4">
        <v>7</v>
      </c>
      <c r="N2435" s="5">
        <v>8.7249999374999998</v>
      </c>
      <c r="O2435" s="5">
        <v>1.2464285625</v>
      </c>
      <c r="P2435" s="4">
        <v>131</v>
      </c>
      <c r="Q2435" s="6">
        <v>5.3435114503816799</v>
      </c>
      <c r="R2435" s="7">
        <v>2.3770992366412198</v>
      </c>
      <c r="S2435" s="6">
        <v>0</v>
      </c>
      <c r="T2435" s="5">
        <v>0</v>
      </c>
      <c r="U2435" s="5">
        <v>0</v>
      </c>
      <c r="V2435" s="5">
        <f t="shared" ref="V2435:V2498" si="200">N2435</f>
        <v>8.7249999374999998</v>
      </c>
      <c r="W2435" s="5">
        <f t="shared" si="196"/>
        <v>-8.7249999374999998</v>
      </c>
      <c r="X2435" s="8">
        <f t="shared" si="197"/>
        <v>-1</v>
      </c>
      <c r="Y2435" s="4">
        <v>0</v>
      </c>
      <c r="Z2435" s="9" t="str">
        <f t="shared" si="198"/>
        <v>NA</v>
      </c>
      <c r="AA2435" s="10">
        <f t="shared" si="199"/>
        <v>0</v>
      </c>
    </row>
    <row r="2436" spans="1:27" x14ac:dyDescent="0.55000000000000004">
      <c r="A2436" s="3" t="s">
        <v>71</v>
      </c>
      <c r="B2436" s="3" t="s">
        <v>72</v>
      </c>
      <c r="C2436" s="3" t="s">
        <v>4125</v>
      </c>
      <c r="D2436" s="3" t="s">
        <v>690</v>
      </c>
      <c r="E2436" s="4" t="s">
        <v>47</v>
      </c>
      <c r="F2436" s="3" t="s">
        <v>104</v>
      </c>
      <c r="G2436" s="3" t="s">
        <v>3019</v>
      </c>
      <c r="H2436" s="3" t="s">
        <v>34</v>
      </c>
      <c r="I2436" s="3" t="s">
        <v>77</v>
      </c>
      <c r="J2436" s="3" t="s">
        <v>36</v>
      </c>
      <c r="K2436" s="3" t="s">
        <v>61</v>
      </c>
      <c r="L2436" s="5">
        <v>6.25</v>
      </c>
      <c r="M2436" s="4">
        <v>3</v>
      </c>
      <c r="N2436" s="5">
        <v>8.7750000000000004</v>
      </c>
      <c r="O2436" s="5">
        <v>2.9249999999999998</v>
      </c>
      <c r="P2436" s="4">
        <v>28</v>
      </c>
      <c r="Q2436" s="6">
        <v>10.714285714285699</v>
      </c>
      <c r="R2436" s="7">
        <v>1.03428571428571</v>
      </c>
      <c r="S2436" s="6">
        <v>0</v>
      </c>
      <c r="T2436" s="5">
        <v>0</v>
      </c>
      <c r="U2436" s="5">
        <v>0</v>
      </c>
      <c r="V2436" s="5">
        <f t="shared" si="200"/>
        <v>8.7750000000000004</v>
      </c>
      <c r="W2436" s="5">
        <f t="shared" si="196"/>
        <v>-8.7750000000000004</v>
      </c>
      <c r="X2436" s="8">
        <f t="shared" si="197"/>
        <v>-1</v>
      </c>
      <c r="Y2436" s="4">
        <v>0</v>
      </c>
      <c r="Z2436" s="9" t="str">
        <f t="shared" si="198"/>
        <v>NA</v>
      </c>
      <c r="AA2436" s="10">
        <f t="shared" si="199"/>
        <v>0</v>
      </c>
    </row>
    <row r="2437" spans="1:27" x14ac:dyDescent="0.55000000000000004">
      <c r="A2437" s="3" t="s">
        <v>71</v>
      </c>
      <c r="B2437" s="3" t="s">
        <v>72</v>
      </c>
      <c r="C2437" s="3" t="s">
        <v>4126</v>
      </c>
      <c r="D2437" s="3" t="s">
        <v>4127</v>
      </c>
      <c r="E2437" s="4" t="s">
        <v>47</v>
      </c>
      <c r="F2437" s="3" t="s">
        <v>32</v>
      </c>
      <c r="G2437" s="3" t="s">
        <v>482</v>
      </c>
      <c r="H2437" s="3" t="s">
        <v>34</v>
      </c>
      <c r="I2437" s="3" t="s">
        <v>77</v>
      </c>
      <c r="J2437" s="3" t="s">
        <v>36</v>
      </c>
      <c r="K2437" s="3" t="s">
        <v>42</v>
      </c>
      <c r="L2437" s="5">
        <v>6.25</v>
      </c>
      <c r="M2437" s="4">
        <v>7</v>
      </c>
      <c r="N2437" s="5">
        <v>8.8749999625000004</v>
      </c>
      <c r="O2437" s="5">
        <v>1.2678571375000001</v>
      </c>
      <c r="P2437" s="4">
        <v>196</v>
      </c>
      <c r="Q2437" s="6">
        <v>3.5714285714285698</v>
      </c>
      <c r="R2437" s="7">
        <v>3.7642857142857098</v>
      </c>
      <c r="S2437" s="6">
        <v>0</v>
      </c>
      <c r="T2437" s="5">
        <v>0</v>
      </c>
      <c r="U2437" s="5">
        <v>0</v>
      </c>
      <c r="V2437" s="5">
        <f t="shared" si="200"/>
        <v>8.8749999625000004</v>
      </c>
      <c r="W2437" s="5">
        <f t="shared" si="196"/>
        <v>-8.8749999625000004</v>
      </c>
      <c r="X2437" s="8">
        <f t="shared" si="197"/>
        <v>-1</v>
      </c>
      <c r="Y2437" s="4">
        <v>0</v>
      </c>
      <c r="Z2437" s="9" t="str">
        <f t="shared" si="198"/>
        <v>NA</v>
      </c>
      <c r="AA2437" s="10">
        <f t="shared" si="199"/>
        <v>0</v>
      </c>
    </row>
    <row r="2438" spans="1:27" x14ac:dyDescent="0.55000000000000004">
      <c r="A2438" s="3" t="s">
        <v>71</v>
      </c>
      <c r="B2438" s="3" t="s">
        <v>72</v>
      </c>
      <c r="C2438" s="3" t="s">
        <v>4128</v>
      </c>
      <c r="D2438" s="3" t="s">
        <v>423</v>
      </c>
      <c r="E2438" s="4" t="s">
        <v>47</v>
      </c>
      <c r="F2438" s="3" t="s">
        <v>40</v>
      </c>
      <c r="G2438" s="3" t="s">
        <v>2770</v>
      </c>
      <c r="H2438" s="3" t="s">
        <v>34</v>
      </c>
      <c r="I2438" s="3" t="s">
        <v>77</v>
      </c>
      <c r="J2438" s="3" t="s">
        <v>36</v>
      </c>
      <c r="K2438" s="3" t="s">
        <v>42</v>
      </c>
      <c r="L2438" s="5">
        <v>6.25</v>
      </c>
      <c r="M2438" s="4">
        <v>3</v>
      </c>
      <c r="N2438" s="5">
        <v>8.8749999749999997</v>
      </c>
      <c r="O2438" s="5">
        <v>2.9583333249999999</v>
      </c>
      <c r="P2438" s="4">
        <v>34</v>
      </c>
      <c r="Q2438" s="6">
        <v>8.8235294117647101</v>
      </c>
      <c r="R2438" s="7">
        <v>3.50176470588235</v>
      </c>
      <c r="S2438" s="6">
        <v>0</v>
      </c>
      <c r="T2438" s="5">
        <v>0</v>
      </c>
      <c r="U2438" s="5">
        <v>0</v>
      </c>
      <c r="V2438" s="5">
        <f t="shared" si="200"/>
        <v>8.8749999749999997</v>
      </c>
      <c r="W2438" s="5">
        <f t="shared" si="196"/>
        <v>-8.8749999749999997</v>
      </c>
      <c r="X2438" s="8">
        <f t="shared" si="197"/>
        <v>-1</v>
      </c>
      <c r="Y2438" s="4">
        <v>0</v>
      </c>
      <c r="Z2438" s="9" t="str">
        <f t="shared" si="198"/>
        <v>NA</v>
      </c>
      <c r="AA2438" s="10">
        <f t="shared" si="199"/>
        <v>0</v>
      </c>
    </row>
    <row r="2439" spans="1:27" x14ac:dyDescent="0.55000000000000004">
      <c r="A2439" s="3" t="s">
        <v>71</v>
      </c>
      <c r="B2439" s="3" t="s">
        <v>72</v>
      </c>
      <c r="C2439" s="3" t="s">
        <v>4129</v>
      </c>
      <c r="D2439" s="3" t="s">
        <v>231</v>
      </c>
      <c r="E2439" s="4" t="s">
        <v>47</v>
      </c>
      <c r="F2439" s="3" t="s">
        <v>262</v>
      </c>
      <c r="G2439" s="3" t="s">
        <v>302</v>
      </c>
      <c r="H2439" s="3" t="s">
        <v>34</v>
      </c>
      <c r="I2439" s="3" t="s">
        <v>77</v>
      </c>
      <c r="J2439" s="3" t="s">
        <v>36</v>
      </c>
      <c r="K2439" s="3" t="s">
        <v>42</v>
      </c>
      <c r="L2439" s="5">
        <v>6.25</v>
      </c>
      <c r="M2439" s="4">
        <v>2</v>
      </c>
      <c r="N2439" s="5">
        <v>8.9124999999999996</v>
      </c>
      <c r="O2439" s="5">
        <v>4.4562499999999998</v>
      </c>
      <c r="P2439" s="4">
        <v>6</v>
      </c>
      <c r="Q2439" s="6">
        <v>33.3333333333333</v>
      </c>
      <c r="R2439" s="7">
        <v>2.5</v>
      </c>
      <c r="S2439" s="6">
        <v>0</v>
      </c>
      <c r="T2439" s="5">
        <v>0</v>
      </c>
      <c r="U2439" s="5">
        <v>0</v>
      </c>
      <c r="V2439" s="5">
        <f t="shared" si="200"/>
        <v>8.9124999999999996</v>
      </c>
      <c r="W2439" s="5">
        <f t="shared" si="196"/>
        <v>-8.9124999999999996</v>
      </c>
      <c r="X2439" s="8">
        <f t="shared" si="197"/>
        <v>-1</v>
      </c>
      <c r="Y2439" s="4">
        <v>0</v>
      </c>
      <c r="Z2439" s="9" t="str">
        <f t="shared" si="198"/>
        <v>NA</v>
      </c>
      <c r="AA2439" s="10">
        <f t="shared" si="199"/>
        <v>0</v>
      </c>
    </row>
    <row r="2440" spans="1:27" x14ac:dyDescent="0.55000000000000004">
      <c r="A2440" s="3" t="s">
        <v>71</v>
      </c>
      <c r="B2440" s="3" t="s">
        <v>72</v>
      </c>
      <c r="C2440" s="3" t="s">
        <v>4130</v>
      </c>
      <c r="D2440" s="3" t="s">
        <v>200</v>
      </c>
      <c r="E2440" s="4" t="s">
        <v>47</v>
      </c>
      <c r="F2440" s="3" t="s">
        <v>32</v>
      </c>
      <c r="G2440" s="3" t="s">
        <v>33</v>
      </c>
      <c r="H2440" s="3" t="s">
        <v>34</v>
      </c>
      <c r="I2440" s="3" t="s">
        <v>77</v>
      </c>
      <c r="J2440" s="3" t="s">
        <v>36</v>
      </c>
      <c r="K2440" s="3" t="s">
        <v>42</v>
      </c>
      <c r="L2440" s="5">
        <v>6.25</v>
      </c>
      <c r="M2440" s="4">
        <v>9</v>
      </c>
      <c r="N2440" s="5">
        <v>8.9374999499999994</v>
      </c>
      <c r="O2440" s="5">
        <v>0.99305555000000001</v>
      </c>
      <c r="P2440" s="4">
        <v>111</v>
      </c>
      <c r="Q2440" s="6">
        <v>8.1081081081081106</v>
      </c>
      <c r="R2440" s="7">
        <v>5.2198198198198202</v>
      </c>
      <c r="S2440" s="6">
        <v>0</v>
      </c>
      <c r="T2440" s="5">
        <v>0</v>
      </c>
      <c r="U2440" s="5">
        <v>0</v>
      </c>
      <c r="V2440" s="5">
        <f t="shared" si="200"/>
        <v>8.9374999499999994</v>
      </c>
      <c r="W2440" s="5">
        <f t="shared" si="196"/>
        <v>-8.9374999499999994</v>
      </c>
      <c r="X2440" s="8">
        <f t="shared" si="197"/>
        <v>-1</v>
      </c>
      <c r="Y2440" s="4">
        <v>0</v>
      </c>
      <c r="Z2440" s="9" t="str">
        <f t="shared" si="198"/>
        <v>NA</v>
      </c>
      <c r="AA2440" s="10">
        <f t="shared" si="199"/>
        <v>0</v>
      </c>
    </row>
    <row r="2441" spans="1:27" x14ac:dyDescent="0.55000000000000004">
      <c r="A2441" s="3" t="s">
        <v>71</v>
      </c>
      <c r="B2441" s="3" t="s">
        <v>72</v>
      </c>
      <c r="C2441" s="3" t="s">
        <v>4131</v>
      </c>
      <c r="D2441" s="3" t="s">
        <v>301</v>
      </c>
      <c r="E2441" s="4" t="s">
        <v>47</v>
      </c>
      <c r="F2441" s="3" t="s">
        <v>125</v>
      </c>
      <c r="G2441" s="3" t="s">
        <v>2728</v>
      </c>
      <c r="H2441" s="3" t="s">
        <v>34</v>
      </c>
      <c r="I2441" s="3" t="s">
        <v>77</v>
      </c>
      <c r="J2441" s="3" t="s">
        <v>36</v>
      </c>
      <c r="K2441" s="3" t="s">
        <v>42</v>
      </c>
      <c r="L2441" s="5">
        <v>6.25</v>
      </c>
      <c r="M2441" s="4">
        <v>5</v>
      </c>
      <c r="N2441" s="5">
        <v>8.9375</v>
      </c>
      <c r="O2441" s="5">
        <v>1.7875000000000001</v>
      </c>
      <c r="P2441" s="4">
        <v>418</v>
      </c>
      <c r="Q2441" s="6">
        <v>1.19617224880383</v>
      </c>
      <c r="R2441" s="7">
        <v>2.6301674641148298</v>
      </c>
      <c r="S2441" s="6">
        <v>0</v>
      </c>
      <c r="T2441" s="5">
        <v>0</v>
      </c>
      <c r="U2441" s="5">
        <v>0</v>
      </c>
      <c r="V2441" s="5">
        <f t="shared" si="200"/>
        <v>8.9375</v>
      </c>
      <c r="W2441" s="5">
        <f t="shared" si="196"/>
        <v>-8.9375</v>
      </c>
      <c r="X2441" s="8">
        <f t="shared" si="197"/>
        <v>-1</v>
      </c>
      <c r="Y2441" s="4">
        <v>0</v>
      </c>
      <c r="Z2441" s="9" t="str">
        <f t="shared" si="198"/>
        <v>NA</v>
      </c>
      <c r="AA2441" s="10">
        <f t="shared" si="199"/>
        <v>0</v>
      </c>
    </row>
    <row r="2442" spans="1:27" x14ac:dyDescent="0.55000000000000004">
      <c r="A2442" s="3" t="s">
        <v>71</v>
      </c>
      <c r="B2442" s="3" t="s">
        <v>72</v>
      </c>
      <c r="C2442" s="3" t="s">
        <v>4132</v>
      </c>
      <c r="D2442" s="3" t="s">
        <v>216</v>
      </c>
      <c r="E2442" s="4" t="s">
        <v>47</v>
      </c>
      <c r="F2442" s="3" t="s">
        <v>221</v>
      </c>
      <c r="G2442" s="3" t="s">
        <v>2748</v>
      </c>
      <c r="H2442" s="3" t="s">
        <v>34</v>
      </c>
      <c r="I2442" s="3" t="s">
        <v>77</v>
      </c>
      <c r="J2442" s="3" t="s">
        <v>36</v>
      </c>
      <c r="K2442" s="3" t="s">
        <v>61</v>
      </c>
      <c r="L2442" s="5">
        <v>6.25</v>
      </c>
      <c r="M2442" s="4">
        <v>3</v>
      </c>
      <c r="N2442" s="5">
        <v>8.9374999875000007</v>
      </c>
      <c r="O2442" s="5">
        <v>2.9791666625</v>
      </c>
      <c r="P2442" s="4">
        <v>18</v>
      </c>
      <c r="Q2442" s="6">
        <v>16.6666666666667</v>
      </c>
      <c r="R2442" s="7">
        <v>2.0555555555555598</v>
      </c>
      <c r="S2442" s="6">
        <v>0</v>
      </c>
      <c r="T2442" s="5">
        <v>0</v>
      </c>
      <c r="U2442" s="5">
        <v>0</v>
      </c>
      <c r="V2442" s="5">
        <f t="shared" si="200"/>
        <v>8.9374999875000007</v>
      </c>
      <c r="W2442" s="5">
        <f t="shared" si="196"/>
        <v>-8.9374999875000007</v>
      </c>
      <c r="X2442" s="8">
        <f t="shared" si="197"/>
        <v>-1</v>
      </c>
      <c r="Y2442" s="4">
        <v>0</v>
      </c>
      <c r="Z2442" s="9" t="str">
        <f t="shared" si="198"/>
        <v>NA</v>
      </c>
      <c r="AA2442" s="10">
        <f t="shared" si="199"/>
        <v>0</v>
      </c>
    </row>
    <row r="2443" spans="1:27" x14ac:dyDescent="0.55000000000000004">
      <c r="A2443" s="3" t="s">
        <v>71</v>
      </c>
      <c r="B2443" s="3" t="s">
        <v>72</v>
      </c>
      <c r="C2443" s="3" t="s">
        <v>4133</v>
      </c>
      <c r="D2443" s="3" t="s">
        <v>3315</v>
      </c>
      <c r="E2443" s="4" t="s">
        <v>47</v>
      </c>
      <c r="F2443" s="3" t="s">
        <v>173</v>
      </c>
      <c r="G2443" s="3" t="s">
        <v>675</v>
      </c>
      <c r="H2443" s="3" t="s">
        <v>34</v>
      </c>
      <c r="I2443" s="3" t="s">
        <v>77</v>
      </c>
      <c r="J2443" s="3" t="s">
        <v>36</v>
      </c>
      <c r="K2443" s="3" t="s">
        <v>42</v>
      </c>
      <c r="L2443" s="5">
        <v>6.25</v>
      </c>
      <c r="M2443" s="4">
        <v>2</v>
      </c>
      <c r="N2443" s="5">
        <v>8.9625000000000004</v>
      </c>
      <c r="O2443" s="5">
        <v>4.4812500000000002</v>
      </c>
      <c r="P2443" s="4">
        <v>9</v>
      </c>
      <c r="Q2443" s="6">
        <v>22.2222222222222</v>
      </c>
      <c r="R2443" s="7">
        <v>1.7777777777777799</v>
      </c>
      <c r="S2443" s="6">
        <v>0</v>
      </c>
      <c r="T2443" s="5">
        <v>0</v>
      </c>
      <c r="U2443" s="5">
        <v>0</v>
      </c>
      <c r="V2443" s="5">
        <f t="shared" si="200"/>
        <v>8.9625000000000004</v>
      </c>
      <c r="W2443" s="5">
        <f t="shared" si="196"/>
        <v>-8.9625000000000004</v>
      </c>
      <c r="X2443" s="8">
        <f t="shared" si="197"/>
        <v>-1</v>
      </c>
      <c r="Y2443" s="4">
        <v>0</v>
      </c>
      <c r="Z2443" s="9" t="str">
        <f t="shared" si="198"/>
        <v>NA</v>
      </c>
      <c r="AA2443" s="10">
        <f t="shared" si="199"/>
        <v>0</v>
      </c>
    </row>
    <row r="2444" spans="1:27" x14ac:dyDescent="0.55000000000000004">
      <c r="A2444" s="3" t="s">
        <v>71</v>
      </c>
      <c r="B2444" s="3" t="s">
        <v>72</v>
      </c>
      <c r="C2444" s="3" t="s">
        <v>4134</v>
      </c>
      <c r="D2444" s="3" t="s">
        <v>4135</v>
      </c>
      <c r="E2444" s="4" t="s">
        <v>56</v>
      </c>
      <c r="F2444" s="3" t="s">
        <v>32</v>
      </c>
      <c r="G2444" s="3" t="s">
        <v>3421</v>
      </c>
      <c r="H2444" s="3" t="s">
        <v>34</v>
      </c>
      <c r="I2444" s="3" t="s">
        <v>77</v>
      </c>
      <c r="J2444" s="3" t="s">
        <v>36</v>
      </c>
      <c r="K2444" s="3" t="s">
        <v>61</v>
      </c>
      <c r="L2444" s="5">
        <v>6.25</v>
      </c>
      <c r="M2444" s="4">
        <v>4</v>
      </c>
      <c r="N2444" s="5">
        <v>8.9625000000000004</v>
      </c>
      <c r="O2444" s="5">
        <v>2.2406250000000001</v>
      </c>
      <c r="P2444" s="4">
        <v>44</v>
      </c>
      <c r="Q2444" s="6">
        <v>9.0909090909090899</v>
      </c>
      <c r="R2444" s="7">
        <v>1.9204545454545501</v>
      </c>
      <c r="S2444" s="6">
        <v>0</v>
      </c>
      <c r="T2444" s="5">
        <v>0</v>
      </c>
      <c r="U2444" s="5">
        <v>0</v>
      </c>
      <c r="V2444" s="5">
        <f t="shared" si="200"/>
        <v>8.9625000000000004</v>
      </c>
      <c r="W2444" s="5">
        <f t="shared" si="196"/>
        <v>-8.9625000000000004</v>
      </c>
      <c r="X2444" s="8">
        <f t="shared" si="197"/>
        <v>-1</v>
      </c>
      <c r="Y2444" s="4">
        <v>0</v>
      </c>
      <c r="Z2444" s="9" t="str">
        <f t="shared" si="198"/>
        <v>NA</v>
      </c>
      <c r="AA2444" s="10">
        <f t="shared" si="199"/>
        <v>0</v>
      </c>
    </row>
    <row r="2445" spans="1:27" x14ac:dyDescent="0.55000000000000004">
      <c r="A2445" s="3" t="s">
        <v>71</v>
      </c>
      <c r="B2445" s="3" t="s">
        <v>72</v>
      </c>
      <c r="C2445" s="3" t="s">
        <v>4136</v>
      </c>
      <c r="D2445" s="3" t="s">
        <v>4127</v>
      </c>
      <c r="E2445" s="4" t="s">
        <v>47</v>
      </c>
      <c r="F2445" s="3" t="s">
        <v>173</v>
      </c>
      <c r="G2445" s="3" t="s">
        <v>385</v>
      </c>
      <c r="H2445" s="3" t="s">
        <v>34</v>
      </c>
      <c r="I2445" s="3" t="s">
        <v>77</v>
      </c>
      <c r="J2445" s="3" t="s">
        <v>36</v>
      </c>
      <c r="K2445" s="3" t="s">
        <v>42</v>
      </c>
      <c r="L2445" s="5">
        <v>6.25</v>
      </c>
      <c r="M2445" s="4">
        <v>4</v>
      </c>
      <c r="N2445" s="5">
        <v>8.9875000000000007</v>
      </c>
      <c r="O2445" s="5">
        <v>2.2468750000000002</v>
      </c>
      <c r="P2445" s="4">
        <v>287</v>
      </c>
      <c r="Q2445" s="6">
        <v>1.39372822299652</v>
      </c>
      <c r="R2445" s="7">
        <v>1.67735191637631</v>
      </c>
      <c r="S2445" s="6">
        <v>0</v>
      </c>
      <c r="T2445" s="5">
        <v>0</v>
      </c>
      <c r="U2445" s="5">
        <v>0</v>
      </c>
      <c r="V2445" s="5">
        <f t="shared" si="200"/>
        <v>8.9875000000000007</v>
      </c>
      <c r="W2445" s="5">
        <f t="shared" si="196"/>
        <v>-8.9875000000000007</v>
      </c>
      <c r="X2445" s="8">
        <f t="shared" si="197"/>
        <v>-1</v>
      </c>
      <c r="Y2445" s="4">
        <v>0</v>
      </c>
      <c r="Z2445" s="9" t="str">
        <f t="shared" si="198"/>
        <v>NA</v>
      </c>
      <c r="AA2445" s="10">
        <f t="shared" si="199"/>
        <v>0</v>
      </c>
    </row>
    <row r="2446" spans="1:27" x14ac:dyDescent="0.55000000000000004">
      <c r="A2446" s="3" t="s">
        <v>71</v>
      </c>
      <c r="B2446" s="3" t="s">
        <v>72</v>
      </c>
      <c r="C2446" s="3" t="s">
        <v>4137</v>
      </c>
      <c r="D2446" s="3" t="s">
        <v>4138</v>
      </c>
      <c r="E2446" s="4" t="s">
        <v>47</v>
      </c>
      <c r="F2446" s="3" t="s">
        <v>32</v>
      </c>
      <c r="G2446" s="3" t="s">
        <v>2833</v>
      </c>
      <c r="H2446" s="3" t="s">
        <v>34</v>
      </c>
      <c r="I2446" s="3" t="s">
        <v>77</v>
      </c>
      <c r="J2446" s="3" t="s">
        <v>36</v>
      </c>
      <c r="K2446" s="3" t="s">
        <v>61</v>
      </c>
      <c r="L2446" s="5">
        <v>6.25</v>
      </c>
      <c r="M2446" s="4">
        <v>2</v>
      </c>
      <c r="N2446" s="5">
        <v>9.0374999999999996</v>
      </c>
      <c r="O2446" s="5">
        <v>4.5187499999999998</v>
      </c>
      <c r="P2446" s="4">
        <v>77</v>
      </c>
      <c r="Q2446" s="6">
        <v>2.5974025974026</v>
      </c>
      <c r="R2446" s="7">
        <v>1.55714285714286</v>
      </c>
      <c r="S2446" s="6">
        <v>0</v>
      </c>
      <c r="T2446" s="5">
        <v>0</v>
      </c>
      <c r="U2446" s="5">
        <v>0</v>
      </c>
      <c r="V2446" s="5">
        <f t="shared" si="200"/>
        <v>9.0374999999999996</v>
      </c>
      <c r="W2446" s="5">
        <f t="shared" si="196"/>
        <v>-9.0374999999999996</v>
      </c>
      <c r="X2446" s="8">
        <f t="shared" si="197"/>
        <v>-1</v>
      </c>
      <c r="Y2446" s="4">
        <v>0</v>
      </c>
      <c r="Z2446" s="9" t="str">
        <f t="shared" si="198"/>
        <v>NA</v>
      </c>
      <c r="AA2446" s="10">
        <f t="shared" si="199"/>
        <v>0</v>
      </c>
    </row>
    <row r="2447" spans="1:27" x14ac:dyDescent="0.55000000000000004">
      <c r="A2447" s="3" t="s">
        <v>71</v>
      </c>
      <c r="B2447" s="3" t="s">
        <v>72</v>
      </c>
      <c r="C2447" s="3" t="s">
        <v>4139</v>
      </c>
      <c r="D2447" s="3" t="s">
        <v>920</v>
      </c>
      <c r="E2447" s="4" t="s">
        <v>47</v>
      </c>
      <c r="F2447" s="3" t="s">
        <v>133</v>
      </c>
      <c r="G2447" s="3" t="s">
        <v>134</v>
      </c>
      <c r="H2447" s="3" t="s">
        <v>34</v>
      </c>
      <c r="I2447" s="3" t="s">
        <v>77</v>
      </c>
      <c r="J2447" s="3" t="s">
        <v>36</v>
      </c>
      <c r="K2447" s="3" t="s">
        <v>42</v>
      </c>
      <c r="L2447" s="5">
        <v>6.25</v>
      </c>
      <c r="M2447" s="4">
        <v>4</v>
      </c>
      <c r="N2447" s="5">
        <v>9.0875000000000004</v>
      </c>
      <c r="O2447" s="5">
        <v>2.2718750000000001</v>
      </c>
      <c r="P2447" s="4">
        <v>9</v>
      </c>
      <c r="Q2447" s="6">
        <v>44.4444444444444</v>
      </c>
      <c r="R2447" s="7">
        <v>2.0111111111111102</v>
      </c>
      <c r="S2447" s="6">
        <v>0</v>
      </c>
      <c r="T2447" s="5">
        <v>0</v>
      </c>
      <c r="U2447" s="5">
        <v>0</v>
      </c>
      <c r="V2447" s="5">
        <f t="shared" si="200"/>
        <v>9.0875000000000004</v>
      </c>
      <c r="W2447" s="5">
        <f t="shared" si="196"/>
        <v>-9.0875000000000004</v>
      </c>
      <c r="X2447" s="8">
        <f t="shared" si="197"/>
        <v>-1</v>
      </c>
      <c r="Y2447" s="4">
        <v>0</v>
      </c>
      <c r="Z2447" s="9" t="str">
        <f t="shared" si="198"/>
        <v>NA</v>
      </c>
      <c r="AA2447" s="10">
        <f t="shared" si="199"/>
        <v>0</v>
      </c>
    </row>
    <row r="2448" spans="1:27" x14ac:dyDescent="0.55000000000000004">
      <c r="A2448" s="3" t="s">
        <v>71</v>
      </c>
      <c r="B2448" s="3" t="s">
        <v>72</v>
      </c>
      <c r="C2448" s="3" t="s">
        <v>4140</v>
      </c>
      <c r="D2448" s="3" t="s">
        <v>3692</v>
      </c>
      <c r="E2448" s="4" t="s">
        <v>47</v>
      </c>
      <c r="F2448" s="3" t="s">
        <v>32</v>
      </c>
      <c r="G2448" s="3" t="s">
        <v>2714</v>
      </c>
      <c r="H2448" s="3" t="s">
        <v>34</v>
      </c>
      <c r="I2448" s="3" t="s">
        <v>77</v>
      </c>
      <c r="J2448" s="3" t="s">
        <v>36</v>
      </c>
      <c r="K2448" s="3" t="s">
        <v>61</v>
      </c>
      <c r="L2448" s="5">
        <v>6.25</v>
      </c>
      <c r="M2448" s="4">
        <v>4</v>
      </c>
      <c r="N2448" s="5">
        <v>9.1125000000000007</v>
      </c>
      <c r="O2448" s="5">
        <v>2.2781250000000002</v>
      </c>
      <c r="P2448" s="4">
        <v>821</v>
      </c>
      <c r="Q2448" s="6">
        <v>0.48721071863581</v>
      </c>
      <c r="R2448" s="7">
        <v>3.83970767356882</v>
      </c>
      <c r="S2448" s="6">
        <v>0</v>
      </c>
      <c r="T2448" s="5">
        <v>0</v>
      </c>
      <c r="U2448" s="5">
        <v>0</v>
      </c>
      <c r="V2448" s="5">
        <f t="shared" si="200"/>
        <v>9.1125000000000007</v>
      </c>
      <c r="W2448" s="5">
        <f t="shared" si="196"/>
        <v>-9.1125000000000007</v>
      </c>
      <c r="X2448" s="8">
        <f t="shared" si="197"/>
        <v>-1</v>
      </c>
      <c r="Y2448" s="4">
        <v>0</v>
      </c>
      <c r="Z2448" s="9" t="str">
        <f t="shared" si="198"/>
        <v>NA</v>
      </c>
      <c r="AA2448" s="10">
        <f t="shared" si="199"/>
        <v>0</v>
      </c>
    </row>
    <row r="2449" spans="1:27" x14ac:dyDescent="0.55000000000000004">
      <c r="A2449" s="3" t="s">
        <v>71</v>
      </c>
      <c r="B2449" s="3" t="s">
        <v>72</v>
      </c>
      <c r="C2449" s="3" t="s">
        <v>4141</v>
      </c>
      <c r="D2449" s="3" t="s">
        <v>3828</v>
      </c>
      <c r="E2449" s="4" t="s">
        <v>47</v>
      </c>
      <c r="F2449" s="3" t="s">
        <v>32</v>
      </c>
      <c r="G2449" s="3" t="s">
        <v>2690</v>
      </c>
      <c r="H2449" s="3" t="s">
        <v>34</v>
      </c>
      <c r="I2449" s="3" t="s">
        <v>77</v>
      </c>
      <c r="J2449" s="3" t="s">
        <v>36</v>
      </c>
      <c r="K2449" s="3" t="s">
        <v>61</v>
      </c>
      <c r="L2449" s="5">
        <v>6.25</v>
      </c>
      <c r="M2449" s="4">
        <v>5</v>
      </c>
      <c r="N2449" s="5">
        <v>9.25</v>
      </c>
      <c r="O2449" s="5">
        <v>1.85</v>
      </c>
      <c r="P2449" s="4">
        <v>323</v>
      </c>
      <c r="Q2449" s="6">
        <v>1.54798761609907</v>
      </c>
      <c r="R2449" s="7">
        <v>3.42105263157895</v>
      </c>
      <c r="S2449" s="6">
        <v>0</v>
      </c>
      <c r="T2449" s="5">
        <v>0</v>
      </c>
      <c r="U2449" s="5">
        <v>0</v>
      </c>
      <c r="V2449" s="5">
        <f t="shared" si="200"/>
        <v>9.25</v>
      </c>
      <c r="W2449" s="5">
        <f t="shared" si="196"/>
        <v>-9.25</v>
      </c>
      <c r="X2449" s="8">
        <f t="shared" si="197"/>
        <v>-1</v>
      </c>
      <c r="Y2449" s="4">
        <v>0</v>
      </c>
      <c r="Z2449" s="9" t="str">
        <f t="shared" si="198"/>
        <v>NA</v>
      </c>
      <c r="AA2449" s="10">
        <f t="shared" si="199"/>
        <v>0</v>
      </c>
    </row>
    <row r="2450" spans="1:27" x14ac:dyDescent="0.55000000000000004">
      <c r="A2450" s="3" t="s">
        <v>71</v>
      </c>
      <c r="B2450" s="3" t="s">
        <v>72</v>
      </c>
      <c r="C2450" s="3" t="s">
        <v>4142</v>
      </c>
      <c r="D2450" s="3" t="s">
        <v>4143</v>
      </c>
      <c r="E2450" s="4" t="s">
        <v>47</v>
      </c>
      <c r="F2450" s="3" t="s">
        <v>125</v>
      </c>
      <c r="G2450" s="3" t="s">
        <v>126</v>
      </c>
      <c r="H2450" s="3" t="s">
        <v>34</v>
      </c>
      <c r="I2450" s="3" t="s">
        <v>77</v>
      </c>
      <c r="J2450" s="3" t="s">
        <v>36</v>
      </c>
      <c r="K2450" s="3" t="s">
        <v>61</v>
      </c>
      <c r="L2450" s="5">
        <v>6.25</v>
      </c>
      <c r="M2450" s="4">
        <v>3</v>
      </c>
      <c r="N2450" s="5">
        <v>9.2874999749999994</v>
      </c>
      <c r="O2450" s="5">
        <v>3.0958333249999996</v>
      </c>
      <c r="P2450" s="4">
        <v>45</v>
      </c>
      <c r="Q2450" s="6">
        <v>6.6666666666666696</v>
      </c>
      <c r="R2450" s="7">
        <v>3.6044444444444399</v>
      </c>
      <c r="S2450" s="6">
        <v>0</v>
      </c>
      <c r="T2450" s="5">
        <v>0</v>
      </c>
      <c r="U2450" s="5">
        <v>0</v>
      </c>
      <c r="V2450" s="5">
        <f t="shared" si="200"/>
        <v>9.2874999749999994</v>
      </c>
      <c r="W2450" s="5">
        <f t="shared" si="196"/>
        <v>-9.2874999749999994</v>
      </c>
      <c r="X2450" s="8">
        <f t="shared" si="197"/>
        <v>-1</v>
      </c>
      <c r="Y2450" s="4">
        <v>0</v>
      </c>
      <c r="Z2450" s="9" t="str">
        <f t="shared" si="198"/>
        <v>NA</v>
      </c>
      <c r="AA2450" s="10">
        <f t="shared" si="199"/>
        <v>0</v>
      </c>
    </row>
    <row r="2451" spans="1:27" x14ac:dyDescent="0.55000000000000004">
      <c r="A2451" s="3" t="s">
        <v>71</v>
      </c>
      <c r="B2451" s="3" t="s">
        <v>72</v>
      </c>
      <c r="C2451" s="3" t="s">
        <v>4144</v>
      </c>
      <c r="D2451" s="3" t="s">
        <v>744</v>
      </c>
      <c r="E2451" s="4" t="s">
        <v>47</v>
      </c>
      <c r="F2451" s="3" t="s">
        <v>133</v>
      </c>
      <c r="G2451" s="3" t="s">
        <v>134</v>
      </c>
      <c r="H2451" s="3" t="s">
        <v>34</v>
      </c>
      <c r="I2451" s="3" t="s">
        <v>77</v>
      </c>
      <c r="J2451" s="3" t="s">
        <v>36</v>
      </c>
      <c r="K2451" s="3" t="s">
        <v>42</v>
      </c>
      <c r="L2451" s="5">
        <v>6.25</v>
      </c>
      <c r="M2451" s="4">
        <v>3</v>
      </c>
      <c r="N2451" s="5">
        <v>9.2874999749999994</v>
      </c>
      <c r="O2451" s="5">
        <v>3.0958333249999996</v>
      </c>
      <c r="P2451" s="4">
        <v>38</v>
      </c>
      <c r="Q2451" s="6">
        <v>7.8947368421052602</v>
      </c>
      <c r="R2451" s="7">
        <v>1.1263157894736799</v>
      </c>
      <c r="S2451" s="6">
        <v>0</v>
      </c>
      <c r="T2451" s="5">
        <v>0</v>
      </c>
      <c r="U2451" s="5">
        <v>0</v>
      </c>
      <c r="V2451" s="5">
        <f t="shared" si="200"/>
        <v>9.2874999749999994</v>
      </c>
      <c r="W2451" s="5">
        <f t="shared" si="196"/>
        <v>-9.2874999749999994</v>
      </c>
      <c r="X2451" s="8">
        <f t="shared" si="197"/>
        <v>-1</v>
      </c>
      <c r="Y2451" s="4">
        <v>0</v>
      </c>
      <c r="Z2451" s="9" t="str">
        <f t="shared" si="198"/>
        <v>NA</v>
      </c>
      <c r="AA2451" s="10">
        <f t="shared" si="199"/>
        <v>0</v>
      </c>
    </row>
    <row r="2452" spans="1:27" x14ac:dyDescent="0.55000000000000004">
      <c r="A2452" s="3" t="s">
        <v>71</v>
      </c>
      <c r="B2452" s="3" t="s">
        <v>72</v>
      </c>
      <c r="C2452" s="3" t="s">
        <v>4145</v>
      </c>
      <c r="D2452" s="3" t="s">
        <v>568</v>
      </c>
      <c r="E2452" s="4" t="s">
        <v>47</v>
      </c>
      <c r="F2452" s="3" t="s">
        <v>75</v>
      </c>
      <c r="G2452" s="3" t="s">
        <v>76</v>
      </c>
      <c r="H2452" s="3" t="s">
        <v>34</v>
      </c>
      <c r="I2452" s="3" t="s">
        <v>77</v>
      </c>
      <c r="J2452" s="3" t="s">
        <v>36</v>
      </c>
      <c r="K2452" s="3" t="s">
        <v>42</v>
      </c>
      <c r="L2452" s="5">
        <v>6.25</v>
      </c>
      <c r="M2452" s="4">
        <v>3</v>
      </c>
      <c r="N2452" s="5">
        <v>9.3124999875000007</v>
      </c>
      <c r="O2452" s="5">
        <v>3.1041666625</v>
      </c>
      <c r="P2452" s="4">
        <v>83</v>
      </c>
      <c r="Q2452" s="6">
        <v>3.6144578313253</v>
      </c>
      <c r="R2452" s="7">
        <v>1.4079518072289201</v>
      </c>
      <c r="S2452" s="6">
        <v>0</v>
      </c>
      <c r="T2452" s="5">
        <v>0</v>
      </c>
      <c r="U2452" s="5">
        <v>0</v>
      </c>
      <c r="V2452" s="5">
        <f t="shared" si="200"/>
        <v>9.3124999875000007</v>
      </c>
      <c r="W2452" s="5">
        <f t="shared" si="196"/>
        <v>-9.3124999875000007</v>
      </c>
      <c r="X2452" s="8">
        <f t="shared" si="197"/>
        <v>-1</v>
      </c>
      <c r="Y2452" s="4">
        <v>0</v>
      </c>
      <c r="Z2452" s="9" t="str">
        <f t="shared" si="198"/>
        <v>NA</v>
      </c>
      <c r="AA2452" s="10">
        <f t="shared" si="199"/>
        <v>0</v>
      </c>
    </row>
    <row r="2453" spans="1:27" x14ac:dyDescent="0.55000000000000004">
      <c r="A2453" s="3" t="s">
        <v>71</v>
      </c>
      <c r="B2453" s="3" t="s">
        <v>72</v>
      </c>
      <c r="C2453" s="3" t="s">
        <v>4146</v>
      </c>
      <c r="D2453" s="3" t="s">
        <v>447</v>
      </c>
      <c r="E2453" s="4" t="s">
        <v>47</v>
      </c>
      <c r="F2453" s="3" t="s">
        <v>75</v>
      </c>
      <c r="G2453" s="3" t="s">
        <v>76</v>
      </c>
      <c r="H2453" s="3" t="s">
        <v>34</v>
      </c>
      <c r="I2453" s="3" t="s">
        <v>77</v>
      </c>
      <c r="J2453" s="3" t="s">
        <v>36</v>
      </c>
      <c r="K2453" s="3" t="s">
        <v>42</v>
      </c>
      <c r="L2453" s="5">
        <v>6.25</v>
      </c>
      <c r="M2453" s="4">
        <v>2</v>
      </c>
      <c r="N2453" s="5">
        <v>9.3125</v>
      </c>
      <c r="O2453" s="5">
        <v>4.65625</v>
      </c>
      <c r="P2453" s="4">
        <v>130</v>
      </c>
      <c r="Q2453" s="6">
        <v>1.5384615384615401</v>
      </c>
      <c r="R2453" s="7">
        <v>1.3360769230769201</v>
      </c>
      <c r="S2453" s="6">
        <v>0</v>
      </c>
      <c r="T2453" s="5">
        <v>0</v>
      </c>
      <c r="U2453" s="5">
        <v>0</v>
      </c>
      <c r="V2453" s="5">
        <f t="shared" si="200"/>
        <v>9.3125</v>
      </c>
      <c r="W2453" s="5">
        <f t="shared" si="196"/>
        <v>-9.3125</v>
      </c>
      <c r="X2453" s="8">
        <f t="shared" si="197"/>
        <v>-1</v>
      </c>
      <c r="Y2453" s="4">
        <v>0</v>
      </c>
      <c r="Z2453" s="9" t="str">
        <f t="shared" si="198"/>
        <v>NA</v>
      </c>
      <c r="AA2453" s="10">
        <f t="shared" si="199"/>
        <v>0</v>
      </c>
    </row>
    <row r="2454" spans="1:27" x14ac:dyDescent="0.55000000000000004">
      <c r="A2454" s="3" t="s">
        <v>71</v>
      </c>
      <c r="B2454" s="3" t="s">
        <v>72</v>
      </c>
      <c r="C2454" s="3" t="s">
        <v>4147</v>
      </c>
      <c r="D2454" s="3" t="s">
        <v>4101</v>
      </c>
      <c r="E2454" s="4" t="s">
        <v>47</v>
      </c>
      <c r="F2454" s="3" t="s">
        <v>40</v>
      </c>
      <c r="G2454" s="3" t="s">
        <v>3165</v>
      </c>
      <c r="H2454" s="3" t="s">
        <v>34</v>
      </c>
      <c r="I2454" s="3" t="s">
        <v>77</v>
      </c>
      <c r="J2454" s="3" t="s">
        <v>36</v>
      </c>
      <c r="K2454" s="3" t="s">
        <v>61</v>
      </c>
      <c r="L2454" s="5">
        <v>6.25</v>
      </c>
      <c r="M2454" s="4">
        <v>2</v>
      </c>
      <c r="N2454" s="5">
        <v>9.3375000000000004</v>
      </c>
      <c r="O2454" s="5">
        <v>4.6687500000000002</v>
      </c>
      <c r="P2454" s="4">
        <v>31</v>
      </c>
      <c r="Q2454" s="6">
        <v>6.4516129032258096</v>
      </c>
      <c r="R2454" s="7">
        <v>1.38354838709677</v>
      </c>
      <c r="S2454" s="6">
        <v>0</v>
      </c>
      <c r="T2454" s="5">
        <v>0</v>
      </c>
      <c r="U2454" s="5">
        <v>0</v>
      </c>
      <c r="V2454" s="5">
        <f t="shared" si="200"/>
        <v>9.3375000000000004</v>
      </c>
      <c r="W2454" s="5">
        <f t="shared" si="196"/>
        <v>-9.3375000000000004</v>
      </c>
      <c r="X2454" s="8">
        <f t="shared" si="197"/>
        <v>-1</v>
      </c>
      <c r="Y2454" s="4">
        <v>0</v>
      </c>
      <c r="Z2454" s="9" t="str">
        <f t="shared" si="198"/>
        <v>NA</v>
      </c>
      <c r="AA2454" s="10">
        <f t="shared" si="199"/>
        <v>0</v>
      </c>
    </row>
    <row r="2455" spans="1:27" x14ac:dyDescent="0.55000000000000004">
      <c r="A2455" s="3" t="s">
        <v>71</v>
      </c>
      <c r="B2455" s="3" t="s">
        <v>72</v>
      </c>
      <c r="C2455" s="3" t="s">
        <v>4148</v>
      </c>
      <c r="D2455" s="3" t="s">
        <v>4149</v>
      </c>
      <c r="E2455" s="4" t="s">
        <v>47</v>
      </c>
      <c r="F2455" s="3" t="s">
        <v>173</v>
      </c>
      <c r="G2455" s="3" t="s">
        <v>2718</v>
      </c>
      <c r="H2455" s="3" t="s">
        <v>34</v>
      </c>
      <c r="I2455" s="3" t="s">
        <v>77</v>
      </c>
      <c r="J2455" s="3" t="s">
        <v>36</v>
      </c>
      <c r="K2455" s="3" t="s">
        <v>42</v>
      </c>
      <c r="L2455" s="5">
        <v>6.25</v>
      </c>
      <c r="M2455" s="4">
        <v>5</v>
      </c>
      <c r="N2455" s="5">
        <v>9.3625000000000007</v>
      </c>
      <c r="O2455" s="5">
        <v>1.8725000000000001</v>
      </c>
      <c r="P2455" s="4">
        <v>304</v>
      </c>
      <c r="Q2455" s="6">
        <v>1.6447368421052599</v>
      </c>
      <c r="R2455" s="7">
        <v>1.91184210526316</v>
      </c>
      <c r="S2455" s="6">
        <v>0</v>
      </c>
      <c r="T2455" s="5">
        <v>0</v>
      </c>
      <c r="U2455" s="5">
        <v>0</v>
      </c>
      <c r="V2455" s="5">
        <f t="shared" si="200"/>
        <v>9.3625000000000007</v>
      </c>
      <c r="W2455" s="5">
        <f t="shared" si="196"/>
        <v>-9.3625000000000007</v>
      </c>
      <c r="X2455" s="8">
        <f t="shared" si="197"/>
        <v>-1</v>
      </c>
      <c r="Y2455" s="4">
        <v>0</v>
      </c>
      <c r="Z2455" s="9" t="str">
        <f t="shared" si="198"/>
        <v>NA</v>
      </c>
      <c r="AA2455" s="10">
        <f t="shared" si="199"/>
        <v>0</v>
      </c>
    </row>
    <row r="2456" spans="1:27" x14ac:dyDescent="0.55000000000000004">
      <c r="A2456" s="3" t="s">
        <v>71</v>
      </c>
      <c r="B2456" s="3" t="s">
        <v>72</v>
      </c>
      <c r="C2456" s="3" t="s">
        <v>4150</v>
      </c>
      <c r="D2456" s="3" t="s">
        <v>4151</v>
      </c>
      <c r="E2456" s="4" t="s">
        <v>47</v>
      </c>
      <c r="F2456" s="3" t="s">
        <v>173</v>
      </c>
      <c r="G2456" s="3" t="s">
        <v>3690</v>
      </c>
      <c r="H2456" s="3" t="s">
        <v>34</v>
      </c>
      <c r="I2456" s="3" t="s">
        <v>77</v>
      </c>
      <c r="J2456" s="3" t="s">
        <v>36</v>
      </c>
      <c r="K2456" s="3" t="s">
        <v>42</v>
      </c>
      <c r="L2456" s="5">
        <v>6.25</v>
      </c>
      <c r="M2456" s="4">
        <v>5</v>
      </c>
      <c r="N2456" s="5">
        <v>9.375</v>
      </c>
      <c r="O2456" s="5">
        <v>1.875</v>
      </c>
      <c r="P2456" s="4">
        <v>141</v>
      </c>
      <c r="Q2456" s="6">
        <v>3.5460992907801399</v>
      </c>
      <c r="R2456" s="7">
        <v>1.1829787234042599</v>
      </c>
      <c r="S2456" s="6">
        <v>0</v>
      </c>
      <c r="T2456" s="5">
        <v>0</v>
      </c>
      <c r="U2456" s="5">
        <v>0</v>
      </c>
      <c r="V2456" s="5">
        <f t="shared" si="200"/>
        <v>9.375</v>
      </c>
      <c r="W2456" s="5">
        <f t="shared" si="196"/>
        <v>-9.375</v>
      </c>
      <c r="X2456" s="8">
        <f t="shared" si="197"/>
        <v>-1</v>
      </c>
      <c r="Y2456" s="4">
        <v>0</v>
      </c>
      <c r="Z2456" s="9" t="str">
        <f t="shared" si="198"/>
        <v>NA</v>
      </c>
      <c r="AA2456" s="10">
        <f t="shared" si="199"/>
        <v>0</v>
      </c>
    </row>
    <row r="2457" spans="1:27" x14ac:dyDescent="0.55000000000000004">
      <c r="A2457" s="3" t="s">
        <v>71</v>
      </c>
      <c r="B2457" s="3" t="s">
        <v>72</v>
      </c>
      <c r="C2457" s="3" t="s">
        <v>4152</v>
      </c>
      <c r="D2457" s="3" t="s">
        <v>3978</v>
      </c>
      <c r="E2457" s="4" t="s">
        <v>47</v>
      </c>
      <c r="F2457" s="3" t="s">
        <v>133</v>
      </c>
      <c r="G2457" s="3" t="s">
        <v>2894</v>
      </c>
      <c r="H2457" s="3" t="s">
        <v>34</v>
      </c>
      <c r="I2457" s="3" t="s">
        <v>77</v>
      </c>
      <c r="J2457" s="3" t="s">
        <v>36</v>
      </c>
      <c r="K2457" s="3" t="s">
        <v>61</v>
      </c>
      <c r="L2457" s="5">
        <v>6.25</v>
      </c>
      <c r="M2457" s="4">
        <v>4</v>
      </c>
      <c r="N2457" s="5">
        <v>9.3874999999999993</v>
      </c>
      <c r="O2457" s="5">
        <v>2.3468749999999998</v>
      </c>
      <c r="P2457" s="4">
        <v>13</v>
      </c>
      <c r="Q2457" s="6">
        <v>30.769230769230798</v>
      </c>
      <c r="R2457" s="7">
        <v>1.2384615384615401</v>
      </c>
      <c r="S2457" s="6">
        <v>0</v>
      </c>
      <c r="T2457" s="5">
        <v>0</v>
      </c>
      <c r="U2457" s="5">
        <v>0</v>
      </c>
      <c r="V2457" s="5">
        <f t="shared" si="200"/>
        <v>9.3874999999999993</v>
      </c>
      <c r="W2457" s="5">
        <f t="shared" si="196"/>
        <v>-9.3874999999999993</v>
      </c>
      <c r="X2457" s="8">
        <f t="shared" si="197"/>
        <v>-1</v>
      </c>
      <c r="Y2457" s="4">
        <v>0</v>
      </c>
      <c r="Z2457" s="9" t="str">
        <f t="shared" si="198"/>
        <v>NA</v>
      </c>
      <c r="AA2457" s="10">
        <f t="shared" si="199"/>
        <v>0</v>
      </c>
    </row>
    <row r="2458" spans="1:27" x14ac:dyDescent="0.55000000000000004">
      <c r="A2458" s="3" t="s">
        <v>71</v>
      </c>
      <c r="B2458" s="3" t="s">
        <v>72</v>
      </c>
      <c r="C2458" s="3" t="s">
        <v>4153</v>
      </c>
      <c r="D2458" s="3" t="s">
        <v>2773</v>
      </c>
      <c r="E2458" s="4" t="s">
        <v>47</v>
      </c>
      <c r="F2458" s="3" t="s">
        <v>194</v>
      </c>
      <c r="G2458" s="3" t="s">
        <v>3462</v>
      </c>
      <c r="H2458" s="3" t="s">
        <v>34</v>
      </c>
      <c r="I2458" s="3" t="s">
        <v>77</v>
      </c>
      <c r="J2458" s="3" t="s">
        <v>36</v>
      </c>
      <c r="K2458" s="3" t="s">
        <v>42</v>
      </c>
      <c r="L2458" s="5">
        <v>6.25</v>
      </c>
      <c r="M2458" s="4">
        <v>2</v>
      </c>
      <c r="N2458" s="5">
        <v>9.4</v>
      </c>
      <c r="O2458" s="5">
        <v>4.7</v>
      </c>
      <c r="P2458" s="4">
        <v>5</v>
      </c>
      <c r="Q2458" s="6">
        <v>40</v>
      </c>
      <c r="R2458" s="7">
        <v>1</v>
      </c>
      <c r="S2458" s="6">
        <v>0</v>
      </c>
      <c r="T2458" s="5">
        <v>0</v>
      </c>
      <c r="U2458" s="5">
        <v>0</v>
      </c>
      <c r="V2458" s="5">
        <f t="shared" si="200"/>
        <v>9.4</v>
      </c>
      <c r="W2458" s="5">
        <f t="shared" si="196"/>
        <v>-9.4</v>
      </c>
      <c r="X2458" s="8">
        <f t="shared" si="197"/>
        <v>-1</v>
      </c>
      <c r="Y2458" s="4">
        <v>0</v>
      </c>
      <c r="Z2458" s="9" t="str">
        <f t="shared" si="198"/>
        <v>NA</v>
      </c>
      <c r="AA2458" s="10">
        <f t="shared" si="199"/>
        <v>0</v>
      </c>
    </row>
    <row r="2459" spans="1:27" x14ac:dyDescent="0.55000000000000004">
      <c r="A2459" s="3" t="s">
        <v>71</v>
      </c>
      <c r="B2459" s="3" t="s">
        <v>72</v>
      </c>
      <c r="C2459" s="3" t="s">
        <v>4154</v>
      </c>
      <c r="D2459" s="3" t="s">
        <v>3899</v>
      </c>
      <c r="E2459" s="4" t="s">
        <v>47</v>
      </c>
      <c r="F2459" s="3" t="s">
        <v>173</v>
      </c>
      <c r="G2459" s="3" t="s">
        <v>2764</v>
      </c>
      <c r="H2459" s="3" t="s">
        <v>34</v>
      </c>
      <c r="I2459" s="3" t="s">
        <v>77</v>
      </c>
      <c r="J2459" s="3" t="s">
        <v>36</v>
      </c>
      <c r="K2459" s="3" t="s">
        <v>42</v>
      </c>
      <c r="L2459" s="5">
        <v>6.25</v>
      </c>
      <c r="M2459" s="4">
        <v>5</v>
      </c>
      <c r="N2459" s="5">
        <v>9.4250000000000007</v>
      </c>
      <c r="O2459" s="5">
        <v>1.885</v>
      </c>
      <c r="P2459" s="4">
        <v>229</v>
      </c>
      <c r="Q2459" s="6">
        <v>2.1834061135371199</v>
      </c>
      <c r="R2459" s="7">
        <v>1.48908296943231</v>
      </c>
      <c r="S2459" s="6">
        <v>0</v>
      </c>
      <c r="T2459" s="5">
        <v>0</v>
      </c>
      <c r="U2459" s="5">
        <v>0</v>
      </c>
      <c r="V2459" s="5">
        <f t="shared" si="200"/>
        <v>9.4250000000000007</v>
      </c>
      <c r="W2459" s="5">
        <f t="shared" si="196"/>
        <v>-9.4250000000000007</v>
      </c>
      <c r="X2459" s="8">
        <f t="shared" si="197"/>
        <v>-1</v>
      </c>
      <c r="Y2459" s="4">
        <v>0</v>
      </c>
      <c r="Z2459" s="9" t="str">
        <f t="shared" si="198"/>
        <v>NA</v>
      </c>
      <c r="AA2459" s="10">
        <f t="shared" si="199"/>
        <v>0</v>
      </c>
    </row>
    <row r="2460" spans="1:27" x14ac:dyDescent="0.55000000000000004">
      <c r="A2460" s="3" t="s">
        <v>71</v>
      </c>
      <c r="B2460" s="3" t="s">
        <v>72</v>
      </c>
      <c r="C2460" s="3" t="s">
        <v>4155</v>
      </c>
      <c r="D2460" s="3" t="s">
        <v>2856</v>
      </c>
      <c r="E2460" s="4" t="s">
        <v>47</v>
      </c>
      <c r="F2460" s="3" t="s">
        <v>32</v>
      </c>
      <c r="G2460" s="3" t="s">
        <v>685</v>
      </c>
      <c r="H2460" s="3" t="s">
        <v>34</v>
      </c>
      <c r="I2460" s="3" t="s">
        <v>77</v>
      </c>
      <c r="J2460" s="3" t="s">
        <v>36</v>
      </c>
      <c r="K2460" s="3" t="s">
        <v>61</v>
      </c>
      <c r="L2460" s="5">
        <v>6.25</v>
      </c>
      <c r="M2460" s="4">
        <v>10</v>
      </c>
      <c r="N2460" s="5">
        <v>9.4625000000000004</v>
      </c>
      <c r="O2460" s="5">
        <v>0.94625000000000004</v>
      </c>
      <c r="P2460" s="4">
        <v>812</v>
      </c>
      <c r="Q2460" s="6">
        <v>1.2315270935960601</v>
      </c>
      <c r="R2460" s="7">
        <v>3.63694581280788</v>
      </c>
      <c r="S2460" s="6">
        <v>0</v>
      </c>
      <c r="T2460" s="5">
        <v>0</v>
      </c>
      <c r="U2460" s="5">
        <v>0</v>
      </c>
      <c r="V2460" s="5">
        <f t="shared" si="200"/>
        <v>9.4625000000000004</v>
      </c>
      <c r="W2460" s="5">
        <f t="shared" si="196"/>
        <v>-9.4625000000000004</v>
      </c>
      <c r="X2460" s="8">
        <f t="shared" si="197"/>
        <v>-1</v>
      </c>
      <c r="Y2460" s="4">
        <v>0</v>
      </c>
      <c r="Z2460" s="9" t="str">
        <f t="shared" si="198"/>
        <v>NA</v>
      </c>
      <c r="AA2460" s="10">
        <f t="shared" si="199"/>
        <v>0</v>
      </c>
    </row>
    <row r="2461" spans="1:27" x14ac:dyDescent="0.55000000000000004">
      <c r="A2461" s="3" t="s">
        <v>71</v>
      </c>
      <c r="B2461" s="3" t="s">
        <v>72</v>
      </c>
      <c r="C2461" s="3" t="s">
        <v>4156</v>
      </c>
      <c r="D2461" s="3" t="s">
        <v>4157</v>
      </c>
      <c r="E2461" s="4" t="s">
        <v>47</v>
      </c>
      <c r="F2461" s="3" t="s">
        <v>104</v>
      </c>
      <c r="G2461" s="3" t="s">
        <v>232</v>
      </c>
      <c r="H2461" s="3" t="s">
        <v>34</v>
      </c>
      <c r="I2461" s="3" t="s">
        <v>77</v>
      </c>
      <c r="J2461" s="3" t="s">
        <v>36</v>
      </c>
      <c r="K2461" s="3" t="s">
        <v>37</v>
      </c>
      <c r="L2461" s="5">
        <v>6.25</v>
      </c>
      <c r="M2461" s="4">
        <v>3</v>
      </c>
      <c r="N2461" s="5">
        <v>9.4624999874999993</v>
      </c>
      <c r="O2461" s="5">
        <v>3.1541666624999998</v>
      </c>
      <c r="P2461" s="4">
        <v>16</v>
      </c>
      <c r="Q2461" s="6">
        <v>18.75</v>
      </c>
      <c r="R2461" s="7">
        <v>1.625</v>
      </c>
      <c r="S2461" s="6">
        <v>0</v>
      </c>
      <c r="T2461" s="5">
        <v>0</v>
      </c>
      <c r="U2461" s="5">
        <v>0</v>
      </c>
      <c r="V2461" s="5">
        <f t="shared" si="200"/>
        <v>9.4624999874999993</v>
      </c>
      <c r="W2461" s="5">
        <f t="shared" si="196"/>
        <v>-9.4624999874999993</v>
      </c>
      <c r="X2461" s="8">
        <f t="shared" si="197"/>
        <v>-1</v>
      </c>
      <c r="Y2461" s="4">
        <v>0</v>
      </c>
      <c r="Z2461" s="9" t="str">
        <f t="shared" si="198"/>
        <v>NA</v>
      </c>
      <c r="AA2461" s="10">
        <f t="shared" si="199"/>
        <v>0</v>
      </c>
    </row>
    <row r="2462" spans="1:27" x14ac:dyDescent="0.55000000000000004">
      <c r="A2462" s="3" t="s">
        <v>71</v>
      </c>
      <c r="B2462" s="3" t="s">
        <v>72</v>
      </c>
      <c r="C2462" s="3" t="s">
        <v>4158</v>
      </c>
      <c r="D2462" s="3" t="s">
        <v>2642</v>
      </c>
      <c r="E2462" s="4" t="s">
        <v>47</v>
      </c>
      <c r="F2462" s="3" t="s">
        <v>104</v>
      </c>
      <c r="G2462" s="3" t="s">
        <v>232</v>
      </c>
      <c r="H2462" s="3" t="s">
        <v>34</v>
      </c>
      <c r="I2462" s="3" t="s">
        <v>77</v>
      </c>
      <c r="J2462" s="3" t="s">
        <v>36</v>
      </c>
      <c r="K2462" s="3" t="s">
        <v>37</v>
      </c>
      <c r="L2462" s="5">
        <v>6.25</v>
      </c>
      <c r="M2462" s="4">
        <v>5</v>
      </c>
      <c r="N2462" s="5">
        <v>9.5250000000000004</v>
      </c>
      <c r="O2462" s="5">
        <v>1.905</v>
      </c>
      <c r="P2462" s="4">
        <v>53</v>
      </c>
      <c r="Q2462" s="6">
        <v>9.4339622641509404</v>
      </c>
      <c r="R2462" s="7">
        <v>1.39622641509434</v>
      </c>
      <c r="S2462" s="6">
        <v>0</v>
      </c>
      <c r="T2462" s="5">
        <v>0</v>
      </c>
      <c r="U2462" s="5">
        <v>0</v>
      </c>
      <c r="V2462" s="5">
        <f t="shared" si="200"/>
        <v>9.5250000000000004</v>
      </c>
      <c r="W2462" s="5">
        <f t="shared" si="196"/>
        <v>-9.5250000000000004</v>
      </c>
      <c r="X2462" s="8">
        <f t="shared" si="197"/>
        <v>-1</v>
      </c>
      <c r="Y2462" s="4">
        <v>0</v>
      </c>
      <c r="Z2462" s="9" t="str">
        <f t="shared" si="198"/>
        <v>NA</v>
      </c>
      <c r="AA2462" s="10">
        <f t="shared" si="199"/>
        <v>0</v>
      </c>
    </row>
    <row r="2463" spans="1:27" x14ac:dyDescent="0.55000000000000004">
      <c r="A2463" s="3" t="s">
        <v>71</v>
      </c>
      <c r="B2463" s="3" t="s">
        <v>72</v>
      </c>
      <c r="C2463" s="3" t="s">
        <v>4159</v>
      </c>
      <c r="D2463" s="3" t="s">
        <v>920</v>
      </c>
      <c r="E2463" s="4" t="s">
        <v>47</v>
      </c>
      <c r="F2463" s="3" t="s">
        <v>221</v>
      </c>
      <c r="G2463" s="3" t="s">
        <v>222</v>
      </c>
      <c r="H2463" s="3" t="s">
        <v>34</v>
      </c>
      <c r="I2463" s="3" t="s">
        <v>77</v>
      </c>
      <c r="J2463" s="3" t="s">
        <v>36</v>
      </c>
      <c r="K2463" s="3" t="s">
        <v>61</v>
      </c>
      <c r="L2463" s="5">
        <v>6.25</v>
      </c>
      <c r="M2463" s="4">
        <v>5</v>
      </c>
      <c r="N2463" s="5">
        <v>9.5500000000000007</v>
      </c>
      <c r="O2463" s="5">
        <v>1.91</v>
      </c>
      <c r="P2463" s="4">
        <v>16</v>
      </c>
      <c r="Q2463" s="6">
        <v>31.25</v>
      </c>
      <c r="R2463" s="7">
        <v>1.3125</v>
      </c>
      <c r="S2463" s="6">
        <v>0</v>
      </c>
      <c r="T2463" s="5">
        <v>0</v>
      </c>
      <c r="U2463" s="5">
        <v>0</v>
      </c>
      <c r="V2463" s="5">
        <f t="shared" si="200"/>
        <v>9.5500000000000007</v>
      </c>
      <c r="W2463" s="5">
        <f t="shared" si="196"/>
        <v>-9.5500000000000007</v>
      </c>
      <c r="X2463" s="8">
        <f t="shared" si="197"/>
        <v>-1</v>
      </c>
      <c r="Y2463" s="4">
        <v>0</v>
      </c>
      <c r="Z2463" s="9" t="str">
        <f t="shared" si="198"/>
        <v>NA</v>
      </c>
      <c r="AA2463" s="10">
        <f t="shared" si="199"/>
        <v>0</v>
      </c>
    </row>
    <row r="2464" spans="1:27" x14ac:dyDescent="0.55000000000000004">
      <c r="A2464" s="3" t="s">
        <v>71</v>
      </c>
      <c r="B2464" s="3" t="s">
        <v>72</v>
      </c>
      <c r="C2464" s="3" t="s">
        <v>4160</v>
      </c>
      <c r="D2464" s="3" t="s">
        <v>4161</v>
      </c>
      <c r="E2464" s="4" t="s">
        <v>47</v>
      </c>
      <c r="F2464" s="3" t="s">
        <v>173</v>
      </c>
      <c r="G2464" s="3" t="s">
        <v>2718</v>
      </c>
      <c r="H2464" s="3" t="s">
        <v>34</v>
      </c>
      <c r="I2464" s="3" t="s">
        <v>77</v>
      </c>
      <c r="J2464" s="3" t="s">
        <v>36</v>
      </c>
      <c r="K2464" s="3" t="s">
        <v>42</v>
      </c>
      <c r="L2464" s="5">
        <v>6.25</v>
      </c>
      <c r="M2464" s="4">
        <v>6</v>
      </c>
      <c r="N2464" s="5">
        <v>9.5625</v>
      </c>
      <c r="O2464" s="5">
        <v>1.59375</v>
      </c>
      <c r="P2464" s="4">
        <v>87</v>
      </c>
      <c r="Q2464" s="6">
        <v>6.8965517241379297</v>
      </c>
      <c r="R2464" s="7">
        <v>2.6712643678160899</v>
      </c>
      <c r="S2464" s="6">
        <v>0</v>
      </c>
      <c r="T2464" s="5">
        <v>0</v>
      </c>
      <c r="U2464" s="5">
        <v>0</v>
      </c>
      <c r="V2464" s="5">
        <f t="shared" si="200"/>
        <v>9.5625</v>
      </c>
      <c r="W2464" s="5">
        <f t="shared" si="196"/>
        <v>-9.5625</v>
      </c>
      <c r="X2464" s="8">
        <f t="shared" si="197"/>
        <v>-1</v>
      </c>
      <c r="Y2464" s="4">
        <v>0</v>
      </c>
      <c r="Z2464" s="9" t="str">
        <f t="shared" si="198"/>
        <v>NA</v>
      </c>
      <c r="AA2464" s="10">
        <f t="shared" si="199"/>
        <v>0</v>
      </c>
    </row>
    <row r="2465" spans="1:27" x14ac:dyDescent="0.55000000000000004">
      <c r="A2465" s="3" t="s">
        <v>71</v>
      </c>
      <c r="B2465" s="3" t="s">
        <v>72</v>
      </c>
      <c r="C2465" s="3" t="s">
        <v>4162</v>
      </c>
      <c r="D2465" s="3" t="s">
        <v>780</v>
      </c>
      <c r="E2465" s="4" t="s">
        <v>47</v>
      </c>
      <c r="F2465" s="3" t="s">
        <v>262</v>
      </c>
      <c r="G2465" s="3" t="s">
        <v>2768</v>
      </c>
      <c r="H2465" s="3" t="s">
        <v>34</v>
      </c>
      <c r="I2465" s="3" t="s">
        <v>77</v>
      </c>
      <c r="J2465" s="3" t="s">
        <v>36</v>
      </c>
      <c r="K2465" s="3" t="s">
        <v>61</v>
      </c>
      <c r="L2465" s="5">
        <v>6.25</v>
      </c>
      <c r="M2465" s="4">
        <v>4</v>
      </c>
      <c r="N2465" s="5">
        <v>9.5625</v>
      </c>
      <c r="O2465" s="5">
        <v>2.390625</v>
      </c>
      <c r="P2465" s="4">
        <v>72</v>
      </c>
      <c r="Q2465" s="6">
        <v>5.5555555555555598</v>
      </c>
      <c r="R2465" s="7">
        <v>1.36527777777778</v>
      </c>
      <c r="S2465" s="6">
        <v>0</v>
      </c>
      <c r="T2465" s="5">
        <v>0</v>
      </c>
      <c r="U2465" s="5">
        <v>0</v>
      </c>
      <c r="V2465" s="5">
        <f t="shared" si="200"/>
        <v>9.5625</v>
      </c>
      <c r="W2465" s="5">
        <f t="shared" si="196"/>
        <v>-9.5625</v>
      </c>
      <c r="X2465" s="8">
        <f t="shared" si="197"/>
        <v>-1</v>
      </c>
      <c r="Y2465" s="4">
        <v>0</v>
      </c>
      <c r="Z2465" s="9" t="str">
        <f t="shared" si="198"/>
        <v>NA</v>
      </c>
      <c r="AA2465" s="10">
        <f t="shared" si="199"/>
        <v>0</v>
      </c>
    </row>
    <row r="2466" spans="1:27" x14ac:dyDescent="0.55000000000000004">
      <c r="A2466" s="3" t="s">
        <v>71</v>
      </c>
      <c r="B2466" s="3" t="s">
        <v>72</v>
      </c>
      <c r="C2466" s="3" t="s">
        <v>4163</v>
      </c>
      <c r="D2466" s="3" t="s">
        <v>1569</v>
      </c>
      <c r="E2466" s="4" t="s">
        <v>47</v>
      </c>
      <c r="F2466" s="3" t="s">
        <v>137</v>
      </c>
      <c r="G2466" s="3" t="s">
        <v>138</v>
      </c>
      <c r="H2466" s="3" t="s">
        <v>34</v>
      </c>
      <c r="I2466" s="3" t="s">
        <v>77</v>
      </c>
      <c r="J2466" s="3" t="s">
        <v>36</v>
      </c>
      <c r="K2466" s="3" t="s">
        <v>42</v>
      </c>
      <c r="L2466" s="5">
        <v>6.25</v>
      </c>
      <c r="M2466" s="4">
        <v>2</v>
      </c>
      <c r="N2466" s="5">
        <v>9.5625</v>
      </c>
      <c r="O2466" s="5">
        <v>4.78125</v>
      </c>
      <c r="P2466" s="4">
        <v>7</v>
      </c>
      <c r="Q2466" s="6">
        <v>28.571428571428601</v>
      </c>
      <c r="R2466" s="7">
        <v>2.4285714285714302</v>
      </c>
      <c r="S2466" s="6">
        <v>0</v>
      </c>
      <c r="T2466" s="5">
        <v>0</v>
      </c>
      <c r="U2466" s="5">
        <v>0</v>
      </c>
      <c r="V2466" s="5">
        <f t="shared" si="200"/>
        <v>9.5625</v>
      </c>
      <c r="W2466" s="5">
        <f t="shared" si="196"/>
        <v>-9.5625</v>
      </c>
      <c r="X2466" s="8">
        <f t="shared" si="197"/>
        <v>-1</v>
      </c>
      <c r="Y2466" s="4">
        <v>0</v>
      </c>
      <c r="Z2466" s="9" t="str">
        <f t="shared" si="198"/>
        <v>NA</v>
      </c>
      <c r="AA2466" s="10">
        <f t="shared" si="199"/>
        <v>0</v>
      </c>
    </row>
    <row r="2467" spans="1:27" x14ac:dyDescent="0.55000000000000004">
      <c r="A2467" s="3" t="s">
        <v>71</v>
      </c>
      <c r="B2467" s="3" t="s">
        <v>72</v>
      </c>
      <c r="C2467" s="3" t="s">
        <v>4164</v>
      </c>
      <c r="D2467" s="3" t="s">
        <v>3171</v>
      </c>
      <c r="E2467" s="4" t="s">
        <v>47</v>
      </c>
      <c r="F2467" s="3" t="s">
        <v>32</v>
      </c>
      <c r="G2467" s="3" t="s">
        <v>2686</v>
      </c>
      <c r="H2467" s="3" t="s">
        <v>34</v>
      </c>
      <c r="I2467" s="3" t="s">
        <v>77</v>
      </c>
      <c r="J2467" s="3" t="s">
        <v>36</v>
      </c>
      <c r="K2467" s="3" t="s">
        <v>61</v>
      </c>
      <c r="L2467" s="5">
        <v>6.25</v>
      </c>
      <c r="M2467" s="4">
        <v>4</v>
      </c>
      <c r="N2467" s="5">
        <v>9.5875000000000004</v>
      </c>
      <c r="O2467" s="5">
        <v>2.3968750000000001</v>
      </c>
      <c r="P2467" s="4">
        <v>7</v>
      </c>
      <c r="Q2467" s="6">
        <v>57.142857142857103</v>
      </c>
      <c r="R2467" s="7">
        <v>1.28571428571429</v>
      </c>
      <c r="S2467" s="6">
        <v>0</v>
      </c>
      <c r="T2467" s="5">
        <v>0</v>
      </c>
      <c r="U2467" s="5">
        <v>0</v>
      </c>
      <c r="V2467" s="5">
        <f t="shared" si="200"/>
        <v>9.5875000000000004</v>
      </c>
      <c r="W2467" s="5">
        <f t="shared" si="196"/>
        <v>-9.5875000000000004</v>
      </c>
      <c r="X2467" s="8">
        <f t="shared" si="197"/>
        <v>-1</v>
      </c>
      <c r="Y2467" s="4">
        <v>0</v>
      </c>
      <c r="Z2467" s="9" t="str">
        <f t="shared" si="198"/>
        <v>NA</v>
      </c>
      <c r="AA2467" s="10">
        <f t="shared" si="199"/>
        <v>0</v>
      </c>
    </row>
    <row r="2468" spans="1:27" x14ac:dyDescent="0.55000000000000004">
      <c r="A2468" s="3" t="s">
        <v>71</v>
      </c>
      <c r="B2468" s="3" t="s">
        <v>72</v>
      </c>
      <c r="C2468" s="3" t="s">
        <v>4165</v>
      </c>
      <c r="D2468" s="3" t="s">
        <v>4166</v>
      </c>
      <c r="E2468" s="4" t="s">
        <v>56</v>
      </c>
      <c r="F2468" s="3" t="s">
        <v>32</v>
      </c>
      <c r="G2468" s="3" t="s">
        <v>2714</v>
      </c>
      <c r="H2468" s="3" t="s">
        <v>34</v>
      </c>
      <c r="I2468" s="3" t="s">
        <v>77</v>
      </c>
      <c r="J2468" s="3" t="s">
        <v>36</v>
      </c>
      <c r="K2468" s="3" t="s">
        <v>61</v>
      </c>
      <c r="L2468" s="5">
        <v>6.25</v>
      </c>
      <c r="M2468" s="4">
        <v>7</v>
      </c>
      <c r="N2468" s="5">
        <v>9.5999999374999998</v>
      </c>
      <c r="O2468" s="5">
        <v>1.3714285625</v>
      </c>
      <c r="P2468" s="4">
        <v>309</v>
      </c>
      <c r="Q2468" s="6">
        <v>2.2653721682847898</v>
      </c>
      <c r="R2468" s="7">
        <v>1.78025889967638</v>
      </c>
      <c r="S2468" s="6">
        <v>0</v>
      </c>
      <c r="T2468" s="5">
        <v>0</v>
      </c>
      <c r="U2468" s="5">
        <v>0</v>
      </c>
      <c r="V2468" s="5">
        <f t="shared" si="200"/>
        <v>9.5999999374999998</v>
      </c>
      <c r="W2468" s="5">
        <f t="shared" si="196"/>
        <v>-9.5999999374999998</v>
      </c>
      <c r="X2468" s="8">
        <f t="shared" si="197"/>
        <v>-1</v>
      </c>
      <c r="Y2468" s="4">
        <v>0</v>
      </c>
      <c r="Z2468" s="9" t="str">
        <f t="shared" si="198"/>
        <v>NA</v>
      </c>
      <c r="AA2468" s="10">
        <f t="shared" si="199"/>
        <v>0</v>
      </c>
    </row>
    <row r="2469" spans="1:27" x14ac:dyDescent="0.55000000000000004">
      <c r="A2469" s="3" t="s">
        <v>71</v>
      </c>
      <c r="B2469" s="3" t="s">
        <v>72</v>
      </c>
      <c r="C2469" s="3" t="s">
        <v>4167</v>
      </c>
      <c r="D2469" s="3" t="s">
        <v>3509</v>
      </c>
      <c r="E2469" s="4" t="s">
        <v>47</v>
      </c>
      <c r="F2469" s="3" t="s">
        <v>104</v>
      </c>
      <c r="G2469" s="3" t="s">
        <v>3008</v>
      </c>
      <c r="H2469" s="3" t="s">
        <v>34</v>
      </c>
      <c r="I2469" s="3" t="s">
        <v>77</v>
      </c>
      <c r="J2469" s="3" t="s">
        <v>36</v>
      </c>
      <c r="K2469" s="3" t="s">
        <v>61</v>
      </c>
      <c r="L2469" s="5">
        <v>6.25</v>
      </c>
      <c r="M2469" s="4">
        <v>2</v>
      </c>
      <c r="N2469" s="5">
        <v>9.65</v>
      </c>
      <c r="O2469" s="5">
        <v>4.8250000000000002</v>
      </c>
      <c r="P2469" s="4">
        <v>5</v>
      </c>
      <c r="Q2469" s="6">
        <v>40</v>
      </c>
      <c r="R2469" s="7">
        <v>1</v>
      </c>
      <c r="S2469" s="6">
        <v>0</v>
      </c>
      <c r="T2469" s="5">
        <v>0</v>
      </c>
      <c r="U2469" s="5">
        <v>0</v>
      </c>
      <c r="V2469" s="5">
        <f t="shared" si="200"/>
        <v>9.65</v>
      </c>
      <c r="W2469" s="5">
        <f t="shared" si="196"/>
        <v>-9.65</v>
      </c>
      <c r="X2469" s="8">
        <f t="shared" si="197"/>
        <v>-1</v>
      </c>
      <c r="Y2469" s="4">
        <v>0</v>
      </c>
      <c r="Z2469" s="9" t="str">
        <f t="shared" si="198"/>
        <v>NA</v>
      </c>
      <c r="AA2469" s="10">
        <f t="shared" si="199"/>
        <v>0</v>
      </c>
    </row>
    <row r="2470" spans="1:27" x14ac:dyDescent="0.55000000000000004">
      <c r="A2470" s="3" t="s">
        <v>71</v>
      </c>
      <c r="B2470" s="3" t="s">
        <v>72</v>
      </c>
      <c r="C2470" s="3" t="s">
        <v>4168</v>
      </c>
      <c r="D2470" s="3" t="s">
        <v>447</v>
      </c>
      <c r="E2470" s="4" t="s">
        <v>47</v>
      </c>
      <c r="F2470" s="3" t="s">
        <v>262</v>
      </c>
      <c r="G2470" s="3" t="s">
        <v>302</v>
      </c>
      <c r="H2470" s="3" t="s">
        <v>34</v>
      </c>
      <c r="I2470" s="3" t="s">
        <v>77</v>
      </c>
      <c r="J2470" s="3" t="s">
        <v>36</v>
      </c>
      <c r="K2470" s="3" t="s">
        <v>42</v>
      </c>
      <c r="L2470" s="5">
        <v>6.25</v>
      </c>
      <c r="M2470" s="4">
        <v>3</v>
      </c>
      <c r="N2470" s="5">
        <v>9.6874999875000007</v>
      </c>
      <c r="O2470" s="5">
        <v>3.2291666625</v>
      </c>
      <c r="P2470" s="4">
        <v>119</v>
      </c>
      <c r="Q2470" s="6">
        <v>2.52100840336134</v>
      </c>
      <c r="R2470" s="7">
        <v>1.3346218487395001</v>
      </c>
      <c r="S2470" s="6">
        <v>0</v>
      </c>
      <c r="T2470" s="5">
        <v>0</v>
      </c>
      <c r="U2470" s="5">
        <v>0</v>
      </c>
      <c r="V2470" s="5">
        <f t="shared" si="200"/>
        <v>9.6874999875000007</v>
      </c>
      <c r="W2470" s="5">
        <f t="shared" si="196"/>
        <v>-9.6874999875000007</v>
      </c>
      <c r="X2470" s="8">
        <f t="shared" si="197"/>
        <v>-1</v>
      </c>
      <c r="Y2470" s="4">
        <v>0</v>
      </c>
      <c r="Z2470" s="9" t="str">
        <f t="shared" si="198"/>
        <v>NA</v>
      </c>
      <c r="AA2470" s="10">
        <f t="shared" si="199"/>
        <v>0</v>
      </c>
    </row>
    <row r="2471" spans="1:27" x14ac:dyDescent="0.55000000000000004">
      <c r="A2471" s="3" t="s">
        <v>71</v>
      </c>
      <c r="B2471" s="3" t="s">
        <v>72</v>
      </c>
      <c r="C2471" s="3" t="s">
        <v>4169</v>
      </c>
      <c r="D2471" s="3" t="s">
        <v>3029</v>
      </c>
      <c r="E2471" s="4" t="s">
        <v>47</v>
      </c>
      <c r="F2471" s="3" t="s">
        <v>137</v>
      </c>
      <c r="G2471" s="3" t="s">
        <v>2863</v>
      </c>
      <c r="H2471" s="3" t="s">
        <v>34</v>
      </c>
      <c r="I2471" s="3" t="s">
        <v>77</v>
      </c>
      <c r="J2471" s="3" t="s">
        <v>36</v>
      </c>
      <c r="K2471" s="3" t="s">
        <v>42</v>
      </c>
      <c r="L2471" s="5">
        <v>6.25</v>
      </c>
      <c r="M2471" s="4">
        <v>2</v>
      </c>
      <c r="N2471" s="5">
        <v>9.6999999999999993</v>
      </c>
      <c r="O2471" s="5">
        <v>4.8499999999999996</v>
      </c>
      <c r="P2471" s="4">
        <v>6</v>
      </c>
      <c r="Q2471" s="6">
        <v>33.3333333333333</v>
      </c>
      <c r="R2471" s="7">
        <v>1.4966666666666699</v>
      </c>
      <c r="S2471" s="6">
        <v>0</v>
      </c>
      <c r="T2471" s="5">
        <v>0</v>
      </c>
      <c r="U2471" s="5">
        <v>0</v>
      </c>
      <c r="V2471" s="5">
        <f t="shared" si="200"/>
        <v>9.6999999999999993</v>
      </c>
      <c r="W2471" s="5">
        <f t="shared" si="196"/>
        <v>-9.6999999999999993</v>
      </c>
      <c r="X2471" s="8">
        <f t="shared" si="197"/>
        <v>-1</v>
      </c>
      <c r="Y2471" s="4">
        <v>0</v>
      </c>
      <c r="Z2471" s="9" t="str">
        <f t="shared" si="198"/>
        <v>NA</v>
      </c>
      <c r="AA2471" s="10">
        <f t="shared" si="199"/>
        <v>0</v>
      </c>
    </row>
    <row r="2472" spans="1:27" x14ac:dyDescent="0.55000000000000004">
      <c r="A2472" s="3" t="s">
        <v>71</v>
      </c>
      <c r="B2472" s="3" t="s">
        <v>72</v>
      </c>
      <c r="C2472" s="3" t="s">
        <v>4170</v>
      </c>
      <c r="D2472" s="3" t="s">
        <v>2614</v>
      </c>
      <c r="E2472" s="4" t="s">
        <v>47</v>
      </c>
      <c r="F2472" s="3" t="s">
        <v>104</v>
      </c>
      <c r="G2472" s="3" t="s">
        <v>232</v>
      </c>
      <c r="H2472" s="3" t="s">
        <v>34</v>
      </c>
      <c r="I2472" s="3" t="s">
        <v>77</v>
      </c>
      <c r="J2472" s="3" t="s">
        <v>36</v>
      </c>
      <c r="K2472" s="3" t="s">
        <v>37</v>
      </c>
      <c r="L2472" s="5">
        <v>6.25</v>
      </c>
      <c r="M2472" s="4">
        <v>2</v>
      </c>
      <c r="N2472" s="5">
        <v>9.7375000000000007</v>
      </c>
      <c r="O2472" s="5">
        <v>4.8687500000000004</v>
      </c>
      <c r="P2472" s="4">
        <v>5</v>
      </c>
      <c r="Q2472" s="6">
        <v>40</v>
      </c>
      <c r="R2472" s="7">
        <v>2.4</v>
      </c>
      <c r="S2472" s="6">
        <v>0</v>
      </c>
      <c r="T2472" s="5">
        <v>0</v>
      </c>
      <c r="U2472" s="5">
        <v>0</v>
      </c>
      <c r="V2472" s="5">
        <f t="shared" si="200"/>
        <v>9.7375000000000007</v>
      </c>
      <c r="W2472" s="5">
        <f t="shared" si="196"/>
        <v>-9.7375000000000007</v>
      </c>
      <c r="X2472" s="8">
        <f t="shared" si="197"/>
        <v>-1</v>
      </c>
      <c r="Y2472" s="4">
        <v>0</v>
      </c>
      <c r="Z2472" s="9" t="str">
        <f t="shared" si="198"/>
        <v>NA</v>
      </c>
      <c r="AA2472" s="10">
        <f t="shared" si="199"/>
        <v>0</v>
      </c>
    </row>
    <row r="2473" spans="1:27" x14ac:dyDescent="0.55000000000000004">
      <c r="A2473" s="3" t="s">
        <v>71</v>
      </c>
      <c r="B2473" s="3" t="s">
        <v>72</v>
      </c>
      <c r="C2473" s="3" t="s">
        <v>4171</v>
      </c>
      <c r="D2473" s="3" t="s">
        <v>4172</v>
      </c>
      <c r="E2473" s="4" t="s">
        <v>47</v>
      </c>
      <c r="F2473" s="3" t="s">
        <v>173</v>
      </c>
      <c r="G2473" s="3" t="s">
        <v>3044</v>
      </c>
      <c r="H2473" s="3" t="s">
        <v>34</v>
      </c>
      <c r="I2473" s="3" t="s">
        <v>77</v>
      </c>
      <c r="J2473" s="3" t="s">
        <v>36</v>
      </c>
      <c r="K2473" s="3" t="s">
        <v>42</v>
      </c>
      <c r="L2473" s="5">
        <v>6.25</v>
      </c>
      <c r="M2473" s="4">
        <v>4</v>
      </c>
      <c r="N2473" s="5">
        <v>9.7750000000000004</v>
      </c>
      <c r="O2473" s="5">
        <v>2.4437500000000001</v>
      </c>
      <c r="P2473" s="4">
        <v>36</v>
      </c>
      <c r="Q2473" s="6">
        <v>11.1111111111111</v>
      </c>
      <c r="R2473" s="7">
        <v>1.7277777777777801</v>
      </c>
      <c r="S2473" s="6">
        <v>0</v>
      </c>
      <c r="T2473" s="5">
        <v>0</v>
      </c>
      <c r="U2473" s="5">
        <v>0</v>
      </c>
      <c r="V2473" s="5">
        <f t="shared" si="200"/>
        <v>9.7750000000000004</v>
      </c>
      <c r="W2473" s="5">
        <f t="shared" si="196"/>
        <v>-9.7750000000000004</v>
      </c>
      <c r="X2473" s="8">
        <f t="shared" si="197"/>
        <v>-1</v>
      </c>
      <c r="Y2473" s="4">
        <v>0</v>
      </c>
      <c r="Z2473" s="9" t="str">
        <f t="shared" si="198"/>
        <v>NA</v>
      </c>
      <c r="AA2473" s="10">
        <f t="shared" si="199"/>
        <v>0</v>
      </c>
    </row>
    <row r="2474" spans="1:27" x14ac:dyDescent="0.55000000000000004">
      <c r="A2474" s="3" t="s">
        <v>71</v>
      </c>
      <c r="B2474" s="3" t="s">
        <v>72</v>
      </c>
      <c r="C2474" s="3" t="s">
        <v>4173</v>
      </c>
      <c r="D2474" s="3" t="s">
        <v>3460</v>
      </c>
      <c r="E2474" s="4" t="s">
        <v>47</v>
      </c>
      <c r="F2474" s="3" t="s">
        <v>32</v>
      </c>
      <c r="G2474" s="3" t="s">
        <v>467</v>
      </c>
      <c r="H2474" s="3" t="s">
        <v>34</v>
      </c>
      <c r="I2474" s="3" t="s">
        <v>77</v>
      </c>
      <c r="J2474" s="3" t="s">
        <v>36</v>
      </c>
      <c r="K2474" s="3" t="s">
        <v>42</v>
      </c>
      <c r="L2474" s="5">
        <v>6.25</v>
      </c>
      <c r="M2474" s="4">
        <v>6</v>
      </c>
      <c r="N2474" s="5">
        <v>9.7999999500000001</v>
      </c>
      <c r="O2474" s="5">
        <v>1.6333333250000002</v>
      </c>
      <c r="P2474" s="4">
        <v>45</v>
      </c>
      <c r="Q2474" s="6">
        <v>13.3333333333333</v>
      </c>
      <c r="R2474" s="7">
        <v>5.0377777777777801</v>
      </c>
      <c r="S2474" s="6">
        <v>0</v>
      </c>
      <c r="T2474" s="5">
        <v>0</v>
      </c>
      <c r="U2474" s="5">
        <v>0</v>
      </c>
      <c r="V2474" s="5">
        <f t="shared" si="200"/>
        <v>9.7999999500000001</v>
      </c>
      <c r="W2474" s="5">
        <f t="shared" si="196"/>
        <v>-9.7999999500000001</v>
      </c>
      <c r="X2474" s="8">
        <f t="shared" si="197"/>
        <v>-1</v>
      </c>
      <c r="Y2474" s="4">
        <v>0</v>
      </c>
      <c r="Z2474" s="9" t="str">
        <f t="shared" si="198"/>
        <v>NA</v>
      </c>
      <c r="AA2474" s="10">
        <f t="shared" si="199"/>
        <v>0</v>
      </c>
    </row>
    <row r="2475" spans="1:27" x14ac:dyDescent="0.55000000000000004">
      <c r="A2475" s="3" t="s">
        <v>71</v>
      </c>
      <c r="B2475" s="3" t="s">
        <v>72</v>
      </c>
      <c r="C2475" s="3" t="s">
        <v>4174</v>
      </c>
      <c r="D2475" s="3" t="s">
        <v>3392</v>
      </c>
      <c r="E2475" s="4" t="s">
        <v>47</v>
      </c>
      <c r="F2475" s="3" t="s">
        <v>104</v>
      </c>
      <c r="G2475" s="3" t="s">
        <v>3019</v>
      </c>
      <c r="H2475" s="3" t="s">
        <v>34</v>
      </c>
      <c r="I2475" s="3" t="s">
        <v>77</v>
      </c>
      <c r="J2475" s="3" t="s">
        <v>36</v>
      </c>
      <c r="K2475" s="3" t="s">
        <v>61</v>
      </c>
      <c r="L2475" s="5">
        <v>6.25</v>
      </c>
      <c r="M2475" s="4">
        <v>2</v>
      </c>
      <c r="N2475" s="5">
        <v>9.8125</v>
      </c>
      <c r="O2475" s="5">
        <v>4.90625</v>
      </c>
      <c r="P2475" s="4">
        <v>6</v>
      </c>
      <c r="Q2475" s="6">
        <v>33.3333333333333</v>
      </c>
      <c r="R2475" s="7">
        <v>1</v>
      </c>
      <c r="S2475" s="6">
        <v>0</v>
      </c>
      <c r="T2475" s="5">
        <v>0</v>
      </c>
      <c r="U2475" s="5">
        <v>0</v>
      </c>
      <c r="V2475" s="5">
        <f t="shared" si="200"/>
        <v>9.8125</v>
      </c>
      <c r="W2475" s="5">
        <f t="shared" si="196"/>
        <v>-9.8125</v>
      </c>
      <c r="X2475" s="8">
        <f t="shared" si="197"/>
        <v>-1</v>
      </c>
      <c r="Y2475" s="4">
        <v>0</v>
      </c>
      <c r="Z2475" s="9" t="str">
        <f t="shared" si="198"/>
        <v>NA</v>
      </c>
      <c r="AA2475" s="10">
        <f t="shared" si="199"/>
        <v>0</v>
      </c>
    </row>
    <row r="2476" spans="1:27" x14ac:dyDescent="0.55000000000000004">
      <c r="A2476" s="3" t="s">
        <v>71</v>
      </c>
      <c r="B2476" s="3" t="s">
        <v>72</v>
      </c>
      <c r="C2476" s="3" t="s">
        <v>4175</v>
      </c>
      <c r="D2476" s="3" t="s">
        <v>3974</v>
      </c>
      <c r="E2476" s="4" t="s">
        <v>47</v>
      </c>
      <c r="F2476" s="3" t="s">
        <v>173</v>
      </c>
      <c r="G2476" s="3" t="s">
        <v>188</v>
      </c>
      <c r="H2476" s="3" t="s">
        <v>34</v>
      </c>
      <c r="I2476" s="3" t="s">
        <v>77</v>
      </c>
      <c r="J2476" s="3" t="s">
        <v>36</v>
      </c>
      <c r="K2476" s="3" t="s">
        <v>42</v>
      </c>
      <c r="L2476" s="5">
        <v>6.25</v>
      </c>
      <c r="M2476" s="4">
        <v>6</v>
      </c>
      <c r="N2476" s="5">
        <v>9.8499999749999994</v>
      </c>
      <c r="O2476" s="5">
        <v>1.6416666625</v>
      </c>
      <c r="P2476" s="4">
        <v>91</v>
      </c>
      <c r="Q2476" s="6">
        <v>6.5934065934065904</v>
      </c>
      <c r="R2476" s="7">
        <v>1.46813186813187</v>
      </c>
      <c r="S2476" s="6">
        <v>0</v>
      </c>
      <c r="T2476" s="5">
        <v>0</v>
      </c>
      <c r="U2476" s="5">
        <v>0</v>
      </c>
      <c r="V2476" s="5">
        <f t="shared" si="200"/>
        <v>9.8499999749999994</v>
      </c>
      <c r="W2476" s="5">
        <f t="shared" si="196"/>
        <v>-9.8499999749999994</v>
      </c>
      <c r="X2476" s="8">
        <f t="shared" si="197"/>
        <v>-1</v>
      </c>
      <c r="Y2476" s="4">
        <v>0</v>
      </c>
      <c r="Z2476" s="9" t="str">
        <f t="shared" si="198"/>
        <v>NA</v>
      </c>
      <c r="AA2476" s="10">
        <f t="shared" si="199"/>
        <v>0</v>
      </c>
    </row>
    <row r="2477" spans="1:27" x14ac:dyDescent="0.55000000000000004">
      <c r="A2477" s="3" t="s">
        <v>71</v>
      </c>
      <c r="B2477" s="3" t="s">
        <v>72</v>
      </c>
      <c r="C2477" s="3" t="s">
        <v>4176</v>
      </c>
      <c r="D2477" s="3" t="s">
        <v>4177</v>
      </c>
      <c r="E2477" s="4" t="s">
        <v>47</v>
      </c>
      <c r="F2477" s="3" t="s">
        <v>173</v>
      </c>
      <c r="G2477" s="3" t="s">
        <v>2840</v>
      </c>
      <c r="H2477" s="3" t="s">
        <v>34</v>
      </c>
      <c r="I2477" s="3" t="s">
        <v>77</v>
      </c>
      <c r="J2477" s="3" t="s">
        <v>36</v>
      </c>
      <c r="K2477" s="3" t="s">
        <v>42</v>
      </c>
      <c r="L2477" s="5">
        <v>6.25</v>
      </c>
      <c r="M2477" s="4">
        <v>3</v>
      </c>
      <c r="N2477" s="5">
        <v>9.8625000000000007</v>
      </c>
      <c r="O2477" s="5">
        <v>3.2875000000000001</v>
      </c>
      <c r="P2477" s="4">
        <v>179</v>
      </c>
      <c r="Q2477" s="6">
        <v>1.67597765363128</v>
      </c>
      <c r="R2477" s="7">
        <v>2.41061452513966</v>
      </c>
      <c r="S2477" s="6">
        <v>0</v>
      </c>
      <c r="T2477" s="5">
        <v>0</v>
      </c>
      <c r="U2477" s="5">
        <v>0</v>
      </c>
      <c r="V2477" s="5">
        <f t="shared" si="200"/>
        <v>9.8625000000000007</v>
      </c>
      <c r="W2477" s="5">
        <f t="shared" si="196"/>
        <v>-9.8625000000000007</v>
      </c>
      <c r="X2477" s="8">
        <f t="shared" si="197"/>
        <v>-1</v>
      </c>
      <c r="Y2477" s="4">
        <v>0</v>
      </c>
      <c r="Z2477" s="9" t="str">
        <f t="shared" si="198"/>
        <v>NA</v>
      </c>
      <c r="AA2477" s="10">
        <f t="shared" si="199"/>
        <v>0</v>
      </c>
    </row>
    <row r="2478" spans="1:27" x14ac:dyDescent="0.55000000000000004">
      <c r="A2478" s="3" t="s">
        <v>71</v>
      </c>
      <c r="B2478" s="3" t="s">
        <v>72</v>
      </c>
      <c r="C2478" s="3" t="s">
        <v>4178</v>
      </c>
      <c r="D2478" s="3" t="s">
        <v>3334</v>
      </c>
      <c r="E2478" s="4" t="s">
        <v>47</v>
      </c>
      <c r="F2478" s="3" t="s">
        <v>32</v>
      </c>
      <c r="G2478" s="3" t="s">
        <v>170</v>
      </c>
      <c r="H2478" s="3" t="s">
        <v>34</v>
      </c>
      <c r="I2478" s="3" t="s">
        <v>77</v>
      </c>
      <c r="J2478" s="3" t="s">
        <v>36</v>
      </c>
      <c r="K2478" s="3" t="s">
        <v>42</v>
      </c>
      <c r="L2478" s="5">
        <v>6.25</v>
      </c>
      <c r="M2478" s="4">
        <v>6</v>
      </c>
      <c r="N2478" s="5">
        <v>9.8625000000000007</v>
      </c>
      <c r="O2478" s="5">
        <v>1.64375</v>
      </c>
      <c r="P2478" s="4">
        <v>172</v>
      </c>
      <c r="Q2478" s="6">
        <v>3.4883720930232598</v>
      </c>
      <c r="R2478" s="7">
        <v>4.1517441860465096</v>
      </c>
      <c r="S2478" s="6">
        <v>0</v>
      </c>
      <c r="T2478" s="5">
        <v>0</v>
      </c>
      <c r="U2478" s="5">
        <v>0</v>
      </c>
      <c r="V2478" s="5">
        <f t="shared" si="200"/>
        <v>9.8625000000000007</v>
      </c>
      <c r="W2478" s="5">
        <f t="shared" si="196"/>
        <v>-9.8625000000000007</v>
      </c>
      <c r="X2478" s="8">
        <f t="shared" si="197"/>
        <v>-1</v>
      </c>
      <c r="Y2478" s="4">
        <v>0</v>
      </c>
      <c r="Z2478" s="9" t="str">
        <f t="shared" si="198"/>
        <v>NA</v>
      </c>
      <c r="AA2478" s="10">
        <f t="shared" si="199"/>
        <v>0</v>
      </c>
    </row>
    <row r="2479" spans="1:27" x14ac:dyDescent="0.55000000000000004">
      <c r="A2479" s="3" t="s">
        <v>71</v>
      </c>
      <c r="B2479" s="3" t="s">
        <v>72</v>
      </c>
      <c r="C2479" s="3" t="s">
        <v>4179</v>
      </c>
      <c r="D2479" s="3" t="s">
        <v>3275</v>
      </c>
      <c r="E2479" s="4" t="s">
        <v>47</v>
      </c>
      <c r="F2479" s="3" t="s">
        <v>40</v>
      </c>
      <c r="G2479" s="3" t="s">
        <v>2987</v>
      </c>
      <c r="H2479" s="3" t="s">
        <v>34</v>
      </c>
      <c r="I2479" s="3" t="s">
        <v>77</v>
      </c>
      <c r="J2479" s="3" t="s">
        <v>36</v>
      </c>
      <c r="K2479" s="3" t="s">
        <v>42</v>
      </c>
      <c r="L2479" s="5">
        <v>6.25</v>
      </c>
      <c r="M2479" s="4">
        <v>3</v>
      </c>
      <c r="N2479" s="5">
        <v>9.9</v>
      </c>
      <c r="O2479" s="5">
        <v>3.3</v>
      </c>
      <c r="P2479" s="4">
        <v>54</v>
      </c>
      <c r="Q2479" s="6">
        <v>5.5555555555555598</v>
      </c>
      <c r="R2479" s="7">
        <v>3.64777777777778</v>
      </c>
      <c r="S2479" s="6">
        <v>0</v>
      </c>
      <c r="T2479" s="5">
        <v>0</v>
      </c>
      <c r="U2479" s="5">
        <v>0</v>
      </c>
      <c r="V2479" s="5">
        <f t="shared" si="200"/>
        <v>9.9</v>
      </c>
      <c r="W2479" s="5">
        <f t="shared" si="196"/>
        <v>-9.9</v>
      </c>
      <c r="X2479" s="8">
        <f t="shared" si="197"/>
        <v>-1</v>
      </c>
      <c r="Y2479" s="4">
        <v>0</v>
      </c>
      <c r="Z2479" s="9" t="str">
        <f t="shared" si="198"/>
        <v>NA</v>
      </c>
      <c r="AA2479" s="10">
        <f t="shared" si="199"/>
        <v>0</v>
      </c>
    </row>
    <row r="2480" spans="1:27" x14ac:dyDescent="0.55000000000000004">
      <c r="A2480" s="3" t="s">
        <v>71</v>
      </c>
      <c r="B2480" s="3" t="s">
        <v>72</v>
      </c>
      <c r="C2480" s="3" t="s">
        <v>4180</v>
      </c>
      <c r="D2480" s="3" t="s">
        <v>3759</v>
      </c>
      <c r="E2480" s="4" t="s">
        <v>47</v>
      </c>
      <c r="F2480" s="3" t="s">
        <v>173</v>
      </c>
      <c r="G2480" s="3" t="s">
        <v>188</v>
      </c>
      <c r="H2480" s="3" t="s">
        <v>34</v>
      </c>
      <c r="I2480" s="3" t="s">
        <v>77</v>
      </c>
      <c r="J2480" s="3" t="s">
        <v>36</v>
      </c>
      <c r="K2480" s="3" t="s">
        <v>42</v>
      </c>
      <c r="L2480" s="5">
        <v>6.25</v>
      </c>
      <c r="M2480" s="4">
        <v>7</v>
      </c>
      <c r="N2480" s="5">
        <v>9.9124999750000011</v>
      </c>
      <c r="O2480" s="5">
        <v>1.4160714250000002</v>
      </c>
      <c r="P2480" s="4">
        <v>269</v>
      </c>
      <c r="Q2480" s="6">
        <v>2.6022304832713798</v>
      </c>
      <c r="R2480" s="7">
        <v>1.69591078066914</v>
      </c>
      <c r="S2480" s="6">
        <v>0</v>
      </c>
      <c r="T2480" s="5">
        <v>0</v>
      </c>
      <c r="U2480" s="5">
        <v>0</v>
      </c>
      <c r="V2480" s="5">
        <f t="shared" si="200"/>
        <v>9.9124999750000011</v>
      </c>
      <c r="W2480" s="5">
        <f t="shared" si="196"/>
        <v>-9.9124999750000011</v>
      </c>
      <c r="X2480" s="8">
        <f t="shared" si="197"/>
        <v>-1</v>
      </c>
      <c r="Y2480" s="4">
        <v>0</v>
      </c>
      <c r="Z2480" s="9" t="str">
        <f t="shared" si="198"/>
        <v>NA</v>
      </c>
      <c r="AA2480" s="10">
        <f t="shared" si="199"/>
        <v>0</v>
      </c>
    </row>
    <row r="2481" spans="1:27" x14ac:dyDescent="0.55000000000000004">
      <c r="A2481" s="3" t="s">
        <v>71</v>
      </c>
      <c r="B2481" s="3" t="s">
        <v>72</v>
      </c>
      <c r="C2481" s="3" t="s">
        <v>4181</v>
      </c>
      <c r="D2481" s="3" t="s">
        <v>3971</v>
      </c>
      <c r="E2481" s="4" t="s">
        <v>47</v>
      </c>
      <c r="F2481" s="3" t="s">
        <v>173</v>
      </c>
      <c r="G2481" s="3" t="s">
        <v>2820</v>
      </c>
      <c r="H2481" s="3" t="s">
        <v>34</v>
      </c>
      <c r="I2481" s="3" t="s">
        <v>77</v>
      </c>
      <c r="J2481" s="3" t="s">
        <v>36</v>
      </c>
      <c r="K2481" s="3" t="s">
        <v>42</v>
      </c>
      <c r="L2481" s="5">
        <v>6.25</v>
      </c>
      <c r="M2481" s="4">
        <v>6</v>
      </c>
      <c r="N2481" s="5">
        <v>9.9249999750000022</v>
      </c>
      <c r="O2481" s="5">
        <v>1.6541666625000002</v>
      </c>
      <c r="P2481" s="4">
        <v>340</v>
      </c>
      <c r="Q2481" s="6">
        <v>1.76470588235294</v>
      </c>
      <c r="R2481" s="7">
        <v>1.96705882352941</v>
      </c>
      <c r="S2481" s="6">
        <v>0</v>
      </c>
      <c r="T2481" s="5">
        <v>0</v>
      </c>
      <c r="U2481" s="5">
        <v>0</v>
      </c>
      <c r="V2481" s="5">
        <f t="shared" si="200"/>
        <v>9.9249999750000022</v>
      </c>
      <c r="W2481" s="5">
        <f t="shared" si="196"/>
        <v>-9.9249999750000022</v>
      </c>
      <c r="X2481" s="8">
        <f t="shared" si="197"/>
        <v>-1</v>
      </c>
      <c r="Y2481" s="4">
        <v>0</v>
      </c>
      <c r="Z2481" s="9" t="str">
        <f t="shared" si="198"/>
        <v>NA</v>
      </c>
      <c r="AA2481" s="10">
        <f t="shared" si="199"/>
        <v>0</v>
      </c>
    </row>
    <row r="2482" spans="1:27" x14ac:dyDescent="0.55000000000000004">
      <c r="A2482" s="3" t="s">
        <v>71</v>
      </c>
      <c r="B2482" s="3" t="s">
        <v>72</v>
      </c>
      <c r="C2482" s="3" t="s">
        <v>4182</v>
      </c>
      <c r="D2482" s="3" t="s">
        <v>778</v>
      </c>
      <c r="E2482" s="4" t="s">
        <v>47</v>
      </c>
      <c r="F2482" s="3" t="s">
        <v>75</v>
      </c>
      <c r="G2482" s="3" t="s">
        <v>3051</v>
      </c>
      <c r="H2482" s="3" t="s">
        <v>34</v>
      </c>
      <c r="I2482" s="3" t="s">
        <v>77</v>
      </c>
      <c r="J2482" s="3" t="s">
        <v>36</v>
      </c>
      <c r="K2482" s="3" t="s">
        <v>42</v>
      </c>
      <c r="L2482" s="5">
        <v>6.25</v>
      </c>
      <c r="M2482" s="4">
        <v>3</v>
      </c>
      <c r="N2482" s="5">
        <v>9.9249999750000022</v>
      </c>
      <c r="O2482" s="5">
        <v>3.3083333250000004</v>
      </c>
      <c r="P2482" s="4">
        <v>19</v>
      </c>
      <c r="Q2482" s="6">
        <v>15.789473684210501</v>
      </c>
      <c r="R2482" s="7">
        <v>1.5247368421052601</v>
      </c>
      <c r="S2482" s="6">
        <v>0</v>
      </c>
      <c r="T2482" s="5">
        <v>0</v>
      </c>
      <c r="U2482" s="5">
        <v>0</v>
      </c>
      <c r="V2482" s="5">
        <f t="shared" si="200"/>
        <v>9.9249999750000022</v>
      </c>
      <c r="W2482" s="5">
        <f t="shared" si="196"/>
        <v>-9.9249999750000022</v>
      </c>
      <c r="X2482" s="8">
        <f t="shared" si="197"/>
        <v>-1</v>
      </c>
      <c r="Y2482" s="4">
        <v>0</v>
      </c>
      <c r="Z2482" s="9" t="str">
        <f t="shared" si="198"/>
        <v>NA</v>
      </c>
      <c r="AA2482" s="10">
        <f t="shared" si="199"/>
        <v>0</v>
      </c>
    </row>
    <row r="2483" spans="1:27" x14ac:dyDescent="0.55000000000000004">
      <c r="A2483" s="3" t="s">
        <v>71</v>
      </c>
      <c r="B2483" s="3" t="s">
        <v>72</v>
      </c>
      <c r="C2483" s="3" t="s">
        <v>4183</v>
      </c>
      <c r="D2483" s="3" t="s">
        <v>506</v>
      </c>
      <c r="E2483" s="4" t="s">
        <v>47</v>
      </c>
      <c r="F2483" s="3" t="s">
        <v>75</v>
      </c>
      <c r="G2483" s="3" t="s">
        <v>76</v>
      </c>
      <c r="H2483" s="3" t="s">
        <v>34</v>
      </c>
      <c r="I2483" s="3" t="s">
        <v>77</v>
      </c>
      <c r="J2483" s="3" t="s">
        <v>36</v>
      </c>
      <c r="K2483" s="3" t="s">
        <v>42</v>
      </c>
      <c r="L2483" s="5">
        <v>6.25</v>
      </c>
      <c r="M2483" s="4">
        <v>5</v>
      </c>
      <c r="N2483" s="5">
        <v>9.9250000000000007</v>
      </c>
      <c r="O2483" s="5">
        <v>1.9850000000000001</v>
      </c>
      <c r="P2483" s="4">
        <v>32</v>
      </c>
      <c r="Q2483" s="6">
        <v>15.625</v>
      </c>
      <c r="R2483" s="7">
        <v>1.03</v>
      </c>
      <c r="S2483" s="6">
        <v>0</v>
      </c>
      <c r="T2483" s="5">
        <v>0</v>
      </c>
      <c r="U2483" s="5">
        <v>0</v>
      </c>
      <c r="V2483" s="5">
        <f t="shared" si="200"/>
        <v>9.9250000000000007</v>
      </c>
      <c r="W2483" s="5">
        <f t="shared" si="196"/>
        <v>-9.9250000000000007</v>
      </c>
      <c r="X2483" s="8">
        <f t="shared" si="197"/>
        <v>-1</v>
      </c>
      <c r="Y2483" s="4">
        <v>0</v>
      </c>
      <c r="Z2483" s="9" t="str">
        <f t="shared" si="198"/>
        <v>NA</v>
      </c>
      <c r="AA2483" s="10">
        <f t="shared" si="199"/>
        <v>0</v>
      </c>
    </row>
    <row r="2484" spans="1:27" x14ac:dyDescent="0.55000000000000004">
      <c r="A2484" s="3" t="s">
        <v>71</v>
      </c>
      <c r="B2484" s="3" t="s">
        <v>72</v>
      </c>
      <c r="C2484" s="3" t="s">
        <v>4184</v>
      </c>
      <c r="D2484" s="3" t="s">
        <v>4185</v>
      </c>
      <c r="E2484" s="4" t="s">
        <v>47</v>
      </c>
      <c r="F2484" s="3" t="s">
        <v>32</v>
      </c>
      <c r="G2484" s="3" t="s">
        <v>377</v>
      </c>
      <c r="H2484" s="3" t="s">
        <v>34</v>
      </c>
      <c r="I2484" s="3" t="s">
        <v>77</v>
      </c>
      <c r="J2484" s="3" t="s">
        <v>36</v>
      </c>
      <c r="K2484" s="3" t="s">
        <v>61</v>
      </c>
      <c r="L2484" s="5">
        <v>6.25</v>
      </c>
      <c r="M2484" s="4">
        <v>4</v>
      </c>
      <c r="N2484" s="5">
        <v>9.9499999999999993</v>
      </c>
      <c r="O2484" s="5">
        <v>2.4874999999999998</v>
      </c>
      <c r="P2484" s="4">
        <v>20</v>
      </c>
      <c r="Q2484" s="6">
        <v>20</v>
      </c>
      <c r="R2484" s="7">
        <v>1.35</v>
      </c>
      <c r="S2484" s="6">
        <v>0</v>
      </c>
      <c r="T2484" s="5">
        <v>0</v>
      </c>
      <c r="U2484" s="5">
        <v>0</v>
      </c>
      <c r="V2484" s="5">
        <f t="shared" si="200"/>
        <v>9.9499999999999993</v>
      </c>
      <c r="W2484" s="5">
        <f t="shared" si="196"/>
        <v>-9.9499999999999993</v>
      </c>
      <c r="X2484" s="8">
        <f t="shared" si="197"/>
        <v>-1</v>
      </c>
      <c r="Y2484" s="4">
        <v>0</v>
      </c>
      <c r="Z2484" s="9" t="str">
        <f t="shared" si="198"/>
        <v>NA</v>
      </c>
      <c r="AA2484" s="10">
        <f t="shared" si="199"/>
        <v>0</v>
      </c>
    </row>
    <row r="2485" spans="1:27" x14ac:dyDescent="0.55000000000000004">
      <c r="A2485" s="3" t="s">
        <v>71</v>
      </c>
      <c r="B2485" s="3" t="s">
        <v>72</v>
      </c>
      <c r="C2485" s="3" t="s">
        <v>4186</v>
      </c>
      <c r="D2485" s="3" t="s">
        <v>4187</v>
      </c>
      <c r="E2485" s="4" t="s">
        <v>47</v>
      </c>
      <c r="F2485" s="3" t="s">
        <v>173</v>
      </c>
      <c r="G2485" s="3" t="s">
        <v>3200</v>
      </c>
      <c r="H2485" s="3" t="s">
        <v>1601</v>
      </c>
      <c r="I2485" s="3" t="s">
        <v>77</v>
      </c>
      <c r="J2485" s="3" t="s">
        <v>36</v>
      </c>
      <c r="K2485" s="3" t="s">
        <v>42</v>
      </c>
      <c r="L2485" s="5">
        <v>6.25</v>
      </c>
      <c r="M2485" s="4">
        <v>3</v>
      </c>
      <c r="N2485" s="5">
        <v>9.9874999874999997</v>
      </c>
      <c r="O2485" s="5">
        <v>3.3291666625</v>
      </c>
      <c r="P2485" s="4">
        <v>283</v>
      </c>
      <c r="Q2485" s="6">
        <v>1.0600706713780901</v>
      </c>
      <c r="R2485" s="7">
        <v>1.26890459363958</v>
      </c>
      <c r="S2485" s="6">
        <v>0</v>
      </c>
      <c r="T2485" s="5">
        <v>0</v>
      </c>
      <c r="U2485" s="5">
        <v>0</v>
      </c>
      <c r="V2485" s="5">
        <f t="shared" si="200"/>
        <v>9.9874999874999997</v>
      </c>
      <c r="W2485" s="5">
        <f t="shared" si="196"/>
        <v>-9.9874999874999997</v>
      </c>
      <c r="X2485" s="8">
        <f t="shared" si="197"/>
        <v>-1</v>
      </c>
      <c r="Y2485" s="4">
        <v>0</v>
      </c>
      <c r="Z2485" s="9" t="str">
        <f t="shared" si="198"/>
        <v>NA</v>
      </c>
      <c r="AA2485" s="10">
        <f t="shared" si="199"/>
        <v>0</v>
      </c>
    </row>
    <row r="2486" spans="1:27" x14ac:dyDescent="0.55000000000000004">
      <c r="A2486" s="3" t="s">
        <v>71</v>
      </c>
      <c r="B2486" s="3" t="s">
        <v>72</v>
      </c>
      <c r="C2486" s="3" t="s">
        <v>4188</v>
      </c>
      <c r="D2486" s="3" t="s">
        <v>4189</v>
      </c>
      <c r="E2486" s="4" t="s">
        <v>47</v>
      </c>
      <c r="F2486" s="3" t="s">
        <v>173</v>
      </c>
      <c r="G2486" s="3" t="s">
        <v>2872</v>
      </c>
      <c r="H2486" s="3" t="s">
        <v>34</v>
      </c>
      <c r="I2486" s="3" t="s">
        <v>77</v>
      </c>
      <c r="J2486" s="3" t="s">
        <v>36</v>
      </c>
      <c r="K2486" s="3" t="s">
        <v>42</v>
      </c>
      <c r="L2486" s="5">
        <v>6.25</v>
      </c>
      <c r="M2486" s="4">
        <v>1</v>
      </c>
      <c r="N2486" s="5">
        <v>10</v>
      </c>
      <c r="O2486" s="5">
        <v>10</v>
      </c>
      <c r="P2486" s="4">
        <v>142</v>
      </c>
      <c r="Q2486" s="6">
        <v>0.70422535211267601</v>
      </c>
      <c r="R2486" s="7">
        <v>1.43169014084507</v>
      </c>
      <c r="S2486" s="6">
        <v>0</v>
      </c>
      <c r="T2486" s="5">
        <v>0</v>
      </c>
      <c r="U2486" s="5">
        <v>0</v>
      </c>
      <c r="V2486" s="5">
        <f t="shared" si="200"/>
        <v>10</v>
      </c>
      <c r="W2486" s="5">
        <f t="shared" si="196"/>
        <v>-10</v>
      </c>
      <c r="X2486" s="8">
        <f t="shared" si="197"/>
        <v>-1</v>
      </c>
      <c r="Y2486" s="4">
        <v>0</v>
      </c>
      <c r="Z2486" s="9" t="str">
        <f t="shared" si="198"/>
        <v>NA</v>
      </c>
      <c r="AA2486" s="10">
        <f t="shared" si="199"/>
        <v>0</v>
      </c>
    </row>
    <row r="2487" spans="1:27" x14ac:dyDescent="0.55000000000000004">
      <c r="A2487" s="3" t="s">
        <v>71</v>
      </c>
      <c r="B2487" s="3" t="s">
        <v>72</v>
      </c>
      <c r="C2487" s="3" t="s">
        <v>4190</v>
      </c>
      <c r="D2487" s="3" t="s">
        <v>4191</v>
      </c>
      <c r="E2487" s="4" t="s">
        <v>47</v>
      </c>
      <c r="F2487" s="3" t="s">
        <v>173</v>
      </c>
      <c r="G2487" s="3" t="s">
        <v>2806</v>
      </c>
      <c r="H2487" s="3" t="s">
        <v>34</v>
      </c>
      <c r="I2487" s="3" t="s">
        <v>77</v>
      </c>
      <c r="J2487" s="3" t="s">
        <v>36</v>
      </c>
      <c r="K2487" s="3" t="s">
        <v>42</v>
      </c>
      <c r="L2487" s="5">
        <v>6.25</v>
      </c>
      <c r="M2487" s="4">
        <v>6</v>
      </c>
      <c r="N2487" s="5">
        <v>10.012499999999999</v>
      </c>
      <c r="O2487" s="5">
        <v>1.66875</v>
      </c>
      <c r="P2487" s="4">
        <v>245</v>
      </c>
      <c r="Q2487" s="6">
        <v>2.4489795918367299</v>
      </c>
      <c r="R2487" s="7">
        <v>1.6220408163265301</v>
      </c>
      <c r="S2487" s="6">
        <v>0</v>
      </c>
      <c r="T2487" s="5">
        <v>0</v>
      </c>
      <c r="U2487" s="5">
        <v>0</v>
      </c>
      <c r="V2487" s="5">
        <f t="shared" si="200"/>
        <v>10.012499999999999</v>
      </c>
      <c r="W2487" s="5">
        <f t="shared" si="196"/>
        <v>-10.012499999999999</v>
      </c>
      <c r="X2487" s="8">
        <f t="shared" si="197"/>
        <v>-1</v>
      </c>
      <c r="Y2487" s="4">
        <v>0</v>
      </c>
      <c r="Z2487" s="9" t="str">
        <f t="shared" si="198"/>
        <v>NA</v>
      </c>
      <c r="AA2487" s="10">
        <f t="shared" si="199"/>
        <v>0</v>
      </c>
    </row>
    <row r="2488" spans="1:27" x14ac:dyDescent="0.55000000000000004">
      <c r="A2488" s="3" t="s">
        <v>71</v>
      </c>
      <c r="B2488" s="3" t="s">
        <v>72</v>
      </c>
      <c r="C2488" s="3" t="s">
        <v>4192</v>
      </c>
      <c r="D2488" s="3" t="s">
        <v>3682</v>
      </c>
      <c r="E2488" s="4" t="s">
        <v>47</v>
      </c>
      <c r="F2488" s="3" t="s">
        <v>173</v>
      </c>
      <c r="G2488" s="3" t="s">
        <v>675</v>
      </c>
      <c r="H2488" s="3" t="s">
        <v>34</v>
      </c>
      <c r="I2488" s="3" t="s">
        <v>77</v>
      </c>
      <c r="J2488" s="3" t="s">
        <v>36</v>
      </c>
      <c r="K2488" s="3" t="s">
        <v>42</v>
      </c>
      <c r="L2488" s="5">
        <v>6.25</v>
      </c>
      <c r="M2488" s="4">
        <v>5</v>
      </c>
      <c r="N2488" s="5">
        <v>10.012499999999999</v>
      </c>
      <c r="O2488" s="5">
        <v>2.0024999999999999</v>
      </c>
      <c r="P2488" s="4">
        <v>145</v>
      </c>
      <c r="Q2488" s="6">
        <v>3.4482758620689702</v>
      </c>
      <c r="R2488" s="7">
        <v>2.5979310344827602</v>
      </c>
      <c r="S2488" s="6">
        <v>0</v>
      </c>
      <c r="T2488" s="5">
        <v>0</v>
      </c>
      <c r="U2488" s="5">
        <v>0</v>
      </c>
      <c r="V2488" s="5">
        <f t="shared" si="200"/>
        <v>10.012499999999999</v>
      </c>
      <c r="W2488" s="5">
        <f t="shared" si="196"/>
        <v>-10.012499999999999</v>
      </c>
      <c r="X2488" s="8">
        <f t="shared" si="197"/>
        <v>-1</v>
      </c>
      <c r="Y2488" s="4">
        <v>0</v>
      </c>
      <c r="Z2488" s="9" t="str">
        <f t="shared" si="198"/>
        <v>NA</v>
      </c>
      <c r="AA2488" s="10">
        <f t="shared" si="199"/>
        <v>0</v>
      </c>
    </row>
    <row r="2489" spans="1:27" x14ac:dyDescent="0.55000000000000004">
      <c r="A2489" s="3" t="s">
        <v>71</v>
      </c>
      <c r="B2489" s="3" t="s">
        <v>72</v>
      </c>
      <c r="C2489" s="3" t="s">
        <v>4193</v>
      </c>
      <c r="D2489" s="3" t="s">
        <v>3190</v>
      </c>
      <c r="E2489" s="4" t="s">
        <v>47</v>
      </c>
      <c r="F2489" s="3" t="s">
        <v>75</v>
      </c>
      <c r="G2489" s="3" t="s">
        <v>3348</v>
      </c>
      <c r="H2489" s="3" t="s">
        <v>34</v>
      </c>
      <c r="I2489" s="3" t="s">
        <v>77</v>
      </c>
      <c r="J2489" s="3" t="s">
        <v>36</v>
      </c>
      <c r="K2489" s="3" t="s">
        <v>42</v>
      </c>
      <c r="L2489" s="5">
        <v>6.25</v>
      </c>
      <c r="M2489" s="4">
        <v>3</v>
      </c>
      <c r="N2489" s="5">
        <v>10.012499999999999</v>
      </c>
      <c r="O2489" s="5">
        <v>3.3374999999999999</v>
      </c>
      <c r="P2489" s="4">
        <v>30</v>
      </c>
      <c r="Q2489" s="6">
        <v>10</v>
      </c>
      <c r="R2489" s="7">
        <v>1.7</v>
      </c>
      <c r="S2489" s="6">
        <v>0</v>
      </c>
      <c r="T2489" s="5">
        <v>0</v>
      </c>
      <c r="U2489" s="5">
        <v>0</v>
      </c>
      <c r="V2489" s="5">
        <f t="shared" si="200"/>
        <v>10.012499999999999</v>
      </c>
      <c r="W2489" s="5">
        <f t="shared" si="196"/>
        <v>-10.012499999999999</v>
      </c>
      <c r="X2489" s="8">
        <f t="shared" si="197"/>
        <v>-1</v>
      </c>
      <c r="Y2489" s="4">
        <v>0</v>
      </c>
      <c r="Z2489" s="9" t="str">
        <f t="shared" si="198"/>
        <v>NA</v>
      </c>
      <c r="AA2489" s="10">
        <f t="shared" si="199"/>
        <v>0</v>
      </c>
    </row>
    <row r="2490" spans="1:27" x14ac:dyDescent="0.55000000000000004">
      <c r="A2490" s="3" t="s">
        <v>71</v>
      </c>
      <c r="B2490" s="3" t="s">
        <v>72</v>
      </c>
      <c r="C2490" s="3" t="s">
        <v>4194</v>
      </c>
      <c r="D2490" s="3" t="s">
        <v>3002</v>
      </c>
      <c r="E2490" s="4" t="s">
        <v>47</v>
      </c>
      <c r="F2490" s="3" t="s">
        <v>40</v>
      </c>
      <c r="G2490" s="3" t="s">
        <v>3268</v>
      </c>
      <c r="H2490" s="3" t="s">
        <v>34</v>
      </c>
      <c r="I2490" s="3" t="s">
        <v>77</v>
      </c>
      <c r="J2490" s="3" t="s">
        <v>36</v>
      </c>
      <c r="K2490" s="3" t="s">
        <v>61</v>
      </c>
      <c r="L2490" s="5">
        <v>6.25</v>
      </c>
      <c r="M2490" s="4">
        <v>3</v>
      </c>
      <c r="N2490" s="5">
        <v>10.037499974999999</v>
      </c>
      <c r="O2490" s="5">
        <v>3.3458333250000001</v>
      </c>
      <c r="P2490" s="4">
        <v>8</v>
      </c>
      <c r="Q2490" s="6">
        <v>37.5</v>
      </c>
      <c r="R2490" s="7">
        <v>1</v>
      </c>
      <c r="S2490" s="6">
        <v>0</v>
      </c>
      <c r="T2490" s="5">
        <v>0</v>
      </c>
      <c r="U2490" s="5">
        <v>0</v>
      </c>
      <c r="V2490" s="5">
        <f t="shared" si="200"/>
        <v>10.037499974999999</v>
      </c>
      <c r="W2490" s="5">
        <f t="shared" si="196"/>
        <v>-10.037499974999999</v>
      </c>
      <c r="X2490" s="8">
        <f t="shared" si="197"/>
        <v>-1</v>
      </c>
      <c r="Y2490" s="4">
        <v>0</v>
      </c>
      <c r="Z2490" s="9" t="str">
        <f t="shared" si="198"/>
        <v>NA</v>
      </c>
      <c r="AA2490" s="10">
        <f t="shared" si="199"/>
        <v>0</v>
      </c>
    </row>
    <row r="2491" spans="1:27" x14ac:dyDescent="0.55000000000000004">
      <c r="A2491" s="3" t="s">
        <v>71</v>
      </c>
      <c r="B2491" s="3" t="s">
        <v>72</v>
      </c>
      <c r="C2491" s="3" t="s">
        <v>4195</v>
      </c>
      <c r="D2491" s="3" t="s">
        <v>4196</v>
      </c>
      <c r="E2491" s="4" t="s">
        <v>47</v>
      </c>
      <c r="F2491" s="3" t="s">
        <v>173</v>
      </c>
      <c r="G2491" s="3" t="s">
        <v>3863</v>
      </c>
      <c r="H2491" s="3" t="s">
        <v>34</v>
      </c>
      <c r="I2491" s="3" t="s">
        <v>77</v>
      </c>
      <c r="J2491" s="3" t="s">
        <v>36</v>
      </c>
      <c r="K2491" s="3" t="s">
        <v>42</v>
      </c>
      <c r="L2491" s="5">
        <v>6.25</v>
      </c>
      <c r="M2491" s="4">
        <v>7</v>
      </c>
      <c r="N2491" s="5">
        <v>10.0625</v>
      </c>
      <c r="O2491" s="5">
        <v>1.4375</v>
      </c>
      <c r="P2491" s="4">
        <v>400</v>
      </c>
      <c r="Q2491" s="6">
        <v>1.75</v>
      </c>
      <c r="R2491" s="7">
        <v>2.2945000000000002</v>
      </c>
      <c r="S2491" s="6">
        <v>0</v>
      </c>
      <c r="T2491" s="5">
        <v>0</v>
      </c>
      <c r="U2491" s="5">
        <v>0</v>
      </c>
      <c r="V2491" s="5">
        <f t="shared" si="200"/>
        <v>10.0625</v>
      </c>
      <c r="W2491" s="5">
        <f t="shared" si="196"/>
        <v>-10.0625</v>
      </c>
      <c r="X2491" s="8">
        <f t="shared" si="197"/>
        <v>-1</v>
      </c>
      <c r="Y2491" s="4">
        <v>0</v>
      </c>
      <c r="Z2491" s="9" t="str">
        <f t="shared" si="198"/>
        <v>NA</v>
      </c>
      <c r="AA2491" s="10">
        <f t="shared" si="199"/>
        <v>0</v>
      </c>
    </row>
    <row r="2492" spans="1:27" x14ac:dyDescent="0.55000000000000004">
      <c r="A2492" s="3" t="s">
        <v>71</v>
      </c>
      <c r="B2492" s="3" t="s">
        <v>72</v>
      </c>
      <c r="C2492" s="3" t="s">
        <v>4197</v>
      </c>
      <c r="D2492" s="3" t="s">
        <v>4198</v>
      </c>
      <c r="E2492" s="4" t="s">
        <v>47</v>
      </c>
      <c r="F2492" s="3" t="s">
        <v>173</v>
      </c>
      <c r="G2492" s="3" t="s">
        <v>2718</v>
      </c>
      <c r="H2492" s="3" t="s">
        <v>34</v>
      </c>
      <c r="I2492" s="3" t="s">
        <v>77</v>
      </c>
      <c r="J2492" s="3" t="s">
        <v>36</v>
      </c>
      <c r="K2492" s="3" t="s">
        <v>42</v>
      </c>
      <c r="L2492" s="5">
        <v>6.25</v>
      </c>
      <c r="M2492" s="4">
        <v>5</v>
      </c>
      <c r="N2492" s="5">
        <v>10.074999999999999</v>
      </c>
      <c r="O2492" s="5">
        <v>2.0150000000000001</v>
      </c>
      <c r="P2492" s="4">
        <v>116</v>
      </c>
      <c r="Q2492" s="6">
        <v>4.31034482758621</v>
      </c>
      <c r="R2492" s="7">
        <v>2.4715517241379299</v>
      </c>
      <c r="S2492" s="6">
        <v>0</v>
      </c>
      <c r="T2492" s="5">
        <v>0</v>
      </c>
      <c r="U2492" s="5">
        <v>0</v>
      </c>
      <c r="V2492" s="5">
        <f t="shared" si="200"/>
        <v>10.074999999999999</v>
      </c>
      <c r="W2492" s="5">
        <f t="shared" si="196"/>
        <v>-10.074999999999999</v>
      </c>
      <c r="X2492" s="8">
        <f t="shared" si="197"/>
        <v>-1</v>
      </c>
      <c r="Y2492" s="4">
        <v>0</v>
      </c>
      <c r="Z2492" s="9" t="str">
        <f t="shared" si="198"/>
        <v>NA</v>
      </c>
      <c r="AA2492" s="10">
        <f t="shared" si="199"/>
        <v>0</v>
      </c>
    </row>
    <row r="2493" spans="1:27" x14ac:dyDescent="0.55000000000000004">
      <c r="A2493" s="3" t="s">
        <v>71</v>
      </c>
      <c r="B2493" s="3" t="s">
        <v>72</v>
      </c>
      <c r="C2493" s="3" t="s">
        <v>4199</v>
      </c>
      <c r="D2493" s="3" t="s">
        <v>2703</v>
      </c>
      <c r="E2493" s="4" t="s">
        <v>47</v>
      </c>
      <c r="F2493" s="3" t="s">
        <v>104</v>
      </c>
      <c r="G2493" s="3" t="s">
        <v>3081</v>
      </c>
      <c r="H2493" s="3" t="s">
        <v>34</v>
      </c>
      <c r="I2493" s="3" t="s">
        <v>77</v>
      </c>
      <c r="J2493" s="3" t="s">
        <v>36</v>
      </c>
      <c r="K2493" s="3" t="s">
        <v>61</v>
      </c>
      <c r="L2493" s="5">
        <v>6.25</v>
      </c>
      <c r="M2493" s="4">
        <v>3</v>
      </c>
      <c r="N2493" s="5">
        <v>10.0875</v>
      </c>
      <c r="O2493" s="5">
        <v>3.3624999999999998</v>
      </c>
      <c r="P2493" s="4">
        <v>8</v>
      </c>
      <c r="Q2493" s="6">
        <v>37.5</v>
      </c>
      <c r="R2493" s="7">
        <v>1</v>
      </c>
      <c r="S2493" s="6">
        <v>0</v>
      </c>
      <c r="T2493" s="5">
        <v>0</v>
      </c>
      <c r="U2493" s="5">
        <v>0</v>
      </c>
      <c r="V2493" s="5">
        <f t="shared" si="200"/>
        <v>10.0875</v>
      </c>
      <c r="W2493" s="5">
        <f t="shared" si="196"/>
        <v>-10.0875</v>
      </c>
      <c r="X2493" s="8">
        <f t="shared" si="197"/>
        <v>-1</v>
      </c>
      <c r="Y2493" s="4">
        <v>0</v>
      </c>
      <c r="Z2493" s="9" t="str">
        <f t="shared" si="198"/>
        <v>NA</v>
      </c>
      <c r="AA2493" s="10">
        <f t="shared" si="199"/>
        <v>0</v>
      </c>
    </row>
    <row r="2494" spans="1:27" x14ac:dyDescent="0.55000000000000004">
      <c r="A2494" s="3" t="s">
        <v>71</v>
      </c>
      <c r="B2494" s="3" t="s">
        <v>72</v>
      </c>
      <c r="C2494" s="3" t="s">
        <v>4200</v>
      </c>
      <c r="D2494" s="3" t="s">
        <v>3245</v>
      </c>
      <c r="E2494" s="4" t="s">
        <v>47</v>
      </c>
      <c r="F2494" s="3" t="s">
        <v>104</v>
      </c>
      <c r="G2494" s="3" t="s">
        <v>3070</v>
      </c>
      <c r="H2494" s="3" t="s">
        <v>34</v>
      </c>
      <c r="I2494" s="3" t="s">
        <v>77</v>
      </c>
      <c r="J2494" s="3" t="s">
        <v>36</v>
      </c>
      <c r="K2494" s="3" t="s">
        <v>61</v>
      </c>
      <c r="L2494" s="5">
        <v>6.25</v>
      </c>
      <c r="M2494" s="4">
        <v>4</v>
      </c>
      <c r="N2494" s="5">
        <v>10.0875</v>
      </c>
      <c r="O2494" s="5">
        <v>2.5218750000000001</v>
      </c>
      <c r="P2494" s="4">
        <v>66</v>
      </c>
      <c r="Q2494" s="6">
        <v>6.0606060606060597</v>
      </c>
      <c r="R2494" s="7">
        <v>1.1966666666666701</v>
      </c>
      <c r="S2494" s="6">
        <v>0</v>
      </c>
      <c r="T2494" s="5">
        <v>0</v>
      </c>
      <c r="U2494" s="5">
        <v>0</v>
      </c>
      <c r="V2494" s="5">
        <f t="shared" si="200"/>
        <v>10.0875</v>
      </c>
      <c r="W2494" s="5">
        <f t="shared" si="196"/>
        <v>-10.0875</v>
      </c>
      <c r="X2494" s="8">
        <f t="shared" si="197"/>
        <v>-1</v>
      </c>
      <c r="Y2494" s="4">
        <v>0</v>
      </c>
      <c r="Z2494" s="9" t="str">
        <f t="shared" si="198"/>
        <v>NA</v>
      </c>
      <c r="AA2494" s="10">
        <f t="shared" si="199"/>
        <v>0</v>
      </c>
    </row>
    <row r="2495" spans="1:27" x14ac:dyDescent="0.55000000000000004">
      <c r="A2495" s="3" t="s">
        <v>71</v>
      </c>
      <c r="B2495" s="3" t="s">
        <v>72</v>
      </c>
      <c r="C2495" s="3" t="s">
        <v>4201</v>
      </c>
      <c r="D2495" s="3" t="s">
        <v>3179</v>
      </c>
      <c r="E2495" s="4" t="s">
        <v>47</v>
      </c>
      <c r="F2495" s="3" t="s">
        <v>40</v>
      </c>
      <c r="G2495" s="3" t="s">
        <v>3268</v>
      </c>
      <c r="H2495" s="3" t="s">
        <v>34</v>
      </c>
      <c r="I2495" s="3" t="s">
        <v>77</v>
      </c>
      <c r="J2495" s="3" t="s">
        <v>36</v>
      </c>
      <c r="K2495" s="3" t="s">
        <v>61</v>
      </c>
      <c r="L2495" s="5">
        <v>6.25</v>
      </c>
      <c r="M2495" s="4">
        <v>4</v>
      </c>
      <c r="N2495" s="5">
        <v>10.1</v>
      </c>
      <c r="O2495" s="5">
        <v>2.5249999999999999</v>
      </c>
      <c r="P2495" s="4">
        <v>113</v>
      </c>
      <c r="Q2495" s="6">
        <v>3.5398230088495599</v>
      </c>
      <c r="R2495" s="7">
        <v>1.6442477876106201</v>
      </c>
      <c r="S2495" s="6">
        <v>0</v>
      </c>
      <c r="T2495" s="5">
        <v>0</v>
      </c>
      <c r="U2495" s="5">
        <v>0</v>
      </c>
      <c r="V2495" s="5">
        <f t="shared" si="200"/>
        <v>10.1</v>
      </c>
      <c r="W2495" s="5">
        <f t="shared" si="196"/>
        <v>-10.1</v>
      </c>
      <c r="X2495" s="8">
        <f t="shared" si="197"/>
        <v>-1</v>
      </c>
      <c r="Y2495" s="4">
        <v>0</v>
      </c>
      <c r="Z2495" s="9" t="str">
        <f t="shared" si="198"/>
        <v>NA</v>
      </c>
      <c r="AA2495" s="10">
        <f t="shared" si="199"/>
        <v>0</v>
      </c>
    </row>
    <row r="2496" spans="1:27" x14ac:dyDescent="0.55000000000000004">
      <c r="A2496" s="3" t="s">
        <v>71</v>
      </c>
      <c r="B2496" s="3" t="s">
        <v>72</v>
      </c>
      <c r="C2496" s="3" t="s">
        <v>4202</v>
      </c>
      <c r="D2496" s="3" t="s">
        <v>3332</v>
      </c>
      <c r="E2496" s="4" t="s">
        <v>47</v>
      </c>
      <c r="F2496" s="3" t="s">
        <v>40</v>
      </c>
      <c r="G2496" s="3" t="s">
        <v>3165</v>
      </c>
      <c r="H2496" s="3" t="s">
        <v>34</v>
      </c>
      <c r="I2496" s="3" t="s">
        <v>77</v>
      </c>
      <c r="J2496" s="3" t="s">
        <v>36</v>
      </c>
      <c r="K2496" s="3" t="s">
        <v>61</v>
      </c>
      <c r="L2496" s="5">
        <v>6.25</v>
      </c>
      <c r="M2496" s="4">
        <v>4</v>
      </c>
      <c r="N2496" s="5">
        <v>10.1</v>
      </c>
      <c r="O2496" s="5">
        <v>2.5249999999999999</v>
      </c>
      <c r="P2496" s="4">
        <v>112</v>
      </c>
      <c r="Q2496" s="6">
        <v>3.5714285714285698</v>
      </c>
      <c r="R2496" s="7">
        <v>1.0714285714285701</v>
      </c>
      <c r="S2496" s="6">
        <v>0</v>
      </c>
      <c r="T2496" s="5">
        <v>0</v>
      </c>
      <c r="U2496" s="5">
        <v>0</v>
      </c>
      <c r="V2496" s="5">
        <f t="shared" si="200"/>
        <v>10.1</v>
      </c>
      <c r="W2496" s="5">
        <f t="shared" si="196"/>
        <v>-10.1</v>
      </c>
      <c r="X2496" s="8">
        <f t="shared" si="197"/>
        <v>-1</v>
      </c>
      <c r="Y2496" s="4">
        <v>0</v>
      </c>
      <c r="Z2496" s="9" t="str">
        <f t="shared" si="198"/>
        <v>NA</v>
      </c>
      <c r="AA2496" s="10">
        <f t="shared" si="199"/>
        <v>0</v>
      </c>
    </row>
    <row r="2497" spans="1:27" x14ac:dyDescent="0.55000000000000004">
      <c r="A2497" s="3" t="s">
        <v>71</v>
      </c>
      <c r="B2497" s="3" t="s">
        <v>72</v>
      </c>
      <c r="C2497" s="3" t="s">
        <v>4203</v>
      </c>
      <c r="D2497" s="3" t="s">
        <v>3329</v>
      </c>
      <c r="E2497" s="4" t="s">
        <v>47</v>
      </c>
      <c r="F2497" s="3" t="s">
        <v>173</v>
      </c>
      <c r="G2497" s="3" t="s">
        <v>188</v>
      </c>
      <c r="H2497" s="3" t="s">
        <v>34</v>
      </c>
      <c r="I2497" s="3" t="s">
        <v>77</v>
      </c>
      <c r="J2497" s="3" t="s">
        <v>36</v>
      </c>
      <c r="K2497" s="3" t="s">
        <v>42</v>
      </c>
      <c r="L2497" s="5">
        <v>6.25</v>
      </c>
      <c r="M2497" s="4">
        <v>4</v>
      </c>
      <c r="N2497" s="5">
        <v>10.125</v>
      </c>
      <c r="O2497" s="5">
        <v>2.53125</v>
      </c>
      <c r="P2497" s="4">
        <v>1594</v>
      </c>
      <c r="Q2497" s="6">
        <v>0.25094102885821801</v>
      </c>
      <c r="R2497" s="7">
        <v>1.6676286072772899</v>
      </c>
      <c r="S2497" s="6">
        <v>0</v>
      </c>
      <c r="T2497" s="5">
        <v>0</v>
      </c>
      <c r="U2497" s="5">
        <v>0</v>
      </c>
      <c r="V2497" s="5">
        <f t="shared" si="200"/>
        <v>10.125</v>
      </c>
      <c r="W2497" s="5">
        <f t="shared" si="196"/>
        <v>-10.125</v>
      </c>
      <c r="X2497" s="8">
        <f t="shared" si="197"/>
        <v>-1</v>
      </c>
      <c r="Y2497" s="4">
        <v>0</v>
      </c>
      <c r="Z2497" s="9" t="str">
        <f t="shared" si="198"/>
        <v>NA</v>
      </c>
      <c r="AA2497" s="10">
        <f t="shared" si="199"/>
        <v>0</v>
      </c>
    </row>
    <row r="2498" spans="1:27" x14ac:dyDescent="0.55000000000000004">
      <c r="A2498" s="3" t="s">
        <v>71</v>
      </c>
      <c r="B2498" s="3" t="s">
        <v>72</v>
      </c>
      <c r="C2498" s="3" t="s">
        <v>4204</v>
      </c>
      <c r="D2498" s="3" t="s">
        <v>3651</v>
      </c>
      <c r="E2498" s="4" t="s">
        <v>47</v>
      </c>
      <c r="F2498" s="3" t="s">
        <v>137</v>
      </c>
      <c r="G2498" s="3" t="s">
        <v>2863</v>
      </c>
      <c r="H2498" s="3" t="s">
        <v>34</v>
      </c>
      <c r="I2498" s="3" t="s">
        <v>77</v>
      </c>
      <c r="J2498" s="3" t="s">
        <v>36</v>
      </c>
      <c r="K2498" s="3" t="s">
        <v>42</v>
      </c>
      <c r="L2498" s="5">
        <v>6.25</v>
      </c>
      <c r="M2498" s="4">
        <v>2</v>
      </c>
      <c r="N2498" s="5">
        <v>10.225</v>
      </c>
      <c r="O2498" s="5">
        <v>5.1124999999999998</v>
      </c>
      <c r="P2498" s="4">
        <v>7</v>
      </c>
      <c r="Q2498" s="6">
        <v>28.571428571428601</v>
      </c>
      <c r="R2498" s="7">
        <v>1.28571428571429</v>
      </c>
      <c r="S2498" s="6">
        <v>0</v>
      </c>
      <c r="T2498" s="5">
        <v>0</v>
      </c>
      <c r="U2498" s="5">
        <v>0</v>
      </c>
      <c r="V2498" s="5">
        <f t="shared" si="200"/>
        <v>10.225</v>
      </c>
      <c r="W2498" s="5">
        <f t="shared" ref="W2498:W2561" si="201">U2498-V2498</f>
        <v>-10.225</v>
      </c>
      <c r="X2498" s="8">
        <f t="shared" ref="X2498:X2561" si="202">IF(V2498=0,0,(U2498-V2498)/V2498)</f>
        <v>-1</v>
      </c>
      <c r="Y2498" s="4">
        <v>0</v>
      </c>
      <c r="Z2498" s="9" t="str">
        <f t="shared" ref="Z2498:Z2561" si="203">IF(Y2498=0,"NA",U2498/Y2498)</f>
        <v>NA</v>
      </c>
      <c r="AA2498" s="10">
        <f t="shared" ref="AA2498:AA2561" si="204">(Q2498/100*S2498/100)</f>
        <v>0</v>
      </c>
    </row>
    <row r="2499" spans="1:27" x14ac:dyDescent="0.55000000000000004">
      <c r="A2499" s="3" t="s">
        <v>71</v>
      </c>
      <c r="B2499" s="3" t="s">
        <v>72</v>
      </c>
      <c r="C2499" s="3" t="s">
        <v>4205</v>
      </c>
      <c r="D2499" s="3" t="s">
        <v>2781</v>
      </c>
      <c r="E2499" s="4" t="s">
        <v>47</v>
      </c>
      <c r="F2499" s="3" t="s">
        <v>173</v>
      </c>
      <c r="G2499" s="3" t="s">
        <v>3690</v>
      </c>
      <c r="H2499" s="3" t="s">
        <v>34</v>
      </c>
      <c r="I2499" s="3" t="s">
        <v>77</v>
      </c>
      <c r="J2499" s="3" t="s">
        <v>36</v>
      </c>
      <c r="K2499" s="3" t="s">
        <v>42</v>
      </c>
      <c r="L2499" s="5">
        <v>6.25</v>
      </c>
      <c r="M2499" s="4">
        <v>4</v>
      </c>
      <c r="N2499" s="5">
        <v>10.25</v>
      </c>
      <c r="O2499" s="5">
        <v>2.5625</v>
      </c>
      <c r="P2499" s="4">
        <v>41</v>
      </c>
      <c r="Q2499" s="6">
        <v>9.7560975609756095</v>
      </c>
      <c r="R2499" s="7">
        <v>1.80243902439024</v>
      </c>
      <c r="S2499" s="6">
        <v>0</v>
      </c>
      <c r="T2499" s="5">
        <v>0</v>
      </c>
      <c r="U2499" s="5">
        <v>0</v>
      </c>
      <c r="V2499" s="5">
        <f t="shared" ref="V2499:V2562" si="205">N2499</f>
        <v>10.25</v>
      </c>
      <c r="W2499" s="5">
        <f t="shared" si="201"/>
        <v>-10.25</v>
      </c>
      <c r="X2499" s="8">
        <f t="shared" si="202"/>
        <v>-1</v>
      </c>
      <c r="Y2499" s="4">
        <v>0</v>
      </c>
      <c r="Z2499" s="9" t="str">
        <f t="shared" si="203"/>
        <v>NA</v>
      </c>
      <c r="AA2499" s="10">
        <f t="shared" si="204"/>
        <v>0</v>
      </c>
    </row>
    <row r="2500" spans="1:27" x14ac:dyDescent="0.55000000000000004">
      <c r="A2500" s="3" t="s">
        <v>71</v>
      </c>
      <c r="B2500" s="3" t="s">
        <v>72</v>
      </c>
      <c r="C2500" s="3" t="s">
        <v>4206</v>
      </c>
      <c r="D2500" s="3" t="s">
        <v>3497</v>
      </c>
      <c r="E2500" s="4" t="s">
        <v>47</v>
      </c>
      <c r="F2500" s="3" t="s">
        <v>173</v>
      </c>
      <c r="G2500" s="3" t="s">
        <v>3132</v>
      </c>
      <c r="H2500" s="3" t="s">
        <v>34</v>
      </c>
      <c r="I2500" s="3" t="s">
        <v>77</v>
      </c>
      <c r="J2500" s="3" t="s">
        <v>36</v>
      </c>
      <c r="K2500" s="3" t="s">
        <v>42</v>
      </c>
      <c r="L2500" s="5">
        <v>6.25</v>
      </c>
      <c r="M2500" s="4">
        <v>3</v>
      </c>
      <c r="N2500" s="5">
        <v>10.275</v>
      </c>
      <c r="O2500" s="5">
        <v>3.4249999999999998</v>
      </c>
      <c r="P2500" s="4">
        <v>445</v>
      </c>
      <c r="Q2500" s="6">
        <v>0.67415730337078594</v>
      </c>
      <c r="R2500" s="7">
        <v>1.88966292134831</v>
      </c>
      <c r="S2500" s="6">
        <v>0</v>
      </c>
      <c r="T2500" s="5">
        <v>0</v>
      </c>
      <c r="U2500" s="5">
        <v>0</v>
      </c>
      <c r="V2500" s="5">
        <f t="shared" si="205"/>
        <v>10.275</v>
      </c>
      <c r="W2500" s="5">
        <f t="shared" si="201"/>
        <v>-10.275</v>
      </c>
      <c r="X2500" s="8">
        <f t="shared" si="202"/>
        <v>-1</v>
      </c>
      <c r="Y2500" s="4">
        <v>0</v>
      </c>
      <c r="Z2500" s="9" t="str">
        <f t="shared" si="203"/>
        <v>NA</v>
      </c>
      <c r="AA2500" s="10">
        <f t="shared" si="204"/>
        <v>0</v>
      </c>
    </row>
    <row r="2501" spans="1:27" x14ac:dyDescent="0.55000000000000004">
      <c r="A2501" s="3" t="s">
        <v>71</v>
      </c>
      <c r="B2501" s="3" t="s">
        <v>72</v>
      </c>
      <c r="C2501" s="3" t="s">
        <v>4207</v>
      </c>
      <c r="D2501" s="3" t="s">
        <v>4081</v>
      </c>
      <c r="E2501" s="4" t="s">
        <v>47</v>
      </c>
      <c r="F2501" s="3" t="s">
        <v>75</v>
      </c>
      <c r="G2501" s="3" t="s">
        <v>282</v>
      </c>
      <c r="H2501" s="3" t="s">
        <v>34</v>
      </c>
      <c r="I2501" s="3" t="s">
        <v>77</v>
      </c>
      <c r="J2501" s="3" t="s">
        <v>36</v>
      </c>
      <c r="K2501" s="3" t="s">
        <v>61</v>
      </c>
      <c r="L2501" s="5">
        <v>6.25</v>
      </c>
      <c r="M2501" s="4">
        <v>4</v>
      </c>
      <c r="N2501" s="5">
        <v>10.275</v>
      </c>
      <c r="O2501" s="5">
        <v>2.5687500000000001</v>
      </c>
      <c r="P2501" s="4">
        <v>469</v>
      </c>
      <c r="Q2501" s="6">
        <v>0.85287846481876306</v>
      </c>
      <c r="R2501" s="7">
        <v>2.1076759061833701</v>
      </c>
      <c r="S2501" s="6">
        <v>0</v>
      </c>
      <c r="T2501" s="5">
        <v>0</v>
      </c>
      <c r="U2501" s="5">
        <v>0</v>
      </c>
      <c r="V2501" s="5">
        <f t="shared" si="205"/>
        <v>10.275</v>
      </c>
      <c r="W2501" s="5">
        <f t="shared" si="201"/>
        <v>-10.275</v>
      </c>
      <c r="X2501" s="8">
        <f t="shared" si="202"/>
        <v>-1</v>
      </c>
      <c r="Y2501" s="4">
        <v>0</v>
      </c>
      <c r="Z2501" s="9" t="str">
        <f t="shared" si="203"/>
        <v>NA</v>
      </c>
      <c r="AA2501" s="10">
        <f t="shared" si="204"/>
        <v>0</v>
      </c>
    </row>
    <row r="2502" spans="1:27" x14ac:dyDescent="0.55000000000000004">
      <c r="A2502" s="3" t="s">
        <v>71</v>
      </c>
      <c r="B2502" s="3" t="s">
        <v>72</v>
      </c>
      <c r="C2502" s="3" t="s">
        <v>4208</v>
      </c>
      <c r="D2502" s="3" t="s">
        <v>4209</v>
      </c>
      <c r="E2502" s="4" t="s">
        <v>47</v>
      </c>
      <c r="F2502" s="3" t="s">
        <v>104</v>
      </c>
      <c r="G2502" s="3" t="s">
        <v>2914</v>
      </c>
      <c r="H2502" s="3" t="s">
        <v>34</v>
      </c>
      <c r="I2502" s="3" t="s">
        <v>77</v>
      </c>
      <c r="J2502" s="3" t="s">
        <v>36</v>
      </c>
      <c r="K2502" s="3" t="s">
        <v>61</v>
      </c>
      <c r="L2502" s="5">
        <v>6.25</v>
      </c>
      <c r="M2502" s="4">
        <v>4</v>
      </c>
      <c r="N2502" s="5">
        <v>10.3</v>
      </c>
      <c r="O2502" s="5">
        <v>2.5750000000000002</v>
      </c>
      <c r="P2502" s="4">
        <v>407</v>
      </c>
      <c r="Q2502" s="6">
        <v>0.98280098280098305</v>
      </c>
      <c r="R2502" s="7">
        <v>2.31719901719902</v>
      </c>
      <c r="S2502" s="6">
        <v>0</v>
      </c>
      <c r="T2502" s="5">
        <v>0</v>
      </c>
      <c r="U2502" s="5">
        <v>0</v>
      </c>
      <c r="V2502" s="5">
        <f t="shared" si="205"/>
        <v>10.3</v>
      </c>
      <c r="W2502" s="5">
        <f t="shared" si="201"/>
        <v>-10.3</v>
      </c>
      <c r="X2502" s="8">
        <f t="shared" si="202"/>
        <v>-1</v>
      </c>
      <c r="Y2502" s="4">
        <v>0</v>
      </c>
      <c r="Z2502" s="9" t="str">
        <f t="shared" si="203"/>
        <v>NA</v>
      </c>
      <c r="AA2502" s="10">
        <f t="shared" si="204"/>
        <v>0</v>
      </c>
    </row>
    <row r="2503" spans="1:27" x14ac:dyDescent="0.55000000000000004">
      <c r="A2503" s="3" t="s">
        <v>71</v>
      </c>
      <c r="B2503" s="3" t="s">
        <v>72</v>
      </c>
      <c r="C2503" s="3" t="s">
        <v>4210</v>
      </c>
      <c r="D2503" s="3" t="s">
        <v>4211</v>
      </c>
      <c r="E2503" s="4" t="s">
        <v>47</v>
      </c>
      <c r="F2503" s="3" t="s">
        <v>32</v>
      </c>
      <c r="G2503" s="3" t="s">
        <v>482</v>
      </c>
      <c r="H2503" s="3" t="s">
        <v>34</v>
      </c>
      <c r="I2503" s="3" t="s">
        <v>77</v>
      </c>
      <c r="J2503" s="3" t="s">
        <v>36</v>
      </c>
      <c r="K2503" s="3" t="s">
        <v>42</v>
      </c>
      <c r="L2503" s="5">
        <v>6.25</v>
      </c>
      <c r="M2503" s="4">
        <v>9</v>
      </c>
      <c r="N2503" s="5">
        <v>10.399999950000002</v>
      </c>
      <c r="O2503" s="5">
        <v>1.1555555500000001</v>
      </c>
      <c r="P2503" s="4">
        <v>62</v>
      </c>
      <c r="Q2503" s="6">
        <v>14.5161290322581</v>
      </c>
      <c r="R2503" s="7">
        <v>4.10161290322581</v>
      </c>
      <c r="S2503" s="6">
        <v>0</v>
      </c>
      <c r="T2503" s="5">
        <v>0</v>
      </c>
      <c r="U2503" s="5">
        <v>0</v>
      </c>
      <c r="V2503" s="5">
        <f t="shared" si="205"/>
        <v>10.399999950000002</v>
      </c>
      <c r="W2503" s="5">
        <f t="shared" si="201"/>
        <v>-10.399999950000002</v>
      </c>
      <c r="X2503" s="8">
        <f t="shared" si="202"/>
        <v>-1</v>
      </c>
      <c r="Y2503" s="4">
        <v>0</v>
      </c>
      <c r="Z2503" s="9" t="str">
        <f t="shared" si="203"/>
        <v>NA</v>
      </c>
      <c r="AA2503" s="10">
        <f t="shared" si="204"/>
        <v>0</v>
      </c>
    </row>
    <row r="2504" spans="1:27" x14ac:dyDescent="0.55000000000000004">
      <c r="A2504" s="3" t="s">
        <v>71</v>
      </c>
      <c r="B2504" s="3" t="s">
        <v>72</v>
      </c>
      <c r="C2504" s="3" t="s">
        <v>4212</v>
      </c>
      <c r="D2504" s="3" t="s">
        <v>381</v>
      </c>
      <c r="E2504" s="4" t="s">
        <v>47</v>
      </c>
      <c r="F2504" s="3" t="s">
        <v>262</v>
      </c>
      <c r="G2504" s="3" t="s">
        <v>302</v>
      </c>
      <c r="H2504" s="3" t="s">
        <v>34</v>
      </c>
      <c r="I2504" s="3" t="s">
        <v>77</v>
      </c>
      <c r="J2504" s="3" t="s">
        <v>36</v>
      </c>
      <c r="K2504" s="3" t="s">
        <v>42</v>
      </c>
      <c r="L2504" s="5">
        <v>6.25</v>
      </c>
      <c r="M2504" s="4">
        <v>2</v>
      </c>
      <c r="N2504" s="5">
        <v>10.4125</v>
      </c>
      <c r="O2504" s="5">
        <v>5.2062499999999998</v>
      </c>
      <c r="P2504" s="4">
        <v>65</v>
      </c>
      <c r="Q2504" s="6">
        <v>3.0769230769230802</v>
      </c>
      <c r="R2504" s="7">
        <v>3.2436923076923101</v>
      </c>
      <c r="S2504" s="6">
        <v>0</v>
      </c>
      <c r="T2504" s="5">
        <v>0</v>
      </c>
      <c r="U2504" s="5">
        <v>0</v>
      </c>
      <c r="V2504" s="5">
        <f t="shared" si="205"/>
        <v>10.4125</v>
      </c>
      <c r="W2504" s="5">
        <f t="shared" si="201"/>
        <v>-10.4125</v>
      </c>
      <c r="X2504" s="8">
        <f t="shared" si="202"/>
        <v>-1</v>
      </c>
      <c r="Y2504" s="4">
        <v>0</v>
      </c>
      <c r="Z2504" s="9" t="str">
        <f t="shared" si="203"/>
        <v>NA</v>
      </c>
      <c r="AA2504" s="10">
        <f t="shared" si="204"/>
        <v>0</v>
      </c>
    </row>
    <row r="2505" spans="1:27" x14ac:dyDescent="0.55000000000000004">
      <c r="A2505" s="3" t="s">
        <v>71</v>
      </c>
      <c r="B2505" s="3" t="s">
        <v>72</v>
      </c>
      <c r="C2505" s="3" t="s">
        <v>4213</v>
      </c>
      <c r="D2505" s="3" t="s">
        <v>3134</v>
      </c>
      <c r="E2505" s="4" t="s">
        <v>47</v>
      </c>
      <c r="F2505" s="3" t="s">
        <v>32</v>
      </c>
      <c r="G2505" s="3" t="s">
        <v>482</v>
      </c>
      <c r="H2505" s="3" t="s">
        <v>34</v>
      </c>
      <c r="I2505" s="3" t="s">
        <v>77</v>
      </c>
      <c r="J2505" s="3" t="s">
        <v>36</v>
      </c>
      <c r="K2505" s="3" t="s">
        <v>42</v>
      </c>
      <c r="L2505" s="5">
        <v>6.25</v>
      </c>
      <c r="M2505" s="4">
        <v>11</v>
      </c>
      <c r="N2505" s="5">
        <v>10.4249998875</v>
      </c>
      <c r="O2505" s="5">
        <v>0.94772726249999995</v>
      </c>
      <c r="P2505" s="4">
        <v>318</v>
      </c>
      <c r="Q2505" s="6">
        <v>3.45911949685535</v>
      </c>
      <c r="R2505" s="7">
        <v>3.5987421383647802</v>
      </c>
      <c r="S2505" s="6">
        <v>0</v>
      </c>
      <c r="T2505" s="5">
        <v>0</v>
      </c>
      <c r="U2505" s="5">
        <v>0</v>
      </c>
      <c r="V2505" s="5">
        <f t="shared" si="205"/>
        <v>10.4249998875</v>
      </c>
      <c r="W2505" s="5">
        <f t="shared" si="201"/>
        <v>-10.4249998875</v>
      </c>
      <c r="X2505" s="8">
        <f t="shared" si="202"/>
        <v>-1</v>
      </c>
      <c r="Y2505" s="4">
        <v>0</v>
      </c>
      <c r="Z2505" s="9" t="str">
        <f t="shared" si="203"/>
        <v>NA</v>
      </c>
      <c r="AA2505" s="10">
        <f t="shared" si="204"/>
        <v>0</v>
      </c>
    </row>
    <row r="2506" spans="1:27" x14ac:dyDescent="0.55000000000000004">
      <c r="A2506" s="3" t="s">
        <v>71</v>
      </c>
      <c r="B2506" s="3" t="s">
        <v>72</v>
      </c>
      <c r="C2506" s="3" t="s">
        <v>4214</v>
      </c>
      <c r="D2506" s="3" t="s">
        <v>3617</v>
      </c>
      <c r="E2506" s="4" t="s">
        <v>47</v>
      </c>
      <c r="F2506" s="3" t="s">
        <v>173</v>
      </c>
      <c r="G2506" s="3" t="s">
        <v>2820</v>
      </c>
      <c r="H2506" s="3" t="s">
        <v>34</v>
      </c>
      <c r="I2506" s="3" t="s">
        <v>77</v>
      </c>
      <c r="J2506" s="3" t="s">
        <v>36</v>
      </c>
      <c r="K2506" s="3" t="s">
        <v>42</v>
      </c>
      <c r="L2506" s="5">
        <v>6.25</v>
      </c>
      <c r="M2506" s="4">
        <v>5</v>
      </c>
      <c r="N2506" s="5">
        <v>10.4375</v>
      </c>
      <c r="O2506" s="5">
        <v>2.0874999999999999</v>
      </c>
      <c r="P2506" s="4">
        <v>151</v>
      </c>
      <c r="Q2506" s="6">
        <v>3.3112582781456998</v>
      </c>
      <c r="R2506" s="7">
        <v>2.0092715231788101</v>
      </c>
      <c r="S2506" s="6">
        <v>0</v>
      </c>
      <c r="T2506" s="5">
        <v>0</v>
      </c>
      <c r="U2506" s="5">
        <v>0</v>
      </c>
      <c r="V2506" s="5">
        <f t="shared" si="205"/>
        <v>10.4375</v>
      </c>
      <c r="W2506" s="5">
        <f t="shared" si="201"/>
        <v>-10.4375</v>
      </c>
      <c r="X2506" s="8">
        <f t="shared" si="202"/>
        <v>-1</v>
      </c>
      <c r="Y2506" s="4">
        <v>0</v>
      </c>
      <c r="Z2506" s="9" t="str">
        <f t="shared" si="203"/>
        <v>NA</v>
      </c>
      <c r="AA2506" s="10">
        <f t="shared" si="204"/>
        <v>0</v>
      </c>
    </row>
    <row r="2507" spans="1:27" x14ac:dyDescent="0.55000000000000004">
      <c r="A2507" s="3" t="s">
        <v>71</v>
      </c>
      <c r="B2507" s="3" t="s">
        <v>72</v>
      </c>
      <c r="C2507" s="3" t="s">
        <v>4215</v>
      </c>
      <c r="D2507" s="3" t="s">
        <v>220</v>
      </c>
      <c r="E2507" s="4" t="s">
        <v>47</v>
      </c>
      <c r="F2507" s="3" t="s">
        <v>40</v>
      </c>
      <c r="G2507" s="3" t="s">
        <v>2770</v>
      </c>
      <c r="H2507" s="3" t="s">
        <v>34</v>
      </c>
      <c r="I2507" s="3" t="s">
        <v>77</v>
      </c>
      <c r="J2507" s="3" t="s">
        <v>36</v>
      </c>
      <c r="K2507" s="3" t="s">
        <v>42</v>
      </c>
      <c r="L2507" s="5">
        <v>6.25</v>
      </c>
      <c r="M2507" s="4">
        <v>2</v>
      </c>
      <c r="N2507" s="5">
        <v>10.475</v>
      </c>
      <c r="O2507" s="5">
        <v>5.2374999999999998</v>
      </c>
      <c r="P2507" s="4">
        <v>16</v>
      </c>
      <c r="Q2507" s="6">
        <v>12.5</v>
      </c>
      <c r="R2507" s="7">
        <v>1.4375</v>
      </c>
      <c r="S2507" s="6">
        <v>0</v>
      </c>
      <c r="T2507" s="5">
        <v>0</v>
      </c>
      <c r="U2507" s="5">
        <v>0</v>
      </c>
      <c r="V2507" s="5">
        <f t="shared" si="205"/>
        <v>10.475</v>
      </c>
      <c r="W2507" s="5">
        <f t="shared" si="201"/>
        <v>-10.475</v>
      </c>
      <c r="X2507" s="8">
        <f t="shared" si="202"/>
        <v>-1</v>
      </c>
      <c r="Y2507" s="4">
        <v>0</v>
      </c>
      <c r="Z2507" s="9" t="str">
        <f t="shared" si="203"/>
        <v>NA</v>
      </c>
      <c r="AA2507" s="10">
        <f t="shared" si="204"/>
        <v>0</v>
      </c>
    </row>
    <row r="2508" spans="1:27" x14ac:dyDescent="0.55000000000000004">
      <c r="A2508" s="3" t="s">
        <v>71</v>
      </c>
      <c r="B2508" s="3" t="s">
        <v>72</v>
      </c>
      <c r="C2508" s="3" t="s">
        <v>4216</v>
      </c>
      <c r="D2508" s="3" t="s">
        <v>3668</v>
      </c>
      <c r="E2508" s="4" t="s">
        <v>47</v>
      </c>
      <c r="F2508" s="3" t="s">
        <v>125</v>
      </c>
      <c r="G2508" s="3" t="s">
        <v>2924</v>
      </c>
      <c r="H2508" s="3" t="s">
        <v>34</v>
      </c>
      <c r="I2508" s="3" t="s">
        <v>77</v>
      </c>
      <c r="J2508" s="3" t="s">
        <v>36</v>
      </c>
      <c r="K2508" s="3" t="s">
        <v>61</v>
      </c>
      <c r="L2508" s="5">
        <v>6.25</v>
      </c>
      <c r="M2508" s="4">
        <v>4</v>
      </c>
      <c r="N2508" s="5">
        <v>10.487500000000001</v>
      </c>
      <c r="O2508" s="5">
        <v>2.6218750000000002</v>
      </c>
      <c r="P2508" s="4">
        <v>118</v>
      </c>
      <c r="Q2508" s="6">
        <v>3.3898305084745801</v>
      </c>
      <c r="R2508" s="7">
        <v>2.4073728813559301</v>
      </c>
      <c r="S2508" s="6">
        <v>0</v>
      </c>
      <c r="T2508" s="5">
        <v>0</v>
      </c>
      <c r="U2508" s="5">
        <v>0</v>
      </c>
      <c r="V2508" s="5">
        <f t="shared" si="205"/>
        <v>10.487500000000001</v>
      </c>
      <c r="W2508" s="5">
        <f t="shared" si="201"/>
        <v>-10.487500000000001</v>
      </c>
      <c r="X2508" s="8">
        <f t="shared" si="202"/>
        <v>-1</v>
      </c>
      <c r="Y2508" s="4">
        <v>0</v>
      </c>
      <c r="Z2508" s="9" t="str">
        <f t="shared" si="203"/>
        <v>NA</v>
      </c>
      <c r="AA2508" s="10">
        <f t="shared" si="204"/>
        <v>0</v>
      </c>
    </row>
    <row r="2509" spans="1:27" x14ac:dyDescent="0.55000000000000004">
      <c r="A2509" s="3" t="s">
        <v>71</v>
      </c>
      <c r="B2509" s="3" t="s">
        <v>72</v>
      </c>
      <c r="C2509" s="3" t="s">
        <v>4217</v>
      </c>
      <c r="D2509" s="3" t="s">
        <v>4218</v>
      </c>
      <c r="E2509" s="4" t="s">
        <v>47</v>
      </c>
      <c r="F2509" s="3" t="s">
        <v>173</v>
      </c>
      <c r="G2509" s="3" t="s">
        <v>2840</v>
      </c>
      <c r="H2509" s="3" t="s">
        <v>34</v>
      </c>
      <c r="I2509" s="3" t="s">
        <v>77</v>
      </c>
      <c r="J2509" s="3" t="s">
        <v>36</v>
      </c>
      <c r="K2509" s="3" t="s">
        <v>42</v>
      </c>
      <c r="L2509" s="5">
        <v>6.25</v>
      </c>
      <c r="M2509" s="4">
        <v>6</v>
      </c>
      <c r="N2509" s="5">
        <v>10.5</v>
      </c>
      <c r="O2509" s="5">
        <v>1.75</v>
      </c>
      <c r="P2509" s="4">
        <v>72</v>
      </c>
      <c r="Q2509" s="6">
        <v>8.3333333333333304</v>
      </c>
      <c r="R2509" s="7">
        <v>1.5486111111111101</v>
      </c>
      <c r="S2509" s="6">
        <v>0</v>
      </c>
      <c r="T2509" s="5">
        <v>0</v>
      </c>
      <c r="U2509" s="5">
        <v>0</v>
      </c>
      <c r="V2509" s="5">
        <f t="shared" si="205"/>
        <v>10.5</v>
      </c>
      <c r="W2509" s="5">
        <f t="shared" si="201"/>
        <v>-10.5</v>
      </c>
      <c r="X2509" s="8">
        <f t="shared" si="202"/>
        <v>-1</v>
      </c>
      <c r="Y2509" s="4">
        <v>0</v>
      </c>
      <c r="Z2509" s="9" t="str">
        <f t="shared" si="203"/>
        <v>NA</v>
      </c>
      <c r="AA2509" s="10">
        <f t="shared" si="204"/>
        <v>0</v>
      </c>
    </row>
    <row r="2510" spans="1:27" x14ac:dyDescent="0.55000000000000004">
      <c r="A2510" s="3" t="s">
        <v>71</v>
      </c>
      <c r="B2510" s="3" t="s">
        <v>72</v>
      </c>
      <c r="C2510" s="3" t="s">
        <v>4219</v>
      </c>
      <c r="D2510" s="3" t="s">
        <v>4220</v>
      </c>
      <c r="E2510" s="4" t="s">
        <v>47</v>
      </c>
      <c r="F2510" s="3" t="s">
        <v>32</v>
      </c>
      <c r="G2510" s="3" t="s">
        <v>2690</v>
      </c>
      <c r="H2510" s="3" t="s">
        <v>34</v>
      </c>
      <c r="I2510" s="3" t="s">
        <v>77</v>
      </c>
      <c r="J2510" s="3" t="s">
        <v>36</v>
      </c>
      <c r="K2510" s="3" t="s">
        <v>61</v>
      </c>
      <c r="L2510" s="5">
        <v>6.25</v>
      </c>
      <c r="M2510" s="4">
        <v>7</v>
      </c>
      <c r="N2510" s="5">
        <v>10.5</v>
      </c>
      <c r="O2510" s="5">
        <v>1.5</v>
      </c>
      <c r="P2510" s="4">
        <v>241</v>
      </c>
      <c r="Q2510" s="6">
        <v>2.9045643153527001</v>
      </c>
      <c r="R2510" s="7">
        <v>4.4526970954356804</v>
      </c>
      <c r="S2510" s="6">
        <v>0</v>
      </c>
      <c r="T2510" s="5">
        <v>0</v>
      </c>
      <c r="U2510" s="5">
        <v>0</v>
      </c>
      <c r="V2510" s="5">
        <f t="shared" si="205"/>
        <v>10.5</v>
      </c>
      <c r="W2510" s="5">
        <f t="shared" si="201"/>
        <v>-10.5</v>
      </c>
      <c r="X2510" s="8">
        <f t="shared" si="202"/>
        <v>-1</v>
      </c>
      <c r="Y2510" s="4">
        <v>0</v>
      </c>
      <c r="Z2510" s="9" t="str">
        <f t="shared" si="203"/>
        <v>NA</v>
      </c>
      <c r="AA2510" s="10">
        <f t="shared" si="204"/>
        <v>0</v>
      </c>
    </row>
    <row r="2511" spans="1:27" x14ac:dyDescent="0.55000000000000004">
      <c r="A2511" s="3" t="s">
        <v>71</v>
      </c>
      <c r="B2511" s="3" t="s">
        <v>72</v>
      </c>
      <c r="C2511" s="3" t="s">
        <v>4221</v>
      </c>
      <c r="D2511" s="3" t="s">
        <v>4222</v>
      </c>
      <c r="E2511" s="4" t="s">
        <v>47</v>
      </c>
      <c r="F2511" s="3" t="s">
        <v>104</v>
      </c>
      <c r="G2511" s="3" t="s">
        <v>2958</v>
      </c>
      <c r="H2511" s="3" t="s">
        <v>34</v>
      </c>
      <c r="I2511" s="3" t="s">
        <v>77</v>
      </c>
      <c r="J2511" s="3" t="s">
        <v>36</v>
      </c>
      <c r="K2511" s="3" t="s">
        <v>61</v>
      </c>
      <c r="L2511" s="5">
        <v>6.25</v>
      </c>
      <c r="M2511" s="4">
        <v>3</v>
      </c>
      <c r="N2511" s="5">
        <v>10.5124999875</v>
      </c>
      <c r="O2511" s="5">
        <v>3.5041666625000003</v>
      </c>
      <c r="P2511" s="4">
        <v>46</v>
      </c>
      <c r="Q2511" s="6">
        <v>6.5217391304347796</v>
      </c>
      <c r="R2511" s="7">
        <v>2.1960869565217398</v>
      </c>
      <c r="S2511" s="6">
        <v>0</v>
      </c>
      <c r="T2511" s="5">
        <v>0</v>
      </c>
      <c r="U2511" s="5">
        <v>0</v>
      </c>
      <c r="V2511" s="5">
        <f t="shared" si="205"/>
        <v>10.5124999875</v>
      </c>
      <c r="W2511" s="5">
        <f t="shared" si="201"/>
        <v>-10.5124999875</v>
      </c>
      <c r="X2511" s="8">
        <f t="shared" si="202"/>
        <v>-1</v>
      </c>
      <c r="Y2511" s="4">
        <v>0</v>
      </c>
      <c r="Z2511" s="9" t="str">
        <f t="shared" si="203"/>
        <v>NA</v>
      </c>
      <c r="AA2511" s="10">
        <f t="shared" si="204"/>
        <v>0</v>
      </c>
    </row>
    <row r="2512" spans="1:27" x14ac:dyDescent="0.55000000000000004">
      <c r="A2512" s="3" t="s">
        <v>71</v>
      </c>
      <c r="B2512" s="3" t="s">
        <v>72</v>
      </c>
      <c r="C2512" s="3" t="s">
        <v>4223</v>
      </c>
      <c r="D2512" s="3" t="s">
        <v>3037</v>
      </c>
      <c r="E2512" s="4" t="s">
        <v>47</v>
      </c>
      <c r="F2512" s="3" t="s">
        <v>32</v>
      </c>
      <c r="G2512" s="3" t="s">
        <v>575</v>
      </c>
      <c r="H2512" s="3" t="s">
        <v>34</v>
      </c>
      <c r="I2512" s="3" t="s">
        <v>77</v>
      </c>
      <c r="J2512" s="3" t="s">
        <v>36</v>
      </c>
      <c r="K2512" s="3" t="s">
        <v>42</v>
      </c>
      <c r="L2512" s="5">
        <v>6.25</v>
      </c>
      <c r="M2512" s="4">
        <v>4</v>
      </c>
      <c r="N2512" s="5">
        <v>10.5625</v>
      </c>
      <c r="O2512" s="5">
        <v>2.640625</v>
      </c>
      <c r="P2512" s="4">
        <v>154</v>
      </c>
      <c r="Q2512" s="6">
        <v>2.5974025974026</v>
      </c>
      <c r="R2512" s="7">
        <v>1.4850649350649301</v>
      </c>
      <c r="S2512" s="6">
        <v>0</v>
      </c>
      <c r="T2512" s="5">
        <v>0</v>
      </c>
      <c r="U2512" s="5">
        <v>0</v>
      </c>
      <c r="V2512" s="5">
        <f t="shared" si="205"/>
        <v>10.5625</v>
      </c>
      <c r="W2512" s="5">
        <f t="shared" si="201"/>
        <v>-10.5625</v>
      </c>
      <c r="X2512" s="8">
        <f t="shared" si="202"/>
        <v>-1</v>
      </c>
      <c r="Y2512" s="4">
        <v>0</v>
      </c>
      <c r="Z2512" s="9" t="str">
        <f t="shared" si="203"/>
        <v>NA</v>
      </c>
      <c r="AA2512" s="10">
        <f t="shared" si="204"/>
        <v>0</v>
      </c>
    </row>
    <row r="2513" spans="1:27" x14ac:dyDescent="0.55000000000000004">
      <c r="A2513" s="3" t="s">
        <v>71</v>
      </c>
      <c r="B2513" s="3" t="s">
        <v>72</v>
      </c>
      <c r="C2513" s="3" t="s">
        <v>4224</v>
      </c>
      <c r="D2513" s="3" t="s">
        <v>3651</v>
      </c>
      <c r="E2513" s="4" t="s">
        <v>47</v>
      </c>
      <c r="F2513" s="3" t="s">
        <v>104</v>
      </c>
      <c r="G2513" s="3" t="s">
        <v>3008</v>
      </c>
      <c r="H2513" s="3" t="s">
        <v>34</v>
      </c>
      <c r="I2513" s="3" t="s">
        <v>77</v>
      </c>
      <c r="J2513" s="3" t="s">
        <v>36</v>
      </c>
      <c r="K2513" s="3" t="s">
        <v>61</v>
      </c>
      <c r="L2513" s="5">
        <v>6.25</v>
      </c>
      <c r="M2513" s="4">
        <v>2</v>
      </c>
      <c r="N2513" s="5">
        <v>10.574999999999999</v>
      </c>
      <c r="O2513" s="5">
        <v>5.2874999999999996</v>
      </c>
      <c r="P2513" s="4">
        <v>2</v>
      </c>
      <c r="Q2513" s="6">
        <v>100</v>
      </c>
      <c r="R2513" s="7">
        <v>1</v>
      </c>
      <c r="S2513" s="6">
        <v>0</v>
      </c>
      <c r="T2513" s="5">
        <v>0</v>
      </c>
      <c r="U2513" s="5">
        <v>0</v>
      </c>
      <c r="V2513" s="5">
        <f t="shared" si="205"/>
        <v>10.574999999999999</v>
      </c>
      <c r="W2513" s="5">
        <f t="shared" si="201"/>
        <v>-10.574999999999999</v>
      </c>
      <c r="X2513" s="8">
        <f t="shared" si="202"/>
        <v>-1</v>
      </c>
      <c r="Y2513" s="4">
        <v>0</v>
      </c>
      <c r="Z2513" s="9" t="str">
        <f t="shared" si="203"/>
        <v>NA</v>
      </c>
      <c r="AA2513" s="10">
        <f t="shared" si="204"/>
        <v>0</v>
      </c>
    </row>
    <row r="2514" spans="1:27" x14ac:dyDescent="0.55000000000000004">
      <c r="A2514" s="3" t="s">
        <v>71</v>
      </c>
      <c r="B2514" s="3" t="s">
        <v>72</v>
      </c>
      <c r="C2514" s="3" t="s">
        <v>4225</v>
      </c>
      <c r="D2514" s="3" t="s">
        <v>559</v>
      </c>
      <c r="E2514" s="4" t="s">
        <v>47</v>
      </c>
      <c r="F2514" s="3" t="s">
        <v>113</v>
      </c>
      <c r="G2514" s="3" t="s">
        <v>114</v>
      </c>
      <c r="H2514" s="3" t="s">
        <v>34</v>
      </c>
      <c r="I2514" s="3" t="s">
        <v>77</v>
      </c>
      <c r="J2514" s="3" t="s">
        <v>36</v>
      </c>
      <c r="K2514" s="3" t="s">
        <v>42</v>
      </c>
      <c r="L2514" s="5">
        <v>6.25</v>
      </c>
      <c r="M2514" s="4">
        <v>5</v>
      </c>
      <c r="N2514" s="5">
        <v>10.5875</v>
      </c>
      <c r="O2514" s="5">
        <v>2.1175000000000002</v>
      </c>
      <c r="P2514" s="4">
        <v>29</v>
      </c>
      <c r="Q2514" s="6">
        <v>17.241379310344801</v>
      </c>
      <c r="R2514" s="7">
        <v>2.0724137931034501</v>
      </c>
      <c r="S2514" s="6">
        <v>0</v>
      </c>
      <c r="T2514" s="5">
        <v>0</v>
      </c>
      <c r="U2514" s="5">
        <v>0</v>
      </c>
      <c r="V2514" s="5">
        <f t="shared" si="205"/>
        <v>10.5875</v>
      </c>
      <c r="W2514" s="5">
        <f t="shared" si="201"/>
        <v>-10.5875</v>
      </c>
      <c r="X2514" s="8">
        <f t="shared" si="202"/>
        <v>-1</v>
      </c>
      <c r="Y2514" s="4">
        <v>0</v>
      </c>
      <c r="Z2514" s="9" t="str">
        <f t="shared" si="203"/>
        <v>NA</v>
      </c>
      <c r="AA2514" s="10">
        <f t="shared" si="204"/>
        <v>0</v>
      </c>
    </row>
    <row r="2515" spans="1:27" x14ac:dyDescent="0.55000000000000004">
      <c r="A2515" s="3" t="s">
        <v>71</v>
      </c>
      <c r="B2515" s="3" t="s">
        <v>72</v>
      </c>
      <c r="C2515" s="3" t="s">
        <v>4226</v>
      </c>
      <c r="D2515" s="3" t="s">
        <v>4227</v>
      </c>
      <c r="E2515" s="4" t="s">
        <v>47</v>
      </c>
      <c r="F2515" s="3" t="s">
        <v>173</v>
      </c>
      <c r="G2515" s="3" t="s">
        <v>3259</v>
      </c>
      <c r="H2515" s="3" t="s">
        <v>34</v>
      </c>
      <c r="I2515" s="3" t="s">
        <v>77</v>
      </c>
      <c r="J2515" s="3" t="s">
        <v>36</v>
      </c>
      <c r="K2515" s="3" t="s">
        <v>42</v>
      </c>
      <c r="L2515" s="5">
        <v>6.25</v>
      </c>
      <c r="M2515" s="4">
        <v>4</v>
      </c>
      <c r="N2515" s="5">
        <v>10.625</v>
      </c>
      <c r="O2515" s="5">
        <v>2.65625</v>
      </c>
      <c r="P2515" s="4">
        <v>285</v>
      </c>
      <c r="Q2515" s="6">
        <v>1.40350877192982</v>
      </c>
      <c r="R2515" s="7">
        <v>1.5477192982456101</v>
      </c>
      <c r="S2515" s="6">
        <v>0</v>
      </c>
      <c r="T2515" s="5">
        <v>0</v>
      </c>
      <c r="U2515" s="5">
        <v>0</v>
      </c>
      <c r="V2515" s="5">
        <f t="shared" si="205"/>
        <v>10.625</v>
      </c>
      <c r="W2515" s="5">
        <f t="shared" si="201"/>
        <v>-10.625</v>
      </c>
      <c r="X2515" s="8">
        <f t="shared" si="202"/>
        <v>-1</v>
      </c>
      <c r="Y2515" s="4">
        <v>0</v>
      </c>
      <c r="Z2515" s="9" t="str">
        <f t="shared" si="203"/>
        <v>NA</v>
      </c>
      <c r="AA2515" s="10">
        <f t="shared" si="204"/>
        <v>0</v>
      </c>
    </row>
    <row r="2516" spans="1:27" x14ac:dyDescent="0.55000000000000004">
      <c r="A2516" s="3" t="s">
        <v>71</v>
      </c>
      <c r="B2516" s="3" t="s">
        <v>72</v>
      </c>
      <c r="C2516" s="3" t="s">
        <v>4228</v>
      </c>
      <c r="D2516" s="3" t="s">
        <v>785</v>
      </c>
      <c r="E2516" s="4" t="s">
        <v>47</v>
      </c>
      <c r="F2516" s="3" t="s">
        <v>75</v>
      </c>
      <c r="G2516" s="3" t="s">
        <v>2941</v>
      </c>
      <c r="H2516" s="3" t="s">
        <v>34</v>
      </c>
      <c r="I2516" s="3" t="s">
        <v>77</v>
      </c>
      <c r="J2516" s="3" t="s">
        <v>36</v>
      </c>
      <c r="K2516" s="3" t="s">
        <v>42</v>
      </c>
      <c r="L2516" s="5">
        <v>6.25</v>
      </c>
      <c r="M2516" s="4">
        <v>3</v>
      </c>
      <c r="N2516" s="5">
        <v>10.624999987500001</v>
      </c>
      <c r="O2516" s="5">
        <v>3.5416666625</v>
      </c>
      <c r="P2516" s="4">
        <v>22</v>
      </c>
      <c r="Q2516" s="6">
        <v>13.636363636363599</v>
      </c>
      <c r="R2516" s="7">
        <v>1.22727272727273</v>
      </c>
      <c r="S2516" s="6">
        <v>0</v>
      </c>
      <c r="T2516" s="5">
        <v>0</v>
      </c>
      <c r="U2516" s="5">
        <v>0</v>
      </c>
      <c r="V2516" s="5">
        <f t="shared" si="205"/>
        <v>10.624999987500001</v>
      </c>
      <c r="W2516" s="5">
        <f t="shared" si="201"/>
        <v>-10.624999987500001</v>
      </c>
      <c r="X2516" s="8">
        <f t="shared" si="202"/>
        <v>-1</v>
      </c>
      <c r="Y2516" s="4">
        <v>0</v>
      </c>
      <c r="Z2516" s="9" t="str">
        <f t="shared" si="203"/>
        <v>NA</v>
      </c>
      <c r="AA2516" s="10">
        <f t="shared" si="204"/>
        <v>0</v>
      </c>
    </row>
    <row r="2517" spans="1:27" x14ac:dyDescent="0.55000000000000004">
      <c r="A2517" s="3" t="s">
        <v>71</v>
      </c>
      <c r="B2517" s="3" t="s">
        <v>72</v>
      </c>
      <c r="C2517" s="3" t="s">
        <v>4229</v>
      </c>
      <c r="D2517" s="3" t="s">
        <v>3413</v>
      </c>
      <c r="E2517" s="4" t="s">
        <v>47</v>
      </c>
      <c r="F2517" s="3" t="s">
        <v>32</v>
      </c>
      <c r="G2517" s="3" t="s">
        <v>482</v>
      </c>
      <c r="H2517" s="3" t="s">
        <v>34</v>
      </c>
      <c r="I2517" s="3" t="s">
        <v>77</v>
      </c>
      <c r="J2517" s="3" t="s">
        <v>36</v>
      </c>
      <c r="K2517" s="3" t="s">
        <v>42</v>
      </c>
      <c r="L2517" s="5">
        <v>6.25</v>
      </c>
      <c r="M2517" s="4">
        <v>8</v>
      </c>
      <c r="N2517" s="5">
        <v>10.6875</v>
      </c>
      <c r="O2517" s="5">
        <v>1.3359375</v>
      </c>
      <c r="P2517" s="4">
        <v>117</v>
      </c>
      <c r="Q2517" s="6">
        <v>6.83760683760684</v>
      </c>
      <c r="R2517" s="7">
        <v>4.1871794871794901</v>
      </c>
      <c r="S2517" s="6">
        <v>0</v>
      </c>
      <c r="T2517" s="5">
        <v>0</v>
      </c>
      <c r="U2517" s="5">
        <v>0</v>
      </c>
      <c r="V2517" s="5">
        <f t="shared" si="205"/>
        <v>10.6875</v>
      </c>
      <c r="W2517" s="5">
        <f t="shared" si="201"/>
        <v>-10.6875</v>
      </c>
      <c r="X2517" s="8">
        <f t="shared" si="202"/>
        <v>-1</v>
      </c>
      <c r="Y2517" s="4">
        <v>0</v>
      </c>
      <c r="Z2517" s="9" t="str">
        <f t="shared" si="203"/>
        <v>NA</v>
      </c>
      <c r="AA2517" s="10">
        <f t="shared" si="204"/>
        <v>0</v>
      </c>
    </row>
    <row r="2518" spans="1:27" x14ac:dyDescent="0.55000000000000004">
      <c r="A2518" s="3" t="s">
        <v>71</v>
      </c>
      <c r="B2518" s="3" t="s">
        <v>72</v>
      </c>
      <c r="C2518" s="3" t="s">
        <v>4230</v>
      </c>
      <c r="D2518" s="3" t="s">
        <v>3370</v>
      </c>
      <c r="E2518" s="4" t="s">
        <v>47</v>
      </c>
      <c r="F2518" s="3" t="s">
        <v>125</v>
      </c>
      <c r="G2518" s="3" t="s">
        <v>3601</v>
      </c>
      <c r="H2518" s="3" t="s">
        <v>34</v>
      </c>
      <c r="I2518" s="3" t="s">
        <v>77</v>
      </c>
      <c r="J2518" s="3" t="s">
        <v>36</v>
      </c>
      <c r="K2518" s="3" t="s">
        <v>61</v>
      </c>
      <c r="L2518" s="5">
        <v>6.25</v>
      </c>
      <c r="M2518" s="4">
        <v>2</v>
      </c>
      <c r="N2518" s="5">
        <v>10.7125</v>
      </c>
      <c r="O2518" s="5">
        <v>5.3562500000000002</v>
      </c>
      <c r="P2518" s="4">
        <v>133</v>
      </c>
      <c r="Q2518" s="6">
        <v>1.5037593984962401</v>
      </c>
      <c r="R2518" s="7">
        <v>2.8778195488721798</v>
      </c>
      <c r="S2518" s="6">
        <v>0</v>
      </c>
      <c r="T2518" s="5">
        <v>0</v>
      </c>
      <c r="U2518" s="5">
        <v>0</v>
      </c>
      <c r="V2518" s="5">
        <f t="shared" si="205"/>
        <v>10.7125</v>
      </c>
      <c r="W2518" s="5">
        <f t="shared" si="201"/>
        <v>-10.7125</v>
      </c>
      <c r="X2518" s="8">
        <f t="shared" si="202"/>
        <v>-1</v>
      </c>
      <c r="Y2518" s="4">
        <v>0</v>
      </c>
      <c r="Z2518" s="9" t="str">
        <f t="shared" si="203"/>
        <v>NA</v>
      </c>
      <c r="AA2518" s="10">
        <f t="shared" si="204"/>
        <v>0</v>
      </c>
    </row>
    <row r="2519" spans="1:27" x14ac:dyDescent="0.55000000000000004">
      <c r="A2519" s="3" t="s">
        <v>71</v>
      </c>
      <c r="B2519" s="3" t="s">
        <v>72</v>
      </c>
      <c r="C2519" s="3" t="s">
        <v>4231</v>
      </c>
      <c r="D2519" s="3" t="s">
        <v>640</v>
      </c>
      <c r="E2519" s="4" t="s">
        <v>47</v>
      </c>
      <c r="F2519" s="3" t="s">
        <v>40</v>
      </c>
      <c r="G2519" s="3" t="s">
        <v>3195</v>
      </c>
      <c r="H2519" s="3" t="s">
        <v>34</v>
      </c>
      <c r="I2519" s="3" t="s">
        <v>77</v>
      </c>
      <c r="J2519" s="3" t="s">
        <v>36</v>
      </c>
      <c r="K2519" s="3" t="s">
        <v>42</v>
      </c>
      <c r="L2519" s="5">
        <v>6.25</v>
      </c>
      <c r="M2519" s="4">
        <v>4</v>
      </c>
      <c r="N2519" s="5">
        <v>10.7125</v>
      </c>
      <c r="O2519" s="5">
        <v>2.6781250000000001</v>
      </c>
      <c r="P2519" s="4">
        <v>69</v>
      </c>
      <c r="Q2519" s="6">
        <v>5.7971014492753596</v>
      </c>
      <c r="R2519" s="7">
        <v>1.58666666666667</v>
      </c>
      <c r="S2519" s="6">
        <v>0</v>
      </c>
      <c r="T2519" s="5">
        <v>0</v>
      </c>
      <c r="U2519" s="5">
        <v>0</v>
      </c>
      <c r="V2519" s="5">
        <f t="shared" si="205"/>
        <v>10.7125</v>
      </c>
      <c r="W2519" s="5">
        <f t="shared" si="201"/>
        <v>-10.7125</v>
      </c>
      <c r="X2519" s="8">
        <f t="shared" si="202"/>
        <v>-1</v>
      </c>
      <c r="Y2519" s="4">
        <v>0</v>
      </c>
      <c r="Z2519" s="9" t="str">
        <f t="shared" si="203"/>
        <v>NA</v>
      </c>
      <c r="AA2519" s="10">
        <f t="shared" si="204"/>
        <v>0</v>
      </c>
    </row>
    <row r="2520" spans="1:27" x14ac:dyDescent="0.55000000000000004">
      <c r="A2520" s="3" t="s">
        <v>71</v>
      </c>
      <c r="B2520" s="3" t="s">
        <v>72</v>
      </c>
      <c r="C2520" s="3" t="s">
        <v>4232</v>
      </c>
      <c r="D2520" s="3" t="s">
        <v>4233</v>
      </c>
      <c r="E2520" s="4" t="s">
        <v>47</v>
      </c>
      <c r="F2520" s="3" t="s">
        <v>173</v>
      </c>
      <c r="G2520" s="3" t="s">
        <v>3418</v>
      </c>
      <c r="H2520" s="3" t="s">
        <v>1727</v>
      </c>
      <c r="I2520" s="3" t="s">
        <v>77</v>
      </c>
      <c r="J2520" s="3" t="s">
        <v>36</v>
      </c>
      <c r="K2520" s="3" t="s">
        <v>42</v>
      </c>
      <c r="L2520" s="5">
        <v>6.25</v>
      </c>
      <c r="M2520" s="4">
        <v>3</v>
      </c>
      <c r="N2520" s="5">
        <v>10.7374999875</v>
      </c>
      <c r="O2520" s="5">
        <v>3.5791666625</v>
      </c>
      <c r="P2520" s="4">
        <v>39</v>
      </c>
      <c r="Q2520" s="6">
        <v>7.6923076923076898</v>
      </c>
      <c r="R2520" s="7">
        <v>1.41794871794872</v>
      </c>
      <c r="S2520" s="6">
        <v>0</v>
      </c>
      <c r="T2520" s="5">
        <v>0</v>
      </c>
      <c r="U2520" s="5">
        <v>0</v>
      </c>
      <c r="V2520" s="5">
        <f t="shared" si="205"/>
        <v>10.7374999875</v>
      </c>
      <c r="W2520" s="5">
        <f t="shared" si="201"/>
        <v>-10.7374999875</v>
      </c>
      <c r="X2520" s="8">
        <f t="shared" si="202"/>
        <v>-1</v>
      </c>
      <c r="Y2520" s="4">
        <v>0</v>
      </c>
      <c r="Z2520" s="9" t="str">
        <f t="shared" si="203"/>
        <v>NA</v>
      </c>
      <c r="AA2520" s="10">
        <f t="shared" si="204"/>
        <v>0</v>
      </c>
    </row>
    <row r="2521" spans="1:27" x14ac:dyDescent="0.55000000000000004">
      <c r="A2521" s="3" t="s">
        <v>71</v>
      </c>
      <c r="B2521" s="3" t="s">
        <v>72</v>
      </c>
      <c r="C2521" s="3" t="s">
        <v>4234</v>
      </c>
      <c r="D2521" s="3" t="s">
        <v>2292</v>
      </c>
      <c r="E2521" s="4" t="s">
        <v>47</v>
      </c>
      <c r="F2521" s="3" t="s">
        <v>40</v>
      </c>
      <c r="G2521" s="3" t="s">
        <v>2987</v>
      </c>
      <c r="H2521" s="3" t="s">
        <v>34</v>
      </c>
      <c r="I2521" s="3" t="s">
        <v>77</v>
      </c>
      <c r="J2521" s="3" t="s">
        <v>36</v>
      </c>
      <c r="K2521" s="3" t="s">
        <v>42</v>
      </c>
      <c r="L2521" s="5">
        <v>6.25</v>
      </c>
      <c r="M2521" s="4">
        <v>3</v>
      </c>
      <c r="N2521" s="5">
        <v>10.749999975</v>
      </c>
      <c r="O2521" s="5">
        <v>3.5833333249999999</v>
      </c>
      <c r="P2521" s="4">
        <v>6</v>
      </c>
      <c r="Q2521" s="6">
        <v>50</v>
      </c>
      <c r="R2521" s="7">
        <v>1.5</v>
      </c>
      <c r="S2521" s="6">
        <v>0</v>
      </c>
      <c r="T2521" s="5">
        <v>0</v>
      </c>
      <c r="U2521" s="5">
        <v>0</v>
      </c>
      <c r="V2521" s="5">
        <f t="shared" si="205"/>
        <v>10.749999975</v>
      </c>
      <c r="W2521" s="5">
        <f t="shared" si="201"/>
        <v>-10.749999975</v>
      </c>
      <c r="X2521" s="8">
        <f t="shared" si="202"/>
        <v>-1</v>
      </c>
      <c r="Y2521" s="4">
        <v>0</v>
      </c>
      <c r="Z2521" s="9" t="str">
        <f t="shared" si="203"/>
        <v>NA</v>
      </c>
      <c r="AA2521" s="10">
        <f t="shared" si="204"/>
        <v>0</v>
      </c>
    </row>
    <row r="2522" spans="1:27" x14ac:dyDescent="0.55000000000000004">
      <c r="A2522" s="3" t="s">
        <v>71</v>
      </c>
      <c r="B2522" s="3" t="s">
        <v>72</v>
      </c>
      <c r="C2522" s="3" t="s">
        <v>4235</v>
      </c>
      <c r="D2522" s="3" t="s">
        <v>3413</v>
      </c>
      <c r="E2522" s="4" t="s">
        <v>47</v>
      </c>
      <c r="F2522" s="3" t="s">
        <v>173</v>
      </c>
      <c r="G2522" s="3" t="s">
        <v>385</v>
      </c>
      <c r="H2522" s="3" t="s">
        <v>34</v>
      </c>
      <c r="I2522" s="3" t="s">
        <v>77</v>
      </c>
      <c r="J2522" s="3" t="s">
        <v>36</v>
      </c>
      <c r="K2522" s="3" t="s">
        <v>42</v>
      </c>
      <c r="L2522" s="5">
        <v>6.25</v>
      </c>
      <c r="M2522" s="4">
        <v>5</v>
      </c>
      <c r="N2522" s="5">
        <v>10.8</v>
      </c>
      <c r="O2522" s="5">
        <v>2.16</v>
      </c>
      <c r="P2522" s="4">
        <v>61</v>
      </c>
      <c r="Q2522" s="6">
        <v>8.1967213114754092</v>
      </c>
      <c r="R2522" s="7">
        <v>1.35901639344262</v>
      </c>
      <c r="S2522" s="6">
        <v>0</v>
      </c>
      <c r="T2522" s="5">
        <v>0</v>
      </c>
      <c r="U2522" s="5">
        <v>0</v>
      </c>
      <c r="V2522" s="5">
        <f t="shared" si="205"/>
        <v>10.8</v>
      </c>
      <c r="W2522" s="5">
        <f t="shared" si="201"/>
        <v>-10.8</v>
      </c>
      <c r="X2522" s="8">
        <f t="shared" si="202"/>
        <v>-1</v>
      </c>
      <c r="Y2522" s="4">
        <v>0</v>
      </c>
      <c r="Z2522" s="9" t="str">
        <f t="shared" si="203"/>
        <v>NA</v>
      </c>
      <c r="AA2522" s="10">
        <f t="shared" si="204"/>
        <v>0</v>
      </c>
    </row>
    <row r="2523" spans="1:27" x14ac:dyDescent="0.55000000000000004">
      <c r="A2523" s="3" t="s">
        <v>71</v>
      </c>
      <c r="B2523" s="3" t="s">
        <v>72</v>
      </c>
      <c r="C2523" s="3" t="s">
        <v>4236</v>
      </c>
      <c r="D2523" s="3" t="s">
        <v>4237</v>
      </c>
      <c r="E2523" s="4" t="s">
        <v>47</v>
      </c>
      <c r="F2523" s="3" t="s">
        <v>173</v>
      </c>
      <c r="G2523" s="3" t="s">
        <v>2718</v>
      </c>
      <c r="H2523" s="3" t="s">
        <v>34</v>
      </c>
      <c r="I2523" s="3" t="s">
        <v>77</v>
      </c>
      <c r="J2523" s="3" t="s">
        <v>36</v>
      </c>
      <c r="K2523" s="3" t="s">
        <v>42</v>
      </c>
      <c r="L2523" s="5">
        <v>6.25</v>
      </c>
      <c r="M2523" s="4">
        <v>6</v>
      </c>
      <c r="N2523" s="5">
        <v>10.875</v>
      </c>
      <c r="O2523" s="5">
        <v>1.8125</v>
      </c>
      <c r="P2523" s="4">
        <v>384</v>
      </c>
      <c r="Q2523" s="6">
        <v>1.5625</v>
      </c>
      <c r="R2523" s="7">
        <v>2.8671875</v>
      </c>
      <c r="S2523" s="6">
        <v>0</v>
      </c>
      <c r="T2523" s="5">
        <v>0</v>
      </c>
      <c r="U2523" s="5">
        <v>0</v>
      </c>
      <c r="V2523" s="5">
        <f t="shared" si="205"/>
        <v>10.875</v>
      </c>
      <c r="W2523" s="5">
        <f t="shared" si="201"/>
        <v>-10.875</v>
      </c>
      <c r="X2523" s="8">
        <f t="shared" si="202"/>
        <v>-1</v>
      </c>
      <c r="Y2523" s="4">
        <v>0</v>
      </c>
      <c r="Z2523" s="9" t="str">
        <f t="shared" si="203"/>
        <v>NA</v>
      </c>
      <c r="AA2523" s="10">
        <f t="shared" si="204"/>
        <v>0</v>
      </c>
    </row>
    <row r="2524" spans="1:27" x14ac:dyDescent="0.55000000000000004">
      <c r="A2524" s="3" t="s">
        <v>71</v>
      </c>
      <c r="B2524" s="3" t="s">
        <v>72</v>
      </c>
      <c r="C2524" s="3" t="s">
        <v>4238</v>
      </c>
      <c r="D2524" s="3" t="s">
        <v>4239</v>
      </c>
      <c r="E2524" s="4" t="s">
        <v>47</v>
      </c>
      <c r="F2524" s="3" t="s">
        <v>173</v>
      </c>
      <c r="G2524" s="3" t="s">
        <v>2806</v>
      </c>
      <c r="H2524" s="3" t="s">
        <v>34</v>
      </c>
      <c r="I2524" s="3" t="s">
        <v>77</v>
      </c>
      <c r="J2524" s="3" t="s">
        <v>36</v>
      </c>
      <c r="K2524" s="3" t="s">
        <v>42</v>
      </c>
      <c r="L2524" s="5">
        <v>6.25</v>
      </c>
      <c r="M2524" s="4">
        <v>6</v>
      </c>
      <c r="N2524" s="5">
        <v>10.9125</v>
      </c>
      <c r="O2524" s="5">
        <v>1.8187500000000001</v>
      </c>
      <c r="P2524" s="4">
        <v>42</v>
      </c>
      <c r="Q2524" s="6">
        <v>14.285714285714301</v>
      </c>
      <c r="R2524" s="7">
        <v>1.71190476190476</v>
      </c>
      <c r="S2524" s="6">
        <v>0</v>
      </c>
      <c r="T2524" s="5">
        <v>0</v>
      </c>
      <c r="U2524" s="5">
        <v>0</v>
      </c>
      <c r="V2524" s="5">
        <f t="shared" si="205"/>
        <v>10.9125</v>
      </c>
      <c r="W2524" s="5">
        <f t="shared" si="201"/>
        <v>-10.9125</v>
      </c>
      <c r="X2524" s="8">
        <f t="shared" si="202"/>
        <v>-1</v>
      </c>
      <c r="Y2524" s="4">
        <v>0</v>
      </c>
      <c r="Z2524" s="9" t="str">
        <f t="shared" si="203"/>
        <v>NA</v>
      </c>
      <c r="AA2524" s="10">
        <f t="shared" si="204"/>
        <v>0</v>
      </c>
    </row>
    <row r="2525" spans="1:27" x14ac:dyDescent="0.55000000000000004">
      <c r="A2525" s="3" t="s">
        <v>71</v>
      </c>
      <c r="B2525" s="3" t="s">
        <v>72</v>
      </c>
      <c r="C2525" s="3" t="s">
        <v>4240</v>
      </c>
      <c r="D2525" s="3" t="s">
        <v>237</v>
      </c>
      <c r="E2525" s="4" t="s">
        <v>47</v>
      </c>
      <c r="F2525" s="3" t="s">
        <v>104</v>
      </c>
      <c r="G2525" s="3" t="s">
        <v>232</v>
      </c>
      <c r="H2525" s="3" t="s">
        <v>34</v>
      </c>
      <c r="I2525" s="3" t="s">
        <v>77</v>
      </c>
      <c r="J2525" s="3" t="s">
        <v>36</v>
      </c>
      <c r="K2525" s="3" t="s">
        <v>37</v>
      </c>
      <c r="L2525" s="5">
        <v>6.25</v>
      </c>
      <c r="M2525" s="4">
        <v>6</v>
      </c>
      <c r="N2525" s="5">
        <v>10.9125</v>
      </c>
      <c r="O2525" s="5">
        <v>1.8187500000000001</v>
      </c>
      <c r="P2525" s="4">
        <v>53</v>
      </c>
      <c r="Q2525" s="6">
        <v>11.320754716981099</v>
      </c>
      <c r="R2525" s="7">
        <v>1.32075471698113</v>
      </c>
      <c r="S2525" s="6">
        <v>0</v>
      </c>
      <c r="T2525" s="5">
        <v>0</v>
      </c>
      <c r="U2525" s="5">
        <v>0</v>
      </c>
      <c r="V2525" s="5">
        <f t="shared" si="205"/>
        <v>10.9125</v>
      </c>
      <c r="W2525" s="5">
        <f t="shared" si="201"/>
        <v>-10.9125</v>
      </c>
      <c r="X2525" s="8">
        <f t="shared" si="202"/>
        <v>-1</v>
      </c>
      <c r="Y2525" s="4">
        <v>0</v>
      </c>
      <c r="Z2525" s="9" t="str">
        <f t="shared" si="203"/>
        <v>NA</v>
      </c>
      <c r="AA2525" s="10">
        <f t="shared" si="204"/>
        <v>0</v>
      </c>
    </row>
    <row r="2526" spans="1:27" x14ac:dyDescent="0.55000000000000004">
      <c r="A2526" s="3" t="s">
        <v>71</v>
      </c>
      <c r="B2526" s="3" t="s">
        <v>72</v>
      </c>
      <c r="C2526" s="3" t="s">
        <v>4241</v>
      </c>
      <c r="D2526" s="3" t="s">
        <v>4242</v>
      </c>
      <c r="E2526" s="4" t="s">
        <v>47</v>
      </c>
      <c r="F2526" s="3" t="s">
        <v>104</v>
      </c>
      <c r="G2526" s="3" t="s">
        <v>105</v>
      </c>
      <c r="H2526" s="3" t="s">
        <v>34</v>
      </c>
      <c r="I2526" s="3" t="s">
        <v>77</v>
      </c>
      <c r="J2526" s="3" t="s">
        <v>36</v>
      </c>
      <c r="K2526" s="3" t="s">
        <v>37</v>
      </c>
      <c r="L2526" s="5">
        <v>6.25</v>
      </c>
      <c r="M2526" s="4">
        <v>3</v>
      </c>
      <c r="N2526" s="5">
        <v>10.9249999875</v>
      </c>
      <c r="O2526" s="5">
        <v>3.6416666625</v>
      </c>
      <c r="P2526" s="4">
        <v>22</v>
      </c>
      <c r="Q2526" s="6">
        <v>13.636363636363599</v>
      </c>
      <c r="R2526" s="7">
        <v>1.45409090909091</v>
      </c>
      <c r="S2526" s="6">
        <v>0</v>
      </c>
      <c r="T2526" s="5">
        <v>0</v>
      </c>
      <c r="U2526" s="5">
        <v>0</v>
      </c>
      <c r="V2526" s="5">
        <f t="shared" si="205"/>
        <v>10.9249999875</v>
      </c>
      <c r="W2526" s="5">
        <f t="shared" si="201"/>
        <v>-10.9249999875</v>
      </c>
      <c r="X2526" s="8">
        <f t="shared" si="202"/>
        <v>-1</v>
      </c>
      <c r="Y2526" s="4">
        <v>0</v>
      </c>
      <c r="Z2526" s="9" t="str">
        <f t="shared" si="203"/>
        <v>NA</v>
      </c>
      <c r="AA2526" s="10">
        <f t="shared" si="204"/>
        <v>0</v>
      </c>
    </row>
    <row r="2527" spans="1:27" x14ac:dyDescent="0.55000000000000004">
      <c r="A2527" s="3" t="s">
        <v>71</v>
      </c>
      <c r="B2527" s="3" t="s">
        <v>72</v>
      </c>
      <c r="C2527" s="3" t="s">
        <v>4243</v>
      </c>
      <c r="D2527" s="3" t="s">
        <v>2998</v>
      </c>
      <c r="E2527" s="4" t="s">
        <v>47</v>
      </c>
      <c r="F2527" s="3" t="s">
        <v>104</v>
      </c>
      <c r="G2527" s="3" t="s">
        <v>2914</v>
      </c>
      <c r="H2527" s="3" t="s">
        <v>34</v>
      </c>
      <c r="I2527" s="3" t="s">
        <v>77</v>
      </c>
      <c r="J2527" s="3" t="s">
        <v>36</v>
      </c>
      <c r="K2527" s="3" t="s">
        <v>61</v>
      </c>
      <c r="L2527" s="5">
        <v>6.25</v>
      </c>
      <c r="M2527" s="4">
        <v>5</v>
      </c>
      <c r="N2527" s="5">
        <v>10.925000000000001</v>
      </c>
      <c r="O2527" s="5">
        <v>2.1850000000000001</v>
      </c>
      <c r="P2527" s="4">
        <v>99</v>
      </c>
      <c r="Q2527" s="6">
        <v>5.0505050505050502</v>
      </c>
      <c r="R2527" s="7">
        <v>1.7969696969697</v>
      </c>
      <c r="S2527" s="6">
        <v>0</v>
      </c>
      <c r="T2527" s="5">
        <v>0</v>
      </c>
      <c r="U2527" s="5">
        <v>0</v>
      </c>
      <c r="V2527" s="5">
        <f t="shared" si="205"/>
        <v>10.925000000000001</v>
      </c>
      <c r="W2527" s="5">
        <f t="shared" si="201"/>
        <v>-10.925000000000001</v>
      </c>
      <c r="X2527" s="8">
        <f t="shared" si="202"/>
        <v>-1</v>
      </c>
      <c r="Y2527" s="4">
        <v>0</v>
      </c>
      <c r="Z2527" s="9" t="str">
        <f t="shared" si="203"/>
        <v>NA</v>
      </c>
      <c r="AA2527" s="10">
        <f t="shared" si="204"/>
        <v>0</v>
      </c>
    </row>
    <row r="2528" spans="1:27" x14ac:dyDescent="0.55000000000000004">
      <c r="A2528" s="3" t="s">
        <v>71</v>
      </c>
      <c r="B2528" s="3" t="s">
        <v>72</v>
      </c>
      <c r="C2528" s="3" t="s">
        <v>4244</v>
      </c>
      <c r="D2528" s="3" t="s">
        <v>2196</v>
      </c>
      <c r="E2528" s="4" t="s">
        <v>47</v>
      </c>
      <c r="F2528" s="3" t="s">
        <v>40</v>
      </c>
      <c r="G2528" s="3" t="s">
        <v>2932</v>
      </c>
      <c r="H2528" s="3" t="s">
        <v>34</v>
      </c>
      <c r="I2528" s="3" t="s">
        <v>77</v>
      </c>
      <c r="J2528" s="3" t="s">
        <v>36</v>
      </c>
      <c r="K2528" s="3" t="s">
        <v>42</v>
      </c>
      <c r="L2528" s="5">
        <v>6.25</v>
      </c>
      <c r="M2528" s="4">
        <v>4</v>
      </c>
      <c r="N2528" s="5">
        <v>10.9375</v>
      </c>
      <c r="O2528" s="5">
        <v>2.734375</v>
      </c>
      <c r="P2528" s="4">
        <v>17</v>
      </c>
      <c r="Q2528" s="6">
        <v>23.529411764705898</v>
      </c>
      <c r="R2528" s="7">
        <v>1.52823529411765</v>
      </c>
      <c r="S2528" s="6">
        <v>0</v>
      </c>
      <c r="T2528" s="5">
        <v>0</v>
      </c>
      <c r="U2528" s="5">
        <v>0</v>
      </c>
      <c r="V2528" s="5">
        <f t="shared" si="205"/>
        <v>10.9375</v>
      </c>
      <c r="W2528" s="5">
        <f t="shared" si="201"/>
        <v>-10.9375</v>
      </c>
      <c r="X2528" s="8">
        <f t="shared" si="202"/>
        <v>-1</v>
      </c>
      <c r="Y2528" s="4">
        <v>0</v>
      </c>
      <c r="Z2528" s="9" t="str">
        <f t="shared" si="203"/>
        <v>NA</v>
      </c>
      <c r="AA2528" s="10">
        <f t="shared" si="204"/>
        <v>0</v>
      </c>
    </row>
    <row r="2529" spans="1:27" x14ac:dyDescent="0.55000000000000004">
      <c r="A2529" s="3" t="s">
        <v>71</v>
      </c>
      <c r="B2529" s="3" t="s">
        <v>72</v>
      </c>
      <c r="C2529" s="3" t="s">
        <v>4245</v>
      </c>
      <c r="D2529" s="3" t="s">
        <v>1855</v>
      </c>
      <c r="E2529" s="4" t="s">
        <v>47</v>
      </c>
      <c r="F2529" s="3" t="s">
        <v>32</v>
      </c>
      <c r="G2529" s="3" t="s">
        <v>2714</v>
      </c>
      <c r="H2529" s="3" t="s">
        <v>34</v>
      </c>
      <c r="I2529" s="3" t="s">
        <v>77</v>
      </c>
      <c r="J2529" s="3" t="s">
        <v>36</v>
      </c>
      <c r="K2529" s="3" t="s">
        <v>61</v>
      </c>
      <c r="L2529" s="5">
        <v>6.25</v>
      </c>
      <c r="M2529" s="4">
        <v>16</v>
      </c>
      <c r="N2529" s="5">
        <v>10.9625</v>
      </c>
      <c r="O2529" s="5">
        <v>0.68515625000000002</v>
      </c>
      <c r="P2529" s="4">
        <v>306</v>
      </c>
      <c r="Q2529" s="6">
        <v>5.2287581699346397</v>
      </c>
      <c r="R2529" s="7">
        <v>5.7029411764705902</v>
      </c>
      <c r="S2529" s="6">
        <v>0</v>
      </c>
      <c r="T2529" s="5">
        <v>0</v>
      </c>
      <c r="U2529" s="5">
        <v>0</v>
      </c>
      <c r="V2529" s="5">
        <f t="shared" si="205"/>
        <v>10.9625</v>
      </c>
      <c r="W2529" s="5">
        <f t="shared" si="201"/>
        <v>-10.9625</v>
      </c>
      <c r="X2529" s="8">
        <f t="shared" si="202"/>
        <v>-1</v>
      </c>
      <c r="Y2529" s="4">
        <v>0</v>
      </c>
      <c r="Z2529" s="9" t="str">
        <f t="shared" si="203"/>
        <v>NA</v>
      </c>
      <c r="AA2529" s="10">
        <f t="shared" si="204"/>
        <v>0</v>
      </c>
    </row>
    <row r="2530" spans="1:27" x14ac:dyDescent="0.55000000000000004">
      <c r="A2530" s="3" t="s">
        <v>71</v>
      </c>
      <c r="B2530" s="3" t="s">
        <v>72</v>
      </c>
      <c r="C2530" s="3" t="s">
        <v>4246</v>
      </c>
      <c r="D2530" s="3" t="s">
        <v>3126</v>
      </c>
      <c r="E2530" s="4" t="s">
        <v>47</v>
      </c>
      <c r="F2530" s="3" t="s">
        <v>133</v>
      </c>
      <c r="G2530" s="3" t="s">
        <v>3024</v>
      </c>
      <c r="H2530" s="3" t="s">
        <v>34</v>
      </c>
      <c r="I2530" s="3" t="s">
        <v>77</v>
      </c>
      <c r="J2530" s="3" t="s">
        <v>36</v>
      </c>
      <c r="K2530" s="3" t="s">
        <v>61</v>
      </c>
      <c r="L2530" s="5">
        <v>6.25</v>
      </c>
      <c r="M2530" s="4">
        <v>3</v>
      </c>
      <c r="N2530" s="5">
        <v>10.974999974999999</v>
      </c>
      <c r="O2530" s="5">
        <v>3.6583333250000001</v>
      </c>
      <c r="P2530" s="4">
        <v>36</v>
      </c>
      <c r="Q2530" s="6">
        <v>8.3333333333333304</v>
      </c>
      <c r="R2530" s="7">
        <v>2.2611111111111102</v>
      </c>
      <c r="S2530" s="6">
        <v>0</v>
      </c>
      <c r="T2530" s="5">
        <v>0</v>
      </c>
      <c r="U2530" s="5">
        <v>0</v>
      </c>
      <c r="V2530" s="5">
        <f t="shared" si="205"/>
        <v>10.974999974999999</v>
      </c>
      <c r="W2530" s="5">
        <f t="shared" si="201"/>
        <v>-10.974999974999999</v>
      </c>
      <c r="X2530" s="8">
        <f t="shared" si="202"/>
        <v>-1</v>
      </c>
      <c r="Y2530" s="4">
        <v>0</v>
      </c>
      <c r="Z2530" s="9" t="str">
        <f t="shared" si="203"/>
        <v>NA</v>
      </c>
      <c r="AA2530" s="10">
        <f t="shared" si="204"/>
        <v>0</v>
      </c>
    </row>
    <row r="2531" spans="1:27" x14ac:dyDescent="0.55000000000000004">
      <c r="A2531" s="3" t="s">
        <v>71</v>
      </c>
      <c r="B2531" s="3" t="s">
        <v>72</v>
      </c>
      <c r="C2531" s="3" t="s">
        <v>4247</v>
      </c>
      <c r="D2531" s="3" t="s">
        <v>4248</v>
      </c>
      <c r="E2531" s="4" t="s">
        <v>47</v>
      </c>
      <c r="F2531" s="3" t="s">
        <v>173</v>
      </c>
      <c r="G2531" s="3" t="s">
        <v>3259</v>
      </c>
      <c r="H2531" s="3" t="s">
        <v>34</v>
      </c>
      <c r="I2531" s="3" t="s">
        <v>77</v>
      </c>
      <c r="J2531" s="3" t="s">
        <v>36</v>
      </c>
      <c r="K2531" s="3" t="s">
        <v>42</v>
      </c>
      <c r="L2531" s="5">
        <v>6.25</v>
      </c>
      <c r="M2531" s="4">
        <v>7</v>
      </c>
      <c r="N2531" s="5">
        <v>10.9999999375</v>
      </c>
      <c r="O2531" s="5">
        <v>1.5714285625</v>
      </c>
      <c r="P2531" s="4">
        <v>243</v>
      </c>
      <c r="Q2531" s="6">
        <v>2.8806584362139902</v>
      </c>
      <c r="R2531" s="7">
        <v>1.5884773662551399</v>
      </c>
      <c r="S2531" s="6">
        <v>0</v>
      </c>
      <c r="T2531" s="5">
        <v>0</v>
      </c>
      <c r="U2531" s="5">
        <v>0</v>
      </c>
      <c r="V2531" s="5">
        <f t="shared" si="205"/>
        <v>10.9999999375</v>
      </c>
      <c r="W2531" s="5">
        <f t="shared" si="201"/>
        <v>-10.9999999375</v>
      </c>
      <c r="X2531" s="8">
        <f t="shared" si="202"/>
        <v>-1</v>
      </c>
      <c r="Y2531" s="4">
        <v>0</v>
      </c>
      <c r="Z2531" s="9" t="str">
        <f t="shared" si="203"/>
        <v>NA</v>
      </c>
      <c r="AA2531" s="10">
        <f t="shared" si="204"/>
        <v>0</v>
      </c>
    </row>
    <row r="2532" spans="1:27" x14ac:dyDescent="0.55000000000000004">
      <c r="A2532" s="3" t="s">
        <v>71</v>
      </c>
      <c r="B2532" s="3" t="s">
        <v>72</v>
      </c>
      <c r="C2532" s="3" t="s">
        <v>4249</v>
      </c>
      <c r="D2532" s="3" t="s">
        <v>769</v>
      </c>
      <c r="E2532" s="4" t="s">
        <v>47</v>
      </c>
      <c r="F2532" s="3" t="s">
        <v>133</v>
      </c>
      <c r="G2532" s="3" t="s">
        <v>3313</v>
      </c>
      <c r="H2532" s="3" t="s">
        <v>34</v>
      </c>
      <c r="I2532" s="3" t="s">
        <v>77</v>
      </c>
      <c r="J2532" s="3" t="s">
        <v>36</v>
      </c>
      <c r="K2532" s="3" t="s">
        <v>42</v>
      </c>
      <c r="L2532" s="5">
        <v>6.25</v>
      </c>
      <c r="M2532" s="4">
        <v>2</v>
      </c>
      <c r="N2532" s="5">
        <v>11</v>
      </c>
      <c r="O2532" s="5">
        <v>5.5</v>
      </c>
      <c r="P2532" s="4">
        <v>6</v>
      </c>
      <c r="Q2532" s="6">
        <v>33.3333333333333</v>
      </c>
      <c r="R2532" s="7">
        <v>1.5</v>
      </c>
      <c r="S2532" s="6">
        <v>0</v>
      </c>
      <c r="T2532" s="5">
        <v>0</v>
      </c>
      <c r="U2532" s="5">
        <v>0</v>
      </c>
      <c r="V2532" s="5">
        <f t="shared" si="205"/>
        <v>11</v>
      </c>
      <c r="W2532" s="5">
        <f t="shared" si="201"/>
        <v>-11</v>
      </c>
      <c r="X2532" s="8">
        <f t="shared" si="202"/>
        <v>-1</v>
      </c>
      <c r="Y2532" s="4">
        <v>0</v>
      </c>
      <c r="Z2532" s="9" t="str">
        <f t="shared" si="203"/>
        <v>NA</v>
      </c>
      <c r="AA2532" s="10">
        <f t="shared" si="204"/>
        <v>0</v>
      </c>
    </row>
    <row r="2533" spans="1:27" x14ac:dyDescent="0.55000000000000004">
      <c r="A2533" s="3" t="s">
        <v>71</v>
      </c>
      <c r="B2533" s="3" t="s">
        <v>72</v>
      </c>
      <c r="C2533" s="3" t="s">
        <v>4250</v>
      </c>
      <c r="D2533" s="3" t="s">
        <v>506</v>
      </c>
      <c r="E2533" s="4" t="s">
        <v>47</v>
      </c>
      <c r="F2533" s="3" t="s">
        <v>221</v>
      </c>
      <c r="G2533" s="3" t="s">
        <v>222</v>
      </c>
      <c r="H2533" s="3" t="s">
        <v>34</v>
      </c>
      <c r="I2533" s="3" t="s">
        <v>77</v>
      </c>
      <c r="J2533" s="3" t="s">
        <v>36</v>
      </c>
      <c r="K2533" s="3" t="s">
        <v>61</v>
      </c>
      <c r="L2533" s="5">
        <v>6.25</v>
      </c>
      <c r="M2533" s="4">
        <v>5</v>
      </c>
      <c r="N2533" s="5">
        <v>11.025</v>
      </c>
      <c r="O2533" s="5">
        <v>2.2050000000000001</v>
      </c>
      <c r="P2533" s="4">
        <v>13</v>
      </c>
      <c r="Q2533" s="6">
        <v>38.461538461538503</v>
      </c>
      <c r="R2533" s="7">
        <v>1.07615384615385</v>
      </c>
      <c r="S2533" s="6">
        <v>0</v>
      </c>
      <c r="T2533" s="5">
        <v>0</v>
      </c>
      <c r="U2533" s="5">
        <v>0</v>
      </c>
      <c r="V2533" s="5">
        <f t="shared" si="205"/>
        <v>11.025</v>
      </c>
      <c r="W2533" s="5">
        <f t="shared" si="201"/>
        <v>-11.025</v>
      </c>
      <c r="X2533" s="8">
        <f t="shared" si="202"/>
        <v>-1</v>
      </c>
      <c r="Y2533" s="4">
        <v>0</v>
      </c>
      <c r="Z2533" s="9" t="str">
        <f t="shared" si="203"/>
        <v>NA</v>
      </c>
      <c r="AA2533" s="10">
        <f t="shared" si="204"/>
        <v>0</v>
      </c>
    </row>
    <row r="2534" spans="1:27" x14ac:dyDescent="0.55000000000000004">
      <c r="A2534" s="3" t="s">
        <v>71</v>
      </c>
      <c r="B2534" s="3" t="s">
        <v>72</v>
      </c>
      <c r="C2534" s="3" t="s">
        <v>4251</v>
      </c>
      <c r="D2534" s="3" t="s">
        <v>2504</v>
      </c>
      <c r="E2534" s="4" t="s">
        <v>47</v>
      </c>
      <c r="F2534" s="3" t="s">
        <v>104</v>
      </c>
      <c r="G2534" s="3" t="s">
        <v>3008</v>
      </c>
      <c r="H2534" s="3" t="s">
        <v>34</v>
      </c>
      <c r="I2534" s="3" t="s">
        <v>77</v>
      </c>
      <c r="J2534" s="3" t="s">
        <v>36</v>
      </c>
      <c r="K2534" s="3" t="s">
        <v>61</v>
      </c>
      <c r="L2534" s="5">
        <v>6.25</v>
      </c>
      <c r="M2534" s="4">
        <v>3</v>
      </c>
      <c r="N2534" s="5">
        <v>11.0374999875</v>
      </c>
      <c r="O2534" s="5">
        <v>3.6791666625000001</v>
      </c>
      <c r="P2534" s="4">
        <v>10</v>
      </c>
      <c r="Q2534" s="6">
        <v>30</v>
      </c>
      <c r="R2534" s="7">
        <v>1.1000000000000001</v>
      </c>
      <c r="S2534" s="6">
        <v>0</v>
      </c>
      <c r="T2534" s="5">
        <v>0</v>
      </c>
      <c r="U2534" s="5">
        <v>0</v>
      </c>
      <c r="V2534" s="5">
        <f t="shared" si="205"/>
        <v>11.0374999875</v>
      </c>
      <c r="W2534" s="5">
        <f t="shared" si="201"/>
        <v>-11.0374999875</v>
      </c>
      <c r="X2534" s="8">
        <f t="shared" si="202"/>
        <v>-1</v>
      </c>
      <c r="Y2534" s="4">
        <v>0</v>
      </c>
      <c r="Z2534" s="9" t="str">
        <f t="shared" si="203"/>
        <v>NA</v>
      </c>
      <c r="AA2534" s="10">
        <f t="shared" si="204"/>
        <v>0</v>
      </c>
    </row>
    <row r="2535" spans="1:27" x14ac:dyDescent="0.55000000000000004">
      <c r="A2535" s="3" t="s">
        <v>71</v>
      </c>
      <c r="B2535" s="3" t="s">
        <v>72</v>
      </c>
      <c r="C2535" s="3" t="s">
        <v>4252</v>
      </c>
      <c r="D2535" s="3" t="s">
        <v>3332</v>
      </c>
      <c r="E2535" s="4" t="s">
        <v>47</v>
      </c>
      <c r="F2535" s="3" t="s">
        <v>104</v>
      </c>
      <c r="G2535" s="3" t="s">
        <v>2958</v>
      </c>
      <c r="H2535" s="3" t="s">
        <v>34</v>
      </c>
      <c r="I2535" s="3" t="s">
        <v>77</v>
      </c>
      <c r="J2535" s="3" t="s">
        <v>36</v>
      </c>
      <c r="K2535" s="3" t="s">
        <v>61</v>
      </c>
      <c r="L2535" s="5">
        <v>6.25</v>
      </c>
      <c r="M2535" s="4">
        <v>6</v>
      </c>
      <c r="N2535" s="5">
        <v>11.07499995</v>
      </c>
      <c r="O2535" s="5">
        <v>1.8458333250000001</v>
      </c>
      <c r="P2535" s="4">
        <v>220</v>
      </c>
      <c r="Q2535" s="6">
        <v>2.7272727272727302</v>
      </c>
      <c r="R2535" s="7">
        <v>1.9020454545454499</v>
      </c>
      <c r="S2535" s="6">
        <v>0</v>
      </c>
      <c r="T2535" s="5">
        <v>0</v>
      </c>
      <c r="U2535" s="5">
        <v>0</v>
      </c>
      <c r="V2535" s="5">
        <f t="shared" si="205"/>
        <v>11.07499995</v>
      </c>
      <c r="W2535" s="5">
        <f t="shared" si="201"/>
        <v>-11.07499995</v>
      </c>
      <c r="X2535" s="8">
        <f t="shared" si="202"/>
        <v>-1</v>
      </c>
      <c r="Y2535" s="4">
        <v>0</v>
      </c>
      <c r="Z2535" s="9" t="str">
        <f t="shared" si="203"/>
        <v>NA</v>
      </c>
      <c r="AA2535" s="10">
        <f t="shared" si="204"/>
        <v>0</v>
      </c>
    </row>
    <row r="2536" spans="1:27" x14ac:dyDescent="0.55000000000000004">
      <c r="A2536" s="3" t="s">
        <v>71</v>
      </c>
      <c r="B2536" s="3" t="s">
        <v>72</v>
      </c>
      <c r="C2536" s="3" t="s">
        <v>4253</v>
      </c>
      <c r="D2536" s="3" t="s">
        <v>3709</v>
      </c>
      <c r="E2536" s="4" t="s">
        <v>47</v>
      </c>
      <c r="F2536" s="3" t="s">
        <v>104</v>
      </c>
      <c r="G2536" s="3" t="s">
        <v>3008</v>
      </c>
      <c r="H2536" s="3" t="s">
        <v>34</v>
      </c>
      <c r="I2536" s="3" t="s">
        <v>77</v>
      </c>
      <c r="J2536" s="3" t="s">
        <v>36</v>
      </c>
      <c r="K2536" s="3" t="s">
        <v>61</v>
      </c>
      <c r="L2536" s="5">
        <v>6.25</v>
      </c>
      <c r="M2536" s="4">
        <v>3</v>
      </c>
      <c r="N2536" s="5">
        <v>11.162499974999999</v>
      </c>
      <c r="O2536" s="5">
        <v>3.7208333249999996</v>
      </c>
      <c r="P2536" s="4">
        <v>3</v>
      </c>
      <c r="Q2536" s="6">
        <v>100</v>
      </c>
      <c r="R2536" s="7">
        <v>1</v>
      </c>
      <c r="S2536" s="6">
        <v>0</v>
      </c>
      <c r="T2536" s="5">
        <v>0</v>
      </c>
      <c r="U2536" s="5">
        <v>0</v>
      </c>
      <c r="V2536" s="5">
        <f t="shared" si="205"/>
        <v>11.162499974999999</v>
      </c>
      <c r="W2536" s="5">
        <f t="shared" si="201"/>
        <v>-11.162499974999999</v>
      </c>
      <c r="X2536" s="8">
        <f t="shared" si="202"/>
        <v>-1</v>
      </c>
      <c r="Y2536" s="4">
        <v>0</v>
      </c>
      <c r="Z2536" s="9" t="str">
        <f t="shared" si="203"/>
        <v>NA</v>
      </c>
      <c r="AA2536" s="10">
        <f t="shared" si="204"/>
        <v>0</v>
      </c>
    </row>
    <row r="2537" spans="1:27" x14ac:dyDescent="0.55000000000000004">
      <c r="A2537" s="3" t="s">
        <v>71</v>
      </c>
      <c r="B2537" s="3" t="s">
        <v>72</v>
      </c>
      <c r="C2537" s="3" t="s">
        <v>4254</v>
      </c>
      <c r="D2537" s="3" t="s">
        <v>112</v>
      </c>
      <c r="E2537" s="4" t="s">
        <v>47</v>
      </c>
      <c r="F2537" s="3" t="s">
        <v>104</v>
      </c>
      <c r="G2537" s="3" t="s">
        <v>105</v>
      </c>
      <c r="H2537" s="3" t="s">
        <v>34</v>
      </c>
      <c r="I2537" s="3" t="s">
        <v>77</v>
      </c>
      <c r="J2537" s="3" t="s">
        <v>36</v>
      </c>
      <c r="K2537" s="3" t="s">
        <v>37</v>
      </c>
      <c r="L2537" s="5">
        <v>6.25</v>
      </c>
      <c r="M2537" s="4">
        <v>4</v>
      </c>
      <c r="N2537" s="5">
        <v>11.175000000000001</v>
      </c>
      <c r="O2537" s="5">
        <v>2.7937500000000002</v>
      </c>
      <c r="P2537" s="4">
        <v>28</v>
      </c>
      <c r="Q2537" s="6">
        <v>14.285714285714301</v>
      </c>
      <c r="R2537" s="7">
        <v>1.21428571428571</v>
      </c>
      <c r="S2537" s="6">
        <v>0</v>
      </c>
      <c r="T2537" s="5">
        <v>0</v>
      </c>
      <c r="U2537" s="5">
        <v>0</v>
      </c>
      <c r="V2537" s="5">
        <f t="shared" si="205"/>
        <v>11.175000000000001</v>
      </c>
      <c r="W2537" s="5">
        <f t="shared" si="201"/>
        <v>-11.175000000000001</v>
      </c>
      <c r="X2537" s="8">
        <f t="shared" si="202"/>
        <v>-1</v>
      </c>
      <c r="Y2537" s="4">
        <v>0</v>
      </c>
      <c r="Z2537" s="9" t="str">
        <f t="shared" si="203"/>
        <v>NA</v>
      </c>
      <c r="AA2537" s="10">
        <f t="shared" si="204"/>
        <v>0</v>
      </c>
    </row>
    <row r="2538" spans="1:27" x14ac:dyDescent="0.55000000000000004">
      <c r="A2538" s="3" t="s">
        <v>71</v>
      </c>
      <c r="B2538" s="3" t="s">
        <v>72</v>
      </c>
      <c r="C2538" s="3" t="s">
        <v>4255</v>
      </c>
      <c r="D2538" s="3" t="s">
        <v>3336</v>
      </c>
      <c r="E2538" s="4" t="s">
        <v>47</v>
      </c>
      <c r="F2538" s="3" t="s">
        <v>262</v>
      </c>
      <c r="G2538" s="3" t="s">
        <v>263</v>
      </c>
      <c r="H2538" s="3" t="s">
        <v>34</v>
      </c>
      <c r="I2538" s="3" t="s">
        <v>77</v>
      </c>
      <c r="J2538" s="3" t="s">
        <v>36</v>
      </c>
      <c r="K2538" s="3" t="s">
        <v>61</v>
      </c>
      <c r="L2538" s="5">
        <v>6.25</v>
      </c>
      <c r="M2538" s="4">
        <v>4</v>
      </c>
      <c r="N2538" s="5">
        <v>11.237500000000001</v>
      </c>
      <c r="O2538" s="5">
        <v>2.8093750000000002</v>
      </c>
      <c r="P2538" s="4">
        <v>8</v>
      </c>
      <c r="Q2538" s="6">
        <v>50</v>
      </c>
      <c r="R2538" s="7">
        <v>1.2475000000000001</v>
      </c>
      <c r="S2538" s="6">
        <v>0</v>
      </c>
      <c r="T2538" s="5">
        <v>0</v>
      </c>
      <c r="U2538" s="5">
        <v>0</v>
      </c>
      <c r="V2538" s="5">
        <f t="shared" si="205"/>
        <v>11.237500000000001</v>
      </c>
      <c r="W2538" s="5">
        <f t="shared" si="201"/>
        <v>-11.237500000000001</v>
      </c>
      <c r="X2538" s="8">
        <f t="shared" si="202"/>
        <v>-1</v>
      </c>
      <c r="Y2538" s="4">
        <v>0</v>
      </c>
      <c r="Z2538" s="9" t="str">
        <f t="shared" si="203"/>
        <v>NA</v>
      </c>
      <c r="AA2538" s="10">
        <f t="shared" si="204"/>
        <v>0</v>
      </c>
    </row>
    <row r="2539" spans="1:27" x14ac:dyDescent="0.55000000000000004">
      <c r="A2539" s="3" t="s">
        <v>71</v>
      </c>
      <c r="B2539" s="3" t="s">
        <v>72</v>
      </c>
      <c r="C2539" s="3" t="s">
        <v>4256</v>
      </c>
      <c r="D2539" s="3" t="s">
        <v>3275</v>
      </c>
      <c r="E2539" s="4" t="s">
        <v>47</v>
      </c>
      <c r="F2539" s="3" t="s">
        <v>104</v>
      </c>
      <c r="G2539" s="3" t="s">
        <v>3008</v>
      </c>
      <c r="H2539" s="3" t="s">
        <v>34</v>
      </c>
      <c r="I2539" s="3" t="s">
        <v>77</v>
      </c>
      <c r="J2539" s="3" t="s">
        <v>36</v>
      </c>
      <c r="K2539" s="3" t="s">
        <v>61</v>
      </c>
      <c r="L2539" s="5">
        <v>6.25</v>
      </c>
      <c r="M2539" s="4">
        <v>4</v>
      </c>
      <c r="N2539" s="5">
        <v>11.2875</v>
      </c>
      <c r="O2539" s="5">
        <v>2.8218749999999999</v>
      </c>
      <c r="P2539" s="4">
        <v>57</v>
      </c>
      <c r="Q2539" s="6">
        <v>7.0175438596491198</v>
      </c>
      <c r="R2539" s="7">
        <v>2.47561403508772</v>
      </c>
      <c r="S2539" s="6">
        <v>0</v>
      </c>
      <c r="T2539" s="5">
        <v>0</v>
      </c>
      <c r="U2539" s="5">
        <v>0</v>
      </c>
      <c r="V2539" s="5">
        <f t="shared" si="205"/>
        <v>11.2875</v>
      </c>
      <c r="W2539" s="5">
        <f t="shared" si="201"/>
        <v>-11.2875</v>
      </c>
      <c r="X2539" s="8">
        <f t="shared" si="202"/>
        <v>-1</v>
      </c>
      <c r="Y2539" s="4">
        <v>0</v>
      </c>
      <c r="Z2539" s="9" t="str">
        <f t="shared" si="203"/>
        <v>NA</v>
      </c>
      <c r="AA2539" s="10">
        <f t="shared" si="204"/>
        <v>0</v>
      </c>
    </row>
    <row r="2540" spans="1:27" x14ac:dyDescent="0.55000000000000004">
      <c r="A2540" s="3" t="s">
        <v>71</v>
      </c>
      <c r="B2540" s="3" t="s">
        <v>72</v>
      </c>
      <c r="C2540" s="3" t="s">
        <v>4257</v>
      </c>
      <c r="D2540" s="3" t="s">
        <v>744</v>
      </c>
      <c r="E2540" s="4" t="s">
        <v>47</v>
      </c>
      <c r="F2540" s="3" t="s">
        <v>75</v>
      </c>
      <c r="G2540" s="3" t="s">
        <v>76</v>
      </c>
      <c r="H2540" s="3" t="s">
        <v>34</v>
      </c>
      <c r="I2540" s="3" t="s">
        <v>77</v>
      </c>
      <c r="J2540" s="3" t="s">
        <v>36</v>
      </c>
      <c r="K2540" s="3" t="s">
        <v>42</v>
      </c>
      <c r="L2540" s="5">
        <v>6.25</v>
      </c>
      <c r="M2540" s="4">
        <v>5</v>
      </c>
      <c r="N2540" s="5">
        <v>11.362500000000001</v>
      </c>
      <c r="O2540" s="5">
        <v>2.2725</v>
      </c>
      <c r="P2540" s="4">
        <v>78</v>
      </c>
      <c r="Q2540" s="6">
        <v>6.4102564102564097</v>
      </c>
      <c r="R2540" s="7">
        <v>1.395</v>
      </c>
      <c r="S2540" s="6">
        <v>0</v>
      </c>
      <c r="T2540" s="5">
        <v>0</v>
      </c>
      <c r="U2540" s="5">
        <v>0</v>
      </c>
      <c r="V2540" s="5">
        <f t="shared" si="205"/>
        <v>11.362500000000001</v>
      </c>
      <c r="W2540" s="5">
        <f t="shared" si="201"/>
        <v>-11.362500000000001</v>
      </c>
      <c r="X2540" s="8">
        <f t="shared" si="202"/>
        <v>-1</v>
      </c>
      <c r="Y2540" s="4">
        <v>0</v>
      </c>
      <c r="Z2540" s="9" t="str">
        <f t="shared" si="203"/>
        <v>NA</v>
      </c>
      <c r="AA2540" s="10">
        <f t="shared" si="204"/>
        <v>0</v>
      </c>
    </row>
    <row r="2541" spans="1:27" x14ac:dyDescent="0.55000000000000004">
      <c r="A2541" s="3" t="s">
        <v>71</v>
      </c>
      <c r="B2541" s="3" t="s">
        <v>72</v>
      </c>
      <c r="C2541" s="3" t="s">
        <v>4258</v>
      </c>
      <c r="D2541" s="3" t="s">
        <v>205</v>
      </c>
      <c r="E2541" s="4" t="s">
        <v>47</v>
      </c>
      <c r="F2541" s="3" t="s">
        <v>133</v>
      </c>
      <c r="G2541" s="3" t="s">
        <v>3313</v>
      </c>
      <c r="H2541" s="3" t="s">
        <v>34</v>
      </c>
      <c r="I2541" s="3" t="s">
        <v>77</v>
      </c>
      <c r="J2541" s="3" t="s">
        <v>36</v>
      </c>
      <c r="K2541" s="3" t="s">
        <v>42</v>
      </c>
      <c r="L2541" s="5">
        <v>6.25</v>
      </c>
      <c r="M2541" s="4">
        <v>2</v>
      </c>
      <c r="N2541" s="5">
        <v>11.425000000000001</v>
      </c>
      <c r="O2541" s="5">
        <v>5.7125000000000004</v>
      </c>
      <c r="P2541" s="4">
        <v>9</v>
      </c>
      <c r="Q2541" s="6">
        <v>22.2222222222222</v>
      </c>
      <c r="R2541" s="7">
        <v>1.3333333333333299</v>
      </c>
      <c r="S2541" s="6">
        <v>0</v>
      </c>
      <c r="T2541" s="5">
        <v>0</v>
      </c>
      <c r="U2541" s="5">
        <v>0</v>
      </c>
      <c r="V2541" s="5">
        <f t="shared" si="205"/>
        <v>11.425000000000001</v>
      </c>
      <c r="W2541" s="5">
        <f t="shared" si="201"/>
        <v>-11.425000000000001</v>
      </c>
      <c r="X2541" s="8">
        <f t="shared" si="202"/>
        <v>-1</v>
      </c>
      <c r="Y2541" s="4">
        <v>0</v>
      </c>
      <c r="Z2541" s="9" t="str">
        <f t="shared" si="203"/>
        <v>NA</v>
      </c>
      <c r="AA2541" s="10">
        <f t="shared" si="204"/>
        <v>0</v>
      </c>
    </row>
    <row r="2542" spans="1:27" x14ac:dyDescent="0.55000000000000004">
      <c r="A2542" s="3" t="s">
        <v>71</v>
      </c>
      <c r="B2542" s="3" t="s">
        <v>72</v>
      </c>
      <c r="C2542" s="3" t="s">
        <v>4259</v>
      </c>
      <c r="D2542" s="3" t="s">
        <v>3309</v>
      </c>
      <c r="E2542" s="4" t="s">
        <v>47</v>
      </c>
      <c r="F2542" s="3" t="s">
        <v>194</v>
      </c>
      <c r="G2542" s="3" t="s">
        <v>3610</v>
      </c>
      <c r="H2542" s="3" t="s">
        <v>34</v>
      </c>
      <c r="I2542" s="3" t="s">
        <v>77</v>
      </c>
      <c r="J2542" s="3" t="s">
        <v>36</v>
      </c>
      <c r="K2542" s="3" t="s">
        <v>61</v>
      </c>
      <c r="L2542" s="5">
        <v>6.25</v>
      </c>
      <c r="M2542" s="4">
        <v>3</v>
      </c>
      <c r="N2542" s="5">
        <v>11.4375</v>
      </c>
      <c r="O2542" s="5">
        <v>3.8125</v>
      </c>
      <c r="P2542" s="4">
        <v>16</v>
      </c>
      <c r="Q2542" s="6">
        <v>18.75</v>
      </c>
      <c r="R2542" s="7">
        <v>1</v>
      </c>
      <c r="S2542" s="6">
        <v>0</v>
      </c>
      <c r="T2542" s="5">
        <v>0</v>
      </c>
      <c r="U2542" s="5">
        <v>0</v>
      </c>
      <c r="V2542" s="5">
        <f t="shared" si="205"/>
        <v>11.4375</v>
      </c>
      <c r="W2542" s="5">
        <f t="shared" si="201"/>
        <v>-11.4375</v>
      </c>
      <c r="X2542" s="8">
        <f t="shared" si="202"/>
        <v>-1</v>
      </c>
      <c r="Y2542" s="4">
        <v>0</v>
      </c>
      <c r="Z2542" s="9" t="str">
        <f t="shared" si="203"/>
        <v>NA</v>
      </c>
      <c r="AA2542" s="10">
        <f t="shared" si="204"/>
        <v>0</v>
      </c>
    </row>
    <row r="2543" spans="1:27" x14ac:dyDescent="0.55000000000000004">
      <c r="A2543" s="3" t="s">
        <v>71</v>
      </c>
      <c r="B2543" s="3" t="s">
        <v>72</v>
      </c>
      <c r="C2543" s="3" t="s">
        <v>4260</v>
      </c>
      <c r="D2543" s="3" t="s">
        <v>4209</v>
      </c>
      <c r="E2543" s="4" t="s">
        <v>47</v>
      </c>
      <c r="F2543" s="3" t="s">
        <v>133</v>
      </c>
      <c r="G2543" s="3" t="s">
        <v>3300</v>
      </c>
      <c r="H2543" s="3" t="s">
        <v>34</v>
      </c>
      <c r="I2543" s="3" t="s">
        <v>77</v>
      </c>
      <c r="J2543" s="3" t="s">
        <v>36</v>
      </c>
      <c r="K2543" s="3" t="s">
        <v>61</v>
      </c>
      <c r="L2543" s="5">
        <v>6.25</v>
      </c>
      <c r="M2543" s="4">
        <v>4</v>
      </c>
      <c r="N2543" s="5">
        <v>11.525</v>
      </c>
      <c r="O2543" s="5">
        <v>2.8812500000000001</v>
      </c>
      <c r="P2543" s="4">
        <v>279</v>
      </c>
      <c r="Q2543" s="6">
        <v>1.4336917562724001</v>
      </c>
      <c r="R2543" s="7">
        <v>2.2594982078852999</v>
      </c>
      <c r="S2543" s="6">
        <v>0</v>
      </c>
      <c r="T2543" s="5">
        <v>0</v>
      </c>
      <c r="U2543" s="5">
        <v>0</v>
      </c>
      <c r="V2543" s="5">
        <f t="shared" si="205"/>
        <v>11.525</v>
      </c>
      <c r="W2543" s="5">
        <f t="shared" si="201"/>
        <v>-11.525</v>
      </c>
      <c r="X2543" s="8">
        <f t="shared" si="202"/>
        <v>-1</v>
      </c>
      <c r="Y2543" s="4">
        <v>0</v>
      </c>
      <c r="Z2543" s="9" t="str">
        <f t="shared" si="203"/>
        <v>NA</v>
      </c>
      <c r="AA2543" s="10">
        <f t="shared" si="204"/>
        <v>0</v>
      </c>
    </row>
    <row r="2544" spans="1:27" x14ac:dyDescent="0.55000000000000004">
      <c r="A2544" s="3" t="s">
        <v>71</v>
      </c>
      <c r="B2544" s="3" t="s">
        <v>72</v>
      </c>
      <c r="C2544" s="3" t="s">
        <v>4261</v>
      </c>
      <c r="D2544" s="3" t="s">
        <v>2616</v>
      </c>
      <c r="E2544" s="4" t="s">
        <v>47</v>
      </c>
      <c r="F2544" s="3" t="s">
        <v>221</v>
      </c>
      <c r="G2544" s="3" t="s">
        <v>222</v>
      </c>
      <c r="H2544" s="3" t="s">
        <v>34</v>
      </c>
      <c r="I2544" s="3" t="s">
        <v>77</v>
      </c>
      <c r="J2544" s="3" t="s">
        <v>36</v>
      </c>
      <c r="K2544" s="3" t="s">
        <v>61</v>
      </c>
      <c r="L2544" s="5">
        <v>6.25</v>
      </c>
      <c r="M2544" s="4">
        <v>3</v>
      </c>
      <c r="N2544" s="5">
        <v>11.537499974999999</v>
      </c>
      <c r="O2544" s="5">
        <v>3.8458333250000001</v>
      </c>
      <c r="P2544" s="4">
        <v>12</v>
      </c>
      <c r="Q2544" s="6">
        <v>25</v>
      </c>
      <c r="R2544" s="7">
        <v>2.4166666666666701</v>
      </c>
      <c r="S2544" s="6">
        <v>0</v>
      </c>
      <c r="T2544" s="5">
        <v>0</v>
      </c>
      <c r="U2544" s="5">
        <v>0</v>
      </c>
      <c r="V2544" s="5">
        <f t="shared" si="205"/>
        <v>11.537499974999999</v>
      </c>
      <c r="W2544" s="5">
        <f t="shared" si="201"/>
        <v>-11.537499974999999</v>
      </c>
      <c r="X2544" s="8">
        <f t="shared" si="202"/>
        <v>-1</v>
      </c>
      <c r="Y2544" s="4">
        <v>0</v>
      </c>
      <c r="Z2544" s="9" t="str">
        <f t="shared" si="203"/>
        <v>NA</v>
      </c>
      <c r="AA2544" s="10">
        <f t="shared" si="204"/>
        <v>0</v>
      </c>
    </row>
    <row r="2545" spans="1:27" x14ac:dyDescent="0.55000000000000004">
      <c r="A2545" s="3" t="s">
        <v>71</v>
      </c>
      <c r="B2545" s="3" t="s">
        <v>72</v>
      </c>
      <c r="C2545" s="3" t="s">
        <v>4262</v>
      </c>
      <c r="D2545" s="3" t="s">
        <v>4263</v>
      </c>
      <c r="E2545" s="4" t="s">
        <v>47</v>
      </c>
      <c r="F2545" s="3" t="s">
        <v>173</v>
      </c>
      <c r="G2545" s="3" t="s">
        <v>3044</v>
      </c>
      <c r="H2545" s="3" t="s">
        <v>34</v>
      </c>
      <c r="I2545" s="3" t="s">
        <v>77</v>
      </c>
      <c r="J2545" s="3" t="s">
        <v>36</v>
      </c>
      <c r="K2545" s="3" t="s">
        <v>42</v>
      </c>
      <c r="L2545" s="5">
        <v>6.25</v>
      </c>
      <c r="M2545" s="4">
        <v>3</v>
      </c>
      <c r="N2545" s="5">
        <v>11.562499987500001</v>
      </c>
      <c r="O2545" s="5">
        <v>3.8541666625</v>
      </c>
      <c r="P2545" s="4">
        <v>153</v>
      </c>
      <c r="Q2545" s="6">
        <v>1.9607843137254899</v>
      </c>
      <c r="R2545" s="7">
        <v>2.2934640522875802</v>
      </c>
      <c r="S2545" s="6">
        <v>0</v>
      </c>
      <c r="T2545" s="5">
        <v>0</v>
      </c>
      <c r="U2545" s="5">
        <v>0</v>
      </c>
      <c r="V2545" s="5">
        <f t="shared" si="205"/>
        <v>11.562499987500001</v>
      </c>
      <c r="W2545" s="5">
        <f t="shared" si="201"/>
        <v>-11.562499987500001</v>
      </c>
      <c r="X2545" s="8">
        <f t="shared" si="202"/>
        <v>-1</v>
      </c>
      <c r="Y2545" s="4">
        <v>0</v>
      </c>
      <c r="Z2545" s="9" t="str">
        <f t="shared" si="203"/>
        <v>NA</v>
      </c>
      <c r="AA2545" s="10">
        <f t="shared" si="204"/>
        <v>0</v>
      </c>
    </row>
    <row r="2546" spans="1:27" x14ac:dyDescent="0.55000000000000004">
      <c r="A2546" s="3" t="s">
        <v>71</v>
      </c>
      <c r="B2546" s="3" t="s">
        <v>72</v>
      </c>
      <c r="C2546" s="3" t="s">
        <v>4264</v>
      </c>
      <c r="D2546" s="3" t="s">
        <v>4265</v>
      </c>
      <c r="E2546" s="4" t="s">
        <v>47</v>
      </c>
      <c r="F2546" s="3" t="s">
        <v>32</v>
      </c>
      <c r="G2546" s="3" t="s">
        <v>2833</v>
      </c>
      <c r="H2546" s="3" t="s">
        <v>34</v>
      </c>
      <c r="I2546" s="3" t="s">
        <v>77</v>
      </c>
      <c r="J2546" s="3" t="s">
        <v>36</v>
      </c>
      <c r="K2546" s="3" t="s">
        <v>61</v>
      </c>
      <c r="L2546" s="5">
        <v>6.25</v>
      </c>
      <c r="M2546" s="4">
        <v>4</v>
      </c>
      <c r="N2546" s="5">
        <v>11.6</v>
      </c>
      <c r="O2546" s="5">
        <v>2.9</v>
      </c>
      <c r="P2546" s="4">
        <v>44</v>
      </c>
      <c r="Q2546" s="6">
        <v>9.0909090909090899</v>
      </c>
      <c r="R2546" s="7">
        <v>2.08636363636364</v>
      </c>
      <c r="S2546" s="6">
        <v>0</v>
      </c>
      <c r="T2546" s="5">
        <v>0</v>
      </c>
      <c r="U2546" s="5">
        <v>0</v>
      </c>
      <c r="V2546" s="5">
        <f t="shared" si="205"/>
        <v>11.6</v>
      </c>
      <c r="W2546" s="5">
        <f t="shared" si="201"/>
        <v>-11.6</v>
      </c>
      <c r="X2546" s="8">
        <f t="shared" si="202"/>
        <v>-1</v>
      </c>
      <c r="Y2546" s="4">
        <v>0</v>
      </c>
      <c r="Z2546" s="9" t="str">
        <f t="shared" si="203"/>
        <v>NA</v>
      </c>
      <c r="AA2546" s="10">
        <f t="shared" si="204"/>
        <v>0</v>
      </c>
    </row>
    <row r="2547" spans="1:27" x14ac:dyDescent="0.55000000000000004">
      <c r="A2547" s="3" t="s">
        <v>71</v>
      </c>
      <c r="B2547" s="3" t="s">
        <v>72</v>
      </c>
      <c r="C2547" s="3" t="s">
        <v>4266</v>
      </c>
      <c r="D2547" s="3" t="s">
        <v>511</v>
      </c>
      <c r="E2547" s="4" t="s">
        <v>47</v>
      </c>
      <c r="F2547" s="3" t="s">
        <v>113</v>
      </c>
      <c r="G2547" s="3" t="s">
        <v>2827</v>
      </c>
      <c r="H2547" s="3" t="s">
        <v>34</v>
      </c>
      <c r="I2547" s="3" t="s">
        <v>77</v>
      </c>
      <c r="J2547" s="3" t="s">
        <v>36</v>
      </c>
      <c r="K2547" s="3" t="s">
        <v>42</v>
      </c>
      <c r="L2547" s="5">
        <v>6.25</v>
      </c>
      <c r="M2547" s="4">
        <v>5</v>
      </c>
      <c r="N2547" s="5">
        <v>11.612500000000001</v>
      </c>
      <c r="O2547" s="5">
        <v>2.3224999999999998</v>
      </c>
      <c r="P2547" s="4">
        <v>51</v>
      </c>
      <c r="Q2547" s="6">
        <v>9.8039215686274499</v>
      </c>
      <c r="R2547" s="7">
        <v>1.36078431372549</v>
      </c>
      <c r="S2547" s="6">
        <v>0</v>
      </c>
      <c r="T2547" s="5">
        <v>0</v>
      </c>
      <c r="U2547" s="5">
        <v>0</v>
      </c>
      <c r="V2547" s="5">
        <f t="shared" si="205"/>
        <v>11.612500000000001</v>
      </c>
      <c r="W2547" s="5">
        <f t="shared" si="201"/>
        <v>-11.612500000000001</v>
      </c>
      <c r="X2547" s="8">
        <f t="shared" si="202"/>
        <v>-1</v>
      </c>
      <c r="Y2547" s="4">
        <v>0</v>
      </c>
      <c r="Z2547" s="9" t="str">
        <f t="shared" si="203"/>
        <v>NA</v>
      </c>
      <c r="AA2547" s="10">
        <f t="shared" si="204"/>
        <v>0</v>
      </c>
    </row>
    <row r="2548" spans="1:27" x14ac:dyDescent="0.55000000000000004">
      <c r="A2548" s="3" t="s">
        <v>71</v>
      </c>
      <c r="B2548" s="3" t="s">
        <v>72</v>
      </c>
      <c r="C2548" s="3" t="s">
        <v>4267</v>
      </c>
      <c r="D2548" s="3" t="s">
        <v>4268</v>
      </c>
      <c r="E2548" s="4" t="s">
        <v>47</v>
      </c>
      <c r="F2548" s="3" t="s">
        <v>173</v>
      </c>
      <c r="G2548" s="3" t="s">
        <v>2718</v>
      </c>
      <c r="H2548" s="3" t="s">
        <v>34</v>
      </c>
      <c r="I2548" s="3" t="s">
        <v>77</v>
      </c>
      <c r="J2548" s="3" t="s">
        <v>36</v>
      </c>
      <c r="K2548" s="3" t="s">
        <v>42</v>
      </c>
      <c r="L2548" s="5">
        <v>6.25</v>
      </c>
      <c r="M2548" s="4">
        <v>7</v>
      </c>
      <c r="N2548" s="5">
        <v>11.699999937499999</v>
      </c>
      <c r="O2548" s="5">
        <v>1.6714285625</v>
      </c>
      <c r="P2548" s="4">
        <v>404</v>
      </c>
      <c r="Q2548" s="6">
        <v>1.73267326732673</v>
      </c>
      <c r="R2548" s="7">
        <v>2.27351485148515</v>
      </c>
      <c r="S2548" s="6">
        <v>0</v>
      </c>
      <c r="T2548" s="5">
        <v>0</v>
      </c>
      <c r="U2548" s="5">
        <v>0</v>
      </c>
      <c r="V2548" s="5">
        <f t="shared" si="205"/>
        <v>11.699999937499999</v>
      </c>
      <c r="W2548" s="5">
        <f t="shared" si="201"/>
        <v>-11.699999937499999</v>
      </c>
      <c r="X2548" s="8">
        <f t="shared" si="202"/>
        <v>-1</v>
      </c>
      <c r="Y2548" s="4">
        <v>0</v>
      </c>
      <c r="Z2548" s="9" t="str">
        <f t="shared" si="203"/>
        <v>NA</v>
      </c>
      <c r="AA2548" s="10">
        <f t="shared" si="204"/>
        <v>0</v>
      </c>
    </row>
    <row r="2549" spans="1:27" x14ac:dyDescent="0.55000000000000004">
      <c r="A2549" s="3" t="s">
        <v>71</v>
      </c>
      <c r="B2549" s="3" t="s">
        <v>72</v>
      </c>
      <c r="C2549" s="3" t="s">
        <v>4269</v>
      </c>
      <c r="D2549" s="3" t="s">
        <v>780</v>
      </c>
      <c r="E2549" s="4" t="s">
        <v>47</v>
      </c>
      <c r="F2549" s="3" t="s">
        <v>75</v>
      </c>
      <c r="G2549" s="3" t="s">
        <v>2941</v>
      </c>
      <c r="H2549" s="3" t="s">
        <v>34</v>
      </c>
      <c r="I2549" s="3" t="s">
        <v>77</v>
      </c>
      <c r="J2549" s="3" t="s">
        <v>36</v>
      </c>
      <c r="K2549" s="3" t="s">
        <v>42</v>
      </c>
      <c r="L2549" s="5">
        <v>6.25</v>
      </c>
      <c r="M2549" s="4">
        <v>5</v>
      </c>
      <c r="N2549" s="5">
        <v>11.7</v>
      </c>
      <c r="O2549" s="5">
        <v>2.34</v>
      </c>
      <c r="P2549" s="4">
        <v>55</v>
      </c>
      <c r="Q2549" s="6">
        <v>9.0909090909090899</v>
      </c>
      <c r="R2549" s="7">
        <v>2.1603636363636398</v>
      </c>
      <c r="S2549" s="6">
        <v>0</v>
      </c>
      <c r="T2549" s="5">
        <v>0</v>
      </c>
      <c r="U2549" s="5">
        <v>0</v>
      </c>
      <c r="V2549" s="5">
        <f t="shared" si="205"/>
        <v>11.7</v>
      </c>
      <c r="W2549" s="5">
        <f t="shared" si="201"/>
        <v>-11.7</v>
      </c>
      <c r="X2549" s="8">
        <f t="shared" si="202"/>
        <v>-1</v>
      </c>
      <c r="Y2549" s="4">
        <v>0</v>
      </c>
      <c r="Z2549" s="9" t="str">
        <f t="shared" si="203"/>
        <v>NA</v>
      </c>
      <c r="AA2549" s="10">
        <f t="shared" si="204"/>
        <v>0</v>
      </c>
    </row>
    <row r="2550" spans="1:27" x14ac:dyDescent="0.55000000000000004">
      <c r="A2550" s="3" t="s">
        <v>71</v>
      </c>
      <c r="B2550" s="3" t="s">
        <v>72</v>
      </c>
      <c r="C2550" s="3" t="s">
        <v>4270</v>
      </c>
      <c r="D2550" s="3" t="s">
        <v>3673</v>
      </c>
      <c r="E2550" s="4" t="s">
        <v>47</v>
      </c>
      <c r="F2550" s="3" t="s">
        <v>173</v>
      </c>
      <c r="G2550" s="3" t="s">
        <v>188</v>
      </c>
      <c r="H2550" s="3" t="s">
        <v>34</v>
      </c>
      <c r="I2550" s="3" t="s">
        <v>77</v>
      </c>
      <c r="J2550" s="3" t="s">
        <v>36</v>
      </c>
      <c r="K2550" s="3" t="s">
        <v>42</v>
      </c>
      <c r="L2550" s="5">
        <v>6.25</v>
      </c>
      <c r="M2550" s="4">
        <v>9</v>
      </c>
      <c r="N2550" s="5">
        <v>11.724999974999999</v>
      </c>
      <c r="O2550" s="5">
        <v>1.302777775</v>
      </c>
      <c r="P2550" s="4">
        <v>546</v>
      </c>
      <c r="Q2550" s="6">
        <v>1.64835164835165</v>
      </c>
      <c r="R2550" s="7">
        <v>2.2516483516483499</v>
      </c>
      <c r="S2550" s="6">
        <v>0</v>
      </c>
      <c r="T2550" s="5">
        <v>0</v>
      </c>
      <c r="U2550" s="5">
        <v>0</v>
      </c>
      <c r="V2550" s="5">
        <f t="shared" si="205"/>
        <v>11.724999974999999</v>
      </c>
      <c r="W2550" s="5">
        <f t="shared" si="201"/>
        <v>-11.724999974999999</v>
      </c>
      <c r="X2550" s="8">
        <f t="shared" si="202"/>
        <v>-1</v>
      </c>
      <c r="Y2550" s="4">
        <v>0</v>
      </c>
      <c r="Z2550" s="9" t="str">
        <f t="shared" si="203"/>
        <v>NA</v>
      </c>
      <c r="AA2550" s="10">
        <f t="shared" si="204"/>
        <v>0</v>
      </c>
    </row>
    <row r="2551" spans="1:27" x14ac:dyDescent="0.55000000000000004">
      <c r="A2551" s="3" t="s">
        <v>71</v>
      </c>
      <c r="B2551" s="3" t="s">
        <v>72</v>
      </c>
      <c r="C2551" s="3" t="s">
        <v>4271</v>
      </c>
      <c r="D2551" s="3" t="s">
        <v>3450</v>
      </c>
      <c r="E2551" s="4" t="s">
        <v>47</v>
      </c>
      <c r="F2551" s="3" t="s">
        <v>32</v>
      </c>
      <c r="G2551" s="3" t="s">
        <v>575</v>
      </c>
      <c r="H2551" s="3" t="s">
        <v>34</v>
      </c>
      <c r="I2551" s="3" t="s">
        <v>77</v>
      </c>
      <c r="J2551" s="3" t="s">
        <v>36</v>
      </c>
      <c r="K2551" s="3" t="s">
        <v>42</v>
      </c>
      <c r="L2551" s="5">
        <v>6.25</v>
      </c>
      <c r="M2551" s="4">
        <v>5</v>
      </c>
      <c r="N2551" s="5">
        <v>11.775</v>
      </c>
      <c r="O2551" s="5">
        <v>2.355</v>
      </c>
      <c r="P2551" s="4">
        <v>67</v>
      </c>
      <c r="Q2551" s="6">
        <v>7.4626865671641802</v>
      </c>
      <c r="R2551" s="7">
        <v>1.55820895522388</v>
      </c>
      <c r="S2551" s="6">
        <v>0</v>
      </c>
      <c r="T2551" s="5">
        <v>0</v>
      </c>
      <c r="U2551" s="5">
        <v>0</v>
      </c>
      <c r="V2551" s="5">
        <f t="shared" si="205"/>
        <v>11.775</v>
      </c>
      <c r="W2551" s="5">
        <f t="shared" si="201"/>
        <v>-11.775</v>
      </c>
      <c r="X2551" s="8">
        <f t="shared" si="202"/>
        <v>-1</v>
      </c>
      <c r="Y2551" s="4">
        <v>0</v>
      </c>
      <c r="Z2551" s="9" t="str">
        <f t="shared" si="203"/>
        <v>NA</v>
      </c>
      <c r="AA2551" s="10">
        <f t="shared" si="204"/>
        <v>0</v>
      </c>
    </row>
    <row r="2552" spans="1:27" x14ac:dyDescent="0.55000000000000004">
      <c r="A2552" s="3" t="s">
        <v>71</v>
      </c>
      <c r="B2552" s="3" t="s">
        <v>72</v>
      </c>
      <c r="C2552" s="3" t="s">
        <v>4272</v>
      </c>
      <c r="D2552" s="3" t="s">
        <v>2644</v>
      </c>
      <c r="E2552" s="4" t="s">
        <v>47</v>
      </c>
      <c r="F2552" s="3" t="s">
        <v>221</v>
      </c>
      <c r="G2552" s="3" t="s">
        <v>222</v>
      </c>
      <c r="H2552" s="3" t="s">
        <v>34</v>
      </c>
      <c r="I2552" s="3" t="s">
        <v>77</v>
      </c>
      <c r="J2552" s="3" t="s">
        <v>36</v>
      </c>
      <c r="K2552" s="3" t="s">
        <v>61</v>
      </c>
      <c r="L2552" s="5">
        <v>6.25</v>
      </c>
      <c r="M2552" s="4">
        <v>6</v>
      </c>
      <c r="N2552" s="5">
        <v>11.775</v>
      </c>
      <c r="O2552" s="5">
        <v>1.9624999999999999</v>
      </c>
      <c r="P2552" s="4">
        <v>35</v>
      </c>
      <c r="Q2552" s="6">
        <v>17.1428571428571</v>
      </c>
      <c r="R2552" s="7">
        <v>1.2</v>
      </c>
      <c r="S2552" s="6">
        <v>0</v>
      </c>
      <c r="T2552" s="5">
        <v>0</v>
      </c>
      <c r="U2552" s="5">
        <v>0</v>
      </c>
      <c r="V2552" s="5">
        <f t="shared" si="205"/>
        <v>11.775</v>
      </c>
      <c r="W2552" s="5">
        <f t="shared" si="201"/>
        <v>-11.775</v>
      </c>
      <c r="X2552" s="8">
        <f t="shared" si="202"/>
        <v>-1</v>
      </c>
      <c r="Y2552" s="4">
        <v>0</v>
      </c>
      <c r="Z2552" s="9" t="str">
        <f t="shared" si="203"/>
        <v>NA</v>
      </c>
      <c r="AA2552" s="10">
        <f t="shared" si="204"/>
        <v>0</v>
      </c>
    </row>
    <row r="2553" spans="1:27" x14ac:dyDescent="0.55000000000000004">
      <c r="A2553" s="3" t="s">
        <v>71</v>
      </c>
      <c r="B2553" s="3" t="s">
        <v>72</v>
      </c>
      <c r="C2553" s="3" t="s">
        <v>4273</v>
      </c>
      <c r="D2553" s="3" t="s">
        <v>4032</v>
      </c>
      <c r="E2553" s="4" t="s">
        <v>47</v>
      </c>
      <c r="F2553" s="3" t="s">
        <v>133</v>
      </c>
      <c r="G2553" s="3" t="s">
        <v>134</v>
      </c>
      <c r="H2553" s="3" t="s">
        <v>34</v>
      </c>
      <c r="I2553" s="3" t="s">
        <v>77</v>
      </c>
      <c r="J2553" s="3" t="s">
        <v>36</v>
      </c>
      <c r="K2553" s="3" t="s">
        <v>42</v>
      </c>
      <c r="L2553" s="5">
        <v>6.25</v>
      </c>
      <c r="M2553" s="4">
        <v>2</v>
      </c>
      <c r="N2553" s="5">
        <v>11.9</v>
      </c>
      <c r="O2553" s="5">
        <v>5.95</v>
      </c>
      <c r="P2553" s="4">
        <v>9</v>
      </c>
      <c r="Q2553" s="6">
        <v>22.2222222222222</v>
      </c>
      <c r="R2553" s="7">
        <v>2.87777777777778</v>
      </c>
      <c r="S2553" s="6">
        <v>0</v>
      </c>
      <c r="T2553" s="5">
        <v>0</v>
      </c>
      <c r="U2553" s="5">
        <v>0</v>
      </c>
      <c r="V2553" s="5">
        <f t="shared" si="205"/>
        <v>11.9</v>
      </c>
      <c r="W2553" s="5">
        <f t="shared" si="201"/>
        <v>-11.9</v>
      </c>
      <c r="X2553" s="8">
        <f t="shared" si="202"/>
        <v>-1</v>
      </c>
      <c r="Y2553" s="4">
        <v>0</v>
      </c>
      <c r="Z2553" s="9" t="str">
        <f t="shared" si="203"/>
        <v>NA</v>
      </c>
      <c r="AA2553" s="10">
        <f t="shared" si="204"/>
        <v>0</v>
      </c>
    </row>
    <row r="2554" spans="1:27" x14ac:dyDescent="0.55000000000000004">
      <c r="A2554" s="3" t="s">
        <v>71</v>
      </c>
      <c r="B2554" s="3" t="s">
        <v>72</v>
      </c>
      <c r="C2554" s="3" t="s">
        <v>4274</v>
      </c>
      <c r="D2554" s="3" t="s">
        <v>290</v>
      </c>
      <c r="E2554" s="4" t="s">
        <v>47</v>
      </c>
      <c r="F2554" s="3" t="s">
        <v>262</v>
      </c>
      <c r="G2554" s="3" t="s">
        <v>263</v>
      </c>
      <c r="H2554" s="3" t="s">
        <v>34</v>
      </c>
      <c r="I2554" s="3" t="s">
        <v>77</v>
      </c>
      <c r="J2554" s="3" t="s">
        <v>36</v>
      </c>
      <c r="K2554" s="3" t="s">
        <v>61</v>
      </c>
      <c r="L2554" s="5">
        <v>6.25</v>
      </c>
      <c r="M2554" s="4">
        <v>4</v>
      </c>
      <c r="N2554" s="5">
        <v>11.925000000000001</v>
      </c>
      <c r="O2554" s="5">
        <v>2.9812500000000002</v>
      </c>
      <c r="P2554" s="4">
        <v>196</v>
      </c>
      <c r="Q2554" s="6">
        <v>2.0408163265306101</v>
      </c>
      <c r="R2554" s="7">
        <v>1.7982653061224501</v>
      </c>
      <c r="S2554" s="6">
        <v>0</v>
      </c>
      <c r="T2554" s="5">
        <v>0</v>
      </c>
      <c r="U2554" s="5">
        <v>0</v>
      </c>
      <c r="V2554" s="5">
        <f t="shared" si="205"/>
        <v>11.925000000000001</v>
      </c>
      <c r="W2554" s="5">
        <f t="shared" si="201"/>
        <v>-11.925000000000001</v>
      </c>
      <c r="X2554" s="8">
        <f t="shared" si="202"/>
        <v>-1</v>
      </c>
      <c r="Y2554" s="4">
        <v>0</v>
      </c>
      <c r="Z2554" s="9" t="str">
        <f t="shared" si="203"/>
        <v>NA</v>
      </c>
      <c r="AA2554" s="10">
        <f t="shared" si="204"/>
        <v>0</v>
      </c>
    </row>
    <row r="2555" spans="1:27" x14ac:dyDescent="0.55000000000000004">
      <c r="A2555" s="3" t="s">
        <v>71</v>
      </c>
      <c r="B2555" s="3" t="s">
        <v>72</v>
      </c>
      <c r="C2555" s="3" t="s">
        <v>4275</v>
      </c>
      <c r="D2555" s="3" t="s">
        <v>3465</v>
      </c>
      <c r="E2555" s="4" t="s">
        <v>47</v>
      </c>
      <c r="F2555" s="3" t="s">
        <v>173</v>
      </c>
      <c r="G2555" s="3" t="s">
        <v>188</v>
      </c>
      <c r="H2555" s="3" t="s">
        <v>34</v>
      </c>
      <c r="I2555" s="3" t="s">
        <v>77</v>
      </c>
      <c r="J2555" s="3" t="s">
        <v>36</v>
      </c>
      <c r="K2555" s="3" t="s">
        <v>42</v>
      </c>
      <c r="L2555" s="5">
        <v>6.25</v>
      </c>
      <c r="M2555" s="4">
        <v>3</v>
      </c>
      <c r="N2555" s="5">
        <v>11.9625</v>
      </c>
      <c r="O2555" s="5">
        <v>3.9874999999999998</v>
      </c>
      <c r="P2555" s="4">
        <v>642</v>
      </c>
      <c r="Q2555" s="6">
        <v>0.467289719626168</v>
      </c>
      <c r="R2555" s="7">
        <v>1.2297507788162001</v>
      </c>
      <c r="S2555" s="6">
        <v>0</v>
      </c>
      <c r="T2555" s="5">
        <v>0</v>
      </c>
      <c r="U2555" s="5">
        <v>0</v>
      </c>
      <c r="V2555" s="5">
        <f t="shared" si="205"/>
        <v>11.9625</v>
      </c>
      <c r="W2555" s="5">
        <f t="shared" si="201"/>
        <v>-11.9625</v>
      </c>
      <c r="X2555" s="8">
        <f t="shared" si="202"/>
        <v>-1</v>
      </c>
      <c r="Y2555" s="4">
        <v>0</v>
      </c>
      <c r="Z2555" s="9" t="str">
        <f t="shared" si="203"/>
        <v>NA</v>
      </c>
      <c r="AA2555" s="10">
        <f t="shared" si="204"/>
        <v>0</v>
      </c>
    </row>
    <row r="2556" spans="1:27" x14ac:dyDescent="0.55000000000000004">
      <c r="A2556" s="3" t="s">
        <v>71</v>
      </c>
      <c r="B2556" s="3" t="s">
        <v>72</v>
      </c>
      <c r="C2556" s="3" t="s">
        <v>4276</v>
      </c>
      <c r="D2556" s="3" t="s">
        <v>3050</v>
      </c>
      <c r="E2556" s="4" t="s">
        <v>47</v>
      </c>
      <c r="F2556" s="3" t="s">
        <v>173</v>
      </c>
      <c r="G2556" s="3" t="s">
        <v>385</v>
      </c>
      <c r="H2556" s="3" t="s">
        <v>34</v>
      </c>
      <c r="I2556" s="3" t="s">
        <v>77</v>
      </c>
      <c r="J2556" s="3" t="s">
        <v>36</v>
      </c>
      <c r="K2556" s="3" t="s">
        <v>42</v>
      </c>
      <c r="L2556" s="5">
        <v>6.25</v>
      </c>
      <c r="M2556" s="4">
        <v>6</v>
      </c>
      <c r="N2556" s="5">
        <v>12.01249995</v>
      </c>
      <c r="O2556" s="5">
        <v>2.0020833250000001</v>
      </c>
      <c r="P2556" s="4">
        <v>86</v>
      </c>
      <c r="Q2556" s="6">
        <v>6.9767441860465098</v>
      </c>
      <c r="R2556" s="7">
        <v>1.4023255813953499</v>
      </c>
      <c r="S2556" s="6">
        <v>0</v>
      </c>
      <c r="T2556" s="5">
        <v>0</v>
      </c>
      <c r="U2556" s="5">
        <v>0</v>
      </c>
      <c r="V2556" s="5">
        <f t="shared" si="205"/>
        <v>12.01249995</v>
      </c>
      <c r="W2556" s="5">
        <f t="shared" si="201"/>
        <v>-12.01249995</v>
      </c>
      <c r="X2556" s="8">
        <f t="shared" si="202"/>
        <v>-1</v>
      </c>
      <c r="Y2556" s="4">
        <v>0</v>
      </c>
      <c r="Z2556" s="9" t="str">
        <f t="shared" si="203"/>
        <v>NA</v>
      </c>
      <c r="AA2556" s="10">
        <f t="shared" si="204"/>
        <v>0</v>
      </c>
    </row>
    <row r="2557" spans="1:27" x14ac:dyDescent="0.55000000000000004">
      <c r="A2557" s="3" t="s">
        <v>71</v>
      </c>
      <c r="B2557" s="3" t="s">
        <v>72</v>
      </c>
      <c r="C2557" s="3" t="s">
        <v>4277</v>
      </c>
      <c r="D2557" s="3" t="s">
        <v>193</v>
      </c>
      <c r="E2557" s="4" t="s">
        <v>47</v>
      </c>
      <c r="F2557" s="3" t="s">
        <v>125</v>
      </c>
      <c r="G2557" s="3" t="s">
        <v>2728</v>
      </c>
      <c r="H2557" s="3" t="s">
        <v>34</v>
      </c>
      <c r="I2557" s="3" t="s">
        <v>77</v>
      </c>
      <c r="J2557" s="3" t="s">
        <v>36</v>
      </c>
      <c r="K2557" s="3" t="s">
        <v>42</v>
      </c>
      <c r="L2557" s="5">
        <v>6.25</v>
      </c>
      <c r="M2557" s="4">
        <v>5</v>
      </c>
      <c r="N2557" s="5">
        <v>12.012499999999999</v>
      </c>
      <c r="O2557" s="5">
        <v>2.4024999999999999</v>
      </c>
      <c r="P2557" s="4">
        <v>179</v>
      </c>
      <c r="Q2557" s="6">
        <v>2.7932960893854699</v>
      </c>
      <c r="R2557" s="7">
        <v>3.2307262569832398</v>
      </c>
      <c r="S2557" s="6">
        <v>0</v>
      </c>
      <c r="T2557" s="5">
        <v>0</v>
      </c>
      <c r="U2557" s="5">
        <v>0</v>
      </c>
      <c r="V2557" s="5">
        <f t="shared" si="205"/>
        <v>12.012499999999999</v>
      </c>
      <c r="W2557" s="5">
        <f t="shared" si="201"/>
        <v>-12.012499999999999</v>
      </c>
      <c r="X2557" s="8">
        <f t="shared" si="202"/>
        <v>-1</v>
      </c>
      <c r="Y2557" s="4">
        <v>0</v>
      </c>
      <c r="Z2557" s="9" t="str">
        <f t="shared" si="203"/>
        <v>NA</v>
      </c>
      <c r="AA2557" s="10">
        <f t="shared" si="204"/>
        <v>0</v>
      </c>
    </row>
    <row r="2558" spans="1:27" x14ac:dyDescent="0.55000000000000004">
      <c r="A2558" s="3" t="s">
        <v>71</v>
      </c>
      <c r="B2558" s="3" t="s">
        <v>72</v>
      </c>
      <c r="C2558" s="3" t="s">
        <v>4278</v>
      </c>
      <c r="D2558" s="3" t="s">
        <v>783</v>
      </c>
      <c r="E2558" s="4" t="s">
        <v>47</v>
      </c>
      <c r="F2558" s="3" t="s">
        <v>75</v>
      </c>
      <c r="G2558" s="3" t="s">
        <v>282</v>
      </c>
      <c r="H2558" s="3" t="s">
        <v>34</v>
      </c>
      <c r="I2558" s="3" t="s">
        <v>77</v>
      </c>
      <c r="J2558" s="3" t="s">
        <v>36</v>
      </c>
      <c r="K2558" s="3" t="s">
        <v>61</v>
      </c>
      <c r="L2558" s="5">
        <v>6.25</v>
      </c>
      <c r="M2558" s="4">
        <v>4</v>
      </c>
      <c r="N2558" s="5">
        <v>12.0375</v>
      </c>
      <c r="O2558" s="5">
        <v>3.0093749999999999</v>
      </c>
      <c r="P2558" s="4">
        <v>445</v>
      </c>
      <c r="Q2558" s="6">
        <v>0.898876404494382</v>
      </c>
      <c r="R2558" s="7">
        <v>3.8991011235955102</v>
      </c>
      <c r="S2558" s="6">
        <v>0</v>
      </c>
      <c r="T2558" s="5">
        <v>0</v>
      </c>
      <c r="U2558" s="5">
        <v>0</v>
      </c>
      <c r="V2558" s="5">
        <f t="shared" si="205"/>
        <v>12.0375</v>
      </c>
      <c r="W2558" s="5">
        <f t="shared" si="201"/>
        <v>-12.0375</v>
      </c>
      <c r="X2558" s="8">
        <f t="shared" si="202"/>
        <v>-1</v>
      </c>
      <c r="Y2558" s="4">
        <v>0</v>
      </c>
      <c r="Z2558" s="9" t="str">
        <f t="shared" si="203"/>
        <v>NA</v>
      </c>
      <c r="AA2558" s="10">
        <f t="shared" si="204"/>
        <v>0</v>
      </c>
    </row>
    <row r="2559" spans="1:27" x14ac:dyDescent="0.55000000000000004">
      <c r="A2559" s="3" t="s">
        <v>71</v>
      </c>
      <c r="B2559" s="3" t="s">
        <v>72</v>
      </c>
      <c r="C2559" s="3" t="s">
        <v>4279</v>
      </c>
      <c r="D2559" s="3" t="s">
        <v>780</v>
      </c>
      <c r="E2559" s="4" t="s">
        <v>47</v>
      </c>
      <c r="F2559" s="3" t="s">
        <v>40</v>
      </c>
      <c r="G2559" s="3" t="s">
        <v>2987</v>
      </c>
      <c r="H2559" s="3" t="s">
        <v>34</v>
      </c>
      <c r="I2559" s="3" t="s">
        <v>77</v>
      </c>
      <c r="J2559" s="3" t="s">
        <v>36</v>
      </c>
      <c r="K2559" s="3" t="s">
        <v>42</v>
      </c>
      <c r="L2559" s="5">
        <v>6.25</v>
      </c>
      <c r="M2559" s="4">
        <v>4</v>
      </c>
      <c r="N2559" s="5">
        <v>12.1</v>
      </c>
      <c r="O2559" s="5">
        <v>3.0249999999999999</v>
      </c>
      <c r="P2559" s="4">
        <v>105</v>
      </c>
      <c r="Q2559" s="6">
        <v>3.8095238095238102</v>
      </c>
      <c r="R2559" s="7">
        <v>1.54</v>
      </c>
      <c r="S2559" s="6">
        <v>0</v>
      </c>
      <c r="T2559" s="5">
        <v>0</v>
      </c>
      <c r="U2559" s="5">
        <v>0</v>
      </c>
      <c r="V2559" s="5">
        <f t="shared" si="205"/>
        <v>12.1</v>
      </c>
      <c r="W2559" s="5">
        <f t="shared" si="201"/>
        <v>-12.1</v>
      </c>
      <c r="X2559" s="8">
        <f t="shared" si="202"/>
        <v>-1</v>
      </c>
      <c r="Y2559" s="4">
        <v>0</v>
      </c>
      <c r="Z2559" s="9" t="str">
        <f t="shared" si="203"/>
        <v>NA</v>
      </c>
      <c r="AA2559" s="10">
        <f t="shared" si="204"/>
        <v>0</v>
      </c>
    </row>
    <row r="2560" spans="1:27" x14ac:dyDescent="0.55000000000000004">
      <c r="A2560" s="3" t="s">
        <v>71</v>
      </c>
      <c r="B2560" s="3" t="s">
        <v>72</v>
      </c>
      <c r="C2560" s="3" t="s">
        <v>4280</v>
      </c>
      <c r="D2560" s="3" t="s">
        <v>384</v>
      </c>
      <c r="E2560" s="4" t="s">
        <v>47</v>
      </c>
      <c r="F2560" s="3" t="s">
        <v>262</v>
      </c>
      <c r="G2560" s="3" t="s">
        <v>2774</v>
      </c>
      <c r="H2560" s="3" t="s">
        <v>34</v>
      </c>
      <c r="I2560" s="3" t="s">
        <v>77</v>
      </c>
      <c r="J2560" s="3" t="s">
        <v>36</v>
      </c>
      <c r="K2560" s="3" t="s">
        <v>61</v>
      </c>
      <c r="L2560" s="5">
        <v>6.25</v>
      </c>
      <c r="M2560" s="4">
        <v>2</v>
      </c>
      <c r="N2560" s="5">
        <v>12.1875</v>
      </c>
      <c r="O2560" s="5">
        <v>6.09375</v>
      </c>
      <c r="P2560" s="4">
        <v>46</v>
      </c>
      <c r="Q2560" s="6">
        <v>4.3478260869565197</v>
      </c>
      <c r="R2560" s="7">
        <v>1.2913043478260899</v>
      </c>
      <c r="S2560" s="6">
        <v>0</v>
      </c>
      <c r="T2560" s="5">
        <v>0</v>
      </c>
      <c r="U2560" s="5">
        <v>0</v>
      </c>
      <c r="V2560" s="5">
        <f t="shared" si="205"/>
        <v>12.1875</v>
      </c>
      <c r="W2560" s="5">
        <f t="shared" si="201"/>
        <v>-12.1875</v>
      </c>
      <c r="X2560" s="8">
        <f t="shared" si="202"/>
        <v>-1</v>
      </c>
      <c r="Y2560" s="4">
        <v>0</v>
      </c>
      <c r="Z2560" s="9" t="str">
        <f t="shared" si="203"/>
        <v>NA</v>
      </c>
      <c r="AA2560" s="10">
        <f t="shared" si="204"/>
        <v>0</v>
      </c>
    </row>
    <row r="2561" spans="1:27" x14ac:dyDescent="0.55000000000000004">
      <c r="A2561" s="3" t="s">
        <v>71</v>
      </c>
      <c r="B2561" s="3" t="s">
        <v>72</v>
      </c>
      <c r="C2561" s="3" t="s">
        <v>4281</v>
      </c>
      <c r="D2561" s="3" t="s">
        <v>920</v>
      </c>
      <c r="E2561" s="4" t="s">
        <v>47</v>
      </c>
      <c r="F2561" s="3" t="s">
        <v>75</v>
      </c>
      <c r="G2561" s="3" t="s">
        <v>76</v>
      </c>
      <c r="H2561" s="3" t="s">
        <v>34</v>
      </c>
      <c r="I2561" s="3" t="s">
        <v>77</v>
      </c>
      <c r="J2561" s="3" t="s">
        <v>36</v>
      </c>
      <c r="K2561" s="3" t="s">
        <v>42</v>
      </c>
      <c r="L2561" s="5">
        <v>6.25</v>
      </c>
      <c r="M2561" s="4">
        <v>6</v>
      </c>
      <c r="N2561" s="5">
        <v>12.19999995</v>
      </c>
      <c r="O2561" s="5">
        <v>2.0333333250000001</v>
      </c>
      <c r="P2561" s="4">
        <v>37</v>
      </c>
      <c r="Q2561" s="6">
        <v>16.2162162162162</v>
      </c>
      <c r="R2561" s="7">
        <v>1.2159459459459501</v>
      </c>
      <c r="S2561" s="6">
        <v>0</v>
      </c>
      <c r="T2561" s="5">
        <v>0</v>
      </c>
      <c r="U2561" s="5">
        <v>0</v>
      </c>
      <c r="V2561" s="5">
        <f t="shared" si="205"/>
        <v>12.19999995</v>
      </c>
      <c r="W2561" s="5">
        <f t="shared" si="201"/>
        <v>-12.19999995</v>
      </c>
      <c r="X2561" s="8">
        <f t="shared" si="202"/>
        <v>-1</v>
      </c>
      <c r="Y2561" s="4">
        <v>0</v>
      </c>
      <c r="Z2561" s="9" t="str">
        <f t="shared" si="203"/>
        <v>NA</v>
      </c>
      <c r="AA2561" s="10">
        <f t="shared" si="204"/>
        <v>0</v>
      </c>
    </row>
    <row r="2562" spans="1:27" x14ac:dyDescent="0.55000000000000004">
      <c r="A2562" s="3" t="s">
        <v>71</v>
      </c>
      <c r="B2562" s="3" t="s">
        <v>72</v>
      </c>
      <c r="C2562" s="3" t="s">
        <v>4282</v>
      </c>
      <c r="D2562" s="3" t="s">
        <v>785</v>
      </c>
      <c r="E2562" s="4" t="s">
        <v>47</v>
      </c>
      <c r="F2562" s="3" t="s">
        <v>262</v>
      </c>
      <c r="G2562" s="3" t="s">
        <v>2768</v>
      </c>
      <c r="H2562" s="3" t="s">
        <v>34</v>
      </c>
      <c r="I2562" s="3" t="s">
        <v>77</v>
      </c>
      <c r="J2562" s="3" t="s">
        <v>36</v>
      </c>
      <c r="K2562" s="3" t="s">
        <v>61</v>
      </c>
      <c r="L2562" s="5">
        <v>6.25</v>
      </c>
      <c r="M2562" s="4">
        <v>5</v>
      </c>
      <c r="N2562" s="5">
        <v>12.2125</v>
      </c>
      <c r="O2562" s="5">
        <v>2.4424999999999999</v>
      </c>
      <c r="P2562" s="4">
        <v>165</v>
      </c>
      <c r="Q2562" s="6">
        <v>3.0303030303030298</v>
      </c>
      <c r="R2562" s="7">
        <v>1.23018181818182</v>
      </c>
      <c r="S2562" s="6">
        <v>0</v>
      </c>
      <c r="T2562" s="5">
        <v>0</v>
      </c>
      <c r="U2562" s="5">
        <v>0</v>
      </c>
      <c r="V2562" s="5">
        <f t="shared" si="205"/>
        <v>12.2125</v>
      </c>
      <c r="W2562" s="5">
        <f t="shared" ref="W2562:W2625" si="206">U2562-V2562</f>
        <v>-12.2125</v>
      </c>
      <c r="X2562" s="8">
        <f t="shared" ref="X2562:X2625" si="207">IF(V2562=0,0,(U2562-V2562)/V2562)</f>
        <v>-1</v>
      </c>
      <c r="Y2562" s="4">
        <v>0</v>
      </c>
      <c r="Z2562" s="9" t="str">
        <f t="shared" ref="Z2562:Z2625" si="208">IF(Y2562=0,"NA",U2562/Y2562)</f>
        <v>NA</v>
      </c>
      <c r="AA2562" s="10">
        <f t="shared" ref="AA2562:AA2625" si="209">(Q2562/100*S2562/100)</f>
        <v>0</v>
      </c>
    </row>
    <row r="2563" spans="1:27" x14ac:dyDescent="0.55000000000000004">
      <c r="A2563" s="3" t="s">
        <v>71</v>
      </c>
      <c r="B2563" s="3" t="s">
        <v>72</v>
      </c>
      <c r="C2563" s="3" t="s">
        <v>4283</v>
      </c>
      <c r="D2563" s="3" t="s">
        <v>290</v>
      </c>
      <c r="E2563" s="4" t="s">
        <v>47</v>
      </c>
      <c r="F2563" s="3" t="s">
        <v>125</v>
      </c>
      <c r="G2563" s="3" t="s">
        <v>2739</v>
      </c>
      <c r="H2563" s="3" t="s">
        <v>34</v>
      </c>
      <c r="I2563" s="3" t="s">
        <v>77</v>
      </c>
      <c r="J2563" s="3" t="s">
        <v>36</v>
      </c>
      <c r="K2563" s="3" t="s">
        <v>42</v>
      </c>
      <c r="L2563" s="5">
        <v>6.25</v>
      </c>
      <c r="M2563" s="4">
        <v>4</v>
      </c>
      <c r="N2563" s="5">
        <v>12.225</v>
      </c>
      <c r="O2563" s="5">
        <v>3.0562499999999999</v>
      </c>
      <c r="P2563" s="4">
        <v>234</v>
      </c>
      <c r="Q2563" s="6">
        <v>1.70940170940171</v>
      </c>
      <c r="R2563" s="7">
        <v>1.8595726495726499</v>
      </c>
      <c r="S2563" s="6">
        <v>0</v>
      </c>
      <c r="T2563" s="5">
        <v>0</v>
      </c>
      <c r="U2563" s="5">
        <v>0</v>
      </c>
      <c r="V2563" s="5">
        <f t="shared" ref="V2563:V2626" si="210">N2563</f>
        <v>12.225</v>
      </c>
      <c r="W2563" s="5">
        <f t="shared" si="206"/>
        <v>-12.225</v>
      </c>
      <c r="X2563" s="8">
        <f t="shared" si="207"/>
        <v>-1</v>
      </c>
      <c r="Y2563" s="4">
        <v>0</v>
      </c>
      <c r="Z2563" s="9" t="str">
        <f t="shared" si="208"/>
        <v>NA</v>
      </c>
      <c r="AA2563" s="10">
        <f t="shared" si="209"/>
        <v>0</v>
      </c>
    </row>
    <row r="2564" spans="1:27" x14ac:dyDescent="0.55000000000000004">
      <c r="A2564" s="3" t="s">
        <v>71</v>
      </c>
      <c r="B2564" s="3" t="s">
        <v>72</v>
      </c>
      <c r="C2564" s="3" t="s">
        <v>4284</v>
      </c>
      <c r="D2564" s="3" t="s">
        <v>4285</v>
      </c>
      <c r="E2564" s="4" t="s">
        <v>47</v>
      </c>
      <c r="F2564" s="3" t="s">
        <v>173</v>
      </c>
      <c r="G2564" s="3" t="s">
        <v>188</v>
      </c>
      <c r="H2564" s="3" t="s">
        <v>34</v>
      </c>
      <c r="I2564" s="3" t="s">
        <v>77</v>
      </c>
      <c r="J2564" s="3" t="s">
        <v>36</v>
      </c>
      <c r="K2564" s="3" t="s">
        <v>42</v>
      </c>
      <c r="L2564" s="5">
        <v>6.25</v>
      </c>
      <c r="M2564" s="4">
        <v>5</v>
      </c>
      <c r="N2564" s="5">
        <v>12.237500000000001</v>
      </c>
      <c r="O2564" s="5">
        <v>2.4474999999999998</v>
      </c>
      <c r="P2564" s="4">
        <v>136</v>
      </c>
      <c r="Q2564" s="6">
        <v>3.6764705882352899</v>
      </c>
      <c r="R2564" s="7">
        <v>1.9867647058823501</v>
      </c>
      <c r="S2564" s="6">
        <v>0</v>
      </c>
      <c r="T2564" s="5">
        <v>0</v>
      </c>
      <c r="U2564" s="5">
        <v>0</v>
      </c>
      <c r="V2564" s="5">
        <f t="shared" si="210"/>
        <v>12.237500000000001</v>
      </c>
      <c r="W2564" s="5">
        <f t="shared" si="206"/>
        <v>-12.237500000000001</v>
      </c>
      <c r="X2564" s="8">
        <f t="shared" si="207"/>
        <v>-1</v>
      </c>
      <c r="Y2564" s="4">
        <v>0</v>
      </c>
      <c r="Z2564" s="9" t="str">
        <f t="shared" si="208"/>
        <v>NA</v>
      </c>
      <c r="AA2564" s="10">
        <f t="shared" si="209"/>
        <v>0</v>
      </c>
    </row>
    <row r="2565" spans="1:27" x14ac:dyDescent="0.55000000000000004">
      <c r="A2565" s="3" t="s">
        <v>71</v>
      </c>
      <c r="B2565" s="3" t="s">
        <v>72</v>
      </c>
      <c r="C2565" s="3" t="s">
        <v>4286</v>
      </c>
      <c r="D2565" s="3" t="s">
        <v>4287</v>
      </c>
      <c r="E2565" s="4" t="s">
        <v>47</v>
      </c>
      <c r="F2565" s="3" t="s">
        <v>173</v>
      </c>
      <c r="G2565" s="3" t="s">
        <v>3259</v>
      </c>
      <c r="H2565" s="3" t="s">
        <v>34</v>
      </c>
      <c r="I2565" s="3" t="s">
        <v>77</v>
      </c>
      <c r="J2565" s="3" t="s">
        <v>36</v>
      </c>
      <c r="K2565" s="3" t="s">
        <v>42</v>
      </c>
      <c r="L2565" s="5">
        <v>6.25</v>
      </c>
      <c r="M2565" s="4">
        <v>3</v>
      </c>
      <c r="N2565" s="5">
        <v>12.237499987500001</v>
      </c>
      <c r="O2565" s="5">
        <v>4.0791666625000005</v>
      </c>
      <c r="P2565" s="4">
        <v>877</v>
      </c>
      <c r="Q2565" s="6">
        <v>0.342075256556442</v>
      </c>
      <c r="R2565" s="7">
        <v>1.0481185860889399</v>
      </c>
      <c r="S2565" s="6">
        <v>0</v>
      </c>
      <c r="T2565" s="5">
        <v>0</v>
      </c>
      <c r="U2565" s="5">
        <v>0</v>
      </c>
      <c r="V2565" s="5">
        <f t="shared" si="210"/>
        <v>12.237499987500001</v>
      </c>
      <c r="W2565" s="5">
        <f t="shared" si="206"/>
        <v>-12.237499987500001</v>
      </c>
      <c r="X2565" s="8">
        <f t="shared" si="207"/>
        <v>-1</v>
      </c>
      <c r="Y2565" s="4">
        <v>0</v>
      </c>
      <c r="Z2565" s="9" t="str">
        <f t="shared" si="208"/>
        <v>NA</v>
      </c>
      <c r="AA2565" s="10">
        <f t="shared" si="209"/>
        <v>0</v>
      </c>
    </row>
    <row r="2566" spans="1:27" x14ac:dyDescent="0.55000000000000004">
      <c r="A2566" s="3" t="s">
        <v>71</v>
      </c>
      <c r="B2566" s="3" t="s">
        <v>72</v>
      </c>
      <c r="C2566" s="3" t="s">
        <v>4288</v>
      </c>
      <c r="D2566" s="3" t="s">
        <v>4209</v>
      </c>
      <c r="E2566" s="4" t="s">
        <v>47</v>
      </c>
      <c r="F2566" s="3" t="s">
        <v>194</v>
      </c>
      <c r="G2566" s="3" t="s">
        <v>2853</v>
      </c>
      <c r="H2566" s="3" t="s">
        <v>34</v>
      </c>
      <c r="I2566" s="3" t="s">
        <v>77</v>
      </c>
      <c r="J2566" s="3" t="s">
        <v>36</v>
      </c>
      <c r="K2566" s="3" t="s">
        <v>61</v>
      </c>
      <c r="L2566" s="5">
        <v>6.25</v>
      </c>
      <c r="M2566" s="4">
        <v>3</v>
      </c>
      <c r="N2566" s="5">
        <v>12.237499987500001</v>
      </c>
      <c r="O2566" s="5">
        <v>4.0791666625000005</v>
      </c>
      <c r="P2566" s="4">
        <v>66</v>
      </c>
      <c r="Q2566" s="6">
        <v>4.5454545454545503</v>
      </c>
      <c r="R2566" s="7">
        <v>1.3462121212121201</v>
      </c>
      <c r="S2566" s="6">
        <v>0</v>
      </c>
      <c r="T2566" s="5">
        <v>0</v>
      </c>
      <c r="U2566" s="5">
        <v>0</v>
      </c>
      <c r="V2566" s="5">
        <f t="shared" si="210"/>
        <v>12.237499987500001</v>
      </c>
      <c r="W2566" s="5">
        <f t="shared" si="206"/>
        <v>-12.237499987500001</v>
      </c>
      <c r="X2566" s="8">
        <f t="shared" si="207"/>
        <v>-1</v>
      </c>
      <c r="Y2566" s="4">
        <v>0</v>
      </c>
      <c r="Z2566" s="9" t="str">
        <f t="shared" si="208"/>
        <v>NA</v>
      </c>
      <c r="AA2566" s="10">
        <f t="shared" si="209"/>
        <v>0</v>
      </c>
    </row>
    <row r="2567" spans="1:27" x14ac:dyDescent="0.55000000000000004">
      <c r="A2567" s="3" t="s">
        <v>71</v>
      </c>
      <c r="B2567" s="3" t="s">
        <v>72</v>
      </c>
      <c r="C2567" s="3" t="s">
        <v>4289</v>
      </c>
      <c r="D2567" s="3" t="s">
        <v>2703</v>
      </c>
      <c r="E2567" s="4" t="s">
        <v>47</v>
      </c>
      <c r="F2567" s="3" t="s">
        <v>40</v>
      </c>
      <c r="G2567" s="3" t="s">
        <v>2932</v>
      </c>
      <c r="H2567" s="3" t="s">
        <v>34</v>
      </c>
      <c r="I2567" s="3" t="s">
        <v>77</v>
      </c>
      <c r="J2567" s="3" t="s">
        <v>36</v>
      </c>
      <c r="K2567" s="3" t="s">
        <v>42</v>
      </c>
      <c r="L2567" s="5">
        <v>6.25</v>
      </c>
      <c r="M2567" s="4">
        <v>6</v>
      </c>
      <c r="N2567" s="5">
        <v>12.23749995</v>
      </c>
      <c r="O2567" s="5">
        <v>2.0395833250000002</v>
      </c>
      <c r="P2567" s="4">
        <v>18</v>
      </c>
      <c r="Q2567" s="6">
        <v>33.3333333333333</v>
      </c>
      <c r="R2567" s="7">
        <v>1.1666666666666701</v>
      </c>
      <c r="S2567" s="6">
        <v>0</v>
      </c>
      <c r="T2567" s="5">
        <v>0</v>
      </c>
      <c r="U2567" s="5">
        <v>0</v>
      </c>
      <c r="V2567" s="5">
        <f t="shared" si="210"/>
        <v>12.23749995</v>
      </c>
      <c r="W2567" s="5">
        <f t="shared" si="206"/>
        <v>-12.23749995</v>
      </c>
      <c r="X2567" s="8">
        <f t="shared" si="207"/>
        <v>-1</v>
      </c>
      <c r="Y2567" s="4">
        <v>0</v>
      </c>
      <c r="Z2567" s="9" t="str">
        <f t="shared" si="208"/>
        <v>NA</v>
      </c>
      <c r="AA2567" s="10">
        <f t="shared" si="209"/>
        <v>0</v>
      </c>
    </row>
    <row r="2568" spans="1:27" x14ac:dyDescent="0.55000000000000004">
      <c r="A2568" s="3" t="s">
        <v>71</v>
      </c>
      <c r="B2568" s="3" t="s">
        <v>72</v>
      </c>
      <c r="C2568" s="3" t="s">
        <v>4290</v>
      </c>
      <c r="D2568" s="3" t="s">
        <v>3154</v>
      </c>
      <c r="E2568" s="4" t="s">
        <v>47</v>
      </c>
      <c r="F2568" s="3" t="s">
        <v>40</v>
      </c>
      <c r="G2568" s="3" t="s">
        <v>3310</v>
      </c>
      <c r="H2568" s="3" t="s">
        <v>34</v>
      </c>
      <c r="I2568" s="3" t="s">
        <v>77</v>
      </c>
      <c r="J2568" s="3" t="s">
        <v>36</v>
      </c>
      <c r="K2568" s="3" t="s">
        <v>61</v>
      </c>
      <c r="L2568" s="5">
        <v>6.25</v>
      </c>
      <c r="M2568" s="4">
        <v>5</v>
      </c>
      <c r="N2568" s="5">
        <v>12.25</v>
      </c>
      <c r="O2568" s="5">
        <v>2.4500000000000002</v>
      </c>
      <c r="P2568" s="4">
        <v>213</v>
      </c>
      <c r="Q2568" s="6">
        <v>2.3474178403755901</v>
      </c>
      <c r="R2568" s="7">
        <v>4.3497652582159603</v>
      </c>
      <c r="S2568" s="6">
        <v>0</v>
      </c>
      <c r="T2568" s="5">
        <v>0</v>
      </c>
      <c r="U2568" s="5">
        <v>0</v>
      </c>
      <c r="V2568" s="5">
        <f t="shared" si="210"/>
        <v>12.25</v>
      </c>
      <c r="W2568" s="5">
        <f t="shared" si="206"/>
        <v>-12.25</v>
      </c>
      <c r="X2568" s="8">
        <f t="shared" si="207"/>
        <v>-1</v>
      </c>
      <c r="Y2568" s="4">
        <v>0</v>
      </c>
      <c r="Z2568" s="9" t="str">
        <f t="shared" si="208"/>
        <v>NA</v>
      </c>
      <c r="AA2568" s="10">
        <f t="shared" si="209"/>
        <v>0</v>
      </c>
    </row>
    <row r="2569" spans="1:27" x14ac:dyDescent="0.55000000000000004">
      <c r="A2569" s="3" t="s">
        <v>71</v>
      </c>
      <c r="B2569" s="3" t="s">
        <v>72</v>
      </c>
      <c r="C2569" s="3" t="s">
        <v>4291</v>
      </c>
      <c r="D2569" s="3" t="s">
        <v>4292</v>
      </c>
      <c r="E2569" s="4" t="s">
        <v>47</v>
      </c>
      <c r="F2569" s="3" t="s">
        <v>104</v>
      </c>
      <c r="G2569" s="3" t="s">
        <v>232</v>
      </c>
      <c r="H2569" s="3" t="s">
        <v>34</v>
      </c>
      <c r="I2569" s="3" t="s">
        <v>77</v>
      </c>
      <c r="J2569" s="3" t="s">
        <v>36</v>
      </c>
      <c r="K2569" s="3" t="s">
        <v>37</v>
      </c>
      <c r="L2569" s="5">
        <v>6.25</v>
      </c>
      <c r="M2569" s="4">
        <v>4</v>
      </c>
      <c r="N2569" s="5">
        <v>12.275</v>
      </c>
      <c r="O2569" s="5">
        <v>3.0687500000000001</v>
      </c>
      <c r="P2569" s="4">
        <v>7</v>
      </c>
      <c r="Q2569" s="6">
        <v>57.142857142857103</v>
      </c>
      <c r="R2569" s="7">
        <v>1</v>
      </c>
      <c r="S2569" s="6">
        <v>0</v>
      </c>
      <c r="T2569" s="5">
        <v>0</v>
      </c>
      <c r="U2569" s="5">
        <v>0</v>
      </c>
      <c r="V2569" s="5">
        <f t="shared" si="210"/>
        <v>12.275</v>
      </c>
      <c r="W2569" s="5">
        <f t="shared" si="206"/>
        <v>-12.275</v>
      </c>
      <c r="X2569" s="8">
        <f t="shared" si="207"/>
        <v>-1</v>
      </c>
      <c r="Y2569" s="4">
        <v>0</v>
      </c>
      <c r="Z2569" s="9" t="str">
        <f t="shared" si="208"/>
        <v>NA</v>
      </c>
      <c r="AA2569" s="10">
        <f t="shared" si="209"/>
        <v>0</v>
      </c>
    </row>
    <row r="2570" spans="1:27" x14ac:dyDescent="0.55000000000000004">
      <c r="A2570" s="3" t="s">
        <v>71</v>
      </c>
      <c r="B2570" s="3" t="s">
        <v>72</v>
      </c>
      <c r="C2570" s="3" t="s">
        <v>4293</v>
      </c>
      <c r="D2570" s="3" t="s">
        <v>3164</v>
      </c>
      <c r="E2570" s="4" t="s">
        <v>47</v>
      </c>
      <c r="F2570" s="3" t="s">
        <v>104</v>
      </c>
      <c r="G2570" s="3" t="s">
        <v>2958</v>
      </c>
      <c r="H2570" s="3" t="s">
        <v>34</v>
      </c>
      <c r="I2570" s="3" t="s">
        <v>77</v>
      </c>
      <c r="J2570" s="3" t="s">
        <v>36</v>
      </c>
      <c r="K2570" s="3" t="s">
        <v>61</v>
      </c>
      <c r="L2570" s="5">
        <v>6.25</v>
      </c>
      <c r="M2570" s="4">
        <v>5</v>
      </c>
      <c r="N2570" s="5">
        <v>12.275</v>
      </c>
      <c r="O2570" s="5">
        <v>2.4550000000000001</v>
      </c>
      <c r="P2570" s="4">
        <v>171</v>
      </c>
      <c r="Q2570" s="6">
        <v>2.9239766081871301</v>
      </c>
      <c r="R2570" s="7">
        <v>1.5994736842105299</v>
      </c>
      <c r="S2570" s="6">
        <v>0</v>
      </c>
      <c r="T2570" s="5">
        <v>0</v>
      </c>
      <c r="U2570" s="5">
        <v>0</v>
      </c>
      <c r="V2570" s="5">
        <f t="shared" si="210"/>
        <v>12.275</v>
      </c>
      <c r="W2570" s="5">
        <f t="shared" si="206"/>
        <v>-12.275</v>
      </c>
      <c r="X2570" s="8">
        <f t="shared" si="207"/>
        <v>-1</v>
      </c>
      <c r="Y2570" s="4">
        <v>0</v>
      </c>
      <c r="Z2570" s="9" t="str">
        <f t="shared" si="208"/>
        <v>NA</v>
      </c>
      <c r="AA2570" s="10">
        <f t="shared" si="209"/>
        <v>0</v>
      </c>
    </row>
    <row r="2571" spans="1:27" x14ac:dyDescent="0.55000000000000004">
      <c r="A2571" s="3" t="s">
        <v>71</v>
      </c>
      <c r="B2571" s="3" t="s">
        <v>72</v>
      </c>
      <c r="C2571" s="3" t="s">
        <v>4294</v>
      </c>
      <c r="D2571" s="3" t="s">
        <v>4295</v>
      </c>
      <c r="E2571" s="4" t="s">
        <v>47</v>
      </c>
      <c r="F2571" s="3" t="s">
        <v>173</v>
      </c>
      <c r="G2571" s="3" t="s">
        <v>3044</v>
      </c>
      <c r="H2571" s="3" t="s">
        <v>34</v>
      </c>
      <c r="I2571" s="3" t="s">
        <v>77</v>
      </c>
      <c r="J2571" s="3" t="s">
        <v>36</v>
      </c>
      <c r="K2571" s="3" t="s">
        <v>42</v>
      </c>
      <c r="L2571" s="5">
        <v>6.25</v>
      </c>
      <c r="M2571" s="4">
        <v>7</v>
      </c>
      <c r="N2571" s="5">
        <v>12.29999995</v>
      </c>
      <c r="O2571" s="5">
        <v>1.7571428499999999</v>
      </c>
      <c r="P2571" s="4">
        <v>128</v>
      </c>
      <c r="Q2571" s="6">
        <v>5.46875</v>
      </c>
      <c r="R2571" s="7">
        <v>1.809375</v>
      </c>
      <c r="S2571" s="6">
        <v>0</v>
      </c>
      <c r="T2571" s="5">
        <v>0</v>
      </c>
      <c r="U2571" s="5">
        <v>0</v>
      </c>
      <c r="V2571" s="5">
        <f t="shared" si="210"/>
        <v>12.29999995</v>
      </c>
      <c r="W2571" s="5">
        <f t="shared" si="206"/>
        <v>-12.29999995</v>
      </c>
      <c r="X2571" s="8">
        <f t="shared" si="207"/>
        <v>-1</v>
      </c>
      <c r="Y2571" s="4">
        <v>0</v>
      </c>
      <c r="Z2571" s="9" t="str">
        <f t="shared" si="208"/>
        <v>NA</v>
      </c>
      <c r="AA2571" s="10">
        <f t="shared" si="209"/>
        <v>0</v>
      </c>
    </row>
    <row r="2572" spans="1:27" x14ac:dyDescent="0.55000000000000004">
      <c r="A2572" s="3" t="s">
        <v>71</v>
      </c>
      <c r="B2572" s="3" t="s">
        <v>72</v>
      </c>
      <c r="C2572" s="3" t="s">
        <v>4296</v>
      </c>
      <c r="D2572" s="3" t="s">
        <v>3468</v>
      </c>
      <c r="E2572" s="4" t="s">
        <v>47</v>
      </c>
      <c r="F2572" s="3" t="s">
        <v>137</v>
      </c>
      <c r="G2572" s="3" t="s">
        <v>2863</v>
      </c>
      <c r="H2572" s="3" t="s">
        <v>34</v>
      </c>
      <c r="I2572" s="3" t="s">
        <v>77</v>
      </c>
      <c r="J2572" s="3" t="s">
        <v>36</v>
      </c>
      <c r="K2572" s="3" t="s">
        <v>42</v>
      </c>
      <c r="L2572" s="5">
        <v>6.25</v>
      </c>
      <c r="M2572" s="4">
        <v>4</v>
      </c>
      <c r="N2572" s="5">
        <v>12.3</v>
      </c>
      <c r="O2572" s="5">
        <v>3.0750000000000002</v>
      </c>
      <c r="P2572" s="4">
        <v>142</v>
      </c>
      <c r="Q2572" s="6">
        <v>2.8169014084507</v>
      </c>
      <c r="R2572" s="7">
        <v>1.34528169014085</v>
      </c>
      <c r="S2572" s="6">
        <v>0</v>
      </c>
      <c r="T2572" s="5">
        <v>0</v>
      </c>
      <c r="U2572" s="5">
        <v>0</v>
      </c>
      <c r="V2572" s="5">
        <f t="shared" si="210"/>
        <v>12.3</v>
      </c>
      <c r="W2572" s="5">
        <f t="shared" si="206"/>
        <v>-12.3</v>
      </c>
      <c r="X2572" s="8">
        <f t="shared" si="207"/>
        <v>-1</v>
      </c>
      <c r="Y2572" s="4">
        <v>0</v>
      </c>
      <c r="Z2572" s="9" t="str">
        <f t="shared" si="208"/>
        <v>NA</v>
      </c>
      <c r="AA2572" s="10">
        <f t="shared" si="209"/>
        <v>0</v>
      </c>
    </row>
    <row r="2573" spans="1:27" x14ac:dyDescent="0.55000000000000004">
      <c r="A2573" s="3" t="s">
        <v>71</v>
      </c>
      <c r="B2573" s="3" t="s">
        <v>72</v>
      </c>
      <c r="C2573" s="3" t="s">
        <v>4297</v>
      </c>
      <c r="D2573" s="3" t="s">
        <v>4298</v>
      </c>
      <c r="E2573" s="4" t="s">
        <v>47</v>
      </c>
      <c r="F2573" s="3" t="s">
        <v>173</v>
      </c>
      <c r="G2573" s="3" t="s">
        <v>2840</v>
      </c>
      <c r="H2573" s="3" t="s">
        <v>34</v>
      </c>
      <c r="I2573" s="3" t="s">
        <v>77</v>
      </c>
      <c r="J2573" s="3" t="s">
        <v>36</v>
      </c>
      <c r="K2573" s="3" t="s">
        <v>42</v>
      </c>
      <c r="L2573" s="5">
        <v>6.25</v>
      </c>
      <c r="M2573" s="4">
        <v>3</v>
      </c>
      <c r="N2573" s="5">
        <v>12.3499999875</v>
      </c>
      <c r="O2573" s="5">
        <v>4.1166666625000001</v>
      </c>
      <c r="P2573" s="4">
        <v>137</v>
      </c>
      <c r="Q2573" s="6">
        <v>2.1897810218978102</v>
      </c>
      <c r="R2573" s="7">
        <v>1.4452554744525501</v>
      </c>
      <c r="S2573" s="6">
        <v>0</v>
      </c>
      <c r="T2573" s="5">
        <v>0</v>
      </c>
      <c r="U2573" s="5">
        <v>0</v>
      </c>
      <c r="V2573" s="5">
        <f t="shared" si="210"/>
        <v>12.3499999875</v>
      </c>
      <c r="W2573" s="5">
        <f t="shared" si="206"/>
        <v>-12.3499999875</v>
      </c>
      <c r="X2573" s="8">
        <f t="shared" si="207"/>
        <v>-1</v>
      </c>
      <c r="Y2573" s="4">
        <v>0</v>
      </c>
      <c r="Z2573" s="9" t="str">
        <f t="shared" si="208"/>
        <v>NA</v>
      </c>
      <c r="AA2573" s="10">
        <f t="shared" si="209"/>
        <v>0</v>
      </c>
    </row>
    <row r="2574" spans="1:27" x14ac:dyDescent="0.55000000000000004">
      <c r="A2574" s="3" t="s">
        <v>71</v>
      </c>
      <c r="B2574" s="3" t="s">
        <v>72</v>
      </c>
      <c r="C2574" s="3" t="s">
        <v>4299</v>
      </c>
      <c r="D2574" s="3" t="s">
        <v>4209</v>
      </c>
      <c r="E2574" s="4" t="s">
        <v>47</v>
      </c>
      <c r="F2574" s="3" t="s">
        <v>262</v>
      </c>
      <c r="G2574" s="3" t="s">
        <v>2860</v>
      </c>
      <c r="H2574" s="3" t="s">
        <v>34</v>
      </c>
      <c r="I2574" s="3" t="s">
        <v>77</v>
      </c>
      <c r="J2574" s="3" t="s">
        <v>36</v>
      </c>
      <c r="K2574" s="3" t="s">
        <v>61</v>
      </c>
      <c r="L2574" s="5">
        <v>6.25</v>
      </c>
      <c r="M2574" s="4">
        <v>6</v>
      </c>
      <c r="N2574" s="5">
        <v>12.362499975000002</v>
      </c>
      <c r="O2574" s="5">
        <v>2.0604166625000002</v>
      </c>
      <c r="P2574" s="4">
        <v>358</v>
      </c>
      <c r="Q2574" s="6">
        <v>1.67597765363128</v>
      </c>
      <c r="R2574" s="7">
        <v>2.0694972067039101</v>
      </c>
      <c r="S2574" s="6">
        <v>0</v>
      </c>
      <c r="T2574" s="5">
        <v>0</v>
      </c>
      <c r="U2574" s="5">
        <v>0</v>
      </c>
      <c r="V2574" s="5">
        <f t="shared" si="210"/>
        <v>12.362499975000002</v>
      </c>
      <c r="W2574" s="5">
        <f t="shared" si="206"/>
        <v>-12.362499975000002</v>
      </c>
      <c r="X2574" s="8">
        <f t="shared" si="207"/>
        <v>-1</v>
      </c>
      <c r="Y2574" s="4">
        <v>0</v>
      </c>
      <c r="Z2574" s="9" t="str">
        <f t="shared" si="208"/>
        <v>NA</v>
      </c>
      <c r="AA2574" s="10">
        <f t="shared" si="209"/>
        <v>0</v>
      </c>
    </row>
    <row r="2575" spans="1:27" x14ac:dyDescent="0.55000000000000004">
      <c r="A2575" s="3" t="s">
        <v>71</v>
      </c>
      <c r="B2575" s="3" t="s">
        <v>72</v>
      </c>
      <c r="C2575" s="3" t="s">
        <v>4300</v>
      </c>
      <c r="D2575" s="3" t="s">
        <v>4301</v>
      </c>
      <c r="E2575" s="4" t="s">
        <v>47</v>
      </c>
      <c r="F2575" s="3" t="s">
        <v>173</v>
      </c>
      <c r="G2575" s="3" t="s">
        <v>545</v>
      </c>
      <c r="H2575" s="3" t="s">
        <v>34</v>
      </c>
      <c r="I2575" s="3" t="s">
        <v>77</v>
      </c>
      <c r="J2575" s="3" t="s">
        <v>36</v>
      </c>
      <c r="K2575" s="3" t="s">
        <v>42</v>
      </c>
      <c r="L2575" s="5">
        <v>6.25</v>
      </c>
      <c r="M2575" s="4">
        <v>5</v>
      </c>
      <c r="N2575" s="5">
        <v>12.375</v>
      </c>
      <c r="O2575" s="5">
        <v>2.4750000000000001</v>
      </c>
      <c r="P2575" s="4">
        <v>35</v>
      </c>
      <c r="Q2575" s="6">
        <v>14.285714285714301</v>
      </c>
      <c r="R2575" s="7">
        <v>1.51714285714286</v>
      </c>
      <c r="S2575" s="6">
        <v>0</v>
      </c>
      <c r="T2575" s="5">
        <v>0</v>
      </c>
      <c r="U2575" s="5">
        <v>0</v>
      </c>
      <c r="V2575" s="5">
        <f t="shared" si="210"/>
        <v>12.375</v>
      </c>
      <c r="W2575" s="5">
        <f t="shared" si="206"/>
        <v>-12.375</v>
      </c>
      <c r="X2575" s="8">
        <f t="shared" si="207"/>
        <v>-1</v>
      </c>
      <c r="Y2575" s="4">
        <v>0</v>
      </c>
      <c r="Z2575" s="9" t="str">
        <f t="shared" si="208"/>
        <v>NA</v>
      </c>
      <c r="AA2575" s="10">
        <f t="shared" si="209"/>
        <v>0</v>
      </c>
    </row>
    <row r="2576" spans="1:27" x14ac:dyDescent="0.55000000000000004">
      <c r="A2576" s="3" t="s">
        <v>71</v>
      </c>
      <c r="B2576" s="3" t="s">
        <v>72</v>
      </c>
      <c r="C2576" s="3" t="s">
        <v>4302</v>
      </c>
      <c r="D2576" s="3" t="s">
        <v>4220</v>
      </c>
      <c r="E2576" s="4" t="s">
        <v>47</v>
      </c>
      <c r="F2576" s="3" t="s">
        <v>173</v>
      </c>
      <c r="G2576" s="3" t="s">
        <v>2820</v>
      </c>
      <c r="H2576" s="3" t="s">
        <v>34</v>
      </c>
      <c r="I2576" s="3" t="s">
        <v>77</v>
      </c>
      <c r="J2576" s="3" t="s">
        <v>36</v>
      </c>
      <c r="K2576" s="3" t="s">
        <v>42</v>
      </c>
      <c r="L2576" s="5">
        <v>6.25</v>
      </c>
      <c r="M2576" s="4">
        <v>9</v>
      </c>
      <c r="N2576" s="5">
        <v>12.387499987499998</v>
      </c>
      <c r="O2576" s="5">
        <v>1.3763888874999999</v>
      </c>
      <c r="P2576" s="4">
        <v>282</v>
      </c>
      <c r="Q2576" s="6">
        <v>3.1914893617021298</v>
      </c>
      <c r="R2576" s="7">
        <v>1.3418439716312101</v>
      </c>
      <c r="S2576" s="6">
        <v>0</v>
      </c>
      <c r="T2576" s="5">
        <v>0</v>
      </c>
      <c r="U2576" s="5">
        <v>0</v>
      </c>
      <c r="V2576" s="5">
        <f t="shared" si="210"/>
        <v>12.387499987499998</v>
      </c>
      <c r="W2576" s="5">
        <f t="shared" si="206"/>
        <v>-12.387499987499998</v>
      </c>
      <c r="X2576" s="8">
        <f t="shared" si="207"/>
        <v>-1</v>
      </c>
      <c r="Y2576" s="4">
        <v>0</v>
      </c>
      <c r="Z2576" s="9" t="str">
        <f t="shared" si="208"/>
        <v>NA</v>
      </c>
      <c r="AA2576" s="10">
        <f t="shared" si="209"/>
        <v>0</v>
      </c>
    </row>
    <row r="2577" spans="1:27" x14ac:dyDescent="0.55000000000000004">
      <c r="A2577" s="3" t="s">
        <v>71</v>
      </c>
      <c r="B2577" s="3" t="s">
        <v>72</v>
      </c>
      <c r="C2577" s="3" t="s">
        <v>4303</v>
      </c>
      <c r="D2577" s="3" t="s">
        <v>3774</v>
      </c>
      <c r="E2577" s="4" t="s">
        <v>47</v>
      </c>
      <c r="F2577" s="3" t="s">
        <v>173</v>
      </c>
      <c r="G2577" s="3" t="s">
        <v>2735</v>
      </c>
      <c r="H2577" s="3" t="s">
        <v>485</v>
      </c>
      <c r="I2577" s="3" t="s">
        <v>77</v>
      </c>
      <c r="J2577" s="3" t="s">
        <v>36</v>
      </c>
      <c r="K2577" s="3" t="s">
        <v>42</v>
      </c>
      <c r="L2577" s="5">
        <v>6.25</v>
      </c>
      <c r="M2577" s="4">
        <v>6</v>
      </c>
      <c r="N2577" s="5">
        <v>12.399999975</v>
      </c>
      <c r="O2577" s="5">
        <v>2.0666666624999999</v>
      </c>
      <c r="P2577" s="4">
        <v>157</v>
      </c>
      <c r="Q2577" s="6">
        <v>3.8216560509554101</v>
      </c>
      <c r="R2577" s="7">
        <v>1.5356687898089201</v>
      </c>
      <c r="S2577" s="6">
        <v>0</v>
      </c>
      <c r="T2577" s="5">
        <v>0</v>
      </c>
      <c r="U2577" s="5">
        <v>0</v>
      </c>
      <c r="V2577" s="5">
        <f t="shared" si="210"/>
        <v>12.399999975</v>
      </c>
      <c r="W2577" s="5">
        <f t="shared" si="206"/>
        <v>-12.399999975</v>
      </c>
      <c r="X2577" s="8">
        <f t="shared" si="207"/>
        <v>-1</v>
      </c>
      <c r="Y2577" s="4">
        <v>0</v>
      </c>
      <c r="Z2577" s="9" t="str">
        <f t="shared" si="208"/>
        <v>NA</v>
      </c>
      <c r="AA2577" s="10">
        <f t="shared" si="209"/>
        <v>0</v>
      </c>
    </row>
    <row r="2578" spans="1:27" x14ac:dyDescent="0.55000000000000004">
      <c r="A2578" s="3" t="s">
        <v>71</v>
      </c>
      <c r="B2578" s="3" t="s">
        <v>72</v>
      </c>
      <c r="C2578" s="3" t="s">
        <v>4304</v>
      </c>
      <c r="D2578" s="3" t="s">
        <v>776</v>
      </c>
      <c r="E2578" s="4" t="s">
        <v>47</v>
      </c>
      <c r="F2578" s="3" t="s">
        <v>173</v>
      </c>
      <c r="G2578" s="3" t="s">
        <v>675</v>
      </c>
      <c r="H2578" s="3" t="s">
        <v>34</v>
      </c>
      <c r="I2578" s="3" t="s">
        <v>77</v>
      </c>
      <c r="J2578" s="3" t="s">
        <v>36</v>
      </c>
      <c r="K2578" s="3" t="s">
        <v>42</v>
      </c>
      <c r="L2578" s="5">
        <v>6.25</v>
      </c>
      <c r="M2578" s="4">
        <v>10</v>
      </c>
      <c r="N2578" s="5">
        <v>12.4125</v>
      </c>
      <c r="O2578" s="5">
        <v>1.24125</v>
      </c>
      <c r="P2578" s="4">
        <v>305</v>
      </c>
      <c r="Q2578" s="6">
        <v>3.27868852459016</v>
      </c>
      <c r="R2578" s="7">
        <v>1.54393442622951</v>
      </c>
      <c r="S2578" s="6">
        <v>0</v>
      </c>
      <c r="T2578" s="5">
        <v>0</v>
      </c>
      <c r="U2578" s="5">
        <v>0</v>
      </c>
      <c r="V2578" s="5">
        <f t="shared" si="210"/>
        <v>12.4125</v>
      </c>
      <c r="W2578" s="5">
        <f t="shared" si="206"/>
        <v>-12.4125</v>
      </c>
      <c r="X2578" s="8">
        <f t="shared" si="207"/>
        <v>-1</v>
      </c>
      <c r="Y2578" s="4">
        <v>0</v>
      </c>
      <c r="Z2578" s="9" t="str">
        <f t="shared" si="208"/>
        <v>NA</v>
      </c>
      <c r="AA2578" s="10">
        <f t="shared" si="209"/>
        <v>0</v>
      </c>
    </row>
    <row r="2579" spans="1:27" x14ac:dyDescent="0.55000000000000004">
      <c r="A2579" s="3" t="s">
        <v>71</v>
      </c>
      <c r="B2579" s="3" t="s">
        <v>72</v>
      </c>
      <c r="C2579" s="3" t="s">
        <v>4305</v>
      </c>
      <c r="D2579" s="3" t="s">
        <v>2397</v>
      </c>
      <c r="E2579" s="4" t="s">
        <v>47</v>
      </c>
      <c r="F2579" s="3" t="s">
        <v>173</v>
      </c>
      <c r="G2579" s="3" t="s">
        <v>3259</v>
      </c>
      <c r="H2579" s="3" t="s">
        <v>345</v>
      </c>
      <c r="I2579" s="3" t="s">
        <v>77</v>
      </c>
      <c r="J2579" s="3" t="s">
        <v>36</v>
      </c>
      <c r="K2579" s="3" t="s">
        <v>42</v>
      </c>
      <c r="L2579" s="5">
        <v>6.25</v>
      </c>
      <c r="M2579" s="4">
        <v>5</v>
      </c>
      <c r="N2579" s="5">
        <v>12.4625</v>
      </c>
      <c r="O2579" s="5">
        <v>2.4925000000000002</v>
      </c>
      <c r="P2579" s="4">
        <v>37</v>
      </c>
      <c r="Q2579" s="6">
        <v>13.5135135135135</v>
      </c>
      <c r="R2579" s="7">
        <v>2.1675675675675699</v>
      </c>
      <c r="S2579" s="6">
        <v>0</v>
      </c>
      <c r="T2579" s="5">
        <v>0</v>
      </c>
      <c r="U2579" s="5">
        <v>0</v>
      </c>
      <c r="V2579" s="5">
        <f t="shared" si="210"/>
        <v>12.4625</v>
      </c>
      <c r="W2579" s="5">
        <f t="shared" si="206"/>
        <v>-12.4625</v>
      </c>
      <c r="X2579" s="8">
        <f t="shared" si="207"/>
        <v>-1</v>
      </c>
      <c r="Y2579" s="4">
        <v>0</v>
      </c>
      <c r="Z2579" s="9" t="str">
        <f t="shared" si="208"/>
        <v>NA</v>
      </c>
      <c r="AA2579" s="10">
        <f t="shared" si="209"/>
        <v>0</v>
      </c>
    </row>
    <row r="2580" spans="1:27" x14ac:dyDescent="0.55000000000000004">
      <c r="A2580" s="3" t="s">
        <v>71</v>
      </c>
      <c r="B2580" s="3" t="s">
        <v>72</v>
      </c>
      <c r="C2580" s="3" t="s">
        <v>4306</v>
      </c>
      <c r="D2580" s="3" t="s">
        <v>3305</v>
      </c>
      <c r="E2580" s="4" t="s">
        <v>47</v>
      </c>
      <c r="F2580" s="3" t="s">
        <v>104</v>
      </c>
      <c r="G2580" s="3" t="s">
        <v>2958</v>
      </c>
      <c r="H2580" s="3" t="s">
        <v>34</v>
      </c>
      <c r="I2580" s="3" t="s">
        <v>77</v>
      </c>
      <c r="J2580" s="3" t="s">
        <v>36</v>
      </c>
      <c r="K2580" s="3" t="s">
        <v>61</v>
      </c>
      <c r="L2580" s="5">
        <v>6.25</v>
      </c>
      <c r="M2580" s="4">
        <v>6</v>
      </c>
      <c r="N2580" s="5">
        <v>12.549999974999999</v>
      </c>
      <c r="O2580" s="5">
        <v>2.0916666624999998</v>
      </c>
      <c r="P2580" s="4">
        <v>17</v>
      </c>
      <c r="Q2580" s="6">
        <v>35.294117647058798</v>
      </c>
      <c r="R2580" s="7">
        <v>2.8235294117647101</v>
      </c>
      <c r="S2580" s="6">
        <v>0</v>
      </c>
      <c r="T2580" s="5">
        <v>0</v>
      </c>
      <c r="U2580" s="5">
        <v>0</v>
      </c>
      <c r="V2580" s="5">
        <f t="shared" si="210"/>
        <v>12.549999974999999</v>
      </c>
      <c r="W2580" s="5">
        <f t="shared" si="206"/>
        <v>-12.549999974999999</v>
      </c>
      <c r="X2580" s="8">
        <f t="shared" si="207"/>
        <v>-1</v>
      </c>
      <c r="Y2580" s="4">
        <v>0</v>
      </c>
      <c r="Z2580" s="9" t="str">
        <f t="shared" si="208"/>
        <v>NA</v>
      </c>
      <c r="AA2580" s="10">
        <f t="shared" si="209"/>
        <v>0</v>
      </c>
    </row>
    <row r="2581" spans="1:27" x14ac:dyDescent="0.55000000000000004">
      <c r="A2581" s="3" t="s">
        <v>71</v>
      </c>
      <c r="B2581" s="3" t="s">
        <v>72</v>
      </c>
      <c r="C2581" s="3" t="s">
        <v>4307</v>
      </c>
      <c r="D2581" s="3" t="s">
        <v>4308</v>
      </c>
      <c r="E2581" s="4" t="s">
        <v>47</v>
      </c>
      <c r="F2581" s="3" t="s">
        <v>104</v>
      </c>
      <c r="G2581" s="3" t="s">
        <v>105</v>
      </c>
      <c r="H2581" s="3" t="s">
        <v>34</v>
      </c>
      <c r="I2581" s="3" t="s">
        <v>77</v>
      </c>
      <c r="J2581" s="3" t="s">
        <v>36</v>
      </c>
      <c r="K2581" s="3" t="s">
        <v>37</v>
      </c>
      <c r="L2581" s="5">
        <v>6.25</v>
      </c>
      <c r="M2581" s="4">
        <v>6</v>
      </c>
      <c r="N2581" s="5">
        <v>12.6</v>
      </c>
      <c r="O2581" s="5">
        <v>2.1</v>
      </c>
      <c r="P2581" s="4">
        <v>7</v>
      </c>
      <c r="Q2581" s="6">
        <v>85.714285714285694</v>
      </c>
      <c r="R2581" s="7">
        <v>1</v>
      </c>
      <c r="S2581" s="6">
        <v>0</v>
      </c>
      <c r="T2581" s="5">
        <v>0</v>
      </c>
      <c r="U2581" s="5">
        <v>0</v>
      </c>
      <c r="V2581" s="5">
        <f t="shared" si="210"/>
        <v>12.6</v>
      </c>
      <c r="W2581" s="5">
        <f t="shared" si="206"/>
        <v>-12.6</v>
      </c>
      <c r="X2581" s="8">
        <f t="shared" si="207"/>
        <v>-1</v>
      </c>
      <c r="Y2581" s="4">
        <v>0</v>
      </c>
      <c r="Z2581" s="9" t="str">
        <f t="shared" si="208"/>
        <v>NA</v>
      </c>
      <c r="AA2581" s="10">
        <f t="shared" si="209"/>
        <v>0</v>
      </c>
    </row>
    <row r="2582" spans="1:27" x14ac:dyDescent="0.55000000000000004">
      <c r="A2582" s="3" t="s">
        <v>71</v>
      </c>
      <c r="B2582" s="3" t="s">
        <v>72</v>
      </c>
      <c r="C2582" s="3" t="s">
        <v>4309</v>
      </c>
      <c r="D2582" s="3" t="s">
        <v>3370</v>
      </c>
      <c r="E2582" s="4" t="s">
        <v>47</v>
      </c>
      <c r="F2582" s="3" t="s">
        <v>262</v>
      </c>
      <c r="G2582" s="3" t="s">
        <v>3031</v>
      </c>
      <c r="H2582" s="3" t="s">
        <v>34</v>
      </c>
      <c r="I2582" s="3" t="s">
        <v>77</v>
      </c>
      <c r="J2582" s="3" t="s">
        <v>36</v>
      </c>
      <c r="K2582" s="3" t="s">
        <v>61</v>
      </c>
      <c r="L2582" s="5">
        <v>6.25</v>
      </c>
      <c r="M2582" s="4">
        <v>3</v>
      </c>
      <c r="N2582" s="5">
        <v>12.699999975000001</v>
      </c>
      <c r="O2582" s="5">
        <v>4.2333333250000003</v>
      </c>
      <c r="P2582" s="4">
        <v>133</v>
      </c>
      <c r="Q2582" s="6">
        <v>2.2556390977443601</v>
      </c>
      <c r="R2582" s="7">
        <v>3.2113533834586501</v>
      </c>
      <c r="S2582" s="6">
        <v>0</v>
      </c>
      <c r="T2582" s="5">
        <v>0</v>
      </c>
      <c r="U2582" s="5">
        <v>0</v>
      </c>
      <c r="V2582" s="5">
        <f t="shared" si="210"/>
        <v>12.699999975000001</v>
      </c>
      <c r="W2582" s="5">
        <f t="shared" si="206"/>
        <v>-12.699999975000001</v>
      </c>
      <c r="X2582" s="8">
        <f t="shared" si="207"/>
        <v>-1</v>
      </c>
      <c r="Y2582" s="4">
        <v>0</v>
      </c>
      <c r="Z2582" s="9" t="str">
        <f t="shared" si="208"/>
        <v>NA</v>
      </c>
      <c r="AA2582" s="10">
        <f t="shared" si="209"/>
        <v>0</v>
      </c>
    </row>
    <row r="2583" spans="1:27" x14ac:dyDescent="0.55000000000000004">
      <c r="A2583" s="3" t="s">
        <v>71</v>
      </c>
      <c r="B2583" s="3" t="s">
        <v>72</v>
      </c>
      <c r="C2583" s="3" t="s">
        <v>4310</v>
      </c>
      <c r="D2583" s="3" t="s">
        <v>2275</v>
      </c>
      <c r="E2583" s="4" t="s">
        <v>47</v>
      </c>
      <c r="F2583" s="3" t="s">
        <v>173</v>
      </c>
      <c r="G2583" s="3" t="s">
        <v>2948</v>
      </c>
      <c r="H2583" s="3" t="s">
        <v>1068</v>
      </c>
      <c r="I2583" s="3" t="s">
        <v>77</v>
      </c>
      <c r="J2583" s="3" t="s">
        <v>36</v>
      </c>
      <c r="K2583" s="3" t="s">
        <v>42</v>
      </c>
      <c r="L2583" s="5">
        <v>6.25</v>
      </c>
      <c r="M2583" s="4">
        <v>4</v>
      </c>
      <c r="N2583" s="5">
        <v>12.7125</v>
      </c>
      <c r="O2583" s="5">
        <v>3.1781250000000001</v>
      </c>
      <c r="P2583" s="4">
        <v>31</v>
      </c>
      <c r="Q2583" s="6">
        <v>12.9032258064516</v>
      </c>
      <c r="R2583" s="7">
        <v>1.09032258064516</v>
      </c>
      <c r="S2583" s="6">
        <v>0</v>
      </c>
      <c r="T2583" s="5">
        <v>0</v>
      </c>
      <c r="U2583" s="5">
        <v>0</v>
      </c>
      <c r="V2583" s="5">
        <f t="shared" si="210"/>
        <v>12.7125</v>
      </c>
      <c r="W2583" s="5">
        <f t="shared" si="206"/>
        <v>-12.7125</v>
      </c>
      <c r="X2583" s="8">
        <f t="shared" si="207"/>
        <v>-1</v>
      </c>
      <c r="Y2583" s="4">
        <v>0</v>
      </c>
      <c r="Z2583" s="9" t="str">
        <f t="shared" si="208"/>
        <v>NA</v>
      </c>
      <c r="AA2583" s="10">
        <f t="shared" si="209"/>
        <v>0</v>
      </c>
    </row>
    <row r="2584" spans="1:27" x14ac:dyDescent="0.55000000000000004">
      <c r="A2584" s="3" t="s">
        <v>71</v>
      </c>
      <c r="B2584" s="3" t="s">
        <v>72</v>
      </c>
      <c r="C2584" s="3" t="s">
        <v>4311</v>
      </c>
      <c r="D2584" s="3" t="s">
        <v>4312</v>
      </c>
      <c r="E2584" s="4" t="s">
        <v>47</v>
      </c>
      <c r="F2584" s="3" t="s">
        <v>173</v>
      </c>
      <c r="G2584" s="3" t="s">
        <v>3863</v>
      </c>
      <c r="H2584" s="3" t="s">
        <v>34</v>
      </c>
      <c r="I2584" s="3" t="s">
        <v>77</v>
      </c>
      <c r="J2584" s="3" t="s">
        <v>36</v>
      </c>
      <c r="K2584" s="3" t="s">
        <v>42</v>
      </c>
      <c r="L2584" s="5">
        <v>6.25</v>
      </c>
      <c r="M2584" s="4">
        <v>9</v>
      </c>
      <c r="N2584" s="5">
        <v>12.774999937500002</v>
      </c>
      <c r="O2584" s="5">
        <v>1.4194444375000002</v>
      </c>
      <c r="P2584" s="4">
        <v>216</v>
      </c>
      <c r="Q2584" s="6">
        <v>4.1666666666666696</v>
      </c>
      <c r="R2584" s="7">
        <v>1.7777777777777799</v>
      </c>
      <c r="S2584" s="6">
        <v>0</v>
      </c>
      <c r="T2584" s="5">
        <v>0</v>
      </c>
      <c r="U2584" s="5">
        <v>0</v>
      </c>
      <c r="V2584" s="5">
        <f t="shared" si="210"/>
        <v>12.774999937500002</v>
      </c>
      <c r="W2584" s="5">
        <f t="shared" si="206"/>
        <v>-12.774999937500002</v>
      </c>
      <c r="X2584" s="8">
        <f t="shared" si="207"/>
        <v>-1</v>
      </c>
      <c r="Y2584" s="4">
        <v>0</v>
      </c>
      <c r="Z2584" s="9" t="str">
        <f t="shared" si="208"/>
        <v>NA</v>
      </c>
      <c r="AA2584" s="10">
        <f t="shared" si="209"/>
        <v>0</v>
      </c>
    </row>
    <row r="2585" spans="1:27" x14ac:dyDescent="0.55000000000000004">
      <c r="A2585" s="3" t="s">
        <v>71</v>
      </c>
      <c r="B2585" s="3" t="s">
        <v>72</v>
      </c>
      <c r="C2585" s="3" t="s">
        <v>4313</v>
      </c>
      <c r="D2585" s="3" t="s">
        <v>2281</v>
      </c>
      <c r="E2585" s="4" t="s">
        <v>47</v>
      </c>
      <c r="F2585" s="3" t="s">
        <v>32</v>
      </c>
      <c r="G2585" s="3" t="s">
        <v>575</v>
      </c>
      <c r="H2585" s="3" t="s">
        <v>34</v>
      </c>
      <c r="I2585" s="3" t="s">
        <v>77</v>
      </c>
      <c r="J2585" s="3" t="s">
        <v>36</v>
      </c>
      <c r="K2585" s="3" t="s">
        <v>42</v>
      </c>
      <c r="L2585" s="5">
        <v>6.25</v>
      </c>
      <c r="M2585" s="4">
        <v>7</v>
      </c>
      <c r="N2585" s="5">
        <v>12.7874999875</v>
      </c>
      <c r="O2585" s="5">
        <v>1.8267857125</v>
      </c>
      <c r="P2585" s="4">
        <v>84</v>
      </c>
      <c r="Q2585" s="6">
        <v>8.3333333333333304</v>
      </c>
      <c r="R2585" s="7">
        <v>1.38214285714286</v>
      </c>
      <c r="S2585" s="6">
        <v>0</v>
      </c>
      <c r="T2585" s="5">
        <v>0</v>
      </c>
      <c r="U2585" s="5">
        <v>0</v>
      </c>
      <c r="V2585" s="5">
        <f t="shared" si="210"/>
        <v>12.7874999875</v>
      </c>
      <c r="W2585" s="5">
        <f t="shared" si="206"/>
        <v>-12.7874999875</v>
      </c>
      <c r="X2585" s="8">
        <f t="shared" si="207"/>
        <v>-1</v>
      </c>
      <c r="Y2585" s="4">
        <v>0</v>
      </c>
      <c r="Z2585" s="9" t="str">
        <f t="shared" si="208"/>
        <v>NA</v>
      </c>
      <c r="AA2585" s="10">
        <f t="shared" si="209"/>
        <v>0</v>
      </c>
    </row>
    <row r="2586" spans="1:27" x14ac:dyDescent="0.55000000000000004">
      <c r="A2586" s="3" t="s">
        <v>71</v>
      </c>
      <c r="B2586" s="3" t="s">
        <v>72</v>
      </c>
      <c r="C2586" s="3" t="s">
        <v>4314</v>
      </c>
      <c r="D2586" s="3" t="s">
        <v>3126</v>
      </c>
      <c r="E2586" s="4" t="s">
        <v>47</v>
      </c>
      <c r="F2586" s="3" t="s">
        <v>262</v>
      </c>
      <c r="G2586" s="3" t="s">
        <v>3031</v>
      </c>
      <c r="H2586" s="3" t="s">
        <v>34</v>
      </c>
      <c r="I2586" s="3" t="s">
        <v>77</v>
      </c>
      <c r="J2586" s="3" t="s">
        <v>36</v>
      </c>
      <c r="K2586" s="3" t="s">
        <v>61</v>
      </c>
      <c r="L2586" s="5">
        <v>6.25</v>
      </c>
      <c r="M2586" s="4">
        <v>4</v>
      </c>
      <c r="N2586" s="5">
        <v>12.8125</v>
      </c>
      <c r="O2586" s="5">
        <v>3.203125</v>
      </c>
      <c r="P2586" s="4">
        <v>95</v>
      </c>
      <c r="Q2586" s="6">
        <v>4.2105263157894699</v>
      </c>
      <c r="R2586" s="7">
        <v>1.6284210526315801</v>
      </c>
      <c r="S2586" s="6">
        <v>0</v>
      </c>
      <c r="T2586" s="5">
        <v>0</v>
      </c>
      <c r="U2586" s="5">
        <v>0</v>
      </c>
      <c r="V2586" s="5">
        <f t="shared" si="210"/>
        <v>12.8125</v>
      </c>
      <c r="W2586" s="5">
        <f t="shared" si="206"/>
        <v>-12.8125</v>
      </c>
      <c r="X2586" s="8">
        <f t="shared" si="207"/>
        <v>-1</v>
      </c>
      <c r="Y2586" s="4">
        <v>0</v>
      </c>
      <c r="Z2586" s="9" t="str">
        <f t="shared" si="208"/>
        <v>NA</v>
      </c>
      <c r="AA2586" s="10">
        <f t="shared" si="209"/>
        <v>0</v>
      </c>
    </row>
    <row r="2587" spans="1:27" x14ac:dyDescent="0.55000000000000004">
      <c r="A2587" s="3" t="s">
        <v>71</v>
      </c>
      <c r="B2587" s="3" t="s">
        <v>72</v>
      </c>
      <c r="C2587" s="3" t="s">
        <v>4315</v>
      </c>
      <c r="D2587" s="3" t="s">
        <v>255</v>
      </c>
      <c r="E2587" s="4" t="s">
        <v>47</v>
      </c>
      <c r="F2587" s="3" t="s">
        <v>221</v>
      </c>
      <c r="G2587" s="3" t="s">
        <v>222</v>
      </c>
      <c r="H2587" s="3" t="s">
        <v>34</v>
      </c>
      <c r="I2587" s="3" t="s">
        <v>77</v>
      </c>
      <c r="J2587" s="3" t="s">
        <v>36</v>
      </c>
      <c r="K2587" s="3" t="s">
        <v>61</v>
      </c>
      <c r="L2587" s="5">
        <v>6.25</v>
      </c>
      <c r="M2587" s="4">
        <v>7</v>
      </c>
      <c r="N2587" s="5">
        <v>12.8124999625</v>
      </c>
      <c r="O2587" s="5">
        <v>1.8303571375000001</v>
      </c>
      <c r="P2587" s="4">
        <v>106</v>
      </c>
      <c r="Q2587" s="6">
        <v>6.6037735849056602</v>
      </c>
      <c r="R2587" s="7">
        <v>1.2194339622641499</v>
      </c>
      <c r="S2587" s="6">
        <v>0</v>
      </c>
      <c r="T2587" s="5">
        <v>0</v>
      </c>
      <c r="U2587" s="5">
        <v>0</v>
      </c>
      <c r="V2587" s="5">
        <f t="shared" si="210"/>
        <v>12.8124999625</v>
      </c>
      <c r="W2587" s="5">
        <f t="shared" si="206"/>
        <v>-12.8124999625</v>
      </c>
      <c r="X2587" s="8">
        <f t="shared" si="207"/>
        <v>-1</v>
      </c>
      <c r="Y2587" s="4">
        <v>0</v>
      </c>
      <c r="Z2587" s="9" t="str">
        <f t="shared" si="208"/>
        <v>NA</v>
      </c>
      <c r="AA2587" s="10">
        <f t="shared" si="209"/>
        <v>0</v>
      </c>
    </row>
    <row r="2588" spans="1:27" x14ac:dyDescent="0.55000000000000004">
      <c r="A2588" s="3" t="s">
        <v>71</v>
      </c>
      <c r="B2588" s="3" t="s">
        <v>72</v>
      </c>
      <c r="C2588" s="3" t="s">
        <v>4316</v>
      </c>
      <c r="D2588" s="3" t="s">
        <v>3812</v>
      </c>
      <c r="E2588" s="4" t="s">
        <v>47</v>
      </c>
      <c r="F2588" s="3" t="s">
        <v>125</v>
      </c>
      <c r="G2588" s="3" t="s">
        <v>2924</v>
      </c>
      <c r="H2588" s="3" t="s">
        <v>34</v>
      </c>
      <c r="I2588" s="3" t="s">
        <v>77</v>
      </c>
      <c r="J2588" s="3" t="s">
        <v>36</v>
      </c>
      <c r="K2588" s="3" t="s">
        <v>61</v>
      </c>
      <c r="L2588" s="5">
        <v>6.25</v>
      </c>
      <c r="M2588" s="4">
        <v>4</v>
      </c>
      <c r="N2588" s="5">
        <v>12.824999999999999</v>
      </c>
      <c r="O2588" s="5">
        <v>3.2062499999999998</v>
      </c>
      <c r="P2588" s="4">
        <v>292</v>
      </c>
      <c r="Q2588" s="6">
        <v>1.3698630136986301</v>
      </c>
      <c r="R2588" s="7">
        <v>2.0763356164383602</v>
      </c>
      <c r="S2588" s="6">
        <v>0</v>
      </c>
      <c r="T2588" s="5">
        <v>0</v>
      </c>
      <c r="U2588" s="5">
        <v>0</v>
      </c>
      <c r="V2588" s="5">
        <f t="shared" si="210"/>
        <v>12.824999999999999</v>
      </c>
      <c r="W2588" s="5">
        <f t="shared" si="206"/>
        <v>-12.824999999999999</v>
      </c>
      <c r="X2588" s="8">
        <f t="shared" si="207"/>
        <v>-1</v>
      </c>
      <c r="Y2588" s="4">
        <v>0</v>
      </c>
      <c r="Z2588" s="9" t="str">
        <f t="shared" si="208"/>
        <v>NA</v>
      </c>
      <c r="AA2588" s="10">
        <f t="shared" si="209"/>
        <v>0</v>
      </c>
    </row>
    <row r="2589" spans="1:27" x14ac:dyDescent="0.55000000000000004">
      <c r="A2589" s="3" t="s">
        <v>71</v>
      </c>
      <c r="B2589" s="3" t="s">
        <v>72</v>
      </c>
      <c r="C2589" s="3" t="s">
        <v>4317</v>
      </c>
      <c r="D2589" s="3" t="s">
        <v>3344</v>
      </c>
      <c r="E2589" s="4" t="s">
        <v>47</v>
      </c>
      <c r="F2589" s="3" t="s">
        <v>104</v>
      </c>
      <c r="G2589" s="3" t="s">
        <v>3019</v>
      </c>
      <c r="H2589" s="3" t="s">
        <v>34</v>
      </c>
      <c r="I2589" s="3" t="s">
        <v>77</v>
      </c>
      <c r="J2589" s="3" t="s">
        <v>36</v>
      </c>
      <c r="K2589" s="3" t="s">
        <v>61</v>
      </c>
      <c r="L2589" s="5">
        <v>6.25</v>
      </c>
      <c r="M2589" s="4">
        <v>3</v>
      </c>
      <c r="N2589" s="5">
        <v>12.837499987499999</v>
      </c>
      <c r="O2589" s="5">
        <v>4.2791666624999998</v>
      </c>
      <c r="P2589" s="4">
        <v>102</v>
      </c>
      <c r="Q2589" s="6">
        <v>2.9411764705882399</v>
      </c>
      <c r="R2589" s="7">
        <v>2.4248039215686301</v>
      </c>
      <c r="S2589" s="6">
        <v>0</v>
      </c>
      <c r="T2589" s="5">
        <v>0</v>
      </c>
      <c r="U2589" s="5">
        <v>0</v>
      </c>
      <c r="V2589" s="5">
        <f t="shared" si="210"/>
        <v>12.837499987499999</v>
      </c>
      <c r="W2589" s="5">
        <f t="shared" si="206"/>
        <v>-12.837499987499999</v>
      </c>
      <c r="X2589" s="8">
        <f t="shared" si="207"/>
        <v>-1</v>
      </c>
      <c r="Y2589" s="4">
        <v>0</v>
      </c>
      <c r="Z2589" s="9" t="str">
        <f t="shared" si="208"/>
        <v>NA</v>
      </c>
      <c r="AA2589" s="10">
        <f t="shared" si="209"/>
        <v>0</v>
      </c>
    </row>
    <row r="2590" spans="1:27" x14ac:dyDescent="0.55000000000000004">
      <c r="A2590" s="3" t="s">
        <v>71</v>
      </c>
      <c r="B2590" s="3" t="s">
        <v>72</v>
      </c>
      <c r="C2590" s="3" t="s">
        <v>4318</v>
      </c>
      <c r="D2590" s="3" t="s">
        <v>132</v>
      </c>
      <c r="E2590" s="4" t="s">
        <v>47</v>
      </c>
      <c r="F2590" s="3" t="s">
        <v>221</v>
      </c>
      <c r="G2590" s="3" t="s">
        <v>222</v>
      </c>
      <c r="H2590" s="3" t="s">
        <v>34</v>
      </c>
      <c r="I2590" s="3" t="s">
        <v>77</v>
      </c>
      <c r="J2590" s="3" t="s">
        <v>36</v>
      </c>
      <c r="K2590" s="3" t="s">
        <v>61</v>
      </c>
      <c r="L2590" s="5">
        <v>6.25</v>
      </c>
      <c r="M2590" s="4">
        <v>5</v>
      </c>
      <c r="N2590" s="5">
        <v>12.875</v>
      </c>
      <c r="O2590" s="5">
        <v>2.5750000000000002</v>
      </c>
      <c r="P2590" s="4">
        <v>25</v>
      </c>
      <c r="Q2590" s="6">
        <v>20</v>
      </c>
      <c r="R2590" s="7">
        <v>2</v>
      </c>
      <c r="S2590" s="6">
        <v>0</v>
      </c>
      <c r="T2590" s="5">
        <v>0</v>
      </c>
      <c r="U2590" s="5">
        <v>0</v>
      </c>
      <c r="V2590" s="5">
        <f t="shared" si="210"/>
        <v>12.875</v>
      </c>
      <c r="W2590" s="5">
        <f t="shared" si="206"/>
        <v>-12.875</v>
      </c>
      <c r="X2590" s="8">
        <f t="shared" si="207"/>
        <v>-1</v>
      </c>
      <c r="Y2590" s="4">
        <v>0</v>
      </c>
      <c r="Z2590" s="9" t="str">
        <f t="shared" si="208"/>
        <v>NA</v>
      </c>
      <c r="AA2590" s="10">
        <f t="shared" si="209"/>
        <v>0</v>
      </c>
    </row>
    <row r="2591" spans="1:27" x14ac:dyDescent="0.55000000000000004">
      <c r="A2591" s="3" t="s">
        <v>71</v>
      </c>
      <c r="B2591" s="3" t="s">
        <v>72</v>
      </c>
      <c r="C2591" s="3" t="s">
        <v>4319</v>
      </c>
      <c r="D2591" s="3" t="s">
        <v>4320</v>
      </c>
      <c r="E2591" s="4" t="s">
        <v>47</v>
      </c>
      <c r="F2591" s="3" t="s">
        <v>104</v>
      </c>
      <c r="G2591" s="3" t="s">
        <v>105</v>
      </c>
      <c r="H2591" s="3" t="s">
        <v>34</v>
      </c>
      <c r="I2591" s="3" t="s">
        <v>77</v>
      </c>
      <c r="J2591" s="3" t="s">
        <v>36</v>
      </c>
      <c r="K2591" s="3" t="s">
        <v>37</v>
      </c>
      <c r="L2591" s="5">
        <v>6.25</v>
      </c>
      <c r="M2591" s="4">
        <v>4</v>
      </c>
      <c r="N2591" s="5">
        <v>12.9</v>
      </c>
      <c r="O2591" s="5">
        <v>3.2250000000000001</v>
      </c>
      <c r="P2591" s="4">
        <v>10</v>
      </c>
      <c r="Q2591" s="6">
        <v>40</v>
      </c>
      <c r="R2591" s="7">
        <v>1.1000000000000001</v>
      </c>
      <c r="S2591" s="6">
        <v>0</v>
      </c>
      <c r="T2591" s="5">
        <v>0</v>
      </c>
      <c r="U2591" s="5">
        <v>0</v>
      </c>
      <c r="V2591" s="5">
        <f t="shared" si="210"/>
        <v>12.9</v>
      </c>
      <c r="W2591" s="5">
        <f t="shared" si="206"/>
        <v>-12.9</v>
      </c>
      <c r="X2591" s="8">
        <f t="shared" si="207"/>
        <v>-1</v>
      </c>
      <c r="Y2591" s="4">
        <v>0</v>
      </c>
      <c r="Z2591" s="9" t="str">
        <f t="shared" si="208"/>
        <v>NA</v>
      </c>
      <c r="AA2591" s="10">
        <f t="shared" si="209"/>
        <v>0</v>
      </c>
    </row>
    <row r="2592" spans="1:27" x14ac:dyDescent="0.55000000000000004">
      <c r="A2592" s="3" t="s">
        <v>71</v>
      </c>
      <c r="B2592" s="3" t="s">
        <v>72</v>
      </c>
      <c r="C2592" s="3" t="s">
        <v>4321</v>
      </c>
      <c r="D2592" s="3" t="s">
        <v>3812</v>
      </c>
      <c r="E2592" s="4" t="s">
        <v>47</v>
      </c>
      <c r="F2592" s="3" t="s">
        <v>104</v>
      </c>
      <c r="G2592" s="3" t="s">
        <v>2914</v>
      </c>
      <c r="H2592" s="3" t="s">
        <v>34</v>
      </c>
      <c r="I2592" s="3" t="s">
        <v>77</v>
      </c>
      <c r="J2592" s="3" t="s">
        <v>36</v>
      </c>
      <c r="K2592" s="3" t="s">
        <v>61</v>
      </c>
      <c r="L2592" s="5">
        <v>6.25</v>
      </c>
      <c r="M2592" s="4">
        <v>5</v>
      </c>
      <c r="N2592" s="5">
        <v>12.925000000000001</v>
      </c>
      <c r="O2592" s="5">
        <v>2.585</v>
      </c>
      <c r="P2592" s="4">
        <v>193</v>
      </c>
      <c r="Q2592" s="6">
        <v>2.59067357512953</v>
      </c>
      <c r="R2592" s="7">
        <v>1.9953367875647701</v>
      </c>
      <c r="S2592" s="6">
        <v>0</v>
      </c>
      <c r="T2592" s="5">
        <v>0</v>
      </c>
      <c r="U2592" s="5">
        <v>0</v>
      </c>
      <c r="V2592" s="5">
        <f t="shared" si="210"/>
        <v>12.925000000000001</v>
      </c>
      <c r="W2592" s="5">
        <f t="shared" si="206"/>
        <v>-12.925000000000001</v>
      </c>
      <c r="X2592" s="8">
        <f t="shared" si="207"/>
        <v>-1</v>
      </c>
      <c r="Y2592" s="4">
        <v>0</v>
      </c>
      <c r="Z2592" s="9" t="str">
        <f t="shared" si="208"/>
        <v>NA</v>
      </c>
      <c r="AA2592" s="10">
        <f t="shared" si="209"/>
        <v>0</v>
      </c>
    </row>
    <row r="2593" spans="1:27" x14ac:dyDescent="0.55000000000000004">
      <c r="A2593" s="3" t="s">
        <v>71</v>
      </c>
      <c r="B2593" s="3" t="s">
        <v>72</v>
      </c>
      <c r="C2593" s="3" t="s">
        <v>4322</v>
      </c>
      <c r="D2593" s="3" t="s">
        <v>193</v>
      </c>
      <c r="E2593" s="4" t="s">
        <v>47</v>
      </c>
      <c r="F2593" s="3" t="s">
        <v>40</v>
      </c>
      <c r="G2593" s="3" t="s">
        <v>2770</v>
      </c>
      <c r="H2593" s="3" t="s">
        <v>34</v>
      </c>
      <c r="I2593" s="3" t="s">
        <v>77</v>
      </c>
      <c r="J2593" s="3" t="s">
        <v>36</v>
      </c>
      <c r="K2593" s="3" t="s">
        <v>42</v>
      </c>
      <c r="L2593" s="5">
        <v>6.25</v>
      </c>
      <c r="M2593" s="4">
        <v>8</v>
      </c>
      <c r="N2593" s="5">
        <v>12.925000000000001</v>
      </c>
      <c r="O2593" s="5">
        <v>1.6156250000000001</v>
      </c>
      <c r="P2593" s="4">
        <v>226</v>
      </c>
      <c r="Q2593" s="6">
        <v>3.5398230088495599</v>
      </c>
      <c r="R2593" s="7">
        <v>2.3758849557522099</v>
      </c>
      <c r="S2593" s="6">
        <v>0</v>
      </c>
      <c r="T2593" s="5">
        <v>0</v>
      </c>
      <c r="U2593" s="5">
        <v>0</v>
      </c>
      <c r="V2593" s="5">
        <f t="shared" si="210"/>
        <v>12.925000000000001</v>
      </c>
      <c r="W2593" s="5">
        <f t="shared" si="206"/>
        <v>-12.925000000000001</v>
      </c>
      <c r="X2593" s="8">
        <f t="shared" si="207"/>
        <v>-1</v>
      </c>
      <c r="Y2593" s="4">
        <v>0</v>
      </c>
      <c r="Z2593" s="9" t="str">
        <f t="shared" si="208"/>
        <v>NA</v>
      </c>
      <c r="AA2593" s="10">
        <f t="shared" si="209"/>
        <v>0</v>
      </c>
    </row>
    <row r="2594" spans="1:27" x14ac:dyDescent="0.55000000000000004">
      <c r="A2594" s="3" t="s">
        <v>71</v>
      </c>
      <c r="B2594" s="3" t="s">
        <v>72</v>
      </c>
      <c r="C2594" s="3" t="s">
        <v>4323</v>
      </c>
      <c r="D2594" s="3" t="s">
        <v>754</v>
      </c>
      <c r="E2594" s="4" t="s">
        <v>47</v>
      </c>
      <c r="F2594" s="3" t="s">
        <v>173</v>
      </c>
      <c r="G2594" s="3" t="s">
        <v>2791</v>
      </c>
      <c r="H2594" s="3" t="s">
        <v>34</v>
      </c>
      <c r="I2594" s="3" t="s">
        <v>77</v>
      </c>
      <c r="J2594" s="3" t="s">
        <v>36</v>
      </c>
      <c r="K2594" s="3" t="s">
        <v>42</v>
      </c>
      <c r="L2594" s="5">
        <v>6.25</v>
      </c>
      <c r="M2594" s="4">
        <v>2</v>
      </c>
      <c r="N2594" s="5">
        <v>12.975</v>
      </c>
      <c r="O2594" s="5">
        <v>6.4874999999999998</v>
      </c>
      <c r="P2594" s="4">
        <v>625</v>
      </c>
      <c r="Q2594" s="6">
        <v>0.32</v>
      </c>
      <c r="R2594" s="7">
        <v>2.09328</v>
      </c>
      <c r="S2594" s="6">
        <v>0</v>
      </c>
      <c r="T2594" s="5">
        <v>0</v>
      </c>
      <c r="U2594" s="5">
        <v>0</v>
      </c>
      <c r="V2594" s="5">
        <f t="shared" si="210"/>
        <v>12.975</v>
      </c>
      <c r="W2594" s="5">
        <f t="shared" si="206"/>
        <v>-12.975</v>
      </c>
      <c r="X2594" s="8">
        <f t="shared" si="207"/>
        <v>-1</v>
      </c>
      <c r="Y2594" s="4">
        <v>0</v>
      </c>
      <c r="Z2594" s="9" t="str">
        <f t="shared" si="208"/>
        <v>NA</v>
      </c>
      <c r="AA2594" s="10">
        <f t="shared" si="209"/>
        <v>0</v>
      </c>
    </row>
    <row r="2595" spans="1:27" x14ac:dyDescent="0.55000000000000004">
      <c r="A2595" s="3" t="s">
        <v>71</v>
      </c>
      <c r="B2595" s="3" t="s">
        <v>72</v>
      </c>
      <c r="C2595" s="3" t="s">
        <v>4324</v>
      </c>
      <c r="D2595" s="3" t="s">
        <v>3525</v>
      </c>
      <c r="E2595" s="4" t="s">
        <v>47</v>
      </c>
      <c r="F2595" s="3" t="s">
        <v>173</v>
      </c>
      <c r="G2595" s="3" t="s">
        <v>474</v>
      </c>
      <c r="H2595" s="3" t="s">
        <v>34</v>
      </c>
      <c r="I2595" s="3" t="s">
        <v>77</v>
      </c>
      <c r="J2595" s="3" t="s">
        <v>36</v>
      </c>
      <c r="K2595" s="3" t="s">
        <v>42</v>
      </c>
      <c r="L2595" s="5">
        <v>6.25</v>
      </c>
      <c r="M2595" s="4">
        <v>7</v>
      </c>
      <c r="N2595" s="5">
        <v>12.974999974999999</v>
      </c>
      <c r="O2595" s="5">
        <v>1.8535714249999999</v>
      </c>
      <c r="P2595" s="4">
        <v>154</v>
      </c>
      <c r="Q2595" s="6">
        <v>4.5454545454545503</v>
      </c>
      <c r="R2595" s="7">
        <v>1.8136363636363599</v>
      </c>
      <c r="S2595" s="6">
        <v>0</v>
      </c>
      <c r="T2595" s="5">
        <v>0</v>
      </c>
      <c r="U2595" s="5">
        <v>0</v>
      </c>
      <c r="V2595" s="5">
        <f t="shared" si="210"/>
        <v>12.974999974999999</v>
      </c>
      <c r="W2595" s="5">
        <f t="shared" si="206"/>
        <v>-12.974999974999999</v>
      </c>
      <c r="X2595" s="8">
        <f t="shared" si="207"/>
        <v>-1</v>
      </c>
      <c r="Y2595" s="4">
        <v>0</v>
      </c>
      <c r="Z2595" s="9" t="str">
        <f t="shared" si="208"/>
        <v>NA</v>
      </c>
      <c r="AA2595" s="10">
        <f t="shared" si="209"/>
        <v>0</v>
      </c>
    </row>
    <row r="2596" spans="1:27" x14ac:dyDescent="0.55000000000000004">
      <c r="A2596" s="3" t="s">
        <v>71</v>
      </c>
      <c r="B2596" s="3" t="s">
        <v>72</v>
      </c>
      <c r="C2596" s="3" t="s">
        <v>4325</v>
      </c>
      <c r="D2596" s="3" t="s">
        <v>4006</v>
      </c>
      <c r="E2596" s="4" t="s">
        <v>47</v>
      </c>
      <c r="F2596" s="3" t="s">
        <v>173</v>
      </c>
      <c r="G2596" s="3" t="s">
        <v>2764</v>
      </c>
      <c r="H2596" s="3" t="s">
        <v>34</v>
      </c>
      <c r="I2596" s="3" t="s">
        <v>77</v>
      </c>
      <c r="J2596" s="3" t="s">
        <v>36</v>
      </c>
      <c r="K2596" s="3" t="s">
        <v>42</v>
      </c>
      <c r="L2596" s="5">
        <v>6.25</v>
      </c>
      <c r="M2596" s="4">
        <v>7</v>
      </c>
      <c r="N2596" s="5">
        <v>13.024999924999999</v>
      </c>
      <c r="O2596" s="5">
        <v>1.8607142749999999</v>
      </c>
      <c r="P2596" s="4">
        <v>78</v>
      </c>
      <c r="Q2596" s="6">
        <v>8.9743589743589691</v>
      </c>
      <c r="R2596" s="7">
        <v>2.31666666666667</v>
      </c>
      <c r="S2596" s="6">
        <v>0</v>
      </c>
      <c r="T2596" s="5">
        <v>0</v>
      </c>
      <c r="U2596" s="5">
        <v>0</v>
      </c>
      <c r="V2596" s="5">
        <f t="shared" si="210"/>
        <v>13.024999924999999</v>
      </c>
      <c r="W2596" s="5">
        <f t="shared" si="206"/>
        <v>-13.024999924999999</v>
      </c>
      <c r="X2596" s="8">
        <f t="shared" si="207"/>
        <v>-1</v>
      </c>
      <c r="Y2596" s="4">
        <v>0</v>
      </c>
      <c r="Z2596" s="9" t="str">
        <f t="shared" si="208"/>
        <v>NA</v>
      </c>
      <c r="AA2596" s="10">
        <f t="shared" si="209"/>
        <v>0</v>
      </c>
    </row>
    <row r="2597" spans="1:27" x14ac:dyDescent="0.55000000000000004">
      <c r="A2597" s="3" t="s">
        <v>71</v>
      </c>
      <c r="B2597" s="3" t="s">
        <v>72</v>
      </c>
      <c r="C2597" s="3" t="s">
        <v>4326</v>
      </c>
      <c r="D2597" s="3" t="s">
        <v>4327</v>
      </c>
      <c r="E2597" s="4" t="s">
        <v>47</v>
      </c>
      <c r="F2597" s="3" t="s">
        <v>173</v>
      </c>
      <c r="G2597" s="3" t="s">
        <v>2718</v>
      </c>
      <c r="H2597" s="3" t="s">
        <v>34</v>
      </c>
      <c r="I2597" s="3" t="s">
        <v>77</v>
      </c>
      <c r="J2597" s="3" t="s">
        <v>36</v>
      </c>
      <c r="K2597" s="3" t="s">
        <v>42</v>
      </c>
      <c r="L2597" s="5">
        <v>6.25</v>
      </c>
      <c r="M2597" s="4">
        <v>6</v>
      </c>
      <c r="N2597" s="5">
        <v>13.024999950000002</v>
      </c>
      <c r="O2597" s="5">
        <v>2.1708333250000003</v>
      </c>
      <c r="P2597" s="4">
        <v>310</v>
      </c>
      <c r="Q2597" s="6">
        <v>1.93548387096774</v>
      </c>
      <c r="R2597" s="7">
        <v>3.1951612903225799</v>
      </c>
      <c r="S2597" s="6">
        <v>0</v>
      </c>
      <c r="T2597" s="5">
        <v>0</v>
      </c>
      <c r="U2597" s="5">
        <v>0</v>
      </c>
      <c r="V2597" s="5">
        <f t="shared" si="210"/>
        <v>13.024999950000002</v>
      </c>
      <c r="W2597" s="5">
        <f t="shared" si="206"/>
        <v>-13.024999950000002</v>
      </c>
      <c r="X2597" s="8">
        <f t="shared" si="207"/>
        <v>-1</v>
      </c>
      <c r="Y2597" s="4">
        <v>0</v>
      </c>
      <c r="Z2597" s="9" t="str">
        <f t="shared" si="208"/>
        <v>NA</v>
      </c>
      <c r="AA2597" s="10">
        <f t="shared" si="209"/>
        <v>0</v>
      </c>
    </row>
    <row r="2598" spans="1:27" x14ac:dyDescent="0.55000000000000004">
      <c r="A2598" s="3" t="s">
        <v>71</v>
      </c>
      <c r="B2598" s="3" t="s">
        <v>72</v>
      </c>
      <c r="C2598" s="3" t="s">
        <v>4328</v>
      </c>
      <c r="D2598" s="3" t="s">
        <v>4329</v>
      </c>
      <c r="E2598" s="4" t="s">
        <v>47</v>
      </c>
      <c r="F2598" s="3" t="s">
        <v>173</v>
      </c>
      <c r="G2598" s="3" t="s">
        <v>2699</v>
      </c>
      <c r="H2598" s="3" t="s">
        <v>34</v>
      </c>
      <c r="I2598" s="3" t="s">
        <v>77</v>
      </c>
      <c r="J2598" s="3" t="s">
        <v>36</v>
      </c>
      <c r="K2598" s="3" t="s">
        <v>42</v>
      </c>
      <c r="L2598" s="5">
        <v>6.25</v>
      </c>
      <c r="M2598" s="4">
        <v>3</v>
      </c>
      <c r="N2598" s="5">
        <v>13.412499974999999</v>
      </c>
      <c r="O2598" s="5">
        <v>4.4708333250000001</v>
      </c>
      <c r="P2598" s="4">
        <v>145</v>
      </c>
      <c r="Q2598" s="6">
        <v>2.0689655172413799</v>
      </c>
      <c r="R2598" s="7">
        <v>1.7193103448275899</v>
      </c>
      <c r="S2598" s="6">
        <v>0</v>
      </c>
      <c r="T2598" s="5">
        <v>0</v>
      </c>
      <c r="U2598" s="5">
        <v>0</v>
      </c>
      <c r="V2598" s="5">
        <f t="shared" si="210"/>
        <v>13.412499974999999</v>
      </c>
      <c r="W2598" s="5">
        <f t="shared" si="206"/>
        <v>-13.412499974999999</v>
      </c>
      <c r="X2598" s="8">
        <f t="shared" si="207"/>
        <v>-1</v>
      </c>
      <c r="Y2598" s="4">
        <v>0</v>
      </c>
      <c r="Z2598" s="9" t="str">
        <f t="shared" si="208"/>
        <v>NA</v>
      </c>
      <c r="AA2598" s="10">
        <f t="shared" si="209"/>
        <v>0</v>
      </c>
    </row>
    <row r="2599" spans="1:27" x14ac:dyDescent="0.55000000000000004">
      <c r="A2599" s="3" t="s">
        <v>71</v>
      </c>
      <c r="B2599" s="3" t="s">
        <v>72</v>
      </c>
      <c r="C2599" s="3" t="s">
        <v>4330</v>
      </c>
      <c r="D2599" s="3" t="s">
        <v>4331</v>
      </c>
      <c r="E2599" s="4" t="s">
        <v>47</v>
      </c>
      <c r="F2599" s="3" t="s">
        <v>173</v>
      </c>
      <c r="G2599" s="3" t="s">
        <v>3044</v>
      </c>
      <c r="H2599" s="3" t="s">
        <v>34</v>
      </c>
      <c r="I2599" s="3" t="s">
        <v>77</v>
      </c>
      <c r="J2599" s="3" t="s">
        <v>36</v>
      </c>
      <c r="K2599" s="3" t="s">
        <v>42</v>
      </c>
      <c r="L2599" s="5">
        <v>6.25</v>
      </c>
      <c r="M2599" s="4">
        <v>4</v>
      </c>
      <c r="N2599" s="5">
        <v>13.425000000000001</v>
      </c>
      <c r="O2599" s="5">
        <v>3.3562500000000002</v>
      </c>
      <c r="P2599" s="4">
        <v>114</v>
      </c>
      <c r="Q2599" s="6">
        <v>3.5087719298245599</v>
      </c>
      <c r="R2599" s="7">
        <v>1.9640350877193</v>
      </c>
      <c r="S2599" s="6">
        <v>0</v>
      </c>
      <c r="T2599" s="5">
        <v>0</v>
      </c>
      <c r="U2599" s="5">
        <v>0</v>
      </c>
      <c r="V2599" s="5">
        <f t="shared" si="210"/>
        <v>13.425000000000001</v>
      </c>
      <c r="W2599" s="5">
        <f t="shared" si="206"/>
        <v>-13.425000000000001</v>
      </c>
      <c r="X2599" s="8">
        <f t="shared" si="207"/>
        <v>-1</v>
      </c>
      <c r="Y2599" s="4">
        <v>0</v>
      </c>
      <c r="Z2599" s="9" t="str">
        <f t="shared" si="208"/>
        <v>NA</v>
      </c>
      <c r="AA2599" s="10">
        <f t="shared" si="209"/>
        <v>0</v>
      </c>
    </row>
    <row r="2600" spans="1:27" x14ac:dyDescent="0.55000000000000004">
      <c r="A2600" s="3" t="s">
        <v>71</v>
      </c>
      <c r="B2600" s="3" t="s">
        <v>72</v>
      </c>
      <c r="C2600" s="3" t="s">
        <v>4332</v>
      </c>
      <c r="D2600" s="3" t="s">
        <v>4333</v>
      </c>
      <c r="E2600" s="4" t="s">
        <v>47</v>
      </c>
      <c r="F2600" s="3" t="s">
        <v>32</v>
      </c>
      <c r="G2600" s="3" t="s">
        <v>575</v>
      </c>
      <c r="H2600" s="3" t="s">
        <v>34</v>
      </c>
      <c r="I2600" s="3" t="s">
        <v>77</v>
      </c>
      <c r="J2600" s="3" t="s">
        <v>36</v>
      </c>
      <c r="K2600" s="3" t="s">
        <v>42</v>
      </c>
      <c r="L2600" s="5">
        <v>6.25</v>
      </c>
      <c r="M2600" s="4">
        <v>4</v>
      </c>
      <c r="N2600" s="5">
        <v>13.425000000000001</v>
      </c>
      <c r="O2600" s="5">
        <v>3.3562500000000002</v>
      </c>
      <c r="P2600" s="4">
        <v>171</v>
      </c>
      <c r="Q2600" s="6">
        <v>2.3391812865497101</v>
      </c>
      <c r="R2600" s="7">
        <v>1.69473684210526</v>
      </c>
      <c r="S2600" s="6">
        <v>0</v>
      </c>
      <c r="T2600" s="5">
        <v>0</v>
      </c>
      <c r="U2600" s="5">
        <v>0</v>
      </c>
      <c r="V2600" s="5">
        <f t="shared" si="210"/>
        <v>13.425000000000001</v>
      </c>
      <c r="W2600" s="5">
        <f t="shared" si="206"/>
        <v>-13.425000000000001</v>
      </c>
      <c r="X2600" s="8">
        <f t="shared" si="207"/>
        <v>-1</v>
      </c>
      <c r="Y2600" s="4">
        <v>0</v>
      </c>
      <c r="Z2600" s="9" t="str">
        <f t="shared" si="208"/>
        <v>NA</v>
      </c>
      <c r="AA2600" s="10">
        <f t="shared" si="209"/>
        <v>0</v>
      </c>
    </row>
    <row r="2601" spans="1:27" x14ac:dyDescent="0.55000000000000004">
      <c r="A2601" s="3" t="s">
        <v>71</v>
      </c>
      <c r="B2601" s="3" t="s">
        <v>72</v>
      </c>
      <c r="C2601" s="3" t="s">
        <v>4334</v>
      </c>
      <c r="D2601" s="3" t="s">
        <v>423</v>
      </c>
      <c r="E2601" s="4" t="s">
        <v>47</v>
      </c>
      <c r="F2601" s="3" t="s">
        <v>133</v>
      </c>
      <c r="G2601" s="3" t="s">
        <v>134</v>
      </c>
      <c r="H2601" s="3" t="s">
        <v>34</v>
      </c>
      <c r="I2601" s="3" t="s">
        <v>77</v>
      </c>
      <c r="J2601" s="3" t="s">
        <v>36</v>
      </c>
      <c r="K2601" s="3" t="s">
        <v>42</v>
      </c>
      <c r="L2601" s="5">
        <v>6.25</v>
      </c>
      <c r="M2601" s="4">
        <v>4</v>
      </c>
      <c r="N2601" s="5">
        <v>13.425000000000001</v>
      </c>
      <c r="O2601" s="5">
        <v>3.3562500000000002</v>
      </c>
      <c r="P2601" s="4">
        <v>53</v>
      </c>
      <c r="Q2601" s="6">
        <v>7.5471698113207504</v>
      </c>
      <c r="R2601" s="7">
        <v>3.1320754716981098</v>
      </c>
      <c r="S2601" s="6">
        <v>0</v>
      </c>
      <c r="T2601" s="5">
        <v>0</v>
      </c>
      <c r="U2601" s="5">
        <v>0</v>
      </c>
      <c r="V2601" s="5">
        <f t="shared" si="210"/>
        <v>13.425000000000001</v>
      </c>
      <c r="W2601" s="5">
        <f t="shared" si="206"/>
        <v>-13.425000000000001</v>
      </c>
      <c r="X2601" s="8">
        <f t="shared" si="207"/>
        <v>-1</v>
      </c>
      <c r="Y2601" s="4">
        <v>0</v>
      </c>
      <c r="Z2601" s="9" t="str">
        <f t="shared" si="208"/>
        <v>NA</v>
      </c>
      <c r="AA2601" s="10">
        <f t="shared" si="209"/>
        <v>0</v>
      </c>
    </row>
    <row r="2602" spans="1:27" x14ac:dyDescent="0.55000000000000004">
      <c r="A2602" s="3" t="s">
        <v>71</v>
      </c>
      <c r="B2602" s="3" t="s">
        <v>72</v>
      </c>
      <c r="C2602" s="3" t="s">
        <v>4335</v>
      </c>
      <c r="D2602" s="3" t="s">
        <v>441</v>
      </c>
      <c r="E2602" s="4" t="s">
        <v>47</v>
      </c>
      <c r="F2602" s="3" t="s">
        <v>221</v>
      </c>
      <c r="G2602" s="3" t="s">
        <v>222</v>
      </c>
      <c r="H2602" s="3" t="s">
        <v>34</v>
      </c>
      <c r="I2602" s="3" t="s">
        <v>77</v>
      </c>
      <c r="J2602" s="3" t="s">
        <v>36</v>
      </c>
      <c r="K2602" s="3" t="s">
        <v>61</v>
      </c>
      <c r="L2602" s="5">
        <v>6.25</v>
      </c>
      <c r="M2602" s="4">
        <v>3</v>
      </c>
      <c r="N2602" s="5">
        <v>13.437499987500001</v>
      </c>
      <c r="O2602" s="5">
        <v>4.4791666625</v>
      </c>
      <c r="P2602" s="4">
        <v>47</v>
      </c>
      <c r="Q2602" s="6">
        <v>6.3829787234042596</v>
      </c>
      <c r="R2602" s="7">
        <v>1.4038297872340399</v>
      </c>
      <c r="S2602" s="6">
        <v>0</v>
      </c>
      <c r="T2602" s="5">
        <v>0</v>
      </c>
      <c r="U2602" s="5">
        <v>0</v>
      </c>
      <c r="V2602" s="5">
        <f t="shared" si="210"/>
        <v>13.437499987500001</v>
      </c>
      <c r="W2602" s="5">
        <f t="shared" si="206"/>
        <v>-13.437499987500001</v>
      </c>
      <c r="X2602" s="8">
        <f t="shared" si="207"/>
        <v>-1</v>
      </c>
      <c r="Y2602" s="4">
        <v>0</v>
      </c>
      <c r="Z2602" s="9" t="str">
        <f t="shared" si="208"/>
        <v>NA</v>
      </c>
      <c r="AA2602" s="10">
        <f t="shared" si="209"/>
        <v>0</v>
      </c>
    </row>
    <row r="2603" spans="1:27" x14ac:dyDescent="0.55000000000000004">
      <c r="A2603" s="3" t="s">
        <v>71</v>
      </c>
      <c r="B2603" s="3" t="s">
        <v>72</v>
      </c>
      <c r="C2603" s="3" t="s">
        <v>4336</v>
      </c>
      <c r="D2603" s="3" t="s">
        <v>4070</v>
      </c>
      <c r="E2603" s="4" t="s">
        <v>47</v>
      </c>
      <c r="F2603" s="3" t="s">
        <v>32</v>
      </c>
      <c r="G2603" s="3" t="s">
        <v>685</v>
      </c>
      <c r="H2603" s="3" t="s">
        <v>34</v>
      </c>
      <c r="I2603" s="3" t="s">
        <v>77</v>
      </c>
      <c r="J2603" s="3" t="s">
        <v>36</v>
      </c>
      <c r="K2603" s="3" t="s">
        <v>61</v>
      </c>
      <c r="L2603" s="5">
        <v>6.25</v>
      </c>
      <c r="M2603" s="4">
        <v>12</v>
      </c>
      <c r="N2603" s="5">
        <v>13.474999950000001</v>
      </c>
      <c r="O2603" s="5">
        <v>1.1229166625</v>
      </c>
      <c r="P2603" s="4">
        <v>350</v>
      </c>
      <c r="Q2603" s="6">
        <v>3.4285714285714302</v>
      </c>
      <c r="R2603" s="7">
        <v>3.8631428571428601</v>
      </c>
      <c r="S2603" s="6">
        <v>0</v>
      </c>
      <c r="T2603" s="5">
        <v>0</v>
      </c>
      <c r="U2603" s="5">
        <v>0</v>
      </c>
      <c r="V2603" s="5">
        <f t="shared" si="210"/>
        <v>13.474999950000001</v>
      </c>
      <c r="W2603" s="5">
        <f t="shared" si="206"/>
        <v>-13.474999950000001</v>
      </c>
      <c r="X2603" s="8">
        <f t="shared" si="207"/>
        <v>-1</v>
      </c>
      <c r="Y2603" s="4">
        <v>0</v>
      </c>
      <c r="Z2603" s="9" t="str">
        <f t="shared" si="208"/>
        <v>NA</v>
      </c>
      <c r="AA2603" s="10">
        <f t="shared" si="209"/>
        <v>0</v>
      </c>
    </row>
    <row r="2604" spans="1:27" x14ac:dyDescent="0.55000000000000004">
      <c r="A2604" s="3" t="s">
        <v>71</v>
      </c>
      <c r="B2604" s="3" t="s">
        <v>72</v>
      </c>
      <c r="C2604" s="3" t="s">
        <v>4337</v>
      </c>
      <c r="D2604" s="3" t="s">
        <v>2950</v>
      </c>
      <c r="E2604" s="4" t="s">
        <v>47</v>
      </c>
      <c r="F2604" s="3" t="s">
        <v>173</v>
      </c>
      <c r="G2604" s="3" t="s">
        <v>2764</v>
      </c>
      <c r="H2604" s="3" t="s">
        <v>34</v>
      </c>
      <c r="I2604" s="3" t="s">
        <v>77</v>
      </c>
      <c r="J2604" s="3" t="s">
        <v>36</v>
      </c>
      <c r="K2604" s="3" t="s">
        <v>42</v>
      </c>
      <c r="L2604" s="5">
        <v>6.25</v>
      </c>
      <c r="M2604" s="4">
        <v>8</v>
      </c>
      <c r="N2604" s="5">
        <v>13.55</v>
      </c>
      <c r="O2604" s="5">
        <v>1.6937500000000001</v>
      </c>
      <c r="P2604" s="4">
        <v>94</v>
      </c>
      <c r="Q2604" s="6">
        <v>8.5106382978723403</v>
      </c>
      <c r="R2604" s="7">
        <v>1.5212765957446801</v>
      </c>
      <c r="S2604" s="6">
        <v>0</v>
      </c>
      <c r="T2604" s="5">
        <v>0</v>
      </c>
      <c r="U2604" s="5">
        <v>0</v>
      </c>
      <c r="V2604" s="5">
        <f t="shared" si="210"/>
        <v>13.55</v>
      </c>
      <c r="W2604" s="5">
        <f t="shared" si="206"/>
        <v>-13.55</v>
      </c>
      <c r="X2604" s="8">
        <f t="shared" si="207"/>
        <v>-1</v>
      </c>
      <c r="Y2604" s="4">
        <v>0</v>
      </c>
      <c r="Z2604" s="9" t="str">
        <f t="shared" si="208"/>
        <v>NA</v>
      </c>
      <c r="AA2604" s="10">
        <f t="shared" si="209"/>
        <v>0</v>
      </c>
    </row>
    <row r="2605" spans="1:27" x14ac:dyDescent="0.55000000000000004">
      <c r="A2605" s="3" t="s">
        <v>71</v>
      </c>
      <c r="B2605" s="3" t="s">
        <v>72</v>
      </c>
      <c r="C2605" s="3" t="s">
        <v>4338</v>
      </c>
      <c r="D2605" s="3" t="s">
        <v>1889</v>
      </c>
      <c r="E2605" s="4" t="s">
        <v>47</v>
      </c>
      <c r="F2605" s="3" t="s">
        <v>3625</v>
      </c>
      <c r="G2605" s="3" t="s">
        <v>3738</v>
      </c>
      <c r="H2605" s="3" t="s">
        <v>34</v>
      </c>
      <c r="I2605" s="3" t="s">
        <v>77</v>
      </c>
      <c r="J2605" s="3" t="s">
        <v>36</v>
      </c>
      <c r="K2605" s="3" t="s">
        <v>42</v>
      </c>
      <c r="L2605" s="5">
        <v>6.25</v>
      </c>
      <c r="M2605" s="4">
        <v>6</v>
      </c>
      <c r="N2605" s="5">
        <v>13.65</v>
      </c>
      <c r="O2605" s="5">
        <v>2.2749999999999999</v>
      </c>
      <c r="P2605" s="4">
        <v>62</v>
      </c>
      <c r="Q2605" s="6">
        <v>9.67741935483871</v>
      </c>
      <c r="R2605" s="7">
        <v>1.3887096774193499</v>
      </c>
      <c r="S2605" s="6">
        <v>0</v>
      </c>
      <c r="T2605" s="5">
        <v>0</v>
      </c>
      <c r="U2605" s="5">
        <v>0</v>
      </c>
      <c r="V2605" s="5">
        <f t="shared" si="210"/>
        <v>13.65</v>
      </c>
      <c r="W2605" s="5">
        <f t="shared" si="206"/>
        <v>-13.65</v>
      </c>
      <c r="X2605" s="8">
        <f t="shared" si="207"/>
        <v>-1</v>
      </c>
      <c r="Y2605" s="4">
        <v>0</v>
      </c>
      <c r="Z2605" s="9" t="str">
        <f t="shared" si="208"/>
        <v>NA</v>
      </c>
      <c r="AA2605" s="10">
        <f t="shared" si="209"/>
        <v>0</v>
      </c>
    </row>
    <row r="2606" spans="1:27" x14ac:dyDescent="0.55000000000000004">
      <c r="A2606" s="3" t="s">
        <v>71</v>
      </c>
      <c r="B2606" s="3" t="s">
        <v>72</v>
      </c>
      <c r="C2606" s="3" t="s">
        <v>4339</v>
      </c>
      <c r="D2606" s="3" t="s">
        <v>2856</v>
      </c>
      <c r="E2606" s="4" t="s">
        <v>47</v>
      </c>
      <c r="F2606" s="3" t="s">
        <v>173</v>
      </c>
      <c r="G2606" s="3" t="s">
        <v>3690</v>
      </c>
      <c r="H2606" s="3" t="s">
        <v>34</v>
      </c>
      <c r="I2606" s="3" t="s">
        <v>77</v>
      </c>
      <c r="J2606" s="3" t="s">
        <v>36</v>
      </c>
      <c r="K2606" s="3" t="s">
        <v>42</v>
      </c>
      <c r="L2606" s="5">
        <v>6.25</v>
      </c>
      <c r="M2606" s="4">
        <v>8</v>
      </c>
      <c r="N2606" s="5">
        <v>13.8375</v>
      </c>
      <c r="O2606" s="5">
        <v>1.7296875</v>
      </c>
      <c r="P2606" s="4">
        <v>786</v>
      </c>
      <c r="Q2606" s="6">
        <v>1.01781170483461</v>
      </c>
      <c r="R2606" s="7">
        <v>1.69923664122137</v>
      </c>
      <c r="S2606" s="6">
        <v>0</v>
      </c>
      <c r="T2606" s="5">
        <v>0</v>
      </c>
      <c r="U2606" s="5">
        <v>0</v>
      </c>
      <c r="V2606" s="5">
        <f t="shared" si="210"/>
        <v>13.8375</v>
      </c>
      <c r="W2606" s="5">
        <f t="shared" si="206"/>
        <v>-13.8375</v>
      </c>
      <c r="X2606" s="8">
        <f t="shared" si="207"/>
        <v>-1</v>
      </c>
      <c r="Y2606" s="4">
        <v>0</v>
      </c>
      <c r="Z2606" s="9" t="str">
        <f t="shared" si="208"/>
        <v>NA</v>
      </c>
      <c r="AA2606" s="10">
        <f t="shared" si="209"/>
        <v>0</v>
      </c>
    </row>
    <row r="2607" spans="1:27" x14ac:dyDescent="0.55000000000000004">
      <c r="A2607" s="3" t="s">
        <v>71</v>
      </c>
      <c r="B2607" s="3" t="s">
        <v>72</v>
      </c>
      <c r="C2607" s="3" t="s">
        <v>4340</v>
      </c>
      <c r="D2607" s="3" t="s">
        <v>3440</v>
      </c>
      <c r="E2607" s="4" t="s">
        <v>47</v>
      </c>
      <c r="F2607" s="3" t="s">
        <v>133</v>
      </c>
      <c r="G2607" s="3" t="s">
        <v>3313</v>
      </c>
      <c r="H2607" s="3" t="s">
        <v>34</v>
      </c>
      <c r="I2607" s="3" t="s">
        <v>77</v>
      </c>
      <c r="J2607" s="3" t="s">
        <v>36</v>
      </c>
      <c r="K2607" s="3" t="s">
        <v>42</v>
      </c>
      <c r="L2607" s="5">
        <v>6.25</v>
      </c>
      <c r="M2607" s="4">
        <v>4</v>
      </c>
      <c r="N2607" s="5">
        <v>13.8375</v>
      </c>
      <c r="O2607" s="5">
        <v>3.4593750000000001</v>
      </c>
      <c r="P2607" s="4">
        <v>61</v>
      </c>
      <c r="Q2607" s="6">
        <v>6.5573770491803298</v>
      </c>
      <c r="R2607" s="7">
        <v>1.3921311475409801</v>
      </c>
      <c r="S2607" s="6">
        <v>0</v>
      </c>
      <c r="T2607" s="5">
        <v>0</v>
      </c>
      <c r="U2607" s="5">
        <v>0</v>
      </c>
      <c r="V2607" s="5">
        <f t="shared" si="210"/>
        <v>13.8375</v>
      </c>
      <c r="W2607" s="5">
        <f t="shared" si="206"/>
        <v>-13.8375</v>
      </c>
      <c r="X2607" s="8">
        <f t="shared" si="207"/>
        <v>-1</v>
      </c>
      <c r="Y2607" s="4">
        <v>0</v>
      </c>
      <c r="Z2607" s="9" t="str">
        <f t="shared" si="208"/>
        <v>NA</v>
      </c>
      <c r="AA2607" s="10">
        <f t="shared" si="209"/>
        <v>0</v>
      </c>
    </row>
    <row r="2608" spans="1:27" x14ac:dyDescent="0.55000000000000004">
      <c r="A2608" s="3" t="s">
        <v>71</v>
      </c>
      <c r="B2608" s="3" t="s">
        <v>72</v>
      </c>
      <c r="C2608" s="3" t="s">
        <v>4341</v>
      </c>
      <c r="D2608" s="3" t="s">
        <v>2289</v>
      </c>
      <c r="E2608" s="4" t="s">
        <v>47</v>
      </c>
      <c r="F2608" s="3" t="s">
        <v>173</v>
      </c>
      <c r="G2608" s="3" t="s">
        <v>3866</v>
      </c>
      <c r="H2608" s="3" t="s">
        <v>1373</v>
      </c>
      <c r="I2608" s="3" t="s">
        <v>77</v>
      </c>
      <c r="J2608" s="3" t="s">
        <v>36</v>
      </c>
      <c r="K2608" s="3" t="s">
        <v>42</v>
      </c>
      <c r="L2608" s="5">
        <v>6.25</v>
      </c>
      <c r="M2608" s="4">
        <v>5</v>
      </c>
      <c r="N2608" s="5">
        <v>13.875</v>
      </c>
      <c r="O2608" s="5">
        <v>2.7749999999999999</v>
      </c>
      <c r="P2608" s="4">
        <v>33</v>
      </c>
      <c r="Q2608" s="6">
        <v>15.1515151515152</v>
      </c>
      <c r="R2608" s="7">
        <v>1.12424242424242</v>
      </c>
      <c r="S2608" s="6">
        <v>0</v>
      </c>
      <c r="T2608" s="5">
        <v>0</v>
      </c>
      <c r="U2608" s="5">
        <v>0</v>
      </c>
      <c r="V2608" s="5">
        <f t="shared" si="210"/>
        <v>13.875</v>
      </c>
      <c r="W2608" s="5">
        <f t="shared" si="206"/>
        <v>-13.875</v>
      </c>
      <c r="X2608" s="8">
        <f t="shared" si="207"/>
        <v>-1</v>
      </c>
      <c r="Y2608" s="4">
        <v>0</v>
      </c>
      <c r="Z2608" s="9" t="str">
        <f t="shared" si="208"/>
        <v>NA</v>
      </c>
      <c r="AA2608" s="10">
        <f t="shared" si="209"/>
        <v>0</v>
      </c>
    </row>
    <row r="2609" spans="1:27" x14ac:dyDescent="0.55000000000000004">
      <c r="A2609" s="3" t="s">
        <v>71</v>
      </c>
      <c r="B2609" s="3" t="s">
        <v>72</v>
      </c>
      <c r="C2609" s="3" t="s">
        <v>4342</v>
      </c>
      <c r="D2609" s="3" t="s">
        <v>2638</v>
      </c>
      <c r="E2609" s="4" t="s">
        <v>47</v>
      </c>
      <c r="F2609" s="3" t="s">
        <v>221</v>
      </c>
      <c r="G2609" s="3" t="s">
        <v>222</v>
      </c>
      <c r="H2609" s="3" t="s">
        <v>34</v>
      </c>
      <c r="I2609" s="3" t="s">
        <v>77</v>
      </c>
      <c r="J2609" s="3" t="s">
        <v>36</v>
      </c>
      <c r="K2609" s="3" t="s">
        <v>61</v>
      </c>
      <c r="L2609" s="5">
        <v>6.25</v>
      </c>
      <c r="M2609" s="4">
        <v>8</v>
      </c>
      <c r="N2609" s="5">
        <v>13.925000000000001</v>
      </c>
      <c r="O2609" s="5">
        <v>1.7406250000000001</v>
      </c>
      <c r="P2609" s="4">
        <v>33</v>
      </c>
      <c r="Q2609" s="6">
        <v>24.2424242424242</v>
      </c>
      <c r="R2609" s="7">
        <v>1.51515151515152</v>
      </c>
      <c r="S2609" s="6">
        <v>0</v>
      </c>
      <c r="T2609" s="5">
        <v>0</v>
      </c>
      <c r="U2609" s="5">
        <v>0</v>
      </c>
      <c r="V2609" s="5">
        <f t="shared" si="210"/>
        <v>13.925000000000001</v>
      </c>
      <c r="W2609" s="5">
        <f t="shared" si="206"/>
        <v>-13.925000000000001</v>
      </c>
      <c r="X2609" s="8">
        <f t="shared" si="207"/>
        <v>-1</v>
      </c>
      <c r="Y2609" s="4">
        <v>0</v>
      </c>
      <c r="Z2609" s="9" t="str">
        <f t="shared" si="208"/>
        <v>NA</v>
      </c>
      <c r="AA2609" s="10">
        <f t="shared" si="209"/>
        <v>0</v>
      </c>
    </row>
    <row r="2610" spans="1:27" x14ac:dyDescent="0.55000000000000004">
      <c r="A2610" s="3" t="s">
        <v>71</v>
      </c>
      <c r="B2610" s="3" t="s">
        <v>72</v>
      </c>
      <c r="C2610" s="3" t="s">
        <v>4343</v>
      </c>
      <c r="D2610" s="3" t="s">
        <v>1687</v>
      </c>
      <c r="E2610" s="4" t="s">
        <v>47</v>
      </c>
      <c r="F2610" s="3" t="s">
        <v>3625</v>
      </c>
      <c r="G2610" s="3" t="s">
        <v>3738</v>
      </c>
      <c r="H2610" s="3" t="s">
        <v>34</v>
      </c>
      <c r="I2610" s="3" t="s">
        <v>77</v>
      </c>
      <c r="J2610" s="3" t="s">
        <v>36</v>
      </c>
      <c r="K2610" s="3" t="s">
        <v>42</v>
      </c>
      <c r="L2610" s="5">
        <v>6.25</v>
      </c>
      <c r="M2610" s="4">
        <v>4</v>
      </c>
      <c r="N2610" s="5">
        <v>13.9375</v>
      </c>
      <c r="O2610" s="5">
        <v>3.484375</v>
      </c>
      <c r="P2610" s="4">
        <v>39</v>
      </c>
      <c r="Q2610" s="6">
        <v>10.2564102564103</v>
      </c>
      <c r="R2610" s="7">
        <v>1.56666666666667</v>
      </c>
      <c r="S2610" s="6">
        <v>0</v>
      </c>
      <c r="T2610" s="5">
        <v>0</v>
      </c>
      <c r="U2610" s="5">
        <v>0</v>
      </c>
      <c r="V2610" s="5">
        <f t="shared" si="210"/>
        <v>13.9375</v>
      </c>
      <c r="W2610" s="5">
        <f t="shared" si="206"/>
        <v>-13.9375</v>
      </c>
      <c r="X2610" s="8">
        <f t="shared" si="207"/>
        <v>-1</v>
      </c>
      <c r="Y2610" s="4">
        <v>0</v>
      </c>
      <c r="Z2610" s="9" t="str">
        <f t="shared" si="208"/>
        <v>NA</v>
      </c>
      <c r="AA2610" s="10">
        <f t="shared" si="209"/>
        <v>0</v>
      </c>
    </row>
    <row r="2611" spans="1:27" x14ac:dyDescent="0.55000000000000004">
      <c r="A2611" s="3" t="s">
        <v>71</v>
      </c>
      <c r="B2611" s="3" t="s">
        <v>72</v>
      </c>
      <c r="C2611" s="3" t="s">
        <v>4344</v>
      </c>
      <c r="D2611" s="3" t="s">
        <v>2713</v>
      </c>
      <c r="E2611" s="4" t="s">
        <v>47</v>
      </c>
      <c r="F2611" s="3" t="s">
        <v>173</v>
      </c>
      <c r="G2611" s="3" t="s">
        <v>3132</v>
      </c>
      <c r="H2611" s="3" t="s">
        <v>723</v>
      </c>
      <c r="I2611" s="3" t="s">
        <v>77</v>
      </c>
      <c r="J2611" s="3" t="s">
        <v>36</v>
      </c>
      <c r="K2611" s="3" t="s">
        <v>42</v>
      </c>
      <c r="L2611" s="5">
        <v>6.25</v>
      </c>
      <c r="M2611" s="4">
        <v>5</v>
      </c>
      <c r="N2611" s="5">
        <v>13.975</v>
      </c>
      <c r="O2611" s="5">
        <v>2.7949999999999999</v>
      </c>
      <c r="P2611" s="4">
        <v>63</v>
      </c>
      <c r="Q2611" s="6">
        <v>7.9365079365079403</v>
      </c>
      <c r="R2611" s="7">
        <v>1.7492063492063501</v>
      </c>
      <c r="S2611" s="6">
        <v>0</v>
      </c>
      <c r="T2611" s="5">
        <v>0</v>
      </c>
      <c r="U2611" s="5">
        <v>0</v>
      </c>
      <c r="V2611" s="5">
        <f t="shared" si="210"/>
        <v>13.975</v>
      </c>
      <c r="W2611" s="5">
        <f t="shared" si="206"/>
        <v>-13.975</v>
      </c>
      <c r="X2611" s="8">
        <f t="shared" si="207"/>
        <v>-1</v>
      </c>
      <c r="Y2611" s="4">
        <v>0</v>
      </c>
      <c r="Z2611" s="9" t="str">
        <f t="shared" si="208"/>
        <v>NA</v>
      </c>
      <c r="AA2611" s="10">
        <f t="shared" si="209"/>
        <v>0</v>
      </c>
    </row>
    <row r="2612" spans="1:27" x14ac:dyDescent="0.55000000000000004">
      <c r="A2612" s="3" t="s">
        <v>71</v>
      </c>
      <c r="B2612" s="3" t="s">
        <v>72</v>
      </c>
      <c r="C2612" s="3" t="s">
        <v>4345</v>
      </c>
      <c r="D2612" s="3" t="s">
        <v>2414</v>
      </c>
      <c r="E2612" s="4" t="s">
        <v>47</v>
      </c>
      <c r="F2612" s="3" t="s">
        <v>173</v>
      </c>
      <c r="G2612" s="3" t="s">
        <v>3607</v>
      </c>
      <c r="H2612" s="3" t="s">
        <v>598</v>
      </c>
      <c r="I2612" s="3" t="s">
        <v>77</v>
      </c>
      <c r="J2612" s="3" t="s">
        <v>36</v>
      </c>
      <c r="K2612" s="3" t="s">
        <v>42</v>
      </c>
      <c r="L2612" s="5">
        <v>6.25</v>
      </c>
      <c r="M2612" s="4">
        <v>3</v>
      </c>
      <c r="N2612" s="5">
        <v>13.987500000000001</v>
      </c>
      <c r="O2612" s="5">
        <v>4.6624999999999996</v>
      </c>
      <c r="P2612" s="4">
        <v>58</v>
      </c>
      <c r="Q2612" s="6">
        <v>5.1724137931034502</v>
      </c>
      <c r="R2612" s="7">
        <v>2.2396551724137899</v>
      </c>
      <c r="S2612" s="6">
        <v>0</v>
      </c>
      <c r="T2612" s="5">
        <v>0</v>
      </c>
      <c r="U2612" s="5">
        <v>0</v>
      </c>
      <c r="V2612" s="5">
        <f t="shared" si="210"/>
        <v>13.987500000000001</v>
      </c>
      <c r="W2612" s="5">
        <f t="shared" si="206"/>
        <v>-13.987500000000001</v>
      </c>
      <c r="X2612" s="8">
        <f t="shared" si="207"/>
        <v>-1</v>
      </c>
      <c r="Y2612" s="4">
        <v>0</v>
      </c>
      <c r="Z2612" s="9" t="str">
        <f t="shared" si="208"/>
        <v>NA</v>
      </c>
      <c r="AA2612" s="10">
        <f t="shared" si="209"/>
        <v>0</v>
      </c>
    </row>
    <row r="2613" spans="1:27" x14ac:dyDescent="0.55000000000000004">
      <c r="A2613" s="3" t="s">
        <v>71</v>
      </c>
      <c r="B2613" s="3" t="s">
        <v>72</v>
      </c>
      <c r="C2613" s="3" t="s">
        <v>4346</v>
      </c>
      <c r="D2613" s="3" t="s">
        <v>4347</v>
      </c>
      <c r="E2613" s="4" t="s">
        <v>47</v>
      </c>
      <c r="F2613" s="3" t="s">
        <v>32</v>
      </c>
      <c r="G2613" s="3" t="s">
        <v>2833</v>
      </c>
      <c r="H2613" s="3" t="s">
        <v>34</v>
      </c>
      <c r="I2613" s="3" t="s">
        <v>77</v>
      </c>
      <c r="J2613" s="3" t="s">
        <v>36</v>
      </c>
      <c r="K2613" s="3" t="s">
        <v>61</v>
      </c>
      <c r="L2613" s="5">
        <v>6.25</v>
      </c>
      <c r="M2613" s="4">
        <v>6</v>
      </c>
      <c r="N2613" s="5">
        <v>13.999999949999999</v>
      </c>
      <c r="O2613" s="5">
        <v>2.3333333249999999</v>
      </c>
      <c r="P2613" s="4">
        <v>207</v>
      </c>
      <c r="Q2613" s="6">
        <v>2.8985507246376798</v>
      </c>
      <c r="R2613" s="7">
        <v>1.83381642512077</v>
      </c>
      <c r="S2613" s="6">
        <v>0</v>
      </c>
      <c r="T2613" s="5">
        <v>0</v>
      </c>
      <c r="U2613" s="5">
        <v>0</v>
      </c>
      <c r="V2613" s="5">
        <f t="shared" si="210"/>
        <v>13.999999949999999</v>
      </c>
      <c r="W2613" s="5">
        <f t="shared" si="206"/>
        <v>-13.999999949999999</v>
      </c>
      <c r="X2613" s="8">
        <f t="shared" si="207"/>
        <v>-1</v>
      </c>
      <c r="Y2613" s="4">
        <v>0</v>
      </c>
      <c r="Z2613" s="9" t="str">
        <f t="shared" si="208"/>
        <v>NA</v>
      </c>
      <c r="AA2613" s="10">
        <f t="shared" si="209"/>
        <v>0</v>
      </c>
    </row>
    <row r="2614" spans="1:27" x14ac:dyDescent="0.55000000000000004">
      <c r="A2614" s="3" t="s">
        <v>71</v>
      </c>
      <c r="B2614" s="3" t="s">
        <v>72</v>
      </c>
      <c r="C2614" s="3" t="s">
        <v>4348</v>
      </c>
      <c r="D2614" s="3" t="s">
        <v>270</v>
      </c>
      <c r="E2614" s="4" t="s">
        <v>47</v>
      </c>
      <c r="F2614" s="3" t="s">
        <v>125</v>
      </c>
      <c r="G2614" s="3" t="s">
        <v>126</v>
      </c>
      <c r="H2614" s="3" t="s">
        <v>34</v>
      </c>
      <c r="I2614" s="3" t="s">
        <v>77</v>
      </c>
      <c r="J2614" s="3" t="s">
        <v>36</v>
      </c>
      <c r="K2614" s="3" t="s">
        <v>61</v>
      </c>
      <c r="L2614" s="5">
        <v>6.25</v>
      </c>
      <c r="M2614" s="4">
        <v>5</v>
      </c>
      <c r="N2614" s="5">
        <v>14.0375</v>
      </c>
      <c r="O2614" s="5">
        <v>2.8075000000000001</v>
      </c>
      <c r="P2614" s="4">
        <v>87</v>
      </c>
      <c r="Q2614" s="6">
        <v>5.7471264367816097</v>
      </c>
      <c r="R2614" s="7">
        <v>1.6148275862068999</v>
      </c>
      <c r="S2614" s="6">
        <v>0</v>
      </c>
      <c r="T2614" s="5">
        <v>0</v>
      </c>
      <c r="U2614" s="5">
        <v>0</v>
      </c>
      <c r="V2614" s="5">
        <f t="shared" si="210"/>
        <v>14.0375</v>
      </c>
      <c r="W2614" s="5">
        <f t="shared" si="206"/>
        <v>-14.0375</v>
      </c>
      <c r="X2614" s="8">
        <f t="shared" si="207"/>
        <v>-1</v>
      </c>
      <c r="Y2614" s="4">
        <v>0</v>
      </c>
      <c r="Z2614" s="9" t="str">
        <f t="shared" si="208"/>
        <v>NA</v>
      </c>
      <c r="AA2614" s="10">
        <f t="shared" si="209"/>
        <v>0</v>
      </c>
    </row>
    <row r="2615" spans="1:27" x14ac:dyDescent="0.55000000000000004">
      <c r="A2615" s="3" t="s">
        <v>71</v>
      </c>
      <c r="B2615" s="3" t="s">
        <v>72</v>
      </c>
      <c r="C2615" s="3" t="s">
        <v>4349</v>
      </c>
      <c r="D2615" s="3" t="s">
        <v>2767</v>
      </c>
      <c r="E2615" s="4" t="s">
        <v>47</v>
      </c>
      <c r="F2615" s="3" t="s">
        <v>173</v>
      </c>
      <c r="G2615" s="3" t="s">
        <v>206</v>
      </c>
      <c r="H2615" s="3" t="s">
        <v>34</v>
      </c>
      <c r="I2615" s="3" t="s">
        <v>77</v>
      </c>
      <c r="J2615" s="3" t="s">
        <v>36</v>
      </c>
      <c r="K2615" s="3" t="s">
        <v>42</v>
      </c>
      <c r="L2615" s="5">
        <v>6.25</v>
      </c>
      <c r="M2615" s="4">
        <v>5</v>
      </c>
      <c r="N2615" s="5">
        <v>14.05</v>
      </c>
      <c r="O2615" s="5">
        <v>2.81</v>
      </c>
      <c r="P2615" s="4">
        <v>458</v>
      </c>
      <c r="Q2615" s="6">
        <v>1.0917030567685599</v>
      </c>
      <c r="R2615" s="7">
        <v>2.34585152838428</v>
      </c>
      <c r="S2615" s="6">
        <v>0</v>
      </c>
      <c r="T2615" s="5">
        <v>0</v>
      </c>
      <c r="U2615" s="5">
        <v>0</v>
      </c>
      <c r="V2615" s="5">
        <f t="shared" si="210"/>
        <v>14.05</v>
      </c>
      <c r="W2615" s="5">
        <f t="shared" si="206"/>
        <v>-14.05</v>
      </c>
      <c r="X2615" s="8">
        <f t="shared" si="207"/>
        <v>-1</v>
      </c>
      <c r="Y2615" s="4">
        <v>0</v>
      </c>
      <c r="Z2615" s="9" t="str">
        <f t="shared" si="208"/>
        <v>NA</v>
      </c>
      <c r="AA2615" s="10">
        <f t="shared" si="209"/>
        <v>0</v>
      </c>
    </row>
    <row r="2616" spans="1:27" x14ac:dyDescent="0.55000000000000004">
      <c r="A2616" s="3" t="s">
        <v>71</v>
      </c>
      <c r="B2616" s="3" t="s">
        <v>72</v>
      </c>
      <c r="C2616" s="3" t="s">
        <v>4350</v>
      </c>
      <c r="D2616" s="3" t="s">
        <v>220</v>
      </c>
      <c r="E2616" s="4" t="s">
        <v>47</v>
      </c>
      <c r="F2616" s="3" t="s">
        <v>262</v>
      </c>
      <c r="G2616" s="3" t="s">
        <v>302</v>
      </c>
      <c r="H2616" s="3" t="s">
        <v>34</v>
      </c>
      <c r="I2616" s="3" t="s">
        <v>77</v>
      </c>
      <c r="J2616" s="3" t="s">
        <v>36</v>
      </c>
      <c r="K2616" s="3" t="s">
        <v>42</v>
      </c>
      <c r="L2616" s="5">
        <v>6.25</v>
      </c>
      <c r="M2616" s="4">
        <v>4</v>
      </c>
      <c r="N2616" s="5">
        <v>14.137499999999999</v>
      </c>
      <c r="O2616" s="5">
        <v>3.5343749999999998</v>
      </c>
      <c r="P2616" s="4">
        <v>93</v>
      </c>
      <c r="Q2616" s="6">
        <v>4.3010752688171996</v>
      </c>
      <c r="R2616" s="7">
        <v>1.6762365591397801</v>
      </c>
      <c r="S2616" s="6">
        <v>0</v>
      </c>
      <c r="T2616" s="5">
        <v>0</v>
      </c>
      <c r="U2616" s="5">
        <v>0</v>
      </c>
      <c r="V2616" s="5">
        <f t="shared" si="210"/>
        <v>14.137499999999999</v>
      </c>
      <c r="W2616" s="5">
        <f t="shared" si="206"/>
        <v>-14.137499999999999</v>
      </c>
      <c r="X2616" s="8">
        <f t="shared" si="207"/>
        <v>-1</v>
      </c>
      <c r="Y2616" s="4">
        <v>0</v>
      </c>
      <c r="Z2616" s="9" t="str">
        <f t="shared" si="208"/>
        <v>NA</v>
      </c>
      <c r="AA2616" s="10">
        <f t="shared" si="209"/>
        <v>0</v>
      </c>
    </row>
    <row r="2617" spans="1:27" x14ac:dyDescent="0.55000000000000004">
      <c r="A2617" s="3" t="s">
        <v>71</v>
      </c>
      <c r="B2617" s="3" t="s">
        <v>72</v>
      </c>
      <c r="C2617" s="3" t="s">
        <v>4351</v>
      </c>
      <c r="D2617" s="3" t="s">
        <v>4032</v>
      </c>
      <c r="E2617" s="4" t="s">
        <v>47</v>
      </c>
      <c r="F2617" s="3" t="s">
        <v>221</v>
      </c>
      <c r="G2617" s="3" t="s">
        <v>222</v>
      </c>
      <c r="H2617" s="3" t="s">
        <v>34</v>
      </c>
      <c r="I2617" s="3" t="s">
        <v>77</v>
      </c>
      <c r="J2617" s="3" t="s">
        <v>36</v>
      </c>
      <c r="K2617" s="3" t="s">
        <v>61</v>
      </c>
      <c r="L2617" s="5">
        <v>6.25</v>
      </c>
      <c r="M2617" s="4">
        <v>6</v>
      </c>
      <c r="N2617" s="5">
        <v>14.162499974999999</v>
      </c>
      <c r="O2617" s="5">
        <v>2.3604166625</v>
      </c>
      <c r="P2617" s="4">
        <v>17</v>
      </c>
      <c r="Q2617" s="6">
        <v>35.294117647058798</v>
      </c>
      <c r="R2617" s="7">
        <v>1.1764705882352899</v>
      </c>
      <c r="S2617" s="6">
        <v>0</v>
      </c>
      <c r="T2617" s="5">
        <v>0</v>
      </c>
      <c r="U2617" s="5">
        <v>0</v>
      </c>
      <c r="V2617" s="5">
        <f t="shared" si="210"/>
        <v>14.162499974999999</v>
      </c>
      <c r="W2617" s="5">
        <f t="shared" si="206"/>
        <v>-14.162499974999999</v>
      </c>
      <c r="X2617" s="8">
        <f t="shared" si="207"/>
        <v>-1</v>
      </c>
      <c r="Y2617" s="4">
        <v>0</v>
      </c>
      <c r="Z2617" s="9" t="str">
        <f t="shared" si="208"/>
        <v>NA</v>
      </c>
      <c r="AA2617" s="10">
        <f t="shared" si="209"/>
        <v>0</v>
      </c>
    </row>
    <row r="2618" spans="1:27" x14ac:dyDescent="0.55000000000000004">
      <c r="A2618" s="3" t="s">
        <v>71</v>
      </c>
      <c r="B2618" s="3" t="s">
        <v>72</v>
      </c>
      <c r="C2618" s="3" t="s">
        <v>4352</v>
      </c>
      <c r="D2618" s="3" t="s">
        <v>3162</v>
      </c>
      <c r="E2618" s="4" t="s">
        <v>47</v>
      </c>
      <c r="F2618" s="3" t="s">
        <v>40</v>
      </c>
      <c r="G2618" s="3" t="s">
        <v>2932</v>
      </c>
      <c r="H2618" s="3" t="s">
        <v>34</v>
      </c>
      <c r="I2618" s="3" t="s">
        <v>77</v>
      </c>
      <c r="J2618" s="3" t="s">
        <v>36</v>
      </c>
      <c r="K2618" s="3" t="s">
        <v>42</v>
      </c>
      <c r="L2618" s="5">
        <v>6.25</v>
      </c>
      <c r="M2618" s="4">
        <v>5</v>
      </c>
      <c r="N2618" s="5">
        <v>14.2125</v>
      </c>
      <c r="O2618" s="5">
        <v>2.8424999999999998</v>
      </c>
      <c r="P2618" s="4">
        <v>15</v>
      </c>
      <c r="Q2618" s="6">
        <v>33.3333333333333</v>
      </c>
      <c r="R2618" s="7">
        <v>1.2666666666666699</v>
      </c>
      <c r="S2618" s="6">
        <v>0</v>
      </c>
      <c r="T2618" s="5">
        <v>0</v>
      </c>
      <c r="U2618" s="5">
        <v>0</v>
      </c>
      <c r="V2618" s="5">
        <f t="shared" si="210"/>
        <v>14.2125</v>
      </c>
      <c r="W2618" s="5">
        <f t="shared" si="206"/>
        <v>-14.2125</v>
      </c>
      <c r="X2618" s="8">
        <f t="shared" si="207"/>
        <v>-1</v>
      </c>
      <c r="Y2618" s="4">
        <v>0</v>
      </c>
      <c r="Z2618" s="9" t="str">
        <f t="shared" si="208"/>
        <v>NA</v>
      </c>
      <c r="AA2618" s="10">
        <f t="shared" si="209"/>
        <v>0</v>
      </c>
    </row>
    <row r="2619" spans="1:27" x14ac:dyDescent="0.55000000000000004">
      <c r="A2619" s="3" t="s">
        <v>71</v>
      </c>
      <c r="B2619" s="3" t="s">
        <v>72</v>
      </c>
      <c r="C2619" s="3" t="s">
        <v>4353</v>
      </c>
      <c r="D2619" s="3" t="s">
        <v>4354</v>
      </c>
      <c r="E2619" s="4" t="s">
        <v>47</v>
      </c>
      <c r="F2619" s="3" t="s">
        <v>173</v>
      </c>
      <c r="G2619" s="3" t="s">
        <v>2948</v>
      </c>
      <c r="H2619" s="3" t="s">
        <v>1068</v>
      </c>
      <c r="I2619" s="3" t="s">
        <v>77</v>
      </c>
      <c r="J2619" s="3" t="s">
        <v>36</v>
      </c>
      <c r="K2619" s="3" t="s">
        <v>42</v>
      </c>
      <c r="L2619" s="5">
        <v>6.25</v>
      </c>
      <c r="M2619" s="4">
        <v>6</v>
      </c>
      <c r="N2619" s="5">
        <v>14.237499975000002</v>
      </c>
      <c r="O2619" s="5">
        <v>2.3729166625000002</v>
      </c>
      <c r="P2619" s="4">
        <v>77</v>
      </c>
      <c r="Q2619" s="6">
        <v>7.7922077922077904</v>
      </c>
      <c r="R2619" s="7">
        <v>1.06493506493506</v>
      </c>
      <c r="S2619" s="6">
        <v>0</v>
      </c>
      <c r="T2619" s="5">
        <v>0</v>
      </c>
      <c r="U2619" s="5">
        <v>0</v>
      </c>
      <c r="V2619" s="5">
        <f t="shared" si="210"/>
        <v>14.237499975000002</v>
      </c>
      <c r="W2619" s="5">
        <f t="shared" si="206"/>
        <v>-14.237499975000002</v>
      </c>
      <c r="X2619" s="8">
        <f t="shared" si="207"/>
        <v>-1</v>
      </c>
      <c r="Y2619" s="4">
        <v>0</v>
      </c>
      <c r="Z2619" s="9" t="str">
        <f t="shared" si="208"/>
        <v>NA</v>
      </c>
      <c r="AA2619" s="10">
        <f t="shared" si="209"/>
        <v>0</v>
      </c>
    </row>
    <row r="2620" spans="1:27" x14ac:dyDescent="0.55000000000000004">
      <c r="A2620" s="3" t="s">
        <v>71</v>
      </c>
      <c r="B2620" s="3" t="s">
        <v>72</v>
      </c>
      <c r="C2620" s="3" t="s">
        <v>4355</v>
      </c>
      <c r="D2620" s="3" t="s">
        <v>4209</v>
      </c>
      <c r="E2620" s="4" t="s">
        <v>47</v>
      </c>
      <c r="F2620" s="3" t="s">
        <v>125</v>
      </c>
      <c r="G2620" s="3" t="s">
        <v>2924</v>
      </c>
      <c r="H2620" s="3" t="s">
        <v>34</v>
      </c>
      <c r="I2620" s="3" t="s">
        <v>77</v>
      </c>
      <c r="J2620" s="3" t="s">
        <v>36</v>
      </c>
      <c r="K2620" s="3" t="s">
        <v>61</v>
      </c>
      <c r="L2620" s="5">
        <v>6.25</v>
      </c>
      <c r="M2620" s="4">
        <v>5</v>
      </c>
      <c r="N2620" s="5">
        <v>14.25</v>
      </c>
      <c r="O2620" s="5">
        <v>2.85</v>
      </c>
      <c r="P2620" s="4">
        <v>488</v>
      </c>
      <c r="Q2620" s="6">
        <v>1.0245901639344299</v>
      </c>
      <c r="R2620" s="7">
        <v>1.88590163934426</v>
      </c>
      <c r="S2620" s="6">
        <v>0</v>
      </c>
      <c r="T2620" s="5">
        <v>0</v>
      </c>
      <c r="U2620" s="5">
        <v>0</v>
      </c>
      <c r="V2620" s="5">
        <f t="shared" si="210"/>
        <v>14.25</v>
      </c>
      <c r="W2620" s="5">
        <f t="shared" si="206"/>
        <v>-14.25</v>
      </c>
      <c r="X2620" s="8">
        <f t="shared" si="207"/>
        <v>-1</v>
      </c>
      <c r="Y2620" s="4">
        <v>0</v>
      </c>
      <c r="Z2620" s="9" t="str">
        <f t="shared" si="208"/>
        <v>NA</v>
      </c>
      <c r="AA2620" s="10">
        <f t="shared" si="209"/>
        <v>0</v>
      </c>
    </row>
    <row r="2621" spans="1:27" x14ac:dyDescent="0.55000000000000004">
      <c r="A2621" s="3" t="s">
        <v>71</v>
      </c>
      <c r="B2621" s="3" t="s">
        <v>72</v>
      </c>
      <c r="C2621" s="3" t="s">
        <v>4356</v>
      </c>
      <c r="D2621" s="3" t="s">
        <v>4357</v>
      </c>
      <c r="E2621" s="4" t="s">
        <v>47</v>
      </c>
      <c r="F2621" s="3" t="s">
        <v>173</v>
      </c>
      <c r="G2621" s="3" t="s">
        <v>3200</v>
      </c>
      <c r="H2621" s="3" t="s">
        <v>1601</v>
      </c>
      <c r="I2621" s="3" t="s">
        <v>77</v>
      </c>
      <c r="J2621" s="3" t="s">
        <v>36</v>
      </c>
      <c r="K2621" s="3" t="s">
        <v>42</v>
      </c>
      <c r="L2621" s="5">
        <v>6.25</v>
      </c>
      <c r="M2621" s="4">
        <v>5</v>
      </c>
      <c r="N2621" s="5">
        <v>14.3</v>
      </c>
      <c r="O2621" s="5">
        <v>2.86</v>
      </c>
      <c r="P2621" s="4">
        <v>35</v>
      </c>
      <c r="Q2621" s="6">
        <v>14.285714285714301</v>
      </c>
      <c r="R2621" s="7">
        <v>1.0828571428571401</v>
      </c>
      <c r="S2621" s="6">
        <v>0</v>
      </c>
      <c r="T2621" s="5">
        <v>0</v>
      </c>
      <c r="U2621" s="5">
        <v>0</v>
      </c>
      <c r="V2621" s="5">
        <f t="shared" si="210"/>
        <v>14.3</v>
      </c>
      <c r="W2621" s="5">
        <f t="shared" si="206"/>
        <v>-14.3</v>
      </c>
      <c r="X2621" s="8">
        <f t="shared" si="207"/>
        <v>-1</v>
      </c>
      <c r="Y2621" s="4">
        <v>0</v>
      </c>
      <c r="Z2621" s="9" t="str">
        <f t="shared" si="208"/>
        <v>NA</v>
      </c>
      <c r="AA2621" s="10">
        <f t="shared" si="209"/>
        <v>0</v>
      </c>
    </row>
    <row r="2622" spans="1:27" x14ac:dyDescent="0.55000000000000004">
      <c r="A2622" s="3" t="s">
        <v>71</v>
      </c>
      <c r="B2622" s="3" t="s">
        <v>72</v>
      </c>
      <c r="C2622" s="3" t="s">
        <v>4358</v>
      </c>
      <c r="D2622" s="3" t="s">
        <v>3474</v>
      </c>
      <c r="E2622" s="4" t="s">
        <v>47</v>
      </c>
      <c r="F2622" s="3" t="s">
        <v>104</v>
      </c>
      <c r="G2622" s="3" t="s">
        <v>201</v>
      </c>
      <c r="H2622" s="3" t="s">
        <v>34</v>
      </c>
      <c r="I2622" s="3" t="s">
        <v>77</v>
      </c>
      <c r="J2622" s="3" t="s">
        <v>36</v>
      </c>
      <c r="K2622" s="3" t="s">
        <v>61</v>
      </c>
      <c r="L2622" s="5">
        <v>6.25</v>
      </c>
      <c r="M2622" s="4">
        <v>6</v>
      </c>
      <c r="N2622" s="5">
        <v>14.412499950000001</v>
      </c>
      <c r="O2622" s="5">
        <v>2.402083325</v>
      </c>
      <c r="P2622" s="4">
        <v>50</v>
      </c>
      <c r="Q2622" s="6">
        <v>12</v>
      </c>
      <c r="R2622" s="7">
        <v>1.9496</v>
      </c>
      <c r="S2622" s="6">
        <v>0</v>
      </c>
      <c r="T2622" s="5">
        <v>0</v>
      </c>
      <c r="U2622" s="5">
        <v>0</v>
      </c>
      <c r="V2622" s="5">
        <f t="shared" si="210"/>
        <v>14.412499950000001</v>
      </c>
      <c r="W2622" s="5">
        <f t="shared" si="206"/>
        <v>-14.412499950000001</v>
      </c>
      <c r="X2622" s="8">
        <f t="shared" si="207"/>
        <v>-1</v>
      </c>
      <c r="Y2622" s="4">
        <v>0</v>
      </c>
      <c r="Z2622" s="9" t="str">
        <f t="shared" si="208"/>
        <v>NA</v>
      </c>
      <c r="AA2622" s="10">
        <f t="shared" si="209"/>
        <v>0</v>
      </c>
    </row>
    <row r="2623" spans="1:27" x14ac:dyDescent="0.55000000000000004">
      <c r="A2623" s="3" t="s">
        <v>71</v>
      </c>
      <c r="B2623" s="3" t="s">
        <v>72</v>
      </c>
      <c r="C2623" s="3" t="s">
        <v>4359</v>
      </c>
      <c r="D2623" s="3" t="s">
        <v>281</v>
      </c>
      <c r="E2623" s="4" t="s">
        <v>47</v>
      </c>
      <c r="F2623" s="3" t="s">
        <v>40</v>
      </c>
      <c r="G2623" s="3" t="s">
        <v>3268</v>
      </c>
      <c r="H2623" s="3" t="s">
        <v>34</v>
      </c>
      <c r="I2623" s="3" t="s">
        <v>77</v>
      </c>
      <c r="J2623" s="3" t="s">
        <v>36</v>
      </c>
      <c r="K2623" s="3" t="s">
        <v>61</v>
      </c>
      <c r="L2623" s="5">
        <v>6.25</v>
      </c>
      <c r="M2623" s="4">
        <v>7</v>
      </c>
      <c r="N2623" s="5">
        <v>14.525</v>
      </c>
      <c r="O2623" s="5">
        <v>2.0750000000000002</v>
      </c>
      <c r="P2623" s="4">
        <v>70</v>
      </c>
      <c r="Q2623" s="6">
        <v>10</v>
      </c>
      <c r="R2623" s="7">
        <v>1.27857142857143</v>
      </c>
      <c r="S2623" s="6">
        <v>0</v>
      </c>
      <c r="T2623" s="5">
        <v>0</v>
      </c>
      <c r="U2623" s="5">
        <v>0</v>
      </c>
      <c r="V2623" s="5">
        <f t="shared" si="210"/>
        <v>14.525</v>
      </c>
      <c r="W2623" s="5">
        <f t="shared" si="206"/>
        <v>-14.525</v>
      </c>
      <c r="X2623" s="8">
        <f t="shared" si="207"/>
        <v>-1</v>
      </c>
      <c r="Y2623" s="4">
        <v>0</v>
      </c>
      <c r="Z2623" s="9" t="str">
        <f t="shared" si="208"/>
        <v>NA</v>
      </c>
      <c r="AA2623" s="10">
        <f t="shared" si="209"/>
        <v>0</v>
      </c>
    </row>
    <row r="2624" spans="1:27" x14ac:dyDescent="0.55000000000000004">
      <c r="A2624" s="3" t="s">
        <v>71</v>
      </c>
      <c r="B2624" s="3" t="s">
        <v>72</v>
      </c>
      <c r="C2624" s="3" t="s">
        <v>4360</v>
      </c>
      <c r="D2624" s="3" t="s">
        <v>2292</v>
      </c>
      <c r="E2624" s="4" t="s">
        <v>47</v>
      </c>
      <c r="F2624" s="3" t="s">
        <v>133</v>
      </c>
      <c r="G2624" s="3" t="s">
        <v>3313</v>
      </c>
      <c r="H2624" s="3" t="s">
        <v>34</v>
      </c>
      <c r="I2624" s="3" t="s">
        <v>77</v>
      </c>
      <c r="J2624" s="3" t="s">
        <v>36</v>
      </c>
      <c r="K2624" s="3" t="s">
        <v>42</v>
      </c>
      <c r="L2624" s="5">
        <v>6.25</v>
      </c>
      <c r="M2624" s="4">
        <v>3</v>
      </c>
      <c r="N2624" s="5">
        <v>14.5999999875</v>
      </c>
      <c r="O2624" s="5">
        <v>4.8666666625000001</v>
      </c>
      <c r="P2624" s="4">
        <v>34</v>
      </c>
      <c r="Q2624" s="6">
        <v>8.8235294117647101</v>
      </c>
      <c r="R2624" s="7">
        <v>1.7632352941176499</v>
      </c>
      <c r="S2624" s="6">
        <v>0</v>
      </c>
      <c r="T2624" s="5">
        <v>0</v>
      </c>
      <c r="U2624" s="5">
        <v>0</v>
      </c>
      <c r="V2624" s="5">
        <f t="shared" si="210"/>
        <v>14.5999999875</v>
      </c>
      <c r="W2624" s="5">
        <f t="shared" si="206"/>
        <v>-14.5999999875</v>
      </c>
      <c r="X2624" s="8">
        <f t="shared" si="207"/>
        <v>-1</v>
      </c>
      <c r="Y2624" s="4">
        <v>0</v>
      </c>
      <c r="Z2624" s="9" t="str">
        <f t="shared" si="208"/>
        <v>NA</v>
      </c>
      <c r="AA2624" s="10">
        <f t="shared" si="209"/>
        <v>0</v>
      </c>
    </row>
    <row r="2625" spans="1:27" x14ac:dyDescent="0.55000000000000004">
      <c r="A2625" s="3" t="s">
        <v>71</v>
      </c>
      <c r="B2625" s="3" t="s">
        <v>72</v>
      </c>
      <c r="C2625" s="3" t="s">
        <v>4361</v>
      </c>
      <c r="D2625" s="3" t="s">
        <v>4362</v>
      </c>
      <c r="E2625" s="4" t="s">
        <v>47</v>
      </c>
      <c r="F2625" s="3" t="s">
        <v>173</v>
      </c>
      <c r="G2625" s="3" t="s">
        <v>3863</v>
      </c>
      <c r="H2625" s="3" t="s">
        <v>34</v>
      </c>
      <c r="I2625" s="3" t="s">
        <v>77</v>
      </c>
      <c r="J2625" s="3" t="s">
        <v>36</v>
      </c>
      <c r="K2625" s="3" t="s">
        <v>42</v>
      </c>
      <c r="L2625" s="5">
        <v>6.25</v>
      </c>
      <c r="M2625" s="4">
        <v>5</v>
      </c>
      <c r="N2625" s="5">
        <v>14.725</v>
      </c>
      <c r="O2625" s="5">
        <v>2.9449999999999998</v>
      </c>
      <c r="P2625" s="4">
        <v>383</v>
      </c>
      <c r="Q2625" s="6">
        <v>1.30548302872063</v>
      </c>
      <c r="R2625" s="7">
        <v>1.6934725848564001</v>
      </c>
      <c r="S2625" s="6">
        <v>0</v>
      </c>
      <c r="T2625" s="5">
        <v>0</v>
      </c>
      <c r="U2625" s="5">
        <v>0</v>
      </c>
      <c r="V2625" s="5">
        <f t="shared" si="210"/>
        <v>14.725</v>
      </c>
      <c r="W2625" s="5">
        <f t="shared" si="206"/>
        <v>-14.725</v>
      </c>
      <c r="X2625" s="8">
        <f t="shared" si="207"/>
        <v>-1</v>
      </c>
      <c r="Y2625" s="4">
        <v>0</v>
      </c>
      <c r="Z2625" s="9" t="str">
        <f t="shared" si="208"/>
        <v>NA</v>
      </c>
      <c r="AA2625" s="10">
        <f t="shared" si="209"/>
        <v>0</v>
      </c>
    </row>
    <row r="2626" spans="1:27" x14ac:dyDescent="0.55000000000000004">
      <c r="A2626" s="3" t="s">
        <v>71</v>
      </c>
      <c r="B2626" s="3" t="s">
        <v>72</v>
      </c>
      <c r="C2626" s="3" t="s">
        <v>4363</v>
      </c>
      <c r="D2626" s="3" t="s">
        <v>672</v>
      </c>
      <c r="E2626" s="4" t="s">
        <v>47</v>
      </c>
      <c r="F2626" s="3" t="s">
        <v>104</v>
      </c>
      <c r="G2626" s="3" t="s">
        <v>2836</v>
      </c>
      <c r="H2626" s="3" t="s">
        <v>34</v>
      </c>
      <c r="I2626" s="3" t="s">
        <v>77</v>
      </c>
      <c r="J2626" s="3" t="s">
        <v>36</v>
      </c>
      <c r="K2626" s="3" t="s">
        <v>61</v>
      </c>
      <c r="L2626" s="5">
        <v>6.25</v>
      </c>
      <c r="M2626" s="4">
        <v>7</v>
      </c>
      <c r="N2626" s="5">
        <v>14.737499962499999</v>
      </c>
      <c r="O2626" s="5">
        <v>2.1053571375</v>
      </c>
      <c r="P2626" s="4">
        <v>24</v>
      </c>
      <c r="Q2626" s="6">
        <v>29.1666666666667</v>
      </c>
      <c r="R2626" s="7">
        <v>1</v>
      </c>
      <c r="S2626" s="6">
        <v>0</v>
      </c>
      <c r="T2626" s="5">
        <v>0</v>
      </c>
      <c r="U2626" s="5">
        <v>0</v>
      </c>
      <c r="V2626" s="5">
        <f t="shared" si="210"/>
        <v>14.737499962499999</v>
      </c>
      <c r="W2626" s="5">
        <f t="shared" ref="W2626:W2689" si="211">U2626-V2626</f>
        <v>-14.737499962499999</v>
      </c>
      <c r="X2626" s="8">
        <f t="shared" ref="X2626:X2689" si="212">IF(V2626=0,0,(U2626-V2626)/V2626)</f>
        <v>-1</v>
      </c>
      <c r="Y2626" s="4">
        <v>0</v>
      </c>
      <c r="Z2626" s="9" t="str">
        <f t="shared" ref="Z2626:Z2689" si="213">IF(Y2626=0,"NA",U2626/Y2626)</f>
        <v>NA</v>
      </c>
      <c r="AA2626" s="10">
        <f t="shared" ref="AA2626:AA2689" si="214">(Q2626/100*S2626/100)</f>
        <v>0</v>
      </c>
    </row>
    <row r="2627" spans="1:27" x14ac:dyDescent="0.55000000000000004">
      <c r="A2627" s="3" t="s">
        <v>71</v>
      </c>
      <c r="B2627" s="3" t="s">
        <v>72</v>
      </c>
      <c r="C2627" s="3" t="s">
        <v>4364</v>
      </c>
      <c r="D2627" s="3" t="s">
        <v>523</v>
      </c>
      <c r="E2627" s="4" t="s">
        <v>47</v>
      </c>
      <c r="F2627" s="3" t="s">
        <v>262</v>
      </c>
      <c r="G2627" s="3" t="s">
        <v>263</v>
      </c>
      <c r="H2627" s="3" t="s">
        <v>34</v>
      </c>
      <c r="I2627" s="3" t="s">
        <v>77</v>
      </c>
      <c r="J2627" s="3" t="s">
        <v>36</v>
      </c>
      <c r="K2627" s="3" t="s">
        <v>61</v>
      </c>
      <c r="L2627" s="5">
        <v>6.25</v>
      </c>
      <c r="M2627" s="4">
        <v>4</v>
      </c>
      <c r="N2627" s="5">
        <v>14.75</v>
      </c>
      <c r="O2627" s="5">
        <v>3.6875</v>
      </c>
      <c r="P2627" s="4">
        <v>74</v>
      </c>
      <c r="Q2627" s="6">
        <v>5.4054054054054097</v>
      </c>
      <c r="R2627" s="7">
        <v>1.6477027027027</v>
      </c>
      <c r="S2627" s="6">
        <v>0</v>
      </c>
      <c r="T2627" s="5">
        <v>0</v>
      </c>
      <c r="U2627" s="5">
        <v>0</v>
      </c>
      <c r="V2627" s="5">
        <f t="shared" ref="V2627:V2690" si="215">N2627</f>
        <v>14.75</v>
      </c>
      <c r="W2627" s="5">
        <f t="shared" si="211"/>
        <v>-14.75</v>
      </c>
      <c r="X2627" s="8">
        <f t="shared" si="212"/>
        <v>-1</v>
      </c>
      <c r="Y2627" s="4">
        <v>0</v>
      </c>
      <c r="Z2627" s="9" t="str">
        <f t="shared" si="213"/>
        <v>NA</v>
      </c>
      <c r="AA2627" s="10">
        <f t="shared" si="214"/>
        <v>0</v>
      </c>
    </row>
    <row r="2628" spans="1:27" x14ac:dyDescent="0.55000000000000004">
      <c r="A2628" s="3" t="s">
        <v>71</v>
      </c>
      <c r="B2628" s="3" t="s">
        <v>72</v>
      </c>
      <c r="C2628" s="3" t="s">
        <v>4365</v>
      </c>
      <c r="D2628" s="3" t="s">
        <v>3175</v>
      </c>
      <c r="E2628" s="4" t="s">
        <v>47</v>
      </c>
      <c r="F2628" s="3" t="s">
        <v>32</v>
      </c>
      <c r="G2628" s="3" t="s">
        <v>33</v>
      </c>
      <c r="H2628" s="3" t="s">
        <v>34</v>
      </c>
      <c r="I2628" s="3" t="s">
        <v>77</v>
      </c>
      <c r="J2628" s="3" t="s">
        <v>36</v>
      </c>
      <c r="K2628" s="3" t="s">
        <v>42</v>
      </c>
      <c r="L2628" s="5">
        <v>6.25</v>
      </c>
      <c r="M2628" s="4">
        <v>9</v>
      </c>
      <c r="N2628" s="5">
        <v>14.774999962500001</v>
      </c>
      <c r="O2628" s="5">
        <v>1.6416666625</v>
      </c>
      <c r="P2628" s="4">
        <v>321</v>
      </c>
      <c r="Q2628" s="6">
        <v>2.8037383177570101</v>
      </c>
      <c r="R2628" s="7">
        <v>4.6214953271028003</v>
      </c>
      <c r="S2628" s="6">
        <v>0</v>
      </c>
      <c r="T2628" s="5">
        <v>0</v>
      </c>
      <c r="U2628" s="5">
        <v>0</v>
      </c>
      <c r="V2628" s="5">
        <f t="shared" si="215"/>
        <v>14.774999962500001</v>
      </c>
      <c r="W2628" s="5">
        <f t="shared" si="211"/>
        <v>-14.774999962500001</v>
      </c>
      <c r="X2628" s="8">
        <f t="shared" si="212"/>
        <v>-1</v>
      </c>
      <c r="Y2628" s="4">
        <v>0</v>
      </c>
      <c r="Z2628" s="9" t="str">
        <f t="shared" si="213"/>
        <v>NA</v>
      </c>
      <c r="AA2628" s="10">
        <f t="shared" si="214"/>
        <v>0</v>
      </c>
    </row>
    <row r="2629" spans="1:27" x14ac:dyDescent="0.55000000000000004">
      <c r="A2629" s="3" t="s">
        <v>71</v>
      </c>
      <c r="B2629" s="3" t="s">
        <v>72</v>
      </c>
      <c r="C2629" s="3" t="s">
        <v>4366</v>
      </c>
      <c r="D2629" s="3" t="s">
        <v>3340</v>
      </c>
      <c r="E2629" s="4" t="s">
        <v>47</v>
      </c>
      <c r="F2629" s="3" t="s">
        <v>32</v>
      </c>
      <c r="G2629" s="3" t="s">
        <v>2690</v>
      </c>
      <c r="H2629" s="3" t="s">
        <v>34</v>
      </c>
      <c r="I2629" s="3" t="s">
        <v>77</v>
      </c>
      <c r="J2629" s="3" t="s">
        <v>36</v>
      </c>
      <c r="K2629" s="3" t="s">
        <v>61</v>
      </c>
      <c r="L2629" s="5">
        <v>6.25</v>
      </c>
      <c r="M2629" s="4">
        <v>10</v>
      </c>
      <c r="N2629" s="5">
        <v>14.775</v>
      </c>
      <c r="O2629" s="5">
        <v>1.4775</v>
      </c>
      <c r="P2629" s="4">
        <v>375</v>
      </c>
      <c r="Q2629" s="6">
        <v>2.6666666666666701</v>
      </c>
      <c r="R2629" s="7">
        <v>3.4813333333333301</v>
      </c>
      <c r="S2629" s="6">
        <v>0</v>
      </c>
      <c r="T2629" s="5">
        <v>0</v>
      </c>
      <c r="U2629" s="5">
        <v>0</v>
      </c>
      <c r="V2629" s="5">
        <f t="shared" si="215"/>
        <v>14.775</v>
      </c>
      <c r="W2629" s="5">
        <f t="shared" si="211"/>
        <v>-14.775</v>
      </c>
      <c r="X2629" s="8">
        <f t="shared" si="212"/>
        <v>-1</v>
      </c>
      <c r="Y2629" s="4">
        <v>0</v>
      </c>
      <c r="Z2629" s="9" t="str">
        <f t="shared" si="213"/>
        <v>NA</v>
      </c>
      <c r="AA2629" s="10">
        <f t="shared" si="214"/>
        <v>0</v>
      </c>
    </row>
    <row r="2630" spans="1:27" x14ac:dyDescent="0.55000000000000004">
      <c r="A2630" s="3" t="s">
        <v>71</v>
      </c>
      <c r="B2630" s="3" t="s">
        <v>72</v>
      </c>
      <c r="C2630" s="3" t="s">
        <v>4367</v>
      </c>
      <c r="D2630" s="3" t="s">
        <v>3695</v>
      </c>
      <c r="E2630" s="4" t="s">
        <v>47</v>
      </c>
      <c r="F2630" s="3" t="s">
        <v>40</v>
      </c>
      <c r="G2630" s="3" t="s">
        <v>3268</v>
      </c>
      <c r="H2630" s="3" t="s">
        <v>34</v>
      </c>
      <c r="I2630" s="3" t="s">
        <v>77</v>
      </c>
      <c r="J2630" s="3" t="s">
        <v>36</v>
      </c>
      <c r="K2630" s="3" t="s">
        <v>61</v>
      </c>
      <c r="L2630" s="5">
        <v>6.25</v>
      </c>
      <c r="M2630" s="4">
        <v>5</v>
      </c>
      <c r="N2630" s="5">
        <v>14.8125</v>
      </c>
      <c r="O2630" s="5">
        <v>2.9624999999999999</v>
      </c>
      <c r="P2630" s="4">
        <v>37</v>
      </c>
      <c r="Q2630" s="6">
        <v>13.5135135135135</v>
      </c>
      <c r="R2630" s="7">
        <v>1.1329729729729701</v>
      </c>
      <c r="S2630" s="6">
        <v>0</v>
      </c>
      <c r="T2630" s="5">
        <v>0</v>
      </c>
      <c r="U2630" s="5">
        <v>0</v>
      </c>
      <c r="V2630" s="5">
        <f t="shared" si="215"/>
        <v>14.8125</v>
      </c>
      <c r="W2630" s="5">
        <f t="shared" si="211"/>
        <v>-14.8125</v>
      </c>
      <c r="X2630" s="8">
        <f t="shared" si="212"/>
        <v>-1</v>
      </c>
      <c r="Y2630" s="4">
        <v>0</v>
      </c>
      <c r="Z2630" s="9" t="str">
        <f t="shared" si="213"/>
        <v>NA</v>
      </c>
      <c r="AA2630" s="10">
        <f t="shared" si="214"/>
        <v>0</v>
      </c>
    </row>
    <row r="2631" spans="1:27" x14ac:dyDescent="0.55000000000000004">
      <c r="A2631" s="3" t="s">
        <v>71</v>
      </c>
      <c r="B2631" s="3" t="s">
        <v>72</v>
      </c>
      <c r="C2631" s="3" t="s">
        <v>4368</v>
      </c>
      <c r="D2631" s="3" t="s">
        <v>511</v>
      </c>
      <c r="E2631" s="4" t="s">
        <v>47</v>
      </c>
      <c r="F2631" s="3" t="s">
        <v>133</v>
      </c>
      <c r="G2631" s="3" t="s">
        <v>134</v>
      </c>
      <c r="H2631" s="3" t="s">
        <v>34</v>
      </c>
      <c r="I2631" s="3" t="s">
        <v>77</v>
      </c>
      <c r="J2631" s="3" t="s">
        <v>36</v>
      </c>
      <c r="K2631" s="3" t="s">
        <v>42</v>
      </c>
      <c r="L2631" s="5">
        <v>6.25</v>
      </c>
      <c r="M2631" s="4">
        <v>8</v>
      </c>
      <c r="N2631" s="5">
        <v>14.8125</v>
      </c>
      <c r="O2631" s="5">
        <v>1.8515625</v>
      </c>
      <c r="P2631" s="4">
        <v>906</v>
      </c>
      <c r="Q2631" s="6">
        <v>0.88300220750551905</v>
      </c>
      <c r="R2631" s="7">
        <v>1.4120088300220801</v>
      </c>
      <c r="S2631" s="6">
        <v>0</v>
      </c>
      <c r="T2631" s="5">
        <v>0</v>
      </c>
      <c r="U2631" s="5">
        <v>0</v>
      </c>
      <c r="V2631" s="5">
        <f t="shared" si="215"/>
        <v>14.8125</v>
      </c>
      <c r="W2631" s="5">
        <f t="shared" si="211"/>
        <v>-14.8125</v>
      </c>
      <c r="X2631" s="8">
        <f t="shared" si="212"/>
        <v>-1</v>
      </c>
      <c r="Y2631" s="4">
        <v>0</v>
      </c>
      <c r="Z2631" s="9" t="str">
        <f t="shared" si="213"/>
        <v>NA</v>
      </c>
      <c r="AA2631" s="10">
        <f t="shared" si="214"/>
        <v>0</v>
      </c>
    </row>
    <row r="2632" spans="1:27" x14ac:dyDescent="0.55000000000000004">
      <c r="A2632" s="3" t="s">
        <v>71</v>
      </c>
      <c r="B2632" s="3" t="s">
        <v>72</v>
      </c>
      <c r="C2632" s="3" t="s">
        <v>4369</v>
      </c>
      <c r="D2632" s="3" t="s">
        <v>30</v>
      </c>
      <c r="E2632" s="4" t="s">
        <v>47</v>
      </c>
      <c r="F2632" s="3" t="s">
        <v>32</v>
      </c>
      <c r="G2632" s="3" t="s">
        <v>33</v>
      </c>
      <c r="H2632" s="3" t="s">
        <v>34</v>
      </c>
      <c r="I2632" s="3" t="s">
        <v>77</v>
      </c>
      <c r="J2632" s="3" t="s">
        <v>36</v>
      </c>
      <c r="K2632" s="3" t="s">
        <v>42</v>
      </c>
      <c r="L2632" s="5">
        <v>6.25</v>
      </c>
      <c r="M2632" s="4">
        <v>16</v>
      </c>
      <c r="N2632" s="5">
        <v>14.875</v>
      </c>
      <c r="O2632" s="5">
        <v>0.9296875</v>
      </c>
      <c r="P2632" s="4">
        <v>303</v>
      </c>
      <c r="Q2632" s="6">
        <v>5.2805280528052796</v>
      </c>
      <c r="R2632" s="7">
        <v>5.5933993399339901</v>
      </c>
      <c r="S2632" s="6">
        <v>0</v>
      </c>
      <c r="T2632" s="5">
        <v>0</v>
      </c>
      <c r="U2632" s="5">
        <v>0</v>
      </c>
      <c r="V2632" s="5">
        <f t="shared" si="215"/>
        <v>14.875</v>
      </c>
      <c r="W2632" s="5">
        <f t="shared" si="211"/>
        <v>-14.875</v>
      </c>
      <c r="X2632" s="8">
        <f t="shared" si="212"/>
        <v>-1</v>
      </c>
      <c r="Y2632" s="4">
        <v>0</v>
      </c>
      <c r="Z2632" s="9" t="str">
        <f t="shared" si="213"/>
        <v>NA</v>
      </c>
      <c r="AA2632" s="10">
        <f t="shared" si="214"/>
        <v>0</v>
      </c>
    </row>
    <row r="2633" spans="1:27" x14ac:dyDescent="0.55000000000000004">
      <c r="A2633" s="3" t="s">
        <v>71</v>
      </c>
      <c r="B2633" s="3" t="s">
        <v>72</v>
      </c>
      <c r="C2633" s="3" t="s">
        <v>4370</v>
      </c>
      <c r="D2633" s="3" t="s">
        <v>132</v>
      </c>
      <c r="E2633" s="4" t="s">
        <v>47</v>
      </c>
      <c r="F2633" s="3" t="s">
        <v>137</v>
      </c>
      <c r="G2633" s="3" t="s">
        <v>138</v>
      </c>
      <c r="H2633" s="3" t="s">
        <v>34</v>
      </c>
      <c r="I2633" s="3" t="s">
        <v>77</v>
      </c>
      <c r="J2633" s="3" t="s">
        <v>36</v>
      </c>
      <c r="K2633" s="3" t="s">
        <v>42</v>
      </c>
      <c r="L2633" s="5">
        <v>6.25</v>
      </c>
      <c r="M2633" s="4">
        <v>4</v>
      </c>
      <c r="N2633" s="5">
        <v>14.9</v>
      </c>
      <c r="O2633" s="5">
        <v>3.7250000000000001</v>
      </c>
      <c r="P2633" s="4">
        <v>36</v>
      </c>
      <c r="Q2633" s="6">
        <v>11.1111111111111</v>
      </c>
      <c r="R2633" s="7">
        <v>1.9166666666666701</v>
      </c>
      <c r="S2633" s="6">
        <v>0</v>
      </c>
      <c r="T2633" s="5">
        <v>0</v>
      </c>
      <c r="U2633" s="5">
        <v>0</v>
      </c>
      <c r="V2633" s="5">
        <f t="shared" si="215"/>
        <v>14.9</v>
      </c>
      <c r="W2633" s="5">
        <f t="shared" si="211"/>
        <v>-14.9</v>
      </c>
      <c r="X2633" s="8">
        <f t="shared" si="212"/>
        <v>-1</v>
      </c>
      <c r="Y2633" s="4">
        <v>0</v>
      </c>
      <c r="Z2633" s="9" t="str">
        <f t="shared" si="213"/>
        <v>NA</v>
      </c>
      <c r="AA2633" s="10">
        <f t="shared" si="214"/>
        <v>0</v>
      </c>
    </row>
    <row r="2634" spans="1:27" x14ac:dyDescent="0.55000000000000004">
      <c r="A2634" s="3" t="s">
        <v>71</v>
      </c>
      <c r="B2634" s="3" t="s">
        <v>72</v>
      </c>
      <c r="C2634" s="3" t="s">
        <v>4371</v>
      </c>
      <c r="D2634" s="3" t="s">
        <v>3406</v>
      </c>
      <c r="E2634" s="4" t="s">
        <v>47</v>
      </c>
      <c r="F2634" s="3" t="s">
        <v>104</v>
      </c>
      <c r="G2634" s="3" t="s">
        <v>105</v>
      </c>
      <c r="H2634" s="3" t="s">
        <v>34</v>
      </c>
      <c r="I2634" s="3" t="s">
        <v>77</v>
      </c>
      <c r="J2634" s="3" t="s">
        <v>36</v>
      </c>
      <c r="K2634" s="3" t="s">
        <v>37</v>
      </c>
      <c r="L2634" s="5">
        <v>6.25</v>
      </c>
      <c r="M2634" s="4">
        <v>4</v>
      </c>
      <c r="N2634" s="5">
        <v>14.925000000000001</v>
      </c>
      <c r="O2634" s="5">
        <v>3.7312500000000002</v>
      </c>
      <c r="P2634" s="4">
        <v>28</v>
      </c>
      <c r="Q2634" s="6">
        <v>14.285714285714301</v>
      </c>
      <c r="R2634" s="7">
        <v>1.5714285714285701</v>
      </c>
      <c r="S2634" s="6">
        <v>0</v>
      </c>
      <c r="T2634" s="5">
        <v>0</v>
      </c>
      <c r="U2634" s="5">
        <v>0</v>
      </c>
      <c r="V2634" s="5">
        <f t="shared" si="215"/>
        <v>14.925000000000001</v>
      </c>
      <c r="W2634" s="5">
        <f t="shared" si="211"/>
        <v>-14.925000000000001</v>
      </c>
      <c r="X2634" s="8">
        <f t="shared" si="212"/>
        <v>-1</v>
      </c>
      <c r="Y2634" s="4">
        <v>0</v>
      </c>
      <c r="Z2634" s="9" t="str">
        <f t="shared" si="213"/>
        <v>NA</v>
      </c>
      <c r="AA2634" s="10">
        <f t="shared" si="214"/>
        <v>0</v>
      </c>
    </row>
    <row r="2635" spans="1:27" x14ac:dyDescent="0.55000000000000004">
      <c r="A2635" s="3" t="s">
        <v>71</v>
      </c>
      <c r="B2635" s="3" t="s">
        <v>72</v>
      </c>
      <c r="C2635" s="3" t="s">
        <v>4372</v>
      </c>
      <c r="D2635" s="3" t="s">
        <v>2767</v>
      </c>
      <c r="E2635" s="4" t="s">
        <v>47</v>
      </c>
      <c r="F2635" s="3" t="s">
        <v>137</v>
      </c>
      <c r="G2635" s="3" t="s">
        <v>2863</v>
      </c>
      <c r="H2635" s="3" t="s">
        <v>34</v>
      </c>
      <c r="I2635" s="3" t="s">
        <v>77</v>
      </c>
      <c r="J2635" s="3" t="s">
        <v>36</v>
      </c>
      <c r="K2635" s="3" t="s">
        <v>42</v>
      </c>
      <c r="L2635" s="5">
        <v>6.25</v>
      </c>
      <c r="M2635" s="4">
        <v>7</v>
      </c>
      <c r="N2635" s="5">
        <v>14.9749999875</v>
      </c>
      <c r="O2635" s="5">
        <v>2.1392857125</v>
      </c>
      <c r="P2635" s="4">
        <v>161</v>
      </c>
      <c r="Q2635" s="6">
        <v>4.3478260869565197</v>
      </c>
      <c r="R2635" s="7">
        <v>1.0549068322981401</v>
      </c>
      <c r="S2635" s="6">
        <v>0</v>
      </c>
      <c r="T2635" s="5">
        <v>0</v>
      </c>
      <c r="U2635" s="5">
        <v>0</v>
      </c>
      <c r="V2635" s="5">
        <f t="shared" si="215"/>
        <v>14.9749999875</v>
      </c>
      <c r="W2635" s="5">
        <f t="shared" si="211"/>
        <v>-14.9749999875</v>
      </c>
      <c r="X2635" s="8">
        <f t="shared" si="212"/>
        <v>-1</v>
      </c>
      <c r="Y2635" s="4">
        <v>0</v>
      </c>
      <c r="Z2635" s="9" t="str">
        <f t="shared" si="213"/>
        <v>NA</v>
      </c>
      <c r="AA2635" s="10">
        <f t="shared" si="214"/>
        <v>0</v>
      </c>
    </row>
    <row r="2636" spans="1:27" x14ac:dyDescent="0.55000000000000004">
      <c r="A2636" s="3" t="s">
        <v>71</v>
      </c>
      <c r="B2636" s="3" t="s">
        <v>72</v>
      </c>
      <c r="C2636" s="3" t="s">
        <v>4373</v>
      </c>
      <c r="D2636" s="3" t="s">
        <v>3470</v>
      </c>
      <c r="E2636" s="4" t="s">
        <v>47</v>
      </c>
      <c r="F2636" s="3" t="s">
        <v>32</v>
      </c>
      <c r="G2636" s="3" t="s">
        <v>33</v>
      </c>
      <c r="H2636" s="3" t="s">
        <v>34</v>
      </c>
      <c r="I2636" s="3" t="s">
        <v>77</v>
      </c>
      <c r="J2636" s="3" t="s">
        <v>36</v>
      </c>
      <c r="K2636" s="3" t="s">
        <v>42</v>
      </c>
      <c r="L2636" s="5">
        <v>6.25</v>
      </c>
      <c r="M2636" s="4">
        <v>9</v>
      </c>
      <c r="N2636" s="5">
        <v>15.149999924999999</v>
      </c>
      <c r="O2636" s="5">
        <v>1.683333325</v>
      </c>
      <c r="P2636" s="4">
        <v>411</v>
      </c>
      <c r="Q2636" s="6">
        <v>2.1897810218978102</v>
      </c>
      <c r="R2636" s="7">
        <v>2.0644768856447699</v>
      </c>
      <c r="S2636" s="6">
        <v>0</v>
      </c>
      <c r="T2636" s="5">
        <v>0</v>
      </c>
      <c r="U2636" s="5">
        <v>0</v>
      </c>
      <c r="V2636" s="5">
        <f t="shared" si="215"/>
        <v>15.149999924999999</v>
      </c>
      <c r="W2636" s="5">
        <f t="shared" si="211"/>
        <v>-15.149999924999999</v>
      </c>
      <c r="X2636" s="8">
        <f t="shared" si="212"/>
        <v>-1</v>
      </c>
      <c r="Y2636" s="4">
        <v>0</v>
      </c>
      <c r="Z2636" s="9" t="str">
        <f t="shared" si="213"/>
        <v>NA</v>
      </c>
      <c r="AA2636" s="10">
        <f t="shared" si="214"/>
        <v>0</v>
      </c>
    </row>
    <row r="2637" spans="1:27" x14ac:dyDescent="0.55000000000000004">
      <c r="A2637" s="3" t="s">
        <v>71</v>
      </c>
      <c r="B2637" s="3" t="s">
        <v>72</v>
      </c>
      <c r="C2637" s="3" t="s">
        <v>4374</v>
      </c>
      <c r="D2637" s="3" t="s">
        <v>511</v>
      </c>
      <c r="E2637" s="4" t="s">
        <v>47</v>
      </c>
      <c r="F2637" s="3" t="s">
        <v>262</v>
      </c>
      <c r="G2637" s="3" t="s">
        <v>302</v>
      </c>
      <c r="H2637" s="3" t="s">
        <v>34</v>
      </c>
      <c r="I2637" s="3" t="s">
        <v>77</v>
      </c>
      <c r="J2637" s="3" t="s">
        <v>36</v>
      </c>
      <c r="K2637" s="3" t="s">
        <v>42</v>
      </c>
      <c r="L2637" s="5">
        <v>6.25</v>
      </c>
      <c r="M2637" s="4">
        <v>6</v>
      </c>
      <c r="N2637" s="5">
        <v>15.225</v>
      </c>
      <c r="O2637" s="5">
        <v>2.5375000000000001</v>
      </c>
      <c r="P2637" s="4">
        <v>168</v>
      </c>
      <c r="Q2637" s="6">
        <v>3.5714285714285698</v>
      </c>
      <c r="R2637" s="7">
        <v>1.7311309523809499</v>
      </c>
      <c r="S2637" s="6">
        <v>0</v>
      </c>
      <c r="T2637" s="5">
        <v>0</v>
      </c>
      <c r="U2637" s="5">
        <v>0</v>
      </c>
      <c r="V2637" s="5">
        <f t="shared" si="215"/>
        <v>15.225</v>
      </c>
      <c r="W2637" s="5">
        <f t="shared" si="211"/>
        <v>-15.225</v>
      </c>
      <c r="X2637" s="8">
        <f t="shared" si="212"/>
        <v>-1</v>
      </c>
      <c r="Y2637" s="4">
        <v>0</v>
      </c>
      <c r="Z2637" s="9" t="str">
        <f t="shared" si="213"/>
        <v>NA</v>
      </c>
      <c r="AA2637" s="10">
        <f t="shared" si="214"/>
        <v>0</v>
      </c>
    </row>
    <row r="2638" spans="1:27" x14ac:dyDescent="0.55000000000000004">
      <c r="A2638" s="3" t="s">
        <v>71</v>
      </c>
      <c r="B2638" s="3" t="s">
        <v>72</v>
      </c>
      <c r="C2638" s="3" t="s">
        <v>4375</v>
      </c>
      <c r="D2638" s="3" t="s">
        <v>3154</v>
      </c>
      <c r="E2638" s="4" t="s">
        <v>47</v>
      </c>
      <c r="F2638" s="3" t="s">
        <v>194</v>
      </c>
      <c r="G2638" s="3" t="s">
        <v>3610</v>
      </c>
      <c r="H2638" s="3" t="s">
        <v>34</v>
      </c>
      <c r="I2638" s="3" t="s">
        <v>77</v>
      </c>
      <c r="J2638" s="3" t="s">
        <v>36</v>
      </c>
      <c r="K2638" s="3" t="s">
        <v>61</v>
      </c>
      <c r="L2638" s="5">
        <v>6.25</v>
      </c>
      <c r="M2638" s="4">
        <v>4</v>
      </c>
      <c r="N2638" s="5">
        <v>15.237500000000001</v>
      </c>
      <c r="O2638" s="5">
        <v>3.8093750000000002</v>
      </c>
      <c r="P2638" s="4">
        <v>91</v>
      </c>
      <c r="Q2638" s="6">
        <v>4.3956043956044004</v>
      </c>
      <c r="R2638" s="7">
        <v>2.10153846153846</v>
      </c>
      <c r="S2638" s="6">
        <v>0</v>
      </c>
      <c r="T2638" s="5">
        <v>0</v>
      </c>
      <c r="U2638" s="5">
        <v>0</v>
      </c>
      <c r="V2638" s="5">
        <f t="shared" si="215"/>
        <v>15.237500000000001</v>
      </c>
      <c r="W2638" s="5">
        <f t="shared" si="211"/>
        <v>-15.237500000000001</v>
      </c>
      <c r="X2638" s="8">
        <f t="shared" si="212"/>
        <v>-1</v>
      </c>
      <c r="Y2638" s="4">
        <v>0</v>
      </c>
      <c r="Z2638" s="9" t="str">
        <f t="shared" si="213"/>
        <v>NA</v>
      </c>
      <c r="AA2638" s="10">
        <f t="shared" si="214"/>
        <v>0</v>
      </c>
    </row>
    <row r="2639" spans="1:27" x14ac:dyDescent="0.55000000000000004">
      <c r="A2639" s="3" t="s">
        <v>71</v>
      </c>
      <c r="B2639" s="3" t="s">
        <v>72</v>
      </c>
      <c r="C2639" s="3" t="s">
        <v>4376</v>
      </c>
      <c r="D2639" s="3" t="s">
        <v>3344</v>
      </c>
      <c r="E2639" s="4" t="s">
        <v>47</v>
      </c>
      <c r="F2639" s="3" t="s">
        <v>40</v>
      </c>
      <c r="G2639" s="3" t="s">
        <v>3268</v>
      </c>
      <c r="H2639" s="3" t="s">
        <v>34</v>
      </c>
      <c r="I2639" s="3" t="s">
        <v>77</v>
      </c>
      <c r="J2639" s="3" t="s">
        <v>36</v>
      </c>
      <c r="K2639" s="3" t="s">
        <v>61</v>
      </c>
      <c r="L2639" s="5">
        <v>6.25</v>
      </c>
      <c r="M2639" s="4">
        <v>4</v>
      </c>
      <c r="N2639" s="5">
        <v>15.2875</v>
      </c>
      <c r="O2639" s="5">
        <v>3.8218749999999999</v>
      </c>
      <c r="P2639" s="4">
        <v>40</v>
      </c>
      <c r="Q2639" s="6">
        <v>10</v>
      </c>
      <c r="R2639" s="7">
        <v>1.79175</v>
      </c>
      <c r="S2639" s="6">
        <v>0</v>
      </c>
      <c r="T2639" s="5">
        <v>0</v>
      </c>
      <c r="U2639" s="5">
        <v>0</v>
      </c>
      <c r="V2639" s="5">
        <f t="shared" si="215"/>
        <v>15.2875</v>
      </c>
      <c r="W2639" s="5">
        <f t="shared" si="211"/>
        <v>-15.2875</v>
      </c>
      <c r="X2639" s="8">
        <f t="shared" si="212"/>
        <v>-1</v>
      </c>
      <c r="Y2639" s="4">
        <v>0</v>
      </c>
      <c r="Z2639" s="9" t="str">
        <f t="shared" si="213"/>
        <v>NA</v>
      </c>
      <c r="AA2639" s="10">
        <f t="shared" si="214"/>
        <v>0</v>
      </c>
    </row>
    <row r="2640" spans="1:27" x14ac:dyDescent="0.55000000000000004">
      <c r="A2640" s="3" t="s">
        <v>71</v>
      </c>
      <c r="B2640" s="3" t="s">
        <v>72</v>
      </c>
      <c r="C2640" s="3" t="s">
        <v>4377</v>
      </c>
      <c r="D2640" s="3" t="s">
        <v>2986</v>
      </c>
      <c r="E2640" s="4" t="s">
        <v>47</v>
      </c>
      <c r="F2640" s="3" t="s">
        <v>137</v>
      </c>
      <c r="G2640" s="3" t="s">
        <v>2863</v>
      </c>
      <c r="H2640" s="3" t="s">
        <v>34</v>
      </c>
      <c r="I2640" s="3" t="s">
        <v>77</v>
      </c>
      <c r="J2640" s="3" t="s">
        <v>36</v>
      </c>
      <c r="K2640" s="3" t="s">
        <v>42</v>
      </c>
      <c r="L2640" s="5">
        <v>6.25</v>
      </c>
      <c r="M2640" s="4">
        <v>4</v>
      </c>
      <c r="N2640" s="5">
        <v>15.324999999999999</v>
      </c>
      <c r="O2640" s="5">
        <v>3.8312499999999998</v>
      </c>
      <c r="P2640" s="4">
        <v>6</v>
      </c>
      <c r="Q2640" s="6">
        <v>66.6666666666667</v>
      </c>
      <c r="R2640" s="7">
        <v>1</v>
      </c>
      <c r="S2640" s="6">
        <v>0</v>
      </c>
      <c r="T2640" s="5">
        <v>0</v>
      </c>
      <c r="U2640" s="5">
        <v>0</v>
      </c>
      <c r="V2640" s="5">
        <f t="shared" si="215"/>
        <v>15.324999999999999</v>
      </c>
      <c r="W2640" s="5">
        <f t="shared" si="211"/>
        <v>-15.324999999999999</v>
      </c>
      <c r="X2640" s="8">
        <f t="shared" si="212"/>
        <v>-1</v>
      </c>
      <c r="Y2640" s="4">
        <v>0</v>
      </c>
      <c r="Z2640" s="9" t="str">
        <f t="shared" si="213"/>
        <v>NA</v>
      </c>
      <c r="AA2640" s="10">
        <f t="shared" si="214"/>
        <v>0</v>
      </c>
    </row>
    <row r="2641" spans="1:27" x14ac:dyDescent="0.55000000000000004">
      <c r="A2641" s="3" t="s">
        <v>71</v>
      </c>
      <c r="B2641" s="3" t="s">
        <v>72</v>
      </c>
      <c r="C2641" s="3" t="s">
        <v>4378</v>
      </c>
      <c r="D2641" s="3" t="s">
        <v>3978</v>
      </c>
      <c r="E2641" s="4" t="s">
        <v>47</v>
      </c>
      <c r="F2641" s="3" t="s">
        <v>40</v>
      </c>
      <c r="G2641" s="3" t="s">
        <v>3185</v>
      </c>
      <c r="H2641" s="3" t="s">
        <v>34</v>
      </c>
      <c r="I2641" s="3" t="s">
        <v>77</v>
      </c>
      <c r="J2641" s="3" t="s">
        <v>36</v>
      </c>
      <c r="K2641" s="3" t="s">
        <v>61</v>
      </c>
      <c r="L2641" s="5">
        <v>6.25</v>
      </c>
      <c r="M2641" s="4">
        <v>6</v>
      </c>
      <c r="N2641" s="5">
        <v>15.3375</v>
      </c>
      <c r="O2641" s="5">
        <v>2.5562499999999999</v>
      </c>
      <c r="P2641" s="4">
        <v>32</v>
      </c>
      <c r="Q2641" s="6">
        <v>18.75</v>
      </c>
      <c r="R2641" s="7">
        <v>1.2625</v>
      </c>
      <c r="S2641" s="6">
        <v>0</v>
      </c>
      <c r="T2641" s="5">
        <v>0</v>
      </c>
      <c r="U2641" s="5">
        <v>0</v>
      </c>
      <c r="V2641" s="5">
        <f t="shared" si="215"/>
        <v>15.3375</v>
      </c>
      <c r="W2641" s="5">
        <f t="shared" si="211"/>
        <v>-15.3375</v>
      </c>
      <c r="X2641" s="8">
        <f t="shared" si="212"/>
        <v>-1</v>
      </c>
      <c r="Y2641" s="4">
        <v>0</v>
      </c>
      <c r="Z2641" s="9" t="str">
        <f t="shared" si="213"/>
        <v>NA</v>
      </c>
      <c r="AA2641" s="10">
        <f t="shared" si="214"/>
        <v>0</v>
      </c>
    </row>
    <row r="2642" spans="1:27" x14ac:dyDescent="0.55000000000000004">
      <c r="A2642" s="3" t="s">
        <v>71</v>
      </c>
      <c r="B2642" s="3" t="s">
        <v>72</v>
      </c>
      <c r="C2642" s="3" t="s">
        <v>4379</v>
      </c>
      <c r="D2642" s="3" t="s">
        <v>2975</v>
      </c>
      <c r="E2642" s="4" t="s">
        <v>47</v>
      </c>
      <c r="F2642" s="3" t="s">
        <v>262</v>
      </c>
      <c r="G2642" s="3" t="s">
        <v>2706</v>
      </c>
      <c r="H2642" s="3" t="s">
        <v>34</v>
      </c>
      <c r="I2642" s="3" t="s">
        <v>77</v>
      </c>
      <c r="J2642" s="3" t="s">
        <v>36</v>
      </c>
      <c r="K2642" s="3" t="s">
        <v>61</v>
      </c>
      <c r="L2642" s="5">
        <v>6.25</v>
      </c>
      <c r="M2642" s="4">
        <v>7</v>
      </c>
      <c r="N2642" s="5">
        <v>15.4124999875</v>
      </c>
      <c r="O2642" s="5">
        <v>2.2017857125</v>
      </c>
      <c r="P2642" s="4">
        <v>22</v>
      </c>
      <c r="Q2642" s="6">
        <v>31.818181818181799</v>
      </c>
      <c r="R2642" s="7">
        <v>1.4086363636363599</v>
      </c>
      <c r="S2642" s="6">
        <v>0</v>
      </c>
      <c r="T2642" s="5">
        <v>0</v>
      </c>
      <c r="U2642" s="5">
        <v>0</v>
      </c>
      <c r="V2642" s="5">
        <f t="shared" si="215"/>
        <v>15.4124999875</v>
      </c>
      <c r="W2642" s="5">
        <f t="shared" si="211"/>
        <v>-15.4124999875</v>
      </c>
      <c r="X2642" s="8">
        <f t="shared" si="212"/>
        <v>-1</v>
      </c>
      <c r="Y2642" s="4">
        <v>0</v>
      </c>
      <c r="Z2642" s="9" t="str">
        <f t="shared" si="213"/>
        <v>NA</v>
      </c>
      <c r="AA2642" s="10">
        <f t="shared" si="214"/>
        <v>0</v>
      </c>
    </row>
    <row r="2643" spans="1:27" x14ac:dyDescent="0.55000000000000004">
      <c r="A2643" s="3" t="s">
        <v>71</v>
      </c>
      <c r="B2643" s="3" t="s">
        <v>72</v>
      </c>
      <c r="C2643" s="3" t="s">
        <v>4380</v>
      </c>
      <c r="D2643" s="3" t="s">
        <v>381</v>
      </c>
      <c r="E2643" s="4" t="s">
        <v>47</v>
      </c>
      <c r="F2643" s="3" t="s">
        <v>221</v>
      </c>
      <c r="G2643" s="3" t="s">
        <v>222</v>
      </c>
      <c r="H2643" s="3" t="s">
        <v>34</v>
      </c>
      <c r="I2643" s="3" t="s">
        <v>77</v>
      </c>
      <c r="J2643" s="3" t="s">
        <v>36</v>
      </c>
      <c r="K2643" s="3" t="s">
        <v>61</v>
      </c>
      <c r="L2643" s="5">
        <v>6.25</v>
      </c>
      <c r="M2643" s="4">
        <v>8</v>
      </c>
      <c r="N2643" s="5">
        <v>15.4375</v>
      </c>
      <c r="O2643" s="5">
        <v>1.9296875</v>
      </c>
      <c r="P2643" s="4">
        <v>59</v>
      </c>
      <c r="Q2643" s="6">
        <v>13.559322033898299</v>
      </c>
      <c r="R2643" s="7">
        <v>2.8464406779661</v>
      </c>
      <c r="S2643" s="6">
        <v>0</v>
      </c>
      <c r="T2643" s="5">
        <v>0</v>
      </c>
      <c r="U2643" s="5">
        <v>0</v>
      </c>
      <c r="V2643" s="5">
        <f t="shared" si="215"/>
        <v>15.4375</v>
      </c>
      <c r="W2643" s="5">
        <f t="shared" si="211"/>
        <v>-15.4375</v>
      </c>
      <c r="X2643" s="8">
        <f t="shared" si="212"/>
        <v>-1</v>
      </c>
      <c r="Y2643" s="4">
        <v>0</v>
      </c>
      <c r="Z2643" s="9" t="str">
        <f t="shared" si="213"/>
        <v>NA</v>
      </c>
      <c r="AA2643" s="10">
        <f t="shared" si="214"/>
        <v>0</v>
      </c>
    </row>
    <row r="2644" spans="1:27" x14ac:dyDescent="0.55000000000000004">
      <c r="A2644" s="3" t="s">
        <v>71</v>
      </c>
      <c r="B2644" s="3" t="s">
        <v>72</v>
      </c>
      <c r="C2644" s="3" t="s">
        <v>4381</v>
      </c>
      <c r="D2644" s="3" t="s">
        <v>3352</v>
      </c>
      <c r="E2644" s="4" t="s">
        <v>47</v>
      </c>
      <c r="F2644" s="3" t="s">
        <v>104</v>
      </c>
      <c r="G2644" s="3" t="s">
        <v>3081</v>
      </c>
      <c r="H2644" s="3" t="s">
        <v>34</v>
      </c>
      <c r="I2644" s="3" t="s">
        <v>77</v>
      </c>
      <c r="J2644" s="3" t="s">
        <v>36</v>
      </c>
      <c r="K2644" s="3" t="s">
        <v>61</v>
      </c>
      <c r="L2644" s="5">
        <v>6.25</v>
      </c>
      <c r="M2644" s="4">
        <v>6</v>
      </c>
      <c r="N2644" s="5">
        <v>15.487500000000001</v>
      </c>
      <c r="O2644" s="5">
        <v>2.5812499999999998</v>
      </c>
      <c r="P2644" s="4">
        <v>26</v>
      </c>
      <c r="Q2644" s="6">
        <v>23.076923076923102</v>
      </c>
      <c r="R2644" s="7">
        <v>1.30692307692308</v>
      </c>
      <c r="S2644" s="6">
        <v>0</v>
      </c>
      <c r="T2644" s="5">
        <v>0</v>
      </c>
      <c r="U2644" s="5">
        <v>0</v>
      </c>
      <c r="V2644" s="5">
        <f t="shared" si="215"/>
        <v>15.487500000000001</v>
      </c>
      <c r="W2644" s="5">
        <f t="shared" si="211"/>
        <v>-15.487500000000001</v>
      </c>
      <c r="X2644" s="8">
        <f t="shared" si="212"/>
        <v>-1</v>
      </c>
      <c r="Y2644" s="4">
        <v>0</v>
      </c>
      <c r="Z2644" s="9" t="str">
        <f t="shared" si="213"/>
        <v>NA</v>
      </c>
      <c r="AA2644" s="10">
        <f t="shared" si="214"/>
        <v>0</v>
      </c>
    </row>
    <row r="2645" spans="1:27" x14ac:dyDescent="0.55000000000000004">
      <c r="A2645" s="3" t="s">
        <v>71</v>
      </c>
      <c r="B2645" s="3" t="s">
        <v>72</v>
      </c>
      <c r="C2645" s="3" t="s">
        <v>4382</v>
      </c>
      <c r="D2645" s="3" t="s">
        <v>3978</v>
      </c>
      <c r="E2645" s="4" t="s">
        <v>47</v>
      </c>
      <c r="F2645" s="3" t="s">
        <v>262</v>
      </c>
      <c r="G2645" s="3" t="s">
        <v>2917</v>
      </c>
      <c r="H2645" s="3" t="s">
        <v>34</v>
      </c>
      <c r="I2645" s="3" t="s">
        <v>77</v>
      </c>
      <c r="J2645" s="3" t="s">
        <v>36</v>
      </c>
      <c r="K2645" s="3" t="s">
        <v>61</v>
      </c>
      <c r="L2645" s="5">
        <v>6.25</v>
      </c>
      <c r="M2645" s="4">
        <v>7</v>
      </c>
      <c r="N2645" s="5">
        <v>15.574999999999999</v>
      </c>
      <c r="O2645" s="5">
        <v>2.2250000000000001</v>
      </c>
      <c r="P2645" s="4">
        <v>33</v>
      </c>
      <c r="Q2645" s="6">
        <v>21.2121212121212</v>
      </c>
      <c r="R2645" s="7">
        <v>1.4545454545454499</v>
      </c>
      <c r="S2645" s="6">
        <v>0</v>
      </c>
      <c r="T2645" s="5">
        <v>0</v>
      </c>
      <c r="U2645" s="5">
        <v>0</v>
      </c>
      <c r="V2645" s="5">
        <f t="shared" si="215"/>
        <v>15.574999999999999</v>
      </c>
      <c r="W2645" s="5">
        <f t="shared" si="211"/>
        <v>-15.574999999999999</v>
      </c>
      <c r="X2645" s="8">
        <f t="shared" si="212"/>
        <v>-1</v>
      </c>
      <c r="Y2645" s="4">
        <v>0</v>
      </c>
      <c r="Z2645" s="9" t="str">
        <f t="shared" si="213"/>
        <v>NA</v>
      </c>
      <c r="AA2645" s="10">
        <f t="shared" si="214"/>
        <v>0</v>
      </c>
    </row>
    <row r="2646" spans="1:27" x14ac:dyDescent="0.55000000000000004">
      <c r="A2646" s="3" t="s">
        <v>71</v>
      </c>
      <c r="B2646" s="3" t="s">
        <v>72</v>
      </c>
      <c r="C2646" s="3" t="s">
        <v>4383</v>
      </c>
      <c r="D2646" s="3" t="s">
        <v>3106</v>
      </c>
      <c r="E2646" s="4" t="s">
        <v>47</v>
      </c>
      <c r="F2646" s="3" t="s">
        <v>104</v>
      </c>
      <c r="G2646" s="3" t="s">
        <v>105</v>
      </c>
      <c r="H2646" s="3" t="s">
        <v>34</v>
      </c>
      <c r="I2646" s="3" t="s">
        <v>77</v>
      </c>
      <c r="J2646" s="3" t="s">
        <v>36</v>
      </c>
      <c r="K2646" s="3" t="s">
        <v>37</v>
      </c>
      <c r="L2646" s="5">
        <v>6.25</v>
      </c>
      <c r="M2646" s="4">
        <v>5</v>
      </c>
      <c r="N2646" s="5">
        <v>15.6</v>
      </c>
      <c r="O2646" s="5">
        <v>3.12</v>
      </c>
      <c r="P2646" s="4">
        <v>84</v>
      </c>
      <c r="Q2646" s="6">
        <v>5.9523809523809499</v>
      </c>
      <c r="R2646" s="7">
        <v>1.1189285714285699</v>
      </c>
      <c r="S2646" s="6">
        <v>0</v>
      </c>
      <c r="T2646" s="5">
        <v>0</v>
      </c>
      <c r="U2646" s="5">
        <v>0</v>
      </c>
      <c r="V2646" s="5">
        <f t="shared" si="215"/>
        <v>15.6</v>
      </c>
      <c r="W2646" s="5">
        <f t="shared" si="211"/>
        <v>-15.6</v>
      </c>
      <c r="X2646" s="8">
        <f t="shared" si="212"/>
        <v>-1</v>
      </c>
      <c r="Y2646" s="4">
        <v>0</v>
      </c>
      <c r="Z2646" s="9" t="str">
        <f t="shared" si="213"/>
        <v>NA</v>
      </c>
      <c r="AA2646" s="10">
        <f t="shared" si="214"/>
        <v>0</v>
      </c>
    </row>
    <row r="2647" spans="1:27" x14ac:dyDescent="0.55000000000000004">
      <c r="A2647" s="3" t="s">
        <v>71</v>
      </c>
      <c r="B2647" s="3" t="s">
        <v>72</v>
      </c>
      <c r="C2647" s="3" t="s">
        <v>4384</v>
      </c>
      <c r="D2647" s="3" t="s">
        <v>4385</v>
      </c>
      <c r="E2647" s="4" t="s">
        <v>47</v>
      </c>
      <c r="F2647" s="3" t="s">
        <v>32</v>
      </c>
      <c r="G2647" s="3" t="s">
        <v>2714</v>
      </c>
      <c r="H2647" s="3" t="s">
        <v>34</v>
      </c>
      <c r="I2647" s="3" t="s">
        <v>77</v>
      </c>
      <c r="J2647" s="3" t="s">
        <v>36</v>
      </c>
      <c r="K2647" s="3" t="s">
        <v>61</v>
      </c>
      <c r="L2647" s="5">
        <v>6.25</v>
      </c>
      <c r="M2647" s="4">
        <v>5</v>
      </c>
      <c r="N2647" s="5">
        <v>15.625</v>
      </c>
      <c r="O2647" s="5">
        <v>3.125</v>
      </c>
      <c r="P2647" s="4">
        <v>793</v>
      </c>
      <c r="Q2647" s="6">
        <v>0.63051702395964693</v>
      </c>
      <c r="R2647" s="7">
        <v>5.9412358133669603</v>
      </c>
      <c r="S2647" s="6">
        <v>0</v>
      </c>
      <c r="T2647" s="5">
        <v>0</v>
      </c>
      <c r="U2647" s="5">
        <v>0</v>
      </c>
      <c r="V2647" s="5">
        <f t="shared" si="215"/>
        <v>15.625</v>
      </c>
      <c r="W2647" s="5">
        <f t="shared" si="211"/>
        <v>-15.625</v>
      </c>
      <c r="X2647" s="8">
        <f t="shared" si="212"/>
        <v>-1</v>
      </c>
      <c r="Y2647" s="4">
        <v>0</v>
      </c>
      <c r="Z2647" s="9" t="str">
        <f t="shared" si="213"/>
        <v>NA</v>
      </c>
      <c r="AA2647" s="10">
        <f t="shared" si="214"/>
        <v>0</v>
      </c>
    </row>
    <row r="2648" spans="1:27" x14ac:dyDescent="0.55000000000000004">
      <c r="A2648" s="3" t="s">
        <v>71</v>
      </c>
      <c r="B2648" s="3" t="s">
        <v>72</v>
      </c>
      <c r="C2648" s="3" t="s">
        <v>4386</v>
      </c>
      <c r="D2648" s="3" t="s">
        <v>4101</v>
      </c>
      <c r="E2648" s="4" t="s">
        <v>47</v>
      </c>
      <c r="F2648" s="3" t="s">
        <v>104</v>
      </c>
      <c r="G2648" s="3" t="s">
        <v>2958</v>
      </c>
      <c r="H2648" s="3" t="s">
        <v>34</v>
      </c>
      <c r="I2648" s="3" t="s">
        <v>77</v>
      </c>
      <c r="J2648" s="3" t="s">
        <v>36</v>
      </c>
      <c r="K2648" s="3" t="s">
        <v>61</v>
      </c>
      <c r="L2648" s="5">
        <v>6.25</v>
      </c>
      <c r="M2648" s="4">
        <v>5</v>
      </c>
      <c r="N2648" s="5">
        <v>15.6625</v>
      </c>
      <c r="O2648" s="5">
        <v>3.1324999999999998</v>
      </c>
      <c r="P2648" s="4">
        <v>127</v>
      </c>
      <c r="Q2648" s="6">
        <v>3.9370078740157499</v>
      </c>
      <c r="R2648" s="7">
        <v>1.39850393700787</v>
      </c>
      <c r="S2648" s="6">
        <v>0</v>
      </c>
      <c r="T2648" s="5">
        <v>0</v>
      </c>
      <c r="U2648" s="5">
        <v>0</v>
      </c>
      <c r="V2648" s="5">
        <f t="shared" si="215"/>
        <v>15.6625</v>
      </c>
      <c r="W2648" s="5">
        <f t="shared" si="211"/>
        <v>-15.6625</v>
      </c>
      <c r="X2648" s="8">
        <f t="shared" si="212"/>
        <v>-1</v>
      </c>
      <c r="Y2648" s="4">
        <v>0</v>
      </c>
      <c r="Z2648" s="9" t="str">
        <f t="shared" si="213"/>
        <v>NA</v>
      </c>
      <c r="AA2648" s="10">
        <f t="shared" si="214"/>
        <v>0</v>
      </c>
    </row>
    <row r="2649" spans="1:27" x14ac:dyDescent="0.55000000000000004">
      <c r="A2649" s="3" t="s">
        <v>71</v>
      </c>
      <c r="B2649" s="3" t="s">
        <v>72</v>
      </c>
      <c r="C2649" s="3" t="s">
        <v>4387</v>
      </c>
      <c r="D2649" s="3" t="s">
        <v>494</v>
      </c>
      <c r="E2649" s="4" t="s">
        <v>47</v>
      </c>
      <c r="F2649" s="3" t="s">
        <v>262</v>
      </c>
      <c r="G2649" s="3" t="s">
        <v>263</v>
      </c>
      <c r="H2649" s="3" t="s">
        <v>34</v>
      </c>
      <c r="I2649" s="3" t="s">
        <v>77</v>
      </c>
      <c r="J2649" s="3" t="s">
        <v>36</v>
      </c>
      <c r="K2649" s="3" t="s">
        <v>61</v>
      </c>
      <c r="L2649" s="5">
        <v>6.25</v>
      </c>
      <c r="M2649" s="4">
        <v>5</v>
      </c>
      <c r="N2649" s="5">
        <v>15.6625</v>
      </c>
      <c r="O2649" s="5">
        <v>3.1324999999999998</v>
      </c>
      <c r="P2649" s="4">
        <v>19</v>
      </c>
      <c r="Q2649" s="6">
        <v>26.315789473684202</v>
      </c>
      <c r="R2649" s="7">
        <v>1.57894736842105</v>
      </c>
      <c r="S2649" s="6">
        <v>0</v>
      </c>
      <c r="T2649" s="5">
        <v>0</v>
      </c>
      <c r="U2649" s="5">
        <v>0</v>
      </c>
      <c r="V2649" s="5">
        <f t="shared" si="215"/>
        <v>15.6625</v>
      </c>
      <c r="W2649" s="5">
        <f t="shared" si="211"/>
        <v>-15.6625</v>
      </c>
      <c r="X2649" s="8">
        <f t="shared" si="212"/>
        <v>-1</v>
      </c>
      <c r="Y2649" s="4">
        <v>0</v>
      </c>
      <c r="Z2649" s="9" t="str">
        <f t="shared" si="213"/>
        <v>NA</v>
      </c>
      <c r="AA2649" s="10">
        <f t="shared" si="214"/>
        <v>0</v>
      </c>
    </row>
    <row r="2650" spans="1:27" x14ac:dyDescent="0.55000000000000004">
      <c r="A2650" s="3" t="s">
        <v>71</v>
      </c>
      <c r="B2650" s="3" t="s">
        <v>72</v>
      </c>
      <c r="C2650" s="3" t="s">
        <v>4388</v>
      </c>
      <c r="D2650" s="3" t="s">
        <v>3190</v>
      </c>
      <c r="E2650" s="4" t="s">
        <v>47</v>
      </c>
      <c r="F2650" s="3" t="s">
        <v>137</v>
      </c>
      <c r="G2650" s="3" t="s">
        <v>2968</v>
      </c>
      <c r="H2650" s="3" t="s">
        <v>34</v>
      </c>
      <c r="I2650" s="3" t="s">
        <v>77</v>
      </c>
      <c r="J2650" s="3" t="s">
        <v>36</v>
      </c>
      <c r="K2650" s="3" t="s">
        <v>42</v>
      </c>
      <c r="L2650" s="5">
        <v>6.25</v>
      </c>
      <c r="M2650" s="4">
        <v>4</v>
      </c>
      <c r="N2650" s="5">
        <v>15.75</v>
      </c>
      <c r="O2650" s="5">
        <v>3.9375</v>
      </c>
      <c r="P2650" s="4">
        <v>62</v>
      </c>
      <c r="Q2650" s="6">
        <v>6.4516129032258096</v>
      </c>
      <c r="R2650" s="7">
        <v>1.73854838709677</v>
      </c>
      <c r="S2650" s="6">
        <v>0</v>
      </c>
      <c r="T2650" s="5">
        <v>0</v>
      </c>
      <c r="U2650" s="5">
        <v>0</v>
      </c>
      <c r="V2650" s="5">
        <f t="shared" si="215"/>
        <v>15.75</v>
      </c>
      <c r="W2650" s="5">
        <f t="shared" si="211"/>
        <v>-15.75</v>
      </c>
      <c r="X2650" s="8">
        <f t="shared" si="212"/>
        <v>-1</v>
      </c>
      <c r="Y2650" s="4">
        <v>0</v>
      </c>
      <c r="Z2650" s="9" t="str">
        <f t="shared" si="213"/>
        <v>NA</v>
      </c>
      <c r="AA2650" s="10">
        <f t="shared" si="214"/>
        <v>0</v>
      </c>
    </row>
    <row r="2651" spans="1:27" x14ac:dyDescent="0.55000000000000004">
      <c r="A2651" s="3" t="s">
        <v>71</v>
      </c>
      <c r="B2651" s="3" t="s">
        <v>72</v>
      </c>
      <c r="C2651" s="3" t="s">
        <v>4389</v>
      </c>
      <c r="D2651" s="3" t="s">
        <v>216</v>
      </c>
      <c r="E2651" s="4" t="s">
        <v>47</v>
      </c>
      <c r="F2651" s="3" t="s">
        <v>113</v>
      </c>
      <c r="G2651" s="3" t="s">
        <v>114</v>
      </c>
      <c r="H2651" s="3" t="s">
        <v>34</v>
      </c>
      <c r="I2651" s="3" t="s">
        <v>77</v>
      </c>
      <c r="J2651" s="3" t="s">
        <v>36</v>
      </c>
      <c r="K2651" s="3" t="s">
        <v>42</v>
      </c>
      <c r="L2651" s="5">
        <v>6.25</v>
      </c>
      <c r="M2651" s="4">
        <v>5</v>
      </c>
      <c r="N2651" s="5">
        <v>15.7875</v>
      </c>
      <c r="O2651" s="5">
        <v>3.1575000000000002</v>
      </c>
      <c r="P2651" s="4">
        <v>24</v>
      </c>
      <c r="Q2651" s="6">
        <v>20.8333333333333</v>
      </c>
      <c r="R2651" s="7">
        <v>2.2999999999999998</v>
      </c>
      <c r="S2651" s="6">
        <v>0</v>
      </c>
      <c r="T2651" s="5">
        <v>0</v>
      </c>
      <c r="U2651" s="5">
        <v>0</v>
      </c>
      <c r="V2651" s="5">
        <f t="shared" si="215"/>
        <v>15.7875</v>
      </c>
      <c r="W2651" s="5">
        <f t="shared" si="211"/>
        <v>-15.7875</v>
      </c>
      <c r="X2651" s="8">
        <f t="shared" si="212"/>
        <v>-1</v>
      </c>
      <c r="Y2651" s="4">
        <v>0</v>
      </c>
      <c r="Z2651" s="9" t="str">
        <f t="shared" si="213"/>
        <v>NA</v>
      </c>
      <c r="AA2651" s="10">
        <f t="shared" si="214"/>
        <v>0</v>
      </c>
    </row>
    <row r="2652" spans="1:27" x14ac:dyDescent="0.55000000000000004">
      <c r="A2652" s="3" t="s">
        <v>71</v>
      </c>
      <c r="B2652" s="3" t="s">
        <v>72</v>
      </c>
      <c r="C2652" s="3" t="s">
        <v>4390</v>
      </c>
      <c r="D2652" s="3" t="s">
        <v>121</v>
      </c>
      <c r="E2652" s="4" t="s">
        <v>47</v>
      </c>
      <c r="F2652" s="3" t="s">
        <v>194</v>
      </c>
      <c r="G2652" s="3" t="s">
        <v>2692</v>
      </c>
      <c r="H2652" s="3" t="s">
        <v>34</v>
      </c>
      <c r="I2652" s="3" t="s">
        <v>77</v>
      </c>
      <c r="J2652" s="3" t="s">
        <v>36</v>
      </c>
      <c r="K2652" s="3" t="s">
        <v>42</v>
      </c>
      <c r="L2652" s="5">
        <v>6.25</v>
      </c>
      <c r="M2652" s="4">
        <v>5</v>
      </c>
      <c r="N2652" s="5">
        <v>15.7875</v>
      </c>
      <c r="O2652" s="5">
        <v>3.1575000000000002</v>
      </c>
      <c r="P2652" s="4">
        <v>94</v>
      </c>
      <c r="Q2652" s="6">
        <v>5.31914893617021</v>
      </c>
      <c r="R2652" s="7">
        <v>1.5897872340425501</v>
      </c>
      <c r="S2652" s="6">
        <v>0</v>
      </c>
      <c r="T2652" s="5">
        <v>0</v>
      </c>
      <c r="U2652" s="5">
        <v>0</v>
      </c>
      <c r="V2652" s="5">
        <f t="shared" si="215"/>
        <v>15.7875</v>
      </c>
      <c r="W2652" s="5">
        <f t="shared" si="211"/>
        <v>-15.7875</v>
      </c>
      <c r="X2652" s="8">
        <f t="shared" si="212"/>
        <v>-1</v>
      </c>
      <c r="Y2652" s="4">
        <v>0</v>
      </c>
      <c r="Z2652" s="9" t="str">
        <f t="shared" si="213"/>
        <v>NA</v>
      </c>
      <c r="AA2652" s="10">
        <f t="shared" si="214"/>
        <v>0</v>
      </c>
    </row>
    <row r="2653" spans="1:27" x14ac:dyDescent="0.55000000000000004">
      <c r="A2653" s="3" t="s">
        <v>71</v>
      </c>
      <c r="B2653" s="3" t="s">
        <v>72</v>
      </c>
      <c r="C2653" s="3" t="s">
        <v>4391</v>
      </c>
      <c r="D2653" s="3" t="s">
        <v>3361</v>
      </c>
      <c r="E2653" s="4" t="s">
        <v>47</v>
      </c>
      <c r="F2653" s="3" t="s">
        <v>75</v>
      </c>
      <c r="G2653" s="3" t="s">
        <v>76</v>
      </c>
      <c r="H2653" s="3" t="s">
        <v>34</v>
      </c>
      <c r="I2653" s="3" t="s">
        <v>77</v>
      </c>
      <c r="J2653" s="3" t="s">
        <v>36</v>
      </c>
      <c r="K2653" s="3" t="s">
        <v>42</v>
      </c>
      <c r="L2653" s="5">
        <v>6.25</v>
      </c>
      <c r="M2653" s="4">
        <v>5</v>
      </c>
      <c r="N2653" s="5">
        <v>15.8</v>
      </c>
      <c r="O2653" s="5">
        <v>3.16</v>
      </c>
      <c r="P2653" s="4">
        <v>14</v>
      </c>
      <c r="Q2653" s="6">
        <v>35.714285714285701</v>
      </c>
      <c r="R2653" s="7">
        <v>1.28571428571429</v>
      </c>
      <c r="S2653" s="6">
        <v>0</v>
      </c>
      <c r="T2653" s="5">
        <v>0</v>
      </c>
      <c r="U2653" s="5">
        <v>0</v>
      </c>
      <c r="V2653" s="5">
        <f t="shared" si="215"/>
        <v>15.8</v>
      </c>
      <c r="W2653" s="5">
        <f t="shared" si="211"/>
        <v>-15.8</v>
      </c>
      <c r="X2653" s="8">
        <f t="shared" si="212"/>
        <v>-1</v>
      </c>
      <c r="Y2653" s="4">
        <v>0</v>
      </c>
      <c r="Z2653" s="9" t="str">
        <f t="shared" si="213"/>
        <v>NA</v>
      </c>
      <c r="AA2653" s="10">
        <f t="shared" si="214"/>
        <v>0</v>
      </c>
    </row>
    <row r="2654" spans="1:27" x14ac:dyDescent="0.55000000000000004">
      <c r="A2654" s="3" t="s">
        <v>71</v>
      </c>
      <c r="B2654" s="3" t="s">
        <v>72</v>
      </c>
      <c r="C2654" s="3" t="s">
        <v>4392</v>
      </c>
      <c r="D2654" s="3" t="s">
        <v>4393</v>
      </c>
      <c r="E2654" s="4" t="s">
        <v>47</v>
      </c>
      <c r="F2654" s="3" t="s">
        <v>40</v>
      </c>
      <c r="G2654" s="3" t="s">
        <v>3310</v>
      </c>
      <c r="H2654" s="3" t="s">
        <v>34</v>
      </c>
      <c r="I2654" s="3" t="s">
        <v>77</v>
      </c>
      <c r="J2654" s="3" t="s">
        <v>36</v>
      </c>
      <c r="K2654" s="3" t="s">
        <v>61</v>
      </c>
      <c r="L2654" s="5">
        <v>6.25</v>
      </c>
      <c r="M2654" s="4">
        <v>5</v>
      </c>
      <c r="N2654" s="5">
        <v>15.862500000000001</v>
      </c>
      <c r="O2654" s="5">
        <v>3.1724999999999999</v>
      </c>
      <c r="P2654" s="4">
        <v>670</v>
      </c>
      <c r="Q2654" s="6">
        <v>0.74626865671641796</v>
      </c>
      <c r="R2654" s="7">
        <v>3.8379104477611898</v>
      </c>
      <c r="S2654" s="6">
        <v>0</v>
      </c>
      <c r="T2654" s="5">
        <v>0</v>
      </c>
      <c r="U2654" s="5">
        <v>0</v>
      </c>
      <c r="V2654" s="5">
        <f t="shared" si="215"/>
        <v>15.862500000000001</v>
      </c>
      <c r="W2654" s="5">
        <f t="shared" si="211"/>
        <v>-15.862500000000001</v>
      </c>
      <c r="X2654" s="8">
        <f t="shared" si="212"/>
        <v>-1</v>
      </c>
      <c r="Y2654" s="4">
        <v>0</v>
      </c>
      <c r="Z2654" s="9" t="str">
        <f t="shared" si="213"/>
        <v>NA</v>
      </c>
      <c r="AA2654" s="10">
        <f t="shared" si="214"/>
        <v>0</v>
      </c>
    </row>
    <row r="2655" spans="1:27" x14ac:dyDescent="0.55000000000000004">
      <c r="A2655" s="3" t="s">
        <v>71</v>
      </c>
      <c r="B2655" s="3" t="s">
        <v>72</v>
      </c>
      <c r="C2655" s="3" t="s">
        <v>4394</v>
      </c>
      <c r="D2655" s="3" t="s">
        <v>384</v>
      </c>
      <c r="E2655" s="4" t="s">
        <v>47</v>
      </c>
      <c r="F2655" s="3" t="s">
        <v>75</v>
      </c>
      <c r="G2655" s="3" t="s">
        <v>3051</v>
      </c>
      <c r="H2655" s="3" t="s">
        <v>34</v>
      </c>
      <c r="I2655" s="3" t="s">
        <v>77</v>
      </c>
      <c r="J2655" s="3" t="s">
        <v>36</v>
      </c>
      <c r="K2655" s="3" t="s">
        <v>42</v>
      </c>
      <c r="L2655" s="5">
        <v>6.25</v>
      </c>
      <c r="M2655" s="4">
        <v>6</v>
      </c>
      <c r="N2655" s="5">
        <v>15.975</v>
      </c>
      <c r="O2655" s="5">
        <v>2.6625000000000001</v>
      </c>
      <c r="P2655" s="4">
        <v>50</v>
      </c>
      <c r="Q2655" s="6">
        <v>12</v>
      </c>
      <c r="R2655" s="7">
        <v>1.7370000000000001</v>
      </c>
      <c r="S2655" s="6">
        <v>0</v>
      </c>
      <c r="T2655" s="5">
        <v>0</v>
      </c>
      <c r="U2655" s="5">
        <v>0</v>
      </c>
      <c r="V2655" s="5">
        <f t="shared" si="215"/>
        <v>15.975</v>
      </c>
      <c r="W2655" s="5">
        <f t="shared" si="211"/>
        <v>-15.975</v>
      </c>
      <c r="X2655" s="8">
        <f t="shared" si="212"/>
        <v>-1</v>
      </c>
      <c r="Y2655" s="4">
        <v>0</v>
      </c>
      <c r="Z2655" s="9" t="str">
        <f t="shared" si="213"/>
        <v>NA</v>
      </c>
      <c r="AA2655" s="10">
        <f t="shared" si="214"/>
        <v>0</v>
      </c>
    </row>
    <row r="2656" spans="1:27" x14ac:dyDescent="0.55000000000000004">
      <c r="A2656" s="3" t="s">
        <v>71</v>
      </c>
      <c r="B2656" s="3" t="s">
        <v>72</v>
      </c>
      <c r="C2656" s="3" t="s">
        <v>4395</v>
      </c>
      <c r="D2656" s="3" t="s">
        <v>3208</v>
      </c>
      <c r="E2656" s="4" t="s">
        <v>47</v>
      </c>
      <c r="F2656" s="3" t="s">
        <v>194</v>
      </c>
      <c r="G2656" s="3" t="s">
        <v>2853</v>
      </c>
      <c r="H2656" s="3" t="s">
        <v>34</v>
      </c>
      <c r="I2656" s="3" t="s">
        <v>77</v>
      </c>
      <c r="J2656" s="3" t="s">
        <v>36</v>
      </c>
      <c r="K2656" s="3" t="s">
        <v>61</v>
      </c>
      <c r="L2656" s="5">
        <v>6.25</v>
      </c>
      <c r="M2656" s="4">
        <v>4</v>
      </c>
      <c r="N2656" s="5">
        <v>16.012499999999999</v>
      </c>
      <c r="O2656" s="5">
        <v>4.0031249999999998</v>
      </c>
      <c r="P2656" s="4">
        <v>19</v>
      </c>
      <c r="Q2656" s="6">
        <v>21.052631578947398</v>
      </c>
      <c r="R2656" s="7">
        <v>2.57894736842105</v>
      </c>
      <c r="S2656" s="6">
        <v>0</v>
      </c>
      <c r="T2656" s="5">
        <v>0</v>
      </c>
      <c r="U2656" s="5">
        <v>0</v>
      </c>
      <c r="V2656" s="5">
        <f t="shared" si="215"/>
        <v>16.012499999999999</v>
      </c>
      <c r="W2656" s="5">
        <f t="shared" si="211"/>
        <v>-16.012499999999999</v>
      </c>
      <c r="X2656" s="8">
        <f t="shared" si="212"/>
        <v>-1</v>
      </c>
      <c r="Y2656" s="4">
        <v>0</v>
      </c>
      <c r="Z2656" s="9" t="str">
        <f t="shared" si="213"/>
        <v>NA</v>
      </c>
      <c r="AA2656" s="10">
        <f t="shared" si="214"/>
        <v>0</v>
      </c>
    </row>
    <row r="2657" spans="1:27" x14ac:dyDescent="0.55000000000000004">
      <c r="A2657" s="3" t="s">
        <v>71</v>
      </c>
      <c r="B2657" s="3" t="s">
        <v>72</v>
      </c>
      <c r="C2657" s="3" t="s">
        <v>4396</v>
      </c>
      <c r="D2657" s="3" t="s">
        <v>4397</v>
      </c>
      <c r="E2657" s="4" t="s">
        <v>47</v>
      </c>
      <c r="F2657" s="3" t="s">
        <v>173</v>
      </c>
      <c r="G2657" s="3" t="s">
        <v>2735</v>
      </c>
      <c r="H2657" s="3" t="s">
        <v>485</v>
      </c>
      <c r="I2657" s="3" t="s">
        <v>77</v>
      </c>
      <c r="J2657" s="3" t="s">
        <v>36</v>
      </c>
      <c r="K2657" s="3" t="s">
        <v>42</v>
      </c>
      <c r="L2657" s="5">
        <v>6.25</v>
      </c>
      <c r="M2657" s="4">
        <v>7</v>
      </c>
      <c r="N2657" s="5">
        <v>16.024999987499999</v>
      </c>
      <c r="O2657" s="5">
        <v>2.2892857124999999</v>
      </c>
      <c r="P2657" s="4">
        <v>211</v>
      </c>
      <c r="Q2657" s="6">
        <v>3.3175355450236999</v>
      </c>
      <c r="R2657" s="7">
        <v>3.3924170616113698</v>
      </c>
      <c r="S2657" s="6">
        <v>0</v>
      </c>
      <c r="T2657" s="5">
        <v>0</v>
      </c>
      <c r="U2657" s="5">
        <v>0</v>
      </c>
      <c r="V2657" s="5">
        <f t="shared" si="215"/>
        <v>16.024999987499999</v>
      </c>
      <c r="W2657" s="5">
        <f t="shared" si="211"/>
        <v>-16.024999987499999</v>
      </c>
      <c r="X2657" s="8">
        <f t="shared" si="212"/>
        <v>-1</v>
      </c>
      <c r="Y2657" s="4">
        <v>0</v>
      </c>
      <c r="Z2657" s="9" t="str">
        <f t="shared" si="213"/>
        <v>NA</v>
      </c>
      <c r="AA2657" s="10">
        <f t="shared" si="214"/>
        <v>0</v>
      </c>
    </row>
    <row r="2658" spans="1:27" x14ac:dyDescent="0.55000000000000004">
      <c r="A2658" s="3" t="s">
        <v>71</v>
      </c>
      <c r="B2658" s="3" t="s">
        <v>72</v>
      </c>
      <c r="C2658" s="3" t="s">
        <v>4398</v>
      </c>
      <c r="D2658" s="3" t="s">
        <v>640</v>
      </c>
      <c r="E2658" s="4" t="s">
        <v>47</v>
      </c>
      <c r="F2658" s="3" t="s">
        <v>75</v>
      </c>
      <c r="G2658" s="3" t="s">
        <v>3348</v>
      </c>
      <c r="H2658" s="3" t="s">
        <v>34</v>
      </c>
      <c r="I2658" s="3" t="s">
        <v>77</v>
      </c>
      <c r="J2658" s="3" t="s">
        <v>36</v>
      </c>
      <c r="K2658" s="3" t="s">
        <v>42</v>
      </c>
      <c r="L2658" s="5">
        <v>6.25</v>
      </c>
      <c r="M2658" s="4">
        <v>6</v>
      </c>
      <c r="N2658" s="5">
        <v>16.17499995</v>
      </c>
      <c r="O2658" s="5">
        <v>2.6958333249999997</v>
      </c>
      <c r="P2658" s="4">
        <v>22</v>
      </c>
      <c r="Q2658" s="6">
        <v>27.272727272727298</v>
      </c>
      <c r="R2658" s="7">
        <v>1</v>
      </c>
      <c r="S2658" s="6">
        <v>0</v>
      </c>
      <c r="T2658" s="5">
        <v>0</v>
      </c>
      <c r="U2658" s="5">
        <v>0</v>
      </c>
      <c r="V2658" s="5">
        <f t="shared" si="215"/>
        <v>16.17499995</v>
      </c>
      <c r="W2658" s="5">
        <f t="shared" si="211"/>
        <v>-16.17499995</v>
      </c>
      <c r="X2658" s="8">
        <f t="shared" si="212"/>
        <v>-1</v>
      </c>
      <c r="Y2658" s="4">
        <v>0</v>
      </c>
      <c r="Z2658" s="9" t="str">
        <f t="shared" si="213"/>
        <v>NA</v>
      </c>
      <c r="AA2658" s="10">
        <f t="shared" si="214"/>
        <v>0</v>
      </c>
    </row>
    <row r="2659" spans="1:27" x14ac:dyDescent="0.55000000000000004">
      <c r="A2659" s="3" t="s">
        <v>71</v>
      </c>
      <c r="B2659" s="3" t="s">
        <v>72</v>
      </c>
      <c r="C2659" s="3" t="s">
        <v>4399</v>
      </c>
      <c r="D2659" s="3" t="s">
        <v>281</v>
      </c>
      <c r="E2659" s="4" t="s">
        <v>47</v>
      </c>
      <c r="F2659" s="3" t="s">
        <v>104</v>
      </c>
      <c r="G2659" s="3" t="s">
        <v>3019</v>
      </c>
      <c r="H2659" s="3" t="s">
        <v>34</v>
      </c>
      <c r="I2659" s="3" t="s">
        <v>77</v>
      </c>
      <c r="J2659" s="3" t="s">
        <v>36</v>
      </c>
      <c r="K2659" s="3" t="s">
        <v>61</v>
      </c>
      <c r="L2659" s="5">
        <v>6.25</v>
      </c>
      <c r="M2659" s="4">
        <v>6</v>
      </c>
      <c r="N2659" s="5">
        <v>16.187499975000001</v>
      </c>
      <c r="O2659" s="5">
        <v>2.6979166625</v>
      </c>
      <c r="P2659" s="4">
        <v>188</v>
      </c>
      <c r="Q2659" s="6">
        <v>3.1914893617021298</v>
      </c>
      <c r="R2659" s="7">
        <v>1.17723404255319</v>
      </c>
      <c r="S2659" s="6">
        <v>0</v>
      </c>
      <c r="T2659" s="5">
        <v>0</v>
      </c>
      <c r="U2659" s="5">
        <v>0</v>
      </c>
      <c r="V2659" s="5">
        <f t="shared" si="215"/>
        <v>16.187499975000001</v>
      </c>
      <c r="W2659" s="5">
        <f t="shared" si="211"/>
        <v>-16.187499975000001</v>
      </c>
      <c r="X2659" s="8">
        <f t="shared" si="212"/>
        <v>-1</v>
      </c>
      <c r="Y2659" s="4">
        <v>0</v>
      </c>
      <c r="Z2659" s="9" t="str">
        <f t="shared" si="213"/>
        <v>NA</v>
      </c>
      <c r="AA2659" s="10">
        <f t="shared" si="214"/>
        <v>0</v>
      </c>
    </row>
    <row r="2660" spans="1:27" x14ac:dyDescent="0.55000000000000004">
      <c r="A2660" s="3" t="s">
        <v>71</v>
      </c>
      <c r="B2660" s="3" t="s">
        <v>72</v>
      </c>
      <c r="C2660" s="3" t="s">
        <v>4400</v>
      </c>
      <c r="D2660" s="3" t="s">
        <v>3494</v>
      </c>
      <c r="E2660" s="4" t="s">
        <v>47</v>
      </c>
      <c r="F2660" s="3" t="s">
        <v>173</v>
      </c>
      <c r="G2660" s="3" t="s">
        <v>206</v>
      </c>
      <c r="H2660" s="3" t="s">
        <v>34</v>
      </c>
      <c r="I2660" s="3" t="s">
        <v>77</v>
      </c>
      <c r="J2660" s="3" t="s">
        <v>36</v>
      </c>
      <c r="K2660" s="3" t="s">
        <v>42</v>
      </c>
      <c r="L2660" s="5">
        <v>6.25</v>
      </c>
      <c r="M2660" s="4">
        <v>14</v>
      </c>
      <c r="N2660" s="5">
        <v>16.23749995</v>
      </c>
      <c r="O2660" s="5">
        <v>1.1598214250000001</v>
      </c>
      <c r="P2660" s="4">
        <v>308</v>
      </c>
      <c r="Q2660" s="6">
        <v>4.5454545454545503</v>
      </c>
      <c r="R2660" s="7">
        <v>1.61785714285714</v>
      </c>
      <c r="S2660" s="6">
        <v>0</v>
      </c>
      <c r="T2660" s="5">
        <v>0</v>
      </c>
      <c r="U2660" s="5">
        <v>0</v>
      </c>
      <c r="V2660" s="5">
        <f t="shared" si="215"/>
        <v>16.23749995</v>
      </c>
      <c r="W2660" s="5">
        <f t="shared" si="211"/>
        <v>-16.23749995</v>
      </c>
      <c r="X2660" s="8">
        <f t="shared" si="212"/>
        <v>-1</v>
      </c>
      <c r="Y2660" s="4">
        <v>0</v>
      </c>
      <c r="Z2660" s="9" t="str">
        <f t="shared" si="213"/>
        <v>NA</v>
      </c>
      <c r="AA2660" s="10">
        <f t="shared" si="214"/>
        <v>0</v>
      </c>
    </row>
    <row r="2661" spans="1:27" x14ac:dyDescent="0.55000000000000004">
      <c r="A2661" s="3" t="s">
        <v>71</v>
      </c>
      <c r="B2661" s="3" t="s">
        <v>72</v>
      </c>
      <c r="C2661" s="3" t="s">
        <v>4401</v>
      </c>
      <c r="D2661" s="3" t="s">
        <v>2644</v>
      </c>
      <c r="E2661" s="4" t="s">
        <v>47</v>
      </c>
      <c r="F2661" s="3" t="s">
        <v>75</v>
      </c>
      <c r="G2661" s="3" t="s">
        <v>76</v>
      </c>
      <c r="H2661" s="3" t="s">
        <v>34</v>
      </c>
      <c r="I2661" s="3" t="s">
        <v>77</v>
      </c>
      <c r="J2661" s="3" t="s">
        <v>36</v>
      </c>
      <c r="K2661" s="3" t="s">
        <v>42</v>
      </c>
      <c r="L2661" s="5">
        <v>6.25</v>
      </c>
      <c r="M2661" s="4">
        <v>7</v>
      </c>
      <c r="N2661" s="5">
        <v>16.324999949999999</v>
      </c>
      <c r="O2661" s="5">
        <v>2.3321428499999999</v>
      </c>
      <c r="P2661" s="4">
        <v>71</v>
      </c>
      <c r="Q2661" s="6">
        <v>9.8591549295774605</v>
      </c>
      <c r="R2661" s="7">
        <v>1.20915492957746</v>
      </c>
      <c r="S2661" s="6">
        <v>0</v>
      </c>
      <c r="T2661" s="5">
        <v>0</v>
      </c>
      <c r="U2661" s="5">
        <v>0</v>
      </c>
      <c r="V2661" s="5">
        <f t="shared" si="215"/>
        <v>16.324999949999999</v>
      </c>
      <c r="W2661" s="5">
        <f t="shared" si="211"/>
        <v>-16.324999949999999</v>
      </c>
      <c r="X2661" s="8">
        <f t="shared" si="212"/>
        <v>-1</v>
      </c>
      <c r="Y2661" s="4">
        <v>0</v>
      </c>
      <c r="Z2661" s="9" t="str">
        <f t="shared" si="213"/>
        <v>NA</v>
      </c>
      <c r="AA2661" s="10">
        <f t="shared" si="214"/>
        <v>0</v>
      </c>
    </row>
    <row r="2662" spans="1:27" x14ac:dyDescent="0.55000000000000004">
      <c r="A2662" s="3" t="s">
        <v>71</v>
      </c>
      <c r="B2662" s="3" t="s">
        <v>72</v>
      </c>
      <c r="C2662" s="3" t="s">
        <v>4402</v>
      </c>
      <c r="D2662" s="3" t="s">
        <v>258</v>
      </c>
      <c r="E2662" s="4" t="s">
        <v>47</v>
      </c>
      <c r="F2662" s="3" t="s">
        <v>221</v>
      </c>
      <c r="G2662" s="3" t="s">
        <v>2748</v>
      </c>
      <c r="H2662" s="3" t="s">
        <v>34</v>
      </c>
      <c r="I2662" s="3" t="s">
        <v>77</v>
      </c>
      <c r="J2662" s="3" t="s">
        <v>36</v>
      </c>
      <c r="K2662" s="3" t="s">
        <v>61</v>
      </c>
      <c r="L2662" s="5">
        <v>6.25</v>
      </c>
      <c r="M2662" s="4">
        <v>10</v>
      </c>
      <c r="N2662" s="5">
        <v>16.337499999999999</v>
      </c>
      <c r="O2662" s="5">
        <v>1.63375</v>
      </c>
      <c r="P2662" s="4">
        <v>455</v>
      </c>
      <c r="Q2662" s="6">
        <v>2.1978021978022002</v>
      </c>
      <c r="R2662" s="7">
        <v>1.5685714285714301</v>
      </c>
      <c r="S2662" s="6">
        <v>0</v>
      </c>
      <c r="T2662" s="5">
        <v>0</v>
      </c>
      <c r="U2662" s="5">
        <v>0</v>
      </c>
      <c r="V2662" s="5">
        <f t="shared" si="215"/>
        <v>16.337499999999999</v>
      </c>
      <c r="W2662" s="5">
        <f t="shared" si="211"/>
        <v>-16.337499999999999</v>
      </c>
      <c r="X2662" s="8">
        <f t="shared" si="212"/>
        <v>-1</v>
      </c>
      <c r="Y2662" s="4">
        <v>0</v>
      </c>
      <c r="Z2662" s="9" t="str">
        <f t="shared" si="213"/>
        <v>NA</v>
      </c>
      <c r="AA2662" s="10">
        <f t="shared" si="214"/>
        <v>0</v>
      </c>
    </row>
    <row r="2663" spans="1:27" x14ac:dyDescent="0.55000000000000004">
      <c r="A2663" s="3" t="s">
        <v>71</v>
      </c>
      <c r="B2663" s="3" t="s">
        <v>72</v>
      </c>
      <c r="C2663" s="3" t="s">
        <v>4403</v>
      </c>
      <c r="D2663" s="3" t="s">
        <v>4404</v>
      </c>
      <c r="E2663" s="4" t="s">
        <v>47</v>
      </c>
      <c r="F2663" s="3" t="s">
        <v>173</v>
      </c>
      <c r="G2663" s="3" t="s">
        <v>2872</v>
      </c>
      <c r="H2663" s="3" t="s">
        <v>34</v>
      </c>
      <c r="I2663" s="3" t="s">
        <v>77</v>
      </c>
      <c r="J2663" s="3" t="s">
        <v>36</v>
      </c>
      <c r="K2663" s="3" t="s">
        <v>42</v>
      </c>
      <c r="L2663" s="5">
        <v>6.25</v>
      </c>
      <c r="M2663" s="4">
        <v>6</v>
      </c>
      <c r="N2663" s="5">
        <v>16.350000000000001</v>
      </c>
      <c r="O2663" s="5">
        <v>2.7250000000000001</v>
      </c>
      <c r="P2663" s="4">
        <v>239</v>
      </c>
      <c r="Q2663" s="6">
        <v>2.5104602510460201</v>
      </c>
      <c r="R2663" s="7">
        <v>2.0171548117154798</v>
      </c>
      <c r="S2663" s="6">
        <v>0</v>
      </c>
      <c r="T2663" s="5">
        <v>0</v>
      </c>
      <c r="U2663" s="5">
        <v>0</v>
      </c>
      <c r="V2663" s="5">
        <f t="shared" si="215"/>
        <v>16.350000000000001</v>
      </c>
      <c r="W2663" s="5">
        <f t="shared" si="211"/>
        <v>-16.350000000000001</v>
      </c>
      <c r="X2663" s="8">
        <f t="shared" si="212"/>
        <v>-1</v>
      </c>
      <c r="Y2663" s="4">
        <v>0</v>
      </c>
      <c r="Z2663" s="9" t="str">
        <f t="shared" si="213"/>
        <v>NA</v>
      </c>
      <c r="AA2663" s="10">
        <f t="shared" si="214"/>
        <v>0</v>
      </c>
    </row>
    <row r="2664" spans="1:27" x14ac:dyDescent="0.55000000000000004">
      <c r="A2664" s="3" t="s">
        <v>71</v>
      </c>
      <c r="B2664" s="3" t="s">
        <v>72</v>
      </c>
      <c r="C2664" s="3" t="s">
        <v>4405</v>
      </c>
      <c r="D2664" s="3" t="s">
        <v>132</v>
      </c>
      <c r="E2664" s="4" t="s">
        <v>47</v>
      </c>
      <c r="F2664" s="3" t="s">
        <v>262</v>
      </c>
      <c r="G2664" s="3" t="s">
        <v>302</v>
      </c>
      <c r="H2664" s="3" t="s">
        <v>34</v>
      </c>
      <c r="I2664" s="3" t="s">
        <v>77</v>
      </c>
      <c r="J2664" s="3" t="s">
        <v>36</v>
      </c>
      <c r="K2664" s="3" t="s">
        <v>42</v>
      </c>
      <c r="L2664" s="5">
        <v>6.25</v>
      </c>
      <c r="M2664" s="4">
        <v>5</v>
      </c>
      <c r="N2664" s="5">
        <v>16.537500000000001</v>
      </c>
      <c r="O2664" s="5">
        <v>3.3075000000000001</v>
      </c>
      <c r="P2664" s="4">
        <v>33</v>
      </c>
      <c r="Q2664" s="6">
        <v>15.1515151515152</v>
      </c>
      <c r="R2664" s="7">
        <v>1.9075757575757599</v>
      </c>
      <c r="S2664" s="6">
        <v>0</v>
      </c>
      <c r="T2664" s="5">
        <v>0</v>
      </c>
      <c r="U2664" s="5">
        <v>0</v>
      </c>
      <c r="V2664" s="5">
        <f t="shared" si="215"/>
        <v>16.537500000000001</v>
      </c>
      <c r="W2664" s="5">
        <f t="shared" si="211"/>
        <v>-16.537500000000001</v>
      </c>
      <c r="X2664" s="8">
        <f t="shared" si="212"/>
        <v>-1</v>
      </c>
      <c r="Y2664" s="4">
        <v>0</v>
      </c>
      <c r="Z2664" s="9" t="str">
        <f t="shared" si="213"/>
        <v>NA</v>
      </c>
      <c r="AA2664" s="10">
        <f t="shared" si="214"/>
        <v>0</v>
      </c>
    </row>
    <row r="2665" spans="1:27" x14ac:dyDescent="0.55000000000000004">
      <c r="A2665" s="3" t="s">
        <v>71</v>
      </c>
      <c r="B2665" s="3" t="s">
        <v>72</v>
      </c>
      <c r="C2665" s="3" t="s">
        <v>4406</v>
      </c>
      <c r="D2665" s="3" t="s">
        <v>2504</v>
      </c>
      <c r="E2665" s="4" t="s">
        <v>47</v>
      </c>
      <c r="F2665" s="3" t="s">
        <v>137</v>
      </c>
      <c r="G2665" s="3" t="s">
        <v>2863</v>
      </c>
      <c r="H2665" s="3" t="s">
        <v>34</v>
      </c>
      <c r="I2665" s="3" t="s">
        <v>77</v>
      </c>
      <c r="J2665" s="3" t="s">
        <v>36</v>
      </c>
      <c r="K2665" s="3" t="s">
        <v>42</v>
      </c>
      <c r="L2665" s="5">
        <v>6.25</v>
      </c>
      <c r="M2665" s="4">
        <v>5</v>
      </c>
      <c r="N2665" s="5">
        <v>16.537500000000001</v>
      </c>
      <c r="O2665" s="5">
        <v>3.3075000000000001</v>
      </c>
      <c r="P2665" s="4">
        <v>17</v>
      </c>
      <c r="Q2665" s="6">
        <v>29.411764705882401</v>
      </c>
      <c r="R2665" s="7">
        <v>1.76470588235294</v>
      </c>
      <c r="S2665" s="6">
        <v>0</v>
      </c>
      <c r="T2665" s="5">
        <v>0</v>
      </c>
      <c r="U2665" s="5">
        <v>0</v>
      </c>
      <c r="V2665" s="5">
        <f t="shared" si="215"/>
        <v>16.537500000000001</v>
      </c>
      <c r="W2665" s="5">
        <f t="shared" si="211"/>
        <v>-16.537500000000001</v>
      </c>
      <c r="X2665" s="8">
        <f t="shared" si="212"/>
        <v>-1</v>
      </c>
      <c r="Y2665" s="4">
        <v>0</v>
      </c>
      <c r="Z2665" s="9" t="str">
        <f t="shared" si="213"/>
        <v>NA</v>
      </c>
      <c r="AA2665" s="10">
        <f t="shared" si="214"/>
        <v>0</v>
      </c>
    </row>
    <row r="2666" spans="1:27" x14ac:dyDescent="0.55000000000000004">
      <c r="A2666" s="3" t="s">
        <v>71</v>
      </c>
      <c r="B2666" s="3" t="s">
        <v>72</v>
      </c>
      <c r="C2666" s="3" t="s">
        <v>4407</v>
      </c>
      <c r="D2666" s="3" t="s">
        <v>1858</v>
      </c>
      <c r="E2666" s="4" t="s">
        <v>47</v>
      </c>
      <c r="F2666" s="3" t="s">
        <v>173</v>
      </c>
      <c r="G2666" s="3" t="s">
        <v>2840</v>
      </c>
      <c r="H2666" s="3" t="s">
        <v>1856</v>
      </c>
      <c r="I2666" s="3" t="s">
        <v>77</v>
      </c>
      <c r="J2666" s="3" t="s">
        <v>36</v>
      </c>
      <c r="K2666" s="3" t="s">
        <v>42</v>
      </c>
      <c r="L2666" s="5">
        <v>6.25</v>
      </c>
      <c r="M2666" s="4">
        <v>5</v>
      </c>
      <c r="N2666" s="5">
        <v>16.55</v>
      </c>
      <c r="O2666" s="5">
        <v>3.31</v>
      </c>
      <c r="P2666" s="4">
        <v>36</v>
      </c>
      <c r="Q2666" s="6">
        <v>13.8888888888889</v>
      </c>
      <c r="R2666" s="7">
        <v>1.43888888888889</v>
      </c>
      <c r="S2666" s="6">
        <v>0</v>
      </c>
      <c r="T2666" s="5">
        <v>0</v>
      </c>
      <c r="U2666" s="5">
        <v>0</v>
      </c>
      <c r="V2666" s="5">
        <f t="shared" si="215"/>
        <v>16.55</v>
      </c>
      <c r="W2666" s="5">
        <f t="shared" si="211"/>
        <v>-16.55</v>
      </c>
      <c r="X2666" s="8">
        <f t="shared" si="212"/>
        <v>-1</v>
      </c>
      <c r="Y2666" s="4">
        <v>0</v>
      </c>
      <c r="Z2666" s="9" t="str">
        <f t="shared" si="213"/>
        <v>NA</v>
      </c>
      <c r="AA2666" s="10">
        <f t="shared" si="214"/>
        <v>0</v>
      </c>
    </row>
    <row r="2667" spans="1:27" x14ac:dyDescent="0.55000000000000004">
      <c r="A2667" s="3" t="s">
        <v>71</v>
      </c>
      <c r="B2667" s="3" t="s">
        <v>72</v>
      </c>
      <c r="C2667" s="3" t="s">
        <v>4408</v>
      </c>
      <c r="D2667" s="3" t="s">
        <v>4081</v>
      </c>
      <c r="E2667" s="4" t="s">
        <v>47</v>
      </c>
      <c r="F2667" s="3" t="s">
        <v>40</v>
      </c>
      <c r="G2667" s="3" t="s">
        <v>3268</v>
      </c>
      <c r="H2667" s="3" t="s">
        <v>34</v>
      </c>
      <c r="I2667" s="3" t="s">
        <v>77</v>
      </c>
      <c r="J2667" s="3" t="s">
        <v>36</v>
      </c>
      <c r="K2667" s="3" t="s">
        <v>61</v>
      </c>
      <c r="L2667" s="5">
        <v>6.25</v>
      </c>
      <c r="M2667" s="4">
        <v>6</v>
      </c>
      <c r="N2667" s="5">
        <v>16.587499950000002</v>
      </c>
      <c r="O2667" s="5">
        <v>2.7645833250000003</v>
      </c>
      <c r="P2667" s="4">
        <v>105</v>
      </c>
      <c r="Q2667" s="6">
        <v>5.71428571428571</v>
      </c>
      <c r="R2667" s="7">
        <v>2.3444761904761902</v>
      </c>
      <c r="S2667" s="6">
        <v>0</v>
      </c>
      <c r="T2667" s="5">
        <v>0</v>
      </c>
      <c r="U2667" s="5">
        <v>0</v>
      </c>
      <c r="V2667" s="5">
        <f t="shared" si="215"/>
        <v>16.587499950000002</v>
      </c>
      <c r="W2667" s="5">
        <f t="shared" si="211"/>
        <v>-16.587499950000002</v>
      </c>
      <c r="X2667" s="8">
        <f t="shared" si="212"/>
        <v>-1</v>
      </c>
      <c r="Y2667" s="4">
        <v>0</v>
      </c>
      <c r="Z2667" s="9" t="str">
        <f t="shared" si="213"/>
        <v>NA</v>
      </c>
      <c r="AA2667" s="10">
        <f t="shared" si="214"/>
        <v>0</v>
      </c>
    </row>
    <row r="2668" spans="1:27" x14ac:dyDescent="0.55000000000000004">
      <c r="A2668" s="3" t="s">
        <v>71</v>
      </c>
      <c r="B2668" s="3" t="s">
        <v>72</v>
      </c>
      <c r="C2668" s="3" t="s">
        <v>4409</v>
      </c>
      <c r="D2668" s="3" t="s">
        <v>1874</v>
      </c>
      <c r="E2668" s="4" t="s">
        <v>47</v>
      </c>
      <c r="F2668" s="3" t="s">
        <v>32</v>
      </c>
      <c r="G2668" s="3" t="s">
        <v>482</v>
      </c>
      <c r="H2668" s="3" t="s">
        <v>34</v>
      </c>
      <c r="I2668" s="3" t="s">
        <v>77</v>
      </c>
      <c r="J2668" s="3" t="s">
        <v>36</v>
      </c>
      <c r="K2668" s="3" t="s">
        <v>42</v>
      </c>
      <c r="L2668" s="5">
        <v>6.25</v>
      </c>
      <c r="M2668" s="4">
        <v>20</v>
      </c>
      <c r="N2668" s="5">
        <v>16.600000000000001</v>
      </c>
      <c r="O2668" s="5">
        <v>0.83</v>
      </c>
      <c r="P2668" s="4">
        <v>554</v>
      </c>
      <c r="Q2668" s="6">
        <v>3.6101083032490999</v>
      </c>
      <c r="R2668" s="7">
        <v>5.3001805054151596</v>
      </c>
      <c r="S2668" s="6">
        <v>0</v>
      </c>
      <c r="T2668" s="5">
        <v>0</v>
      </c>
      <c r="U2668" s="5">
        <v>0</v>
      </c>
      <c r="V2668" s="5">
        <f t="shared" si="215"/>
        <v>16.600000000000001</v>
      </c>
      <c r="W2668" s="5">
        <f t="shared" si="211"/>
        <v>-16.600000000000001</v>
      </c>
      <c r="X2668" s="8">
        <f t="shared" si="212"/>
        <v>-1</v>
      </c>
      <c r="Y2668" s="4">
        <v>0</v>
      </c>
      <c r="Z2668" s="9" t="str">
        <f t="shared" si="213"/>
        <v>NA</v>
      </c>
      <c r="AA2668" s="10">
        <f t="shared" si="214"/>
        <v>0</v>
      </c>
    </row>
    <row r="2669" spans="1:27" x14ac:dyDescent="0.55000000000000004">
      <c r="A2669" s="3" t="s">
        <v>71</v>
      </c>
      <c r="B2669" s="3" t="s">
        <v>72</v>
      </c>
      <c r="C2669" s="3" t="s">
        <v>4410</v>
      </c>
      <c r="D2669" s="3" t="s">
        <v>4393</v>
      </c>
      <c r="E2669" s="4" t="s">
        <v>47</v>
      </c>
      <c r="F2669" s="3" t="s">
        <v>133</v>
      </c>
      <c r="G2669" s="3" t="s">
        <v>3024</v>
      </c>
      <c r="H2669" s="3" t="s">
        <v>34</v>
      </c>
      <c r="I2669" s="3" t="s">
        <v>77</v>
      </c>
      <c r="J2669" s="3" t="s">
        <v>36</v>
      </c>
      <c r="K2669" s="3" t="s">
        <v>61</v>
      </c>
      <c r="L2669" s="5">
        <v>6.25</v>
      </c>
      <c r="M2669" s="4">
        <v>5</v>
      </c>
      <c r="N2669" s="5">
        <v>16.625</v>
      </c>
      <c r="O2669" s="5">
        <v>3.3250000000000002</v>
      </c>
      <c r="P2669" s="4">
        <v>449</v>
      </c>
      <c r="Q2669" s="6">
        <v>1.1135857461024501</v>
      </c>
      <c r="R2669" s="7">
        <v>4.7358574610244997</v>
      </c>
      <c r="S2669" s="6">
        <v>0</v>
      </c>
      <c r="T2669" s="5">
        <v>0</v>
      </c>
      <c r="U2669" s="5">
        <v>0</v>
      </c>
      <c r="V2669" s="5">
        <f t="shared" si="215"/>
        <v>16.625</v>
      </c>
      <c r="W2669" s="5">
        <f t="shared" si="211"/>
        <v>-16.625</v>
      </c>
      <c r="X2669" s="8">
        <f t="shared" si="212"/>
        <v>-1</v>
      </c>
      <c r="Y2669" s="4">
        <v>0</v>
      </c>
      <c r="Z2669" s="9" t="str">
        <f t="shared" si="213"/>
        <v>NA</v>
      </c>
      <c r="AA2669" s="10">
        <f t="shared" si="214"/>
        <v>0</v>
      </c>
    </row>
    <row r="2670" spans="1:27" x14ac:dyDescent="0.55000000000000004">
      <c r="A2670" s="3" t="s">
        <v>71</v>
      </c>
      <c r="B2670" s="3" t="s">
        <v>72</v>
      </c>
      <c r="C2670" s="3" t="s">
        <v>4411</v>
      </c>
      <c r="D2670" s="3" t="s">
        <v>2267</v>
      </c>
      <c r="E2670" s="4" t="s">
        <v>47</v>
      </c>
      <c r="F2670" s="3" t="s">
        <v>173</v>
      </c>
      <c r="G2670" s="3" t="s">
        <v>3132</v>
      </c>
      <c r="H2670" s="3" t="s">
        <v>723</v>
      </c>
      <c r="I2670" s="3" t="s">
        <v>77</v>
      </c>
      <c r="J2670" s="3" t="s">
        <v>36</v>
      </c>
      <c r="K2670" s="3" t="s">
        <v>42</v>
      </c>
      <c r="L2670" s="5">
        <v>6.25</v>
      </c>
      <c r="M2670" s="4">
        <v>8</v>
      </c>
      <c r="N2670" s="5">
        <v>16.6875</v>
      </c>
      <c r="O2670" s="5">
        <v>2.0859375</v>
      </c>
      <c r="P2670" s="4">
        <v>322</v>
      </c>
      <c r="Q2670" s="6">
        <v>2.4844720496894399</v>
      </c>
      <c r="R2670" s="7">
        <v>1.3295031055900599</v>
      </c>
      <c r="S2670" s="6">
        <v>0</v>
      </c>
      <c r="T2670" s="5">
        <v>0</v>
      </c>
      <c r="U2670" s="5">
        <v>0</v>
      </c>
      <c r="V2670" s="5">
        <f t="shared" si="215"/>
        <v>16.6875</v>
      </c>
      <c r="W2670" s="5">
        <f t="shared" si="211"/>
        <v>-16.6875</v>
      </c>
      <c r="X2670" s="8">
        <f t="shared" si="212"/>
        <v>-1</v>
      </c>
      <c r="Y2670" s="4">
        <v>0</v>
      </c>
      <c r="Z2670" s="9" t="str">
        <f t="shared" si="213"/>
        <v>NA</v>
      </c>
      <c r="AA2670" s="10">
        <f t="shared" si="214"/>
        <v>0</v>
      </c>
    </row>
    <row r="2671" spans="1:27" x14ac:dyDescent="0.55000000000000004">
      <c r="A2671" s="3" t="s">
        <v>71</v>
      </c>
      <c r="B2671" s="3" t="s">
        <v>72</v>
      </c>
      <c r="C2671" s="3" t="s">
        <v>4412</v>
      </c>
      <c r="D2671" s="3" t="s">
        <v>441</v>
      </c>
      <c r="E2671" s="4" t="s">
        <v>47</v>
      </c>
      <c r="F2671" s="3" t="s">
        <v>75</v>
      </c>
      <c r="G2671" s="3" t="s">
        <v>76</v>
      </c>
      <c r="H2671" s="3" t="s">
        <v>34</v>
      </c>
      <c r="I2671" s="3" t="s">
        <v>77</v>
      </c>
      <c r="J2671" s="3" t="s">
        <v>36</v>
      </c>
      <c r="K2671" s="3" t="s">
        <v>42</v>
      </c>
      <c r="L2671" s="5">
        <v>6.25</v>
      </c>
      <c r="M2671" s="4">
        <v>3</v>
      </c>
      <c r="N2671" s="5">
        <v>16.6999999875</v>
      </c>
      <c r="O2671" s="5">
        <v>5.5666666625000003</v>
      </c>
      <c r="P2671" s="4">
        <v>129</v>
      </c>
      <c r="Q2671" s="6">
        <v>2.32558139534884</v>
      </c>
      <c r="R2671" s="7">
        <v>1.2468217054263599</v>
      </c>
      <c r="S2671" s="6">
        <v>0</v>
      </c>
      <c r="T2671" s="5">
        <v>0</v>
      </c>
      <c r="U2671" s="5">
        <v>0</v>
      </c>
      <c r="V2671" s="5">
        <f t="shared" si="215"/>
        <v>16.6999999875</v>
      </c>
      <c r="W2671" s="5">
        <f t="shared" si="211"/>
        <v>-16.6999999875</v>
      </c>
      <c r="X2671" s="8">
        <f t="shared" si="212"/>
        <v>-1</v>
      </c>
      <c r="Y2671" s="4">
        <v>0</v>
      </c>
      <c r="Z2671" s="9" t="str">
        <f t="shared" si="213"/>
        <v>NA</v>
      </c>
      <c r="AA2671" s="10">
        <f t="shared" si="214"/>
        <v>0</v>
      </c>
    </row>
    <row r="2672" spans="1:27" x14ac:dyDescent="0.55000000000000004">
      <c r="A2672" s="3" t="s">
        <v>71</v>
      </c>
      <c r="B2672" s="3" t="s">
        <v>72</v>
      </c>
      <c r="C2672" s="3" t="s">
        <v>4413</v>
      </c>
      <c r="D2672" s="3" t="s">
        <v>3370</v>
      </c>
      <c r="E2672" s="4" t="s">
        <v>47</v>
      </c>
      <c r="F2672" s="3" t="s">
        <v>133</v>
      </c>
      <c r="G2672" s="3" t="s">
        <v>3024</v>
      </c>
      <c r="H2672" s="3" t="s">
        <v>34</v>
      </c>
      <c r="I2672" s="3" t="s">
        <v>77</v>
      </c>
      <c r="J2672" s="3" t="s">
        <v>36</v>
      </c>
      <c r="K2672" s="3" t="s">
        <v>61</v>
      </c>
      <c r="L2672" s="5">
        <v>6.25</v>
      </c>
      <c r="M2672" s="4">
        <v>5</v>
      </c>
      <c r="N2672" s="5">
        <v>16.862500000000001</v>
      </c>
      <c r="O2672" s="5">
        <v>3.3725000000000001</v>
      </c>
      <c r="P2672" s="4">
        <v>64</v>
      </c>
      <c r="Q2672" s="6">
        <v>7.8125</v>
      </c>
      <c r="R2672" s="7">
        <v>3.3781249999999998</v>
      </c>
      <c r="S2672" s="6">
        <v>0</v>
      </c>
      <c r="T2672" s="5">
        <v>0</v>
      </c>
      <c r="U2672" s="5">
        <v>0</v>
      </c>
      <c r="V2672" s="5">
        <f t="shared" si="215"/>
        <v>16.862500000000001</v>
      </c>
      <c r="W2672" s="5">
        <f t="shared" si="211"/>
        <v>-16.862500000000001</v>
      </c>
      <c r="X2672" s="8">
        <f t="shared" si="212"/>
        <v>-1</v>
      </c>
      <c r="Y2672" s="4">
        <v>0</v>
      </c>
      <c r="Z2672" s="9" t="str">
        <f t="shared" si="213"/>
        <v>NA</v>
      </c>
      <c r="AA2672" s="10">
        <f t="shared" si="214"/>
        <v>0</v>
      </c>
    </row>
    <row r="2673" spans="1:27" x14ac:dyDescent="0.55000000000000004">
      <c r="A2673" s="3" t="s">
        <v>71</v>
      </c>
      <c r="B2673" s="3" t="s">
        <v>72</v>
      </c>
      <c r="C2673" s="3" t="s">
        <v>4414</v>
      </c>
      <c r="D2673" s="3" t="s">
        <v>2977</v>
      </c>
      <c r="E2673" s="4" t="s">
        <v>47</v>
      </c>
      <c r="F2673" s="3" t="s">
        <v>137</v>
      </c>
      <c r="G2673" s="3" t="s">
        <v>138</v>
      </c>
      <c r="H2673" s="3" t="s">
        <v>34</v>
      </c>
      <c r="I2673" s="3" t="s">
        <v>77</v>
      </c>
      <c r="J2673" s="3" t="s">
        <v>36</v>
      </c>
      <c r="K2673" s="3" t="s">
        <v>42</v>
      </c>
      <c r="L2673" s="5">
        <v>6.25</v>
      </c>
      <c r="M2673" s="4">
        <v>5</v>
      </c>
      <c r="N2673" s="5">
        <v>16.875</v>
      </c>
      <c r="O2673" s="5">
        <v>3.375</v>
      </c>
      <c r="P2673" s="4">
        <v>21</v>
      </c>
      <c r="Q2673" s="6">
        <v>23.8095238095238</v>
      </c>
      <c r="R2673" s="7">
        <v>1.61904761904762</v>
      </c>
      <c r="S2673" s="6">
        <v>0</v>
      </c>
      <c r="T2673" s="5">
        <v>0</v>
      </c>
      <c r="U2673" s="5">
        <v>0</v>
      </c>
      <c r="V2673" s="5">
        <f t="shared" si="215"/>
        <v>16.875</v>
      </c>
      <c r="W2673" s="5">
        <f t="shared" si="211"/>
        <v>-16.875</v>
      </c>
      <c r="X2673" s="8">
        <f t="shared" si="212"/>
        <v>-1</v>
      </c>
      <c r="Y2673" s="4">
        <v>0</v>
      </c>
      <c r="Z2673" s="9" t="str">
        <f t="shared" si="213"/>
        <v>NA</v>
      </c>
      <c r="AA2673" s="10">
        <f t="shared" si="214"/>
        <v>0</v>
      </c>
    </row>
    <row r="2674" spans="1:27" x14ac:dyDescent="0.55000000000000004">
      <c r="A2674" s="3" t="s">
        <v>71</v>
      </c>
      <c r="B2674" s="3" t="s">
        <v>72</v>
      </c>
      <c r="C2674" s="3" t="s">
        <v>4415</v>
      </c>
      <c r="D2674" s="3" t="s">
        <v>785</v>
      </c>
      <c r="E2674" s="4" t="s">
        <v>47</v>
      </c>
      <c r="F2674" s="3" t="s">
        <v>194</v>
      </c>
      <c r="G2674" s="3" t="s">
        <v>3147</v>
      </c>
      <c r="H2674" s="3" t="s">
        <v>34</v>
      </c>
      <c r="I2674" s="3" t="s">
        <v>77</v>
      </c>
      <c r="J2674" s="3" t="s">
        <v>36</v>
      </c>
      <c r="K2674" s="3" t="s">
        <v>42</v>
      </c>
      <c r="L2674" s="5">
        <v>6.25</v>
      </c>
      <c r="M2674" s="4">
        <v>5</v>
      </c>
      <c r="N2674" s="5">
        <v>16.925000000000001</v>
      </c>
      <c r="O2674" s="5">
        <v>3.3849999999999998</v>
      </c>
      <c r="P2674" s="4">
        <v>42</v>
      </c>
      <c r="Q2674" s="6">
        <v>11.9047619047619</v>
      </c>
      <c r="R2674" s="7">
        <v>1.06928571428571</v>
      </c>
      <c r="S2674" s="6">
        <v>0</v>
      </c>
      <c r="T2674" s="5">
        <v>0</v>
      </c>
      <c r="U2674" s="5">
        <v>0</v>
      </c>
      <c r="V2674" s="5">
        <f t="shared" si="215"/>
        <v>16.925000000000001</v>
      </c>
      <c r="W2674" s="5">
        <f t="shared" si="211"/>
        <v>-16.925000000000001</v>
      </c>
      <c r="X2674" s="8">
        <f t="shared" si="212"/>
        <v>-1</v>
      </c>
      <c r="Y2674" s="4">
        <v>0</v>
      </c>
      <c r="Z2674" s="9" t="str">
        <f t="shared" si="213"/>
        <v>NA</v>
      </c>
      <c r="AA2674" s="10">
        <f t="shared" si="214"/>
        <v>0</v>
      </c>
    </row>
    <row r="2675" spans="1:27" x14ac:dyDescent="0.55000000000000004">
      <c r="A2675" s="3" t="s">
        <v>71</v>
      </c>
      <c r="B2675" s="3" t="s">
        <v>72</v>
      </c>
      <c r="C2675" s="3" t="s">
        <v>4416</v>
      </c>
      <c r="D2675" s="3" t="s">
        <v>2430</v>
      </c>
      <c r="E2675" s="4" t="s">
        <v>47</v>
      </c>
      <c r="F2675" s="3" t="s">
        <v>32</v>
      </c>
      <c r="G2675" s="3" t="s">
        <v>685</v>
      </c>
      <c r="H2675" s="3" t="s">
        <v>34</v>
      </c>
      <c r="I2675" s="3" t="s">
        <v>77</v>
      </c>
      <c r="J2675" s="3" t="s">
        <v>36</v>
      </c>
      <c r="K2675" s="3" t="s">
        <v>61</v>
      </c>
      <c r="L2675" s="5">
        <v>6.25</v>
      </c>
      <c r="M2675" s="4">
        <v>19</v>
      </c>
      <c r="N2675" s="5">
        <v>17.049999837500003</v>
      </c>
      <c r="O2675" s="5">
        <v>0.8973684125000001</v>
      </c>
      <c r="P2675" s="4">
        <v>436</v>
      </c>
      <c r="Q2675" s="6">
        <v>4.3577981651376101</v>
      </c>
      <c r="R2675" s="7">
        <v>5.1387614678899096</v>
      </c>
      <c r="S2675" s="6">
        <v>0</v>
      </c>
      <c r="T2675" s="5">
        <v>0</v>
      </c>
      <c r="U2675" s="5">
        <v>0</v>
      </c>
      <c r="V2675" s="5">
        <f t="shared" si="215"/>
        <v>17.049999837500003</v>
      </c>
      <c r="W2675" s="5">
        <f t="shared" si="211"/>
        <v>-17.049999837500003</v>
      </c>
      <c r="X2675" s="8">
        <f t="shared" si="212"/>
        <v>-1</v>
      </c>
      <c r="Y2675" s="4">
        <v>0</v>
      </c>
      <c r="Z2675" s="9" t="str">
        <f t="shared" si="213"/>
        <v>NA</v>
      </c>
      <c r="AA2675" s="10">
        <f t="shared" si="214"/>
        <v>0</v>
      </c>
    </row>
    <row r="2676" spans="1:27" x14ac:dyDescent="0.55000000000000004">
      <c r="A2676" s="3" t="s">
        <v>71</v>
      </c>
      <c r="B2676" s="3" t="s">
        <v>72</v>
      </c>
      <c r="C2676" s="3" t="s">
        <v>4417</v>
      </c>
      <c r="D2676" s="3" t="s">
        <v>3494</v>
      </c>
      <c r="E2676" s="4" t="s">
        <v>47</v>
      </c>
      <c r="F2676" s="3" t="s">
        <v>137</v>
      </c>
      <c r="G2676" s="3" t="s">
        <v>2863</v>
      </c>
      <c r="H2676" s="3" t="s">
        <v>34</v>
      </c>
      <c r="I2676" s="3" t="s">
        <v>77</v>
      </c>
      <c r="J2676" s="3" t="s">
        <v>36</v>
      </c>
      <c r="K2676" s="3" t="s">
        <v>42</v>
      </c>
      <c r="L2676" s="5">
        <v>6.25</v>
      </c>
      <c r="M2676" s="4">
        <v>3</v>
      </c>
      <c r="N2676" s="5">
        <v>17.0625</v>
      </c>
      <c r="O2676" s="5">
        <v>5.6875</v>
      </c>
      <c r="P2676" s="4">
        <v>9</v>
      </c>
      <c r="Q2676" s="6">
        <v>33.3333333333333</v>
      </c>
      <c r="R2676" s="7">
        <v>1</v>
      </c>
      <c r="S2676" s="6">
        <v>0</v>
      </c>
      <c r="T2676" s="5">
        <v>0</v>
      </c>
      <c r="U2676" s="5">
        <v>0</v>
      </c>
      <c r="V2676" s="5">
        <f t="shared" si="215"/>
        <v>17.0625</v>
      </c>
      <c r="W2676" s="5">
        <f t="shared" si="211"/>
        <v>-17.0625</v>
      </c>
      <c r="X2676" s="8">
        <f t="shared" si="212"/>
        <v>-1</v>
      </c>
      <c r="Y2676" s="4">
        <v>0</v>
      </c>
      <c r="Z2676" s="9" t="str">
        <f t="shared" si="213"/>
        <v>NA</v>
      </c>
      <c r="AA2676" s="10">
        <f t="shared" si="214"/>
        <v>0</v>
      </c>
    </row>
    <row r="2677" spans="1:27" x14ac:dyDescent="0.55000000000000004">
      <c r="A2677" s="3" t="s">
        <v>71</v>
      </c>
      <c r="B2677" s="3" t="s">
        <v>72</v>
      </c>
      <c r="C2677" s="3" t="s">
        <v>4418</v>
      </c>
      <c r="D2677" s="3" t="s">
        <v>3007</v>
      </c>
      <c r="E2677" s="4" t="s">
        <v>47</v>
      </c>
      <c r="F2677" s="3" t="s">
        <v>133</v>
      </c>
      <c r="G2677" s="3" t="s">
        <v>3313</v>
      </c>
      <c r="H2677" s="3" t="s">
        <v>34</v>
      </c>
      <c r="I2677" s="3" t="s">
        <v>77</v>
      </c>
      <c r="J2677" s="3" t="s">
        <v>36</v>
      </c>
      <c r="K2677" s="3" t="s">
        <v>42</v>
      </c>
      <c r="L2677" s="5">
        <v>6.25</v>
      </c>
      <c r="M2677" s="4">
        <v>6</v>
      </c>
      <c r="N2677" s="5">
        <v>17.0625</v>
      </c>
      <c r="O2677" s="5">
        <v>2.84375</v>
      </c>
      <c r="P2677" s="4">
        <v>25</v>
      </c>
      <c r="Q2677" s="6">
        <v>24</v>
      </c>
      <c r="R2677" s="7">
        <v>1.6688000000000001</v>
      </c>
      <c r="S2677" s="6">
        <v>0</v>
      </c>
      <c r="T2677" s="5">
        <v>0</v>
      </c>
      <c r="U2677" s="5">
        <v>0</v>
      </c>
      <c r="V2677" s="5">
        <f t="shared" si="215"/>
        <v>17.0625</v>
      </c>
      <c r="W2677" s="5">
        <f t="shared" si="211"/>
        <v>-17.0625</v>
      </c>
      <c r="X2677" s="8">
        <f t="shared" si="212"/>
        <v>-1</v>
      </c>
      <c r="Y2677" s="4">
        <v>0</v>
      </c>
      <c r="Z2677" s="9" t="str">
        <f t="shared" si="213"/>
        <v>NA</v>
      </c>
      <c r="AA2677" s="10">
        <f t="shared" si="214"/>
        <v>0</v>
      </c>
    </row>
    <row r="2678" spans="1:27" x14ac:dyDescent="0.55000000000000004">
      <c r="A2678" s="3" t="s">
        <v>71</v>
      </c>
      <c r="B2678" s="3" t="s">
        <v>72</v>
      </c>
      <c r="C2678" s="3" t="s">
        <v>4419</v>
      </c>
      <c r="D2678" s="3" t="s">
        <v>690</v>
      </c>
      <c r="E2678" s="4" t="s">
        <v>47</v>
      </c>
      <c r="F2678" s="3" t="s">
        <v>40</v>
      </c>
      <c r="G2678" s="3" t="s">
        <v>3268</v>
      </c>
      <c r="H2678" s="3" t="s">
        <v>34</v>
      </c>
      <c r="I2678" s="3" t="s">
        <v>77</v>
      </c>
      <c r="J2678" s="3" t="s">
        <v>36</v>
      </c>
      <c r="K2678" s="3" t="s">
        <v>61</v>
      </c>
      <c r="L2678" s="5">
        <v>6.25</v>
      </c>
      <c r="M2678" s="4">
        <v>6</v>
      </c>
      <c r="N2678" s="5">
        <v>17.124999975000001</v>
      </c>
      <c r="O2678" s="5">
        <v>2.8541666625</v>
      </c>
      <c r="P2678" s="4">
        <v>16</v>
      </c>
      <c r="Q2678" s="6">
        <v>37.5</v>
      </c>
      <c r="R2678" s="7">
        <v>1.4375</v>
      </c>
      <c r="S2678" s="6">
        <v>0</v>
      </c>
      <c r="T2678" s="5">
        <v>0</v>
      </c>
      <c r="U2678" s="5">
        <v>0</v>
      </c>
      <c r="V2678" s="5">
        <f t="shared" si="215"/>
        <v>17.124999975000001</v>
      </c>
      <c r="W2678" s="5">
        <f t="shared" si="211"/>
        <v>-17.124999975000001</v>
      </c>
      <c r="X2678" s="8">
        <f t="shared" si="212"/>
        <v>-1</v>
      </c>
      <c r="Y2678" s="4">
        <v>0</v>
      </c>
      <c r="Z2678" s="9" t="str">
        <f t="shared" si="213"/>
        <v>NA</v>
      </c>
      <c r="AA2678" s="10">
        <f t="shared" si="214"/>
        <v>0</v>
      </c>
    </row>
    <row r="2679" spans="1:27" x14ac:dyDescent="0.55000000000000004">
      <c r="A2679" s="3" t="s">
        <v>71</v>
      </c>
      <c r="B2679" s="3" t="s">
        <v>72</v>
      </c>
      <c r="C2679" s="3" t="s">
        <v>4420</v>
      </c>
      <c r="D2679" s="3" t="s">
        <v>2800</v>
      </c>
      <c r="E2679" s="4" t="s">
        <v>47</v>
      </c>
      <c r="F2679" s="3" t="s">
        <v>32</v>
      </c>
      <c r="G2679" s="3" t="s">
        <v>697</v>
      </c>
      <c r="H2679" s="3" t="s">
        <v>34</v>
      </c>
      <c r="I2679" s="3" t="s">
        <v>77</v>
      </c>
      <c r="J2679" s="3" t="s">
        <v>36</v>
      </c>
      <c r="K2679" s="3" t="s">
        <v>42</v>
      </c>
      <c r="L2679" s="5">
        <v>6.25</v>
      </c>
      <c r="M2679" s="4">
        <v>12</v>
      </c>
      <c r="N2679" s="5">
        <v>17.149999949999998</v>
      </c>
      <c r="O2679" s="5">
        <v>1.4291666624999999</v>
      </c>
      <c r="P2679" s="4">
        <v>600</v>
      </c>
      <c r="Q2679" s="6">
        <v>2</v>
      </c>
      <c r="R2679" s="7">
        <v>2.5295000000000001</v>
      </c>
      <c r="S2679" s="6">
        <v>0</v>
      </c>
      <c r="T2679" s="5">
        <v>0</v>
      </c>
      <c r="U2679" s="5">
        <v>0</v>
      </c>
      <c r="V2679" s="5">
        <f t="shared" si="215"/>
        <v>17.149999949999998</v>
      </c>
      <c r="W2679" s="5">
        <f t="shared" si="211"/>
        <v>-17.149999949999998</v>
      </c>
      <c r="X2679" s="8">
        <f t="shared" si="212"/>
        <v>-1</v>
      </c>
      <c r="Y2679" s="4">
        <v>0</v>
      </c>
      <c r="Z2679" s="9" t="str">
        <f t="shared" si="213"/>
        <v>NA</v>
      </c>
      <c r="AA2679" s="10">
        <f t="shared" si="214"/>
        <v>0</v>
      </c>
    </row>
    <row r="2680" spans="1:27" x14ac:dyDescent="0.55000000000000004">
      <c r="A2680" s="3" t="s">
        <v>71</v>
      </c>
      <c r="B2680" s="3" t="s">
        <v>72</v>
      </c>
      <c r="C2680" s="3" t="s">
        <v>4421</v>
      </c>
      <c r="D2680" s="3" t="s">
        <v>3494</v>
      </c>
      <c r="E2680" s="4" t="s">
        <v>47</v>
      </c>
      <c r="F2680" s="3" t="s">
        <v>32</v>
      </c>
      <c r="G2680" s="3" t="s">
        <v>170</v>
      </c>
      <c r="H2680" s="3" t="s">
        <v>34</v>
      </c>
      <c r="I2680" s="3" t="s">
        <v>77</v>
      </c>
      <c r="J2680" s="3" t="s">
        <v>36</v>
      </c>
      <c r="K2680" s="3" t="s">
        <v>42</v>
      </c>
      <c r="L2680" s="5">
        <v>6.25</v>
      </c>
      <c r="M2680" s="4">
        <v>19</v>
      </c>
      <c r="N2680" s="5">
        <v>17.1624997875</v>
      </c>
      <c r="O2680" s="5">
        <v>0.90328946249999997</v>
      </c>
      <c r="P2680" s="4">
        <v>279</v>
      </c>
      <c r="Q2680" s="6">
        <v>6.8100358422939102</v>
      </c>
      <c r="R2680" s="7">
        <v>4.39247311827957</v>
      </c>
      <c r="S2680" s="6">
        <v>0</v>
      </c>
      <c r="T2680" s="5">
        <v>0</v>
      </c>
      <c r="U2680" s="5">
        <v>0</v>
      </c>
      <c r="V2680" s="5">
        <f t="shared" si="215"/>
        <v>17.1624997875</v>
      </c>
      <c r="W2680" s="5">
        <f t="shared" si="211"/>
        <v>-17.1624997875</v>
      </c>
      <c r="X2680" s="8">
        <f t="shared" si="212"/>
        <v>-1</v>
      </c>
      <c r="Y2680" s="4">
        <v>0</v>
      </c>
      <c r="Z2680" s="9" t="str">
        <f t="shared" si="213"/>
        <v>NA</v>
      </c>
      <c r="AA2680" s="10">
        <f t="shared" si="214"/>
        <v>0</v>
      </c>
    </row>
    <row r="2681" spans="1:27" x14ac:dyDescent="0.55000000000000004">
      <c r="A2681" s="3" t="s">
        <v>71</v>
      </c>
      <c r="B2681" s="3" t="s">
        <v>72</v>
      </c>
      <c r="C2681" s="3" t="s">
        <v>4422</v>
      </c>
      <c r="D2681" s="3" t="s">
        <v>2835</v>
      </c>
      <c r="E2681" s="4" t="s">
        <v>47</v>
      </c>
      <c r="F2681" s="3" t="s">
        <v>32</v>
      </c>
      <c r="G2681" s="3" t="s">
        <v>697</v>
      </c>
      <c r="H2681" s="3" t="s">
        <v>34</v>
      </c>
      <c r="I2681" s="3" t="s">
        <v>77</v>
      </c>
      <c r="J2681" s="3" t="s">
        <v>36</v>
      </c>
      <c r="K2681" s="3" t="s">
        <v>42</v>
      </c>
      <c r="L2681" s="5">
        <v>6.25</v>
      </c>
      <c r="M2681" s="4">
        <v>11</v>
      </c>
      <c r="N2681" s="5">
        <v>17.212499975</v>
      </c>
      <c r="O2681" s="5">
        <v>1.5647727249999999</v>
      </c>
      <c r="P2681" s="4">
        <v>303</v>
      </c>
      <c r="Q2681" s="6">
        <v>3.6303630363036299</v>
      </c>
      <c r="R2681" s="7">
        <v>5.4013201320131996</v>
      </c>
      <c r="S2681" s="6">
        <v>0</v>
      </c>
      <c r="T2681" s="5">
        <v>0</v>
      </c>
      <c r="U2681" s="5">
        <v>0</v>
      </c>
      <c r="V2681" s="5">
        <f t="shared" si="215"/>
        <v>17.212499975</v>
      </c>
      <c r="W2681" s="5">
        <f t="shared" si="211"/>
        <v>-17.212499975</v>
      </c>
      <c r="X2681" s="8">
        <f t="shared" si="212"/>
        <v>-1</v>
      </c>
      <c r="Y2681" s="4">
        <v>0</v>
      </c>
      <c r="Z2681" s="9" t="str">
        <f t="shared" si="213"/>
        <v>NA</v>
      </c>
      <c r="AA2681" s="10">
        <f t="shared" si="214"/>
        <v>0</v>
      </c>
    </row>
    <row r="2682" spans="1:27" x14ac:dyDescent="0.55000000000000004">
      <c r="A2682" s="3" t="s">
        <v>71</v>
      </c>
      <c r="B2682" s="3" t="s">
        <v>72</v>
      </c>
      <c r="C2682" s="3" t="s">
        <v>4423</v>
      </c>
      <c r="D2682" s="3" t="s">
        <v>121</v>
      </c>
      <c r="E2682" s="4" t="s">
        <v>47</v>
      </c>
      <c r="F2682" s="3" t="s">
        <v>125</v>
      </c>
      <c r="G2682" s="3" t="s">
        <v>2739</v>
      </c>
      <c r="H2682" s="3" t="s">
        <v>34</v>
      </c>
      <c r="I2682" s="3" t="s">
        <v>77</v>
      </c>
      <c r="J2682" s="3" t="s">
        <v>36</v>
      </c>
      <c r="K2682" s="3" t="s">
        <v>42</v>
      </c>
      <c r="L2682" s="5">
        <v>6.25</v>
      </c>
      <c r="M2682" s="4">
        <v>5</v>
      </c>
      <c r="N2682" s="5">
        <v>17.274999999999999</v>
      </c>
      <c r="O2682" s="5">
        <v>3.4550000000000001</v>
      </c>
      <c r="P2682" s="4">
        <v>535</v>
      </c>
      <c r="Q2682" s="6">
        <v>0.934579439252336</v>
      </c>
      <c r="R2682" s="7">
        <v>1.1582616822429901</v>
      </c>
      <c r="S2682" s="6">
        <v>0</v>
      </c>
      <c r="T2682" s="5">
        <v>0</v>
      </c>
      <c r="U2682" s="5">
        <v>0</v>
      </c>
      <c r="V2682" s="5">
        <f t="shared" si="215"/>
        <v>17.274999999999999</v>
      </c>
      <c r="W2682" s="5">
        <f t="shared" si="211"/>
        <v>-17.274999999999999</v>
      </c>
      <c r="X2682" s="8">
        <f t="shared" si="212"/>
        <v>-1</v>
      </c>
      <c r="Y2682" s="4">
        <v>0</v>
      </c>
      <c r="Z2682" s="9" t="str">
        <f t="shared" si="213"/>
        <v>NA</v>
      </c>
      <c r="AA2682" s="10">
        <f t="shared" si="214"/>
        <v>0</v>
      </c>
    </row>
    <row r="2683" spans="1:27" x14ac:dyDescent="0.55000000000000004">
      <c r="A2683" s="3" t="s">
        <v>71</v>
      </c>
      <c r="B2683" s="3" t="s">
        <v>72</v>
      </c>
      <c r="C2683" s="3" t="s">
        <v>4424</v>
      </c>
      <c r="D2683" s="3" t="s">
        <v>780</v>
      </c>
      <c r="E2683" s="4" t="s">
        <v>47</v>
      </c>
      <c r="F2683" s="3" t="s">
        <v>104</v>
      </c>
      <c r="G2683" s="3" t="s">
        <v>3008</v>
      </c>
      <c r="H2683" s="3" t="s">
        <v>34</v>
      </c>
      <c r="I2683" s="3" t="s">
        <v>77</v>
      </c>
      <c r="J2683" s="3" t="s">
        <v>36</v>
      </c>
      <c r="K2683" s="3" t="s">
        <v>61</v>
      </c>
      <c r="L2683" s="5">
        <v>6.25</v>
      </c>
      <c r="M2683" s="4">
        <v>6</v>
      </c>
      <c r="N2683" s="5">
        <v>17.312499975000001</v>
      </c>
      <c r="O2683" s="5">
        <v>2.8854166625</v>
      </c>
      <c r="P2683" s="4">
        <v>130</v>
      </c>
      <c r="Q2683" s="6">
        <v>4.6153846153846203</v>
      </c>
      <c r="R2683" s="7">
        <v>1.5725384615384601</v>
      </c>
      <c r="S2683" s="6">
        <v>0</v>
      </c>
      <c r="T2683" s="5">
        <v>0</v>
      </c>
      <c r="U2683" s="5">
        <v>0</v>
      </c>
      <c r="V2683" s="5">
        <f t="shared" si="215"/>
        <v>17.312499975000001</v>
      </c>
      <c r="W2683" s="5">
        <f t="shared" si="211"/>
        <v>-17.312499975000001</v>
      </c>
      <c r="X2683" s="8">
        <f t="shared" si="212"/>
        <v>-1</v>
      </c>
      <c r="Y2683" s="4">
        <v>0</v>
      </c>
      <c r="Z2683" s="9" t="str">
        <f t="shared" si="213"/>
        <v>NA</v>
      </c>
      <c r="AA2683" s="10">
        <f t="shared" si="214"/>
        <v>0</v>
      </c>
    </row>
    <row r="2684" spans="1:27" x14ac:dyDescent="0.55000000000000004">
      <c r="A2684" s="3" t="s">
        <v>71</v>
      </c>
      <c r="B2684" s="3" t="s">
        <v>72</v>
      </c>
      <c r="C2684" s="3" t="s">
        <v>4425</v>
      </c>
      <c r="D2684" s="3" t="s">
        <v>4426</v>
      </c>
      <c r="E2684" s="4" t="s">
        <v>47</v>
      </c>
      <c r="F2684" s="3" t="s">
        <v>32</v>
      </c>
      <c r="G2684" s="3" t="s">
        <v>2686</v>
      </c>
      <c r="H2684" s="3" t="s">
        <v>34</v>
      </c>
      <c r="I2684" s="3" t="s">
        <v>77</v>
      </c>
      <c r="J2684" s="3" t="s">
        <v>36</v>
      </c>
      <c r="K2684" s="3" t="s">
        <v>61</v>
      </c>
      <c r="L2684" s="5">
        <v>6.25</v>
      </c>
      <c r="M2684" s="4">
        <v>11</v>
      </c>
      <c r="N2684" s="5">
        <v>17.337499987499999</v>
      </c>
      <c r="O2684" s="5">
        <v>1.5761363625</v>
      </c>
      <c r="P2684" s="4">
        <v>141</v>
      </c>
      <c r="Q2684" s="6">
        <v>7.8014184397163104</v>
      </c>
      <c r="R2684" s="7">
        <v>1.5141843971631199</v>
      </c>
      <c r="S2684" s="6">
        <v>0</v>
      </c>
      <c r="T2684" s="5">
        <v>0</v>
      </c>
      <c r="U2684" s="5">
        <v>0</v>
      </c>
      <c r="V2684" s="5">
        <f t="shared" si="215"/>
        <v>17.337499987499999</v>
      </c>
      <c r="W2684" s="5">
        <f t="shared" si="211"/>
        <v>-17.337499987499999</v>
      </c>
      <c r="X2684" s="8">
        <f t="shared" si="212"/>
        <v>-1</v>
      </c>
      <c r="Y2684" s="4">
        <v>0</v>
      </c>
      <c r="Z2684" s="9" t="str">
        <f t="shared" si="213"/>
        <v>NA</v>
      </c>
      <c r="AA2684" s="10">
        <f t="shared" si="214"/>
        <v>0</v>
      </c>
    </row>
    <row r="2685" spans="1:27" x14ac:dyDescent="0.55000000000000004">
      <c r="A2685" s="3" t="s">
        <v>71</v>
      </c>
      <c r="B2685" s="3" t="s">
        <v>72</v>
      </c>
      <c r="C2685" s="3" t="s">
        <v>4427</v>
      </c>
      <c r="D2685" s="3" t="s">
        <v>4185</v>
      </c>
      <c r="E2685" s="4" t="s">
        <v>47</v>
      </c>
      <c r="F2685" s="3" t="s">
        <v>173</v>
      </c>
      <c r="G2685" s="3" t="s">
        <v>188</v>
      </c>
      <c r="H2685" s="3" t="s">
        <v>34</v>
      </c>
      <c r="I2685" s="3" t="s">
        <v>77</v>
      </c>
      <c r="J2685" s="3" t="s">
        <v>36</v>
      </c>
      <c r="K2685" s="3" t="s">
        <v>42</v>
      </c>
      <c r="L2685" s="5">
        <v>6.25</v>
      </c>
      <c r="M2685" s="4">
        <v>7</v>
      </c>
      <c r="N2685" s="5">
        <v>17.349999974999999</v>
      </c>
      <c r="O2685" s="5">
        <v>2.4785714249999997</v>
      </c>
      <c r="P2685" s="4">
        <v>48</v>
      </c>
      <c r="Q2685" s="6">
        <v>14.5833333333333</v>
      </c>
      <c r="R2685" s="7">
        <v>1.6104166666666699</v>
      </c>
      <c r="S2685" s="6">
        <v>0</v>
      </c>
      <c r="T2685" s="5">
        <v>0</v>
      </c>
      <c r="U2685" s="5">
        <v>0</v>
      </c>
      <c r="V2685" s="5">
        <f t="shared" si="215"/>
        <v>17.349999974999999</v>
      </c>
      <c r="W2685" s="5">
        <f t="shared" si="211"/>
        <v>-17.349999974999999</v>
      </c>
      <c r="X2685" s="8">
        <f t="shared" si="212"/>
        <v>-1</v>
      </c>
      <c r="Y2685" s="4">
        <v>0</v>
      </c>
      <c r="Z2685" s="9" t="str">
        <f t="shared" si="213"/>
        <v>NA</v>
      </c>
      <c r="AA2685" s="10">
        <f t="shared" si="214"/>
        <v>0</v>
      </c>
    </row>
    <row r="2686" spans="1:27" x14ac:dyDescent="0.55000000000000004">
      <c r="A2686" s="3" t="s">
        <v>71</v>
      </c>
      <c r="B2686" s="3" t="s">
        <v>72</v>
      </c>
      <c r="C2686" s="3" t="s">
        <v>4428</v>
      </c>
      <c r="D2686" s="3" t="s">
        <v>559</v>
      </c>
      <c r="E2686" s="4" t="s">
        <v>47</v>
      </c>
      <c r="F2686" s="3" t="s">
        <v>262</v>
      </c>
      <c r="G2686" s="3" t="s">
        <v>263</v>
      </c>
      <c r="H2686" s="3" t="s">
        <v>34</v>
      </c>
      <c r="I2686" s="3" t="s">
        <v>77</v>
      </c>
      <c r="J2686" s="3" t="s">
        <v>36</v>
      </c>
      <c r="K2686" s="3" t="s">
        <v>61</v>
      </c>
      <c r="L2686" s="5">
        <v>6.25</v>
      </c>
      <c r="M2686" s="4">
        <v>5</v>
      </c>
      <c r="N2686" s="5">
        <v>17.350000000000001</v>
      </c>
      <c r="O2686" s="5">
        <v>3.47</v>
      </c>
      <c r="P2686" s="4">
        <v>61</v>
      </c>
      <c r="Q2686" s="6">
        <v>8.1967213114754092</v>
      </c>
      <c r="R2686" s="7">
        <v>1.3716393442623001</v>
      </c>
      <c r="S2686" s="6">
        <v>0</v>
      </c>
      <c r="T2686" s="5">
        <v>0</v>
      </c>
      <c r="U2686" s="5">
        <v>0</v>
      </c>
      <c r="V2686" s="5">
        <f t="shared" si="215"/>
        <v>17.350000000000001</v>
      </c>
      <c r="W2686" s="5">
        <f t="shared" si="211"/>
        <v>-17.350000000000001</v>
      </c>
      <c r="X2686" s="8">
        <f t="shared" si="212"/>
        <v>-1</v>
      </c>
      <c r="Y2686" s="4">
        <v>0</v>
      </c>
      <c r="Z2686" s="9" t="str">
        <f t="shared" si="213"/>
        <v>NA</v>
      </c>
      <c r="AA2686" s="10">
        <f t="shared" si="214"/>
        <v>0</v>
      </c>
    </row>
    <row r="2687" spans="1:27" x14ac:dyDescent="0.55000000000000004">
      <c r="A2687" s="3" t="s">
        <v>71</v>
      </c>
      <c r="B2687" s="3" t="s">
        <v>72</v>
      </c>
      <c r="C2687" s="3" t="s">
        <v>4429</v>
      </c>
      <c r="D2687" s="3" t="s">
        <v>4060</v>
      </c>
      <c r="E2687" s="4" t="s">
        <v>47</v>
      </c>
      <c r="F2687" s="3" t="s">
        <v>32</v>
      </c>
      <c r="G2687" s="3" t="s">
        <v>2690</v>
      </c>
      <c r="H2687" s="3" t="s">
        <v>34</v>
      </c>
      <c r="I2687" s="3" t="s">
        <v>77</v>
      </c>
      <c r="J2687" s="3" t="s">
        <v>36</v>
      </c>
      <c r="K2687" s="3" t="s">
        <v>61</v>
      </c>
      <c r="L2687" s="5">
        <v>6.25</v>
      </c>
      <c r="M2687" s="4">
        <v>9</v>
      </c>
      <c r="N2687" s="5">
        <v>17.399999924999999</v>
      </c>
      <c r="O2687" s="5">
        <v>1.933333325</v>
      </c>
      <c r="P2687" s="4">
        <v>829</v>
      </c>
      <c r="Q2687" s="6">
        <v>1.08564535585042</v>
      </c>
      <c r="R2687" s="7">
        <v>2.1886610373944499</v>
      </c>
      <c r="S2687" s="6">
        <v>0</v>
      </c>
      <c r="T2687" s="5">
        <v>0</v>
      </c>
      <c r="U2687" s="5">
        <v>0</v>
      </c>
      <c r="V2687" s="5">
        <f t="shared" si="215"/>
        <v>17.399999924999999</v>
      </c>
      <c r="W2687" s="5">
        <f t="shared" si="211"/>
        <v>-17.399999924999999</v>
      </c>
      <c r="X2687" s="8">
        <f t="shared" si="212"/>
        <v>-1</v>
      </c>
      <c r="Y2687" s="4">
        <v>0</v>
      </c>
      <c r="Z2687" s="9" t="str">
        <f t="shared" si="213"/>
        <v>NA</v>
      </c>
      <c r="AA2687" s="10">
        <f t="shared" si="214"/>
        <v>0</v>
      </c>
    </row>
    <row r="2688" spans="1:27" x14ac:dyDescent="0.55000000000000004">
      <c r="A2688" s="3" t="s">
        <v>71</v>
      </c>
      <c r="B2688" s="3" t="s">
        <v>72</v>
      </c>
      <c r="C2688" s="3" t="s">
        <v>4430</v>
      </c>
      <c r="D2688" s="3" t="s">
        <v>4209</v>
      </c>
      <c r="E2688" s="4" t="s">
        <v>47</v>
      </c>
      <c r="F2688" s="3" t="s">
        <v>40</v>
      </c>
      <c r="G2688" s="3" t="s">
        <v>3209</v>
      </c>
      <c r="H2688" s="3" t="s">
        <v>34</v>
      </c>
      <c r="I2688" s="3" t="s">
        <v>77</v>
      </c>
      <c r="J2688" s="3" t="s">
        <v>36</v>
      </c>
      <c r="K2688" s="3" t="s">
        <v>61</v>
      </c>
      <c r="L2688" s="5">
        <v>6.25</v>
      </c>
      <c r="M2688" s="4">
        <v>6</v>
      </c>
      <c r="N2688" s="5">
        <v>17.4375</v>
      </c>
      <c r="O2688" s="5">
        <v>2.90625</v>
      </c>
      <c r="P2688" s="4">
        <v>319</v>
      </c>
      <c r="Q2688" s="6">
        <v>1.8808777429467101</v>
      </c>
      <c r="R2688" s="7">
        <v>2.1231974921630101</v>
      </c>
      <c r="S2688" s="6">
        <v>0</v>
      </c>
      <c r="T2688" s="5">
        <v>0</v>
      </c>
      <c r="U2688" s="5">
        <v>0</v>
      </c>
      <c r="V2688" s="5">
        <f t="shared" si="215"/>
        <v>17.4375</v>
      </c>
      <c r="W2688" s="5">
        <f t="shared" si="211"/>
        <v>-17.4375</v>
      </c>
      <c r="X2688" s="8">
        <f t="shared" si="212"/>
        <v>-1</v>
      </c>
      <c r="Y2688" s="4">
        <v>0</v>
      </c>
      <c r="Z2688" s="9" t="str">
        <f t="shared" si="213"/>
        <v>NA</v>
      </c>
      <c r="AA2688" s="10">
        <f t="shared" si="214"/>
        <v>0</v>
      </c>
    </row>
    <row r="2689" spans="1:27" x14ac:dyDescent="0.55000000000000004">
      <c r="A2689" s="3" t="s">
        <v>71</v>
      </c>
      <c r="B2689" s="3" t="s">
        <v>72</v>
      </c>
      <c r="C2689" s="3" t="s">
        <v>4431</v>
      </c>
      <c r="D2689" s="3" t="s">
        <v>4397</v>
      </c>
      <c r="E2689" s="4" t="s">
        <v>47</v>
      </c>
      <c r="F2689" s="3" t="s">
        <v>32</v>
      </c>
      <c r="G2689" s="3" t="s">
        <v>2744</v>
      </c>
      <c r="H2689" s="3" t="s">
        <v>34</v>
      </c>
      <c r="I2689" s="3" t="s">
        <v>77</v>
      </c>
      <c r="J2689" s="3" t="s">
        <v>36</v>
      </c>
      <c r="K2689" s="3" t="s">
        <v>61</v>
      </c>
      <c r="L2689" s="5">
        <v>6.25</v>
      </c>
      <c r="M2689" s="4">
        <v>10</v>
      </c>
      <c r="N2689" s="5">
        <v>17.5</v>
      </c>
      <c r="O2689" s="5">
        <v>1.75</v>
      </c>
      <c r="P2689" s="4">
        <v>389</v>
      </c>
      <c r="Q2689" s="6">
        <v>2.5706940874035999</v>
      </c>
      <c r="R2689" s="7">
        <v>4.5467866323907504</v>
      </c>
      <c r="S2689" s="6">
        <v>0</v>
      </c>
      <c r="T2689" s="5">
        <v>0</v>
      </c>
      <c r="U2689" s="5">
        <v>0</v>
      </c>
      <c r="V2689" s="5">
        <f t="shared" si="215"/>
        <v>17.5</v>
      </c>
      <c r="W2689" s="5">
        <f t="shared" si="211"/>
        <v>-17.5</v>
      </c>
      <c r="X2689" s="8">
        <f t="shared" si="212"/>
        <v>-1</v>
      </c>
      <c r="Y2689" s="4">
        <v>0</v>
      </c>
      <c r="Z2689" s="9" t="str">
        <f t="shared" si="213"/>
        <v>NA</v>
      </c>
      <c r="AA2689" s="10">
        <f t="shared" si="214"/>
        <v>0</v>
      </c>
    </row>
    <row r="2690" spans="1:27" x14ac:dyDescent="0.55000000000000004">
      <c r="A2690" s="3" t="s">
        <v>71</v>
      </c>
      <c r="B2690" s="3" t="s">
        <v>72</v>
      </c>
      <c r="C2690" s="3" t="s">
        <v>4432</v>
      </c>
      <c r="D2690" s="3" t="s">
        <v>3361</v>
      </c>
      <c r="E2690" s="4" t="s">
        <v>47</v>
      </c>
      <c r="F2690" s="3" t="s">
        <v>104</v>
      </c>
      <c r="G2690" s="3" t="s">
        <v>232</v>
      </c>
      <c r="H2690" s="3" t="s">
        <v>34</v>
      </c>
      <c r="I2690" s="3" t="s">
        <v>77</v>
      </c>
      <c r="J2690" s="3" t="s">
        <v>36</v>
      </c>
      <c r="K2690" s="3" t="s">
        <v>37</v>
      </c>
      <c r="L2690" s="5">
        <v>6.25</v>
      </c>
      <c r="M2690" s="4">
        <v>7</v>
      </c>
      <c r="N2690" s="5">
        <v>17.5124999875</v>
      </c>
      <c r="O2690" s="5">
        <v>2.5017857124999998</v>
      </c>
      <c r="P2690" s="4">
        <v>26</v>
      </c>
      <c r="Q2690" s="6">
        <v>26.923076923076898</v>
      </c>
      <c r="R2690" s="7">
        <v>1.15384615384615</v>
      </c>
      <c r="S2690" s="6">
        <v>0</v>
      </c>
      <c r="T2690" s="5">
        <v>0</v>
      </c>
      <c r="U2690" s="5">
        <v>0</v>
      </c>
      <c r="V2690" s="5">
        <f t="shared" si="215"/>
        <v>17.5124999875</v>
      </c>
      <c r="W2690" s="5">
        <f t="shared" ref="W2690:W2753" si="216">U2690-V2690</f>
        <v>-17.5124999875</v>
      </c>
      <c r="X2690" s="8">
        <f t="shared" ref="X2690:X2753" si="217">IF(V2690=0,0,(U2690-V2690)/V2690)</f>
        <v>-1</v>
      </c>
      <c r="Y2690" s="4">
        <v>0</v>
      </c>
      <c r="Z2690" s="9" t="str">
        <f t="shared" ref="Z2690:Z2753" si="218">IF(Y2690=0,"NA",U2690/Y2690)</f>
        <v>NA</v>
      </c>
      <c r="AA2690" s="10">
        <f t="shared" ref="AA2690:AA2753" si="219">(Q2690/100*S2690/100)</f>
        <v>0</v>
      </c>
    </row>
    <row r="2691" spans="1:27" x14ac:dyDescent="0.55000000000000004">
      <c r="A2691" s="3" t="s">
        <v>71</v>
      </c>
      <c r="B2691" s="3" t="s">
        <v>72</v>
      </c>
      <c r="C2691" s="3" t="s">
        <v>4433</v>
      </c>
      <c r="D2691" s="3" t="s">
        <v>3709</v>
      </c>
      <c r="E2691" s="4" t="s">
        <v>47</v>
      </c>
      <c r="F2691" s="3" t="s">
        <v>137</v>
      </c>
      <c r="G2691" s="3" t="s">
        <v>2863</v>
      </c>
      <c r="H2691" s="3" t="s">
        <v>34</v>
      </c>
      <c r="I2691" s="3" t="s">
        <v>77</v>
      </c>
      <c r="J2691" s="3" t="s">
        <v>36</v>
      </c>
      <c r="K2691" s="3" t="s">
        <v>42</v>
      </c>
      <c r="L2691" s="5">
        <v>6.25</v>
      </c>
      <c r="M2691" s="4">
        <v>4</v>
      </c>
      <c r="N2691" s="5">
        <v>17.512499999999999</v>
      </c>
      <c r="O2691" s="5">
        <v>4.3781249999999998</v>
      </c>
      <c r="P2691" s="4">
        <v>12</v>
      </c>
      <c r="Q2691" s="6">
        <v>33.3333333333333</v>
      </c>
      <c r="R2691" s="7">
        <v>1</v>
      </c>
      <c r="S2691" s="6">
        <v>0</v>
      </c>
      <c r="T2691" s="5">
        <v>0</v>
      </c>
      <c r="U2691" s="5">
        <v>0</v>
      </c>
      <c r="V2691" s="5">
        <f t="shared" ref="V2691:V2754" si="220">N2691</f>
        <v>17.512499999999999</v>
      </c>
      <c r="W2691" s="5">
        <f t="shared" si="216"/>
        <v>-17.512499999999999</v>
      </c>
      <c r="X2691" s="8">
        <f t="shared" si="217"/>
        <v>-1</v>
      </c>
      <c r="Y2691" s="4">
        <v>0</v>
      </c>
      <c r="Z2691" s="9" t="str">
        <f t="shared" si="218"/>
        <v>NA</v>
      </c>
      <c r="AA2691" s="10">
        <f t="shared" si="219"/>
        <v>0</v>
      </c>
    </row>
    <row r="2692" spans="1:27" x14ac:dyDescent="0.55000000000000004">
      <c r="A2692" s="3" t="s">
        <v>71</v>
      </c>
      <c r="B2692" s="3" t="s">
        <v>72</v>
      </c>
      <c r="C2692" s="3" t="s">
        <v>4434</v>
      </c>
      <c r="D2692" s="3" t="s">
        <v>30</v>
      </c>
      <c r="E2692" s="4" t="s">
        <v>47</v>
      </c>
      <c r="F2692" s="3" t="s">
        <v>173</v>
      </c>
      <c r="G2692" s="3" t="s">
        <v>2791</v>
      </c>
      <c r="H2692" s="3" t="s">
        <v>34</v>
      </c>
      <c r="I2692" s="3" t="s">
        <v>77</v>
      </c>
      <c r="J2692" s="3" t="s">
        <v>36</v>
      </c>
      <c r="K2692" s="3" t="s">
        <v>42</v>
      </c>
      <c r="L2692" s="5">
        <v>6.25</v>
      </c>
      <c r="M2692" s="4">
        <v>12</v>
      </c>
      <c r="N2692" s="5">
        <v>17.524999950000002</v>
      </c>
      <c r="O2692" s="5">
        <v>1.4604166625000001</v>
      </c>
      <c r="P2692" s="4">
        <v>91</v>
      </c>
      <c r="Q2692" s="6">
        <v>13.1868131868132</v>
      </c>
      <c r="R2692" s="7">
        <v>1.7802197802197799</v>
      </c>
      <c r="S2692" s="6">
        <v>0</v>
      </c>
      <c r="T2692" s="5">
        <v>0</v>
      </c>
      <c r="U2692" s="5">
        <v>0</v>
      </c>
      <c r="V2692" s="5">
        <f t="shared" si="220"/>
        <v>17.524999950000002</v>
      </c>
      <c r="W2692" s="5">
        <f t="shared" si="216"/>
        <v>-17.524999950000002</v>
      </c>
      <c r="X2692" s="8">
        <f t="shared" si="217"/>
        <v>-1</v>
      </c>
      <c r="Y2692" s="4">
        <v>0</v>
      </c>
      <c r="Z2692" s="9" t="str">
        <f t="shared" si="218"/>
        <v>NA</v>
      </c>
      <c r="AA2692" s="10">
        <f t="shared" si="219"/>
        <v>0</v>
      </c>
    </row>
    <row r="2693" spans="1:27" x14ac:dyDescent="0.55000000000000004">
      <c r="A2693" s="3" t="s">
        <v>71</v>
      </c>
      <c r="B2693" s="3" t="s">
        <v>72</v>
      </c>
      <c r="C2693" s="3" t="s">
        <v>4435</v>
      </c>
      <c r="D2693" s="3" t="s">
        <v>3179</v>
      </c>
      <c r="E2693" s="4" t="s">
        <v>47</v>
      </c>
      <c r="F2693" s="3" t="s">
        <v>125</v>
      </c>
      <c r="G2693" s="3" t="s">
        <v>3041</v>
      </c>
      <c r="H2693" s="3" t="s">
        <v>34</v>
      </c>
      <c r="I2693" s="3" t="s">
        <v>77</v>
      </c>
      <c r="J2693" s="3" t="s">
        <v>36</v>
      </c>
      <c r="K2693" s="3" t="s">
        <v>42</v>
      </c>
      <c r="L2693" s="5">
        <v>6.25</v>
      </c>
      <c r="M2693" s="4">
        <v>6</v>
      </c>
      <c r="N2693" s="5">
        <v>17.524999950000002</v>
      </c>
      <c r="O2693" s="5">
        <v>2.9208333250000003</v>
      </c>
      <c r="P2693" s="4">
        <v>130</v>
      </c>
      <c r="Q2693" s="6">
        <v>4.6153846153846203</v>
      </c>
      <c r="R2693" s="7">
        <v>1.26530769230769</v>
      </c>
      <c r="S2693" s="6">
        <v>0</v>
      </c>
      <c r="T2693" s="5">
        <v>0</v>
      </c>
      <c r="U2693" s="5">
        <v>0</v>
      </c>
      <c r="V2693" s="5">
        <f t="shared" si="220"/>
        <v>17.524999950000002</v>
      </c>
      <c r="W2693" s="5">
        <f t="shared" si="216"/>
        <v>-17.524999950000002</v>
      </c>
      <c r="X2693" s="8">
        <f t="shared" si="217"/>
        <v>-1</v>
      </c>
      <c r="Y2693" s="4">
        <v>0</v>
      </c>
      <c r="Z2693" s="9" t="str">
        <f t="shared" si="218"/>
        <v>NA</v>
      </c>
      <c r="AA2693" s="10">
        <f t="shared" si="219"/>
        <v>0</v>
      </c>
    </row>
    <row r="2694" spans="1:27" x14ac:dyDescent="0.55000000000000004">
      <c r="A2694" s="3" t="s">
        <v>71</v>
      </c>
      <c r="B2694" s="3" t="s">
        <v>72</v>
      </c>
      <c r="C2694" s="3" t="s">
        <v>4436</v>
      </c>
      <c r="D2694" s="3" t="s">
        <v>423</v>
      </c>
      <c r="E2694" s="4" t="s">
        <v>47</v>
      </c>
      <c r="F2694" s="3" t="s">
        <v>137</v>
      </c>
      <c r="G2694" s="3" t="s">
        <v>138</v>
      </c>
      <c r="H2694" s="3" t="s">
        <v>34</v>
      </c>
      <c r="I2694" s="3" t="s">
        <v>77</v>
      </c>
      <c r="J2694" s="3" t="s">
        <v>36</v>
      </c>
      <c r="K2694" s="3" t="s">
        <v>42</v>
      </c>
      <c r="L2694" s="5">
        <v>6.25</v>
      </c>
      <c r="M2694" s="4">
        <v>9</v>
      </c>
      <c r="N2694" s="5">
        <v>17.624999925000001</v>
      </c>
      <c r="O2694" s="5">
        <v>1.9583333250000001</v>
      </c>
      <c r="P2694" s="4">
        <v>126</v>
      </c>
      <c r="Q2694" s="6">
        <v>7.1428571428571397</v>
      </c>
      <c r="R2694" s="7">
        <v>2.2035714285714301</v>
      </c>
      <c r="S2694" s="6">
        <v>0</v>
      </c>
      <c r="T2694" s="5">
        <v>0</v>
      </c>
      <c r="U2694" s="5">
        <v>0</v>
      </c>
      <c r="V2694" s="5">
        <f t="shared" si="220"/>
        <v>17.624999925000001</v>
      </c>
      <c r="W2694" s="5">
        <f t="shared" si="216"/>
        <v>-17.624999925000001</v>
      </c>
      <c r="X2694" s="8">
        <f t="shared" si="217"/>
        <v>-1</v>
      </c>
      <c r="Y2694" s="4">
        <v>0</v>
      </c>
      <c r="Z2694" s="9" t="str">
        <f t="shared" si="218"/>
        <v>NA</v>
      </c>
      <c r="AA2694" s="10">
        <f t="shared" si="219"/>
        <v>0</v>
      </c>
    </row>
    <row r="2695" spans="1:27" x14ac:dyDescent="0.55000000000000004">
      <c r="A2695" s="3" t="s">
        <v>71</v>
      </c>
      <c r="B2695" s="3" t="s">
        <v>72</v>
      </c>
      <c r="C2695" s="3" t="s">
        <v>4437</v>
      </c>
      <c r="D2695" s="3" t="s">
        <v>2093</v>
      </c>
      <c r="E2695" s="4" t="s">
        <v>47</v>
      </c>
      <c r="F2695" s="3" t="s">
        <v>32</v>
      </c>
      <c r="G2695" s="3" t="s">
        <v>685</v>
      </c>
      <c r="H2695" s="3" t="s">
        <v>34</v>
      </c>
      <c r="I2695" s="3" t="s">
        <v>77</v>
      </c>
      <c r="J2695" s="3" t="s">
        <v>36</v>
      </c>
      <c r="K2695" s="3" t="s">
        <v>61</v>
      </c>
      <c r="L2695" s="5">
        <v>6.25</v>
      </c>
      <c r="M2695" s="4">
        <v>20</v>
      </c>
      <c r="N2695" s="5">
        <v>17.675000000000001</v>
      </c>
      <c r="O2695" s="5">
        <v>0.88375000000000004</v>
      </c>
      <c r="P2695" s="4">
        <v>581</v>
      </c>
      <c r="Q2695" s="6">
        <v>3.4423407917383799</v>
      </c>
      <c r="R2695" s="7">
        <v>5.2316695352839897</v>
      </c>
      <c r="S2695" s="6">
        <v>0</v>
      </c>
      <c r="T2695" s="5">
        <v>0</v>
      </c>
      <c r="U2695" s="5">
        <v>0</v>
      </c>
      <c r="V2695" s="5">
        <f t="shared" si="220"/>
        <v>17.675000000000001</v>
      </c>
      <c r="W2695" s="5">
        <f t="shared" si="216"/>
        <v>-17.675000000000001</v>
      </c>
      <c r="X2695" s="8">
        <f t="shared" si="217"/>
        <v>-1</v>
      </c>
      <c r="Y2695" s="4">
        <v>0</v>
      </c>
      <c r="Z2695" s="9" t="str">
        <f t="shared" si="218"/>
        <v>NA</v>
      </c>
      <c r="AA2695" s="10">
        <f t="shared" si="219"/>
        <v>0</v>
      </c>
    </row>
    <row r="2696" spans="1:27" x14ac:dyDescent="0.55000000000000004">
      <c r="A2696" s="3" t="s">
        <v>71</v>
      </c>
      <c r="B2696" s="3" t="s">
        <v>72</v>
      </c>
      <c r="C2696" s="3" t="s">
        <v>4438</v>
      </c>
      <c r="D2696" s="3" t="s">
        <v>3835</v>
      </c>
      <c r="E2696" s="4" t="s">
        <v>47</v>
      </c>
      <c r="F2696" s="3" t="s">
        <v>173</v>
      </c>
      <c r="G2696" s="3" t="s">
        <v>2764</v>
      </c>
      <c r="H2696" s="3" t="s">
        <v>34</v>
      </c>
      <c r="I2696" s="3" t="s">
        <v>77</v>
      </c>
      <c r="J2696" s="3" t="s">
        <v>36</v>
      </c>
      <c r="K2696" s="3" t="s">
        <v>42</v>
      </c>
      <c r="L2696" s="5">
        <v>6.25</v>
      </c>
      <c r="M2696" s="4">
        <v>13</v>
      </c>
      <c r="N2696" s="5">
        <v>17.737499974999999</v>
      </c>
      <c r="O2696" s="5">
        <v>1.3644230749999999</v>
      </c>
      <c r="P2696" s="4">
        <v>224</v>
      </c>
      <c r="Q2696" s="6">
        <v>5.8035714285714297</v>
      </c>
      <c r="R2696" s="7">
        <v>2.15223214285714</v>
      </c>
      <c r="S2696" s="6">
        <v>0</v>
      </c>
      <c r="T2696" s="5">
        <v>0</v>
      </c>
      <c r="U2696" s="5">
        <v>0</v>
      </c>
      <c r="V2696" s="5">
        <f t="shared" si="220"/>
        <v>17.737499974999999</v>
      </c>
      <c r="W2696" s="5">
        <f t="shared" si="216"/>
        <v>-17.737499974999999</v>
      </c>
      <c r="X2696" s="8">
        <f t="shared" si="217"/>
        <v>-1</v>
      </c>
      <c r="Y2696" s="4">
        <v>0</v>
      </c>
      <c r="Z2696" s="9" t="str">
        <f t="shared" si="218"/>
        <v>NA</v>
      </c>
      <c r="AA2696" s="10">
        <f t="shared" si="219"/>
        <v>0</v>
      </c>
    </row>
    <row r="2697" spans="1:27" x14ac:dyDescent="0.55000000000000004">
      <c r="A2697" s="3" t="s">
        <v>71</v>
      </c>
      <c r="B2697" s="3" t="s">
        <v>72</v>
      </c>
      <c r="C2697" s="3" t="s">
        <v>4439</v>
      </c>
      <c r="D2697" s="3" t="s">
        <v>3682</v>
      </c>
      <c r="E2697" s="4" t="s">
        <v>47</v>
      </c>
      <c r="F2697" s="3" t="s">
        <v>32</v>
      </c>
      <c r="G2697" s="3" t="s">
        <v>467</v>
      </c>
      <c r="H2697" s="3" t="s">
        <v>34</v>
      </c>
      <c r="I2697" s="3" t="s">
        <v>77</v>
      </c>
      <c r="J2697" s="3" t="s">
        <v>36</v>
      </c>
      <c r="K2697" s="3" t="s">
        <v>42</v>
      </c>
      <c r="L2697" s="5">
        <v>6.25</v>
      </c>
      <c r="M2697" s="4">
        <v>12</v>
      </c>
      <c r="N2697" s="5">
        <v>17.887499999999999</v>
      </c>
      <c r="O2697" s="5">
        <v>1.4906250000000001</v>
      </c>
      <c r="P2697" s="4">
        <v>214</v>
      </c>
      <c r="Q2697" s="6">
        <v>5.6074766355140202</v>
      </c>
      <c r="R2697" s="7">
        <v>3.7140186915887798</v>
      </c>
      <c r="S2697" s="6">
        <v>0</v>
      </c>
      <c r="T2697" s="5">
        <v>0</v>
      </c>
      <c r="U2697" s="5">
        <v>0</v>
      </c>
      <c r="V2697" s="5">
        <f t="shared" si="220"/>
        <v>17.887499999999999</v>
      </c>
      <c r="W2697" s="5">
        <f t="shared" si="216"/>
        <v>-17.887499999999999</v>
      </c>
      <c r="X2697" s="8">
        <f t="shared" si="217"/>
        <v>-1</v>
      </c>
      <c r="Y2697" s="4">
        <v>0</v>
      </c>
      <c r="Z2697" s="9" t="str">
        <f t="shared" si="218"/>
        <v>NA</v>
      </c>
      <c r="AA2697" s="10">
        <f t="shared" si="219"/>
        <v>0</v>
      </c>
    </row>
    <row r="2698" spans="1:27" x14ac:dyDescent="0.55000000000000004">
      <c r="A2698" s="3" t="s">
        <v>71</v>
      </c>
      <c r="B2698" s="3" t="s">
        <v>72</v>
      </c>
      <c r="C2698" s="3" t="s">
        <v>4440</v>
      </c>
      <c r="D2698" s="3" t="s">
        <v>258</v>
      </c>
      <c r="E2698" s="4" t="s">
        <v>47</v>
      </c>
      <c r="F2698" s="3" t="s">
        <v>113</v>
      </c>
      <c r="G2698" s="3" t="s">
        <v>114</v>
      </c>
      <c r="H2698" s="3" t="s">
        <v>34</v>
      </c>
      <c r="I2698" s="3" t="s">
        <v>77</v>
      </c>
      <c r="J2698" s="3" t="s">
        <v>36</v>
      </c>
      <c r="K2698" s="3" t="s">
        <v>42</v>
      </c>
      <c r="L2698" s="5">
        <v>6.25</v>
      </c>
      <c r="M2698" s="4">
        <v>9</v>
      </c>
      <c r="N2698" s="5">
        <v>17.887499999999999</v>
      </c>
      <c r="O2698" s="5">
        <v>1.9875</v>
      </c>
      <c r="P2698" s="4">
        <v>331</v>
      </c>
      <c r="Q2698" s="6">
        <v>2.7190332326284001</v>
      </c>
      <c r="R2698" s="7">
        <v>1.6033232628398799</v>
      </c>
      <c r="S2698" s="6">
        <v>0</v>
      </c>
      <c r="T2698" s="5">
        <v>0</v>
      </c>
      <c r="U2698" s="5">
        <v>0</v>
      </c>
      <c r="V2698" s="5">
        <f t="shared" si="220"/>
        <v>17.887499999999999</v>
      </c>
      <c r="W2698" s="5">
        <f t="shared" si="216"/>
        <v>-17.887499999999999</v>
      </c>
      <c r="X2698" s="8">
        <f t="shared" si="217"/>
        <v>-1</v>
      </c>
      <c r="Y2698" s="4">
        <v>0</v>
      </c>
      <c r="Z2698" s="9" t="str">
        <f t="shared" si="218"/>
        <v>NA</v>
      </c>
      <c r="AA2698" s="10">
        <f t="shared" si="219"/>
        <v>0</v>
      </c>
    </row>
    <row r="2699" spans="1:27" x14ac:dyDescent="0.55000000000000004">
      <c r="A2699" s="3" t="s">
        <v>71</v>
      </c>
      <c r="B2699" s="3" t="s">
        <v>72</v>
      </c>
      <c r="C2699" s="3" t="s">
        <v>4441</v>
      </c>
      <c r="D2699" s="3" t="s">
        <v>4442</v>
      </c>
      <c r="E2699" s="4" t="s">
        <v>47</v>
      </c>
      <c r="F2699" s="3" t="s">
        <v>32</v>
      </c>
      <c r="G2699" s="3" t="s">
        <v>685</v>
      </c>
      <c r="H2699" s="3" t="s">
        <v>34</v>
      </c>
      <c r="I2699" s="3" t="s">
        <v>77</v>
      </c>
      <c r="J2699" s="3" t="s">
        <v>36</v>
      </c>
      <c r="K2699" s="3" t="s">
        <v>61</v>
      </c>
      <c r="L2699" s="5">
        <v>6.25</v>
      </c>
      <c r="M2699" s="4">
        <v>15</v>
      </c>
      <c r="N2699" s="5">
        <v>17.987499937499997</v>
      </c>
      <c r="O2699" s="5">
        <v>1.1991666624999999</v>
      </c>
      <c r="P2699" s="4">
        <v>7185</v>
      </c>
      <c r="Q2699" s="6">
        <v>0.20876826722338201</v>
      </c>
      <c r="R2699" s="7">
        <v>2.7297425191370901</v>
      </c>
      <c r="S2699" s="6">
        <v>0</v>
      </c>
      <c r="T2699" s="5">
        <v>0</v>
      </c>
      <c r="U2699" s="5">
        <v>0</v>
      </c>
      <c r="V2699" s="5">
        <f t="shared" si="220"/>
        <v>17.987499937499997</v>
      </c>
      <c r="W2699" s="5">
        <f t="shared" si="216"/>
        <v>-17.987499937499997</v>
      </c>
      <c r="X2699" s="8">
        <f t="shared" si="217"/>
        <v>-1</v>
      </c>
      <c r="Y2699" s="4">
        <v>0</v>
      </c>
      <c r="Z2699" s="9" t="str">
        <f t="shared" si="218"/>
        <v>NA</v>
      </c>
      <c r="AA2699" s="10">
        <f t="shared" si="219"/>
        <v>0</v>
      </c>
    </row>
    <row r="2700" spans="1:27" x14ac:dyDescent="0.55000000000000004">
      <c r="A2700" s="3" t="s">
        <v>71</v>
      </c>
      <c r="B2700" s="3" t="s">
        <v>72</v>
      </c>
      <c r="C2700" s="3" t="s">
        <v>4443</v>
      </c>
      <c r="D2700" s="3" t="s">
        <v>690</v>
      </c>
      <c r="E2700" s="4" t="s">
        <v>47</v>
      </c>
      <c r="F2700" s="3" t="s">
        <v>75</v>
      </c>
      <c r="G2700" s="3" t="s">
        <v>282</v>
      </c>
      <c r="H2700" s="3" t="s">
        <v>34</v>
      </c>
      <c r="I2700" s="3" t="s">
        <v>77</v>
      </c>
      <c r="J2700" s="3" t="s">
        <v>36</v>
      </c>
      <c r="K2700" s="3" t="s">
        <v>61</v>
      </c>
      <c r="L2700" s="5">
        <v>6.25</v>
      </c>
      <c r="M2700" s="4">
        <v>8</v>
      </c>
      <c r="N2700" s="5">
        <v>18</v>
      </c>
      <c r="O2700" s="5">
        <v>2.25</v>
      </c>
      <c r="P2700" s="4">
        <v>80</v>
      </c>
      <c r="Q2700" s="6">
        <v>10</v>
      </c>
      <c r="R2700" s="7">
        <v>2.0462500000000001</v>
      </c>
      <c r="S2700" s="6">
        <v>0</v>
      </c>
      <c r="T2700" s="5">
        <v>0</v>
      </c>
      <c r="U2700" s="5">
        <v>0</v>
      </c>
      <c r="V2700" s="5">
        <f t="shared" si="220"/>
        <v>18</v>
      </c>
      <c r="W2700" s="5">
        <f t="shared" si="216"/>
        <v>-18</v>
      </c>
      <c r="X2700" s="8">
        <f t="shared" si="217"/>
        <v>-1</v>
      </c>
      <c r="Y2700" s="4">
        <v>0</v>
      </c>
      <c r="Z2700" s="9" t="str">
        <f t="shared" si="218"/>
        <v>NA</v>
      </c>
      <c r="AA2700" s="10">
        <f t="shared" si="219"/>
        <v>0</v>
      </c>
    </row>
    <row r="2701" spans="1:27" x14ac:dyDescent="0.55000000000000004">
      <c r="A2701" s="3" t="s">
        <v>71</v>
      </c>
      <c r="B2701" s="3" t="s">
        <v>72</v>
      </c>
      <c r="C2701" s="3" t="s">
        <v>4444</v>
      </c>
      <c r="D2701" s="3" t="s">
        <v>870</v>
      </c>
      <c r="E2701" s="4" t="s">
        <v>47</v>
      </c>
      <c r="F2701" s="3" t="s">
        <v>104</v>
      </c>
      <c r="G2701" s="3" t="s">
        <v>105</v>
      </c>
      <c r="H2701" s="3" t="s">
        <v>34</v>
      </c>
      <c r="I2701" s="3" t="s">
        <v>77</v>
      </c>
      <c r="J2701" s="3" t="s">
        <v>36</v>
      </c>
      <c r="K2701" s="3" t="s">
        <v>37</v>
      </c>
      <c r="L2701" s="5">
        <v>6.25</v>
      </c>
      <c r="M2701" s="4">
        <v>10</v>
      </c>
      <c r="N2701" s="5">
        <v>18.274999999999999</v>
      </c>
      <c r="O2701" s="5">
        <v>1.8274999999999999</v>
      </c>
      <c r="P2701" s="4">
        <v>258</v>
      </c>
      <c r="Q2701" s="6">
        <v>3.87596899224806</v>
      </c>
      <c r="R2701" s="7">
        <v>1.09542635658915</v>
      </c>
      <c r="S2701" s="6">
        <v>0</v>
      </c>
      <c r="T2701" s="5">
        <v>0</v>
      </c>
      <c r="U2701" s="5">
        <v>0</v>
      </c>
      <c r="V2701" s="5">
        <f t="shared" si="220"/>
        <v>18.274999999999999</v>
      </c>
      <c r="W2701" s="5">
        <f t="shared" si="216"/>
        <v>-18.274999999999999</v>
      </c>
      <c r="X2701" s="8">
        <f t="shared" si="217"/>
        <v>-1</v>
      </c>
      <c r="Y2701" s="4">
        <v>0</v>
      </c>
      <c r="Z2701" s="9" t="str">
        <f t="shared" si="218"/>
        <v>NA</v>
      </c>
      <c r="AA2701" s="10">
        <f t="shared" si="219"/>
        <v>0</v>
      </c>
    </row>
    <row r="2702" spans="1:27" x14ac:dyDescent="0.55000000000000004">
      <c r="A2702" s="3" t="s">
        <v>71</v>
      </c>
      <c r="B2702" s="3" t="s">
        <v>72</v>
      </c>
      <c r="C2702" s="3" t="s">
        <v>4445</v>
      </c>
      <c r="D2702" s="3" t="s">
        <v>4446</v>
      </c>
      <c r="E2702" s="4" t="s">
        <v>47</v>
      </c>
      <c r="F2702" s="3" t="s">
        <v>173</v>
      </c>
      <c r="G2702" s="3" t="s">
        <v>2718</v>
      </c>
      <c r="H2702" s="3" t="s">
        <v>34</v>
      </c>
      <c r="I2702" s="3" t="s">
        <v>77</v>
      </c>
      <c r="J2702" s="3" t="s">
        <v>36</v>
      </c>
      <c r="K2702" s="3" t="s">
        <v>42</v>
      </c>
      <c r="L2702" s="5">
        <v>6.25</v>
      </c>
      <c r="M2702" s="4">
        <v>9</v>
      </c>
      <c r="N2702" s="5">
        <v>18.512499937500003</v>
      </c>
      <c r="O2702" s="5">
        <v>2.0569444375000003</v>
      </c>
      <c r="P2702" s="4">
        <v>118</v>
      </c>
      <c r="Q2702" s="6">
        <v>7.6271186440678003</v>
      </c>
      <c r="R2702" s="7">
        <v>3.50084745762712</v>
      </c>
      <c r="S2702" s="6">
        <v>0</v>
      </c>
      <c r="T2702" s="5">
        <v>0</v>
      </c>
      <c r="U2702" s="5">
        <v>0</v>
      </c>
      <c r="V2702" s="5">
        <f t="shared" si="220"/>
        <v>18.512499937500003</v>
      </c>
      <c r="W2702" s="5">
        <f t="shared" si="216"/>
        <v>-18.512499937500003</v>
      </c>
      <c r="X2702" s="8">
        <f t="shared" si="217"/>
        <v>-1</v>
      </c>
      <c r="Y2702" s="4">
        <v>0</v>
      </c>
      <c r="Z2702" s="9" t="str">
        <f t="shared" si="218"/>
        <v>NA</v>
      </c>
      <c r="AA2702" s="10">
        <f t="shared" si="219"/>
        <v>0</v>
      </c>
    </row>
    <row r="2703" spans="1:27" x14ac:dyDescent="0.55000000000000004">
      <c r="A2703" s="3" t="s">
        <v>71</v>
      </c>
      <c r="B2703" s="3" t="s">
        <v>72</v>
      </c>
      <c r="C2703" s="3" t="s">
        <v>4447</v>
      </c>
      <c r="D2703" s="3" t="s">
        <v>136</v>
      </c>
      <c r="E2703" s="4" t="s">
        <v>47</v>
      </c>
      <c r="F2703" s="3" t="s">
        <v>40</v>
      </c>
      <c r="G2703" s="3" t="s">
        <v>2770</v>
      </c>
      <c r="H2703" s="3" t="s">
        <v>34</v>
      </c>
      <c r="I2703" s="3" t="s">
        <v>77</v>
      </c>
      <c r="J2703" s="3" t="s">
        <v>36</v>
      </c>
      <c r="K2703" s="3" t="s">
        <v>42</v>
      </c>
      <c r="L2703" s="5">
        <v>6.25</v>
      </c>
      <c r="M2703" s="4">
        <v>10</v>
      </c>
      <c r="N2703" s="5">
        <v>18.637499999999999</v>
      </c>
      <c r="O2703" s="5">
        <v>1.86375</v>
      </c>
      <c r="P2703" s="4">
        <v>43</v>
      </c>
      <c r="Q2703" s="6">
        <v>23.255813953488399</v>
      </c>
      <c r="R2703" s="7">
        <v>1.4186046511627901</v>
      </c>
      <c r="S2703" s="6">
        <v>0</v>
      </c>
      <c r="T2703" s="5">
        <v>0</v>
      </c>
      <c r="U2703" s="5">
        <v>0</v>
      </c>
      <c r="V2703" s="5">
        <f t="shared" si="220"/>
        <v>18.637499999999999</v>
      </c>
      <c r="W2703" s="5">
        <f t="shared" si="216"/>
        <v>-18.637499999999999</v>
      </c>
      <c r="X2703" s="8">
        <f t="shared" si="217"/>
        <v>-1</v>
      </c>
      <c r="Y2703" s="4">
        <v>0</v>
      </c>
      <c r="Z2703" s="9" t="str">
        <f t="shared" si="218"/>
        <v>NA</v>
      </c>
      <c r="AA2703" s="10">
        <f t="shared" si="219"/>
        <v>0</v>
      </c>
    </row>
    <row r="2704" spans="1:27" x14ac:dyDescent="0.55000000000000004">
      <c r="A2704" s="3" t="s">
        <v>71</v>
      </c>
      <c r="B2704" s="3" t="s">
        <v>72</v>
      </c>
      <c r="C2704" s="3" t="s">
        <v>4448</v>
      </c>
      <c r="D2704" s="3" t="s">
        <v>297</v>
      </c>
      <c r="E2704" s="4" t="s">
        <v>47</v>
      </c>
      <c r="F2704" s="3" t="s">
        <v>40</v>
      </c>
      <c r="G2704" s="3" t="s">
        <v>2987</v>
      </c>
      <c r="H2704" s="3" t="s">
        <v>34</v>
      </c>
      <c r="I2704" s="3" t="s">
        <v>77</v>
      </c>
      <c r="J2704" s="3" t="s">
        <v>36</v>
      </c>
      <c r="K2704" s="3" t="s">
        <v>42</v>
      </c>
      <c r="L2704" s="5">
        <v>6.25</v>
      </c>
      <c r="M2704" s="4">
        <v>7</v>
      </c>
      <c r="N2704" s="5">
        <v>18.637499999999999</v>
      </c>
      <c r="O2704" s="5">
        <v>2.6625000000000001</v>
      </c>
      <c r="P2704" s="4">
        <v>24</v>
      </c>
      <c r="Q2704" s="6">
        <v>29.1666666666667</v>
      </c>
      <c r="R2704" s="7">
        <v>1.0416666666666701</v>
      </c>
      <c r="S2704" s="6">
        <v>0</v>
      </c>
      <c r="T2704" s="5">
        <v>0</v>
      </c>
      <c r="U2704" s="5">
        <v>0</v>
      </c>
      <c r="V2704" s="5">
        <f t="shared" si="220"/>
        <v>18.637499999999999</v>
      </c>
      <c r="W2704" s="5">
        <f t="shared" si="216"/>
        <v>-18.637499999999999</v>
      </c>
      <c r="X2704" s="8">
        <f t="shared" si="217"/>
        <v>-1</v>
      </c>
      <c r="Y2704" s="4">
        <v>0</v>
      </c>
      <c r="Z2704" s="9" t="str">
        <f t="shared" si="218"/>
        <v>NA</v>
      </c>
      <c r="AA2704" s="10">
        <f t="shared" si="219"/>
        <v>0</v>
      </c>
    </row>
    <row r="2705" spans="1:27" x14ac:dyDescent="0.55000000000000004">
      <c r="A2705" s="3" t="s">
        <v>71</v>
      </c>
      <c r="B2705" s="3" t="s">
        <v>72</v>
      </c>
      <c r="C2705" s="3" t="s">
        <v>4449</v>
      </c>
      <c r="D2705" s="3" t="s">
        <v>4450</v>
      </c>
      <c r="E2705" s="4" t="s">
        <v>47</v>
      </c>
      <c r="F2705" s="3" t="s">
        <v>173</v>
      </c>
      <c r="G2705" s="3" t="s">
        <v>188</v>
      </c>
      <c r="H2705" s="3" t="s">
        <v>34</v>
      </c>
      <c r="I2705" s="3" t="s">
        <v>77</v>
      </c>
      <c r="J2705" s="3" t="s">
        <v>36</v>
      </c>
      <c r="K2705" s="3" t="s">
        <v>42</v>
      </c>
      <c r="L2705" s="5">
        <v>6.25</v>
      </c>
      <c r="M2705" s="4">
        <v>17</v>
      </c>
      <c r="N2705" s="5">
        <v>18.649999812499999</v>
      </c>
      <c r="O2705" s="5">
        <v>1.0970588125</v>
      </c>
      <c r="P2705" s="4">
        <v>235</v>
      </c>
      <c r="Q2705" s="6">
        <v>7.2340425531914896</v>
      </c>
      <c r="R2705" s="7">
        <v>2.1297872340425501</v>
      </c>
      <c r="S2705" s="6">
        <v>0</v>
      </c>
      <c r="T2705" s="5">
        <v>0</v>
      </c>
      <c r="U2705" s="5">
        <v>0</v>
      </c>
      <c r="V2705" s="5">
        <f t="shared" si="220"/>
        <v>18.649999812499999</v>
      </c>
      <c r="W2705" s="5">
        <f t="shared" si="216"/>
        <v>-18.649999812499999</v>
      </c>
      <c r="X2705" s="8">
        <f t="shared" si="217"/>
        <v>-1</v>
      </c>
      <c r="Y2705" s="4">
        <v>0</v>
      </c>
      <c r="Z2705" s="9" t="str">
        <f t="shared" si="218"/>
        <v>NA</v>
      </c>
      <c r="AA2705" s="10">
        <f t="shared" si="219"/>
        <v>0</v>
      </c>
    </row>
    <row r="2706" spans="1:27" x14ac:dyDescent="0.55000000000000004">
      <c r="A2706" s="3" t="s">
        <v>71</v>
      </c>
      <c r="B2706" s="3" t="s">
        <v>72</v>
      </c>
      <c r="C2706" s="3" t="s">
        <v>4451</v>
      </c>
      <c r="D2706" s="3" t="s">
        <v>3440</v>
      </c>
      <c r="E2706" s="4" t="s">
        <v>47</v>
      </c>
      <c r="F2706" s="3" t="s">
        <v>104</v>
      </c>
      <c r="G2706" s="3" t="s">
        <v>3008</v>
      </c>
      <c r="H2706" s="3" t="s">
        <v>34</v>
      </c>
      <c r="I2706" s="3" t="s">
        <v>77</v>
      </c>
      <c r="J2706" s="3" t="s">
        <v>36</v>
      </c>
      <c r="K2706" s="3" t="s">
        <v>61</v>
      </c>
      <c r="L2706" s="5">
        <v>6.25</v>
      </c>
      <c r="M2706" s="4">
        <v>4</v>
      </c>
      <c r="N2706" s="5">
        <v>18.649999999999999</v>
      </c>
      <c r="O2706" s="5">
        <v>4.6624999999999996</v>
      </c>
      <c r="P2706" s="4">
        <v>20</v>
      </c>
      <c r="Q2706" s="6">
        <v>20</v>
      </c>
      <c r="R2706" s="7">
        <v>1.1000000000000001</v>
      </c>
      <c r="S2706" s="6">
        <v>0</v>
      </c>
      <c r="T2706" s="5">
        <v>0</v>
      </c>
      <c r="U2706" s="5">
        <v>0</v>
      </c>
      <c r="V2706" s="5">
        <f t="shared" si="220"/>
        <v>18.649999999999999</v>
      </c>
      <c r="W2706" s="5">
        <f t="shared" si="216"/>
        <v>-18.649999999999999</v>
      </c>
      <c r="X2706" s="8">
        <f t="shared" si="217"/>
        <v>-1</v>
      </c>
      <c r="Y2706" s="4">
        <v>0</v>
      </c>
      <c r="Z2706" s="9" t="str">
        <f t="shared" si="218"/>
        <v>NA</v>
      </c>
      <c r="AA2706" s="10">
        <f t="shared" si="219"/>
        <v>0</v>
      </c>
    </row>
    <row r="2707" spans="1:27" x14ac:dyDescent="0.55000000000000004">
      <c r="A2707" s="3" t="s">
        <v>71</v>
      </c>
      <c r="B2707" s="3" t="s">
        <v>72</v>
      </c>
      <c r="C2707" s="3" t="s">
        <v>4452</v>
      </c>
      <c r="D2707" s="3" t="s">
        <v>3812</v>
      </c>
      <c r="E2707" s="4" t="s">
        <v>47</v>
      </c>
      <c r="F2707" s="3" t="s">
        <v>262</v>
      </c>
      <c r="G2707" s="3" t="s">
        <v>2860</v>
      </c>
      <c r="H2707" s="3" t="s">
        <v>34</v>
      </c>
      <c r="I2707" s="3" t="s">
        <v>77</v>
      </c>
      <c r="J2707" s="3" t="s">
        <v>36</v>
      </c>
      <c r="K2707" s="3" t="s">
        <v>61</v>
      </c>
      <c r="L2707" s="5">
        <v>6.25</v>
      </c>
      <c r="M2707" s="4">
        <v>6</v>
      </c>
      <c r="N2707" s="5">
        <v>18.699999975000001</v>
      </c>
      <c r="O2707" s="5">
        <v>3.1166666625000001</v>
      </c>
      <c r="P2707" s="4">
        <v>191</v>
      </c>
      <c r="Q2707" s="6">
        <v>3.1413612565445002</v>
      </c>
      <c r="R2707" s="7">
        <v>1.97047120418848</v>
      </c>
      <c r="S2707" s="6">
        <v>0</v>
      </c>
      <c r="T2707" s="5">
        <v>0</v>
      </c>
      <c r="U2707" s="5">
        <v>0</v>
      </c>
      <c r="V2707" s="5">
        <f t="shared" si="220"/>
        <v>18.699999975000001</v>
      </c>
      <c r="W2707" s="5">
        <f t="shared" si="216"/>
        <v>-18.699999975000001</v>
      </c>
      <c r="X2707" s="8">
        <f t="shared" si="217"/>
        <v>-1</v>
      </c>
      <c r="Y2707" s="4">
        <v>0</v>
      </c>
      <c r="Z2707" s="9" t="str">
        <f t="shared" si="218"/>
        <v>NA</v>
      </c>
      <c r="AA2707" s="10">
        <f t="shared" si="219"/>
        <v>0</v>
      </c>
    </row>
    <row r="2708" spans="1:27" x14ac:dyDescent="0.55000000000000004">
      <c r="A2708" s="3" t="s">
        <v>71</v>
      </c>
      <c r="B2708" s="3" t="s">
        <v>72</v>
      </c>
      <c r="C2708" s="3" t="s">
        <v>4453</v>
      </c>
      <c r="D2708" s="3" t="s">
        <v>1985</v>
      </c>
      <c r="E2708" s="4" t="s">
        <v>47</v>
      </c>
      <c r="F2708" s="3" t="s">
        <v>173</v>
      </c>
      <c r="G2708" s="3" t="s">
        <v>474</v>
      </c>
      <c r="H2708" s="3" t="s">
        <v>475</v>
      </c>
      <c r="I2708" s="3" t="s">
        <v>77</v>
      </c>
      <c r="J2708" s="3" t="s">
        <v>36</v>
      </c>
      <c r="K2708" s="3" t="s">
        <v>42</v>
      </c>
      <c r="L2708" s="5">
        <v>6.25</v>
      </c>
      <c r="M2708" s="4">
        <v>13</v>
      </c>
      <c r="N2708" s="5">
        <v>18.712499975</v>
      </c>
      <c r="O2708" s="5">
        <v>1.4394230750000001</v>
      </c>
      <c r="P2708" s="4">
        <v>273</v>
      </c>
      <c r="Q2708" s="6">
        <v>4.7619047619047601</v>
      </c>
      <c r="R2708" s="7">
        <v>1.38205128205128</v>
      </c>
      <c r="S2708" s="6">
        <v>0</v>
      </c>
      <c r="T2708" s="5">
        <v>0</v>
      </c>
      <c r="U2708" s="5">
        <v>0</v>
      </c>
      <c r="V2708" s="5">
        <f t="shared" si="220"/>
        <v>18.712499975</v>
      </c>
      <c r="W2708" s="5">
        <f t="shared" si="216"/>
        <v>-18.712499975</v>
      </c>
      <c r="X2708" s="8">
        <f t="shared" si="217"/>
        <v>-1</v>
      </c>
      <c r="Y2708" s="4">
        <v>0</v>
      </c>
      <c r="Z2708" s="9" t="str">
        <f t="shared" si="218"/>
        <v>NA</v>
      </c>
      <c r="AA2708" s="10">
        <f t="shared" si="219"/>
        <v>0</v>
      </c>
    </row>
    <row r="2709" spans="1:27" x14ac:dyDescent="0.55000000000000004">
      <c r="A2709" s="3" t="s">
        <v>71</v>
      </c>
      <c r="B2709" s="3" t="s">
        <v>72</v>
      </c>
      <c r="C2709" s="3" t="s">
        <v>4454</v>
      </c>
      <c r="D2709" s="3" t="s">
        <v>2638</v>
      </c>
      <c r="E2709" s="4" t="s">
        <v>47</v>
      </c>
      <c r="F2709" s="3" t="s">
        <v>75</v>
      </c>
      <c r="G2709" s="3" t="s">
        <v>76</v>
      </c>
      <c r="H2709" s="3" t="s">
        <v>34</v>
      </c>
      <c r="I2709" s="3" t="s">
        <v>77</v>
      </c>
      <c r="J2709" s="3" t="s">
        <v>36</v>
      </c>
      <c r="K2709" s="3" t="s">
        <v>42</v>
      </c>
      <c r="L2709" s="5">
        <v>6.25</v>
      </c>
      <c r="M2709" s="4">
        <v>11</v>
      </c>
      <c r="N2709" s="5">
        <v>18.724999974999999</v>
      </c>
      <c r="O2709" s="5">
        <v>1.702272725</v>
      </c>
      <c r="P2709" s="4">
        <v>97</v>
      </c>
      <c r="Q2709" s="6">
        <v>11.340206185567</v>
      </c>
      <c r="R2709" s="7">
        <v>1.2467010309278399</v>
      </c>
      <c r="S2709" s="6">
        <v>0</v>
      </c>
      <c r="T2709" s="5">
        <v>0</v>
      </c>
      <c r="U2709" s="5">
        <v>0</v>
      </c>
      <c r="V2709" s="5">
        <f t="shared" si="220"/>
        <v>18.724999974999999</v>
      </c>
      <c r="W2709" s="5">
        <f t="shared" si="216"/>
        <v>-18.724999974999999</v>
      </c>
      <c r="X2709" s="8">
        <f t="shared" si="217"/>
        <v>-1</v>
      </c>
      <c r="Y2709" s="4">
        <v>0</v>
      </c>
      <c r="Z2709" s="9" t="str">
        <f t="shared" si="218"/>
        <v>NA</v>
      </c>
      <c r="AA2709" s="10">
        <f t="shared" si="219"/>
        <v>0</v>
      </c>
    </row>
    <row r="2710" spans="1:27" x14ac:dyDescent="0.55000000000000004">
      <c r="A2710" s="3" t="s">
        <v>71</v>
      </c>
      <c r="B2710" s="3" t="s">
        <v>72</v>
      </c>
      <c r="C2710" s="3" t="s">
        <v>4455</v>
      </c>
      <c r="D2710" s="3" t="s">
        <v>249</v>
      </c>
      <c r="E2710" s="4" t="s">
        <v>47</v>
      </c>
      <c r="F2710" s="3" t="s">
        <v>133</v>
      </c>
      <c r="G2710" s="3" t="s">
        <v>134</v>
      </c>
      <c r="H2710" s="3" t="s">
        <v>34</v>
      </c>
      <c r="I2710" s="3" t="s">
        <v>77</v>
      </c>
      <c r="J2710" s="3" t="s">
        <v>36</v>
      </c>
      <c r="K2710" s="3" t="s">
        <v>42</v>
      </c>
      <c r="L2710" s="5">
        <v>6.25</v>
      </c>
      <c r="M2710" s="4">
        <v>7</v>
      </c>
      <c r="N2710" s="5">
        <v>18.86249995</v>
      </c>
      <c r="O2710" s="5">
        <v>2.6946428500000001</v>
      </c>
      <c r="P2710" s="4">
        <v>331</v>
      </c>
      <c r="Q2710" s="6">
        <v>2.1148036253776401</v>
      </c>
      <c r="R2710" s="7">
        <v>1.42930513595166</v>
      </c>
      <c r="S2710" s="6">
        <v>0</v>
      </c>
      <c r="T2710" s="5">
        <v>0</v>
      </c>
      <c r="U2710" s="5">
        <v>0</v>
      </c>
      <c r="V2710" s="5">
        <f t="shared" si="220"/>
        <v>18.86249995</v>
      </c>
      <c r="W2710" s="5">
        <f t="shared" si="216"/>
        <v>-18.86249995</v>
      </c>
      <c r="X2710" s="8">
        <f t="shared" si="217"/>
        <v>-1</v>
      </c>
      <c r="Y2710" s="4">
        <v>0</v>
      </c>
      <c r="Z2710" s="9" t="str">
        <f t="shared" si="218"/>
        <v>NA</v>
      </c>
      <c r="AA2710" s="10">
        <f t="shared" si="219"/>
        <v>0</v>
      </c>
    </row>
    <row r="2711" spans="1:27" x14ac:dyDescent="0.55000000000000004">
      <c r="A2711" s="3" t="s">
        <v>71</v>
      </c>
      <c r="B2711" s="3" t="s">
        <v>72</v>
      </c>
      <c r="C2711" s="3" t="s">
        <v>4456</v>
      </c>
      <c r="D2711" s="3" t="s">
        <v>3275</v>
      </c>
      <c r="E2711" s="4" t="s">
        <v>47</v>
      </c>
      <c r="F2711" s="3" t="s">
        <v>32</v>
      </c>
      <c r="G2711" s="3" t="s">
        <v>170</v>
      </c>
      <c r="H2711" s="3" t="s">
        <v>34</v>
      </c>
      <c r="I2711" s="3" t="s">
        <v>77</v>
      </c>
      <c r="J2711" s="3" t="s">
        <v>36</v>
      </c>
      <c r="K2711" s="3" t="s">
        <v>42</v>
      </c>
      <c r="L2711" s="5">
        <v>6.25</v>
      </c>
      <c r="M2711" s="4">
        <v>14</v>
      </c>
      <c r="N2711" s="5">
        <v>18.874999850000002</v>
      </c>
      <c r="O2711" s="5">
        <v>1.3482142750000001</v>
      </c>
      <c r="P2711" s="4">
        <v>1201</v>
      </c>
      <c r="Q2711" s="6">
        <v>1.16569525395504</v>
      </c>
      <c r="R2711" s="7">
        <v>2.9910074937552</v>
      </c>
      <c r="S2711" s="6">
        <v>0</v>
      </c>
      <c r="T2711" s="5">
        <v>0</v>
      </c>
      <c r="U2711" s="5">
        <v>0</v>
      </c>
      <c r="V2711" s="5">
        <f t="shared" si="220"/>
        <v>18.874999850000002</v>
      </c>
      <c r="W2711" s="5">
        <f t="shared" si="216"/>
        <v>-18.874999850000002</v>
      </c>
      <c r="X2711" s="8">
        <f t="shared" si="217"/>
        <v>-1</v>
      </c>
      <c r="Y2711" s="4">
        <v>0</v>
      </c>
      <c r="Z2711" s="9" t="str">
        <f t="shared" si="218"/>
        <v>NA</v>
      </c>
      <c r="AA2711" s="10">
        <f t="shared" si="219"/>
        <v>0</v>
      </c>
    </row>
    <row r="2712" spans="1:27" x14ac:dyDescent="0.55000000000000004">
      <c r="A2712" s="3" t="s">
        <v>71</v>
      </c>
      <c r="B2712" s="3" t="s">
        <v>72</v>
      </c>
      <c r="C2712" s="3" t="s">
        <v>4457</v>
      </c>
      <c r="D2712" s="3" t="s">
        <v>205</v>
      </c>
      <c r="E2712" s="4" t="s">
        <v>47</v>
      </c>
      <c r="F2712" s="3" t="s">
        <v>137</v>
      </c>
      <c r="G2712" s="3" t="s">
        <v>2863</v>
      </c>
      <c r="H2712" s="3" t="s">
        <v>34</v>
      </c>
      <c r="I2712" s="3" t="s">
        <v>77</v>
      </c>
      <c r="J2712" s="3" t="s">
        <v>36</v>
      </c>
      <c r="K2712" s="3" t="s">
        <v>42</v>
      </c>
      <c r="L2712" s="5">
        <v>6.25</v>
      </c>
      <c r="M2712" s="4">
        <v>7</v>
      </c>
      <c r="N2712" s="5">
        <v>18.949999949999999</v>
      </c>
      <c r="O2712" s="5">
        <v>2.7071428499999999</v>
      </c>
      <c r="P2712" s="4">
        <v>60</v>
      </c>
      <c r="Q2712" s="6">
        <v>11.6666666666667</v>
      </c>
      <c r="R2712" s="7">
        <v>1.1665000000000001</v>
      </c>
      <c r="S2712" s="6">
        <v>0</v>
      </c>
      <c r="T2712" s="5">
        <v>0</v>
      </c>
      <c r="U2712" s="5">
        <v>0</v>
      </c>
      <c r="V2712" s="5">
        <f t="shared" si="220"/>
        <v>18.949999949999999</v>
      </c>
      <c r="W2712" s="5">
        <f t="shared" si="216"/>
        <v>-18.949999949999999</v>
      </c>
      <c r="X2712" s="8">
        <f t="shared" si="217"/>
        <v>-1</v>
      </c>
      <c r="Y2712" s="4">
        <v>0</v>
      </c>
      <c r="Z2712" s="9" t="str">
        <f t="shared" si="218"/>
        <v>NA</v>
      </c>
      <c r="AA2712" s="10">
        <f t="shared" si="219"/>
        <v>0</v>
      </c>
    </row>
    <row r="2713" spans="1:27" x14ac:dyDescent="0.55000000000000004">
      <c r="A2713" s="3" t="s">
        <v>71</v>
      </c>
      <c r="B2713" s="3" t="s">
        <v>72</v>
      </c>
      <c r="C2713" s="3" t="s">
        <v>4458</v>
      </c>
      <c r="D2713" s="3" t="s">
        <v>585</v>
      </c>
      <c r="E2713" s="4" t="s">
        <v>47</v>
      </c>
      <c r="F2713" s="3" t="s">
        <v>32</v>
      </c>
      <c r="G2713" s="3" t="s">
        <v>377</v>
      </c>
      <c r="H2713" s="3" t="s">
        <v>34</v>
      </c>
      <c r="I2713" s="3" t="s">
        <v>77</v>
      </c>
      <c r="J2713" s="3" t="s">
        <v>36</v>
      </c>
      <c r="K2713" s="3" t="s">
        <v>61</v>
      </c>
      <c r="L2713" s="5">
        <v>6.25</v>
      </c>
      <c r="M2713" s="4">
        <v>10</v>
      </c>
      <c r="N2713" s="5">
        <v>18.962499999999999</v>
      </c>
      <c r="O2713" s="5">
        <v>1.89625</v>
      </c>
      <c r="P2713" s="4">
        <v>281</v>
      </c>
      <c r="Q2713" s="6">
        <v>3.5587188612099601</v>
      </c>
      <c r="R2713" s="7">
        <v>1.32597864768683</v>
      </c>
      <c r="S2713" s="6">
        <v>0</v>
      </c>
      <c r="T2713" s="5">
        <v>0</v>
      </c>
      <c r="U2713" s="5">
        <v>0</v>
      </c>
      <c r="V2713" s="5">
        <f t="shared" si="220"/>
        <v>18.962499999999999</v>
      </c>
      <c r="W2713" s="5">
        <f t="shared" si="216"/>
        <v>-18.962499999999999</v>
      </c>
      <c r="X2713" s="8">
        <f t="shared" si="217"/>
        <v>-1</v>
      </c>
      <c r="Y2713" s="4">
        <v>0</v>
      </c>
      <c r="Z2713" s="9" t="str">
        <f t="shared" si="218"/>
        <v>NA</v>
      </c>
      <c r="AA2713" s="10">
        <f t="shared" si="219"/>
        <v>0</v>
      </c>
    </row>
    <row r="2714" spans="1:27" x14ac:dyDescent="0.55000000000000004">
      <c r="A2714" s="3" t="s">
        <v>71</v>
      </c>
      <c r="B2714" s="3" t="s">
        <v>72</v>
      </c>
      <c r="C2714" s="3" t="s">
        <v>4459</v>
      </c>
      <c r="D2714" s="3" t="s">
        <v>4460</v>
      </c>
      <c r="E2714" s="4" t="s">
        <v>47</v>
      </c>
      <c r="F2714" s="3" t="s">
        <v>173</v>
      </c>
      <c r="G2714" s="3" t="s">
        <v>2699</v>
      </c>
      <c r="H2714" s="3" t="s">
        <v>34</v>
      </c>
      <c r="I2714" s="3" t="s">
        <v>77</v>
      </c>
      <c r="J2714" s="3" t="s">
        <v>36</v>
      </c>
      <c r="K2714" s="3" t="s">
        <v>42</v>
      </c>
      <c r="L2714" s="5">
        <v>6.25</v>
      </c>
      <c r="M2714" s="4">
        <v>8</v>
      </c>
      <c r="N2714" s="5">
        <v>19.024999999999999</v>
      </c>
      <c r="O2714" s="5">
        <v>2.3781249999999998</v>
      </c>
      <c r="P2714" s="4">
        <v>375</v>
      </c>
      <c r="Q2714" s="6">
        <v>2.1333333333333302</v>
      </c>
      <c r="R2714" s="7">
        <v>1.6122666666666701</v>
      </c>
      <c r="S2714" s="6">
        <v>0</v>
      </c>
      <c r="T2714" s="5">
        <v>0</v>
      </c>
      <c r="U2714" s="5">
        <v>0</v>
      </c>
      <c r="V2714" s="5">
        <f t="shared" si="220"/>
        <v>19.024999999999999</v>
      </c>
      <c r="W2714" s="5">
        <f t="shared" si="216"/>
        <v>-19.024999999999999</v>
      </c>
      <c r="X2714" s="8">
        <f t="shared" si="217"/>
        <v>-1</v>
      </c>
      <c r="Y2714" s="4">
        <v>0</v>
      </c>
      <c r="Z2714" s="9" t="str">
        <f t="shared" si="218"/>
        <v>NA</v>
      </c>
      <c r="AA2714" s="10">
        <f t="shared" si="219"/>
        <v>0</v>
      </c>
    </row>
    <row r="2715" spans="1:27" x14ac:dyDescent="0.55000000000000004">
      <c r="A2715" s="3" t="s">
        <v>71</v>
      </c>
      <c r="B2715" s="3" t="s">
        <v>72</v>
      </c>
      <c r="C2715" s="3" t="s">
        <v>4461</v>
      </c>
      <c r="D2715" s="3" t="s">
        <v>2644</v>
      </c>
      <c r="E2715" s="4" t="s">
        <v>47</v>
      </c>
      <c r="F2715" s="3" t="s">
        <v>262</v>
      </c>
      <c r="G2715" s="3" t="s">
        <v>302</v>
      </c>
      <c r="H2715" s="3" t="s">
        <v>34</v>
      </c>
      <c r="I2715" s="3" t="s">
        <v>77</v>
      </c>
      <c r="J2715" s="3" t="s">
        <v>36</v>
      </c>
      <c r="K2715" s="3" t="s">
        <v>42</v>
      </c>
      <c r="L2715" s="5">
        <v>6.25</v>
      </c>
      <c r="M2715" s="4">
        <v>7</v>
      </c>
      <c r="N2715" s="5">
        <v>19.112499962500003</v>
      </c>
      <c r="O2715" s="5">
        <v>2.7303571375000004</v>
      </c>
      <c r="P2715" s="4">
        <v>22</v>
      </c>
      <c r="Q2715" s="6">
        <v>31.818181818181799</v>
      </c>
      <c r="R2715" s="7">
        <v>1.1818181818181801</v>
      </c>
      <c r="S2715" s="6">
        <v>0</v>
      </c>
      <c r="T2715" s="5">
        <v>0</v>
      </c>
      <c r="U2715" s="5">
        <v>0</v>
      </c>
      <c r="V2715" s="5">
        <f t="shared" si="220"/>
        <v>19.112499962500003</v>
      </c>
      <c r="W2715" s="5">
        <f t="shared" si="216"/>
        <v>-19.112499962500003</v>
      </c>
      <c r="X2715" s="8">
        <f t="shared" si="217"/>
        <v>-1</v>
      </c>
      <c r="Y2715" s="4">
        <v>0</v>
      </c>
      <c r="Z2715" s="9" t="str">
        <f t="shared" si="218"/>
        <v>NA</v>
      </c>
      <c r="AA2715" s="10">
        <f t="shared" si="219"/>
        <v>0</v>
      </c>
    </row>
    <row r="2716" spans="1:27" x14ac:dyDescent="0.55000000000000004">
      <c r="A2716" s="3" t="s">
        <v>71</v>
      </c>
      <c r="B2716" s="3" t="s">
        <v>72</v>
      </c>
      <c r="C2716" s="3" t="s">
        <v>4462</v>
      </c>
      <c r="D2716" s="3" t="s">
        <v>276</v>
      </c>
      <c r="E2716" s="4" t="s">
        <v>47</v>
      </c>
      <c r="F2716" s="3" t="s">
        <v>133</v>
      </c>
      <c r="G2716" s="3" t="s">
        <v>134</v>
      </c>
      <c r="H2716" s="3" t="s">
        <v>34</v>
      </c>
      <c r="I2716" s="3" t="s">
        <v>77</v>
      </c>
      <c r="J2716" s="3" t="s">
        <v>36</v>
      </c>
      <c r="K2716" s="3" t="s">
        <v>42</v>
      </c>
      <c r="L2716" s="5">
        <v>6.25</v>
      </c>
      <c r="M2716" s="4">
        <v>9</v>
      </c>
      <c r="N2716" s="5">
        <v>19.1624999625</v>
      </c>
      <c r="O2716" s="5">
        <v>2.1291666624999999</v>
      </c>
      <c r="P2716" s="4">
        <v>88</v>
      </c>
      <c r="Q2716" s="6">
        <v>10.2272727272727</v>
      </c>
      <c r="R2716" s="7">
        <v>2.0772727272727298</v>
      </c>
      <c r="S2716" s="6">
        <v>0</v>
      </c>
      <c r="T2716" s="5">
        <v>0</v>
      </c>
      <c r="U2716" s="5">
        <v>0</v>
      </c>
      <c r="V2716" s="5">
        <f t="shared" si="220"/>
        <v>19.1624999625</v>
      </c>
      <c r="W2716" s="5">
        <f t="shared" si="216"/>
        <v>-19.1624999625</v>
      </c>
      <c r="X2716" s="8">
        <f t="shared" si="217"/>
        <v>-1</v>
      </c>
      <c r="Y2716" s="4">
        <v>0</v>
      </c>
      <c r="Z2716" s="9" t="str">
        <f t="shared" si="218"/>
        <v>NA</v>
      </c>
      <c r="AA2716" s="10">
        <f t="shared" si="219"/>
        <v>0</v>
      </c>
    </row>
    <row r="2717" spans="1:27" x14ac:dyDescent="0.55000000000000004">
      <c r="A2717" s="3" t="s">
        <v>71</v>
      </c>
      <c r="B2717" s="3" t="s">
        <v>72</v>
      </c>
      <c r="C2717" s="3" t="s">
        <v>4463</v>
      </c>
      <c r="D2717" s="3" t="s">
        <v>4464</v>
      </c>
      <c r="E2717" s="4" t="s">
        <v>47</v>
      </c>
      <c r="F2717" s="3" t="s">
        <v>173</v>
      </c>
      <c r="G2717" s="3" t="s">
        <v>3044</v>
      </c>
      <c r="H2717" s="3" t="s">
        <v>34</v>
      </c>
      <c r="I2717" s="3" t="s">
        <v>77</v>
      </c>
      <c r="J2717" s="3" t="s">
        <v>36</v>
      </c>
      <c r="K2717" s="3" t="s">
        <v>42</v>
      </c>
      <c r="L2717" s="5">
        <v>6.25</v>
      </c>
      <c r="M2717" s="4">
        <v>7</v>
      </c>
      <c r="N2717" s="5">
        <v>19.187499975000001</v>
      </c>
      <c r="O2717" s="5">
        <v>2.7410714250000003</v>
      </c>
      <c r="P2717" s="4">
        <v>207</v>
      </c>
      <c r="Q2717" s="6">
        <v>3.3816425120772902</v>
      </c>
      <c r="R2717" s="7">
        <v>2.3753623188405801</v>
      </c>
      <c r="S2717" s="6">
        <v>0</v>
      </c>
      <c r="T2717" s="5">
        <v>0</v>
      </c>
      <c r="U2717" s="5">
        <v>0</v>
      </c>
      <c r="V2717" s="5">
        <f t="shared" si="220"/>
        <v>19.187499975000001</v>
      </c>
      <c r="W2717" s="5">
        <f t="shared" si="216"/>
        <v>-19.187499975000001</v>
      </c>
      <c r="X2717" s="8">
        <f t="shared" si="217"/>
        <v>-1</v>
      </c>
      <c r="Y2717" s="4">
        <v>0</v>
      </c>
      <c r="Z2717" s="9" t="str">
        <f t="shared" si="218"/>
        <v>NA</v>
      </c>
      <c r="AA2717" s="10">
        <f t="shared" si="219"/>
        <v>0</v>
      </c>
    </row>
    <row r="2718" spans="1:27" x14ac:dyDescent="0.55000000000000004">
      <c r="A2718" s="3" t="s">
        <v>71</v>
      </c>
      <c r="B2718" s="3" t="s">
        <v>72</v>
      </c>
      <c r="C2718" s="3" t="s">
        <v>4465</v>
      </c>
      <c r="D2718" s="3" t="s">
        <v>249</v>
      </c>
      <c r="E2718" s="4" t="s">
        <v>47</v>
      </c>
      <c r="F2718" s="3" t="s">
        <v>262</v>
      </c>
      <c r="G2718" s="3" t="s">
        <v>302</v>
      </c>
      <c r="H2718" s="3" t="s">
        <v>34</v>
      </c>
      <c r="I2718" s="3" t="s">
        <v>77</v>
      </c>
      <c r="J2718" s="3" t="s">
        <v>36</v>
      </c>
      <c r="K2718" s="3" t="s">
        <v>42</v>
      </c>
      <c r="L2718" s="5">
        <v>6.25</v>
      </c>
      <c r="M2718" s="4">
        <v>5</v>
      </c>
      <c r="N2718" s="5">
        <v>19.1875</v>
      </c>
      <c r="O2718" s="5">
        <v>3.8374999999999999</v>
      </c>
      <c r="P2718" s="4">
        <v>372</v>
      </c>
      <c r="Q2718" s="6">
        <v>1.34408602150538</v>
      </c>
      <c r="R2718" s="7">
        <v>1.5747311827957</v>
      </c>
      <c r="S2718" s="6">
        <v>0</v>
      </c>
      <c r="T2718" s="5">
        <v>0</v>
      </c>
      <c r="U2718" s="5">
        <v>0</v>
      </c>
      <c r="V2718" s="5">
        <f t="shared" si="220"/>
        <v>19.1875</v>
      </c>
      <c r="W2718" s="5">
        <f t="shared" si="216"/>
        <v>-19.1875</v>
      </c>
      <c r="X2718" s="8">
        <f t="shared" si="217"/>
        <v>-1</v>
      </c>
      <c r="Y2718" s="4">
        <v>0</v>
      </c>
      <c r="Z2718" s="9" t="str">
        <f t="shared" si="218"/>
        <v>NA</v>
      </c>
      <c r="AA2718" s="10">
        <f t="shared" si="219"/>
        <v>0</v>
      </c>
    </row>
    <row r="2719" spans="1:27" x14ac:dyDescent="0.55000000000000004">
      <c r="A2719" s="3" t="s">
        <v>71</v>
      </c>
      <c r="B2719" s="3" t="s">
        <v>72</v>
      </c>
      <c r="C2719" s="3" t="s">
        <v>4466</v>
      </c>
      <c r="D2719" s="3" t="s">
        <v>255</v>
      </c>
      <c r="E2719" s="4" t="s">
        <v>47</v>
      </c>
      <c r="F2719" s="3" t="s">
        <v>262</v>
      </c>
      <c r="G2719" s="3" t="s">
        <v>302</v>
      </c>
      <c r="H2719" s="3" t="s">
        <v>34</v>
      </c>
      <c r="I2719" s="3" t="s">
        <v>77</v>
      </c>
      <c r="J2719" s="3" t="s">
        <v>36</v>
      </c>
      <c r="K2719" s="3" t="s">
        <v>42</v>
      </c>
      <c r="L2719" s="5">
        <v>6.25</v>
      </c>
      <c r="M2719" s="4">
        <v>8</v>
      </c>
      <c r="N2719" s="5">
        <v>19.3125</v>
      </c>
      <c r="O2719" s="5">
        <v>2.4140625</v>
      </c>
      <c r="P2719" s="4">
        <v>124</v>
      </c>
      <c r="Q2719" s="6">
        <v>6.4516129032258096</v>
      </c>
      <c r="R2719" s="7">
        <v>1.22346774193548</v>
      </c>
      <c r="S2719" s="6">
        <v>0</v>
      </c>
      <c r="T2719" s="5">
        <v>0</v>
      </c>
      <c r="U2719" s="5">
        <v>0</v>
      </c>
      <c r="V2719" s="5">
        <f t="shared" si="220"/>
        <v>19.3125</v>
      </c>
      <c r="W2719" s="5">
        <f t="shared" si="216"/>
        <v>-19.3125</v>
      </c>
      <c r="X2719" s="8">
        <f t="shared" si="217"/>
        <v>-1</v>
      </c>
      <c r="Y2719" s="4">
        <v>0</v>
      </c>
      <c r="Z2719" s="9" t="str">
        <f t="shared" si="218"/>
        <v>NA</v>
      </c>
      <c r="AA2719" s="10">
        <f t="shared" si="219"/>
        <v>0</v>
      </c>
    </row>
    <row r="2720" spans="1:27" x14ac:dyDescent="0.55000000000000004">
      <c r="A2720" s="3" t="s">
        <v>71</v>
      </c>
      <c r="B2720" s="3" t="s">
        <v>72</v>
      </c>
      <c r="C2720" s="3" t="s">
        <v>4467</v>
      </c>
      <c r="D2720" s="3" t="s">
        <v>3774</v>
      </c>
      <c r="E2720" s="4" t="s">
        <v>47</v>
      </c>
      <c r="F2720" s="3" t="s">
        <v>32</v>
      </c>
      <c r="G2720" s="3" t="s">
        <v>2744</v>
      </c>
      <c r="H2720" s="3" t="s">
        <v>34</v>
      </c>
      <c r="I2720" s="3" t="s">
        <v>77</v>
      </c>
      <c r="J2720" s="3" t="s">
        <v>36</v>
      </c>
      <c r="K2720" s="3" t="s">
        <v>61</v>
      </c>
      <c r="L2720" s="5">
        <v>6.25</v>
      </c>
      <c r="M2720" s="4">
        <v>9</v>
      </c>
      <c r="N2720" s="5">
        <v>19.337499900000001</v>
      </c>
      <c r="O2720" s="5">
        <v>2.1486111000000001</v>
      </c>
      <c r="P2720" s="4">
        <v>194</v>
      </c>
      <c r="Q2720" s="6">
        <v>4.63917525773196</v>
      </c>
      <c r="R2720" s="7">
        <v>4.4201030927835099</v>
      </c>
      <c r="S2720" s="6">
        <v>0</v>
      </c>
      <c r="T2720" s="5">
        <v>0</v>
      </c>
      <c r="U2720" s="5">
        <v>0</v>
      </c>
      <c r="V2720" s="5">
        <f t="shared" si="220"/>
        <v>19.337499900000001</v>
      </c>
      <c r="W2720" s="5">
        <f t="shared" si="216"/>
        <v>-19.337499900000001</v>
      </c>
      <c r="X2720" s="8">
        <f t="shared" si="217"/>
        <v>-1</v>
      </c>
      <c r="Y2720" s="4">
        <v>0</v>
      </c>
      <c r="Z2720" s="9" t="str">
        <f t="shared" si="218"/>
        <v>NA</v>
      </c>
      <c r="AA2720" s="10">
        <f t="shared" si="219"/>
        <v>0</v>
      </c>
    </row>
    <row r="2721" spans="1:27" x14ac:dyDescent="0.55000000000000004">
      <c r="A2721" s="3" t="s">
        <v>71</v>
      </c>
      <c r="B2721" s="3" t="s">
        <v>72</v>
      </c>
      <c r="C2721" s="3" t="s">
        <v>4468</v>
      </c>
      <c r="D2721" s="3" t="s">
        <v>3427</v>
      </c>
      <c r="E2721" s="4" t="s">
        <v>47</v>
      </c>
      <c r="F2721" s="3" t="s">
        <v>173</v>
      </c>
      <c r="G2721" s="3" t="s">
        <v>545</v>
      </c>
      <c r="H2721" s="3" t="s">
        <v>34</v>
      </c>
      <c r="I2721" s="3" t="s">
        <v>77</v>
      </c>
      <c r="J2721" s="3" t="s">
        <v>36</v>
      </c>
      <c r="K2721" s="3" t="s">
        <v>42</v>
      </c>
      <c r="L2721" s="5">
        <v>6.25</v>
      </c>
      <c r="M2721" s="4">
        <v>10</v>
      </c>
      <c r="N2721" s="5">
        <v>19.487500000000001</v>
      </c>
      <c r="O2721" s="5">
        <v>1.94875</v>
      </c>
      <c r="P2721" s="4">
        <v>257</v>
      </c>
      <c r="Q2721" s="6">
        <v>3.8910505836575902</v>
      </c>
      <c r="R2721" s="7">
        <v>2.0140077821011699</v>
      </c>
      <c r="S2721" s="6">
        <v>0</v>
      </c>
      <c r="T2721" s="5">
        <v>0</v>
      </c>
      <c r="U2721" s="5">
        <v>0</v>
      </c>
      <c r="V2721" s="5">
        <f t="shared" si="220"/>
        <v>19.487500000000001</v>
      </c>
      <c r="W2721" s="5">
        <f t="shared" si="216"/>
        <v>-19.487500000000001</v>
      </c>
      <c r="X2721" s="8">
        <f t="shared" si="217"/>
        <v>-1</v>
      </c>
      <c r="Y2721" s="4">
        <v>0</v>
      </c>
      <c r="Z2721" s="9" t="str">
        <f t="shared" si="218"/>
        <v>NA</v>
      </c>
      <c r="AA2721" s="10">
        <f t="shared" si="219"/>
        <v>0</v>
      </c>
    </row>
    <row r="2722" spans="1:27" x14ac:dyDescent="0.55000000000000004">
      <c r="A2722" s="3" t="s">
        <v>71</v>
      </c>
      <c r="B2722" s="3" t="s">
        <v>72</v>
      </c>
      <c r="C2722" s="3" t="s">
        <v>4469</v>
      </c>
      <c r="D2722" s="3" t="s">
        <v>1373</v>
      </c>
      <c r="E2722" s="4" t="s">
        <v>47</v>
      </c>
      <c r="F2722" s="3" t="s">
        <v>173</v>
      </c>
      <c r="G2722" s="3" t="s">
        <v>3866</v>
      </c>
      <c r="H2722" s="3" t="s">
        <v>1373</v>
      </c>
      <c r="I2722" s="3" t="s">
        <v>77</v>
      </c>
      <c r="J2722" s="3" t="s">
        <v>36</v>
      </c>
      <c r="K2722" s="3" t="s">
        <v>42</v>
      </c>
      <c r="L2722" s="5">
        <v>6.25</v>
      </c>
      <c r="M2722" s="4">
        <v>5</v>
      </c>
      <c r="N2722" s="5">
        <v>19.524999999999999</v>
      </c>
      <c r="O2722" s="5">
        <v>3.9049999999999998</v>
      </c>
      <c r="P2722" s="4">
        <v>887</v>
      </c>
      <c r="Q2722" s="6">
        <v>0.56369785794813998</v>
      </c>
      <c r="R2722" s="7">
        <v>1.0898534385569301</v>
      </c>
      <c r="S2722" s="6">
        <v>0</v>
      </c>
      <c r="T2722" s="5">
        <v>0</v>
      </c>
      <c r="U2722" s="5">
        <v>0</v>
      </c>
      <c r="V2722" s="5">
        <f t="shared" si="220"/>
        <v>19.524999999999999</v>
      </c>
      <c r="W2722" s="5">
        <f t="shared" si="216"/>
        <v>-19.524999999999999</v>
      </c>
      <c r="X2722" s="8">
        <f t="shared" si="217"/>
        <v>-1</v>
      </c>
      <c r="Y2722" s="4">
        <v>0</v>
      </c>
      <c r="Z2722" s="9" t="str">
        <f t="shared" si="218"/>
        <v>NA</v>
      </c>
      <c r="AA2722" s="10">
        <f t="shared" si="219"/>
        <v>0</v>
      </c>
    </row>
    <row r="2723" spans="1:27" x14ac:dyDescent="0.55000000000000004">
      <c r="A2723" s="3" t="s">
        <v>71</v>
      </c>
      <c r="B2723" s="3" t="s">
        <v>72</v>
      </c>
      <c r="C2723" s="3" t="s">
        <v>4470</v>
      </c>
      <c r="D2723" s="3" t="s">
        <v>2445</v>
      </c>
      <c r="E2723" s="4" t="s">
        <v>47</v>
      </c>
      <c r="F2723" s="3" t="s">
        <v>173</v>
      </c>
      <c r="G2723" s="3" t="s">
        <v>3690</v>
      </c>
      <c r="H2723" s="3" t="s">
        <v>1881</v>
      </c>
      <c r="I2723" s="3" t="s">
        <v>77</v>
      </c>
      <c r="J2723" s="3" t="s">
        <v>36</v>
      </c>
      <c r="K2723" s="3" t="s">
        <v>42</v>
      </c>
      <c r="L2723" s="5">
        <v>6.25</v>
      </c>
      <c r="M2723" s="4">
        <v>4</v>
      </c>
      <c r="N2723" s="5">
        <v>19.574999999999999</v>
      </c>
      <c r="O2723" s="5">
        <v>4.8937499999999998</v>
      </c>
      <c r="P2723" s="4">
        <v>755</v>
      </c>
      <c r="Q2723" s="6">
        <v>0.52980132450331097</v>
      </c>
      <c r="R2723" s="7">
        <v>2.36039735099338</v>
      </c>
      <c r="S2723" s="6">
        <v>0</v>
      </c>
      <c r="T2723" s="5">
        <v>0</v>
      </c>
      <c r="U2723" s="5">
        <v>0</v>
      </c>
      <c r="V2723" s="5">
        <f t="shared" si="220"/>
        <v>19.574999999999999</v>
      </c>
      <c r="W2723" s="5">
        <f t="shared" si="216"/>
        <v>-19.574999999999999</v>
      </c>
      <c r="X2723" s="8">
        <f t="shared" si="217"/>
        <v>-1</v>
      </c>
      <c r="Y2723" s="4">
        <v>0</v>
      </c>
      <c r="Z2723" s="9" t="str">
        <f t="shared" si="218"/>
        <v>NA</v>
      </c>
      <c r="AA2723" s="10">
        <f t="shared" si="219"/>
        <v>0</v>
      </c>
    </row>
    <row r="2724" spans="1:27" x14ac:dyDescent="0.55000000000000004">
      <c r="A2724" s="3" t="s">
        <v>71</v>
      </c>
      <c r="B2724" s="3" t="s">
        <v>72</v>
      </c>
      <c r="C2724" s="3" t="s">
        <v>4471</v>
      </c>
      <c r="D2724" s="3" t="s">
        <v>466</v>
      </c>
      <c r="E2724" s="4" t="s">
        <v>47</v>
      </c>
      <c r="F2724" s="3" t="s">
        <v>173</v>
      </c>
      <c r="G2724" s="3" t="s">
        <v>675</v>
      </c>
      <c r="H2724" s="3" t="s">
        <v>34</v>
      </c>
      <c r="I2724" s="3" t="s">
        <v>175</v>
      </c>
      <c r="J2724" s="3" t="s">
        <v>36</v>
      </c>
      <c r="K2724" s="3" t="s">
        <v>42</v>
      </c>
      <c r="L2724" s="5">
        <v>6.25</v>
      </c>
      <c r="M2724" s="4">
        <v>11</v>
      </c>
      <c r="N2724" s="5">
        <v>19.637499887500002</v>
      </c>
      <c r="O2724" s="5">
        <v>1.7852272625000001</v>
      </c>
      <c r="P2724" s="4">
        <v>283</v>
      </c>
      <c r="Q2724" s="6">
        <v>3.8869257950530001</v>
      </c>
      <c r="R2724" s="7">
        <v>1.6908127208480599</v>
      </c>
      <c r="S2724" s="6">
        <v>0</v>
      </c>
      <c r="T2724" s="5">
        <v>0</v>
      </c>
      <c r="U2724" s="5">
        <v>0</v>
      </c>
      <c r="V2724" s="5">
        <f t="shared" si="220"/>
        <v>19.637499887500002</v>
      </c>
      <c r="W2724" s="5">
        <f t="shared" si="216"/>
        <v>-19.637499887500002</v>
      </c>
      <c r="X2724" s="8">
        <f t="shared" si="217"/>
        <v>-1</v>
      </c>
      <c r="Y2724" s="4">
        <v>0</v>
      </c>
      <c r="Z2724" s="9" t="str">
        <f t="shared" si="218"/>
        <v>NA</v>
      </c>
      <c r="AA2724" s="10">
        <f t="shared" si="219"/>
        <v>0</v>
      </c>
    </row>
    <row r="2725" spans="1:27" x14ac:dyDescent="0.55000000000000004">
      <c r="A2725" s="3" t="s">
        <v>71</v>
      </c>
      <c r="B2725" s="3" t="s">
        <v>72</v>
      </c>
      <c r="C2725" s="3" t="s">
        <v>4472</v>
      </c>
      <c r="D2725" s="3" t="s">
        <v>568</v>
      </c>
      <c r="E2725" s="4" t="s">
        <v>47</v>
      </c>
      <c r="F2725" s="3" t="s">
        <v>221</v>
      </c>
      <c r="G2725" s="3" t="s">
        <v>222</v>
      </c>
      <c r="H2725" s="3" t="s">
        <v>34</v>
      </c>
      <c r="I2725" s="3" t="s">
        <v>77</v>
      </c>
      <c r="J2725" s="3" t="s">
        <v>36</v>
      </c>
      <c r="K2725" s="3" t="s">
        <v>61</v>
      </c>
      <c r="L2725" s="5">
        <v>6.25</v>
      </c>
      <c r="M2725" s="4">
        <v>6</v>
      </c>
      <c r="N2725" s="5">
        <v>19.674999974999999</v>
      </c>
      <c r="O2725" s="5">
        <v>3.2791666624999998</v>
      </c>
      <c r="P2725" s="4">
        <v>55</v>
      </c>
      <c r="Q2725" s="6">
        <v>10.909090909090899</v>
      </c>
      <c r="R2725" s="7">
        <v>1.36363636363636</v>
      </c>
      <c r="S2725" s="6">
        <v>0</v>
      </c>
      <c r="T2725" s="5">
        <v>0</v>
      </c>
      <c r="U2725" s="5">
        <v>0</v>
      </c>
      <c r="V2725" s="5">
        <f t="shared" si="220"/>
        <v>19.674999974999999</v>
      </c>
      <c r="W2725" s="5">
        <f t="shared" si="216"/>
        <v>-19.674999974999999</v>
      </c>
      <c r="X2725" s="8">
        <f t="shared" si="217"/>
        <v>-1</v>
      </c>
      <c r="Y2725" s="4">
        <v>0</v>
      </c>
      <c r="Z2725" s="9" t="str">
        <f t="shared" si="218"/>
        <v>NA</v>
      </c>
      <c r="AA2725" s="10">
        <f t="shared" si="219"/>
        <v>0</v>
      </c>
    </row>
    <row r="2726" spans="1:27" x14ac:dyDescent="0.55000000000000004">
      <c r="A2726" s="3" t="s">
        <v>71</v>
      </c>
      <c r="B2726" s="3" t="s">
        <v>72</v>
      </c>
      <c r="C2726" s="3" t="s">
        <v>4473</v>
      </c>
      <c r="D2726" s="3" t="s">
        <v>3983</v>
      </c>
      <c r="E2726" s="4" t="s">
        <v>47</v>
      </c>
      <c r="F2726" s="3" t="s">
        <v>173</v>
      </c>
      <c r="G2726" s="3" t="s">
        <v>2820</v>
      </c>
      <c r="H2726" s="3" t="s">
        <v>34</v>
      </c>
      <c r="I2726" s="3" t="s">
        <v>77</v>
      </c>
      <c r="J2726" s="3" t="s">
        <v>36</v>
      </c>
      <c r="K2726" s="3" t="s">
        <v>42</v>
      </c>
      <c r="L2726" s="5">
        <v>6.25</v>
      </c>
      <c r="M2726" s="4">
        <v>15</v>
      </c>
      <c r="N2726" s="5">
        <v>19.774999875000002</v>
      </c>
      <c r="O2726" s="5">
        <v>1.3183333250000002</v>
      </c>
      <c r="P2726" s="4">
        <v>118</v>
      </c>
      <c r="Q2726" s="6">
        <v>12.7118644067797</v>
      </c>
      <c r="R2726" s="7">
        <v>1.9228813559322</v>
      </c>
      <c r="S2726" s="6">
        <v>0</v>
      </c>
      <c r="T2726" s="5">
        <v>0</v>
      </c>
      <c r="U2726" s="5">
        <v>0</v>
      </c>
      <c r="V2726" s="5">
        <f t="shared" si="220"/>
        <v>19.774999875000002</v>
      </c>
      <c r="W2726" s="5">
        <f t="shared" si="216"/>
        <v>-19.774999875000002</v>
      </c>
      <c r="X2726" s="8">
        <f t="shared" si="217"/>
        <v>-1</v>
      </c>
      <c r="Y2726" s="4">
        <v>0</v>
      </c>
      <c r="Z2726" s="9" t="str">
        <f t="shared" si="218"/>
        <v>NA</v>
      </c>
      <c r="AA2726" s="10">
        <f t="shared" si="219"/>
        <v>0</v>
      </c>
    </row>
    <row r="2727" spans="1:27" x14ac:dyDescent="0.55000000000000004">
      <c r="A2727" s="3" t="s">
        <v>71</v>
      </c>
      <c r="B2727" s="3" t="s">
        <v>72</v>
      </c>
      <c r="C2727" s="3" t="s">
        <v>4474</v>
      </c>
      <c r="D2727" s="3" t="s">
        <v>376</v>
      </c>
      <c r="E2727" s="4" t="s">
        <v>47</v>
      </c>
      <c r="F2727" s="3" t="s">
        <v>173</v>
      </c>
      <c r="G2727" s="3" t="s">
        <v>188</v>
      </c>
      <c r="H2727" s="3" t="s">
        <v>34</v>
      </c>
      <c r="I2727" s="3" t="s">
        <v>77</v>
      </c>
      <c r="J2727" s="3" t="s">
        <v>36</v>
      </c>
      <c r="K2727" s="3" t="s">
        <v>42</v>
      </c>
      <c r="L2727" s="5">
        <v>6.25</v>
      </c>
      <c r="M2727" s="4">
        <v>9</v>
      </c>
      <c r="N2727" s="5">
        <v>19.937499975000001</v>
      </c>
      <c r="O2727" s="5">
        <v>2.2152777750000001</v>
      </c>
      <c r="P2727" s="4">
        <v>639</v>
      </c>
      <c r="Q2727" s="6">
        <v>1.40845070422535</v>
      </c>
      <c r="R2727" s="7">
        <v>1.38810641627543</v>
      </c>
      <c r="S2727" s="6">
        <v>0</v>
      </c>
      <c r="T2727" s="5">
        <v>0</v>
      </c>
      <c r="U2727" s="5">
        <v>0</v>
      </c>
      <c r="V2727" s="5">
        <f t="shared" si="220"/>
        <v>19.937499975000001</v>
      </c>
      <c r="W2727" s="5">
        <f t="shared" si="216"/>
        <v>-19.937499975000001</v>
      </c>
      <c r="X2727" s="8">
        <f t="shared" si="217"/>
        <v>-1</v>
      </c>
      <c r="Y2727" s="4">
        <v>0</v>
      </c>
      <c r="Z2727" s="9" t="str">
        <f t="shared" si="218"/>
        <v>NA</v>
      </c>
      <c r="AA2727" s="10">
        <f t="shared" si="219"/>
        <v>0</v>
      </c>
    </row>
    <row r="2728" spans="1:27" x14ac:dyDescent="0.55000000000000004">
      <c r="A2728" s="3" t="s">
        <v>71</v>
      </c>
      <c r="B2728" s="3" t="s">
        <v>72</v>
      </c>
      <c r="C2728" s="3" t="s">
        <v>4475</v>
      </c>
      <c r="D2728" s="3" t="s">
        <v>4476</v>
      </c>
      <c r="E2728" s="4" t="s">
        <v>47</v>
      </c>
      <c r="F2728" s="3" t="s">
        <v>32</v>
      </c>
      <c r="G2728" s="3" t="s">
        <v>2686</v>
      </c>
      <c r="H2728" s="3" t="s">
        <v>34</v>
      </c>
      <c r="I2728" s="3" t="s">
        <v>77</v>
      </c>
      <c r="J2728" s="3" t="s">
        <v>36</v>
      </c>
      <c r="K2728" s="3" t="s">
        <v>61</v>
      </c>
      <c r="L2728" s="5">
        <v>6.25</v>
      </c>
      <c r="M2728" s="4">
        <v>10</v>
      </c>
      <c r="N2728" s="5">
        <v>19.962499999999999</v>
      </c>
      <c r="O2728" s="5">
        <v>1.9962500000000001</v>
      </c>
      <c r="P2728" s="4">
        <v>141</v>
      </c>
      <c r="Q2728" s="6">
        <v>7.0921985815602797</v>
      </c>
      <c r="R2728" s="7">
        <v>1.67943262411348</v>
      </c>
      <c r="S2728" s="6">
        <v>0</v>
      </c>
      <c r="T2728" s="5">
        <v>0</v>
      </c>
      <c r="U2728" s="5">
        <v>0</v>
      </c>
      <c r="V2728" s="5">
        <f t="shared" si="220"/>
        <v>19.962499999999999</v>
      </c>
      <c r="W2728" s="5">
        <f t="shared" si="216"/>
        <v>-19.962499999999999</v>
      </c>
      <c r="X2728" s="8">
        <f t="shared" si="217"/>
        <v>-1</v>
      </c>
      <c r="Y2728" s="4">
        <v>0</v>
      </c>
      <c r="Z2728" s="9" t="str">
        <f t="shared" si="218"/>
        <v>NA</v>
      </c>
      <c r="AA2728" s="10">
        <f t="shared" si="219"/>
        <v>0</v>
      </c>
    </row>
    <row r="2729" spans="1:27" x14ac:dyDescent="0.55000000000000004">
      <c r="A2729" s="3" t="s">
        <v>71</v>
      </c>
      <c r="B2729" s="3" t="s">
        <v>72</v>
      </c>
      <c r="C2729" s="3" t="s">
        <v>4477</v>
      </c>
      <c r="D2729" s="3" t="s">
        <v>301</v>
      </c>
      <c r="E2729" s="4" t="s">
        <v>47</v>
      </c>
      <c r="F2729" s="3" t="s">
        <v>40</v>
      </c>
      <c r="G2729" s="3" t="s">
        <v>2770</v>
      </c>
      <c r="H2729" s="3" t="s">
        <v>34</v>
      </c>
      <c r="I2729" s="3" t="s">
        <v>77</v>
      </c>
      <c r="J2729" s="3" t="s">
        <v>36</v>
      </c>
      <c r="K2729" s="3" t="s">
        <v>42</v>
      </c>
      <c r="L2729" s="5">
        <v>6.25</v>
      </c>
      <c r="M2729" s="4">
        <v>12</v>
      </c>
      <c r="N2729" s="5">
        <v>19.987500000000001</v>
      </c>
      <c r="O2729" s="5">
        <v>1.6656249999999999</v>
      </c>
      <c r="P2729" s="4">
        <v>368</v>
      </c>
      <c r="Q2729" s="6">
        <v>3.2608695652173898</v>
      </c>
      <c r="R2729" s="7">
        <v>2.87660326086956</v>
      </c>
      <c r="S2729" s="6">
        <v>0</v>
      </c>
      <c r="T2729" s="5">
        <v>0</v>
      </c>
      <c r="U2729" s="5">
        <v>0</v>
      </c>
      <c r="V2729" s="5">
        <f t="shared" si="220"/>
        <v>19.987500000000001</v>
      </c>
      <c r="W2729" s="5">
        <f t="shared" si="216"/>
        <v>-19.987500000000001</v>
      </c>
      <c r="X2729" s="8">
        <f t="shared" si="217"/>
        <v>-1</v>
      </c>
      <c r="Y2729" s="4">
        <v>0</v>
      </c>
      <c r="Z2729" s="9" t="str">
        <f t="shared" si="218"/>
        <v>NA</v>
      </c>
      <c r="AA2729" s="10">
        <f t="shared" si="219"/>
        <v>0</v>
      </c>
    </row>
    <row r="2730" spans="1:27" x14ac:dyDescent="0.55000000000000004">
      <c r="A2730" s="3" t="s">
        <v>71</v>
      </c>
      <c r="B2730" s="3" t="s">
        <v>72</v>
      </c>
      <c r="C2730" s="3" t="s">
        <v>4478</v>
      </c>
      <c r="D2730" s="3" t="s">
        <v>290</v>
      </c>
      <c r="E2730" s="4" t="s">
        <v>47</v>
      </c>
      <c r="F2730" s="3" t="s">
        <v>113</v>
      </c>
      <c r="G2730" s="3" t="s">
        <v>114</v>
      </c>
      <c r="H2730" s="3" t="s">
        <v>34</v>
      </c>
      <c r="I2730" s="3" t="s">
        <v>77</v>
      </c>
      <c r="J2730" s="3" t="s">
        <v>36</v>
      </c>
      <c r="K2730" s="3" t="s">
        <v>42</v>
      </c>
      <c r="L2730" s="5">
        <v>6.25</v>
      </c>
      <c r="M2730" s="4">
        <v>7</v>
      </c>
      <c r="N2730" s="5">
        <v>20.087499950000002</v>
      </c>
      <c r="O2730" s="5">
        <v>2.86964285</v>
      </c>
      <c r="P2730" s="4">
        <v>192</v>
      </c>
      <c r="Q2730" s="6">
        <v>3.6458333333333299</v>
      </c>
      <c r="R2730" s="7">
        <v>2.0874999999999999</v>
      </c>
      <c r="S2730" s="6">
        <v>0</v>
      </c>
      <c r="T2730" s="5">
        <v>0</v>
      </c>
      <c r="U2730" s="5">
        <v>0</v>
      </c>
      <c r="V2730" s="5">
        <f t="shared" si="220"/>
        <v>20.087499950000002</v>
      </c>
      <c r="W2730" s="5">
        <f t="shared" si="216"/>
        <v>-20.087499950000002</v>
      </c>
      <c r="X2730" s="8">
        <f t="shared" si="217"/>
        <v>-1</v>
      </c>
      <c r="Y2730" s="4">
        <v>0</v>
      </c>
      <c r="Z2730" s="9" t="str">
        <f t="shared" si="218"/>
        <v>NA</v>
      </c>
      <c r="AA2730" s="10">
        <f t="shared" si="219"/>
        <v>0</v>
      </c>
    </row>
    <row r="2731" spans="1:27" x14ac:dyDescent="0.55000000000000004">
      <c r="A2731" s="3" t="s">
        <v>71</v>
      </c>
      <c r="B2731" s="3" t="s">
        <v>72</v>
      </c>
      <c r="C2731" s="3" t="s">
        <v>4479</v>
      </c>
      <c r="D2731" s="3" t="s">
        <v>121</v>
      </c>
      <c r="E2731" s="4" t="s">
        <v>47</v>
      </c>
      <c r="F2731" s="3" t="s">
        <v>133</v>
      </c>
      <c r="G2731" s="3" t="s">
        <v>2681</v>
      </c>
      <c r="H2731" s="3" t="s">
        <v>34</v>
      </c>
      <c r="I2731" s="3" t="s">
        <v>77</v>
      </c>
      <c r="J2731" s="3" t="s">
        <v>36</v>
      </c>
      <c r="K2731" s="3" t="s">
        <v>61</v>
      </c>
      <c r="L2731" s="5">
        <v>6.25</v>
      </c>
      <c r="M2731" s="4">
        <v>9</v>
      </c>
      <c r="N2731" s="5">
        <v>20.099999925000002</v>
      </c>
      <c r="O2731" s="5">
        <v>2.2333333250000003</v>
      </c>
      <c r="P2731" s="4">
        <v>903</v>
      </c>
      <c r="Q2731" s="6">
        <v>0.99667774086378702</v>
      </c>
      <c r="R2731" s="7">
        <v>1.9544850498338899</v>
      </c>
      <c r="S2731" s="6">
        <v>0</v>
      </c>
      <c r="T2731" s="5">
        <v>0</v>
      </c>
      <c r="U2731" s="5">
        <v>0</v>
      </c>
      <c r="V2731" s="5">
        <f t="shared" si="220"/>
        <v>20.099999925000002</v>
      </c>
      <c r="W2731" s="5">
        <f t="shared" si="216"/>
        <v>-20.099999925000002</v>
      </c>
      <c r="X2731" s="8">
        <f t="shared" si="217"/>
        <v>-1</v>
      </c>
      <c r="Y2731" s="4">
        <v>0</v>
      </c>
      <c r="Z2731" s="9" t="str">
        <f t="shared" si="218"/>
        <v>NA</v>
      </c>
      <c r="AA2731" s="10">
        <f t="shared" si="219"/>
        <v>0</v>
      </c>
    </row>
    <row r="2732" spans="1:27" x14ac:dyDescent="0.55000000000000004">
      <c r="A2732" s="3" t="s">
        <v>71</v>
      </c>
      <c r="B2732" s="3" t="s">
        <v>72</v>
      </c>
      <c r="C2732" s="3" t="s">
        <v>4480</v>
      </c>
      <c r="D2732" s="3" t="s">
        <v>2874</v>
      </c>
      <c r="E2732" s="4" t="s">
        <v>47</v>
      </c>
      <c r="F2732" s="3" t="s">
        <v>173</v>
      </c>
      <c r="G2732" s="3" t="s">
        <v>545</v>
      </c>
      <c r="H2732" s="3" t="s">
        <v>34</v>
      </c>
      <c r="I2732" s="3" t="s">
        <v>77</v>
      </c>
      <c r="J2732" s="3" t="s">
        <v>36</v>
      </c>
      <c r="K2732" s="3" t="s">
        <v>42</v>
      </c>
      <c r="L2732" s="5">
        <v>6.25</v>
      </c>
      <c r="M2732" s="4">
        <v>13</v>
      </c>
      <c r="N2732" s="5">
        <v>20.224999924999999</v>
      </c>
      <c r="O2732" s="5">
        <v>1.5557692249999999</v>
      </c>
      <c r="P2732" s="4">
        <v>139</v>
      </c>
      <c r="Q2732" s="6">
        <v>9.3525179856115095</v>
      </c>
      <c r="R2732" s="7">
        <v>2.4733812949640299</v>
      </c>
      <c r="S2732" s="6">
        <v>0</v>
      </c>
      <c r="T2732" s="5">
        <v>0</v>
      </c>
      <c r="U2732" s="5">
        <v>0</v>
      </c>
      <c r="V2732" s="5">
        <f t="shared" si="220"/>
        <v>20.224999924999999</v>
      </c>
      <c r="W2732" s="5">
        <f t="shared" si="216"/>
        <v>-20.224999924999999</v>
      </c>
      <c r="X2732" s="8">
        <f t="shared" si="217"/>
        <v>-1</v>
      </c>
      <c r="Y2732" s="4">
        <v>0</v>
      </c>
      <c r="Z2732" s="9" t="str">
        <f t="shared" si="218"/>
        <v>NA</v>
      </c>
      <c r="AA2732" s="10">
        <f t="shared" si="219"/>
        <v>0</v>
      </c>
    </row>
    <row r="2733" spans="1:27" x14ac:dyDescent="0.55000000000000004">
      <c r="A2733" s="3" t="s">
        <v>71</v>
      </c>
      <c r="B2733" s="3" t="s">
        <v>72</v>
      </c>
      <c r="C2733" s="3" t="s">
        <v>4481</v>
      </c>
      <c r="D2733" s="3" t="s">
        <v>3382</v>
      </c>
      <c r="E2733" s="4" t="s">
        <v>47</v>
      </c>
      <c r="F2733" s="3" t="s">
        <v>173</v>
      </c>
      <c r="G2733" s="3" t="s">
        <v>3607</v>
      </c>
      <c r="H2733" s="3" t="s">
        <v>34</v>
      </c>
      <c r="I2733" s="3" t="s">
        <v>77</v>
      </c>
      <c r="J2733" s="3" t="s">
        <v>36</v>
      </c>
      <c r="K2733" s="3" t="s">
        <v>42</v>
      </c>
      <c r="L2733" s="5">
        <v>6.25</v>
      </c>
      <c r="M2733" s="4">
        <v>7</v>
      </c>
      <c r="N2733" s="5">
        <v>20.224999987499999</v>
      </c>
      <c r="O2733" s="5">
        <v>2.8892857125</v>
      </c>
      <c r="P2733" s="4">
        <v>103</v>
      </c>
      <c r="Q2733" s="6">
        <v>6.7961165048543704</v>
      </c>
      <c r="R2733" s="7">
        <v>2.2844660194174802</v>
      </c>
      <c r="S2733" s="6">
        <v>0</v>
      </c>
      <c r="T2733" s="5">
        <v>0</v>
      </c>
      <c r="U2733" s="5">
        <v>0</v>
      </c>
      <c r="V2733" s="5">
        <f t="shared" si="220"/>
        <v>20.224999987499999</v>
      </c>
      <c r="W2733" s="5">
        <f t="shared" si="216"/>
        <v>-20.224999987499999</v>
      </c>
      <c r="X2733" s="8">
        <f t="shared" si="217"/>
        <v>-1</v>
      </c>
      <c r="Y2733" s="4">
        <v>0</v>
      </c>
      <c r="Z2733" s="9" t="str">
        <f t="shared" si="218"/>
        <v>NA</v>
      </c>
      <c r="AA2733" s="10">
        <f t="shared" si="219"/>
        <v>0</v>
      </c>
    </row>
    <row r="2734" spans="1:27" x14ac:dyDescent="0.55000000000000004">
      <c r="A2734" s="3" t="s">
        <v>71</v>
      </c>
      <c r="B2734" s="3" t="s">
        <v>72</v>
      </c>
      <c r="C2734" s="3" t="s">
        <v>4482</v>
      </c>
      <c r="D2734" s="3" t="s">
        <v>3807</v>
      </c>
      <c r="E2734" s="4" t="s">
        <v>47</v>
      </c>
      <c r="F2734" s="3" t="s">
        <v>173</v>
      </c>
      <c r="G2734" s="3" t="s">
        <v>4483</v>
      </c>
      <c r="H2734" s="3" t="s">
        <v>34</v>
      </c>
      <c r="I2734" s="3" t="s">
        <v>77</v>
      </c>
      <c r="J2734" s="3" t="s">
        <v>36</v>
      </c>
      <c r="K2734" s="3" t="s">
        <v>42</v>
      </c>
      <c r="L2734" s="5">
        <v>6.25</v>
      </c>
      <c r="M2734" s="4">
        <v>6</v>
      </c>
      <c r="N2734" s="5">
        <v>20.349999975000003</v>
      </c>
      <c r="O2734" s="5">
        <v>3.3916666625000005</v>
      </c>
      <c r="P2734" s="4">
        <v>206</v>
      </c>
      <c r="Q2734" s="6">
        <v>2.9126213592233001</v>
      </c>
      <c r="R2734" s="7">
        <v>1.14271844660194</v>
      </c>
      <c r="S2734" s="6">
        <v>0</v>
      </c>
      <c r="T2734" s="5">
        <v>0</v>
      </c>
      <c r="U2734" s="5">
        <v>0</v>
      </c>
      <c r="V2734" s="5">
        <f t="shared" si="220"/>
        <v>20.349999975000003</v>
      </c>
      <c r="W2734" s="5">
        <f t="shared" si="216"/>
        <v>-20.349999975000003</v>
      </c>
      <c r="X2734" s="8">
        <f t="shared" si="217"/>
        <v>-1</v>
      </c>
      <c r="Y2734" s="4">
        <v>0</v>
      </c>
      <c r="Z2734" s="9" t="str">
        <f t="shared" si="218"/>
        <v>NA</v>
      </c>
      <c r="AA2734" s="10">
        <f t="shared" si="219"/>
        <v>0</v>
      </c>
    </row>
    <row r="2735" spans="1:27" x14ac:dyDescent="0.55000000000000004">
      <c r="A2735" s="3" t="s">
        <v>71</v>
      </c>
      <c r="B2735" s="3" t="s">
        <v>72</v>
      </c>
      <c r="C2735" s="3" t="s">
        <v>4484</v>
      </c>
      <c r="D2735" s="3" t="s">
        <v>421</v>
      </c>
      <c r="E2735" s="4" t="s">
        <v>47</v>
      </c>
      <c r="F2735" s="3" t="s">
        <v>113</v>
      </c>
      <c r="G2735" s="3" t="s">
        <v>114</v>
      </c>
      <c r="H2735" s="3" t="s">
        <v>34</v>
      </c>
      <c r="I2735" s="3" t="s">
        <v>77</v>
      </c>
      <c r="J2735" s="3" t="s">
        <v>36</v>
      </c>
      <c r="K2735" s="3" t="s">
        <v>42</v>
      </c>
      <c r="L2735" s="5">
        <v>6.25</v>
      </c>
      <c r="M2735" s="4">
        <v>10</v>
      </c>
      <c r="N2735" s="5">
        <v>20.350000000000001</v>
      </c>
      <c r="O2735" s="5">
        <v>2.0350000000000001</v>
      </c>
      <c r="P2735" s="4">
        <v>109</v>
      </c>
      <c r="Q2735" s="6">
        <v>9.1743119266054993</v>
      </c>
      <c r="R2735" s="7">
        <v>1.4642201834862401</v>
      </c>
      <c r="S2735" s="6">
        <v>0</v>
      </c>
      <c r="T2735" s="5">
        <v>0</v>
      </c>
      <c r="U2735" s="5">
        <v>0</v>
      </c>
      <c r="V2735" s="5">
        <f t="shared" si="220"/>
        <v>20.350000000000001</v>
      </c>
      <c r="W2735" s="5">
        <f t="shared" si="216"/>
        <v>-20.350000000000001</v>
      </c>
      <c r="X2735" s="8">
        <f t="shared" si="217"/>
        <v>-1</v>
      </c>
      <c r="Y2735" s="4">
        <v>0</v>
      </c>
      <c r="Z2735" s="9" t="str">
        <f t="shared" si="218"/>
        <v>NA</v>
      </c>
      <c r="AA2735" s="10">
        <f t="shared" si="219"/>
        <v>0</v>
      </c>
    </row>
    <row r="2736" spans="1:27" x14ac:dyDescent="0.55000000000000004">
      <c r="A2736" s="3" t="s">
        <v>71</v>
      </c>
      <c r="B2736" s="3" t="s">
        <v>72</v>
      </c>
      <c r="C2736" s="3" t="s">
        <v>4485</v>
      </c>
      <c r="D2736" s="3" t="s">
        <v>121</v>
      </c>
      <c r="E2736" s="4" t="s">
        <v>47</v>
      </c>
      <c r="F2736" s="3" t="s">
        <v>113</v>
      </c>
      <c r="G2736" s="3" t="s">
        <v>114</v>
      </c>
      <c r="H2736" s="3" t="s">
        <v>34</v>
      </c>
      <c r="I2736" s="3" t="s">
        <v>77</v>
      </c>
      <c r="J2736" s="3" t="s">
        <v>36</v>
      </c>
      <c r="K2736" s="3" t="s">
        <v>42</v>
      </c>
      <c r="L2736" s="5">
        <v>6.25</v>
      </c>
      <c r="M2736" s="4">
        <v>8</v>
      </c>
      <c r="N2736" s="5">
        <v>20.512499999999999</v>
      </c>
      <c r="O2736" s="5">
        <v>2.5640624999999999</v>
      </c>
      <c r="P2736" s="4">
        <v>651</v>
      </c>
      <c r="Q2736" s="6">
        <v>1.2288786482334899</v>
      </c>
      <c r="R2736" s="7">
        <v>1.90184331797235</v>
      </c>
      <c r="S2736" s="6">
        <v>0</v>
      </c>
      <c r="T2736" s="5">
        <v>0</v>
      </c>
      <c r="U2736" s="5">
        <v>0</v>
      </c>
      <c r="V2736" s="5">
        <f t="shared" si="220"/>
        <v>20.512499999999999</v>
      </c>
      <c r="W2736" s="5">
        <f t="shared" si="216"/>
        <v>-20.512499999999999</v>
      </c>
      <c r="X2736" s="8">
        <f t="shared" si="217"/>
        <v>-1</v>
      </c>
      <c r="Y2736" s="4">
        <v>0</v>
      </c>
      <c r="Z2736" s="9" t="str">
        <f t="shared" si="218"/>
        <v>NA</v>
      </c>
      <c r="AA2736" s="10">
        <f t="shared" si="219"/>
        <v>0</v>
      </c>
    </row>
    <row r="2737" spans="1:27" x14ac:dyDescent="0.55000000000000004">
      <c r="A2737" s="3" t="s">
        <v>71</v>
      </c>
      <c r="B2737" s="3" t="s">
        <v>72</v>
      </c>
      <c r="C2737" s="3" t="s">
        <v>4486</v>
      </c>
      <c r="D2737" s="3" t="s">
        <v>3888</v>
      </c>
      <c r="E2737" s="4" t="s">
        <v>47</v>
      </c>
      <c r="F2737" s="3" t="s">
        <v>173</v>
      </c>
      <c r="G2737" s="3" t="s">
        <v>675</v>
      </c>
      <c r="H2737" s="3" t="s">
        <v>34</v>
      </c>
      <c r="I2737" s="3" t="s">
        <v>77</v>
      </c>
      <c r="J2737" s="3" t="s">
        <v>36</v>
      </c>
      <c r="K2737" s="3" t="s">
        <v>42</v>
      </c>
      <c r="L2737" s="5">
        <v>6.25</v>
      </c>
      <c r="M2737" s="4">
        <v>13</v>
      </c>
      <c r="N2737" s="5">
        <v>20.574999900000002</v>
      </c>
      <c r="O2737" s="5">
        <v>1.5826923000000002</v>
      </c>
      <c r="P2737" s="4">
        <v>532</v>
      </c>
      <c r="Q2737" s="6">
        <v>2.44360902255639</v>
      </c>
      <c r="R2737" s="7">
        <v>1.51748120300752</v>
      </c>
      <c r="S2737" s="6">
        <v>0</v>
      </c>
      <c r="T2737" s="5">
        <v>0</v>
      </c>
      <c r="U2737" s="5">
        <v>0</v>
      </c>
      <c r="V2737" s="5">
        <f t="shared" si="220"/>
        <v>20.574999900000002</v>
      </c>
      <c r="W2737" s="5">
        <f t="shared" si="216"/>
        <v>-20.574999900000002</v>
      </c>
      <c r="X2737" s="8">
        <f t="shared" si="217"/>
        <v>-1</v>
      </c>
      <c r="Y2737" s="4">
        <v>0</v>
      </c>
      <c r="Z2737" s="9" t="str">
        <f t="shared" si="218"/>
        <v>NA</v>
      </c>
      <c r="AA2737" s="10">
        <f t="shared" si="219"/>
        <v>0</v>
      </c>
    </row>
    <row r="2738" spans="1:27" x14ac:dyDescent="0.55000000000000004">
      <c r="A2738" s="3" t="s">
        <v>71</v>
      </c>
      <c r="B2738" s="3" t="s">
        <v>72</v>
      </c>
      <c r="C2738" s="3" t="s">
        <v>4487</v>
      </c>
      <c r="D2738" s="3" t="s">
        <v>744</v>
      </c>
      <c r="E2738" s="4" t="s">
        <v>47</v>
      </c>
      <c r="F2738" s="3" t="s">
        <v>104</v>
      </c>
      <c r="G2738" s="3" t="s">
        <v>232</v>
      </c>
      <c r="H2738" s="3" t="s">
        <v>34</v>
      </c>
      <c r="I2738" s="3" t="s">
        <v>77</v>
      </c>
      <c r="J2738" s="3" t="s">
        <v>36</v>
      </c>
      <c r="K2738" s="3" t="s">
        <v>37</v>
      </c>
      <c r="L2738" s="5">
        <v>6.25</v>
      </c>
      <c r="M2738" s="4">
        <v>11</v>
      </c>
      <c r="N2738" s="5">
        <v>20.649999975</v>
      </c>
      <c r="O2738" s="5">
        <v>1.8772727249999999</v>
      </c>
      <c r="P2738" s="4">
        <v>230</v>
      </c>
      <c r="Q2738" s="6">
        <v>4.7826086956521703</v>
      </c>
      <c r="R2738" s="7">
        <v>1.12813043478261</v>
      </c>
      <c r="S2738" s="6">
        <v>0</v>
      </c>
      <c r="T2738" s="5">
        <v>0</v>
      </c>
      <c r="U2738" s="5">
        <v>0</v>
      </c>
      <c r="V2738" s="5">
        <f t="shared" si="220"/>
        <v>20.649999975</v>
      </c>
      <c r="W2738" s="5">
        <f t="shared" si="216"/>
        <v>-20.649999975</v>
      </c>
      <c r="X2738" s="8">
        <f t="shared" si="217"/>
        <v>-1</v>
      </c>
      <c r="Y2738" s="4">
        <v>0</v>
      </c>
      <c r="Z2738" s="9" t="str">
        <f t="shared" si="218"/>
        <v>NA</v>
      </c>
      <c r="AA2738" s="10">
        <f t="shared" si="219"/>
        <v>0</v>
      </c>
    </row>
    <row r="2739" spans="1:27" x14ac:dyDescent="0.55000000000000004">
      <c r="A2739" s="3" t="s">
        <v>71</v>
      </c>
      <c r="B2739" s="3" t="s">
        <v>72</v>
      </c>
      <c r="C2739" s="3" t="s">
        <v>4488</v>
      </c>
      <c r="D2739" s="3" t="s">
        <v>3821</v>
      </c>
      <c r="E2739" s="4" t="s">
        <v>47</v>
      </c>
      <c r="F2739" s="3" t="s">
        <v>262</v>
      </c>
      <c r="G2739" s="3" t="s">
        <v>2706</v>
      </c>
      <c r="H2739" s="3" t="s">
        <v>34</v>
      </c>
      <c r="I2739" s="3" t="s">
        <v>77</v>
      </c>
      <c r="J2739" s="3" t="s">
        <v>36</v>
      </c>
      <c r="K2739" s="3" t="s">
        <v>61</v>
      </c>
      <c r="L2739" s="5">
        <v>6.25</v>
      </c>
      <c r="M2739" s="4">
        <v>6</v>
      </c>
      <c r="N2739" s="5">
        <v>20.712499949999998</v>
      </c>
      <c r="O2739" s="5">
        <v>3.4520833249999998</v>
      </c>
      <c r="P2739" s="4">
        <v>697</v>
      </c>
      <c r="Q2739" s="6">
        <v>0.86083213773314204</v>
      </c>
      <c r="R2739" s="7">
        <v>4.5488091822094701</v>
      </c>
      <c r="S2739" s="6">
        <v>0</v>
      </c>
      <c r="T2739" s="5">
        <v>0</v>
      </c>
      <c r="U2739" s="5">
        <v>0</v>
      </c>
      <c r="V2739" s="5">
        <f t="shared" si="220"/>
        <v>20.712499949999998</v>
      </c>
      <c r="W2739" s="5">
        <f t="shared" si="216"/>
        <v>-20.712499949999998</v>
      </c>
      <c r="X2739" s="8">
        <f t="shared" si="217"/>
        <v>-1</v>
      </c>
      <c r="Y2739" s="4">
        <v>0</v>
      </c>
      <c r="Z2739" s="9" t="str">
        <f t="shared" si="218"/>
        <v>NA</v>
      </c>
      <c r="AA2739" s="10">
        <f t="shared" si="219"/>
        <v>0</v>
      </c>
    </row>
    <row r="2740" spans="1:27" x14ac:dyDescent="0.55000000000000004">
      <c r="A2740" s="3" t="s">
        <v>71</v>
      </c>
      <c r="B2740" s="3" t="s">
        <v>72</v>
      </c>
      <c r="C2740" s="3" t="s">
        <v>4489</v>
      </c>
      <c r="D2740" s="3" t="s">
        <v>4490</v>
      </c>
      <c r="E2740" s="4" t="s">
        <v>47</v>
      </c>
      <c r="F2740" s="3" t="s">
        <v>173</v>
      </c>
      <c r="G2740" s="3" t="s">
        <v>2718</v>
      </c>
      <c r="H2740" s="3" t="s">
        <v>34</v>
      </c>
      <c r="I2740" s="3" t="s">
        <v>77</v>
      </c>
      <c r="J2740" s="3" t="s">
        <v>36</v>
      </c>
      <c r="K2740" s="3" t="s">
        <v>42</v>
      </c>
      <c r="L2740" s="5">
        <v>6.25</v>
      </c>
      <c r="M2740" s="4">
        <v>9</v>
      </c>
      <c r="N2740" s="5">
        <v>20.724999974999999</v>
      </c>
      <c r="O2740" s="5">
        <v>2.302777775</v>
      </c>
      <c r="P2740" s="4">
        <v>150</v>
      </c>
      <c r="Q2740" s="6">
        <v>6</v>
      </c>
      <c r="R2740" s="7">
        <v>1.95733333333333</v>
      </c>
      <c r="S2740" s="6">
        <v>0</v>
      </c>
      <c r="T2740" s="5">
        <v>0</v>
      </c>
      <c r="U2740" s="5">
        <v>0</v>
      </c>
      <c r="V2740" s="5">
        <f t="shared" si="220"/>
        <v>20.724999974999999</v>
      </c>
      <c r="W2740" s="5">
        <f t="shared" si="216"/>
        <v>-20.724999974999999</v>
      </c>
      <c r="X2740" s="8">
        <f t="shared" si="217"/>
        <v>-1</v>
      </c>
      <c r="Y2740" s="4">
        <v>0</v>
      </c>
      <c r="Z2740" s="9" t="str">
        <f t="shared" si="218"/>
        <v>NA</v>
      </c>
      <c r="AA2740" s="10">
        <f t="shared" si="219"/>
        <v>0</v>
      </c>
    </row>
    <row r="2741" spans="1:27" x14ac:dyDescent="0.55000000000000004">
      <c r="A2741" s="3" t="s">
        <v>71</v>
      </c>
      <c r="B2741" s="3" t="s">
        <v>72</v>
      </c>
      <c r="C2741" s="3" t="s">
        <v>4491</v>
      </c>
      <c r="D2741" s="3" t="s">
        <v>744</v>
      </c>
      <c r="E2741" s="4" t="s">
        <v>47</v>
      </c>
      <c r="F2741" s="3" t="s">
        <v>137</v>
      </c>
      <c r="G2741" s="3" t="s">
        <v>138</v>
      </c>
      <c r="H2741" s="3" t="s">
        <v>34</v>
      </c>
      <c r="I2741" s="3" t="s">
        <v>77</v>
      </c>
      <c r="J2741" s="3" t="s">
        <v>36</v>
      </c>
      <c r="K2741" s="3" t="s">
        <v>42</v>
      </c>
      <c r="L2741" s="5">
        <v>6.25</v>
      </c>
      <c r="M2741" s="4">
        <v>8</v>
      </c>
      <c r="N2741" s="5">
        <v>20.774999999999999</v>
      </c>
      <c r="O2741" s="5">
        <v>2.5968749999999998</v>
      </c>
      <c r="P2741" s="4">
        <v>90</v>
      </c>
      <c r="Q2741" s="6">
        <v>8.8888888888888893</v>
      </c>
      <c r="R2741" s="7">
        <v>1.21055555555556</v>
      </c>
      <c r="S2741" s="6">
        <v>0</v>
      </c>
      <c r="T2741" s="5">
        <v>0</v>
      </c>
      <c r="U2741" s="5">
        <v>0</v>
      </c>
      <c r="V2741" s="5">
        <f t="shared" si="220"/>
        <v>20.774999999999999</v>
      </c>
      <c r="W2741" s="5">
        <f t="shared" si="216"/>
        <v>-20.774999999999999</v>
      </c>
      <c r="X2741" s="8">
        <f t="shared" si="217"/>
        <v>-1</v>
      </c>
      <c r="Y2741" s="4">
        <v>0</v>
      </c>
      <c r="Z2741" s="9" t="str">
        <f t="shared" si="218"/>
        <v>NA</v>
      </c>
      <c r="AA2741" s="10">
        <f t="shared" si="219"/>
        <v>0</v>
      </c>
    </row>
    <row r="2742" spans="1:27" x14ac:dyDescent="0.55000000000000004">
      <c r="A2742" s="3" t="s">
        <v>71</v>
      </c>
      <c r="B2742" s="3" t="s">
        <v>72</v>
      </c>
      <c r="C2742" s="3" t="s">
        <v>4492</v>
      </c>
      <c r="D2742" s="3" t="s">
        <v>2292</v>
      </c>
      <c r="E2742" s="4" t="s">
        <v>47</v>
      </c>
      <c r="F2742" s="3" t="s">
        <v>104</v>
      </c>
      <c r="G2742" s="3" t="s">
        <v>3008</v>
      </c>
      <c r="H2742" s="3" t="s">
        <v>34</v>
      </c>
      <c r="I2742" s="3" t="s">
        <v>77</v>
      </c>
      <c r="J2742" s="3" t="s">
        <v>36</v>
      </c>
      <c r="K2742" s="3" t="s">
        <v>61</v>
      </c>
      <c r="L2742" s="5">
        <v>6.25</v>
      </c>
      <c r="M2742" s="4">
        <v>6</v>
      </c>
      <c r="N2742" s="5">
        <v>20.85</v>
      </c>
      <c r="O2742" s="5">
        <v>3.4750000000000001</v>
      </c>
      <c r="P2742" s="4">
        <v>15</v>
      </c>
      <c r="Q2742" s="6">
        <v>40</v>
      </c>
      <c r="R2742" s="7">
        <v>1.06666666666667</v>
      </c>
      <c r="S2742" s="6">
        <v>0</v>
      </c>
      <c r="T2742" s="5">
        <v>0</v>
      </c>
      <c r="U2742" s="5">
        <v>0</v>
      </c>
      <c r="V2742" s="5">
        <f t="shared" si="220"/>
        <v>20.85</v>
      </c>
      <c r="W2742" s="5">
        <f t="shared" si="216"/>
        <v>-20.85</v>
      </c>
      <c r="X2742" s="8">
        <f t="shared" si="217"/>
        <v>-1</v>
      </c>
      <c r="Y2742" s="4">
        <v>0</v>
      </c>
      <c r="Z2742" s="9" t="str">
        <f t="shared" si="218"/>
        <v>NA</v>
      </c>
      <c r="AA2742" s="10">
        <f t="shared" si="219"/>
        <v>0</v>
      </c>
    </row>
    <row r="2743" spans="1:27" x14ac:dyDescent="0.55000000000000004">
      <c r="A2743" s="3" t="s">
        <v>71</v>
      </c>
      <c r="B2743" s="3" t="s">
        <v>72</v>
      </c>
      <c r="C2743" s="3" t="s">
        <v>4493</v>
      </c>
      <c r="D2743" s="3" t="s">
        <v>4070</v>
      </c>
      <c r="E2743" s="4" t="s">
        <v>47</v>
      </c>
      <c r="F2743" s="3" t="s">
        <v>173</v>
      </c>
      <c r="G2743" s="3" t="s">
        <v>3690</v>
      </c>
      <c r="H2743" s="3" t="s">
        <v>34</v>
      </c>
      <c r="I2743" s="3" t="s">
        <v>77</v>
      </c>
      <c r="J2743" s="3" t="s">
        <v>36</v>
      </c>
      <c r="K2743" s="3" t="s">
        <v>42</v>
      </c>
      <c r="L2743" s="5">
        <v>6.25</v>
      </c>
      <c r="M2743" s="4">
        <v>9</v>
      </c>
      <c r="N2743" s="5">
        <v>20.8749999375</v>
      </c>
      <c r="O2743" s="5">
        <v>2.3194444375000001</v>
      </c>
      <c r="P2743" s="4">
        <v>520</v>
      </c>
      <c r="Q2743" s="6">
        <v>1.7307692307692299</v>
      </c>
      <c r="R2743" s="7">
        <v>1.2675000000000001</v>
      </c>
      <c r="S2743" s="6">
        <v>0</v>
      </c>
      <c r="T2743" s="5">
        <v>0</v>
      </c>
      <c r="U2743" s="5">
        <v>0</v>
      </c>
      <c r="V2743" s="5">
        <f t="shared" si="220"/>
        <v>20.8749999375</v>
      </c>
      <c r="W2743" s="5">
        <f t="shared" si="216"/>
        <v>-20.8749999375</v>
      </c>
      <c r="X2743" s="8">
        <f t="shared" si="217"/>
        <v>-1</v>
      </c>
      <c r="Y2743" s="4">
        <v>0</v>
      </c>
      <c r="Z2743" s="9" t="str">
        <f t="shared" si="218"/>
        <v>NA</v>
      </c>
      <c r="AA2743" s="10">
        <f t="shared" si="219"/>
        <v>0</v>
      </c>
    </row>
    <row r="2744" spans="1:27" x14ac:dyDescent="0.55000000000000004">
      <c r="A2744" s="3" t="s">
        <v>71</v>
      </c>
      <c r="B2744" s="3" t="s">
        <v>72</v>
      </c>
      <c r="C2744" s="3" t="s">
        <v>4494</v>
      </c>
      <c r="D2744" s="3" t="s">
        <v>423</v>
      </c>
      <c r="E2744" s="4" t="s">
        <v>47</v>
      </c>
      <c r="F2744" s="3" t="s">
        <v>262</v>
      </c>
      <c r="G2744" s="3" t="s">
        <v>302</v>
      </c>
      <c r="H2744" s="3" t="s">
        <v>34</v>
      </c>
      <c r="I2744" s="3" t="s">
        <v>77</v>
      </c>
      <c r="J2744" s="3" t="s">
        <v>36</v>
      </c>
      <c r="K2744" s="3" t="s">
        <v>42</v>
      </c>
      <c r="L2744" s="5">
        <v>6.25</v>
      </c>
      <c r="M2744" s="4">
        <v>8</v>
      </c>
      <c r="N2744" s="5">
        <v>21.024999999999999</v>
      </c>
      <c r="O2744" s="5">
        <v>2.6281249999999998</v>
      </c>
      <c r="P2744" s="4">
        <v>107</v>
      </c>
      <c r="Q2744" s="6">
        <v>7.4766355140186898</v>
      </c>
      <c r="R2744" s="7">
        <v>2.7260747663551399</v>
      </c>
      <c r="S2744" s="6">
        <v>0</v>
      </c>
      <c r="T2744" s="5">
        <v>0</v>
      </c>
      <c r="U2744" s="5">
        <v>0</v>
      </c>
      <c r="V2744" s="5">
        <f t="shared" si="220"/>
        <v>21.024999999999999</v>
      </c>
      <c r="W2744" s="5">
        <f t="shared" si="216"/>
        <v>-21.024999999999999</v>
      </c>
      <c r="X2744" s="8">
        <f t="shared" si="217"/>
        <v>-1</v>
      </c>
      <c r="Y2744" s="4">
        <v>0</v>
      </c>
      <c r="Z2744" s="9" t="str">
        <f t="shared" si="218"/>
        <v>NA</v>
      </c>
      <c r="AA2744" s="10">
        <f t="shared" si="219"/>
        <v>0</v>
      </c>
    </row>
    <row r="2745" spans="1:27" x14ac:dyDescent="0.55000000000000004">
      <c r="A2745" s="3" t="s">
        <v>71</v>
      </c>
      <c r="B2745" s="3" t="s">
        <v>72</v>
      </c>
      <c r="C2745" s="3" t="s">
        <v>4495</v>
      </c>
      <c r="D2745" s="3" t="s">
        <v>4496</v>
      </c>
      <c r="E2745" s="4" t="s">
        <v>47</v>
      </c>
      <c r="F2745" s="3" t="s">
        <v>173</v>
      </c>
      <c r="G2745" s="3" t="s">
        <v>3863</v>
      </c>
      <c r="H2745" s="3" t="s">
        <v>34</v>
      </c>
      <c r="I2745" s="3" t="s">
        <v>77</v>
      </c>
      <c r="J2745" s="3" t="s">
        <v>36</v>
      </c>
      <c r="K2745" s="3" t="s">
        <v>42</v>
      </c>
      <c r="L2745" s="5">
        <v>6.25</v>
      </c>
      <c r="M2745" s="4">
        <v>14</v>
      </c>
      <c r="N2745" s="5">
        <v>21.062499850000002</v>
      </c>
      <c r="O2745" s="5">
        <v>1.5044642750000001</v>
      </c>
      <c r="P2745" s="4">
        <v>526</v>
      </c>
      <c r="Q2745" s="6">
        <v>2.6615969581749002</v>
      </c>
      <c r="R2745" s="7">
        <v>1.7277566539924001</v>
      </c>
      <c r="S2745" s="6">
        <v>0</v>
      </c>
      <c r="T2745" s="5">
        <v>0</v>
      </c>
      <c r="U2745" s="5">
        <v>0</v>
      </c>
      <c r="V2745" s="5">
        <f t="shared" si="220"/>
        <v>21.062499850000002</v>
      </c>
      <c r="W2745" s="5">
        <f t="shared" si="216"/>
        <v>-21.062499850000002</v>
      </c>
      <c r="X2745" s="8">
        <f t="shared" si="217"/>
        <v>-1</v>
      </c>
      <c r="Y2745" s="4">
        <v>0</v>
      </c>
      <c r="Z2745" s="9" t="str">
        <f t="shared" si="218"/>
        <v>NA</v>
      </c>
      <c r="AA2745" s="10">
        <f t="shared" si="219"/>
        <v>0</v>
      </c>
    </row>
    <row r="2746" spans="1:27" x14ac:dyDescent="0.55000000000000004">
      <c r="A2746" s="3" t="s">
        <v>71</v>
      </c>
      <c r="B2746" s="3" t="s">
        <v>72</v>
      </c>
      <c r="C2746" s="3" t="s">
        <v>4497</v>
      </c>
      <c r="D2746" s="3" t="s">
        <v>722</v>
      </c>
      <c r="E2746" s="4" t="s">
        <v>47</v>
      </c>
      <c r="F2746" s="3" t="s">
        <v>32</v>
      </c>
      <c r="G2746" s="3" t="s">
        <v>2714</v>
      </c>
      <c r="H2746" s="3" t="s">
        <v>34</v>
      </c>
      <c r="I2746" s="3" t="s">
        <v>77</v>
      </c>
      <c r="J2746" s="3" t="s">
        <v>36</v>
      </c>
      <c r="K2746" s="3" t="s">
        <v>61</v>
      </c>
      <c r="L2746" s="5">
        <v>6.25</v>
      </c>
      <c r="M2746" s="4">
        <v>15</v>
      </c>
      <c r="N2746" s="5">
        <v>21.074999999999999</v>
      </c>
      <c r="O2746" s="5">
        <v>1.405</v>
      </c>
      <c r="P2746" s="4">
        <v>331</v>
      </c>
      <c r="Q2746" s="6">
        <v>4.5317220543806602</v>
      </c>
      <c r="R2746" s="7">
        <v>5.7027190332326301</v>
      </c>
      <c r="S2746" s="6">
        <v>0</v>
      </c>
      <c r="T2746" s="5">
        <v>0</v>
      </c>
      <c r="U2746" s="5">
        <v>0</v>
      </c>
      <c r="V2746" s="5">
        <f t="shared" si="220"/>
        <v>21.074999999999999</v>
      </c>
      <c r="W2746" s="5">
        <f t="shared" si="216"/>
        <v>-21.074999999999999</v>
      </c>
      <c r="X2746" s="8">
        <f t="shared" si="217"/>
        <v>-1</v>
      </c>
      <c r="Y2746" s="4">
        <v>0</v>
      </c>
      <c r="Z2746" s="9" t="str">
        <f t="shared" si="218"/>
        <v>NA</v>
      </c>
      <c r="AA2746" s="10">
        <f t="shared" si="219"/>
        <v>0</v>
      </c>
    </row>
    <row r="2747" spans="1:27" x14ac:dyDescent="0.55000000000000004">
      <c r="A2747" s="3" t="s">
        <v>71</v>
      </c>
      <c r="B2747" s="3" t="s">
        <v>72</v>
      </c>
      <c r="C2747" s="3" t="s">
        <v>4498</v>
      </c>
      <c r="D2747" s="3" t="s">
        <v>4499</v>
      </c>
      <c r="E2747" s="4" t="s">
        <v>47</v>
      </c>
      <c r="F2747" s="3" t="s">
        <v>104</v>
      </c>
      <c r="G2747" s="3" t="s">
        <v>105</v>
      </c>
      <c r="H2747" s="3" t="s">
        <v>34</v>
      </c>
      <c r="I2747" s="3" t="s">
        <v>77</v>
      </c>
      <c r="J2747" s="3" t="s">
        <v>36</v>
      </c>
      <c r="K2747" s="3" t="s">
        <v>37</v>
      </c>
      <c r="L2747" s="5">
        <v>6.25</v>
      </c>
      <c r="M2747" s="4">
        <v>9</v>
      </c>
      <c r="N2747" s="5">
        <v>21.162499987499999</v>
      </c>
      <c r="O2747" s="5">
        <v>2.3513888874999997</v>
      </c>
      <c r="P2747" s="4">
        <v>62</v>
      </c>
      <c r="Q2747" s="6">
        <v>14.5161290322581</v>
      </c>
      <c r="R2747" s="7">
        <v>1.5322580645161299</v>
      </c>
      <c r="S2747" s="6">
        <v>0</v>
      </c>
      <c r="T2747" s="5">
        <v>0</v>
      </c>
      <c r="U2747" s="5">
        <v>0</v>
      </c>
      <c r="V2747" s="5">
        <f t="shared" si="220"/>
        <v>21.162499987499999</v>
      </c>
      <c r="W2747" s="5">
        <f t="shared" si="216"/>
        <v>-21.162499987499999</v>
      </c>
      <c r="X2747" s="8">
        <f t="shared" si="217"/>
        <v>-1</v>
      </c>
      <c r="Y2747" s="4">
        <v>0</v>
      </c>
      <c r="Z2747" s="9" t="str">
        <f t="shared" si="218"/>
        <v>NA</v>
      </c>
      <c r="AA2747" s="10">
        <f t="shared" si="219"/>
        <v>0</v>
      </c>
    </row>
    <row r="2748" spans="1:27" x14ac:dyDescent="0.55000000000000004">
      <c r="A2748" s="3" t="s">
        <v>71</v>
      </c>
      <c r="B2748" s="3" t="s">
        <v>72</v>
      </c>
      <c r="C2748" s="3" t="s">
        <v>4500</v>
      </c>
      <c r="D2748" s="3" t="s">
        <v>4501</v>
      </c>
      <c r="E2748" s="4" t="s">
        <v>47</v>
      </c>
      <c r="F2748" s="3" t="s">
        <v>173</v>
      </c>
      <c r="G2748" s="3" t="s">
        <v>3044</v>
      </c>
      <c r="H2748" s="3" t="s">
        <v>34</v>
      </c>
      <c r="I2748" s="3" t="s">
        <v>77</v>
      </c>
      <c r="J2748" s="3" t="s">
        <v>36</v>
      </c>
      <c r="K2748" s="3" t="s">
        <v>42</v>
      </c>
      <c r="L2748" s="5">
        <v>6.25</v>
      </c>
      <c r="M2748" s="4">
        <v>7</v>
      </c>
      <c r="N2748" s="5">
        <v>21.199999975000001</v>
      </c>
      <c r="O2748" s="5">
        <v>3.028571425</v>
      </c>
      <c r="P2748" s="4">
        <v>306</v>
      </c>
      <c r="Q2748" s="6">
        <v>2.28758169934641</v>
      </c>
      <c r="R2748" s="7">
        <v>2.2137254901960799</v>
      </c>
      <c r="S2748" s="6">
        <v>0</v>
      </c>
      <c r="T2748" s="5">
        <v>0</v>
      </c>
      <c r="U2748" s="5">
        <v>0</v>
      </c>
      <c r="V2748" s="5">
        <f t="shared" si="220"/>
        <v>21.199999975000001</v>
      </c>
      <c r="W2748" s="5">
        <f t="shared" si="216"/>
        <v>-21.199999975000001</v>
      </c>
      <c r="X2748" s="8">
        <f t="shared" si="217"/>
        <v>-1</v>
      </c>
      <c r="Y2748" s="4">
        <v>0</v>
      </c>
      <c r="Z2748" s="9" t="str">
        <f t="shared" si="218"/>
        <v>NA</v>
      </c>
      <c r="AA2748" s="10">
        <f t="shared" si="219"/>
        <v>0</v>
      </c>
    </row>
    <row r="2749" spans="1:27" x14ac:dyDescent="0.55000000000000004">
      <c r="A2749" s="3" t="s">
        <v>71</v>
      </c>
      <c r="B2749" s="3" t="s">
        <v>72</v>
      </c>
      <c r="C2749" s="3" t="s">
        <v>4502</v>
      </c>
      <c r="D2749" s="3" t="s">
        <v>2292</v>
      </c>
      <c r="E2749" s="4" t="s">
        <v>47</v>
      </c>
      <c r="F2749" s="3" t="s">
        <v>32</v>
      </c>
      <c r="G2749" s="3" t="s">
        <v>170</v>
      </c>
      <c r="H2749" s="3" t="s">
        <v>34</v>
      </c>
      <c r="I2749" s="3" t="s">
        <v>77</v>
      </c>
      <c r="J2749" s="3" t="s">
        <v>36</v>
      </c>
      <c r="K2749" s="3" t="s">
        <v>42</v>
      </c>
      <c r="L2749" s="5">
        <v>6.25</v>
      </c>
      <c r="M2749" s="4">
        <v>18</v>
      </c>
      <c r="N2749" s="5">
        <v>21.224999924999999</v>
      </c>
      <c r="O2749" s="5">
        <v>1.1791666624999999</v>
      </c>
      <c r="P2749" s="4">
        <v>649</v>
      </c>
      <c r="Q2749" s="6">
        <v>2.77349768875193</v>
      </c>
      <c r="R2749" s="7">
        <v>4.6642526964560904</v>
      </c>
      <c r="S2749" s="6">
        <v>0</v>
      </c>
      <c r="T2749" s="5">
        <v>0</v>
      </c>
      <c r="U2749" s="5">
        <v>0</v>
      </c>
      <c r="V2749" s="5">
        <f t="shared" si="220"/>
        <v>21.224999924999999</v>
      </c>
      <c r="W2749" s="5">
        <f t="shared" si="216"/>
        <v>-21.224999924999999</v>
      </c>
      <c r="X2749" s="8">
        <f t="shared" si="217"/>
        <v>-1</v>
      </c>
      <c r="Y2749" s="4">
        <v>0</v>
      </c>
      <c r="Z2749" s="9" t="str">
        <f t="shared" si="218"/>
        <v>NA</v>
      </c>
      <c r="AA2749" s="10">
        <f t="shared" si="219"/>
        <v>0</v>
      </c>
    </row>
    <row r="2750" spans="1:27" x14ac:dyDescent="0.55000000000000004">
      <c r="A2750" s="3" t="s">
        <v>71</v>
      </c>
      <c r="B2750" s="3" t="s">
        <v>72</v>
      </c>
      <c r="C2750" s="3" t="s">
        <v>4503</v>
      </c>
      <c r="D2750" s="3" t="s">
        <v>3538</v>
      </c>
      <c r="E2750" s="4" t="s">
        <v>47</v>
      </c>
      <c r="F2750" s="3" t="s">
        <v>173</v>
      </c>
      <c r="G2750" s="3" t="s">
        <v>3690</v>
      </c>
      <c r="H2750" s="3" t="s">
        <v>34</v>
      </c>
      <c r="I2750" s="3" t="s">
        <v>77</v>
      </c>
      <c r="J2750" s="3" t="s">
        <v>36</v>
      </c>
      <c r="K2750" s="3" t="s">
        <v>42</v>
      </c>
      <c r="L2750" s="5">
        <v>6.25</v>
      </c>
      <c r="M2750" s="4">
        <v>7</v>
      </c>
      <c r="N2750" s="5">
        <v>21.249999925000001</v>
      </c>
      <c r="O2750" s="5">
        <v>3.0357142750000001</v>
      </c>
      <c r="P2750" s="4">
        <v>761</v>
      </c>
      <c r="Q2750" s="6">
        <v>0.91984231274638606</v>
      </c>
      <c r="R2750" s="7">
        <v>1.79303547963206</v>
      </c>
      <c r="S2750" s="6">
        <v>0</v>
      </c>
      <c r="T2750" s="5">
        <v>0</v>
      </c>
      <c r="U2750" s="5">
        <v>0</v>
      </c>
      <c r="V2750" s="5">
        <f t="shared" si="220"/>
        <v>21.249999925000001</v>
      </c>
      <c r="W2750" s="5">
        <f t="shared" si="216"/>
        <v>-21.249999925000001</v>
      </c>
      <c r="X2750" s="8">
        <f t="shared" si="217"/>
        <v>-1</v>
      </c>
      <c r="Y2750" s="4">
        <v>0</v>
      </c>
      <c r="Z2750" s="9" t="str">
        <f t="shared" si="218"/>
        <v>NA</v>
      </c>
      <c r="AA2750" s="10">
        <f t="shared" si="219"/>
        <v>0</v>
      </c>
    </row>
    <row r="2751" spans="1:27" x14ac:dyDescent="0.55000000000000004">
      <c r="A2751" s="3" t="s">
        <v>71</v>
      </c>
      <c r="B2751" s="3" t="s">
        <v>72</v>
      </c>
      <c r="C2751" s="3" t="s">
        <v>4504</v>
      </c>
      <c r="D2751" s="3" t="s">
        <v>4285</v>
      </c>
      <c r="E2751" s="4" t="s">
        <v>47</v>
      </c>
      <c r="F2751" s="3" t="s">
        <v>32</v>
      </c>
      <c r="G2751" s="3" t="s">
        <v>377</v>
      </c>
      <c r="H2751" s="3" t="s">
        <v>34</v>
      </c>
      <c r="I2751" s="3" t="s">
        <v>77</v>
      </c>
      <c r="J2751" s="3" t="s">
        <v>36</v>
      </c>
      <c r="K2751" s="3" t="s">
        <v>61</v>
      </c>
      <c r="L2751" s="5">
        <v>6.25</v>
      </c>
      <c r="M2751" s="4">
        <v>10</v>
      </c>
      <c r="N2751" s="5">
        <v>21.475000000000001</v>
      </c>
      <c r="O2751" s="5">
        <v>2.1475</v>
      </c>
      <c r="P2751" s="4">
        <v>88</v>
      </c>
      <c r="Q2751" s="6">
        <v>11.363636363636401</v>
      </c>
      <c r="R2751" s="7">
        <v>1.3454545454545499</v>
      </c>
      <c r="S2751" s="6">
        <v>0</v>
      </c>
      <c r="T2751" s="5">
        <v>0</v>
      </c>
      <c r="U2751" s="5">
        <v>0</v>
      </c>
      <c r="V2751" s="5">
        <f t="shared" si="220"/>
        <v>21.475000000000001</v>
      </c>
      <c r="W2751" s="5">
        <f t="shared" si="216"/>
        <v>-21.475000000000001</v>
      </c>
      <c r="X2751" s="8">
        <f t="shared" si="217"/>
        <v>-1</v>
      </c>
      <c r="Y2751" s="4">
        <v>0</v>
      </c>
      <c r="Z2751" s="9" t="str">
        <f t="shared" si="218"/>
        <v>NA</v>
      </c>
      <c r="AA2751" s="10">
        <f t="shared" si="219"/>
        <v>0</v>
      </c>
    </row>
    <row r="2752" spans="1:27" x14ac:dyDescent="0.55000000000000004">
      <c r="A2752" s="3" t="s">
        <v>71</v>
      </c>
      <c r="B2752" s="3" t="s">
        <v>72</v>
      </c>
      <c r="C2752" s="3" t="s">
        <v>4505</v>
      </c>
      <c r="D2752" s="3" t="s">
        <v>4506</v>
      </c>
      <c r="E2752" s="4" t="s">
        <v>47</v>
      </c>
      <c r="F2752" s="3" t="s">
        <v>173</v>
      </c>
      <c r="G2752" s="3" t="s">
        <v>2806</v>
      </c>
      <c r="H2752" s="3" t="s">
        <v>34</v>
      </c>
      <c r="I2752" s="3" t="s">
        <v>77</v>
      </c>
      <c r="J2752" s="3" t="s">
        <v>36</v>
      </c>
      <c r="K2752" s="3" t="s">
        <v>42</v>
      </c>
      <c r="L2752" s="5">
        <v>6.25</v>
      </c>
      <c r="M2752" s="4">
        <v>8</v>
      </c>
      <c r="N2752" s="5">
        <v>21.487500000000001</v>
      </c>
      <c r="O2752" s="5">
        <v>2.6859375000000001</v>
      </c>
      <c r="P2752" s="4">
        <v>253</v>
      </c>
      <c r="Q2752" s="6">
        <v>3.1620553359683798</v>
      </c>
      <c r="R2752" s="7">
        <v>1.65573122529644</v>
      </c>
      <c r="S2752" s="6">
        <v>0</v>
      </c>
      <c r="T2752" s="5">
        <v>0</v>
      </c>
      <c r="U2752" s="5">
        <v>0</v>
      </c>
      <c r="V2752" s="5">
        <f t="shared" si="220"/>
        <v>21.487500000000001</v>
      </c>
      <c r="W2752" s="5">
        <f t="shared" si="216"/>
        <v>-21.487500000000001</v>
      </c>
      <c r="X2752" s="8">
        <f t="shared" si="217"/>
        <v>-1</v>
      </c>
      <c r="Y2752" s="4">
        <v>0</v>
      </c>
      <c r="Z2752" s="9" t="str">
        <f t="shared" si="218"/>
        <v>NA</v>
      </c>
      <c r="AA2752" s="10">
        <f t="shared" si="219"/>
        <v>0</v>
      </c>
    </row>
    <row r="2753" spans="1:27" x14ac:dyDescent="0.55000000000000004">
      <c r="A2753" s="3" t="s">
        <v>71</v>
      </c>
      <c r="B2753" s="3" t="s">
        <v>72</v>
      </c>
      <c r="C2753" s="3" t="s">
        <v>4507</v>
      </c>
      <c r="D2753" s="3" t="s">
        <v>381</v>
      </c>
      <c r="E2753" s="4" t="s">
        <v>47</v>
      </c>
      <c r="F2753" s="3" t="s">
        <v>137</v>
      </c>
      <c r="G2753" s="3" t="s">
        <v>138</v>
      </c>
      <c r="H2753" s="3" t="s">
        <v>34</v>
      </c>
      <c r="I2753" s="3" t="s">
        <v>77</v>
      </c>
      <c r="J2753" s="3" t="s">
        <v>36</v>
      </c>
      <c r="K2753" s="3" t="s">
        <v>42</v>
      </c>
      <c r="L2753" s="5">
        <v>6.25</v>
      </c>
      <c r="M2753" s="4">
        <v>10</v>
      </c>
      <c r="N2753" s="5">
        <v>21.6</v>
      </c>
      <c r="O2753" s="5">
        <v>2.16</v>
      </c>
      <c r="P2753" s="4">
        <v>104</v>
      </c>
      <c r="Q2753" s="6">
        <v>9.6153846153846203</v>
      </c>
      <c r="R2753" s="7">
        <v>2.8737499999999998</v>
      </c>
      <c r="S2753" s="6">
        <v>0</v>
      </c>
      <c r="T2753" s="5">
        <v>0</v>
      </c>
      <c r="U2753" s="5">
        <v>0</v>
      </c>
      <c r="V2753" s="5">
        <f t="shared" si="220"/>
        <v>21.6</v>
      </c>
      <c r="W2753" s="5">
        <f t="shared" si="216"/>
        <v>-21.6</v>
      </c>
      <c r="X2753" s="8">
        <f t="shared" si="217"/>
        <v>-1</v>
      </c>
      <c r="Y2753" s="4">
        <v>0</v>
      </c>
      <c r="Z2753" s="9" t="str">
        <f t="shared" si="218"/>
        <v>NA</v>
      </c>
      <c r="AA2753" s="10">
        <f t="shared" si="219"/>
        <v>0</v>
      </c>
    </row>
    <row r="2754" spans="1:27" x14ac:dyDescent="0.55000000000000004">
      <c r="A2754" s="3" t="s">
        <v>71</v>
      </c>
      <c r="B2754" s="3" t="s">
        <v>72</v>
      </c>
      <c r="C2754" s="3" t="s">
        <v>4508</v>
      </c>
      <c r="D2754" s="3" t="s">
        <v>4509</v>
      </c>
      <c r="E2754" s="4" t="s">
        <v>47</v>
      </c>
      <c r="F2754" s="3" t="s">
        <v>32</v>
      </c>
      <c r="G2754" s="3" t="s">
        <v>2810</v>
      </c>
      <c r="H2754" s="3" t="s">
        <v>34</v>
      </c>
      <c r="I2754" s="3" t="s">
        <v>77</v>
      </c>
      <c r="J2754" s="3" t="s">
        <v>36</v>
      </c>
      <c r="K2754" s="3" t="s">
        <v>61</v>
      </c>
      <c r="L2754" s="5">
        <v>6.25</v>
      </c>
      <c r="M2754" s="4">
        <v>21</v>
      </c>
      <c r="N2754" s="5">
        <v>21.687499837500003</v>
      </c>
      <c r="O2754" s="5">
        <v>1.0327380875000001</v>
      </c>
      <c r="P2754" s="4">
        <v>137</v>
      </c>
      <c r="Q2754" s="6">
        <v>15.3284671532847</v>
      </c>
      <c r="R2754" s="7">
        <v>1.01459854014599</v>
      </c>
      <c r="S2754" s="6">
        <v>0</v>
      </c>
      <c r="T2754" s="5">
        <v>0</v>
      </c>
      <c r="U2754" s="5">
        <v>0</v>
      </c>
      <c r="V2754" s="5">
        <f t="shared" si="220"/>
        <v>21.687499837500003</v>
      </c>
      <c r="W2754" s="5">
        <f t="shared" ref="W2754:W2817" si="221">U2754-V2754</f>
        <v>-21.687499837500003</v>
      </c>
      <c r="X2754" s="8">
        <f t="shared" ref="X2754:X2817" si="222">IF(V2754=0,0,(U2754-V2754)/V2754)</f>
        <v>-1</v>
      </c>
      <c r="Y2754" s="4">
        <v>0</v>
      </c>
      <c r="Z2754" s="9" t="str">
        <f t="shared" ref="Z2754:Z2817" si="223">IF(Y2754=0,"NA",U2754/Y2754)</f>
        <v>NA</v>
      </c>
      <c r="AA2754" s="10">
        <f t="shared" ref="AA2754:AA2817" si="224">(Q2754/100*S2754/100)</f>
        <v>0</v>
      </c>
    </row>
    <row r="2755" spans="1:27" x14ac:dyDescent="0.55000000000000004">
      <c r="A2755" s="3" t="s">
        <v>71</v>
      </c>
      <c r="B2755" s="3" t="s">
        <v>72</v>
      </c>
      <c r="C2755" s="3" t="s">
        <v>4510</v>
      </c>
      <c r="D2755" s="3" t="s">
        <v>778</v>
      </c>
      <c r="E2755" s="4" t="s">
        <v>47</v>
      </c>
      <c r="F2755" s="3" t="s">
        <v>40</v>
      </c>
      <c r="G2755" s="3" t="s">
        <v>2932</v>
      </c>
      <c r="H2755" s="3" t="s">
        <v>34</v>
      </c>
      <c r="I2755" s="3" t="s">
        <v>77</v>
      </c>
      <c r="J2755" s="3" t="s">
        <v>36</v>
      </c>
      <c r="K2755" s="3" t="s">
        <v>42</v>
      </c>
      <c r="L2755" s="5">
        <v>6.25</v>
      </c>
      <c r="M2755" s="4">
        <v>9</v>
      </c>
      <c r="N2755" s="5">
        <v>21.774999937499999</v>
      </c>
      <c r="O2755" s="5">
        <v>2.4194444374999997</v>
      </c>
      <c r="P2755" s="4">
        <v>182</v>
      </c>
      <c r="Q2755" s="6">
        <v>4.9450549450549497</v>
      </c>
      <c r="R2755" s="7">
        <v>1.7109340659340699</v>
      </c>
      <c r="S2755" s="6">
        <v>0</v>
      </c>
      <c r="T2755" s="5">
        <v>0</v>
      </c>
      <c r="U2755" s="5">
        <v>0</v>
      </c>
      <c r="V2755" s="5">
        <f t="shared" ref="V2755:V2818" si="225">N2755</f>
        <v>21.774999937499999</v>
      </c>
      <c r="W2755" s="5">
        <f t="shared" si="221"/>
        <v>-21.774999937499999</v>
      </c>
      <c r="X2755" s="8">
        <f t="shared" si="222"/>
        <v>-1</v>
      </c>
      <c r="Y2755" s="4">
        <v>0</v>
      </c>
      <c r="Z2755" s="9" t="str">
        <f t="shared" si="223"/>
        <v>NA</v>
      </c>
      <c r="AA2755" s="10">
        <f t="shared" si="224"/>
        <v>0</v>
      </c>
    </row>
    <row r="2756" spans="1:27" x14ac:dyDescent="0.55000000000000004">
      <c r="A2756" s="3" t="s">
        <v>71</v>
      </c>
      <c r="B2756" s="3" t="s">
        <v>72</v>
      </c>
      <c r="C2756" s="3" t="s">
        <v>4511</v>
      </c>
      <c r="D2756" s="3" t="s">
        <v>3334</v>
      </c>
      <c r="E2756" s="4" t="s">
        <v>47</v>
      </c>
      <c r="F2756" s="3" t="s">
        <v>137</v>
      </c>
      <c r="G2756" s="3" t="s">
        <v>2863</v>
      </c>
      <c r="H2756" s="3" t="s">
        <v>34</v>
      </c>
      <c r="I2756" s="3" t="s">
        <v>77</v>
      </c>
      <c r="J2756" s="3" t="s">
        <v>36</v>
      </c>
      <c r="K2756" s="3" t="s">
        <v>42</v>
      </c>
      <c r="L2756" s="5">
        <v>6.25</v>
      </c>
      <c r="M2756" s="4">
        <v>4</v>
      </c>
      <c r="N2756" s="5">
        <v>21.824999999999999</v>
      </c>
      <c r="O2756" s="5">
        <v>5.4562499999999998</v>
      </c>
      <c r="P2756" s="4">
        <v>50</v>
      </c>
      <c r="Q2756" s="6">
        <v>8</v>
      </c>
      <c r="R2756" s="7">
        <v>1.1796</v>
      </c>
      <c r="S2756" s="6">
        <v>0</v>
      </c>
      <c r="T2756" s="5">
        <v>0</v>
      </c>
      <c r="U2756" s="5">
        <v>0</v>
      </c>
      <c r="V2756" s="5">
        <f t="shared" si="225"/>
        <v>21.824999999999999</v>
      </c>
      <c r="W2756" s="5">
        <f t="shared" si="221"/>
        <v>-21.824999999999999</v>
      </c>
      <c r="X2756" s="8">
        <f t="shared" si="222"/>
        <v>-1</v>
      </c>
      <c r="Y2756" s="4">
        <v>0</v>
      </c>
      <c r="Z2756" s="9" t="str">
        <f t="shared" si="223"/>
        <v>NA</v>
      </c>
      <c r="AA2756" s="10">
        <f t="shared" si="224"/>
        <v>0</v>
      </c>
    </row>
    <row r="2757" spans="1:27" x14ac:dyDescent="0.55000000000000004">
      <c r="A2757" s="3" t="s">
        <v>71</v>
      </c>
      <c r="B2757" s="3" t="s">
        <v>72</v>
      </c>
      <c r="C2757" s="3" t="s">
        <v>4512</v>
      </c>
      <c r="D2757" s="3" t="s">
        <v>4513</v>
      </c>
      <c r="E2757" s="4" t="s">
        <v>47</v>
      </c>
      <c r="F2757" s="3" t="s">
        <v>173</v>
      </c>
      <c r="G2757" s="3" t="s">
        <v>3863</v>
      </c>
      <c r="H2757" s="3" t="s">
        <v>34</v>
      </c>
      <c r="I2757" s="3" t="s">
        <v>77</v>
      </c>
      <c r="J2757" s="3" t="s">
        <v>36</v>
      </c>
      <c r="K2757" s="3" t="s">
        <v>42</v>
      </c>
      <c r="L2757" s="5">
        <v>6.25</v>
      </c>
      <c r="M2757" s="4">
        <v>22</v>
      </c>
      <c r="N2757" s="5">
        <v>21.837499750000003</v>
      </c>
      <c r="O2757" s="5">
        <v>0.99261362500000005</v>
      </c>
      <c r="P2757" s="4">
        <v>599</v>
      </c>
      <c r="Q2757" s="6">
        <v>3.6727879799666101</v>
      </c>
      <c r="R2757" s="7">
        <v>1.75826377295492</v>
      </c>
      <c r="S2757" s="6">
        <v>0</v>
      </c>
      <c r="T2757" s="5">
        <v>0</v>
      </c>
      <c r="U2757" s="5">
        <v>0</v>
      </c>
      <c r="V2757" s="5">
        <f t="shared" si="225"/>
        <v>21.837499750000003</v>
      </c>
      <c r="W2757" s="5">
        <f t="shared" si="221"/>
        <v>-21.837499750000003</v>
      </c>
      <c r="X2757" s="8">
        <f t="shared" si="222"/>
        <v>-1</v>
      </c>
      <c r="Y2757" s="4">
        <v>0</v>
      </c>
      <c r="Z2757" s="9" t="str">
        <f t="shared" si="223"/>
        <v>NA</v>
      </c>
      <c r="AA2757" s="10">
        <f t="shared" si="224"/>
        <v>0</v>
      </c>
    </row>
    <row r="2758" spans="1:27" x14ac:dyDescent="0.55000000000000004">
      <c r="A2758" s="3" t="s">
        <v>71</v>
      </c>
      <c r="B2758" s="3" t="s">
        <v>72</v>
      </c>
      <c r="C2758" s="3" t="s">
        <v>4514</v>
      </c>
      <c r="D2758" s="3" t="s">
        <v>193</v>
      </c>
      <c r="E2758" s="4" t="s">
        <v>47</v>
      </c>
      <c r="F2758" s="3" t="s">
        <v>113</v>
      </c>
      <c r="G2758" s="3" t="s">
        <v>2827</v>
      </c>
      <c r="H2758" s="3" t="s">
        <v>34</v>
      </c>
      <c r="I2758" s="3" t="s">
        <v>77</v>
      </c>
      <c r="J2758" s="3" t="s">
        <v>36</v>
      </c>
      <c r="K2758" s="3" t="s">
        <v>42</v>
      </c>
      <c r="L2758" s="5">
        <v>6.25</v>
      </c>
      <c r="M2758" s="4">
        <v>12</v>
      </c>
      <c r="N2758" s="5">
        <v>22.149999900000001</v>
      </c>
      <c r="O2758" s="5">
        <v>1.8458333250000001</v>
      </c>
      <c r="P2758" s="4">
        <v>292</v>
      </c>
      <c r="Q2758" s="6">
        <v>4.10958904109589</v>
      </c>
      <c r="R2758" s="7">
        <v>3.1784246575342499</v>
      </c>
      <c r="S2758" s="6">
        <v>0</v>
      </c>
      <c r="T2758" s="5">
        <v>0</v>
      </c>
      <c r="U2758" s="5">
        <v>0</v>
      </c>
      <c r="V2758" s="5">
        <f t="shared" si="225"/>
        <v>22.149999900000001</v>
      </c>
      <c r="W2758" s="5">
        <f t="shared" si="221"/>
        <v>-22.149999900000001</v>
      </c>
      <c r="X2758" s="8">
        <f t="shared" si="222"/>
        <v>-1</v>
      </c>
      <c r="Y2758" s="4">
        <v>0</v>
      </c>
      <c r="Z2758" s="9" t="str">
        <f t="shared" si="223"/>
        <v>NA</v>
      </c>
      <c r="AA2758" s="10">
        <f t="shared" si="224"/>
        <v>0</v>
      </c>
    </row>
    <row r="2759" spans="1:27" x14ac:dyDescent="0.55000000000000004">
      <c r="A2759" s="3" t="s">
        <v>71</v>
      </c>
      <c r="B2759" s="3" t="s">
        <v>72</v>
      </c>
      <c r="C2759" s="3" t="s">
        <v>4515</v>
      </c>
      <c r="D2759" s="3" t="s">
        <v>3392</v>
      </c>
      <c r="E2759" s="4" t="s">
        <v>47</v>
      </c>
      <c r="F2759" s="3" t="s">
        <v>173</v>
      </c>
      <c r="G2759" s="3" t="s">
        <v>675</v>
      </c>
      <c r="H2759" s="3" t="s">
        <v>34</v>
      </c>
      <c r="I2759" s="3" t="s">
        <v>77</v>
      </c>
      <c r="J2759" s="3" t="s">
        <v>36</v>
      </c>
      <c r="K2759" s="3" t="s">
        <v>42</v>
      </c>
      <c r="L2759" s="5">
        <v>6.25</v>
      </c>
      <c r="M2759" s="4">
        <v>6</v>
      </c>
      <c r="N2759" s="5">
        <v>22.162500000000001</v>
      </c>
      <c r="O2759" s="5">
        <v>3.6937500000000001</v>
      </c>
      <c r="P2759" s="4">
        <v>50</v>
      </c>
      <c r="Q2759" s="6">
        <v>12</v>
      </c>
      <c r="R2759" s="7">
        <v>2.282</v>
      </c>
      <c r="S2759" s="6">
        <v>0</v>
      </c>
      <c r="T2759" s="5">
        <v>0</v>
      </c>
      <c r="U2759" s="5">
        <v>0</v>
      </c>
      <c r="V2759" s="5">
        <f t="shared" si="225"/>
        <v>22.162500000000001</v>
      </c>
      <c r="W2759" s="5">
        <f t="shared" si="221"/>
        <v>-22.162500000000001</v>
      </c>
      <c r="X2759" s="8">
        <f t="shared" si="222"/>
        <v>-1</v>
      </c>
      <c r="Y2759" s="4">
        <v>0</v>
      </c>
      <c r="Z2759" s="9" t="str">
        <f t="shared" si="223"/>
        <v>NA</v>
      </c>
      <c r="AA2759" s="10">
        <f t="shared" si="224"/>
        <v>0</v>
      </c>
    </row>
    <row r="2760" spans="1:27" x14ac:dyDescent="0.55000000000000004">
      <c r="A2760" s="3" t="s">
        <v>71</v>
      </c>
      <c r="B2760" s="3" t="s">
        <v>72</v>
      </c>
      <c r="C2760" s="3" t="s">
        <v>4516</v>
      </c>
      <c r="D2760" s="3" t="s">
        <v>2018</v>
      </c>
      <c r="E2760" s="4" t="s">
        <v>47</v>
      </c>
      <c r="F2760" s="3" t="s">
        <v>32</v>
      </c>
      <c r="G2760" s="3" t="s">
        <v>170</v>
      </c>
      <c r="H2760" s="3" t="s">
        <v>34</v>
      </c>
      <c r="I2760" s="3" t="s">
        <v>77</v>
      </c>
      <c r="J2760" s="3" t="s">
        <v>36</v>
      </c>
      <c r="K2760" s="3" t="s">
        <v>42</v>
      </c>
      <c r="L2760" s="5">
        <v>6.25</v>
      </c>
      <c r="M2760" s="4">
        <v>19</v>
      </c>
      <c r="N2760" s="5">
        <v>22.237499775</v>
      </c>
      <c r="O2760" s="5">
        <v>1.170394725</v>
      </c>
      <c r="P2760" s="4">
        <v>532</v>
      </c>
      <c r="Q2760" s="6">
        <v>3.5714285714285698</v>
      </c>
      <c r="R2760" s="7">
        <v>6.5554511278195502</v>
      </c>
      <c r="S2760" s="6">
        <v>0</v>
      </c>
      <c r="T2760" s="5">
        <v>0</v>
      </c>
      <c r="U2760" s="5">
        <v>0</v>
      </c>
      <c r="V2760" s="5">
        <f t="shared" si="225"/>
        <v>22.237499775</v>
      </c>
      <c r="W2760" s="5">
        <f t="shared" si="221"/>
        <v>-22.237499775</v>
      </c>
      <c r="X2760" s="8">
        <f t="shared" si="222"/>
        <v>-1</v>
      </c>
      <c r="Y2760" s="4">
        <v>0</v>
      </c>
      <c r="Z2760" s="9" t="str">
        <f t="shared" si="223"/>
        <v>NA</v>
      </c>
      <c r="AA2760" s="10">
        <f t="shared" si="224"/>
        <v>0</v>
      </c>
    </row>
    <row r="2761" spans="1:27" x14ac:dyDescent="0.55000000000000004">
      <c r="A2761" s="3" t="s">
        <v>71</v>
      </c>
      <c r="B2761" s="3" t="s">
        <v>72</v>
      </c>
      <c r="C2761" s="3" t="s">
        <v>4517</v>
      </c>
      <c r="D2761" s="3" t="s">
        <v>3399</v>
      </c>
      <c r="E2761" s="4" t="s">
        <v>47</v>
      </c>
      <c r="F2761" s="3" t="s">
        <v>32</v>
      </c>
      <c r="G2761" s="3" t="s">
        <v>170</v>
      </c>
      <c r="H2761" s="3" t="s">
        <v>34</v>
      </c>
      <c r="I2761" s="3" t="s">
        <v>77</v>
      </c>
      <c r="J2761" s="3" t="s">
        <v>36</v>
      </c>
      <c r="K2761" s="3" t="s">
        <v>42</v>
      </c>
      <c r="L2761" s="5">
        <v>6.25</v>
      </c>
      <c r="M2761" s="4">
        <v>15</v>
      </c>
      <c r="N2761" s="5">
        <v>22.299999937500001</v>
      </c>
      <c r="O2761" s="5">
        <v>1.4866666625</v>
      </c>
      <c r="P2761" s="4">
        <v>829</v>
      </c>
      <c r="Q2761" s="6">
        <v>1.8094089264173701</v>
      </c>
      <c r="R2761" s="7">
        <v>3.0700844390832298</v>
      </c>
      <c r="S2761" s="6">
        <v>0</v>
      </c>
      <c r="T2761" s="5">
        <v>0</v>
      </c>
      <c r="U2761" s="5">
        <v>0</v>
      </c>
      <c r="V2761" s="5">
        <f t="shared" si="225"/>
        <v>22.299999937500001</v>
      </c>
      <c r="W2761" s="5">
        <f t="shared" si="221"/>
        <v>-22.299999937500001</v>
      </c>
      <c r="X2761" s="8">
        <f t="shared" si="222"/>
        <v>-1</v>
      </c>
      <c r="Y2761" s="4">
        <v>0</v>
      </c>
      <c r="Z2761" s="9" t="str">
        <f t="shared" si="223"/>
        <v>NA</v>
      </c>
      <c r="AA2761" s="10">
        <f t="shared" si="224"/>
        <v>0</v>
      </c>
    </row>
    <row r="2762" spans="1:27" x14ac:dyDescent="0.55000000000000004">
      <c r="A2762" s="3" t="s">
        <v>71</v>
      </c>
      <c r="B2762" s="3" t="s">
        <v>72</v>
      </c>
      <c r="C2762" s="3" t="s">
        <v>4518</v>
      </c>
      <c r="D2762" s="3" t="s">
        <v>384</v>
      </c>
      <c r="E2762" s="4" t="s">
        <v>47</v>
      </c>
      <c r="F2762" s="3" t="s">
        <v>40</v>
      </c>
      <c r="G2762" s="3" t="s">
        <v>2932</v>
      </c>
      <c r="H2762" s="3" t="s">
        <v>34</v>
      </c>
      <c r="I2762" s="3" t="s">
        <v>77</v>
      </c>
      <c r="J2762" s="3" t="s">
        <v>36</v>
      </c>
      <c r="K2762" s="3" t="s">
        <v>42</v>
      </c>
      <c r="L2762" s="5">
        <v>6.25</v>
      </c>
      <c r="M2762" s="4">
        <v>7</v>
      </c>
      <c r="N2762" s="5">
        <v>22.387499925</v>
      </c>
      <c r="O2762" s="5">
        <v>3.1982142749999998</v>
      </c>
      <c r="P2762" s="4">
        <v>134</v>
      </c>
      <c r="Q2762" s="6">
        <v>5.2238805970149196</v>
      </c>
      <c r="R2762" s="7">
        <v>1.3614925373134299</v>
      </c>
      <c r="S2762" s="6">
        <v>0</v>
      </c>
      <c r="T2762" s="5">
        <v>0</v>
      </c>
      <c r="U2762" s="5">
        <v>0</v>
      </c>
      <c r="V2762" s="5">
        <f t="shared" si="225"/>
        <v>22.387499925</v>
      </c>
      <c r="W2762" s="5">
        <f t="shared" si="221"/>
        <v>-22.387499925</v>
      </c>
      <c r="X2762" s="8">
        <f t="shared" si="222"/>
        <v>-1</v>
      </c>
      <c r="Y2762" s="4">
        <v>0</v>
      </c>
      <c r="Z2762" s="9" t="str">
        <f t="shared" si="223"/>
        <v>NA</v>
      </c>
      <c r="AA2762" s="10">
        <f t="shared" si="224"/>
        <v>0</v>
      </c>
    </row>
    <row r="2763" spans="1:27" x14ac:dyDescent="0.55000000000000004">
      <c r="A2763" s="3" t="s">
        <v>71</v>
      </c>
      <c r="B2763" s="3" t="s">
        <v>72</v>
      </c>
      <c r="C2763" s="3" t="s">
        <v>4519</v>
      </c>
      <c r="D2763" s="3" t="s">
        <v>2890</v>
      </c>
      <c r="E2763" s="4" t="s">
        <v>47</v>
      </c>
      <c r="F2763" s="3" t="s">
        <v>32</v>
      </c>
      <c r="G2763" s="3" t="s">
        <v>575</v>
      </c>
      <c r="H2763" s="3" t="s">
        <v>34</v>
      </c>
      <c r="I2763" s="3" t="s">
        <v>77</v>
      </c>
      <c r="J2763" s="3" t="s">
        <v>36</v>
      </c>
      <c r="K2763" s="3" t="s">
        <v>42</v>
      </c>
      <c r="L2763" s="5">
        <v>6.25</v>
      </c>
      <c r="M2763" s="4">
        <v>14</v>
      </c>
      <c r="N2763" s="5">
        <v>22.449999949999999</v>
      </c>
      <c r="O2763" s="5">
        <v>1.6035714249999999</v>
      </c>
      <c r="P2763" s="4">
        <v>509</v>
      </c>
      <c r="Q2763" s="6">
        <v>2.7504911591355601</v>
      </c>
      <c r="R2763" s="7">
        <v>1.3223968565815301</v>
      </c>
      <c r="S2763" s="6">
        <v>0</v>
      </c>
      <c r="T2763" s="5">
        <v>0</v>
      </c>
      <c r="U2763" s="5">
        <v>0</v>
      </c>
      <c r="V2763" s="5">
        <f t="shared" si="225"/>
        <v>22.449999949999999</v>
      </c>
      <c r="W2763" s="5">
        <f t="shared" si="221"/>
        <v>-22.449999949999999</v>
      </c>
      <c r="X2763" s="8">
        <f t="shared" si="222"/>
        <v>-1</v>
      </c>
      <c r="Y2763" s="4">
        <v>0</v>
      </c>
      <c r="Z2763" s="9" t="str">
        <f t="shared" si="223"/>
        <v>NA</v>
      </c>
      <c r="AA2763" s="10">
        <f t="shared" si="224"/>
        <v>0</v>
      </c>
    </row>
    <row r="2764" spans="1:27" x14ac:dyDescent="0.55000000000000004">
      <c r="A2764" s="3" t="s">
        <v>71</v>
      </c>
      <c r="B2764" s="3" t="s">
        <v>72</v>
      </c>
      <c r="C2764" s="3" t="s">
        <v>4520</v>
      </c>
      <c r="D2764" s="3" t="s">
        <v>4521</v>
      </c>
      <c r="E2764" s="4" t="s">
        <v>47</v>
      </c>
      <c r="F2764" s="3" t="s">
        <v>32</v>
      </c>
      <c r="G2764" s="3" t="s">
        <v>2686</v>
      </c>
      <c r="H2764" s="3" t="s">
        <v>34</v>
      </c>
      <c r="I2764" s="3" t="s">
        <v>77</v>
      </c>
      <c r="J2764" s="3" t="s">
        <v>36</v>
      </c>
      <c r="K2764" s="3" t="s">
        <v>61</v>
      </c>
      <c r="L2764" s="5">
        <v>6.25</v>
      </c>
      <c r="M2764" s="4">
        <v>14</v>
      </c>
      <c r="N2764" s="5">
        <v>22.474999924999999</v>
      </c>
      <c r="O2764" s="5">
        <v>1.6053571375</v>
      </c>
      <c r="P2764" s="4">
        <v>609</v>
      </c>
      <c r="Q2764" s="6">
        <v>2.29885057471264</v>
      </c>
      <c r="R2764" s="7">
        <v>1.6515599343185501</v>
      </c>
      <c r="S2764" s="6">
        <v>0</v>
      </c>
      <c r="T2764" s="5">
        <v>0</v>
      </c>
      <c r="U2764" s="5">
        <v>0</v>
      </c>
      <c r="V2764" s="5">
        <f t="shared" si="225"/>
        <v>22.474999924999999</v>
      </c>
      <c r="W2764" s="5">
        <f t="shared" si="221"/>
        <v>-22.474999924999999</v>
      </c>
      <c r="X2764" s="8">
        <f t="shared" si="222"/>
        <v>-1</v>
      </c>
      <c r="Y2764" s="4">
        <v>0</v>
      </c>
      <c r="Z2764" s="9" t="str">
        <f t="shared" si="223"/>
        <v>NA</v>
      </c>
      <c r="AA2764" s="10">
        <f t="shared" si="224"/>
        <v>0</v>
      </c>
    </row>
    <row r="2765" spans="1:27" x14ac:dyDescent="0.55000000000000004">
      <c r="A2765" s="3" t="s">
        <v>71</v>
      </c>
      <c r="B2765" s="3" t="s">
        <v>72</v>
      </c>
      <c r="C2765" s="3" t="s">
        <v>4522</v>
      </c>
      <c r="D2765" s="3" t="s">
        <v>3695</v>
      </c>
      <c r="E2765" s="4" t="s">
        <v>47</v>
      </c>
      <c r="F2765" s="3" t="s">
        <v>104</v>
      </c>
      <c r="G2765" s="3" t="s">
        <v>3019</v>
      </c>
      <c r="H2765" s="3" t="s">
        <v>34</v>
      </c>
      <c r="I2765" s="3" t="s">
        <v>77</v>
      </c>
      <c r="J2765" s="3" t="s">
        <v>36</v>
      </c>
      <c r="K2765" s="3" t="s">
        <v>61</v>
      </c>
      <c r="L2765" s="5">
        <v>6.25</v>
      </c>
      <c r="M2765" s="4">
        <v>8</v>
      </c>
      <c r="N2765" s="5">
        <v>22.487500000000001</v>
      </c>
      <c r="O2765" s="5">
        <v>2.8109375000000001</v>
      </c>
      <c r="P2765" s="4">
        <v>22</v>
      </c>
      <c r="Q2765" s="6">
        <v>36.363636363636402</v>
      </c>
      <c r="R2765" s="7">
        <v>1.6340909090909099</v>
      </c>
      <c r="S2765" s="6">
        <v>0</v>
      </c>
      <c r="T2765" s="5">
        <v>0</v>
      </c>
      <c r="U2765" s="5">
        <v>0</v>
      </c>
      <c r="V2765" s="5">
        <f t="shared" si="225"/>
        <v>22.487500000000001</v>
      </c>
      <c r="W2765" s="5">
        <f t="shared" si="221"/>
        <v>-22.487500000000001</v>
      </c>
      <c r="X2765" s="8">
        <f t="shared" si="222"/>
        <v>-1</v>
      </c>
      <c r="Y2765" s="4">
        <v>0</v>
      </c>
      <c r="Z2765" s="9" t="str">
        <f t="shared" si="223"/>
        <v>NA</v>
      </c>
      <c r="AA2765" s="10">
        <f t="shared" si="224"/>
        <v>0</v>
      </c>
    </row>
    <row r="2766" spans="1:27" x14ac:dyDescent="0.55000000000000004">
      <c r="A2766" s="3" t="s">
        <v>71</v>
      </c>
      <c r="B2766" s="3" t="s">
        <v>72</v>
      </c>
      <c r="C2766" s="3" t="s">
        <v>4523</v>
      </c>
      <c r="D2766" s="3" t="s">
        <v>4524</v>
      </c>
      <c r="E2766" s="4" t="s">
        <v>47</v>
      </c>
      <c r="F2766" s="3" t="s">
        <v>173</v>
      </c>
      <c r="G2766" s="3" t="s">
        <v>2718</v>
      </c>
      <c r="H2766" s="3" t="s">
        <v>34</v>
      </c>
      <c r="I2766" s="3" t="s">
        <v>77</v>
      </c>
      <c r="J2766" s="3" t="s">
        <v>36</v>
      </c>
      <c r="K2766" s="3" t="s">
        <v>42</v>
      </c>
      <c r="L2766" s="5">
        <v>6.25</v>
      </c>
      <c r="M2766" s="4">
        <v>11</v>
      </c>
      <c r="N2766" s="5">
        <v>22.499999912499998</v>
      </c>
      <c r="O2766" s="5">
        <v>2.0454545374999999</v>
      </c>
      <c r="P2766" s="4">
        <v>313</v>
      </c>
      <c r="Q2766" s="6">
        <v>3.51437699680511</v>
      </c>
      <c r="R2766" s="7">
        <v>2.78019169329073</v>
      </c>
      <c r="S2766" s="6">
        <v>0</v>
      </c>
      <c r="T2766" s="5">
        <v>0</v>
      </c>
      <c r="U2766" s="5">
        <v>0</v>
      </c>
      <c r="V2766" s="5">
        <f t="shared" si="225"/>
        <v>22.499999912499998</v>
      </c>
      <c r="W2766" s="5">
        <f t="shared" si="221"/>
        <v>-22.499999912499998</v>
      </c>
      <c r="X2766" s="8">
        <f t="shared" si="222"/>
        <v>-1</v>
      </c>
      <c r="Y2766" s="4">
        <v>0</v>
      </c>
      <c r="Z2766" s="9" t="str">
        <f t="shared" si="223"/>
        <v>NA</v>
      </c>
      <c r="AA2766" s="10">
        <f t="shared" si="224"/>
        <v>0</v>
      </c>
    </row>
    <row r="2767" spans="1:27" x14ac:dyDescent="0.55000000000000004">
      <c r="A2767" s="3" t="s">
        <v>71</v>
      </c>
      <c r="B2767" s="3" t="s">
        <v>72</v>
      </c>
      <c r="C2767" s="3" t="s">
        <v>4525</v>
      </c>
      <c r="D2767" s="3" t="s">
        <v>3695</v>
      </c>
      <c r="E2767" s="4" t="s">
        <v>47</v>
      </c>
      <c r="F2767" s="3" t="s">
        <v>32</v>
      </c>
      <c r="G2767" s="3" t="s">
        <v>467</v>
      </c>
      <c r="H2767" s="3" t="s">
        <v>34</v>
      </c>
      <c r="I2767" s="3" t="s">
        <v>77</v>
      </c>
      <c r="J2767" s="3" t="s">
        <v>36</v>
      </c>
      <c r="K2767" s="3" t="s">
        <v>42</v>
      </c>
      <c r="L2767" s="5">
        <v>6.25</v>
      </c>
      <c r="M2767" s="4">
        <v>23</v>
      </c>
      <c r="N2767" s="5">
        <v>22.562499749999997</v>
      </c>
      <c r="O2767" s="5">
        <v>0.98097824999999994</v>
      </c>
      <c r="P2767" s="4">
        <v>667</v>
      </c>
      <c r="Q2767" s="6">
        <v>3.4482758620689702</v>
      </c>
      <c r="R2767" s="7">
        <v>5.2832083958020997</v>
      </c>
      <c r="S2767" s="6">
        <v>0</v>
      </c>
      <c r="T2767" s="5">
        <v>0</v>
      </c>
      <c r="U2767" s="5">
        <v>0</v>
      </c>
      <c r="V2767" s="5">
        <f t="shared" si="225"/>
        <v>22.562499749999997</v>
      </c>
      <c r="W2767" s="5">
        <f t="shared" si="221"/>
        <v>-22.562499749999997</v>
      </c>
      <c r="X2767" s="8">
        <f t="shared" si="222"/>
        <v>-1</v>
      </c>
      <c r="Y2767" s="4">
        <v>0</v>
      </c>
      <c r="Z2767" s="9" t="str">
        <f t="shared" si="223"/>
        <v>NA</v>
      </c>
      <c r="AA2767" s="10">
        <f t="shared" si="224"/>
        <v>0</v>
      </c>
    </row>
    <row r="2768" spans="1:27" x14ac:dyDescent="0.55000000000000004">
      <c r="A2768" s="3" t="s">
        <v>71</v>
      </c>
      <c r="B2768" s="3" t="s">
        <v>72</v>
      </c>
      <c r="C2768" s="3" t="s">
        <v>4526</v>
      </c>
      <c r="D2768" s="3" t="s">
        <v>4527</v>
      </c>
      <c r="E2768" s="4" t="s">
        <v>47</v>
      </c>
      <c r="F2768" s="3" t="s">
        <v>173</v>
      </c>
      <c r="G2768" s="3" t="s">
        <v>2718</v>
      </c>
      <c r="H2768" s="3" t="s">
        <v>34</v>
      </c>
      <c r="I2768" s="3" t="s">
        <v>77</v>
      </c>
      <c r="J2768" s="3" t="s">
        <v>36</v>
      </c>
      <c r="K2768" s="3" t="s">
        <v>42</v>
      </c>
      <c r="L2768" s="5">
        <v>6.25</v>
      </c>
      <c r="M2768" s="4">
        <v>11</v>
      </c>
      <c r="N2768" s="5">
        <v>22.6999999875</v>
      </c>
      <c r="O2768" s="5">
        <v>2.0636363625</v>
      </c>
      <c r="P2768" s="4">
        <v>463</v>
      </c>
      <c r="Q2768" s="6">
        <v>2.3758099352051798</v>
      </c>
      <c r="R2768" s="7">
        <v>3.4090712742980598</v>
      </c>
      <c r="S2768" s="6">
        <v>0</v>
      </c>
      <c r="T2768" s="5">
        <v>0</v>
      </c>
      <c r="U2768" s="5">
        <v>0</v>
      </c>
      <c r="V2768" s="5">
        <f t="shared" si="225"/>
        <v>22.6999999875</v>
      </c>
      <c r="W2768" s="5">
        <f t="shared" si="221"/>
        <v>-22.6999999875</v>
      </c>
      <c r="X2768" s="8">
        <f t="shared" si="222"/>
        <v>-1</v>
      </c>
      <c r="Y2768" s="4">
        <v>0</v>
      </c>
      <c r="Z2768" s="9" t="str">
        <f t="shared" si="223"/>
        <v>NA</v>
      </c>
      <c r="AA2768" s="10">
        <f t="shared" si="224"/>
        <v>0</v>
      </c>
    </row>
    <row r="2769" spans="1:27" x14ac:dyDescent="0.55000000000000004">
      <c r="A2769" s="3" t="s">
        <v>71</v>
      </c>
      <c r="B2769" s="3" t="s">
        <v>72</v>
      </c>
      <c r="C2769" s="3" t="s">
        <v>4528</v>
      </c>
      <c r="D2769" s="3" t="s">
        <v>3440</v>
      </c>
      <c r="E2769" s="4" t="s">
        <v>47</v>
      </c>
      <c r="F2769" s="3" t="s">
        <v>137</v>
      </c>
      <c r="G2769" s="3" t="s">
        <v>2863</v>
      </c>
      <c r="H2769" s="3" t="s">
        <v>34</v>
      </c>
      <c r="I2769" s="3" t="s">
        <v>77</v>
      </c>
      <c r="J2769" s="3" t="s">
        <v>36</v>
      </c>
      <c r="K2769" s="3" t="s">
        <v>42</v>
      </c>
      <c r="L2769" s="5">
        <v>6.25</v>
      </c>
      <c r="M2769" s="4">
        <v>8</v>
      </c>
      <c r="N2769" s="5">
        <v>22.787500000000001</v>
      </c>
      <c r="O2769" s="5">
        <v>2.8484375000000002</v>
      </c>
      <c r="P2769" s="4">
        <v>110</v>
      </c>
      <c r="Q2769" s="6">
        <v>7.2727272727272698</v>
      </c>
      <c r="R2769" s="7">
        <v>1.05454545454545</v>
      </c>
      <c r="S2769" s="6">
        <v>0</v>
      </c>
      <c r="T2769" s="5">
        <v>0</v>
      </c>
      <c r="U2769" s="5">
        <v>0</v>
      </c>
      <c r="V2769" s="5">
        <f t="shared" si="225"/>
        <v>22.787500000000001</v>
      </c>
      <c r="W2769" s="5">
        <f t="shared" si="221"/>
        <v>-22.787500000000001</v>
      </c>
      <c r="X2769" s="8">
        <f t="shared" si="222"/>
        <v>-1</v>
      </c>
      <c r="Y2769" s="4">
        <v>0</v>
      </c>
      <c r="Z2769" s="9" t="str">
        <f t="shared" si="223"/>
        <v>NA</v>
      </c>
      <c r="AA2769" s="10">
        <f t="shared" si="224"/>
        <v>0</v>
      </c>
    </row>
    <row r="2770" spans="1:27" x14ac:dyDescent="0.55000000000000004">
      <c r="A2770" s="3" t="s">
        <v>71</v>
      </c>
      <c r="B2770" s="3" t="s">
        <v>72</v>
      </c>
      <c r="C2770" s="3" t="s">
        <v>4529</v>
      </c>
      <c r="D2770" s="3" t="s">
        <v>2901</v>
      </c>
      <c r="E2770" s="4" t="s">
        <v>47</v>
      </c>
      <c r="F2770" s="3" t="s">
        <v>32</v>
      </c>
      <c r="G2770" s="3" t="s">
        <v>575</v>
      </c>
      <c r="H2770" s="3" t="s">
        <v>34</v>
      </c>
      <c r="I2770" s="3" t="s">
        <v>77</v>
      </c>
      <c r="J2770" s="3" t="s">
        <v>36</v>
      </c>
      <c r="K2770" s="3" t="s">
        <v>42</v>
      </c>
      <c r="L2770" s="5">
        <v>6.25</v>
      </c>
      <c r="M2770" s="4">
        <v>8</v>
      </c>
      <c r="N2770" s="5">
        <v>22.8125</v>
      </c>
      <c r="O2770" s="5">
        <v>2.8515625</v>
      </c>
      <c r="P2770" s="4">
        <v>154</v>
      </c>
      <c r="Q2770" s="6">
        <v>5.1948051948051903</v>
      </c>
      <c r="R2770" s="7">
        <v>1.58896103896104</v>
      </c>
      <c r="S2770" s="6">
        <v>0</v>
      </c>
      <c r="T2770" s="5">
        <v>0</v>
      </c>
      <c r="U2770" s="5">
        <v>0</v>
      </c>
      <c r="V2770" s="5">
        <f t="shared" si="225"/>
        <v>22.8125</v>
      </c>
      <c r="W2770" s="5">
        <f t="shared" si="221"/>
        <v>-22.8125</v>
      </c>
      <c r="X2770" s="8">
        <f t="shared" si="222"/>
        <v>-1</v>
      </c>
      <c r="Y2770" s="4">
        <v>0</v>
      </c>
      <c r="Z2770" s="9" t="str">
        <f t="shared" si="223"/>
        <v>NA</v>
      </c>
      <c r="AA2770" s="10">
        <f t="shared" si="224"/>
        <v>0</v>
      </c>
    </row>
    <row r="2771" spans="1:27" x14ac:dyDescent="0.55000000000000004">
      <c r="A2771" s="3" t="s">
        <v>71</v>
      </c>
      <c r="B2771" s="3" t="s">
        <v>72</v>
      </c>
      <c r="C2771" s="3" t="s">
        <v>4530</v>
      </c>
      <c r="D2771" s="3" t="s">
        <v>3440</v>
      </c>
      <c r="E2771" s="4" t="s">
        <v>47</v>
      </c>
      <c r="F2771" s="3" t="s">
        <v>173</v>
      </c>
      <c r="G2771" s="3" t="s">
        <v>206</v>
      </c>
      <c r="H2771" s="3" t="s">
        <v>34</v>
      </c>
      <c r="I2771" s="3" t="s">
        <v>77</v>
      </c>
      <c r="J2771" s="3" t="s">
        <v>36</v>
      </c>
      <c r="K2771" s="3" t="s">
        <v>42</v>
      </c>
      <c r="L2771" s="5">
        <v>6.25</v>
      </c>
      <c r="M2771" s="4">
        <v>16</v>
      </c>
      <c r="N2771" s="5">
        <v>22.824999999999999</v>
      </c>
      <c r="O2771" s="5">
        <v>1.4265625</v>
      </c>
      <c r="P2771" s="4">
        <v>492</v>
      </c>
      <c r="Q2771" s="6">
        <v>3.2520325203252001</v>
      </c>
      <c r="R2771" s="7">
        <v>1.80772357723577</v>
      </c>
      <c r="S2771" s="6">
        <v>0</v>
      </c>
      <c r="T2771" s="5">
        <v>0</v>
      </c>
      <c r="U2771" s="5">
        <v>0</v>
      </c>
      <c r="V2771" s="5">
        <f t="shared" si="225"/>
        <v>22.824999999999999</v>
      </c>
      <c r="W2771" s="5">
        <f t="shared" si="221"/>
        <v>-22.824999999999999</v>
      </c>
      <c r="X2771" s="8">
        <f t="shared" si="222"/>
        <v>-1</v>
      </c>
      <c r="Y2771" s="4">
        <v>0</v>
      </c>
      <c r="Z2771" s="9" t="str">
        <f t="shared" si="223"/>
        <v>NA</v>
      </c>
      <c r="AA2771" s="10">
        <f t="shared" si="224"/>
        <v>0</v>
      </c>
    </row>
    <row r="2772" spans="1:27" x14ac:dyDescent="0.55000000000000004">
      <c r="A2772" s="3" t="s">
        <v>71</v>
      </c>
      <c r="B2772" s="3" t="s">
        <v>72</v>
      </c>
      <c r="C2772" s="3" t="s">
        <v>4531</v>
      </c>
      <c r="D2772" s="3" t="s">
        <v>381</v>
      </c>
      <c r="E2772" s="4" t="s">
        <v>47</v>
      </c>
      <c r="F2772" s="3" t="s">
        <v>133</v>
      </c>
      <c r="G2772" s="3" t="s">
        <v>134</v>
      </c>
      <c r="H2772" s="3" t="s">
        <v>34</v>
      </c>
      <c r="I2772" s="3" t="s">
        <v>77</v>
      </c>
      <c r="J2772" s="3" t="s">
        <v>36</v>
      </c>
      <c r="K2772" s="3" t="s">
        <v>42</v>
      </c>
      <c r="L2772" s="5">
        <v>6.25</v>
      </c>
      <c r="M2772" s="4">
        <v>10</v>
      </c>
      <c r="N2772" s="5">
        <v>22.987500000000001</v>
      </c>
      <c r="O2772" s="5">
        <v>2.2987500000000001</v>
      </c>
      <c r="P2772" s="4">
        <v>63</v>
      </c>
      <c r="Q2772" s="6">
        <v>15.8730158730159</v>
      </c>
      <c r="R2772" s="7">
        <v>2.4142857142857101</v>
      </c>
      <c r="S2772" s="6">
        <v>0</v>
      </c>
      <c r="T2772" s="5">
        <v>0</v>
      </c>
      <c r="U2772" s="5">
        <v>0</v>
      </c>
      <c r="V2772" s="5">
        <f t="shared" si="225"/>
        <v>22.987500000000001</v>
      </c>
      <c r="W2772" s="5">
        <f t="shared" si="221"/>
        <v>-22.987500000000001</v>
      </c>
      <c r="X2772" s="8">
        <f t="shared" si="222"/>
        <v>-1</v>
      </c>
      <c r="Y2772" s="4">
        <v>0</v>
      </c>
      <c r="Z2772" s="9" t="str">
        <f t="shared" si="223"/>
        <v>NA</v>
      </c>
      <c r="AA2772" s="10">
        <f t="shared" si="224"/>
        <v>0</v>
      </c>
    </row>
    <row r="2773" spans="1:27" x14ac:dyDescent="0.55000000000000004">
      <c r="A2773" s="3" t="s">
        <v>71</v>
      </c>
      <c r="B2773" s="3" t="s">
        <v>72</v>
      </c>
      <c r="C2773" s="3" t="s">
        <v>4532</v>
      </c>
      <c r="D2773" s="3" t="s">
        <v>3154</v>
      </c>
      <c r="E2773" s="4" t="s">
        <v>47</v>
      </c>
      <c r="F2773" s="3" t="s">
        <v>125</v>
      </c>
      <c r="G2773" s="3" t="s">
        <v>3601</v>
      </c>
      <c r="H2773" s="3" t="s">
        <v>34</v>
      </c>
      <c r="I2773" s="3" t="s">
        <v>77</v>
      </c>
      <c r="J2773" s="3" t="s">
        <v>36</v>
      </c>
      <c r="K2773" s="3" t="s">
        <v>61</v>
      </c>
      <c r="L2773" s="5">
        <v>6.25</v>
      </c>
      <c r="M2773" s="4">
        <v>6</v>
      </c>
      <c r="N2773" s="5">
        <v>23.074999949999999</v>
      </c>
      <c r="O2773" s="5">
        <v>3.8458333250000001</v>
      </c>
      <c r="P2773" s="4">
        <v>121</v>
      </c>
      <c r="Q2773" s="6">
        <v>4.95867768595041</v>
      </c>
      <c r="R2773" s="7">
        <v>2.0526446280991699</v>
      </c>
      <c r="S2773" s="6">
        <v>0</v>
      </c>
      <c r="T2773" s="5">
        <v>0</v>
      </c>
      <c r="U2773" s="5">
        <v>0</v>
      </c>
      <c r="V2773" s="5">
        <f t="shared" si="225"/>
        <v>23.074999949999999</v>
      </c>
      <c r="W2773" s="5">
        <f t="shared" si="221"/>
        <v>-23.074999949999999</v>
      </c>
      <c r="X2773" s="8">
        <f t="shared" si="222"/>
        <v>-1</v>
      </c>
      <c r="Y2773" s="4">
        <v>0</v>
      </c>
      <c r="Z2773" s="9" t="str">
        <f t="shared" si="223"/>
        <v>NA</v>
      </c>
      <c r="AA2773" s="10">
        <f t="shared" si="224"/>
        <v>0</v>
      </c>
    </row>
    <row r="2774" spans="1:27" x14ac:dyDescent="0.55000000000000004">
      <c r="A2774" s="3" t="s">
        <v>71</v>
      </c>
      <c r="B2774" s="3" t="s">
        <v>72</v>
      </c>
      <c r="C2774" s="3" t="s">
        <v>4533</v>
      </c>
      <c r="D2774" s="3" t="s">
        <v>2773</v>
      </c>
      <c r="E2774" s="4" t="s">
        <v>47</v>
      </c>
      <c r="F2774" s="3" t="s">
        <v>32</v>
      </c>
      <c r="G2774" s="3" t="s">
        <v>482</v>
      </c>
      <c r="H2774" s="3" t="s">
        <v>34</v>
      </c>
      <c r="I2774" s="3" t="s">
        <v>77</v>
      </c>
      <c r="J2774" s="3" t="s">
        <v>36</v>
      </c>
      <c r="K2774" s="3" t="s">
        <v>42</v>
      </c>
      <c r="L2774" s="5">
        <v>6.25</v>
      </c>
      <c r="M2774" s="4">
        <v>15</v>
      </c>
      <c r="N2774" s="5">
        <v>23.087499937499999</v>
      </c>
      <c r="O2774" s="5">
        <v>1.5391666625</v>
      </c>
      <c r="P2774" s="4">
        <v>1783</v>
      </c>
      <c r="Q2774" s="6">
        <v>0.841278743690409</v>
      </c>
      <c r="R2774" s="7">
        <v>5.57818283791363</v>
      </c>
      <c r="S2774" s="6">
        <v>0</v>
      </c>
      <c r="T2774" s="5">
        <v>0</v>
      </c>
      <c r="U2774" s="5">
        <v>0</v>
      </c>
      <c r="V2774" s="5">
        <f t="shared" si="225"/>
        <v>23.087499937499999</v>
      </c>
      <c r="W2774" s="5">
        <f t="shared" si="221"/>
        <v>-23.087499937499999</v>
      </c>
      <c r="X2774" s="8">
        <f t="shared" si="222"/>
        <v>-1</v>
      </c>
      <c r="Y2774" s="4">
        <v>0</v>
      </c>
      <c r="Z2774" s="9" t="str">
        <f t="shared" si="223"/>
        <v>NA</v>
      </c>
      <c r="AA2774" s="10">
        <f t="shared" si="224"/>
        <v>0</v>
      </c>
    </row>
    <row r="2775" spans="1:27" x14ac:dyDescent="0.55000000000000004">
      <c r="A2775" s="3" t="s">
        <v>71</v>
      </c>
      <c r="B2775" s="3" t="s">
        <v>72</v>
      </c>
      <c r="C2775" s="3" t="s">
        <v>4534</v>
      </c>
      <c r="D2775" s="3" t="s">
        <v>769</v>
      </c>
      <c r="E2775" s="4" t="s">
        <v>47</v>
      </c>
      <c r="F2775" s="3" t="s">
        <v>173</v>
      </c>
      <c r="G2775" s="3" t="s">
        <v>206</v>
      </c>
      <c r="H2775" s="3" t="s">
        <v>34</v>
      </c>
      <c r="I2775" s="3" t="s">
        <v>77</v>
      </c>
      <c r="J2775" s="3" t="s">
        <v>36</v>
      </c>
      <c r="K2775" s="3" t="s">
        <v>42</v>
      </c>
      <c r="L2775" s="5">
        <v>6.25</v>
      </c>
      <c r="M2775" s="4">
        <v>19</v>
      </c>
      <c r="N2775" s="5">
        <v>23.349999887500001</v>
      </c>
      <c r="O2775" s="5">
        <v>1.2289473625</v>
      </c>
      <c r="P2775" s="4">
        <v>182</v>
      </c>
      <c r="Q2775" s="6">
        <v>10.439560439560401</v>
      </c>
      <c r="R2775" s="7">
        <v>2.2994505494505502</v>
      </c>
      <c r="S2775" s="6">
        <v>0</v>
      </c>
      <c r="T2775" s="5">
        <v>0</v>
      </c>
      <c r="U2775" s="5">
        <v>0</v>
      </c>
      <c r="V2775" s="5">
        <f t="shared" si="225"/>
        <v>23.349999887500001</v>
      </c>
      <c r="W2775" s="5">
        <f t="shared" si="221"/>
        <v>-23.349999887500001</v>
      </c>
      <c r="X2775" s="8">
        <f t="shared" si="222"/>
        <v>-1</v>
      </c>
      <c r="Y2775" s="4">
        <v>0</v>
      </c>
      <c r="Z2775" s="9" t="str">
        <f t="shared" si="223"/>
        <v>NA</v>
      </c>
      <c r="AA2775" s="10">
        <f t="shared" si="224"/>
        <v>0</v>
      </c>
    </row>
    <row r="2776" spans="1:27" x14ac:dyDescent="0.55000000000000004">
      <c r="A2776" s="3" t="s">
        <v>71</v>
      </c>
      <c r="B2776" s="3" t="s">
        <v>72</v>
      </c>
      <c r="C2776" s="3" t="s">
        <v>4535</v>
      </c>
      <c r="D2776" s="3" t="s">
        <v>220</v>
      </c>
      <c r="E2776" s="4" t="s">
        <v>47</v>
      </c>
      <c r="F2776" s="3" t="s">
        <v>137</v>
      </c>
      <c r="G2776" s="3" t="s">
        <v>138</v>
      </c>
      <c r="H2776" s="3" t="s">
        <v>34</v>
      </c>
      <c r="I2776" s="3" t="s">
        <v>77</v>
      </c>
      <c r="J2776" s="3" t="s">
        <v>36</v>
      </c>
      <c r="K2776" s="3" t="s">
        <v>42</v>
      </c>
      <c r="L2776" s="5">
        <v>6.25</v>
      </c>
      <c r="M2776" s="4">
        <v>7</v>
      </c>
      <c r="N2776" s="5">
        <v>23.499999949999999</v>
      </c>
      <c r="O2776" s="5">
        <v>3.3571428499999998</v>
      </c>
      <c r="P2776" s="4">
        <v>141</v>
      </c>
      <c r="Q2776" s="6">
        <v>4.9645390070922</v>
      </c>
      <c r="R2776" s="7">
        <v>1.44631205673759</v>
      </c>
      <c r="S2776" s="6">
        <v>0</v>
      </c>
      <c r="T2776" s="5">
        <v>0</v>
      </c>
      <c r="U2776" s="5">
        <v>0</v>
      </c>
      <c r="V2776" s="5">
        <f t="shared" si="225"/>
        <v>23.499999949999999</v>
      </c>
      <c r="W2776" s="5">
        <f t="shared" si="221"/>
        <v>-23.499999949999999</v>
      </c>
      <c r="X2776" s="8">
        <f t="shared" si="222"/>
        <v>-1</v>
      </c>
      <c r="Y2776" s="4">
        <v>0</v>
      </c>
      <c r="Z2776" s="9" t="str">
        <f t="shared" si="223"/>
        <v>NA</v>
      </c>
      <c r="AA2776" s="10">
        <f t="shared" si="224"/>
        <v>0</v>
      </c>
    </row>
    <row r="2777" spans="1:27" x14ac:dyDescent="0.55000000000000004">
      <c r="A2777" s="3" t="s">
        <v>71</v>
      </c>
      <c r="B2777" s="3" t="s">
        <v>72</v>
      </c>
      <c r="C2777" s="3" t="s">
        <v>4536</v>
      </c>
      <c r="D2777" s="3" t="s">
        <v>3175</v>
      </c>
      <c r="E2777" s="4" t="s">
        <v>47</v>
      </c>
      <c r="F2777" s="3" t="s">
        <v>173</v>
      </c>
      <c r="G2777" s="3" t="s">
        <v>2791</v>
      </c>
      <c r="H2777" s="3" t="s">
        <v>34</v>
      </c>
      <c r="I2777" s="3" t="s">
        <v>77</v>
      </c>
      <c r="J2777" s="3" t="s">
        <v>36</v>
      </c>
      <c r="K2777" s="3" t="s">
        <v>42</v>
      </c>
      <c r="L2777" s="5">
        <v>6.25</v>
      </c>
      <c r="M2777" s="4">
        <v>10</v>
      </c>
      <c r="N2777" s="5">
        <v>23.7</v>
      </c>
      <c r="O2777" s="5">
        <v>2.37</v>
      </c>
      <c r="P2777" s="4">
        <v>239</v>
      </c>
      <c r="Q2777" s="6">
        <v>4.1841004184100399</v>
      </c>
      <c r="R2777" s="7">
        <v>1.4615062761506299</v>
      </c>
      <c r="S2777" s="6">
        <v>0</v>
      </c>
      <c r="T2777" s="5">
        <v>0</v>
      </c>
      <c r="U2777" s="5">
        <v>0</v>
      </c>
      <c r="V2777" s="5">
        <f t="shared" si="225"/>
        <v>23.7</v>
      </c>
      <c r="W2777" s="5">
        <f t="shared" si="221"/>
        <v>-23.7</v>
      </c>
      <c r="X2777" s="8">
        <f t="shared" si="222"/>
        <v>-1</v>
      </c>
      <c r="Y2777" s="4">
        <v>0</v>
      </c>
      <c r="Z2777" s="9" t="str">
        <f t="shared" si="223"/>
        <v>NA</v>
      </c>
      <c r="AA2777" s="10">
        <f t="shared" si="224"/>
        <v>0</v>
      </c>
    </row>
    <row r="2778" spans="1:27" x14ac:dyDescent="0.55000000000000004">
      <c r="A2778" s="3" t="s">
        <v>71</v>
      </c>
      <c r="B2778" s="3" t="s">
        <v>72</v>
      </c>
      <c r="C2778" s="3" t="s">
        <v>4537</v>
      </c>
      <c r="D2778" s="3" t="s">
        <v>640</v>
      </c>
      <c r="E2778" s="4" t="s">
        <v>47</v>
      </c>
      <c r="F2778" s="3" t="s">
        <v>104</v>
      </c>
      <c r="G2778" s="3" t="s">
        <v>2836</v>
      </c>
      <c r="H2778" s="3" t="s">
        <v>34</v>
      </c>
      <c r="I2778" s="3" t="s">
        <v>77</v>
      </c>
      <c r="J2778" s="3" t="s">
        <v>36</v>
      </c>
      <c r="K2778" s="3" t="s">
        <v>61</v>
      </c>
      <c r="L2778" s="5">
        <v>6.25</v>
      </c>
      <c r="M2778" s="4">
        <v>9</v>
      </c>
      <c r="N2778" s="5">
        <v>23.912499937500002</v>
      </c>
      <c r="O2778" s="5">
        <v>2.6569444375</v>
      </c>
      <c r="P2778" s="4">
        <v>85</v>
      </c>
      <c r="Q2778" s="6">
        <v>10.588235294117601</v>
      </c>
      <c r="R2778" s="7">
        <v>1.26905882352941</v>
      </c>
      <c r="S2778" s="6">
        <v>0</v>
      </c>
      <c r="T2778" s="5">
        <v>0</v>
      </c>
      <c r="U2778" s="5">
        <v>0</v>
      </c>
      <c r="V2778" s="5">
        <f t="shared" si="225"/>
        <v>23.912499937500002</v>
      </c>
      <c r="W2778" s="5">
        <f t="shared" si="221"/>
        <v>-23.912499937500002</v>
      </c>
      <c r="X2778" s="8">
        <f t="shared" si="222"/>
        <v>-1</v>
      </c>
      <c r="Y2778" s="4">
        <v>0</v>
      </c>
      <c r="Z2778" s="9" t="str">
        <f t="shared" si="223"/>
        <v>NA</v>
      </c>
      <c r="AA2778" s="10">
        <f t="shared" si="224"/>
        <v>0</v>
      </c>
    </row>
    <row r="2779" spans="1:27" x14ac:dyDescent="0.55000000000000004">
      <c r="A2779" s="3" t="s">
        <v>71</v>
      </c>
      <c r="B2779" s="3" t="s">
        <v>72</v>
      </c>
      <c r="C2779" s="3" t="s">
        <v>4538</v>
      </c>
      <c r="D2779" s="3" t="s">
        <v>4539</v>
      </c>
      <c r="E2779" s="4" t="s">
        <v>47</v>
      </c>
      <c r="F2779" s="3" t="s">
        <v>173</v>
      </c>
      <c r="G2779" s="3" t="s">
        <v>3259</v>
      </c>
      <c r="H2779" s="3" t="s">
        <v>34</v>
      </c>
      <c r="I2779" s="3" t="s">
        <v>77</v>
      </c>
      <c r="J2779" s="3" t="s">
        <v>36</v>
      </c>
      <c r="K2779" s="3" t="s">
        <v>42</v>
      </c>
      <c r="L2779" s="5">
        <v>6.25</v>
      </c>
      <c r="M2779" s="4">
        <v>6</v>
      </c>
      <c r="N2779" s="5">
        <v>24.024999975</v>
      </c>
      <c r="O2779" s="5">
        <v>4.0041666625000003</v>
      </c>
      <c r="P2779" s="4">
        <v>221</v>
      </c>
      <c r="Q2779" s="6">
        <v>2.71493212669683</v>
      </c>
      <c r="R2779" s="7">
        <v>1.7262443438913999</v>
      </c>
      <c r="S2779" s="6">
        <v>0</v>
      </c>
      <c r="T2779" s="5">
        <v>0</v>
      </c>
      <c r="U2779" s="5">
        <v>0</v>
      </c>
      <c r="V2779" s="5">
        <f t="shared" si="225"/>
        <v>24.024999975</v>
      </c>
      <c r="W2779" s="5">
        <f t="shared" si="221"/>
        <v>-24.024999975</v>
      </c>
      <c r="X2779" s="8">
        <f t="shared" si="222"/>
        <v>-1</v>
      </c>
      <c r="Y2779" s="4">
        <v>0</v>
      </c>
      <c r="Z2779" s="9" t="str">
        <f t="shared" si="223"/>
        <v>NA</v>
      </c>
      <c r="AA2779" s="10">
        <f t="shared" si="224"/>
        <v>0</v>
      </c>
    </row>
    <row r="2780" spans="1:27" x14ac:dyDescent="0.55000000000000004">
      <c r="A2780" s="3" t="s">
        <v>71</v>
      </c>
      <c r="B2780" s="3" t="s">
        <v>72</v>
      </c>
      <c r="C2780" s="3" t="s">
        <v>4540</v>
      </c>
      <c r="D2780" s="3" t="s">
        <v>4541</v>
      </c>
      <c r="E2780" s="4" t="s">
        <v>47</v>
      </c>
      <c r="F2780" s="3" t="s">
        <v>173</v>
      </c>
      <c r="G2780" s="3" t="s">
        <v>2840</v>
      </c>
      <c r="H2780" s="3" t="s">
        <v>34</v>
      </c>
      <c r="I2780" s="3" t="s">
        <v>77</v>
      </c>
      <c r="J2780" s="3" t="s">
        <v>36</v>
      </c>
      <c r="K2780" s="3" t="s">
        <v>42</v>
      </c>
      <c r="L2780" s="5">
        <v>6.25</v>
      </c>
      <c r="M2780" s="4">
        <v>8</v>
      </c>
      <c r="N2780" s="5">
        <v>24.1</v>
      </c>
      <c r="O2780" s="5">
        <v>3.0125000000000002</v>
      </c>
      <c r="P2780" s="4">
        <v>142</v>
      </c>
      <c r="Q2780" s="6">
        <v>5.6338028169014098</v>
      </c>
      <c r="R2780" s="7">
        <v>1.45140845070423</v>
      </c>
      <c r="S2780" s="6">
        <v>0</v>
      </c>
      <c r="T2780" s="5">
        <v>0</v>
      </c>
      <c r="U2780" s="5">
        <v>0</v>
      </c>
      <c r="V2780" s="5">
        <f t="shared" si="225"/>
        <v>24.1</v>
      </c>
      <c r="W2780" s="5">
        <f t="shared" si="221"/>
        <v>-24.1</v>
      </c>
      <c r="X2780" s="8">
        <f t="shared" si="222"/>
        <v>-1</v>
      </c>
      <c r="Y2780" s="4">
        <v>0</v>
      </c>
      <c r="Z2780" s="9" t="str">
        <f t="shared" si="223"/>
        <v>NA</v>
      </c>
      <c r="AA2780" s="10">
        <f t="shared" si="224"/>
        <v>0</v>
      </c>
    </row>
    <row r="2781" spans="1:27" x14ac:dyDescent="0.55000000000000004">
      <c r="A2781" s="3" t="s">
        <v>71</v>
      </c>
      <c r="B2781" s="3" t="s">
        <v>72</v>
      </c>
      <c r="C2781" s="3" t="s">
        <v>4542</v>
      </c>
      <c r="D2781" s="3" t="s">
        <v>4543</v>
      </c>
      <c r="E2781" s="4" t="s">
        <v>47</v>
      </c>
      <c r="F2781" s="3" t="s">
        <v>104</v>
      </c>
      <c r="G2781" s="3" t="s">
        <v>105</v>
      </c>
      <c r="H2781" s="3" t="s">
        <v>34</v>
      </c>
      <c r="I2781" s="3" t="s">
        <v>77</v>
      </c>
      <c r="J2781" s="3" t="s">
        <v>36</v>
      </c>
      <c r="K2781" s="3" t="s">
        <v>37</v>
      </c>
      <c r="L2781" s="5">
        <v>6.25</v>
      </c>
      <c r="M2781" s="4">
        <v>5</v>
      </c>
      <c r="N2781" s="5">
        <v>24.212499999999999</v>
      </c>
      <c r="O2781" s="5">
        <v>4.8425000000000002</v>
      </c>
      <c r="P2781" s="4">
        <v>68</v>
      </c>
      <c r="Q2781" s="6">
        <v>7.3529411764705896</v>
      </c>
      <c r="R2781" s="7">
        <v>2.0292647058823499</v>
      </c>
      <c r="S2781" s="6">
        <v>0</v>
      </c>
      <c r="T2781" s="5">
        <v>0</v>
      </c>
      <c r="U2781" s="5">
        <v>0</v>
      </c>
      <c r="V2781" s="5">
        <f t="shared" si="225"/>
        <v>24.212499999999999</v>
      </c>
      <c r="W2781" s="5">
        <f t="shared" si="221"/>
        <v>-24.212499999999999</v>
      </c>
      <c r="X2781" s="8">
        <f t="shared" si="222"/>
        <v>-1</v>
      </c>
      <c r="Y2781" s="4">
        <v>0</v>
      </c>
      <c r="Z2781" s="9" t="str">
        <f t="shared" si="223"/>
        <v>NA</v>
      </c>
      <c r="AA2781" s="10">
        <f t="shared" si="224"/>
        <v>0</v>
      </c>
    </row>
    <row r="2782" spans="1:27" x14ac:dyDescent="0.55000000000000004">
      <c r="A2782" s="3" t="s">
        <v>71</v>
      </c>
      <c r="B2782" s="3" t="s">
        <v>72</v>
      </c>
      <c r="C2782" s="3" t="s">
        <v>4544</v>
      </c>
      <c r="D2782" s="3" t="s">
        <v>3002</v>
      </c>
      <c r="E2782" s="4" t="s">
        <v>47</v>
      </c>
      <c r="F2782" s="3" t="s">
        <v>104</v>
      </c>
      <c r="G2782" s="3" t="s">
        <v>3019</v>
      </c>
      <c r="H2782" s="3" t="s">
        <v>34</v>
      </c>
      <c r="I2782" s="3" t="s">
        <v>77</v>
      </c>
      <c r="J2782" s="3" t="s">
        <v>36</v>
      </c>
      <c r="K2782" s="3" t="s">
        <v>61</v>
      </c>
      <c r="L2782" s="5">
        <v>6.25</v>
      </c>
      <c r="M2782" s="4">
        <v>7</v>
      </c>
      <c r="N2782" s="5">
        <v>24.237500000000001</v>
      </c>
      <c r="O2782" s="5">
        <v>3.4624999999999999</v>
      </c>
      <c r="P2782" s="4">
        <v>54</v>
      </c>
      <c r="Q2782" s="6">
        <v>12.962962962962999</v>
      </c>
      <c r="R2782" s="7">
        <v>1.6309259259259301</v>
      </c>
      <c r="S2782" s="6">
        <v>0</v>
      </c>
      <c r="T2782" s="5">
        <v>0</v>
      </c>
      <c r="U2782" s="5">
        <v>0</v>
      </c>
      <c r="V2782" s="5">
        <f t="shared" si="225"/>
        <v>24.237500000000001</v>
      </c>
      <c r="W2782" s="5">
        <f t="shared" si="221"/>
        <v>-24.237500000000001</v>
      </c>
      <c r="X2782" s="8">
        <f t="shared" si="222"/>
        <v>-1</v>
      </c>
      <c r="Y2782" s="4">
        <v>0</v>
      </c>
      <c r="Z2782" s="9" t="str">
        <f t="shared" si="223"/>
        <v>NA</v>
      </c>
      <c r="AA2782" s="10">
        <f t="shared" si="224"/>
        <v>0</v>
      </c>
    </row>
    <row r="2783" spans="1:27" x14ac:dyDescent="0.55000000000000004">
      <c r="A2783" s="3" t="s">
        <v>71</v>
      </c>
      <c r="B2783" s="3" t="s">
        <v>72</v>
      </c>
      <c r="C2783" s="3" t="s">
        <v>4545</v>
      </c>
      <c r="D2783" s="3" t="s">
        <v>121</v>
      </c>
      <c r="E2783" s="4" t="s">
        <v>47</v>
      </c>
      <c r="F2783" s="3" t="s">
        <v>221</v>
      </c>
      <c r="G2783" s="3" t="s">
        <v>2748</v>
      </c>
      <c r="H2783" s="3" t="s">
        <v>34</v>
      </c>
      <c r="I2783" s="3" t="s">
        <v>77</v>
      </c>
      <c r="J2783" s="3" t="s">
        <v>36</v>
      </c>
      <c r="K2783" s="3" t="s">
        <v>61</v>
      </c>
      <c r="L2783" s="5">
        <v>6.25</v>
      </c>
      <c r="M2783" s="4">
        <v>12</v>
      </c>
      <c r="N2783" s="5">
        <v>24.3</v>
      </c>
      <c r="O2783" s="5">
        <v>2.0249999999999999</v>
      </c>
      <c r="P2783" s="4">
        <v>938</v>
      </c>
      <c r="Q2783" s="6">
        <v>1.2793176972281499</v>
      </c>
      <c r="R2783" s="7">
        <v>1.6254797441364599</v>
      </c>
      <c r="S2783" s="6">
        <v>0</v>
      </c>
      <c r="T2783" s="5">
        <v>0</v>
      </c>
      <c r="U2783" s="5">
        <v>0</v>
      </c>
      <c r="V2783" s="5">
        <f t="shared" si="225"/>
        <v>24.3</v>
      </c>
      <c r="W2783" s="5">
        <f t="shared" si="221"/>
        <v>-24.3</v>
      </c>
      <c r="X2783" s="8">
        <f t="shared" si="222"/>
        <v>-1</v>
      </c>
      <c r="Y2783" s="4">
        <v>0</v>
      </c>
      <c r="Z2783" s="9" t="str">
        <f t="shared" si="223"/>
        <v>NA</v>
      </c>
      <c r="AA2783" s="10">
        <f t="shared" si="224"/>
        <v>0</v>
      </c>
    </row>
    <row r="2784" spans="1:27" x14ac:dyDescent="0.55000000000000004">
      <c r="A2784" s="3" t="s">
        <v>71</v>
      </c>
      <c r="B2784" s="3" t="s">
        <v>72</v>
      </c>
      <c r="C2784" s="3" t="s">
        <v>4546</v>
      </c>
      <c r="D2784" s="3" t="s">
        <v>2623</v>
      </c>
      <c r="E2784" s="4" t="s">
        <v>47</v>
      </c>
      <c r="F2784" s="3" t="s">
        <v>104</v>
      </c>
      <c r="G2784" s="3" t="s">
        <v>232</v>
      </c>
      <c r="H2784" s="3" t="s">
        <v>34</v>
      </c>
      <c r="I2784" s="3" t="s">
        <v>77</v>
      </c>
      <c r="J2784" s="3" t="s">
        <v>36</v>
      </c>
      <c r="K2784" s="3" t="s">
        <v>37</v>
      </c>
      <c r="L2784" s="5">
        <v>6.25</v>
      </c>
      <c r="M2784" s="4">
        <v>9</v>
      </c>
      <c r="N2784" s="5">
        <v>24.462499949999998</v>
      </c>
      <c r="O2784" s="5">
        <v>2.7180555499999999</v>
      </c>
      <c r="P2784" s="4">
        <v>42</v>
      </c>
      <c r="Q2784" s="6">
        <v>21.428571428571399</v>
      </c>
      <c r="R2784" s="7">
        <v>1.40452380952381</v>
      </c>
      <c r="S2784" s="6">
        <v>0</v>
      </c>
      <c r="T2784" s="5">
        <v>0</v>
      </c>
      <c r="U2784" s="5">
        <v>0</v>
      </c>
      <c r="V2784" s="5">
        <f t="shared" si="225"/>
        <v>24.462499949999998</v>
      </c>
      <c r="W2784" s="5">
        <f t="shared" si="221"/>
        <v>-24.462499949999998</v>
      </c>
      <c r="X2784" s="8">
        <f t="shared" si="222"/>
        <v>-1</v>
      </c>
      <c r="Y2784" s="4">
        <v>0</v>
      </c>
      <c r="Z2784" s="9" t="str">
        <f t="shared" si="223"/>
        <v>NA</v>
      </c>
      <c r="AA2784" s="10">
        <f t="shared" si="224"/>
        <v>0</v>
      </c>
    </row>
    <row r="2785" spans="1:27" x14ac:dyDescent="0.55000000000000004">
      <c r="A2785" s="3" t="s">
        <v>71</v>
      </c>
      <c r="B2785" s="3" t="s">
        <v>72</v>
      </c>
      <c r="C2785" s="3" t="s">
        <v>4547</v>
      </c>
      <c r="D2785" s="3" t="s">
        <v>3222</v>
      </c>
      <c r="E2785" s="4" t="s">
        <v>47</v>
      </c>
      <c r="F2785" s="3" t="s">
        <v>173</v>
      </c>
      <c r="G2785" s="3" t="s">
        <v>3690</v>
      </c>
      <c r="H2785" s="3" t="s">
        <v>34</v>
      </c>
      <c r="I2785" s="3" t="s">
        <v>77</v>
      </c>
      <c r="J2785" s="3" t="s">
        <v>36</v>
      </c>
      <c r="K2785" s="3" t="s">
        <v>42</v>
      </c>
      <c r="L2785" s="5">
        <v>6.25</v>
      </c>
      <c r="M2785" s="4">
        <v>11</v>
      </c>
      <c r="N2785" s="5">
        <v>24.624999987499997</v>
      </c>
      <c r="O2785" s="5">
        <v>2.2386363624999999</v>
      </c>
      <c r="P2785" s="4">
        <v>575</v>
      </c>
      <c r="Q2785" s="6">
        <v>1.9130434782608701</v>
      </c>
      <c r="R2785" s="7">
        <v>1.4137391304347799</v>
      </c>
      <c r="S2785" s="6">
        <v>0</v>
      </c>
      <c r="T2785" s="5">
        <v>0</v>
      </c>
      <c r="U2785" s="5">
        <v>0</v>
      </c>
      <c r="V2785" s="5">
        <f t="shared" si="225"/>
        <v>24.624999987499997</v>
      </c>
      <c r="W2785" s="5">
        <f t="shared" si="221"/>
        <v>-24.624999987499997</v>
      </c>
      <c r="X2785" s="8">
        <f t="shared" si="222"/>
        <v>-1</v>
      </c>
      <c r="Y2785" s="4">
        <v>0</v>
      </c>
      <c r="Z2785" s="9" t="str">
        <f t="shared" si="223"/>
        <v>NA</v>
      </c>
      <c r="AA2785" s="10">
        <f t="shared" si="224"/>
        <v>0</v>
      </c>
    </row>
    <row r="2786" spans="1:27" x14ac:dyDescent="0.55000000000000004">
      <c r="A2786" s="3" t="s">
        <v>71</v>
      </c>
      <c r="B2786" s="3" t="s">
        <v>72</v>
      </c>
      <c r="C2786" s="3" t="s">
        <v>4548</v>
      </c>
      <c r="D2786" s="3" t="s">
        <v>3821</v>
      </c>
      <c r="E2786" s="4" t="s">
        <v>47</v>
      </c>
      <c r="F2786" s="3" t="s">
        <v>40</v>
      </c>
      <c r="G2786" s="3" t="s">
        <v>388</v>
      </c>
      <c r="H2786" s="3" t="s">
        <v>34</v>
      </c>
      <c r="I2786" s="3" t="s">
        <v>77</v>
      </c>
      <c r="J2786" s="3" t="s">
        <v>36</v>
      </c>
      <c r="K2786" s="3" t="s">
        <v>61</v>
      </c>
      <c r="L2786" s="5">
        <v>6.25</v>
      </c>
      <c r="M2786" s="4">
        <v>8</v>
      </c>
      <c r="N2786" s="5">
        <v>24.712499999999999</v>
      </c>
      <c r="O2786" s="5">
        <v>3.0890624999999998</v>
      </c>
      <c r="P2786" s="4">
        <v>567</v>
      </c>
      <c r="Q2786" s="6">
        <v>1.41093474426808</v>
      </c>
      <c r="R2786" s="7">
        <v>5.1954144620811302</v>
      </c>
      <c r="S2786" s="6">
        <v>0</v>
      </c>
      <c r="T2786" s="5">
        <v>0</v>
      </c>
      <c r="U2786" s="5">
        <v>0</v>
      </c>
      <c r="V2786" s="5">
        <f t="shared" si="225"/>
        <v>24.712499999999999</v>
      </c>
      <c r="W2786" s="5">
        <f t="shared" si="221"/>
        <v>-24.712499999999999</v>
      </c>
      <c r="X2786" s="8">
        <f t="shared" si="222"/>
        <v>-1</v>
      </c>
      <c r="Y2786" s="4">
        <v>0</v>
      </c>
      <c r="Z2786" s="9" t="str">
        <f t="shared" si="223"/>
        <v>NA</v>
      </c>
      <c r="AA2786" s="10">
        <f t="shared" si="224"/>
        <v>0</v>
      </c>
    </row>
    <row r="2787" spans="1:27" x14ac:dyDescent="0.55000000000000004">
      <c r="A2787" s="3" t="s">
        <v>71</v>
      </c>
      <c r="B2787" s="3" t="s">
        <v>72</v>
      </c>
      <c r="C2787" s="3" t="s">
        <v>4549</v>
      </c>
      <c r="D2787" s="3" t="s">
        <v>3334</v>
      </c>
      <c r="E2787" s="4" t="s">
        <v>47</v>
      </c>
      <c r="F2787" s="3" t="s">
        <v>173</v>
      </c>
      <c r="G2787" s="3" t="s">
        <v>206</v>
      </c>
      <c r="H2787" s="3" t="s">
        <v>34</v>
      </c>
      <c r="I2787" s="3" t="s">
        <v>77</v>
      </c>
      <c r="J2787" s="3" t="s">
        <v>36</v>
      </c>
      <c r="K2787" s="3" t="s">
        <v>42</v>
      </c>
      <c r="L2787" s="5">
        <v>6.25</v>
      </c>
      <c r="M2787" s="4">
        <v>12</v>
      </c>
      <c r="N2787" s="5">
        <v>24.724999950000004</v>
      </c>
      <c r="O2787" s="5">
        <v>2.0604166625000002</v>
      </c>
      <c r="P2787" s="4">
        <v>361</v>
      </c>
      <c r="Q2787" s="6">
        <v>3.32409972299169</v>
      </c>
      <c r="R2787" s="7">
        <v>1.67728531855956</v>
      </c>
      <c r="S2787" s="6">
        <v>0</v>
      </c>
      <c r="T2787" s="5">
        <v>0</v>
      </c>
      <c r="U2787" s="5">
        <v>0</v>
      </c>
      <c r="V2787" s="5">
        <f t="shared" si="225"/>
        <v>24.724999950000004</v>
      </c>
      <c r="W2787" s="5">
        <f t="shared" si="221"/>
        <v>-24.724999950000004</v>
      </c>
      <c r="X2787" s="8">
        <f t="shared" si="222"/>
        <v>-1</v>
      </c>
      <c r="Y2787" s="4">
        <v>0</v>
      </c>
      <c r="Z2787" s="9" t="str">
        <f t="shared" si="223"/>
        <v>NA</v>
      </c>
      <c r="AA2787" s="10">
        <f t="shared" si="224"/>
        <v>0</v>
      </c>
    </row>
    <row r="2788" spans="1:27" x14ac:dyDescent="0.55000000000000004">
      <c r="A2788" s="3" t="s">
        <v>71</v>
      </c>
      <c r="B2788" s="3" t="s">
        <v>72</v>
      </c>
      <c r="C2788" s="3" t="s">
        <v>4550</v>
      </c>
      <c r="D2788" s="3" t="s">
        <v>4551</v>
      </c>
      <c r="E2788" s="4" t="s">
        <v>47</v>
      </c>
      <c r="F2788" s="3" t="s">
        <v>173</v>
      </c>
      <c r="G2788" s="3" t="s">
        <v>2806</v>
      </c>
      <c r="H2788" s="3" t="s">
        <v>34</v>
      </c>
      <c r="I2788" s="3" t="s">
        <v>77</v>
      </c>
      <c r="J2788" s="3" t="s">
        <v>36</v>
      </c>
      <c r="K2788" s="3" t="s">
        <v>42</v>
      </c>
      <c r="L2788" s="5">
        <v>6.25</v>
      </c>
      <c r="M2788" s="4">
        <v>19</v>
      </c>
      <c r="N2788" s="5">
        <v>24.737499825</v>
      </c>
      <c r="O2788" s="5">
        <v>1.3019736749999999</v>
      </c>
      <c r="P2788" s="4">
        <v>860</v>
      </c>
      <c r="Q2788" s="6">
        <v>2.2093023255814002</v>
      </c>
      <c r="R2788" s="7">
        <v>1.38976744186047</v>
      </c>
      <c r="S2788" s="6">
        <v>0</v>
      </c>
      <c r="T2788" s="5">
        <v>0</v>
      </c>
      <c r="U2788" s="5">
        <v>0</v>
      </c>
      <c r="V2788" s="5">
        <f t="shared" si="225"/>
        <v>24.737499825</v>
      </c>
      <c r="W2788" s="5">
        <f t="shared" si="221"/>
        <v>-24.737499825</v>
      </c>
      <c r="X2788" s="8">
        <f t="shared" si="222"/>
        <v>-1</v>
      </c>
      <c r="Y2788" s="4">
        <v>0</v>
      </c>
      <c r="Z2788" s="9" t="str">
        <f t="shared" si="223"/>
        <v>NA</v>
      </c>
      <c r="AA2788" s="10">
        <f t="shared" si="224"/>
        <v>0</v>
      </c>
    </row>
    <row r="2789" spans="1:27" x14ac:dyDescent="0.55000000000000004">
      <c r="A2789" s="3" t="s">
        <v>71</v>
      </c>
      <c r="B2789" s="3" t="s">
        <v>72</v>
      </c>
      <c r="C2789" s="3" t="s">
        <v>4552</v>
      </c>
      <c r="D2789" s="3" t="s">
        <v>4553</v>
      </c>
      <c r="E2789" s="4" t="s">
        <v>47</v>
      </c>
      <c r="F2789" s="3" t="s">
        <v>173</v>
      </c>
      <c r="G2789" s="3" t="s">
        <v>2721</v>
      </c>
      <c r="H2789" s="3" t="s">
        <v>1074</v>
      </c>
      <c r="I2789" s="3" t="s">
        <v>77</v>
      </c>
      <c r="J2789" s="3" t="s">
        <v>36</v>
      </c>
      <c r="K2789" s="3" t="s">
        <v>42</v>
      </c>
      <c r="L2789" s="5">
        <v>6.25</v>
      </c>
      <c r="M2789" s="4">
        <v>8</v>
      </c>
      <c r="N2789" s="5">
        <v>24.787500000000001</v>
      </c>
      <c r="O2789" s="5">
        <v>3.0984375000000002</v>
      </c>
      <c r="P2789" s="4">
        <v>173</v>
      </c>
      <c r="Q2789" s="6">
        <v>4.6242774566474001</v>
      </c>
      <c r="R2789" s="7">
        <v>1.30809248554913</v>
      </c>
      <c r="S2789" s="6">
        <v>0</v>
      </c>
      <c r="T2789" s="5">
        <v>0</v>
      </c>
      <c r="U2789" s="5">
        <v>0</v>
      </c>
      <c r="V2789" s="5">
        <f t="shared" si="225"/>
        <v>24.787500000000001</v>
      </c>
      <c r="W2789" s="5">
        <f t="shared" si="221"/>
        <v>-24.787500000000001</v>
      </c>
      <c r="X2789" s="8">
        <f t="shared" si="222"/>
        <v>-1</v>
      </c>
      <c r="Y2789" s="4">
        <v>0</v>
      </c>
      <c r="Z2789" s="9" t="str">
        <f t="shared" si="223"/>
        <v>NA</v>
      </c>
      <c r="AA2789" s="10">
        <f t="shared" si="224"/>
        <v>0</v>
      </c>
    </row>
    <row r="2790" spans="1:27" x14ac:dyDescent="0.55000000000000004">
      <c r="A2790" s="3" t="s">
        <v>71</v>
      </c>
      <c r="B2790" s="3" t="s">
        <v>72</v>
      </c>
      <c r="C2790" s="3" t="s">
        <v>4554</v>
      </c>
      <c r="D2790" s="3" t="s">
        <v>4081</v>
      </c>
      <c r="E2790" s="4" t="s">
        <v>47</v>
      </c>
      <c r="F2790" s="3" t="s">
        <v>32</v>
      </c>
      <c r="G2790" s="3" t="s">
        <v>467</v>
      </c>
      <c r="H2790" s="3" t="s">
        <v>34</v>
      </c>
      <c r="I2790" s="3" t="s">
        <v>77</v>
      </c>
      <c r="J2790" s="3" t="s">
        <v>36</v>
      </c>
      <c r="K2790" s="3" t="s">
        <v>42</v>
      </c>
      <c r="L2790" s="5">
        <v>6.25</v>
      </c>
      <c r="M2790" s="4">
        <v>13</v>
      </c>
      <c r="N2790" s="5">
        <v>25.137499887500002</v>
      </c>
      <c r="O2790" s="5">
        <v>1.9336538375000001</v>
      </c>
      <c r="P2790" s="4">
        <v>563</v>
      </c>
      <c r="Q2790" s="6">
        <v>2.30905861456483</v>
      </c>
      <c r="R2790" s="7">
        <v>2.0674955595026598</v>
      </c>
      <c r="S2790" s="6">
        <v>0</v>
      </c>
      <c r="T2790" s="5">
        <v>0</v>
      </c>
      <c r="U2790" s="5">
        <v>0</v>
      </c>
      <c r="V2790" s="5">
        <f t="shared" si="225"/>
        <v>25.137499887500002</v>
      </c>
      <c r="W2790" s="5">
        <f t="shared" si="221"/>
        <v>-25.137499887500002</v>
      </c>
      <c r="X2790" s="8">
        <f t="shared" si="222"/>
        <v>-1</v>
      </c>
      <c r="Y2790" s="4">
        <v>0</v>
      </c>
      <c r="Z2790" s="9" t="str">
        <f t="shared" si="223"/>
        <v>NA</v>
      </c>
      <c r="AA2790" s="10">
        <f t="shared" si="224"/>
        <v>0</v>
      </c>
    </row>
    <row r="2791" spans="1:27" x14ac:dyDescent="0.55000000000000004">
      <c r="A2791" s="3" t="s">
        <v>71</v>
      </c>
      <c r="B2791" s="3" t="s">
        <v>72</v>
      </c>
      <c r="C2791" s="3" t="s">
        <v>4555</v>
      </c>
      <c r="D2791" s="3" t="s">
        <v>4556</v>
      </c>
      <c r="E2791" s="4" t="s">
        <v>47</v>
      </c>
      <c r="F2791" s="3" t="s">
        <v>173</v>
      </c>
      <c r="G2791" s="3" t="s">
        <v>3866</v>
      </c>
      <c r="H2791" s="3" t="s">
        <v>1373</v>
      </c>
      <c r="I2791" s="3" t="s">
        <v>77</v>
      </c>
      <c r="J2791" s="3" t="s">
        <v>36</v>
      </c>
      <c r="K2791" s="3" t="s">
        <v>42</v>
      </c>
      <c r="L2791" s="5">
        <v>6.25</v>
      </c>
      <c r="M2791" s="4">
        <v>8</v>
      </c>
      <c r="N2791" s="5">
        <v>25.225000000000001</v>
      </c>
      <c r="O2791" s="5">
        <v>3.1531250000000002</v>
      </c>
      <c r="P2791" s="4">
        <v>342</v>
      </c>
      <c r="Q2791" s="6">
        <v>2.3391812865497101</v>
      </c>
      <c r="R2791" s="7">
        <v>1.1418128654970801</v>
      </c>
      <c r="S2791" s="6">
        <v>0</v>
      </c>
      <c r="T2791" s="5">
        <v>0</v>
      </c>
      <c r="U2791" s="5">
        <v>0</v>
      </c>
      <c r="V2791" s="5">
        <f t="shared" si="225"/>
        <v>25.225000000000001</v>
      </c>
      <c r="W2791" s="5">
        <f t="shared" si="221"/>
        <v>-25.225000000000001</v>
      </c>
      <c r="X2791" s="8">
        <f t="shared" si="222"/>
        <v>-1</v>
      </c>
      <c r="Y2791" s="4">
        <v>0</v>
      </c>
      <c r="Z2791" s="9" t="str">
        <f t="shared" si="223"/>
        <v>NA</v>
      </c>
      <c r="AA2791" s="10">
        <f t="shared" si="224"/>
        <v>0</v>
      </c>
    </row>
    <row r="2792" spans="1:27" x14ac:dyDescent="0.55000000000000004">
      <c r="A2792" s="3" t="s">
        <v>71</v>
      </c>
      <c r="B2792" s="3" t="s">
        <v>72</v>
      </c>
      <c r="C2792" s="3" t="s">
        <v>4557</v>
      </c>
      <c r="D2792" s="3" t="s">
        <v>1992</v>
      </c>
      <c r="E2792" s="4" t="s">
        <v>47</v>
      </c>
      <c r="F2792" s="3" t="s">
        <v>3625</v>
      </c>
      <c r="G2792" s="3" t="s">
        <v>3738</v>
      </c>
      <c r="H2792" s="3" t="s">
        <v>34</v>
      </c>
      <c r="I2792" s="3" t="s">
        <v>77</v>
      </c>
      <c r="J2792" s="3" t="s">
        <v>36</v>
      </c>
      <c r="K2792" s="3" t="s">
        <v>42</v>
      </c>
      <c r="L2792" s="5">
        <v>6.25</v>
      </c>
      <c r="M2792" s="4">
        <v>13</v>
      </c>
      <c r="N2792" s="5">
        <v>25.262499925</v>
      </c>
      <c r="O2792" s="5">
        <v>1.9432692249999999</v>
      </c>
      <c r="P2792" s="4">
        <v>586</v>
      </c>
      <c r="Q2792" s="6">
        <v>2.2184300341296899</v>
      </c>
      <c r="R2792" s="7">
        <v>1.1337883959044399</v>
      </c>
      <c r="S2792" s="6">
        <v>0</v>
      </c>
      <c r="T2792" s="5">
        <v>0</v>
      </c>
      <c r="U2792" s="5">
        <v>0</v>
      </c>
      <c r="V2792" s="5">
        <f t="shared" si="225"/>
        <v>25.262499925</v>
      </c>
      <c r="W2792" s="5">
        <f t="shared" si="221"/>
        <v>-25.262499925</v>
      </c>
      <c r="X2792" s="8">
        <f t="shared" si="222"/>
        <v>-1</v>
      </c>
      <c r="Y2792" s="4">
        <v>0</v>
      </c>
      <c r="Z2792" s="9" t="str">
        <f t="shared" si="223"/>
        <v>NA</v>
      </c>
      <c r="AA2792" s="10">
        <f t="shared" si="224"/>
        <v>0</v>
      </c>
    </row>
    <row r="2793" spans="1:27" x14ac:dyDescent="0.55000000000000004">
      <c r="A2793" s="3" t="s">
        <v>71</v>
      </c>
      <c r="B2793" s="3" t="s">
        <v>72</v>
      </c>
      <c r="C2793" s="3" t="s">
        <v>4558</v>
      </c>
      <c r="D2793" s="3" t="s">
        <v>255</v>
      </c>
      <c r="E2793" s="4" t="s">
        <v>47</v>
      </c>
      <c r="F2793" s="3" t="s">
        <v>75</v>
      </c>
      <c r="G2793" s="3" t="s">
        <v>76</v>
      </c>
      <c r="H2793" s="3" t="s">
        <v>34</v>
      </c>
      <c r="I2793" s="3" t="s">
        <v>77</v>
      </c>
      <c r="J2793" s="3" t="s">
        <v>36</v>
      </c>
      <c r="K2793" s="3" t="s">
        <v>42</v>
      </c>
      <c r="L2793" s="5">
        <v>6.25</v>
      </c>
      <c r="M2793" s="4">
        <v>12</v>
      </c>
      <c r="N2793" s="5">
        <v>25.36249995</v>
      </c>
      <c r="O2793" s="5">
        <v>2.1135416624999999</v>
      </c>
      <c r="P2793" s="4">
        <v>136</v>
      </c>
      <c r="Q2793" s="6">
        <v>8.8235294117647101</v>
      </c>
      <c r="R2793" s="7">
        <v>1.2850735294117599</v>
      </c>
      <c r="S2793" s="6">
        <v>0</v>
      </c>
      <c r="T2793" s="5">
        <v>0</v>
      </c>
      <c r="U2793" s="5">
        <v>0</v>
      </c>
      <c r="V2793" s="5">
        <f t="shared" si="225"/>
        <v>25.36249995</v>
      </c>
      <c r="W2793" s="5">
        <f t="shared" si="221"/>
        <v>-25.36249995</v>
      </c>
      <c r="X2793" s="8">
        <f t="shared" si="222"/>
        <v>-1</v>
      </c>
      <c r="Y2793" s="4">
        <v>0</v>
      </c>
      <c r="Z2793" s="9" t="str">
        <f t="shared" si="223"/>
        <v>NA</v>
      </c>
      <c r="AA2793" s="10">
        <f t="shared" si="224"/>
        <v>0</v>
      </c>
    </row>
    <row r="2794" spans="1:27" x14ac:dyDescent="0.55000000000000004">
      <c r="A2794" s="3" t="s">
        <v>71</v>
      </c>
      <c r="B2794" s="3" t="s">
        <v>72</v>
      </c>
      <c r="C2794" s="3" t="s">
        <v>4559</v>
      </c>
      <c r="D2794" s="3" t="s">
        <v>4560</v>
      </c>
      <c r="E2794" s="4" t="s">
        <v>47</v>
      </c>
      <c r="F2794" s="3" t="s">
        <v>32</v>
      </c>
      <c r="G2794" s="3" t="s">
        <v>575</v>
      </c>
      <c r="H2794" s="3" t="s">
        <v>34</v>
      </c>
      <c r="I2794" s="3" t="s">
        <v>77</v>
      </c>
      <c r="J2794" s="3" t="s">
        <v>36</v>
      </c>
      <c r="K2794" s="3" t="s">
        <v>42</v>
      </c>
      <c r="L2794" s="5">
        <v>6.25</v>
      </c>
      <c r="M2794" s="4">
        <v>11</v>
      </c>
      <c r="N2794" s="5">
        <v>25.387499912499997</v>
      </c>
      <c r="O2794" s="5">
        <v>2.3079545374999997</v>
      </c>
      <c r="P2794" s="4">
        <v>197</v>
      </c>
      <c r="Q2794" s="6">
        <v>5.5837563451776697</v>
      </c>
      <c r="R2794" s="7">
        <v>1.46192893401015</v>
      </c>
      <c r="S2794" s="6">
        <v>0</v>
      </c>
      <c r="T2794" s="5">
        <v>0</v>
      </c>
      <c r="U2794" s="5">
        <v>0</v>
      </c>
      <c r="V2794" s="5">
        <f t="shared" si="225"/>
        <v>25.387499912499997</v>
      </c>
      <c r="W2794" s="5">
        <f t="shared" si="221"/>
        <v>-25.387499912499997</v>
      </c>
      <c r="X2794" s="8">
        <f t="shared" si="222"/>
        <v>-1</v>
      </c>
      <c r="Y2794" s="4">
        <v>0</v>
      </c>
      <c r="Z2794" s="9" t="str">
        <f t="shared" si="223"/>
        <v>NA</v>
      </c>
      <c r="AA2794" s="10">
        <f t="shared" si="224"/>
        <v>0</v>
      </c>
    </row>
    <row r="2795" spans="1:27" x14ac:dyDescent="0.55000000000000004">
      <c r="A2795" s="3" t="s">
        <v>71</v>
      </c>
      <c r="B2795" s="3" t="s">
        <v>72</v>
      </c>
      <c r="C2795" s="3" t="s">
        <v>4561</v>
      </c>
      <c r="D2795" s="3" t="s">
        <v>4562</v>
      </c>
      <c r="E2795" s="4" t="s">
        <v>47</v>
      </c>
      <c r="F2795" s="3" t="s">
        <v>3625</v>
      </c>
      <c r="G2795" s="3" t="s">
        <v>3738</v>
      </c>
      <c r="H2795" s="3" t="s">
        <v>34</v>
      </c>
      <c r="I2795" s="3" t="s">
        <v>77</v>
      </c>
      <c r="J2795" s="3" t="s">
        <v>36</v>
      </c>
      <c r="K2795" s="3" t="s">
        <v>42</v>
      </c>
      <c r="L2795" s="5">
        <v>6.25</v>
      </c>
      <c r="M2795" s="4">
        <v>7</v>
      </c>
      <c r="N2795" s="5">
        <v>25.399999975</v>
      </c>
      <c r="O2795" s="5">
        <v>3.6285714250000001</v>
      </c>
      <c r="P2795" s="4">
        <v>750</v>
      </c>
      <c r="Q2795" s="6">
        <v>0.93333333333333302</v>
      </c>
      <c r="R2795" s="7">
        <v>1.3321333333333301</v>
      </c>
      <c r="S2795" s="6">
        <v>0</v>
      </c>
      <c r="T2795" s="5">
        <v>0</v>
      </c>
      <c r="U2795" s="5">
        <v>0</v>
      </c>
      <c r="V2795" s="5">
        <f t="shared" si="225"/>
        <v>25.399999975</v>
      </c>
      <c r="W2795" s="5">
        <f t="shared" si="221"/>
        <v>-25.399999975</v>
      </c>
      <c r="X2795" s="8">
        <f t="shared" si="222"/>
        <v>-1</v>
      </c>
      <c r="Y2795" s="4">
        <v>0</v>
      </c>
      <c r="Z2795" s="9" t="str">
        <f t="shared" si="223"/>
        <v>NA</v>
      </c>
      <c r="AA2795" s="10">
        <f t="shared" si="224"/>
        <v>0</v>
      </c>
    </row>
    <row r="2796" spans="1:27" x14ac:dyDescent="0.55000000000000004">
      <c r="A2796" s="3" t="s">
        <v>71</v>
      </c>
      <c r="B2796" s="3" t="s">
        <v>72</v>
      </c>
      <c r="C2796" s="3" t="s">
        <v>4563</v>
      </c>
      <c r="D2796" s="3" t="s">
        <v>3154</v>
      </c>
      <c r="E2796" s="4" t="s">
        <v>47</v>
      </c>
      <c r="F2796" s="3" t="s">
        <v>262</v>
      </c>
      <c r="G2796" s="3" t="s">
        <v>3031</v>
      </c>
      <c r="H2796" s="3" t="s">
        <v>34</v>
      </c>
      <c r="I2796" s="3" t="s">
        <v>77</v>
      </c>
      <c r="J2796" s="3" t="s">
        <v>36</v>
      </c>
      <c r="K2796" s="3" t="s">
        <v>61</v>
      </c>
      <c r="L2796" s="5">
        <v>6.25</v>
      </c>
      <c r="M2796" s="4">
        <v>9</v>
      </c>
      <c r="N2796" s="5">
        <v>25.425000000000001</v>
      </c>
      <c r="O2796" s="5">
        <v>2.8250000000000002</v>
      </c>
      <c r="P2796" s="4">
        <v>132</v>
      </c>
      <c r="Q2796" s="6">
        <v>6.8181818181818201</v>
      </c>
      <c r="R2796" s="7">
        <v>2.6690909090909098</v>
      </c>
      <c r="S2796" s="6">
        <v>0</v>
      </c>
      <c r="T2796" s="5">
        <v>0</v>
      </c>
      <c r="U2796" s="5">
        <v>0</v>
      </c>
      <c r="V2796" s="5">
        <f t="shared" si="225"/>
        <v>25.425000000000001</v>
      </c>
      <c r="W2796" s="5">
        <f t="shared" si="221"/>
        <v>-25.425000000000001</v>
      </c>
      <c r="X2796" s="8">
        <f t="shared" si="222"/>
        <v>-1</v>
      </c>
      <c r="Y2796" s="4">
        <v>0</v>
      </c>
      <c r="Z2796" s="9" t="str">
        <f t="shared" si="223"/>
        <v>NA</v>
      </c>
      <c r="AA2796" s="10">
        <f t="shared" si="224"/>
        <v>0</v>
      </c>
    </row>
    <row r="2797" spans="1:27" x14ac:dyDescent="0.55000000000000004">
      <c r="A2797" s="3" t="s">
        <v>71</v>
      </c>
      <c r="B2797" s="3" t="s">
        <v>72</v>
      </c>
      <c r="C2797" s="3" t="s">
        <v>4564</v>
      </c>
      <c r="D2797" s="3" t="s">
        <v>3344</v>
      </c>
      <c r="E2797" s="4" t="s">
        <v>47</v>
      </c>
      <c r="F2797" s="3" t="s">
        <v>32</v>
      </c>
      <c r="G2797" s="3" t="s">
        <v>467</v>
      </c>
      <c r="H2797" s="3" t="s">
        <v>34</v>
      </c>
      <c r="I2797" s="3" t="s">
        <v>77</v>
      </c>
      <c r="J2797" s="3" t="s">
        <v>36</v>
      </c>
      <c r="K2797" s="3" t="s">
        <v>42</v>
      </c>
      <c r="L2797" s="5">
        <v>6.25</v>
      </c>
      <c r="M2797" s="4">
        <v>13</v>
      </c>
      <c r="N2797" s="5">
        <v>25.712499962500001</v>
      </c>
      <c r="O2797" s="5">
        <v>1.9778846125</v>
      </c>
      <c r="P2797" s="4">
        <v>895</v>
      </c>
      <c r="Q2797" s="6">
        <v>1.4525139664804501</v>
      </c>
      <c r="R2797" s="7">
        <v>3.0048044692737399</v>
      </c>
      <c r="S2797" s="6">
        <v>0</v>
      </c>
      <c r="T2797" s="5">
        <v>0</v>
      </c>
      <c r="U2797" s="5">
        <v>0</v>
      </c>
      <c r="V2797" s="5">
        <f t="shared" si="225"/>
        <v>25.712499962500001</v>
      </c>
      <c r="W2797" s="5">
        <f t="shared" si="221"/>
        <v>-25.712499962500001</v>
      </c>
      <c r="X2797" s="8">
        <f t="shared" si="222"/>
        <v>-1</v>
      </c>
      <c r="Y2797" s="4">
        <v>0</v>
      </c>
      <c r="Z2797" s="9" t="str">
        <f t="shared" si="223"/>
        <v>NA</v>
      </c>
      <c r="AA2797" s="10">
        <f t="shared" si="224"/>
        <v>0</v>
      </c>
    </row>
    <row r="2798" spans="1:27" x14ac:dyDescent="0.55000000000000004">
      <c r="A2798" s="3" t="s">
        <v>71</v>
      </c>
      <c r="B2798" s="3" t="s">
        <v>72</v>
      </c>
      <c r="C2798" s="3" t="s">
        <v>4565</v>
      </c>
      <c r="D2798" s="3" t="s">
        <v>4222</v>
      </c>
      <c r="E2798" s="4" t="s">
        <v>47</v>
      </c>
      <c r="F2798" s="3" t="s">
        <v>32</v>
      </c>
      <c r="G2798" s="3" t="s">
        <v>575</v>
      </c>
      <c r="H2798" s="3" t="s">
        <v>34</v>
      </c>
      <c r="I2798" s="3" t="s">
        <v>77</v>
      </c>
      <c r="J2798" s="3" t="s">
        <v>36</v>
      </c>
      <c r="K2798" s="3" t="s">
        <v>42</v>
      </c>
      <c r="L2798" s="5">
        <v>6.25</v>
      </c>
      <c r="M2798" s="4">
        <v>12</v>
      </c>
      <c r="N2798" s="5">
        <v>25.749999899999999</v>
      </c>
      <c r="O2798" s="5">
        <v>2.1458333249999999</v>
      </c>
      <c r="P2798" s="4">
        <v>453</v>
      </c>
      <c r="Q2798" s="6">
        <v>2.64900662251656</v>
      </c>
      <c r="R2798" s="7">
        <v>2.0183222958057399</v>
      </c>
      <c r="S2798" s="6">
        <v>0</v>
      </c>
      <c r="T2798" s="5">
        <v>0</v>
      </c>
      <c r="U2798" s="5">
        <v>0</v>
      </c>
      <c r="V2798" s="5">
        <f t="shared" si="225"/>
        <v>25.749999899999999</v>
      </c>
      <c r="W2798" s="5">
        <f t="shared" si="221"/>
        <v>-25.749999899999999</v>
      </c>
      <c r="X2798" s="8">
        <f t="shared" si="222"/>
        <v>-1</v>
      </c>
      <c r="Y2798" s="4">
        <v>0</v>
      </c>
      <c r="Z2798" s="9" t="str">
        <f t="shared" si="223"/>
        <v>NA</v>
      </c>
      <c r="AA2798" s="10">
        <f t="shared" si="224"/>
        <v>0</v>
      </c>
    </row>
    <row r="2799" spans="1:27" x14ac:dyDescent="0.55000000000000004">
      <c r="A2799" s="3" t="s">
        <v>71</v>
      </c>
      <c r="B2799" s="3" t="s">
        <v>72</v>
      </c>
      <c r="C2799" s="3" t="s">
        <v>4566</v>
      </c>
      <c r="D2799" s="3" t="s">
        <v>2977</v>
      </c>
      <c r="E2799" s="4" t="s">
        <v>47</v>
      </c>
      <c r="F2799" s="3" t="s">
        <v>104</v>
      </c>
      <c r="G2799" s="3" t="s">
        <v>232</v>
      </c>
      <c r="H2799" s="3" t="s">
        <v>34</v>
      </c>
      <c r="I2799" s="3" t="s">
        <v>77</v>
      </c>
      <c r="J2799" s="3" t="s">
        <v>36</v>
      </c>
      <c r="K2799" s="3" t="s">
        <v>37</v>
      </c>
      <c r="L2799" s="5">
        <v>6.25</v>
      </c>
      <c r="M2799" s="4">
        <v>9</v>
      </c>
      <c r="N2799" s="5">
        <v>25.799999962499996</v>
      </c>
      <c r="O2799" s="5">
        <v>2.8666666624999997</v>
      </c>
      <c r="P2799" s="4">
        <v>67</v>
      </c>
      <c r="Q2799" s="6">
        <v>13.4328358208955</v>
      </c>
      <c r="R2799" s="7">
        <v>1.6265671641791</v>
      </c>
      <c r="S2799" s="6">
        <v>0</v>
      </c>
      <c r="T2799" s="5">
        <v>0</v>
      </c>
      <c r="U2799" s="5">
        <v>0</v>
      </c>
      <c r="V2799" s="5">
        <f t="shared" si="225"/>
        <v>25.799999962499996</v>
      </c>
      <c r="W2799" s="5">
        <f t="shared" si="221"/>
        <v>-25.799999962499996</v>
      </c>
      <c r="X2799" s="8">
        <f t="shared" si="222"/>
        <v>-1</v>
      </c>
      <c r="Y2799" s="4">
        <v>0</v>
      </c>
      <c r="Z2799" s="9" t="str">
        <f t="shared" si="223"/>
        <v>NA</v>
      </c>
      <c r="AA2799" s="10">
        <f t="shared" si="224"/>
        <v>0</v>
      </c>
    </row>
    <row r="2800" spans="1:27" x14ac:dyDescent="0.55000000000000004">
      <c r="A2800" s="3" t="s">
        <v>71</v>
      </c>
      <c r="B2800" s="3" t="s">
        <v>72</v>
      </c>
      <c r="C2800" s="3" t="s">
        <v>4567</v>
      </c>
      <c r="D2800" s="3" t="s">
        <v>4568</v>
      </c>
      <c r="E2800" s="4" t="s">
        <v>47</v>
      </c>
      <c r="F2800" s="3" t="s">
        <v>173</v>
      </c>
      <c r="G2800" s="3" t="s">
        <v>2718</v>
      </c>
      <c r="H2800" s="3" t="s">
        <v>34</v>
      </c>
      <c r="I2800" s="3" t="s">
        <v>77</v>
      </c>
      <c r="J2800" s="3" t="s">
        <v>36</v>
      </c>
      <c r="K2800" s="3" t="s">
        <v>42</v>
      </c>
      <c r="L2800" s="5">
        <v>6.25</v>
      </c>
      <c r="M2800" s="4">
        <v>16</v>
      </c>
      <c r="N2800" s="5">
        <v>25.9375</v>
      </c>
      <c r="O2800" s="5">
        <v>1.62109375</v>
      </c>
      <c r="P2800" s="4">
        <v>797</v>
      </c>
      <c r="Q2800" s="6">
        <v>2.0075282308657498</v>
      </c>
      <c r="R2800" s="7">
        <v>2.7265997490589702</v>
      </c>
      <c r="S2800" s="6">
        <v>0</v>
      </c>
      <c r="T2800" s="5">
        <v>0</v>
      </c>
      <c r="U2800" s="5">
        <v>0</v>
      </c>
      <c r="V2800" s="5">
        <f t="shared" si="225"/>
        <v>25.9375</v>
      </c>
      <c r="W2800" s="5">
        <f t="shared" si="221"/>
        <v>-25.9375</v>
      </c>
      <c r="X2800" s="8">
        <f t="shared" si="222"/>
        <v>-1</v>
      </c>
      <c r="Y2800" s="4">
        <v>0</v>
      </c>
      <c r="Z2800" s="9" t="str">
        <f t="shared" si="223"/>
        <v>NA</v>
      </c>
      <c r="AA2800" s="10">
        <f t="shared" si="224"/>
        <v>0</v>
      </c>
    </row>
    <row r="2801" spans="1:27" x14ac:dyDescent="0.55000000000000004">
      <c r="A2801" s="3" t="s">
        <v>71</v>
      </c>
      <c r="B2801" s="3" t="s">
        <v>72</v>
      </c>
      <c r="C2801" s="3" t="s">
        <v>4569</v>
      </c>
      <c r="D2801" s="3" t="s">
        <v>4570</v>
      </c>
      <c r="E2801" s="4" t="s">
        <v>47</v>
      </c>
      <c r="F2801" s="3" t="s">
        <v>104</v>
      </c>
      <c r="G2801" s="3" t="s">
        <v>105</v>
      </c>
      <c r="H2801" s="3" t="s">
        <v>34</v>
      </c>
      <c r="I2801" s="3" t="s">
        <v>77</v>
      </c>
      <c r="J2801" s="3" t="s">
        <v>36</v>
      </c>
      <c r="K2801" s="3" t="s">
        <v>37</v>
      </c>
      <c r="L2801" s="5">
        <v>6.25</v>
      </c>
      <c r="M2801" s="4">
        <v>10</v>
      </c>
      <c r="N2801" s="5">
        <v>25.987500000000001</v>
      </c>
      <c r="O2801" s="5">
        <v>2.5987499999999999</v>
      </c>
      <c r="P2801" s="4">
        <v>105</v>
      </c>
      <c r="Q2801" s="6">
        <v>9.5238095238095202</v>
      </c>
      <c r="R2801" s="7">
        <v>1.13295238095238</v>
      </c>
      <c r="S2801" s="6">
        <v>0</v>
      </c>
      <c r="T2801" s="5">
        <v>0</v>
      </c>
      <c r="U2801" s="5">
        <v>0</v>
      </c>
      <c r="V2801" s="5">
        <f t="shared" si="225"/>
        <v>25.987500000000001</v>
      </c>
      <c r="W2801" s="5">
        <f t="shared" si="221"/>
        <v>-25.987500000000001</v>
      </c>
      <c r="X2801" s="8">
        <f t="shared" si="222"/>
        <v>-1</v>
      </c>
      <c r="Y2801" s="4">
        <v>0</v>
      </c>
      <c r="Z2801" s="9" t="str">
        <f t="shared" si="223"/>
        <v>NA</v>
      </c>
      <c r="AA2801" s="10">
        <f t="shared" si="224"/>
        <v>0</v>
      </c>
    </row>
    <row r="2802" spans="1:27" x14ac:dyDescent="0.55000000000000004">
      <c r="A2802" s="3" t="s">
        <v>71</v>
      </c>
      <c r="B2802" s="3" t="s">
        <v>72</v>
      </c>
      <c r="C2802" s="3" t="s">
        <v>4571</v>
      </c>
      <c r="D2802" s="3" t="s">
        <v>423</v>
      </c>
      <c r="E2802" s="4" t="s">
        <v>47</v>
      </c>
      <c r="F2802" s="3" t="s">
        <v>221</v>
      </c>
      <c r="G2802" s="3" t="s">
        <v>222</v>
      </c>
      <c r="H2802" s="3" t="s">
        <v>34</v>
      </c>
      <c r="I2802" s="3" t="s">
        <v>77</v>
      </c>
      <c r="J2802" s="3" t="s">
        <v>36</v>
      </c>
      <c r="K2802" s="3" t="s">
        <v>61</v>
      </c>
      <c r="L2802" s="5">
        <v>6.25</v>
      </c>
      <c r="M2802" s="4">
        <v>12</v>
      </c>
      <c r="N2802" s="5">
        <v>25.999999949999999</v>
      </c>
      <c r="O2802" s="5">
        <v>2.1666666625</v>
      </c>
      <c r="P2802" s="4">
        <v>134</v>
      </c>
      <c r="Q2802" s="6">
        <v>8.9552238805970106</v>
      </c>
      <c r="R2802" s="7">
        <v>2.53917910447761</v>
      </c>
      <c r="S2802" s="6">
        <v>0</v>
      </c>
      <c r="T2802" s="5">
        <v>0</v>
      </c>
      <c r="U2802" s="5">
        <v>0</v>
      </c>
      <c r="V2802" s="5">
        <f t="shared" si="225"/>
        <v>25.999999949999999</v>
      </c>
      <c r="W2802" s="5">
        <f t="shared" si="221"/>
        <v>-25.999999949999999</v>
      </c>
      <c r="X2802" s="8">
        <f t="shared" si="222"/>
        <v>-1</v>
      </c>
      <c r="Y2802" s="4">
        <v>0</v>
      </c>
      <c r="Z2802" s="9" t="str">
        <f t="shared" si="223"/>
        <v>NA</v>
      </c>
      <c r="AA2802" s="10">
        <f t="shared" si="224"/>
        <v>0</v>
      </c>
    </row>
    <row r="2803" spans="1:27" x14ac:dyDescent="0.55000000000000004">
      <c r="A2803" s="3" t="s">
        <v>71</v>
      </c>
      <c r="B2803" s="3" t="s">
        <v>72</v>
      </c>
      <c r="C2803" s="3" t="s">
        <v>4572</v>
      </c>
      <c r="D2803" s="3" t="s">
        <v>585</v>
      </c>
      <c r="E2803" s="4" t="s">
        <v>47</v>
      </c>
      <c r="F2803" s="3" t="s">
        <v>173</v>
      </c>
      <c r="G2803" s="3" t="s">
        <v>188</v>
      </c>
      <c r="H2803" s="3" t="s">
        <v>586</v>
      </c>
      <c r="I2803" s="3" t="s">
        <v>77</v>
      </c>
      <c r="J2803" s="3" t="s">
        <v>36</v>
      </c>
      <c r="K2803" s="3" t="s">
        <v>42</v>
      </c>
      <c r="L2803" s="5">
        <v>6.25</v>
      </c>
      <c r="M2803" s="4">
        <v>11</v>
      </c>
      <c r="N2803" s="5">
        <v>26.037499950000001</v>
      </c>
      <c r="O2803" s="5">
        <v>2.36704545</v>
      </c>
      <c r="P2803" s="4">
        <v>398</v>
      </c>
      <c r="Q2803" s="6">
        <v>2.7638190954773898</v>
      </c>
      <c r="R2803" s="7">
        <v>1.60829145728643</v>
      </c>
      <c r="S2803" s="6">
        <v>0</v>
      </c>
      <c r="T2803" s="5">
        <v>0</v>
      </c>
      <c r="U2803" s="5">
        <v>0</v>
      </c>
      <c r="V2803" s="5">
        <f t="shared" si="225"/>
        <v>26.037499950000001</v>
      </c>
      <c r="W2803" s="5">
        <f t="shared" si="221"/>
        <v>-26.037499950000001</v>
      </c>
      <c r="X2803" s="8">
        <f t="shared" si="222"/>
        <v>-1</v>
      </c>
      <c r="Y2803" s="4">
        <v>0</v>
      </c>
      <c r="Z2803" s="9" t="str">
        <f t="shared" si="223"/>
        <v>NA</v>
      </c>
      <c r="AA2803" s="10">
        <f t="shared" si="224"/>
        <v>0</v>
      </c>
    </row>
    <row r="2804" spans="1:27" x14ac:dyDescent="0.55000000000000004">
      <c r="A2804" s="3" t="s">
        <v>71</v>
      </c>
      <c r="B2804" s="3" t="s">
        <v>72</v>
      </c>
      <c r="C2804" s="3" t="s">
        <v>4573</v>
      </c>
      <c r="D2804" s="3" t="s">
        <v>1670</v>
      </c>
      <c r="E2804" s="4" t="s">
        <v>47</v>
      </c>
      <c r="F2804" s="3" t="s">
        <v>173</v>
      </c>
      <c r="G2804" s="3" t="s">
        <v>3607</v>
      </c>
      <c r="H2804" s="3" t="s">
        <v>1109</v>
      </c>
      <c r="I2804" s="3" t="s">
        <v>77</v>
      </c>
      <c r="J2804" s="3" t="s">
        <v>36</v>
      </c>
      <c r="K2804" s="3" t="s">
        <v>42</v>
      </c>
      <c r="L2804" s="5">
        <v>6.25</v>
      </c>
      <c r="M2804" s="4">
        <v>11</v>
      </c>
      <c r="N2804" s="5">
        <v>26.174999949999997</v>
      </c>
      <c r="O2804" s="5">
        <v>2.3795454499999997</v>
      </c>
      <c r="P2804" s="4">
        <v>256</v>
      </c>
      <c r="Q2804" s="6">
        <v>4.296875</v>
      </c>
      <c r="R2804" s="7">
        <v>1.578125</v>
      </c>
      <c r="S2804" s="6">
        <v>0</v>
      </c>
      <c r="T2804" s="5">
        <v>0</v>
      </c>
      <c r="U2804" s="5">
        <v>0</v>
      </c>
      <c r="V2804" s="5">
        <f t="shared" si="225"/>
        <v>26.174999949999997</v>
      </c>
      <c r="W2804" s="5">
        <f t="shared" si="221"/>
        <v>-26.174999949999997</v>
      </c>
      <c r="X2804" s="8">
        <f t="shared" si="222"/>
        <v>-1</v>
      </c>
      <c r="Y2804" s="4">
        <v>0</v>
      </c>
      <c r="Z2804" s="9" t="str">
        <f t="shared" si="223"/>
        <v>NA</v>
      </c>
      <c r="AA2804" s="10">
        <f t="shared" si="224"/>
        <v>0</v>
      </c>
    </row>
    <row r="2805" spans="1:27" x14ac:dyDescent="0.55000000000000004">
      <c r="A2805" s="3" t="s">
        <v>71</v>
      </c>
      <c r="B2805" s="3" t="s">
        <v>72</v>
      </c>
      <c r="C2805" s="3" t="s">
        <v>4574</v>
      </c>
      <c r="D2805" s="3" t="s">
        <v>4575</v>
      </c>
      <c r="E2805" s="4" t="s">
        <v>47</v>
      </c>
      <c r="F2805" s="3" t="s">
        <v>32</v>
      </c>
      <c r="G2805" s="3" t="s">
        <v>33</v>
      </c>
      <c r="H2805" s="3" t="s">
        <v>34</v>
      </c>
      <c r="I2805" s="3" t="s">
        <v>77</v>
      </c>
      <c r="J2805" s="3" t="s">
        <v>36</v>
      </c>
      <c r="K2805" s="3" t="s">
        <v>42</v>
      </c>
      <c r="L2805" s="5">
        <v>6.25</v>
      </c>
      <c r="M2805" s="4">
        <v>11</v>
      </c>
      <c r="N2805" s="5">
        <v>26.2249999</v>
      </c>
      <c r="O2805" s="5">
        <v>2.3840908999999999</v>
      </c>
      <c r="P2805" s="4">
        <v>1731</v>
      </c>
      <c r="Q2805" s="6">
        <v>0.63547082611207395</v>
      </c>
      <c r="R2805" s="7">
        <v>2.0254766031195799</v>
      </c>
      <c r="S2805" s="6">
        <v>0</v>
      </c>
      <c r="T2805" s="5">
        <v>0</v>
      </c>
      <c r="U2805" s="5">
        <v>0</v>
      </c>
      <c r="V2805" s="5">
        <f t="shared" si="225"/>
        <v>26.2249999</v>
      </c>
      <c r="W2805" s="5">
        <f t="shared" si="221"/>
        <v>-26.2249999</v>
      </c>
      <c r="X2805" s="8">
        <f t="shared" si="222"/>
        <v>-1</v>
      </c>
      <c r="Y2805" s="4">
        <v>0</v>
      </c>
      <c r="Z2805" s="9" t="str">
        <f t="shared" si="223"/>
        <v>NA</v>
      </c>
      <c r="AA2805" s="10">
        <f t="shared" si="224"/>
        <v>0</v>
      </c>
    </row>
    <row r="2806" spans="1:27" x14ac:dyDescent="0.55000000000000004">
      <c r="A2806" s="3" t="s">
        <v>71</v>
      </c>
      <c r="B2806" s="3" t="s">
        <v>72</v>
      </c>
      <c r="C2806" s="3" t="s">
        <v>4576</v>
      </c>
      <c r="D2806" s="3" t="s">
        <v>249</v>
      </c>
      <c r="E2806" s="4" t="s">
        <v>47</v>
      </c>
      <c r="F2806" s="3" t="s">
        <v>40</v>
      </c>
      <c r="G2806" s="3" t="s">
        <v>2770</v>
      </c>
      <c r="H2806" s="3" t="s">
        <v>34</v>
      </c>
      <c r="I2806" s="3" t="s">
        <v>77</v>
      </c>
      <c r="J2806" s="3" t="s">
        <v>36</v>
      </c>
      <c r="K2806" s="3" t="s">
        <v>42</v>
      </c>
      <c r="L2806" s="5">
        <v>6.25</v>
      </c>
      <c r="M2806" s="4">
        <v>6</v>
      </c>
      <c r="N2806" s="5">
        <v>26.224999949999997</v>
      </c>
      <c r="O2806" s="5">
        <v>4.3708333249999995</v>
      </c>
      <c r="P2806" s="4">
        <v>62</v>
      </c>
      <c r="Q2806" s="6">
        <v>9.67741935483871</v>
      </c>
      <c r="R2806" s="7">
        <v>1.39629032258065</v>
      </c>
      <c r="S2806" s="6">
        <v>0</v>
      </c>
      <c r="T2806" s="5">
        <v>0</v>
      </c>
      <c r="U2806" s="5">
        <v>0</v>
      </c>
      <c r="V2806" s="5">
        <f t="shared" si="225"/>
        <v>26.224999949999997</v>
      </c>
      <c r="W2806" s="5">
        <f t="shared" si="221"/>
        <v>-26.224999949999997</v>
      </c>
      <c r="X2806" s="8">
        <f t="shared" si="222"/>
        <v>-1</v>
      </c>
      <c r="Y2806" s="4">
        <v>0</v>
      </c>
      <c r="Z2806" s="9" t="str">
        <f t="shared" si="223"/>
        <v>NA</v>
      </c>
      <c r="AA2806" s="10">
        <f t="shared" si="224"/>
        <v>0</v>
      </c>
    </row>
    <row r="2807" spans="1:27" x14ac:dyDescent="0.55000000000000004">
      <c r="A2807" s="3" t="s">
        <v>71</v>
      </c>
      <c r="B2807" s="3" t="s">
        <v>72</v>
      </c>
      <c r="C2807" s="3" t="s">
        <v>4577</v>
      </c>
      <c r="D2807" s="3" t="s">
        <v>220</v>
      </c>
      <c r="E2807" s="4" t="s">
        <v>47</v>
      </c>
      <c r="F2807" s="3" t="s">
        <v>75</v>
      </c>
      <c r="G2807" s="3" t="s">
        <v>76</v>
      </c>
      <c r="H2807" s="3" t="s">
        <v>34</v>
      </c>
      <c r="I2807" s="3" t="s">
        <v>77</v>
      </c>
      <c r="J2807" s="3" t="s">
        <v>36</v>
      </c>
      <c r="K2807" s="3" t="s">
        <v>42</v>
      </c>
      <c r="L2807" s="5">
        <v>6.25</v>
      </c>
      <c r="M2807" s="4">
        <v>9</v>
      </c>
      <c r="N2807" s="5">
        <v>26.4124999125</v>
      </c>
      <c r="O2807" s="5">
        <v>2.9347222125000001</v>
      </c>
      <c r="P2807" s="4">
        <v>160</v>
      </c>
      <c r="Q2807" s="6">
        <v>5.625</v>
      </c>
      <c r="R2807" s="7">
        <v>1.454</v>
      </c>
      <c r="S2807" s="6">
        <v>0</v>
      </c>
      <c r="T2807" s="5">
        <v>0</v>
      </c>
      <c r="U2807" s="5">
        <v>0</v>
      </c>
      <c r="V2807" s="5">
        <f t="shared" si="225"/>
        <v>26.4124999125</v>
      </c>
      <c r="W2807" s="5">
        <f t="shared" si="221"/>
        <v>-26.4124999125</v>
      </c>
      <c r="X2807" s="8">
        <f t="shared" si="222"/>
        <v>-1</v>
      </c>
      <c r="Y2807" s="4">
        <v>0</v>
      </c>
      <c r="Z2807" s="9" t="str">
        <f t="shared" si="223"/>
        <v>NA</v>
      </c>
      <c r="AA2807" s="10">
        <f t="shared" si="224"/>
        <v>0</v>
      </c>
    </row>
    <row r="2808" spans="1:27" x14ac:dyDescent="0.55000000000000004">
      <c r="A2808" s="3" t="s">
        <v>71</v>
      </c>
      <c r="B2808" s="3" t="s">
        <v>72</v>
      </c>
      <c r="C2808" s="3" t="s">
        <v>4578</v>
      </c>
      <c r="D2808" s="3" t="s">
        <v>3350</v>
      </c>
      <c r="E2808" s="4" t="s">
        <v>47</v>
      </c>
      <c r="F2808" s="3" t="s">
        <v>173</v>
      </c>
      <c r="G2808" s="3" t="s">
        <v>3132</v>
      </c>
      <c r="H2808" s="3" t="s">
        <v>723</v>
      </c>
      <c r="I2808" s="3" t="s">
        <v>77</v>
      </c>
      <c r="J2808" s="3" t="s">
        <v>36</v>
      </c>
      <c r="K2808" s="3" t="s">
        <v>42</v>
      </c>
      <c r="L2808" s="5">
        <v>6.25</v>
      </c>
      <c r="M2808" s="4">
        <v>9</v>
      </c>
      <c r="N2808" s="5">
        <v>26.524999912500004</v>
      </c>
      <c r="O2808" s="5">
        <v>2.9472222125000003</v>
      </c>
      <c r="P2808" s="4">
        <v>522</v>
      </c>
      <c r="Q2808" s="6">
        <v>1.72413793103448</v>
      </c>
      <c r="R2808" s="7">
        <v>1.61072796934866</v>
      </c>
      <c r="S2808" s="6">
        <v>0</v>
      </c>
      <c r="T2808" s="5">
        <v>0</v>
      </c>
      <c r="U2808" s="5">
        <v>0</v>
      </c>
      <c r="V2808" s="5">
        <f t="shared" si="225"/>
        <v>26.524999912500004</v>
      </c>
      <c r="W2808" s="5">
        <f t="shared" si="221"/>
        <v>-26.524999912500004</v>
      </c>
      <c r="X2808" s="8">
        <f t="shared" si="222"/>
        <v>-1</v>
      </c>
      <c r="Y2808" s="4">
        <v>0</v>
      </c>
      <c r="Z2808" s="9" t="str">
        <f t="shared" si="223"/>
        <v>NA</v>
      </c>
      <c r="AA2808" s="10">
        <f t="shared" si="224"/>
        <v>0</v>
      </c>
    </row>
    <row r="2809" spans="1:27" x14ac:dyDescent="0.55000000000000004">
      <c r="A2809" s="3" t="s">
        <v>71</v>
      </c>
      <c r="B2809" s="3" t="s">
        <v>72</v>
      </c>
      <c r="C2809" s="3" t="s">
        <v>4579</v>
      </c>
      <c r="D2809" s="3" t="s">
        <v>74</v>
      </c>
      <c r="E2809" s="4" t="s">
        <v>47</v>
      </c>
      <c r="F2809" s="3" t="s">
        <v>104</v>
      </c>
      <c r="G2809" s="3" t="s">
        <v>232</v>
      </c>
      <c r="H2809" s="3" t="s">
        <v>34</v>
      </c>
      <c r="I2809" s="3" t="s">
        <v>77</v>
      </c>
      <c r="J2809" s="3" t="s">
        <v>36</v>
      </c>
      <c r="K2809" s="3" t="s">
        <v>37</v>
      </c>
      <c r="L2809" s="5">
        <v>6.25</v>
      </c>
      <c r="M2809" s="4">
        <v>13</v>
      </c>
      <c r="N2809" s="5">
        <v>26.975000000000001</v>
      </c>
      <c r="O2809" s="5">
        <v>2.0750000000000002</v>
      </c>
      <c r="P2809" s="4">
        <v>38</v>
      </c>
      <c r="Q2809" s="6">
        <v>34.210526315789501</v>
      </c>
      <c r="R2809" s="7">
        <v>1.1576315789473699</v>
      </c>
      <c r="S2809" s="6">
        <v>0</v>
      </c>
      <c r="T2809" s="5">
        <v>0</v>
      </c>
      <c r="U2809" s="5">
        <v>0</v>
      </c>
      <c r="V2809" s="5">
        <f t="shared" si="225"/>
        <v>26.975000000000001</v>
      </c>
      <c r="W2809" s="5">
        <f t="shared" si="221"/>
        <v>-26.975000000000001</v>
      </c>
      <c r="X2809" s="8">
        <f t="shared" si="222"/>
        <v>-1</v>
      </c>
      <c r="Y2809" s="4">
        <v>0</v>
      </c>
      <c r="Z2809" s="9" t="str">
        <f t="shared" si="223"/>
        <v>NA</v>
      </c>
      <c r="AA2809" s="10">
        <f t="shared" si="224"/>
        <v>0</v>
      </c>
    </row>
    <row r="2810" spans="1:27" x14ac:dyDescent="0.55000000000000004">
      <c r="A2810" s="3" t="s">
        <v>71</v>
      </c>
      <c r="B2810" s="3" t="s">
        <v>72</v>
      </c>
      <c r="C2810" s="3" t="s">
        <v>4580</v>
      </c>
      <c r="D2810" s="3" t="s">
        <v>503</v>
      </c>
      <c r="E2810" s="4" t="s">
        <v>47</v>
      </c>
      <c r="F2810" s="3" t="s">
        <v>104</v>
      </c>
      <c r="G2810" s="3" t="s">
        <v>105</v>
      </c>
      <c r="H2810" s="3" t="s">
        <v>34</v>
      </c>
      <c r="I2810" s="3" t="s">
        <v>77</v>
      </c>
      <c r="J2810" s="3" t="s">
        <v>36</v>
      </c>
      <c r="K2810" s="3" t="s">
        <v>37</v>
      </c>
      <c r="L2810" s="5">
        <v>6.25</v>
      </c>
      <c r="M2810" s="4">
        <v>10</v>
      </c>
      <c r="N2810" s="5">
        <v>27.25</v>
      </c>
      <c r="O2810" s="5">
        <v>2.7250000000000001</v>
      </c>
      <c r="P2810" s="4">
        <v>107</v>
      </c>
      <c r="Q2810" s="6">
        <v>9.3457943925233593</v>
      </c>
      <c r="R2810" s="7">
        <v>1.2422429906542101</v>
      </c>
      <c r="S2810" s="6">
        <v>0</v>
      </c>
      <c r="T2810" s="5">
        <v>0</v>
      </c>
      <c r="U2810" s="5">
        <v>0</v>
      </c>
      <c r="V2810" s="5">
        <f t="shared" si="225"/>
        <v>27.25</v>
      </c>
      <c r="W2810" s="5">
        <f t="shared" si="221"/>
        <v>-27.25</v>
      </c>
      <c r="X2810" s="8">
        <f t="shared" si="222"/>
        <v>-1</v>
      </c>
      <c r="Y2810" s="4">
        <v>0</v>
      </c>
      <c r="Z2810" s="9" t="str">
        <f t="shared" si="223"/>
        <v>NA</v>
      </c>
      <c r="AA2810" s="10">
        <f t="shared" si="224"/>
        <v>0</v>
      </c>
    </row>
    <row r="2811" spans="1:27" x14ac:dyDescent="0.55000000000000004">
      <c r="A2811" s="3" t="s">
        <v>71</v>
      </c>
      <c r="B2811" s="3" t="s">
        <v>72</v>
      </c>
      <c r="C2811" s="3" t="s">
        <v>4581</v>
      </c>
      <c r="D2811" s="3" t="s">
        <v>4582</v>
      </c>
      <c r="E2811" s="4" t="s">
        <v>47</v>
      </c>
      <c r="F2811" s="3" t="s">
        <v>173</v>
      </c>
      <c r="G2811" s="3" t="s">
        <v>3418</v>
      </c>
      <c r="H2811" s="3" t="s">
        <v>1727</v>
      </c>
      <c r="I2811" s="3" t="s">
        <v>77</v>
      </c>
      <c r="J2811" s="3" t="s">
        <v>36</v>
      </c>
      <c r="K2811" s="3" t="s">
        <v>42</v>
      </c>
      <c r="L2811" s="5">
        <v>6.25</v>
      </c>
      <c r="M2811" s="4">
        <v>10</v>
      </c>
      <c r="N2811" s="5">
        <v>27.45</v>
      </c>
      <c r="O2811" s="5">
        <v>2.7450000000000001</v>
      </c>
      <c r="P2811" s="4">
        <v>1116</v>
      </c>
      <c r="Q2811" s="6">
        <v>0.89605734767025103</v>
      </c>
      <c r="R2811" s="7">
        <v>1.24229390681004</v>
      </c>
      <c r="S2811" s="6">
        <v>0</v>
      </c>
      <c r="T2811" s="5">
        <v>0</v>
      </c>
      <c r="U2811" s="5">
        <v>0</v>
      </c>
      <c r="V2811" s="5">
        <f t="shared" si="225"/>
        <v>27.45</v>
      </c>
      <c r="W2811" s="5">
        <f t="shared" si="221"/>
        <v>-27.45</v>
      </c>
      <c r="X2811" s="8">
        <f t="shared" si="222"/>
        <v>-1</v>
      </c>
      <c r="Y2811" s="4">
        <v>0</v>
      </c>
      <c r="Z2811" s="9" t="str">
        <f t="shared" si="223"/>
        <v>NA</v>
      </c>
      <c r="AA2811" s="10">
        <f t="shared" si="224"/>
        <v>0</v>
      </c>
    </row>
    <row r="2812" spans="1:27" x14ac:dyDescent="0.55000000000000004">
      <c r="A2812" s="3" t="s">
        <v>71</v>
      </c>
      <c r="B2812" s="3" t="s">
        <v>72</v>
      </c>
      <c r="C2812" s="3" t="s">
        <v>4583</v>
      </c>
      <c r="D2812" s="3" t="s">
        <v>4122</v>
      </c>
      <c r="E2812" s="4" t="s">
        <v>47</v>
      </c>
      <c r="F2812" s="3" t="s">
        <v>173</v>
      </c>
      <c r="G2812" s="3" t="s">
        <v>2764</v>
      </c>
      <c r="H2812" s="3" t="s">
        <v>34</v>
      </c>
      <c r="I2812" s="3" t="s">
        <v>77</v>
      </c>
      <c r="J2812" s="3" t="s">
        <v>36</v>
      </c>
      <c r="K2812" s="3" t="s">
        <v>42</v>
      </c>
      <c r="L2812" s="5">
        <v>6.25</v>
      </c>
      <c r="M2812" s="4">
        <v>6</v>
      </c>
      <c r="N2812" s="5">
        <v>27.624999975000001</v>
      </c>
      <c r="O2812" s="5">
        <v>4.6041666625</v>
      </c>
      <c r="P2812" s="4">
        <v>363</v>
      </c>
      <c r="Q2812" s="6">
        <v>1.65289256198347</v>
      </c>
      <c r="R2812" s="7">
        <v>1.9702479338843</v>
      </c>
      <c r="S2812" s="6">
        <v>0</v>
      </c>
      <c r="T2812" s="5">
        <v>0</v>
      </c>
      <c r="U2812" s="5">
        <v>0</v>
      </c>
      <c r="V2812" s="5">
        <f t="shared" si="225"/>
        <v>27.624999975000001</v>
      </c>
      <c r="W2812" s="5">
        <f t="shared" si="221"/>
        <v>-27.624999975000001</v>
      </c>
      <c r="X2812" s="8">
        <f t="shared" si="222"/>
        <v>-1</v>
      </c>
      <c r="Y2812" s="4">
        <v>0</v>
      </c>
      <c r="Z2812" s="9" t="str">
        <f t="shared" si="223"/>
        <v>NA</v>
      </c>
      <c r="AA2812" s="10">
        <f t="shared" si="224"/>
        <v>0</v>
      </c>
    </row>
    <row r="2813" spans="1:27" x14ac:dyDescent="0.55000000000000004">
      <c r="A2813" s="3" t="s">
        <v>71</v>
      </c>
      <c r="B2813" s="3" t="s">
        <v>72</v>
      </c>
      <c r="C2813" s="3" t="s">
        <v>4584</v>
      </c>
      <c r="D2813" s="3" t="s">
        <v>4585</v>
      </c>
      <c r="E2813" s="4" t="s">
        <v>47</v>
      </c>
      <c r="F2813" s="3" t="s">
        <v>173</v>
      </c>
      <c r="G2813" s="3" t="s">
        <v>3607</v>
      </c>
      <c r="H2813" s="3" t="s">
        <v>34</v>
      </c>
      <c r="I2813" s="3" t="s">
        <v>77</v>
      </c>
      <c r="J2813" s="3" t="s">
        <v>36</v>
      </c>
      <c r="K2813" s="3" t="s">
        <v>42</v>
      </c>
      <c r="L2813" s="5">
        <v>6.25</v>
      </c>
      <c r="M2813" s="4">
        <v>15</v>
      </c>
      <c r="N2813" s="5">
        <v>27.762499875</v>
      </c>
      <c r="O2813" s="5">
        <v>1.850833325</v>
      </c>
      <c r="P2813" s="4">
        <v>598</v>
      </c>
      <c r="Q2813" s="6">
        <v>2.5083612040133798</v>
      </c>
      <c r="R2813" s="7">
        <v>1.7889632107023401</v>
      </c>
      <c r="S2813" s="6">
        <v>0</v>
      </c>
      <c r="T2813" s="5">
        <v>0</v>
      </c>
      <c r="U2813" s="5">
        <v>0</v>
      </c>
      <c r="V2813" s="5">
        <f t="shared" si="225"/>
        <v>27.762499875</v>
      </c>
      <c r="W2813" s="5">
        <f t="shared" si="221"/>
        <v>-27.762499875</v>
      </c>
      <c r="X2813" s="8">
        <f t="shared" si="222"/>
        <v>-1</v>
      </c>
      <c r="Y2813" s="4">
        <v>0</v>
      </c>
      <c r="Z2813" s="9" t="str">
        <f t="shared" si="223"/>
        <v>NA</v>
      </c>
      <c r="AA2813" s="10">
        <f t="shared" si="224"/>
        <v>0</v>
      </c>
    </row>
    <row r="2814" spans="1:27" x14ac:dyDescent="0.55000000000000004">
      <c r="A2814" s="3" t="s">
        <v>71</v>
      </c>
      <c r="B2814" s="3" t="s">
        <v>72</v>
      </c>
      <c r="C2814" s="3" t="s">
        <v>4586</v>
      </c>
      <c r="D2814" s="3" t="s">
        <v>4587</v>
      </c>
      <c r="E2814" s="4" t="s">
        <v>47</v>
      </c>
      <c r="F2814" s="3" t="s">
        <v>173</v>
      </c>
      <c r="G2814" s="3" t="s">
        <v>2718</v>
      </c>
      <c r="H2814" s="3" t="s">
        <v>34</v>
      </c>
      <c r="I2814" s="3" t="s">
        <v>77</v>
      </c>
      <c r="J2814" s="3" t="s">
        <v>36</v>
      </c>
      <c r="K2814" s="3" t="s">
        <v>42</v>
      </c>
      <c r="L2814" s="5">
        <v>6.25</v>
      </c>
      <c r="M2814" s="4">
        <v>14</v>
      </c>
      <c r="N2814" s="5">
        <v>27.824999999999999</v>
      </c>
      <c r="O2814" s="5">
        <v>1.9875</v>
      </c>
      <c r="P2814" s="4">
        <v>817</v>
      </c>
      <c r="Q2814" s="6">
        <v>1.71358629130967</v>
      </c>
      <c r="R2814" s="7">
        <v>2.99277845777234</v>
      </c>
      <c r="S2814" s="6">
        <v>0</v>
      </c>
      <c r="T2814" s="5">
        <v>0</v>
      </c>
      <c r="U2814" s="5">
        <v>0</v>
      </c>
      <c r="V2814" s="5">
        <f t="shared" si="225"/>
        <v>27.824999999999999</v>
      </c>
      <c r="W2814" s="5">
        <f t="shared" si="221"/>
        <v>-27.824999999999999</v>
      </c>
      <c r="X2814" s="8">
        <f t="shared" si="222"/>
        <v>-1</v>
      </c>
      <c r="Y2814" s="4">
        <v>0</v>
      </c>
      <c r="Z2814" s="9" t="str">
        <f t="shared" si="223"/>
        <v>NA</v>
      </c>
      <c r="AA2814" s="10">
        <f t="shared" si="224"/>
        <v>0</v>
      </c>
    </row>
    <row r="2815" spans="1:27" x14ac:dyDescent="0.55000000000000004">
      <c r="A2815" s="3" t="s">
        <v>71</v>
      </c>
      <c r="B2815" s="3" t="s">
        <v>72</v>
      </c>
      <c r="C2815" s="3" t="s">
        <v>4588</v>
      </c>
      <c r="D2815" s="3" t="s">
        <v>3270</v>
      </c>
      <c r="E2815" s="4" t="s">
        <v>47</v>
      </c>
      <c r="F2815" s="3" t="s">
        <v>173</v>
      </c>
      <c r="G2815" s="3" t="s">
        <v>3132</v>
      </c>
      <c r="H2815" s="3" t="s">
        <v>723</v>
      </c>
      <c r="I2815" s="3" t="s">
        <v>77</v>
      </c>
      <c r="J2815" s="3" t="s">
        <v>36</v>
      </c>
      <c r="K2815" s="3" t="s">
        <v>42</v>
      </c>
      <c r="L2815" s="5">
        <v>6.25</v>
      </c>
      <c r="M2815" s="4">
        <v>7</v>
      </c>
      <c r="N2815" s="5">
        <v>27.924999987499998</v>
      </c>
      <c r="O2815" s="5">
        <v>3.9892857124999996</v>
      </c>
      <c r="P2815" s="4">
        <v>1132</v>
      </c>
      <c r="Q2815" s="6">
        <v>0.61837455830388699</v>
      </c>
      <c r="R2815" s="7">
        <v>1.57685512367491</v>
      </c>
      <c r="S2815" s="6">
        <v>0</v>
      </c>
      <c r="T2815" s="5">
        <v>0</v>
      </c>
      <c r="U2815" s="5">
        <v>0</v>
      </c>
      <c r="V2815" s="5">
        <f t="shared" si="225"/>
        <v>27.924999987499998</v>
      </c>
      <c r="W2815" s="5">
        <f t="shared" si="221"/>
        <v>-27.924999987499998</v>
      </c>
      <c r="X2815" s="8">
        <f t="shared" si="222"/>
        <v>-1</v>
      </c>
      <c r="Y2815" s="4">
        <v>0</v>
      </c>
      <c r="Z2815" s="9" t="str">
        <f t="shared" si="223"/>
        <v>NA</v>
      </c>
      <c r="AA2815" s="10">
        <f t="shared" si="224"/>
        <v>0</v>
      </c>
    </row>
    <row r="2816" spans="1:27" x14ac:dyDescent="0.55000000000000004">
      <c r="A2816" s="3" t="s">
        <v>71</v>
      </c>
      <c r="B2816" s="3" t="s">
        <v>72</v>
      </c>
      <c r="C2816" s="3" t="s">
        <v>4589</v>
      </c>
      <c r="D2816" s="3" t="s">
        <v>1855</v>
      </c>
      <c r="E2816" s="4" t="s">
        <v>47</v>
      </c>
      <c r="F2816" s="3" t="s">
        <v>173</v>
      </c>
      <c r="G2816" s="3" t="s">
        <v>3132</v>
      </c>
      <c r="H2816" s="3" t="s">
        <v>1856</v>
      </c>
      <c r="I2816" s="3" t="s">
        <v>77</v>
      </c>
      <c r="J2816" s="3" t="s">
        <v>36</v>
      </c>
      <c r="K2816" s="3" t="s">
        <v>42</v>
      </c>
      <c r="L2816" s="5">
        <v>6.25</v>
      </c>
      <c r="M2816" s="4">
        <v>20</v>
      </c>
      <c r="N2816" s="5">
        <v>28.05</v>
      </c>
      <c r="O2816" s="5">
        <v>1.4025000000000001</v>
      </c>
      <c r="P2816" s="4">
        <v>153</v>
      </c>
      <c r="Q2816" s="6">
        <v>13.071895424836599</v>
      </c>
      <c r="R2816" s="7">
        <v>1.94509803921569</v>
      </c>
      <c r="S2816" s="6">
        <v>0</v>
      </c>
      <c r="T2816" s="5">
        <v>0</v>
      </c>
      <c r="U2816" s="5">
        <v>0</v>
      </c>
      <c r="V2816" s="5">
        <f t="shared" si="225"/>
        <v>28.05</v>
      </c>
      <c r="W2816" s="5">
        <f t="shared" si="221"/>
        <v>-28.05</v>
      </c>
      <c r="X2816" s="8">
        <f t="shared" si="222"/>
        <v>-1</v>
      </c>
      <c r="Y2816" s="4">
        <v>0</v>
      </c>
      <c r="Z2816" s="9" t="str">
        <f t="shared" si="223"/>
        <v>NA</v>
      </c>
      <c r="AA2816" s="10">
        <f t="shared" si="224"/>
        <v>0</v>
      </c>
    </row>
    <row r="2817" spans="1:27" x14ac:dyDescent="0.55000000000000004">
      <c r="A2817" s="3" t="s">
        <v>71</v>
      </c>
      <c r="B2817" s="3" t="s">
        <v>72</v>
      </c>
      <c r="C2817" s="3" t="s">
        <v>4590</v>
      </c>
      <c r="D2817" s="3" t="s">
        <v>276</v>
      </c>
      <c r="E2817" s="4" t="s">
        <v>47</v>
      </c>
      <c r="F2817" s="3" t="s">
        <v>262</v>
      </c>
      <c r="G2817" s="3" t="s">
        <v>302</v>
      </c>
      <c r="H2817" s="3" t="s">
        <v>34</v>
      </c>
      <c r="I2817" s="3" t="s">
        <v>77</v>
      </c>
      <c r="J2817" s="3" t="s">
        <v>36</v>
      </c>
      <c r="K2817" s="3" t="s">
        <v>42</v>
      </c>
      <c r="L2817" s="5">
        <v>6.25</v>
      </c>
      <c r="M2817" s="4">
        <v>11</v>
      </c>
      <c r="N2817" s="5">
        <v>28.2999998875</v>
      </c>
      <c r="O2817" s="5">
        <v>2.5727272624999999</v>
      </c>
      <c r="P2817" s="4">
        <v>114</v>
      </c>
      <c r="Q2817" s="6">
        <v>9.6491228070175392</v>
      </c>
      <c r="R2817" s="7">
        <v>2.1461403508771899</v>
      </c>
      <c r="S2817" s="6">
        <v>0</v>
      </c>
      <c r="T2817" s="5">
        <v>0</v>
      </c>
      <c r="U2817" s="5">
        <v>0</v>
      </c>
      <c r="V2817" s="5">
        <f t="shared" si="225"/>
        <v>28.2999998875</v>
      </c>
      <c r="W2817" s="5">
        <f t="shared" si="221"/>
        <v>-28.2999998875</v>
      </c>
      <c r="X2817" s="8">
        <f t="shared" si="222"/>
        <v>-1</v>
      </c>
      <c r="Y2817" s="4">
        <v>0</v>
      </c>
      <c r="Z2817" s="9" t="str">
        <f t="shared" si="223"/>
        <v>NA</v>
      </c>
      <c r="AA2817" s="10">
        <f t="shared" si="224"/>
        <v>0</v>
      </c>
    </row>
    <row r="2818" spans="1:27" x14ac:dyDescent="0.55000000000000004">
      <c r="A2818" s="3" t="s">
        <v>71</v>
      </c>
      <c r="B2818" s="3" t="s">
        <v>72</v>
      </c>
      <c r="C2818" s="3" t="s">
        <v>4591</v>
      </c>
      <c r="D2818" s="3" t="s">
        <v>774</v>
      </c>
      <c r="E2818" s="4" t="s">
        <v>47</v>
      </c>
      <c r="F2818" s="3" t="s">
        <v>173</v>
      </c>
      <c r="G2818" s="3" t="s">
        <v>2791</v>
      </c>
      <c r="H2818" s="3" t="s">
        <v>34</v>
      </c>
      <c r="I2818" s="3" t="s">
        <v>77</v>
      </c>
      <c r="J2818" s="3" t="s">
        <v>36</v>
      </c>
      <c r="K2818" s="3" t="s">
        <v>42</v>
      </c>
      <c r="L2818" s="5">
        <v>6.25</v>
      </c>
      <c r="M2818" s="4">
        <v>12</v>
      </c>
      <c r="N2818" s="5">
        <v>28.399999950000002</v>
      </c>
      <c r="O2818" s="5">
        <v>2.3666666625000001</v>
      </c>
      <c r="P2818" s="4">
        <v>133</v>
      </c>
      <c r="Q2818" s="6">
        <v>9.0225563909774404</v>
      </c>
      <c r="R2818" s="7">
        <v>1.9932330827067699</v>
      </c>
      <c r="S2818" s="6">
        <v>0</v>
      </c>
      <c r="T2818" s="5">
        <v>0</v>
      </c>
      <c r="U2818" s="5">
        <v>0</v>
      </c>
      <c r="V2818" s="5">
        <f t="shared" si="225"/>
        <v>28.399999950000002</v>
      </c>
      <c r="W2818" s="5">
        <f t="shared" ref="W2818:W2881" si="226">U2818-V2818</f>
        <v>-28.399999950000002</v>
      </c>
      <c r="X2818" s="8">
        <f t="shared" ref="X2818:X2881" si="227">IF(V2818=0,0,(U2818-V2818)/V2818)</f>
        <v>-1</v>
      </c>
      <c r="Y2818" s="4">
        <v>0</v>
      </c>
      <c r="Z2818" s="9" t="str">
        <f t="shared" ref="Z2818:Z2881" si="228">IF(Y2818=0,"NA",U2818/Y2818)</f>
        <v>NA</v>
      </c>
      <c r="AA2818" s="10">
        <f t="shared" ref="AA2818:AA2881" si="229">(Q2818/100*S2818/100)</f>
        <v>0</v>
      </c>
    </row>
    <row r="2819" spans="1:27" x14ac:dyDescent="0.55000000000000004">
      <c r="A2819" s="3" t="s">
        <v>71</v>
      </c>
      <c r="B2819" s="3" t="s">
        <v>72</v>
      </c>
      <c r="C2819" s="3" t="s">
        <v>4592</v>
      </c>
      <c r="D2819" s="3" t="s">
        <v>4593</v>
      </c>
      <c r="E2819" s="4" t="s">
        <v>47</v>
      </c>
      <c r="F2819" s="3" t="s">
        <v>173</v>
      </c>
      <c r="G2819" s="3" t="s">
        <v>4594</v>
      </c>
      <c r="H2819" s="3" t="s">
        <v>34</v>
      </c>
      <c r="I2819" s="3" t="s">
        <v>77</v>
      </c>
      <c r="J2819" s="3" t="s">
        <v>36</v>
      </c>
      <c r="K2819" s="3" t="s">
        <v>42</v>
      </c>
      <c r="L2819" s="5">
        <v>6.25</v>
      </c>
      <c r="M2819" s="4">
        <v>8</v>
      </c>
      <c r="N2819" s="5">
        <v>28.4</v>
      </c>
      <c r="O2819" s="5">
        <v>3.55</v>
      </c>
      <c r="P2819" s="4">
        <v>186</v>
      </c>
      <c r="Q2819" s="6">
        <v>4.3010752688171996</v>
      </c>
      <c r="R2819" s="7">
        <v>1.0693548387096801</v>
      </c>
      <c r="S2819" s="6">
        <v>0</v>
      </c>
      <c r="T2819" s="5">
        <v>0</v>
      </c>
      <c r="U2819" s="5">
        <v>0</v>
      </c>
      <c r="V2819" s="5">
        <f t="shared" ref="V2819:V2882" si="230">N2819</f>
        <v>28.4</v>
      </c>
      <c r="W2819" s="5">
        <f t="shared" si="226"/>
        <v>-28.4</v>
      </c>
      <c r="X2819" s="8">
        <f t="shared" si="227"/>
        <v>-1</v>
      </c>
      <c r="Y2819" s="4">
        <v>0</v>
      </c>
      <c r="Z2819" s="9" t="str">
        <f t="shared" si="228"/>
        <v>NA</v>
      </c>
      <c r="AA2819" s="10">
        <f t="shared" si="229"/>
        <v>0</v>
      </c>
    </row>
    <row r="2820" spans="1:27" x14ac:dyDescent="0.55000000000000004">
      <c r="A2820" s="3" t="s">
        <v>71</v>
      </c>
      <c r="B2820" s="3" t="s">
        <v>72</v>
      </c>
      <c r="C2820" s="3" t="s">
        <v>4595</v>
      </c>
      <c r="D2820" s="3" t="s">
        <v>4596</v>
      </c>
      <c r="E2820" s="4" t="s">
        <v>47</v>
      </c>
      <c r="F2820" s="3" t="s">
        <v>173</v>
      </c>
      <c r="G2820" s="3" t="s">
        <v>3863</v>
      </c>
      <c r="H2820" s="3" t="s">
        <v>34</v>
      </c>
      <c r="I2820" s="3" t="s">
        <v>77</v>
      </c>
      <c r="J2820" s="3" t="s">
        <v>36</v>
      </c>
      <c r="K2820" s="3" t="s">
        <v>42</v>
      </c>
      <c r="L2820" s="5">
        <v>6.25</v>
      </c>
      <c r="M2820" s="4">
        <v>19</v>
      </c>
      <c r="N2820" s="5">
        <v>28.574999887499999</v>
      </c>
      <c r="O2820" s="5">
        <v>1.5039473624999999</v>
      </c>
      <c r="P2820" s="4">
        <v>174</v>
      </c>
      <c r="Q2820" s="6">
        <v>10.919540229885101</v>
      </c>
      <c r="R2820" s="7">
        <v>1.9844827586206899</v>
      </c>
      <c r="S2820" s="6">
        <v>0</v>
      </c>
      <c r="T2820" s="5">
        <v>0</v>
      </c>
      <c r="U2820" s="5">
        <v>0</v>
      </c>
      <c r="V2820" s="5">
        <f t="shared" si="230"/>
        <v>28.574999887499999</v>
      </c>
      <c r="W2820" s="5">
        <f t="shared" si="226"/>
        <v>-28.574999887499999</v>
      </c>
      <c r="X2820" s="8">
        <f t="shared" si="227"/>
        <v>-1</v>
      </c>
      <c r="Y2820" s="4">
        <v>0</v>
      </c>
      <c r="Z2820" s="9" t="str">
        <f t="shared" si="228"/>
        <v>NA</v>
      </c>
      <c r="AA2820" s="10">
        <f t="shared" si="229"/>
        <v>0</v>
      </c>
    </row>
    <row r="2821" spans="1:27" x14ac:dyDescent="0.55000000000000004">
      <c r="A2821" s="3" t="s">
        <v>71</v>
      </c>
      <c r="B2821" s="3" t="s">
        <v>72</v>
      </c>
      <c r="C2821" s="3" t="s">
        <v>4597</v>
      </c>
      <c r="D2821" s="3" t="s">
        <v>2093</v>
      </c>
      <c r="E2821" s="4" t="s">
        <v>47</v>
      </c>
      <c r="F2821" s="3" t="s">
        <v>173</v>
      </c>
      <c r="G2821" s="3" t="s">
        <v>3690</v>
      </c>
      <c r="H2821" s="3" t="s">
        <v>1856</v>
      </c>
      <c r="I2821" s="3" t="s">
        <v>77</v>
      </c>
      <c r="J2821" s="3" t="s">
        <v>36</v>
      </c>
      <c r="K2821" s="3" t="s">
        <v>42</v>
      </c>
      <c r="L2821" s="5">
        <v>6.25</v>
      </c>
      <c r="M2821" s="4">
        <v>13</v>
      </c>
      <c r="N2821" s="5">
        <v>28.587499849999997</v>
      </c>
      <c r="O2821" s="5">
        <v>2.1990384499999998</v>
      </c>
      <c r="P2821" s="4">
        <v>166</v>
      </c>
      <c r="Q2821" s="6">
        <v>7.8313253012048198</v>
      </c>
      <c r="R2821" s="7">
        <v>1.9572289156626499</v>
      </c>
      <c r="S2821" s="6">
        <v>0</v>
      </c>
      <c r="T2821" s="5">
        <v>0</v>
      </c>
      <c r="U2821" s="5">
        <v>0</v>
      </c>
      <c r="V2821" s="5">
        <f t="shared" si="230"/>
        <v>28.587499849999997</v>
      </c>
      <c r="W2821" s="5">
        <f t="shared" si="226"/>
        <v>-28.587499849999997</v>
      </c>
      <c r="X2821" s="8">
        <f t="shared" si="227"/>
        <v>-1</v>
      </c>
      <c r="Y2821" s="4">
        <v>0</v>
      </c>
      <c r="Z2821" s="9" t="str">
        <f t="shared" si="228"/>
        <v>NA</v>
      </c>
      <c r="AA2821" s="10">
        <f t="shared" si="229"/>
        <v>0</v>
      </c>
    </row>
    <row r="2822" spans="1:27" x14ac:dyDescent="0.55000000000000004">
      <c r="A2822" s="3" t="s">
        <v>71</v>
      </c>
      <c r="B2822" s="3" t="s">
        <v>72</v>
      </c>
      <c r="C2822" s="3" t="s">
        <v>4598</v>
      </c>
      <c r="D2822" s="3" t="s">
        <v>2703</v>
      </c>
      <c r="E2822" s="4" t="s">
        <v>47</v>
      </c>
      <c r="F2822" s="3" t="s">
        <v>173</v>
      </c>
      <c r="G2822" s="3" t="s">
        <v>385</v>
      </c>
      <c r="H2822" s="3" t="s">
        <v>34</v>
      </c>
      <c r="I2822" s="3" t="s">
        <v>77</v>
      </c>
      <c r="J2822" s="3" t="s">
        <v>36</v>
      </c>
      <c r="K2822" s="3" t="s">
        <v>42</v>
      </c>
      <c r="L2822" s="5">
        <v>6.25</v>
      </c>
      <c r="M2822" s="4">
        <v>15</v>
      </c>
      <c r="N2822" s="5">
        <v>28.637499937500003</v>
      </c>
      <c r="O2822" s="5">
        <v>1.9091666625000001</v>
      </c>
      <c r="P2822" s="4">
        <v>71</v>
      </c>
      <c r="Q2822" s="6">
        <v>21.126760563380302</v>
      </c>
      <c r="R2822" s="7">
        <v>2.22535211267606</v>
      </c>
      <c r="S2822" s="6">
        <v>0</v>
      </c>
      <c r="T2822" s="5">
        <v>0</v>
      </c>
      <c r="U2822" s="5">
        <v>0</v>
      </c>
      <c r="V2822" s="5">
        <f t="shared" si="230"/>
        <v>28.637499937500003</v>
      </c>
      <c r="W2822" s="5">
        <f t="shared" si="226"/>
        <v>-28.637499937500003</v>
      </c>
      <c r="X2822" s="8">
        <f t="shared" si="227"/>
        <v>-1</v>
      </c>
      <c r="Y2822" s="4">
        <v>0</v>
      </c>
      <c r="Z2822" s="9" t="str">
        <f t="shared" si="228"/>
        <v>NA</v>
      </c>
      <c r="AA2822" s="10">
        <f t="shared" si="229"/>
        <v>0</v>
      </c>
    </row>
    <row r="2823" spans="1:27" x14ac:dyDescent="0.55000000000000004">
      <c r="A2823" s="3" t="s">
        <v>71</v>
      </c>
      <c r="B2823" s="3" t="s">
        <v>72</v>
      </c>
      <c r="C2823" s="3" t="s">
        <v>4599</v>
      </c>
      <c r="D2823" s="3" t="s">
        <v>506</v>
      </c>
      <c r="E2823" s="4" t="s">
        <v>47</v>
      </c>
      <c r="F2823" s="3" t="s">
        <v>104</v>
      </c>
      <c r="G2823" s="3" t="s">
        <v>232</v>
      </c>
      <c r="H2823" s="3" t="s">
        <v>34</v>
      </c>
      <c r="I2823" s="3" t="s">
        <v>77</v>
      </c>
      <c r="J2823" s="3" t="s">
        <v>36</v>
      </c>
      <c r="K2823" s="3" t="s">
        <v>37</v>
      </c>
      <c r="L2823" s="5">
        <v>6.25</v>
      </c>
      <c r="M2823" s="4">
        <v>12</v>
      </c>
      <c r="N2823" s="5">
        <v>28.762499999999999</v>
      </c>
      <c r="O2823" s="5">
        <v>2.3968750000000001</v>
      </c>
      <c r="P2823" s="4">
        <v>66</v>
      </c>
      <c r="Q2823" s="6">
        <v>18.181818181818201</v>
      </c>
      <c r="R2823" s="7">
        <v>1.77</v>
      </c>
      <c r="S2823" s="6">
        <v>0</v>
      </c>
      <c r="T2823" s="5">
        <v>0</v>
      </c>
      <c r="U2823" s="5">
        <v>0</v>
      </c>
      <c r="V2823" s="5">
        <f t="shared" si="230"/>
        <v>28.762499999999999</v>
      </c>
      <c r="W2823" s="5">
        <f t="shared" si="226"/>
        <v>-28.762499999999999</v>
      </c>
      <c r="X2823" s="8">
        <f t="shared" si="227"/>
        <v>-1</v>
      </c>
      <c r="Y2823" s="4">
        <v>0</v>
      </c>
      <c r="Z2823" s="9" t="str">
        <f t="shared" si="228"/>
        <v>NA</v>
      </c>
      <c r="AA2823" s="10">
        <f t="shared" si="229"/>
        <v>0</v>
      </c>
    </row>
    <row r="2824" spans="1:27" x14ac:dyDescent="0.55000000000000004">
      <c r="A2824" s="3" t="s">
        <v>71</v>
      </c>
      <c r="B2824" s="3" t="s">
        <v>72</v>
      </c>
      <c r="C2824" s="3" t="s">
        <v>4600</v>
      </c>
      <c r="D2824" s="3" t="s">
        <v>4601</v>
      </c>
      <c r="E2824" s="4" t="s">
        <v>47</v>
      </c>
      <c r="F2824" s="3" t="s">
        <v>173</v>
      </c>
      <c r="G2824" s="3" t="s">
        <v>3866</v>
      </c>
      <c r="H2824" s="3" t="s">
        <v>1373</v>
      </c>
      <c r="I2824" s="3" t="s">
        <v>77</v>
      </c>
      <c r="J2824" s="3" t="s">
        <v>36</v>
      </c>
      <c r="K2824" s="3" t="s">
        <v>42</v>
      </c>
      <c r="L2824" s="5">
        <v>6.25</v>
      </c>
      <c r="M2824" s="4">
        <v>11</v>
      </c>
      <c r="N2824" s="5">
        <v>29.062499950000003</v>
      </c>
      <c r="O2824" s="5">
        <v>2.6420454500000004</v>
      </c>
      <c r="P2824" s="4">
        <v>275</v>
      </c>
      <c r="Q2824" s="6">
        <v>4</v>
      </c>
      <c r="R2824" s="7">
        <v>1.20145454545455</v>
      </c>
      <c r="S2824" s="6">
        <v>0</v>
      </c>
      <c r="T2824" s="5">
        <v>0</v>
      </c>
      <c r="U2824" s="5">
        <v>0</v>
      </c>
      <c r="V2824" s="5">
        <f t="shared" si="230"/>
        <v>29.062499950000003</v>
      </c>
      <c r="W2824" s="5">
        <f t="shared" si="226"/>
        <v>-29.062499950000003</v>
      </c>
      <c r="X2824" s="8">
        <f t="shared" si="227"/>
        <v>-1</v>
      </c>
      <c r="Y2824" s="4">
        <v>0</v>
      </c>
      <c r="Z2824" s="9" t="str">
        <f t="shared" si="228"/>
        <v>NA</v>
      </c>
      <c r="AA2824" s="10">
        <f t="shared" si="229"/>
        <v>0</v>
      </c>
    </row>
    <row r="2825" spans="1:27" x14ac:dyDescent="0.55000000000000004">
      <c r="A2825" s="3" t="s">
        <v>71</v>
      </c>
      <c r="B2825" s="3" t="s">
        <v>72</v>
      </c>
      <c r="C2825" s="3" t="s">
        <v>4602</v>
      </c>
      <c r="D2825" s="3" t="s">
        <v>4393</v>
      </c>
      <c r="E2825" s="4" t="s">
        <v>47</v>
      </c>
      <c r="F2825" s="3" t="s">
        <v>104</v>
      </c>
      <c r="G2825" s="3" t="s">
        <v>616</v>
      </c>
      <c r="H2825" s="3" t="s">
        <v>34</v>
      </c>
      <c r="I2825" s="3" t="s">
        <v>77</v>
      </c>
      <c r="J2825" s="3" t="s">
        <v>36</v>
      </c>
      <c r="K2825" s="3" t="s">
        <v>61</v>
      </c>
      <c r="L2825" s="5">
        <v>6.25</v>
      </c>
      <c r="M2825" s="4">
        <v>10</v>
      </c>
      <c r="N2825" s="5">
        <v>29.175000000000001</v>
      </c>
      <c r="O2825" s="5">
        <v>2.9175</v>
      </c>
      <c r="P2825" s="4">
        <v>700</v>
      </c>
      <c r="Q2825" s="6">
        <v>1.4285714285714299</v>
      </c>
      <c r="R2825" s="7">
        <v>4.5668571428571401</v>
      </c>
      <c r="S2825" s="6">
        <v>0</v>
      </c>
      <c r="T2825" s="5">
        <v>0</v>
      </c>
      <c r="U2825" s="5">
        <v>0</v>
      </c>
      <c r="V2825" s="5">
        <f t="shared" si="230"/>
        <v>29.175000000000001</v>
      </c>
      <c r="W2825" s="5">
        <f t="shared" si="226"/>
        <v>-29.175000000000001</v>
      </c>
      <c r="X2825" s="8">
        <f t="shared" si="227"/>
        <v>-1</v>
      </c>
      <c r="Y2825" s="4">
        <v>0</v>
      </c>
      <c r="Z2825" s="9" t="str">
        <f t="shared" si="228"/>
        <v>NA</v>
      </c>
      <c r="AA2825" s="10">
        <f t="shared" si="229"/>
        <v>0</v>
      </c>
    </row>
    <row r="2826" spans="1:27" x14ac:dyDescent="0.55000000000000004">
      <c r="A2826" s="3" t="s">
        <v>71</v>
      </c>
      <c r="B2826" s="3" t="s">
        <v>72</v>
      </c>
      <c r="C2826" s="3" t="s">
        <v>4603</v>
      </c>
      <c r="D2826" s="3" t="s">
        <v>3037</v>
      </c>
      <c r="E2826" s="4" t="s">
        <v>47</v>
      </c>
      <c r="F2826" s="3" t="s">
        <v>173</v>
      </c>
      <c r="G2826" s="3" t="s">
        <v>545</v>
      </c>
      <c r="H2826" s="3" t="s">
        <v>34</v>
      </c>
      <c r="I2826" s="3" t="s">
        <v>77</v>
      </c>
      <c r="J2826" s="3" t="s">
        <v>36</v>
      </c>
      <c r="K2826" s="3" t="s">
        <v>42</v>
      </c>
      <c r="L2826" s="5">
        <v>6.25</v>
      </c>
      <c r="M2826" s="4">
        <v>9</v>
      </c>
      <c r="N2826" s="5">
        <v>29.199999937499999</v>
      </c>
      <c r="O2826" s="5">
        <v>3.2444444374999999</v>
      </c>
      <c r="P2826" s="4">
        <v>365</v>
      </c>
      <c r="Q2826" s="6">
        <v>2.4657534246575299</v>
      </c>
      <c r="R2826" s="7">
        <v>1.9852054794520499</v>
      </c>
      <c r="S2826" s="6">
        <v>0</v>
      </c>
      <c r="T2826" s="5">
        <v>0</v>
      </c>
      <c r="U2826" s="5">
        <v>0</v>
      </c>
      <c r="V2826" s="5">
        <f t="shared" si="230"/>
        <v>29.199999937499999</v>
      </c>
      <c r="W2826" s="5">
        <f t="shared" si="226"/>
        <v>-29.199999937499999</v>
      </c>
      <c r="X2826" s="8">
        <f t="shared" si="227"/>
        <v>-1</v>
      </c>
      <c r="Y2826" s="4">
        <v>0</v>
      </c>
      <c r="Z2826" s="9" t="str">
        <f t="shared" si="228"/>
        <v>NA</v>
      </c>
      <c r="AA2826" s="10">
        <f t="shared" si="229"/>
        <v>0</v>
      </c>
    </row>
    <row r="2827" spans="1:27" x14ac:dyDescent="0.55000000000000004">
      <c r="A2827" s="3" t="s">
        <v>71</v>
      </c>
      <c r="B2827" s="3" t="s">
        <v>72</v>
      </c>
      <c r="C2827" s="3" t="s">
        <v>4604</v>
      </c>
      <c r="D2827" s="3" t="s">
        <v>4605</v>
      </c>
      <c r="E2827" s="4" t="s">
        <v>47</v>
      </c>
      <c r="F2827" s="3" t="s">
        <v>32</v>
      </c>
      <c r="G2827" s="3" t="s">
        <v>2690</v>
      </c>
      <c r="H2827" s="3" t="s">
        <v>34</v>
      </c>
      <c r="I2827" s="3" t="s">
        <v>77</v>
      </c>
      <c r="J2827" s="3" t="s">
        <v>36</v>
      </c>
      <c r="K2827" s="3" t="s">
        <v>61</v>
      </c>
      <c r="L2827" s="5">
        <v>6.25</v>
      </c>
      <c r="M2827" s="4">
        <v>25</v>
      </c>
      <c r="N2827" s="5">
        <v>29.2</v>
      </c>
      <c r="O2827" s="5">
        <v>1.1679999999999999</v>
      </c>
      <c r="P2827" s="4">
        <v>653</v>
      </c>
      <c r="Q2827" s="6">
        <v>3.82848392036753</v>
      </c>
      <c r="R2827" s="7">
        <v>5.3462480857580399</v>
      </c>
      <c r="S2827" s="6">
        <v>0</v>
      </c>
      <c r="T2827" s="5">
        <v>0</v>
      </c>
      <c r="U2827" s="5">
        <v>0</v>
      </c>
      <c r="V2827" s="5">
        <f t="shared" si="230"/>
        <v>29.2</v>
      </c>
      <c r="W2827" s="5">
        <f t="shared" si="226"/>
        <v>-29.2</v>
      </c>
      <c r="X2827" s="8">
        <f t="shared" si="227"/>
        <v>-1</v>
      </c>
      <c r="Y2827" s="4">
        <v>0</v>
      </c>
      <c r="Z2827" s="9" t="str">
        <f t="shared" si="228"/>
        <v>NA</v>
      </c>
      <c r="AA2827" s="10">
        <f t="shared" si="229"/>
        <v>0</v>
      </c>
    </row>
    <row r="2828" spans="1:27" x14ac:dyDescent="0.55000000000000004">
      <c r="A2828" s="3" t="s">
        <v>71</v>
      </c>
      <c r="B2828" s="3" t="s">
        <v>72</v>
      </c>
      <c r="C2828" s="3" t="s">
        <v>4606</v>
      </c>
      <c r="D2828" s="3" t="s">
        <v>2430</v>
      </c>
      <c r="E2828" s="4" t="s">
        <v>47</v>
      </c>
      <c r="F2828" s="3" t="s">
        <v>173</v>
      </c>
      <c r="G2828" s="3" t="s">
        <v>3690</v>
      </c>
      <c r="H2828" s="3" t="s">
        <v>345</v>
      </c>
      <c r="I2828" s="3" t="s">
        <v>77</v>
      </c>
      <c r="J2828" s="3" t="s">
        <v>36</v>
      </c>
      <c r="K2828" s="3" t="s">
        <v>42</v>
      </c>
      <c r="L2828" s="5">
        <v>6.25</v>
      </c>
      <c r="M2828" s="4">
        <v>10</v>
      </c>
      <c r="N2828" s="5">
        <v>29.225000000000001</v>
      </c>
      <c r="O2828" s="5">
        <v>2.9224999999999999</v>
      </c>
      <c r="P2828" s="4">
        <v>387</v>
      </c>
      <c r="Q2828" s="6">
        <v>2.5839793281653698</v>
      </c>
      <c r="R2828" s="7">
        <v>2.1604651162790698</v>
      </c>
      <c r="S2828" s="6">
        <v>0</v>
      </c>
      <c r="T2828" s="5">
        <v>0</v>
      </c>
      <c r="U2828" s="5">
        <v>0</v>
      </c>
      <c r="V2828" s="5">
        <f t="shared" si="230"/>
        <v>29.225000000000001</v>
      </c>
      <c r="W2828" s="5">
        <f t="shared" si="226"/>
        <v>-29.225000000000001</v>
      </c>
      <c r="X2828" s="8">
        <f t="shared" si="227"/>
        <v>-1</v>
      </c>
      <c r="Y2828" s="4">
        <v>0</v>
      </c>
      <c r="Z2828" s="9" t="str">
        <f t="shared" si="228"/>
        <v>NA</v>
      </c>
      <c r="AA2828" s="10">
        <f t="shared" si="229"/>
        <v>0</v>
      </c>
    </row>
    <row r="2829" spans="1:27" x14ac:dyDescent="0.55000000000000004">
      <c r="A2829" s="3" t="s">
        <v>71</v>
      </c>
      <c r="B2829" s="3" t="s">
        <v>72</v>
      </c>
      <c r="C2829" s="3" t="s">
        <v>4607</v>
      </c>
      <c r="D2829" s="3" t="s">
        <v>611</v>
      </c>
      <c r="E2829" s="4" t="s">
        <v>47</v>
      </c>
      <c r="F2829" s="3" t="s">
        <v>104</v>
      </c>
      <c r="G2829" s="3" t="s">
        <v>105</v>
      </c>
      <c r="H2829" s="3" t="s">
        <v>34</v>
      </c>
      <c r="I2829" s="3" t="s">
        <v>77</v>
      </c>
      <c r="J2829" s="3" t="s">
        <v>36</v>
      </c>
      <c r="K2829" s="3" t="s">
        <v>37</v>
      </c>
      <c r="L2829" s="5">
        <v>6.25</v>
      </c>
      <c r="M2829" s="4">
        <v>12</v>
      </c>
      <c r="N2829" s="5">
        <v>29.362500000000001</v>
      </c>
      <c r="O2829" s="5">
        <v>2.4468749999999999</v>
      </c>
      <c r="P2829" s="4">
        <v>88</v>
      </c>
      <c r="Q2829" s="6">
        <v>13.636363636363599</v>
      </c>
      <c r="R2829" s="7">
        <v>1.5209090909090901</v>
      </c>
      <c r="S2829" s="6">
        <v>0</v>
      </c>
      <c r="T2829" s="5">
        <v>0</v>
      </c>
      <c r="U2829" s="5">
        <v>0</v>
      </c>
      <c r="V2829" s="5">
        <f t="shared" si="230"/>
        <v>29.362500000000001</v>
      </c>
      <c r="W2829" s="5">
        <f t="shared" si="226"/>
        <v>-29.362500000000001</v>
      </c>
      <c r="X2829" s="8">
        <f t="shared" si="227"/>
        <v>-1</v>
      </c>
      <c r="Y2829" s="4">
        <v>0</v>
      </c>
      <c r="Z2829" s="9" t="str">
        <f t="shared" si="228"/>
        <v>NA</v>
      </c>
      <c r="AA2829" s="10">
        <f t="shared" si="229"/>
        <v>0</v>
      </c>
    </row>
    <row r="2830" spans="1:27" x14ac:dyDescent="0.55000000000000004">
      <c r="A2830" s="3" t="s">
        <v>71</v>
      </c>
      <c r="B2830" s="3" t="s">
        <v>72</v>
      </c>
      <c r="C2830" s="3" t="s">
        <v>4608</v>
      </c>
      <c r="D2830" s="3" t="s">
        <v>4609</v>
      </c>
      <c r="E2830" s="4" t="s">
        <v>47</v>
      </c>
      <c r="F2830" s="3" t="s">
        <v>173</v>
      </c>
      <c r="G2830" s="3" t="s">
        <v>2699</v>
      </c>
      <c r="H2830" s="3" t="s">
        <v>34</v>
      </c>
      <c r="I2830" s="3" t="s">
        <v>77</v>
      </c>
      <c r="J2830" s="3" t="s">
        <v>36</v>
      </c>
      <c r="K2830" s="3" t="s">
        <v>42</v>
      </c>
      <c r="L2830" s="5">
        <v>6.25</v>
      </c>
      <c r="M2830" s="4">
        <v>10</v>
      </c>
      <c r="N2830" s="5">
        <v>29.4</v>
      </c>
      <c r="O2830" s="5">
        <v>2.94</v>
      </c>
      <c r="P2830" s="4">
        <v>52</v>
      </c>
      <c r="Q2830" s="6">
        <v>19.230769230769202</v>
      </c>
      <c r="R2830" s="7">
        <v>1.98461538461538</v>
      </c>
      <c r="S2830" s="6">
        <v>0</v>
      </c>
      <c r="T2830" s="5">
        <v>0</v>
      </c>
      <c r="U2830" s="5">
        <v>0</v>
      </c>
      <c r="V2830" s="5">
        <f t="shared" si="230"/>
        <v>29.4</v>
      </c>
      <c r="W2830" s="5">
        <f t="shared" si="226"/>
        <v>-29.4</v>
      </c>
      <c r="X2830" s="8">
        <f t="shared" si="227"/>
        <v>-1</v>
      </c>
      <c r="Y2830" s="4">
        <v>0</v>
      </c>
      <c r="Z2830" s="9" t="str">
        <f t="shared" si="228"/>
        <v>NA</v>
      </c>
      <c r="AA2830" s="10">
        <f t="shared" si="229"/>
        <v>0</v>
      </c>
    </row>
    <row r="2831" spans="1:27" x14ac:dyDescent="0.55000000000000004">
      <c r="A2831" s="3" t="s">
        <v>71</v>
      </c>
      <c r="B2831" s="3" t="s">
        <v>72</v>
      </c>
      <c r="C2831" s="3" t="s">
        <v>4610</v>
      </c>
      <c r="D2831" s="3" t="s">
        <v>239</v>
      </c>
      <c r="E2831" s="4" t="s">
        <v>47</v>
      </c>
      <c r="F2831" s="3" t="s">
        <v>75</v>
      </c>
      <c r="G2831" s="3" t="s">
        <v>76</v>
      </c>
      <c r="H2831" s="3" t="s">
        <v>34</v>
      </c>
      <c r="I2831" s="3" t="s">
        <v>77</v>
      </c>
      <c r="J2831" s="3" t="s">
        <v>36</v>
      </c>
      <c r="K2831" s="3" t="s">
        <v>42</v>
      </c>
      <c r="L2831" s="5">
        <v>6.25</v>
      </c>
      <c r="M2831" s="4">
        <v>11</v>
      </c>
      <c r="N2831" s="5">
        <v>29.399999887499995</v>
      </c>
      <c r="O2831" s="5">
        <v>2.6727272624999996</v>
      </c>
      <c r="P2831" s="4">
        <v>54</v>
      </c>
      <c r="Q2831" s="6">
        <v>20.370370370370399</v>
      </c>
      <c r="R2831" s="7">
        <v>1.25814814814815</v>
      </c>
      <c r="S2831" s="6">
        <v>0</v>
      </c>
      <c r="T2831" s="5">
        <v>0</v>
      </c>
      <c r="U2831" s="5">
        <v>0</v>
      </c>
      <c r="V2831" s="5">
        <f t="shared" si="230"/>
        <v>29.399999887499995</v>
      </c>
      <c r="W2831" s="5">
        <f t="shared" si="226"/>
        <v>-29.399999887499995</v>
      </c>
      <c r="X2831" s="8">
        <f t="shared" si="227"/>
        <v>-1</v>
      </c>
      <c r="Y2831" s="4">
        <v>0</v>
      </c>
      <c r="Z2831" s="9" t="str">
        <f t="shared" si="228"/>
        <v>NA</v>
      </c>
      <c r="AA2831" s="10">
        <f t="shared" si="229"/>
        <v>0</v>
      </c>
    </row>
    <row r="2832" spans="1:27" x14ac:dyDescent="0.55000000000000004">
      <c r="A2832" s="3" t="s">
        <v>71</v>
      </c>
      <c r="B2832" s="3" t="s">
        <v>72</v>
      </c>
      <c r="C2832" s="3" t="s">
        <v>4611</v>
      </c>
      <c r="D2832" s="3" t="s">
        <v>4081</v>
      </c>
      <c r="E2832" s="4" t="s">
        <v>47</v>
      </c>
      <c r="F2832" s="3" t="s">
        <v>104</v>
      </c>
      <c r="G2832" s="3" t="s">
        <v>3019</v>
      </c>
      <c r="H2832" s="3" t="s">
        <v>34</v>
      </c>
      <c r="I2832" s="3" t="s">
        <v>77</v>
      </c>
      <c r="J2832" s="3" t="s">
        <v>36</v>
      </c>
      <c r="K2832" s="3" t="s">
        <v>61</v>
      </c>
      <c r="L2832" s="5">
        <v>6.25</v>
      </c>
      <c r="M2832" s="4">
        <v>8</v>
      </c>
      <c r="N2832" s="5">
        <v>29.412500000000001</v>
      </c>
      <c r="O2832" s="5">
        <v>3.6765625000000002</v>
      </c>
      <c r="P2832" s="4">
        <v>133</v>
      </c>
      <c r="Q2832" s="6">
        <v>6.0150375939849603</v>
      </c>
      <c r="R2832" s="7">
        <v>2.2360902255639101</v>
      </c>
      <c r="S2832" s="6">
        <v>0</v>
      </c>
      <c r="T2832" s="5">
        <v>0</v>
      </c>
      <c r="U2832" s="5">
        <v>0</v>
      </c>
      <c r="V2832" s="5">
        <f t="shared" si="230"/>
        <v>29.412500000000001</v>
      </c>
      <c r="W2832" s="5">
        <f t="shared" si="226"/>
        <v>-29.412500000000001</v>
      </c>
      <c r="X2832" s="8">
        <f t="shared" si="227"/>
        <v>-1</v>
      </c>
      <c r="Y2832" s="4">
        <v>0</v>
      </c>
      <c r="Z2832" s="9" t="str">
        <f t="shared" si="228"/>
        <v>NA</v>
      </c>
      <c r="AA2832" s="10">
        <f t="shared" si="229"/>
        <v>0</v>
      </c>
    </row>
    <row r="2833" spans="1:27" x14ac:dyDescent="0.55000000000000004">
      <c r="A2833" s="3" t="s">
        <v>71</v>
      </c>
      <c r="B2833" s="3" t="s">
        <v>72</v>
      </c>
      <c r="C2833" s="3" t="s">
        <v>4612</v>
      </c>
      <c r="D2833" s="3" t="s">
        <v>511</v>
      </c>
      <c r="E2833" s="4" t="s">
        <v>47</v>
      </c>
      <c r="F2833" s="3" t="s">
        <v>75</v>
      </c>
      <c r="G2833" s="3" t="s">
        <v>76</v>
      </c>
      <c r="H2833" s="3" t="s">
        <v>34</v>
      </c>
      <c r="I2833" s="3" t="s">
        <v>77</v>
      </c>
      <c r="J2833" s="3" t="s">
        <v>36</v>
      </c>
      <c r="K2833" s="3" t="s">
        <v>42</v>
      </c>
      <c r="L2833" s="5">
        <v>6.25</v>
      </c>
      <c r="M2833" s="4">
        <v>11</v>
      </c>
      <c r="N2833" s="5">
        <v>29.524999900000001</v>
      </c>
      <c r="O2833" s="5">
        <v>2.6840909000000002</v>
      </c>
      <c r="P2833" s="4">
        <v>219</v>
      </c>
      <c r="Q2833" s="6">
        <v>5.0228310502283096</v>
      </c>
      <c r="R2833" s="7">
        <v>1.3263013698630099</v>
      </c>
      <c r="S2833" s="6">
        <v>0</v>
      </c>
      <c r="T2833" s="5">
        <v>0</v>
      </c>
      <c r="U2833" s="5">
        <v>0</v>
      </c>
      <c r="V2833" s="5">
        <f t="shared" si="230"/>
        <v>29.524999900000001</v>
      </c>
      <c r="W2833" s="5">
        <f t="shared" si="226"/>
        <v>-29.524999900000001</v>
      </c>
      <c r="X2833" s="8">
        <f t="shared" si="227"/>
        <v>-1</v>
      </c>
      <c r="Y2833" s="4">
        <v>0</v>
      </c>
      <c r="Z2833" s="9" t="str">
        <f t="shared" si="228"/>
        <v>NA</v>
      </c>
      <c r="AA2833" s="10">
        <f t="shared" si="229"/>
        <v>0</v>
      </c>
    </row>
    <row r="2834" spans="1:27" x14ac:dyDescent="0.55000000000000004">
      <c r="A2834" s="3" t="s">
        <v>71</v>
      </c>
      <c r="B2834" s="3" t="s">
        <v>72</v>
      </c>
      <c r="C2834" s="3" t="s">
        <v>4613</v>
      </c>
      <c r="D2834" s="3" t="s">
        <v>2196</v>
      </c>
      <c r="E2834" s="4" t="s">
        <v>47</v>
      </c>
      <c r="F2834" s="3" t="s">
        <v>173</v>
      </c>
      <c r="G2834" s="3" t="s">
        <v>385</v>
      </c>
      <c r="H2834" s="3" t="s">
        <v>386</v>
      </c>
      <c r="I2834" s="3" t="s">
        <v>77</v>
      </c>
      <c r="J2834" s="3" t="s">
        <v>36</v>
      </c>
      <c r="K2834" s="3" t="s">
        <v>42</v>
      </c>
      <c r="L2834" s="5">
        <v>6.25</v>
      </c>
      <c r="M2834" s="4">
        <v>18</v>
      </c>
      <c r="N2834" s="5">
        <v>29.599999875000002</v>
      </c>
      <c r="O2834" s="5">
        <v>1.6444444375</v>
      </c>
      <c r="P2834" s="4">
        <v>671</v>
      </c>
      <c r="Q2834" s="6">
        <v>2.6825633383010401</v>
      </c>
      <c r="R2834" s="7">
        <v>1.3335320417287599</v>
      </c>
      <c r="S2834" s="6">
        <v>0</v>
      </c>
      <c r="T2834" s="5">
        <v>0</v>
      </c>
      <c r="U2834" s="5">
        <v>0</v>
      </c>
      <c r="V2834" s="5">
        <f t="shared" si="230"/>
        <v>29.599999875000002</v>
      </c>
      <c r="W2834" s="5">
        <f t="shared" si="226"/>
        <v>-29.599999875000002</v>
      </c>
      <c r="X2834" s="8">
        <f t="shared" si="227"/>
        <v>-1</v>
      </c>
      <c r="Y2834" s="4">
        <v>0</v>
      </c>
      <c r="Z2834" s="9" t="str">
        <f t="shared" si="228"/>
        <v>NA</v>
      </c>
      <c r="AA2834" s="10">
        <f t="shared" si="229"/>
        <v>0</v>
      </c>
    </row>
    <row r="2835" spans="1:27" x14ac:dyDescent="0.55000000000000004">
      <c r="A2835" s="3" t="s">
        <v>71</v>
      </c>
      <c r="B2835" s="3" t="s">
        <v>72</v>
      </c>
      <c r="C2835" s="3" t="s">
        <v>4614</v>
      </c>
      <c r="D2835" s="3" t="s">
        <v>4615</v>
      </c>
      <c r="E2835" s="4" t="s">
        <v>47</v>
      </c>
      <c r="F2835" s="3" t="s">
        <v>173</v>
      </c>
      <c r="G2835" s="3" t="s">
        <v>2948</v>
      </c>
      <c r="H2835" s="3" t="s">
        <v>1068</v>
      </c>
      <c r="I2835" s="3" t="s">
        <v>77</v>
      </c>
      <c r="J2835" s="3" t="s">
        <v>36</v>
      </c>
      <c r="K2835" s="3" t="s">
        <v>42</v>
      </c>
      <c r="L2835" s="5">
        <v>6.25</v>
      </c>
      <c r="M2835" s="4">
        <v>9</v>
      </c>
      <c r="N2835" s="5">
        <v>29.799999899999996</v>
      </c>
      <c r="O2835" s="5">
        <v>3.3111110999999998</v>
      </c>
      <c r="P2835" s="4">
        <v>354</v>
      </c>
      <c r="Q2835" s="6">
        <v>2.5423728813559299</v>
      </c>
      <c r="R2835" s="7">
        <v>1.20056497175141</v>
      </c>
      <c r="S2835" s="6">
        <v>0</v>
      </c>
      <c r="T2835" s="5">
        <v>0</v>
      </c>
      <c r="U2835" s="5">
        <v>0</v>
      </c>
      <c r="V2835" s="5">
        <f t="shared" si="230"/>
        <v>29.799999899999996</v>
      </c>
      <c r="W2835" s="5">
        <f t="shared" si="226"/>
        <v>-29.799999899999996</v>
      </c>
      <c r="X2835" s="8">
        <f t="shared" si="227"/>
        <v>-1</v>
      </c>
      <c r="Y2835" s="4">
        <v>0</v>
      </c>
      <c r="Z2835" s="9" t="str">
        <f t="shared" si="228"/>
        <v>NA</v>
      </c>
      <c r="AA2835" s="10">
        <f t="shared" si="229"/>
        <v>0</v>
      </c>
    </row>
    <row r="2836" spans="1:27" x14ac:dyDescent="0.55000000000000004">
      <c r="A2836" s="3" t="s">
        <v>71</v>
      </c>
      <c r="B2836" s="3" t="s">
        <v>72</v>
      </c>
      <c r="C2836" s="3" t="s">
        <v>4616</v>
      </c>
      <c r="D2836" s="3" t="s">
        <v>3468</v>
      </c>
      <c r="E2836" s="4" t="s">
        <v>47</v>
      </c>
      <c r="F2836" s="3" t="s">
        <v>173</v>
      </c>
      <c r="G2836" s="3" t="s">
        <v>206</v>
      </c>
      <c r="H2836" s="3" t="s">
        <v>34</v>
      </c>
      <c r="I2836" s="3" t="s">
        <v>77</v>
      </c>
      <c r="J2836" s="3" t="s">
        <v>36</v>
      </c>
      <c r="K2836" s="3" t="s">
        <v>42</v>
      </c>
      <c r="L2836" s="5">
        <v>6.25</v>
      </c>
      <c r="M2836" s="4">
        <v>6</v>
      </c>
      <c r="N2836" s="5">
        <v>29.874999975000001</v>
      </c>
      <c r="O2836" s="5">
        <v>4.9791666625</v>
      </c>
      <c r="P2836" s="4">
        <v>886</v>
      </c>
      <c r="Q2836" s="6">
        <v>0.67720090293453694</v>
      </c>
      <c r="R2836" s="7">
        <v>2.06523702031603</v>
      </c>
      <c r="S2836" s="6">
        <v>0</v>
      </c>
      <c r="T2836" s="5">
        <v>0</v>
      </c>
      <c r="U2836" s="5">
        <v>0</v>
      </c>
      <c r="V2836" s="5">
        <f t="shared" si="230"/>
        <v>29.874999975000001</v>
      </c>
      <c r="W2836" s="5">
        <f t="shared" si="226"/>
        <v>-29.874999975000001</v>
      </c>
      <c r="X2836" s="8">
        <f t="shared" si="227"/>
        <v>-1</v>
      </c>
      <c r="Y2836" s="4">
        <v>0</v>
      </c>
      <c r="Z2836" s="9" t="str">
        <f t="shared" si="228"/>
        <v>NA</v>
      </c>
      <c r="AA2836" s="10">
        <f t="shared" si="229"/>
        <v>0</v>
      </c>
    </row>
    <row r="2837" spans="1:27" x14ac:dyDescent="0.55000000000000004">
      <c r="A2837" s="3" t="s">
        <v>71</v>
      </c>
      <c r="B2837" s="3" t="s">
        <v>72</v>
      </c>
      <c r="C2837" s="3" t="s">
        <v>4617</v>
      </c>
      <c r="D2837" s="3" t="s">
        <v>3619</v>
      </c>
      <c r="E2837" s="4" t="s">
        <v>47</v>
      </c>
      <c r="F2837" s="3" t="s">
        <v>32</v>
      </c>
      <c r="G2837" s="3" t="s">
        <v>2690</v>
      </c>
      <c r="H2837" s="3" t="s">
        <v>34</v>
      </c>
      <c r="I2837" s="3" t="s">
        <v>77</v>
      </c>
      <c r="J2837" s="3" t="s">
        <v>36</v>
      </c>
      <c r="K2837" s="3" t="s">
        <v>61</v>
      </c>
      <c r="L2837" s="5">
        <v>6.25</v>
      </c>
      <c r="M2837" s="4">
        <v>23</v>
      </c>
      <c r="N2837" s="5">
        <v>29.9749998375</v>
      </c>
      <c r="O2837" s="5">
        <v>1.3032608625</v>
      </c>
      <c r="P2837" s="4">
        <v>1272</v>
      </c>
      <c r="Q2837" s="6">
        <v>1.8081761006289301</v>
      </c>
      <c r="R2837" s="7">
        <v>4.3830974842767301</v>
      </c>
      <c r="S2837" s="6">
        <v>0</v>
      </c>
      <c r="T2837" s="5">
        <v>0</v>
      </c>
      <c r="U2837" s="5">
        <v>0</v>
      </c>
      <c r="V2837" s="5">
        <f t="shared" si="230"/>
        <v>29.9749998375</v>
      </c>
      <c r="W2837" s="5">
        <f t="shared" si="226"/>
        <v>-29.9749998375</v>
      </c>
      <c r="X2837" s="8">
        <f t="shared" si="227"/>
        <v>-1</v>
      </c>
      <c r="Y2837" s="4">
        <v>0</v>
      </c>
      <c r="Z2837" s="9" t="str">
        <f t="shared" si="228"/>
        <v>NA</v>
      </c>
      <c r="AA2837" s="10">
        <f t="shared" si="229"/>
        <v>0</v>
      </c>
    </row>
    <row r="2838" spans="1:27" x14ac:dyDescent="0.55000000000000004">
      <c r="A2838" s="3" t="s">
        <v>71</v>
      </c>
      <c r="B2838" s="3" t="s">
        <v>72</v>
      </c>
      <c r="C2838" s="3" t="s">
        <v>4618</v>
      </c>
      <c r="D2838" s="3" t="s">
        <v>497</v>
      </c>
      <c r="E2838" s="4" t="s">
        <v>47</v>
      </c>
      <c r="F2838" s="3" t="s">
        <v>173</v>
      </c>
      <c r="G2838" s="3" t="s">
        <v>675</v>
      </c>
      <c r="H2838" s="3" t="s">
        <v>34</v>
      </c>
      <c r="I2838" s="3" t="s">
        <v>77</v>
      </c>
      <c r="J2838" s="3" t="s">
        <v>36</v>
      </c>
      <c r="K2838" s="3" t="s">
        <v>42</v>
      </c>
      <c r="L2838" s="5">
        <v>6.25</v>
      </c>
      <c r="M2838" s="4">
        <v>21</v>
      </c>
      <c r="N2838" s="5">
        <v>29.987499937499997</v>
      </c>
      <c r="O2838" s="5">
        <v>1.4279761874999999</v>
      </c>
      <c r="P2838" s="4">
        <v>241</v>
      </c>
      <c r="Q2838" s="6">
        <v>8.7136929460580905</v>
      </c>
      <c r="R2838" s="7">
        <v>1.96804979253112</v>
      </c>
      <c r="S2838" s="6">
        <v>0</v>
      </c>
      <c r="T2838" s="5">
        <v>0</v>
      </c>
      <c r="U2838" s="5">
        <v>0</v>
      </c>
      <c r="V2838" s="5">
        <f t="shared" si="230"/>
        <v>29.987499937499997</v>
      </c>
      <c r="W2838" s="5">
        <f t="shared" si="226"/>
        <v>-29.987499937499997</v>
      </c>
      <c r="X2838" s="8">
        <f t="shared" si="227"/>
        <v>-1</v>
      </c>
      <c r="Y2838" s="4">
        <v>0</v>
      </c>
      <c r="Z2838" s="9" t="str">
        <f t="shared" si="228"/>
        <v>NA</v>
      </c>
      <c r="AA2838" s="10">
        <f t="shared" si="229"/>
        <v>0</v>
      </c>
    </row>
    <row r="2839" spans="1:27" x14ac:dyDescent="0.55000000000000004">
      <c r="A2839" s="3" t="s">
        <v>71</v>
      </c>
      <c r="B2839" s="3" t="s">
        <v>72</v>
      </c>
      <c r="C2839" s="3" t="s">
        <v>4619</v>
      </c>
      <c r="D2839" s="3" t="s">
        <v>3340</v>
      </c>
      <c r="E2839" s="4" t="s">
        <v>47</v>
      </c>
      <c r="F2839" s="3" t="s">
        <v>173</v>
      </c>
      <c r="G2839" s="3" t="s">
        <v>2820</v>
      </c>
      <c r="H2839" s="3" t="s">
        <v>34</v>
      </c>
      <c r="I2839" s="3" t="s">
        <v>77</v>
      </c>
      <c r="J2839" s="3" t="s">
        <v>36</v>
      </c>
      <c r="K2839" s="3" t="s">
        <v>42</v>
      </c>
      <c r="L2839" s="5">
        <v>6.25</v>
      </c>
      <c r="M2839" s="4">
        <v>20</v>
      </c>
      <c r="N2839" s="5">
        <v>30.324999999999999</v>
      </c>
      <c r="O2839" s="5">
        <v>1.5162500000000001</v>
      </c>
      <c r="P2839" s="4">
        <v>518</v>
      </c>
      <c r="Q2839" s="6">
        <v>3.8610038610038599</v>
      </c>
      <c r="R2839" s="7">
        <v>1.5492277992278001</v>
      </c>
      <c r="S2839" s="6">
        <v>0</v>
      </c>
      <c r="T2839" s="5">
        <v>0</v>
      </c>
      <c r="U2839" s="5">
        <v>0</v>
      </c>
      <c r="V2839" s="5">
        <f t="shared" si="230"/>
        <v>30.324999999999999</v>
      </c>
      <c r="W2839" s="5">
        <f t="shared" si="226"/>
        <v>-30.324999999999999</v>
      </c>
      <c r="X2839" s="8">
        <f t="shared" si="227"/>
        <v>-1</v>
      </c>
      <c r="Y2839" s="4">
        <v>0</v>
      </c>
      <c r="Z2839" s="9" t="str">
        <f t="shared" si="228"/>
        <v>NA</v>
      </c>
      <c r="AA2839" s="10">
        <f t="shared" si="229"/>
        <v>0</v>
      </c>
    </row>
    <row r="2840" spans="1:27" x14ac:dyDescent="0.55000000000000004">
      <c r="A2840" s="3" t="s">
        <v>71</v>
      </c>
      <c r="B2840" s="3" t="s">
        <v>72</v>
      </c>
      <c r="C2840" s="3" t="s">
        <v>4620</v>
      </c>
      <c r="D2840" s="3" t="s">
        <v>4621</v>
      </c>
      <c r="E2840" s="4" t="s">
        <v>47</v>
      </c>
      <c r="F2840" s="3" t="s">
        <v>104</v>
      </c>
      <c r="G2840" s="3" t="s">
        <v>105</v>
      </c>
      <c r="H2840" s="3" t="s">
        <v>34</v>
      </c>
      <c r="I2840" s="3" t="s">
        <v>77</v>
      </c>
      <c r="J2840" s="3" t="s">
        <v>36</v>
      </c>
      <c r="K2840" s="3" t="s">
        <v>37</v>
      </c>
      <c r="L2840" s="5">
        <v>6.25</v>
      </c>
      <c r="M2840" s="4">
        <v>9</v>
      </c>
      <c r="N2840" s="5">
        <v>30.4749999</v>
      </c>
      <c r="O2840" s="5">
        <v>3.3861110999999999</v>
      </c>
      <c r="P2840" s="4">
        <v>43</v>
      </c>
      <c r="Q2840" s="6">
        <v>20.930232558139501</v>
      </c>
      <c r="R2840" s="7">
        <v>1.2553488372093</v>
      </c>
      <c r="S2840" s="6">
        <v>0</v>
      </c>
      <c r="T2840" s="5">
        <v>0</v>
      </c>
      <c r="U2840" s="5">
        <v>0</v>
      </c>
      <c r="V2840" s="5">
        <f t="shared" si="230"/>
        <v>30.4749999</v>
      </c>
      <c r="W2840" s="5">
        <f t="shared" si="226"/>
        <v>-30.4749999</v>
      </c>
      <c r="X2840" s="8">
        <f t="shared" si="227"/>
        <v>-1</v>
      </c>
      <c r="Y2840" s="4">
        <v>0</v>
      </c>
      <c r="Z2840" s="9" t="str">
        <f t="shared" si="228"/>
        <v>NA</v>
      </c>
      <c r="AA2840" s="10">
        <f t="shared" si="229"/>
        <v>0</v>
      </c>
    </row>
    <row r="2841" spans="1:27" x14ac:dyDescent="0.55000000000000004">
      <c r="A2841" s="3" t="s">
        <v>71</v>
      </c>
      <c r="B2841" s="3" t="s">
        <v>72</v>
      </c>
      <c r="C2841" s="3" t="s">
        <v>4622</v>
      </c>
      <c r="D2841" s="3" t="s">
        <v>783</v>
      </c>
      <c r="E2841" s="4" t="s">
        <v>47</v>
      </c>
      <c r="F2841" s="3" t="s">
        <v>104</v>
      </c>
      <c r="G2841" s="3" t="s">
        <v>3019</v>
      </c>
      <c r="H2841" s="3" t="s">
        <v>34</v>
      </c>
      <c r="I2841" s="3" t="s">
        <v>77</v>
      </c>
      <c r="J2841" s="3" t="s">
        <v>36</v>
      </c>
      <c r="K2841" s="3" t="s">
        <v>61</v>
      </c>
      <c r="L2841" s="5">
        <v>6.25</v>
      </c>
      <c r="M2841" s="4">
        <v>10</v>
      </c>
      <c r="N2841" s="5">
        <v>30.962499999999999</v>
      </c>
      <c r="O2841" s="5">
        <v>3.0962499999999999</v>
      </c>
      <c r="P2841" s="4">
        <v>237</v>
      </c>
      <c r="Q2841" s="6">
        <v>4.2194092827004201</v>
      </c>
      <c r="R2841" s="7">
        <v>1.9723628691983099</v>
      </c>
      <c r="S2841" s="6">
        <v>0</v>
      </c>
      <c r="T2841" s="5">
        <v>0</v>
      </c>
      <c r="U2841" s="5">
        <v>0</v>
      </c>
      <c r="V2841" s="5">
        <f t="shared" si="230"/>
        <v>30.962499999999999</v>
      </c>
      <c r="W2841" s="5">
        <f t="shared" si="226"/>
        <v>-30.962499999999999</v>
      </c>
      <c r="X2841" s="8">
        <f t="shared" si="227"/>
        <v>-1</v>
      </c>
      <c r="Y2841" s="4">
        <v>0</v>
      </c>
      <c r="Z2841" s="9" t="str">
        <f t="shared" si="228"/>
        <v>NA</v>
      </c>
      <c r="AA2841" s="10">
        <f t="shared" si="229"/>
        <v>0</v>
      </c>
    </row>
    <row r="2842" spans="1:27" x14ac:dyDescent="0.55000000000000004">
      <c r="A2842" s="3" t="s">
        <v>71</v>
      </c>
      <c r="B2842" s="3" t="s">
        <v>72</v>
      </c>
      <c r="C2842" s="3" t="s">
        <v>4623</v>
      </c>
      <c r="D2842" s="3" t="s">
        <v>3126</v>
      </c>
      <c r="E2842" s="4" t="s">
        <v>47</v>
      </c>
      <c r="F2842" s="3" t="s">
        <v>125</v>
      </c>
      <c r="G2842" s="3" t="s">
        <v>3601</v>
      </c>
      <c r="H2842" s="3" t="s">
        <v>34</v>
      </c>
      <c r="I2842" s="3" t="s">
        <v>77</v>
      </c>
      <c r="J2842" s="3" t="s">
        <v>36</v>
      </c>
      <c r="K2842" s="3" t="s">
        <v>61</v>
      </c>
      <c r="L2842" s="5">
        <v>6.25</v>
      </c>
      <c r="M2842" s="4">
        <v>8</v>
      </c>
      <c r="N2842" s="5">
        <v>31.175000000000001</v>
      </c>
      <c r="O2842" s="5">
        <v>3.8968750000000001</v>
      </c>
      <c r="P2842" s="4">
        <v>570</v>
      </c>
      <c r="Q2842" s="6">
        <v>1.40350877192982</v>
      </c>
      <c r="R2842" s="7">
        <v>1.51422807017544</v>
      </c>
      <c r="S2842" s="6">
        <v>0</v>
      </c>
      <c r="T2842" s="5">
        <v>0</v>
      </c>
      <c r="U2842" s="5">
        <v>0</v>
      </c>
      <c r="V2842" s="5">
        <f t="shared" si="230"/>
        <v>31.175000000000001</v>
      </c>
      <c r="W2842" s="5">
        <f t="shared" si="226"/>
        <v>-31.175000000000001</v>
      </c>
      <c r="X2842" s="8">
        <f t="shared" si="227"/>
        <v>-1</v>
      </c>
      <c r="Y2842" s="4">
        <v>0</v>
      </c>
      <c r="Z2842" s="9" t="str">
        <f t="shared" si="228"/>
        <v>NA</v>
      </c>
      <c r="AA2842" s="10">
        <f t="shared" si="229"/>
        <v>0</v>
      </c>
    </row>
    <row r="2843" spans="1:27" x14ac:dyDescent="0.55000000000000004">
      <c r="A2843" s="3" t="s">
        <v>71</v>
      </c>
      <c r="B2843" s="3" t="s">
        <v>72</v>
      </c>
      <c r="C2843" s="3" t="s">
        <v>4624</v>
      </c>
      <c r="D2843" s="3" t="s">
        <v>4625</v>
      </c>
      <c r="E2843" s="4" t="s">
        <v>47</v>
      </c>
      <c r="F2843" s="3" t="s">
        <v>173</v>
      </c>
      <c r="G2843" s="3" t="s">
        <v>4096</v>
      </c>
      <c r="H2843" s="3" t="s">
        <v>34</v>
      </c>
      <c r="I2843" s="3" t="s">
        <v>77</v>
      </c>
      <c r="J2843" s="3" t="s">
        <v>36</v>
      </c>
      <c r="K2843" s="3" t="s">
        <v>42</v>
      </c>
      <c r="L2843" s="5">
        <v>6.25</v>
      </c>
      <c r="M2843" s="4">
        <v>15</v>
      </c>
      <c r="N2843" s="5">
        <v>31.2</v>
      </c>
      <c r="O2843" s="5">
        <v>2.08</v>
      </c>
      <c r="P2843" s="4">
        <v>137</v>
      </c>
      <c r="Q2843" s="6">
        <v>10.9489051094891</v>
      </c>
      <c r="R2843" s="7">
        <v>1.0058394160583899</v>
      </c>
      <c r="S2843" s="6">
        <v>0</v>
      </c>
      <c r="T2843" s="5">
        <v>0</v>
      </c>
      <c r="U2843" s="5">
        <v>0</v>
      </c>
      <c r="V2843" s="5">
        <f t="shared" si="230"/>
        <v>31.2</v>
      </c>
      <c r="W2843" s="5">
        <f t="shared" si="226"/>
        <v>-31.2</v>
      </c>
      <c r="X2843" s="8">
        <f t="shared" si="227"/>
        <v>-1</v>
      </c>
      <c r="Y2843" s="4">
        <v>0</v>
      </c>
      <c r="Z2843" s="9" t="str">
        <f t="shared" si="228"/>
        <v>NA</v>
      </c>
      <c r="AA2843" s="10">
        <f t="shared" si="229"/>
        <v>0</v>
      </c>
    </row>
    <row r="2844" spans="1:27" x14ac:dyDescent="0.55000000000000004">
      <c r="A2844" s="3" t="s">
        <v>71</v>
      </c>
      <c r="B2844" s="3" t="s">
        <v>72</v>
      </c>
      <c r="C2844" s="3" t="s">
        <v>4626</v>
      </c>
      <c r="D2844" s="3" t="s">
        <v>297</v>
      </c>
      <c r="E2844" s="4" t="s">
        <v>47</v>
      </c>
      <c r="F2844" s="3" t="s">
        <v>104</v>
      </c>
      <c r="G2844" s="3" t="s">
        <v>3008</v>
      </c>
      <c r="H2844" s="3" t="s">
        <v>34</v>
      </c>
      <c r="I2844" s="3" t="s">
        <v>77</v>
      </c>
      <c r="J2844" s="3" t="s">
        <v>36</v>
      </c>
      <c r="K2844" s="3" t="s">
        <v>61</v>
      </c>
      <c r="L2844" s="5">
        <v>6.25</v>
      </c>
      <c r="M2844" s="4">
        <v>7</v>
      </c>
      <c r="N2844" s="5">
        <v>31.5124999875</v>
      </c>
      <c r="O2844" s="5">
        <v>4.5017857125000003</v>
      </c>
      <c r="P2844" s="4">
        <v>47</v>
      </c>
      <c r="Q2844" s="6">
        <v>14.893617021276601</v>
      </c>
      <c r="R2844" s="7">
        <v>1.5938297872340399</v>
      </c>
      <c r="S2844" s="6">
        <v>0</v>
      </c>
      <c r="T2844" s="5">
        <v>0</v>
      </c>
      <c r="U2844" s="5">
        <v>0</v>
      </c>
      <c r="V2844" s="5">
        <f t="shared" si="230"/>
        <v>31.5124999875</v>
      </c>
      <c r="W2844" s="5">
        <f t="shared" si="226"/>
        <v>-31.5124999875</v>
      </c>
      <c r="X2844" s="8">
        <f t="shared" si="227"/>
        <v>-1</v>
      </c>
      <c r="Y2844" s="4">
        <v>0</v>
      </c>
      <c r="Z2844" s="9" t="str">
        <f t="shared" si="228"/>
        <v>NA</v>
      </c>
      <c r="AA2844" s="10">
        <f t="shared" si="229"/>
        <v>0</v>
      </c>
    </row>
    <row r="2845" spans="1:27" x14ac:dyDescent="0.55000000000000004">
      <c r="A2845" s="3" t="s">
        <v>71</v>
      </c>
      <c r="B2845" s="3" t="s">
        <v>72</v>
      </c>
      <c r="C2845" s="3" t="s">
        <v>4627</v>
      </c>
      <c r="D2845" s="3" t="s">
        <v>3450</v>
      </c>
      <c r="E2845" s="4" t="s">
        <v>47</v>
      </c>
      <c r="F2845" s="3" t="s">
        <v>173</v>
      </c>
      <c r="G2845" s="3" t="s">
        <v>545</v>
      </c>
      <c r="H2845" s="3" t="s">
        <v>34</v>
      </c>
      <c r="I2845" s="3" t="s">
        <v>77</v>
      </c>
      <c r="J2845" s="3" t="s">
        <v>36</v>
      </c>
      <c r="K2845" s="3" t="s">
        <v>42</v>
      </c>
      <c r="L2845" s="5">
        <v>6.25</v>
      </c>
      <c r="M2845" s="4">
        <v>19</v>
      </c>
      <c r="N2845" s="5">
        <v>31.612499962500003</v>
      </c>
      <c r="O2845" s="5">
        <v>1.6638157875000001</v>
      </c>
      <c r="P2845" s="4">
        <v>192</v>
      </c>
      <c r="Q2845" s="6">
        <v>9.8958333333333304</v>
      </c>
      <c r="R2845" s="7">
        <v>2.5015624999999999</v>
      </c>
      <c r="S2845" s="6">
        <v>0</v>
      </c>
      <c r="T2845" s="5">
        <v>0</v>
      </c>
      <c r="U2845" s="5">
        <v>0</v>
      </c>
      <c r="V2845" s="5">
        <f t="shared" si="230"/>
        <v>31.612499962500003</v>
      </c>
      <c r="W2845" s="5">
        <f t="shared" si="226"/>
        <v>-31.612499962500003</v>
      </c>
      <c r="X2845" s="8">
        <f t="shared" si="227"/>
        <v>-1</v>
      </c>
      <c r="Y2845" s="4">
        <v>0</v>
      </c>
      <c r="Z2845" s="9" t="str">
        <f t="shared" si="228"/>
        <v>NA</v>
      </c>
      <c r="AA2845" s="10">
        <f t="shared" si="229"/>
        <v>0</v>
      </c>
    </row>
    <row r="2846" spans="1:27" x14ac:dyDescent="0.55000000000000004">
      <c r="A2846" s="3" t="s">
        <v>71</v>
      </c>
      <c r="B2846" s="3" t="s">
        <v>72</v>
      </c>
      <c r="C2846" s="3" t="s">
        <v>4628</v>
      </c>
      <c r="D2846" s="3" t="s">
        <v>4028</v>
      </c>
      <c r="E2846" s="4" t="s">
        <v>47</v>
      </c>
      <c r="F2846" s="3" t="s">
        <v>32</v>
      </c>
      <c r="G2846" s="3" t="s">
        <v>685</v>
      </c>
      <c r="H2846" s="3" t="s">
        <v>34</v>
      </c>
      <c r="I2846" s="3" t="s">
        <v>77</v>
      </c>
      <c r="J2846" s="3" t="s">
        <v>36</v>
      </c>
      <c r="K2846" s="3" t="s">
        <v>61</v>
      </c>
      <c r="L2846" s="5">
        <v>6.25</v>
      </c>
      <c r="M2846" s="4">
        <v>40</v>
      </c>
      <c r="N2846" s="5">
        <v>31.787500000000001</v>
      </c>
      <c r="O2846" s="5">
        <v>0.79468749999999999</v>
      </c>
      <c r="P2846" s="4">
        <v>2451</v>
      </c>
      <c r="Q2846" s="6">
        <v>1.6319869441044501</v>
      </c>
      <c r="R2846" s="7">
        <v>4.2519787841697303</v>
      </c>
      <c r="S2846" s="6">
        <v>0</v>
      </c>
      <c r="T2846" s="5">
        <v>0</v>
      </c>
      <c r="U2846" s="5">
        <v>0</v>
      </c>
      <c r="V2846" s="5">
        <f t="shared" si="230"/>
        <v>31.787500000000001</v>
      </c>
      <c r="W2846" s="5">
        <f t="shared" si="226"/>
        <v>-31.787500000000001</v>
      </c>
      <c r="X2846" s="8">
        <f t="shared" si="227"/>
        <v>-1</v>
      </c>
      <c r="Y2846" s="4">
        <v>0</v>
      </c>
      <c r="Z2846" s="9" t="str">
        <f t="shared" si="228"/>
        <v>NA</v>
      </c>
      <c r="AA2846" s="10">
        <f t="shared" si="229"/>
        <v>0</v>
      </c>
    </row>
    <row r="2847" spans="1:27" x14ac:dyDescent="0.55000000000000004">
      <c r="A2847" s="3" t="s">
        <v>71</v>
      </c>
      <c r="B2847" s="3" t="s">
        <v>72</v>
      </c>
      <c r="C2847" s="3" t="s">
        <v>4629</v>
      </c>
      <c r="D2847" s="3" t="s">
        <v>447</v>
      </c>
      <c r="E2847" s="4" t="s">
        <v>47</v>
      </c>
      <c r="F2847" s="3" t="s">
        <v>137</v>
      </c>
      <c r="G2847" s="3" t="s">
        <v>138</v>
      </c>
      <c r="H2847" s="3" t="s">
        <v>34</v>
      </c>
      <c r="I2847" s="3" t="s">
        <v>77</v>
      </c>
      <c r="J2847" s="3" t="s">
        <v>36</v>
      </c>
      <c r="K2847" s="3" t="s">
        <v>42</v>
      </c>
      <c r="L2847" s="5">
        <v>6.25</v>
      </c>
      <c r="M2847" s="4">
        <v>7</v>
      </c>
      <c r="N2847" s="5">
        <v>31.799999962499996</v>
      </c>
      <c r="O2847" s="5">
        <v>4.5428571374999995</v>
      </c>
      <c r="P2847" s="4">
        <v>171</v>
      </c>
      <c r="Q2847" s="6">
        <v>4.0935672514619901</v>
      </c>
      <c r="R2847" s="7">
        <v>1.2961988304093599</v>
      </c>
      <c r="S2847" s="6">
        <v>0</v>
      </c>
      <c r="T2847" s="5">
        <v>0</v>
      </c>
      <c r="U2847" s="5">
        <v>0</v>
      </c>
      <c r="V2847" s="5">
        <f t="shared" si="230"/>
        <v>31.799999962499996</v>
      </c>
      <c r="W2847" s="5">
        <f t="shared" si="226"/>
        <v>-31.799999962499996</v>
      </c>
      <c r="X2847" s="8">
        <f t="shared" si="227"/>
        <v>-1</v>
      </c>
      <c r="Y2847" s="4">
        <v>0</v>
      </c>
      <c r="Z2847" s="9" t="str">
        <f t="shared" si="228"/>
        <v>NA</v>
      </c>
      <c r="AA2847" s="10">
        <f t="shared" si="229"/>
        <v>0</v>
      </c>
    </row>
    <row r="2848" spans="1:27" x14ac:dyDescent="0.55000000000000004">
      <c r="A2848" s="3" t="s">
        <v>71</v>
      </c>
      <c r="B2848" s="3" t="s">
        <v>72</v>
      </c>
      <c r="C2848" s="3" t="s">
        <v>4630</v>
      </c>
      <c r="D2848" s="3" t="s">
        <v>842</v>
      </c>
      <c r="E2848" s="4" t="s">
        <v>47</v>
      </c>
      <c r="F2848" s="3" t="s">
        <v>104</v>
      </c>
      <c r="G2848" s="3" t="s">
        <v>105</v>
      </c>
      <c r="H2848" s="3" t="s">
        <v>34</v>
      </c>
      <c r="I2848" s="3" t="s">
        <v>77</v>
      </c>
      <c r="J2848" s="3" t="s">
        <v>36</v>
      </c>
      <c r="K2848" s="3" t="s">
        <v>37</v>
      </c>
      <c r="L2848" s="5">
        <v>6.25</v>
      </c>
      <c r="M2848" s="4">
        <v>30</v>
      </c>
      <c r="N2848" s="5">
        <v>31.837499999999999</v>
      </c>
      <c r="O2848" s="5">
        <v>1.06125</v>
      </c>
      <c r="P2848" s="4">
        <v>735</v>
      </c>
      <c r="Q2848" s="6">
        <v>4.0816326530612201</v>
      </c>
      <c r="R2848" s="7">
        <v>1.0590340136054399</v>
      </c>
      <c r="S2848" s="6">
        <v>0</v>
      </c>
      <c r="T2848" s="5">
        <v>0</v>
      </c>
      <c r="U2848" s="5">
        <v>0</v>
      </c>
      <c r="V2848" s="5">
        <f t="shared" si="230"/>
        <v>31.837499999999999</v>
      </c>
      <c r="W2848" s="5">
        <f t="shared" si="226"/>
        <v>-31.837499999999999</v>
      </c>
      <c r="X2848" s="8">
        <f t="shared" si="227"/>
        <v>-1</v>
      </c>
      <c r="Y2848" s="4">
        <v>0</v>
      </c>
      <c r="Z2848" s="9" t="str">
        <f t="shared" si="228"/>
        <v>NA</v>
      </c>
      <c r="AA2848" s="10">
        <f t="shared" si="229"/>
        <v>0</v>
      </c>
    </row>
    <row r="2849" spans="1:27" x14ac:dyDescent="0.55000000000000004">
      <c r="A2849" s="3" t="s">
        <v>71</v>
      </c>
      <c r="B2849" s="3" t="s">
        <v>72</v>
      </c>
      <c r="C2849" s="3" t="s">
        <v>4631</v>
      </c>
      <c r="D2849" s="3" t="s">
        <v>3179</v>
      </c>
      <c r="E2849" s="4" t="s">
        <v>47</v>
      </c>
      <c r="F2849" s="3" t="s">
        <v>104</v>
      </c>
      <c r="G2849" s="3" t="s">
        <v>3019</v>
      </c>
      <c r="H2849" s="3" t="s">
        <v>34</v>
      </c>
      <c r="I2849" s="3" t="s">
        <v>77</v>
      </c>
      <c r="J2849" s="3" t="s">
        <v>36</v>
      </c>
      <c r="K2849" s="3" t="s">
        <v>61</v>
      </c>
      <c r="L2849" s="5">
        <v>6.25</v>
      </c>
      <c r="M2849" s="4">
        <v>11</v>
      </c>
      <c r="N2849" s="5">
        <v>32.174999999999997</v>
      </c>
      <c r="O2849" s="5">
        <v>2.9249999999999998</v>
      </c>
      <c r="P2849" s="4">
        <v>295</v>
      </c>
      <c r="Q2849" s="6">
        <v>3.7288135593220302</v>
      </c>
      <c r="R2849" s="7">
        <v>1.38742372881356</v>
      </c>
      <c r="S2849" s="6">
        <v>0</v>
      </c>
      <c r="T2849" s="5">
        <v>0</v>
      </c>
      <c r="U2849" s="5">
        <v>0</v>
      </c>
      <c r="V2849" s="5">
        <f t="shared" si="230"/>
        <v>32.174999999999997</v>
      </c>
      <c r="W2849" s="5">
        <f t="shared" si="226"/>
        <v>-32.174999999999997</v>
      </c>
      <c r="X2849" s="8">
        <f t="shared" si="227"/>
        <v>-1</v>
      </c>
      <c r="Y2849" s="4">
        <v>0</v>
      </c>
      <c r="Z2849" s="9" t="str">
        <f t="shared" si="228"/>
        <v>NA</v>
      </c>
      <c r="AA2849" s="10">
        <f t="shared" si="229"/>
        <v>0</v>
      </c>
    </row>
    <row r="2850" spans="1:27" x14ac:dyDescent="0.55000000000000004">
      <c r="A2850" s="3" t="s">
        <v>71</v>
      </c>
      <c r="B2850" s="3" t="s">
        <v>72</v>
      </c>
      <c r="C2850" s="3" t="s">
        <v>4632</v>
      </c>
      <c r="D2850" s="3" t="s">
        <v>2638</v>
      </c>
      <c r="E2850" s="4" t="s">
        <v>47</v>
      </c>
      <c r="F2850" s="3" t="s">
        <v>104</v>
      </c>
      <c r="G2850" s="3" t="s">
        <v>232</v>
      </c>
      <c r="H2850" s="3" t="s">
        <v>34</v>
      </c>
      <c r="I2850" s="3" t="s">
        <v>77</v>
      </c>
      <c r="J2850" s="3" t="s">
        <v>36</v>
      </c>
      <c r="K2850" s="3" t="s">
        <v>37</v>
      </c>
      <c r="L2850" s="5">
        <v>6.25</v>
      </c>
      <c r="M2850" s="4">
        <v>13</v>
      </c>
      <c r="N2850" s="5">
        <v>32.262499912500004</v>
      </c>
      <c r="O2850" s="5">
        <v>2.4817307625000002</v>
      </c>
      <c r="P2850" s="4">
        <v>94</v>
      </c>
      <c r="Q2850" s="6">
        <v>13.8297872340426</v>
      </c>
      <c r="R2850" s="7">
        <v>1.95797872340426</v>
      </c>
      <c r="S2850" s="6">
        <v>0</v>
      </c>
      <c r="T2850" s="5">
        <v>0</v>
      </c>
      <c r="U2850" s="5">
        <v>0</v>
      </c>
      <c r="V2850" s="5">
        <f t="shared" si="230"/>
        <v>32.262499912500004</v>
      </c>
      <c r="W2850" s="5">
        <f t="shared" si="226"/>
        <v>-32.262499912500004</v>
      </c>
      <c r="X2850" s="8">
        <f t="shared" si="227"/>
        <v>-1</v>
      </c>
      <c r="Y2850" s="4">
        <v>0</v>
      </c>
      <c r="Z2850" s="9" t="str">
        <f t="shared" si="228"/>
        <v>NA</v>
      </c>
      <c r="AA2850" s="10">
        <f t="shared" si="229"/>
        <v>0</v>
      </c>
    </row>
    <row r="2851" spans="1:27" x14ac:dyDescent="0.55000000000000004">
      <c r="A2851" s="3" t="s">
        <v>71</v>
      </c>
      <c r="B2851" s="3" t="s">
        <v>72</v>
      </c>
      <c r="C2851" s="3" t="s">
        <v>4633</v>
      </c>
      <c r="D2851" s="3" t="s">
        <v>4634</v>
      </c>
      <c r="E2851" s="4" t="s">
        <v>47</v>
      </c>
      <c r="F2851" s="3" t="s">
        <v>173</v>
      </c>
      <c r="G2851" s="3" t="s">
        <v>4096</v>
      </c>
      <c r="H2851" s="3" t="s">
        <v>4635</v>
      </c>
      <c r="I2851" s="3" t="s">
        <v>77</v>
      </c>
      <c r="J2851" s="3" t="s">
        <v>36</v>
      </c>
      <c r="K2851" s="3" t="s">
        <v>42</v>
      </c>
      <c r="L2851" s="5">
        <v>6.25</v>
      </c>
      <c r="M2851" s="4">
        <v>20</v>
      </c>
      <c r="N2851" s="5">
        <v>32.299999999999997</v>
      </c>
      <c r="O2851" s="5">
        <v>1.615</v>
      </c>
      <c r="P2851" s="4">
        <v>1408</v>
      </c>
      <c r="Q2851" s="6">
        <v>1.4204545454545501</v>
      </c>
      <c r="R2851" s="7">
        <v>1.04666193181818</v>
      </c>
      <c r="S2851" s="6">
        <v>0</v>
      </c>
      <c r="T2851" s="5">
        <v>0</v>
      </c>
      <c r="U2851" s="5">
        <v>0</v>
      </c>
      <c r="V2851" s="5">
        <f t="shared" si="230"/>
        <v>32.299999999999997</v>
      </c>
      <c r="W2851" s="5">
        <f t="shared" si="226"/>
        <v>-32.299999999999997</v>
      </c>
      <c r="X2851" s="8">
        <f t="shared" si="227"/>
        <v>-1</v>
      </c>
      <c r="Y2851" s="4">
        <v>0</v>
      </c>
      <c r="Z2851" s="9" t="str">
        <f t="shared" si="228"/>
        <v>NA</v>
      </c>
      <c r="AA2851" s="10">
        <f t="shared" si="229"/>
        <v>0</v>
      </c>
    </row>
    <row r="2852" spans="1:27" x14ac:dyDescent="0.55000000000000004">
      <c r="A2852" s="3" t="s">
        <v>71</v>
      </c>
      <c r="B2852" s="3" t="s">
        <v>72</v>
      </c>
      <c r="C2852" s="3" t="s">
        <v>4636</v>
      </c>
      <c r="D2852" s="3" t="s">
        <v>4637</v>
      </c>
      <c r="E2852" s="4" t="s">
        <v>47</v>
      </c>
      <c r="F2852" s="3" t="s">
        <v>3625</v>
      </c>
      <c r="G2852" s="3" t="s">
        <v>3738</v>
      </c>
      <c r="H2852" s="3" t="s">
        <v>34</v>
      </c>
      <c r="I2852" s="3" t="s">
        <v>77</v>
      </c>
      <c r="J2852" s="3" t="s">
        <v>36</v>
      </c>
      <c r="K2852" s="3" t="s">
        <v>42</v>
      </c>
      <c r="L2852" s="5">
        <v>6.25</v>
      </c>
      <c r="M2852" s="4">
        <v>17</v>
      </c>
      <c r="N2852" s="5">
        <v>32.424999937499997</v>
      </c>
      <c r="O2852" s="5">
        <v>1.9073529375</v>
      </c>
      <c r="P2852" s="4">
        <v>283</v>
      </c>
      <c r="Q2852" s="6">
        <v>6.00706713780919</v>
      </c>
      <c r="R2852" s="7">
        <v>1.4416961130742001</v>
      </c>
      <c r="S2852" s="6">
        <v>0</v>
      </c>
      <c r="T2852" s="5">
        <v>0</v>
      </c>
      <c r="U2852" s="5">
        <v>0</v>
      </c>
      <c r="V2852" s="5">
        <f t="shared" si="230"/>
        <v>32.424999937499997</v>
      </c>
      <c r="W2852" s="5">
        <f t="shared" si="226"/>
        <v>-32.424999937499997</v>
      </c>
      <c r="X2852" s="8">
        <f t="shared" si="227"/>
        <v>-1</v>
      </c>
      <c r="Y2852" s="4">
        <v>0</v>
      </c>
      <c r="Z2852" s="9" t="str">
        <f t="shared" si="228"/>
        <v>NA</v>
      </c>
      <c r="AA2852" s="10">
        <f t="shared" si="229"/>
        <v>0</v>
      </c>
    </row>
    <row r="2853" spans="1:27" x14ac:dyDescent="0.55000000000000004">
      <c r="A2853" s="3" t="s">
        <v>71</v>
      </c>
      <c r="B2853" s="3" t="s">
        <v>72</v>
      </c>
      <c r="C2853" s="3" t="s">
        <v>4638</v>
      </c>
      <c r="D2853" s="3" t="s">
        <v>4639</v>
      </c>
      <c r="E2853" s="4" t="s">
        <v>56</v>
      </c>
      <c r="F2853" s="3" t="s">
        <v>32</v>
      </c>
      <c r="G2853" s="3" t="s">
        <v>2843</v>
      </c>
      <c r="H2853" s="3" t="s">
        <v>34</v>
      </c>
      <c r="I2853" s="3" t="s">
        <v>77</v>
      </c>
      <c r="J2853" s="3" t="s">
        <v>36</v>
      </c>
      <c r="K2853" s="3" t="s">
        <v>61</v>
      </c>
      <c r="L2853" s="5">
        <v>6.25</v>
      </c>
      <c r="M2853" s="4">
        <v>21</v>
      </c>
      <c r="N2853" s="5">
        <v>32.537499749999995</v>
      </c>
      <c r="O2853" s="5">
        <v>1.5494047499999999</v>
      </c>
      <c r="P2853" s="4">
        <v>279</v>
      </c>
      <c r="Q2853" s="6">
        <v>7.5268817204301097</v>
      </c>
      <c r="R2853" s="7">
        <v>4.06129032258064</v>
      </c>
      <c r="S2853" s="6">
        <v>0</v>
      </c>
      <c r="T2853" s="5">
        <v>0</v>
      </c>
      <c r="U2853" s="5">
        <v>0</v>
      </c>
      <c r="V2853" s="5">
        <f t="shared" si="230"/>
        <v>32.537499749999995</v>
      </c>
      <c r="W2853" s="5">
        <f t="shared" si="226"/>
        <v>-32.537499749999995</v>
      </c>
      <c r="X2853" s="8">
        <f t="shared" si="227"/>
        <v>-1</v>
      </c>
      <c r="Y2853" s="4">
        <v>0</v>
      </c>
      <c r="Z2853" s="9" t="str">
        <f t="shared" si="228"/>
        <v>NA</v>
      </c>
      <c r="AA2853" s="10">
        <f t="shared" si="229"/>
        <v>0</v>
      </c>
    </row>
    <row r="2854" spans="1:27" x14ac:dyDescent="0.55000000000000004">
      <c r="A2854" s="3" t="s">
        <v>71</v>
      </c>
      <c r="B2854" s="3" t="s">
        <v>72</v>
      </c>
      <c r="C2854" s="3" t="s">
        <v>4640</v>
      </c>
      <c r="D2854" s="3" t="s">
        <v>4641</v>
      </c>
      <c r="E2854" s="4" t="s">
        <v>47</v>
      </c>
      <c r="F2854" s="3" t="s">
        <v>173</v>
      </c>
      <c r="G2854" s="3" t="s">
        <v>3418</v>
      </c>
      <c r="H2854" s="3" t="s">
        <v>1727</v>
      </c>
      <c r="I2854" s="3" t="s">
        <v>77</v>
      </c>
      <c r="J2854" s="3" t="s">
        <v>36</v>
      </c>
      <c r="K2854" s="3" t="s">
        <v>42</v>
      </c>
      <c r="L2854" s="5">
        <v>6.25</v>
      </c>
      <c r="M2854" s="4">
        <v>11</v>
      </c>
      <c r="N2854" s="5">
        <v>32.662499924999999</v>
      </c>
      <c r="O2854" s="5">
        <v>2.9693181749999997</v>
      </c>
      <c r="P2854" s="4">
        <v>394</v>
      </c>
      <c r="Q2854" s="6">
        <v>2.79187817258883</v>
      </c>
      <c r="R2854" s="7">
        <v>1.0261421319796999</v>
      </c>
      <c r="S2854" s="6">
        <v>0</v>
      </c>
      <c r="T2854" s="5">
        <v>0</v>
      </c>
      <c r="U2854" s="5">
        <v>0</v>
      </c>
      <c r="V2854" s="5">
        <f t="shared" si="230"/>
        <v>32.662499924999999</v>
      </c>
      <c r="W2854" s="5">
        <f t="shared" si="226"/>
        <v>-32.662499924999999</v>
      </c>
      <c r="X2854" s="8">
        <f t="shared" si="227"/>
        <v>-1</v>
      </c>
      <c r="Y2854" s="4">
        <v>0</v>
      </c>
      <c r="Z2854" s="9" t="str">
        <f t="shared" si="228"/>
        <v>NA</v>
      </c>
      <c r="AA2854" s="10">
        <f t="shared" si="229"/>
        <v>0</v>
      </c>
    </row>
    <row r="2855" spans="1:27" x14ac:dyDescent="0.55000000000000004">
      <c r="A2855" s="3" t="s">
        <v>71</v>
      </c>
      <c r="B2855" s="3" t="s">
        <v>72</v>
      </c>
      <c r="C2855" s="3" t="s">
        <v>4642</v>
      </c>
      <c r="D2855" s="3" t="s">
        <v>3399</v>
      </c>
      <c r="E2855" s="4" t="s">
        <v>47</v>
      </c>
      <c r="F2855" s="3" t="s">
        <v>133</v>
      </c>
      <c r="G2855" s="3" t="s">
        <v>3313</v>
      </c>
      <c r="H2855" s="3" t="s">
        <v>34</v>
      </c>
      <c r="I2855" s="3" t="s">
        <v>77</v>
      </c>
      <c r="J2855" s="3" t="s">
        <v>36</v>
      </c>
      <c r="K2855" s="3" t="s">
        <v>42</v>
      </c>
      <c r="L2855" s="5">
        <v>6.25</v>
      </c>
      <c r="M2855" s="4">
        <v>8</v>
      </c>
      <c r="N2855" s="5">
        <v>32.674999999999997</v>
      </c>
      <c r="O2855" s="5">
        <v>4.0843749999999996</v>
      </c>
      <c r="P2855" s="4">
        <v>118</v>
      </c>
      <c r="Q2855" s="6">
        <v>6.7796610169491496</v>
      </c>
      <c r="R2855" s="7">
        <v>2.0764406779661</v>
      </c>
      <c r="S2855" s="6">
        <v>0</v>
      </c>
      <c r="T2855" s="5">
        <v>0</v>
      </c>
      <c r="U2855" s="5">
        <v>0</v>
      </c>
      <c r="V2855" s="5">
        <f t="shared" si="230"/>
        <v>32.674999999999997</v>
      </c>
      <c r="W2855" s="5">
        <f t="shared" si="226"/>
        <v>-32.674999999999997</v>
      </c>
      <c r="X2855" s="8">
        <f t="shared" si="227"/>
        <v>-1</v>
      </c>
      <c r="Y2855" s="4">
        <v>0</v>
      </c>
      <c r="Z2855" s="9" t="str">
        <f t="shared" si="228"/>
        <v>NA</v>
      </c>
      <c r="AA2855" s="10">
        <f t="shared" si="229"/>
        <v>0</v>
      </c>
    </row>
    <row r="2856" spans="1:27" x14ac:dyDescent="0.55000000000000004">
      <c r="A2856" s="3" t="s">
        <v>71</v>
      </c>
      <c r="B2856" s="3" t="s">
        <v>72</v>
      </c>
      <c r="C2856" s="3" t="s">
        <v>4643</v>
      </c>
      <c r="D2856" s="3" t="s">
        <v>3007</v>
      </c>
      <c r="E2856" s="4" t="s">
        <v>47</v>
      </c>
      <c r="F2856" s="3" t="s">
        <v>137</v>
      </c>
      <c r="G2856" s="3" t="s">
        <v>2863</v>
      </c>
      <c r="H2856" s="3" t="s">
        <v>34</v>
      </c>
      <c r="I2856" s="3" t="s">
        <v>77</v>
      </c>
      <c r="J2856" s="3" t="s">
        <v>36</v>
      </c>
      <c r="K2856" s="3" t="s">
        <v>42</v>
      </c>
      <c r="L2856" s="5">
        <v>6.25</v>
      </c>
      <c r="M2856" s="4">
        <v>11</v>
      </c>
      <c r="N2856" s="5">
        <v>33.224999912500003</v>
      </c>
      <c r="O2856" s="5">
        <v>3.0204545375</v>
      </c>
      <c r="P2856" s="4">
        <v>40</v>
      </c>
      <c r="Q2856" s="6">
        <v>27.5</v>
      </c>
      <c r="R2856" s="7">
        <v>2.3747500000000001</v>
      </c>
      <c r="S2856" s="6">
        <v>0</v>
      </c>
      <c r="T2856" s="5">
        <v>0</v>
      </c>
      <c r="U2856" s="5">
        <v>0</v>
      </c>
      <c r="V2856" s="5">
        <f t="shared" si="230"/>
        <v>33.224999912500003</v>
      </c>
      <c r="W2856" s="5">
        <f t="shared" si="226"/>
        <v>-33.224999912500003</v>
      </c>
      <c r="X2856" s="8">
        <f t="shared" si="227"/>
        <v>-1</v>
      </c>
      <c r="Y2856" s="4">
        <v>0</v>
      </c>
      <c r="Z2856" s="9" t="str">
        <f t="shared" si="228"/>
        <v>NA</v>
      </c>
      <c r="AA2856" s="10">
        <f t="shared" si="229"/>
        <v>0</v>
      </c>
    </row>
    <row r="2857" spans="1:27" x14ac:dyDescent="0.55000000000000004">
      <c r="A2857" s="3" t="s">
        <v>71</v>
      </c>
      <c r="B2857" s="3" t="s">
        <v>72</v>
      </c>
      <c r="C2857" s="3" t="s">
        <v>4644</v>
      </c>
      <c r="D2857" s="3" t="s">
        <v>297</v>
      </c>
      <c r="E2857" s="4" t="s">
        <v>47</v>
      </c>
      <c r="F2857" s="3" t="s">
        <v>133</v>
      </c>
      <c r="G2857" s="3" t="s">
        <v>3313</v>
      </c>
      <c r="H2857" s="3" t="s">
        <v>34</v>
      </c>
      <c r="I2857" s="3" t="s">
        <v>77</v>
      </c>
      <c r="J2857" s="3" t="s">
        <v>36</v>
      </c>
      <c r="K2857" s="3" t="s">
        <v>42</v>
      </c>
      <c r="L2857" s="5">
        <v>6.25</v>
      </c>
      <c r="M2857" s="4">
        <v>7</v>
      </c>
      <c r="N2857" s="5">
        <v>33.462499962499997</v>
      </c>
      <c r="O2857" s="5">
        <v>4.7803571374999994</v>
      </c>
      <c r="P2857" s="4">
        <v>66</v>
      </c>
      <c r="Q2857" s="6">
        <v>10.6060606060606</v>
      </c>
      <c r="R2857" s="7">
        <v>1.6318181818181801</v>
      </c>
      <c r="S2857" s="6">
        <v>0</v>
      </c>
      <c r="T2857" s="5">
        <v>0</v>
      </c>
      <c r="U2857" s="5">
        <v>0</v>
      </c>
      <c r="V2857" s="5">
        <f t="shared" si="230"/>
        <v>33.462499962499997</v>
      </c>
      <c r="W2857" s="5">
        <f t="shared" si="226"/>
        <v>-33.462499962499997</v>
      </c>
      <c r="X2857" s="8">
        <f t="shared" si="227"/>
        <v>-1</v>
      </c>
      <c r="Y2857" s="4">
        <v>0</v>
      </c>
      <c r="Z2857" s="9" t="str">
        <f t="shared" si="228"/>
        <v>NA</v>
      </c>
      <c r="AA2857" s="10">
        <f t="shared" si="229"/>
        <v>0</v>
      </c>
    </row>
    <row r="2858" spans="1:27" x14ac:dyDescent="0.55000000000000004">
      <c r="A2858" s="3" t="s">
        <v>71</v>
      </c>
      <c r="B2858" s="3" t="s">
        <v>72</v>
      </c>
      <c r="C2858" s="3" t="s">
        <v>4645</v>
      </c>
      <c r="D2858" s="3" t="s">
        <v>384</v>
      </c>
      <c r="E2858" s="4" t="s">
        <v>47</v>
      </c>
      <c r="F2858" s="3" t="s">
        <v>104</v>
      </c>
      <c r="G2858" s="3" t="s">
        <v>3081</v>
      </c>
      <c r="H2858" s="3" t="s">
        <v>34</v>
      </c>
      <c r="I2858" s="3" t="s">
        <v>77</v>
      </c>
      <c r="J2858" s="3" t="s">
        <v>36</v>
      </c>
      <c r="K2858" s="3" t="s">
        <v>61</v>
      </c>
      <c r="L2858" s="5">
        <v>6.25</v>
      </c>
      <c r="M2858" s="4">
        <v>11</v>
      </c>
      <c r="N2858" s="5">
        <v>33.849999974999996</v>
      </c>
      <c r="O2858" s="5">
        <v>3.0772727249999998</v>
      </c>
      <c r="P2858" s="4">
        <v>149</v>
      </c>
      <c r="Q2858" s="6">
        <v>7.3825503355704702</v>
      </c>
      <c r="R2858" s="7">
        <v>1.65375838926174</v>
      </c>
      <c r="S2858" s="6">
        <v>0</v>
      </c>
      <c r="T2858" s="5">
        <v>0</v>
      </c>
      <c r="U2858" s="5">
        <v>0</v>
      </c>
      <c r="V2858" s="5">
        <f t="shared" si="230"/>
        <v>33.849999974999996</v>
      </c>
      <c r="W2858" s="5">
        <f t="shared" si="226"/>
        <v>-33.849999974999996</v>
      </c>
      <c r="X2858" s="8">
        <f t="shared" si="227"/>
        <v>-1</v>
      </c>
      <c r="Y2858" s="4">
        <v>0</v>
      </c>
      <c r="Z2858" s="9" t="str">
        <f t="shared" si="228"/>
        <v>NA</v>
      </c>
      <c r="AA2858" s="10">
        <f t="shared" si="229"/>
        <v>0</v>
      </c>
    </row>
    <row r="2859" spans="1:27" x14ac:dyDescent="0.55000000000000004">
      <c r="A2859" s="3" t="s">
        <v>71</v>
      </c>
      <c r="B2859" s="3" t="s">
        <v>72</v>
      </c>
      <c r="C2859" s="3" t="s">
        <v>4646</v>
      </c>
      <c r="D2859" s="3" t="s">
        <v>3363</v>
      </c>
      <c r="E2859" s="4" t="s">
        <v>47</v>
      </c>
      <c r="F2859" s="3" t="s">
        <v>32</v>
      </c>
      <c r="G2859" s="3" t="s">
        <v>2690</v>
      </c>
      <c r="H2859" s="3" t="s">
        <v>34</v>
      </c>
      <c r="I2859" s="3" t="s">
        <v>77</v>
      </c>
      <c r="J2859" s="3" t="s">
        <v>36</v>
      </c>
      <c r="K2859" s="3" t="s">
        <v>61</v>
      </c>
      <c r="L2859" s="5">
        <v>6.25</v>
      </c>
      <c r="M2859" s="4">
        <v>34</v>
      </c>
      <c r="N2859" s="5">
        <v>33.887499949999999</v>
      </c>
      <c r="O2859" s="5">
        <v>0.99669117500000004</v>
      </c>
      <c r="P2859" s="4">
        <v>1388</v>
      </c>
      <c r="Q2859" s="6">
        <v>2.4495677233429398</v>
      </c>
      <c r="R2859" s="7">
        <v>5.3870317002881798</v>
      </c>
      <c r="S2859" s="6">
        <v>0</v>
      </c>
      <c r="T2859" s="5">
        <v>0</v>
      </c>
      <c r="U2859" s="5">
        <v>0</v>
      </c>
      <c r="V2859" s="5">
        <f t="shared" si="230"/>
        <v>33.887499949999999</v>
      </c>
      <c r="W2859" s="5">
        <f t="shared" si="226"/>
        <v>-33.887499949999999</v>
      </c>
      <c r="X2859" s="8">
        <f t="shared" si="227"/>
        <v>-1</v>
      </c>
      <c r="Y2859" s="4">
        <v>0</v>
      </c>
      <c r="Z2859" s="9" t="str">
        <f t="shared" si="228"/>
        <v>NA</v>
      </c>
      <c r="AA2859" s="10">
        <f t="shared" si="229"/>
        <v>0</v>
      </c>
    </row>
    <row r="2860" spans="1:27" x14ac:dyDescent="0.55000000000000004">
      <c r="A2860" s="3" t="s">
        <v>71</v>
      </c>
      <c r="B2860" s="3" t="s">
        <v>72</v>
      </c>
      <c r="C2860" s="3" t="s">
        <v>4647</v>
      </c>
      <c r="D2860" s="3" t="s">
        <v>4648</v>
      </c>
      <c r="E2860" s="4" t="s">
        <v>47</v>
      </c>
      <c r="F2860" s="3" t="s">
        <v>32</v>
      </c>
      <c r="G2860" s="3" t="s">
        <v>2686</v>
      </c>
      <c r="H2860" s="3" t="s">
        <v>34</v>
      </c>
      <c r="I2860" s="3" t="s">
        <v>77</v>
      </c>
      <c r="J2860" s="3" t="s">
        <v>36</v>
      </c>
      <c r="K2860" s="3" t="s">
        <v>61</v>
      </c>
      <c r="L2860" s="5">
        <v>6.25</v>
      </c>
      <c r="M2860" s="4">
        <v>22</v>
      </c>
      <c r="N2860" s="5">
        <v>33.949999874999996</v>
      </c>
      <c r="O2860" s="5">
        <v>1.5431818124999999</v>
      </c>
      <c r="P2860" s="4">
        <v>737</v>
      </c>
      <c r="Q2860" s="6">
        <v>2.98507462686567</v>
      </c>
      <c r="R2860" s="7">
        <v>1.2198100407055601</v>
      </c>
      <c r="S2860" s="6">
        <v>0</v>
      </c>
      <c r="T2860" s="5">
        <v>0</v>
      </c>
      <c r="U2860" s="5">
        <v>0</v>
      </c>
      <c r="V2860" s="5">
        <f t="shared" si="230"/>
        <v>33.949999874999996</v>
      </c>
      <c r="W2860" s="5">
        <f t="shared" si="226"/>
        <v>-33.949999874999996</v>
      </c>
      <c r="X2860" s="8">
        <f t="shared" si="227"/>
        <v>-1</v>
      </c>
      <c r="Y2860" s="4">
        <v>0</v>
      </c>
      <c r="Z2860" s="9" t="str">
        <f t="shared" si="228"/>
        <v>NA</v>
      </c>
      <c r="AA2860" s="10">
        <f t="shared" si="229"/>
        <v>0</v>
      </c>
    </row>
    <row r="2861" spans="1:27" x14ac:dyDescent="0.55000000000000004">
      <c r="A2861" s="3" t="s">
        <v>71</v>
      </c>
      <c r="B2861" s="3" t="s">
        <v>72</v>
      </c>
      <c r="C2861" s="3" t="s">
        <v>4649</v>
      </c>
      <c r="D2861" s="3" t="s">
        <v>4650</v>
      </c>
      <c r="E2861" s="4" t="s">
        <v>47</v>
      </c>
      <c r="F2861" s="3" t="s">
        <v>32</v>
      </c>
      <c r="G2861" s="3" t="s">
        <v>377</v>
      </c>
      <c r="H2861" s="3" t="s">
        <v>34</v>
      </c>
      <c r="I2861" s="3" t="s">
        <v>77</v>
      </c>
      <c r="J2861" s="3" t="s">
        <v>36</v>
      </c>
      <c r="K2861" s="3" t="s">
        <v>61</v>
      </c>
      <c r="L2861" s="5">
        <v>6.25</v>
      </c>
      <c r="M2861" s="4">
        <v>18</v>
      </c>
      <c r="N2861" s="5">
        <v>34.4124999</v>
      </c>
      <c r="O2861" s="5">
        <v>1.91180555</v>
      </c>
      <c r="P2861" s="4">
        <v>448</v>
      </c>
      <c r="Q2861" s="6">
        <v>4.0178571428571397</v>
      </c>
      <c r="R2861" s="7">
        <v>1.2776785714285701</v>
      </c>
      <c r="S2861" s="6">
        <v>0</v>
      </c>
      <c r="T2861" s="5">
        <v>0</v>
      </c>
      <c r="U2861" s="5">
        <v>0</v>
      </c>
      <c r="V2861" s="5">
        <f t="shared" si="230"/>
        <v>34.4124999</v>
      </c>
      <c r="W2861" s="5">
        <f t="shared" si="226"/>
        <v>-34.4124999</v>
      </c>
      <c r="X2861" s="8">
        <f t="shared" si="227"/>
        <v>-1</v>
      </c>
      <c r="Y2861" s="4">
        <v>0</v>
      </c>
      <c r="Z2861" s="9" t="str">
        <f t="shared" si="228"/>
        <v>NA</v>
      </c>
      <c r="AA2861" s="10">
        <f t="shared" si="229"/>
        <v>0</v>
      </c>
    </row>
    <row r="2862" spans="1:27" x14ac:dyDescent="0.55000000000000004">
      <c r="A2862" s="3" t="s">
        <v>71</v>
      </c>
      <c r="B2862" s="3" t="s">
        <v>72</v>
      </c>
      <c r="C2862" s="3" t="s">
        <v>4651</v>
      </c>
      <c r="D2862" s="3" t="s">
        <v>216</v>
      </c>
      <c r="E2862" s="4" t="s">
        <v>47</v>
      </c>
      <c r="F2862" s="3" t="s">
        <v>262</v>
      </c>
      <c r="G2862" s="3" t="s">
        <v>263</v>
      </c>
      <c r="H2862" s="3" t="s">
        <v>34</v>
      </c>
      <c r="I2862" s="3" t="s">
        <v>77</v>
      </c>
      <c r="J2862" s="3" t="s">
        <v>36</v>
      </c>
      <c r="K2862" s="3" t="s">
        <v>61</v>
      </c>
      <c r="L2862" s="5">
        <v>6.25</v>
      </c>
      <c r="M2862" s="4">
        <v>10</v>
      </c>
      <c r="N2862" s="5">
        <v>34.549999999999997</v>
      </c>
      <c r="O2862" s="5">
        <v>3.4550000000000001</v>
      </c>
      <c r="P2862" s="4">
        <v>69</v>
      </c>
      <c r="Q2862" s="6">
        <v>14.492753623188401</v>
      </c>
      <c r="R2862" s="7">
        <v>1.99826086956522</v>
      </c>
      <c r="S2862" s="6">
        <v>0</v>
      </c>
      <c r="T2862" s="5">
        <v>0</v>
      </c>
      <c r="U2862" s="5">
        <v>0</v>
      </c>
      <c r="V2862" s="5">
        <f t="shared" si="230"/>
        <v>34.549999999999997</v>
      </c>
      <c r="W2862" s="5">
        <f t="shared" si="226"/>
        <v>-34.549999999999997</v>
      </c>
      <c r="X2862" s="8">
        <f t="shared" si="227"/>
        <v>-1</v>
      </c>
      <c r="Y2862" s="4">
        <v>0</v>
      </c>
      <c r="Z2862" s="9" t="str">
        <f t="shared" si="228"/>
        <v>NA</v>
      </c>
      <c r="AA2862" s="10">
        <f t="shared" si="229"/>
        <v>0</v>
      </c>
    </row>
    <row r="2863" spans="1:27" x14ac:dyDescent="0.55000000000000004">
      <c r="A2863" s="3" t="s">
        <v>71</v>
      </c>
      <c r="B2863" s="3" t="s">
        <v>72</v>
      </c>
      <c r="C2863" s="3" t="s">
        <v>4652</v>
      </c>
      <c r="D2863" s="3" t="s">
        <v>4393</v>
      </c>
      <c r="E2863" s="4" t="s">
        <v>47</v>
      </c>
      <c r="F2863" s="3" t="s">
        <v>194</v>
      </c>
      <c r="G2863" s="3" t="s">
        <v>3610</v>
      </c>
      <c r="H2863" s="3" t="s">
        <v>34</v>
      </c>
      <c r="I2863" s="3" t="s">
        <v>77</v>
      </c>
      <c r="J2863" s="3" t="s">
        <v>36</v>
      </c>
      <c r="K2863" s="3" t="s">
        <v>61</v>
      </c>
      <c r="L2863" s="5">
        <v>6.25</v>
      </c>
      <c r="M2863" s="4">
        <v>9</v>
      </c>
      <c r="N2863" s="5">
        <v>34.799999962500003</v>
      </c>
      <c r="O2863" s="5">
        <v>3.8666666625000001</v>
      </c>
      <c r="P2863" s="4">
        <v>240</v>
      </c>
      <c r="Q2863" s="6">
        <v>3.75</v>
      </c>
      <c r="R2863" s="7">
        <v>1.2835000000000001</v>
      </c>
      <c r="S2863" s="6">
        <v>0</v>
      </c>
      <c r="T2863" s="5">
        <v>0</v>
      </c>
      <c r="U2863" s="5">
        <v>0</v>
      </c>
      <c r="V2863" s="5">
        <f t="shared" si="230"/>
        <v>34.799999962500003</v>
      </c>
      <c r="W2863" s="5">
        <f t="shared" si="226"/>
        <v>-34.799999962500003</v>
      </c>
      <c r="X2863" s="8">
        <f t="shared" si="227"/>
        <v>-1</v>
      </c>
      <c r="Y2863" s="4">
        <v>0</v>
      </c>
      <c r="Z2863" s="9" t="str">
        <f t="shared" si="228"/>
        <v>NA</v>
      </c>
      <c r="AA2863" s="10">
        <f t="shared" si="229"/>
        <v>0</v>
      </c>
    </row>
    <row r="2864" spans="1:27" x14ac:dyDescent="0.55000000000000004">
      <c r="A2864" s="3" t="s">
        <v>71</v>
      </c>
      <c r="B2864" s="3" t="s">
        <v>72</v>
      </c>
      <c r="C2864" s="3" t="s">
        <v>4653</v>
      </c>
      <c r="D2864" s="3" t="s">
        <v>4654</v>
      </c>
      <c r="E2864" s="4" t="s">
        <v>47</v>
      </c>
      <c r="F2864" s="3" t="s">
        <v>173</v>
      </c>
      <c r="G2864" s="3" t="s">
        <v>3453</v>
      </c>
      <c r="H2864" s="3" t="s">
        <v>1071</v>
      </c>
      <c r="I2864" s="3" t="s">
        <v>77</v>
      </c>
      <c r="J2864" s="3" t="s">
        <v>36</v>
      </c>
      <c r="K2864" s="3" t="s">
        <v>42</v>
      </c>
      <c r="L2864" s="5">
        <v>6.25</v>
      </c>
      <c r="M2864" s="4">
        <v>9</v>
      </c>
      <c r="N2864" s="5">
        <v>34.9749999</v>
      </c>
      <c r="O2864" s="5">
        <v>3.8861110999999999</v>
      </c>
      <c r="P2864" s="4">
        <v>311</v>
      </c>
      <c r="Q2864" s="6">
        <v>2.8938906752411602</v>
      </c>
      <c r="R2864" s="7">
        <v>1.3922829581993601</v>
      </c>
      <c r="S2864" s="6">
        <v>0</v>
      </c>
      <c r="T2864" s="5">
        <v>0</v>
      </c>
      <c r="U2864" s="5">
        <v>0</v>
      </c>
      <c r="V2864" s="5">
        <f t="shared" si="230"/>
        <v>34.9749999</v>
      </c>
      <c r="W2864" s="5">
        <f t="shared" si="226"/>
        <v>-34.9749999</v>
      </c>
      <c r="X2864" s="8">
        <f t="shared" si="227"/>
        <v>-1</v>
      </c>
      <c r="Y2864" s="4">
        <v>0</v>
      </c>
      <c r="Z2864" s="9" t="str">
        <f t="shared" si="228"/>
        <v>NA</v>
      </c>
      <c r="AA2864" s="10">
        <f t="shared" si="229"/>
        <v>0</v>
      </c>
    </row>
    <row r="2865" spans="1:27" x14ac:dyDescent="0.55000000000000004">
      <c r="A2865" s="3" t="s">
        <v>71</v>
      </c>
      <c r="B2865" s="3" t="s">
        <v>72</v>
      </c>
      <c r="C2865" s="3" t="s">
        <v>4655</v>
      </c>
      <c r="D2865" s="3" t="s">
        <v>4656</v>
      </c>
      <c r="E2865" s="4" t="s">
        <v>47</v>
      </c>
      <c r="F2865" s="3" t="s">
        <v>173</v>
      </c>
      <c r="G2865" s="3" t="s">
        <v>3607</v>
      </c>
      <c r="H2865" s="3" t="s">
        <v>34</v>
      </c>
      <c r="I2865" s="3" t="s">
        <v>77</v>
      </c>
      <c r="J2865" s="3" t="s">
        <v>36</v>
      </c>
      <c r="K2865" s="3" t="s">
        <v>42</v>
      </c>
      <c r="L2865" s="5">
        <v>6.25</v>
      </c>
      <c r="M2865" s="4">
        <v>14</v>
      </c>
      <c r="N2865" s="5">
        <v>35.04999995</v>
      </c>
      <c r="O2865" s="5">
        <v>2.5035714250000001</v>
      </c>
      <c r="P2865" s="4">
        <v>403</v>
      </c>
      <c r="Q2865" s="6">
        <v>3.4739454094292799</v>
      </c>
      <c r="R2865" s="7">
        <v>1.5498759305210901</v>
      </c>
      <c r="S2865" s="6">
        <v>0</v>
      </c>
      <c r="T2865" s="5">
        <v>0</v>
      </c>
      <c r="U2865" s="5">
        <v>0</v>
      </c>
      <c r="V2865" s="5">
        <f t="shared" si="230"/>
        <v>35.04999995</v>
      </c>
      <c r="W2865" s="5">
        <f t="shared" si="226"/>
        <v>-35.04999995</v>
      </c>
      <c r="X2865" s="8">
        <f t="shared" si="227"/>
        <v>-1</v>
      </c>
      <c r="Y2865" s="4">
        <v>0</v>
      </c>
      <c r="Z2865" s="9" t="str">
        <f t="shared" si="228"/>
        <v>NA</v>
      </c>
      <c r="AA2865" s="10">
        <f t="shared" si="229"/>
        <v>0</v>
      </c>
    </row>
    <row r="2866" spans="1:27" x14ac:dyDescent="0.55000000000000004">
      <c r="A2866" s="3" t="s">
        <v>71</v>
      </c>
      <c r="B2866" s="3" t="s">
        <v>72</v>
      </c>
      <c r="C2866" s="3" t="s">
        <v>4657</v>
      </c>
      <c r="D2866" s="3" t="s">
        <v>3538</v>
      </c>
      <c r="E2866" s="4" t="s">
        <v>47</v>
      </c>
      <c r="F2866" s="3" t="s">
        <v>32</v>
      </c>
      <c r="G2866" s="3" t="s">
        <v>685</v>
      </c>
      <c r="H2866" s="3" t="s">
        <v>34</v>
      </c>
      <c r="I2866" s="3" t="s">
        <v>77</v>
      </c>
      <c r="J2866" s="3" t="s">
        <v>36</v>
      </c>
      <c r="K2866" s="3" t="s">
        <v>61</v>
      </c>
      <c r="L2866" s="5">
        <v>6.25</v>
      </c>
      <c r="M2866" s="4">
        <v>18</v>
      </c>
      <c r="N2866" s="5">
        <v>35.399999925000003</v>
      </c>
      <c r="O2866" s="5">
        <v>1.9666666625000002</v>
      </c>
      <c r="P2866" s="4">
        <v>834</v>
      </c>
      <c r="Q2866" s="6">
        <v>2.1582733812949599</v>
      </c>
      <c r="R2866" s="7">
        <v>3.1384892086330902</v>
      </c>
      <c r="S2866" s="6">
        <v>0</v>
      </c>
      <c r="T2866" s="5">
        <v>0</v>
      </c>
      <c r="U2866" s="5">
        <v>0</v>
      </c>
      <c r="V2866" s="5">
        <f t="shared" si="230"/>
        <v>35.399999925000003</v>
      </c>
      <c r="W2866" s="5">
        <f t="shared" si="226"/>
        <v>-35.399999925000003</v>
      </c>
      <c r="X2866" s="8">
        <f t="shared" si="227"/>
        <v>-1</v>
      </c>
      <c r="Y2866" s="4">
        <v>0</v>
      </c>
      <c r="Z2866" s="9" t="str">
        <f t="shared" si="228"/>
        <v>NA</v>
      </c>
      <c r="AA2866" s="10">
        <f t="shared" si="229"/>
        <v>0</v>
      </c>
    </row>
    <row r="2867" spans="1:27" x14ac:dyDescent="0.55000000000000004">
      <c r="A2867" s="3" t="s">
        <v>71</v>
      </c>
      <c r="B2867" s="3" t="s">
        <v>72</v>
      </c>
      <c r="C2867" s="3" t="s">
        <v>4658</v>
      </c>
      <c r="D2867" s="3" t="s">
        <v>4659</v>
      </c>
      <c r="E2867" s="4" t="s">
        <v>47</v>
      </c>
      <c r="F2867" s="3" t="s">
        <v>173</v>
      </c>
      <c r="G2867" s="3" t="s">
        <v>2718</v>
      </c>
      <c r="H2867" s="3" t="s">
        <v>34</v>
      </c>
      <c r="I2867" s="3" t="s">
        <v>77</v>
      </c>
      <c r="J2867" s="3" t="s">
        <v>36</v>
      </c>
      <c r="K2867" s="3" t="s">
        <v>42</v>
      </c>
      <c r="L2867" s="5">
        <v>6.25</v>
      </c>
      <c r="M2867" s="4">
        <v>19</v>
      </c>
      <c r="N2867" s="5">
        <v>36.162499787499996</v>
      </c>
      <c r="O2867" s="5">
        <v>1.9032894624999999</v>
      </c>
      <c r="P2867" s="4">
        <v>319</v>
      </c>
      <c r="Q2867" s="6">
        <v>5.9561128526645799</v>
      </c>
      <c r="R2867" s="7">
        <v>2.8068965517241402</v>
      </c>
      <c r="S2867" s="6">
        <v>0</v>
      </c>
      <c r="T2867" s="5">
        <v>0</v>
      </c>
      <c r="U2867" s="5">
        <v>0</v>
      </c>
      <c r="V2867" s="5">
        <f t="shared" si="230"/>
        <v>36.162499787499996</v>
      </c>
      <c r="W2867" s="5">
        <f t="shared" si="226"/>
        <v>-36.162499787499996</v>
      </c>
      <c r="X2867" s="8">
        <f t="shared" si="227"/>
        <v>-1</v>
      </c>
      <c r="Y2867" s="4">
        <v>0</v>
      </c>
      <c r="Z2867" s="9" t="str">
        <f t="shared" si="228"/>
        <v>NA</v>
      </c>
      <c r="AA2867" s="10">
        <f t="shared" si="229"/>
        <v>0</v>
      </c>
    </row>
    <row r="2868" spans="1:27" x14ac:dyDescent="0.55000000000000004">
      <c r="A2868" s="3" t="s">
        <v>71</v>
      </c>
      <c r="B2868" s="3" t="s">
        <v>72</v>
      </c>
      <c r="C2868" s="3" t="s">
        <v>4660</v>
      </c>
      <c r="D2868" s="3" t="s">
        <v>301</v>
      </c>
      <c r="E2868" s="4" t="s">
        <v>47</v>
      </c>
      <c r="F2868" s="3" t="s">
        <v>113</v>
      </c>
      <c r="G2868" s="3" t="s">
        <v>2827</v>
      </c>
      <c r="H2868" s="3" t="s">
        <v>34</v>
      </c>
      <c r="I2868" s="3" t="s">
        <v>77</v>
      </c>
      <c r="J2868" s="3" t="s">
        <v>36</v>
      </c>
      <c r="K2868" s="3" t="s">
        <v>42</v>
      </c>
      <c r="L2868" s="5">
        <v>6.25</v>
      </c>
      <c r="M2868" s="4">
        <v>18</v>
      </c>
      <c r="N2868" s="5">
        <v>36.199999800000001</v>
      </c>
      <c r="O2868" s="5">
        <v>2.0111110999999999</v>
      </c>
      <c r="P2868" s="4">
        <v>534</v>
      </c>
      <c r="Q2868" s="6">
        <v>3.3707865168539302</v>
      </c>
      <c r="R2868" s="7">
        <v>3.1318352059925099</v>
      </c>
      <c r="S2868" s="6">
        <v>0</v>
      </c>
      <c r="T2868" s="5">
        <v>0</v>
      </c>
      <c r="U2868" s="5">
        <v>0</v>
      </c>
      <c r="V2868" s="5">
        <f t="shared" si="230"/>
        <v>36.199999800000001</v>
      </c>
      <c r="W2868" s="5">
        <f t="shared" si="226"/>
        <v>-36.199999800000001</v>
      </c>
      <c r="X2868" s="8">
        <f t="shared" si="227"/>
        <v>-1</v>
      </c>
      <c r="Y2868" s="4">
        <v>0</v>
      </c>
      <c r="Z2868" s="9" t="str">
        <f t="shared" si="228"/>
        <v>NA</v>
      </c>
      <c r="AA2868" s="10">
        <f t="shared" si="229"/>
        <v>0</v>
      </c>
    </row>
    <row r="2869" spans="1:27" x14ac:dyDescent="0.55000000000000004">
      <c r="A2869" s="3" t="s">
        <v>71</v>
      </c>
      <c r="B2869" s="3" t="s">
        <v>72</v>
      </c>
      <c r="C2869" s="3" t="s">
        <v>4661</v>
      </c>
      <c r="D2869" s="3" t="s">
        <v>121</v>
      </c>
      <c r="E2869" s="4" t="s">
        <v>47</v>
      </c>
      <c r="F2869" s="3" t="s">
        <v>262</v>
      </c>
      <c r="G2869" s="3" t="s">
        <v>263</v>
      </c>
      <c r="H2869" s="3" t="s">
        <v>34</v>
      </c>
      <c r="I2869" s="3" t="s">
        <v>77</v>
      </c>
      <c r="J2869" s="3" t="s">
        <v>36</v>
      </c>
      <c r="K2869" s="3" t="s">
        <v>61</v>
      </c>
      <c r="L2869" s="5">
        <v>6.25</v>
      </c>
      <c r="M2869" s="4">
        <v>12</v>
      </c>
      <c r="N2869" s="5">
        <v>36.6624999</v>
      </c>
      <c r="O2869" s="5">
        <v>3.0552083250000002</v>
      </c>
      <c r="P2869" s="4">
        <v>275</v>
      </c>
      <c r="Q2869" s="6">
        <v>4.3636363636363598</v>
      </c>
      <c r="R2869" s="7">
        <v>1.41916363636364</v>
      </c>
      <c r="S2869" s="6">
        <v>0</v>
      </c>
      <c r="T2869" s="5">
        <v>0</v>
      </c>
      <c r="U2869" s="5">
        <v>0</v>
      </c>
      <c r="V2869" s="5">
        <f t="shared" si="230"/>
        <v>36.6624999</v>
      </c>
      <c r="W2869" s="5">
        <f t="shared" si="226"/>
        <v>-36.6624999</v>
      </c>
      <c r="X2869" s="8">
        <f t="shared" si="227"/>
        <v>-1</v>
      </c>
      <c r="Y2869" s="4">
        <v>0</v>
      </c>
      <c r="Z2869" s="9" t="str">
        <f t="shared" si="228"/>
        <v>NA</v>
      </c>
      <c r="AA2869" s="10">
        <f t="shared" si="229"/>
        <v>0</v>
      </c>
    </row>
    <row r="2870" spans="1:27" x14ac:dyDescent="0.55000000000000004">
      <c r="A2870" s="3" t="s">
        <v>71</v>
      </c>
      <c r="B2870" s="3" t="s">
        <v>72</v>
      </c>
      <c r="C2870" s="3" t="s">
        <v>4662</v>
      </c>
      <c r="D2870" s="3" t="s">
        <v>3692</v>
      </c>
      <c r="E2870" s="4" t="s">
        <v>47</v>
      </c>
      <c r="F2870" s="3" t="s">
        <v>173</v>
      </c>
      <c r="G2870" s="3" t="s">
        <v>3132</v>
      </c>
      <c r="H2870" s="3" t="s">
        <v>34</v>
      </c>
      <c r="I2870" s="3" t="s">
        <v>77</v>
      </c>
      <c r="J2870" s="3" t="s">
        <v>36</v>
      </c>
      <c r="K2870" s="3" t="s">
        <v>42</v>
      </c>
      <c r="L2870" s="5">
        <v>6.25</v>
      </c>
      <c r="M2870" s="4">
        <v>15</v>
      </c>
      <c r="N2870" s="5">
        <v>36.75</v>
      </c>
      <c r="O2870" s="5">
        <v>2.4500000000000002</v>
      </c>
      <c r="P2870" s="4">
        <v>1265</v>
      </c>
      <c r="Q2870" s="6">
        <v>1.1857707509881401</v>
      </c>
      <c r="R2870" s="7">
        <v>2.0232411067193699</v>
      </c>
      <c r="S2870" s="6">
        <v>0</v>
      </c>
      <c r="T2870" s="5">
        <v>0</v>
      </c>
      <c r="U2870" s="5">
        <v>0</v>
      </c>
      <c r="V2870" s="5">
        <f t="shared" si="230"/>
        <v>36.75</v>
      </c>
      <c r="W2870" s="5">
        <f t="shared" si="226"/>
        <v>-36.75</v>
      </c>
      <c r="X2870" s="8">
        <f t="shared" si="227"/>
        <v>-1</v>
      </c>
      <c r="Y2870" s="4">
        <v>0</v>
      </c>
      <c r="Z2870" s="9" t="str">
        <f t="shared" si="228"/>
        <v>NA</v>
      </c>
      <c r="AA2870" s="10">
        <f t="shared" si="229"/>
        <v>0</v>
      </c>
    </row>
    <row r="2871" spans="1:27" x14ac:dyDescent="0.55000000000000004">
      <c r="A2871" s="3" t="s">
        <v>71</v>
      </c>
      <c r="B2871" s="3" t="s">
        <v>72</v>
      </c>
      <c r="C2871" s="3" t="s">
        <v>4663</v>
      </c>
      <c r="D2871" s="3" t="s">
        <v>564</v>
      </c>
      <c r="E2871" s="4" t="s">
        <v>47</v>
      </c>
      <c r="F2871" s="3" t="s">
        <v>32</v>
      </c>
      <c r="G2871" s="3" t="s">
        <v>697</v>
      </c>
      <c r="H2871" s="3" t="s">
        <v>34</v>
      </c>
      <c r="I2871" s="3" t="s">
        <v>77</v>
      </c>
      <c r="J2871" s="3" t="s">
        <v>36</v>
      </c>
      <c r="K2871" s="3" t="s">
        <v>42</v>
      </c>
      <c r="L2871" s="5">
        <v>6.25</v>
      </c>
      <c r="M2871" s="4">
        <v>33</v>
      </c>
      <c r="N2871" s="5">
        <v>36.912499799999999</v>
      </c>
      <c r="O2871" s="5">
        <v>1.1185605999999999</v>
      </c>
      <c r="P2871" s="4">
        <v>911</v>
      </c>
      <c r="Q2871" s="6">
        <v>3.6223929747530201</v>
      </c>
      <c r="R2871" s="7">
        <v>5.4993413830954996</v>
      </c>
      <c r="S2871" s="6">
        <v>0</v>
      </c>
      <c r="T2871" s="5">
        <v>0</v>
      </c>
      <c r="U2871" s="5">
        <v>0</v>
      </c>
      <c r="V2871" s="5">
        <f t="shared" si="230"/>
        <v>36.912499799999999</v>
      </c>
      <c r="W2871" s="5">
        <f t="shared" si="226"/>
        <v>-36.912499799999999</v>
      </c>
      <c r="X2871" s="8">
        <f t="shared" si="227"/>
        <v>-1</v>
      </c>
      <c r="Y2871" s="4">
        <v>0</v>
      </c>
      <c r="Z2871" s="9" t="str">
        <f t="shared" si="228"/>
        <v>NA</v>
      </c>
      <c r="AA2871" s="10">
        <f t="shared" si="229"/>
        <v>0</v>
      </c>
    </row>
    <row r="2872" spans="1:27" x14ac:dyDescent="0.55000000000000004">
      <c r="A2872" s="3" t="s">
        <v>71</v>
      </c>
      <c r="B2872" s="3" t="s">
        <v>72</v>
      </c>
      <c r="C2872" s="3" t="s">
        <v>4664</v>
      </c>
      <c r="D2872" s="3" t="s">
        <v>2945</v>
      </c>
      <c r="E2872" s="4" t="s">
        <v>47</v>
      </c>
      <c r="F2872" s="3" t="s">
        <v>104</v>
      </c>
      <c r="G2872" s="3" t="s">
        <v>105</v>
      </c>
      <c r="H2872" s="3" t="s">
        <v>34</v>
      </c>
      <c r="I2872" s="3" t="s">
        <v>77</v>
      </c>
      <c r="J2872" s="3" t="s">
        <v>36</v>
      </c>
      <c r="K2872" s="3" t="s">
        <v>37</v>
      </c>
      <c r="L2872" s="5">
        <v>6.25</v>
      </c>
      <c r="M2872" s="4">
        <v>20</v>
      </c>
      <c r="N2872" s="5">
        <v>37.712499999999999</v>
      </c>
      <c r="O2872" s="5">
        <v>1.8856250000000001</v>
      </c>
      <c r="P2872" s="4">
        <v>197</v>
      </c>
      <c r="Q2872" s="6">
        <v>10.1522842639594</v>
      </c>
      <c r="R2872" s="7">
        <v>1.1562944162436499</v>
      </c>
      <c r="S2872" s="6">
        <v>0</v>
      </c>
      <c r="T2872" s="5">
        <v>0</v>
      </c>
      <c r="U2872" s="5">
        <v>0</v>
      </c>
      <c r="V2872" s="5">
        <f t="shared" si="230"/>
        <v>37.712499999999999</v>
      </c>
      <c r="W2872" s="5">
        <f t="shared" si="226"/>
        <v>-37.712499999999999</v>
      </c>
      <c r="X2872" s="8">
        <f t="shared" si="227"/>
        <v>-1</v>
      </c>
      <c r="Y2872" s="4">
        <v>0</v>
      </c>
      <c r="Z2872" s="9" t="str">
        <f t="shared" si="228"/>
        <v>NA</v>
      </c>
      <c r="AA2872" s="10">
        <f t="shared" si="229"/>
        <v>0</v>
      </c>
    </row>
    <row r="2873" spans="1:27" x14ac:dyDescent="0.55000000000000004">
      <c r="A2873" s="3" t="s">
        <v>71</v>
      </c>
      <c r="B2873" s="3" t="s">
        <v>72</v>
      </c>
      <c r="C2873" s="3" t="s">
        <v>4665</v>
      </c>
      <c r="D2873" s="3" t="s">
        <v>255</v>
      </c>
      <c r="E2873" s="4" t="s">
        <v>47</v>
      </c>
      <c r="F2873" s="3" t="s">
        <v>137</v>
      </c>
      <c r="G2873" s="3" t="s">
        <v>138</v>
      </c>
      <c r="H2873" s="3" t="s">
        <v>34</v>
      </c>
      <c r="I2873" s="3" t="s">
        <v>77</v>
      </c>
      <c r="J2873" s="3" t="s">
        <v>36</v>
      </c>
      <c r="K2873" s="3" t="s">
        <v>42</v>
      </c>
      <c r="L2873" s="5">
        <v>6.25</v>
      </c>
      <c r="M2873" s="4">
        <v>16</v>
      </c>
      <c r="N2873" s="5">
        <v>37.825000000000003</v>
      </c>
      <c r="O2873" s="5">
        <v>2.3640625000000002</v>
      </c>
      <c r="P2873" s="4">
        <v>182</v>
      </c>
      <c r="Q2873" s="6">
        <v>8.7912087912087902</v>
      </c>
      <c r="R2873" s="7">
        <v>1.3115934065934101</v>
      </c>
      <c r="S2873" s="6">
        <v>0</v>
      </c>
      <c r="T2873" s="5">
        <v>0</v>
      </c>
      <c r="U2873" s="5">
        <v>0</v>
      </c>
      <c r="V2873" s="5">
        <f t="shared" si="230"/>
        <v>37.825000000000003</v>
      </c>
      <c r="W2873" s="5">
        <f t="shared" si="226"/>
        <v>-37.825000000000003</v>
      </c>
      <c r="X2873" s="8">
        <f t="shared" si="227"/>
        <v>-1</v>
      </c>
      <c r="Y2873" s="4">
        <v>0</v>
      </c>
      <c r="Z2873" s="9" t="str">
        <f t="shared" si="228"/>
        <v>NA</v>
      </c>
      <c r="AA2873" s="10">
        <f t="shared" si="229"/>
        <v>0</v>
      </c>
    </row>
    <row r="2874" spans="1:27" x14ac:dyDescent="0.55000000000000004">
      <c r="A2874" s="3" t="s">
        <v>71</v>
      </c>
      <c r="B2874" s="3" t="s">
        <v>72</v>
      </c>
      <c r="C2874" s="3" t="s">
        <v>4666</v>
      </c>
      <c r="D2874" s="3" t="s">
        <v>3821</v>
      </c>
      <c r="E2874" s="4" t="s">
        <v>47</v>
      </c>
      <c r="F2874" s="3" t="s">
        <v>125</v>
      </c>
      <c r="G2874" s="3" t="s">
        <v>126</v>
      </c>
      <c r="H2874" s="3" t="s">
        <v>34</v>
      </c>
      <c r="I2874" s="3" t="s">
        <v>77</v>
      </c>
      <c r="J2874" s="3" t="s">
        <v>36</v>
      </c>
      <c r="K2874" s="3" t="s">
        <v>61</v>
      </c>
      <c r="L2874" s="5">
        <v>6.25</v>
      </c>
      <c r="M2874" s="4">
        <v>12</v>
      </c>
      <c r="N2874" s="5">
        <v>37.987499999999997</v>
      </c>
      <c r="O2874" s="5">
        <v>3.1656249999999999</v>
      </c>
      <c r="P2874" s="4">
        <v>633</v>
      </c>
      <c r="Q2874" s="6">
        <v>1.8957345971563999</v>
      </c>
      <c r="R2874" s="7">
        <v>4.9319905213270099</v>
      </c>
      <c r="S2874" s="6">
        <v>0</v>
      </c>
      <c r="T2874" s="5">
        <v>0</v>
      </c>
      <c r="U2874" s="5">
        <v>0</v>
      </c>
      <c r="V2874" s="5">
        <f t="shared" si="230"/>
        <v>37.987499999999997</v>
      </c>
      <c r="W2874" s="5">
        <f t="shared" si="226"/>
        <v>-37.987499999999997</v>
      </c>
      <c r="X2874" s="8">
        <f t="shared" si="227"/>
        <v>-1</v>
      </c>
      <c r="Y2874" s="4">
        <v>0</v>
      </c>
      <c r="Z2874" s="9" t="str">
        <f t="shared" si="228"/>
        <v>NA</v>
      </c>
      <c r="AA2874" s="10">
        <f t="shared" si="229"/>
        <v>0</v>
      </c>
    </row>
    <row r="2875" spans="1:27" x14ac:dyDescent="0.55000000000000004">
      <c r="A2875" s="3" t="s">
        <v>71</v>
      </c>
      <c r="B2875" s="3" t="s">
        <v>72</v>
      </c>
      <c r="C2875" s="3" t="s">
        <v>4667</v>
      </c>
      <c r="D2875" s="3" t="s">
        <v>511</v>
      </c>
      <c r="E2875" s="4" t="s">
        <v>47</v>
      </c>
      <c r="F2875" s="3" t="s">
        <v>137</v>
      </c>
      <c r="G2875" s="3" t="s">
        <v>138</v>
      </c>
      <c r="H2875" s="3" t="s">
        <v>34</v>
      </c>
      <c r="I2875" s="3" t="s">
        <v>77</v>
      </c>
      <c r="J2875" s="3" t="s">
        <v>36</v>
      </c>
      <c r="K2875" s="3" t="s">
        <v>42</v>
      </c>
      <c r="L2875" s="5">
        <v>6.25</v>
      </c>
      <c r="M2875" s="4">
        <v>16</v>
      </c>
      <c r="N2875" s="5">
        <v>38.15</v>
      </c>
      <c r="O2875" s="5">
        <v>2.3843749999999999</v>
      </c>
      <c r="P2875" s="4">
        <v>2136</v>
      </c>
      <c r="Q2875" s="6">
        <v>0.74906367041198496</v>
      </c>
      <c r="R2875" s="7">
        <v>1.5636423220973801</v>
      </c>
      <c r="S2875" s="6">
        <v>0</v>
      </c>
      <c r="T2875" s="5">
        <v>0</v>
      </c>
      <c r="U2875" s="5">
        <v>0</v>
      </c>
      <c r="V2875" s="5">
        <f t="shared" si="230"/>
        <v>38.15</v>
      </c>
      <c r="W2875" s="5">
        <f t="shared" si="226"/>
        <v>-38.15</v>
      </c>
      <c r="X2875" s="8">
        <f t="shared" si="227"/>
        <v>-1</v>
      </c>
      <c r="Y2875" s="4">
        <v>0</v>
      </c>
      <c r="Z2875" s="9" t="str">
        <f t="shared" si="228"/>
        <v>NA</v>
      </c>
      <c r="AA2875" s="10">
        <f t="shared" si="229"/>
        <v>0</v>
      </c>
    </row>
    <row r="2876" spans="1:27" x14ac:dyDescent="0.55000000000000004">
      <c r="A2876" s="3" t="s">
        <v>71</v>
      </c>
      <c r="B2876" s="3" t="s">
        <v>72</v>
      </c>
      <c r="C2876" s="3" t="s">
        <v>4668</v>
      </c>
      <c r="D2876" s="3" t="s">
        <v>2835</v>
      </c>
      <c r="E2876" s="4" t="s">
        <v>47</v>
      </c>
      <c r="F2876" s="3" t="s">
        <v>173</v>
      </c>
      <c r="G2876" s="3" t="s">
        <v>474</v>
      </c>
      <c r="H2876" s="3" t="s">
        <v>34</v>
      </c>
      <c r="I2876" s="3" t="s">
        <v>77</v>
      </c>
      <c r="J2876" s="3" t="s">
        <v>36</v>
      </c>
      <c r="K2876" s="3" t="s">
        <v>42</v>
      </c>
      <c r="L2876" s="5">
        <v>6.25</v>
      </c>
      <c r="M2876" s="4">
        <v>15</v>
      </c>
      <c r="N2876" s="5">
        <v>38.387499937500003</v>
      </c>
      <c r="O2876" s="5">
        <v>2.5591666625</v>
      </c>
      <c r="P2876" s="4">
        <v>142</v>
      </c>
      <c r="Q2876" s="6">
        <v>10.563380281690099</v>
      </c>
      <c r="R2876" s="7">
        <v>1.8852112676056301</v>
      </c>
      <c r="S2876" s="6">
        <v>0</v>
      </c>
      <c r="T2876" s="5">
        <v>0</v>
      </c>
      <c r="U2876" s="5">
        <v>0</v>
      </c>
      <c r="V2876" s="5">
        <f t="shared" si="230"/>
        <v>38.387499937500003</v>
      </c>
      <c r="W2876" s="5">
        <f t="shared" si="226"/>
        <v>-38.387499937500003</v>
      </c>
      <c r="X2876" s="8">
        <f t="shared" si="227"/>
        <v>-1</v>
      </c>
      <c r="Y2876" s="4">
        <v>0</v>
      </c>
      <c r="Z2876" s="9" t="str">
        <f t="shared" si="228"/>
        <v>NA</v>
      </c>
      <c r="AA2876" s="10">
        <f t="shared" si="229"/>
        <v>0</v>
      </c>
    </row>
    <row r="2877" spans="1:27" x14ac:dyDescent="0.55000000000000004">
      <c r="A2877" s="3" t="s">
        <v>71</v>
      </c>
      <c r="B2877" s="3" t="s">
        <v>72</v>
      </c>
      <c r="C2877" s="3" t="s">
        <v>4669</v>
      </c>
      <c r="D2877" s="3" t="s">
        <v>4670</v>
      </c>
      <c r="E2877" s="4" t="s">
        <v>47</v>
      </c>
      <c r="F2877" s="3" t="s">
        <v>173</v>
      </c>
      <c r="G2877" s="3" t="s">
        <v>4483</v>
      </c>
      <c r="H2877" s="3" t="s">
        <v>34</v>
      </c>
      <c r="I2877" s="3" t="s">
        <v>77</v>
      </c>
      <c r="J2877" s="3" t="s">
        <v>36</v>
      </c>
      <c r="K2877" s="3" t="s">
        <v>42</v>
      </c>
      <c r="L2877" s="5">
        <v>6.25</v>
      </c>
      <c r="M2877" s="4">
        <v>14</v>
      </c>
      <c r="N2877" s="5">
        <v>38.512499900000002</v>
      </c>
      <c r="O2877" s="5">
        <v>2.7508928500000001</v>
      </c>
      <c r="P2877" s="4">
        <v>382</v>
      </c>
      <c r="Q2877" s="6">
        <v>3.66492146596859</v>
      </c>
      <c r="R2877" s="7">
        <v>1.26910994764398</v>
      </c>
      <c r="S2877" s="6">
        <v>0</v>
      </c>
      <c r="T2877" s="5">
        <v>0</v>
      </c>
      <c r="U2877" s="5">
        <v>0</v>
      </c>
      <c r="V2877" s="5">
        <f t="shared" si="230"/>
        <v>38.512499900000002</v>
      </c>
      <c r="W2877" s="5">
        <f t="shared" si="226"/>
        <v>-38.512499900000002</v>
      </c>
      <c r="X2877" s="8">
        <f t="shared" si="227"/>
        <v>-1</v>
      </c>
      <c r="Y2877" s="4">
        <v>0</v>
      </c>
      <c r="Z2877" s="9" t="str">
        <f t="shared" si="228"/>
        <v>NA</v>
      </c>
      <c r="AA2877" s="10">
        <f t="shared" si="229"/>
        <v>0</v>
      </c>
    </row>
    <row r="2878" spans="1:27" x14ac:dyDescent="0.55000000000000004">
      <c r="A2878" s="3" t="s">
        <v>71</v>
      </c>
      <c r="B2878" s="3" t="s">
        <v>72</v>
      </c>
      <c r="C2878" s="3" t="s">
        <v>4671</v>
      </c>
      <c r="D2878" s="3" t="s">
        <v>785</v>
      </c>
      <c r="E2878" s="4" t="s">
        <v>47</v>
      </c>
      <c r="F2878" s="3" t="s">
        <v>40</v>
      </c>
      <c r="G2878" s="3" t="s">
        <v>2987</v>
      </c>
      <c r="H2878" s="3" t="s">
        <v>34</v>
      </c>
      <c r="I2878" s="3" t="s">
        <v>77</v>
      </c>
      <c r="J2878" s="3" t="s">
        <v>36</v>
      </c>
      <c r="K2878" s="3" t="s">
        <v>42</v>
      </c>
      <c r="L2878" s="5">
        <v>6.25</v>
      </c>
      <c r="M2878" s="4">
        <v>12</v>
      </c>
      <c r="N2878" s="5">
        <v>38.549999999999997</v>
      </c>
      <c r="O2878" s="5">
        <v>3.2124999999999999</v>
      </c>
      <c r="P2878" s="4">
        <v>162</v>
      </c>
      <c r="Q2878" s="6">
        <v>7.4074074074074101</v>
      </c>
      <c r="R2878" s="7">
        <v>1.1614197530864201</v>
      </c>
      <c r="S2878" s="6">
        <v>0</v>
      </c>
      <c r="T2878" s="5">
        <v>0</v>
      </c>
      <c r="U2878" s="5">
        <v>0</v>
      </c>
      <c r="V2878" s="5">
        <f t="shared" si="230"/>
        <v>38.549999999999997</v>
      </c>
      <c r="W2878" s="5">
        <f t="shared" si="226"/>
        <v>-38.549999999999997</v>
      </c>
      <c r="X2878" s="8">
        <f t="shared" si="227"/>
        <v>-1</v>
      </c>
      <c r="Y2878" s="4">
        <v>0</v>
      </c>
      <c r="Z2878" s="9" t="str">
        <f t="shared" si="228"/>
        <v>NA</v>
      </c>
      <c r="AA2878" s="10">
        <f t="shared" si="229"/>
        <v>0</v>
      </c>
    </row>
    <row r="2879" spans="1:27" x14ac:dyDescent="0.55000000000000004">
      <c r="A2879" s="3" t="s">
        <v>71</v>
      </c>
      <c r="B2879" s="3" t="s">
        <v>72</v>
      </c>
      <c r="C2879" s="3" t="s">
        <v>4672</v>
      </c>
      <c r="D2879" s="3" t="s">
        <v>3474</v>
      </c>
      <c r="E2879" s="4" t="s">
        <v>47</v>
      </c>
      <c r="F2879" s="3" t="s">
        <v>32</v>
      </c>
      <c r="G2879" s="3" t="s">
        <v>33</v>
      </c>
      <c r="H2879" s="3" t="s">
        <v>34</v>
      </c>
      <c r="I2879" s="3" t="s">
        <v>77</v>
      </c>
      <c r="J2879" s="3" t="s">
        <v>36</v>
      </c>
      <c r="K2879" s="3" t="s">
        <v>42</v>
      </c>
      <c r="L2879" s="5">
        <v>6.25</v>
      </c>
      <c r="M2879" s="4">
        <v>28</v>
      </c>
      <c r="N2879" s="5">
        <v>38.562499849999995</v>
      </c>
      <c r="O2879" s="5">
        <v>1.3772321374999998</v>
      </c>
      <c r="P2879" s="4">
        <v>1014</v>
      </c>
      <c r="Q2879" s="6">
        <v>2.7613412228796799</v>
      </c>
      <c r="R2879" s="7">
        <v>3.3301775147928998</v>
      </c>
      <c r="S2879" s="6">
        <v>0</v>
      </c>
      <c r="T2879" s="5">
        <v>0</v>
      </c>
      <c r="U2879" s="5">
        <v>0</v>
      </c>
      <c r="V2879" s="5">
        <f t="shared" si="230"/>
        <v>38.562499849999995</v>
      </c>
      <c r="W2879" s="5">
        <f t="shared" si="226"/>
        <v>-38.562499849999995</v>
      </c>
      <c r="X2879" s="8">
        <f t="shared" si="227"/>
        <v>-1</v>
      </c>
      <c r="Y2879" s="4">
        <v>0</v>
      </c>
      <c r="Z2879" s="9" t="str">
        <f t="shared" si="228"/>
        <v>NA</v>
      </c>
      <c r="AA2879" s="10">
        <f t="shared" si="229"/>
        <v>0</v>
      </c>
    </row>
    <row r="2880" spans="1:27" x14ac:dyDescent="0.55000000000000004">
      <c r="A2880" s="3" t="s">
        <v>71</v>
      </c>
      <c r="B2880" s="3" t="s">
        <v>72</v>
      </c>
      <c r="C2880" s="3" t="s">
        <v>4673</v>
      </c>
      <c r="D2880" s="3" t="s">
        <v>4674</v>
      </c>
      <c r="E2880" s="4" t="s">
        <v>47</v>
      </c>
      <c r="F2880" s="3" t="s">
        <v>32</v>
      </c>
      <c r="G2880" s="3" t="s">
        <v>2686</v>
      </c>
      <c r="H2880" s="3" t="s">
        <v>34</v>
      </c>
      <c r="I2880" s="3" t="s">
        <v>77</v>
      </c>
      <c r="J2880" s="3" t="s">
        <v>36</v>
      </c>
      <c r="K2880" s="3" t="s">
        <v>61</v>
      </c>
      <c r="L2880" s="5">
        <v>6.25</v>
      </c>
      <c r="M2880" s="4">
        <v>20</v>
      </c>
      <c r="N2880" s="5">
        <v>38.700000000000003</v>
      </c>
      <c r="O2880" s="5">
        <v>1.9350000000000001</v>
      </c>
      <c r="P2880" s="4">
        <v>480</v>
      </c>
      <c r="Q2880" s="6">
        <v>4.1666666666666696</v>
      </c>
      <c r="R2880" s="7">
        <v>1.9877083333333301</v>
      </c>
      <c r="S2880" s="6">
        <v>0</v>
      </c>
      <c r="T2880" s="5">
        <v>0</v>
      </c>
      <c r="U2880" s="5">
        <v>0</v>
      </c>
      <c r="V2880" s="5">
        <f t="shared" si="230"/>
        <v>38.700000000000003</v>
      </c>
      <c r="W2880" s="5">
        <f t="shared" si="226"/>
        <v>-38.700000000000003</v>
      </c>
      <c r="X2880" s="8">
        <f t="shared" si="227"/>
        <v>-1</v>
      </c>
      <c r="Y2880" s="4">
        <v>0</v>
      </c>
      <c r="Z2880" s="9" t="str">
        <f t="shared" si="228"/>
        <v>NA</v>
      </c>
      <c r="AA2880" s="10">
        <f t="shared" si="229"/>
        <v>0</v>
      </c>
    </row>
    <row r="2881" spans="1:27" x14ac:dyDescent="0.55000000000000004">
      <c r="A2881" s="3" t="s">
        <v>71</v>
      </c>
      <c r="B2881" s="3" t="s">
        <v>72</v>
      </c>
      <c r="C2881" s="3" t="s">
        <v>4675</v>
      </c>
      <c r="D2881" s="3" t="s">
        <v>539</v>
      </c>
      <c r="E2881" s="4" t="s">
        <v>47</v>
      </c>
      <c r="F2881" s="3" t="s">
        <v>32</v>
      </c>
      <c r="G2881" s="3" t="s">
        <v>697</v>
      </c>
      <c r="H2881" s="3" t="s">
        <v>34</v>
      </c>
      <c r="I2881" s="3" t="s">
        <v>77</v>
      </c>
      <c r="J2881" s="3" t="s">
        <v>36</v>
      </c>
      <c r="K2881" s="3" t="s">
        <v>42</v>
      </c>
      <c r="L2881" s="5">
        <v>6.25</v>
      </c>
      <c r="M2881" s="4">
        <v>14</v>
      </c>
      <c r="N2881" s="5">
        <v>39.249999949999996</v>
      </c>
      <c r="O2881" s="5">
        <v>2.8035714249999999</v>
      </c>
      <c r="P2881" s="4">
        <v>3019</v>
      </c>
      <c r="Q2881" s="6">
        <v>0.46372971182510803</v>
      </c>
      <c r="R2881" s="7">
        <v>2.4131831732361699</v>
      </c>
      <c r="S2881" s="6">
        <v>0</v>
      </c>
      <c r="T2881" s="5">
        <v>0</v>
      </c>
      <c r="U2881" s="5">
        <v>0</v>
      </c>
      <c r="V2881" s="5">
        <f t="shared" si="230"/>
        <v>39.249999949999996</v>
      </c>
      <c r="W2881" s="5">
        <f t="shared" si="226"/>
        <v>-39.249999949999996</v>
      </c>
      <c r="X2881" s="8">
        <f t="shared" si="227"/>
        <v>-1</v>
      </c>
      <c r="Y2881" s="4">
        <v>0</v>
      </c>
      <c r="Z2881" s="9" t="str">
        <f t="shared" si="228"/>
        <v>NA</v>
      </c>
      <c r="AA2881" s="10">
        <f t="shared" si="229"/>
        <v>0</v>
      </c>
    </row>
    <row r="2882" spans="1:27" x14ac:dyDescent="0.55000000000000004">
      <c r="A2882" s="3" t="s">
        <v>71</v>
      </c>
      <c r="B2882" s="3" t="s">
        <v>72</v>
      </c>
      <c r="C2882" s="3" t="s">
        <v>4676</v>
      </c>
      <c r="D2882" s="3" t="s">
        <v>4677</v>
      </c>
      <c r="E2882" s="4" t="s">
        <v>47</v>
      </c>
      <c r="F2882" s="3" t="s">
        <v>173</v>
      </c>
      <c r="G2882" s="3" t="s">
        <v>2699</v>
      </c>
      <c r="H2882" s="3" t="s">
        <v>34</v>
      </c>
      <c r="I2882" s="3" t="s">
        <v>77</v>
      </c>
      <c r="J2882" s="3" t="s">
        <v>36</v>
      </c>
      <c r="K2882" s="3" t="s">
        <v>42</v>
      </c>
      <c r="L2882" s="5">
        <v>6.25</v>
      </c>
      <c r="M2882" s="4">
        <v>21</v>
      </c>
      <c r="N2882" s="5">
        <v>39.324999787500005</v>
      </c>
      <c r="O2882" s="5">
        <v>1.8726190375000002</v>
      </c>
      <c r="P2882" s="4">
        <v>633</v>
      </c>
      <c r="Q2882" s="6">
        <v>3.3175355450236999</v>
      </c>
      <c r="R2882" s="7">
        <v>2.1777251184834099</v>
      </c>
      <c r="S2882" s="6">
        <v>0</v>
      </c>
      <c r="T2882" s="5">
        <v>0</v>
      </c>
      <c r="U2882" s="5">
        <v>0</v>
      </c>
      <c r="V2882" s="5">
        <f t="shared" si="230"/>
        <v>39.324999787500005</v>
      </c>
      <c r="W2882" s="5">
        <f t="shared" ref="W2882:W2945" si="231">U2882-V2882</f>
        <v>-39.324999787500005</v>
      </c>
      <c r="X2882" s="8">
        <f t="shared" ref="X2882:X2945" si="232">IF(V2882=0,0,(U2882-V2882)/V2882)</f>
        <v>-1</v>
      </c>
      <c r="Y2882" s="4">
        <v>0</v>
      </c>
      <c r="Z2882" s="9" t="str">
        <f t="shared" ref="Z2882:Z2945" si="233">IF(Y2882=0,"NA",U2882/Y2882)</f>
        <v>NA</v>
      </c>
      <c r="AA2882" s="10">
        <f t="shared" ref="AA2882:AA2945" si="234">(Q2882/100*S2882/100)</f>
        <v>0</v>
      </c>
    </row>
    <row r="2883" spans="1:27" x14ac:dyDescent="0.55000000000000004">
      <c r="A2883" s="3" t="s">
        <v>71</v>
      </c>
      <c r="B2883" s="3" t="s">
        <v>72</v>
      </c>
      <c r="C2883" s="3" t="s">
        <v>4678</v>
      </c>
      <c r="D2883" s="3" t="s">
        <v>4101</v>
      </c>
      <c r="E2883" s="4" t="s">
        <v>47</v>
      </c>
      <c r="F2883" s="3" t="s">
        <v>32</v>
      </c>
      <c r="G2883" s="3" t="s">
        <v>575</v>
      </c>
      <c r="H2883" s="3" t="s">
        <v>34</v>
      </c>
      <c r="I2883" s="3" t="s">
        <v>77</v>
      </c>
      <c r="J2883" s="3" t="s">
        <v>36</v>
      </c>
      <c r="K2883" s="3" t="s">
        <v>42</v>
      </c>
      <c r="L2883" s="5">
        <v>6.25</v>
      </c>
      <c r="M2883" s="4">
        <v>14</v>
      </c>
      <c r="N2883" s="5">
        <v>39.337499950000002</v>
      </c>
      <c r="O2883" s="5">
        <v>2.809821425</v>
      </c>
      <c r="P2883" s="4">
        <v>717</v>
      </c>
      <c r="Q2883" s="6">
        <v>1.95258019525802</v>
      </c>
      <c r="R2883" s="7">
        <v>1.71199442119944</v>
      </c>
      <c r="S2883" s="6">
        <v>0</v>
      </c>
      <c r="T2883" s="5">
        <v>0</v>
      </c>
      <c r="U2883" s="5">
        <v>0</v>
      </c>
      <c r="V2883" s="5">
        <f t="shared" ref="V2883:V2946" si="235">N2883</f>
        <v>39.337499950000002</v>
      </c>
      <c r="W2883" s="5">
        <f t="shared" si="231"/>
        <v>-39.337499950000002</v>
      </c>
      <c r="X2883" s="8">
        <f t="shared" si="232"/>
        <v>-1</v>
      </c>
      <c r="Y2883" s="4">
        <v>0</v>
      </c>
      <c r="Z2883" s="9" t="str">
        <f t="shared" si="233"/>
        <v>NA</v>
      </c>
      <c r="AA2883" s="10">
        <f t="shared" si="234"/>
        <v>0</v>
      </c>
    </row>
    <row r="2884" spans="1:27" x14ac:dyDescent="0.55000000000000004">
      <c r="A2884" s="3" t="s">
        <v>71</v>
      </c>
      <c r="B2884" s="3" t="s">
        <v>72</v>
      </c>
      <c r="C2884" s="3" t="s">
        <v>4679</v>
      </c>
      <c r="D2884" s="3" t="s">
        <v>3162</v>
      </c>
      <c r="E2884" s="4" t="s">
        <v>47</v>
      </c>
      <c r="F2884" s="3" t="s">
        <v>173</v>
      </c>
      <c r="G2884" s="3" t="s">
        <v>385</v>
      </c>
      <c r="H2884" s="3" t="s">
        <v>34</v>
      </c>
      <c r="I2884" s="3" t="s">
        <v>77</v>
      </c>
      <c r="J2884" s="3" t="s">
        <v>36</v>
      </c>
      <c r="K2884" s="3" t="s">
        <v>42</v>
      </c>
      <c r="L2884" s="5">
        <v>6.25</v>
      </c>
      <c r="M2884" s="4">
        <v>19</v>
      </c>
      <c r="N2884" s="5">
        <v>39.424999999999997</v>
      </c>
      <c r="O2884" s="5">
        <v>2.0750000000000002</v>
      </c>
      <c r="P2884" s="4">
        <v>383</v>
      </c>
      <c r="Q2884" s="6">
        <v>4.9608355091383798</v>
      </c>
      <c r="R2884" s="7">
        <v>1.5561357702349901</v>
      </c>
      <c r="S2884" s="6">
        <v>0</v>
      </c>
      <c r="T2884" s="5">
        <v>0</v>
      </c>
      <c r="U2884" s="5">
        <v>0</v>
      </c>
      <c r="V2884" s="5">
        <f t="shared" si="235"/>
        <v>39.424999999999997</v>
      </c>
      <c r="W2884" s="5">
        <f t="shared" si="231"/>
        <v>-39.424999999999997</v>
      </c>
      <c r="X2884" s="8">
        <f t="shared" si="232"/>
        <v>-1</v>
      </c>
      <c r="Y2884" s="4">
        <v>0</v>
      </c>
      <c r="Z2884" s="9" t="str">
        <f t="shared" si="233"/>
        <v>NA</v>
      </c>
      <c r="AA2884" s="10">
        <f t="shared" si="234"/>
        <v>0</v>
      </c>
    </row>
    <row r="2885" spans="1:27" x14ac:dyDescent="0.55000000000000004">
      <c r="A2885" s="3" t="s">
        <v>71</v>
      </c>
      <c r="B2885" s="3" t="s">
        <v>72</v>
      </c>
      <c r="C2885" s="3" t="s">
        <v>4680</v>
      </c>
      <c r="D2885" s="3" t="s">
        <v>4681</v>
      </c>
      <c r="E2885" s="4" t="s">
        <v>47</v>
      </c>
      <c r="F2885" s="3" t="s">
        <v>173</v>
      </c>
      <c r="G2885" s="3" t="s">
        <v>188</v>
      </c>
      <c r="H2885" s="3" t="s">
        <v>34</v>
      </c>
      <c r="I2885" s="3" t="s">
        <v>77</v>
      </c>
      <c r="J2885" s="3" t="s">
        <v>36</v>
      </c>
      <c r="K2885" s="3" t="s">
        <v>42</v>
      </c>
      <c r="L2885" s="5">
        <v>6.25</v>
      </c>
      <c r="M2885" s="4">
        <v>40</v>
      </c>
      <c r="N2885" s="5">
        <v>39.700000000000003</v>
      </c>
      <c r="O2885" s="5">
        <v>0.99250000000000005</v>
      </c>
      <c r="P2885" s="4">
        <v>694</v>
      </c>
      <c r="Q2885" s="6">
        <v>5.7636887608069198</v>
      </c>
      <c r="R2885" s="7">
        <v>2.2191642651296801</v>
      </c>
      <c r="S2885" s="6">
        <v>0</v>
      </c>
      <c r="T2885" s="5">
        <v>0</v>
      </c>
      <c r="U2885" s="5">
        <v>0</v>
      </c>
      <c r="V2885" s="5">
        <f t="shared" si="235"/>
        <v>39.700000000000003</v>
      </c>
      <c r="W2885" s="5">
        <f t="shared" si="231"/>
        <v>-39.700000000000003</v>
      </c>
      <c r="X2885" s="8">
        <f t="shared" si="232"/>
        <v>-1</v>
      </c>
      <c r="Y2885" s="4">
        <v>0</v>
      </c>
      <c r="Z2885" s="9" t="str">
        <f t="shared" si="233"/>
        <v>NA</v>
      </c>
      <c r="AA2885" s="10">
        <f t="shared" si="234"/>
        <v>0</v>
      </c>
    </row>
    <row r="2886" spans="1:27" x14ac:dyDescent="0.55000000000000004">
      <c r="A2886" s="3" t="s">
        <v>71</v>
      </c>
      <c r="B2886" s="3" t="s">
        <v>72</v>
      </c>
      <c r="C2886" s="3" t="s">
        <v>4682</v>
      </c>
      <c r="D2886" s="3" t="s">
        <v>3470</v>
      </c>
      <c r="E2886" s="4" t="s">
        <v>47</v>
      </c>
      <c r="F2886" s="3" t="s">
        <v>173</v>
      </c>
      <c r="G2886" s="3" t="s">
        <v>2791</v>
      </c>
      <c r="H2886" s="3" t="s">
        <v>34</v>
      </c>
      <c r="I2886" s="3" t="s">
        <v>77</v>
      </c>
      <c r="J2886" s="3" t="s">
        <v>36</v>
      </c>
      <c r="K2886" s="3" t="s">
        <v>42</v>
      </c>
      <c r="L2886" s="5">
        <v>6.25</v>
      </c>
      <c r="M2886" s="4">
        <v>22</v>
      </c>
      <c r="N2886" s="5">
        <v>39.9749999</v>
      </c>
      <c r="O2886" s="5">
        <v>1.81704545</v>
      </c>
      <c r="P2886" s="4">
        <v>831</v>
      </c>
      <c r="Q2886" s="6">
        <v>2.6474127557160001</v>
      </c>
      <c r="R2886" s="7">
        <v>1.53886883273165</v>
      </c>
      <c r="S2886" s="6">
        <v>0</v>
      </c>
      <c r="T2886" s="5">
        <v>0</v>
      </c>
      <c r="U2886" s="5">
        <v>0</v>
      </c>
      <c r="V2886" s="5">
        <f t="shared" si="235"/>
        <v>39.9749999</v>
      </c>
      <c r="W2886" s="5">
        <f t="shared" si="231"/>
        <v>-39.9749999</v>
      </c>
      <c r="X2886" s="8">
        <f t="shared" si="232"/>
        <v>-1</v>
      </c>
      <c r="Y2886" s="4">
        <v>0</v>
      </c>
      <c r="Z2886" s="9" t="str">
        <f t="shared" si="233"/>
        <v>NA</v>
      </c>
      <c r="AA2886" s="10">
        <f t="shared" si="234"/>
        <v>0</v>
      </c>
    </row>
    <row r="2887" spans="1:27" x14ac:dyDescent="0.55000000000000004">
      <c r="A2887" s="3" t="s">
        <v>71</v>
      </c>
      <c r="B2887" s="3" t="s">
        <v>72</v>
      </c>
      <c r="C2887" s="3" t="s">
        <v>4683</v>
      </c>
      <c r="D2887" s="3" t="s">
        <v>511</v>
      </c>
      <c r="E2887" s="4" t="s">
        <v>47</v>
      </c>
      <c r="F2887" s="3" t="s">
        <v>221</v>
      </c>
      <c r="G2887" s="3" t="s">
        <v>222</v>
      </c>
      <c r="H2887" s="3" t="s">
        <v>34</v>
      </c>
      <c r="I2887" s="3" t="s">
        <v>77</v>
      </c>
      <c r="J2887" s="3" t="s">
        <v>36</v>
      </c>
      <c r="K2887" s="3" t="s">
        <v>61</v>
      </c>
      <c r="L2887" s="5">
        <v>6.25</v>
      </c>
      <c r="M2887" s="4">
        <v>12</v>
      </c>
      <c r="N2887" s="5">
        <v>40.0374999</v>
      </c>
      <c r="O2887" s="5">
        <v>3.3364583250000002</v>
      </c>
      <c r="P2887" s="4">
        <v>217</v>
      </c>
      <c r="Q2887" s="6">
        <v>5.5299539170506904</v>
      </c>
      <c r="R2887" s="7">
        <v>1.55751152073733</v>
      </c>
      <c r="S2887" s="6">
        <v>0</v>
      </c>
      <c r="T2887" s="5">
        <v>0</v>
      </c>
      <c r="U2887" s="5">
        <v>0</v>
      </c>
      <c r="V2887" s="5">
        <f t="shared" si="235"/>
        <v>40.0374999</v>
      </c>
      <c r="W2887" s="5">
        <f t="shared" si="231"/>
        <v>-40.0374999</v>
      </c>
      <c r="X2887" s="8">
        <f t="shared" si="232"/>
        <v>-1</v>
      </c>
      <c r="Y2887" s="4">
        <v>0</v>
      </c>
      <c r="Z2887" s="9" t="str">
        <f t="shared" si="233"/>
        <v>NA</v>
      </c>
      <c r="AA2887" s="10">
        <f t="shared" si="234"/>
        <v>0</v>
      </c>
    </row>
    <row r="2888" spans="1:27" x14ac:dyDescent="0.55000000000000004">
      <c r="A2888" s="3" t="s">
        <v>71</v>
      </c>
      <c r="B2888" s="3" t="s">
        <v>72</v>
      </c>
      <c r="C2888" s="3" t="s">
        <v>4684</v>
      </c>
      <c r="D2888" s="3" t="s">
        <v>2616</v>
      </c>
      <c r="E2888" s="4" t="s">
        <v>47</v>
      </c>
      <c r="F2888" s="3" t="s">
        <v>75</v>
      </c>
      <c r="G2888" s="3" t="s">
        <v>76</v>
      </c>
      <c r="H2888" s="3" t="s">
        <v>34</v>
      </c>
      <c r="I2888" s="3" t="s">
        <v>77</v>
      </c>
      <c r="J2888" s="3" t="s">
        <v>36</v>
      </c>
      <c r="K2888" s="3" t="s">
        <v>42</v>
      </c>
      <c r="L2888" s="5">
        <v>6.25</v>
      </c>
      <c r="M2888" s="4">
        <v>10</v>
      </c>
      <c r="N2888" s="5">
        <v>40.075000000000003</v>
      </c>
      <c r="O2888" s="5">
        <v>4.0075000000000003</v>
      </c>
      <c r="P2888" s="4">
        <v>36</v>
      </c>
      <c r="Q2888" s="6">
        <v>27.7777777777778</v>
      </c>
      <c r="R2888" s="7">
        <v>1.49861111111111</v>
      </c>
      <c r="S2888" s="6">
        <v>0</v>
      </c>
      <c r="T2888" s="5">
        <v>0</v>
      </c>
      <c r="U2888" s="5">
        <v>0</v>
      </c>
      <c r="V2888" s="5">
        <f t="shared" si="235"/>
        <v>40.075000000000003</v>
      </c>
      <c r="W2888" s="5">
        <f t="shared" si="231"/>
        <v>-40.075000000000003</v>
      </c>
      <c r="X2888" s="8">
        <f t="shared" si="232"/>
        <v>-1</v>
      </c>
      <c r="Y2888" s="4">
        <v>0</v>
      </c>
      <c r="Z2888" s="9" t="str">
        <f t="shared" si="233"/>
        <v>NA</v>
      </c>
      <c r="AA2888" s="10">
        <f t="shared" si="234"/>
        <v>0</v>
      </c>
    </row>
    <row r="2889" spans="1:27" x14ac:dyDescent="0.55000000000000004">
      <c r="A2889" s="3" t="s">
        <v>71</v>
      </c>
      <c r="B2889" s="3" t="s">
        <v>72</v>
      </c>
      <c r="C2889" s="3" t="s">
        <v>4685</v>
      </c>
      <c r="D2889" s="3" t="s">
        <v>4686</v>
      </c>
      <c r="E2889" s="4" t="s">
        <v>47</v>
      </c>
      <c r="F2889" s="3" t="s">
        <v>32</v>
      </c>
      <c r="G2889" s="3" t="s">
        <v>467</v>
      </c>
      <c r="H2889" s="3" t="s">
        <v>34</v>
      </c>
      <c r="I2889" s="3" t="s">
        <v>77</v>
      </c>
      <c r="J2889" s="3" t="s">
        <v>36</v>
      </c>
      <c r="K2889" s="3" t="s">
        <v>42</v>
      </c>
      <c r="L2889" s="5">
        <v>6.25</v>
      </c>
      <c r="M2889" s="4">
        <v>43</v>
      </c>
      <c r="N2889" s="5">
        <v>40.349999762499998</v>
      </c>
      <c r="O2889" s="5">
        <v>0.93837208750000001</v>
      </c>
      <c r="P2889" s="4">
        <v>901</v>
      </c>
      <c r="Q2889" s="6">
        <v>4.7724750277469496</v>
      </c>
      <c r="R2889" s="7">
        <v>5.5345172031076597</v>
      </c>
      <c r="S2889" s="6">
        <v>0</v>
      </c>
      <c r="T2889" s="5">
        <v>0</v>
      </c>
      <c r="U2889" s="5">
        <v>0</v>
      </c>
      <c r="V2889" s="5">
        <f t="shared" si="235"/>
        <v>40.349999762499998</v>
      </c>
      <c r="W2889" s="5">
        <f t="shared" si="231"/>
        <v>-40.349999762499998</v>
      </c>
      <c r="X2889" s="8">
        <f t="shared" si="232"/>
        <v>-1</v>
      </c>
      <c r="Y2889" s="4">
        <v>0</v>
      </c>
      <c r="Z2889" s="9" t="str">
        <f t="shared" si="233"/>
        <v>NA</v>
      </c>
      <c r="AA2889" s="10">
        <f t="shared" si="234"/>
        <v>0</v>
      </c>
    </row>
    <row r="2890" spans="1:27" x14ac:dyDescent="0.55000000000000004">
      <c r="A2890" s="3" t="s">
        <v>71</v>
      </c>
      <c r="B2890" s="3" t="s">
        <v>72</v>
      </c>
      <c r="C2890" s="3" t="s">
        <v>4687</v>
      </c>
      <c r="D2890" s="3" t="s">
        <v>4688</v>
      </c>
      <c r="E2890" s="4" t="s">
        <v>47</v>
      </c>
      <c r="F2890" s="3" t="s">
        <v>32</v>
      </c>
      <c r="G2890" s="3" t="s">
        <v>2833</v>
      </c>
      <c r="H2890" s="3" t="s">
        <v>34</v>
      </c>
      <c r="I2890" s="3" t="s">
        <v>77</v>
      </c>
      <c r="J2890" s="3" t="s">
        <v>36</v>
      </c>
      <c r="K2890" s="3" t="s">
        <v>61</v>
      </c>
      <c r="L2890" s="5">
        <v>6.25</v>
      </c>
      <c r="M2890" s="4">
        <v>13</v>
      </c>
      <c r="N2890" s="5">
        <v>40.474999987499999</v>
      </c>
      <c r="O2890" s="5">
        <v>3.1134615375000001</v>
      </c>
      <c r="P2890" s="4">
        <v>163</v>
      </c>
      <c r="Q2890" s="6">
        <v>7.9754601226993902</v>
      </c>
      <c r="R2890" s="7">
        <v>1.8447852760736201</v>
      </c>
      <c r="S2890" s="6">
        <v>0</v>
      </c>
      <c r="T2890" s="5">
        <v>0</v>
      </c>
      <c r="U2890" s="5">
        <v>0</v>
      </c>
      <c r="V2890" s="5">
        <f t="shared" si="235"/>
        <v>40.474999987499999</v>
      </c>
      <c r="W2890" s="5">
        <f t="shared" si="231"/>
        <v>-40.474999987499999</v>
      </c>
      <c r="X2890" s="8">
        <f t="shared" si="232"/>
        <v>-1</v>
      </c>
      <c r="Y2890" s="4">
        <v>0</v>
      </c>
      <c r="Z2890" s="9" t="str">
        <f t="shared" si="233"/>
        <v>NA</v>
      </c>
      <c r="AA2890" s="10">
        <f t="shared" si="234"/>
        <v>0</v>
      </c>
    </row>
    <row r="2891" spans="1:27" x14ac:dyDescent="0.55000000000000004">
      <c r="A2891" s="3" t="s">
        <v>71</v>
      </c>
      <c r="B2891" s="3" t="s">
        <v>72</v>
      </c>
      <c r="C2891" s="3" t="s">
        <v>4689</v>
      </c>
      <c r="D2891" s="3" t="s">
        <v>4690</v>
      </c>
      <c r="E2891" s="4" t="s">
        <v>47</v>
      </c>
      <c r="F2891" s="3" t="s">
        <v>173</v>
      </c>
      <c r="G2891" s="3" t="s">
        <v>2794</v>
      </c>
      <c r="H2891" s="3" t="s">
        <v>1224</v>
      </c>
      <c r="I2891" s="3" t="s">
        <v>77</v>
      </c>
      <c r="J2891" s="3" t="s">
        <v>36</v>
      </c>
      <c r="K2891" s="3" t="s">
        <v>42</v>
      </c>
      <c r="L2891" s="5">
        <v>6.25</v>
      </c>
      <c r="M2891" s="4">
        <v>9</v>
      </c>
      <c r="N2891" s="5">
        <v>40.5874999125</v>
      </c>
      <c r="O2891" s="5">
        <v>4.5097222124999998</v>
      </c>
      <c r="P2891" s="4">
        <v>285</v>
      </c>
      <c r="Q2891" s="6">
        <v>3.1578947368421102</v>
      </c>
      <c r="R2891" s="7">
        <v>1.1680701754386</v>
      </c>
      <c r="S2891" s="6">
        <v>0</v>
      </c>
      <c r="T2891" s="5">
        <v>0</v>
      </c>
      <c r="U2891" s="5">
        <v>0</v>
      </c>
      <c r="V2891" s="5">
        <f t="shared" si="235"/>
        <v>40.5874999125</v>
      </c>
      <c r="W2891" s="5">
        <f t="shared" si="231"/>
        <v>-40.5874999125</v>
      </c>
      <c r="X2891" s="8">
        <f t="shared" si="232"/>
        <v>-1</v>
      </c>
      <c r="Y2891" s="4">
        <v>0</v>
      </c>
      <c r="Z2891" s="9" t="str">
        <f t="shared" si="233"/>
        <v>NA</v>
      </c>
      <c r="AA2891" s="10">
        <f t="shared" si="234"/>
        <v>0</v>
      </c>
    </row>
    <row r="2892" spans="1:27" x14ac:dyDescent="0.55000000000000004">
      <c r="A2892" s="3" t="s">
        <v>71</v>
      </c>
      <c r="B2892" s="3" t="s">
        <v>72</v>
      </c>
      <c r="C2892" s="3" t="s">
        <v>4691</v>
      </c>
      <c r="D2892" s="3" t="s">
        <v>2773</v>
      </c>
      <c r="E2892" s="4" t="s">
        <v>47</v>
      </c>
      <c r="F2892" s="3" t="s">
        <v>173</v>
      </c>
      <c r="G2892" s="3" t="s">
        <v>385</v>
      </c>
      <c r="H2892" s="3" t="s">
        <v>34</v>
      </c>
      <c r="I2892" s="3" t="s">
        <v>77</v>
      </c>
      <c r="J2892" s="3" t="s">
        <v>36</v>
      </c>
      <c r="K2892" s="3" t="s">
        <v>42</v>
      </c>
      <c r="L2892" s="5">
        <v>6.25</v>
      </c>
      <c r="M2892" s="4">
        <v>17</v>
      </c>
      <c r="N2892" s="5">
        <v>40.724999824999998</v>
      </c>
      <c r="O2892" s="5">
        <v>2.395588225</v>
      </c>
      <c r="P2892" s="4">
        <v>1298</v>
      </c>
      <c r="Q2892" s="6">
        <v>1.3097072419106299</v>
      </c>
      <c r="R2892" s="7">
        <v>1.9881355932203399</v>
      </c>
      <c r="S2892" s="6">
        <v>0</v>
      </c>
      <c r="T2892" s="5">
        <v>0</v>
      </c>
      <c r="U2892" s="5">
        <v>0</v>
      </c>
      <c r="V2892" s="5">
        <f t="shared" si="235"/>
        <v>40.724999824999998</v>
      </c>
      <c r="W2892" s="5">
        <f t="shared" si="231"/>
        <v>-40.724999824999998</v>
      </c>
      <c r="X2892" s="8">
        <f t="shared" si="232"/>
        <v>-1</v>
      </c>
      <c r="Y2892" s="4">
        <v>0</v>
      </c>
      <c r="Z2892" s="9" t="str">
        <f t="shared" si="233"/>
        <v>NA</v>
      </c>
      <c r="AA2892" s="10">
        <f t="shared" si="234"/>
        <v>0</v>
      </c>
    </row>
    <row r="2893" spans="1:27" x14ac:dyDescent="0.55000000000000004">
      <c r="A2893" s="3" t="s">
        <v>71</v>
      </c>
      <c r="B2893" s="3" t="s">
        <v>72</v>
      </c>
      <c r="C2893" s="3" t="s">
        <v>4692</v>
      </c>
      <c r="D2893" s="3" t="s">
        <v>2784</v>
      </c>
      <c r="E2893" s="4" t="s">
        <v>47</v>
      </c>
      <c r="F2893" s="3" t="s">
        <v>173</v>
      </c>
      <c r="G2893" s="3" t="s">
        <v>3690</v>
      </c>
      <c r="H2893" s="3" t="s">
        <v>34</v>
      </c>
      <c r="I2893" s="3" t="s">
        <v>77</v>
      </c>
      <c r="J2893" s="3" t="s">
        <v>36</v>
      </c>
      <c r="K2893" s="3" t="s">
        <v>42</v>
      </c>
      <c r="L2893" s="5">
        <v>6.25</v>
      </c>
      <c r="M2893" s="4">
        <v>13</v>
      </c>
      <c r="N2893" s="5">
        <v>40.799999987500009</v>
      </c>
      <c r="O2893" s="5">
        <v>3.1384615375000005</v>
      </c>
      <c r="P2893" s="4">
        <v>506</v>
      </c>
      <c r="Q2893" s="6">
        <v>2.5691699604743099</v>
      </c>
      <c r="R2893" s="7">
        <v>1.97727272727273</v>
      </c>
      <c r="S2893" s="6">
        <v>0</v>
      </c>
      <c r="T2893" s="5">
        <v>0</v>
      </c>
      <c r="U2893" s="5">
        <v>0</v>
      </c>
      <c r="V2893" s="5">
        <f t="shared" si="235"/>
        <v>40.799999987500009</v>
      </c>
      <c r="W2893" s="5">
        <f t="shared" si="231"/>
        <v>-40.799999987500009</v>
      </c>
      <c r="X2893" s="8">
        <f t="shared" si="232"/>
        <v>-1</v>
      </c>
      <c r="Y2893" s="4">
        <v>0</v>
      </c>
      <c r="Z2893" s="9" t="str">
        <f t="shared" si="233"/>
        <v>NA</v>
      </c>
      <c r="AA2893" s="10">
        <f t="shared" si="234"/>
        <v>0</v>
      </c>
    </row>
    <row r="2894" spans="1:27" x14ac:dyDescent="0.55000000000000004">
      <c r="A2894" s="3" t="s">
        <v>71</v>
      </c>
      <c r="B2894" s="3" t="s">
        <v>72</v>
      </c>
      <c r="C2894" s="3" t="s">
        <v>4693</v>
      </c>
      <c r="D2894" s="3" t="s">
        <v>297</v>
      </c>
      <c r="E2894" s="4" t="s">
        <v>47</v>
      </c>
      <c r="F2894" s="3" t="s">
        <v>137</v>
      </c>
      <c r="G2894" s="3" t="s">
        <v>2863</v>
      </c>
      <c r="H2894" s="3" t="s">
        <v>34</v>
      </c>
      <c r="I2894" s="3" t="s">
        <v>77</v>
      </c>
      <c r="J2894" s="3" t="s">
        <v>36</v>
      </c>
      <c r="K2894" s="3" t="s">
        <v>42</v>
      </c>
      <c r="L2894" s="5">
        <v>6.25</v>
      </c>
      <c r="M2894" s="4">
        <v>11</v>
      </c>
      <c r="N2894" s="5">
        <v>40.912499924999999</v>
      </c>
      <c r="O2894" s="5">
        <v>3.7193181749999997</v>
      </c>
      <c r="P2894" s="4">
        <v>75</v>
      </c>
      <c r="Q2894" s="6">
        <v>14.6666666666667</v>
      </c>
      <c r="R2894" s="7">
        <v>1.3855999999999999</v>
      </c>
      <c r="S2894" s="6">
        <v>0</v>
      </c>
      <c r="T2894" s="5">
        <v>0</v>
      </c>
      <c r="U2894" s="5">
        <v>0</v>
      </c>
      <c r="V2894" s="5">
        <f t="shared" si="235"/>
        <v>40.912499924999999</v>
      </c>
      <c r="W2894" s="5">
        <f t="shared" si="231"/>
        <v>-40.912499924999999</v>
      </c>
      <c r="X2894" s="8">
        <f t="shared" si="232"/>
        <v>-1</v>
      </c>
      <c r="Y2894" s="4">
        <v>0</v>
      </c>
      <c r="Z2894" s="9" t="str">
        <f t="shared" si="233"/>
        <v>NA</v>
      </c>
      <c r="AA2894" s="10">
        <f t="shared" si="234"/>
        <v>0</v>
      </c>
    </row>
    <row r="2895" spans="1:27" x14ac:dyDescent="0.55000000000000004">
      <c r="A2895" s="3" t="s">
        <v>71</v>
      </c>
      <c r="B2895" s="3" t="s">
        <v>72</v>
      </c>
      <c r="C2895" s="3" t="s">
        <v>4694</v>
      </c>
      <c r="D2895" s="3" t="s">
        <v>4695</v>
      </c>
      <c r="E2895" s="4" t="s">
        <v>47</v>
      </c>
      <c r="F2895" s="3" t="s">
        <v>32</v>
      </c>
      <c r="G2895" s="3" t="s">
        <v>482</v>
      </c>
      <c r="H2895" s="3" t="s">
        <v>34</v>
      </c>
      <c r="I2895" s="3" t="s">
        <v>77</v>
      </c>
      <c r="J2895" s="3" t="s">
        <v>36</v>
      </c>
      <c r="K2895" s="3" t="s">
        <v>42</v>
      </c>
      <c r="L2895" s="5">
        <v>6.25</v>
      </c>
      <c r="M2895" s="4">
        <v>46</v>
      </c>
      <c r="N2895" s="5">
        <v>41.512499900000002</v>
      </c>
      <c r="O2895" s="5">
        <v>0.90244564999999999</v>
      </c>
      <c r="P2895" s="4">
        <v>1427</v>
      </c>
      <c r="Q2895" s="6">
        <v>3.22354590049054</v>
      </c>
      <c r="R2895" s="7">
        <v>5.2257182901191301</v>
      </c>
      <c r="S2895" s="6">
        <v>0</v>
      </c>
      <c r="T2895" s="5">
        <v>0</v>
      </c>
      <c r="U2895" s="5">
        <v>0</v>
      </c>
      <c r="V2895" s="5">
        <f t="shared" si="235"/>
        <v>41.512499900000002</v>
      </c>
      <c r="W2895" s="5">
        <f t="shared" si="231"/>
        <v>-41.512499900000002</v>
      </c>
      <c r="X2895" s="8">
        <f t="shared" si="232"/>
        <v>-1</v>
      </c>
      <c r="Y2895" s="4">
        <v>0</v>
      </c>
      <c r="Z2895" s="9" t="str">
        <f t="shared" si="233"/>
        <v>NA</v>
      </c>
      <c r="AA2895" s="10">
        <f t="shared" si="234"/>
        <v>0</v>
      </c>
    </row>
    <row r="2896" spans="1:27" x14ac:dyDescent="0.55000000000000004">
      <c r="A2896" s="3" t="s">
        <v>71</v>
      </c>
      <c r="B2896" s="3" t="s">
        <v>72</v>
      </c>
      <c r="C2896" s="3" t="s">
        <v>4696</v>
      </c>
      <c r="D2896" s="3" t="s">
        <v>4697</v>
      </c>
      <c r="E2896" s="4" t="s">
        <v>47</v>
      </c>
      <c r="F2896" s="3" t="s">
        <v>173</v>
      </c>
      <c r="G2896" s="3" t="s">
        <v>4096</v>
      </c>
      <c r="H2896" s="3" t="s">
        <v>4635</v>
      </c>
      <c r="I2896" s="3" t="s">
        <v>77</v>
      </c>
      <c r="J2896" s="3" t="s">
        <v>36</v>
      </c>
      <c r="K2896" s="3" t="s">
        <v>42</v>
      </c>
      <c r="L2896" s="5">
        <v>6.25</v>
      </c>
      <c r="M2896" s="4">
        <v>20</v>
      </c>
      <c r="N2896" s="5">
        <v>42.15</v>
      </c>
      <c r="O2896" s="5">
        <v>2.1074999999999999</v>
      </c>
      <c r="P2896" s="4">
        <v>624</v>
      </c>
      <c r="Q2896" s="6">
        <v>3.2051282051282</v>
      </c>
      <c r="R2896" s="7">
        <v>1.0314102564102601</v>
      </c>
      <c r="S2896" s="6">
        <v>0</v>
      </c>
      <c r="T2896" s="5">
        <v>0</v>
      </c>
      <c r="U2896" s="5">
        <v>0</v>
      </c>
      <c r="V2896" s="5">
        <f t="shared" si="235"/>
        <v>42.15</v>
      </c>
      <c r="W2896" s="5">
        <f t="shared" si="231"/>
        <v>-42.15</v>
      </c>
      <c r="X2896" s="8">
        <f t="shared" si="232"/>
        <v>-1</v>
      </c>
      <c r="Y2896" s="4">
        <v>0</v>
      </c>
      <c r="Z2896" s="9" t="str">
        <f t="shared" si="233"/>
        <v>NA</v>
      </c>
      <c r="AA2896" s="10">
        <f t="shared" si="234"/>
        <v>0</v>
      </c>
    </row>
    <row r="2897" spans="1:27" x14ac:dyDescent="0.55000000000000004">
      <c r="A2897" s="3" t="s">
        <v>71</v>
      </c>
      <c r="B2897" s="3" t="s">
        <v>72</v>
      </c>
      <c r="C2897" s="3" t="s">
        <v>4698</v>
      </c>
      <c r="D2897" s="3" t="s">
        <v>4699</v>
      </c>
      <c r="E2897" s="4" t="s">
        <v>47</v>
      </c>
      <c r="F2897" s="3" t="s">
        <v>173</v>
      </c>
      <c r="G2897" s="3" t="s">
        <v>3863</v>
      </c>
      <c r="H2897" s="3" t="s">
        <v>34</v>
      </c>
      <c r="I2897" s="3" t="s">
        <v>77</v>
      </c>
      <c r="J2897" s="3" t="s">
        <v>36</v>
      </c>
      <c r="K2897" s="3" t="s">
        <v>42</v>
      </c>
      <c r="L2897" s="5">
        <v>6.25</v>
      </c>
      <c r="M2897" s="4">
        <v>27</v>
      </c>
      <c r="N2897" s="5">
        <v>43.624999912499995</v>
      </c>
      <c r="O2897" s="5">
        <v>1.6157407374999999</v>
      </c>
      <c r="P2897" s="4">
        <v>1418</v>
      </c>
      <c r="Q2897" s="6">
        <v>1.90409026798307</v>
      </c>
      <c r="R2897" s="7">
        <v>1.7109308885754599</v>
      </c>
      <c r="S2897" s="6">
        <v>0</v>
      </c>
      <c r="T2897" s="5">
        <v>0</v>
      </c>
      <c r="U2897" s="5">
        <v>0</v>
      </c>
      <c r="V2897" s="5">
        <f t="shared" si="235"/>
        <v>43.624999912499995</v>
      </c>
      <c r="W2897" s="5">
        <f t="shared" si="231"/>
        <v>-43.624999912499995</v>
      </c>
      <c r="X2897" s="8">
        <f t="shared" si="232"/>
        <v>-1</v>
      </c>
      <c r="Y2897" s="4">
        <v>0</v>
      </c>
      <c r="Z2897" s="9" t="str">
        <f t="shared" si="233"/>
        <v>NA</v>
      </c>
      <c r="AA2897" s="10">
        <f t="shared" si="234"/>
        <v>0</v>
      </c>
    </row>
    <row r="2898" spans="1:27" x14ac:dyDescent="0.55000000000000004">
      <c r="A2898" s="3" t="s">
        <v>71</v>
      </c>
      <c r="B2898" s="3" t="s">
        <v>72</v>
      </c>
      <c r="C2898" s="3" t="s">
        <v>4700</v>
      </c>
      <c r="D2898" s="3" t="s">
        <v>4393</v>
      </c>
      <c r="E2898" s="4" t="s">
        <v>47</v>
      </c>
      <c r="F2898" s="3" t="s">
        <v>125</v>
      </c>
      <c r="G2898" s="3" t="s">
        <v>3601</v>
      </c>
      <c r="H2898" s="3" t="s">
        <v>34</v>
      </c>
      <c r="I2898" s="3" t="s">
        <v>77</v>
      </c>
      <c r="J2898" s="3" t="s">
        <v>36</v>
      </c>
      <c r="K2898" s="3" t="s">
        <v>61</v>
      </c>
      <c r="L2898" s="5">
        <v>6.25</v>
      </c>
      <c r="M2898" s="4">
        <v>15</v>
      </c>
      <c r="N2898" s="5">
        <v>43.824999937499996</v>
      </c>
      <c r="O2898" s="5">
        <v>2.9216666624999998</v>
      </c>
      <c r="P2898" s="4">
        <v>1073</v>
      </c>
      <c r="Q2898" s="6">
        <v>1.3979496738117401</v>
      </c>
      <c r="R2898" s="7">
        <v>3.0637465051258199</v>
      </c>
      <c r="S2898" s="6">
        <v>0</v>
      </c>
      <c r="T2898" s="5">
        <v>0</v>
      </c>
      <c r="U2898" s="5">
        <v>0</v>
      </c>
      <c r="V2898" s="5">
        <f t="shared" si="235"/>
        <v>43.824999937499996</v>
      </c>
      <c r="W2898" s="5">
        <f t="shared" si="231"/>
        <v>-43.824999937499996</v>
      </c>
      <c r="X2898" s="8">
        <f t="shared" si="232"/>
        <v>-1</v>
      </c>
      <c r="Y2898" s="4">
        <v>0</v>
      </c>
      <c r="Z2898" s="9" t="str">
        <f t="shared" si="233"/>
        <v>NA</v>
      </c>
      <c r="AA2898" s="10">
        <f t="shared" si="234"/>
        <v>0</v>
      </c>
    </row>
    <row r="2899" spans="1:27" x14ac:dyDescent="0.55000000000000004">
      <c r="A2899" s="3" t="s">
        <v>71</v>
      </c>
      <c r="B2899" s="3" t="s">
        <v>72</v>
      </c>
      <c r="C2899" s="3" t="s">
        <v>4701</v>
      </c>
      <c r="D2899" s="3" t="s">
        <v>136</v>
      </c>
      <c r="E2899" s="4" t="s">
        <v>47</v>
      </c>
      <c r="F2899" s="3" t="s">
        <v>262</v>
      </c>
      <c r="G2899" s="3" t="s">
        <v>302</v>
      </c>
      <c r="H2899" s="3" t="s">
        <v>34</v>
      </c>
      <c r="I2899" s="3" t="s">
        <v>77</v>
      </c>
      <c r="J2899" s="3" t="s">
        <v>36</v>
      </c>
      <c r="K2899" s="3" t="s">
        <v>42</v>
      </c>
      <c r="L2899" s="5">
        <v>6.25</v>
      </c>
      <c r="M2899" s="4">
        <v>24</v>
      </c>
      <c r="N2899" s="5">
        <v>43.837499999999999</v>
      </c>
      <c r="O2899" s="5">
        <v>1.8265625000000001</v>
      </c>
      <c r="P2899" s="4">
        <v>149</v>
      </c>
      <c r="Q2899" s="6">
        <v>16.107382550335601</v>
      </c>
      <c r="R2899" s="7">
        <v>1.2125503355704701</v>
      </c>
      <c r="S2899" s="6">
        <v>0</v>
      </c>
      <c r="T2899" s="5">
        <v>0</v>
      </c>
      <c r="U2899" s="5">
        <v>0</v>
      </c>
      <c r="V2899" s="5">
        <f t="shared" si="235"/>
        <v>43.837499999999999</v>
      </c>
      <c r="W2899" s="5">
        <f t="shared" si="231"/>
        <v>-43.837499999999999</v>
      </c>
      <c r="X2899" s="8">
        <f t="shared" si="232"/>
        <v>-1</v>
      </c>
      <c r="Y2899" s="4">
        <v>0</v>
      </c>
      <c r="Z2899" s="9" t="str">
        <f t="shared" si="233"/>
        <v>NA</v>
      </c>
      <c r="AA2899" s="10">
        <f t="shared" si="234"/>
        <v>0</v>
      </c>
    </row>
    <row r="2900" spans="1:27" x14ac:dyDescent="0.55000000000000004">
      <c r="A2900" s="3" t="s">
        <v>71</v>
      </c>
      <c r="B2900" s="3" t="s">
        <v>72</v>
      </c>
      <c r="C2900" s="3" t="s">
        <v>4702</v>
      </c>
      <c r="D2900" s="3" t="s">
        <v>530</v>
      </c>
      <c r="E2900" s="4" t="s">
        <v>47</v>
      </c>
      <c r="F2900" s="3" t="s">
        <v>32</v>
      </c>
      <c r="G2900" s="3" t="s">
        <v>482</v>
      </c>
      <c r="H2900" s="3" t="s">
        <v>34</v>
      </c>
      <c r="I2900" s="3" t="s">
        <v>77</v>
      </c>
      <c r="J2900" s="3" t="s">
        <v>36</v>
      </c>
      <c r="K2900" s="3" t="s">
        <v>42</v>
      </c>
      <c r="L2900" s="5">
        <v>6.25</v>
      </c>
      <c r="M2900" s="4">
        <v>18</v>
      </c>
      <c r="N2900" s="5">
        <v>45.124999875</v>
      </c>
      <c r="O2900" s="5">
        <v>2.5069444375000001</v>
      </c>
      <c r="P2900" s="4">
        <v>1717</v>
      </c>
      <c r="Q2900" s="6">
        <v>1.0483401281304601</v>
      </c>
      <c r="R2900" s="7">
        <v>3.0806057076295899</v>
      </c>
      <c r="S2900" s="6">
        <v>0</v>
      </c>
      <c r="T2900" s="5">
        <v>0</v>
      </c>
      <c r="U2900" s="5">
        <v>0</v>
      </c>
      <c r="V2900" s="5">
        <f t="shared" si="235"/>
        <v>45.124999875</v>
      </c>
      <c r="W2900" s="5">
        <f t="shared" si="231"/>
        <v>-45.124999875</v>
      </c>
      <c r="X2900" s="8">
        <f t="shared" si="232"/>
        <v>-1</v>
      </c>
      <c r="Y2900" s="4">
        <v>0</v>
      </c>
      <c r="Z2900" s="9" t="str">
        <f t="shared" si="233"/>
        <v>NA</v>
      </c>
      <c r="AA2900" s="10">
        <f t="shared" si="234"/>
        <v>0</v>
      </c>
    </row>
    <row r="2901" spans="1:27" x14ac:dyDescent="0.55000000000000004">
      <c r="A2901" s="3" t="s">
        <v>71</v>
      </c>
      <c r="B2901" s="3" t="s">
        <v>72</v>
      </c>
      <c r="C2901" s="3" t="s">
        <v>4703</v>
      </c>
      <c r="D2901" s="3" t="s">
        <v>4704</v>
      </c>
      <c r="E2901" s="4" t="s">
        <v>56</v>
      </c>
      <c r="F2901" s="3" t="s">
        <v>32</v>
      </c>
      <c r="G2901" s="3" t="s">
        <v>2843</v>
      </c>
      <c r="H2901" s="3" t="s">
        <v>34</v>
      </c>
      <c r="I2901" s="3" t="s">
        <v>77</v>
      </c>
      <c r="J2901" s="3" t="s">
        <v>36</v>
      </c>
      <c r="K2901" s="3" t="s">
        <v>61</v>
      </c>
      <c r="L2901" s="5">
        <v>6.25</v>
      </c>
      <c r="M2901" s="4">
        <v>26</v>
      </c>
      <c r="N2901" s="5">
        <v>45.237499775000003</v>
      </c>
      <c r="O2901" s="5">
        <v>1.7399038375</v>
      </c>
      <c r="P2901" s="4">
        <v>1042</v>
      </c>
      <c r="Q2901" s="6">
        <v>2.4952015355086399</v>
      </c>
      <c r="R2901" s="7">
        <v>5.1920345489443402</v>
      </c>
      <c r="S2901" s="6">
        <v>0</v>
      </c>
      <c r="T2901" s="5">
        <v>0</v>
      </c>
      <c r="U2901" s="5">
        <v>0</v>
      </c>
      <c r="V2901" s="5">
        <f t="shared" si="235"/>
        <v>45.237499775000003</v>
      </c>
      <c r="W2901" s="5">
        <f t="shared" si="231"/>
        <v>-45.237499775000003</v>
      </c>
      <c r="X2901" s="8">
        <f t="shared" si="232"/>
        <v>-1</v>
      </c>
      <c r="Y2901" s="4">
        <v>0</v>
      </c>
      <c r="Z2901" s="9" t="str">
        <f t="shared" si="233"/>
        <v>NA</v>
      </c>
      <c r="AA2901" s="10">
        <f t="shared" si="234"/>
        <v>0</v>
      </c>
    </row>
    <row r="2902" spans="1:27" x14ac:dyDescent="0.55000000000000004">
      <c r="A2902" s="3" t="s">
        <v>71</v>
      </c>
      <c r="B2902" s="3" t="s">
        <v>72</v>
      </c>
      <c r="C2902" s="3" t="s">
        <v>4705</v>
      </c>
      <c r="D2902" s="3" t="s">
        <v>390</v>
      </c>
      <c r="E2902" s="4" t="s">
        <v>47</v>
      </c>
      <c r="F2902" s="3" t="s">
        <v>104</v>
      </c>
      <c r="G2902" s="3" t="s">
        <v>105</v>
      </c>
      <c r="H2902" s="3" t="s">
        <v>34</v>
      </c>
      <c r="I2902" s="3" t="s">
        <v>77</v>
      </c>
      <c r="J2902" s="3" t="s">
        <v>36</v>
      </c>
      <c r="K2902" s="3" t="s">
        <v>37</v>
      </c>
      <c r="L2902" s="5">
        <v>6.25</v>
      </c>
      <c r="M2902" s="4">
        <v>19</v>
      </c>
      <c r="N2902" s="5">
        <v>45.362499999999997</v>
      </c>
      <c r="O2902" s="5">
        <v>2.3875000000000002</v>
      </c>
      <c r="P2902" s="4">
        <v>137</v>
      </c>
      <c r="Q2902" s="6">
        <v>13.868613138686101</v>
      </c>
      <c r="R2902" s="7">
        <v>1.4436496350365</v>
      </c>
      <c r="S2902" s="6">
        <v>0</v>
      </c>
      <c r="T2902" s="5">
        <v>0</v>
      </c>
      <c r="U2902" s="5">
        <v>0</v>
      </c>
      <c r="V2902" s="5">
        <f t="shared" si="235"/>
        <v>45.362499999999997</v>
      </c>
      <c r="W2902" s="5">
        <f t="shared" si="231"/>
        <v>-45.362499999999997</v>
      </c>
      <c r="X2902" s="8">
        <f t="shared" si="232"/>
        <v>-1</v>
      </c>
      <c r="Y2902" s="4">
        <v>0</v>
      </c>
      <c r="Z2902" s="9" t="str">
        <f t="shared" si="233"/>
        <v>NA</v>
      </c>
      <c r="AA2902" s="10">
        <f t="shared" si="234"/>
        <v>0</v>
      </c>
    </row>
    <row r="2903" spans="1:27" x14ac:dyDescent="0.55000000000000004">
      <c r="A2903" s="3" t="s">
        <v>71</v>
      </c>
      <c r="B2903" s="3" t="s">
        <v>72</v>
      </c>
      <c r="C2903" s="3" t="s">
        <v>4706</v>
      </c>
      <c r="D2903" s="3" t="s">
        <v>4605</v>
      </c>
      <c r="E2903" s="4" t="s">
        <v>47</v>
      </c>
      <c r="F2903" s="3" t="s">
        <v>173</v>
      </c>
      <c r="G2903" s="3" t="s">
        <v>2820</v>
      </c>
      <c r="H2903" s="3" t="s">
        <v>34</v>
      </c>
      <c r="I2903" s="3" t="s">
        <v>77</v>
      </c>
      <c r="J2903" s="3" t="s">
        <v>36</v>
      </c>
      <c r="K2903" s="3" t="s">
        <v>42</v>
      </c>
      <c r="L2903" s="5">
        <v>6.25</v>
      </c>
      <c r="M2903" s="4">
        <v>25</v>
      </c>
      <c r="N2903" s="5">
        <v>45.55</v>
      </c>
      <c r="O2903" s="5">
        <v>1.8220000000000001</v>
      </c>
      <c r="P2903" s="4">
        <v>349</v>
      </c>
      <c r="Q2903" s="6">
        <v>7.1633237822349596</v>
      </c>
      <c r="R2903" s="7">
        <v>3.0157593123209199</v>
      </c>
      <c r="S2903" s="6">
        <v>0</v>
      </c>
      <c r="T2903" s="5">
        <v>0</v>
      </c>
      <c r="U2903" s="5">
        <v>0</v>
      </c>
      <c r="V2903" s="5">
        <f t="shared" si="235"/>
        <v>45.55</v>
      </c>
      <c r="W2903" s="5">
        <f t="shared" si="231"/>
        <v>-45.55</v>
      </c>
      <c r="X2903" s="8">
        <f t="shared" si="232"/>
        <v>-1</v>
      </c>
      <c r="Y2903" s="4">
        <v>0</v>
      </c>
      <c r="Z2903" s="9" t="str">
        <f t="shared" si="233"/>
        <v>NA</v>
      </c>
      <c r="AA2903" s="10">
        <f t="shared" si="234"/>
        <v>0</v>
      </c>
    </row>
    <row r="2904" spans="1:27" x14ac:dyDescent="0.55000000000000004">
      <c r="A2904" s="3" t="s">
        <v>71</v>
      </c>
      <c r="B2904" s="3" t="s">
        <v>72</v>
      </c>
      <c r="C2904" s="3" t="s">
        <v>4707</v>
      </c>
      <c r="D2904" s="3" t="s">
        <v>2281</v>
      </c>
      <c r="E2904" s="4" t="s">
        <v>47</v>
      </c>
      <c r="F2904" s="3" t="s">
        <v>173</v>
      </c>
      <c r="G2904" s="3" t="s">
        <v>545</v>
      </c>
      <c r="H2904" s="3" t="s">
        <v>1416</v>
      </c>
      <c r="I2904" s="3" t="s">
        <v>77</v>
      </c>
      <c r="J2904" s="3" t="s">
        <v>36</v>
      </c>
      <c r="K2904" s="3" t="s">
        <v>42</v>
      </c>
      <c r="L2904" s="5">
        <v>6.25</v>
      </c>
      <c r="M2904" s="4">
        <v>12</v>
      </c>
      <c r="N2904" s="5">
        <v>45.6</v>
      </c>
      <c r="O2904" s="5">
        <v>3.8</v>
      </c>
      <c r="P2904" s="4">
        <v>438</v>
      </c>
      <c r="Q2904" s="6">
        <v>2.7397260273972601</v>
      </c>
      <c r="R2904" s="7">
        <v>1.6134703196347</v>
      </c>
      <c r="S2904" s="6">
        <v>0</v>
      </c>
      <c r="T2904" s="5">
        <v>0</v>
      </c>
      <c r="U2904" s="5">
        <v>0</v>
      </c>
      <c r="V2904" s="5">
        <f t="shared" si="235"/>
        <v>45.6</v>
      </c>
      <c r="W2904" s="5">
        <f t="shared" si="231"/>
        <v>-45.6</v>
      </c>
      <c r="X2904" s="8">
        <f t="shared" si="232"/>
        <v>-1</v>
      </c>
      <c r="Y2904" s="4">
        <v>0</v>
      </c>
      <c r="Z2904" s="9" t="str">
        <f t="shared" si="233"/>
        <v>NA</v>
      </c>
      <c r="AA2904" s="10">
        <f t="shared" si="234"/>
        <v>0</v>
      </c>
    </row>
    <row r="2905" spans="1:27" x14ac:dyDescent="0.55000000000000004">
      <c r="A2905" s="3" t="s">
        <v>71</v>
      </c>
      <c r="B2905" s="3" t="s">
        <v>72</v>
      </c>
      <c r="C2905" s="3" t="s">
        <v>4708</v>
      </c>
      <c r="D2905" s="3" t="s">
        <v>4709</v>
      </c>
      <c r="E2905" s="4" t="s">
        <v>47</v>
      </c>
      <c r="F2905" s="3" t="s">
        <v>32</v>
      </c>
      <c r="G2905" s="3" t="s">
        <v>377</v>
      </c>
      <c r="H2905" s="3" t="s">
        <v>34</v>
      </c>
      <c r="I2905" s="3" t="s">
        <v>77</v>
      </c>
      <c r="J2905" s="3" t="s">
        <v>36</v>
      </c>
      <c r="K2905" s="3" t="s">
        <v>61</v>
      </c>
      <c r="L2905" s="5">
        <v>6.25</v>
      </c>
      <c r="M2905" s="4">
        <v>19</v>
      </c>
      <c r="N2905" s="5">
        <v>45.612499862500002</v>
      </c>
      <c r="O2905" s="5">
        <v>2.4006578875</v>
      </c>
      <c r="P2905" s="4">
        <v>627</v>
      </c>
      <c r="Q2905" s="6">
        <v>3.0303030303030298</v>
      </c>
      <c r="R2905" s="7">
        <v>1.38309409888357</v>
      </c>
      <c r="S2905" s="6">
        <v>0</v>
      </c>
      <c r="T2905" s="5">
        <v>0</v>
      </c>
      <c r="U2905" s="5">
        <v>0</v>
      </c>
      <c r="V2905" s="5">
        <f t="shared" si="235"/>
        <v>45.612499862500002</v>
      </c>
      <c r="W2905" s="5">
        <f t="shared" si="231"/>
        <v>-45.612499862500002</v>
      </c>
      <c r="X2905" s="8">
        <f t="shared" si="232"/>
        <v>-1</v>
      </c>
      <c r="Y2905" s="4">
        <v>0</v>
      </c>
      <c r="Z2905" s="9" t="str">
        <f t="shared" si="233"/>
        <v>NA</v>
      </c>
      <c r="AA2905" s="10">
        <f t="shared" si="234"/>
        <v>0</v>
      </c>
    </row>
    <row r="2906" spans="1:27" x14ac:dyDescent="0.55000000000000004">
      <c r="A2906" s="3" t="s">
        <v>71</v>
      </c>
      <c r="B2906" s="3" t="s">
        <v>72</v>
      </c>
      <c r="C2906" s="3" t="s">
        <v>4710</v>
      </c>
      <c r="D2906" s="3" t="s">
        <v>920</v>
      </c>
      <c r="E2906" s="4" t="s">
        <v>47</v>
      </c>
      <c r="F2906" s="3" t="s">
        <v>104</v>
      </c>
      <c r="G2906" s="3" t="s">
        <v>232</v>
      </c>
      <c r="H2906" s="3" t="s">
        <v>34</v>
      </c>
      <c r="I2906" s="3" t="s">
        <v>77</v>
      </c>
      <c r="J2906" s="3" t="s">
        <v>36</v>
      </c>
      <c r="K2906" s="3" t="s">
        <v>37</v>
      </c>
      <c r="L2906" s="5">
        <v>6.25</v>
      </c>
      <c r="M2906" s="4">
        <v>17</v>
      </c>
      <c r="N2906" s="5">
        <v>45.812499937500007</v>
      </c>
      <c r="O2906" s="5">
        <v>2.6948529375000003</v>
      </c>
      <c r="P2906" s="4">
        <v>92</v>
      </c>
      <c r="Q2906" s="6">
        <v>18.478260869565201</v>
      </c>
      <c r="R2906" s="7">
        <v>1.54108695652174</v>
      </c>
      <c r="S2906" s="6">
        <v>0</v>
      </c>
      <c r="T2906" s="5">
        <v>0</v>
      </c>
      <c r="U2906" s="5">
        <v>0</v>
      </c>
      <c r="V2906" s="5">
        <f t="shared" si="235"/>
        <v>45.812499937500007</v>
      </c>
      <c r="W2906" s="5">
        <f t="shared" si="231"/>
        <v>-45.812499937500007</v>
      </c>
      <c r="X2906" s="8">
        <f t="shared" si="232"/>
        <v>-1</v>
      </c>
      <c r="Y2906" s="4">
        <v>0</v>
      </c>
      <c r="Z2906" s="9" t="str">
        <f t="shared" si="233"/>
        <v>NA</v>
      </c>
      <c r="AA2906" s="10">
        <f t="shared" si="234"/>
        <v>0</v>
      </c>
    </row>
    <row r="2907" spans="1:27" x14ac:dyDescent="0.55000000000000004">
      <c r="A2907" s="3" t="s">
        <v>71</v>
      </c>
      <c r="B2907" s="3" t="s">
        <v>72</v>
      </c>
      <c r="C2907" s="3" t="s">
        <v>4711</v>
      </c>
      <c r="D2907" s="3" t="s">
        <v>1874</v>
      </c>
      <c r="E2907" s="4" t="s">
        <v>47</v>
      </c>
      <c r="F2907" s="3" t="s">
        <v>173</v>
      </c>
      <c r="G2907" s="3" t="s">
        <v>385</v>
      </c>
      <c r="H2907" s="3" t="s">
        <v>1856</v>
      </c>
      <c r="I2907" s="3" t="s">
        <v>77</v>
      </c>
      <c r="J2907" s="3" t="s">
        <v>36</v>
      </c>
      <c r="K2907" s="3" t="s">
        <v>42</v>
      </c>
      <c r="L2907" s="5">
        <v>6.25</v>
      </c>
      <c r="M2907" s="4">
        <v>26</v>
      </c>
      <c r="N2907" s="5">
        <v>45.937499725000002</v>
      </c>
      <c r="O2907" s="5">
        <v>1.7668269125</v>
      </c>
      <c r="P2907" s="4">
        <v>300</v>
      </c>
      <c r="Q2907" s="6">
        <v>8.6666666666666696</v>
      </c>
      <c r="R2907" s="7">
        <v>1.62733333333333</v>
      </c>
      <c r="S2907" s="6">
        <v>0</v>
      </c>
      <c r="T2907" s="5">
        <v>0</v>
      </c>
      <c r="U2907" s="5">
        <v>0</v>
      </c>
      <c r="V2907" s="5">
        <f t="shared" si="235"/>
        <v>45.937499725000002</v>
      </c>
      <c r="W2907" s="5">
        <f t="shared" si="231"/>
        <v>-45.937499725000002</v>
      </c>
      <c r="X2907" s="8">
        <f t="shared" si="232"/>
        <v>-1</v>
      </c>
      <c r="Y2907" s="4">
        <v>0</v>
      </c>
      <c r="Z2907" s="9" t="str">
        <f t="shared" si="233"/>
        <v>NA</v>
      </c>
      <c r="AA2907" s="10">
        <f t="shared" si="234"/>
        <v>0</v>
      </c>
    </row>
    <row r="2908" spans="1:27" x14ac:dyDescent="0.55000000000000004">
      <c r="A2908" s="3" t="s">
        <v>71</v>
      </c>
      <c r="B2908" s="3" t="s">
        <v>72</v>
      </c>
      <c r="C2908" s="3" t="s">
        <v>4712</v>
      </c>
      <c r="D2908" s="3" t="s">
        <v>3402</v>
      </c>
      <c r="E2908" s="4" t="s">
        <v>47</v>
      </c>
      <c r="F2908" s="3" t="s">
        <v>32</v>
      </c>
      <c r="G2908" s="3" t="s">
        <v>685</v>
      </c>
      <c r="H2908" s="3" t="s">
        <v>34</v>
      </c>
      <c r="I2908" s="3" t="s">
        <v>77</v>
      </c>
      <c r="J2908" s="3" t="s">
        <v>36</v>
      </c>
      <c r="K2908" s="3" t="s">
        <v>61</v>
      </c>
      <c r="L2908" s="5">
        <v>6.25</v>
      </c>
      <c r="M2908" s="4">
        <v>41</v>
      </c>
      <c r="N2908" s="5">
        <v>46.0749999875</v>
      </c>
      <c r="O2908" s="5">
        <v>1.1237804874999999</v>
      </c>
      <c r="P2908" s="4">
        <v>1875</v>
      </c>
      <c r="Q2908" s="6">
        <v>2.1866666666666701</v>
      </c>
      <c r="R2908" s="7">
        <v>4.4375466666666696</v>
      </c>
      <c r="S2908" s="6">
        <v>0</v>
      </c>
      <c r="T2908" s="5">
        <v>0</v>
      </c>
      <c r="U2908" s="5">
        <v>0</v>
      </c>
      <c r="V2908" s="5">
        <f t="shared" si="235"/>
        <v>46.0749999875</v>
      </c>
      <c r="W2908" s="5">
        <f t="shared" si="231"/>
        <v>-46.0749999875</v>
      </c>
      <c r="X2908" s="8">
        <f t="shared" si="232"/>
        <v>-1</v>
      </c>
      <c r="Y2908" s="4">
        <v>0</v>
      </c>
      <c r="Z2908" s="9" t="str">
        <f t="shared" si="233"/>
        <v>NA</v>
      </c>
      <c r="AA2908" s="10">
        <f t="shared" si="234"/>
        <v>0</v>
      </c>
    </row>
    <row r="2909" spans="1:27" x14ac:dyDescent="0.55000000000000004">
      <c r="A2909" s="3" t="s">
        <v>71</v>
      </c>
      <c r="B2909" s="3" t="s">
        <v>72</v>
      </c>
      <c r="C2909" s="3" t="s">
        <v>4713</v>
      </c>
      <c r="D2909" s="3" t="s">
        <v>4393</v>
      </c>
      <c r="E2909" s="4" t="s">
        <v>47</v>
      </c>
      <c r="F2909" s="3" t="s">
        <v>262</v>
      </c>
      <c r="G2909" s="3" t="s">
        <v>3031</v>
      </c>
      <c r="H2909" s="3" t="s">
        <v>34</v>
      </c>
      <c r="I2909" s="3" t="s">
        <v>77</v>
      </c>
      <c r="J2909" s="3" t="s">
        <v>36</v>
      </c>
      <c r="K2909" s="3" t="s">
        <v>61</v>
      </c>
      <c r="L2909" s="5">
        <v>6.25</v>
      </c>
      <c r="M2909" s="4">
        <v>11</v>
      </c>
      <c r="N2909" s="5">
        <v>46.1624999</v>
      </c>
      <c r="O2909" s="5">
        <v>4.1965909000000003</v>
      </c>
      <c r="P2909" s="4">
        <v>788</v>
      </c>
      <c r="Q2909" s="6">
        <v>1.3959390862944201</v>
      </c>
      <c r="R2909" s="7">
        <v>3.8022969543147198</v>
      </c>
      <c r="S2909" s="6">
        <v>0</v>
      </c>
      <c r="T2909" s="5">
        <v>0</v>
      </c>
      <c r="U2909" s="5">
        <v>0</v>
      </c>
      <c r="V2909" s="5">
        <f t="shared" si="235"/>
        <v>46.1624999</v>
      </c>
      <c r="W2909" s="5">
        <f t="shared" si="231"/>
        <v>-46.1624999</v>
      </c>
      <c r="X2909" s="8">
        <f t="shared" si="232"/>
        <v>-1</v>
      </c>
      <c r="Y2909" s="4">
        <v>0</v>
      </c>
      <c r="Z2909" s="9" t="str">
        <f t="shared" si="233"/>
        <v>NA</v>
      </c>
      <c r="AA2909" s="10">
        <f t="shared" si="234"/>
        <v>0</v>
      </c>
    </row>
    <row r="2910" spans="1:27" x14ac:dyDescent="0.55000000000000004">
      <c r="A2910" s="3" t="s">
        <v>71</v>
      </c>
      <c r="B2910" s="3" t="s">
        <v>72</v>
      </c>
      <c r="C2910" s="3" t="s">
        <v>4714</v>
      </c>
      <c r="D2910" s="3" t="s">
        <v>3363</v>
      </c>
      <c r="E2910" s="4" t="s">
        <v>47</v>
      </c>
      <c r="F2910" s="3" t="s">
        <v>173</v>
      </c>
      <c r="G2910" s="3" t="s">
        <v>2820</v>
      </c>
      <c r="H2910" s="3" t="s">
        <v>34</v>
      </c>
      <c r="I2910" s="3" t="s">
        <v>77</v>
      </c>
      <c r="J2910" s="3" t="s">
        <v>36</v>
      </c>
      <c r="K2910" s="3" t="s">
        <v>42</v>
      </c>
      <c r="L2910" s="5">
        <v>6.25</v>
      </c>
      <c r="M2910" s="4">
        <v>36</v>
      </c>
      <c r="N2910" s="5">
        <v>46.599999749999995</v>
      </c>
      <c r="O2910" s="5">
        <v>1.2944444374999999</v>
      </c>
      <c r="P2910" s="4">
        <v>838</v>
      </c>
      <c r="Q2910" s="6">
        <v>4.29594272076372</v>
      </c>
      <c r="R2910" s="7">
        <v>1.5941527446300701</v>
      </c>
      <c r="S2910" s="6">
        <v>0</v>
      </c>
      <c r="T2910" s="5">
        <v>0</v>
      </c>
      <c r="U2910" s="5">
        <v>0</v>
      </c>
      <c r="V2910" s="5">
        <f t="shared" si="235"/>
        <v>46.599999749999995</v>
      </c>
      <c r="W2910" s="5">
        <f t="shared" si="231"/>
        <v>-46.599999749999995</v>
      </c>
      <c r="X2910" s="8">
        <f t="shared" si="232"/>
        <v>-1</v>
      </c>
      <c r="Y2910" s="4">
        <v>0</v>
      </c>
      <c r="Z2910" s="9" t="str">
        <f t="shared" si="233"/>
        <v>NA</v>
      </c>
      <c r="AA2910" s="10">
        <f t="shared" si="234"/>
        <v>0</v>
      </c>
    </row>
    <row r="2911" spans="1:27" x14ac:dyDescent="0.55000000000000004">
      <c r="A2911" s="3" t="s">
        <v>71</v>
      </c>
      <c r="B2911" s="3" t="s">
        <v>72</v>
      </c>
      <c r="C2911" s="3" t="s">
        <v>4715</v>
      </c>
      <c r="D2911" s="3" t="s">
        <v>4109</v>
      </c>
      <c r="E2911" s="4" t="s">
        <v>47</v>
      </c>
      <c r="F2911" s="3" t="s">
        <v>32</v>
      </c>
      <c r="G2911" s="3" t="s">
        <v>2744</v>
      </c>
      <c r="H2911" s="3" t="s">
        <v>34</v>
      </c>
      <c r="I2911" s="3" t="s">
        <v>77</v>
      </c>
      <c r="J2911" s="3" t="s">
        <v>36</v>
      </c>
      <c r="K2911" s="3" t="s">
        <v>61</v>
      </c>
      <c r="L2911" s="5">
        <v>6.25</v>
      </c>
      <c r="M2911" s="4">
        <v>33</v>
      </c>
      <c r="N2911" s="5">
        <v>46.849999762499998</v>
      </c>
      <c r="O2911" s="5">
        <v>1.4196969625</v>
      </c>
      <c r="P2911" s="4">
        <v>736</v>
      </c>
      <c r="Q2911" s="6">
        <v>4.4836956521739104</v>
      </c>
      <c r="R2911" s="7">
        <v>4.4025815217391298</v>
      </c>
      <c r="S2911" s="6">
        <v>0</v>
      </c>
      <c r="T2911" s="5">
        <v>0</v>
      </c>
      <c r="U2911" s="5">
        <v>0</v>
      </c>
      <c r="V2911" s="5">
        <f t="shared" si="235"/>
        <v>46.849999762499998</v>
      </c>
      <c r="W2911" s="5">
        <f t="shared" si="231"/>
        <v>-46.849999762499998</v>
      </c>
      <c r="X2911" s="8">
        <f t="shared" si="232"/>
        <v>-1</v>
      </c>
      <c r="Y2911" s="4">
        <v>0</v>
      </c>
      <c r="Z2911" s="9" t="str">
        <f t="shared" si="233"/>
        <v>NA</v>
      </c>
      <c r="AA2911" s="10">
        <f t="shared" si="234"/>
        <v>0</v>
      </c>
    </row>
    <row r="2912" spans="1:27" x14ac:dyDescent="0.55000000000000004">
      <c r="A2912" s="3" t="s">
        <v>71</v>
      </c>
      <c r="B2912" s="3" t="s">
        <v>72</v>
      </c>
      <c r="C2912" s="3" t="s">
        <v>4716</v>
      </c>
      <c r="D2912" s="3" t="s">
        <v>4450</v>
      </c>
      <c r="E2912" s="4" t="s">
        <v>47</v>
      </c>
      <c r="F2912" s="3" t="s">
        <v>32</v>
      </c>
      <c r="G2912" s="3" t="s">
        <v>377</v>
      </c>
      <c r="H2912" s="3" t="s">
        <v>34</v>
      </c>
      <c r="I2912" s="3" t="s">
        <v>77</v>
      </c>
      <c r="J2912" s="3" t="s">
        <v>36</v>
      </c>
      <c r="K2912" s="3" t="s">
        <v>61</v>
      </c>
      <c r="L2912" s="5">
        <v>6.25</v>
      </c>
      <c r="M2912" s="4">
        <v>21</v>
      </c>
      <c r="N2912" s="5">
        <v>46.974999749999995</v>
      </c>
      <c r="O2912" s="5">
        <v>2.2369047499999999</v>
      </c>
      <c r="P2912" s="4">
        <v>128</v>
      </c>
      <c r="Q2912" s="6">
        <v>16.40625</v>
      </c>
      <c r="R2912" s="7">
        <v>1.278125</v>
      </c>
      <c r="S2912" s="6">
        <v>0</v>
      </c>
      <c r="T2912" s="5">
        <v>0</v>
      </c>
      <c r="U2912" s="5">
        <v>0</v>
      </c>
      <c r="V2912" s="5">
        <f t="shared" si="235"/>
        <v>46.974999749999995</v>
      </c>
      <c r="W2912" s="5">
        <f t="shared" si="231"/>
        <v>-46.974999749999995</v>
      </c>
      <c r="X2912" s="8">
        <f t="shared" si="232"/>
        <v>-1</v>
      </c>
      <c r="Y2912" s="4">
        <v>0</v>
      </c>
      <c r="Z2912" s="9" t="str">
        <f t="shared" si="233"/>
        <v>NA</v>
      </c>
      <c r="AA2912" s="10">
        <f t="shared" si="234"/>
        <v>0</v>
      </c>
    </row>
    <row r="2913" spans="1:27" x14ac:dyDescent="0.55000000000000004">
      <c r="A2913" s="3" t="s">
        <v>71</v>
      </c>
      <c r="B2913" s="3" t="s">
        <v>72</v>
      </c>
      <c r="C2913" s="3" t="s">
        <v>4717</v>
      </c>
      <c r="D2913" s="3" t="s">
        <v>4718</v>
      </c>
      <c r="E2913" s="4" t="s">
        <v>47</v>
      </c>
      <c r="F2913" s="3" t="s">
        <v>173</v>
      </c>
      <c r="G2913" s="3" t="s">
        <v>3863</v>
      </c>
      <c r="H2913" s="3" t="s">
        <v>34</v>
      </c>
      <c r="I2913" s="3" t="s">
        <v>77</v>
      </c>
      <c r="J2913" s="3" t="s">
        <v>36</v>
      </c>
      <c r="K2913" s="3" t="s">
        <v>42</v>
      </c>
      <c r="L2913" s="5">
        <v>6.25</v>
      </c>
      <c r="M2913" s="4">
        <v>28</v>
      </c>
      <c r="N2913" s="5">
        <v>47.324999749999996</v>
      </c>
      <c r="O2913" s="5">
        <v>1.6901785624999999</v>
      </c>
      <c r="P2913" s="4">
        <v>218</v>
      </c>
      <c r="Q2913" s="6">
        <v>12.8440366972477</v>
      </c>
      <c r="R2913" s="7">
        <v>2.0403669724770599</v>
      </c>
      <c r="S2913" s="6">
        <v>0</v>
      </c>
      <c r="T2913" s="5">
        <v>0</v>
      </c>
      <c r="U2913" s="5">
        <v>0</v>
      </c>
      <c r="V2913" s="5">
        <f t="shared" si="235"/>
        <v>47.324999749999996</v>
      </c>
      <c r="W2913" s="5">
        <f t="shared" si="231"/>
        <v>-47.324999749999996</v>
      </c>
      <c r="X2913" s="8">
        <f t="shared" si="232"/>
        <v>-1</v>
      </c>
      <c r="Y2913" s="4">
        <v>0</v>
      </c>
      <c r="Z2913" s="9" t="str">
        <f t="shared" si="233"/>
        <v>NA</v>
      </c>
      <c r="AA2913" s="10">
        <f t="shared" si="234"/>
        <v>0</v>
      </c>
    </row>
    <row r="2914" spans="1:27" x14ac:dyDescent="0.55000000000000004">
      <c r="A2914" s="3" t="s">
        <v>71</v>
      </c>
      <c r="B2914" s="3" t="s">
        <v>72</v>
      </c>
      <c r="C2914" s="3" t="s">
        <v>4719</v>
      </c>
      <c r="D2914" s="3" t="s">
        <v>4720</v>
      </c>
      <c r="E2914" s="4" t="s">
        <v>47</v>
      </c>
      <c r="F2914" s="3" t="s">
        <v>173</v>
      </c>
      <c r="G2914" s="3" t="s">
        <v>2948</v>
      </c>
      <c r="H2914" s="3" t="s">
        <v>1068</v>
      </c>
      <c r="I2914" s="3" t="s">
        <v>77</v>
      </c>
      <c r="J2914" s="3" t="s">
        <v>36</v>
      </c>
      <c r="K2914" s="3" t="s">
        <v>42</v>
      </c>
      <c r="L2914" s="5">
        <v>6.25</v>
      </c>
      <c r="M2914" s="4">
        <v>15</v>
      </c>
      <c r="N2914" s="5">
        <v>47.349999937500002</v>
      </c>
      <c r="O2914" s="5">
        <v>3.1566666625000002</v>
      </c>
      <c r="P2914" s="4">
        <v>464</v>
      </c>
      <c r="Q2914" s="6">
        <v>3.2327586206896601</v>
      </c>
      <c r="R2914" s="7">
        <v>1.3355603448275899</v>
      </c>
      <c r="S2914" s="6">
        <v>0</v>
      </c>
      <c r="T2914" s="5">
        <v>0</v>
      </c>
      <c r="U2914" s="5">
        <v>0</v>
      </c>
      <c r="V2914" s="5">
        <f t="shared" si="235"/>
        <v>47.349999937500002</v>
      </c>
      <c r="W2914" s="5">
        <f t="shared" si="231"/>
        <v>-47.349999937500002</v>
      </c>
      <c r="X2914" s="8">
        <f t="shared" si="232"/>
        <v>-1</v>
      </c>
      <c r="Y2914" s="4">
        <v>0</v>
      </c>
      <c r="Z2914" s="9" t="str">
        <f t="shared" si="233"/>
        <v>NA</v>
      </c>
      <c r="AA2914" s="10">
        <f t="shared" si="234"/>
        <v>0</v>
      </c>
    </row>
    <row r="2915" spans="1:27" x14ac:dyDescent="0.55000000000000004">
      <c r="A2915" s="3" t="s">
        <v>71</v>
      </c>
      <c r="B2915" s="3" t="s">
        <v>72</v>
      </c>
      <c r="C2915" s="3" t="s">
        <v>4721</v>
      </c>
      <c r="D2915" s="3" t="s">
        <v>3399</v>
      </c>
      <c r="E2915" s="4" t="s">
        <v>47</v>
      </c>
      <c r="F2915" s="3" t="s">
        <v>137</v>
      </c>
      <c r="G2915" s="3" t="s">
        <v>2863</v>
      </c>
      <c r="H2915" s="3" t="s">
        <v>34</v>
      </c>
      <c r="I2915" s="3" t="s">
        <v>77</v>
      </c>
      <c r="J2915" s="3" t="s">
        <v>36</v>
      </c>
      <c r="K2915" s="3" t="s">
        <v>42</v>
      </c>
      <c r="L2915" s="5">
        <v>6.25</v>
      </c>
      <c r="M2915" s="4">
        <v>12</v>
      </c>
      <c r="N2915" s="5">
        <v>47.449999949999999</v>
      </c>
      <c r="O2915" s="5">
        <v>3.9541666625</v>
      </c>
      <c r="P2915" s="4">
        <v>583</v>
      </c>
      <c r="Q2915" s="6">
        <v>2.0583190394511202</v>
      </c>
      <c r="R2915" s="7">
        <v>2.1844253859348202</v>
      </c>
      <c r="S2915" s="6">
        <v>0</v>
      </c>
      <c r="T2915" s="5">
        <v>0</v>
      </c>
      <c r="U2915" s="5">
        <v>0</v>
      </c>
      <c r="V2915" s="5">
        <f t="shared" si="235"/>
        <v>47.449999949999999</v>
      </c>
      <c r="W2915" s="5">
        <f t="shared" si="231"/>
        <v>-47.449999949999999</v>
      </c>
      <c r="X2915" s="8">
        <f t="shared" si="232"/>
        <v>-1</v>
      </c>
      <c r="Y2915" s="4">
        <v>0</v>
      </c>
      <c r="Z2915" s="9" t="str">
        <f t="shared" si="233"/>
        <v>NA</v>
      </c>
      <c r="AA2915" s="10">
        <f t="shared" si="234"/>
        <v>0</v>
      </c>
    </row>
    <row r="2916" spans="1:27" x14ac:dyDescent="0.55000000000000004">
      <c r="A2916" s="3" t="s">
        <v>71</v>
      </c>
      <c r="B2916" s="3" t="s">
        <v>72</v>
      </c>
      <c r="C2916" s="3" t="s">
        <v>4722</v>
      </c>
      <c r="D2916" s="3" t="s">
        <v>4723</v>
      </c>
      <c r="E2916" s="4" t="s">
        <v>47</v>
      </c>
      <c r="F2916" s="3" t="s">
        <v>32</v>
      </c>
      <c r="G2916" s="3" t="s">
        <v>377</v>
      </c>
      <c r="H2916" s="3" t="s">
        <v>34</v>
      </c>
      <c r="I2916" s="3" t="s">
        <v>77</v>
      </c>
      <c r="J2916" s="3" t="s">
        <v>36</v>
      </c>
      <c r="K2916" s="3" t="s">
        <v>61</v>
      </c>
      <c r="L2916" s="5">
        <v>6.25</v>
      </c>
      <c r="M2916" s="4">
        <v>23</v>
      </c>
      <c r="N2916" s="5">
        <v>47.474999775000001</v>
      </c>
      <c r="O2916" s="5">
        <v>2.0641304250000001</v>
      </c>
      <c r="P2916" s="4">
        <v>466</v>
      </c>
      <c r="Q2916" s="6">
        <v>4.9356223175965699</v>
      </c>
      <c r="R2916" s="7">
        <v>1.4184549356223199</v>
      </c>
      <c r="S2916" s="6">
        <v>0</v>
      </c>
      <c r="T2916" s="5">
        <v>0</v>
      </c>
      <c r="U2916" s="5">
        <v>0</v>
      </c>
      <c r="V2916" s="5">
        <f t="shared" si="235"/>
        <v>47.474999775000001</v>
      </c>
      <c r="W2916" s="5">
        <f t="shared" si="231"/>
        <v>-47.474999775000001</v>
      </c>
      <c r="X2916" s="8">
        <f t="shared" si="232"/>
        <v>-1</v>
      </c>
      <c r="Y2916" s="4">
        <v>0</v>
      </c>
      <c r="Z2916" s="9" t="str">
        <f t="shared" si="233"/>
        <v>NA</v>
      </c>
      <c r="AA2916" s="10">
        <f t="shared" si="234"/>
        <v>0</v>
      </c>
    </row>
    <row r="2917" spans="1:27" x14ac:dyDescent="0.55000000000000004">
      <c r="A2917" s="3" t="s">
        <v>71</v>
      </c>
      <c r="B2917" s="3" t="s">
        <v>72</v>
      </c>
      <c r="C2917" s="3" t="s">
        <v>4724</v>
      </c>
      <c r="D2917" s="3" t="s">
        <v>785</v>
      </c>
      <c r="E2917" s="4" t="s">
        <v>47</v>
      </c>
      <c r="F2917" s="3" t="s">
        <v>104</v>
      </c>
      <c r="G2917" s="3" t="s">
        <v>3008</v>
      </c>
      <c r="H2917" s="3" t="s">
        <v>34</v>
      </c>
      <c r="I2917" s="3" t="s">
        <v>77</v>
      </c>
      <c r="J2917" s="3" t="s">
        <v>36</v>
      </c>
      <c r="K2917" s="3" t="s">
        <v>61</v>
      </c>
      <c r="L2917" s="5">
        <v>6.25</v>
      </c>
      <c r="M2917" s="4">
        <v>13</v>
      </c>
      <c r="N2917" s="5">
        <v>47.574999875000003</v>
      </c>
      <c r="O2917" s="5">
        <v>3.659615375</v>
      </c>
      <c r="P2917" s="4">
        <v>189</v>
      </c>
      <c r="Q2917" s="6">
        <v>6.8783068783068799</v>
      </c>
      <c r="R2917" s="7">
        <v>1.26873015873016</v>
      </c>
      <c r="S2917" s="6">
        <v>0</v>
      </c>
      <c r="T2917" s="5">
        <v>0</v>
      </c>
      <c r="U2917" s="5">
        <v>0</v>
      </c>
      <c r="V2917" s="5">
        <f t="shared" si="235"/>
        <v>47.574999875000003</v>
      </c>
      <c r="W2917" s="5">
        <f t="shared" si="231"/>
        <v>-47.574999875000003</v>
      </c>
      <c r="X2917" s="8">
        <f t="shared" si="232"/>
        <v>-1</v>
      </c>
      <c r="Y2917" s="4">
        <v>0</v>
      </c>
      <c r="Z2917" s="9" t="str">
        <f t="shared" si="233"/>
        <v>NA</v>
      </c>
      <c r="AA2917" s="10">
        <f t="shared" si="234"/>
        <v>0</v>
      </c>
    </row>
    <row r="2918" spans="1:27" x14ac:dyDescent="0.55000000000000004">
      <c r="A2918" s="3" t="s">
        <v>71</v>
      </c>
      <c r="B2918" s="3" t="s">
        <v>72</v>
      </c>
      <c r="C2918" s="3" t="s">
        <v>4725</v>
      </c>
      <c r="D2918" s="3" t="s">
        <v>3771</v>
      </c>
      <c r="E2918" s="4" t="s">
        <v>47</v>
      </c>
      <c r="F2918" s="3" t="s">
        <v>173</v>
      </c>
      <c r="G2918" s="3" t="s">
        <v>3690</v>
      </c>
      <c r="H2918" s="3" t="s">
        <v>34</v>
      </c>
      <c r="I2918" s="3" t="s">
        <v>77</v>
      </c>
      <c r="J2918" s="3" t="s">
        <v>36</v>
      </c>
      <c r="K2918" s="3" t="s">
        <v>42</v>
      </c>
      <c r="L2918" s="5">
        <v>6.25</v>
      </c>
      <c r="M2918" s="4">
        <v>12</v>
      </c>
      <c r="N2918" s="5">
        <v>47.587499999999999</v>
      </c>
      <c r="O2918" s="5">
        <v>3.9656250000000002</v>
      </c>
      <c r="P2918" s="4">
        <v>241</v>
      </c>
      <c r="Q2918" s="6">
        <v>4.9792531120332004</v>
      </c>
      <c r="R2918" s="7">
        <v>1.6883817427385901</v>
      </c>
      <c r="S2918" s="6">
        <v>0</v>
      </c>
      <c r="T2918" s="5">
        <v>0</v>
      </c>
      <c r="U2918" s="5">
        <v>0</v>
      </c>
      <c r="V2918" s="5">
        <f t="shared" si="235"/>
        <v>47.587499999999999</v>
      </c>
      <c r="W2918" s="5">
        <f t="shared" si="231"/>
        <v>-47.587499999999999</v>
      </c>
      <c r="X2918" s="8">
        <f t="shared" si="232"/>
        <v>-1</v>
      </c>
      <c r="Y2918" s="4">
        <v>0</v>
      </c>
      <c r="Z2918" s="9" t="str">
        <f t="shared" si="233"/>
        <v>NA</v>
      </c>
      <c r="AA2918" s="10">
        <f t="shared" si="234"/>
        <v>0</v>
      </c>
    </row>
    <row r="2919" spans="1:27" x14ac:dyDescent="0.55000000000000004">
      <c r="A2919" s="3" t="s">
        <v>71</v>
      </c>
      <c r="B2919" s="3" t="s">
        <v>72</v>
      </c>
      <c r="C2919" s="3" t="s">
        <v>4726</v>
      </c>
      <c r="D2919" s="3" t="s">
        <v>4727</v>
      </c>
      <c r="E2919" s="4" t="s">
        <v>47</v>
      </c>
      <c r="F2919" s="3" t="s">
        <v>173</v>
      </c>
      <c r="G2919" s="3" t="s">
        <v>4096</v>
      </c>
      <c r="H2919" s="3" t="s">
        <v>4635</v>
      </c>
      <c r="I2919" s="3" t="s">
        <v>77</v>
      </c>
      <c r="J2919" s="3" t="s">
        <v>36</v>
      </c>
      <c r="K2919" s="3" t="s">
        <v>42</v>
      </c>
      <c r="L2919" s="5">
        <v>6.25</v>
      </c>
      <c r="M2919" s="4">
        <v>33</v>
      </c>
      <c r="N2919" s="5">
        <v>48.037499812500009</v>
      </c>
      <c r="O2919" s="5">
        <v>1.4556818125000002</v>
      </c>
      <c r="P2919" s="4">
        <v>673</v>
      </c>
      <c r="Q2919" s="6">
        <v>4.90341753343239</v>
      </c>
      <c r="R2919" s="7">
        <v>1.0356612184249601</v>
      </c>
      <c r="S2919" s="6">
        <v>0</v>
      </c>
      <c r="T2919" s="5">
        <v>0</v>
      </c>
      <c r="U2919" s="5">
        <v>0</v>
      </c>
      <c r="V2919" s="5">
        <f t="shared" si="235"/>
        <v>48.037499812500009</v>
      </c>
      <c r="W2919" s="5">
        <f t="shared" si="231"/>
        <v>-48.037499812500009</v>
      </c>
      <c r="X2919" s="8">
        <f t="shared" si="232"/>
        <v>-1</v>
      </c>
      <c r="Y2919" s="4">
        <v>0</v>
      </c>
      <c r="Z2919" s="9" t="str">
        <f t="shared" si="233"/>
        <v>NA</v>
      </c>
      <c r="AA2919" s="10">
        <f t="shared" si="234"/>
        <v>0</v>
      </c>
    </row>
    <row r="2920" spans="1:27" x14ac:dyDescent="0.55000000000000004">
      <c r="A2920" s="3" t="s">
        <v>71</v>
      </c>
      <c r="B2920" s="3" t="s">
        <v>72</v>
      </c>
      <c r="C2920" s="3" t="s">
        <v>4728</v>
      </c>
      <c r="D2920" s="3" t="s">
        <v>3245</v>
      </c>
      <c r="E2920" s="4" t="s">
        <v>47</v>
      </c>
      <c r="F2920" s="3" t="s">
        <v>32</v>
      </c>
      <c r="G2920" s="3" t="s">
        <v>2714</v>
      </c>
      <c r="H2920" s="3" t="s">
        <v>34</v>
      </c>
      <c r="I2920" s="3" t="s">
        <v>77</v>
      </c>
      <c r="J2920" s="3" t="s">
        <v>36</v>
      </c>
      <c r="K2920" s="3" t="s">
        <v>61</v>
      </c>
      <c r="L2920" s="5">
        <v>6.25</v>
      </c>
      <c r="M2920" s="4">
        <v>34</v>
      </c>
      <c r="N2920" s="5">
        <v>48.537499849999996</v>
      </c>
      <c r="O2920" s="5">
        <v>1.4275735249999999</v>
      </c>
      <c r="P2920" s="4">
        <v>2251</v>
      </c>
      <c r="Q2920" s="6">
        <v>1.5104398045313201</v>
      </c>
      <c r="R2920" s="7">
        <v>3.4359840071079502</v>
      </c>
      <c r="S2920" s="6">
        <v>0</v>
      </c>
      <c r="T2920" s="5">
        <v>0</v>
      </c>
      <c r="U2920" s="5">
        <v>0</v>
      </c>
      <c r="V2920" s="5">
        <f t="shared" si="235"/>
        <v>48.537499849999996</v>
      </c>
      <c r="W2920" s="5">
        <f t="shared" si="231"/>
        <v>-48.537499849999996</v>
      </c>
      <c r="X2920" s="8">
        <f t="shared" si="232"/>
        <v>-1</v>
      </c>
      <c r="Y2920" s="4">
        <v>0</v>
      </c>
      <c r="Z2920" s="9" t="str">
        <f t="shared" si="233"/>
        <v>NA</v>
      </c>
      <c r="AA2920" s="10">
        <f t="shared" si="234"/>
        <v>0</v>
      </c>
    </row>
    <row r="2921" spans="1:27" x14ac:dyDescent="0.55000000000000004">
      <c r="A2921" s="3" t="s">
        <v>71</v>
      </c>
      <c r="B2921" s="3" t="s">
        <v>72</v>
      </c>
      <c r="C2921" s="3" t="s">
        <v>4729</v>
      </c>
      <c r="D2921" s="3" t="s">
        <v>3592</v>
      </c>
      <c r="E2921" s="4" t="s">
        <v>47</v>
      </c>
      <c r="F2921" s="3" t="s">
        <v>173</v>
      </c>
      <c r="G2921" s="3" t="s">
        <v>4483</v>
      </c>
      <c r="H2921" s="3" t="s">
        <v>34</v>
      </c>
      <c r="I2921" s="3" t="s">
        <v>77</v>
      </c>
      <c r="J2921" s="3" t="s">
        <v>36</v>
      </c>
      <c r="K2921" s="3" t="s">
        <v>42</v>
      </c>
      <c r="L2921" s="5">
        <v>6.25</v>
      </c>
      <c r="M2921" s="4">
        <v>10</v>
      </c>
      <c r="N2921" s="5">
        <v>48.6875</v>
      </c>
      <c r="O2921" s="5">
        <v>4.8687500000000004</v>
      </c>
      <c r="P2921" s="4">
        <v>389</v>
      </c>
      <c r="Q2921" s="6">
        <v>2.5706940874035999</v>
      </c>
      <c r="R2921" s="7">
        <v>1.31696658097686</v>
      </c>
      <c r="S2921" s="6">
        <v>0</v>
      </c>
      <c r="T2921" s="5">
        <v>0</v>
      </c>
      <c r="U2921" s="5">
        <v>0</v>
      </c>
      <c r="V2921" s="5">
        <f t="shared" si="235"/>
        <v>48.6875</v>
      </c>
      <c r="W2921" s="5">
        <f t="shared" si="231"/>
        <v>-48.6875</v>
      </c>
      <c r="X2921" s="8">
        <f t="shared" si="232"/>
        <v>-1</v>
      </c>
      <c r="Y2921" s="4">
        <v>0</v>
      </c>
      <c r="Z2921" s="9" t="str">
        <f t="shared" si="233"/>
        <v>NA</v>
      </c>
      <c r="AA2921" s="10">
        <f t="shared" si="234"/>
        <v>0</v>
      </c>
    </row>
    <row r="2922" spans="1:27" x14ac:dyDescent="0.55000000000000004">
      <c r="A2922" s="3" t="s">
        <v>71</v>
      </c>
      <c r="B2922" s="3" t="s">
        <v>72</v>
      </c>
      <c r="C2922" s="3" t="s">
        <v>4730</v>
      </c>
      <c r="D2922" s="3" t="s">
        <v>4012</v>
      </c>
      <c r="E2922" s="4" t="s">
        <v>47</v>
      </c>
      <c r="F2922" s="3" t="s">
        <v>173</v>
      </c>
      <c r="G2922" s="3" t="s">
        <v>385</v>
      </c>
      <c r="H2922" s="3" t="s">
        <v>34</v>
      </c>
      <c r="I2922" s="3" t="s">
        <v>77</v>
      </c>
      <c r="J2922" s="3" t="s">
        <v>36</v>
      </c>
      <c r="K2922" s="3" t="s">
        <v>42</v>
      </c>
      <c r="L2922" s="5">
        <v>6.25</v>
      </c>
      <c r="M2922" s="4">
        <v>26</v>
      </c>
      <c r="N2922" s="5">
        <v>49.212499700000002</v>
      </c>
      <c r="O2922" s="5">
        <v>1.8927884500000001</v>
      </c>
      <c r="P2922" s="4">
        <v>180</v>
      </c>
      <c r="Q2922" s="6">
        <v>14.4444444444444</v>
      </c>
      <c r="R2922" s="7">
        <v>2.0066666666666699</v>
      </c>
      <c r="S2922" s="6">
        <v>0</v>
      </c>
      <c r="T2922" s="5">
        <v>0</v>
      </c>
      <c r="U2922" s="5">
        <v>0</v>
      </c>
      <c r="V2922" s="5">
        <f t="shared" si="235"/>
        <v>49.212499700000002</v>
      </c>
      <c r="W2922" s="5">
        <f t="shared" si="231"/>
        <v>-49.212499700000002</v>
      </c>
      <c r="X2922" s="8">
        <f t="shared" si="232"/>
        <v>-1</v>
      </c>
      <c r="Y2922" s="4">
        <v>0</v>
      </c>
      <c r="Z2922" s="9" t="str">
        <f t="shared" si="233"/>
        <v>NA</v>
      </c>
      <c r="AA2922" s="10">
        <f t="shared" si="234"/>
        <v>0</v>
      </c>
    </row>
    <row r="2923" spans="1:27" x14ac:dyDescent="0.55000000000000004">
      <c r="A2923" s="3" t="s">
        <v>71</v>
      </c>
      <c r="B2923" s="3" t="s">
        <v>72</v>
      </c>
      <c r="C2923" s="3" t="s">
        <v>4731</v>
      </c>
      <c r="D2923" s="3" t="s">
        <v>940</v>
      </c>
      <c r="E2923" s="4" t="s">
        <v>47</v>
      </c>
      <c r="F2923" s="3" t="s">
        <v>104</v>
      </c>
      <c r="G2923" s="3" t="s">
        <v>105</v>
      </c>
      <c r="H2923" s="3" t="s">
        <v>34</v>
      </c>
      <c r="I2923" s="3" t="s">
        <v>77</v>
      </c>
      <c r="J2923" s="3" t="s">
        <v>36</v>
      </c>
      <c r="K2923" s="3" t="s">
        <v>37</v>
      </c>
      <c r="L2923" s="5">
        <v>6.25</v>
      </c>
      <c r="M2923" s="4">
        <v>18</v>
      </c>
      <c r="N2923" s="5">
        <v>49.662499949999997</v>
      </c>
      <c r="O2923" s="5">
        <v>2.7590277749999998</v>
      </c>
      <c r="P2923" s="4">
        <v>284</v>
      </c>
      <c r="Q2923" s="6">
        <v>6.3380281690140796</v>
      </c>
      <c r="R2923" s="7">
        <v>1.7014436619718301</v>
      </c>
      <c r="S2923" s="6">
        <v>0</v>
      </c>
      <c r="T2923" s="5">
        <v>0</v>
      </c>
      <c r="U2923" s="5">
        <v>0</v>
      </c>
      <c r="V2923" s="5">
        <f t="shared" si="235"/>
        <v>49.662499949999997</v>
      </c>
      <c r="W2923" s="5">
        <f t="shared" si="231"/>
        <v>-49.662499949999997</v>
      </c>
      <c r="X2923" s="8">
        <f t="shared" si="232"/>
        <v>-1</v>
      </c>
      <c r="Y2923" s="4">
        <v>0</v>
      </c>
      <c r="Z2923" s="9" t="str">
        <f t="shared" si="233"/>
        <v>NA</v>
      </c>
      <c r="AA2923" s="10">
        <f t="shared" si="234"/>
        <v>0</v>
      </c>
    </row>
    <row r="2924" spans="1:27" x14ac:dyDescent="0.55000000000000004">
      <c r="A2924" s="3" t="s">
        <v>71</v>
      </c>
      <c r="B2924" s="3" t="s">
        <v>72</v>
      </c>
      <c r="C2924" s="3" t="s">
        <v>4732</v>
      </c>
      <c r="D2924" s="3" t="s">
        <v>2901</v>
      </c>
      <c r="E2924" s="4" t="s">
        <v>47</v>
      </c>
      <c r="F2924" s="3" t="s">
        <v>173</v>
      </c>
      <c r="G2924" s="3" t="s">
        <v>545</v>
      </c>
      <c r="H2924" s="3" t="s">
        <v>34</v>
      </c>
      <c r="I2924" s="3" t="s">
        <v>77</v>
      </c>
      <c r="J2924" s="3" t="s">
        <v>36</v>
      </c>
      <c r="K2924" s="3" t="s">
        <v>42</v>
      </c>
      <c r="L2924" s="5">
        <v>6.25</v>
      </c>
      <c r="M2924" s="4">
        <v>28</v>
      </c>
      <c r="N2924" s="5">
        <v>49.7</v>
      </c>
      <c r="O2924" s="5">
        <v>1.7749999999999999</v>
      </c>
      <c r="P2924" s="4">
        <v>435</v>
      </c>
      <c r="Q2924" s="6">
        <v>6.4367816091953998</v>
      </c>
      <c r="R2924" s="7">
        <v>1.8632183908046001</v>
      </c>
      <c r="S2924" s="6">
        <v>0</v>
      </c>
      <c r="T2924" s="5">
        <v>0</v>
      </c>
      <c r="U2924" s="5">
        <v>0</v>
      </c>
      <c r="V2924" s="5">
        <f t="shared" si="235"/>
        <v>49.7</v>
      </c>
      <c r="W2924" s="5">
        <f t="shared" si="231"/>
        <v>-49.7</v>
      </c>
      <c r="X2924" s="8">
        <f t="shared" si="232"/>
        <v>-1</v>
      </c>
      <c r="Y2924" s="4">
        <v>0</v>
      </c>
      <c r="Z2924" s="9" t="str">
        <f t="shared" si="233"/>
        <v>NA</v>
      </c>
      <c r="AA2924" s="10">
        <f t="shared" si="234"/>
        <v>0</v>
      </c>
    </row>
    <row r="2925" spans="1:27" x14ac:dyDescent="0.55000000000000004">
      <c r="A2925" s="3" t="s">
        <v>71</v>
      </c>
      <c r="B2925" s="3" t="s">
        <v>72</v>
      </c>
      <c r="C2925" s="3" t="s">
        <v>4733</v>
      </c>
      <c r="D2925" s="3" t="s">
        <v>4734</v>
      </c>
      <c r="E2925" s="4" t="s">
        <v>47</v>
      </c>
      <c r="F2925" s="3" t="s">
        <v>173</v>
      </c>
      <c r="G2925" s="3" t="s">
        <v>2718</v>
      </c>
      <c r="H2925" s="3" t="s">
        <v>34</v>
      </c>
      <c r="I2925" s="3" t="s">
        <v>77</v>
      </c>
      <c r="J2925" s="3" t="s">
        <v>36</v>
      </c>
      <c r="K2925" s="3" t="s">
        <v>42</v>
      </c>
      <c r="L2925" s="5">
        <v>6.25</v>
      </c>
      <c r="M2925" s="4">
        <v>33</v>
      </c>
      <c r="N2925" s="5">
        <v>49.787499712500001</v>
      </c>
      <c r="O2925" s="5">
        <v>1.5087121125</v>
      </c>
      <c r="P2925" s="4">
        <v>1295</v>
      </c>
      <c r="Q2925" s="6">
        <v>2.5482625482625498</v>
      </c>
      <c r="R2925" s="7">
        <v>2.8359073359073399</v>
      </c>
      <c r="S2925" s="6">
        <v>0</v>
      </c>
      <c r="T2925" s="5">
        <v>0</v>
      </c>
      <c r="U2925" s="5">
        <v>0</v>
      </c>
      <c r="V2925" s="5">
        <f t="shared" si="235"/>
        <v>49.787499712500001</v>
      </c>
      <c r="W2925" s="5">
        <f t="shared" si="231"/>
        <v>-49.787499712500001</v>
      </c>
      <c r="X2925" s="8">
        <f t="shared" si="232"/>
        <v>-1</v>
      </c>
      <c r="Y2925" s="4">
        <v>0</v>
      </c>
      <c r="Z2925" s="9" t="str">
        <f t="shared" si="233"/>
        <v>NA</v>
      </c>
      <c r="AA2925" s="10">
        <f t="shared" si="234"/>
        <v>0</v>
      </c>
    </row>
    <row r="2926" spans="1:27" x14ac:dyDescent="0.55000000000000004">
      <c r="A2926" s="3" t="s">
        <v>71</v>
      </c>
      <c r="B2926" s="3" t="s">
        <v>72</v>
      </c>
      <c r="C2926" s="3" t="s">
        <v>4735</v>
      </c>
      <c r="D2926" s="3" t="s">
        <v>276</v>
      </c>
      <c r="E2926" s="4" t="s">
        <v>47</v>
      </c>
      <c r="F2926" s="3" t="s">
        <v>137</v>
      </c>
      <c r="G2926" s="3" t="s">
        <v>138</v>
      </c>
      <c r="H2926" s="3" t="s">
        <v>34</v>
      </c>
      <c r="I2926" s="3" t="s">
        <v>77</v>
      </c>
      <c r="J2926" s="3" t="s">
        <v>36</v>
      </c>
      <c r="K2926" s="3" t="s">
        <v>42</v>
      </c>
      <c r="L2926" s="5">
        <v>6.25</v>
      </c>
      <c r="M2926" s="4">
        <v>21</v>
      </c>
      <c r="N2926" s="5">
        <v>49.787499824999998</v>
      </c>
      <c r="O2926" s="5">
        <v>2.370833325</v>
      </c>
      <c r="P2926" s="4">
        <v>273</v>
      </c>
      <c r="Q2926" s="6">
        <v>7.6923076923076898</v>
      </c>
      <c r="R2926" s="7">
        <v>2.40131868131868</v>
      </c>
      <c r="S2926" s="6">
        <v>0</v>
      </c>
      <c r="T2926" s="5">
        <v>0</v>
      </c>
      <c r="U2926" s="5">
        <v>0</v>
      </c>
      <c r="V2926" s="5">
        <f t="shared" si="235"/>
        <v>49.787499824999998</v>
      </c>
      <c r="W2926" s="5">
        <f t="shared" si="231"/>
        <v>-49.787499824999998</v>
      </c>
      <c r="X2926" s="8">
        <f t="shared" si="232"/>
        <v>-1</v>
      </c>
      <c r="Y2926" s="4">
        <v>0</v>
      </c>
      <c r="Z2926" s="9" t="str">
        <f t="shared" si="233"/>
        <v>NA</v>
      </c>
      <c r="AA2926" s="10">
        <f t="shared" si="234"/>
        <v>0</v>
      </c>
    </row>
    <row r="2927" spans="1:27" x14ac:dyDescent="0.55000000000000004">
      <c r="A2927" s="3" t="s">
        <v>71</v>
      </c>
      <c r="B2927" s="3" t="s">
        <v>72</v>
      </c>
      <c r="C2927" s="3" t="s">
        <v>4736</v>
      </c>
      <c r="D2927" s="3" t="s">
        <v>536</v>
      </c>
      <c r="E2927" s="4" t="s">
        <v>47</v>
      </c>
      <c r="F2927" s="3" t="s">
        <v>104</v>
      </c>
      <c r="G2927" s="3" t="s">
        <v>105</v>
      </c>
      <c r="H2927" s="3" t="s">
        <v>34</v>
      </c>
      <c r="I2927" s="3" t="s">
        <v>77</v>
      </c>
      <c r="J2927" s="3" t="s">
        <v>36</v>
      </c>
      <c r="K2927" s="3" t="s">
        <v>37</v>
      </c>
      <c r="L2927" s="5">
        <v>6.25</v>
      </c>
      <c r="M2927" s="4">
        <v>17</v>
      </c>
      <c r="N2927" s="5">
        <v>49.962499987500003</v>
      </c>
      <c r="O2927" s="5">
        <v>2.9389705875000001</v>
      </c>
      <c r="P2927" s="4">
        <v>349</v>
      </c>
      <c r="Q2927" s="6">
        <v>4.8710601719197699</v>
      </c>
      <c r="R2927" s="7">
        <v>1.70570200573066</v>
      </c>
      <c r="S2927" s="6">
        <v>0</v>
      </c>
      <c r="T2927" s="5">
        <v>0</v>
      </c>
      <c r="U2927" s="5">
        <v>0</v>
      </c>
      <c r="V2927" s="5">
        <f t="shared" si="235"/>
        <v>49.962499987500003</v>
      </c>
      <c r="W2927" s="5">
        <f t="shared" si="231"/>
        <v>-49.962499987500003</v>
      </c>
      <c r="X2927" s="8">
        <f t="shared" si="232"/>
        <v>-1</v>
      </c>
      <c r="Y2927" s="4">
        <v>0</v>
      </c>
      <c r="Z2927" s="9" t="str">
        <f t="shared" si="233"/>
        <v>NA</v>
      </c>
      <c r="AA2927" s="10">
        <f t="shared" si="234"/>
        <v>0</v>
      </c>
    </row>
    <row r="2928" spans="1:27" x14ac:dyDescent="0.55000000000000004">
      <c r="A2928" s="3" t="s">
        <v>71</v>
      </c>
      <c r="B2928" s="3" t="s">
        <v>72</v>
      </c>
      <c r="C2928" s="3" t="s">
        <v>4737</v>
      </c>
      <c r="D2928" s="3" t="s">
        <v>381</v>
      </c>
      <c r="E2928" s="4" t="s">
        <v>47</v>
      </c>
      <c r="F2928" s="3" t="s">
        <v>75</v>
      </c>
      <c r="G2928" s="3" t="s">
        <v>76</v>
      </c>
      <c r="H2928" s="3" t="s">
        <v>34</v>
      </c>
      <c r="I2928" s="3" t="s">
        <v>77</v>
      </c>
      <c r="J2928" s="3" t="s">
        <v>36</v>
      </c>
      <c r="K2928" s="3" t="s">
        <v>42</v>
      </c>
      <c r="L2928" s="5">
        <v>6.25</v>
      </c>
      <c r="M2928" s="4">
        <v>18</v>
      </c>
      <c r="N2928" s="5">
        <v>50.53749997500001</v>
      </c>
      <c r="O2928" s="5">
        <v>2.8076388875000005</v>
      </c>
      <c r="P2928" s="4">
        <v>147</v>
      </c>
      <c r="Q2928" s="6">
        <v>12.244897959183699</v>
      </c>
      <c r="R2928" s="7">
        <v>1.6030612244897999</v>
      </c>
      <c r="S2928" s="6">
        <v>0</v>
      </c>
      <c r="T2928" s="5">
        <v>0</v>
      </c>
      <c r="U2928" s="5">
        <v>0</v>
      </c>
      <c r="V2928" s="5">
        <f t="shared" si="235"/>
        <v>50.53749997500001</v>
      </c>
      <c r="W2928" s="5">
        <f t="shared" si="231"/>
        <v>-50.53749997500001</v>
      </c>
      <c r="X2928" s="8">
        <f t="shared" si="232"/>
        <v>-1</v>
      </c>
      <c r="Y2928" s="4">
        <v>0</v>
      </c>
      <c r="Z2928" s="9" t="str">
        <f t="shared" si="233"/>
        <v>NA</v>
      </c>
      <c r="AA2928" s="10">
        <f t="shared" si="234"/>
        <v>0</v>
      </c>
    </row>
    <row r="2929" spans="1:27" x14ac:dyDescent="0.55000000000000004">
      <c r="A2929" s="3" t="s">
        <v>71</v>
      </c>
      <c r="B2929" s="3" t="s">
        <v>72</v>
      </c>
      <c r="C2929" s="3" t="s">
        <v>4738</v>
      </c>
      <c r="D2929" s="3" t="s">
        <v>4648</v>
      </c>
      <c r="E2929" s="4" t="s">
        <v>47</v>
      </c>
      <c r="F2929" s="3" t="s">
        <v>173</v>
      </c>
      <c r="G2929" s="3" t="s">
        <v>2764</v>
      </c>
      <c r="H2929" s="3" t="s">
        <v>34</v>
      </c>
      <c r="I2929" s="3" t="s">
        <v>77</v>
      </c>
      <c r="J2929" s="3" t="s">
        <v>36</v>
      </c>
      <c r="K2929" s="3" t="s">
        <v>42</v>
      </c>
      <c r="L2929" s="5">
        <v>6.25</v>
      </c>
      <c r="M2929" s="4">
        <v>49</v>
      </c>
      <c r="N2929" s="5">
        <v>51.2749995625</v>
      </c>
      <c r="O2929" s="5">
        <v>1.0464285625</v>
      </c>
      <c r="P2929" s="4">
        <v>1975</v>
      </c>
      <c r="Q2929" s="6">
        <v>2.4810126582278502</v>
      </c>
      <c r="R2929" s="7">
        <v>1.41903797468354</v>
      </c>
      <c r="S2929" s="6">
        <v>0</v>
      </c>
      <c r="T2929" s="5">
        <v>0</v>
      </c>
      <c r="U2929" s="5">
        <v>0</v>
      </c>
      <c r="V2929" s="5">
        <f t="shared" si="235"/>
        <v>51.2749995625</v>
      </c>
      <c r="W2929" s="5">
        <f t="shared" si="231"/>
        <v>-51.2749995625</v>
      </c>
      <c r="X2929" s="8">
        <f t="shared" si="232"/>
        <v>-1</v>
      </c>
      <c r="Y2929" s="4">
        <v>0</v>
      </c>
      <c r="Z2929" s="9" t="str">
        <f t="shared" si="233"/>
        <v>NA</v>
      </c>
      <c r="AA2929" s="10">
        <f t="shared" si="234"/>
        <v>0</v>
      </c>
    </row>
    <row r="2930" spans="1:27" x14ac:dyDescent="0.55000000000000004">
      <c r="A2930" s="3" t="s">
        <v>71</v>
      </c>
      <c r="B2930" s="3" t="s">
        <v>72</v>
      </c>
      <c r="C2930" s="3" t="s">
        <v>4739</v>
      </c>
      <c r="D2930" s="3" t="s">
        <v>3671</v>
      </c>
      <c r="E2930" s="4" t="s">
        <v>47</v>
      </c>
      <c r="F2930" s="3" t="s">
        <v>32</v>
      </c>
      <c r="G2930" s="3" t="s">
        <v>377</v>
      </c>
      <c r="H2930" s="3" t="s">
        <v>34</v>
      </c>
      <c r="I2930" s="3" t="s">
        <v>77</v>
      </c>
      <c r="J2930" s="3" t="s">
        <v>36</v>
      </c>
      <c r="K2930" s="3" t="s">
        <v>61</v>
      </c>
      <c r="L2930" s="5">
        <v>6.25</v>
      </c>
      <c r="M2930" s="4">
        <v>21</v>
      </c>
      <c r="N2930" s="5">
        <v>51.624999824999996</v>
      </c>
      <c r="O2930" s="5">
        <v>2.4583333249999999</v>
      </c>
      <c r="P2930" s="4">
        <v>125</v>
      </c>
      <c r="Q2930" s="6">
        <v>16.8</v>
      </c>
      <c r="R2930" s="7">
        <v>1.4543999999999999</v>
      </c>
      <c r="S2930" s="6">
        <v>0</v>
      </c>
      <c r="T2930" s="5">
        <v>0</v>
      </c>
      <c r="U2930" s="5">
        <v>0</v>
      </c>
      <c r="V2930" s="5">
        <f t="shared" si="235"/>
        <v>51.624999824999996</v>
      </c>
      <c r="W2930" s="5">
        <f t="shared" si="231"/>
        <v>-51.624999824999996</v>
      </c>
      <c r="X2930" s="8">
        <f t="shared" si="232"/>
        <v>-1</v>
      </c>
      <c r="Y2930" s="4">
        <v>0</v>
      </c>
      <c r="Z2930" s="9" t="str">
        <f t="shared" si="233"/>
        <v>NA</v>
      </c>
      <c r="AA2930" s="10">
        <f t="shared" si="234"/>
        <v>0</v>
      </c>
    </row>
    <row r="2931" spans="1:27" x14ac:dyDescent="0.55000000000000004">
      <c r="A2931" s="3" t="s">
        <v>71</v>
      </c>
      <c r="B2931" s="3" t="s">
        <v>72</v>
      </c>
      <c r="C2931" s="3" t="s">
        <v>4740</v>
      </c>
      <c r="D2931" s="3" t="s">
        <v>2292</v>
      </c>
      <c r="E2931" s="4" t="s">
        <v>47</v>
      </c>
      <c r="F2931" s="3" t="s">
        <v>137</v>
      </c>
      <c r="G2931" s="3" t="s">
        <v>2863</v>
      </c>
      <c r="H2931" s="3" t="s">
        <v>34</v>
      </c>
      <c r="I2931" s="3" t="s">
        <v>77</v>
      </c>
      <c r="J2931" s="3" t="s">
        <v>36</v>
      </c>
      <c r="K2931" s="3" t="s">
        <v>42</v>
      </c>
      <c r="L2931" s="5">
        <v>6.25</v>
      </c>
      <c r="M2931" s="4">
        <v>18</v>
      </c>
      <c r="N2931" s="5">
        <v>51.774999975</v>
      </c>
      <c r="O2931" s="5">
        <v>2.8763888875000001</v>
      </c>
      <c r="P2931" s="4">
        <v>113</v>
      </c>
      <c r="Q2931" s="6">
        <v>15.929203539823</v>
      </c>
      <c r="R2931" s="7">
        <v>1.2098230088495601</v>
      </c>
      <c r="S2931" s="6">
        <v>0</v>
      </c>
      <c r="T2931" s="5">
        <v>0</v>
      </c>
      <c r="U2931" s="5">
        <v>0</v>
      </c>
      <c r="V2931" s="5">
        <f t="shared" si="235"/>
        <v>51.774999975</v>
      </c>
      <c r="W2931" s="5">
        <f t="shared" si="231"/>
        <v>-51.774999975</v>
      </c>
      <c r="X2931" s="8">
        <f t="shared" si="232"/>
        <v>-1</v>
      </c>
      <c r="Y2931" s="4">
        <v>0</v>
      </c>
      <c r="Z2931" s="9" t="str">
        <f t="shared" si="233"/>
        <v>NA</v>
      </c>
      <c r="AA2931" s="10">
        <f t="shared" si="234"/>
        <v>0</v>
      </c>
    </row>
    <row r="2932" spans="1:27" x14ac:dyDescent="0.55000000000000004">
      <c r="A2932" s="3" t="s">
        <v>71</v>
      </c>
      <c r="B2932" s="3" t="s">
        <v>72</v>
      </c>
      <c r="C2932" s="3" t="s">
        <v>4741</v>
      </c>
      <c r="D2932" s="3" t="s">
        <v>4333</v>
      </c>
      <c r="E2932" s="4" t="s">
        <v>47</v>
      </c>
      <c r="F2932" s="3" t="s">
        <v>173</v>
      </c>
      <c r="G2932" s="3" t="s">
        <v>545</v>
      </c>
      <c r="H2932" s="3" t="s">
        <v>34</v>
      </c>
      <c r="I2932" s="3" t="s">
        <v>77</v>
      </c>
      <c r="J2932" s="3" t="s">
        <v>36</v>
      </c>
      <c r="K2932" s="3" t="s">
        <v>42</v>
      </c>
      <c r="L2932" s="5">
        <v>6.25</v>
      </c>
      <c r="M2932" s="4">
        <v>22</v>
      </c>
      <c r="N2932" s="5">
        <v>51.962499874999999</v>
      </c>
      <c r="O2932" s="5">
        <v>2.3619318124999999</v>
      </c>
      <c r="P2932" s="4">
        <v>633</v>
      </c>
      <c r="Q2932" s="6">
        <v>3.4755134281200601</v>
      </c>
      <c r="R2932" s="7">
        <v>2.2593996840442299</v>
      </c>
      <c r="S2932" s="6">
        <v>0</v>
      </c>
      <c r="T2932" s="5">
        <v>0</v>
      </c>
      <c r="U2932" s="5">
        <v>0</v>
      </c>
      <c r="V2932" s="5">
        <f t="shared" si="235"/>
        <v>51.962499874999999</v>
      </c>
      <c r="W2932" s="5">
        <f t="shared" si="231"/>
        <v>-51.962499874999999</v>
      </c>
      <c r="X2932" s="8">
        <f t="shared" si="232"/>
        <v>-1</v>
      </c>
      <c r="Y2932" s="4">
        <v>0</v>
      </c>
      <c r="Z2932" s="9" t="str">
        <f t="shared" si="233"/>
        <v>NA</v>
      </c>
      <c r="AA2932" s="10">
        <f t="shared" si="234"/>
        <v>0</v>
      </c>
    </row>
    <row r="2933" spans="1:27" x14ac:dyDescent="0.55000000000000004">
      <c r="A2933" s="3" t="s">
        <v>71</v>
      </c>
      <c r="B2933" s="3" t="s">
        <v>72</v>
      </c>
      <c r="C2933" s="3" t="s">
        <v>4742</v>
      </c>
      <c r="D2933" s="3" t="s">
        <v>3671</v>
      </c>
      <c r="E2933" s="4" t="s">
        <v>47</v>
      </c>
      <c r="F2933" s="3" t="s">
        <v>173</v>
      </c>
      <c r="G2933" s="3" t="s">
        <v>188</v>
      </c>
      <c r="H2933" s="3" t="s">
        <v>34</v>
      </c>
      <c r="I2933" s="3" t="s">
        <v>77</v>
      </c>
      <c r="J2933" s="3" t="s">
        <v>36</v>
      </c>
      <c r="K2933" s="3" t="s">
        <v>42</v>
      </c>
      <c r="L2933" s="5">
        <v>6.25</v>
      </c>
      <c r="M2933" s="4">
        <v>17</v>
      </c>
      <c r="N2933" s="5">
        <v>51.987499825</v>
      </c>
      <c r="O2933" s="5">
        <v>3.0580882250000001</v>
      </c>
      <c r="P2933" s="4">
        <v>117</v>
      </c>
      <c r="Q2933" s="6">
        <v>14.5299145299145</v>
      </c>
      <c r="R2933" s="7">
        <v>1.88803418803419</v>
      </c>
      <c r="S2933" s="6">
        <v>0</v>
      </c>
      <c r="T2933" s="5">
        <v>0</v>
      </c>
      <c r="U2933" s="5">
        <v>0</v>
      </c>
      <c r="V2933" s="5">
        <f t="shared" si="235"/>
        <v>51.987499825</v>
      </c>
      <c r="W2933" s="5">
        <f t="shared" si="231"/>
        <v>-51.987499825</v>
      </c>
      <c r="X2933" s="8">
        <f t="shared" si="232"/>
        <v>-1</v>
      </c>
      <c r="Y2933" s="4">
        <v>0</v>
      </c>
      <c r="Z2933" s="9" t="str">
        <f t="shared" si="233"/>
        <v>NA</v>
      </c>
      <c r="AA2933" s="10">
        <f t="shared" si="234"/>
        <v>0</v>
      </c>
    </row>
    <row r="2934" spans="1:27" x14ac:dyDescent="0.55000000000000004">
      <c r="A2934" s="3" t="s">
        <v>71</v>
      </c>
      <c r="B2934" s="3" t="s">
        <v>72</v>
      </c>
      <c r="C2934" s="3" t="s">
        <v>4743</v>
      </c>
      <c r="D2934" s="3" t="s">
        <v>494</v>
      </c>
      <c r="E2934" s="4" t="s">
        <v>47</v>
      </c>
      <c r="F2934" s="3" t="s">
        <v>104</v>
      </c>
      <c r="G2934" s="3" t="s">
        <v>105</v>
      </c>
      <c r="H2934" s="3" t="s">
        <v>34</v>
      </c>
      <c r="I2934" s="3" t="s">
        <v>77</v>
      </c>
      <c r="J2934" s="3" t="s">
        <v>36</v>
      </c>
      <c r="K2934" s="3" t="s">
        <v>37</v>
      </c>
      <c r="L2934" s="5">
        <v>6.25</v>
      </c>
      <c r="M2934" s="4">
        <v>18</v>
      </c>
      <c r="N2934" s="5">
        <v>52.337499974999993</v>
      </c>
      <c r="O2934" s="5">
        <v>2.9076388874999997</v>
      </c>
      <c r="P2934" s="4">
        <v>325</v>
      </c>
      <c r="Q2934" s="6">
        <v>5.5384615384615401</v>
      </c>
      <c r="R2934" s="7">
        <v>1.6855076923076899</v>
      </c>
      <c r="S2934" s="6">
        <v>0</v>
      </c>
      <c r="T2934" s="5">
        <v>0</v>
      </c>
      <c r="U2934" s="5">
        <v>0</v>
      </c>
      <c r="V2934" s="5">
        <f t="shared" si="235"/>
        <v>52.337499974999993</v>
      </c>
      <c r="W2934" s="5">
        <f t="shared" si="231"/>
        <v>-52.337499974999993</v>
      </c>
      <c r="X2934" s="8">
        <f t="shared" si="232"/>
        <v>-1</v>
      </c>
      <c r="Y2934" s="4">
        <v>0</v>
      </c>
      <c r="Z2934" s="9" t="str">
        <f t="shared" si="233"/>
        <v>NA</v>
      </c>
      <c r="AA2934" s="10">
        <f t="shared" si="234"/>
        <v>0</v>
      </c>
    </row>
    <row r="2935" spans="1:27" x14ac:dyDescent="0.55000000000000004">
      <c r="A2935" s="3" t="s">
        <v>71</v>
      </c>
      <c r="B2935" s="3" t="s">
        <v>72</v>
      </c>
      <c r="C2935" s="3" t="s">
        <v>4744</v>
      </c>
      <c r="D2935" s="3" t="s">
        <v>1672</v>
      </c>
      <c r="E2935" s="4" t="s">
        <v>47</v>
      </c>
      <c r="F2935" s="3" t="s">
        <v>32</v>
      </c>
      <c r="G2935" s="3" t="s">
        <v>2744</v>
      </c>
      <c r="H2935" s="3" t="s">
        <v>34</v>
      </c>
      <c r="I2935" s="3" t="s">
        <v>77</v>
      </c>
      <c r="J2935" s="3" t="s">
        <v>36</v>
      </c>
      <c r="K2935" s="3" t="s">
        <v>61</v>
      </c>
      <c r="L2935" s="5">
        <v>6.25</v>
      </c>
      <c r="M2935" s="4">
        <v>22</v>
      </c>
      <c r="N2935" s="5">
        <v>52.787499875000002</v>
      </c>
      <c r="O2935" s="5">
        <v>2.3994318125</v>
      </c>
      <c r="P2935" s="4">
        <v>840</v>
      </c>
      <c r="Q2935" s="6">
        <v>2.61904761904762</v>
      </c>
      <c r="R2935" s="7">
        <v>2.7435714285714301</v>
      </c>
      <c r="S2935" s="6">
        <v>0</v>
      </c>
      <c r="T2935" s="5">
        <v>0</v>
      </c>
      <c r="U2935" s="5">
        <v>0</v>
      </c>
      <c r="V2935" s="5">
        <f t="shared" si="235"/>
        <v>52.787499875000002</v>
      </c>
      <c r="W2935" s="5">
        <f t="shared" si="231"/>
        <v>-52.787499875000002</v>
      </c>
      <c r="X2935" s="8">
        <f t="shared" si="232"/>
        <v>-1</v>
      </c>
      <c r="Y2935" s="4">
        <v>0</v>
      </c>
      <c r="Z2935" s="9" t="str">
        <f t="shared" si="233"/>
        <v>NA</v>
      </c>
      <c r="AA2935" s="10">
        <f t="shared" si="234"/>
        <v>0</v>
      </c>
    </row>
    <row r="2936" spans="1:27" x14ac:dyDescent="0.55000000000000004">
      <c r="A2936" s="3" t="s">
        <v>71</v>
      </c>
      <c r="B2936" s="3" t="s">
        <v>72</v>
      </c>
      <c r="C2936" s="3" t="s">
        <v>4745</v>
      </c>
      <c r="D2936" s="3" t="s">
        <v>2018</v>
      </c>
      <c r="E2936" s="4" t="s">
        <v>47</v>
      </c>
      <c r="F2936" s="3" t="s">
        <v>173</v>
      </c>
      <c r="G2936" s="3" t="s">
        <v>206</v>
      </c>
      <c r="H2936" s="3" t="s">
        <v>1856</v>
      </c>
      <c r="I2936" s="3" t="s">
        <v>77</v>
      </c>
      <c r="J2936" s="3" t="s">
        <v>36</v>
      </c>
      <c r="K2936" s="3" t="s">
        <v>42</v>
      </c>
      <c r="L2936" s="5">
        <v>6.25</v>
      </c>
      <c r="M2936" s="4">
        <v>41</v>
      </c>
      <c r="N2936" s="5">
        <v>52.8374995</v>
      </c>
      <c r="O2936" s="5">
        <v>1.2887195</v>
      </c>
      <c r="P2936" s="4">
        <v>360</v>
      </c>
      <c r="Q2936" s="6">
        <v>11.3888888888889</v>
      </c>
      <c r="R2936" s="7">
        <v>1.9597222222222199</v>
      </c>
      <c r="S2936" s="6">
        <v>0</v>
      </c>
      <c r="T2936" s="5">
        <v>0</v>
      </c>
      <c r="U2936" s="5">
        <v>0</v>
      </c>
      <c r="V2936" s="5">
        <f t="shared" si="235"/>
        <v>52.8374995</v>
      </c>
      <c r="W2936" s="5">
        <f t="shared" si="231"/>
        <v>-52.8374995</v>
      </c>
      <c r="X2936" s="8">
        <f t="shared" si="232"/>
        <v>-1</v>
      </c>
      <c r="Y2936" s="4">
        <v>0</v>
      </c>
      <c r="Z2936" s="9" t="str">
        <f t="shared" si="233"/>
        <v>NA</v>
      </c>
      <c r="AA2936" s="10">
        <f t="shared" si="234"/>
        <v>0</v>
      </c>
    </row>
    <row r="2937" spans="1:27" x14ac:dyDescent="0.55000000000000004">
      <c r="A2937" s="3" t="s">
        <v>71</v>
      </c>
      <c r="B2937" s="3" t="s">
        <v>72</v>
      </c>
      <c r="C2937" s="3" t="s">
        <v>4746</v>
      </c>
      <c r="D2937" s="3" t="s">
        <v>778</v>
      </c>
      <c r="E2937" s="4" t="s">
        <v>47</v>
      </c>
      <c r="F2937" s="3" t="s">
        <v>104</v>
      </c>
      <c r="G2937" s="3" t="s">
        <v>3081</v>
      </c>
      <c r="H2937" s="3" t="s">
        <v>34</v>
      </c>
      <c r="I2937" s="3" t="s">
        <v>77</v>
      </c>
      <c r="J2937" s="3" t="s">
        <v>36</v>
      </c>
      <c r="K2937" s="3" t="s">
        <v>61</v>
      </c>
      <c r="L2937" s="5">
        <v>6.25</v>
      </c>
      <c r="M2937" s="4">
        <v>19</v>
      </c>
      <c r="N2937" s="5">
        <v>53.112499774999996</v>
      </c>
      <c r="O2937" s="5">
        <v>2.795394725</v>
      </c>
      <c r="P2937" s="4">
        <v>165</v>
      </c>
      <c r="Q2937" s="6">
        <v>11.5151515151515</v>
      </c>
      <c r="R2937" s="7">
        <v>1.2656363636363599</v>
      </c>
      <c r="S2937" s="6">
        <v>0</v>
      </c>
      <c r="T2937" s="5">
        <v>0</v>
      </c>
      <c r="U2937" s="5">
        <v>0</v>
      </c>
      <c r="V2937" s="5">
        <f t="shared" si="235"/>
        <v>53.112499774999996</v>
      </c>
      <c r="W2937" s="5">
        <f t="shared" si="231"/>
        <v>-53.112499774999996</v>
      </c>
      <c r="X2937" s="8">
        <f t="shared" si="232"/>
        <v>-1</v>
      </c>
      <c r="Y2937" s="4">
        <v>0</v>
      </c>
      <c r="Z2937" s="9" t="str">
        <f t="shared" si="233"/>
        <v>NA</v>
      </c>
      <c r="AA2937" s="10">
        <f t="shared" si="234"/>
        <v>0</v>
      </c>
    </row>
    <row r="2938" spans="1:27" x14ac:dyDescent="0.55000000000000004">
      <c r="A2938" s="3" t="s">
        <v>71</v>
      </c>
      <c r="B2938" s="3" t="s">
        <v>72</v>
      </c>
      <c r="C2938" s="3" t="s">
        <v>4747</v>
      </c>
      <c r="D2938" s="3" t="s">
        <v>4650</v>
      </c>
      <c r="E2938" s="4" t="s">
        <v>47</v>
      </c>
      <c r="F2938" s="3" t="s">
        <v>173</v>
      </c>
      <c r="G2938" s="3" t="s">
        <v>188</v>
      </c>
      <c r="H2938" s="3" t="s">
        <v>34</v>
      </c>
      <c r="I2938" s="3" t="s">
        <v>77</v>
      </c>
      <c r="J2938" s="3" t="s">
        <v>36</v>
      </c>
      <c r="K2938" s="3" t="s">
        <v>42</v>
      </c>
      <c r="L2938" s="5">
        <v>6.25</v>
      </c>
      <c r="M2938" s="4">
        <v>27</v>
      </c>
      <c r="N2938" s="5">
        <v>53.249999737499998</v>
      </c>
      <c r="O2938" s="5">
        <v>1.9722222125</v>
      </c>
      <c r="P2938" s="4">
        <v>762</v>
      </c>
      <c r="Q2938" s="6">
        <v>3.54330708661417</v>
      </c>
      <c r="R2938" s="7">
        <v>1.5249343832021001</v>
      </c>
      <c r="S2938" s="6">
        <v>0</v>
      </c>
      <c r="T2938" s="5">
        <v>0</v>
      </c>
      <c r="U2938" s="5">
        <v>0</v>
      </c>
      <c r="V2938" s="5">
        <f t="shared" si="235"/>
        <v>53.249999737499998</v>
      </c>
      <c r="W2938" s="5">
        <f t="shared" si="231"/>
        <v>-53.249999737499998</v>
      </c>
      <c r="X2938" s="8">
        <f t="shared" si="232"/>
        <v>-1</v>
      </c>
      <c r="Y2938" s="4">
        <v>0</v>
      </c>
      <c r="Z2938" s="9" t="str">
        <f t="shared" si="233"/>
        <v>NA</v>
      </c>
      <c r="AA2938" s="10">
        <f t="shared" si="234"/>
        <v>0</v>
      </c>
    </row>
    <row r="2939" spans="1:27" x14ac:dyDescent="0.55000000000000004">
      <c r="A2939" s="3" t="s">
        <v>71</v>
      </c>
      <c r="B2939" s="3" t="s">
        <v>72</v>
      </c>
      <c r="C2939" s="3" t="s">
        <v>4748</v>
      </c>
      <c r="D2939" s="3" t="s">
        <v>3336</v>
      </c>
      <c r="E2939" s="4" t="s">
        <v>47</v>
      </c>
      <c r="F2939" s="3" t="s">
        <v>104</v>
      </c>
      <c r="G2939" s="3" t="s">
        <v>105</v>
      </c>
      <c r="H2939" s="3" t="s">
        <v>34</v>
      </c>
      <c r="I2939" s="3" t="s">
        <v>77</v>
      </c>
      <c r="J2939" s="3" t="s">
        <v>36</v>
      </c>
      <c r="K2939" s="3" t="s">
        <v>37</v>
      </c>
      <c r="L2939" s="5">
        <v>6.25</v>
      </c>
      <c r="M2939" s="4">
        <v>17</v>
      </c>
      <c r="N2939" s="5">
        <v>54.199999887499992</v>
      </c>
      <c r="O2939" s="5">
        <v>3.1882352874999995</v>
      </c>
      <c r="P2939" s="4">
        <v>183</v>
      </c>
      <c r="Q2939" s="6">
        <v>9.2896174863388001</v>
      </c>
      <c r="R2939" s="7">
        <v>1.55502732240437</v>
      </c>
      <c r="S2939" s="6">
        <v>0</v>
      </c>
      <c r="T2939" s="5">
        <v>0</v>
      </c>
      <c r="U2939" s="5">
        <v>0</v>
      </c>
      <c r="V2939" s="5">
        <f t="shared" si="235"/>
        <v>54.199999887499992</v>
      </c>
      <c r="W2939" s="5">
        <f t="shared" si="231"/>
        <v>-54.199999887499992</v>
      </c>
      <c r="X2939" s="8">
        <f t="shared" si="232"/>
        <v>-1</v>
      </c>
      <c r="Y2939" s="4">
        <v>0</v>
      </c>
      <c r="Z2939" s="9" t="str">
        <f t="shared" si="233"/>
        <v>NA</v>
      </c>
      <c r="AA2939" s="10">
        <f t="shared" si="234"/>
        <v>0</v>
      </c>
    </row>
    <row r="2940" spans="1:27" x14ac:dyDescent="0.55000000000000004">
      <c r="A2940" s="3" t="s">
        <v>71</v>
      </c>
      <c r="B2940" s="3" t="s">
        <v>72</v>
      </c>
      <c r="C2940" s="3" t="s">
        <v>4749</v>
      </c>
      <c r="D2940" s="3" t="s">
        <v>722</v>
      </c>
      <c r="E2940" s="4" t="s">
        <v>47</v>
      </c>
      <c r="F2940" s="3" t="s">
        <v>173</v>
      </c>
      <c r="G2940" s="3" t="s">
        <v>3132</v>
      </c>
      <c r="H2940" s="3" t="s">
        <v>723</v>
      </c>
      <c r="I2940" s="3" t="s">
        <v>77</v>
      </c>
      <c r="J2940" s="3" t="s">
        <v>36</v>
      </c>
      <c r="K2940" s="3" t="s">
        <v>42</v>
      </c>
      <c r="L2940" s="5">
        <v>6.25</v>
      </c>
      <c r="M2940" s="4">
        <v>24</v>
      </c>
      <c r="N2940" s="5">
        <v>54.3</v>
      </c>
      <c r="O2940" s="5">
        <v>2.2625000000000002</v>
      </c>
      <c r="P2940" s="4">
        <v>356</v>
      </c>
      <c r="Q2940" s="6">
        <v>6.7415730337078603</v>
      </c>
      <c r="R2940" s="7">
        <v>1.89129213483146</v>
      </c>
      <c r="S2940" s="6">
        <v>0</v>
      </c>
      <c r="T2940" s="5">
        <v>0</v>
      </c>
      <c r="U2940" s="5">
        <v>0</v>
      </c>
      <c r="V2940" s="5">
        <f t="shared" si="235"/>
        <v>54.3</v>
      </c>
      <c r="W2940" s="5">
        <f t="shared" si="231"/>
        <v>-54.3</v>
      </c>
      <c r="X2940" s="8">
        <f t="shared" si="232"/>
        <v>-1</v>
      </c>
      <c r="Y2940" s="4">
        <v>0</v>
      </c>
      <c r="Z2940" s="9" t="str">
        <f t="shared" si="233"/>
        <v>NA</v>
      </c>
      <c r="AA2940" s="10">
        <f t="shared" si="234"/>
        <v>0</v>
      </c>
    </row>
    <row r="2941" spans="1:27" x14ac:dyDescent="0.55000000000000004">
      <c r="A2941" s="3" t="s">
        <v>71</v>
      </c>
      <c r="B2941" s="3" t="s">
        <v>72</v>
      </c>
      <c r="C2941" s="3" t="s">
        <v>4750</v>
      </c>
      <c r="D2941" s="3" t="s">
        <v>2683</v>
      </c>
      <c r="E2941" s="4" t="s">
        <v>47</v>
      </c>
      <c r="F2941" s="3" t="s">
        <v>104</v>
      </c>
      <c r="G2941" s="3" t="s">
        <v>105</v>
      </c>
      <c r="H2941" s="3" t="s">
        <v>34</v>
      </c>
      <c r="I2941" s="3" t="s">
        <v>77</v>
      </c>
      <c r="J2941" s="3" t="s">
        <v>36</v>
      </c>
      <c r="K2941" s="3" t="s">
        <v>37</v>
      </c>
      <c r="L2941" s="5">
        <v>6.25</v>
      </c>
      <c r="M2941" s="4">
        <v>47</v>
      </c>
      <c r="N2941" s="5">
        <v>54.312499700000004</v>
      </c>
      <c r="O2941" s="5">
        <v>1.1555851000000001</v>
      </c>
      <c r="P2941" s="4">
        <v>246</v>
      </c>
      <c r="Q2941" s="6">
        <v>19.105691056910601</v>
      </c>
      <c r="R2941" s="7">
        <v>1.05085365853659</v>
      </c>
      <c r="S2941" s="6">
        <v>0</v>
      </c>
      <c r="T2941" s="5">
        <v>0</v>
      </c>
      <c r="U2941" s="5">
        <v>0</v>
      </c>
      <c r="V2941" s="5">
        <f t="shared" si="235"/>
        <v>54.312499700000004</v>
      </c>
      <c r="W2941" s="5">
        <f t="shared" si="231"/>
        <v>-54.312499700000004</v>
      </c>
      <c r="X2941" s="8">
        <f t="shared" si="232"/>
        <v>-1</v>
      </c>
      <c r="Y2941" s="4">
        <v>0</v>
      </c>
      <c r="Z2941" s="9" t="str">
        <f t="shared" si="233"/>
        <v>NA</v>
      </c>
      <c r="AA2941" s="10">
        <f t="shared" si="234"/>
        <v>0</v>
      </c>
    </row>
    <row r="2942" spans="1:27" x14ac:dyDescent="0.55000000000000004">
      <c r="A2942" s="3" t="s">
        <v>71</v>
      </c>
      <c r="B2942" s="3" t="s">
        <v>72</v>
      </c>
      <c r="C2942" s="3" t="s">
        <v>4751</v>
      </c>
      <c r="D2942" s="3" t="s">
        <v>2616</v>
      </c>
      <c r="E2942" s="4" t="s">
        <v>47</v>
      </c>
      <c r="F2942" s="3" t="s">
        <v>104</v>
      </c>
      <c r="G2942" s="3" t="s">
        <v>232</v>
      </c>
      <c r="H2942" s="3" t="s">
        <v>34</v>
      </c>
      <c r="I2942" s="3" t="s">
        <v>77</v>
      </c>
      <c r="J2942" s="3" t="s">
        <v>36</v>
      </c>
      <c r="K2942" s="3" t="s">
        <v>37</v>
      </c>
      <c r="L2942" s="5">
        <v>6.25</v>
      </c>
      <c r="M2942" s="4">
        <v>14</v>
      </c>
      <c r="N2942" s="5">
        <v>54.374999874999993</v>
      </c>
      <c r="O2942" s="5">
        <v>3.8839285624999995</v>
      </c>
      <c r="P2942" s="4">
        <v>54</v>
      </c>
      <c r="Q2942" s="6">
        <v>25.925925925925899</v>
      </c>
      <c r="R2942" s="7">
        <v>2.0177777777777801</v>
      </c>
      <c r="S2942" s="6">
        <v>0</v>
      </c>
      <c r="T2942" s="5">
        <v>0</v>
      </c>
      <c r="U2942" s="5">
        <v>0</v>
      </c>
      <c r="V2942" s="5">
        <f t="shared" si="235"/>
        <v>54.374999874999993</v>
      </c>
      <c r="W2942" s="5">
        <f t="shared" si="231"/>
        <v>-54.374999874999993</v>
      </c>
      <c r="X2942" s="8">
        <f t="shared" si="232"/>
        <v>-1</v>
      </c>
      <c r="Y2942" s="4">
        <v>0</v>
      </c>
      <c r="Z2942" s="9" t="str">
        <f t="shared" si="233"/>
        <v>NA</v>
      </c>
      <c r="AA2942" s="10">
        <f t="shared" si="234"/>
        <v>0</v>
      </c>
    </row>
    <row r="2943" spans="1:27" x14ac:dyDescent="0.55000000000000004">
      <c r="A2943" s="3" t="s">
        <v>71</v>
      </c>
      <c r="B2943" s="3" t="s">
        <v>72</v>
      </c>
      <c r="C2943" s="3" t="s">
        <v>4752</v>
      </c>
      <c r="D2943" s="3" t="s">
        <v>4753</v>
      </c>
      <c r="E2943" s="4" t="s">
        <v>47</v>
      </c>
      <c r="F2943" s="3" t="s">
        <v>173</v>
      </c>
      <c r="G2943" s="3" t="s">
        <v>4096</v>
      </c>
      <c r="H2943" s="3" t="s">
        <v>4635</v>
      </c>
      <c r="I2943" s="3" t="s">
        <v>77</v>
      </c>
      <c r="J2943" s="3" t="s">
        <v>36</v>
      </c>
      <c r="K2943" s="3" t="s">
        <v>42</v>
      </c>
      <c r="L2943" s="5">
        <v>6.25</v>
      </c>
      <c r="M2943" s="4">
        <v>31</v>
      </c>
      <c r="N2943" s="5">
        <v>54.924999812500005</v>
      </c>
      <c r="O2943" s="5">
        <v>1.7717741875000002</v>
      </c>
      <c r="P2943" s="4">
        <v>534</v>
      </c>
      <c r="Q2943" s="6">
        <v>5.8052434456928799</v>
      </c>
      <c r="R2943" s="7">
        <v>1.03876404494382</v>
      </c>
      <c r="S2943" s="6">
        <v>0</v>
      </c>
      <c r="T2943" s="5">
        <v>0</v>
      </c>
      <c r="U2943" s="5">
        <v>0</v>
      </c>
      <c r="V2943" s="5">
        <f t="shared" si="235"/>
        <v>54.924999812500005</v>
      </c>
      <c r="W2943" s="5">
        <f t="shared" si="231"/>
        <v>-54.924999812500005</v>
      </c>
      <c r="X2943" s="8">
        <f t="shared" si="232"/>
        <v>-1</v>
      </c>
      <c r="Y2943" s="4">
        <v>0</v>
      </c>
      <c r="Z2943" s="9" t="str">
        <f t="shared" si="233"/>
        <v>NA</v>
      </c>
      <c r="AA2943" s="10">
        <f t="shared" si="234"/>
        <v>0</v>
      </c>
    </row>
    <row r="2944" spans="1:27" x14ac:dyDescent="0.55000000000000004">
      <c r="A2944" s="3" t="s">
        <v>71</v>
      </c>
      <c r="B2944" s="3" t="s">
        <v>72</v>
      </c>
      <c r="C2944" s="3" t="s">
        <v>4754</v>
      </c>
      <c r="D2944" s="3" t="s">
        <v>4688</v>
      </c>
      <c r="E2944" s="4" t="s">
        <v>47</v>
      </c>
      <c r="F2944" s="3" t="s">
        <v>173</v>
      </c>
      <c r="G2944" s="3" t="s">
        <v>4483</v>
      </c>
      <c r="H2944" s="3" t="s">
        <v>34</v>
      </c>
      <c r="I2944" s="3" t="s">
        <v>77</v>
      </c>
      <c r="J2944" s="3" t="s">
        <v>36</v>
      </c>
      <c r="K2944" s="3" t="s">
        <v>42</v>
      </c>
      <c r="L2944" s="5">
        <v>6.25</v>
      </c>
      <c r="M2944" s="4">
        <v>16</v>
      </c>
      <c r="N2944" s="5">
        <v>55.487499999999997</v>
      </c>
      <c r="O2944" s="5">
        <v>3.4679687499999998</v>
      </c>
      <c r="P2944" s="4">
        <v>316</v>
      </c>
      <c r="Q2944" s="6">
        <v>5.0632911392405102</v>
      </c>
      <c r="R2944" s="7">
        <v>2.0458860759493702</v>
      </c>
      <c r="S2944" s="6">
        <v>0</v>
      </c>
      <c r="T2944" s="5">
        <v>0</v>
      </c>
      <c r="U2944" s="5">
        <v>0</v>
      </c>
      <c r="V2944" s="5">
        <f t="shared" si="235"/>
        <v>55.487499999999997</v>
      </c>
      <c r="W2944" s="5">
        <f t="shared" si="231"/>
        <v>-55.487499999999997</v>
      </c>
      <c r="X2944" s="8">
        <f t="shared" si="232"/>
        <v>-1</v>
      </c>
      <c r="Y2944" s="4">
        <v>0</v>
      </c>
      <c r="Z2944" s="9" t="str">
        <f t="shared" si="233"/>
        <v>NA</v>
      </c>
      <c r="AA2944" s="10">
        <f t="shared" si="234"/>
        <v>0</v>
      </c>
    </row>
    <row r="2945" spans="1:27" x14ac:dyDescent="0.55000000000000004">
      <c r="A2945" s="3" t="s">
        <v>71</v>
      </c>
      <c r="B2945" s="3" t="s">
        <v>72</v>
      </c>
      <c r="C2945" s="3" t="s">
        <v>4755</v>
      </c>
      <c r="D2945" s="3" t="s">
        <v>3492</v>
      </c>
      <c r="E2945" s="4" t="s">
        <v>47</v>
      </c>
      <c r="F2945" s="3" t="s">
        <v>173</v>
      </c>
      <c r="G2945" s="3" t="s">
        <v>3132</v>
      </c>
      <c r="H2945" s="3" t="s">
        <v>34</v>
      </c>
      <c r="I2945" s="3" t="s">
        <v>77</v>
      </c>
      <c r="J2945" s="3" t="s">
        <v>36</v>
      </c>
      <c r="K2945" s="3" t="s">
        <v>42</v>
      </c>
      <c r="L2945" s="5">
        <v>6.25</v>
      </c>
      <c r="M2945" s="4">
        <v>25</v>
      </c>
      <c r="N2945" s="5">
        <v>56.287500000000001</v>
      </c>
      <c r="O2945" s="5">
        <v>2.2515000000000001</v>
      </c>
      <c r="P2945" s="4">
        <v>612</v>
      </c>
      <c r="Q2945" s="6">
        <v>4.0849673202614403</v>
      </c>
      <c r="R2945" s="7">
        <v>1.25882352941176</v>
      </c>
      <c r="S2945" s="6">
        <v>0</v>
      </c>
      <c r="T2945" s="5">
        <v>0</v>
      </c>
      <c r="U2945" s="5">
        <v>0</v>
      </c>
      <c r="V2945" s="5">
        <f t="shared" si="235"/>
        <v>56.287500000000001</v>
      </c>
      <c r="W2945" s="5">
        <f t="shared" si="231"/>
        <v>-56.287500000000001</v>
      </c>
      <c r="X2945" s="8">
        <f t="shared" si="232"/>
        <v>-1</v>
      </c>
      <c r="Y2945" s="4">
        <v>0</v>
      </c>
      <c r="Z2945" s="9" t="str">
        <f t="shared" si="233"/>
        <v>NA</v>
      </c>
      <c r="AA2945" s="10">
        <f t="shared" si="234"/>
        <v>0</v>
      </c>
    </row>
    <row r="2946" spans="1:27" x14ac:dyDescent="0.55000000000000004">
      <c r="A2946" s="3" t="s">
        <v>71</v>
      </c>
      <c r="B2946" s="3" t="s">
        <v>72</v>
      </c>
      <c r="C2946" s="3" t="s">
        <v>4756</v>
      </c>
      <c r="D2946" s="3" t="s">
        <v>4575</v>
      </c>
      <c r="E2946" s="4" t="s">
        <v>47</v>
      </c>
      <c r="F2946" s="3" t="s">
        <v>173</v>
      </c>
      <c r="G2946" s="3" t="s">
        <v>2791</v>
      </c>
      <c r="H2946" s="3" t="s">
        <v>34</v>
      </c>
      <c r="I2946" s="3" t="s">
        <v>77</v>
      </c>
      <c r="J2946" s="3" t="s">
        <v>36</v>
      </c>
      <c r="K2946" s="3" t="s">
        <v>42</v>
      </c>
      <c r="L2946" s="5">
        <v>6.25</v>
      </c>
      <c r="M2946" s="4">
        <v>10</v>
      </c>
      <c r="N2946" s="5">
        <v>57.887500000000003</v>
      </c>
      <c r="O2946" s="5">
        <v>5.7887500000000003</v>
      </c>
      <c r="P2946" s="4">
        <v>3055</v>
      </c>
      <c r="Q2946" s="6">
        <v>0.32733224222585899</v>
      </c>
      <c r="R2946" s="7">
        <v>2.1071031096563</v>
      </c>
      <c r="S2946" s="6">
        <v>0</v>
      </c>
      <c r="T2946" s="5">
        <v>0</v>
      </c>
      <c r="U2946" s="5">
        <v>0</v>
      </c>
      <c r="V2946" s="5">
        <f t="shared" si="235"/>
        <v>57.887500000000003</v>
      </c>
      <c r="W2946" s="5">
        <f t="shared" ref="W2946:W3009" si="236">U2946-V2946</f>
        <v>-57.887500000000003</v>
      </c>
      <c r="X2946" s="8">
        <f t="shared" ref="X2946:X3009" si="237">IF(V2946=0,0,(U2946-V2946)/V2946)</f>
        <v>-1</v>
      </c>
      <c r="Y2946" s="4">
        <v>0</v>
      </c>
      <c r="Z2946" s="9" t="str">
        <f t="shared" ref="Z2946:Z3009" si="238">IF(Y2946=0,"NA",U2946/Y2946)</f>
        <v>NA</v>
      </c>
      <c r="AA2946" s="10">
        <f t="shared" ref="AA2946:AA3009" si="239">(Q2946/100*S2946/100)</f>
        <v>0</v>
      </c>
    </row>
    <row r="2947" spans="1:27" x14ac:dyDescent="0.55000000000000004">
      <c r="A2947" s="3" t="s">
        <v>71</v>
      </c>
      <c r="B2947" s="3" t="s">
        <v>72</v>
      </c>
      <c r="C2947" s="3" t="s">
        <v>4757</v>
      </c>
      <c r="D2947" s="3" t="s">
        <v>4709</v>
      </c>
      <c r="E2947" s="4" t="s">
        <v>47</v>
      </c>
      <c r="F2947" s="3" t="s">
        <v>173</v>
      </c>
      <c r="G2947" s="3" t="s">
        <v>188</v>
      </c>
      <c r="H2947" s="3" t="s">
        <v>34</v>
      </c>
      <c r="I2947" s="3" t="s">
        <v>77</v>
      </c>
      <c r="J2947" s="3" t="s">
        <v>36</v>
      </c>
      <c r="K2947" s="3" t="s">
        <v>42</v>
      </c>
      <c r="L2947" s="5">
        <v>6.25</v>
      </c>
      <c r="M2947" s="4">
        <v>27</v>
      </c>
      <c r="N2947" s="5">
        <v>58.174999875000005</v>
      </c>
      <c r="O2947" s="5">
        <v>2.1546296250000001</v>
      </c>
      <c r="P2947" s="4">
        <v>1546</v>
      </c>
      <c r="Q2947" s="6">
        <v>1.74644243208279</v>
      </c>
      <c r="R2947" s="7">
        <v>1.6876455368693399</v>
      </c>
      <c r="S2947" s="6">
        <v>0</v>
      </c>
      <c r="T2947" s="5">
        <v>0</v>
      </c>
      <c r="U2947" s="5">
        <v>0</v>
      </c>
      <c r="V2947" s="5">
        <f t="shared" ref="V2947:V3010" si="240">N2947</f>
        <v>58.174999875000005</v>
      </c>
      <c r="W2947" s="5">
        <f t="shared" si="236"/>
        <v>-58.174999875000005</v>
      </c>
      <c r="X2947" s="8">
        <f t="shared" si="237"/>
        <v>-1</v>
      </c>
      <c r="Y2947" s="4">
        <v>0</v>
      </c>
      <c r="Z2947" s="9" t="str">
        <f t="shared" si="238"/>
        <v>NA</v>
      </c>
      <c r="AA2947" s="10">
        <f t="shared" si="239"/>
        <v>0</v>
      </c>
    </row>
    <row r="2948" spans="1:27" x14ac:dyDescent="0.55000000000000004">
      <c r="A2948" s="3" t="s">
        <v>71</v>
      </c>
      <c r="B2948" s="3" t="s">
        <v>72</v>
      </c>
      <c r="C2948" s="3" t="s">
        <v>4758</v>
      </c>
      <c r="D2948" s="3" t="s">
        <v>4759</v>
      </c>
      <c r="E2948" s="4" t="s">
        <v>47</v>
      </c>
      <c r="F2948" s="3" t="s">
        <v>173</v>
      </c>
      <c r="G2948" s="3" t="s">
        <v>3863</v>
      </c>
      <c r="H2948" s="3" t="s">
        <v>34</v>
      </c>
      <c r="I2948" s="3" t="s">
        <v>77</v>
      </c>
      <c r="J2948" s="3" t="s">
        <v>36</v>
      </c>
      <c r="K2948" s="3" t="s">
        <v>42</v>
      </c>
      <c r="L2948" s="5">
        <v>6.25</v>
      </c>
      <c r="M2948" s="4">
        <v>33</v>
      </c>
      <c r="N2948" s="5">
        <v>58.299999862500002</v>
      </c>
      <c r="O2948" s="5">
        <v>1.7666666625</v>
      </c>
      <c r="P2948" s="4">
        <v>1835</v>
      </c>
      <c r="Q2948" s="6">
        <v>1.7983651226157999</v>
      </c>
      <c r="R2948" s="7">
        <v>1.8560762942779301</v>
      </c>
      <c r="S2948" s="6">
        <v>0</v>
      </c>
      <c r="T2948" s="5">
        <v>0</v>
      </c>
      <c r="U2948" s="5">
        <v>0</v>
      </c>
      <c r="V2948" s="5">
        <f t="shared" si="240"/>
        <v>58.299999862500002</v>
      </c>
      <c r="W2948" s="5">
        <f t="shared" si="236"/>
        <v>-58.299999862500002</v>
      </c>
      <c r="X2948" s="8">
        <f t="shared" si="237"/>
        <v>-1</v>
      </c>
      <c r="Y2948" s="4">
        <v>0</v>
      </c>
      <c r="Z2948" s="9" t="str">
        <f t="shared" si="238"/>
        <v>NA</v>
      </c>
      <c r="AA2948" s="10">
        <f t="shared" si="239"/>
        <v>0</v>
      </c>
    </row>
    <row r="2949" spans="1:27" x14ac:dyDescent="0.55000000000000004">
      <c r="A2949" s="3" t="s">
        <v>71</v>
      </c>
      <c r="B2949" s="3" t="s">
        <v>72</v>
      </c>
      <c r="C2949" s="3" t="s">
        <v>4760</v>
      </c>
      <c r="D2949" s="3" t="s">
        <v>3215</v>
      </c>
      <c r="E2949" s="4" t="s">
        <v>47</v>
      </c>
      <c r="F2949" s="3" t="s">
        <v>32</v>
      </c>
      <c r="G2949" s="3" t="s">
        <v>377</v>
      </c>
      <c r="H2949" s="3" t="s">
        <v>34</v>
      </c>
      <c r="I2949" s="3" t="s">
        <v>77</v>
      </c>
      <c r="J2949" s="3" t="s">
        <v>36</v>
      </c>
      <c r="K2949" s="3" t="s">
        <v>61</v>
      </c>
      <c r="L2949" s="5">
        <v>6.25</v>
      </c>
      <c r="M2949" s="4">
        <v>36</v>
      </c>
      <c r="N2949" s="5">
        <v>58.449999599999998</v>
      </c>
      <c r="O2949" s="5">
        <v>1.6236111</v>
      </c>
      <c r="P2949" s="4">
        <v>589</v>
      </c>
      <c r="Q2949" s="6">
        <v>6.1120543293718201</v>
      </c>
      <c r="R2949" s="7">
        <v>1.6336162988115499</v>
      </c>
      <c r="S2949" s="6">
        <v>0</v>
      </c>
      <c r="T2949" s="5">
        <v>0</v>
      </c>
      <c r="U2949" s="5">
        <v>0</v>
      </c>
      <c r="V2949" s="5">
        <f t="shared" si="240"/>
        <v>58.449999599999998</v>
      </c>
      <c r="W2949" s="5">
        <f t="shared" si="236"/>
        <v>-58.449999599999998</v>
      </c>
      <c r="X2949" s="8">
        <f t="shared" si="237"/>
        <v>-1</v>
      </c>
      <c r="Y2949" s="4">
        <v>0</v>
      </c>
      <c r="Z2949" s="9" t="str">
        <f t="shared" si="238"/>
        <v>NA</v>
      </c>
      <c r="AA2949" s="10">
        <f t="shared" si="239"/>
        <v>0</v>
      </c>
    </row>
    <row r="2950" spans="1:27" x14ac:dyDescent="0.55000000000000004">
      <c r="A2950" s="3" t="s">
        <v>71</v>
      </c>
      <c r="B2950" s="3" t="s">
        <v>72</v>
      </c>
      <c r="C2950" s="3" t="s">
        <v>4761</v>
      </c>
      <c r="D2950" s="3" t="s">
        <v>4762</v>
      </c>
      <c r="E2950" s="4" t="s">
        <v>47</v>
      </c>
      <c r="F2950" s="3" t="s">
        <v>173</v>
      </c>
      <c r="G2950" s="3" t="s">
        <v>4096</v>
      </c>
      <c r="H2950" s="3" t="s">
        <v>4635</v>
      </c>
      <c r="I2950" s="3" t="s">
        <v>77</v>
      </c>
      <c r="J2950" s="3" t="s">
        <v>36</v>
      </c>
      <c r="K2950" s="3" t="s">
        <v>42</v>
      </c>
      <c r="L2950" s="5">
        <v>6.25</v>
      </c>
      <c r="M2950" s="4">
        <v>24</v>
      </c>
      <c r="N2950" s="5">
        <v>58.562499899999999</v>
      </c>
      <c r="O2950" s="5">
        <v>2.4401041625</v>
      </c>
      <c r="P2950" s="4">
        <v>410</v>
      </c>
      <c r="Q2950" s="6">
        <v>5.8536585365853702</v>
      </c>
      <c r="R2950" s="7">
        <v>1.0256097560975601</v>
      </c>
      <c r="S2950" s="6">
        <v>0</v>
      </c>
      <c r="T2950" s="5">
        <v>0</v>
      </c>
      <c r="U2950" s="5">
        <v>0</v>
      </c>
      <c r="V2950" s="5">
        <f t="shared" si="240"/>
        <v>58.562499899999999</v>
      </c>
      <c r="W2950" s="5">
        <f t="shared" si="236"/>
        <v>-58.562499899999999</v>
      </c>
      <c r="X2950" s="8">
        <f t="shared" si="237"/>
        <v>-1</v>
      </c>
      <c r="Y2950" s="4">
        <v>0</v>
      </c>
      <c r="Z2950" s="9" t="str">
        <f t="shared" si="238"/>
        <v>NA</v>
      </c>
      <c r="AA2950" s="10">
        <f t="shared" si="239"/>
        <v>0</v>
      </c>
    </row>
    <row r="2951" spans="1:27" x14ac:dyDescent="0.55000000000000004">
      <c r="A2951" s="3" t="s">
        <v>71</v>
      </c>
      <c r="B2951" s="3" t="s">
        <v>72</v>
      </c>
      <c r="C2951" s="3" t="s">
        <v>4763</v>
      </c>
      <c r="D2951" s="3" t="s">
        <v>249</v>
      </c>
      <c r="E2951" s="4" t="s">
        <v>47</v>
      </c>
      <c r="F2951" s="3" t="s">
        <v>75</v>
      </c>
      <c r="G2951" s="3" t="s">
        <v>76</v>
      </c>
      <c r="H2951" s="3" t="s">
        <v>34</v>
      </c>
      <c r="I2951" s="3" t="s">
        <v>77</v>
      </c>
      <c r="J2951" s="3" t="s">
        <v>36</v>
      </c>
      <c r="K2951" s="3" t="s">
        <v>42</v>
      </c>
      <c r="L2951" s="5">
        <v>6.25</v>
      </c>
      <c r="M2951" s="4">
        <v>18</v>
      </c>
      <c r="N2951" s="5">
        <v>60.087499874999999</v>
      </c>
      <c r="O2951" s="5">
        <v>3.3381944374999999</v>
      </c>
      <c r="P2951" s="4">
        <v>633</v>
      </c>
      <c r="Q2951" s="6">
        <v>2.8436018957345999</v>
      </c>
      <c r="R2951" s="7">
        <v>1.3981990521326999</v>
      </c>
      <c r="S2951" s="6">
        <v>0</v>
      </c>
      <c r="T2951" s="5">
        <v>0</v>
      </c>
      <c r="U2951" s="5">
        <v>0</v>
      </c>
      <c r="V2951" s="5">
        <f t="shared" si="240"/>
        <v>60.087499874999999</v>
      </c>
      <c r="W2951" s="5">
        <f t="shared" si="236"/>
        <v>-60.087499874999999</v>
      </c>
      <c r="X2951" s="8">
        <f t="shared" si="237"/>
        <v>-1</v>
      </c>
      <c r="Y2951" s="4">
        <v>0</v>
      </c>
      <c r="Z2951" s="9" t="str">
        <f t="shared" si="238"/>
        <v>NA</v>
      </c>
      <c r="AA2951" s="10">
        <f t="shared" si="239"/>
        <v>0</v>
      </c>
    </row>
    <row r="2952" spans="1:27" x14ac:dyDescent="0.55000000000000004">
      <c r="A2952" s="3" t="s">
        <v>71</v>
      </c>
      <c r="B2952" s="3" t="s">
        <v>72</v>
      </c>
      <c r="C2952" s="3" t="s">
        <v>4764</v>
      </c>
      <c r="D2952" s="3" t="s">
        <v>780</v>
      </c>
      <c r="E2952" s="4" t="s">
        <v>47</v>
      </c>
      <c r="F2952" s="3" t="s">
        <v>133</v>
      </c>
      <c r="G2952" s="3" t="s">
        <v>3313</v>
      </c>
      <c r="H2952" s="3" t="s">
        <v>34</v>
      </c>
      <c r="I2952" s="3" t="s">
        <v>77</v>
      </c>
      <c r="J2952" s="3" t="s">
        <v>36</v>
      </c>
      <c r="K2952" s="3" t="s">
        <v>42</v>
      </c>
      <c r="L2952" s="5">
        <v>6.25</v>
      </c>
      <c r="M2952" s="4">
        <v>15</v>
      </c>
      <c r="N2952" s="5">
        <v>60.412500000000001</v>
      </c>
      <c r="O2952" s="5">
        <v>4.0274999999999999</v>
      </c>
      <c r="P2952" s="4">
        <v>313</v>
      </c>
      <c r="Q2952" s="6">
        <v>4.7923322683706102</v>
      </c>
      <c r="R2952" s="7">
        <v>1.974696485623</v>
      </c>
      <c r="S2952" s="6">
        <v>0</v>
      </c>
      <c r="T2952" s="5">
        <v>0</v>
      </c>
      <c r="U2952" s="5">
        <v>0</v>
      </c>
      <c r="V2952" s="5">
        <f t="shared" si="240"/>
        <v>60.412500000000001</v>
      </c>
      <c r="W2952" s="5">
        <f t="shared" si="236"/>
        <v>-60.412500000000001</v>
      </c>
      <c r="X2952" s="8">
        <f t="shared" si="237"/>
        <v>-1</v>
      </c>
      <c r="Y2952" s="4">
        <v>0</v>
      </c>
      <c r="Z2952" s="9" t="str">
        <f t="shared" si="238"/>
        <v>NA</v>
      </c>
      <c r="AA2952" s="10">
        <f t="shared" si="239"/>
        <v>0</v>
      </c>
    </row>
    <row r="2953" spans="1:27" x14ac:dyDescent="0.55000000000000004">
      <c r="A2953" s="3" t="s">
        <v>71</v>
      </c>
      <c r="B2953" s="3" t="s">
        <v>72</v>
      </c>
      <c r="C2953" s="3" t="s">
        <v>4765</v>
      </c>
      <c r="D2953" s="3" t="s">
        <v>4766</v>
      </c>
      <c r="E2953" s="4" t="s">
        <v>47</v>
      </c>
      <c r="F2953" s="3" t="s">
        <v>173</v>
      </c>
      <c r="G2953" s="3" t="s">
        <v>4096</v>
      </c>
      <c r="H2953" s="3" t="s">
        <v>4635</v>
      </c>
      <c r="I2953" s="3" t="s">
        <v>77</v>
      </c>
      <c r="J2953" s="3" t="s">
        <v>36</v>
      </c>
      <c r="K2953" s="3" t="s">
        <v>42</v>
      </c>
      <c r="L2953" s="5">
        <v>6.25</v>
      </c>
      <c r="M2953" s="4">
        <v>43</v>
      </c>
      <c r="N2953" s="5">
        <v>60.562499674999998</v>
      </c>
      <c r="O2953" s="5">
        <v>1.408430225</v>
      </c>
      <c r="P2953" s="4">
        <v>1156</v>
      </c>
      <c r="Q2953" s="6">
        <v>3.7197231833909998</v>
      </c>
      <c r="R2953" s="7">
        <v>1.01885813148789</v>
      </c>
      <c r="S2953" s="6">
        <v>0</v>
      </c>
      <c r="T2953" s="5">
        <v>0</v>
      </c>
      <c r="U2953" s="5">
        <v>0</v>
      </c>
      <c r="V2953" s="5">
        <f t="shared" si="240"/>
        <v>60.562499674999998</v>
      </c>
      <c r="W2953" s="5">
        <f t="shared" si="236"/>
        <v>-60.562499674999998</v>
      </c>
      <c r="X2953" s="8">
        <f t="shared" si="237"/>
        <v>-1</v>
      </c>
      <c r="Y2953" s="4">
        <v>0</v>
      </c>
      <c r="Z2953" s="9" t="str">
        <f t="shared" si="238"/>
        <v>NA</v>
      </c>
      <c r="AA2953" s="10">
        <f t="shared" si="239"/>
        <v>0</v>
      </c>
    </row>
    <row r="2954" spans="1:27" x14ac:dyDescent="0.55000000000000004">
      <c r="A2954" s="3" t="s">
        <v>71</v>
      </c>
      <c r="B2954" s="3" t="s">
        <v>72</v>
      </c>
      <c r="C2954" s="3" t="s">
        <v>4767</v>
      </c>
      <c r="D2954" s="3" t="s">
        <v>4768</v>
      </c>
      <c r="E2954" s="4" t="s">
        <v>47</v>
      </c>
      <c r="F2954" s="3" t="s">
        <v>173</v>
      </c>
      <c r="G2954" s="3" t="s">
        <v>3863</v>
      </c>
      <c r="H2954" s="3" t="s">
        <v>34</v>
      </c>
      <c r="I2954" s="3" t="s">
        <v>77</v>
      </c>
      <c r="J2954" s="3" t="s">
        <v>36</v>
      </c>
      <c r="K2954" s="3" t="s">
        <v>42</v>
      </c>
      <c r="L2954" s="5">
        <v>6.25</v>
      </c>
      <c r="M2954" s="4">
        <v>28</v>
      </c>
      <c r="N2954" s="5">
        <v>60.799999749999998</v>
      </c>
      <c r="O2954" s="5">
        <v>2.1714285625</v>
      </c>
      <c r="P2954" s="4">
        <v>373</v>
      </c>
      <c r="Q2954" s="6">
        <v>7.5067024128686297</v>
      </c>
      <c r="R2954" s="7">
        <v>2.3667560321715801</v>
      </c>
      <c r="S2954" s="6">
        <v>0</v>
      </c>
      <c r="T2954" s="5">
        <v>0</v>
      </c>
      <c r="U2954" s="5">
        <v>0</v>
      </c>
      <c r="V2954" s="5">
        <f t="shared" si="240"/>
        <v>60.799999749999998</v>
      </c>
      <c r="W2954" s="5">
        <f t="shared" si="236"/>
        <v>-60.799999749999998</v>
      </c>
      <c r="X2954" s="8">
        <f t="shared" si="237"/>
        <v>-1</v>
      </c>
      <c r="Y2954" s="4">
        <v>0</v>
      </c>
      <c r="Z2954" s="9" t="str">
        <f t="shared" si="238"/>
        <v>NA</v>
      </c>
      <c r="AA2954" s="10">
        <f t="shared" si="239"/>
        <v>0</v>
      </c>
    </row>
    <row r="2955" spans="1:27" x14ac:dyDescent="0.55000000000000004">
      <c r="A2955" s="3" t="s">
        <v>71</v>
      </c>
      <c r="B2955" s="3" t="s">
        <v>72</v>
      </c>
      <c r="C2955" s="3" t="s">
        <v>4769</v>
      </c>
      <c r="D2955" s="3" t="s">
        <v>4032</v>
      </c>
      <c r="E2955" s="4" t="s">
        <v>47</v>
      </c>
      <c r="F2955" s="3" t="s">
        <v>104</v>
      </c>
      <c r="G2955" s="3" t="s">
        <v>232</v>
      </c>
      <c r="H2955" s="3" t="s">
        <v>34</v>
      </c>
      <c r="I2955" s="3" t="s">
        <v>77</v>
      </c>
      <c r="J2955" s="3" t="s">
        <v>36</v>
      </c>
      <c r="K2955" s="3" t="s">
        <v>37</v>
      </c>
      <c r="L2955" s="5">
        <v>6.25</v>
      </c>
      <c r="M2955" s="4">
        <v>20</v>
      </c>
      <c r="N2955" s="5">
        <v>61.15</v>
      </c>
      <c r="O2955" s="5">
        <v>3.0575000000000001</v>
      </c>
      <c r="P2955" s="4">
        <v>106</v>
      </c>
      <c r="Q2955" s="6">
        <v>18.867924528301899</v>
      </c>
      <c r="R2955" s="7">
        <v>1.4056603773584899</v>
      </c>
      <c r="S2955" s="6">
        <v>0</v>
      </c>
      <c r="T2955" s="5">
        <v>0</v>
      </c>
      <c r="U2955" s="5">
        <v>0</v>
      </c>
      <c r="V2955" s="5">
        <f t="shared" si="240"/>
        <v>61.15</v>
      </c>
      <c r="W2955" s="5">
        <f t="shared" si="236"/>
        <v>-61.15</v>
      </c>
      <c r="X2955" s="8">
        <f t="shared" si="237"/>
        <v>-1</v>
      </c>
      <c r="Y2955" s="4">
        <v>0</v>
      </c>
      <c r="Z2955" s="9" t="str">
        <f t="shared" si="238"/>
        <v>NA</v>
      </c>
      <c r="AA2955" s="10">
        <f t="shared" si="239"/>
        <v>0</v>
      </c>
    </row>
    <row r="2956" spans="1:27" x14ac:dyDescent="0.55000000000000004">
      <c r="A2956" s="3" t="s">
        <v>71</v>
      </c>
      <c r="B2956" s="3" t="s">
        <v>72</v>
      </c>
      <c r="C2956" s="3" t="s">
        <v>4770</v>
      </c>
      <c r="D2956" s="3" t="s">
        <v>568</v>
      </c>
      <c r="E2956" s="4" t="s">
        <v>47</v>
      </c>
      <c r="F2956" s="3" t="s">
        <v>104</v>
      </c>
      <c r="G2956" s="3" t="s">
        <v>232</v>
      </c>
      <c r="H2956" s="3" t="s">
        <v>34</v>
      </c>
      <c r="I2956" s="3" t="s">
        <v>77</v>
      </c>
      <c r="J2956" s="3" t="s">
        <v>36</v>
      </c>
      <c r="K2956" s="3" t="s">
        <v>37</v>
      </c>
      <c r="L2956" s="5">
        <v>6.25</v>
      </c>
      <c r="M2956" s="4">
        <v>22</v>
      </c>
      <c r="N2956" s="5">
        <v>61.649999949999994</v>
      </c>
      <c r="O2956" s="5">
        <v>2.8022727249999999</v>
      </c>
      <c r="P2956" s="4">
        <v>341</v>
      </c>
      <c r="Q2956" s="6">
        <v>6.4516129032258096</v>
      </c>
      <c r="R2956" s="7">
        <v>1.6657771260997101</v>
      </c>
      <c r="S2956" s="6">
        <v>0</v>
      </c>
      <c r="T2956" s="5">
        <v>0</v>
      </c>
      <c r="U2956" s="5">
        <v>0</v>
      </c>
      <c r="V2956" s="5">
        <f t="shared" si="240"/>
        <v>61.649999949999994</v>
      </c>
      <c r="W2956" s="5">
        <f t="shared" si="236"/>
        <v>-61.649999949999994</v>
      </c>
      <c r="X2956" s="8">
        <f t="shared" si="237"/>
        <v>-1</v>
      </c>
      <c r="Y2956" s="4">
        <v>0</v>
      </c>
      <c r="Z2956" s="9" t="str">
        <f t="shared" si="238"/>
        <v>NA</v>
      </c>
      <c r="AA2956" s="10">
        <f t="shared" si="239"/>
        <v>0</v>
      </c>
    </row>
    <row r="2957" spans="1:27" x14ac:dyDescent="0.55000000000000004">
      <c r="A2957" s="3" t="s">
        <v>71</v>
      </c>
      <c r="B2957" s="3" t="s">
        <v>72</v>
      </c>
      <c r="C2957" s="3" t="s">
        <v>4771</v>
      </c>
      <c r="D2957" s="3" t="s">
        <v>4772</v>
      </c>
      <c r="E2957" s="4" t="s">
        <v>47</v>
      </c>
      <c r="F2957" s="3" t="s">
        <v>3625</v>
      </c>
      <c r="G2957" s="3" t="s">
        <v>3738</v>
      </c>
      <c r="H2957" s="3" t="s">
        <v>34</v>
      </c>
      <c r="I2957" s="3" t="s">
        <v>77</v>
      </c>
      <c r="J2957" s="3" t="s">
        <v>36</v>
      </c>
      <c r="K2957" s="3" t="s">
        <v>42</v>
      </c>
      <c r="L2957" s="5">
        <v>6.25</v>
      </c>
      <c r="M2957" s="4">
        <v>25</v>
      </c>
      <c r="N2957" s="5">
        <v>61.774999999999999</v>
      </c>
      <c r="O2957" s="5">
        <v>2.4710000000000001</v>
      </c>
      <c r="P2957" s="4">
        <v>531</v>
      </c>
      <c r="Q2957" s="6">
        <v>4.70809792843691</v>
      </c>
      <c r="R2957" s="7">
        <v>1.31167608286252</v>
      </c>
      <c r="S2957" s="6">
        <v>0</v>
      </c>
      <c r="T2957" s="5">
        <v>0</v>
      </c>
      <c r="U2957" s="5">
        <v>0</v>
      </c>
      <c r="V2957" s="5">
        <f t="shared" si="240"/>
        <v>61.774999999999999</v>
      </c>
      <c r="W2957" s="5">
        <f t="shared" si="236"/>
        <v>-61.774999999999999</v>
      </c>
      <c r="X2957" s="8">
        <f t="shared" si="237"/>
        <v>-1</v>
      </c>
      <c r="Y2957" s="4">
        <v>0</v>
      </c>
      <c r="Z2957" s="9" t="str">
        <f t="shared" si="238"/>
        <v>NA</v>
      </c>
      <c r="AA2957" s="10">
        <f t="shared" si="239"/>
        <v>0</v>
      </c>
    </row>
    <row r="2958" spans="1:27" x14ac:dyDescent="0.55000000000000004">
      <c r="A2958" s="3" t="s">
        <v>71</v>
      </c>
      <c r="B2958" s="3" t="s">
        <v>72</v>
      </c>
      <c r="C2958" s="3" t="s">
        <v>4773</v>
      </c>
      <c r="D2958" s="3" t="s">
        <v>4774</v>
      </c>
      <c r="E2958" s="4" t="s">
        <v>47</v>
      </c>
      <c r="F2958" s="3" t="s">
        <v>173</v>
      </c>
      <c r="G2958" s="3" t="s">
        <v>3863</v>
      </c>
      <c r="H2958" s="3" t="s">
        <v>34</v>
      </c>
      <c r="I2958" s="3" t="s">
        <v>77</v>
      </c>
      <c r="J2958" s="3" t="s">
        <v>36</v>
      </c>
      <c r="K2958" s="3" t="s">
        <v>42</v>
      </c>
      <c r="L2958" s="5">
        <v>6.25</v>
      </c>
      <c r="M2958" s="4">
        <v>42</v>
      </c>
      <c r="N2958" s="5">
        <v>61.824999599999998</v>
      </c>
      <c r="O2958" s="5">
        <v>1.4720237999999999</v>
      </c>
      <c r="P2958" s="4">
        <v>459</v>
      </c>
      <c r="Q2958" s="6">
        <v>9.1503267973856204</v>
      </c>
      <c r="R2958" s="7">
        <v>1.9755991285403001</v>
      </c>
      <c r="S2958" s="6">
        <v>0</v>
      </c>
      <c r="T2958" s="5">
        <v>0</v>
      </c>
      <c r="U2958" s="5">
        <v>0</v>
      </c>
      <c r="V2958" s="5">
        <f t="shared" si="240"/>
        <v>61.824999599999998</v>
      </c>
      <c r="W2958" s="5">
        <f t="shared" si="236"/>
        <v>-61.824999599999998</v>
      </c>
      <c r="X2958" s="8">
        <f t="shared" si="237"/>
        <v>-1</v>
      </c>
      <c r="Y2958" s="4">
        <v>0</v>
      </c>
      <c r="Z2958" s="9" t="str">
        <f t="shared" si="238"/>
        <v>NA</v>
      </c>
      <c r="AA2958" s="10">
        <f t="shared" si="239"/>
        <v>0</v>
      </c>
    </row>
    <row r="2959" spans="1:27" x14ac:dyDescent="0.55000000000000004">
      <c r="A2959" s="3" t="s">
        <v>71</v>
      </c>
      <c r="B2959" s="3" t="s">
        <v>72</v>
      </c>
      <c r="C2959" s="3" t="s">
        <v>4775</v>
      </c>
      <c r="D2959" s="3" t="s">
        <v>447</v>
      </c>
      <c r="E2959" s="4" t="s">
        <v>47</v>
      </c>
      <c r="F2959" s="3" t="s">
        <v>104</v>
      </c>
      <c r="G2959" s="3" t="s">
        <v>232</v>
      </c>
      <c r="H2959" s="3" t="s">
        <v>34</v>
      </c>
      <c r="I2959" s="3" t="s">
        <v>77</v>
      </c>
      <c r="J2959" s="3" t="s">
        <v>36</v>
      </c>
      <c r="K2959" s="3" t="s">
        <v>37</v>
      </c>
      <c r="L2959" s="5">
        <v>6.25</v>
      </c>
      <c r="M2959" s="4">
        <v>22</v>
      </c>
      <c r="N2959" s="5">
        <v>61.999999875000007</v>
      </c>
      <c r="O2959" s="5">
        <v>2.8181818125000002</v>
      </c>
      <c r="P2959" s="4">
        <v>1005</v>
      </c>
      <c r="Q2959" s="6">
        <v>2.1890547263681599</v>
      </c>
      <c r="R2959" s="7">
        <v>1.29093532338308</v>
      </c>
      <c r="S2959" s="6">
        <v>0</v>
      </c>
      <c r="T2959" s="5">
        <v>0</v>
      </c>
      <c r="U2959" s="5">
        <v>0</v>
      </c>
      <c r="V2959" s="5">
        <f t="shared" si="240"/>
        <v>61.999999875000007</v>
      </c>
      <c r="W2959" s="5">
        <f t="shared" si="236"/>
        <v>-61.999999875000007</v>
      </c>
      <c r="X2959" s="8">
        <f t="shared" si="237"/>
        <v>-1</v>
      </c>
      <c r="Y2959" s="4">
        <v>0</v>
      </c>
      <c r="Z2959" s="9" t="str">
        <f t="shared" si="238"/>
        <v>NA</v>
      </c>
      <c r="AA2959" s="10">
        <f t="shared" si="239"/>
        <v>0</v>
      </c>
    </row>
    <row r="2960" spans="1:27" x14ac:dyDescent="0.55000000000000004">
      <c r="A2960" s="3" t="s">
        <v>71</v>
      </c>
      <c r="B2960" s="3" t="s">
        <v>72</v>
      </c>
      <c r="C2960" s="3" t="s">
        <v>4776</v>
      </c>
      <c r="D2960" s="3" t="s">
        <v>234</v>
      </c>
      <c r="E2960" s="4" t="s">
        <v>47</v>
      </c>
      <c r="F2960" s="3" t="s">
        <v>32</v>
      </c>
      <c r="G2960" s="3" t="s">
        <v>377</v>
      </c>
      <c r="H2960" s="3" t="s">
        <v>34</v>
      </c>
      <c r="I2960" s="3" t="s">
        <v>77</v>
      </c>
      <c r="J2960" s="3" t="s">
        <v>36</v>
      </c>
      <c r="K2960" s="3" t="s">
        <v>61</v>
      </c>
      <c r="L2960" s="5">
        <v>6.25</v>
      </c>
      <c r="M2960" s="4">
        <v>26</v>
      </c>
      <c r="N2960" s="5">
        <v>62.624999775000006</v>
      </c>
      <c r="O2960" s="5">
        <v>2.4086538375000002</v>
      </c>
      <c r="P2960" s="4">
        <v>865</v>
      </c>
      <c r="Q2960" s="6">
        <v>3.00578034682081</v>
      </c>
      <c r="R2960" s="7">
        <v>1.4609248554913301</v>
      </c>
      <c r="S2960" s="6">
        <v>0</v>
      </c>
      <c r="T2960" s="5">
        <v>0</v>
      </c>
      <c r="U2960" s="5">
        <v>0</v>
      </c>
      <c r="V2960" s="5">
        <f t="shared" si="240"/>
        <v>62.624999775000006</v>
      </c>
      <c r="W2960" s="5">
        <f t="shared" si="236"/>
        <v>-62.624999775000006</v>
      </c>
      <c r="X2960" s="8">
        <f t="shared" si="237"/>
        <v>-1</v>
      </c>
      <c r="Y2960" s="4">
        <v>0</v>
      </c>
      <c r="Z2960" s="9" t="str">
        <f t="shared" si="238"/>
        <v>NA</v>
      </c>
      <c r="AA2960" s="10">
        <f t="shared" si="239"/>
        <v>0</v>
      </c>
    </row>
    <row r="2961" spans="1:27" x14ac:dyDescent="0.55000000000000004">
      <c r="A2961" s="3" t="s">
        <v>71</v>
      </c>
      <c r="B2961" s="3" t="s">
        <v>72</v>
      </c>
      <c r="C2961" s="3" t="s">
        <v>4777</v>
      </c>
      <c r="D2961" s="3" t="s">
        <v>4778</v>
      </c>
      <c r="E2961" s="4" t="s">
        <v>47</v>
      </c>
      <c r="F2961" s="3" t="s">
        <v>32</v>
      </c>
      <c r="G2961" s="3" t="s">
        <v>2714</v>
      </c>
      <c r="H2961" s="3" t="s">
        <v>34</v>
      </c>
      <c r="I2961" s="3" t="s">
        <v>77</v>
      </c>
      <c r="J2961" s="3" t="s">
        <v>36</v>
      </c>
      <c r="K2961" s="3" t="s">
        <v>61</v>
      </c>
      <c r="L2961" s="5">
        <v>6.25</v>
      </c>
      <c r="M2961" s="4">
        <v>18</v>
      </c>
      <c r="N2961" s="5">
        <v>62.687499974999994</v>
      </c>
      <c r="O2961" s="5">
        <v>3.4826388874999998</v>
      </c>
      <c r="P2961" s="4">
        <v>2821</v>
      </c>
      <c r="Q2961" s="6">
        <v>0.63807160581354094</v>
      </c>
      <c r="R2961" s="7">
        <v>2.4886919532080798</v>
      </c>
      <c r="S2961" s="6">
        <v>0</v>
      </c>
      <c r="T2961" s="5">
        <v>0</v>
      </c>
      <c r="U2961" s="5">
        <v>0</v>
      </c>
      <c r="V2961" s="5">
        <f t="shared" si="240"/>
        <v>62.687499974999994</v>
      </c>
      <c r="W2961" s="5">
        <f t="shared" si="236"/>
        <v>-62.687499974999994</v>
      </c>
      <c r="X2961" s="8">
        <f t="shared" si="237"/>
        <v>-1</v>
      </c>
      <c r="Y2961" s="4">
        <v>0</v>
      </c>
      <c r="Z2961" s="9" t="str">
        <f t="shared" si="238"/>
        <v>NA</v>
      </c>
      <c r="AA2961" s="10">
        <f t="shared" si="239"/>
        <v>0</v>
      </c>
    </row>
    <row r="2962" spans="1:27" x14ac:dyDescent="0.55000000000000004">
      <c r="A2962" s="3" t="s">
        <v>71</v>
      </c>
      <c r="B2962" s="3" t="s">
        <v>72</v>
      </c>
      <c r="C2962" s="3" t="s">
        <v>4779</v>
      </c>
      <c r="D2962" s="3" t="s">
        <v>3332</v>
      </c>
      <c r="E2962" s="4" t="s">
        <v>47</v>
      </c>
      <c r="F2962" s="3" t="s">
        <v>32</v>
      </c>
      <c r="G2962" s="3" t="s">
        <v>575</v>
      </c>
      <c r="H2962" s="3" t="s">
        <v>34</v>
      </c>
      <c r="I2962" s="3" t="s">
        <v>77</v>
      </c>
      <c r="J2962" s="3" t="s">
        <v>36</v>
      </c>
      <c r="K2962" s="3" t="s">
        <v>42</v>
      </c>
      <c r="L2962" s="5">
        <v>6.25</v>
      </c>
      <c r="M2962" s="4">
        <v>29</v>
      </c>
      <c r="N2962" s="5">
        <v>63.412499825000012</v>
      </c>
      <c r="O2962" s="5">
        <v>2.1866379250000003</v>
      </c>
      <c r="P2962" s="4">
        <v>2758</v>
      </c>
      <c r="Q2962" s="6">
        <v>1.05148658448151</v>
      </c>
      <c r="R2962" s="7">
        <v>2.0328136330674398</v>
      </c>
      <c r="S2962" s="6">
        <v>0</v>
      </c>
      <c r="T2962" s="5">
        <v>0</v>
      </c>
      <c r="U2962" s="5">
        <v>0</v>
      </c>
      <c r="V2962" s="5">
        <f t="shared" si="240"/>
        <v>63.412499825000012</v>
      </c>
      <c r="W2962" s="5">
        <f t="shared" si="236"/>
        <v>-63.412499825000012</v>
      </c>
      <c r="X2962" s="8">
        <f t="shared" si="237"/>
        <v>-1</v>
      </c>
      <c r="Y2962" s="4">
        <v>0</v>
      </c>
      <c r="Z2962" s="9" t="str">
        <f t="shared" si="238"/>
        <v>NA</v>
      </c>
      <c r="AA2962" s="10">
        <f t="shared" si="239"/>
        <v>0</v>
      </c>
    </row>
    <row r="2963" spans="1:27" x14ac:dyDescent="0.55000000000000004">
      <c r="A2963" s="3" t="s">
        <v>71</v>
      </c>
      <c r="B2963" s="3" t="s">
        <v>72</v>
      </c>
      <c r="C2963" s="3" t="s">
        <v>4780</v>
      </c>
      <c r="D2963" s="3" t="s">
        <v>3179</v>
      </c>
      <c r="E2963" s="4" t="s">
        <v>47</v>
      </c>
      <c r="F2963" s="3" t="s">
        <v>75</v>
      </c>
      <c r="G2963" s="3" t="s">
        <v>282</v>
      </c>
      <c r="H2963" s="3" t="s">
        <v>34</v>
      </c>
      <c r="I2963" s="3" t="s">
        <v>77</v>
      </c>
      <c r="J2963" s="3" t="s">
        <v>36</v>
      </c>
      <c r="K2963" s="3" t="s">
        <v>61</v>
      </c>
      <c r="L2963" s="5">
        <v>6.25</v>
      </c>
      <c r="M2963" s="4">
        <v>27</v>
      </c>
      <c r="N2963" s="5">
        <v>63.599999850000003</v>
      </c>
      <c r="O2963" s="5">
        <v>2.3555555500000001</v>
      </c>
      <c r="P2963" s="4">
        <v>1013</v>
      </c>
      <c r="Q2963" s="6">
        <v>2.6653504442250702</v>
      </c>
      <c r="R2963" s="7">
        <v>1.57936821322804</v>
      </c>
      <c r="S2963" s="6">
        <v>0</v>
      </c>
      <c r="T2963" s="5">
        <v>0</v>
      </c>
      <c r="U2963" s="5">
        <v>0</v>
      </c>
      <c r="V2963" s="5">
        <f t="shared" si="240"/>
        <v>63.599999850000003</v>
      </c>
      <c r="W2963" s="5">
        <f t="shared" si="236"/>
        <v>-63.599999850000003</v>
      </c>
      <c r="X2963" s="8">
        <f t="shared" si="237"/>
        <v>-1</v>
      </c>
      <c r="Y2963" s="4">
        <v>0</v>
      </c>
      <c r="Z2963" s="9" t="str">
        <f t="shared" si="238"/>
        <v>NA</v>
      </c>
      <c r="AA2963" s="10">
        <f t="shared" si="239"/>
        <v>0</v>
      </c>
    </row>
    <row r="2964" spans="1:27" x14ac:dyDescent="0.55000000000000004">
      <c r="A2964" s="3" t="s">
        <v>71</v>
      </c>
      <c r="B2964" s="3" t="s">
        <v>72</v>
      </c>
      <c r="C2964" s="3" t="s">
        <v>4781</v>
      </c>
      <c r="D2964" s="3" t="s">
        <v>4782</v>
      </c>
      <c r="E2964" s="4" t="s">
        <v>47</v>
      </c>
      <c r="F2964" s="3" t="s">
        <v>173</v>
      </c>
      <c r="G2964" s="3" t="s">
        <v>188</v>
      </c>
      <c r="H2964" s="3" t="s">
        <v>34</v>
      </c>
      <c r="I2964" s="3" t="s">
        <v>77</v>
      </c>
      <c r="J2964" s="3" t="s">
        <v>36</v>
      </c>
      <c r="K2964" s="3" t="s">
        <v>42</v>
      </c>
      <c r="L2964" s="5">
        <v>6.25</v>
      </c>
      <c r="M2964" s="4">
        <v>43</v>
      </c>
      <c r="N2964" s="5">
        <v>63.937499800000005</v>
      </c>
      <c r="O2964" s="5">
        <v>1.4869186000000001</v>
      </c>
      <c r="P2964" s="4">
        <v>625</v>
      </c>
      <c r="Q2964" s="6">
        <v>6.88</v>
      </c>
      <c r="R2964" s="7">
        <v>2.2231999999999998</v>
      </c>
      <c r="S2964" s="6">
        <v>0</v>
      </c>
      <c r="T2964" s="5">
        <v>0</v>
      </c>
      <c r="U2964" s="5">
        <v>0</v>
      </c>
      <c r="V2964" s="5">
        <f t="shared" si="240"/>
        <v>63.937499800000005</v>
      </c>
      <c r="W2964" s="5">
        <f t="shared" si="236"/>
        <v>-63.937499800000005</v>
      </c>
      <c r="X2964" s="8">
        <f t="shared" si="237"/>
        <v>-1</v>
      </c>
      <c r="Y2964" s="4">
        <v>0</v>
      </c>
      <c r="Z2964" s="9" t="str">
        <f t="shared" si="238"/>
        <v>NA</v>
      </c>
      <c r="AA2964" s="10">
        <f t="shared" si="239"/>
        <v>0</v>
      </c>
    </row>
    <row r="2965" spans="1:27" x14ac:dyDescent="0.55000000000000004">
      <c r="A2965" s="3" t="s">
        <v>71</v>
      </c>
      <c r="B2965" s="3" t="s">
        <v>72</v>
      </c>
      <c r="C2965" s="3" t="s">
        <v>4783</v>
      </c>
      <c r="D2965" s="3" t="s">
        <v>2800</v>
      </c>
      <c r="E2965" s="4" t="s">
        <v>47</v>
      </c>
      <c r="F2965" s="3" t="s">
        <v>173</v>
      </c>
      <c r="G2965" s="3" t="s">
        <v>474</v>
      </c>
      <c r="H2965" s="3" t="s">
        <v>34</v>
      </c>
      <c r="I2965" s="3" t="s">
        <v>77</v>
      </c>
      <c r="J2965" s="3" t="s">
        <v>36</v>
      </c>
      <c r="K2965" s="3" t="s">
        <v>42</v>
      </c>
      <c r="L2965" s="5">
        <v>6.25</v>
      </c>
      <c r="M2965" s="4">
        <v>29</v>
      </c>
      <c r="N2965" s="5">
        <v>64.562499899999992</v>
      </c>
      <c r="O2965" s="5">
        <v>2.2262930999999999</v>
      </c>
      <c r="P2965" s="4">
        <v>1570</v>
      </c>
      <c r="Q2965" s="6">
        <v>1.8471337579617799</v>
      </c>
      <c r="R2965" s="7">
        <v>1.52891719745223</v>
      </c>
      <c r="S2965" s="6">
        <v>0</v>
      </c>
      <c r="T2965" s="5">
        <v>0</v>
      </c>
      <c r="U2965" s="5">
        <v>0</v>
      </c>
      <c r="V2965" s="5">
        <f t="shared" si="240"/>
        <v>64.562499899999992</v>
      </c>
      <c r="W2965" s="5">
        <f t="shared" si="236"/>
        <v>-64.562499899999992</v>
      </c>
      <c r="X2965" s="8">
        <f t="shared" si="237"/>
        <v>-1</v>
      </c>
      <c r="Y2965" s="4">
        <v>0</v>
      </c>
      <c r="Z2965" s="9" t="str">
        <f t="shared" si="238"/>
        <v>NA</v>
      </c>
      <c r="AA2965" s="10">
        <f t="shared" si="239"/>
        <v>0</v>
      </c>
    </row>
    <row r="2966" spans="1:27" x14ac:dyDescent="0.55000000000000004">
      <c r="A2966" s="3" t="s">
        <v>71</v>
      </c>
      <c r="B2966" s="3" t="s">
        <v>72</v>
      </c>
      <c r="C2966" s="3" t="s">
        <v>4784</v>
      </c>
      <c r="D2966" s="3" t="s">
        <v>650</v>
      </c>
      <c r="E2966" s="4" t="s">
        <v>47</v>
      </c>
      <c r="F2966" s="3" t="s">
        <v>32</v>
      </c>
      <c r="G2966" s="3" t="s">
        <v>170</v>
      </c>
      <c r="H2966" s="3" t="s">
        <v>34</v>
      </c>
      <c r="I2966" s="3" t="s">
        <v>77</v>
      </c>
      <c r="J2966" s="3" t="s">
        <v>36</v>
      </c>
      <c r="K2966" s="3" t="s">
        <v>42</v>
      </c>
      <c r="L2966" s="5">
        <v>6.25</v>
      </c>
      <c r="M2966" s="4">
        <v>54</v>
      </c>
      <c r="N2966" s="5">
        <v>65.199999599999998</v>
      </c>
      <c r="O2966" s="5">
        <v>1.2074073999999999</v>
      </c>
      <c r="P2966" s="4">
        <v>1262</v>
      </c>
      <c r="Q2966" s="6">
        <v>4.2789223454833598</v>
      </c>
      <c r="R2966" s="7">
        <v>5.0905705229793998</v>
      </c>
      <c r="S2966" s="6">
        <v>0</v>
      </c>
      <c r="T2966" s="5">
        <v>0</v>
      </c>
      <c r="U2966" s="5">
        <v>0</v>
      </c>
      <c r="V2966" s="5">
        <f t="shared" si="240"/>
        <v>65.199999599999998</v>
      </c>
      <c r="W2966" s="5">
        <f t="shared" si="236"/>
        <v>-65.199999599999998</v>
      </c>
      <c r="X2966" s="8">
        <f t="shared" si="237"/>
        <v>-1</v>
      </c>
      <c r="Y2966" s="4">
        <v>0</v>
      </c>
      <c r="Z2966" s="9" t="str">
        <f t="shared" si="238"/>
        <v>NA</v>
      </c>
      <c r="AA2966" s="10">
        <f t="shared" si="239"/>
        <v>0</v>
      </c>
    </row>
    <row r="2967" spans="1:27" x14ac:dyDescent="0.55000000000000004">
      <c r="A2967" s="3" t="s">
        <v>71</v>
      </c>
      <c r="B2967" s="3" t="s">
        <v>72</v>
      </c>
      <c r="C2967" s="3" t="s">
        <v>4785</v>
      </c>
      <c r="D2967" s="3" t="s">
        <v>3275</v>
      </c>
      <c r="E2967" s="4" t="s">
        <v>47</v>
      </c>
      <c r="F2967" s="3" t="s">
        <v>137</v>
      </c>
      <c r="G2967" s="3" t="s">
        <v>2863</v>
      </c>
      <c r="H2967" s="3" t="s">
        <v>34</v>
      </c>
      <c r="I2967" s="3" t="s">
        <v>77</v>
      </c>
      <c r="J2967" s="3" t="s">
        <v>36</v>
      </c>
      <c r="K2967" s="3" t="s">
        <v>42</v>
      </c>
      <c r="L2967" s="5">
        <v>6.25</v>
      </c>
      <c r="M2967" s="4">
        <v>18</v>
      </c>
      <c r="N2967" s="5">
        <v>65.549999924999995</v>
      </c>
      <c r="O2967" s="5">
        <v>3.6416666625</v>
      </c>
      <c r="P2967" s="4">
        <v>1693</v>
      </c>
      <c r="Q2967" s="6">
        <v>1.06320141760189</v>
      </c>
      <c r="R2967" s="7">
        <v>1.9524099232132299</v>
      </c>
      <c r="S2967" s="6">
        <v>0</v>
      </c>
      <c r="T2967" s="5">
        <v>0</v>
      </c>
      <c r="U2967" s="5">
        <v>0</v>
      </c>
      <c r="V2967" s="5">
        <f t="shared" si="240"/>
        <v>65.549999924999995</v>
      </c>
      <c r="W2967" s="5">
        <f t="shared" si="236"/>
        <v>-65.549999924999995</v>
      </c>
      <c r="X2967" s="8">
        <f t="shared" si="237"/>
        <v>-1</v>
      </c>
      <c r="Y2967" s="4">
        <v>0</v>
      </c>
      <c r="Z2967" s="9" t="str">
        <f t="shared" si="238"/>
        <v>NA</v>
      </c>
      <c r="AA2967" s="10">
        <f t="shared" si="239"/>
        <v>0</v>
      </c>
    </row>
    <row r="2968" spans="1:27" x14ac:dyDescent="0.55000000000000004">
      <c r="A2968" s="3" t="s">
        <v>71</v>
      </c>
      <c r="B2968" s="3" t="s">
        <v>72</v>
      </c>
      <c r="C2968" s="3" t="s">
        <v>4786</v>
      </c>
      <c r="D2968" s="3" t="s">
        <v>4787</v>
      </c>
      <c r="E2968" s="4" t="s">
        <v>47</v>
      </c>
      <c r="F2968" s="3" t="s">
        <v>173</v>
      </c>
      <c r="G2968" s="3" t="s">
        <v>4788</v>
      </c>
      <c r="H2968" s="3" t="s">
        <v>34</v>
      </c>
      <c r="I2968" s="3" t="s">
        <v>77</v>
      </c>
      <c r="J2968" s="3" t="s">
        <v>36</v>
      </c>
      <c r="K2968" s="3" t="s">
        <v>42</v>
      </c>
      <c r="L2968" s="5">
        <v>6.25</v>
      </c>
      <c r="M2968" s="4">
        <v>25</v>
      </c>
      <c r="N2968" s="5">
        <v>65.587500000000006</v>
      </c>
      <c r="O2968" s="5">
        <v>2.6235000000000004</v>
      </c>
      <c r="P2968" s="4">
        <v>395</v>
      </c>
      <c r="Q2968" s="6">
        <v>6.3291139240506302</v>
      </c>
      <c r="R2968" s="7">
        <v>1.0830379746835399</v>
      </c>
      <c r="S2968" s="6">
        <v>0</v>
      </c>
      <c r="T2968" s="5">
        <v>0</v>
      </c>
      <c r="U2968" s="5">
        <v>0</v>
      </c>
      <c r="V2968" s="5">
        <f t="shared" si="240"/>
        <v>65.587500000000006</v>
      </c>
      <c r="W2968" s="5">
        <f t="shared" si="236"/>
        <v>-65.587500000000006</v>
      </c>
      <c r="X2968" s="8">
        <f t="shared" si="237"/>
        <v>-1</v>
      </c>
      <c r="Y2968" s="4">
        <v>0</v>
      </c>
      <c r="Z2968" s="9" t="str">
        <f t="shared" si="238"/>
        <v>NA</v>
      </c>
      <c r="AA2968" s="10">
        <f t="shared" si="239"/>
        <v>0</v>
      </c>
    </row>
    <row r="2969" spans="1:27" x14ac:dyDescent="0.55000000000000004">
      <c r="A2969" s="3" t="s">
        <v>71</v>
      </c>
      <c r="B2969" s="3" t="s">
        <v>72</v>
      </c>
      <c r="C2969" s="3" t="s">
        <v>4789</v>
      </c>
      <c r="D2969" s="3" t="s">
        <v>4790</v>
      </c>
      <c r="E2969" s="4" t="s">
        <v>47</v>
      </c>
      <c r="F2969" s="3" t="s">
        <v>173</v>
      </c>
      <c r="G2969" s="3" t="s">
        <v>2764</v>
      </c>
      <c r="H2969" s="3" t="s">
        <v>34</v>
      </c>
      <c r="I2969" s="3" t="s">
        <v>77</v>
      </c>
      <c r="J2969" s="3" t="s">
        <v>36</v>
      </c>
      <c r="K2969" s="3" t="s">
        <v>42</v>
      </c>
      <c r="L2969" s="5">
        <v>6.25</v>
      </c>
      <c r="M2969" s="4">
        <v>27</v>
      </c>
      <c r="N2969" s="5">
        <v>65.999999812500008</v>
      </c>
      <c r="O2969" s="5">
        <v>2.4444444375000001</v>
      </c>
      <c r="P2969" s="4">
        <v>120</v>
      </c>
      <c r="Q2969" s="6">
        <v>22.5</v>
      </c>
      <c r="R2969" s="7">
        <v>1.19333333333333</v>
      </c>
      <c r="S2969" s="6">
        <v>0</v>
      </c>
      <c r="T2969" s="5">
        <v>0</v>
      </c>
      <c r="U2969" s="5">
        <v>0</v>
      </c>
      <c r="V2969" s="5">
        <f t="shared" si="240"/>
        <v>65.999999812500008</v>
      </c>
      <c r="W2969" s="5">
        <f t="shared" si="236"/>
        <v>-65.999999812500008</v>
      </c>
      <c r="X2969" s="8">
        <f t="shared" si="237"/>
        <v>-1</v>
      </c>
      <c r="Y2969" s="4">
        <v>0</v>
      </c>
      <c r="Z2969" s="9" t="str">
        <f t="shared" si="238"/>
        <v>NA</v>
      </c>
      <c r="AA2969" s="10">
        <f t="shared" si="239"/>
        <v>0</v>
      </c>
    </row>
    <row r="2970" spans="1:27" x14ac:dyDescent="0.55000000000000004">
      <c r="A2970" s="3" t="s">
        <v>71</v>
      </c>
      <c r="B2970" s="3" t="s">
        <v>72</v>
      </c>
      <c r="C2970" s="3" t="s">
        <v>4791</v>
      </c>
      <c r="D2970" s="3" t="s">
        <v>1683</v>
      </c>
      <c r="E2970" s="4" t="s">
        <v>47</v>
      </c>
      <c r="F2970" s="3" t="s">
        <v>173</v>
      </c>
      <c r="G2970" s="3" t="s">
        <v>3607</v>
      </c>
      <c r="H2970" s="3" t="s">
        <v>1109</v>
      </c>
      <c r="I2970" s="3" t="s">
        <v>77</v>
      </c>
      <c r="J2970" s="3" t="s">
        <v>36</v>
      </c>
      <c r="K2970" s="3" t="s">
        <v>42</v>
      </c>
      <c r="L2970" s="5">
        <v>6.25</v>
      </c>
      <c r="M2970" s="4">
        <v>26</v>
      </c>
      <c r="N2970" s="5">
        <v>66.512499950000006</v>
      </c>
      <c r="O2970" s="5">
        <v>2.558173075</v>
      </c>
      <c r="P2970" s="4">
        <v>829</v>
      </c>
      <c r="Q2970" s="6">
        <v>3.1363088057901098</v>
      </c>
      <c r="R2970" s="7">
        <v>1.6925211097708099</v>
      </c>
      <c r="S2970" s="6">
        <v>0</v>
      </c>
      <c r="T2970" s="5">
        <v>0</v>
      </c>
      <c r="U2970" s="5">
        <v>0</v>
      </c>
      <c r="V2970" s="5">
        <f t="shared" si="240"/>
        <v>66.512499950000006</v>
      </c>
      <c r="W2970" s="5">
        <f t="shared" si="236"/>
        <v>-66.512499950000006</v>
      </c>
      <c r="X2970" s="8">
        <f t="shared" si="237"/>
        <v>-1</v>
      </c>
      <c r="Y2970" s="4">
        <v>0</v>
      </c>
      <c r="Z2970" s="9" t="str">
        <f t="shared" si="238"/>
        <v>NA</v>
      </c>
      <c r="AA2970" s="10">
        <f t="shared" si="239"/>
        <v>0</v>
      </c>
    </row>
    <row r="2971" spans="1:27" x14ac:dyDescent="0.55000000000000004">
      <c r="A2971" s="3" t="s">
        <v>71</v>
      </c>
      <c r="B2971" s="3" t="s">
        <v>72</v>
      </c>
      <c r="C2971" s="3" t="s">
        <v>4792</v>
      </c>
      <c r="D2971" s="3" t="s">
        <v>3430</v>
      </c>
      <c r="E2971" s="4" t="s">
        <v>47</v>
      </c>
      <c r="F2971" s="3" t="s">
        <v>32</v>
      </c>
      <c r="G2971" s="3" t="s">
        <v>377</v>
      </c>
      <c r="H2971" s="3" t="s">
        <v>34</v>
      </c>
      <c r="I2971" s="3" t="s">
        <v>77</v>
      </c>
      <c r="J2971" s="3" t="s">
        <v>36</v>
      </c>
      <c r="K2971" s="3" t="s">
        <v>61</v>
      </c>
      <c r="L2971" s="5">
        <v>6.25</v>
      </c>
      <c r="M2971" s="4">
        <v>33</v>
      </c>
      <c r="N2971" s="5">
        <v>66.712499700000009</v>
      </c>
      <c r="O2971" s="5">
        <v>2.0215909000000001</v>
      </c>
      <c r="P2971" s="4">
        <v>576</v>
      </c>
      <c r="Q2971" s="6">
        <v>5.7291666666666696</v>
      </c>
      <c r="R2971" s="7">
        <v>1.2723958333333301</v>
      </c>
      <c r="S2971" s="6">
        <v>0</v>
      </c>
      <c r="T2971" s="5">
        <v>0</v>
      </c>
      <c r="U2971" s="5">
        <v>0</v>
      </c>
      <c r="V2971" s="5">
        <f t="shared" si="240"/>
        <v>66.712499700000009</v>
      </c>
      <c r="W2971" s="5">
        <f t="shared" si="236"/>
        <v>-66.712499700000009</v>
      </c>
      <c r="X2971" s="8">
        <f t="shared" si="237"/>
        <v>-1</v>
      </c>
      <c r="Y2971" s="4">
        <v>0</v>
      </c>
      <c r="Z2971" s="9" t="str">
        <f t="shared" si="238"/>
        <v>NA</v>
      </c>
      <c r="AA2971" s="10">
        <f t="shared" si="239"/>
        <v>0</v>
      </c>
    </row>
    <row r="2972" spans="1:27" x14ac:dyDescent="0.55000000000000004">
      <c r="A2972" s="3" t="s">
        <v>71</v>
      </c>
      <c r="B2972" s="3" t="s">
        <v>72</v>
      </c>
      <c r="C2972" s="3" t="s">
        <v>4793</v>
      </c>
      <c r="D2972" s="3" t="s">
        <v>4794</v>
      </c>
      <c r="E2972" s="4" t="s">
        <v>47</v>
      </c>
      <c r="F2972" s="3" t="s">
        <v>173</v>
      </c>
      <c r="G2972" s="3" t="s">
        <v>3607</v>
      </c>
      <c r="H2972" s="3" t="s">
        <v>34</v>
      </c>
      <c r="I2972" s="3" t="s">
        <v>77</v>
      </c>
      <c r="J2972" s="3" t="s">
        <v>36</v>
      </c>
      <c r="K2972" s="3" t="s">
        <v>42</v>
      </c>
      <c r="L2972" s="5">
        <v>6.25</v>
      </c>
      <c r="M2972" s="4">
        <v>31</v>
      </c>
      <c r="N2972" s="5">
        <v>67.849999925000006</v>
      </c>
      <c r="O2972" s="5">
        <v>2.1887096750000001</v>
      </c>
      <c r="P2972" s="4">
        <v>555</v>
      </c>
      <c r="Q2972" s="6">
        <v>5.5855855855855898</v>
      </c>
      <c r="R2972" s="7">
        <v>1.51567567567568</v>
      </c>
      <c r="S2972" s="6">
        <v>0</v>
      </c>
      <c r="T2972" s="5">
        <v>0</v>
      </c>
      <c r="U2972" s="5">
        <v>0</v>
      </c>
      <c r="V2972" s="5">
        <f t="shared" si="240"/>
        <v>67.849999925000006</v>
      </c>
      <c r="W2972" s="5">
        <f t="shared" si="236"/>
        <v>-67.849999925000006</v>
      </c>
      <c r="X2972" s="8">
        <f t="shared" si="237"/>
        <v>-1</v>
      </c>
      <c r="Y2972" s="4">
        <v>0</v>
      </c>
      <c r="Z2972" s="9" t="str">
        <f t="shared" si="238"/>
        <v>NA</v>
      </c>
      <c r="AA2972" s="10">
        <f t="shared" si="239"/>
        <v>0</v>
      </c>
    </row>
    <row r="2973" spans="1:27" x14ac:dyDescent="0.55000000000000004">
      <c r="A2973" s="3" t="s">
        <v>71</v>
      </c>
      <c r="B2973" s="3" t="s">
        <v>72</v>
      </c>
      <c r="C2973" s="3" t="s">
        <v>4795</v>
      </c>
      <c r="D2973" s="3" t="s">
        <v>4796</v>
      </c>
      <c r="E2973" s="4" t="s">
        <v>47</v>
      </c>
      <c r="F2973" s="3" t="s">
        <v>32</v>
      </c>
      <c r="G2973" s="3" t="s">
        <v>2686</v>
      </c>
      <c r="H2973" s="3" t="s">
        <v>34</v>
      </c>
      <c r="I2973" s="3" t="s">
        <v>77</v>
      </c>
      <c r="J2973" s="3" t="s">
        <v>36</v>
      </c>
      <c r="K2973" s="3" t="s">
        <v>61</v>
      </c>
      <c r="L2973" s="5">
        <v>6.25</v>
      </c>
      <c r="M2973" s="4">
        <v>36</v>
      </c>
      <c r="N2973" s="5">
        <v>67.987499850000006</v>
      </c>
      <c r="O2973" s="5">
        <v>1.8885416625000002</v>
      </c>
      <c r="P2973" s="4">
        <v>1667</v>
      </c>
      <c r="Q2973" s="6">
        <v>2.1595680863827198</v>
      </c>
      <c r="R2973" s="7">
        <v>1.98002399520096</v>
      </c>
      <c r="S2973" s="6">
        <v>0</v>
      </c>
      <c r="T2973" s="5">
        <v>0</v>
      </c>
      <c r="U2973" s="5">
        <v>0</v>
      </c>
      <c r="V2973" s="5">
        <f t="shared" si="240"/>
        <v>67.987499850000006</v>
      </c>
      <c r="W2973" s="5">
        <f t="shared" si="236"/>
        <v>-67.987499850000006</v>
      </c>
      <c r="X2973" s="8">
        <f t="shared" si="237"/>
        <v>-1</v>
      </c>
      <c r="Y2973" s="4">
        <v>0</v>
      </c>
      <c r="Z2973" s="9" t="str">
        <f t="shared" si="238"/>
        <v>NA</v>
      </c>
      <c r="AA2973" s="10">
        <f t="shared" si="239"/>
        <v>0</v>
      </c>
    </row>
    <row r="2974" spans="1:27" x14ac:dyDescent="0.55000000000000004">
      <c r="A2974" s="3" t="s">
        <v>71</v>
      </c>
      <c r="B2974" s="3" t="s">
        <v>72</v>
      </c>
      <c r="C2974" s="3" t="s">
        <v>4797</v>
      </c>
      <c r="D2974" s="3" t="s">
        <v>4138</v>
      </c>
      <c r="E2974" s="4" t="s">
        <v>47</v>
      </c>
      <c r="F2974" s="3" t="s">
        <v>173</v>
      </c>
      <c r="G2974" s="3" t="s">
        <v>4483</v>
      </c>
      <c r="H2974" s="3" t="s">
        <v>34</v>
      </c>
      <c r="I2974" s="3" t="s">
        <v>77</v>
      </c>
      <c r="J2974" s="3" t="s">
        <v>36</v>
      </c>
      <c r="K2974" s="3" t="s">
        <v>42</v>
      </c>
      <c r="L2974" s="5">
        <v>6.25</v>
      </c>
      <c r="M2974" s="4">
        <v>18</v>
      </c>
      <c r="N2974" s="5">
        <v>68.262499800000001</v>
      </c>
      <c r="O2974" s="5">
        <v>3.7923610999999999</v>
      </c>
      <c r="P2974" s="4">
        <v>427</v>
      </c>
      <c r="Q2974" s="6">
        <v>4.2154566744730699</v>
      </c>
      <c r="R2974" s="7">
        <v>1.94121779859485</v>
      </c>
      <c r="S2974" s="6">
        <v>0</v>
      </c>
      <c r="T2974" s="5">
        <v>0</v>
      </c>
      <c r="U2974" s="5">
        <v>0</v>
      </c>
      <c r="V2974" s="5">
        <f t="shared" si="240"/>
        <v>68.262499800000001</v>
      </c>
      <c r="W2974" s="5">
        <f t="shared" si="236"/>
        <v>-68.262499800000001</v>
      </c>
      <c r="X2974" s="8">
        <f t="shared" si="237"/>
        <v>-1</v>
      </c>
      <c r="Y2974" s="4">
        <v>0</v>
      </c>
      <c r="Z2974" s="9" t="str">
        <f t="shared" si="238"/>
        <v>NA</v>
      </c>
      <c r="AA2974" s="10">
        <f t="shared" si="239"/>
        <v>0</v>
      </c>
    </row>
    <row r="2975" spans="1:27" x14ac:dyDescent="0.55000000000000004">
      <c r="A2975" s="3" t="s">
        <v>71</v>
      </c>
      <c r="B2975" s="3" t="s">
        <v>72</v>
      </c>
      <c r="C2975" s="3" t="s">
        <v>4798</v>
      </c>
      <c r="D2975" s="3" t="s">
        <v>3474</v>
      </c>
      <c r="E2975" s="4" t="s">
        <v>47</v>
      </c>
      <c r="F2975" s="3" t="s">
        <v>173</v>
      </c>
      <c r="G2975" s="3" t="s">
        <v>2791</v>
      </c>
      <c r="H2975" s="3" t="s">
        <v>34</v>
      </c>
      <c r="I2975" s="3" t="s">
        <v>77</v>
      </c>
      <c r="J2975" s="3" t="s">
        <v>36</v>
      </c>
      <c r="K2975" s="3" t="s">
        <v>42</v>
      </c>
      <c r="L2975" s="5">
        <v>6.25</v>
      </c>
      <c r="M2975" s="4">
        <v>28</v>
      </c>
      <c r="N2975" s="5">
        <v>68.775000000000006</v>
      </c>
      <c r="O2975" s="5">
        <v>2.4562499999999998</v>
      </c>
      <c r="P2975" s="4">
        <v>1385</v>
      </c>
      <c r="Q2975" s="6">
        <v>2.02166064981949</v>
      </c>
      <c r="R2975" s="7">
        <v>1.52245487364621</v>
      </c>
      <c r="S2975" s="6">
        <v>0</v>
      </c>
      <c r="T2975" s="5">
        <v>0</v>
      </c>
      <c r="U2975" s="5">
        <v>0</v>
      </c>
      <c r="V2975" s="5">
        <f t="shared" si="240"/>
        <v>68.775000000000006</v>
      </c>
      <c r="W2975" s="5">
        <f t="shared" si="236"/>
        <v>-68.775000000000006</v>
      </c>
      <c r="X2975" s="8">
        <f t="shared" si="237"/>
        <v>-1</v>
      </c>
      <c r="Y2975" s="4">
        <v>0</v>
      </c>
      <c r="Z2975" s="9" t="str">
        <f t="shared" si="238"/>
        <v>NA</v>
      </c>
      <c r="AA2975" s="10">
        <f t="shared" si="239"/>
        <v>0</v>
      </c>
    </row>
    <row r="2976" spans="1:27" x14ac:dyDescent="0.55000000000000004">
      <c r="A2976" s="3" t="s">
        <v>71</v>
      </c>
      <c r="B2976" s="3" t="s">
        <v>72</v>
      </c>
      <c r="C2976" s="3" t="s">
        <v>4799</v>
      </c>
      <c r="D2976" s="3" t="s">
        <v>136</v>
      </c>
      <c r="E2976" s="4" t="s">
        <v>47</v>
      </c>
      <c r="F2976" s="3" t="s">
        <v>221</v>
      </c>
      <c r="G2976" s="3" t="s">
        <v>222</v>
      </c>
      <c r="H2976" s="3" t="s">
        <v>34</v>
      </c>
      <c r="I2976" s="3" t="s">
        <v>77</v>
      </c>
      <c r="J2976" s="3" t="s">
        <v>36</v>
      </c>
      <c r="K2976" s="3" t="s">
        <v>61</v>
      </c>
      <c r="L2976" s="5">
        <v>6.25</v>
      </c>
      <c r="M2976" s="4">
        <v>35</v>
      </c>
      <c r="N2976" s="5">
        <v>68.999999687499994</v>
      </c>
      <c r="O2976" s="5">
        <v>1.9714285624999999</v>
      </c>
      <c r="P2976" s="4">
        <v>148</v>
      </c>
      <c r="Q2976" s="6">
        <v>23.648648648648599</v>
      </c>
      <c r="R2976" s="7">
        <v>1.1189189189189199</v>
      </c>
      <c r="S2976" s="6">
        <v>0</v>
      </c>
      <c r="T2976" s="5">
        <v>0</v>
      </c>
      <c r="U2976" s="5">
        <v>0</v>
      </c>
      <c r="V2976" s="5">
        <f t="shared" si="240"/>
        <v>68.999999687499994</v>
      </c>
      <c r="W2976" s="5">
        <f t="shared" si="236"/>
        <v>-68.999999687499994</v>
      </c>
      <c r="X2976" s="8">
        <f t="shared" si="237"/>
        <v>-1</v>
      </c>
      <c r="Y2976" s="4">
        <v>0</v>
      </c>
      <c r="Z2976" s="9" t="str">
        <f t="shared" si="238"/>
        <v>NA</v>
      </c>
      <c r="AA2976" s="10">
        <f t="shared" si="239"/>
        <v>0</v>
      </c>
    </row>
    <row r="2977" spans="1:27" x14ac:dyDescent="0.55000000000000004">
      <c r="A2977" s="3" t="s">
        <v>71</v>
      </c>
      <c r="B2977" s="3" t="s">
        <v>72</v>
      </c>
      <c r="C2977" s="3" t="s">
        <v>4800</v>
      </c>
      <c r="D2977" s="3" t="s">
        <v>690</v>
      </c>
      <c r="E2977" s="4" t="s">
        <v>47</v>
      </c>
      <c r="F2977" s="3" t="s">
        <v>173</v>
      </c>
      <c r="G2977" s="3" t="s">
        <v>675</v>
      </c>
      <c r="H2977" s="3" t="s">
        <v>353</v>
      </c>
      <c r="I2977" s="3" t="s">
        <v>77</v>
      </c>
      <c r="J2977" s="3" t="s">
        <v>36</v>
      </c>
      <c r="K2977" s="3" t="s">
        <v>42</v>
      </c>
      <c r="L2977" s="5">
        <v>6.25</v>
      </c>
      <c r="M2977" s="4">
        <v>38</v>
      </c>
      <c r="N2977" s="5">
        <v>69.0999999</v>
      </c>
      <c r="O2977" s="5">
        <v>1.81842105</v>
      </c>
      <c r="P2977" s="4">
        <v>636</v>
      </c>
      <c r="Q2977" s="6">
        <v>5.9748427672956002</v>
      </c>
      <c r="R2977" s="7">
        <v>1.64418238993711</v>
      </c>
      <c r="S2977" s="6">
        <v>0</v>
      </c>
      <c r="T2977" s="5">
        <v>0</v>
      </c>
      <c r="U2977" s="5">
        <v>0</v>
      </c>
      <c r="V2977" s="5">
        <f t="shared" si="240"/>
        <v>69.0999999</v>
      </c>
      <c r="W2977" s="5">
        <f t="shared" si="236"/>
        <v>-69.0999999</v>
      </c>
      <c r="X2977" s="8">
        <f t="shared" si="237"/>
        <v>-1</v>
      </c>
      <c r="Y2977" s="4">
        <v>0</v>
      </c>
      <c r="Z2977" s="9" t="str">
        <f t="shared" si="238"/>
        <v>NA</v>
      </c>
      <c r="AA2977" s="10">
        <f t="shared" si="239"/>
        <v>0</v>
      </c>
    </row>
    <row r="2978" spans="1:27" x14ac:dyDescent="0.55000000000000004">
      <c r="A2978" s="3" t="s">
        <v>71</v>
      </c>
      <c r="B2978" s="3" t="s">
        <v>72</v>
      </c>
      <c r="C2978" s="3" t="s">
        <v>4801</v>
      </c>
      <c r="D2978" s="3" t="s">
        <v>4802</v>
      </c>
      <c r="E2978" s="4" t="s">
        <v>47</v>
      </c>
      <c r="F2978" s="3" t="s">
        <v>32</v>
      </c>
      <c r="G2978" s="3" t="s">
        <v>2686</v>
      </c>
      <c r="H2978" s="3" t="s">
        <v>34</v>
      </c>
      <c r="I2978" s="3" t="s">
        <v>77</v>
      </c>
      <c r="J2978" s="3" t="s">
        <v>36</v>
      </c>
      <c r="K2978" s="3" t="s">
        <v>61</v>
      </c>
      <c r="L2978" s="5">
        <v>6.25</v>
      </c>
      <c r="M2978" s="4">
        <v>34</v>
      </c>
      <c r="N2978" s="5">
        <v>69.449999699999992</v>
      </c>
      <c r="O2978" s="5">
        <v>2.0426470499999998</v>
      </c>
      <c r="P2978" s="4">
        <v>498</v>
      </c>
      <c r="Q2978" s="6">
        <v>6.8273092369477899</v>
      </c>
      <c r="R2978" s="7">
        <v>1.86124497991968</v>
      </c>
      <c r="S2978" s="6">
        <v>0</v>
      </c>
      <c r="T2978" s="5">
        <v>0</v>
      </c>
      <c r="U2978" s="5">
        <v>0</v>
      </c>
      <c r="V2978" s="5">
        <f t="shared" si="240"/>
        <v>69.449999699999992</v>
      </c>
      <c r="W2978" s="5">
        <f t="shared" si="236"/>
        <v>-69.449999699999992</v>
      </c>
      <c r="X2978" s="8">
        <f t="shared" si="237"/>
        <v>-1</v>
      </c>
      <c r="Y2978" s="4">
        <v>0</v>
      </c>
      <c r="Z2978" s="9" t="str">
        <f t="shared" si="238"/>
        <v>NA</v>
      </c>
      <c r="AA2978" s="10">
        <f t="shared" si="239"/>
        <v>0</v>
      </c>
    </row>
    <row r="2979" spans="1:27" x14ac:dyDescent="0.55000000000000004">
      <c r="A2979" s="3" t="s">
        <v>71</v>
      </c>
      <c r="B2979" s="3" t="s">
        <v>72</v>
      </c>
      <c r="C2979" s="3" t="s">
        <v>4803</v>
      </c>
      <c r="D2979" s="3" t="s">
        <v>3619</v>
      </c>
      <c r="E2979" s="4" t="s">
        <v>47</v>
      </c>
      <c r="F2979" s="3" t="s">
        <v>173</v>
      </c>
      <c r="G2979" s="3" t="s">
        <v>2820</v>
      </c>
      <c r="H2979" s="3" t="s">
        <v>34</v>
      </c>
      <c r="I2979" s="3" t="s">
        <v>77</v>
      </c>
      <c r="J2979" s="3" t="s">
        <v>36</v>
      </c>
      <c r="K2979" s="3" t="s">
        <v>42</v>
      </c>
      <c r="L2979" s="5">
        <v>6.25</v>
      </c>
      <c r="M2979" s="4">
        <v>35</v>
      </c>
      <c r="N2979" s="5">
        <v>69.574999812499996</v>
      </c>
      <c r="O2979" s="5">
        <v>1.9878571375</v>
      </c>
      <c r="P2979" s="4">
        <v>1241</v>
      </c>
      <c r="Q2979" s="6">
        <v>2.82030620467365</v>
      </c>
      <c r="R2979" s="7">
        <v>1.5804190169218399</v>
      </c>
      <c r="S2979" s="6">
        <v>0</v>
      </c>
      <c r="T2979" s="5">
        <v>0</v>
      </c>
      <c r="U2979" s="5">
        <v>0</v>
      </c>
      <c r="V2979" s="5">
        <f t="shared" si="240"/>
        <v>69.574999812499996</v>
      </c>
      <c r="W2979" s="5">
        <f t="shared" si="236"/>
        <v>-69.574999812499996</v>
      </c>
      <c r="X2979" s="8">
        <f t="shared" si="237"/>
        <v>-1</v>
      </c>
      <c r="Y2979" s="4">
        <v>0</v>
      </c>
      <c r="Z2979" s="9" t="str">
        <f t="shared" si="238"/>
        <v>NA</v>
      </c>
      <c r="AA2979" s="10">
        <f t="shared" si="239"/>
        <v>0</v>
      </c>
    </row>
    <row r="2980" spans="1:27" x14ac:dyDescent="0.55000000000000004">
      <c r="A2980" s="3" t="s">
        <v>71</v>
      </c>
      <c r="B2980" s="3" t="s">
        <v>72</v>
      </c>
      <c r="C2980" s="3" t="s">
        <v>4804</v>
      </c>
      <c r="D2980" s="3" t="s">
        <v>2644</v>
      </c>
      <c r="E2980" s="4" t="s">
        <v>47</v>
      </c>
      <c r="F2980" s="3" t="s">
        <v>104</v>
      </c>
      <c r="G2980" s="3" t="s">
        <v>232</v>
      </c>
      <c r="H2980" s="3" t="s">
        <v>34</v>
      </c>
      <c r="I2980" s="3" t="s">
        <v>77</v>
      </c>
      <c r="J2980" s="3" t="s">
        <v>36</v>
      </c>
      <c r="K2980" s="3" t="s">
        <v>37</v>
      </c>
      <c r="L2980" s="5">
        <v>6.25</v>
      </c>
      <c r="M2980" s="4">
        <v>25</v>
      </c>
      <c r="N2980" s="5">
        <v>69.787499999999994</v>
      </c>
      <c r="O2980" s="5">
        <v>2.7915000000000001</v>
      </c>
      <c r="P2980" s="4">
        <v>128</v>
      </c>
      <c r="Q2980" s="6">
        <v>19.53125</v>
      </c>
      <c r="R2980" s="7">
        <v>1.25046875</v>
      </c>
      <c r="S2980" s="6">
        <v>0</v>
      </c>
      <c r="T2980" s="5">
        <v>0</v>
      </c>
      <c r="U2980" s="5">
        <v>0</v>
      </c>
      <c r="V2980" s="5">
        <f t="shared" si="240"/>
        <v>69.787499999999994</v>
      </c>
      <c r="W2980" s="5">
        <f t="shared" si="236"/>
        <v>-69.787499999999994</v>
      </c>
      <c r="X2980" s="8">
        <f t="shared" si="237"/>
        <v>-1</v>
      </c>
      <c r="Y2980" s="4">
        <v>0</v>
      </c>
      <c r="Z2980" s="9" t="str">
        <f t="shared" si="238"/>
        <v>NA</v>
      </c>
      <c r="AA2980" s="10">
        <f t="shared" si="239"/>
        <v>0</v>
      </c>
    </row>
    <row r="2981" spans="1:27" x14ac:dyDescent="0.55000000000000004">
      <c r="A2981" s="3" t="s">
        <v>71</v>
      </c>
      <c r="B2981" s="3" t="s">
        <v>72</v>
      </c>
      <c r="C2981" s="3" t="s">
        <v>4805</v>
      </c>
      <c r="D2981" s="3" t="s">
        <v>4806</v>
      </c>
      <c r="E2981" s="4" t="s">
        <v>47</v>
      </c>
      <c r="F2981" s="3" t="s">
        <v>173</v>
      </c>
      <c r="G2981" s="3" t="s">
        <v>3259</v>
      </c>
      <c r="H2981" s="3" t="s">
        <v>34</v>
      </c>
      <c r="I2981" s="3" t="s">
        <v>77</v>
      </c>
      <c r="J2981" s="3" t="s">
        <v>36</v>
      </c>
      <c r="K2981" s="3" t="s">
        <v>42</v>
      </c>
      <c r="L2981" s="5">
        <v>6.25</v>
      </c>
      <c r="M2981" s="4">
        <v>21</v>
      </c>
      <c r="N2981" s="5">
        <v>70.599999749999995</v>
      </c>
      <c r="O2981" s="5">
        <v>3.3619047499999999</v>
      </c>
      <c r="P2981" s="4">
        <v>595</v>
      </c>
      <c r="Q2981" s="6">
        <v>3.52941176470588</v>
      </c>
      <c r="R2981" s="7">
        <v>1.46823529411765</v>
      </c>
      <c r="S2981" s="6">
        <v>0</v>
      </c>
      <c r="T2981" s="5">
        <v>0</v>
      </c>
      <c r="U2981" s="5">
        <v>0</v>
      </c>
      <c r="V2981" s="5">
        <f t="shared" si="240"/>
        <v>70.599999749999995</v>
      </c>
      <c r="W2981" s="5">
        <f t="shared" si="236"/>
        <v>-70.599999749999995</v>
      </c>
      <c r="X2981" s="8">
        <f t="shared" si="237"/>
        <v>-1</v>
      </c>
      <c r="Y2981" s="4">
        <v>0</v>
      </c>
      <c r="Z2981" s="9" t="str">
        <f t="shared" si="238"/>
        <v>NA</v>
      </c>
      <c r="AA2981" s="10">
        <f t="shared" si="239"/>
        <v>0</v>
      </c>
    </row>
    <row r="2982" spans="1:27" x14ac:dyDescent="0.55000000000000004">
      <c r="A2982" s="3" t="s">
        <v>71</v>
      </c>
      <c r="B2982" s="3" t="s">
        <v>72</v>
      </c>
      <c r="C2982" s="3" t="s">
        <v>4807</v>
      </c>
      <c r="D2982" s="3" t="s">
        <v>4808</v>
      </c>
      <c r="E2982" s="4" t="s">
        <v>47</v>
      </c>
      <c r="F2982" s="3" t="s">
        <v>32</v>
      </c>
      <c r="G2982" s="3" t="s">
        <v>2833</v>
      </c>
      <c r="H2982" s="3" t="s">
        <v>34</v>
      </c>
      <c r="I2982" s="3" t="s">
        <v>77</v>
      </c>
      <c r="J2982" s="3" t="s">
        <v>36</v>
      </c>
      <c r="K2982" s="3" t="s">
        <v>61</v>
      </c>
      <c r="L2982" s="5">
        <v>6.25</v>
      </c>
      <c r="M2982" s="4">
        <v>23</v>
      </c>
      <c r="N2982" s="5">
        <v>70.637499950000006</v>
      </c>
      <c r="O2982" s="5">
        <v>3.0711956499999999</v>
      </c>
      <c r="P2982" s="4">
        <v>555</v>
      </c>
      <c r="Q2982" s="6">
        <v>4.14414414414414</v>
      </c>
      <c r="R2982" s="7">
        <v>1.9906306306306301</v>
      </c>
      <c r="S2982" s="6">
        <v>0</v>
      </c>
      <c r="T2982" s="5">
        <v>0</v>
      </c>
      <c r="U2982" s="5">
        <v>0</v>
      </c>
      <c r="V2982" s="5">
        <f t="shared" si="240"/>
        <v>70.637499950000006</v>
      </c>
      <c r="W2982" s="5">
        <f t="shared" si="236"/>
        <v>-70.637499950000006</v>
      </c>
      <c r="X2982" s="8">
        <f t="shared" si="237"/>
        <v>-1</v>
      </c>
      <c r="Y2982" s="4">
        <v>0</v>
      </c>
      <c r="Z2982" s="9" t="str">
        <f t="shared" si="238"/>
        <v>NA</v>
      </c>
      <c r="AA2982" s="10">
        <f t="shared" si="239"/>
        <v>0</v>
      </c>
    </row>
    <row r="2983" spans="1:27" x14ac:dyDescent="0.55000000000000004">
      <c r="A2983" s="3" t="s">
        <v>71</v>
      </c>
      <c r="B2983" s="3" t="s">
        <v>72</v>
      </c>
      <c r="C2983" s="3" t="s">
        <v>4809</v>
      </c>
      <c r="D2983" s="3" t="s">
        <v>2784</v>
      </c>
      <c r="E2983" s="4" t="s">
        <v>47</v>
      </c>
      <c r="F2983" s="3" t="s">
        <v>32</v>
      </c>
      <c r="G2983" s="3" t="s">
        <v>685</v>
      </c>
      <c r="H2983" s="3" t="s">
        <v>34</v>
      </c>
      <c r="I2983" s="3" t="s">
        <v>77</v>
      </c>
      <c r="J2983" s="3" t="s">
        <v>36</v>
      </c>
      <c r="K2983" s="3" t="s">
        <v>61</v>
      </c>
      <c r="L2983" s="5">
        <v>6.25</v>
      </c>
      <c r="M2983" s="4">
        <v>63</v>
      </c>
      <c r="N2983" s="5">
        <v>70.662499425000007</v>
      </c>
      <c r="O2983" s="5">
        <v>1.1216269750000001</v>
      </c>
      <c r="P2983" s="4">
        <v>3945</v>
      </c>
      <c r="Q2983" s="6">
        <v>1.59695817490494</v>
      </c>
      <c r="R2983" s="7">
        <v>4.8615209125475296</v>
      </c>
      <c r="S2983" s="6">
        <v>0</v>
      </c>
      <c r="T2983" s="5">
        <v>0</v>
      </c>
      <c r="U2983" s="5">
        <v>0</v>
      </c>
      <c r="V2983" s="5">
        <f t="shared" si="240"/>
        <v>70.662499425000007</v>
      </c>
      <c r="W2983" s="5">
        <f t="shared" si="236"/>
        <v>-70.662499425000007</v>
      </c>
      <c r="X2983" s="8">
        <f t="shared" si="237"/>
        <v>-1</v>
      </c>
      <c r="Y2983" s="4">
        <v>0</v>
      </c>
      <c r="Z2983" s="9" t="str">
        <f t="shared" si="238"/>
        <v>NA</v>
      </c>
      <c r="AA2983" s="10">
        <f t="shared" si="239"/>
        <v>0</v>
      </c>
    </row>
    <row r="2984" spans="1:27" x14ac:dyDescent="0.55000000000000004">
      <c r="A2984" s="3" t="s">
        <v>71</v>
      </c>
      <c r="B2984" s="3" t="s">
        <v>72</v>
      </c>
      <c r="C2984" s="3" t="s">
        <v>4810</v>
      </c>
      <c r="D2984" s="3" t="s">
        <v>3402</v>
      </c>
      <c r="E2984" s="4" t="s">
        <v>47</v>
      </c>
      <c r="F2984" s="3" t="s">
        <v>173</v>
      </c>
      <c r="G2984" s="3" t="s">
        <v>3690</v>
      </c>
      <c r="H2984" s="3" t="s">
        <v>34</v>
      </c>
      <c r="I2984" s="3" t="s">
        <v>77</v>
      </c>
      <c r="J2984" s="3" t="s">
        <v>36</v>
      </c>
      <c r="K2984" s="3" t="s">
        <v>42</v>
      </c>
      <c r="L2984" s="5">
        <v>6.25</v>
      </c>
      <c r="M2984" s="4">
        <v>24</v>
      </c>
      <c r="N2984" s="5">
        <v>71.074999800000001</v>
      </c>
      <c r="O2984" s="5">
        <v>2.9614583249999997</v>
      </c>
      <c r="P2984" s="4">
        <v>1613</v>
      </c>
      <c r="Q2984" s="6">
        <v>1.4879107253564801</v>
      </c>
      <c r="R2984" s="7">
        <v>1.80502169869808</v>
      </c>
      <c r="S2984" s="6">
        <v>0</v>
      </c>
      <c r="T2984" s="5">
        <v>0</v>
      </c>
      <c r="U2984" s="5">
        <v>0</v>
      </c>
      <c r="V2984" s="5">
        <f t="shared" si="240"/>
        <v>71.074999800000001</v>
      </c>
      <c r="W2984" s="5">
        <f t="shared" si="236"/>
        <v>-71.074999800000001</v>
      </c>
      <c r="X2984" s="8">
        <f t="shared" si="237"/>
        <v>-1</v>
      </c>
      <c r="Y2984" s="4">
        <v>0</v>
      </c>
      <c r="Z2984" s="9" t="str">
        <f t="shared" si="238"/>
        <v>NA</v>
      </c>
      <c r="AA2984" s="10">
        <f t="shared" si="239"/>
        <v>0</v>
      </c>
    </row>
    <row r="2985" spans="1:27" x14ac:dyDescent="0.55000000000000004">
      <c r="A2985" s="3" t="s">
        <v>71</v>
      </c>
      <c r="B2985" s="3" t="s">
        <v>72</v>
      </c>
      <c r="C2985" s="3" t="s">
        <v>4811</v>
      </c>
      <c r="D2985" s="3" t="s">
        <v>2292</v>
      </c>
      <c r="E2985" s="4" t="s">
        <v>47</v>
      </c>
      <c r="F2985" s="3" t="s">
        <v>173</v>
      </c>
      <c r="G2985" s="3" t="s">
        <v>206</v>
      </c>
      <c r="H2985" s="3" t="s">
        <v>439</v>
      </c>
      <c r="I2985" s="3" t="s">
        <v>77</v>
      </c>
      <c r="J2985" s="3" t="s">
        <v>36</v>
      </c>
      <c r="K2985" s="3" t="s">
        <v>42</v>
      </c>
      <c r="L2985" s="5">
        <v>6.25</v>
      </c>
      <c r="M2985" s="4">
        <v>46</v>
      </c>
      <c r="N2985" s="5">
        <v>71.512499875000003</v>
      </c>
      <c r="O2985" s="5">
        <v>1.5546195625000001</v>
      </c>
      <c r="P2985" s="4">
        <v>971</v>
      </c>
      <c r="Q2985" s="6">
        <v>4.7373841400617902</v>
      </c>
      <c r="R2985" s="7">
        <v>1.3277033985581901</v>
      </c>
      <c r="S2985" s="6">
        <v>0</v>
      </c>
      <c r="T2985" s="5">
        <v>0</v>
      </c>
      <c r="U2985" s="5">
        <v>0</v>
      </c>
      <c r="V2985" s="5">
        <f t="shared" si="240"/>
        <v>71.512499875000003</v>
      </c>
      <c r="W2985" s="5">
        <f t="shared" si="236"/>
        <v>-71.512499875000003</v>
      </c>
      <c r="X2985" s="8">
        <f t="shared" si="237"/>
        <v>-1</v>
      </c>
      <c r="Y2985" s="4">
        <v>0</v>
      </c>
      <c r="Z2985" s="9" t="str">
        <f t="shared" si="238"/>
        <v>NA</v>
      </c>
      <c r="AA2985" s="10">
        <f t="shared" si="239"/>
        <v>0</v>
      </c>
    </row>
    <row r="2986" spans="1:27" x14ac:dyDescent="0.55000000000000004">
      <c r="A2986" s="3" t="s">
        <v>71</v>
      </c>
      <c r="B2986" s="3" t="s">
        <v>72</v>
      </c>
      <c r="C2986" s="3" t="s">
        <v>4812</v>
      </c>
      <c r="D2986" s="3" t="s">
        <v>4813</v>
      </c>
      <c r="E2986" s="4" t="s">
        <v>47</v>
      </c>
      <c r="F2986" s="3" t="s">
        <v>173</v>
      </c>
      <c r="G2986" s="3" t="s">
        <v>2840</v>
      </c>
      <c r="H2986" s="3" t="s">
        <v>34</v>
      </c>
      <c r="I2986" s="3" t="s">
        <v>77</v>
      </c>
      <c r="J2986" s="3" t="s">
        <v>36</v>
      </c>
      <c r="K2986" s="3" t="s">
        <v>42</v>
      </c>
      <c r="L2986" s="5">
        <v>6.25</v>
      </c>
      <c r="M2986" s="4">
        <v>17</v>
      </c>
      <c r="N2986" s="5">
        <v>73.562499875</v>
      </c>
      <c r="O2986" s="5">
        <v>4.3272058749999998</v>
      </c>
      <c r="P2986" s="4">
        <v>524</v>
      </c>
      <c r="Q2986" s="6">
        <v>3.2442748091603102</v>
      </c>
      <c r="R2986" s="7">
        <v>1.2959923664122099</v>
      </c>
      <c r="S2986" s="6">
        <v>0</v>
      </c>
      <c r="T2986" s="5">
        <v>0</v>
      </c>
      <c r="U2986" s="5">
        <v>0</v>
      </c>
      <c r="V2986" s="5">
        <f t="shared" si="240"/>
        <v>73.562499875</v>
      </c>
      <c r="W2986" s="5">
        <f t="shared" si="236"/>
        <v>-73.562499875</v>
      </c>
      <c r="X2986" s="8">
        <f t="shared" si="237"/>
        <v>-1</v>
      </c>
      <c r="Y2986" s="4">
        <v>0</v>
      </c>
      <c r="Z2986" s="9" t="str">
        <f t="shared" si="238"/>
        <v>NA</v>
      </c>
      <c r="AA2986" s="10">
        <f t="shared" si="239"/>
        <v>0</v>
      </c>
    </row>
    <row r="2987" spans="1:27" x14ac:dyDescent="0.55000000000000004">
      <c r="A2987" s="3" t="s">
        <v>71</v>
      </c>
      <c r="B2987" s="3" t="s">
        <v>72</v>
      </c>
      <c r="C2987" s="3" t="s">
        <v>4814</v>
      </c>
      <c r="D2987" s="3" t="s">
        <v>4686</v>
      </c>
      <c r="E2987" s="4" t="s">
        <v>47</v>
      </c>
      <c r="F2987" s="3" t="s">
        <v>173</v>
      </c>
      <c r="G2987" s="3" t="s">
        <v>675</v>
      </c>
      <c r="H2987" s="3" t="s">
        <v>34</v>
      </c>
      <c r="I2987" s="3" t="s">
        <v>77</v>
      </c>
      <c r="J2987" s="3" t="s">
        <v>36</v>
      </c>
      <c r="K2987" s="3" t="s">
        <v>42</v>
      </c>
      <c r="L2987" s="5">
        <v>6.25</v>
      </c>
      <c r="M2987" s="4">
        <v>35</v>
      </c>
      <c r="N2987" s="5">
        <v>75.912499687499988</v>
      </c>
      <c r="O2987" s="5">
        <v>2.1689285624999997</v>
      </c>
      <c r="P2987" s="4">
        <v>680</v>
      </c>
      <c r="Q2987" s="6">
        <v>5.1470588235294104</v>
      </c>
      <c r="R2987" s="7">
        <v>1.8976470588235299</v>
      </c>
      <c r="S2987" s="6">
        <v>0</v>
      </c>
      <c r="T2987" s="5">
        <v>0</v>
      </c>
      <c r="U2987" s="5">
        <v>0</v>
      </c>
      <c r="V2987" s="5">
        <f t="shared" si="240"/>
        <v>75.912499687499988</v>
      </c>
      <c r="W2987" s="5">
        <f t="shared" si="236"/>
        <v>-75.912499687499988</v>
      </c>
      <c r="X2987" s="8">
        <f t="shared" si="237"/>
        <v>-1</v>
      </c>
      <c r="Y2987" s="4">
        <v>0</v>
      </c>
      <c r="Z2987" s="9" t="str">
        <f t="shared" si="238"/>
        <v>NA</v>
      </c>
      <c r="AA2987" s="10">
        <f t="shared" si="239"/>
        <v>0</v>
      </c>
    </row>
    <row r="2988" spans="1:27" x14ac:dyDescent="0.55000000000000004">
      <c r="A2988" s="3" t="s">
        <v>71</v>
      </c>
      <c r="B2988" s="3" t="s">
        <v>72</v>
      </c>
      <c r="C2988" s="3" t="s">
        <v>4815</v>
      </c>
      <c r="D2988" s="3" t="s">
        <v>4816</v>
      </c>
      <c r="E2988" s="4" t="s">
        <v>47</v>
      </c>
      <c r="F2988" s="3" t="s">
        <v>173</v>
      </c>
      <c r="G2988" s="3" t="s">
        <v>3607</v>
      </c>
      <c r="H2988" s="3" t="s">
        <v>34</v>
      </c>
      <c r="I2988" s="3" t="s">
        <v>77</v>
      </c>
      <c r="J2988" s="3" t="s">
        <v>36</v>
      </c>
      <c r="K2988" s="3" t="s">
        <v>42</v>
      </c>
      <c r="L2988" s="5">
        <v>6.25</v>
      </c>
      <c r="M2988" s="4">
        <v>35</v>
      </c>
      <c r="N2988" s="5">
        <v>76.125</v>
      </c>
      <c r="O2988" s="5">
        <v>2.1749999999999998</v>
      </c>
      <c r="P2988" s="4">
        <v>576</v>
      </c>
      <c r="Q2988" s="6">
        <v>6.0763888888888902</v>
      </c>
      <c r="R2988" s="7">
        <v>2.0821180555555601</v>
      </c>
      <c r="S2988" s="6">
        <v>0</v>
      </c>
      <c r="T2988" s="5">
        <v>0</v>
      </c>
      <c r="U2988" s="5">
        <v>0</v>
      </c>
      <c r="V2988" s="5">
        <f t="shared" si="240"/>
        <v>76.125</v>
      </c>
      <c r="W2988" s="5">
        <f t="shared" si="236"/>
        <v>-76.125</v>
      </c>
      <c r="X2988" s="8">
        <f t="shared" si="237"/>
        <v>-1</v>
      </c>
      <c r="Y2988" s="4">
        <v>0</v>
      </c>
      <c r="Z2988" s="9" t="str">
        <f t="shared" si="238"/>
        <v>NA</v>
      </c>
      <c r="AA2988" s="10">
        <f t="shared" si="239"/>
        <v>0</v>
      </c>
    </row>
    <row r="2989" spans="1:27" x14ac:dyDescent="0.55000000000000004">
      <c r="A2989" s="3" t="s">
        <v>71</v>
      </c>
      <c r="B2989" s="3" t="s">
        <v>72</v>
      </c>
      <c r="C2989" s="3" t="s">
        <v>4817</v>
      </c>
      <c r="D2989" s="3" t="s">
        <v>3112</v>
      </c>
      <c r="E2989" s="4" t="s">
        <v>47</v>
      </c>
      <c r="F2989" s="3" t="s">
        <v>32</v>
      </c>
      <c r="G2989" s="3" t="s">
        <v>482</v>
      </c>
      <c r="H2989" s="3" t="s">
        <v>34</v>
      </c>
      <c r="I2989" s="3" t="s">
        <v>77</v>
      </c>
      <c r="J2989" s="3" t="s">
        <v>36</v>
      </c>
      <c r="K2989" s="3" t="s">
        <v>42</v>
      </c>
      <c r="L2989" s="5">
        <v>6.25</v>
      </c>
      <c r="M2989" s="4">
        <v>39</v>
      </c>
      <c r="N2989" s="5">
        <v>76.899999637500002</v>
      </c>
      <c r="O2989" s="5">
        <v>1.9717948625000001</v>
      </c>
      <c r="P2989" s="4">
        <v>1701</v>
      </c>
      <c r="Q2989" s="6">
        <v>2.2927689594356302</v>
      </c>
      <c r="R2989" s="7">
        <v>4.0911228689006496</v>
      </c>
      <c r="S2989" s="6">
        <v>0</v>
      </c>
      <c r="T2989" s="5">
        <v>0</v>
      </c>
      <c r="U2989" s="5">
        <v>0</v>
      </c>
      <c r="V2989" s="5">
        <f t="shared" si="240"/>
        <v>76.899999637500002</v>
      </c>
      <c r="W2989" s="5">
        <f t="shared" si="236"/>
        <v>-76.899999637500002</v>
      </c>
      <c r="X2989" s="8">
        <f t="shared" si="237"/>
        <v>-1</v>
      </c>
      <c r="Y2989" s="4">
        <v>0</v>
      </c>
      <c r="Z2989" s="9" t="str">
        <f t="shared" si="238"/>
        <v>NA</v>
      </c>
      <c r="AA2989" s="10">
        <f t="shared" si="239"/>
        <v>0</v>
      </c>
    </row>
    <row r="2990" spans="1:27" x14ac:dyDescent="0.55000000000000004">
      <c r="A2990" s="3" t="s">
        <v>71</v>
      </c>
      <c r="B2990" s="3" t="s">
        <v>72</v>
      </c>
      <c r="C2990" s="3" t="s">
        <v>4818</v>
      </c>
      <c r="D2990" s="3" t="s">
        <v>441</v>
      </c>
      <c r="E2990" s="4" t="s">
        <v>47</v>
      </c>
      <c r="F2990" s="3" t="s">
        <v>104</v>
      </c>
      <c r="G2990" s="3" t="s">
        <v>232</v>
      </c>
      <c r="H2990" s="3" t="s">
        <v>34</v>
      </c>
      <c r="I2990" s="3" t="s">
        <v>77</v>
      </c>
      <c r="J2990" s="3" t="s">
        <v>36</v>
      </c>
      <c r="K2990" s="3" t="s">
        <v>37</v>
      </c>
      <c r="L2990" s="5">
        <v>6.25</v>
      </c>
      <c r="M2990" s="4">
        <v>26</v>
      </c>
      <c r="N2990" s="5">
        <v>76.999999700000004</v>
      </c>
      <c r="O2990" s="5">
        <v>2.9615384500000004</v>
      </c>
      <c r="P2990" s="4">
        <v>290</v>
      </c>
      <c r="Q2990" s="6">
        <v>8.9655172413793096</v>
      </c>
      <c r="R2990" s="7">
        <v>1.6270344827586201</v>
      </c>
      <c r="S2990" s="6">
        <v>0</v>
      </c>
      <c r="T2990" s="5">
        <v>0</v>
      </c>
      <c r="U2990" s="5">
        <v>0</v>
      </c>
      <c r="V2990" s="5">
        <f t="shared" si="240"/>
        <v>76.999999700000004</v>
      </c>
      <c r="W2990" s="5">
        <f t="shared" si="236"/>
        <v>-76.999999700000004</v>
      </c>
      <c r="X2990" s="8">
        <f t="shared" si="237"/>
        <v>-1</v>
      </c>
      <c r="Y2990" s="4">
        <v>0</v>
      </c>
      <c r="Z2990" s="9" t="str">
        <f t="shared" si="238"/>
        <v>NA</v>
      </c>
      <c r="AA2990" s="10">
        <f t="shared" si="239"/>
        <v>0</v>
      </c>
    </row>
    <row r="2991" spans="1:27" x14ac:dyDescent="0.55000000000000004">
      <c r="A2991" s="3" t="s">
        <v>71</v>
      </c>
      <c r="B2991" s="3" t="s">
        <v>72</v>
      </c>
      <c r="C2991" s="3" t="s">
        <v>4819</v>
      </c>
      <c r="D2991" s="3" t="s">
        <v>4681</v>
      </c>
      <c r="E2991" s="4" t="s">
        <v>47</v>
      </c>
      <c r="F2991" s="3" t="s">
        <v>32</v>
      </c>
      <c r="G2991" s="3" t="s">
        <v>377</v>
      </c>
      <c r="H2991" s="3" t="s">
        <v>34</v>
      </c>
      <c r="I2991" s="3" t="s">
        <v>77</v>
      </c>
      <c r="J2991" s="3" t="s">
        <v>36</v>
      </c>
      <c r="K2991" s="3" t="s">
        <v>61</v>
      </c>
      <c r="L2991" s="5">
        <v>6.25</v>
      </c>
      <c r="M2991" s="4">
        <v>35</v>
      </c>
      <c r="N2991" s="5">
        <v>78.124999750000015</v>
      </c>
      <c r="O2991" s="5">
        <v>2.2321428500000002</v>
      </c>
      <c r="P2991" s="4">
        <v>494</v>
      </c>
      <c r="Q2991" s="6">
        <v>7.0850202429149798</v>
      </c>
      <c r="R2991" s="7">
        <v>1.52267206477733</v>
      </c>
      <c r="S2991" s="6">
        <v>0</v>
      </c>
      <c r="T2991" s="5">
        <v>0</v>
      </c>
      <c r="U2991" s="5">
        <v>0</v>
      </c>
      <c r="V2991" s="5">
        <f t="shared" si="240"/>
        <v>78.124999750000015</v>
      </c>
      <c r="W2991" s="5">
        <f t="shared" si="236"/>
        <v>-78.124999750000015</v>
      </c>
      <c r="X2991" s="8">
        <f t="shared" si="237"/>
        <v>-1</v>
      </c>
      <c r="Y2991" s="4">
        <v>0</v>
      </c>
      <c r="Z2991" s="9" t="str">
        <f t="shared" si="238"/>
        <v>NA</v>
      </c>
      <c r="AA2991" s="10">
        <f t="shared" si="239"/>
        <v>0</v>
      </c>
    </row>
    <row r="2992" spans="1:27" x14ac:dyDescent="0.55000000000000004">
      <c r="A2992" s="3" t="s">
        <v>71</v>
      </c>
      <c r="B2992" s="3" t="s">
        <v>72</v>
      </c>
      <c r="C2992" s="3" t="s">
        <v>4820</v>
      </c>
      <c r="D2992" s="3" t="s">
        <v>4476</v>
      </c>
      <c r="E2992" s="4" t="s">
        <v>47</v>
      </c>
      <c r="F2992" s="3" t="s">
        <v>173</v>
      </c>
      <c r="G2992" s="3" t="s">
        <v>2764</v>
      </c>
      <c r="H2992" s="3" t="s">
        <v>34</v>
      </c>
      <c r="I2992" s="3" t="s">
        <v>77</v>
      </c>
      <c r="J2992" s="3" t="s">
        <v>36</v>
      </c>
      <c r="K2992" s="3" t="s">
        <v>42</v>
      </c>
      <c r="L2992" s="5">
        <v>6.25</v>
      </c>
      <c r="M2992" s="4">
        <v>49</v>
      </c>
      <c r="N2992" s="5">
        <v>78.712499949999994</v>
      </c>
      <c r="O2992" s="5">
        <v>1.6063775499999999</v>
      </c>
      <c r="P2992" s="4">
        <v>597</v>
      </c>
      <c r="Q2992" s="6">
        <v>8.2077051926298203</v>
      </c>
      <c r="R2992" s="7">
        <v>1.7045226130653299</v>
      </c>
      <c r="S2992" s="6">
        <v>0</v>
      </c>
      <c r="T2992" s="5">
        <v>0</v>
      </c>
      <c r="U2992" s="5">
        <v>0</v>
      </c>
      <c r="V2992" s="5">
        <f t="shared" si="240"/>
        <v>78.712499949999994</v>
      </c>
      <c r="W2992" s="5">
        <f t="shared" si="236"/>
        <v>-78.712499949999994</v>
      </c>
      <c r="X2992" s="8">
        <f t="shared" si="237"/>
        <v>-1</v>
      </c>
      <c r="Y2992" s="4">
        <v>0</v>
      </c>
      <c r="Z2992" s="9" t="str">
        <f t="shared" si="238"/>
        <v>NA</v>
      </c>
      <c r="AA2992" s="10">
        <f t="shared" si="239"/>
        <v>0</v>
      </c>
    </row>
    <row r="2993" spans="1:27" x14ac:dyDescent="0.55000000000000004">
      <c r="A2993" s="3" t="s">
        <v>71</v>
      </c>
      <c r="B2993" s="3" t="s">
        <v>72</v>
      </c>
      <c r="C2993" s="3" t="s">
        <v>4821</v>
      </c>
      <c r="D2993" s="3" t="s">
        <v>193</v>
      </c>
      <c r="E2993" s="4" t="s">
        <v>47</v>
      </c>
      <c r="F2993" s="3" t="s">
        <v>262</v>
      </c>
      <c r="G2993" s="3" t="s">
        <v>302</v>
      </c>
      <c r="H2993" s="3" t="s">
        <v>34</v>
      </c>
      <c r="I2993" s="3" t="s">
        <v>77</v>
      </c>
      <c r="J2993" s="3" t="s">
        <v>36</v>
      </c>
      <c r="K2993" s="3" t="s">
        <v>42</v>
      </c>
      <c r="L2993" s="5">
        <v>6.25</v>
      </c>
      <c r="M2993" s="4">
        <v>32</v>
      </c>
      <c r="N2993" s="5">
        <v>79.012500000000003</v>
      </c>
      <c r="O2993" s="5">
        <v>2.4691406250000001</v>
      </c>
      <c r="P2993" s="4">
        <v>446</v>
      </c>
      <c r="Q2993" s="6">
        <v>7.1748878923766801</v>
      </c>
      <c r="R2993" s="7">
        <v>2.2910986547085201</v>
      </c>
      <c r="S2993" s="6">
        <v>0</v>
      </c>
      <c r="T2993" s="5">
        <v>0</v>
      </c>
      <c r="U2993" s="5">
        <v>0</v>
      </c>
      <c r="V2993" s="5">
        <f t="shared" si="240"/>
        <v>79.012500000000003</v>
      </c>
      <c r="W2993" s="5">
        <f t="shared" si="236"/>
        <v>-79.012500000000003</v>
      </c>
      <c r="X2993" s="8">
        <f t="shared" si="237"/>
        <v>-1</v>
      </c>
      <c r="Y2993" s="4">
        <v>0</v>
      </c>
      <c r="Z2993" s="9" t="str">
        <f t="shared" si="238"/>
        <v>NA</v>
      </c>
      <c r="AA2993" s="10">
        <f t="shared" si="239"/>
        <v>0</v>
      </c>
    </row>
    <row r="2994" spans="1:27" x14ac:dyDescent="0.55000000000000004">
      <c r="A2994" s="3" t="s">
        <v>71</v>
      </c>
      <c r="B2994" s="3" t="s">
        <v>72</v>
      </c>
      <c r="C2994" s="3" t="s">
        <v>4822</v>
      </c>
      <c r="D2994" s="3" t="s">
        <v>699</v>
      </c>
      <c r="E2994" s="4" t="s">
        <v>47</v>
      </c>
      <c r="F2994" s="3" t="s">
        <v>3625</v>
      </c>
      <c r="G2994" s="3" t="s">
        <v>3738</v>
      </c>
      <c r="H2994" s="3" t="s">
        <v>34</v>
      </c>
      <c r="I2994" s="3" t="s">
        <v>77</v>
      </c>
      <c r="J2994" s="3" t="s">
        <v>36</v>
      </c>
      <c r="K2994" s="3" t="s">
        <v>42</v>
      </c>
      <c r="L2994" s="5">
        <v>6.25</v>
      </c>
      <c r="M2994" s="4">
        <v>24</v>
      </c>
      <c r="N2994" s="5">
        <v>80.55</v>
      </c>
      <c r="O2994" s="5">
        <v>3.3562500000000002</v>
      </c>
      <c r="P2994" s="4">
        <v>1148</v>
      </c>
      <c r="Q2994" s="6">
        <v>2.0905923344947701</v>
      </c>
      <c r="R2994" s="7">
        <v>1.23344947735192</v>
      </c>
      <c r="S2994" s="6">
        <v>0</v>
      </c>
      <c r="T2994" s="5">
        <v>0</v>
      </c>
      <c r="U2994" s="5">
        <v>0</v>
      </c>
      <c r="V2994" s="5">
        <f t="shared" si="240"/>
        <v>80.55</v>
      </c>
      <c r="W2994" s="5">
        <f t="shared" si="236"/>
        <v>-80.55</v>
      </c>
      <c r="X2994" s="8">
        <f t="shared" si="237"/>
        <v>-1</v>
      </c>
      <c r="Y2994" s="4">
        <v>0</v>
      </c>
      <c r="Z2994" s="9" t="str">
        <f t="shared" si="238"/>
        <v>NA</v>
      </c>
      <c r="AA2994" s="10">
        <f t="shared" si="239"/>
        <v>0</v>
      </c>
    </row>
    <row r="2995" spans="1:27" x14ac:dyDescent="0.55000000000000004">
      <c r="A2995" s="3" t="s">
        <v>71</v>
      </c>
      <c r="B2995" s="3" t="s">
        <v>72</v>
      </c>
      <c r="C2995" s="3" t="s">
        <v>4823</v>
      </c>
      <c r="D2995" s="3" t="s">
        <v>4081</v>
      </c>
      <c r="E2995" s="4" t="s">
        <v>47</v>
      </c>
      <c r="F2995" s="3" t="s">
        <v>173</v>
      </c>
      <c r="G2995" s="3" t="s">
        <v>675</v>
      </c>
      <c r="H2995" s="3" t="s">
        <v>34</v>
      </c>
      <c r="I2995" s="3" t="s">
        <v>77</v>
      </c>
      <c r="J2995" s="3" t="s">
        <v>36</v>
      </c>
      <c r="K2995" s="3" t="s">
        <v>42</v>
      </c>
      <c r="L2995" s="5">
        <v>6.25</v>
      </c>
      <c r="M2995" s="4">
        <v>39</v>
      </c>
      <c r="N2995" s="5">
        <v>80.574999862500007</v>
      </c>
      <c r="O2995" s="5">
        <v>2.0660256375000001</v>
      </c>
      <c r="P2995" s="4">
        <v>1503</v>
      </c>
      <c r="Q2995" s="6">
        <v>2.5948103792415198</v>
      </c>
      <c r="R2995" s="7">
        <v>1.75316034597472</v>
      </c>
      <c r="S2995" s="6">
        <v>0</v>
      </c>
      <c r="T2995" s="5">
        <v>0</v>
      </c>
      <c r="U2995" s="5">
        <v>0</v>
      </c>
      <c r="V2995" s="5">
        <f t="shared" si="240"/>
        <v>80.574999862500007</v>
      </c>
      <c r="W2995" s="5">
        <f t="shared" si="236"/>
        <v>-80.574999862500007</v>
      </c>
      <c r="X2995" s="8">
        <f t="shared" si="237"/>
        <v>-1</v>
      </c>
      <c r="Y2995" s="4">
        <v>0</v>
      </c>
      <c r="Z2995" s="9" t="str">
        <f t="shared" si="238"/>
        <v>NA</v>
      </c>
      <c r="AA2995" s="10">
        <f t="shared" si="239"/>
        <v>0</v>
      </c>
    </row>
    <row r="2996" spans="1:27" x14ac:dyDescent="0.55000000000000004">
      <c r="A2996" s="3" t="s">
        <v>71</v>
      </c>
      <c r="B2996" s="3" t="s">
        <v>72</v>
      </c>
      <c r="C2996" s="3" t="s">
        <v>4824</v>
      </c>
      <c r="D2996" s="3" t="s">
        <v>2998</v>
      </c>
      <c r="E2996" s="4" t="s">
        <v>47</v>
      </c>
      <c r="F2996" s="3" t="s">
        <v>32</v>
      </c>
      <c r="G2996" s="3" t="s">
        <v>377</v>
      </c>
      <c r="H2996" s="3" t="s">
        <v>34</v>
      </c>
      <c r="I2996" s="3" t="s">
        <v>77</v>
      </c>
      <c r="J2996" s="3" t="s">
        <v>36</v>
      </c>
      <c r="K2996" s="3" t="s">
        <v>61</v>
      </c>
      <c r="L2996" s="5">
        <v>6.25</v>
      </c>
      <c r="M2996" s="4">
        <v>45</v>
      </c>
      <c r="N2996" s="5">
        <v>80.737499812499991</v>
      </c>
      <c r="O2996" s="5">
        <v>1.7941666624999999</v>
      </c>
      <c r="P2996" s="4">
        <v>2337</v>
      </c>
      <c r="Q2996" s="6">
        <v>1.9255455712451901</v>
      </c>
      <c r="R2996" s="7">
        <v>1.28344030808729</v>
      </c>
      <c r="S2996" s="6">
        <v>0</v>
      </c>
      <c r="T2996" s="5">
        <v>0</v>
      </c>
      <c r="U2996" s="5">
        <v>0</v>
      </c>
      <c r="V2996" s="5">
        <f t="shared" si="240"/>
        <v>80.737499812499991</v>
      </c>
      <c r="W2996" s="5">
        <f t="shared" si="236"/>
        <v>-80.737499812499991</v>
      </c>
      <c r="X2996" s="8">
        <f t="shared" si="237"/>
        <v>-1</v>
      </c>
      <c r="Y2996" s="4">
        <v>0</v>
      </c>
      <c r="Z2996" s="9" t="str">
        <f t="shared" si="238"/>
        <v>NA</v>
      </c>
      <c r="AA2996" s="10">
        <f t="shared" si="239"/>
        <v>0</v>
      </c>
    </row>
    <row r="2997" spans="1:27" x14ac:dyDescent="0.55000000000000004">
      <c r="A2997" s="3" t="s">
        <v>71</v>
      </c>
      <c r="B2997" s="3" t="s">
        <v>72</v>
      </c>
      <c r="C2997" s="3" t="s">
        <v>4825</v>
      </c>
      <c r="D2997" s="3" t="s">
        <v>1672</v>
      </c>
      <c r="E2997" s="4" t="s">
        <v>47</v>
      </c>
      <c r="F2997" s="3" t="s">
        <v>173</v>
      </c>
      <c r="G2997" s="3" t="s">
        <v>2735</v>
      </c>
      <c r="H2997" s="3" t="s">
        <v>485</v>
      </c>
      <c r="I2997" s="3" t="s">
        <v>77</v>
      </c>
      <c r="J2997" s="3" t="s">
        <v>36</v>
      </c>
      <c r="K2997" s="3" t="s">
        <v>42</v>
      </c>
      <c r="L2997" s="5">
        <v>6.25</v>
      </c>
      <c r="M2997" s="4">
        <v>49</v>
      </c>
      <c r="N2997" s="5">
        <v>81.449999487499994</v>
      </c>
      <c r="O2997" s="5">
        <v>1.6622448875</v>
      </c>
      <c r="P2997" s="4">
        <v>1550</v>
      </c>
      <c r="Q2997" s="6">
        <v>3.1612903225806499</v>
      </c>
      <c r="R2997" s="7">
        <v>1.90212903225806</v>
      </c>
      <c r="S2997" s="6">
        <v>0</v>
      </c>
      <c r="T2997" s="5">
        <v>0</v>
      </c>
      <c r="U2997" s="5">
        <v>0</v>
      </c>
      <c r="V2997" s="5">
        <f t="shared" si="240"/>
        <v>81.449999487499994</v>
      </c>
      <c r="W2997" s="5">
        <f t="shared" si="236"/>
        <v>-81.449999487499994</v>
      </c>
      <c r="X2997" s="8">
        <f t="shared" si="237"/>
        <v>-1</v>
      </c>
      <c r="Y2997" s="4">
        <v>0</v>
      </c>
      <c r="Z2997" s="9" t="str">
        <f t="shared" si="238"/>
        <v>NA</v>
      </c>
      <c r="AA2997" s="10">
        <f t="shared" si="239"/>
        <v>0</v>
      </c>
    </row>
    <row r="2998" spans="1:27" x14ac:dyDescent="0.55000000000000004">
      <c r="A2998" s="3" t="s">
        <v>71</v>
      </c>
      <c r="B2998" s="3" t="s">
        <v>72</v>
      </c>
      <c r="C2998" s="3" t="s">
        <v>4826</v>
      </c>
      <c r="D2998" s="3" t="s">
        <v>249</v>
      </c>
      <c r="E2998" s="4" t="s">
        <v>47</v>
      </c>
      <c r="F2998" s="3" t="s">
        <v>221</v>
      </c>
      <c r="G2998" s="3" t="s">
        <v>222</v>
      </c>
      <c r="H2998" s="3" t="s">
        <v>34</v>
      </c>
      <c r="I2998" s="3" t="s">
        <v>77</v>
      </c>
      <c r="J2998" s="3" t="s">
        <v>36</v>
      </c>
      <c r="K2998" s="3" t="s">
        <v>61</v>
      </c>
      <c r="L2998" s="5">
        <v>6.25</v>
      </c>
      <c r="M2998" s="4">
        <v>24</v>
      </c>
      <c r="N2998" s="5">
        <v>83.087499899999997</v>
      </c>
      <c r="O2998" s="5">
        <v>3.4619791625</v>
      </c>
      <c r="P2998" s="4">
        <v>390</v>
      </c>
      <c r="Q2998" s="6">
        <v>6.1538461538461497</v>
      </c>
      <c r="R2998" s="7">
        <v>1.3365128205128201</v>
      </c>
      <c r="S2998" s="6">
        <v>0</v>
      </c>
      <c r="T2998" s="5">
        <v>0</v>
      </c>
      <c r="U2998" s="5">
        <v>0</v>
      </c>
      <c r="V2998" s="5">
        <f t="shared" si="240"/>
        <v>83.087499899999997</v>
      </c>
      <c r="W2998" s="5">
        <f t="shared" si="236"/>
        <v>-83.087499899999997</v>
      </c>
      <c r="X2998" s="8">
        <f t="shared" si="237"/>
        <v>-1</v>
      </c>
      <c r="Y2998" s="4">
        <v>0</v>
      </c>
      <c r="Z2998" s="9" t="str">
        <f t="shared" si="238"/>
        <v>NA</v>
      </c>
      <c r="AA2998" s="10">
        <f t="shared" si="239"/>
        <v>0</v>
      </c>
    </row>
    <row r="2999" spans="1:27" x14ac:dyDescent="0.55000000000000004">
      <c r="A2999" s="3" t="s">
        <v>71</v>
      </c>
      <c r="B2999" s="3" t="s">
        <v>72</v>
      </c>
      <c r="C2999" s="3" t="s">
        <v>4827</v>
      </c>
      <c r="D2999" s="3" t="s">
        <v>1601</v>
      </c>
      <c r="E2999" s="4" t="s">
        <v>47</v>
      </c>
      <c r="F2999" s="3" t="s">
        <v>173</v>
      </c>
      <c r="G2999" s="3" t="s">
        <v>3200</v>
      </c>
      <c r="H2999" s="3" t="s">
        <v>1601</v>
      </c>
      <c r="I2999" s="3" t="s">
        <v>77</v>
      </c>
      <c r="J2999" s="3" t="s">
        <v>36</v>
      </c>
      <c r="K2999" s="3" t="s">
        <v>42</v>
      </c>
      <c r="L2999" s="5">
        <v>6.25</v>
      </c>
      <c r="M2999" s="4">
        <v>24</v>
      </c>
      <c r="N2999" s="5">
        <v>84.987499799999995</v>
      </c>
      <c r="O2999" s="5">
        <v>3.5411458250000001</v>
      </c>
      <c r="P2999" s="4">
        <v>9305</v>
      </c>
      <c r="Q2999" s="6">
        <v>0.25792584631918303</v>
      </c>
      <c r="R2999" s="7">
        <v>1.29774314884471</v>
      </c>
      <c r="S2999" s="6">
        <v>0</v>
      </c>
      <c r="T2999" s="5">
        <v>0</v>
      </c>
      <c r="U2999" s="5">
        <v>0</v>
      </c>
      <c r="V2999" s="5">
        <f t="shared" si="240"/>
        <v>84.987499799999995</v>
      </c>
      <c r="W2999" s="5">
        <f t="shared" si="236"/>
        <v>-84.987499799999995</v>
      </c>
      <c r="X2999" s="8">
        <f t="shared" si="237"/>
        <v>-1</v>
      </c>
      <c r="Y2999" s="4">
        <v>0</v>
      </c>
      <c r="Z2999" s="9" t="str">
        <f t="shared" si="238"/>
        <v>NA</v>
      </c>
      <c r="AA2999" s="10">
        <f t="shared" si="239"/>
        <v>0</v>
      </c>
    </row>
    <row r="3000" spans="1:27" x14ac:dyDescent="0.55000000000000004">
      <c r="A3000" s="3" t="s">
        <v>71</v>
      </c>
      <c r="B3000" s="3" t="s">
        <v>72</v>
      </c>
      <c r="C3000" s="3" t="s">
        <v>4828</v>
      </c>
      <c r="D3000" s="3" t="s">
        <v>4829</v>
      </c>
      <c r="E3000" s="4" t="s">
        <v>47</v>
      </c>
      <c r="F3000" s="3" t="s">
        <v>173</v>
      </c>
      <c r="G3000" s="3" t="s">
        <v>4830</v>
      </c>
      <c r="H3000" s="3" t="s">
        <v>34</v>
      </c>
      <c r="I3000" s="3" t="s">
        <v>77</v>
      </c>
      <c r="J3000" s="3" t="s">
        <v>36</v>
      </c>
      <c r="K3000" s="3" t="s">
        <v>42</v>
      </c>
      <c r="L3000" s="5">
        <v>6.25</v>
      </c>
      <c r="M3000" s="4">
        <v>41</v>
      </c>
      <c r="N3000" s="5">
        <v>85.062499612499991</v>
      </c>
      <c r="O3000" s="5">
        <v>2.0746951124999997</v>
      </c>
      <c r="P3000" s="4">
        <v>556</v>
      </c>
      <c r="Q3000" s="6">
        <v>7.3741007194244599</v>
      </c>
      <c r="R3000" s="7">
        <v>1.1422661870503601</v>
      </c>
      <c r="S3000" s="6">
        <v>0</v>
      </c>
      <c r="T3000" s="5">
        <v>0</v>
      </c>
      <c r="U3000" s="5">
        <v>0</v>
      </c>
      <c r="V3000" s="5">
        <f t="shared" si="240"/>
        <v>85.062499612499991</v>
      </c>
      <c r="W3000" s="5">
        <f t="shared" si="236"/>
        <v>-85.062499612499991</v>
      </c>
      <c r="X3000" s="8">
        <f t="shared" si="237"/>
        <v>-1</v>
      </c>
      <c r="Y3000" s="4">
        <v>0</v>
      </c>
      <c r="Z3000" s="9" t="str">
        <f t="shared" si="238"/>
        <v>NA</v>
      </c>
      <c r="AA3000" s="10">
        <f t="shared" si="239"/>
        <v>0</v>
      </c>
    </row>
    <row r="3001" spans="1:27" x14ac:dyDescent="0.55000000000000004">
      <c r="A3001" s="3" t="s">
        <v>71</v>
      </c>
      <c r="B3001" s="3" t="s">
        <v>72</v>
      </c>
      <c r="C3001" s="3" t="s">
        <v>4831</v>
      </c>
      <c r="D3001" s="3" t="s">
        <v>4028</v>
      </c>
      <c r="E3001" s="4" t="s">
        <v>47</v>
      </c>
      <c r="F3001" s="3" t="s">
        <v>173</v>
      </c>
      <c r="G3001" s="3" t="s">
        <v>3690</v>
      </c>
      <c r="H3001" s="3" t="s">
        <v>34</v>
      </c>
      <c r="I3001" s="3" t="s">
        <v>77</v>
      </c>
      <c r="J3001" s="3" t="s">
        <v>36</v>
      </c>
      <c r="K3001" s="3" t="s">
        <v>42</v>
      </c>
      <c r="L3001" s="5">
        <v>6.25</v>
      </c>
      <c r="M3001" s="4">
        <v>37</v>
      </c>
      <c r="N3001" s="5">
        <v>86.537499949999997</v>
      </c>
      <c r="O3001" s="5">
        <v>2.3388513500000001</v>
      </c>
      <c r="P3001" s="4">
        <v>1377</v>
      </c>
      <c r="Q3001" s="6">
        <v>2.68700072621641</v>
      </c>
      <c r="R3001" s="7">
        <v>1.9718954248366001</v>
      </c>
      <c r="S3001" s="6">
        <v>0</v>
      </c>
      <c r="T3001" s="5">
        <v>0</v>
      </c>
      <c r="U3001" s="5">
        <v>0</v>
      </c>
      <c r="V3001" s="5">
        <f t="shared" si="240"/>
        <v>86.537499949999997</v>
      </c>
      <c r="W3001" s="5">
        <f t="shared" si="236"/>
        <v>-86.537499949999997</v>
      </c>
      <c r="X3001" s="8">
        <f t="shared" si="237"/>
        <v>-1</v>
      </c>
      <c r="Y3001" s="4">
        <v>0</v>
      </c>
      <c r="Z3001" s="9" t="str">
        <f t="shared" si="238"/>
        <v>NA</v>
      </c>
      <c r="AA3001" s="10">
        <f t="shared" si="239"/>
        <v>0</v>
      </c>
    </row>
    <row r="3002" spans="1:27" x14ac:dyDescent="0.55000000000000004">
      <c r="A3002" s="3" t="s">
        <v>71</v>
      </c>
      <c r="B3002" s="3" t="s">
        <v>72</v>
      </c>
      <c r="C3002" s="3" t="s">
        <v>4832</v>
      </c>
      <c r="D3002" s="3" t="s">
        <v>4426</v>
      </c>
      <c r="E3002" s="4" t="s">
        <v>47</v>
      </c>
      <c r="F3002" s="3" t="s">
        <v>173</v>
      </c>
      <c r="G3002" s="3" t="s">
        <v>2764</v>
      </c>
      <c r="H3002" s="3" t="s">
        <v>34</v>
      </c>
      <c r="I3002" s="3" t="s">
        <v>77</v>
      </c>
      <c r="J3002" s="3" t="s">
        <v>36</v>
      </c>
      <c r="K3002" s="3" t="s">
        <v>42</v>
      </c>
      <c r="L3002" s="5">
        <v>6.25</v>
      </c>
      <c r="M3002" s="4">
        <v>41</v>
      </c>
      <c r="N3002" s="5">
        <v>87.237499900000003</v>
      </c>
      <c r="O3002" s="5">
        <v>2.1277439</v>
      </c>
      <c r="P3002" s="4">
        <v>431</v>
      </c>
      <c r="Q3002" s="6">
        <v>9.5127610208816709</v>
      </c>
      <c r="R3002" s="7">
        <v>1.9116009280742501</v>
      </c>
      <c r="S3002" s="6">
        <v>0</v>
      </c>
      <c r="T3002" s="5">
        <v>0</v>
      </c>
      <c r="U3002" s="5">
        <v>0</v>
      </c>
      <c r="V3002" s="5">
        <f t="shared" si="240"/>
        <v>87.237499900000003</v>
      </c>
      <c r="W3002" s="5">
        <f t="shared" si="236"/>
        <v>-87.237499900000003</v>
      </c>
      <c r="X3002" s="8">
        <f t="shared" si="237"/>
        <v>-1</v>
      </c>
      <c r="Y3002" s="4">
        <v>0</v>
      </c>
      <c r="Z3002" s="9" t="str">
        <f t="shared" si="238"/>
        <v>NA</v>
      </c>
      <c r="AA3002" s="10">
        <f t="shared" si="239"/>
        <v>0</v>
      </c>
    </row>
    <row r="3003" spans="1:27" x14ac:dyDescent="0.55000000000000004">
      <c r="A3003" s="3" t="s">
        <v>71</v>
      </c>
      <c r="B3003" s="3" t="s">
        <v>72</v>
      </c>
      <c r="C3003" s="3" t="s">
        <v>4833</v>
      </c>
      <c r="D3003" s="3" t="s">
        <v>220</v>
      </c>
      <c r="E3003" s="4" t="s">
        <v>47</v>
      </c>
      <c r="F3003" s="3" t="s">
        <v>104</v>
      </c>
      <c r="G3003" s="3" t="s">
        <v>232</v>
      </c>
      <c r="H3003" s="3" t="s">
        <v>34</v>
      </c>
      <c r="I3003" s="3" t="s">
        <v>77</v>
      </c>
      <c r="J3003" s="3" t="s">
        <v>36</v>
      </c>
      <c r="K3003" s="3" t="s">
        <v>37</v>
      </c>
      <c r="L3003" s="5">
        <v>6.25</v>
      </c>
      <c r="M3003" s="4">
        <v>28</v>
      </c>
      <c r="N3003" s="5">
        <v>88.212499900000012</v>
      </c>
      <c r="O3003" s="5">
        <v>3.1504464250000002</v>
      </c>
      <c r="P3003" s="4">
        <v>514</v>
      </c>
      <c r="Q3003" s="6">
        <v>5.4474708171206201</v>
      </c>
      <c r="R3003" s="7">
        <v>1.57214007782101</v>
      </c>
      <c r="S3003" s="6">
        <v>0</v>
      </c>
      <c r="T3003" s="5">
        <v>0</v>
      </c>
      <c r="U3003" s="5">
        <v>0</v>
      </c>
      <c r="V3003" s="5">
        <f t="shared" si="240"/>
        <v>88.212499900000012</v>
      </c>
      <c r="W3003" s="5">
        <f t="shared" si="236"/>
        <v>-88.212499900000012</v>
      </c>
      <c r="X3003" s="8">
        <f t="shared" si="237"/>
        <v>-1</v>
      </c>
      <c r="Y3003" s="4">
        <v>0</v>
      </c>
      <c r="Z3003" s="9" t="str">
        <f t="shared" si="238"/>
        <v>NA</v>
      </c>
      <c r="AA3003" s="10">
        <f t="shared" si="239"/>
        <v>0</v>
      </c>
    </row>
    <row r="3004" spans="1:27" x14ac:dyDescent="0.55000000000000004">
      <c r="A3004" s="3" t="s">
        <v>71</v>
      </c>
      <c r="B3004" s="3" t="s">
        <v>72</v>
      </c>
      <c r="C3004" s="3" t="s">
        <v>4834</v>
      </c>
      <c r="D3004" s="3" t="s">
        <v>423</v>
      </c>
      <c r="E3004" s="4" t="s">
        <v>47</v>
      </c>
      <c r="F3004" s="3" t="s">
        <v>75</v>
      </c>
      <c r="G3004" s="3" t="s">
        <v>76</v>
      </c>
      <c r="H3004" s="3" t="s">
        <v>34</v>
      </c>
      <c r="I3004" s="3" t="s">
        <v>77</v>
      </c>
      <c r="J3004" s="3" t="s">
        <v>36</v>
      </c>
      <c r="K3004" s="3" t="s">
        <v>42</v>
      </c>
      <c r="L3004" s="5">
        <v>6.25</v>
      </c>
      <c r="M3004" s="4">
        <v>30</v>
      </c>
      <c r="N3004" s="5">
        <v>88.387500000000003</v>
      </c>
      <c r="O3004" s="5">
        <v>2.94625</v>
      </c>
      <c r="P3004" s="4">
        <v>261</v>
      </c>
      <c r="Q3004" s="6">
        <v>11.4942528735632</v>
      </c>
      <c r="R3004" s="7">
        <v>1.94639846743295</v>
      </c>
      <c r="S3004" s="6">
        <v>0</v>
      </c>
      <c r="T3004" s="5">
        <v>0</v>
      </c>
      <c r="U3004" s="5">
        <v>0</v>
      </c>
      <c r="V3004" s="5">
        <f t="shared" si="240"/>
        <v>88.387500000000003</v>
      </c>
      <c r="W3004" s="5">
        <f t="shared" si="236"/>
        <v>-88.387500000000003</v>
      </c>
      <c r="X3004" s="8">
        <f t="shared" si="237"/>
        <v>-1</v>
      </c>
      <c r="Y3004" s="4">
        <v>0</v>
      </c>
      <c r="Z3004" s="9" t="str">
        <f t="shared" si="238"/>
        <v>NA</v>
      </c>
      <c r="AA3004" s="10">
        <f t="shared" si="239"/>
        <v>0</v>
      </c>
    </row>
    <row r="3005" spans="1:27" x14ac:dyDescent="0.55000000000000004">
      <c r="A3005" s="3" t="s">
        <v>71</v>
      </c>
      <c r="B3005" s="3" t="s">
        <v>72</v>
      </c>
      <c r="C3005" s="3" t="s">
        <v>4835</v>
      </c>
      <c r="D3005" s="3" t="s">
        <v>780</v>
      </c>
      <c r="E3005" s="4" t="s">
        <v>47</v>
      </c>
      <c r="F3005" s="3" t="s">
        <v>173</v>
      </c>
      <c r="G3005" s="3" t="s">
        <v>206</v>
      </c>
      <c r="H3005" s="3" t="s">
        <v>34</v>
      </c>
      <c r="I3005" s="3" t="s">
        <v>77</v>
      </c>
      <c r="J3005" s="3" t="s">
        <v>36</v>
      </c>
      <c r="K3005" s="3" t="s">
        <v>42</v>
      </c>
      <c r="L3005" s="5">
        <v>6.25</v>
      </c>
      <c r="M3005" s="4">
        <v>55</v>
      </c>
      <c r="N3005" s="5">
        <v>88.937499750000001</v>
      </c>
      <c r="O3005" s="5">
        <v>1.61704545</v>
      </c>
      <c r="P3005" s="4">
        <v>1362</v>
      </c>
      <c r="Q3005" s="6">
        <v>4.0381791483113103</v>
      </c>
      <c r="R3005" s="7">
        <v>1.55947136563877</v>
      </c>
      <c r="S3005" s="6">
        <v>0</v>
      </c>
      <c r="T3005" s="5">
        <v>0</v>
      </c>
      <c r="U3005" s="5">
        <v>0</v>
      </c>
      <c r="V3005" s="5">
        <f t="shared" si="240"/>
        <v>88.937499750000001</v>
      </c>
      <c r="W3005" s="5">
        <f t="shared" si="236"/>
        <v>-88.937499750000001</v>
      </c>
      <c r="X3005" s="8">
        <f t="shared" si="237"/>
        <v>-1</v>
      </c>
      <c r="Y3005" s="4">
        <v>0</v>
      </c>
      <c r="Z3005" s="9" t="str">
        <f t="shared" si="238"/>
        <v>NA</v>
      </c>
      <c r="AA3005" s="10">
        <f t="shared" si="239"/>
        <v>0</v>
      </c>
    </row>
    <row r="3006" spans="1:27" x14ac:dyDescent="0.55000000000000004">
      <c r="A3006" s="3" t="s">
        <v>71</v>
      </c>
      <c r="B3006" s="3" t="s">
        <v>72</v>
      </c>
      <c r="C3006" s="3" t="s">
        <v>4836</v>
      </c>
      <c r="D3006" s="3" t="s">
        <v>4837</v>
      </c>
      <c r="E3006" s="4" t="s">
        <v>47</v>
      </c>
      <c r="F3006" s="3" t="s">
        <v>173</v>
      </c>
      <c r="G3006" s="3" t="s">
        <v>3259</v>
      </c>
      <c r="H3006" s="3" t="s">
        <v>34</v>
      </c>
      <c r="I3006" s="3" t="s">
        <v>77</v>
      </c>
      <c r="J3006" s="3" t="s">
        <v>36</v>
      </c>
      <c r="K3006" s="3" t="s">
        <v>42</v>
      </c>
      <c r="L3006" s="5">
        <v>6.25</v>
      </c>
      <c r="M3006" s="4">
        <v>26</v>
      </c>
      <c r="N3006" s="5">
        <v>89.649999725000001</v>
      </c>
      <c r="O3006" s="5">
        <v>3.4480769124999999</v>
      </c>
      <c r="P3006" s="4">
        <v>565</v>
      </c>
      <c r="Q3006" s="6">
        <v>4.6017699115044204</v>
      </c>
      <c r="R3006" s="7">
        <v>1.72566371681416</v>
      </c>
      <c r="S3006" s="6">
        <v>0</v>
      </c>
      <c r="T3006" s="5">
        <v>0</v>
      </c>
      <c r="U3006" s="5">
        <v>0</v>
      </c>
      <c r="V3006" s="5">
        <f t="shared" si="240"/>
        <v>89.649999725000001</v>
      </c>
      <c r="W3006" s="5">
        <f t="shared" si="236"/>
        <v>-89.649999725000001</v>
      </c>
      <c r="X3006" s="8">
        <f t="shared" si="237"/>
        <v>-1</v>
      </c>
      <c r="Y3006" s="4">
        <v>0</v>
      </c>
      <c r="Z3006" s="9" t="str">
        <f t="shared" si="238"/>
        <v>NA</v>
      </c>
      <c r="AA3006" s="10">
        <f t="shared" si="239"/>
        <v>0</v>
      </c>
    </row>
    <row r="3007" spans="1:27" x14ac:dyDescent="0.55000000000000004">
      <c r="A3007" s="3" t="s">
        <v>71</v>
      </c>
      <c r="B3007" s="3" t="s">
        <v>72</v>
      </c>
      <c r="C3007" s="3" t="s">
        <v>4838</v>
      </c>
      <c r="D3007" s="3" t="s">
        <v>1887</v>
      </c>
      <c r="E3007" s="4" t="s">
        <v>47</v>
      </c>
      <c r="F3007" s="3" t="s">
        <v>173</v>
      </c>
      <c r="G3007" s="3" t="s">
        <v>2735</v>
      </c>
      <c r="H3007" s="3" t="s">
        <v>485</v>
      </c>
      <c r="I3007" s="3" t="s">
        <v>77</v>
      </c>
      <c r="J3007" s="3" t="s">
        <v>36</v>
      </c>
      <c r="K3007" s="3" t="s">
        <v>42</v>
      </c>
      <c r="L3007" s="5">
        <v>6.25</v>
      </c>
      <c r="M3007" s="4">
        <v>36</v>
      </c>
      <c r="N3007" s="5">
        <v>90.787499999999994</v>
      </c>
      <c r="O3007" s="5">
        <v>2.5218750000000001</v>
      </c>
      <c r="P3007" s="4">
        <v>1160</v>
      </c>
      <c r="Q3007" s="6">
        <v>3.1034482758620698</v>
      </c>
      <c r="R3007" s="7">
        <v>2.4045689655172402</v>
      </c>
      <c r="S3007" s="6">
        <v>0</v>
      </c>
      <c r="T3007" s="5">
        <v>0</v>
      </c>
      <c r="U3007" s="5">
        <v>0</v>
      </c>
      <c r="V3007" s="5">
        <f t="shared" si="240"/>
        <v>90.787499999999994</v>
      </c>
      <c r="W3007" s="5">
        <f t="shared" si="236"/>
        <v>-90.787499999999994</v>
      </c>
      <c r="X3007" s="8">
        <f t="shared" si="237"/>
        <v>-1</v>
      </c>
      <c r="Y3007" s="4">
        <v>0</v>
      </c>
      <c r="Z3007" s="9" t="str">
        <f t="shared" si="238"/>
        <v>NA</v>
      </c>
      <c r="AA3007" s="10">
        <f t="shared" si="239"/>
        <v>0</v>
      </c>
    </row>
    <row r="3008" spans="1:27" x14ac:dyDescent="0.55000000000000004">
      <c r="A3008" s="3" t="s">
        <v>71</v>
      </c>
      <c r="B3008" s="3" t="s">
        <v>72</v>
      </c>
      <c r="C3008" s="3" t="s">
        <v>4839</v>
      </c>
      <c r="D3008" s="3" t="s">
        <v>4840</v>
      </c>
      <c r="E3008" s="4" t="s">
        <v>47</v>
      </c>
      <c r="F3008" s="3" t="s">
        <v>173</v>
      </c>
      <c r="G3008" s="3" t="s">
        <v>3200</v>
      </c>
      <c r="H3008" s="3" t="s">
        <v>1601</v>
      </c>
      <c r="I3008" s="3" t="s">
        <v>77</v>
      </c>
      <c r="J3008" s="3" t="s">
        <v>36</v>
      </c>
      <c r="K3008" s="3" t="s">
        <v>42</v>
      </c>
      <c r="L3008" s="5">
        <v>6.25</v>
      </c>
      <c r="M3008" s="4">
        <v>18</v>
      </c>
      <c r="N3008" s="5">
        <v>91.424999924999995</v>
      </c>
      <c r="O3008" s="5">
        <v>5.0791666624999996</v>
      </c>
      <c r="P3008" s="4">
        <v>328</v>
      </c>
      <c r="Q3008" s="6">
        <v>5.48780487804878</v>
      </c>
      <c r="R3008" s="7">
        <v>1.3597560975609799</v>
      </c>
      <c r="S3008" s="6">
        <v>0</v>
      </c>
      <c r="T3008" s="5">
        <v>0</v>
      </c>
      <c r="U3008" s="5">
        <v>0</v>
      </c>
      <c r="V3008" s="5">
        <f t="shared" si="240"/>
        <v>91.424999924999995</v>
      </c>
      <c r="W3008" s="5">
        <f t="shared" si="236"/>
        <v>-91.424999924999995</v>
      </c>
      <c r="X3008" s="8">
        <f t="shared" si="237"/>
        <v>-1</v>
      </c>
      <c r="Y3008" s="4">
        <v>0</v>
      </c>
      <c r="Z3008" s="9" t="str">
        <f t="shared" si="238"/>
        <v>NA</v>
      </c>
      <c r="AA3008" s="10">
        <f t="shared" si="239"/>
        <v>0</v>
      </c>
    </row>
    <row r="3009" spans="1:27" x14ac:dyDescent="0.55000000000000004">
      <c r="A3009" s="3" t="s">
        <v>71</v>
      </c>
      <c r="B3009" s="3" t="s">
        <v>72</v>
      </c>
      <c r="C3009" s="3" t="s">
        <v>4841</v>
      </c>
      <c r="D3009" s="3" t="s">
        <v>4782</v>
      </c>
      <c r="E3009" s="4" t="s">
        <v>47</v>
      </c>
      <c r="F3009" s="3" t="s">
        <v>32</v>
      </c>
      <c r="G3009" s="3" t="s">
        <v>377</v>
      </c>
      <c r="H3009" s="3" t="s">
        <v>34</v>
      </c>
      <c r="I3009" s="3" t="s">
        <v>77</v>
      </c>
      <c r="J3009" s="3" t="s">
        <v>36</v>
      </c>
      <c r="K3009" s="3" t="s">
        <v>61</v>
      </c>
      <c r="L3009" s="5">
        <v>6.25</v>
      </c>
      <c r="M3009" s="4">
        <v>41</v>
      </c>
      <c r="N3009" s="5">
        <v>91.949999925</v>
      </c>
      <c r="O3009" s="5">
        <v>2.242682925</v>
      </c>
      <c r="P3009" s="4">
        <v>493</v>
      </c>
      <c r="Q3009" s="6">
        <v>8.3164300202839794</v>
      </c>
      <c r="R3009" s="7">
        <v>1.4385395537525401</v>
      </c>
      <c r="S3009" s="6">
        <v>0</v>
      </c>
      <c r="T3009" s="5">
        <v>0</v>
      </c>
      <c r="U3009" s="5">
        <v>0</v>
      </c>
      <c r="V3009" s="5">
        <f t="shared" si="240"/>
        <v>91.949999925</v>
      </c>
      <c r="W3009" s="5">
        <f t="shared" si="236"/>
        <v>-91.949999925</v>
      </c>
      <c r="X3009" s="8">
        <f t="shared" si="237"/>
        <v>-1</v>
      </c>
      <c r="Y3009" s="4">
        <v>0</v>
      </c>
      <c r="Z3009" s="9" t="str">
        <f t="shared" si="238"/>
        <v>NA</v>
      </c>
      <c r="AA3009" s="10">
        <f t="shared" si="239"/>
        <v>0</v>
      </c>
    </row>
    <row r="3010" spans="1:27" x14ac:dyDescent="0.55000000000000004">
      <c r="A3010" s="3" t="s">
        <v>71</v>
      </c>
      <c r="B3010" s="3" t="s">
        <v>72</v>
      </c>
      <c r="C3010" s="3" t="s">
        <v>4842</v>
      </c>
      <c r="D3010" s="3" t="s">
        <v>3399</v>
      </c>
      <c r="E3010" s="4" t="s">
        <v>47</v>
      </c>
      <c r="F3010" s="3" t="s">
        <v>173</v>
      </c>
      <c r="G3010" s="3" t="s">
        <v>206</v>
      </c>
      <c r="H3010" s="3" t="s">
        <v>34</v>
      </c>
      <c r="I3010" s="3" t="s">
        <v>77</v>
      </c>
      <c r="J3010" s="3" t="s">
        <v>36</v>
      </c>
      <c r="K3010" s="3" t="s">
        <v>42</v>
      </c>
      <c r="L3010" s="5">
        <v>6.25</v>
      </c>
      <c r="M3010" s="4">
        <v>30</v>
      </c>
      <c r="N3010" s="5">
        <v>92.762499750000003</v>
      </c>
      <c r="O3010" s="5">
        <v>3.0920833249999999</v>
      </c>
      <c r="P3010" s="4">
        <v>2120</v>
      </c>
      <c r="Q3010" s="6">
        <v>1.4150943396226401</v>
      </c>
      <c r="R3010" s="7">
        <v>1.7580660377358499</v>
      </c>
      <c r="S3010" s="6">
        <v>0</v>
      </c>
      <c r="T3010" s="5">
        <v>0</v>
      </c>
      <c r="U3010" s="5">
        <v>0</v>
      </c>
      <c r="V3010" s="5">
        <f t="shared" si="240"/>
        <v>92.762499750000003</v>
      </c>
      <c r="W3010" s="5">
        <f t="shared" ref="W3010:W3073" si="241">U3010-V3010</f>
        <v>-92.762499750000003</v>
      </c>
      <c r="X3010" s="8">
        <f t="shared" ref="X3010:X3073" si="242">IF(V3010=0,0,(U3010-V3010)/V3010)</f>
        <v>-1</v>
      </c>
      <c r="Y3010" s="4">
        <v>0</v>
      </c>
      <c r="Z3010" s="9" t="str">
        <f t="shared" ref="Z3010:Z3073" si="243">IF(Y3010=0,"NA",U3010/Y3010)</f>
        <v>NA</v>
      </c>
      <c r="AA3010" s="10">
        <f t="shared" ref="AA3010:AA3073" si="244">(Q3010/100*S3010/100)</f>
        <v>0</v>
      </c>
    </row>
    <row r="3011" spans="1:27" x14ac:dyDescent="0.55000000000000004">
      <c r="A3011" s="3" t="s">
        <v>71</v>
      </c>
      <c r="B3011" s="3" t="s">
        <v>72</v>
      </c>
      <c r="C3011" s="3" t="s">
        <v>4843</v>
      </c>
      <c r="D3011" s="3" t="s">
        <v>4222</v>
      </c>
      <c r="E3011" s="4" t="s">
        <v>47</v>
      </c>
      <c r="F3011" s="3" t="s">
        <v>173</v>
      </c>
      <c r="G3011" s="3" t="s">
        <v>545</v>
      </c>
      <c r="H3011" s="3" t="s">
        <v>34</v>
      </c>
      <c r="I3011" s="3" t="s">
        <v>77</v>
      </c>
      <c r="J3011" s="3" t="s">
        <v>36</v>
      </c>
      <c r="K3011" s="3" t="s">
        <v>42</v>
      </c>
      <c r="L3011" s="5">
        <v>6.25</v>
      </c>
      <c r="M3011" s="4">
        <v>29</v>
      </c>
      <c r="N3011" s="5">
        <v>95.98749983750001</v>
      </c>
      <c r="O3011" s="5">
        <v>3.3099137875000002</v>
      </c>
      <c r="P3011" s="4">
        <v>2316</v>
      </c>
      <c r="Q3011" s="6">
        <v>1.2521588946459401</v>
      </c>
      <c r="R3011" s="7">
        <v>1.80038860103627</v>
      </c>
      <c r="S3011" s="6">
        <v>0</v>
      </c>
      <c r="T3011" s="5">
        <v>0</v>
      </c>
      <c r="U3011" s="5">
        <v>0</v>
      </c>
      <c r="V3011" s="5">
        <f t="shared" ref="V3011:V3074" si="245">N3011</f>
        <v>95.98749983750001</v>
      </c>
      <c r="W3011" s="5">
        <f t="shared" si="241"/>
        <v>-95.98749983750001</v>
      </c>
      <c r="X3011" s="8">
        <f t="shared" si="242"/>
        <v>-1</v>
      </c>
      <c r="Y3011" s="4">
        <v>0</v>
      </c>
      <c r="Z3011" s="9" t="str">
        <f t="shared" si="243"/>
        <v>NA</v>
      </c>
      <c r="AA3011" s="10">
        <f t="shared" si="244"/>
        <v>0</v>
      </c>
    </row>
    <row r="3012" spans="1:27" x14ac:dyDescent="0.55000000000000004">
      <c r="A3012" s="3" t="s">
        <v>71</v>
      </c>
      <c r="B3012" s="3" t="s">
        <v>72</v>
      </c>
      <c r="C3012" s="3" t="s">
        <v>4844</v>
      </c>
      <c r="D3012" s="3" t="s">
        <v>255</v>
      </c>
      <c r="E3012" s="4" t="s">
        <v>47</v>
      </c>
      <c r="F3012" s="3" t="s">
        <v>104</v>
      </c>
      <c r="G3012" s="3" t="s">
        <v>232</v>
      </c>
      <c r="H3012" s="3" t="s">
        <v>34</v>
      </c>
      <c r="I3012" s="3" t="s">
        <v>77</v>
      </c>
      <c r="J3012" s="3" t="s">
        <v>36</v>
      </c>
      <c r="K3012" s="3" t="s">
        <v>37</v>
      </c>
      <c r="L3012" s="5">
        <v>6.25</v>
      </c>
      <c r="M3012" s="4">
        <v>48</v>
      </c>
      <c r="N3012" s="5">
        <v>96.687499799999998</v>
      </c>
      <c r="O3012" s="5">
        <v>2.0143229125</v>
      </c>
      <c r="P3012" s="4">
        <v>842</v>
      </c>
      <c r="Q3012" s="6">
        <v>5.7007125890736301</v>
      </c>
      <c r="R3012" s="7">
        <v>1.32643705463183</v>
      </c>
      <c r="S3012" s="6">
        <v>0</v>
      </c>
      <c r="T3012" s="5">
        <v>0</v>
      </c>
      <c r="U3012" s="5">
        <v>0</v>
      </c>
      <c r="V3012" s="5">
        <f t="shared" si="245"/>
        <v>96.687499799999998</v>
      </c>
      <c r="W3012" s="5">
        <f t="shared" si="241"/>
        <v>-96.687499799999998</v>
      </c>
      <c r="X3012" s="8">
        <f t="shared" si="242"/>
        <v>-1</v>
      </c>
      <c r="Y3012" s="4">
        <v>0</v>
      </c>
      <c r="Z3012" s="9" t="str">
        <f t="shared" si="243"/>
        <v>NA</v>
      </c>
      <c r="AA3012" s="10">
        <f t="shared" si="244"/>
        <v>0</v>
      </c>
    </row>
    <row r="3013" spans="1:27" x14ac:dyDescent="0.55000000000000004">
      <c r="A3013" s="3" t="s">
        <v>71</v>
      </c>
      <c r="B3013" s="3" t="s">
        <v>72</v>
      </c>
      <c r="C3013" s="3" t="s">
        <v>4845</v>
      </c>
      <c r="D3013" s="3" t="s">
        <v>193</v>
      </c>
      <c r="E3013" s="4" t="s">
        <v>47</v>
      </c>
      <c r="F3013" s="3" t="s">
        <v>133</v>
      </c>
      <c r="G3013" s="3" t="s">
        <v>134</v>
      </c>
      <c r="H3013" s="3" t="s">
        <v>34</v>
      </c>
      <c r="I3013" s="3" t="s">
        <v>77</v>
      </c>
      <c r="J3013" s="3" t="s">
        <v>36</v>
      </c>
      <c r="K3013" s="3" t="s">
        <v>42</v>
      </c>
      <c r="L3013" s="5">
        <v>6.25</v>
      </c>
      <c r="M3013" s="4">
        <v>41</v>
      </c>
      <c r="N3013" s="5">
        <v>96.999999650000007</v>
      </c>
      <c r="O3013" s="5">
        <v>2.36585365</v>
      </c>
      <c r="P3013" s="4">
        <v>693</v>
      </c>
      <c r="Q3013" s="6">
        <v>5.9163059163059204</v>
      </c>
      <c r="R3013" s="7">
        <v>2.3341991341991299</v>
      </c>
      <c r="S3013" s="6">
        <v>0</v>
      </c>
      <c r="T3013" s="5">
        <v>0</v>
      </c>
      <c r="U3013" s="5">
        <v>0</v>
      </c>
      <c r="V3013" s="5">
        <f t="shared" si="245"/>
        <v>96.999999650000007</v>
      </c>
      <c r="W3013" s="5">
        <f t="shared" si="241"/>
        <v>-96.999999650000007</v>
      </c>
      <c r="X3013" s="8">
        <f t="shared" si="242"/>
        <v>-1</v>
      </c>
      <c r="Y3013" s="4">
        <v>0</v>
      </c>
      <c r="Z3013" s="9" t="str">
        <f t="shared" si="243"/>
        <v>NA</v>
      </c>
      <c r="AA3013" s="10">
        <f t="shared" si="244"/>
        <v>0</v>
      </c>
    </row>
    <row r="3014" spans="1:27" x14ac:dyDescent="0.55000000000000004">
      <c r="A3014" s="3" t="s">
        <v>71</v>
      </c>
      <c r="B3014" s="3" t="s">
        <v>72</v>
      </c>
      <c r="C3014" s="3" t="s">
        <v>4846</v>
      </c>
      <c r="D3014" s="3" t="s">
        <v>132</v>
      </c>
      <c r="E3014" s="4" t="s">
        <v>47</v>
      </c>
      <c r="F3014" s="3" t="s">
        <v>104</v>
      </c>
      <c r="G3014" s="3" t="s">
        <v>232</v>
      </c>
      <c r="H3014" s="3" t="s">
        <v>34</v>
      </c>
      <c r="I3014" s="3" t="s">
        <v>77</v>
      </c>
      <c r="J3014" s="3" t="s">
        <v>36</v>
      </c>
      <c r="K3014" s="3" t="s">
        <v>37</v>
      </c>
      <c r="L3014" s="5">
        <v>6.25</v>
      </c>
      <c r="M3014" s="4">
        <v>27</v>
      </c>
      <c r="N3014" s="5">
        <v>100.02499987499999</v>
      </c>
      <c r="O3014" s="5">
        <v>3.7046296249999999</v>
      </c>
      <c r="P3014" s="4">
        <v>170</v>
      </c>
      <c r="Q3014" s="6">
        <v>15.882352941176499</v>
      </c>
      <c r="R3014" s="7">
        <v>1.62805882352941</v>
      </c>
      <c r="S3014" s="6">
        <v>0</v>
      </c>
      <c r="T3014" s="5">
        <v>0</v>
      </c>
      <c r="U3014" s="5">
        <v>0</v>
      </c>
      <c r="V3014" s="5">
        <f t="shared" si="245"/>
        <v>100.02499987499999</v>
      </c>
      <c r="W3014" s="5">
        <f t="shared" si="241"/>
        <v>-100.02499987499999</v>
      </c>
      <c r="X3014" s="8">
        <f t="shared" si="242"/>
        <v>-1</v>
      </c>
      <c r="Y3014" s="4">
        <v>0</v>
      </c>
      <c r="Z3014" s="9" t="str">
        <f t="shared" si="243"/>
        <v>NA</v>
      </c>
      <c r="AA3014" s="10">
        <f t="shared" si="244"/>
        <v>0</v>
      </c>
    </row>
    <row r="3015" spans="1:27" x14ac:dyDescent="0.55000000000000004">
      <c r="A3015" s="3" t="s">
        <v>71</v>
      </c>
      <c r="B3015" s="3" t="s">
        <v>72</v>
      </c>
      <c r="C3015" s="3" t="s">
        <v>4847</v>
      </c>
      <c r="D3015" s="3" t="s">
        <v>3208</v>
      </c>
      <c r="E3015" s="4" t="s">
        <v>47</v>
      </c>
      <c r="F3015" s="3" t="s">
        <v>32</v>
      </c>
      <c r="G3015" s="3" t="s">
        <v>377</v>
      </c>
      <c r="H3015" s="3" t="s">
        <v>34</v>
      </c>
      <c r="I3015" s="3" t="s">
        <v>77</v>
      </c>
      <c r="J3015" s="3" t="s">
        <v>36</v>
      </c>
      <c r="K3015" s="3" t="s">
        <v>61</v>
      </c>
      <c r="L3015" s="5">
        <v>6.25</v>
      </c>
      <c r="M3015" s="4">
        <v>45</v>
      </c>
      <c r="N3015" s="5">
        <v>101.174999625</v>
      </c>
      <c r="O3015" s="5">
        <v>2.2483333249999999</v>
      </c>
      <c r="P3015" s="4">
        <v>2395</v>
      </c>
      <c r="Q3015" s="6">
        <v>1.87891440501044</v>
      </c>
      <c r="R3015" s="7">
        <v>1.5578288100208799</v>
      </c>
      <c r="S3015" s="6">
        <v>0</v>
      </c>
      <c r="T3015" s="5">
        <v>0</v>
      </c>
      <c r="U3015" s="5">
        <v>0</v>
      </c>
      <c r="V3015" s="5">
        <f t="shared" si="245"/>
        <v>101.174999625</v>
      </c>
      <c r="W3015" s="5">
        <f t="shared" si="241"/>
        <v>-101.174999625</v>
      </c>
      <c r="X3015" s="8">
        <f t="shared" si="242"/>
        <v>-1</v>
      </c>
      <c r="Y3015" s="4">
        <v>0</v>
      </c>
      <c r="Z3015" s="9" t="str">
        <f t="shared" si="243"/>
        <v>NA</v>
      </c>
      <c r="AA3015" s="10">
        <f t="shared" si="244"/>
        <v>0</v>
      </c>
    </row>
    <row r="3016" spans="1:27" x14ac:dyDescent="0.55000000000000004">
      <c r="A3016" s="3" t="s">
        <v>71</v>
      </c>
      <c r="B3016" s="3" t="s">
        <v>72</v>
      </c>
      <c r="C3016" s="3" t="s">
        <v>4848</v>
      </c>
      <c r="D3016" s="3" t="s">
        <v>4849</v>
      </c>
      <c r="E3016" s="4" t="s">
        <v>47</v>
      </c>
      <c r="F3016" s="3" t="s">
        <v>173</v>
      </c>
      <c r="G3016" s="3" t="s">
        <v>4850</v>
      </c>
      <c r="H3016" s="3" t="s">
        <v>34</v>
      </c>
      <c r="I3016" s="3" t="s">
        <v>77</v>
      </c>
      <c r="J3016" s="3" t="s">
        <v>36</v>
      </c>
      <c r="K3016" s="3" t="s">
        <v>42</v>
      </c>
      <c r="L3016" s="5">
        <v>6.25</v>
      </c>
      <c r="M3016" s="4">
        <v>33</v>
      </c>
      <c r="N3016" s="5">
        <v>101.287499775</v>
      </c>
      <c r="O3016" s="5">
        <v>3.0693181749999998</v>
      </c>
      <c r="P3016" s="4">
        <v>827</v>
      </c>
      <c r="Q3016" s="6">
        <v>3.9903264812575601</v>
      </c>
      <c r="R3016" s="7">
        <v>1.1380894800483701</v>
      </c>
      <c r="S3016" s="6">
        <v>0</v>
      </c>
      <c r="T3016" s="5">
        <v>0</v>
      </c>
      <c r="U3016" s="5">
        <v>0</v>
      </c>
      <c r="V3016" s="5">
        <f t="shared" si="245"/>
        <v>101.287499775</v>
      </c>
      <c r="W3016" s="5">
        <f t="shared" si="241"/>
        <v>-101.287499775</v>
      </c>
      <c r="X3016" s="8">
        <f t="shared" si="242"/>
        <v>-1</v>
      </c>
      <c r="Y3016" s="4">
        <v>0</v>
      </c>
      <c r="Z3016" s="9" t="str">
        <f t="shared" si="243"/>
        <v>NA</v>
      </c>
      <c r="AA3016" s="10">
        <f t="shared" si="244"/>
        <v>0</v>
      </c>
    </row>
    <row r="3017" spans="1:27" x14ac:dyDescent="0.55000000000000004">
      <c r="A3017" s="3" t="s">
        <v>71</v>
      </c>
      <c r="B3017" s="3" t="s">
        <v>72</v>
      </c>
      <c r="C3017" s="3" t="s">
        <v>4851</v>
      </c>
      <c r="D3017" s="3" t="s">
        <v>4852</v>
      </c>
      <c r="E3017" s="4" t="s">
        <v>47</v>
      </c>
      <c r="F3017" s="3" t="s">
        <v>3625</v>
      </c>
      <c r="G3017" s="3" t="s">
        <v>3738</v>
      </c>
      <c r="H3017" s="3" t="s">
        <v>34</v>
      </c>
      <c r="I3017" s="3" t="s">
        <v>77</v>
      </c>
      <c r="J3017" s="3" t="s">
        <v>36</v>
      </c>
      <c r="K3017" s="3" t="s">
        <v>42</v>
      </c>
      <c r="L3017" s="5">
        <v>6.25</v>
      </c>
      <c r="M3017" s="4">
        <v>44</v>
      </c>
      <c r="N3017" s="5">
        <v>102.14999960000002</v>
      </c>
      <c r="O3017" s="5">
        <v>2.3215909000000003</v>
      </c>
      <c r="P3017" s="4">
        <v>2004</v>
      </c>
      <c r="Q3017" s="6">
        <v>2.19560878243513</v>
      </c>
      <c r="R3017" s="7">
        <v>1.2506487025948101</v>
      </c>
      <c r="S3017" s="6">
        <v>0</v>
      </c>
      <c r="T3017" s="5">
        <v>0</v>
      </c>
      <c r="U3017" s="5">
        <v>0</v>
      </c>
      <c r="V3017" s="5">
        <f t="shared" si="245"/>
        <v>102.14999960000002</v>
      </c>
      <c r="W3017" s="5">
        <f t="shared" si="241"/>
        <v>-102.14999960000002</v>
      </c>
      <c r="X3017" s="8">
        <f t="shared" si="242"/>
        <v>-1</v>
      </c>
      <c r="Y3017" s="4">
        <v>0</v>
      </c>
      <c r="Z3017" s="9" t="str">
        <f t="shared" si="243"/>
        <v>NA</v>
      </c>
      <c r="AA3017" s="10">
        <f t="shared" si="244"/>
        <v>0</v>
      </c>
    </row>
    <row r="3018" spans="1:27" x14ac:dyDescent="0.55000000000000004">
      <c r="A3018" s="3" t="s">
        <v>71</v>
      </c>
      <c r="B3018" s="3" t="s">
        <v>72</v>
      </c>
      <c r="C3018" s="3" t="s">
        <v>4853</v>
      </c>
      <c r="D3018" s="3" t="s">
        <v>3181</v>
      </c>
      <c r="E3018" s="4" t="s">
        <v>47</v>
      </c>
      <c r="F3018" s="3" t="s">
        <v>173</v>
      </c>
      <c r="G3018" s="3" t="s">
        <v>3607</v>
      </c>
      <c r="H3018" s="3" t="s">
        <v>34</v>
      </c>
      <c r="I3018" s="3" t="s">
        <v>77</v>
      </c>
      <c r="J3018" s="3" t="s">
        <v>36</v>
      </c>
      <c r="K3018" s="3" t="s">
        <v>42</v>
      </c>
      <c r="L3018" s="5">
        <v>6.25</v>
      </c>
      <c r="M3018" s="4">
        <v>43</v>
      </c>
      <c r="N3018" s="5">
        <v>103.27499952499998</v>
      </c>
      <c r="O3018" s="5">
        <v>2.4017441749999997</v>
      </c>
      <c r="P3018" s="4">
        <v>2457</v>
      </c>
      <c r="Q3018" s="6">
        <v>1.75010175010175</v>
      </c>
      <c r="R3018" s="7">
        <v>1.68966218966219</v>
      </c>
      <c r="S3018" s="6">
        <v>0</v>
      </c>
      <c r="T3018" s="5">
        <v>0</v>
      </c>
      <c r="U3018" s="5">
        <v>0</v>
      </c>
      <c r="V3018" s="5">
        <f t="shared" si="245"/>
        <v>103.27499952499998</v>
      </c>
      <c r="W3018" s="5">
        <f t="shared" si="241"/>
        <v>-103.27499952499998</v>
      </c>
      <c r="X3018" s="8">
        <f t="shared" si="242"/>
        <v>-1</v>
      </c>
      <c r="Y3018" s="4">
        <v>0</v>
      </c>
      <c r="Z3018" s="9" t="str">
        <f t="shared" si="243"/>
        <v>NA</v>
      </c>
      <c r="AA3018" s="10">
        <f t="shared" si="244"/>
        <v>0</v>
      </c>
    </row>
    <row r="3019" spans="1:27" x14ac:dyDescent="0.55000000000000004">
      <c r="A3019" s="3" t="s">
        <v>71</v>
      </c>
      <c r="B3019" s="3" t="s">
        <v>72</v>
      </c>
      <c r="C3019" s="3" t="s">
        <v>4854</v>
      </c>
      <c r="D3019" s="3" t="s">
        <v>785</v>
      </c>
      <c r="E3019" s="4" t="s">
        <v>47</v>
      </c>
      <c r="F3019" s="3" t="s">
        <v>133</v>
      </c>
      <c r="G3019" s="3" t="s">
        <v>3313</v>
      </c>
      <c r="H3019" s="3" t="s">
        <v>34</v>
      </c>
      <c r="I3019" s="3" t="s">
        <v>77</v>
      </c>
      <c r="J3019" s="3" t="s">
        <v>36</v>
      </c>
      <c r="K3019" s="3" t="s">
        <v>42</v>
      </c>
      <c r="L3019" s="5">
        <v>6.25</v>
      </c>
      <c r="M3019" s="4">
        <v>29</v>
      </c>
      <c r="N3019" s="5">
        <v>104.0874999875</v>
      </c>
      <c r="O3019" s="5">
        <v>3.5892241375</v>
      </c>
      <c r="P3019" s="4">
        <v>1594</v>
      </c>
      <c r="Q3019" s="6">
        <v>1.81932245922208</v>
      </c>
      <c r="R3019" s="7">
        <v>1.3544353826850699</v>
      </c>
      <c r="S3019" s="6">
        <v>0</v>
      </c>
      <c r="T3019" s="5">
        <v>0</v>
      </c>
      <c r="U3019" s="5">
        <v>0</v>
      </c>
      <c r="V3019" s="5">
        <f t="shared" si="245"/>
        <v>104.0874999875</v>
      </c>
      <c r="W3019" s="5">
        <f t="shared" si="241"/>
        <v>-104.0874999875</v>
      </c>
      <c r="X3019" s="8">
        <f t="shared" si="242"/>
        <v>-1</v>
      </c>
      <c r="Y3019" s="4">
        <v>0</v>
      </c>
      <c r="Z3019" s="9" t="str">
        <f t="shared" si="243"/>
        <v>NA</v>
      </c>
      <c r="AA3019" s="10">
        <f t="shared" si="244"/>
        <v>0</v>
      </c>
    </row>
    <row r="3020" spans="1:27" x14ac:dyDescent="0.55000000000000004">
      <c r="A3020" s="3" t="s">
        <v>71</v>
      </c>
      <c r="B3020" s="3" t="s">
        <v>72</v>
      </c>
      <c r="C3020" s="3" t="s">
        <v>4855</v>
      </c>
      <c r="D3020" s="3" t="s">
        <v>136</v>
      </c>
      <c r="E3020" s="4" t="s">
        <v>47</v>
      </c>
      <c r="F3020" s="3" t="s">
        <v>75</v>
      </c>
      <c r="G3020" s="3" t="s">
        <v>76</v>
      </c>
      <c r="H3020" s="3" t="s">
        <v>34</v>
      </c>
      <c r="I3020" s="3" t="s">
        <v>77</v>
      </c>
      <c r="J3020" s="3" t="s">
        <v>36</v>
      </c>
      <c r="K3020" s="3" t="s">
        <v>42</v>
      </c>
      <c r="L3020" s="5">
        <v>6.25</v>
      </c>
      <c r="M3020" s="4">
        <v>49</v>
      </c>
      <c r="N3020" s="5">
        <v>107.04999987499998</v>
      </c>
      <c r="O3020" s="5">
        <v>2.1846938749999998</v>
      </c>
      <c r="P3020" s="4">
        <v>305</v>
      </c>
      <c r="Q3020" s="6">
        <v>16.065573770491799</v>
      </c>
      <c r="R3020" s="7">
        <v>1.12616393442623</v>
      </c>
      <c r="S3020" s="6">
        <v>0</v>
      </c>
      <c r="T3020" s="5">
        <v>0</v>
      </c>
      <c r="U3020" s="5">
        <v>0</v>
      </c>
      <c r="V3020" s="5">
        <f t="shared" si="245"/>
        <v>107.04999987499998</v>
      </c>
      <c r="W3020" s="5">
        <f t="shared" si="241"/>
        <v>-107.04999987499998</v>
      </c>
      <c r="X3020" s="8">
        <f t="shared" si="242"/>
        <v>-1</v>
      </c>
      <c r="Y3020" s="4">
        <v>0</v>
      </c>
      <c r="Z3020" s="9" t="str">
        <f t="shared" si="243"/>
        <v>NA</v>
      </c>
      <c r="AA3020" s="10">
        <f t="shared" si="244"/>
        <v>0</v>
      </c>
    </row>
    <row r="3021" spans="1:27" x14ac:dyDescent="0.55000000000000004">
      <c r="A3021" s="3" t="s">
        <v>71</v>
      </c>
      <c r="B3021" s="3" t="s">
        <v>72</v>
      </c>
      <c r="C3021" s="3" t="s">
        <v>4856</v>
      </c>
      <c r="D3021" s="3" t="s">
        <v>2983</v>
      </c>
      <c r="E3021" s="4" t="s">
        <v>47</v>
      </c>
      <c r="F3021" s="3" t="s">
        <v>173</v>
      </c>
      <c r="G3021" s="3" t="s">
        <v>3607</v>
      </c>
      <c r="H3021" s="3" t="s">
        <v>34</v>
      </c>
      <c r="I3021" s="3" t="s">
        <v>77</v>
      </c>
      <c r="J3021" s="3" t="s">
        <v>36</v>
      </c>
      <c r="K3021" s="3" t="s">
        <v>42</v>
      </c>
      <c r="L3021" s="5">
        <v>6.25</v>
      </c>
      <c r="M3021" s="4">
        <v>48</v>
      </c>
      <c r="N3021" s="5">
        <v>109.0125</v>
      </c>
      <c r="O3021" s="5">
        <v>2.2710937499999999</v>
      </c>
      <c r="P3021" s="4">
        <v>1978</v>
      </c>
      <c r="Q3021" s="6">
        <v>2.4266936299292201</v>
      </c>
      <c r="R3021" s="7">
        <v>1.5421638018200201</v>
      </c>
      <c r="S3021" s="6">
        <v>0</v>
      </c>
      <c r="T3021" s="5">
        <v>0</v>
      </c>
      <c r="U3021" s="5">
        <v>0</v>
      </c>
      <c r="V3021" s="5">
        <f t="shared" si="245"/>
        <v>109.0125</v>
      </c>
      <c r="W3021" s="5">
        <f t="shared" si="241"/>
        <v>-109.0125</v>
      </c>
      <c r="X3021" s="8">
        <f t="shared" si="242"/>
        <v>-1</v>
      </c>
      <c r="Y3021" s="4">
        <v>0</v>
      </c>
      <c r="Z3021" s="9" t="str">
        <f t="shared" si="243"/>
        <v>NA</v>
      </c>
      <c r="AA3021" s="10">
        <f t="shared" si="244"/>
        <v>0</v>
      </c>
    </row>
    <row r="3022" spans="1:27" x14ac:dyDescent="0.55000000000000004">
      <c r="A3022" s="3" t="s">
        <v>71</v>
      </c>
      <c r="B3022" s="3" t="s">
        <v>72</v>
      </c>
      <c r="C3022" s="3" t="s">
        <v>4857</v>
      </c>
      <c r="D3022" s="3" t="s">
        <v>4858</v>
      </c>
      <c r="E3022" s="4" t="s">
        <v>47</v>
      </c>
      <c r="F3022" s="3" t="s">
        <v>32</v>
      </c>
      <c r="G3022" s="3" t="s">
        <v>2833</v>
      </c>
      <c r="H3022" s="3" t="s">
        <v>34</v>
      </c>
      <c r="I3022" s="3" t="s">
        <v>77</v>
      </c>
      <c r="J3022" s="3" t="s">
        <v>36</v>
      </c>
      <c r="K3022" s="3" t="s">
        <v>61</v>
      </c>
      <c r="L3022" s="5">
        <v>6.25</v>
      </c>
      <c r="M3022" s="4">
        <v>36</v>
      </c>
      <c r="N3022" s="5">
        <v>110.27499975000001</v>
      </c>
      <c r="O3022" s="5">
        <v>3.0631944375</v>
      </c>
      <c r="P3022" s="4">
        <v>547</v>
      </c>
      <c r="Q3022" s="6">
        <v>6.5813528336380296</v>
      </c>
      <c r="R3022" s="7">
        <v>1.8255941499085899</v>
      </c>
      <c r="S3022" s="6">
        <v>0</v>
      </c>
      <c r="T3022" s="5">
        <v>0</v>
      </c>
      <c r="U3022" s="5">
        <v>0</v>
      </c>
      <c r="V3022" s="5">
        <f t="shared" si="245"/>
        <v>110.27499975000001</v>
      </c>
      <c r="W3022" s="5">
        <f t="shared" si="241"/>
        <v>-110.27499975000001</v>
      </c>
      <c r="X3022" s="8">
        <f t="shared" si="242"/>
        <v>-1</v>
      </c>
      <c r="Y3022" s="4">
        <v>0</v>
      </c>
      <c r="Z3022" s="9" t="str">
        <f t="shared" si="243"/>
        <v>NA</v>
      </c>
      <c r="AA3022" s="10">
        <f t="shared" si="244"/>
        <v>0</v>
      </c>
    </row>
    <row r="3023" spans="1:27" x14ac:dyDescent="0.55000000000000004">
      <c r="A3023" s="3" t="s">
        <v>71</v>
      </c>
      <c r="B3023" s="3" t="s">
        <v>72</v>
      </c>
      <c r="C3023" s="3" t="s">
        <v>4859</v>
      </c>
      <c r="D3023" s="3" t="s">
        <v>3275</v>
      </c>
      <c r="E3023" s="4" t="s">
        <v>47</v>
      </c>
      <c r="F3023" s="3" t="s">
        <v>173</v>
      </c>
      <c r="G3023" s="3" t="s">
        <v>206</v>
      </c>
      <c r="H3023" s="3" t="s">
        <v>34</v>
      </c>
      <c r="I3023" s="3" t="s">
        <v>77</v>
      </c>
      <c r="J3023" s="3" t="s">
        <v>36</v>
      </c>
      <c r="K3023" s="3" t="s">
        <v>42</v>
      </c>
      <c r="L3023" s="5">
        <v>6.25</v>
      </c>
      <c r="M3023" s="4">
        <v>46</v>
      </c>
      <c r="N3023" s="5">
        <v>110.84999959999999</v>
      </c>
      <c r="O3023" s="5">
        <v>2.4097825999999998</v>
      </c>
      <c r="P3023" s="4">
        <v>2338</v>
      </c>
      <c r="Q3023" s="6">
        <v>1.9674935842600501</v>
      </c>
      <c r="R3023" s="7">
        <v>2.5153122326775001</v>
      </c>
      <c r="S3023" s="6">
        <v>0</v>
      </c>
      <c r="T3023" s="5">
        <v>0</v>
      </c>
      <c r="U3023" s="5">
        <v>0</v>
      </c>
      <c r="V3023" s="5">
        <f t="shared" si="245"/>
        <v>110.84999959999999</v>
      </c>
      <c r="W3023" s="5">
        <f t="shared" si="241"/>
        <v>-110.84999959999999</v>
      </c>
      <c r="X3023" s="8">
        <f t="shared" si="242"/>
        <v>-1</v>
      </c>
      <c r="Y3023" s="4">
        <v>0</v>
      </c>
      <c r="Z3023" s="9" t="str">
        <f t="shared" si="243"/>
        <v>NA</v>
      </c>
      <c r="AA3023" s="10">
        <f t="shared" si="244"/>
        <v>0</v>
      </c>
    </row>
    <row r="3024" spans="1:27" x14ac:dyDescent="0.55000000000000004">
      <c r="A3024" s="3" t="s">
        <v>71</v>
      </c>
      <c r="B3024" s="3" t="s">
        <v>72</v>
      </c>
      <c r="C3024" s="3" t="s">
        <v>4860</v>
      </c>
      <c r="D3024" s="3" t="s">
        <v>4723</v>
      </c>
      <c r="E3024" s="4" t="s">
        <v>47</v>
      </c>
      <c r="F3024" s="3" t="s">
        <v>173</v>
      </c>
      <c r="G3024" s="3" t="s">
        <v>188</v>
      </c>
      <c r="H3024" s="3" t="s">
        <v>34</v>
      </c>
      <c r="I3024" s="3" t="s">
        <v>77</v>
      </c>
      <c r="J3024" s="3" t="s">
        <v>36</v>
      </c>
      <c r="K3024" s="3" t="s">
        <v>42</v>
      </c>
      <c r="L3024" s="5">
        <v>6.25</v>
      </c>
      <c r="M3024" s="4">
        <v>45</v>
      </c>
      <c r="N3024" s="5">
        <v>111.2124999375</v>
      </c>
      <c r="O3024" s="5">
        <v>2.4713888874999999</v>
      </c>
      <c r="P3024" s="4">
        <v>1168</v>
      </c>
      <c r="Q3024" s="6">
        <v>3.8527397260274001</v>
      </c>
      <c r="R3024" s="7">
        <v>1.8367294520547901</v>
      </c>
      <c r="S3024" s="6">
        <v>0</v>
      </c>
      <c r="T3024" s="5">
        <v>0</v>
      </c>
      <c r="U3024" s="5">
        <v>0</v>
      </c>
      <c r="V3024" s="5">
        <f t="shared" si="245"/>
        <v>111.2124999375</v>
      </c>
      <c r="W3024" s="5">
        <f t="shared" si="241"/>
        <v>-111.2124999375</v>
      </c>
      <c r="X3024" s="8">
        <f t="shared" si="242"/>
        <v>-1</v>
      </c>
      <c r="Y3024" s="4">
        <v>0</v>
      </c>
      <c r="Z3024" s="9" t="str">
        <f t="shared" si="243"/>
        <v>NA</v>
      </c>
      <c r="AA3024" s="10">
        <f t="shared" si="244"/>
        <v>0</v>
      </c>
    </row>
    <row r="3025" spans="1:27" x14ac:dyDescent="0.55000000000000004">
      <c r="A3025" s="3" t="s">
        <v>71</v>
      </c>
      <c r="B3025" s="3" t="s">
        <v>72</v>
      </c>
      <c r="C3025" s="3" t="s">
        <v>4861</v>
      </c>
      <c r="D3025" s="3" t="s">
        <v>4695</v>
      </c>
      <c r="E3025" s="4" t="s">
        <v>47</v>
      </c>
      <c r="F3025" s="3" t="s">
        <v>173</v>
      </c>
      <c r="G3025" s="3" t="s">
        <v>385</v>
      </c>
      <c r="H3025" s="3" t="s">
        <v>34</v>
      </c>
      <c r="I3025" s="3" t="s">
        <v>77</v>
      </c>
      <c r="J3025" s="3" t="s">
        <v>36</v>
      </c>
      <c r="K3025" s="3" t="s">
        <v>42</v>
      </c>
      <c r="L3025" s="5">
        <v>6.25</v>
      </c>
      <c r="M3025" s="4">
        <v>70</v>
      </c>
      <c r="N3025" s="5">
        <v>117.14999975000001</v>
      </c>
      <c r="O3025" s="5">
        <v>1.673571425</v>
      </c>
      <c r="P3025" s="4">
        <v>727</v>
      </c>
      <c r="Q3025" s="6">
        <v>9.6286107290233804</v>
      </c>
      <c r="R3025" s="7">
        <v>2.3470426409903702</v>
      </c>
      <c r="S3025" s="6">
        <v>0</v>
      </c>
      <c r="T3025" s="5">
        <v>0</v>
      </c>
      <c r="U3025" s="5">
        <v>0</v>
      </c>
      <c r="V3025" s="5">
        <f t="shared" si="245"/>
        <v>117.14999975000001</v>
      </c>
      <c r="W3025" s="5">
        <f t="shared" si="241"/>
        <v>-117.14999975000001</v>
      </c>
      <c r="X3025" s="8">
        <f t="shared" si="242"/>
        <v>-1</v>
      </c>
      <c r="Y3025" s="4">
        <v>0</v>
      </c>
      <c r="Z3025" s="9" t="str">
        <f t="shared" si="243"/>
        <v>NA</v>
      </c>
      <c r="AA3025" s="10">
        <f t="shared" si="244"/>
        <v>0</v>
      </c>
    </row>
    <row r="3026" spans="1:27" x14ac:dyDescent="0.55000000000000004">
      <c r="A3026" s="3" t="s">
        <v>71</v>
      </c>
      <c r="B3026" s="3" t="s">
        <v>72</v>
      </c>
      <c r="C3026" s="3" t="s">
        <v>4862</v>
      </c>
      <c r="D3026" s="3" t="s">
        <v>2583</v>
      </c>
      <c r="E3026" s="4" t="s">
        <v>47</v>
      </c>
      <c r="F3026" s="3" t="s">
        <v>104</v>
      </c>
      <c r="G3026" s="3" t="s">
        <v>105</v>
      </c>
      <c r="H3026" s="3" t="s">
        <v>34</v>
      </c>
      <c r="I3026" s="3" t="s">
        <v>77</v>
      </c>
      <c r="J3026" s="3" t="s">
        <v>36</v>
      </c>
      <c r="K3026" s="3" t="s">
        <v>37</v>
      </c>
      <c r="L3026" s="5">
        <v>6.25</v>
      </c>
      <c r="M3026" s="4">
        <v>35</v>
      </c>
      <c r="N3026" s="5">
        <v>118.61249968749999</v>
      </c>
      <c r="O3026" s="5">
        <v>3.3889285624999999</v>
      </c>
      <c r="P3026" s="4">
        <v>293</v>
      </c>
      <c r="Q3026" s="6">
        <v>11.945392491467601</v>
      </c>
      <c r="R3026" s="7">
        <v>1.5138907849829399</v>
      </c>
      <c r="S3026" s="6">
        <v>0</v>
      </c>
      <c r="T3026" s="5">
        <v>0</v>
      </c>
      <c r="U3026" s="5">
        <v>0</v>
      </c>
      <c r="V3026" s="5">
        <f t="shared" si="245"/>
        <v>118.61249968749999</v>
      </c>
      <c r="W3026" s="5">
        <f t="shared" si="241"/>
        <v>-118.61249968749999</v>
      </c>
      <c r="X3026" s="8">
        <f t="shared" si="242"/>
        <v>-1</v>
      </c>
      <c r="Y3026" s="4">
        <v>0</v>
      </c>
      <c r="Z3026" s="9" t="str">
        <f t="shared" si="243"/>
        <v>NA</v>
      </c>
      <c r="AA3026" s="10">
        <f t="shared" si="244"/>
        <v>0</v>
      </c>
    </row>
    <row r="3027" spans="1:27" x14ac:dyDescent="0.55000000000000004">
      <c r="A3027" s="3" t="s">
        <v>71</v>
      </c>
      <c r="B3027" s="3" t="s">
        <v>72</v>
      </c>
      <c r="C3027" s="3" t="s">
        <v>4863</v>
      </c>
      <c r="D3027" s="3" t="s">
        <v>4864</v>
      </c>
      <c r="E3027" s="4" t="s">
        <v>47</v>
      </c>
      <c r="F3027" s="3" t="s">
        <v>173</v>
      </c>
      <c r="G3027" s="3" t="s">
        <v>2806</v>
      </c>
      <c r="H3027" s="3" t="s">
        <v>34</v>
      </c>
      <c r="I3027" s="3" t="s">
        <v>77</v>
      </c>
      <c r="J3027" s="3" t="s">
        <v>36</v>
      </c>
      <c r="K3027" s="3" t="s">
        <v>42</v>
      </c>
      <c r="L3027" s="5">
        <v>6.25</v>
      </c>
      <c r="M3027" s="4">
        <v>67</v>
      </c>
      <c r="N3027" s="5">
        <v>123.3749993</v>
      </c>
      <c r="O3027" s="5">
        <v>1.8414178999999999</v>
      </c>
      <c r="P3027" s="4">
        <v>1209</v>
      </c>
      <c r="Q3027" s="6">
        <v>5.5417700578990896</v>
      </c>
      <c r="R3027" s="7">
        <v>1.6339123242349001</v>
      </c>
      <c r="S3027" s="6">
        <v>0</v>
      </c>
      <c r="T3027" s="5">
        <v>0</v>
      </c>
      <c r="U3027" s="5">
        <v>0</v>
      </c>
      <c r="V3027" s="5">
        <f t="shared" si="245"/>
        <v>123.3749993</v>
      </c>
      <c r="W3027" s="5">
        <f t="shared" si="241"/>
        <v>-123.3749993</v>
      </c>
      <c r="X3027" s="8">
        <f t="shared" si="242"/>
        <v>-1</v>
      </c>
      <c r="Y3027" s="4">
        <v>0</v>
      </c>
      <c r="Z3027" s="9" t="str">
        <f t="shared" si="243"/>
        <v>NA</v>
      </c>
      <c r="AA3027" s="10">
        <f t="shared" si="244"/>
        <v>0</v>
      </c>
    </row>
    <row r="3028" spans="1:27" x14ac:dyDescent="0.55000000000000004">
      <c r="A3028" s="3" t="s">
        <v>71</v>
      </c>
      <c r="B3028" s="3" t="s">
        <v>72</v>
      </c>
      <c r="C3028" s="3" t="s">
        <v>4865</v>
      </c>
      <c r="D3028" s="3" t="s">
        <v>249</v>
      </c>
      <c r="E3028" s="4" t="s">
        <v>47</v>
      </c>
      <c r="F3028" s="3" t="s">
        <v>137</v>
      </c>
      <c r="G3028" s="3" t="s">
        <v>138</v>
      </c>
      <c r="H3028" s="3" t="s">
        <v>34</v>
      </c>
      <c r="I3028" s="3" t="s">
        <v>77</v>
      </c>
      <c r="J3028" s="3" t="s">
        <v>36</v>
      </c>
      <c r="K3028" s="3" t="s">
        <v>42</v>
      </c>
      <c r="L3028" s="5">
        <v>6.25</v>
      </c>
      <c r="M3028" s="4">
        <v>34</v>
      </c>
      <c r="N3028" s="5">
        <v>124.61249984999999</v>
      </c>
      <c r="O3028" s="5">
        <v>3.6650735249999999</v>
      </c>
      <c r="P3028" s="4">
        <v>852</v>
      </c>
      <c r="Q3028" s="6">
        <v>3.9906103286385002</v>
      </c>
      <c r="R3028" s="7">
        <v>1.35272300469484</v>
      </c>
      <c r="S3028" s="6">
        <v>0</v>
      </c>
      <c r="T3028" s="5">
        <v>0</v>
      </c>
      <c r="U3028" s="5">
        <v>0</v>
      </c>
      <c r="V3028" s="5">
        <f t="shared" si="245"/>
        <v>124.61249984999999</v>
      </c>
      <c r="W3028" s="5">
        <f t="shared" si="241"/>
        <v>-124.61249984999999</v>
      </c>
      <c r="X3028" s="8">
        <f t="shared" si="242"/>
        <v>-1</v>
      </c>
      <c r="Y3028" s="4">
        <v>0</v>
      </c>
      <c r="Z3028" s="9" t="str">
        <f t="shared" si="243"/>
        <v>NA</v>
      </c>
      <c r="AA3028" s="10">
        <f t="shared" si="244"/>
        <v>0</v>
      </c>
    </row>
    <row r="3029" spans="1:27" x14ac:dyDescent="0.55000000000000004">
      <c r="A3029" s="3" t="s">
        <v>71</v>
      </c>
      <c r="B3029" s="3" t="s">
        <v>72</v>
      </c>
      <c r="C3029" s="3" t="s">
        <v>4866</v>
      </c>
      <c r="D3029" s="3" t="s">
        <v>4867</v>
      </c>
      <c r="E3029" s="4" t="s">
        <v>47</v>
      </c>
      <c r="F3029" s="3" t="s">
        <v>173</v>
      </c>
      <c r="G3029" s="3" t="s">
        <v>4868</v>
      </c>
      <c r="H3029" s="3" t="s">
        <v>34</v>
      </c>
      <c r="I3029" s="3" t="s">
        <v>77</v>
      </c>
      <c r="J3029" s="3" t="s">
        <v>36</v>
      </c>
      <c r="K3029" s="3" t="s">
        <v>42</v>
      </c>
      <c r="L3029" s="5">
        <v>6.25</v>
      </c>
      <c r="M3029" s="4">
        <v>61</v>
      </c>
      <c r="N3029" s="5">
        <v>124.8874998125</v>
      </c>
      <c r="O3029" s="5">
        <v>2.0473360624999999</v>
      </c>
      <c r="P3029" s="4">
        <v>1474</v>
      </c>
      <c r="Q3029" s="6">
        <v>4.1383989145183202</v>
      </c>
      <c r="R3029" s="7">
        <v>1.0797829036635</v>
      </c>
      <c r="S3029" s="6">
        <v>0</v>
      </c>
      <c r="T3029" s="5">
        <v>0</v>
      </c>
      <c r="U3029" s="5">
        <v>0</v>
      </c>
      <c r="V3029" s="5">
        <f t="shared" si="245"/>
        <v>124.8874998125</v>
      </c>
      <c r="W3029" s="5">
        <f t="shared" si="241"/>
        <v>-124.8874998125</v>
      </c>
      <c r="X3029" s="8">
        <f t="shared" si="242"/>
        <v>-1</v>
      </c>
      <c r="Y3029" s="4">
        <v>0</v>
      </c>
      <c r="Z3029" s="9" t="str">
        <f t="shared" si="243"/>
        <v>NA</v>
      </c>
      <c r="AA3029" s="10">
        <f t="shared" si="244"/>
        <v>0</v>
      </c>
    </row>
    <row r="3030" spans="1:27" x14ac:dyDescent="0.55000000000000004">
      <c r="A3030" s="3" t="s">
        <v>71</v>
      </c>
      <c r="B3030" s="3" t="s">
        <v>72</v>
      </c>
      <c r="C3030" s="3" t="s">
        <v>4869</v>
      </c>
      <c r="D3030" s="3" t="s">
        <v>564</v>
      </c>
      <c r="E3030" s="4" t="s">
        <v>47</v>
      </c>
      <c r="F3030" s="3" t="s">
        <v>173</v>
      </c>
      <c r="G3030" s="3" t="s">
        <v>474</v>
      </c>
      <c r="H3030" s="3" t="s">
        <v>345</v>
      </c>
      <c r="I3030" s="3" t="s">
        <v>77</v>
      </c>
      <c r="J3030" s="3" t="s">
        <v>36</v>
      </c>
      <c r="K3030" s="3" t="s">
        <v>42</v>
      </c>
      <c r="L3030" s="5">
        <v>6.25</v>
      </c>
      <c r="M3030" s="4">
        <v>76</v>
      </c>
      <c r="N3030" s="5">
        <v>125.47499965</v>
      </c>
      <c r="O3030" s="5">
        <v>1.6509868375000001</v>
      </c>
      <c r="P3030" s="4">
        <v>774</v>
      </c>
      <c r="Q3030" s="6">
        <v>9.8191214470284205</v>
      </c>
      <c r="R3030" s="7">
        <v>1.94547803617571</v>
      </c>
      <c r="S3030" s="6">
        <v>0</v>
      </c>
      <c r="T3030" s="5">
        <v>0</v>
      </c>
      <c r="U3030" s="5">
        <v>0</v>
      </c>
      <c r="V3030" s="5">
        <f t="shared" si="245"/>
        <v>125.47499965</v>
      </c>
      <c r="W3030" s="5">
        <f t="shared" si="241"/>
        <v>-125.47499965</v>
      </c>
      <c r="X3030" s="8">
        <f t="shared" si="242"/>
        <v>-1</v>
      </c>
      <c r="Y3030" s="4">
        <v>0</v>
      </c>
      <c r="Z3030" s="9" t="str">
        <f t="shared" si="243"/>
        <v>NA</v>
      </c>
      <c r="AA3030" s="10">
        <f t="shared" si="244"/>
        <v>0</v>
      </c>
    </row>
    <row r="3031" spans="1:27" x14ac:dyDescent="0.55000000000000004">
      <c r="A3031" s="3" t="s">
        <v>71</v>
      </c>
      <c r="B3031" s="3" t="s">
        <v>72</v>
      </c>
      <c r="C3031" s="3" t="s">
        <v>4870</v>
      </c>
      <c r="D3031" s="3" t="s">
        <v>193</v>
      </c>
      <c r="E3031" s="4" t="s">
        <v>47</v>
      </c>
      <c r="F3031" s="3" t="s">
        <v>221</v>
      </c>
      <c r="G3031" s="3" t="s">
        <v>222</v>
      </c>
      <c r="H3031" s="3" t="s">
        <v>34</v>
      </c>
      <c r="I3031" s="3" t="s">
        <v>77</v>
      </c>
      <c r="J3031" s="3" t="s">
        <v>36</v>
      </c>
      <c r="K3031" s="3" t="s">
        <v>61</v>
      </c>
      <c r="L3031" s="5">
        <v>6.25</v>
      </c>
      <c r="M3031" s="4">
        <v>48</v>
      </c>
      <c r="N3031" s="5">
        <v>126.54999960000001</v>
      </c>
      <c r="O3031" s="5">
        <v>2.636458325</v>
      </c>
      <c r="P3031" s="4">
        <v>708</v>
      </c>
      <c r="Q3031" s="6">
        <v>6.7796610169491496</v>
      </c>
      <c r="R3031" s="7">
        <v>2.0058333333333298</v>
      </c>
      <c r="S3031" s="6">
        <v>0</v>
      </c>
      <c r="T3031" s="5">
        <v>0</v>
      </c>
      <c r="U3031" s="5">
        <v>0</v>
      </c>
      <c r="V3031" s="5">
        <f t="shared" si="245"/>
        <v>126.54999960000001</v>
      </c>
      <c r="W3031" s="5">
        <f t="shared" si="241"/>
        <v>-126.54999960000001</v>
      </c>
      <c r="X3031" s="8">
        <f t="shared" si="242"/>
        <v>-1</v>
      </c>
      <c r="Y3031" s="4">
        <v>0</v>
      </c>
      <c r="Z3031" s="9" t="str">
        <f t="shared" si="243"/>
        <v>NA</v>
      </c>
      <c r="AA3031" s="10">
        <f t="shared" si="244"/>
        <v>0</v>
      </c>
    </row>
    <row r="3032" spans="1:27" x14ac:dyDescent="0.55000000000000004">
      <c r="A3032" s="3" t="s">
        <v>71</v>
      </c>
      <c r="B3032" s="3" t="s">
        <v>72</v>
      </c>
      <c r="C3032" s="3" t="s">
        <v>4871</v>
      </c>
      <c r="D3032" s="3" t="s">
        <v>4872</v>
      </c>
      <c r="E3032" s="4" t="s">
        <v>47</v>
      </c>
      <c r="F3032" s="3" t="s">
        <v>173</v>
      </c>
      <c r="G3032" s="3" t="s">
        <v>3418</v>
      </c>
      <c r="H3032" s="3" t="s">
        <v>1727</v>
      </c>
      <c r="I3032" s="3" t="s">
        <v>77</v>
      </c>
      <c r="J3032" s="3" t="s">
        <v>36</v>
      </c>
      <c r="K3032" s="3" t="s">
        <v>42</v>
      </c>
      <c r="L3032" s="5">
        <v>6.25</v>
      </c>
      <c r="M3032" s="4">
        <v>39</v>
      </c>
      <c r="N3032" s="5">
        <v>126.78749996250001</v>
      </c>
      <c r="O3032" s="5">
        <v>3.2509615375000003</v>
      </c>
      <c r="P3032" s="4">
        <v>1263</v>
      </c>
      <c r="Q3032" s="6">
        <v>3.0878859857482199</v>
      </c>
      <c r="R3032" s="7">
        <v>1.25993665874901</v>
      </c>
      <c r="S3032" s="6">
        <v>0</v>
      </c>
      <c r="T3032" s="5">
        <v>0</v>
      </c>
      <c r="U3032" s="5">
        <v>0</v>
      </c>
      <c r="V3032" s="5">
        <f t="shared" si="245"/>
        <v>126.78749996250001</v>
      </c>
      <c r="W3032" s="5">
        <f t="shared" si="241"/>
        <v>-126.78749996250001</v>
      </c>
      <c r="X3032" s="8">
        <f t="shared" si="242"/>
        <v>-1</v>
      </c>
      <c r="Y3032" s="4">
        <v>0</v>
      </c>
      <c r="Z3032" s="9" t="str">
        <f t="shared" si="243"/>
        <v>NA</v>
      </c>
      <c r="AA3032" s="10">
        <f t="shared" si="244"/>
        <v>0</v>
      </c>
    </row>
    <row r="3033" spans="1:27" x14ac:dyDescent="0.55000000000000004">
      <c r="A3033" s="3" t="s">
        <v>71</v>
      </c>
      <c r="B3033" s="3" t="s">
        <v>72</v>
      </c>
      <c r="C3033" s="3" t="s">
        <v>4873</v>
      </c>
      <c r="D3033" s="3" t="s">
        <v>4874</v>
      </c>
      <c r="E3033" s="4" t="s">
        <v>47</v>
      </c>
      <c r="F3033" s="3" t="s">
        <v>173</v>
      </c>
      <c r="G3033" s="3" t="s">
        <v>4096</v>
      </c>
      <c r="H3033" s="3" t="s">
        <v>4635</v>
      </c>
      <c r="I3033" s="3" t="s">
        <v>77</v>
      </c>
      <c r="J3033" s="3" t="s">
        <v>36</v>
      </c>
      <c r="K3033" s="3" t="s">
        <v>42</v>
      </c>
      <c r="L3033" s="5">
        <v>6.25</v>
      </c>
      <c r="M3033" s="4">
        <v>55</v>
      </c>
      <c r="N3033" s="5">
        <v>126.89999987499999</v>
      </c>
      <c r="O3033" s="5">
        <v>2.3072727249999998</v>
      </c>
      <c r="P3033" s="4">
        <v>1007</v>
      </c>
      <c r="Q3033" s="6">
        <v>5.4617676266136996</v>
      </c>
      <c r="R3033" s="7">
        <v>1.0566037735849101</v>
      </c>
      <c r="S3033" s="6">
        <v>0</v>
      </c>
      <c r="T3033" s="5">
        <v>0</v>
      </c>
      <c r="U3033" s="5">
        <v>0</v>
      </c>
      <c r="V3033" s="5">
        <f t="shared" si="245"/>
        <v>126.89999987499999</v>
      </c>
      <c r="W3033" s="5">
        <f t="shared" si="241"/>
        <v>-126.89999987499999</v>
      </c>
      <c r="X3033" s="8">
        <f t="shared" si="242"/>
        <v>-1</v>
      </c>
      <c r="Y3033" s="4">
        <v>0</v>
      </c>
      <c r="Z3033" s="9" t="str">
        <f t="shared" si="243"/>
        <v>NA</v>
      </c>
      <c r="AA3033" s="10">
        <f t="shared" si="244"/>
        <v>0</v>
      </c>
    </row>
    <row r="3034" spans="1:27" x14ac:dyDescent="0.55000000000000004">
      <c r="A3034" s="3" t="s">
        <v>71</v>
      </c>
      <c r="B3034" s="3" t="s">
        <v>72</v>
      </c>
      <c r="C3034" s="3" t="s">
        <v>4875</v>
      </c>
      <c r="D3034" s="3" t="s">
        <v>301</v>
      </c>
      <c r="E3034" s="4" t="s">
        <v>47</v>
      </c>
      <c r="F3034" s="3" t="s">
        <v>137</v>
      </c>
      <c r="G3034" s="3" t="s">
        <v>138</v>
      </c>
      <c r="H3034" s="3" t="s">
        <v>34</v>
      </c>
      <c r="I3034" s="3" t="s">
        <v>77</v>
      </c>
      <c r="J3034" s="3" t="s">
        <v>36</v>
      </c>
      <c r="K3034" s="3" t="s">
        <v>42</v>
      </c>
      <c r="L3034" s="5">
        <v>6.25</v>
      </c>
      <c r="M3034" s="4">
        <v>57</v>
      </c>
      <c r="N3034" s="5">
        <v>127.09999935</v>
      </c>
      <c r="O3034" s="5">
        <v>2.22982455</v>
      </c>
      <c r="P3034" s="4">
        <v>5663</v>
      </c>
      <c r="Q3034" s="6">
        <v>1.0065336394137401</v>
      </c>
      <c r="R3034" s="7">
        <v>1.75519512625817</v>
      </c>
      <c r="S3034" s="6">
        <v>0</v>
      </c>
      <c r="T3034" s="5">
        <v>0</v>
      </c>
      <c r="U3034" s="5">
        <v>0</v>
      </c>
      <c r="V3034" s="5">
        <f t="shared" si="245"/>
        <v>127.09999935</v>
      </c>
      <c r="W3034" s="5">
        <f t="shared" si="241"/>
        <v>-127.09999935</v>
      </c>
      <c r="X3034" s="8">
        <f t="shared" si="242"/>
        <v>-1</v>
      </c>
      <c r="Y3034" s="4">
        <v>0</v>
      </c>
      <c r="Z3034" s="9" t="str">
        <f t="shared" si="243"/>
        <v>NA</v>
      </c>
      <c r="AA3034" s="10">
        <f t="shared" si="244"/>
        <v>0</v>
      </c>
    </row>
    <row r="3035" spans="1:27" x14ac:dyDescent="0.55000000000000004">
      <c r="A3035" s="3" t="s">
        <v>71</v>
      </c>
      <c r="B3035" s="3" t="s">
        <v>72</v>
      </c>
      <c r="C3035" s="3" t="s">
        <v>4876</v>
      </c>
      <c r="D3035" s="3" t="s">
        <v>193</v>
      </c>
      <c r="E3035" s="4" t="s">
        <v>47</v>
      </c>
      <c r="F3035" s="3" t="s">
        <v>75</v>
      </c>
      <c r="G3035" s="3" t="s">
        <v>76</v>
      </c>
      <c r="H3035" s="3" t="s">
        <v>34</v>
      </c>
      <c r="I3035" s="3" t="s">
        <v>77</v>
      </c>
      <c r="J3035" s="3" t="s">
        <v>36</v>
      </c>
      <c r="K3035" s="3" t="s">
        <v>42</v>
      </c>
      <c r="L3035" s="5">
        <v>6.25</v>
      </c>
      <c r="M3035" s="4">
        <v>53</v>
      </c>
      <c r="N3035" s="5">
        <v>127.2624995875</v>
      </c>
      <c r="O3035" s="5">
        <v>2.4011792375000001</v>
      </c>
      <c r="P3035" s="4">
        <v>737</v>
      </c>
      <c r="Q3035" s="6">
        <v>7.1913161465400304</v>
      </c>
      <c r="R3035" s="7">
        <v>1.21439620081411</v>
      </c>
      <c r="S3035" s="6">
        <v>0</v>
      </c>
      <c r="T3035" s="5">
        <v>0</v>
      </c>
      <c r="U3035" s="5">
        <v>0</v>
      </c>
      <c r="V3035" s="5">
        <f t="shared" si="245"/>
        <v>127.2624995875</v>
      </c>
      <c r="W3035" s="5">
        <f t="shared" si="241"/>
        <v>-127.2624995875</v>
      </c>
      <c r="X3035" s="8">
        <f t="shared" si="242"/>
        <v>-1</v>
      </c>
      <c r="Y3035" s="4">
        <v>0</v>
      </c>
      <c r="Z3035" s="9" t="str">
        <f t="shared" si="243"/>
        <v>NA</v>
      </c>
      <c r="AA3035" s="10">
        <f t="shared" si="244"/>
        <v>0</v>
      </c>
    </row>
    <row r="3036" spans="1:27" x14ac:dyDescent="0.55000000000000004">
      <c r="A3036" s="3" t="s">
        <v>71</v>
      </c>
      <c r="B3036" s="3" t="s">
        <v>72</v>
      </c>
      <c r="C3036" s="3" t="s">
        <v>4877</v>
      </c>
      <c r="D3036" s="3" t="s">
        <v>4878</v>
      </c>
      <c r="E3036" s="4" t="s">
        <v>47</v>
      </c>
      <c r="F3036" s="3" t="s">
        <v>173</v>
      </c>
      <c r="G3036" s="3" t="s">
        <v>188</v>
      </c>
      <c r="H3036" s="3" t="s">
        <v>34</v>
      </c>
      <c r="I3036" s="3" t="s">
        <v>77</v>
      </c>
      <c r="J3036" s="3" t="s">
        <v>36</v>
      </c>
      <c r="K3036" s="3" t="s">
        <v>42</v>
      </c>
      <c r="L3036" s="5">
        <v>6.25</v>
      </c>
      <c r="M3036" s="4">
        <v>83</v>
      </c>
      <c r="N3036" s="5">
        <v>130.41249981250002</v>
      </c>
      <c r="O3036" s="5">
        <v>1.5712349375000001</v>
      </c>
      <c r="P3036" s="4">
        <v>978</v>
      </c>
      <c r="Q3036" s="6">
        <v>8.4867075664621705</v>
      </c>
      <c r="R3036" s="7">
        <v>2.1242331288343599</v>
      </c>
      <c r="S3036" s="6">
        <v>0</v>
      </c>
      <c r="T3036" s="5">
        <v>0</v>
      </c>
      <c r="U3036" s="5">
        <v>0</v>
      </c>
      <c r="V3036" s="5">
        <f t="shared" si="245"/>
        <v>130.41249981250002</v>
      </c>
      <c r="W3036" s="5">
        <f t="shared" si="241"/>
        <v>-130.41249981250002</v>
      </c>
      <c r="X3036" s="8">
        <f t="shared" si="242"/>
        <v>-1</v>
      </c>
      <c r="Y3036" s="4">
        <v>0</v>
      </c>
      <c r="Z3036" s="9" t="str">
        <f t="shared" si="243"/>
        <v>NA</v>
      </c>
      <c r="AA3036" s="10">
        <f t="shared" si="244"/>
        <v>0</v>
      </c>
    </row>
    <row r="3037" spans="1:27" x14ac:dyDescent="0.55000000000000004">
      <c r="A3037" s="3" t="s">
        <v>71</v>
      </c>
      <c r="B3037" s="3" t="s">
        <v>72</v>
      </c>
      <c r="C3037" s="3" t="s">
        <v>4879</v>
      </c>
      <c r="D3037" s="3" t="s">
        <v>2890</v>
      </c>
      <c r="E3037" s="4" t="s">
        <v>47</v>
      </c>
      <c r="F3037" s="3" t="s">
        <v>173</v>
      </c>
      <c r="G3037" s="3" t="s">
        <v>545</v>
      </c>
      <c r="H3037" s="3" t="s">
        <v>34</v>
      </c>
      <c r="I3037" s="3" t="s">
        <v>77</v>
      </c>
      <c r="J3037" s="3" t="s">
        <v>36</v>
      </c>
      <c r="K3037" s="3" t="s">
        <v>42</v>
      </c>
      <c r="L3037" s="5">
        <v>6.25</v>
      </c>
      <c r="M3037" s="4">
        <v>84</v>
      </c>
      <c r="N3037" s="5">
        <v>132.58749945</v>
      </c>
      <c r="O3037" s="5">
        <v>1.5784226125</v>
      </c>
      <c r="P3037" s="4">
        <v>2423</v>
      </c>
      <c r="Q3037" s="6">
        <v>3.4667767230705699</v>
      </c>
      <c r="R3037" s="7">
        <v>1.66112257531985</v>
      </c>
      <c r="S3037" s="6">
        <v>0</v>
      </c>
      <c r="T3037" s="5">
        <v>0</v>
      </c>
      <c r="U3037" s="5">
        <v>0</v>
      </c>
      <c r="V3037" s="5">
        <f t="shared" si="245"/>
        <v>132.58749945</v>
      </c>
      <c r="W3037" s="5">
        <f t="shared" si="241"/>
        <v>-132.58749945</v>
      </c>
      <c r="X3037" s="8">
        <f t="shared" si="242"/>
        <v>-1</v>
      </c>
      <c r="Y3037" s="4">
        <v>0</v>
      </c>
      <c r="Z3037" s="9" t="str">
        <f t="shared" si="243"/>
        <v>NA</v>
      </c>
      <c r="AA3037" s="10">
        <f t="shared" si="244"/>
        <v>0</v>
      </c>
    </row>
    <row r="3038" spans="1:27" x14ac:dyDescent="0.55000000000000004">
      <c r="A3038" s="3" t="s">
        <v>71</v>
      </c>
      <c r="B3038" s="3" t="s">
        <v>72</v>
      </c>
      <c r="C3038" s="3" t="s">
        <v>4880</v>
      </c>
      <c r="D3038" s="3" t="s">
        <v>3344</v>
      </c>
      <c r="E3038" s="4" t="s">
        <v>47</v>
      </c>
      <c r="F3038" s="3" t="s">
        <v>173</v>
      </c>
      <c r="G3038" s="3" t="s">
        <v>675</v>
      </c>
      <c r="H3038" s="3" t="s">
        <v>34</v>
      </c>
      <c r="I3038" s="3" t="s">
        <v>77</v>
      </c>
      <c r="J3038" s="3" t="s">
        <v>36</v>
      </c>
      <c r="K3038" s="3" t="s">
        <v>42</v>
      </c>
      <c r="L3038" s="5">
        <v>6.25</v>
      </c>
      <c r="M3038" s="4">
        <v>46</v>
      </c>
      <c r="N3038" s="5">
        <v>133.18749954999998</v>
      </c>
      <c r="O3038" s="5">
        <v>2.8953804249999999</v>
      </c>
      <c r="P3038" s="4">
        <v>3367</v>
      </c>
      <c r="Q3038" s="6">
        <v>1.3662013662013699</v>
      </c>
      <c r="R3038" s="7">
        <v>1.71954261954262</v>
      </c>
      <c r="S3038" s="6">
        <v>0</v>
      </c>
      <c r="T3038" s="5">
        <v>0</v>
      </c>
      <c r="U3038" s="5">
        <v>0</v>
      </c>
      <c r="V3038" s="5">
        <f t="shared" si="245"/>
        <v>133.18749954999998</v>
      </c>
      <c r="W3038" s="5">
        <f t="shared" si="241"/>
        <v>-133.18749954999998</v>
      </c>
      <c r="X3038" s="8">
        <f t="shared" si="242"/>
        <v>-1</v>
      </c>
      <c r="Y3038" s="4">
        <v>0</v>
      </c>
      <c r="Z3038" s="9" t="str">
        <f t="shared" si="243"/>
        <v>NA</v>
      </c>
      <c r="AA3038" s="10">
        <f t="shared" si="244"/>
        <v>0</v>
      </c>
    </row>
    <row r="3039" spans="1:27" x14ac:dyDescent="0.55000000000000004">
      <c r="A3039" s="3" t="s">
        <v>71</v>
      </c>
      <c r="B3039" s="3" t="s">
        <v>72</v>
      </c>
      <c r="C3039" s="3" t="s">
        <v>4881</v>
      </c>
      <c r="D3039" s="3" t="s">
        <v>3245</v>
      </c>
      <c r="E3039" s="4" t="s">
        <v>47</v>
      </c>
      <c r="F3039" s="3" t="s">
        <v>173</v>
      </c>
      <c r="G3039" s="3" t="s">
        <v>3132</v>
      </c>
      <c r="H3039" s="3" t="s">
        <v>723</v>
      </c>
      <c r="I3039" s="3" t="s">
        <v>77</v>
      </c>
      <c r="J3039" s="3" t="s">
        <v>36</v>
      </c>
      <c r="K3039" s="3" t="s">
        <v>42</v>
      </c>
      <c r="L3039" s="5">
        <v>6.25</v>
      </c>
      <c r="M3039" s="4">
        <v>54</v>
      </c>
      <c r="N3039" s="5">
        <v>133.4749995</v>
      </c>
      <c r="O3039" s="5">
        <v>2.4717592499999999</v>
      </c>
      <c r="P3039" s="4">
        <v>3191</v>
      </c>
      <c r="Q3039" s="6">
        <v>1.6922594797868999</v>
      </c>
      <c r="R3039" s="7">
        <v>1.6186148542776599</v>
      </c>
      <c r="S3039" s="6">
        <v>0</v>
      </c>
      <c r="T3039" s="5">
        <v>0</v>
      </c>
      <c r="U3039" s="5">
        <v>0</v>
      </c>
      <c r="V3039" s="5">
        <f t="shared" si="245"/>
        <v>133.4749995</v>
      </c>
      <c r="W3039" s="5">
        <f t="shared" si="241"/>
        <v>-133.4749995</v>
      </c>
      <c r="X3039" s="8">
        <f t="shared" si="242"/>
        <v>-1</v>
      </c>
      <c r="Y3039" s="4">
        <v>0</v>
      </c>
      <c r="Z3039" s="9" t="str">
        <f t="shared" si="243"/>
        <v>NA</v>
      </c>
      <c r="AA3039" s="10">
        <f t="shared" si="244"/>
        <v>0</v>
      </c>
    </row>
    <row r="3040" spans="1:27" x14ac:dyDescent="0.55000000000000004">
      <c r="A3040" s="3" t="s">
        <v>71</v>
      </c>
      <c r="B3040" s="3" t="s">
        <v>72</v>
      </c>
      <c r="C3040" s="3" t="s">
        <v>4882</v>
      </c>
      <c r="D3040" s="3" t="s">
        <v>3430</v>
      </c>
      <c r="E3040" s="4" t="s">
        <v>47</v>
      </c>
      <c r="F3040" s="3" t="s">
        <v>173</v>
      </c>
      <c r="G3040" s="3" t="s">
        <v>188</v>
      </c>
      <c r="H3040" s="3" t="s">
        <v>34</v>
      </c>
      <c r="I3040" s="3" t="s">
        <v>77</v>
      </c>
      <c r="J3040" s="3" t="s">
        <v>36</v>
      </c>
      <c r="K3040" s="3" t="s">
        <v>42</v>
      </c>
      <c r="L3040" s="5">
        <v>6.25</v>
      </c>
      <c r="M3040" s="4">
        <v>66</v>
      </c>
      <c r="N3040" s="5">
        <v>134.39999925000001</v>
      </c>
      <c r="O3040" s="5">
        <v>2.0363636249999999</v>
      </c>
      <c r="P3040" s="4">
        <v>1010</v>
      </c>
      <c r="Q3040" s="6">
        <v>6.5346534653465396</v>
      </c>
      <c r="R3040" s="7">
        <v>1.7083168316831701</v>
      </c>
      <c r="S3040" s="6">
        <v>0</v>
      </c>
      <c r="T3040" s="5">
        <v>0</v>
      </c>
      <c r="U3040" s="5">
        <v>0</v>
      </c>
      <c r="V3040" s="5">
        <f t="shared" si="245"/>
        <v>134.39999925000001</v>
      </c>
      <c r="W3040" s="5">
        <f t="shared" si="241"/>
        <v>-134.39999925000001</v>
      </c>
      <c r="X3040" s="8">
        <f t="shared" si="242"/>
        <v>-1</v>
      </c>
      <c r="Y3040" s="4">
        <v>0</v>
      </c>
      <c r="Z3040" s="9" t="str">
        <f t="shared" si="243"/>
        <v>NA</v>
      </c>
      <c r="AA3040" s="10">
        <f t="shared" si="244"/>
        <v>0</v>
      </c>
    </row>
    <row r="3041" spans="1:27" x14ac:dyDescent="0.55000000000000004">
      <c r="A3041" s="3" t="s">
        <v>71</v>
      </c>
      <c r="B3041" s="3" t="s">
        <v>72</v>
      </c>
      <c r="C3041" s="3" t="s">
        <v>4883</v>
      </c>
      <c r="D3041" s="3" t="s">
        <v>3352</v>
      </c>
      <c r="E3041" s="4" t="s">
        <v>47</v>
      </c>
      <c r="F3041" s="3" t="s">
        <v>32</v>
      </c>
      <c r="G3041" s="3" t="s">
        <v>482</v>
      </c>
      <c r="H3041" s="3" t="s">
        <v>34</v>
      </c>
      <c r="I3041" s="3" t="s">
        <v>77</v>
      </c>
      <c r="J3041" s="3" t="s">
        <v>36</v>
      </c>
      <c r="K3041" s="3" t="s">
        <v>42</v>
      </c>
      <c r="L3041" s="5">
        <v>6.25</v>
      </c>
      <c r="M3041" s="4">
        <v>93</v>
      </c>
      <c r="N3041" s="5">
        <v>134.53749907500003</v>
      </c>
      <c r="O3041" s="5">
        <v>1.4466397750000002</v>
      </c>
      <c r="P3041" s="4">
        <v>3181</v>
      </c>
      <c r="Q3041" s="6">
        <v>2.9236089280100601</v>
      </c>
      <c r="R3041" s="7">
        <v>4.5696636277899998</v>
      </c>
      <c r="S3041" s="6">
        <v>0</v>
      </c>
      <c r="T3041" s="5">
        <v>0</v>
      </c>
      <c r="U3041" s="5">
        <v>0</v>
      </c>
      <c r="V3041" s="5">
        <f t="shared" si="245"/>
        <v>134.53749907500003</v>
      </c>
      <c r="W3041" s="5">
        <f t="shared" si="241"/>
        <v>-134.53749907500003</v>
      </c>
      <c r="X3041" s="8">
        <f t="shared" si="242"/>
        <v>-1</v>
      </c>
      <c r="Y3041" s="4">
        <v>0</v>
      </c>
      <c r="Z3041" s="9" t="str">
        <f t="shared" si="243"/>
        <v>NA</v>
      </c>
      <c r="AA3041" s="10">
        <f t="shared" si="244"/>
        <v>0</v>
      </c>
    </row>
    <row r="3042" spans="1:27" x14ac:dyDescent="0.55000000000000004">
      <c r="A3042" s="3" t="s">
        <v>71</v>
      </c>
      <c r="B3042" s="3" t="s">
        <v>72</v>
      </c>
      <c r="C3042" s="3" t="s">
        <v>4884</v>
      </c>
      <c r="D3042" s="3" t="s">
        <v>3173</v>
      </c>
      <c r="E3042" s="4" t="s">
        <v>47</v>
      </c>
      <c r="F3042" s="3" t="s">
        <v>32</v>
      </c>
      <c r="G3042" s="3" t="s">
        <v>377</v>
      </c>
      <c r="H3042" s="3" t="s">
        <v>34</v>
      </c>
      <c r="I3042" s="3" t="s">
        <v>77</v>
      </c>
      <c r="J3042" s="3" t="s">
        <v>36</v>
      </c>
      <c r="K3042" s="3" t="s">
        <v>61</v>
      </c>
      <c r="L3042" s="5">
        <v>6.25</v>
      </c>
      <c r="M3042" s="4">
        <v>71</v>
      </c>
      <c r="N3042" s="5">
        <v>135.56249922500001</v>
      </c>
      <c r="O3042" s="5">
        <v>1.909330975</v>
      </c>
      <c r="P3042" s="4">
        <v>856</v>
      </c>
      <c r="Q3042" s="6">
        <v>8.2943925233644897</v>
      </c>
      <c r="R3042" s="7">
        <v>1.4515186915887801</v>
      </c>
      <c r="S3042" s="6">
        <v>0</v>
      </c>
      <c r="T3042" s="5">
        <v>0</v>
      </c>
      <c r="U3042" s="5">
        <v>0</v>
      </c>
      <c r="V3042" s="5">
        <f t="shared" si="245"/>
        <v>135.56249922500001</v>
      </c>
      <c r="W3042" s="5">
        <f t="shared" si="241"/>
        <v>-135.56249922500001</v>
      </c>
      <c r="X3042" s="8">
        <f t="shared" si="242"/>
        <v>-1</v>
      </c>
      <c r="Y3042" s="4">
        <v>0</v>
      </c>
      <c r="Z3042" s="9" t="str">
        <f t="shared" si="243"/>
        <v>NA</v>
      </c>
      <c r="AA3042" s="10">
        <f t="shared" si="244"/>
        <v>0</v>
      </c>
    </row>
    <row r="3043" spans="1:27" x14ac:dyDescent="0.55000000000000004">
      <c r="A3043" s="3" t="s">
        <v>71</v>
      </c>
      <c r="B3043" s="3" t="s">
        <v>72</v>
      </c>
      <c r="C3043" s="3" t="s">
        <v>4885</v>
      </c>
      <c r="D3043" s="3" t="s">
        <v>4886</v>
      </c>
      <c r="E3043" s="4" t="s">
        <v>47</v>
      </c>
      <c r="F3043" s="3" t="s">
        <v>32</v>
      </c>
      <c r="G3043" s="3" t="s">
        <v>2690</v>
      </c>
      <c r="H3043" s="3" t="s">
        <v>34</v>
      </c>
      <c r="I3043" s="3" t="s">
        <v>77</v>
      </c>
      <c r="J3043" s="3" t="s">
        <v>36</v>
      </c>
      <c r="K3043" s="3" t="s">
        <v>61</v>
      </c>
      <c r="L3043" s="5">
        <v>6.25</v>
      </c>
      <c r="M3043" s="4">
        <v>100</v>
      </c>
      <c r="N3043" s="5">
        <v>136.94999999999999</v>
      </c>
      <c r="O3043" s="5">
        <v>1.3694999999999999</v>
      </c>
      <c r="P3043" s="4">
        <v>2601</v>
      </c>
      <c r="Q3043" s="6">
        <v>3.84467512495194</v>
      </c>
      <c r="R3043" s="7">
        <v>4.8584775086505196</v>
      </c>
      <c r="S3043" s="6">
        <v>0</v>
      </c>
      <c r="T3043" s="5">
        <v>0</v>
      </c>
      <c r="U3043" s="5">
        <v>0</v>
      </c>
      <c r="V3043" s="5">
        <f t="shared" si="245"/>
        <v>136.94999999999999</v>
      </c>
      <c r="W3043" s="5">
        <f t="shared" si="241"/>
        <v>-136.94999999999999</v>
      </c>
      <c r="X3043" s="8">
        <f t="shared" si="242"/>
        <v>-1</v>
      </c>
      <c r="Y3043" s="4">
        <v>0</v>
      </c>
      <c r="Z3043" s="9" t="str">
        <f t="shared" si="243"/>
        <v>NA</v>
      </c>
      <c r="AA3043" s="10">
        <f t="shared" si="244"/>
        <v>0</v>
      </c>
    </row>
    <row r="3044" spans="1:27" x14ac:dyDescent="0.55000000000000004">
      <c r="A3044" s="3" t="s">
        <v>71</v>
      </c>
      <c r="B3044" s="3" t="s">
        <v>72</v>
      </c>
      <c r="C3044" s="3" t="s">
        <v>4887</v>
      </c>
      <c r="D3044" s="3" t="s">
        <v>4888</v>
      </c>
      <c r="E3044" s="4" t="s">
        <v>47</v>
      </c>
      <c r="F3044" s="3" t="s">
        <v>173</v>
      </c>
      <c r="G3044" s="3" t="s">
        <v>3863</v>
      </c>
      <c r="H3044" s="3" t="s">
        <v>34</v>
      </c>
      <c r="I3044" s="3" t="s">
        <v>77</v>
      </c>
      <c r="J3044" s="3" t="s">
        <v>36</v>
      </c>
      <c r="K3044" s="3" t="s">
        <v>42</v>
      </c>
      <c r="L3044" s="5">
        <v>6.25</v>
      </c>
      <c r="M3044" s="4">
        <v>83</v>
      </c>
      <c r="N3044" s="5">
        <v>138.18749991250002</v>
      </c>
      <c r="O3044" s="5">
        <v>1.6649096375000001</v>
      </c>
      <c r="P3044" s="4">
        <v>2851</v>
      </c>
      <c r="Q3044" s="6">
        <v>2.9112592072956902</v>
      </c>
      <c r="R3044" s="7">
        <v>1.8254296737986699</v>
      </c>
      <c r="S3044" s="6">
        <v>0</v>
      </c>
      <c r="T3044" s="5">
        <v>0</v>
      </c>
      <c r="U3044" s="5">
        <v>0</v>
      </c>
      <c r="V3044" s="5">
        <f t="shared" si="245"/>
        <v>138.18749991250002</v>
      </c>
      <c r="W3044" s="5">
        <f t="shared" si="241"/>
        <v>-138.18749991250002</v>
      </c>
      <c r="X3044" s="8">
        <f t="shared" si="242"/>
        <v>-1</v>
      </c>
      <c r="Y3044" s="4">
        <v>0</v>
      </c>
      <c r="Z3044" s="9" t="str">
        <f t="shared" si="243"/>
        <v>NA</v>
      </c>
      <c r="AA3044" s="10">
        <f t="shared" si="244"/>
        <v>0</v>
      </c>
    </row>
    <row r="3045" spans="1:27" x14ac:dyDescent="0.55000000000000004">
      <c r="A3045" s="3" t="s">
        <v>71</v>
      </c>
      <c r="B3045" s="3" t="s">
        <v>72</v>
      </c>
      <c r="C3045" s="3" t="s">
        <v>4889</v>
      </c>
      <c r="D3045" s="3" t="s">
        <v>3002</v>
      </c>
      <c r="E3045" s="4" t="s">
        <v>47</v>
      </c>
      <c r="F3045" s="3" t="s">
        <v>32</v>
      </c>
      <c r="G3045" s="3" t="s">
        <v>467</v>
      </c>
      <c r="H3045" s="3" t="s">
        <v>34</v>
      </c>
      <c r="I3045" s="3" t="s">
        <v>77</v>
      </c>
      <c r="J3045" s="3" t="s">
        <v>36</v>
      </c>
      <c r="K3045" s="3" t="s">
        <v>42</v>
      </c>
      <c r="L3045" s="5">
        <v>6.25</v>
      </c>
      <c r="M3045" s="4">
        <v>115</v>
      </c>
      <c r="N3045" s="5">
        <v>140.78749937500001</v>
      </c>
      <c r="O3045" s="5">
        <v>1.224239125</v>
      </c>
      <c r="P3045" s="4">
        <v>3301</v>
      </c>
      <c r="Q3045" s="6">
        <v>3.4837927900636201</v>
      </c>
      <c r="R3045" s="7">
        <v>5.0166616176916099</v>
      </c>
      <c r="S3045" s="6">
        <v>0</v>
      </c>
      <c r="T3045" s="5">
        <v>0</v>
      </c>
      <c r="U3045" s="5">
        <v>0</v>
      </c>
      <c r="V3045" s="5">
        <f t="shared" si="245"/>
        <v>140.78749937500001</v>
      </c>
      <c r="W3045" s="5">
        <f t="shared" si="241"/>
        <v>-140.78749937500001</v>
      </c>
      <c r="X3045" s="8">
        <f t="shared" si="242"/>
        <v>-1</v>
      </c>
      <c r="Y3045" s="4">
        <v>0</v>
      </c>
      <c r="Z3045" s="9" t="str">
        <f t="shared" si="243"/>
        <v>NA</v>
      </c>
      <c r="AA3045" s="10">
        <f t="shared" si="244"/>
        <v>0</v>
      </c>
    </row>
    <row r="3046" spans="1:27" x14ac:dyDescent="0.55000000000000004">
      <c r="A3046" s="3" t="s">
        <v>71</v>
      </c>
      <c r="B3046" s="3" t="s">
        <v>72</v>
      </c>
      <c r="C3046" s="3" t="s">
        <v>4890</v>
      </c>
      <c r="D3046" s="3" t="s">
        <v>4674</v>
      </c>
      <c r="E3046" s="4" t="s">
        <v>47</v>
      </c>
      <c r="F3046" s="3" t="s">
        <v>173</v>
      </c>
      <c r="G3046" s="3" t="s">
        <v>2764</v>
      </c>
      <c r="H3046" s="3" t="s">
        <v>34</v>
      </c>
      <c r="I3046" s="3" t="s">
        <v>77</v>
      </c>
      <c r="J3046" s="3" t="s">
        <v>36</v>
      </c>
      <c r="K3046" s="3" t="s">
        <v>42</v>
      </c>
      <c r="L3046" s="5">
        <v>6.25</v>
      </c>
      <c r="M3046" s="4">
        <v>69</v>
      </c>
      <c r="N3046" s="5">
        <v>143.3374993125</v>
      </c>
      <c r="O3046" s="5">
        <v>2.0773550625000001</v>
      </c>
      <c r="P3046" s="4">
        <v>1881</v>
      </c>
      <c r="Q3046" s="6">
        <v>3.6682615629984099</v>
      </c>
      <c r="R3046" s="7">
        <v>1.66507177033493</v>
      </c>
      <c r="S3046" s="6">
        <v>0</v>
      </c>
      <c r="T3046" s="5">
        <v>0</v>
      </c>
      <c r="U3046" s="5">
        <v>0</v>
      </c>
      <c r="V3046" s="5">
        <f t="shared" si="245"/>
        <v>143.3374993125</v>
      </c>
      <c r="W3046" s="5">
        <f t="shared" si="241"/>
        <v>-143.3374993125</v>
      </c>
      <c r="X3046" s="8">
        <f t="shared" si="242"/>
        <v>-1</v>
      </c>
      <c r="Y3046" s="4">
        <v>0</v>
      </c>
      <c r="Z3046" s="9" t="str">
        <f t="shared" si="243"/>
        <v>NA</v>
      </c>
      <c r="AA3046" s="10">
        <f t="shared" si="244"/>
        <v>0</v>
      </c>
    </row>
    <row r="3047" spans="1:27" x14ac:dyDescent="0.55000000000000004">
      <c r="A3047" s="3" t="s">
        <v>71</v>
      </c>
      <c r="B3047" s="3" t="s">
        <v>72</v>
      </c>
      <c r="C3047" s="3" t="s">
        <v>4891</v>
      </c>
      <c r="D3047" s="3" t="s">
        <v>3215</v>
      </c>
      <c r="E3047" s="4" t="s">
        <v>47</v>
      </c>
      <c r="F3047" s="3" t="s">
        <v>173</v>
      </c>
      <c r="G3047" s="3" t="s">
        <v>188</v>
      </c>
      <c r="H3047" s="3" t="s">
        <v>34</v>
      </c>
      <c r="I3047" s="3" t="s">
        <v>77</v>
      </c>
      <c r="J3047" s="3" t="s">
        <v>36</v>
      </c>
      <c r="K3047" s="3" t="s">
        <v>42</v>
      </c>
      <c r="L3047" s="5">
        <v>6.25</v>
      </c>
      <c r="M3047" s="4">
        <v>82</v>
      </c>
      <c r="N3047" s="5">
        <v>144.68749940000001</v>
      </c>
      <c r="O3047" s="5">
        <v>1.7644816999999999</v>
      </c>
      <c r="P3047" s="4">
        <v>1364</v>
      </c>
      <c r="Q3047" s="6">
        <v>6.0117302052785897</v>
      </c>
      <c r="R3047" s="7">
        <v>1.7112170087976499</v>
      </c>
      <c r="S3047" s="6">
        <v>0</v>
      </c>
      <c r="T3047" s="5">
        <v>0</v>
      </c>
      <c r="U3047" s="5">
        <v>0</v>
      </c>
      <c r="V3047" s="5">
        <f t="shared" si="245"/>
        <v>144.68749940000001</v>
      </c>
      <c r="W3047" s="5">
        <f t="shared" si="241"/>
        <v>-144.68749940000001</v>
      </c>
      <c r="X3047" s="8">
        <f t="shared" si="242"/>
        <v>-1</v>
      </c>
      <c r="Y3047" s="4">
        <v>0</v>
      </c>
      <c r="Z3047" s="9" t="str">
        <f t="shared" si="243"/>
        <v>NA</v>
      </c>
      <c r="AA3047" s="10">
        <f t="shared" si="244"/>
        <v>0</v>
      </c>
    </row>
    <row r="3048" spans="1:27" x14ac:dyDescent="0.55000000000000004">
      <c r="A3048" s="3" t="s">
        <v>71</v>
      </c>
      <c r="B3048" s="3" t="s">
        <v>72</v>
      </c>
      <c r="C3048" s="3" t="s">
        <v>4892</v>
      </c>
      <c r="D3048" s="3" t="s">
        <v>4893</v>
      </c>
      <c r="E3048" s="4" t="s">
        <v>47</v>
      </c>
      <c r="F3048" s="3" t="s">
        <v>173</v>
      </c>
      <c r="G3048" s="3" t="s">
        <v>4483</v>
      </c>
      <c r="H3048" s="3" t="s">
        <v>34</v>
      </c>
      <c r="I3048" s="3" t="s">
        <v>77</v>
      </c>
      <c r="J3048" s="3" t="s">
        <v>36</v>
      </c>
      <c r="K3048" s="3" t="s">
        <v>42</v>
      </c>
      <c r="L3048" s="5">
        <v>6.25</v>
      </c>
      <c r="M3048" s="4">
        <v>29</v>
      </c>
      <c r="N3048" s="5">
        <v>149.06249980000001</v>
      </c>
      <c r="O3048" s="5">
        <v>5.1400862000000007</v>
      </c>
      <c r="P3048" s="4">
        <v>439</v>
      </c>
      <c r="Q3048" s="6">
        <v>6.6059225512528501</v>
      </c>
      <c r="R3048" s="7">
        <v>1.55079726651481</v>
      </c>
      <c r="S3048" s="6">
        <v>0</v>
      </c>
      <c r="T3048" s="5">
        <v>0</v>
      </c>
      <c r="U3048" s="5">
        <v>0</v>
      </c>
      <c r="V3048" s="5">
        <f t="shared" si="245"/>
        <v>149.06249980000001</v>
      </c>
      <c r="W3048" s="5">
        <f t="shared" si="241"/>
        <v>-149.06249980000001</v>
      </c>
      <c r="X3048" s="8">
        <f t="shared" si="242"/>
        <v>-1</v>
      </c>
      <c r="Y3048" s="4">
        <v>0</v>
      </c>
      <c r="Z3048" s="9" t="str">
        <f t="shared" si="243"/>
        <v>NA</v>
      </c>
      <c r="AA3048" s="10">
        <f t="shared" si="244"/>
        <v>0</v>
      </c>
    </row>
    <row r="3049" spans="1:27" x14ac:dyDescent="0.55000000000000004">
      <c r="A3049" s="3" t="s">
        <v>71</v>
      </c>
      <c r="B3049" s="3" t="s">
        <v>72</v>
      </c>
      <c r="C3049" s="3" t="s">
        <v>4894</v>
      </c>
      <c r="D3049" s="3" t="s">
        <v>2920</v>
      </c>
      <c r="E3049" s="4" t="s">
        <v>47</v>
      </c>
      <c r="F3049" s="3" t="s">
        <v>173</v>
      </c>
      <c r="G3049" s="3" t="s">
        <v>3863</v>
      </c>
      <c r="H3049" s="3" t="s">
        <v>34</v>
      </c>
      <c r="I3049" s="3" t="s">
        <v>77</v>
      </c>
      <c r="J3049" s="3" t="s">
        <v>36</v>
      </c>
      <c r="K3049" s="3" t="s">
        <v>42</v>
      </c>
      <c r="L3049" s="5">
        <v>6.25</v>
      </c>
      <c r="M3049" s="4">
        <v>66</v>
      </c>
      <c r="N3049" s="5">
        <v>152.074999725</v>
      </c>
      <c r="O3049" s="5">
        <v>2.3041666625000001</v>
      </c>
      <c r="P3049" s="4">
        <v>4753</v>
      </c>
      <c r="Q3049" s="6">
        <v>1.38859667578372</v>
      </c>
      <c r="R3049" s="7">
        <v>2.2679991584262602</v>
      </c>
      <c r="S3049" s="6">
        <v>0</v>
      </c>
      <c r="T3049" s="5">
        <v>0</v>
      </c>
      <c r="U3049" s="5">
        <v>0</v>
      </c>
      <c r="V3049" s="5">
        <f t="shared" si="245"/>
        <v>152.074999725</v>
      </c>
      <c r="W3049" s="5">
        <f t="shared" si="241"/>
        <v>-152.074999725</v>
      </c>
      <c r="X3049" s="8">
        <f t="shared" si="242"/>
        <v>-1</v>
      </c>
      <c r="Y3049" s="4">
        <v>0</v>
      </c>
      <c r="Z3049" s="9" t="str">
        <f t="shared" si="243"/>
        <v>NA</v>
      </c>
      <c r="AA3049" s="10">
        <f t="shared" si="244"/>
        <v>0</v>
      </c>
    </row>
    <row r="3050" spans="1:27" x14ac:dyDescent="0.55000000000000004">
      <c r="A3050" s="3" t="s">
        <v>71</v>
      </c>
      <c r="B3050" s="3" t="s">
        <v>72</v>
      </c>
      <c r="C3050" s="3" t="s">
        <v>4895</v>
      </c>
      <c r="D3050" s="3" t="s">
        <v>4896</v>
      </c>
      <c r="E3050" s="4" t="s">
        <v>47</v>
      </c>
      <c r="F3050" s="3" t="s">
        <v>173</v>
      </c>
      <c r="G3050" s="3" t="s">
        <v>4897</v>
      </c>
      <c r="H3050" s="3" t="s">
        <v>34</v>
      </c>
      <c r="I3050" s="3" t="s">
        <v>77</v>
      </c>
      <c r="J3050" s="3" t="s">
        <v>36</v>
      </c>
      <c r="K3050" s="3" t="s">
        <v>42</v>
      </c>
      <c r="L3050" s="5">
        <v>6.25</v>
      </c>
      <c r="M3050" s="4">
        <v>92</v>
      </c>
      <c r="N3050" s="5">
        <v>153.74999980000001</v>
      </c>
      <c r="O3050" s="5">
        <v>1.67119565</v>
      </c>
      <c r="P3050" s="4">
        <v>1681</v>
      </c>
      <c r="Q3050" s="6">
        <v>5.4729327781082704</v>
      </c>
      <c r="R3050" s="7">
        <v>1.0591314693634699</v>
      </c>
      <c r="S3050" s="6">
        <v>0</v>
      </c>
      <c r="T3050" s="5">
        <v>0</v>
      </c>
      <c r="U3050" s="5">
        <v>0</v>
      </c>
      <c r="V3050" s="5">
        <f t="shared" si="245"/>
        <v>153.74999980000001</v>
      </c>
      <c r="W3050" s="5">
        <f t="shared" si="241"/>
        <v>-153.74999980000001</v>
      </c>
      <c r="X3050" s="8">
        <f t="shared" si="242"/>
        <v>-1</v>
      </c>
      <c r="Y3050" s="4">
        <v>0</v>
      </c>
      <c r="Z3050" s="9" t="str">
        <f t="shared" si="243"/>
        <v>NA</v>
      </c>
      <c r="AA3050" s="10">
        <f t="shared" si="244"/>
        <v>0</v>
      </c>
    </row>
    <row r="3051" spans="1:27" x14ac:dyDescent="0.55000000000000004">
      <c r="A3051" s="3" t="s">
        <v>71</v>
      </c>
      <c r="B3051" s="3" t="s">
        <v>72</v>
      </c>
      <c r="C3051" s="3" t="s">
        <v>4898</v>
      </c>
      <c r="D3051" s="3" t="s">
        <v>381</v>
      </c>
      <c r="E3051" s="4" t="s">
        <v>47</v>
      </c>
      <c r="F3051" s="3" t="s">
        <v>104</v>
      </c>
      <c r="G3051" s="3" t="s">
        <v>232</v>
      </c>
      <c r="H3051" s="3" t="s">
        <v>34</v>
      </c>
      <c r="I3051" s="3" t="s">
        <v>77</v>
      </c>
      <c r="J3051" s="3" t="s">
        <v>36</v>
      </c>
      <c r="K3051" s="3" t="s">
        <v>37</v>
      </c>
      <c r="L3051" s="5">
        <v>6.25</v>
      </c>
      <c r="M3051" s="4">
        <v>63</v>
      </c>
      <c r="N3051" s="5">
        <v>153.8624997</v>
      </c>
      <c r="O3051" s="5">
        <v>2.4422619000000001</v>
      </c>
      <c r="P3051" s="4">
        <v>695</v>
      </c>
      <c r="Q3051" s="6">
        <v>9.0647482014388494</v>
      </c>
      <c r="R3051" s="7">
        <v>2.7418561151079102</v>
      </c>
      <c r="S3051" s="6">
        <v>0</v>
      </c>
      <c r="T3051" s="5">
        <v>0</v>
      </c>
      <c r="U3051" s="5">
        <v>0</v>
      </c>
      <c r="V3051" s="5">
        <f t="shared" si="245"/>
        <v>153.8624997</v>
      </c>
      <c r="W3051" s="5">
        <f t="shared" si="241"/>
        <v>-153.8624997</v>
      </c>
      <c r="X3051" s="8">
        <f t="shared" si="242"/>
        <v>-1</v>
      </c>
      <c r="Y3051" s="4">
        <v>0</v>
      </c>
      <c r="Z3051" s="9" t="str">
        <f t="shared" si="243"/>
        <v>NA</v>
      </c>
      <c r="AA3051" s="10">
        <f t="shared" si="244"/>
        <v>0</v>
      </c>
    </row>
    <row r="3052" spans="1:27" x14ac:dyDescent="0.55000000000000004">
      <c r="A3052" s="3" t="s">
        <v>71</v>
      </c>
      <c r="B3052" s="3" t="s">
        <v>72</v>
      </c>
      <c r="C3052" s="3" t="s">
        <v>4899</v>
      </c>
      <c r="D3052" s="3" t="s">
        <v>780</v>
      </c>
      <c r="E3052" s="4" t="s">
        <v>47</v>
      </c>
      <c r="F3052" s="3" t="s">
        <v>137</v>
      </c>
      <c r="G3052" s="3" t="s">
        <v>2863</v>
      </c>
      <c r="H3052" s="3" t="s">
        <v>34</v>
      </c>
      <c r="I3052" s="3" t="s">
        <v>77</v>
      </c>
      <c r="J3052" s="3" t="s">
        <v>36</v>
      </c>
      <c r="K3052" s="3" t="s">
        <v>42</v>
      </c>
      <c r="L3052" s="5">
        <v>6.25</v>
      </c>
      <c r="M3052" s="4">
        <v>47</v>
      </c>
      <c r="N3052" s="5">
        <v>155.92499981249998</v>
      </c>
      <c r="O3052" s="5">
        <v>3.3175531874999997</v>
      </c>
      <c r="P3052" s="4">
        <v>1379</v>
      </c>
      <c r="Q3052" s="6">
        <v>3.40826686004351</v>
      </c>
      <c r="R3052" s="7">
        <v>1.5356997824510501</v>
      </c>
      <c r="S3052" s="6">
        <v>0</v>
      </c>
      <c r="T3052" s="5">
        <v>0</v>
      </c>
      <c r="U3052" s="5">
        <v>0</v>
      </c>
      <c r="V3052" s="5">
        <f t="shared" si="245"/>
        <v>155.92499981249998</v>
      </c>
      <c r="W3052" s="5">
        <f t="shared" si="241"/>
        <v>-155.92499981249998</v>
      </c>
      <c r="X3052" s="8">
        <f t="shared" si="242"/>
        <v>-1</v>
      </c>
      <c r="Y3052" s="4">
        <v>0</v>
      </c>
      <c r="Z3052" s="9" t="str">
        <f t="shared" si="243"/>
        <v>NA</v>
      </c>
      <c r="AA3052" s="10">
        <f t="shared" si="244"/>
        <v>0</v>
      </c>
    </row>
    <row r="3053" spans="1:27" x14ac:dyDescent="0.55000000000000004">
      <c r="A3053" s="3" t="s">
        <v>71</v>
      </c>
      <c r="B3053" s="3" t="s">
        <v>72</v>
      </c>
      <c r="C3053" s="3" t="s">
        <v>4900</v>
      </c>
      <c r="D3053" s="3" t="s">
        <v>559</v>
      </c>
      <c r="E3053" s="4" t="s">
        <v>47</v>
      </c>
      <c r="F3053" s="3" t="s">
        <v>104</v>
      </c>
      <c r="G3053" s="3" t="s">
        <v>105</v>
      </c>
      <c r="H3053" s="3" t="s">
        <v>34</v>
      </c>
      <c r="I3053" s="3" t="s">
        <v>77</v>
      </c>
      <c r="J3053" s="3" t="s">
        <v>36</v>
      </c>
      <c r="K3053" s="3" t="s">
        <v>37</v>
      </c>
      <c r="L3053" s="5">
        <v>6.25</v>
      </c>
      <c r="M3053" s="4">
        <v>53</v>
      </c>
      <c r="N3053" s="5">
        <v>156.2249995</v>
      </c>
      <c r="O3053" s="5">
        <v>2.9476415</v>
      </c>
      <c r="P3053" s="4">
        <v>609</v>
      </c>
      <c r="Q3053" s="6">
        <v>8.7027914614121507</v>
      </c>
      <c r="R3053" s="7">
        <v>1.6197044334975399</v>
      </c>
      <c r="S3053" s="6">
        <v>0</v>
      </c>
      <c r="T3053" s="5">
        <v>0</v>
      </c>
      <c r="U3053" s="5">
        <v>0</v>
      </c>
      <c r="V3053" s="5">
        <f t="shared" si="245"/>
        <v>156.2249995</v>
      </c>
      <c r="W3053" s="5">
        <f t="shared" si="241"/>
        <v>-156.2249995</v>
      </c>
      <c r="X3053" s="8">
        <f t="shared" si="242"/>
        <v>-1</v>
      </c>
      <c r="Y3053" s="4">
        <v>0</v>
      </c>
      <c r="Z3053" s="9" t="str">
        <f t="shared" si="243"/>
        <v>NA</v>
      </c>
      <c r="AA3053" s="10">
        <f t="shared" si="244"/>
        <v>0</v>
      </c>
    </row>
    <row r="3054" spans="1:27" x14ac:dyDescent="0.55000000000000004">
      <c r="A3054" s="3" t="s">
        <v>71</v>
      </c>
      <c r="B3054" s="3" t="s">
        <v>72</v>
      </c>
      <c r="C3054" s="3" t="s">
        <v>4901</v>
      </c>
      <c r="D3054" s="3" t="s">
        <v>650</v>
      </c>
      <c r="E3054" s="4" t="s">
        <v>47</v>
      </c>
      <c r="F3054" s="3" t="s">
        <v>173</v>
      </c>
      <c r="G3054" s="3" t="s">
        <v>206</v>
      </c>
      <c r="H3054" s="3" t="s">
        <v>345</v>
      </c>
      <c r="I3054" s="3" t="s">
        <v>77</v>
      </c>
      <c r="J3054" s="3" t="s">
        <v>36</v>
      </c>
      <c r="K3054" s="3" t="s">
        <v>42</v>
      </c>
      <c r="L3054" s="5">
        <v>6.25</v>
      </c>
      <c r="M3054" s="4">
        <v>76</v>
      </c>
      <c r="N3054" s="5">
        <v>158.89999915000001</v>
      </c>
      <c r="O3054" s="5">
        <v>2.0907894625000001</v>
      </c>
      <c r="P3054" s="4">
        <v>824</v>
      </c>
      <c r="Q3054" s="6">
        <v>9.2233009708737903</v>
      </c>
      <c r="R3054" s="7">
        <v>2.0206310679611601</v>
      </c>
      <c r="S3054" s="6">
        <v>0</v>
      </c>
      <c r="T3054" s="5">
        <v>0</v>
      </c>
      <c r="U3054" s="5">
        <v>0</v>
      </c>
      <c r="V3054" s="5">
        <f t="shared" si="245"/>
        <v>158.89999915000001</v>
      </c>
      <c r="W3054" s="5">
        <f t="shared" si="241"/>
        <v>-158.89999915000001</v>
      </c>
      <c r="X3054" s="8">
        <f t="shared" si="242"/>
        <v>-1</v>
      </c>
      <c r="Y3054" s="4">
        <v>0</v>
      </c>
      <c r="Z3054" s="9" t="str">
        <f t="shared" si="243"/>
        <v>NA</v>
      </c>
      <c r="AA3054" s="10">
        <f t="shared" si="244"/>
        <v>0</v>
      </c>
    </row>
    <row r="3055" spans="1:27" x14ac:dyDescent="0.55000000000000004">
      <c r="A3055" s="3" t="s">
        <v>71</v>
      </c>
      <c r="B3055" s="3" t="s">
        <v>72</v>
      </c>
      <c r="C3055" s="3" t="s">
        <v>4902</v>
      </c>
      <c r="D3055" s="3" t="s">
        <v>4903</v>
      </c>
      <c r="E3055" s="4" t="s">
        <v>47</v>
      </c>
      <c r="F3055" s="3" t="s">
        <v>173</v>
      </c>
      <c r="G3055" s="3" t="s">
        <v>4096</v>
      </c>
      <c r="H3055" s="3" t="s">
        <v>34</v>
      </c>
      <c r="I3055" s="3" t="s">
        <v>77</v>
      </c>
      <c r="J3055" s="3" t="s">
        <v>36</v>
      </c>
      <c r="K3055" s="3" t="s">
        <v>42</v>
      </c>
      <c r="L3055" s="5">
        <v>6.25</v>
      </c>
      <c r="M3055" s="4">
        <v>50</v>
      </c>
      <c r="N3055" s="5">
        <v>159.375</v>
      </c>
      <c r="O3055" s="5">
        <v>3.1875</v>
      </c>
      <c r="P3055" s="4">
        <v>950</v>
      </c>
      <c r="Q3055" s="6">
        <v>5.2631578947368398</v>
      </c>
      <c r="R3055" s="7">
        <v>1.1040000000000001</v>
      </c>
      <c r="S3055" s="6">
        <v>0</v>
      </c>
      <c r="T3055" s="5">
        <v>0</v>
      </c>
      <c r="U3055" s="5">
        <v>0</v>
      </c>
      <c r="V3055" s="5">
        <f t="shared" si="245"/>
        <v>159.375</v>
      </c>
      <c r="W3055" s="5">
        <f t="shared" si="241"/>
        <v>-159.375</v>
      </c>
      <c r="X3055" s="8">
        <f t="shared" si="242"/>
        <v>-1</v>
      </c>
      <c r="Y3055" s="4">
        <v>0</v>
      </c>
      <c r="Z3055" s="9" t="str">
        <f t="shared" si="243"/>
        <v>NA</v>
      </c>
      <c r="AA3055" s="10">
        <f t="shared" si="244"/>
        <v>0</v>
      </c>
    </row>
    <row r="3056" spans="1:27" x14ac:dyDescent="0.55000000000000004">
      <c r="A3056" s="3" t="s">
        <v>71</v>
      </c>
      <c r="B3056" s="3" t="s">
        <v>72</v>
      </c>
      <c r="C3056" s="3" t="s">
        <v>4904</v>
      </c>
      <c r="D3056" s="3" t="s">
        <v>3668</v>
      </c>
      <c r="E3056" s="4" t="s">
        <v>47</v>
      </c>
      <c r="F3056" s="3" t="s">
        <v>32</v>
      </c>
      <c r="G3056" s="3" t="s">
        <v>377</v>
      </c>
      <c r="H3056" s="3" t="s">
        <v>34</v>
      </c>
      <c r="I3056" s="3" t="s">
        <v>77</v>
      </c>
      <c r="J3056" s="3" t="s">
        <v>36</v>
      </c>
      <c r="K3056" s="3" t="s">
        <v>61</v>
      </c>
      <c r="L3056" s="5">
        <v>6.25</v>
      </c>
      <c r="M3056" s="4">
        <v>60</v>
      </c>
      <c r="N3056" s="5">
        <v>160.56249975</v>
      </c>
      <c r="O3056" s="5">
        <v>2.6760416624999999</v>
      </c>
      <c r="P3056" s="4">
        <v>2580</v>
      </c>
      <c r="Q3056" s="6">
        <v>2.32558139534884</v>
      </c>
      <c r="R3056" s="7">
        <v>1.8872868217054299</v>
      </c>
      <c r="S3056" s="6">
        <v>0</v>
      </c>
      <c r="T3056" s="5">
        <v>0</v>
      </c>
      <c r="U3056" s="5">
        <v>0</v>
      </c>
      <c r="V3056" s="5">
        <f t="shared" si="245"/>
        <v>160.56249975</v>
      </c>
      <c r="W3056" s="5">
        <f t="shared" si="241"/>
        <v>-160.56249975</v>
      </c>
      <c r="X3056" s="8">
        <f t="shared" si="242"/>
        <v>-1</v>
      </c>
      <c r="Y3056" s="4">
        <v>0</v>
      </c>
      <c r="Z3056" s="9" t="str">
        <f t="shared" si="243"/>
        <v>NA</v>
      </c>
      <c r="AA3056" s="10">
        <f t="shared" si="244"/>
        <v>0</v>
      </c>
    </row>
    <row r="3057" spans="1:27" x14ac:dyDescent="0.55000000000000004">
      <c r="A3057" s="3" t="s">
        <v>71</v>
      </c>
      <c r="B3057" s="3" t="s">
        <v>72</v>
      </c>
      <c r="C3057" s="3" t="s">
        <v>4905</v>
      </c>
      <c r="D3057" s="3" t="s">
        <v>4878</v>
      </c>
      <c r="E3057" s="4" t="s">
        <v>47</v>
      </c>
      <c r="F3057" s="3" t="s">
        <v>32</v>
      </c>
      <c r="G3057" s="3" t="s">
        <v>377</v>
      </c>
      <c r="H3057" s="3" t="s">
        <v>34</v>
      </c>
      <c r="I3057" s="3" t="s">
        <v>77</v>
      </c>
      <c r="J3057" s="3" t="s">
        <v>36</v>
      </c>
      <c r="K3057" s="3" t="s">
        <v>61</v>
      </c>
      <c r="L3057" s="5">
        <v>6.25</v>
      </c>
      <c r="M3057" s="4">
        <v>75</v>
      </c>
      <c r="N3057" s="5">
        <v>160.80000000000001</v>
      </c>
      <c r="O3057" s="5">
        <v>2.1440000000000001</v>
      </c>
      <c r="P3057" s="4">
        <v>607</v>
      </c>
      <c r="Q3057" s="6">
        <v>12.3558484349259</v>
      </c>
      <c r="R3057" s="7">
        <v>1.59439868204283</v>
      </c>
      <c r="S3057" s="6">
        <v>0</v>
      </c>
      <c r="T3057" s="5">
        <v>0</v>
      </c>
      <c r="U3057" s="5">
        <v>0</v>
      </c>
      <c r="V3057" s="5">
        <f t="shared" si="245"/>
        <v>160.80000000000001</v>
      </c>
      <c r="W3057" s="5">
        <f t="shared" si="241"/>
        <v>-160.80000000000001</v>
      </c>
      <c r="X3057" s="8">
        <f t="shared" si="242"/>
        <v>-1</v>
      </c>
      <c r="Y3057" s="4">
        <v>0</v>
      </c>
      <c r="Z3057" s="9" t="str">
        <f t="shared" si="243"/>
        <v>NA</v>
      </c>
      <c r="AA3057" s="10">
        <f t="shared" si="244"/>
        <v>0</v>
      </c>
    </row>
    <row r="3058" spans="1:27" x14ac:dyDescent="0.55000000000000004">
      <c r="A3058" s="3" t="s">
        <v>71</v>
      </c>
      <c r="B3058" s="3" t="s">
        <v>72</v>
      </c>
      <c r="C3058" s="3" t="s">
        <v>4906</v>
      </c>
      <c r="D3058" s="3" t="s">
        <v>785</v>
      </c>
      <c r="E3058" s="4" t="s">
        <v>47</v>
      </c>
      <c r="F3058" s="3" t="s">
        <v>137</v>
      </c>
      <c r="G3058" s="3" t="s">
        <v>2863</v>
      </c>
      <c r="H3058" s="3" t="s">
        <v>34</v>
      </c>
      <c r="I3058" s="3" t="s">
        <v>77</v>
      </c>
      <c r="J3058" s="3" t="s">
        <v>36</v>
      </c>
      <c r="K3058" s="3" t="s">
        <v>42</v>
      </c>
      <c r="L3058" s="5">
        <v>6.25</v>
      </c>
      <c r="M3058" s="4">
        <v>47</v>
      </c>
      <c r="N3058" s="5">
        <v>162.33749945</v>
      </c>
      <c r="O3058" s="5">
        <v>3.4539893500000001</v>
      </c>
      <c r="P3058" s="4">
        <v>3197</v>
      </c>
      <c r="Q3058" s="6">
        <v>1.4701282452299</v>
      </c>
      <c r="R3058" s="7">
        <v>1.3897466374726299</v>
      </c>
      <c r="S3058" s="6">
        <v>0</v>
      </c>
      <c r="T3058" s="5">
        <v>0</v>
      </c>
      <c r="U3058" s="5">
        <v>0</v>
      </c>
      <c r="V3058" s="5">
        <f t="shared" si="245"/>
        <v>162.33749945</v>
      </c>
      <c r="W3058" s="5">
        <f t="shared" si="241"/>
        <v>-162.33749945</v>
      </c>
      <c r="X3058" s="8">
        <f t="shared" si="242"/>
        <v>-1</v>
      </c>
      <c r="Y3058" s="4">
        <v>0</v>
      </c>
      <c r="Z3058" s="9" t="str">
        <f t="shared" si="243"/>
        <v>NA</v>
      </c>
      <c r="AA3058" s="10">
        <f t="shared" si="244"/>
        <v>0</v>
      </c>
    </row>
    <row r="3059" spans="1:27" x14ac:dyDescent="0.55000000000000004">
      <c r="A3059" s="3" t="s">
        <v>71</v>
      </c>
      <c r="B3059" s="3" t="s">
        <v>72</v>
      </c>
      <c r="C3059" s="3" t="s">
        <v>4907</v>
      </c>
      <c r="D3059" s="3" t="s">
        <v>484</v>
      </c>
      <c r="E3059" s="4" t="s">
        <v>47</v>
      </c>
      <c r="F3059" s="3" t="s">
        <v>32</v>
      </c>
      <c r="G3059" s="3" t="s">
        <v>2744</v>
      </c>
      <c r="H3059" s="3" t="s">
        <v>34</v>
      </c>
      <c r="I3059" s="3" t="s">
        <v>77</v>
      </c>
      <c r="J3059" s="3" t="s">
        <v>36</v>
      </c>
      <c r="K3059" s="3" t="s">
        <v>61</v>
      </c>
      <c r="L3059" s="5">
        <v>6.25</v>
      </c>
      <c r="M3059" s="4">
        <v>56</v>
      </c>
      <c r="N3059" s="5">
        <v>163.11249990000002</v>
      </c>
      <c r="O3059" s="5">
        <v>2.9127232125000004</v>
      </c>
      <c r="P3059" s="4">
        <v>4585</v>
      </c>
      <c r="Q3059" s="6">
        <v>1.2213740458015301</v>
      </c>
      <c r="R3059" s="7">
        <v>4.3531297709923704</v>
      </c>
      <c r="S3059" s="6">
        <v>0</v>
      </c>
      <c r="T3059" s="5">
        <v>0</v>
      </c>
      <c r="U3059" s="5">
        <v>0</v>
      </c>
      <c r="V3059" s="5">
        <f t="shared" si="245"/>
        <v>163.11249990000002</v>
      </c>
      <c r="W3059" s="5">
        <f t="shared" si="241"/>
        <v>-163.11249990000002</v>
      </c>
      <c r="X3059" s="8">
        <f t="shared" si="242"/>
        <v>-1</v>
      </c>
      <c r="Y3059" s="4">
        <v>0</v>
      </c>
      <c r="Z3059" s="9" t="str">
        <f t="shared" si="243"/>
        <v>NA</v>
      </c>
      <c r="AA3059" s="10">
        <f t="shared" si="244"/>
        <v>0</v>
      </c>
    </row>
    <row r="3060" spans="1:27" x14ac:dyDescent="0.55000000000000004">
      <c r="A3060" s="3" t="s">
        <v>71</v>
      </c>
      <c r="B3060" s="3" t="s">
        <v>72</v>
      </c>
      <c r="C3060" s="3" t="s">
        <v>4908</v>
      </c>
      <c r="D3060" s="3" t="s">
        <v>653</v>
      </c>
      <c r="E3060" s="4" t="s">
        <v>47</v>
      </c>
      <c r="F3060" s="3" t="s">
        <v>173</v>
      </c>
      <c r="G3060" s="3" t="s">
        <v>675</v>
      </c>
      <c r="H3060" s="3" t="s">
        <v>345</v>
      </c>
      <c r="I3060" s="3" t="s">
        <v>77</v>
      </c>
      <c r="J3060" s="3" t="s">
        <v>36</v>
      </c>
      <c r="K3060" s="3" t="s">
        <v>42</v>
      </c>
      <c r="L3060" s="5">
        <v>6.25</v>
      </c>
      <c r="M3060" s="4">
        <v>62</v>
      </c>
      <c r="N3060" s="5">
        <v>163.42499942500001</v>
      </c>
      <c r="O3060" s="5">
        <v>2.6358870875</v>
      </c>
      <c r="P3060" s="4">
        <v>908</v>
      </c>
      <c r="Q3060" s="6">
        <v>6.8281938325991201</v>
      </c>
      <c r="R3060" s="7">
        <v>2.0885462555066101</v>
      </c>
      <c r="S3060" s="6">
        <v>0</v>
      </c>
      <c r="T3060" s="5">
        <v>0</v>
      </c>
      <c r="U3060" s="5">
        <v>0</v>
      </c>
      <c r="V3060" s="5">
        <f t="shared" si="245"/>
        <v>163.42499942500001</v>
      </c>
      <c r="W3060" s="5">
        <f t="shared" si="241"/>
        <v>-163.42499942500001</v>
      </c>
      <c r="X3060" s="8">
        <f t="shared" si="242"/>
        <v>-1</v>
      </c>
      <c r="Y3060" s="4">
        <v>0</v>
      </c>
      <c r="Z3060" s="9" t="str">
        <f t="shared" si="243"/>
        <v>NA</v>
      </c>
      <c r="AA3060" s="10">
        <f t="shared" si="244"/>
        <v>0</v>
      </c>
    </row>
    <row r="3061" spans="1:27" x14ac:dyDescent="0.55000000000000004">
      <c r="A3061" s="3" t="s">
        <v>71</v>
      </c>
      <c r="B3061" s="3" t="s">
        <v>72</v>
      </c>
      <c r="C3061" s="3" t="s">
        <v>4909</v>
      </c>
      <c r="D3061" s="3" t="s">
        <v>4910</v>
      </c>
      <c r="E3061" s="4" t="s">
        <v>47</v>
      </c>
      <c r="F3061" s="3" t="s">
        <v>32</v>
      </c>
      <c r="G3061" s="3" t="s">
        <v>377</v>
      </c>
      <c r="H3061" s="3" t="s">
        <v>34</v>
      </c>
      <c r="I3061" s="3" t="s">
        <v>77</v>
      </c>
      <c r="J3061" s="3" t="s">
        <v>36</v>
      </c>
      <c r="K3061" s="3" t="s">
        <v>61</v>
      </c>
      <c r="L3061" s="5">
        <v>6.25</v>
      </c>
      <c r="M3061" s="4">
        <v>49</v>
      </c>
      <c r="N3061" s="5">
        <v>164.7374995875</v>
      </c>
      <c r="O3061" s="5">
        <v>3.3619897874999998</v>
      </c>
      <c r="P3061" s="4">
        <v>58854</v>
      </c>
      <c r="Q3061" s="6">
        <v>8.3256872939817206E-2</v>
      </c>
      <c r="R3061" s="7">
        <v>2.1537125768851699</v>
      </c>
      <c r="S3061" s="6">
        <v>0</v>
      </c>
      <c r="T3061" s="5">
        <v>0</v>
      </c>
      <c r="U3061" s="5">
        <v>0</v>
      </c>
      <c r="V3061" s="5">
        <f t="shared" si="245"/>
        <v>164.7374995875</v>
      </c>
      <c r="W3061" s="5">
        <f t="shared" si="241"/>
        <v>-164.7374995875</v>
      </c>
      <c r="X3061" s="8">
        <f t="shared" si="242"/>
        <v>-1</v>
      </c>
      <c r="Y3061" s="4">
        <v>0</v>
      </c>
      <c r="Z3061" s="9" t="str">
        <f t="shared" si="243"/>
        <v>NA</v>
      </c>
      <c r="AA3061" s="10">
        <f t="shared" si="244"/>
        <v>0</v>
      </c>
    </row>
    <row r="3062" spans="1:27" x14ac:dyDescent="0.55000000000000004">
      <c r="A3062" s="3" t="s">
        <v>71</v>
      </c>
      <c r="B3062" s="3" t="s">
        <v>72</v>
      </c>
      <c r="C3062" s="3" t="s">
        <v>4911</v>
      </c>
      <c r="D3062" s="3" t="s">
        <v>484</v>
      </c>
      <c r="E3062" s="4" t="s">
        <v>47</v>
      </c>
      <c r="F3062" s="3" t="s">
        <v>173</v>
      </c>
      <c r="G3062" s="3" t="s">
        <v>2735</v>
      </c>
      <c r="H3062" s="3" t="s">
        <v>485</v>
      </c>
      <c r="I3062" s="3" t="s">
        <v>77</v>
      </c>
      <c r="J3062" s="3" t="s">
        <v>36</v>
      </c>
      <c r="K3062" s="3" t="s">
        <v>42</v>
      </c>
      <c r="L3062" s="5">
        <v>6.25</v>
      </c>
      <c r="M3062" s="4">
        <v>44</v>
      </c>
      <c r="N3062" s="5">
        <v>165.03749955000001</v>
      </c>
      <c r="O3062" s="5">
        <v>3.7508522625</v>
      </c>
      <c r="P3062" s="4">
        <v>4244</v>
      </c>
      <c r="Q3062" s="6">
        <v>1.0367577756833199</v>
      </c>
      <c r="R3062" s="7">
        <v>2.4570688030160199</v>
      </c>
      <c r="S3062" s="6">
        <v>0</v>
      </c>
      <c r="T3062" s="5">
        <v>0</v>
      </c>
      <c r="U3062" s="5">
        <v>0</v>
      </c>
      <c r="V3062" s="5">
        <f t="shared" si="245"/>
        <v>165.03749955000001</v>
      </c>
      <c r="W3062" s="5">
        <f t="shared" si="241"/>
        <v>-165.03749955000001</v>
      </c>
      <c r="X3062" s="8">
        <f t="shared" si="242"/>
        <v>-1</v>
      </c>
      <c r="Y3062" s="4">
        <v>0</v>
      </c>
      <c r="Z3062" s="9" t="str">
        <f t="shared" si="243"/>
        <v>NA</v>
      </c>
      <c r="AA3062" s="10">
        <f t="shared" si="244"/>
        <v>0</v>
      </c>
    </row>
    <row r="3063" spans="1:27" x14ac:dyDescent="0.55000000000000004">
      <c r="A3063" s="3" t="s">
        <v>71</v>
      </c>
      <c r="B3063" s="3" t="s">
        <v>72</v>
      </c>
      <c r="C3063" s="3" t="s">
        <v>4912</v>
      </c>
      <c r="D3063" s="3" t="s">
        <v>234</v>
      </c>
      <c r="E3063" s="4" t="s">
        <v>47</v>
      </c>
      <c r="F3063" s="3" t="s">
        <v>173</v>
      </c>
      <c r="G3063" s="3" t="s">
        <v>188</v>
      </c>
      <c r="H3063" s="3" t="s">
        <v>235</v>
      </c>
      <c r="I3063" s="3" t="s">
        <v>77</v>
      </c>
      <c r="J3063" s="3" t="s">
        <v>36</v>
      </c>
      <c r="K3063" s="3" t="s">
        <v>42</v>
      </c>
      <c r="L3063" s="5">
        <v>6.25</v>
      </c>
      <c r="M3063" s="4">
        <v>80</v>
      </c>
      <c r="N3063" s="5">
        <v>168.23750000000001</v>
      </c>
      <c r="O3063" s="5">
        <v>2.1029687500000001</v>
      </c>
      <c r="P3063" s="4">
        <v>1871</v>
      </c>
      <c r="Q3063" s="6">
        <v>4.27578834847675</v>
      </c>
      <c r="R3063" s="7">
        <v>1.8409941207910201</v>
      </c>
      <c r="S3063" s="6">
        <v>0</v>
      </c>
      <c r="T3063" s="5">
        <v>0</v>
      </c>
      <c r="U3063" s="5">
        <v>0</v>
      </c>
      <c r="V3063" s="5">
        <f t="shared" si="245"/>
        <v>168.23750000000001</v>
      </c>
      <c r="W3063" s="5">
        <f t="shared" si="241"/>
        <v>-168.23750000000001</v>
      </c>
      <c r="X3063" s="8">
        <f t="shared" si="242"/>
        <v>-1</v>
      </c>
      <c r="Y3063" s="4">
        <v>0</v>
      </c>
      <c r="Z3063" s="9" t="str">
        <f t="shared" si="243"/>
        <v>NA</v>
      </c>
      <c r="AA3063" s="10">
        <f t="shared" si="244"/>
        <v>0</v>
      </c>
    </row>
    <row r="3064" spans="1:27" x14ac:dyDescent="0.55000000000000004">
      <c r="A3064" s="3" t="s">
        <v>71</v>
      </c>
      <c r="B3064" s="3" t="s">
        <v>72</v>
      </c>
      <c r="C3064" s="3" t="s">
        <v>4913</v>
      </c>
      <c r="D3064" s="3" t="s">
        <v>4914</v>
      </c>
      <c r="E3064" s="4" t="s">
        <v>47</v>
      </c>
      <c r="F3064" s="3" t="s">
        <v>32</v>
      </c>
      <c r="G3064" s="3" t="s">
        <v>377</v>
      </c>
      <c r="H3064" s="3" t="s">
        <v>34</v>
      </c>
      <c r="I3064" s="3" t="s">
        <v>77</v>
      </c>
      <c r="J3064" s="3" t="s">
        <v>36</v>
      </c>
      <c r="K3064" s="3" t="s">
        <v>61</v>
      </c>
      <c r="L3064" s="5">
        <v>6.25</v>
      </c>
      <c r="M3064" s="4">
        <v>76</v>
      </c>
      <c r="N3064" s="5">
        <v>169.7499995</v>
      </c>
      <c r="O3064" s="5">
        <v>2.2335526250000002</v>
      </c>
      <c r="P3064" s="4">
        <v>1057</v>
      </c>
      <c r="Q3064" s="6">
        <v>7.1901608325449402</v>
      </c>
      <c r="R3064" s="7">
        <v>1.4831598864711399</v>
      </c>
      <c r="S3064" s="6">
        <v>0</v>
      </c>
      <c r="T3064" s="5">
        <v>0</v>
      </c>
      <c r="U3064" s="5">
        <v>0</v>
      </c>
      <c r="V3064" s="5">
        <f t="shared" si="245"/>
        <v>169.7499995</v>
      </c>
      <c r="W3064" s="5">
        <f t="shared" si="241"/>
        <v>-169.7499995</v>
      </c>
      <c r="X3064" s="8">
        <f t="shared" si="242"/>
        <v>-1</v>
      </c>
      <c r="Y3064" s="4">
        <v>0</v>
      </c>
      <c r="Z3064" s="9" t="str">
        <f t="shared" si="243"/>
        <v>NA</v>
      </c>
      <c r="AA3064" s="10">
        <f t="shared" si="244"/>
        <v>0</v>
      </c>
    </row>
    <row r="3065" spans="1:27" x14ac:dyDescent="0.55000000000000004">
      <c r="A3065" s="3" t="s">
        <v>71</v>
      </c>
      <c r="B3065" s="3" t="s">
        <v>72</v>
      </c>
      <c r="C3065" s="3" t="s">
        <v>4915</v>
      </c>
      <c r="D3065" s="3" t="s">
        <v>4916</v>
      </c>
      <c r="E3065" s="4" t="s">
        <v>47</v>
      </c>
      <c r="F3065" s="3" t="s">
        <v>173</v>
      </c>
      <c r="G3065" s="3" t="s">
        <v>2718</v>
      </c>
      <c r="H3065" s="3" t="s">
        <v>34</v>
      </c>
      <c r="I3065" s="3" t="s">
        <v>77</v>
      </c>
      <c r="J3065" s="3" t="s">
        <v>36</v>
      </c>
      <c r="K3065" s="3" t="s">
        <v>42</v>
      </c>
      <c r="L3065" s="5">
        <v>6.25</v>
      </c>
      <c r="M3065" s="4">
        <v>92</v>
      </c>
      <c r="N3065" s="5">
        <v>170.83749904999999</v>
      </c>
      <c r="O3065" s="5">
        <v>1.8569293375</v>
      </c>
      <c r="P3065" s="4">
        <v>2253</v>
      </c>
      <c r="Q3065" s="6">
        <v>4.0834442964935604</v>
      </c>
      <c r="R3065" s="7">
        <v>3.0409232134931199</v>
      </c>
      <c r="S3065" s="6">
        <v>0</v>
      </c>
      <c r="T3065" s="5">
        <v>0</v>
      </c>
      <c r="U3065" s="5">
        <v>0</v>
      </c>
      <c r="V3065" s="5">
        <f t="shared" si="245"/>
        <v>170.83749904999999</v>
      </c>
      <c r="W3065" s="5">
        <f t="shared" si="241"/>
        <v>-170.83749904999999</v>
      </c>
      <c r="X3065" s="8">
        <f t="shared" si="242"/>
        <v>-1</v>
      </c>
      <c r="Y3065" s="4">
        <v>0</v>
      </c>
      <c r="Z3065" s="9" t="str">
        <f t="shared" si="243"/>
        <v>NA</v>
      </c>
      <c r="AA3065" s="10">
        <f t="shared" si="244"/>
        <v>0</v>
      </c>
    </row>
    <row r="3066" spans="1:27" x14ac:dyDescent="0.55000000000000004">
      <c r="A3066" s="3" t="s">
        <v>71</v>
      </c>
      <c r="B3066" s="3" t="s">
        <v>72</v>
      </c>
      <c r="C3066" s="3" t="s">
        <v>4917</v>
      </c>
      <c r="D3066" s="3" t="s">
        <v>270</v>
      </c>
      <c r="E3066" s="4" t="s">
        <v>47</v>
      </c>
      <c r="F3066" s="3" t="s">
        <v>173</v>
      </c>
      <c r="G3066" s="3" t="s">
        <v>4918</v>
      </c>
      <c r="H3066" s="3" t="s">
        <v>345</v>
      </c>
      <c r="I3066" s="3" t="s">
        <v>77</v>
      </c>
      <c r="J3066" s="3" t="s">
        <v>36</v>
      </c>
      <c r="K3066" s="3" t="s">
        <v>42</v>
      </c>
      <c r="L3066" s="5">
        <v>6.25</v>
      </c>
      <c r="M3066" s="4">
        <v>71</v>
      </c>
      <c r="N3066" s="5">
        <v>170.98749926249999</v>
      </c>
      <c r="O3066" s="5">
        <v>2.4082746374999999</v>
      </c>
      <c r="P3066" s="4">
        <v>3290</v>
      </c>
      <c r="Q3066" s="6">
        <v>2.1580547112462001</v>
      </c>
      <c r="R3066" s="7">
        <v>1.6799088145896699</v>
      </c>
      <c r="S3066" s="6">
        <v>0</v>
      </c>
      <c r="T3066" s="5">
        <v>0</v>
      </c>
      <c r="U3066" s="5">
        <v>0</v>
      </c>
      <c r="V3066" s="5">
        <f t="shared" si="245"/>
        <v>170.98749926249999</v>
      </c>
      <c r="W3066" s="5">
        <f t="shared" si="241"/>
        <v>-170.98749926249999</v>
      </c>
      <c r="X3066" s="8">
        <f t="shared" si="242"/>
        <v>-1</v>
      </c>
      <c r="Y3066" s="4">
        <v>0</v>
      </c>
      <c r="Z3066" s="9" t="str">
        <f t="shared" si="243"/>
        <v>NA</v>
      </c>
      <c r="AA3066" s="10">
        <f t="shared" si="244"/>
        <v>0</v>
      </c>
    </row>
    <row r="3067" spans="1:27" x14ac:dyDescent="0.55000000000000004">
      <c r="A3067" s="3" t="s">
        <v>71</v>
      </c>
      <c r="B3067" s="3" t="s">
        <v>72</v>
      </c>
      <c r="C3067" s="3" t="s">
        <v>4919</v>
      </c>
      <c r="D3067" s="3" t="s">
        <v>301</v>
      </c>
      <c r="E3067" s="4" t="s">
        <v>47</v>
      </c>
      <c r="F3067" s="3" t="s">
        <v>75</v>
      </c>
      <c r="G3067" s="3" t="s">
        <v>76</v>
      </c>
      <c r="H3067" s="3" t="s">
        <v>34</v>
      </c>
      <c r="I3067" s="3" t="s">
        <v>77</v>
      </c>
      <c r="J3067" s="3" t="s">
        <v>36</v>
      </c>
      <c r="K3067" s="3" t="s">
        <v>42</v>
      </c>
      <c r="L3067" s="5">
        <v>6.25</v>
      </c>
      <c r="M3067" s="4">
        <v>73</v>
      </c>
      <c r="N3067" s="5">
        <v>171.76249935000001</v>
      </c>
      <c r="O3067" s="5">
        <v>2.3529109500000001</v>
      </c>
      <c r="P3067" s="4">
        <v>691</v>
      </c>
      <c r="Q3067" s="6">
        <v>10.564399421128799</v>
      </c>
      <c r="R3067" s="7">
        <v>1.4040376266280801</v>
      </c>
      <c r="S3067" s="6">
        <v>0</v>
      </c>
      <c r="T3067" s="5">
        <v>0</v>
      </c>
      <c r="U3067" s="5">
        <v>0</v>
      </c>
      <c r="V3067" s="5">
        <f t="shared" si="245"/>
        <v>171.76249935000001</v>
      </c>
      <c r="W3067" s="5">
        <f t="shared" si="241"/>
        <v>-171.76249935000001</v>
      </c>
      <c r="X3067" s="8">
        <f t="shared" si="242"/>
        <v>-1</v>
      </c>
      <c r="Y3067" s="4">
        <v>0</v>
      </c>
      <c r="Z3067" s="9" t="str">
        <f t="shared" si="243"/>
        <v>NA</v>
      </c>
      <c r="AA3067" s="10">
        <f t="shared" si="244"/>
        <v>0</v>
      </c>
    </row>
    <row r="3068" spans="1:27" x14ac:dyDescent="0.55000000000000004">
      <c r="A3068" s="3" t="s">
        <v>71</v>
      </c>
      <c r="B3068" s="3" t="s">
        <v>72</v>
      </c>
      <c r="C3068" s="3" t="s">
        <v>4920</v>
      </c>
      <c r="D3068" s="3" t="s">
        <v>281</v>
      </c>
      <c r="E3068" s="4" t="s">
        <v>47</v>
      </c>
      <c r="F3068" s="3" t="s">
        <v>173</v>
      </c>
      <c r="G3068" s="3" t="s">
        <v>675</v>
      </c>
      <c r="H3068" s="3" t="s">
        <v>34</v>
      </c>
      <c r="I3068" s="3" t="s">
        <v>175</v>
      </c>
      <c r="J3068" s="3" t="s">
        <v>36</v>
      </c>
      <c r="K3068" s="3" t="s">
        <v>42</v>
      </c>
      <c r="L3068" s="5">
        <v>6.25</v>
      </c>
      <c r="M3068" s="4">
        <v>102</v>
      </c>
      <c r="N3068" s="5">
        <v>172.77499882499998</v>
      </c>
      <c r="O3068" s="5">
        <v>1.6938725374999999</v>
      </c>
      <c r="P3068" s="4">
        <v>3384</v>
      </c>
      <c r="Q3068" s="6">
        <v>3.0141843971631199</v>
      </c>
      <c r="R3068" s="7">
        <v>1.65910165484634</v>
      </c>
      <c r="S3068" s="6">
        <v>0</v>
      </c>
      <c r="T3068" s="5">
        <v>0</v>
      </c>
      <c r="U3068" s="5">
        <v>0</v>
      </c>
      <c r="V3068" s="5">
        <f t="shared" si="245"/>
        <v>172.77499882499998</v>
      </c>
      <c r="W3068" s="5">
        <f t="shared" si="241"/>
        <v>-172.77499882499998</v>
      </c>
      <c r="X3068" s="8">
        <f t="shared" si="242"/>
        <v>-1</v>
      </c>
      <c r="Y3068" s="4">
        <v>0</v>
      </c>
      <c r="Z3068" s="9" t="str">
        <f t="shared" si="243"/>
        <v>NA</v>
      </c>
      <c r="AA3068" s="10">
        <f t="shared" si="244"/>
        <v>0</v>
      </c>
    </row>
    <row r="3069" spans="1:27" x14ac:dyDescent="0.55000000000000004">
      <c r="A3069" s="3" t="s">
        <v>71</v>
      </c>
      <c r="B3069" s="3" t="s">
        <v>72</v>
      </c>
      <c r="C3069" s="3" t="s">
        <v>4921</v>
      </c>
      <c r="D3069" s="3" t="s">
        <v>3305</v>
      </c>
      <c r="E3069" s="4" t="s">
        <v>47</v>
      </c>
      <c r="F3069" s="3" t="s">
        <v>32</v>
      </c>
      <c r="G3069" s="3" t="s">
        <v>575</v>
      </c>
      <c r="H3069" s="3" t="s">
        <v>34</v>
      </c>
      <c r="I3069" s="3" t="s">
        <v>77</v>
      </c>
      <c r="J3069" s="3" t="s">
        <v>36</v>
      </c>
      <c r="K3069" s="3" t="s">
        <v>42</v>
      </c>
      <c r="L3069" s="5">
        <v>6.25</v>
      </c>
      <c r="M3069" s="4">
        <v>87</v>
      </c>
      <c r="N3069" s="5">
        <v>173.48749931249998</v>
      </c>
      <c r="O3069" s="5">
        <v>1.9941091874999999</v>
      </c>
      <c r="P3069" s="4">
        <v>1591</v>
      </c>
      <c r="Q3069" s="6">
        <v>5.4682589566310504</v>
      </c>
      <c r="R3069" s="7">
        <v>1.8709616593337499</v>
      </c>
      <c r="S3069" s="6">
        <v>0</v>
      </c>
      <c r="T3069" s="5">
        <v>0</v>
      </c>
      <c r="U3069" s="5">
        <v>0</v>
      </c>
      <c r="V3069" s="5">
        <f t="shared" si="245"/>
        <v>173.48749931249998</v>
      </c>
      <c r="W3069" s="5">
        <f t="shared" si="241"/>
        <v>-173.48749931249998</v>
      </c>
      <c r="X3069" s="8">
        <f t="shared" si="242"/>
        <v>-1</v>
      </c>
      <c r="Y3069" s="4">
        <v>0</v>
      </c>
      <c r="Z3069" s="9" t="str">
        <f t="shared" si="243"/>
        <v>NA</v>
      </c>
      <c r="AA3069" s="10">
        <f t="shared" si="244"/>
        <v>0</v>
      </c>
    </row>
    <row r="3070" spans="1:27" x14ac:dyDescent="0.55000000000000004">
      <c r="A3070" s="3" t="s">
        <v>71</v>
      </c>
      <c r="B3070" s="3" t="s">
        <v>72</v>
      </c>
      <c r="C3070" s="3" t="s">
        <v>4922</v>
      </c>
      <c r="D3070" s="3" t="s">
        <v>708</v>
      </c>
      <c r="E3070" s="4" t="s">
        <v>47</v>
      </c>
      <c r="F3070" s="3" t="s">
        <v>173</v>
      </c>
      <c r="G3070" s="3" t="s">
        <v>4923</v>
      </c>
      <c r="H3070" s="3" t="s">
        <v>709</v>
      </c>
      <c r="I3070" s="3" t="s">
        <v>77</v>
      </c>
      <c r="J3070" s="3" t="s">
        <v>36</v>
      </c>
      <c r="K3070" s="3" t="s">
        <v>42</v>
      </c>
      <c r="L3070" s="5">
        <v>6.25</v>
      </c>
      <c r="M3070" s="4">
        <v>57</v>
      </c>
      <c r="N3070" s="5">
        <v>173.85</v>
      </c>
      <c r="O3070" s="5">
        <v>3.05</v>
      </c>
      <c r="P3070" s="4">
        <v>1968</v>
      </c>
      <c r="Q3070" s="6">
        <v>2.8963414634146298</v>
      </c>
      <c r="R3070" s="7">
        <v>1.8913109756097599</v>
      </c>
      <c r="S3070" s="6">
        <v>0</v>
      </c>
      <c r="T3070" s="5">
        <v>0</v>
      </c>
      <c r="U3070" s="5">
        <v>0</v>
      </c>
      <c r="V3070" s="5">
        <f t="shared" si="245"/>
        <v>173.85</v>
      </c>
      <c r="W3070" s="5">
        <f t="shared" si="241"/>
        <v>-173.85</v>
      </c>
      <c r="X3070" s="8">
        <f t="shared" si="242"/>
        <v>-1</v>
      </c>
      <c r="Y3070" s="4">
        <v>0</v>
      </c>
      <c r="Z3070" s="9" t="str">
        <f t="shared" si="243"/>
        <v>NA</v>
      </c>
      <c r="AA3070" s="10">
        <f t="shared" si="244"/>
        <v>0</v>
      </c>
    </row>
    <row r="3071" spans="1:27" x14ac:dyDescent="0.55000000000000004">
      <c r="A3071" s="3" t="s">
        <v>71</v>
      </c>
      <c r="B3071" s="3" t="s">
        <v>72</v>
      </c>
      <c r="C3071" s="3" t="s">
        <v>4924</v>
      </c>
      <c r="D3071" s="3" t="s">
        <v>4914</v>
      </c>
      <c r="E3071" s="4" t="s">
        <v>47</v>
      </c>
      <c r="F3071" s="3" t="s">
        <v>173</v>
      </c>
      <c r="G3071" s="3" t="s">
        <v>188</v>
      </c>
      <c r="H3071" s="3" t="s">
        <v>34</v>
      </c>
      <c r="I3071" s="3" t="s">
        <v>77</v>
      </c>
      <c r="J3071" s="3" t="s">
        <v>36</v>
      </c>
      <c r="K3071" s="3" t="s">
        <v>42</v>
      </c>
      <c r="L3071" s="5">
        <v>6.25</v>
      </c>
      <c r="M3071" s="4">
        <v>93</v>
      </c>
      <c r="N3071" s="5">
        <v>178.9374997875</v>
      </c>
      <c r="O3071" s="5">
        <v>1.9240591375</v>
      </c>
      <c r="P3071" s="4">
        <v>1361</v>
      </c>
      <c r="Q3071" s="6">
        <v>6.8332108743570901</v>
      </c>
      <c r="R3071" s="7">
        <v>1.87487141807494</v>
      </c>
      <c r="S3071" s="6">
        <v>0</v>
      </c>
      <c r="T3071" s="5">
        <v>0</v>
      </c>
      <c r="U3071" s="5">
        <v>0</v>
      </c>
      <c r="V3071" s="5">
        <f t="shared" si="245"/>
        <v>178.9374997875</v>
      </c>
      <c r="W3071" s="5">
        <f t="shared" si="241"/>
        <v>-178.9374997875</v>
      </c>
      <c r="X3071" s="8">
        <f t="shared" si="242"/>
        <v>-1</v>
      </c>
      <c r="Y3071" s="4">
        <v>0</v>
      </c>
      <c r="Z3071" s="9" t="str">
        <f t="shared" si="243"/>
        <v>NA</v>
      </c>
      <c r="AA3071" s="10">
        <f t="shared" si="244"/>
        <v>0</v>
      </c>
    </row>
    <row r="3072" spans="1:27" x14ac:dyDescent="0.55000000000000004">
      <c r="A3072" s="3" t="s">
        <v>71</v>
      </c>
      <c r="B3072" s="3" t="s">
        <v>72</v>
      </c>
      <c r="C3072" s="3" t="s">
        <v>4925</v>
      </c>
      <c r="D3072" s="3" t="s">
        <v>4778</v>
      </c>
      <c r="E3072" s="4" t="s">
        <v>47</v>
      </c>
      <c r="F3072" s="3" t="s">
        <v>173</v>
      </c>
      <c r="G3072" s="3" t="s">
        <v>3132</v>
      </c>
      <c r="H3072" s="3" t="s">
        <v>34</v>
      </c>
      <c r="I3072" s="3" t="s">
        <v>77</v>
      </c>
      <c r="J3072" s="3" t="s">
        <v>36</v>
      </c>
      <c r="K3072" s="3" t="s">
        <v>42</v>
      </c>
      <c r="L3072" s="5">
        <v>6.25</v>
      </c>
      <c r="M3072" s="4">
        <v>46</v>
      </c>
      <c r="N3072" s="5">
        <v>183.199999625</v>
      </c>
      <c r="O3072" s="5">
        <v>3.9826086875</v>
      </c>
      <c r="P3072" s="4">
        <v>6761</v>
      </c>
      <c r="Q3072" s="6">
        <v>0.68037272592811693</v>
      </c>
      <c r="R3072" s="7">
        <v>1.9314450525070299</v>
      </c>
      <c r="S3072" s="6">
        <v>0</v>
      </c>
      <c r="T3072" s="5">
        <v>0</v>
      </c>
      <c r="U3072" s="5">
        <v>0</v>
      </c>
      <c r="V3072" s="5">
        <f t="shared" si="245"/>
        <v>183.199999625</v>
      </c>
      <c r="W3072" s="5">
        <f t="shared" si="241"/>
        <v>-183.199999625</v>
      </c>
      <c r="X3072" s="8">
        <f t="shared" si="242"/>
        <v>-1</v>
      </c>
      <c r="Y3072" s="4">
        <v>0</v>
      </c>
      <c r="Z3072" s="9" t="str">
        <f t="shared" si="243"/>
        <v>NA</v>
      </c>
      <c r="AA3072" s="10">
        <f t="shared" si="244"/>
        <v>0</v>
      </c>
    </row>
    <row r="3073" spans="1:27" x14ac:dyDescent="0.55000000000000004">
      <c r="A3073" s="3" t="s">
        <v>71</v>
      </c>
      <c r="B3073" s="3" t="s">
        <v>72</v>
      </c>
      <c r="C3073" s="3" t="s">
        <v>4926</v>
      </c>
      <c r="D3073" s="3" t="s">
        <v>3137</v>
      </c>
      <c r="E3073" s="4" t="s">
        <v>47</v>
      </c>
      <c r="F3073" s="3" t="s">
        <v>173</v>
      </c>
      <c r="G3073" s="3" t="s">
        <v>3607</v>
      </c>
      <c r="H3073" s="3" t="s">
        <v>34</v>
      </c>
      <c r="I3073" s="3" t="s">
        <v>77</v>
      </c>
      <c r="J3073" s="3" t="s">
        <v>36</v>
      </c>
      <c r="K3073" s="3" t="s">
        <v>42</v>
      </c>
      <c r="L3073" s="5">
        <v>6.25</v>
      </c>
      <c r="M3073" s="4">
        <v>93</v>
      </c>
      <c r="N3073" s="5">
        <v>189.39999978749998</v>
      </c>
      <c r="O3073" s="5">
        <v>2.0365591374999998</v>
      </c>
      <c r="P3073" s="4">
        <v>2442</v>
      </c>
      <c r="Q3073" s="6">
        <v>3.80835380835381</v>
      </c>
      <c r="R3073" s="7">
        <v>1.44107289107289</v>
      </c>
      <c r="S3073" s="6">
        <v>0</v>
      </c>
      <c r="T3073" s="5">
        <v>0</v>
      </c>
      <c r="U3073" s="5">
        <v>0</v>
      </c>
      <c r="V3073" s="5">
        <f t="shared" si="245"/>
        <v>189.39999978749998</v>
      </c>
      <c r="W3073" s="5">
        <f t="shared" si="241"/>
        <v>-189.39999978749998</v>
      </c>
      <c r="X3073" s="8">
        <f t="shared" si="242"/>
        <v>-1</v>
      </c>
      <c r="Y3073" s="4">
        <v>0</v>
      </c>
      <c r="Z3073" s="9" t="str">
        <f t="shared" si="243"/>
        <v>NA</v>
      </c>
      <c r="AA3073" s="10">
        <f t="shared" si="244"/>
        <v>0</v>
      </c>
    </row>
    <row r="3074" spans="1:27" x14ac:dyDescent="0.55000000000000004">
      <c r="A3074" s="3" t="s">
        <v>71</v>
      </c>
      <c r="B3074" s="3" t="s">
        <v>72</v>
      </c>
      <c r="C3074" s="3" t="s">
        <v>4927</v>
      </c>
      <c r="D3074" s="3" t="s">
        <v>2998</v>
      </c>
      <c r="E3074" s="4" t="s">
        <v>47</v>
      </c>
      <c r="F3074" s="3" t="s">
        <v>173</v>
      </c>
      <c r="G3074" s="3" t="s">
        <v>188</v>
      </c>
      <c r="H3074" s="3" t="s">
        <v>34</v>
      </c>
      <c r="I3074" s="3" t="s">
        <v>77</v>
      </c>
      <c r="J3074" s="3" t="s">
        <v>36</v>
      </c>
      <c r="K3074" s="3" t="s">
        <v>42</v>
      </c>
      <c r="L3074" s="5">
        <v>6.25</v>
      </c>
      <c r="M3074" s="4">
        <v>110</v>
      </c>
      <c r="N3074" s="5">
        <v>190.21249912499999</v>
      </c>
      <c r="O3074" s="5">
        <v>1.7292045375</v>
      </c>
      <c r="P3074" s="4">
        <v>5392</v>
      </c>
      <c r="Q3074" s="6">
        <v>2.04005934718101</v>
      </c>
      <c r="R3074" s="7">
        <v>1.48609050445104</v>
      </c>
      <c r="S3074" s="6">
        <v>0</v>
      </c>
      <c r="T3074" s="5">
        <v>0</v>
      </c>
      <c r="U3074" s="5">
        <v>0</v>
      </c>
      <c r="V3074" s="5">
        <f t="shared" si="245"/>
        <v>190.21249912499999</v>
      </c>
      <c r="W3074" s="5">
        <f t="shared" ref="W3074:W3137" si="246">U3074-V3074</f>
        <v>-190.21249912499999</v>
      </c>
      <c r="X3074" s="8">
        <f t="shared" ref="X3074:X3137" si="247">IF(V3074=0,0,(U3074-V3074)/V3074)</f>
        <v>-1</v>
      </c>
      <c r="Y3074" s="4">
        <v>0</v>
      </c>
      <c r="Z3074" s="9" t="str">
        <f t="shared" ref="Z3074:Z3137" si="248">IF(Y3074=0,"NA",U3074/Y3074)</f>
        <v>NA</v>
      </c>
      <c r="AA3074" s="10">
        <f t="shared" ref="AA3074:AA3137" si="249">(Q3074/100*S3074/100)</f>
        <v>0</v>
      </c>
    </row>
    <row r="3075" spans="1:27" x14ac:dyDescent="0.55000000000000004">
      <c r="A3075" s="3" t="s">
        <v>71</v>
      </c>
      <c r="B3075" s="3" t="s">
        <v>72</v>
      </c>
      <c r="C3075" s="3" t="s">
        <v>4928</v>
      </c>
      <c r="D3075" s="3" t="s">
        <v>4560</v>
      </c>
      <c r="E3075" s="4" t="s">
        <v>47</v>
      </c>
      <c r="F3075" s="3" t="s">
        <v>173</v>
      </c>
      <c r="G3075" s="3" t="s">
        <v>545</v>
      </c>
      <c r="H3075" s="3" t="s">
        <v>34</v>
      </c>
      <c r="I3075" s="3" t="s">
        <v>77</v>
      </c>
      <c r="J3075" s="3" t="s">
        <v>36</v>
      </c>
      <c r="K3075" s="3" t="s">
        <v>42</v>
      </c>
      <c r="L3075" s="5">
        <v>6.25</v>
      </c>
      <c r="M3075" s="4">
        <v>86</v>
      </c>
      <c r="N3075" s="5">
        <v>191.69999957499999</v>
      </c>
      <c r="O3075" s="5">
        <v>2.2290697625</v>
      </c>
      <c r="P3075" s="4">
        <v>916</v>
      </c>
      <c r="Q3075" s="6">
        <v>9.3886462882096104</v>
      </c>
      <c r="R3075" s="7">
        <v>2.1224890829694298</v>
      </c>
      <c r="S3075" s="6">
        <v>0</v>
      </c>
      <c r="T3075" s="5">
        <v>0</v>
      </c>
      <c r="U3075" s="5">
        <v>0</v>
      </c>
      <c r="V3075" s="5">
        <f t="shared" ref="V3075:V3138" si="250">N3075</f>
        <v>191.69999957499999</v>
      </c>
      <c r="W3075" s="5">
        <f t="shared" si="246"/>
        <v>-191.69999957499999</v>
      </c>
      <c r="X3075" s="8">
        <f t="shared" si="247"/>
        <v>-1</v>
      </c>
      <c r="Y3075" s="4">
        <v>0</v>
      </c>
      <c r="Z3075" s="9" t="str">
        <f t="shared" si="248"/>
        <v>NA</v>
      </c>
      <c r="AA3075" s="10">
        <f t="shared" si="249"/>
        <v>0</v>
      </c>
    </row>
    <row r="3076" spans="1:27" x14ac:dyDescent="0.55000000000000004">
      <c r="A3076" s="3" t="s">
        <v>71</v>
      </c>
      <c r="B3076" s="3" t="s">
        <v>72</v>
      </c>
      <c r="C3076" s="3" t="s">
        <v>4929</v>
      </c>
      <c r="D3076" s="3" t="s">
        <v>4930</v>
      </c>
      <c r="E3076" s="4" t="s">
        <v>47</v>
      </c>
      <c r="F3076" s="3" t="s">
        <v>173</v>
      </c>
      <c r="G3076" s="3" t="s">
        <v>4931</v>
      </c>
      <c r="H3076" s="3" t="s">
        <v>34</v>
      </c>
      <c r="I3076" s="3" t="s">
        <v>77</v>
      </c>
      <c r="J3076" s="3" t="s">
        <v>36</v>
      </c>
      <c r="K3076" s="3" t="s">
        <v>42</v>
      </c>
      <c r="L3076" s="5">
        <v>6.25</v>
      </c>
      <c r="M3076" s="4">
        <v>97</v>
      </c>
      <c r="N3076" s="5">
        <v>198.52499907500001</v>
      </c>
      <c r="O3076" s="5">
        <v>2.0466494750000002</v>
      </c>
      <c r="P3076" s="4">
        <v>2100</v>
      </c>
      <c r="Q3076" s="6">
        <v>4.6190476190476204</v>
      </c>
      <c r="R3076" s="7">
        <v>1.03461904761905</v>
      </c>
      <c r="S3076" s="6">
        <v>0</v>
      </c>
      <c r="T3076" s="5">
        <v>0</v>
      </c>
      <c r="U3076" s="5">
        <v>0</v>
      </c>
      <c r="V3076" s="5">
        <f t="shared" si="250"/>
        <v>198.52499907500001</v>
      </c>
      <c r="W3076" s="5">
        <f t="shared" si="246"/>
        <v>-198.52499907500001</v>
      </c>
      <c r="X3076" s="8">
        <f t="shared" si="247"/>
        <v>-1</v>
      </c>
      <c r="Y3076" s="4">
        <v>0</v>
      </c>
      <c r="Z3076" s="9" t="str">
        <f t="shared" si="248"/>
        <v>NA</v>
      </c>
      <c r="AA3076" s="10">
        <f t="shared" si="249"/>
        <v>0</v>
      </c>
    </row>
    <row r="3077" spans="1:27" x14ac:dyDescent="0.55000000000000004">
      <c r="A3077" s="3" t="s">
        <v>71</v>
      </c>
      <c r="B3077" s="3" t="s">
        <v>72</v>
      </c>
      <c r="C3077" s="3" t="s">
        <v>4932</v>
      </c>
      <c r="D3077" s="3" t="s">
        <v>3179</v>
      </c>
      <c r="E3077" s="4" t="s">
        <v>47</v>
      </c>
      <c r="F3077" s="3" t="s">
        <v>32</v>
      </c>
      <c r="G3077" s="3" t="s">
        <v>467</v>
      </c>
      <c r="H3077" s="3" t="s">
        <v>34</v>
      </c>
      <c r="I3077" s="3" t="s">
        <v>77</v>
      </c>
      <c r="J3077" s="3" t="s">
        <v>36</v>
      </c>
      <c r="K3077" s="3" t="s">
        <v>42</v>
      </c>
      <c r="L3077" s="5">
        <v>6.25</v>
      </c>
      <c r="M3077" s="4">
        <v>110</v>
      </c>
      <c r="N3077" s="5">
        <v>199.33749962499999</v>
      </c>
      <c r="O3077" s="5">
        <v>1.8121590875</v>
      </c>
      <c r="P3077" s="4">
        <v>5903</v>
      </c>
      <c r="Q3077" s="6">
        <v>1.8634592580044</v>
      </c>
      <c r="R3077" s="7">
        <v>3.3726071489073401</v>
      </c>
      <c r="S3077" s="6">
        <v>0</v>
      </c>
      <c r="T3077" s="5">
        <v>0</v>
      </c>
      <c r="U3077" s="5">
        <v>0</v>
      </c>
      <c r="V3077" s="5">
        <f t="shared" si="250"/>
        <v>199.33749962499999</v>
      </c>
      <c r="W3077" s="5">
        <f t="shared" si="246"/>
        <v>-199.33749962499999</v>
      </c>
      <c r="X3077" s="8">
        <f t="shared" si="247"/>
        <v>-1</v>
      </c>
      <c r="Y3077" s="4">
        <v>0</v>
      </c>
      <c r="Z3077" s="9" t="str">
        <f t="shared" si="248"/>
        <v>NA</v>
      </c>
      <c r="AA3077" s="10">
        <f t="shared" si="249"/>
        <v>0</v>
      </c>
    </row>
    <row r="3078" spans="1:27" x14ac:dyDescent="0.55000000000000004">
      <c r="A3078" s="3" t="s">
        <v>71</v>
      </c>
      <c r="B3078" s="3" t="s">
        <v>72</v>
      </c>
      <c r="C3078" s="3" t="s">
        <v>4933</v>
      </c>
      <c r="D3078" s="3" t="s">
        <v>276</v>
      </c>
      <c r="E3078" s="4" t="s">
        <v>47</v>
      </c>
      <c r="F3078" s="3" t="s">
        <v>104</v>
      </c>
      <c r="G3078" s="3" t="s">
        <v>232</v>
      </c>
      <c r="H3078" s="3" t="s">
        <v>34</v>
      </c>
      <c r="I3078" s="3" t="s">
        <v>77</v>
      </c>
      <c r="J3078" s="3" t="s">
        <v>36</v>
      </c>
      <c r="K3078" s="3" t="s">
        <v>37</v>
      </c>
      <c r="L3078" s="5">
        <v>6.25</v>
      </c>
      <c r="M3078" s="4">
        <v>88</v>
      </c>
      <c r="N3078" s="5">
        <v>199.4749999</v>
      </c>
      <c r="O3078" s="5">
        <v>2.2667613625</v>
      </c>
      <c r="P3078" s="4">
        <v>754</v>
      </c>
      <c r="Q3078" s="6">
        <v>11.6710875331565</v>
      </c>
      <c r="R3078" s="7">
        <v>1.8108753315649899</v>
      </c>
      <c r="S3078" s="6">
        <v>0</v>
      </c>
      <c r="T3078" s="5">
        <v>0</v>
      </c>
      <c r="U3078" s="5">
        <v>0</v>
      </c>
      <c r="V3078" s="5">
        <f t="shared" si="250"/>
        <v>199.4749999</v>
      </c>
      <c r="W3078" s="5">
        <f t="shared" si="246"/>
        <v>-199.4749999</v>
      </c>
      <c r="X3078" s="8">
        <f t="shared" si="247"/>
        <v>-1</v>
      </c>
      <c r="Y3078" s="4">
        <v>0</v>
      </c>
      <c r="Z3078" s="9" t="str">
        <f t="shared" si="248"/>
        <v>NA</v>
      </c>
      <c r="AA3078" s="10">
        <f t="shared" si="249"/>
        <v>0</v>
      </c>
    </row>
    <row r="3079" spans="1:27" x14ac:dyDescent="0.55000000000000004">
      <c r="A3079" s="3" t="s">
        <v>71</v>
      </c>
      <c r="B3079" s="3" t="s">
        <v>72</v>
      </c>
      <c r="C3079" s="3" t="s">
        <v>4934</v>
      </c>
      <c r="D3079" s="3" t="s">
        <v>3208</v>
      </c>
      <c r="E3079" s="4" t="s">
        <v>47</v>
      </c>
      <c r="F3079" s="3" t="s">
        <v>173</v>
      </c>
      <c r="G3079" s="3" t="s">
        <v>188</v>
      </c>
      <c r="H3079" s="3" t="s">
        <v>34</v>
      </c>
      <c r="I3079" s="3" t="s">
        <v>77</v>
      </c>
      <c r="J3079" s="3" t="s">
        <v>36</v>
      </c>
      <c r="K3079" s="3" t="s">
        <v>42</v>
      </c>
      <c r="L3079" s="5">
        <v>6.25</v>
      </c>
      <c r="M3079" s="4">
        <v>69</v>
      </c>
      <c r="N3079" s="5">
        <v>201.23749950000001</v>
      </c>
      <c r="O3079" s="5">
        <v>2.9164855000000003</v>
      </c>
      <c r="P3079" s="4">
        <v>4562</v>
      </c>
      <c r="Q3079" s="6">
        <v>1.51249451994739</v>
      </c>
      <c r="R3079" s="7">
        <v>1.5193774660236701</v>
      </c>
      <c r="S3079" s="6">
        <v>0</v>
      </c>
      <c r="T3079" s="5">
        <v>0</v>
      </c>
      <c r="U3079" s="5">
        <v>0</v>
      </c>
      <c r="V3079" s="5">
        <f t="shared" si="250"/>
        <v>201.23749950000001</v>
      </c>
      <c r="W3079" s="5">
        <f t="shared" si="246"/>
        <v>-201.23749950000001</v>
      </c>
      <c r="X3079" s="8">
        <f t="shared" si="247"/>
        <v>-1</v>
      </c>
      <c r="Y3079" s="4">
        <v>0</v>
      </c>
      <c r="Z3079" s="9" t="str">
        <f t="shared" si="248"/>
        <v>NA</v>
      </c>
      <c r="AA3079" s="10">
        <f t="shared" si="249"/>
        <v>0</v>
      </c>
    </row>
    <row r="3080" spans="1:27" x14ac:dyDescent="0.55000000000000004">
      <c r="A3080" s="3" t="s">
        <v>71</v>
      </c>
      <c r="B3080" s="3" t="s">
        <v>72</v>
      </c>
      <c r="C3080" s="3" t="s">
        <v>4935</v>
      </c>
      <c r="D3080" s="3" t="s">
        <v>4936</v>
      </c>
      <c r="E3080" s="4" t="s">
        <v>47</v>
      </c>
      <c r="F3080" s="3" t="s">
        <v>32</v>
      </c>
      <c r="G3080" s="3" t="s">
        <v>575</v>
      </c>
      <c r="H3080" s="3" t="s">
        <v>34</v>
      </c>
      <c r="I3080" s="3" t="s">
        <v>77</v>
      </c>
      <c r="J3080" s="3" t="s">
        <v>36</v>
      </c>
      <c r="K3080" s="3" t="s">
        <v>42</v>
      </c>
      <c r="L3080" s="5">
        <v>6.25</v>
      </c>
      <c r="M3080" s="4">
        <v>75</v>
      </c>
      <c r="N3080" s="5">
        <v>204.15</v>
      </c>
      <c r="O3080" s="5">
        <v>2.722</v>
      </c>
      <c r="P3080" s="4">
        <v>5273</v>
      </c>
      <c r="Q3080" s="6">
        <v>1.4223402237815299</v>
      </c>
      <c r="R3080" s="7">
        <v>2.36116062962261</v>
      </c>
      <c r="S3080" s="6">
        <v>0</v>
      </c>
      <c r="T3080" s="5">
        <v>0</v>
      </c>
      <c r="U3080" s="5">
        <v>0</v>
      </c>
      <c r="V3080" s="5">
        <f t="shared" si="250"/>
        <v>204.15</v>
      </c>
      <c r="W3080" s="5">
        <f t="shared" si="246"/>
        <v>-204.15</v>
      </c>
      <c r="X3080" s="8">
        <f t="shared" si="247"/>
        <v>-1</v>
      </c>
      <c r="Y3080" s="4">
        <v>0</v>
      </c>
      <c r="Z3080" s="9" t="str">
        <f t="shared" si="248"/>
        <v>NA</v>
      </c>
      <c r="AA3080" s="10">
        <f t="shared" si="249"/>
        <v>0</v>
      </c>
    </row>
    <row r="3081" spans="1:27" x14ac:dyDescent="0.55000000000000004">
      <c r="A3081" s="3" t="s">
        <v>71</v>
      </c>
      <c r="B3081" s="3" t="s">
        <v>72</v>
      </c>
      <c r="C3081" s="3" t="s">
        <v>4937</v>
      </c>
      <c r="D3081" s="3" t="s">
        <v>4521</v>
      </c>
      <c r="E3081" s="4" t="s">
        <v>47</v>
      </c>
      <c r="F3081" s="3" t="s">
        <v>173</v>
      </c>
      <c r="G3081" s="3" t="s">
        <v>2764</v>
      </c>
      <c r="H3081" s="3" t="s">
        <v>34</v>
      </c>
      <c r="I3081" s="3" t="s">
        <v>77</v>
      </c>
      <c r="J3081" s="3" t="s">
        <v>36</v>
      </c>
      <c r="K3081" s="3" t="s">
        <v>42</v>
      </c>
      <c r="L3081" s="5">
        <v>6.25</v>
      </c>
      <c r="M3081" s="4">
        <v>105</v>
      </c>
      <c r="N3081" s="5">
        <v>210.37499962500002</v>
      </c>
      <c r="O3081" s="5">
        <v>2.0035714250000001</v>
      </c>
      <c r="P3081" s="4">
        <v>1659</v>
      </c>
      <c r="Q3081" s="6">
        <v>6.3291139240506302</v>
      </c>
      <c r="R3081" s="7">
        <v>1.7719710669077799</v>
      </c>
      <c r="S3081" s="6">
        <v>0</v>
      </c>
      <c r="T3081" s="5">
        <v>0</v>
      </c>
      <c r="U3081" s="5">
        <v>0</v>
      </c>
      <c r="V3081" s="5">
        <f t="shared" si="250"/>
        <v>210.37499962500002</v>
      </c>
      <c r="W3081" s="5">
        <f t="shared" si="246"/>
        <v>-210.37499962500002</v>
      </c>
      <c r="X3081" s="8">
        <f t="shared" si="247"/>
        <v>-1</v>
      </c>
      <c r="Y3081" s="4">
        <v>0</v>
      </c>
      <c r="Z3081" s="9" t="str">
        <f t="shared" si="248"/>
        <v>NA</v>
      </c>
      <c r="AA3081" s="10">
        <f t="shared" si="249"/>
        <v>0</v>
      </c>
    </row>
    <row r="3082" spans="1:27" x14ac:dyDescent="0.55000000000000004">
      <c r="A3082" s="3" t="s">
        <v>71</v>
      </c>
      <c r="B3082" s="3" t="s">
        <v>72</v>
      </c>
      <c r="C3082" s="3" t="s">
        <v>4938</v>
      </c>
      <c r="D3082" s="3" t="s">
        <v>4939</v>
      </c>
      <c r="E3082" s="4" t="s">
        <v>47</v>
      </c>
      <c r="F3082" s="3" t="s">
        <v>173</v>
      </c>
      <c r="G3082" s="3" t="s">
        <v>3863</v>
      </c>
      <c r="H3082" s="3" t="s">
        <v>34</v>
      </c>
      <c r="I3082" s="3" t="s">
        <v>77</v>
      </c>
      <c r="J3082" s="3" t="s">
        <v>36</v>
      </c>
      <c r="K3082" s="3" t="s">
        <v>42</v>
      </c>
      <c r="L3082" s="5">
        <v>6.25</v>
      </c>
      <c r="M3082" s="4">
        <v>107</v>
      </c>
      <c r="N3082" s="5">
        <v>211.33749893749999</v>
      </c>
      <c r="O3082" s="5">
        <v>1.9751168124999998</v>
      </c>
      <c r="P3082" s="4">
        <v>897</v>
      </c>
      <c r="Q3082" s="6">
        <v>11.9286510590858</v>
      </c>
      <c r="R3082" s="7">
        <v>2.1851727982162799</v>
      </c>
      <c r="S3082" s="6">
        <v>0</v>
      </c>
      <c r="T3082" s="5">
        <v>0</v>
      </c>
      <c r="U3082" s="5">
        <v>0</v>
      </c>
      <c r="V3082" s="5">
        <f t="shared" si="250"/>
        <v>211.33749893749999</v>
      </c>
      <c r="W3082" s="5">
        <f t="shared" si="246"/>
        <v>-211.33749893749999</v>
      </c>
      <c r="X3082" s="8">
        <f t="shared" si="247"/>
        <v>-1</v>
      </c>
      <c r="Y3082" s="4">
        <v>0</v>
      </c>
      <c r="Z3082" s="9" t="str">
        <f t="shared" si="248"/>
        <v>NA</v>
      </c>
      <c r="AA3082" s="10">
        <f t="shared" si="249"/>
        <v>0</v>
      </c>
    </row>
    <row r="3083" spans="1:27" x14ac:dyDescent="0.55000000000000004">
      <c r="A3083" s="3" t="s">
        <v>71</v>
      </c>
      <c r="B3083" s="3" t="s">
        <v>72</v>
      </c>
      <c r="C3083" s="3" t="s">
        <v>4940</v>
      </c>
      <c r="D3083" s="3" t="s">
        <v>571</v>
      </c>
      <c r="E3083" s="4" t="s">
        <v>47</v>
      </c>
      <c r="F3083" s="3" t="s">
        <v>3625</v>
      </c>
      <c r="G3083" s="3" t="s">
        <v>3738</v>
      </c>
      <c r="H3083" s="3" t="s">
        <v>34</v>
      </c>
      <c r="I3083" s="3" t="s">
        <v>77</v>
      </c>
      <c r="J3083" s="3" t="s">
        <v>36</v>
      </c>
      <c r="K3083" s="3" t="s">
        <v>42</v>
      </c>
      <c r="L3083" s="5">
        <v>6.25</v>
      </c>
      <c r="M3083" s="4">
        <v>67</v>
      </c>
      <c r="N3083" s="5">
        <v>215.21249978750001</v>
      </c>
      <c r="O3083" s="5">
        <v>3.2121268624999999</v>
      </c>
      <c r="P3083" s="4">
        <v>2461</v>
      </c>
      <c r="Q3083" s="6">
        <v>2.7224705404307201</v>
      </c>
      <c r="R3083" s="7">
        <v>1.5312474603819599</v>
      </c>
      <c r="S3083" s="6">
        <v>0</v>
      </c>
      <c r="T3083" s="5">
        <v>0</v>
      </c>
      <c r="U3083" s="5">
        <v>0</v>
      </c>
      <c r="V3083" s="5">
        <f t="shared" si="250"/>
        <v>215.21249978750001</v>
      </c>
      <c r="W3083" s="5">
        <f t="shared" si="246"/>
        <v>-215.21249978750001</v>
      </c>
      <c r="X3083" s="8">
        <f t="shared" si="247"/>
        <v>-1</v>
      </c>
      <c r="Y3083" s="4">
        <v>0</v>
      </c>
      <c r="Z3083" s="9" t="str">
        <f t="shared" si="248"/>
        <v>NA</v>
      </c>
      <c r="AA3083" s="10">
        <f t="shared" si="249"/>
        <v>0</v>
      </c>
    </row>
    <row r="3084" spans="1:27" x14ac:dyDescent="0.55000000000000004">
      <c r="A3084" s="3" t="s">
        <v>71</v>
      </c>
      <c r="B3084" s="3" t="s">
        <v>72</v>
      </c>
      <c r="C3084" s="3" t="s">
        <v>4941</v>
      </c>
      <c r="D3084" s="3" t="s">
        <v>3352</v>
      </c>
      <c r="E3084" s="4" t="s">
        <v>47</v>
      </c>
      <c r="F3084" s="3" t="s">
        <v>173</v>
      </c>
      <c r="G3084" s="3" t="s">
        <v>385</v>
      </c>
      <c r="H3084" s="3" t="s">
        <v>34</v>
      </c>
      <c r="I3084" s="3" t="s">
        <v>77</v>
      </c>
      <c r="J3084" s="3" t="s">
        <v>36</v>
      </c>
      <c r="K3084" s="3" t="s">
        <v>42</v>
      </c>
      <c r="L3084" s="5">
        <v>6.25</v>
      </c>
      <c r="M3084" s="4">
        <v>210</v>
      </c>
      <c r="N3084" s="5">
        <v>216.61249837500003</v>
      </c>
      <c r="O3084" s="5">
        <v>1.0314880875000001</v>
      </c>
      <c r="P3084" s="4">
        <v>2412</v>
      </c>
      <c r="Q3084" s="6">
        <v>8.7064676616915406</v>
      </c>
      <c r="R3084" s="7">
        <v>1.6320066334991701</v>
      </c>
      <c r="S3084" s="6">
        <v>0</v>
      </c>
      <c r="T3084" s="5">
        <v>0</v>
      </c>
      <c r="U3084" s="5">
        <v>0</v>
      </c>
      <c r="V3084" s="5">
        <f t="shared" si="250"/>
        <v>216.61249837500003</v>
      </c>
      <c r="W3084" s="5">
        <f t="shared" si="246"/>
        <v>-216.61249837500003</v>
      </c>
      <c r="X3084" s="8">
        <f t="shared" si="247"/>
        <v>-1</v>
      </c>
      <c r="Y3084" s="4">
        <v>0</v>
      </c>
      <c r="Z3084" s="9" t="str">
        <f t="shared" si="248"/>
        <v>NA</v>
      </c>
      <c r="AA3084" s="10">
        <f t="shared" si="249"/>
        <v>0</v>
      </c>
    </row>
    <row r="3085" spans="1:27" x14ac:dyDescent="0.55000000000000004">
      <c r="A3085" s="3" t="s">
        <v>71</v>
      </c>
      <c r="B3085" s="3" t="s">
        <v>72</v>
      </c>
      <c r="C3085" s="3" t="s">
        <v>4942</v>
      </c>
      <c r="D3085" s="3" t="s">
        <v>4943</v>
      </c>
      <c r="E3085" s="4" t="s">
        <v>47</v>
      </c>
      <c r="F3085" s="3" t="s">
        <v>32</v>
      </c>
      <c r="G3085" s="3" t="s">
        <v>2714</v>
      </c>
      <c r="H3085" s="3" t="s">
        <v>34</v>
      </c>
      <c r="I3085" s="3" t="s">
        <v>77</v>
      </c>
      <c r="J3085" s="3" t="s">
        <v>36</v>
      </c>
      <c r="K3085" s="3" t="s">
        <v>61</v>
      </c>
      <c r="L3085" s="5">
        <v>6.25</v>
      </c>
      <c r="M3085" s="4">
        <v>173</v>
      </c>
      <c r="N3085" s="5">
        <v>218.48749982500004</v>
      </c>
      <c r="O3085" s="5">
        <v>1.2629335250000002</v>
      </c>
      <c r="P3085" s="4">
        <v>4568</v>
      </c>
      <c r="Q3085" s="6">
        <v>3.78721541155867</v>
      </c>
      <c r="R3085" s="7">
        <v>5.23811295971979</v>
      </c>
      <c r="S3085" s="6">
        <v>0</v>
      </c>
      <c r="T3085" s="5">
        <v>0</v>
      </c>
      <c r="U3085" s="5">
        <v>0</v>
      </c>
      <c r="V3085" s="5">
        <f t="shared" si="250"/>
        <v>218.48749982500004</v>
      </c>
      <c r="W3085" s="5">
        <f t="shared" si="246"/>
        <v>-218.48749982500004</v>
      </c>
      <c r="X3085" s="8">
        <f t="shared" si="247"/>
        <v>-1</v>
      </c>
      <c r="Y3085" s="4">
        <v>0</v>
      </c>
      <c r="Z3085" s="9" t="str">
        <f t="shared" si="248"/>
        <v>NA</v>
      </c>
      <c r="AA3085" s="10">
        <f t="shared" si="249"/>
        <v>0</v>
      </c>
    </row>
    <row r="3086" spans="1:27" x14ac:dyDescent="0.55000000000000004">
      <c r="A3086" s="3" t="s">
        <v>71</v>
      </c>
      <c r="B3086" s="3" t="s">
        <v>72</v>
      </c>
      <c r="C3086" s="3" t="s">
        <v>4944</v>
      </c>
      <c r="D3086" s="3" t="s">
        <v>4945</v>
      </c>
      <c r="E3086" s="4" t="s">
        <v>47</v>
      </c>
      <c r="F3086" s="3" t="s">
        <v>173</v>
      </c>
      <c r="G3086" s="3" t="s">
        <v>4096</v>
      </c>
      <c r="H3086" s="3" t="s">
        <v>34</v>
      </c>
      <c r="I3086" s="3" t="s">
        <v>77</v>
      </c>
      <c r="J3086" s="3" t="s">
        <v>36</v>
      </c>
      <c r="K3086" s="3" t="s">
        <v>42</v>
      </c>
      <c r="L3086" s="5">
        <v>6.25</v>
      </c>
      <c r="M3086" s="4">
        <v>61</v>
      </c>
      <c r="N3086" s="5">
        <v>219.02499951250002</v>
      </c>
      <c r="O3086" s="5">
        <v>3.5905737625</v>
      </c>
      <c r="P3086" s="4">
        <v>812</v>
      </c>
      <c r="Q3086" s="6">
        <v>7.51231527093596</v>
      </c>
      <c r="R3086" s="7">
        <v>1.09371921182266</v>
      </c>
      <c r="S3086" s="6">
        <v>0</v>
      </c>
      <c r="T3086" s="5">
        <v>0</v>
      </c>
      <c r="U3086" s="5">
        <v>0</v>
      </c>
      <c r="V3086" s="5">
        <f t="shared" si="250"/>
        <v>219.02499951250002</v>
      </c>
      <c r="W3086" s="5">
        <f t="shared" si="246"/>
        <v>-219.02499951250002</v>
      </c>
      <c r="X3086" s="8">
        <f t="shared" si="247"/>
        <v>-1</v>
      </c>
      <c r="Y3086" s="4">
        <v>0</v>
      </c>
      <c r="Z3086" s="9" t="str">
        <f t="shared" si="248"/>
        <v>NA</v>
      </c>
      <c r="AA3086" s="10">
        <f t="shared" si="249"/>
        <v>0</v>
      </c>
    </row>
    <row r="3087" spans="1:27" x14ac:dyDescent="0.55000000000000004">
      <c r="A3087" s="3" t="s">
        <v>71</v>
      </c>
      <c r="B3087" s="3" t="s">
        <v>72</v>
      </c>
      <c r="C3087" s="3" t="s">
        <v>4946</v>
      </c>
      <c r="D3087" s="3" t="s">
        <v>3812</v>
      </c>
      <c r="E3087" s="4" t="s">
        <v>47</v>
      </c>
      <c r="F3087" s="3" t="s">
        <v>32</v>
      </c>
      <c r="G3087" s="3" t="s">
        <v>377</v>
      </c>
      <c r="H3087" s="3" t="s">
        <v>34</v>
      </c>
      <c r="I3087" s="3" t="s">
        <v>77</v>
      </c>
      <c r="J3087" s="3" t="s">
        <v>36</v>
      </c>
      <c r="K3087" s="3" t="s">
        <v>61</v>
      </c>
      <c r="L3087" s="5">
        <v>6.25</v>
      </c>
      <c r="M3087" s="4">
        <v>96</v>
      </c>
      <c r="N3087" s="5">
        <v>222.87499919999999</v>
      </c>
      <c r="O3087" s="5">
        <v>2.3216145749999999</v>
      </c>
      <c r="P3087" s="4">
        <v>2518</v>
      </c>
      <c r="Q3087" s="6">
        <v>3.8125496425734702</v>
      </c>
      <c r="R3087" s="7">
        <v>1.42875297855441</v>
      </c>
      <c r="S3087" s="6">
        <v>0</v>
      </c>
      <c r="T3087" s="5">
        <v>0</v>
      </c>
      <c r="U3087" s="5">
        <v>0</v>
      </c>
      <c r="V3087" s="5">
        <f t="shared" si="250"/>
        <v>222.87499919999999</v>
      </c>
      <c r="W3087" s="5">
        <f t="shared" si="246"/>
        <v>-222.87499919999999</v>
      </c>
      <c r="X3087" s="8">
        <f t="shared" si="247"/>
        <v>-1</v>
      </c>
      <c r="Y3087" s="4">
        <v>0</v>
      </c>
      <c r="Z3087" s="9" t="str">
        <f t="shared" si="248"/>
        <v>NA</v>
      </c>
      <c r="AA3087" s="10">
        <f t="shared" si="249"/>
        <v>0</v>
      </c>
    </row>
    <row r="3088" spans="1:27" x14ac:dyDescent="0.55000000000000004">
      <c r="A3088" s="3" t="s">
        <v>71</v>
      </c>
      <c r="B3088" s="3" t="s">
        <v>72</v>
      </c>
      <c r="C3088" s="3" t="s">
        <v>4947</v>
      </c>
      <c r="D3088" s="3" t="s">
        <v>3002</v>
      </c>
      <c r="E3088" s="4" t="s">
        <v>47</v>
      </c>
      <c r="F3088" s="3" t="s">
        <v>173</v>
      </c>
      <c r="G3088" s="3" t="s">
        <v>675</v>
      </c>
      <c r="H3088" s="3" t="s">
        <v>34</v>
      </c>
      <c r="I3088" s="3" t="s">
        <v>77</v>
      </c>
      <c r="J3088" s="3" t="s">
        <v>36</v>
      </c>
      <c r="K3088" s="3" t="s">
        <v>42</v>
      </c>
      <c r="L3088" s="5">
        <v>6.25</v>
      </c>
      <c r="M3088" s="4">
        <v>116</v>
      </c>
      <c r="N3088" s="5">
        <v>224.33749964999998</v>
      </c>
      <c r="O3088" s="5">
        <v>1.9339439624999999</v>
      </c>
      <c r="P3088" s="4">
        <v>1948</v>
      </c>
      <c r="Q3088" s="6">
        <v>5.9548254620123204</v>
      </c>
      <c r="R3088" s="7">
        <v>1.70564681724846</v>
      </c>
      <c r="S3088" s="6">
        <v>0</v>
      </c>
      <c r="T3088" s="5">
        <v>0</v>
      </c>
      <c r="U3088" s="5">
        <v>0</v>
      </c>
      <c r="V3088" s="5">
        <f t="shared" si="250"/>
        <v>224.33749964999998</v>
      </c>
      <c r="W3088" s="5">
        <f t="shared" si="246"/>
        <v>-224.33749964999998</v>
      </c>
      <c r="X3088" s="8">
        <f t="shared" si="247"/>
        <v>-1</v>
      </c>
      <c r="Y3088" s="4">
        <v>0</v>
      </c>
      <c r="Z3088" s="9" t="str">
        <f t="shared" si="248"/>
        <v>NA</v>
      </c>
      <c r="AA3088" s="10">
        <f t="shared" si="249"/>
        <v>0</v>
      </c>
    </row>
    <row r="3089" spans="1:27" x14ac:dyDescent="0.55000000000000004">
      <c r="A3089" s="3" t="s">
        <v>71</v>
      </c>
      <c r="B3089" s="3" t="s">
        <v>72</v>
      </c>
      <c r="C3089" s="3" t="s">
        <v>4948</v>
      </c>
      <c r="D3089" s="3" t="s">
        <v>3378</v>
      </c>
      <c r="E3089" s="4" t="s">
        <v>47</v>
      </c>
      <c r="F3089" s="3" t="s">
        <v>32</v>
      </c>
      <c r="G3089" s="3" t="s">
        <v>2744</v>
      </c>
      <c r="H3089" s="3" t="s">
        <v>34</v>
      </c>
      <c r="I3089" s="3" t="s">
        <v>77</v>
      </c>
      <c r="J3089" s="3" t="s">
        <v>36</v>
      </c>
      <c r="K3089" s="3" t="s">
        <v>61</v>
      </c>
      <c r="L3089" s="5">
        <v>6.25</v>
      </c>
      <c r="M3089" s="4">
        <v>101</v>
      </c>
      <c r="N3089" s="5">
        <v>232.79999923749997</v>
      </c>
      <c r="O3089" s="5">
        <v>2.3049504874999998</v>
      </c>
      <c r="P3089" s="4">
        <v>2352</v>
      </c>
      <c r="Q3089" s="6">
        <v>4.2942176870748296</v>
      </c>
      <c r="R3089" s="7">
        <v>4.3153486394557801</v>
      </c>
      <c r="S3089" s="6">
        <v>0</v>
      </c>
      <c r="T3089" s="5">
        <v>0</v>
      </c>
      <c r="U3089" s="5">
        <v>0</v>
      </c>
      <c r="V3089" s="5">
        <f t="shared" si="250"/>
        <v>232.79999923749997</v>
      </c>
      <c r="W3089" s="5">
        <f t="shared" si="246"/>
        <v>-232.79999923749997</v>
      </c>
      <c r="X3089" s="8">
        <f t="shared" si="247"/>
        <v>-1</v>
      </c>
      <c r="Y3089" s="4">
        <v>0</v>
      </c>
      <c r="Z3089" s="9" t="str">
        <f t="shared" si="248"/>
        <v>NA</v>
      </c>
      <c r="AA3089" s="10">
        <f t="shared" si="249"/>
        <v>0</v>
      </c>
    </row>
    <row r="3090" spans="1:27" x14ac:dyDescent="0.55000000000000004">
      <c r="A3090" s="3" t="s">
        <v>71</v>
      </c>
      <c r="B3090" s="3" t="s">
        <v>72</v>
      </c>
      <c r="C3090" s="3" t="s">
        <v>4949</v>
      </c>
      <c r="D3090" s="3" t="s">
        <v>4950</v>
      </c>
      <c r="E3090" s="4" t="s">
        <v>47</v>
      </c>
      <c r="F3090" s="3" t="s">
        <v>173</v>
      </c>
      <c r="G3090" s="3" t="s">
        <v>3863</v>
      </c>
      <c r="H3090" s="3" t="s">
        <v>34</v>
      </c>
      <c r="I3090" s="3" t="s">
        <v>77</v>
      </c>
      <c r="J3090" s="3" t="s">
        <v>36</v>
      </c>
      <c r="K3090" s="3" t="s">
        <v>42</v>
      </c>
      <c r="L3090" s="5">
        <v>6.25</v>
      </c>
      <c r="M3090" s="4">
        <v>161</v>
      </c>
      <c r="N3090" s="5">
        <v>237.09999879999998</v>
      </c>
      <c r="O3090" s="5">
        <v>1.4726707999999999</v>
      </c>
      <c r="P3090" s="4">
        <v>2497</v>
      </c>
      <c r="Q3090" s="6">
        <v>6.4477372847416898</v>
      </c>
      <c r="R3090" s="7">
        <v>1.8564277132559099</v>
      </c>
      <c r="S3090" s="6">
        <v>0</v>
      </c>
      <c r="T3090" s="5">
        <v>0</v>
      </c>
      <c r="U3090" s="5">
        <v>0</v>
      </c>
      <c r="V3090" s="5">
        <f t="shared" si="250"/>
        <v>237.09999879999998</v>
      </c>
      <c r="W3090" s="5">
        <f t="shared" si="246"/>
        <v>-237.09999879999998</v>
      </c>
      <c r="X3090" s="8">
        <f t="shared" si="247"/>
        <v>-1</v>
      </c>
      <c r="Y3090" s="4">
        <v>0</v>
      </c>
      <c r="Z3090" s="9" t="str">
        <f t="shared" si="248"/>
        <v>NA</v>
      </c>
      <c r="AA3090" s="10">
        <f t="shared" si="249"/>
        <v>0</v>
      </c>
    </row>
    <row r="3091" spans="1:27" x14ac:dyDescent="0.55000000000000004">
      <c r="A3091" s="3" t="s">
        <v>71</v>
      </c>
      <c r="B3091" s="3" t="s">
        <v>72</v>
      </c>
      <c r="C3091" s="3" t="s">
        <v>4951</v>
      </c>
      <c r="D3091" s="3" t="s">
        <v>3164</v>
      </c>
      <c r="E3091" s="4" t="s">
        <v>47</v>
      </c>
      <c r="F3091" s="3" t="s">
        <v>32</v>
      </c>
      <c r="G3091" s="3" t="s">
        <v>575</v>
      </c>
      <c r="H3091" s="3" t="s">
        <v>34</v>
      </c>
      <c r="I3091" s="3" t="s">
        <v>77</v>
      </c>
      <c r="J3091" s="3" t="s">
        <v>36</v>
      </c>
      <c r="K3091" s="3" t="s">
        <v>42</v>
      </c>
      <c r="L3091" s="5">
        <v>6.25</v>
      </c>
      <c r="M3091" s="4">
        <v>80</v>
      </c>
      <c r="N3091" s="5">
        <v>240.01249999999999</v>
      </c>
      <c r="O3091" s="5">
        <v>3.0001562499999999</v>
      </c>
      <c r="P3091" s="4">
        <v>3624</v>
      </c>
      <c r="Q3091" s="6">
        <v>2.2075055187638002</v>
      </c>
      <c r="R3091" s="7">
        <v>1.9858719646799099</v>
      </c>
      <c r="S3091" s="6">
        <v>0</v>
      </c>
      <c r="T3091" s="5">
        <v>0</v>
      </c>
      <c r="U3091" s="5">
        <v>0</v>
      </c>
      <c r="V3091" s="5">
        <f t="shared" si="250"/>
        <v>240.01249999999999</v>
      </c>
      <c r="W3091" s="5">
        <f t="shared" si="246"/>
        <v>-240.01249999999999</v>
      </c>
      <c r="X3091" s="8">
        <f t="shared" si="247"/>
        <v>-1</v>
      </c>
      <c r="Y3091" s="4">
        <v>0</v>
      </c>
      <c r="Z3091" s="9" t="str">
        <f t="shared" si="248"/>
        <v>NA</v>
      </c>
      <c r="AA3091" s="10">
        <f t="shared" si="249"/>
        <v>0</v>
      </c>
    </row>
    <row r="3092" spans="1:27" x14ac:dyDescent="0.55000000000000004">
      <c r="A3092" s="3" t="s">
        <v>71</v>
      </c>
      <c r="B3092" s="3" t="s">
        <v>72</v>
      </c>
      <c r="C3092" s="3" t="s">
        <v>4952</v>
      </c>
      <c r="D3092" s="3" t="s">
        <v>4953</v>
      </c>
      <c r="E3092" s="4" t="s">
        <v>47</v>
      </c>
      <c r="F3092" s="3" t="s">
        <v>173</v>
      </c>
      <c r="G3092" s="3" t="s">
        <v>2840</v>
      </c>
      <c r="H3092" s="3" t="s">
        <v>34</v>
      </c>
      <c r="I3092" s="3" t="s">
        <v>77</v>
      </c>
      <c r="J3092" s="3" t="s">
        <v>36</v>
      </c>
      <c r="K3092" s="3" t="s">
        <v>42</v>
      </c>
      <c r="L3092" s="5">
        <v>6.25</v>
      </c>
      <c r="M3092" s="4">
        <v>68</v>
      </c>
      <c r="N3092" s="5">
        <v>240.14999935</v>
      </c>
      <c r="O3092" s="5">
        <v>3.5316176375000001</v>
      </c>
      <c r="P3092" s="4">
        <v>744</v>
      </c>
      <c r="Q3092" s="6">
        <v>9.1397849462365599</v>
      </c>
      <c r="R3092" s="7">
        <v>1.75201612903226</v>
      </c>
      <c r="S3092" s="6">
        <v>0</v>
      </c>
      <c r="T3092" s="5">
        <v>0</v>
      </c>
      <c r="U3092" s="5">
        <v>0</v>
      </c>
      <c r="V3092" s="5">
        <f t="shared" si="250"/>
        <v>240.14999935</v>
      </c>
      <c r="W3092" s="5">
        <f t="shared" si="246"/>
        <v>-240.14999935</v>
      </c>
      <c r="X3092" s="8">
        <f t="shared" si="247"/>
        <v>-1</v>
      </c>
      <c r="Y3092" s="4">
        <v>0</v>
      </c>
      <c r="Z3092" s="9" t="str">
        <f t="shared" si="248"/>
        <v>NA</v>
      </c>
      <c r="AA3092" s="10">
        <f t="shared" si="249"/>
        <v>0</v>
      </c>
    </row>
    <row r="3093" spans="1:27" x14ac:dyDescent="0.55000000000000004">
      <c r="A3093" s="3" t="s">
        <v>71</v>
      </c>
      <c r="B3093" s="3" t="s">
        <v>72</v>
      </c>
      <c r="C3093" s="3" t="s">
        <v>4954</v>
      </c>
      <c r="D3093" s="3" t="s">
        <v>640</v>
      </c>
      <c r="E3093" s="4" t="s">
        <v>47</v>
      </c>
      <c r="F3093" s="3" t="s">
        <v>32</v>
      </c>
      <c r="G3093" s="3" t="s">
        <v>697</v>
      </c>
      <c r="H3093" s="3" t="s">
        <v>34</v>
      </c>
      <c r="I3093" s="3" t="s">
        <v>77</v>
      </c>
      <c r="J3093" s="3" t="s">
        <v>36</v>
      </c>
      <c r="K3093" s="3" t="s">
        <v>42</v>
      </c>
      <c r="L3093" s="5">
        <v>6.25</v>
      </c>
      <c r="M3093" s="4">
        <v>162</v>
      </c>
      <c r="N3093" s="5">
        <v>240.18749977499996</v>
      </c>
      <c r="O3093" s="5">
        <v>1.4826388874999998</v>
      </c>
      <c r="P3093" s="4">
        <v>6196</v>
      </c>
      <c r="Q3093" s="6">
        <v>2.6145900581019998</v>
      </c>
      <c r="R3093" s="7">
        <v>4.5699644932214296</v>
      </c>
      <c r="S3093" s="6">
        <v>0</v>
      </c>
      <c r="T3093" s="5">
        <v>0</v>
      </c>
      <c r="U3093" s="5">
        <v>0</v>
      </c>
      <c r="V3093" s="5">
        <f t="shared" si="250"/>
        <v>240.18749977499996</v>
      </c>
      <c r="W3093" s="5">
        <f t="shared" si="246"/>
        <v>-240.18749977499996</v>
      </c>
      <c r="X3093" s="8">
        <f t="shared" si="247"/>
        <v>-1</v>
      </c>
      <c r="Y3093" s="4">
        <v>0</v>
      </c>
      <c r="Z3093" s="9" t="str">
        <f t="shared" si="248"/>
        <v>NA</v>
      </c>
      <c r="AA3093" s="10">
        <f t="shared" si="249"/>
        <v>0</v>
      </c>
    </row>
    <row r="3094" spans="1:27" x14ac:dyDescent="0.55000000000000004">
      <c r="A3094" s="3" t="s">
        <v>71</v>
      </c>
      <c r="B3094" s="3" t="s">
        <v>72</v>
      </c>
      <c r="C3094" s="3" t="s">
        <v>4955</v>
      </c>
      <c r="D3094" s="3" t="s">
        <v>712</v>
      </c>
      <c r="E3094" s="4" t="s">
        <v>47</v>
      </c>
      <c r="F3094" s="3" t="s">
        <v>173</v>
      </c>
      <c r="G3094" s="3" t="s">
        <v>188</v>
      </c>
      <c r="H3094" s="3" t="s">
        <v>345</v>
      </c>
      <c r="I3094" s="3" t="s">
        <v>77</v>
      </c>
      <c r="J3094" s="3" t="s">
        <v>36</v>
      </c>
      <c r="K3094" s="3" t="s">
        <v>42</v>
      </c>
      <c r="L3094" s="5">
        <v>6.25</v>
      </c>
      <c r="M3094" s="4">
        <v>103</v>
      </c>
      <c r="N3094" s="5">
        <v>240.31249943750001</v>
      </c>
      <c r="O3094" s="5">
        <v>2.3331310625000001</v>
      </c>
      <c r="P3094" s="4">
        <v>1476</v>
      </c>
      <c r="Q3094" s="6">
        <v>6.9783197831978301</v>
      </c>
      <c r="R3094" s="7">
        <v>1.94607046070461</v>
      </c>
      <c r="S3094" s="6">
        <v>0</v>
      </c>
      <c r="T3094" s="5">
        <v>0</v>
      </c>
      <c r="U3094" s="5">
        <v>0</v>
      </c>
      <c r="V3094" s="5">
        <f t="shared" si="250"/>
        <v>240.31249943750001</v>
      </c>
      <c r="W3094" s="5">
        <f t="shared" si="246"/>
        <v>-240.31249943750001</v>
      </c>
      <c r="X3094" s="8">
        <f t="shared" si="247"/>
        <v>-1</v>
      </c>
      <c r="Y3094" s="4">
        <v>0</v>
      </c>
      <c r="Z3094" s="9" t="str">
        <f t="shared" si="248"/>
        <v>NA</v>
      </c>
      <c r="AA3094" s="10">
        <f t="shared" si="249"/>
        <v>0</v>
      </c>
    </row>
    <row r="3095" spans="1:27" x14ac:dyDescent="0.55000000000000004">
      <c r="A3095" s="3" t="s">
        <v>71</v>
      </c>
      <c r="B3095" s="3" t="s">
        <v>72</v>
      </c>
      <c r="C3095" s="3" t="s">
        <v>4956</v>
      </c>
      <c r="D3095" s="3" t="s">
        <v>712</v>
      </c>
      <c r="E3095" s="4" t="s">
        <v>47</v>
      </c>
      <c r="F3095" s="3" t="s">
        <v>32</v>
      </c>
      <c r="G3095" s="3" t="s">
        <v>377</v>
      </c>
      <c r="H3095" s="3" t="s">
        <v>34</v>
      </c>
      <c r="I3095" s="3" t="s">
        <v>77</v>
      </c>
      <c r="J3095" s="3" t="s">
        <v>36</v>
      </c>
      <c r="K3095" s="3" t="s">
        <v>61</v>
      </c>
      <c r="L3095" s="5">
        <v>6.25</v>
      </c>
      <c r="M3095" s="4">
        <v>91</v>
      </c>
      <c r="N3095" s="5">
        <v>242.43749984999999</v>
      </c>
      <c r="O3095" s="5">
        <v>2.6641483500000001</v>
      </c>
      <c r="P3095" s="4">
        <v>1488</v>
      </c>
      <c r="Q3095" s="6">
        <v>6.1155913978494603</v>
      </c>
      <c r="R3095" s="7">
        <v>1.5364247311828001</v>
      </c>
      <c r="S3095" s="6">
        <v>0</v>
      </c>
      <c r="T3095" s="5">
        <v>0</v>
      </c>
      <c r="U3095" s="5">
        <v>0</v>
      </c>
      <c r="V3095" s="5">
        <f t="shared" si="250"/>
        <v>242.43749984999999</v>
      </c>
      <c r="W3095" s="5">
        <f t="shared" si="246"/>
        <v>-242.43749984999999</v>
      </c>
      <c r="X3095" s="8">
        <f t="shared" si="247"/>
        <v>-1</v>
      </c>
      <c r="Y3095" s="4">
        <v>0</v>
      </c>
      <c r="Z3095" s="9" t="str">
        <f t="shared" si="248"/>
        <v>NA</v>
      </c>
      <c r="AA3095" s="10">
        <f t="shared" si="249"/>
        <v>0</v>
      </c>
    </row>
    <row r="3096" spans="1:27" x14ac:dyDescent="0.55000000000000004">
      <c r="A3096" s="3" t="s">
        <v>71</v>
      </c>
      <c r="B3096" s="3" t="s">
        <v>72</v>
      </c>
      <c r="C3096" s="3" t="s">
        <v>4957</v>
      </c>
      <c r="D3096" s="3" t="s">
        <v>3173</v>
      </c>
      <c r="E3096" s="4" t="s">
        <v>47</v>
      </c>
      <c r="F3096" s="3" t="s">
        <v>173</v>
      </c>
      <c r="G3096" s="3" t="s">
        <v>188</v>
      </c>
      <c r="H3096" s="3" t="s">
        <v>34</v>
      </c>
      <c r="I3096" s="3" t="s">
        <v>77</v>
      </c>
      <c r="J3096" s="3" t="s">
        <v>36</v>
      </c>
      <c r="K3096" s="3" t="s">
        <v>42</v>
      </c>
      <c r="L3096" s="5">
        <v>6.25</v>
      </c>
      <c r="M3096" s="4">
        <v>126</v>
      </c>
      <c r="N3096" s="5">
        <v>249.21249885</v>
      </c>
      <c r="O3096" s="5">
        <v>1.977876975</v>
      </c>
      <c r="P3096" s="4">
        <v>2873</v>
      </c>
      <c r="Q3096" s="6">
        <v>4.3856595892795003</v>
      </c>
      <c r="R3096" s="7">
        <v>1.5792203271841301</v>
      </c>
      <c r="S3096" s="6">
        <v>0</v>
      </c>
      <c r="T3096" s="5">
        <v>0</v>
      </c>
      <c r="U3096" s="5">
        <v>0</v>
      </c>
      <c r="V3096" s="5">
        <f t="shared" si="250"/>
        <v>249.21249885</v>
      </c>
      <c r="W3096" s="5">
        <f t="shared" si="246"/>
        <v>-249.21249885</v>
      </c>
      <c r="X3096" s="8">
        <f t="shared" si="247"/>
        <v>-1</v>
      </c>
      <c r="Y3096" s="4">
        <v>0</v>
      </c>
      <c r="Z3096" s="9" t="str">
        <f t="shared" si="248"/>
        <v>NA</v>
      </c>
      <c r="AA3096" s="10">
        <f t="shared" si="249"/>
        <v>0</v>
      </c>
    </row>
    <row r="3097" spans="1:27" x14ac:dyDescent="0.55000000000000004">
      <c r="A3097" s="3" t="s">
        <v>71</v>
      </c>
      <c r="B3097" s="3" t="s">
        <v>72</v>
      </c>
      <c r="C3097" s="3" t="s">
        <v>4958</v>
      </c>
      <c r="D3097" s="3" t="s">
        <v>4796</v>
      </c>
      <c r="E3097" s="4" t="s">
        <v>47</v>
      </c>
      <c r="F3097" s="3" t="s">
        <v>173</v>
      </c>
      <c r="G3097" s="3" t="s">
        <v>2764</v>
      </c>
      <c r="H3097" s="3" t="s">
        <v>34</v>
      </c>
      <c r="I3097" s="3" t="s">
        <v>77</v>
      </c>
      <c r="J3097" s="3" t="s">
        <v>36</v>
      </c>
      <c r="K3097" s="3" t="s">
        <v>42</v>
      </c>
      <c r="L3097" s="5">
        <v>6.25</v>
      </c>
      <c r="M3097" s="4">
        <v>111</v>
      </c>
      <c r="N3097" s="5">
        <v>250.69999905</v>
      </c>
      <c r="O3097" s="5">
        <v>2.2585585500000001</v>
      </c>
      <c r="P3097" s="4">
        <v>5950</v>
      </c>
      <c r="Q3097" s="6">
        <v>1.8655462184873901</v>
      </c>
      <c r="R3097" s="7">
        <v>1.74747899159664</v>
      </c>
      <c r="S3097" s="6">
        <v>0</v>
      </c>
      <c r="T3097" s="5">
        <v>0</v>
      </c>
      <c r="U3097" s="5">
        <v>0</v>
      </c>
      <c r="V3097" s="5">
        <f t="shared" si="250"/>
        <v>250.69999905</v>
      </c>
      <c r="W3097" s="5">
        <f t="shared" si="246"/>
        <v>-250.69999905</v>
      </c>
      <c r="X3097" s="8">
        <f t="shared" si="247"/>
        <v>-1</v>
      </c>
      <c r="Y3097" s="4">
        <v>0</v>
      </c>
      <c r="Z3097" s="9" t="str">
        <f t="shared" si="248"/>
        <v>NA</v>
      </c>
      <c r="AA3097" s="10">
        <f t="shared" si="249"/>
        <v>0</v>
      </c>
    </row>
    <row r="3098" spans="1:27" x14ac:dyDescent="0.55000000000000004">
      <c r="A3098" s="3" t="s">
        <v>71</v>
      </c>
      <c r="B3098" s="3" t="s">
        <v>72</v>
      </c>
      <c r="C3098" s="3" t="s">
        <v>4959</v>
      </c>
      <c r="D3098" s="3" t="s">
        <v>3112</v>
      </c>
      <c r="E3098" s="4" t="s">
        <v>47</v>
      </c>
      <c r="F3098" s="3" t="s">
        <v>173</v>
      </c>
      <c r="G3098" s="3" t="s">
        <v>385</v>
      </c>
      <c r="H3098" s="3" t="s">
        <v>34</v>
      </c>
      <c r="I3098" s="3" t="s">
        <v>77</v>
      </c>
      <c r="J3098" s="3" t="s">
        <v>36</v>
      </c>
      <c r="K3098" s="3" t="s">
        <v>42</v>
      </c>
      <c r="L3098" s="5">
        <v>6.25</v>
      </c>
      <c r="M3098" s="4">
        <v>93</v>
      </c>
      <c r="N3098" s="5">
        <v>253.21249965000001</v>
      </c>
      <c r="O3098" s="5">
        <v>2.7227150500000001</v>
      </c>
      <c r="P3098" s="4">
        <v>2704</v>
      </c>
      <c r="Q3098" s="6">
        <v>3.43934911242604</v>
      </c>
      <c r="R3098" s="7">
        <v>2.1300295857988201</v>
      </c>
      <c r="S3098" s="6">
        <v>0</v>
      </c>
      <c r="T3098" s="5">
        <v>0</v>
      </c>
      <c r="U3098" s="5">
        <v>0</v>
      </c>
      <c r="V3098" s="5">
        <f t="shared" si="250"/>
        <v>253.21249965000001</v>
      </c>
      <c r="W3098" s="5">
        <f t="shared" si="246"/>
        <v>-253.21249965000001</v>
      </c>
      <c r="X3098" s="8">
        <f t="shared" si="247"/>
        <v>-1</v>
      </c>
      <c r="Y3098" s="4">
        <v>0</v>
      </c>
      <c r="Z3098" s="9" t="str">
        <f t="shared" si="248"/>
        <v>NA</v>
      </c>
      <c r="AA3098" s="10">
        <f t="shared" si="249"/>
        <v>0</v>
      </c>
    </row>
    <row r="3099" spans="1:27" x14ac:dyDescent="0.55000000000000004">
      <c r="A3099" s="3" t="s">
        <v>71</v>
      </c>
      <c r="B3099" s="3" t="s">
        <v>72</v>
      </c>
      <c r="C3099" s="3" t="s">
        <v>4960</v>
      </c>
      <c r="D3099" s="3" t="s">
        <v>4961</v>
      </c>
      <c r="E3099" s="4" t="s">
        <v>47</v>
      </c>
      <c r="F3099" s="3" t="s">
        <v>173</v>
      </c>
      <c r="G3099" s="3" t="s">
        <v>4962</v>
      </c>
      <c r="H3099" s="3" t="s">
        <v>34</v>
      </c>
      <c r="I3099" s="3" t="s">
        <v>77</v>
      </c>
      <c r="J3099" s="3" t="s">
        <v>36</v>
      </c>
      <c r="K3099" s="3" t="s">
        <v>42</v>
      </c>
      <c r="L3099" s="5">
        <v>6.25</v>
      </c>
      <c r="M3099" s="4">
        <v>75</v>
      </c>
      <c r="N3099" s="5">
        <v>257.97499968750003</v>
      </c>
      <c r="O3099" s="5">
        <v>3.4396666625000001</v>
      </c>
      <c r="P3099" s="4">
        <v>1820</v>
      </c>
      <c r="Q3099" s="6">
        <v>4.1208791208791196</v>
      </c>
      <c r="R3099" s="7">
        <v>1.4636263736263699</v>
      </c>
      <c r="S3099" s="6">
        <v>0</v>
      </c>
      <c r="T3099" s="5">
        <v>0</v>
      </c>
      <c r="U3099" s="5">
        <v>0</v>
      </c>
      <c r="V3099" s="5">
        <f t="shared" si="250"/>
        <v>257.97499968750003</v>
      </c>
      <c r="W3099" s="5">
        <f t="shared" si="246"/>
        <v>-257.97499968750003</v>
      </c>
      <c r="X3099" s="8">
        <f t="shared" si="247"/>
        <v>-1</v>
      </c>
      <c r="Y3099" s="4">
        <v>0</v>
      </c>
      <c r="Z3099" s="9" t="str">
        <f t="shared" si="248"/>
        <v>NA</v>
      </c>
      <c r="AA3099" s="10">
        <f t="shared" si="249"/>
        <v>0</v>
      </c>
    </row>
    <row r="3100" spans="1:27" x14ac:dyDescent="0.55000000000000004">
      <c r="A3100" s="3" t="s">
        <v>71</v>
      </c>
      <c r="B3100" s="3" t="s">
        <v>72</v>
      </c>
      <c r="C3100" s="3" t="s">
        <v>4963</v>
      </c>
      <c r="D3100" s="3" t="s">
        <v>684</v>
      </c>
      <c r="E3100" s="4" t="s">
        <v>47</v>
      </c>
      <c r="F3100" s="3" t="s">
        <v>173</v>
      </c>
      <c r="G3100" s="3" t="s">
        <v>3690</v>
      </c>
      <c r="H3100" s="3" t="s">
        <v>34</v>
      </c>
      <c r="I3100" s="3" t="s">
        <v>77</v>
      </c>
      <c r="J3100" s="3" t="s">
        <v>36</v>
      </c>
      <c r="K3100" s="3" t="s">
        <v>42</v>
      </c>
      <c r="L3100" s="5">
        <v>6.25</v>
      </c>
      <c r="M3100" s="4">
        <v>88</v>
      </c>
      <c r="N3100" s="5">
        <v>260.68749960000002</v>
      </c>
      <c r="O3100" s="5">
        <v>2.9623579500000004</v>
      </c>
      <c r="P3100" s="4">
        <v>2677</v>
      </c>
      <c r="Q3100" s="6">
        <v>3.2872618602913701</v>
      </c>
      <c r="R3100" s="7">
        <v>1.91632424355622</v>
      </c>
      <c r="S3100" s="6">
        <v>0</v>
      </c>
      <c r="T3100" s="5">
        <v>0</v>
      </c>
      <c r="U3100" s="5">
        <v>0</v>
      </c>
      <c r="V3100" s="5">
        <f t="shared" si="250"/>
        <v>260.68749960000002</v>
      </c>
      <c r="W3100" s="5">
        <f t="shared" si="246"/>
        <v>-260.68749960000002</v>
      </c>
      <c r="X3100" s="8">
        <f t="shared" si="247"/>
        <v>-1</v>
      </c>
      <c r="Y3100" s="4">
        <v>0</v>
      </c>
      <c r="Z3100" s="9" t="str">
        <f t="shared" si="248"/>
        <v>NA</v>
      </c>
      <c r="AA3100" s="10">
        <f t="shared" si="249"/>
        <v>0</v>
      </c>
    </row>
    <row r="3101" spans="1:27" x14ac:dyDescent="0.55000000000000004">
      <c r="A3101" s="3" t="s">
        <v>71</v>
      </c>
      <c r="B3101" s="3" t="s">
        <v>72</v>
      </c>
      <c r="C3101" s="3" t="s">
        <v>4964</v>
      </c>
      <c r="D3101" s="3" t="s">
        <v>785</v>
      </c>
      <c r="E3101" s="4" t="s">
        <v>47</v>
      </c>
      <c r="F3101" s="3" t="s">
        <v>173</v>
      </c>
      <c r="G3101" s="3" t="s">
        <v>206</v>
      </c>
      <c r="H3101" s="3" t="s">
        <v>34</v>
      </c>
      <c r="I3101" s="3" t="s">
        <v>175</v>
      </c>
      <c r="J3101" s="3" t="s">
        <v>36</v>
      </c>
      <c r="K3101" s="3" t="s">
        <v>42</v>
      </c>
      <c r="L3101" s="5">
        <v>6.25</v>
      </c>
      <c r="M3101" s="4">
        <v>149</v>
      </c>
      <c r="N3101" s="5">
        <v>262.79999973750006</v>
      </c>
      <c r="O3101" s="5">
        <v>1.7637583875000002</v>
      </c>
      <c r="P3101" s="4">
        <v>3968</v>
      </c>
      <c r="Q3101" s="6">
        <v>3.7550403225806499</v>
      </c>
      <c r="R3101" s="7">
        <v>1.6020917338709699</v>
      </c>
      <c r="S3101" s="6">
        <v>0</v>
      </c>
      <c r="T3101" s="5">
        <v>0</v>
      </c>
      <c r="U3101" s="5">
        <v>0</v>
      </c>
      <c r="V3101" s="5">
        <f t="shared" si="250"/>
        <v>262.79999973750006</v>
      </c>
      <c r="W3101" s="5">
        <f t="shared" si="246"/>
        <v>-262.79999973750006</v>
      </c>
      <c r="X3101" s="8">
        <f t="shared" si="247"/>
        <v>-1</v>
      </c>
      <c r="Y3101" s="4">
        <v>0</v>
      </c>
      <c r="Z3101" s="9" t="str">
        <f t="shared" si="248"/>
        <v>NA</v>
      </c>
      <c r="AA3101" s="10">
        <f t="shared" si="249"/>
        <v>0</v>
      </c>
    </row>
    <row r="3102" spans="1:27" x14ac:dyDescent="0.55000000000000004">
      <c r="A3102" s="3" t="s">
        <v>71</v>
      </c>
      <c r="B3102" s="3" t="s">
        <v>72</v>
      </c>
      <c r="C3102" s="3" t="s">
        <v>4965</v>
      </c>
      <c r="D3102" s="3" t="s">
        <v>783</v>
      </c>
      <c r="E3102" s="4" t="s">
        <v>47</v>
      </c>
      <c r="F3102" s="3" t="s">
        <v>173</v>
      </c>
      <c r="G3102" s="3" t="s">
        <v>675</v>
      </c>
      <c r="H3102" s="3" t="s">
        <v>34</v>
      </c>
      <c r="I3102" s="3" t="s">
        <v>77</v>
      </c>
      <c r="J3102" s="3" t="s">
        <v>36</v>
      </c>
      <c r="K3102" s="3" t="s">
        <v>42</v>
      </c>
      <c r="L3102" s="5">
        <v>6.25</v>
      </c>
      <c r="M3102" s="4">
        <v>85</v>
      </c>
      <c r="N3102" s="5">
        <v>276.81249918749995</v>
      </c>
      <c r="O3102" s="5">
        <v>3.2566176374999998</v>
      </c>
      <c r="P3102" s="4">
        <v>8117</v>
      </c>
      <c r="Q3102" s="6">
        <v>1.04718492053714</v>
      </c>
      <c r="R3102" s="7">
        <v>2.0324134532462699</v>
      </c>
      <c r="S3102" s="6">
        <v>0</v>
      </c>
      <c r="T3102" s="5">
        <v>0</v>
      </c>
      <c r="U3102" s="5">
        <v>0</v>
      </c>
      <c r="V3102" s="5">
        <f t="shared" si="250"/>
        <v>276.81249918749995</v>
      </c>
      <c r="W3102" s="5">
        <f t="shared" si="246"/>
        <v>-276.81249918749995</v>
      </c>
      <c r="X3102" s="8">
        <f t="shared" si="247"/>
        <v>-1</v>
      </c>
      <c r="Y3102" s="4">
        <v>0</v>
      </c>
      <c r="Z3102" s="9" t="str">
        <f t="shared" si="248"/>
        <v>NA</v>
      </c>
      <c r="AA3102" s="10">
        <f t="shared" si="249"/>
        <v>0</v>
      </c>
    </row>
    <row r="3103" spans="1:27" x14ac:dyDescent="0.55000000000000004">
      <c r="A3103" s="3" t="s">
        <v>71</v>
      </c>
      <c r="B3103" s="3" t="s">
        <v>72</v>
      </c>
      <c r="C3103" s="3" t="s">
        <v>4966</v>
      </c>
      <c r="D3103" s="3" t="s">
        <v>511</v>
      </c>
      <c r="E3103" s="4" t="s">
        <v>47</v>
      </c>
      <c r="F3103" s="3" t="s">
        <v>104</v>
      </c>
      <c r="G3103" s="3" t="s">
        <v>232</v>
      </c>
      <c r="H3103" s="3" t="s">
        <v>34</v>
      </c>
      <c r="I3103" s="3" t="s">
        <v>77</v>
      </c>
      <c r="J3103" s="3" t="s">
        <v>36</v>
      </c>
      <c r="K3103" s="3" t="s">
        <v>37</v>
      </c>
      <c r="L3103" s="5">
        <v>6.25</v>
      </c>
      <c r="M3103" s="4">
        <v>99</v>
      </c>
      <c r="N3103" s="5">
        <v>279.38749904999997</v>
      </c>
      <c r="O3103" s="5">
        <v>2.8220959499999996</v>
      </c>
      <c r="P3103" s="4">
        <v>1361</v>
      </c>
      <c r="Q3103" s="6">
        <v>7.2740631888317404</v>
      </c>
      <c r="R3103" s="7">
        <v>1.56015429831007</v>
      </c>
      <c r="S3103" s="6">
        <v>0</v>
      </c>
      <c r="T3103" s="5">
        <v>0</v>
      </c>
      <c r="U3103" s="5">
        <v>0</v>
      </c>
      <c r="V3103" s="5">
        <f t="shared" si="250"/>
        <v>279.38749904999997</v>
      </c>
      <c r="W3103" s="5">
        <f t="shared" si="246"/>
        <v>-279.38749904999997</v>
      </c>
      <c r="X3103" s="8">
        <f t="shared" si="247"/>
        <v>-1</v>
      </c>
      <c r="Y3103" s="4">
        <v>0</v>
      </c>
      <c r="Z3103" s="9" t="str">
        <f t="shared" si="248"/>
        <v>NA</v>
      </c>
      <c r="AA3103" s="10">
        <f t="shared" si="249"/>
        <v>0</v>
      </c>
    </row>
    <row r="3104" spans="1:27" x14ac:dyDescent="0.55000000000000004">
      <c r="A3104" s="3" t="s">
        <v>71</v>
      </c>
      <c r="B3104" s="3" t="s">
        <v>72</v>
      </c>
      <c r="C3104" s="3" t="s">
        <v>4967</v>
      </c>
      <c r="D3104" s="3" t="s">
        <v>4968</v>
      </c>
      <c r="E3104" s="4" t="s">
        <v>47</v>
      </c>
      <c r="F3104" s="3" t="s">
        <v>32</v>
      </c>
      <c r="G3104" s="3" t="s">
        <v>2686</v>
      </c>
      <c r="H3104" s="3" t="s">
        <v>34</v>
      </c>
      <c r="I3104" s="3" t="s">
        <v>77</v>
      </c>
      <c r="J3104" s="3" t="s">
        <v>36</v>
      </c>
      <c r="K3104" s="3" t="s">
        <v>61</v>
      </c>
      <c r="L3104" s="5">
        <v>6.25</v>
      </c>
      <c r="M3104" s="4">
        <v>96</v>
      </c>
      <c r="N3104" s="5">
        <v>282.49999920000005</v>
      </c>
      <c r="O3104" s="5">
        <v>2.9427083250000003</v>
      </c>
      <c r="P3104" s="4">
        <v>5347</v>
      </c>
      <c r="Q3104" s="6">
        <v>1.7953992893211099</v>
      </c>
      <c r="R3104" s="7">
        <v>2.6015709743781601</v>
      </c>
      <c r="S3104" s="6">
        <v>0</v>
      </c>
      <c r="T3104" s="5">
        <v>0</v>
      </c>
      <c r="U3104" s="5">
        <v>0</v>
      </c>
      <c r="V3104" s="5">
        <f t="shared" si="250"/>
        <v>282.49999920000005</v>
      </c>
      <c r="W3104" s="5">
        <f t="shared" si="246"/>
        <v>-282.49999920000005</v>
      </c>
      <c r="X3104" s="8">
        <f t="shared" si="247"/>
        <v>-1</v>
      </c>
      <c r="Y3104" s="4">
        <v>0</v>
      </c>
      <c r="Z3104" s="9" t="str">
        <f t="shared" si="248"/>
        <v>NA</v>
      </c>
      <c r="AA3104" s="10">
        <f t="shared" si="249"/>
        <v>0</v>
      </c>
    </row>
    <row r="3105" spans="1:27" x14ac:dyDescent="0.55000000000000004">
      <c r="A3105" s="3" t="s">
        <v>71</v>
      </c>
      <c r="B3105" s="3" t="s">
        <v>72</v>
      </c>
      <c r="C3105" s="3" t="s">
        <v>4969</v>
      </c>
      <c r="D3105" s="3" t="s">
        <v>4970</v>
      </c>
      <c r="E3105" s="4" t="s">
        <v>47</v>
      </c>
      <c r="F3105" s="3" t="s">
        <v>173</v>
      </c>
      <c r="G3105" s="3" t="s">
        <v>3607</v>
      </c>
      <c r="H3105" s="3" t="s">
        <v>34</v>
      </c>
      <c r="I3105" s="3" t="s">
        <v>77</v>
      </c>
      <c r="J3105" s="3" t="s">
        <v>36</v>
      </c>
      <c r="K3105" s="3" t="s">
        <v>42</v>
      </c>
      <c r="L3105" s="5">
        <v>6.25</v>
      </c>
      <c r="M3105" s="4">
        <v>115</v>
      </c>
      <c r="N3105" s="5">
        <v>287.29999918750002</v>
      </c>
      <c r="O3105" s="5">
        <v>2.4982608625</v>
      </c>
      <c r="P3105" s="4">
        <v>2942</v>
      </c>
      <c r="Q3105" s="6">
        <v>3.9089055064581899</v>
      </c>
      <c r="R3105" s="7">
        <v>1.9987423521414001</v>
      </c>
      <c r="S3105" s="6">
        <v>0</v>
      </c>
      <c r="T3105" s="5">
        <v>0</v>
      </c>
      <c r="U3105" s="5">
        <v>0</v>
      </c>
      <c r="V3105" s="5">
        <f t="shared" si="250"/>
        <v>287.29999918750002</v>
      </c>
      <c r="W3105" s="5">
        <f t="shared" si="246"/>
        <v>-287.29999918750002</v>
      </c>
      <c r="X3105" s="8">
        <f t="shared" si="247"/>
        <v>-1</v>
      </c>
      <c r="Y3105" s="4">
        <v>0</v>
      </c>
      <c r="Z3105" s="9" t="str">
        <f t="shared" si="248"/>
        <v>NA</v>
      </c>
      <c r="AA3105" s="10">
        <f t="shared" si="249"/>
        <v>0</v>
      </c>
    </row>
    <row r="3106" spans="1:27" x14ac:dyDescent="0.55000000000000004">
      <c r="A3106" s="3" t="s">
        <v>71</v>
      </c>
      <c r="B3106" s="3" t="s">
        <v>72</v>
      </c>
      <c r="C3106" s="3" t="s">
        <v>4971</v>
      </c>
      <c r="D3106" s="3" t="s">
        <v>4802</v>
      </c>
      <c r="E3106" s="4" t="s">
        <v>47</v>
      </c>
      <c r="F3106" s="3" t="s">
        <v>173</v>
      </c>
      <c r="G3106" s="3" t="s">
        <v>2764</v>
      </c>
      <c r="H3106" s="3" t="s">
        <v>34</v>
      </c>
      <c r="I3106" s="3" t="s">
        <v>77</v>
      </c>
      <c r="J3106" s="3" t="s">
        <v>36</v>
      </c>
      <c r="K3106" s="3" t="s">
        <v>42</v>
      </c>
      <c r="L3106" s="5">
        <v>6.25</v>
      </c>
      <c r="M3106" s="4">
        <v>140</v>
      </c>
      <c r="N3106" s="5">
        <v>291.76249899999999</v>
      </c>
      <c r="O3106" s="5">
        <v>2.0840178499999999</v>
      </c>
      <c r="P3106" s="4">
        <v>1201</v>
      </c>
      <c r="Q3106" s="6">
        <v>11.656952539550399</v>
      </c>
      <c r="R3106" s="7">
        <v>2.0795170691090799</v>
      </c>
      <c r="S3106" s="6">
        <v>0</v>
      </c>
      <c r="T3106" s="5">
        <v>0</v>
      </c>
      <c r="U3106" s="5">
        <v>0</v>
      </c>
      <c r="V3106" s="5">
        <f t="shared" si="250"/>
        <v>291.76249899999999</v>
      </c>
      <c r="W3106" s="5">
        <f t="shared" si="246"/>
        <v>-291.76249899999999</v>
      </c>
      <c r="X3106" s="8">
        <f t="shared" si="247"/>
        <v>-1</v>
      </c>
      <c r="Y3106" s="4">
        <v>0</v>
      </c>
      <c r="Z3106" s="9" t="str">
        <f t="shared" si="248"/>
        <v>NA</v>
      </c>
      <c r="AA3106" s="10">
        <f t="shared" si="249"/>
        <v>0</v>
      </c>
    </row>
    <row r="3107" spans="1:27" x14ac:dyDescent="0.55000000000000004">
      <c r="A3107" s="3" t="s">
        <v>71</v>
      </c>
      <c r="B3107" s="3" t="s">
        <v>72</v>
      </c>
      <c r="C3107" s="3" t="s">
        <v>4972</v>
      </c>
      <c r="D3107" s="3" t="s">
        <v>4886</v>
      </c>
      <c r="E3107" s="4" t="s">
        <v>47</v>
      </c>
      <c r="F3107" s="3" t="s">
        <v>173</v>
      </c>
      <c r="G3107" s="3" t="s">
        <v>2820</v>
      </c>
      <c r="H3107" s="3" t="s">
        <v>34</v>
      </c>
      <c r="I3107" s="3" t="s">
        <v>77</v>
      </c>
      <c r="J3107" s="3" t="s">
        <v>36</v>
      </c>
      <c r="K3107" s="3" t="s">
        <v>42</v>
      </c>
      <c r="L3107" s="5">
        <v>6.25</v>
      </c>
      <c r="M3107" s="4">
        <v>163</v>
      </c>
      <c r="N3107" s="5">
        <v>292.81249909999997</v>
      </c>
      <c r="O3107" s="5">
        <v>1.7963956999999999</v>
      </c>
      <c r="P3107" s="4">
        <v>1993</v>
      </c>
      <c r="Q3107" s="6">
        <v>8.1786251881585503</v>
      </c>
      <c r="R3107" s="7">
        <v>1.7283492222779699</v>
      </c>
      <c r="S3107" s="6">
        <v>0</v>
      </c>
      <c r="T3107" s="5">
        <v>0</v>
      </c>
      <c r="U3107" s="5">
        <v>0</v>
      </c>
      <c r="V3107" s="5">
        <f t="shared" si="250"/>
        <v>292.81249909999997</v>
      </c>
      <c r="W3107" s="5">
        <f t="shared" si="246"/>
        <v>-292.81249909999997</v>
      </c>
      <c r="X3107" s="8">
        <f t="shared" si="247"/>
        <v>-1</v>
      </c>
      <c r="Y3107" s="4">
        <v>0</v>
      </c>
      <c r="Z3107" s="9" t="str">
        <f t="shared" si="248"/>
        <v>NA</v>
      </c>
      <c r="AA3107" s="10">
        <f t="shared" si="249"/>
        <v>0</v>
      </c>
    </row>
    <row r="3108" spans="1:27" x14ac:dyDescent="0.55000000000000004">
      <c r="A3108" s="3" t="s">
        <v>71</v>
      </c>
      <c r="B3108" s="3" t="s">
        <v>72</v>
      </c>
      <c r="C3108" s="3" t="s">
        <v>4973</v>
      </c>
      <c r="D3108" s="3" t="s">
        <v>530</v>
      </c>
      <c r="E3108" s="4" t="s">
        <v>47</v>
      </c>
      <c r="F3108" s="3" t="s">
        <v>173</v>
      </c>
      <c r="G3108" s="3" t="s">
        <v>385</v>
      </c>
      <c r="H3108" s="3" t="s">
        <v>386</v>
      </c>
      <c r="I3108" s="3" t="s">
        <v>77</v>
      </c>
      <c r="J3108" s="3" t="s">
        <v>36</v>
      </c>
      <c r="K3108" s="3" t="s">
        <v>42</v>
      </c>
      <c r="L3108" s="5">
        <v>6.25</v>
      </c>
      <c r="M3108" s="4">
        <v>72</v>
      </c>
      <c r="N3108" s="5">
        <v>293.33749949999998</v>
      </c>
      <c r="O3108" s="5">
        <v>4.0741319374999998</v>
      </c>
      <c r="P3108" s="4">
        <v>5367</v>
      </c>
      <c r="Q3108" s="6">
        <v>1.3415315818893201</v>
      </c>
      <c r="R3108" s="7">
        <v>2.1959381404881699</v>
      </c>
      <c r="S3108" s="6">
        <v>0</v>
      </c>
      <c r="T3108" s="5">
        <v>0</v>
      </c>
      <c r="U3108" s="5">
        <v>0</v>
      </c>
      <c r="V3108" s="5">
        <f t="shared" si="250"/>
        <v>293.33749949999998</v>
      </c>
      <c r="W3108" s="5">
        <f t="shared" si="246"/>
        <v>-293.33749949999998</v>
      </c>
      <c r="X3108" s="8">
        <f t="shared" si="247"/>
        <v>-1</v>
      </c>
      <c r="Y3108" s="4">
        <v>0</v>
      </c>
      <c r="Z3108" s="9" t="str">
        <f t="shared" si="248"/>
        <v>NA</v>
      </c>
      <c r="AA3108" s="10">
        <f t="shared" si="249"/>
        <v>0</v>
      </c>
    </row>
    <row r="3109" spans="1:27" x14ac:dyDescent="0.55000000000000004">
      <c r="A3109" s="3" t="s">
        <v>71</v>
      </c>
      <c r="B3109" s="3" t="s">
        <v>72</v>
      </c>
      <c r="C3109" s="3" t="s">
        <v>4974</v>
      </c>
      <c r="D3109" s="3" t="s">
        <v>366</v>
      </c>
      <c r="E3109" s="4" t="s">
        <v>47</v>
      </c>
      <c r="F3109" s="3" t="s">
        <v>173</v>
      </c>
      <c r="G3109" s="3" t="s">
        <v>2791</v>
      </c>
      <c r="H3109" s="3" t="s">
        <v>34</v>
      </c>
      <c r="I3109" s="3" t="s">
        <v>175</v>
      </c>
      <c r="J3109" s="3" t="s">
        <v>36</v>
      </c>
      <c r="K3109" s="3" t="s">
        <v>42</v>
      </c>
      <c r="L3109" s="5">
        <v>6.25</v>
      </c>
      <c r="M3109" s="4">
        <v>138</v>
      </c>
      <c r="N3109" s="5">
        <v>298.52499997500001</v>
      </c>
      <c r="O3109" s="5">
        <v>2.1632246374999999</v>
      </c>
      <c r="P3109" s="4">
        <v>1996</v>
      </c>
      <c r="Q3109" s="6">
        <v>6.9138276553106204</v>
      </c>
      <c r="R3109" s="7">
        <v>1.6815130260521001</v>
      </c>
      <c r="S3109" s="6">
        <v>0</v>
      </c>
      <c r="T3109" s="5">
        <v>0</v>
      </c>
      <c r="U3109" s="5">
        <v>0</v>
      </c>
      <c r="V3109" s="5">
        <f t="shared" si="250"/>
        <v>298.52499997500001</v>
      </c>
      <c r="W3109" s="5">
        <f t="shared" si="246"/>
        <v>-298.52499997500001</v>
      </c>
      <c r="X3109" s="8">
        <f t="shared" si="247"/>
        <v>-1</v>
      </c>
      <c r="Y3109" s="4">
        <v>0</v>
      </c>
      <c r="Z3109" s="9" t="str">
        <f t="shared" si="248"/>
        <v>NA</v>
      </c>
      <c r="AA3109" s="10">
        <f t="shared" si="249"/>
        <v>0</v>
      </c>
    </row>
    <row r="3110" spans="1:27" x14ac:dyDescent="0.55000000000000004">
      <c r="A3110" s="3" t="s">
        <v>71</v>
      </c>
      <c r="B3110" s="3" t="s">
        <v>72</v>
      </c>
      <c r="C3110" s="3" t="s">
        <v>4975</v>
      </c>
      <c r="D3110" s="3" t="s">
        <v>4976</v>
      </c>
      <c r="E3110" s="4" t="s">
        <v>47</v>
      </c>
      <c r="F3110" s="3" t="s">
        <v>32</v>
      </c>
      <c r="G3110" s="3" t="s">
        <v>2686</v>
      </c>
      <c r="H3110" s="3" t="s">
        <v>34</v>
      </c>
      <c r="I3110" s="3" t="s">
        <v>77</v>
      </c>
      <c r="J3110" s="3" t="s">
        <v>36</v>
      </c>
      <c r="K3110" s="3" t="s">
        <v>61</v>
      </c>
      <c r="L3110" s="5">
        <v>6.25</v>
      </c>
      <c r="M3110" s="4">
        <v>139</v>
      </c>
      <c r="N3110" s="5">
        <v>303.77499934999997</v>
      </c>
      <c r="O3110" s="5">
        <v>2.1854316499999999</v>
      </c>
      <c r="P3110" s="4">
        <v>2935</v>
      </c>
      <c r="Q3110" s="6">
        <v>4.7359454855195899</v>
      </c>
      <c r="R3110" s="7">
        <v>2.0746848381601399</v>
      </c>
      <c r="S3110" s="6">
        <v>0</v>
      </c>
      <c r="T3110" s="5">
        <v>0</v>
      </c>
      <c r="U3110" s="5">
        <v>0</v>
      </c>
      <c r="V3110" s="5">
        <f t="shared" si="250"/>
        <v>303.77499934999997</v>
      </c>
      <c r="W3110" s="5">
        <f t="shared" si="246"/>
        <v>-303.77499934999997</v>
      </c>
      <c r="X3110" s="8">
        <f t="shared" si="247"/>
        <v>-1</v>
      </c>
      <c r="Y3110" s="4">
        <v>0</v>
      </c>
      <c r="Z3110" s="9" t="str">
        <f t="shared" si="248"/>
        <v>NA</v>
      </c>
      <c r="AA3110" s="10">
        <f t="shared" si="249"/>
        <v>0</v>
      </c>
    </row>
    <row r="3111" spans="1:27" x14ac:dyDescent="0.55000000000000004">
      <c r="A3111" s="3" t="s">
        <v>71</v>
      </c>
      <c r="B3111" s="3" t="s">
        <v>72</v>
      </c>
      <c r="C3111" s="3" t="s">
        <v>4977</v>
      </c>
      <c r="D3111" s="3" t="s">
        <v>216</v>
      </c>
      <c r="E3111" s="4" t="s">
        <v>47</v>
      </c>
      <c r="F3111" s="3" t="s">
        <v>104</v>
      </c>
      <c r="G3111" s="3" t="s">
        <v>105</v>
      </c>
      <c r="H3111" s="3" t="s">
        <v>34</v>
      </c>
      <c r="I3111" s="3" t="s">
        <v>77</v>
      </c>
      <c r="J3111" s="3" t="s">
        <v>36</v>
      </c>
      <c r="K3111" s="3" t="s">
        <v>37</v>
      </c>
      <c r="L3111" s="5">
        <v>6.25</v>
      </c>
      <c r="M3111" s="4">
        <v>100</v>
      </c>
      <c r="N3111" s="5">
        <v>310.625</v>
      </c>
      <c r="O3111" s="5">
        <v>3.1062500000000002</v>
      </c>
      <c r="P3111" s="4">
        <v>870</v>
      </c>
      <c r="Q3111" s="6">
        <v>11.4942528735632</v>
      </c>
      <c r="R3111" s="7">
        <v>1.5460229885057499</v>
      </c>
      <c r="S3111" s="6">
        <v>0</v>
      </c>
      <c r="T3111" s="5">
        <v>0</v>
      </c>
      <c r="U3111" s="5">
        <v>0</v>
      </c>
      <c r="V3111" s="5">
        <f t="shared" si="250"/>
        <v>310.625</v>
      </c>
      <c r="W3111" s="5">
        <f t="shared" si="246"/>
        <v>-310.625</v>
      </c>
      <c r="X3111" s="8">
        <f t="shared" si="247"/>
        <v>-1</v>
      </c>
      <c r="Y3111" s="4">
        <v>0</v>
      </c>
      <c r="Z3111" s="9" t="str">
        <f t="shared" si="248"/>
        <v>NA</v>
      </c>
      <c r="AA3111" s="10">
        <f t="shared" si="249"/>
        <v>0</v>
      </c>
    </row>
    <row r="3112" spans="1:27" x14ac:dyDescent="0.55000000000000004">
      <c r="A3112" s="3" t="s">
        <v>71</v>
      </c>
      <c r="B3112" s="3" t="s">
        <v>72</v>
      </c>
      <c r="C3112" s="3" t="s">
        <v>4978</v>
      </c>
      <c r="D3112" s="3" t="s">
        <v>4101</v>
      </c>
      <c r="E3112" s="4" t="s">
        <v>47</v>
      </c>
      <c r="F3112" s="3" t="s">
        <v>173</v>
      </c>
      <c r="G3112" s="3" t="s">
        <v>545</v>
      </c>
      <c r="H3112" s="3" t="s">
        <v>34</v>
      </c>
      <c r="I3112" s="3" t="s">
        <v>77</v>
      </c>
      <c r="J3112" s="3" t="s">
        <v>36</v>
      </c>
      <c r="K3112" s="3" t="s">
        <v>42</v>
      </c>
      <c r="L3112" s="5">
        <v>6.25</v>
      </c>
      <c r="M3112" s="4">
        <v>97</v>
      </c>
      <c r="N3112" s="5">
        <v>321.63749971250002</v>
      </c>
      <c r="O3112" s="5">
        <v>3.3158505125</v>
      </c>
      <c r="P3112" s="4">
        <v>2908</v>
      </c>
      <c r="Q3112" s="6">
        <v>3.33562585969739</v>
      </c>
      <c r="R3112" s="7">
        <v>1.97603163686382</v>
      </c>
      <c r="S3112" s="6">
        <v>0</v>
      </c>
      <c r="T3112" s="5">
        <v>0</v>
      </c>
      <c r="U3112" s="5">
        <v>0</v>
      </c>
      <c r="V3112" s="5">
        <f t="shared" si="250"/>
        <v>321.63749971250002</v>
      </c>
      <c r="W3112" s="5">
        <f t="shared" si="246"/>
        <v>-321.63749971250002</v>
      </c>
      <c r="X3112" s="8">
        <f t="shared" si="247"/>
        <v>-1</v>
      </c>
      <c r="Y3112" s="4">
        <v>0</v>
      </c>
      <c r="Z3112" s="9" t="str">
        <f t="shared" si="248"/>
        <v>NA</v>
      </c>
      <c r="AA3112" s="10">
        <f t="shared" si="249"/>
        <v>0</v>
      </c>
    </row>
    <row r="3113" spans="1:27" x14ac:dyDescent="0.55000000000000004">
      <c r="A3113" s="3" t="s">
        <v>71</v>
      </c>
      <c r="B3113" s="3" t="s">
        <v>72</v>
      </c>
      <c r="C3113" s="3" t="s">
        <v>4979</v>
      </c>
      <c r="D3113" s="3" t="s">
        <v>778</v>
      </c>
      <c r="E3113" s="4" t="s">
        <v>47</v>
      </c>
      <c r="F3113" s="3" t="s">
        <v>173</v>
      </c>
      <c r="G3113" s="3" t="s">
        <v>385</v>
      </c>
      <c r="H3113" s="3" t="s">
        <v>34</v>
      </c>
      <c r="I3113" s="3" t="s">
        <v>77</v>
      </c>
      <c r="J3113" s="3" t="s">
        <v>36</v>
      </c>
      <c r="K3113" s="3" t="s">
        <v>42</v>
      </c>
      <c r="L3113" s="5">
        <v>6.25</v>
      </c>
      <c r="M3113" s="4">
        <v>160</v>
      </c>
      <c r="N3113" s="5">
        <v>331.8</v>
      </c>
      <c r="O3113" s="5">
        <v>2.07375</v>
      </c>
      <c r="P3113" s="4">
        <v>3713</v>
      </c>
      <c r="Q3113" s="6">
        <v>4.3091839482897898</v>
      </c>
      <c r="R3113" s="7">
        <v>1.5510907621869101</v>
      </c>
      <c r="S3113" s="6">
        <v>0</v>
      </c>
      <c r="T3113" s="5">
        <v>0</v>
      </c>
      <c r="U3113" s="5">
        <v>0</v>
      </c>
      <c r="V3113" s="5">
        <f t="shared" si="250"/>
        <v>331.8</v>
      </c>
      <c r="W3113" s="5">
        <f t="shared" si="246"/>
        <v>-331.8</v>
      </c>
      <c r="X3113" s="8">
        <f t="shared" si="247"/>
        <v>-1</v>
      </c>
      <c r="Y3113" s="4">
        <v>0</v>
      </c>
      <c r="Z3113" s="9" t="str">
        <f t="shared" si="248"/>
        <v>NA</v>
      </c>
      <c r="AA3113" s="10">
        <f t="shared" si="249"/>
        <v>0</v>
      </c>
    </row>
    <row r="3114" spans="1:27" x14ac:dyDescent="0.55000000000000004">
      <c r="A3114" s="3" t="s">
        <v>71</v>
      </c>
      <c r="B3114" s="3" t="s">
        <v>72</v>
      </c>
      <c r="C3114" s="3" t="s">
        <v>4980</v>
      </c>
      <c r="D3114" s="3" t="s">
        <v>4981</v>
      </c>
      <c r="E3114" s="4" t="s">
        <v>47</v>
      </c>
      <c r="F3114" s="3" t="s">
        <v>173</v>
      </c>
      <c r="G3114" s="3" t="s">
        <v>4982</v>
      </c>
      <c r="H3114" s="3" t="s">
        <v>34</v>
      </c>
      <c r="I3114" s="3" t="s">
        <v>77</v>
      </c>
      <c r="J3114" s="3" t="s">
        <v>36</v>
      </c>
      <c r="K3114" s="3" t="s">
        <v>42</v>
      </c>
      <c r="L3114" s="5">
        <v>6.25</v>
      </c>
      <c r="M3114" s="4">
        <v>122</v>
      </c>
      <c r="N3114" s="5">
        <v>332.96249912500002</v>
      </c>
      <c r="O3114" s="5">
        <v>2.7292008125000002</v>
      </c>
      <c r="P3114" s="4">
        <v>2161</v>
      </c>
      <c r="Q3114" s="6">
        <v>5.6455344747801899</v>
      </c>
      <c r="R3114" s="7">
        <v>1.0906524757056899</v>
      </c>
      <c r="S3114" s="6">
        <v>0</v>
      </c>
      <c r="T3114" s="5">
        <v>0</v>
      </c>
      <c r="U3114" s="5">
        <v>0</v>
      </c>
      <c r="V3114" s="5">
        <f t="shared" si="250"/>
        <v>332.96249912500002</v>
      </c>
      <c r="W3114" s="5">
        <f t="shared" si="246"/>
        <v>-332.96249912500002</v>
      </c>
      <c r="X3114" s="8">
        <f t="shared" si="247"/>
        <v>-1</v>
      </c>
      <c r="Y3114" s="4">
        <v>0</v>
      </c>
      <c r="Z3114" s="9" t="str">
        <f t="shared" si="248"/>
        <v>NA</v>
      </c>
      <c r="AA3114" s="10">
        <f t="shared" si="249"/>
        <v>0</v>
      </c>
    </row>
    <row r="3115" spans="1:27" x14ac:dyDescent="0.55000000000000004">
      <c r="A3115" s="3" t="s">
        <v>71</v>
      </c>
      <c r="B3115" s="3" t="s">
        <v>72</v>
      </c>
      <c r="C3115" s="3" t="s">
        <v>4983</v>
      </c>
      <c r="D3115" s="3" t="s">
        <v>1887</v>
      </c>
      <c r="E3115" s="4" t="s">
        <v>47</v>
      </c>
      <c r="F3115" s="3" t="s">
        <v>32</v>
      </c>
      <c r="G3115" s="3" t="s">
        <v>2744</v>
      </c>
      <c r="H3115" s="3" t="s">
        <v>34</v>
      </c>
      <c r="I3115" s="3" t="s">
        <v>77</v>
      </c>
      <c r="J3115" s="3" t="s">
        <v>36</v>
      </c>
      <c r="K3115" s="3" t="s">
        <v>61</v>
      </c>
      <c r="L3115" s="5">
        <v>6.25</v>
      </c>
      <c r="M3115" s="4">
        <v>157</v>
      </c>
      <c r="N3115" s="5">
        <v>353.53749839999995</v>
      </c>
      <c r="O3115" s="5">
        <v>2.2518311999999998</v>
      </c>
      <c r="P3115" s="4">
        <v>4926</v>
      </c>
      <c r="Q3115" s="6">
        <v>3.18717011774259</v>
      </c>
      <c r="R3115" s="7">
        <v>4.89939098660171</v>
      </c>
      <c r="S3115" s="6">
        <v>0</v>
      </c>
      <c r="T3115" s="5">
        <v>0</v>
      </c>
      <c r="U3115" s="5">
        <v>0</v>
      </c>
      <c r="V3115" s="5">
        <f t="shared" si="250"/>
        <v>353.53749839999995</v>
      </c>
      <c r="W3115" s="5">
        <f t="shared" si="246"/>
        <v>-353.53749839999995</v>
      </c>
      <c r="X3115" s="8">
        <f t="shared" si="247"/>
        <v>-1</v>
      </c>
      <c r="Y3115" s="4">
        <v>0</v>
      </c>
      <c r="Z3115" s="9" t="str">
        <f t="shared" si="248"/>
        <v>NA</v>
      </c>
      <c r="AA3115" s="10">
        <f t="shared" si="249"/>
        <v>0</v>
      </c>
    </row>
    <row r="3116" spans="1:27" x14ac:dyDescent="0.55000000000000004">
      <c r="A3116" s="3" t="s">
        <v>71</v>
      </c>
      <c r="B3116" s="3" t="s">
        <v>72</v>
      </c>
      <c r="C3116" s="3" t="s">
        <v>4984</v>
      </c>
      <c r="D3116" s="3" t="s">
        <v>3812</v>
      </c>
      <c r="E3116" s="4" t="s">
        <v>47</v>
      </c>
      <c r="F3116" s="3" t="s">
        <v>173</v>
      </c>
      <c r="G3116" s="3" t="s">
        <v>188</v>
      </c>
      <c r="H3116" s="3" t="s">
        <v>34</v>
      </c>
      <c r="I3116" s="3" t="s">
        <v>175</v>
      </c>
      <c r="J3116" s="3" t="s">
        <v>36</v>
      </c>
      <c r="K3116" s="3" t="s">
        <v>42</v>
      </c>
      <c r="L3116" s="5">
        <v>6.25</v>
      </c>
      <c r="M3116" s="4">
        <v>146</v>
      </c>
      <c r="N3116" s="5">
        <v>354.6999993</v>
      </c>
      <c r="O3116" s="5">
        <v>2.4294520500000001</v>
      </c>
      <c r="P3116" s="4">
        <v>4771</v>
      </c>
      <c r="Q3116" s="6">
        <v>3.0601551037518302</v>
      </c>
      <c r="R3116" s="7">
        <v>1.9346677845315401</v>
      </c>
      <c r="S3116" s="6">
        <v>0</v>
      </c>
      <c r="T3116" s="5">
        <v>0</v>
      </c>
      <c r="U3116" s="5">
        <v>0</v>
      </c>
      <c r="V3116" s="5">
        <f t="shared" si="250"/>
        <v>354.6999993</v>
      </c>
      <c r="W3116" s="5">
        <f t="shared" si="246"/>
        <v>-354.6999993</v>
      </c>
      <c r="X3116" s="8">
        <f t="shared" si="247"/>
        <v>-1</v>
      </c>
      <c r="Y3116" s="4">
        <v>0</v>
      </c>
      <c r="Z3116" s="9" t="str">
        <f t="shared" si="248"/>
        <v>NA</v>
      </c>
      <c r="AA3116" s="10">
        <f t="shared" si="249"/>
        <v>0</v>
      </c>
    </row>
    <row r="3117" spans="1:27" x14ac:dyDescent="0.55000000000000004">
      <c r="A3117" s="3" t="s">
        <v>71</v>
      </c>
      <c r="B3117" s="3" t="s">
        <v>72</v>
      </c>
      <c r="C3117" s="3" t="s">
        <v>4985</v>
      </c>
      <c r="D3117" s="3" t="s">
        <v>4943</v>
      </c>
      <c r="E3117" s="4" t="s">
        <v>47</v>
      </c>
      <c r="F3117" s="3" t="s">
        <v>173</v>
      </c>
      <c r="G3117" s="3" t="s">
        <v>3132</v>
      </c>
      <c r="H3117" s="3" t="s">
        <v>723</v>
      </c>
      <c r="I3117" s="3" t="s">
        <v>77</v>
      </c>
      <c r="J3117" s="3" t="s">
        <v>36</v>
      </c>
      <c r="K3117" s="3" t="s">
        <v>42</v>
      </c>
      <c r="L3117" s="5">
        <v>6.25</v>
      </c>
      <c r="M3117" s="4">
        <v>183</v>
      </c>
      <c r="N3117" s="5">
        <v>373.04999951249999</v>
      </c>
      <c r="O3117" s="5">
        <v>2.0385245875</v>
      </c>
      <c r="P3117" s="4">
        <v>3290</v>
      </c>
      <c r="Q3117" s="6">
        <v>5.5623100303951398</v>
      </c>
      <c r="R3117" s="7">
        <v>1.64984802431611</v>
      </c>
      <c r="S3117" s="6">
        <v>0</v>
      </c>
      <c r="T3117" s="5">
        <v>0</v>
      </c>
      <c r="U3117" s="5">
        <v>0</v>
      </c>
      <c r="V3117" s="5">
        <f t="shared" si="250"/>
        <v>373.04999951249999</v>
      </c>
      <c r="W3117" s="5">
        <f t="shared" si="246"/>
        <v>-373.04999951249999</v>
      </c>
      <c r="X3117" s="8">
        <f t="shared" si="247"/>
        <v>-1</v>
      </c>
      <c r="Y3117" s="4">
        <v>0</v>
      </c>
      <c r="Z3117" s="9" t="str">
        <f t="shared" si="248"/>
        <v>NA</v>
      </c>
      <c r="AA3117" s="10">
        <f t="shared" si="249"/>
        <v>0</v>
      </c>
    </row>
    <row r="3118" spans="1:27" x14ac:dyDescent="0.55000000000000004">
      <c r="A3118" s="3" t="s">
        <v>71</v>
      </c>
      <c r="B3118" s="3" t="s">
        <v>72</v>
      </c>
      <c r="C3118" s="3" t="s">
        <v>4986</v>
      </c>
      <c r="D3118" s="3" t="s">
        <v>706</v>
      </c>
      <c r="E3118" s="4" t="s">
        <v>47</v>
      </c>
      <c r="F3118" s="3" t="s">
        <v>173</v>
      </c>
      <c r="G3118" s="3" t="s">
        <v>188</v>
      </c>
      <c r="H3118" s="3" t="s">
        <v>34</v>
      </c>
      <c r="I3118" s="3" t="s">
        <v>77</v>
      </c>
      <c r="J3118" s="3" t="s">
        <v>36</v>
      </c>
      <c r="K3118" s="3" t="s">
        <v>42</v>
      </c>
      <c r="L3118" s="5">
        <v>6.25</v>
      </c>
      <c r="M3118" s="4">
        <v>220</v>
      </c>
      <c r="N3118" s="5">
        <v>382.8</v>
      </c>
      <c r="O3118" s="5">
        <v>1.74</v>
      </c>
      <c r="P3118" s="4">
        <v>3554</v>
      </c>
      <c r="Q3118" s="6">
        <v>6.1902082160945398</v>
      </c>
      <c r="R3118" s="7">
        <v>2.0180641530669701</v>
      </c>
      <c r="S3118" s="6">
        <v>0</v>
      </c>
      <c r="T3118" s="5">
        <v>0</v>
      </c>
      <c r="U3118" s="5">
        <v>0</v>
      </c>
      <c r="V3118" s="5">
        <f t="shared" si="250"/>
        <v>382.8</v>
      </c>
      <c r="W3118" s="5">
        <f t="shared" si="246"/>
        <v>-382.8</v>
      </c>
      <c r="X3118" s="8">
        <f t="shared" si="247"/>
        <v>-1</v>
      </c>
      <c r="Y3118" s="4">
        <v>0</v>
      </c>
      <c r="Z3118" s="9" t="str">
        <f t="shared" si="248"/>
        <v>NA</v>
      </c>
      <c r="AA3118" s="10">
        <f t="shared" si="249"/>
        <v>0</v>
      </c>
    </row>
    <row r="3119" spans="1:27" x14ac:dyDescent="0.55000000000000004">
      <c r="A3119" s="3" t="s">
        <v>71</v>
      </c>
      <c r="B3119" s="3" t="s">
        <v>72</v>
      </c>
      <c r="C3119" s="3" t="s">
        <v>4987</v>
      </c>
      <c r="D3119" s="3" t="s">
        <v>4988</v>
      </c>
      <c r="E3119" s="4" t="s">
        <v>47</v>
      </c>
      <c r="F3119" s="3" t="s">
        <v>32</v>
      </c>
      <c r="G3119" s="3" t="s">
        <v>467</v>
      </c>
      <c r="H3119" s="3" t="s">
        <v>34</v>
      </c>
      <c r="I3119" s="3" t="s">
        <v>77</v>
      </c>
      <c r="J3119" s="3" t="s">
        <v>36</v>
      </c>
      <c r="K3119" s="3" t="s">
        <v>42</v>
      </c>
      <c r="L3119" s="5">
        <v>6.25</v>
      </c>
      <c r="M3119" s="4">
        <v>127</v>
      </c>
      <c r="N3119" s="5">
        <v>394.63749971249996</v>
      </c>
      <c r="O3119" s="5">
        <v>3.1073818874999999</v>
      </c>
      <c r="P3119" s="4">
        <v>12227</v>
      </c>
      <c r="Q3119" s="6">
        <v>1.03868487772961</v>
      </c>
      <c r="R3119" s="7">
        <v>3.55321010877566</v>
      </c>
      <c r="S3119" s="6">
        <v>0</v>
      </c>
      <c r="T3119" s="5">
        <v>0</v>
      </c>
      <c r="U3119" s="5">
        <v>0</v>
      </c>
      <c r="V3119" s="5">
        <f t="shared" si="250"/>
        <v>394.63749971249996</v>
      </c>
      <c r="W3119" s="5">
        <f t="shared" si="246"/>
        <v>-394.63749971249996</v>
      </c>
      <c r="X3119" s="8">
        <f t="shared" si="247"/>
        <v>-1</v>
      </c>
      <c r="Y3119" s="4">
        <v>0</v>
      </c>
      <c r="Z3119" s="9" t="str">
        <f t="shared" si="248"/>
        <v>NA</v>
      </c>
      <c r="AA3119" s="10">
        <f t="shared" si="249"/>
        <v>0</v>
      </c>
    </row>
    <row r="3120" spans="1:27" x14ac:dyDescent="0.55000000000000004">
      <c r="A3120" s="3" t="s">
        <v>71</v>
      </c>
      <c r="B3120" s="3" t="s">
        <v>72</v>
      </c>
      <c r="C3120" s="3" t="s">
        <v>4989</v>
      </c>
      <c r="D3120" s="3" t="s">
        <v>4990</v>
      </c>
      <c r="E3120" s="4" t="s">
        <v>47</v>
      </c>
      <c r="F3120" s="3" t="s">
        <v>173</v>
      </c>
      <c r="G3120" s="3" t="s">
        <v>3863</v>
      </c>
      <c r="H3120" s="3" t="s">
        <v>34</v>
      </c>
      <c r="I3120" s="3" t="s">
        <v>77</v>
      </c>
      <c r="J3120" s="3" t="s">
        <v>36</v>
      </c>
      <c r="K3120" s="3" t="s">
        <v>42</v>
      </c>
      <c r="L3120" s="5">
        <v>6.25</v>
      </c>
      <c r="M3120" s="4">
        <v>189</v>
      </c>
      <c r="N3120" s="5">
        <v>396.46249807499998</v>
      </c>
      <c r="O3120" s="5">
        <v>2.0976851750000001</v>
      </c>
      <c r="P3120" s="4">
        <v>6494</v>
      </c>
      <c r="Q3120" s="6">
        <v>2.9103788112103501</v>
      </c>
      <c r="R3120" s="7">
        <v>1.7729750538958999</v>
      </c>
      <c r="S3120" s="6">
        <v>0</v>
      </c>
      <c r="T3120" s="5">
        <v>0</v>
      </c>
      <c r="U3120" s="5">
        <v>0</v>
      </c>
      <c r="V3120" s="5">
        <f t="shared" si="250"/>
        <v>396.46249807499998</v>
      </c>
      <c r="W3120" s="5">
        <f t="shared" si="246"/>
        <v>-396.46249807499998</v>
      </c>
      <c r="X3120" s="8">
        <f t="shared" si="247"/>
        <v>-1</v>
      </c>
      <c r="Y3120" s="4">
        <v>0</v>
      </c>
      <c r="Z3120" s="9" t="str">
        <f t="shared" si="248"/>
        <v>NA</v>
      </c>
      <c r="AA3120" s="10">
        <f t="shared" si="249"/>
        <v>0</v>
      </c>
    </row>
    <row r="3121" spans="1:27" x14ac:dyDescent="0.55000000000000004">
      <c r="A3121" s="3" t="s">
        <v>71</v>
      </c>
      <c r="B3121" s="3" t="s">
        <v>72</v>
      </c>
      <c r="C3121" s="3" t="s">
        <v>4991</v>
      </c>
      <c r="D3121" s="3" t="s">
        <v>124</v>
      </c>
      <c r="E3121" s="4" t="s">
        <v>47</v>
      </c>
      <c r="F3121" s="3" t="s">
        <v>173</v>
      </c>
      <c r="G3121" s="3" t="s">
        <v>4923</v>
      </c>
      <c r="H3121" s="3" t="s">
        <v>34</v>
      </c>
      <c r="I3121" s="3" t="s">
        <v>77</v>
      </c>
      <c r="J3121" s="3" t="s">
        <v>36</v>
      </c>
      <c r="K3121" s="3" t="s">
        <v>42</v>
      </c>
      <c r="L3121" s="5">
        <v>6.25</v>
      </c>
      <c r="M3121" s="4">
        <v>107</v>
      </c>
      <c r="N3121" s="5">
        <v>417.93749931249999</v>
      </c>
      <c r="O3121" s="5">
        <v>3.9059579374999998</v>
      </c>
      <c r="P3121" s="4">
        <v>3095</v>
      </c>
      <c r="Q3121" s="6">
        <v>3.4571890145395798</v>
      </c>
      <c r="R3121" s="7">
        <v>2.0962197092084001</v>
      </c>
      <c r="S3121" s="6">
        <v>0</v>
      </c>
      <c r="T3121" s="5">
        <v>0</v>
      </c>
      <c r="U3121" s="5">
        <v>0</v>
      </c>
      <c r="V3121" s="5">
        <f t="shared" si="250"/>
        <v>417.93749931249999</v>
      </c>
      <c r="W3121" s="5">
        <f t="shared" si="246"/>
        <v>-417.93749931249999</v>
      </c>
      <c r="X3121" s="8">
        <f t="shared" si="247"/>
        <v>-1</v>
      </c>
      <c r="Y3121" s="4">
        <v>0</v>
      </c>
      <c r="Z3121" s="9" t="str">
        <f t="shared" si="248"/>
        <v>NA</v>
      </c>
      <c r="AA3121" s="10">
        <f t="shared" si="249"/>
        <v>0</v>
      </c>
    </row>
    <row r="3122" spans="1:27" x14ac:dyDescent="0.55000000000000004">
      <c r="A3122" s="3" t="s">
        <v>71</v>
      </c>
      <c r="B3122" s="3" t="s">
        <v>72</v>
      </c>
      <c r="C3122" s="3" t="s">
        <v>4992</v>
      </c>
      <c r="D3122" s="3" t="s">
        <v>3378</v>
      </c>
      <c r="E3122" s="4" t="s">
        <v>47</v>
      </c>
      <c r="F3122" s="3" t="s">
        <v>173</v>
      </c>
      <c r="G3122" s="3" t="s">
        <v>2735</v>
      </c>
      <c r="H3122" s="3" t="s">
        <v>485</v>
      </c>
      <c r="I3122" s="3" t="s">
        <v>77</v>
      </c>
      <c r="J3122" s="3" t="s">
        <v>36</v>
      </c>
      <c r="K3122" s="3" t="s">
        <v>42</v>
      </c>
      <c r="L3122" s="5">
        <v>6.25</v>
      </c>
      <c r="M3122" s="4">
        <v>156</v>
      </c>
      <c r="N3122" s="5">
        <v>433.72499820000007</v>
      </c>
      <c r="O3122" s="5">
        <v>2.7802884500000005</v>
      </c>
      <c r="P3122" s="4">
        <v>2526</v>
      </c>
      <c r="Q3122" s="6">
        <v>6.1757719714964399</v>
      </c>
      <c r="R3122" s="7">
        <v>2.4610055423594601</v>
      </c>
      <c r="S3122" s="6">
        <v>0</v>
      </c>
      <c r="T3122" s="5">
        <v>0</v>
      </c>
      <c r="U3122" s="5">
        <v>0</v>
      </c>
      <c r="V3122" s="5">
        <f t="shared" si="250"/>
        <v>433.72499820000007</v>
      </c>
      <c r="W3122" s="5">
        <f t="shared" si="246"/>
        <v>-433.72499820000007</v>
      </c>
      <c r="X3122" s="8">
        <f t="shared" si="247"/>
        <v>-1</v>
      </c>
      <c r="Y3122" s="4">
        <v>0</v>
      </c>
      <c r="Z3122" s="9" t="str">
        <f t="shared" si="248"/>
        <v>NA</v>
      </c>
      <c r="AA3122" s="10">
        <f t="shared" si="249"/>
        <v>0</v>
      </c>
    </row>
    <row r="3123" spans="1:27" x14ac:dyDescent="0.55000000000000004">
      <c r="A3123" s="3" t="s">
        <v>71</v>
      </c>
      <c r="B3123" s="3" t="s">
        <v>72</v>
      </c>
      <c r="C3123" s="3" t="s">
        <v>4993</v>
      </c>
      <c r="D3123" s="3" t="s">
        <v>4994</v>
      </c>
      <c r="E3123" s="4" t="s">
        <v>47</v>
      </c>
      <c r="F3123" s="3" t="s">
        <v>32</v>
      </c>
      <c r="G3123" s="3" t="s">
        <v>170</v>
      </c>
      <c r="H3123" s="3" t="s">
        <v>34</v>
      </c>
      <c r="I3123" s="3" t="s">
        <v>77</v>
      </c>
      <c r="J3123" s="3" t="s">
        <v>36</v>
      </c>
      <c r="K3123" s="3" t="s">
        <v>42</v>
      </c>
      <c r="L3123" s="5">
        <v>6.25</v>
      </c>
      <c r="M3123" s="4">
        <v>352</v>
      </c>
      <c r="N3123" s="5">
        <v>445.29999800000007</v>
      </c>
      <c r="O3123" s="5">
        <v>1.2650568125000001</v>
      </c>
      <c r="P3123" s="4">
        <v>9263</v>
      </c>
      <c r="Q3123" s="6">
        <v>3.80006477383137</v>
      </c>
      <c r="R3123" s="7">
        <v>5.1211918384972499</v>
      </c>
      <c r="S3123" s="6">
        <v>0</v>
      </c>
      <c r="T3123" s="5">
        <v>0</v>
      </c>
      <c r="U3123" s="5">
        <v>0</v>
      </c>
      <c r="V3123" s="5">
        <f t="shared" si="250"/>
        <v>445.29999800000007</v>
      </c>
      <c r="W3123" s="5">
        <f t="shared" si="246"/>
        <v>-445.29999800000007</v>
      </c>
      <c r="X3123" s="8">
        <f t="shared" si="247"/>
        <v>-1</v>
      </c>
      <c r="Y3123" s="4">
        <v>0</v>
      </c>
      <c r="Z3123" s="9" t="str">
        <f t="shared" si="248"/>
        <v>NA</v>
      </c>
      <c r="AA3123" s="10">
        <f t="shared" si="249"/>
        <v>0</v>
      </c>
    </row>
    <row r="3124" spans="1:27" x14ac:dyDescent="0.55000000000000004">
      <c r="A3124" s="3" t="s">
        <v>71</v>
      </c>
      <c r="B3124" s="3" t="s">
        <v>72</v>
      </c>
      <c r="C3124" s="3" t="s">
        <v>4995</v>
      </c>
      <c r="D3124" s="3" t="s">
        <v>4996</v>
      </c>
      <c r="E3124" s="4" t="s">
        <v>47</v>
      </c>
      <c r="F3124" s="3" t="s">
        <v>173</v>
      </c>
      <c r="G3124" s="3" t="s">
        <v>4997</v>
      </c>
      <c r="H3124" s="3" t="s">
        <v>34</v>
      </c>
      <c r="I3124" s="3" t="s">
        <v>77</v>
      </c>
      <c r="J3124" s="3" t="s">
        <v>36</v>
      </c>
      <c r="K3124" s="3" t="s">
        <v>42</v>
      </c>
      <c r="L3124" s="5">
        <v>6.25</v>
      </c>
      <c r="M3124" s="4">
        <v>165</v>
      </c>
      <c r="N3124" s="5">
        <v>460.27499924999995</v>
      </c>
      <c r="O3124" s="5">
        <v>2.7895454499999999</v>
      </c>
      <c r="P3124" s="4">
        <v>3471</v>
      </c>
      <c r="Q3124" s="6">
        <v>4.7536732929991397</v>
      </c>
      <c r="R3124" s="7">
        <v>1.35715932008067</v>
      </c>
      <c r="S3124" s="6">
        <v>0</v>
      </c>
      <c r="T3124" s="5">
        <v>0</v>
      </c>
      <c r="U3124" s="5">
        <v>0</v>
      </c>
      <c r="V3124" s="5">
        <f t="shared" si="250"/>
        <v>460.27499924999995</v>
      </c>
      <c r="W3124" s="5">
        <f t="shared" si="246"/>
        <v>-460.27499924999995</v>
      </c>
      <c r="X3124" s="8">
        <f t="shared" si="247"/>
        <v>-1</v>
      </c>
      <c r="Y3124" s="4">
        <v>0</v>
      </c>
      <c r="Z3124" s="9" t="str">
        <f t="shared" si="248"/>
        <v>NA</v>
      </c>
      <c r="AA3124" s="10">
        <f t="shared" si="249"/>
        <v>0</v>
      </c>
    </row>
    <row r="3125" spans="1:27" x14ac:dyDescent="0.55000000000000004">
      <c r="A3125" s="3" t="s">
        <v>71</v>
      </c>
      <c r="B3125" s="3" t="s">
        <v>72</v>
      </c>
      <c r="C3125" s="3" t="s">
        <v>4998</v>
      </c>
      <c r="D3125" s="3" t="s">
        <v>3179</v>
      </c>
      <c r="E3125" s="4" t="s">
        <v>47</v>
      </c>
      <c r="F3125" s="3" t="s">
        <v>173</v>
      </c>
      <c r="G3125" s="3" t="s">
        <v>675</v>
      </c>
      <c r="H3125" s="3" t="s">
        <v>34</v>
      </c>
      <c r="I3125" s="3" t="s">
        <v>77</v>
      </c>
      <c r="J3125" s="3" t="s">
        <v>36</v>
      </c>
      <c r="K3125" s="3" t="s">
        <v>42</v>
      </c>
      <c r="L3125" s="5">
        <v>6.25</v>
      </c>
      <c r="M3125" s="4">
        <v>185</v>
      </c>
      <c r="N3125" s="5">
        <v>491.02499968750004</v>
      </c>
      <c r="O3125" s="5">
        <v>2.6541891875000001</v>
      </c>
      <c r="P3125" s="4">
        <v>12053</v>
      </c>
      <c r="Q3125" s="6">
        <v>1.5348875798556401</v>
      </c>
      <c r="R3125" s="7">
        <v>1.48819381066954</v>
      </c>
      <c r="S3125" s="6">
        <v>0</v>
      </c>
      <c r="T3125" s="5">
        <v>0</v>
      </c>
      <c r="U3125" s="5">
        <v>0</v>
      </c>
      <c r="V3125" s="5">
        <f t="shared" si="250"/>
        <v>491.02499968750004</v>
      </c>
      <c r="W3125" s="5">
        <f t="shared" si="246"/>
        <v>-491.02499968750004</v>
      </c>
      <c r="X3125" s="8">
        <f t="shared" si="247"/>
        <v>-1</v>
      </c>
      <c r="Y3125" s="4">
        <v>0</v>
      </c>
      <c r="Z3125" s="9" t="str">
        <f t="shared" si="248"/>
        <v>NA</v>
      </c>
      <c r="AA3125" s="10">
        <f t="shared" si="249"/>
        <v>0</v>
      </c>
    </row>
    <row r="3126" spans="1:27" x14ac:dyDescent="0.55000000000000004">
      <c r="A3126" s="3" t="s">
        <v>71</v>
      </c>
      <c r="B3126" s="3" t="s">
        <v>72</v>
      </c>
      <c r="C3126" s="3" t="s">
        <v>4999</v>
      </c>
      <c r="D3126" s="3" t="s">
        <v>5000</v>
      </c>
      <c r="E3126" s="4" t="s">
        <v>47</v>
      </c>
      <c r="F3126" s="3" t="s">
        <v>173</v>
      </c>
      <c r="G3126" s="3" t="s">
        <v>5001</v>
      </c>
      <c r="H3126" s="3" t="s">
        <v>34</v>
      </c>
      <c r="I3126" s="3" t="s">
        <v>77</v>
      </c>
      <c r="J3126" s="3" t="s">
        <v>36</v>
      </c>
      <c r="K3126" s="3" t="s">
        <v>42</v>
      </c>
      <c r="L3126" s="5">
        <v>6.25</v>
      </c>
      <c r="M3126" s="4">
        <v>172</v>
      </c>
      <c r="N3126" s="5">
        <v>491.53749994999993</v>
      </c>
      <c r="O3126" s="5">
        <v>2.8577761624999996</v>
      </c>
      <c r="P3126" s="4">
        <v>3097</v>
      </c>
      <c r="Q3126" s="6">
        <v>5.55376170487569</v>
      </c>
      <c r="R3126" s="7">
        <v>1.22638036809816</v>
      </c>
      <c r="S3126" s="6">
        <v>0</v>
      </c>
      <c r="T3126" s="5">
        <v>0</v>
      </c>
      <c r="U3126" s="5">
        <v>0</v>
      </c>
      <c r="V3126" s="5">
        <f t="shared" si="250"/>
        <v>491.53749994999993</v>
      </c>
      <c r="W3126" s="5">
        <f t="shared" si="246"/>
        <v>-491.53749994999993</v>
      </c>
      <c r="X3126" s="8">
        <f t="shared" si="247"/>
        <v>-1</v>
      </c>
      <c r="Y3126" s="4">
        <v>0</v>
      </c>
      <c r="Z3126" s="9" t="str">
        <f t="shared" si="248"/>
        <v>NA</v>
      </c>
      <c r="AA3126" s="10">
        <f t="shared" si="249"/>
        <v>0</v>
      </c>
    </row>
    <row r="3127" spans="1:27" x14ac:dyDescent="0.55000000000000004">
      <c r="A3127" s="3" t="s">
        <v>71</v>
      </c>
      <c r="B3127" s="3" t="s">
        <v>72</v>
      </c>
      <c r="C3127" s="3" t="s">
        <v>5002</v>
      </c>
      <c r="D3127" s="3" t="s">
        <v>3332</v>
      </c>
      <c r="E3127" s="4" t="s">
        <v>47</v>
      </c>
      <c r="F3127" s="3" t="s">
        <v>173</v>
      </c>
      <c r="G3127" s="3" t="s">
        <v>545</v>
      </c>
      <c r="H3127" s="3" t="s">
        <v>34</v>
      </c>
      <c r="I3127" s="3" t="s">
        <v>77</v>
      </c>
      <c r="J3127" s="3" t="s">
        <v>36</v>
      </c>
      <c r="K3127" s="3" t="s">
        <v>42</v>
      </c>
      <c r="L3127" s="5">
        <v>6.25</v>
      </c>
      <c r="M3127" s="4">
        <v>194</v>
      </c>
      <c r="N3127" s="5">
        <v>518.34999922499992</v>
      </c>
      <c r="O3127" s="5">
        <v>2.6719072124999999</v>
      </c>
      <c r="P3127" s="4">
        <v>8491</v>
      </c>
      <c r="Q3127" s="6">
        <v>2.2847721116476301</v>
      </c>
      <c r="R3127" s="7">
        <v>2.1545518784595501</v>
      </c>
      <c r="S3127" s="6">
        <v>0</v>
      </c>
      <c r="T3127" s="5">
        <v>0</v>
      </c>
      <c r="U3127" s="5">
        <v>0</v>
      </c>
      <c r="V3127" s="5">
        <f t="shared" si="250"/>
        <v>518.34999922499992</v>
      </c>
      <c r="W3127" s="5">
        <f t="shared" si="246"/>
        <v>-518.34999922499992</v>
      </c>
      <c r="X3127" s="8">
        <f t="shared" si="247"/>
        <v>-1</v>
      </c>
      <c r="Y3127" s="4">
        <v>0</v>
      </c>
      <c r="Z3127" s="9" t="str">
        <f t="shared" si="248"/>
        <v>NA</v>
      </c>
      <c r="AA3127" s="10">
        <f t="shared" si="249"/>
        <v>0</v>
      </c>
    </row>
    <row r="3128" spans="1:27" x14ac:dyDescent="0.55000000000000004">
      <c r="A3128" s="3" t="s">
        <v>71</v>
      </c>
      <c r="B3128" s="3" t="s">
        <v>72</v>
      </c>
      <c r="C3128" s="3" t="s">
        <v>5003</v>
      </c>
      <c r="D3128" s="3" t="s">
        <v>4910</v>
      </c>
      <c r="E3128" s="4" t="s">
        <v>47</v>
      </c>
      <c r="F3128" s="3" t="s">
        <v>173</v>
      </c>
      <c r="G3128" s="3" t="s">
        <v>188</v>
      </c>
      <c r="H3128" s="3" t="s">
        <v>235</v>
      </c>
      <c r="I3128" s="3" t="s">
        <v>77</v>
      </c>
      <c r="J3128" s="3" t="s">
        <v>36</v>
      </c>
      <c r="K3128" s="3" t="s">
        <v>42</v>
      </c>
      <c r="L3128" s="5">
        <v>6.25</v>
      </c>
      <c r="M3128" s="4">
        <v>121</v>
      </c>
      <c r="N3128" s="5">
        <v>528.67499987500003</v>
      </c>
      <c r="O3128" s="5">
        <v>4.3692148749999999</v>
      </c>
      <c r="P3128" s="4">
        <v>5957</v>
      </c>
      <c r="Q3128" s="6">
        <v>2.03122377035421</v>
      </c>
      <c r="R3128" s="7">
        <v>2.60738626825583</v>
      </c>
      <c r="S3128" s="6">
        <v>0</v>
      </c>
      <c r="T3128" s="5">
        <v>0</v>
      </c>
      <c r="U3128" s="5">
        <v>0</v>
      </c>
      <c r="V3128" s="5">
        <f t="shared" si="250"/>
        <v>528.67499987500003</v>
      </c>
      <c r="W3128" s="5">
        <f t="shared" si="246"/>
        <v>-528.67499987500003</v>
      </c>
      <c r="X3128" s="8">
        <f t="shared" si="247"/>
        <v>-1</v>
      </c>
      <c r="Y3128" s="4">
        <v>0</v>
      </c>
      <c r="Z3128" s="9" t="str">
        <f t="shared" si="248"/>
        <v>NA</v>
      </c>
      <c r="AA3128" s="10">
        <f t="shared" si="249"/>
        <v>0</v>
      </c>
    </row>
    <row r="3129" spans="1:27" x14ac:dyDescent="0.55000000000000004">
      <c r="A3129" s="3" t="s">
        <v>71</v>
      </c>
      <c r="B3129" s="3" t="s">
        <v>72</v>
      </c>
      <c r="C3129" s="3" t="s">
        <v>5004</v>
      </c>
      <c r="D3129" s="3" t="s">
        <v>5005</v>
      </c>
      <c r="E3129" s="4" t="s">
        <v>47</v>
      </c>
      <c r="F3129" s="3" t="s">
        <v>173</v>
      </c>
      <c r="G3129" s="3" t="s">
        <v>5006</v>
      </c>
      <c r="H3129" s="3" t="s">
        <v>34</v>
      </c>
      <c r="I3129" s="3" t="s">
        <v>77</v>
      </c>
      <c r="J3129" s="3" t="s">
        <v>36</v>
      </c>
      <c r="K3129" s="3" t="s">
        <v>42</v>
      </c>
      <c r="L3129" s="5">
        <v>6.25</v>
      </c>
      <c r="M3129" s="4">
        <v>200</v>
      </c>
      <c r="N3129" s="5">
        <v>555.07500000000005</v>
      </c>
      <c r="O3129" s="5">
        <v>2.7753749999999999</v>
      </c>
      <c r="P3129" s="4">
        <v>2816</v>
      </c>
      <c r="Q3129" s="6">
        <v>7.1022727272727302</v>
      </c>
      <c r="R3129" s="7">
        <v>1.10546875</v>
      </c>
      <c r="S3129" s="6">
        <v>0</v>
      </c>
      <c r="T3129" s="5">
        <v>0</v>
      </c>
      <c r="U3129" s="5">
        <v>0</v>
      </c>
      <c r="V3129" s="5">
        <f t="shared" si="250"/>
        <v>555.07500000000005</v>
      </c>
      <c r="W3129" s="5">
        <f t="shared" si="246"/>
        <v>-555.07500000000005</v>
      </c>
      <c r="X3129" s="8">
        <f t="shared" si="247"/>
        <v>-1</v>
      </c>
      <c r="Y3129" s="4">
        <v>0</v>
      </c>
      <c r="Z3129" s="9" t="str">
        <f t="shared" si="248"/>
        <v>NA</v>
      </c>
      <c r="AA3129" s="10">
        <f t="shared" si="249"/>
        <v>0</v>
      </c>
    </row>
    <row r="3130" spans="1:27" x14ac:dyDescent="0.55000000000000004">
      <c r="A3130" s="3" t="s">
        <v>71</v>
      </c>
      <c r="B3130" s="3" t="s">
        <v>72</v>
      </c>
      <c r="C3130" s="3" t="s">
        <v>5007</v>
      </c>
      <c r="D3130" s="3" t="s">
        <v>5008</v>
      </c>
      <c r="E3130" s="4" t="s">
        <v>47</v>
      </c>
      <c r="F3130" s="3" t="s">
        <v>173</v>
      </c>
      <c r="G3130" s="3" t="s">
        <v>5009</v>
      </c>
      <c r="H3130" s="3" t="s">
        <v>34</v>
      </c>
      <c r="I3130" s="3" t="s">
        <v>77</v>
      </c>
      <c r="J3130" s="3" t="s">
        <v>36</v>
      </c>
      <c r="K3130" s="3" t="s">
        <v>42</v>
      </c>
      <c r="L3130" s="5">
        <v>6.25</v>
      </c>
      <c r="M3130" s="4">
        <v>177</v>
      </c>
      <c r="N3130" s="5">
        <v>557.91249821249994</v>
      </c>
      <c r="O3130" s="5">
        <v>3.1520480124999999</v>
      </c>
      <c r="P3130" s="4">
        <v>4933</v>
      </c>
      <c r="Q3130" s="6">
        <v>3.5880802756943</v>
      </c>
      <c r="R3130" s="7">
        <v>1.17510642610987</v>
      </c>
      <c r="S3130" s="6">
        <v>0</v>
      </c>
      <c r="T3130" s="5">
        <v>0</v>
      </c>
      <c r="U3130" s="5">
        <v>0</v>
      </c>
      <c r="V3130" s="5">
        <f t="shared" si="250"/>
        <v>557.91249821249994</v>
      </c>
      <c r="W3130" s="5">
        <f t="shared" si="246"/>
        <v>-557.91249821249994</v>
      </c>
      <c r="X3130" s="8">
        <f t="shared" si="247"/>
        <v>-1</v>
      </c>
      <c r="Y3130" s="4">
        <v>0</v>
      </c>
      <c r="Z3130" s="9" t="str">
        <f t="shared" si="248"/>
        <v>NA</v>
      </c>
      <c r="AA3130" s="10">
        <f t="shared" si="249"/>
        <v>0</v>
      </c>
    </row>
    <row r="3131" spans="1:27" x14ac:dyDescent="0.55000000000000004">
      <c r="A3131" s="3" t="s">
        <v>71</v>
      </c>
      <c r="B3131" s="3" t="s">
        <v>72</v>
      </c>
      <c r="C3131" s="3" t="s">
        <v>5010</v>
      </c>
      <c r="D3131" s="3" t="s">
        <v>5011</v>
      </c>
      <c r="E3131" s="4" t="s">
        <v>47</v>
      </c>
      <c r="F3131" s="3" t="s">
        <v>173</v>
      </c>
      <c r="G3131" s="3" t="s">
        <v>5012</v>
      </c>
      <c r="H3131" s="3" t="s">
        <v>34</v>
      </c>
      <c r="I3131" s="3" t="s">
        <v>77</v>
      </c>
      <c r="J3131" s="3" t="s">
        <v>36</v>
      </c>
      <c r="K3131" s="3" t="s">
        <v>42</v>
      </c>
      <c r="L3131" s="5">
        <v>6.25</v>
      </c>
      <c r="M3131" s="4">
        <v>181</v>
      </c>
      <c r="N3131" s="5">
        <v>592.03749966249995</v>
      </c>
      <c r="O3131" s="5">
        <v>3.2709254124999996</v>
      </c>
      <c r="P3131" s="4">
        <v>5303</v>
      </c>
      <c r="Q3131" s="6">
        <v>3.4131623609277799</v>
      </c>
      <c r="R3131" s="7">
        <v>1.3745427116726401</v>
      </c>
      <c r="S3131" s="6">
        <v>0</v>
      </c>
      <c r="T3131" s="5">
        <v>0</v>
      </c>
      <c r="U3131" s="5">
        <v>0</v>
      </c>
      <c r="V3131" s="5">
        <f t="shared" si="250"/>
        <v>592.03749966249995</v>
      </c>
      <c r="W3131" s="5">
        <f t="shared" si="246"/>
        <v>-592.03749966249995</v>
      </c>
      <c r="X3131" s="8">
        <f t="shared" si="247"/>
        <v>-1</v>
      </c>
      <c r="Y3131" s="4">
        <v>0</v>
      </c>
      <c r="Z3131" s="9" t="str">
        <f t="shared" si="248"/>
        <v>NA</v>
      </c>
      <c r="AA3131" s="10">
        <f t="shared" si="249"/>
        <v>0</v>
      </c>
    </row>
    <row r="3132" spans="1:27" x14ac:dyDescent="0.55000000000000004">
      <c r="A3132" s="3" t="s">
        <v>71</v>
      </c>
      <c r="B3132" s="3" t="s">
        <v>72</v>
      </c>
      <c r="C3132" s="3" t="s">
        <v>5013</v>
      </c>
      <c r="D3132" s="3" t="s">
        <v>2887</v>
      </c>
      <c r="E3132" s="4" t="s">
        <v>47</v>
      </c>
      <c r="F3132" s="3" t="s">
        <v>32</v>
      </c>
      <c r="G3132" s="3" t="s">
        <v>2744</v>
      </c>
      <c r="H3132" s="3" t="s">
        <v>34</v>
      </c>
      <c r="I3132" s="3" t="s">
        <v>77</v>
      </c>
      <c r="J3132" s="3" t="s">
        <v>36</v>
      </c>
      <c r="K3132" s="3" t="s">
        <v>61</v>
      </c>
      <c r="L3132" s="5">
        <v>6.25</v>
      </c>
      <c r="M3132" s="4">
        <v>198</v>
      </c>
      <c r="N3132" s="5">
        <v>601.84999957500008</v>
      </c>
      <c r="O3132" s="5">
        <v>3.0396464625000004</v>
      </c>
      <c r="P3132" s="4">
        <v>6220</v>
      </c>
      <c r="Q3132" s="6">
        <v>3.1832797427652699</v>
      </c>
      <c r="R3132" s="7">
        <v>3.4086977491961399</v>
      </c>
      <c r="S3132" s="6">
        <v>0</v>
      </c>
      <c r="T3132" s="5">
        <v>0</v>
      </c>
      <c r="U3132" s="5">
        <v>0</v>
      </c>
      <c r="V3132" s="5">
        <f t="shared" si="250"/>
        <v>601.84999957500008</v>
      </c>
      <c r="W3132" s="5">
        <f t="shared" si="246"/>
        <v>-601.84999957500008</v>
      </c>
      <c r="X3132" s="8">
        <f t="shared" si="247"/>
        <v>-1</v>
      </c>
      <c r="Y3132" s="4">
        <v>0</v>
      </c>
      <c r="Z3132" s="9" t="str">
        <f t="shared" si="248"/>
        <v>NA</v>
      </c>
      <c r="AA3132" s="10">
        <f t="shared" si="249"/>
        <v>0</v>
      </c>
    </row>
    <row r="3133" spans="1:27" x14ac:dyDescent="0.55000000000000004">
      <c r="A3133" s="3" t="s">
        <v>71</v>
      </c>
      <c r="B3133" s="3" t="s">
        <v>72</v>
      </c>
      <c r="C3133" s="3" t="s">
        <v>5014</v>
      </c>
      <c r="D3133" s="3" t="s">
        <v>5015</v>
      </c>
      <c r="E3133" s="4" t="s">
        <v>47</v>
      </c>
      <c r="F3133" s="3" t="s">
        <v>173</v>
      </c>
      <c r="G3133" s="3" t="s">
        <v>5016</v>
      </c>
      <c r="H3133" s="3" t="s">
        <v>34</v>
      </c>
      <c r="I3133" s="3" t="s">
        <v>77</v>
      </c>
      <c r="J3133" s="3" t="s">
        <v>36</v>
      </c>
      <c r="K3133" s="3" t="s">
        <v>42</v>
      </c>
      <c r="L3133" s="5">
        <v>6.25</v>
      </c>
      <c r="M3133" s="4">
        <v>223</v>
      </c>
      <c r="N3133" s="5">
        <v>648.91249728749995</v>
      </c>
      <c r="O3133" s="5">
        <v>2.9099215125</v>
      </c>
      <c r="P3133" s="4">
        <v>2932</v>
      </c>
      <c r="Q3133" s="6">
        <v>7.6057298772169197</v>
      </c>
      <c r="R3133" s="7">
        <v>1.34369031377899</v>
      </c>
      <c r="S3133" s="6">
        <v>0</v>
      </c>
      <c r="T3133" s="5">
        <v>0</v>
      </c>
      <c r="U3133" s="5">
        <v>0</v>
      </c>
      <c r="V3133" s="5">
        <f t="shared" si="250"/>
        <v>648.91249728749995</v>
      </c>
      <c r="W3133" s="5">
        <f t="shared" si="246"/>
        <v>-648.91249728749995</v>
      </c>
      <c r="X3133" s="8">
        <f t="shared" si="247"/>
        <v>-1</v>
      </c>
      <c r="Y3133" s="4">
        <v>0</v>
      </c>
      <c r="Z3133" s="9" t="str">
        <f t="shared" si="248"/>
        <v>NA</v>
      </c>
      <c r="AA3133" s="10">
        <f t="shared" si="249"/>
        <v>0</v>
      </c>
    </row>
    <row r="3134" spans="1:27" x14ac:dyDescent="0.55000000000000004">
      <c r="A3134" s="3" t="s">
        <v>71</v>
      </c>
      <c r="B3134" s="3" t="s">
        <v>72</v>
      </c>
      <c r="C3134" s="3" t="s">
        <v>5017</v>
      </c>
      <c r="D3134" s="3" t="s">
        <v>3668</v>
      </c>
      <c r="E3134" s="4" t="s">
        <v>47</v>
      </c>
      <c r="F3134" s="3" t="s">
        <v>173</v>
      </c>
      <c r="G3134" s="3" t="s">
        <v>188</v>
      </c>
      <c r="H3134" s="3" t="s">
        <v>34</v>
      </c>
      <c r="I3134" s="3" t="s">
        <v>77</v>
      </c>
      <c r="J3134" s="3" t="s">
        <v>36</v>
      </c>
      <c r="K3134" s="3" t="s">
        <v>42</v>
      </c>
      <c r="L3134" s="5">
        <v>6.25</v>
      </c>
      <c r="M3134" s="4">
        <v>215</v>
      </c>
      <c r="N3134" s="5">
        <v>681.68749787500008</v>
      </c>
      <c r="O3134" s="5">
        <v>3.1706395250000003</v>
      </c>
      <c r="P3134" s="4">
        <v>8485</v>
      </c>
      <c r="Q3134" s="6">
        <v>2.5338833235120801</v>
      </c>
      <c r="R3134" s="7">
        <v>1.94780200353565</v>
      </c>
      <c r="S3134" s="6">
        <v>0</v>
      </c>
      <c r="T3134" s="5">
        <v>0</v>
      </c>
      <c r="U3134" s="5">
        <v>0</v>
      </c>
      <c r="V3134" s="5">
        <f t="shared" si="250"/>
        <v>681.68749787500008</v>
      </c>
      <c r="W3134" s="5">
        <f t="shared" si="246"/>
        <v>-681.68749787500008</v>
      </c>
      <c r="X3134" s="8">
        <f t="shared" si="247"/>
        <v>-1</v>
      </c>
      <c r="Y3134" s="4">
        <v>0</v>
      </c>
      <c r="Z3134" s="9" t="str">
        <f t="shared" si="248"/>
        <v>NA</v>
      </c>
      <c r="AA3134" s="10">
        <f t="shared" si="249"/>
        <v>0</v>
      </c>
    </row>
    <row r="3135" spans="1:27" x14ac:dyDescent="0.55000000000000004">
      <c r="A3135" s="3" t="s">
        <v>71</v>
      </c>
      <c r="B3135" s="3" t="s">
        <v>72</v>
      </c>
      <c r="C3135" s="3" t="s">
        <v>5018</v>
      </c>
      <c r="D3135" s="3" t="s">
        <v>581</v>
      </c>
      <c r="E3135" s="4" t="s">
        <v>47</v>
      </c>
      <c r="F3135" s="3" t="s">
        <v>32</v>
      </c>
      <c r="G3135" s="3" t="s">
        <v>377</v>
      </c>
      <c r="H3135" s="3" t="s">
        <v>34</v>
      </c>
      <c r="I3135" s="3" t="s">
        <v>77</v>
      </c>
      <c r="J3135" s="3" t="s">
        <v>36</v>
      </c>
      <c r="K3135" s="3" t="s">
        <v>61</v>
      </c>
      <c r="L3135" s="5">
        <v>6.25</v>
      </c>
      <c r="M3135" s="4">
        <v>243</v>
      </c>
      <c r="N3135" s="5">
        <v>688.4374983749999</v>
      </c>
      <c r="O3135" s="5">
        <v>2.8330761249999998</v>
      </c>
      <c r="P3135" s="4">
        <v>12008</v>
      </c>
      <c r="Q3135" s="6">
        <v>2.0236508994003999</v>
      </c>
      <c r="R3135" s="7">
        <v>1.9363341105929399</v>
      </c>
      <c r="S3135" s="6">
        <v>0</v>
      </c>
      <c r="T3135" s="5">
        <v>0</v>
      </c>
      <c r="U3135" s="5">
        <v>0</v>
      </c>
      <c r="V3135" s="5">
        <f t="shared" si="250"/>
        <v>688.4374983749999</v>
      </c>
      <c r="W3135" s="5">
        <f t="shared" si="246"/>
        <v>-688.4374983749999</v>
      </c>
      <c r="X3135" s="8">
        <f t="shared" si="247"/>
        <v>-1</v>
      </c>
      <c r="Y3135" s="4">
        <v>0</v>
      </c>
      <c r="Z3135" s="9" t="str">
        <f t="shared" si="248"/>
        <v>NA</v>
      </c>
      <c r="AA3135" s="10">
        <f t="shared" si="249"/>
        <v>0</v>
      </c>
    </row>
    <row r="3136" spans="1:27" x14ac:dyDescent="0.55000000000000004">
      <c r="A3136" s="3" t="s">
        <v>71</v>
      </c>
      <c r="B3136" s="3" t="s">
        <v>72</v>
      </c>
      <c r="C3136" s="3" t="s">
        <v>5019</v>
      </c>
      <c r="D3136" s="3" t="s">
        <v>3305</v>
      </c>
      <c r="E3136" s="4" t="s">
        <v>47</v>
      </c>
      <c r="F3136" s="3" t="s">
        <v>173</v>
      </c>
      <c r="G3136" s="3" t="s">
        <v>545</v>
      </c>
      <c r="H3136" s="3" t="s">
        <v>34</v>
      </c>
      <c r="I3136" s="3" t="s">
        <v>77</v>
      </c>
      <c r="J3136" s="3" t="s">
        <v>36</v>
      </c>
      <c r="K3136" s="3" t="s">
        <v>42</v>
      </c>
      <c r="L3136" s="5">
        <v>6.25</v>
      </c>
      <c r="M3136" s="4">
        <v>348</v>
      </c>
      <c r="N3136" s="5">
        <v>739.62499724999998</v>
      </c>
      <c r="O3136" s="5">
        <v>2.1253591875</v>
      </c>
      <c r="P3136" s="4">
        <v>4040</v>
      </c>
      <c r="Q3136" s="6">
        <v>8.6138613861386109</v>
      </c>
      <c r="R3136" s="7">
        <v>2.7771287128712898</v>
      </c>
      <c r="S3136" s="6">
        <v>0</v>
      </c>
      <c r="T3136" s="5">
        <v>0</v>
      </c>
      <c r="U3136" s="5">
        <v>0</v>
      </c>
      <c r="V3136" s="5">
        <f t="shared" si="250"/>
        <v>739.62499724999998</v>
      </c>
      <c r="W3136" s="5">
        <f t="shared" si="246"/>
        <v>-739.62499724999998</v>
      </c>
      <c r="X3136" s="8">
        <f t="shared" si="247"/>
        <v>-1</v>
      </c>
      <c r="Y3136" s="4">
        <v>0</v>
      </c>
      <c r="Z3136" s="9" t="str">
        <f t="shared" si="248"/>
        <v>NA</v>
      </c>
      <c r="AA3136" s="10">
        <f t="shared" si="249"/>
        <v>0</v>
      </c>
    </row>
    <row r="3137" spans="1:27" x14ac:dyDescent="0.55000000000000004">
      <c r="A3137" s="3" t="s">
        <v>71</v>
      </c>
      <c r="B3137" s="3" t="s">
        <v>72</v>
      </c>
      <c r="C3137" s="3" t="s">
        <v>5020</v>
      </c>
      <c r="D3137" s="3" t="s">
        <v>5021</v>
      </c>
      <c r="E3137" s="4" t="s">
        <v>47</v>
      </c>
      <c r="F3137" s="3" t="s">
        <v>32</v>
      </c>
      <c r="G3137" s="3" t="s">
        <v>2686</v>
      </c>
      <c r="H3137" s="3" t="s">
        <v>34</v>
      </c>
      <c r="I3137" s="3" t="s">
        <v>77</v>
      </c>
      <c r="J3137" s="3" t="s">
        <v>36</v>
      </c>
      <c r="K3137" s="3" t="s">
        <v>61</v>
      </c>
      <c r="L3137" s="5">
        <v>6.25</v>
      </c>
      <c r="M3137" s="4">
        <v>351</v>
      </c>
      <c r="N3137" s="5">
        <v>754.49999576250002</v>
      </c>
      <c r="O3137" s="5">
        <v>2.1495726374999999</v>
      </c>
      <c r="P3137" s="4">
        <v>4908</v>
      </c>
      <c r="Q3137" s="6">
        <v>7.1515892420537899</v>
      </c>
      <c r="R3137" s="7">
        <v>2.9543398533007301</v>
      </c>
      <c r="S3137" s="6">
        <v>0</v>
      </c>
      <c r="T3137" s="5">
        <v>0</v>
      </c>
      <c r="U3137" s="5">
        <v>0</v>
      </c>
      <c r="V3137" s="5">
        <f t="shared" si="250"/>
        <v>754.49999576250002</v>
      </c>
      <c r="W3137" s="5">
        <f t="shared" si="246"/>
        <v>-754.49999576250002</v>
      </c>
      <c r="X3137" s="8">
        <f t="shared" si="247"/>
        <v>-1</v>
      </c>
      <c r="Y3137" s="4">
        <v>0</v>
      </c>
      <c r="Z3137" s="9" t="str">
        <f t="shared" si="248"/>
        <v>NA</v>
      </c>
      <c r="AA3137" s="10">
        <f t="shared" si="249"/>
        <v>0</v>
      </c>
    </row>
    <row r="3138" spans="1:27" x14ac:dyDescent="0.55000000000000004">
      <c r="A3138" s="3" t="s">
        <v>71</v>
      </c>
      <c r="B3138" s="3" t="s">
        <v>72</v>
      </c>
      <c r="C3138" s="3" t="s">
        <v>5022</v>
      </c>
      <c r="D3138" s="3" t="s">
        <v>4994</v>
      </c>
      <c r="E3138" s="4" t="s">
        <v>47</v>
      </c>
      <c r="F3138" s="3" t="s">
        <v>173</v>
      </c>
      <c r="G3138" s="3" t="s">
        <v>206</v>
      </c>
      <c r="H3138" s="3" t="s">
        <v>34</v>
      </c>
      <c r="I3138" s="3" t="s">
        <v>77</v>
      </c>
      <c r="J3138" s="3" t="s">
        <v>36</v>
      </c>
      <c r="K3138" s="3" t="s">
        <v>42</v>
      </c>
      <c r="L3138" s="5">
        <v>6.25</v>
      </c>
      <c r="M3138" s="4">
        <v>493</v>
      </c>
      <c r="N3138" s="5">
        <v>793.52499827500003</v>
      </c>
      <c r="O3138" s="5">
        <v>1.6095841750000002</v>
      </c>
      <c r="P3138" s="4">
        <v>6514</v>
      </c>
      <c r="Q3138" s="6">
        <v>7.5683143997543798</v>
      </c>
      <c r="R3138" s="7">
        <v>1.84200184218606</v>
      </c>
      <c r="S3138" s="6">
        <v>0</v>
      </c>
      <c r="T3138" s="5">
        <v>0</v>
      </c>
      <c r="U3138" s="5">
        <v>0</v>
      </c>
      <c r="V3138" s="5">
        <f t="shared" si="250"/>
        <v>793.52499827500003</v>
      </c>
      <c r="W3138" s="5">
        <f t="shared" ref="W3138:W3201" si="251">U3138-V3138</f>
        <v>-793.52499827500003</v>
      </c>
      <c r="X3138" s="8">
        <f t="shared" ref="X3138:X3201" si="252">IF(V3138=0,0,(U3138-V3138)/V3138)</f>
        <v>-1</v>
      </c>
      <c r="Y3138" s="4">
        <v>0</v>
      </c>
      <c r="Z3138" s="9" t="str">
        <f t="shared" ref="Z3138:Z3201" si="253">IF(Y3138=0,"NA",U3138/Y3138)</f>
        <v>NA</v>
      </c>
      <c r="AA3138" s="10">
        <f t="shared" ref="AA3138:AA3201" si="254">(Q3138/100*S3138/100)</f>
        <v>0</v>
      </c>
    </row>
    <row r="3139" spans="1:27" x14ac:dyDescent="0.55000000000000004">
      <c r="A3139" s="3" t="s">
        <v>71</v>
      </c>
      <c r="B3139" s="3" t="s">
        <v>72</v>
      </c>
      <c r="C3139" s="3" t="s">
        <v>5023</v>
      </c>
      <c r="D3139" s="3" t="s">
        <v>5024</v>
      </c>
      <c r="E3139" s="4" t="s">
        <v>47</v>
      </c>
      <c r="F3139" s="3" t="s">
        <v>173</v>
      </c>
      <c r="G3139" s="3" t="s">
        <v>5025</v>
      </c>
      <c r="H3139" s="3" t="s">
        <v>34</v>
      </c>
      <c r="I3139" s="3" t="s">
        <v>77</v>
      </c>
      <c r="J3139" s="3" t="s">
        <v>36</v>
      </c>
      <c r="K3139" s="3" t="s">
        <v>42</v>
      </c>
      <c r="L3139" s="5">
        <v>6.25</v>
      </c>
      <c r="M3139" s="4">
        <v>265</v>
      </c>
      <c r="N3139" s="5">
        <v>812.21249862500008</v>
      </c>
      <c r="O3139" s="5">
        <v>3.0649528250000002</v>
      </c>
      <c r="P3139" s="4">
        <v>5539</v>
      </c>
      <c r="Q3139" s="6">
        <v>4.7842570861166296</v>
      </c>
      <c r="R3139" s="7">
        <v>1.4447192634049499</v>
      </c>
      <c r="S3139" s="6">
        <v>0</v>
      </c>
      <c r="T3139" s="5">
        <v>0</v>
      </c>
      <c r="U3139" s="5">
        <v>0</v>
      </c>
      <c r="V3139" s="5">
        <f t="shared" ref="V3139:V3202" si="255">N3139</f>
        <v>812.21249862500008</v>
      </c>
      <c r="W3139" s="5">
        <f t="shared" si="251"/>
        <v>-812.21249862500008</v>
      </c>
      <c r="X3139" s="8">
        <f t="shared" si="252"/>
        <v>-1</v>
      </c>
      <c r="Y3139" s="4">
        <v>0</v>
      </c>
      <c r="Z3139" s="9" t="str">
        <f t="shared" si="253"/>
        <v>NA</v>
      </c>
      <c r="AA3139" s="10">
        <f t="shared" si="254"/>
        <v>0</v>
      </c>
    </row>
    <row r="3140" spans="1:27" x14ac:dyDescent="0.55000000000000004">
      <c r="A3140" s="3" t="s">
        <v>71</v>
      </c>
      <c r="B3140" s="3" t="s">
        <v>72</v>
      </c>
      <c r="C3140" s="3" t="s">
        <v>5026</v>
      </c>
      <c r="D3140" s="3" t="s">
        <v>3821</v>
      </c>
      <c r="E3140" s="4" t="s">
        <v>47</v>
      </c>
      <c r="F3140" s="3" t="s">
        <v>173</v>
      </c>
      <c r="G3140" s="3" t="s">
        <v>4918</v>
      </c>
      <c r="H3140" s="3" t="s">
        <v>34</v>
      </c>
      <c r="I3140" s="3" t="s">
        <v>77</v>
      </c>
      <c r="J3140" s="3" t="s">
        <v>36</v>
      </c>
      <c r="K3140" s="3" t="s">
        <v>42</v>
      </c>
      <c r="L3140" s="5">
        <v>6.25</v>
      </c>
      <c r="M3140" s="4">
        <v>311</v>
      </c>
      <c r="N3140" s="5">
        <v>882.41249897500006</v>
      </c>
      <c r="O3140" s="5">
        <v>2.837339225</v>
      </c>
      <c r="P3140" s="4">
        <v>9145</v>
      </c>
      <c r="Q3140" s="6">
        <v>3.4007654455986902</v>
      </c>
      <c r="R3140" s="7">
        <v>2.2732422088573001</v>
      </c>
      <c r="S3140" s="6">
        <v>0</v>
      </c>
      <c r="T3140" s="5">
        <v>0</v>
      </c>
      <c r="U3140" s="5">
        <v>0</v>
      </c>
      <c r="V3140" s="5">
        <f t="shared" si="255"/>
        <v>882.41249897500006</v>
      </c>
      <c r="W3140" s="5">
        <f t="shared" si="251"/>
        <v>-882.41249897500006</v>
      </c>
      <c r="X3140" s="8">
        <f t="shared" si="252"/>
        <v>-1</v>
      </c>
      <c r="Y3140" s="4">
        <v>0</v>
      </c>
      <c r="Z3140" s="9" t="str">
        <f t="shared" si="253"/>
        <v>NA</v>
      </c>
      <c r="AA3140" s="10">
        <f t="shared" si="254"/>
        <v>0</v>
      </c>
    </row>
    <row r="3141" spans="1:27" x14ac:dyDescent="0.55000000000000004">
      <c r="A3141" s="3" t="s">
        <v>71</v>
      </c>
      <c r="B3141" s="3" t="s">
        <v>72</v>
      </c>
      <c r="C3141" s="3" t="s">
        <v>5027</v>
      </c>
      <c r="D3141" s="3" t="s">
        <v>714</v>
      </c>
      <c r="E3141" s="4" t="s">
        <v>47</v>
      </c>
      <c r="F3141" s="3" t="s">
        <v>173</v>
      </c>
      <c r="G3141" s="3" t="s">
        <v>385</v>
      </c>
      <c r="H3141" s="3" t="s">
        <v>34</v>
      </c>
      <c r="I3141" s="3" t="s">
        <v>77</v>
      </c>
      <c r="J3141" s="3" t="s">
        <v>36</v>
      </c>
      <c r="K3141" s="3" t="s">
        <v>42</v>
      </c>
      <c r="L3141" s="5">
        <v>6.25</v>
      </c>
      <c r="M3141" s="4">
        <v>507</v>
      </c>
      <c r="N3141" s="5">
        <v>903.9249955125</v>
      </c>
      <c r="O3141" s="5">
        <v>1.7828895375</v>
      </c>
      <c r="P3141" s="4">
        <v>6966</v>
      </c>
      <c r="Q3141" s="6">
        <v>7.2782084409991397</v>
      </c>
      <c r="R3141" s="7">
        <v>1.7573356302038501</v>
      </c>
      <c r="S3141" s="6">
        <v>0</v>
      </c>
      <c r="T3141" s="5">
        <v>0</v>
      </c>
      <c r="U3141" s="5">
        <v>0</v>
      </c>
      <c r="V3141" s="5">
        <f t="shared" si="255"/>
        <v>903.9249955125</v>
      </c>
      <c r="W3141" s="5">
        <f t="shared" si="251"/>
        <v>-903.9249955125</v>
      </c>
      <c r="X3141" s="8">
        <f t="shared" si="252"/>
        <v>-1</v>
      </c>
      <c r="Y3141" s="4">
        <v>0</v>
      </c>
      <c r="Z3141" s="9" t="str">
        <f t="shared" si="253"/>
        <v>NA</v>
      </c>
      <c r="AA3141" s="10">
        <f t="shared" si="254"/>
        <v>0</v>
      </c>
    </row>
    <row r="3142" spans="1:27" x14ac:dyDescent="0.55000000000000004">
      <c r="A3142" s="3" t="s">
        <v>71</v>
      </c>
      <c r="B3142" s="3" t="s">
        <v>72</v>
      </c>
      <c r="C3142" s="3" t="s">
        <v>5028</v>
      </c>
      <c r="D3142" s="3" t="s">
        <v>5029</v>
      </c>
      <c r="E3142" s="4" t="s">
        <v>47</v>
      </c>
      <c r="F3142" s="3" t="s">
        <v>173</v>
      </c>
      <c r="G3142" s="3" t="s">
        <v>3863</v>
      </c>
      <c r="H3142" s="3" t="s">
        <v>34</v>
      </c>
      <c r="I3142" s="3" t="s">
        <v>77</v>
      </c>
      <c r="J3142" s="3" t="s">
        <v>36</v>
      </c>
      <c r="K3142" s="3" t="s">
        <v>42</v>
      </c>
      <c r="L3142" s="5">
        <v>6.25</v>
      </c>
      <c r="M3142" s="4">
        <v>556</v>
      </c>
      <c r="N3142" s="5">
        <v>981.81249574999993</v>
      </c>
      <c r="O3142" s="5">
        <v>1.7658498124999999</v>
      </c>
      <c r="P3142" s="4">
        <v>6922</v>
      </c>
      <c r="Q3142" s="6">
        <v>8.0323605894250196</v>
      </c>
      <c r="R3142" s="7">
        <v>1.82483386304536</v>
      </c>
      <c r="S3142" s="6">
        <v>0</v>
      </c>
      <c r="T3142" s="5">
        <v>0</v>
      </c>
      <c r="U3142" s="5">
        <v>0</v>
      </c>
      <c r="V3142" s="5">
        <f t="shared" si="255"/>
        <v>981.81249574999993</v>
      </c>
      <c r="W3142" s="5">
        <f t="shared" si="251"/>
        <v>-981.81249574999993</v>
      </c>
      <c r="X3142" s="8">
        <f t="shared" si="252"/>
        <v>-1</v>
      </c>
      <c r="Y3142" s="4">
        <v>0</v>
      </c>
      <c r="Z3142" s="9" t="str">
        <f t="shared" si="253"/>
        <v>NA</v>
      </c>
      <c r="AA3142" s="10">
        <f t="shared" si="254"/>
        <v>0</v>
      </c>
    </row>
    <row r="3143" spans="1:27" x14ac:dyDescent="0.55000000000000004">
      <c r="A3143" s="3" t="s">
        <v>71</v>
      </c>
      <c r="B3143" s="3" t="s">
        <v>72</v>
      </c>
      <c r="C3143" s="3" t="s">
        <v>5030</v>
      </c>
      <c r="D3143" s="3" t="s">
        <v>4209</v>
      </c>
      <c r="E3143" s="4" t="s">
        <v>47</v>
      </c>
      <c r="F3143" s="3" t="s">
        <v>32</v>
      </c>
      <c r="G3143" s="3" t="s">
        <v>377</v>
      </c>
      <c r="H3143" s="3" t="s">
        <v>34</v>
      </c>
      <c r="I3143" s="3" t="s">
        <v>77</v>
      </c>
      <c r="J3143" s="3" t="s">
        <v>36</v>
      </c>
      <c r="K3143" s="3" t="s">
        <v>61</v>
      </c>
      <c r="L3143" s="5">
        <v>6.25</v>
      </c>
      <c r="M3143" s="4">
        <v>352</v>
      </c>
      <c r="N3143" s="5">
        <v>1045.4124999999999</v>
      </c>
      <c r="O3143" s="5">
        <v>2.9699218749999998</v>
      </c>
      <c r="P3143" s="4">
        <v>17381</v>
      </c>
      <c r="Q3143" s="6">
        <v>2.02519993095909</v>
      </c>
      <c r="R3143" s="7">
        <v>1.6817444335768901</v>
      </c>
      <c r="S3143" s="6">
        <v>0</v>
      </c>
      <c r="T3143" s="5">
        <v>0</v>
      </c>
      <c r="U3143" s="5">
        <v>0</v>
      </c>
      <c r="V3143" s="5">
        <f t="shared" si="255"/>
        <v>1045.4124999999999</v>
      </c>
      <c r="W3143" s="5">
        <f t="shared" si="251"/>
        <v>-1045.4124999999999</v>
      </c>
      <c r="X3143" s="8">
        <f t="shared" si="252"/>
        <v>-1</v>
      </c>
      <c r="Y3143" s="4">
        <v>0</v>
      </c>
      <c r="Z3143" s="9" t="str">
        <f t="shared" si="253"/>
        <v>NA</v>
      </c>
      <c r="AA3143" s="10">
        <f t="shared" si="254"/>
        <v>0</v>
      </c>
    </row>
    <row r="3144" spans="1:27" x14ac:dyDescent="0.55000000000000004">
      <c r="A3144" s="3" t="s">
        <v>71</v>
      </c>
      <c r="B3144" s="3" t="s">
        <v>72</v>
      </c>
      <c r="C3144" s="3" t="s">
        <v>5031</v>
      </c>
      <c r="D3144" s="3" t="s">
        <v>5032</v>
      </c>
      <c r="E3144" s="4" t="s">
        <v>47</v>
      </c>
      <c r="F3144" s="3" t="s">
        <v>173</v>
      </c>
      <c r="G3144" s="3" t="s">
        <v>5033</v>
      </c>
      <c r="H3144" s="3" t="s">
        <v>34</v>
      </c>
      <c r="I3144" s="3" t="s">
        <v>77</v>
      </c>
      <c r="J3144" s="3" t="s">
        <v>36</v>
      </c>
      <c r="K3144" s="3" t="s">
        <v>42</v>
      </c>
      <c r="L3144" s="5">
        <v>6.25</v>
      </c>
      <c r="M3144" s="4">
        <v>490</v>
      </c>
      <c r="N3144" s="5">
        <v>1188.9749978750001</v>
      </c>
      <c r="O3144" s="5">
        <v>2.4264795875000003</v>
      </c>
      <c r="P3144" s="4">
        <v>8252</v>
      </c>
      <c r="Q3144" s="6">
        <v>5.9379544352884199</v>
      </c>
      <c r="R3144" s="7">
        <v>1.17343674260785</v>
      </c>
      <c r="S3144" s="6">
        <v>0</v>
      </c>
      <c r="T3144" s="5">
        <v>0</v>
      </c>
      <c r="U3144" s="5">
        <v>0</v>
      </c>
      <c r="V3144" s="5">
        <f t="shared" si="255"/>
        <v>1188.9749978750001</v>
      </c>
      <c r="W3144" s="5">
        <f t="shared" si="251"/>
        <v>-1188.9749978750001</v>
      </c>
      <c r="X3144" s="8">
        <f t="shared" si="252"/>
        <v>-1</v>
      </c>
      <c r="Y3144" s="4">
        <v>0</v>
      </c>
      <c r="Z3144" s="9" t="str">
        <f t="shared" si="253"/>
        <v>NA</v>
      </c>
      <c r="AA3144" s="10">
        <f t="shared" si="254"/>
        <v>0</v>
      </c>
    </row>
    <row r="3145" spans="1:27" x14ac:dyDescent="0.55000000000000004">
      <c r="A3145" s="3" t="s">
        <v>71</v>
      </c>
      <c r="B3145" s="3" t="s">
        <v>72</v>
      </c>
      <c r="C3145" s="3" t="s">
        <v>5034</v>
      </c>
      <c r="D3145" s="3" t="s">
        <v>4976</v>
      </c>
      <c r="E3145" s="4" t="s">
        <v>47</v>
      </c>
      <c r="F3145" s="3" t="s">
        <v>173</v>
      </c>
      <c r="G3145" s="3" t="s">
        <v>2764</v>
      </c>
      <c r="H3145" s="3" t="s">
        <v>34</v>
      </c>
      <c r="I3145" s="3" t="s">
        <v>77</v>
      </c>
      <c r="J3145" s="3" t="s">
        <v>36</v>
      </c>
      <c r="K3145" s="3" t="s">
        <v>42</v>
      </c>
      <c r="L3145" s="5">
        <v>6.25</v>
      </c>
      <c r="M3145" s="4">
        <v>599</v>
      </c>
      <c r="N3145" s="5">
        <v>1406.3749985499999</v>
      </c>
      <c r="O3145" s="5">
        <v>2.34787145</v>
      </c>
      <c r="P3145" s="4">
        <v>10763</v>
      </c>
      <c r="Q3145" s="6">
        <v>5.5653628170584399</v>
      </c>
      <c r="R3145" s="7">
        <v>1.71720709839264</v>
      </c>
      <c r="S3145" s="6">
        <v>0</v>
      </c>
      <c r="T3145" s="5">
        <v>0</v>
      </c>
      <c r="U3145" s="5">
        <v>0</v>
      </c>
      <c r="V3145" s="5">
        <f t="shared" si="255"/>
        <v>1406.3749985499999</v>
      </c>
      <c r="W3145" s="5">
        <f t="shared" si="251"/>
        <v>-1406.3749985499999</v>
      </c>
      <c r="X3145" s="8">
        <f t="shared" si="252"/>
        <v>-1</v>
      </c>
      <c r="Y3145" s="4">
        <v>0</v>
      </c>
      <c r="Z3145" s="9" t="str">
        <f t="shared" si="253"/>
        <v>NA</v>
      </c>
      <c r="AA3145" s="10">
        <f t="shared" si="254"/>
        <v>0</v>
      </c>
    </row>
    <row r="3146" spans="1:27" x14ac:dyDescent="0.55000000000000004">
      <c r="A3146" s="3" t="s">
        <v>71</v>
      </c>
      <c r="B3146" s="3" t="s">
        <v>72</v>
      </c>
      <c r="C3146" s="3" t="s">
        <v>5035</v>
      </c>
      <c r="D3146" s="3" t="s">
        <v>5036</v>
      </c>
      <c r="E3146" s="4" t="s">
        <v>47</v>
      </c>
      <c r="F3146" s="3" t="s">
        <v>32</v>
      </c>
      <c r="G3146" s="3" t="s">
        <v>377</v>
      </c>
      <c r="H3146" s="3" t="s">
        <v>34</v>
      </c>
      <c r="I3146" s="3" t="s">
        <v>77</v>
      </c>
      <c r="J3146" s="3" t="s">
        <v>36</v>
      </c>
      <c r="K3146" s="3" t="s">
        <v>61</v>
      </c>
      <c r="L3146" s="5">
        <v>6.25</v>
      </c>
      <c r="M3146" s="4">
        <v>543</v>
      </c>
      <c r="N3146" s="5">
        <v>1480.5249986250001</v>
      </c>
      <c r="O3146" s="5">
        <v>2.7265653750000003</v>
      </c>
      <c r="P3146" s="4">
        <v>8682</v>
      </c>
      <c r="Q3146" s="6">
        <v>6.2543192812716004</v>
      </c>
      <c r="R3146" s="7">
        <v>1.77873761806035</v>
      </c>
      <c r="S3146" s="6">
        <v>0</v>
      </c>
      <c r="T3146" s="5">
        <v>0</v>
      </c>
      <c r="U3146" s="5">
        <v>0</v>
      </c>
      <c r="V3146" s="5">
        <f t="shared" si="255"/>
        <v>1480.5249986250001</v>
      </c>
      <c r="W3146" s="5">
        <f t="shared" si="251"/>
        <v>-1480.5249986250001</v>
      </c>
      <c r="X3146" s="8">
        <f t="shared" si="252"/>
        <v>-1</v>
      </c>
      <c r="Y3146" s="4">
        <v>0</v>
      </c>
      <c r="Z3146" s="9" t="str">
        <f t="shared" si="253"/>
        <v>NA</v>
      </c>
      <c r="AA3146" s="10">
        <f t="shared" si="254"/>
        <v>0</v>
      </c>
    </row>
    <row r="3147" spans="1:27" x14ac:dyDescent="0.55000000000000004">
      <c r="A3147" s="3" t="s">
        <v>71</v>
      </c>
      <c r="B3147" s="3" t="s">
        <v>72</v>
      </c>
      <c r="C3147" s="3" t="s">
        <v>5037</v>
      </c>
      <c r="D3147" s="3" t="s">
        <v>4209</v>
      </c>
      <c r="E3147" s="4" t="s">
        <v>47</v>
      </c>
      <c r="F3147" s="3" t="s">
        <v>173</v>
      </c>
      <c r="G3147" s="3" t="s">
        <v>188</v>
      </c>
      <c r="H3147" s="3" t="s">
        <v>34</v>
      </c>
      <c r="I3147" s="3" t="s">
        <v>77</v>
      </c>
      <c r="J3147" s="3" t="s">
        <v>36</v>
      </c>
      <c r="K3147" s="3" t="s">
        <v>42</v>
      </c>
      <c r="L3147" s="5">
        <v>6.25</v>
      </c>
      <c r="M3147" s="4">
        <v>512</v>
      </c>
      <c r="N3147" s="5">
        <v>1556.6</v>
      </c>
      <c r="O3147" s="5">
        <v>3.0402343749999998</v>
      </c>
      <c r="P3147" s="4">
        <v>32028</v>
      </c>
      <c r="Q3147" s="6">
        <v>1.5986012239290599</v>
      </c>
      <c r="R3147" s="7">
        <v>1.84743037342325</v>
      </c>
      <c r="S3147" s="6">
        <v>0</v>
      </c>
      <c r="T3147" s="5">
        <v>0</v>
      </c>
      <c r="U3147" s="5">
        <v>0</v>
      </c>
      <c r="V3147" s="5">
        <f t="shared" si="255"/>
        <v>1556.6</v>
      </c>
      <c r="W3147" s="5">
        <f t="shared" si="251"/>
        <v>-1556.6</v>
      </c>
      <c r="X3147" s="8">
        <f t="shared" si="252"/>
        <v>-1</v>
      </c>
      <c r="Y3147" s="4">
        <v>0</v>
      </c>
      <c r="Z3147" s="9" t="str">
        <f t="shared" si="253"/>
        <v>NA</v>
      </c>
      <c r="AA3147" s="10">
        <f t="shared" si="254"/>
        <v>0</v>
      </c>
    </row>
    <row r="3148" spans="1:27" x14ac:dyDescent="0.55000000000000004">
      <c r="A3148" s="3" t="s">
        <v>71</v>
      </c>
      <c r="B3148" s="3" t="s">
        <v>72</v>
      </c>
      <c r="C3148" s="3" t="s">
        <v>5038</v>
      </c>
      <c r="D3148" s="3" t="s">
        <v>4968</v>
      </c>
      <c r="E3148" s="4" t="s">
        <v>47</v>
      </c>
      <c r="F3148" s="3" t="s">
        <v>173</v>
      </c>
      <c r="G3148" s="3" t="s">
        <v>2764</v>
      </c>
      <c r="H3148" s="3" t="s">
        <v>34</v>
      </c>
      <c r="I3148" s="3" t="s">
        <v>77</v>
      </c>
      <c r="J3148" s="3" t="s">
        <v>36</v>
      </c>
      <c r="K3148" s="3" t="s">
        <v>42</v>
      </c>
      <c r="L3148" s="5">
        <v>6.25</v>
      </c>
      <c r="M3148" s="4">
        <v>485</v>
      </c>
      <c r="N3148" s="5">
        <v>1616.3374991875</v>
      </c>
      <c r="O3148" s="5">
        <v>3.3326546375000001</v>
      </c>
      <c r="P3148" s="4">
        <v>23176</v>
      </c>
      <c r="Q3148" s="6">
        <v>2.0926820849154302</v>
      </c>
      <c r="R3148" s="7">
        <v>2.1664307904729001</v>
      </c>
      <c r="S3148" s="6">
        <v>0</v>
      </c>
      <c r="T3148" s="5">
        <v>0</v>
      </c>
      <c r="U3148" s="5">
        <v>0</v>
      </c>
      <c r="V3148" s="5">
        <f t="shared" si="255"/>
        <v>1616.3374991875</v>
      </c>
      <c r="W3148" s="5">
        <f t="shared" si="251"/>
        <v>-1616.3374991875</v>
      </c>
      <c r="X3148" s="8">
        <f t="shared" si="252"/>
        <v>-1</v>
      </c>
      <c r="Y3148" s="4">
        <v>0</v>
      </c>
      <c r="Z3148" s="9" t="str">
        <f t="shared" si="253"/>
        <v>NA</v>
      </c>
      <c r="AA3148" s="10">
        <f t="shared" si="254"/>
        <v>0</v>
      </c>
    </row>
    <row r="3149" spans="1:27" x14ac:dyDescent="0.55000000000000004">
      <c r="A3149" s="3" t="s">
        <v>71</v>
      </c>
      <c r="B3149" s="3" t="s">
        <v>72</v>
      </c>
      <c r="C3149" s="3" t="s">
        <v>5039</v>
      </c>
      <c r="D3149" s="3" t="s">
        <v>4936</v>
      </c>
      <c r="E3149" s="4" t="s">
        <v>47</v>
      </c>
      <c r="F3149" s="3" t="s">
        <v>173</v>
      </c>
      <c r="G3149" s="3" t="s">
        <v>545</v>
      </c>
      <c r="H3149" s="3" t="s">
        <v>34</v>
      </c>
      <c r="I3149" s="3" t="s">
        <v>77</v>
      </c>
      <c r="J3149" s="3" t="s">
        <v>36</v>
      </c>
      <c r="K3149" s="3" t="s">
        <v>42</v>
      </c>
      <c r="L3149" s="5">
        <v>6.25</v>
      </c>
      <c r="M3149" s="4">
        <v>369</v>
      </c>
      <c r="N3149" s="5">
        <v>1667.7874963125</v>
      </c>
      <c r="O3149" s="5">
        <v>4.5197493125000001</v>
      </c>
      <c r="P3149" s="4">
        <v>22805</v>
      </c>
      <c r="Q3149" s="6">
        <v>1.61806621354966</v>
      </c>
      <c r="R3149" s="7">
        <v>2.1196623547467701</v>
      </c>
      <c r="S3149" s="6">
        <v>0</v>
      </c>
      <c r="T3149" s="5">
        <v>0</v>
      </c>
      <c r="U3149" s="5">
        <v>0</v>
      </c>
      <c r="V3149" s="5">
        <f t="shared" si="255"/>
        <v>1667.7874963125</v>
      </c>
      <c r="W3149" s="5">
        <f t="shared" si="251"/>
        <v>-1667.7874963125</v>
      </c>
      <c r="X3149" s="8">
        <f t="shared" si="252"/>
        <v>-1</v>
      </c>
      <c r="Y3149" s="4">
        <v>0</v>
      </c>
      <c r="Z3149" s="9" t="str">
        <f t="shared" si="253"/>
        <v>NA</v>
      </c>
      <c r="AA3149" s="10">
        <f t="shared" si="254"/>
        <v>0</v>
      </c>
    </row>
    <row r="3150" spans="1:27" x14ac:dyDescent="0.55000000000000004">
      <c r="A3150" s="3" t="s">
        <v>71</v>
      </c>
      <c r="B3150" s="3" t="s">
        <v>72</v>
      </c>
      <c r="C3150" s="3" t="s">
        <v>5040</v>
      </c>
      <c r="D3150" s="3" t="s">
        <v>5041</v>
      </c>
      <c r="E3150" s="4" t="s">
        <v>47</v>
      </c>
      <c r="F3150" s="3" t="s">
        <v>173</v>
      </c>
      <c r="G3150" s="3" t="s">
        <v>5042</v>
      </c>
      <c r="H3150" s="3" t="s">
        <v>34</v>
      </c>
      <c r="I3150" s="3" t="s">
        <v>77</v>
      </c>
      <c r="J3150" s="3" t="s">
        <v>36</v>
      </c>
      <c r="K3150" s="3" t="s">
        <v>42</v>
      </c>
      <c r="L3150" s="5">
        <v>6.25</v>
      </c>
      <c r="M3150" s="4">
        <v>757</v>
      </c>
      <c r="N3150" s="5">
        <v>1676.7124944500001</v>
      </c>
      <c r="O3150" s="5">
        <v>2.21494385</v>
      </c>
      <c r="P3150" s="4">
        <v>17240</v>
      </c>
      <c r="Q3150" s="6">
        <v>4.3909512761020899</v>
      </c>
      <c r="R3150" s="7">
        <v>1.41591067285383</v>
      </c>
      <c r="S3150" s="6">
        <v>0</v>
      </c>
      <c r="T3150" s="5">
        <v>0</v>
      </c>
      <c r="U3150" s="5">
        <v>0</v>
      </c>
      <c r="V3150" s="5">
        <f t="shared" si="255"/>
        <v>1676.7124944500001</v>
      </c>
      <c r="W3150" s="5">
        <f t="shared" si="251"/>
        <v>-1676.7124944500001</v>
      </c>
      <c r="X3150" s="8">
        <f t="shared" si="252"/>
        <v>-1</v>
      </c>
      <c r="Y3150" s="4">
        <v>0</v>
      </c>
      <c r="Z3150" s="9" t="str">
        <f t="shared" si="253"/>
        <v>NA</v>
      </c>
      <c r="AA3150" s="10">
        <f t="shared" si="254"/>
        <v>0</v>
      </c>
    </row>
    <row r="3151" spans="1:27" x14ac:dyDescent="0.55000000000000004">
      <c r="A3151" s="3" t="s">
        <v>71</v>
      </c>
      <c r="B3151" s="3" t="s">
        <v>72</v>
      </c>
      <c r="C3151" s="3" t="s">
        <v>5043</v>
      </c>
      <c r="D3151" s="3" t="s">
        <v>5036</v>
      </c>
      <c r="E3151" s="4" t="s">
        <v>47</v>
      </c>
      <c r="F3151" s="3" t="s">
        <v>173</v>
      </c>
      <c r="G3151" s="3" t="s">
        <v>188</v>
      </c>
      <c r="H3151" s="3" t="s">
        <v>34</v>
      </c>
      <c r="I3151" s="3" t="s">
        <v>77</v>
      </c>
      <c r="J3151" s="3" t="s">
        <v>36</v>
      </c>
      <c r="K3151" s="3" t="s">
        <v>42</v>
      </c>
      <c r="L3151" s="5">
        <v>6.25</v>
      </c>
      <c r="M3151" s="4">
        <v>744</v>
      </c>
      <c r="N3151" s="5">
        <v>1692.9374969999999</v>
      </c>
      <c r="O3151" s="5">
        <v>2.2754536249999999</v>
      </c>
      <c r="P3151" s="4">
        <v>14762</v>
      </c>
      <c r="Q3151" s="6">
        <v>5.0399674840807496</v>
      </c>
      <c r="R3151" s="7">
        <v>1.89041457797046</v>
      </c>
      <c r="S3151" s="6">
        <v>0</v>
      </c>
      <c r="T3151" s="5">
        <v>0</v>
      </c>
      <c r="U3151" s="5">
        <v>0</v>
      </c>
      <c r="V3151" s="5">
        <f t="shared" si="255"/>
        <v>1692.9374969999999</v>
      </c>
      <c r="W3151" s="5">
        <f t="shared" si="251"/>
        <v>-1692.9374969999999</v>
      </c>
      <c r="X3151" s="8">
        <f t="shared" si="252"/>
        <v>-1</v>
      </c>
      <c r="Y3151" s="4">
        <v>0</v>
      </c>
      <c r="Z3151" s="9" t="str">
        <f t="shared" si="253"/>
        <v>NA</v>
      </c>
      <c r="AA3151" s="10">
        <f t="shared" si="254"/>
        <v>0</v>
      </c>
    </row>
    <row r="3152" spans="1:27" x14ac:dyDescent="0.55000000000000004">
      <c r="A3152" s="3" t="s">
        <v>71</v>
      </c>
      <c r="B3152" s="3" t="s">
        <v>72</v>
      </c>
      <c r="C3152" s="3" t="s">
        <v>5044</v>
      </c>
      <c r="D3152" s="3" t="s">
        <v>2887</v>
      </c>
      <c r="E3152" s="4" t="s">
        <v>47</v>
      </c>
      <c r="F3152" s="3" t="s">
        <v>173</v>
      </c>
      <c r="G3152" s="3" t="s">
        <v>2735</v>
      </c>
      <c r="H3152" s="3" t="s">
        <v>485</v>
      </c>
      <c r="I3152" s="3" t="s">
        <v>77</v>
      </c>
      <c r="J3152" s="3" t="s">
        <v>36</v>
      </c>
      <c r="K3152" s="3" t="s">
        <v>42</v>
      </c>
      <c r="L3152" s="5">
        <v>6.25</v>
      </c>
      <c r="M3152" s="4">
        <v>545</v>
      </c>
      <c r="N3152" s="5">
        <v>2065.2999948750003</v>
      </c>
      <c r="O3152" s="5">
        <v>3.7895412750000004</v>
      </c>
      <c r="P3152" s="4">
        <v>17927</v>
      </c>
      <c r="Q3152" s="6">
        <v>3.0401071010208098</v>
      </c>
      <c r="R3152" s="7">
        <v>2.38358899983265</v>
      </c>
      <c r="S3152" s="6">
        <v>0</v>
      </c>
      <c r="T3152" s="5">
        <v>0</v>
      </c>
      <c r="U3152" s="5">
        <v>0</v>
      </c>
      <c r="V3152" s="5">
        <f t="shared" si="255"/>
        <v>2065.2999948750003</v>
      </c>
      <c r="W3152" s="5">
        <f t="shared" si="251"/>
        <v>-2065.2999948750003</v>
      </c>
      <c r="X3152" s="8">
        <f t="shared" si="252"/>
        <v>-1</v>
      </c>
      <c r="Y3152" s="4">
        <v>0</v>
      </c>
      <c r="Z3152" s="9" t="str">
        <f t="shared" si="253"/>
        <v>NA</v>
      </c>
      <c r="AA3152" s="10">
        <f t="shared" si="254"/>
        <v>0</v>
      </c>
    </row>
    <row r="3153" spans="1:27" x14ac:dyDescent="0.55000000000000004">
      <c r="A3153" s="3" t="s">
        <v>71</v>
      </c>
      <c r="B3153" s="3" t="s">
        <v>72</v>
      </c>
      <c r="C3153" s="3" t="s">
        <v>5045</v>
      </c>
      <c r="D3153" s="3" t="s">
        <v>4988</v>
      </c>
      <c r="E3153" s="4" t="s">
        <v>47</v>
      </c>
      <c r="F3153" s="3" t="s">
        <v>173</v>
      </c>
      <c r="G3153" s="3" t="s">
        <v>675</v>
      </c>
      <c r="H3153" s="3" t="s">
        <v>34</v>
      </c>
      <c r="I3153" s="3" t="s">
        <v>77</v>
      </c>
      <c r="J3153" s="3" t="s">
        <v>36</v>
      </c>
      <c r="K3153" s="3" t="s">
        <v>42</v>
      </c>
      <c r="L3153" s="5">
        <v>6.25</v>
      </c>
      <c r="M3153" s="4">
        <v>400</v>
      </c>
      <c r="N3153" s="5">
        <v>2082.7624999999998</v>
      </c>
      <c r="O3153" s="5">
        <v>5.2069062499999994</v>
      </c>
      <c r="P3153" s="4">
        <v>29617</v>
      </c>
      <c r="Q3153" s="6">
        <v>1.3505756828848301</v>
      </c>
      <c r="R3153" s="7">
        <v>2.21925245635952</v>
      </c>
      <c r="S3153" s="6">
        <v>0</v>
      </c>
      <c r="T3153" s="5">
        <v>0</v>
      </c>
      <c r="U3153" s="5">
        <v>0</v>
      </c>
      <c r="V3153" s="5">
        <f t="shared" si="255"/>
        <v>2082.7624999999998</v>
      </c>
      <c r="W3153" s="5">
        <f t="shared" si="251"/>
        <v>-2082.7624999999998</v>
      </c>
      <c r="X3153" s="8">
        <f t="shared" si="252"/>
        <v>-1</v>
      </c>
      <c r="Y3153" s="4">
        <v>0</v>
      </c>
      <c r="Z3153" s="9" t="str">
        <f t="shared" si="253"/>
        <v>NA</v>
      </c>
      <c r="AA3153" s="10">
        <f t="shared" si="254"/>
        <v>0</v>
      </c>
    </row>
    <row r="3154" spans="1:27" x14ac:dyDescent="0.55000000000000004">
      <c r="A3154" s="3" t="s">
        <v>71</v>
      </c>
      <c r="B3154" s="3" t="s">
        <v>72</v>
      </c>
      <c r="C3154" s="3" t="s">
        <v>5046</v>
      </c>
      <c r="D3154" s="3" t="s">
        <v>5021</v>
      </c>
      <c r="E3154" s="4" t="s">
        <v>47</v>
      </c>
      <c r="F3154" s="3" t="s">
        <v>173</v>
      </c>
      <c r="G3154" s="3" t="s">
        <v>2764</v>
      </c>
      <c r="H3154" s="3" t="s">
        <v>34</v>
      </c>
      <c r="I3154" s="3" t="s">
        <v>77</v>
      </c>
      <c r="J3154" s="3" t="s">
        <v>36</v>
      </c>
      <c r="K3154" s="3" t="s">
        <v>42</v>
      </c>
      <c r="L3154" s="5">
        <v>6.25</v>
      </c>
      <c r="M3154" s="4">
        <v>1258</v>
      </c>
      <c r="N3154" s="5">
        <v>2697.6249922750003</v>
      </c>
      <c r="O3154" s="5">
        <v>2.1443759875000001</v>
      </c>
      <c r="P3154" s="4">
        <v>13394</v>
      </c>
      <c r="Q3154" s="6">
        <v>9.3922651933701697</v>
      </c>
      <c r="R3154" s="7">
        <v>1.8685605494997799</v>
      </c>
      <c r="S3154" s="6">
        <v>0</v>
      </c>
      <c r="T3154" s="5">
        <v>0</v>
      </c>
      <c r="U3154" s="5">
        <v>0</v>
      </c>
      <c r="V3154" s="5">
        <f t="shared" si="255"/>
        <v>2697.6249922750003</v>
      </c>
      <c r="W3154" s="5">
        <f t="shared" si="251"/>
        <v>-2697.6249922750003</v>
      </c>
      <c r="X3154" s="8">
        <f t="shared" si="252"/>
        <v>-1</v>
      </c>
      <c r="Y3154" s="4">
        <v>0</v>
      </c>
      <c r="Z3154" s="9" t="str">
        <f t="shared" si="253"/>
        <v>NA</v>
      </c>
      <c r="AA3154" s="10">
        <f t="shared" si="254"/>
        <v>0</v>
      </c>
    </row>
    <row r="3155" spans="1:27" x14ac:dyDescent="0.55000000000000004">
      <c r="A3155" s="3" t="s">
        <v>71</v>
      </c>
      <c r="B3155" s="3" t="s">
        <v>72</v>
      </c>
      <c r="C3155" s="3" t="s">
        <v>5047</v>
      </c>
      <c r="D3155" s="3" t="s">
        <v>3164</v>
      </c>
      <c r="E3155" s="4" t="s">
        <v>47</v>
      </c>
      <c r="F3155" s="3" t="s">
        <v>173</v>
      </c>
      <c r="G3155" s="3" t="s">
        <v>545</v>
      </c>
      <c r="H3155" s="3" t="s">
        <v>34</v>
      </c>
      <c r="I3155" s="3" t="s">
        <v>77</v>
      </c>
      <c r="J3155" s="3" t="s">
        <v>36</v>
      </c>
      <c r="K3155" s="3" t="s">
        <v>42</v>
      </c>
      <c r="L3155" s="5">
        <v>6.25</v>
      </c>
      <c r="M3155" s="4">
        <v>775</v>
      </c>
      <c r="N3155" s="5">
        <v>2921.3624999999997</v>
      </c>
      <c r="O3155" s="5">
        <v>3.7694999999999999</v>
      </c>
      <c r="P3155" s="4">
        <v>19442</v>
      </c>
      <c r="Q3155" s="6">
        <v>3.98621540993725</v>
      </c>
      <c r="R3155" s="7">
        <v>1.7354490278777901</v>
      </c>
      <c r="S3155" s="6">
        <v>0</v>
      </c>
      <c r="T3155" s="5">
        <v>0</v>
      </c>
      <c r="U3155" s="5">
        <v>0</v>
      </c>
      <c r="V3155" s="5">
        <f t="shared" si="255"/>
        <v>2921.3624999999997</v>
      </c>
      <c r="W3155" s="5">
        <f t="shared" si="251"/>
        <v>-2921.3624999999997</v>
      </c>
      <c r="X3155" s="8">
        <f t="shared" si="252"/>
        <v>-1</v>
      </c>
      <c r="Y3155" s="4">
        <v>0</v>
      </c>
      <c r="Z3155" s="9" t="str">
        <f t="shared" si="253"/>
        <v>NA</v>
      </c>
      <c r="AA3155" s="10">
        <f t="shared" si="254"/>
        <v>0</v>
      </c>
    </row>
    <row r="3156" spans="1:27" x14ac:dyDescent="0.55000000000000004">
      <c r="A3156" s="3" t="s">
        <v>71</v>
      </c>
      <c r="B3156" s="3" t="s">
        <v>72</v>
      </c>
      <c r="C3156" s="3" t="s">
        <v>5048</v>
      </c>
      <c r="D3156" s="3" t="s">
        <v>574</v>
      </c>
      <c r="E3156" s="4" t="s">
        <v>47</v>
      </c>
      <c r="F3156" s="3" t="s">
        <v>173</v>
      </c>
      <c r="G3156" s="3" t="s">
        <v>545</v>
      </c>
      <c r="H3156" s="3" t="s">
        <v>34</v>
      </c>
      <c r="I3156" s="3" t="s">
        <v>77</v>
      </c>
      <c r="J3156" s="3" t="s">
        <v>36</v>
      </c>
      <c r="K3156" s="3" t="s">
        <v>42</v>
      </c>
      <c r="L3156" s="5">
        <v>6.25</v>
      </c>
      <c r="M3156" s="4">
        <v>1912</v>
      </c>
      <c r="N3156" s="5">
        <v>5642.3374773999994</v>
      </c>
      <c r="O3156" s="5">
        <v>2.9510133249999999</v>
      </c>
      <c r="P3156" s="4">
        <v>23611</v>
      </c>
      <c r="Q3156" s="6">
        <v>8.09792046080217</v>
      </c>
      <c r="R3156" s="7">
        <v>2.2359027571894501</v>
      </c>
      <c r="S3156" s="6">
        <v>0</v>
      </c>
      <c r="T3156" s="5">
        <v>0</v>
      </c>
      <c r="U3156" s="5">
        <v>0</v>
      </c>
      <c r="V3156" s="5">
        <f t="shared" si="255"/>
        <v>5642.3374773999994</v>
      </c>
      <c r="W3156" s="5">
        <f t="shared" si="251"/>
        <v>-5642.3374773999994</v>
      </c>
      <c r="X3156" s="8">
        <f t="shared" si="252"/>
        <v>-1</v>
      </c>
      <c r="Y3156" s="4">
        <v>0</v>
      </c>
      <c r="Z3156" s="9" t="str">
        <f t="shared" si="253"/>
        <v>NA</v>
      </c>
      <c r="AA3156" s="10">
        <f t="shared" si="254"/>
        <v>0</v>
      </c>
    </row>
    <row r="3157" spans="1:27" x14ac:dyDescent="0.55000000000000004">
      <c r="A3157" s="3" t="s">
        <v>62</v>
      </c>
      <c r="B3157" s="3" t="s">
        <v>63</v>
      </c>
      <c r="C3157" s="3" t="s">
        <v>5049</v>
      </c>
      <c r="D3157" s="3" t="s">
        <v>5050</v>
      </c>
      <c r="E3157" s="4" t="s">
        <v>31</v>
      </c>
      <c r="F3157" s="3" t="s">
        <v>36</v>
      </c>
      <c r="G3157" s="3" t="s">
        <v>36</v>
      </c>
      <c r="H3157" s="3" t="s">
        <v>320</v>
      </c>
      <c r="I3157" s="3" t="s">
        <v>67</v>
      </c>
      <c r="J3157" s="3" t="s">
        <v>36</v>
      </c>
      <c r="K3157" s="3" t="s">
        <v>42</v>
      </c>
      <c r="L3157" s="5">
        <v>6.25</v>
      </c>
      <c r="M3157" s="4">
        <v>16</v>
      </c>
      <c r="N3157" s="5">
        <v>82.174999999999997</v>
      </c>
      <c r="O3157" s="5">
        <v>5.1359374999999998</v>
      </c>
      <c r="P3157" s="4">
        <v>1038</v>
      </c>
      <c r="Q3157" s="6">
        <v>1.5414258188824701</v>
      </c>
      <c r="R3157" s="7">
        <v>2.1968208092485599</v>
      </c>
      <c r="S3157" s="6">
        <v>0</v>
      </c>
      <c r="T3157" s="5">
        <v>0</v>
      </c>
      <c r="U3157" s="5">
        <v>0</v>
      </c>
      <c r="V3157" s="5">
        <f t="shared" si="255"/>
        <v>82.174999999999997</v>
      </c>
      <c r="W3157" s="5">
        <f t="shared" si="251"/>
        <v>-82.174999999999997</v>
      </c>
      <c r="X3157" s="8">
        <f t="shared" si="252"/>
        <v>-1</v>
      </c>
      <c r="Y3157" s="4">
        <v>0</v>
      </c>
      <c r="Z3157" s="9" t="str">
        <f t="shared" si="253"/>
        <v>NA</v>
      </c>
      <c r="AA3157" s="10">
        <f t="shared" si="254"/>
        <v>0</v>
      </c>
    </row>
    <row r="3158" spans="1:27" x14ac:dyDescent="0.55000000000000004">
      <c r="A3158" s="3" t="s">
        <v>62</v>
      </c>
      <c r="B3158" s="3" t="s">
        <v>63</v>
      </c>
      <c r="C3158" s="3" t="s">
        <v>5051</v>
      </c>
      <c r="D3158" s="3" t="s">
        <v>5052</v>
      </c>
      <c r="E3158" s="4" t="s">
        <v>66</v>
      </c>
      <c r="F3158" s="3" t="s">
        <v>36</v>
      </c>
      <c r="G3158" s="3" t="s">
        <v>36</v>
      </c>
      <c r="H3158" s="3" t="s">
        <v>5053</v>
      </c>
      <c r="I3158" s="3" t="s">
        <v>35</v>
      </c>
      <c r="J3158" s="3" t="s">
        <v>36</v>
      </c>
      <c r="K3158" s="3" t="s">
        <v>42</v>
      </c>
      <c r="L3158" s="5">
        <v>6.25</v>
      </c>
      <c r="M3158" s="4">
        <v>1506</v>
      </c>
      <c r="N3158" s="5">
        <v>2510.3624879250001</v>
      </c>
      <c r="O3158" s="5">
        <v>1.6669073624999999</v>
      </c>
      <c r="P3158" s="4">
        <v>717078</v>
      </c>
      <c r="Q3158" s="6">
        <v>0.21001899374963401</v>
      </c>
      <c r="R3158" s="7">
        <v>2.67432231918982</v>
      </c>
      <c r="S3158" s="6">
        <v>0</v>
      </c>
      <c r="T3158" s="5">
        <v>0</v>
      </c>
      <c r="U3158" s="5">
        <v>0</v>
      </c>
      <c r="V3158" s="5">
        <f t="shared" si="255"/>
        <v>2510.3624879250001</v>
      </c>
      <c r="W3158" s="5">
        <f t="shared" si="251"/>
        <v>-2510.3624879250001</v>
      </c>
      <c r="X3158" s="8">
        <f t="shared" si="252"/>
        <v>-1</v>
      </c>
      <c r="Y3158" s="4">
        <v>0</v>
      </c>
      <c r="Z3158" s="9" t="str">
        <f t="shared" si="253"/>
        <v>NA</v>
      </c>
      <c r="AA3158" s="10">
        <f t="shared" si="254"/>
        <v>0</v>
      </c>
    </row>
    <row r="3159" spans="1:27" x14ac:dyDescent="0.55000000000000004">
      <c r="A3159" s="3" t="s">
        <v>27</v>
      </c>
      <c r="B3159" s="3" t="s">
        <v>28</v>
      </c>
      <c r="C3159" s="3" t="s">
        <v>5054</v>
      </c>
      <c r="D3159" s="3" t="s">
        <v>5055</v>
      </c>
      <c r="E3159" s="4" t="s">
        <v>66</v>
      </c>
      <c r="F3159" s="3" t="s">
        <v>325</v>
      </c>
      <c r="G3159" s="3" t="s">
        <v>326</v>
      </c>
      <c r="H3159" s="3" t="s">
        <v>34</v>
      </c>
      <c r="I3159" s="3" t="s">
        <v>35</v>
      </c>
      <c r="J3159" s="3" t="s">
        <v>36</v>
      </c>
      <c r="K3159" s="3" t="s">
        <v>37</v>
      </c>
      <c r="L3159" s="5">
        <v>6.25</v>
      </c>
      <c r="M3159" s="4">
        <v>1</v>
      </c>
      <c r="N3159" s="5">
        <v>0.125</v>
      </c>
      <c r="O3159" s="5">
        <v>0.125</v>
      </c>
      <c r="P3159" s="4">
        <v>5</v>
      </c>
      <c r="Q3159" s="6">
        <v>20</v>
      </c>
      <c r="R3159" s="7">
        <v>1</v>
      </c>
      <c r="S3159" s="6">
        <v>0</v>
      </c>
      <c r="T3159" s="5">
        <v>0</v>
      </c>
      <c r="U3159" s="5">
        <v>0</v>
      </c>
      <c r="V3159" s="5">
        <f t="shared" si="255"/>
        <v>0.125</v>
      </c>
      <c r="W3159" s="5">
        <f t="shared" si="251"/>
        <v>-0.125</v>
      </c>
      <c r="X3159" s="8">
        <f t="shared" si="252"/>
        <v>-1</v>
      </c>
      <c r="Y3159" s="4">
        <v>0</v>
      </c>
      <c r="Z3159" s="9" t="str">
        <f t="shared" si="253"/>
        <v>NA</v>
      </c>
      <c r="AA3159" s="10">
        <f t="shared" si="254"/>
        <v>0</v>
      </c>
    </row>
    <row r="3160" spans="1:27" x14ac:dyDescent="0.55000000000000004">
      <c r="A3160" s="3" t="s">
        <v>27</v>
      </c>
      <c r="B3160" s="3" t="s">
        <v>28</v>
      </c>
      <c r="C3160" s="3" t="s">
        <v>5056</v>
      </c>
      <c r="D3160" s="3" t="s">
        <v>3497</v>
      </c>
      <c r="E3160" s="4" t="s">
        <v>31</v>
      </c>
      <c r="F3160" s="3" t="s">
        <v>417</v>
      </c>
      <c r="G3160" s="3" t="s">
        <v>5057</v>
      </c>
      <c r="H3160" s="3" t="s">
        <v>34</v>
      </c>
      <c r="I3160" s="3" t="s">
        <v>35</v>
      </c>
      <c r="J3160" s="3" t="s">
        <v>36</v>
      </c>
      <c r="K3160" s="3" t="s">
        <v>42</v>
      </c>
      <c r="L3160" s="5">
        <v>6.25</v>
      </c>
      <c r="M3160" s="4">
        <v>1</v>
      </c>
      <c r="N3160" s="5">
        <v>0.1875</v>
      </c>
      <c r="O3160" s="5">
        <v>0.1875</v>
      </c>
      <c r="P3160" s="4">
        <v>3</v>
      </c>
      <c r="Q3160" s="6">
        <v>33.3333333333333</v>
      </c>
      <c r="R3160" s="7">
        <v>1.6666666666666701</v>
      </c>
      <c r="S3160" s="6">
        <v>0</v>
      </c>
      <c r="T3160" s="5">
        <v>0</v>
      </c>
      <c r="U3160" s="5">
        <v>0</v>
      </c>
      <c r="V3160" s="5">
        <f t="shared" si="255"/>
        <v>0.1875</v>
      </c>
      <c r="W3160" s="5">
        <f t="shared" si="251"/>
        <v>-0.1875</v>
      </c>
      <c r="X3160" s="8">
        <f t="shared" si="252"/>
        <v>-1</v>
      </c>
      <c r="Y3160" s="4">
        <v>0</v>
      </c>
      <c r="Z3160" s="9" t="str">
        <f t="shared" si="253"/>
        <v>NA</v>
      </c>
      <c r="AA3160" s="10">
        <f t="shared" si="254"/>
        <v>0</v>
      </c>
    </row>
    <row r="3161" spans="1:27" x14ac:dyDescent="0.55000000000000004">
      <c r="A3161" s="3" t="s">
        <v>27</v>
      </c>
      <c r="B3161" s="3" t="s">
        <v>28</v>
      </c>
      <c r="C3161" s="3" t="s">
        <v>5058</v>
      </c>
      <c r="D3161" s="3" t="s">
        <v>3046</v>
      </c>
      <c r="E3161" s="4" t="s">
        <v>31</v>
      </c>
      <c r="F3161" s="3" t="s">
        <v>32</v>
      </c>
      <c r="G3161" s="3" t="s">
        <v>377</v>
      </c>
      <c r="H3161" s="3" t="s">
        <v>34</v>
      </c>
      <c r="I3161" s="3" t="s">
        <v>35</v>
      </c>
      <c r="J3161" s="3" t="s">
        <v>36</v>
      </c>
      <c r="K3161" s="3" t="s">
        <v>42</v>
      </c>
      <c r="L3161" s="5">
        <v>6.25</v>
      </c>
      <c r="M3161" s="4">
        <v>1</v>
      </c>
      <c r="N3161" s="5">
        <v>0.21249999999999999</v>
      </c>
      <c r="O3161" s="5">
        <v>0.21249999999999999</v>
      </c>
      <c r="P3161" s="4">
        <v>58</v>
      </c>
      <c r="Q3161" s="6">
        <v>1.72413793103448</v>
      </c>
      <c r="R3161" s="7">
        <v>1.3424137931034501</v>
      </c>
      <c r="S3161" s="6">
        <v>0</v>
      </c>
      <c r="T3161" s="5">
        <v>0</v>
      </c>
      <c r="U3161" s="5">
        <v>0</v>
      </c>
      <c r="V3161" s="5">
        <f t="shared" si="255"/>
        <v>0.21249999999999999</v>
      </c>
      <c r="W3161" s="5">
        <f t="shared" si="251"/>
        <v>-0.21249999999999999</v>
      </c>
      <c r="X3161" s="8">
        <f t="shared" si="252"/>
        <v>-1</v>
      </c>
      <c r="Y3161" s="4">
        <v>0</v>
      </c>
      <c r="Z3161" s="9" t="str">
        <f t="shared" si="253"/>
        <v>NA</v>
      </c>
      <c r="AA3161" s="10">
        <f t="shared" si="254"/>
        <v>0</v>
      </c>
    </row>
    <row r="3162" spans="1:27" x14ac:dyDescent="0.55000000000000004">
      <c r="A3162" s="3" t="s">
        <v>27</v>
      </c>
      <c r="B3162" s="3" t="s">
        <v>28</v>
      </c>
      <c r="C3162" s="3" t="s">
        <v>5059</v>
      </c>
      <c r="D3162" s="3" t="s">
        <v>1172</v>
      </c>
      <c r="E3162" s="4" t="s">
        <v>31</v>
      </c>
      <c r="F3162" s="3" t="s">
        <v>194</v>
      </c>
      <c r="G3162" s="3" t="s">
        <v>5060</v>
      </c>
      <c r="H3162" s="3" t="s">
        <v>34</v>
      </c>
      <c r="I3162" s="3" t="s">
        <v>35</v>
      </c>
      <c r="J3162" s="3" t="s">
        <v>36</v>
      </c>
      <c r="K3162" s="3" t="s">
        <v>42</v>
      </c>
      <c r="L3162" s="5">
        <v>6.25</v>
      </c>
      <c r="M3162" s="4">
        <v>1</v>
      </c>
      <c r="N3162" s="5">
        <v>0.23749999999999999</v>
      </c>
      <c r="O3162" s="5">
        <v>0.23749999999999999</v>
      </c>
      <c r="P3162" s="4">
        <v>3</v>
      </c>
      <c r="Q3162" s="6">
        <v>33.3333333333333</v>
      </c>
      <c r="R3162" s="7">
        <v>1</v>
      </c>
      <c r="S3162" s="6">
        <v>0</v>
      </c>
      <c r="T3162" s="5">
        <v>0</v>
      </c>
      <c r="U3162" s="5">
        <v>0</v>
      </c>
      <c r="V3162" s="5">
        <f t="shared" si="255"/>
        <v>0.23749999999999999</v>
      </c>
      <c r="W3162" s="5">
        <f t="shared" si="251"/>
        <v>-0.23749999999999999</v>
      </c>
      <c r="X3162" s="8">
        <f t="shared" si="252"/>
        <v>-1</v>
      </c>
      <c r="Y3162" s="4">
        <v>0</v>
      </c>
      <c r="Z3162" s="9" t="str">
        <f t="shared" si="253"/>
        <v>NA</v>
      </c>
      <c r="AA3162" s="10">
        <f t="shared" si="254"/>
        <v>0</v>
      </c>
    </row>
    <row r="3163" spans="1:27" x14ac:dyDescent="0.55000000000000004">
      <c r="A3163" s="3" t="s">
        <v>27</v>
      </c>
      <c r="B3163" s="3" t="s">
        <v>28</v>
      </c>
      <c r="C3163" s="3" t="s">
        <v>5061</v>
      </c>
      <c r="D3163" s="3" t="s">
        <v>1172</v>
      </c>
      <c r="E3163" s="4" t="s">
        <v>31</v>
      </c>
      <c r="F3163" s="3" t="s">
        <v>75</v>
      </c>
      <c r="G3163" s="3" t="s">
        <v>5062</v>
      </c>
      <c r="H3163" s="3" t="s">
        <v>34</v>
      </c>
      <c r="I3163" s="3" t="s">
        <v>35</v>
      </c>
      <c r="J3163" s="3" t="s">
        <v>36</v>
      </c>
      <c r="K3163" s="3" t="s">
        <v>42</v>
      </c>
      <c r="L3163" s="5">
        <v>6.25</v>
      </c>
      <c r="M3163" s="4">
        <v>1</v>
      </c>
      <c r="N3163" s="5">
        <v>0.23749999999999999</v>
      </c>
      <c r="O3163" s="5">
        <v>0.23749999999999999</v>
      </c>
      <c r="P3163" s="4">
        <v>1</v>
      </c>
      <c r="Q3163" s="6">
        <v>100</v>
      </c>
      <c r="R3163" s="7">
        <v>1</v>
      </c>
      <c r="S3163" s="6">
        <v>0</v>
      </c>
      <c r="T3163" s="5">
        <v>0</v>
      </c>
      <c r="U3163" s="5">
        <v>0</v>
      </c>
      <c r="V3163" s="5">
        <f t="shared" si="255"/>
        <v>0.23749999999999999</v>
      </c>
      <c r="W3163" s="5">
        <f t="shared" si="251"/>
        <v>-0.23749999999999999</v>
      </c>
      <c r="X3163" s="8">
        <f t="shared" si="252"/>
        <v>-1</v>
      </c>
      <c r="Y3163" s="4">
        <v>0</v>
      </c>
      <c r="Z3163" s="9" t="str">
        <f t="shared" si="253"/>
        <v>NA</v>
      </c>
      <c r="AA3163" s="10">
        <f t="shared" si="254"/>
        <v>0</v>
      </c>
    </row>
    <row r="3164" spans="1:27" x14ac:dyDescent="0.55000000000000004">
      <c r="A3164" s="3" t="s">
        <v>27</v>
      </c>
      <c r="B3164" s="3" t="s">
        <v>28</v>
      </c>
      <c r="C3164" s="3" t="s">
        <v>5063</v>
      </c>
      <c r="D3164" s="3" t="s">
        <v>5064</v>
      </c>
      <c r="E3164" s="4" t="s">
        <v>31</v>
      </c>
      <c r="F3164" s="3" t="s">
        <v>40</v>
      </c>
      <c r="G3164" s="3" t="s">
        <v>3238</v>
      </c>
      <c r="H3164" s="3" t="s">
        <v>34</v>
      </c>
      <c r="I3164" s="3" t="s">
        <v>35</v>
      </c>
      <c r="J3164" s="3" t="s">
        <v>36</v>
      </c>
      <c r="K3164" s="3" t="s">
        <v>37</v>
      </c>
      <c r="L3164" s="5">
        <v>6.25</v>
      </c>
      <c r="M3164" s="4">
        <v>1</v>
      </c>
      <c r="N3164" s="5">
        <v>0.25</v>
      </c>
      <c r="O3164" s="5">
        <v>0.25</v>
      </c>
      <c r="P3164" s="4">
        <v>3</v>
      </c>
      <c r="Q3164" s="6">
        <v>33.3333333333333</v>
      </c>
      <c r="R3164" s="7">
        <v>2</v>
      </c>
      <c r="S3164" s="6">
        <v>0</v>
      </c>
      <c r="T3164" s="5">
        <v>0</v>
      </c>
      <c r="U3164" s="5">
        <v>0</v>
      </c>
      <c r="V3164" s="5">
        <f t="shared" si="255"/>
        <v>0.25</v>
      </c>
      <c r="W3164" s="5">
        <f t="shared" si="251"/>
        <v>-0.25</v>
      </c>
      <c r="X3164" s="8">
        <f t="shared" si="252"/>
        <v>-1</v>
      </c>
      <c r="Y3164" s="4">
        <v>0</v>
      </c>
      <c r="Z3164" s="9" t="str">
        <f t="shared" si="253"/>
        <v>NA</v>
      </c>
      <c r="AA3164" s="10">
        <f t="shared" si="254"/>
        <v>0</v>
      </c>
    </row>
    <row r="3165" spans="1:27" x14ac:dyDescent="0.55000000000000004">
      <c r="A3165" s="3" t="s">
        <v>27</v>
      </c>
      <c r="B3165" s="3" t="s">
        <v>28</v>
      </c>
      <c r="C3165" s="3" t="s">
        <v>5065</v>
      </c>
      <c r="D3165" s="3" t="s">
        <v>290</v>
      </c>
      <c r="E3165" s="4" t="s">
        <v>31</v>
      </c>
      <c r="F3165" s="3" t="s">
        <v>221</v>
      </c>
      <c r="G3165" s="3" t="s">
        <v>2748</v>
      </c>
      <c r="H3165" s="3" t="s">
        <v>34</v>
      </c>
      <c r="I3165" s="3" t="s">
        <v>35</v>
      </c>
      <c r="J3165" s="3" t="s">
        <v>36</v>
      </c>
      <c r="K3165" s="3" t="s">
        <v>37</v>
      </c>
      <c r="L3165" s="5">
        <v>6.25</v>
      </c>
      <c r="M3165" s="4">
        <v>1</v>
      </c>
      <c r="N3165" s="5">
        <v>0.26250000000000001</v>
      </c>
      <c r="O3165" s="5">
        <v>0.26250000000000001</v>
      </c>
      <c r="P3165" s="4">
        <v>3</v>
      </c>
      <c r="Q3165" s="6">
        <v>33.3333333333333</v>
      </c>
      <c r="R3165" s="7">
        <v>2.3333333333333299</v>
      </c>
      <c r="S3165" s="6">
        <v>0</v>
      </c>
      <c r="T3165" s="5">
        <v>0</v>
      </c>
      <c r="U3165" s="5">
        <v>0</v>
      </c>
      <c r="V3165" s="5">
        <f t="shared" si="255"/>
        <v>0.26250000000000001</v>
      </c>
      <c r="W3165" s="5">
        <f t="shared" si="251"/>
        <v>-0.26250000000000001</v>
      </c>
      <c r="X3165" s="8">
        <f t="shared" si="252"/>
        <v>-1</v>
      </c>
      <c r="Y3165" s="4">
        <v>0</v>
      </c>
      <c r="Z3165" s="9" t="str">
        <f t="shared" si="253"/>
        <v>NA</v>
      </c>
      <c r="AA3165" s="10">
        <f t="shared" si="254"/>
        <v>0</v>
      </c>
    </row>
    <row r="3166" spans="1:27" x14ac:dyDescent="0.55000000000000004">
      <c r="A3166" s="3" t="s">
        <v>27</v>
      </c>
      <c r="B3166" s="3" t="s">
        <v>28</v>
      </c>
      <c r="C3166" s="3" t="s">
        <v>5066</v>
      </c>
      <c r="D3166" s="3" t="s">
        <v>160</v>
      </c>
      <c r="E3166" s="4" t="s">
        <v>31</v>
      </c>
      <c r="F3166" s="3" t="s">
        <v>96</v>
      </c>
      <c r="G3166" s="3" t="s">
        <v>161</v>
      </c>
      <c r="H3166" s="3" t="s">
        <v>34</v>
      </c>
      <c r="I3166" s="3" t="s">
        <v>35</v>
      </c>
      <c r="J3166" s="3" t="s">
        <v>36</v>
      </c>
      <c r="K3166" s="3" t="s">
        <v>37</v>
      </c>
      <c r="L3166" s="5">
        <v>6.25</v>
      </c>
      <c r="M3166" s="4">
        <v>1</v>
      </c>
      <c r="N3166" s="5">
        <v>0.27500000000000002</v>
      </c>
      <c r="O3166" s="5">
        <v>0.27500000000000002</v>
      </c>
      <c r="P3166" s="4">
        <v>403</v>
      </c>
      <c r="Q3166" s="6">
        <v>0.24813895781637701</v>
      </c>
      <c r="R3166" s="7">
        <v>1.1310669975186101</v>
      </c>
      <c r="S3166" s="6">
        <v>0</v>
      </c>
      <c r="T3166" s="5">
        <v>0</v>
      </c>
      <c r="U3166" s="5">
        <v>0</v>
      </c>
      <c r="V3166" s="5">
        <f t="shared" si="255"/>
        <v>0.27500000000000002</v>
      </c>
      <c r="W3166" s="5">
        <f t="shared" si="251"/>
        <v>-0.27500000000000002</v>
      </c>
      <c r="X3166" s="8">
        <f t="shared" si="252"/>
        <v>-1</v>
      </c>
      <c r="Y3166" s="4">
        <v>0</v>
      </c>
      <c r="Z3166" s="9" t="str">
        <f t="shared" si="253"/>
        <v>NA</v>
      </c>
      <c r="AA3166" s="10">
        <f t="shared" si="254"/>
        <v>0</v>
      </c>
    </row>
    <row r="3167" spans="1:27" x14ac:dyDescent="0.55000000000000004">
      <c r="A3167" s="3" t="s">
        <v>27</v>
      </c>
      <c r="B3167" s="3" t="s">
        <v>28</v>
      </c>
      <c r="C3167" s="3" t="s">
        <v>5067</v>
      </c>
      <c r="D3167" s="3" t="s">
        <v>5068</v>
      </c>
      <c r="E3167" s="4" t="s">
        <v>31</v>
      </c>
      <c r="F3167" s="3" t="s">
        <v>221</v>
      </c>
      <c r="G3167" s="3" t="s">
        <v>5069</v>
      </c>
      <c r="H3167" s="3" t="s">
        <v>34</v>
      </c>
      <c r="I3167" s="3" t="s">
        <v>35</v>
      </c>
      <c r="J3167" s="3" t="s">
        <v>36</v>
      </c>
      <c r="K3167" s="3" t="s">
        <v>37</v>
      </c>
      <c r="L3167" s="5">
        <v>6.25</v>
      </c>
      <c r="M3167" s="4">
        <v>1</v>
      </c>
      <c r="N3167" s="5">
        <v>0.27500000000000002</v>
      </c>
      <c r="O3167" s="5">
        <v>0.27500000000000002</v>
      </c>
      <c r="P3167" s="4">
        <v>1</v>
      </c>
      <c r="Q3167" s="6">
        <v>100</v>
      </c>
      <c r="R3167" s="7">
        <v>1</v>
      </c>
      <c r="S3167" s="6">
        <v>0</v>
      </c>
      <c r="T3167" s="5">
        <v>0</v>
      </c>
      <c r="U3167" s="5">
        <v>0</v>
      </c>
      <c r="V3167" s="5">
        <f t="shared" si="255"/>
        <v>0.27500000000000002</v>
      </c>
      <c r="W3167" s="5">
        <f t="shared" si="251"/>
        <v>-0.27500000000000002</v>
      </c>
      <c r="X3167" s="8">
        <f t="shared" si="252"/>
        <v>-1</v>
      </c>
      <c r="Y3167" s="4">
        <v>0</v>
      </c>
      <c r="Z3167" s="9" t="str">
        <f t="shared" si="253"/>
        <v>NA</v>
      </c>
      <c r="AA3167" s="10">
        <f t="shared" si="254"/>
        <v>0</v>
      </c>
    </row>
    <row r="3168" spans="1:27" x14ac:dyDescent="0.55000000000000004">
      <c r="A3168" s="3" t="s">
        <v>27</v>
      </c>
      <c r="B3168" s="3" t="s">
        <v>28</v>
      </c>
      <c r="C3168" s="3" t="s">
        <v>5070</v>
      </c>
      <c r="D3168" s="3" t="s">
        <v>2329</v>
      </c>
      <c r="E3168" s="4" t="s">
        <v>66</v>
      </c>
      <c r="F3168" s="3" t="s">
        <v>325</v>
      </c>
      <c r="G3168" s="3" t="s">
        <v>736</v>
      </c>
      <c r="H3168" s="3" t="s">
        <v>34</v>
      </c>
      <c r="I3168" s="3" t="s">
        <v>35</v>
      </c>
      <c r="J3168" s="3" t="s">
        <v>36</v>
      </c>
      <c r="K3168" s="3" t="s">
        <v>37</v>
      </c>
      <c r="L3168" s="5">
        <v>6.25</v>
      </c>
      <c r="M3168" s="4">
        <v>1</v>
      </c>
      <c r="N3168" s="5">
        <v>0.27500000000000002</v>
      </c>
      <c r="O3168" s="5">
        <v>0.27500000000000002</v>
      </c>
      <c r="P3168" s="4">
        <v>20</v>
      </c>
      <c r="Q3168" s="6">
        <v>5</v>
      </c>
      <c r="R3168" s="7">
        <v>1</v>
      </c>
      <c r="S3168" s="6">
        <v>0</v>
      </c>
      <c r="T3168" s="5">
        <v>0</v>
      </c>
      <c r="U3168" s="5">
        <v>0</v>
      </c>
      <c r="V3168" s="5">
        <f t="shared" si="255"/>
        <v>0.27500000000000002</v>
      </c>
      <c r="W3168" s="5">
        <f t="shared" si="251"/>
        <v>-0.27500000000000002</v>
      </c>
      <c r="X3168" s="8">
        <f t="shared" si="252"/>
        <v>-1</v>
      </c>
      <c r="Y3168" s="4">
        <v>0</v>
      </c>
      <c r="Z3168" s="9" t="str">
        <f t="shared" si="253"/>
        <v>NA</v>
      </c>
      <c r="AA3168" s="10">
        <f t="shared" si="254"/>
        <v>0</v>
      </c>
    </row>
    <row r="3169" spans="1:27" x14ac:dyDescent="0.55000000000000004">
      <c r="A3169" s="3" t="s">
        <v>27</v>
      </c>
      <c r="B3169" s="3" t="s">
        <v>28</v>
      </c>
      <c r="C3169" s="3" t="s">
        <v>5071</v>
      </c>
      <c r="D3169" s="3" t="s">
        <v>3888</v>
      </c>
      <c r="E3169" s="4" t="s">
        <v>31</v>
      </c>
      <c r="F3169" s="3" t="s">
        <v>221</v>
      </c>
      <c r="G3169" s="3" t="s">
        <v>5072</v>
      </c>
      <c r="H3169" s="3" t="s">
        <v>34</v>
      </c>
      <c r="I3169" s="3" t="s">
        <v>35</v>
      </c>
      <c r="J3169" s="3" t="s">
        <v>36</v>
      </c>
      <c r="K3169" s="3" t="s">
        <v>37</v>
      </c>
      <c r="L3169" s="5">
        <v>6.25</v>
      </c>
      <c r="M3169" s="4">
        <v>1</v>
      </c>
      <c r="N3169" s="5">
        <v>0.28749999999999998</v>
      </c>
      <c r="O3169" s="5">
        <v>0.28749999999999998</v>
      </c>
      <c r="P3169" s="4">
        <v>1</v>
      </c>
      <c r="Q3169" s="6">
        <v>100</v>
      </c>
      <c r="R3169" s="7">
        <v>1</v>
      </c>
      <c r="S3169" s="6">
        <v>0</v>
      </c>
      <c r="T3169" s="5">
        <v>0</v>
      </c>
      <c r="U3169" s="5">
        <v>0</v>
      </c>
      <c r="V3169" s="5">
        <f t="shared" si="255"/>
        <v>0.28749999999999998</v>
      </c>
      <c r="W3169" s="5">
        <f t="shared" si="251"/>
        <v>-0.28749999999999998</v>
      </c>
      <c r="X3169" s="8">
        <f t="shared" si="252"/>
        <v>-1</v>
      </c>
      <c r="Y3169" s="4">
        <v>0</v>
      </c>
      <c r="Z3169" s="9" t="str">
        <f t="shared" si="253"/>
        <v>NA</v>
      </c>
      <c r="AA3169" s="10">
        <f t="shared" si="254"/>
        <v>0</v>
      </c>
    </row>
    <row r="3170" spans="1:27" x14ac:dyDescent="0.55000000000000004">
      <c r="A3170" s="3" t="s">
        <v>27</v>
      </c>
      <c r="B3170" s="3" t="s">
        <v>28</v>
      </c>
      <c r="C3170" s="3" t="s">
        <v>5073</v>
      </c>
      <c r="D3170" s="3" t="s">
        <v>5074</v>
      </c>
      <c r="E3170" s="4" t="s">
        <v>31</v>
      </c>
      <c r="F3170" s="3" t="s">
        <v>113</v>
      </c>
      <c r="G3170" s="3" t="s">
        <v>5075</v>
      </c>
      <c r="H3170" s="3" t="s">
        <v>34</v>
      </c>
      <c r="I3170" s="3" t="s">
        <v>35</v>
      </c>
      <c r="J3170" s="3" t="s">
        <v>36</v>
      </c>
      <c r="K3170" s="3" t="s">
        <v>42</v>
      </c>
      <c r="L3170" s="5">
        <v>6.25</v>
      </c>
      <c r="M3170" s="4">
        <v>1</v>
      </c>
      <c r="N3170" s="5">
        <v>0.3125</v>
      </c>
      <c r="O3170" s="5">
        <v>0.3125</v>
      </c>
      <c r="P3170" s="4">
        <v>1</v>
      </c>
      <c r="Q3170" s="6">
        <v>100</v>
      </c>
      <c r="R3170" s="7">
        <v>1</v>
      </c>
      <c r="S3170" s="6">
        <v>0</v>
      </c>
      <c r="T3170" s="5">
        <v>0</v>
      </c>
      <c r="U3170" s="5">
        <v>0</v>
      </c>
      <c r="V3170" s="5">
        <f t="shared" si="255"/>
        <v>0.3125</v>
      </c>
      <c r="W3170" s="5">
        <f t="shared" si="251"/>
        <v>-0.3125</v>
      </c>
      <c r="X3170" s="8">
        <f t="shared" si="252"/>
        <v>-1</v>
      </c>
      <c r="Y3170" s="4">
        <v>0</v>
      </c>
      <c r="Z3170" s="9" t="str">
        <f t="shared" si="253"/>
        <v>NA</v>
      </c>
      <c r="AA3170" s="10">
        <f t="shared" si="254"/>
        <v>0</v>
      </c>
    </row>
    <row r="3171" spans="1:27" x14ac:dyDescent="0.55000000000000004">
      <c r="A3171" s="3" t="s">
        <v>27</v>
      </c>
      <c r="B3171" s="3" t="s">
        <v>28</v>
      </c>
      <c r="C3171" s="3" t="s">
        <v>5076</v>
      </c>
      <c r="D3171" s="3" t="s">
        <v>1224</v>
      </c>
      <c r="E3171" s="4" t="s">
        <v>31</v>
      </c>
      <c r="F3171" s="3" t="s">
        <v>32</v>
      </c>
      <c r="G3171" s="3" t="s">
        <v>5077</v>
      </c>
      <c r="H3171" s="3" t="s">
        <v>34</v>
      </c>
      <c r="I3171" s="3" t="s">
        <v>35</v>
      </c>
      <c r="J3171" s="3" t="s">
        <v>36</v>
      </c>
      <c r="K3171" s="3" t="s">
        <v>42</v>
      </c>
      <c r="L3171" s="5">
        <v>6.25</v>
      </c>
      <c r="M3171" s="4">
        <v>1</v>
      </c>
      <c r="N3171" s="5">
        <v>0.32500000000000001</v>
      </c>
      <c r="O3171" s="5">
        <v>0.32500000000000001</v>
      </c>
      <c r="P3171" s="4">
        <v>5715</v>
      </c>
      <c r="Q3171" s="6">
        <v>1.7497812773403301E-2</v>
      </c>
      <c r="R3171" s="7">
        <v>1.5834453193350799</v>
      </c>
      <c r="S3171" s="6">
        <v>0</v>
      </c>
      <c r="T3171" s="5">
        <v>0</v>
      </c>
      <c r="U3171" s="5">
        <v>0</v>
      </c>
      <c r="V3171" s="5">
        <f t="shared" si="255"/>
        <v>0.32500000000000001</v>
      </c>
      <c r="W3171" s="5">
        <f t="shared" si="251"/>
        <v>-0.32500000000000001</v>
      </c>
      <c r="X3171" s="8">
        <f t="shared" si="252"/>
        <v>-1</v>
      </c>
      <c r="Y3171" s="4">
        <v>0</v>
      </c>
      <c r="Z3171" s="9" t="str">
        <f t="shared" si="253"/>
        <v>NA</v>
      </c>
      <c r="AA3171" s="10">
        <f t="shared" si="254"/>
        <v>0</v>
      </c>
    </row>
    <row r="3172" spans="1:27" x14ac:dyDescent="0.55000000000000004">
      <c r="A3172" s="3" t="s">
        <v>27</v>
      </c>
      <c r="B3172" s="3" t="s">
        <v>28</v>
      </c>
      <c r="C3172" s="3" t="s">
        <v>5078</v>
      </c>
      <c r="D3172" s="3" t="s">
        <v>2580</v>
      </c>
      <c r="E3172" s="4" t="s">
        <v>66</v>
      </c>
      <c r="F3172" s="3" t="s">
        <v>325</v>
      </c>
      <c r="G3172" s="3" t="s">
        <v>5079</v>
      </c>
      <c r="H3172" s="3" t="s">
        <v>34</v>
      </c>
      <c r="I3172" s="3" t="s">
        <v>35</v>
      </c>
      <c r="J3172" s="3" t="s">
        <v>36</v>
      </c>
      <c r="K3172" s="3" t="s">
        <v>37</v>
      </c>
      <c r="L3172" s="5">
        <v>6.25</v>
      </c>
      <c r="M3172" s="4">
        <v>1</v>
      </c>
      <c r="N3172" s="5">
        <v>0.38750000000000001</v>
      </c>
      <c r="O3172" s="5">
        <v>0.38750000000000001</v>
      </c>
      <c r="P3172" s="4">
        <v>73</v>
      </c>
      <c r="Q3172" s="6">
        <v>1.3698630136986301</v>
      </c>
      <c r="R3172" s="7">
        <v>1.83698630136986</v>
      </c>
      <c r="S3172" s="6">
        <v>0</v>
      </c>
      <c r="T3172" s="5">
        <v>0</v>
      </c>
      <c r="U3172" s="5">
        <v>0</v>
      </c>
      <c r="V3172" s="5">
        <f t="shared" si="255"/>
        <v>0.38750000000000001</v>
      </c>
      <c r="W3172" s="5">
        <f t="shared" si="251"/>
        <v>-0.38750000000000001</v>
      </c>
      <c r="X3172" s="8">
        <f t="shared" si="252"/>
        <v>-1</v>
      </c>
      <c r="Y3172" s="4">
        <v>0</v>
      </c>
      <c r="Z3172" s="9" t="str">
        <f t="shared" si="253"/>
        <v>NA</v>
      </c>
      <c r="AA3172" s="10">
        <f t="shared" si="254"/>
        <v>0</v>
      </c>
    </row>
    <row r="3173" spans="1:27" x14ac:dyDescent="0.55000000000000004">
      <c r="A3173" s="3" t="s">
        <v>27</v>
      </c>
      <c r="B3173" s="3" t="s">
        <v>28</v>
      </c>
      <c r="C3173" s="3" t="s">
        <v>5080</v>
      </c>
      <c r="D3173" s="3" t="s">
        <v>5074</v>
      </c>
      <c r="E3173" s="4" t="s">
        <v>31</v>
      </c>
      <c r="F3173" s="3" t="s">
        <v>104</v>
      </c>
      <c r="G3173" s="3" t="s">
        <v>2750</v>
      </c>
      <c r="H3173" s="3" t="s">
        <v>34</v>
      </c>
      <c r="I3173" s="3" t="s">
        <v>35</v>
      </c>
      <c r="J3173" s="3" t="s">
        <v>36</v>
      </c>
      <c r="K3173" s="3" t="s">
        <v>42</v>
      </c>
      <c r="L3173" s="5">
        <v>6.25</v>
      </c>
      <c r="M3173" s="4">
        <v>1</v>
      </c>
      <c r="N3173" s="5">
        <v>0.41249999999999998</v>
      </c>
      <c r="O3173" s="5">
        <v>0.41249999999999998</v>
      </c>
      <c r="P3173" s="4">
        <v>15</v>
      </c>
      <c r="Q3173" s="6">
        <v>6.6666666666666696</v>
      </c>
      <c r="R3173" s="7">
        <v>1.66333333333333</v>
      </c>
      <c r="S3173" s="6">
        <v>0</v>
      </c>
      <c r="T3173" s="5">
        <v>0</v>
      </c>
      <c r="U3173" s="5">
        <v>0</v>
      </c>
      <c r="V3173" s="5">
        <f t="shared" si="255"/>
        <v>0.41249999999999998</v>
      </c>
      <c r="W3173" s="5">
        <f t="shared" si="251"/>
        <v>-0.41249999999999998</v>
      </c>
      <c r="X3173" s="8">
        <f t="shared" si="252"/>
        <v>-1</v>
      </c>
      <c r="Y3173" s="4">
        <v>0</v>
      </c>
      <c r="Z3173" s="9" t="str">
        <f t="shared" si="253"/>
        <v>NA</v>
      </c>
      <c r="AA3173" s="10">
        <f t="shared" si="254"/>
        <v>0</v>
      </c>
    </row>
    <row r="3174" spans="1:27" x14ac:dyDescent="0.55000000000000004">
      <c r="A3174" s="3" t="s">
        <v>27</v>
      </c>
      <c r="B3174" s="3" t="s">
        <v>28</v>
      </c>
      <c r="C3174" s="3" t="s">
        <v>5081</v>
      </c>
      <c r="D3174" s="3" t="s">
        <v>3315</v>
      </c>
      <c r="E3174" s="4" t="s">
        <v>31</v>
      </c>
      <c r="F3174" s="3" t="s">
        <v>32</v>
      </c>
      <c r="G3174" s="3" t="s">
        <v>467</v>
      </c>
      <c r="H3174" s="3" t="s">
        <v>34</v>
      </c>
      <c r="I3174" s="3" t="s">
        <v>35</v>
      </c>
      <c r="J3174" s="3" t="s">
        <v>36</v>
      </c>
      <c r="K3174" s="3" t="s">
        <v>37</v>
      </c>
      <c r="L3174" s="5">
        <v>6.25</v>
      </c>
      <c r="M3174" s="4">
        <v>1</v>
      </c>
      <c r="N3174" s="5">
        <v>0.41249999999999998</v>
      </c>
      <c r="O3174" s="5">
        <v>0.41249999999999998</v>
      </c>
      <c r="P3174" s="4">
        <v>8</v>
      </c>
      <c r="Q3174" s="6">
        <v>12.5</v>
      </c>
      <c r="R3174" s="7">
        <v>1</v>
      </c>
      <c r="S3174" s="6">
        <v>0</v>
      </c>
      <c r="T3174" s="5">
        <v>0</v>
      </c>
      <c r="U3174" s="5">
        <v>0</v>
      </c>
      <c r="V3174" s="5">
        <f t="shared" si="255"/>
        <v>0.41249999999999998</v>
      </c>
      <c r="W3174" s="5">
        <f t="shared" si="251"/>
        <v>-0.41249999999999998</v>
      </c>
      <c r="X3174" s="8">
        <f t="shared" si="252"/>
        <v>-1</v>
      </c>
      <c r="Y3174" s="4">
        <v>0</v>
      </c>
      <c r="Z3174" s="9" t="str">
        <f t="shared" si="253"/>
        <v>NA</v>
      </c>
      <c r="AA3174" s="10">
        <f t="shared" si="254"/>
        <v>0</v>
      </c>
    </row>
    <row r="3175" spans="1:27" x14ac:dyDescent="0.55000000000000004">
      <c r="A3175" s="3" t="s">
        <v>27</v>
      </c>
      <c r="B3175" s="3" t="s">
        <v>28</v>
      </c>
      <c r="C3175" s="3" t="s">
        <v>5082</v>
      </c>
      <c r="D3175" s="3" t="s">
        <v>3615</v>
      </c>
      <c r="E3175" s="4" t="s">
        <v>31</v>
      </c>
      <c r="F3175" s="3" t="s">
        <v>104</v>
      </c>
      <c r="G3175" s="3" t="s">
        <v>3081</v>
      </c>
      <c r="H3175" s="3" t="s">
        <v>34</v>
      </c>
      <c r="I3175" s="3" t="s">
        <v>35</v>
      </c>
      <c r="J3175" s="3" t="s">
        <v>36</v>
      </c>
      <c r="K3175" s="3" t="s">
        <v>37</v>
      </c>
      <c r="L3175" s="5">
        <v>6.25</v>
      </c>
      <c r="M3175" s="4">
        <v>1</v>
      </c>
      <c r="N3175" s="5">
        <v>0.45</v>
      </c>
      <c r="O3175" s="5">
        <v>0.45</v>
      </c>
      <c r="P3175" s="4">
        <v>17</v>
      </c>
      <c r="Q3175" s="6">
        <v>5.8823529411764701</v>
      </c>
      <c r="R3175" s="7">
        <v>1.5835294117647101</v>
      </c>
      <c r="S3175" s="6">
        <v>0</v>
      </c>
      <c r="T3175" s="5">
        <v>0</v>
      </c>
      <c r="U3175" s="5">
        <v>0</v>
      </c>
      <c r="V3175" s="5">
        <f t="shared" si="255"/>
        <v>0.45</v>
      </c>
      <c r="W3175" s="5">
        <f t="shared" si="251"/>
        <v>-0.45</v>
      </c>
      <c r="X3175" s="8">
        <f t="shared" si="252"/>
        <v>-1</v>
      </c>
      <c r="Y3175" s="4">
        <v>0</v>
      </c>
      <c r="Z3175" s="9" t="str">
        <f t="shared" si="253"/>
        <v>NA</v>
      </c>
      <c r="AA3175" s="10">
        <f t="shared" si="254"/>
        <v>0</v>
      </c>
    </row>
    <row r="3176" spans="1:27" x14ac:dyDescent="0.55000000000000004">
      <c r="A3176" s="3" t="s">
        <v>27</v>
      </c>
      <c r="B3176" s="3" t="s">
        <v>28</v>
      </c>
      <c r="C3176" s="3" t="s">
        <v>5083</v>
      </c>
      <c r="D3176" s="3" t="s">
        <v>3659</v>
      </c>
      <c r="E3176" s="4" t="s">
        <v>31</v>
      </c>
      <c r="F3176" s="3" t="s">
        <v>221</v>
      </c>
      <c r="G3176" s="3" t="s">
        <v>5084</v>
      </c>
      <c r="H3176" s="3" t="s">
        <v>34</v>
      </c>
      <c r="I3176" s="3" t="s">
        <v>35</v>
      </c>
      <c r="J3176" s="3" t="s">
        <v>36</v>
      </c>
      <c r="K3176" s="3" t="s">
        <v>37</v>
      </c>
      <c r="L3176" s="5">
        <v>6.25</v>
      </c>
      <c r="M3176" s="4">
        <v>1</v>
      </c>
      <c r="N3176" s="5">
        <v>0.47499999999999998</v>
      </c>
      <c r="O3176" s="5">
        <v>0.47499999999999998</v>
      </c>
      <c r="P3176" s="4">
        <v>2</v>
      </c>
      <c r="Q3176" s="6">
        <v>50</v>
      </c>
      <c r="R3176" s="7">
        <v>1</v>
      </c>
      <c r="S3176" s="6">
        <v>0</v>
      </c>
      <c r="T3176" s="5">
        <v>0</v>
      </c>
      <c r="U3176" s="5">
        <v>0</v>
      </c>
      <c r="V3176" s="5">
        <f t="shared" si="255"/>
        <v>0.47499999999999998</v>
      </c>
      <c r="W3176" s="5">
        <f t="shared" si="251"/>
        <v>-0.47499999999999998</v>
      </c>
      <c r="X3176" s="8">
        <f t="shared" si="252"/>
        <v>-1</v>
      </c>
      <c r="Y3176" s="4">
        <v>0</v>
      </c>
      <c r="Z3176" s="9" t="str">
        <f t="shared" si="253"/>
        <v>NA</v>
      </c>
      <c r="AA3176" s="10">
        <f t="shared" si="254"/>
        <v>0</v>
      </c>
    </row>
    <row r="3177" spans="1:27" x14ac:dyDescent="0.55000000000000004">
      <c r="A3177" s="3" t="s">
        <v>27</v>
      </c>
      <c r="B3177" s="3" t="s">
        <v>28</v>
      </c>
      <c r="C3177" s="3" t="s">
        <v>5085</v>
      </c>
      <c r="D3177" s="3" t="s">
        <v>4081</v>
      </c>
      <c r="E3177" s="4" t="s">
        <v>31</v>
      </c>
      <c r="F3177" s="3" t="s">
        <v>104</v>
      </c>
      <c r="G3177" s="3" t="s">
        <v>3019</v>
      </c>
      <c r="H3177" s="3" t="s">
        <v>34</v>
      </c>
      <c r="I3177" s="3" t="s">
        <v>35</v>
      </c>
      <c r="J3177" s="3" t="s">
        <v>36</v>
      </c>
      <c r="K3177" s="3" t="s">
        <v>42</v>
      </c>
      <c r="L3177" s="5">
        <v>6.25</v>
      </c>
      <c r="M3177" s="4">
        <v>1</v>
      </c>
      <c r="N3177" s="5">
        <v>0.47499999999999998</v>
      </c>
      <c r="O3177" s="5">
        <v>0.47499999999999998</v>
      </c>
      <c r="P3177" s="4">
        <v>11</v>
      </c>
      <c r="Q3177" s="6">
        <v>9.0909090909090899</v>
      </c>
      <c r="R3177" s="7">
        <v>1</v>
      </c>
      <c r="S3177" s="6">
        <v>0</v>
      </c>
      <c r="T3177" s="5">
        <v>0</v>
      </c>
      <c r="U3177" s="5">
        <v>0</v>
      </c>
      <c r="V3177" s="5">
        <f t="shared" si="255"/>
        <v>0.47499999999999998</v>
      </c>
      <c r="W3177" s="5">
        <f t="shared" si="251"/>
        <v>-0.47499999999999998</v>
      </c>
      <c r="X3177" s="8">
        <f t="shared" si="252"/>
        <v>-1</v>
      </c>
      <c r="Y3177" s="4">
        <v>0</v>
      </c>
      <c r="Z3177" s="9" t="str">
        <f t="shared" si="253"/>
        <v>NA</v>
      </c>
      <c r="AA3177" s="10">
        <f t="shared" si="254"/>
        <v>0</v>
      </c>
    </row>
    <row r="3178" spans="1:27" x14ac:dyDescent="0.55000000000000004">
      <c r="A3178" s="3" t="s">
        <v>27</v>
      </c>
      <c r="B3178" s="3" t="s">
        <v>28</v>
      </c>
      <c r="C3178" s="3" t="s">
        <v>5086</v>
      </c>
      <c r="D3178" s="3" t="s">
        <v>1184</v>
      </c>
      <c r="E3178" s="4" t="s">
        <v>31</v>
      </c>
      <c r="F3178" s="3" t="s">
        <v>32</v>
      </c>
      <c r="G3178" s="3" t="s">
        <v>697</v>
      </c>
      <c r="H3178" s="3" t="s">
        <v>34</v>
      </c>
      <c r="I3178" s="3" t="s">
        <v>35</v>
      </c>
      <c r="J3178" s="3" t="s">
        <v>36</v>
      </c>
      <c r="K3178" s="3" t="s">
        <v>37</v>
      </c>
      <c r="L3178" s="5">
        <v>6.25</v>
      </c>
      <c r="M3178" s="4">
        <v>1</v>
      </c>
      <c r="N3178" s="5">
        <v>0.47499999999999998</v>
      </c>
      <c r="O3178" s="5">
        <v>0.47499999999999998</v>
      </c>
      <c r="P3178" s="4">
        <v>440</v>
      </c>
      <c r="Q3178" s="6">
        <v>0.22727272727272702</v>
      </c>
      <c r="R3178" s="7">
        <v>1.01063636363636</v>
      </c>
      <c r="S3178" s="6">
        <v>0</v>
      </c>
      <c r="T3178" s="5">
        <v>0</v>
      </c>
      <c r="U3178" s="5">
        <v>0</v>
      </c>
      <c r="V3178" s="5">
        <f t="shared" si="255"/>
        <v>0.47499999999999998</v>
      </c>
      <c r="W3178" s="5">
        <f t="shared" si="251"/>
        <v>-0.47499999999999998</v>
      </c>
      <c r="X3178" s="8">
        <f t="shared" si="252"/>
        <v>-1</v>
      </c>
      <c r="Y3178" s="4">
        <v>0</v>
      </c>
      <c r="Z3178" s="9" t="str">
        <f t="shared" si="253"/>
        <v>NA</v>
      </c>
      <c r="AA3178" s="10">
        <f t="shared" si="254"/>
        <v>0</v>
      </c>
    </row>
    <row r="3179" spans="1:27" x14ac:dyDescent="0.55000000000000004">
      <c r="A3179" s="3" t="s">
        <v>27</v>
      </c>
      <c r="B3179" s="3" t="s">
        <v>28</v>
      </c>
      <c r="C3179" s="3" t="s">
        <v>5087</v>
      </c>
      <c r="D3179" s="3" t="s">
        <v>5088</v>
      </c>
      <c r="E3179" s="4" t="s">
        <v>31</v>
      </c>
      <c r="F3179" s="3" t="s">
        <v>262</v>
      </c>
      <c r="G3179" s="3" t="s">
        <v>302</v>
      </c>
      <c r="H3179" s="3" t="s">
        <v>34</v>
      </c>
      <c r="I3179" s="3" t="s">
        <v>35</v>
      </c>
      <c r="J3179" s="3" t="s">
        <v>36</v>
      </c>
      <c r="K3179" s="3" t="s">
        <v>37</v>
      </c>
      <c r="L3179" s="5">
        <v>6.25</v>
      </c>
      <c r="M3179" s="4">
        <v>1</v>
      </c>
      <c r="N3179" s="5">
        <v>0.48749999999999999</v>
      </c>
      <c r="O3179" s="5">
        <v>0.48749999999999999</v>
      </c>
      <c r="P3179" s="4">
        <v>1</v>
      </c>
      <c r="Q3179" s="6">
        <v>100</v>
      </c>
      <c r="R3179" s="7">
        <v>1</v>
      </c>
      <c r="S3179" s="6">
        <v>0</v>
      </c>
      <c r="T3179" s="5">
        <v>0</v>
      </c>
      <c r="U3179" s="5">
        <v>0</v>
      </c>
      <c r="V3179" s="5">
        <f t="shared" si="255"/>
        <v>0.48749999999999999</v>
      </c>
      <c r="W3179" s="5">
        <f t="shared" si="251"/>
        <v>-0.48749999999999999</v>
      </c>
      <c r="X3179" s="8">
        <f t="shared" si="252"/>
        <v>-1</v>
      </c>
      <c r="Y3179" s="4">
        <v>0</v>
      </c>
      <c r="Z3179" s="9" t="str">
        <f t="shared" si="253"/>
        <v>NA</v>
      </c>
      <c r="AA3179" s="10">
        <f t="shared" si="254"/>
        <v>0</v>
      </c>
    </row>
    <row r="3180" spans="1:27" x14ac:dyDescent="0.55000000000000004">
      <c r="A3180" s="3" t="s">
        <v>27</v>
      </c>
      <c r="B3180" s="3" t="s">
        <v>28</v>
      </c>
      <c r="C3180" s="3" t="s">
        <v>5089</v>
      </c>
      <c r="D3180" s="3" t="s">
        <v>260</v>
      </c>
      <c r="E3180" s="4" t="s">
        <v>31</v>
      </c>
      <c r="F3180" s="3" t="s">
        <v>262</v>
      </c>
      <c r="G3180" s="3" t="s">
        <v>263</v>
      </c>
      <c r="H3180" s="3" t="s">
        <v>34</v>
      </c>
      <c r="I3180" s="3" t="s">
        <v>35</v>
      </c>
      <c r="J3180" s="3" t="s">
        <v>36</v>
      </c>
      <c r="K3180" s="3" t="s">
        <v>37</v>
      </c>
      <c r="L3180" s="5">
        <v>6.25</v>
      </c>
      <c r="M3180" s="4">
        <v>1</v>
      </c>
      <c r="N3180" s="5">
        <v>0.51249999999999996</v>
      </c>
      <c r="O3180" s="5">
        <v>0.51249999999999996</v>
      </c>
      <c r="P3180" s="4">
        <v>6</v>
      </c>
      <c r="Q3180" s="6">
        <v>16.6666666666667</v>
      </c>
      <c r="R3180" s="7">
        <v>1</v>
      </c>
      <c r="S3180" s="6">
        <v>0</v>
      </c>
      <c r="T3180" s="5">
        <v>0</v>
      </c>
      <c r="U3180" s="5">
        <v>0</v>
      </c>
      <c r="V3180" s="5">
        <f t="shared" si="255"/>
        <v>0.51249999999999996</v>
      </c>
      <c r="W3180" s="5">
        <f t="shared" si="251"/>
        <v>-0.51249999999999996</v>
      </c>
      <c r="X3180" s="8">
        <f t="shared" si="252"/>
        <v>-1</v>
      </c>
      <c r="Y3180" s="4">
        <v>0</v>
      </c>
      <c r="Z3180" s="9" t="str">
        <f t="shared" si="253"/>
        <v>NA</v>
      </c>
      <c r="AA3180" s="10">
        <f t="shared" si="254"/>
        <v>0</v>
      </c>
    </row>
    <row r="3181" spans="1:27" x14ac:dyDescent="0.55000000000000004">
      <c r="A3181" s="3" t="s">
        <v>27</v>
      </c>
      <c r="B3181" s="3" t="s">
        <v>28</v>
      </c>
      <c r="C3181" s="3" t="s">
        <v>5090</v>
      </c>
      <c r="D3181" s="3" t="s">
        <v>212</v>
      </c>
      <c r="E3181" s="4" t="s">
        <v>66</v>
      </c>
      <c r="F3181" s="3" t="s">
        <v>144</v>
      </c>
      <c r="G3181" s="3" t="s">
        <v>49</v>
      </c>
      <c r="H3181" s="3" t="s">
        <v>34</v>
      </c>
      <c r="I3181" s="3" t="s">
        <v>35</v>
      </c>
      <c r="J3181" s="3" t="s">
        <v>36</v>
      </c>
      <c r="K3181" s="3" t="s">
        <v>37</v>
      </c>
      <c r="L3181" s="5">
        <v>6.25</v>
      </c>
      <c r="M3181" s="4">
        <v>1</v>
      </c>
      <c r="N3181" s="5">
        <v>0.51249999999999996</v>
      </c>
      <c r="O3181" s="5">
        <v>0.51249999999999996</v>
      </c>
      <c r="P3181" s="4">
        <v>26</v>
      </c>
      <c r="Q3181" s="6">
        <v>3.8461538461538498</v>
      </c>
      <c r="R3181" s="7">
        <v>1</v>
      </c>
      <c r="S3181" s="6">
        <v>0</v>
      </c>
      <c r="T3181" s="5">
        <v>0</v>
      </c>
      <c r="U3181" s="5">
        <v>0</v>
      </c>
      <c r="V3181" s="5">
        <f t="shared" si="255"/>
        <v>0.51249999999999996</v>
      </c>
      <c r="W3181" s="5">
        <f t="shared" si="251"/>
        <v>-0.51249999999999996</v>
      </c>
      <c r="X3181" s="8">
        <f t="shared" si="252"/>
        <v>-1</v>
      </c>
      <c r="Y3181" s="4">
        <v>0</v>
      </c>
      <c r="Z3181" s="9" t="str">
        <f t="shared" si="253"/>
        <v>NA</v>
      </c>
      <c r="AA3181" s="10">
        <f t="shared" si="254"/>
        <v>0</v>
      </c>
    </row>
    <row r="3182" spans="1:27" x14ac:dyDescent="0.55000000000000004">
      <c r="A3182" s="3" t="s">
        <v>27</v>
      </c>
      <c r="B3182" s="3" t="s">
        <v>28</v>
      </c>
      <c r="C3182" s="3" t="s">
        <v>5091</v>
      </c>
      <c r="D3182" s="3" t="s">
        <v>5092</v>
      </c>
      <c r="E3182" s="4" t="s">
        <v>31</v>
      </c>
      <c r="F3182" s="3" t="s">
        <v>104</v>
      </c>
      <c r="G3182" s="3" t="s">
        <v>2750</v>
      </c>
      <c r="H3182" s="3" t="s">
        <v>34</v>
      </c>
      <c r="I3182" s="3" t="s">
        <v>35</v>
      </c>
      <c r="J3182" s="3" t="s">
        <v>36</v>
      </c>
      <c r="K3182" s="3" t="s">
        <v>42</v>
      </c>
      <c r="L3182" s="5">
        <v>6.25</v>
      </c>
      <c r="M3182" s="4">
        <v>1</v>
      </c>
      <c r="N3182" s="5">
        <v>0.52500000000000002</v>
      </c>
      <c r="O3182" s="5">
        <v>0.52500000000000002</v>
      </c>
      <c r="P3182" s="4">
        <v>1</v>
      </c>
      <c r="Q3182" s="6">
        <v>100</v>
      </c>
      <c r="R3182" s="7">
        <v>1</v>
      </c>
      <c r="S3182" s="6">
        <v>0</v>
      </c>
      <c r="T3182" s="5">
        <v>0</v>
      </c>
      <c r="U3182" s="5">
        <v>0</v>
      </c>
      <c r="V3182" s="5">
        <f t="shared" si="255"/>
        <v>0.52500000000000002</v>
      </c>
      <c r="W3182" s="5">
        <f t="shared" si="251"/>
        <v>-0.52500000000000002</v>
      </c>
      <c r="X3182" s="8">
        <f t="shared" si="252"/>
        <v>-1</v>
      </c>
      <c r="Y3182" s="4">
        <v>0</v>
      </c>
      <c r="Z3182" s="9" t="str">
        <f t="shared" si="253"/>
        <v>NA</v>
      </c>
      <c r="AA3182" s="10">
        <f t="shared" si="254"/>
        <v>0</v>
      </c>
    </row>
    <row r="3183" spans="1:27" x14ac:dyDescent="0.55000000000000004">
      <c r="A3183" s="3" t="s">
        <v>27</v>
      </c>
      <c r="B3183" s="3" t="s">
        <v>28</v>
      </c>
      <c r="C3183" s="3" t="s">
        <v>5093</v>
      </c>
      <c r="D3183" s="3" t="s">
        <v>5094</v>
      </c>
      <c r="E3183" s="4" t="s">
        <v>31</v>
      </c>
      <c r="F3183" s="3" t="s">
        <v>32</v>
      </c>
      <c r="G3183" s="3" t="s">
        <v>697</v>
      </c>
      <c r="H3183" s="3" t="s">
        <v>34</v>
      </c>
      <c r="I3183" s="3" t="s">
        <v>35</v>
      </c>
      <c r="J3183" s="3" t="s">
        <v>36</v>
      </c>
      <c r="K3183" s="3" t="s">
        <v>37</v>
      </c>
      <c r="L3183" s="5">
        <v>6.25</v>
      </c>
      <c r="M3183" s="4">
        <v>1</v>
      </c>
      <c r="N3183" s="5">
        <v>0.53749999999999998</v>
      </c>
      <c r="O3183" s="5">
        <v>0.53749999999999998</v>
      </c>
      <c r="P3183" s="4">
        <v>2</v>
      </c>
      <c r="Q3183" s="6">
        <v>50</v>
      </c>
      <c r="R3183" s="7">
        <v>1</v>
      </c>
      <c r="S3183" s="6">
        <v>0</v>
      </c>
      <c r="T3183" s="5">
        <v>0</v>
      </c>
      <c r="U3183" s="5">
        <v>0</v>
      </c>
      <c r="V3183" s="5">
        <f t="shared" si="255"/>
        <v>0.53749999999999998</v>
      </c>
      <c r="W3183" s="5">
        <f t="shared" si="251"/>
        <v>-0.53749999999999998</v>
      </c>
      <c r="X3183" s="8">
        <f t="shared" si="252"/>
        <v>-1</v>
      </c>
      <c r="Y3183" s="4">
        <v>0</v>
      </c>
      <c r="Z3183" s="9" t="str">
        <f t="shared" si="253"/>
        <v>NA</v>
      </c>
      <c r="AA3183" s="10">
        <f t="shared" si="254"/>
        <v>0</v>
      </c>
    </row>
    <row r="3184" spans="1:27" x14ac:dyDescent="0.55000000000000004">
      <c r="A3184" s="3" t="s">
        <v>27</v>
      </c>
      <c r="B3184" s="3" t="s">
        <v>28</v>
      </c>
      <c r="C3184" s="3" t="s">
        <v>5095</v>
      </c>
      <c r="D3184" s="3" t="s">
        <v>5096</v>
      </c>
      <c r="E3184" s="4" t="s">
        <v>31</v>
      </c>
      <c r="F3184" s="3" t="s">
        <v>40</v>
      </c>
      <c r="G3184" s="3" t="s">
        <v>5097</v>
      </c>
      <c r="H3184" s="3" t="s">
        <v>34</v>
      </c>
      <c r="I3184" s="3" t="s">
        <v>35</v>
      </c>
      <c r="J3184" s="3" t="s">
        <v>36</v>
      </c>
      <c r="K3184" s="3" t="s">
        <v>42</v>
      </c>
      <c r="L3184" s="5">
        <v>6.25</v>
      </c>
      <c r="M3184" s="4">
        <v>1</v>
      </c>
      <c r="N3184" s="5">
        <v>0.5625</v>
      </c>
      <c r="O3184" s="5">
        <v>0.5625</v>
      </c>
      <c r="P3184" s="4">
        <v>4</v>
      </c>
      <c r="Q3184" s="6">
        <v>25</v>
      </c>
      <c r="R3184" s="7">
        <v>1</v>
      </c>
      <c r="S3184" s="6">
        <v>0</v>
      </c>
      <c r="T3184" s="5">
        <v>0</v>
      </c>
      <c r="U3184" s="5">
        <v>0</v>
      </c>
      <c r="V3184" s="5">
        <f t="shared" si="255"/>
        <v>0.5625</v>
      </c>
      <c r="W3184" s="5">
        <f t="shared" si="251"/>
        <v>-0.5625</v>
      </c>
      <c r="X3184" s="8">
        <f t="shared" si="252"/>
        <v>-1</v>
      </c>
      <c r="Y3184" s="4">
        <v>0</v>
      </c>
      <c r="Z3184" s="9" t="str">
        <f t="shared" si="253"/>
        <v>NA</v>
      </c>
      <c r="AA3184" s="10">
        <f t="shared" si="254"/>
        <v>0</v>
      </c>
    </row>
    <row r="3185" spans="1:27" x14ac:dyDescent="0.55000000000000004">
      <c r="A3185" s="3" t="s">
        <v>27</v>
      </c>
      <c r="B3185" s="3" t="s">
        <v>28</v>
      </c>
      <c r="C3185" s="3" t="s">
        <v>5098</v>
      </c>
      <c r="D3185" s="3" t="s">
        <v>3859</v>
      </c>
      <c r="E3185" s="4" t="s">
        <v>31</v>
      </c>
      <c r="F3185" s="3" t="s">
        <v>32</v>
      </c>
      <c r="G3185" s="3" t="s">
        <v>5077</v>
      </c>
      <c r="H3185" s="3" t="s">
        <v>34</v>
      </c>
      <c r="I3185" s="3" t="s">
        <v>35</v>
      </c>
      <c r="J3185" s="3" t="s">
        <v>36</v>
      </c>
      <c r="K3185" s="3" t="s">
        <v>42</v>
      </c>
      <c r="L3185" s="5">
        <v>6.25</v>
      </c>
      <c r="M3185" s="4">
        <v>1</v>
      </c>
      <c r="N3185" s="5">
        <v>0.5625</v>
      </c>
      <c r="O3185" s="5">
        <v>0.5625</v>
      </c>
      <c r="P3185" s="4">
        <v>3</v>
      </c>
      <c r="Q3185" s="6">
        <v>33.3333333333333</v>
      </c>
      <c r="R3185" s="7">
        <v>1</v>
      </c>
      <c r="S3185" s="6">
        <v>0</v>
      </c>
      <c r="T3185" s="5">
        <v>0</v>
      </c>
      <c r="U3185" s="5">
        <v>0</v>
      </c>
      <c r="V3185" s="5">
        <f t="shared" si="255"/>
        <v>0.5625</v>
      </c>
      <c r="W3185" s="5">
        <f t="shared" si="251"/>
        <v>-0.5625</v>
      </c>
      <c r="X3185" s="8">
        <f t="shared" si="252"/>
        <v>-1</v>
      </c>
      <c r="Y3185" s="4">
        <v>0</v>
      </c>
      <c r="Z3185" s="9" t="str">
        <f t="shared" si="253"/>
        <v>NA</v>
      </c>
      <c r="AA3185" s="10">
        <f t="shared" si="254"/>
        <v>0</v>
      </c>
    </row>
    <row r="3186" spans="1:27" x14ac:dyDescent="0.55000000000000004">
      <c r="A3186" s="3" t="s">
        <v>27</v>
      </c>
      <c r="B3186" s="3" t="s">
        <v>28</v>
      </c>
      <c r="C3186" s="3" t="s">
        <v>5099</v>
      </c>
      <c r="D3186" s="3" t="s">
        <v>5100</v>
      </c>
      <c r="E3186" s="4" t="s">
        <v>31</v>
      </c>
      <c r="F3186" s="3" t="s">
        <v>417</v>
      </c>
      <c r="G3186" s="3" t="s">
        <v>5101</v>
      </c>
      <c r="H3186" s="3" t="s">
        <v>34</v>
      </c>
      <c r="I3186" s="3" t="s">
        <v>35</v>
      </c>
      <c r="J3186" s="3" t="s">
        <v>36</v>
      </c>
      <c r="K3186" s="3" t="s">
        <v>42</v>
      </c>
      <c r="L3186" s="5">
        <v>6.25</v>
      </c>
      <c r="M3186" s="4">
        <v>1</v>
      </c>
      <c r="N3186" s="5">
        <v>0.61250000000000004</v>
      </c>
      <c r="O3186" s="5">
        <v>0.61250000000000004</v>
      </c>
      <c r="P3186" s="4">
        <v>1</v>
      </c>
      <c r="Q3186" s="6">
        <v>100</v>
      </c>
      <c r="R3186" s="7">
        <v>1</v>
      </c>
      <c r="S3186" s="6">
        <v>0</v>
      </c>
      <c r="T3186" s="5">
        <v>0</v>
      </c>
      <c r="U3186" s="5">
        <v>0</v>
      </c>
      <c r="V3186" s="5">
        <f t="shared" si="255"/>
        <v>0.61250000000000004</v>
      </c>
      <c r="W3186" s="5">
        <f t="shared" si="251"/>
        <v>-0.61250000000000004</v>
      </c>
      <c r="X3186" s="8">
        <f t="shared" si="252"/>
        <v>-1</v>
      </c>
      <c r="Y3186" s="4">
        <v>0</v>
      </c>
      <c r="Z3186" s="9" t="str">
        <f t="shared" si="253"/>
        <v>NA</v>
      </c>
      <c r="AA3186" s="10">
        <f t="shared" si="254"/>
        <v>0</v>
      </c>
    </row>
    <row r="3187" spans="1:27" x14ac:dyDescent="0.55000000000000004">
      <c r="A3187" s="3" t="s">
        <v>27</v>
      </c>
      <c r="B3187" s="3" t="s">
        <v>28</v>
      </c>
      <c r="C3187" s="3" t="s">
        <v>5102</v>
      </c>
      <c r="D3187" s="3" t="s">
        <v>3208</v>
      </c>
      <c r="E3187" s="4" t="s">
        <v>31</v>
      </c>
      <c r="F3187" s="3" t="s">
        <v>417</v>
      </c>
      <c r="G3187" s="3" t="s">
        <v>5103</v>
      </c>
      <c r="H3187" s="3" t="s">
        <v>34</v>
      </c>
      <c r="I3187" s="3" t="s">
        <v>35</v>
      </c>
      <c r="J3187" s="3" t="s">
        <v>36</v>
      </c>
      <c r="K3187" s="3" t="s">
        <v>42</v>
      </c>
      <c r="L3187" s="5">
        <v>6.25</v>
      </c>
      <c r="M3187" s="4">
        <v>1</v>
      </c>
      <c r="N3187" s="5">
        <v>0.625</v>
      </c>
      <c r="O3187" s="5">
        <v>0.625</v>
      </c>
      <c r="P3187" s="4">
        <v>10</v>
      </c>
      <c r="Q3187" s="6">
        <v>10</v>
      </c>
      <c r="R3187" s="7">
        <v>1</v>
      </c>
      <c r="S3187" s="6">
        <v>0</v>
      </c>
      <c r="T3187" s="5">
        <v>0</v>
      </c>
      <c r="U3187" s="5">
        <v>0</v>
      </c>
      <c r="V3187" s="5">
        <f t="shared" si="255"/>
        <v>0.625</v>
      </c>
      <c r="W3187" s="5">
        <f t="shared" si="251"/>
        <v>-0.625</v>
      </c>
      <c r="X3187" s="8">
        <f t="shared" si="252"/>
        <v>-1</v>
      </c>
      <c r="Y3187" s="4">
        <v>0</v>
      </c>
      <c r="Z3187" s="9" t="str">
        <f t="shared" si="253"/>
        <v>NA</v>
      </c>
      <c r="AA3187" s="10">
        <f t="shared" si="254"/>
        <v>0</v>
      </c>
    </row>
    <row r="3188" spans="1:27" x14ac:dyDescent="0.55000000000000004">
      <c r="A3188" s="3" t="s">
        <v>27</v>
      </c>
      <c r="B3188" s="3" t="s">
        <v>28</v>
      </c>
      <c r="C3188" s="3" t="s">
        <v>5104</v>
      </c>
      <c r="D3188" s="3" t="s">
        <v>951</v>
      </c>
      <c r="E3188" s="4" t="s">
        <v>66</v>
      </c>
      <c r="F3188" s="3" t="s">
        <v>144</v>
      </c>
      <c r="G3188" s="3" t="s">
        <v>49</v>
      </c>
      <c r="H3188" s="3" t="s">
        <v>34</v>
      </c>
      <c r="I3188" s="3" t="s">
        <v>35</v>
      </c>
      <c r="J3188" s="3" t="s">
        <v>36</v>
      </c>
      <c r="K3188" s="3" t="s">
        <v>37</v>
      </c>
      <c r="L3188" s="5">
        <v>6.25</v>
      </c>
      <c r="M3188" s="4">
        <v>1</v>
      </c>
      <c r="N3188" s="5">
        <v>0.625</v>
      </c>
      <c r="O3188" s="5">
        <v>0.625</v>
      </c>
      <c r="P3188" s="4">
        <v>118</v>
      </c>
      <c r="Q3188" s="6">
        <v>0.84745762711864403</v>
      </c>
      <c r="R3188" s="7">
        <v>1.0245762711864399</v>
      </c>
      <c r="S3188" s="6">
        <v>0</v>
      </c>
      <c r="T3188" s="5">
        <v>0</v>
      </c>
      <c r="U3188" s="5">
        <v>0</v>
      </c>
      <c r="V3188" s="5">
        <f t="shared" si="255"/>
        <v>0.625</v>
      </c>
      <c r="W3188" s="5">
        <f t="shared" si="251"/>
        <v>-0.625</v>
      </c>
      <c r="X3188" s="8">
        <f t="shared" si="252"/>
        <v>-1</v>
      </c>
      <c r="Y3188" s="4">
        <v>0</v>
      </c>
      <c r="Z3188" s="9" t="str">
        <f t="shared" si="253"/>
        <v>NA</v>
      </c>
      <c r="AA3188" s="10">
        <f t="shared" si="254"/>
        <v>0</v>
      </c>
    </row>
    <row r="3189" spans="1:27" x14ac:dyDescent="0.55000000000000004">
      <c r="A3189" s="3" t="s">
        <v>27</v>
      </c>
      <c r="B3189" s="3" t="s">
        <v>28</v>
      </c>
      <c r="C3189" s="3" t="s">
        <v>5105</v>
      </c>
      <c r="D3189" s="3" t="s">
        <v>3181</v>
      </c>
      <c r="E3189" s="4" t="s">
        <v>31</v>
      </c>
      <c r="F3189" s="3" t="s">
        <v>133</v>
      </c>
      <c r="G3189" s="3" t="s">
        <v>2955</v>
      </c>
      <c r="H3189" s="3" t="s">
        <v>34</v>
      </c>
      <c r="I3189" s="3" t="s">
        <v>35</v>
      </c>
      <c r="J3189" s="3" t="s">
        <v>36</v>
      </c>
      <c r="K3189" s="3" t="s">
        <v>42</v>
      </c>
      <c r="L3189" s="5">
        <v>6.25</v>
      </c>
      <c r="M3189" s="4">
        <v>1</v>
      </c>
      <c r="N3189" s="5">
        <v>0.65</v>
      </c>
      <c r="O3189" s="5">
        <v>0.65</v>
      </c>
      <c r="P3189" s="4">
        <v>151</v>
      </c>
      <c r="Q3189" s="6">
        <v>0.66225165562913901</v>
      </c>
      <c r="R3189" s="7">
        <v>1.05933774834437</v>
      </c>
      <c r="S3189" s="6">
        <v>0</v>
      </c>
      <c r="T3189" s="5">
        <v>0</v>
      </c>
      <c r="U3189" s="5">
        <v>0</v>
      </c>
      <c r="V3189" s="5">
        <f t="shared" si="255"/>
        <v>0.65</v>
      </c>
      <c r="W3189" s="5">
        <f t="shared" si="251"/>
        <v>-0.65</v>
      </c>
      <c r="X3189" s="8">
        <f t="shared" si="252"/>
        <v>-1</v>
      </c>
      <c r="Y3189" s="4">
        <v>0</v>
      </c>
      <c r="Z3189" s="9" t="str">
        <f t="shared" si="253"/>
        <v>NA</v>
      </c>
      <c r="AA3189" s="10">
        <f t="shared" si="254"/>
        <v>0</v>
      </c>
    </row>
    <row r="3190" spans="1:27" x14ac:dyDescent="0.55000000000000004">
      <c r="A3190" s="3" t="s">
        <v>27</v>
      </c>
      <c r="B3190" s="3" t="s">
        <v>28</v>
      </c>
      <c r="C3190" s="3" t="s">
        <v>5106</v>
      </c>
      <c r="D3190" s="3" t="s">
        <v>1670</v>
      </c>
      <c r="E3190" s="4" t="s">
        <v>31</v>
      </c>
      <c r="F3190" s="3" t="s">
        <v>221</v>
      </c>
      <c r="G3190" s="3" t="s">
        <v>271</v>
      </c>
      <c r="H3190" s="3" t="s">
        <v>34</v>
      </c>
      <c r="I3190" s="3" t="s">
        <v>35</v>
      </c>
      <c r="J3190" s="3" t="s">
        <v>36</v>
      </c>
      <c r="K3190" s="3" t="s">
        <v>37</v>
      </c>
      <c r="L3190" s="5">
        <v>6.25</v>
      </c>
      <c r="M3190" s="4">
        <v>1</v>
      </c>
      <c r="N3190" s="5">
        <v>0.66249999999999998</v>
      </c>
      <c r="O3190" s="5">
        <v>0.66249999999999998</v>
      </c>
      <c r="P3190" s="4">
        <v>16</v>
      </c>
      <c r="Q3190" s="6">
        <v>6.25</v>
      </c>
      <c r="R3190" s="7">
        <v>1</v>
      </c>
      <c r="S3190" s="6">
        <v>0</v>
      </c>
      <c r="T3190" s="5">
        <v>0</v>
      </c>
      <c r="U3190" s="5">
        <v>0</v>
      </c>
      <c r="V3190" s="5">
        <f t="shared" si="255"/>
        <v>0.66249999999999998</v>
      </c>
      <c r="W3190" s="5">
        <f t="shared" si="251"/>
        <v>-0.66249999999999998</v>
      </c>
      <c r="X3190" s="8">
        <f t="shared" si="252"/>
        <v>-1</v>
      </c>
      <c r="Y3190" s="4">
        <v>0</v>
      </c>
      <c r="Z3190" s="9" t="str">
        <f t="shared" si="253"/>
        <v>NA</v>
      </c>
      <c r="AA3190" s="10">
        <f t="shared" si="254"/>
        <v>0</v>
      </c>
    </row>
    <row r="3191" spans="1:27" x14ac:dyDescent="0.55000000000000004">
      <c r="A3191" s="3" t="s">
        <v>27</v>
      </c>
      <c r="B3191" s="3" t="s">
        <v>28</v>
      </c>
      <c r="C3191" s="3" t="s">
        <v>5107</v>
      </c>
      <c r="D3191" s="3" t="s">
        <v>421</v>
      </c>
      <c r="E3191" s="4" t="s">
        <v>31</v>
      </c>
      <c r="F3191" s="3" t="s">
        <v>40</v>
      </c>
      <c r="G3191" s="3" t="s">
        <v>122</v>
      </c>
      <c r="H3191" s="3" t="s">
        <v>34</v>
      </c>
      <c r="I3191" s="3" t="s">
        <v>35</v>
      </c>
      <c r="J3191" s="3" t="s">
        <v>36</v>
      </c>
      <c r="K3191" s="3" t="s">
        <v>37</v>
      </c>
      <c r="L3191" s="5">
        <v>6.25</v>
      </c>
      <c r="M3191" s="4">
        <v>1</v>
      </c>
      <c r="N3191" s="5">
        <v>0.66249999999999998</v>
      </c>
      <c r="O3191" s="5">
        <v>0.66249999999999998</v>
      </c>
      <c r="P3191" s="4">
        <v>10</v>
      </c>
      <c r="Q3191" s="6">
        <v>10</v>
      </c>
      <c r="R3191" s="7">
        <v>1</v>
      </c>
      <c r="S3191" s="6">
        <v>0</v>
      </c>
      <c r="T3191" s="5">
        <v>0</v>
      </c>
      <c r="U3191" s="5">
        <v>0</v>
      </c>
      <c r="V3191" s="5">
        <f t="shared" si="255"/>
        <v>0.66249999999999998</v>
      </c>
      <c r="W3191" s="5">
        <f t="shared" si="251"/>
        <v>-0.66249999999999998</v>
      </c>
      <c r="X3191" s="8">
        <f t="shared" si="252"/>
        <v>-1</v>
      </c>
      <c r="Y3191" s="4">
        <v>0</v>
      </c>
      <c r="Z3191" s="9" t="str">
        <f t="shared" si="253"/>
        <v>NA</v>
      </c>
      <c r="AA3191" s="10">
        <f t="shared" si="254"/>
        <v>0</v>
      </c>
    </row>
    <row r="3192" spans="1:27" x14ac:dyDescent="0.55000000000000004">
      <c r="A3192" s="3" t="s">
        <v>27</v>
      </c>
      <c r="B3192" s="3" t="s">
        <v>28</v>
      </c>
      <c r="C3192" s="3" t="s">
        <v>5108</v>
      </c>
      <c r="D3192" s="3" t="s">
        <v>5109</v>
      </c>
      <c r="E3192" s="4" t="s">
        <v>31</v>
      </c>
      <c r="F3192" s="3" t="s">
        <v>194</v>
      </c>
      <c r="G3192" s="3" t="s">
        <v>3610</v>
      </c>
      <c r="H3192" s="3" t="s">
        <v>34</v>
      </c>
      <c r="I3192" s="3" t="s">
        <v>35</v>
      </c>
      <c r="J3192" s="3" t="s">
        <v>36</v>
      </c>
      <c r="K3192" s="3" t="s">
        <v>42</v>
      </c>
      <c r="L3192" s="5">
        <v>6.25</v>
      </c>
      <c r="M3192" s="4">
        <v>1</v>
      </c>
      <c r="N3192" s="5">
        <v>0.67500000000000004</v>
      </c>
      <c r="O3192" s="5">
        <v>0.67500000000000004</v>
      </c>
      <c r="P3192" s="4">
        <v>2</v>
      </c>
      <c r="Q3192" s="6">
        <v>50</v>
      </c>
      <c r="R3192" s="7">
        <v>1</v>
      </c>
      <c r="S3192" s="6">
        <v>0</v>
      </c>
      <c r="T3192" s="5">
        <v>0</v>
      </c>
      <c r="U3192" s="5">
        <v>0</v>
      </c>
      <c r="V3192" s="5">
        <f t="shared" si="255"/>
        <v>0.67500000000000004</v>
      </c>
      <c r="W3192" s="5">
        <f t="shared" si="251"/>
        <v>-0.67500000000000004</v>
      </c>
      <c r="X3192" s="8">
        <f t="shared" si="252"/>
        <v>-1</v>
      </c>
      <c r="Y3192" s="4">
        <v>0</v>
      </c>
      <c r="Z3192" s="9" t="str">
        <f t="shared" si="253"/>
        <v>NA</v>
      </c>
      <c r="AA3192" s="10">
        <f t="shared" si="254"/>
        <v>0</v>
      </c>
    </row>
    <row r="3193" spans="1:27" x14ac:dyDescent="0.55000000000000004">
      <c r="A3193" s="3" t="s">
        <v>27</v>
      </c>
      <c r="B3193" s="3" t="s">
        <v>28</v>
      </c>
      <c r="C3193" s="3" t="s">
        <v>5110</v>
      </c>
      <c r="D3193" s="3" t="s">
        <v>5111</v>
      </c>
      <c r="E3193" s="4" t="s">
        <v>31</v>
      </c>
      <c r="F3193" s="3" t="s">
        <v>75</v>
      </c>
      <c r="G3193" s="3" t="s">
        <v>5112</v>
      </c>
      <c r="H3193" s="3" t="s">
        <v>34</v>
      </c>
      <c r="I3193" s="3" t="s">
        <v>35</v>
      </c>
      <c r="J3193" s="3" t="s">
        <v>36</v>
      </c>
      <c r="K3193" s="3" t="s">
        <v>42</v>
      </c>
      <c r="L3193" s="5">
        <v>6.25</v>
      </c>
      <c r="M3193" s="4">
        <v>1</v>
      </c>
      <c r="N3193" s="5">
        <v>0.67500000000000004</v>
      </c>
      <c r="O3193" s="5">
        <v>0.67500000000000004</v>
      </c>
      <c r="P3193" s="4">
        <v>57</v>
      </c>
      <c r="Q3193" s="6">
        <v>1.7543859649122799</v>
      </c>
      <c r="R3193" s="7">
        <v>1</v>
      </c>
      <c r="S3193" s="6">
        <v>0</v>
      </c>
      <c r="T3193" s="5">
        <v>0</v>
      </c>
      <c r="U3193" s="5">
        <v>0</v>
      </c>
      <c r="V3193" s="5">
        <f t="shared" si="255"/>
        <v>0.67500000000000004</v>
      </c>
      <c r="W3193" s="5">
        <f t="shared" si="251"/>
        <v>-0.67500000000000004</v>
      </c>
      <c r="X3193" s="8">
        <f t="shared" si="252"/>
        <v>-1</v>
      </c>
      <c r="Y3193" s="4">
        <v>0</v>
      </c>
      <c r="Z3193" s="9" t="str">
        <f t="shared" si="253"/>
        <v>NA</v>
      </c>
      <c r="AA3193" s="10">
        <f t="shared" si="254"/>
        <v>0</v>
      </c>
    </row>
    <row r="3194" spans="1:27" x14ac:dyDescent="0.55000000000000004">
      <c r="A3194" s="3" t="s">
        <v>27</v>
      </c>
      <c r="B3194" s="3" t="s">
        <v>28</v>
      </c>
      <c r="C3194" s="3" t="s">
        <v>5113</v>
      </c>
      <c r="D3194" s="3" t="s">
        <v>39</v>
      </c>
      <c r="E3194" s="4" t="s">
        <v>31</v>
      </c>
      <c r="F3194" s="3" t="s">
        <v>137</v>
      </c>
      <c r="G3194" s="3" t="s">
        <v>5114</v>
      </c>
      <c r="H3194" s="3" t="s">
        <v>34</v>
      </c>
      <c r="I3194" s="3" t="s">
        <v>35</v>
      </c>
      <c r="J3194" s="3" t="s">
        <v>36</v>
      </c>
      <c r="K3194" s="3" t="s">
        <v>42</v>
      </c>
      <c r="L3194" s="5">
        <v>6.25</v>
      </c>
      <c r="M3194" s="4">
        <v>1</v>
      </c>
      <c r="N3194" s="5">
        <v>0.6875</v>
      </c>
      <c r="O3194" s="5">
        <v>0.6875</v>
      </c>
      <c r="P3194" s="4">
        <v>5</v>
      </c>
      <c r="Q3194" s="6">
        <v>20</v>
      </c>
      <c r="R3194" s="7">
        <v>2.8</v>
      </c>
      <c r="S3194" s="6">
        <v>0</v>
      </c>
      <c r="T3194" s="5">
        <v>0</v>
      </c>
      <c r="U3194" s="5">
        <v>0</v>
      </c>
      <c r="V3194" s="5">
        <f t="shared" si="255"/>
        <v>0.6875</v>
      </c>
      <c r="W3194" s="5">
        <f t="shared" si="251"/>
        <v>-0.6875</v>
      </c>
      <c r="X3194" s="8">
        <f t="shared" si="252"/>
        <v>-1</v>
      </c>
      <c r="Y3194" s="4">
        <v>0</v>
      </c>
      <c r="Z3194" s="9" t="str">
        <f t="shared" si="253"/>
        <v>NA</v>
      </c>
      <c r="AA3194" s="10">
        <f t="shared" si="254"/>
        <v>0</v>
      </c>
    </row>
    <row r="3195" spans="1:27" x14ac:dyDescent="0.55000000000000004">
      <c r="A3195" s="3" t="s">
        <v>27</v>
      </c>
      <c r="B3195" s="3" t="s">
        <v>28</v>
      </c>
      <c r="C3195" s="3" t="s">
        <v>5115</v>
      </c>
      <c r="D3195" s="3" t="s">
        <v>5116</v>
      </c>
      <c r="E3195" s="4" t="s">
        <v>31</v>
      </c>
      <c r="F3195" s="3" t="s">
        <v>32</v>
      </c>
      <c r="G3195" s="3" t="s">
        <v>697</v>
      </c>
      <c r="H3195" s="3" t="s">
        <v>34</v>
      </c>
      <c r="I3195" s="3" t="s">
        <v>35</v>
      </c>
      <c r="J3195" s="3" t="s">
        <v>36</v>
      </c>
      <c r="K3195" s="3" t="s">
        <v>37</v>
      </c>
      <c r="L3195" s="5">
        <v>6.25</v>
      </c>
      <c r="M3195" s="4">
        <v>1</v>
      </c>
      <c r="N3195" s="5">
        <v>0.6875</v>
      </c>
      <c r="O3195" s="5">
        <v>0.6875</v>
      </c>
      <c r="P3195" s="4">
        <v>2</v>
      </c>
      <c r="Q3195" s="6">
        <v>50</v>
      </c>
      <c r="R3195" s="7">
        <v>1</v>
      </c>
      <c r="S3195" s="6">
        <v>0</v>
      </c>
      <c r="T3195" s="5">
        <v>0</v>
      </c>
      <c r="U3195" s="5">
        <v>0</v>
      </c>
      <c r="V3195" s="5">
        <f t="shared" si="255"/>
        <v>0.6875</v>
      </c>
      <c r="W3195" s="5">
        <f t="shared" si="251"/>
        <v>-0.6875</v>
      </c>
      <c r="X3195" s="8">
        <f t="shared" si="252"/>
        <v>-1</v>
      </c>
      <c r="Y3195" s="4">
        <v>0</v>
      </c>
      <c r="Z3195" s="9" t="str">
        <f t="shared" si="253"/>
        <v>NA</v>
      </c>
      <c r="AA3195" s="10">
        <f t="shared" si="254"/>
        <v>0</v>
      </c>
    </row>
    <row r="3196" spans="1:27" x14ac:dyDescent="0.55000000000000004">
      <c r="A3196" s="3" t="s">
        <v>27</v>
      </c>
      <c r="B3196" s="3" t="s">
        <v>28</v>
      </c>
      <c r="C3196" s="3" t="s">
        <v>5117</v>
      </c>
      <c r="D3196" s="3" t="s">
        <v>290</v>
      </c>
      <c r="E3196" s="4" t="s">
        <v>31</v>
      </c>
      <c r="F3196" s="3" t="s">
        <v>75</v>
      </c>
      <c r="G3196" s="3" t="s">
        <v>5118</v>
      </c>
      <c r="H3196" s="3" t="s">
        <v>34</v>
      </c>
      <c r="I3196" s="3" t="s">
        <v>35</v>
      </c>
      <c r="J3196" s="3" t="s">
        <v>36</v>
      </c>
      <c r="K3196" s="3" t="s">
        <v>37</v>
      </c>
      <c r="L3196" s="5">
        <v>6.25</v>
      </c>
      <c r="M3196" s="4">
        <v>1</v>
      </c>
      <c r="N3196" s="5">
        <v>0.7</v>
      </c>
      <c r="O3196" s="5">
        <v>0.7</v>
      </c>
      <c r="P3196" s="4">
        <v>14</v>
      </c>
      <c r="Q3196" s="6">
        <v>7.1428571428571397</v>
      </c>
      <c r="R3196" s="7">
        <v>3.64</v>
      </c>
      <c r="S3196" s="6">
        <v>0</v>
      </c>
      <c r="T3196" s="5">
        <v>0</v>
      </c>
      <c r="U3196" s="5">
        <v>0</v>
      </c>
      <c r="V3196" s="5">
        <f t="shared" si="255"/>
        <v>0.7</v>
      </c>
      <c r="W3196" s="5">
        <f t="shared" si="251"/>
        <v>-0.7</v>
      </c>
      <c r="X3196" s="8">
        <f t="shared" si="252"/>
        <v>-1</v>
      </c>
      <c r="Y3196" s="4">
        <v>0</v>
      </c>
      <c r="Z3196" s="9" t="str">
        <f t="shared" si="253"/>
        <v>NA</v>
      </c>
      <c r="AA3196" s="10">
        <f t="shared" si="254"/>
        <v>0</v>
      </c>
    </row>
    <row r="3197" spans="1:27" x14ac:dyDescent="0.55000000000000004">
      <c r="A3197" s="3" t="s">
        <v>27</v>
      </c>
      <c r="B3197" s="3" t="s">
        <v>28</v>
      </c>
      <c r="C3197" s="3" t="s">
        <v>5119</v>
      </c>
      <c r="D3197" s="3" t="s">
        <v>2559</v>
      </c>
      <c r="E3197" s="4" t="s">
        <v>66</v>
      </c>
      <c r="F3197" s="3" t="s">
        <v>325</v>
      </c>
      <c r="G3197" s="3" t="s">
        <v>165</v>
      </c>
      <c r="H3197" s="3" t="s">
        <v>34</v>
      </c>
      <c r="I3197" s="3" t="s">
        <v>35</v>
      </c>
      <c r="J3197" s="3" t="s">
        <v>36</v>
      </c>
      <c r="K3197" s="3" t="s">
        <v>37</v>
      </c>
      <c r="L3197" s="5">
        <v>6.25</v>
      </c>
      <c r="M3197" s="4">
        <v>1</v>
      </c>
      <c r="N3197" s="5">
        <v>0.71250000000000002</v>
      </c>
      <c r="O3197" s="5">
        <v>0.71250000000000002</v>
      </c>
      <c r="P3197" s="4">
        <v>156</v>
      </c>
      <c r="Q3197" s="6">
        <v>0.64102564102564097</v>
      </c>
      <c r="R3197" s="7">
        <v>1.0584615384615399</v>
      </c>
      <c r="S3197" s="6">
        <v>0</v>
      </c>
      <c r="T3197" s="5">
        <v>0</v>
      </c>
      <c r="U3197" s="5">
        <v>0</v>
      </c>
      <c r="V3197" s="5">
        <f t="shared" si="255"/>
        <v>0.71250000000000002</v>
      </c>
      <c r="W3197" s="5">
        <f t="shared" si="251"/>
        <v>-0.71250000000000002</v>
      </c>
      <c r="X3197" s="8">
        <f t="shared" si="252"/>
        <v>-1</v>
      </c>
      <c r="Y3197" s="4">
        <v>0</v>
      </c>
      <c r="Z3197" s="9" t="str">
        <f t="shared" si="253"/>
        <v>NA</v>
      </c>
      <c r="AA3197" s="10">
        <f t="shared" si="254"/>
        <v>0</v>
      </c>
    </row>
    <row r="3198" spans="1:27" x14ac:dyDescent="0.55000000000000004">
      <c r="A3198" s="3" t="s">
        <v>27</v>
      </c>
      <c r="B3198" s="3" t="s">
        <v>28</v>
      </c>
      <c r="C3198" s="3" t="s">
        <v>5120</v>
      </c>
      <c r="D3198" s="3" t="s">
        <v>3907</v>
      </c>
      <c r="E3198" s="4" t="s">
        <v>31</v>
      </c>
      <c r="F3198" s="3" t="s">
        <v>221</v>
      </c>
      <c r="G3198" s="3" t="s">
        <v>5121</v>
      </c>
      <c r="H3198" s="3" t="s">
        <v>34</v>
      </c>
      <c r="I3198" s="3" t="s">
        <v>35</v>
      </c>
      <c r="J3198" s="3" t="s">
        <v>36</v>
      </c>
      <c r="K3198" s="3" t="s">
        <v>37</v>
      </c>
      <c r="L3198" s="5">
        <v>6.25</v>
      </c>
      <c r="M3198" s="4">
        <v>1</v>
      </c>
      <c r="N3198" s="5">
        <v>0.72499999999999998</v>
      </c>
      <c r="O3198" s="5">
        <v>0.72499999999999998</v>
      </c>
      <c r="P3198" s="4">
        <v>4</v>
      </c>
      <c r="Q3198" s="6">
        <v>25</v>
      </c>
      <c r="R3198" s="7">
        <v>2</v>
      </c>
      <c r="S3198" s="6">
        <v>0</v>
      </c>
      <c r="T3198" s="5">
        <v>0</v>
      </c>
      <c r="U3198" s="5">
        <v>0</v>
      </c>
      <c r="V3198" s="5">
        <f t="shared" si="255"/>
        <v>0.72499999999999998</v>
      </c>
      <c r="W3198" s="5">
        <f t="shared" si="251"/>
        <v>-0.72499999999999998</v>
      </c>
      <c r="X3198" s="8">
        <f t="shared" si="252"/>
        <v>-1</v>
      </c>
      <c r="Y3198" s="4">
        <v>0</v>
      </c>
      <c r="Z3198" s="9" t="str">
        <f t="shared" si="253"/>
        <v>NA</v>
      </c>
      <c r="AA3198" s="10">
        <f t="shared" si="254"/>
        <v>0</v>
      </c>
    </row>
    <row r="3199" spans="1:27" x14ac:dyDescent="0.55000000000000004">
      <c r="A3199" s="3" t="s">
        <v>27</v>
      </c>
      <c r="B3199" s="3" t="s">
        <v>28</v>
      </c>
      <c r="C3199" s="3" t="s">
        <v>5122</v>
      </c>
      <c r="D3199" s="3" t="s">
        <v>5123</v>
      </c>
      <c r="E3199" s="4" t="s">
        <v>31</v>
      </c>
      <c r="F3199" s="3" t="s">
        <v>113</v>
      </c>
      <c r="G3199" s="3" t="s">
        <v>5124</v>
      </c>
      <c r="H3199" s="3" t="s">
        <v>34</v>
      </c>
      <c r="I3199" s="3" t="s">
        <v>35</v>
      </c>
      <c r="J3199" s="3" t="s">
        <v>36</v>
      </c>
      <c r="K3199" s="3" t="s">
        <v>42</v>
      </c>
      <c r="L3199" s="5">
        <v>6.25</v>
      </c>
      <c r="M3199" s="4">
        <v>1</v>
      </c>
      <c r="N3199" s="5">
        <v>0.72499999999999998</v>
      </c>
      <c r="O3199" s="5">
        <v>0.72499999999999998</v>
      </c>
      <c r="P3199" s="4">
        <v>1</v>
      </c>
      <c r="Q3199" s="6">
        <v>100</v>
      </c>
      <c r="R3199" s="7">
        <v>1</v>
      </c>
      <c r="S3199" s="6">
        <v>0</v>
      </c>
      <c r="T3199" s="5">
        <v>0</v>
      </c>
      <c r="U3199" s="5">
        <v>0</v>
      </c>
      <c r="V3199" s="5">
        <f t="shared" si="255"/>
        <v>0.72499999999999998</v>
      </c>
      <c r="W3199" s="5">
        <f t="shared" si="251"/>
        <v>-0.72499999999999998</v>
      </c>
      <c r="X3199" s="8">
        <f t="shared" si="252"/>
        <v>-1</v>
      </c>
      <c r="Y3199" s="4">
        <v>0</v>
      </c>
      <c r="Z3199" s="9" t="str">
        <f t="shared" si="253"/>
        <v>NA</v>
      </c>
      <c r="AA3199" s="10">
        <f t="shared" si="254"/>
        <v>0</v>
      </c>
    </row>
    <row r="3200" spans="1:27" x14ac:dyDescent="0.55000000000000004">
      <c r="A3200" s="3" t="s">
        <v>27</v>
      </c>
      <c r="B3200" s="3" t="s">
        <v>28</v>
      </c>
      <c r="C3200" s="3" t="s">
        <v>5125</v>
      </c>
      <c r="D3200" s="3" t="s">
        <v>220</v>
      </c>
      <c r="E3200" s="4" t="s">
        <v>31</v>
      </c>
      <c r="F3200" s="3" t="s">
        <v>221</v>
      </c>
      <c r="G3200" s="3" t="s">
        <v>222</v>
      </c>
      <c r="H3200" s="3" t="s">
        <v>34</v>
      </c>
      <c r="I3200" s="3" t="s">
        <v>35</v>
      </c>
      <c r="J3200" s="3" t="s">
        <v>36</v>
      </c>
      <c r="K3200" s="3" t="s">
        <v>37</v>
      </c>
      <c r="L3200" s="5">
        <v>6.25</v>
      </c>
      <c r="M3200" s="4">
        <v>1</v>
      </c>
      <c r="N3200" s="5">
        <v>0.76249999999999996</v>
      </c>
      <c r="O3200" s="5">
        <v>0.76249999999999996</v>
      </c>
      <c r="P3200" s="4">
        <v>1</v>
      </c>
      <c r="Q3200" s="6">
        <v>100</v>
      </c>
      <c r="R3200" s="7">
        <v>1</v>
      </c>
      <c r="S3200" s="6">
        <v>0</v>
      </c>
      <c r="T3200" s="5">
        <v>0</v>
      </c>
      <c r="U3200" s="5">
        <v>0</v>
      </c>
      <c r="V3200" s="5">
        <f t="shared" si="255"/>
        <v>0.76249999999999996</v>
      </c>
      <c r="W3200" s="5">
        <f t="shared" si="251"/>
        <v>-0.76249999999999996</v>
      </c>
      <c r="X3200" s="8">
        <f t="shared" si="252"/>
        <v>-1</v>
      </c>
      <c r="Y3200" s="4">
        <v>0</v>
      </c>
      <c r="Z3200" s="9" t="str">
        <f t="shared" si="253"/>
        <v>NA</v>
      </c>
      <c r="AA3200" s="10">
        <f t="shared" si="254"/>
        <v>0</v>
      </c>
    </row>
    <row r="3201" spans="1:27" x14ac:dyDescent="0.55000000000000004">
      <c r="A3201" s="3" t="s">
        <v>27</v>
      </c>
      <c r="B3201" s="3" t="s">
        <v>28</v>
      </c>
      <c r="C3201" s="3" t="s">
        <v>5126</v>
      </c>
      <c r="D3201" s="3" t="s">
        <v>5127</v>
      </c>
      <c r="E3201" s="4" t="s">
        <v>31</v>
      </c>
      <c r="F3201" s="3" t="s">
        <v>104</v>
      </c>
      <c r="G3201" s="3" t="s">
        <v>616</v>
      </c>
      <c r="H3201" s="3" t="s">
        <v>34</v>
      </c>
      <c r="I3201" s="3" t="s">
        <v>35</v>
      </c>
      <c r="J3201" s="3" t="s">
        <v>36</v>
      </c>
      <c r="K3201" s="3" t="s">
        <v>42</v>
      </c>
      <c r="L3201" s="5">
        <v>6.25</v>
      </c>
      <c r="M3201" s="4">
        <v>1</v>
      </c>
      <c r="N3201" s="5">
        <v>0.76249999999999996</v>
      </c>
      <c r="O3201" s="5">
        <v>0.76249999999999996</v>
      </c>
      <c r="P3201" s="4">
        <v>2</v>
      </c>
      <c r="Q3201" s="6">
        <v>50</v>
      </c>
      <c r="R3201" s="7">
        <v>1</v>
      </c>
      <c r="S3201" s="6">
        <v>0</v>
      </c>
      <c r="T3201" s="5">
        <v>0</v>
      </c>
      <c r="U3201" s="5">
        <v>0</v>
      </c>
      <c r="V3201" s="5">
        <f t="shared" si="255"/>
        <v>0.76249999999999996</v>
      </c>
      <c r="W3201" s="5">
        <f t="shared" si="251"/>
        <v>-0.76249999999999996</v>
      </c>
      <c r="X3201" s="8">
        <f t="shared" si="252"/>
        <v>-1</v>
      </c>
      <c r="Y3201" s="4">
        <v>0</v>
      </c>
      <c r="Z3201" s="9" t="str">
        <f t="shared" si="253"/>
        <v>NA</v>
      </c>
      <c r="AA3201" s="10">
        <f t="shared" si="254"/>
        <v>0</v>
      </c>
    </row>
    <row r="3202" spans="1:27" x14ac:dyDescent="0.55000000000000004">
      <c r="A3202" s="3" t="s">
        <v>27</v>
      </c>
      <c r="B3202" s="3" t="s">
        <v>28</v>
      </c>
      <c r="C3202" s="3" t="s">
        <v>5128</v>
      </c>
      <c r="D3202" s="3" t="s">
        <v>3460</v>
      </c>
      <c r="E3202" s="4" t="s">
        <v>31</v>
      </c>
      <c r="F3202" s="3" t="s">
        <v>32</v>
      </c>
      <c r="G3202" s="3" t="s">
        <v>467</v>
      </c>
      <c r="H3202" s="3" t="s">
        <v>34</v>
      </c>
      <c r="I3202" s="3" t="s">
        <v>35</v>
      </c>
      <c r="J3202" s="3" t="s">
        <v>36</v>
      </c>
      <c r="K3202" s="3" t="s">
        <v>37</v>
      </c>
      <c r="L3202" s="5">
        <v>6.25</v>
      </c>
      <c r="M3202" s="4">
        <v>1</v>
      </c>
      <c r="N3202" s="5">
        <v>0.76249999999999996</v>
      </c>
      <c r="O3202" s="5">
        <v>0.76249999999999996</v>
      </c>
      <c r="P3202" s="4">
        <v>10</v>
      </c>
      <c r="Q3202" s="6">
        <v>10</v>
      </c>
      <c r="R3202" s="7">
        <v>1</v>
      </c>
      <c r="S3202" s="6">
        <v>0</v>
      </c>
      <c r="T3202" s="5">
        <v>0</v>
      </c>
      <c r="U3202" s="5">
        <v>0</v>
      </c>
      <c r="V3202" s="5">
        <f t="shared" si="255"/>
        <v>0.76249999999999996</v>
      </c>
      <c r="W3202" s="5">
        <f t="shared" ref="W3202:W3265" si="256">U3202-V3202</f>
        <v>-0.76249999999999996</v>
      </c>
      <c r="X3202" s="8">
        <f t="shared" ref="X3202:X3265" si="257">IF(V3202=0,0,(U3202-V3202)/V3202)</f>
        <v>-1</v>
      </c>
      <c r="Y3202" s="4">
        <v>0</v>
      </c>
      <c r="Z3202" s="9" t="str">
        <f t="shared" ref="Z3202:Z3265" si="258">IF(Y3202=0,"NA",U3202/Y3202)</f>
        <v>NA</v>
      </c>
      <c r="AA3202" s="10">
        <f t="shared" ref="AA3202:AA3265" si="259">(Q3202/100*S3202/100)</f>
        <v>0</v>
      </c>
    </row>
    <row r="3203" spans="1:27" x14ac:dyDescent="0.55000000000000004">
      <c r="A3203" s="3" t="s">
        <v>27</v>
      </c>
      <c r="B3203" s="3" t="s">
        <v>28</v>
      </c>
      <c r="C3203" s="3" t="s">
        <v>5129</v>
      </c>
      <c r="D3203" s="3" t="s">
        <v>220</v>
      </c>
      <c r="E3203" s="4" t="s">
        <v>31</v>
      </c>
      <c r="F3203" s="3" t="s">
        <v>137</v>
      </c>
      <c r="G3203" s="3" t="s">
        <v>138</v>
      </c>
      <c r="H3203" s="3" t="s">
        <v>34</v>
      </c>
      <c r="I3203" s="3" t="s">
        <v>35</v>
      </c>
      <c r="J3203" s="3" t="s">
        <v>36</v>
      </c>
      <c r="K3203" s="3" t="s">
        <v>37</v>
      </c>
      <c r="L3203" s="5">
        <v>6.25</v>
      </c>
      <c r="M3203" s="4">
        <v>1</v>
      </c>
      <c r="N3203" s="5">
        <v>0.77500000000000002</v>
      </c>
      <c r="O3203" s="5">
        <v>0.77500000000000002</v>
      </c>
      <c r="P3203" s="4">
        <v>5</v>
      </c>
      <c r="Q3203" s="6">
        <v>20</v>
      </c>
      <c r="R3203" s="7">
        <v>1.2</v>
      </c>
      <c r="S3203" s="6">
        <v>0</v>
      </c>
      <c r="T3203" s="5">
        <v>0</v>
      </c>
      <c r="U3203" s="5">
        <v>0</v>
      </c>
      <c r="V3203" s="5">
        <f t="shared" ref="V3203:V3266" si="260">N3203</f>
        <v>0.77500000000000002</v>
      </c>
      <c r="W3203" s="5">
        <f t="shared" si="256"/>
        <v>-0.77500000000000002</v>
      </c>
      <c r="X3203" s="8">
        <f t="shared" si="257"/>
        <v>-1</v>
      </c>
      <c r="Y3203" s="4">
        <v>0</v>
      </c>
      <c r="Z3203" s="9" t="str">
        <f t="shared" si="258"/>
        <v>NA</v>
      </c>
      <c r="AA3203" s="10">
        <f t="shared" si="259"/>
        <v>0</v>
      </c>
    </row>
    <row r="3204" spans="1:27" x14ac:dyDescent="0.55000000000000004">
      <c r="A3204" s="3" t="s">
        <v>27</v>
      </c>
      <c r="B3204" s="3" t="s">
        <v>28</v>
      </c>
      <c r="C3204" s="3" t="s">
        <v>5130</v>
      </c>
      <c r="D3204" s="3" t="s">
        <v>5131</v>
      </c>
      <c r="E3204" s="4" t="s">
        <v>31</v>
      </c>
      <c r="F3204" s="3" t="s">
        <v>133</v>
      </c>
      <c r="G3204" s="3" t="s">
        <v>5132</v>
      </c>
      <c r="H3204" s="3" t="s">
        <v>34</v>
      </c>
      <c r="I3204" s="3" t="s">
        <v>35</v>
      </c>
      <c r="J3204" s="3" t="s">
        <v>36</v>
      </c>
      <c r="K3204" s="3" t="s">
        <v>42</v>
      </c>
      <c r="L3204" s="5">
        <v>6.25</v>
      </c>
      <c r="M3204" s="4">
        <v>1</v>
      </c>
      <c r="N3204" s="5">
        <v>0.78749999999999998</v>
      </c>
      <c r="O3204" s="5">
        <v>0.78749999999999998</v>
      </c>
      <c r="P3204" s="4">
        <v>1</v>
      </c>
      <c r="Q3204" s="6">
        <v>100</v>
      </c>
      <c r="R3204" s="7">
        <v>1</v>
      </c>
      <c r="S3204" s="6">
        <v>0</v>
      </c>
      <c r="T3204" s="5">
        <v>0</v>
      </c>
      <c r="U3204" s="5">
        <v>0</v>
      </c>
      <c r="V3204" s="5">
        <f t="shared" si="260"/>
        <v>0.78749999999999998</v>
      </c>
      <c r="W3204" s="5">
        <f t="shared" si="256"/>
        <v>-0.78749999999999998</v>
      </c>
      <c r="X3204" s="8">
        <f t="shared" si="257"/>
        <v>-1</v>
      </c>
      <c r="Y3204" s="4">
        <v>0</v>
      </c>
      <c r="Z3204" s="9" t="str">
        <f t="shared" si="258"/>
        <v>NA</v>
      </c>
      <c r="AA3204" s="10">
        <f t="shared" si="259"/>
        <v>0</v>
      </c>
    </row>
    <row r="3205" spans="1:27" x14ac:dyDescent="0.55000000000000004">
      <c r="A3205" s="3" t="s">
        <v>27</v>
      </c>
      <c r="B3205" s="3" t="s">
        <v>28</v>
      </c>
      <c r="C3205" s="3" t="s">
        <v>5133</v>
      </c>
      <c r="D3205" s="3" t="s">
        <v>1344</v>
      </c>
      <c r="E3205" s="4" t="s">
        <v>31</v>
      </c>
      <c r="F3205" s="3" t="s">
        <v>417</v>
      </c>
      <c r="G3205" s="3" t="s">
        <v>418</v>
      </c>
      <c r="H3205" s="3" t="s">
        <v>34</v>
      </c>
      <c r="I3205" s="3" t="s">
        <v>35</v>
      </c>
      <c r="J3205" s="3" t="s">
        <v>36</v>
      </c>
      <c r="K3205" s="3" t="s">
        <v>42</v>
      </c>
      <c r="L3205" s="5">
        <v>6.25</v>
      </c>
      <c r="M3205" s="4">
        <v>1</v>
      </c>
      <c r="N3205" s="5">
        <v>0.8</v>
      </c>
      <c r="O3205" s="5">
        <v>0.8</v>
      </c>
      <c r="P3205" s="4">
        <v>1</v>
      </c>
      <c r="Q3205" s="6">
        <v>100</v>
      </c>
      <c r="R3205" s="7">
        <v>1</v>
      </c>
      <c r="S3205" s="6">
        <v>0</v>
      </c>
      <c r="T3205" s="5">
        <v>0</v>
      </c>
      <c r="U3205" s="5">
        <v>0</v>
      </c>
      <c r="V3205" s="5">
        <f t="shared" si="260"/>
        <v>0.8</v>
      </c>
      <c r="W3205" s="5">
        <f t="shared" si="256"/>
        <v>-0.8</v>
      </c>
      <c r="X3205" s="8">
        <f t="shared" si="257"/>
        <v>-1</v>
      </c>
      <c r="Y3205" s="4">
        <v>0</v>
      </c>
      <c r="Z3205" s="9" t="str">
        <f t="shared" si="258"/>
        <v>NA</v>
      </c>
      <c r="AA3205" s="10">
        <f t="shared" si="259"/>
        <v>0</v>
      </c>
    </row>
    <row r="3206" spans="1:27" x14ac:dyDescent="0.55000000000000004">
      <c r="A3206" s="3" t="s">
        <v>27</v>
      </c>
      <c r="B3206" s="3" t="s">
        <v>28</v>
      </c>
      <c r="C3206" s="3" t="s">
        <v>5134</v>
      </c>
      <c r="D3206" s="3" t="s">
        <v>5135</v>
      </c>
      <c r="E3206" s="4" t="s">
        <v>31</v>
      </c>
      <c r="F3206" s="3" t="s">
        <v>221</v>
      </c>
      <c r="G3206" s="3" t="s">
        <v>5069</v>
      </c>
      <c r="H3206" s="3" t="s">
        <v>34</v>
      </c>
      <c r="I3206" s="3" t="s">
        <v>35</v>
      </c>
      <c r="J3206" s="3" t="s">
        <v>36</v>
      </c>
      <c r="K3206" s="3" t="s">
        <v>37</v>
      </c>
      <c r="L3206" s="5">
        <v>6.25</v>
      </c>
      <c r="M3206" s="4">
        <v>1</v>
      </c>
      <c r="N3206" s="5">
        <v>0.8</v>
      </c>
      <c r="O3206" s="5">
        <v>0.8</v>
      </c>
      <c r="P3206" s="4">
        <v>2</v>
      </c>
      <c r="Q3206" s="6">
        <v>50</v>
      </c>
      <c r="R3206" s="7">
        <v>1</v>
      </c>
      <c r="S3206" s="6">
        <v>0</v>
      </c>
      <c r="T3206" s="5">
        <v>0</v>
      </c>
      <c r="U3206" s="5">
        <v>0</v>
      </c>
      <c r="V3206" s="5">
        <f t="shared" si="260"/>
        <v>0.8</v>
      </c>
      <c r="W3206" s="5">
        <f t="shared" si="256"/>
        <v>-0.8</v>
      </c>
      <c r="X3206" s="8">
        <f t="shared" si="257"/>
        <v>-1</v>
      </c>
      <c r="Y3206" s="4">
        <v>0</v>
      </c>
      <c r="Z3206" s="9" t="str">
        <f t="shared" si="258"/>
        <v>NA</v>
      </c>
      <c r="AA3206" s="10">
        <f t="shared" si="259"/>
        <v>0</v>
      </c>
    </row>
    <row r="3207" spans="1:27" x14ac:dyDescent="0.55000000000000004">
      <c r="A3207" s="3" t="s">
        <v>27</v>
      </c>
      <c r="B3207" s="3" t="s">
        <v>28</v>
      </c>
      <c r="C3207" s="3" t="s">
        <v>5136</v>
      </c>
      <c r="D3207" s="3" t="s">
        <v>5137</v>
      </c>
      <c r="E3207" s="4" t="s">
        <v>31</v>
      </c>
      <c r="F3207" s="3" t="s">
        <v>125</v>
      </c>
      <c r="G3207" s="3" t="s">
        <v>3601</v>
      </c>
      <c r="H3207" s="3" t="s">
        <v>34</v>
      </c>
      <c r="I3207" s="3" t="s">
        <v>35</v>
      </c>
      <c r="J3207" s="3" t="s">
        <v>36</v>
      </c>
      <c r="K3207" s="3" t="s">
        <v>42</v>
      </c>
      <c r="L3207" s="5">
        <v>6.25</v>
      </c>
      <c r="M3207" s="4">
        <v>1</v>
      </c>
      <c r="N3207" s="5">
        <v>0.8</v>
      </c>
      <c r="O3207" s="5">
        <v>0.8</v>
      </c>
      <c r="P3207" s="4">
        <v>2</v>
      </c>
      <c r="Q3207" s="6">
        <v>50</v>
      </c>
      <c r="R3207" s="7">
        <v>1</v>
      </c>
      <c r="S3207" s="6">
        <v>0</v>
      </c>
      <c r="T3207" s="5">
        <v>0</v>
      </c>
      <c r="U3207" s="5">
        <v>0</v>
      </c>
      <c r="V3207" s="5">
        <f t="shared" si="260"/>
        <v>0.8</v>
      </c>
      <c r="W3207" s="5">
        <f t="shared" si="256"/>
        <v>-0.8</v>
      </c>
      <c r="X3207" s="8">
        <f t="shared" si="257"/>
        <v>-1</v>
      </c>
      <c r="Y3207" s="4">
        <v>0</v>
      </c>
      <c r="Z3207" s="9" t="str">
        <f t="shared" si="258"/>
        <v>NA</v>
      </c>
      <c r="AA3207" s="10">
        <f t="shared" si="259"/>
        <v>0</v>
      </c>
    </row>
    <row r="3208" spans="1:27" x14ac:dyDescent="0.55000000000000004">
      <c r="A3208" s="3" t="s">
        <v>27</v>
      </c>
      <c r="B3208" s="3" t="s">
        <v>28</v>
      </c>
      <c r="C3208" s="3" t="s">
        <v>5138</v>
      </c>
      <c r="D3208" s="3" t="s">
        <v>3128</v>
      </c>
      <c r="E3208" s="4" t="s">
        <v>31</v>
      </c>
      <c r="F3208" s="3" t="s">
        <v>32</v>
      </c>
      <c r="G3208" s="3" t="s">
        <v>2714</v>
      </c>
      <c r="H3208" s="3" t="s">
        <v>34</v>
      </c>
      <c r="I3208" s="3" t="s">
        <v>35</v>
      </c>
      <c r="J3208" s="3" t="s">
        <v>36</v>
      </c>
      <c r="K3208" s="3" t="s">
        <v>37</v>
      </c>
      <c r="L3208" s="5">
        <v>6.25</v>
      </c>
      <c r="M3208" s="4">
        <v>1</v>
      </c>
      <c r="N3208" s="5">
        <v>0.8</v>
      </c>
      <c r="O3208" s="5">
        <v>0.8</v>
      </c>
      <c r="P3208" s="4">
        <v>56</v>
      </c>
      <c r="Q3208" s="6">
        <v>1.78571428571429</v>
      </c>
      <c r="R3208" s="7">
        <v>1.4285714285714299</v>
      </c>
      <c r="S3208" s="6">
        <v>0</v>
      </c>
      <c r="T3208" s="5">
        <v>0</v>
      </c>
      <c r="U3208" s="5">
        <v>0</v>
      </c>
      <c r="V3208" s="5">
        <f t="shared" si="260"/>
        <v>0.8</v>
      </c>
      <c r="W3208" s="5">
        <f t="shared" si="256"/>
        <v>-0.8</v>
      </c>
      <c r="X3208" s="8">
        <f t="shared" si="257"/>
        <v>-1</v>
      </c>
      <c r="Y3208" s="4">
        <v>0</v>
      </c>
      <c r="Z3208" s="9" t="str">
        <f t="shared" si="258"/>
        <v>NA</v>
      </c>
      <c r="AA3208" s="10">
        <f t="shared" si="259"/>
        <v>0</v>
      </c>
    </row>
    <row r="3209" spans="1:27" x14ac:dyDescent="0.55000000000000004">
      <c r="A3209" s="3" t="s">
        <v>27</v>
      </c>
      <c r="B3209" s="3" t="s">
        <v>28</v>
      </c>
      <c r="C3209" s="3" t="s">
        <v>5139</v>
      </c>
      <c r="D3209" s="3" t="s">
        <v>2583</v>
      </c>
      <c r="E3209" s="4" t="s">
        <v>31</v>
      </c>
      <c r="F3209" s="3" t="s">
        <v>262</v>
      </c>
      <c r="G3209" s="3" t="s">
        <v>263</v>
      </c>
      <c r="H3209" s="3" t="s">
        <v>34</v>
      </c>
      <c r="I3209" s="3" t="s">
        <v>35</v>
      </c>
      <c r="J3209" s="3" t="s">
        <v>36</v>
      </c>
      <c r="K3209" s="3" t="s">
        <v>37</v>
      </c>
      <c r="L3209" s="5">
        <v>6.25</v>
      </c>
      <c r="M3209" s="4">
        <v>1</v>
      </c>
      <c r="N3209" s="5">
        <v>0.8125</v>
      </c>
      <c r="O3209" s="5">
        <v>0.8125</v>
      </c>
      <c r="P3209" s="4">
        <v>9</v>
      </c>
      <c r="Q3209" s="6">
        <v>11.1111111111111</v>
      </c>
      <c r="R3209" s="7">
        <v>3.8888888888888902</v>
      </c>
      <c r="S3209" s="6">
        <v>0</v>
      </c>
      <c r="T3209" s="5">
        <v>0</v>
      </c>
      <c r="U3209" s="5">
        <v>0</v>
      </c>
      <c r="V3209" s="5">
        <f t="shared" si="260"/>
        <v>0.8125</v>
      </c>
      <c r="W3209" s="5">
        <f t="shared" si="256"/>
        <v>-0.8125</v>
      </c>
      <c r="X3209" s="8">
        <f t="shared" si="257"/>
        <v>-1</v>
      </c>
      <c r="Y3209" s="4">
        <v>0</v>
      </c>
      <c r="Z3209" s="9" t="str">
        <f t="shared" si="258"/>
        <v>NA</v>
      </c>
      <c r="AA3209" s="10">
        <f t="shared" si="259"/>
        <v>0</v>
      </c>
    </row>
    <row r="3210" spans="1:27" x14ac:dyDescent="0.55000000000000004">
      <c r="A3210" s="3" t="s">
        <v>27</v>
      </c>
      <c r="B3210" s="3" t="s">
        <v>28</v>
      </c>
      <c r="C3210" s="3" t="s">
        <v>5140</v>
      </c>
      <c r="D3210" s="3" t="s">
        <v>5141</v>
      </c>
      <c r="E3210" s="4" t="s">
        <v>31</v>
      </c>
      <c r="F3210" s="3" t="s">
        <v>125</v>
      </c>
      <c r="G3210" s="3" t="s">
        <v>3994</v>
      </c>
      <c r="H3210" s="3" t="s">
        <v>34</v>
      </c>
      <c r="I3210" s="3" t="s">
        <v>35</v>
      </c>
      <c r="J3210" s="3" t="s">
        <v>36</v>
      </c>
      <c r="K3210" s="3" t="s">
        <v>42</v>
      </c>
      <c r="L3210" s="5">
        <v>6.25</v>
      </c>
      <c r="M3210" s="4">
        <v>1</v>
      </c>
      <c r="N3210" s="5">
        <v>0.82499999999999996</v>
      </c>
      <c r="O3210" s="5">
        <v>0.82499999999999996</v>
      </c>
      <c r="P3210" s="4">
        <v>1</v>
      </c>
      <c r="Q3210" s="6">
        <v>100</v>
      </c>
      <c r="R3210" s="7">
        <v>1</v>
      </c>
      <c r="S3210" s="6">
        <v>0</v>
      </c>
      <c r="T3210" s="5">
        <v>0</v>
      </c>
      <c r="U3210" s="5">
        <v>0</v>
      </c>
      <c r="V3210" s="5">
        <f t="shared" si="260"/>
        <v>0.82499999999999996</v>
      </c>
      <c r="W3210" s="5">
        <f t="shared" si="256"/>
        <v>-0.82499999999999996</v>
      </c>
      <c r="X3210" s="8">
        <f t="shared" si="257"/>
        <v>-1</v>
      </c>
      <c r="Y3210" s="4">
        <v>0</v>
      </c>
      <c r="Z3210" s="9" t="str">
        <f t="shared" si="258"/>
        <v>NA</v>
      </c>
      <c r="AA3210" s="10">
        <f t="shared" si="259"/>
        <v>0</v>
      </c>
    </row>
    <row r="3211" spans="1:27" x14ac:dyDescent="0.55000000000000004">
      <c r="A3211" s="3" t="s">
        <v>27</v>
      </c>
      <c r="B3211" s="3" t="s">
        <v>28</v>
      </c>
      <c r="C3211" s="3" t="s">
        <v>5142</v>
      </c>
      <c r="D3211" s="3" t="s">
        <v>2583</v>
      </c>
      <c r="E3211" s="4" t="s">
        <v>31</v>
      </c>
      <c r="F3211" s="3" t="s">
        <v>104</v>
      </c>
      <c r="G3211" s="3" t="s">
        <v>105</v>
      </c>
      <c r="H3211" s="3" t="s">
        <v>34</v>
      </c>
      <c r="I3211" s="3" t="s">
        <v>35</v>
      </c>
      <c r="J3211" s="3" t="s">
        <v>36</v>
      </c>
      <c r="K3211" s="3" t="s">
        <v>37</v>
      </c>
      <c r="L3211" s="5">
        <v>6.25</v>
      </c>
      <c r="M3211" s="4">
        <v>1</v>
      </c>
      <c r="N3211" s="5">
        <v>0.82499999999999996</v>
      </c>
      <c r="O3211" s="5">
        <v>0.82499999999999996</v>
      </c>
      <c r="P3211" s="4">
        <v>10</v>
      </c>
      <c r="Q3211" s="6">
        <v>10</v>
      </c>
      <c r="R3211" s="7">
        <v>2.8</v>
      </c>
      <c r="S3211" s="6">
        <v>0</v>
      </c>
      <c r="T3211" s="5">
        <v>0</v>
      </c>
      <c r="U3211" s="5">
        <v>0</v>
      </c>
      <c r="V3211" s="5">
        <f t="shared" si="260"/>
        <v>0.82499999999999996</v>
      </c>
      <c r="W3211" s="5">
        <f t="shared" si="256"/>
        <v>-0.82499999999999996</v>
      </c>
      <c r="X3211" s="8">
        <f t="shared" si="257"/>
        <v>-1</v>
      </c>
      <c r="Y3211" s="4">
        <v>0</v>
      </c>
      <c r="Z3211" s="9" t="str">
        <f t="shared" si="258"/>
        <v>NA</v>
      </c>
      <c r="AA3211" s="10">
        <f t="shared" si="259"/>
        <v>0</v>
      </c>
    </row>
    <row r="3212" spans="1:27" x14ac:dyDescent="0.55000000000000004">
      <c r="A3212" s="3" t="s">
        <v>27</v>
      </c>
      <c r="B3212" s="3" t="s">
        <v>28</v>
      </c>
      <c r="C3212" s="3" t="s">
        <v>5143</v>
      </c>
      <c r="D3212" s="3" t="s">
        <v>778</v>
      </c>
      <c r="E3212" s="4" t="s">
        <v>31</v>
      </c>
      <c r="F3212" s="3" t="s">
        <v>417</v>
      </c>
      <c r="G3212" s="3" t="s">
        <v>5144</v>
      </c>
      <c r="H3212" s="3" t="s">
        <v>34</v>
      </c>
      <c r="I3212" s="3" t="s">
        <v>35</v>
      </c>
      <c r="J3212" s="3" t="s">
        <v>36</v>
      </c>
      <c r="K3212" s="3" t="s">
        <v>42</v>
      </c>
      <c r="L3212" s="5">
        <v>6.25</v>
      </c>
      <c r="M3212" s="4">
        <v>1</v>
      </c>
      <c r="N3212" s="5">
        <v>0.83750000000000002</v>
      </c>
      <c r="O3212" s="5">
        <v>0.83750000000000002</v>
      </c>
      <c r="P3212" s="4">
        <v>31</v>
      </c>
      <c r="Q3212" s="6">
        <v>3.2258064516128999</v>
      </c>
      <c r="R3212" s="7">
        <v>1</v>
      </c>
      <c r="S3212" s="6">
        <v>0</v>
      </c>
      <c r="T3212" s="5">
        <v>0</v>
      </c>
      <c r="U3212" s="5">
        <v>0</v>
      </c>
      <c r="V3212" s="5">
        <f t="shared" si="260"/>
        <v>0.83750000000000002</v>
      </c>
      <c r="W3212" s="5">
        <f t="shared" si="256"/>
        <v>-0.83750000000000002</v>
      </c>
      <c r="X3212" s="8">
        <f t="shared" si="257"/>
        <v>-1</v>
      </c>
      <c r="Y3212" s="4">
        <v>0</v>
      </c>
      <c r="Z3212" s="9" t="str">
        <f t="shared" si="258"/>
        <v>NA</v>
      </c>
      <c r="AA3212" s="10">
        <f t="shared" si="259"/>
        <v>0</v>
      </c>
    </row>
    <row r="3213" spans="1:27" x14ac:dyDescent="0.55000000000000004">
      <c r="A3213" s="3" t="s">
        <v>27</v>
      </c>
      <c r="B3213" s="3" t="s">
        <v>28</v>
      </c>
      <c r="C3213" s="3" t="s">
        <v>5145</v>
      </c>
      <c r="D3213" s="3" t="s">
        <v>3159</v>
      </c>
      <c r="E3213" s="4" t="s">
        <v>31</v>
      </c>
      <c r="F3213" s="3" t="s">
        <v>221</v>
      </c>
      <c r="G3213" s="3" t="s">
        <v>5146</v>
      </c>
      <c r="H3213" s="3" t="s">
        <v>34</v>
      </c>
      <c r="I3213" s="3" t="s">
        <v>35</v>
      </c>
      <c r="J3213" s="3" t="s">
        <v>36</v>
      </c>
      <c r="K3213" s="3" t="s">
        <v>37</v>
      </c>
      <c r="L3213" s="5">
        <v>6.25</v>
      </c>
      <c r="M3213" s="4">
        <v>1</v>
      </c>
      <c r="N3213" s="5">
        <v>0.875</v>
      </c>
      <c r="O3213" s="5">
        <v>0.875</v>
      </c>
      <c r="P3213" s="4">
        <v>1</v>
      </c>
      <c r="Q3213" s="6">
        <v>100</v>
      </c>
      <c r="R3213" s="7">
        <v>1</v>
      </c>
      <c r="S3213" s="6">
        <v>0</v>
      </c>
      <c r="T3213" s="5">
        <v>0</v>
      </c>
      <c r="U3213" s="5">
        <v>0</v>
      </c>
      <c r="V3213" s="5">
        <f t="shared" si="260"/>
        <v>0.875</v>
      </c>
      <c r="W3213" s="5">
        <f t="shared" si="256"/>
        <v>-0.875</v>
      </c>
      <c r="X3213" s="8">
        <f t="shared" si="257"/>
        <v>-1</v>
      </c>
      <c r="Y3213" s="4">
        <v>0</v>
      </c>
      <c r="Z3213" s="9" t="str">
        <f t="shared" si="258"/>
        <v>NA</v>
      </c>
      <c r="AA3213" s="10">
        <f t="shared" si="259"/>
        <v>0</v>
      </c>
    </row>
    <row r="3214" spans="1:27" x14ac:dyDescent="0.55000000000000004">
      <c r="A3214" s="3" t="s">
        <v>27</v>
      </c>
      <c r="B3214" s="3" t="s">
        <v>28</v>
      </c>
      <c r="C3214" s="3" t="s">
        <v>5147</v>
      </c>
      <c r="D3214" s="3" t="s">
        <v>497</v>
      </c>
      <c r="E3214" s="4" t="s">
        <v>31</v>
      </c>
      <c r="F3214" s="3" t="s">
        <v>417</v>
      </c>
      <c r="G3214" s="3" t="s">
        <v>5148</v>
      </c>
      <c r="H3214" s="3" t="s">
        <v>34</v>
      </c>
      <c r="I3214" s="3" t="s">
        <v>35</v>
      </c>
      <c r="J3214" s="3" t="s">
        <v>36</v>
      </c>
      <c r="K3214" s="3" t="s">
        <v>42</v>
      </c>
      <c r="L3214" s="5">
        <v>6.25</v>
      </c>
      <c r="M3214" s="4">
        <v>1</v>
      </c>
      <c r="N3214" s="5">
        <v>0.88749999999999996</v>
      </c>
      <c r="O3214" s="5">
        <v>0.88749999999999996</v>
      </c>
      <c r="P3214" s="4">
        <v>2</v>
      </c>
      <c r="Q3214" s="6">
        <v>50</v>
      </c>
      <c r="R3214" s="7">
        <v>1</v>
      </c>
      <c r="S3214" s="6">
        <v>0</v>
      </c>
      <c r="T3214" s="5">
        <v>0</v>
      </c>
      <c r="U3214" s="5">
        <v>0</v>
      </c>
      <c r="V3214" s="5">
        <f t="shared" si="260"/>
        <v>0.88749999999999996</v>
      </c>
      <c r="W3214" s="5">
        <f t="shared" si="256"/>
        <v>-0.88749999999999996</v>
      </c>
      <c r="X3214" s="8">
        <f t="shared" si="257"/>
        <v>-1</v>
      </c>
      <c r="Y3214" s="4">
        <v>0</v>
      </c>
      <c r="Z3214" s="9" t="str">
        <f t="shared" si="258"/>
        <v>NA</v>
      </c>
      <c r="AA3214" s="10">
        <f t="shared" si="259"/>
        <v>0</v>
      </c>
    </row>
    <row r="3215" spans="1:27" x14ac:dyDescent="0.55000000000000004">
      <c r="A3215" s="3" t="s">
        <v>27</v>
      </c>
      <c r="B3215" s="3" t="s">
        <v>28</v>
      </c>
      <c r="C3215" s="3" t="s">
        <v>5149</v>
      </c>
      <c r="D3215" s="3" t="s">
        <v>5150</v>
      </c>
      <c r="E3215" s="4" t="s">
        <v>31</v>
      </c>
      <c r="F3215" s="3" t="s">
        <v>40</v>
      </c>
      <c r="G3215" s="3" t="s">
        <v>3310</v>
      </c>
      <c r="H3215" s="3" t="s">
        <v>34</v>
      </c>
      <c r="I3215" s="3" t="s">
        <v>35</v>
      </c>
      <c r="J3215" s="3" t="s">
        <v>36</v>
      </c>
      <c r="K3215" s="3" t="s">
        <v>42</v>
      </c>
      <c r="L3215" s="5">
        <v>6.25</v>
      </c>
      <c r="M3215" s="4">
        <v>1</v>
      </c>
      <c r="N3215" s="5">
        <v>0.88749999999999996</v>
      </c>
      <c r="O3215" s="5">
        <v>0.88749999999999996</v>
      </c>
      <c r="P3215" s="4">
        <v>15</v>
      </c>
      <c r="Q3215" s="6">
        <v>6.6666666666666696</v>
      </c>
      <c r="R3215" s="7">
        <v>1.86666666666667</v>
      </c>
      <c r="S3215" s="6">
        <v>0</v>
      </c>
      <c r="T3215" s="5">
        <v>0</v>
      </c>
      <c r="U3215" s="5">
        <v>0</v>
      </c>
      <c r="V3215" s="5">
        <f t="shared" si="260"/>
        <v>0.88749999999999996</v>
      </c>
      <c r="W3215" s="5">
        <f t="shared" si="256"/>
        <v>-0.88749999999999996</v>
      </c>
      <c r="X3215" s="8">
        <f t="shared" si="257"/>
        <v>-1</v>
      </c>
      <c r="Y3215" s="4">
        <v>0</v>
      </c>
      <c r="Z3215" s="9" t="str">
        <f t="shared" si="258"/>
        <v>NA</v>
      </c>
      <c r="AA3215" s="10">
        <f t="shared" si="259"/>
        <v>0</v>
      </c>
    </row>
    <row r="3216" spans="1:27" x14ac:dyDescent="0.55000000000000004">
      <c r="A3216" s="3" t="s">
        <v>27</v>
      </c>
      <c r="B3216" s="3" t="s">
        <v>28</v>
      </c>
      <c r="C3216" s="3" t="s">
        <v>5151</v>
      </c>
      <c r="D3216" s="3" t="s">
        <v>5152</v>
      </c>
      <c r="E3216" s="4" t="s">
        <v>31</v>
      </c>
      <c r="F3216" s="3" t="s">
        <v>104</v>
      </c>
      <c r="G3216" s="3" t="s">
        <v>285</v>
      </c>
      <c r="H3216" s="3" t="s">
        <v>34</v>
      </c>
      <c r="I3216" s="3" t="s">
        <v>35</v>
      </c>
      <c r="J3216" s="3" t="s">
        <v>36</v>
      </c>
      <c r="K3216" s="3" t="s">
        <v>42</v>
      </c>
      <c r="L3216" s="5">
        <v>6.25</v>
      </c>
      <c r="M3216" s="4">
        <v>1</v>
      </c>
      <c r="N3216" s="5">
        <v>0.88749999999999996</v>
      </c>
      <c r="O3216" s="5">
        <v>0.88749999999999996</v>
      </c>
      <c r="P3216" s="4">
        <v>2</v>
      </c>
      <c r="Q3216" s="6">
        <v>50</v>
      </c>
      <c r="R3216" s="7">
        <v>3</v>
      </c>
      <c r="S3216" s="6">
        <v>0</v>
      </c>
      <c r="T3216" s="5">
        <v>0</v>
      </c>
      <c r="U3216" s="5">
        <v>0</v>
      </c>
      <c r="V3216" s="5">
        <f t="shared" si="260"/>
        <v>0.88749999999999996</v>
      </c>
      <c r="W3216" s="5">
        <f t="shared" si="256"/>
        <v>-0.88749999999999996</v>
      </c>
      <c r="X3216" s="8">
        <f t="shared" si="257"/>
        <v>-1</v>
      </c>
      <c r="Y3216" s="4">
        <v>0</v>
      </c>
      <c r="Z3216" s="9" t="str">
        <f t="shared" si="258"/>
        <v>NA</v>
      </c>
      <c r="AA3216" s="10">
        <f t="shared" si="259"/>
        <v>0</v>
      </c>
    </row>
    <row r="3217" spans="1:27" x14ac:dyDescent="0.55000000000000004">
      <c r="A3217" s="3" t="s">
        <v>27</v>
      </c>
      <c r="B3217" s="3" t="s">
        <v>28</v>
      </c>
      <c r="C3217" s="3" t="s">
        <v>5153</v>
      </c>
      <c r="D3217" s="3" t="s">
        <v>2859</v>
      </c>
      <c r="E3217" s="4" t="s">
        <v>31</v>
      </c>
      <c r="F3217" s="3" t="s">
        <v>417</v>
      </c>
      <c r="G3217" s="3" t="s">
        <v>5103</v>
      </c>
      <c r="H3217" s="3" t="s">
        <v>34</v>
      </c>
      <c r="I3217" s="3" t="s">
        <v>35</v>
      </c>
      <c r="J3217" s="3" t="s">
        <v>36</v>
      </c>
      <c r="K3217" s="3" t="s">
        <v>42</v>
      </c>
      <c r="L3217" s="5">
        <v>6.25</v>
      </c>
      <c r="M3217" s="4">
        <v>1</v>
      </c>
      <c r="N3217" s="5">
        <v>0.9</v>
      </c>
      <c r="O3217" s="5">
        <v>0.9</v>
      </c>
      <c r="P3217" s="4">
        <v>4</v>
      </c>
      <c r="Q3217" s="6">
        <v>25</v>
      </c>
      <c r="R3217" s="7">
        <v>2</v>
      </c>
      <c r="S3217" s="6">
        <v>0</v>
      </c>
      <c r="T3217" s="5">
        <v>0</v>
      </c>
      <c r="U3217" s="5">
        <v>0</v>
      </c>
      <c r="V3217" s="5">
        <f t="shared" si="260"/>
        <v>0.9</v>
      </c>
      <c r="W3217" s="5">
        <f t="shared" si="256"/>
        <v>-0.9</v>
      </c>
      <c r="X3217" s="8">
        <f t="shared" si="257"/>
        <v>-1</v>
      </c>
      <c r="Y3217" s="4">
        <v>0</v>
      </c>
      <c r="Z3217" s="9" t="str">
        <f t="shared" si="258"/>
        <v>NA</v>
      </c>
      <c r="AA3217" s="10">
        <f t="shared" si="259"/>
        <v>0</v>
      </c>
    </row>
    <row r="3218" spans="1:27" x14ac:dyDescent="0.55000000000000004">
      <c r="A3218" s="3" t="s">
        <v>27</v>
      </c>
      <c r="B3218" s="3" t="s">
        <v>28</v>
      </c>
      <c r="C3218" s="3" t="s">
        <v>5154</v>
      </c>
      <c r="D3218" s="3" t="s">
        <v>5155</v>
      </c>
      <c r="E3218" s="4" t="s">
        <v>31</v>
      </c>
      <c r="F3218" s="3" t="s">
        <v>417</v>
      </c>
      <c r="G3218" s="3" t="s">
        <v>5148</v>
      </c>
      <c r="H3218" s="3" t="s">
        <v>34</v>
      </c>
      <c r="I3218" s="3" t="s">
        <v>35</v>
      </c>
      <c r="J3218" s="3" t="s">
        <v>36</v>
      </c>
      <c r="K3218" s="3" t="s">
        <v>42</v>
      </c>
      <c r="L3218" s="5">
        <v>6.25</v>
      </c>
      <c r="M3218" s="4">
        <v>1</v>
      </c>
      <c r="N3218" s="5">
        <v>0.91249999999999998</v>
      </c>
      <c r="O3218" s="5">
        <v>0.91249999999999998</v>
      </c>
      <c r="P3218" s="4">
        <v>4</v>
      </c>
      <c r="Q3218" s="6">
        <v>25</v>
      </c>
      <c r="R3218" s="7">
        <v>1</v>
      </c>
      <c r="S3218" s="6">
        <v>0</v>
      </c>
      <c r="T3218" s="5">
        <v>0</v>
      </c>
      <c r="U3218" s="5">
        <v>0</v>
      </c>
      <c r="V3218" s="5">
        <f t="shared" si="260"/>
        <v>0.91249999999999998</v>
      </c>
      <c r="W3218" s="5">
        <f t="shared" si="256"/>
        <v>-0.91249999999999998</v>
      </c>
      <c r="X3218" s="8">
        <f t="shared" si="257"/>
        <v>-1</v>
      </c>
      <c r="Y3218" s="4">
        <v>0</v>
      </c>
      <c r="Z3218" s="9" t="str">
        <f t="shared" si="258"/>
        <v>NA</v>
      </c>
      <c r="AA3218" s="10">
        <f t="shared" si="259"/>
        <v>0</v>
      </c>
    </row>
    <row r="3219" spans="1:27" x14ac:dyDescent="0.55000000000000004">
      <c r="A3219" s="3" t="s">
        <v>27</v>
      </c>
      <c r="B3219" s="3" t="s">
        <v>28</v>
      </c>
      <c r="C3219" s="3" t="s">
        <v>5156</v>
      </c>
      <c r="D3219" s="3" t="s">
        <v>5111</v>
      </c>
      <c r="E3219" s="4" t="s">
        <v>31</v>
      </c>
      <c r="F3219" s="3" t="s">
        <v>5157</v>
      </c>
      <c r="G3219" s="3" t="s">
        <v>5158</v>
      </c>
      <c r="H3219" s="3" t="s">
        <v>34</v>
      </c>
      <c r="I3219" s="3" t="s">
        <v>35</v>
      </c>
      <c r="J3219" s="3" t="s">
        <v>36</v>
      </c>
      <c r="K3219" s="3" t="s">
        <v>42</v>
      </c>
      <c r="L3219" s="5">
        <v>6.25</v>
      </c>
      <c r="M3219" s="4">
        <v>1</v>
      </c>
      <c r="N3219" s="5">
        <v>0.91249999999999998</v>
      </c>
      <c r="O3219" s="5">
        <v>0.91249999999999998</v>
      </c>
      <c r="P3219" s="4">
        <v>2</v>
      </c>
      <c r="Q3219" s="6">
        <v>50</v>
      </c>
      <c r="R3219" s="7">
        <v>1</v>
      </c>
      <c r="S3219" s="6">
        <v>0</v>
      </c>
      <c r="T3219" s="5">
        <v>0</v>
      </c>
      <c r="U3219" s="5">
        <v>0</v>
      </c>
      <c r="V3219" s="5">
        <f t="shared" si="260"/>
        <v>0.91249999999999998</v>
      </c>
      <c r="W3219" s="5">
        <f t="shared" si="256"/>
        <v>-0.91249999999999998</v>
      </c>
      <c r="X3219" s="8">
        <f t="shared" si="257"/>
        <v>-1</v>
      </c>
      <c r="Y3219" s="4">
        <v>0</v>
      </c>
      <c r="Z3219" s="9" t="str">
        <f t="shared" si="258"/>
        <v>NA</v>
      </c>
      <c r="AA3219" s="10">
        <f t="shared" si="259"/>
        <v>0</v>
      </c>
    </row>
    <row r="3220" spans="1:27" x14ac:dyDescent="0.55000000000000004">
      <c r="A3220" s="3" t="s">
        <v>27</v>
      </c>
      <c r="B3220" s="3" t="s">
        <v>28</v>
      </c>
      <c r="C3220" s="3" t="s">
        <v>5159</v>
      </c>
      <c r="D3220" s="3" t="s">
        <v>3824</v>
      </c>
      <c r="E3220" s="4" t="s">
        <v>31</v>
      </c>
      <c r="F3220" s="3" t="s">
        <v>32</v>
      </c>
      <c r="G3220" s="3" t="s">
        <v>33</v>
      </c>
      <c r="H3220" s="3" t="s">
        <v>34</v>
      </c>
      <c r="I3220" s="3" t="s">
        <v>35</v>
      </c>
      <c r="J3220" s="3" t="s">
        <v>36</v>
      </c>
      <c r="K3220" s="3" t="s">
        <v>37</v>
      </c>
      <c r="L3220" s="5">
        <v>6.25</v>
      </c>
      <c r="M3220" s="4">
        <v>1</v>
      </c>
      <c r="N3220" s="5">
        <v>0.91249999999999998</v>
      </c>
      <c r="O3220" s="5">
        <v>0.91249999999999998</v>
      </c>
      <c r="P3220" s="4">
        <v>76</v>
      </c>
      <c r="Q3220" s="6">
        <v>1.31578947368421</v>
      </c>
      <c r="R3220" s="7">
        <v>2.38105263157895</v>
      </c>
      <c r="S3220" s="6">
        <v>0</v>
      </c>
      <c r="T3220" s="5">
        <v>0</v>
      </c>
      <c r="U3220" s="5">
        <v>0</v>
      </c>
      <c r="V3220" s="5">
        <f t="shared" si="260"/>
        <v>0.91249999999999998</v>
      </c>
      <c r="W3220" s="5">
        <f t="shared" si="256"/>
        <v>-0.91249999999999998</v>
      </c>
      <c r="X3220" s="8">
        <f t="shared" si="257"/>
        <v>-1</v>
      </c>
      <c r="Y3220" s="4">
        <v>0</v>
      </c>
      <c r="Z3220" s="9" t="str">
        <f t="shared" si="258"/>
        <v>NA</v>
      </c>
      <c r="AA3220" s="10">
        <f t="shared" si="259"/>
        <v>0</v>
      </c>
    </row>
    <row r="3221" spans="1:27" x14ac:dyDescent="0.55000000000000004">
      <c r="A3221" s="3" t="s">
        <v>27</v>
      </c>
      <c r="B3221" s="3" t="s">
        <v>28</v>
      </c>
      <c r="C3221" s="3" t="s">
        <v>5160</v>
      </c>
      <c r="D3221" s="3" t="s">
        <v>5161</v>
      </c>
      <c r="E3221" s="4" t="s">
        <v>31</v>
      </c>
      <c r="F3221" s="3" t="s">
        <v>32</v>
      </c>
      <c r="G3221" s="3" t="s">
        <v>5162</v>
      </c>
      <c r="H3221" s="3" t="s">
        <v>34</v>
      </c>
      <c r="I3221" s="3" t="s">
        <v>35</v>
      </c>
      <c r="J3221" s="3" t="s">
        <v>36</v>
      </c>
      <c r="K3221" s="3" t="s">
        <v>42</v>
      </c>
      <c r="L3221" s="5">
        <v>6.25</v>
      </c>
      <c r="M3221" s="4">
        <v>1</v>
      </c>
      <c r="N3221" s="5">
        <v>0.91249999999999998</v>
      </c>
      <c r="O3221" s="5">
        <v>0.91249999999999998</v>
      </c>
      <c r="P3221" s="4">
        <v>1</v>
      </c>
      <c r="Q3221" s="6">
        <v>100</v>
      </c>
      <c r="R3221" s="7">
        <v>1</v>
      </c>
      <c r="S3221" s="6">
        <v>0</v>
      </c>
      <c r="T3221" s="5">
        <v>0</v>
      </c>
      <c r="U3221" s="5">
        <v>0</v>
      </c>
      <c r="V3221" s="5">
        <f t="shared" si="260"/>
        <v>0.91249999999999998</v>
      </c>
      <c r="W3221" s="5">
        <f t="shared" si="256"/>
        <v>-0.91249999999999998</v>
      </c>
      <c r="X3221" s="8">
        <f t="shared" si="257"/>
        <v>-1</v>
      </c>
      <c r="Y3221" s="4">
        <v>0</v>
      </c>
      <c r="Z3221" s="9" t="str">
        <f t="shared" si="258"/>
        <v>NA</v>
      </c>
      <c r="AA3221" s="10">
        <f t="shared" si="259"/>
        <v>0</v>
      </c>
    </row>
    <row r="3222" spans="1:27" x14ac:dyDescent="0.55000000000000004">
      <c r="A3222" s="3" t="s">
        <v>27</v>
      </c>
      <c r="B3222" s="3" t="s">
        <v>28</v>
      </c>
      <c r="C3222" s="3" t="s">
        <v>5163</v>
      </c>
      <c r="D3222" s="3" t="s">
        <v>1506</v>
      </c>
      <c r="E3222" s="4" t="s">
        <v>66</v>
      </c>
      <c r="F3222" s="3" t="s">
        <v>325</v>
      </c>
      <c r="G3222" s="3" t="s">
        <v>149</v>
      </c>
      <c r="H3222" s="3" t="s">
        <v>34</v>
      </c>
      <c r="I3222" s="3" t="s">
        <v>35</v>
      </c>
      <c r="J3222" s="3" t="s">
        <v>36</v>
      </c>
      <c r="K3222" s="3" t="s">
        <v>37</v>
      </c>
      <c r="L3222" s="5">
        <v>6.25</v>
      </c>
      <c r="M3222" s="4">
        <v>2</v>
      </c>
      <c r="N3222" s="5">
        <v>0.91249999999999998</v>
      </c>
      <c r="O3222" s="5">
        <v>0.45624999999999999</v>
      </c>
      <c r="P3222" s="4">
        <v>37</v>
      </c>
      <c r="Q3222" s="6">
        <v>5.4054054054054097</v>
      </c>
      <c r="R3222" s="7">
        <v>1.0243243243243201</v>
      </c>
      <c r="S3222" s="6">
        <v>0</v>
      </c>
      <c r="T3222" s="5">
        <v>0</v>
      </c>
      <c r="U3222" s="5">
        <v>0</v>
      </c>
      <c r="V3222" s="5">
        <f t="shared" si="260"/>
        <v>0.91249999999999998</v>
      </c>
      <c r="W3222" s="5">
        <f t="shared" si="256"/>
        <v>-0.91249999999999998</v>
      </c>
      <c r="X3222" s="8">
        <f t="shared" si="257"/>
        <v>-1</v>
      </c>
      <c r="Y3222" s="4">
        <v>0</v>
      </c>
      <c r="Z3222" s="9" t="str">
        <f t="shared" si="258"/>
        <v>NA</v>
      </c>
      <c r="AA3222" s="10">
        <f t="shared" si="259"/>
        <v>0</v>
      </c>
    </row>
    <row r="3223" spans="1:27" x14ac:dyDescent="0.55000000000000004">
      <c r="A3223" s="3" t="s">
        <v>27</v>
      </c>
      <c r="B3223" s="3" t="s">
        <v>28</v>
      </c>
      <c r="C3223" s="3" t="s">
        <v>5164</v>
      </c>
      <c r="D3223" s="3" t="s">
        <v>2414</v>
      </c>
      <c r="E3223" s="4" t="s">
        <v>31</v>
      </c>
      <c r="F3223" s="3" t="s">
        <v>133</v>
      </c>
      <c r="G3223" s="3" t="s">
        <v>2955</v>
      </c>
      <c r="H3223" s="3" t="s">
        <v>34</v>
      </c>
      <c r="I3223" s="3" t="s">
        <v>35</v>
      </c>
      <c r="J3223" s="3" t="s">
        <v>36</v>
      </c>
      <c r="K3223" s="3" t="s">
        <v>42</v>
      </c>
      <c r="L3223" s="5">
        <v>6.25</v>
      </c>
      <c r="M3223" s="4">
        <v>1</v>
      </c>
      <c r="N3223" s="5">
        <v>0.92500000000000004</v>
      </c>
      <c r="O3223" s="5">
        <v>0.92500000000000004</v>
      </c>
      <c r="P3223" s="4">
        <v>5</v>
      </c>
      <c r="Q3223" s="6">
        <v>20</v>
      </c>
      <c r="R3223" s="7">
        <v>1</v>
      </c>
      <c r="S3223" s="6">
        <v>0</v>
      </c>
      <c r="T3223" s="5">
        <v>0</v>
      </c>
      <c r="U3223" s="5">
        <v>0</v>
      </c>
      <c r="V3223" s="5">
        <f t="shared" si="260"/>
        <v>0.92500000000000004</v>
      </c>
      <c r="W3223" s="5">
        <f t="shared" si="256"/>
        <v>-0.92500000000000004</v>
      </c>
      <c r="X3223" s="8">
        <f t="shared" si="257"/>
        <v>-1</v>
      </c>
      <c r="Y3223" s="4">
        <v>0</v>
      </c>
      <c r="Z3223" s="9" t="str">
        <f t="shared" si="258"/>
        <v>NA</v>
      </c>
      <c r="AA3223" s="10">
        <f t="shared" si="259"/>
        <v>0</v>
      </c>
    </row>
    <row r="3224" spans="1:27" x14ac:dyDescent="0.55000000000000004">
      <c r="A3224" s="3" t="s">
        <v>27</v>
      </c>
      <c r="B3224" s="3" t="s">
        <v>28</v>
      </c>
      <c r="C3224" s="3" t="s">
        <v>5165</v>
      </c>
      <c r="D3224" s="3" t="s">
        <v>5166</v>
      </c>
      <c r="E3224" s="4" t="s">
        <v>31</v>
      </c>
      <c r="F3224" s="3" t="s">
        <v>221</v>
      </c>
      <c r="G3224" s="3" t="s">
        <v>5167</v>
      </c>
      <c r="H3224" s="3" t="s">
        <v>34</v>
      </c>
      <c r="I3224" s="3" t="s">
        <v>35</v>
      </c>
      <c r="J3224" s="3" t="s">
        <v>36</v>
      </c>
      <c r="K3224" s="3" t="s">
        <v>37</v>
      </c>
      <c r="L3224" s="5">
        <v>6.25</v>
      </c>
      <c r="M3224" s="4">
        <v>1</v>
      </c>
      <c r="N3224" s="5">
        <v>0.92500000000000004</v>
      </c>
      <c r="O3224" s="5">
        <v>0.92500000000000004</v>
      </c>
      <c r="P3224" s="4">
        <v>5</v>
      </c>
      <c r="Q3224" s="6">
        <v>20</v>
      </c>
      <c r="R3224" s="7">
        <v>1</v>
      </c>
      <c r="S3224" s="6">
        <v>0</v>
      </c>
      <c r="T3224" s="5">
        <v>0</v>
      </c>
      <c r="U3224" s="5">
        <v>0</v>
      </c>
      <c r="V3224" s="5">
        <f t="shared" si="260"/>
        <v>0.92500000000000004</v>
      </c>
      <c r="W3224" s="5">
        <f t="shared" si="256"/>
        <v>-0.92500000000000004</v>
      </c>
      <c r="X3224" s="8">
        <f t="shared" si="257"/>
        <v>-1</v>
      </c>
      <c r="Y3224" s="4">
        <v>0</v>
      </c>
      <c r="Z3224" s="9" t="str">
        <f t="shared" si="258"/>
        <v>NA</v>
      </c>
      <c r="AA3224" s="10">
        <f t="shared" si="259"/>
        <v>0</v>
      </c>
    </row>
    <row r="3225" spans="1:27" x14ac:dyDescent="0.55000000000000004">
      <c r="A3225" s="3" t="s">
        <v>27</v>
      </c>
      <c r="B3225" s="3" t="s">
        <v>28</v>
      </c>
      <c r="C3225" s="3" t="s">
        <v>5168</v>
      </c>
      <c r="D3225" s="3" t="s">
        <v>2414</v>
      </c>
      <c r="E3225" s="4" t="s">
        <v>31</v>
      </c>
      <c r="F3225" s="3" t="s">
        <v>104</v>
      </c>
      <c r="G3225" s="3" t="s">
        <v>285</v>
      </c>
      <c r="H3225" s="3" t="s">
        <v>34</v>
      </c>
      <c r="I3225" s="3" t="s">
        <v>35</v>
      </c>
      <c r="J3225" s="3" t="s">
        <v>36</v>
      </c>
      <c r="K3225" s="3" t="s">
        <v>42</v>
      </c>
      <c r="L3225" s="5">
        <v>6.25</v>
      </c>
      <c r="M3225" s="4">
        <v>1</v>
      </c>
      <c r="N3225" s="5">
        <v>0.92500000000000004</v>
      </c>
      <c r="O3225" s="5">
        <v>0.92500000000000004</v>
      </c>
      <c r="P3225" s="4">
        <v>5</v>
      </c>
      <c r="Q3225" s="6">
        <v>20</v>
      </c>
      <c r="R3225" s="7">
        <v>3</v>
      </c>
      <c r="S3225" s="6">
        <v>0</v>
      </c>
      <c r="T3225" s="5">
        <v>0</v>
      </c>
      <c r="U3225" s="5">
        <v>0</v>
      </c>
      <c r="V3225" s="5">
        <f t="shared" si="260"/>
        <v>0.92500000000000004</v>
      </c>
      <c r="W3225" s="5">
        <f t="shared" si="256"/>
        <v>-0.92500000000000004</v>
      </c>
      <c r="X3225" s="8">
        <f t="shared" si="257"/>
        <v>-1</v>
      </c>
      <c r="Y3225" s="4">
        <v>0</v>
      </c>
      <c r="Z3225" s="9" t="str">
        <f t="shared" si="258"/>
        <v>NA</v>
      </c>
      <c r="AA3225" s="10">
        <f t="shared" si="259"/>
        <v>0</v>
      </c>
    </row>
    <row r="3226" spans="1:27" x14ac:dyDescent="0.55000000000000004">
      <c r="A3226" s="3" t="s">
        <v>27</v>
      </c>
      <c r="B3226" s="3" t="s">
        <v>28</v>
      </c>
      <c r="C3226" s="3" t="s">
        <v>5169</v>
      </c>
      <c r="D3226" s="3" t="s">
        <v>5170</v>
      </c>
      <c r="E3226" s="4" t="s">
        <v>31</v>
      </c>
      <c r="F3226" s="3" t="s">
        <v>75</v>
      </c>
      <c r="G3226" s="3" t="s">
        <v>5171</v>
      </c>
      <c r="H3226" s="3" t="s">
        <v>34</v>
      </c>
      <c r="I3226" s="3" t="s">
        <v>35</v>
      </c>
      <c r="J3226" s="3" t="s">
        <v>36</v>
      </c>
      <c r="K3226" s="3" t="s">
        <v>42</v>
      </c>
      <c r="L3226" s="5">
        <v>6.25</v>
      </c>
      <c r="M3226" s="4">
        <v>1</v>
      </c>
      <c r="N3226" s="5">
        <v>0.92500000000000004</v>
      </c>
      <c r="O3226" s="5">
        <v>0.92500000000000004</v>
      </c>
      <c r="P3226" s="4">
        <v>30</v>
      </c>
      <c r="Q3226" s="6">
        <v>3.3333333333333299</v>
      </c>
      <c r="R3226" s="7">
        <v>3.3953333333333302</v>
      </c>
      <c r="S3226" s="6">
        <v>0</v>
      </c>
      <c r="T3226" s="5">
        <v>0</v>
      </c>
      <c r="U3226" s="5">
        <v>0</v>
      </c>
      <c r="V3226" s="5">
        <f t="shared" si="260"/>
        <v>0.92500000000000004</v>
      </c>
      <c r="W3226" s="5">
        <f t="shared" si="256"/>
        <v>-0.92500000000000004</v>
      </c>
      <c r="X3226" s="8">
        <f t="shared" si="257"/>
        <v>-1</v>
      </c>
      <c r="Y3226" s="4">
        <v>0</v>
      </c>
      <c r="Z3226" s="9" t="str">
        <f t="shared" si="258"/>
        <v>NA</v>
      </c>
      <c r="AA3226" s="10">
        <f t="shared" si="259"/>
        <v>0</v>
      </c>
    </row>
    <row r="3227" spans="1:27" x14ac:dyDescent="0.55000000000000004">
      <c r="A3227" s="3" t="s">
        <v>27</v>
      </c>
      <c r="B3227" s="3" t="s">
        <v>28</v>
      </c>
      <c r="C3227" s="3" t="s">
        <v>5172</v>
      </c>
      <c r="D3227" s="3" t="s">
        <v>2164</v>
      </c>
      <c r="E3227" s="4" t="s">
        <v>66</v>
      </c>
      <c r="F3227" s="3" t="s">
        <v>144</v>
      </c>
      <c r="G3227" s="3" t="s">
        <v>309</v>
      </c>
      <c r="H3227" s="3" t="s">
        <v>34</v>
      </c>
      <c r="I3227" s="3" t="s">
        <v>35</v>
      </c>
      <c r="J3227" s="3" t="s">
        <v>36</v>
      </c>
      <c r="K3227" s="3" t="s">
        <v>37</v>
      </c>
      <c r="L3227" s="5">
        <v>6.25</v>
      </c>
      <c r="M3227" s="4">
        <v>1</v>
      </c>
      <c r="N3227" s="5">
        <v>0.92500000000000004</v>
      </c>
      <c r="O3227" s="5">
        <v>0.92500000000000004</v>
      </c>
      <c r="P3227" s="4">
        <v>70</v>
      </c>
      <c r="Q3227" s="6">
        <v>1.4285714285714299</v>
      </c>
      <c r="R3227" s="7">
        <v>1.1542857142857099</v>
      </c>
      <c r="S3227" s="6">
        <v>0</v>
      </c>
      <c r="T3227" s="5">
        <v>0</v>
      </c>
      <c r="U3227" s="5">
        <v>0</v>
      </c>
      <c r="V3227" s="5">
        <f t="shared" si="260"/>
        <v>0.92500000000000004</v>
      </c>
      <c r="W3227" s="5">
        <f t="shared" si="256"/>
        <v>-0.92500000000000004</v>
      </c>
      <c r="X3227" s="8">
        <f t="shared" si="257"/>
        <v>-1</v>
      </c>
      <c r="Y3227" s="4">
        <v>0</v>
      </c>
      <c r="Z3227" s="9" t="str">
        <f t="shared" si="258"/>
        <v>NA</v>
      </c>
      <c r="AA3227" s="10">
        <f t="shared" si="259"/>
        <v>0</v>
      </c>
    </row>
    <row r="3228" spans="1:27" x14ac:dyDescent="0.55000000000000004">
      <c r="A3228" s="3" t="s">
        <v>27</v>
      </c>
      <c r="B3228" s="3" t="s">
        <v>28</v>
      </c>
      <c r="C3228" s="3" t="s">
        <v>5173</v>
      </c>
      <c r="D3228" s="3" t="s">
        <v>5174</v>
      </c>
      <c r="E3228" s="4" t="s">
        <v>31</v>
      </c>
      <c r="F3228" s="3" t="s">
        <v>417</v>
      </c>
      <c r="G3228" s="3" t="s">
        <v>5175</v>
      </c>
      <c r="H3228" s="3" t="s">
        <v>34</v>
      </c>
      <c r="I3228" s="3" t="s">
        <v>35</v>
      </c>
      <c r="J3228" s="3" t="s">
        <v>36</v>
      </c>
      <c r="K3228" s="3" t="s">
        <v>42</v>
      </c>
      <c r="L3228" s="5">
        <v>6.25</v>
      </c>
      <c r="M3228" s="4">
        <v>1</v>
      </c>
      <c r="N3228" s="5">
        <v>0.9375</v>
      </c>
      <c r="O3228" s="5">
        <v>0.9375</v>
      </c>
      <c r="P3228" s="4">
        <v>14</v>
      </c>
      <c r="Q3228" s="6">
        <v>7.1428571428571397</v>
      </c>
      <c r="R3228" s="7">
        <v>1</v>
      </c>
      <c r="S3228" s="6">
        <v>0</v>
      </c>
      <c r="T3228" s="5">
        <v>0</v>
      </c>
      <c r="U3228" s="5">
        <v>0</v>
      </c>
      <c r="V3228" s="5">
        <f t="shared" si="260"/>
        <v>0.9375</v>
      </c>
      <c r="W3228" s="5">
        <f t="shared" si="256"/>
        <v>-0.9375</v>
      </c>
      <c r="X3228" s="8">
        <f t="shared" si="257"/>
        <v>-1</v>
      </c>
      <c r="Y3228" s="4">
        <v>0</v>
      </c>
      <c r="Z3228" s="9" t="str">
        <f t="shared" si="258"/>
        <v>NA</v>
      </c>
      <c r="AA3228" s="10">
        <f t="shared" si="259"/>
        <v>0</v>
      </c>
    </row>
    <row r="3229" spans="1:27" x14ac:dyDescent="0.55000000000000004">
      <c r="A3229" s="3" t="s">
        <v>27</v>
      </c>
      <c r="B3229" s="3" t="s">
        <v>28</v>
      </c>
      <c r="C3229" s="3" t="s">
        <v>5176</v>
      </c>
      <c r="D3229" s="3" t="s">
        <v>234</v>
      </c>
      <c r="E3229" s="4" t="s">
        <v>31</v>
      </c>
      <c r="F3229" s="3" t="s">
        <v>417</v>
      </c>
      <c r="G3229" s="3" t="s">
        <v>5103</v>
      </c>
      <c r="H3229" s="3" t="s">
        <v>34</v>
      </c>
      <c r="I3229" s="3" t="s">
        <v>35</v>
      </c>
      <c r="J3229" s="3" t="s">
        <v>36</v>
      </c>
      <c r="K3229" s="3" t="s">
        <v>42</v>
      </c>
      <c r="L3229" s="5">
        <v>6.25</v>
      </c>
      <c r="M3229" s="4">
        <v>1</v>
      </c>
      <c r="N3229" s="5">
        <v>0.95</v>
      </c>
      <c r="O3229" s="5">
        <v>0.95</v>
      </c>
      <c r="P3229" s="4">
        <v>5</v>
      </c>
      <c r="Q3229" s="6">
        <v>20</v>
      </c>
      <c r="R3229" s="7">
        <v>1</v>
      </c>
      <c r="S3229" s="6">
        <v>0</v>
      </c>
      <c r="T3229" s="5">
        <v>0</v>
      </c>
      <c r="U3229" s="5">
        <v>0</v>
      </c>
      <c r="V3229" s="5">
        <f t="shared" si="260"/>
        <v>0.95</v>
      </c>
      <c r="W3229" s="5">
        <f t="shared" si="256"/>
        <v>-0.95</v>
      </c>
      <c r="X3229" s="8">
        <f t="shared" si="257"/>
        <v>-1</v>
      </c>
      <c r="Y3229" s="4">
        <v>0</v>
      </c>
      <c r="Z3229" s="9" t="str">
        <f t="shared" si="258"/>
        <v>NA</v>
      </c>
      <c r="AA3229" s="10">
        <f t="shared" si="259"/>
        <v>0</v>
      </c>
    </row>
    <row r="3230" spans="1:27" x14ac:dyDescent="0.55000000000000004">
      <c r="A3230" s="3" t="s">
        <v>27</v>
      </c>
      <c r="B3230" s="3" t="s">
        <v>28</v>
      </c>
      <c r="C3230" s="3" t="s">
        <v>5177</v>
      </c>
      <c r="D3230" s="3" t="s">
        <v>5178</v>
      </c>
      <c r="E3230" s="4" t="s">
        <v>31</v>
      </c>
      <c r="F3230" s="3" t="s">
        <v>262</v>
      </c>
      <c r="G3230" s="3" t="s">
        <v>2847</v>
      </c>
      <c r="H3230" s="3" t="s">
        <v>34</v>
      </c>
      <c r="I3230" s="3" t="s">
        <v>35</v>
      </c>
      <c r="J3230" s="3" t="s">
        <v>36</v>
      </c>
      <c r="K3230" s="3" t="s">
        <v>42</v>
      </c>
      <c r="L3230" s="5">
        <v>6.25</v>
      </c>
      <c r="M3230" s="4">
        <v>1</v>
      </c>
      <c r="N3230" s="5">
        <v>0.95</v>
      </c>
      <c r="O3230" s="5">
        <v>0.95</v>
      </c>
      <c r="P3230" s="4">
        <v>3</v>
      </c>
      <c r="Q3230" s="6">
        <v>33.3333333333333</v>
      </c>
      <c r="R3230" s="7">
        <v>1</v>
      </c>
      <c r="S3230" s="6">
        <v>0</v>
      </c>
      <c r="T3230" s="5">
        <v>0</v>
      </c>
      <c r="U3230" s="5">
        <v>0</v>
      </c>
      <c r="V3230" s="5">
        <f t="shared" si="260"/>
        <v>0.95</v>
      </c>
      <c r="W3230" s="5">
        <f t="shared" si="256"/>
        <v>-0.95</v>
      </c>
      <c r="X3230" s="8">
        <f t="shared" si="257"/>
        <v>-1</v>
      </c>
      <c r="Y3230" s="4">
        <v>0</v>
      </c>
      <c r="Z3230" s="9" t="str">
        <f t="shared" si="258"/>
        <v>NA</v>
      </c>
      <c r="AA3230" s="10">
        <f t="shared" si="259"/>
        <v>0</v>
      </c>
    </row>
    <row r="3231" spans="1:27" x14ac:dyDescent="0.55000000000000004">
      <c r="A3231" s="3" t="s">
        <v>27</v>
      </c>
      <c r="B3231" s="3" t="s">
        <v>28</v>
      </c>
      <c r="C3231" s="3" t="s">
        <v>5179</v>
      </c>
      <c r="D3231" s="3" t="s">
        <v>2285</v>
      </c>
      <c r="E3231" s="4" t="s">
        <v>31</v>
      </c>
      <c r="F3231" s="3" t="s">
        <v>32</v>
      </c>
      <c r="G3231" s="3" t="s">
        <v>5077</v>
      </c>
      <c r="H3231" s="3" t="s">
        <v>34</v>
      </c>
      <c r="I3231" s="3" t="s">
        <v>35</v>
      </c>
      <c r="J3231" s="3" t="s">
        <v>36</v>
      </c>
      <c r="K3231" s="3" t="s">
        <v>42</v>
      </c>
      <c r="L3231" s="5">
        <v>6.25</v>
      </c>
      <c r="M3231" s="4">
        <v>1</v>
      </c>
      <c r="N3231" s="5">
        <v>0.95</v>
      </c>
      <c r="O3231" s="5">
        <v>0.95</v>
      </c>
      <c r="P3231" s="4">
        <v>389</v>
      </c>
      <c r="Q3231" s="6">
        <v>0.25706940874035999</v>
      </c>
      <c r="R3231" s="7">
        <v>1.0293316195372799</v>
      </c>
      <c r="S3231" s="6">
        <v>0</v>
      </c>
      <c r="T3231" s="5">
        <v>0</v>
      </c>
      <c r="U3231" s="5">
        <v>0</v>
      </c>
      <c r="V3231" s="5">
        <f t="shared" si="260"/>
        <v>0.95</v>
      </c>
      <c r="W3231" s="5">
        <f t="shared" si="256"/>
        <v>-0.95</v>
      </c>
      <c r="X3231" s="8">
        <f t="shared" si="257"/>
        <v>-1</v>
      </c>
      <c r="Y3231" s="4">
        <v>0</v>
      </c>
      <c r="Z3231" s="9" t="str">
        <f t="shared" si="258"/>
        <v>NA</v>
      </c>
      <c r="AA3231" s="10">
        <f t="shared" si="259"/>
        <v>0</v>
      </c>
    </row>
    <row r="3232" spans="1:27" x14ac:dyDescent="0.55000000000000004">
      <c r="A3232" s="3" t="s">
        <v>27</v>
      </c>
      <c r="B3232" s="3" t="s">
        <v>28</v>
      </c>
      <c r="C3232" s="3" t="s">
        <v>5180</v>
      </c>
      <c r="D3232" s="3" t="s">
        <v>2893</v>
      </c>
      <c r="E3232" s="4" t="s">
        <v>31</v>
      </c>
      <c r="F3232" s="3" t="s">
        <v>137</v>
      </c>
      <c r="G3232" s="3" t="s">
        <v>5181</v>
      </c>
      <c r="H3232" s="3" t="s">
        <v>34</v>
      </c>
      <c r="I3232" s="3" t="s">
        <v>35</v>
      </c>
      <c r="J3232" s="3" t="s">
        <v>36</v>
      </c>
      <c r="K3232" s="3" t="s">
        <v>42</v>
      </c>
      <c r="L3232" s="5">
        <v>6.25</v>
      </c>
      <c r="M3232" s="4">
        <v>1</v>
      </c>
      <c r="N3232" s="5">
        <v>0.96250000000000002</v>
      </c>
      <c r="O3232" s="5">
        <v>0.96250000000000002</v>
      </c>
      <c r="P3232" s="4">
        <v>189</v>
      </c>
      <c r="Q3232" s="6">
        <v>0.52910052910052896</v>
      </c>
      <c r="R3232" s="7">
        <v>5.3902645502645496</v>
      </c>
      <c r="S3232" s="6">
        <v>0</v>
      </c>
      <c r="T3232" s="5">
        <v>0</v>
      </c>
      <c r="U3232" s="5">
        <v>0</v>
      </c>
      <c r="V3232" s="5">
        <f t="shared" si="260"/>
        <v>0.96250000000000002</v>
      </c>
      <c r="W3232" s="5">
        <f t="shared" si="256"/>
        <v>-0.96250000000000002</v>
      </c>
      <c r="X3232" s="8">
        <f t="shared" si="257"/>
        <v>-1</v>
      </c>
      <c r="Y3232" s="4">
        <v>0</v>
      </c>
      <c r="Z3232" s="9" t="str">
        <f t="shared" si="258"/>
        <v>NA</v>
      </c>
      <c r="AA3232" s="10">
        <f t="shared" si="259"/>
        <v>0</v>
      </c>
    </row>
    <row r="3233" spans="1:27" x14ac:dyDescent="0.55000000000000004">
      <c r="A3233" s="3" t="s">
        <v>27</v>
      </c>
      <c r="B3233" s="3" t="s">
        <v>28</v>
      </c>
      <c r="C3233" s="3" t="s">
        <v>5182</v>
      </c>
      <c r="D3233" s="3" t="s">
        <v>3190</v>
      </c>
      <c r="E3233" s="4" t="s">
        <v>31</v>
      </c>
      <c r="F3233" s="3" t="s">
        <v>262</v>
      </c>
      <c r="G3233" s="3" t="s">
        <v>3014</v>
      </c>
      <c r="H3233" s="3" t="s">
        <v>34</v>
      </c>
      <c r="I3233" s="3" t="s">
        <v>35</v>
      </c>
      <c r="J3233" s="3" t="s">
        <v>36</v>
      </c>
      <c r="K3233" s="3" t="s">
        <v>37</v>
      </c>
      <c r="L3233" s="5">
        <v>6.25</v>
      </c>
      <c r="M3233" s="4">
        <v>1</v>
      </c>
      <c r="N3233" s="5">
        <v>0.97499999999999998</v>
      </c>
      <c r="O3233" s="5">
        <v>0.97499999999999998</v>
      </c>
      <c r="P3233" s="4">
        <v>54</v>
      </c>
      <c r="Q3233" s="6">
        <v>1.8518518518518501</v>
      </c>
      <c r="R3233" s="7">
        <v>1</v>
      </c>
      <c r="S3233" s="6">
        <v>0</v>
      </c>
      <c r="T3233" s="5">
        <v>0</v>
      </c>
      <c r="U3233" s="5">
        <v>0</v>
      </c>
      <c r="V3233" s="5">
        <f t="shared" si="260"/>
        <v>0.97499999999999998</v>
      </c>
      <c r="W3233" s="5">
        <f t="shared" si="256"/>
        <v>-0.97499999999999998</v>
      </c>
      <c r="X3233" s="8">
        <f t="shared" si="257"/>
        <v>-1</v>
      </c>
      <c r="Y3233" s="4">
        <v>0</v>
      </c>
      <c r="Z3233" s="9" t="str">
        <f t="shared" si="258"/>
        <v>NA</v>
      </c>
      <c r="AA3233" s="10">
        <f t="shared" si="259"/>
        <v>0</v>
      </c>
    </row>
    <row r="3234" spans="1:27" x14ac:dyDescent="0.55000000000000004">
      <c r="A3234" s="3" t="s">
        <v>27</v>
      </c>
      <c r="B3234" s="3" t="s">
        <v>28</v>
      </c>
      <c r="C3234" s="3" t="s">
        <v>5183</v>
      </c>
      <c r="D3234" s="3" t="s">
        <v>5184</v>
      </c>
      <c r="E3234" s="4" t="s">
        <v>31</v>
      </c>
      <c r="F3234" s="3" t="s">
        <v>75</v>
      </c>
      <c r="G3234" s="3" t="s">
        <v>5185</v>
      </c>
      <c r="H3234" s="3" t="s">
        <v>34</v>
      </c>
      <c r="I3234" s="3" t="s">
        <v>35</v>
      </c>
      <c r="J3234" s="3" t="s">
        <v>36</v>
      </c>
      <c r="K3234" s="3" t="s">
        <v>42</v>
      </c>
      <c r="L3234" s="5">
        <v>6.25</v>
      </c>
      <c r="M3234" s="4">
        <v>1</v>
      </c>
      <c r="N3234" s="5">
        <v>0.97499999999999998</v>
      </c>
      <c r="O3234" s="5">
        <v>0.97499999999999998</v>
      </c>
      <c r="P3234" s="4">
        <v>6</v>
      </c>
      <c r="Q3234" s="6">
        <v>16.6666666666667</v>
      </c>
      <c r="R3234" s="7">
        <v>1</v>
      </c>
      <c r="S3234" s="6">
        <v>0</v>
      </c>
      <c r="T3234" s="5">
        <v>0</v>
      </c>
      <c r="U3234" s="5">
        <v>0</v>
      </c>
      <c r="V3234" s="5">
        <f t="shared" si="260"/>
        <v>0.97499999999999998</v>
      </c>
      <c r="W3234" s="5">
        <f t="shared" si="256"/>
        <v>-0.97499999999999998</v>
      </c>
      <c r="X3234" s="8">
        <f t="shared" si="257"/>
        <v>-1</v>
      </c>
      <c r="Y3234" s="4">
        <v>0</v>
      </c>
      <c r="Z3234" s="9" t="str">
        <f t="shared" si="258"/>
        <v>NA</v>
      </c>
      <c r="AA3234" s="10">
        <f t="shared" si="259"/>
        <v>0</v>
      </c>
    </row>
    <row r="3235" spans="1:27" x14ac:dyDescent="0.55000000000000004">
      <c r="A3235" s="3" t="s">
        <v>27</v>
      </c>
      <c r="B3235" s="3" t="s">
        <v>28</v>
      </c>
      <c r="C3235" s="3" t="s">
        <v>5186</v>
      </c>
      <c r="D3235" s="3" t="s">
        <v>5187</v>
      </c>
      <c r="E3235" s="4" t="s">
        <v>66</v>
      </c>
      <c r="F3235" s="3" t="s">
        <v>32</v>
      </c>
      <c r="G3235" s="3" t="s">
        <v>5188</v>
      </c>
      <c r="H3235" s="3" t="s">
        <v>34</v>
      </c>
      <c r="I3235" s="3" t="s">
        <v>35</v>
      </c>
      <c r="J3235" s="3" t="s">
        <v>36</v>
      </c>
      <c r="K3235" s="3" t="s">
        <v>42</v>
      </c>
      <c r="L3235" s="5">
        <v>6.25</v>
      </c>
      <c r="M3235" s="4">
        <v>1</v>
      </c>
      <c r="N3235" s="5">
        <v>0.97499999999999998</v>
      </c>
      <c r="O3235" s="5">
        <v>0.97499999999999998</v>
      </c>
      <c r="P3235" s="4">
        <v>1</v>
      </c>
      <c r="Q3235" s="6">
        <v>100</v>
      </c>
      <c r="R3235" s="7">
        <v>1</v>
      </c>
      <c r="S3235" s="6">
        <v>0</v>
      </c>
      <c r="T3235" s="5">
        <v>0</v>
      </c>
      <c r="U3235" s="5">
        <v>0</v>
      </c>
      <c r="V3235" s="5">
        <f t="shared" si="260"/>
        <v>0.97499999999999998</v>
      </c>
      <c r="W3235" s="5">
        <f t="shared" si="256"/>
        <v>-0.97499999999999998</v>
      </c>
      <c r="X3235" s="8">
        <f t="shared" si="257"/>
        <v>-1</v>
      </c>
      <c r="Y3235" s="4">
        <v>0</v>
      </c>
      <c r="Z3235" s="9" t="str">
        <f t="shared" si="258"/>
        <v>NA</v>
      </c>
      <c r="AA3235" s="10">
        <f t="shared" si="259"/>
        <v>0</v>
      </c>
    </row>
    <row r="3236" spans="1:27" x14ac:dyDescent="0.55000000000000004">
      <c r="A3236" s="3" t="s">
        <v>27</v>
      </c>
      <c r="B3236" s="3" t="s">
        <v>28</v>
      </c>
      <c r="C3236" s="3" t="s">
        <v>5189</v>
      </c>
      <c r="D3236" s="3" t="s">
        <v>2856</v>
      </c>
      <c r="E3236" s="4" t="s">
        <v>31</v>
      </c>
      <c r="F3236" s="3" t="s">
        <v>417</v>
      </c>
      <c r="G3236" s="3" t="s">
        <v>5190</v>
      </c>
      <c r="H3236" s="3" t="s">
        <v>34</v>
      </c>
      <c r="I3236" s="3" t="s">
        <v>35</v>
      </c>
      <c r="J3236" s="3" t="s">
        <v>36</v>
      </c>
      <c r="K3236" s="3" t="s">
        <v>42</v>
      </c>
      <c r="L3236" s="5">
        <v>6.25</v>
      </c>
      <c r="M3236" s="4">
        <v>1</v>
      </c>
      <c r="N3236" s="5">
        <v>0.98750000000000004</v>
      </c>
      <c r="O3236" s="5">
        <v>0.98750000000000004</v>
      </c>
      <c r="P3236" s="4">
        <v>52</v>
      </c>
      <c r="Q3236" s="6">
        <v>1.92307692307692</v>
      </c>
      <c r="R3236" s="7">
        <v>1.0384615384615401</v>
      </c>
      <c r="S3236" s="6">
        <v>0</v>
      </c>
      <c r="T3236" s="5">
        <v>0</v>
      </c>
      <c r="U3236" s="5">
        <v>0</v>
      </c>
      <c r="V3236" s="5">
        <f t="shared" si="260"/>
        <v>0.98750000000000004</v>
      </c>
      <c r="W3236" s="5">
        <f t="shared" si="256"/>
        <v>-0.98750000000000004</v>
      </c>
      <c r="X3236" s="8">
        <f t="shared" si="257"/>
        <v>-1</v>
      </c>
      <c r="Y3236" s="4">
        <v>0</v>
      </c>
      <c r="Z3236" s="9" t="str">
        <f t="shared" si="258"/>
        <v>NA</v>
      </c>
      <c r="AA3236" s="10">
        <f t="shared" si="259"/>
        <v>0</v>
      </c>
    </row>
    <row r="3237" spans="1:27" x14ac:dyDescent="0.55000000000000004">
      <c r="A3237" s="3" t="s">
        <v>27</v>
      </c>
      <c r="B3237" s="3" t="s">
        <v>28</v>
      </c>
      <c r="C3237" s="3" t="s">
        <v>5191</v>
      </c>
      <c r="D3237" s="3" t="s">
        <v>5192</v>
      </c>
      <c r="E3237" s="4" t="s">
        <v>31</v>
      </c>
      <c r="F3237" s="3" t="s">
        <v>417</v>
      </c>
      <c r="G3237" s="3" t="s">
        <v>5193</v>
      </c>
      <c r="H3237" s="3" t="s">
        <v>34</v>
      </c>
      <c r="I3237" s="3" t="s">
        <v>35</v>
      </c>
      <c r="J3237" s="3" t="s">
        <v>36</v>
      </c>
      <c r="K3237" s="3" t="s">
        <v>42</v>
      </c>
      <c r="L3237" s="5">
        <v>6.25</v>
      </c>
      <c r="M3237" s="4">
        <v>1</v>
      </c>
      <c r="N3237" s="5">
        <v>0.98750000000000004</v>
      </c>
      <c r="O3237" s="5">
        <v>0.98750000000000004</v>
      </c>
      <c r="P3237" s="4">
        <v>15</v>
      </c>
      <c r="Q3237" s="6">
        <v>6.6666666666666696</v>
      </c>
      <c r="R3237" s="7">
        <v>1</v>
      </c>
      <c r="S3237" s="6">
        <v>0</v>
      </c>
      <c r="T3237" s="5">
        <v>0</v>
      </c>
      <c r="U3237" s="5">
        <v>0</v>
      </c>
      <c r="V3237" s="5">
        <f t="shared" si="260"/>
        <v>0.98750000000000004</v>
      </c>
      <c r="W3237" s="5">
        <f t="shared" si="256"/>
        <v>-0.98750000000000004</v>
      </c>
      <c r="X3237" s="8">
        <f t="shared" si="257"/>
        <v>-1</v>
      </c>
      <c r="Y3237" s="4">
        <v>0</v>
      </c>
      <c r="Z3237" s="9" t="str">
        <f t="shared" si="258"/>
        <v>NA</v>
      </c>
      <c r="AA3237" s="10">
        <f t="shared" si="259"/>
        <v>0</v>
      </c>
    </row>
    <row r="3238" spans="1:27" x14ac:dyDescent="0.55000000000000004">
      <c r="A3238" s="3" t="s">
        <v>27</v>
      </c>
      <c r="B3238" s="3" t="s">
        <v>28</v>
      </c>
      <c r="C3238" s="3" t="s">
        <v>5194</v>
      </c>
      <c r="D3238" s="3" t="s">
        <v>5195</v>
      </c>
      <c r="E3238" s="4" t="s">
        <v>31</v>
      </c>
      <c r="F3238" s="3" t="s">
        <v>5157</v>
      </c>
      <c r="G3238" s="3" t="s">
        <v>5196</v>
      </c>
      <c r="H3238" s="3" t="s">
        <v>34</v>
      </c>
      <c r="I3238" s="3" t="s">
        <v>35</v>
      </c>
      <c r="J3238" s="3" t="s">
        <v>36</v>
      </c>
      <c r="K3238" s="3" t="s">
        <v>42</v>
      </c>
      <c r="L3238" s="5">
        <v>6.25</v>
      </c>
      <c r="M3238" s="4">
        <v>1</v>
      </c>
      <c r="N3238" s="5">
        <v>0.98750000000000004</v>
      </c>
      <c r="O3238" s="5">
        <v>0.98750000000000004</v>
      </c>
      <c r="P3238" s="4">
        <v>19</v>
      </c>
      <c r="Q3238" s="6">
        <v>5.2631578947368398</v>
      </c>
      <c r="R3238" s="7">
        <v>2.68</v>
      </c>
      <c r="S3238" s="6">
        <v>0</v>
      </c>
      <c r="T3238" s="5">
        <v>0</v>
      </c>
      <c r="U3238" s="5">
        <v>0</v>
      </c>
      <c r="V3238" s="5">
        <f t="shared" si="260"/>
        <v>0.98750000000000004</v>
      </c>
      <c r="W3238" s="5">
        <f t="shared" si="256"/>
        <v>-0.98750000000000004</v>
      </c>
      <c r="X3238" s="8">
        <f t="shared" si="257"/>
        <v>-1</v>
      </c>
      <c r="Y3238" s="4">
        <v>0</v>
      </c>
      <c r="Z3238" s="9" t="str">
        <f t="shared" si="258"/>
        <v>NA</v>
      </c>
      <c r="AA3238" s="10">
        <f t="shared" si="259"/>
        <v>0</v>
      </c>
    </row>
    <row r="3239" spans="1:27" x14ac:dyDescent="0.55000000000000004">
      <c r="A3239" s="3" t="s">
        <v>27</v>
      </c>
      <c r="B3239" s="3" t="s">
        <v>28</v>
      </c>
      <c r="C3239" s="3" t="s">
        <v>5197</v>
      </c>
      <c r="D3239" s="3" t="s">
        <v>3334</v>
      </c>
      <c r="E3239" s="4" t="s">
        <v>31</v>
      </c>
      <c r="F3239" s="3" t="s">
        <v>137</v>
      </c>
      <c r="G3239" s="3" t="s">
        <v>2863</v>
      </c>
      <c r="H3239" s="3" t="s">
        <v>34</v>
      </c>
      <c r="I3239" s="3" t="s">
        <v>35</v>
      </c>
      <c r="J3239" s="3" t="s">
        <v>36</v>
      </c>
      <c r="K3239" s="3" t="s">
        <v>37</v>
      </c>
      <c r="L3239" s="5">
        <v>6.25</v>
      </c>
      <c r="M3239" s="4">
        <v>1</v>
      </c>
      <c r="N3239" s="5">
        <v>0.98750000000000004</v>
      </c>
      <c r="O3239" s="5">
        <v>0.98750000000000004</v>
      </c>
      <c r="P3239" s="4">
        <v>494</v>
      </c>
      <c r="Q3239" s="6">
        <v>0.20242914979757101</v>
      </c>
      <c r="R3239" s="7">
        <v>1</v>
      </c>
      <c r="S3239" s="6">
        <v>0</v>
      </c>
      <c r="T3239" s="5">
        <v>0</v>
      </c>
      <c r="U3239" s="5">
        <v>0</v>
      </c>
      <c r="V3239" s="5">
        <f t="shared" si="260"/>
        <v>0.98750000000000004</v>
      </c>
      <c r="W3239" s="5">
        <f t="shared" si="256"/>
        <v>-0.98750000000000004</v>
      </c>
      <c r="X3239" s="8">
        <f t="shared" si="257"/>
        <v>-1</v>
      </c>
      <c r="Y3239" s="4">
        <v>0</v>
      </c>
      <c r="Z3239" s="9" t="str">
        <f t="shared" si="258"/>
        <v>NA</v>
      </c>
      <c r="AA3239" s="10">
        <f t="shared" si="259"/>
        <v>0</v>
      </c>
    </row>
    <row r="3240" spans="1:27" x14ac:dyDescent="0.55000000000000004">
      <c r="A3240" s="3" t="s">
        <v>27</v>
      </c>
      <c r="B3240" s="3" t="s">
        <v>28</v>
      </c>
      <c r="C3240" s="3" t="s">
        <v>5198</v>
      </c>
      <c r="D3240" s="3" t="s">
        <v>5109</v>
      </c>
      <c r="E3240" s="4" t="s">
        <v>31</v>
      </c>
      <c r="F3240" s="3" t="s">
        <v>137</v>
      </c>
      <c r="G3240" s="3" t="s">
        <v>5199</v>
      </c>
      <c r="H3240" s="3" t="s">
        <v>34</v>
      </c>
      <c r="I3240" s="3" t="s">
        <v>35</v>
      </c>
      <c r="J3240" s="3" t="s">
        <v>36</v>
      </c>
      <c r="K3240" s="3" t="s">
        <v>42</v>
      </c>
      <c r="L3240" s="5">
        <v>6.25</v>
      </c>
      <c r="M3240" s="4">
        <v>1</v>
      </c>
      <c r="N3240" s="5">
        <v>0.98750000000000004</v>
      </c>
      <c r="O3240" s="5">
        <v>0.98750000000000004</v>
      </c>
      <c r="P3240" s="4">
        <v>5</v>
      </c>
      <c r="Q3240" s="6">
        <v>20</v>
      </c>
      <c r="R3240" s="7">
        <v>1</v>
      </c>
      <c r="S3240" s="6">
        <v>0</v>
      </c>
      <c r="T3240" s="5">
        <v>0</v>
      </c>
      <c r="U3240" s="5">
        <v>0</v>
      </c>
      <c r="V3240" s="5">
        <f t="shared" si="260"/>
        <v>0.98750000000000004</v>
      </c>
      <c r="W3240" s="5">
        <f t="shared" si="256"/>
        <v>-0.98750000000000004</v>
      </c>
      <c r="X3240" s="8">
        <f t="shared" si="257"/>
        <v>-1</v>
      </c>
      <c r="Y3240" s="4">
        <v>0</v>
      </c>
      <c r="Z3240" s="9" t="str">
        <f t="shared" si="258"/>
        <v>NA</v>
      </c>
      <c r="AA3240" s="10">
        <f t="shared" si="259"/>
        <v>0</v>
      </c>
    </row>
    <row r="3241" spans="1:27" x14ac:dyDescent="0.55000000000000004">
      <c r="A3241" s="3" t="s">
        <v>27</v>
      </c>
      <c r="B3241" s="3" t="s">
        <v>28</v>
      </c>
      <c r="C3241" s="3" t="s">
        <v>5200</v>
      </c>
      <c r="D3241" s="3" t="s">
        <v>3367</v>
      </c>
      <c r="E3241" s="4" t="s">
        <v>66</v>
      </c>
      <c r="F3241" s="3" t="s">
        <v>32</v>
      </c>
      <c r="G3241" s="3" t="s">
        <v>5201</v>
      </c>
      <c r="H3241" s="3" t="s">
        <v>34</v>
      </c>
      <c r="I3241" s="3" t="s">
        <v>35</v>
      </c>
      <c r="J3241" s="3" t="s">
        <v>36</v>
      </c>
      <c r="K3241" s="3" t="s">
        <v>42</v>
      </c>
      <c r="L3241" s="5">
        <v>6.25</v>
      </c>
      <c r="M3241" s="4">
        <v>1</v>
      </c>
      <c r="N3241" s="5">
        <v>0.98750000000000004</v>
      </c>
      <c r="O3241" s="5">
        <v>0.98750000000000004</v>
      </c>
      <c r="P3241" s="4">
        <v>4</v>
      </c>
      <c r="Q3241" s="6">
        <v>25</v>
      </c>
      <c r="R3241" s="7">
        <v>1</v>
      </c>
      <c r="S3241" s="6">
        <v>0</v>
      </c>
      <c r="T3241" s="5">
        <v>0</v>
      </c>
      <c r="U3241" s="5">
        <v>0</v>
      </c>
      <c r="V3241" s="5">
        <f t="shared" si="260"/>
        <v>0.98750000000000004</v>
      </c>
      <c r="W3241" s="5">
        <f t="shared" si="256"/>
        <v>-0.98750000000000004</v>
      </c>
      <c r="X3241" s="8">
        <f t="shared" si="257"/>
        <v>-1</v>
      </c>
      <c r="Y3241" s="4">
        <v>0</v>
      </c>
      <c r="Z3241" s="9" t="str">
        <f t="shared" si="258"/>
        <v>NA</v>
      </c>
      <c r="AA3241" s="10">
        <f t="shared" si="259"/>
        <v>0</v>
      </c>
    </row>
    <row r="3242" spans="1:27" x14ac:dyDescent="0.55000000000000004">
      <c r="A3242" s="3" t="s">
        <v>27</v>
      </c>
      <c r="B3242" s="3" t="s">
        <v>28</v>
      </c>
      <c r="C3242" s="3" t="s">
        <v>5202</v>
      </c>
      <c r="D3242" s="3" t="s">
        <v>132</v>
      </c>
      <c r="E3242" s="4" t="s">
        <v>31</v>
      </c>
      <c r="F3242" s="3" t="s">
        <v>221</v>
      </c>
      <c r="G3242" s="3" t="s">
        <v>222</v>
      </c>
      <c r="H3242" s="3" t="s">
        <v>34</v>
      </c>
      <c r="I3242" s="3" t="s">
        <v>35</v>
      </c>
      <c r="J3242" s="3" t="s">
        <v>36</v>
      </c>
      <c r="K3242" s="3" t="s">
        <v>37</v>
      </c>
      <c r="L3242" s="5">
        <v>6.25</v>
      </c>
      <c r="M3242" s="4">
        <v>1</v>
      </c>
      <c r="N3242" s="5">
        <v>1</v>
      </c>
      <c r="O3242" s="5">
        <v>1</v>
      </c>
      <c r="P3242" s="4">
        <v>4</v>
      </c>
      <c r="Q3242" s="6">
        <v>25</v>
      </c>
      <c r="R3242" s="7">
        <v>1.25</v>
      </c>
      <c r="S3242" s="6">
        <v>0</v>
      </c>
      <c r="T3242" s="5">
        <v>0</v>
      </c>
      <c r="U3242" s="5">
        <v>0</v>
      </c>
      <c r="V3242" s="5">
        <f t="shared" si="260"/>
        <v>1</v>
      </c>
      <c r="W3242" s="5">
        <f t="shared" si="256"/>
        <v>-1</v>
      </c>
      <c r="X3242" s="8">
        <f t="shared" si="257"/>
        <v>-1</v>
      </c>
      <c r="Y3242" s="4">
        <v>0</v>
      </c>
      <c r="Z3242" s="9" t="str">
        <f t="shared" si="258"/>
        <v>NA</v>
      </c>
      <c r="AA3242" s="10">
        <f t="shared" si="259"/>
        <v>0</v>
      </c>
    </row>
    <row r="3243" spans="1:27" x14ac:dyDescent="0.55000000000000004">
      <c r="A3243" s="3" t="s">
        <v>27</v>
      </c>
      <c r="B3243" s="3" t="s">
        <v>28</v>
      </c>
      <c r="C3243" s="3" t="s">
        <v>5203</v>
      </c>
      <c r="D3243" s="3" t="s">
        <v>103</v>
      </c>
      <c r="E3243" s="4" t="s">
        <v>31</v>
      </c>
      <c r="F3243" s="3" t="s">
        <v>40</v>
      </c>
      <c r="G3243" s="3" t="s">
        <v>122</v>
      </c>
      <c r="H3243" s="3" t="s">
        <v>34</v>
      </c>
      <c r="I3243" s="3" t="s">
        <v>35</v>
      </c>
      <c r="J3243" s="3" t="s">
        <v>36</v>
      </c>
      <c r="K3243" s="3" t="s">
        <v>37</v>
      </c>
      <c r="L3243" s="5">
        <v>6.25</v>
      </c>
      <c r="M3243" s="4">
        <v>1</v>
      </c>
      <c r="N3243" s="5">
        <v>1</v>
      </c>
      <c r="O3243" s="5">
        <v>1</v>
      </c>
      <c r="P3243" s="4">
        <v>6</v>
      </c>
      <c r="Q3243" s="6">
        <v>16.6666666666667</v>
      </c>
      <c r="R3243" s="7">
        <v>3.3333333333333299</v>
      </c>
      <c r="S3243" s="6">
        <v>0</v>
      </c>
      <c r="T3243" s="5">
        <v>0</v>
      </c>
      <c r="U3243" s="5">
        <v>0</v>
      </c>
      <c r="V3243" s="5">
        <f t="shared" si="260"/>
        <v>1</v>
      </c>
      <c r="W3243" s="5">
        <f t="shared" si="256"/>
        <v>-1</v>
      </c>
      <c r="X3243" s="8">
        <f t="shared" si="257"/>
        <v>-1</v>
      </c>
      <c r="Y3243" s="4">
        <v>0</v>
      </c>
      <c r="Z3243" s="9" t="str">
        <f t="shared" si="258"/>
        <v>NA</v>
      </c>
      <c r="AA3243" s="10">
        <f t="shared" si="259"/>
        <v>0</v>
      </c>
    </row>
    <row r="3244" spans="1:27" x14ac:dyDescent="0.55000000000000004">
      <c r="A3244" s="3" t="s">
        <v>27</v>
      </c>
      <c r="B3244" s="3" t="s">
        <v>28</v>
      </c>
      <c r="C3244" s="3" t="s">
        <v>5204</v>
      </c>
      <c r="D3244" s="3" t="s">
        <v>317</v>
      </c>
      <c r="E3244" s="4" t="s">
        <v>31</v>
      </c>
      <c r="F3244" s="3" t="s">
        <v>137</v>
      </c>
      <c r="G3244" s="3" t="s">
        <v>5205</v>
      </c>
      <c r="H3244" s="3" t="s">
        <v>34</v>
      </c>
      <c r="I3244" s="3" t="s">
        <v>35</v>
      </c>
      <c r="J3244" s="3" t="s">
        <v>36</v>
      </c>
      <c r="K3244" s="3" t="s">
        <v>42</v>
      </c>
      <c r="L3244" s="5">
        <v>6.25</v>
      </c>
      <c r="M3244" s="4">
        <v>1</v>
      </c>
      <c r="N3244" s="5">
        <v>1</v>
      </c>
      <c r="O3244" s="5">
        <v>1</v>
      </c>
      <c r="P3244" s="4">
        <v>1</v>
      </c>
      <c r="Q3244" s="6">
        <v>100</v>
      </c>
      <c r="R3244" s="7">
        <v>1</v>
      </c>
      <c r="S3244" s="6">
        <v>0</v>
      </c>
      <c r="T3244" s="5">
        <v>0</v>
      </c>
      <c r="U3244" s="5">
        <v>0</v>
      </c>
      <c r="V3244" s="5">
        <f t="shared" si="260"/>
        <v>1</v>
      </c>
      <c r="W3244" s="5">
        <f t="shared" si="256"/>
        <v>-1</v>
      </c>
      <c r="X3244" s="8">
        <f t="shared" si="257"/>
        <v>-1</v>
      </c>
      <c r="Y3244" s="4">
        <v>0</v>
      </c>
      <c r="Z3244" s="9" t="str">
        <f t="shared" si="258"/>
        <v>NA</v>
      </c>
      <c r="AA3244" s="10">
        <f t="shared" si="259"/>
        <v>0</v>
      </c>
    </row>
    <row r="3245" spans="1:27" x14ac:dyDescent="0.55000000000000004">
      <c r="A3245" s="3" t="s">
        <v>27</v>
      </c>
      <c r="B3245" s="3" t="s">
        <v>28</v>
      </c>
      <c r="C3245" s="3" t="s">
        <v>5206</v>
      </c>
      <c r="D3245" s="3" t="s">
        <v>1344</v>
      </c>
      <c r="E3245" s="4" t="s">
        <v>31</v>
      </c>
      <c r="F3245" s="3" t="s">
        <v>262</v>
      </c>
      <c r="G3245" s="3" t="s">
        <v>2706</v>
      </c>
      <c r="H3245" s="3" t="s">
        <v>34</v>
      </c>
      <c r="I3245" s="3" t="s">
        <v>35</v>
      </c>
      <c r="J3245" s="3" t="s">
        <v>36</v>
      </c>
      <c r="K3245" s="3" t="s">
        <v>42</v>
      </c>
      <c r="L3245" s="5">
        <v>6.25</v>
      </c>
      <c r="M3245" s="4">
        <v>1</v>
      </c>
      <c r="N3245" s="5">
        <v>1</v>
      </c>
      <c r="O3245" s="5">
        <v>1</v>
      </c>
      <c r="P3245" s="4">
        <v>2</v>
      </c>
      <c r="Q3245" s="6">
        <v>50</v>
      </c>
      <c r="R3245" s="7">
        <v>1</v>
      </c>
      <c r="S3245" s="6">
        <v>0</v>
      </c>
      <c r="T3245" s="5">
        <v>0</v>
      </c>
      <c r="U3245" s="5">
        <v>0</v>
      </c>
      <c r="V3245" s="5">
        <f t="shared" si="260"/>
        <v>1</v>
      </c>
      <c r="W3245" s="5">
        <f t="shared" si="256"/>
        <v>-1</v>
      </c>
      <c r="X3245" s="8">
        <f t="shared" si="257"/>
        <v>-1</v>
      </c>
      <c r="Y3245" s="4">
        <v>0</v>
      </c>
      <c r="Z3245" s="9" t="str">
        <f t="shared" si="258"/>
        <v>NA</v>
      </c>
      <c r="AA3245" s="10">
        <f t="shared" si="259"/>
        <v>0</v>
      </c>
    </row>
    <row r="3246" spans="1:27" x14ac:dyDescent="0.55000000000000004">
      <c r="A3246" s="3" t="s">
        <v>27</v>
      </c>
      <c r="B3246" s="3" t="s">
        <v>28</v>
      </c>
      <c r="C3246" s="3" t="s">
        <v>5207</v>
      </c>
      <c r="D3246" s="3" t="s">
        <v>5208</v>
      </c>
      <c r="E3246" s="4" t="s">
        <v>31</v>
      </c>
      <c r="F3246" s="3" t="s">
        <v>262</v>
      </c>
      <c r="G3246" s="3" t="s">
        <v>5209</v>
      </c>
      <c r="H3246" s="3" t="s">
        <v>34</v>
      </c>
      <c r="I3246" s="3" t="s">
        <v>35</v>
      </c>
      <c r="J3246" s="3" t="s">
        <v>36</v>
      </c>
      <c r="K3246" s="3" t="s">
        <v>42</v>
      </c>
      <c r="L3246" s="5">
        <v>6.25</v>
      </c>
      <c r="M3246" s="4">
        <v>2</v>
      </c>
      <c r="N3246" s="5">
        <v>1</v>
      </c>
      <c r="O3246" s="5">
        <v>0.5</v>
      </c>
      <c r="P3246" s="4">
        <v>87</v>
      </c>
      <c r="Q3246" s="6">
        <v>2.29885057471264</v>
      </c>
      <c r="R3246" s="7">
        <v>1</v>
      </c>
      <c r="S3246" s="6">
        <v>0</v>
      </c>
      <c r="T3246" s="5">
        <v>0</v>
      </c>
      <c r="U3246" s="5">
        <v>0</v>
      </c>
      <c r="V3246" s="5">
        <f t="shared" si="260"/>
        <v>1</v>
      </c>
      <c r="W3246" s="5">
        <f t="shared" si="256"/>
        <v>-1</v>
      </c>
      <c r="X3246" s="8">
        <f t="shared" si="257"/>
        <v>-1</v>
      </c>
      <c r="Y3246" s="4">
        <v>0</v>
      </c>
      <c r="Z3246" s="9" t="str">
        <f t="shared" si="258"/>
        <v>NA</v>
      </c>
      <c r="AA3246" s="10">
        <f t="shared" si="259"/>
        <v>0</v>
      </c>
    </row>
    <row r="3247" spans="1:27" x14ac:dyDescent="0.55000000000000004">
      <c r="A3247" s="3" t="s">
        <v>27</v>
      </c>
      <c r="B3247" s="3" t="s">
        <v>28</v>
      </c>
      <c r="C3247" s="3" t="s">
        <v>5210</v>
      </c>
      <c r="D3247" s="3" t="s">
        <v>193</v>
      </c>
      <c r="E3247" s="4" t="s">
        <v>31</v>
      </c>
      <c r="F3247" s="3" t="s">
        <v>262</v>
      </c>
      <c r="G3247" s="3" t="s">
        <v>302</v>
      </c>
      <c r="H3247" s="3" t="s">
        <v>34</v>
      </c>
      <c r="I3247" s="3" t="s">
        <v>35</v>
      </c>
      <c r="J3247" s="3" t="s">
        <v>36</v>
      </c>
      <c r="K3247" s="3" t="s">
        <v>37</v>
      </c>
      <c r="L3247" s="5">
        <v>6.25</v>
      </c>
      <c r="M3247" s="4">
        <v>1</v>
      </c>
      <c r="N3247" s="5">
        <v>1.0125</v>
      </c>
      <c r="O3247" s="5">
        <v>1.0125</v>
      </c>
      <c r="P3247" s="4">
        <v>119</v>
      </c>
      <c r="Q3247" s="6">
        <v>0.84033613445378208</v>
      </c>
      <c r="R3247" s="7">
        <v>1.23613445378151</v>
      </c>
      <c r="S3247" s="6">
        <v>0</v>
      </c>
      <c r="T3247" s="5">
        <v>0</v>
      </c>
      <c r="U3247" s="5">
        <v>0</v>
      </c>
      <c r="V3247" s="5">
        <f t="shared" si="260"/>
        <v>1.0125</v>
      </c>
      <c r="W3247" s="5">
        <f t="shared" si="256"/>
        <v>-1.0125</v>
      </c>
      <c r="X3247" s="8">
        <f t="shared" si="257"/>
        <v>-1</v>
      </c>
      <c r="Y3247" s="4">
        <v>0</v>
      </c>
      <c r="Z3247" s="9" t="str">
        <f t="shared" si="258"/>
        <v>NA</v>
      </c>
      <c r="AA3247" s="10">
        <f t="shared" si="259"/>
        <v>0</v>
      </c>
    </row>
    <row r="3248" spans="1:27" x14ac:dyDescent="0.55000000000000004">
      <c r="A3248" s="3" t="s">
        <v>27</v>
      </c>
      <c r="B3248" s="3" t="s">
        <v>28</v>
      </c>
      <c r="C3248" s="3" t="s">
        <v>5211</v>
      </c>
      <c r="D3248" s="3" t="s">
        <v>3651</v>
      </c>
      <c r="E3248" s="4" t="s">
        <v>31</v>
      </c>
      <c r="F3248" s="3" t="s">
        <v>262</v>
      </c>
      <c r="G3248" s="3" t="s">
        <v>2768</v>
      </c>
      <c r="H3248" s="3" t="s">
        <v>34</v>
      </c>
      <c r="I3248" s="3" t="s">
        <v>35</v>
      </c>
      <c r="J3248" s="3" t="s">
        <v>36</v>
      </c>
      <c r="K3248" s="3" t="s">
        <v>37</v>
      </c>
      <c r="L3248" s="5">
        <v>6.25</v>
      </c>
      <c r="M3248" s="4">
        <v>1</v>
      </c>
      <c r="N3248" s="5">
        <v>1.0125</v>
      </c>
      <c r="O3248" s="5">
        <v>1.0125</v>
      </c>
      <c r="P3248" s="4">
        <v>1</v>
      </c>
      <c r="Q3248" s="6">
        <v>100</v>
      </c>
      <c r="R3248" s="7">
        <v>1</v>
      </c>
      <c r="S3248" s="6">
        <v>0</v>
      </c>
      <c r="T3248" s="5">
        <v>0</v>
      </c>
      <c r="U3248" s="5">
        <v>0</v>
      </c>
      <c r="V3248" s="5">
        <f t="shared" si="260"/>
        <v>1.0125</v>
      </c>
      <c r="W3248" s="5">
        <f t="shared" si="256"/>
        <v>-1.0125</v>
      </c>
      <c r="X3248" s="8">
        <f t="shared" si="257"/>
        <v>-1</v>
      </c>
      <c r="Y3248" s="4">
        <v>0</v>
      </c>
      <c r="Z3248" s="9" t="str">
        <f t="shared" si="258"/>
        <v>NA</v>
      </c>
      <c r="AA3248" s="10">
        <f t="shared" si="259"/>
        <v>0</v>
      </c>
    </row>
    <row r="3249" spans="1:27" x14ac:dyDescent="0.55000000000000004">
      <c r="A3249" s="3" t="s">
        <v>27</v>
      </c>
      <c r="B3249" s="3" t="s">
        <v>28</v>
      </c>
      <c r="C3249" s="3" t="s">
        <v>5212</v>
      </c>
      <c r="D3249" s="3" t="s">
        <v>281</v>
      </c>
      <c r="E3249" s="4" t="s">
        <v>31</v>
      </c>
      <c r="F3249" s="3" t="s">
        <v>125</v>
      </c>
      <c r="G3249" s="3" t="s">
        <v>3041</v>
      </c>
      <c r="H3249" s="3" t="s">
        <v>34</v>
      </c>
      <c r="I3249" s="3" t="s">
        <v>35</v>
      </c>
      <c r="J3249" s="3" t="s">
        <v>36</v>
      </c>
      <c r="K3249" s="3" t="s">
        <v>42</v>
      </c>
      <c r="L3249" s="5">
        <v>6.25</v>
      </c>
      <c r="M3249" s="4">
        <v>1</v>
      </c>
      <c r="N3249" s="5">
        <v>1.0249999999999999</v>
      </c>
      <c r="O3249" s="5">
        <v>1.0249999999999999</v>
      </c>
      <c r="P3249" s="4">
        <v>3</v>
      </c>
      <c r="Q3249" s="6">
        <v>33.3333333333333</v>
      </c>
      <c r="R3249" s="7">
        <v>1</v>
      </c>
      <c r="S3249" s="6">
        <v>0</v>
      </c>
      <c r="T3249" s="5">
        <v>0</v>
      </c>
      <c r="U3249" s="5">
        <v>0</v>
      </c>
      <c r="V3249" s="5">
        <f t="shared" si="260"/>
        <v>1.0249999999999999</v>
      </c>
      <c r="W3249" s="5">
        <f t="shared" si="256"/>
        <v>-1.0249999999999999</v>
      </c>
      <c r="X3249" s="8">
        <f t="shared" si="257"/>
        <v>-1</v>
      </c>
      <c r="Y3249" s="4">
        <v>0</v>
      </c>
      <c r="Z3249" s="9" t="str">
        <f t="shared" si="258"/>
        <v>NA</v>
      </c>
      <c r="AA3249" s="10">
        <f t="shared" si="259"/>
        <v>0</v>
      </c>
    </row>
    <row r="3250" spans="1:27" x14ac:dyDescent="0.55000000000000004">
      <c r="A3250" s="3" t="s">
        <v>27</v>
      </c>
      <c r="B3250" s="3" t="s">
        <v>28</v>
      </c>
      <c r="C3250" s="3" t="s">
        <v>5213</v>
      </c>
      <c r="D3250" s="3" t="s">
        <v>5214</v>
      </c>
      <c r="E3250" s="4" t="s">
        <v>31</v>
      </c>
      <c r="F3250" s="3" t="s">
        <v>262</v>
      </c>
      <c r="G3250" s="3" t="s">
        <v>2723</v>
      </c>
      <c r="H3250" s="3" t="s">
        <v>34</v>
      </c>
      <c r="I3250" s="3" t="s">
        <v>35</v>
      </c>
      <c r="J3250" s="3" t="s">
        <v>36</v>
      </c>
      <c r="K3250" s="3" t="s">
        <v>42</v>
      </c>
      <c r="L3250" s="5">
        <v>6.25</v>
      </c>
      <c r="M3250" s="4">
        <v>1</v>
      </c>
      <c r="N3250" s="5">
        <v>1.0249999999999999</v>
      </c>
      <c r="O3250" s="5">
        <v>1.0249999999999999</v>
      </c>
      <c r="P3250" s="4">
        <v>1</v>
      </c>
      <c r="Q3250" s="6">
        <v>100</v>
      </c>
      <c r="R3250" s="7">
        <v>1</v>
      </c>
      <c r="S3250" s="6">
        <v>0</v>
      </c>
      <c r="T3250" s="5">
        <v>0</v>
      </c>
      <c r="U3250" s="5">
        <v>0</v>
      </c>
      <c r="V3250" s="5">
        <f t="shared" si="260"/>
        <v>1.0249999999999999</v>
      </c>
      <c r="W3250" s="5">
        <f t="shared" si="256"/>
        <v>-1.0249999999999999</v>
      </c>
      <c r="X3250" s="8">
        <f t="shared" si="257"/>
        <v>-1</v>
      </c>
      <c r="Y3250" s="4">
        <v>0</v>
      </c>
      <c r="Z3250" s="9" t="str">
        <f t="shared" si="258"/>
        <v>NA</v>
      </c>
      <c r="AA3250" s="10">
        <f t="shared" si="259"/>
        <v>0</v>
      </c>
    </row>
    <row r="3251" spans="1:27" x14ac:dyDescent="0.55000000000000004">
      <c r="A3251" s="3" t="s">
        <v>27</v>
      </c>
      <c r="B3251" s="3" t="s">
        <v>28</v>
      </c>
      <c r="C3251" s="3" t="s">
        <v>5215</v>
      </c>
      <c r="D3251" s="3" t="s">
        <v>5216</v>
      </c>
      <c r="E3251" s="4" t="s">
        <v>31</v>
      </c>
      <c r="F3251" s="3" t="s">
        <v>221</v>
      </c>
      <c r="G3251" s="3" t="s">
        <v>5084</v>
      </c>
      <c r="H3251" s="3" t="s">
        <v>34</v>
      </c>
      <c r="I3251" s="3" t="s">
        <v>35</v>
      </c>
      <c r="J3251" s="3" t="s">
        <v>36</v>
      </c>
      <c r="K3251" s="3" t="s">
        <v>37</v>
      </c>
      <c r="L3251" s="5">
        <v>6.25</v>
      </c>
      <c r="M3251" s="4">
        <v>1</v>
      </c>
      <c r="N3251" s="5">
        <v>1.0375000000000001</v>
      </c>
      <c r="O3251" s="5">
        <v>1.0375000000000001</v>
      </c>
      <c r="P3251" s="4">
        <v>3</v>
      </c>
      <c r="Q3251" s="6">
        <v>33.3333333333333</v>
      </c>
      <c r="R3251" s="7">
        <v>1</v>
      </c>
      <c r="S3251" s="6">
        <v>0</v>
      </c>
      <c r="T3251" s="5">
        <v>0</v>
      </c>
      <c r="U3251" s="5">
        <v>0</v>
      </c>
      <c r="V3251" s="5">
        <f t="shared" si="260"/>
        <v>1.0375000000000001</v>
      </c>
      <c r="W3251" s="5">
        <f t="shared" si="256"/>
        <v>-1.0375000000000001</v>
      </c>
      <c r="X3251" s="8">
        <f t="shared" si="257"/>
        <v>-1</v>
      </c>
      <c r="Y3251" s="4">
        <v>0</v>
      </c>
      <c r="Z3251" s="9" t="str">
        <f t="shared" si="258"/>
        <v>NA</v>
      </c>
      <c r="AA3251" s="10">
        <f t="shared" si="259"/>
        <v>0</v>
      </c>
    </row>
    <row r="3252" spans="1:27" x14ac:dyDescent="0.55000000000000004">
      <c r="A3252" s="3" t="s">
        <v>27</v>
      </c>
      <c r="B3252" s="3" t="s">
        <v>28</v>
      </c>
      <c r="C3252" s="3" t="s">
        <v>5217</v>
      </c>
      <c r="D3252" s="3" t="s">
        <v>1683</v>
      </c>
      <c r="E3252" s="4" t="s">
        <v>31</v>
      </c>
      <c r="F3252" s="3" t="s">
        <v>194</v>
      </c>
      <c r="G3252" s="3" t="s">
        <v>2984</v>
      </c>
      <c r="H3252" s="3" t="s">
        <v>34</v>
      </c>
      <c r="I3252" s="3" t="s">
        <v>35</v>
      </c>
      <c r="J3252" s="3" t="s">
        <v>36</v>
      </c>
      <c r="K3252" s="3" t="s">
        <v>42</v>
      </c>
      <c r="L3252" s="5">
        <v>6.25</v>
      </c>
      <c r="M3252" s="4">
        <v>1</v>
      </c>
      <c r="N3252" s="5">
        <v>1.0375000000000001</v>
      </c>
      <c r="O3252" s="5">
        <v>1.0375000000000001</v>
      </c>
      <c r="P3252" s="4">
        <v>12</v>
      </c>
      <c r="Q3252" s="6">
        <v>8.3333333333333304</v>
      </c>
      <c r="R3252" s="7">
        <v>2.4166666666666701</v>
      </c>
      <c r="S3252" s="6">
        <v>0</v>
      </c>
      <c r="T3252" s="5">
        <v>0</v>
      </c>
      <c r="U3252" s="5">
        <v>0</v>
      </c>
      <c r="V3252" s="5">
        <f t="shared" si="260"/>
        <v>1.0375000000000001</v>
      </c>
      <c r="W3252" s="5">
        <f t="shared" si="256"/>
        <v>-1.0375000000000001</v>
      </c>
      <c r="X3252" s="8">
        <f t="shared" si="257"/>
        <v>-1</v>
      </c>
      <c r="Y3252" s="4">
        <v>0</v>
      </c>
      <c r="Z3252" s="9" t="str">
        <f t="shared" si="258"/>
        <v>NA</v>
      </c>
      <c r="AA3252" s="10">
        <f t="shared" si="259"/>
        <v>0</v>
      </c>
    </row>
    <row r="3253" spans="1:27" x14ac:dyDescent="0.55000000000000004">
      <c r="A3253" s="3" t="s">
        <v>27</v>
      </c>
      <c r="B3253" s="3" t="s">
        <v>28</v>
      </c>
      <c r="C3253" s="3" t="s">
        <v>5218</v>
      </c>
      <c r="D3253" s="3" t="s">
        <v>4397</v>
      </c>
      <c r="E3253" s="4" t="s">
        <v>31</v>
      </c>
      <c r="F3253" s="3" t="s">
        <v>32</v>
      </c>
      <c r="G3253" s="3" t="s">
        <v>2744</v>
      </c>
      <c r="H3253" s="3" t="s">
        <v>34</v>
      </c>
      <c r="I3253" s="3" t="s">
        <v>35</v>
      </c>
      <c r="J3253" s="3" t="s">
        <v>36</v>
      </c>
      <c r="K3253" s="3" t="s">
        <v>37</v>
      </c>
      <c r="L3253" s="5">
        <v>6.25</v>
      </c>
      <c r="M3253" s="4">
        <v>1</v>
      </c>
      <c r="N3253" s="5">
        <v>1.0375000000000001</v>
      </c>
      <c r="O3253" s="5">
        <v>1.0375000000000001</v>
      </c>
      <c r="P3253" s="4">
        <v>56</v>
      </c>
      <c r="Q3253" s="6">
        <v>1.78571428571429</v>
      </c>
      <c r="R3253" s="7">
        <v>1.45910714285714</v>
      </c>
      <c r="S3253" s="6">
        <v>0</v>
      </c>
      <c r="T3253" s="5">
        <v>0</v>
      </c>
      <c r="U3253" s="5">
        <v>0</v>
      </c>
      <c r="V3253" s="5">
        <f t="shared" si="260"/>
        <v>1.0375000000000001</v>
      </c>
      <c r="W3253" s="5">
        <f t="shared" si="256"/>
        <v>-1.0375000000000001</v>
      </c>
      <c r="X3253" s="8">
        <f t="shared" si="257"/>
        <v>-1</v>
      </c>
      <c r="Y3253" s="4">
        <v>0</v>
      </c>
      <c r="Z3253" s="9" t="str">
        <f t="shared" si="258"/>
        <v>NA</v>
      </c>
      <c r="AA3253" s="10">
        <f t="shared" si="259"/>
        <v>0</v>
      </c>
    </row>
    <row r="3254" spans="1:27" x14ac:dyDescent="0.55000000000000004">
      <c r="A3254" s="3" t="s">
        <v>27</v>
      </c>
      <c r="B3254" s="3" t="s">
        <v>28</v>
      </c>
      <c r="C3254" s="3" t="s">
        <v>5219</v>
      </c>
      <c r="D3254" s="3" t="s">
        <v>5220</v>
      </c>
      <c r="E3254" s="4" t="s">
        <v>31</v>
      </c>
      <c r="F3254" s="3" t="s">
        <v>32</v>
      </c>
      <c r="G3254" s="3" t="s">
        <v>5221</v>
      </c>
      <c r="H3254" s="3" t="s">
        <v>34</v>
      </c>
      <c r="I3254" s="3" t="s">
        <v>35</v>
      </c>
      <c r="J3254" s="3" t="s">
        <v>36</v>
      </c>
      <c r="K3254" s="3" t="s">
        <v>37</v>
      </c>
      <c r="L3254" s="5">
        <v>6.25</v>
      </c>
      <c r="M3254" s="4">
        <v>2</v>
      </c>
      <c r="N3254" s="5">
        <v>1.05</v>
      </c>
      <c r="O3254" s="5">
        <v>0.52500000000000002</v>
      </c>
      <c r="P3254" s="4">
        <v>5</v>
      </c>
      <c r="Q3254" s="6">
        <v>40</v>
      </c>
      <c r="R3254" s="7">
        <v>1.198</v>
      </c>
      <c r="S3254" s="6">
        <v>0</v>
      </c>
      <c r="T3254" s="5">
        <v>0</v>
      </c>
      <c r="U3254" s="5">
        <v>0</v>
      </c>
      <c r="V3254" s="5">
        <f t="shared" si="260"/>
        <v>1.05</v>
      </c>
      <c r="W3254" s="5">
        <f t="shared" si="256"/>
        <v>-1.05</v>
      </c>
      <c r="X3254" s="8">
        <f t="shared" si="257"/>
        <v>-1</v>
      </c>
      <c r="Y3254" s="4">
        <v>0</v>
      </c>
      <c r="Z3254" s="9" t="str">
        <f t="shared" si="258"/>
        <v>NA</v>
      </c>
      <c r="AA3254" s="10">
        <f t="shared" si="259"/>
        <v>0</v>
      </c>
    </row>
    <row r="3255" spans="1:27" x14ac:dyDescent="0.55000000000000004">
      <c r="A3255" s="3" t="s">
        <v>27</v>
      </c>
      <c r="B3255" s="3" t="s">
        <v>28</v>
      </c>
      <c r="C3255" s="3" t="s">
        <v>5222</v>
      </c>
      <c r="D3255" s="3" t="s">
        <v>5223</v>
      </c>
      <c r="E3255" s="4" t="s">
        <v>31</v>
      </c>
      <c r="F3255" s="3" t="s">
        <v>137</v>
      </c>
      <c r="G3255" s="3" t="s">
        <v>5224</v>
      </c>
      <c r="H3255" s="3" t="s">
        <v>34</v>
      </c>
      <c r="I3255" s="3" t="s">
        <v>35</v>
      </c>
      <c r="J3255" s="3" t="s">
        <v>36</v>
      </c>
      <c r="K3255" s="3" t="s">
        <v>42</v>
      </c>
      <c r="L3255" s="5">
        <v>6.25</v>
      </c>
      <c r="M3255" s="4">
        <v>1</v>
      </c>
      <c r="N3255" s="5">
        <v>1.0625</v>
      </c>
      <c r="O3255" s="5">
        <v>1.0625</v>
      </c>
      <c r="P3255" s="4">
        <v>32</v>
      </c>
      <c r="Q3255" s="6">
        <v>3.125</v>
      </c>
      <c r="R3255" s="7">
        <v>1.5306249999999999</v>
      </c>
      <c r="S3255" s="6">
        <v>0</v>
      </c>
      <c r="T3255" s="5">
        <v>0</v>
      </c>
      <c r="U3255" s="5">
        <v>0</v>
      </c>
      <c r="V3255" s="5">
        <f t="shared" si="260"/>
        <v>1.0625</v>
      </c>
      <c r="W3255" s="5">
        <f t="shared" si="256"/>
        <v>-1.0625</v>
      </c>
      <c r="X3255" s="8">
        <f t="shared" si="257"/>
        <v>-1</v>
      </c>
      <c r="Y3255" s="4">
        <v>0</v>
      </c>
      <c r="Z3255" s="9" t="str">
        <f t="shared" si="258"/>
        <v>NA</v>
      </c>
      <c r="AA3255" s="10">
        <f t="shared" si="259"/>
        <v>0</v>
      </c>
    </row>
    <row r="3256" spans="1:27" x14ac:dyDescent="0.55000000000000004">
      <c r="A3256" s="3" t="s">
        <v>27</v>
      </c>
      <c r="B3256" s="3" t="s">
        <v>28</v>
      </c>
      <c r="C3256" s="3" t="s">
        <v>5225</v>
      </c>
      <c r="D3256" s="3" t="s">
        <v>5226</v>
      </c>
      <c r="E3256" s="4" t="s">
        <v>31</v>
      </c>
      <c r="F3256" s="3" t="s">
        <v>75</v>
      </c>
      <c r="G3256" s="3" t="s">
        <v>2996</v>
      </c>
      <c r="H3256" s="3" t="s">
        <v>34</v>
      </c>
      <c r="I3256" s="3" t="s">
        <v>35</v>
      </c>
      <c r="J3256" s="3" t="s">
        <v>36</v>
      </c>
      <c r="K3256" s="3" t="s">
        <v>37</v>
      </c>
      <c r="L3256" s="5">
        <v>6.25</v>
      </c>
      <c r="M3256" s="4">
        <v>1</v>
      </c>
      <c r="N3256" s="5">
        <v>1.0625</v>
      </c>
      <c r="O3256" s="5">
        <v>1.0625</v>
      </c>
      <c r="P3256" s="4">
        <v>9</v>
      </c>
      <c r="Q3256" s="6">
        <v>11.1111111111111</v>
      </c>
      <c r="R3256" s="7">
        <v>1</v>
      </c>
      <c r="S3256" s="6">
        <v>0</v>
      </c>
      <c r="T3256" s="5">
        <v>0</v>
      </c>
      <c r="U3256" s="5">
        <v>0</v>
      </c>
      <c r="V3256" s="5">
        <f t="shared" si="260"/>
        <v>1.0625</v>
      </c>
      <c r="W3256" s="5">
        <f t="shared" si="256"/>
        <v>-1.0625</v>
      </c>
      <c r="X3256" s="8">
        <f t="shared" si="257"/>
        <v>-1</v>
      </c>
      <c r="Y3256" s="4">
        <v>0</v>
      </c>
      <c r="Z3256" s="9" t="str">
        <f t="shared" si="258"/>
        <v>NA</v>
      </c>
      <c r="AA3256" s="10">
        <f t="shared" si="259"/>
        <v>0</v>
      </c>
    </row>
    <row r="3257" spans="1:27" x14ac:dyDescent="0.55000000000000004">
      <c r="A3257" s="3" t="s">
        <v>27</v>
      </c>
      <c r="B3257" s="3" t="s">
        <v>28</v>
      </c>
      <c r="C3257" s="3" t="s">
        <v>5227</v>
      </c>
      <c r="D3257" s="3" t="s">
        <v>2265</v>
      </c>
      <c r="E3257" s="4" t="s">
        <v>31</v>
      </c>
      <c r="F3257" s="3" t="s">
        <v>32</v>
      </c>
      <c r="G3257" s="3" t="s">
        <v>5228</v>
      </c>
      <c r="H3257" s="3" t="s">
        <v>34</v>
      </c>
      <c r="I3257" s="3" t="s">
        <v>35</v>
      </c>
      <c r="J3257" s="3" t="s">
        <v>36</v>
      </c>
      <c r="K3257" s="3" t="s">
        <v>42</v>
      </c>
      <c r="L3257" s="5">
        <v>6.25</v>
      </c>
      <c r="M3257" s="4">
        <v>1</v>
      </c>
      <c r="N3257" s="5">
        <v>1.0625</v>
      </c>
      <c r="O3257" s="5">
        <v>1.0625</v>
      </c>
      <c r="P3257" s="4">
        <v>25</v>
      </c>
      <c r="Q3257" s="6">
        <v>4</v>
      </c>
      <c r="R3257" s="7">
        <v>2.0396000000000001</v>
      </c>
      <c r="S3257" s="6">
        <v>0</v>
      </c>
      <c r="T3257" s="5">
        <v>0</v>
      </c>
      <c r="U3257" s="5">
        <v>0</v>
      </c>
      <c r="V3257" s="5">
        <f t="shared" si="260"/>
        <v>1.0625</v>
      </c>
      <c r="W3257" s="5">
        <f t="shared" si="256"/>
        <v>-1.0625</v>
      </c>
      <c r="X3257" s="8">
        <f t="shared" si="257"/>
        <v>-1</v>
      </c>
      <c r="Y3257" s="4">
        <v>0</v>
      </c>
      <c r="Z3257" s="9" t="str">
        <f t="shared" si="258"/>
        <v>NA</v>
      </c>
      <c r="AA3257" s="10">
        <f t="shared" si="259"/>
        <v>0</v>
      </c>
    </row>
    <row r="3258" spans="1:27" x14ac:dyDescent="0.55000000000000004">
      <c r="A3258" s="3" t="s">
        <v>27</v>
      </c>
      <c r="B3258" s="3" t="s">
        <v>28</v>
      </c>
      <c r="C3258" s="3" t="s">
        <v>5229</v>
      </c>
      <c r="D3258" s="3" t="s">
        <v>5214</v>
      </c>
      <c r="E3258" s="4" t="s">
        <v>31</v>
      </c>
      <c r="F3258" s="3" t="s">
        <v>133</v>
      </c>
      <c r="G3258" s="3" t="s">
        <v>2877</v>
      </c>
      <c r="H3258" s="3" t="s">
        <v>34</v>
      </c>
      <c r="I3258" s="3" t="s">
        <v>35</v>
      </c>
      <c r="J3258" s="3" t="s">
        <v>36</v>
      </c>
      <c r="K3258" s="3" t="s">
        <v>42</v>
      </c>
      <c r="L3258" s="5">
        <v>6.25</v>
      </c>
      <c r="M3258" s="4">
        <v>1</v>
      </c>
      <c r="N3258" s="5">
        <v>1.075</v>
      </c>
      <c r="O3258" s="5">
        <v>1.075</v>
      </c>
      <c r="P3258" s="4">
        <v>1</v>
      </c>
      <c r="Q3258" s="6">
        <v>100</v>
      </c>
      <c r="R3258" s="7">
        <v>1</v>
      </c>
      <c r="S3258" s="6">
        <v>0</v>
      </c>
      <c r="T3258" s="5">
        <v>0</v>
      </c>
      <c r="U3258" s="5">
        <v>0</v>
      </c>
      <c r="V3258" s="5">
        <f t="shared" si="260"/>
        <v>1.075</v>
      </c>
      <c r="W3258" s="5">
        <f t="shared" si="256"/>
        <v>-1.075</v>
      </c>
      <c r="X3258" s="8">
        <f t="shared" si="257"/>
        <v>-1</v>
      </c>
      <c r="Y3258" s="4">
        <v>0</v>
      </c>
      <c r="Z3258" s="9" t="str">
        <f t="shared" si="258"/>
        <v>NA</v>
      </c>
      <c r="AA3258" s="10">
        <f t="shared" si="259"/>
        <v>0</v>
      </c>
    </row>
    <row r="3259" spans="1:27" x14ac:dyDescent="0.55000000000000004">
      <c r="A3259" s="3" t="s">
        <v>27</v>
      </c>
      <c r="B3259" s="3" t="s">
        <v>28</v>
      </c>
      <c r="C3259" s="3" t="s">
        <v>5230</v>
      </c>
      <c r="D3259" s="3" t="s">
        <v>2796</v>
      </c>
      <c r="E3259" s="4" t="s">
        <v>31</v>
      </c>
      <c r="F3259" s="3" t="s">
        <v>32</v>
      </c>
      <c r="G3259" s="3" t="s">
        <v>33</v>
      </c>
      <c r="H3259" s="3" t="s">
        <v>34</v>
      </c>
      <c r="I3259" s="3" t="s">
        <v>35</v>
      </c>
      <c r="J3259" s="3" t="s">
        <v>36</v>
      </c>
      <c r="K3259" s="3" t="s">
        <v>37</v>
      </c>
      <c r="L3259" s="5">
        <v>6.25</v>
      </c>
      <c r="M3259" s="4">
        <v>1</v>
      </c>
      <c r="N3259" s="5">
        <v>1.075</v>
      </c>
      <c r="O3259" s="5">
        <v>1.075</v>
      </c>
      <c r="P3259" s="4">
        <v>4</v>
      </c>
      <c r="Q3259" s="6">
        <v>25</v>
      </c>
      <c r="R3259" s="7">
        <v>1</v>
      </c>
      <c r="S3259" s="6">
        <v>0</v>
      </c>
      <c r="T3259" s="5">
        <v>0</v>
      </c>
      <c r="U3259" s="5">
        <v>0</v>
      </c>
      <c r="V3259" s="5">
        <f t="shared" si="260"/>
        <v>1.075</v>
      </c>
      <c r="W3259" s="5">
        <f t="shared" si="256"/>
        <v>-1.075</v>
      </c>
      <c r="X3259" s="8">
        <f t="shared" si="257"/>
        <v>-1</v>
      </c>
      <c r="Y3259" s="4">
        <v>0</v>
      </c>
      <c r="Z3259" s="9" t="str">
        <f t="shared" si="258"/>
        <v>NA</v>
      </c>
      <c r="AA3259" s="10">
        <f t="shared" si="259"/>
        <v>0</v>
      </c>
    </row>
    <row r="3260" spans="1:27" x14ac:dyDescent="0.55000000000000004">
      <c r="A3260" s="3" t="s">
        <v>27</v>
      </c>
      <c r="B3260" s="3" t="s">
        <v>28</v>
      </c>
      <c r="C3260" s="3" t="s">
        <v>5231</v>
      </c>
      <c r="D3260" s="3" t="s">
        <v>2188</v>
      </c>
      <c r="E3260" s="4" t="s">
        <v>31</v>
      </c>
      <c r="F3260" s="3" t="s">
        <v>32</v>
      </c>
      <c r="G3260" s="3" t="s">
        <v>5232</v>
      </c>
      <c r="H3260" s="3" t="s">
        <v>34</v>
      </c>
      <c r="I3260" s="3" t="s">
        <v>35</v>
      </c>
      <c r="J3260" s="3" t="s">
        <v>36</v>
      </c>
      <c r="K3260" s="3" t="s">
        <v>42</v>
      </c>
      <c r="L3260" s="5">
        <v>6.25</v>
      </c>
      <c r="M3260" s="4">
        <v>1</v>
      </c>
      <c r="N3260" s="5">
        <v>1.075</v>
      </c>
      <c r="O3260" s="5">
        <v>1.075</v>
      </c>
      <c r="P3260" s="4">
        <v>134</v>
      </c>
      <c r="Q3260" s="6">
        <v>0.74626865671641796</v>
      </c>
      <c r="R3260" s="7">
        <v>1.00671641791045</v>
      </c>
      <c r="S3260" s="6">
        <v>0</v>
      </c>
      <c r="T3260" s="5">
        <v>0</v>
      </c>
      <c r="U3260" s="5">
        <v>0</v>
      </c>
      <c r="V3260" s="5">
        <f t="shared" si="260"/>
        <v>1.075</v>
      </c>
      <c r="W3260" s="5">
        <f t="shared" si="256"/>
        <v>-1.075</v>
      </c>
      <c r="X3260" s="8">
        <f t="shared" si="257"/>
        <v>-1</v>
      </c>
      <c r="Y3260" s="4">
        <v>0</v>
      </c>
      <c r="Z3260" s="9" t="str">
        <f t="shared" si="258"/>
        <v>NA</v>
      </c>
      <c r="AA3260" s="10">
        <f t="shared" si="259"/>
        <v>0</v>
      </c>
    </row>
    <row r="3261" spans="1:27" x14ac:dyDescent="0.55000000000000004">
      <c r="A3261" s="3" t="s">
        <v>27</v>
      </c>
      <c r="B3261" s="3" t="s">
        <v>28</v>
      </c>
      <c r="C3261" s="3" t="s">
        <v>5233</v>
      </c>
      <c r="D3261" s="3" t="s">
        <v>5137</v>
      </c>
      <c r="E3261" s="4" t="s">
        <v>31</v>
      </c>
      <c r="F3261" s="3" t="s">
        <v>417</v>
      </c>
      <c r="G3261" s="3" t="s">
        <v>5175</v>
      </c>
      <c r="H3261" s="3" t="s">
        <v>34</v>
      </c>
      <c r="I3261" s="3" t="s">
        <v>35</v>
      </c>
      <c r="J3261" s="3" t="s">
        <v>36</v>
      </c>
      <c r="K3261" s="3" t="s">
        <v>42</v>
      </c>
      <c r="L3261" s="5">
        <v>6.25</v>
      </c>
      <c r="M3261" s="4">
        <v>1</v>
      </c>
      <c r="N3261" s="5">
        <v>1.1000000000000001</v>
      </c>
      <c r="O3261" s="5">
        <v>1.1000000000000001</v>
      </c>
      <c r="P3261" s="4">
        <v>1</v>
      </c>
      <c r="Q3261" s="6">
        <v>100</v>
      </c>
      <c r="R3261" s="7">
        <v>1</v>
      </c>
      <c r="S3261" s="6">
        <v>0</v>
      </c>
      <c r="T3261" s="5">
        <v>0</v>
      </c>
      <c r="U3261" s="5">
        <v>0</v>
      </c>
      <c r="V3261" s="5">
        <f t="shared" si="260"/>
        <v>1.1000000000000001</v>
      </c>
      <c r="W3261" s="5">
        <f t="shared" si="256"/>
        <v>-1.1000000000000001</v>
      </c>
      <c r="X3261" s="8">
        <f t="shared" si="257"/>
        <v>-1</v>
      </c>
      <c r="Y3261" s="4">
        <v>0</v>
      </c>
      <c r="Z3261" s="9" t="str">
        <f t="shared" si="258"/>
        <v>NA</v>
      </c>
      <c r="AA3261" s="10">
        <f t="shared" si="259"/>
        <v>0</v>
      </c>
    </row>
    <row r="3262" spans="1:27" x14ac:dyDescent="0.55000000000000004">
      <c r="A3262" s="3" t="s">
        <v>27</v>
      </c>
      <c r="B3262" s="3" t="s">
        <v>28</v>
      </c>
      <c r="C3262" s="3" t="s">
        <v>5234</v>
      </c>
      <c r="D3262" s="3" t="s">
        <v>74</v>
      </c>
      <c r="E3262" s="4" t="s">
        <v>31</v>
      </c>
      <c r="F3262" s="3" t="s">
        <v>40</v>
      </c>
      <c r="G3262" s="3" t="s">
        <v>2770</v>
      </c>
      <c r="H3262" s="3" t="s">
        <v>34</v>
      </c>
      <c r="I3262" s="3" t="s">
        <v>35</v>
      </c>
      <c r="J3262" s="3" t="s">
        <v>36</v>
      </c>
      <c r="K3262" s="3" t="s">
        <v>37</v>
      </c>
      <c r="L3262" s="5">
        <v>6.25</v>
      </c>
      <c r="M3262" s="4">
        <v>1</v>
      </c>
      <c r="N3262" s="5">
        <v>1.1000000000000001</v>
      </c>
      <c r="O3262" s="5">
        <v>1.1000000000000001</v>
      </c>
      <c r="P3262" s="4">
        <v>1</v>
      </c>
      <c r="Q3262" s="6">
        <v>100</v>
      </c>
      <c r="R3262" s="7">
        <v>1</v>
      </c>
      <c r="S3262" s="6">
        <v>0</v>
      </c>
      <c r="T3262" s="5">
        <v>0</v>
      </c>
      <c r="U3262" s="5">
        <v>0</v>
      </c>
      <c r="V3262" s="5">
        <f t="shared" si="260"/>
        <v>1.1000000000000001</v>
      </c>
      <c r="W3262" s="5">
        <f t="shared" si="256"/>
        <v>-1.1000000000000001</v>
      </c>
      <c r="X3262" s="8">
        <f t="shared" si="257"/>
        <v>-1</v>
      </c>
      <c r="Y3262" s="4">
        <v>0</v>
      </c>
      <c r="Z3262" s="9" t="str">
        <f t="shared" si="258"/>
        <v>NA</v>
      </c>
      <c r="AA3262" s="10">
        <f t="shared" si="259"/>
        <v>0</v>
      </c>
    </row>
    <row r="3263" spans="1:27" x14ac:dyDescent="0.55000000000000004">
      <c r="A3263" s="3" t="s">
        <v>27</v>
      </c>
      <c r="B3263" s="3" t="s">
        <v>28</v>
      </c>
      <c r="C3263" s="3" t="s">
        <v>5235</v>
      </c>
      <c r="D3263" s="3" t="s">
        <v>1344</v>
      </c>
      <c r="E3263" s="4" t="s">
        <v>31</v>
      </c>
      <c r="F3263" s="3" t="s">
        <v>137</v>
      </c>
      <c r="G3263" s="3" t="s">
        <v>5236</v>
      </c>
      <c r="H3263" s="3" t="s">
        <v>34</v>
      </c>
      <c r="I3263" s="3" t="s">
        <v>35</v>
      </c>
      <c r="J3263" s="3" t="s">
        <v>36</v>
      </c>
      <c r="K3263" s="3" t="s">
        <v>42</v>
      </c>
      <c r="L3263" s="5">
        <v>6.25</v>
      </c>
      <c r="M3263" s="4">
        <v>1</v>
      </c>
      <c r="N3263" s="5">
        <v>1.1000000000000001</v>
      </c>
      <c r="O3263" s="5">
        <v>1.1000000000000001</v>
      </c>
      <c r="P3263" s="4">
        <v>2</v>
      </c>
      <c r="Q3263" s="6">
        <v>50</v>
      </c>
      <c r="R3263" s="7">
        <v>1</v>
      </c>
      <c r="S3263" s="6">
        <v>0</v>
      </c>
      <c r="T3263" s="5">
        <v>0</v>
      </c>
      <c r="U3263" s="5">
        <v>0</v>
      </c>
      <c r="V3263" s="5">
        <f t="shared" si="260"/>
        <v>1.1000000000000001</v>
      </c>
      <c r="W3263" s="5">
        <f t="shared" si="256"/>
        <v>-1.1000000000000001</v>
      </c>
      <c r="X3263" s="8">
        <f t="shared" si="257"/>
        <v>-1</v>
      </c>
      <c r="Y3263" s="4">
        <v>0</v>
      </c>
      <c r="Z3263" s="9" t="str">
        <f t="shared" si="258"/>
        <v>NA</v>
      </c>
      <c r="AA3263" s="10">
        <f t="shared" si="259"/>
        <v>0</v>
      </c>
    </row>
    <row r="3264" spans="1:27" x14ac:dyDescent="0.55000000000000004">
      <c r="A3264" s="3" t="s">
        <v>27</v>
      </c>
      <c r="B3264" s="3" t="s">
        <v>28</v>
      </c>
      <c r="C3264" s="3" t="s">
        <v>5237</v>
      </c>
      <c r="D3264" s="3" t="s">
        <v>5238</v>
      </c>
      <c r="E3264" s="4" t="s">
        <v>66</v>
      </c>
      <c r="F3264" s="3" t="s">
        <v>32</v>
      </c>
      <c r="G3264" s="3" t="s">
        <v>2714</v>
      </c>
      <c r="H3264" s="3" t="s">
        <v>34</v>
      </c>
      <c r="I3264" s="3" t="s">
        <v>35</v>
      </c>
      <c r="J3264" s="3" t="s">
        <v>36</v>
      </c>
      <c r="K3264" s="3" t="s">
        <v>37</v>
      </c>
      <c r="L3264" s="5">
        <v>6.25</v>
      </c>
      <c r="M3264" s="4">
        <v>1</v>
      </c>
      <c r="N3264" s="5">
        <v>1.1000000000000001</v>
      </c>
      <c r="O3264" s="5">
        <v>1.1000000000000001</v>
      </c>
      <c r="P3264" s="4">
        <v>5</v>
      </c>
      <c r="Q3264" s="6">
        <v>20</v>
      </c>
      <c r="R3264" s="7">
        <v>1</v>
      </c>
      <c r="S3264" s="6">
        <v>0</v>
      </c>
      <c r="T3264" s="5">
        <v>0</v>
      </c>
      <c r="U3264" s="5">
        <v>0</v>
      </c>
      <c r="V3264" s="5">
        <f t="shared" si="260"/>
        <v>1.1000000000000001</v>
      </c>
      <c r="W3264" s="5">
        <f t="shared" si="256"/>
        <v>-1.1000000000000001</v>
      </c>
      <c r="X3264" s="8">
        <f t="shared" si="257"/>
        <v>-1</v>
      </c>
      <c r="Y3264" s="4">
        <v>0</v>
      </c>
      <c r="Z3264" s="9" t="str">
        <f t="shared" si="258"/>
        <v>NA</v>
      </c>
      <c r="AA3264" s="10">
        <f t="shared" si="259"/>
        <v>0</v>
      </c>
    </row>
    <row r="3265" spans="1:27" x14ac:dyDescent="0.55000000000000004">
      <c r="A3265" s="3" t="s">
        <v>27</v>
      </c>
      <c r="B3265" s="3" t="s">
        <v>28</v>
      </c>
      <c r="C3265" s="3" t="s">
        <v>5239</v>
      </c>
      <c r="D3265" s="3" t="s">
        <v>2460</v>
      </c>
      <c r="E3265" s="4" t="s">
        <v>66</v>
      </c>
      <c r="F3265" s="3" t="s">
        <v>325</v>
      </c>
      <c r="G3265" s="3" t="s">
        <v>400</v>
      </c>
      <c r="H3265" s="3" t="s">
        <v>34</v>
      </c>
      <c r="I3265" s="3" t="s">
        <v>35</v>
      </c>
      <c r="J3265" s="3" t="s">
        <v>36</v>
      </c>
      <c r="K3265" s="3" t="s">
        <v>37</v>
      </c>
      <c r="L3265" s="5">
        <v>6.25</v>
      </c>
      <c r="M3265" s="4">
        <v>2</v>
      </c>
      <c r="N3265" s="5">
        <v>1.1000000000000001</v>
      </c>
      <c r="O3265" s="5">
        <v>0.55000000000000004</v>
      </c>
      <c r="P3265" s="4">
        <v>223</v>
      </c>
      <c r="Q3265" s="6">
        <v>0.89686098654708502</v>
      </c>
      <c r="R3265" s="7">
        <v>1.1838565022421501</v>
      </c>
      <c r="S3265" s="6">
        <v>0</v>
      </c>
      <c r="T3265" s="5">
        <v>0</v>
      </c>
      <c r="U3265" s="5">
        <v>0</v>
      </c>
      <c r="V3265" s="5">
        <f t="shared" si="260"/>
        <v>1.1000000000000001</v>
      </c>
      <c r="W3265" s="5">
        <f t="shared" si="256"/>
        <v>-1.1000000000000001</v>
      </c>
      <c r="X3265" s="8">
        <f t="shared" si="257"/>
        <v>-1</v>
      </c>
      <c r="Y3265" s="4">
        <v>0</v>
      </c>
      <c r="Z3265" s="9" t="str">
        <f t="shared" si="258"/>
        <v>NA</v>
      </c>
      <c r="AA3265" s="10">
        <f t="shared" si="259"/>
        <v>0</v>
      </c>
    </row>
    <row r="3266" spans="1:27" x14ac:dyDescent="0.55000000000000004">
      <c r="A3266" s="3" t="s">
        <v>27</v>
      </c>
      <c r="B3266" s="3" t="s">
        <v>28</v>
      </c>
      <c r="C3266" s="3" t="s">
        <v>5240</v>
      </c>
      <c r="D3266" s="3" t="s">
        <v>255</v>
      </c>
      <c r="E3266" s="4" t="s">
        <v>31</v>
      </c>
      <c r="F3266" s="3" t="s">
        <v>221</v>
      </c>
      <c r="G3266" s="3" t="s">
        <v>222</v>
      </c>
      <c r="H3266" s="3" t="s">
        <v>34</v>
      </c>
      <c r="I3266" s="3" t="s">
        <v>35</v>
      </c>
      <c r="J3266" s="3" t="s">
        <v>36</v>
      </c>
      <c r="K3266" s="3" t="s">
        <v>37</v>
      </c>
      <c r="L3266" s="5">
        <v>6.25</v>
      </c>
      <c r="M3266" s="4">
        <v>1</v>
      </c>
      <c r="N3266" s="5">
        <v>1.1125</v>
      </c>
      <c r="O3266" s="5">
        <v>1.1125</v>
      </c>
      <c r="P3266" s="4">
        <v>2</v>
      </c>
      <c r="Q3266" s="6">
        <v>50</v>
      </c>
      <c r="R3266" s="7">
        <v>1</v>
      </c>
      <c r="S3266" s="6">
        <v>0</v>
      </c>
      <c r="T3266" s="5">
        <v>0</v>
      </c>
      <c r="U3266" s="5">
        <v>0</v>
      </c>
      <c r="V3266" s="5">
        <f t="shared" si="260"/>
        <v>1.1125</v>
      </c>
      <c r="W3266" s="5">
        <f t="shared" ref="W3266:W3329" si="261">U3266-V3266</f>
        <v>-1.1125</v>
      </c>
      <c r="X3266" s="8">
        <f t="shared" ref="X3266:X3329" si="262">IF(V3266=0,0,(U3266-V3266)/V3266)</f>
        <v>-1</v>
      </c>
      <c r="Y3266" s="4">
        <v>0</v>
      </c>
      <c r="Z3266" s="9" t="str">
        <f t="shared" ref="Z3266:Z3329" si="263">IF(Y3266=0,"NA",U3266/Y3266)</f>
        <v>NA</v>
      </c>
      <c r="AA3266" s="10">
        <f t="shared" ref="AA3266:AA3329" si="264">(Q3266/100*S3266/100)</f>
        <v>0</v>
      </c>
    </row>
    <row r="3267" spans="1:27" x14ac:dyDescent="0.55000000000000004">
      <c r="A3267" s="3" t="s">
        <v>27</v>
      </c>
      <c r="B3267" s="3" t="s">
        <v>28</v>
      </c>
      <c r="C3267" s="3" t="s">
        <v>5241</v>
      </c>
      <c r="D3267" s="3" t="s">
        <v>3075</v>
      </c>
      <c r="E3267" s="4" t="s">
        <v>31</v>
      </c>
      <c r="F3267" s="3" t="s">
        <v>113</v>
      </c>
      <c r="G3267" s="3" t="s">
        <v>5242</v>
      </c>
      <c r="H3267" s="3" t="s">
        <v>34</v>
      </c>
      <c r="I3267" s="3" t="s">
        <v>35</v>
      </c>
      <c r="J3267" s="3" t="s">
        <v>36</v>
      </c>
      <c r="K3267" s="3" t="s">
        <v>42</v>
      </c>
      <c r="L3267" s="5">
        <v>6.25</v>
      </c>
      <c r="M3267" s="4">
        <v>1</v>
      </c>
      <c r="N3267" s="5">
        <v>1.1125</v>
      </c>
      <c r="O3267" s="5">
        <v>1.1125</v>
      </c>
      <c r="P3267" s="4">
        <v>2</v>
      </c>
      <c r="Q3267" s="6">
        <v>50</v>
      </c>
      <c r="R3267" s="7">
        <v>1</v>
      </c>
      <c r="S3267" s="6">
        <v>0</v>
      </c>
      <c r="T3267" s="5">
        <v>0</v>
      </c>
      <c r="U3267" s="5">
        <v>0</v>
      </c>
      <c r="V3267" s="5">
        <f t="shared" ref="V3267:V3330" si="265">N3267</f>
        <v>1.1125</v>
      </c>
      <c r="W3267" s="5">
        <f t="shared" si="261"/>
        <v>-1.1125</v>
      </c>
      <c r="X3267" s="8">
        <f t="shared" si="262"/>
        <v>-1</v>
      </c>
      <c r="Y3267" s="4">
        <v>0</v>
      </c>
      <c r="Z3267" s="9" t="str">
        <f t="shared" si="263"/>
        <v>NA</v>
      </c>
      <c r="AA3267" s="10">
        <f t="shared" si="264"/>
        <v>0</v>
      </c>
    </row>
    <row r="3268" spans="1:27" x14ac:dyDescent="0.55000000000000004">
      <c r="A3268" s="3" t="s">
        <v>27</v>
      </c>
      <c r="B3268" s="3" t="s">
        <v>28</v>
      </c>
      <c r="C3268" s="3" t="s">
        <v>5243</v>
      </c>
      <c r="D3268" s="3" t="s">
        <v>3350</v>
      </c>
      <c r="E3268" s="4" t="s">
        <v>31</v>
      </c>
      <c r="F3268" s="3" t="s">
        <v>133</v>
      </c>
      <c r="G3268" s="3" t="s">
        <v>3188</v>
      </c>
      <c r="H3268" s="3" t="s">
        <v>34</v>
      </c>
      <c r="I3268" s="3" t="s">
        <v>35</v>
      </c>
      <c r="J3268" s="3" t="s">
        <v>36</v>
      </c>
      <c r="K3268" s="3" t="s">
        <v>42</v>
      </c>
      <c r="L3268" s="5">
        <v>6.25</v>
      </c>
      <c r="M3268" s="4">
        <v>1</v>
      </c>
      <c r="N3268" s="5">
        <v>1.125</v>
      </c>
      <c r="O3268" s="5">
        <v>1.125</v>
      </c>
      <c r="P3268" s="4">
        <v>75</v>
      </c>
      <c r="Q3268" s="6">
        <v>1.3333333333333299</v>
      </c>
      <c r="R3268" s="7">
        <v>1</v>
      </c>
      <c r="S3268" s="6">
        <v>0</v>
      </c>
      <c r="T3268" s="5">
        <v>0</v>
      </c>
      <c r="U3268" s="5">
        <v>0</v>
      </c>
      <c r="V3268" s="5">
        <f t="shared" si="265"/>
        <v>1.125</v>
      </c>
      <c r="W3268" s="5">
        <f t="shared" si="261"/>
        <v>-1.125</v>
      </c>
      <c r="X3268" s="8">
        <f t="shared" si="262"/>
        <v>-1</v>
      </c>
      <c r="Y3268" s="4">
        <v>0</v>
      </c>
      <c r="Z3268" s="9" t="str">
        <f t="shared" si="263"/>
        <v>NA</v>
      </c>
      <c r="AA3268" s="10">
        <f t="shared" si="264"/>
        <v>0</v>
      </c>
    </row>
    <row r="3269" spans="1:27" x14ac:dyDescent="0.55000000000000004">
      <c r="A3269" s="3" t="s">
        <v>27</v>
      </c>
      <c r="B3269" s="3" t="s">
        <v>28</v>
      </c>
      <c r="C3269" s="3" t="s">
        <v>5244</v>
      </c>
      <c r="D3269" s="3" t="s">
        <v>5245</v>
      </c>
      <c r="E3269" s="4" t="s">
        <v>31</v>
      </c>
      <c r="F3269" s="3" t="s">
        <v>137</v>
      </c>
      <c r="G3269" s="3" t="s">
        <v>5199</v>
      </c>
      <c r="H3269" s="3" t="s">
        <v>34</v>
      </c>
      <c r="I3269" s="3" t="s">
        <v>35</v>
      </c>
      <c r="J3269" s="3" t="s">
        <v>36</v>
      </c>
      <c r="K3269" s="3" t="s">
        <v>42</v>
      </c>
      <c r="L3269" s="5">
        <v>6.25</v>
      </c>
      <c r="M3269" s="4">
        <v>1</v>
      </c>
      <c r="N3269" s="5">
        <v>1.125</v>
      </c>
      <c r="O3269" s="5">
        <v>1.125</v>
      </c>
      <c r="P3269" s="4">
        <v>2</v>
      </c>
      <c r="Q3269" s="6">
        <v>50</v>
      </c>
      <c r="R3269" s="7">
        <v>1</v>
      </c>
      <c r="S3269" s="6">
        <v>0</v>
      </c>
      <c r="T3269" s="5">
        <v>0</v>
      </c>
      <c r="U3269" s="5">
        <v>0</v>
      </c>
      <c r="V3269" s="5">
        <f t="shared" si="265"/>
        <v>1.125</v>
      </c>
      <c r="W3269" s="5">
        <f t="shared" si="261"/>
        <v>-1.125</v>
      </c>
      <c r="X3269" s="8">
        <f t="shared" si="262"/>
        <v>-1</v>
      </c>
      <c r="Y3269" s="4">
        <v>0</v>
      </c>
      <c r="Z3269" s="9" t="str">
        <f t="shared" si="263"/>
        <v>NA</v>
      </c>
      <c r="AA3269" s="10">
        <f t="shared" si="264"/>
        <v>0</v>
      </c>
    </row>
    <row r="3270" spans="1:27" x14ac:dyDescent="0.55000000000000004">
      <c r="A3270" s="3" t="s">
        <v>27</v>
      </c>
      <c r="B3270" s="3" t="s">
        <v>28</v>
      </c>
      <c r="C3270" s="3" t="s">
        <v>5246</v>
      </c>
      <c r="D3270" s="3" t="s">
        <v>2998</v>
      </c>
      <c r="E3270" s="4" t="s">
        <v>31</v>
      </c>
      <c r="F3270" s="3" t="s">
        <v>104</v>
      </c>
      <c r="G3270" s="3" t="s">
        <v>2914</v>
      </c>
      <c r="H3270" s="3" t="s">
        <v>34</v>
      </c>
      <c r="I3270" s="3" t="s">
        <v>35</v>
      </c>
      <c r="J3270" s="3" t="s">
        <v>36</v>
      </c>
      <c r="K3270" s="3" t="s">
        <v>42</v>
      </c>
      <c r="L3270" s="5">
        <v>6.25</v>
      </c>
      <c r="M3270" s="4">
        <v>1</v>
      </c>
      <c r="N3270" s="5">
        <v>1.125</v>
      </c>
      <c r="O3270" s="5">
        <v>1.125</v>
      </c>
      <c r="P3270" s="4">
        <v>18</v>
      </c>
      <c r="Q3270" s="6">
        <v>5.5555555555555598</v>
      </c>
      <c r="R3270" s="7">
        <v>4.77388888888889</v>
      </c>
      <c r="S3270" s="6">
        <v>0</v>
      </c>
      <c r="T3270" s="5">
        <v>0</v>
      </c>
      <c r="U3270" s="5">
        <v>0</v>
      </c>
      <c r="V3270" s="5">
        <f t="shared" si="265"/>
        <v>1.125</v>
      </c>
      <c r="W3270" s="5">
        <f t="shared" si="261"/>
        <v>-1.125</v>
      </c>
      <c r="X3270" s="8">
        <f t="shared" si="262"/>
        <v>-1</v>
      </c>
      <c r="Y3270" s="4">
        <v>0</v>
      </c>
      <c r="Z3270" s="9" t="str">
        <f t="shared" si="263"/>
        <v>NA</v>
      </c>
      <c r="AA3270" s="10">
        <f t="shared" si="264"/>
        <v>0</v>
      </c>
    </row>
    <row r="3271" spans="1:27" x14ac:dyDescent="0.55000000000000004">
      <c r="A3271" s="3" t="s">
        <v>27</v>
      </c>
      <c r="B3271" s="3" t="s">
        <v>28</v>
      </c>
      <c r="C3271" s="3" t="s">
        <v>5247</v>
      </c>
      <c r="D3271" s="3" t="s">
        <v>5195</v>
      </c>
      <c r="E3271" s="4" t="s">
        <v>31</v>
      </c>
      <c r="F3271" s="3" t="s">
        <v>194</v>
      </c>
      <c r="G3271" s="3" t="s">
        <v>3610</v>
      </c>
      <c r="H3271" s="3" t="s">
        <v>34</v>
      </c>
      <c r="I3271" s="3" t="s">
        <v>35</v>
      </c>
      <c r="J3271" s="3" t="s">
        <v>36</v>
      </c>
      <c r="K3271" s="3" t="s">
        <v>42</v>
      </c>
      <c r="L3271" s="5">
        <v>6.25</v>
      </c>
      <c r="M3271" s="4">
        <v>1</v>
      </c>
      <c r="N3271" s="5">
        <v>1.125</v>
      </c>
      <c r="O3271" s="5">
        <v>1.125</v>
      </c>
      <c r="P3271" s="4">
        <v>31</v>
      </c>
      <c r="Q3271" s="6">
        <v>3.2258064516128999</v>
      </c>
      <c r="R3271" s="7">
        <v>4.4483870967741899</v>
      </c>
      <c r="S3271" s="6">
        <v>0</v>
      </c>
      <c r="T3271" s="5">
        <v>0</v>
      </c>
      <c r="U3271" s="5">
        <v>0</v>
      </c>
      <c r="V3271" s="5">
        <f t="shared" si="265"/>
        <v>1.125</v>
      </c>
      <c r="W3271" s="5">
        <f t="shared" si="261"/>
        <v>-1.125</v>
      </c>
      <c r="X3271" s="8">
        <f t="shared" si="262"/>
        <v>-1</v>
      </c>
      <c r="Y3271" s="4">
        <v>0</v>
      </c>
      <c r="Z3271" s="9" t="str">
        <f t="shared" si="263"/>
        <v>NA</v>
      </c>
      <c r="AA3271" s="10">
        <f t="shared" si="264"/>
        <v>0</v>
      </c>
    </row>
    <row r="3272" spans="1:27" x14ac:dyDescent="0.55000000000000004">
      <c r="A3272" s="3" t="s">
        <v>27</v>
      </c>
      <c r="B3272" s="3" t="s">
        <v>28</v>
      </c>
      <c r="C3272" s="3" t="s">
        <v>5248</v>
      </c>
      <c r="D3272" s="3" t="s">
        <v>2267</v>
      </c>
      <c r="E3272" s="4" t="s">
        <v>31</v>
      </c>
      <c r="F3272" s="3" t="s">
        <v>32</v>
      </c>
      <c r="G3272" s="3" t="s">
        <v>2714</v>
      </c>
      <c r="H3272" s="3" t="s">
        <v>34</v>
      </c>
      <c r="I3272" s="3" t="s">
        <v>35</v>
      </c>
      <c r="J3272" s="3" t="s">
        <v>36</v>
      </c>
      <c r="K3272" s="3" t="s">
        <v>37</v>
      </c>
      <c r="L3272" s="5">
        <v>6.25</v>
      </c>
      <c r="M3272" s="4">
        <v>1</v>
      </c>
      <c r="N3272" s="5">
        <v>1.125</v>
      </c>
      <c r="O3272" s="5">
        <v>1.125</v>
      </c>
      <c r="P3272" s="4">
        <v>17</v>
      </c>
      <c r="Q3272" s="6">
        <v>5.8823529411764701</v>
      </c>
      <c r="R3272" s="7">
        <v>1.3529411764705901</v>
      </c>
      <c r="S3272" s="6">
        <v>0</v>
      </c>
      <c r="T3272" s="5">
        <v>0</v>
      </c>
      <c r="U3272" s="5">
        <v>0</v>
      </c>
      <c r="V3272" s="5">
        <f t="shared" si="265"/>
        <v>1.125</v>
      </c>
      <c r="W3272" s="5">
        <f t="shared" si="261"/>
        <v>-1.125</v>
      </c>
      <c r="X3272" s="8">
        <f t="shared" si="262"/>
        <v>-1</v>
      </c>
      <c r="Y3272" s="4">
        <v>0</v>
      </c>
      <c r="Z3272" s="9" t="str">
        <f t="shared" si="263"/>
        <v>NA</v>
      </c>
      <c r="AA3272" s="10">
        <f t="shared" si="264"/>
        <v>0</v>
      </c>
    </row>
    <row r="3273" spans="1:27" x14ac:dyDescent="0.55000000000000004">
      <c r="A3273" s="3" t="s">
        <v>27</v>
      </c>
      <c r="B3273" s="3" t="s">
        <v>28</v>
      </c>
      <c r="C3273" s="3" t="s">
        <v>5249</v>
      </c>
      <c r="D3273" s="3" t="s">
        <v>3399</v>
      </c>
      <c r="E3273" s="4" t="s">
        <v>31</v>
      </c>
      <c r="F3273" s="3" t="s">
        <v>417</v>
      </c>
      <c r="G3273" s="3" t="s">
        <v>5250</v>
      </c>
      <c r="H3273" s="3" t="s">
        <v>34</v>
      </c>
      <c r="I3273" s="3" t="s">
        <v>35</v>
      </c>
      <c r="J3273" s="3" t="s">
        <v>36</v>
      </c>
      <c r="K3273" s="3" t="s">
        <v>42</v>
      </c>
      <c r="L3273" s="5">
        <v>6.25</v>
      </c>
      <c r="M3273" s="4">
        <v>1</v>
      </c>
      <c r="N3273" s="5">
        <v>1.1375</v>
      </c>
      <c r="O3273" s="5">
        <v>1.1375</v>
      </c>
      <c r="P3273" s="4">
        <v>529</v>
      </c>
      <c r="Q3273" s="6">
        <v>0.18903591682419701</v>
      </c>
      <c r="R3273" s="7">
        <v>1</v>
      </c>
      <c r="S3273" s="6">
        <v>0</v>
      </c>
      <c r="T3273" s="5">
        <v>0</v>
      </c>
      <c r="U3273" s="5">
        <v>0</v>
      </c>
      <c r="V3273" s="5">
        <f t="shared" si="265"/>
        <v>1.1375</v>
      </c>
      <c r="W3273" s="5">
        <f t="shared" si="261"/>
        <v>-1.1375</v>
      </c>
      <c r="X3273" s="8">
        <f t="shared" si="262"/>
        <v>-1</v>
      </c>
      <c r="Y3273" s="4">
        <v>0</v>
      </c>
      <c r="Z3273" s="9" t="str">
        <f t="shared" si="263"/>
        <v>NA</v>
      </c>
      <c r="AA3273" s="10">
        <f t="shared" si="264"/>
        <v>0</v>
      </c>
    </row>
    <row r="3274" spans="1:27" x14ac:dyDescent="0.55000000000000004">
      <c r="A3274" s="3" t="s">
        <v>27</v>
      </c>
      <c r="B3274" s="3" t="s">
        <v>28</v>
      </c>
      <c r="C3274" s="3" t="s">
        <v>5251</v>
      </c>
      <c r="D3274" s="3" t="s">
        <v>795</v>
      </c>
      <c r="E3274" s="4" t="s">
        <v>66</v>
      </c>
      <c r="F3274" s="3" t="s">
        <v>144</v>
      </c>
      <c r="G3274" s="3" t="s">
        <v>49</v>
      </c>
      <c r="H3274" s="3" t="s">
        <v>34</v>
      </c>
      <c r="I3274" s="3" t="s">
        <v>35</v>
      </c>
      <c r="J3274" s="3" t="s">
        <v>36</v>
      </c>
      <c r="K3274" s="3" t="s">
        <v>37</v>
      </c>
      <c r="L3274" s="5">
        <v>6.25</v>
      </c>
      <c r="M3274" s="4">
        <v>1</v>
      </c>
      <c r="N3274" s="5">
        <v>1.1499999999999999</v>
      </c>
      <c r="O3274" s="5">
        <v>1.1499999999999999</v>
      </c>
      <c r="P3274" s="4">
        <v>114</v>
      </c>
      <c r="Q3274" s="6">
        <v>0.87719298245614008</v>
      </c>
      <c r="R3274" s="7">
        <v>1.79982456140351</v>
      </c>
      <c r="S3274" s="6">
        <v>0</v>
      </c>
      <c r="T3274" s="5">
        <v>0</v>
      </c>
      <c r="U3274" s="5">
        <v>0</v>
      </c>
      <c r="V3274" s="5">
        <f t="shared" si="265"/>
        <v>1.1499999999999999</v>
      </c>
      <c r="W3274" s="5">
        <f t="shared" si="261"/>
        <v>-1.1499999999999999</v>
      </c>
      <c r="X3274" s="8">
        <f t="shared" si="262"/>
        <v>-1</v>
      </c>
      <c r="Y3274" s="4">
        <v>0</v>
      </c>
      <c r="Z3274" s="9" t="str">
        <f t="shared" si="263"/>
        <v>NA</v>
      </c>
      <c r="AA3274" s="10">
        <f t="shared" si="264"/>
        <v>0</v>
      </c>
    </row>
    <row r="3275" spans="1:27" x14ac:dyDescent="0.55000000000000004">
      <c r="A3275" s="3" t="s">
        <v>27</v>
      </c>
      <c r="B3275" s="3" t="s">
        <v>28</v>
      </c>
      <c r="C3275" s="3" t="s">
        <v>5252</v>
      </c>
      <c r="D3275" s="3" t="s">
        <v>5195</v>
      </c>
      <c r="E3275" s="4" t="s">
        <v>31</v>
      </c>
      <c r="F3275" s="3" t="s">
        <v>417</v>
      </c>
      <c r="G3275" s="3" t="s">
        <v>5175</v>
      </c>
      <c r="H3275" s="3" t="s">
        <v>34</v>
      </c>
      <c r="I3275" s="3" t="s">
        <v>35</v>
      </c>
      <c r="J3275" s="3" t="s">
        <v>36</v>
      </c>
      <c r="K3275" s="3" t="s">
        <v>42</v>
      </c>
      <c r="L3275" s="5">
        <v>6.25</v>
      </c>
      <c r="M3275" s="4">
        <v>1</v>
      </c>
      <c r="N3275" s="5">
        <v>1.1625000000000001</v>
      </c>
      <c r="O3275" s="5">
        <v>1.1625000000000001</v>
      </c>
      <c r="P3275" s="4">
        <v>75</v>
      </c>
      <c r="Q3275" s="6">
        <v>1.3333333333333299</v>
      </c>
      <c r="R3275" s="7">
        <v>4.7556000000000003</v>
      </c>
      <c r="S3275" s="6">
        <v>0</v>
      </c>
      <c r="T3275" s="5">
        <v>0</v>
      </c>
      <c r="U3275" s="5">
        <v>0</v>
      </c>
      <c r="V3275" s="5">
        <f t="shared" si="265"/>
        <v>1.1625000000000001</v>
      </c>
      <c r="W3275" s="5">
        <f t="shared" si="261"/>
        <v>-1.1625000000000001</v>
      </c>
      <c r="X3275" s="8">
        <f t="shared" si="262"/>
        <v>-1</v>
      </c>
      <c r="Y3275" s="4">
        <v>0</v>
      </c>
      <c r="Z3275" s="9" t="str">
        <f t="shared" si="263"/>
        <v>NA</v>
      </c>
      <c r="AA3275" s="10">
        <f t="shared" si="264"/>
        <v>0</v>
      </c>
    </row>
    <row r="3276" spans="1:27" x14ac:dyDescent="0.55000000000000004">
      <c r="A3276" s="3" t="s">
        <v>27</v>
      </c>
      <c r="B3276" s="3" t="s">
        <v>28</v>
      </c>
      <c r="C3276" s="3" t="s">
        <v>5253</v>
      </c>
      <c r="D3276" s="3" t="s">
        <v>1167</v>
      </c>
      <c r="E3276" s="4" t="s">
        <v>31</v>
      </c>
      <c r="F3276" s="3" t="s">
        <v>32</v>
      </c>
      <c r="G3276" s="3" t="s">
        <v>2744</v>
      </c>
      <c r="H3276" s="3" t="s">
        <v>34</v>
      </c>
      <c r="I3276" s="3" t="s">
        <v>35</v>
      </c>
      <c r="J3276" s="3" t="s">
        <v>36</v>
      </c>
      <c r="K3276" s="3" t="s">
        <v>37</v>
      </c>
      <c r="L3276" s="5">
        <v>6.25</v>
      </c>
      <c r="M3276" s="4">
        <v>2</v>
      </c>
      <c r="N3276" s="5">
        <v>1.175</v>
      </c>
      <c r="O3276" s="5">
        <v>0.58750000000000002</v>
      </c>
      <c r="P3276" s="4">
        <v>298</v>
      </c>
      <c r="Q3276" s="6">
        <v>0.67114093959731502</v>
      </c>
      <c r="R3276" s="7">
        <v>1.05671140939597</v>
      </c>
      <c r="S3276" s="6">
        <v>0</v>
      </c>
      <c r="T3276" s="5">
        <v>0</v>
      </c>
      <c r="U3276" s="5">
        <v>0</v>
      </c>
      <c r="V3276" s="5">
        <f t="shared" si="265"/>
        <v>1.175</v>
      </c>
      <c r="W3276" s="5">
        <f t="shared" si="261"/>
        <v>-1.175</v>
      </c>
      <c r="X3276" s="8">
        <f t="shared" si="262"/>
        <v>-1</v>
      </c>
      <c r="Y3276" s="4">
        <v>0</v>
      </c>
      <c r="Z3276" s="9" t="str">
        <f t="shared" si="263"/>
        <v>NA</v>
      </c>
      <c r="AA3276" s="10">
        <f t="shared" si="264"/>
        <v>0</v>
      </c>
    </row>
    <row r="3277" spans="1:27" x14ac:dyDescent="0.55000000000000004">
      <c r="A3277" s="3" t="s">
        <v>27</v>
      </c>
      <c r="B3277" s="3" t="s">
        <v>28</v>
      </c>
      <c r="C3277" s="3" t="s">
        <v>5254</v>
      </c>
      <c r="D3277" s="3" t="s">
        <v>5170</v>
      </c>
      <c r="E3277" s="4" t="s">
        <v>31</v>
      </c>
      <c r="F3277" s="3" t="s">
        <v>221</v>
      </c>
      <c r="G3277" s="3" t="s">
        <v>5121</v>
      </c>
      <c r="H3277" s="3" t="s">
        <v>34</v>
      </c>
      <c r="I3277" s="3" t="s">
        <v>35</v>
      </c>
      <c r="J3277" s="3" t="s">
        <v>36</v>
      </c>
      <c r="K3277" s="3" t="s">
        <v>37</v>
      </c>
      <c r="L3277" s="5">
        <v>6.25</v>
      </c>
      <c r="M3277" s="4">
        <v>1</v>
      </c>
      <c r="N3277" s="5">
        <v>1.1875</v>
      </c>
      <c r="O3277" s="5">
        <v>1.1875</v>
      </c>
      <c r="P3277" s="4">
        <v>25</v>
      </c>
      <c r="Q3277" s="6">
        <v>4</v>
      </c>
      <c r="R3277" s="7">
        <v>4.7995999999999999</v>
      </c>
      <c r="S3277" s="6">
        <v>0</v>
      </c>
      <c r="T3277" s="5">
        <v>0</v>
      </c>
      <c r="U3277" s="5">
        <v>0</v>
      </c>
      <c r="V3277" s="5">
        <f t="shared" si="265"/>
        <v>1.1875</v>
      </c>
      <c r="W3277" s="5">
        <f t="shared" si="261"/>
        <v>-1.1875</v>
      </c>
      <c r="X3277" s="8">
        <f t="shared" si="262"/>
        <v>-1</v>
      </c>
      <c r="Y3277" s="4">
        <v>0</v>
      </c>
      <c r="Z3277" s="9" t="str">
        <f t="shared" si="263"/>
        <v>NA</v>
      </c>
      <c r="AA3277" s="10">
        <f t="shared" si="264"/>
        <v>0</v>
      </c>
    </row>
    <row r="3278" spans="1:27" x14ac:dyDescent="0.55000000000000004">
      <c r="A3278" s="3" t="s">
        <v>27</v>
      </c>
      <c r="B3278" s="3" t="s">
        <v>28</v>
      </c>
      <c r="C3278" s="3" t="s">
        <v>5255</v>
      </c>
      <c r="D3278" s="3" t="s">
        <v>2694</v>
      </c>
      <c r="E3278" s="4" t="s">
        <v>31</v>
      </c>
      <c r="F3278" s="3" t="s">
        <v>32</v>
      </c>
      <c r="G3278" s="3" t="s">
        <v>2690</v>
      </c>
      <c r="H3278" s="3" t="s">
        <v>34</v>
      </c>
      <c r="I3278" s="3" t="s">
        <v>35</v>
      </c>
      <c r="J3278" s="3" t="s">
        <v>36</v>
      </c>
      <c r="K3278" s="3" t="s">
        <v>37</v>
      </c>
      <c r="L3278" s="5">
        <v>6.25</v>
      </c>
      <c r="M3278" s="4">
        <v>1</v>
      </c>
      <c r="N3278" s="5">
        <v>1.2</v>
      </c>
      <c r="O3278" s="5">
        <v>1.2</v>
      </c>
      <c r="P3278" s="4">
        <v>5</v>
      </c>
      <c r="Q3278" s="6">
        <v>20</v>
      </c>
      <c r="R3278" s="7">
        <v>1.2</v>
      </c>
      <c r="S3278" s="6">
        <v>0</v>
      </c>
      <c r="T3278" s="5">
        <v>0</v>
      </c>
      <c r="U3278" s="5">
        <v>0</v>
      </c>
      <c r="V3278" s="5">
        <f t="shared" si="265"/>
        <v>1.2</v>
      </c>
      <c r="W3278" s="5">
        <f t="shared" si="261"/>
        <v>-1.2</v>
      </c>
      <c r="X3278" s="8">
        <f t="shared" si="262"/>
        <v>-1</v>
      </c>
      <c r="Y3278" s="4">
        <v>0</v>
      </c>
      <c r="Z3278" s="9" t="str">
        <f t="shared" si="263"/>
        <v>NA</v>
      </c>
      <c r="AA3278" s="10">
        <f t="shared" si="264"/>
        <v>0</v>
      </c>
    </row>
    <row r="3279" spans="1:27" x14ac:dyDescent="0.55000000000000004">
      <c r="A3279" s="3" t="s">
        <v>27</v>
      </c>
      <c r="B3279" s="3" t="s">
        <v>28</v>
      </c>
      <c r="C3279" s="3" t="s">
        <v>5256</v>
      </c>
      <c r="D3279" s="3" t="s">
        <v>2711</v>
      </c>
      <c r="E3279" s="4" t="s">
        <v>66</v>
      </c>
      <c r="F3279" s="3" t="s">
        <v>32</v>
      </c>
      <c r="G3279" s="3" t="s">
        <v>5188</v>
      </c>
      <c r="H3279" s="3" t="s">
        <v>34</v>
      </c>
      <c r="I3279" s="3" t="s">
        <v>35</v>
      </c>
      <c r="J3279" s="3" t="s">
        <v>36</v>
      </c>
      <c r="K3279" s="3" t="s">
        <v>42</v>
      </c>
      <c r="L3279" s="5">
        <v>6.25</v>
      </c>
      <c r="M3279" s="4">
        <v>1</v>
      </c>
      <c r="N3279" s="5">
        <v>1.2</v>
      </c>
      <c r="O3279" s="5">
        <v>1.2</v>
      </c>
      <c r="P3279" s="4">
        <v>21</v>
      </c>
      <c r="Q3279" s="6">
        <v>4.7619047619047601</v>
      </c>
      <c r="R3279" s="7">
        <v>1</v>
      </c>
      <c r="S3279" s="6">
        <v>0</v>
      </c>
      <c r="T3279" s="5">
        <v>0</v>
      </c>
      <c r="U3279" s="5">
        <v>0</v>
      </c>
      <c r="V3279" s="5">
        <f t="shared" si="265"/>
        <v>1.2</v>
      </c>
      <c r="W3279" s="5">
        <f t="shared" si="261"/>
        <v>-1.2</v>
      </c>
      <c r="X3279" s="8">
        <f t="shared" si="262"/>
        <v>-1</v>
      </c>
      <c r="Y3279" s="4">
        <v>0</v>
      </c>
      <c r="Z3279" s="9" t="str">
        <f t="shared" si="263"/>
        <v>NA</v>
      </c>
      <c r="AA3279" s="10">
        <f t="shared" si="264"/>
        <v>0</v>
      </c>
    </row>
    <row r="3280" spans="1:27" x14ac:dyDescent="0.55000000000000004">
      <c r="A3280" s="3" t="s">
        <v>27</v>
      </c>
      <c r="B3280" s="3" t="s">
        <v>28</v>
      </c>
      <c r="C3280" s="3" t="s">
        <v>5257</v>
      </c>
      <c r="D3280" s="3" t="s">
        <v>2923</v>
      </c>
      <c r="E3280" s="4" t="s">
        <v>31</v>
      </c>
      <c r="F3280" s="3" t="s">
        <v>221</v>
      </c>
      <c r="G3280" s="3" t="s">
        <v>5258</v>
      </c>
      <c r="H3280" s="3" t="s">
        <v>34</v>
      </c>
      <c r="I3280" s="3" t="s">
        <v>35</v>
      </c>
      <c r="J3280" s="3" t="s">
        <v>36</v>
      </c>
      <c r="K3280" s="3" t="s">
        <v>37</v>
      </c>
      <c r="L3280" s="5">
        <v>6.25</v>
      </c>
      <c r="M3280" s="4">
        <v>1</v>
      </c>
      <c r="N3280" s="5">
        <v>1.2124999999999999</v>
      </c>
      <c r="O3280" s="5">
        <v>1.2124999999999999</v>
      </c>
      <c r="P3280" s="4">
        <v>1</v>
      </c>
      <c r="Q3280" s="6">
        <v>100</v>
      </c>
      <c r="R3280" s="7">
        <v>1</v>
      </c>
      <c r="S3280" s="6">
        <v>0</v>
      </c>
      <c r="T3280" s="5">
        <v>0</v>
      </c>
      <c r="U3280" s="5">
        <v>0</v>
      </c>
      <c r="V3280" s="5">
        <f t="shared" si="265"/>
        <v>1.2124999999999999</v>
      </c>
      <c r="W3280" s="5">
        <f t="shared" si="261"/>
        <v>-1.2124999999999999</v>
      </c>
      <c r="X3280" s="8">
        <f t="shared" si="262"/>
        <v>-1</v>
      </c>
      <c r="Y3280" s="4">
        <v>0</v>
      </c>
      <c r="Z3280" s="9" t="str">
        <f t="shared" si="263"/>
        <v>NA</v>
      </c>
      <c r="AA3280" s="10">
        <f t="shared" si="264"/>
        <v>0</v>
      </c>
    </row>
    <row r="3281" spans="1:27" x14ac:dyDescent="0.55000000000000004">
      <c r="A3281" s="3" t="s">
        <v>27</v>
      </c>
      <c r="B3281" s="3" t="s">
        <v>28</v>
      </c>
      <c r="C3281" s="3" t="s">
        <v>5259</v>
      </c>
      <c r="D3281" s="3" t="s">
        <v>5111</v>
      </c>
      <c r="E3281" s="4" t="s">
        <v>31</v>
      </c>
      <c r="F3281" s="3" t="s">
        <v>104</v>
      </c>
      <c r="G3281" s="3" t="s">
        <v>5260</v>
      </c>
      <c r="H3281" s="3" t="s">
        <v>34</v>
      </c>
      <c r="I3281" s="3" t="s">
        <v>35</v>
      </c>
      <c r="J3281" s="3" t="s">
        <v>36</v>
      </c>
      <c r="K3281" s="3" t="s">
        <v>42</v>
      </c>
      <c r="L3281" s="5">
        <v>6.25</v>
      </c>
      <c r="M3281" s="4">
        <v>1</v>
      </c>
      <c r="N3281" s="5">
        <v>1.2124999999999999</v>
      </c>
      <c r="O3281" s="5">
        <v>1.2124999999999999</v>
      </c>
      <c r="P3281" s="4">
        <v>143</v>
      </c>
      <c r="Q3281" s="6">
        <v>0.69930069930069894</v>
      </c>
      <c r="R3281" s="7">
        <v>1.0138461538461501</v>
      </c>
      <c r="S3281" s="6">
        <v>0</v>
      </c>
      <c r="T3281" s="5">
        <v>0</v>
      </c>
      <c r="U3281" s="5">
        <v>0</v>
      </c>
      <c r="V3281" s="5">
        <f t="shared" si="265"/>
        <v>1.2124999999999999</v>
      </c>
      <c r="W3281" s="5">
        <f t="shared" si="261"/>
        <v>-1.2124999999999999</v>
      </c>
      <c r="X3281" s="8">
        <f t="shared" si="262"/>
        <v>-1</v>
      </c>
      <c r="Y3281" s="4">
        <v>0</v>
      </c>
      <c r="Z3281" s="9" t="str">
        <f t="shared" si="263"/>
        <v>NA</v>
      </c>
      <c r="AA3281" s="10">
        <f t="shared" si="264"/>
        <v>0</v>
      </c>
    </row>
    <row r="3282" spans="1:27" x14ac:dyDescent="0.55000000000000004">
      <c r="A3282" s="3" t="s">
        <v>27</v>
      </c>
      <c r="B3282" s="3" t="s">
        <v>28</v>
      </c>
      <c r="C3282" s="3" t="s">
        <v>5261</v>
      </c>
      <c r="D3282" s="3" t="s">
        <v>5262</v>
      </c>
      <c r="E3282" s="4" t="s">
        <v>31</v>
      </c>
      <c r="F3282" s="3" t="s">
        <v>75</v>
      </c>
      <c r="G3282" s="3" t="s">
        <v>76</v>
      </c>
      <c r="H3282" s="3" t="s">
        <v>34</v>
      </c>
      <c r="I3282" s="3" t="s">
        <v>35</v>
      </c>
      <c r="J3282" s="3" t="s">
        <v>36</v>
      </c>
      <c r="K3282" s="3" t="s">
        <v>37</v>
      </c>
      <c r="L3282" s="5">
        <v>6.25</v>
      </c>
      <c r="M3282" s="4">
        <v>1</v>
      </c>
      <c r="N3282" s="5">
        <v>1.2124999999999999</v>
      </c>
      <c r="O3282" s="5">
        <v>1.2124999999999999</v>
      </c>
      <c r="P3282" s="4">
        <v>7</v>
      </c>
      <c r="Q3282" s="6">
        <v>14.285714285714301</v>
      </c>
      <c r="R3282" s="7">
        <v>2.1428571428571401</v>
      </c>
      <c r="S3282" s="6">
        <v>0</v>
      </c>
      <c r="T3282" s="5">
        <v>0</v>
      </c>
      <c r="U3282" s="5">
        <v>0</v>
      </c>
      <c r="V3282" s="5">
        <f t="shared" si="265"/>
        <v>1.2124999999999999</v>
      </c>
      <c r="W3282" s="5">
        <f t="shared" si="261"/>
        <v>-1.2124999999999999</v>
      </c>
      <c r="X3282" s="8">
        <f t="shared" si="262"/>
        <v>-1</v>
      </c>
      <c r="Y3282" s="4">
        <v>0</v>
      </c>
      <c r="Z3282" s="9" t="str">
        <f t="shared" si="263"/>
        <v>NA</v>
      </c>
      <c r="AA3282" s="10">
        <f t="shared" si="264"/>
        <v>0</v>
      </c>
    </row>
    <row r="3283" spans="1:27" x14ac:dyDescent="0.55000000000000004">
      <c r="A3283" s="3" t="s">
        <v>27</v>
      </c>
      <c r="B3283" s="3" t="s">
        <v>28</v>
      </c>
      <c r="C3283" s="3" t="s">
        <v>5263</v>
      </c>
      <c r="D3283" s="3" t="s">
        <v>5264</v>
      </c>
      <c r="E3283" s="4" t="s">
        <v>66</v>
      </c>
      <c r="F3283" s="3" t="s">
        <v>144</v>
      </c>
      <c r="G3283" s="3" t="s">
        <v>374</v>
      </c>
      <c r="H3283" s="3" t="s">
        <v>34</v>
      </c>
      <c r="I3283" s="3" t="s">
        <v>35</v>
      </c>
      <c r="J3283" s="3" t="s">
        <v>36</v>
      </c>
      <c r="K3283" s="3" t="s">
        <v>37</v>
      </c>
      <c r="L3283" s="5">
        <v>6.25</v>
      </c>
      <c r="M3283" s="4">
        <v>6</v>
      </c>
      <c r="N3283" s="5">
        <v>1.2124999499999998</v>
      </c>
      <c r="O3283" s="5">
        <v>0.20208332499999998</v>
      </c>
      <c r="P3283" s="4">
        <v>17</v>
      </c>
      <c r="Q3283" s="6">
        <v>35.294117647058798</v>
      </c>
      <c r="R3283" s="7">
        <v>1</v>
      </c>
      <c r="S3283" s="6">
        <v>0</v>
      </c>
      <c r="T3283" s="5">
        <v>0</v>
      </c>
      <c r="U3283" s="5">
        <v>0</v>
      </c>
      <c r="V3283" s="5">
        <f t="shared" si="265"/>
        <v>1.2124999499999998</v>
      </c>
      <c r="W3283" s="5">
        <f t="shared" si="261"/>
        <v>-1.2124999499999998</v>
      </c>
      <c r="X3283" s="8">
        <f t="shared" si="262"/>
        <v>-1</v>
      </c>
      <c r="Y3283" s="4">
        <v>0</v>
      </c>
      <c r="Z3283" s="9" t="str">
        <f t="shared" si="263"/>
        <v>NA</v>
      </c>
      <c r="AA3283" s="10">
        <f t="shared" si="264"/>
        <v>0</v>
      </c>
    </row>
    <row r="3284" spans="1:27" x14ac:dyDescent="0.55000000000000004">
      <c r="A3284" s="3" t="s">
        <v>27</v>
      </c>
      <c r="B3284" s="3" t="s">
        <v>28</v>
      </c>
      <c r="C3284" s="3" t="s">
        <v>5265</v>
      </c>
      <c r="D3284" s="3" t="s">
        <v>5266</v>
      </c>
      <c r="E3284" s="4" t="s">
        <v>31</v>
      </c>
      <c r="F3284" s="3" t="s">
        <v>221</v>
      </c>
      <c r="G3284" s="3" t="s">
        <v>5167</v>
      </c>
      <c r="H3284" s="3" t="s">
        <v>34</v>
      </c>
      <c r="I3284" s="3" t="s">
        <v>35</v>
      </c>
      <c r="J3284" s="3" t="s">
        <v>36</v>
      </c>
      <c r="K3284" s="3" t="s">
        <v>37</v>
      </c>
      <c r="L3284" s="5">
        <v>6.25</v>
      </c>
      <c r="M3284" s="4">
        <v>1</v>
      </c>
      <c r="N3284" s="5">
        <v>1.2250000000000001</v>
      </c>
      <c r="O3284" s="5">
        <v>1.2250000000000001</v>
      </c>
      <c r="P3284" s="4">
        <v>4</v>
      </c>
      <c r="Q3284" s="6">
        <v>25</v>
      </c>
      <c r="R3284" s="7">
        <v>1</v>
      </c>
      <c r="S3284" s="6">
        <v>0</v>
      </c>
      <c r="T3284" s="5">
        <v>0</v>
      </c>
      <c r="U3284" s="5">
        <v>0</v>
      </c>
      <c r="V3284" s="5">
        <f t="shared" si="265"/>
        <v>1.2250000000000001</v>
      </c>
      <c r="W3284" s="5">
        <f t="shared" si="261"/>
        <v>-1.2250000000000001</v>
      </c>
      <c r="X3284" s="8">
        <f t="shared" si="262"/>
        <v>-1</v>
      </c>
      <c r="Y3284" s="4">
        <v>0</v>
      </c>
      <c r="Z3284" s="9" t="str">
        <f t="shared" si="263"/>
        <v>NA</v>
      </c>
      <c r="AA3284" s="10">
        <f t="shared" si="264"/>
        <v>0</v>
      </c>
    </row>
    <row r="3285" spans="1:27" x14ac:dyDescent="0.55000000000000004">
      <c r="A3285" s="3" t="s">
        <v>27</v>
      </c>
      <c r="B3285" s="3" t="s">
        <v>28</v>
      </c>
      <c r="C3285" s="3" t="s">
        <v>5267</v>
      </c>
      <c r="D3285" s="3" t="s">
        <v>5268</v>
      </c>
      <c r="E3285" s="4" t="s">
        <v>31</v>
      </c>
      <c r="F3285" s="3" t="s">
        <v>113</v>
      </c>
      <c r="G3285" s="3" t="s">
        <v>5242</v>
      </c>
      <c r="H3285" s="3" t="s">
        <v>34</v>
      </c>
      <c r="I3285" s="3" t="s">
        <v>35</v>
      </c>
      <c r="J3285" s="3" t="s">
        <v>36</v>
      </c>
      <c r="K3285" s="3" t="s">
        <v>42</v>
      </c>
      <c r="L3285" s="5">
        <v>6.25</v>
      </c>
      <c r="M3285" s="4">
        <v>1</v>
      </c>
      <c r="N3285" s="5">
        <v>1.2250000000000001</v>
      </c>
      <c r="O3285" s="5">
        <v>1.2250000000000001</v>
      </c>
      <c r="P3285" s="4">
        <v>1</v>
      </c>
      <c r="Q3285" s="6">
        <v>100</v>
      </c>
      <c r="R3285" s="7">
        <v>1</v>
      </c>
      <c r="S3285" s="6">
        <v>0</v>
      </c>
      <c r="T3285" s="5">
        <v>0</v>
      </c>
      <c r="U3285" s="5">
        <v>0</v>
      </c>
      <c r="V3285" s="5">
        <f t="shared" si="265"/>
        <v>1.2250000000000001</v>
      </c>
      <c r="W3285" s="5">
        <f t="shared" si="261"/>
        <v>-1.2250000000000001</v>
      </c>
      <c r="X3285" s="8">
        <f t="shared" si="262"/>
        <v>-1</v>
      </c>
      <c r="Y3285" s="4">
        <v>0</v>
      </c>
      <c r="Z3285" s="9" t="str">
        <f t="shared" si="263"/>
        <v>NA</v>
      </c>
      <c r="AA3285" s="10">
        <f t="shared" si="264"/>
        <v>0</v>
      </c>
    </row>
    <row r="3286" spans="1:27" x14ac:dyDescent="0.55000000000000004">
      <c r="A3286" s="3" t="s">
        <v>27</v>
      </c>
      <c r="B3286" s="3" t="s">
        <v>28</v>
      </c>
      <c r="C3286" s="3" t="s">
        <v>5269</v>
      </c>
      <c r="D3286" s="3" t="s">
        <v>5270</v>
      </c>
      <c r="E3286" s="4" t="s">
        <v>31</v>
      </c>
      <c r="F3286" s="3" t="s">
        <v>194</v>
      </c>
      <c r="G3286" s="3" t="s">
        <v>2896</v>
      </c>
      <c r="H3286" s="3" t="s">
        <v>34</v>
      </c>
      <c r="I3286" s="3" t="s">
        <v>35</v>
      </c>
      <c r="J3286" s="3" t="s">
        <v>36</v>
      </c>
      <c r="K3286" s="3" t="s">
        <v>42</v>
      </c>
      <c r="L3286" s="5">
        <v>6.25</v>
      </c>
      <c r="M3286" s="4">
        <v>1</v>
      </c>
      <c r="N3286" s="5">
        <v>1.2250000000000001</v>
      </c>
      <c r="O3286" s="5">
        <v>1.2250000000000001</v>
      </c>
      <c r="P3286" s="4">
        <v>1</v>
      </c>
      <c r="Q3286" s="6">
        <v>100</v>
      </c>
      <c r="R3286" s="7">
        <v>1</v>
      </c>
      <c r="S3286" s="6">
        <v>0</v>
      </c>
      <c r="T3286" s="5">
        <v>0</v>
      </c>
      <c r="U3286" s="5">
        <v>0</v>
      </c>
      <c r="V3286" s="5">
        <f t="shared" si="265"/>
        <v>1.2250000000000001</v>
      </c>
      <c r="W3286" s="5">
        <f t="shared" si="261"/>
        <v>-1.2250000000000001</v>
      </c>
      <c r="X3286" s="8">
        <f t="shared" si="262"/>
        <v>-1</v>
      </c>
      <c r="Y3286" s="4">
        <v>0</v>
      </c>
      <c r="Z3286" s="9" t="str">
        <f t="shared" si="263"/>
        <v>NA</v>
      </c>
      <c r="AA3286" s="10">
        <f t="shared" si="264"/>
        <v>0</v>
      </c>
    </row>
    <row r="3287" spans="1:27" x14ac:dyDescent="0.55000000000000004">
      <c r="A3287" s="3" t="s">
        <v>27</v>
      </c>
      <c r="B3287" s="3" t="s">
        <v>28</v>
      </c>
      <c r="C3287" s="3" t="s">
        <v>5271</v>
      </c>
      <c r="D3287" s="3" t="s">
        <v>5272</v>
      </c>
      <c r="E3287" s="4" t="s">
        <v>66</v>
      </c>
      <c r="F3287" s="3" t="s">
        <v>325</v>
      </c>
      <c r="G3287" s="3" t="s">
        <v>165</v>
      </c>
      <c r="H3287" s="3" t="s">
        <v>34</v>
      </c>
      <c r="I3287" s="3" t="s">
        <v>35</v>
      </c>
      <c r="J3287" s="3" t="s">
        <v>36</v>
      </c>
      <c r="K3287" s="3" t="s">
        <v>37</v>
      </c>
      <c r="L3287" s="5">
        <v>6.25</v>
      </c>
      <c r="M3287" s="4">
        <v>2</v>
      </c>
      <c r="N3287" s="5">
        <v>1.2250000000000001</v>
      </c>
      <c r="O3287" s="5">
        <v>0.61250000000000004</v>
      </c>
      <c r="P3287" s="4">
        <v>136</v>
      </c>
      <c r="Q3287" s="6">
        <v>1.47058823529412</v>
      </c>
      <c r="R3287" s="7">
        <v>1</v>
      </c>
      <c r="S3287" s="6">
        <v>0</v>
      </c>
      <c r="T3287" s="5">
        <v>0</v>
      </c>
      <c r="U3287" s="5">
        <v>0</v>
      </c>
      <c r="V3287" s="5">
        <f t="shared" si="265"/>
        <v>1.2250000000000001</v>
      </c>
      <c r="W3287" s="5">
        <f t="shared" si="261"/>
        <v>-1.2250000000000001</v>
      </c>
      <c r="X3287" s="8">
        <f t="shared" si="262"/>
        <v>-1</v>
      </c>
      <c r="Y3287" s="4">
        <v>0</v>
      </c>
      <c r="Z3287" s="9" t="str">
        <f t="shared" si="263"/>
        <v>NA</v>
      </c>
      <c r="AA3287" s="10">
        <f t="shared" si="264"/>
        <v>0</v>
      </c>
    </row>
    <row r="3288" spans="1:27" x14ac:dyDescent="0.55000000000000004">
      <c r="A3288" s="3" t="s">
        <v>27</v>
      </c>
      <c r="B3288" s="3" t="s">
        <v>28</v>
      </c>
      <c r="C3288" s="3" t="s">
        <v>5273</v>
      </c>
      <c r="D3288" s="3" t="s">
        <v>5274</v>
      </c>
      <c r="E3288" s="4" t="s">
        <v>31</v>
      </c>
      <c r="F3288" s="3" t="s">
        <v>40</v>
      </c>
      <c r="G3288" s="3" t="s">
        <v>3209</v>
      </c>
      <c r="H3288" s="3" t="s">
        <v>34</v>
      </c>
      <c r="I3288" s="3" t="s">
        <v>35</v>
      </c>
      <c r="J3288" s="3" t="s">
        <v>36</v>
      </c>
      <c r="K3288" s="3" t="s">
        <v>42</v>
      </c>
      <c r="L3288" s="5">
        <v>6.25</v>
      </c>
      <c r="M3288" s="4">
        <v>1</v>
      </c>
      <c r="N3288" s="5">
        <v>1.2625</v>
      </c>
      <c r="O3288" s="5">
        <v>1.2625</v>
      </c>
      <c r="P3288" s="4">
        <v>2</v>
      </c>
      <c r="Q3288" s="6">
        <v>50</v>
      </c>
      <c r="R3288" s="7">
        <v>1</v>
      </c>
      <c r="S3288" s="6">
        <v>0</v>
      </c>
      <c r="T3288" s="5">
        <v>0</v>
      </c>
      <c r="U3288" s="5">
        <v>0</v>
      </c>
      <c r="V3288" s="5">
        <f t="shared" si="265"/>
        <v>1.2625</v>
      </c>
      <c r="W3288" s="5">
        <f t="shared" si="261"/>
        <v>-1.2625</v>
      </c>
      <c r="X3288" s="8">
        <f t="shared" si="262"/>
        <v>-1</v>
      </c>
      <c r="Y3288" s="4">
        <v>0</v>
      </c>
      <c r="Z3288" s="9" t="str">
        <f t="shared" si="263"/>
        <v>NA</v>
      </c>
      <c r="AA3288" s="10">
        <f t="shared" si="264"/>
        <v>0</v>
      </c>
    </row>
    <row r="3289" spans="1:27" x14ac:dyDescent="0.55000000000000004">
      <c r="A3289" s="3" t="s">
        <v>27</v>
      </c>
      <c r="B3289" s="3" t="s">
        <v>28</v>
      </c>
      <c r="C3289" s="3" t="s">
        <v>5275</v>
      </c>
      <c r="D3289" s="3" t="s">
        <v>5245</v>
      </c>
      <c r="E3289" s="4" t="s">
        <v>31</v>
      </c>
      <c r="F3289" s="3" t="s">
        <v>133</v>
      </c>
      <c r="G3289" s="3" t="s">
        <v>3024</v>
      </c>
      <c r="H3289" s="3" t="s">
        <v>34</v>
      </c>
      <c r="I3289" s="3" t="s">
        <v>35</v>
      </c>
      <c r="J3289" s="3" t="s">
        <v>36</v>
      </c>
      <c r="K3289" s="3" t="s">
        <v>42</v>
      </c>
      <c r="L3289" s="5">
        <v>6.25</v>
      </c>
      <c r="M3289" s="4">
        <v>1</v>
      </c>
      <c r="N3289" s="5">
        <v>1.2749999999999999</v>
      </c>
      <c r="O3289" s="5">
        <v>1.2749999999999999</v>
      </c>
      <c r="P3289" s="4">
        <v>5</v>
      </c>
      <c r="Q3289" s="6">
        <v>20</v>
      </c>
      <c r="R3289" s="7">
        <v>1</v>
      </c>
      <c r="S3289" s="6">
        <v>0</v>
      </c>
      <c r="T3289" s="5">
        <v>0</v>
      </c>
      <c r="U3289" s="5">
        <v>0</v>
      </c>
      <c r="V3289" s="5">
        <f t="shared" si="265"/>
        <v>1.2749999999999999</v>
      </c>
      <c r="W3289" s="5">
        <f t="shared" si="261"/>
        <v>-1.2749999999999999</v>
      </c>
      <c r="X3289" s="8">
        <f t="shared" si="262"/>
        <v>-1</v>
      </c>
      <c r="Y3289" s="4">
        <v>0</v>
      </c>
      <c r="Z3289" s="9" t="str">
        <f t="shared" si="263"/>
        <v>NA</v>
      </c>
      <c r="AA3289" s="10">
        <f t="shared" si="264"/>
        <v>0</v>
      </c>
    </row>
    <row r="3290" spans="1:27" x14ac:dyDescent="0.55000000000000004">
      <c r="A3290" s="3" t="s">
        <v>27</v>
      </c>
      <c r="B3290" s="3" t="s">
        <v>28</v>
      </c>
      <c r="C3290" s="3" t="s">
        <v>5276</v>
      </c>
      <c r="D3290" s="3" t="s">
        <v>193</v>
      </c>
      <c r="E3290" s="4" t="s">
        <v>31</v>
      </c>
      <c r="F3290" s="3" t="s">
        <v>75</v>
      </c>
      <c r="G3290" s="3" t="s">
        <v>76</v>
      </c>
      <c r="H3290" s="3" t="s">
        <v>34</v>
      </c>
      <c r="I3290" s="3" t="s">
        <v>35</v>
      </c>
      <c r="J3290" s="3" t="s">
        <v>36</v>
      </c>
      <c r="K3290" s="3" t="s">
        <v>37</v>
      </c>
      <c r="L3290" s="5">
        <v>6.25</v>
      </c>
      <c r="M3290" s="4">
        <v>1</v>
      </c>
      <c r="N3290" s="5">
        <v>1.2749999999999999</v>
      </c>
      <c r="O3290" s="5">
        <v>1.2749999999999999</v>
      </c>
      <c r="P3290" s="4">
        <v>92</v>
      </c>
      <c r="Q3290" s="6">
        <v>1.0869565217391299</v>
      </c>
      <c r="R3290" s="7">
        <v>1.3934782608695699</v>
      </c>
      <c r="S3290" s="6">
        <v>0</v>
      </c>
      <c r="T3290" s="5">
        <v>0</v>
      </c>
      <c r="U3290" s="5">
        <v>0</v>
      </c>
      <c r="V3290" s="5">
        <f t="shared" si="265"/>
        <v>1.2749999999999999</v>
      </c>
      <c r="W3290" s="5">
        <f t="shared" si="261"/>
        <v>-1.2749999999999999</v>
      </c>
      <c r="X3290" s="8">
        <f t="shared" si="262"/>
        <v>-1</v>
      </c>
      <c r="Y3290" s="4">
        <v>0</v>
      </c>
      <c r="Z3290" s="9" t="str">
        <f t="shared" si="263"/>
        <v>NA</v>
      </c>
      <c r="AA3290" s="10">
        <f t="shared" si="264"/>
        <v>0</v>
      </c>
    </row>
    <row r="3291" spans="1:27" x14ac:dyDescent="0.55000000000000004">
      <c r="A3291" s="3" t="s">
        <v>27</v>
      </c>
      <c r="B3291" s="3" t="s">
        <v>28</v>
      </c>
      <c r="C3291" s="3" t="s">
        <v>5277</v>
      </c>
      <c r="D3291" s="3" t="s">
        <v>3709</v>
      </c>
      <c r="E3291" s="4" t="s">
        <v>31</v>
      </c>
      <c r="F3291" s="3" t="s">
        <v>221</v>
      </c>
      <c r="G3291" s="3" t="s">
        <v>5278</v>
      </c>
      <c r="H3291" s="3" t="s">
        <v>34</v>
      </c>
      <c r="I3291" s="3" t="s">
        <v>35</v>
      </c>
      <c r="J3291" s="3" t="s">
        <v>36</v>
      </c>
      <c r="K3291" s="3" t="s">
        <v>37</v>
      </c>
      <c r="L3291" s="5">
        <v>6.25</v>
      </c>
      <c r="M3291" s="4">
        <v>1</v>
      </c>
      <c r="N3291" s="5">
        <v>1.2875000000000001</v>
      </c>
      <c r="O3291" s="5">
        <v>1.2875000000000001</v>
      </c>
      <c r="P3291" s="4">
        <v>3</v>
      </c>
      <c r="Q3291" s="6">
        <v>33.3333333333333</v>
      </c>
      <c r="R3291" s="7">
        <v>1</v>
      </c>
      <c r="S3291" s="6">
        <v>0</v>
      </c>
      <c r="T3291" s="5">
        <v>0</v>
      </c>
      <c r="U3291" s="5">
        <v>0</v>
      </c>
      <c r="V3291" s="5">
        <f t="shared" si="265"/>
        <v>1.2875000000000001</v>
      </c>
      <c r="W3291" s="5">
        <f t="shared" si="261"/>
        <v>-1.2875000000000001</v>
      </c>
      <c r="X3291" s="8">
        <f t="shared" si="262"/>
        <v>-1</v>
      </c>
      <c r="Y3291" s="4">
        <v>0</v>
      </c>
      <c r="Z3291" s="9" t="str">
        <f t="shared" si="263"/>
        <v>NA</v>
      </c>
      <c r="AA3291" s="10">
        <f t="shared" si="264"/>
        <v>0</v>
      </c>
    </row>
    <row r="3292" spans="1:27" x14ac:dyDescent="0.55000000000000004">
      <c r="A3292" s="3" t="s">
        <v>27</v>
      </c>
      <c r="B3292" s="3" t="s">
        <v>28</v>
      </c>
      <c r="C3292" s="3" t="s">
        <v>5279</v>
      </c>
      <c r="D3292" s="3" t="s">
        <v>1670</v>
      </c>
      <c r="E3292" s="4" t="s">
        <v>31</v>
      </c>
      <c r="F3292" s="3" t="s">
        <v>125</v>
      </c>
      <c r="G3292" s="3" t="s">
        <v>126</v>
      </c>
      <c r="H3292" s="3" t="s">
        <v>34</v>
      </c>
      <c r="I3292" s="3" t="s">
        <v>35</v>
      </c>
      <c r="J3292" s="3" t="s">
        <v>36</v>
      </c>
      <c r="K3292" s="3" t="s">
        <v>42</v>
      </c>
      <c r="L3292" s="5">
        <v>6.25</v>
      </c>
      <c r="M3292" s="4">
        <v>2</v>
      </c>
      <c r="N3292" s="5">
        <v>1.2875000000000001</v>
      </c>
      <c r="O3292" s="5">
        <v>0.64375000000000004</v>
      </c>
      <c r="P3292" s="4">
        <v>7</v>
      </c>
      <c r="Q3292" s="6">
        <v>28.571428571428601</v>
      </c>
      <c r="R3292" s="7">
        <v>1</v>
      </c>
      <c r="S3292" s="6">
        <v>0</v>
      </c>
      <c r="T3292" s="5">
        <v>0</v>
      </c>
      <c r="U3292" s="5">
        <v>0</v>
      </c>
      <c r="V3292" s="5">
        <f t="shared" si="265"/>
        <v>1.2875000000000001</v>
      </c>
      <c r="W3292" s="5">
        <f t="shared" si="261"/>
        <v>-1.2875000000000001</v>
      </c>
      <c r="X3292" s="8">
        <f t="shared" si="262"/>
        <v>-1</v>
      </c>
      <c r="Y3292" s="4">
        <v>0</v>
      </c>
      <c r="Z3292" s="9" t="str">
        <f t="shared" si="263"/>
        <v>NA</v>
      </c>
      <c r="AA3292" s="10">
        <f t="shared" si="264"/>
        <v>0</v>
      </c>
    </row>
    <row r="3293" spans="1:27" x14ac:dyDescent="0.55000000000000004">
      <c r="A3293" s="3" t="s">
        <v>27</v>
      </c>
      <c r="B3293" s="3" t="s">
        <v>28</v>
      </c>
      <c r="C3293" s="3" t="s">
        <v>5280</v>
      </c>
      <c r="D3293" s="3" t="s">
        <v>255</v>
      </c>
      <c r="E3293" s="4" t="s">
        <v>31</v>
      </c>
      <c r="F3293" s="3" t="s">
        <v>104</v>
      </c>
      <c r="G3293" s="3" t="s">
        <v>232</v>
      </c>
      <c r="H3293" s="3" t="s">
        <v>34</v>
      </c>
      <c r="I3293" s="3" t="s">
        <v>35</v>
      </c>
      <c r="J3293" s="3" t="s">
        <v>36</v>
      </c>
      <c r="K3293" s="3" t="s">
        <v>37</v>
      </c>
      <c r="L3293" s="5">
        <v>6.25</v>
      </c>
      <c r="M3293" s="4">
        <v>1</v>
      </c>
      <c r="N3293" s="5">
        <v>1.2875000000000001</v>
      </c>
      <c r="O3293" s="5">
        <v>1.2875000000000001</v>
      </c>
      <c r="P3293" s="4">
        <v>3</v>
      </c>
      <c r="Q3293" s="6">
        <v>33.3333333333333</v>
      </c>
      <c r="R3293" s="7">
        <v>1</v>
      </c>
      <c r="S3293" s="6">
        <v>0</v>
      </c>
      <c r="T3293" s="5">
        <v>0</v>
      </c>
      <c r="U3293" s="5">
        <v>0</v>
      </c>
      <c r="V3293" s="5">
        <f t="shared" si="265"/>
        <v>1.2875000000000001</v>
      </c>
      <c r="W3293" s="5">
        <f t="shared" si="261"/>
        <v>-1.2875000000000001</v>
      </c>
      <c r="X3293" s="8">
        <f t="shared" si="262"/>
        <v>-1</v>
      </c>
      <c r="Y3293" s="4">
        <v>0</v>
      </c>
      <c r="Z3293" s="9" t="str">
        <f t="shared" si="263"/>
        <v>NA</v>
      </c>
      <c r="AA3293" s="10">
        <f t="shared" si="264"/>
        <v>0</v>
      </c>
    </row>
    <row r="3294" spans="1:27" x14ac:dyDescent="0.55000000000000004">
      <c r="A3294" s="3" t="s">
        <v>27</v>
      </c>
      <c r="B3294" s="3" t="s">
        <v>28</v>
      </c>
      <c r="C3294" s="3" t="s">
        <v>5281</v>
      </c>
      <c r="D3294" s="3" t="s">
        <v>3206</v>
      </c>
      <c r="E3294" s="4" t="s">
        <v>31</v>
      </c>
      <c r="F3294" s="3" t="s">
        <v>32</v>
      </c>
      <c r="G3294" s="3" t="s">
        <v>467</v>
      </c>
      <c r="H3294" s="3" t="s">
        <v>34</v>
      </c>
      <c r="I3294" s="3" t="s">
        <v>35</v>
      </c>
      <c r="J3294" s="3" t="s">
        <v>36</v>
      </c>
      <c r="K3294" s="3" t="s">
        <v>37</v>
      </c>
      <c r="L3294" s="5">
        <v>6.25</v>
      </c>
      <c r="M3294" s="4">
        <v>1</v>
      </c>
      <c r="N3294" s="5">
        <v>1.3</v>
      </c>
      <c r="O3294" s="5">
        <v>1.3</v>
      </c>
      <c r="P3294" s="4">
        <v>28</v>
      </c>
      <c r="Q3294" s="6">
        <v>3.5714285714285698</v>
      </c>
      <c r="R3294" s="7">
        <v>1.06964285714286</v>
      </c>
      <c r="S3294" s="6">
        <v>0</v>
      </c>
      <c r="T3294" s="5">
        <v>0</v>
      </c>
      <c r="U3294" s="5">
        <v>0</v>
      </c>
      <c r="V3294" s="5">
        <f t="shared" si="265"/>
        <v>1.3</v>
      </c>
      <c r="W3294" s="5">
        <f t="shared" si="261"/>
        <v>-1.3</v>
      </c>
      <c r="X3294" s="8">
        <f t="shared" si="262"/>
        <v>-1</v>
      </c>
      <c r="Y3294" s="4">
        <v>0</v>
      </c>
      <c r="Z3294" s="9" t="str">
        <f t="shared" si="263"/>
        <v>NA</v>
      </c>
      <c r="AA3294" s="10">
        <f t="shared" si="264"/>
        <v>0</v>
      </c>
    </row>
    <row r="3295" spans="1:27" x14ac:dyDescent="0.55000000000000004">
      <c r="A3295" s="3" t="s">
        <v>27</v>
      </c>
      <c r="B3295" s="3" t="s">
        <v>28</v>
      </c>
      <c r="C3295" s="3" t="s">
        <v>5282</v>
      </c>
      <c r="D3295" s="3" t="s">
        <v>860</v>
      </c>
      <c r="E3295" s="4" t="s">
        <v>66</v>
      </c>
      <c r="F3295" s="3" t="s">
        <v>144</v>
      </c>
      <c r="G3295" s="3" t="s">
        <v>309</v>
      </c>
      <c r="H3295" s="3" t="s">
        <v>34</v>
      </c>
      <c r="I3295" s="3" t="s">
        <v>35</v>
      </c>
      <c r="J3295" s="3" t="s">
        <v>36</v>
      </c>
      <c r="K3295" s="3" t="s">
        <v>37</v>
      </c>
      <c r="L3295" s="5">
        <v>6.25</v>
      </c>
      <c r="M3295" s="4">
        <v>2</v>
      </c>
      <c r="N3295" s="5">
        <v>1.3</v>
      </c>
      <c r="O3295" s="5">
        <v>0.65</v>
      </c>
      <c r="P3295" s="4">
        <v>408</v>
      </c>
      <c r="Q3295" s="6">
        <v>0.49019607843137303</v>
      </c>
      <c r="R3295" s="7">
        <v>1.3362990196078399</v>
      </c>
      <c r="S3295" s="6">
        <v>0</v>
      </c>
      <c r="T3295" s="5">
        <v>0</v>
      </c>
      <c r="U3295" s="5">
        <v>0</v>
      </c>
      <c r="V3295" s="5">
        <f t="shared" si="265"/>
        <v>1.3</v>
      </c>
      <c r="W3295" s="5">
        <f t="shared" si="261"/>
        <v>-1.3</v>
      </c>
      <c r="X3295" s="8">
        <f t="shared" si="262"/>
        <v>-1</v>
      </c>
      <c r="Y3295" s="4">
        <v>0</v>
      </c>
      <c r="Z3295" s="9" t="str">
        <f t="shared" si="263"/>
        <v>NA</v>
      </c>
      <c r="AA3295" s="10">
        <f t="shared" si="264"/>
        <v>0</v>
      </c>
    </row>
    <row r="3296" spans="1:27" x14ac:dyDescent="0.55000000000000004">
      <c r="A3296" s="3" t="s">
        <v>27</v>
      </c>
      <c r="B3296" s="3" t="s">
        <v>28</v>
      </c>
      <c r="C3296" s="3" t="s">
        <v>5283</v>
      </c>
      <c r="D3296" s="3" t="s">
        <v>1670</v>
      </c>
      <c r="E3296" s="4" t="s">
        <v>31</v>
      </c>
      <c r="F3296" s="3" t="s">
        <v>104</v>
      </c>
      <c r="G3296" s="3" t="s">
        <v>285</v>
      </c>
      <c r="H3296" s="3" t="s">
        <v>34</v>
      </c>
      <c r="I3296" s="3" t="s">
        <v>35</v>
      </c>
      <c r="J3296" s="3" t="s">
        <v>36</v>
      </c>
      <c r="K3296" s="3" t="s">
        <v>42</v>
      </c>
      <c r="L3296" s="5">
        <v>6.25</v>
      </c>
      <c r="M3296" s="4">
        <v>2</v>
      </c>
      <c r="N3296" s="5">
        <v>1.3125</v>
      </c>
      <c r="O3296" s="5">
        <v>0.65625</v>
      </c>
      <c r="P3296" s="4">
        <v>23</v>
      </c>
      <c r="Q3296" s="6">
        <v>8.6956521739130395</v>
      </c>
      <c r="R3296" s="7">
        <v>1.2165217391304299</v>
      </c>
      <c r="S3296" s="6">
        <v>0</v>
      </c>
      <c r="T3296" s="5">
        <v>0</v>
      </c>
      <c r="U3296" s="5">
        <v>0</v>
      </c>
      <c r="V3296" s="5">
        <f t="shared" si="265"/>
        <v>1.3125</v>
      </c>
      <c r="W3296" s="5">
        <f t="shared" si="261"/>
        <v>-1.3125</v>
      </c>
      <c r="X3296" s="8">
        <f t="shared" si="262"/>
        <v>-1</v>
      </c>
      <c r="Y3296" s="4">
        <v>0</v>
      </c>
      <c r="Z3296" s="9" t="str">
        <f t="shared" si="263"/>
        <v>NA</v>
      </c>
      <c r="AA3296" s="10">
        <f t="shared" si="264"/>
        <v>0</v>
      </c>
    </row>
    <row r="3297" spans="1:27" x14ac:dyDescent="0.55000000000000004">
      <c r="A3297" s="3" t="s">
        <v>27</v>
      </c>
      <c r="B3297" s="3" t="s">
        <v>28</v>
      </c>
      <c r="C3297" s="3" t="s">
        <v>5284</v>
      </c>
      <c r="D3297" s="3" t="s">
        <v>464</v>
      </c>
      <c r="E3297" s="4" t="s">
        <v>66</v>
      </c>
      <c r="F3297" s="3" t="s">
        <v>144</v>
      </c>
      <c r="G3297" s="3" t="s">
        <v>374</v>
      </c>
      <c r="H3297" s="3" t="s">
        <v>34</v>
      </c>
      <c r="I3297" s="3" t="s">
        <v>35</v>
      </c>
      <c r="J3297" s="3" t="s">
        <v>36</v>
      </c>
      <c r="K3297" s="3" t="s">
        <v>37</v>
      </c>
      <c r="L3297" s="5">
        <v>6.25</v>
      </c>
      <c r="M3297" s="4">
        <v>5</v>
      </c>
      <c r="N3297" s="5">
        <v>1.3125</v>
      </c>
      <c r="O3297" s="5">
        <v>0.26250000000000001</v>
      </c>
      <c r="P3297" s="4">
        <v>57</v>
      </c>
      <c r="Q3297" s="6">
        <v>8.7719298245614006</v>
      </c>
      <c r="R3297" s="7">
        <v>1</v>
      </c>
      <c r="S3297" s="6">
        <v>0</v>
      </c>
      <c r="T3297" s="5">
        <v>0</v>
      </c>
      <c r="U3297" s="5">
        <v>0</v>
      </c>
      <c r="V3297" s="5">
        <f t="shared" si="265"/>
        <v>1.3125</v>
      </c>
      <c r="W3297" s="5">
        <f t="shared" si="261"/>
        <v>-1.3125</v>
      </c>
      <c r="X3297" s="8">
        <f t="shared" si="262"/>
        <v>-1</v>
      </c>
      <c r="Y3297" s="4">
        <v>0</v>
      </c>
      <c r="Z3297" s="9" t="str">
        <f t="shared" si="263"/>
        <v>NA</v>
      </c>
      <c r="AA3297" s="10">
        <f t="shared" si="264"/>
        <v>0</v>
      </c>
    </row>
    <row r="3298" spans="1:27" x14ac:dyDescent="0.55000000000000004">
      <c r="A3298" s="3" t="s">
        <v>27</v>
      </c>
      <c r="B3298" s="3" t="s">
        <v>28</v>
      </c>
      <c r="C3298" s="3" t="s">
        <v>5285</v>
      </c>
      <c r="D3298" s="3" t="s">
        <v>3190</v>
      </c>
      <c r="E3298" s="4" t="s">
        <v>31</v>
      </c>
      <c r="F3298" s="3" t="s">
        <v>40</v>
      </c>
      <c r="G3298" s="3" t="s">
        <v>3195</v>
      </c>
      <c r="H3298" s="3" t="s">
        <v>34</v>
      </c>
      <c r="I3298" s="3" t="s">
        <v>35</v>
      </c>
      <c r="J3298" s="3" t="s">
        <v>36</v>
      </c>
      <c r="K3298" s="3" t="s">
        <v>37</v>
      </c>
      <c r="L3298" s="5">
        <v>6.25</v>
      </c>
      <c r="M3298" s="4">
        <v>1</v>
      </c>
      <c r="N3298" s="5">
        <v>1.325</v>
      </c>
      <c r="O3298" s="5">
        <v>1.325</v>
      </c>
      <c r="P3298" s="4">
        <v>45</v>
      </c>
      <c r="Q3298" s="6">
        <v>2.2222222222222201</v>
      </c>
      <c r="R3298" s="7">
        <v>1</v>
      </c>
      <c r="S3298" s="6">
        <v>0</v>
      </c>
      <c r="T3298" s="5">
        <v>0</v>
      </c>
      <c r="U3298" s="5">
        <v>0</v>
      </c>
      <c r="V3298" s="5">
        <f t="shared" si="265"/>
        <v>1.325</v>
      </c>
      <c r="W3298" s="5">
        <f t="shared" si="261"/>
        <v>-1.325</v>
      </c>
      <c r="X3298" s="8">
        <f t="shared" si="262"/>
        <v>-1</v>
      </c>
      <c r="Y3298" s="4">
        <v>0</v>
      </c>
      <c r="Z3298" s="9" t="str">
        <f t="shared" si="263"/>
        <v>NA</v>
      </c>
      <c r="AA3298" s="10">
        <f t="shared" si="264"/>
        <v>0</v>
      </c>
    </row>
    <row r="3299" spans="1:27" x14ac:dyDescent="0.55000000000000004">
      <c r="A3299" s="3" t="s">
        <v>27</v>
      </c>
      <c r="B3299" s="3" t="s">
        <v>28</v>
      </c>
      <c r="C3299" s="3" t="s">
        <v>5286</v>
      </c>
      <c r="D3299" s="3" t="s">
        <v>5287</v>
      </c>
      <c r="E3299" s="4" t="s">
        <v>31</v>
      </c>
      <c r="F3299" s="3" t="s">
        <v>262</v>
      </c>
      <c r="G3299" s="3" t="s">
        <v>2774</v>
      </c>
      <c r="H3299" s="3" t="s">
        <v>34</v>
      </c>
      <c r="I3299" s="3" t="s">
        <v>35</v>
      </c>
      <c r="J3299" s="3" t="s">
        <v>36</v>
      </c>
      <c r="K3299" s="3" t="s">
        <v>37</v>
      </c>
      <c r="L3299" s="5">
        <v>6.25</v>
      </c>
      <c r="M3299" s="4">
        <v>1</v>
      </c>
      <c r="N3299" s="5">
        <v>1.3374999999999999</v>
      </c>
      <c r="O3299" s="5">
        <v>1.3374999999999999</v>
      </c>
      <c r="P3299" s="4">
        <v>5</v>
      </c>
      <c r="Q3299" s="6">
        <v>20</v>
      </c>
      <c r="R3299" s="7">
        <v>1</v>
      </c>
      <c r="S3299" s="6">
        <v>0</v>
      </c>
      <c r="T3299" s="5">
        <v>0</v>
      </c>
      <c r="U3299" s="5">
        <v>0</v>
      </c>
      <c r="V3299" s="5">
        <f t="shared" si="265"/>
        <v>1.3374999999999999</v>
      </c>
      <c r="W3299" s="5">
        <f t="shared" si="261"/>
        <v>-1.3374999999999999</v>
      </c>
      <c r="X3299" s="8">
        <f t="shared" si="262"/>
        <v>-1</v>
      </c>
      <c r="Y3299" s="4">
        <v>0</v>
      </c>
      <c r="Z3299" s="9" t="str">
        <f t="shared" si="263"/>
        <v>NA</v>
      </c>
      <c r="AA3299" s="10">
        <f t="shared" si="264"/>
        <v>0</v>
      </c>
    </row>
    <row r="3300" spans="1:27" x14ac:dyDescent="0.55000000000000004">
      <c r="A3300" s="3" t="s">
        <v>27</v>
      </c>
      <c r="B3300" s="3" t="s">
        <v>28</v>
      </c>
      <c r="C3300" s="3" t="s">
        <v>5288</v>
      </c>
      <c r="D3300" s="3" t="s">
        <v>2975</v>
      </c>
      <c r="E3300" s="4" t="s">
        <v>31</v>
      </c>
      <c r="F3300" s="3" t="s">
        <v>417</v>
      </c>
      <c r="G3300" s="3" t="s">
        <v>418</v>
      </c>
      <c r="H3300" s="3" t="s">
        <v>34</v>
      </c>
      <c r="I3300" s="3" t="s">
        <v>35</v>
      </c>
      <c r="J3300" s="3" t="s">
        <v>36</v>
      </c>
      <c r="K3300" s="3" t="s">
        <v>42</v>
      </c>
      <c r="L3300" s="5">
        <v>6.25</v>
      </c>
      <c r="M3300" s="4">
        <v>1</v>
      </c>
      <c r="N3300" s="5">
        <v>1.35</v>
      </c>
      <c r="O3300" s="5">
        <v>1.35</v>
      </c>
      <c r="P3300" s="4">
        <v>7</v>
      </c>
      <c r="Q3300" s="6">
        <v>14.285714285714301</v>
      </c>
      <c r="R3300" s="7">
        <v>2.4285714285714302</v>
      </c>
      <c r="S3300" s="6">
        <v>0</v>
      </c>
      <c r="T3300" s="5">
        <v>0</v>
      </c>
      <c r="U3300" s="5">
        <v>0</v>
      </c>
      <c r="V3300" s="5">
        <f t="shared" si="265"/>
        <v>1.35</v>
      </c>
      <c r="W3300" s="5">
        <f t="shared" si="261"/>
        <v>-1.35</v>
      </c>
      <c r="X3300" s="8">
        <f t="shared" si="262"/>
        <v>-1</v>
      </c>
      <c r="Y3300" s="4">
        <v>0</v>
      </c>
      <c r="Z3300" s="9" t="str">
        <f t="shared" si="263"/>
        <v>NA</v>
      </c>
      <c r="AA3300" s="10">
        <f t="shared" si="264"/>
        <v>0</v>
      </c>
    </row>
    <row r="3301" spans="1:27" x14ac:dyDescent="0.55000000000000004">
      <c r="A3301" s="3" t="s">
        <v>27</v>
      </c>
      <c r="B3301" s="3" t="s">
        <v>28</v>
      </c>
      <c r="C3301" s="3" t="s">
        <v>5289</v>
      </c>
      <c r="D3301" s="3" t="s">
        <v>5111</v>
      </c>
      <c r="E3301" s="4" t="s">
        <v>31</v>
      </c>
      <c r="F3301" s="3" t="s">
        <v>133</v>
      </c>
      <c r="G3301" s="3" t="s">
        <v>5290</v>
      </c>
      <c r="H3301" s="3" t="s">
        <v>34</v>
      </c>
      <c r="I3301" s="3" t="s">
        <v>35</v>
      </c>
      <c r="J3301" s="3" t="s">
        <v>36</v>
      </c>
      <c r="K3301" s="3" t="s">
        <v>42</v>
      </c>
      <c r="L3301" s="5">
        <v>6.25</v>
      </c>
      <c r="M3301" s="4">
        <v>2</v>
      </c>
      <c r="N3301" s="5">
        <v>1.375</v>
      </c>
      <c r="O3301" s="5">
        <v>0.6875</v>
      </c>
      <c r="P3301" s="4">
        <v>63</v>
      </c>
      <c r="Q3301" s="6">
        <v>3.17460317460317</v>
      </c>
      <c r="R3301" s="7">
        <v>1</v>
      </c>
      <c r="S3301" s="6">
        <v>0</v>
      </c>
      <c r="T3301" s="5">
        <v>0</v>
      </c>
      <c r="U3301" s="5">
        <v>0</v>
      </c>
      <c r="V3301" s="5">
        <f t="shared" si="265"/>
        <v>1.375</v>
      </c>
      <c r="W3301" s="5">
        <f t="shared" si="261"/>
        <v>-1.375</v>
      </c>
      <c r="X3301" s="8">
        <f t="shared" si="262"/>
        <v>-1</v>
      </c>
      <c r="Y3301" s="4">
        <v>0</v>
      </c>
      <c r="Z3301" s="9" t="str">
        <f t="shared" si="263"/>
        <v>NA</v>
      </c>
      <c r="AA3301" s="10">
        <f t="shared" si="264"/>
        <v>0</v>
      </c>
    </row>
    <row r="3302" spans="1:27" x14ac:dyDescent="0.55000000000000004">
      <c r="A3302" s="3" t="s">
        <v>27</v>
      </c>
      <c r="B3302" s="3" t="s">
        <v>28</v>
      </c>
      <c r="C3302" s="3" t="s">
        <v>5291</v>
      </c>
      <c r="D3302" s="3" t="s">
        <v>4285</v>
      </c>
      <c r="E3302" s="4" t="s">
        <v>31</v>
      </c>
      <c r="F3302" s="3" t="s">
        <v>32</v>
      </c>
      <c r="G3302" s="3" t="s">
        <v>377</v>
      </c>
      <c r="H3302" s="3" t="s">
        <v>34</v>
      </c>
      <c r="I3302" s="3" t="s">
        <v>35</v>
      </c>
      <c r="J3302" s="3" t="s">
        <v>36</v>
      </c>
      <c r="K3302" s="3" t="s">
        <v>42</v>
      </c>
      <c r="L3302" s="5">
        <v>6.25</v>
      </c>
      <c r="M3302" s="4">
        <v>2</v>
      </c>
      <c r="N3302" s="5">
        <v>1.375</v>
      </c>
      <c r="O3302" s="5">
        <v>0.6875</v>
      </c>
      <c r="P3302" s="4">
        <v>144</v>
      </c>
      <c r="Q3302" s="6">
        <v>1.3888888888888899</v>
      </c>
      <c r="R3302" s="7">
        <v>3.0563194444444401</v>
      </c>
      <c r="S3302" s="6">
        <v>0</v>
      </c>
      <c r="T3302" s="5">
        <v>0</v>
      </c>
      <c r="U3302" s="5">
        <v>0</v>
      </c>
      <c r="V3302" s="5">
        <f t="shared" si="265"/>
        <v>1.375</v>
      </c>
      <c r="W3302" s="5">
        <f t="shared" si="261"/>
        <v>-1.375</v>
      </c>
      <c r="X3302" s="8">
        <f t="shared" si="262"/>
        <v>-1</v>
      </c>
      <c r="Y3302" s="4">
        <v>0</v>
      </c>
      <c r="Z3302" s="9" t="str">
        <f t="shared" si="263"/>
        <v>NA</v>
      </c>
      <c r="AA3302" s="10">
        <f t="shared" si="264"/>
        <v>0</v>
      </c>
    </row>
    <row r="3303" spans="1:27" x14ac:dyDescent="0.55000000000000004">
      <c r="A3303" s="3" t="s">
        <v>27</v>
      </c>
      <c r="B3303" s="3" t="s">
        <v>28</v>
      </c>
      <c r="C3303" s="3" t="s">
        <v>5292</v>
      </c>
      <c r="D3303" s="3" t="s">
        <v>3334</v>
      </c>
      <c r="E3303" s="4" t="s">
        <v>31</v>
      </c>
      <c r="F3303" s="3" t="s">
        <v>125</v>
      </c>
      <c r="G3303" s="3" t="s">
        <v>3576</v>
      </c>
      <c r="H3303" s="3" t="s">
        <v>34</v>
      </c>
      <c r="I3303" s="3" t="s">
        <v>35</v>
      </c>
      <c r="J3303" s="3" t="s">
        <v>36</v>
      </c>
      <c r="K3303" s="3" t="s">
        <v>42</v>
      </c>
      <c r="L3303" s="5">
        <v>6.25</v>
      </c>
      <c r="M3303" s="4">
        <v>1</v>
      </c>
      <c r="N3303" s="5">
        <v>1.3875</v>
      </c>
      <c r="O3303" s="5">
        <v>1.3875</v>
      </c>
      <c r="P3303" s="4">
        <v>331</v>
      </c>
      <c r="Q3303" s="6">
        <v>0.30211480362537801</v>
      </c>
      <c r="R3303" s="7">
        <v>1</v>
      </c>
      <c r="S3303" s="6">
        <v>0</v>
      </c>
      <c r="T3303" s="5">
        <v>0</v>
      </c>
      <c r="U3303" s="5">
        <v>0</v>
      </c>
      <c r="V3303" s="5">
        <f t="shared" si="265"/>
        <v>1.3875</v>
      </c>
      <c r="W3303" s="5">
        <f t="shared" si="261"/>
        <v>-1.3875</v>
      </c>
      <c r="X3303" s="8">
        <f t="shared" si="262"/>
        <v>-1</v>
      </c>
      <c r="Y3303" s="4">
        <v>0</v>
      </c>
      <c r="Z3303" s="9" t="str">
        <f t="shared" si="263"/>
        <v>NA</v>
      </c>
      <c r="AA3303" s="10">
        <f t="shared" si="264"/>
        <v>0</v>
      </c>
    </row>
    <row r="3304" spans="1:27" x14ac:dyDescent="0.55000000000000004">
      <c r="A3304" s="3" t="s">
        <v>27</v>
      </c>
      <c r="B3304" s="3" t="s">
        <v>28</v>
      </c>
      <c r="C3304" s="3" t="s">
        <v>5293</v>
      </c>
      <c r="D3304" s="3" t="s">
        <v>1672</v>
      </c>
      <c r="E3304" s="4" t="s">
        <v>31</v>
      </c>
      <c r="F3304" s="3" t="s">
        <v>262</v>
      </c>
      <c r="G3304" s="3" t="s">
        <v>2847</v>
      </c>
      <c r="H3304" s="3" t="s">
        <v>34</v>
      </c>
      <c r="I3304" s="3" t="s">
        <v>35</v>
      </c>
      <c r="J3304" s="3" t="s">
        <v>36</v>
      </c>
      <c r="K3304" s="3" t="s">
        <v>42</v>
      </c>
      <c r="L3304" s="5">
        <v>6.25</v>
      </c>
      <c r="M3304" s="4">
        <v>1</v>
      </c>
      <c r="N3304" s="5">
        <v>1.3875</v>
      </c>
      <c r="O3304" s="5">
        <v>1.3875</v>
      </c>
      <c r="P3304" s="4">
        <v>4</v>
      </c>
      <c r="Q3304" s="6">
        <v>25</v>
      </c>
      <c r="R3304" s="7">
        <v>1.75</v>
      </c>
      <c r="S3304" s="6">
        <v>0</v>
      </c>
      <c r="T3304" s="5">
        <v>0</v>
      </c>
      <c r="U3304" s="5">
        <v>0</v>
      </c>
      <c r="V3304" s="5">
        <f t="shared" si="265"/>
        <v>1.3875</v>
      </c>
      <c r="W3304" s="5">
        <f t="shared" si="261"/>
        <v>-1.3875</v>
      </c>
      <c r="X3304" s="8">
        <f t="shared" si="262"/>
        <v>-1</v>
      </c>
      <c r="Y3304" s="4">
        <v>0</v>
      </c>
      <c r="Z3304" s="9" t="str">
        <f t="shared" si="263"/>
        <v>NA</v>
      </c>
      <c r="AA3304" s="10">
        <f t="shared" si="264"/>
        <v>0</v>
      </c>
    </row>
    <row r="3305" spans="1:27" x14ac:dyDescent="0.55000000000000004">
      <c r="A3305" s="3" t="s">
        <v>27</v>
      </c>
      <c r="B3305" s="3" t="s">
        <v>28</v>
      </c>
      <c r="C3305" s="3" t="s">
        <v>5294</v>
      </c>
      <c r="D3305" s="3" t="s">
        <v>5295</v>
      </c>
      <c r="E3305" s="4" t="s">
        <v>31</v>
      </c>
      <c r="F3305" s="3" t="s">
        <v>417</v>
      </c>
      <c r="G3305" s="3" t="s">
        <v>5296</v>
      </c>
      <c r="H3305" s="3" t="s">
        <v>34</v>
      </c>
      <c r="I3305" s="3" t="s">
        <v>35</v>
      </c>
      <c r="J3305" s="3" t="s">
        <v>36</v>
      </c>
      <c r="K3305" s="3" t="s">
        <v>42</v>
      </c>
      <c r="L3305" s="5">
        <v>6.25</v>
      </c>
      <c r="M3305" s="4">
        <v>1</v>
      </c>
      <c r="N3305" s="5">
        <v>1.4125000000000001</v>
      </c>
      <c r="O3305" s="5">
        <v>1.4125000000000001</v>
      </c>
      <c r="P3305" s="4">
        <v>1</v>
      </c>
      <c r="Q3305" s="6">
        <v>100</v>
      </c>
      <c r="R3305" s="7">
        <v>1</v>
      </c>
      <c r="S3305" s="6">
        <v>0</v>
      </c>
      <c r="T3305" s="5">
        <v>0</v>
      </c>
      <c r="U3305" s="5">
        <v>0</v>
      </c>
      <c r="V3305" s="5">
        <f t="shared" si="265"/>
        <v>1.4125000000000001</v>
      </c>
      <c r="W3305" s="5">
        <f t="shared" si="261"/>
        <v>-1.4125000000000001</v>
      </c>
      <c r="X3305" s="8">
        <f t="shared" si="262"/>
        <v>-1</v>
      </c>
      <c r="Y3305" s="4">
        <v>0</v>
      </c>
      <c r="Z3305" s="9" t="str">
        <f t="shared" si="263"/>
        <v>NA</v>
      </c>
      <c r="AA3305" s="10">
        <f t="shared" si="264"/>
        <v>0</v>
      </c>
    </row>
    <row r="3306" spans="1:27" x14ac:dyDescent="0.55000000000000004">
      <c r="A3306" s="3" t="s">
        <v>27</v>
      </c>
      <c r="B3306" s="3" t="s">
        <v>28</v>
      </c>
      <c r="C3306" s="3" t="s">
        <v>5297</v>
      </c>
      <c r="D3306" s="3" t="s">
        <v>815</v>
      </c>
      <c r="E3306" s="4" t="s">
        <v>66</v>
      </c>
      <c r="F3306" s="3" t="s">
        <v>325</v>
      </c>
      <c r="G3306" s="3" t="s">
        <v>165</v>
      </c>
      <c r="H3306" s="3" t="s">
        <v>34</v>
      </c>
      <c r="I3306" s="3" t="s">
        <v>35</v>
      </c>
      <c r="J3306" s="3" t="s">
        <v>36</v>
      </c>
      <c r="K3306" s="3" t="s">
        <v>37</v>
      </c>
      <c r="L3306" s="5">
        <v>6.25</v>
      </c>
      <c r="M3306" s="4">
        <v>1</v>
      </c>
      <c r="N3306" s="5">
        <v>1.4125000000000001</v>
      </c>
      <c r="O3306" s="5">
        <v>1.4125000000000001</v>
      </c>
      <c r="P3306" s="4">
        <v>70</v>
      </c>
      <c r="Q3306" s="6">
        <v>1.4285714285714299</v>
      </c>
      <c r="R3306" s="7">
        <v>1.24285714285714</v>
      </c>
      <c r="S3306" s="6">
        <v>0</v>
      </c>
      <c r="T3306" s="5">
        <v>0</v>
      </c>
      <c r="U3306" s="5">
        <v>0</v>
      </c>
      <c r="V3306" s="5">
        <f t="shared" si="265"/>
        <v>1.4125000000000001</v>
      </c>
      <c r="W3306" s="5">
        <f t="shared" si="261"/>
        <v>-1.4125000000000001</v>
      </c>
      <c r="X3306" s="8">
        <f t="shared" si="262"/>
        <v>-1</v>
      </c>
      <c r="Y3306" s="4">
        <v>0</v>
      </c>
      <c r="Z3306" s="9" t="str">
        <f t="shared" si="263"/>
        <v>NA</v>
      </c>
      <c r="AA3306" s="10">
        <f t="shared" si="264"/>
        <v>0</v>
      </c>
    </row>
    <row r="3307" spans="1:27" x14ac:dyDescent="0.55000000000000004">
      <c r="A3307" s="3" t="s">
        <v>27</v>
      </c>
      <c r="B3307" s="3" t="s">
        <v>28</v>
      </c>
      <c r="C3307" s="3" t="s">
        <v>5298</v>
      </c>
      <c r="D3307" s="3" t="s">
        <v>4914</v>
      </c>
      <c r="E3307" s="4" t="s">
        <v>31</v>
      </c>
      <c r="F3307" s="3" t="s">
        <v>32</v>
      </c>
      <c r="G3307" s="3" t="s">
        <v>377</v>
      </c>
      <c r="H3307" s="3" t="s">
        <v>34</v>
      </c>
      <c r="I3307" s="3" t="s">
        <v>35</v>
      </c>
      <c r="J3307" s="3" t="s">
        <v>36</v>
      </c>
      <c r="K3307" s="3" t="s">
        <v>42</v>
      </c>
      <c r="L3307" s="5">
        <v>6.25</v>
      </c>
      <c r="M3307" s="4">
        <v>1</v>
      </c>
      <c r="N3307" s="5">
        <v>1.4375</v>
      </c>
      <c r="O3307" s="5">
        <v>1.4375</v>
      </c>
      <c r="P3307" s="4">
        <v>30</v>
      </c>
      <c r="Q3307" s="6">
        <v>3.3333333333333299</v>
      </c>
      <c r="R3307" s="7">
        <v>1.0333333333333301</v>
      </c>
      <c r="S3307" s="6">
        <v>0</v>
      </c>
      <c r="T3307" s="5">
        <v>0</v>
      </c>
      <c r="U3307" s="5">
        <v>0</v>
      </c>
      <c r="V3307" s="5">
        <f t="shared" si="265"/>
        <v>1.4375</v>
      </c>
      <c r="W3307" s="5">
        <f t="shared" si="261"/>
        <v>-1.4375</v>
      </c>
      <c r="X3307" s="8">
        <f t="shared" si="262"/>
        <v>-1</v>
      </c>
      <c r="Y3307" s="4">
        <v>0</v>
      </c>
      <c r="Z3307" s="9" t="str">
        <f t="shared" si="263"/>
        <v>NA</v>
      </c>
      <c r="AA3307" s="10">
        <f t="shared" si="264"/>
        <v>0</v>
      </c>
    </row>
    <row r="3308" spans="1:27" x14ac:dyDescent="0.55000000000000004">
      <c r="A3308" s="3" t="s">
        <v>27</v>
      </c>
      <c r="B3308" s="3" t="s">
        <v>28</v>
      </c>
      <c r="C3308" s="3" t="s">
        <v>5299</v>
      </c>
      <c r="D3308" s="3" t="s">
        <v>1683</v>
      </c>
      <c r="E3308" s="4" t="s">
        <v>31</v>
      </c>
      <c r="F3308" s="3" t="s">
        <v>133</v>
      </c>
      <c r="G3308" s="3" t="s">
        <v>2955</v>
      </c>
      <c r="H3308" s="3" t="s">
        <v>34</v>
      </c>
      <c r="I3308" s="3" t="s">
        <v>35</v>
      </c>
      <c r="J3308" s="3" t="s">
        <v>36</v>
      </c>
      <c r="K3308" s="3" t="s">
        <v>42</v>
      </c>
      <c r="L3308" s="5">
        <v>6.25</v>
      </c>
      <c r="M3308" s="4">
        <v>1</v>
      </c>
      <c r="N3308" s="5">
        <v>1.45</v>
      </c>
      <c r="O3308" s="5">
        <v>1.45</v>
      </c>
      <c r="P3308" s="4">
        <v>10</v>
      </c>
      <c r="Q3308" s="6">
        <v>10</v>
      </c>
      <c r="R3308" s="7">
        <v>2.4</v>
      </c>
      <c r="S3308" s="6">
        <v>0</v>
      </c>
      <c r="T3308" s="5">
        <v>0</v>
      </c>
      <c r="U3308" s="5">
        <v>0</v>
      </c>
      <c r="V3308" s="5">
        <f t="shared" si="265"/>
        <v>1.45</v>
      </c>
      <c r="W3308" s="5">
        <f t="shared" si="261"/>
        <v>-1.45</v>
      </c>
      <c r="X3308" s="8">
        <f t="shared" si="262"/>
        <v>-1</v>
      </c>
      <c r="Y3308" s="4">
        <v>0</v>
      </c>
      <c r="Z3308" s="9" t="str">
        <f t="shared" si="263"/>
        <v>NA</v>
      </c>
      <c r="AA3308" s="10">
        <f t="shared" si="264"/>
        <v>0</v>
      </c>
    </row>
    <row r="3309" spans="1:27" x14ac:dyDescent="0.55000000000000004">
      <c r="A3309" s="3" t="s">
        <v>27</v>
      </c>
      <c r="B3309" s="3" t="s">
        <v>28</v>
      </c>
      <c r="C3309" s="3" t="s">
        <v>5300</v>
      </c>
      <c r="D3309" s="3" t="s">
        <v>3217</v>
      </c>
      <c r="E3309" s="4" t="s">
        <v>31</v>
      </c>
      <c r="F3309" s="3" t="s">
        <v>40</v>
      </c>
      <c r="G3309" s="3" t="s">
        <v>3185</v>
      </c>
      <c r="H3309" s="3" t="s">
        <v>34</v>
      </c>
      <c r="I3309" s="3" t="s">
        <v>35</v>
      </c>
      <c r="J3309" s="3" t="s">
        <v>36</v>
      </c>
      <c r="K3309" s="3" t="s">
        <v>42</v>
      </c>
      <c r="L3309" s="5">
        <v>6.25</v>
      </c>
      <c r="M3309" s="4">
        <v>1</v>
      </c>
      <c r="N3309" s="5">
        <v>1.4624999999999999</v>
      </c>
      <c r="O3309" s="5">
        <v>1.4624999999999999</v>
      </c>
      <c r="P3309" s="4">
        <v>86</v>
      </c>
      <c r="Q3309" s="6">
        <v>1.16279069767442</v>
      </c>
      <c r="R3309" s="7">
        <v>1.0306976744186001</v>
      </c>
      <c r="S3309" s="6">
        <v>0</v>
      </c>
      <c r="T3309" s="5">
        <v>0</v>
      </c>
      <c r="U3309" s="5">
        <v>0</v>
      </c>
      <c r="V3309" s="5">
        <f t="shared" si="265"/>
        <v>1.4624999999999999</v>
      </c>
      <c r="W3309" s="5">
        <f t="shared" si="261"/>
        <v>-1.4624999999999999</v>
      </c>
      <c r="X3309" s="8">
        <f t="shared" si="262"/>
        <v>-1</v>
      </c>
      <c r="Y3309" s="4">
        <v>0</v>
      </c>
      <c r="Z3309" s="9" t="str">
        <f t="shared" si="263"/>
        <v>NA</v>
      </c>
      <c r="AA3309" s="10">
        <f t="shared" si="264"/>
        <v>0</v>
      </c>
    </row>
    <row r="3310" spans="1:27" x14ac:dyDescent="0.55000000000000004">
      <c r="A3310" s="3" t="s">
        <v>27</v>
      </c>
      <c r="B3310" s="3" t="s">
        <v>28</v>
      </c>
      <c r="C3310" s="3" t="s">
        <v>5301</v>
      </c>
      <c r="D3310" s="3" t="s">
        <v>5302</v>
      </c>
      <c r="E3310" s="4" t="s">
        <v>66</v>
      </c>
      <c r="F3310" s="3" t="s">
        <v>325</v>
      </c>
      <c r="G3310" s="3" t="s">
        <v>149</v>
      </c>
      <c r="H3310" s="3" t="s">
        <v>34</v>
      </c>
      <c r="I3310" s="3" t="s">
        <v>35</v>
      </c>
      <c r="J3310" s="3" t="s">
        <v>36</v>
      </c>
      <c r="K3310" s="3" t="s">
        <v>37</v>
      </c>
      <c r="L3310" s="5">
        <v>6.25</v>
      </c>
      <c r="M3310" s="4">
        <v>2</v>
      </c>
      <c r="N3310" s="5">
        <v>1.4624999999999999</v>
      </c>
      <c r="O3310" s="5">
        <v>0.73124999999999996</v>
      </c>
      <c r="P3310" s="4">
        <v>90</v>
      </c>
      <c r="Q3310" s="6">
        <v>2.2222222222222201</v>
      </c>
      <c r="R3310" s="7">
        <v>1.18888888888889</v>
      </c>
      <c r="S3310" s="6">
        <v>0</v>
      </c>
      <c r="T3310" s="5">
        <v>0</v>
      </c>
      <c r="U3310" s="5">
        <v>0</v>
      </c>
      <c r="V3310" s="5">
        <f t="shared" si="265"/>
        <v>1.4624999999999999</v>
      </c>
      <c r="W3310" s="5">
        <f t="shared" si="261"/>
        <v>-1.4624999999999999</v>
      </c>
      <c r="X3310" s="8">
        <f t="shared" si="262"/>
        <v>-1</v>
      </c>
      <c r="Y3310" s="4">
        <v>0</v>
      </c>
      <c r="Z3310" s="9" t="str">
        <f t="shared" si="263"/>
        <v>NA</v>
      </c>
      <c r="AA3310" s="10">
        <f t="shared" si="264"/>
        <v>0</v>
      </c>
    </row>
    <row r="3311" spans="1:27" x14ac:dyDescent="0.55000000000000004">
      <c r="A3311" s="3" t="s">
        <v>27</v>
      </c>
      <c r="B3311" s="3" t="s">
        <v>28</v>
      </c>
      <c r="C3311" s="3" t="s">
        <v>5303</v>
      </c>
      <c r="D3311" s="3" t="s">
        <v>5304</v>
      </c>
      <c r="E3311" s="4" t="s">
        <v>31</v>
      </c>
      <c r="F3311" s="3" t="s">
        <v>133</v>
      </c>
      <c r="G3311" s="3" t="s">
        <v>5305</v>
      </c>
      <c r="H3311" s="3" t="s">
        <v>34</v>
      </c>
      <c r="I3311" s="3" t="s">
        <v>35</v>
      </c>
      <c r="J3311" s="3" t="s">
        <v>36</v>
      </c>
      <c r="K3311" s="3" t="s">
        <v>42</v>
      </c>
      <c r="L3311" s="5">
        <v>6.25</v>
      </c>
      <c r="M3311" s="4">
        <v>1</v>
      </c>
      <c r="N3311" s="5">
        <v>1.5</v>
      </c>
      <c r="O3311" s="5">
        <v>1.5</v>
      </c>
      <c r="P3311" s="4">
        <v>1</v>
      </c>
      <c r="Q3311" s="6">
        <v>100</v>
      </c>
      <c r="R3311" s="7">
        <v>1</v>
      </c>
      <c r="S3311" s="6">
        <v>0</v>
      </c>
      <c r="T3311" s="5">
        <v>0</v>
      </c>
      <c r="U3311" s="5">
        <v>0</v>
      </c>
      <c r="V3311" s="5">
        <f t="shared" si="265"/>
        <v>1.5</v>
      </c>
      <c r="W3311" s="5">
        <f t="shared" si="261"/>
        <v>-1.5</v>
      </c>
      <c r="X3311" s="8">
        <f t="shared" si="262"/>
        <v>-1</v>
      </c>
      <c r="Y3311" s="4">
        <v>0</v>
      </c>
      <c r="Z3311" s="9" t="str">
        <f t="shared" si="263"/>
        <v>NA</v>
      </c>
      <c r="AA3311" s="10">
        <f t="shared" si="264"/>
        <v>0</v>
      </c>
    </row>
    <row r="3312" spans="1:27" x14ac:dyDescent="0.55000000000000004">
      <c r="A3312" s="3" t="s">
        <v>27</v>
      </c>
      <c r="B3312" s="3" t="s">
        <v>28</v>
      </c>
      <c r="C3312" s="3" t="s">
        <v>5306</v>
      </c>
      <c r="D3312" s="3" t="s">
        <v>1610</v>
      </c>
      <c r="E3312" s="4" t="s">
        <v>66</v>
      </c>
      <c r="F3312" s="3" t="s">
        <v>144</v>
      </c>
      <c r="G3312" s="3" t="s">
        <v>49</v>
      </c>
      <c r="H3312" s="3" t="s">
        <v>34</v>
      </c>
      <c r="I3312" s="3" t="s">
        <v>35</v>
      </c>
      <c r="J3312" s="3" t="s">
        <v>36</v>
      </c>
      <c r="K3312" s="3" t="s">
        <v>37</v>
      </c>
      <c r="L3312" s="5">
        <v>6.25</v>
      </c>
      <c r="M3312" s="4">
        <v>1</v>
      </c>
      <c r="N3312" s="5">
        <v>1.5</v>
      </c>
      <c r="O3312" s="5">
        <v>1.5</v>
      </c>
      <c r="P3312" s="4">
        <v>62</v>
      </c>
      <c r="Q3312" s="6">
        <v>1.61290322580645</v>
      </c>
      <c r="R3312" s="7">
        <v>1.12903225806452</v>
      </c>
      <c r="S3312" s="6">
        <v>0</v>
      </c>
      <c r="T3312" s="5">
        <v>0</v>
      </c>
      <c r="U3312" s="5">
        <v>0</v>
      </c>
      <c r="V3312" s="5">
        <f t="shared" si="265"/>
        <v>1.5</v>
      </c>
      <c r="W3312" s="5">
        <f t="shared" si="261"/>
        <v>-1.5</v>
      </c>
      <c r="X3312" s="8">
        <f t="shared" si="262"/>
        <v>-1</v>
      </c>
      <c r="Y3312" s="4">
        <v>0</v>
      </c>
      <c r="Z3312" s="9" t="str">
        <f t="shared" si="263"/>
        <v>NA</v>
      </c>
      <c r="AA3312" s="10">
        <f t="shared" si="264"/>
        <v>0</v>
      </c>
    </row>
    <row r="3313" spans="1:27" x14ac:dyDescent="0.55000000000000004">
      <c r="A3313" s="3" t="s">
        <v>27</v>
      </c>
      <c r="B3313" s="3" t="s">
        <v>28</v>
      </c>
      <c r="C3313" s="3" t="s">
        <v>5307</v>
      </c>
      <c r="D3313" s="3" t="s">
        <v>3350</v>
      </c>
      <c r="E3313" s="4" t="s">
        <v>31</v>
      </c>
      <c r="F3313" s="3" t="s">
        <v>262</v>
      </c>
      <c r="G3313" s="3" t="s">
        <v>3432</v>
      </c>
      <c r="H3313" s="3" t="s">
        <v>34</v>
      </c>
      <c r="I3313" s="3" t="s">
        <v>35</v>
      </c>
      <c r="J3313" s="3" t="s">
        <v>36</v>
      </c>
      <c r="K3313" s="3" t="s">
        <v>37</v>
      </c>
      <c r="L3313" s="5">
        <v>6.25</v>
      </c>
      <c r="M3313" s="4">
        <v>1</v>
      </c>
      <c r="N3313" s="5">
        <v>1.5125</v>
      </c>
      <c r="O3313" s="5">
        <v>1.5125</v>
      </c>
      <c r="P3313" s="4">
        <v>288</v>
      </c>
      <c r="Q3313" s="6">
        <v>0.34722222222222199</v>
      </c>
      <c r="R3313" s="7">
        <v>1.02430555555556</v>
      </c>
      <c r="S3313" s="6">
        <v>0</v>
      </c>
      <c r="T3313" s="5">
        <v>0</v>
      </c>
      <c r="U3313" s="5">
        <v>0</v>
      </c>
      <c r="V3313" s="5">
        <f t="shared" si="265"/>
        <v>1.5125</v>
      </c>
      <c r="W3313" s="5">
        <f t="shared" si="261"/>
        <v>-1.5125</v>
      </c>
      <c r="X3313" s="8">
        <f t="shared" si="262"/>
        <v>-1</v>
      </c>
      <c r="Y3313" s="4">
        <v>0</v>
      </c>
      <c r="Z3313" s="9" t="str">
        <f t="shared" si="263"/>
        <v>NA</v>
      </c>
      <c r="AA3313" s="10">
        <f t="shared" si="264"/>
        <v>0</v>
      </c>
    </row>
    <row r="3314" spans="1:27" x14ac:dyDescent="0.55000000000000004">
      <c r="A3314" s="3" t="s">
        <v>27</v>
      </c>
      <c r="B3314" s="3" t="s">
        <v>28</v>
      </c>
      <c r="C3314" s="3" t="s">
        <v>5308</v>
      </c>
      <c r="D3314" s="3" t="s">
        <v>762</v>
      </c>
      <c r="E3314" s="4" t="s">
        <v>31</v>
      </c>
      <c r="F3314" s="3" t="s">
        <v>221</v>
      </c>
      <c r="G3314" s="3" t="s">
        <v>5309</v>
      </c>
      <c r="H3314" s="3" t="s">
        <v>34</v>
      </c>
      <c r="I3314" s="3" t="s">
        <v>35</v>
      </c>
      <c r="J3314" s="3" t="s">
        <v>36</v>
      </c>
      <c r="K3314" s="3" t="s">
        <v>42</v>
      </c>
      <c r="L3314" s="5">
        <v>6.25</v>
      </c>
      <c r="M3314" s="4">
        <v>1</v>
      </c>
      <c r="N3314" s="5">
        <v>1.5249999999999999</v>
      </c>
      <c r="O3314" s="5">
        <v>1.5249999999999999</v>
      </c>
      <c r="P3314" s="4">
        <v>1</v>
      </c>
      <c r="Q3314" s="6">
        <v>100</v>
      </c>
      <c r="R3314" s="7">
        <v>1</v>
      </c>
      <c r="S3314" s="6">
        <v>0</v>
      </c>
      <c r="T3314" s="5">
        <v>0</v>
      </c>
      <c r="U3314" s="5">
        <v>0</v>
      </c>
      <c r="V3314" s="5">
        <f t="shared" si="265"/>
        <v>1.5249999999999999</v>
      </c>
      <c r="W3314" s="5">
        <f t="shared" si="261"/>
        <v>-1.5249999999999999</v>
      </c>
      <c r="X3314" s="8">
        <f t="shared" si="262"/>
        <v>-1</v>
      </c>
      <c r="Y3314" s="4">
        <v>0</v>
      </c>
      <c r="Z3314" s="9" t="str">
        <f t="shared" si="263"/>
        <v>NA</v>
      </c>
      <c r="AA3314" s="10">
        <f t="shared" si="264"/>
        <v>0</v>
      </c>
    </row>
    <row r="3315" spans="1:27" x14ac:dyDescent="0.55000000000000004">
      <c r="A3315" s="3" t="s">
        <v>27</v>
      </c>
      <c r="B3315" s="3" t="s">
        <v>28</v>
      </c>
      <c r="C3315" s="3" t="s">
        <v>5310</v>
      </c>
      <c r="D3315" s="3" t="s">
        <v>3217</v>
      </c>
      <c r="E3315" s="4" t="s">
        <v>31</v>
      </c>
      <c r="F3315" s="3" t="s">
        <v>137</v>
      </c>
      <c r="G3315" s="3" t="s">
        <v>5181</v>
      </c>
      <c r="H3315" s="3" t="s">
        <v>34</v>
      </c>
      <c r="I3315" s="3" t="s">
        <v>35</v>
      </c>
      <c r="J3315" s="3" t="s">
        <v>36</v>
      </c>
      <c r="K3315" s="3" t="s">
        <v>42</v>
      </c>
      <c r="L3315" s="5">
        <v>6.25</v>
      </c>
      <c r="M3315" s="4">
        <v>1</v>
      </c>
      <c r="N3315" s="5">
        <v>1.5249999999999999</v>
      </c>
      <c r="O3315" s="5">
        <v>1.5249999999999999</v>
      </c>
      <c r="P3315" s="4">
        <v>5</v>
      </c>
      <c r="Q3315" s="6">
        <v>20</v>
      </c>
      <c r="R3315" s="7">
        <v>1</v>
      </c>
      <c r="S3315" s="6">
        <v>0</v>
      </c>
      <c r="T3315" s="5">
        <v>0</v>
      </c>
      <c r="U3315" s="5">
        <v>0</v>
      </c>
      <c r="V3315" s="5">
        <f t="shared" si="265"/>
        <v>1.5249999999999999</v>
      </c>
      <c r="W3315" s="5">
        <f t="shared" si="261"/>
        <v>-1.5249999999999999</v>
      </c>
      <c r="X3315" s="8">
        <f t="shared" si="262"/>
        <v>-1</v>
      </c>
      <c r="Y3315" s="4">
        <v>0</v>
      </c>
      <c r="Z3315" s="9" t="str">
        <f t="shared" si="263"/>
        <v>NA</v>
      </c>
      <c r="AA3315" s="10">
        <f t="shared" si="264"/>
        <v>0</v>
      </c>
    </row>
    <row r="3316" spans="1:27" x14ac:dyDescent="0.55000000000000004">
      <c r="A3316" s="3" t="s">
        <v>27</v>
      </c>
      <c r="B3316" s="3" t="s">
        <v>28</v>
      </c>
      <c r="C3316" s="3" t="s">
        <v>5311</v>
      </c>
      <c r="D3316" s="3" t="s">
        <v>3173</v>
      </c>
      <c r="E3316" s="4" t="s">
        <v>31</v>
      </c>
      <c r="F3316" s="3" t="s">
        <v>133</v>
      </c>
      <c r="G3316" s="3" t="s">
        <v>3300</v>
      </c>
      <c r="H3316" s="3" t="s">
        <v>34</v>
      </c>
      <c r="I3316" s="3" t="s">
        <v>35</v>
      </c>
      <c r="J3316" s="3" t="s">
        <v>36</v>
      </c>
      <c r="K3316" s="3" t="s">
        <v>42</v>
      </c>
      <c r="L3316" s="5">
        <v>6.25</v>
      </c>
      <c r="M3316" s="4">
        <v>1</v>
      </c>
      <c r="N3316" s="5">
        <v>1.5375000000000001</v>
      </c>
      <c r="O3316" s="5">
        <v>1.5375000000000001</v>
      </c>
      <c r="P3316" s="4">
        <v>7</v>
      </c>
      <c r="Q3316" s="6">
        <v>14.285714285714301</v>
      </c>
      <c r="R3316" s="7">
        <v>1.8571428571428601</v>
      </c>
      <c r="S3316" s="6">
        <v>0</v>
      </c>
      <c r="T3316" s="5">
        <v>0</v>
      </c>
      <c r="U3316" s="5">
        <v>0</v>
      </c>
      <c r="V3316" s="5">
        <f t="shared" si="265"/>
        <v>1.5375000000000001</v>
      </c>
      <c r="W3316" s="5">
        <f t="shared" si="261"/>
        <v>-1.5375000000000001</v>
      </c>
      <c r="X3316" s="8">
        <f t="shared" si="262"/>
        <v>-1</v>
      </c>
      <c r="Y3316" s="4">
        <v>0</v>
      </c>
      <c r="Z3316" s="9" t="str">
        <f t="shared" si="263"/>
        <v>NA</v>
      </c>
      <c r="AA3316" s="10">
        <f t="shared" si="264"/>
        <v>0</v>
      </c>
    </row>
    <row r="3317" spans="1:27" x14ac:dyDescent="0.55000000000000004">
      <c r="A3317" s="3" t="s">
        <v>27</v>
      </c>
      <c r="B3317" s="3" t="s">
        <v>28</v>
      </c>
      <c r="C3317" s="3" t="s">
        <v>5312</v>
      </c>
      <c r="D3317" s="3" t="s">
        <v>3175</v>
      </c>
      <c r="E3317" s="4" t="s">
        <v>31</v>
      </c>
      <c r="F3317" s="3" t="s">
        <v>137</v>
      </c>
      <c r="G3317" s="3" t="s">
        <v>2865</v>
      </c>
      <c r="H3317" s="3" t="s">
        <v>34</v>
      </c>
      <c r="I3317" s="3" t="s">
        <v>35</v>
      </c>
      <c r="J3317" s="3" t="s">
        <v>36</v>
      </c>
      <c r="K3317" s="3" t="s">
        <v>37</v>
      </c>
      <c r="L3317" s="5">
        <v>6.25</v>
      </c>
      <c r="M3317" s="4">
        <v>1</v>
      </c>
      <c r="N3317" s="5">
        <v>1.5375000000000001</v>
      </c>
      <c r="O3317" s="5">
        <v>1.5375000000000001</v>
      </c>
      <c r="P3317" s="4">
        <v>157</v>
      </c>
      <c r="Q3317" s="6">
        <v>0.63694267515923597</v>
      </c>
      <c r="R3317" s="7">
        <v>1</v>
      </c>
      <c r="S3317" s="6">
        <v>0</v>
      </c>
      <c r="T3317" s="5">
        <v>0</v>
      </c>
      <c r="U3317" s="5">
        <v>0</v>
      </c>
      <c r="V3317" s="5">
        <f t="shared" si="265"/>
        <v>1.5375000000000001</v>
      </c>
      <c r="W3317" s="5">
        <f t="shared" si="261"/>
        <v>-1.5375000000000001</v>
      </c>
      <c r="X3317" s="8">
        <f t="shared" si="262"/>
        <v>-1</v>
      </c>
      <c r="Y3317" s="4">
        <v>0</v>
      </c>
      <c r="Z3317" s="9" t="str">
        <f t="shared" si="263"/>
        <v>NA</v>
      </c>
      <c r="AA3317" s="10">
        <f t="shared" si="264"/>
        <v>0</v>
      </c>
    </row>
    <row r="3318" spans="1:27" x14ac:dyDescent="0.55000000000000004">
      <c r="A3318" s="3" t="s">
        <v>27</v>
      </c>
      <c r="B3318" s="3" t="s">
        <v>28</v>
      </c>
      <c r="C3318" s="3" t="s">
        <v>5313</v>
      </c>
      <c r="D3318" s="3" t="s">
        <v>5314</v>
      </c>
      <c r="E3318" s="4" t="s">
        <v>31</v>
      </c>
      <c r="F3318" s="3" t="s">
        <v>113</v>
      </c>
      <c r="G3318" s="3" t="s">
        <v>5315</v>
      </c>
      <c r="H3318" s="3" t="s">
        <v>34</v>
      </c>
      <c r="I3318" s="3" t="s">
        <v>35</v>
      </c>
      <c r="J3318" s="3" t="s">
        <v>36</v>
      </c>
      <c r="K3318" s="3" t="s">
        <v>42</v>
      </c>
      <c r="L3318" s="5">
        <v>6.25</v>
      </c>
      <c r="M3318" s="4">
        <v>1</v>
      </c>
      <c r="N3318" s="5">
        <v>1.5625</v>
      </c>
      <c r="O3318" s="5">
        <v>1.5625</v>
      </c>
      <c r="P3318" s="4">
        <v>2</v>
      </c>
      <c r="Q3318" s="6">
        <v>50</v>
      </c>
      <c r="R3318" s="7">
        <v>5.5</v>
      </c>
      <c r="S3318" s="6">
        <v>0</v>
      </c>
      <c r="T3318" s="5">
        <v>0</v>
      </c>
      <c r="U3318" s="5">
        <v>0</v>
      </c>
      <c r="V3318" s="5">
        <f t="shared" si="265"/>
        <v>1.5625</v>
      </c>
      <c r="W3318" s="5">
        <f t="shared" si="261"/>
        <v>-1.5625</v>
      </c>
      <c r="X3318" s="8">
        <f t="shared" si="262"/>
        <v>-1</v>
      </c>
      <c r="Y3318" s="4">
        <v>0</v>
      </c>
      <c r="Z3318" s="9" t="str">
        <f t="shared" si="263"/>
        <v>NA</v>
      </c>
      <c r="AA3318" s="10">
        <f t="shared" si="264"/>
        <v>0</v>
      </c>
    </row>
    <row r="3319" spans="1:27" x14ac:dyDescent="0.55000000000000004">
      <c r="A3319" s="3" t="s">
        <v>27</v>
      </c>
      <c r="B3319" s="3" t="s">
        <v>28</v>
      </c>
      <c r="C3319" s="3" t="s">
        <v>5316</v>
      </c>
      <c r="D3319" s="3" t="s">
        <v>5317</v>
      </c>
      <c r="E3319" s="4" t="s">
        <v>31</v>
      </c>
      <c r="F3319" s="3" t="s">
        <v>125</v>
      </c>
      <c r="G3319" s="3" t="s">
        <v>3601</v>
      </c>
      <c r="H3319" s="3" t="s">
        <v>34</v>
      </c>
      <c r="I3319" s="3" t="s">
        <v>35</v>
      </c>
      <c r="J3319" s="3" t="s">
        <v>36</v>
      </c>
      <c r="K3319" s="3" t="s">
        <v>42</v>
      </c>
      <c r="L3319" s="5">
        <v>6.25</v>
      </c>
      <c r="M3319" s="4">
        <v>1</v>
      </c>
      <c r="N3319" s="5">
        <v>1.575</v>
      </c>
      <c r="O3319" s="5">
        <v>1.575</v>
      </c>
      <c r="P3319" s="4">
        <v>5</v>
      </c>
      <c r="Q3319" s="6">
        <v>20</v>
      </c>
      <c r="R3319" s="7">
        <v>1</v>
      </c>
      <c r="S3319" s="6">
        <v>0</v>
      </c>
      <c r="T3319" s="5">
        <v>0</v>
      </c>
      <c r="U3319" s="5">
        <v>0</v>
      </c>
      <c r="V3319" s="5">
        <f t="shared" si="265"/>
        <v>1.575</v>
      </c>
      <c r="W3319" s="5">
        <f t="shared" si="261"/>
        <v>-1.575</v>
      </c>
      <c r="X3319" s="8">
        <f t="shared" si="262"/>
        <v>-1</v>
      </c>
      <c r="Y3319" s="4">
        <v>0</v>
      </c>
      <c r="Z3319" s="9" t="str">
        <f t="shared" si="263"/>
        <v>NA</v>
      </c>
      <c r="AA3319" s="10">
        <f t="shared" si="264"/>
        <v>0</v>
      </c>
    </row>
    <row r="3320" spans="1:27" x14ac:dyDescent="0.55000000000000004">
      <c r="A3320" s="3" t="s">
        <v>27</v>
      </c>
      <c r="B3320" s="3" t="s">
        <v>28</v>
      </c>
      <c r="C3320" s="3" t="s">
        <v>5318</v>
      </c>
      <c r="D3320" s="3" t="s">
        <v>1683</v>
      </c>
      <c r="E3320" s="4" t="s">
        <v>31</v>
      </c>
      <c r="F3320" s="3" t="s">
        <v>125</v>
      </c>
      <c r="G3320" s="3" t="s">
        <v>126</v>
      </c>
      <c r="H3320" s="3" t="s">
        <v>34</v>
      </c>
      <c r="I3320" s="3" t="s">
        <v>35</v>
      </c>
      <c r="J3320" s="3" t="s">
        <v>36</v>
      </c>
      <c r="K3320" s="3" t="s">
        <v>42</v>
      </c>
      <c r="L3320" s="5">
        <v>6.25</v>
      </c>
      <c r="M3320" s="4">
        <v>1</v>
      </c>
      <c r="N3320" s="5">
        <v>1.5874999999999999</v>
      </c>
      <c r="O3320" s="5">
        <v>1.5874999999999999</v>
      </c>
      <c r="P3320" s="4">
        <v>8</v>
      </c>
      <c r="Q3320" s="6">
        <v>12.5</v>
      </c>
      <c r="R3320" s="7">
        <v>2.5</v>
      </c>
      <c r="S3320" s="6">
        <v>0</v>
      </c>
      <c r="T3320" s="5">
        <v>0</v>
      </c>
      <c r="U3320" s="5">
        <v>0</v>
      </c>
      <c r="V3320" s="5">
        <f t="shared" si="265"/>
        <v>1.5874999999999999</v>
      </c>
      <c r="W3320" s="5">
        <f t="shared" si="261"/>
        <v>-1.5874999999999999</v>
      </c>
      <c r="X3320" s="8">
        <f t="shared" si="262"/>
        <v>-1</v>
      </c>
      <c r="Y3320" s="4">
        <v>0</v>
      </c>
      <c r="Z3320" s="9" t="str">
        <f t="shared" si="263"/>
        <v>NA</v>
      </c>
      <c r="AA3320" s="10">
        <f t="shared" si="264"/>
        <v>0</v>
      </c>
    </row>
    <row r="3321" spans="1:27" x14ac:dyDescent="0.55000000000000004">
      <c r="A3321" s="3" t="s">
        <v>27</v>
      </c>
      <c r="B3321" s="3" t="s">
        <v>28</v>
      </c>
      <c r="C3321" s="3" t="s">
        <v>5319</v>
      </c>
      <c r="D3321" s="3" t="s">
        <v>1832</v>
      </c>
      <c r="E3321" s="4" t="s">
        <v>31</v>
      </c>
      <c r="F3321" s="3" t="s">
        <v>137</v>
      </c>
      <c r="G3321" s="3" t="s">
        <v>5236</v>
      </c>
      <c r="H3321" s="3" t="s">
        <v>34</v>
      </c>
      <c r="I3321" s="3" t="s">
        <v>35</v>
      </c>
      <c r="J3321" s="3" t="s">
        <v>36</v>
      </c>
      <c r="K3321" s="3" t="s">
        <v>42</v>
      </c>
      <c r="L3321" s="5">
        <v>6.25</v>
      </c>
      <c r="M3321" s="4">
        <v>1</v>
      </c>
      <c r="N3321" s="5">
        <v>1.6</v>
      </c>
      <c r="O3321" s="5">
        <v>1.6</v>
      </c>
      <c r="P3321" s="4">
        <v>12</v>
      </c>
      <c r="Q3321" s="6">
        <v>8.3333333333333304</v>
      </c>
      <c r="R3321" s="7">
        <v>1.5825</v>
      </c>
      <c r="S3321" s="6">
        <v>0</v>
      </c>
      <c r="T3321" s="5">
        <v>0</v>
      </c>
      <c r="U3321" s="5">
        <v>0</v>
      </c>
      <c r="V3321" s="5">
        <f t="shared" si="265"/>
        <v>1.6</v>
      </c>
      <c r="W3321" s="5">
        <f t="shared" si="261"/>
        <v>-1.6</v>
      </c>
      <c r="X3321" s="8">
        <f t="shared" si="262"/>
        <v>-1</v>
      </c>
      <c r="Y3321" s="4">
        <v>0</v>
      </c>
      <c r="Z3321" s="9" t="str">
        <f t="shared" si="263"/>
        <v>NA</v>
      </c>
      <c r="AA3321" s="10">
        <f t="shared" si="264"/>
        <v>0</v>
      </c>
    </row>
    <row r="3322" spans="1:27" x14ac:dyDescent="0.55000000000000004">
      <c r="A3322" s="3" t="s">
        <v>27</v>
      </c>
      <c r="B3322" s="3" t="s">
        <v>28</v>
      </c>
      <c r="C3322" s="3" t="s">
        <v>5320</v>
      </c>
      <c r="D3322" s="3" t="s">
        <v>3173</v>
      </c>
      <c r="E3322" s="4" t="s">
        <v>31</v>
      </c>
      <c r="F3322" s="3" t="s">
        <v>113</v>
      </c>
      <c r="G3322" s="3" t="s">
        <v>5315</v>
      </c>
      <c r="H3322" s="3" t="s">
        <v>34</v>
      </c>
      <c r="I3322" s="3" t="s">
        <v>35</v>
      </c>
      <c r="J3322" s="3" t="s">
        <v>36</v>
      </c>
      <c r="K3322" s="3" t="s">
        <v>42</v>
      </c>
      <c r="L3322" s="5">
        <v>6.25</v>
      </c>
      <c r="M3322" s="4">
        <v>1</v>
      </c>
      <c r="N3322" s="5">
        <v>1.6125</v>
      </c>
      <c r="O3322" s="5">
        <v>1.6125</v>
      </c>
      <c r="P3322" s="4">
        <v>7</v>
      </c>
      <c r="Q3322" s="6">
        <v>14.285714285714301</v>
      </c>
      <c r="R3322" s="7">
        <v>1.8571428571428601</v>
      </c>
      <c r="S3322" s="6">
        <v>0</v>
      </c>
      <c r="T3322" s="5">
        <v>0</v>
      </c>
      <c r="U3322" s="5">
        <v>0</v>
      </c>
      <c r="V3322" s="5">
        <f t="shared" si="265"/>
        <v>1.6125</v>
      </c>
      <c r="W3322" s="5">
        <f t="shared" si="261"/>
        <v>-1.6125</v>
      </c>
      <c r="X3322" s="8">
        <f t="shared" si="262"/>
        <v>-1</v>
      </c>
      <c r="Y3322" s="4">
        <v>0</v>
      </c>
      <c r="Z3322" s="9" t="str">
        <f t="shared" si="263"/>
        <v>NA</v>
      </c>
      <c r="AA3322" s="10">
        <f t="shared" si="264"/>
        <v>0</v>
      </c>
    </row>
    <row r="3323" spans="1:27" x14ac:dyDescent="0.55000000000000004">
      <c r="A3323" s="3" t="s">
        <v>27</v>
      </c>
      <c r="B3323" s="3" t="s">
        <v>28</v>
      </c>
      <c r="C3323" s="3" t="s">
        <v>5321</v>
      </c>
      <c r="D3323" s="3" t="s">
        <v>5322</v>
      </c>
      <c r="E3323" s="4" t="s">
        <v>31</v>
      </c>
      <c r="F3323" s="3" t="s">
        <v>75</v>
      </c>
      <c r="G3323" s="3" t="s">
        <v>2996</v>
      </c>
      <c r="H3323" s="3" t="s">
        <v>34</v>
      </c>
      <c r="I3323" s="3" t="s">
        <v>35</v>
      </c>
      <c r="J3323" s="3" t="s">
        <v>36</v>
      </c>
      <c r="K3323" s="3" t="s">
        <v>37</v>
      </c>
      <c r="L3323" s="5">
        <v>6.25</v>
      </c>
      <c r="M3323" s="4">
        <v>1</v>
      </c>
      <c r="N3323" s="5">
        <v>1.6125</v>
      </c>
      <c r="O3323" s="5">
        <v>1.6125</v>
      </c>
      <c r="P3323" s="4">
        <v>4</v>
      </c>
      <c r="Q3323" s="6">
        <v>25</v>
      </c>
      <c r="R3323" s="7">
        <v>1</v>
      </c>
      <c r="S3323" s="6">
        <v>0</v>
      </c>
      <c r="T3323" s="5">
        <v>0</v>
      </c>
      <c r="U3323" s="5">
        <v>0</v>
      </c>
      <c r="V3323" s="5">
        <f t="shared" si="265"/>
        <v>1.6125</v>
      </c>
      <c r="W3323" s="5">
        <f t="shared" si="261"/>
        <v>-1.6125</v>
      </c>
      <c r="X3323" s="8">
        <f t="shared" si="262"/>
        <v>-1</v>
      </c>
      <c r="Y3323" s="4">
        <v>0</v>
      </c>
      <c r="Z3323" s="9" t="str">
        <f t="shared" si="263"/>
        <v>NA</v>
      </c>
      <c r="AA3323" s="10">
        <f t="shared" si="264"/>
        <v>0</v>
      </c>
    </row>
    <row r="3324" spans="1:27" x14ac:dyDescent="0.55000000000000004">
      <c r="A3324" s="3" t="s">
        <v>27</v>
      </c>
      <c r="B3324" s="3" t="s">
        <v>28</v>
      </c>
      <c r="C3324" s="3" t="s">
        <v>5323</v>
      </c>
      <c r="D3324" s="3" t="s">
        <v>103</v>
      </c>
      <c r="E3324" s="4" t="s">
        <v>31</v>
      </c>
      <c r="F3324" s="3" t="s">
        <v>262</v>
      </c>
      <c r="G3324" s="3" t="s">
        <v>263</v>
      </c>
      <c r="H3324" s="3" t="s">
        <v>34</v>
      </c>
      <c r="I3324" s="3" t="s">
        <v>35</v>
      </c>
      <c r="J3324" s="3" t="s">
        <v>36</v>
      </c>
      <c r="K3324" s="3" t="s">
        <v>37</v>
      </c>
      <c r="L3324" s="5">
        <v>6.25</v>
      </c>
      <c r="M3324" s="4">
        <v>2</v>
      </c>
      <c r="N3324" s="5">
        <v>1.6375</v>
      </c>
      <c r="O3324" s="5">
        <v>0.81874999999999998</v>
      </c>
      <c r="P3324" s="4">
        <v>8</v>
      </c>
      <c r="Q3324" s="6">
        <v>25</v>
      </c>
      <c r="R3324" s="7">
        <v>5.8724999999999996</v>
      </c>
      <c r="S3324" s="6">
        <v>0</v>
      </c>
      <c r="T3324" s="5">
        <v>0</v>
      </c>
      <c r="U3324" s="5">
        <v>0</v>
      </c>
      <c r="V3324" s="5">
        <f t="shared" si="265"/>
        <v>1.6375</v>
      </c>
      <c r="W3324" s="5">
        <f t="shared" si="261"/>
        <v>-1.6375</v>
      </c>
      <c r="X3324" s="8">
        <f t="shared" si="262"/>
        <v>-1</v>
      </c>
      <c r="Y3324" s="4">
        <v>0</v>
      </c>
      <c r="Z3324" s="9" t="str">
        <f t="shared" si="263"/>
        <v>NA</v>
      </c>
      <c r="AA3324" s="10">
        <f t="shared" si="264"/>
        <v>0</v>
      </c>
    </row>
    <row r="3325" spans="1:27" x14ac:dyDescent="0.55000000000000004">
      <c r="A3325" s="3" t="s">
        <v>27</v>
      </c>
      <c r="B3325" s="3" t="s">
        <v>28</v>
      </c>
      <c r="C3325" s="3" t="s">
        <v>5324</v>
      </c>
      <c r="D3325" s="3" t="s">
        <v>3350</v>
      </c>
      <c r="E3325" s="4" t="s">
        <v>31</v>
      </c>
      <c r="F3325" s="3" t="s">
        <v>125</v>
      </c>
      <c r="G3325" s="3" t="s">
        <v>3322</v>
      </c>
      <c r="H3325" s="3" t="s">
        <v>34</v>
      </c>
      <c r="I3325" s="3" t="s">
        <v>35</v>
      </c>
      <c r="J3325" s="3" t="s">
        <v>36</v>
      </c>
      <c r="K3325" s="3" t="s">
        <v>42</v>
      </c>
      <c r="L3325" s="5">
        <v>6.25</v>
      </c>
      <c r="M3325" s="4">
        <v>1</v>
      </c>
      <c r="N3325" s="5">
        <v>1.675</v>
      </c>
      <c r="O3325" s="5">
        <v>1.675</v>
      </c>
      <c r="P3325" s="4">
        <v>56</v>
      </c>
      <c r="Q3325" s="6">
        <v>1.78571428571429</v>
      </c>
      <c r="R3325" s="7">
        <v>1</v>
      </c>
      <c r="S3325" s="6">
        <v>0</v>
      </c>
      <c r="T3325" s="5">
        <v>0</v>
      </c>
      <c r="U3325" s="5">
        <v>0</v>
      </c>
      <c r="V3325" s="5">
        <f t="shared" si="265"/>
        <v>1.675</v>
      </c>
      <c r="W3325" s="5">
        <f t="shared" si="261"/>
        <v>-1.675</v>
      </c>
      <c r="X3325" s="8">
        <f t="shared" si="262"/>
        <v>-1</v>
      </c>
      <c r="Y3325" s="4">
        <v>0</v>
      </c>
      <c r="Z3325" s="9" t="str">
        <f t="shared" si="263"/>
        <v>NA</v>
      </c>
      <c r="AA3325" s="10">
        <f t="shared" si="264"/>
        <v>0</v>
      </c>
    </row>
    <row r="3326" spans="1:27" x14ac:dyDescent="0.55000000000000004">
      <c r="A3326" s="3" t="s">
        <v>27</v>
      </c>
      <c r="B3326" s="3" t="s">
        <v>28</v>
      </c>
      <c r="C3326" s="3" t="s">
        <v>5325</v>
      </c>
      <c r="D3326" s="3" t="s">
        <v>3468</v>
      </c>
      <c r="E3326" s="4" t="s">
        <v>31</v>
      </c>
      <c r="F3326" s="3" t="s">
        <v>75</v>
      </c>
      <c r="G3326" s="3" t="s">
        <v>2941</v>
      </c>
      <c r="H3326" s="3" t="s">
        <v>34</v>
      </c>
      <c r="I3326" s="3" t="s">
        <v>35</v>
      </c>
      <c r="J3326" s="3" t="s">
        <v>36</v>
      </c>
      <c r="K3326" s="3" t="s">
        <v>37</v>
      </c>
      <c r="L3326" s="5">
        <v>6.25</v>
      </c>
      <c r="M3326" s="4">
        <v>1</v>
      </c>
      <c r="N3326" s="5">
        <v>1.7250000000000001</v>
      </c>
      <c r="O3326" s="5">
        <v>1.7250000000000001</v>
      </c>
      <c r="P3326" s="4">
        <v>36</v>
      </c>
      <c r="Q3326" s="6">
        <v>2.7777777777777799</v>
      </c>
      <c r="R3326" s="7">
        <v>1.0777777777777799</v>
      </c>
      <c r="S3326" s="6">
        <v>0</v>
      </c>
      <c r="T3326" s="5">
        <v>0</v>
      </c>
      <c r="U3326" s="5">
        <v>0</v>
      </c>
      <c r="V3326" s="5">
        <f t="shared" si="265"/>
        <v>1.7250000000000001</v>
      </c>
      <c r="W3326" s="5">
        <f t="shared" si="261"/>
        <v>-1.7250000000000001</v>
      </c>
      <c r="X3326" s="8">
        <f t="shared" si="262"/>
        <v>-1</v>
      </c>
      <c r="Y3326" s="4">
        <v>0</v>
      </c>
      <c r="Z3326" s="9" t="str">
        <f t="shared" si="263"/>
        <v>NA</v>
      </c>
      <c r="AA3326" s="10">
        <f t="shared" si="264"/>
        <v>0</v>
      </c>
    </row>
    <row r="3327" spans="1:27" x14ac:dyDescent="0.55000000000000004">
      <c r="A3327" s="3" t="s">
        <v>27</v>
      </c>
      <c r="B3327" s="3" t="s">
        <v>28</v>
      </c>
      <c r="C3327" s="3" t="s">
        <v>5326</v>
      </c>
      <c r="D3327" s="3" t="s">
        <v>193</v>
      </c>
      <c r="E3327" s="4" t="s">
        <v>31</v>
      </c>
      <c r="F3327" s="3" t="s">
        <v>104</v>
      </c>
      <c r="G3327" s="3" t="s">
        <v>232</v>
      </c>
      <c r="H3327" s="3" t="s">
        <v>34</v>
      </c>
      <c r="I3327" s="3" t="s">
        <v>35</v>
      </c>
      <c r="J3327" s="3" t="s">
        <v>36</v>
      </c>
      <c r="K3327" s="3" t="s">
        <v>37</v>
      </c>
      <c r="L3327" s="5">
        <v>6.25</v>
      </c>
      <c r="M3327" s="4">
        <v>1</v>
      </c>
      <c r="N3327" s="5">
        <v>1.7625</v>
      </c>
      <c r="O3327" s="5">
        <v>1.7625</v>
      </c>
      <c r="P3327" s="4">
        <v>89</v>
      </c>
      <c r="Q3327" s="6">
        <v>1.1235955056179801</v>
      </c>
      <c r="R3327" s="7">
        <v>1.1458426966292099</v>
      </c>
      <c r="S3327" s="6">
        <v>0</v>
      </c>
      <c r="T3327" s="5">
        <v>0</v>
      </c>
      <c r="U3327" s="5">
        <v>0</v>
      </c>
      <c r="V3327" s="5">
        <f t="shared" si="265"/>
        <v>1.7625</v>
      </c>
      <c r="W3327" s="5">
        <f t="shared" si="261"/>
        <v>-1.7625</v>
      </c>
      <c r="X3327" s="8">
        <f t="shared" si="262"/>
        <v>-1</v>
      </c>
      <c r="Y3327" s="4">
        <v>0</v>
      </c>
      <c r="Z3327" s="9" t="str">
        <f t="shared" si="263"/>
        <v>NA</v>
      </c>
      <c r="AA3327" s="10">
        <f t="shared" si="264"/>
        <v>0</v>
      </c>
    </row>
    <row r="3328" spans="1:27" x14ac:dyDescent="0.55000000000000004">
      <c r="A3328" s="3" t="s">
        <v>27</v>
      </c>
      <c r="B3328" s="3" t="s">
        <v>28</v>
      </c>
      <c r="C3328" s="3" t="s">
        <v>5327</v>
      </c>
      <c r="D3328" s="3" t="s">
        <v>5223</v>
      </c>
      <c r="E3328" s="4" t="s">
        <v>31</v>
      </c>
      <c r="F3328" s="3" t="s">
        <v>194</v>
      </c>
      <c r="G3328" s="3" t="s">
        <v>3908</v>
      </c>
      <c r="H3328" s="3" t="s">
        <v>34</v>
      </c>
      <c r="I3328" s="3" t="s">
        <v>35</v>
      </c>
      <c r="J3328" s="3" t="s">
        <v>36</v>
      </c>
      <c r="K3328" s="3" t="s">
        <v>42</v>
      </c>
      <c r="L3328" s="5">
        <v>6.25</v>
      </c>
      <c r="M3328" s="4">
        <v>2</v>
      </c>
      <c r="N3328" s="5">
        <v>1.7625</v>
      </c>
      <c r="O3328" s="5">
        <v>0.88124999999999998</v>
      </c>
      <c r="P3328" s="4">
        <v>29</v>
      </c>
      <c r="Q3328" s="6">
        <v>6.8965517241379297</v>
      </c>
      <c r="R3328" s="7">
        <v>1.2068965517241399</v>
      </c>
      <c r="S3328" s="6">
        <v>0</v>
      </c>
      <c r="T3328" s="5">
        <v>0</v>
      </c>
      <c r="U3328" s="5">
        <v>0</v>
      </c>
      <c r="V3328" s="5">
        <f t="shared" si="265"/>
        <v>1.7625</v>
      </c>
      <c r="W3328" s="5">
        <f t="shared" si="261"/>
        <v>-1.7625</v>
      </c>
      <c r="X3328" s="8">
        <f t="shared" si="262"/>
        <v>-1</v>
      </c>
      <c r="Y3328" s="4">
        <v>0</v>
      </c>
      <c r="Z3328" s="9" t="str">
        <f t="shared" si="263"/>
        <v>NA</v>
      </c>
      <c r="AA3328" s="10">
        <f t="shared" si="264"/>
        <v>0</v>
      </c>
    </row>
    <row r="3329" spans="1:27" x14ac:dyDescent="0.55000000000000004">
      <c r="A3329" s="3" t="s">
        <v>27</v>
      </c>
      <c r="B3329" s="3" t="s">
        <v>28</v>
      </c>
      <c r="C3329" s="3" t="s">
        <v>5328</v>
      </c>
      <c r="D3329" s="3" t="s">
        <v>3350</v>
      </c>
      <c r="E3329" s="4" t="s">
        <v>31</v>
      </c>
      <c r="F3329" s="3" t="s">
        <v>194</v>
      </c>
      <c r="G3329" s="3" t="s">
        <v>5329</v>
      </c>
      <c r="H3329" s="3" t="s">
        <v>34</v>
      </c>
      <c r="I3329" s="3" t="s">
        <v>35</v>
      </c>
      <c r="J3329" s="3" t="s">
        <v>36</v>
      </c>
      <c r="K3329" s="3" t="s">
        <v>42</v>
      </c>
      <c r="L3329" s="5">
        <v>6.25</v>
      </c>
      <c r="M3329" s="4">
        <v>1</v>
      </c>
      <c r="N3329" s="5">
        <v>1.7625</v>
      </c>
      <c r="O3329" s="5">
        <v>1.7625</v>
      </c>
      <c r="P3329" s="4">
        <v>96</v>
      </c>
      <c r="Q3329" s="6">
        <v>1.0416666666666701</v>
      </c>
      <c r="R3329" s="7">
        <v>1</v>
      </c>
      <c r="S3329" s="6">
        <v>0</v>
      </c>
      <c r="T3329" s="5">
        <v>0</v>
      </c>
      <c r="U3329" s="5">
        <v>0</v>
      </c>
      <c r="V3329" s="5">
        <f t="shared" si="265"/>
        <v>1.7625</v>
      </c>
      <c r="W3329" s="5">
        <f t="shared" si="261"/>
        <v>-1.7625</v>
      </c>
      <c r="X3329" s="8">
        <f t="shared" si="262"/>
        <v>-1</v>
      </c>
      <c r="Y3329" s="4">
        <v>0</v>
      </c>
      <c r="Z3329" s="9" t="str">
        <f t="shared" si="263"/>
        <v>NA</v>
      </c>
      <c r="AA3329" s="10">
        <f t="shared" si="264"/>
        <v>0</v>
      </c>
    </row>
    <row r="3330" spans="1:27" x14ac:dyDescent="0.55000000000000004">
      <c r="A3330" s="3" t="s">
        <v>27</v>
      </c>
      <c r="B3330" s="3" t="s">
        <v>28</v>
      </c>
      <c r="C3330" s="3" t="s">
        <v>5330</v>
      </c>
      <c r="D3330" s="3" t="s">
        <v>276</v>
      </c>
      <c r="E3330" s="4" t="s">
        <v>31</v>
      </c>
      <c r="F3330" s="3" t="s">
        <v>75</v>
      </c>
      <c r="G3330" s="3" t="s">
        <v>76</v>
      </c>
      <c r="H3330" s="3" t="s">
        <v>34</v>
      </c>
      <c r="I3330" s="3" t="s">
        <v>35</v>
      </c>
      <c r="J3330" s="3" t="s">
        <v>36</v>
      </c>
      <c r="K3330" s="3" t="s">
        <v>37</v>
      </c>
      <c r="L3330" s="5">
        <v>6.25</v>
      </c>
      <c r="M3330" s="4">
        <v>1</v>
      </c>
      <c r="N3330" s="5">
        <v>1.7625</v>
      </c>
      <c r="O3330" s="5">
        <v>1.7625</v>
      </c>
      <c r="P3330" s="4">
        <v>9</v>
      </c>
      <c r="Q3330" s="6">
        <v>11.1111111111111</v>
      </c>
      <c r="R3330" s="7">
        <v>1.6666666666666701</v>
      </c>
      <c r="S3330" s="6">
        <v>0</v>
      </c>
      <c r="T3330" s="5">
        <v>0</v>
      </c>
      <c r="U3330" s="5">
        <v>0</v>
      </c>
      <c r="V3330" s="5">
        <f t="shared" si="265"/>
        <v>1.7625</v>
      </c>
      <c r="W3330" s="5">
        <f t="shared" ref="W3330:W3393" si="266">U3330-V3330</f>
        <v>-1.7625</v>
      </c>
      <c r="X3330" s="8">
        <f t="shared" ref="X3330:X3393" si="267">IF(V3330=0,0,(U3330-V3330)/V3330)</f>
        <v>-1</v>
      </c>
      <c r="Y3330" s="4">
        <v>0</v>
      </c>
      <c r="Z3330" s="9" t="str">
        <f t="shared" ref="Z3330:Z3393" si="268">IF(Y3330=0,"NA",U3330/Y3330)</f>
        <v>NA</v>
      </c>
      <c r="AA3330" s="10">
        <f t="shared" ref="AA3330:AA3393" si="269">(Q3330/100*S3330/100)</f>
        <v>0</v>
      </c>
    </row>
    <row r="3331" spans="1:27" x14ac:dyDescent="0.55000000000000004">
      <c r="A3331" s="3" t="s">
        <v>27</v>
      </c>
      <c r="B3331" s="3" t="s">
        <v>28</v>
      </c>
      <c r="C3331" s="3" t="s">
        <v>5331</v>
      </c>
      <c r="D3331" s="3" t="s">
        <v>5332</v>
      </c>
      <c r="E3331" s="4" t="s">
        <v>31</v>
      </c>
      <c r="F3331" s="3" t="s">
        <v>133</v>
      </c>
      <c r="G3331" s="3" t="s">
        <v>3024</v>
      </c>
      <c r="H3331" s="3" t="s">
        <v>34</v>
      </c>
      <c r="I3331" s="3" t="s">
        <v>35</v>
      </c>
      <c r="J3331" s="3" t="s">
        <v>36</v>
      </c>
      <c r="K3331" s="3" t="s">
        <v>42</v>
      </c>
      <c r="L3331" s="5">
        <v>6.25</v>
      </c>
      <c r="M3331" s="4">
        <v>1</v>
      </c>
      <c r="N3331" s="5">
        <v>1.7749999999999999</v>
      </c>
      <c r="O3331" s="5">
        <v>1.7749999999999999</v>
      </c>
      <c r="P3331" s="4">
        <v>2</v>
      </c>
      <c r="Q3331" s="6">
        <v>50</v>
      </c>
      <c r="R3331" s="7">
        <v>1</v>
      </c>
      <c r="S3331" s="6">
        <v>0</v>
      </c>
      <c r="T3331" s="5">
        <v>0</v>
      </c>
      <c r="U3331" s="5">
        <v>0</v>
      </c>
      <c r="V3331" s="5">
        <f t="shared" ref="V3331:V3394" si="270">N3331</f>
        <v>1.7749999999999999</v>
      </c>
      <c r="W3331" s="5">
        <f t="shared" si="266"/>
        <v>-1.7749999999999999</v>
      </c>
      <c r="X3331" s="8">
        <f t="shared" si="267"/>
        <v>-1</v>
      </c>
      <c r="Y3331" s="4">
        <v>0</v>
      </c>
      <c r="Z3331" s="9" t="str">
        <f t="shared" si="268"/>
        <v>NA</v>
      </c>
      <c r="AA3331" s="10">
        <f t="shared" si="269"/>
        <v>0</v>
      </c>
    </row>
    <row r="3332" spans="1:27" x14ac:dyDescent="0.55000000000000004">
      <c r="A3332" s="3" t="s">
        <v>27</v>
      </c>
      <c r="B3332" s="3" t="s">
        <v>28</v>
      </c>
      <c r="C3332" s="3" t="s">
        <v>5333</v>
      </c>
      <c r="D3332" s="3" t="s">
        <v>421</v>
      </c>
      <c r="E3332" s="4" t="s">
        <v>31</v>
      </c>
      <c r="F3332" s="3" t="s">
        <v>262</v>
      </c>
      <c r="G3332" s="3" t="s">
        <v>263</v>
      </c>
      <c r="H3332" s="3" t="s">
        <v>34</v>
      </c>
      <c r="I3332" s="3" t="s">
        <v>35</v>
      </c>
      <c r="J3332" s="3" t="s">
        <v>36</v>
      </c>
      <c r="K3332" s="3" t="s">
        <v>37</v>
      </c>
      <c r="L3332" s="5">
        <v>6.25</v>
      </c>
      <c r="M3332" s="4">
        <v>1</v>
      </c>
      <c r="N3332" s="5">
        <v>1.7749999999999999</v>
      </c>
      <c r="O3332" s="5">
        <v>1.7749999999999999</v>
      </c>
      <c r="P3332" s="4">
        <v>13</v>
      </c>
      <c r="Q3332" s="6">
        <v>7.6923076923076898</v>
      </c>
      <c r="R3332" s="7">
        <v>1</v>
      </c>
      <c r="S3332" s="6">
        <v>0</v>
      </c>
      <c r="T3332" s="5">
        <v>0</v>
      </c>
      <c r="U3332" s="5">
        <v>0</v>
      </c>
      <c r="V3332" s="5">
        <f t="shared" si="270"/>
        <v>1.7749999999999999</v>
      </c>
      <c r="W3332" s="5">
        <f t="shared" si="266"/>
        <v>-1.7749999999999999</v>
      </c>
      <c r="X3332" s="8">
        <f t="shared" si="267"/>
        <v>-1</v>
      </c>
      <c r="Y3332" s="4">
        <v>0</v>
      </c>
      <c r="Z3332" s="9" t="str">
        <f t="shared" si="268"/>
        <v>NA</v>
      </c>
      <c r="AA3332" s="10">
        <f t="shared" si="269"/>
        <v>0</v>
      </c>
    </row>
    <row r="3333" spans="1:27" x14ac:dyDescent="0.55000000000000004">
      <c r="A3333" s="3" t="s">
        <v>27</v>
      </c>
      <c r="B3333" s="3" t="s">
        <v>28</v>
      </c>
      <c r="C3333" s="3" t="s">
        <v>5334</v>
      </c>
      <c r="D3333" s="3" t="s">
        <v>5223</v>
      </c>
      <c r="E3333" s="4" t="s">
        <v>31</v>
      </c>
      <c r="F3333" s="3" t="s">
        <v>75</v>
      </c>
      <c r="G3333" s="3" t="s">
        <v>5171</v>
      </c>
      <c r="H3333" s="3" t="s">
        <v>34</v>
      </c>
      <c r="I3333" s="3" t="s">
        <v>35</v>
      </c>
      <c r="J3333" s="3" t="s">
        <v>36</v>
      </c>
      <c r="K3333" s="3" t="s">
        <v>42</v>
      </c>
      <c r="L3333" s="5">
        <v>6.25</v>
      </c>
      <c r="M3333" s="4">
        <v>2</v>
      </c>
      <c r="N3333" s="5">
        <v>1.7749999999999999</v>
      </c>
      <c r="O3333" s="5">
        <v>0.88749999999999996</v>
      </c>
      <c r="P3333" s="4">
        <v>101</v>
      </c>
      <c r="Q3333" s="6">
        <v>1.98019801980198</v>
      </c>
      <c r="R3333" s="7">
        <v>1.2747524752475199</v>
      </c>
      <c r="S3333" s="6">
        <v>0</v>
      </c>
      <c r="T3333" s="5">
        <v>0</v>
      </c>
      <c r="U3333" s="5">
        <v>0</v>
      </c>
      <c r="V3333" s="5">
        <f t="shared" si="270"/>
        <v>1.7749999999999999</v>
      </c>
      <c r="W3333" s="5">
        <f t="shared" si="266"/>
        <v>-1.7749999999999999</v>
      </c>
      <c r="X3333" s="8">
        <f t="shared" si="267"/>
        <v>-1</v>
      </c>
      <c r="Y3333" s="4">
        <v>0</v>
      </c>
      <c r="Z3333" s="9" t="str">
        <f t="shared" si="268"/>
        <v>NA</v>
      </c>
      <c r="AA3333" s="10">
        <f t="shared" si="269"/>
        <v>0</v>
      </c>
    </row>
    <row r="3334" spans="1:27" x14ac:dyDescent="0.55000000000000004">
      <c r="A3334" s="3" t="s">
        <v>27</v>
      </c>
      <c r="B3334" s="3" t="s">
        <v>28</v>
      </c>
      <c r="C3334" s="3" t="s">
        <v>5335</v>
      </c>
      <c r="D3334" s="3" t="s">
        <v>5336</v>
      </c>
      <c r="E3334" s="4" t="s">
        <v>66</v>
      </c>
      <c r="F3334" s="3" t="s">
        <v>32</v>
      </c>
      <c r="G3334" s="3" t="s">
        <v>5188</v>
      </c>
      <c r="H3334" s="3" t="s">
        <v>34</v>
      </c>
      <c r="I3334" s="3" t="s">
        <v>35</v>
      </c>
      <c r="J3334" s="3" t="s">
        <v>36</v>
      </c>
      <c r="K3334" s="3" t="s">
        <v>42</v>
      </c>
      <c r="L3334" s="5">
        <v>6.25</v>
      </c>
      <c r="M3334" s="4">
        <v>1</v>
      </c>
      <c r="N3334" s="5">
        <v>1.7749999999999999</v>
      </c>
      <c r="O3334" s="5">
        <v>1.7749999999999999</v>
      </c>
      <c r="P3334" s="4">
        <v>5</v>
      </c>
      <c r="Q3334" s="6">
        <v>20</v>
      </c>
      <c r="R3334" s="7">
        <v>1</v>
      </c>
      <c r="S3334" s="6">
        <v>0</v>
      </c>
      <c r="T3334" s="5">
        <v>0</v>
      </c>
      <c r="U3334" s="5">
        <v>0</v>
      </c>
      <c r="V3334" s="5">
        <f t="shared" si="270"/>
        <v>1.7749999999999999</v>
      </c>
      <c r="W3334" s="5">
        <f t="shared" si="266"/>
        <v>-1.7749999999999999</v>
      </c>
      <c r="X3334" s="8">
        <f t="shared" si="267"/>
        <v>-1</v>
      </c>
      <c r="Y3334" s="4">
        <v>0</v>
      </c>
      <c r="Z3334" s="9" t="str">
        <f t="shared" si="268"/>
        <v>NA</v>
      </c>
      <c r="AA3334" s="10">
        <f t="shared" si="269"/>
        <v>0</v>
      </c>
    </row>
    <row r="3335" spans="1:27" x14ac:dyDescent="0.55000000000000004">
      <c r="A3335" s="3" t="s">
        <v>27</v>
      </c>
      <c r="B3335" s="3" t="s">
        <v>28</v>
      </c>
      <c r="C3335" s="3" t="s">
        <v>5337</v>
      </c>
      <c r="D3335" s="3" t="s">
        <v>3159</v>
      </c>
      <c r="E3335" s="4" t="s">
        <v>31</v>
      </c>
      <c r="F3335" s="3" t="s">
        <v>32</v>
      </c>
      <c r="G3335" s="3" t="s">
        <v>575</v>
      </c>
      <c r="H3335" s="3" t="s">
        <v>34</v>
      </c>
      <c r="I3335" s="3" t="s">
        <v>35</v>
      </c>
      <c r="J3335" s="3" t="s">
        <v>36</v>
      </c>
      <c r="K3335" s="3" t="s">
        <v>37</v>
      </c>
      <c r="L3335" s="5">
        <v>6.25</v>
      </c>
      <c r="M3335" s="4">
        <v>2</v>
      </c>
      <c r="N3335" s="5">
        <v>1.7875000000000001</v>
      </c>
      <c r="O3335" s="5">
        <v>0.89375000000000004</v>
      </c>
      <c r="P3335" s="4">
        <v>30</v>
      </c>
      <c r="Q3335" s="6">
        <v>6.6666666666666696</v>
      </c>
      <c r="R3335" s="7">
        <v>1.2333333333333301</v>
      </c>
      <c r="S3335" s="6">
        <v>0</v>
      </c>
      <c r="T3335" s="5">
        <v>0</v>
      </c>
      <c r="U3335" s="5">
        <v>0</v>
      </c>
      <c r="V3335" s="5">
        <f t="shared" si="270"/>
        <v>1.7875000000000001</v>
      </c>
      <c r="W3335" s="5">
        <f t="shared" si="266"/>
        <v>-1.7875000000000001</v>
      </c>
      <c r="X3335" s="8">
        <f t="shared" si="267"/>
        <v>-1</v>
      </c>
      <c r="Y3335" s="4">
        <v>0</v>
      </c>
      <c r="Z3335" s="9" t="str">
        <f t="shared" si="268"/>
        <v>NA</v>
      </c>
      <c r="AA3335" s="10">
        <f t="shared" si="269"/>
        <v>0</v>
      </c>
    </row>
    <row r="3336" spans="1:27" x14ac:dyDescent="0.55000000000000004">
      <c r="A3336" s="3" t="s">
        <v>27</v>
      </c>
      <c r="B3336" s="3" t="s">
        <v>28</v>
      </c>
      <c r="C3336" s="3" t="s">
        <v>5338</v>
      </c>
      <c r="D3336" s="3" t="s">
        <v>384</v>
      </c>
      <c r="E3336" s="4" t="s">
        <v>31</v>
      </c>
      <c r="F3336" s="3" t="s">
        <v>262</v>
      </c>
      <c r="G3336" s="3" t="s">
        <v>2774</v>
      </c>
      <c r="H3336" s="3" t="s">
        <v>34</v>
      </c>
      <c r="I3336" s="3" t="s">
        <v>35</v>
      </c>
      <c r="J3336" s="3" t="s">
        <v>36</v>
      </c>
      <c r="K3336" s="3" t="s">
        <v>37</v>
      </c>
      <c r="L3336" s="5">
        <v>6.25</v>
      </c>
      <c r="M3336" s="4">
        <v>1</v>
      </c>
      <c r="N3336" s="5">
        <v>1.825</v>
      </c>
      <c r="O3336" s="5">
        <v>1.825</v>
      </c>
      <c r="P3336" s="4">
        <v>93</v>
      </c>
      <c r="Q3336" s="6">
        <v>1.0752688172042999</v>
      </c>
      <c r="R3336" s="7">
        <v>1</v>
      </c>
      <c r="S3336" s="6">
        <v>0</v>
      </c>
      <c r="T3336" s="5">
        <v>0</v>
      </c>
      <c r="U3336" s="5">
        <v>0</v>
      </c>
      <c r="V3336" s="5">
        <f t="shared" si="270"/>
        <v>1.825</v>
      </c>
      <c r="W3336" s="5">
        <f t="shared" si="266"/>
        <v>-1.825</v>
      </c>
      <c r="X3336" s="8">
        <f t="shared" si="267"/>
        <v>-1</v>
      </c>
      <c r="Y3336" s="4">
        <v>0</v>
      </c>
      <c r="Z3336" s="9" t="str">
        <f t="shared" si="268"/>
        <v>NA</v>
      </c>
      <c r="AA3336" s="10">
        <f t="shared" si="269"/>
        <v>0</v>
      </c>
    </row>
    <row r="3337" spans="1:27" x14ac:dyDescent="0.55000000000000004">
      <c r="A3337" s="3" t="s">
        <v>27</v>
      </c>
      <c r="B3337" s="3" t="s">
        <v>28</v>
      </c>
      <c r="C3337" s="3" t="s">
        <v>5339</v>
      </c>
      <c r="D3337" s="3" t="s">
        <v>2705</v>
      </c>
      <c r="E3337" s="4" t="s">
        <v>31</v>
      </c>
      <c r="F3337" s="3" t="s">
        <v>417</v>
      </c>
      <c r="G3337" s="3" t="s">
        <v>418</v>
      </c>
      <c r="H3337" s="3" t="s">
        <v>34</v>
      </c>
      <c r="I3337" s="3" t="s">
        <v>35</v>
      </c>
      <c r="J3337" s="3" t="s">
        <v>36</v>
      </c>
      <c r="K3337" s="3" t="s">
        <v>42</v>
      </c>
      <c r="L3337" s="5">
        <v>6.25</v>
      </c>
      <c r="M3337" s="4">
        <v>4</v>
      </c>
      <c r="N3337" s="5">
        <v>1.8374999999999999</v>
      </c>
      <c r="O3337" s="5">
        <v>0.45937499999999998</v>
      </c>
      <c r="P3337" s="4">
        <v>246</v>
      </c>
      <c r="Q3337" s="6">
        <v>1.6260162601626</v>
      </c>
      <c r="R3337" s="7">
        <v>1.72650406504065</v>
      </c>
      <c r="S3337" s="6">
        <v>0</v>
      </c>
      <c r="T3337" s="5">
        <v>0</v>
      </c>
      <c r="U3337" s="5">
        <v>0</v>
      </c>
      <c r="V3337" s="5">
        <f t="shared" si="270"/>
        <v>1.8374999999999999</v>
      </c>
      <c r="W3337" s="5">
        <f t="shared" si="266"/>
        <v>-1.8374999999999999</v>
      </c>
      <c r="X3337" s="8">
        <f t="shared" si="267"/>
        <v>-1</v>
      </c>
      <c r="Y3337" s="4">
        <v>0</v>
      </c>
      <c r="Z3337" s="9" t="str">
        <f t="shared" si="268"/>
        <v>NA</v>
      </c>
      <c r="AA3337" s="10">
        <f t="shared" si="269"/>
        <v>0</v>
      </c>
    </row>
    <row r="3338" spans="1:27" x14ac:dyDescent="0.55000000000000004">
      <c r="A3338" s="3" t="s">
        <v>27</v>
      </c>
      <c r="B3338" s="3" t="s">
        <v>28</v>
      </c>
      <c r="C3338" s="3" t="s">
        <v>5340</v>
      </c>
      <c r="D3338" s="3" t="s">
        <v>384</v>
      </c>
      <c r="E3338" s="4" t="s">
        <v>31</v>
      </c>
      <c r="F3338" s="3" t="s">
        <v>40</v>
      </c>
      <c r="G3338" s="3" t="s">
        <v>2932</v>
      </c>
      <c r="H3338" s="3" t="s">
        <v>34</v>
      </c>
      <c r="I3338" s="3" t="s">
        <v>35</v>
      </c>
      <c r="J3338" s="3" t="s">
        <v>36</v>
      </c>
      <c r="K3338" s="3" t="s">
        <v>37</v>
      </c>
      <c r="L3338" s="5">
        <v>6.25</v>
      </c>
      <c r="M3338" s="4">
        <v>1</v>
      </c>
      <c r="N3338" s="5">
        <v>1.8374999999999999</v>
      </c>
      <c r="O3338" s="5">
        <v>1.8374999999999999</v>
      </c>
      <c r="P3338" s="4">
        <v>49</v>
      </c>
      <c r="Q3338" s="6">
        <v>2.0408163265306101</v>
      </c>
      <c r="R3338" s="7">
        <v>1</v>
      </c>
      <c r="S3338" s="6">
        <v>0</v>
      </c>
      <c r="T3338" s="5">
        <v>0</v>
      </c>
      <c r="U3338" s="5">
        <v>0</v>
      </c>
      <c r="V3338" s="5">
        <f t="shared" si="270"/>
        <v>1.8374999999999999</v>
      </c>
      <c r="W3338" s="5">
        <f t="shared" si="266"/>
        <v>-1.8374999999999999</v>
      </c>
      <c r="X3338" s="8">
        <f t="shared" si="267"/>
        <v>-1</v>
      </c>
      <c r="Y3338" s="4">
        <v>0</v>
      </c>
      <c r="Z3338" s="9" t="str">
        <f t="shared" si="268"/>
        <v>NA</v>
      </c>
      <c r="AA3338" s="10">
        <f t="shared" si="269"/>
        <v>0</v>
      </c>
    </row>
    <row r="3339" spans="1:27" x14ac:dyDescent="0.55000000000000004">
      <c r="A3339" s="3" t="s">
        <v>27</v>
      </c>
      <c r="B3339" s="3" t="s">
        <v>28</v>
      </c>
      <c r="C3339" s="3" t="s">
        <v>5341</v>
      </c>
      <c r="D3339" s="3" t="s">
        <v>3477</v>
      </c>
      <c r="E3339" s="4" t="s">
        <v>31</v>
      </c>
      <c r="F3339" s="3" t="s">
        <v>75</v>
      </c>
      <c r="G3339" s="3" t="s">
        <v>5342</v>
      </c>
      <c r="H3339" s="3" t="s">
        <v>34</v>
      </c>
      <c r="I3339" s="3" t="s">
        <v>35</v>
      </c>
      <c r="J3339" s="3" t="s">
        <v>36</v>
      </c>
      <c r="K3339" s="3" t="s">
        <v>42</v>
      </c>
      <c r="L3339" s="5">
        <v>6.25</v>
      </c>
      <c r="M3339" s="4">
        <v>1</v>
      </c>
      <c r="N3339" s="5">
        <v>1.8374999999999999</v>
      </c>
      <c r="O3339" s="5">
        <v>1.8374999999999999</v>
      </c>
      <c r="P3339" s="4">
        <v>1</v>
      </c>
      <c r="Q3339" s="6">
        <v>100</v>
      </c>
      <c r="R3339" s="7">
        <v>1</v>
      </c>
      <c r="S3339" s="6">
        <v>0</v>
      </c>
      <c r="T3339" s="5">
        <v>0</v>
      </c>
      <c r="U3339" s="5">
        <v>0</v>
      </c>
      <c r="V3339" s="5">
        <f t="shared" si="270"/>
        <v>1.8374999999999999</v>
      </c>
      <c r="W3339" s="5">
        <f t="shared" si="266"/>
        <v>-1.8374999999999999</v>
      </c>
      <c r="X3339" s="8">
        <f t="shared" si="267"/>
        <v>-1</v>
      </c>
      <c r="Y3339" s="4">
        <v>0</v>
      </c>
      <c r="Z3339" s="9" t="str">
        <f t="shared" si="268"/>
        <v>NA</v>
      </c>
      <c r="AA3339" s="10">
        <f t="shared" si="269"/>
        <v>0</v>
      </c>
    </row>
    <row r="3340" spans="1:27" x14ac:dyDescent="0.55000000000000004">
      <c r="A3340" s="3" t="s">
        <v>27</v>
      </c>
      <c r="B3340" s="3" t="s">
        <v>28</v>
      </c>
      <c r="C3340" s="3" t="s">
        <v>5343</v>
      </c>
      <c r="D3340" s="3" t="s">
        <v>3340</v>
      </c>
      <c r="E3340" s="4" t="s">
        <v>31</v>
      </c>
      <c r="F3340" s="3" t="s">
        <v>133</v>
      </c>
      <c r="G3340" s="3" t="s">
        <v>3364</v>
      </c>
      <c r="H3340" s="3" t="s">
        <v>34</v>
      </c>
      <c r="I3340" s="3" t="s">
        <v>35</v>
      </c>
      <c r="J3340" s="3" t="s">
        <v>36</v>
      </c>
      <c r="K3340" s="3" t="s">
        <v>42</v>
      </c>
      <c r="L3340" s="5">
        <v>6.25</v>
      </c>
      <c r="M3340" s="4">
        <v>1</v>
      </c>
      <c r="N3340" s="5">
        <v>1.8875</v>
      </c>
      <c r="O3340" s="5">
        <v>1.8875</v>
      </c>
      <c r="P3340" s="4">
        <v>4</v>
      </c>
      <c r="Q3340" s="6">
        <v>25</v>
      </c>
      <c r="R3340" s="7">
        <v>1</v>
      </c>
      <c r="S3340" s="6">
        <v>0</v>
      </c>
      <c r="T3340" s="5">
        <v>0</v>
      </c>
      <c r="U3340" s="5">
        <v>0</v>
      </c>
      <c r="V3340" s="5">
        <f t="shared" si="270"/>
        <v>1.8875</v>
      </c>
      <c r="W3340" s="5">
        <f t="shared" si="266"/>
        <v>-1.8875</v>
      </c>
      <c r="X3340" s="8">
        <f t="shared" si="267"/>
        <v>-1</v>
      </c>
      <c r="Y3340" s="4">
        <v>0</v>
      </c>
      <c r="Z3340" s="9" t="str">
        <f t="shared" si="268"/>
        <v>NA</v>
      </c>
      <c r="AA3340" s="10">
        <f t="shared" si="269"/>
        <v>0</v>
      </c>
    </row>
    <row r="3341" spans="1:27" x14ac:dyDescent="0.55000000000000004">
      <c r="A3341" s="3" t="s">
        <v>27</v>
      </c>
      <c r="B3341" s="3" t="s">
        <v>28</v>
      </c>
      <c r="C3341" s="3" t="s">
        <v>5344</v>
      </c>
      <c r="D3341" s="3" t="s">
        <v>3340</v>
      </c>
      <c r="E3341" s="4" t="s">
        <v>31</v>
      </c>
      <c r="F3341" s="3" t="s">
        <v>221</v>
      </c>
      <c r="G3341" s="3" t="s">
        <v>5345</v>
      </c>
      <c r="H3341" s="3" t="s">
        <v>34</v>
      </c>
      <c r="I3341" s="3" t="s">
        <v>35</v>
      </c>
      <c r="J3341" s="3" t="s">
        <v>36</v>
      </c>
      <c r="K3341" s="3" t="s">
        <v>37</v>
      </c>
      <c r="L3341" s="5">
        <v>6.25</v>
      </c>
      <c r="M3341" s="4">
        <v>1</v>
      </c>
      <c r="N3341" s="5">
        <v>1.8875</v>
      </c>
      <c r="O3341" s="5">
        <v>1.8875</v>
      </c>
      <c r="P3341" s="4">
        <v>42</v>
      </c>
      <c r="Q3341" s="6">
        <v>2.38095238095238</v>
      </c>
      <c r="R3341" s="7">
        <v>1.0714285714285701</v>
      </c>
      <c r="S3341" s="6">
        <v>0</v>
      </c>
      <c r="T3341" s="5">
        <v>0</v>
      </c>
      <c r="U3341" s="5">
        <v>0</v>
      </c>
      <c r="V3341" s="5">
        <f t="shared" si="270"/>
        <v>1.8875</v>
      </c>
      <c r="W3341" s="5">
        <f t="shared" si="266"/>
        <v>-1.8875</v>
      </c>
      <c r="X3341" s="8">
        <f t="shared" si="267"/>
        <v>-1</v>
      </c>
      <c r="Y3341" s="4">
        <v>0</v>
      </c>
      <c r="Z3341" s="9" t="str">
        <f t="shared" si="268"/>
        <v>NA</v>
      </c>
      <c r="AA3341" s="10">
        <f t="shared" si="269"/>
        <v>0</v>
      </c>
    </row>
    <row r="3342" spans="1:27" x14ac:dyDescent="0.55000000000000004">
      <c r="A3342" s="3" t="s">
        <v>27</v>
      </c>
      <c r="B3342" s="3" t="s">
        <v>28</v>
      </c>
      <c r="C3342" s="3" t="s">
        <v>5346</v>
      </c>
      <c r="D3342" s="3" t="s">
        <v>2438</v>
      </c>
      <c r="E3342" s="4" t="s">
        <v>31</v>
      </c>
      <c r="F3342" s="3" t="s">
        <v>32</v>
      </c>
      <c r="G3342" s="3" t="s">
        <v>5347</v>
      </c>
      <c r="H3342" s="3" t="s">
        <v>34</v>
      </c>
      <c r="I3342" s="3" t="s">
        <v>35</v>
      </c>
      <c r="J3342" s="3" t="s">
        <v>36</v>
      </c>
      <c r="K3342" s="3" t="s">
        <v>42</v>
      </c>
      <c r="L3342" s="5">
        <v>6.25</v>
      </c>
      <c r="M3342" s="4">
        <v>1</v>
      </c>
      <c r="N3342" s="5">
        <v>1.8875</v>
      </c>
      <c r="O3342" s="5">
        <v>1.8875</v>
      </c>
      <c r="P3342" s="4">
        <v>169</v>
      </c>
      <c r="Q3342" s="6">
        <v>0.59171597633136097</v>
      </c>
      <c r="R3342" s="7">
        <v>1.15159763313609</v>
      </c>
      <c r="S3342" s="6">
        <v>0</v>
      </c>
      <c r="T3342" s="5">
        <v>0</v>
      </c>
      <c r="U3342" s="5">
        <v>0</v>
      </c>
      <c r="V3342" s="5">
        <f t="shared" si="270"/>
        <v>1.8875</v>
      </c>
      <c r="W3342" s="5">
        <f t="shared" si="266"/>
        <v>-1.8875</v>
      </c>
      <c r="X3342" s="8">
        <f t="shared" si="267"/>
        <v>-1</v>
      </c>
      <c r="Y3342" s="4">
        <v>0</v>
      </c>
      <c r="Z3342" s="9" t="str">
        <f t="shared" si="268"/>
        <v>NA</v>
      </c>
      <c r="AA3342" s="10">
        <f t="shared" si="269"/>
        <v>0</v>
      </c>
    </row>
    <row r="3343" spans="1:27" x14ac:dyDescent="0.55000000000000004">
      <c r="A3343" s="3" t="s">
        <v>27</v>
      </c>
      <c r="B3343" s="3" t="s">
        <v>28</v>
      </c>
      <c r="C3343" s="3" t="s">
        <v>5348</v>
      </c>
      <c r="D3343" s="3" t="s">
        <v>5349</v>
      </c>
      <c r="E3343" s="4" t="s">
        <v>31</v>
      </c>
      <c r="F3343" s="3" t="s">
        <v>32</v>
      </c>
      <c r="G3343" s="3" t="s">
        <v>5350</v>
      </c>
      <c r="H3343" s="3" t="s">
        <v>34</v>
      </c>
      <c r="I3343" s="3" t="s">
        <v>35</v>
      </c>
      <c r="J3343" s="3" t="s">
        <v>36</v>
      </c>
      <c r="K3343" s="3" t="s">
        <v>42</v>
      </c>
      <c r="L3343" s="5">
        <v>6.25</v>
      </c>
      <c r="M3343" s="4">
        <v>1</v>
      </c>
      <c r="N3343" s="5">
        <v>1.8875</v>
      </c>
      <c r="O3343" s="5">
        <v>1.8875</v>
      </c>
      <c r="P3343" s="4">
        <v>89</v>
      </c>
      <c r="Q3343" s="6">
        <v>1.1235955056179801</v>
      </c>
      <c r="R3343" s="7">
        <v>1.1222471910112399</v>
      </c>
      <c r="S3343" s="6">
        <v>0</v>
      </c>
      <c r="T3343" s="5">
        <v>0</v>
      </c>
      <c r="U3343" s="5">
        <v>0</v>
      </c>
      <c r="V3343" s="5">
        <f t="shared" si="270"/>
        <v>1.8875</v>
      </c>
      <c r="W3343" s="5">
        <f t="shared" si="266"/>
        <v>-1.8875</v>
      </c>
      <c r="X3343" s="8">
        <f t="shared" si="267"/>
        <v>-1</v>
      </c>
      <c r="Y3343" s="4">
        <v>0</v>
      </c>
      <c r="Z3343" s="9" t="str">
        <f t="shared" si="268"/>
        <v>NA</v>
      </c>
      <c r="AA3343" s="10">
        <f t="shared" si="269"/>
        <v>0</v>
      </c>
    </row>
    <row r="3344" spans="1:27" x14ac:dyDescent="0.55000000000000004">
      <c r="A3344" s="3" t="s">
        <v>27</v>
      </c>
      <c r="B3344" s="3" t="s">
        <v>28</v>
      </c>
      <c r="C3344" s="3" t="s">
        <v>5351</v>
      </c>
      <c r="D3344" s="3" t="s">
        <v>5123</v>
      </c>
      <c r="E3344" s="4" t="s">
        <v>31</v>
      </c>
      <c r="F3344" s="3" t="s">
        <v>417</v>
      </c>
      <c r="G3344" s="3" t="s">
        <v>5352</v>
      </c>
      <c r="H3344" s="3" t="s">
        <v>34</v>
      </c>
      <c r="I3344" s="3" t="s">
        <v>35</v>
      </c>
      <c r="J3344" s="3" t="s">
        <v>36</v>
      </c>
      <c r="K3344" s="3" t="s">
        <v>42</v>
      </c>
      <c r="L3344" s="5">
        <v>6.25</v>
      </c>
      <c r="M3344" s="4">
        <v>1</v>
      </c>
      <c r="N3344" s="5">
        <v>1.9</v>
      </c>
      <c r="O3344" s="5">
        <v>1.9</v>
      </c>
      <c r="P3344" s="4">
        <v>18</v>
      </c>
      <c r="Q3344" s="6">
        <v>5.5555555555555598</v>
      </c>
      <c r="R3344" s="7">
        <v>1</v>
      </c>
      <c r="S3344" s="6">
        <v>0</v>
      </c>
      <c r="T3344" s="5">
        <v>0</v>
      </c>
      <c r="U3344" s="5">
        <v>0</v>
      </c>
      <c r="V3344" s="5">
        <f t="shared" si="270"/>
        <v>1.9</v>
      </c>
      <c r="W3344" s="5">
        <f t="shared" si="266"/>
        <v>-1.9</v>
      </c>
      <c r="X3344" s="8">
        <f t="shared" si="267"/>
        <v>-1</v>
      </c>
      <c r="Y3344" s="4">
        <v>0</v>
      </c>
      <c r="Z3344" s="9" t="str">
        <f t="shared" si="268"/>
        <v>NA</v>
      </c>
      <c r="AA3344" s="10">
        <f t="shared" si="269"/>
        <v>0</v>
      </c>
    </row>
    <row r="3345" spans="1:27" x14ac:dyDescent="0.55000000000000004">
      <c r="A3345" s="3" t="s">
        <v>27</v>
      </c>
      <c r="B3345" s="3" t="s">
        <v>28</v>
      </c>
      <c r="C3345" s="3" t="s">
        <v>5353</v>
      </c>
      <c r="D3345" s="3" t="s">
        <v>780</v>
      </c>
      <c r="E3345" s="4" t="s">
        <v>31</v>
      </c>
      <c r="F3345" s="3" t="s">
        <v>104</v>
      </c>
      <c r="G3345" s="3" t="s">
        <v>3008</v>
      </c>
      <c r="H3345" s="3" t="s">
        <v>34</v>
      </c>
      <c r="I3345" s="3" t="s">
        <v>35</v>
      </c>
      <c r="J3345" s="3" t="s">
        <v>36</v>
      </c>
      <c r="K3345" s="3" t="s">
        <v>37</v>
      </c>
      <c r="L3345" s="5">
        <v>6.25</v>
      </c>
      <c r="M3345" s="4">
        <v>1</v>
      </c>
      <c r="N3345" s="5">
        <v>1.925</v>
      </c>
      <c r="O3345" s="5">
        <v>1.925</v>
      </c>
      <c r="P3345" s="4">
        <v>204</v>
      </c>
      <c r="Q3345" s="6">
        <v>0.49019607843137303</v>
      </c>
      <c r="R3345" s="7">
        <v>1</v>
      </c>
      <c r="S3345" s="6">
        <v>0</v>
      </c>
      <c r="T3345" s="5">
        <v>0</v>
      </c>
      <c r="U3345" s="5">
        <v>0</v>
      </c>
      <c r="V3345" s="5">
        <f t="shared" si="270"/>
        <v>1.925</v>
      </c>
      <c r="W3345" s="5">
        <f t="shared" si="266"/>
        <v>-1.925</v>
      </c>
      <c r="X3345" s="8">
        <f t="shared" si="267"/>
        <v>-1</v>
      </c>
      <c r="Y3345" s="4">
        <v>0</v>
      </c>
      <c r="Z3345" s="9" t="str">
        <f t="shared" si="268"/>
        <v>NA</v>
      </c>
      <c r="AA3345" s="10">
        <f t="shared" si="269"/>
        <v>0</v>
      </c>
    </row>
    <row r="3346" spans="1:27" x14ac:dyDescent="0.55000000000000004">
      <c r="A3346" s="3" t="s">
        <v>27</v>
      </c>
      <c r="B3346" s="3" t="s">
        <v>28</v>
      </c>
      <c r="C3346" s="3" t="s">
        <v>5354</v>
      </c>
      <c r="D3346" s="3" t="s">
        <v>877</v>
      </c>
      <c r="E3346" s="4" t="s">
        <v>66</v>
      </c>
      <c r="F3346" s="3" t="s">
        <v>144</v>
      </c>
      <c r="G3346" s="3" t="s">
        <v>49</v>
      </c>
      <c r="H3346" s="3" t="s">
        <v>34</v>
      </c>
      <c r="I3346" s="3" t="s">
        <v>35</v>
      </c>
      <c r="J3346" s="3" t="s">
        <v>36</v>
      </c>
      <c r="K3346" s="3" t="s">
        <v>37</v>
      </c>
      <c r="L3346" s="5">
        <v>6.25</v>
      </c>
      <c r="M3346" s="4">
        <v>1</v>
      </c>
      <c r="N3346" s="5">
        <v>1.925</v>
      </c>
      <c r="O3346" s="5">
        <v>1.925</v>
      </c>
      <c r="P3346" s="4">
        <v>14</v>
      </c>
      <c r="Q3346" s="6">
        <v>7.1428571428571397</v>
      </c>
      <c r="R3346" s="7">
        <v>1</v>
      </c>
      <c r="S3346" s="6">
        <v>0</v>
      </c>
      <c r="T3346" s="5">
        <v>0</v>
      </c>
      <c r="U3346" s="5">
        <v>0</v>
      </c>
      <c r="V3346" s="5">
        <f t="shared" si="270"/>
        <v>1.925</v>
      </c>
      <c r="W3346" s="5">
        <f t="shared" si="266"/>
        <v>-1.925</v>
      </c>
      <c r="X3346" s="8">
        <f t="shared" si="267"/>
        <v>-1</v>
      </c>
      <c r="Y3346" s="4">
        <v>0</v>
      </c>
      <c r="Z3346" s="9" t="str">
        <f t="shared" si="268"/>
        <v>NA</v>
      </c>
      <c r="AA3346" s="10">
        <f t="shared" si="269"/>
        <v>0</v>
      </c>
    </row>
    <row r="3347" spans="1:27" x14ac:dyDescent="0.55000000000000004">
      <c r="A3347" s="3" t="s">
        <v>27</v>
      </c>
      <c r="B3347" s="3" t="s">
        <v>28</v>
      </c>
      <c r="C3347" s="3" t="s">
        <v>5355</v>
      </c>
      <c r="D3347" s="3" t="s">
        <v>5109</v>
      </c>
      <c r="E3347" s="4" t="s">
        <v>31</v>
      </c>
      <c r="F3347" s="3" t="s">
        <v>221</v>
      </c>
      <c r="G3347" s="3" t="s">
        <v>5356</v>
      </c>
      <c r="H3347" s="3" t="s">
        <v>34</v>
      </c>
      <c r="I3347" s="3" t="s">
        <v>35</v>
      </c>
      <c r="J3347" s="3" t="s">
        <v>36</v>
      </c>
      <c r="K3347" s="3" t="s">
        <v>42</v>
      </c>
      <c r="L3347" s="5">
        <v>6.25</v>
      </c>
      <c r="M3347" s="4">
        <v>2</v>
      </c>
      <c r="N3347" s="5">
        <v>1.9375</v>
      </c>
      <c r="O3347" s="5">
        <v>0.96875</v>
      </c>
      <c r="P3347" s="4">
        <v>9</v>
      </c>
      <c r="Q3347" s="6">
        <v>22.2222222222222</v>
      </c>
      <c r="R3347" s="7">
        <v>1</v>
      </c>
      <c r="S3347" s="6">
        <v>0</v>
      </c>
      <c r="T3347" s="5">
        <v>0</v>
      </c>
      <c r="U3347" s="5">
        <v>0</v>
      </c>
      <c r="V3347" s="5">
        <f t="shared" si="270"/>
        <v>1.9375</v>
      </c>
      <c r="W3347" s="5">
        <f t="shared" si="266"/>
        <v>-1.9375</v>
      </c>
      <c r="X3347" s="8">
        <f t="shared" si="267"/>
        <v>-1</v>
      </c>
      <c r="Y3347" s="4">
        <v>0</v>
      </c>
      <c r="Z3347" s="9" t="str">
        <f t="shared" si="268"/>
        <v>NA</v>
      </c>
      <c r="AA3347" s="10">
        <f t="shared" si="269"/>
        <v>0</v>
      </c>
    </row>
    <row r="3348" spans="1:27" x14ac:dyDescent="0.55000000000000004">
      <c r="A3348" s="3" t="s">
        <v>27</v>
      </c>
      <c r="B3348" s="3" t="s">
        <v>28</v>
      </c>
      <c r="C3348" s="3" t="s">
        <v>5357</v>
      </c>
      <c r="D3348" s="3" t="s">
        <v>3217</v>
      </c>
      <c r="E3348" s="4" t="s">
        <v>31</v>
      </c>
      <c r="F3348" s="3" t="s">
        <v>125</v>
      </c>
      <c r="G3348" s="3" t="s">
        <v>3994</v>
      </c>
      <c r="H3348" s="3" t="s">
        <v>34</v>
      </c>
      <c r="I3348" s="3" t="s">
        <v>35</v>
      </c>
      <c r="J3348" s="3" t="s">
        <v>36</v>
      </c>
      <c r="K3348" s="3" t="s">
        <v>42</v>
      </c>
      <c r="L3348" s="5">
        <v>6.25</v>
      </c>
      <c r="M3348" s="4">
        <v>1</v>
      </c>
      <c r="N3348" s="5">
        <v>1.9375</v>
      </c>
      <c r="O3348" s="5">
        <v>1.9375</v>
      </c>
      <c r="P3348" s="4">
        <v>8</v>
      </c>
      <c r="Q3348" s="6">
        <v>12.5</v>
      </c>
      <c r="R3348" s="7">
        <v>1.87</v>
      </c>
      <c r="S3348" s="6">
        <v>0</v>
      </c>
      <c r="T3348" s="5">
        <v>0</v>
      </c>
      <c r="U3348" s="5">
        <v>0</v>
      </c>
      <c r="V3348" s="5">
        <f t="shared" si="270"/>
        <v>1.9375</v>
      </c>
      <c r="W3348" s="5">
        <f t="shared" si="266"/>
        <v>-1.9375</v>
      </c>
      <c r="X3348" s="8">
        <f t="shared" si="267"/>
        <v>-1</v>
      </c>
      <c r="Y3348" s="4">
        <v>0</v>
      </c>
      <c r="Z3348" s="9" t="str">
        <f t="shared" si="268"/>
        <v>NA</v>
      </c>
      <c r="AA3348" s="10">
        <f t="shared" si="269"/>
        <v>0</v>
      </c>
    </row>
    <row r="3349" spans="1:27" x14ac:dyDescent="0.55000000000000004">
      <c r="A3349" s="3" t="s">
        <v>27</v>
      </c>
      <c r="B3349" s="3" t="s">
        <v>28</v>
      </c>
      <c r="C3349" s="3" t="s">
        <v>5358</v>
      </c>
      <c r="D3349" s="3" t="s">
        <v>1600</v>
      </c>
      <c r="E3349" s="4" t="s">
        <v>31</v>
      </c>
      <c r="F3349" s="3" t="s">
        <v>32</v>
      </c>
      <c r="G3349" s="3" t="s">
        <v>5232</v>
      </c>
      <c r="H3349" s="3" t="s">
        <v>34</v>
      </c>
      <c r="I3349" s="3" t="s">
        <v>35</v>
      </c>
      <c r="J3349" s="3" t="s">
        <v>36</v>
      </c>
      <c r="K3349" s="3" t="s">
        <v>42</v>
      </c>
      <c r="L3349" s="5">
        <v>6.25</v>
      </c>
      <c r="M3349" s="4">
        <v>1</v>
      </c>
      <c r="N3349" s="5">
        <v>1.9375</v>
      </c>
      <c r="O3349" s="5">
        <v>1.9375</v>
      </c>
      <c r="P3349" s="4">
        <v>65</v>
      </c>
      <c r="Q3349" s="6">
        <v>1.5384615384615401</v>
      </c>
      <c r="R3349" s="7">
        <v>1.30538461538462</v>
      </c>
      <c r="S3349" s="6">
        <v>0</v>
      </c>
      <c r="T3349" s="5">
        <v>0</v>
      </c>
      <c r="U3349" s="5">
        <v>0</v>
      </c>
      <c r="V3349" s="5">
        <f t="shared" si="270"/>
        <v>1.9375</v>
      </c>
      <c r="W3349" s="5">
        <f t="shared" si="266"/>
        <v>-1.9375</v>
      </c>
      <c r="X3349" s="8">
        <f t="shared" si="267"/>
        <v>-1</v>
      </c>
      <c r="Y3349" s="4">
        <v>0</v>
      </c>
      <c r="Z3349" s="9" t="str">
        <f t="shared" si="268"/>
        <v>NA</v>
      </c>
      <c r="AA3349" s="10">
        <f t="shared" si="269"/>
        <v>0</v>
      </c>
    </row>
    <row r="3350" spans="1:27" x14ac:dyDescent="0.55000000000000004">
      <c r="A3350" s="3" t="s">
        <v>27</v>
      </c>
      <c r="B3350" s="3" t="s">
        <v>28</v>
      </c>
      <c r="C3350" s="3" t="s">
        <v>5359</v>
      </c>
      <c r="D3350" s="3" t="s">
        <v>3997</v>
      </c>
      <c r="E3350" s="4" t="s">
        <v>31</v>
      </c>
      <c r="F3350" s="3" t="s">
        <v>32</v>
      </c>
      <c r="G3350" s="3" t="s">
        <v>2921</v>
      </c>
      <c r="H3350" s="3" t="s">
        <v>34</v>
      </c>
      <c r="I3350" s="3" t="s">
        <v>35</v>
      </c>
      <c r="J3350" s="3" t="s">
        <v>36</v>
      </c>
      <c r="K3350" s="3" t="s">
        <v>42</v>
      </c>
      <c r="L3350" s="5">
        <v>6.25</v>
      </c>
      <c r="M3350" s="4">
        <v>1</v>
      </c>
      <c r="N3350" s="5">
        <v>1.95</v>
      </c>
      <c r="O3350" s="5">
        <v>1.95</v>
      </c>
      <c r="P3350" s="4">
        <v>6</v>
      </c>
      <c r="Q3350" s="6">
        <v>16.6666666666667</v>
      </c>
      <c r="R3350" s="7">
        <v>1</v>
      </c>
      <c r="S3350" s="6">
        <v>0</v>
      </c>
      <c r="T3350" s="5">
        <v>0</v>
      </c>
      <c r="U3350" s="5">
        <v>0</v>
      </c>
      <c r="V3350" s="5">
        <f t="shared" si="270"/>
        <v>1.95</v>
      </c>
      <c r="W3350" s="5">
        <f t="shared" si="266"/>
        <v>-1.95</v>
      </c>
      <c r="X3350" s="8">
        <f t="shared" si="267"/>
        <v>-1</v>
      </c>
      <c r="Y3350" s="4">
        <v>0</v>
      </c>
      <c r="Z3350" s="9" t="str">
        <f t="shared" si="268"/>
        <v>NA</v>
      </c>
      <c r="AA3350" s="10">
        <f t="shared" si="269"/>
        <v>0</v>
      </c>
    </row>
    <row r="3351" spans="1:27" x14ac:dyDescent="0.55000000000000004">
      <c r="A3351" s="3" t="s">
        <v>27</v>
      </c>
      <c r="B3351" s="3" t="s">
        <v>28</v>
      </c>
      <c r="C3351" s="3" t="s">
        <v>5360</v>
      </c>
      <c r="D3351" s="3" t="s">
        <v>3202</v>
      </c>
      <c r="E3351" s="4" t="s">
        <v>31</v>
      </c>
      <c r="F3351" s="3" t="s">
        <v>32</v>
      </c>
      <c r="G3351" s="3" t="s">
        <v>2744</v>
      </c>
      <c r="H3351" s="3" t="s">
        <v>34</v>
      </c>
      <c r="I3351" s="3" t="s">
        <v>35</v>
      </c>
      <c r="J3351" s="3" t="s">
        <v>36</v>
      </c>
      <c r="K3351" s="3" t="s">
        <v>37</v>
      </c>
      <c r="L3351" s="5">
        <v>6.25</v>
      </c>
      <c r="M3351" s="4">
        <v>2</v>
      </c>
      <c r="N3351" s="5">
        <v>1.9875</v>
      </c>
      <c r="O3351" s="5">
        <v>0.99375000000000002</v>
      </c>
      <c r="P3351" s="4">
        <v>21</v>
      </c>
      <c r="Q3351" s="6">
        <v>9.5238095238095202</v>
      </c>
      <c r="R3351" s="7">
        <v>1.0952380952381</v>
      </c>
      <c r="S3351" s="6">
        <v>0</v>
      </c>
      <c r="T3351" s="5">
        <v>0</v>
      </c>
      <c r="U3351" s="5">
        <v>0</v>
      </c>
      <c r="V3351" s="5">
        <f t="shared" si="270"/>
        <v>1.9875</v>
      </c>
      <c r="W3351" s="5">
        <f t="shared" si="266"/>
        <v>-1.9875</v>
      </c>
      <c r="X3351" s="8">
        <f t="shared" si="267"/>
        <v>-1</v>
      </c>
      <c r="Y3351" s="4">
        <v>0</v>
      </c>
      <c r="Z3351" s="9" t="str">
        <f t="shared" si="268"/>
        <v>NA</v>
      </c>
      <c r="AA3351" s="10">
        <f t="shared" si="269"/>
        <v>0</v>
      </c>
    </row>
    <row r="3352" spans="1:27" x14ac:dyDescent="0.55000000000000004">
      <c r="A3352" s="3" t="s">
        <v>27</v>
      </c>
      <c r="B3352" s="3" t="s">
        <v>28</v>
      </c>
      <c r="C3352" s="3" t="s">
        <v>5361</v>
      </c>
      <c r="D3352" s="3" t="s">
        <v>3217</v>
      </c>
      <c r="E3352" s="4" t="s">
        <v>31</v>
      </c>
      <c r="F3352" s="3" t="s">
        <v>5157</v>
      </c>
      <c r="G3352" s="3" t="s">
        <v>5362</v>
      </c>
      <c r="H3352" s="3" t="s">
        <v>34</v>
      </c>
      <c r="I3352" s="3" t="s">
        <v>35</v>
      </c>
      <c r="J3352" s="3" t="s">
        <v>36</v>
      </c>
      <c r="K3352" s="3" t="s">
        <v>42</v>
      </c>
      <c r="L3352" s="5">
        <v>6.25</v>
      </c>
      <c r="M3352" s="4">
        <v>1</v>
      </c>
      <c r="N3352" s="5">
        <v>2</v>
      </c>
      <c r="O3352" s="5">
        <v>2</v>
      </c>
      <c r="P3352" s="4">
        <v>2</v>
      </c>
      <c r="Q3352" s="6">
        <v>50</v>
      </c>
      <c r="R3352" s="7">
        <v>1</v>
      </c>
      <c r="S3352" s="6">
        <v>0</v>
      </c>
      <c r="T3352" s="5">
        <v>0</v>
      </c>
      <c r="U3352" s="5">
        <v>0</v>
      </c>
      <c r="V3352" s="5">
        <f t="shared" si="270"/>
        <v>2</v>
      </c>
      <c r="W3352" s="5">
        <f t="shared" si="266"/>
        <v>-2</v>
      </c>
      <c r="X3352" s="8">
        <f t="shared" si="267"/>
        <v>-1</v>
      </c>
      <c r="Y3352" s="4">
        <v>0</v>
      </c>
      <c r="Z3352" s="9" t="str">
        <f t="shared" si="268"/>
        <v>NA</v>
      </c>
      <c r="AA3352" s="10">
        <f t="shared" si="269"/>
        <v>0</v>
      </c>
    </row>
    <row r="3353" spans="1:27" x14ac:dyDescent="0.55000000000000004">
      <c r="A3353" s="3" t="s">
        <v>27</v>
      </c>
      <c r="B3353" s="3" t="s">
        <v>28</v>
      </c>
      <c r="C3353" s="3" t="s">
        <v>5363</v>
      </c>
      <c r="D3353" s="3" t="s">
        <v>3190</v>
      </c>
      <c r="E3353" s="4" t="s">
        <v>31</v>
      </c>
      <c r="F3353" s="3" t="s">
        <v>75</v>
      </c>
      <c r="G3353" s="3" t="s">
        <v>3348</v>
      </c>
      <c r="H3353" s="3" t="s">
        <v>34</v>
      </c>
      <c r="I3353" s="3" t="s">
        <v>35</v>
      </c>
      <c r="J3353" s="3" t="s">
        <v>36</v>
      </c>
      <c r="K3353" s="3" t="s">
        <v>37</v>
      </c>
      <c r="L3353" s="5">
        <v>6.25</v>
      </c>
      <c r="M3353" s="4">
        <v>2</v>
      </c>
      <c r="N3353" s="5">
        <v>2</v>
      </c>
      <c r="O3353" s="5">
        <v>1</v>
      </c>
      <c r="P3353" s="4">
        <v>51</v>
      </c>
      <c r="Q3353" s="6">
        <v>3.9215686274509798</v>
      </c>
      <c r="R3353" s="7">
        <v>1.0780392156862699</v>
      </c>
      <c r="S3353" s="6">
        <v>0</v>
      </c>
      <c r="T3353" s="5">
        <v>0</v>
      </c>
      <c r="U3353" s="5">
        <v>0</v>
      </c>
      <c r="V3353" s="5">
        <f t="shared" si="270"/>
        <v>2</v>
      </c>
      <c r="W3353" s="5">
        <f t="shared" si="266"/>
        <v>-2</v>
      </c>
      <c r="X3353" s="8">
        <f t="shared" si="267"/>
        <v>-1</v>
      </c>
      <c r="Y3353" s="4">
        <v>0</v>
      </c>
      <c r="Z3353" s="9" t="str">
        <f t="shared" si="268"/>
        <v>NA</v>
      </c>
      <c r="AA3353" s="10">
        <f t="shared" si="269"/>
        <v>0</v>
      </c>
    </row>
    <row r="3354" spans="1:27" x14ac:dyDescent="0.55000000000000004">
      <c r="A3354" s="3" t="s">
        <v>27</v>
      </c>
      <c r="B3354" s="3" t="s">
        <v>28</v>
      </c>
      <c r="C3354" s="3" t="s">
        <v>5364</v>
      </c>
      <c r="D3354" s="3" t="s">
        <v>5314</v>
      </c>
      <c r="E3354" s="4" t="s">
        <v>31</v>
      </c>
      <c r="F3354" s="3" t="s">
        <v>133</v>
      </c>
      <c r="G3354" s="3" t="s">
        <v>3300</v>
      </c>
      <c r="H3354" s="3" t="s">
        <v>34</v>
      </c>
      <c r="I3354" s="3" t="s">
        <v>35</v>
      </c>
      <c r="J3354" s="3" t="s">
        <v>36</v>
      </c>
      <c r="K3354" s="3" t="s">
        <v>42</v>
      </c>
      <c r="L3354" s="5">
        <v>6.25</v>
      </c>
      <c r="M3354" s="4">
        <v>1</v>
      </c>
      <c r="N3354" s="5">
        <v>2.0375000000000001</v>
      </c>
      <c r="O3354" s="5">
        <v>2.0375000000000001</v>
      </c>
      <c r="P3354" s="4">
        <v>1</v>
      </c>
      <c r="Q3354" s="6">
        <v>100</v>
      </c>
      <c r="R3354" s="7">
        <v>1</v>
      </c>
      <c r="S3354" s="6">
        <v>0</v>
      </c>
      <c r="T3354" s="5">
        <v>0</v>
      </c>
      <c r="U3354" s="5">
        <v>0</v>
      </c>
      <c r="V3354" s="5">
        <f t="shared" si="270"/>
        <v>2.0375000000000001</v>
      </c>
      <c r="W3354" s="5">
        <f t="shared" si="266"/>
        <v>-2.0375000000000001</v>
      </c>
      <c r="X3354" s="8">
        <f t="shared" si="267"/>
        <v>-1</v>
      </c>
      <c r="Y3354" s="4">
        <v>0</v>
      </c>
      <c r="Z3354" s="9" t="str">
        <f t="shared" si="268"/>
        <v>NA</v>
      </c>
      <c r="AA3354" s="10">
        <f t="shared" si="269"/>
        <v>0</v>
      </c>
    </row>
    <row r="3355" spans="1:27" x14ac:dyDescent="0.55000000000000004">
      <c r="A3355" s="3" t="s">
        <v>27</v>
      </c>
      <c r="B3355" s="3" t="s">
        <v>28</v>
      </c>
      <c r="C3355" s="3" t="s">
        <v>5365</v>
      </c>
      <c r="D3355" s="3" t="s">
        <v>5123</v>
      </c>
      <c r="E3355" s="4" t="s">
        <v>31</v>
      </c>
      <c r="F3355" s="3" t="s">
        <v>40</v>
      </c>
      <c r="G3355" s="3" t="s">
        <v>5097</v>
      </c>
      <c r="H3355" s="3" t="s">
        <v>34</v>
      </c>
      <c r="I3355" s="3" t="s">
        <v>35</v>
      </c>
      <c r="J3355" s="3" t="s">
        <v>36</v>
      </c>
      <c r="K3355" s="3" t="s">
        <v>42</v>
      </c>
      <c r="L3355" s="5">
        <v>6.25</v>
      </c>
      <c r="M3355" s="4">
        <v>2</v>
      </c>
      <c r="N3355" s="5">
        <v>2.0625</v>
      </c>
      <c r="O3355" s="5">
        <v>1.03125</v>
      </c>
      <c r="P3355" s="4">
        <v>46</v>
      </c>
      <c r="Q3355" s="6">
        <v>4.3478260869565197</v>
      </c>
      <c r="R3355" s="7">
        <v>1</v>
      </c>
      <c r="S3355" s="6">
        <v>0</v>
      </c>
      <c r="T3355" s="5">
        <v>0</v>
      </c>
      <c r="U3355" s="5">
        <v>0</v>
      </c>
      <c r="V3355" s="5">
        <f t="shared" si="270"/>
        <v>2.0625</v>
      </c>
      <c r="W3355" s="5">
        <f t="shared" si="266"/>
        <v>-2.0625</v>
      </c>
      <c r="X3355" s="8">
        <f t="shared" si="267"/>
        <v>-1</v>
      </c>
      <c r="Y3355" s="4">
        <v>0</v>
      </c>
      <c r="Z3355" s="9" t="str">
        <f t="shared" si="268"/>
        <v>NA</v>
      </c>
      <c r="AA3355" s="10">
        <f t="shared" si="269"/>
        <v>0</v>
      </c>
    </row>
    <row r="3356" spans="1:27" x14ac:dyDescent="0.55000000000000004">
      <c r="A3356" s="3" t="s">
        <v>27</v>
      </c>
      <c r="B3356" s="3" t="s">
        <v>28</v>
      </c>
      <c r="C3356" s="3" t="s">
        <v>5366</v>
      </c>
      <c r="D3356" s="3" t="s">
        <v>5137</v>
      </c>
      <c r="E3356" s="4" t="s">
        <v>31</v>
      </c>
      <c r="F3356" s="3" t="s">
        <v>104</v>
      </c>
      <c r="G3356" s="3" t="s">
        <v>616</v>
      </c>
      <c r="H3356" s="3" t="s">
        <v>34</v>
      </c>
      <c r="I3356" s="3" t="s">
        <v>35</v>
      </c>
      <c r="J3356" s="3" t="s">
        <v>36</v>
      </c>
      <c r="K3356" s="3" t="s">
        <v>42</v>
      </c>
      <c r="L3356" s="5">
        <v>6.25</v>
      </c>
      <c r="M3356" s="4">
        <v>2</v>
      </c>
      <c r="N3356" s="5">
        <v>2.0625</v>
      </c>
      <c r="O3356" s="5">
        <v>1.03125</v>
      </c>
      <c r="P3356" s="4">
        <v>3</v>
      </c>
      <c r="Q3356" s="6">
        <v>66.6666666666667</v>
      </c>
      <c r="R3356" s="7">
        <v>1</v>
      </c>
      <c r="S3356" s="6">
        <v>0</v>
      </c>
      <c r="T3356" s="5">
        <v>0</v>
      </c>
      <c r="U3356" s="5">
        <v>0</v>
      </c>
      <c r="V3356" s="5">
        <f t="shared" si="270"/>
        <v>2.0625</v>
      </c>
      <c r="W3356" s="5">
        <f t="shared" si="266"/>
        <v>-2.0625</v>
      </c>
      <c r="X3356" s="8">
        <f t="shared" si="267"/>
        <v>-1</v>
      </c>
      <c r="Y3356" s="4">
        <v>0</v>
      </c>
      <c r="Z3356" s="9" t="str">
        <f t="shared" si="268"/>
        <v>NA</v>
      </c>
      <c r="AA3356" s="10">
        <f t="shared" si="269"/>
        <v>0</v>
      </c>
    </row>
    <row r="3357" spans="1:27" x14ac:dyDescent="0.55000000000000004">
      <c r="A3357" s="3" t="s">
        <v>27</v>
      </c>
      <c r="B3357" s="3" t="s">
        <v>28</v>
      </c>
      <c r="C3357" s="3" t="s">
        <v>5367</v>
      </c>
      <c r="D3357" s="3" t="s">
        <v>1460</v>
      </c>
      <c r="E3357" s="4" t="s">
        <v>31</v>
      </c>
      <c r="F3357" s="3" t="s">
        <v>262</v>
      </c>
      <c r="G3357" s="3" t="s">
        <v>2706</v>
      </c>
      <c r="H3357" s="3" t="s">
        <v>34</v>
      </c>
      <c r="I3357" s="3" t="s">
        <v>35</v>
      </c>
      <c r="J3357" s="3" t="s">
        <v>36</v>
      </c>
      <c r="K3357" s="3" t="s">
        <v>42</v>
      </c>
      <c r="L3357" s="5">
        <v>6.25</v>
      </c>
      <c r="M3357" s="4">
        <v>2</v>
      </c>
      <c r="N3357" s="5">
        <v>2.1</v>
      </c>
      <c r="O3357" s="5">
        <v>1.05</v>
      </c>
      <c r="P3357" s="4">
        <v>285</v>
      </c>
      <c r="Q3357" s="6">
        <v>0.70175438596491191</v>
      </c>
      <c r="R3357" s="7">
        <v>5.3852280701754403</v>
      </c>
      <c r="S3357" s="6">
        <v>0</v>
      </c>
      <c r="T3357" s="5">
        <v>0</v>
      </c>
      <c r="U3357" s="5">
        <v>0</v>
      </c>
      <c r="V3357" s="5">
        <f t="shared" si="270"/>
        <v>2.1</v>
      </c>
      <c r="W3357" s="5">
        <f t="shared" si="266"/>
        <v>-2.1</v>
      </c>
      <c r="X3357" s="8">
        <f t="shared" si="267"/>
        <v>-1</v>
      </c>
      <c r="Y3357" s="4">
        <v>0</v>
      </c>
      <c r="Z3357" s="9" t="str">
        <f t="shared" si="268"/>
        <v>NA</v>
      </c>
      <c r="AA3357" s="10">
        <f t="shared" si="269"/>
        <v>0</v>
      </c>
    </row>
    <row r="3358" spans="1:27" x14ac:dyDescent="0.55000000000000004">
      <c r="A3358" s="3" t="s">
        <v>27</v>
      </c>
      <c r="B3358" s="3" t="s">
        <v>28</v>
      </c>
      <c r="C3358" s="3" t="s">
        <v>5368</v>
      </c>
      <c r="D3358" s="3" t="s">
        <v>2899</v>
      </c>
      <c r="E3358" s="4" t="s">
        <v>66</v>
      </c>
      <c r="F3358" s="3" t="s">
        <v>32</v>
      </c>
      <c r="G3358" s="3" t="s">
        <v>5188</v>
      </c>
      <c r="H3358" s="3" t="s">
        <v>34</v>
      </c>
      <c r="I3358" s="3" t="s">
        <v>35</v>
      </c>
      <c r="J3358" s="3" t="s">
        <v>36</v>
      </c>
      <c r="K3358" s="3" t="s">
        <v>42</v>
      </c>
      <c r="L3358" s="5">
        <v>6.25</v>
      </c>
      <c r="M3358" s="4">
        <v>1</v>
      </c>
      <c r="N3358" s="5">
        <v>2.1124999999999998</v>
      </c>
      <c r="O3358" s="5">
        <v>2.1124999999999998</v>
      </c>
      <c r="P3358" s="4">
        <v>4</v>
      </c>
      <c r="Q3358" s="6">
        <v>25</v>
      </c>
      <c r="R3358" s="7">
        <v>1</v>
      </c>
      <c r="S3358" s="6">
        <v>0</v>
      </c>
      <c r="T3358" s="5">
        <v>0</v>
      </c>
      <c r="U3358" s="5">
        <v>0</v>
      </c>
      <c r="V3358" s="5">
        <f t="shared" si="270"/>
        <v>2.1124999999999998</v>
      </c>
      <c r="W3358" s="5">
        <f t="shared" si="266"/>
        <v>-2.1124999999999998</v>
      </c>
      <c r="X3358" s="8">
        <f t="shared" si="267"/>
        <v>-1</v>
      </c>
      <c r="Y3358" s="4">
        <v>0</v>
      </c>
      <c r="Z3358" s="9" t="str">
        <f t="shared" si="268"/>
        <v>NA</v>
      </c>
      <c r="AA3358" s="10">
        <f t="shared" si="269"/>
        <v>0</v>
      </c>
    </row>
    <row r="3359" spans="1:27" x14ac:dyDescent="0.55000000000000004">
      <c r="A3359" s="3" t="s">
        <v>27</v>
      </c>
      <c r="B3359" s="3" t="s">
        <v>28</v>
      </c>
      <c r="C3359" s="3" t="s">
        <v>5369</v>
      </c>
      <c r="D3359" s="3" t="s">
        <v>1832</v>
      </c>
      <c r="E3359" s="4" t="s">
        <v>31</v>
      </c>
      <c r="F3359" s="3" t="s">
        <v>125</v>
      </c>
      <c r="G3359" s="3" t="s">
        <v>126</v>
      </c>
      <c r="H3359" s="3" t="s">
        <v>34</v>
      </c>
      <c r="I3359" s="3" t="s">
        <v>35</v>
      </c>
      <c r="J3359" s="3" t="s">
        <v>36</v>
      </c>
      <c r="K3359" s="3" t="s">
        <v>42</v>
      </c>
      <c r="L3359" s="5">
        <v>6.25</v>
      </c>
      <c r="M3359" s="4">
        <v>1</v>
      </c>
      <c r="N3359" s="5">
        <v>2.125</v>
      </c>
      <c r="O3359" s="5">
        <v>2.125</v>
      </c>
      <c r="P3359" s="4">
        <v>5</v>
      </c>
      <c r="Q3359" s="6">
        <v>20</v>
      </c>
      <c r="R3359" s="7">
        <v>1</v>
      </c>
      <c r="S3359" s="6">
        <v>0</v>
      </c>
      <c r="T3359" s="5">
        <v>0</v>
      </c>
      <c r="U3359" s="5">
        <v>0</v>
      </c>
      <c r="V3359" s="5">
        <f t="shared" si="270"/>
        <v>2.125</v>
      </c>
      <c r="W3359" s="5">
        <f t="shared" si="266"/>
        <v>-2.125</v>
      </c>
      <c r="X3359" s="8">
        <f t="shared" si="267"/>
        <v>-1</v>
      </c>
      <c r="Y3359" s="4">
        <v>0</v>
      </c>
      <c r="Z3359" s="9" t="str">
        <f t="shared" si="268"/>
        <v>NA</v>
      </c>
      <c r="AA3359" s="10">
        <f t="shared" si="269"/>
        <v>0</v>
      </c>
    </row>
    <row r="3360" spans="1:27" x14ac:dyDescent="0.55000000000000004">
      <c r="A3360" s="3" t="s">
        <v>27</v>
      </c>
      <c r="B3360" s="3" t="s">
        <v>28</v>
      </c>
      <c r="C3360" s="3" t="s">
        <v>5370</v>
      </c>
      <c r="D3360" s="3" t="s">
        <v>4609</v>
      </c>
      <c r="E3360" s="4" t="s">
        <v>66</v>
      </c>
      <c r="F3360" s="3" t="s">
        <v>32</v>
      </c>
      <c r="G3360" s="3" t="s">
        <v>5188</v>
      </c>
      <c r="H3360" s="3" t="s">
        <v>34</v>
      </c>
      <c r="I3360" s="3" t="s">
        <v>35</v>
      </c>
      <c r="J3360" s="3" t="s">
        <v>36</v>
      </c>
      <c r="K3360" s="3" t="s">
        <v>42</v>
      </c>
      <c r="L3360" s="5">
        <v>6.25</v>
      </c>
      <c r="M3360" s="4">
        <v>1</v>
      </c>
      <c r="N3360" s="5">
        <v>2.125</v>
      </c>
      <c r="O3360" s="5">
        <v>2.125</v>
      </c>
      <c r="P3360" s="4">
        <v>3</v>
      </c>
      <c r="Q3360" s="6">
        <v>33.3333333333333</v>
      </c>
      <c r="R3360" s="7">
        <v>1</v>
      </c>
      <c r="S3360" s="6">
        <v>0</v>
      </c>
      <c r="T3360" s="5">
        <v>0</v>
      </c>
      <c r="U3360" s="5">
        <v>0</v>
      </c>
      <c r="V3360" s="5">
        <f t="shared" si="270"/>
        <v>2.125</v>
      </c>
      <c r="W3360" s="5">
        <f t="shared" si="266"/>
        <v>-2.125</v>
      </c>
      <c r="X3360" s="8">
        <f t="shared" si="267"/>
        <v>-1</v>
      </c>
      <c r="Y3360" s="4">
        <v>0</v>
      </c>
      <c r="Z3360" s="9" t="str">
        <f t="shared" si="268"/>
        <v>NA</v>
      </c>
      <c r="AA3360" s="10">
        <f t="shared" si="269"/>
        <v>0</v>
      </c>
    </row>
    <row r="3361" spans="1:27" x14ac:dyDescent="0.55000000000000004">
      <c r="A3361" s="3" t="s">
        <v>27</v>
      </c>
      <c r="B3361" s="3" t="s">
        <v>28</v>
      </c>
      <c r="C3361" s="3" t="s">
        <v>5371</v>
      </c>
      <c r="D3361" s="3" t="s">
        <v>846</v>
      </c>
      <c r="E3361" s="4" t="s">
        <v>66</v>
      </c>
      <c r="F3361" s="3" t="s">
        <v>325</v>
      </c>
      <c r="G3361" s="3" t="s">
        <v>165</v>
      </c>
      <c r="H3361" s="3" t="s">
        <v>34</v>
      </c>
      <c r="I3361" s="3" t="s">
        <v>35</v>
      </c>
      <c r="J3361" s="3" t="s">
        <v>36</v>
      </c>
      <c r="K3361" s="3" t="s">
        <v>37</v>
      </c>
      <c r="L3361" s="5">
        <v>6.25</v>
      </c>
      <c r="M3361" s="4">
        <v>4</v>
      </c>
      <c r="N3361" s="5">
        <v>2.125</v>
      </c>
      <c r="O3361" s="5">
        <v>0.53125</v>
      </c>
      <c r="P3361" s="4">
        <v>286</v>
      </c>
      <c r="Q3361" s="6">
        <v>1.3986013986014001</v>
      </c>
      <c r="R3361" s="7">
        <v>1.15195804195804</v>
      </c>
      <c r="S3361" s="6">
        <v>0</v>
      </c>
      <c r="T3361" s="5">
        <v>0</v>
      </c>
      <c r="U3361" s="5">
        <v>0</v>
      </c>
      <c r="V3361" s="5">
        <f t="shared" si="270"/>
        <v>2.125</v>
      </c>
      <c r="W3361" s="5">
        <f t="shared" si="266"/>
        <v>-2.125</v>
      </c>
      <c r="X3361" s="8">
        <f t="shared" si="267"/>
        <v>-1</v>
      </c>
      <c r="Y3361" s="4">
        <v>0</v>
      </c>
      <c r="Z3361" s="9" t="str">
        <f t="shared" si="268"/>
        <v>NA</v>
      </c>
      <c r="AA3361" s="10">
        <f t="shared" si="269"/>
        <v>0</v>
      </c>
    </row>
    <row r="3362" spans="1:27" x14ac:dyDescent="0.55000000000000004">
      <c r="A3362" s="3" t="s">
        <v>27</v>
      </c>
      <c r="B3362" s="3" t="s">
        <v>28</v>
      </c>
      <c r="C3362" s="3" t="s">
        <v>5372</v>
      </c>
      <c r="D3362" s="3" t="s">
        <v>613</v>
      </c>
      <c r="E3362" s="4" t="s">
        <v>66</v>
      </c>
      <c r="F3362" s="3" t="s">
        <v>325</v>
      </c>
      <c r="G3362" s="3" t="s">
        <v>165</v>
      </c>
      <c r="H3362" s="3" t="s">
        <v>34</v>
      </c>
      <c r="I3362" s="3" t="s">
        <v>35</v>
      </c>
      <c r="J3362" s="3" t="s">
        <v>36</v>
      </c>
      <c r="K3362" s="3" t="s">
        <v>37</v>
      </c>
      <c r="L3362" s="5">
        <v>6.25</v>
      </c>
      <c r="M3362" s="4">
        <v>2</v>
      </c>
      <c r="N3362" s="5">
        <v>2.125</v>
      </c>
      <c r="O3362" s="5">
        <v>1.0625</v>
      </c>
      <c r="P3362" s="4">
        <v>47</v>
      </c>
      <c r="Q3362" s="6">
        <v>4.2553191489361701</v>
      </c>
      <c r="R3362" s="7">
        <v>1</v>
      </c>
      <c r="S3362" s="6">
        <v>0</v>
      </c>
      <c r="T3362" s="5">
        <v>0</v>
      </c>
      <c r="U3362" s="5">
        <v>0</v>
      </c>
      <c r="V3362" s="5">
        <f t="shared" si="270"/>
        <v>2.125</v>
      </c>
      <c r="W3362" s="5">
        <f t="shared" si="266"/>
        <v>-2.125</v>
      </c>
      <c r="X3362" s="8">
        <f t="shared" si="267"/>
        <v>-1</v>
      </c>
      <c r="Y3362" s="4">
        <v>0</v>
      </c>
      <c r="Z3362" s="9" t="str">
        <f t="shared" si="268"/>
        <v>NA</v>
      </c>
      <c r="AA3362" s="10">
        <f t="shared" si="269"/>
        <v>0</v>
      </c>
    </row>
    <row r="3363" spans="1:27" x14ac:dyDescent="0.55000000000000004">
      <c r="A3363" s="3" t="s">
        <v>27</v>
      </c>
      <c r="B3363" s="3" t="s">
        <v>28</v>
      </c>
      <c r="C3363" s="3" t="s">
        <v>5373</v>
      </c>
      <c r="D3363" s="3" t="s">
        <v>2397</v>
      </c>
      <c r="E3363" s="4" t="s">
        <v>66</v>
      </c>
      <c r="F3363" s="3" t="s">
        <v>32</v>
      </c>
      <c r="G3363" s="3" t="s">
        <v>5374</v>
      </c>
      <c r="H3363" s="3" t="s">
        <v>34</v>
      </c>
      <c r="I3363" s="3" t="s">
        <v>35</v>
      </c>
      <c r="J3363" s="3" t="s">
        <v>36</v>
      </c>
      <c r="K3363" s="3" t="s">
        <v>42</v>
      </c>
      <c r="L3363" s="5">
        <v>6.25</v>
      </c>
      <c r="M3363" s="4">
        <v>1</v>
      </c>
      <c r="N3363" s="5">
        <v>2.1375000000000002</v>
      </c>
      <c r="O3363" s="5">
        <v>2.1375000000000002</v>
      </c>
      <c r="P3363" s="4">
        <v>487</v>
      </c>
      <c r="Q3363" s="6">
        <v>0.205338809034908</v>
      </c>
      <c r="R3363" s="7">
        <v>1</v>
      </c>
      <c r="S3363" s="6">
        <v>0</v>
      </c>
      <c r="T3363" s="5">
        <v>0</v>
      </c>
      <c r="U3363" s="5">
        <v>0</v>
      </c>
      <c r="V3363" s="5">
        <f t="shared" si="270"/>
        <v>2.1375000000000002</v>
      </c>
      <c r="W3363" s="5">
        <f t="shared" si="266"/>
        <v>-2.1375000000000002</v>
      </c>
      <c r="X3363" s="8">
        <f t="shared" si="267"/>
        <v>-1</v>
      </c>
      <c r="Y3363" s="4">
        <v>0</v>
      </c>
      <c r="Z3363" s="9" t="str">
        <f t="shared" si="268"/>
        <v>NA</v>
      </c>
      <c r="AA3363" s="10">
        <f t="shared" si="269"/>
        <v>0</v>
      </c>
    </row>
    <row r="3364" spans="1:27" x14ac:dyDescent="0.55000000000000004">
      <c r="A3364" s="3" t="s">
        <v>27</v>
      </c>
      <c r="B3364" s="3" t="s">
        <v>28</v>
      </c>
      <c r="C3364" s="3" t="s">
        <v>5375</v>
      </c>
      <c r="D3364" s="3" t="s">
        <v>2998</v>
      </c>
      <c r="E3364" s="4" t="s">
        <v>31</v>
      </c>
      <c r="F3364" s="3" t="s">
        <v>221</v>
      </c>
      <c r="G3364" s="3" t="s">
        <v>5258</v>
      </c>
      <c r="H3364" s="3" t="s">
        <v>34</v>
      </c>
      <c r="I3364" s="3" t="s">
        <v>35</v>
      </c>
      <c r="J3364" s="3" t="s">
        <v>36</v>
      </c>
      <c r="K3364" s="3" t="s">
        <v>37</v>
      </c>
      <c r="L3364" s="5">
        <v>6.25</v>
      </c>
      <c r="M3364" s="4">
        <v>1</v>
      </c>
      <c r="N3364" s="5">
        <v>2.15</v>
      </c>
      <c r="O3364" s="5">
        <v>2.15</v>
      </c>
      <c r="P3364" s="4">
        <v>29</v>
      </c>
      <c r="Q3364" s="6">
        <v>3.4482758620689702</v>
      </c>
      <c r="R3364" s="7">
        <v>2.2027586206896599</v>
      </c>
      <c r="S3364" s="6">
        <v>0</v>
      </c>
      <c r="T3364" s="5">
        <v>0</v>
      </c>
      <c r="U3364" s="5">
        <v>0</v>
      </c>
      <c r="V3364" s="5">
        <f t="shared" si="270"/>
        <v>2.15</v>
      </c>
      <c r="W3364" s="5">
        <f t="shared" si="266"/>
        <v>-2.15</v>
      </c>
      <c r="X3364" s="8">
        <f t="shared" si="267"/>
        <v>-1</v>
      </c>
      <c r="Y3364" s="4">
        <v>0</v>
      </c>
      <c r="Z3364" s="9" t="str">
        <f t="shared" si="268"/>
        <v>NA</v>
      </c>
      <c r="AA3364" s="10">
        <f t="shared" si="269"/>
        <v>0</v>
      </c>
    </row>
    <row r="3365" spans="1:27" x14ac:dyDescent="0.55000000000000004">
      <c r="A3365" s="3" t="s">
        <v>27</v>
      </c>
      <c r="B3365" s="3" t="s">
        <v>28</v>
      </c>
      <c r="C3365" s="3" t="s">
        <v>5376</v>
      </c>
      <c r="D3365" s="3" t="s">
        <v>1127</v>
      </c>
      <c r="E3365" s="4" t="s">
        <v>66</v>
      </c>
      <c r="F3365" s="3" t="s">
        <v>144</v>
      </c>
      <c r="G3365" s="3" t="s">
        <v>49</v>
      </c>
      <c r="H3365" s="3" t="s">
        <v>34</v>
      </c>
      <c r="I3365" s="3" t="s">
        <v>35</v>
      </c>
      <c r="J3365" s="3" t="s">
        <v>36</v>
      </c>
      <c r="K3365" s="3" t="s">
        <v>37</v>
      </c>
      <c r="L3365" s="5">
        <v>6.25</v>
      </c>
      <c r="M3365" s="4">
        <v>4</v>
      </c>
      <c r="N3365" s="5">
        <v>2.15</v>
      </c>
      <c r="O3365" s="5">
        <v>0.53749999999999998</v>
      </c>
      <c r="P3365" s="4">
        <v>22</v>
      </c>
      <c r="Q3365" s="6">
        <v>18.181818181818201</v>
      </c>
      <c r="R3365" s="7">
        <v>1</v>
      </c>
      <c r="S3365" s="6">
        <v>0</v>
      </c>
      <c r="T3365" s="5">
        <v>0</v>
      </c>
      <c r="U3365" s="5">
        <v>0</v>
      </c>
      <c r="V3365" s="5">
        <f t="shared" si="270"/>
        <v>2.15</v>
      </c>
      <c r="W3365" s="5">
        <f t="shared" si="266"/>
        <v>-2.15</v>
      </c>
      <c r="X3365" s="8">
        <f t="shared" si="267"/>
        <v>-1</v>
      </c>
      <c r="Y3365" s="4">
        <v>0</v>
      </c>
      <c r="Z3365" s="9" t="str">
        <f t="shared" si="268"/>
        <v>NA</v>
      </c>
      <c r="AA3365" s="10">
        <f t="shared" si="269"/>
        <v>0</v>
      </c>
    </row>
    <row r="3366" spans="1:27" x14ac:dyDescent="0.55000000000000004">
      <c r="A3366" s="3" t="s">
        <v>27</v>
      </c>
      <c r="B3366" s="3" t="s">
        <v>28</v>
      </c>
      <c r="C3366" s="3" t="s">
        <v>5377</v>
      </c>
      <c r="D3366" s="3" t="s">
        <v>817</v>
      </c>
      <c r="E3366" s="4" t="s">
        <v>66</v>
      </c>
      <c r="F3366" s="3" t="s">
        <v>325</v>
      </c>
      <c r="G3366" s="3" t="s">
        <v>149</v>
      </c>
      <c r="H3366" s="3" t="s">
        <v>34</v>
      </c>
      <c r="I3366" s="3" t="s">
        <v>35</v>
      </c>
      <c r="J3366" s="3" t="s">
        <v>36</v>
      </c>
      <c r="K3366" s="3" t="s">
        <v>37</v>
      </c>
      <c r="L3366" s="5">
        <v>6.25</v>
      </c>
      <c r="M3366" s="4">
        <v>1</v>
      </c>
      <c r="N3366" s="5">
        <v>2.1749999999999998</v>
      </c>
      <c r="O3366" s="5">
        <v>2.1749999999999998</v>
      </c>
      <c r="P3366" s="4">
        <v>50</v>
      </c>
      <c r="Q3366" s="6">
        <v>2</v>
      </c>
      <c r="R3366" s="7">
        <v>1</v>
      </c>
      <c r="S3366" s="6">
        <v>0</v>
      </c>
      <c r="T3366" s="5">
        <v>0</v>
      </c>
      <c r="U3366" s="5">
        <v>0</v>
      </c>
      <c r="V3366" s="5">
        <f t="shared" si="270"/>
        <v>2.1749999999999998</v>
      </c>
      <c r="W3366" s="5">
        <f t="shared" si="266"/>
        <v>-2.1749999999999998</v>
      </c>
      <c r="X3366" s="8">
        <f t="shared" si="267"/>
        <v>-1</v>
      </c>
      <c r="Y3366" s="4">
        <v>0</v>
      </c>
      <c r="Z3366" s="9" t="str">
        <f t="shared" si="268"/>
        <v>NA</v>
      </c>
      <c r="AA3366" s="10">
        <f t="shared" si="269"/>
        <v>0</v>
      </c>
    </row>
    <row r="3367" spans="1:27" x14ac:dyDescent="0.55000000000000004">
      <c r="A3367" s="3" t="s">
        <v>27</v>
      </c>
      <c r="B3367" s="3" t="s">
        <v>28</v>
      </c>
      <c r="C3367" s="3" t="s">
        <v>5378</v>
      </c>
      <c r="D3367" s="3" t="s">
        <v>3812</v>
      </c>
      <c r="E3367" s="4" t="s">
        <v>31</v>
      </c>
      <c r="F3367" s="3" t="s">
        <v>133</v>
      </c>
      <c r="G3367" s="3" t="s">
        <v>3300</v>
      </c>
      <c r="H3367" s="3" t="s">
        <v>34</v>
      </c>
      <c r="I3367" s="3" t="s">
        <v>35</v>
      </c>
      <c r="J3367" s="3" t="s">
        <v>36</v>
      </c>
      <c r="K3367" s="3" t="s">
        <v>42</v>
      </c>
      <c r="L3367" s="5">
        <v>6.25</v>
      </c>
      <c r="M3367" s="4">
        <v>1</v>
      </c>
      <c r="N3367" s="5">
        <v>2.1875</v>
      </c>
      <c r="O3367" s="5">
        <v>2.1875</v>
      </c>
      <c r="P3367" s="4">
        <v>9</v>
      </c>
      <c r="Q3367" s="6">
        <v>11.1111111111111</v>
      </c>
      <c r="R3367" s="7">
        <v>1</v>
      </c>
      <c r="S3367" s="6">
        <v>0</v>
      </c>
      <c r="T3367" s="5">
        <v>0</v>
      </c>
      <c r="U3367" s="5">
        <v>0</v>
      </c>
      <c r="V3367" s="5">
        <f t="shared" si="270"/>
        <v>2.1875</v>
      </c>
      <c r="W3367" s="5">
        <f t="shared" si="266"/>
        <v>-2.1875</v>
      </c>
      <c r="X3367" s="8">
        <f t="shared" si="267"/>
        <v>-1</v>
      </c>
      <c r="Y3367" s="4">
        <v>0</v>
      </c>
      <c r="Z3367" s="9" t="str">
        <f t="shared" si="268"/>
        <v>NA</v>
      </c>
      <c r="AA3367" s="10">
        <f t="shared" si="269"/>
        <v>0</v>
      </c>
    </row>
    <row r="3368" spans="1:27" x14ac:dyDescent="0.55000000000000004">
      <c r="A3368" s="3" t="s">
        <v>27</v>
      </c>
      <c r="B3368" s="3" t="s">
        <v>28</v>
      </c>
      <c r="C3368" s="3" t="s">
        <v>5379</v>
      </c>
      <c r="D3368" s="3" t="s">
        <v>3184</v>
      </c>
      <c r="E3368" s="4" t="s">
        <v>31</v>
      </c>
      <c r="F3368" s="3" t="s">
        <v>125</v>
      </c>
      <c r="G3368" s="3" t="s">
        <v>3994</v>
      </c>
      <c r="H3368" s="3" t="s">
        <v>34</v>
      </c>
      <c r="I3368" s="3" t="s">
        <v>35</v>
      </c>
      <c r="J3368" s="3" t="s">
        <v>36</v>
      </c>
      <c r="K3368" s="3" t="s">
        <v>42</v>
      </c>
      <c r="L3368" s="5">
        <v>6.25</v>
      </c>
      <c r="M3368" s="4">
        <v>1</v>
      </c>
      <c r="N3368" s="5">
        <v>2.1875</v>
      </c>
      <c r="O3368" s="5">
        <v>2.1875</v>
      </c>
      <c r="P3368" s="4">
        <v>14</v>
      </c>
      <c r="Q3368" s="6">
        <v>7.1428571428571397</v>
      </c>
      <c r="R3368" s="7">
        <v>4.71428571428571</v>
      </c>
      <c r="S3368" s="6">
        <v>0</v>
      </c>
      <c r="T3368" s="5">
        <v>0</v>
      </c>
      <c r="U3368" s="5">
        <v>0</v>
      </c>
      <c r="V3368" s="5">
        <f t="shared" si="270"/>
        <v>2.1875</v>
      </c>
      <c r="W3368" s="5">
        <f t="shared" si="266"/>
        <v>-2.1875</v>
      </c>
      <c r="X3368" s="8">
        <f t="shared" si="267"/>
        <v>-1</v>
      </c>
      <c r="Y3368" s="4">
        <v>0</v>
      </c>
      <c r="Z3368" s="9" t="str">
        <f t="shared" si="268"/>
        <v>NA</v>
      </c>
      <c r="AA3368" s="10">
        <f t="shared" si="269"/>
        <v>0</v>
      </c>
    </row>
    <row r="3369" spans="1:27" x14ac:dyDescent="0.55000000000000004">
      <c r="A3369" s="3" t="s">
        <v>27</v>
      </c>
      <c r="B3369" s="3" t="s">
        <v>28</v>
      </c>
      <c r="C3369" s="3" t="s">
        <v>5380</v>
      </c>
      <c r="D3369" s="3" t="s">
        <v>5150</v>
      </c>
      <c r="E3369" s="4" t="s">
        <v>31</v>
      </c>
      <c r="F3369" s="3" t="s">
        <v>104</v>
      </c>
      <c r="G3369" s="3" t="s">
        <v>616</v>
      </c>
      <c r="H3369" s="3" t="s">
        <v>34</v>
      </c>
      <c r="I3369" s="3" t="s">
        <v>35</v>
      </c>
      <c r="J3369" s="3" t="s">
        <v>36</v>
      </c>
      <c r="K3369" s="3" t="s">
        <v>42</v>
      </c>
      <c r="L3369" s="5">
        <v>6.25</v>
      </c>
      <c r="M3369" s="4">
        <v>2</v>
      </c>
      <c r="N3369" s="5">
        <v>2.1875</v>
      </c>
      <c r="O3369" s="5">
        <v>1.09375</v>
      </c>
      <c r="P3369" s="4">
        <v>16</v>
      </c>
      <c r="Q3369" s="6">
        <v>12.5</v>
      </c>
      <c r="R3369" s="7">
        <v>3</v>
      </c>
      <c r="S3369" s="6">
        <v>0</v>
      </c>
      <c r="T3369" s="5">
        <v>0</v>
      </c>
      <c r="U3369" s="5">
        <v>0</v>
      </c>
      <c r="V3369" s="5">
        <f t="shared" si="270"/>
        <v>2.1875</v>
      </c>
      <c r="W3369" s="5">
        <f t="shared" si="266"/>
        <v>-2.1875</v>
      </c>
      <c r="X3369" s="8">
        <f t="shared" si="267"/>
        <v>-1</v>
      </c>
      <c r="Y3369" s="4">
        <v>0</v>
      </c>
      <c r="Z3369" s="9" t="str">
        <f t="shared" si="268"/>
        <v>NA</v>
      </c>
      <c r="AA3369" s="10">
        <f t="shared" si="269"/>
        <v>0</v>
      </c>
    </row>
    <row r="3370" spans="1:27" x14ac:dyDescent="0.55000000000000004">
      <c r="A3370" s="3" t="s">
        <v>27</v>
      </c>
      <c r="B3370" s="3" t="s">
        <v>28</v>
      </c>
      <c r="C3370" s="3" t="s">
        <v>5381</v>
      </c>
      <c r="D3370" s="3" t="s">
        <v>284</v>
      </c>
      <c r="E3370" s="4" t="s">
        <v>31</v>
      </c>
      <c r="F3370" s="3" t="s">
        <v>125</v>
      </c>
      <c r="G3370" s="3" t="s">
        <v>126</v>
      </c>
      <c r="H3370" s="3" t="s">
        <v>34</v>
      </c>
      <c r="I3370" s="3" t="s">
        <v>35</v>
      </c>
      <c r="J3370" s="3" t="s">
        <v>36</v>
      </c>
      <c r="K3370" s="3" t="s">
        <v>42</v>
      </c>
      <c r="L3370" s="5">
        <v>6.25</v>
      </c>
      <c r="M3370" s="4">
        <v>1</v>
      </c>
      <c r="N3370" s="5">
        <v>2.2124999999999999</v>
      </c>
      <c r="O3370" s="5">
        <v>2.2124999999999999</v>
      </c>
      <c r="P3370" s="4">
        <v>210</v>
      </c>
      <c r="Q3370" s="6">
        <v>0.476190476190476</v>
      </c>
      <c r="R3370" s="7">
        <v>3.7296666666666698</v>
      </c>
      <c r="S3370" s="6">
        <v>0</v>
      </c>
      <c r="T3370" s="5">
        <v>0</v>
      </c>
      <c r="U3370" s="5">
        <v>0</v>
      </c>
      <c r="V3370" s="5">
        <f t="shared" si="270"/>
        <v>2.2124999999999999</v>
      </c>
      <c r="W3370" s="5">
        <f t="shared" si="266"/>
        <v>-2.2124999999999999</v>
      </c>
      <c r="X3370" s="8">
        <f t="shared" si="267"/>
        <v>-1</v>
      </c>
      <c r="Y3370" s="4">
        <v>0</v>
      </c>
      <c r="Z3370" s="9" t="str">
        <f t="shared" si="268"/>
        <v>NA</v>
      </c>
      <c r="AA3370" s="10">
        <f t="shared" si="269"/>
        <v>0</v>
      </c>
    </row>
    <row r="3371" spans="1:27" x14ac:dyDescent="0.55000000000000004">
      <c r="A3371" s="3" t="s">
        <v>27</v>
      </c>
      <c r="B3371" s="3" t="s">
        <v>28</v>
      </c>
      <c r="C3371" s="3" t="s">
        <v>5382</v>
      </c>
      <c r="D3371" s="3" t="s">
        <v>1460</v>
      </c>
      <c r="E3371" s="4" t="s">
        <v>31</v>
      </c>
      <c r="F3371" s="3" t="s">
        <v>137</v>
      </c>
      <c r="G3371" s="3" t="s">
        <v>5236</v>
      </c>
      <c r="H3371" s="3" t="s">
        <v>34</v>
      </c>
      <c r="I3371" s="3" t="s">
        <v>35</v>
      </c>
      <c r="J3371" s="3" t="s">
        <v>36</v>
      </c>
      <c r="K3371" s="3" t="s">
        <v>42</v>
      </c>
      <c r="L3371" s="5">
        <v>6.25</v>
      </c>
      <c r="M3371" s="4">
        <v>2</v>
      </c>
      <c r="N3371" s="5">
        <v>2.2250000000000001</v>
      </c>
      <c r="O3371" s="5">
        <v>1.1125</v>
      </c>
      <c r="P3371" s="4">
        <v>92</v>
      </c>
      <c r="Q3371" s="6">
        <v>2.1739130434782599</v>
      </c>
      <c r="R3371" s="7">
        <v>5.1573913043478301</v>
      </c>
      <c r="S3371" s="6">
        <v>0</v>
      </c>
      <c r="T3371" s="5">
        <v>0</v>
      </c>
      <c r="U3371" s="5">
        <v>0</v>
      </c>
      <c r="V3371" s="5">
        <f t="shared" si="270"/>
        <v>2.2250000000000001</v>
      </c>
      <c r="W3371" s="5">
        <f t="shared" si="266"/>
        <v>-2.2250000000000001</v>
      </c>
      <c r="X3371" s="8">
        <f t="shared" si="267"/>
        <v>-1</v>
      </c>
      <c r="Y3371" s="4">
        <v>0</v>
      </c>
      <c r="Z3371" s="9" t="str">
        <f t="shared" si="268"/>
        <v>NA</v>
      </c>
      <c r="AA3371" s="10">
        <f t="shared" si="269"/>
        <v>0</v>
      </c>
    </row>
    <row r="3372" spans="1:27" x14ac:dyDescent="0.55000000000000004">
      <c r="A3372" s="3" t="s">
        <v>27</v>
      </c>
      <c r="B3372" s="3" t="s">
        <v>28</v>
      </c>
      <c r="C3372" s="3" t="s">
        <v>5383</v>
      </c>
      <c r="D3372" s="3" t="s">
        <v>5123</v>
      </c>
      <c r="E3372" s="4" t="s">
        <v>31</v>
      </c>
      <c r="F3372" s="3" t="s">
        <v>104</v>
      </c>
      <c r="G3372" s="3" t="s">
        <v>5384</v>
      </c>
      <c r="H3372" s="3" t="s">
        <v>34</v>
      </c>
      <c r="I3372" s="3" t="s">
        <v>35</v>
      </c>
      <c r="J3372" s="3" t="s">
        <v>36</v>
      </c>
      <c r="K3372" s="3" t="s">
        <v>42</v>
      </c>
      <c r="L3372" s="5">
        <v>6.25</v>
      </c>
      <c r="M3372" s="4">
        <v>1</v>
      </c>
      <c r="N3372" s="5">
        <v>2.2250000000000001</v>
      </c>
      <c r="O3372" s="5">
        <v>2.2250000000000001</v>
      </c>
      <c r="P3372" s="4">
        <v>14</v>
      </c>
      <c r="Q3372" s="6">
        <v>7.1428571428571397</v>
      </c>
      <c r="R3372" s="7">
        <v>1.28571428571429</v>
      </c>
      <c r="S3372" s="6">
        <v>0</v>
      </c>
      <c r="T3372" s="5">
        <v>0</v>
      </c>
      <c r="U3372" s="5">
        <v>0</v>
      </c>
      <c r="V3372" s="5">
        <f t="shared" si="270"/>
        <v>2.2250000000000001</v>
      </c>
      <c r="W3372" s="5">
        <f t="shared" si="266"/>
        <v>-2.2250000000000001</v>
      </c>
      <c r="X3372" s="8">
        <f t="shared" si="267"/>
        <v>-1</v>
      </c>
      <c r="Y3372" s="4">
        <v>0</v>
      </c>
      <c r="Z3372" s="9" t="str">
        <f t="shared" si="268"/>
        <v>NA</v>
      </c>
      <c r="AA3372" s="10">
        <f t="shared" si="269"/>
        <v>0</v>
      </c>
    </row>
    <row r="3373" spans="1:27" x14ac:dyDescent="0.55000000000000004">
      <c r="A3373" s="3" t="s">
        <v>27</v>
      </c>
      <c r="B3373" s="3" t="s">
        <v>28</v>
      </c>
      <c r="C3373" s="3" t="s">
        <v>5385</v>
      </c>
      <c r="D3373" s="3" t="s">
        <v>4393</v>
      </c>
      <c r="E3373" s="4" t="s">
        <v>31</v>
      </c>
      <c r="F3373" s="3" t="s">
        <v>417</v>
      </c>
      <c r="G3373" s="3" t="s">
        <v>5175</v>
      </c>
      <c r="H3373" s="3" t="s">
        <v>34</v>
      </c>
      <c r="I3373" s="3" t="s">
        <v>35</v>
      </c>
      <c r="J3373" s="3" t="s">
        <v>36</v>
      </c>
      <c r="K3373" s="3" t="s">
        <v>42</v>
      </c>
      <c r="L3373" s="5">
        <v>6.25</v>
      </c>
      <c r="M3373" s="4">
        <v>1</v>
      </c>
      <c r="N3373" s="5">
        <v>2.25</v>
      </c>
      <c r="O3373" s="5">
        <v>2.25</v>
      </c>
      <c r="P3373" s="4">
        <v>218</v>
      </c>
      <c r="Q3373" s="6">
        <v>0.45871559633027503</v>
      </c>
      <c r="R3373" s="7">
        <v>6.9020642201834903</v>
      </c>
      <c r="S3373" s="6">
        <v>0</v>
      </c>
      <c r="T3373" s="5">
        <v>0</v>
      </c>
      <c r="U3373" s="5">
        <v>0</v>
      </c>
      <c r="V3373" s="5">
        <f t="shared" si="270"/>
        <v>2.25</v>
      </c>
      <c r="W3373" s="5">
        <f t="shared" si="266"/>
        <v>-2.25</v>
      </c>
      <c r="X3373" s="8">
        <f t="shared" si="267"/>
        <v>-1</v>
      </c>
      <c r="Y3373" s="4">
        <v>0</v>
      </c>
      <c r="Z3373" s="9" t="str">
        <f t="shared" si="268"/>
        <v>NA</v>
      </c>
      <c r="AA3373" s="10">
        <f t="shared" si="269"/>
        <v>0</v>
      </c>
    </row>
    <row r="3374" spans="1:27" x14ac:dyDescent="0.55000000000000004">
      <c r="A3374" s="3" t="s">
        <v>27</v>
      </c>
      <c r="B3374" s="3" t="s">
        <v>28</v>
      </c>
      <c r="C3374" s="3" t="s">
        <v>5386</v>
      </c>
      <c r="D3374" s="3" t="s">
        <v>3468</v>
      </c>
      <c r="E3374" s="4" t="s">
        <v>31</v>
      </c>
      <c r="F3374" s="3" t="s">
        <v>32</v>
      </c>
      <c r="G3374" s="3" t="s">
        <v>170</v>
      </c>
      <c r="H3374" s="3" t="s">
        <v>34</v>
      </c>
      <c r="I3374" s="3" t="s">
        <v>35</v>
      </c>
      <c r="J3374" s="3" t="s">
        <v>36</v>
      </c>
      <c r="K3374" s="3" t="s">
        <v>37</v>
      </c>
      <c r="L3374" s="5">
        <v>6.25</v>
      </c>
      <c r="M3374" s="4">
        <v>3</v>
      </c>
      <c r="N3374" s="5">
        <v>2.2624999875</v>
      </c>
      <c r="O3374" s="5">
        <v>0.75416666249999997</v>
      </c>
      <c r="P3374" s="4">
        <v>97</v>
      </c>
      <c r="Q3374" s="6">
        <v>3.0927835051546402</v>
      </c>
      <c r="R3374" s="7">
        <v>1.24453608247423</v>
      </c>
      <c r="S3374" s="6">
        <v>0</v>
      </c>
      <c r="T3374" s="5">
        <v>0</v>
      </c>
      <c r="U3374" s="5">
        <v>0</v>
      </c>
      <c r="V3374" s="5">
        <f t="shared" si="270"/>
        <v>2.2624999875</v>
      </c>
      <c r="W3374" s="5">
        <f t="shared" si="266"/>
        <v>-2.2624999875</v>
      </c>
      <c r="X3374" s="8">
        <f t="shared" si="267"/>
        <v>-1</v>
      </c>
      <c r="Y3374" s="4">
        <v>0</v>
      </c>
      <c r="Z3374" s="9" t="str">
        <f t="shared" si="268"/>
        <v>NA</v>
      </c>
      <c r="AA3374" s="10">
        <f t="shared" si="269"/>
        <v>0</v>
      </c>
    </row>
    <row r="3375" spans="1:27" x14ac:dyDescent="0.55000000000000004">
      <c r="A3375" s="3" t="s">
        <v>27</v>
      </c>
      <c r="B3375" s="3" t="s">
        <v>28</v>
      </c>
      <c r="C3375" s="3" t="s">
        <v>5387</v>
      </c>
      <c r="D3375" s="3" t="s">
        <v>2292</v>
      </c>
      <c r="E3375" s="4" t="s">
        <v>31</v>
      </c>
      <c r="F3375" s="3" t="s">
        <v>32</v>
      </c>
      <c r="G3375" s="3" t="s">
        <v>170</v>
      </c>
      <c r="H3375" s="3" t="s">
        <v>34</v>
      </c>
      <c r="I3375" s="3" t="s">
        <v>35</v>
      </c>
      <c r="J3375" s="3" t="s">
        <v>36</v>
      </c>
      <c r="K3375" s="3" t="s">
        <v>37</v>
      </c>
      <c r="L3375" s="5">
        <v>6.25</v>
      </c>
      <c r="M3375" s="4">
        <v>2</v>
      </c>
      <c r="N3375" s="5">
        <v>2.2749999999999999</v>
      </c>
      <c r="O3375" s="5">
        <v>1.1375</v>
      </c>
      <c r="P3375" s="4">
        <v>25</v>
      </c>
      <c r="Q3375" s="6">
        <v>8</v>
      </c>
      <c r="R3375" s="7">
        <v>1.2776000000000001</v>
      </c>
      <c r="S3375" s="6">
        <v>0</v>
      </c>
      <c r="T3375" s="5">
        <v>0</v>
      </c>
      <c r="U3375" s="5">
        <v>0</v>
      </c>
      <c r="V3375" s="5">
        <f t="shared" si="270"/>
        <v>2.2749999999999999</v>
      </c>
      <c r="W3375" s="5">
        <f t="shared" si="266"/>
        <v>-2.2749999999999999</v>
      </c>
      <c r="X3375" s="8">
        <f t="shared" si="267"/>
        <v>-1</v>
      </c>
      <c r="Y3375" s="4">
        <v>0</v>
      </c>
      <c r="Z3375" s="9" t="str">
        <f t="shared" si="268"/>
        <v>NA</v>
      </c>
      <c r="AA3375" s="10">
        <f t="shared" si="269"/>
        <v>0</v>
      </c>
    </row>
    <row r="3376" spans="1:27" x14ac:dyDescent="0.55000000000000004">
      <c r="A3376" s="3" t="s">
        <v>27</v>
      </c>
      <c r="B3376" s="3" t="s">
        <v>28</v>
      </c>
      <c r="C3376" s="3" t="s">
        <v>5388</v>
      </c>
      <c r="D3376" s="3" t="s">
        <v>2547</v>
      </c>
      <c r="E3376" s="4" t="s">
        <v>66</v>
      </c>
      <c r="F3376" s="3" t="s">
        <v>325</v>
      </c>
      <c r="G3376" s="3" t="s">
        <v>165</v>
      </c>
      <c r="H3376" s="3" t="s">
        <v>34</v>
      </c>
      <c r="I3376" s="3" t="s">
        <v>35</v>
      </c>
      <c r="J3376" s="3" t="s">
        <v>36</v>
      </c>
      <c r="K3376" s="3" t="s">
        <v>37</v>
      </c>
      <c r="L3376" s="5">
        <v>6.25</v>
      </c>
      <c r="M3376" s="4">
        <v>2</v>
      </c>
      <c r="N3376" s="5">
        <v>2.2749999999999999</v>
      </c>
      <c r="O3376" s="5">
        <v>1.1375</v>
      </c>
      <c r="P3376" s="4">
        <v>10</v>
      </c>
      <c r="Q3376" s="6">
        <v>20</v>
      </c>
      <c r="R3376" s="7">
        <v>1.1000000000000001</v>
      </c>
      <c r="S3376" s="6">
        <v>0</v>
      </c>
      <c r="T3376" s="5">
        <v>0</v>
      </c>
      <c r="U3376" s="5">
        <v>0</v>
      </c>
      <c r="V3376" s="5">
        <f t="shared" si="270"/>
        <v>2.2749999999999999</v>
      </c>
      <c r="W3376" s="5">
        <f t="shared" si="266"/>
        <v>-2.2749999999999999</v>
      </c>
      <c r="X3376" s="8">
        <f t="shared" si="267"/>
        <v>-1</v>
      </c>
      <c r="Y3376" s="4">
        <v>0</v>
      </c>
      <c r="Z3376" s="9" t="str">
        <f t="shared" si="268"/>
        <v>NA</v>
      </c>
      <c r="AA3376" s="10">
        <f t="shared" si="269"/>
        <v>0</v>
      </c>
    </row>
    <row r="3377" spans="1:27" x14ac:dyDescent="0.55000000000000004">
      <c r="A3377" s="3" t="s">
        <v>27</v>
      </c>
      <c r="B3377" s="3" t="s">
        <v>28</v>
      </c>
      <c r="C3377" s="3" t="s">
        <v>5389</v>
      </c>
      <c r="D3377" s="3" t="s">
        <v>911</v>
      </c>
      <c r="E3377" s="4" t="s">
        <v>66</v>
      </c>
      <c r="F3377" s="3" t="s">
        <v>144</v>
      </c>
      <c r="G3377" s="3" t="s">
        <v>374</v>
      </c>
      <c r="H3377" s="3" t="s">
        <v>34</v>
      </c>
      <c r="I3377" s="3" t="s">
        <v>35</v>
      </c>
      <c r="J3377" s="3" t="s">
        <v>36</v>
      </c>
      <c r="K3377" s="3" t="s">
        <v>37</v>
      </c>
      <c r="L3377" s="5">
        <v>6.25</v>
      </c>
      <c r="M3377" s="4">
        <v>13</v>
      </c>
      <c r="N3377" s="5">
        <v>2.3249999499999996</v>
      </c>
      <c r="O3377" s="5">
        <v>0.17884614999999998</v>
      </c>
      <c r="P3377" s="4">
        <v>179</v>
      </c>
      <c r="Q3377" s="6">
        <v>7.2625698324022396</v>
      </c>
      <c r="R3377" s="7">
        <v>1</v>
      </c>
      <c r="S3377" s="6">
        <v>0</v>
      </c>
      <c r="T3377" s="5">
        <v>0</v>
      </c>
      <c r="U3377" s="5">
        <v>0</v>
      </c>
      <c r="V3377" s="5">
        <f t="shared" si="270"/>
        <v>2.3249999499999996</v>
      </c>
      <c r="W3377" s="5">
        <f t="shared" si="266"/>
        <v>-2.3249999499999996</v>
      </c>
      <c r="X3377" s="8">
        <f t="shared" si="267"/>
        <v>-1</v>
      </c>
      <c r="Y3377" s="4">
        <v>0</v>
      </c>
      <c r="Z3377" s="9" t="str">
        <f t="shared" si="268"/>
        <v>NA</v>
      </c>
      <c r="AA3377" s="10">
        <f t="shared" si="269"/>
        <v>0</v>
      </c>
    </row>
    <row r="3378" spans="1:27" x14ac:dyDescent="0.55000000000000004">
      <c r="A3378" s="3" t="s">
        <v>27</v>
      </c>
      <c r="B3378" s="3" t="s">
        <v>28</v>
      </c>
      <c r="C3378" s="3" t="s">
        <v>5390</v>
      </c>
      <c r="D3378" s="3" t="s">
        <v>1683</v>
      </c>
      <c r="E3378" s="4" t="s">
        <v>31</v>
      </c>
      <c r="F3378" s="3" t="s">
        <v>104</v>
      </c>
      <c r="G3378" s="3" t="s">
        <v>285</v>
      </c>
      <c r="H3378" s="3" t="s">
        <v>34</v>
      </c>
      <c r="I3378" s="3" t="s">
        <v>35</v>
      </c>
      <c r="J3378" s="3" t="s">
        <v>36</v>
      </c>
      <c r="K3378" s="3" t="s">
        <v>42</v>
      </c>
      <c r="L3378" s="5">
        <v>6.25</v>
      </c>
      <c r="M3378" s="4">
        <v>2</v>
      </c>
      <c r="N3378" s="5">
        <v>2.3875000000000002</v>
      </c>
      <c r="O3378" s="5">
        <v>1.1937500000000001</v>
      </c>
      <c r="P3378" s="4">
        <v>53</v>
      </c>
      <c r="Q3378" s="6">
        <v>3.7735849056603801</v>
      </c>
      <c r="R3378" s="7">
        <v>1.6777358490565999</v>
      </c>
      <c r="S3378" s="6">
        <v>0</v>
      </c>
      <c r="T3378" s="5">
        <v>0</v>
      </c>
      <c r="U3378" s="5">
        <v>0</v>
      </c>
      <c r="V3378" s="5">
        <f t="shared" si="270"/>
        <v>2.3875000000000002</v>
      </c>
      <c r="W3378" s="5">
        <f t="shared" si="266"/>
        <v>-2.3875000000000002</v>
      </c>
      <c r="X3378" s="8">
        <f t="shared" si="267"/>
        <v>-1</v>
      </c>
      <c r="Y3378" s="4">
        <v>0</v>
      </c>
      <c r="Z3378" s="9" t="str">
        <f t="shared" si="268"/>
        <v>NA</v>
      </c>
      <c r="AA3378" s="10">
        <f t="shared" si="269"/>
        <v>0</v>
      </c>
    </row>
    <row r="3379" spans="1:27" x14ac:dyDescent="0.55000000000000004">
      <c r="A3379" s="3" t="s">
        <v>27</v>
      </c>
      <c r="B3379" s="3" t="s">
        <v>28</v>
      </c>
      <c r="C3379" s="3" t="s">
        <v>5391</v>
      </c>
      <c r="D3379" s="3" t="s">
        <v>3309</v>
      </c>
      <c r="E3379" s="4" t="s">
        <v>31</v>
      </c>
      <c r="F3379" s="3" t="s">
        <v>125</v>
      </c>
      <c r="G3379" s="3" t="s">
        <v>3601</v>
      </c>
      <c r="H3379" s="3" t="s">
        <v>34</v>
      </c>
      <c r="I3379" s="3" t="s">
        <v>35</v>
      </c>
      <c r="J3379" s="3" t="s">
        <v>36</v>
      </c>
      <c r="K3379" s="3" t="s">
        <v>42</v>
      </c>
      <c r="L3379" s="5">
        <v>6.25</v>
      </c>
      <c r="M3379" s="4">
        <v>1</v>
      </c>
      <c r="N3379" s="5">
        <v>2.4125000000000001</v>
      </c>
      <c r="O3379" s="5">
        <v>2.4125000000000001</v>
      </c>
      <c r="P3379" s="4">
        <v>9</v>
      </c>
      <c r="Q3379" s="6">
        <v>11.1111111111111</v>
      </c>
      <c r="R3379" s="7">
        <v>1</v>
      </c>
      <c r="S3379" s="6">
        <v>0</v>
      </c>
      <c r="T3379" s="5">
        <v>0</v>
      </c>
      <c r="U3379" s="5">
        <v>0</v>
      </c>
      <c r="V3379" s="5">
        <f t="shared" si="270"/>
        <v>2.4125000000000001</v>
      </c>
      <c r="W3379" s="5">
        <f t="shared" si="266"/>
        <v>-2.4125000000000001</v>
      </c>
      <c r="X3379" s="8">
        <f t="shared" si="267"/>
        <v>-1</v>
      </c>
      <c r="Y3379" s="4">
        <v>0</v>
      </c>
      <c r="Z3379" s="9" t="str">
        <f t="shared" si="268"/>
        <v>NA</v>
      </c>
      <c r="AA3379" s="10">
        <f t="shared" si="269"/>
        <v>0</v>
      </c>
    </row>
    <row r="3380" spans="1:27" x14ac:dyDescent="0.55000000000000004">
      <c r="A3380" s="3" t="s">
        <v>27</v>
      </c>
      <c r="B3380" s="3" t="s">
        <v>28</v>
      </c>
      <c r="C3380" s="3" t="s">
        <v>5392</v>
      </c>
      <c r="D3380" s="3" t="s">
        <v>3659</v>
      </c>
      <c r="E3380" s="4" t="s">
        <v>31</v>
      </c>
      <c r="F3380" s="3" t="s">
        <v>262</v>
      </c>
      <c r="G3380" s="3" t="s">
        <v>3376</v>
      </c>
      <c r="H3380" s="3" t="s">
        <v>34</v>
      </c>
      <c r="I3380" s="3" t="s">
        <v>35</v>
      </c>
      <c r="J3380" s="3" t="s">
        <v>36</v>
      </c>
      <c r="K3380" s="3" t="s">
        <v>42</v>
      </c>
      <c r="L3380" s="5">
        <v>6.25</v>
      </c>
      <c r="M3380" s="4">
        <v>1</v>
      </c>
      <c r="N3380" s="5">
        <v>2.4125000000000001</v>
      </c>
      <c r="O3380" s="5">
        <v>2.4125000000000001</v>
      </c>
      <c r="P3380" s="4">
        <v>5</v>
      </c>
      <c r="Q3380" s="6">
        <v>20</v>
      </c>
      <c r="R3380" s="7">
        <v>5.6</v>
      </c>
      <c r="S3380" s="6">
        <v>0</v>
      </c>
      <c r="T3380" s="5">
        <v>0</v>
      </c>
      <c r="U3380" s="5">
        <v>0</v>
      </c>
      <c r="V3380" s="5">
        <f t="shared" si="270"/>
        <v>2.4125000000000001</v>
      </c>
      <c r="W3380" s="5">
        <f t="shared" si="266"/>
        <v>-2.4125000000000001</v>
      </c>
      <c r="X3380" s="8">
        <f t="shared" si="267"/>
        <v>-1</v>
      </c>
      <c r="Y3380" s="4">
        <v>0</v>
      </c>
      <c r="Z3380" s="9" t="str">
        <f t="shared" si="268"/>
        <v>NA</v>
      </c>
      <c r="AA3380" s="10">
        <f t="shared" si="269"/>
        <v>0</v>
      </c>
    </row>
    <row r="3381" spans="1:27" x14ac:dyDescent="0.55000000000000004">
      <c r="A3381" s="3" t="s">
        <v>27</v>
      </c>
      <c r="B3381" s="3" t="s">
        <v>28</v>
      </c>
      <c r="C3381" s="3" t="s">
        <v>5393</v>
      </c>
      <c r="D3381" s="3" t="s">
        <v>3477</v>
      </c>
      <c r="E3381" s="4" t="s">
        <v>31</v>
      </c>
      <c r="F3381" s="3" t="s">
        <v>221</v>
      </c>
      <c r="G3381" s="3" t="s">
        <v>5084</v>
      </c>
      <c r="H3381" s="3" t="s">
        <v>34</v>
      </c>
      <c r="I3381" s="3" t="s">
        <v>35</v>
      </c>
      <c r="J3381" s="3" t="s">
        <v>36</v>
      </c>
      <c r="K3381" s="3" t="s">
        <v>37</v>
      </c>
      <c r="L3381" s="5">
        <v>6.25</v>
      </c>
      <c r="M3381" s="4">
        <v>1</v>
      </c>
      <c r="N3381" s="5">
        <v>2.4249999999999998</v>
      </c>
      <c r="O3381" s="5">
        <v>2.4249999999999998</v>
      </c>
      <c r="P3381" s="4">
        <v>20</v>
      </c>
      <c r="Q3381" s="6">
        <v>5</v>
      </c>
      <c r="R3381" s="7">
        <v>1.3</v>
      </c>
      <c r="S3381" s="6">
        <v>0</v>
      </c>
      <c r="T3381" s="5">
        <v>0</v>
      </c>
      <c r="U3381" s="5">
        <v>0</v>
      </c>
      <c r="V3381" s="5">
        <f t="shared" si="270"/>
        <v>2.4249999999999998</v>
      </c>
      <c r="W3381" s="5">
        <f t="shared" si="266"/>
        <v>-2.4249999999999998</v>
      </c>
      <c r="X3381" s="8">
        <f t="shared" si="267"/>
        <v>-1</v>
      </c>
      <c r="Y3381" s="4">
        <v>0</v>
      </c>
      <c r="Z3381" s="9" t="str">
        <f t="shared" si="268"/>
        <v>NA</v>
      </c>
      <c r="AA3381" s="10">
        <f t="shared" si="269"/>
        <v>0</v>
      </c>
    </row>
    <row r="3382" spans="1:27" x14ac:dyDescent="0.55000000000000004">
      <c r="A3382" s="3" t="s">
        <v>27</v>
      </c>
      <c r="B3382" s="3" t="s">
        <v>28</v>
      </c>
      <c r="C3382" s="3" t="s">
        <v>5394</v>
      </c>
      <c r="D3382" s="3" t="s">
        <v>5332</v>
      </c>
      <c r="E3382" s="4" t="s">
        <v>31</v>
      </c>
      <c r="F3382" s="3" t="s">
        <v>221</v>
      </c>
      <c r="G3382" s="3" t="s">
        <v>5356</v>
      </c>
      <c r="H3382" s="3" t="s">
        <v>34</v>
      </c>
      <c r="I3382" s="3" t="s">
        <v>35</v>
      </c>
      <c r="J3382" s="3" t="s">
        <v>36</v>
      </c>
      <c r="K3382" s="3" t="s">
        <v>42</v>
      </c>
      <c r="L3382" s="5">
        <v>6.25</v>
      </c>
      <c r="M3382" s="4">
        <v>2</v>
      </c>
      <c r="N3382" s="5">
        <v>2.4249999999999998</v>
      </c>
      <c r="O3382" s="5">
        <v>1.2124999999999999</v>
      </c>
      <c r="P3382" s="4">
        <v>5</v>
      </c>
      <c r="Q3382" s="6">
        <v>40</v>
      </c>
      <c r="R3382" s="7">
        <v>1</v>
      </c>
      <c r="S3382" s="6">
        <v>0</v>
      </c>
      <c r="T3382" s="5">
        <v>0</v>
      </c>
      <c r="U3382" s="5">
        <v>0</v>
      </c>
      <c r="V3382" s="5">
        <f t="shared" si="270"/>
        <v>2.4249999999999998</v>
      </c>
      <c r="W3382" s="5">
        <f t="shared" si="266"/>
        <v>-2.4249999999999998</v>
      </c>
      <c r="X3382" s="8">
        <f t="shared" si="267"/>
        <v>-1</v>
      </c>
      <c r="Y3382" s="4">
        <v>0</v>
      </c>
      <c r="Z3382" s="9" t="str">
        <f t="shared" si="268"/>
        <v>NA</v>
      </c>
      <c r="AA3382" s="10">
        <f t="shared" si="269"/>
        <v>0</v>
      </c>
    </row>
    <row r="3383" spans="1:27" x14ac:dyDescent="0.55000000000000004">
      <c r="A3383" s="3" t="s">
        <v>27</v>
      </c>
      <c r="B3383" s="3" t="s">
        <v>28</v>
      </c>
      <c r="C3383" s="3" t="s">
        <v>5395</v>
      </c>
      <c r="D3383" s="3" t="s">
        <v>2893</v>
      </c>
      <c r="E3383" s="4" t="s">
        <v>31</v>
      </c>
      <c r="F3383" s="3" t="s">
        <v>113</v>
      </c>
      <c r="G3383" s="3" t="s">
        <v>5396</v>
      </c>
      <c r="H3383" s="3" t="s">
        <v>34</v>
      </c>
      <c r="I3383" s="3" t="s">
        <v>35</v>
      </c>
      <c r="J3383" s="3" t="s">
        <v>36</v>
      </c>
      <c r="K3383" s="3" t="s">
        <v>42</v>
      </c>
      <c r="L3383" s="5">
        <v>6.25</v>
      </c>
      <c r="M3383" s="4">
        <v>1</v>
      </c>
      <c r="N3383" s="5">
        <v>2.4375</v>
      </c>
      <c r="O3383" s="5">
        <v>2.4375</v>
      </c>
      <c r="P3383" s="4">
        <v>197</v>
      </c>
      <c r="Q3383" s="6">
        <v>0.50761421319796995</v>
      </c>
      <c r="R3383" s="7">
        <v>4.91812182741117</v>
      </c>
      <c r="S3383" s="6">
        <v>0</v>
      </c>
      <c r="T3383" s="5">
        <v>0</v>
      </c>
      <c r="U3383" s="5">
        <v>0</v>
      </c>
      <c r="V3383" s="5">
        <f t="shared" si="270"/>
        <v>2.4375</v>
      </c>
      <c r="W3383" s="5">
        <f t="shared" si="266"/>
        <v>-2.4375</v>
      </c>
      <c r="X3383" s="8">
        <f t="shared" si="267"/>
        <v>-1</v>
      </c>
      <c r="Y3383" s="4">
        <v>0</v>
      </c>
      <c r="Z3383" s="9" t="str">
        <f t="shared" si="268"/>
        <v>NA</v>
      </c>
      <c r="AA3383" s="10">
        <f t="shared" si="269"/>
        <v>0</v>
      </c>
    </row>
    <row r="3384" spans="1:27" x14ac:dyDescent="0.55000000000000004">
      <c r="A3384" s="3" t="s">
        <v>27</v>
      </c>
      <c r="B3384" s="3" t="s">
        <v>28</v>
      </c>
      <c r="C3384" s="3" t="s">
        <v>5397</v>
      </c>
      <c r="D3384" s="3" t="s">
        <v>3309</v>
      </c>
      <c r="E3384" s="4" t="s">
        <v>31</v>
      </c>
      <c r="F3384" s="3" t="s">
        <v>194</v>
      </c>
      <c r="G3384" s="3" t="s">
        <v>3610</v>
      </c>
      <c r="H3384" s="3" t="s">
        <v>34</v>
      </c>
      <c r="I3384" s="3" t="s">
        <v>35</v>
      </c>
      <c r="J3384" s="3" t="s">
        <v>36</v>
      </c>
      <c r="K3384" s="3" t="s">
        <v>42</v>
      </c>
      <c r="L3384" s="5">
        <v>6.25</v>
      </c>
      <c r="M3384" s="4">
        <v>1</v>
      </c>
      <c r="N3384" s="5">
        <v>2.4750000000000001</v>
      </c>
      <c r="O3384" s="5">
        <v>2.4750000000000001</v>
      </c>
      <c r="P3384" s="4">
        <v>9</v>
      </c>
      <c r="Q3384" s="6">
        <v>11.1111111111111</v>
      </c>
      <c r="R3384" s="7">
        <v>1</v>
      </c>
      <c r="S3384" s="6">
        <v>0</v>
      </c>
      <c r="T3384" s="5">
        <v>0</v>
      </c>
      <c r="U3384" s="5">
        <v>0</v>
      </c>
      <c r="V3384" s="5">
        <f t="shared" si="270"/>
        <v>2.4750000000000001</v>
      </c>
      <c r="W3384" s="5">
        <f t="shared" si="266"/>
        <v>-2.4750000000000001</v>
      </c>
      <c r="X3384" s="8">
        <f t="shared" si="267"/>
        <v>-1</v>
      </c>
      <c r="Y3384" s="4">
        <v>0</v>
      </c>
      <c r="Z3384" s="9" t="str">
        <f t="shared" si="268"/>
        <v>NA</v>
      </c>
      <c r="AA3384" s="10">
        <f t="shared" si="269"/>
        <v>0</v>
      </c>
    </row>
    <row r="3385" spans="1:27" x14ac:dyDescent="0.55000000000000004">
      <c r="A3385" s="3" t="s">
        <v>27</v>
      </c>
      <c r="B3385" s="3" t="s">
        <v>28</v>
      </c>
      <c r="C3385" s="3" t="s">
        <v>5398</v>
      </c>
      <c r="D3385" s="3" t="s">
        <v>2583</v>
      </c>
      <c r="E3385" s="4" t="s">
        <v>31</v>
      </c>
      <c r="F3385" s="3" t="s">
        <v>221</v>
      </c>
      <c r="G3385" s="3" t="s">
        <v>2748</v>
      </c>
      <c r="H3385" s="3" t="s">
        <v>34</v>
      </c>
      <c r="I3385" s="3" t="s">
        <v>35</v>
      </c>
      <c r="J3385" s="3" t="s">
        <v>36</v>
      </c>
      <c r="K3385" s="3" t="s">
        <v>37</v>
      </c>
      <c r="L3385" s="5">
        <v>6.25</v>
      </c>
      <c r="M3385" s="4">
        <v>1</v>
      </c>
      <c r="N3385" s="5">
        <v>2.5125000000000002</v>
      </c>
      <c r="O3385" s="5">
        <v>2.5125000000000002</v>
      </c>
      <c r="P3385" s="4">
        <v>9</v>
      </c>
      <c r="Q3385" s="6">
        <v>11.1111111111111</v>
      </c>
      <c r="R3385" s="7">
        <v>3.4444444444444402</v>
      </c>
      <c r="S3385" s="6">
        <v>0</v>
      </c>
      <c r="T3385" s="5">
        <v>0</v>
      </c>
      <c r="U3385" s="5">
        <v>0</v>
      </c>
      <c r="V3385" s="5">
        <f t="shared" si="270"/>
        <v>2.5125000000000002</v>
      </c>
      <c r="W3385" s="5">
        <f t="shared" si="266"/>
        <v>-2.5125000000000002</v>
      </c>
      <c r="X3385" s="8">
        <f t="shared" si="267"/>
        <v>-1</v>
      </c>
      <c r="Y3385" s="4">
        <v>0</v>
      </c>
      <c r="Z3385" s="9" t="str">
        <f t="shared" si="268"/>
        <v>NA</v>
      </c>
      <c r="AA3385" s="10">
        <f t="shared" si="269"/>
        <v>0</v>
      </c>
    </row>
    <row r="3386" spans="1:27" x14ac:dyDescent="0.55000000000000004">
      <c r="A3386" s="3" t="s">
        <v>27</v>
      </c>
      <c r="B3386" s="3" t="s">
        <v>28</v>
      </c>
      <c r="C3386" s="3" t="s">
        <v>5399</v>
      </c>
      <c r="D3386" s="3" t="s">
        <v>5332</v>
      </c>
      <c r="E3386" s="4" t="s">
        <v>31</v>
      </c>
      <c r="F3386" s="3" t="s">
        <v>137</v>
      </c>
      <c r="G3386" s="3" t="s">
        <v>5199</v>
      </c>
      <c r="H3386" s="3" t="s">
        <v>34</v>
      </c>
      <c r="I3386" s="3" t="s">
        <v>35</v>
      </c>
      <c r="J3386" s="3" t="s">
        <v>36</v>
      </c>
      <c r="K3386" s="3" t="s">
        <v>42</v>
      </c>
      <c r="L3386" s="5">
        <v>6.25</v>
      </c>
      <c r="M3386" s="4">
        <v>2</v>
      </c>
      <c r="N3386" s="5">
        <v>2.5125000000000002</v>
      </c>
      <c r="O3386" s="5">
        <v>1.2562500000000001</v>
      </c>
      <c r="P3386" s="4">
        <v>9</v>
      </c>
      <c r="Q3386" s="6">
        <v>22.2222222222222</v>
      </c>
      <c r="R3386" s="7">
        <v>1.8888888888888899</v>
      </c>
      <c r="S3386" s="6">
        <v>0</v>
      </c>
      <c r="T3386" s="5">
        <v>0</v>
      </c>
      <c r="U3386" s="5">
        <v>0</v>
      </c>
      <c r="V3386" s="5">
        <f t="shared" si="270"/>
        <v>2.5125000000000002</v>
      </c>
      <c r="W3386" s="5">
        <f t="shared" si="266"/>
        <v>-2.5125000000000002</v>
      </c>
      <c r="X3386" s="8">
        <f t="shared" si="267"/>
        <v>-1</v>
      </c>
      <c r="Y3386" s="4">
        <v>0</v>
      </c>
      <c r="Z3386" s="9" t="str">
        <f t="shared" si="268"/>
        <v>NA</v>
      </c>
      <c r="AA3386" s="10">
        <f t="shared" si="269"/>
        <v>0</v>
      </c>
    </row>
    <row r="3387" spans="1:27" x14ac:dyDescent="0.55000000000000004">
      <c r="A3387" s="3" t="s">
        <v>27</v>
      </c>
      <c r="B3387" s="3" t="s">
        <v>28</v>
      </c>
      <c r="C3387" s="3" t="s">
        <v>5400</v>
      </c>
      <c r="D3387" s="3" t="s">
        <v>5401</v>
      </c>
      <c r="E3387" s="4" t="s">
        <v>31</v>
      </c>
      <c r="F3387" s="3" t="s">
        <v>221</v>
      </c>
      <c r="G3387" s="3" t="s">
        <v>5402</v>
      </c>
      <c r="H3387" s="3" t="s">
        <v>34</v>
      </c>
      <c r="I3387" s="3" t="s">
        <v>35</v>
      </c>
      <c r="J3387" s="3" t="s">
        <v>36</v>
      </c>
      <c r="K3387" s="3" t="s">
        <v>37</v>
      </c>
      <c r="L3387" s="5">
        <v>6.25</v>
      </c>
      <c r="M3387" s="4">
        <v>1</v>
      </c>
      <c r="N3387" s="5">
        <v>2.5375000000000001</v>
      </c>
      <c r="O3387" s="5">
        <v>2.5375000000000001</v>
      </c>
      <c r="P3387" s="4">
        <v>4</v>
      </c>
      <c r="Q3387" s="6">
        <v>25</v>
      </c>
      <c r="R3387" s="7">
        <v>1</v>
      </c>
      <c r="S3387" s="6">
        <v>0</v>
      </c>
      <c r="T3387" s="5">
        <v>0</v>
      </c>
      <c r="U3387" s="5">
        <v>0</v>
      </c>
      <c r="V3387" s="5">
        <f t="shared" si="270"/>
        <v>2.5375000000000001</v>
      </c>
      <c r="W3387" s="5">
        <f t="shared" si="266"/>
        <v>-2.5375000000000001</v>
      </c>
      <c r="X3387" s="8">
        <f t="shared" si="267"/>
        <v>-1</v>
      </c>
      <c r="Y3387" s="4">
        <v>0</v>
      </c>
      <c r="Z3387" s="9" t="str">
        <f t="shared" si="268"/>
        <v>NA</v>
      </c>
      <c r="AA3387" s="10">
        <f t="shared" si="269"/>
        <v>0</v>
      </c>
    </row>
    <row r="3388" spans="1:27" x14ac:dyDescent="0.55000000000000004">
      <c r="A3388" s="3" t="s">
        <v>27</v>
      </c>
      <c r="B3388" s="3" t="s">
        <v>28</v>
      </c>
      <c r="C3388" s="3" t="s">
        <v>5403</v>
      </c>
      <c r="D3388" s="3" t="s">
        <v>4774</v>
      </c>
      <c r="E3388" s="4" t="s">
        <v>31</v>
      </c>
      <c r="F3388" s="3" t="s">
        <v>32</v>
      </c>
      <c r="G3388" s="3" t="s">
        <v>2921</v>
      </c>
      <c r="H3388" s="3" t="s">
        <v>34</v>
      </c>
      <c r="I3388" s="3" t="s">
        <v>35</v>
      </c>
      <c r="J3388" s="3" t="s">
        <v>36</v>
      </c>
      <c r="K3388" s="3" t="s">
        <v>42</v>
      </c>
      <c r="L3388" s="5">
        <v>6.25</v>
      </c>
      <c r="M3388" s="4">
        <v>1</v>
      </c>
      <c r="N3388" s="5">
        <v>2.5375000000000001</v>
      </c>
      <c r="O3388" s="5">
        <v>2.5375000000000001</v>
      </c>
      <c r="P3388" s="4">
        <v>9</v>
      </c>
      <c r="Q3388" s="6">
        <v>11.1111111111111</v>
      </c>
      <c r="R3388" s="7">
        <v>1.6666666666666701</v>
      </c>
      <c r="S3388" s="6">
        <v>0</v>
      </c>
      <c r="T3388" s="5">
        <v>0</v>
      </c>
      <c r="U3388" s="5">
        <v>0</v>
      </c>
      <c r="V3388" s="5">
        <f t="shared" si="270"/>
        <v>2.5375000000000001</v>
      </c>
      <c r="W3388" s="5">
        <f t="shared" si="266"/>
        <v>-2.5375000000000001</v>
      </c>
      <c r="X3388" s="8">
        <f t="shared" si="267"/>
        <v>-1</v>
      </c>
      <c r="Y3388" s="4">
        <v>0</v>
      </c>
      <c r="Z3388" s="9" t="str">
        <f t="shared" si="268"/>
        <v>NA</v>
      </c>
      <c r="AA3388" s="10">
        <f t="shared" si="269"/>
        <v>0</v>
      </c>
    </row>
    <row r="3389" spans="1:27" x14ac:dyDescent="0.55000000000000004">
      <c r="A3389" s="3" t="s">
        <v>27</v>
      </c>
      <c r="B3389" s="3" t="s">
        <v>28</v>
      </c>
      <c r="C3389" s="3" t="s">
        <v>5404</v>
      </c>
      <c r="D3389" s="3" t="s">
        <v>3350</v>
      </c>
      <c r="E3389" s="4" t="s">
        <v>31</v>
      </c>
      <c r="F3389" s="3" t="s">
        <v>40</v>
      </c>
      <c r="G3389" s="3" t="s">
        <v>3246</v>
      </c>
      <c r="H3389" s="3" t="s">
        <v>34</v>
      </c>
      <c r="I3389" s="3" t="s">
        <v>35</v>
      </c>
      <c r="J3389" s="3" t="s">
        <v>36</v>
      </c>
      <c r="K3389" s="3" t="s">
        <v>37</v>
      </c>
      <c r="L3389" s="5">
        <v>6.25</v>
      </c>
      <c r="M3389" s="4">
        <v>2</v>
      </c>
      <c r="N3389" s="5">
        <v>2.5625</v>
      </c>
      <c r="O3389" s="5">
        <v>1.28125</v>
      </c>
      <c r="P3389" s="4">
        <v>142</v>
      </c>
      <c r="Q3389" s="6">
        <v>1.40845070422535</v>
      </c>
      <c r="R3389" s="7">
        <v>1</v>
      </c>
      <c r="S3389" s="6">
        <v>0</v>
      </c>
      <c r="T3389" s="5">
        <v>0</v>
      </c>
      <c r="U3389" s="5">
        <v>0</v>
      </c>
      <c r="V3389" s="5">
        <f t="shared" si="270"/>
        <v>2.5625</v>
      </c>
      <c r="W3389" s="5">
        <f t="shared" si="266"/>
        <v>-2.5625</v>
      </c>
      <c r="X3389" s="8">
        <f t="shared" si="267"/>
        <v>-1</v>
      </c>
      <c r="Y3389" s="4">
        <v>0</v>
      </c>
      <c r="Z3389" s="9" t="str">
        <f t="shared" si="268"/>
        <v>NA</v>
      </c>
      <c r="AA3389" s="10">
        <f t="shared" si="269"/>
        <v>0</v>
      </c>
    </row>
    <row r="3390" spans="1:27" x14ac:dyDescent="0.55000000000000004">
      <c r="A3390" s="3" t="s">
        <v>27</v>
      </c>
      <c r="B3390" s="3" t="s">
        <v>28</v>
      </c>
      <c r="C3390" s="3" t="s">
        <v>5405</v>
      </c>
      <c r="D3390" s="3" t="s">
        <v>4605</v>
      </c>
      <c r="E3390" s="4" t="s">
        <v>31</v>
      </c>
      <c r="F3390" s="3" t="s">
        <v>32</v>
      </c>
      <c r="G3390" s="3" t="s">
        <v>2690</v>
      </c>
      <c r="H3390" s="3" t="s">
        <v>34</v>
      </c>
      <c r="I3390" s="3" t="s">
        <v>35</v>
      </c>
      <c r="J3390" s="3" t="s">
        <v>36</v>
      </c>
      <c r="K3390" s="3" t="s">
        <v>37</v>
      </c>
      <c r="L3390" s="5">
        <v>6.25</v>
      </c>
      <c r="M3390" s="4">
        <v>2</v>
      </c>
      <c r="N3390" s="5">
        <v>2.5750000000000002</v>
      </c>
      <c r="O3390" s="5">
        <v>1.2875000000000001</v>
      </c>
      <c r="P3390" s="4">
        <v>420</v>
      </c>
      <c r="Q3390" s="6">
        <v>0.476190476190476</v>
      </c>
      <c r="R3390" s="7">
        <v>1.0401904761904801</v>
      </c>
      <c r="S3390" s="6">
        <v>0</v>
      </c>
      <c r="T3390" s="5">
        <v>0</v>
      </c>
      <c r="U3390" s="5">
        <v>0</v>
      </c>
      <c r="V3390" s="5">
        <f t="shared" si="270"/>
        <v>2.5750000000000002</v>
      </c>
      <c r="W3390" s="5">
        <f t="shared" si="266"/>
        <v>-2.5750000000000002</v>
      </c>
      <c r="X3390" s="8">
        <f t="shared" si="267"/>
        <v>-1</v>
      </c>
      <c r="Y3390" s="4">
        <v>0</v>
      </c>
      <c r="Z3390" s="9" t="str">
        <f t="shared" si="268"/>
        <v>NA</v>
      </c>
      <c r="AA3390" s="10">
        <f t="shared" si="269"/>
        <v>0</v>
      </c>
    </row>
    <row r="3391" spans="1:27" x14ac:dyDescent="0.55000000000000004">
      <c r="A3391" s="3" t="s">
        <v>27</v>
      </c>
      <c r="B3391" s="3" t="s">
        <v>28</v>
      </c>
      <c r="C3391" s="3" t="s">
        <v>5406</v>
      </c>
      <c r="D3391" s="3" t="s">
        <v>5150</v>
      </c>
      <c r="E3391" s="4" t="s">
        <v>31</v>
      </c>
      <c r="F3391" s="3" t="s">
        <v>5157</v>
      </c>
      <c r="G3391" s="3" t="s">
        <v>5196</v>
      </c>
      <c r="H3391" s="3" t="s">
        <v>34</v>
      </c>
      <c r="I3391" s="3" t="s">
        <v>35</v>
      </c>
      <c r="J3391" s="3" t="s">
        <v>36</v>
      </c>
      <c r="K3391" s="3" t="s">
        <v>42</v>
      </c>
      <c r="L3391" s="5">
        <v>6.25</v>
      </c>
      <c r="M3391" s="4">
        <v>1</v>
      </c>
      <c r="N3391" s="5">
        <v>2.5874999999999999</v>
      </c>
      <c r="O3391" s="5">
        <v>2.5874999999999999</v>
      </c>
      <c r="P3391" s="4">
        <v>4</v>
      </c>
      <c r="Q3391" s="6">
        <v>25</v>
      </c>
      <c r="R3391" s="7">
        <v>1</v>
      </c>
      <c r="S3391" s="6">
        <v>0</v>
      </c>
      <c r="T3391" s="5">
        <v>0</v>
      </c>
      <c r="U3391" s="5">
        <v>0</v>
      </c>
      <c r="V3391" s="5">
        <f t="shared" si="270"/>
        <v>2.5874999999999999</v>
      </c>
      <c r="W3391" s="5">
        <f t="shared" si="266"/>
        <v>-2.5874999999999999</v>
      </c>
      <c r="X3391" s="8">
        <f t="shared" si="267"/>
        <v>-1</v>
      </c>
      <c r="Y3391" s="4">
        <v>0</v>
      </c>
      <c r="Z3391" s="9" t="str">
        <f t="shared" si="268"/>
        <v>NA</v>
      </c>
      <c r="AA3391" s="10">
        <f t="shared" si="269"/>
        <v>0</v>
      </c>
    </row>
    <row r="3392" spans="1:27" x14ac:dyDescent="0.55000000000000004">
      <c r="A3392" s="3" t="s">
        <v>27</v>
      </c>
      <c r="B3392" s="3" t="s">
        <v>28</v>
      </c>
      <c r="C3392" s="3" t="s">
        <v>5407</v>
      </c>
      <c r="D3392" s="3" t="s">
        <v>2414</v>
      </c>
      <c r="E3392" s="4" t="s">
        <v>31</v>
      </c>
      <c r="F3392" s="3" t="s">
        <v>417</v>
      </c>
      <c r="G3392" s="3" t="s">
        <v>418</v>
      </c>
      <c r="H3392" s="3" t="s">
        <v>34</v>
      </c>
      <c r="I3392" s="3" t="s">
        <v>35</v>
      </c>
      <c r="J3392" s="3" t="s">
        <v>36</v>
      </c>
      <c r="K3392" s="3" t="s">
        <v>42</v>
      </c>
      <c r="L3392" s="5">
        <v>6.25</v>
      </c>
      <c r="M3392" s="4">
        <v>2</v>
      </c>
      <c r="N3392" s="5">
        <v>2.625</v>
      </c>
      <c r="O3392" s="5">
        <v>1.3125</v>
      </c>
      <c r="P3392" s="4">
        <v>13</v>
      </c>
      <c r="Q3392" s="6">
        <v>15.384615384615399</v>
      </c>
      <c r="R3392" s="7">
        <v>1</v>
      </c>
      <c r="S3392" s="6">
        <v>0</v>
      </c>
      <c r="T3392" s="5">
        <v>0</v>
      </c>
      <c r="U3392" s="5">
        <v>0</v>
      </c>
      <c r="V3392" s="5">
        <f t="shared" si="270"/>
        <v>2.625</v>
      </c>
      <c r="W3392" s="5">
        <f t="shared" si="266"/>
        <v>-2.625</v>
      </c>
      <c r="X3392" s="8">
        <f t="shared" si="267"/>
        <v>-1</v>
      </c>
      <c r="Y3392" s="4">
        <v>0</v>
      </c>
      <c r="Z3392" s="9" t="str">
        <f t="shared" si="268"/>
        <v>NA</v>
      </c>
      <c r="AA3392" s="10">
        <f t="shared" si="269"/>
        <v>0</v>
      </c>
    </row>
    <row r="3393" spans="1:27" x14ac:dyDescent="0.55000000000000004">
      <c r="A3393" s="3" t="s">
        <v>27</v>
      </c>
      <c r="B3393" s="3" t="s">
        <v>28</v>
      </c>
      <c r="C3393" s="3" t="s">
        <v>5408</v>
      </c>
      <c r="D3393" s="3" t="s">
        <v>3309</v>
      </c>
      <c r="E3393" s="4" t="s">
        <v>31</v>
      </c>
      <c r="F3393" s="3" t="s">
        <v>137</v>
      </c>
      <c r="G3393" s="3" t="s">
        <v>5199</v>
      </c>
      <c r="H3393" s="3" t="s">
        <v>34</v>
      </c>
      <c r="I3393" s="3" t="s">
        <v>35</v>
      </c>
      <c r="J3393" s="3" t="s">
        <v>36</v>
      </c>
      <c r="K3393" s="3" t="s">
        <v>42</v>
      </c>
      <c r="L3393" s="5">
        <v>6.25</v>
      </c>
      <c r="M3393" s="4">
        <v>1</v>
      </c>
      <c r="N3393" s="5">
        <v>2.6875</v>
      </c>
      <c r="O3393" s="5">
        <v>2.6875</v>
      </c>
      <c r="P3393" s="4">
        <v>11</v>
      </c>
      <c r="Q3393" s="6">
        <v>9.0909090909090899</v>
      </c>
      <c r="R3393" s="7">
        <v>1.1818181818181801</v>
      </c>
      <c r="S3393" s="6">
        <v>0</v>
      </c>
      <c r="T3393" s="5">
        <v>0</v>
      </c>
      <c r="U3393" s="5">
        <v>0</v>
      </c>
      <c r="V3393" s="5">
        <f t="shared" si="270"/>
        <v>2.6875</v>
      </c>
      <c r="W3393" s="5">
        <f t="shared" si="266"/>
        <v>-2.6875</v>
      </c>
      <c r="X3393" s="8">
        <f t="shared" si="267"/>
        <v>-1</v>
      </c>
      <c r="Y3393" s="4">
        <v>0</v>
      </c>
      <c r="Z3393" s="9" t="str">
        <f t="shared" si="268"/>
        <v>NA</v>
      </c>
      <c r="AA3393" s="10">
        <f t="shared" si="269"/>
        <v>0</v>
      </c>
    </row>
    <row r="3394" spans="1:27" x14ac:dyDescent="0.55000000000000004">
      <c r="A3394" s="3" t="s">
        <v>27</v>
      </c>
      <c r="B3394" s="3" t="s">
        <v>28</v>
      </c>
      <c r="C3394" s="3" t="s">
        <v>5409</v>
      </c>
      <c r="D3394" s="3" t="s">
        <v>559</v>
      </c>
      <c r="E3394" s="4" t="s">
        <v>31</v>
      </c>
      <c r="F3394" s="3" t="s">
        <v>417</v>
      </c>
      <c r="G3394" s="3" t="s">
        <v>5410</v>
      </c>
      <c r="H3394" s="3" t="s">
        <v>34</v>
      </c>
      <c r="I3394" s="3" t="s">
        <v>35</v>
      </c>
      <c r="J3394" s="3" t="s">
        <v>36</v>
      </c>
      <c r="K3394" s="3" t="s">
        <v>42</v>
      </c>
      <c r="L3394" s="5">
        <v>6.25</v>
      </c>
      <c r="M3394" s="4">
        <v>1</v>
      </c>
      <c r="N3394" s="5">
        <v>2.7</v>
      </c>
      <c r="O3394" s="5">
        <v>2.7</v>
      </c>
      <c r="P3394" s="4">
        <v>1</v>
      </c>
      <c r="Q3394" s="6">
        <v>100</v>
      </c>
      <c r="R3394" s="7">
        <v>1</v>
      </c>
      <c r="S3394" s="6">
        <v>0</v>
      </c>
      <c r="T3394" s="5">
        <v>0</v>
      </c>
      <c r="U3394" s="5">
        <v>0</v>
      </c>
      <c r="V3394" s="5">
        <f t="shared" si="270"/>
        <v>2.7</v>
      </c>
      <c r="W3394" s="5">
        <f t="shared" ref="W3394:W3457" si="271">U3394-V3394</f>
        <v>-2.7</v>
      </c>
      <c r="X3394" s="8">
        <f t="shared" ref="X3394:X3457" si="272">IF(V3394=0,0,(U3394-V3394)/V3394)</f>
        <v>-1</v>
      </c>
      <c r="Y3394" s="4">
        <v>0</v>
      </c>
      <c r="Z3394" s="9" t="str">
        <f t="shared" ref="Z3394:Z3457" si="273">IF(Y3394=0,"NA",U3394/Y3394)</f>
        <v>NA</v>
      </c>
      <c r="AA3394" s="10">
        <f t="shared" ref="AA3394:AA3457" si="274">(Q3394/100*S3394/100)</f>
        <v>0</v>
      </c>
    </row>
    <row r="3395" spans="1:27" x14ac:dyDescent="0.55000000000000004">
      <c r="A3395" s="3" t="s">
        <v>27</v>
      </c>
      <c r="B3395" s="3" t="s">
        <v>28</v>
      </c>
      <c r="C3395" s="3" t="s">
        <v>5411</v>
      </c>
      <c r="D3395" s="3" t="s">
        <v>2245</v>
      </c>
      <c r="E3395" s="4" t="s">
        <v>31</v>
      </c>
      <c r="F3395" s="3" t="s">
        <v>32</v>
      </c>
      <c r="G3395" s="3" t="s">
        <v>5228</v>
      </c>
      <c r="H3395" s="3" t="s">
        <v>34</v>
      </c>
      <c r="I3395" s="3" t="s">
        <v>35</v>
      </c>
      <c r="J3395" s="3" t="s">
        <v>36</v>
      </c>
      <c r="K3395" s="3" t="s">
        <v>42</v>
      </c>
      <c r="L3395" s="5">
        <v>6.25</v>
      </c>
      <c r="M3395" s="4">
        <v>1</v>
      </c>
      <c r="N3395" s="5">
        <v>2.7</v>
      </c>
      <c r="O3395" s="5">
        <v>2.7</v>
      </c>
      <c r="P3395" s="4">
        <v>31</v>
      </c>
      <c r="Q3395" s="6">
        <v>3.2258064516128999</v>
      </c>
      <c r="R3395" s="7">
        <v>1.06451612903226</v>
      </c>
      <c r="S3395" s="6">
        <v>0</v>
      </c>
      <c r="T3395" s="5">
        <v>0</v>
      </c>
      <c r="U3395" s="5">
        <v>0</v>
      </c>
      <c r="V3395" s="5">
        <f t="shared" ref="V3395:V3458" si="275">N3395</f>
        <v>2.7</v>
      </c>
      <c r="W3395" s="5">
        <f t="shared" si="271"/>
        <v>-2.7</v>
      </c>
      <c r="X3395" s="8">
        <f t="shared" si="272"/>
        <v>-1</v>
      </c>
      <c r="Y3395" s="4">
        <v>0</v>
      </c>
      <c r="Z3395" s="9" t="str">
        <f t="shared" si="273"/>
        <v>NA</v>
      </c>
      <c r="AA3395" s="10">
        <f t="shared" si="274"/>
        <v>0</v>
      </c>
    </row>
    <row r="3396" spans="1:27" x14ac:dyDescent="0.55000000000000004">
      <c r="A3396" s="3" t="s">
        <v>27</v>
      </c>
      <c r="B3396" s="3" t="s">
        <v>28</v>
      </c>
      <c r="C3396" s="3" t="s">
        <v>5412</v>
      </c>
      <c r="D3396" s="3" t="s">
        <v>2815</v>
      </c>
      <c r="E3396" s="4" t="s">
        <v>31</v>
      </c>
      <c r="F3396" s="3" t="s">
        <v>262</v>
      </c>
      <c r="G3396" s="3" t="s">
        <v>5413</v>
      </c>
      <c r="H3396" s="3" t="s">
        <v>34</v>
      </c>
      <c r="I3396" s="3" t="s">
        <v>35</v>
      </c>
      <c r="J3396" s="3" t="s">
        <v>36</v>
      </c>
      <c r="K3396" s="3" t="s">
        <v>37</v>
      </c>
      <c r="L3396" s="5">
        <v>6.25</v>
      </c>
      <c r="M3396" s="4">
        <v>1</v>
      </c>
      <c r="N3396" s="5">
        <v>2.7124999999999999</v>
      </c>
      <c r="O3396" s="5">
        <v>2.7124999999999999</v>
      </c>
      <c r="P3396" s="4">
        <v>4</v>
      </c>
      <c r="Q3396" s="6">
        <v>25</v>
      </c>
      <c r="R3396" s="7">
        <v>2</v>
      </c>
      <c r="S3396" s="6">
        <v>0</v>
      </c>
      <c r="T3396" s="5">
        <v>0</v>
      </c>
      <c r="U3396" s="5">
        <v>0</v>
      </c>
      <c r="V3396" s="5">
        <f t="shared" si="275"/>
        <v>2.7124999999999999</v>
      </c>
      <c r="W3396" s="5">
        <f t="shared" si="271"/>
        <v>-2.7124999999999999</v>
      </c>
      <c r="X3396" s="8">
        <f t="shared" si="272"/>
        <v>-1</v>
      </c>
      <c r="Y3396" s="4">
        <v>0</v>
      </c>
      <c r="Z3396" s="9" t="str">
        <f t="shared" si="273"/>
        <v>NA</v>
      </c>
      <c r="AA3396" s="10">
        <f t="shared" si="274"/>
        <v>0</v>
      </c>
    </row>
    <row r="3397" spans="1:27" x14ac:dyDescent="0.55000000000000004">
      <c r="A3397" s="3" t="s">
        <v>27</v>
      </c>
      <c r="B3397" s="3" t="s">
        <v>28</v>
      </c>
      <c r="C3397" s="3" t="s">
        <v>5414</v>
      </c>
      <c r="D3397" s="3" t="s">
        <v>5317</v>
      </c>
      <c r="E3397" s="4" t="s">
        <v>31</v>
      </c>
      <c r="F3397" s="3" t="s">
        <v>262</v>
      </c>
      <c r="G3397" s="3" t="s">
        <v>3031</v>
      </c>
      <c r="H3397" s="3" t="s">
        <v>34</v>
      </c>
      <c r="I3397" s="3" t="s">
        <v>35</v>
      </c>
      <c r="J3397" s="3" t="s">
        <v>36</v>
      </c>
      <c r="K3397" s="3" t="s">
        <v>42</v>
      </c>
      <c r="L3397" s="5">
        <v>6.25</v>
      </c>
      <c r="M3397" s="4">
        <v>2</v>
      </c>
      <c r="N3397" s="5">
        <v>2.7250000000000001</v>
      </c>
      <c r="O3397" s="5">
        <v>1.3625</v>
      </c>
      <c r="P3397" s="4">
        <v>13</v>
      </c>
      <c r="Q3397" s="6">
        <v>15.384615384615399</v>
      </c>
      <c r="R3397" s="7">
        <v>1</v>
      </c>
      <c r="S3397" s="6">
        <v>0</v>
      </c>
      <c r="T3397" s="5">
        <v>0</v>
      </c>
      <c r="U3397" s="5">
        <v>0</v>
      </c>
      <c r="V3397" s="5">
        <f t="shared" si="275"/>
        <v>2.7250000000000001</v>
      </c>
      <c r="W3397" s="5">
        <f t="shared" si="271"/>
        <v>-2.7250000000000001</v>
      </c>
      <c r="X3397" s="8">
        <f t="shared" si="272"/>
        <v>-1</v>
      </c>
      <c r="Y3397" s="4">
        <v>0</v>
      </c>
      <c r="Z3397" s="9" t="str">
        <f t="shared" si="273"/>
        <v>NA</v>
      </c>
      <c r="AA3397" s="10">
        <f t="shared" si="274"/>
        <v>0</v>
      </c>
    </row>
    <row r="3398" spans="1:27" x14ac:dyDescent="0.55000000000000004">
      <c r="A3398" s="3" t="s">
        <v>27</v>
      </c>
      <c r="B3398" s="3" t="s">
        <v>28</v>
      </c>
      <c r="C3398" s="3" t="s">
        <v>5415</v>
      </c>
      <c r="D3398" s="3" t="s">
        <v>1373</v>
      </c>
      <c r="E3398" s="4" t="s">
        <v>31</v>
      </c>
      <c r="F3398" s="3" t="s">
        <v>32</v>
      </c>
      <c r="G3398" s="3" t="s">
        <v>5416</v>
      </c>
      <c r="H3398" s="3" t="s">
        <v>34</v>
      </c>
      <c r="I3398" s="3" t="s">
        <v>35</v>
      </c>
      <c r="J3398" s="3" t="s">
        <v>36</v>
      </c>
      <c r="K3398" s="3" t="s">
        <v>42</v>
      </c>
      <c r="L3398" s="5">
        <v>6.25</v>
      </c>
      <c r="M3398" s="4">
        <v>2</v>
      </c>
      <c r="N3398" s="5">
        <v>2.7250000000000001</v>
      </c>
      <c r="O3398" s="5">
        <v>1.3625</v>
      </c>
      <c r="P3398" s="4">
        <v>3742</v>
      </c>
      <c r="Q3398" s="6">
        <v>5.3447354355959403E-2</v>
      </c>
      <c r="R3398" s="7">
        <v>2.1193826830571898</v>
      </c>
      <c r="S3398" s="6">
        <v>0</v>
      </c>
      <c r="T3398" s="5">
        <v>0</v>
      </c>
      <c r="U3398" s="5">
        <v>0</v>
      </c>
      <c r="V3398" s="5">
        <f t="shared" si="275"/>
        <v>2.7250000000000001</v>
      </c>
      <c r="W3398" s="5">
        <f t="shared" si="271"/>
        <v>-2.7250000000000001</v>
      </c>
      <c r="X3398" s="8">
        <f t="shared" si="272"/>
        <v>-1</v>
      </c>
      <c r="Y3398" s="4">
        <v>0</v>
      </c>
      <c r="Z3398" s="9" t="str">
        <f t="shared" si="273"/>
        <v>NA</v>
      </c>
      <c r="AA3398" s="10">
        <f t="shared" si="274"/>
        <v>0</v>
      </c>
    </row>
    <row r="3399" spans="1:27" x14ac:dyDescent="0.55000000000000004">
      <c r="A3399" s="3" t="s">
        <v>27</v>
      </c>
      <c r="B3399" s="3" t="s">
        <v>28</v>
      </c>
      <c r="C3399" s="3" t="s">
        <v>5417</v>
      </c>
      <c r="D3399" s="3" t="s">
        <v>803</v>
      </c>
      <c r="E3399" s="4" t="s">
        <v>66</v>
      </c>
      <c r="F3399" s="3" t="s">
        <v>144</v>
      </c>
      <c r="G3399" s="3" t="s">
        <v>309</v>
      </c>
      <c r="H3399" s="3" t="s">
        <v>34</v>
      </c>
      <c r="I3399" s="3" t="s">
        <v>35</v>
      </c>
      <c r="J3399" s="3" t="s">
        <v>36</v>
      </c>
      <c r="K3399" s="3" t="s">
        <v>37</v>
      </c>
      <c r="L3399" s="5">
        <v>6.25</v>
      </c>
      <c r="M3399" s="4">
        <v>3</v>
      </c>
      <c r="N3399" s="5">
        <v>2.7249999750000002</v>
      </c>
      <c r="O3399" s="5">
        <v>0.90833332500000008</v>
      </c>
      <c r="P3399" s="4">
        <v>30</v>
      </c>
      <c r="Q3399" s="6">
        <v>10</v>
      </c>
      <c r="R3399" s="7">
        <v>1.13333333333333</v>
      </c>
      <c r="S3399" s="6">
        <v>0</v>
      </c>
      <c r="T3399" s="5">
        <v>0</v>
      </c>
      <c r="U3399" s="5">
        <v>0</v>
      </c>
      <c r="V3399" s="5">
        <f t="shared" si="275"/>
        <v>2.7249999750000002</v>
      </c>
      <c r="W3399" s="5">
        <f t="shared" si="271"/>
        <v>-2.7249999750000002</v>
      </c>
      <c r="X3399" s="8">
        <f t="shared" si="272"/>
        <v>-1</v>
      </c>
      <c r="Y3399" s="4">
        <v>0</v>
      </c>
      <c r="Z3399" s="9" t="str">
        <f t="shared" si="273"/>
        <v>NA</v>
      </c>
      <c r="AA3399" s="10">
        <f t="shared" si="274"/>
        <v>0</v>
      </c>
    </row>
    <row r="3400" spans="1:27" x14ac:dyDescent="0.55000000000000004">
      <c r="A3400" s="3" t="s">
        <v>27</v>
      </c>
      <c r="B3400" s="3" t="s">
        <v>28</v>
      </c>
      <c r="C3400" s="3" t="s">
        <v>5418</v>
      </c>
      <c r="D3400" s="3" t="s">
        <v>5170</v>
      </c>
      <c r="E3400" s="4" t="s">
        <v>31</v>
      </c>
      <c r="F3400" s="3" t="s">
        <v>104</v>
      </c>
      <c r="G3400" s="3" t="s">
        <v>5384</v>
      </c>
      <c r="H3400" s="3" t="s">
        <v>34</v>
      </c>
      <c r="I3400" s="3" t="s">
        <v>35</v>
      </c>
      <c r="J3400" s="3" t="s">
        <v>36</v>
      </c>
      <c r="K3400" s="3" t="s">
        <v>42</v>
      </c>
      <c r="L3400" s="5">
        <v>6.25</v>
      </c>
      <c r="M3400" s="4">
        <v>1</v>
      </c>
      <c r="N3400" s="5">
        <v>2.8</v>
      </c>
      <c r="O3400" s="5">
        <v>2.8</v>
      </c>
      <c r="P3400" s="4">
        <v>22</v>
      </c>
      <c r="Q3400" s="6">
        <v>4.5454545454545503</v>
      </c>
      <c r="R3400" s="7">
        <v>3.6340909090909101</v>
      </c>
      <c r="S3400" s="6">
        <v>0</v>
      </c>
      <c r="T3400" s="5">
        <v>0</v>
      </c>
      <c r="U3400" s="5">
        <v>0</v>
      </c>
      <c r="V3400" s="5">
        <f t="shared" si="275"/>
        <v>2.8</v>
      </c>
      <c r="W3400" s="5">
        <f t="shared" si="271"/>
        <v>-2.8</v>
      </c>
      <c r="X3400" s="8">
        <f t="shared" si="272"/>
        <v>-1</v>
      </c>
      <c r="Y3400" s="4">
        <v>0</v>
      </c>
      <c r="Z3400" s="9" t="str">
        <f t="shared" si="273"/>
        <v>NA</v>
      </c>
      <c r="AA3400" s="10">
        <f t="shared" si="274"/>
        <v>0</v>
      </c>
    </row>
    <row r="3401" spans="1:27" x14ac:dyDescent="0.55000000000000004">
      <c r="A3401" s="3" t="s">
        <v>27</v>
      </c>
      <c r="B3401" s="3" t="s">
        <v>28</v>
      </c>
      <c r="C3401" s="3" t="s">
        <v>5419</v>
      </c>
      <c r="D3401" s="3" t="s">
        <v>5223</v>
      </c>
      <c r="E3401" s="4" t="s">
        <v>31</v>
      </c>
      <c r="F3401" s="3" t="s">
        <v>133</v>
      </c>
      <c r="G3401" s="3" t="s">
        <v>5420</v>
      </c>
      <c r="H3401" s="3" t="s">
        <v>34</v>
      </c>
      <c r="I3401" s="3" t="s">
        <v>35</v>
      </c>
      <c r="J3401" s="3" t="s">
        <v>36</v>
      </c>
      <c r="K3401" s="3" t="s">
        <v>42</v>
      </c>
      <c r="L3401" s="5">
        <v>6.25</v>
      </c>
      <c r="M3401" s="4">
        <v>3</v>
      </c>
      <c r="N3401" s="5">
        <v>2.8374999750000001</v>
      </c>
      <c r="O3401" s="5">
        <v>0.94583332500000006</v>
      </c>
      <c r="P3401" s="4">
        <v>32</v>
      </c>
      <c r="Q3401" s="6">
        <v>9.375</v>
      </c>
      <c r="R3401" s="7">
        <v>1.03</v>
      </c>
      <c r="S3401" s="6">
        <v>0</v>
      </c>
      <c r="T3401" s="5">
        <v>0</v>
      </c>
      <c r="U3401" s="5">
        <v>0</v>
      </c>
      <c r="V3401" s="5">
        <f t="shared" si="275"/>
        <v>2.8374999750000001</v>
      </c>
      <c r="W3401" s="5">
        <f t="shared" si="271"/>
        <v>-2.8374999750000001</v>
      </c>
      <c r="X3401" s="8">
        <f t="shared" si="272"/>
        <v>-1</v>
      </c>
      <c r="Y3401" s="4">
        <v>0</v>
      </c>
      <c r="Z3401" s="9" t="str">
        <f t="shared" si="273"/>
        <v>NA</v>
      </c>
      <c r="AA3401" s="10">
        <f t="shared" si="274"/>
        <v>0</v>
      </c>
    </row>
    <row r="3402" spans="1:27" x14ac:dyDescent="0.55000000000000004">
      <c r="A3402" s="3" t="s">
        <v>27</v>
      </c>
      <c r="B3402" s="3" t="s">
        <v>28</v>
      </c>
      <c r="C3402" s="3" t="s">
        <v>5421</v>
      </c>
      <c r="D3402" s="3" t="s">
        <v>1832</v>
      </c>
      <c r="E3402" s="4" t="s">
        <v>31</v>
      </c>
      <c r="F3402" s="3" t="s">
        <v>40</v>
      </c>
      <c r="G3402" s="3" t="s">
        <v>388</v>
      </c>
      <c r="H3402" s="3" t="s">
        <v>34</v>
      </c>
      <c r="I3402" s="3" t="s">
        <v>35</v>
      </c>
      <c r="J3402" s="3" t="s">
        <v>36</v>
      </c>
      <c r="K3402" s="3" t="s">
        <v>42</v>
      </c>
      <c r="L3402" s="5">
        <v>6.25</v>
      </c>
      <c r="M3402" s="4">
        <v>2</v>
      </c>
      <c r="N3402" s="5">
        <v>2.8374999999999999</v>
      </c>
      <c r="O3402" s="5">
        <v>1.41875</v>
      </c>
      <c r="P3402" s="4">
        <v>28</v>
      </c>
      <c r="Q3402" s="6">
        <v>7.1428571428571397</v>
      </c>
      <c r="R3402" s="7">
        <v>1.8560714285714299</v>
      </c>
      <c r="S3402" s="6">
        <v>0</v>
      </c>
      <c r="T3402" s="5">
        <v>0</v>
      </c>
      <c r="U3402" s="5">
        <v>0</v>
      </c>
      <c r="V3402" s="5">
        <f t="shared" si="275"/>
        <v>2.8374999999999999</v>
      </c>
      <c r="W3402" s="5">
        <f t="shared" si="271"/>
        <v>-2.8374999999999999</v>
      </c>
      <c r="X3402" s="8">
        <f t="shared" si="272"/>
        <v>-1</v>
      </c>
      <c r="Y3402" s="4">
        <v>0</v>
      </c>
      <c r="Z3402" s="9" t="str">
        <f t="shared" si="273"/>
        <v>NA</v>
      </c>
      <c r="AA3402" s="10">
        <f t="shared" si="274"/>
        <v>0</v>
      </c>
    </row>
    <row r="3403" spans="1:27" x14ac:dyDescent="0.55000000000000004">
      <c r="A3403" s="3" t="s">
        <v>27</v>
      </c>
      <c r="B3403" s="3" t="s">
        <v>28</v>
      </c>
      <c r="C3403" s="3" t="s">
        <v>5422</v>
      </c>
      <c r="D3403" s="3" t="s">
        <v>5223</v>
      </c>
      <c r="E3403" s="4" t="s">
        <v>31</v>
      </c>
      <c r="F3403" s="3" t="s">
        <v>125</v>
      </c>
      <c r="G3403" s="3" t="s">
        <v>3700</v>
      </c>
      <c r="H3403" s="3" t="s">
        <v>34</v>
      </c>
      <c r="I3403" s="3" t="s">
        <v>35</v>
      </c>
      <c r="J3403" s="3" t="s">
        <v>36</v>
      </c>
      <c r="K3403" s="3" t="s">
        <v>42</v>
      </c>
      <c r="L3403" s="5">
        <v>6.25</v>
      </c>
      <c r="M3403" s="4">
        <v>3</v>
      </c>
      <c r="N3403" s="5">
        <v>2.85</v>
      </c>
      <c r="O3403" s="5">
        <v>0.95</v>
      </c>
      <c r="P3403" s="4">
        <v>20</v>
      </c>
      <c r="Q3403" s="6">
        <v>15</v>
      </c>
      <c r="R3403" s="7">
        <v>1.0495000000000001</v>
      </c>
      <c r="S3403" s="6">
        <v>0</v>
      </c>
      <c r="T3403" s="5">
        <v>0</v>
      </c>
      <c r="U3403" s="5">
        <v>0</v>
      </c>
      <c r="V3403" s="5">
        <f t="shared" si="275"/>
        <v>2.85</v>
      </c>
      <c r="W3403" s="5">
        <f t="shared" si="271"/>
        <v>-2.85</v>
      </c>
      <c r="X3403" s="8">
        <f t="shared" si="272"/>
        <v>-1</v>
      </c>
      <c r="Y3403" s="4">
        <v>0</v>
      </c>
      <c r="Z3403" s="9" t="str">
        <f t="shared" si="273"/>
        <v>NA</v>
      </c>
      <c r="AA3403" s="10">
        <f t="shared" si="274"/>
        <v>0</v>
      </c>
    </row>
    <row r="3404" spans="1:27" x14ac:dyDescent="0.55000000000000004">
      <c r="A3404" s="3" t="s">
        <v>27</v>
      </c>
      <c r="B3404" s="3" t="s">
        <v>28</v>
      </c>
      <c r="C3404" s="3" t="s">
        <v>5423</v>
      </c>
      <c r="D3404" s="3" t="s">
        <v>1832</v>
      </c>
      <c r="E3404" s="4" t="s">
        <v>31</v>
      </c>
      <c r="F3404" s="3" t="s">
        <v>133</v>
      </c>
      <c r="G3404" s="3" t="s">
        <v>2955</v>
      </c>
      <c r="H3404" s="3" t="s">
        <v>34</v>
      </c>
      <c r="I3404" s="3" t="s">
        <v>35</v>
      </c>
      <c r="J3404" s="3" t="s">
        <v>36</v>
      </c>
      <c r="K3404" s="3" t="s">
        <v>42</v>
      </c>
      <c r="L3404" s="5">
        <v>6.25</v>
      </c>
      <c r="M3404" s="4">
        <v>2</v>
      </c>
      <c r="N3404" s="5">
        <v>2.8875000000000002</v>
      </c>
      <c r="O3404" s="5">
        <v>1.4437500000000001</v>
      </c>
      <c r="P3404" s="4">
        <v>9</v>
      </c>
      <c r="Q3404" s="6">
        <v>22.2222222222222</v>
      </c>
      <c r="R3404" s="7">
        <v>1</v>
      </c>
      <c r="S3404" s="6">
        <v>0</v>
      </c>
      <c r="T3404" s="5">
        <v>0</v>
      </c>
      <c r="U3404" s="5">
        <v>0</v>
      </c>
      <c r="V3404" s="5">
        <f t="shared" si="275"/>
        <v>2.8875000000000002</v>
      </c>
      <c r="W3404" s="5">
        <f t="shared" si="271"/>
        <v>-2.8875000000000002</v>
      </c>
      <c r="X3404" s="8">
        <f t="shared" si="272"/>
        <v>-1</v>
      </c>
      <c r="Y3404" s="4">
        <v>0</v>
      </c>
      <c r="Z3404" s="9" t="str">
        <f t="shared" si="273"/>
        <v>NA</v>
      </c>
      <c r="AA3404" s="10">
        <f t="shared" si="274"/>
        <v>0</v>
      </c>
    </row>
    <row r="3405" spans="1:27" x14ac:dyDescent="0.55000000000000004">
      <c r="A3405" s="3" t="s">
        <v>27</v>
      </c>
      <c r="B3405" s="3" t="s">
        <v>28</v>
      </c>
      <c r="C3405" s="3" t="s">
        <v>5424</v>
      </c>
      <c r="D3405" s="3" t="s">
        <v>5137</v>
      </c>
      <c r="E3405" s="4" t="s">
        <v>31</v>
      </c>
      <c r="F3405" s="3" t="s">
        <v>262</v>
      </c>
      <c r="G3405" s="3" t="s">
        <v>3031</v>
      </c>
      <c r="H3405" s="3" t="s">
        <v>34</v>
      </c>
      <c r="I3405" s="3" t="s">
        <v>35</v>
      </c>
      <c r="J3405" s="3" t="s">
        <v>36</v>
      </c>
      <c r="K3405" s="3" t="s">
        <v>42</v>
      </c>
      <c r="L3405" s="5">
        <v>6.25</v>
      </c>
      <c r="M3405" s="4">
        <v>2</v>
      </c>
      <c r="N3405" s="5">
        <v>2.9125000000000001</v>
      </c>
      <c r="O3405" s="5">
        <v>1.45625</v>
      </c>
      <c r="P3405" s="4">
        <v>10</v>
      </c>
      <c r="Q3405" s="6">
        <v>20</v>
      </c>
      <c r="R3405" s="7">
        <v>1.8</v>
      </c>
      <c r="S3405" s="6">
        <v>0</v>
      </c>
      <c r="T3405" s="5">
        <v>0</v>
      </c>
      <c r="U3405" s="5">
        <v>0</v>
      </c>
      <c r="V3405" s="5">
        <f t="shared" si="275"/>
        <v>2.9125000000000001</v>
      </c>
      <c r="W3405" s="5">
        <f t="shared" si="271"/>
        <v>-2.9125000000000001</v>
      </c>
      <c r="X3405" s="8">
        <f t="shared" si="272"/>
        <v>-1</v>
      </c>
      <c r="Y3405" s="4">
        <v>0</v>
      </c>
      <c r="Z3405" s="9" t="str">
        <f t="shared" si="273"/>
        <v>NA</v>
      </c>
      <c r="AA3405" s="10">
        <f t="shared" si="274"/>
        <v>0</v>
      </c>
    </row>
    <row r="3406" spans="1:27" x14ac:dyDescent="0.55000000000000004">
      <c r="A3406" s="3" t="s">
        <v>27</v>
      </c>
      <c r="B3406" s="3" t="s">
        <v>28</v>
      </c>
      <c r="C3406" s="3" t="s">
        <v>5425</v>
      </c>
      <c r="D3406" s="3" t="s">
        <v>800</v>
      </c>
      <c r="E3406" s="4" t="s">
        <v>66</v>
      </c>
      <c r="F3406" s="3" t="s">
        <v>144</v>
      </c>
      <c r="G3406" s="3" t="s">
        <v>801</v>
      </c>
      <c r="H3406" s="3" t="s">
        <v>34</v>
      </c>
      <c r="I3406" s="3" t="s">
        <v>35</v>
      </c>
      <c r="J3406" s="3" t="s">
        <v>36</v>
      </c>
      <c r="K3406" s="3" t="s">
        <v>37</v>
      </c>
      <c r="L3406" s="5">
        <v>6.25</v>
      </c>
      <c r="M3406" s="4">
        <v>3</v>
      </c>
      <c r="N3406" s="5">
        <v>2.9124999749999998</v>
      </c>
      <c r="O3406" s="5">
        <v>0.97083332499999997</v>
      </c>
      <c r="P3406" s="4">
        <v>30</v>
      </c>
      <c r="Q3406" s="6">
        <v>10</v>
      </c>
      <c r="R3406" s="7">
        <v>1.5333333333333301</v>
      </c>
      <c r="S3406" s="6">
        <v>0</v>
      </c>
      <c r="T3406" s="5">
        <v>0</v>
      </c>
      <c r="U3406" s="5">
        <v>0</v>
      </c>
      <c r="V3406" s="5">
        <f t="shared" si="275"/>
        <v>2.9124999749999998</v>
      </c>
      <c r="W3406" s="5">
        <f t="shared" si="271"/>
        <v>-2.9124999749999998</v>
      </c>
      <c r="X3406" s="8">
        <f t="shared" si="272"/>
        <v>-1</v>
      </c>
      <c r="Y3406" s="4">
        <v>0</v>
      </c>
      <c r="Z3406" s="9" t="str">
        <f t="shared" si="273"/>
        <v>NA</v>
      </c>
      <c r="AA3406" s="10">
        <f t="shared" si="274"/>
        <v>0</v>
      </c>
    </row>
    <row r="3407" spans="1:27" x14ac:dyDescent="0.55000000000000004">
      <c r="A3407" s="3" t="s">
        <v>27</v>
      </c>
      <c r="B3407" s="3" t="s">
        <v>28</v>
      </c>
      <c r="C3407" s="3" t="s">
        <v>5426</v>
      </c>
      <c r="D3407" s="3" t="s">
        <v>4699</v>
      </c>
      <c r="E3407" s="4" t="s">
        <v>31</v>
      </c>
      <c r="F3407" s="3" t="s">
        <v>32</v>
      </c>
      <c r="G3407" s="3" t="s">
        <v>2921</v>
      </c>
      <c r="H3407" s="3" t="s">
        <v>34</v>
      </c>
      <c r="I3407" s="3" t="s">
        <v>35</v>
      </c>
      <c r="J3407" s="3" t="s">
        <v>36</v>
      </c>
      <c r="K3407" s="3" t="s">
        <v>42</v>
      </c>
      <c r="L3407" s="5">
        <v>6.25</v>
      </c>
      <c r="M3407" s="4">
        <v>1</v>
      </c>
      <c r="N3407" s="5">
        <v>2.9249999999999998</v>
      </c>
      <c r="O3407" s="5">
        <v>2.9249999999999998</v>
      </c>
      <c r="P3407" s="4">
        <v>45</v>
      </c>
      <c r="Q3407" s="6">
        <v>2.2222222222222201</v>
      </c>
      <c r="R3407" s="7">
        <v>2.7746666666666702</v>
      </c>
      <c r="S3407" s="6">
        <v>0</v>
      </c>
      <c r="T3407" s="5">
        <v>0</v>
      </c>
      <c r="U3407" s="5">
        <v>0</v>
      </c>
      <c r="V3407" s="5">
        <f t="shared" si="275"/>
        <v>2.9249999999999998</v>
      </c>
      <c r="W3407" s="5">
        <f t="shared" si="271"/>
        <v>-2.9249999999999998</v>
      </c>
      <c r="X3407" s="8">
        <f t="shared" si="272"/>
        <v>-1</v>
      </c>
      <c r="Y3407" s="4">
        <v>0</v>
      </c>
      <c r="Z3407" s="9" t="str">
        <f t="shared" si="273"/>
        <v>NA</v>
      </c>
      <c r="AA3407" s="10">
        <f t="shared" si="274"/>
        <v>0</v>
      </c>
    </row>
    <row r="3408" spans="1:27" x14ac:dyDescent="0.55000000000000004">
      <c r="A3408" s="3" t="s">
        <v>27</v>
      </c>
      <c r="B3408" s="3" t="s">
        <v>28</v>
      </c>
      <c r="C3408" s="3" t="s">
        <v>5427</v>
      </c>
      <c r="D3408" s="3" t="s">
        <v>2414</v>
      </c>
      <c r="E3408" s="4" t="s">
        <v>31</v>
      </c>
      <c r="F3408" s="3" t="s">
        <v>262</v>
      </c>
      <c r="G3408" s="3" t="s">
        <v>2706</v>
      </c>
      <c r="H3408" s="3" t="s">
        <v>34</v>
      </c>
      <c r="I3408" s="3" t="s">
        <v>35</v>
      </c>
      <c r="J3408" s="3" t="s">
        <v>36</v>
      </c>
      <c r="K3408" s="3" t="s">
        <v>42</v>
      </c>
      <c r="L3408" s="5">
        <v>6.25</v>
      </c>
      <c r="M3408" s="4">
        <v>1</v>
      </c>
      <c r="N3408" s="5">
        <v>2.95</v>
      </c>
      <c r="O3408" s="5">
        <v>2.95</v>
      </c>
      <c r="P3408" s="4">
        <v>14</v>
      </c>
      <c r="Q3408" s="6">
        <v>7.1428571428571397</v>
      </c>
      <c r="R3408" s="7">
        <v>1</v>
      </c>
      <c r="S3408" s="6">
        <v>0</v>
      </c>
      <c r="T3408" s="5">
        <v>0</v>
      </c>
      <c r="U3408" s="5">
        <v>0</v>
      </c>
      <c r="V3408" s="5">
        <f t="shared" si="275"/>
        <v>2.95</v>
      </c>
      <c r="W3408" s="5">
        <f t="shared" si="271"/>
        <v>-2.95</v>
      </c>
      <c r="X3408" s="8">
        <f t="shared" si="272"/>
        <v>-1</v>
      </c>
      <c r="Y3408" s="4">
        <v>0</v>
      </c>
      <c r="Z3408" s="9" t="str">
        <f t="shared" si="273"/>
        <v>NA</v>
      </c>
      <c r="AA3408" s="10">
        <f t="shared" si="274"/>
        <v>0</v>
      </c>
    </row>
    <row r="3409" spans="1:27" x14ac:dyDescent="0.55000000000000004">
      <c r="A3409" s="3" t="s">
        <v>27</v>
      </c>
      <c r="B3409" s="3" t="s">
        <v>28</v>
      </c>
      <c r="C3409" s="3" t="s">
        <v>5428</v>
      </c>
      <c r="D3409" s="3" t="s">
        <v>780</v>
      </c>
      <c r="E3409" s="4" t="s">
        <v>31</v>
      </c>
      <c r="F3409" s="3" t="s">
        <v>40</v>
      </c>
      <c r="G3409" s="3" t="s">
        <v>2987</v>
      </c>
      <c r="H3409" s="3" t="s">
        <v>34</v>
      </c>
      <c r="I3409" s="3" t="s">
        <v>35</v>
      </c>
      <c r="J3409" s="3" t="s">
        <v>36</v>
      </c>
      <c r="K3409" s="3" t="s">
        <v>37</v>
      </c>
      <c r="L3409" s="5">
        <v>6.25</v>
      </c>
      <c r="M3409" s="4">
        <v>2</v>
      </c>
      <c r="N3409" s="5">
        <v>3.05</v>
      </c>
      <c r="O3409" s="5">
        <v>1.5249999999999999</v>
      </c>
      <c r="P3409" s="4">
        <v>97</v>
      </c>
      <c r="Q3409" s="6">
        <v>2.0618556701030899</v>
      </c>
      <c r="R3409" s="7">
        <v>1.0193814432989701</v>
      </c>
      <c r="S3409" s="6">
        <v>0</v>
      </c>
      <c r="T3409" s="5">
        <v>0</v>
      </c>
      <c r="U3409" s="5">
        <v>0</v>
      </c>
      <c r="V3409" s="5">
        <f t="shared" si="275"/>
        <v>3.05</v>
      </c>
      <c r="W3409" s="5">
        <f t="shared" si="271"/>
        <v>-3.05</v>
      </c>
      <c r="X3409" s="8">
        <f t="shared" si="272"/>
        <v>-1</v>
      </c>
      <c r="Y3409" s="4">
        <v>0</v>
      </c>
      <c r="Z3409" s="9" t="str">
        <f t="shared" si="273"/>
        <v>NA</v>
      </c>
      <c r="AA3409" s="10">
        <f t="shared" si="274"/>
        <v>0</v>
      </c>
    </row>
    <row r="3410" spans="1:27" x14ac:dyDescent="0.55000000000000004">
      <c r="A3410" s="3" t="s">
        <v>27</v>
      </c>
      <c r="B3410" s="3" t="s">
        <v>28</v>
      </c>
      <c r="C3410" s="3" t="s">
        <v>5429</v>
      </c>
      <c r="D3410" s="3" t="s">
        <v>3173</v>
      </c>
      <c r="E3410" s="4" t="s">
        <v>31</v>
      </c>
      <c r="F3410" s="3" t="s">
        <v>194</v>
      </c>
      <c r="G3410" s="3" t="s">
        <v>2853</v>
      </c>
      <c r="H3410" s="3" t="s">
        <v>34</v>
      </c>
      <c r="I3410" s="3" t="s">
        <v>35</v>
      </c>
      <c r="J3410" s="3" t="s">
        <v>36</v>
      </c>
      <c r="K3410" s="3" t="s">
        <v>42</v>
      </c>
      <c r="L3410" s="5">
        <v>6.25</v>
      </c>
      <c r="M3410" s="4">
        <v>2</v>
      </c>
      <c r="N3410" s="5">
        <v>3.1</v>
      </c>
      <c r="O3410" s="5">
        <v>1.55</v>
      </c>
      <c r="P3410" s="4">
        <v>12</v>
      </c>
      <c r="Q3410" s="6">
        <v>16.6666666666667</v>
      </c>
      <c r="R3410" s="7">
        <v>2.25</v>
      </c>
      <c r="S3410" s="6">
        <v>0</v>
      </c>
      <c r="T3410" s="5">
        <v>0</v>
      </c>
      <c r="U3410" s="5">
        <v>0</v>
      </c>
      <c r="V3410" s="5">
        <f t="shared" si="275"/>
        <v>3.1</v>
      </c>
      <c r="W3410" s="5">
        <f t="shared" si="271"/>
        <v>-3.1</v>
      </c>
      <c r="X3410" s="8">
        <f t="shared" si="272"/>
        <v>-1</v>
      </c>
      <c r="Y3410" s="4">
        <v>0</v>
      </c>
      <c r="Z3410" s="9" t="str">
        <f t="shared" si="273"/>
        <v>NA</v>
      </c>
      <c r="AA3410" s="10">
        <f t="shared" si="274"/>
        <v>0</v>
      </c>
    </row>
    <row r="3411" spans="1:27" x14ac:dyDescent="0.55000000000000004">
      <c r="A3411" s="3" t="s">
        <v>27</v>
      </c>
      <c r="B3411" s="3" t="s">
        <v>28</v>
      </c>
      <c r="C3411" s="3" t="s">
        <v>5430</v>
      </c>
      <c r="D3411" s="3" t="s">
        <v>2414</v>
      </c>
      <c r="E3411" s="4" t="s">
        <v>31</v>
      </c>
      <c r="F3411" s="3" t="s">
        <v>75</v>
      </c>
      <c r="G3411" s="3" t="s">
        <v>5431</v>
      </c>
      <c r="H3411" s="3" t="s">
        <v>34</v>
      </c>
      <c r="I3411" s="3" t="s">
        <v>35</v>
      </c>
      <c r="J3411" s="3" t="s">
        <v>36</v>
      </c>
      <c r="K3411" s="3" t="s">
        <v>42</v>
      </c>
      <c r="L3411" s="5">
        <v>6.25</v>
      </c>
      <c r="M3411" s="4">
        <v>1</v>
      </c>
      <c r="N3411" s="5">
        <v>3.1124999999999998</v>
      </c>
      <c r="O3411" s="5">
        <v>3.1124999999999998</v>
      </c>
      <c r="P3411" s="4">
        <v>22</v>
      </c>
      <c r="Q3411" s="6">
        <v>4.5454545454545503</v>
      </c>
      <c r="R3411" s="7">
        <v>1.0909090909090899</v>
      </c>
      <c r="S3411" s="6">
        <v>0</v>
      </c>
      <c r="T3411" s="5">
        <v>0</v>
      </c>
      <c r="U3411" s="5">
        <v>0</v>
      </c>
      <c r="V3411" s="5">
        <f t="shared" si="275"/>
        <v>3.1124999999999998</v>
      </c>
      <c r="W3411" s="5">
        <f t="shared" si="271"/>
        <v>-3.1124999999999998</v>
      </c>
      <c r="X3411" s="8">
        <f t="shared" si="272"/>
        <v>-1</v>
      </c>
      <c r="Y3411" s="4">
        <v>0</v>
      </c>
      <c r="Z3411" s="9" t="str">
        <f t="shared" si="273"/>
        <v>NA</v>
      </c>
      <c r="AA3411" s="10">
        <f t="shared" si="274"/>
        <v>0</v>
      </c>
    </row>
    <row r="3412" spans="1:27" x14ac:dyDescent="0.55000000000000004">
      <c r="A3412" s="3" t="s">
        <v>27</v>
      </c>
      <c r="B3412" s="3" t="s">
        <v>28</v>
      </c>
      <c r="C3412" s="3" t="s">
        <v>5432</v>
      </c>
      <c r="D3412" s="3" t="s">
        <v>615</v>
      </c>
      <c r="E3412" s="4" t="s">
        <v>31</v>
      </c>
      <c r="F3412" s="3" t="s">
        <v>5157</v>
      </c>
      <c r="G3412" s="3" t="s">
        <v>5196</v>
      </c>
      <c r="H3412" s="3" t="s">
        <v>34</v>
      </c>
      <c r="I3412" s="3" t="s">
        <v>35</v>
      </c>
      <c r="J3412" s="3" t="s">
        <v>36</v>
      </c>
      <c r="K3412" s="3" t="s">
        <v>42</v>
      </c>
      <c r="L3412" s="5">
        <v>6.25</v>
      </c>
      <c r="M3412" s="4">
        <v>2</v>
      </c>
      <c r="N3412" s="5">
        <v>3.125</v>
      </c>
      <c r="O3412" s="5">
        <v>1.5625</v>
      </c>
      <c r="P3412" s="4">
        <v>129</v>
      </c>
      <c r="Q3412" s="6">
        <v>1.55038759689922</v>
      </c>
      <c r="R3412" s="7">
        <v>8.4500775193798408</v>
      </c>
      <c r="S3412" s="6">
        <v>0</v>
      </c>
      <c r="T3412" s="5">
        <v>0</v>
      </c>
      <c r="U3412" s="5">
        <v>0</v>
      </c>
      <c r="V3412" s="5">
        <f t="shared" si="275"/>
        <v>3.125</v>
      </c>
      <c r="W3412" s="5">
        <f t="shared" si="271"/>
        <v>-3.125</v>
      </c>
      <c r="X3412" s="8">
        <f t="shared" si="272"/>
        <v>-1</v>
      </c>
      <c r="Y3412" s="4">
        <v>0</v>
      </c>
      <c r="Z3412" s="9" t="str">
        <f t="shared" si="273"/>
        <v>NA</v>
      </c>
      <c r="AA3412" s="10">
        <f t="shared" si="274"/>
        <v>0</v>
      </c>
    </row>
    <row r="3413" spans="1:27" x14ac:dyDescent="0.55000000000000004">
      <c r="A3413" s="3" t="s">
        <v>27</v>
      </c>
      <c r="B3413" s="3" t="s">
        <v>28</v>
      </c>
      <c r="C3413" s="3" t="s">
        <v>5433</v>
      </c>
      <c r="D3413" s="3" t="s">
        <v>276</v>
      </c>
      <c r="E3413" s="4" t="s">
        <v>31</v>
      </c>
      <c r="F3413" s="3" t="s">
        <v>40</v>
      </c>
      <c r="G3413" s="3" t="s">
        <v>2770</v>
      </c>
      <c r="H3413" s="3" t="s">
        <v>34</v>
      </c>
      <c r="I3413" s="3" t="s">
        <v>35</v>
      </c>
      <c r="J3413" s="3" t="s">
        <v>36</v>
      </c>
      <c r="K3413" s="3" t="s">
        <v>37</v>
      </c>
      <c r="L3413" s="5">
        <v>6.25</v>
      </c>
      <c r="M3413" s="4">
        <v>1</v>
      </c>
      <c r="N3413" s="5">
        <v>3.15</v>
      </c>
      <c r="O3413" s="5">
        <v>3.15</v>
      </c>
      <c r="P3413" s="4">
        <v>9</v>
      </c>
      <c r="Q3413" s="6">
        <v>11.1111111111111</v>
      </c>
      <c r="R3413" s="7">
        <v>1</v>
      </c>
      <c r="S3413" s="6">
        <v>0</v>
      </c>
      <c r="T3413" s="5">
        <v>0</v>
      </c>
      <c r="U3413" s="5">
        <v>0</v>
      </c>
      <c r="V3413" s="5">
        <f t="shared" si="275"/>
        <v>3.15</v>
      </c>
      <c r="W3413" s="5">
        <f t="shared" si="271"/>
        <v>-3.15</v>
      </c>
      <c r="X3413" s="8">
        <f t="shared" si="272"/>
        <v>-1</v>
      </c>
      <c r="Y3413" s="4">
        <v>0</v>
      </c>
      <c r="Z3413" s="9" t="str">
        <f t="shared" si="273"/>
        <v>NA</v>
      </c>
      <c r="AA3413" s="10">
        <f t="shared" si="274"/>
        <v>0</v>
      </c>
    </row>
    <row r="3414" spans="1:27" x14ac:dyDescent="0.55000000000000004">
      <c r="A3414" s="3" t="s">
        <v>27</v>
      </c>
      <c r="B3414" s="3" t="s">
        <v>28</v>
      </c>
      <c r="C3414" s="3" t="s">
        <v>5434</v>
      </c>
      <c r="D3414" s="3" t="s">
        <v>5226</v>
      </c>
      <c r="E3414" s="4" t="s">
        <v>66</v>
      </c>
      <c r="F3414" s="3" t="s">
        <v>32</v>
      </c>
      <c r="G3414" s="3" t="s">
        <v>2714</v>
      </c>
      <c r="H3414" s="3" t="s">
        <v>34</v>
      </c>
      <c r="I3414" s="3" t="s">
        <v>35</v>
      </c>
      <c r="J3414" s="3" t="s">
        <v>36</v>
      </c>
      <c r="K3414" s="3" t="s">
        <v>37</v>
      </c>
      <c r="L3414" s="5">
        <v>6.25</v>
      </c>
      <c r="M3414" s="4">
        <v>3</v>
      </c>
      <c r="N3414" s="5">
        <v>3.15</v>
      </c>
      <c r="O3414" s="5">
        <v>1.05</v>
      </c>
      <c r="P3414" s="4">
        <v>36</v>
      </c>
      <c r="Q3414" s="6">
        <v>8.3333333333333304</v>
      </c>
      <c r="R3414" s="7">
        <v>1</v>
      </c>
      <c r="S3414" s="6">
        <v>0</v>
      </c>
      <c r="T3414" s="5">
        <v>0</v>
      </c>
      <c r="U3414" s="5">
        <v>0</v>
      </c>
      <c r="V3414" s="5">
        <f t="shared" si="275"/>
        <v>3.15</v>
      </c>
      <c r="W3414" s="5">
        <f t="shared" si="271"/>
        <v>-3.15</v>
      </c>
      <c r="X3414" s="8">
        <f t="shared" si="272"/>
        <v>-1</v>
      </c>
      <c r="Y3414" s="4">
        <v>0</v>
      </c>
      <c r="Z3414" s="9" t="str">
        <f t="shared" si="273"/>
        <v>NA</v>
      </c>
      <c r="AA3414" s="10">
        <f t="shared" si="274"/>
        <v>0</v>
      </c>
    </row>
    <row r="3415" spans="1:27" x14ac:dyDescent="0.55000000000000004">
      <c r="A3415" s="3" t="s">
        <v>27</v>
      </c>
      <c r="B3415" s="3" t="s">
        <v>28</v>
      </c>
      <c r="C3415" s="3" t="s">
        <v>5435</v>
      </c>
      <c r="D3415" s="3" t="s">
        <v>3615</v>
      </c>
      <c r="E3415" s="4" t="s">
        <v>31</v>
      </c>
      <c r="F3415" s="3" t="s">
        <v>262</v>
      </c>
      <c r="G3415" s="3" t="s">
        <v>2774</v>
      </c>
      <c r="H3415" s="3" t="s">
        <v>34</v>
      </c>
      <c r="I3415" s="3" t="s">
        <v>35</v>
      </c>
      <c r="J3415" s="3" t="s">
        <v>36</v>
      </c>
      <c r="K3415" s="3" t="s">
        <v>37</v>
      </c>
      <c r="L3415" s="5">
        <v>6.25</v>
      </c>
      <c r="M3415" s="4">
        <v>2</v>
      </c>
      <c r="N3415" s="5">
        <v>3.1625000000000001</v>
      </c>
      <c r="O3415" s="5">
        <v>1.58125</v>
      </c>
      <c r="P3415" s="4">
        <v>24</v>
      </c>
      <c r="Q3415" s="6">
        <v>8.3333333333333304</v>
      </c>
      <c r="R3415" s="7">
        <v>1.03666666666667</v>
      </c>
      <c r="S3415" s="6">
        <v>0</v>
      </c>
      <c r="T3415" s="5">
        <v>0</v>
      </c>
      <c r="U3415" s="5">
        <v>0</v>
      </c>
      <c r="V3415" s="5">
        <f t="shared" si="275"/>
        <v>3.1625000000000001</v>
      </c>
      <c r="W3415" s="5">
        <f t="shared" si="271"/>
        <v>-3.1625000000000001</v>
      </c>
      <c r="X3415" s="8">
        <f t="shared" si="272"/>
        <v>-1</v>
      </c>
      <c r="Y3415" s="4">
        <v>0</v>
      </c>
      <c r="Z3415" s="9" t="str">
        <f t="shared" si="273"/>
        <v>NA</v>
      </c>
      <c r="AA3415" s="10">
        <f t="shared" si="274"/>
        <v>0</v>
      </c>
    </row>
    <row r="3416" spans="1:27" x14ac:dyDescent="0.55000000000000004">
      <c r="A3416" s="3" t="s">
        <v>27</v>
      </c>
      <c r="B3416" s="3" t="s">
        <v>28</v>
      </c>
      <c r="C3416" s="3" t="s">
        <v>5436</v>
      </c>
      <c r="D3416" s="3" t="s">
        <v>780</v>
      </c>
      <c r="E3416" s="4" t="s">
        <v>31</v>
      </c>
      <c r="F3416" s="3" t="s">
        <v>262</v>
      </c>
      <c r="G3416" s="3" t="s">
        <v>2768</v>
      </c>
      <c r="H3416" s="3" t="s">
        <v>34</v>
      </c>
      <c r="I3416" s="3" t="s">
        <v>35</v>
      </c>
      <c r="J3416" s="3" t="s">
        <v>36</v>
      </c>
      <c r="K3416" s="3" t="s">
        <v>37</v>
      </c>
      <c r="L3416" s="5">
        <v>6.25</v>
      </c>
      <c r="M3416" s="4">
        <v>2</v>
      </c>
      <c r="N3416" s="5">
        <v>3.1875</v>
      </c>
      <c r="O3416" s="5">
        <v>1.59375</v>
      </c>
      <c r="P3416" s="4">
        <v>132</v>
      </c>
      <c r="Q3416" s="6">
        <v>1.51515151515152</v>
      </c>
      <c r="R3416" s="7">
        <v>1.00825757575758</v>
      </c>
      <c r="S3416" s="6">
        <v>0</v>
      </c>
      <c r="T3416" s="5">
        <v>0</v>
      </c>
      <c r="U3416" s="5">
        <v>0</v>
      </c>
      <c r="V3416" s="5">
        <f t="shared" si="275"/>
        <v>3.1875</v>
      </c>
      <c r="W3416" s="5">
        <f t="shared" si="271"/>
        <v>-3.1875</v>
      </c>
      <c r="X3416" s="8">
        <f t="shared" si="272"/>
        <v>-1</v>
      </c>
      <c r="Y3416" s="4">
        <v>0</v>
      </c>
      <c r="Z3416" s="9" t="str">
        <f t="shared" si="273"/>
        <v>NA</v>
      </c>
      <c r="AA3416" s="10">
        <f t="shared" si="274"/>
        <v>0</v>
      </c>
    </row>
    <row r="3417" spans="1:27" x14ac:dyDescent="0.55000000000000004">
      <c r="A3417" s="3" t="s">
        <v>27</v>
      </c>
      <c r="B3417" s="3" t="s">
        <v>28</v>
      </c>
      <c r="C3417" s="3" t="s">
        <v>5437</v>
      </c>
      <c r="D3417" s="3" t="s">
        <v>1672</v>
      </c>
      <c r="E3417" s="4" t="s">
        <v>31</v>
      </c>
      <c r="F3417" s="3" t="s">
        <v>104</v>
      </c>
      <c r="G3417" s="3" t="s">
        <v>5438</v>
      </c>
      <c r="H3417" s="3" t="s">
        <v>34</v>
      </c>
      <c r="I3417" s="3" t="s">
        <v>35</v>
      </c>
      <c r="J3417" s="3" t="s">
        <v>36</v>
      </c>
      <c r="K3417" s="3" t="s">
        <v>42</v>
      </c>
      <c r="L3417" s="5">
        <v>6.25</v>
      </c>
      <c r="M3417" s="4">
        <v>3</v>
      </c>
      <c r="N3417" s="5">
        <v>3.1875</v>
      </c>
      <c r="O3417" s="5">
        <v>1.0625</v>
      </c>
      <c r="P3417" s="4">
        <v>4</v>
      </c>
      <c r="Q3417" s="6">
        <v>75</v>
      </c>
      <c r="R3417" s="7">
        <v>1</v>
      </c>
      <c r="S3417" s="6">
        <v>0</v>
      </c>
      <c r="T3417" s="5">
        <v>0</v>
      </c>
      <c r="U3417" s="5">
        <v>0</v>
      </c>
      <c r="V3417" s="5">
        <f t="shared" si="275"/>
        <v>3.1875</v>
      </c>
      <c r="W3417" s="5">
        <f t="shared" si="271"/>
        <v>-3.1875</v>
      </c>
      <c r="X3417" s="8">
        <f t="shared" si="272"/>
        <v>-1</v>
      </c>
      <c r="Y3417" s="4">
        <v>0</v>
      </c>
      <c r="Z3417" s="9" t="str">
        <f t="shared" si="273"/>
        <v>NA</v>
      </c>
      <c r="AA3417" s="10">
        <f t="shared" si="274"/>
        <v>0</v>
      </c>
    </row>
    <row r="3418" spans="1:27" x14ac:dyDescent="0.55000000000000004">
      <c r="A3418" s="3" t="s">
        <v>27</v>
      </c>
      <c r="B3418" s="3" t="s">
        <v>28</v>
      </c>
      <c r="C3418" s="3" t="s">
        <v>5439</v>
      </c>
      <c r="D3418" s="3" t="s">
        <v>928</v>
      </c>
      <c r="E3418" s="4" t="s">
        <v>66</v>
      </c>
      <c r="F3418" s="3" t="s">
        <v>144</v>
      </c>
      <c r="G3418" s="3" t="s">
        <v>49</v>
      </c>
      <c r="H3418" s="3" t="s">
        <v>34</v>
      </c>
      <c r="I3418" s="3" t="s">
        <v>35</v>
      </c>
      <c r="J3418" s="3" t="s">
        <v>36</v>
      </c>
      <c r="K3418" s="3" t="s">
        <v>37</v>
      </c>
      <c r="L3418" s="5">
        <v>6.25</v>
      </c>
      <c r="M3418" s="4">
        <v>3</v>
      </c>
      <c r="N3418" s="5">
        <v>3.1999999875</v>
      </c>
      <c r="O3418" s="5">
        <v>1.0666666625000001</v>
      </c>
      <c r="P3418" s="4">
        <v>31</v>
      </c>
      <c r="Q3418" s="6">
        <v>9.67741935483871</v>
      </c>
      <c r="R3418" s="7">
        <v>1</v>
      </c>
      <c r="S3418" s="6">
        <v>0</v>
      </c>
      <c r="T3418" s="5">
        <v>0</v>
      </c>
      <c r="U3418" s="5">
        <v>0</v>
      </c>
      <c r="V3418" s="5">
        <f t="shared" si="275"/>
        <v>3.1999999875</v>
      </c>
      <c r="W3418" s="5">
        <f t="shared" si="271"/>
        <v>-3.1999999875</v>
      </c>
      <c r="X3418" s="8">
        <f t="shared" si="272"/>
        <v>-1</v>
      </c>
      <c r="Y3418" s="4">
        <v>0</v>
      </c>
      <c r="Z3418" s="9" t="str">
        <f t="shared" si="273"/>
        <v>NA</v>
      </c>
      <c r="AA3418" s="10">
        <f t="shared" si="274"/>
        <v>0</v>
      </c>
    </row>
    <row r="3419" spans="1:27" x14ac:dyDescent="0.55000000000000004">
      <c r="A3419" s="3" t="s">
        <v>27</v>
      </c>
      <c r="B3419" s="3" t="s">
        <v>28</v>
      </c>
      <c r="C3419" s="3" t="s">
        <v>5440</v>
      </c>
      <c r="D3419" s="3" t="s">
        <v>4499</v>
      </c>
      <c r="E3419" s="4" t="s">
        <v>31</v>
      </c>
      <c r="F3419" s="3" t="s">
        <v>104</v>
      </c>
      <c r="G3419" s="3" t="s">
        <v>105</v>
      </c>
      <c r="H3419" s="3" t="s">
        <v>34</v>
      </c>
      <c r="I3419" s="3" t="s">
        <v>35</v>
      </c>
      <c r="J3419" s="3" t="s">
        <v>36</v>
      </c>
      <c r="K3419" s="3" t="s">
        <v>37</v>
      </c>
      <c r="L3419" s="5">
        <v>6.25</v>
      </c>
      <c r="M3419" s="4">
        <v>1</v>
      </c>
      <c r="N3419" s="5">
        <v>3.2124999999999999</v>
      </c>
      <c r="O3419" s="5">
        <v>3.2124999999999999</v>
      </c>
      <c r="P3419" s="4">
        <v>2</v>
      </c>
      <c r="Q3419" s="6">
        <v>50</v>
      </c>
      <c r="R3419" s="7">
        <v>1</v>
      </c>
      <c r="S3419" s="6">
        <v>0</v>
      </c>
      <c r="T3419" s="5">
        <v>0</v>
      </c>
      <c r="U3419" s="5">
        <v>0</v>
      </c>
      <c r="V3419" s="5">
        <f t="shared" si="275"/>
        <v>3.2124999999999999</v>
      </c>
      <c r="W3419" s="5">
        <f t="shared" si="271"/>
        <v>-3.2124999999999999</v>
      </c>
      <c r="X3419" s="8">
        <f t="shared" si="272"/>
        <v>-1</v>
      </c>
      <c r="Y3419" s="4">
        <v>0</v>
      </c>
      <c r="Z3419" s="9" t="str">
        <f t="shared" si="273"/>
        <v>NA</v>
      </c>
      <c r="AA3419" s="10">
        <f t="shared" si="274"/>
        <v>0</v>
      </c>
    </row>
    <row r="3420" spans="1:27" x14ac:dyDescent="0.55000000000000004">
      <c r="A3420" s="3" t="s">
        <v>27</v>
      </c>
      <c r="B3420" s="3" t="s">
        <v>28</v>
      </c>
      <c r="C3420" s="3" t="s">
        <v>5441</v>
      </c>
      <c r="D3420" s="3" t="s">
        <v>220</v>
      </c>
      <c r="E3420" s="4" t="s">
        <v>31</v>
      </c>
      <c r="F3420" s="3" t="s">
        <v>40</v>
      </c>
      <c r="G3420" s="3" t="s">
        <v>2770</v>
      </c>
      <c r="H3420" s="3" t="s">
        <v>34</v>
      </c>
      <c r="I3420" s="3" t="s">
        <v>35</v>
      </c>
      <c r="J3420" s="3" t="s">
        <v>36</v>
      </c>
      <c r="K3420" s="3" t="s">
        <v>37</v>
      </c>
      <c r="L3420" s="5">
        <v>6.25</v>
      </c>
      <c r="M3420" s="4">
        <v>1</v>
      </c>
      <c r="N3420" s="5">
        <v>3.25</v>
      </c>
      <c r="O3420" s="5">
        <v>3.25</v>
      </c>
      <c r="P3420" s="4">
        <v>16</v>
      </c>
      <c r="Q3420" s="6">
        <v>6.25</v>
      </c>
      <c r="R3420" s="7">
        <v>1.2493749999999999</v>
      </c>
      <c r="S3420" s="6">
        <v>0</v>
      </c>
      <c r="T3420" s="5">
        <v>0</v>
      </c>
      <c r="U3420" s="5">
        <v>0</v>
      </c>
      <c r="V3420" s="5">
        <f t="shared" si="275"/>
        <v>3.25</v>
      </c>
      <c r="W3420" s="5">
        <f t="shared" si="271"/>
        <v>-3.25</v>
      </c>
      <c r="X3420" s="8">
        <f t="shared" si="272"/>
        <v>-1</v>
      </c>
      <c r="Y3420" s="4">
        <v>0</v>
      </c>
      <c r="Z3420" s="9" t="str">
        <f t="shared" si="273"/>
        <v>NA</v>
      </c>
      <c r="AA3420" s="10">
        <f t="shared" si="274"/>
        <v>0</v>
      </c>
    </row>
    <row r="3421" spans="1:27" x14ac:dyDescent="0.55000000000000004">
      <c r="A3421" s="3" t="s">
        <v>27</v>
      </c>
      <c r="B3421" s="3" t="s">
        <v>28</v>
      </c>
      <c r="C3421" s="3" t="s">
        <v>5442</v>
      </c>
      <c r="D3421" s="3" t="s">
        <v>5332</v>
      </c>
      <c r="E3421" s="4" t="s">
        <v>31</v>
      </c>
      <c r="F3421" s="3" t="s">
        <v>40</v>
      </c>
      <c r="G3421" s="3" t="s">
        <v>3310</v>
      </c>
      <c r="H3421" s="3" t="s">
        <v>34</v>
      </c>
      <c r="I3421" s="3" t="s">
        <v>35</v>
      </c>
      <c r="J3421" s="3" t="s">
        <v>36</v>
      </c>
      <c r="K3421" s="3" t="s">
        <v>42</v>
      </c>
      <c r="L3421" s="5">
        <v>6.25</v>
      </c>
      <c r="M3421" s="4">
        <v>2</v>
      </c>
      <c r="N3421" s="5">
        <v>3.2875000000000001</v>
      </c>
      <c r="O3421" s="5">
        <v>1.64375</v>
      </c>
      <c r="P3421" s="4">
        <v>9</v>
      </c>
      <c r="Q3421" s="6">
        <v>22.2222222222222</v>
      </c>
      <c r="R3421" s="7">
        <v>1</v>
      </c>
      <c r="S3421" s="6">
        <v>0</v>
      </c>
      <c r="T3421" s="5">
        <v>0</v>
      </c>
      <c r="U3421" s="5">
        <v>0</v>
      </c>
      <c r="V3421" s="5">
        <f t="shared" si="275"/>
        <v>3.2875000000000001</v>
      </c>
      <c r="W3421" s="5">
        <f t="shared" si="271"/>
        <v>-3.2875000000000001</v>
      </c>
      <c r="X3421" s="8">
        <f t="shared" si="272"/>
        <v>-1</v>
      </c>
      <c r="Y3421" s="4">
        <v>0</v>
      </c>
      <c r="Z3421" s="9" t="str">
        <f t="shared" si="273"/>
        <v>NA</v>
      </c>
      <c r="AA3421" s="10">
        <f t="shared" si="274"/>
        <v>0</v>
      </c>
    </row>
    <row r="3422" spans="1:27" x14ac:dyDescent="0.55000000000000004">
      <c r="A3422" s="3" t="s">
        <v>27</v>
      </c>
      <c r="B3422" s="3" t="s">
        <v>28</v>
      </c>
      <c r="C3422" s="3" t="s">
        <v>5443</v>
      </c>
      <c r="D3422" s="3" t="s">
        <v>948</v>
      </c>
      <c r="E3422" s="4" t="s">
        <v>66</v>
      </c>
      <c r="F3422" s="3" t="s">
        <v>144</v>
      </c>
      <c r="G3422" s="3" t="s">
        <v>309</v>
      </c>
      <c r="H3422" s="3" t="s">
        <v>34</v>
      </c>
      <c r="I3422" s="3" t="s">
        <v>35</v>
      </c>
      <c r="J3422" s="3" t="s">
        <v>36</v>
      </c>
      <c r="K3422" s="3" t="s">
        <v>37</v>
      </c>
      <c r="L3422" s="5">
        <v>6.25</v>
      </c>
      <c r="M3422" s="4">
        <v>3</v>
      </c>
      <c r="N3422" s="5">
        <v>3.3374999999999999</v>
      </c>
      <c r="O3422" s="5">
        <v>1.1125</v>
      </c>
      <c r="P3422" s="4">
        <v>29</v>
      </c>
      <c r="Q3422" s="6">
        <v>10.3448275862069</v>
      </c>
      <c r="R3422" s="7">
        <v>1</v>
      </c>
      <c r="S3422" s="6">
        <v>0</v>
      </c>
      <c r="T3422" s="5">
        <v>0</v>
      </c>
      <c r="U3422" s="5">
        <v>0</v>
      </c>
      <c r="V3422" s="5">
        <f t="shared" si="275"/>
        <v>3.3374999999999999</v>
      </c>
      <c r="W3422" s="5">
        <f t="shared" si="271"/>
        <v>-3.3374999999999999</v>
      </c>
      <c r="X3422" s="8">
        <f t="shared" si="272"/>
        <v>-1</v>
      </c>
      <c r="Y3422" s="4">
        <v>0</v>
      </c>
      <c r="Z3422" s="9" t="str">
        <f t="shared" si="273"/>
        <v>NA</v>
      </c>
      <c r="AA3422" s="10">
        <f t="shared" si="274"/>
        <v>0</v>
      </c>
    </row>
    <row r="3423" spans="1:27" x14ac:dyDescent="0.55000000000000004">
      <c r="A3423" s="3" t="s">
        <v>27</v>
      </c>
      <c r="B3423" s="3" t="s">
        <v>28</v>
      </c>
      <c r="C3423" s="3" t="s">
        <v>5444</v>
      </c>
      <c r="D3423" s="3" t="s">
        <v>3217</v>
      </c>
      <c r="E3423" s="4" t="s">
        <v>31</v>
      </c>
      <c r="F3423" s="3" t="s">
        <v>194</v>
      </c>
      <c r="G3423" s="3" t="s">
        <v>4022</v>
      </c>
      <c r="H3423" s="3" t="s">
        <v>34</v>
      </c>
      <c r="I3423" s="3" t="s">
        <v>35</v>
      </c>
      <c r="J3423" s="3" t="s">
        <v>36</v>
      </c>
      <c r="K3423" s="3" t="s">
        <v>42</v>
      </c>
      <c r="L3423" s="5">
        <v>6.25</v>
      </c>
      <c r="M3423" s="4">
        <v>1</v>
      </c>
      <c r="N3423" s="5">
        <v>3.3875000000000002</v>
      </c>
      <c r="O3423" s="5">
        <v>3.3875000000000002</v>
      </c>
      <c r="P3423" s="4">
        <v>9</v>
      </c>
      <c r="Q3423" s="6">
        <v>11.1111111111111</v>
      </c>
      <c r="R3423" s="7">
        <v>1.1111111111111101</v>
      </c>
      <c r="S3423" s="6">
        <v>0</v>
      </c>
      <c r="T3423" s="5">
        <v>0</v>
      </c>
      <c r="U3423" s="5">
        <v>0</v>
      </c>
      <c r="V3423" s="5">
        <f t="shared" si="275"/>
        <v>3.3875000000000002</v>
      </c>
      <c r="W3423" s="5">
        <f t="shared" si="271"/>
        <v>-3.3875000000000002</v>
      </c>
      <c r="X3423" s="8">
        <f t="shared" si="272"/>
        <v>-1</v>
      </c>
      <c r="Y3423" s="4">
        <v>0</v>
      </c>
      <c r="Z3423" s="9" t="str">
        <f t="shared" si="273"/>
        <v>NA</v>
      </c>
      <c r="AA3423" s="10">
        <f t="shared" si="274"/>
        <v>0</v>
      </c>
    </row>
    <row r="3424" spans="1:27" x14ac:dyDescent="0.55000000000000004">
      <c r="A3424" s="3" t="s">
        <v>27</v>
      </c>
      <c r="B3424" s="3" t="s">
        <v>28</v>
      </c>
      <c r="C3424" s="3" t="s">
        <v>5445</v>
      </c>
      <c r="D3424" s="3" t="s">
        <v>132</v>
      </c>
      <c r="E3424" s="4" t="s">
        <v>31</v>
      </c>
      <c r="F3424" s="3" t="s">
        <v>75</v>
      </c>
      <c r="G3424" s="3" t="s">
        <v>76</v>
      </c>
      <c r="H3424" s="3" t="s">
        <v>34</v>
      </c>
      <c r="I3424" s="3" t="s">
        <v>35</v>
      </c>
      <c r="J3424" s="3" t="s">
        <v>36</v>
      </c>
      <c r="K3424" s="3" t="s">
        <v>37</v>
      </c>
      <c r="L3424" s="5">
        <v>6.25</v>
      </c>
      <c r="M3424" s="4">
        <v>1</v>
      </c>
      <c r="N3424" s="5">
        <v>3.4125000000000001</v>
      </c>
      <c r="O3424" s="5">
        <v>3.4125000000000001</v>
      </c>
      <c r="P3424" s="4">
        <v>3</v>
      </c>
      <c r="Q3424" s="6">
        <v>33.3333333333333</v>
      </c>
      <c r="R3424" s="7">
        <v>1.3333333333333299</v>
      </c>
      <c r="S3424" s="6">
        <v>0</v>
      </c>
      <c r="T3424" s="5">
        <v>0</v>
      </c>
      <c r="U3424" s="5">
        <v>0</v>
      </c>
      <c r="V3424" s="5">
        <f t="shared" si="275"/>
        <v>3.4125000000000001</v>
      </c>
      <c r="W3424" s="5">
        <f t="shared" si="271"/>
        <v>-3.4125000000000001</v>
      </c>
      <c r="X3424" s="8">
        <f t="shared" si="272"/>
        <v>-1</v>
      </c>
      <c r="Y3424" s="4">
        <v>0</v>
      </c>
      <c r="Z3424" s="9" t="str">
        <f t="shared" si="273"/>
        <v>NA</v>
      </c>
      <c r="AA3424" s="10">
        <f t="shared" si="274"/>
        <v>0</v>
      </c>
    </row>
    <row r="3425" spans="1:27" x14ac:dyDescent="0.55000000000000004">
      <c r="A3425" s="3" t="s">
        <v>27</v>
      </c>
      <c r="B3425" s="3" t="s">
        <v>28</v>
      </c>
      <c r="C3425" s="3" t="s">
        <v>5446</v>
      </c>
      <c r="D3425" s="3" t="s">
        <v>3217</v>
      </c>
      <c r="E3425" s="4" t="s">
        <v>31</v>
      </c>
      <c r="F3425" s="3" t="s">
        <v>417</v>
      </c>
      <c r="G3425" s="3" t="s">
        <v>5447</v>
      </c>
      <c r="H3425" s="3" t="s">
        <v>34</v>
      </c>
      <c r="I3425" s="3" t="s">
        <v>35</v>
      </c>
      <c r="J3425" s="3" t="s">
        <v>36</v>
      </c>
      <c r="K3425" s="3" t="s">
        <v>42</v>
      </c>
      <c r="L3425" s="5">
        <v>6.25</v>
      </c>
      <c r="M3425" s="4">
        <v>2</v>
      </c>
      <c r="N3425" s="5">
        <v>3.4375</v>
      </c>
      <c r="O3425" s="5">
        <v>1.71875</v>
      </c>
      <c r="P3425" s="4">
        <v>36</v>
      </c>
      <c r="Q3425" s="6">
        <v>5.5555555555555598</v>
      </c>
      <c r="R3425" s="7">
        <v>3.9105555555555598</v>
      </c>
      <c r="S3425" s="6">
        <v>0</v>
      </c>
      <c r="T3425" s="5">
        <v>0</v>
      </c>
      <c r="U3425" s="5">
        <v>0</v>
      </c>
      <c r="V3425" s="5">
        <f t="shared" si="275"/>
        <v>3.4375</v>
      </c>
      <c r="W3425" s="5">
        <f t="shared" si="271"/>
        <v>-3.4375</v>
      </c>
      <c r="X3425" s="8">
        <f t="shared" si="272"/>
        <v>-1</v>
      </c>
      <c r="Y3425" s="4">
        <v>0</v>
      </c>
      <c r="Z3425" s="9" t="str">
        <f t="shared" si="273"/>
        <v>NA</v>
      </c>
      <c r="AA3425" s="10">
        <f t="shared" si="274"/>
        <v>0</v>
      </c>
    </row>
    <row r="3426" spans="1:27" x14ac:dyDescent="0.55000000000000004">
      <c r="A3426" s="3" t="s">
        <v>27</v>
      </c>
      <c r="B3426" s="3" t="s">
        <v>28</v>
      </c>
      <c r="C3426" s="3" t="s">
        <v>5448</v>
      </c>
      <c r="D3426" s="3" t="s">
        <v>2147</v>
      </c>
      <c r="E3426" s="4" t="s">
        <v>31</v>
      </c>
      <c r="F3426" s="3" t="s">
        <v>5157</v>
      </c>
      <c r="G3426" s="3" t="s">
        <v>5449</v>
      </c>
      <c r="H3426" s="3" t="s">
        <v>34</v>
      </c>
      <c r="I3426" s="3" t="s">
        <v>35</v>
      </c>
      <c r="J3426" s="3" t="s">
        <v>36</v>
      </c>
      <c r="K3426" s="3" t="s">
        <v>42</v>
      </c>
      <c r="L3426" s="5">
        <v>6.25</v>
      </c>
      <c r="M3426" s="4">
        <v>1</v>
      </c>
      <c r="N3426" s="5">
        <v>3.4375</v>
      </c>
      <c r="O3426" s="5">
        <v>3.4375</v>
      </c>
      <c r="P3426" s="4">
        <v>162</v>
      </c>
      <c r="Q3426" s="6">
        <v>0.61728395061728403</v>
      </c>
      <c r="R3426" s="7">
        <v>4.4269753086419703</v>
      </c>
      <c r="S3426" s="6">
        <v>0</v>
      </c>
      <c r="T3426" s="5">
        <v>0</v>
      </c>
      <c r="U3426" s="5">
        <v>0</v>
      </c>
      <c r="V3426" s="5">
        <f t="shared" si="275"/>
        <v>3.4375</v>
      </c>
      <c r="W3426" s="5">
        <f t="shared" si="271"/>
        <v>-3.4375</v>
      </c>
      <c r="X3426" s="8">
        <f t="shared" si="272"/>
        <v>-1</v>
      </c>
      <c r="Y3426" s="4">
        <v>0</v>
      </c>
      <c r="Z3426" s="9" t="str">
        <f t="shared" si="273"/>
        <v>NA</v>
      </c>
      <c r="AA3426" s="10">
        <f t="shared" si="274"/>
        <v>0</v>
      </c>
    </row>
    <row r="3427" spans="1:27" x14ac:dyDescent="0.55000000000000004">
      <c r="A3427" s="3" t="s">
        <v>27</v>
      </c>
      <c r="B3427" s="3" t="s">
        <v>28</v>
      </c>
      <c r="C3427" s="3" t="s">
        <v>5450</v>
      </c>
      <c r="D3427" s="3" t="s">
        <v>3126</v>
      </c>
      <c r="E3427" s="4" t="s">
        <v>31</v>
      </c>
      <c r="F3427" s="3" t="s">
        <v>113</v>
      </c>
      <c r="G3427" s="3" t="s">
        <v>5451</v>
      </c>
      <c r="H3427" s="3" t="s">
        <v>34</v>
      </c>
      <c r="I3427" s="3" t="s">
        <v>35</v>
      </c>
      <c r="J3427" s="3" t="s">
        <v>36</v>
      </c>
      <c r="K3427" s="3" t="s">
        <v>42</v>
      </c>
      <c r="L3427" s="5">
        <v>6.25</v>
      </c>
      <c r="M3427" s="4">
        <v>1</v>
      </c>
      <c r="N3427" s="5">
        <v>3.4624999999999999</v>
      </c>
      <c r="O3427" s="5">
        <v>3.4624999999999999</v>
      </c>
      <c r="P3427" s="4">
        <v>56</v>
      </c>
      <c r="Q3427" s="6">
        <v>1.78571428571429</v>
      </c>
      <c r="R3427" s="7">
        <v>3.0328571428571398</v>
      </c>
      <c r="S3427" s="6">
        <v>0</v>
      </c>
      <c r="T3427" s="5">
        <v>0</v>
      </c>
      <c r="U3427" s="5">
        <v>0</v>
      </c>
      <c r="V3427" s="5">
        <f t="shared" si="275"/>
        <v>3.4624999999999999</v>
      </c>
      <c r="W3427" s="5">
        <f t="shared" si="271"/>
        <v>-3.4624999999999999</v>
      </c>
      <c r="X3427" s="8">
        <f t="shared" si="272"/>
        <v>-1</v>
      </c>
      <c r="Y3427" s="4">
        <v>0</v>
      </c>
      <c r="Z3427" s="9" t="str">
        <f t="shared" si="273"/>
        <v>NA</v>
      </c>
      <c r="AA3427" s="10">
        <f t="shared" si="274"/>
        <v>0</v>
      </c>
    </row>
    <row r="3428" spans="1:27" x14ac:dyDescent="0.55000000000000004">
      <c r="A3428" s="3" t="s">
        <v>27</v>
      </c>
      <c r="B3428" s="3" t="s">
        <v>28</v>
      </c>
      <c r="C3428" s="3" t="s">
        <v>5452</v>
      </c>
      <c r="D3428" s="3" t="s">
        <v>2815</v>
      </c>
      <c r="E3428" s="4" t="s">
        <v>31</v>
      </c>
      <c r="F3428" s="3" t="s">
        <v>32</v>
      </c>
      <c r="G3428" s="3" t="s">
        <v>33</v>
      </c>
      <c r="H3428" s="3" t="s">
        <v>34</v>
      </c>
      <c r="I3428" s="3" t="s">
        <v>35</v>
      </c>
      <c r="J3428" s="3" t="s">
        <v>36</v>
      </c>
      <c r="K3428" s="3" t="s">
        <v>37</v>
      </c>
      <c r="L3428" s="5">
        <v>6.25</v>
      </c>
      <c r="M3428" s="4">
        <v>2</v>
      </c>
      <c r="N3428" s="5">
        <v>3.4750000000000001</v>
      </c>
      <c r="O3428" s="5">
        <v>1.7375</v>
      </c>
      <c r="P3428" s="4">
        <v>184</v>
      </c>
      <c r="Q3428" s="6">
        <v>1.0869565217391299</v>
      </c>
      <c r="R3428" s="7">
        <v>1.08532608695652</v>
      </c>
      <c r="S3428" s="6">
        <v>0</v>
      </c>
      <c r="T3428" s="5">
        <v>0</v>
      </c>
      <c r="U3428" s="5">
        <v>0</v>
      </c>
      <c r="V3428" s="5">
        <f t="shared" si="275"/>
        <v>3.4750000000000001</v>
      </c>
      <c r="W3428" s="5">
        <f t="shared" si="271"/>
        <v>-3.4750000000000001</v>
      </c>
      <c r="X3428" s="8">
        <f t="shared" si="272"/>
        <v>-1</v>
      </c>
      <c r="Y3428" s="4">
        <v>0</v>
      </c>
      <c r="Z3428" s="9" t="str">
        <f t="shared" si="273"/>
        <v>NA</v>
      </c>
      <c r="AA3428" s="10">
        <f t="shared" si="274"/>
        <v>0</v>
      </c>
    </row>
    <row r="3429" spans="1:27" x14ac:dyDescent="0.55000000000000004">
      <c r="A3429" s="3" t="s">
        <v>27</v>
      </c>
      <c r="B3429" s="3" t="s">
        <v>28</v>
      </c>
      <c r="C3429" s="3" t="s">
        <v>5453</v>
      </c>
      <c r="D3429" s="3" t="s">
        <v>3350</v>
      </c>
      <c r="E3429" s="4" t="s">
        <v>31</v>
      </c>
      <c r="F3429" s="3" t="s">
        <v>75</v>
      </c>
      <c r="G3429" s="3" t="s">
        <v>2996</v>
      </c>
      <c r="H3429" s="3" t="s">
        <v>34</v>
      </c>
      <c r="I3429" s="3" t="s">
        <v>35</v>
      </c>
      <c r="J3429" s="3" t="s">
        <v>36</v>
      </c>
      <c r="K3429" s="3" t="s">
        <v>37</v>
      </c>
      <c r="L3429" s="5">
        <v>6.25</v>
      </c>
      <c r="M3429" s="4">
        <v>2</v>
      </c>
      <c r="N3429" s="5">
        <v>3.4874999999999998</v>
      </c>
      <c r="O3429" s="5">
        <v>1.7437499999999999</v>
      </c>
      <c r="P3429" s="4">
        <v>193</v>
      </c>
      <c r="Q3429" s="6">
        <v>1.03626943005181</v>
      </c>
      <c r="R3429" s="7">
        <v>1.0038860103626901</v>
      </c>
      <c r="S3429" s="6">
        <v>0</v>
      </c>
      <c r="T3429" s="5">
        <v>0</v>
      </c>
      <c r="U3429" s="5">
        <v>0</v>
      </c>
      <c r="V3429" s="5">
        <f t="shared" si="275"/>
        <v>3.4874999999999998</v>
      </c>
      <c r="W3429" s="5">
        <f t="shared" si="271"/>
        <v>-3.4874999999999998</v>
      </c>
      <c r="X3429" s="8">
        <f t="shared" si="272"/>
        <v>-1</v>
      </c>
      <c r="Y3429" s="4">
        <v>0</v>
      </c>
      <c r="Z3429" s="9" t="str">
        <f t="shared" si="273"/>
        <v>NA</v>
      </c>
      <c r="AA3429" s="10">
        <f t="shared" si="274"/>
        <v>0</v>
      </c>
    </row>
    <row r="3430" spans="1:27" x14ac:dyDescent="0.55000000000000004">
      <c r="A3430" s="3" t="s">
        <v>27</v>
      </c>
      <c r="B3430" s="3" t="s">
        <v>28</v>
      </c>
      <c r="C3430" s="3" t="s">
        <v>5454</v>
      </c>
      <c r="D3430" s="3" t="s">
        <v>2289</v>
      </c>
      <c r="E3430" s="4" t="s">
        <v>31</v>
      </c>
      <c r="F3430" s="3" t="s">
        <v>32</v>
      </c>
      <c r="G3430" s="3" t="s">
        <v>5416</v>
      </c>
      <c r="H3430" s="3" t="s">
        <v>34</v>
      </c>
      <c r="I3430" s="3" t="s">
        <v>35</v>
      </c>
      <c r="J3430" s="3" t="s">
        <v>36</v>
      </c>
      <c r="K3430" s="3" t="s">
        <v>42</v>
      </c>
      <c r="L3430" s="5">
        <v>6.25</v>
      </c>
      <c r="M3430" s="4">
        <v>2</v>
      </c>
      <c r="N3430" s="5">
        <v>3.5</v>
      </c>
      <c r="O3430" s="5">
        <v>1.75</v>
      </c>
      <c r="P3430" s="4">
        <v>47</v>
      </c>
      <c r="Q3430" s="6">
        <v>4.2553191489361701</v>
      </c>
      <c r="R3430" s="7">
        <v>1</v>
      </c>
      <c r="S3430" s="6">
        <v>0</v>
      </c>
      <c r="T3430" s="5">
        <v>0</v>
      </c>
      <c r="U3430" s="5">
        <v>0</v>
      </c>
      <c r="V3430" s="5">
        <f t="shared" si="275"/>
        <v>3.5</v>
      </c>
      <c r="W3430" s="5">
        <f t="shared" si="271"/>
        <v>-3.5</v>
      </c>
      <c r="X3430" s="8">
        <f t="shared" si="272"/>
        <v>-1</v>
      </c>
      <c r="Y3430" s="4">
        <v>0</v>
      </c>
      <c r="Z3430" s="9" t="str">
        <f t="shared" si="273"/>
        <v>NA</v>
      </c>
      <c r="AA3430" s="10">
        <f t="shared" si="274"/>
        <v>0</v>
      </c>
    </row>
    <row r="3431" spans="1:27" x14ac:dyDescent="0.55000000000000004">
      <c r="A3431" s="3" t="s">
        <v>27</v>
      </c>
      <c r="B3431" s="3" t="s">
        <v>28</v>
      </c>
      <c r="C3431" s="3" t="s">
        <v>5455</v>
      </c>
      <c r="D3431" s="3" t="s">
        <v>1648</v>
      </c>
      <c r="E3431" s="4" t="s">
        <v>66</v>
      </c>
      <c r="F3431" s="3" t="s">
        <v>144</v>
      </c>
      <c r="G3431" s="3" t="s">
        <v>309</v>
      </c>
      <c r="H3431" s="3" t="s">
        <v>34</v>
      </c>
      <c r="I3431" s="3" t="s">
        <v>35</v>
      </c>
      <c r="J3431" s="3" t="s">
        <v>36</v>
      </c>
      <c r="K3431" s="3" t="s">
        <v>37</v>
      </c>
      <c r="L3431" s="5">
        <v>6.25</v>
      </c>
      <c r="M3431" s="4">
        <v>4</v>
      </c>
      <c r="N3431" s="5">
        <v>3.5375000000000001</v>
      </c>
      <c r="O3431" s="5">
        <v>0.88437500000000002</v>
      </c>
      <c r="P3431" s="4">
        <v>34</v>
      </c>
      <c r="Q3431" s="6">
        <v>11.764705882352899</v>
      </c>
      <c r="R3431" s="7">
        <v>1.20588235294118</v>
      </c>
      <c r="S3431" s="6">
        <v>0</v>
      </c>
      <c r="T3431" s="5">
        <v>0</v>
      </c>
      <c r="U3431" s="5">
        <v>0</v>
      </c>
      <c r="V3431" s="5">
        <f t="shared" si="275"/>
        <v>3.5375000000000001</v>
      </c>
      <c r="W3431" s="5">
        <f t="shared" si="271"/>
        <v>-3.5375000000000001</v>
      </c>
      <c r="X3431" s="8">
        <f t="shared" si="272"/>
        <v>-1</v>
      </c>
      <c r="Y3431" s="4">
        <v>0</v>
      </c>
      <c r="Z3431" s="9" t="str">
        <f t="shared" si="273"/>
        <v>NA</v>
      </c>
      <c r="AA3431" s="10">
        <f t="shared" si="274"/>
        <v>0</v>
      </c>
    </row>
    <row r="3432" spans="1:27" x14ac:dyDescent="0.55000000000000004">
      <c r="A3432" s="3" t="s">
        <v>27</v>
      </c>
      <c r="B3432" s="3" t="s">
        <v>28</v>
      </c>
      <c r="C3432" s="3" t="s">
        <v>5456</v>
      </c>
      <c r="D3432" s="3" t="s">
        <v>1460</v>
      </c>
      <c r="E3432" s="4" t="s">
        <v>31</v>
      </c>
      <c r="F3432" s="3" t="s">
        <v>133</v>
      </c>
      <c r="G3432" s="3" t="s">
        <v>2955</v>
      </c>
      <c r="H3432" s="3" t="s">
        <v>34</v>
      </c>
      <c r="I3432" s="3" t="s">
        <v>35</v>
      </c>
      <c r="J3432" s="3" t="s">
        <v>36</v>
      </c>
      <c r="K3432" s="3" t="s">
        <v>42</v>
      </c>
      <c r="L3432" s="5">
        <v>6.25</v>
      </c>
      <c r="M3432" s="4">
        <v>1</v>
      </c>
      <c r="N3432" s="5">
        <v>3.6</v>
      </c>
      <c r="O3432" s="5">
        <v>3.6</v>
      </c>
      <c r="P3432" s="4">
        <v>57</v>
      </c>
      <c r="Q3432" s="6">
        <v>1.7543859649122799</v>
      </c>
      <c r="R3432" s="7">
        <v>5.8371929824561404</v>
      </c>
      <c r="S3432" s="6">
        <v>0</v>
      </c>
      <c r="T3432" s="5">
        <v>0</v>
      </c>
      <c r="U3432" s="5">
        <v>0</v>
      </c>
      <c r="V3432" s="5">
        <f t="shared" si="275"/>
        <v>3.6</v>
      </c>
      <c r="W3432" s="5">
        <f t="shared" si="271"/>
        <v>-3.6</v>
      </c>
      <c r="X3432" s="8">
        <f t="shared" si="272"/>
        <v>-1</v>
      </c>
      <c r="Y3432" s="4">
        <v>0</v>
      </c>
      <c r="Z3432" s="9" t="str">
        <f t="shared" si="273"/>
        <v>NA</v>
      </c>
      <c r="AA3432" s="10">
        <f t="shared" si="274"/>
        <v>0</v>
      </c>
    </row>
    <row r="3433" spans="1:27" x14ac:dyDescent="0.55000000000000004">
      <c r="A3433" s="3" t="s">
        <v>27</v>
      </c>
      <c r="B3433" s="3" t="s">
        <v>28</v>
      </c>
      <c r="C3433" s="3" t="s">
        <v>5457</v>
      </c>
      <c r="D3433" s="3" t="s">
        <v>5458</v>
      </c>
      <c r="E3433" s="4" t="s">
        <v>31</v>
      </c>
      <c r="F3433" s="3" t="s">
        <v>194</v>
      </c>
      <c r="G3433" s="3" t="s">
        <v>5459</v>
      </c>
      <c r="H3433" s="3" t="s">
        <v>34</v>
      </c>
      <c r="I3433" s="3" t="s">
        <v>35</v>
      </c>
      <c r="J3433" s="3" t="s">
        <v>36</v>
      </c>
      <c r="K3433" s="3" t="s">
        <v>42</v>
      </c>
      <c r="L3433" s="5">
        <v>6.25</v>
      </c>
      <c r="M3433" s="4">
        <v>1</v>
      </c>
      <c r="N3433" s="5">
        <v>3.6</v>
      </c>
      <c r="O3433" s="5">
        <v>3.6</v>
      </c>
      <c r="P3433" s="4">
        <v>1</v>
      </c>
      <c r="Q3433" s="6">
        <v>100</v>
      </c>
      <c r="R3433" s="7">
        <v>1</v>
      </c>
      <c r="S3433" s="6">
        <v>0</v>
      </c>
      <c r="T3433" s="5">
        <v>0</v>
      </c>
      <c r="U3433" s="5">
        <v>0</v>
      </c>
      <c r="V3433" s="5">
        <f t="shared" si="275"/>
        <v>3.6</v>
      </c>
      <c r="W3433" s="5">
        <f t="shared" si="271"/>
        <v>-3.6</v>
      </c>
      <c r="X3433" s="8">
        <f t="shared" si="272"/>
        <v>-1</v>
      </c>
      <c r="Y3433" s="4">
        <v>0</v>
      </c>
      <c r="Z3433" s="9" t="str">
        <f t="shared" si="273"/>
        <v>NA</v>
      </c>
      <c r="AA3433" s="10">
        <f t="shared" si="274"/>
        <v>0</v>
      </c>
    </row>
    <row r="3434" spans="1:27" x14ac:dyDescent="0.55000000000000004">
      <c r="A3434" s="3" t="s">
        <v>27</v>
      </c>
      <c r="B3434" s="3" t="s">
        <v>28</v>
      </c>
      <c r="C3434" s="3" t="s">
        <v>5460</v>
      </c>
      <c r="D3434" s="3" t="s">
        <v>2890</v>
      </c>
      <c r="E3434" s="4" t="s">
        <v>31</v>
      </c>
      <c r="F3434" s="3" t="s">
        <v>137</v>
      </c>
      <c r="G3434" s="3" t="s">
        <v>5461</v>
      </c>
      <c r="H3434" s="3" t="s">
        <v>34</v>
      </c>
      <c r="I3434" s="3" t="s">
        <v>35</v>
      </c>
      <c r="J3434" s="3" t="s">
        <v>36</v>
      </c>
      <c r="K3434" s="3" t="s">
        <v>42</v>
      </c>
      <c r="L3434" s="5">
        <v>6.25</v>
      </c>
      <c r="M3434" s="4">
        <v>2</v>
      </c>
      <c r="N3434" s="5">
        <v>3.6124999999999998</v>
      </c>
      <c r="O3434" s="5">
        <v>1.8062499999999999</v>
      </c>
      <c r="P3434" s="4">
        <v>2</v>
      </c>
      <c r="Q3434" s="6">
        <v>100</v>
      </c>
      <c r="R3434" s="7">
        <v>1</v>
      </c>
      <c r="S3434" s="6">
        <v>0</v>
      </c>
      <c r="T3434" s="5">
        <v>0</v>
      </c>
      <c r="U3434" s="5">
        <v>0</v>
      </c>
      <c r="V3434" s="5">
        <f t="shared" si="275"/>
        <v>3.6124999999999998</v>
      </c>
      <c r="W3434" s="5">
        <f t="shared" si="271"/>
        <v>-3.6124999999999998</v>
      </c>
      <c r="X3434" s="8">
        <f t="shared" si="272"/>
        <v>-1</v>
      </c>
      <c r="Y3434" s="4">
        <v>0</v>
      </c>
      <c r="Z3434" s="9" t="str">
        <f t="shared" si="273"/>
        <v>NA</v>
      </c>
      <c r="AA3434" s="10">
        <f t="shared" si="274"/>
        <v>0</v>
      </c>
    </row>
    <row r="3435" spans="1:27" x14ac:dyDescent="0.55000000000000004">
      <c r="A3435" s="3" t="s">
        <v>27</v>
      </c>
      <c r="B3435" s="3" t="s">
        <v>28</v>
      </c>
      <c r="C3435" s="3" t="s">
        <v>5462</v>
      </c>
      <c r="D3435" s="3" t="s">
        <v>2815</v>
      </c>
      <c r="E3435" s="4" t="s">
        <v>31</v>
      </c>
      <c r="F3435" s="3" t="s">
        <v>75</v>
      </c>
      <c r="G3435" s="3" t="s">
        <v>2816</v>
      </c>
      <c r="H3435" s="3" t="s">
        <v>34</v>
      </c>
      <c r="I3435" s="3" t="s">
        <v>35</v>
      </c>
      <c r="J3435" s="3" t="s">
        <v>36</v>
      </c>
      <c r="K3435" s="3" t="s">
        <v>37</v>
      </c>
      <c r="L3435" s="5">
        <v>6.25</v>
      </c>
      <c r="M3435" s="4">
        <v>1</v>
      </c>
      <c r="N3435" s="5">
        <v>3.6124999999999998</v>
      </c>
      <c r="O3435" s="5">
        <v>3.6124999999999998</v>
      </c>
      <c r="P3435" s="4">
        <v>5</v>
      </c>
      <c r="Q3435" s="6">
        <v>20</v>
      </c>
      <c r="R3435" s="7">
        <v>1.8</v>
      </c>
      <c r="S3435" s="6">
        <v>0</v>
      </c>
      <c r="T3435" s="5">
        <v>0</v>
      </c>
      <c r="U3435" s="5">
        <v>0</v>
      </c>
      <c r="V3435" s="5">
        <f t="shared" si="275"/>
        <v>3.6124999999999998</v>
      </c>
      <c r="W3435" s="5">
        <f t="shared" si="271"/>
        <v>-3.6124999999999998</v>
      </c>
      <c r="X3435" s="8">
        <f t="shared" si="272"/>
        <v>-1</v>
      </c>
      <c r="Y3435" s="4">
        <v>0</v>
      </c>
      <c r="Z3435" s="9" t="str">
        <f t="shared" si="273"/>
        <v>NA</v>
      </c>
      <c r="AA3435" s="10">
        <f t="shared" si="274"/>
        <v>0</v>
      </c>
    </row>
    <row r="3436" spans="1:27" x14ac:dyDescent="0.55000000000000004">
      <c r="A3436" s="3" t="s">
        <v>27</v>
      </c>
      <c r="B3436" s="3" t="s">
        <v>28</v>
      </c>
      <c r="C3436" s="3" t="s">
        <v>5463</v>
      </c>
      <c r="D3436" s="3" t="s">
        <v>2642</v>
      </c>
      <c r="E3436" s="4" t="s">
        <v>31</v>
      </c>
      <c r="F3436" s="3" t="s">
        <v>104</v>
      </c>
      <c r="G3436" s="3" t="s">
        <v>232</v>
      </c>
      <c r="H3436" s="3" t="s">
        <v>34</v>
      </c>
      <c r="I3436" s="3" t="s">
        <v>35</v>
      </c>
      <c r="J3436" s="3" t="s">
        <v>36</v>
      </c>
      <c r="K3436" s="3" t="s">
        <v>37</v>
      </c>
      <c r="L3436" s="5">
        <v>6.25</v>
      </c>
      <c r="M3436" s="4">
        <v>1</v>
      </c>
      <c r="N3436" s="5">
        <v>3.625</v>
      </c>
      <c r="O3436" s="5">
        <v>3.625</v>
      </c>
      <c r="P3436" s="4">
        <v>19</v>
      </c>
      <c r="Q3436" s="6">
        <v>5.2631578947368398</v>
      </c>
      <c r="R3436" s="7">
        <v>1.0526315789473699</v>
      </c>
      <c r="S3436" s="6">
        <v>0</v>
      </c>
      <c r="T3436" s="5">
        <v>0</v>
      </c>
      <c r="U3436" s="5">
        <v>0</v>
      </c>
      <c r="V3436" s="5">
        <f t="shared" si="275"/>
        <v>3.625</v>
      </c>
      <c r="W3436" s="5">
        <f t="shared" si="271"/>
        <v>-3.625</v>
      </c>
      <c r="X3436" s="8">
        <f t="shared" si="272"/>
        <v>-1</v>
      </c>
      <c r="Y3436" s="4">
        <v>0</v>
      </c>
      <c r="Z3436" s="9" t="str">
        <f t="shared" si="273"/>
        <v>NA</v>
      </c>
      <c r="AA3436" s="10">
        <f t="shared" si="274"/>
        <v>0</v>
      </c>
    </row>
    <row r="3437" spans="1:27" x14ac:dyDescent="0.55000000000000004">
      <c r="A3437" s="3" t="s">
        <v>27</v>
      </c>
      <c r="B3437" s="3" t="s">
        <v>28</v>
      </c>
      <c r="C3437" s="3" t="s">
        <v>5464</v>
      </c>
      <c r="D3437" s="3" t="s">
        <v>5332</v>
      </c>
      <c r="E3437" s="4" t="s">
        <v>31</v>
      </c>
      <c r="F3437" s="3" t="s">
        <v>194</v>
      </c>
      <c r="G3437" s="3" t="s">
        <v>3610</v>
      </c>
      <c r="H3437" s="3" t="s">
        <v>34</v>
      </c>
      <c r="I3437" s="3" t="s">
        <v>35</v>
      </c>
      <c r="J3437" s="3" t="s">
        <v>36</v>
      </c>
      <c r="K3437" s="3" t="s">
        <v>42</v>
      </c>
      <c r="L3437" s="5">
        <v>6.25</v>
      </c>
      <c r="M3437" s="4">
        <v>2</v>
      </c>
      <c r="N3437" s="5">
        <v>3.6375000000000002</v>
      </c>
      <c r="O3437" s="5">
        <v>1.8187500000000001</v>
      </c>
      <c r="P3437" s="4">
        <v>5</v>
      </c>
      <c r="Q3437" s="6">
        <v>40</v>
      </c>
      <c r="R3437" s="7">
        <v>1</v>
      </c>
      <c r="S3437" s="6">
        <v>0</v>
      </c>
      <c r="T3437" s="5">
        <v>0</v>
      </c>
      <c r="U3437" s="5">
        <v>0</v>
      </c>
      <c r="V3437" s="5">
        <f t="shared" si="275"/>
        <v>3.6375000000000002</v>
      </c>
      <c r="W3437" s="5">
        <f t="shared" si="271"/>
        <v>-3.6375000000000002</v>
      </c>
      <c r="X3437" s="8">
        <f t="shared" si="272"/>
        <v>-1</v>
      </c>
      <c r="Y3437" s="4">
        <v>0</v>
      </c>
      <c r="Z3437" s="9" t="str">
        <f t="shared" si="273"/>
        <v>NA</v>
      </c>
      <c r="AA3437" s="10">
        <f t="shared" si="274"/>
        <v>0</v>
      </c>
    </row>
    <row r="3438" spans="1:27" x14ac:dyDescent="0.55000000000000004">
      <c r="A3438" s="3" t="s">
        <v>27</v>
      </c>
      <c r="B3438" s="3" t="s">
        <v>28</v>
      </c>
      <c r="C3438" s="3" t="s">
        <v>5465</v>
      </c>
      <c r="D3438" s="3" t="s">
        <v>813</v>
      </c>
      <c r="E3438" s="4" t="s">
        <v>66</v>
      </c>
      <c r="F3438" s="3" t="s">
        <v>144</v>
      </c>
      <c r="G3438" s="3" t="s">
        <v>49</v>
      </c>
      <c r="H3438" s="3" t="s">
        <v>34</v>
      </c>
      <c r="I3438" s="3" t="s">
        <v>35</v>
      </c>
      <c r="J3438" s="3" t="s">
        <v>36</v>
      </c>
      <c r="K3438" s="3" t="s">
        <v>37</v>
      </c>
      <c r="L3438" s="5">
        <v>6.25</v>
      </c>
      <c r="M3438" s="4">
        <v>8</v>
      </c>
      <c r="N3438" s="5">
        <v>3.6749999999999998</v>
      </c>
      <c r="O3438" s="5">
        <v>0.45937499999999998</v>
      </c>
      <c r="P3438" s="4">
        <v>7290</v>
      </c>
      <c r="Q3438" s="6">
        <v>0.109739368998628</v>
      </c>
      <c r="R3438" s="7">
        <v>1.0035802469135799</v>
      </c>
      <c r="S3438" s="6">
        <v>0</v>
      </c>
      <c r="T3438" s="5">
        <v>0</v>
      </c>
      <c r="U3438" s="5">
        <v>0</v>
      </c>
      <c r="V3438" s="5">
        <f t="shared" si="275"/>
        <v>3.6749999999999998</v>
      </c>
      <c r="W3438" s="5">
        <f t="shared" si="271"/>
        <v>-3.6749999999999998</v>
      </c>
      <c r="X3438" s="8">
        <f t="shared" si="272"/>
        <v>-1</v>
      </c>
      <c r="Y3438" s="4">
        <v>0</v>
      </c>
      <c r="Z3438" s="9" t="str">
        <f t="shared" si="273"/>
        <v>NA</v>
      </c>
      <c r="AA3438" s="10">
        <f t="shared" si="274"/>
        <v>0</v>
      </c>
    </row>
    <row r="3439" spans="1:27" x14ac:dyDescent="0.55000000000000004">
      <c r="A3439" s="3" t="s">
        <v>27</v>
      </c>
      <c r="B3439" s="3" t="s">
        <v>28</v>
      </c>
      <c r="C3439" s="3" t="s">
        <v>5466</v>
      </c>
      <c r="D3439" s="3" t="s">
        <v>2734</v>
      </c>
      <c r="E3439" s="4" t="s">
        <v>31</v>
      </c>
      <c r="F3439" s="3" t="s">
        <v>32</v>
      </c>
      <c r="G3439" s="3" t="s">
        <v>2744</v>
      </c>
      <c r="H3439" s="3" t="s">
        <v>34</v>
      </c>
      <c r="I3439" s="3" t="s">
        <v>35</v>
      </c>
      <c r="J3439" s="3" t="s">
        <v>36</v>
      </c>
      <c r="K3439" s="3" t="s">
        <v>37</v>
      </c>
      <c r="L3439" s="5">
        <v>6.25</v>
      </c>
      <c r="M3439" s="4">
        <v>2</v>
      </c>
      <c r="N3439" s="5">
        <v>3.6875</v>
      </c>
      <c r="O3439" s="5">
        <v>1.84375</v>
      </c>
      <c r="P3439" s="4">
        <v>17</v>
      </c>
      <c r="Q3439" s="6">
        <v>11.764705882352899</v>
      </c>
      <c r="R3439" s="7">
        <v>1.1164705882352901</v>
      </c>
      <c r="S3439" s="6">
        <v>0</v>
      </c>
      <c r="T3439" s="5">
        <v>0</v>
      </c>
      <c r="U3439" s="5">
        <v>0</v>
      </c>
      <c r="V3439" s="5">
        <f t="shared" si="275"/>
        <v>3.6875</v>
      </c>
      <c r="W3439" s="5">
        <f t="shared" si="271"/>
        <v>-3.6875</v>
      </c>
      <c r="X3439" s="8">
        <f t="shared" si="272"/>
        <v>-1</v>
      </c>
      <c r="Y3439" s="4">
        <v>0</v>
      </c>
      <c r="Z3439" s="9" t="str">
        <f t="shared" si="273"/>
        <v>NA</v>
      </c>
      <c r="AA3439" s="10">
        <f t="shared" si="274"/>
        <v>0</v>
      </c>
    </row>
    <row r="3440" spans="1:27" x14ac:dyDescent="0.55000000000000004">
      <c r="A3440" s="3" t="s">
        <v>27</v>
      </c>
      <c r="B3440" s="3" t="s">
        <v>28</v>
      </c>
      <c r="C3440" s="3" t="s">
        <v>5467</v>
      </c>
      <c r="D3440" s="3" t="s">
        <v>284</v>
      </c>
      <c r="E3440" s="4" t="s">
        <v>31</v>
      </c>
      <c r="F3440" s="3" t="s">
        <v>113</v>
      </c>
      <c r="G3440" s="3" t="s">
        <v>5468</v>
      </c>
      <c r="H3440" s="3" t="s">
        <v>34</v>
      </c>
      <c r="I3440" s="3" t="s">
        <v>35</v>
      </c>
      <c r="J3440" s="3" t="s">
        <v>36</v>
      </c>
      <c r="K3440" s="3" t="s">
        <v>42</v>
      </c>
      <c r="L3440" s="5">
        <v>6.25</v>
      </c>
      <c r="M3440" s="4">
        <v>2</v>
      </c>
      <c r="N3440" s="5">
        <v>3.7124999999999999</v>
      </c>
      <c r="O3440" s="5">
        <v>1.85625</v>
      </c>
      <c r="P3440" s="4">
        <v>168</v>
      </c>
      <c r="Q3440" s="6">
        <v>1.19047619047619</v>
      </c>
      <c r="R3440" s="7">
        <v>3.62333333333333</v>
      </c>
      <c r="S3440" s="6">
        <v>0</v>
      </c>
      <c r="T3440" s="5">
        <v>0</v>
      </c>
      <c r="U3440" s="5">
        <v>0</v>
      </c>
      <c r="V3440" s="5">
        <f t="shared" si="275"/>
        <v>3.7124999999999999</v>
      </c>
      <c r="W3440" s="5">
        <f t="shared" si="271"/>
        <v>-3.7124999999999999</v>
      </c>
      <c r="X3440" s="8">
        <f t="shared" si="272"/>
        <v>-1</v>
      </c>
      <c r="Y3440" s="4">
        <v>0</v>
      </c>
      <c r="Z3440" s="9" t="str">
        <f t="shared" si="273"/>
        <v>NA</v>
      </c>
      <c r="AA3440" s="10">
        <f t="shared" si="274"/>
        <v>0</v>
      </c>
    </row>
    <row r="3441" spans="1:27" x14ac:dyDescent="0.55000000000000004">
      <c r="A3441" s="3" t="s">
        <v>27</v>
      </c>
      <c r="B3441" s="3" t="s">
        <v>28</v>
      </c>
      <c r="C3441" s="3" t="s">
        <v>5469</v>
      </c>
      <c r="D3441" s="3" t="s">
        <v>5470</v>
      </c>
      <c r="E3441" s="4" t="s">
        <v>31</v>
      </c>
      <c r="F3441" s="3" t="s">
        <v>104</v>
      </c>
      <c r="G3441" s="3" t="s">
        <v>2914</v>
      </c>
      <c r="H3441" s="3" t="s">
        <v>34</v>
      </c>
      <c r="I3441" s="3" t="s">
        <v>35</v>
      </c>
      <c r="J3441" s="3" t="s">
        <v>36</v>
      </c>
      <c r="K3441" s="3" t="s">
        <v>42</v>
      </c>
      <c r="L3441" s="5">
        <v>6.25</v>
      </c>
      <c r="M3441" s="4">
        <v>1</v>
      </c>
      <c r="N3441" s="5">
        <v>3.7124999999999999</v>
      </c>
      <c r="O3441" s="5">
        <v>3.7124999999999999</v>
      </c>
      <c r="P3441" s="4">
        <v>7</v>
      </c>
      <c r="Q3441" s="6">
        <v>14.285714285714301</v>
      </c>
      <c r="R3441" s="7">
        <v>1</v>
      </c>
      <c r="S3441" s="6">
        <v>0</v>
      </c>
      <c r="T3441" s="5">
        <v>0</v>
      </c>
      <c r="U3441" s="5">
        <v>0</v>
      </c>
      <c r="V3441" s="5">
        <f t="shared" si="275"/>
        <v>3.7124999999999999</v>
      </c>
      <c r="W3441" s="5">
        <f t="shared" si="271"/>
        <v>-3.7124999999999999</v>
      </c>
      <c r="X3441" s="8">
        <f t="shared" si="272"/>
        <v>-1</v>
      </c>
      <c r="Y3441" s="4">
        <v>0</v>
      </c>
      <c r="Z3441" s="9" t="str">
        <f t="shared" si="273"/>
        <v>NA</v>
      </c>
      <c r="AA3441" s="10">
        <f t="shared" si="274"/>
        <v>0</v>
      </c>
    </row>
    <row r="3442" spans="1:27" x14ac:dyDescent="0.55000000000000004">
      <c r="A3442" s="3" t="s">
        <v>27</v>
      </c>
      <c r="B3442" s="3" t="s">
        <v>28</v>
      </c>
      <c r="C3442" s="3" t="s">
        <v>5471</v>
      </c>
      <c r="D3442" s="3" t="s">
        <v>3181</v>
      </c>
      <c r="E3442" s="4" t="s">
        <v>31</v>
      </c>
      <c r="F3442" s="3" t="s">
        <v>40</v>
      </c>
      <c r="G3442" s="3" t="s">
        <v>388</v>
      </c>
      <c r="H3442" s="3" t="s">
        <v>34</v>
      </c>
      <c r="I3442" s="3" t="s">
        <v>35</v>
      </c>
      <c r="J3442" s="3" t="s">
        <v>36</v>
      </c>
      <c r="K3442" s="3" t="s">
        <v>42</v>
      </c>
      <c r="L3442" s="5">
        <v>6.25</v>
      </c>
      <c r="M3442" s="4">
        <v>2</v>
      </c>
      <c r="N3442" s="5">
        <v>3.7374999999999998</v>
      </c>
      <c r="O3442" s="5">
        <v>1.8687499999999999</v>
      </c>
      <c r="P3442" s="4">
        <v>1239</v>
      </c>
      <c r="Q3442" s="6">
        <v>0.16142050040355099</v>
      </c>
      <c r="R3442" s="7">
        <v>1.10208232445521</v>
      </c>
      <c r="S3442" s="6">
        <v>0</v>
      </c>
      <c r="T3442" s="5">
        <v>0</v>
      </c>
      <c r="U3442" s="5">
        <v>0</v>
      </c>
      <c r="V3442" s="5">
        <f t="shared" si="275"/>
        <v>3.7374999999999998</v>
      </c>
      <c r="W3442" s="5">
        <f t="shared" si="271"/>
        <v>-3.7374999999999998</v>
      </c>
      <c r="X3442" s="8">
        <f t="shared" si="272"/>
        <v>-1</v>
      </c>
      <c r="Y3442" s="4">
        <v>0</v>
      </c>
      <c r="Z3442" s="9" t="str">
        <f t="shared" si="273"/>
        <v>NA</v>
      </c>
      <c r="AA3442" s="10">
        <f t="shared" si="274"/>
        <v>0</v>
      </c>
    </row>
    <row r="3443" spans="1:27" x14ac:dyDescent="0.55000000000000004">
      <c r="A3443" s="3" t="s">
        <v>27</v>
      </c>
      <c r="B3443" s="3" t="s">
        <v>28</v>
      </c>
      <c r="C3443" s="3" t="s">
        <v>5472</v>
      </c>
      <c r="D3443" s="3" t="s">
        <v>785</v>
      </c>
      <c r="E3443" s="4" t="s">
        <v>31</v>
      </c>
      <c r="F3443" s="3" t="s">
        <v>417</v>
      </c>
      <c r="G3443" s="3" t="s">
        <v>5250</v>
      </c>
      <c r="H3443" s="3" t="s">
        <v>34</v>
      </c>
      <c r="I3443" s="3" t="s">
        <v>35</v>
      </c>
      <c r="J3443" s="3" t="s">
        <v>36</v>
      </c>
      <c r="K3443" s="3" t="s">
        <v>42</v>
      </c>
      <c r="L3443" s="5">
        <v>6.25</v>
      </c>
      <c r="M3443" s="4">
        <v>2</v>
      </c>
      <c r="N3443" s="5">
        <v>3.7749999999999999</v>
      </c>
      <c r="O3443" s="5">
        <v>1.8875</v>
      </c>
      <c r="P3443" s="4">
        <v>57</v>
      </c>
      <c r="Q3443" s="6">
        <v>3.5087719298245599</v>
      </c>
      <c r="R3443" s="7">
        <v>1</v>
      </c>
      <c r="S3443" s="6">
        <v>0</v>
      </c>
      <c r="T3443" s="5">
        <v>0</v>
      </c>
      <c r="U3443" s="5">
        <v>0</v>
      </c>
      <c r="V3443" s="5">
        <f t="shared" si="275"/>
        <v>3.7749999999999999</v>
      </c>
      <c r="W3443" s="5">
        <f t="shared" si="271"/>
        <v>-3.7749999999999999</v>
      </c>
      <c r="X3443" s="8">
        <f t="shared" si="272"/>
        <v>-1</v>
      </c>
      <c r="Y3443" s="4">
        <v>0</v>
      </c>
      <c r="Z3443" s="9" t="str">
        <f t="shared" si="273"/>
        <v>NA</v>
      </c>
      <c r="AA3443" s="10">
        <f t="shared" si="274"/>
        <v>0</v>
      </c>
    </row>
    <row r="3444" spans="1:27" x14ac:dyDescent="0.55000000000000004">
      <c r="A3444" s="3" t="s">
        <v>27</v>
      </c>
      <c r="B3444" s="3" t="s">
        <v>28</v>
      </c>
      <c r="C3444" s="3" t="s">
        <v>5473</v>
      </c>
      <c r="D3444" s="3" t="s">
        <v>381</v>
      </c>
      <c r="E3444" s="4" t="s">
        <v>31</v>
      </c>
      <c r="F3444" s="3" t="s">
        <v>75</v>
      </c>
      <c r="G3444" s="3" t="s">
        <v>76</v>
      </c>
      <c r="H3444" s="3" t="s">
        <v>34</v>
      </c>
      <c r="I3444" s="3" t="s">
        <v>35</v>
      </c>
      <c r="J3444" s="3" t="s">
        <v>36</v>
      </c>
      <c r="K3444" s="3" t="s">
        <v>37</v>
      </c>
      <c r="L3444" s="5">
        <v>6.25</v>
      </c>
      <c r="M3444" s="4">
        <v>1</v>
      </c>
      <c r="N3444" s="5">
        <v>3.7749999999999999</v>
      </c>
      <c r="O3444" s="5">
        <v>3.7749999999999999</v>
      </c>
      <c r="P3444" s="4">
        <v>9</v>
      </c>
      <c r="Q3444" s="6">
        <v>11.1111111111111</v>
      </c>
      <c r="R3444" s="7">
        <v>1.2222222222222201</v>
      </c>
      <c r="S3444" s="6">
        <v>0</v>
      </c>
      <c r="T3444" s="5">
        <v>0</v>
      </c>
      <c r="U3444" s="5">
        <v>0</v>
      </c>
      <c r="V3444" s="5">
        <f t="shared" si="275"/>
        <v>3.7749999999999999</v>
      </c>
      <c r="W3444" s="5">
        <f t="shared" si="271"/>
        <v>-3.7749999999999999</v>
      </c>
      <c r="X3444" s="8">
        <f t="shared" si="272"/>
        <v>-1</v>
      </c>
      <c r="Y3444" s="4">
        <v>0</v>
      </c>
      <c r="Z3444" s="9" t="str">
        <f t="shared" si="273"/>
        <v>NA</v>
      </c>
      <c r="AA3444" s="10">
        <f t="shared" si="274"/>
        <v>0</v>
      </c>
    </row>
    <row r="3445" spans="1:27" x14ac:dyDescent="0.55000000000000004">
      <c r="A3445" s="3" t="s">
        <v>27</v>
      </c>
      <c r="B3445" s="3" t="s">
        <v>28</v>
      </c>
      <c r="C3445" s="3" t="s">
        <v>5474</v>
      </c>
      <c r="D3445" s="3" t="s">
        <v>3278</v>
      </c>
      <c r="E3445" s="4" t="s">
        <v>31</v>
      </c>
      <c r="F3445" s="3" t="s">
        <v>417</v>
      </c>
      <c r="G3445" s="3" t="s">
        <v>5175</v>
      </c>
      <c r="H3445" s="3" t="s">
        <v>34</v>
      </c>
      <c r="I3445" s="3" t="s">
        <v>35</v>
      </c>
      <c r="J3445" s="3" t="s">
        <v>36</v>
      </c>
      <c r="K3445" s="3" t="s">
        <v>42</v>
      </c>
      <c r="L3445" s="5">
        <v>6.25</v>
      </c>
      <c r="M3445" s="4">
        <v>2</v>
      </c>
      <c r="N3445" s="5">
        <v>3.8125</v>
      </c>
      <c r="O3445" s="5">
        <v>1.90625</v>
      </c>
      <c r="P3445" s="4">
        <v>13</v>
      </c>
      <c r="Q3445" s="6">
        <v>15.384615384615399</v>
      </c>
      <c r="R3445" s="7">
        <v>1</v>
      </c>
      <c r="S3445" s="6">
        <v>0</v>
      </c>
      <c r="T3445" s="5">
        <v>0</v>
      </c>
      <c r="U3445" s="5">
        <v>0</v>
      </c>
      <c r="V3445" s="5">
        <f t="shared" si="275"/>
        <v>3.8125</v>
      </c>
      <c r="W3445" s="5">
        <f t="shared" si="271"/>
        <v>-3.8125</v>
      </c>
      <c r="X3445" s="8">
        <f t="shared" si="272"/>
        <v>-1</v>
      </c>
      <c r="Y3445" s="4">
        <v>0</v>
      </c>
      <c r="Z3445" s="9" t="str">
        <f t="shared" si="273"/>
        <v>NA</v>
      </c>
      <c r="AA3445" s="10">
        <f t="shared" si="274"/>
        <v>0</v>
      </c>
    </row>
    <row r="3446" spans="1:27" x14ac:dyDescent="0.55000000000000004">
      <c r="A3446" s="3" t="s">
        <v>27</v>
      </c>
      <c r="B3446" s="3" t="s">
        <v>28</v>
      </c>
      <c r="C3446" s="3" t="s">
        <v>5475</v>
      </c>
      <c r="D3446" s="3" t="s">
        <v>3190</v>
      </c>
      <c r="E3446" s="4" t="s">
        <v>31</v>
      </c>
      <c r="F3446" s="3" t="s">
        <v>104</v>
      </c>
      <c r="G3446" s="3" t="s">
        <v>2836</v>
      </c>
      <c r="H3446" s="3" t="s">
        <v>34</v>
      </c>
      <c r="I3446" s="3" t="s">
        <v>35</v>
      </c>
      <c r="J3446" s="3" t="s">
        <v>36</v>
      </c>
      <c r="K3446" s="3" t="s">
        <v>37</v>
      </c>
      <c r="L3446" s="5">
        <v>6.25</v>
      </c>
      <c r="M3446" s="4">
        <v>3</v>
      </c>
      <c r="N3446" s="5">
        <v>3.8124999750000006</v>
      </c>
      <c r="O3446" s="5">
        <v>1.2708333250000001</v>
      </c>
      <c r="P3446" s="4">
        <v>83</v>
      </c>
      <c r="Q3446" s="6">
        <v>3.6144578313253</v>
      </c>
      <c r="R3446" s="7">
        <v>1</v>
      </c>
      <c r="S3446" s="6">
        <v>0</v>
      </c>
      <c r="T3446" s="5">
        <v>0</v>
      </c>
      <c r="U3446" s="5">
        <v>0</v>
      </c>
      <c r="V3446" s="5">
        <f t="shared" si="275"/>
        <v>3.8124999750000006</v>
      </c>
      <c r="W3446" s="5">
        <f t="shared" si="271"/>
        <v>-3.8124999750000006</v>
      </c>
      <c r="X3446" s="8">
        <f t="shared" si="272"/>
        <v>-1</v>
      </c>
      <c r="Y3446" s="4">
        <v>0</v>
      </c>
      <c r="Z3446" s="9" t="str">
        <f t="shared" si="273"/>
        <v>NA</v>
      </c>
      <c r="AA3446" s="10">
        <f t="shared" si="274"/>
        <v>0</v>
      </c>
    </row>
    <row r="3447" spans="1:27" x14ac:dyDescent="0.55000000000000004">
      <c r="A3447" s="3" t="s">
        <v>27</v>
      </c>
      <c r="B3447" s="3" t="s">
        <v>28</v>
      </c>
      <c r="C3447" s="3" t="s">
        <v>5476</v>
      </c>
      <c r="D3447" s="3" t="s">
        <v>1832</v>
      </c>
      <c r="E3447" s="4" t="s">
        <v>31</v>
      </c>
      <c r="F3447" s="3" t="s">
        <v>221</v>
      </c>
      <c r="G3447" s="3" t="s">
        <v>271</v>
      </c>
      <c r="H3447" s="3" t="s">
        <v>34</v>
      </c>
      <c r="I3447" s="3" t="s">
        <v>35</v>
      </c>
      <c r="J3447" s="3" t="s">
        <v>36</v>
      </c>
      <c r="K3447" s="3" t="s">
        <v>37</v>
      </c>
      <c r="L3447" s="5">
        <v>6.25</v>
      </c>
      <c r="M3447" s="4">
        <v>3</v>
      </c>
      <c r="N3447" s="5">
        <v>3.8250000000000002</v>
      </c>
      <c r="O3447" s="5">
        <v>1.2749999999999999</v>
      </c>
      <c r="P3447" s="4">
        <v>40</v>
      </c>
      <c r="Q3447" s="6">
        <v>7.5</v>
      </c>
      <c r="R3447" s="7">
        <v>1.375</v>
      </c>
      <c r="S3447" s="6">
        <v>0</v>
      </c>
      <c r="T3447" s="5">
        <v>0</v>
      </c>
      <c r="U3447" s="5">
        <v>0</v>
      </c>
      <c r="V3447" s="5">
        <f t="shared" si="275"/>
        <v>3.8250000000000002</v>
      </c>
      <c r="W3447" s="5">
        <f t="shared" si="271"/>
        <v>-3.8250000000000002</v>
      </c>
      <c r="X3447" s="8">
        <f t="shared" si="272"/>
        <v>-1</v>
      </c>
      <c r="Y3447" s="4">
        <v>0</v>
      </c>
      <c r="Z3447" s="9" t="str">
        <f t="shared" si="273"/>
        <v>NA</v>
      </c>
      <c r="AA3447" s="10">
        <f t="shared" si="274"/>
        <v>0</v>
      </c>
    </row>
    <row r="3448" spans="1:27" x14ac:dyDescent="0.55000000000000004">
      <c r="A3448" s="3" t="s">
        <v>27</v>
      </c>
      <c r="B3448" s="3" t="s">
        <v>28</v>
      </c>
      <c r="C3448" s="3" t="s">
        <v>5477</v>
      </c>
      <c r="D3448" s="3" t="s">
        <v>3309</v>
      </c>
      <c r="E3448" s="4" t="s">
        <v>31</v>
      </c>
      <c r="F3448" s="3" t="s">
        <v>113</v>
      </c>
      <c r="G3448" s="3" t="s">
        <v>5451</v>
      </c>
      <c r="H3448" s="3" t="s">
        <v>34</v>
      </c>
      <c r="I3448" s="3" t="s">
        <v>35</v>
      </c>
      <c r="J3448" s="3" t="s">
        <v>36</v>
      </c>
      <c r="K3448" s="3" t="s">
        <v>42</v>
      </c>
      <c r="L3448" s="5">
        <v>6.25</v>
      </c>
      <c r="M3448" s="4">
        <v>2</v>
      </c>
      <c r="N3448" s="5">
        <v>3.8875000000000002</v>
      </c>
      <c r="O3448" s="5">
        <v>1.9437500000000001</v>
      </c>
      <c r="P3448" s="4">
        <v>10</v>
      </c>
      <c r="Q3448" s="6">
        <v>20</v>
      </c>
      <c r="R3448" s="7">
        <v>1</v>
      </c>
      <c r="S3448" s="6">
        <v>0</v>
      </c>
      <c r="T3448" s="5">
        <v>0</v>
      </c>
      <c r="U3448" s="5">
        <v>0</v>
      </c>
      <c r="V3448" s="5">
        <f t="shared" si="275"/>
        <v>3.8875000000000002</v>
      </c>
      <c r="W3448" s="5">
        <f t="shared" si="271"/>
        <v>-3.8875000000000002</v>
      </c>
      <c r="X3448" s="8">
        <f t="shared" si="272"/>
        <v>-1</v>
      </c>
      <c r="Y3448" s="4">
        <v>0</v>
      </c>
      <c r="Z3448" s="9" t="str">
        <f t="shared" si="273"/>
        <v>NA</v>
      </c>
      <c r="AA3448" s="10">
        <f t="shared" si="274"/>
        <v>0</v>
      </c>
    </row>
    <row r="3449" spans="1:27" x14ac:dyDescent="0.55000000000000004">
      <c r="A3449" s="3" t="s">
        <v>27</v>
      </c>
      <c r="B3449" s="3" t="s">
        <v>28</v>
      </c>
      <c r="C3449" s="3" t="s">
        <v>5478</v>
      </c>
      <c r="D3449" s="3" t="s">
        <v>772</v>
      </c>
      <c r="E3449" s="4" t="s">
        <v>31</v>
      </c>
      <c r="F3449" s="3" t="s">
        <v>75</v>
      </c>
      <c r="G3449" s="3" t="s">
        <v>3348</v>
      </c>
      <c r="H3449" s="3" t="s">
        <v>34</v>
      </c>
      <c r="I3449" s="3" t="s">
        <v>35</v>
      </c>
      <c r="J3449" s="3" t="s">
        <v>36</v>
      </c>
      <c r="K3449" s="3" t="s">
        <v>37</v>
      </c>
      <c r="L3449" s="5">
        <v>6.25</v>
      </c>
      <c r="M3449" s="4">
        <v>1</v>
      </c>
      <c r="N3449" s="5">
        <v>3.9249999999999998</v>
      </c>
      <c r="O3449" s="5">
        <v>3.9249999999999998</v>
      </c>
      <c r="P3449" s="4">
        <v>5</v>
      </c>
      <c r="Q3449" s="6">
        <v>20</v>
      </c>
      <c r="R3449" s="7">
        <v>1.2</v>
      </c>
      <c r="S3449" s="6">
        <v>0</v>
      </c>
      <c r="T3449" s="5">
        <v>0</v>
      </c>
      <c r="U3449" s="5">
        <v>0</v>
      </c>
      <c r="V3449" s="5">
        <f t="shared" si="275"/>
        <v>3.9249999999999998</v>
      </c>
      <c r="W3449" s="5">
        <f t="shared" si="271"/>
        <v>-3.9249999999999998</v>
      </c>
      <c r="X3449" s="8">
        <f t="shared" si="272"/>
        <v>-1</v>
      </c>
      <c r="Y3449" s="4">
        <v>0</v>
      </c>
      <c r="Z3449" s="9" t="str">
        <f t="shared" si="273"/>
        <v>NA</v>
      </c>
      <c r="AA3449" s="10">
        <f t="shared" si="274"/>
        <v>0</v>
      </c>
    </row>
    <row r="3450" spans="1:27" x14ac:dyDescent="0.55000000000000004">
      <c r="A3450" s="3" t="s">
        <v>27</v>
      </c>
      <c r="B3450" s="3" t="s">
        <v>28</v>
      </c>
      <c r="C3450" s="3" t="s">
        <v>5479</v>
      </c>
      <c r="D3450" s="3" t="s">
        <v>290</v>
      </c>
      <c r="E3450" s="4" t="s">
        <v>31</v>
      </c>
      <c r="F3450" s="3" t="s">
        <v>262</v>
      </c>
      <c r="G3450" s="3" t="s">
        <v>263</v>
      </c>
      <c r="H3450" s="3" t="s">
        <v>34</v>
      </c>
      <c r="I3450" s="3" t="s">
        <v>35</v>
      </c>
      <c r="J3450" s="3" t="s">
        <v>36</v>
      </c>
      <c r="K3450" s="3" t="s">
        <v>37</v>
      </c>
      <c r="L3450" s="5">
        <v>6.25</v>
      </c>
      <c r="M3450" s="4">
        <v>1</v>
      </c>
      <c r="N3450" s="5">
        <v>3.95</v>
      </c>
      <c r="O3450" s="5">
        <v>3.95</v>
      </c>
      <c r="P3450" s="4">
        <v>241</v>
      </c>
      <c r="Q3450" s="6">
        <v>0.4149377593361</v>
      </c>
      <c r="R3450" s="7">
        <v>1</v>
      </c>
      <c r="S3450" s="6">
        <v>0</v>
      </c>
      <c r="T3450" s="5">
        <v>0</v>
      </c>
      <c r="U3450" s="5">
        <v>0</v>
      </c>
      <c r="V3450" s="5">
        <f t="shared" si="275"/>
        <v>3.95</v>
      </c>
      <c r="W3450" s="5">
        <f t="shared" si="271"/>
        <v>-3.95</v>
      </c>
      <c r="X3450" s="8">
        <f t="shared" si="272"/>
        <v>-1</v>
      </c>
      <c r="Y3450" s="4">
        <v>0</v>
      </c>
      <c r="Z3450" s="9" t="str">
        <f t="shared" si="273"/>
        <v>NA</v>
      </c>
      <c r="AA3450" s="10">
        <f t="shared" si="274"/>
        <v>0</v>
      </c>
    </row>
    <row r="3451" spans="1:27" x14ac:dyDescent="0.55000000000000004">
      <c r="A3451" s="3" t="s">
        <v>27</v>
      </c>
      <c r="B3451" s="3" t="s">
        <v>28</v>
      </c>
      <c r="C3451" s="3" t="s">
        <v>5480</v>
      </c>
      <c r="D3451" s="3" t="s">
        <v>3812</v>
      </c>
      <c r="E3451" s="4" t="s">
        <v>31</v>
      </c>
      <c r="F3451" s="3" t="s">
        <v>75</v>
      </c>
      <c r="G3451" s="3" t="s">
        <v>5481</v>
      </c>
      <c r="H3451" s="3" t="s">
        <v>34</v>
      </c>
      <c r="I3451" s="3" t="s">
        <v>35</v>
      </c>
      <c r="J3451" s="3" t="s">
        <v>36</v>
      </c>
      <c r="K3451" s="3" t="s">
        <v>42</v>
      </c>
      <c r="L3451" s="5">
        <v>6.25</v>
      </c>
      <c r="M3451" s="4">
        <v>2</v>
      </c>
      <c r="N3451" s="5">
        <v>4.0250000000000004</v>
      </c>
      <c r="O3451" s="5">
        <v>2.0125000000000002</v>
      </c>
      <c r="P3451" s="4">
        <v>124</v>
      </c>
      <c r="Q3451" s="6">
        <v>1.61290322580645</v>
      </c>
      <c r="R3451" s="7">
        <v>1.0715322580645199</v>
      </c>
      <c r="S3451" s="6">
        <v>0</v>
      </c>
      <c r="T3451" s="5">
        <v>0</v>
      </c>
      <c r="U3451" s="5">
        <v>0</v>
      </c>
      <c r="V3451" s="5">
        <f t="shared" si="275"/>
        <v>4.0250000000000004</v>
      </c>
      <c r="W3451" s="5">
        <f t="shared" si="271"/>
        <v>-4.0250000000000004</v>
      </c>
      <c r="X3451" s="8">
        <f t="shared" si="272"/>
        <v>-1</v>
      </c>
      <c r="Y3451" s="4">
        <v>0</v>
      </c>
      <c r="Z3451" s="9" t="str">
        <f t="shared" si="273"/>
        <v>NA</v>
      </c>
      <c r="AA3451" s="10">
        <f t="shared" si="274"/>
        <v>0</v>
      </c>
    </row>
    <row r="3452" spans="1:27" x14ac:dyDescent="0.55000000000000004">
      <c r="A3452" s="3" t="s">
        <v>27</v>
      </c>
      <c r="B3452" s="3" t="s">
        <v>28</v>
      </c>
      <c r="C3452" s="3" t="s">
        <v>5482</v>
      </c>
      <c r="D3452" s="3" t="s">
        <v>5245</v>
      </c>
      <c r="E3452" s="4" t="s">
        <v>31</v>
      </c>
      <c r="F3452" s="3" t="s">
        <v>75</v>
      </c>
      <c r="G3452" s="3" t="s">
        <v>5185</v>
      </c>
      <c r="H3452" s="3" t="s">
        <v>34</v>
      </c>
      <c r="I3452" s="3" t="s">
        <v>35</v>
      </c>
      <c r="J3452" s="3" t="s">
        <v>36</v>
      </c>
      <c r="K3452" s="3" t="s">
        <v>42</v>
      </c>
      <c r="L3452" s="5">
        <v>6.25</v>
      </c>
      <c r="M3452" s="4">
        <v>2</v>
      </c>
      <c r="N3452" s="5">
        <v>4.0750000000000002</v>
      </c>
      <c r="O3452" s="5">
        <v>2.0375000000000001</v>
      </c>
      <c r="P3452" s="4">
        <v>20</v>
      </c>
      <c r="Q3452" s="6">
        <v>10</v>
      </c>
      <c r="R3452" s="7">
        <v>1</v>
      </c>
      <c r="S3452" s="6">
        <v>0</v>
      </c>
      <c r="T3452" s="5">
        <v>0</v>
      </c>
      <c r="U3452" s="5">
        <v>0</v>
      </c>
      <c r="V3452" s="5">
        <f t="shared" si="275"/>
        <v>4.0750000000000002</v>
      </c>
      <c r="W3452" s="5">
        <f t="shared" si="271"/>
        <v>-4.0750000000000002</v>
      </c>
      <c r="X3452" s="8">
        <f t="shared" si="272"/>
        <v>-1</v>
      </c>
      <c r="Y3452" s="4">
        <v>0</v>
      </c>
      <c r="Z3452" s="9" t="str">
        <f t="shared" si="273"/>
        <v>NA</v>
      </c>
      <c r="AA3452" s="10">
        <f t="shared" si="274"/>
        <v>0</v>
      </c>
    </row>
    <row r="3453" spans="1:27" x14ac:dyDescent="0.55000000000000004">
      <c r="A3453" s="3" t="s">
        <v>27</v>
      </c>
      <c r="B3453" s="3" t="s">
        <v>28</v>
      </c>
      <c r="C3453" s="3" t="s">
        <v>5483</v>
      </c>
      <c r="D3453" s="3" t="s">
        <v>4209</v>
      </c>
      <c r="E3453" s="4" t="s">
        <v>31</v>
      </c>
      <c r="F3453" s="3" t="s">
        <v>417</v>
      </c>
      <c r="G3453" s="3" t="s">
        <v>5103</v>
      </c>
      <c r="H3453" s="3" t="s">
        <v>34</v>
      </c>
      <c r="I3453" s="3" t="s">
        <v>35</v>
      </c>
      <c r="J3453" s="3" t="s">
        <v>36</v>
      </c>
      <c r="K3453" s="3" t="s">
        <v>42</v>
      </c>
      <c r="L3453" s="5">
        <v>6.25</v>
      </c>
      <c r="M3453" s="4">
        <v>2</v>
      </c>
      <c r="N3453" s="5">
        <v>4.0999999999999996</v>
      </c>
      <c r="O3453" s="5">
        <v>2.0499999999999998</v>
      </c>
      <c r="P3453" s="4">
        <v>30</v>
      </c>
      <c r="Q3453" s="6">
        <v>6.6666666666666696</v>
      </c>
      <c r="R3453" s="7">
        <v>1.0329999999999999</v>
      </c>
      <c r="S3453" s="6">
        <v>0</v>
      </c>
      <c r="T3453" s="5">
        <v>0</v>
      </c>
      <c r="U3453" s="5">
        <v>0</v>
      </c>
      <c r="V3453" s="5">
        <f t="shared" si="275"/>
        <v>4.0999999999999996</v>
      </c>
      <c r="W3453" s="5">
        <f t="shared" si="271"/>
        <v>-4.0999999999999996</v>
      </c>
      <c r="X3453" s="8">
        <f t="shared" si="272"/>
        <v>-1</v>
      </c>
      <c r="Y3453" s="4">
        <v>0</v>
      </c>
      <c r="Z3453" s="9" t="str">
        <f t="shared" si="273"/>
        <v>NA</v>
      </c>
      <c r="AA3453" s="10">
        <f t="shared" si="274"/>
        <v>0</v>
      </c>
    </row>
    <row r="3454" spans="1:27" x14ac:dyDescent="0.55000000000000004">
      <c r="A3454" s="3" t="s">
        <v>27</v>
      </c>
      <c r="B3454" s="3" t="s">
        <v>28</v>
      </c>
      <c r="C3454" s="3" t="s">
        <v>5484</v>
      </c>
      <c r="D3454" s="3" t="s">
        <v>5485</v>
      </c>
      <c r="E3454" s="4" t="s">
        <v>31</v>
      </c>
      <c r="F3454" s="3" t="s">
        <v>96</v>
      </c>
      <c r="G3454" s="3" t="s">
        <v>161</v>
      </c>
      <c r="H3454" s="3" t="s">
        <v>34</v>
      </c>
      <c r="I3454" s="3" t="s">
        <v>35</v>
      </c>
      <c r="J3454" s="3" t="s">
        <v>36</v>
      </c>
      <c r="K3454" s="3" t="s">
        <v>37</v>
      </c>
      <c r="L3454" s="5">
        <v>6.25</v>
      </c>
      <c r="M3454" s="4">
        <v>3</v>
      </c>
      <c r="N3454" s="5">
        <v>4.1124999750000004</v>
      </c>
      <c r="O3454" s="5">
        <v>1.370833325</v>
      </c>
      <c r="P3454" s="4">
        <v>571</v>
      </c>
      <c r="Q3454" s="6">
        <v>0.52539404553415103</v>
      </c>
      <c r="R3454" s="7">
        <v>1.21252189141856</v>
      </c>
      <c r="S3454" s="6">
        <v>0</v>
      </c>
      <c r="T3454" s="5">
        <v>0</v>
      </c>
      <c r="U3454" s="5">
        <v>0</v>
      </c>
      <c r="V3454" s="5">
        <f t="shared" si="275"/>
        <v>4.1124999750000004</v>
      </c>
      <c r="W3454" s="5">
        <f t="shared" si="271"/>
        <v>-4.1124999750000004</v>
      </c>
      <c r="X3454" s="8">
        <f t="shared" si="272"/>
        <v>-1</v>
      </c>
      <c r="Y3454" s="4">
        <v>0</v>
      </c>
      <c r="Z3454" s="9" t="str">
        <f t="shared" si="273"/>
        <v>NA</v>
      </c>
      <c r="AA3454" s="10">
        <f t="shared" si="274"/>
        <v>0</v>
      </c>
    </row>
    <row r="3455" spans="1:27" x14ac:dyDescent="0.55000000000000004">
      <c r="A3455" s="3" t="s">
        <v>27</v>
      </c>
      <c r="B3455" s="3" t="s">
        <v>28</v>
      </c>
      <c r="C3455" s="3" t="s">
        <v>5486</v>
      </c>
      <c r="D3455" s="3" t="s">
        <v>2849</v>
      </c>
      <c r="E3455" s="4" t="s">
        <v>31</v>
      </c>
      <c r="F3455" s="3" t="s">
        <v>125</v>
      </c>
      <c r="G3455" s="3" t="s">
        <v>126</v>
      </c>
      <c r="H3455" s="3" t="s">
        <v>34</v>
      </c>
      <c r="I3455" s="3" t="s">
        <v>35</v>
      </c>
      <c r="J3455" s="3" t="s">
        <v>36</v>
      </c>
      <c r="K3455" s="3" t="s">
        <v>42</v>
      </c>
      <c r="L3455" s="5">
        <v>6.25</v>
      </c>
      <c r="M3455" s="4">
        <v>6</v>
      </c>
      <c r="N3455" s="5">
        <v>4.1124999750000004</v>
      </c>
      <c r="O3455" s="5">
        <v>0.6854166625</v>
      </c>
      <c r="P3455" s="4">
        <v>339</v>
      </c>
      <c r="Q3455" s="6">
        <v>1.76991150442478</v>
      </c>
      <c r="R3455" s="7">
        <v>1.8266371681415901</v>
      </c>
      <c r="S3455" s="6">
        <v>0</v>
      </c>
      <c r="T3455" s="5">
        <v>0</v>
      </c>
      <c r="U3455" s="5">
        <v>0</v>
      </c>
      <c r="V3455" s="5">
        <f t="shared" si="275"/>
        <v>4.1124999750000004</v>
      </c>
      <c r="W3455" s="5">
        <f t="shared" si="271"/>
        <v>-4.1124999750000004</v>
      </c>
      <c r="X3455" s="8">
        <f t="shared" si="272"/>
        <v>-1</v>
      </c>
      <c r="Y3455" s="4">
        <v>0</v>
      </c>
      <c r="Z3455" s="9" t="str">
        <f t="shared" si="273"/>
        <v>NA</v>
      </c>
      <c r="AA3455" s="10">
        <f t="shared" si="274"/>
        <v>0</v>
      </c>
    </row>
    <row r="3456" spans="1:27" x14ac:dyDescent="0.55000000000000004">
      <c r="A3456" s="3" t="s">
        <v>27</v>
      </c>
      <c r="B3456" s="3" t="s">
        <v>28</v>
      </c>
      <c r="C3456" s="3" t="s">
        <v>5487</v>
      </c>
      <c r="D3456" s="3" t="s">
        <v>5488</v>
      </c>
      <c r="E3456" s="4" t="s">
        <v>31</v>
      </c>
      <c r="F3456" s="3" t="s">
        <v>96</v>
      </c>
      <c r="G3456" s="3" t="s">
        <v>161</v>
      </c>
      <c r="H3456" s="3" t="s">
        <v>34</v>
      </c>
      <c r="I3456" s="3" t="s">
        <v>35</v>
      </c>
      <c r="J3456" s="3" t="s">
        <v>36</v>
      </c>
      <c r="K3456" s="3" t="s">
        <v>37</v>
      </c>
      <c r="L3456" s="5">
        <v>6.25</v>
      </c>
      <c r="M3456" s="4">
        <v>5</v>
      </c>
      <c r="N3456" s="5">
        <v>4.125</v>
      </c>
      <c r="O3456" s="5">
        <v>0.82499999999999996</v>
      </c>
      <c r="P3456" s="4">
        <v>649</v>
      </c>
      <c r="Q3456" s="6">
        <v>0.77041602465331294</v>
      </c>
      <c r="R3456" s="7">
        <v>1.0555161787365199</v>
      </c>
      <c r="S3456" s="6">
        <v>0</v>
      </c>
      <c r="T3456" s="5">
        <v>0</v>
      </c>
      <c r="U3456" s="5">
        <v>0</v>
      </c>
      <c r="V3456" s="5">
        <f t="shared" si="275"/>
        <v>4.125</v>
      </c>
      <c r="W3456" s="5">
        <f t="shared" si="271"/>
        <v>-4.125</v>
      </c>
      <c r="X3456" s="8">
        <f t="shared" si="272"/>
        <v>-1</v>
      </c>
      <c r="Y3456" s="4">
        <v>0</v>
      </c>
      <c r="Z3456" s="9" t="str">
        <f t="shared" si="273"/>
        <v>NA</v>
      </c>
      <c r="AA3456" s="10">
        <f t="shared" si="274"/>
        <v>0</v>
      </c>
    </row>
    <row r="3457" spans="1:27" x14ac:dyDescent="0.55000000000000004">
      <c r="A3457" s="3" t="s">
        <v>27</v>
      </c>
      <c r="B3457" s="3" t="s">
        <v>28</v>
      </c>
      <c r="C3457" s="3" t="s">
        <v>5489</v>
      </c>
      <c r="D3457" s="3" t="s">
        <v>1670</v>
      </c>
      <c r="E3457" s="4" t="s">
        <v>31</v>
      </c>
      <c r="F3457" s="3" t="s">
        <v>133</v>
      </c>
      <c r="G3457" s="3" t="s">
        <v>2955</v>
      </c>
      <c r="H3457" s="3" t="s">
        <v>34</v>
      </c>
      <c r="I3457" s="3" t="s">
        <v>35</v>
      </c>
      <c r="J3457" s="3" t="s">
        <v>36</v>
      </c>
      <c r="K3457" s="3" t="s">
        <v>42</v>
      </c>
      <c r="L3457" s="5">
        <v>6.25</v>
      </c>
      <c r="M3457" s="4">
        <v>1</v>
      </c>
      <c r="N3457" s="5">
        <v>4.1875</v>
      </c>
      <c r="O3457" s="5">
        <v>4.1875</v>
      </c>
      <c r="P3457" s="4">
        <v>8</v>
      </c>
      <c r="Q3457" s="6">
        <v>12.5</v>
      </c>
      <c r="R3457" s="7">
        <v>2</v>
      </c>
      <c r="S3457" s="6">
        <v>0</v>
      </c>
      <c r="T3457" s="5">
        <v>0</v>
      </c>
      <c r="U3457" s="5">
        <v>0</v>
      </c>
      <c r="V3457" s="5">
        <f t="shared" si="275"/>
        <v>4.1875</v>
      </c>
      <c r="W3457" s="5">
        <f t="shared" si="271"/>
        <v>-4.1875</v>
      </c>
      <c r="X3457" s="8">
        <f t="shared" si="272"/>
        <v>-1</v>
      </c>
      <c r="Y3457" s="4">
        <v>0</v>
      </c>
      <c r="Z3457" s="9" t="str">
        <f t="shared" si="273"/>
        <v>NA</v>
      </c>
      <c r="AA3457" s="10">
        <f t="shared" si="274"/>
        <v>0</v>
      </c>
    </row>
    <row r="3458" spans="1:27" x14ac:dyDescent="0.55000000000000004">
      <c r="A3458" s="3" t="s">
        <v>27</v>
      </c>
      <c r="B3458" s="3" t="s">
        <v>28</v>
      </c>
      <c r="C3458" s="3" t="s">
        <v>5490</v>
      </c>
      <c r="D3458" s="3" t="s">
        <v>944</v>
      </c>
      <c r="E3458" s="4" t="s">
        <v>66</v>
      </c>
      <c r="F3458" s="3" t="s">
        <v>325</v>
      </c>
      <c r="G3458" s="3" t="s">
        <v>400</v>
      </c>
      <c r="H3458" s="3" t="s">
        <v>34</v>
      </c>
      <c r="I3458" s="3" t="s">
        <v>35</v>
      </c>
      <c r="J3458" s="3" t="s">
        <v>36</v>
      </c>
      <c r="K3458" s="3" t="s">
        <v>37</v>
      </c>
      <c r="L3458" s="5">
        <v>6.25</v>
      </c>
      <c r="M3458" s="4">
        <v>1</v>
      </c>
      <c r="N3458" s="5">
        <v>4.1875</v>
      </c>
      <c r="O3458" s="5">
        <v>4.1875</v>
      </c>
      <c r="P3458" s="4">
        <v>15</v>
      </c>
      <c r="Q3458" s="6">
        <v>6.6666666666666696</v>
      </c>
      <c r="R3458" s="7">
        <v>1.1399999999999999</v>
      </c>
      <c r="S3458" s="6">
        <v>0</v>
      </c>
      <c r="T3458" s="5">
        <v>0</v>
      </c>
      <c r="U3458" s="5">
        <v>0</v>
      </c>
      <c r="V3458" s="5">
        <f t="shared" si="275"/>
        <v>4.1875</v>
      </c>
      <c r="W3458" s="5">
        <f t="shared" ref="W3458:W3521" si="276">U3458-V3458</f>
        <v>-4.1875</v>
      </c>
      <c r="X3458" s="8">
        <f t="shared" ref="X3458:X3521" si="277">IF(V3458=0,0,(U3458-V3458)/V3458)</f>
        <v>-1</v>
      </c>
      <c r="Y3458" s="4">
        <v>0</v>
      </c>
      <c r="Z3458" s="9" t="str">
        <f t="shared" ref="Z3458:Z3521" si="278">IF(Y3458=0,"NA",U3458/Y3458)</f>
        <v>NA</v>
      </c>
      <c r="AA3458" s="10">
        <f t="shared" ref="AA3458:AA3521" si="279">(Q3458/100*S3458/100)</f>
        <v>0</v>
      </c>
    </row>
    <row r="3459" spans="1:27" x14ac:dyDescent="0.55000000000000004">
      <c r="A3459" s="3" t="s">
        <v>27</v>
      </c>
      <c r="B3459" s="3" t="s">
        <v>28</v>
      </c>
      <c r="C3459" s="3" t="s">
        <v>5491</v>
      </c>
      <c r="D3459" s="3" t="s">
        <v>3175</v>
      </c>
      <c r="E3459" s="4" t="s">
        <v>31</v>
      </c>
      <c r="F3459" s="3" t="s">
        <v>221</v>
      </c>
      <c r="G3459" s="3" t="s">
        <v>5309</v>
      </c>
      <c r="H3459" s="3" t="s">
        <v>34</v>
      </c>
      <c r="I3459" s="3" t="s">
        <v>35</v>
      </c>
      <c r="J3459" s="3" t="s">
        <v>36</v>
      </c>
      <c r="K3459" s="3" t="s">
        <v>42</v>
      </c>
      <c r="L3459" s="5">
        <v>6.25</v>
      </c>
      <c r="M3459" s="4">
        <v>3</v>
      </c>
      <c r="N3459" s="5">
        <v>4.2499999874999999</v>
      </c>
      <c r="O3459" s="5">
        <v>1.4166666625</v>
      </c>
      <c r="P3459" s="4">
        <v>135</v>
      </c>
      <c r="Q3459" s="6">
        <v>2.2222222222222201</v>
      </c>
      <c r="R3459" s="7">
        <v>1</v>
      </c>
      <c r="S3459" s="6">
        <v>0</v>
      </c>
      <c r="T3459" s="5">
        <v>0</v>
      </c>
      <c r="U3459" s="5">
        <v>0</v>
      </c>
      <c r="V3459" s="5">
        <f t="shared" ref="V3459:V3522" si="280">N3459</f>
        <v>4.2499999874999999</v>
      </c>
      <c r="W3459" s="5">
        <f t="shared" si="276"/>
        <v>-4.2499999874999999</v>
      </c>
      <c r="X3459" s="8">
        <f t="shared" si="277"/>
        <v>-1</v>
      </c>
      <c r="Y3459" s="4">
        <v>0</v>
      </c>
      <c r="Z3459" s="9" t="str">
        <f t="shared" si="278"/>
        <v>NA</v>
      </c>
      <c r="AA3459" s="10">
        <f t="shared" si="279"/>
        <v>0</v>
      </c>
    </row>
    <row r="3460" spans="1:27" x14ac:dyDescent="0.55000000000000004">
      <c r="A3460" s="3" t="s">
        <v>27</v>
      </c>
      <c r="B3460" s="3" t="s">
        <v>28</v>
      </c>
      <c r="C3460" s="3" t="s">
        <v>5492</v>
      </c>
      <c r="D3460" s="3" t="s">
        <v>3181</v>
      </c>
      <c r="E3460" s="4" t="s">
        <v>31</v>
      </c>
      <c r="F3460" s="3" t="s">
        <v>137</v>
      </c>
      <c r="G3460" s="3" t="s">
        <v>5236</v>
      </c>
      <c r="H3460" s="3" t="s">
        <v>34</v>
      </c>
      <c r="I3460" s="3" t="s">
        <v>35</v>
      </c>
      <c r="J3460" s="3" t="s">
        <v>36</v>
      </c>
      <c r="K3460" s="3" t="s">
        <v>42</v>
      </c>
      <c r="L3460" s="5">
        <v>6.25</v>
      </c>
      <c r="M3460" s="4">
        <v>3</v>
      </c>
      <c r="N3460" s="5">
        <v>4.2999999750000004</v>
      </c>
      <c r="O3460" s="5">
        <v>1.433333325</v>
      </c>
      <c r="P3460" s="4">
        <v>82</v>
      </c>
      <c r="Q3460" s="6">
        <v>3.6585365853658498</v>
      </c>
      <c r="R3460" s="7">
        <v>1.3632926829268299</v>
      </c>
      <c r="S3460" s="6">
        <v>0</v>
      </c>
      <c r="T3460" s="5">
        <v>0</v>
      </c>
      <c r="U3460" s="5">
        <v>0</v>
      </c>
      <c r="V3460" s="5">
        <f t="shared" si="280"/>
        <v>4.2999999750000004</v>
      </c>
      <c r="W3460" s="5">
        <f t="shared" si="276"/>
        <v>-4.2999999750000004</v>
      </c>
      <c r="X3460" s="8">
        <f t="shared" si="277"/>
        <v>-1</v>
      </c>
      <c r="Y3460" s="4">
        <v>0</v>
      </c>
      <c r="Z3460" s="9" t="str">
        <f t="shared" si="278"/>
        <v>NA</v>
      </c>
      <c r="AA3460" s="10">
        <f t="shared" si="279"/>
        <v>0</v>
      </c>
    </row>
    <row r="3461" spans="1:27" x14ac:dyDescent="0.55000000000000004">
      <c r="A3461" s="3" t="s">
        <v>27</v>
      </c>
      <c r="B3461" s="3" t="s">
        <v>28</v>
      </c>
      <c r="C3461" s="3" t="s">
        <v>5493</v>
      </c>
      <c r="D3461" s="3" t="s">
        <v>2893</v>
      </c>
      <c r="E3461" s="4" t="s">
        <v>31</v>
      </c>
      <c r="F3461" s="3" t="s">
        <v>104</v>
      </c>
      <c r="G3461" s="3" t="s">
        <v>2912</v>
      </c>
      <c r="H3461" s="3" t="s">
        <v>34</v>
      </c>
      <c r="I3461" s="3" t="s">
        <v>35</v>
      </c>
      <c r="J3461" s="3" t="s">
        <v>36</v>
      </c>
      <c r="K3461" s="3" t="s">
        <v>42</v>
      </c>
      <c r="L3461" s="5">
        <v>6.25</v>
      </c>
      <c r="M3461" s="4">
        <v>1</v>
      </c>
      <c r="N3461" s="5">
        <v>4.3</v>
      </c>
      <c r="O3461" s="5">
        <v>4.3</v>
      </c>
      <c r="P3461" s="4">
        <v>410</v>
      </c>
      <c r="Q3461" s="6">
        <v>0.24390243902439002</v>
      </c>
      <c r="R3461" s="7">
        <v>4.8076097560975599</v>
      </c>
      <c r="S3461" s="6">
        <v>0</v>
      </c>
      <c r="T3461" s="5">
        <v>0</v>
      </c>
      <c r="U3461" s="5">
        <v>0</v>
      </c>
      <c r="V3461" s="5">
        <f t="shared" si="280"/>
        <v>4.3</v>
      </c>
      <c r="W3461" s="5">
        <f t="shared" si="276"/>
        <v>-4.3</v>
      </c>
      <c r="X3461" s="8">
        <f t="shared" si="277"/>
        <v>-1</v>
      </c>
      <c r="Y3461" s="4">
        <v>0</v>
      </c>
      <c r="Z3461" s="9" t="str">
        <f t="shared" si="278"/>
        <v>NA</v>
      </c>
      <c r="AA3461" s="10">
        <f t="shared" si="279"/>
        <v>0</v>
      </c>
    </row>
    <row r="3462" spans="1:27" x14ac:dyDescent="0.55000000000000004">
      <c r="A3462" s="3" t="s">
        <v>27</v>
      </c>
      <c r="B3462" s="3" t="s">
        <v>28</v>
      </c>
      <c r="C3462" s="3" t="s">
        <v>5494</v>
      </c>
      <c r="D3462" s="3" t="s">
        <v>3350</v>
      </c>
      <c r="E3462" s="4" t="s">
        <v>31</v>
      </c>
      <c r="F3462" s="3" t="s">
        <v>104</v>
      </c>
      <c r="G3462" s="3" t="s">
        <v>3070</v>
      </c>
      <c r="H3462" s="3" t="s">
        <v>34</v>
      </c>
      <c r="I3462" s="3" t="s">
        <v>35</v>
      </c>
      <c r="J3462" s="3" t="s">
        <v>36</v>
      </c>
      <c r="K3462" s="3" t="s">
        <v>37</v>
      </c>
      <c r="L3462" s="5">
        <v>6.25</v>
      </c>
      <c r="M3462" s="4">
        <v>3</v>
      </c>
      <c r="N3462" s="5">
        <v>4.3374999750000001</v>
      </c>
      <c r="O3462" s="5">
        <v>1.4458333249999999</v>
      </c>
      <c r="P3462" s="4">
        <v>469</v>
      </c>
      <c r="Q3462" s="6">
        <v>0.63965884861407296</v>
      </c>
      <c r="R3462" s="7">
        <v>1</v>
      </c>
      <c r="S3462" s="6">
        <v>0</v>
      </c>
      <c r="T3462" s="5">
        <v>0</v>
      </c>
      <c r="U3462" s="5">
        <v>0</v>
      </c>
      <c r="V3462" s="5">
        <f t="shared" si="280"/>
        <v>4.3374999750000001</v>
      </c>
      <c r="W3462" s="5">
        <f t="shared" si="276"/>
        <v>-4.3374999750000001</v>
      </c>
      <c r="X3462" s="8">
        <f t="shared" si="277"/>
        <v>-1</v>
      </c>
      <c r="Y3462" s="4">
        <v>0</v>
      </c>
      <c r="Z3462" s="9" t="str">
        <f t="shared" si="278"/>
        <v>NA</v>
      </c>
      <c r="AA3462" s="10">
        <f t="shared" si="279"/>
        <v>0</v>
      </c>
    </row>
    <row r="3463" spans="1:27" x14ac:dyDescent="0.55000000000000004">
      <c r="A3463" s="3" t="s">
        <v>27</v>
      </c>
      <c r="B3463" s="3" t="s">
        <v>28</v>
      </c>
      <c r="C3463" s="3" t="s">
        <v>5495</v>
      </c>
      <c r="D3463" s="3" t="s">
        <v>5496</v>
      </c>
      <c r="E3463" s="4" t="s">
        <v>31</v>
      </c>
      <c r="F3463" s="3" t="s">
        <v>96</v>
      </c>
      <c r="G3463" s="3" t="s">
        <v>161</v>
      </c>
      <c r="H3463" s="3" t="s">
        <v>34</v>
      </c>
      <c r="I3463" s="3" t="s">
        <v>35</v>
      </c>
      <c r="J3463" s="3" t="s">
        <v>36</v>
      </c>
      <c r="K3463" s="3" t="s">
        <v>37</v>
      </c>
      <c r="L3463" s="5">
        <v>6.25</v>
      </c>
      <c r="M3463" s="4">
        <v>1</v>
      </c>
      <c r="N3463" s="5">
        <v>4.4000000000000004</v>
      </c>
      <c r="O3463" s="5">
        <v>4.4000000000000004</v>
      </c>
      <c r="P3463" s="4">
        <v>22</v>
      </c>
      <c r="Q3463" s="6">
        <v>4.5454545454545503</v>
      </c>
      <c r="R3463" s="7">
        <v>1.22727272727273</v>
      </c>
      <c r="S3463" s="6">
        <v>0</v>
      </c>
      <c r="T3463" s="5">
        <v>0</v>
      </c>
      <c r="U3463" s="5">
        <v>0</v>
      </c>
      <c r="V3463" s="5">
        <f t="shared" si="280"/>
        <v>4.4000000000000004</v>
      </c>
      <c r="W3463" s="5">
        <f t="shared" si="276"/>
        <v>-4.4000000000000004</v>
      </c>
      <c r="X3463" s="8">
        <f t="shared" si="277"/>
        <v>-1</v>
      </c>
      <c r="Y3463" s="4">
        <v>0</v>
      </c>
      <c r="Z3463" s="9" t="str">
        <f t="shared" si="278"/>
        <v>NA</v>
      </c>
      <c r="AA3463" s="10">
        <f t="shared" si="279"/>
        <v>0</v>
      </c>
    </row>
    <row r="3464" spans="1:27" x14ac:dyDescent="0.55000000000000004">
      <c r="A3464" s="3" t="s">
        <v>27</v>
      </c>
      <c r="B3464" s="3" t="s">
        <v>28</v>
      </c>
      <c r="C3464" s="3" t="s">
        <v>5497</v>
      </c>
      <c r="D3464" s="3" t="s">
        <v>284</v>
      </c>
      <c r="E3464" s="4" t="s">
        <v>31</v>
      </c>
      <c r="F3464" s="3" t="s">
        <v>137</v>
      </c>
      <c r="G3464" s="3" t="s">
        <v>5236</v>
      </c>
      <c r="H3464" s="3" t="s">
        <v>34</v>
      </c>
      <c r="I3464" s="3" t="s">
        <v>35</v>
      </c>
      <c r="J3464" s="3" t="s">
        <v>36</v>
      </c>
      <c r="K3464" s="3" t="s">
        <v>42</v>
      </c>
      <c r="L3464" s="5">
        <v>6.25</v>
      </c>
      <c r="M3464" s="4">
        <v>1</v>
      </c>
      <c r="N3464" s="5">
        <v>4.4124999999999996</v>
      </c>
      <c r="O3464" s="5">
        <v>4.4124999999999996</v>
      </c>
      <c r="P3464" s="4">
        <v>302</v>
      </c>
      <c r="Q3464" s="6">
        <v>0.33112582781457001</v>
      </c>
      <c r="R3464" s="7">
        <v>3.0176821192053001</v>
      </c>
      <c r="S3464" s="6">
        <v>0</v>
      </c>
      <c r="T3464" s="5">
        <v>0</v>
      </c>
      <c r="U3464" s="5">
        <v>0</v>
      </c>
      <c r="V3464" s="5">
        <f t="shared" si="280"/>
        <v>4.4124999999999996</v>
      </c>
      <c r="W3464" s="5">
        <f t="shared" si="276"/>
        <v>-4.4124999999999996</v>
      </c>
      <c r="X3464" s="8">
        <f t="shared" si="277"/>
        <v>-1</v>
      </c>
      <c r="Y3464" s="4">
        <v>0</v>
      </c>
      <c r="Z3464" s="9" t="str">
        <f t="shared" si="278"/>
        <v>NA</v>
      </c>
      <c r="AA3464" s="10">
        <f t="shared" si="279"/>
        <v>0</v>
      </c>
    </row>
    <row r="3465" spans="1:27" x14ac:dyDescent="0.55000000000000004">
      <c r="A3465" s="3" t="s">
        <v>27</v>
      </c>
      <c r="B3465" s="3" t="s">
        <v>28</v>
      </c>
      <c r="C3465" s="3" t="s">
        <v>5498</v>
      </c>
      <c r="D3465" s="3" t="s">
        <v>305</v>
      </c>
      <c r="E3465" s="4" t="s">
        <v>31</v>
      </c>
      <c r="F3465" s="3" t="s">
        <v>104</v>
      </c>
      <c r="G3465" s="3" t="s">
        <v>2750</v>
      </c>
      <c r="H3465" s="3" t="s">
        <v>34</v>
      </c>
      <c r="I3465" s="3" t="s">
        <v>35</v>
      </c>
      <c r="J3465" s="3" t="s">
        <v>36</v>
      </c>
      <c r="K3465" s="3" t="s">
        <v>42</v>
      </c>
      <c r="L3465" s="5">
        <v>6.25</v>
      </c>
      <c r="M3465" s="4">
        <v>2</v>
      </c>
      <c r="N3465" s="5">
        <v>4.45</v>
      </c>
      <c r="O3465" s="5">
        <v>2.2250000000000001</v>
      </c>
      <c r="P3465" s="4">
        <v>3</v>
      </c>
      <c r="Q3465" s="6">
        <v>66.6666666666667</v>
      </c>
      <c r="R3465" s="7">
        <v>1</v>
      </c>
      <c r="S3465" s="6">
        <v>0</v>
      </c>
      <c r="T3465" s="5">
        <v>0</v>
      </c>
      <c r="U3465" s="5">
        <v>0</v>
      </c>
      <c r="V3465" s="5">
        <f t="shared" si="280"/>
        <v>4.45</v>
      </c>
      <c r="W3465" s="5">
        <f t="shared" si="276"/>
        <v>-4.45</v>
      </c>
      <c r="X3465" s="8">
        <f t="shared" si="277"/>
        <v>-1</v>
      </c>
      <c r="Y3465" s="4">
        <v>0</v>
      </c>
      <c r="Z3465" s="9" t="str">
        <f t="shared" si="278"/>
        <v>NA</v>
      </c>
      <c r="AA3465" s="10">
        <f t="shared" si="279"/>
        <v>0</v>
      </c>
    </row>
    <row r="3466" spans="1:27" x14ac:dyDescent="0.55000000000000004">
      <c r="A3466" s="3" t="s">
        <v>27</v>
      </c>
      <c r="B3466" s="3" t="s">
        <v>28</v>
      </c>
      <c r="C3466" s="3" t="s">
        <v>5499</v>
      </c>
      <c r="D3466" s="3" t="s">
        <v>5500</v>
      </c>
      <c r="E3466" s="4" t="s">
        <v>31</v>
      </c>
      <c r="F3466" s="3" t="s">
        <v>133</v>
      </c>
      <c r="G3466" s="3" t="s">
        <v>134</v>
      </c>
      <c r="H3466" s="3" t="s">
        <v>34</v>
      </c>
      <c r="I3466" s="3" t="s">
        <v>35</v>
      </c>
      <c r="J3466" s="3" t="s">
        <v>36</v>
      </c>
      <c r="K3466" s="3" t="s">
        <v>42</v>
      </c>
      <c r="L3466" s="5">
        <v>6.25</v>
      </c>
      <c r="M3466" s="4">
        <v>1</v>
      </c>
      <c r="N3466" s="5">
        <v>4.4874999999999998</v>
      </c>
      <c r="O3466" s="5">
        <v>4.4874999999999998</v>
      </c>
      <c r="P3466" s="4">
        <v>1</v>
      </c>
      <c r="Q3466" s="6">
        <v>100</v>
      </c>
      <c r="R3466" s="7">
        <v>3</v>
      </c>
      <c r="S3466" s="6">
        <v>0</v>
      </c>
      <c r="T3466" s="5">
        <v>0</v>
      </c>
      <c r="U3466" s="5">
        <v>0</v>
      </c>
      <c r="V3466" s="5">
        <f t="shared" si="280"/>
        <v>4.4874999999999998</v>
      </c>
      <c r="W3466" s="5">
        <f t="shared" si="276"/>
        <v>-4.4874999999999998</v>
      </c>
      <c r="X3466" s="8">
        <f t="shared" si="277"/>
        <v>-1</v>
      </c>
      <c r="Y3466" s="4">
        <v>0</v>
      </c>
      <c r="Z3466" s="9" t="str">
        <f t="shared" si="278"/>
        <v>NA</v>
      </c>
      <c r="AA3466" s="10">
        <f t="shared" si="279"/>
        <v>0</v>
      </c>
    </row>
    <row r="3467" spans="1:27" x14ac:dyDescent="0.55000000000000004">
      <c r="A3467" s="3" t="s">
        <v>27</v>
      </c>
      <c r="B3467" s="3" t="s">
        <v>28</v>
      </c>
      <c r="C3467" s="3" t="s">
        <v>5501</v>
      </c>
      <c r="D3467" s="3" t="s">
        <v>559</v>
      </c>
      <c r="E3467" s="4" t="s">
        <v>31</v>
      </c>
      <c r="F3467" s="3" t="s">
        <v>262</v>
      </c>
      <c r="G3467" s="3" t="s">
        <v>263</v>
      </c>
      <c r="H3467" s="3" t="s">
        <v>34</v>
      </c>
      <c r="I3467" s="3" t="s">
        <v>35</v>
      </c>
      <c r="J3467" s="3" t="s">
        <v>36</v>
      </c>
      <c r="K3467" s="3" t="s">
        <v>37</v>
      </c>
      <c r="L3467" s="5">
        <v>6.25</v>
      </c>
      <c r="M3467" s="4">
        <v>1</v>
      </c>
      <c r="N3467" s="5">
        <v>4.55</v>
      </c>
      <c r="O3467" s="5">
        <v>4.55</v>
      </c>
      <c r="P3467" s="4">
        <v>1</v>
      </c>
      <c r="Q3467" s="6">
        <v>100</v>
      </c>
      <c r="R3467" s="7">
        <v>2</v>
      </c>
      <c r="S3467" s="6">
        <v>0</v>
      </c>
      <c r="T3467" s="5">
        <v>0</v>
      </c>
      <c r="U3467" s="5">
        <v>0</v>
      </c>
      <c r="V3467" s="5">
        <f t="shared" si="280"/>
        <v>4.55</v>
      </c>
      <c r="W3467" s="5">
        <f t="shared" si="276"/>
        <v>-4.55</v>
      </c>
      <c r="X3467" s="8">
        <f t="shared" si="277"/>
        <v>-1</v>
      </c>
      <c r="Y3467" s="4">
        <v>0</v>
      </c>
      <c r="Z3467" s="9" t="str">
        <f t="shared" si="278"/>
        <v>NA</v>
      </c>
      <c r="AA3467" s="10">
        <f t="shared" si="279"/>
        <v>0</v>
      </c>
    </row>
    <row r="3468" spans="1:27" x14ac:dyDescent="0.55000000000000004">
      <c r="A3468" s="3" t="s">
        <v>27</v>
      </c>
      <c r="B3468" s="3" t="s">
        <v>28</v>
      </c>
      <c r="C3468" s="3" t="s">
        <v>5502</v>
      </c>
      <c r="D3468" s="3" t="s">
        <v>2893</v>
      </c>
      <c r="E3468" s="4" t="s">
        <v>31</v>
      </c>
      <c r="F3468" s="3" t="s">
        <v>262</v>
      </c>
      <c r="G3468" s="3" t="s">
        <v>2917</v>
      </c>
      <c r="H3468" s="3" t="s">
        <v>34</v>
      </c>
      <c r="I3468" s="3" t="s">
        <v>35</v>
      </c>
      <c r="J3468" s="3" t="s">
        <v>36</v>
      </c>
      <c r="K3468" s="3" t="s">
        <v>42</v>
      </c>
      <c r="L3468" s="5">
        <v>6.25</v>
      </c>
      <c r="M3468" s="4">
        <v>1</v>
      </c>
      <c r="N3468" s="5">
        <v>4.5750000000000002</v>
      </c>
      <c r="O3468" s="5">
        <v>4.5750000000000002</v>
      </c>
      <c r="P3468" s="4">
        <v>306</v>
      </c>
      <c r="Q3468" s="6">
        <v>0.32679738562091498</v>
      </c>
      <c r="R3468" s="7">
        <v>5.06454248366013</v>
      </c>
      <c r="S3468" s="6">
        <v>0</v>
      </c>
      <c r="T3468" s="5">
        <v>0</v>
      </c>
      <c r="U3468" s="5">
        <v>0</v>
      </c>
      <c r="V3468" s="5">
        <f t="shared" si="280"/>
        <v>4.5750000000000002</v>
      </c>
      <c r="W3468" s="5">
        <f t="shared" si="276"/>
        <v>-4.5750000000000002</v>
      </c>
      <c r="X3468" s="8">
        <f t="shared" si="277"/>
        <v>-1</v>
      </c>
      <c r="Y3468" s="4">
        <v>0</v>
      </c>
      <c r="Z3468" s="9" t="str">
        <f t="shared" si="278"/>
        <v>NA</v>
      </c>
      <c r="AA3468" s="10">
        <f t="shared" si="279"/>
        <v>0</v>
      </c>
    </row>
    <row r="3469" spans="1:27" x14ac:dyDescent="0.55000000000000004">
      <c r="A3469" s="3" t="s">
        <v>27</v>
      </c>
      <c r="B3469" s="3" t="s">
        <v>28</v>
      </c>
      <c r="C3469" s="3" t="s">
        <v>5503</v>
      </c>
      <c r="D3469" s="3" t="s">
        <v>5504</v>
      </c>
      <c r="E3469" s="4" t="s">
        <v>31</v>
      </c>
      <c r="F3469" s="3" t="s">
        <v>104</v>
      </c>
      <c r="G3469" s="3" t="s">
        <v>285</v>
      </c>
      <c r="H3469" s="3" t="s">
        <v>34</v>
      </c>
      <c r="I3469" s="3" t="s">
        <v>35</v>
      </c>
      <c r="J3469" s="3" t="s">
        <v>36</v>
      </c>
      <c r="K3469" s="3" t="s">
        <v>42</v>
      </c>
      <c r="L3469" s="5">
        <v>6.25</v>
      </c>
      <c r="M3469" s="4">
        <v>1</v>
      </c>
      <c r="N3469" s="5">
        <v>4.5875000000000004</v>
      </c>
      <c r="O3469" s="5">
        <v>4.5875000000000004</v>
      </c>
      <c r="P3469" s="4">
        <v>2</v>
      </c>
      <c r="Q3469" s="6">
        <v>50</v>
      </c>
      <c r="R3469" s="7">
        <v>1</v>
      </c>
      <c r="S3469" s="6">
        <v>0</v>
      </c>
      <c r="T3469" s="5">
        <v>0</v>
      </c>
      <c r="U3469" s="5">
        <v>0</v>
      </c>
      <c r="V3469" s="5">
        <f t="shared" si="280"/>
        <v>4.5875000000000004</v>
      </c>
      <c r="W3469" s="5">
        <f t="shared" si="276"/>
        <v>-4.5875000000000004</v>
      </c>
      <c r="X3469" s="8">
        <f t="shared" si="277"/>
        <v>-1</v>
      </c>
      <c r="Y3469" s="4">
        <v>0</v>
      </c>
      <c r="Z3469" s="9" t="str">
        <f t="shared" si="278"/>
        <v>NA</v>
      </c>
      <c r="AA3469" s="10">
        <f t="shared" si="279"/>
        <v>0</v>
      </c>
    </row>
    <row r="3470" spans="1:27" x14ac:dyDescent="0.55000000000000004">
      <c r="A3470" s="3" t="s">
        <v>27</v>
      </c>
      <c r="B3470" s="3" t="s">
        <v>28</v>
      </c>
      <c r="C3470" s="3" t="s">
        <v>5505</v>
      </c>
      <c r="D3470" s="3" t="s">
        <v>5506</v>
      </c>
      <c r="E3470" s="4" t="s">
        <v>31</v>
      </c>
      <c r="F3470" s="3" t="s">
        <v>104</v>
      </c>
      <c r="G3470" s="3" t="s">
        <v>2958</v>
      </c>
      <c r="H3470" s="3" t="s">
        <v>34</v>
      </c>
      <c r="I3470" s="3" t="s">
        <v>35</v>
      </c>
      <c r="J3470" s="3" t="s">
        <v>36</v>
      </c>
      <c r="K3470" s="3" t="s">
        <v>42</v>
      </c>
      <c r="L3470" s="5">
        <v>6.25</v>
      </c>
      <c r="M3470" s="4">
        <v>1</v>
      </c>
      <c r="N3470" s="5">
        <v>4.5875000000000004</v>
      </c>
      <c r="O3470" s="5">
        <v>4.5875000000000004</v>
      </c>
      <c r="P3470" s="4">
        <v>4</v>
      </c>
      <c r="Q3470" s="6">
        <v>25</v>
      </c>
      <c r="R3470" s="7">
        <v>3</v>
      </c>
      <c r="S3470" s="6">
        <v>0</v>
      </c>
      <c r="T3470" s="5">
        <v>0</v>
      </c>
      <c r="U3470" s="5">
        <v>0</v>
      </c>
      <c r="V3470" s="5">
        <f t="shared" si="280"/>
        <v>4.5875000000000004</v>
      </c>
      <c r="W3470" s="5">
        <f t="shared" si="276"/>
        <v>-4.5875000000000004</v>
      </c>
      <c r="X3470" s="8">
        <f t="shared" si="277"/>
        <v>-1</v>
      </c>
      <c r="Y3470" s="4">
        <v>0</v>
      </c>
      <c r="Z3470" s="9" t="str">
        <f t="shared" si="278"/>
        <v>NA</v>
      </c>
      <c r="AA3470" s="10">
        <f t="shared" si="279"/>
        <v>0</v>
      </c>
    </row>
    <row r="3471" spans="1:27" x14ac:dyDescent="0.55000000000000004">
      <c r="A3471" s="3" t="s">
        <v>27</v>
      </c>
      <c r="B3471" s="3" t="s">
        <v>28</v>
      </c>
      <c r="C3471" s="3" t="s">
        <v>5507</v>
      </c>
      <c r="D3471" s="3" t="s">
        <v>3699</v>
      </c>
      <c r="E3471" s="4" t="s">
        <v>31</v>
      </c>
      <c r="F3471" s="3" t="s">
        <v>417</v>
      </c>
      <c r="G3471" s="3" t="s">
        <v>5352</v>
      </c>
      <c r="H3471" s="3" t="s">
        <v>34</v>
      </c>
      <c r="I3471" s="3" t="s">
        <v>35</v>
      </c>
      <c r="J3471" s="3" t="s">
        <v>36</v>
      </c>
      <c r="K3471" s="3" t="s">
        <v>42</v>
      </c>
      <c r="L3471" s="5">
        <v>6.25</v>
      </c>
      <c r="M3471" s="4">
        <v>1</v>
      </c>
      <c r="N3471" s="5">
        <v>4.6375000000000002</v>
      </c>
      <c r="O3471" s="5">
        <v>4.6375000000000002</v>
      </c>
      <c r="P3471" s="4">
        <v>41</v>
      </c>
      <c r="Q3471" s="6">
        <v>2.4390243902439002</v>
      </c>
      <c r="R3471" s="7">
        <v>1.26707317073171</v>
      </c>
      <c r="S3471" s="6">
        <v>0</v>
      </c>
      <c r="T3471" s="5">
        <v>0</v>
      </c>
      <c r="U3471" s="5">
        <v>0</v>
      </c>
      <c r="V3471" s="5">
        <f t="shared" si="280"/>
        <v>4.6375000000000002</v>
      </c>
      <c r="W3471" s="5">
        <f t="shared" si="276"/>
        <v>-4.6375000000000002</v>
      </c>
      <c r="X3471" s="8">
        <f t="shared" si="277"/>
        <v>-1</v>
      </c>
      <c r="Y3471" s="4">
        <v>0</v>
      </c>
      <c r="Z3471" s="9" t="str">
        <f t="shared" si="278"/>
        <v>NA</v>
      </c>
      <c r="AA3471" s="10">
        <f t="shared" si="279"/>
        <v>0</v>
      </c>
    </row>
    <row r="3472" spans="1:27" x14ac:dyDescent="0.55000000000000004">
      <c r="A3472" s="3" t="s">
        <v>27</v>
      </c>
      <c r="B3472" s="3" t="s">
        <v>28</v>
      </c>
      <c r="C3472" s="3" t="s">
        <v>5508</v>
      </c>
      <c r="D3472" s="3" t="s">
        <v>3080</v>
      </c>
      <c r="E3472" s="4" t="s">
        <v>31</v>
      </c>
      <c r="F3472" s="3" t="s">
        <v>262</v>
      </c>
      <c r="G3472" s="3" t="s">
        <v>2774</v>
      </c>
      <c r="H3472" s="3" t="s">
        <v>34</v>
      </c>
      <c r="I3472" s="3" t="s">
        <v>35</v>
      </c>
      <c r="J3472" s="3" t="s">
        <v>36</v>
      </c>
      <c r="K3472" s="3" t="s">
        <v>37</v>
      </c>
      <c r="L3472" s="5">
        <v>6.25</v>
      </c>
      <c r="M3472" s="4">
        <v>1</v>
      </c>
      <c r="N3472" s="5">
        <v>4.6500000000000004</v>
      </c>
      <c r="O3472" s="5">
        <v>4.6500000000000004</v>
      </c>
      <c r="P3472" s="4">
        <v>1</v>
      </c>
      <c r="Q3472" s="6">
        <v>100</v>
      </c>
      <c r="R3472" s="7">
        <v>1</v>
      </c>
      <c r="S3472" s="6">
        <v>0</v>
      </c>
      <c r="T3472" s="5">
        <v>0</v>
      </c>
      <c r="U3472" s="5">
        <v>0</v>
      </c>
      <c r="V3472" s="5">
        <f t="shared" si="280"/>
        <v>4.6500000000000004</v>
      </c>
      <c r="W3472" s="5">
        <f t="shared" si="276"/>
        <v>-4.6500000000000004</v>
      </c>
      <c r="X3472" s="8">
        <f t="shared" si="277"/>
        <v>-1</v>
      </c>
      <c r="Y3472" s="4">
        <v>0</v>
      </c>
      <c r="Z3472" s="9" t="str">
        <f t="shared" si="278"/>
        <v>NA</v>
      </c>
      <c r="AA3472" s="10">
        <f t="shared" si="279"/>
        <v>0</v>
      </c>
    </row>
    <row r="3473" spans="1:27" x14ac:dyDescent="0.55000000000000004">
      <c r="A3473" s="3" t="s">
        <v>27</v>
      </c>
      <c r="B3473" s="3" t="s">
        <v>28</v>
      </c>
      <c r="C3473" s="3" t="s">
        <v>5509</v>
      </c>
      <c r="D3473" s="3" t="s">
        <v>5195</v>
      </c>
      <c r="E3473" s="4" t="s">
        <v>31</v>
      </c>
      <c r="F3473" s="3" t="s">
        <v>221</v>
      </c>
      <c r="G3473" s="3" t="s">
        <v>5356</v>
      </c>
      <c r="H3473" s="3" t="s">
        <v>34</v>
      </c>
      <c r="I3473" s="3" t="s">
        <v>35</v>
      </c>
      <c r="J3473" s="3" t="s">
        <v>36</v>
      </c>
      <c r="K3473" s="3" t="s">
        <v>42</v>
      </c>
      <c r="L3473" s="5">
        <v>6.25</v>
      </c>
      <c r="M3473" s="4">
        <v>3</v>
      </c>
      <c r="N3473" s="5">
        <v>4.7374999874999997</v>
      </c>
      <c r="O3473" s="5">
        <v>1.5791666625</v>
      </c>
      <c r="P3473" s="4">
        <v>62</v>
      </c>
      <c r="Q3473" s="6">
        <v>4.8387096774193497</v>
      </c>
      <c r="R3473" s="7">
        <v>4.4941935483871003</v>
      </c>
      <c r="S3473" s="6">
        <v>0</v>
      </c>
      <c r="T3473" s="5">
        <v>0</v>
      </c>
      <c r="U3473" s="5">
        <v>0</v>
      </c>
      <c r="V3473" s="5">
        <f t="shared" si="280"/>
        <v>4.7374999874999997</v>
      </c>
      <c r="W3473" s="5">
        <f t="shared" si="276"/>
        <v>-4.7374999874999997</v>
      </c>
      <c r="X3473" s="8">
        <f t="shared" si="277"/>
        <v>-1</v>
      </c>
      <c r="Y3473" s="4">
        <v>0</v>
      </c>
      <c r="Z3473" s="9" t="str">
        <f t="shared" si="278"/>
        <v>NA</v>
      </c>
      <c r="AA3473" s="10">
        <f t="shared" si="279"/>
        <v>0</v>
      </c>
    </row>
    <row r="3474" spans="1:27" x14ac:dyDescent="0.55000000000000004">
      <c r="A3474" s="3" t="s">
        <v>27</v>
      </c>
      <c r="B3474" s="3" t="s">
        <v>28</v>
      </c>
      <c r="C3474" s="3" t="s">
        <v>5510</v>
      </c>
      <c r="D3474" s="3" t="s">
        <v>3175</v>
      </c>
      <c r="E3474" s="4" t="s">
        <v>31</v>
      </c>
      <c r="F3474" s="3" t="s">
        <v>133</v>
      </c>
      <c r="G3474" s="3" t="s">
        <v>2907</v>
      </c>
      <c r="H3474" s="3" t="s">
        <v>34</v>
      </c>
      <c r="I3474" s="3" t="s">
        <v>35</v>
      </c>
      <c r="J3474" s="3" t="s">
        <v>36</v>
      </c>
      <c r="K3474" s="3" t="s">
        <v>42</v>
      </c>
      <c r="L3474" s="5">
        <v>6.25</v>
      </c>
      <c r="M3474" s="4">
        <v>3</v>
      </c>
      <c r="N3474" s="5">
        <v>4.7499999750000006</v>
      </c>
      <c r="O3474" s="5">
        <v>1.5833333250000001</v>
      </c>
      <c r="P3474" s="4">
        <v>170</v>
      </c>
      <c r="Q3474" s="6">
        <v>1.76470588235294</v>
      </c>
      <c r="R3474" s="7">
        <v>1</v>
      </c>
      <c r="S3474" s="6">
        <v>0</v>
      </c>
      <c r="T3474" s="5">
        <v>0</v>
      </c>
      <c r="U3474" s="5">
        <v>0</v>
      </c>
      <c r="V3474" s="5">
        <f t="shared" si="280"/>
        <v>4.7499999750000006</v>
      </c>
      <c r="W3474" s="5">
        <f t="shared" si="276"/>
        <v>-4.7499999750000006</v>
      </c>
      <c r="X3474" s="8">
        <f t="shared" si="277"/>
        <v>-1</v>
      </c>
      <c r="Y3474" s="4">
        <v>0</v>
      </c>
      <c r="Z3474" s="9" t="str">
        <f t="shared" si="278"/>
        <v>NA</v>
      </c>
      <c r="AA3474" s="10">
        <f t="shared" si="279"/>
        <v>0</v>
      </c>
    </row>
    <row r="3475" spans="1:27" x14ac:dyDescent="0.55000000000000004">
      <c r="A3475" s="3" t="s">
        <v>27</v>
      </c>
      <c r="B3475" s="3" t="s">
        <v>28</v>
      </c>
      <c r="C3475" s="3" t="s">
        <v>5511</v>
      </c>
      <c r="D3475" s="3" t="s">
        <v>4196</v>
      </c>
      <c r="E3475" s="4" t="s">
        <v>66</v>
      </c>
      <c r="F3475" s="3" t="s">
        <v>32</v>
      </c>
      <c r="G3475" s="3" t="s">
        <v>2921</v>
      </c>
      <c r="H3475" s="3" t="s">
        <v>34</v>
      </c>
      <c r="I3475" s="3" t="s">
        <v>35</v>
      </c>
      <c r="J3475" s="3" t="s">
        <v>36</v>
      </c>
      <c r="K3475" s="3" t="s">
        <v>42</v>
      </c>
      <c r="L3475" s="5">
        <v>6.25</v>
      </c>
      <c r="M3475" s="4">
        <v>1</v>
      </c>
      <c r="N3475" s="5">
        <v>4.75</v>
      </c>
      <c r="O3475" s="5">
        <v>4.75</v>
      </c>
      <c r="P3475" s="4">
        <v>13</v>
      </c>
      <c r="Q3475" s="6">
        <v>7.6923076923076898</v>
      </c>
      <c r="R3475" s="7">
        <v>1</v>
      </c>
      <c r="S3475" s="6">
        <v>0</v>
      </c>
      <c r="T3475" s="5">
        <v>0</v>
      </c>
      <c r="U3475" s="5">
        <v>0</v>
      </c>
      <c r="V3475" s="5">
        <f t="shared" si="280"/>
        <v>4.75</v>
      </c>
      <c r="W3475" s="5">
        <f t="shared" si="276"/>
        <v>-4.75</v>
      </c>
      <c r="X3475" s="8">
        <f t="shared" si="277"/>
        <v>-1</v>
      </c>
      <c r="Y3475" s="4">
        <v>0</v>
      </c>
      <c r="Z3475" s="9" t="str">
        <f t="shared" si="278"/>
        <v>NA</v>
      </c>
      <c r="AA3475" s="10">
        <f t="shared" si="279"/>
        <v>0</v>
      </c>
    </row>
    <row r="3476" spans="1:27" x14ac:dyDescent="0.55000000000000004">
      <c r="A3476" s="3" t="s">
        <v>27</v>
      </c>
      <c r="B3476" s="3" t="s">
        <v>28</v>
      </c>
      <c r="C3476" s="3" t="s">
        <v>5512</v>
      </c>
      <c r="D3476" s="3" t="s">
        <v>1887</v>
      </c>
      <c r="E3476" s="4" t="s">
        <v>31</v>
      </c>
      <c r="F3476" s="3" t="s">
        <v>32</v>
      </c>
      <c r="G3476" s="3" t="s">
        <v>2744</v>
      </c>
      <c r="H3476" s="3" t="s">
        <v>34</v>
      </c>
      <c r="I3476" s="3" t="s">
        <v>35</v>
      </c>
      <c r="J3476" s="3" t="s">
        <v>36</v>
      </c>
      <c r="K3476" s="3" t="s">
        <v>37</v>
      </c>
      <c r="L3476" s="5">
        <v>6.25</v>
      </c>
      <c r="M3476" s="4">
        <v>4</v>
      </c>
      <c r="N3476" s="5">
        <v>4.8</v>
      </c>
      <c r="O3476" s="5">
        <v>1.2</v>
      </c>
      <c r="P3476" s="4">
        <v>208</v>
      </c>
      <c r="Q3476" s="6">
        <v>1.92307692307692</v>
      </c>
      <c r="R3476" s="7">
        <v>1.2586057692307699</v>
      </c>
      <c r="S3476" s="6">
        <v>0</v>
      </c>
      <c r="T3476" s="5">
        <v>0</v>
      </c>
      <c r="U3476" s="5">
        <v>0</v>
      </c>
      <c r="V3476" s="5">
        <f t="shared" si="280"/>
        <v>4.8</v>
      </c>
      <c r="W3476" s="5">
        <f t="shared" si="276"/>
        <v>-4.8</v>
      </c>
      <c r="X3476" s="8">
        <f t="shared" si="277"/>
        <v>-1</v>
      </c>
      <c r="Y3476" s="4">
        <v>0</v>
      </c>
      <c r="Z3476" s="9" t="str">
        <f t="shared" si="278"/>
        <v>NA</v>
      </c>
      <c r="AA3476" s="10">
        <f t="shared" si="279"/>
        <v>0</v>
      </c>
    </row>
    <row r="3477" spans="1:27" x14ac:dyDescent="0.55000000000000004">
      <c r="A3477" s="3" t="s">
        <v>27</v>
      </c>
      <c r="B3477" s="3" t="s">
        <v>28</v>
      </c>
      <c r="C3477" s="3" t="s">
        <v>5513</v>
      </c>
      <c r="D3477" s="3" t="s">
        <v>5150</v>
      </c>
      <c r="E3477" s="4" t="s">
        <v>31</v>
      </c>
      <c r="F3477" s="3" t="s">
        <v>221</v>
      </c>
      <c r="G3477" s="3" t="s">
        <v>5356</v>
      </c>
      <c r="H3477" s="3" t="s">
        <v>34</v>
      </c>
      <c r="I3477" s="3" t="s">
        <v>35</v>
      </c>
      <c r="J3477" s="3" t="s">
        <v>36</v>
      </c>
      <c r="K3477" s="3" t="s">
        <v>42</v>
      </c>
      <c r="L3477" s="5">
        <v>6.25</v>
      </c>
      <c r="M3477" s="4">
        <v>2</v>
      </c>
      <c r="N3477" s="5">
        <v>4.9249999999999998</v>
      </c>
      <c r="O3477" s="5">
        <v>2.4624999999999999</v>
      </c>
      <c r="P3477" s="4">
        <v>6</v>
      </c>
      <c r="Q3477" s="6">
        <v>33.3333333333333</v>
      </c>
      <c r="R3477" s="7">
        <v>2.83</v>
      </c>
      <c r="S3477" s="6">
        <v>0</v>
      </c>
      <c r="T3477" s="5">
        <v>0</v>
      </c>
      <c r="U3477" s="5">
        <v>0</v>
      </c>
      <c r="V3477" s="5">
        <f t="shared" si="280"/>
        <v>4.9249999999999998</v>
      </c>
      <c r="W3477" s="5">
        <f t="shared" si="276"/>
        <v>-4.9249999999999998</v>
      </c>
      <c r="X3477" s="8">
        <f t="shared" si="277"/>
        <v>-1</v>
      </c>
      <c r="Y3477" s="4">
        <v>0</v>
      </c>
      <c r="Z3477" s="9" t="str">
        <f t="shared" si="278"/>
        <v>NA</v>
      </c>
      <c r="AA3477" s="10">
        <f t="shared" si="279"/>
        <v>0</v>
      </c>
    </row>
    <row r="3478" spans="1:27" x14ac:dyDescent="0.55000000000000004">
      <c r="A3478" s="3" t="s">
        <v>27</v>
      </c>
      <c r="B3478" s="3" t="s">
        <v>28</v>
      </c>
      <c r="C3478" s="3" t="s">
        <v>5514</v>
      </c>
      <c r="D3478" s="3" t="s">
        <v>3665</v>
      </c>
      <c r="E3478" s="4" t="s">
        <v>31</v>
      </c>
      <c r="F3478" s="3" t="s">
        <v>75</v>
      </c>
      <c r="G3478" s="3" t="s">
        <v>5515</v>
      </c>
      <c r="H3478" s="3" t="s">
        <v>34</v>
      </c>
      <c r="I3478" s="3" t="s">
        <v>35</v>
      </c>
      <c r="J3478" s="3" t="s">
        <v>36</v>
      </c>
      <c r="K3478" s="3" t="s">
        <v>42</v>
      </c>
      <c r="L3478" s="5">
        <v>6.25</v>
      </c>
      <c r="M3478" s="4">
        <v>1</v>
      </c>
      <c r="N3478" s="5">
        <v>4.9625000000000004</v>
      </c>
      <c r="O3478" s="5">
        <v>4.9625000000000004</v>
      </c>
      <c r="P3478" s="4">
        <v>1</v>
      </c>
      <c r="Q3478" s="6">
        <v>100</v>
      </c>
      <c r="R3478" s="7">
        <v>1</v>
      </c>
      <c r="S3478" s="6">
        <v>0</v>
      </c>
      <c r="T3478" s="5">
        <v>0</v>
      </c>
      <c r="U3478" s="5">
        <v>0</v>
      </c>
      <c r="V3478" s="5">
        <f t="shared" si="280"/>
        <v>4.9625000000000004</v>
      </c>
      <c r="W3478" s="5">
        <f t="shared" si="276"/>
        <v>-4.9625000000000004</v>
      </c>
      <c r="X3478" s="8">
        <f t="shared" si="277"/>
        <v>-1</v>
      </c>
      <c r="Y3478" s="4">
        <v>0</v>
      </c>
      <c r="Z3478" s="9" t="str">
        <f t="shared" si="278"/>
        <v>NA</v>
      </c>
      <c r="AA3478" s="10">
        <f t="shared" si="279"/>
        <v>0</v>
      </c>
    </row>
    <row r="3479" spans="1:27" x14ac:dyDescent="0.55000000000000004">
      <c r="A3479" s="3" t="s">
        <v>27</v>
      </c>
      <c r="B3479" s="3" t="s">
        <v>28</v>
      </c>
      <c r="C3479" s="3" t="s">
        <v>5516</v>
      </c>
      <c r="D3479" s="3" t="s">
        <v>5517</v>
      </c>
      <c r="E3479" s="4" t="s">
        <v>66</v>
      </c>
      <c r="F3479" s="3" t="s">
        <v>32</v>
      </c>
      <c r="G3479" s="3" t="s">
        <v>2686</v>
      </c>
      <c r="H3479" s="3" t="s">
        <v>34</v>
      </c>
      <c r="I3479" s="3" t="s">
        <v>35</v>
      </c>
      <c r="J3479" s="3" t="s">
        <v>36</v>
      </c>
      <c r="K3479" s="3" t="s">
        <v>37</v>
      </c>
      <c r="L3479" s="5">
        <v>6.25</v>
      </c>
      <c r="M3479" s="4">
        <v>5</v>
      </c>
      <c r="N3479" s="5">
        <v>4.9874999999999998</v>
      </c>
      <c r="O3479" s="5">
        <v>0.99750000000000005</v>
      </c>
      <c r="P3479" s="4">
        <v>35</v>
      </c>
      <c r="Q3479" s="6">
        <v>14.285714285714301</v>
      </c>
      <c r="R3479" s="7">
        <v>1</v>
      </c>
      <c r="S3479" s="6">
        <v>0</v>
      </c>
      <c r="T3479" s="5">
        <v>0</v>
      </c>
      <c r="U3479" s="5">
        <v>0</v>
      </c>
      <c r="V3479" s="5">
        <f t="shared" si="280"/>
        <v>4.9874999999999998</v>
      </c>
      <c r="W3479" s="5">
        <f t="shared" si="276"/>
        <v>-4.9874999999999998</v>
      </c>
      <c r="X3479" s="8">
        <f t="shared" si="277"/>
        <v>-1</v>
      </c>
      <c r="Y3479" s="4">
        <v>0</v>
      </c>
      <c r="Z3479" s="9" t="str">
        <f t="shared" si="278"/>
        <v>NA</v>
      </c>
      <c r="AA3479" s="10">
        <f t="shared" si="279"/>
        <v>0</v>
      </c>
    </row>
    <row r="3480" spans="1:27" x14ac:dyDescent="0.55000000000000004">
      <c r="A3480" s="3" t="s">
        <v>27</v>
      </c>
      <c r="B3480" s="3" t="s">
        <v>28</v>
      </c>
      <c r="C3480" s="3" t="s">
        <v>5518</v>
      </c>
      <c r="D3480" s="3" t="s">
        <v>5150</v>
      </c>
      <c r="E3480" s="4" t="s">
        <v>31</v>
      </c>
      <c r="F3480" s="3" t="s">
        <v>137</v>
      </c>
      <c r="G3480" s="3" t="s">
        <v>5199</v>
      </c>
      <c r="H3480" s="3" t="s">
        <v>34</v>
      </c>
      <c r="I3480" s="3" t="s">
        <v>35</v>
      </c>
      <c r="J3480" s="3" t="s">
        <v>36</v>
      </c>
      <c r="K3480" s="3" t="s">
        <v>42</v>
      </c>
      <c r="L3480" s="5">
        <v>6.25</v>
      </c>
      <c r="M3480" s="4">
        <v>1</v>
      </c>
      <c r="N3480" s="5">
        <v>5.0374999999999996</v>
      </c>
      <c r="O3480" s="5">
        <v>5.0374999999999996</v>
      </c>
      <c r="P3480" s="4">
        <v>27</v>
      </c>
      <c r="Q3480" s="6">
        <v>3.7037037037037002</v>
      </c>
      <c r="R3480" s="7">
        <v>1.96259259259259</v>
      </c>
      <c r="S3480" s="6">
        <v>0</v>
      </c>
      <c r="T3480" s="5">
        <v>0</v>
      </c>
      <c r="U3480" s="5">
        <v>0</v>
      </c>
      <c r="V3480" s="5">
        <f t="shared" si="280"/>
        <v>5.0374999999999996</v>
      </c>
      <c r="W3480" s="5">
        <f t="shared" si="276"/>
        <v>-5.0374999999999996</v>
      </c>
      <c r="X3480" s="8">
        <f t="shared" si="277"/>
        <v>-1</v>
      </c>
      <c r="Y3480" s="4">
        <v>0</v>
      </c>
      <c r="Z3480" s="9" t="str">
        <f t="shared" si="278"/>
        <v>NA</v>
      </c>
      <c r="AA3480" s="10">
        <f t="shared" si="279"/>
        <v>0</v>
      </c>
    </row>
    <row r="3481" spans="1:27" x14ac:dyDescent="0.55000000000000004">
      <c r="A3481" s="3" t="s">
        <v>27</v>
      </c>
      <c r="B3481" s="3" t="s">
        <v>28</v>
      </c>
      <c r="C3481" s="3" t="s">
        <v>5519</v>
      </c>
      <c r="D3481" s="3" t="s">
        <v>1237</v>
      </c>
      <c r="E3481" s="4" t="s">
        <v>66</v>
      </c>
      <c r="F3481" s="3" t="s">
        <v>144</v>
      </c>
      <c r="G3481" s="3" t="s">
        <v>309</v>
      </c>
      <c r="H3481" s="3" t="s">
        <v>34</v>
      </c>
      <c r="I3481" s="3" t="s">
        <v>35</v>
      </c>
      <c r="J3481" s="3" t="s">
        <v>36</v>
      </c>
      <c r="K3481" s="3" t="s">
        <v>37</v>
      </c>
      <c r="L3481" s="5">
        <v>6.25</v>
      </c>
      <c r="M3481" s="4">
        <v>5</v>
      </c>
      <c r="N3481" s="5">
        <v>5.0374999999999996</v>
      </c>
      <c r="O3481" s="5">
        <v>1.0075000000000001</v>
      </c>
      <c r="P3481" s="4">
        <v>346</v>
      </c>
      <c r="Q3481" s="6">
        <v>1.44508670520231</v>
      </c>
      <c r="R3481" s="7">
        <v>1.5759537572254301</v>
      </c>
      <c r="S3481" s="6">
        <v>0</v>
      </c>
      <c r="T3481" s="5">
        <v>0</v>
      </c>
      <c r="U3481" s="5">
        <v>0</v>
      </c>
      <c r="V3481" s="5">
        <f t="shared" si="280"/>
        <v>5.0374999999999996</v>
      </c>
      <c r="W3481" s="5">
        <f t="shared" si="276"/>
        <v>-5.0374999999999996</v>
      </c>
      <c r="X3481" s="8">
        <f t="shared" si="277"/>
        <v>-1</v>
      </c>
      <c r="Y3481" s="4">
        <v>0</v>
      </c>
      <c r="Z3481" s="9" t="str">
        <f t="shared" si="278"/>
        <v>NA</v>
      </c>
      <c r="AA3481" s="10">
        <f t="shared" si="279"/>
        <v>0</v>
      </c>
    </row>
    <row r="3482" spans="1:27" x14ac:dyDescent="0.55000000000000004">
      <c r="A3482" s="3" t="s">
        <v>27</v>
      </c>
      <c r="B3482" s="3" t="s">
        <v>28</v>
      </c>
      <c r="C3482" s="3" t="s">
        <v>5520</v>
      </c>
      <c r="D3482" s="3" t="s">
        <v>3659</v>
      </c>
      <c r="E3482" s="4" t="s">
        <v>31</v>
      </c>
      <c r="F3482" s="3" t="s">
        <v>104</v>
      </c>
      <c r="G3482" s="3" t="s">
        <v>5521</v>
      </c>
      <c r="H3482" s="3" t="s">
        <v>34</v>
      </c>
      <c r="I3482" s="3" t="s">
        <v>35</v>
      </c>
      <c r="J3482" s="3" t="s">
        <v>36</v>
      </c>
      <c r="K3482" s="3" t="s">
        <v>42</v>
      </c>
      <c r="L3482" s="5">
        <v>6.25</v>
      </c>
      <c r="M3482" s="4">
        <v>1</v>
      </c>
      <c r="N3482" s="5">
        <v>5.05</v>
      </c>
      <c r="O3482" s="5">
        <v>5.05</v>
      </c>
      <c r="P3482" s="4">
        <v>2</v>
      </c>
      <c r="Q3482" s="6">
        <v>50</v>
      </c>
      <c r="R3482" s="7">
        <v>1</v>
      </c>
      <c r="S3482" s="6">
        <v>0</v>
      </c>
      <c r="T3482" s="5">
        <v>0</v>
      </c>
      <c r="U3482" s="5">
        <v>0</v>
      </c>
      <c r="V3482" s="5">
        <f t="shared" si="280"/>
        <v>5.05</v>
      </c>
      <c r="W3482" s="5">
        <f t="shared" si="276"/>
        <v>-5.05</v>
      </c>
      <c r="X3482" s="8">
        <f t="shared" si="277"/>
        <v>-1</v>
      </c>
      <c r="Y3482" s="4">
        <v>0</v>
      </c>
      <c r="Z3482" s="9" t="str">
        <f t="shared" si="278"/>
        <v>NA</v>
      </c>
      <c r="AA3482" s="10">
        <f t="shared" si="279"/>
        <v>0</v>
      </c>
    </row>
    <row r="3483" spans="1:27" x14ac:dyDescent="0.55000000000000004">
      <c r="A3483" s="3" t="s">
        <v>27</v>
      </c>
      <c r="B3483" s="3" t="s">
        <v>28</v>
      </c>
      <c r="C3483" s="3" t="s">
        <v>5522</v>
      </c>
      <c r="D3483" s="3" t="s">
        <v>5195</v>
      </c>
      <c r="E3483" s="4" t="s">
        <v>31</v>
      </c>
      <c r="F3483" s="3" t="s">
        <v>113</v>
      </c>
      <c r="G3483" s="3" t="s">
        <v>5451</v>
      </c>
      <c r="H3483" s="3" t="s">
        <v>34</v>
      </c>
      <c r="I3483" s="3" t="s">
        <v>35</v>
      </c>
      <c r="J3483" s="3" t="s">
        <v>36</v>
      </c>
      <c r="K3483" s="3" t="s">
        <v>42</v>
      </c>
      <c r="L3483" s="5">
        <v>6.25</v>
      </c>
      <c r="M3483" s="4">
        <v>1</v>
      </c>
      <c r="N3483" s="5">
        <v>5.0999999999999996</v>
      </c>
      <c r="O3483" s="5">
        <v>5.0999999999999996</v>
      </c>
      <c r="P3483" s="4">
        <v>37</v>
      </c>
      <c r="Q3483" s="6">
        <v>2.7027027027027</v>
      </c>
      <c r="R3483" s="7">
        <v>4.7008108108108102</v>
      </c>
      <c r="S3483" s="6">
        <v>0</v>
      </c>
      <c r="T3483" s="5">
        <v>0</v>
      </c>
      <c r="U3483" s="5">
        <v>0</v>
      </c>
      <c r="V3483" s="5">
        <f t="shared" si="280"/>
        <v>5.0999999999999996</v>
      </c>
      <c r="W3483" s="5">
        <f t="shared" si="276"/>
        <v>-5.0999999999999996</v>
      </c>
      <c r="X3483" s="8">
        <f t="shared" si="277"/>
        <v>-1</v>
      </c>
      <c r="Y3483" s="4">
        <v>0</v>
      </c>
      <c r="Z3483" s="9" t="str">
        <f t="shared" si="278"/>
        <v>NA</v>
      </c>
      <c r="AA3483" s="10">
        <f t="shared" si="279"/>
        <v>0</v>
      </c>
    </row>
    <row r="3484" spans="1:27" x14ac:dyDescent="0.55000000000000004">
      <c r="A3484" s="3" t="s">
        <v>27</v>
      </c>
      <c r="B3484" s="3" t="s">
        <v>28</v>
      </c>
      <c r="C3484" s="3" t="s">
        <v>5523</v>
      </c>
      <c r="D3484" s="3" t="s">
        <v>780</v>
      </c>
      <c r="E3484" s="4" t="s">
        <v>31</v>
      </c>
      <c r="F3484" s="3" t="s">
        <v>75</v>
      </c>
      <c r="G3484" s="3" t="s">
        <v>2941</v>
      </c>
      <c r="H3484" s="3" t="s">
        <v>34</v>
      </c>
      <c r="I3484" s="3" t="s">
        <v>35</v>
      </c>
      <c r="J3484" s="3" t="s">
        <v>36</v>
      </c>
      <c r="K3484" s="3" t="s">
        <v>37</v>
      </c>
      <c r="L3484" s="5">
        <v>6.25</v>
      </c>
      <c r="M3484" s="4">
        <v>3</v>
      </c>
      <c r="N3484" s="5">
        <v>5.0999999999999996</v>
      </c>
      <c r="O3484" s="5">
        <v>1.7</v>
      </c>
      <c r="P3484" s="4">
        <v>99</v>
      </c>
      <c r="Q3484" s="6">
        <v>3.0303030303030298</v>
      </c>
      <c r="R3484" s="7">
        <v>1.0101010101010099</v>
      </c>
      <c r="S3484" s="6">
        <v>0</v>
      </c>
      <c r="T3484" s="5">
        <v>0</v>
      </c>
      <c r="U3484" s="5">
        <v>0</v>
      </c>
      <c r="V3484" s="5">
        <f t="shared" si="280"/>
        <v>5.0999999999999996</v>
      </c>
      <c r="W3484" s="5">
        <f t="shared" si="276"/>
        <v>-5.0999999999999996</v>
      </c>
      <c r="X3484" s="8">
        <f t="shared" si="277"/>
        <v>-1</v>
      </c>
      <c r="Y3484" s="4">
        <v>0</v>
      </c>
      <c r="Z3484" s="9" t="str">
        <f t="shared" si="278"/>
        <v>NA</v>
      </c>
      <c r="AA3484" s="10">
        <f t="shared" si="279"/>
        <v>0</v>
      </c>
    </row>
    <row r="3485" spans="1:27" x14ac:dyDescent="0.55000000000000004">
      <c r="A3485" s="3" t="s">
        <v>27</v>
      </c>
      <c r="B3485" s="3" t="s">
        <v>28</v>
      </c>
      <c r="C3485" s="3" t="s">
        <v>5524</v>
      </c>
      <c r="D3485" s="3" t="s">
        <v>2890</v>
      </c>
      <c r="E3485" s="4" t="s">
        <v>31</v>
      </c>
      <c r="F3485" s="3" t="s">
        <v>262</v>
      </c>
      <c r="G3485" s="3" t="s">
        <v>2938</v>
      </c>
      <c r="H3485" s="3" t="s">
        <v>34</v>
      </c>
      <c r="I3485" s="3" t="s">
        <v>35</v>
      </c>
      <c r="J3485" s="3" t="s">
        <v>36</v>
      </c>
      <c r="K3485" s="3" t="s">
        <v>42</v>
      </c>
      <c r="L3485" s="5">
        <v>6.25</v>
      </c>
      <c r="M3485" s="4">
        <v>1</v>
      </c>
      <c r="N3485" s="5">
        <v>5.1124999999999998</v>
      </c>
      <c r="O3485" s="5">
        <v>5.1124999999999998</v>
      </c>
      <c r="P3485" s="4">
        <v>2</v>
      </c>
      <c r="Q3485" s="6">
        <v>50</v>
      </c>
      <c r="R3485" s="7">
        <v>1.5</v>
      </c>
      <c r="S3485" s="6">
        <v>0</v>
      </c>
      <c r="T3485" s="5">
        <v>0</v>
      </c>
      <c r="U3485" s="5">
        <v>0</v>
      </c>
      <c r="V3485" s="5">
        <f t="shared" si="280"/>
        <v>5.1124999999999998</v>
      </c>
      <c r="W3485" s="5">
        <f t="shared" si="276"/>
        <v>-5.1124999999999998</v>
      </c>
      <c r="X3485" s="8">
        <f t="shared" si="277"/>
        <v>-1</v>
      </c>
      <c r="Y3485" s="4">
        <v>0</v>
      </c>
      <c r="Z3485" s="9" t="str">
        <f t="shared" si="278"/>
        <v>NA</v>
      </c>
      <c r="AA3485" s="10">
        <f t="shared" si="279"/>
        <v>0</v>
      </c>
    </row>
    <row r="3486" spans="1:27" x14ac:dyDescent="0.55000000000000004">
      <c r="A3486" s="3" t="s">
        <v>27</v>
      </c>
      <c r="B3486" s="3" t="s">
        <v>28</v>
      </c>
      <c r="C3486" s="3" t="s">
        <v>5525</v>
      </c>
      <c r="D3486" s="3" t="s">
        <v>5223</v>
      </c>
      <c r="E3486" s="4" t="s">
        <v>31</v>
      </c>
      <c r="F3486" s="3" t="s">
        <v>104</v>
      </c>
      <c r="G3486" s="3" t="s">
        <v>5384</v>
      </c>
      <c r="H3486" s="3" t="s">
        <v>34</v>
      </c>
      <c r="I3486" s="3" t="s">
        <v>35</v>
      </c>
      <c r="J3486" s="3" t="s">
        <v>36</v>
      </c>
      <c r="K3486" s="3" t="s">
        <v>42</v>
      </c>
      <c r="L3486" s="5">
        <v>6.25</v>
      </c>
      <c r="M3486" s="4">
        <v>3</v>
      </c>
      <c r="N3486" s="5">
        <v>5.1249999749999997</v>
      </c>
      <c r="O3486" s="5">
        <v>1.7083333249999999</v>
      </c>
      <c r="P3486" s="4">
        <v>128</v>
      </c>
      <c r="Q3486" s="6">
        <v>2.34375</v>
      </c>
      <c r="R3486" s="7">
        <v>1.5347656249999999</v>
      </c>
      <c r="S3486" s="6">
        <v>0</v>
      </c>
      <c r="T3486" s="5">
        <v>0</v>
      </c>
      <c r="U3486" s="5">
        <v>0</v>
      </c>
      <c r="V3486" s="5">
        <f t="shared" si="280"/>
        <v>5.1249999749999997</v>
      </c>
      <c r="W3486" s="5">
        <f t="shared" si="276"/>
        <v>-5.1249999749999997</v>
      </c>
      <c r="X3486" s="8">
        <f t="shared" si="277"/>
        <v>-1</v>
      </c>
      <c r="Y3486" s="4">
        <v>0</v>
      </c>
      <c r="Z3486" s="9" t="str">
        <f t="shared" si="278"/>
        <v>NA</v>
      </c>
      <c r="AA3486" s="10">
        <f t="shared" si="279"/>
        <v>0</v>
      </c>
    </row>
    <row r="3487" spans="1:27" x14ac:dyDescent="0.55000000000000004">
      <c r="A3487" s="3" t="s">
        <v>27</v>
      </c>
      <c r="B3487" s="3" t="s">
        <v>28</v>
      </c>
      <c r="C3487" s="3" t="s">
        <v>5526</v>
      </c>
      <c r="D3487" s="3" t="s">
        <v>1645</v>
      </c>
      <c r="E3487" s="4" t="s">
        <v>66</v>
      </c>
      <c r="F3487" s="3" t="s">
        <v>144</v>
      </c>
      <c r="G3487" s="3" t="s">
        <v>49</v>
      </c>
      <c r="H3487" s="3" t="s">
        <v>34</v>
      </c>
      <c r="I3487" s="3" t="s">
        <v>35</v>
      </c>
      <c r="J3487" s="3" t="s">
        <v>36</v>
      </c>
      <c r="K3487" s="3" t="s">
        <v>37</v>
      </c>
      <c r="L3487" s="5">
        <v>6.25</v>
      </c>
      <c r="M3487" s="4">
        <v>2</v>
      </c>
      <c r="N3487" s="5">
        <v>5.2</v>
      </c>
      <c r="O3487" s="5">
        <v>2.6</v>
      </c>
      <c r="P3487" s="4">
        <v>401</v>
      </c>
      <c r="Q3487" s="6">
        <v>0.49875311720698301</v>
      </c>
      <c r="R3487" s="7">
        <v>1.78451371571072</v>
      </c>
      <c r="S3487" s="6">
        <v>0</v>
      </c>
      <c r="T3487" s="5">
        <v>0</v>
      </c>
      <c r="U3487" s="5">
        <v>0</v>
      </c>
      <c r="V3487" s="5">
        <f t="shared" si="280"/>
        <v>5.2</v>
      </c>
      <c r="W3487" s="5">
        <f t="shared" si="276"/>
        <v>-5.2</v>
      </c>
      <c r="X3487" s="8">
        <f t="shared" si="277"/>
        <v>-1</v>
      </c>
      <c r="Y3487" s="4">
        <v>0</v>
      </c>
      <c r="Z3487" s="9" t="str">
        <f t="shared" si="278"/>
        <v>NA</v>
      </c>
      <c r="AA3487" s="10">
        <f t="shared" si="279"/>
        <v>0</v>
      </c>
    </row>
    <row r="3488" spans="1:27" x14ac:dyDescent="0.55000000000000004">
      <c r="A3488" s="3" t="s">
        <v>27</v>
      </c>
      <c r="B3488" s="3" t="s">
        <v>28</v>
      </c>
      <c r="C3488" s="3" t="s">
        <v>5527</v>
      </c>
      <c r="D3488" s="3" t="s">
        <v>559</v>
      </c>
      <c r="E3488" s="4" t="s">
        <v>31</v>
      </c>
      <c r="F3488" s="3" t="s">
        <v>221</v>
      </c>
      <c r="G3488" s="3" t="s">
        <v>2748</v>
      </c>
      <c r="H3488" s="3" t="s">
        <v>34</v>
      </c>
      <c r="I3488" s="3" t="s">
        <v>35</v>
      </c>
      <c r="J3488" s="3" t="s">
        <v>36</v>
      </c>
      <c r="K3488" s="3" t="s">
        <v>37</v>
      </c>
      <c r="L3488" s="5">
        <v>6.25</v>
      </c>
      <c r="M3488" s="4">
        <v>2</v>
      </c>
      <c r="N3488" s="5">
        <v>5.2249999999999996</v>
      </c>
      <c r="O3488" s="5">
        <v>2.6124999999999998</v>
      </c>
      <c r="P3488" s="4">
        <v>3</v>
      </c>
      <c r="Q3488" s="6">
        <v>66.6666666666667</v>
      </c>
      <c r="R3488" s="7">
        <v>1</v>
      </c>
      <c r="S3488" s="6">
        <v>0</v>
      </c>
      <c r="T3488" s="5">
        <v>0</v>
      </c>
      <c r="U3488" s="5">
        <v>0</v>
      </c>
      <c r="V3488" s="5">
        <f t="shared" si="280"/>
        <v>5.2249999999999996</v>
      </c>
      <c r="W3488" s="5">
        <f t="shared" si="276"/>
        <v>-5.2249999999999996</v>
      </c>
      <c r="X3488" s="8">
        <f t="shared" si="277"/>
        <v>-1</v>
      </c>
      <c r="Y3488" s="4">
        <v>0</v>
      </c>
      <c r="Z3488" s="9" t="str">
        <f t="shared" si="278"/>
        <v>NA</v>
      </c>
      <c r="AA3488" s="10">
        <f t="shared" si="279"/>
        <v>0</v>
      </c>
    </row>
    <row r="3489" spans="1:27" x14ac:dyDescent="0.55000000000000004">
      <c r="A3489" s="3" t="s">
        <v>27</v>
      </c>
      <c r="B3489" s="3" t="s">
        <v>28</v>
      </c>
      <c r="C3489" s="3" t="s">
        <v>5528</v>
      </c>
      <c r="D3489" s="3" t="s">
        <v>191</v>
      </c>
      <c r="E3489" s="4" t="s">
        <v>66</v>
      </c>
      <c r="F3489" s="3" t="s">
        <v>144</v>
      </c>
      <c r="G3489" s="3" t="s">
        <v>49</v>
      </c>
      <c r="H3489" s="3" t="s">
        <v>34</v>
      </c>
      <c r="I3489" s="3" t="s">
        <v>35</v>
      </c>
      <c r="J3489" s="3" t="s">
        <v>36</v>
      </c>
      <c r="K3489" s="3" t="s">
        <v>37</v>
      </c>
      <c r="L3489" s="5">
        <v>6.25</v>
      </c>
      <c r="M3489" s="4">
        <v>6</v>
      </c>
      <c r="N3489" s="5">
        <v>5.2249999499999999</v>
      </c>
      <c r="O3489" s="5">
        <v>0.87083332499999999</v>
      </c>
      <c r="P3489" s="4">
        <v>198</v>
      </c>
      <c r="Q3489" s="6">
        <v>3.0303030303030298</v>
      </c>
      <c r="R3489" s="7">
        <v>1.21161616161616</v>
      </c>
      <c r="S3489" s="6">
        <v>0</v>
      </c>
      <c r="T3489" s="5">
        <v>0</v>
      </c>
      <c r="U3489" s="5">
        <v>0</v>
      </c>
      <c r="V3489" s="5">
        <f t="shared" si="280"/>
        <v>5.2249999499999999</v>
      </c>
      <c r="W3489" s="5">
        <f t="shared" si="276"/>
        <v>-5.2249999499999999</v>
      </c>
      <c r="X3489" s="8">
        <f t="shared" si="277"/>
        <v>-1</v>
      </c>
      <c r="Y3489" s="4">
        <v>0</v>
      </c>
      <c r="Z3489" s="9" t="str">
        <f t="shared" si="278"/>
        <v>NA</v>
      </c>
      <c r="AA3489" s="10">
        <f t="shared" si="279"/>
        <v>0</v>
      </c>
    </row>
    <row r="3490" spans="1:27" x14ac:dyDescent="0.55000000000000004">
      <c r="A3490" s="3" t="s">
        <v>27</v>
      </c>
      <c r="B3490" s="3" t="s">
        <v>28</v>
      </c>
      <c r="C3490" s="3" t="s">
        <v>5529</v>
      </c>
      <c r="D3490" s="3" t="s">
        <v>1832</v>
      </c>
      <c r="E3490" s="4" t="s">
        <v>31</v>
      </c>
      <c r="F3490" s="3" t="s">
        <v>75</v>
      </c>
      <c r="G3490" s="3" t="s">
        <v>5431</v>
      </c>
      <c r="H3490" s="3" t="s">
        <v>34</v>
      </c>
      <c r="I3490" s="3" t="s">
        <v>35</v>
      </c>
      <c r="J3490" s="3" t="s">
        <v>36</v>
      </c>
      <c r="K3490" s="3" t="s">
        <v>42</v>
      </c>
      <c r="L3490" s="5">
        <v>6.25</v>
      </c>
      <c r="M3490" s="4">
        <v>3</v>
      </c>
      <c r="N3490" s="5">
        <v>5.2374999750000004</v>
      </c>
      <c r="O3490" s="5">
        <v>1.745833325</v>
      </c>
      <c r="P3490" s="4">
        <v>42</v>
      </c>
      <c r="Q3490" s="6">
        <v>7.1428571428571397</v>
      </c>
      <c r="R3490" s="7">
        <v>1.6640476190476201</v>
      </c>
      <c r="S3490" s="6">
        <v>0</v>
      </c>
      <c r="T3490" s="5">
        <v>0</v>
      </c>
      <c r="U3490" s="5">
        <v>0</v>
      </c>
      <c r="V3490" s="5">
        <f t="shared" si="280"/>
        <v>5.2374999750000004</v>
      </c>
      <c r="W3490" s="5">
        <f t="shared" si="276"/>
        <v>-5.2374999750000004</v>
      </c>
      <c r="X3490" s="8">
        <f t="shared" si="277"/>
        <v>-1</v>
      </c>
      <c r="Y3490" s="4">
        <v>0</v>
      </c>
      <c r="Z3490" s="9" t="str">
        <f t="shared" si="278"/>
        <v>NA</v>
      </c>
      <c r="AA3490" s="10">
        <f t="shared" si="279"/>
        <v>0</v>
      </c>
    </row>
    <row r="3491" spans="1:27" x14ac:dyDescent="0.55000000000000004">
      <c r="A3491" s="3" t="s">
        <v>27</v>
      </c>
      <c r="B3491" s="3" t="s">
        <v>28</v>
      </c>
      <c r="C3491" s="3" t="s">
        <v>5530</v>
      </c>
      <c r="D3491" s="3" t="s">
        <v>5531</v>
      </c>
      <c r="E3491" s="4" t="s">
        <v>31</v>
      </c>
      <c r="F3491" s="3" t="s">
        <v>221</v>
      </c>
      <c r="G3491" s="3" t="s">
        <v>5356</v>
      </c>
      <c r="H3491" s="3" t="s">
        <v>34</v>
      </c>
      <c r="I3491" s="3" t="s">
        <v>35</v>
      </c>
      <c r="J3491" s="3" t="s">
        <v>36</v>
      </c>
      <c r="K3491" s="3" t="s">
        <v>42</v>
      </c>
      <c r="L3491" s="5">
        <v>6.25</v>
      </c>
      <c r="M3491" s="4">
        <v>1</v>
      </c>
      <c r="N3491" s="5">
        <v>5.2874999999999996</v>
      </c>
      <c r="O3491" s="5">
        <v>5.2874999999999996</v>
      </c>
      <c r="P3491" s="4">
        <v>1</v>
      </c>
      <c r="Q3491" s="6">
        <v>100</v>
      </c>
      <c r="R3491" s="7">
        <v>1</v>
      </c>
      <c r="S3491" s="6">
        <v>0</v>
      </c>
      <c r="T3491" s="5">
        <v>0</v>
      </c>
      <c r="U3491" s="5">
        <v>0</v>
      </c>
      <c r="V3491" s="5">
        <f t="shared" si="280"/>
        <v>5.2874999999999996</v>
      </c>
      <c r="W3491" s="5">
        <f t="shared" si="276"/>
        <v>-5.2874999999999996</v>
      </c>
      <c r="X3491" s="8">
        <f t="shared" si="277"/>
        <v>-1</v>
      </c>
      <c r="Y3491" s="4">
        <v>0</v>
      </c>
      <c r="Z3491" s="9" t="str">
        <f t="shared" si="278"/>
        <v>NA</v>
      </c>
      <c r="AA3491" s="10">
        <f t="shared" si="279"/>
        <v>0</v>
      </c>
    </row>
    <row r="3492" spans="1:27" x14ac:dyDescent="0.55000000000000004">
      <c r="A3492" s="3" t="s">
        <v>27</v>
      </c>
      <c r="B3492" s="3" t="s">
        <v>28</v>
      </c>
      <c r="C3492" s="3" t="s">
        <v>5532</v>
      </c>
      <c r="D3492" s="3" t="s">
        <v>3251</v>
      </c>
      <c r="E3492" s="4" t="s">
        <v>31</v>
      </c>
      <c r="F3492" s="3" t="s">
        <v>32</v>
      </c>
      <c r="G3492" s="3" t="s">
        <v>575</v>
      </c>
      <c r="H3492" s="3" t="s">
        <v>34</v>
      </c>
      <c r="I3492" s="3" t="s">
        <v>35</v>
      </c>
      <c r="J3492" s="3" t="s">
        <v>36</v>
      </c>
      <c r="K3492" s="3" t="s">
        <v>37</v>
      </c>
      <c r="L3492" s="5">
        <v>6.25</v>
      </c>
      <c r="M3492" s="4">
        <v>2</v>
      </c>
      <c r="N3492" s="5">
        <v>5.3</v>
      </c>
      <c r="O3492" s="5">
        <v>2.65</v>
      </c>
      <c r="P3492" s="4">
        <v>9</v>
      </c>
      <c r="Q3492" s="6">
        <v>22.2222222222222</v>
      </c>
      <c r="R3492" s="7">
        <v>1</v>
      </c>
      <c r="S3492" s="6">
        <v>0</v>
      </c>
      <c r="T3492" s="5">
        <v>0</v>
      </c>
      <c r="U3492" s="5">
        <v>0</v>
      </c>
      <c r="V3492" s="5">
        <f t="shared" si="280"/>
        <v>5.3</v>
      </c>
      <c r="W3492" s="5">
        <f t="shared" si="276"/>
        <v>-5.3</v>
      </c>
      <c r="X3492" s="8">
        <f t="shared" si="277"/>
        <v>-1</v>
      </c>
      <c r="Y3492" s="4">
        <v>0</v>
      </c>
      <c r="Z3492" s="9" t="str">
        <f t="shared" si="278"/>
        <v>NA</v>
      </c>
      <c r="AA3492" s="10">
        <f t="shared" si="279"/>
        <v>0</v>
      </c>
    </row>
    <row r="3493" spans="1:27" x14ac:dyDescent="0.55000000000000004">
      <c r="A3493" s="3" t="s">
        <v>27</v>
      </c>
      <c r="B3493" s="3" t="s">
        <v>28</v>
      </c>
      <c r="C3493" s="3" t="s">
        <v>5533</v>
      </c>
      <c r="D3493" s="3" t="s">
        <v>4093</v>
      </c>
      <c r="E3493" s="4" t="s">
        <v>31</v>
      </c>
      <c r="F3493" s="3" t="s">
        <v>32</v>
      </c>
      <c r="G3493" s="3" t="s">
        <v>2833</v>
      </c>
      <c r="H3493" s="3" t="s">
        <v>34</v>
      </c>
      <c r="I3493" s="3" t="s">
        <v>35</v>
      </c>
      <c r="J3493" s="3" t="s">
        <v>36</v>
      </c>
      <c r="K3493" s="3" t="s">
        <v>42</v>
      </c>
      <c r="L3493" s="5">
        <v>6.25</v>
      </c>
      <c r="M3493" s="4">
        <v>1</v>
      </c>
      <c r="N3493" s="5">
        <v>5.3</v>
      </c>
      <c r="O3493" s="5">
        <v>5.3</v>
      </c>
      <c r="P3493" s="4">
        <v>1</v>
      </c>
      <c r="Q3493" s="6">
        <v>100</v>
      </c>
      <c r="R3493" s="7">
        <v>1</v>
      </c>
      <c r="S3493" s="6">
        <v>0</v>
      </c>
      <c r="T3493" s="5">
        <v>0</v>
      </c>
      <c r="U3493" s="5">
        <v>0</v>
      </c>
      <c r="V3493" s="5">
        <f t="shared" si="280"/>
        <v>5.3</v>
      </c>
      <c r="W3493" s="5">
        <f t="shared" si="276"/>
        <v>-5.3</v>
      </c>
      <c r="X3493" s="8">
        <f t="shared" si="277"/>
        <v>-1</v>
      </c>
      <c r="Y3493" s="4">
        <v>0</v>
      </c>
      <c r="Z3493" s="9" t="str">
        <f t="shared" si="278"/>
        <v>NA</v>
      </c>
      <c r="AA3493" s="10">
        <f t="shared" si="279"/>
        <v>0</v>
      </c>
    </row>
    <row r="3494" spans="1:27" x14ac:dyDescent="0.55000000000000004">
      <c r="A3494" s="3" t="s">
        <v>27</v>
      </c>
      <c r="B3494" s="3" t="s">
        <v>28</v>
      </c>
      <c r="C3494" s="3" t="s">
        <v>5534</v>
      </c>
      <c r="D3494" s="3" t="s">
        <v>5274</v>
      </c>
      <c r="E3494" s="4" t="s">
        <v>31</v>
      </c>
      <c r="F3494" s="3" t="s">
        <v>104</v>
      </c>
      <c r="G3494" s="3" t="s">
        <v>2914</v>
      </c>
      <c r="H3494" s="3" t="s">
        <v>34</v>
      </c>
      <c r="I3494" s="3" t="s">
        <v>35</v>
      </c>
      <c r="J3494" s="3" t="s">
        <v>36</v>
      </c>
      <c r="K3494" s="3" t="s">
        <v>42</v>
      </c>
      <c r="L3494" s="5">
        <v>6.25</v>
      </c>
      <c r="M3494" s="4">
        <v>1</v>
      </c>
      <c r="N3494" s="5">
        <v>5.3375000000000004</v>
      </c>
      <c r="O3494" s="5">
        <v>5.3375000000000004</v>
      </c>
      <c r="P3494" s="4">
        <v>3</v>
      </c>
      <c r="Q3494" s="6">
        <v>33.3333333333333</v>
      </c>
      <c r="R3494" s="7">
        <v>1.6666666666666701</v>
      </c>
      <c r="S3494" s="6">
        <v>0</v>
      </c>
      <c r="T3494" s="5">
        <v>0</v>
      </c>
      <c r="U3494" s="5">
        <v>0</v>
      </c>
      <c r="V3494" s="5">
        <f t="shared" si="280"/>
        <v>5.3375000000000004</v>
      </c>
      <c r="W3494" s="5">
        <f t="shared" si="276"/>
        <v>-5.3375000000000004</v>
      </c>
      <c r="X3494" s="8">
        <f t="shared" si="277"/>
        <v>-1</v>
      </c>
      <c r="Y3494" s="4">
        <v>0</v>
      </c>
      <c r="Z3494" s="9" t="str">
        <f t="shared" si="278"/>
        <v>NA</v>
      </c>
      <c r="AA3494" s="10">
        <f t="shared" si="279"/>
        <v>0</v>
      </c>
    </row>
    <row r="3495" spans="1:27" x14ac:dyDescent="0.55000000000000004">
      <c r="A3495" s="3" t="s">
        <v>27</v>
      </c>
      <c r="B3495" s="3" t="s">
        <v>28</v>
      </c>
      <c r="C3495" s="3" t="s">
        <v>5535</v>
      </c>
      <c r="D3495" s="3" t="s">
        <v>220</v>
      </c>
      <c r="E3495" s="4" t="s">
        <v>31</v>
      </c>
      <c r="F3495" s="3" t="s">
        <v>75</v>
      </c>
      <c r="G3495" s="3" t="s">
        <v>76</v>
      </c>
      <c r="H3495" s="3" t="s">
        <v>34</v>
      </c>
      <c r="I3495" s="3" t="s">
        <v>35</v>
      </c>
      <c r="J3495" s="3" t="s">
        <v>36</v>
      </c>
      <c r="K3495" s="3" t="s">
        <v>37</v>
      </c>
      <c r="L3495" s="5">
        <v>6.25</v>
      </c>
      <c r="M3495" s="4">
        <v>1</v>
      </c>
      <c r="N3495" s="5">
        <v>5.3375000000000004</v>
      </c>
      <c r="O3495" s="5">
        <v>5.3375000000000004</v>
      </c>
      <c r="P3495" s="4">
        <v>6</v>
      </c>
      <c r="Q3495" s="6">
        <v>16.6666666666667</v>
      </c>
      <c r="R3495" s="7">
        <v>2.6666666666666701</v>
      </c>
      <c r="S3495" s="6">
        <v>0</v>
      </c>
      <c r="T3495" s="5">
        <v>0</v>
      </c>
      <c r="U3495" s="5">
        <v>0</v>
      </c>
      <c r="V3495" s="5">
        <f t="shared" si="280"/>
        <v>5.3375000000000004</v>
      </c>
      <c r="W3495" s="5">
        <f t="shared" si="276"/>
        <v>-5.3375000000000004</v>
      </c>
      <c r="X3495" s="8">
        <f t="shared" si="277"/>
        <v>-1</v>
      </c>
      <c r="Y3495" s="4">
        <v>0</v>
      </c>
      <c r="Z3495" s="9" t="str">
        <f t="shared" si="278"/>
        <v>NA</v>
      </c>
      <c r="AA3495" s="10">
        <f t="shared" si="279"/>
        <v>0</v>
      </c>
    </row>
    <row r="3496" spans="1:27" x14ac:dyDescent="0.55000000000000004">
      <c r="A3496" s="3" t="s">
        <v>27</v>
      </c>
      <c r="B3496" s="3" t="s">
        <v>28</v>
      </c>
      <c r="C3496" s="3" t="s">
        <v>5536</v>
      </c>
      <c r="D3496" s="3" t="s">
        <v>3334</v>
      </c>
      <c r="E3496" s="4" t="s">
        <v>31</v>
      </c>
      <c r="F3496" s="3" t="s">
        <v>104</v>
      </c>
      <c r="G3496" s="3" t="s">
        <v>3008</v>
      </c>
      <c r="H3496" s="3" t="s">
        <v>34</v>
      </c>
      <c r="I3496" s="3" t="s">
        <v>35</v>
      </c>
      <c r="J3496" s="3" t="s">
        <v>36</v>
      </c>
      <c r="K3496" s="3" t="s">
        <v>37</v>
      </c>
      <c r="L3496" s="5">
        <v>6.25</v>
      </c>
      <c r="M3496" s="4">
        <v>2</v>
      </c>
      <c r="N3496" s="5">
        <v>5.4375</v>
      </c>
      <c r="O3496" s="5">
        <v>2.71875</v>
      </c>
      <c r="P3496" s="4">
        <v>559</v>
      </c>
      <c r="Q3496" s="6">
        <v>0.35778175313058996</v>
      </c>
      <c r="R3496" s="7">
        <v>1.0013595706619001</v>
      </c>
      <c r="S3496" s="6">
        <v>0</v>
      </c>
      <c r="T3496" s="5">
        <v>0</v>
      </c>
      <c r="U3496" s="5">
        <v>0</v>
      </c>
      <c r="V3496" s="5">
        <f t="shared" si="280"/>
        <v>5.4375</v>
      </c>
      <c r="W3496" s="5">
        <f t="shared" si="276"/>
        <v>-5.4375</v>
      </c>
      <c r="X3496" s="8">
        <f t="shared" si="277"/>
        <v>-1</v>
      </c>
      <c r="Y3496" s="4">
        <v>0</v>
      </c>
      <c r="Z3496" s="9" t="str">
        <f t="shared" si="278"/>
        <v>NA</v>
      </c>
      <c r="AA3496" s="10">
        <f t="shared" si="279"/>
        <v>0</v>
      </c>
    </row>
    <row r="3497" spans="1:27" x14ac:dyDescent="0.55000000000000004">
      <c r="A3497" s="3" t="s">
        <v>27</v>
      </c>
      <c r="B3497" s="3" t="s">
        <v>28</v>
      </c>
      <c r="C3497" s="3" t="s">
        <v>5537</v>
      </c>
      <c r="D3497" s="3" t="s">
        <v>2215</v>
      </c>
      <c r="E3497" s="4" t="s">
        <v>66</v>
      </c>
      <c r="F3497" s="3" t="s">
        <v>144</v>
      </c>
      <c r="G3497" s="3" t="s">
        <v>49</v>
      </c>
      <c r="H3497" s="3" t="s">
        <v>34</v>
      </c>
      <c r="I3497" s="3" t="s">
        <v>35</v>
      </c>
      <c r="J3497" s="3" t="s">
        <v>36</v>
      </c>
      <c r="K3497" s="3" t="s">
        <v>37</v>
      </c>
      <c r="L3497" s="5">
        <v>6.25</v>
      </c>
      <c r="M3497" s="4">
        <v>6</v>
      </c>
      <c r="N3497" s="5">
        <v>5.4375</v>
      </c>
      <c r="O3497" s="5">
        <v>0.90625</v>
      </c>
      <c r="P3497" s="4">
        <v>140</v>
      </c>
      <c r="Q3497" s="6">
        <v>4.28571428571429</v>
      </c>
      <c r="R3497" s="7">
        <v>1.2064285714285701</v>
      </c>
      <c r="S3497" s="6">
        <v>0</v>
      </c>
      <c r="T3497" s="5">
        <v>0</v>
      </c>
      <c r="U3497" s="5">
        <v>0</v>
      </c>
      <c r="V3497" s="5">
        <f t="shared" si="280"/>
        <v>5.4375</v>
      </c>
      <c r="W3497" s="5">
        <f t="shared" si="276"/>
        <v>-5.4375</v>
      </c>
      <c r="X3497" s="8">
        <f t="shared" si="277"/>
        <v>-1</v>
      </c>
      <c r="Y3497" s="4">
        <v>0</v>
      </c>
      <c r="Z3497" s="9" t="str">
        <f t="shared" si="278"/>
        <v>NA</v>
      </c>
      <c r="AA3497" s="10">
        <f t="shared" si="279"/>
        <v>0</v>
      </c>
    </row>
    <row r="3498" spans="1:27" x14ac:dyDescent="0.55000000000000004">
      <c r="A3498" s="3" t="s">
        <v>27</v>
      </c>
      <c r="B3498" s="3" t="s">
        <v>28</v>
      </c>
      <c r="C3498" s="3" t="s">
        <v>5538</v>
      </c>
      <c r="D3498" s="3" t="s">
        <v>4185</v>
      </c>
      <c r="E3498" s="4" t="s">
        <v>31</v>
      </c>
      <c r="F3498" s="3" t="s">
        <v>221</v>
      </c>
      <c r="G3498" s="3" t="s">
        <v>5258</v>
      </c>
      <c r="H3498" s="3" t="s">
        <v>34</v>
      </c>
      <c r="I3498" s="3" t="s">
        <v>35</v>
      </c>
      <c r="J3498" s="3" t="s">
        <v>36</v>
      </c>
      <c r="K3498" s="3" t="s">
        <v>37</v>
      </c>
      <c r="L3498" s="5">
        <v>6.25</v>
      </c>
      <c r="M3498" s="4">
        <v>1</v>
      </c>
      <c r="N3498" s="5">
        <v>5.4749999999999996</v>
      </c>
      <c r="O3498" s="5">
        <v>5.4749999999999996</v>
      </c>
      <c r="P3498" s="4">
        <v>1</v>
      </c>
      <c r="Q3498" s="6">
        <v>100</v>
      </c>
      <c r="R3498" s="7">
        <v>1</v>
      </c>
      <c r="S3498" s="6">
        <v>0</v>
      </c>
      <c r="T3498" s="5">
        <v>0</v>
      </c>
      <c r="U3498" s="5">
        <v>0</v>
      </c>
      <c r="V3498" s="5">
        <f t="shared" si="280"/>
        <v>5.4749999999999996</v>
      </c>
      <c r="W3498" s="5">
        <f t="shared" si="276"/>
        <v>-5.4749999999999996</v>
      </c>
      <c r="X3498" s="8">
        <f t="shared" si="277"/>
        <v>-1</v>
      </c>
      <c r="Y3498" s="4">
        <v>0</v>
      </c>
      <c r="Z3498" s="9" t="str">
        <f t="shared" si="278"/>
        <v>NA</v>
      </c>
      <c r="AA3498" s="10">
        <f t="shared" si="279"/>
        <v>0</v>
      </c>
    </row>
    <row r="3499" spans="1:27" x14ac:dyDescent="0.55000000000000004">
      <c r="A3499" s="3" t="s">
        <v>27</v>
      </c>
      <c r="B3499" s="3" t="s">
        <v>28</v>
      </c>
      <c r="C3499" s="3" t="s">
        <v>5539</v>
      </c>
      <c r="D3499" s="3" t="s">
        <v>270</v>
      </c>
      <c r="E3499" s="4" t="s">
        <v>31</v>
      </c>
      <c r="F3499" s="3" t="s">
        <v>5157</v>
      </c>
      <c r="G3499" s="3" t="s">
        <v>5449</v>
      </c>
      <c r="H3499" s="3" t="s">
        <v>34</v>
      </c>
      <c r="I3499" s="3" t="s">
        <v>35</v>
      </c>
      <c r="J3499" s="3" t="s">
        <v>36</v>
      </c>
      <c r="K3499" s="3" t="s">
        <v>42</v>
      </c>
      <c r="L3499" s="5">
        <v>6.25</v>
      </c>
      <c r="M3499" s="4">
        <v>5</v>
      </c>
      <c r="N3499" s="5">
        <v>5.5125000000000002</v>
      </c>
      <c r="O3499" s="5">
        <v>1.1025</v>
      </c>
      <c r="P3499" s="4">
        <v>80</v>
      </c>
      <c r="Q3499" s="6">
        <v>6.25</v>
      </c>
      <c r="R3499" s="7">
        <v>1.1225000000000001</v>
      </c>
      <c r="S3499" s="6">
        <v>0</v>
      </c>
      <c r="T3499" s="5">
        <v>0</v>
      </c>
      <c r="U3499" s="5">
        <v>0</v>
      </c>
      <c r="V3499" s="5">
        <f t="shared" si="280"/>
        <v>5.5125000000000002</v>
      </c>
      <c r="W3499" s="5">
        <f t="shared" si="276"/>
        <v>-5.5125000000000002</v>
      </c>
      <c r="X3499" s="8">
        <f t="shared" si="277"/>
        <v>-1</v>
      </c>
      <c r="Y3499" s="4">
        <v>0</v>
      </c>
      <c r="Z3499" s="9" t="str">
        <f t="shared" si="278"/>
        <v>NA</v>
      </c>
      <c r="AA3499" s="10">
        <f t="shared" si="279"/>
        <v>0</v>
      </c>
    </row>
    <row r="3500" spans="1:27" x14ac:dyDescent="0.55000000000000004">
      <c r="A3500" s="3" t="s">
        <v>27</v>
      </c>
      <c r="B3500" s="3" t="s">
        <v>28</v>
      </c>
      <c r="C3500" s="3" t="s">
        <v>5540</v>
      </c>
      <c r="D3500" s="3" t="s">
        <v>3731</v>
      </c>
      <c r="E3500" s="4" t="s">
        <v>31</v>
      </c>
      <c r="F3500" s="3" t="s">
        <v>32</v>
      </c>
      <c r="G3500" s="3" t="s">
        <v>2833</v>
      </c>
      <c r="H3500" s="3" t="s">
        <v>34</v>
      </c>
      <c r="I3500" s="3" t="s">
        <v>35</v>
      </c>
      <c r="J3500" s="3" t="s">
        <v>36</v>
      </c>
      <c r="K3500" s="3" t="s">
        <v>42</v>
      </c>
      <c r="L3500" s="5">
        <v>6.25</v>
      </c>
      <c r="M3500" s="4">
        <v>1</v>
      </c>
      <c r="N3500" s="5">
        <v>5.5125000000000002</v>
      </c>
      <c r="O3500" s="5">
        <v>5.5125000000000002</v>
      </c>
      <c r="P3500" s="4">
        <v>364</v>
      </c>
      <c r="Q3500" s="6">
        <v>0.27472527472527503</v>
      </c>
      <c r="R3500" s="7">
        <v>5.0110714285714302</v>
      </c>
      <c r="S3500" s="6">
        <v>0</v>
      </c>
      <c r="T3500" s="5">
        <v>0</v>
      </c>
      <c r="U3500" s="5">
        <v>0</v>
      </c>
      <c r="V3500" s="5">
        <f t="shared" si="280"/>
        <v>5.5125000000000002</v>
      </c>
      <c r="W3500" s="5">
        <f t="shared" si="276"/>
        <v>-5.5125000000000002</v>
      </c>
      <c r="X3500" s="8">
        <f t="shared" si="277"/>
        <v>-1</v>
      </c>
      <c r="Y3500" s="4">
        <v>0</v>
      </c>
      <c r="Z3500" s="9" t="str">
        <f t="shared" si="278"/>
        <v>NA</v>
      </c>
      <c r="AA3500" s="10">
        <f t="shared" si="279"/>
        <v>0</v>
      </c>
    </row>
    <row r="3501" spans="1:27" x14ac:dyDescent="0.55000000000000004">
      <c r="A3501" s="3" t="s">
        <v>27</v>
      </c>
      <c r="B3501" s="3" t="s">
        <v>28</v>
      </c>
      <c r="C3501" s="3" t="s">
        <v>5541</v>
      </c>
      <c r="D3501" s="3" t="s">
        <v>1553</v>
      </c>
      <c r="E3501" s="4" t="s">
        <v>66</v>
      </c>
      <c r="F3501" s="3" t="s">
        <v>144</v>
      </c>
      <c r="G3501" s="3" t="s">
        <v>49</v>
      </c>
      <c r="H3501" s="3" t="s">
        <v>34</v>
      </c>
      <c r="I3501" s="3" t="s">
        <v>35</v>
      </c>
      <c r="J3501" s="3" t="s">
        <v>36</v>
      </c>
      <c r="K3501" s="3" t="s">
        <v>37</v>
      </c>
      <c r="L3501" s="5">
        <v>6.25</v>
      </c>
      <c r="M3501" s="4">
        <v>1</v>
      </c>
      <c r="N3501" s="5">
        <v>5.5750000000000002</v>
      </c>
      <c r="O3501" s="5">
        <v>5.5750000000000002</v>
      </c>
      <c r="P3501" s="4">
        <v>497</v>
      </c>
      <c r="Q3501" s="6">
        <v>0.20120724346076502</v>
      </c>
      <c r="R3501" s="7">
        <v>1.8356136820925599</v>
      </c>
      <c r="S3501" s="6">
        <v>0</v>
      </c>
      <c r="T3501" s="5">
        <v>0</v>
      </c>
      <c r="U3501" s="5">
        <v>0</v>
      </c>
      <c r="V3501" s="5">
        <f t="shared" si="280"/>
        <v>5.5750000000000002</v>
      </c>
      <c r="W3501" s="5">
        <f t="shared" si="276"/>
        <v>-5.5750000000000002</v>
      </c>
      <c r="X3501" s="8">
        <f t="shared" si="277"/>
        <v>-1</v>
      </c>
      <c r="Y3501" s="4">
        <v>0</v>
      </c>
      <c r="Z3501" s="9" t="str">
        <f t="shared" si="278"/>
        <v>NA</v>
      </c>
      <c r="AA3501" s="10">
        <f t="shared" si="279"/>
        <v>0</v>
      </c>
    </row>
    <row r="3502" spans="1:27" x14ac:dyDescent="0.55000000000000004">
      <c r="A3502" s="3" t="s">
        <v>27</v>
      </c>
      <c r="B3502" s="3" t="s">
        <v>28</v>
      </c>
      <c r="C3502" s="3" t="s">
        <v>5542</v>
      </c>
      <c r="D3502" s="3" t="s">
        <v>2893</v>
      </c>
      <c r="E3502" s="4" t="s">
        <v>31</v>
      </c>
      <c r="F3502" s="3" t="s">
        <v>133</v>
      </c>
      <c r="G3502" s="3" t="s">
        <v>2894</v>
      </c>
      <c r="H3502" s="3" t="s">
        <v>34</v>
      </c>
      <c r="I3502" s="3" t="s">
        <v>35</v>
      </c>
      <c r="J3502" s="3" t="s">
        <v>36</v>
      </c>
      <c r="K3502" s="3" t="s">
        <v>42</v>
      </c>
      <c r="L3502" s="5">
        <v>6.25</v>
      </c>
      <c r="M3502" s="4">
        <v>1</v>
      </c>
      <c r="N3502" s="5">
        <v>5.6124999999999998</v>
      </c>
      <c r="O3502" s="5">
        <v>5.6124999999999998</v>
      </c>
      <c r="P3502" s="4">
        <v>129</v>
      </c>
      <c r="Q3502" s="6">
        <v>0.775193798449612</v>
      </c>
      <c r="R3502" s="7">
        <v>5.25643410852713</v>
      </c>
      <c r="S3502" s="6">
        <v>0</v>
      </c>
      <c r="T3502" s="5">
        <v>0</v>
      </c>
      <c r="U3502" s="5">
        <v>0</v>
      </c>
      <c r="V3502" s="5">
        <f t="shared" si="280"/>
        <v>5.6124999999999998</v>
      </c>
      <c r="W3502" s="5">
        <f t="shared" si="276"/>
        <v>-5.6124999999999998</v>
      </c>
      <c r="X3502" s="8">
        <f t="shared" si="277"/>
        <v>-1</v>
      </c>
      <c r="Y3502" s="4">
        <v>0</v>
      </c>
      <c r="Z3502" s="9" t="str">
        <f t="shared" si="278"/>
        <v>NA</v>
      </c>
      <c r="AA3502" s="10">
        <f t="shared" si="279"/>
        <v>0</v>
      </c>
    </row>
    <row r="3503" spans="1:27" x14ac:dyDescent="0.55000000000000004">
      <c r="A3503" s="3" t="s">
        <v>27</v>
      </c>
      <c r="B3503" s="3" t="s">
        <v>28</v>
      </c>
      <c r="C3503" s="3" t="s">
        <v>5543</v>
      </c>
      <c r="D3503" s="3" t="s">
        <v>5314</v>
      </c>
      <c r="E3503" s="4" t="s">
        <v>31</v>
      </c>
      <c r="F3503" s="3" t="s">
        <v>221</v>
      </c>
      <c r="G3503" s="3" t="s">
        <v>5258</v>
      </c>
      <c r="H3503" s="3" t="s">
        <v>34</v>
      </c>
      <c r="I3503" s="3" t="s">
        <v>35</v>
      </c>
      <c r="J3503" s="3" t="s">
        <v>36</v>
      </c>
      <c r="K3503" s="3" t="s">
        <v>37</v>
      </c>
      <c r="L3503" s="5">
        <v>6.25</v>
      </c>
      <c r="M3503" s="4">
        <v>2</v>
      </c>
      <c r="N3503" s="5">
        <v>5.65</v>
      </c>
      <c r="O3503" s="5">
        <v>2.8250000000000002</v>
      </c>
      <c r="P3503" s="4">
        <v>21</v>
      </c>
      <c r="Q3503" s="6">
        <v>9.5238095238095202</v>
      </c>
      <c r="R3503" s="7">
        <v>1.47619047619048</v>
      </c>
      <c r="S3503" s="6">
        <v>0</v>
      </c>
      <c r="T3503" s="5">
        <v>0</v>
      </c>
      <c r="U3503" s="5">
        <v>0</v>
      </c>
      <c r="V3503" s="5">
        <f t="shared" si="280"/>
        <v>5.65</v>
      </c>
      <c r="W3503" s="5">
        <f t="shared" si="276"/>
        <v>-5.65</v>
      </c>
      <c r="X3503" s="8">
        <f t="shared" si="277"/>
        <v>-1</v>
      </c>
      <c r="Y3503" s="4">
        <v>0</v>
      </c>
      <c r="Z3503" s="9" t="str">
        <f t="shared" si="278"/>
        <v>NA</v>
      </c>
      <c r="AA3503" s="10">
        <f t="shared" si="279"/>
        <v>0</v>
      </c>
    </row>
    <row r="3504" spans="1:27" x14ac:dyDescent="0.55000000000000004">
      <c r="A3504" s="3" t="s">
        <v>27</v>
      </c>
      <c r="B3504" s="3" t="s">
        <v>28</v>
      </c>
      <c r="C3504" s="3" t="s">
        <v>5544</v>
      </c>
      <c r="D3504" s="3" t="s">
        <v>2998</v>
      </c>
      <c r="E3504" s="4" t="s">
        <v>31</v>
      </c>
      <c r="F3504" s="3" t="s">
        <v>262</v>
      </c>
      <c r="G3504" s="3" t="s">
        <v>2860</v>
      </c>
      <c r="H3504" s="3" t="s">
        <v>34</v>
      </c>
      <c r="I3504" s="3" t="s">
        <v>35</v>
      </c>
      <c r="J3504" s="3" t="s">
        <v>36</v>
      </c>
      <c r="K3504" s="3" t="s">
        <v>42</v>
      </c>
      <c r="L3504" s="5">
        <v>6.25</v>
      </c>
      <c r="M3504" s="4">
        <v>2</v>
      </c>
      <c r="N3504" s="5">
        <v>5.65</v>
      </c>
      <c r="O3504" s="5">
        <v>2.8250000000000002</v>
      </c>
      <c r="P3504" s="4">
        <v>10</v>
      </c>
      <c r="Q3504" s="6">
        <v>20</v>
      </c>
      <c r="R3504" s="7">
        <v>4.5999999999999996</v>
      </c>
      <c r="S3504" s="6">
        <v>0</v>
      </c>
      <c r="T3504" s="5">
        <v>0</v>
      </c>
      <c r="U3504" s="5">
        <v>0</v>
      </c>
      <c r="V3504" s="5">
        <f t="shared" si="280"/>
        <v>5.65</v>
      </c>
      <c r="W3504" s="5">
        <f t="shared" si="276"/>
        <v>-5.65</v>
      </c>
      <c r="X3504" s="8">
        <f t="shared" si="277"/>
        <v>-1</v>
      </c>
      <c r="Y3504" s="4">
        <v>0</v>
      </c>
      <c r="Z3504" s="9" t="str">
        <f t="shared" si="278"/>
        <v>NA</v>
      </c>
      <c r="AA3504" s="10">
        <f t="shared" si="279"/>
        <v>0</v>
      </c>
    </row>
    <row r="3505" spans="1:27" x14ac:dyDescent="0.55000000000000004">
      <c r="A3505" s="3" t="s">
        <v>27</v>
      </c>
      <c r="B3505" s="3" t="s">
        <v>28</v>
      </c>
      <c r="C3505" s="3" t="s">
        <v>5545</v>
      </c>
      <c r="D3505" s="3" t="s">
        <v>2131</v>
      </c>
      <c r="E3505" s="4" t="s">
        <v>31</v>
      </c>
      <c r="F3505" s="3" t="s">
        <v>262</v>
      </c>
      <c r="G3505" s="3" t="s">
        <v>3014</v>
      </c>
      <c r="H3505" s="3" t="s">
        <v>34</v>
      </c>
      <c r="I3505" s="3" t="s">
        <v>35</v>
      </c>
      <c r="J3505" s="3" t="s">
        <v>36</v>
      </c>
      <c r="K3505" s="3" t="s">
        <v>37</v>
      </c>
      <c r="L3505" s="5">
        <v>6.25</v>
      </c>
      <c r="M3505" s="4">
        <v>1</v>
      </c>
      <c r="N3505" s="5">
        <v>5.6624999999999996</v>
      </c>
      <c r="O3505" s="5">
        <v>5.6624999999999996</v>
      </c>
      <c r="P3505" s="4">
        <v>6</v>
      </c>
      <c r="Q3505" s="6">
        <v>16.6666666666667</v>
      </c>
      <c r="R3505" s="7">
        <v>4</v>
      </c>
      <c r="S3505" s="6">
        <v>0</v>
      </c>
      <c r="T3505" s="5">
        <v>0</v>
      </c>
      <c r="U3505" s="5">
        <v>0</v>
      </c>
      <c r="V3505" s="5">
        <f t="shared" si="280"/>
        <v>5.6624999999999996</v>
      </c>
      <c r="W3505" s="5">
        <f t="shared" si="276"/>
        <v>-5.6624999999999996</v>
      </c>
      <c r="X3505" s="8">
        <f t="shared" si="277"/>
        <v>-1</v>
      </c>
      <c r="Y3505" s="4">
        <v>0</v>
      </c>
      <c r="Z3505" s="9" t="str">
        <f t="shared" si="278"/>
        <v>NA</v>
      </c>
      <c r="AA3505" s="10">
        <f t="shared" si="279"/>
        <v>0</v>
      </c>
    </row>
    <row r="3506" spans="1:27" x14ac:dyDescent="0.55000000000000004">
      <c r="A3506" s="3" t="s">
        <v>27</v>
      </c>
      <c r="B3506" s="3" t="s">
        <v>28</v>
      </c>
      <c r="C3506" s="3" t="s">
        <v>5546</v>
      </c>
      <c r="D3506" s="3" t="s">
        <v>1259</v>
      </c>
      <c r="E3506" s="4" t="s">
        <v>31</v>
      </c>
      <c r="F3506" s="3" t="s">
        <v>104</v>
      </c>
      <c r="G3506" s="3" t="s">
        <v>285</v>
      </c>
      <c r="H3506" s="3" t="s">
        <v>34</v>
      </c>
      <c r="I3506" s="3" t="s">
        <v>35</v>
      </c>
      <c r="J3506" s="3" t="s">
        <v>36</v>
      </c>
      <c r="K3506" s="3" t="s">
        <v>42</v>
      </c>
      <c r="L3506" s="5">
        <v>6.25</v>
      </c>
      <c r="M3506" s="4">
        <v>1</v>
      </c>
      <c r="N3506" s="5">
        <v>5.6875</v>
      </c>
      <c r="O3506" s="5">
        <v>5.6875</v>
      </c>
      <c r="P3506" s="4">
        <v>7</v>
      </c>
      <c r="Q3506" s="6">
        <v>14.285714285714301</v>
      </c>
      <c r="R3506" s="7">
        <v>1</v>
      </c>
      <c r="S3506" s="6">
        <v>0</v>
      </c>
      <c r="T3506" s="5">
        <v>0</v>
      </c>
      <c r="U3506" s="5">
        <v>0</v>
      </c>
      <c r="V3506" s="5">
        <f t="shared" si="280"/>
        <v>5.6875</v>
      </c>
      <c r="W3506" s="5">
        <f t="shared" si="276"/>
        <v>-5.6875</v>
      </c>
      <c r="X3506" s="8">
        <f t="shared" si="277"/>
        <v>-1</v>
      </c>
      <c r="Y3506" s="4">
        <v>0</v>
      </c>
      <c r="Z3506" s="9" t="str">
        <f t="shared" si="278"/>
        <v>NA</v>
      </c>
      <c r="AA3506" s="10">
        <f t="shared" si="279"/>
        <v>0</v>
      </c>
    </row>
    <row r="3507" spans="1:27" x14ac:dyDescent="0.55000000000000004">
      <c r="A3507" s="3" t="s">
        <v>27</v>
      </c>
      <c r="B3507" s="3" t="s">
        <v>28</v>
      </c>
      <c r="C3507" s="3" t="s">
        <v>5547</v>
      </c>
      <c r="D3507" s="3" t="s">
        <v>2255</v>
      </c>
      <c r="E3507" s="4" t="s">
        <v>31</v>
      </c>
      <c r="F3507" s="3" t="s">
        <v>32</v>
      </c>
      <c r="G3507" s="3" t="s">
        <v>5347</v>
      </c>
      <c r="H3507" s="3" t="s">
        <v>34</v>
      </c>
      <c r="I3507" s="3" t="s">
        <v>35</v>
      </c>
      <c r="J3507" s="3" t="s">
        <v>36</v>
      </c>
      <c r="K3507" s="3" t="s">
        <v>42</v>
      </c>
      <c r="L3507" s="5">
        <v>6.25</v>
      </c>
      <c r="M3507" s="4">
        <v>1</v>
      </c>
      <c r="N3507" s="5">
        <v>5.7125000000000004</v>
      </c>
      <c r="O3507" s="5">
        <v>5.7125000000000004</v>
      </c>
      <c r="P3507" s="4">
        <v>25</v>
      </c>
      <c r="Q3507" s="6">
        <v>4</v>
      </c>
      <c r="R3507" s="7">
        <v>1.8360000000000001</v>
      </c>
      <c r="S3507" s="6">
        <v>0</v>
      </c>
      <c r="T3507" s="5">
        <v>0</v>
      </c>
      <c r="U3507" s="5">
        <v>0</v>
      </c>
      <c r="V3507" s="5">
        <f t="shared" si="280"/>
        <v>5.7125000000000004</v>
      </c>
      <c r="W3507" s="5">
        <f t="shared" si="276"/>
        <v>-5.7125000000000004</v>
      </c>
      <c r="X3507" s="8">
        <f t="shared" si="277"/>
        <v>-1</v>
      </c>
      <c r="Y3507" s="4">
        <v>0</v>
      </c>
      <c r="Z3507" s="9" t="str">
        <f t="shared" si="278"/>
        <v>NA</v>
      </c>
      <c r="AA3507" s="10">
        <f t="shared" si="279"/>
        <v>0</v>
      </c>
    </row>
    <row r="3508" spans="1:27" x14ac:dyDescent="0.55000000000000004">
      <c r="A3508" s="3" t="s">
        <v>27</v>
      </c>
      <c r="B3508" s="3" t="s">
        <v>28</v>
      </c>
      <c r="C3508" s="3" t="s">
        <v>5548</v>
      </c>
      <c r="D3508" s="3" t="s">
        <v>1460</v>
      </c>
      <c r="E3508" s="4" t="s">
        <v>31</v>
      </c>
      <c r="F3508" s="3" t="s">
        <v>75</v>
      </c>
      <c r="G3508" s="3" t="s">
        <v>5431</v>
      </c>
      <c r="H3508" s="3" t="s">
        <v>34</v>
      </c>
      <c r="I3508" s="3" t="s">
        <v>35</v>
      </c>
      <c r="J3508" s="3" t="s">
        <v>36</v>
      </c>
      <c r="K3508" s="3" t="s">
        <v>42</v>
      </c>
      <c r="L3508" s="5">
        <v>6.25</v>
      </c>
      <c r="M3508" s="4">
        <v>3</v>
      </c>
      <c r="N3508" s="5">
        <v>5.7874999875000004</v>
      </c>
      <c r="O3508" s="5">
        <v>1.9291666625000001</v>
      </c>
      <c r="P3508" s="4">
        <v>203</v>
      </c>
      <c r="Q3508" s="6">
        <v>1.47783251231527</v>
      </c>
      <c r="R3508" s="7">
        <v>6.0041871921182297</v>
      </c>
      <c r="S3508" s="6">
        <v>0</v>
      </c>
      <c r="T3508" s="5">
        <v>0</v>
      </c>
      <c r="U3508" s="5">
        <v>0</v>
      </c>
      <c r="V3508" s="5">
        <f t="shared" si="280"/>
        <v>5.7874999875000004</v>
      </c>
      <c r="W3508" s="5">
        <f t="shared" si="276"/>
        <v>-5.7874999875000004</v>
      </c>
      <c r="X3508" s="8">
        <f t="shared" si="277"/>
        <v>-1</v>
      </c>
      <c r="Y3508" s="4">
        <v>0</v>
      </c>
      <c r="Z3508" s="9" t="str">
        <f t="shared" si="278"/>
        <v>NA</v>
      </c>
      <c r="AA3508" s="10">
        <f t="shared" si="279"/>
        <v>0</v>
      </c>
    </row>
    <row r="3509" spans="1:27" x14ac:dyDescent="0.55000000000000004">
      <c r="A3509" s="3" t="s">
        <v>27</v>
      </c>
      <c r="B3509" s="3" t="s">
        <v>28</v>
      </c>
      <c r="C3509" s="3" t="s">
        <v>5549</v>
      </c>
      <c r="D3509" s="3" t="s">
        <v>2849</v>
      </c>
      <c r="E3509" s="4" t="s">
        <v>31</v>
      </c>
      <c r="F3509" s="3" t="s">
        <v>5157</v>
      </c>
      <c r="G3509" s="3" t="s">
        <v>5449</v>
      </c>
      <c r="H3509" s="3" t="s">
        <v>34</v>
      </c>
      <c r="I3509" s="3" t="s">
        <v>35</v>
      </c>
      <c r="J3509" s="3" t="s">
        <v>36</v>
      </c>
      <c r="K3509" s="3" t="s">
        <v>42</v>
      </c>
      <c r="L3509" s="5">
        <v>6.25</v>
      </c>
      <c r="M3509" s="4">
        <v>2</v>
      </c>
      <c r="N3509" s="5">
        <v>5.8</v>
      </c>
      <c r="O3509" s="5">
        <v>2.9</v>
      </c>
      <c r="P3509" s="4">
        <v>172</v>
      </c>
      <c r="Q3509" s="6">
        <v>1.16279069767442</v>
      </c>
      <c r="R3509" s="7">
        <v>1.8846511627907001</v>
      </c>
      <c r="S3509" s="6">
        <v>0</v>
      </c>
      <c r="T3509" s="5">
        <v>0</v>
      </c>
      <c r="U3509" s="5">
        <v>0</v>
      </c>
      <c r="V3509" s="5">
        <f t="shared" si="280"/>
        <v>5.8</v>
      </c>
      <c r="W3509" s="5">
        <f t="shared" si="276"/>
        <v>-5.8</v>
      </c>
      <c r="X3509" s="8">
        <f t="shared" si="277"/>
        <v>-1</v>
      </c>
      <c r="Y3509" s="4">
        <v>0</v>
      </c>
      <c r="Z3509" s="9" t="str">
        <f t="shared" si="278"/>
        <v>NA</v>
      </c>
      <c r="AA3509" s="10">
        <f t="shared" si="279"/>
        <v>0</v>
      </c>
    </row>
    <row r="3510" spans="1:27" x14ac:dyDescent="0.55000000000000004">
      <c r="A3510" s="3" t="s">
        <v>27</v>
      </c>
      <c r="B3510" s="3" t="s">
        <v>28</v>
      </c>
      <c r="C3510" s="3" t="s">
        <v>5550</v>
      </c>
      <c r="D3510" s="3" t="s">
        <v>3173</v>
      </c>
      <c r="E3510" s="4" t="s">
        <v>31</v>
      </c>
      <c r="F3510" s="3" t="s">
        <v>262</v>
      </c>
      <c r="G3510" s="3" t="s">
        <v>2860</v>
      </c>
      <c r="H3510" s="3" t="s">
        <v>34</v>
      </c>
      <c r="I3510" s="3" t="s">
        <v>35</v>
      </c>
      <c r="J3510" s="3" t="s">
        <v>36</v>
      </c>
      <c r="K3510" s="3" t="s">
        <v>42</v>
      </c>
      <c r="L3510" s="5">
        <v>6.25</v>
      </c>
      <c r="M3510" s="4">
        <v>2</v>
      </c>
      <c r="N3510" s="5">
        <v>5.8250000000000002</v>
      </c>
      <c r="O3510" s="5">
        <v>2.9125000000000001</v>
      </c>
      <c r="P3510" s="4">
        <v>11</v>
      </c>
      <c r="Q3510" s="6">
        <v>18.181818181818201</v>
      </c>
      <c r="R3510" s="7">
        <v>2.7272727272727302</v>
      </c>
      <c r="S3510" s="6">
        <v>0</v>
      </c>
      <c r="T3510" s="5">
        <v>0</v>
      </c>
      <c r="U3510" s="5">
        <v>0</v>
      </c>
      <c r="V3510" s="5">
        <f t="shared" si="280"/>
        <v>5.8250000000000002</v>
      </c>
      <c r="W3510" s="5">
        <f t="shared" si="276"/>
        <v>-5.8250000000000002</v>
      </c>
      <c r="X3510" s="8">
        <f t="shared" si="277"/>
        <v>-1</v>
      </c>
      <c r="Y3510" s="4">
        <v>0</v>
      </c>
      <c r="Z3510" s="9" t="str">
        <f t="shared" si="278"/>
        <v>NA</v>
      </c>
      <c r="AA3510" s="10">
        <f t="shared" si="279"/>
        <v>0</v>
      </c>
    </row>
    <row r="3511" spans="1:27" x14ac:dyDescent="0.55000000000000004">
      <c r="A3511" s="3" t="s">
        <v>27</v>
      </c>
      <c r="B3511" s="3" t="s">
        <v>28</v>
      </c>
      <c r="C3511" s="3" t="s">
        <v>5551</v>
      </c>
      <c r="D3511" s="3" t="s">
        <v>2935</v>
      </c>
      <c r="E3511" s="4" t="s">
        <v>31</v>
      </c>
      <c r="F3511" s="3" t="s">
        <v>75</v>
      </c>
      <c r="G3511" s="3" t="s">
        <v>5118</v>
      </c>
      <c r="H3511" s="3" t="s">
        <v>34</v>
      </c>
      <c r="I3511" s="3" t="s">
        <v>35</v>
      </c>
      <c r="J3511" s="3" t="s">
        <v>36</v>
      </c>
      <c r="K3511" s="3" t="s">
        <v>37</v>
      </c>
      <c r="L3511" s="5">
        <v>6.25</v>
      </c>
      <c r="M3511" s="4">
        <v>1</v>
      </c>
      <c r="N3511" s="5">
        <v>5.8375000000000004</v>
      </c>
      <c r="O3511" s="5">
        <v>5.8375000000000004</v>
      </c>
      <c r="P3511" s="4">
        <v>6</v>
      </c>
      <c r="Q3511" s="6">
        <v>16.6666666666667</v>
      </c>
      <c r="R3511" s="7">
        <v>1.1666666666666701</v>
      </c>
      <c r="S3511" s="6">
        <v>0</v>
      </c>
      <c r="T3511" s="5">
        <v>0</v>
      </c>
      <c r="U3511" s="5">
        <v>0</v>
      </c>
      <c r="V3511" s="5">
        <f t="shared" si="280"/>
        <v>5.8375000000000004</v>
      </c>
      <c r="W3511" s="5">
        <f t="shared" si="276"/>
        <v>-5.8375000000000004</v>
      </c>
      <c r="X3511" s="8">
        <f t="shared" si="277"/>
        <v>-1</v>
      </c>
      <c r="Y3511" s="4">
        <v>0</v>
      </c>
      <c r="Z3511" s="9" t="str">
        <f t="shared" si="278"/>
        <v>NA</v>
      </c>
      <c r="AA3511" s="10">
        <f t="shared" si="279"/>
        <v>0</v>
      </c>
    </row>
    <row r="3512" spans="1:27" x14ac:dyDescent="0.55000000000000004">
      <c r="A3512" s="3" t="s">
        <v>27</v>
      </c>
      <c r="B3512" s="3" t="s">
        <v>28</v>
      </c>
      <c r="C3512" s="3" t="s">
        <v>5552</v>
      </c>
      <c r="D3512" s="3" t="s">
        <v>3029</v>
      </c>
      <c r="E3512" s="4" t="s">
        <v>31</v>
      </c>
      <c r="F3512" s="3" t="s">
        <v>221</v>
      </c>
      <c r="G3512" s="3" t="s">
        <v>5278</v>
      </c>
      <c r="H3512" s="3" t="s">
        <v>34</v>
      </c>
      <c r="I3512" s="3" t="s">
        <v>35</v>
      </c>
      <c r="J3512" s="3" t="s">
        <v>36</v>
      </c>
      <c r="K3512" s="3" t="s">
        <v>37</v>
      </c>
      <c r="L3512" s="5">
        <v>6.25</v>
      </c>
      <c r="M3512" s="4">
        <v>1</v>
      </c>
      <c r="N3512" s="5">
        <v>5.8624999999999998</v>
      </c>
      <c r="O3512" s="5">
        <v>5.8624999999999998</v>
      </c>
      <c r="P3512" s="4">
        <v>1</v>
      </c>
      <c r="Q3512" s="6">
        <v>100</v>
      </c>
      <c r="R3512" s="7">
        <v>1</v>
      </c>
      <c r="S3512" s="6">
        <v>0</v>
      </c>
      <c r="T3512" s="5">
        <v>0</v>
      </c>
      <c r="U3512" s="5">
        <v>0</v>
      </c>
      <c r="V3512" s="5">
        <f t="shared" si="280"/>
        <v>5.8624999999999998</v>
      </c>
      <c r="W3512" s="5">
        <f t="shared" si="276"/>
        <v>-5.8624999999999998</v>
      </c>
      <c r="X3512" s="8">
        <f t="shared" si="277"/>
        <v>-1</v>
      </c>
      <c r="Y3512" s="4">
        <v>0</v>
      </c>
      <c r="Z3512" s="9" t="str">
        <f t="shared" si="278"/>
        <v>NA</v>
      </c>
      <c r="AA3512" s="10">
        <f t="shared" si="279"/>
        <v>0</v>
      </c>
    </row>
    <row r="3513" spans="1:27" x14ac:dyDescent="0.55000000000000004">
      <c r="A3513" s="3" t="s">
        <v>27</v>
      </c>
      <c r="B3513" s="3" t="s">
        <v>28</v>
      </c>
      <c r="C3513" s="3" t="s">
        <v>5553</v>
      </c>
      <c r="D3513" s="3" t="s">
        <v>3812</v>
      </c>
      <c r="E3513" s="4" t="s">
        <v>31</v>
      </c>
      <c r="F3513" s="3" t="s">
        <v>113</v>
      </c>
      <c r="G3513" s="3" t="s">
        <v>5315</v>
      </c>
      <c r="H3513" s="3" t="s">
        <v>34</v>
      </c>
      <c r="I3513" s="3" t="s">
        <v>35</v>
      </c>
      <c r="J3513" s="3" t="s">
        <v>36</v>
      </c>
      <c r="K3513" s="3" t="s">
        <v>42</v>
      </c>
      <c r="L3513" s="5">
        <v>6.25</v>
      </c>
      <c r="M3513" s="4">
        <v>1</v>
      </c>
      <c r="N3513" s="5">
        <v>5.8875000000000002</v>
      </c>
      <c r="O3513" s="5">
        <v>5.8875000000000002</v>
      </c>
      <c r="P3513" s="4">
        <v>11</v>
      </c>
      <c r="Q3513" s="6">
        <v>9.0909090909090899</v>
      </c>
      <c r="R3513" s="7">
        <v>1.1818181818181801</v>
      </c>
      <c r="S3513" s="6">
        <v>0</v>
      </c>
      <c r="T3513" s="5">
        <v>0</v>
      </c>
      <c r="U3513" s="5">
        <v>0</v>
      </c>
      <c r="V3513" s="5">
        <f t="shared" si="280"/>
        <v>5.8875000000000002</v>
      </c>
      <c r="W3513" s="5">
        <f t="shared" si="276"/>
        <v>-5.8875000000000002</v>
      </c>
      <c r="X3513" s="8">
        <f t="shared" si="277"/>
        <v>-1</v>
      </c>
      <c r="Y3513" s="4">
        <v>0</v>
      </c>
      <c r="Z3513" s="9" t="str">
        <f t="shared" si="278"/>
        <v>NA</v>
      </c>
      <c r="AA3513" s="10">
        <f t="shared" si="279"/>
        <v>0</v>
      </c>
    </row>
    <row r="3514" spans="1:27" x14ac:dyDescent="0.55000000000000004">
      <c r="A3514" s="3" t="s">
        <v>27</v>
      </c>
      <c r="B3514" s="3" t="s">
        <v>28</v>
      </c>
      <c r="C3514" s="3" t="s">
        <v>5554</v>
      </c>
      <c r="D3514" s="3" t="s">
        <v>5555</v>
      </c>
      <c r="E3514" s="4" t="s">
        <v>31</v>
      </c>
      <c r="F3514" s="3" t="s">
        <v>104</v>
      </c>
      <c r="G3514" s="3" t="s">
        <v>5521</v>
      </c>
      <c r="H3514" s="3" t="s">
        <v>34</v>
      </c>
      <c r="I3514" s="3" t="s">
        <v>35</v>
      </c>
      <c r="J3514" s="3" t="s">
        <v>36</v>
      </c>
      <c r="K3514" s="3" t="s">
        <v>42</v>
      </c>
      <c r="L3514" s="5">
        <v>6.25</v>
      </c>
      <c r="M3514" s="4">
        <v>1</v>
      </c>
      <c r="N3514" s="5">
        <v>5.8875000000000002</v>
      </c>
      <c r="O3514" s="5">
        <v>5.8875000000000002</v>
      </c>
      <c r="P3514" s="4">
        <v>18</v>
      </c>
      <c r="Q3514" s="6">
        <v>5.5555555555555598</v>
      </c>
      <c r="R3514" s="7">
        <v>4.4433333333333298</v>
      </c>
      <c r="S3514" s="6">
        <v>0</v>
      </c>
      <c r="T3514" s="5">
        <v>0</v>
      </c>
      <c r="U3514" s="5">
        <v>0</v>
      </c>
      <c r="V3514" s="5">
        <f t="shared" si="280"/>
        <v>5.8875000000000002</v>
      </c>
      <c r="W3514" s="5">
        <f t="shared" si="276"/>
        <v>-5.8875000000000002</v>
      </c>
      <c r="X3514" s="8">
        <f t="shared" si="277"/>
        <v>-1</v>
      </c>
      <c r="Y3514" s="4">
        <v>0</v>
      </c>
      <c r="Z3514" s="9" t="str">
        <f t="shared" si="278"/>
        <v>NA</v>
      </c>
      <c r="AA3514" s="10">
        <f t="shared" si="279"/>
        <v>0</v>
      </c>
    </row>
    <row r="3515" spans="1:27" x14ac:dyDescent="0.55000000000000004">
      <c r="A3515" s="3" t="s">
        <v>27</v>
      </c>
      <c r="B3515" s="3" t="s">
        <v>28</v>
      </c>
      <c r="C3515" s="3" t="s">
        <v>5556</v>
      </c>
      <c r="D3515" s="3" t="s">
        <v>4650</v>
      </c>
      <c r="E3515" s="4" t="s">
        <v>31</v>
      </c>
      <c r="F3515" s="3" t="s">
        <v>32</v>
      </c>
      <c r="G3515" s="3" t="s">
        <v>377</v>
      </c>
      <c r="H3515" s="3" t="s">
        <v>34</v>
      </c>
      <c r="I3515" s="3" t="s">
        <v>35</v>
      </c>
      <c r="J3515" s="3" t="s">
        <v>36</v>
      </c>
      <c r="K3515" s="3" t="s">
        <v>42</v>
      </c>
      <c r="L3515" s="5">
        <v>6.25</v>
      </c>
      <c r="M3515" s="4">
        <v>1</v>
      </c>
      <c r="N3515" s="5">
        <v>5.8875000000000002</v>
      </c>
      <c r="O3515" s="5">
        <v>5.8875000000000002</v>
      </c>
      <c r="P3515" s="4">
        <v>3</v>
      </c>
      <c r="Q3515" s="6">
        <v>33.3333333333333</v>
      </c>
      <c r="R3515" s="7">
        <v>1.3333333333333299</v>
      </c>
      <c r="S3515" s="6">
        <v>0</v>
      </c>
      <c r="T3515" s="5">
        <v>0</v>
      </c>
      <c r="U3515" s="5">
        <v>0</v>
      </c>
      <c r="V3515" s="5">
        <f t="shared" si="280"/>
        <v>5.8875000000000002</v>
      </c>
      <c r="W3515" s="5">
        <f t="shared" si="276"/>
        <v>-5.8875000000000002</v>
      </c>
      <c r="X3515" s="8">
        <f t="shared" si="277"/>
        <v>-1</v>
      </c>
      <c r="Y3515" s="4">
        <v>0</v>
      </c>
      <c r="Z3515" s="9" t="str">
        <f t="shared" si="278"/>
        <v>NA</v>
      </c>
      <c r="AA3515" s="10">
        <f t="shared" si="279"/>
        <v>0</v>
      </c>
    </row>
    <row r="3516" spans="1:27" x14ac:dyDescent="0.55000000000000004">
      <c r="A3516" s="3" t="s">
        <v>27</v>
      </c>
      <c r="B3516" s="3" t="s">
        <v>28</v>
      </c>
      <c r="C3516" s="3" t="s">
        <v>5557</v>
      </c>
      <c r="D3516" s="3" t="s">
        <v>1670</v>
      </c>
      <c r="E3516" s="4" t="s">
        <v>31</v>
      </c>
      <c r="F3516" s="3" t="s">
        <v>137</v>
      </c>
      <c r="G3516" s="3" t="s">
        <v>5236</v>
      </c>
      <c r="H3516" s="3" t="s">
        <v>34</v>
      </c>
      <c r="I3516" s="3" t="s">
        <v>35</v>
      </c>
      <c r="J3516" s="3" t="s">
        <v>36</v>
      </c>
      <c r="K3516" s="3" t="s">
        <v>42</v>
      </c>
      <c r="L3516" s="5">
        <v>6.25</v>
      </c>
      <c r="M3516" s="4">
        <v>2</v>
      </c>
      <c r="N3516" s="5">
        <v>5.9124999999999996</v>
      </c>
      <c r="O3516" s="5">
        <v>2.9562499999999998</v>
      </c>
      <c r="P3516" s="4">
        <v>7</v>
      </c>
      <c r="Q3516" s="6">
        <v>28.571428571428601</v>
      </c>
      <c r="R3516" s="7">
        <v>2.1357142857142901</v>
      </c>
      <c r="S3516" s="6">
        <v>0</v>
      </c>
      <c r="T3516" s="5">
        <v>0</v>
      </c>
      <c r="U3516" s="5">
        <v>0</v>
      </c>
      <c r="V3516" s="5">
        <f t="shared" si="280"/>
        <v>5.9124999999999996</v>
      </c>
      <c r="W3516" s="5">
        <f t="shared" si="276"/>
        <v>-5.9124999999999996</v>
      </c>
      <c r="X3516" s="8">
        <f t="shared" si="277"/>
        <v>-1</v>
      </c>
      <c r="Y3516" s="4">
        <v>0</v>
      </c>
      <c r="Z3516" s="9" t="str">
        <f t="shared" si="278"/>
        <v>NA</v>
      </c>
      <c r="AA3516" s="10">
        <f t="shared" si="279"/>
        <v>0</v>
      </c>
    </row>
    <row r="3517" spans="1:27" x14ac:dyDescent="0.55000000000000004">
      <c r="A3517" s="3" t="s">
        <v>27</v>
      </c>
      <c r="B3517" s="3" t="s">
        <v>28</v>
      </c>
      <c r="C3517" s="3" t="s">
        <v>5558</v>
      </c>
      <c r="D3517" s="3" t="s">
        <v>2790</v>
      </c>
      <c r="E3517" s="4" t="s">
        <v>31</v>
      </c>
      <c r="F3517" s="3" t="s">
        <v>32</v>
      </c>
      <c r="G3517" s="3" t="s">
        <v>33</v>
      </c>
      <c r="H3517" s="3" t="s">
        <v>34</v>
      </c>
      <c r="I3517" s="3" t="s">
        <v>35</v>
      </c>
      <c r="J3517" s="3" t="s">
        <v>36</v>
      </c>
      <c r="K3517" s="3" t="s">
        <v>37</v>
      </c>
      <c r="L3517" s="5">
        <v>6.25</v>
      </c>
      <c r="M3517" s="4">
        <v>2</v>
      </c>
      <c r="N3517" s="5">
        <v>5.9375</v>
      </c>
      <c r="O3517" s="5">
        <v>2.96875</v>
      </c>
      <c r="P3517" s="4">
        <v>53</v>
      </c>
      <c r="Q3517" s="6">
        <v>3.7735849056603801</v>
      </c>
      <c r="R3517" s="7">
        <v>1.28207547169811</v>
      </c>
      <c r="S3517" s="6">
        <v>0</v>
      </c>
      <c r="T3517" s="5">
        <v>0</v>
      </c>
      <c r="U3517" s="5">
        <v>0</v>
      </c>
      <c r="V3517" s="5">
        <f t="shared" si="280"/>
        <v>5.9375</v>
      </c>
      <c r="W3517" s="5">
        <f t="shared" si="276"/>
        <v>-5.9375</v>
      </c>
      <c r="X3517" s="8">
        <f t="shared" si="277"/>
        <v>-1</v>
      </c>
      <c r="Y3517" s="4">
        <v>0</v>
      </c>
      <c r="Z3517" s="9" t="str">
        <f t="shared" si="278"/>
        <v>NA</v>
      </c>
      <c r="AA3517" s="10">
        <f t="shared" si="279"/>
        <v>0</v>
      </c>
    </row>
    <row r="3518" spans="1:27" x14ac:dyDescent="0.55000000000000004">
      <c r="A3518" s="3" t="s">
        <v>27</v>
      </c>
      <c r="B3518" s="3" t="s">
        <v>28</v>
      </c>
      <c r="C3518" s="3" t="s">
        <v>5559</v>
      </c>
      <c r="D3518" s="3" t="s">
        <v>5223</v>
      </c>
      <c r="E3518" s="4" t="s">
        <v>31</v>
      </c>
      <c r="F3518" s="3" t="s">
        <v>113</v>
      </c>
      <c r="G3518" s="3" t="s">
        <v>5124</v>
      </c>
      <c r="H3518" s="3" t="s">
        <v>34</v>
      </c>
      <c r="I3518" s="3" t="s">
        <v>35</v>
      </c>
      <c r="J3518" s="3" t="s">
        <v>36</v>
      </c>
      <c r="K3518" s="3" t="s">
        <v>42</v>
      </c>
      <c r="L3518" s="5">
        <v>6.25</v>
      </c>
      <c r="M3518" s="4">
        <v>2</v>
      </c>
      <c r="N3518" s="5">
        <v>5.9874999999999998</v>
      </c>
      <c r="O3518" s="5">
        <v>2.9937499999999999</v>
      </c>
      <c r="P3518" s="4">
        <v>11</v>
      </c>
      <c r="Q3518" s="6">
        <v>18.181818181818201</v>
      </c>
      <c r="R3518" s="7">
        <v>1.4545454545454499</v>
      </c>
      <c r="S3518" s="6">
        <v>0</v>
      </c>
      <c r="T3518" s="5">
        <v>0</v>
      </c>
      <c r="U3518" s="5">
        <v>0</v>
      </c>
      <c r="V3518" s="5">
        <f t="shared" si="280"/>
        <v>5.9874999999999998</v>
      </c>
      <c r="W3518" s="5">
        <f t="shared" si="276"/>
        <v>-5.9874999999999998</v>
      </c>
      <c r="X3518" s="8">
        <f t="shared" si="277"/>
        <v>-1</v>
      </c>
      <c r="Y3518" s="4">
        <v>0</v>
      </c>
      <c r="Z3518" s="9" t="str">
        <f t="shared" si="278"/>
        <v>NA</v>
      </c>
      <c r="AA3518" s="10">
        <f t="shared" si="279"/>
        <v>0</v>
      </c>
    </row>
    <row r="3519" spans="1:27" x14ac:dyDescent="0.55000000000000004">
      <c r="A3519" s="3" t="s">
        <v>27</v>
      </c>
      <c r="B3519" s="3" t="s">
        <v>28</v>
      </c>
      <c r="C3519" s="3" t="s">
        <v>5560</v>
      </c>
      <c r="D3519" s="3" t="s">
        <v>5561</v>
      </c>
      <c r="E3519" s="4" t="s">
        <v>31</v>
      </c>
      <c r="F3519" s="3" t="s">
        <v>417</v>
      </c>
      <c r="G3519" s="3" t="s">
        <v>5175</v>
      </c>
      <c r="H3519" s="3" t="s">
        <v>34</v>
      </c>
      <c r="I3519" s="3" t="s">
        <v>35</v>
      </c>
      <c r="J3519" s="3" t="s">
        <v>36</v>
      </c>
      <c r="K3519" s="3" t="s">
        <v>42</v>
      </c>
      <c r="L3519" s="5">
        <v>6.25</v>
      </c>
      <c r="M3519" s="4">
        <v>1</v>
      </c>
      <c r="N3519" s="5">
        <v>6.0125000000000002</v>
      </c>
      <c r="O3519" s="5">
        <v>6.0125000000000002</v>
      </c>
      <c r="P3519" s="4">
        <v>19</v>
      </c>
      <c r="Q3519" s="6">
        <v>5.2631578947368398</v>
      </c>
      <c r="R3519" s="7">
        <v>1.42105263157895</v>
      </c>
      <c r="S3519" s="6">
        <v>0</v>
      </c>
      <c r="T3519" s="5">
        <v>0</v>
      </c>
      <c r="U3519" s="5">
        <v>0</v>
      </c>
      <c r="V3519" s="5">
        <f t="shared" si="280"/>
        <v>6.0125000000000002</v>
      </c>
      <c r="W3519" s="5">
        <f t="shared" si="276"/>
        <v>-6.0125000000000002</v>
      </c>
      <c r="X3519" s="8">
        <f t="shared" si="277"/>
        <v>-1</v>
      </c>
      <c r="Y3519" s="4">
        <v>0</v>
      </c>
      <c r="Z3519" s="9" t="str">
        <f t="shared" si="278"/>
        <v>NA</v>
      </c>
      <c r="AA3519" s="10">
        <f t="shared" si="279"/>
        <v>0</v>
      </c>
    </row>
    <row r="3520" spans="1:27" x14ac:dyDescent="0.55000000000000004">
      <c r="A3520" s="3" t="s">
        <v>27</v>
      </c>
      <c r="B3520" s="3" t="s">
        <v>28</v>
      </c>
      <c r="C3520" s="3" t="s">
        <v>5562</v>
      </c>
      <c r="D3520" s="3" t="s">
        <v>3812</v>
      </c>
      <c r="E3520" s="4" t="s">
        <v>31</v>
      </c>
      <c r="F3520" s="3" t="s">
        <v>104</v>
      </c>
      <c r="G3520" s="3" t="s">
        <v>2914</v>
      </c>
      <c r="H3520" s="3" t="s">
        <v>34</v>
      </c>
      <c r="I3520" s="3" t="s">
        <v>35</v>
      </c>
      <c r="J3520" s="3" t="s">
        <v>36</v>
      </c>
      <c r="K3520" s="3" t="s">
        <v>42</v>
      </c>
      <c r="L3520" s="5">
        <v>6.25</v>
      </c>
      <c r="M3520" s="4">
        <v>1</v>
      </c>
      <c r="N3520" s="5">
        <v>6.0625</v>
      </c>
      <c r="O3520" s="5">
        <v>6.0625</v>
      </c>
      <c r="P3520" s="4">
        <v>56</v>
      </c>
      <c r="Q3520" s="6">
        <v>1.78571428571429</v>
      </c>
      <c r="R3520" s="7">
        <v>1.0873214285714301</v>
      </c>
      <c r="S3520" s="6">
        <v>0</v>
      </c>
      <c r="T3520" s="5">
        <v>0</v>
      </c>
      <c r="U3520" s="5">
        <v>0</v>
      </c>
      <c r="V3520" s="5">
        <f t="shared" si="280"/>
        <v>6.0625</v>
      </c>
      <c r="W3520" s="5">
        <f t="shared" si="276"/>
        <v>-6.0625</v>
      </c>
      <c r="X3520" s="8">
        <f t="shared" si="277"/>
        <v>-1</v>
      </c>
      <c r="Y3520" s="4">
        <v>0</v>
      </c>
      <c r="Z3520" s="9" t="str">
        <f t="shared" si="278"/>
        <v>NA</v>
      </c>
      <c r="AA3520" s="10">
        <f t="shared" si="279"/>
        <v>0</v>
      </c>
    </row>
    <row r="3521" spans="1:27" x14ac:dyDescent="0.55000000000000004">
      <c r="A3521" s="3" t="s">
        <v>27</v>
      </c>
      <c r="B3521" s="3" t="s">
        <v>28</v>
      </c>
      <c r="C3521" s="3" t="s">
        <v>5563</v>
      </c>
      <c r="D3521" s="3" t="s">
        <v>5245</v>
      </c>
      <c r="E3521" s="4" t="s">
        <v>31</v>
      </c>
      <c r="F3521" s="3" t="s">
        <v>262</v>
      </c>
      <c r="G3521" s="3" t="s">
        <v>3031</v>
      </c>
      <c r="H3521" s="3" t="s">
        <v>34</v>
      </c>
      <c r="I3521" s="3" t="s">
        <v>35</v>
      </c>
      <c r="J3521" s="3" t="s">
        <v>36</v>
      </c>
      <c r="K3521" s="3" t="s">
        <v>42</v>
      </c>
      <c r="L3521" s="5">
        <v>6.25</v>
      </c>
      <c r="M3521" s="4">
        <v>1</v>
      </c>
      <c r="N3521" s="5">
        <v>6.0750000000000002</v>
      </c>
      <c r="O3521" s="5">
        <v>6.0750000000000002</v>
      </c>
      <c r="P3521" s="4">
        <v>13</v>
      </c>
      <c r="Q3521" s="6">
        <v>7.6923076923076898</v>
      </c>
      <c r="R3521" s="7">
        <v>1.3076923076923099</v>
      </c>
      <c r="S3521" s="6">
        <v>0</v>
      </c>
      <c r="T3521" s="5">
        <v>0</v>
      </c>
      <c r="U3521" s="5">
        <v>0</v>
      </c>
      <c r="V3521" s="5">
        <f t="shared" si="280"/>
        <v>6.0750000000000002</v>
      </c>
      <c r="W3521" s="5">
        <f t="shared" si="276"/>
        <v>-6.0750000000000002</v>
      </c>
      <c r="X3521" s="8">
        <f t="shared" si="277"/>
        <v>-1</v>
      </c>
      <c r="Y3521" s="4">
        <v>0</v>
      </c>
      <c r="Z3521" s="9" t="str">
        <f t="shared" si="278"/>
        <v>NA</v>
      </c>
      <c r="AA3521" s="10">
        <f t="shared" si="279"/>
        <v>0</v>
      </c>
    </row>
    <row r="3522" spans="1:27" x14ac:dyDescent="0.55000000000000004">
      <c r="A3522" s="3" t="s">
        <v>27</v>
      </c>
      <c r="B3522" s="3" t="s">
        <v>28</v>
      </c>
      <c r="C3522" s="3" t="s">
        <v>5564</v>
      </c>
      <c r="D3522" s="3" t="s">
        <v>2983</v>
      </c>
      <c r="E3522" s="4" t="s">
        <v>31</v>
      </c>
      <c r="F3522" s="3" t="s">
        <v>417</v>
      </c>
      <c r="G3522" s="3" t="s">
        <v>418</v>
      </c>
      <c r="H3522" s="3" t="s">
        <v>34</v>
      </c>
      <c r="I3522" s="3" t="s">
        <v>35</v>
      </c>
      <c r="J3522" s="3" t="s">
        <v>36</v>
      </c>
      <c r="K3522" s="3" t="s">
        <v>42</v>
      </c>
      <c r="L3522" s="5">
        <v>6.25</v>
      </c>
      <c r="M3522" s="4">
        <v>1</v>
      </c>
      <c r="N3522" s="5">
        <v>6.1</v>
      </c>
      <c r="O3522" s="5">
        <v>6.1</v>
      </c>
      <c r="P3522" s="4">
        <v>12</v>
      </c>
      <c r="Q3522" s="6">
        <v>8.3333333333333304</v>
      </c>
      <c r="R3522" s="7">
        <v>1.8333333333333299</v>
      </c>
      <c r="S3522" s="6">
        <v>0</v>
      </c>
      <c r="T3522" s="5">
        <v>0</v>
      </c>
      <c r="U3522" s="5">
        <v>0</v>
      </c>
      <c r="V3522" s="5">
        <f t="shared" si="280"/>
        <v>6.1</v>
      </c>
      <c r="W3522" s="5">
        <f t="shared" ref="W3522:W3585" si="281">U3522-V3522</f>
        <v>-6.1</v>
      </c>
      <c r="X3522" s="8">
        <f t="shared" ref="X3522:X3585" si="282">IF(V3522=0,0,(U3522-V3522)/V3522)</f>
        <v>-1</v>
      </c>
      <c r="Y3522" s="4">
        <v>0</v>
      </c>
      <c r="Z3522" s="9" t="str">
        <f t="shared" ref="Z3522:Z3585" si="283">IF(Y3522=0,"NA",U3522/Y3522)</f>
        <v>NA</v>
      </c>
      <c r="AA3522" s="10">
        <f t="shared" ref="AA3522:AA3585" si="284">(Q3522/100*S3522/100)</f>
        <v>0</v>
      </c>
    </row>
    <row r="3523" spans="1:27" x14ac:dyDescent="0.55000000000000004">
      <c r="A3523" s="3" t="s">
        <v>27</v>
      </c>
      <c r="B3523" s="3" t="s">
        <v>28</v>
      </c>
      <c r="C3523" s="3" t="s">
        <v>5565</v>
      </c>
      <c r="D3523" s="3" t="s">
        <v>421</v>
      </c>
      <c r="E3523" s="4" t="s">
        <v>31</v>
      </c>
      <c r="F3523" s="3" t="s">
        <v>104</v>
      </c>
      <c r="G3523" s="3" t="s">
        <v>105</v>
      </c>
      <c r="H3523" s="3" t="s">
        <v>34</v>
      </c>
      <c r="I3523" s="3" t="s">
        <v>35</v>
      </c>
      <c r="J3523" s="3" t="s">
        <v>36</v>
      </c>
      <c r="K3523" s="3" t="s">
        <v>37</v>
      </c>
      <c r="L3523" s="5">
        <v>6.25</v>
      </c>
      <c r="M3523" s="4">
        <v>4</v>
      </c>
      <c r="N3523" s="5">
        <v>6.125</v>
      </c>
      <c r="O3523" s="5">
        <v>1.53125</v>
      </c>
      <c r="P3523" s="4">
        <v>14</v>
      </c>
      <c r="Q3523" s="6">
        <v>28.571428571428601</v>
      </c>
      <c r="R3523" s="7">
        <v>1.5714285714285701</v>
      </c>
      <c r="S3523" s="6">
        <v>0</v>
      </c>
      <c r="T3523" s="5">
        <v>0</v>
      </c>
      <c r="U3523" s="5">
        <v>0</v>
      </c>
      <c r="V3523" s="5">
        <f t="shared" ref="V3523:V3586" si="285">N3523</f>
        <v>6.125</v>
      </c>
      <c r="W3523" s="5">
        <f t="shared" si="281"/>
        <v>-6.125</v>
      </c>
      <c r="X3523" s="8">
        <f t="shared" si="282"/>
        <v>-1</v>
      </c>
      <c r="Y3523" s="4">
        <v>0</v>
      </c>
      <c r="Z3523" s="9" t="str">
        <f t="shared" si="283"/>
        <v>NA</v>
      </c>
      <c r="AA3523" s="10">
        <f t="shared" si="284"/>
        <v>0</v>
      </c>
    </row>
    <row r="3524" spans="1:27" x14ac:dyDescent="0.55000000000000004">
      <c r="A3524" s="3" t="s">
        <v>27</v>
      </c>
      <c r="B3524" s="3" t="s">
        <v>28</v>
      </c>
      <c r="C3524" s="3" t="s">
        <v>5566</v>
      </c>
      <c r="D3524" s="3" t="s">
        <v>234</v>
      </c>
      <c r="E3524" s="4" t="s">
        <v>31</v>
      </c>
      <c r="F3524" s="3" t="s">
        <v>104</v>
      </c>
      <c r="G3524" s="3" t="s">
        <v>2914</v>
      </c>
      <c r="H3524" s="3" t="s">
        <v>34</v>
      </c>
      <c r="I3524" s="3" t="s">
        <v>35</v>
      </c>
      <c r="J3524" s="3" t="s">
        <v>36</v>
      </c>
      <c r="K3524" s="3" t="s">
        <v>42</v>
      </c>
      <c r="L3524" s="5">
        <v>6.25</v>
      </c>
      <c r="M3524" s="4">
        <v>1</v>
      </c>
      <c r="N3524" s="5">
        <v>6.1749999999999998</v>
      </c>
      <c r="O3524" s="5">
        <v>6.1749999999999998</v>
      </c>
      <c r="P3524" s="4">
        <v>10</v>
      </c>
      <c r="Q3524" s="6">
        <v>10</v>
      </c>
      <c r="R3524" s="7">
        <v>1.099</v>
      </c>
      <c r="S3524" s="6">
        <v>0</v>
      </c>
      <c r="T3524" s="5">
        <v>0</v>
      </c>
      <c r="U3524" s="5">
        <v>0</v>
      </c>
      <c r="V3524" s="5">
        <f t="shared" si="285"/>
        <v>6.1749999999999998</v>
      </c>
      <c r="W3524" s="5">
        <f t="shared" si="281"/>
        <v>-6.1749999999999998</v>
      </c>
      <c r="X3524" s="8">
        <f t="shared" si="282"/>
        <v>-1</v>
      </c>
      <c r="Y3524" s="4">
        <v>0</v>
      </c>
      <c r="Z3524" s="9" t="str">
        <f t="shared" si="283"/>
        <v>NA</v>
      </c>
      <c r="AA3524" s="10">
        <f t="shared" si="284"/>
        <v>0</v>
      </c>
    </row>
    <row r="3525" spans="1:27" x14ac:dyDescent="0.55000000000000004">
      <c r="A3525" s="3" t="s">
        <v>27</v>
      </c>
      <c r="B3525" s="3" t="s">
        <v>28</v>
      </c>
      <c r="C3525" s="3" t="s">
        <v>5567</v>
      </c>
      <c r="D3525" s="3" t="s">
        <v>3173</v>
      </c>
      <c r="E3525" s="4" t="s">
        <v>31</v>
      </c>
      <c r="F3525" s="3" t="s">
        <v>104</v>
      </c>
      <c r="G3525" s="3" t="s">
        <v>2914</v>
      </c>
      <c r="H3525" s="3" t="s">
        <v>34</v>
      </c>
      <c r="I3525" s="3" t="s">
        <v>35</v>
      </c>
      <c r="J3525" s="3" t="s">
        <v>36</v>
      </c>
      <c r="K3525" s="3" t="s">
        <v>42</v>
      </c>
      <c r="L3525" s="5">
        <v>6.25</v>
      </c>
      <c r="M3525" s="4">
        <v>3</v>
      </c>
      <c r="N3525" s="5">
        <v>6.2374999874999997</v>
      </c>
      <c r="O3525" s="5">
        <v>2.0791666625</v>
      </c>
      <c r="P3525" s="4">
        <v>29</v>
      </c>
      <c r="Q3525" s="6">
        <v>10.3448275862069</v>
      </c>
      <c r="R3525" s="7">
        <v>2.8941379310344799</v>
      </c>
      <c r="S3525" s="6">
        <v>0</v>
      </c>
      <c r="T3525" s="5">
        <v>0</v>
      </c>
      <c r="U3525" s="5">
        <v>0</v>
      </c>
      <c r="V3525" s="5">
        <f t="shared" si="285"/>
        <v>6.2374999874999997</v>
      </c>
      <c r="W3525" s="5">
        <f t="shared" si="281"/>
        <v>-6.2374999874999997</v>
      </c>
      <c r="X3525" s="8">
        <f t="shared" si="282"/>
        <v>-1</v>
      </c>
      <c r="Y3525" s="4">
        <v>0</v>
      </c>
      <c r="Z3525" s="9" t="str">
        <f t="shared" si="283"/>
        <v>NA</v>
      </c>
      <c r="AA3525" s="10">
        <f t="shared" si="284"/>
        <v>0</v>
      </c>
    </row>
    <row r="3526" spans="1:27" x14ac:dyDescent="0.55000000000000004">
      <c r="A3526" s="3" t="s">
        <v>27</v>
      </c>
      <c r="B3526" s="3" t="s">
        <v>28</v>
      </c>
      <c r="C3526" s="3" t="s">
        <v>5568</v>
      </c>
      <c r="D3526" s="3" t="s">
        <v>708</v>
      </c>
      <c r="E3526" s="4" t="s">
        <v>31</v>
      </c>
      <c r="F3526" s="3" t="s">
        <v>194</v>
      </c>
      <c r="G3526" s="3" t="s">
        <v>2984</v>
      </c>
      <c r="H3526" s="3" t="s">
        <v>34</v>
      </c>
      <c r="I3526" s="3" t="s">
        <v>35</v>
      </c>
      <c r="J3526" s="3" t="s">
        <v>36</v>
      </c>
      <c r="K3526" s="3" t="s">
        <v>42</v>
      </c>
      <c r="L3526" s="5">
        <v>6.25</v>
      </c>
      <c r="M3526" s="4">
        <v>5</v>
      </c>
      <c r="N3526" s="5">
        <v>6.2625000000000002</v>
      </c>
      <c r="O3526" s="5">
        <v>1.2524999999999999</v>
      </c>
      <c r="P3526" s="4">
        <v>98</v>
      </c>
      <c r="Q3526" s="6">
        <v>5.1020408163265296</v>
      </c>
      <c r="R3526" s="7">
        <v>1.0814285714285701</v>
      </c>
      <c r="S3526" s="6">
        <v>0</v>
      </c>
      <c r="T3526" s="5">
        <v>0</v>
      </c>
      <c r="U3526" s="5">
        <v>0</v>
      </c>
      <c r="V3526" s="5">
        <f t="shared" si="285"/>
        <v>6.2625000000000002</v>
      </c>
      <c r="W3526" s="5">
        <f t="shared" si="281"/>
        <v>-6.2625000000000002</v>
      </c>
      <c r="X3526" s="8">
        <f t="shared" si="282"/>
        <v>-1</v>
      </c>
      <c r="Y3526" s="4">
        <v>0</v>
      </c>
      <c r="Z3526" s="9" t="str">
        <f t="shared" si="283"/>
        <v>NA</v>
      </c>
      <c r="AA3526" s="10">
        <f t="shared" si="284"/>
        <v>0</v>
      </c>
    </row>
    <row r="3527" spans="1:27" x14ac:dyDescent="0.55000000000000004">
      <c r="A3527" s="3" t="s">
        <v>27</v>
      </c>
      <c r="B3527" s="3" t="s">
        <v>28</v>
      </c>
      <c r="C3527" s="3" t="s">
        <v>5569</v>
      </c>
      <c r="D3527" s="3" t="s">
        <v>5570</v>
      </c>
      <c r="E3527" s="4" t="s">
        <v>66</v>
      </c>
      <c r="F3527" s="3" t="s">
        <v>144</v>
      </c>
      <c r="G3527" s="3" t="s">
        <v>374</v>
      </c>
      <c r="H3527" s="3" t="s">
        <v>34</v>
      </c>
      <c r="I3527" s="3" t="s">
        <v>35</v>
      </c>
      <c r="J3527" s="3" t="s">
        <v>36</v>
      </c>
      <c r="K3527" s="3" t="s">
        <v>37</v>
      </c>
      <c r="L3527" s="5">
        <v>6.25</v>
      </c>
      <c r="M3527" s="4">
        <v>8</v>
      </c>
      <c r="N3527" s="5">
        <v>6.2874999999999996</v>
      </c>
      <c r="O3527" s="5">
        <v>0.78593749999999996</v>
      </c>
      <c r="P3527" s="4">
        <v>37</v>
      </c>
      <c r="Q3527" s="6">
        <v>21.6216216216216</v>
      </c>
      <c r="R3527" s="7">
        <v>1</v>
      </c>
      <c r="S3527" s="6">
        <v>0</v>
      </c>
      <c r="T3527" s="5">
        <v>0</v>
      </c>
      <c r="U3527" s="5">
        <v>0</v>
      </c>
      <c r="V3527" s="5">
        <f t="shared" si="285"/>
        <v>6.2874999999999996</v>
      </c>
      <c r="W3527" s="5">
        <f t="shared" si="281"/>
        <v>-6.2874999999999996</v>
      </c>
      <c r="X3527" s="8">
        <f t="shared" si="282"/>
        <v>-1</v>
      </c>
      <c r="Y3527" s="4">
        <v>0</v>
      </c>
      <c r="Z3527" s="9" t="str">
        <f t="shared" si="283"/>
        <v>NA</v>
      </c>
      <c r="AA3527" s="10">
        <f t="shared" si="284"/>
        <v>0</v>
      </c>
    </row>
    <row r="3528" spans="1:27" x14ac:dyDescent="0.55000000000000004">
      <c r="A3528" s="3" t="s">
        <v>27</v>
      </c>
      <c r="B3528" s="3" t="s">
        <v>28</v>
      </c>
      <c r="C3528" s="3" t="s">
        <v>5571</v>
      </c>
      <c r="D3528" s="3" t="s">
        <v>3682</v>
      </c>
      <c r="E3528" s="4" t="s">
        <v>31</v>
      </c>
      <c r="F3528" s="3" t="s">
        <v>32</v>
      </c>
      <c r="G3528" s="3" t="s">
        <v>467</v>
      </c>
      <c r="H3528" s="3" t="s">
        <v>34</v>
      </c>
      <c r="I3528" s="3" t="s">
        <v>35</v>
      </c>
      <c r="J3528" s="3" t="s">
        <v>36</v>
      </c>
      <c r="K3528" s="3" t="s">
        <v>37</v>
      </c>
      <c r="L3528" s="5">
        <v>6.25</v>
      </c>
      <c r="M3528" s="4">
        <v>2</v>
      </c>
      <c r="N3528" s="5">
        <v>6.3875000000000002</v>
      </c>
      <c r="O3528" s="5">
        <v>3.1937500000000001</v>
      </c>
      <c r="P3528" s="4">
        <v>57</v>
      </c>
      <c r="Q3528" s="6">
        <v>3.5087719298245599</v>
      </c>
      <c r="R3528" s="7">
        <v>2.0299999999999998</v>
      </c>
      <c r="S3528" s="6">
        <v>0</v>
      </c>
      <c r="T3528" s="5">
        <v>0</v>
      </c>
      <c r="U3528" s="5">
        <v>0</v>
      </c>
      <c r="V3528" s="5">
        <f t="shared" si="285"/>
        <v>6.3875000000000002</v>
      </c>
      <c r="W3528" s="5">
        <f t="shared" si="281"/>
        <v>-6.3875000000000002</v>
      </c>
      <c r="X3528" s="8">
        <f t="shared" si="282"/>
        <v>-1</v>
      </c>
      <c r="Y3528" s="4">
        <v>0</v>
      </c>
      <c r="Z3528" s="9" t="str">
        <f t="shared" si="283"/>
        <v>NA</v>
      </c>
      <c r="AA3528" s="10">
        <f t="shared" si="284"/>
        <v>0</v>
      </c>
    </row>
    <row r="3529" spans="1:27" x14ac:dyDescent="0.55000000000000004">
      <c r="A3529" s="3" t="s">
        <v>27</v>
      </c>
      <c r="B3529" s="3" t="s">
        <v>28</v>
      </c>
      <c r="C3529" s="3" t="s">
        <v>5572</v>
      </c>
      <c r="D3529" s="3" t="s">
        <v>4426</v>
      </c>
      <c r="E3529" s="4" t="s">
        <v>31</v>
      </c>
      <c r="F3529" s="3" t="s">
        <v>32</v>
      </c>
      <c r="G3529" s="3" t="s">
        <v>2686</v>
      </c>
      <c r="H3529" s="3" t="s">
        <v>34</v>
      </c>
      <c r="I3529" s="3" t="s">
        <v>35</v>
      </c>
      <c r="J3529" s="3" t="s">
        <v>36</v>
      </c>
      <c r="K3529" s="3" t="s">
        <v>37</v>
      </c>
      <c r="L3529" s="5">
        <v>6.25</v>
      </c>
      <c r="M3529" s="4">
        <v>3</v>
      </c>
      <c r="N3529" s="5">
        <v>6.5250000000000004</v>
      </c>
      <c r="O3529" s="5">
        <v>2.1749999999999998</v>
      </c>
      <c r="P3529" s="4">
        <v>160</v>
      </c>
      <c r="Q3529" s="6">
        <v>1.875</v>
      </c>
      <c r="R3529" s="7">
        <v>1.5231874999999999</v>
      </c>
      <c r="S3529" s="6">
        <v>0</v>
      </c>
      <c r="T3529" s="5">
        <v>0</v>
      </c>
      <c r="U3529" s="5">
        <v>0</v>
      </c>
      <c r="V3529" s="5">
        <f t="shared" si="285"/>
        <v>6.5250000000000004</v>
      </c>
      <c r="W3529" s="5">
        <f t="shared" si="281"/>
        <v>-6.5250000000000004</v>
      </c>
      <c r="X3529" s="8">
        <f t="shared" si="282"/>
        <v>-1</v>
      </c>
      <c r="Y3529" s="4">
        <v>0</v>
      </c>
      <c r="Z3529" s="9" t="str">
        <f t="shared" si="283"/>
        <v>NA</v>
      </c>
      <c r="AA3529" s="10">
        <f t="shared" si="284"/>
        <v>0</v>
      </c>
    </row>
    <row r="3530" spans="1:27" x14ac:dyDescent="0.55000000000000004">
      <c r="A3530" s="3" t="s">
        <v>27</v>
      </c>
      <c r="B3530" s="3" t="s">
        <v>28</v>
      </c>
      <c r="C3530" s="3" t="s">
        <v>5573</v>
      </c>
      <c r="D3530" s="3" t="s">
        <v>3023</v>
      </c>
      <c r="E3530" s="4" t="s">
        <v>31</v>
      </c>
      <c r="F3530" s="3" t="s">
        <v>113</v>
      </c>
      <c r="G3530" s="3" t="s">
        <v>5451</v>
      </c>
      <c r="H3530" s="3" t="s">
        <v>34</v>
      </c>
      <c r="I3530" s="3" t="s">
        <v>35</v>
      </c>
      <c r="J3530" s="3" t="s">
        <v>36</v>
      </c>
      <c r="K3530" s="3" t="s">
        <v>42</v>
      </c>
      <c r="L3530" s="5">
        <v>6.25</v>
      </c>
      <c r="M3530" s="4">
        <v>3</v>
      </c>
      <c r="N3530" s="5">
        <v>6.6249999749999997</v>
      </c>
      <c r="O3530" s="5">
        <v>2.2083333249999999</v>
      </c>
      <c r="P3530" s="4">
        <v>74</v>
      </c>
      <c r="Q3530" s="6">
        <v>4.0540540540540499</v>
      </c>
      <c r="R3530" s="7">
        <v>6.7395945945945996</v>
      </c>
      <c r="S3530" s="6">
        <v>0</v>
      </c>
      <c r="T3530" s="5">
        <v>0</v>
      </c>
      <c r="U3530" s="5">
        <v>0</v>
      </c>
      <c r="V3530" s="5">
        <f t="shared" si="285"/>
        <v>6.6249999749999997</v>
      </c>
      <c r="W3530" s="5">
        <f t="shared" si="281"/>
        <v>-6.6249999749999997</v>
      </c>
      <c r="X3530" s="8">
        <f t="shared" si="282"/>
        <v>-1</v>
      </c>
      <c r="Y3530" s="4">
        <v>0</v>
      </c>
      <c r="Z3530" s="9" t="str">
        <f t="shared" si="283"/>
        <v>NA</v>
      </c>
      <c r="AA3530" s="10">
        <f t="shared" si="284"/>
        <v>0</v>
      </c>
    </row>
    <row r="3531" spans="1:27" x14ac:dyDescent="0.55000000000000004">
      <c r="A3531" s="3" t="s">
        <v>27</v>
      </c>
      <c r="B3531" s="3" t="s">
        <v>28</v>
      </c>
      <c r="C3531" s="3" t="s">
        <v>5574</v>
      </c>
      <c r="D3531" s="3" t="s">
        <v>3175</v>
      </c>
      <c r="E3531" s="4" t="s">
        <v>31</v>
      </c>
      <c r="F3531" s="3" t="s">
        <v>194</v>
      </c>
      <c r="G3531" s="3" t="s">
        <v>2952</v>
      </c>
      <c r="H3531" s="3" t="s">
        <v>34</v>
      </c>
      <c r="I3531" s="3" t="s">
        <v>35</v>
      </c>
      <c r="J3531" s="3" t="s">
        <v>36</v>
      </c>
      <c r="K3531" s="3" t="s">
        <v>42</v>
      </c>
      <c r="L3531" s="5">
        <v>6.25</v>
      </c>
      <c r="M3531" s="4">
        <v>4</v>
      </c>
      <c r="N3531" s="5">
        <v>6.6875</v>
      </c>
      <c r="O3531" s="5">
        <v>1.671875</v>
      </c>
      <c r="P3531" s="4">
        <v>170</v>
      </c>
      <c r="Q3531" s="6">
        <v>2.3529411764705901</v>
      </c>
      <c r="R3531" s="7">
        <v>1</v>
      </c>
      <c r="S3531" s="6">
        <v>0</v>
      </c>
      <c r="T3531" s="5">
        <v>0</v>
      </c>
      <c r="U3531" s="5">
        <v>0</v>
      </c>
      <c r="V3531" s="5">
        <f t="shared" si="285"/>
        <v>6.6875</v>
      </c>
      <c r="W3531" s="5">
        <f t="shared" si="281"/>
        <v>-6.6875</v>
      </c>
      <c r="X3531" s="8">
        <f t="shared" si="282"/>
        <v>-1</v>
      </c>
      <c r="Y3531" s="4">
        <v>0</v>
      </c>
      <c r="Z3531" s="9" t="str">
        <f t="shared" si="283"/>
        <v>NA</v>
      </c>
      <c r="AA3531" s="10">
        <f t="shared" si="284"/>
        <v>0</v>
      </c>
    </row>
    <row r="3532" spans="1:27" x14ac:dyDescent="0.55000000000000004">
      <c r="A3532" s="3" t="s">
        <v>27</v>
      </c>
      <c r="B3532" s="3" t="s">
        <v>28</v>
      </c>
      <c r="C3532" s="3" t="s">
        <v>5575</v>
      </c>
      <c r="D3532" s="3" t="s">
        <v>1672</v>
      </c>
      <c r="E3532" s="4" t="s">
        <v>31</v>
      </c>
      <c r="F3532" s="3" t="s">
        <v>32</v>
      </c>
      <c r="G3532" s="3" t="s">
        <v>2744</v>
      </c>
      <c r="H3532" s="3" t="s">
        <v>34</v>
      </c>
      <c r="I3532" s="3" t="s">
        <v>35</v>
      </c>
      <c r="J3532" s="3" t="s">
        <v>36</v>
      </c>
      <c r="K3532" s="3" t="s">
        <v>37</v>
      </c>
      <c r="L3532" s="5">
        <v>6.25</v>
      </c>
      <c r="M3532" s="4">
        <v>4</v>
      </c>
      <c r="N3532" s="5">
        <v>6.7625000000000002</v>
      </c>
      <c r="O3532" s="5">
        <v>1.690625</v>
      </c>
      <c r="P3532" s="4">
        <v>96</v>
      </c>
      <c r="Q3532" s="6">
        <v>4.1666666666666696</v>
      </c>
      <c r="R3532" s="7">
        <v>1.3618749999999999</v>
      </c>
      <c r="S3532" s="6">
        <v>0</v>
      </c>
      <c r="T3532" s="5">
        <v>0</v>
      </c>
      <c r="U3532" s="5">
        <v>0</v>
      </c>
      <c r="V3532" s="5">
        <f t="shared" si="285"/>
        <v>6.7625000000000002</v>
      </c>
      <c r="W3532" s="5">
        <f t="shared" si="281"/>
        <v>-6.7625000000000002</v>
      </c>
      <c r="X3532" s="8">
        <f t="shared" si="282"/>
        <v>-1</v>
      </c>
      <c r="Y3532" s="4">
        <v>0</v>
      </c>
      <c r="Z3532" s="9" t="str">
        <f t="shared" si="283"/>
        <v>NA</v>
      </c>
      <c r="AA3532" s="10">
        <f t="shared" si="284"/>
        <v>0</v>
      </c>
    </row>
    <row r="3533" spans="1:27" x14ac:dyDescent="0.55000000000000004">
      <c r="A3533" s="3" t="s">
        <v>27</v>
      </c>
      <c r="B3533" s="3" t="s">
        <v>28</v>
      </c>
      <c r="C3533" s="3" t="s">
        <v>5576</v>
      </c>
      <c r="D3533" s="3" t="s">
        <v>1765</v>
      </c>
      <c r="E3533" s="4" t="s">
        <v>66</v>
      </c>
      <c r="F3533" s="3" t="s">
        <v>325</v>
      </c>
      <c r="G3533" s="3" t="s">
        <v>400</v>
      </c>
      <c r="H3533" s="3" t="s">
        <v>34</v>
      </c>
      <c r="I3533" s="3" t="s">
        <v>35</v>
      </c>
      <c r="J3533" s="3" t="s">
        <v>36</v>
      </c>
      <c r="K3533" s="3" t="s">
        <v>37</v>
      </c>
      <c r="L3533" s="5">
        <v>6.25</v>
      </c>
      <c r="M3533" s="4">
        <v>9</v>
      </c>
      <c r="N3533" s="5">
        <v>6.9499999125</v>
      </c>
      <c r="O3533" s="5">
        <v>0.7722222125</v>
      </c>
      <c r="P3533" s="4">
        <v>1378</v>
      </c>
      <c r="Q3533" s="6">
        <v>0.65312046444121896</v>
      </c>
      <c r="R3533" s="7">
        <v>1</v>
      </c>
      <c r="S3533" s="6">
        <v>0</v>
      </c>
      <c r="T3533" s="5">
        <v>0</v>
      </c>
      <c r="U3533" s="5">
        <v>0</v>
      </c>
      <c r="V3533" s="5">
        <f t="shared" si="285"/>
        <v>6.9499999125</v>
      </c>
      <c r="W3533" s="5">
        <f t="shared" si="281"/>
        <v>-6.9499999125</v>
      </c>
      <c r="X3533" s="8">
        <f t="shared" si="282"/>
        <v>-1</v>
      </c>
      <c r="Y3533" s="4">
        <v>0</v>
      </c>
      <c r="Z3533" s="9" t="str">
        <f t="shared" si="283"/>
        <v>NA</v>
      </c>
      <c r="AA3533" s="10">
        <f t="shared" si="284"/>
        <v>0</v>
      </c>
    </row>
    <row r="3534" spans="1:27" x14ac:dyDescent="0.55000000000000004">
      <c r="A3534" s="3" t="s">
        <v>27</v>
      </c>
      <c r="B3534" s="3" t="s">
        <v>28</v>
      </c>
      <c r="C3534" s="3" t="s">
        <v>5577</v>
      </c>
      <c r="D3534" s="3" t="s">
        <v>708</v>
      </c>
      <c r="E3534" s="4" t="s">
        <v>31</v>
      </c>
      <c r="F3534" s="3" t="s">
        <v>137</v>
      </c>
      <c r="G3534" s="3" t="s">
        <v>5236</v>
      </c>
      <c r="H3534" s="3" t="s">
        <v>34</v>
      </c>
      <c r="I3534" s="3" t="s">
        <v>35</v>
      </c>
      <c r="J3534" s="3" t="s">
        <v>36</v>
      </c>
      <c r="K3534" s="3" t="s">
        <v>42</v>
      </c>
      <c r="L3534" s="5">
        <v>6.25</v>
      </c>
      <c r="M3534" s="4">
        <v>3</v>
      </c>
      <c r="N3534" s="5">
        <v>6.9749999999999996</v>
      </c>
      <c r="O3534" s="5">
        <v>2.3250000000000002</v>
      </c>
      <c r="P3534" s="4">
        <v>104</v>
      </c>
      <c r="Q3534" s="6">
        <v>2.8846153846153801</v>
      </c>
      <c r="R3534" s="7">
        <v>1.14336538461538</v>
      </c>
      <c r="S3534" s="6">
        <v>0</v>
      </c>
      <c r="T3534" s="5">
        <v>0</v>
      </c>
      <c r="U3534" s="5">
        <v>0</v>
      </c>
      <c r="V3534" s="5">
        <f t="shared" si="285"/>
        <v>6.9749999999999996</v>
      </c>
      <c r="W3534" s="5">
        <f t="shared" si="281"/>
        <v>-6.9749999999999996</v>
      </c>
      <c r="X3534" s="8">
        <f t="shared" si="282"/>
        <v>-1</v>
      </c>
      <c r="Y3534" s="4">
        <v>0</v>
      </c>
      <c r="Z3534" s="9" t="str">
        <f t="shared" si="283"/>
        <v>NA</v>
      </c>
      <c r="AA3534" s="10">
        <f t="shared" si="284"/>
        <v>0</v>
      </c>
    </row>
    <row r="3535" spans="1:27" x14ac:dyDescent="0.55000000000000004">
      <c r="A3535" s="3" t="s">
        <v>27</v>
      </c>
      <c r="B3535" s="3" t="s">
        <v>28</v>
      </c>
      <c r="C3535" s="3" t="s">
        <v>5578</v>
      </c>
      <c r="D3535" s="3" t="s">
        <v>5170</v>
      </c>
      <c r="E3535" s="4" t="s">
        <v>31</v>
      </c>
      <c r="F3535" s="3" t="s">
        <v>194</v>
      </c>
      <c r="G3535" s="3" t="s">
        <v>3908</v>
      </c>
      <c r="H3535" s="3" t="s">
        <v>34</v>
      </c>
      <c r="I3535" s="3" t="s">
        <v>35</v>
      </c>
      <c r="J3535" s="3" t="s">
        <v>36</v>
      </c>
      <c r="K3535" s="3" t="s">
        <v>42</v>
      </c>
      <c r="L3535" s="5">
        <v>6.25</v>
      </c>
      <c r="M3535" s="4">
        <v>2</v>
      </c>
      <c r="N3535" s="5">
        <v>6.9874999999999998</v>
      </c>
      <c r="O3535" s="5">
        <v>3.4937499999999999</v>
      </c>
      <c r="P3535" s="4">
        <v>5</v>
      </c>
      <c r="Q3535" s="6">
        <v>40</v>
      </c>
      <c r="R3535" s="7">
        <v>4.2</v>
      </c>
      <c r="S3535" s="6">
        <v>0</v>
      </c>
      <c r="T3535" s="5">
        <v>0</v>
      </c>
      <c r="U3535" s="5">
        <v>0</v>
      </c>
      <c r="V3535" s="5">
        <f t="shared" si="285"/>
        <v>6.9874999999999998</v>
      </c>
      <c r="W3535" s="5">
        <f t="shared" si="281"/>
        <v>-6.9874999999999998</v>
      </c>
      <c r="X3535" s="8">
        <f t="shared" si="282"/>
        <v>-1</v>
      </c>
      <c r="Y3535" s="4">
        <v>0</v>
      </c>
      <c r="Z3535" s="9" t="str">
        <f t="shared" si="283"/>
        <v>NA</v>
      </c>
      <c r="AA3535" s="10">
        <f t="shared" si="284"/>
        <v>0</v>
      </c>
    </row>
    <row r="3536" spans="1:27" x14ac:dyDescent="0.55000000000000004">
      <c r="A3536" s="3" t="s">
        <v>27</v>
      </c>
      <c r="B3536" s="3" t="s">
        <v>28</v>
      </c>
      <c r="C3536" s="3" t="s">
        <v>5579</v>
      </c>
      <c r="D3536" s="3" t="s">
        <v>2281</v>
      </c>
      <c r="E3536" s="4" t="s">
        <v>31</v>
      </c>
      <c r="F3536" s="3" t="s">
        <v>32</v>
      </c>
      <c r="G3536" s="3" t="s">
        <v>575</v>
      </c>
      <c r="H3536" s="3" t="s">
        <v>34</v>
      </c>
      <c r="I3536" s="3" t="s">
        <v>35</v>
      </c>
      <c r="J3536" s="3" t="s">
        <v>36</v>
      </c>
      <c r="K3536" s="3" t="s">
        <v>37</v>
      </c>
      <c r="L3536" s="5">
        <v>6.25</v>
      </c>
      <c r="M3536" s="4">
        <v>3</v>
      </c>
      <c r="N3536" s="5">
        <v>6.9874999874999997</v>
      </c>
      <c r="O3536" s="5">
        <v>2.3291666625</v>
      </c>
      <c r="P3536" s="4">
        <v>112</v>
      </c>
      <c r="Q3536" s="6">
        <v>2.6785714285714302</v>
      </c>
      <c r="R3536" s="7">
        <v>1.16892857142857</v>
      </c>
      <c r="S3536" s="6">
        <v>0</v>
      </c>
      <c r="T3536" s="5">
        <v>0</v>
      </c>
      <c r="U3536" s="5">
        <v>0</v>
      </c>
      <c r="V3536" s="5">
        <f t="shared" si="285"/>
        <v>6.9874999874999997</v>
      </c>
      <c r="W3536" s="5">
        <f t="shared" si="281"/>
        <v>-6.9874999874999997</v>
      </c>
      <c r="X3536" s="8">
        <f t="shared" si="282"/>
        <v>-1</v>
      </c>
      <c r="Y3536" s="4">
        <v>0</v>
      </c>
      <c r="Z3536" s="9" t="str">
        <f t="shared" si="283"/>
        <v>NA</v>
      </c>
      <c r="AA3536" s="10">
        <f t="shared" si="284"/>
        <v>0</v>
      </c>
    </row>
    <row r="3537" spans="1:27" x14ac:dyDescent="0.55000000000000004">
      <c r="A3537" s="3" t="s">
        <v>27</v>
      </c>
      <c r="B3537" s="3" t="s">
        <v>28</v>
      </c>
      <c r="C3537" s="3" t="s">
        <v>5580</v>
      </c>
      <c r="D3537" s="3" t="s">
        <v>5195</v>
      </c>
      <c r="E3537" s="4" t="s">
        <v>31</v>
      </c>
      <c r="F3537" s="3" t="s">
        <v>133</v>
      </c>
      <c r="G3537" s="3" t="s">
        <v>3024</v>
      </c>
      <c r="H3537" s="3" t="s">
        <v>34</v>
      </c>
      <c r="I3537" s="3" t="s">
        <v>35</v>
      </c>
      <c r="J3537" s="3" t="s">
        <v>36</v>
      </c>
      <c r="K3537" s="3" t="s">
        <v>42</v>
      </c>
      <c r="L3537" s="5">
        <v>6.25</v>
      </c>
      <c r="M3537" s="4">
        <v>2</v>
      </c>
      <c r="N3537" s="5">
        <v>7.0250000000000004</v>
      </c>
      <c r="O3537" s="5">
        <v>3.5125000000000002</v>
      </c>
      <c r="P3537" s="4">
        <v>25</v>
      </c>
      <c r="Q3537" s="6">
        <v>8</v>
      </c>
      <c r="R3537" s="7">
        <v>4.1584000000000003</v>
      </c>
      <c r="S3537" s="6">
        <v>0</v>
      </c>
      <c r="T3537" s="5">
        <v>0</v>
      </c>
      <c r="U3537" s="5">
        <v>0</v>
      </c>
      <c r="V3537" s="5">
        <f t="shared" si="285"/>
        <v>7.0250000000000004</v>
      </c>
      <c r="W3537" s="5">
        <f t="shared" si="281"/>
        <v>-7.0250000000000004</v>
      </c>
      <c r="X3537" s="8">
        <f t="shared" si="282"/>
        <v>-1</v>
      </c>
      <c r="Y3537" s="4">
        <v>0</v>
      </c>
      <c r="Z3537" s="9" t="str">
        <f t="shared" si="283"/>
        <v>NA</v>
      </c>
      <c r="AA3537" s="10">
        <f t="shared" si="284"/>
        <v>0</v>
      </c>
    </row>
    <row r="3538" spans="1:27" x14ac:dyDescent="0.55000000000000004">
      <c r="A3538" s="3" t="s">
        <v>27</v>
      </c>
      <c r="B3538" s="3" t="s">
        <v>28</v>
      </c>
      <c r="C3538" s="3" t="s">
        <v>5581</v>
      </c>
      <c r="D3538" s="3" t="s">
        <v>1710</v>
      </c>
      <c r="E3538" s="4" t="s">
        <v>66</v>
      </c>
      <c r="F3538" s="3" t="s">
        <v>144</v>
      </c>
      <c r="G3538" s="3" t="s">
        <v>49</v>
      </c>
      <c r="H3538" s="3" t="s">
        <v>34</v>
      </c>
      <c r="I3538" s="3" t="s">
        <v>35</v>
      </c>
      <c r="J3538" s="3" t="s">
        <v>36</v>
      </c>
      <c r="K3538" s="3" t="s">
        <v>37</v>
      </c>
      <c r="L3538" s="5">
        <v>6.25</v>
      </c>
      <c r="M3538" s="4">
        <v>5</v>
      </c>
      <c r="N3538" s="5">
        <v>7.1</v>
      </c>
      <c r="O3538" s="5">
        <v>1.42</v>
      </c>
      <c r="P3538" s="4">
        <v>190</v>
      </c>
      <c r="Q3538" s="6">
        <v>2.6315789473684199</v>
      </c>
      <c r="R3538" s="7">
        <v>1.22789473684211</v>
      </c>
      <c r="S3538" s="6">
        <v>0</v>
      </c>
      <c r="T3538" s="5">
        <v>0</v>
      </c>
      <c r="U3538" s="5">
        <v>0</v>
      </c>
      <c r="V3538" s="5">
        <f t="shared" si="285"/>
        <v>7.1</v>
      </c>
      <c r="W3538" s="5">
        <f t="shared" si="281"/>
        <v>-7.1</v>
      </c>
      <c r="X3538" s="8">
        <f t="shared" si="282"/>
        <v>-1</v>
      </c>
      <c r="Y3538" s="4">
        <v>0</v>
      </c>
      <c r="Z3538" s="9" t="str">
        <f t="shared" si="283"/>
        <v>NA</v>
      </c>
      <c r="AA3538" s="10">
        <f t="shared" si="284"/>
        <v>0</v>
      </c>
    </row>
    <row r="3539" spans="1:27" x14ac:dyDescent="0.55000000000000004">
      <c r="A3539" s="3" t="s">
        <v>27</v>
      </c>
      <c r="B3539" s="3" t="s">
        <v>28</v>
      </c>
      <c r="C3539" s="3" t="s">
        <v>5582</v>
      </c>
      <c r="D3539" s="3" t="s">
        <v>4060</v>
      </c>
      <c r="E3539" s="4" t="s">
        <v>31</v>
      </c>
      <c r="F3539" s="3" t="s">
        <v>32</v>
      </c>
      <c r="G3539" s="3" t="s">
        <v>2690</v>
      </c>
      <c r="H3539" s="3" t="s">
        <v>34</v>
      </c>
      <c r="I3539" s="3" t="s">
        <v>35</v>
      </c>
      <c r="J3539" s="3" t="s">
        <v>36</v>
      </c>
      <c r="K3539" s="3" t="s">
        <v>37</v>
      </c>
      <c r="L3539" s="5">
        <v>6.25</v>
      </c>
      <c r="M3539" s="4">
        <v>6</v>
      </c>
      <c r="N3539" s="5">
        <v>7.2249999750000002</v>
      </c>
      <c r="O3539" s="5">
        <v>1.2041666625</v>
      </c>
      <c r="P3539" s="4">
        <v>1456</v>
      </c>
      <c r="Q3539" s="6">
        <v>0.41208791208791201</v>
      </c>
      <c r="R3539" s="7">
        <v>1.0270192307692301</v>
      </c>
      <c r="S3539" s="6">
        <v>0</v>
      </c>
      <c r="T3539" s="5">
        <v>0</v>
      </c>
      <c r="U3539" s="5">
        <v>0</v>
      </c>
      <c r="V3539" s="5">
        <f t="shared" si="285"/>
        <v>7.2249999750000002</v>
      </c>
      <c r="W3539" s="5">
        <f t="shared" si="281"/>
        <v>-7.2249999750000002</v>
      </c>
      <c r="X3539" s="8">
        <f t="shared" si="282"/>
        <v>-1</v>
      </c>
      <c r="Y3539" s="4">
        <v>0</v>
      </c>
      <c r="Z3539" s="9" t="str">
        <f t="shared" si="283"/>
        <v>NA</v>
      </c>
      <c r="AA3539" s="10">
        <f t="shared" si="284"/>
        <v>0</v>
      </c>
    </row>
    <row r="3540" spans="1:27" x14ac:dyDescent="0.55000000000000004">
      <c r="A3540" s="3" t="s">
        <v>27</v>
      </c>
      <c r="B3540" s="3" t="s">
        <v>28</v>
      </c>
      <c r="C3540" s="3" t="s">
        <v>5583</v>
      </c>
      <c r="D3540" s="3" t="s">
        <v>1832</v>
      </c>
      <c r="E3540" s="4" t="s">
        <v>31</v>
      </c>
      <c r="F3540" s="3" t="s">
        <v>104</v>
      </c>
      <c r="G3540" s="3" t="s">
        <v>285</v>
      </c>
      <c r="H3540" s="3" t="s">
        <v>34</v>
      </c>
      <c r="I3540" s="3" t="s">
        <v>35</v>
      </c>
      <c r="J3540" s="3" t="s">
        <v>36</v>
      </c>
      <c r="K3540" s="3" t="s">
        <v>42</v>
      </c>
      <c r="L3540" s="5">
        <v>6.25</v>
      </c>
      <c r="M3540" s="4">
        <v>5</v>
      </c>
      <c r="N3540" s="5">
        <v>7.3250000000000002</v>
      </c>
      <c r="O3540" s="5">
        <v>1.4650000000000001</v>
      </c>
      <c r="P3540" s="4">
        <v>34</v>
      </c>
      <c r="Q3540" s="6">
        <v>14.705882352941201</v>
      </c>
      <c r="R3540" s="7">
        <v>1.76470588235294</v>
      </c>
      <c r="S3540" s="6">
        <v>0</v>
      </c>
      <c r="T3540" s="5">
        <v>0</v>
      </c>
      <c r="U3540" s="5">
        <v>0</v>
      </c>
      <c r="V3540" s="5">
        <f t="shared" si="285"/>
        <v>7.3250000000000002</v>
      </c>
      <c r="W3540" s="5">
        <f t="shared" si="281"/>
        <v>-7.3250000000000002</v>
      </c>
      <c r="X3540" s="8">
        <f t="shared" si="282"/>
        <v>-1</v>
      </c>
      <c r="Y3540" s="4">
        <v>0</v>
      </c>
      <c r="Z3540" s="9" t="str">
        <f t="shared" si="283"/>
        <v>NA</v>
      </c>
      <c r="AA3540" s="10">
        <f t="shared" si="284"/>
        <v>0</v>
      </c>
    </row>
    <row r="3541" spans="1:27" x14ac:dyDescent="0.55000000000000004">
      <c r="A3541" s="3" t="s">
        <v>27</v>
      </c>
      <c r="B3541" s="3" t="s">
        <v>28</v>
      </c>
      <c r="C3541" s="3" t="s">
        <v>5584</v>
      </c>
      <c r="D3541" s="3" t="s">
        <v>1460</v>
      </c>
      <c r="E3541" s="4" t="s">
        <v>31</v>
      </c>
      <c r="F3541" s="3" t="s">
        <v>40</v>
      </c>
      <c r="G3541" s="3" t="s">
        <v>388</v>
      </c>
      <c r="H3541" s="3" t="s">
        <v>34</v>
      </c>
      <c r="I3541" s="3" t="s">
        <v>35</v>
      </c>
      <c r="J3541" s="3" t="s">
        <v>36</v>
      </c>
      <c r="K3541" s="3" t="s">
        <v>42</v>
      </c>
      <c r="L3541" s="5">
        <v>6.25</v>
      </c>
      <c r="M3541" s="4">
        <v>2</v>
      </c>
      <c r="N3541" s="5">
        <v>7.3624999999999998</v>
      </c>
      <c r="O3541" s="5">
        <v>3.6812499999999999</v>
      </c>
      <c r="P3541" s="4">
        <v>247</v>
      </c>
      <c r="Q3541" s="6">
        <v>0.80971659919028305</v>
      </c>
      <c r="R3541" s="7">
        <v>5.0047368421052596</v>
      </c>
      <c r="S3541" s="6">
        <v>0</v>
      </c>
      <c r="T3541" s="5">
        <v>0</v>
      </c>
      <c r="U3541" s="5">
        <v>0</v>
      </c>
      <c r="V3541" s="5">
        <f t="shared" si="285"/>
        <v>7.3624999999999998</v>
      </c>
      <c r="W3541" s="5">
        <f t="shared" si="281"/>
        <v>-7.3624999999999998</v>
      </c>
      <c r="X3541" s="8">
        <f t="shared" si="282"/>
        <v>-1</v>
      </c>
      <c r="Y3541" s="4">
        <v>0</v>
      </c>
      <c r="Z3541" s="9" t="str">
        <f t="shared" si="283"/>
        <v>NA</v>
      </c>
      <c r="AA3541" s="10">
        <f t="shared" si="284"/>
        <v>0</v>
      </c>
    </row>
    <row r="3542" spans="1:27" x14ac:dyDescent="0.55000000000000004">
      <c r="A3542" s="3" t="s">
        <v>27</v>
      </c>
      <c r="B3542" s="3" t="s">
        <v>28</v>
      </c>
      <c r="C3542" s="3" t="s">
        <v>5585</v>
      </c>
      <c r="D3542" s="3" t="s">
        <v>3181</v>
      </c>
      <c r="E3542" s="4" t="s">
        <v>31</v>
      </c>
      <c r="F3542" s="3" t="s">
        <v>194</v>
      </c>
      <c r="G3542" s="3" t="s">
        <v>2984</v>
      </c>
      <c r="H3542" s="3" t="s">
        <v>34</v>
      </c>
      <c r="I3542" s="3" t="s">
        <v>35</v>
      </c>
      <c r="J3542" s="3" t="s">
        <v>36</v>
      </c>
      <c r="K3542" s="3" t="s">
        <v>42</v>
      </c>
      <c r="L3542" s="5">
        <v>6.25</v>
      </c>
      <c r="M3542" s="4">
        <v>4</v>
      </c>
      <c r="N3542" s="5">
        <v>7.4</v>
      </c>
      <c r="O3542" s="5">
        <v>1.85</v>
      </c>
      <c r="P3542" s="4">
        <v>83</v>
      </c>
      <c r="Q3542" s="6">
        <v>4.8192771084337398</v>
      </c>
      <c r="R3542" s="7">
        <v>1.31192771084337</v>
      </c>
      <c r="S3542" s="6">
        <v>0</v>
      </c>
      <c r="T3542" s="5">
        <v>0</v>
      </c>
      <c r="U3542" s="5">
        <v>0</v>
      </c>
      <c r="V3542" s="5">
        <f t="shared" si="285"/>
        <v>7.4</v>
      </c>
      <c r="W3542" s="5">
        <f t="shared" si="281"/>
        <v>-7.4</v>
      </c>
      <c r="X3542" s="8">
        <f t="shared" si="282"/>
        <v>-1</v>
      </c>
      <c r="Y3542" s="4">
        <v>0</v>
      </c>
      <c r="Z3542" s="9" t="str">
        <f t="shared" si="283"/>
        <v>NA</v>
      </c>
      <c r="AA3542" s="10">
        <f t="shared" si="284"/>
        <v>0</v>
      </c>
    </row>
    <row r="3543" spans="1:27" x14ac:dyDescent="0.55000000000000004">
      <c r="A3543" s="3" t="s">
        <v>27</v>
      </c>
      <c r="B3543" s="3" t="s">
        <v>28</v>
      </c>
      <c r="C3543" s="3" t="s">
        <v>5586</v>
      </c>
      <c r="D3543" s="3" t="s">
        <v>3175</v>
      </c>
      <c r="E3543" s="4" t="s">
        <v>31</v>
      </c>
      <c r="F3543" s="3" t="s">
        <v>262</v>
      </c>
      <c r="G3543" s="3" t="s">
        <v>5413</v>
      </c>
      <c r="H3543" s="3" t="s">
        <v>34</v>
      </c>
      <c r="I3543" s="3" t="s">
        <v>35</v>
      </c>
      <c r="J3543" s="3" t="s">
        <v>36</v>
      </c>
      <c r="K3543" s="3" t="s">
        <v>37</v>
      </c>
      <c r="L3543" s="5">
        <v>6.25</v>
      </c>
      <c r="M3543" s="4">
        <v>5</v>
      </c>
      <c r="N3543" s="5">
        <v>7.5125000000000002</v>
      </c>
      <c r="O3543" s="5">
        <v>1.5024999999999999</v>
      </c>
      <c r="P3543" s="4">
        <v>457</v>
      </c>
      <c r="Q3543" s="6">
        <v>1.0940919037199099</v>
      </c>
      <c r="R3543" s="7">
        <v>1.0170678336980301</v>
      </c>
      <c r="S3543" s="6">
        <v>0</v>
      </c>
      <c r="T3543" s="5">
        <v>0</v>
      </c>
      <c r="U3543" s="5">
        <v>0</v>
      </c>
      <c r="V3543" s="5">
        <f t="shared" si="285"/>
        <v>7.5125000000000002</v>
      </c>
      <c r="W3543" s="5">
        <f t="shared" si="281"/>
        <v>-7.5125000000000002</v>
      </c>
      <c r="X3543" s="8">
        <f t="shared" si="282"/>
        <v>-1</v>
      </c>
      <c r="Y3543" s="4">
        <v>0</v>
      </c>
      <c r="Z3543" s="9" t="str">
        <f t="shared" si="283"/>
        <v>NA</v>
      </c>
      <c r="AA3543" s="10">
        <f t="shared" si="284"/>
        <v>0</v>
      </c>
    </row>
    <row r="3544" spans="1:27" x14ac:dyDescent="0.55000000000000004">
      <c r="A3544" s="3" t="s">
        <v>27</v>
      </c>
      <c r="B3544" s="3" t="s">
        <v>28</v>
      </c>
      <c r="C3544" s="3" t="s">
        <v>5587</v>
      </c>
      <c r="D3544" s="3" t="s">
        <v>3173</v>
      </c>
      <c r="E3544" s="4" t="s">
        <v>31</v>
      </c>
      <c r="F3544" s="3" t="s">
        <v>75</v>
      </c>
      <c r="G3544" s="3" t="s">
        <v>5481</v>
      </c>
      <c r="H3544" s="3" t="s">
        <v>34</v>
      </c>
      <c r="I3544" s="3" t="s">
        <v>35</v>
      </c>
      <c r="J3544" s="3" t="s">
        <v>36</v>
      </c>
      <c r="K3544" s="3" t="s">
        <v>42</v>
      </c>
      <c r="L3544" s="5">
        <v>6.25</v>
      </c>
      <c r="M3544" s="4">
        <v>4</v>
      </c>
      <c r="N3544" s="5">
        <v>7.625</v>
      </c>
      <c r="O3544" s="5">
        <v>1.90625</v>
      </c>
      <c r="P3544" s="4">
        <v>25</v>
      </c>
      <c r="Q3544" s="6">
        <v>16</v>
      </c>
      <c r="R3544" s="7">
        <v>1.84</v>
      </c>
      <c r="S3544" s="6">
        <v>0</v>
      </c>
      <c r="T3544" s="5">
        <v>0</v>
      </c>
      <c r="U3544" s="5">
        <v>0</v>
      </c>
      <c r="V3544" s="5">
        <f t="shared" si="285"/>
        <v>7.625</v>
      </c>
      <c r="W3544" s="5">
        <f t="shared" si="281"/>
        <v>-7.625</v>
      </c>
      <c r="X3544" s="8">
        <f t="shared" si="282"/>
        <v>-1</v>
      </c>
      <c r="Y3544" s="4">
        <v>0</v>
      </c>
      <c r="Z3544" s="9" t="str">
        <f t="shared" si="283"/>
        <v>NA</v>
      </c>
      <c r="AA3544" s="10">
        <f t="shared" si="284"/>
        <v>0</v>
      </c>
    </row>
    <row r="3545" spans="1:27" x14ac:dyDescent="0.55000000000000004">
      <c r="A3545" s="3" t="s">
        <v>27</v>
      </c>
      <c r="B3545" s="3" t="s">
        <v>28</v>
      </c>
      <c r="C3545" s="3" t="s">
        <v>5588</v>
      </c>
      <c r="D3545" s="3" t="s">
        <v>3497</v>
      </c>
      <c r="E3545" s="4" t="s">
        <v>31</v>
      </c>
      <c r="F3545" s="3" t="s">
        <v>32</v>
      </c>
      <c r="G3545" s="3" t="s">
        <v>2714</v>
      </c>
      <c r="H3545" s="3" t="s">
        <v>34</v>
      </c>
      <c r="I3545" s="3" t="s">
        <v>35</v>
      </c>
      <c r="J3545" s="3" t="s">
        <v>36</v>
      </c>
      <c r="K3545" s="3" t="s">
        <v>37</v>
      </c>
      <c r="L3545" s="5">
        <v>6.25</v>
      </c>
      <c r="M3545" s="4">
        <v>9</v>
      </c>
      <c r="N3545" s="5">
        <v>7.6624999874999995</v>
      </c>
      <c r="O3545" s="5">
        <v>0.85138888749999997</v>
      </c>
      <c r="P3545" s="4">
        <v>630</v>
      </c>
      <c r="Q3545" s="6">
        <v>1.4285714285714299</v>
      </c>
      <c r="R3545" s="7">
        <v>1.4652698412698399</v>
      </c>
      <c r="S3545" s="6">
        <v>0</v>
      </c>
      <c r="T3545" s="5">
        <v>0</v>
      </c>
      <c r="U3545" s="5">
        <v>0</v>
      </c>
      <c r="V3545" s="5">
        <f t="shared" si="285"/>
        <v>7.6624999874999995</v>
      </c>
      <c r="W3545" s="5">
        <f t="shared" si="281"/>
        <v>-7.6624999874999995</v>
      </c>
      <c r="X3545" s="8">
        <f t="shared" si="282"/>
        <v>-1</v>
      </c>
      <c r="Y3545" s="4">
        <v>0</v>
      </c>
      <c r="Z3545" s="9" t="str">
        <f t="shared" si="283"/>
        <v>NA</v>
      </c>
      <c r="AA3545" s="10">
        <f t="shared" si="284"/>
        <v>0</v>
      </c>
    </row>
    <row r="3546" spans="1:27" x14ac:dyDescent="0.55000000000000004">
      <c r="A3546" s="3" t="s">
        <v>27</v>
      </c>
      <c r="B3546" s="3" t="s">
        <v>28</v>
      </c>
      <c r="C3546" s="3" t="s">
        <v>5589</v>
      </c>
      <c r="D3546" s="3" t="s">
        <v>1565</v>
      </c>
      <c r="E3546" s="4" t="s">
        <v>66</v>
      </c>
      <c r="F3546" s="3" t="s">
        <v>144</v>
      </c>
      <c r="G3546" s="3" t="s">
        <v>49</v>
      </c>
      <c r="H3546" s="3" t="s">
        <v>34</v>
      </c>
      <c r="I3546" s="3" t="s">
        <v>35</v>
      </c>
      <c r="J3546" s="3" t="s">
        <v>36</v>
      </c>
      <c r="K3546" s="3" t="s">
        <v>37</v>
      </c>
      <c r="L3546" s="5">
        <v>6.25</v>
      </c>
      <c r="M3546" s="4">
        <v>5</v>
      </c>
      <c r="N3546" s="5">
        <v>7.8125</v>
      </c>
      <c r="O3546" s="5">
        <v>1.5625</v>
      </c>
      <c r="P3546" s="4">
        <v>69</v>
      </c>
      <c r="Q3546" s="6">
        <v>7.2463768115942004</v>
      </c>
      <c r="R3546" s="7">
        <v>1.0863768115942001</v>
      </c>
      <c r="S3546" s="6">
        <v>0</v>
      </c>
      <c r="T3546" s="5">
        <v>0</v>
      </c>
      <c r="U3546" s="5">
        <v>0</v>
      </c>
      <c r="V3546" s="5">
        <f t="shared" si="285"/>
        <v>7.8125</v>
      </c>
      <c r="W3546" s="5">
        <f t="shared" si="281"/>
        <v>-7.8125</v>
      </c>
      <c r="X3546" s="8">
        <f t="shared" si="282"/>
        <v>-1</v>
      </c>
      <c r="Y3546" s="4">
        <v>0</v>
      </c>
      <c r="Z3546" s="9" t="str">
        <f t="shared" si="283"/>
        <v>NA</v>
      </c>
      <c r="AA3546" s="10">
        <f t="shared" si="284"/>
        <v>0</v>
      </c>
    </row>
    <row r="3547" spans="1:27" x14ac:dyDescent="0.55000000000000004">
      <c r="A3547" s="3" t="s">
        <v>27</v>
      </c>
      <c r="B3547" s="3" t="s">
        <v>28</v>
      </c>
      <c r="C3547" s="3" t="s">
        <v>5590</v>
      </c>
      <c r="D3547" s="3" t="s">
        <v>2788</v>
      </c>
      <c r="E3547" s="4" t="s">
        <v>31</v>
      </c>
      <c r="F3547" s="3" t="s">
        <v>32</v>
      </c>
      <c r="G3547" s="3" t="s">
        <v>377</v>
      </c>
      <c r="H3547" s="3" t="s">
        <v>34</v>
      </c>
      <c r="I3547" s="3" t="s">
        <v>35</v>
      </c>
      <c r="J3547" s="3" t="s">
        <v>36</v>
      </c>
      <c r="K3547" s="3" t="s">
        <v>42</v>
      </c>
      <c r="L3547" s="5">
        <v>6.25</v>
      </c>
      <c r="M3547" s="4">
        <v>3</v>
      </c>
      <c r="N3547" s="5">
        <v>7.875</v>
      </c>
      <c r="O3547" s="5">
        <v>2.625</v>
      </c>
      <c r="P3547" s="4">
        <v>18</v>
      </c>
      <c r="Q3547" s="6">
        <v>16.6666666666667</v>
      </c>
      <c r="R3547" s="7">
        <v>1.3888888888888899</v>
      </c>
      <c r="S3547" s="6">
        <v>0</v>
      </c>
      <c r="T3547" s="5">
        <v>0</v>
      </c>
      <c r="U3547" s="5">
        <v>0</v>
      </c>
      <c r="V3547" s="5">
        <f t="shared" si="285"/>
        <v>7.875</v>
      </c>
      <c r="W3547" s="5">
        <f t="shared" si="281"/>
        <v>-7.875</v>
      </c>
      <c r="X3547" s="8">
        <f t="shared" si="282"/>
        <v>-1</v>
      </c>
      <c r="Y3547" s="4">
        <v>0</v>
      </c>
      <c r="Z3547" s="9" t="str">
        <f t="shared" si="283"/>
        <v>NA</v>
      </c>
      <c r="AA3547" s="10">
        <f t="shared" si="284"/>
        <v>0</v>
      </c>
    </row>
    <row r="3548" spans="1:27" x14ac:dyDescent="0.55000000000000004">
      <c r="A3548" s="3" t="s">
        <v>27</v>
      </c>
      <c r="B3548" s="3" t="s">
        <v>28</v>
      </c>
      <c r="C3548" s="3" t="s">
        <v>5591</v>
      </c>
      <c r="D3548" s="3" t="s">
        <v>564</v>
      </c>
      <c r="E3548" s="4" t="s">
        <v>31</v>
      </c>
      <c r="F3548" s="3" t="s">
        <v>32</v>
      </c>
      <c r="G3548" s="3" t="s">
        <v>697</v>
      </c>
      <c r="H3548" s="3" t="s">
        <v>34</v>
      </c>
      <c r="I3548" s="3" t="s">
        <v>35</v>
      </c>
      <c r="J3548" s="3" t="s">
        <v>36</v>
      </c>
      <c r="K3548" s="3" t="s">
        <v>37</v>
      </c>
      <c r="L3548" s="5">
        <v>6.25</v>
      </c>
      <c r="M3548" s="4">
        <v>5</v>
      </c>
      <c r="N3548" s="5">
        <v>8.1</v>
      </c>
      <c r="O3548" s="5">
        <v>1.62</v>
      </c>
      <c r="P3548" s="4">
        <v>1141</v>
      </c>
      <c r="Q3548" s="6">
        <v>0.438212094653812</v>
      </c>
      <c r="R3548" s="7">
        <v>1.0015249780894</v>
      </c>
      <c r="S3548" s="6">
        <v>0</v>
      </c>
      <c r="T3548" s="5">
        <v>0</v>
      </c>
      <c r="U3548" s="5">
        <v>0</v>
      </c>
      <c r="V3548" s="5">
        <f t="shared" si="285"/>
        <v>8.1</v>
      </c>
      <c r="W3548" s="5">
        <f t="shared" si="281"/>
        <v>-8.1</v>
      </c>
      <c r="X3548" s="8">
        <f t="shared" si="282"/>
        <v>-1</v>
      </c>
      <c r="Y3548" s="4">
        <v>0</v>
      </c>
      <c r="Z3548" s="9" t="str">
        <f t="shared" si="283"/>
        <v>NA</v>
      </c>
      <c r="AA3548" s="10">
        <f t="shared" si="284"/>
        <v>0</v>
      </c>
    </row>
    <row r="3549" spans="1:27" x14ac:dyDescent="0.55000000000000004">
      <c r="A3549" s="3" t="s">
        <v>27</v>
      </c>
      <c r="B3549" s="3" t="s">
        <v>28</v>
      </c>
      <c r="C3549" s="3" t="s">
        <v>5592</v>
      </c>
      <c r="D3549" s="3" t="s">
        <v>5150</v>
      </c>
      <c r="E3549" s="4" t="s">
        <v>31</v>
      </c>
      <c r="F3549" s="3" t="s">
        <v>262</v>
      </c>
      <c r="G3549" s="3" t="s">
        <v>3031</v>
      </c>
      <c r="H3549" s="3" t="s">
        <v>34</v>
      </c>
      <c r="I3549" s="3" t="s">
        <v>35</v>
      </c>
      <c r="J3549" s="3" t="s">
        <v>36</v>
      </c>
      <c r="K3549" s="3" t="s">
        <v>42</v>
      </c>
      <c r="L3549" s="5">
        <v>6.25</v>
      </c>
      <c r="M3549" s="4">
        <v>2</v>
      </c>
      <c r="N3549" s="5">
        <v>8.125</v>
      </c>
      <c r="O3549" s="5">
        <v>4.0625</v>
      </c>
      <c r="P3549" s="4">
        <v>9</v>
      </c>
      <c r="Q3549" s="6">
        <v>22.2222222222222</v>
      </c>
      <c r="R3549" s="7">
        <v>2.1111111111111098</v>
      </c>
      <c r="S3549" s="6">
        <v>0</v>
      </c>
      <c r="T3549" s="5">
        <v>0</v>
      </c>
      <c r="U3549" s="5">
        <v>0</v>
      </c>
      <c r="V3549" s="5">
        <f t="shared" si="285"/>
        <v>8.125</v>
      </c>
      <c r="W3549" s="5">
        <f t="shared" si="281"/>
        <v>-8.125</v>
      </c>
      <c r="X3549" s="8">
        <f t="shared" si="282"/>
        <v>-1</v>
      </c>
      <c r="Y3549" s="4">
        <v>0</v>
      </c>
      <c r="Z3549" s="9" t="str">
        <f t="shared" si="283"/>
        <v>NA</v>
      </c>
      <c r="AA3549" s="10">
        <f t="shared" si="284"/>
        <v>0</v>
      </c>
    </row>
    <row r="3550" spans="1:27" x14ac:dyDescent="0.55000000000000004">
      <c r="A3550" s="3" t="s">
        <v>27</v>
      </c>
      <c r="B3550" s="3" t="s">
        <v>28</v>
      </c>
      <c r="C3550" s="3" t="s">
        <v>5593</v>
      </c>
      <c r="D3550" s="3" t="s">
        <v>2890</v>
      </c>
      <c r="E3550" s="4" t="s">
        <v>31</v>
      </c>
      <c r="F3550" s="3" t="s">
        <v>32</v>
      </c>
      <c r="G3550" s="3" t="s">
        <v>575</v>
      </c>
      <c r="H3550" s="3" t="s">
        <v>34</v>
      </c>
      <c r="I3550" s="3" t="s">
        <v>35</v>
      </c>
      <c r="J3550" s="3" t="s">
        <v>36</v>
      </c>
      <c r="K3550" s="3" t="s">
        <v>37</v>
      </c>
      <c r="L3550" s="5">
        <v>6.25</v>
      </c>
      <c r="M3550" s="4">
        <v>5</v>
      </c>
      <c r="N3550" s="5">
        <v>8.1999999999999993</v>
      </c>
      <c r="O3550" s="5">
        <v>1.64</v>
      </c>
      <c r="P3550" s="4">
        <v>165</v>
      </c>
      <c r="Q3550" s="6">
        <v>3.0303030303030298</v>
      </c>
      <c r="R3550" s="7">
        <v>2.5037575757575801</v>
      </c>
      <c r="S3550" s="6">
        <v>0</v>
      </c>
      <c r="T3550" s="5">
        <v>0</v>
      </c>
      <c r="U3550" s="5">
        <v>0</v>
      </c>
      <c r="V3550" s="5">
        <f t="shared" si="285"/>
        <v>8.1999999999999993</v>
      </c>
      <c r="W3550" s="5">
        <f t="shared" si="281"/>
        <v>-8.1999999999999993</v>
      </c>
      <c r="X3550" s="8">
        <f t="shared" si="282"/>
        <v>-1</v>
      </c>
      <c r="Y3550" s="4">
        <v>0</v>
      </c>
      <c r="Z3550" s="9" t="str">
        <f t="shared" si="283"/>
        <v>NA</v>
      </c>
      <c r="AA3550" s="10">
        <f t="shared" si="284"/>
        <v>0</v>
      </c>
    </row>
    <row r="3551" spans="1:27" x14ac:dyDescent="0.55000000000000004">
      <c r="A3551" s="3" t="s">
        <v>27</v>
      </c>
      <c r="B3551" s="3" t="s">
        <v>28</v>
      </c>
      <c r="C3551" s="3" t="s">
        <v>5594</v>
      </c>
      <c r="D3551" s="3" t="s">
        <v>5195</v>
      </c>
      <c r="E3551" s="4" t="s">
        <v>31</v>
      </c>
      <c r="F3551" s="3" t="s">
        <v>75</v>
      </c>
      <c r="G3551" s="3" t="s">
        <v>5185</v>
      </c>
      <c r="H3551" s="3" t="s">
        <v>34</v>
      </c>
      <c r="I3551" s="3" t="s">
        <v>35</v>
      </c>
      <c r="J3551" s="3" t="s">
        <v>36</v>
      </c>
      <c r="K3551" s="3" t="s">
        <v>42</v>
      </c>
      <c r="L3551" s="5">
        <v>6.25</v>
      </c>
      <c r="M3551" s="4">
        <v>4</v>
      </c>
      <c r="N3551" s="5">
        <v>8.35</v>
      </c>
      <c r="O3551" s="5">
        <v>2.0874999999999999</v>
      </c>
      <c r="P3551" s="4">
        <v>156</v>
      </c>
      <c r="Q3551" s="6">
        <v>2.5641025641025599</v>
      </c>
      <c r="R3551" s="7">
        <v>5.4556410256410297</v>
      </c>
      <c r="S3551" s="6">
        <v>0</v>
      </c>
      <c r="T3551" s="5">
        <v>0</v>
      </c>
      <c r="U3551" s="5">
        <v>0</v>
      </c>
      <c r="V3551" s="5">
        <f t="shared" si="285"/>
        <v>8.35</v>
      </c>
      <c r="W3551" s="5">
        <f t="shared" si="281"/>
        <v>-8.35</v>
      </c>
      <c r="X3551" s="8">
        <f t="shared" si="282"/>
        <v>-1</v>
      </c>
      <c r="Y3551" s="4">
        <v>0</v>
      </c>
      <c r="Z3551" s="9" t="str">
        <f t="shared" si="283"/>
        <v>NA</v>
      </c>
      <c r="AA3551" s="10">
        <f t="shared" si="284"/>
        <v>0</v>
      </c>
    </row>
    <row r="3552" spans="1:27" x14ac:dyDescent="0.55000000000000004">
      <c r="A3552" s="3" t="s">
        <v>27</v>
      </c>
      <c r="B3552" s="3" t="s">
        <v>28</v>
      </c>
      <c r="C3552" s="3" t="s">
        <v>5595</v>
      </c>
      <c r="D3552" s="3" t="s">
        <v>3171</v>
      </c>
      <c r="E3552" s="4" t="s">
        <v>31</v>
      </c>
      <c r="F3552" s="3" t="s">
        <v>32</v>
      </c>
      <c r="G3552" s="3" t="s">
        <v>2686</v>
      </c>
      <c r="H3552" s="3" t="s">
        <v>34</v>
      </c>
      <c r="I3552" s="3" t="s">
        <v>35</v>
      </c>
      <c r="J3552" s="3" t="s">
        <v>36</v>
      </c>
      <c r="K3552" s="3" t="s">
        <v>37</v>
      </c>
      <c r="L3552" s="5">
        <v>6.25</v>
      </c>
      <c r="M3552" s="4">
        <v>6</v>
      </c>
      <c r="N3552" s="5">
        <v>8.4375</v>
      </c>
      <c r="O3552" s="5">
        <v>1.40625</v>
      </c>
      <c r="P3552" s="4">
        <v>40</v>
      </c>
      <c r="Q3552" s="6">
        <v>15</v>
      </c>
      <c r="R3552" s="7">
        <v>1.649</v>
      </c>
      <c r="S3552" s="6">
        <v>0</v>
      </c>
      <c r="T3552" s="5">
        <v>0</v>
      </c>
      <c r="U3552" s="5">
        <v>0</v>
      </c>
      <c r="V3552" s="5">
        <f t="shared" si="285"/>
        <v>8.4375</v>
      </c>
      <c r="W3552" s="5">
        <f t="shared" si="281"/>
        <v>-8.4375</v>
      </c>
      <c r="X3552" s="8">
        <f t="shared" si="282"/>
        <v>-1</v>
      </c>
      <c r="Y3552" s="4">
        <v>0</v>
      </c>
      <c r="Z3552" s="9" t="str">
        <f t="shared" si="283"/>
        <v>NA</v>
      </c>
      <c r="AA3552" s="10">
        <f t="shared" si="284"/>
        <v>0</v>
      </c>
    </row>
    <row r="3553" spans="1:27" x14ac:dyDescent="0.55000000000000004">
      <c r="A3553" s="3" t="s">
        <v>27</v>
      </c>
      <c r="B3553" s="3" t="s">
        <v>28</v>
      </c>
      <c r="C3553" s="3" t="s">
        <v>5596</v>
      </c>
      <c r="D3553" s="3" t="s">
        <v>319</v>
      </c>
      <c r="E3553" s="4" t="s">
        <v>66</v>
      </c>
      <c r="F3553" s="3" t="s">
        <v>325</v>
      </c>
      <c r="G3553" s="3" t="s">
        <v>736</v>
      </c>
      <c r="H3553" s="3" t="s">
        <v>34</v>
      </c>
      <c r="I3553" s="3" t="s">
        <v>35</v>
      </c>
      <c r="J3553" s="3" t="s">
        <v>36</v>
      </c>
      <c r="K3553" s="3" t="s">
        <v>37</v>
      </c>
      <c r="L3553" s="5">
        <v>6.25</v>
      </c>
      <c r="M3553" s="4">
        <v>9</v>
      </c>
      <c r="N3553" s="5">
        <v>8.4375</v>
      </c>
      <c r="O3553" s="5">
        <v>0.9375</v>
      </c>
      <c r="P3553" s="4">
        <v>298</v>
      </c>
      <c r="Q3553" s="6">
        <v>3.0201342281879202</v>
      </c>
      <c r="R3553" s="7">
        <v>1</v>
      </c>
      <c r="S3553" s="6">
        <v>0</v>
      </c>
      <c r="T3553" s="5">
        <v>0</v>
      </c>
      <c r="U3553" s="5">
        <v>0</v>
      </c>
      <c r="V3553" s="5">
        <f t="shared" si="285"/>
        <v>8.4375</v>
      </c>
      <c r="W3553" s="5">
        <f t="shared" si="281"/>
        <v>-8.4375</v>
      </c>
      <c r="X3553" s="8">
        <f t="shared" si="282"/>
        <v>-1</v>
      </c>
      <c r="Y3553" s="4">
        <v>0</v>
      </c>
      <c r="Z3553" s="9" t="str">
        <f t="shared" si="283"/>
        <v>NA</v>
      </c>
      <c r="AA3553" s="10">
        <f t="shared" si="284"/>
        <v>0</v>
      </c>
    </row>
    <row r="3554" spans="1:27" x14ac:dyDescent="0.55000000000000004">
      <c r="A3554" s="3" t="s">
        <v>27</v>
      </c>
      <c r="B3554" s="3" t="s">
        <v>28</v>
      </c>
      <c r="C3554" s="3" t="s">
        <v>5597</v>
      </c>
      <c r="D3554" s="3" t="s">
        <v>3309</v>
      </c>
      <c r="E3554" s="4" t="s">
        <v>31</v>
      </c>
      <c r="F3554" s="3" t="s">
        <v>221</v>
      </c>
      <c r="G3554" s="3" t="s">
        <v>5356</v>
      </c>
      <c r="H3554" s="3" t="s">
        <v>34</v>
      </c>
      <c r="I3554" s="3" t="s">
        <v>35</v>
      </c>
      <c r="J3554" s="3" t="s">
        <v>36</v>
      </c>
      <c r="K3554" s="3" t="s">
        <v>42</v>
      </c>
      <c r="L3554" s="5">
        <v>6.25</v>
      </c>
      <c r="M3554" s="4">
        <v>4</v>
      </c>
      <c r="N3554" s="5">
        <v>8.625</v>
      </c>
      <c r="O3554" s="5">
        <v>2.15625</v>
      </c>
      <c r="P3554" s="4">
        <v>19</v>
      </c>
      <c r="Q3554" s="6">
        <v>21.052631578947398</v>
      </c>
      <c r="R3554" s="7">
        <v>1.4736842105263199</v>
      </c>
      <c r="S3554" s="6">
        <v>0</v>
      </c>
      <c r="T3554" s="5">
        <v>0</v>
      </c>
      <c r="U3554" s="5">
        <v>0</v>
      </c>
      <c r="V3554" s="5">
        <f t="shared" si="285"/>
        <v>8.625</v>
      </c>
      <c r="W3554" s="5">
        <f t="shared" si="281"/>
        <v>-8.625</v>
      </c>
      <c r="X3554" s="8">
        <f t="shared" si="282"/>
        <v>-1</v>
      </c>
      <c r="Y3554" s="4">
        <v>0</v>
      </c>
      <c r="Z3554" s="9" t="str">
        <f t="shared" si="283"/>
        <v>NA</v>
      </c>
      <c r="AA3554" s="10">
        <f t="shared" si="284"/>
        <v>0</v>
      </c>
    </row>
    <row r="3555" spans="1:27" x14ac:dyDescent="0.55000000000000004">
      <c r="A3555" s="3" t="s">
        <v>27</v>
      </c>
      <c r="B3555" s="3" t="s">
        <v>28</v>
      </c>
      <c r="C3555" s="3" t="s">
        <v>5598</v>
      </c>
      <c r="D3555" s="3" t="s">
        <v>2370</v>
      </c>
      <c r="E3555" s="4" t="s">
        <v>66</v>
      </c>
      <c r="F3555" s="3" t="s">
        <v>325</v>
      </c>
      <c r="G3555" s="3" t="s">
        <v>149</v>
      </c>
      <c r="H3555" s="3" t="s">
        <v>34</v>
      </c>
      <c r="I3555" s="3" t="s">
        <v>35</v>
      </c>
      <c r="J3555" s="3" t="s">
        <v>36</v>
      </c>
      <c r="K3555" s="3" t="s">
        <v>37</v>
      </c>
      <c r="L3555" s="5">
        <v>6.25</v>
      </c>
      <c r="M3555" s="4">
        <v>10</v>
      </c>
      <c r="N3555" s="5">
        <v>8.625</v>
      </c>
      <c r="O3555" s="5">
        <v>0.86250000000000004</v>
      </c>
      <c r="P3555" s="4">
        <v>403</v>
      </c>
      <c r="Q3555" s="6">
        <v>2.4813895781637698</v>
      </c>
      <c r="R3555" s="7">
        <v>1</v>
      </c>
      <c r="S3555" s="6">
        <v>0</v>
      </c>
      <c r="T3555" s="5">
        <v>0</v>
      </c>
      <c r="U3555" s="5">
        <v>0</v>
      </c>
      <c r="V3555" s="5">
        <f t="shared" si="285"/>
        <v>8.625</v>
      </c>
      <c r="W3555" s="5">
        <f t="shared" si="281"/>
        <v>-8.625</v>
      </c>
      <c r="X3555" s="8">
        <f t="shared" si="282"/>
        <v>-1</v>
      </c>
      <c r="Y3555" s="4">
        <v>0</v>
      </c>
      <c r="Z3555" s="9" t="str">
        <f t="shared" si="283"/>
        <v>NA</v>
      </c>
      <c r="AA3555" s="10">
        <f t="shared" si="284"/>
        <v>0</v>
      </c>
    </row>
    <row r="3556" spans="1:27" x14ac:dyDescent="0.55000000000000004">
      <c r="A3556" s="3" t="s">
        <v>27</v>
      </c>
      <c r="B3556" s="3" t="s">
        <v>28</v>
      </c>
      <c r="C3556" s="3" t="s">
        <v>5599</v>
      </c>
      <c r="D3556" s="3" t="s">
        <v>3181</v>
      </c>
      <c r="E3556" s="4" t="s">
        <v>31</v>
      </c>
      <c r="F3556" s="3" t="s">
        <v>125</v>
      </c>
      <c r="G3556" s="3" t="s">
        <v>126</v>
      </c>
      <c r="H3556" s="3" t="s">
        <v>34</v>
      </c>
      <c r="I3556" s="3" t="s">
        <v>35</v>
      </c>
      <c r="J3556" s="3" t="s">
        <v>36</v>
      </c>
      <c r="K3556" s="3" t="s">
        <v>42</v>
      </c>
      <c r="L3556" s="5">
        <v>6.25</v>
      </c>
      <c r="M3556" s="4">
        <v>5</v>
      </c>
      <c r="N3556" s="5">
        <v>8.7375000000000007</v>
      </c>
      <c r="O3556" s="5">
        <v>1.7475000000000001</v>
      </c>
      <c r="P3556" s="4">
        <v>76</v>
      </c>
      <c r="Q3556" s="6">
        <v>6.5789473684210504</v>
      </c>
      <c r="R3556" s="7">
        <v>1.32526315789474</v>
      </c>
      <c r="S3556" s="6">
        <v>0</v>
      </c>
      <c r="T3556" s="5">
        <v>0</v>
      </c>
      <c r="U3556" s="5">
        <v>0</v>
      </c>
      <c r="V3556" s="5">
        <f t="shared" si="285"/>
        <v>8.7375000000000007</v>
      </c>
      <c r="W3556" s="5">
        <f t="shared" si="281"/>
        <v>-8.7375000000000007</v>
      </c>
      <c r="X3556" s="8">
        <f t="shared" si="282"/>
        <v>-1</v>
      </c>
      <c r="Y3556" s="4">
        <v>0</v>
      </c>
      <c r="Z3556" s="9" t="str">
        <f t="shared" si="283"/>
        <v>NA</v>
      </c>
      <c r="AA3556" s="10">
        <f t="shared" si="284"/>
        <v>0</v>
      </c>
    </row>
    <row r="3557" spans="1:27" x14ac:dyDescent="0.55000000000000004">
      <c r="A3557" s="3" t="s">
        <v>27</v>
      </c>
      <c r="B3557" s="3" t="s">
        <v>28</v>
      </c>
      <c r="C3557" s="3" t="s">
        <v>5600</v>
      </c>
      <c r="D3557" s="3" t="s">
        <v>3137</v>
      </c>
      <c r="E3557" s="4" t="s">
        <v>31</v>
      </c>
      <c r="F3557" s="3" t="s">
        <v>417</v>
      </c>
      <c r="G3557" s="3" t="s">
        <v>418</v>
      </c>
      <c r="H3557" s="3" t="s">
        <v>34</v>
      </c>
      <c r="I3557" s="3" t="s">
        <v>35</v>
      </c>
      <c r="J3557" s="3" t="s">
        <v>36</v>
      </c>
      <c r="K3557" s="3" t="s">
        <v>42</v>
      </c>
      <c r="L3557" s="5">
        <v>6.25</v>
      </c>
      <c r="M3557" s="4">
        <v>5</v>
      </c>
      <c r="N3557" s="5">
        <v>8.7624999999999993</v>
      </c>
      <c r="O3557" s="5">
        <v>1.7524999999999999</v>
      </c>
      <c r="P3557" s="4">
        <v>112</v>
      </c>
      <c r="Q3557" s="6">
        <v>4.46428571428571</v>
      </c>
      <c r="R3557" s="7">
        <v>1.4066071428571401</v>
      </c>
      <c r="S3557" s="6">
        <v>0</v>
      </c>
      <c r="T3557" s="5">
        <v>0</v>
      </c>
      <c r="U3557" s="5">
        <v>0</v>
      </c>
      <c r="V3557" s="5">
        <f t="shared" si="285"/>
        <v>8.7624999999999993</v>
      </c>
      <c r="W3557" s="5">
        <f t="shared" si="281"/>
        <v>-8.7624999999999993</v>
      </c>
      <c r="X3557" s="8">
        <f t="shared" si="282"/>
        <v>-1</v>
      </c>
      <c r="Y3557" s="4">
        <v>0</v>
      </c>
      <c r="Z3557" s="9" t="str">
        <f t="shared" si="283"/>
        <v>NA</v>
      </c>
      <c r="AA3557" s="10">
        <f t="shared" si="284"/>
        <v>0</v>
      </c>
    </row>
    <row r="3558" spans="1:27" x14ac:dyDescent="0.55000000000000004">
      <c r="A3558" s="3" t="s">
        <v>27</v>
      </c>
      <c r="B3558" s="3" t="s">
        <v>28</v>
      </c>
      <c r="C3558" s="3" t="s">
        <v>5601</v>
      </c>
      <c r="D3558" s="3" t="s">
        <v>1438</v>
      </c>
      <c r="E3558" s="4" t="s">
        <v>66</v>
      </c>
      <c r="F3558" s="3" t="s">
        <v>144</v>
      </c>
      <c r="G3558" s="3" t="s">
        <v>49</v>
      </c>
      <c r="H3558" s="3" t="s">
        <v>34</v>
      </c>
      <c r="I3558" s="3" t="s">
        <v>35</v>
      </c>
      <c r="J3558" s="3" t="s">
        <v>36</v>
      </c>
      <c r="K3558" s="3" t="s">
        <v>37</v>
      </c>
      <c r="L3558" s="5">
        <v>6.25</v>
      </c>
      <c r="M3558" s="4">
        <v>3</v>
      </c>
      <c r="N3558" s="5">
        <v>8.8125</v>
      </c>
      <c r="O3558" s="5">
        <v>2.9375</v>
      </c>
      <c r="P3558" s="4">
        <v>60</v>
      </c>
      <c r="Q3558" s="6">
        <v>5</v>
      </c>
      <c r="R3558" s="7">
        <v>1.333</v>
      </c>
      <c r="S3558" s="6">
        <v>0</v>
      </c>
      <c r="T3558" s="5">
        <v>0</v>
      </c>
      <c r="U3558" s="5">
        <v>0</v>
      </c>
      <c r="V3558" s="5">
        <f t="shared" si="285"/>
        <v>8.8125</v>
      </c>
      <c r="W3558" s="5">
        <f t="shared" si="281"/>
        <v>-8.8125</v>
      </c>
      <c r="X3558" s="8">
        <f t="shared" si="282"/>
        <v>-1</v>
      </c>
      <c r="Y3558" s="4">
        <v>0</v>
      </c>
      <c r="Z3558" s="9" t="str">
        <f t="shared" si="283"/>
        <v>NA</v>
      </c>
      <c r="AA3558" s="10">
        <f t="shared" si="284"/>
        <v>0</v>
      </c>
    </row>
    <row r="3559" spans="1:27" x14ac:dyDescent="0.55000000000000004">
      <c r="A3559" s="3" t="s">
        <v>27</v>
      </c>
      <c r="B3559" s="3" t="s">
        <v>28</v>
      </c>
      <c r="C3559" s="3" t="s">
        <v>5602</v>
      </c>
      <c r="D3559" s="3" t="s">
        <v>1683</v>
      </c>
      <c r="E3559" s="4" t="s">
        <v>31</v>
      </c>
      <c r="F3559" s="3" t="s">
        <v>221</v>
      </c>
      <c r="G3559" s="3" t="s">
        <v>271</v>
      </c>
      <c r="H3559" s="3" t="s">
        <v>34</v>
      </c>
      <c r="I3559" s="3" t="s">
        <v>35</v>
      </c>
      <c r="J3559" s="3" t="s">
        <v>36</v>
      </c>
      <c r="K3559" s="3" t="s">
        <v>37</v>
      </c>
      <c r="L3559" s="5">
        <v>6.25</v>
      </c>
      <c r="M3559" s="4">
        <v>5</v>
      </c>
      <c r="N3559" s="5">
        <v>9.0250000000000004</v>
      </c>
      <c r="O3559" s="5">
        <v>1.8049999999999999</v>
      </c>
      <c r="P3559" s="4">
        <v>43</v>
      </c>
      <c r="Q3559" s="6">
        <v>11.6279069767442</v>
      </c>
      <c r="R3559" s="7">
        <v>1.8120930232558099</v>
      </c>
      <c r="S3559" s="6">
        <v>0</v>
      </c>
      <c r="T3559" s="5">
        <v>0</v>
      </c>
      <c r="U3559" s="5">
        <v>0</v>
      </c>
      <c r="V3559" s="5">
        <f t="shared" si="285"/>
        <v>9.0250000000000004</v>
      </c>
      <c r="W3559" s="5">
        <f t="shared" si="281"/>
        <v>-9.0250000000000004</v>
      </c>
      <c r="X3559" s="8">
        <f t="shared" si="282"/>
        <v>-1</v>
      </c>
      <c r="Y3559" s="4">
        <v>0</v>
      </c>
      <c r="Z3559" s="9" t="str">
        <f t="shared" si="283"/>
        <v>NA</v>
      </c>
      <c r="AA3559" s="10">
        <f t="shared" si="284"/>
        <v>0</v>
      </c>
    </row>
    <row r="3560" spans="1:27" x14ac:dyDescent="0.55000000000000004">
      <c r="A3560" s="3" t="s">
        <v>27</v>
      </c>
      <c r="B3560" s="3" t="s">
        <v>28</v>
      </c>
      <c r="C3560" s="3" t="s">
        <v>5603</v>
      </c>
      <c r="D3560" s="3" t="s">
        <v>4476</v>
      </c>
      <c r="E3560" s="4" t="s">
        <v>31</v>
      </c>
      <c r="F3560" s="3" t="s">
        <v>32</v>
      </c>
      <c r="G3560" s="3" t="s">
        <v>2686</v>
      </c>
      <c r="H3560" s="3" t="s">
        <v>34</v>
      </c>
      <c r="I3560" s="3" t="s">
        <v>35</v>
      </c>
      <c r="J3560" s="3" t="s">
        <v>36</v>
      </c>
      <c r="K3560" s="3" t="s">
        <v>37</v>
      </c>
      <c r="L3560" s="5">
        <v>6.25</v>
      </c>
      <c r="M3560" s="4">
        <v>7</v>
      </c>
      <c r="N3560" s="5">
        <v>9.0499999624999994</v>
      </c>
      <c r="O3560" s="5">
        <v>1.2928571375</v>
      </c>
      <c r="P3560" s="4">
        <v>84</v>
      </c>
      <c r="Q3560" s="6">
        <v>8.3333333333333304</v>
      </c>
      <c r="R3560" s="7">
        <v>1.0476190476190499</v>
      </c>
      <c r="S3560" s="6">
        <v>0</v>
      </c>
      <c r="T3560" s="5">
        <v>0</v>
      </c>
      <c r="U3560" s="5">
        <v>0</v>
      </c>
      <c r="V3560" s="5">
        <f t="shared" si="285"/>
        <v>9.0499999624999994</v>
      </c>
      <c r="W3560" s="5">
        <f t="shared" si="281"/>
        <v>-9.0499999624999994</v>
      </c>
      <c r="X3560" s="8">
        <f t="shared" si="282"/>
        <v>-1</v>
      </c>
      <c r="Y3560" s="4">
        <v>0</v>
      </c>
      <c r="Z3560" s="9" t="str">
        <f t="shared" si="283"/>
        <v>NA</v>
      </c>
      <c r="AA3560" s="10">
        <f t="shared" si="284"/>
        <v>0</v>
      </c>
    </row>
    <row r="3561" spans="1:27" x14ac:dyDescent="0.55000000000000004">
      <c r="A3561" s="3" t="s">
        <v>27</v>
      </c>
      <c r="B3561" s="3" t="s">
        <v>28</v>
      </c>
      <c r="C3561" s="3" t="s">
        <v>5604</v>
      </c>
      <c r="D3561" s="3" t="s">
        <v>960</v>
      </c>
      <c r="E3561" s="4" t="s">
        <v>66</v>
      </c>
      <c r="F3561" s="3" t="s">
        <v>325</v>
      </c>
      <c r="G3561" s="3" t="s">
        <v>165</v>
      </c>
      <c r="H3561" s="3" t="s">
        <v>34</v>
      </c>
      <c r="I3561" s="3" t="s">
        <v>35</v>
      </c>
      <c r="J3561" s="3" t="s">
        <v>36</v>
      </c>
      <c r="K3561" s="3" t="s">
        <v>37</v>
      </c>
      <c r="L3561" s="5">
        <v>6.25</v>
      </c>
      <c r="M3561" s="4">
        <v>6</v>
      </c>
      <c r="N3561" s="5">
        <v>9.1374999750000008</v>
      </c>
      <c r="O3561" s="5">
        <v>1.5229166625000001</v>
      </c>
      <c r="P3561" s="4">
        <v>70</v>
      </c>
      <c r="Q3561" s="6">
        <v>8.5714285714285694</v>
      </c>
      <c r="R3561" s="7">
        <v>1.05571428571429</v>
      </c>
      <c r="S3561" s="6">
        <v>0</v>
      </c>
      <c r="T3561" s="5">
        <v>0</v>
      </c>
      <c r="U3561" s="5">
        <v>0</v>
      </c>
      <c r="V3561" s="5">
        <f t="shared" si="285"/>
        <v>9.1374999750000008</v>
      </c>
      <c r="W3561" s="5">
        <f t="shared" si="281"/>
        <v>-9.1374999750000008</v>
      </c>
      <c r="X3561" s="8">
        <f t="shared" si="282"/>
        <v>-1</v>
      </c>
      <c r="Y3561" s="4">
        <v>0</v>
      </c>
      <c r="Z3561" s="9" t="str">
        <f t="shared" si="283"/>
        <v>NA</v>
      </c>
      <c r="AA3561" s="10">
        <f t="shared" si="284"/>
        <v>0</v>
      </c>
    </row>
    <row r="3562" spans="1:27" x14ac:dyDescent="0.55000000000000004">
      <c r="A3562" s="3" t="s">
        <v>27</v>
      </c>
      <c r="B3562" s="3" t="s">
        <v>28</v>
      </c>
      <c r="C3562" s="3" t="s">
        <v>5605</v>
      </c>
      <c r="D3562" s="3" t="s">
        <v>5195</v>
      </c>
      <c r="E3562" s="4" t="s">
        <v>31</v>
      </c>
      <c r="F3562" s="3" t="s">
        <v>137</v>
      </c>
      <c r="G3562" s="3" t="s">
        <v>5199</v>
      </c>
      <c r="H3562" s="3" t="s">
        <v>34</v>
      </c>
      <c r="I3562" s="3" t="s">
        <v>35</v>
      </c>
      <c r="J3562" s="3" t="s">
        <v>36</v>
      </c>
      <c r="K3562" s="3" t="s">
        <v>42</v>
      </c>
      <c r="L3562" s="5">
        <v>6.25</v>
      </c>
      <c r="M3562" s="4">
        <v>2</v>
      </c>
      <c r="N3562" s="5">
        <v>9.2624999999999993</v>
      </c>
      <c r="O3562" s="5">
        <v>4.6312499999999996</v>
      </c>
      <c r="P3562" s="4">
        <v>63</v>
      </c>
      <c r="Q3562" s="6">
        <v>3.17460317460317</v>
      </c>
      <c r="R3562" s="7">
        <v>5.61650793650794</v>
      </c>
      <c r="S3562" s="6">
        <v>0</v>
      </c>
      <c r="T3562" s="5">
        <v>0</v>
      </c>
      <c r="U3562" s="5">
        <v>0</v>
      </c>
      <c r="V3562" s="5">
        <f t="shared" si="285"/>
        <v>9.2624999999999993</v>
      </c>
      <c r="W3562" s="5">
        <f t="shared" si="281"/>
        <v>-9.2624999999999993</v>
      </c>
      <c r="X3562" s="8">
        <f t="shared" si="282"/>
        <v>-1</v>
      </c>
      <c r="Y3562" s="4">
        <v>0</v>
      </c>
      <c r="Z3562" s="9" t="str">
        <f t="shared" si="283"/>
        <v>NA</v>
      </c>
      <c r="AA3562" s="10">
        <f t="shared" si="284"/>
        <v>0</v>
      </c>
    </row>
    <row r="3563" spans="1:27" x14ac:dyDescent="0.55000000000000004">
      <c r="A3563" s="3" t="s">
        <v>27</v>
      </c>
      <c r="B3563" s="3" t="s">
        <v>28</v>
      </c>
      <c r="C3563" s="3" t="s">
        <v>5606</v>
      </c>
      <c r="D3563" s="3" t="s">
        <v>544</v>
      </c>
      <c r="E3563" s="4" t="s">
        <v>31</v>
      </c>
      <c r="F3563" s="3" t="s">
        <v>32</v>
      </c>
      <c r="G3563" s="3" t="s">
        <v>575</v>
      </c>
      <c r="H3563" s="3" t="s">
        <v>34</v>
      </c>
      <c r="I3563" s="3" t="s">
        <v>35</v>
      </c>
      <c r="J3563" s="3" t="s">
        <v>36</v>
      </c>
      <c r="K3563" s="3" t="s">
        <v>37</v>
      </c>
      <c r="L3563" s="5">
        <v>6.25</v>
      </c>
      <c r="M3563" s="4">
        <v>4</v>
      </c>
      <c r="N3563" s="5">
        <v>9.2750000000000004</v>
      </c>
      <c r="O3563" s="5">
        <v>2.3187500000000001</v>
      </c>
      <c r="P3563" s="4">
        <v>120</v>
      </c>
      <c r="Q3563" s="6">
        <v>3.3333333333333299</v>
      </c>
      <c r="R3563" s="7">
        <v>1.3534999999999999</v>
      </c>
      <c r="S3563" s="6">
        <v>0</v>
      </c>
      <c r="T3563" s="5">
        <v>0</v>
      </c>
      <c r="U3563" s="5">
        <v>0</v>
      </c>
      <c r="V3563" s="5">
        <f t="shared" si="285"/>
        <v>9.2750000000000004</v>
      </c>
      <c r="W3563" s="5">
        <f t="shared" si="281"/>
        <v>-9.2750000000000004</v>
      </c>
      <c r="X3563" s="8">
        <f t="shared" si="282"/>
        <v>-1</v>
      </c>
      <c r="Y3563" s="4">
        <v>0</v>
      </c>
      <c r="Z3563" s="9" t="str">
        <f t="shared" si="283"/>
        <v>NA</v>
      </c>
      <c r="AA3563" s="10">
        <f t="shared" si="284"/>
        <v>0</v>
      </c>
    </row>
    <row r="3564" spans="1:27" x14ac:dyDescent="0.55000000000000004">
      <c r="A3564" s="3" t="s">
        <v>27</v>
      </c>
      <c r="B3564" s="3" t="s">
        <v>28</v>
      </c>
      <c r="C3564" s="3" t="s">
        <v>5607</v>
      </c>
      <c r="D3564" s="3" t="s">
        <v>4718</v>
      </c>
      <c r="E3564" s="4" t="s">
        <v>31</v>
      </c>
      <c r="F3564" s="3" t="s">
        <v>32</v>
      </c>
      <c r="G3564" s="3" t="s">
        <v>2921</v>
      </c>
      <c r="H3564" s="3" t="s">
        <v>34</v>
      </c>
      <c r="I3564" s="3" t="s">
        <v>35</v>
      </c>
      <c r="J3564" s="3" t="s">
        <v>36</v>
      </c>
      <c r="K3564" s="3" t="s">
        <v>42</v>
      </c>
      <c r="L3564" s="5">
        <v>6.25</v>
      </c>
      <c r="M3564" s="4">
        <v>5</v>
      </c>
      <c r="N3564" s="5">
        <v>9.3249999999999993</v>
      </c>
      <c r="O3564" s="5">
        <v>1.865</v>
      </c>
      <c r="P3564" s="4">
        <v>288</v>
      </c>
      <c r="Q3564" s="6">
        <v>1.7361111111111101</v>
      </c>
      <c r="R3564" s="7">
        <v>1.1653125</v>
      </c>
      <c r="S3564" s="6">
        <v>0</v>
      </c>
      <c r="T3564" s="5">
        <v>0</v>
      </c>
      <c r="U3564" s="5">
        <v>0</v>
      </c>
      <c r="V3564" s="5">
        <f t="shared" si="285"/>
        <v>9.3249999999999993</v>
      </c>
      <c r="W3564" s="5">
        <f t="shared" si="281"/>
        <v>-9.3249999999999993</v>
      </c>
      <c r="X3564" s="8">
        <f t="shared" si="282"/>
        <v>-1</v>
      </c>
      <c r="Y3564" s="4">
        <v>0</v>
      </c>
      <c r="Z3564" s="9" t="str">
        <f t="shared" si="283"/>
        <v>NA</v>
      </c>
      <c r="AA3564" s="10">
        <f t="shared" si="284"/>
        <v>0</v>
      </c>
    </row>
    <row r="3565" spans="1:27" x14ac:dyDescent="0.55000000000000004">
      <c r="A3565" s="3" t="s">
        <v>27</v>
      </c>
      <c r="B3565" s="3" t="s">
        <v>28</v>
      </c>
      <c r="C3565" s="3" t="s">
        <v>5608</v>
      </c>
      <c r="D3565" s="3" t="s">
        <v>284</v>
      </c>
      <c r="E3565" s="4" t="s">
        <v>31</v>
      </c>
      <c r="F3565" s="3" t="s">
        <v>5157</v>
      </c>
      <c r="G3565" s="3" t="s">
        <v>5449</v>
      </c>
      <c r="H3565" s="3" t="s">
        <v>34</v>
      </c>
      <c r="I3565" s="3" t="s">
        <v>35</v>
      </c>
      <c r="J3565" s="3" t="s">
        <v>36</v>
      </c>
      <c r="K3565" s="3" t="s">
        <v>42</v>
      </c>
      <c r="L3565" s="5">
        <v>6.25</v>
      </c>
      <c r="M3565" s="4">
        <v>2</v>
      </c>
      <c r="N3565" s="5">
        <v>9.3874999999999993</v>
      </c>
      <c r="O3565" s="5">
        <v>4.6937499999999996</v>
      </c>
      <c r="P3565" s="4">
        <v>106</v>
      </c>
      <c r="Q3565" s="6">
        <v>1.88679245283019</v>
      </c>
      <c r="R3565" s="7">
        <v>3.6359433962264198</v>
      </c>
      <c r="S3565" s="6">
        <v>0</v>
      </c>
      <c r="T3565" s="5">
        <v>0</v>
      </c>
      <c r="U3565" s="5">
        <v>0</v>
      </c>
      <c r="V3565" s="5">
        <f t="shared" si="285"/>
        <v>9.3874999999999993</v>
      </c>
      <c r="W3565" s="5">
        <f t="shared" si="281"/>
        <v>-9.3874999999999993</v>
      </c>
      <c r="X3565" s="8">
        <f t="shared" si="282"/>
        <v>-1</v>
      </c>
      <c r="Y3565" s="4">
        <v>0</v>
      </c>
      <c r="Z3565" s="9" t="str">
        <f t="shared" si="283"/>
        <v>NA</v>
      </c>
      <c r="AA3565" s="10">
        <f t="shared" si="284"/>
        <v>0</v>
      </c>
    </row>
    <row r="3566" spans="1:27" x14ac:dyDescent="0.55000000000000004">
      <c r="A3566" s="3" t="s">
        <v>27</v>
      </c>
      <c r="B3566" s="3" t="s">
        <v>28</v>
      </c>
      <c r="C3566" s="3" t="s">
        <v>5609</v>
      </c>
      <c r="D3566" s="3" t="s">
        <v>5332</v>
      </c>
      <c r="E3566" s="4" t="s">
        <v>31</v>
      </c>
      <c r="F3566" s="3" t="s">
        <v>104</v>
      </c>
      <c r="G3566" s="3" t="s">
        <v>616</v>
      </c>
      <c r="H3566" s="3" t="s">
        <v>34</v>
      </c>
      <c r="I3566" s="3" t="s">
        <v>35</v>
      </c>
      <c r="J3566" s="3" t="s">
        <v>36</v>
      </c>
      <c r="K3566" s="3" t="s">
        <v>42</v>
      </c>
      <c r="L3566" s="5">
        <v>6.25</v>
      </c>
      <c r="M3566" s="4">
        <v>5</v>
      </c>
      <c r="N3566" s="5">
        <v>9.5250000000000004</v>
      </c>
      <c r="O3566" s="5">
        <v>1.905</v>
      </c>
      <c r="P3566" s="4">
        <v>16</v>
      </c>
      <c r="Q3566" s="6">
        <v>31.25</v>
      </c>
      <c r="R3566" s="7">
        <v>1</v>
      </c>
      <c r="S3566" s="6">
        <v>0</v>
      </c>
      <c r="T3566" s="5">
        <v>0</v>
      </c>
      <c r="U3566" s="5">
        <v>0</v>
      </c>
      <c r="V3566" s="5">
        <f t="shared" si="285"/>
        <v>9.5250000000000004</v>
      </c>
      <c r="W3566" s="5">
        <f t="shared" si="281"/>
        <v>-9.5250000000000004</v>
      </c>
      <c r="X3566" s="8">
        <f t="shared" si="282"/>
        <v>-1</v>
      </c>
      <c r="Y3566" s="4">
        <v>0</v>
      </c>
      <c r="Z3566" s="9" t="str">
        <f t="shared" si="283"/>
        <v>NA</v>
      </c>
      <c r="AA3566" s="10">
        <f t="shared" si="284"/>
        <v>0</v>
      </c>
    </row>
    <row r="3567" spans="1:27" x14ac:dyDescent="0.55000000000000004">
      <c r="A3567" s="3" t="s">
        <v>27</v>
      </c>
      <c r="B3567" s="3" t="s">
        <v>28</v>
      </c>
      <c r="C3567" s="3" t="s">
        <v>5610</v>
      </c>
      <c r="D3567" s="3" t="s">
        <v>3175</v>
      </c>
      <c r="E3567" s="4" t="s">
        <v>31</v>
      </c>
      <c r="F3567" s="3" t="s">
        <v>104</v>
      </c>
      <c r="G3567" s="3" t="s">
        <v>201</v>
      </c>
      <c r="H3567" s="3" t="s">
        <v>34</v>
      </c>
      <c r="I3567" s="3" t="s">
        <v>35</v>
      </c>
      <c r="J3567" s="3" t="s">
        <v>36</v>
      </c>
      <c r="K3567" s="3" t="s">
        <v>37</v>
      </c>
      <c r="L3567" s="5">
        <v>6.25</v>
      </c>
      <c r="M3567" s="4">
        <v>7</v>
      </c>
      <c r="N3567" s="5">
        <v>9.6874999375000002</v>
      </c>
      <c r="O3567" s="5">
        <v>1.3839285625</v>
      </c>
      <c r="P3567" s="4">
        <v>583</v>
      </c>
      <c r="Q3567" s="6">
        <v>1.20068610634648</v>
      </c>
      <c r="R3567" s="7">
        <v>1</v>
      </c>
      <c r="S3567" s="6">
        <v>0</v>
      </c>
      <c r="T3567" s="5">
        <v>0</v>
      </c>
      <c r="U3567" s="5">
        <v>0</v>
      </c>
      <c r="V3567" s="5">
        <f t="shared" si="285"/>
        <v>9.6874999375000002</v>
      </c>
      <c r="W3567" s="5">
        <f t="shared" si="281"/>
        <v>-9.6874999375000002</v>
      </c>
      <c r="X3567" s="8">
        <f t="shared" si="282"/>
        <v>-1</v>
      </c>
      <c r="Y3567" s="4">
        <v>0</v>
      </c>
      <c r="Z3567" s="9" t="str">
        <f t="shared" si="283"/>
        <v>NA</v>
      </c>
      <c r="AA3567" s="10">
        <f t="shared" si="284"/>
        <v>0</v>
      </c>
    </row>
    <row r="3568" spans="1:27" x14ac:dyDescent="0.55000000000000004">
      <c r="A3568" s="3" t="s">
        <v>27</v>
      </c>
      <c r="B3568" s="3" t="s">
        <v>28</v>
      </c>
      <c r="C3568" s="3" t="s">
        <v>5611</v>
      </c>
      <c r="D3568" s="3" t="s">
        <v>2849</v>
      </c>
      <c r="E3568" s="4" t="s">
        <v>31</v>
      </c>
      <c r="F3568" s="3" t="s">
        <v>137</v>
      </c>
      <c r="G3568" s="3" t="s">
        <v>5236</v>
      </c>
      <c r="H3568" s="3" t="s">
        <v>34</v>
      </c>
      <c r="I3568" s="3" t="s">
        <v>35</v>
      </c>
      <c r="J3568" s="3" t="s">
        <v>36</v>
      </c>
      <c r="K3568" s="3" t="s">
        <v>42</v>
      </c>
      <c r="L3568" s="5">
        <v>6.25</v>
      </c>
      <c r="M3568" s="4">
        <v>3</v>
      </c>
      <c r="N3568" s="5">
        <v>9.7125000000000004</v>
      </c>
      <c r="O3568" s="5">
        <v>3.2374999999999998</v>
      </c>
      <c r="P3568" s="4">
        <v>480</v>
      </c>
      <c r="Q3568" s="6">
        <v>0.625</v>
      </c>
      <c r="R3568" s="7">
        <v>2.0871875000000002</v>
      </c>
      <c r="S3568" s="6">
        <v>0</v>
      </c>
      <c r="T3568" s="5">
        <v>0</v>
      </c>
      <c r="U3568" s="5">
        <v>0</v>
      </c>
      <c r="V3568" s="5">
        <f t="shared" si="285"/>
        <v>9.7125000000000004</v>
      </c>
      <c r="W3568" s="5">
        <f t="shared" si="281"/>
        <v>-9.7125000000000004</v>
      </c>
      <c r="X3568" s="8">
        <f t="shared" si="282"/>
        <v>-1</v>
      </c>
      <c r="Y3568" s="4">
        <v>0</v>
      </c>
      <c r="Z3568" s="9" t="str">
        <f t="shared" si="283"/>
        <v>NA</v>
      </c>
      <c r="AA3568" s="10">
        <f t="shared" si="284"/>
        <v>0</v>
      </c>
    </row>
    <row r="3569" spans="1:27" x14ac:dyDescent="0.55000000000000004">
      <c r="A3569" s="3" t="s">
        <v>27</v>
      </c>
      <c r="B3569" s="3" t="s">
        <v>28</v>
      </c>
      <c r="C3569" s="3" t="s">
        <v>5612</v>
      </c>
      <c r="D3569" s="3" t="s">
        <v>3175</v>
      </c>
      <c r="E3569" s="4" t="s">
        <v>31</v>
      </c>
      <c r="F3569" s="3" t="s">
        <v>75</v>
      </c>
      <c r="G3569" s="3" t="s">
        <v>2816</v>
      </c>
      <c r="H3569" s="3" t="s">
        <v>34</v>
      </c>
      <c r="I3569" s="3" t="s">
        <v>35</v>
      </c>
      <c r="J3569" s="3" t="s">
        <v>36</v>
      </c>
      <c r="K3569" s="3" t="s">
        <v>37</v>
      </c>
      <c r="L3569" s="5">
        <v>6.25</v>
      </c>
      <c r="M3569" s="4">
        <v>7</v>
      </c>
      <c r="N3569" s="5">
        <v>9.7125000000000004</v>
      </c>
      <c r="O3569" s="5">
        <v>1.3875</v>
      </c>
      <c r="P3569" s="4">
        <v>412</v>
      </c>
      <c r="Q3569" s="6">
        <v>1.6990291262135899</v>
      </c>
      <c r="R3569" s="7">
        <v>1</v>
      </c>
      <c r="S3569" s="6">
        <v>0</v>
      </c>
      <c r="T3569" s="5">
        <v>0</v>
      </c>
      <c r="U3569" s="5">
        <v>0</v>
      </c>
      <c r="V3569" s="5">
        <f t="shared" si="285"/>
        <v>9.7125000000000004</v>
      </c>
      <c r="W3569" s="5">
        <f t="shared" si="281"/>
        <v>-9.7125000000000004</v>
      </c>
      <c r="X3569" s="8">
        <f t="shared" si="282"/>
        <v>-1</v>
      </c>
      <c r="Y3569" s="4">
        <v>0</v>
      </c>
      <c r="Z3569" s="9" t="str">
        <f t="shared" si="283"/>
        <v>NA</v>
      </c>
      <c r="AA3569" s="10">
        <f t="shared" si="284"/>
        <v>0</v>
      </c>
    </row>
    <row r="3570" spans="1:27" x14ac:dyDescent="0.55000000000000004">
      <c r="A3570" s="3" t="s">
        <v>27</v>
      </c>
      <c r="B3570" s="3" t="s">
        <v>28</v>
      </c>
      <c r="C3570" s="3" t="s">
        <v>5613</v>
      </c>
      <c r="D3570" s="3" t="s">
        <v>1460</v>
      </c>
      <c r="E3570" s="4" t="s">
        <v>31</v>
      </c>
      <c r="F3570" s="3" t="s">
        <v>104</v>
      </c>
      <c r="G3570" s="3" t="s">
        <v>285</v>
      </c>
      <c r="H3570" s="3" t="s">
        <v>34</v>
      </c>
      <c r="I3570" s="3" t="s">
        <v>35</v>
      </c>
      <c r="J3570" s="3" t="s">
        <v>36</v>
      </c>
      <c r="K3570" s="3" t="s">
        <v>42</v>
      </c>
      <c r="L3570" s="5">
        <v>6.25</v>
      </c>
      <c r="M3570" s="4">
        <v>3</v>
      </c>
      <c r="N3570" s="5">
        <v>9.75</v>
      </c>
      <c r="O3570" s="5">
        <v>3.25</v>
      </c>
      <c r="P3570" s="4">
        <v>438</v>
      </c>
      <c r="Q3570" s="6">
        <v>0.68493150684931503</v>
      </c>
      <c r="R3570" s="7">
        <v>4.0576027397260299</v>
      </c>
      <c r="S3570" s="6">
        <v>0</v>
      </c>
      <c r="T3570" s="5">
        <v>0</v>
      </c>
      <c r="U3570" s="5">
        <v>0</v>
      </c>
      <c r="V3570" s="5">
        <f t="shared" si="285"/>
        <v>9.75</v>
      </c>
      <c r="W3570" s="5">
        <f t="shared" si="281"/>
        <v>-9.75</v>
      </c>
      <c r="X3570" s="8">
        <f t="shared" si="282"/>
        <v>-1</v>
      </c>
      <c r="Y3570" s="4">
        <v>0</v>
      </c>
      <c r="Z3570" s="9" t="str">
        <f t="shared" si="283"/>
        <v>NA</v>
      </c>
      <c r="AA3570" s="10">
        <f t="shared" si="284"/>
        <v>0</v>
      </c>
    </row>
    <row r="3571" spans="1:27" x14ac:dyDescent="0.55000000000000004">
      <c r="A3571" s="3" t="s">
        <v>27</v>
      </c>
      <c r="B3571" s="3" t="s">
        <v>28</v>
      </c>
      <c r="C3571" s="3" t="s">
        <v>5614</v>
      </c>
      <c r="D3571" s="3" t="s">
        <v>1832</v>
      </c>
      <c r="E3571" s="4" t="s">
        <v>31</v>
      </c>
      <c r="F3571" s="3" t="s">
        <v>262</v>
      </c>
      <c r="G3571" s="3" t="s">
        <v>2706</v>
      </c>
      <c r="H3571" s="3" t="s">
        <v>34</v>
      </c>
      <c r="I3571" s="3" t="s">
        <v>35</v>
      </c>
      <c r="J3571" s="3" t="s">
        <v>36</v>
      </c>
      <c r="K3571" s="3" t="s">
        <v>42</v>
      </c>
      <c r="L3571" s="5">
        <v>6.25</v>
      </c>
      <c r="M3571" s="4">
        <v>6</v>
      </c>
      <c r="N3571" s="5">
        <v>9.9</v>
      </c>
      <c r="O3571" s="5">
        <v>1.65</v>
      </c>
      <c r="P3571" s="4">
        <v>33</v>
      </c>
      <c r="Q3571" s="6">
        <v>18.181818181818201</v>
      </c>
      <c r="R3571" s="7">
        <v>1.69545454545455</v>
      </c>
      <c r="S3571" s="6">
        <v>0</v>
      </c>
      <c r="T3571" s="5">
        <v>0</v>
      </c>
      <c r="U3571" s="5">
        <v>0</v>
      </c>
      <c r="V3571" s="5">
        <f t="shared" si="285"/>
        <v>9.9</v>
      </c>
      <c r="W3571" s="5">
        <f t="shared" si="281"/>
        <v>-9.9</v>
      </c>
      <c r="X3571" s="8">
        <f t="shared" si="282"/>
        <v>-1</v>
      </c>
      <c r="Y3571" s="4">
        <v>0</v>
      </c>
      <c r="Z3571" s="9" t="str">
        <f t="shared" si="283"/>
        <v>NA</v>
      </c>
      <c r="AA3571" s="10">
        <f t="shared" si="284"/>
        <v>0</v>
      </c>
    </row>
    <row r="3572" spans="1:27" x14ac:dyDescent="0.55000000000000004">
      <c r="A3572" s="3" t="s">
        <v>27</v>
      </c>
      <c r="B3572" s="3" t="s">
        <v>28</v>
      </c>
      <c r="C3572" s="3" t="s">
        <v>5615</v>
      </c>
      <c r="D3572" s="3" t="s">
        <v>568</v>
      </c>
      <c r="E3572" s="4" t="s">
        <v>66</v>
      </c>
      <c r="F3572" s="3" t="s">
        <v>144</v>
      </c>
      <c r="G3572" s="3" t="s">
        <v>309</v>
      </c>
      <c r="H3572" s="3" t="s">
        <v>34</v>
      </c>
      <c r="I3572" s="3" t="s">
        <v>35</v>
      </c>
      <c r="J3572" s="3" t="s">
        <v>36</v>
      </c>
      <c r="K3572" s="3" t="s">
        <v>37</v>
      </c>
      <c r="L3572" s="5">
        <v>6.25</v>
      </c>
      <c r="M3572" s="4">
        <v>5</v>
      </c>
      <c r="N3572" s="5">
        <v>9.9</v>
      </c>
      <c r="O3572" s="5">
        <v>1.98</v>
      </c>
      <c r="P3572" s="4">
        <v>110</v>
      </c>
      <c r="Q3572" s="6">
        <v>4.5454545454545503</v>
      </c>
      <c r="R3572" s="7">
        <v>1.07254545454545</v>
      </c>
      <c r="S3572" s="6">
        <v>0</v>
      </c>
      <c r="T3572" s="5">
        <v>0</v>
      </c>
      <c r="U3572" s="5">
        <v>0</v>
      </c>
      <c r="V3572" s="5">
        <f t="shared" si="285"/>
        <v>9.9</v>
      </c>
      <c r="W3572" s="5">
        <f t="shared" si="281"/>
        <v>-9.9</v>
      </c>
      <c r="X3572" s="8">
        <f t="shared" si="282"/>
        <v>-1</v>
      </c>
      <c r="Y3572" s="4">
        <v>0</v>
      </c>
      <c r="Z3572" s="9" t="str">
        <f t="shared" si="283"/>
        <v>NA</v>
      </c>
      <c r="AA3572" s="10">
        <f t="shared" si="284"/>
        <v>0</v>
      </c>
    </row>
    <row r="3573" spans="1:27" x14ac:dyDescent="0.55000000000000004">
      <c r="A3573" s="3" t="s">
        <v>27</v>
      </c>
      <c r="B3573" s="3" t="s">
        <v>28</v>
      </c>
      <c r="C3573" s="3" t="s">
        <v>5616</v>
      </c>
      <c r="D3573" s="3" t="s">
        <v>3835</v>
      </c>
      <c r="E3573" s="4" t="s">
        <v>31</v>
      </c>
      <c r="F3573" s="3" t="s">
        <v>32</v>
      </c>
      <c r="G3573" s="3" t="s">
        <v>2686</v>
      </c>
      <c r="H3573" s="3" t="s">
        <v>34</v>
      </c>
      <c r="I3573" s="3" t="s">
        <v>35</v>
      </c>
      <c r="J3573" s="3" t="s">
        <v>36</v>
      </c>
      <c r="K3573" s="3" t="s">
        <v>37</v>
      </c>
      <c r="L3573" s="5">
        <v>6.25</v>
      </c>
      <c r="M3573" s="4">
        <v>6</v>
      </c>
      <c r="N3573" s="5">
        <v>9.9249999750000022</v>
      </c>
      <c r="O3573" s="5">
        <v>1.6541666625000002</v>
      </c>
      <c r="P3573" s="4">
        <v>113</v>
      </c>
      <c r="Q3573" s="6">
        <v>5.3097345132743401</v>
      </c>
      <c r="R3573" s="7">
        <v>2.3409734513274301</v>
      </c>
      <c r="S3573" s="6">
        <v>0</v>
      </c>
      <c r="T3573" s="5">
        <v>0</v>
      </c>
      <c r="U3573" s="5">
        <v>0</v>
      </c>
      <c r="V3573" s="5">
        <f t="shared" si="285"/>
        <v>9.9249999750000022</v>
      </c>
      <c r="W3573" s="5">
        <f t="shared" si="281"/>
        <v>-9.9249999750000022</v>
      </c>
      <c r="X3573" s="8">
        <f t="shared" si="282"/>
        <v>-1</v>
      </c>
      <c r="Y3573" s="4">
        <v>0</v>
      </c>
      <c r="Z3573" s="9" t="str">
        <f t="shared" si="283"/>
        <v>NA</v>
      </c>
      <c r="AA3573" s="10">
        <f t="shared" si="284"/>
        <v>0</v>
      </c>
    </row>
    <row r="3574" spans="1:27" x14ac:dyDescent="0.55000000000000004">
      <c r="A3574" s="3" t="s">
        <v>27</v>
      </c>
      <c r="B3574" s="3" t="s">
        <v>28</v>
      </c>
      <c r="C3574" s="3" t="s">
        <v>5617</v>
      </c>
      <c r="D3574" s="3" t="s">
        <v>2998</v>
      </c>
      <c r="E3574" s="4" t="s">
        <v>31</v>
      </c>
      <c r="F3574" s="3" t="s">
        <v>32</v>
      </c>
      <c r="G3574" s="3" t="s">
        <v>377</v>
      </c>
      <c r="H3574" s="3" t="s">
        <v>34</v>
      </c>
      <c r="I3574" s="3" t="s">
        <v>35</v>
      </c>
      <c r="J3574" s="3" t="s">
        <v>36</v>
      </c>
      <c r="K3574" s="3" t="s">
        <v>42</v>
      </c>
      <c r="L3574" s="5">
        <v>6.25</v>
      </c>
      <c r="M3574" s="4">
        <v>3</v>
      </c>
      <c r="N3574" s="5">
        <v>9.9874999874999997</v>
      </c>
      <c r="O3574" s="5">
        <v>3.3291666625</v>
      </c>
      <c r="P3574" s="4">
        <v>45</v>
      </c>
      <c r="Q3574" s="6">
        <v>6.6666666666666696</v>
      </c>
      <c r="R3574" s="7">
        <v>3.3524444444444401</v>
      </c>
      <c r="S3574" s="6">
        <v>0</v>
      </c>
      <c r="T3574" s="5">
        <v>0</v>
      </c>
      <c r="U3574" s="5">
        <v>0</v>
      </c>
      <c r="V3574" s="5">
        <f t="shared" si="285"/>
        <v>9.9874999874999997</v>
      </c>
      <c r="W3574" s="5">
        <f t="shared" si="281"/>
        <v>-9.9874999874999997</v>
      </c>
      <c r="X3574" s="8">
        <f t="shared" si="282"/>
        <v>-1</v>
      </c>
      <c r="Y3574" s="4">
        <v>0</v>
      </c>
      <c r="Z3574" s="9" t="str">
        <f t="shared" si="283"/>
        <v>NA</v>
      </c>
      <c r="AA3574" s="10">
        <f t="shared" si="284"/>
        <v>0</v>
      </c>
    </row>
    <row r="3575" spans="1:27" x14ac:dyDescent="0.55000000000000004">
      <c r="A3575" s="3" t="s">
        <v>27</v>
      </c>
      <c r="B3575" s="3" t="s">
        <v>28</v>
      </c>
      <c r="C3575" s="3" t="s">
        <v>5618</v>
      </c>
      <c r="D3575" s="3" t="s">
        <v>4460</v>
      </c>
      <c r="E3575" s="4" t="s">
        <v>66</v>
      </c>
      <c r="F3575" s="3" t="s">
        <v>32</v>
      </c>
      <c r="G3575" s="3" t="s">
        <v>5188</v>
      </c>
      <c r="H3575" s="3" t="s">
        <v>34</v>
      </c>
      <c r="I3575" s="3" t="s">
        <v>35</v>
      </c>
      <c r="J3575" s="3" t="s">
        <v>36</v>
      </c>
      <c r="K3575" s="3" t="s">
        <v>42</v>
      </c>
      <c r="L3575" s="5">
        <v>6.25</v>
      </c>
      <c r="M3575" s="4">
        <v>5</v>
      </c>
      <c r="N3575" s="5">
        <v>10.1875</v>
      </c>
      <c r="O3575" s="5">
        <v>2.0375000000000001</v>
      </c>
      <c r="P3575" s="4">
        <v>672</v>
      </c>
      <c r="Q3575" s="6">
        <v>0.74404761904761896</v>
      </c>
      <c r="R3575" s="7">
        <v>1</v>
      </c>
      <c r="S3575" s="6">
        <v>0</v>
      </c>
      <c r="T3575" s="5">
        <v>0</v>
      </c>
      <c r="U3575" s="5">
        <v>0</v>
      </c>
      <c r="V3575" s="5">
        <f t="shared" si="285"/>
        <v>10.1875</v>
      </c>
      <c r="W3575" s="5">
        <f t="shared" si="281"/>
        <v>-10.1875</v>
      </c>
      <c r="X3575" s="8">
        <f t="shared" si="282"/>
        <v>-1</v>
      </c>
      <c r="Y3575" s="4">
        <v>0</v>
      </c>
      <c r="Z3575" s="9" t="str">
        <f t="shared" si="283"/>
        <v>NA</v>
      </c>
      <c r="AA3575" s="10">
        <f t="shared" si="284"/>
        <v>0</v>
      </c>
    </row>
    <row r="3576" spans="1:27" x14ac:dyDescent="0.55000000000000004">
      <c r="A3576" s="3" t="s">
        <v>27</v>
      </c>
      <c r="B3576" s="3" t="s">
        <v>28</v>
      </c>
      <c r="C3576" s="3" t="s">
        <v>5619</v>
      </c>
      <c r="D3576" s="3" t="s">
        <v>855</v>
      </c>
      <c r="E3576" s="4" t="s">
        <v>66</v>
      </c>
      <c r="F3576" s="3" t="s">
        <v>325</v>
      </c>
      <c r="G3576" s="3" t="s">
        <v>165</v>
      </c>
      <c r="H3576" s="3" t="s">
        <v>34</v>
      </c>
      <c r="I3576" s="3" t="s">
        <v>35</v>
      </c>
      <c r="J3576" s="3" t="s">
        <v>36</v>
      </c>
      <c r="K3576" s="3" t="s">
        <v>37</v>
      </c>
      <c r="L3576" s="5">
        <v>6.25</v>
      </c>
      <c r="M3576" s="4">
        <v>11</v>
      </c>
      <c r="N3576" s="5">
        <v>10.249999924999999</v>
      </c>
      <c r="O3576" s="5">
        <v>0.93181817499999997</v>
      </c>
      <c r="P3576" s="4">
        <v>321</v>
      </c>
      <c r="Q3576" s="6">
        <v>3.42679127725857</v>
      </c>
      <c r="R3576" s="7">
        <v>1</v>
      </c>
      <c r="S3576" s="6">
        <v>0</v>
      </c>
      <c r="T3576" s="5">
        <v>0</v>
      </c>
      <c r="U3576" s="5">
        <v>0</v>
      </c>
      <c r="V3576" s="5">
        <f t="shared" si="285"/>
        <v>10.249999924999999</v>
      </c>
      <c r="W3576" s="5">
        <f t="shared" si="281"/>
        <v>-10.249999924999999</v>
      </c>
      <c r="X3576" s="8">
        <f t="shared" si="282"/>
        <v>-1</v>
      </c>
      <c r="Y3576" s="4">
        <v>0</v>
      </c>
      <c r="Z3576" s="9" t="str">
        <f t="shared" si="283"/>
        <v>NA</v>
      </c>
      <c r="AA3576" s="10">
        <f t="shared" si="284"/>
        <v>0</v>
      </c>
    </row>
    <row r="3577" spans="1:27" x14ac:dyDescent="0.55000000000000004">
      <c r="A3577" s="3" t="s">
        <v>27</v>
      </c>
      <c r="B3577" s="3" t="s">
        <v>28</v>
      </c>
      <c r="C3577" s="3" t="s">
        <v>5620</v>
      </c>
      <c r="D3577" s="3" t="s">
        <v>284</v>
      </c>
      <c r="E3577" s="4" t="s">
        <v>31</v>
      </c>
      <c r="F3577" s="3" t="s">
        <v>194</v>
      </c>
      <c r="G3577" s="3" t="s">
        <v>2984</v>
      </c>
      <c r="H3577" s="3" t="s">
        <v>34</v>
      </c>
      <c r="I3577" s="3" t="s">
        <v>35</v>
      </c>
      <c r="J3577" s="3" t="s">
        <v>36</v>
      </c>
      <c r="K3577" s="3" t="s">
        <v>42</v>
      </c>
      <c r="L3577" s="5">
        <v>6.25</v>
      </c>
      <c r="M3577" s="4">
        <v>3</v>
      </c>
      <c r="N3577" s="5">
        <v>10.712499975</v>
      </c>
      <c r="O3577" s="5">
        <v>3.5708333250000002</v>
      </c>
      <c r="P3577" s="4">
        <v>284</v>
      </c>
      <c r="Q3577" s="6">
        <v>1.05633802816901</v>
      </c>
      <c r="R3577" s="7">
        <v>3.8638380281690101</v>
      </c>
      <c r="S3577" s="6">
        <v>0</v>
      </c>
      <c r="T3577" s="5">
        <v>0</v>
      </c>
      <c r="U3577" s="5">
        <v>0</v>
      </c>
      <c r="V3577" s="5">
        <f t="shared" si="285"/>
        <v>10.712499975</v>
      </c>
      <c r="W3577" s="5">
        <f t="shared" si="281"/>
        <v>-10.712499975</v>
      </c>
      <c r="X3577" s="8">
        <f t="shared" si="282"/>
        <v>-1</v>
      </c>
      <c r="Y3577" s="4">
        <v>0</v>
      </c>
      <c r="Z3577" s="9" t="str">
        <f t="shared" si="283"/>
        <v>NA</v>
      </c>
      <c r="AA3577" s="10">
        <f t="shared" si="284"/>
        <v>0</v>
      </c>
    </row>
    <row r="3578" spans="1:27" x14ac:dyDescent="0.55000000000000004">
      <c r="A3578" s="3" t="s">
        <v>27</v>
      </c>
      <c r="B3578" s="3" t="s">
        <v>28</v>
      </c>
      <c r="C3578" s="3" t="s">
        <v>5621</v>
      </c>
      <c r="D3578" s="3" t="s">
        <v>4450</v>
      </c>
      <c r="E3578" s="4" t="s">
        <v>31</v>
      </c>
      <c r="F3578" s="3" t="s">
        <v>32</v>
      </c>
      <c r="G3578" s="3" t="s">
        <v>377</v>
      </c>
      <c r="H3578" s="3" t="s">
        <v>34</v>
      </c>
      <c r="I3578" s="3" t="s">
        <v>35</v>
      </c>
      <c r="J3578" s="3" t="s">
        <v>36</v>
      </c>
      <c r="K3578" s="3" t="s">
        <v>42</v>
      </c>
      <c r="L3578" s="5">
        <v>6.25</v>
      </c>
      <c r="M3578" s="4">
        <v>6</v>
      </c>
      <c r="N3578" s="5">
        <v>10.8375</v>
      </c>
      <c r="O3578" s="5">
        <v>1.8062499999999999</v>
      </c>
      <c r="P3578" s="4">
        <v>51</v>
      </c>
      <c r="Q3578" s="6">
        <v>11.764705882352899</v>
      </c>
      <c r="R3578" s="7">
        <v>1.3711764705882401</v>
      </c>
      <c r="S3578" s="6">
        <v>0</v>
      </c>
      <c r="T3578" s="5">
        <v>0</v>
      </c>
      <c r="U3578" s="5">
        <v>0</v>
      </c>
      <c r="V3578" s="5">
        <f t="shared" si="285"/>
        <v>10.8375</v>
      </c>
      <c r="W3578" s="5">
        <f t="shared" si="281"/>
        <v>-10.8375</v>
      </c>
      <c r="X3578" s="8">
        <f t="shared" si="282"/>
        <v>-1</v>
      </c>
      <c r="Y3578" s="4">
        <v>0</v>
      </c>
      <c r="Z3578" s="9" t="str">
        <f t="shared" si="283"/>
        <v>NA</v>
      </c>
      <c r="AA3578" s="10">
        <f t="shared" si="284"/>
        <v>0</v>
      </c>
    </row>
    <row r="3579" spans="1:27" x14ac:dyDescent="0.55000000000000004">
      <c r="A3579" s="3" t="s">
        <v>27</v>
      </c>
      <c r="B3579" s="3" t="s">
        <v>28</v>
      </c>
      <c r="C3579" s="3" t="s">
        <v>5622</v>
      </c>
      <c r="D3579" s="3" t="s">
        <v>234</v>
      </c>
      <c r="E3579" s="4" t="s">
        <v>31</v>
      </c>
      <c r="F3579" s="3" t="s">
        <v>221</v>
      </c>
      <c r="G3579" s="3" t="s">
        <v>5258</v>
      </c>
      <c r="H3579" s="3" t="s">
        <v>34</v>
      </c>
      <c r="I3579" s="3" t="s">
        <v>35</v>
      </c>
      <c r="J3579" s="3" t="s">
        <v>36</v>
      </c>
      <c r="K3579" s="3" t="s">
        <v>37</v>
      </c>
      <c r="L3579" s="5">
        <v>6.25</v>
      </c>
      <c r="M3579" s="4">
        <v>5</v>
      </c>
      <c r="N3579" s="5">
        <v>10.95</v>
      </c>
      <c r="O3579" s="5">
        <v>2.19</v>
      </c>
      <c r="P3579" s="4">
        <v>23</v>
      </c>
      <c r="Q3579" s="6">
        <v>21.739130434782599</v>
      </c>
      <c r="R3579" s="7">
        <v>1.6956521739130399</v>
      </c>
      <c r="S3579" s="6">
        <v>0</v>
      </c>
      <c r="T3579" s="5">
        <v>0</v>
      </c>
      <c r="U3579" s="5">
        <v>0</v>
      </c>
      <c r="V3579" s="5">
        <f t="shared" si="285"/>
        <v>10.95</v>
      </c>
      <c r="W3579" s="5">
        <f t="shared" si="281"/>
        <v>-10.95</v>
      </c>
      <c r="X3579" s="8">
        <f t="shared" si="282"/>
        <v>-1</v>
      </c>
      <c r="Y3579" s="4">
        <v>0</v>
      </c>
      <c r="Z3579" s="9" t="str">
        <f t="shared" si="283"/>
        <v>NA</v>
      </c>
      <c r="AA3579" s="10">
        <f t="shared" si="284"/>
        <v>0</v>
      </c>
    </row>
    <row r="3580" spans="1:27" x14ac:dyDescent="0.55000000000000004">
      <c r="A3580" s="3" t="s">
        <v>27</v>
      </c>
      <c r="B3580" s="3" t="s">
        <v>28</v>
      </c>
      <c r="C3580" s="3" t="s">
        <v>5623</v>
      </c>
      <c r="D3580" s="3" t="s">
        <v>4333</v>
      </c>
      <c r="E3580" s="4" t="s">
        <v>31</v>
      </c>
      <c r="F3580" s="3" t="s">
        <v>32</v>
      </c>
      <c r="G3580" s="3" t="s">
        <v>575</v>
      </c>
      <c r="H3580" s="3" t="s">
        <v>34</v>
      </c>
      <c r="I3580" s="3" t="s">
        <v>35</v>
      </c>
      <c r="J3580" s="3" t="s">
        <v>36</v>
      </c>
      <c r="K3580" s="3" t="s">
        <v>37</v>
      </c>
      <c r="L3580" s="5">
        <v>6.25</v>
      </c>
      <c r="M3580" s="4">
        <v>4</v>
      </c>
      <c r="N3580" s="5">
        <v>11.112500000000001</v>
      </c>
      <c r="O3580" s="5">
        <v>2.7781250000000002</v>
      </c>
      <c r="P3580" s="4">
        <v>106</v>
      </c>
      <c r="Q3580" s="6">
        <v>3.7735849056603801</v>
      </c>
      <c r="R3580" s="7">
        <v>1.16490566037736</v>
      </c>
      <c r="S3580" s="6">
        <v>0</v>
      </c>
      <c r="T3580" s="5">
        <v>0</v>
      </c>
      <c r="U3580" s="5">
        <v>0</v>
      </c>
      <c r="V3580" s="5">
        <f t="shared" si="285"/>
        <v>11.112500000000001</v>
      </c>
      <c r="W3580" s="5">
        <f t="shared" si="281"/>
        <v>-11.112500000000001</v>
      </c>
      <c r="X3580" s="8">
        <f t="shared" si="282"/>
        <v>-1</v>
      </c>
      <c r="Y3580" s="4">
        <v>0</v>
      </c>
      <c r="Z3580" s="9" t="str">
        <f t="shared" si="283"/>
        <v>NA</v>
      </c>
      <c r="AA3580" s="10">
        <f t="shared" si="284"/>
        <v>0</v>
      </c>
    </row>
    <row r="3581" spans="1:27" x14ac:dyDescent="0.55000000000000004">
      <c r="A3581" s="3" t="s">
        <v>27</v>
      </c>
      <c r="B3581" s="3" t="s">
        <v>28</v>
      </c>
      <c r="C3581" s="3" t="s">
        <v>5624</v>
      </c>
      <c r="D3581" s="3" t="s">
        <v>3812</v>
      </c>
      <c r="E3581" s="4" t="s">
        <v>31</v>
      </c>
      <c r="F3581" s="3" t="s">
        <v>262</v>
      </c>
      <c r="G3581" s="3" t="s">
        <v>2860</v>
      </c>
      <c r="H3581" s="3" t="s">
        <v>34</v>
      </c>
      <c r="I3581" s="3" t="s">
        <v>35</v>
      </c>
      <c r="J3581" s="3" t="s">
        <v>36</v>
      </c>
      <c r="K3581" s="3" t="s">
        <v>42</v>
      </c>
      <c r="L3581" s="5">
        <v>6.25</v>
      </c>
      <c r="M3581" s="4">
        <v>4</v>
      </c>
      <c r="N3581" s="5">
        <v>11.125</v>
      </c>
      <c r="O3581" s="5">
        <v>2.78125</v>
      </c>
      <c r="P3581" s="4">
        <v>32</v>
      </c>
      <c r="Q3581" s="6">
        <v>12.5</v>
      </c>
      <c r="R3581" s="7">
        <v>1.125</v>
      </c>
      <c r="S3581" s="6">
        <v>0</v>
      </c>
      <c r="T3581" s="5">
        <v>0</v>
      </c>
      <c r="U3581" s="5">
        <v>0</v>
      </c>
      <c r="V3581" s="5">
        <f t="shared" si="285"/>
        <v>11.125</v>
      </c>
      <c r="W3581" s="5">
        <f t="shared" si="281"/>
        <v>-11.125</v>
      </c>
      <c r="X3581" s="8">
        <f t="shared" si="282"/>
        <v>-1</v>
      </c>
      <c r="Y3581" s="4">
        <v>0</v>
      </c>
      <c r="Z3581" s="9" t="str">
        <f t="shared" si="283"/>
        <v>NA</v>
      </c>
      <c r="AA3581" s="10">
        <f t="shared" si="284"/>
        <v>0</v>
      </c>
    </row>
    <row r="3582" spans="1:27" x14ac:dyDescent="0.55000000000000004">
      <c r="A3582" s="3" t="s">
        <v>27</v>
      </c>
      <c r="B3582" s="3" t="s">
        <v>28</v>
      </c>
      <c r="C3582" s="3" t="s">
        <v>5625</v>
      </c>
      <c r="D3582" s="3" t="s">
        <v>3570</v>
      </c>
      <c r="E3582" s="4" t="s">
        <v>66</v>
      </c>
      <c r="F3582" s="3" t="s">
        <v>32</v>
      </c>
      <c r="G3582" s="3" t="s">
        <v>2686</v>
      </c>
      <c r="H3582" s="3" t="s">
        <v>34</v>
      </c>
      <c r="I3582" s="3" t="s">
        <v>35</v>
      </c>
      <c r="J3582" s="3" t="s">
        <v>36</v>
      </c>
      <c r="K3582" s="3" t="s">
        <v>37</v>
      </c>
      <c r="L3582" s="5">
        <v>6.25</v>
      </c>
      <c r="M3582" s="4">
        <v>8</v>
      </c>
      <c r="N3582" s="5">
        <v>11.175000000000001</v>
      </c>
      <c r="O3582" s="5">
        <v>1.3968750000000001</v>
      </c>
      <c r="P3582" s="4">
        <v>191</v>
      </c>
      <c r="Q3582" s="6">
        <v>4.1884816753926701</v>
      </c>
      <c r="R3582" s="7">
        <v>1</v>
      </c>
      <c r="S3582" s="6">
        <v>0</v>
      </c>
      <c r="T3582" s="5">
        <v>0</v>
      </c>
      <c r="U3582" s="5">
        <v>0</v>
      </c>
      <c r="V3582" s="5">
        <f t="shared" si="285"/>
        <v>11.175000000000001</v>
      </c>
      <c r="W3582" s="5">
        <f t="shared" si="281"/>
        <v>-11.175000000000001</v>
      </c>
      <c r="X3582" s="8">
        <f t="shared" si="282"/>
        <v>-1</v>
      </c>
      <c r="Y3582" s="4">
        <v>0</v>
      </c>
      <c r="Z3582" s="9" t="str">
        <f t="shared" si="283"/>
        <v>NA</v>
      </c>
      <c r="AA3582" s="10">
        <f t="shared" si="284"/>
        <v>0</v>
      </c>
    </row>
    <row r="3583" spans="1:27" x14ac:dyDescent="0.55000000000000004">
      <c r="A3583" s="3" t="s">
        <v>27</v>
      </c>
      <c r="B3583" s="3" t="s">
        <v>28</v>
      </c>
      <c r="C3583" s="3" t="s">
        <v>5626</v>
      </c>
      <c r="D3583" s="3" t="s">
        <v>3023</v>
      </c>
      <c r="E3583" s="4" t="s">
        <v>31</v>
      </c>
      <c r="F3583" s="3" t="s">
        <v>194</v>
      </c>
      <c r="G3583" s="3" t="s">
        <v>3610</v>
      </c>
      <c r="H3583" s="3" t="s">
        <v>34</v>
      </c>
      <c r="I3583" s="3" t="s">
        <v>35</v>
      </c>
      <c r="J3583" s="3" t="s">
        <v>36</v>
      </c>
      <c r="K3583" s="3" t="s">
        <v>42</v>
      </c>
      <c r="L3583" s="5">
        <v>6.25</v>
      </c>
      <c r="M3583" s="4">
        <v>6</v>
      </c>
      <c r="N3583" s="5">
        <v>11.262499949999999</v>
      </c>
      <c r="O3583" s="5">
        <v>1.8770833249999999</v>
      </c>
      <c r="P3583" s="4">
        <v>140</v>
      </c>
      <c r="Q3583" s="6">
        <v>4.28571428571429</v>
      </c>
      <c r="R3583" s="7">
        <v>6.8870714285714296</v>
      </c>
      <c r="S3583" s="6">
        <v>0</v>
      </c>
      <c r="T3583" s="5">
        <v>0</v>
      </c>
      <c r="U3583" s="5">
        <v>0</v>
      </c>
      <c r="V3583" s="5">
        <f t="shared" si="285"/>
        <v>11.262499949999999</v>
      </c>
      <c r="W3583" s="5">
        <f t="shared" si="281"/>
        <v>-11.262499949999999</v>
      </c>
      <c r="X3583" s="8">
        <f t="shared" si="282"/>
        <v>-1</v>
      </c>
      <c r="Y3583" s="4">
        <v>0</v>
      </c>
      <c r="Z3583" s="9" t="str">
        <f t="shared" si="283"/>
        <v>NA</v>
      </c>
      <c r="AA3583" s="10">
        <f t="shared" si="284"/>
        <v>0</v>
      </c>
    </row>
    <row r="3584" spans="1:27" x14ac:dyDescent="0.55000000000000004">
      <c r="A3584" s="3" t="s">
        <v>27</v>
      </c>
      <c r="B3584" s="3" t="s">
        <v>28</v>
      </c>
      <c r="C3584" s="3" t="s">
        <v>5627</v>
      </c>
      <c r="D3584" s="3" t="s">
        <v>875</v>
      </c>
      <c r="E3584" s="4" t="s">
        <v>66</v>
      </c>
      <c r="F3584" s="3" t="s">
        <v>144</v>
      </c>
      <c r="G3584" s="3" t="s">
        <v>309</v>
      </c>
      <c r="H3584" s="3" t="s">
        <v>34</v>
      </c>
      <c r="I3584" s="3" t="s">
        <v>35</v>
      </c>
      <c r="J3584" s="3" t="s">
        <v>36</v>
      </c>
      <c r="K3584" s="3" t="s">
        <v>37</v>
      </c>
      <c r="L3584" s="5">
        <v>6.25</v>
      </c>
      <c r="M3584" s="4">
        <v>4</v>
      </c>
      <c r="N3584" s="5">
        <v>11.5375</v>
      </c>
      <c r="O3584" s="5">
        <v>2.8843749999999999</v>
      </c>
      <c r="P3584" s="4">
        <v>448</v>
      </c>
      <c r="Q3584" s="6">
        <v>0.89285714285714302</v>
      </c>
      <c r="R3584" s="7">
        <v>1.00379464285714</v>
      </c>
      <c r="S3584" s="6">
        <v>0</v>
      </c>
      <c r="T3584" s="5">
        <v>0</v>
      </c>
      <c r="U3584" s="5">
        <v>0</v>
      </c>
      <c r="V3584" s="5">
        <f t="shared" si="285"/>
        <v>11.5375</v>
      </c>
      <c r="W3584" s="5">
        <f t="shared" si="281"/>
        <v>-11.5375</v>
      </c>
      <c r="X3584" s="8">
        <f t="shared" si="282"/>
        <v>-1</v>
      </c>
      <c r="Y3584" s="4">
        <v>0</v>
      </c>
      <c r="Z3584" s="9" t="str">
        <f t="shared" si="283"/>
        <v>NA</v>
      </c>
      <c r="AA3584" s="10">
        <f t="shared" si="284"/>
        <v>0</v>
      </c>
    </row>
    <row r="3585" spans="1:27" x14ac:dyDescent="0.55000000000000004">
      <c r="A3585" s="3" t="s">
        <v>27</v>
      </c>
      <c r="B3585" s="3" t="s">
        <v>28</v>
      </c>
      <c r="C3585" s="3" t="s">
        <v>5628</v>
      </c>
      <c r="D3585" s="3" t="s">
        <v>3126</v>
      </c>
      <c r="E3585" s="4" t="s">
        <v>31</v>
      </c>
      <c r="F3585" s="3" t="s">
        <v>40</v>
      </c>
      <c r="G3585" s="3" t="s">
        <v>3310</v>
      </c>
      <c r="H3585" s="3" t="s">
        <v>34</v>
      </c>
      <c r="I3585" s="3" t="s">
        <v>35</v>
      </c>
      <c r="J3585" s="3" t="s">
        <v>36</v>
      </c>
      <c r="K3585" s="3" t="s">
        <v>42</v>
      </c>
      <c r="L3585" s="5">
        <v>6.25</v>
      </c>
      <c r="M3585" s="4">
        <v>4</v>
      </c>
      <c r="N3585" s="5">
        <v>11.612500000000001</v>
      </c>
      <c r="O3585" s="5">
        <v>2.9031250000000002</v>
      </c>
      <c r="P3585" s="4">
        <v>512</v>
      </c>
      <c r="Q3585" s="6">
        <v>0.78125</v>
      </c>
      <c r="R3585" s="7">
        <v>1.8075390625000001</v>
      </c>
      <c r="S3585" s="6">
        <v>0</v>
      </c>
      <c r="T3585" s="5">
        <v>0</v>
      </c>
      <c r="U3585" s="5">
        <v>0</v>
      </c>
      <c r="V3585" s="5">
        <f t="shared" si="285"/>
        <v>11.612500000000001</v>
      </c>
      <c r="W3585" s="5">
        <f t="shared" si="281"/>
        <v>-11.612500000000001</v>
      </c>
      <c r="X3585" s="8">
        <f t="shared" si="282"/>
        <v>-1</v>
      </c>
      <c r="Y3585" s="4">
        <v>0</v>
      </c>
      <c r="Z3585" s="9" t="str">
        <f t="shared" si="283"/>
        <v>NA</v>
      </c>
      <c r="AA3585" s="10">
        <f t="shared" si="284"/>
        <v>0</v>
      </c>
    </row>
    <row r="3586" spans="1:27" x14ac:dyDescent="0.55000000000000004">
      <c r="A3586" s="3" t="s">
        <v>27</v>
      </c>
      <c r="B3586" s="3" t="s">
        <v>28</v>
      </c>
      <c r="C3586" s="3" t="s">
        <v>5629</v>
      </c>
      <c r="D3586" s="3" t="s">
        <v>381</v>
      </c>
      <c r="E3586" s="4" t="s">
        <v>31</v>
      </c>
      <c r="F3586" s="3" t="s">
        <v>262</v>
      </c>
      <c r="G3586" s="3" t="s">
        <v>302</v>
      </c>
      <c r="H3586" s="3" t="s">
        <v>34</v>
      </c>
      <c r="I3586" s="3" t="s">
        <v>35</v>
      </c>
      <c r="J3586" s="3" t="s">
        <v>36</v>
      </c>
      <c r="K3586" s="3" t="s">
        <v>37</v>
      </c>
      <c r="L3586" s="5">
        <v>6.25</v>
      </c>
      <c r="M3586" s="4">
        <v>3</v>
      </c>
      <c r="N3586" s="5">
        <v>11.612499975</v>
      </c>
      <c r="O3586" s="5">
        <v>3.870833325</v>
      </c>
      <c r="P3586" s="4">
        <v>11</v>
      </c>
      <c r="Q3586" s="6">
        <v>27.272727272727298</v>
      </c>
      <c r="R3586" s="7">
        <v>1.2709090909090901</v>
      </c>
      <c r="S3586" s="6">
        <v>0</v>
      </c>
      <c r="T3586" s="5">
        <v>0</v>
      </c>
      <c r="U3586" s="5">
        <v>0</v>
      </c>
      <c r="V3586" s="5">
        <f t="shared" si="285"/>
        <v>11.612499975</v>
      </c>
      <c r="W3586" s="5">
        <f t="shared" ref="W3586:W3649" si="286">U3586-V3586</f>
        <v>-11.612499975</v>
      </c>
      <c r="X3586" s="8">
        <f t="shared" ref="X3586:X3649" si="287">IF(V3586=0,0,(U3586-V3586)/V3586)</f>
        <v>-1</v>
      </c>
      <c r="Y3586" s="4">
        <v>0</v>
      </c>
      <c r="Z3586" s="9" t="str">
        <f t="shared" ref="Z3586:Z3649" si="288">IF(Y3586=0,"NA",U3586/Y3586)</f>
        <v>NA</v>
      </c>
      <c r="AA3586" s="10">
        <f t="shared" ref="AA3586:AA3649" si="289">(Q3586/100*S3586/100)</f>
        <v>0</v>
      </c>
    </row>
    <row r="3587" spans="1:27" x14ac:dyDescent="0.55000000000000004">
      <c r="A3587" s="3" t="s">
        <v>27</v>
      </c>
      <c r="B3587" s="3" t="s">
        <v>28</v>
      </c>
      <c r="C3587" s="3" t="s">
        <v>5630</v>
      </c>
      <c r="D3587" s="3" t="s">
        <v>4778</v>
      </c>
      <c r="E3587" s="4" t="s">
        <v>31</v>
      </c>
      <c r="F3587" s="3" t="s">
        <v>32</v>
      </c>
      <c r="G3587" s="3" t="s">
        <v>2714</v>
      </c>
      <c r="H3587" s="3" t="s">
        <v>34</v>
      </c>
      <c r="I3587" s="3" t="s">
        <v>35</v>
      </c>
      <c r="J3587" s="3" t="s">
        <v>36</v>
      </c>
      <c r="K3587" s="3" t="s">
        <v>37</v>
      </c>
      <c r="L3587" s="5">
        <v>6.25</v>
      </c>
      <c r="M3587" s="4">
        <v>4</v>
      </c>
      <c r="N3587" s="5">
        <v>11.625</v>
      </c>
      <c r="O3587" s="5">
        <v>2.90625</v>
      </c>
      <c r="P3587" s="4">
        <v>1052</v>
      </c>
      <c r="Q3587" s="6">
        <v>0.38022813688212898</v>
      </c>
      <c r="R3587" s="7">
        <v>2.4355608365018999</v>
      </c>
      <c r="S3587" s="6">
        <v>0</v>
      </c>
      <c r="T3587" s="5">
        <v>0</v>
      </c>
      <c r="U3587" s="5">
        <v>0</v>
      </c>
      <c r="V3587" s="5">
        <f t="shared" ref="V3587:V3650" si="290">N3587</f>
        <v>11.625</v>
      </c>
      <c r="W3587" s="5">
        <f t="shared" si="286"/>
        <v>-11.625</v>
      </c>
      <c r="X3587" s="8">
        <f t="shared" si="287"/>
        <v>-1</v>
      </c>
      <c r="Y3587" s="4">
        <v>0</v>
      </c>
      <c r="Z3587" s="9" t="str">
        <f t="shared" si="288"/>
        <v>NA</v>
      </c>
      <c r="AA3587" s="10">
        <f t="shared" si="289"/>
        <v>0</v>
      </c>
    </row>
    <row r="3588" spans="1:27" x14ac:dyDescent="0.55000000000000004">
      <c r="A3588" s="3" t="s">
        <v>27</v>
      </c>
      <c r="B3588" s="3" t="s">
        <v>28</v>
      </c>
      <c r="C3588" s="3" t="s">
        <v>5631</v>
      </c>
      <c r="D3588" s="3" t="s">
        <v>2414</v>
      </c>
      <c r="E3588" s="4" t="s">
        <v>31</v>
      </c>
      <c r="F3588" s="3" t="s">
        <v>221</v>
      </c>
      <c r="G3588" s="3" t="s">
        <v>271</v>
      </c>
      <c r="H3588" s="3" t="s">
        <v>34</v>
      </c>
      <c r="I3588" s="3" t="s">
        <v>35</v>
      </c>
      <c r="J3588" s="3" t="s">
        <v>36</v>
      </c>
      <c r="K3588" s="3" t="s">
        <v>37</v>
      </c>
      <c r="L3588" s="5">
        <v>6.25</v>
      </c>
      <c r="M3588" s="4">
        <v>3</v>
      </c>
      <c r="N3588" s="5">
        <v>11.775</v>
      </c>
      <c r="O3588" s="5">
        <v>3.9249999999999998</v>
      </c>
      <c r="P3588" s="4">
        <v>36</v>
      </c>
      <c r="Q3588" s="6">
        <v>8.3333333333333304</v>
      </c>
      <c r="R3588" s="7">
        <v>2.3319444444444399</v>
      </c>
      <c r="S3588" s="6">
        <v>0</v>
      </c>
      <c r="T3588" s="5">
        <v>0</v>
      </c>
      <c r="U3588" s="5">
        <v>0</v>
      </c>
      <c r="V3588" s="5">
        <f t="shared" si="290"/>
        <v>11.775</v>
      </c>
      <c r="W3588" s="5">
        <f t="shared" si="286"/>
        <v>-11.775</v>
      </c>
      <c r="X3588" s="8">
        <f t="shared" si="287"/>
        <v>-1</v>
      </c>
      <c r="Y3588" s="4">
        <v>0</v>
      </c>
      <c r="Z3588" s="9" t="str">
        <f t="shared" si="288"/>
        <v>NA</v>
      </c>
      <c r="AA3588" s="10">
        <f t="shared" si="289"/>
        <v>0</v>
      </c>
    </row>
    <row r="3589" spans="1:27" x14ac:dyDescent="0.55000000000000004">
      <c r="A3589" s="3" t="s">
        <v>27</v>
      </c>
      <c r="B3589" s="3" t="s">
        <v>28</v>
      </c>
      <c r="C3589" s="3" t="s">
        <v>5632</v>
      </c>
      <c r="D3589" s="3" t="s">
        <v>3224</v>
      </c>
      <c r="E3589" s="4" t="s">
        <v>31</v>
      </c>
      <c r="F3589" s="3" t="s">
        <v>417</v>
      </c>
      <c r="G3589" s="3" t="s">
        <v>5447</v>
      </c>
      <c r="H3589" s="3" t="s">
        <v>34</v>
      </c>
      <c r="I3589" s="3" t="s">
        <v>35</v>
      </c>
      <c r="J3589" s="3" t="s">
        <v>36</v>
      </c>
      <c r="K3589" s="3" t="s">
        <v>42</v>
      </c>
      <c r="L3589" s="5">
        <v>6.25</v>
      </c>
      <c r="M3589" s="4">
        <v>3</v>
      </c>
      <c r="N3589" s="5">
        <v>11.949999975000001</v>
      </c>
      <c r="O3589" s="5">
        <v>3.9833333250000003</v>
      </c>
      <c r="P3589" s="4">
        <v>318</v>
      </c>
      <c r="Q3589" s="6">
        <v>0.94339622641509402</v>
      </c>
      <c r="R3589" s="7">
        <v>4.9414465408805004</v>
      </c>
      <c r="S3589" s="6">
        <v>0</v>
      </c>
      <c r="T3589" s="5">
        <v>0</v>
      </c>
      <c r="U3589" s="5">
        <v>0</v>
      </c>
      <c r="V3589" s="5">
        <f t="shared" si="290"/>
        <v>11.949999975000001</v>
      </c>
      <c r="W3589" s="5">
        <f t="shared" si="286"/>
        <v>-11.949999975000001</v>
      </c>
      <c r="X3589" s="8">
        <f t="shared" si="287"/>
        <v>-1</v>
      </c>
      <c r="Y3589" s="4">
        <v>0</v>
      </c>
      <c r="Z3589" s="9" t="str">
        <f t="shared" si="288"/>
        <v>NA</v>
      </c>
      <c r="AA3589" s="10">
        <f t="shared" si="289"/>
        <v>0</v>
      </c>
    </row>
    <row r="3590" spans="1:27" x14ac:dyDescent="0.55000000000000004">
      <c r="A3590" s="3" t="s">
        <v>27</v>
      </c>
      <c r="B3590" s="3" t="s">
        <v>28</v>
      </c>
      <c r="C3590" s="3" t="s">
        <v>5633</v>
      </c>
      <c r="D3590" s="3" t="s">
        <v>870</v>
      </c>
      <c r="E3590" s="4" t="s">
        <v>66</v>
      </c>
      <c r="F3590" s="3" t="s">
        <v>144</v>
      </c>
      <c r="G3590" s="3" t="s">
        <v>49</v>
      </c>
      <c r="H3590" s="3" t="s">
        <v>34</v>
      </c>
      <c r="I3590" s="3" t="s">
        <v>35</v>
      </c>
      <c r="J3590" s="3" t="s">
        <v>36</v>
      </c>
      <c r="K3590" s="3" t="s">
        <v>37</v>
      </c>
      <c r="L3590" s="5">
        <v>6.25</v>
      </c>
      <c r="M3590" s="4">
        <v>16</v>
      </c>
      <c r="N3590" s="5">
        <v>11.95</v>
      </c>
      <c r="O3590" s="5">
        <v>0.74687499999999996</v>
      </c>
      <c r="P3590" s="4">
        <v>609</v>
      </c>
      <c r="Q3590" s="6">
        <v>2.62725779967159</v>
      </c>
      <c r="R3590" s="7">
        <v>1</v>
      </c>
      <c r="S3590" s="6">
        <v>0</v>
      </c>
      <c r="T3590" s="5">
        <v>0</v>
      </c>
      <c r="U3590" s="5">
        <v>0</v>
      </c>
      <c r="V3590" s="5">
        <f t="shared" si="290"/>
        <v>11.95</v>
      </c>
      <c r="W3590" s="5">
        <f t="shared" si="286"/>
        <v>-11.95</v>
      </c>
      <c r="X3590" s="8">
        <f t="shared" si="287"/>
        <v>-1</v>
      </c>
      <c r="Y3590" s="4">
        <v>0</v>
      </c>
      <c r="Z3590" s="9" t="str">
        <f t="shared" si="288"/>
        <v>NA</v>
      </c>
      <c r="AA3590" s="10">
        <f t="shared" si="289"/>
        <v>0</v>
      </c>
    </row>
    <row r="3591" spans="1:27" x14ac:dyDescent="0.55000000000000004">
      <c r="A3591" s="3" t="s">
        <v>27</v>
      </c>
      <c r="B3591" s="3" t="s">
        <v>28</v>
      </c>
      <c r="C3591" s="3" t="s">
        <v>5634</v>
      </c>
      <c r="D3591" s="3" t="s">
        <v>452</v>
      </c>
      <c r="E3591" s="4" t="s">
        <v>66</v>
      </c>
      <c r="F3591" s="3" t="s">
        <v>144</v>
      </c>
      <c r="G3591" s="3" t="s">
        <v>309</v>
      </c>
      <c r="H3591" s="3" t="s">
        <v>34</v>
      </c>
      <c r="I3591" s="3" t="s">
        <v>35</v>
      </c>
      <c r="J3591" s="3" t="s">
        <v>36</v>
      </c>
      <c r="K3591" s="3" t="s">
        <v>37</v>
      </c>
      <c r="L3591" s="5">
        <v>6.25</v>
      </c>
      <c r="M3591" s="4">
        <v>5</v>
      </c>
      <c r="N3591" s="5">
        <v>12.237500000000001</v>
      </c>
      <c r="O3591" s="5">
        <v>2.4474999999999998</v>
      </c>
      <c r="P3591" s="4">
        <v>399</v>
      </c>
      <c r="Q3591" s="6">
        <v>1.2531328320802</v>
      </c>
      <c r="R3591" s="7">
        <v>1.7023809523809501</v>
      </c>
      <c r="S3591" s="6">
        <v>0</v>
      </c>
      <c r="T3591" s="5">
        <v>0</v>
      </c>
      <c r="U3591" s="5">
        <v>0</v>
      </c>
      <c r="V3591" s="5">
        <f t="shared" si="290"/>
        <v>12.237500000000001</v>
      </c>
      <c r="W3591" s="5">
        <f t="shared" si="286"/>
        <v>-12.237500000000001</v>
      </c>
      <c r="X3591" s="8">
        <f t="shared" si="287"/>
        <v>-1</v>
      </c>
      <c r="Y3591" s="4">
        <v>0</v>
      </c>
      <c r="Z3591" s="9" t="str">
        <f t="shared" si="288"/>
        <v>NA</v>
      </c>
      <c r="AA3591" s="10">
        <f t="shared" si="289"/>
        <v>0</v>
      </c>
    </row>
    <row r="3592" spans="1:27" x14ac:dyDescent="0.55000000000000004">
      <c r="A3592" s="3" t="s">
        <v>27</v>
      </c>
      <c r="B3592" s="3" t="s">
        <v>28</v>
      </c>
      <c r="C3592" s="3" t="s">
        <v>5635</v>
      </c>
      <c r="D3592" s="3" t="s">
        <v>5150</v>
      </c>
      <c r="E3592" s="4" t="s">
        <v>31</v>
      </c>
      <c r="F3592" s="3" t="s">
        <v>75</v>
      </c>
      <c r="G3592" s="3" t="s">
        <v>5185</v>
      </c>
      <c r="H3592" s="3" t="s">
        <v>34</v>
      </c>
      <c r="I3592" s="3" t="s">
        <v>35</v>
      </c>
      <c r="J3592" s="3" t="s">
        <v>36</v>
      </c>
      <c r="K3592" s="3" t="s">
        <v>42</v>
      </c>
      <c r="L3592" s="5">
        <v>6.25</v>
      </c>
      <c r="M3592" s="4">
        <v>4</v>
      </c>
      <c r="N3592" s="5">
        <v>12.3</v>
      </c>
      <c r="O3592" s="5">
        <v>3.0750000000000002</v>
      </c>
      <c r="P3592" s="4">
        <v>35</v>
      </c>
      <c r="Q3592" s="6">
        <v>11.4285714285714</v>
      </c>
      <c r="R3592" s="7">
        <v>1.5702857142857101</v>
      </c>
      <c r="S3592" s="6">
        <v>0</v>
      </c>
      <c r="T3592" s="5">
        <v>0</v>
      </c>
      <c r="U3592" s="5">
        <v>0</v>
      </c>
      <c r="V3592" s="5">
        <f t="shared" si="290"/>
        <v>12.3</v>
      </c>
      <c r="W3592" s="5">
        <f t="shared" si="286"/>
        <v>-12.3</v>
      </c>
      <c r="X3592" s="8">
        <f t="shared" si="287"/>
        <v>-1</v>
      </c>
      <c r="Y3592" s="4">
        <v>0</v>
      </c>
      <c r="Z3592" s="9" t="str">
        <f t="shared" si="288"/>
        <v>NA</v>
      </c>
      <c r="AA3592" s="10">
        <f t="shared" si="289"/>
        <v>0</v>
      </c>
    </row>
    <row r="3593" spans="1:27" x14ac:dyDescent="0.55000000000000004">
      <c r="A3593" s="3" t="s">
        <v>27</v>
      </c>
      <c r="B3593" s="3" t="s">
        <v>28</v>
      </c>
      <c r="C3593" s="3" t="s">
        <v>5636</v>
      </c>
      <c r="D3593" s="3" t="s">
        <v>3023</v>
      </c>
      <c r="E3593" s="4" t="s">
        <v>31</v>
      </c>
      <c r="F3593" s="3" t="s">
        <v>221</v>
      </c>
      <c r="G3593" s="3" t="s">
        <v>5356</v>
      </c>
      <c r="H3593" s="3" t="s">
        <v>34</v>
      </c>
      <c r="I3593" s="3" t="s">
        <v>35</v>
      </c>
      <c r="J3593" s="3" t="s">
        <v>36</v>
      </c>
      <c r="K3593" s="3" t="s">
        <v>42</v>
      </c>
      <c r="L3593" s="5">
        <v>6.25</v>
      </c>
      <c r="M3593" s="4">
        <v>6</v>
      </c>
      <c r="N3593" s="5">
        <v>12.399999975</v>
      </c>
      <c r="O3593" s="5">
        <v>2.0666666624999999</v>
      </c>
      <c r="P3593" s="4">
        <v>94</v>
      </c>
      <c r="Q3593" s="6">
        <v>6.3829787234042596</v>
      </c>
      <c r="R3593" s="7">
        <v>5.4950000000000001</v>
      </c>
      <c r="S3593" s="6">
        <v>0</v>
      </c>
      <c r="T3593" s="5">
        <v>0</v>
      </c>
      <c r="U3593" s="5">
        <v>0</v>
      </c>
      <c r="V3593" s="5">
        <f t="shared" si="290"/>
        <v>12.399999975</v>
      </c>
      <c r="W3593" s="5">
        <f t="shared" si="286"/>
        <v>-12.399999975</v>
      </c>
      <c r="X3593" s="8">
        <f t="shared" si="287"/>
        <v>-1</v>
      </c>
      <c r="Y3593" s="4">
        <v>0</v>
      </c>
      <c r="Z3593" s="9" t="str">
        <f t="shared" si="288"/>
        <v>NA</v>
      </c>
      <c r="AA3593" s="10">
        <f t="shared" si="289"/>
        <v>0</v>
      </c>
    </row>
    <row r="3594" spans="1:27" x14ac:dyDescent="0.55000000000000004">
      <c r="A3594" s="3" t="s">
        <v>27</v>
      </c>
      <c r="B3594" s="3" t="s">
        <v>28</v>
      </c>
      <c r="C3594" s="3" t="s">
        <v>5637</v>
      </c>
      <c r="D3594" s="3" t="s">
        <v>3309</v>
      </c>
      <c r="E3594" s="4" t="s">
        <v>31</v>
      </c>
      <c r="F3594" s="3" t="s">
        <v>104</v>
      </c>
      <c r="G3594" s="3" t="s">
        <v>616</v>
      </c>
      <c r="H3594" s="3" t="s">
        <v>34</v>
      </c>
      <c r="I3594" s="3" t="s">
        <v>35</v>
      </c>
      <c r="J3594" s="3" t="s">
        <v>36</v>
      </c>
      <c r="K3594" s="3" t="s">
        <v>42</v>
      </c>
      <c r="L3594" s="5">
        <v>6.25</v>
      </c>
      <c r="M3594" s="4">
        <v>4</v>
      </c>
      <c r="N3594" s="5">
        <v>13.0625</v>
      </c>
      <c r="O3594" s="5">
        <v>3.265625</v>
      </c>
      <c r="P3594" s="4">
        <v>34</v>
      </c>
      <c r="Q3594" s="6">
        <v>11.764705882352899</v>
      </c>
      <c r="R3594" s="7">
        <v>1.1176470588235301</v>
      </c>
      <c r="S3594" s="6">
        <v>0</v>
      </c>
      <c r="T3594" s="5">
        <v>0</v>
      </c>
      <c r="U3594" s="5">
        <v>0</v>
      </c>
      <c r="V3594" s="5">
        <f t="shared" si="290"/>
        <v>13.0625</v>
      </c>
      <c r="W3594" s="5">
        <f t="shared" si="286"/>
        <v>-13.0625</v>
      </c>
      <c r="X3594" s="8">
        <f t="shared" si="287"/>
        <v>-1</v>
      </c>
      <c r="Y3594" s="4">
        <v>0</v>
      </c>
      <c r="Z3594" s="9" t="str">
        <f t="shared" si="288"/>
        <v>NA</v>
      </c>
      <c r="AA3594" s="10">
        <f t="shared" si="289"/>
        <v>0</v>
      </c>
    </row>
    <row r="3595" spans="1:27" x14ac:dyDescent="0.55000000000000004">
      <c r="A3595" s="3" t="s">
        <v>27</v>
      </c>
      <c r="B3595" s="3" t="s">
        <v>28</v>
      </c>
      <c r="C3595" s="3" t="s">
        <v>5638</v>
      </c>
      <c r="D3595" s="3" t="s">
        <v>3181</v>
      </c>
      <c r="E3595" s="4" t="s">
        <v>31</v>
      </c>
      <c r="F3595" s="3" t="s">
        <v>75</v>
      </c>
      <c r="G3595" s="3" t="s">
        <v>5431</v>
      </c>
      <c r="H3595" s="3" t="s">
        <v>34</v>
      </c>
      <c r="I3595" s="3" t="s">
        <v>35</v>
      </c>
      <c r="J3595" s="3" t="s">
        <v>36</v>
      </c>
      <c r="K3595" s="3" t="s">
        <v>42</v>
      </c>
      <c r="L3595" s="5">
        <v>6.25</v>
      </c>
      <c r="M3595" s="4">
        <v>6</v>
      </c>
      <c r="N3595" s="5">
        <v>13.062499949999999</v>
      </c>
      <c r="O3595" s="5">
        <v>2.1770833249999999</v>
      </c>
      <c r="P3595" s="4">
        <v>1371</v>
      </c>
      <c r="Q3595" s="6">
        <v>0.43763676148796504</v>
      </c>
      <c r="R3595" s="7">
        <v>1.09232676878191</v>
      </c>
      <c r="S3595" s="6">
        <v>0</v>
      </c>
      <c r="T3595" s="5">
        <v>0</v>
      </c>
      <c r="U3595" s="5">
        <v>0</v>
      </c>
      <c r="V3595" s="5">
        <f t="shared" si="290"/>
        <v>13.062499949999999</v>
      </c>
      <c r="W3595" s="5">
        <f t="shared" si="286"/>
        <v>-13.062499949999999</v>
      </c>
      <c r="X3595" s="8">
        <f t="shared" si="287"/>
        <v>-1</v>
      </c>
      <c r="Y3595" s="4">
        <v>0</v>
      </c>
      <c r="Z3595" s="9" t="str">
        <f t="shared" si="288"/>
        <v>NA</v>
      </c>
      <c r="AA3595" s="10">
        <f t="shared" si="289"/>
        <v>0</v>
      </c>
    </row>
    <row r="3596" spans="1:27" x14ac:dyDescent="0.55000000000000004">
      <c r="A3596" s="3" t="s">
        <v>27</v>
      </c>
      <c r="B3596" s="3" t="s">
        <v>28</v>
      </c>
      <c r="C3596" s="3" t="s">
        <v>5639</v>
      </c>
      <c r="D3596" s="3" t="s">
        <v>3217</v>
      </c>
      <c r="E3596" s="4" t="s">
        <v>31</v>
      </c>
      <c r="F3596" s="3" t="s">
        <v>262</v>
      </c>
      <c r="G3596" s="3" t="s">
        <v>2917</v>
      </c>
      <c r="H3596" s="3" t="s">
        <v>34</v>
      </c>
      <c r="I3596" s="3" t="s">
        <v>35</v>
      </c>
      <c r="J3596" s="3" t="s">
        <v>36</v>
      </c>
      <c r="K3596" s="3" t="s">
        <v>42</v>
      </c>
      <c r="L3596" s="5">
        <v>6.25</v>
      </c>
      <c r="M3596" s="4">
        <v>4</v>
      </c>
      <c r="N3596" s="5">
        <v>13.1</v>
      </c>
      <c r="O3596" s="5">
        <v>3.2749999999999999</v>
      </c>
      <c r="P3596" s="4">
        <v>11</v>
      </c>
      <c r="Q3596" s="6">
        <v>36.363636363636402</v>
      </c>
      <c r="R3596" s="7">
        <v>1.0909090909090899</v>
      </c>
      <c r="S3596" s="6">
        <v>0</v>
      </c>
      <c r="T3596" s="5">
        <v>0</v>
      </c>
      <c r="U3596" s="5">
        <v>0</v>
      </c>
      <c r="V3596" s="5">
        <f t="shared" si="290"/>
        <v>13.1</v>
      </c>
      <c r="W3596" s="5">
        <f t="shared" si="286"/>
        <v>-13.1</v>
      </c>
      <c r="X3596" s="8">
        <f t="shared" si="287"/>
        <v>-1</v>
      </c>
      <c r="Y3596" s="4">
        <v>0</v>
      </c>
      <c r="Z3596" s="9" t="str">
        <f t="shared" si="288"/>
        <v>NA</v>
      </c>
      <c r="AA3596" s="10">
        <f t="shared" si="289"/>
        <v>0</v>
      </c>
    </row>
    <row r="3597" spans="1:27" x14ac:dyDescent="0.55000000000000004">
      <c r="A3597" s="3" t="s">
        <v>27</v>
      </c>
      <c r="B3597" s="3" t="s">
        <v>28</v>
      </c>
      <c r="C3597" s="3" t="s">
        <v>5640</v>
      </c>
      <c r="D3597" s="3" t="s">
        <v>5223</v>
      </c>
      <c r="E3597" s="4" t="s">
        <v>31</v>
      </c>
      <c r="F3597" s="3" t="s">
        <v>40</v>
      </c>
      <c r="G3597" s="3" t="s">
        <v>5097</v>
      </c>
      <c r="H3597" s="3" t="s">
        <v>34</v>
      </c>
      <c r="I3597" s="3" t="s">
        <v>35</v>
      </c>
      <c r="J3597" s="3" t="s">
        <v>36</v>
      </c>
      <c r="K3597" s="3" t="s">
        <v>42</v>
      </c>
      <c r="L3597" s="5">
        <v>6.25</v>
      </c>
      <c r="M3597" s="4">
        <v>4</v>
      </c>
      <c r="N3597" s="5">
        <v>13.225</v>
      </c>
      <c r="O3597" s="5">
        <v>3.3062499999999999</v>
      </c>
      <c r="P3597" s="4">
        <v>87</v>
      </c>
      <c r="Q3597" s="6">
        <v>4.5977011494252897</v>
      </c>
      <c r="R3597" s="7">
        <v>1.6165517241379299</v>
      </c>
      <c r="S3597" s="6">
        <v>0</v>
      </c>
      <c r="T3597" s="5">
        <v>0</v>
      </c>
      <c r="U3597" s="5">
        <v>0</v>
      </c>
      <c r="V3597" s="5">
        <f t="shared" si="290"/>
        <v>13.225</v>
      </c>
      <c r="W3597" s="5">
        <f t="shared" si="286"/>
        <v>-13.225</v>
      </c>
      <c r="X3597" s="8">
        <f t="shared" si="287"/>
        <v>-1</v>
      </c>
      <c r="Y3597" s="4">
        <v>0</v>
      </c>
      <c r="Z3597" s="9" t="str">
        <f t="shared" si="288"/>
        <v>NA</v>
      </c>
      <c r="AA3597" s="10">
        <f t="shared" si="289"/>
        <v>0</v>
      </c>
    </row>
    <row r="3598" spans="1:27" x14ac:dyDescent="0.55000000000000004">
      <c r="A3598" s="3" t="s">
        <v>27</v>
      </c>
      <c r="B3598" s="3" t="s">
        <v>28</v>
      </c>
      <c r="C3598" s="3" t="s">
        <v>5641</v>
      </c>
      <c r="D3598" s="3" t="s">
        <v>3309</v>
      </c>
      <c r="E3598" s="4" t="s">
        <v>31</v>
      </c>
      <c r="F3598" s="3" t="s">
        <v>75</v>
      </c>
      <c r="G3598" s="3" t="s">
        <v>5185</v>
      </c>
      <c r="H3598" s="3" t="s">
        <v>34</v>
      </c>
      <c r="I3598" s="3" t="s">
        <v>35</v>
      </c>
      <c r="J3598" s="3" t="s">
        <v>36</v>
      </c>
      <c r="K3598" s="3" t="s">
        <v>42</v>
      </c>
      <c r="L3598" s="5">
        <v>6.25</v>
      </c>
      <c r="M3598" s="4">
        <v>4</v>
      </c>
      <c r="N3598" s="5">
        <v>13.25</v>
      </c>
      <c r="O3598" s="5">
        <v>3.3125</v>
      </c>
      <c r="P3598" s="4">
        <v>37</v>
      </c>
      <c r="Q3598" s="6">
        <v>10.8108108108108</v>
      </c>
      <c r="R3598" s="7">
        <v>1.27027027027027</v>
      </c>
      <c r="S3598" s="6">
        <v>0</v>
      </c>
      <c r="T3598" s="5">
        <v>0</v>
      </c>
      <c r="U3598" s="5">
        <v>0</v>
      </c>
      <c r="V3598" s="5">
        <f t="shared" si="290"/>
        <v>13.25</v>
      </c>
      <c r="W3598" s="5">
        <f t="shared" si="286"/>
        <v>-13.25</v>
      </c>
      <c r="X3598" s="8">
        <f t="shared" si="287"/>
        <v>-1</v>
      </c>
      <c r="Y3598" s="4">
        <v>0</v>
      </c>
      <c r="Z3598" s="9" t="str">
        <f t="shared" si="288"/>
        <v>NA</v>
      </c>
      <c r="AA3598" s="10">
        <f t="shared" si="289"/>
        <v>0</v>
      </c>
    </row>
    <row r="3599" spans="1:27" x14ac:dyDescent="0.55000000000000004">
      <c r="A3599" s="3" t="s">
        <v>27</v>
      </c>
      <c r="B3599" s="3" t="s">
        <v>28</v>
      </c>
      <c r="C3599" s="3" t="s">
        <v>5642</v>
      </c>
      <c r="D3599" s="3" t="s">
        <v>2564</v>
      </c>
      <c r="E3599" s="4" t="s">
        <v>66</v>
      </c>
      <c r="F3599" s="3" t="s">
        <v>144</v>
      </c>
      <c r="G3599" s="3" t="s">
        <v>49</v>
      </c>
      <c r="H3599" s="3" t="s">
        <v>34</v>
      </c>
      <c r="I3599" s="3" t="s">
        <v>35</v>
      </c>
      <c r="J3599" s="3" t="s">
        <v>36</v>
      </c>
      <c r="K3599" s="3" t="s">
        <v>37</v>
      </c>
      <c r="L3599" s="5">
        <v>6.25</v>
      </c>
      <c r="M3599" s="4">
        <v>13</v>
      </c>
      <c r="N3599" s="5">
        <v>13.624999862500001</v>
      </c>
      <c r="O3599" s="5">
        <v>1.0480769125</v>
      </c>
      <c r="P3599" s="4">
        <v>209</v>
      </c>
      <c r="Q3599" s="6">
        <v>6.2200956937798999</v>
      </c>
      <c r="R3599" s="7">
        <v>1.1144019138756001</v>
      </c>
      <c r="S3599" s="6">
        <v>0</v>
      </c>
      <c r="T3599" s="5">
        <v>0</v>
      </c>
      <c r="U3599" s="5">
        <v>0</v>
      </c>
      <c r="V3599" s="5">
        <f t="shared" si="290"/>
        <v>13.624999862500001</v>
      </c>
      <c r="W3599" s="5">
        <f t="shared" si="286"/>
        <v>-13.624999862500001</v>
      </c>
      <c r="X3599" s="8">
        <f t="shared" si="287"/>
        <v>-1</v>
      </c>
      <c r="Y3599" s="4">
        <v>0</v>
      </c>
      <c r="Z3599" s="9" t="str">
        <f t="shared" si="288"/>
        <v>NA</v>
      </c>
      <c r="AA3599" s="10">
        <f t="shared" si="289"/>
        <v>0</v>
      </c>
    </row>
    <row r="3600" spans="1:27" x14ac:dyDescent="0.55000000000000004">
      <c r="A3600" s="3" t="s">
        <v>27</v>
      </c>
      <c r="B3600" s="3" t="s">
        <v>28</v>
      </c>
      <c r="C3600" s="3" t="s">
        <v>5643</v>
      </c>
      <c r="D3600" s="3" t="s">
        <v>3023</v>
      </c>
      <c r="E3600" s="4" t="s">
        <v>31</v>
      </c>
      <c r="F3600" s="3" t="s">
        <v>137</v>
      </c>
      <c r="G3600" s="3" t="s">
        <v>5199</v>
      </c>
      <c r="H3600" s="3" t="s">
        <v>34</v>
      </c>
      <c r="I3600" s="3" t="s">
        <v>35</v>
      </c>
      <c r="J3600" s="3" t="s">
        <v>36</v>
      </c>
      <c r="K3600" s="3" t="s">
        <v>42</v>
      </c>
      <c r="L3600" s="5">
        <v>6.25</v>
      </c>
      <c r="M3600" s="4">
        <v>6</v>
      </c>
      <c r="N3600" s="5">
        <v>13.637499975000001</v>
      </c>
      <c r="O3600" s="5">
        <v>2.2729166625000001</v>
      </c>
      <c r="P3600" s="4">
        <v>113</v>
      </c>
      <c r="Q3600" s="6">
        <v>5.3097345132743401</v>
      </c>
      <c r="R3600" s="7">
        <v>5.8360176991150396</v>
      </c>
      <c r="S3600" s="6">
        <v>0</v>
      </c>
      <c r="T3600" s="5">
        <v>0</v>
      </c>
      <c r="U3600" s="5">
        <v>0</v>
      </c>
      <c r="V3600" s="5">
        <f t="shared" si="290"/>
        <v>13.637499975000001</v>
      </c>
      <c r="W3600" s="5">
        <f t="shared" si="286"/>
        <v>-13.637499975000001</v>
      </c>
      <c r="X3600" s="8">
        <f t="shared" si="287"/>
        <v>-1</v>
      </c>
      <c r="Y3600" s="4">
        <v>0</v>
      </c>
      <c r="Z3600" s="9" t="str">
        <f t="shared" si="288"/>
        <v>NA</v>
      </c>
      <c r="AA3600" s="10">
        <f t="shared" si="289"/>
        <v>0</v>
      </c>
    </row>
    <row r="3601" spans="1:27" x14ac:dyDescent="0.55000000000000004">
      <c r="A3601" s="3" t="s">
        <v>27</v>
      </c>
      <c r="B3601" s="3" t="s">
        <v>28</v>
      </c>
      <c r="C3601" s="3" t="s">
        <v>5644</v>
      </c>
      <c r="D3601" s="3" t="s">
        <v>234</v>
      </c>
      <c r="E3601" s="4" t="s">
        <v>31</v>
      </c>
      <c r="F3601" s="3" t="s">
        <v>32</v>
      </c>
      <c r="G3601" s="3" t="s">
        <v>377</v>
      </c>
      <c r="H3601" s="3" t="s">
        <v>34</v>
      </c>
      <c r="I3601" s="3" t="s">
        <v>35</v>
      </c>
      <c r="J3601" s="3" t="s">
        <v>36</v>
      </c>
      <c r="K3601" s="3" t="s">
        <v>42</v>
      </c>
      <c r="L3601" s="5">
        <v>6.25</v>
      </c>
      <c r="M3601" s="4">
        <v>3</v>
      </c>
      <c r="N3601" s="5">
        <v>14.149999987499999</v>
      </c>
      <c r="O3601" s="5">
        <v>4.7166666624999998</v>
      </c>
      <c r="P3601" s="4">
        <v>38</v>
      </c>
      <c r="Q3601" s="6">
        <v>7.8947368421052602</v>
      </c>
      <c r="R3601" s="7">
        <v>2.10184210526316</v>
      </c>
      <c r="S3601" s="6">
        <v>0</v>
      </c>
      <c r="T3601" s="5">
        <v>0</v>
      </c>
      <c r="U3601" s="5">
        <v>0</v>
      </c>
      <c r="V3601" s="5">
        <f t="shared" si="290"/>
        <v>14.149999987499999</v>
      </c>
      <c r="W3601" s="5">
        <f t="shared" si="286"/>
        <v>-14.149999987499999</v>
      </c>
      <c r="X3601" s="8">
        <f t="shared" si="287"/>
        <v>-1</v>
      </c>
      <c r="Y3601" s="4">
        <v>0</v>
      </c>
      <c r="Z3601" s="9" t="str">
        <f t="shared" si="288"/>
        <v>NA</v>
      </c>
      <c r="AA3601" s="10">
        <f t="shared" si="289"/>
        <v>0</v>
      </c>
    </row>
    <row r="3602" spans="1:27" x14ac:dyDescent="0.55000000000000004">
      <c r="A3602" s="3" t="s">
        <v>27</v>
      </c>
      <c r="B3602" s="3" t="s">
        <v>28</v>
      </c>
      <c r="C3602" s="3" t="s">
        <v>5645</v>
      </c>
      <c r="D3602" s="3" t="s">
        <v>3023</v>
      </c>
      <c r="E3602" s="4" t="s">
        <v>31</v>
      </c>
      <c r="F3602" s="3" t="s">
        <v>40</v>
      </c>
      <c r="G3602" s="3" t="s">
        <v>3310</v>
      </c>
      <c r="H3602" s="3" t="s">
        <v>34</v>
      </c>
      <c r="I3602" s="3" t="s">
        <v>35</v>
      </c>
      <c r="J3602" s="3" t="s">
        <v>36</v>
      </c>
      <c r="K3602" s="3" t="s">
        <v>42</v>
      </c>
      <c r="L3602" s="5">
        <v>6.25</v>
      </c>
      <c r="M3602" s="4">
        <v>6</v>
      </c>
      <c r="N3602" s="5">
        <v>14.349999974999999</v>
      </c>
      <c r="O3602" s="5">
        <v>2.3916666625</v>
      </c>
      <c r="P3602" s="4">
        <v>1353</v>
      </c>
      <c r="Q3602" s="6">
        <v>0.44345898004434603</v>
      </c>
      <c r="R3602" s="7">
        <v>1.6767184035476701</v>
      </c>
      <c r="S3602" s="6">
        <v>0</v>
      </c>
      <c r="T3602" s="5">
        <v>0</v>
      </c>
      <c r="U3602" s="5">
        <v>0</v>
      </c>
      <c r="V3602" s="5">
        <f t="shared" si="290"/>
        <v>14.349999974999999</v>
      </c>
      <c r="W3602" s="5">
        <f t="shared" si="286"/>
        <v>-14.349999974999999</v>
      </c>
      <c r="X3602" s="8">
        <f t="shared" si="287"/>
        <v>-1</v>
      </c>
      <c r="Y3602" s="4">
        <v>0</v>
      </c>
      <c r="Z3602" s="9" t="str">
        <f t="shared" si="288"/>
        <v>NA</v>
      </c>
      <c r="AA3602" s="10">
        <f t="shared" si="289"/>
        <v>0</v>
      </c>
    </row>
    <row r="3603" spans="1:27" x14ac:dyDescent="0.55000000000000004">
      <c r="A3603" s="3" t="s">
        <v>27</v>
      </c>
      <c r="B3603" s="3" t="s">
        <v>28</v>
      </c>
      <c r="C3603" s="3" t="s">
        <v>5646</v>
      </c>
      <c r="D3603" s="3" t="s">
        <v>225</v>
      </c>
      <c r="E3603" s="4" t="s">
        <v>66</v>
      </c>
      <c r="F3603" s="3" t="s">
        <v>144</v>
      </c>
      <c r="G3603" s="3" t="s">
        <v>49</v>
      </c>
      <c r="H3603" s="3" t="s">
        <v>34</v>
      </c>
      <c r="I3603" s="3" t="s">
        <v>35</v>
      </c>
      <c r="J3603" s="3" t="s">
        <v>36</v>
      </c>
      <c r="K3603" s="3" t="s">
        <v>37</v>
      </c>
      <c r="L3603" s="5">
        <v>6.25</v>
      </c>
      <c r="M3603" s="4">
        <v>11</v>
      </c>
      <c r="N3603" s="5">
        <v>14.462499974999998</v>
      </c>
      <c r="O3603" s="5">
        <v>1.3147727249999999</v>
      </c>
      <c r="P3603" s="4">
        <v>311</v>
      </c>
      <c r="Q3603" s="6">
        <v>3.5369774919614101</v>
      </c>
      <c r="R3603" s="7">
        <v>1.1416077170418</v>
      </c>
      <c r="S3603" s="6">
        <v>0</v>
      </c>
      <c r="T3603" s="5">
        <v>0</v>
      </c>
      <c r="U3603" s="5">
        <v>0</v>
      </c>
      <c r="V3603" s="5">
        <f t="shared" si="290"/>
        <v>14.462499974999998</v>
      </c>
      <c r="W3603" s="5">
        <f t="shared" si="286"/>
        <v>-14.462499974999998</v>
      </c>
      <c r="X3603" s="8">
        <f t="shared" si="287"/>
        <v>-1</v>
      </c>
      <c r="Y3603" s="4">
        <v>0</v>
      </c>
      <c r="Z3603" s="9" t="str">
        <f t="shared" si="288"/>
        <v>NA</v>
      </c>
      <c r="AA3603" s="10">
        <f t="shared" si="289"/>
        <v>0</v>
      </c>
    </row>
    <row r="3604" spans="1:27" x14ac:dyDescent="0.55000000000000004">
      <c r="A3604" s="3" t="s">
        <v>27</v>
      </c>
      <c r="B3604" s="3" t="s">
        <v>28</v>
      </c>
      <c r="C3604" s="3" t="s">
        <v>5647</v>
      </c>
      <c r="D3604" s="3" t="s">
        <v>284</v>
      </c>
      <c r="E3604" s="4" t="s">
        <v>31</v>
      </c>
      <c r="F3604" s="3" t="s">
        <v>133</v>
      </c>
      <c r="G3604" s="3" t="s">
        <v>2955</v>
      </c>
      <c r="H3604" s="3" t="s">
        <v>34</v>
      </c>
      <c r="I3604" s="3" t="s">
        <v>35</v>
      </c>
      <c r="J3604" s="3" t="s">
        <v>36</v>
      </c>
      <c r="K3604" s="3" t="s">
        <v>42</v>
      </c>
      <c r="L3604" s="5">
        <v>6.25</v>
      </c>
      <c r="M3604" s="4">
        <v>4</v>
      </c>
      <c r="N3604" s="5">
        <v>15.012499999999999</v>
      </c>
      <c r="O3604" s="5">
        <v>3.7531249999999998</v>
      </c>
      <c r="P3604" s="4">
        <v>215</v>
      </c>
      <c r="Q3604" s="6">
        <v>1.86046511627907</v>
      </c>
      <c r="R3604" s="7">
        <v>3.8194883720930202</v>
      </c>
      <c r="S3604" s="6">
        <v>0</v>
      </c>
      <c r="T3604" s="5">
        <v>0</v>
      </c>
      <c r="U3604" s="5">
        <v>0</v>
      </c>
      <c r="V3604" s="5">
        <f t="shared" si="290"/>
        <v>15.012499999999999</v>
      </c>
      <c r="W3604" s="5">
        <f t="shared" si="286"/>
        <v>-15.012499999999999</v>
      </c>
      <c r="X3604" s="8">
        <f t="shared" si="287"/>
        <v>-1</v>
      </c>
      <c r="Y3604" s="4">
        <v>0</v>
      </c>
      <c r="Z3604" s="9" t="str">
        <f t="shared" si="288"/>
        <v>NA</v>
      </c>
      <c r="AA3604" s="10">
        <f t="shared" si="289"/>
        <v>0</v>
      </c>
    </row>
    <row r="3605" spans="1:27" x14ac:dyDescent="0.55000000000000004">
      <c r="A3605" s="3" t="s">
        <v>27</v>
      </c>
      <c r="B3605" s="3" t="s">
        <v>28</v>
      </c>
      <c r="C3605" s="3" t="s">
        <v>5648</v>
      </c>
      <c r="D3605" s="3" t="s">
        <v>3126</v>
      </c>
      <c r="E3605" s="4" t="s">
        <v>31</v>
      </c>
      <c r="F3605" s="3" t="s">
        <v>221</v>
      </c>
      <c r="G3605" s="3" t="s">
        <v>5356</v>
      </c>
      <c r="H3605" s="3" t="s">
        <v>34</v>
      </c>
      <c r="I3605" s="3" t="s">
        <v>35</v>
      </c>
      <c r="J3605" s="3" t="s">
        <v>36</v>
      </c>
      <c r="K3605" s="3" t="s">
        <v>42</v>
      </c>
      <c r="L3605" s="5">
        <v>6.25</v>
      </c>
      <c r="M3605" s="4">
        <v>7</v>
      </c>
      <c r="N3605" s="5">
        <v>15.05</v>
      </c>
      <c r="O3605" s="5">
        <v>2.15</v>
      </c>
      <c r="P3605" s="4">
        <v>267</v>
      </c>
      <c r="Q3605" s="6">
        <v>2.62172284644195</v>
      </c>
      <c r="R3605" s="7">
        <v>3.89647940074906</v>
      </c>
      <c r="S3605" s="6">
        <v>0</v>
      </c>
      <c r="T3605" s="5">
        <v>0</v>
      </c>
      <c r="U3605" s="5">
        <v>0</v>
      </c>
      <c r="V3605" s="5">
        <f t="shared" si="290"/>
        <v>15.05</v>
      </c>
      <c r="W3605" s="5">
        <f t="shared" si="286"/>
        <v>-15.05</v>
      </c>
      <c r="X3605" s="8">
        <f t="shared" si="287"/>
        <v>-1</v>
      </c>
      <c r="Y3605" s="4">
        <v>0</v>
      </c>
      <c r="Z3605" s="9" t="str">
        <f t="shared" si="288"/>
        <v>NA</v>
      </c>
      <c r="AA3605" s="10">
        <f t="shared" si="289"/>
        <v>0</v>
      </c>
    </row>
    <row r="3606" spans="1:27" x14ac:dyDescent="0.55000000000000004">
      <c r="A3606" s="3" t="s">
        <v>27</v>
      </c>
      <c r="B3606" s="3" t="s">
        <v>28</v>
      </c>
      <c r="C3606" s="3" t="s">
        <v>5649</v>
      </c>
      <c r="D3606" s="3" t="s">
        <v>2273</v>
      </c>
      <c r="E3606" s="4" t="s">
        <v>31</v>
      </c>
      <c r="F3606" s="3" t="s">
        <v>32</v>
      </c>
      <c r="G3606" s="3" t="s">
        <v>5232</v>
      </c>
      <c r="H3606" s="3" t="s">
        <v>34</v>
      </c>
      <c r="I3606" s="3" t="s">
        <v>35</v>
      </c>
      <c r="J3606" s="3" t="s">
        <v>36</v>
      </c>
      <c r="K3606" s="3" t="s">
        <v>42</v>
      </c>
      <c r="L3606" s="5">
        <v>6.25</v>
      </c>
      <c r="M3606" s="4">
        <v>7</v>
      </c>
      <c r="N3606" s="5">
        <v>15.3499999625</v>
      </c>
      <c r="O3606" s="5">
        <v>2.1928571374999999</v>
      </c>
      <c r="P3606" s="4">
        <v>2330</v>
      </c>
      <c r="Q3606" s="6">
        <v>0.30042918454935597</v>
      </c>
      <c r="R3606" s="7">
        <v>1.0006008583691</v>
      </c>
      <c r="S3606" s="6">
        <v>0</v>
      </c>
      <c r="T3606" s="5">
        <v>0</v>
      </c>
      <c r="U3606" s="5">
        <v>0</v>
      </c>
      <c r="V3606" s="5">
        <f t="shared" si="290"/>
        <v>15.3499999625</v>
      </c>
      <c r="W3606" s="5">
        <f t="shared" si="286"/>
        <v>-15.3499999625</v>
      </c>
      <c r="X3606" s="8">
        <f t="shared" si="287"/>
        <v>-1</v>
      </c>
      <c r="Y3606" s="4">
        <v>0</v>
      </c>
      <c r="Z3606" s="9" t="str">
        <f t="shared" si="288"/>
        <v>NA</v>
      </c>
      <c r="AA3606" s="10">
        <f t="shared" si="289"/>
        <v>0</v>
      </c>
    </row>
    <row r="3607" spans="1:27" x14ac:dyDescent="0.55000000000000004">
      <c r="A3607" s="3" t="s">
        <v>27</v>
      </c>
      <c r="B3607" s="3" t="s">
        <v>28</v>
      </c>
      <c r="C3607" s="3" t="s">
        <v>5650</v>
      </c>
      <c r="D3607" s="3" t="s">
        <v>3334</v>
      </c>
      <c r="E3607" s="4" t="s">
        <v>31</v>
      </c>
      <c r="F3607" s="3" t="s">
        <v>32</v>
      </c>
      <c r="G3607" s="3" t="s">
        <v>170</v>
      </c>
      <c r="H3607" s="3" t="s">
        <v>34</v>
      </c>
      <c r="I3607" s="3" t="s">
        <v>35</v>
      </c>
      <c r="J3607" s="3" t="s">
        <v>36</v>
      </c>
      <c r="K3607" s="3" t="s">
        <v>37</v>
      </c>
      <c r="L3607" s="5">
        <v>6.25</v>
      </c>
      <c r="M3607" s="4">
        <v>13</v>
      </c>
      <c r="N3607" s="5">
        <v>15.925000000000001</v>
      </c>
      <c r="O3607" s="5">
        <v>1.2250000000000001</v>
      </c>
      <c r="P3607" s="4">
        <v>17580</v>
      </c>
      <c r="Q3607" s="6">
        <v>7.3947667804323103E-2</v>
      </c>
      <c r="R3607" s="7">
        <v>1.00042320819113</v>
      </c>
      <c r="S3607" s="6">
        <v>0</v>
      </c>
      <c r="T3607" s="5">
        <v>0</v>
      </c>
      <c r="U3607" s="5">
        <v>0</v>
      </c>
      <c r="V3607" s="5">
        <f t="shared" si="290"/>
        <v>15.925000000000001</v>
      </c>
      <c r="W3607" s="5">
        <f t="shared" si="286"/>
        <v>-15.925000000000001</v>
      </c>
      <c r="X3607" s="8">
        <f t="shared" si="287"/>
        <v>-1</v>
      </c>
      <c r="Y3607" s="4">
        <v>0</v>
      </c>
      <c r="Z3607" s="9" t="str">
        <f t="shared" si="288"/>
        <v>NA</v>
      </c>
      <c r="AA3607" s="10">
        <f t="shared" si="289"/>
        <v>0</v>
      </c>
    </row>
    <row r="3608" spans="1:27" x14ac:dyDescent="0.55000000000000004">
      <c r="A3608" s="3" t="s">
        <v>27</v>
      </c>
      <c r="B3608" s="3" t="s">
        <v>28</v>
      </c>
      <c r="C3608" s="3" t="s">
        <v>5651</v>
      </c>
      <c r="D3608" s="3" t="s">
        <v>2147</v>
      </c>
      <c r="E3608" s="4" t="s">
        <v>31</v>
      </c>
      <c r="F3608" s="3" t="s">
        <v>113</v>
      </c>
      <c r="G3608" s="3" t="s">
        <v>5468</v>
      </c>
      <c r="H3608" s="3" t="s">
        <v>34</v>
      </c>
      <c r="I3608" s="3" t="s">
        <v>35</v>
      </c>
      <c r="J3608" s="3" t="s">
        <v>36</v>
      </c>
      <c r="K3608" s="3" t="s">
        <v>42</v>
      </c>
      <c r="L3608" s="5">
        <v>6.25</v>
      </c>
      <c r="M3608" s="4">
        <v>5</v>
      </c>
      <c r="N3608" s="5">
        <v>15.95</v>
      </c>
      <c r="O3608" s="5">
        <v>3.19</v>
      </c>
      <c r="P3608" s="4">
        <v>505</v>
      </c>
      <c r="Q3608" s="6">
        <v>0.99009900990098998</v>
      </c>
      <c r="R3608" s="7">
        <v>4.6460594059405897</v>
      </c>
      <c r="S3608" s="6">
        <v>0</v>
      </c>
      <c r="T3608" s="5">
        <v>0</v>
      </c>
      <c r="U3608" s="5">
        <v>0</v>
      </c>
      <c r="V3608" s="5">
        <f t="shared" si="290"/>
        <v>15.95</v>
      </c>
      <c r="W3608" s="5">
        <f t="shared" si="286"/>
        <v>-15.95</v>
      </c>
      <c r="X3608" s="8">
        <f t="shared" si="287"/>
        <v>-1</v>
      </c>
      <c r="Y3608" s="4">
        <v>0</v>
      </c>
      <c r="Z3608" s="9" t="str">
        <f t="shared" si="288"/>
        <v>NA</v>
      </c>
      <c r="AA3608" s="10">
        <f t="shared" si="289"/>
        <v>0</v>
      </c>
    </row>
    <row r="3609" spans="1:27" x14ac:dyDescent="0.55000000000000004">
      <c r="A3609" s="3" t="s">
        <v>27</v>
      </c>
      <c r="B3609" s="3" t="s">
        <v>28</v>
      </c>
      <c r="C3609" s="3" t="s">
        <v>5652</v>
      </c>
      <c r="D3609" s="3" t="s">
        <v>708</v>
      </c>
      <c r="E3609" s="4" t="s">
        <v>31</v>
      </c>
      <c r="F3609" s="3" t="s">
        <v>113</v>
      </c>
      <c r="G3609" s="3" t="s">
        <v>5468</v>
      </c>
      <c r="H3609" s="3" t="s">
        <v>34</v>
      </c>
      <c r="I3609" s="3" t="s">
        <v>35</v>
      </c>
      <c r="J3609" s="3" t="s">
        <v>36</v>
      </c>
      <c r="K3609" s="3" t="s">
        <v>42</v>
      </c>
      <c r="L3609" s="5">
        <v>6.25</v>
      </c>
      <c r="M3609" s="4">
        <v>5</v>
      </c>
      <c r="N3609" s="5">
        <v>16.0625</v>
      </c>
      <c r="O3609" s="5">
        <v>3.2124999999999999</v>
      </c>
      <c r="P3609" s="4">
        <v>85</v>
      </c>
      <c r="Q3609" s="6">
        <v>5.8823529411764701</v>
      </c>
      <c r="R3609" s="7">
        <v>1.22282352941176</v>
      </c>
      <c r="S3609" s="6">
        <v>0</v>
      </c>
      <c r="T3609" s="5">
        <v>0</v>
      </c>
      <c r="U3609" s="5">
        <v>0</v>
      </c>
      <c r="V3609" s="5">
        <f t="shared" si="290"/>
        <v>16.0625</v>
      </c>
      <c r="W3609" s="5">
        <f t="shared" si="286"/>
        <v>-16.0625</v>
      </c>
      <c r="X3609" s="8">
        <f t="shared" si="287"/>
        <v>-1</v>
      </c>
      <c r="Y3609" s="4">
        <v>0</v>
      </c>
      <c r="Z3609" s="9" t="str">
        <f t="shared" si="288"/>
        <v>NA</v>
      </c>
      <c r="AA3609" s="10">
        <f t="shared" si="289"/>
        <v>0</v>
      </c>
    </row>
    <row r="3610" spans="1:27" x14ac:dyDescent="0.55000000000000004">
      <c r="A3610" s="3" t="s">
        <v>27</v>
      </c>
      <c r="B3610" s="3" t="s">
        <v>28</v>
      </c>
      <c r="C3610" s="3" t="s">
        <v>5653</v>
      </c>
      <c r="D3610" s="3" t="s">
        <v>708</v>
      </c>
      <c r="E3610" s="4" t="s">
        <v>31</v>
      </c>
      <c r="F3610" s="3" t="s">
        <v>125</v>
      </c>
      <c r="G3610" s="3" t="s">
        <v>126</v>
      </c>
      <c r="H3610" s="3" t="s">
        <v>34</v>
      </c>
      <c r="I3610" s="3" t="s">
        <v>35</v>
      </c>
      <c r="J3610" s="3" t="s">
        <v>36</v>
      </c>
      <c r="K3610" s="3" t="s">
        <v>42</v>
      </c>
      <c r="L3610" s="5">
        <v>6.25</v>
      </c>
      <c r="M3610" s="4">
        <v>7</v>
      </c>
      <c r="N3610" s="5">
        <v>16.23749995</v>
      </c>
      <c r="O3610" s="5">
        <v>2.3196428500000001</v>
      </c>
      <c r="P3610" s="4">
        <v>92</v>
      </c>
      <c r="Q3610" s="6">
        <v>7.6086956521739104</v>
      </c>
      <c r="R3610" s="7">
        <v>1.0534782608695701</v>
      </c>
      <c r="S3610" s="6">
        <v>0</v>
      </c>
      <c r="T3610" s="5">
        <v>0</v>
      </c>
      <c r="U3610" s="5">
        <v>0</v>
      </c>
      <c r="V3610" s="5">
        <f t="shared" si="290"/>
        <v>16.23749995</v>
      </c>
      <c r="W3610" s="5">
        <f t="shared" si="286"/>
        <v>-16.23749995</v>
      </c>
      <c r="X3610" s="8">
        <f t="shared" si="287"/>
        <v>-1</v>
      </c>
      <c r="Y3610" s="4">
        <v>0</v>
      </c>
      <c r="Z3610" s="9" t="str">
        <f t="shared" si="288"/>
        <v>NA</v>
      </c>
      <c r="AA3610" s="10">
        <f t="shared" si="289"/>
        <v>0</v>
      </c>
    </row>
    <row r="3611" spans="1:27" x14ac:dyDescent="0.55000000000000004">
      <c r="A3611" s="3" t="s">
        <v>27</v>
      </c>
      <c r="B3611" s="3" t="s">
        <v>28</v>
      </c>
      <c r="C3611" s="3" t="s">
        <v>5654</v>
      </c>
      <c r="D3611" s="3" t="s">
        <v>3181</v>
      </c>
      <c r="E3611" s="4" t="s">
        <v>31</v>
      </c>
      <c r="F3611" s="3" t="s">
        <v>104</v>
      </c>
      <c r="G3611" s="3" t="s">
        <v>285</v>
      </c>
      <c r="H3611" s="3" t="s">
        <v>34</v>
      </c>
      <c r="I3611" s="3" t="s">
        <v>35</v>
      </c>
      <c r="J3611" s="3" t="s">
        <v>36</v>
      </c>
      <c r="K3611" s="3" t="s">
        <v>42</v>
      </c>
      <c r="L3611" s="5">
        <v>6.25</v>
      </c>
      <c r="M3611" s="4">
        <v>4</v>
      </c>
      <c r="N3611" s="5">
        <v>16.824999999999999</v>
      </c>
      <c r="O3611" s="5">
        <v>4.2062499999999998</v>
      </c>
      <c r="P3611" s="4">
        <v>228</v>
      </c>
      <c r="Q3611" s="6">
        <v>1.7543859649122799</v>
      </c>
      <c r="R3611" s="7">
        <v>1.3939473684210499</v>
      </c>
      <c r="S3611" s="6">
        <v>0</v>
      </c>
      <c r="T3611" s="5">
        <v>0</v>
      </c>
      <c r="U3611" s="5">
        <v>0</v>
      </c>
      <c r="V3611" s="5">
        <f t="shared" si="290"/>
        <v>16.824999999999999</v>
      </c>
      <c r="W3611" s="5">
        <f t="shared" si="286"/>
        <v>-16.824999999999999</v>
      </c>
      <c r="X3611" s="8">
        <f t="shared" si="287"/>
        <v>-1</v>
      </c>
      <c r="Y3611" s="4">
        <v>0</v>
      </c>
      <c r="Z3611" s="9" t="str">
        <f t="shared" si="288"/>
        <v>NA</v>
      </c>
      <c r="AA3611" s="10">
        <f t="shared" si="289"/>
        <v>0</v>
      </c>
    </row>
    <row r="3612" spans="1:27" x14ac:dyDescent="0.55000000000000004">
      <c r="A3612" s="3" t="s">
        <v>27</v>
      </c>
      <c r="B3612" s="3" t="s">
        <v>28</v>
      </c>
      <c r="C3612" s="3" t="s">
        <v>5655</v>
      </c>
      <c r="D3612" s="3" t="s">
        <v>1569</v>
      </c>
      <c r="E3612" s="4" t="s">
        <v>66</v>
      </c>
      <c r="F3612" s="3" t="s">
        <v>144</v>
      </c>
      <c r="G3612" s="3" t="s">
        <v>309</v>
      </c>
      <c r="H3612" s="3" t="s">
        <v>34</v>
      </c>
      <c r="I3612" s="3" t="s">
        <v>35</v>
      </c>
      <c r="J3612" s="3" t="s">
        <v>36</v>
      </c>
      <c r="K3612" s="3" t="s">
        <v>37</v>
      </c>
      <c r="L3612" s="5">
        <v>6.25</v>
      </c>
      <c r="M3612" s="4">
        <v>12</v>
      </c>
      <c r="N3612" s="5">
        <v>17.124999900000002</v>
      </c>
      <c r="O3612" s="5">
        <v>1.4270833250000001</v>
      </c>
      <c r="P3612" s="4">
        <v>78</v>
      </c>
      <c r="Q3612" s="6">
        <v>15.384615384615399</v>
      </c>
      <c r="R3612" s="7">
        <v>1.1769230769230801</v>
      </c>
      <c r="S3612" s="6">
        <v>0</v>
      </c>
      <c r="T3612" s="5">
        <v>0</v>
      </c>
      <c r="U3612" s="5">
        <v>0</v>
      </c>
      <c r="V3612" s="5">
        <f t="shared" si="290"/>
        <v>17.124999900000002</v>
      </c>
      <c r="W3612" s="5">
        <f t="shared" si="286"/>
        <v>-17.124999900000002</v>
      </c>
      <c r="X3612" s="8">
        <f t="shared" si="287"/>
        <v>-1</v>
      </c>
      <c r="Y3612" s="4">
        <v>0</v>
      </c>
      <c r="Z3612" s="9" t="str">
        <f t="shared" si="288"/>
        <v>NA</v>
      </c>
      <c r="AA3612" s="10">
        <f t="shared" si="289"/>
        <v>0</v>
      </c>
    </row>
    <row r="3613" spans="1:27" x14ac:dyDescent="0.55000000000000004">
      <c r="A3613" s="3" t="s">
        <v>27</v>
      </c>
      <c r="B3613" s="3" t="s">
        <v>28</v>
      </c>
      <c r="C3613" s="3" t="s">
        <v>5656</v>
      </c>
      <c r="D3613" s="3" t="s">
        <v>3812</v>
      </c>
      <c r="E3613" s="4" t="s">
        <v>31</v>
      </c>
      <c r="F3613" s="3" t="s">
        <v>32</v>
      </c>
      <c r="G3613" s="3" t="s">
        <v>377</v>
      </c>
      <c r="H3613" s="3" t="s">
        <v>34</v>
      </c>
      <c r="I3613" s="3" t="s">
        <v>35</v>
      </c>
      <c r="J3613" s="3" t="s">
        <v>36</v>
      </c>
      <c r="K3613" s="3" t="s">
        <v>42</v>
      </c>
      <c r="L3613" s="5">
        <v>6.25</v>
      </c>
      <c r="M3613" s="4">
        <v>8</v>
      </c>
      <c r="N3613" s="5">
        <v>17.4375</v>
      </c>
      <c r="O3613" s="5">
        <v>2.1796875</v>
      </c>
      <c r="P3613" s="4">
        <v>427</v>
      </c>
      <c r="Q3613" s="6">
        <v>1.87353629976581</v>
      </c>
      <c r="R3613" s="7">
        <v>1.14206088992974</v>
      </c>
      <c r="S3613" s="6">
        <v>0</v>
      </c>
      <c r="T3613" s="5">
        <v>0</v>
      </c>
      <c r="U3613" s="5">
        <v>0</v>
      </c>
      <c r="V3613" s="5">
        <f t="shared" si="290"/>
        <v>17.4375</v>
      </c>
      <c r="W3613" s="5">
        <f t="shared" si="286"/>
        <v>-17.4375</v>
      </c>
      <c r="X3613" s="8">
        <f t="shared" si="287"/>
        <v>-1</v>
      </c>
      <c r="Y3613" s="4">
        <v>0</v>
      </c>
      <c r="Z3613" s="9" t="str">
        <f t="shared" si="288"/>
        <v>NA</v>
      </c>
      <c r="AA3613" s="10">
        <f t="shared" si="289"/>
        <v>0</v>
      </c>
    </row>
    <row r="3614" spans="1:27" x14ac:dyDescent="0.55000000000000004">
      <c r="A3614" s="3" t="s">
        <v>27</v>
      </c>
      <c r="B3614" s="3" t="s">
        <v>28</v>
      </c>
      <c r="C3614" s="3" t="s">
        <v>5657</v>
      </c>
      <c r="D3614" s="3" t="s">
        <v>4143</v>
      </c>
      <c r="E3614" s="4" t="s">
        <v>31</v>
      </c>
      <c r="F3614" s="3" t="s">
        <v>417</v>
      </c>
      <c r="G3614" s="3" t="s">
        <v>418</v>
      </c>
      <c r="H3614" s="3" t="s">
        <v>34</v>
      </c>
      <c r="I3614" s="3" t="s">
        <v>35</v>
      </c>
      <c r="J3614" s="3" t="s">
        <v>36</v>
      </c>
      <c r="K3614" s="3" t="s">
        <v>42</v>
      </c>
      <c r="L3614" s="5">
        <v>6.25</v>
      </c>
      <c r="M3614" s="4">
        <v>8</v>
      </c>
      <c r="N3614" s="5">
        <v>17.587499999999999</v>
      </c>
      <c r="O3614" s="5">
        <v>2.1984374999999998</v>
      </c>
      <c r="P3614" s="4">
        <v>787</v>
      </c>
      <c r="Q3614" s="6">
        <v>1.01651842439644</v>
      </c>
      <c r="R3614" s="7">
        <v>4.1752223634053403</v>
      </c>
      <c r="S3614" s="6">
        <v>0</v>
      </c>
      <c r="T3614" s="5">
        <v>0</v>
      </c>
      <c r="U3614" s="5">
        <v>0</v>
      </c>
      <c r="V3614" s="5">
        <f t="shared" si="290"/>
        <v>17.587499999999999</v>
      </c>
      <c r="W3614" s="5">
        <f t="shared" si="286"/>
        <v>-17.587499999999999</v>
      </c>
      <c r="X3614" s="8">
        <f t="shared" si="287"/>
        <v>-1</v>
      </c>
      <c r="Y3614" s="4">
        <v>0</v>
      </c>
      <c r="Z3614" s="9" t="str">
        <f t="shared" si="288"/>
        <v>NA</v>
      </c>
      <c r="AA3614" s="10">
        <f t="shared" si="289"/>
        <v>0</v>
      </c>
    </row>
    <row r="3615" spans="1:27" x14ac:dyDescent="0.55000000000000004">
      <c r="A3615" s="3" t="s">
        <v>27</v>
      </c>
      <c r="B3615" s="3" t="s">
        <v>28</v>
      </c>
      <c r="C3615" s="3" t="s">
        <v>5658</v>
      </c>
      <c r="D3615" s="3" t="s">
        <v>2147</v>
      </c>
      <c r="E3615" s="4" t="s">
        <v>31</v>
      </c>
      <c r="F3615" s="3" t="s">
        <v>133</v>
      </c>
      <c r="G3615" s="3" t="s">
        <v>2955</v>
      </c>
      <c r="H3615" s="3" t="s">
        <v>34</v>
      </c>
      <c r="I3615" s="3" t="s">
        <v>35</v>
      </c>
      <c r="J3615" s="3" t="s">
        <v>36</v>
      </c>
      <c r="K3615" s="3" t="s">
        <v>42</v>
      </c>
      <c r="L3615" s="5">
        <v>6.25</v>
      </c>
      <c r="M3615" s="4">
        <v>8</v>
      </c>
      <c r="N3615" s="5">
        <v>17.75</v>
      </c>
      <c r="O3615" s="5">
        <v>2.21875</v>
      </c>
      <c r="P3615" s="4">
        <v>549</v>
      </c>
      <c r="Q3615" s="6">
        <v>1.4571948998178501</v>
      </c>
      <c r="R3615" s="7">
        <v>3.7991803278688501</v>
      </c>
      <c r="S3615" s="6">
        <v>0</v>
      </c>
      <c r="T3615" s="5">
        <v>0</v>
      </c>
      <c r="U3615" s="5">
        <v>0</v>
      </c>
      <c r="V3615" s="5">
        <f t="shared" si="290"/>
        <v>17.75</v>
      </c>
      <c r="W3615" s="5">
        <f t="shared" si="286"/>
        <v>-17.75</v>
      </c>
      <c r="X3615" s="8">
        <f t="shared" si="287"/>
        <v>-1</v>
      </c>
      <c r="Y3615" s="4">
        <v>0</v>
      </c>
      <c r="Z3615" s="9" t="str">
        <f t="shared" si="288"/>
        <v>NA</v>
      </c>
      <c r="AA3615" s="10">
        <f t="shared" si="289"/>
        <v>0</v>
      </c>
    </row>
    <row r="3616" spans="1:27" x14ac:dyDescent="0.55000000000000004">
      <c r="A3616" s="3" t="s">
        <v>27</v>
      </c>
      <c r="B3616" s="3" t="s">
        <v>28</v>
      </c>
      <c r="C3616" s="3" t="s">
        <v>5659</v>
      </c>
      <c r="D3616" s="3" t="s">
        <v>708</v>
      </c>
      <c r="E3616" s="4" t="s">
        <v>31</v>
      </c>
      <c r="F3616" s="3" t="s">
        <v>133</v>
      </c>
      <c r="G3616" s="3" t="s">
        <v>2955</v>
      </c>
      <c r="H3616" s="3" t="s">
        <v>34</v>
      </c>
      <c r="I3616" s="3" t="s">
        <v>35</v>
      </c>
      <c r="J3616" s="3" t="s">
        <v>36</v>
      </c>
      <c r="K3616" s="3" t="s">
        <v>42</v>
      </c>
      <c r="L3616" s="5">
        <v>6.25</v>
      </c>
      <c r="M3616" s="4">
        <v>13</v>
      </c>
      <c r="N3616" s="5">
        <v>18.049999987500001</v>
      </c>
      <c r="O3616" s="5">
        <v>1.3884615375</v>
      </c>
      <c r="P3616" s="4">
        <v>207</v>
      </c>
      <c r="Q3616" s="6">
        <v>6.2801932367149798</v>
      </c>
      <c r="R3616" s="7">
        <v>1.05676328502415</v>
      </c>
      <c r="S3616" s="6">
        <v>0</v>
      </c>
      <c r="T3616" s="5">
        <v>0</v>
      </c>
      <c r="U3616" s="5">
        <v>0</v>
      </c>
      <c r="V3616" s="5">
        <f t="shared" si="290"/>
        <v>18.049999987500001</v>
      </c>
      <c r="W3616" s="5">
        <f t="shared" si="286"/>
        <v>-18.049999987500001</v>
      </c>
      <c r="X3616" s="8">
        <f t="shared" si="287"/>
        <v>-1</v>
      </c>
      <c r="Y3616" s="4">
        <v>0</v>
      </c>
      <c r="Z3616" s="9" t="str">
        <f t="shared" si="288"/>
        <v>NA</v>
      </c>
      <c r="AA3616" s="10">
        <f t="shared" si="289"/>
        <v>0</v>
      </c>
    </row>
    <row r="3617" spans="1:27" x14ac:dyDescent="0.55000000000000004">
      <c r="A3617" s="3" t="s">
        <v>27</v>
      </c>
      <c r="B3617" s="3" t="s">
        <v>28</v>
      </c>
      <c r="C3617" s="3" t="s">
        <v>5660</v>
      </c>
      <c r="D3617" s="3" t="s">
        <v>4575</v>
      </c>
      <c r="E3617" s="4" t="s">
        <v>31</v>
      </c>
      <c r="F3617" s="3" t="s">
        <v>32</v>
      </c>
      <c r="G3617" s="3" t="s">
        <v>33</v>
      </c>
      <c r="H3617" s="3" t="s">
        <v>34</v>
      </c>
      <c r="I3617" s="3" t="s">
        <v>35</v>
      </c>
      <c r="J3617" s="3" t="s">
        <v>36</v>
      </c>
      <c r="K3617" s="3" t="s">
        <v>37</v>
      </c>
      <c r="L3617" s="5">
        <v>6.25</v>
      </c>
      <c r="M3617" s="4">
        <v>7</v>
      </c>
      <c r="N3617" s="5">
        <v>18.649999987500003</v>
      </c>
      <c r="O3617" s="5">
        <v>2.6642857125000003</v>
      </c>
      <c r="P3617" s="4">
        <v>2271</v>
      </c>
      <c r="Q3617" s="6">
        <v>0.30823425803610699</v>
      </c>
      <c r="R3617" s="7">
        <v>3.0053412593571101</v>
      </c>
      <c r="S3617" s="6">
        <v>0</v>
      </c>
      <c r="T3617" s="5">
        <v>0</v>
      </c>
      <c r="U3617" s="5">
        <v>0</v>
      </c>
      <c r="V3617" s="5">
        <f t="shared" si="290"/>
        <v>18.649999987500003</v>
      </c>
      <c r="W3617" s="5">
        <f t="shared" si="286"/>
        <v>-18.649999987500003</v>
      </c>
      <c r="X3617" s="8">
        <f t="shared" si="287"/>
        <v>-1</v>
      </c>
      <c r="Y3617" s="4">
        <v>0</v>
      </c>
      <c r="Z3617" s="9" t="str">
        <f t="shared" si="288"/>
        <v>NA</v>
      </c>
      <c r="AA3617" s="10">
        <f t="shared" si="289"/>
        <v>0</v>
      </c>
    </row>
    <row r="3618" spans="1:27" x14ac:dyDescent="0.55000000000000004">
      <c r="A3618" s="3" t="s">
        <v>27</v>
      </c>
      <c r="B3618" s="3" t="s">
        <v>28</v>
      </c>
      <c r="C3618" s="3" t="s">
        <v>5661</v>
      </c>
      <c r="D3618" s="3" t="s">
        <v>2849</v>
      </c>
      <c r="E3618" s="4" t="s">
        <v>31</v>
      </c>
      <c r="F3618" s="3" t="s">
        <v>262</v>
      </c>
      <c r="G3618" s="3" t="s">
        <v>2706</v>
      </c>
      <c r="H3618" s="3" t="s">
        <v>34</v>
      </c>
      <c r="I3618" s="3" t="s">
        <v>35</v>
      </c>
      <c r="J3618" s="3" t="s">
        <v>36</v>
      </c>
      <c r="K3618" s="3" t="s">
        <v>42</v>
      </c>
      <c r="L3618" s="5">
        <v>6.25</v>
      </c>
      <c r="M3618" s="4">
        <v>11</v>
      </c>
      <c r="N3618" s="5">
        <v>18.6624999</v>
      </c>
      <c r="O3618" s="5">
        <v>1.6965909000000001</v>
      </c>
      <c r="P3618" s="4">
        <v>420</v>
      </c>
      <c r="Q3618" s="6">
        <v>2.61904761904762</v>
      </c>
      <c r="R3618" s="7">
        <v>1.9573571428571399</v>
      </c>
      <c r="S3618" s="6">
        <v>0</v>
      </c>
      <c r="T3618" s="5">
        <v>0</v>
      </c>
      <c r="U3618" s="5">
        <v>0</v>
      </c>
      <c r="V3618" s="5">
        <f t="shared" si="290"/>
        <v>18.6624999</v>
      </c>
      <c r="W3618" s="5">
        <f t="shared" si="286"/>
        <v>-18.6624999</v>
      </c>
      <c r="X3618" s="8">
        <f t="shared" si="287"/>
        <v>-1</v>
      </c>
      <c r="Y3618" s="4">
        <v>0</v>
      </c>
      <c r="Z3618" s="9" t="str">
        <f t="shared" si="288"/>
        <v>NA</v>
      </c>
      <c r="AA3618" s="10">
        <f t="shared" si="289"/>
        <v>0</v>
      </c>
    </row>
    <row r="3619" spans="1:27" x14ac:dyDescent="0.55000000000000004">
      <c r="A3619" s="3" t="s">
        <v>27</v>
      </c>
      <c r="B3619" s="3" t="s">
        <v>28</v>
      </c>
      <c r="C3619" s="3" t="s">
        <v>5662</v>
      </c>
      <c r="D3619" s="3" t="s">
        <v>513</v>
      </c>
      <c r="E3619" s="4" t="s">
        <v>66</v>
      </c>
      <c r="F3619" s="3" t="s">
        <v>144</v>
      </c>
      <c r="G3619" s="3" t="s">
        <v>49</v>
      </c>
      <c r="H3619" s="3" t="s">
        <v>34</v>
      </c>
      <c r="I3619" s="3" t="s">
        <v>35</v>
      </c>
      <c r="J3619" s="3" t="s">
        <v>36</v>
      </c>
      <c r="K3619" s="3" t="s">
        <v>37</v>
      </c>
      <c r="L3619" s="5">
        <v>6.25</v>
      </c>
      <c r="M3619" s="4">
        <v>14</v>
      </c>
      <c r="N3619" s="5">
        <v>19.062499925000001</v>
      </c>
      <c r="O3619" s="5">
        <v>1.3616071375000001</v>
      </c>
      <c r="P3619" s="4">
        <v>149</v>
      </c>
      <c r="Q3619" s="6">
        <v>9.3959731543624194</v>
      </c>
      <c r="R3619" s="7">
        <v>1.1738255033556999</v>
      </c>
      <c r="S3619" s="6">
        <v>0</v>
      </c>
      <c r="T3619" s="5">
        <v>0</v>
      </c>
      <c r="U3619" s="5">
        <v>0</v>
      </c>
      <c r="V3619" s="5">
        <f t="shared" si="290"/>
        <v>19.062499925000001</v>
      </c>
      <c r="W3619" s="5">
        <f t="shared" si="286"/>
        <v>-19.062499925000001</v>
      </c>
      <c r="X3619" s="8">
        <f t="shared" si="287"/>
        <v>-1</v>
      </c>
      <c r="Y3619" s="4">
        <v>0</v>
      </c>
      <c r="Z3619" s="9" t="str">
        <f t="shared" si="288"/>
        <v>NA</v>
      </c>
      <c r="AA3619" s="10">
        <f t="shared" si="289"/>
        <v>0</v>
      </c>
    </row>
    <row r="3620" spans="1:27" x14ac:dyDescent="0.55000000000000004">
      <c r="A3620" s="3" t="s">
        <v>27</v>
      </c>
      <c r="B3620" s="3" t="s">
        <v>28</v>
      </c>
      <c r="C3620" s="3" t="s">
        <v>5663</v>
      </c>
      <c r="D3620" s="3" t="s">
        <v>5223</v>
      </c>
      <c r="E3620" s="4" t="s">
        <v>31</v>
      </c>
      <c r="F3620" s="3" t="s">
        <v>221</v>
      </c>
      <c r="G3620" s="3" t="s">
        <v>5121</v>
      </c>
      <c r="H3620" s="3" t="s">
        <v>34</v>
      </c>
      <c r="I3620" s="3" t="s">
        <v>35</v>
      </c>
      <c r="J3620" s="3" t="s">
        <v>36</v>
      </c>
      <c r="K3620" s="3" t="s">
        <v>37</v>
      </c>
      <c r="L3620" s="5">
        <v>6.25</v>
      </c>
      <c r="M3620" s="4">
        <v>8</v>
      </c>
      <c r="N3620" s="5">
        <v>19.225000000000001</v>
      </c>
      <c r="O3620" s="5">
        <v>2.4031250000000002</v>
      </c>
      <c r="P3620" s="4">
        <v>112</v>
      </c>
      <c r="Q3620" s="6">
        <v>7.1428571428571397</v>
      </c>
      <c r="R3620" s="7">
        <v>1.57839285714286</v>
      </c>
      <c r="S3620" s="6">
        <v>0</v>
      </c>
      <c r="T3620" s="5">
        <v>0</v>
      </c>
      <c r="U3620" s="5">
        <v>0</v>
      </c>
      <c r="V3620" s="5">
        <f t="shared" si="290"/>
        <v>19.225000000000001</v>
      </c>
      <c r="W3620" s="5">
        <f t="shared" si="286"/>
        <v>-19.225000000000001</v>
      </c>
      <c r="X3620" s="8">
        <f t="shared" si="287"/>
        <v>-1</v>
      </c>
      <c r="Y3620" s="4">
        <v>0</v>
      </c>
      <c r="Z3620" s="9" t="str">
        <f t="shared" si="288"/>
        <v>NA</v>
      </c>
      <c r="AA3620" s="10">
        <f t="shared" si="289"/>
        <v>0</v>
      </c>
    </row>
    <row r="3621" spans="1:27" x14ac:dyDescent="0.55000000000000004">
      <c r="A3621" s="3" t="s">
        <v>27</v>
      </c>
      <c r="B3621" s="3" t="s">
        <v>28</v>
      </c>
      <c r="C3621" s="3" t="s">
        <v>5664</v>
      </c>
      <c r="D3621" s="3" t="s">
        <v>3126</v>
      </c>
      <c r="E3621" s="4" t="s">
        <v>31</v>
      </c>
      <c r="F3621" s="3" t="s">
        <v>194</v>
      </c>
      <c r="G3621" s="3" t="s">
        <v>3610</v>
      </c>
      <c r="H3621" s="3" t="s">
        <v>34</v>
      </c>
      <c r="I3621" s="3" t="s">
        <v>35</v>
      </c>
      <c r="J3621" s="3" t="s">
        <v>36</v>
      </c>
      <c r="K3621" s="3" t="s">
        <v>42</v>
      </c>
      <c r="L3621" s="5">
        <v>6.25</v>
      </c>
      <c r="M3621" s="4">
        <v>8</v>
      </c>
      <c r="N3621" s="5">
        <v>19.3</v>
      </c>
      <c r="O3621" s="5">
        <v>2.4125000000000001</v>
      </c>
      <c r="P3621" s="4">
        <v>182</v>
      </c>
      <c r="Q3621" s="6">
        <v>4.3956043956044004</v>
      </c>
      <c r="R3621" s="7">
        <v>3.1690109890109901</v>
      </c>
      <c r="S3621" s="6">
        <v>0</v>
      </c>
      <c r="T3621" s="5">
        <v>0</v>
      </c>
      <c r="U3621" s="5">
        <v>0</v>
      </c>
      <c r="V3621" s="5">
        <f t="shared" si="290"/>
        <v>19.3</v>
      </c>
      <c r="W3621" s="5">
        <f t="shared" si="286"/>
        <v>-19.3</v>
      </c>
      <c r="X3621" s="8">
        <f t="shared" si="287"/>
        <v>-1</v>
      </c>
      <c r="Y3621" s="4">
        <v>0</v>
      </c>
      <c r="Z3621" s="9" t="str">
        <f t="shared" si="288"/>
        <v>NA</v>
      </c>
      <c r="AA3621" s="10">
        <f t="shared" si="289"/>
        <v>0</v>
      </c>
    </row>
    <row r="3622" spans="1:27" x14ac:dyDescent="0.55000000000000004">
      <c r="A3622" s="3" t="s">
        <v>27</v>
      </c>
      <c r="B3622" s="3" t="s">
        <v>28</v>
      </c>
      <c r="C3622" s="3" t="s">
        <v>5665</v>
      </c>
      <c r="D3622" s="3" t="s">
        <v>3173</v>
      </c>
      <c r="E3622" s="4" t="s">
        <v>31</v>
      </c>
      <c r="F3622" s="3" t="s">
        <v>32</v>
      </c>
      <c r="G3622" s="3" t="s">
        <v>377</v>
      </c>
      <c r="H3622" s="3" t="s">
        <v>34</v>
      </c>
      <c r="I3622" s="3" t="s">
        <v>35</v>
      </c>
      <c r="J3622" s="3" t="s">
        <v>36</v>
      </c>
      <c r="K3622" s="3" t="s">
        <v>42</v>
      </c>
      <c r="L3622" s="5">
        <v>6.25</v>
      </c>
      <c r="M3622" s="4">
        <v>6</v>
      </c>
      <c r="N3622" s="5">
        <v>19.712499975</v>
      </c>
      <c r="O3622" s="5">
        <v>3.2854166624999999</v>
      </c>
      <c r="P3622" s="4">
        <v>140</v>
      </c>
      <c r="Q3622" s="6">
        <v>4.28571428571429</v>
      </c>
      <c r="R3622" s="7">
        <v>3.1019285714285698</v>
      </c>
      <c r="S3622" s="6">
        <v>0</v>
      </c>
      <c r="T3622" s="5">
        <v>0</v>
      </c>
      <c r="U3622" s="5">
        <v>0</v>
      </c>
      <c r="V3622" s="5">
        <f t="shared" si="290"/>
        <v>19.712499975</v>
      </c>
      <c r="W3622" s="5">
        <f t="shared" si="286"/>
        <v>-19.712499975</v>
      </c>
      <c r="X3622" s="8">
        <f t="shared" si="287"/>
        <v>-1</v>
      </c>
      <c r="Y3622" s="4">
        <v>0</v>
      </c>
      <c r="Z3622" s="9" t="str">
        <f t="shared" si="288"/>
        <v>NA</v>
      </c>
      <c r="AA3622" s="10">
        <f t="shared" si="289"/>
        <v>0</v>
      </c>
    </row>
    <row r="3623" spans="1:27" x14ac:dyDescent="0.55000000000000004">
      <c r="A3623" s="3" t="s">
        <v>27</v>
      </c>
      <c r="B3623" s="3" t="s">
        <v>28</v>
      </c>
      <c r="C3623" s="3" t="s">
        <v>5666</v>
      </c>
      <c r="D3623" s="3" t="s">
        <v>5195</v>
      </c>
      <c r="E3623" s="4" t="s">
        <v>31</v>
      </c>
      <c r="F3623" s="3" t="s">
        <v>262</v>
      </c>
      <c r="G3623" s="3" t="s">
        <v>3031</v>
      </c>
      <c r="H3623" s="3" t="s">
        <v>34</v>
      </c>
      <c r="I3623" s="3" t="s">
        <v>35</v>
      </c>
      <c r="J3623" s="3" t="s">
        <v>36</v>
      </c>
      <c r="K3623" s="3" t="s">
        <v>42</v>
      </c>
      <c r="L3623" s="5">
        <v>6.25</v>
      </c>
      <c r="M3623" s="4">
        <v>5</v>
      </c>
      <c r="N3623" s="5">
        <v>19.925000000000001</v>
      </c>
      <c r="O3623" s="5">
        <v>3.9849999999999999</v>
      </c>
      <c r="P3623" s="4">
        <v>197</v>
      </c>
      <c r="Q3623" s="6">
        <v>2.53807106598985</v>
      </c>
      <c r="R3623" s="7">
        <v>5.3495431472081201</v>
      </c>
      <c r="S3623" s="6">
        <v>0</v>
      </c>
      <c r="T3623" s="5">
        <v>0</v>
      </c>
      <c r="U3623" s="5">
        <v>0</v>
      </c>
      <c r="V3623" s="5">
        <f t="shared" si="290"/>
        <v>19.925000000000001</v>
      </c>
      <c r="W3623" s="5">
        <f t="shared" si="286"/>
        <v>-19.925000000000001</v>
      </c>
      <c r="X3623" s="8">
        <f t="shared" si="287"/>
        <v>-1</v>
      </c>
      <c r="Y3623" s="4">
        <v>0</v>
      </c>
      <c r="Z3623" s="9" t="str">
        <f t="shared" si="288"/>
        <v>NA</v>
      </c>
      <c r="AA3623" s="10">
        <f t="shared" si="289"/>
        <v>0</v>
      </c>
    </row>
    <row r="3624" spans="1:27" x14ac:dyDescent="0.55000000000000004">
      <c r="A3624" s="3" t="s">
        <v>27</v>
      </c>
      <c r="B3624" s="3" t="s">
        <v>28</v>
      </c>
      <c r="C3624" s="3" t="s">
        <v>5667</v>
      </c>
      <c r="D3624" s="3" t="s">
        <v>270</v>
      </c>
      <c r="E3624" s="4" t="s">
        <v>31</v>
      </c>
      <c r="F3624" s="3" t="s">
        <v>137</v>
      </c>
      <c r="G3624" s="3" t="s">
        <v>5236</v>
      </c>
      <c r="H3624" s="3" t="s">
        <v>34</v>
      </c>
      <c r="I3624" s="3" t="s">
        <v>35</v>
      </c>
      <c r="J3624" s="3" t="s">
        <v>36</v>
      </c>
      <c r="K3624" s="3" t="s">
        <v>42</v>
      </c>
      <c r="L3624" s="5">
        <v>6.25</v>
      </c>
      <c r="M3624" s="4">
        <v>15</v>
      </c>
      <c r="N3624" s="5">
        <v>20.0625</v>
      </c>
      <c r="O3624" s="5">
        <v>1.3374999999999999</v>
      </c>
      <c r="P3624" s="4">
        <v>254</v>
      </c>
      <c r="Q3624" s="6">
        <v>5.9055118110236204</v>
      </c>
      <c r="R3624" s="7">
        <v>1.26307086614173</v>
      </c>
      <c r="S3624" s="6">
        <v>0</v>
      </c>
      <c r="T3624" s="5">
        <v>0</v>
      </c>
      <c r="U3624" s="5">
        <v>0</v>
      </c>
      <c r="V3624" s="5">
        <f t="shared" si="290"/>
        <v>20.0625</v>
      </c>
      <c r="W3624" s="5">
        <f t="shared" si="286"/>
        <v>-20.0625</v>
      </c>
      <c r="X3624" s="8">
        <f t="shared" si="287"/>
        <v>-1</v>
      </c>
      <c r="Y3624" s="4">
        <v>0</v>
      </c>
      <c r="Z3624" s="9" t="str">
        <f t="shared" si="288"/>
        <v>NA</v>
      </c>
      <c r="AA3624" s="10">
        <f t="shared" si="289"/>
        <v>0</v>
      </c>
    </row>
    <row r="3625" spans="1:27" x14ac:dyDescent="0.55000000000000004">
      <c r="A3625" s="3" t="s">
        <v>27</v>
      </c>
      <c r="B3625" s="3" t="s">
        <v>28</v>
      </c>
      <c r="C3625" s="3" t="s">
        <v>5668</v>
      </c>
      <c r="D3625" s="3" t="s">
        <v>455</v>
      </c>
      <c r="E3625" s="4" t="s">
        <v>66</v>
      </c>
      <c r="F3625" s="3" t="s">
        <v>144</v>
      </c>
      <c r="G3625" s="3" t="s">
        <v>49</v>
      </c>
      <c r="H3625" s="3" t="s">
        <v>34</v>
      </c>
      <c r="I3625" s="3" t="s">
        <v>35</v>
      </c>
      <c r="J3625" s="3" t="s">
        <v>36</v>
      </c>
      <c r="K3625" s="3" t="s">
        <v>37</v>
      </c>
      <c r="L3625" s="5">
        <v>6.25</v>
      </c>
      <c r="M3625" s="4">
        <v>22</v>
      </c>
      <c r="N3625" s="5">
        <v>20.137499800000001</v>
      </c>
      <c r="O3625" s="5">
        <v>0.91534090000000001</v>
      </c>
      <c r="P3625" s="4">
        <v>234</v>
      </c>
      <c r="Q3625" s="6">
        <v>9.4017094017094003</v>
      </c>
      <c r="R3625" s="7">
        <v>1.06153846153846</v>
      </c>
      <c r="S3625" s="6">
        <v>0</v>
      </c>
      <c r="T3625" s="5">
        <v>0</v>
      </c>
      <c r="U3625" s="5">
        <v>0</v>
      </c>
      <c r="V3625" s="5">
        <f t="shared" si="290"/>
        <v>20.137499800000001</v>
      </c>
      <c r="W3625" s="5">
        <f t="shared" si="286"/>
        <v>-20.137499800000001</v>
      </c>
      <c r="X3625" s="8">
        <f t="shared" si="287"/>
        <v>-1</v>
      </c>
      <c r="Y3625" s="4">
        <v>0</v>
      </c>
      <c r="Z3625" s="9" t="str">
        <f t="shared" si="288"/>
        <v>NA</v>
      </c>
      <c r="AA3625" s="10">
        <f t="shared" si="289"/>
        <v>0</v>
      </c>
    </row>
    <row r="3626" spans="1:27" x14ac:dyDescent="0.55000000000000004">
      <c r="A3626" s="3" t="s">
        <v>27</v>
      </c>
      <c r="B3626" s="3" t="s">
        <v>28</v>
      </c>
      <c r="C3626" s="3" t="s">
        <v>5669</v>
      </c>
      <c r="D3626" s="3" t="s">
        <v>4648</v>
      </c>
      <c r="E3626" s="4" t="s">
        <v>31</v>
      </c>
      <c r="F3626" s="3" t="s">
        <v>32</v>
      </c>
      <c r="G3626" s="3" t="s">
        <v>2686</v>
      </c>
      <c r="H3626" s="3" t="s">
        <v>34</v>
      </c>
      <c r="I3626" s="3" t="s">
        <v>35</v>
      </c>
      <c r="J3626" s="3" t="s">
        <v>36</v>
      </c>
      <c r="K3626" s="3" t="s">
        <v>37</v>
      </c>
      <c r="L3626" s="5">
        <v>6.25</v>
      </c>
      <c r="M3626" s="4">
        <v>8</v>
      </c>
      <c r="N3626" s="5">
        <v>20.212499999999999</v>
      </c>
      <c r="O3626" s="5">
        <v>2.5265624999999998</v>
      </c>
      <c r="P3626" s="4">
        <v>516</v>
      </c>
      <c r="Q3626" s="6">
        <v>1.55038759689922</v>
      </c>
      <c r="R3626" s="7">
        <v>4.3769961240310096</v>
      </c>
      <c r="S3626" s="6">
        <v>0</v>
      </c>
      <c r="T3626" s="5">
        <v>0</v>
      </c>
      <c r="U3626" s="5">
        <v>0</v>
      </c>
      <c r="V3626" s="5">
        <f t="shared" si="290"/>
        <v>20.212499999999999</v>
      </c>
      <c r="W3626" s="5">
        <f t="shared" si="286"/>
        <v>-20.212499999999999</v>
      </c>
      <c r="X3626" s="8">
        <f t="shared" si="287"/>
        <v>-1</v>
      </c>
      <c r="Y3626" s="4">
        <v>0</v>
      </c>
      <c r="Z3626" s="9" t="str">
        <f t="shared" si="288"/>
        <v>NA</v>
      </c>
      <c r="AA3626" s="10">
        <f t="shared" si="289"/>
        <v>0</v>
      </c>
    </row>
    <row r="3627" spans="1:27" x14ac:dyDescent="0.55000000000000004">
      <c r="A3627" s="3" t="s">
        <v>27</v>
      </c>
      <c r="B3627" s="3" t="s">
        <v>28</v>
      </c>
      <c r="C3627" s="3" t="s">
        <v>5670</v>
      </c>
      <c r="D3627" s="3" t="s">
        <v>3181</v>
      </c>
      <c r="E3627" s="4" t="s">
        <v>31</v>
      </c>
      <c r="F3627" s="3" t="s">
        <v>221</v>
      </c>
      <c r="G3627" s="3" t="s">
        <v>271</v>
      </c>
      <c r="H3627" s="3" t="s">
        <v>34</v>
      </c>
      <c r="I3627" s="3" t="s">
        <v>35</v>
      </c>
      <c r="J3627" s="3" t="s">
        <v>36</v>
      </c>
      <c r="K3627" s="3" t="s">
        <v>37</v>
      </c>
      <c r="L3627" s="5">
        <v>6.25</v>
      </c>
      <c r="M3627" s="4">
        <v>10</v>
      </c>
      <c r="N3627" s="5">
        <v>20.862500000000001</v>
      </c>
      <c r="O3627" s="5">
        <v>2.0862500000000002</v>
      </c>
      <c r="P3627" s="4">
        <v>196</v>
      </c>
      <c r="Q3627" s="6">
        <v>5.1020408163265296</v>
      </c>
      <c r="R3627" s="7">
        <v>1.6461734693877501</v>
      </c>
      <c r="S3627" s="6">
        <v>0</v>
      </c>
      <c r="T3627" s="5">
        <v>0</v>
      </c>
      <c r="U3627" s="5">
        <v>0</v>
      </c>
      <c r="V3627" s="5">
        <f t="shared" si="290"/>
        <v>20.862500000000001</v>
      </c>
      <c r="W3627" s="5">
        <f t="shared" si="286"/>
        <v>-20.862500000000001</v>
      </c>
      <c r="X3627" s="8">
        <f t="shared" si="287"/>
        <v>-1</v>
      </c>
      <c r="Y3627" s="4">
        <v>0</v>
      </c>
      <c r="Z3627" s="9" t="str">
        <f t="shared" si="288"/>
        <v>NA</v>
      </c>
      <c r="AA3627" s="10">
        <f t="shared" si="289"/>
        <v>0</v>
      </c>
    </row>
    <row r="3628" spans="1:27" x14ac:dyDescent="0.55000000000000004">
      <c r="A3628" s="3" t="s">
        <v>27</v>
      </c>
      <c r="B3628" s="3" t="s">
        <v>28</v>
      </c>
      <c r="C3628" s="3" t="s">
        <v>5671</v>
      </c>
      <c r="D3628" s="3" t="s">
        <v>844</v>
      </c>
      <c r="E3628" s="4" t="s">
        <v>66</v>
      </c>
      <c r="F3628" s="3" t="s">
        <v>144</v>
      </c>
      <c r="G3628" s="3" t="s">
        <v>309</v>
      </c>
      <c r="H3628" s="3" t="s">
        <v>34</v>
      </c>
      <c r="I3628" s="3" t="s">
        <v>35</v>
      </c>
      <c r="J3628" s="3" t="s">
        <v>36</v>
      </c>
      <c r="K3628" s="3" t="s">
        <v>37</v>
      </c>
      <c r="L3628" s="5">
        <v>6.25</v>
      </c>
      <c r="M3628" s="4">
        <v>8</v>
      </c>
      <c r="N3628" s="5">
        <v>21.475000000000001</v>
      </c>
      <c r="O3628" s="5">
        <v>2.6843750000000002</v>
      </c>
      <c r="P3628" s="4">
        <v>1718</v>
      </c>
      <c r="Q3628" s="6">
        <v>0.46565774155995304</v>
      </c>
      <c r="R3628" s="7">
        <v>1.45618742724098</v>
      </c>
      <c r="S3628" s="6">
        <v>0</v>
      </c>
      <c r="T3628" s="5">
        <v>0</v>
      </c>
      <c r="U3628" s="5">
        <v>0</v>
      </c>
      <c r="V3628" s="5">
        <f t="shared" si="290"/>
        <v>21.475000000000001</v>
      </c>
      <c r="W3628" s="5">
        <f t="shared" si="286"/>
        <v>-21.475000000000001</v>
      </c>
      <c r="X3628" s="8">
        <f t="shared" si="287"/>
        <v>-1</v>
      </c>
      <c r="Y3628" s="4">
        <v>0</v>
      </c>
      <c r="Z3628" s="9" t="str">
        <f t="shared" si="288"/>
        <v>NA</v>
      </c>
      <c r="AA3628" s="10">
        <f t="shared" si="289"/>
        <v>0</v>
      </c>
    </row>
    <row r="3629" spans="1:27" x14ac:dyDescent="0.55000000000000004">
      <c r="A3629" s="3" t="s">
        <v>27</v>
      </c>
      <c r="B3629" s="3" t="s">
        <v>28</v>
      </c>
      <c r="C3629" s="3" t="s">
        <v>5672</v>
      </c>
      <c r="D3629" s="3" t="s">
        <v>284</v>
      </c>
      <c r="E3629" s="4" t="s">
        <v>31</v>
      </c>
      <c r="F3629" s="3" t="s">
        <v>221</v>
      </c>
      <c r="G3629" s="3" t="s">
        <v>271</v>
      </c>
      <c r="H3629" s="3" t="s">
        <v>34</v>
      </c>
      <c r="I3629" s="3" t="s">
        <v>35</v>
      </c>
      <c r="J3629" s="3" t="s">
        <v>36</v>
      </c>
      <c r="K3629" s="3" t="s">
        <v>37</v>
      </c>
      <c r="L3629" s="5">
        <v>6.25</v>
      </c>
      <c r="M3629" s="4">
        <v>9</v>
      </c>
      <c r="N3629" s="5">
        <v>21.574999912500001</v>
      </c>
      <c r="O3629" s="5">
        <v>2.3972222125</v>
      </c>
      <c r="P3629" s="4">
        <v>216</v>
      </c>
      <c r="Q3629" s="6">
        <v>4.1666666666666696</v>
      </c>
      <c r="R3629" s="7">
        <v>2.8082870370370401</v>
      </c>
      <c r="S3629" s="6">
        <v>0</v>
      </c>
      <c r="T3629" s="5">
        <v>0</v>
      </c>
      <c r="U3629" s="5">
        <v>0</v>
      </c>
      <c r="V3629" s="5">
        <f t="shared" si="290"/>
        <v>21.574999912500001</v>
      </c>
      <c r="W3629" s="5">
        <f t="shared" si="286"/>
        <v>-21.574999912500001</v>
      </c>
      <c r="X3629" s="8">
        <f t="shared" si="287"/>
        <v>-1</v>
      </c>
      <c r="Y3629" s="4">
        <v>0</v>
      </c>
      <c r="Z3629" s="9" t="str">
        <f t="shared" si="288"/>
        <v>NA</v>
      </c>
      <c r="AA3629" s="10">
        <f t="shared" si="289"/>
        <v>0</v>
      </c>
    </row>
    <row r="3630" spans="1:27" x14ac:dyDescent="0.55000000000000004">
      <c r="A3630" s="3" t="s">
        <v>27</v>
      </c>
      <c r="B3630" s="3" t="s">
        <v>28</v>
      </c>
      <c r="C3630" s="3" t="s">
        <v>5673</v>
      </c>
      <c r="D3630" s="3" t="s">
        <v>3126</v>
      </c>
      <c r="E3630" s="4" t="s">
        <v>31</v>
      </c>
      <c r="F3630" s="3" t="s">
        <v>133</v>
      </c>
      <c r="G3630" s="3" t="s">
        <v>3024</v>
      </c>
      <c r="H3630" s="3" t="s">
        <v>34</v>
      </c>
      <c r="I3630" s="3" t="s">
        <v>35</v>
      </c>
      <c r="J3630" s="3" t="s">
        <v>36</v>
      </c>
      <c r="K3630" s="3" t="s">
        <v>42</v>
      </c>
      <c r="L3630" s="5">
        <v>6.25</v>
      </c>
      <c r="M3630" s="4">
        <v>8</v>
      </c>
      <c r="N3630" s="5">
        <v>21.662500000000001</v>
      </c>
      <c r="O3630" s="5">
        <v>2.7078125000000002</v>
      </c>
      <c r="P3630" s="4">
        <v>147</v>
      </c>
      <c r="Q3630" s="6">
        <v>5.4421768707483</v>
      </c>
      <c r="R3630" s="7">
        <v>2.4582312925170098</v>
      </c>
      <c r="S3630" s="6">
        <v>0</v>
      </c>
      <c r="T3630" s="5">
        <v>0</v>
      </c>
      <c r="U3630" s="5">
        <v>0</v>
      </c>
      <c r="V3630" s="5">
        <f t="shared" si="290"/>
        <v>21.662500000000001</v>
      </c>
      <c r="W3630" s="5">
        <f t="shared" si="286"/>
        <v>-21.662500000000001</v>
      </c>
      <c r="X3630" s="8">
        <f t="shared" si="287"/>
        <v>-1</v>
      </c>
      <c r="Y3630" s="4">
        <v>0</v>
      </c>
      <c r="Z3630" s="9" t="str">
        <f t="shared" si="288"/>
        <v>NA</v>
      </c>
      <c r="AA3630" s="10">
        <f t="shared" si="289"/>
        <v>0</v>
      </c>
    </row>
    <row r="3631" spans="1:27" x14ac:dyDescent="0.55000000000000004">
      <c r="A3631" s="3" t="s">
        <v>27</v>
      </c>
      <c r="B3631" s="3" t="s">
        <v>28</v>
      </c>
      <c r="C3631" s="3" t="s">
        <v>5674</v>
      </c>
      <c r="D3631" s="3" t="s">
        <v>3126</v>
      </c>
      <c r="E3631" s="4" t="s">
        <v>31</v>
      </c>
      <c r="F3631" s="3" t="s">
        <v>125</v>
      </c>
      <c r="G3631" s="3" t="s">
        <v>3601</v>
      </c>
      <c r="H3631" s="3" t="s">
        <v>34</v>
      </c>
      <c r="I3631" s="3" t="s">
        <v>35</v>
      </c>
      <c r="J3631" s="3" t="s">
        <v>36</v>
      </c>
      <c r="K3631" s="3" t="s">
        <v>42</v>
      </c>
      <c r="L3631" s="5">
        <v>6.25</v>
      </c>
      <c r="M3631" s="4">
        <v>8</v>
      </c>
      <c r="N3631" s="5">
        <v>21.9</v>
      </c>
      <c r="O3631" s="5">
        <v>2.7374999999999998</v>
      </c>
      <c r="P3631" s="4">
        <v>208</v>
      </c>
      <c r="Q3631" s="6">
        <v>3.8461538461538498</v>
      </c>
      <c r="R3631" s="7">
        <v>3.2268269230769202</v>
      </c>
      <c r="S3631" s="6">
        <v>0</v>
      </c>
      <c r="T3631" s="5">
        <v>0</v>
      </c>
      <c r="U3631" s="5">
        <v>0</v>
      </c>
      <c r="V3631" s="5">
        <f t="shared" si="290"/>
        <v>21.9</v>
      </c>
      <c r="W3631" s="5">
        <f t="shared" si="286"/>
        <v>-21.9</v>
      </c>
      <c r="X3631" s="8">
        <f t="shared" si="287"/>
        <v>-1</v>
      </c>
      <c r="Y3631" s="4">
        <v>0</v>
      </c>
      <c r="Z3631" s="9" t="str">
        <f t="shared" si="288"/>
        <v>NA</v>
      </c>
      <c r="AA3631" s="10">
        <f t="shared" si="289"/>
        <v>0</v>
      </c>
    </row>
    <row r="3632" spans="1:27" x14ac:dyDescent="0.55000000000000004">
      <c r="A3632" s="3" t="s">
        <v>27</v>
      </c>
      <c r="B3632" s="3" t="s">
        <v>28</v>
      </c>
      <c r="C3632" s="3" t="s">
        <v>5675</v>
      </c>
      <c r="D3632" s="3" t="s">
        <v>5223</v>
      </c>
      <c r="E3632" s="4" t="s">
        <v>31</v>
      </c>
      <c r="F3632" s="3" t="s">
        <v>262</v>
      </c>
      <c r="G3632" s="3" t="s">
        <v>5676</v>
      </c>
      <c r="H3632" s="3" t="s">
        <v>34</v>
      </c>
      <c r="I3632" s="3" t="s">
        <v>35</v>
      </c>
      <c r="J3632" s="3" t="s">
        <v>36</v>
      </c>
      <c r="K3632" s="3" t="s">
        <v>42</v>
      </c>
      <c r="L3632" s="5">
        <v>6.25</v>
      </c>
      <c r="M3632" s="4">
        <v>9</v>
      </c>
      <c r="N3632" s="5">
        <v>22.0374999</v>
      </c>
      <c r="O3632" s="5">
        <v>2.4486110999999999</v>
      </c>
      <c r="P3632" s="4">
        <v>86</v>
      </c>
      <c r="Q3632" s="6">
        <v>10.4651162790698</v>
      </c>
      <c r="R3632" s="7">
        <v>1.415</v>
      </c>
      <c r="S3632" s="6">
        <v>0</v>
      </c>
      <c r="T3632" s="5">
        <v>0</v>
      </c>
      <c r="U3632" s="5">
        <v>0</v>
      </c>
      <c r="V3632" s="5">
        <f t="shared" si="290"/>
        <v>22.0374999</v>
      </c>
      <c r="W3632" s="5">
        <f t="shared" si="286"/>
        <v>-22.0374999</v>
      </c>
      <c r="X3632" s="8">
        <f t="shared" si="287"/>
        <v>-1</v>
      </c>
      <c r="Y3632" s="4">
        <v>0</v>
      </c>
      <c r="Z3632" s="9" t="str">
        <f t="shared" si="288"/>
        <v>NA</v>
      </c>
      <c r="AA3632" s="10">
        <f t="shared" si="289"/>
        <v>0</v>
      </c>
    </row>
    <row r="3633" spans="1:27" x14ac:dyDescent="0.55000000000000004">
      <c r="A3633" s="3" t="s">
        <v>27</v>
      </c>
      <c r="B3633" s="3" t="s">
        <v>28</v>
      </c>
      <c r="C3633" s="3" t="s">
        <v>5677</v>
      </c>
      <c r="D3633" s="3" t="s">
        <v>4659</v>
      </c>
      <c r="E3633" s="4" t="s">
        <v>66</v>
      </c>
      <c r="F3633" s="3" t="s">
        <v>32</v>
      </c>
      <c r="G3633" s="3" t="s">
        <v>3421</v>
      </c>
      <c r="H3633" s="3" t="s">
        <v>34</v>
      </c>
      <c r="I3633" s="3" t="s">
        <v>35</v>
      </c>
      <c r="J3633" s="3" t="s">
        <v>36</v>
      </c>
      <c r="K3633" s="3" t="s">
        <v>42</v>
      </c>
      <c r="L3633" s="5">
        <v>6.25</v>
      </c>
      <c r="M3633" s="4">
        <v>11</v>
      </c>
      <c r="N3633" s="5">
        <v>22.262499875000003</v>
      </c>
      <c r="O3633" s="5">
        <v>2.0238636250000002</v>
      </c>
      <c r="P3633" s="4">
        <v>528</v>
      </c>
      <c r="Q3633" s="6">
        <v>2.0833333333333299</v>
      </c>
      <c r="R3633" s="7">
        <v>1</v>
      </c>
      <c r="S3633" s="6">
        <v>0</v>
      </c>
      <c r="T3633" s="5">
        <v>0</v>
      </c>
      <c r="U3633" s="5">
        <v>0</v>
      </c>
      <c r="V3633" s="5">
        <f t="shared" si="290"/>
        <v>22.262499875000003</v>
      </c>
      <c r="W3633" s="5">
        <f t="shared" si="286"/>
        <v>-22.262499875000003</v>
      </c>
      <c r="X3633" s="8">
        <f t="shared" si="287"/>
        <v>-1</v>
      </c>
      <c r="Y3633" s="4">
        <v>0</v>
      </c>
      <c r="Z3633" s="9" t="str">
        <f t="shared" si="288"/>
        <v>NA</v>
      </c>
      <c r="AA3633" s="10">
        <f t="shared" si="289"/>
        <v>0</v>
      </c>
    </row>
    <row r="3634" spans="1:27" x14ac:dyDescent="0.55000000000000004">
      <c r="A3634" s="3" t="s">
        <v>27</v>
      </c>
      <c r="B3634" s="3" t="s">
        <v>28</v>
      </c>
      <c r="C3634" s="3" t="s">
        <v>5678</v>
      </c>
      <c r="D3634" s="3" t="s">
        <v>3023</v>
      </c>
      <c r="E3634" s="4" t="s">
        <v>31</v>
      </c>
      <c r="F3634" s="3" t="s">
        <v>125</v>
      </c>
      <c r="G3634" s="3" t="s">
        <v>3601</v>
      </c>
      <c r="H3634" s="3" t="s">
        <v>34</v>
      </c>
      <c r="I3634" s="3" t="s">
        <v>35</v>
      </c>
      <c r="J3634" s="3" t="s">
        <v>36</v>
      </c>
      <c r="K3634" s="3" t="s">
        <v>42</v>
      </c>
      <c r="L3634" s="5">
        <v>6.25</v>
      </c>
      <c r="M3634" s="4">
        <v>10</v>
      </c>
      <c r="N3634" s="5">
        <v>23.637499999999999</v>
      </c>
      <c r="O3634" s="5">
        <v>2.36375</v>
      </c>
      <c r="P3634" s="4">
        <v>135</v>
      </c>
      <c r="Q3634" s="6">
        <v>7.4074074074074101</v>
      </c>
      <c r="R3634" s="7">
        <v>7.2160740740740703</v>
      </c>
      <c r="S3634" s="6">
        <v>0</v>
      </c>
      <c r="T3634" s="5">
        <v>0</v>
      </c>
      <c r="U3634" s="5">
        <v>0</v>
      </c>
      <c r="V3634" s="5">
        <f t="shared" si="290"/>
        <v>23.637499999999999</v>
      </c>
      <c r="W3634" s="5">
        <f t="shared" si="286"/>
        <v>-23.637499999999999</v>
      </c>
      <c r="X3634" s="8">
        <f t="shared" si="287"/>
        <v>-1</v>
      </c>
      <c r="Y3634" s="4">
        <v>0</v>
      </c>
      <c r="Z3634" s="9" t="str">
        <f t="shared" si="288"/>
        <v>NA</v>
      </c>
      <c r="AA3634" s="10">
        <f t="shared" si="289"/>
        <v>0</v>
      </c>
    </row>
    <row r="3635" spans="1:27" x14ac:dyDescent="0.55000000000000004">
      <c r="A3635" s="3" t="s">
        <v>27</v>
      </c>
      <c r="B3635" s="3" t="s">
        <v>28</v>
      </c>
      <c r="C3635" s="3" t="s">
        <v>5679</v>
      </c>
      <c r="D3635" s="3" t="s">
        <v>1612</v>
      </c>
      <c r="E3635" s="4" t="s">
        <v>66</v>
      </c>
      <c r="F3635" s="3" t="s">
        <v>144</v>
      </c>
      <c r="G3635" s="3" t="s">
        <v>49</v>
      </c>
      <c r="H3635" s="3" t="s">
        <v>34</v>
      </c>
      <c r="I3635" s="3" t="s">
        <v>35</v>
      </c>
      <c r="J3635" s="3" t="s">
        <v>36</v>
      </c>
      <c r="K3635" s="3" t="s">
        <v>37</v>
      </c>
      <c r="L3635" s="5">
        <v>6.25</v>
      </c>
      <c r="M3635" s="4">
        <v>10</v>
      </c>
      <c r="N3635" s="5">
        <v>24.125</v>
      </c>
      <c r="O3635" s="5">
        <v>2.4125000000000001</v>
      </c>
      <c r="P3635" s="4">
        <v>677</v>
      </c>
      <c r="Q3635" s="6">
        <v>1.47710487444609</v>
      </c>
      <c r="R3635" s="7">
        <v>1.7223781388478601</v>
      </c>
      <c r="S3635" s="6">
        <v>0</v>
      </c>
      <c r="T3635" s="5">
        <v>0</v>
      </c>
      <c r="U3635" s="5">
        <v>0</v>
      </c>
      <c r="V3635" s="5">
        <f t="shared" si="290"/>
        <v>24.125</v>
      </c>
      <c r="W3635" s="5">
        <f t="shared" si="286"/>
        <v>-24.125</v>
      </c>
      <c r="X3635" s="8">
        <f t="shared" si="287"/>
        <v>-1</v>
      </c>
      <c r="Y3635" s="4">
        <v>0</v>
      </c>
      <c r="Z3635" s="9" t="str">
        <f t="shared" si="288"/>
        <v>NA</v>
      </c>
      <c r="AA3635" s="10">
        <f t="shared" si="289"/>
        <v>0</v>
      </c>
    </row>
    <row r="3636" spans="1:27" x14ac:dyDescent="0.55000000000000004">
      <c r="A3636" s="3" t="s">
        <v>27</v>
      </c>
      <c r="B3636" s="3" t="s">
        <v>28</v>
      </c>
      <c r="C3636" s="3" t="s">
        <v>5680</v>
      </c>
      <c r="D3636" s="3" t="s">
        <v>4681</v>
      </c>
      <c r="E3636" s="4" t="s">
        <v>31</v>
      </c>
      <c r="F3636" s="3" t="s">
        <v>32</v>
      </c>
      <c r="G3636" s="3" t="s">
        <v>377</v>
      </c>
      <c r="H3636" s="3" t="s">
        <v>34</v>
      </c>
      <c r="I3636" s="3" t="s">
        <v>35</v>
      </c>
      <c r="J3636" s="3" t="s">
        <v>36</v>
      </c>
      <c r="K3636" s="3" t="s">
        <v>42</v>
      </c>
      <c r="L3636" s="5">
        <v>6.25</v>
      </c>
      <c r="M3636" s="4">
        <v>9</v>
      </c>
      <c r="N3636" s="5">
        <v>24.362499937500001</v>
      </c>
      <c r="O3636" s="5">
        <v>2.7069444375000002</v>
      </c>
      <c r="P3636" s="4">
        <v>236</v>
      </c>
      <c r="Q3636" s="6">
        <v>3.8135593220339001</v>
      </c>
      <c r="R3636" s="7">
        <v>1.4478813559321999</v>
      </c>
      <c r="S3636" s="6">
        <v>0</v>
      </c>
      <c r="T3636" s="5">
        <v>0</v>
      </c>
      <c r="U3636" s="5">
        <v>0</v>
      </c>
      <c r="V3636" s="5">
        <f t="shared" si="290"/>
        <v>24.362499937500001</v>
      </c>
      <c r="W3636" s="5">
        <f t="shared" si="286"/>
        <v>-24.362499937500001</v>
      </c>
      <c r="X3636" s="8">
        <f t="shared" si="287"/>
        <v>-1</v>
      </c>
      <c r="Y3636" s="4">
        <v>0</v>
      </c>
      <c r="Z3636" s="9" t="str">
        <f t="shared" si="288"/>
        <v>NA</v>
      </c>
      <c r="AA3636" s="10">
        <f t="shared" si="289"/>
        <v>0</v>
      </c>
    </row>
    <row r="3637" spans="1:27" x14ac:dyDescent="0.55000000000000004">
      <c r="A3637" s="3" t="s">
        <v>27</v>
      </c>
      <c r="B3637" s="3" t="s">
        <v>28</v>
      </c>
      <c r="C3637" s="3" t="s">
        <v>5681</v>
      </c>
      <c r="D3637" s="3" t="s">
        <v>3126</v>
      </c>
      <c r="E3637" s="4" t="s">
        <v>31</v>
      </c>
      <c r="F3637" s="3" t="s">
        <v>417</v>
      </c>
      <c r="G3637" s="3" t="s">
        <v>5175</v>
      </c>
      <c r="H3637" s="3" t="s">
        <v>34</v>
      </c>
      <c r="I3637" s="3" t="s">
        <v>35</v>
      </c>
      <c r="J3637" s="3" t="s">
        <v>36</v>
      </c>
      <c r="K3637" s="3" t="s">
        <v>42</v>
      </c>
      <c r="L3637" s="5">
        <v>6.25</v>
      </c>
      <c r="M3637" s="4">
        <v>8</v>
      </c>
      <c r="N3637" s="5">
        <v>24.55</v>
      </c>
      <c r="O3637" s="5">
        <v>3.0687500000000001</v>
      </c>
      <c r="P3637" s="4">
        <v>259</v>
      </c>
      <c r="Q3637" s="6">
        <v>3.0888030888030902</v>
      </c>
      <c r="R3637" s="7">
        <v>3.7745559845559802</v>
      </c>
      <c r="S3637" s="6">
        <v>0</v>
      </c>
      <c r="T3637" s="5">
        <v>0</v>
      </c>
      <c r="U3637" s="5">
        <v>0</v>
      </c>
      <c r="V3637" s="5">
        <f t="shared" si="290"/>
        <v>24.55</v>
      </c>
      <c r="W3637" s="5">
        <f t="shared" si="286"/>
        <v>-24.55</v>
      </c>
      <c r="X3637" s="8">
        <f t="shared" si="287"/>
        <v>-1</v>
      </c>
      <c r="Y3637" s="4">
        <v>0</v>
      </c>
      <c r="Z3637" s="9" t="str">
        <f t="shared" si="288"/>
        <v>NA</v>
      </c>
      <c r="AA3637" s="10">
        <f t="shared" si="289"/>
        <v>0</v>
      </c>
    </row>
    <row r="3638" spans="1:27" x14ac:dyDescent="0.55000000000000004">
      <c r="A3638" s="3" t="s">
        <v>27</v>
      </c>
      <c r="B3638" s="3" t="s">
        <v>28</v>
      </c>
      <c r="C3638" s="3" t="s">
        <v>5682</v>
      </c>
      <c r="D3638" s="3" t="s">
        <v>3023</v>
      </c>
      <c r="E3638" s="4" t="s">
        <v>31</v>
      </c>
      <c r="F3638" s="3" t="s">
        <v>133</v>
      </c>
      <c r="G3638" s="3" t="s">
        <v>3024</v>
      </c>
      <c r="H3638" s="3" t="s">
        <v>34</v>
      </c>
      <c r="I3638" s="3" t="s">
        <v>35</v>
      </c>
      <c r="J3638" s="3" t="s">
        <v>36</v>
      </c>
      <c r="K3638" s="3" t="s">
        <v>42</v>
      </c>
      <c r="L3638" s="5">
        <v>6.25</v>
      </c>
      <c r="M3638" s="4">
        <v>11</v>
      </c>
      <c r="N3638" s="5">
        <v>24.587499887500002</v>
      </c>
      <c r="O3638" s="5">
        <v>2.2352272625</v>
      </c>
      <c r="P3638" s="4">
        <v>82</v>
      </c>
      <c r="Q3638" s="6">
        <v>13.4146341463415</v>
      </c>
      <c r="R3638" s="7">
        <v>3.0110975609756099</v>
      </c>
      <c r="S3638" s="6">
        <v>0</v>
      </c>
      <c r="T3638" s="5">
        <v>0</v>
      </c>
      <c r="U3638" s="5">
        <v>0</v>
      </c>
      <c r="V3638" s="5">
        <f t="shared" si="290"/>
        <v>24.587499887500002</v>
      </c>
      <c r="W3638" s="5">
        <f t="shared" si="286"/>
        <v>-24.587499887500002</v>
      </c>
      <c r="X3638" s="8">
        <f t="shared" si="287"/>
        <v>-1</v>
      </c>
      <c r="Y3638" s="4">
        <v>0</v>
      </c>
      <c r="Z3638" s="9" t="str">
        <f t="shared" si="288"/>
        <v>NA</v>
      </c>
      <c r="AA3638" s="10">
        <f t="shared" si="289"/>
        <v>0</v>
      </c>
    </row>
    <row r="3639" spans="1:27" x14ac:dyDescent="0.55000000000000004">
      <c r="A3639" s="3" t="s">
        <v>27</v>
      </c>
      <c r="B3639" s="3" t="s">
        <v>28</v>
      </c>
      <c r="C3639" s="3" t="s">
        <v>5683</v>
      </c>
      <c r="D3639" s="3" t="s">
        <v>340</v>
      </c>
      <c r="E3639" s="4" t="s">
        <v>66</v>
      </c>
      <c r="F3639" s="3" t="s">
        <v>144</v>
      </c>
      <c r="G3639" s="3" t="s">
        <v>309</v>
      </c>
      <c r="H3639" s="3" t="s">
        <v>34</v>
      </c>
      <c r="I3639" s="3" t="s">
        <v>35</v>
      </c>
      <c r="J3639" s="3" t="s">
        <v>36</v>
      </c>
      <c r="K3639" s="3" t="s">
        <v>37</v>
      </c>
      <c r="L3639" s="5">
        <v>6.25</v>
      </c>
      <c r="M3639" s="4">
        <v>18</v>
      </c>
      <c r="N3639" s="5">
        <v>24.962499900000001</v>
      </c>
      <c r="O3639" s="5">
        <v>1.3868055500000001</v>
      </c>
      <c r="P3639" s="4">
        <v>229</v>
      </c>
      <c r="Q3639" s="6">
        <v>7.8602620087336303</v>
      </c>
      <c r="R3639" s="7">
        <v>1.1516157205240201</v>
      </c>
      <c r="S3639" s="6">
        <v>0</v>
      </c>
      <c r="T3639" s="5">
        <v>0</v>
      </c>
      <c r="U3639" s="5">
        <v>0</v>
      </c>
      <c r="V3639" s="5">
        <f t="shared" si="290"/>
        <v>24.962499900000001</v>
      </c>
      <c r="W3639" s="5">
        <f t="shared" si="286"/>
        <v>-24.962499900000001</v>
      </c>
      <c r="X3639" s="8">
        <f t="shared" si="287"/>
        <v>-1</v>
      </c>
      <c r="Y3639" s="4">
        <v>0</v>
      </c>
      <c r="Z3639" s="9" t="str">
        <f t="shared" si="288"/>
        <v>NA</v>
      </c>
      <c r="AA3639" s="10">
        <f t="shared" si="289"/>
        <v>0</v>
      </c>
    </row>
    <row r="3640" spans="1:27" x14ac:dyDescent="0.55000000000000004">
      <c r="A3640" s="3" t="s">
        <v>27</v>
      </c>
      <c r="B3640" s="3" t="s">
        <v>28</v>
      </c>
      <c r="C3640" s="3" t="s">
        <v>5684</v>
      </c>
      <c r="D3640" s="3" t="s">
        <v>3181</v>
      </c>
      <c r="E3640" s="4" t="s">
        <v>31</v>
      </c>
      <c r="F3640" s="3" t="s">
        <v>262</v>
      </c>
      <c r="G3640" s="3" t="s">
        <v>2706</v>
      </c>
      <c r="H3640" s="3" t="s">
        <v>34</v>
      </c>
      <c r="I3640" s="3" t="s">
        <v>35</v>
      </c>
      <c r="J3640" s="3" t="s">
        <v>36</v>
      </c>
      <c r="K3640" s="3" t="s">
        <v>42</v>
      </c>
      <c r="L3640" s="5">
        <v>6.25</v>
      </c>
      <c r="M3640" s="4">
        <v>14</v>
      </c>
      <c r="N3640" s="5">
        <v>25.999999899999999</v>
      </c>
      <c r="O3640" s="5">
        <v>1.85714285</v>
      </c>
      <c r="P3640" s="4">
        <v>198</v>
      </c>
      <c r="Q3640" s="6">
        <v>7.0707070707070701</v>
      </c>
      <c r="R3640" s="7">
        <v>1.3931818181818201</v>
      </c>
      <c r="S3640" s="6">
        <v>0</v>
      </c>
      <c r="T3640" s="5">
        <v>0</v>
      </c>
      <c r="U3640" s="5">
        <v>0</v>
      </c>
      <c r="V3640" s="5">
        <f t="shared" si="290"/>
        <v>25.999999899999999</v>
      </c>
      <c r="W3640" s="5">
        <f t="shared" si="286"/>
        <v>-25.999999899999999</v>
      </c>
      <c r="X3640" s="8">
        <f t="shared" si="287"/>
        <v>-1</v>
      </c>
      <c r="Y3640" s="4">
        <v>0</v>
      </c>
      <c r="Z3640" s="9" t="str">
        <f t="shared" si="288"/>
        <v>NA</v>
      </c>
      <c r="AA3640" s="10">
        <f t="shared" si="289"/>
        <v>0</v>
      </c>
    </row>
    <row r="3641" spans="1:27" x14ac:dyDescent="0.55000000000000004">
      <c r="A3641" s="3" t="s">
        <v>27</v>
      </c>
      <c r="B3641" s="3" t="s">
        <v>28</v>
      </c>
      <c r="C3641" s="3" t="s">
        <v>5685</v>
      </c>
      <c r="D3641" s="3" t="s">
        <v>284</v>
      </c>
      <c r="E3641" s="4" t="s">
        <v>31</v>
      </c>
      <c r="F3641" s="3" t="s">
        <v>75</v>
      </c>
      <c r="G3641" s="3" t="s">
        <v>5431</v>
      </c>
      <c r="H3641" s="3" t="s">
        <v>34</v>
      </c>
      <c r="I3641" s="3" t="s">
        <v>35</v>
      </c>
      <c r="J3641" s="3" t="s">
        <v>36</v>
      </c>
      <c r="K3641" s="3" t="s">
        <v>42</v>
      </c>
      <c r="L3641" s="5">
        <v>6.25</v>
      </c>
      <c r="M3641" s="4">
        <v>7</v>
      </c>
      <c r="N3641" s="5">
        <v>26.037499950000001</v>
      </c>
      <c r="O3641" s="5">
        <v>3.7196428500000001</v>
      </c>
      <c r="P3641" s="4">
        <v>588</v>
      </c>
      <c r="Q3641" s="6">
        <v>1.19047619047619</v>
      </c>
      <c r="R3641" s="7">
        <v>3.3568027210884401</v>
      </c>
      <c r="S3641" s="6">
        <v>0</v>
      </c>
      <c r="T3641" s="5">
        <v>0</v>
      </c>
      <c r="U3641" s="5">
        <v>0</v>
      </c>
      <c r="V3641" s="5">
        <f t="shared" si="290"/>
        <v>26.037499950000001</v>
      </c>
      <c r="W3641" s="5">
        <f t="shared" si="286"/>
        <v>-26.037499950000001</v>
      </c>
      <c r="X3641" s="8">
        <f t="shared" si="287"/>
        <v>-1</v>
      </c>
      <c r="Y3641" s="4">
        <v>0</v>
      </c>
      <c r="Z3641" s="9" t="str">
        <f t="shared" si="288"/>
        <v>NA</v>
      </c>
      <c r="AA3641" s="10">
        <f t="shared" si="289"/>
        <v>0</v>
      </c>
    </row>
    <row r="3642" spans="1:27" x14ac:dyDescent="0.55000000000000004">
      <c r="A3642" s="3" t="s">
        <v>27</v>
      </c>
      <c r="B3642" s="3" t="s">
        <v>28</v>
      </c>
      <c r="C3642" s="3" t="s">
        <v>5686</v>
      </c>
      <c r="D3642" s="3" t="s">
        <v>2363</v>
      </c>
      <c r="E3642" s="4" t="s">
        <v>66</v>
      </c>
      <c r="F3642" s="3" t="s">
        <v>325</v>
      </c>
      <c r="G3642" s="3" t="s">
        <v>400</v>
      </c>
      <c r="H3642" s="3" t="s">
        <v>34</v>
      </c>
      <c r="I3642" s="3" t="s">
        <v>35</v>
      </c>
      <c r="J3642" s="3" t="s">
        <v>36</v>
      </c>
      <c r="K3642" s="3" t="s">
        <v>37</v>
      </c>
      <c r="L3642" s="5">
        <v>6.25</v>
      </c>
      <c r="M3642" s="4">
        <v>13</v>
      </c>
      <c r="N3642" s="5">
        <v>26.0999999</v>
      </c>
      <c r="O3642" s="5">
        <v>2.0076923</v>
      </c>
      <c r="P3642" s="4">
        <v>459</v>
      </c>
      <c r="Q3642" s="6">
        <v>2.8322440087145999</v>
      </c>
      <c r="R3642" s="7">
        <v>1.5337690631808301</v>
      </c>
      <c r="S3642" s="6">
        <v>0</v>
      </c>
      <c r="T3642" s="5">
        <v>0</v>
      </c>
      <c r="U3642" s="5">
        <v>0</v>
      </c>
      <c r="V3642" s="5">
        <f t="shared" si="290"/>
        <v>26.0999999</v>
      </c>
      <c r="W3642" s="5">
        <f t="shared" si="286"/>
        <v>-26.0999999</v>
      </c>
      <c r="X3642" s="8">
        <f t="shared" si="287"/>
        <v>-1</v>
      </c>
      <c r="Y3642" s="4">
        <v>0</v>
      </c>
      <c r="Z3642" s="9" t="str">
        <f t="shared" si="288"/>
        <v>NA</v>
      </c>
      <c r="AA3642" s="10">
        <f t="shared" si="289"/>
        <v>0</v>
      </c>
    </row>
    <row r="3643" spans="1:27" x14ac:dyDescent="0.55000000000000004">
      <c r="A3643" s="3" t="s">
        <v>27</v>
      </c>
      <c r="B3643" s="3" t="s">
        <v>28</v>
      </c>
      <c r="C3643" s="3" t="s">
        <v>5687</v>
      </c>
      <c r="D3643" s="3" t="s">
        <v>708</v>
      </c>
      <c r="E3643" s="4" t="s">
        <v>31</v>
      </c>
      <c r="F3643" s="3" t="s">
        <v>417</v>
      </c>
      <c r="G3643" s="3" t="s">
        <v>418</v>
      </c>
      <c r="H3643" s="3" t="s">
        <v>34</v>
      </c>
      <c r="I3643" s="3" t="s">
        <v>35</v>
      </c>
      <c r="J3643" s="3" t="s">
        <v>36</v>
      </c>
      <c r="K3643" s="3" t="s">
        <v>42</v>
      </c>
      <c r="L3643" s="5">
        <v>6.25</v>
      </c>
      <c r="M3643" s="4">
        <v>13</v>
      </c>
      <c r="N3643" s="5">
        <v>26.387499937499999</v>
      </c>
      <c r="O3643" s="5">
        <v>2.0298076875</v>
      </c>
      <c r="P3643" s="4">
        <v>212</v>
      </c>
      <c r="Q3643" s="6">
        <v>6.1320754716981103</v>
      </c>
      <c r="R3643" s="7">
        <v>1.1565566037735799</v>
      </c>
      <c r="S3643" s="6">
        <v>0</v>
      </c>
      <c r="T3643" s="5">
        <v>0</v>
      </c>
      <c r="U3643" s="5">
        <v>0</v>
      </c>
      <c r="V3643" s="5">
        <f t="shared" si="290"/>
        <v>26.387499937499999</v>
      </c>
      <c r="W3643" s="5">
        <f t="shared" si="286"/>
        <v>-26.387499937499999</v>
      </c>
      <c r="X3643" s="8">
        <f t="shared" si="287"/>
        <v>-1</v>
      </c>
      <c r="Y3643" s="4">
        <v>0</v>
      </c>
      <c r="Z3643" s="9" t="str">
        <f t="shared" si="288"/>
        <v>NA</v>
      </c>
      <c r="AA3643" s="10">
        <f t="shared" si="289"/>
        <v>0</v>
      </c>
    </row>
    <row r="3644" spans="1:27" x14ac:dyDescent="0.55000000000000004">
      <c r="A3644" s="3" t="s">
        <v>27</v>
      </c>
      <c r="B3644" s="3" t="s">
        <v>28</v>
      </c>
      <c r="C3644" s="3" t="s">
        <v>5688</v>
      </c>
      <c r="D3644" s="3" t="s">
        <v>3309</v>
      </c>
      <c r="E3644" s="4" t="s">
        <v>31</v>
      </c>
      <c r="F3644" s="3" t="s">
        <v>262</v>
      </c>
      <c r="G3644" s="3" t="s">
        <v>3031</v>
      </c>
      <c r="H3644" s="3" t="s">
        <v>34</v>
      </c>
      <c r="I3644" s="3" t="s">
        <v>35</v>
      </c>
      <c r="J3644" s="3" t="s">
        <v>36</v>
      </c>
      <c r="K3644" s="3" t="s">
        <v>42</v>
      </c>
      <c r="L3644" s="5">
        <v>6.25</v>
      </c>
      <c r="M3644" s="4">
        <v>8</v>
      </c>
      <c r="N3644" s="5">
        <v>26.887499999999999</v>
      </c>
      <c r="O3644" s="5">
        <v>3.3609374999999999</v>
      </c>
      <c r="P3644" s="4">
        <v>45</v>
      </c>
      <c r="Q3644" s="6">
        <v>17.7777777777778</v>
      </c>
      <c r="R3644" s="7">
        <v>1.06666666666667</v>
      </c>
      <c r="S3644" s="6">
        <v>0</v>
      </c>
      <c r="T3644" s="5">
        <v>0</v>
      </c>
      <c r="U3644" s="5">
        <v>0</v>
      </c>
      <c r="V3644" s="5">
        <f t="shared" si="290"/>
        <v>26.887499999999999</v>
      </c>
      <c r="W3644" s="5">
        <f t="shared" si="286"/>
        <v>-26.887499999999999</v>
      </c>
      <c r="X3644" s="8">
        <f t="shared" si="287"/>
        <v>-1</v>
      </c>
      <c r="Y3644" s="4">
        <v>0</v>
      </c>
      <c r="Z3644" s="9" t="str">
        <f t="shared" si="288"/>
        <v>NA</v>
      </c>
      <c r="AA3644" s="10">
        <f t="shared" si="289"/>
        <v>0</v>
      </c>
    </row>
    <row r="3645" spans="1:27" x14ac:dyDescent="0.55000000000000004">
      <c r="A3645" s="3" t="s">
        <v>27</v>
      </c>
      <c r="B3645" s="3" t="s">
        <v>28</v>
      </c>
      <c r="C3645" s="3" t="s">
        <v>5689</v>
      </c>
      <c r="D3645" s="3" t="s">
        <v>4802</v>
      </c>
      <c r="E3645" s="4" t="s">
        <v>31</v>
      </c>
      <c r="F3645" s="3" t="s">
        <v>32</v>
      </c>
      <c r="G3645" s="3" t="s">
        <v>2686</v>
      </c>
      <c r="H3645" s="3" t="s">
        <v>34</v>
      </c>
      <c r="I3645" s="3" t="s">
        <v>35</v>
      </c>
      <c r="J3645" s="3" t="s">
        <v>36</v>
      </c>
      <c r="K3645" s="3" t="s">
        <v>37</v>
      </c>
      <c r="L3645" s="5">
        <v>6.25</v>
      </c>
      <c r="M3645" s="4">
        <v>13</v>
      </c>
      <c r="N3645" s="5">
        <v>27.187499950000003</v>
      </c>
      <c r="O3645" s="5">
        <v>2.0913461500000001</v>
      </c>
      <c r="P3645" s="4">
        <v>779</v>
      </c>
      <c r="Q3645" s="6">
        <v>1.6688061617458301</v>
      </c>
      <c r="R3645" s="7">
        <v>1.1099614890885701</v>
      </c>
      <c r="S3645" s="6">
        <v>0</v>
      </c>
      <c r="T3645" s="5">
        <v>0</v>
      </c>
      <c r="U3645" s="5">
        <v>0</v>
      </c>
      <c r="V3645" s="5">
        <f t="shared" si="290"/>
        <v>27.187499950000003</v>
      </c>
      <c r="W3645" s="5">
        <f t="shared" si="286"/>
        <v>-27.187499950000003</v>
      </c>
      <c r="X3645" s="8">
        <f t="shared" si="287"/>
        <v>-1</v>
      </c>
      <c r="Y3645" s="4">
        <v>0</v>
      </c>
      <c r="Z3645" s="9" t="str">
        <f t="shared" si="288"/>
        <v>NA</v>
      </c>
      <c r="AA3645" s="10">
        <f t="shared" si="289"/>
        <v>0</v>
      </c>
    </row>
    <row r="3646" spans="1:27" x14ac:dyDescent="0.55000000000000004">
      <c r="A3646" s="3" t="s">
        <v>27</v>
      </c>
      <c r="B3646" s="3" t="s">
        <v>28</v>
      </c>
      <c r="C3646" s="3" t="s">
        <v>5690</v>
      </c>
      <c r="D3646" s="3" t="s">
        <v>650</v>
      </c>
      <c r="E3646" s="4" t="s">
        <v>31</v>
      </c>
      <c r="F3646" s="3" t="s">
        <v>32</v>
      </c>
      <c r="G3646" s="3" t="s">
        <v>170</v>
      </c>
      <c r="H3646" s="3" t="s">
        <v>34</v>
      </c>
      <c r="I3646" s="3" t="s">
        <v>35</v>
      </c>
      <c r="J3646" s="3" t="s">
        <v>36</v>
      </c>
      <c r="K3646" s="3" t="s">
        <v>37</v>
      </c>
      <c r="L3646" s="5">
        <v>6.25</v>
      </c>
      <c r="M3646" s="4">
        <v>18</v>
      </c>
      <c r="N3646" s="5">
        <v>27.687499875</v>
      </c>
      <c r="O3646" s="5">
        <v>1.5381944375000001</v>
      </c>
      <c r="P3646" s="4">
        <v>1594</v>
      </c>
      <c r="Q3646" s="6">
        <v>1.12923462986198</v>
      </c>
      <c r="R3646" s="7">
        <v>1.1837578419071499</v>
      </c>
      <c r="S3646" s="6">
        <v>0</v>
      </c>
      <c r="T3646" s="5">
        <v>0</v>
      </c>
      <c r="U3646" s="5">
        <v>0</v>
      </c>
      <c r="V3646" s="5">
        <f t="shared" si="290"/>
        <v>27.687499875</v>
      </c>
      <c r="W3646" s="5">
        <f t="shared" si="286"/>
        <v>-27.687499875</v>
      </c>
      <c r="X3646" s="8">
        <f t="shared" si="287"/>
        <v>-1</v>
      </c>
      <c r="Y3646" s="4">
        <v>0</v>
      </c>
      <c r="Z3646" s="9" t="str">
        <f t="shared" si="288"/>
        <v>NA</v>
      </c>
      <c r="AA3646" s="10">
        <f t="shared" si="289"/>
        <v>0</v>
      </c>
    </row>
    <row r="3647" spans="1:27" x14ac:dyDescent="0.55000000000000004">
      <c r="A3647" s="3" t="s">
        <v>27</v>
      </c>
      <c r="B3647" s="3" t="s">
        <v>28</v>
      </c>
      <c r="C3647" s="3" t="s">
        <v>5691</v>
      </c>
      <c r="D3647" s="3" t="s">
        <v>615</v>
      </c>
      <c r="E3647" s="4" t="s">
        <v>31</v>
      </c>
      <c r="F3647" s="3" t="s">
        <v>125</v>
      </c>
      <c r="G3647" s="3" t="s">
        <v>3601</v>
      </c>
      <c r="H3647" s="3" t="s">
        <v>34</v>
      </c>
      <c r="I3647" s="3" t="s">
        <v>35</v>
      </c>
      <c r="J3647" s="3" t="s">
        <v>36</v>
      </c>
      <c r="K3647" s="3" t="s">
        <v>42</v>
      </c>
      <c r="L3647" s="5">
        <v>6.25</v>
      </c>
      <c r="M3647" s="4">
        <v>11</v>
      </c>
      <c r="N3647" s="5">
        <v>28.2749999125</v>
      </c>
      <c r="O3647" s="5">
        <v>2.5704545374999999</v>
      </c>
      <c r="P3647" s="4">
        <v>376</v>
      </c>
      <c r="Q3647" s="6">
        <v>2.9255319148936199</v>
      </c>
      <c r="R3647" s="7">
        <v>8.0683776595744696</v>
      </c>
      <c r="S3647" s="6">
        <v>0</v>
      </c>
      <c r="T3647" s="5">
        <v>0</v>
      </c>
      <c r="U3647" s="5">
        <v>0</v>
      </c>
      <c r="V3647" s="5">
        <f t="shared" si="290"/>
        <v>28.2749999125</v>
      </c>
      <c r="W3647" s="5">
        <f t="shared" si="286"/>
        <v>-28.2749999125</v>
      </c>
      <c r="X3647" s="8">
        <f t="shared" si="287"/>
        <v>-1</v>
      </c>
      <c r="Y3647" s="4">
        <v>0</v>
      </c>
      <c r="Z3647" s="9" t="str">
        <f t="shared" si="288"/>
        <v>NA</v>
      </c>
      <c r="AA3647" s="10">
        <f t="shared" si="289"/>
        <v>0</v>
      </c>
    </row>
    <row r="3648" spans="1:27" x14ac:dyDescent="0.55000000000000004">
      <c r="A3648" s="3" t="s">
        <v>27</v>
      </c>
      <c r="B3648" s="3" t="s">
        <v>28</v>
      </c>
      <c r="C3648" s="3" t="s">
        <v>5692</v>
      </c>
      <c r="D3648" s="3" t="s">
        <v>670</v>
      </c>
      <c r="E3648" s="4" t="s">
        <v>66</v>
      </c>
      <c r="F3648" s="3" t="s">
        <v>325</v>
      </c>
      <c r="G3648" s="3" t="s">
        <v>165</v>
      </c>
      <c r="H3648" s="3" t="s">
        <v>34</v>
      </c>
      <c r="I3648" s="3" t="s">
        <v>35</v>
      </c>
      <c r="J3648" s="3" t="s">
        <v>36</v>
      </c>
      <c r="K3648" s="3" t="s">
        <v>37</v>
      </c>
      <c r="L3648" s="5">
        <v>6.25</v>
      </c>
      <c r="M3648" s="4">
        <v>20</v>
      </c>
      <c r="N3648" s="5">
        <v>28.375</v>
      </c>
      <c r="O3648" s="5">
        <v>1.41875</v>
      </c>
      <c r="P3648" s="4">
        <v>2086</v>
      </c>
      <c r="Q3648" s="6">
        <v>0.95877277085330803</v>
      </c>
      <c r="R3648" s="7">
        <v>1.0063566634707599</v>
      </c>
      <c r="S3648" s="6">
        <v>0</v>
      </c>
      <c r="T3648" s="5">
        <v>0</v>
      </c>
      <c r="U3648" s="5">
        <v>0</v>
      </c>
      <c r="V3648" s="5">
        <f t="shared" si="290"/>
        <v>28.375</v>
      </c>
      <c r="W3648" s="5">
        <f t="shared" si="286"/>
        <v>-28.375</v>
      </c>
      <c r="X3648" s="8">
        <f t="shared" si="287"/>
        <v>-1</v>
      </c>
      <c r="Y3648" s="4">
        <v>0</v>
      </c>
      <c r="Z3648" s="9" t="str">
        <f t="shared" si="288"/>
        <v>NA</v>
      </c>
      <c r="AA3648" s="10">
        <f t="shared" si="289"/>
        <v>0</v>
      </c>
    </row>
    <row r="3649" spans="1:27" x14ac:dyDescent="0.55000000000000004">
      <c r="A3649" s="3" t="s">
        <v>27</v>
      </c>
      <c r="B3649" s="3" t="s">
        <v>28</v>
      </c>
      <c r="C3649" s="3" t="s">
        <v>5693</v>
      </c>
      <c r="D3649" s="3" t="s">
        <v>284</v>
      </c>
      <c r="E3649" s="4" t="s">
        <v>31</v>
      </c>
      <c r="F3649" s="3" t="s">
        <v>262</v>
      </c>
      <c r="G3649" s="3" t="s">
        <v>2706</v>
      </c>
      <c r="H3649" s="3" t="s">
        <v>34</v>
      </c>
      <c r="I3649" s="3" t="s">
        <v>35</v>
      </c>
      <c r="J3649" s="3" t="s">
        <v>36</v>
      </c>
      <c r="K3649" s="3" t="s">
        <v>42</v>
      </c>
      <c r="L3649" s="5">
        <v>6.25</v>
      </c>
      <c r="M3649" s="4">
        <v>9</v>
      </c>
      <c r="N3649" s="5">
        <v>28.399999949999998</v>
      </c>
      <c r="O3649" s="5">
        <v>3.1555555499999999</v>
      </c>
      <c r="P3649" s="4">
        <v>600</v>
      </c>
      <c r="Q3649" s="6">
        <v>1.5</v>
      </c>
      <c r="R3649" s="7">
        <v>2.43583333333333</v>
      </c>
      <c r="S3649" s="6">
        <v>0</v>
      </c>
      <c r="T3649" s="5">
        <v>0</v>
      </c>
      <c r="U3649" s="5">
        <v>0</v>
      </c>
      <c r="V3649" s="5">
        <f t="shared" si="290"/>
        <v>28.399999949999998</v>
      </c>
      <c r="W3649" s="5">
        <f t="shared" si="286"/>
        <v>-28.399999949999998</v>
      </c>
      <c r="X3649" s="8">
        <f t="shared" si="287"/>
        <v>-1</v>
      </c>
      <c r="Y3649" s="4">
        <v>0</v>
      </c>
      <c r="Z3649" s="9" t="str">
        <f t="shared" si="288"/>
        <v>NA</v>
      </c>
      <c r="AA3649" s="10">
        <f t="shared" si="289"/>
        <v>0</v>
      </c>
    </row>
    <row r="3650" spans="1:27" x14ac:dyDescent="0.55000000000000004">
      <c r="A3650" s="3" t="s">
        <v>27</v>
      </c>
      <c r="B3650" s="3" t="s">
        <v>28</v>
      </c>
      <c r="C3650" s="3" t="s">
        <v>5694</v>
      </c>
      <c r="D3650" s="3" t="s">
        <v>3023</v>
      </c>
      <c r="E3650" s="4" t="s">
        <v>31</v>
      </c>
      <c r="F3650" s="3" t="s">
        <v>104</v>
      </c>
      <c r="G3650" s="3" t="s">
        <v>616</v>
      </c>
      <c r="H3650" s="3" t="s">
        <v>34</v>
      </c>
      <c r="I3650" s="3" t="s">
        <v>35</v>
      </c>
      <c r="J3650" s="3" t="s">
        <v>36</v>
      </c>
      <c r="K3650" s="3" t="s">
        <v>42</v>
      </c>
      <c r="L3650" s="5">
        <v>6.25</v>
      </c>
      <c r="M3650" s="4">
        <v>15</v>
      </c>
      <c r="N3650" s="5">
        <v>29.199999937500003</v>
      </c>
      <c r="O3650" s="5">
        <v>1.9466666625000002</v>
      </c>
      <c r="P3650" s="4">
        <v>383</v>
      </c>
      <c r="Q3650" s="6">
        <v>3.9164490861618799</v>
      </c>
      <c r="R3650" s="7">
        <v>6.2586684073107097</v>
      </c>
      <c r="S3650" s="6">
        <v>0</v>
      </c>
      <c r="T3650" s="5">
        <v>0</v>
      </c>
      <c r="U3650" s="5">
        <v>0</v>
      </c>
      <c r="V3650" s="5">
        <f t="shared" si="290"/>
        <v>29.199999937500003</v>
      </c>
      <c r="W3650" s="5">
        <f t="shared" ref="W3650:W3713" si="291">U3650-V3650</f>
        <v>-29.199999937500003</v>
      </c>
      <c r="X3650" s="8">
        <f t="shared" ref="X3650:X3713" si="292">IF(V3650=0,0,(U3650-V3650)/V3650)</f>
        <v>-1</v>
      </c>
      <c r="Y3650" s="4">
        <v>0</v>
      </c>
      <c r="Z3650" s="9" t="str">
        <f t="shared" ref="Z3650:Z3713" si="293">IF(Y3650=0,"NA",U3650/Y3650)</f>
        <v>NA</v>
      </c>
      <c r="AA3650" s="10">
        <f t="shared" ref="AA3650:AA3713" si="294">(Q3650/100*S3650/100)</f>
        <v>0</v>
      </c>
    </row>
    <row r="3651" spans="1:27" x14ac:dyDescent="0.55000000000000004">
      <c r="A3651" s="3" t="s">
        <v>27</v>
      </c>
      <c r="B3651" s="3" t="s">
        <v>28</v>
      </c>
      <c r="C3651" s="3" t="s">
        <v>5695</v>
      </c>
      <c r="D3651" s="3" t="s">
        <v>805</v>
      </c>
      <c r="E3651" s="4" t="s">
        <v>66</v>
      </c>
      <c r="F3651" s="3" t="s">
        <v>144</v>
      </c>
      <c r="G3651" s="3" t="s">
        <v>309</v>
      </c>
      <c r="H3651" s="3" t="s">
        <v>34</v>
      </c>
      <c r="I3651" s="3" t="s">
        <v>35</v>
      </c>
      <c r="J3651" s="3" t="s">
        <v>36</v>
      </c>
      <c r="K3651" s="3" t="s">
        <v>37</v>
      </c>
      <c r="L3651" s="5">
        <v>6.25</v>
      </c>
      <c r="M3651" s="4">
        <v>22</v>
      </c>
      <c r="N3651" s="5">
        <v>29.599999824999994</v>
      </c>
      <c r="O3651" s="5">
        <v>1.3454545374999998</v>
      </c>
      <c r="P3651" s="4">
        <v>316</v>
      </c>
      <c r="Q3651" s="6">
        <v>6.9620253164557004</v>
      </c>
      <c r="R3651" s="7">
        <v>1.3042721518987299</v>
      </c>
      <c r="S3651" s="6">
        <v>0</v>
      </c>
      <c r="T3651" s="5">
        <v>0</v>
      </c>
      <c r="U3651" s="5">
        <v>0</v>
      </c>
      <c r="V3651" s="5">
        <f t="shared" ref="V3651:V3714" si="295">N3651</f>
        <v>29.599999824999994</v>
      </c>
      <c r="W3651" s="5">
        <f t="shared" si="291"/>
        <v>-29.599999824999994</v>
      </c>
      <c r="X3651" s="8">
        <f t="shared" si="292"/>
        <v>-1</v>
      </c>
      <c r="Y3651" s="4">
        <v>0</v>
      </c>
      <c r="Z3651" s="9" t="str">
        <f t="shared" si="293"/>
        <v>NA</v>
      </c>
      <c r="AA3651" s="10">
        <f t="shared" si="294"/>
        <v>0</v>
      </c>
    </row>
    <row r="3652" spans="1:27" x14ac:dyDescent="0.55000000000000004">
      <c r="A3652" s="3" t="s">
        <v>27</v>
      </c>
      <c r="B3652" s="3" t="s">
        <v>28</v>
      </c>
      <c r="C3652" s="3" t="s">
        <v>5696</v>
      </c>
      <c r="D3652" s="3" t="s">
        <v>3126</v>
      </c>
      <c r="E3652" s="4" t="s">
        <v>31</v>
      </c>
      <c r="F3652" s="3" t="s">
        <v>137</v>
      </c>
      <c r="G3652" s="3" t="s">
        <v>5199</v>
      </c>
      <c r="H3652" s="3" t="s">
        <v>34</v>
      </c>
      <c r="I3652" s="3" t="s">
        <v>35</v>
      </c>
      <c r="J3652" s="3" t="s">
        <v>36</v>
      </c>
      <c r="K3652" s="3" t="s">
        <v>42</v>
      </c>
      <c r="L3652" s="5">
        <v>6.25</v>
      </c>
      <c r="M3652" s="4">
        <v>9</v>
      </c>
      <c r="N3652" s="5">
        <v>30.074999962500002</v>
      </c>
      <c r="O3652" s="5">
        <v>3.3416666625000002</v>
      </c>
      <c r="P3652" s="4">
        <v>188</v>
      </c>
      <c r="Q3652" s="6">
        <v>4.7872340425531901</v>
      </c>
      <c r="R3652" s="7">
        <v>2.7450000000000001</v>
      </c>
      <c r="S3652" s="6">
        <v>0</v>
      </c>
      <c r="T3652" s="5">
        <v>0</v>
      </c>
      <c r="U3652" s="5">
        <v>0</v>
      </c>
      <c r="V3652" s="5">
        <f t="shared" si="295"/>
        <v>30.074999962500002</v>
      </c>
      <c r="W3652" s="5">
        <f t="shared" si="291"/>
        <v>-30.074999962500002</v>
      </c>
      <c r="X3652" s="8">
        <f t="shared" si="292"/>
        <v>-1</v>
      </c>
      <c r="Y3652" s="4">
        <v>0</v>
      </c>
      <c r="Z3652" s="9" t="str">
        <f t="shared" si="293"/>
        <v>NA</v>
      </c>
      <c r="AA3652" s="10">
        <f t="shared" si="294"/>
        <v>0</v>
      </c>
    </row>
    <row r="3653" spans="1:27" x14ac:dyDescent="0.55000000000000004">
      <c r="A3653" s="3" t="s">
        <v>27</v>
      </c>
      <c r="B3653" s="3" t="s">
        <v>28</v>
      </c>
      <c r="C3653" s="3" t="s">
        <v>5697</v>
      </c>
      <c r="D3653" s="3" t="s">
        <v>3126</v>
      </c>
      <c r="E3653" s="4" t="s">
        <v>31</v>
      </c>
      <c r="F3653" s="3" t="s">
        <v>104</v>
      </c>
      <c r="G3653" s="3" t="s">
        <v>616</v>
      </c>
      <c r="H3653" s="3" t="s">
        <v>34</v>
      </c>
      <c r="I3653" s="3" t="s">
        <v>35</v>
      </c>
      <c r="J3653" s="3" t="s">
        <v>36</v>
      </c>
      <c r="K3653" s="3" t="s">
        <v>42</v>
      </c>
      <c r="L3653" s="5">
        <v>6.25</v>
      </c>
      <c r="M3653" s="4">
        <v>12</v>
      </c>
      <c r="N3653" s="5">
        <v>30.624999900000006</v>
      </c>
      <c r="O3653" s="5">
        <v>2.5520833250000003</v>
      </c>
      <c r="P3653" s="4">
        <v>583</v>
      </c>
      <c r="Q3653" s="6">
        <v>2.0583190394511202</v>
      </c>
      <c r="R3653" s="7">
        <v>3.24799313893653</v>
      </c>
      <c r="S3653" s="6">
        <v>0</v>
      </c>
      <c r="T3653" s="5">
        <v>0</v>
      </c>
      <c r="U3653" s="5">
        <v>0</v>
      </c>
      <c r="V3653" s="5">
        <f t="shared" si="295"/>
        <v>30.624999900000006</v>
      </c>
      <c r="W3653" s="5">
        <f t="shared" si="291"/>
        <v>-30.624999900000006</v>
      </c>
      <c r="X3653" s="8">
        <f t="shared" si="292"/>
        <v>-1</v>
      </c>
      <c r="Y3653" s="4">
        <v>0</v>
      </c>
      <c r="Z3653" s="9" t="str">
        <f t="shared" si="293"/>
        <v>NA</v>
      </c>
      <c r="AA3653" s="10">
        <f t="shared" si="294"/>
        <v>0</v>
      </c>
    </row>
    <row r="3654" spans="1:27" x14ac:dyDescent="0.55000000000000004">
      <c r="A3654" s="3" t="s">
        <v>27</v>
      </c>
      <c r="B3654" s="3" t="s">
        <v>28</v>
      </c>
      <c r="C3654" s="3" t="s">
        <v>5698</v>
      </c>
      <c r="D3654" s="3" t="s">
        <v>270</v>
      </c>
      <c r="E3654" s="4" t="s">
        <v>31</v>
      </c>
      <c r="F3654" s="3" t="s">
        <v>133</v>
      </c>
      <c r="G3654" s="3" t="s">
        <v>2955</v>
      </c>
      <c r="H3654" s="3" t="s">
        <v>34</v>
      </c>
      <c r="I3654" s="3" t="s">
        <v>35</v>
      </c>
      <c r="J3654" s="3" t="s">
        <v>36</v>
      </c>
      <c r="K3654" s="3" t="s">
        <v>42</v>
      </c>
      <c r="L3654" s="5">
        <v>6.25</v>
      </c>
      <c r="M3654" s="4">
        <v>30</v>
      </c>
      <c r="N3654" s="5">
        <v>32.262499874999996</v>
      </c>
      <c r="O3654" s="5">
        <v>1.0754166624999999</v>
      </c>
      <c r="P3654" s="4">
        <v>691</v>
      </c>
      <c r="Q3654" s="6">
        <v>4.3415340086830696</v>
      </c>
      <c r="R3654" s="7">
        <v>1.22643994211288</v>
      </c>
      <c r="S3654" s="6">
        <v>0</v>
      </c>
      <c r="T3654" s="5">
        <v>0</v>
      </c>
      <c r="U3654" s="5">
        <v>0</v>
      </c>
      <c r="V3654" s="5">
        <f t="shared" si="295"/>
        <v>32.262499874999996</v>
      </c>
      <c r="W3654" s="5">
        <f t="shared" si="291"/>
        <v>-32.262499874999996</v>
      </c>
      <c r="X3654" s="8">
        <f t="shared" si="292"/>
        <v>-1</v>
      </c>
      <c r="Y3654" s="4">
        <v>0</v>
      </c>
      <c r="Z3654" s="9" t="str">
        <f t="shared" si="293"/>
        <v>NA</v>
      </c>
      <c r="AA3654" s="10">
        <f t="shared" si="294"/>
        <v>0</v>
      </c>
    </row>
    <row r="3655" spans="1:27" x14ac:dyDescent="0.55000000000000004">
      <c r="A3655" s="3" t="s">
        <v>27</v>
      </c>
      <c r="B3655" s="3" t="s">
        <v>28</v>
      </c>
      <c r="C3655" s="3" t="s">
        <v>5699</v>
      </c>
      <c r="D3655" s="3" t="s">
        <v>3023</v>
      </c>
      <c r="E3655" s="4" t="s">
        <v>31</v>
      </c>
      <c r="F3655" s="3" t="s">
        <v>75</v>
      </c>
      <c r="G3655" s="3" t="s">
        <v>5185</v>
      </c>
      <c r="H3655" s="3" t="s">
        <v>34</v>
      </c>
      <c r="I3655" s="3" t="s">
        <v>35</v>
      </c>
      <c r="J3655" s="3" t="s">
        <v>36</v>
      </c>
      <c r="K3655" s="3" t="s">
        <v>42</v>
      </c>
      <c r="L3655" s="5">
        <v>6.25</v>
      </c>
      <c r="M3655" s="4">
        <v>16</v>
      </c>
      <c r="N3655" s="5">
        <v>33.462499999999999</v>
      </c>
      <c r="O3655" s="5">
        <v>2.0914062499999999</v>
      </c>
      <c r="P3655" s="4">
        <v>1556</v>
      </c>
      <c r="Q3655" s="6">
        <v>1.02827763496144</v>
      </c>
      <c r="R3655" s="7">
        <v>1.9506298200514101</v>
      </c>
      <c r="S3655" s="6">
        <v>0</v>
      </c>
      <c r="T3655" s="5">
        <v>0</v>
      </c>
      <c r="U3655" s="5">
        <v>0</v>
      </c>
      <c r="V3655" s="5">
        <f t="shared" si="295"/>
        <v>33.462499999999999</v>
      </c>
      <c r="W3655" s="5">
        <f t="shared" si="291"/>
        <v>-33.462499999999999</v>
      </c>
      <c r="X3655" s="8">
        <f t="shared" si="292"/>
        <v>-1</v>
      </c>
      <c r="Y3655" s="4">
        <v>0</v>
      </c>
      <c r="Z3655" s="9" t="str">
        <f t="shared" si="293"/>
        <v>NA</v>
      </c>
      <c r="AA3655" s="10">
        <f t="shared" si="294"/>
        <v>0</v>
      </c>
    </row>
    <row r="3656" spans="1:27" x14ac:dyDescent="0.55000000000000004">
      <c r="A3656" s="3" t="s">
        <v>27</v>
      </c>
      <c r="B3656" s="3" t="s">
        <v>28</v>
      </c>
      <c r="C3656" s="3" t="s">
        <v>5700</v>
      </c>
      <c r="D3656" s="3" t="s">
        <v>421</v>
      </c>
      <c r="E3656" s="4" t="s">
        <v>66</v>
      </c>
      <c r="F3656" s="3" t="s">
        <v>144</v>
      </c>
      <c r="G3656" s="3" t="s">
        <v>49</v>
      </c>
      <c r="H3656" s="3" t="s">
        <v>34</v>
      </c>
      <c r="I3656" s="3" t="s">
        <v>35</v>
      </c>
      <c r="J3656" s="3" t="s">
        <v>36</v>
      </c>
      <c r="K3656" s="3" t="s">
        <v>37</v>
      </c>
      <c r="L3656" s="5">
        <v>6.25</v>
      </c>
      <c r="M3656" s="4">
        <v>44</v>
      </c>
      <c r="N3656" s="5">
        <v>33.6749996</v>
      </c>
      <c r="O3656" s="5">
        <v>0.76534089999999999</v>
      </c>
      <c r="P3656" s="4">
        <v>1149</v>
      </c>
      <c r="Q3656" s="6">
        <v>3.8294168842471699</v>
      </c>
      <c r="R3656" s="7">
        <v>1.01126196692776</v>
      </c>
      <c r="S3656" s="6">
        <v>0</v>
      </c>
      <c r="T3656" s="5">
        <v>0</v>
      </c>
      <c r="U3656" s="5">
        <v>0</v>
      </c>
      <c r="V3656" s="5">
        <f t="shared" si="295"/>
        <v>33.6749996</v>
      </c>
      <c r="W3656" s="5">
        <f t="shared" si="291"/>
        <v>-33.6749996</v>
      </c>
      <c r="X3656" s="8">
        <f t="shared" si="292"/>
        <v>-1</v>
      </c>
      <c r="Y3656" s="4">
        <v>0</v>
      </c>
      <c r="Z3656" s="9" t="str">
        <f t="shared" si="293"/>
        <v>NA</v>
      </c>
      <c r="AA3656" s="10">
        <f t="shared" si="294"/>
        <v>0</v>
      </c>
    </row>
    <row r="3657" spans="1:27" x14ac:dyDescent="0.55000000000000004">
      <c r="A3657" s="3" t="s">
        <v>27</v>
      </c>
      <c r="B3657" s="3" t="s">
        <v>28</v>
      </c>
      <c r="C3657" s="3" t="s">
        <v>5701</v>
      </c>
      <c r="D3657" s="3" t="s">
        <v>539</v>
      </c>
      <c r="E3657" s="4" t="s">
        <v>31</v>
      </c>
      <c r="F3657" s="3" t="s">
        <v>32</v>
      </c>
      <c r="G3657" s="3" t="s">
        <v>697</v>
      </c>
      <c r="H3657" s="3" t="s">
        <v>34</v>
      </c>
      <c r="I3657" s="3" t="s">
        <v>35</v>
      </c>
      <c r="J3657" s="3" t="s">
        <v>36</v>
      </c>
      <c r="K3657" s="3" t="s">
        <v>37</v>
      </c>
      <c r="L3657" s="5">
        <v>6.25</v>
      </c>
      <c r="M3657" s="4">
        <v>12</v>
      </c>
      <c r="N3657" s="5">
        <v>33.774999899999997</v>
      </c>
      <c r="O3657" s="5">
        <v>2.8145833250000001</v>
      </c>
      <c r="P3657" s="4">
        <v>743</v>
      </c>
      <c r="Q3657" s="6">
        <v>1.6150740242261099</v>
      </c>
      <c r="R3657" s="7">
        <v>1.1794347240915199</v>
      </c>
      <c r="S3657" s="6">
        <v>0</v>
      </c>
      <c r="T3657" s="5">
        <v>0</v>
      </c>
      <c r="U3657" s="5">
        <v>0</v>
      </c>
      <c r="V3657" s="5">
        <f t="shared" si="295"/>
        <v>33.774999899999997</v>
      </c>
      <c r="W3657" s="5">
        <f t="shared" si="291"/>
        <v>-33.774999899999997</v>
      </c>
      <c r="X3657" s="8">
        <f t="shared" si="292"/>
        <v>-1</v>
      </c>
      <c r="Y3657" s="4">
        <v>0</v>
      </c>
      <c r="Z3657" s="9" t="str">
        <f t="shared" si="293"/>
        <v>NA</v>
      </c>
      <c r="AA3657" s="10">
        <f t="shared" si="294"/>
        <v>0</v>
      </c>
    </row>
    <row r="3658" spans="1:27" x14ac:dyDescent="0.55000000000000004">
      <c r="A3658" s="3" t="s">
        <v>27</v>
      </c>
      <c r="B3658" s="3" t="s">
        <v>28</v>
      </c>
      <c r="C3658" s="3" t="s">
        <v>5702</v>
      </c>
      <c r="D3658" s="3" t="s">
        <v>581</v>
      </c>
      <c r="E3658" s="4" t="s">
        <v>31</v>
      </c>
      <c r="F3658" s="3" t="s">
        <v>32</v>
      </c>
      <c r="G3658" s="3" t="s">
        <v>377</v>
      </c>
      <c r="H3658" s="3" t="s">
        <v>34</v>
      </c>
      <c r="I3658" s="3" t="s">
        <v>35</v>
      </c>
      <c r="J3658" s="3" t="s">
        <v>36</v>
      </c>
      <c r="K3658" s="3" t="s">
        <v>42</v>
      </c>
      <c r="L3658" s="5">
        <v>6.25</v>
      </c>
      <c r="M3658" s="4">
        <v>16</v>
      </c>
      <c r="N3658" s="5">
        <v>34.762500000000003</v>
      </c>
      <c r="O3658" s="5">
        <v>2.1726562500000002</v>
      </c>
      <c r="P3658" s="4">
        <v>1548</v>
      </c>
      <c r="Q3658" s="6">
        <v>1.03359173126615</v>
      </c>
      <c r="R3658" s="7">
        <v>1.84618863049096</v>
      </c>
      <c r="S3658" s="6">
        <v>0</v>
      </c>
      <c r="T3658" s="5">
        <v>0</v>
      </c>
      <c r="U3658" s="5">
        <v>0</v>
      </c>
      <c r="V3658" s="5">
        <f t="shared" si="295"/>
        <v>34.762500000000003</v>
      </c>
      <c r="W3658" s="5">
        <f t="shared" si="291"/>
        <v>-34.762500000000003</v>
      </c>
      <c r="X3658" s="8">
        <f t="shared" si="292"/>
        <v>-1</v>
      </c>
      <c r="Y3658" s="4">
        <v>0</v>
      </c>
      <c r="Z3658" s="9" t="str">
        <f t="shared" si="293"/>
        <v>NA</v>
      </c>
      <c r="AA3658" s="10">
        <f t="shared" si="294"/>
        <v>0</v>
      </c>
    </row>
    <row r="3659" spans="1:27" x14ac:dyDescent="0.55000000000000004">
      <c r="A3659" s="3" t="s">
        <v>27</v>
      </c>
      <c r="B3659" s="3" t="s">
        <v>28</v>
      </c>
      <c r="C3659" s="3" t="s">
        <v>5703</v>
      </c>
      <c r="D3659" s="3" t="s">
        <v>180</v>
      </c>
      <c r="E3659" s="4" t="s">
        <v>66</v>
      </c>
      <c r="F3659" s="3" t="s">
        <v>144</v>
      </c>
      <c r="G3659" s="3" t="s">
        <v>49</v>
      </c>
      <c r="H3659" s="3" t="s">
        <v>34</v>
      </c>
      <c r="I3659" s="3" t="s">
        <v>35</v>
      </c>
      <c r="J3659" s="3" t="s">
        <v>36</v>
      </c>
      <c r="K3659" s="3" t="s">
        <v>37</v>
      </c>
      <c r="L3659" s="5">
        <v>6.25</v>
      </c>
      <c r="M3659" s="4">
        <v>30</v>
      </c>
      <c r="N3659" s="5">
        <v>34.974999749999995</v>
      </c>
      <c r="O3659" s="5">
        <v>1.1658333249999999</v>
      </c>
      <c r="P3659" s="4">
        <v>575</v>
      </c>
      <c r="Q3659" s="6">
        <v>5.2173913043478297</v>
      </c>
      <c r="R3659" s="7">
        <v>1.0343304347826101</v>
      </c>
      <c r="S3659" s="6">
        <v>0</v>
      </c>
      <c r="T3659" s="5">
        <v>0</v>
      </c>
      <c r="U3659" s="5">
        <v>0</v>
      </c>
      <c r="V3659" s="5">
        <f t="shared" si="295"/>
        <v>34.974999749999995</v>
      </c>
      <c r="W3659" s="5">
        <f t="shared" si="291"/>
        <v>-34.974999749999995</v>
      </c>
      <c r="X3659" s="8">
        <f t="shared" si="292"/>
        <v>-1</v>
      </c>
      <c r="Y3659" s="4">
        <v>0</v>
      </c>
      <c r="Z3659" s="9" t="str">
        <f t="shared" si="293"/>
        <v>NA</v>
      </c>
      <c r="AA3659" s="10">
        <f t="shared" si="294"/>
        <v>0</v>
      </c>
    </row>
    <row r="3660" spans="1:27" x14ac:dyDescent="0.55000000000000004">
      <c r="A3660" s="3" t="s">
        <v>27</v>
      </c>
      <c r="B3660" s="3" t="s">
        <v>28</v>
      </c>
      <c r="C3660" s="3" t="s">
        <v>5704</v>
      </c>
      <c r="D3660" s="3" t="s">
        <v>2147</v>
      </c>
      <c r="E3660" s="4" t="s">
        <v>31</v>
      </c>
      <c r="F3660" s="3" t="s">
        <v>125</v>
      </c>
      <c r="G3660" s="3" t="s">
        <v>126</v>
      </c>
      <c r="H3660" s="3" t="s">
        <v>34</v>
      </c>
      <c r="I3660" s="3" t="s">
        <v>35</v>
      </c>
      <c r="J3660" s="3" t="s">
        <v>36</v>
      </c>
      <c r="K3660" s="3" t="s">
        <v>42</v>
      </c>
      <c r="L3660" s="5">
        <v>6.25</v>
      </c>
      <c r="M3660" s="4">
        <v>9</v>
      </c>
      <c r="N3660" s="5">
        <v>35.262499949999999</v>
      </c>
      <c r="O3660" s="5">
        <v>3.9180555500000001</v>
      </c>
      <c r="P3660" s="4">
        <v>507</v>
      </c>
      <c r="Q3660" s="6">
        <v>1.7751479289940799</v>
      </c>
      <c r="R3660" s="7">
        <v>4.1886193293885601</v>
      </c>
      <c r="S3660" s="6">
        <v>0</v>
      </c>
      <c r="T3660" s="5">
        <v>0</v>
      </c>
      <c r="U3660" s="5">
        <v>0</v>
      </c>
      <c r="V3660" s="5">
        <f t="shared" si="295"/>
        <v>35.262499949999999</v>
      </c>
      <c r="W3660" s="5">
        <f t="shared" si="291"/>
        <v>-35.262499949999999</v>
      </c>
      <c r="X3660" s="8">
        <f t="shared" si="292"/>
        <v>-1</v>
      </c>
      <c r="Y3660" s="4">
        <v>0</v>
      </c>
      <c r="Z3660" s="9" t="str">
        <f t="shared" si="293"/>
        <v>NA</v>
      </c>
      <c r="AA3660" s="10">
        <f t="shared" si="294"/>
        <v>0</v>
      </c>
    </row>
    <row r="3661" spans="1:27" x14ac:dyDescent="0.55000000000000004">
      <c r="A3661" s="3" t="s">
        <v>27</v>
      </c>
      <c r="B3661" s="3" t="s">
        <v>28</v>
      </c>
      <c r="C3661" s="3" t="s">
        <v>5705</v>
      </c>
      <c r="D3661" s="3" t="s">
        <v>3173</v>
      </c>
      <c r="E3661" s="4" t="s">
        <v>31</v>
      </c>
      <c r="F3661" s="3" t="s">
        <v>221</v>
      </c>
      <c r="G3661" s="3" t="s">
        <v>5258</v>
      </c>
      <c r="H3661" s="3" t="s">
        <v>34</v>
      </c>
      <c r="I3661" s="3" t="s">
        <v>35</v>
      </c>
      <c r="J3661" s="3" t="s">
        <v>36</v>
      </c>
      <c r="K3661" s="3" t="s">
        <v>37</v>
      </c>
      <c r="L3661" s="5">
        <v>6.25</v>
      </c>
      <c r="M3661" s="4">
        <v>16</v>
      </c>
      <c r="N3661" s="5">
        <v>35.637500000000003</v>
      </c>
      <c r="O3661" s="5">
        <v>2.2273437500000002</v>
      </c>
      <c r="P3661" s="4">
        <v>84</v>
      </c>
      <c r="Q3661" s="6">
        <v>19.047619047619001</v>
      </c>
      <c r="R3661" s="7">
        <v>1.30821428571429</v>
      </c>
      <c r="S3661" s="6">
        <v>0</v>
      </c>
      <c r="T3661" s="5">
        <v>0</v>
      </c>
      <c r="U3661" s="5">
        <v>0</v>
      </c>
      <c r="V3661" s="5">
        <f t="shared" si="295"/>
        <v>35.637500000000003</v>
      </c>
      <c r="W3661" s="5">
        <f t="shared" si="291"/>
        <v>-35.637500000000003</v>
      </c>
      <c r="X3661" s="8">
        <f t="shared" si="292"/>
        <v>-1</v>
      </c>
      <c r="Y3661" s="4">
        <v>0</v>
      </c>
      <c r="Z3661" s="9" t="str">
        <f t="shared" si="293"/>
        <v>NA</v>
      </c>
      <c r="AA3661" s="10">
        <f t="shared" si="294"/>
        <v>0</v>
      </c>
    </row>
    <row r="3662" spans="1:27" x14ac:dyDescent="0.55000000000000004">
      <c r="A3662" s="3" t="s">
        <v>27</v>
      </c>
      <c r="B3662" s="3" t="s">
        <v>28</v>
      </c>
      <c r="C3662" s="3" t="s">
        <v>5706</v>
      </c>
      <c r="D3662" s="3" t="s">
        <v>708</v>
      </c>
      <c r="E3662" s="4" t="s">
        <v>31</v>
      </c>
      <c r="F3662" s="3" t="s">
        <v>75</v>
      </c>
      <c r="G3662" s="3" t="s">
        <v>5431</v>
      </c>
      <c r="H3662" s="3" t="s">
        <v>34</v>
      </c>
      <c r="I3662" s="3" t="s">
        <v>35</v>
      </c>
      <c r="J3662" s="3" t="s">
        <v>36</v>
      </c>
      <c r="K3662" s="3" t="s">
        <v>42</v>
      </c>
      <c r="L3662" s="5">
        <v>6.25</v>
      </c>
      <c r="M3662" s="4">
        <v>17</v>
      </c>
      <c r="N3662" s="5">
        <v>36.837499962499997</v>
      </c>
      <c r="O3662" s="5">
        <v>2.1669117624999998</v>
      </c>
      <c r="P3662" s="4">
        <v>997</v>
      </c>
      <c r="Q3662" s="6">
        <v>1.7051153460381101</v>
      </c>
      <c r="R3662" s="7">
        <v>1.4127983951855601</v>
      </c>
      <c r="S3662" s="6">
        <v>0</v>
      </c>
      <c r="T3662" s="5">
        <v>0</v>
      </c>
      <c r="U3662" s="5">
        <v>0</v>
      </c>
      <c r="V3662" s="5">
        <f t="shared" si="295"/>
        <v>36.837499962499997</v>
      </c>
      <c r="W3662" s="5">
        <f t="shared" si="291"/>
        <v>-36.837499962499997</v>
      </c>
      <c r="X3662" s="8">
        <f t="shared" si="292"/>
        <v>-1</v>
      </c>
      <c r="Y3662" s="4">
        <v>0</v>
      </c>
      <c r="Z3662" s="9" t="str">
        <f t="shared" si="293"/>
        <v>NA</v>
      </c>
      <c r="AA3662" s="10">
        <f t="shared" si="294"/>
        <v>0</v>
      </c>
    </row>
    <row r="3663" spans="1:27" x14ac:dyDescent="0.55000000000000004">
      <c r="A3663" s="3" t="s">
        <v>27</v>
      </c>
      <c r="B3663" s="3" t="s">
        <v>28</v>
      </c>
      <c r="C3663" s="3" t="s">
        <v>5707</v>
      </c>
      <c r="D3663" s="3" t="s">
        <v>3812</v>
      </c>
      <c r="E3663" s="4" t="s">
        <v>31</v>
      </c>
      <c r="F3663" s="3" t="s">
        <v>221</v>
      </c>
      <c r="G3663" s="3" t="s">
        <v>5258</v>
      </c>
      <c r="H3663" s="3" t="s">
        <v>34</v>
      </c>
      <c r="I3663" s="3" t="s">
        <v>35</v>
      </c>
      <c r="J3663" s="3" t="s">
        <v>36</v>
      </c>
      <c r="K3663" s="3" t="s">
        <v>37</v>
      </c>
      <c r="L3663" s="5">
        <v>6.25</v>
      </c>
      <c r="M3663" s="4">
        <v>15</v>
      </c>
      <c r="N3663" s="5">
        <v>37.324999875000003</v>
      </c>
      <c r="O3663" s="5">
        <v>2.4883333250000002</v>
      </c>
      <c r="P3663" s="4">
        <v>205</v>
      </c>
      <c r="Q3663" s="6">
        <v>7.3170731707317103</v>
      </c>
      <c r="R3663" s="7">
        <v>1.3249756097561001</v>
      </c>
      <c r="S3663" s="6">
        <v>0</v>
      </c>
      <c r="T3663" s="5">
        <v>0</v>
      </c>
      <c r="U3663" s="5">
        <v>0</v>
      </c>
      <c r="V3663" s="5">
        <f t="shared" si="295"/>
        <v>37.324999875000003</v>
      </c>
      <c r="W3663" s="5">
        <f t="shared" si="291"/>
        <v>-37.324999875000003</v>
      </c>
      <c r="X3663" s="8">
        <f t="shared" si="292"/>
        <v>-1</v>
      </c>
      <c r="Y3663" s="4">
        <v>0</v>
      </c>
      <c r="Z3663" s="9" t="str">
        <f t="shared" si="293"/>
        <v>NA</v>
      </c>
      <c r="AA3663" s="10">
        <f t="shared" si="294"/>
        <v>0</v>
      </c>
    </row>
    <row r="3664" spans="1:27" x14ac:dyDescent="0.55000000000000004">
      <c r="A3664" s="3" t="s">
        <v>27</v>
      </c>
      <c r="B3664" s="3" t="s">
        <v>28</v>
      </c>
      <c r="C3664" s="3" t="s">
        <v>5708</v>
      </c>
      <c r="D3664" s="3" t="s">
        <v>2849</v>
      </c>
      <c r="E3664" s="4" t="s">
        <v>31</v>
      </c>
      <c r="F3664" s="3" t="s">
        <v>40</v>
      </c>
      <c r="G3664" s="3" t="s">
        <v>388</v>
      </c>
      <c r="H3664" s="3" t="s">
        <v>34</v>
      </c>
      <c r="I3664" s="3" t="s">
        <v>35</v>
      </c>
      <c r="J3664" s="3" t="s">
        <v>36</v>
      </c>
      <c r="K3664" s="3" t="s">
        <v>42</v>
      </c>
      <c r="L3664" s="5">
        <v>6.25</v>
      </c>
      <c r="M3664" s="4">
        <v>12</v>
      </c>
      <c r="N3664" s="5">
        <v>38.149999949999994</v>
      </c>
      <c r="O3664" s="5">
        <v>3.1791666624999997</v>
      </c>
      <c r="P3664" s="4">
        <v>657</v>
      </c>
      <c r="Q3664" s="6">
        <v>1.8264840182648401</v>
      </c>
      <c r="R3664" s="7">
        <v>1.65684931506849</v>
      </c>
      <c r="S3664" s="6">
        <v>0</v>
      </c>
      <c r="T3664" s="5">
        <v>0</v>
      </c>
      <c r="U3664" s="5">
        <v>0</v>
      </c>
      <c r="V3664" s="5">
        <f t="shared" si="295"/>
        <v>38.149999949999994</v>
      </c>
      <c r="W3664" s="5">
        <f t="shared" si="291"/>
        <v>-38.149999949999994</v>
      </c>
      <c r="X3664" s="8">
        <f t="shared" si="292"/>
        <v>-1</v>
      </c>
      <c r="Y3664" s="4">
        <v>0</v>
      </c>
      <c r="Z3664" s="9" t="str">
        <f t="shared" si="293"/>
        <v>NA</v>
      </c>
      <c r="AA3664" s="10">
        <f t="shared" si="294"/>
        <v>0</v>
      </c>
    </row>
    <row r="3665" spans="1:27" x14ac:dyDescent="0.55000000000000004">
      <c r="A3665" s="3" t="s">
        <v>27</v>
      </c>
      <c r="B3665" s="3" t="s">
        <v>28</v>
      </c>
      <c r="C3665" s="3" t="s">
        <v>5709</v>
      </c>
      <c r="D3665" s="3" t="s">
        <v>506</v>
      </c>
      <c r="E3665" s="4" t="s">
        <v>66</v>
      </c>
      <c r="F3665" s="3" t="s">
        <v>144</v>
      </c>
      <c r="G3665" s="3" t="s">
        <v>309</v>
      </c>
      <c r="H3665" s="3" t="s">
        <v>34</v>
      </c>
      <c r="I3665" s="3" t="s">
        <v>35</v>
      </c>
      <c r="J3665" s="3" t="s">
        <v>36</v>
      </c>
      <c r="K3665" s="3" t="s">
        <v>37</v>
      </c>
      <c r="L3665" s="5">
        <v>6.25</v>
      </c>
      <c r="M3665" s="4">
        <v>28</v>
      </c>
      <c r="N3665" s="5">
        <v>39.324999699999999</v>
      </c>
      <c r="O3665" s="5">
        <v>1.404464275</v>
      </c>
      <c r="P3665" s="4">
        <v>297</v>
      </c>
      <c r="Q3665" s="6">
        <v>9.4276094276094309</v>
      </c>
      <c r="R3665" s="7">
        <v>1.06498316498316</v>
      </c>
      <c r="S3665" s="6">
        <v>0</v>
      </c>
      <c r="T3665" s="5">
        <v>0</v>
      </c>
      <c r="U3665" s="5">
        <v>0</v>
      </c>
      <c r="V3665" s="5">
        <f t="shared" si="295"/>
        <v>39.324999699999999</v>
      </c>
      <c r="W3665" s="5">
        <f t="shared" si="291"/>
        <v>-39.324999699999999</v>
      </c>
      <c r="X3665" s="8">
        <f t="shared" si="292"/>
        <v>-1</v>
      </c>
      <c r="Y3665" s="4">
        <v>0</v>
      </c>
      <c r="Z3665" s="9" t="str">
        <f t="shared" si="293"/>
        <v>NA</v>
      </c>
      <c r="AA3665" s="10">
        <f t="shared" si="294"/>
        <v>0</v>
      </c>
    </row>
    <row r="3666" spans="1:27" x14ac:dyDescent="0.55000000000000004">
      <c r="A3666" s="3" t="s">
        <v>27</v>
      </c>
      <c r="B3666" s="3" t="s">
        <v>28</v>
      </c>
      <c r="C3666" s="3" t="s">
        <v>5710</v>
      </c>
      <c r="D3666" s="3" t="s">
        <v>270</v>
      </c>
      <c r="E3666" s="4" t="s">
        <v>31</v>
      </c>
      <c r="F3666" s="3" t="s">
        <v>125</v>
      </c>
      <c r="G3666" s="3" t="s">
        <v>126</v>
      </c>
      <c r="H3666" s="3" t="s">
        <v>34</v>
      </c>
      <c r="I3666" s="3" t="s">
        <v>35</v>
      </c>
      <c r="J3666" s="3" t="s">
        <v>36</v>
      </c>
      <c r="K3666" s="3" t="s">
        <v>42</v>
      </c>
      <c r="L3666" s="5">
        <v>6.25</v>
      </c>
      <c r="M3666" s="4">
        <v>36</v>
      </c>
      <c r="N3666" s="5">
        <v>40.212499950000002</v>
      </c>
      <c r="O3666" s="5">
        <v>1.1170138875</v>
      </c>
      <c r="P3666" s="4">
        <v>367</v>
      </c>
      <c r="Q3666" s="6">
        <v>9.8092643051771091</v>
      </c>
      <c r="R3666" s="7">
        <v>1.12141689373297</v>
      </c>
      <c r="S3666" s="6">
        <v>0</v>
      </c>
      <c r="T3666" s="5">
        <v>0</v>
      </c>
      <c r="U3666" s="5">
        <v>0</v>
      </c>
      <c r="V3666" s="5">
        <f t="shared" si="295"/>
        <v>40.212499950000002</v>
      </c>
      <c r="W3666" s="5">
        <f t="shared" si="291"/>
        <v>-40.212499950000002</v>
      </c>
      <c r="X3666" s="8">
        <f t="shared" si="292"/>
        <v>-1</v>
      </c>
      <c r="Y3666" s="4">
        <v>0</v>
      </c>
      <c r="Z3666" s="9" t="str">
        <f t="shared" si="293"/>
        <v>NA</v>
      </c>
      <c r="AA3666" s="10">
        <f t="shared" si="294"/>
        <v>0</v>
      </c>
    </row>
    <row r="3667" spans="1:27" x14ac:dyDescent="0.55000000000000004">
      <c r="A3667" s="3" t="s">
        <v>27</v>
      </c>
      <c r="B3667" s="3" t="s">
        <v>28</v>
      </c>
      <c r="C3667" s="3" t="s">
        <v>5711</v>
      </c>
      <c r="D3667" s="3" t="s">
        <v>270</v>
      </c>
      <c r="E3667" s="4" t="s">
        <v>31</v>
      </c>
      <c r="F3667" s="3" t="s">
        <v>113</v>
      </c>
      <c r="G3667" s="3" t="s">
        <v>5468</v>
      </c>
      <c r="H3667" s="3" t="s">
        <v>34</v>
      </c>
      <c r="I3667" s="3" t="s">
        <v>35</v>
      </c>
      <c r="J3667" s="3" t="s">
        <v>36</v>
      </c>
      <c r="K3667" s="3" t="s">
        <v>42</v>
      </c>
      <c r="L3667" s="5">
        <v>6.25</v>
      </c>
      <c r="M3667" s="4">
        <v>31</v>
      </c>
      <c r="N3667" s="5">
        <v>40.574999837499995</v>
      </c>
      <c r="O3667" s="5">
        <v>1.3088709624999999</v>
      </c>
      <c r="P3667" s="4">
        <v>342</v>
      </c>
      <c r="Q3667" s="6">
        <v>9.0643274853801206</v>
      </c>
      <c r="R3667" s="7">
        <v>1.1541520467836299</v>
      </c>
      <c r="S3667" s="6">
        <v>0</v>
      </c>
      <c r="T3667" s="5">
        <v>0</v>
      </c>
      <c r="U3667" s="5">
        <v>0</v>
      </c>
      <c r="V3667" s="5">
        <f t="shared" si="295"/>
        <v>40.574999837499995</v>
      </c>
      <c r="W3667" s="5">
        <f t="shared" si="291"/>
        <v>-40.574999837499995</v>
      </c>
      <c r="X3667" s="8">
        <f t="shared" si="292"/>
        <v>-1</v>
      </c>
      <c r="Y3667" s="4">
        <v>0</v>
      </c>
      <c r="Z3667" s="9" t="str">
        <f t="shared" si="293"/>
        <v>NA</v>
      </c>
      <c r="AA3667" s="10">
        <f t="shared" si="294"/>
        <v>0</v>
      </c>
    </row>
    <row r="3668" spans="1:27" x14ac:dyDescent="0.55000000000000004">
      <c r="A3668" s="3" t="s">
        <v>27</v>
      </c>
      <c r="B3668" s="3" t="s">
        <v>28</v>
      </c>
      <c r="C3668" s="3" t="s">
        <v>5712</v>
      </c>
      <c r="D3668" s="3" t="s">
        <v>3126</v>
      </c>
      <c r="E3668" s="4" t="s">
        <v>31</v>
      </c>
      <c r="F3668" s="3" t="s">
        <v>75</v>
      </c>
      <c r="G3668" s="3" t="s">
        <v>5185</v>
      </c>
      <c r="H3668" s="3" t="s">
        <v>34</v>
      </c>
      <c r="I3668" s="3" t="s">
        <v>35</v>
      </c>
      <c r="J3668" s="3" t="s">
        <v>36</v>
      </c>
      <c r="K3668" s="3" t="s">
        <v>42</v>
      </c>
      <c r="L3668" s="5">
        <v>6.25</v>
      </c>
      <c r="M3668" s="4">
        <v>15</v>
      </c>
      <c r="N3668" s="5">
        <v>41.749999874999993</v>
      </c>
      <c r="O3668" s="5">
        <v>2.7833333249999996</v>
      </c>
      <c r="P3668" s="4">
        <v>463</v>
      </c>
      <c r="Q3668" s="6">
        <v>3.2397408207343399</v>
      </c>
      <c r="R3668" s="7">
        <v>3.2839956803455701</v>
      </c>
      <c r="S3668" s="6">
        <v>0</v>
      </c>
      <c r="T3668" s="5">
        <v>0</v>
      </c>
      <c r="U3668" s="5">
        <v>0</v>
      </c>
      <c r="V3668" s="5">
        <f t="shared" si="295"/>
        <v>41.749999874999993</v>
      </c>
      <c r="W3668" s="5">
        <f t="shared" si="291"/>
        <v>-41.749999874999993</v>
      </c>
      <c r="X3668" s="8">
        <f t="shared" si="292"/>
        <v>-1</v>
      </c>
      <c r="Y3668" s="4">
        <v>0</v>
      </c>
      <c r="Z3668" s="9" t="str">
        <f t="shared" si="293"/>
        <v>NA</v>
      </c>
      <c r="AA3668" s="10">
        <f t="shared" si="294"/>
        <v>0</v>
      </c>
    </row>
    <row r="3669" spans="1:27" x14ac:dyDescent="0.55000000000000004">
      <c r="A3669" s="3" t="s">
        <v>27</v>
      </c>
      <c r="B3669" s="3" t="s">
        <v>28</v>
      </c>
      <c r="C3669" s="3" t="s">
        <v>5713</v>
      </c>
      <c r="D3669" s="3" t="s">
        <v>447</v>
      </c>
      <c r="E3669" s="4" t="s">
        <v>66</v>
      </c>
      <c r="F3669" s="3" t="s">
        <v>144</v>
      </c>
      <c r="G3669" s="3" t="s">
        <v>309</v>
      </c>
      <c r="H3669" s="3" t="s">
        <v>34</v>
      </c>
      <c r="I3669" s="3" t="s">
        <v>35</v>
      </c>
      <c r="J3669" s="3" t="s">
        <v>36</v>
      </c>
      <c r="K3669" s="3" t="s">
        <v>37</v>
      </c>
      <c r="L3669" s="5">
        <v>6.25</v>
      </c>
      <c r="M3669" s="4">
        <v>23</v>
      </c>
      <c r="N3669" s="5">
        <v>42.849999924999999</v>
      </c>
      <c r="O3669" s="5">
        <v>1.863043475</v>
      </c>
      <c r="P3669" s="4">
        <v>2435</v>
      </c>
      <c r="Q3669" s="6">
        <v>0.94455852156057507</v>
      </c>
      <c r="R3669" s="7">
        <v>1.03452156057495</v>
      </c>
      <c r="S3669" s="6">
        <v>0</v>
      </c>
      <c r="T3669" s="5">
        <v>0</v>
      </c>
      <c r="U3669" s="5">
        <v>0</v>
      </c>
      <c r="V3669" s="5">
        <f t="shared" si="295"/>
        <v>42.849999924999999</v>
      </c>
      <c r="W3669" s="5">
        <f t="shared" si="291"/>
        <v>-42.849999924999999</v>
      </c>
      <c r="X3669" s="8">
        <f t="shared" si="292"/>
        <v>-1</v>
      </c>
      <c r="Y3669" s="4">
        <v>0</v>
      </c>
      <c r="Z3669" s="9" t="str">
        <f t="shared" si="293"/>
        <v>NA</v>
      </c>
      <c r="AA3669" s="10">
        <f t="shared" si="294"/>
        <v>0</v>
      </c>
    </row>
    <row r="3670" spans="1:27" x14ac:dyDescent="0.55000000000000004">
      <c r="A3670" s="3" t="s">
        <v>27</v>
      </c>
      <c r="B3670" s="3" t="s">
        <v>28</v>
      </c>
      <c r="C3670" s="3" t="s">
        <v>5714</v>
      </c>
      <c r="D3670" s="3" t="s">
        <v>708</v>
      </c>
      <c r="E3670" s="4" t="s">
        <v>31</v>
      </c>
      <c r="F3670" s="3" t="s">
        <v>262</v>
      </c>
      <c r="G3670" s="3" t="s">
        <v>2706</v>
      </c>
      <c r="H3670" s="3" t="s">
        <v>34</v>
      </c>
      <c r="I3670" s="3" t="s">
        <v>35</v>
      </c>
      <c r="J3670" s="3" t="s">
        <v>36</v>
      </c>
      <c r="K3670" s="3" t="s">
        <v>42</v>
      </c>
      <c r="L3670" s="5">
        <v>6.25</v>
      </c>
      <c r="M3670" s="4">
        <v>23</v>
      </c>
      <c r="N3670" s="5">
        <v>43.61249995</v>
      </c>
      <c r="O3670" s="5">
        <v>1.8961956499999999</v>
      </c>
      <c r="P3670" s="4">
        <v>335</v>
      </c>
      <c r="Q3670" s="6">
        <v>6.8656716417910504</v>
      </c>
      <c r="R3670" s="7">
        <v>1.26268656716418</v>
      </c>
      <c r="S3670" s="6">
        <v>0</v>
      </c>
      <c r="T3670" s="5">
        <v>0</v>
      </c>
      <c r="U3670" s="5">
        <v>0</v>
      </c>
      <c r="V3670" s="5">
        <f t="shared" si="295"/>
        <v>43.61249995</v>
      </c>
      <c r="W3670" s="5">
        <f t="shared" si="291"/>
        <v>-43.61249995</v>
      </c>
      <c r="X3670" s="8">
        <f t="shared" si="292"/>
        <v>-1</v>
      </c>
      <c r="Y3670" s="4">
        <v>0</v>
      </c>
      <c r="Z3670" s="9" t="str">
        <f t="shared" si="293"/>
        <v>NA</v>
      </c>
      <c r="AA3670" s="10">
        <f t="shared" si="294"/>
        <v>0</v>
      </c>
    </row>
    <row r="3671" spans="1:27" x14ac:dyDescent="0.55000000000000004">
      <c r="A3671" s="3" t="s">
        <v>27</v>
      </c>
      <c r="B3671" s="3" t="s">
        <v>28</v>
      </c>
      <c r="C3671" s="3" t="s">
        <v>5715</v>
      </c>
      <c r="D3671" s="3" t="s">
        <v>3154</v>
      </c>
      <c r="E3671" s="4" t="s">
        <v>31</v>
      </c>
      <c r="F3671" s="3" t="s">
        <v>417</v>
      </c>
      <c r="G3671" s="3" t="s">
        <v>5175</v>
      </c>
      <c r="H3671" s="3" t="s">
        <v>34</v>
      </c>
      <c r="I3671" s="3" t="s">
        <v>35</v>
      </c>
      <c r="J3671" s="3" t="s">
        <v>36</v>
      </c>
      <c r="K3671" s="3" t="s">
        <v>42</v>
      </c>
      <c r="L3671" s="5">
        <v>6.25</v>
      </c>
      <c r="M3671" s="4">
        <v>13</v>
      </c>
      <c r="N3671" s="5">
        <v>45.512499987500007</v>
      </c>
      <c r="O3671" s="5">
        <v>3.5009615375000003</v>
      </c>
      <c r="P3671" s="4">
        <v>506</v>
      </c>
      <c r="Q3671" s="6">
        <v>2.5691699604743099</v>
      </c>
      <c r="R3671" s="7">
        <v>6.88845849802372</v>
      </c>
      <c r="S3671" s="6">
        <v>0</v>
      </c>
      <c r="T3671" s="5">
        <v>0</v>
      </c>
      <c r="U3671" s="5">
        <v>0</v>
      </c>
      <c r="V3671" s="5">
        <f t="shared" si="295"/>
        <v>45.512499987500007</v>
      </c>
      <c r="W3671" s="5">
        <f t="shared" si="291"/>
        <v>-45.512499987500007</v>
      </c>
      <c r="X3671" s="8">
        <f t="shared" si="292"/>
        <v>-1</v>
      </c>
      <c r="Y3671" s="4">
        <v>0</v>
      </c>
      <c r="Z3671" s="9" t="str">
        <f t="shared" si="293"/>
        <v>NA</v>
      </c>
      <c r="AA3671" s="10">
        <f t="shared" si="294"/>
        <v>0</v>
      </c>
    </row>
    <row r="3672" spans="1:27" x14ac:dyDescent="0.55000000000000004">
      <c r="A3672" s="3" t="s">
        <v>27</v>
      </c>
      <c r="B3672" s="3" t="s">
        <v>28</v>
      </c>
      <c r="C3672" s="3" t="s">
        <v>5716</v>
      </c>
      <c r="D3672" s="3" t="s">
        <v>5195</v>
      </c>
      <c r="E3672" s="4" t="s">
        <v>31</v>
      </c>
      <c r="F3672" s="3" t="s">
        <v>104</v>
      </c>
      <c r="G3672" s="3" t="s">
        <v>616</v>
      </c>
      <c r="H3672" s="3" t="s">
        <v>34</v>
      </c>
      <c r="I3672" s="3" t="s">
        <v>35</v>
      </c>
      <c r="J3672" s="3" t="s">
        <v>36</v>
      </c>
      <c r="K3672" s="3" t="s">
        <v>42</v>
      </c>
      <c r="L3672" s="5">
        <v>6.25</v>
      </c>
      <c r="M3672" s="4">
        <v>13</v>
      </c>
      <c r="N3672" s="5">
        <v>46.15</v>
      </c>
      <c r="O3672" s="5">
        <v>3.55</v>
      </c>
      <c r="P3672" s="4">
        <v>436</v>
      </c>
      <c r="Q3672" s="6">
        <v>2.98165137614679</v>
      </c>
      <c r="R3672" s="7">
        <v>4.1795183486238496</v>
      </c>
      <c r="S3672" s="6">
        <v>0</v>
      </c>
      <c r="T3672" s="5">
        <v>0</v>
      </c>
      <c r="U3672" s="5">
        <v>0</v>
      </c>
      <c r="V3672" s="5">
        <f t="shared" si="295"/>
        <v>46.15</v>
      </c>
      <c r="W3672" s="5">
        <f t="shared" si="291"/>
        <v>-46.15</v>
      </c>
      <c r="X3672" s="8">
        <f t="shared" si="292"/>
        <v>-1</v>
      </c>
      <c r="Y3672" s="4">
        <v>0</v>
      </c>
      <c r="Z3672" s="9" t="str">
        <f t="shared" si="293"/>
        <v>NA</v>
      </c>
      <c r="AA3672" s="10">
        <f t="shared" si="294"/>
        <v>0</v>
      </c>
    </row>
    <row r="3673" spans="1:27" x14ac:dyDescent="0.55000000000000004">
      <c r="A3673" s="3" t="s">
        <v>27</v>
      </c>
      <c r="B3673" s="3" t="s">
        <v>28</v>
      </c>
      <c r="C3673" s="3" t="s">
        <v>5717</v>
      </c>
      <c r="D3673" s="3" t="s">
        <v>722</v>
      </c>
      <c r="E3673" s="4" t="s">
        <v>31</v>
      </c>
      <c r="F3673" s="3" t="s">
        <v>32</v>
      </c>
      <c r="G3673" s="3" t="s">
        <v>2714</v>
      </c>
      <c r="H3673" s="3" t="s">
        <v>34</v>
      </c>
      <c r="I3673" s="3" t="s">
        <v>35</v>
      </c>
      <c r="J3673" s="3" t="s">
        <v>36</v>
      </c>
      <c r="K3673" s="3" t="s">
        <v>37</v>
      </c>
      <c r="L3673" s="5">
        <v>6.25</v>
      </c>
      <c r="M3673" s="4">
        <v>32</v>
      </c>
      <c r="N3673" s="5">
        <v>46.9</v>
      </c>
      <c r="O3673" s="5">
        <v>1.465625</v>
      </c>
      <c r="P3673" s="4">
        <v>5688</v>
      </c>
      <c r="Q3673" s="6">
        <v>0.56258790436005601</v>
      </c>
      <c r="R3673" s="7">
        <v>1.0023206751054901</v>
      </c>
      <c r="S3673" s="6">
        <v>0</v>
      </c>
      <c r="T3673" s="5">
        <v>0</v>
      </c>
      <c r="U3673" s="5">
        <v>0</v>
      </c>
      <c r="V3673" s="5">
        <f t="shared" si="295"/>
        <v>46.9</v>
      </c>
      <c r="W3673" s="5">
        <f t="shared" si="291"/>
        <v>-46.9</v>
      </c>
      <c r="X3673" s="8">
        <f t="shared" si="292"/>
        <v>-1</v>
      </c>
      <c r="Y3673" s="4">
        <v>0</v>
      </c>
      <c r="Z3673" s="9" t="str">
        <f t="shared" si="293"/>
        <v>NA</v>
      </c>
      <c r="AA3673" s="10">
        <f t="shared" si="294"/>
        <v>0</v>
      </c>
    </row>
    <row r="3674" spans="1:27" x14ac:dyDescent="0.55000000000000004">
      <c r="A3674" s="3" t="s">
        <v>27</v>
      </c>
      <c r="B3674" s="3" t="s">
        <v>28</v>
      </c>
      <c r="C3674" s="3" t="s">
        <v>5718</v>
      </c>
      <c r="D3674" s="3" t="s">
        <v>270</v>
      </c>
      <c r="E3674" s="4" t="s">
        <v>31</v>
      </c>
      <c r="F3674" s="3" t="s">
        <v>194</v>
      </c>
      <c r="G3674" s="3" t="s">
        <v>2984</v>
      </c>
      <c r="H3674" s="3" t="s">
        <v>34</v>
      </c>
      <c r="I3674" s="3" t="s">
        <v>35</v>
      </c>
      <c r="J3674" s="3" t="s">
        <v>36</v>
      </c>
      <c r="K3674" s="3" t="s">
        <v>42</v>
      </c>
      <c r="L3674" s="5">
        <v>6.25</v>
      </c>
      <c r="M3674" s="4">
        <v>35</v>
      </c>
      <c r="N3674" s="5">
        <v>47.612499812500005</v>
      </c>
      <c r="O3674" s="5">
        <v>1.3603571375000001</v>
      </c>
      <c r="P3674" s="4">
        <v>401</v>
      </c>
      <c r="Q3674" s="6">
        <v>8.7281795511221993</v>
      </c>
      <c r="R3674" s="7">
        <v>1.2595511221945099</v>
      </c>
      <c r="S3674" s="6">
        <v>0</v>
      </c>
      <c r="T3674" s="5">
        <v>0</v>
      </c>
      <c r="U3674" s="5">
        <v>0</v>
      </c>
      <c r="V3674" s="5">
        <f t="shared" si="295"/>
        <v>47.612499812500005</v>
      </c>
      <c r="W3674" s="5">
        <f t="shared" si="291"/>
        <v>-47.612499812500005</v>
      </c>
      <c r="X3674" s="8">
        <f t="shared" si="292"/>
        <v>-1</v>
      </c>
      <c r="Y3674" s="4">
        <v>0</v>
      </c>
      <c r="Z3674" s="9" t="str">
        <f t="shared" si="293"/>
        <v>NA</v>
      </c>
      <c r="AA3674" s="10">
        <f t="shared" si="294"/>
        <v>0</v>
      </c>
    </row>
    <row r="3675" spans="1:27" x14ac:dyDescent="0.55000000000000004">
      <c r="A3675" s="3" t="s">
        <v>27</v>
      </c>
      <c r="B3675" s="3" t="s">
        <v>28</v>
      </c>
      <c r="C3675" s="3" t="s">
        <v>5719</v>
      </c>
      <c r="D3675" s="3" t="s">
        <v>3126</v>
      </c>
      <c r="E3675" s="4" t="s">
        <v>31</v>
      </c>
      <c r="F3675" s="3" t="s">
        <v>262</v>
      </c>
      <c r="G3675" s="3" t="s">
        <v>3031</v>
      </c>
      <c r="H3675" s="3" t="s">
        <v>34</v>
      </c>
      <c r="I3675" s="3" t="s">
        <v>35</v>
      </c>
      <c r="J3675" s="3" t="s">
        <v>36</v>
      </c>
      <c r="K3675" s="3" t="s">
        <v>42</v>
      </c>
      <c r="L3675" s="5">
        <v>6.25</v>
      </c>
      <c r="M3675" s="4">
        <v>17</v>
      </c>
      <c r="N3675" s="5">
        <v>49.437499825000003</v>
      </c>
      <c r="O3675" s="5">
        <v>2.9080882250000002</v>
      </c>
      <c r="P3675" s="4">
        <v>402</v>
      </c>
      <c r="Q3675" s="6">
        <v>4.2288557213930398</v>
      </c>
      <c r="R3675" s="7">
        <v>3.5814925373134301</v>
      </c>
      <c r="S3675" s="6">
        <v>0</v>
      </c>
      <c r="T3675" s="5">
        <v>0</v>
      </c>
      <c r="U3675" s="5">
        <v>0</v>
      </c>
      <c r="V3675" s="5">
        <f t="shared" si="295"/>
        <v>49.437499825000003</v>
      </c>
      <c r="W3675" s="5">
        <f t="shared" si="291"/>
        <v>-49.437499825000003</v>
      </c>
      <c r="X3675" s="8">
        <f t="shared" si="292"/>
        <v>-1</v>
      </c>
      <c r="Y3675" s="4">
        <v>0</v>
      </c>
      <c r="Z3675" s="9" t="str">
        <f t="shared" si="293"/>
        <v>NA</v>
      </c>
      <c r="AA3675" s="10">
        <f t="shared" si="294"/>
        <v>0</v>
      </c>
    </row>
    <row r="3676" spans="1:27" x14ac:dyDescent="0.55000000000000004">
      <c r="A3676" s="3" t="s">
        <v>27</v>
      </c>
      <c r="B3676" s="3" t="s">
        <v>28</v>
      </c>
      <c r="C3676" s="3" t="s">
        <v>5720</v>
      </c>
      <c r="D3676" s="3" t="s">
        <v>2849</v>
      </c>
      <c r="E3676" s="4" t="s">
        <v>31</v>
      </c>
      <c r="F3676" s="3" t="s">
        <v>133</v>
      </c>
      <c r="G3676" s="3" t="s">
        <v>2955</v>
      </c>
      <c r="H3676" s="3" t="s">
        <v>34</v>
      </c>
      <c r="I3676" s="3" t="s">
        <v>35</v>
      </c>
      <c r="J3676" s="3" t="s">
        <v>36</v>
      </c>
      <c r="K3676" s="3" t="s">
        <v>42</v>
      </c>
      <c r="L3676" s="5">
        <v>6.25</v>
      </c>
      <c r="M3676" s="4">
        <v>14</v>
      </c>
      <c r="N3676" s="5">
        <v>50.124999924999997</v>
      </c>
      <c r="O3676" s="5">
        <v>3.5803571375000001</v>
      </c>
      <c r="P3676" s="4">
        <v>805</v>
      </c>
      <c r="Q3676" s="6">
        <v>1.73913043478261</v>
      </c>
      <c r="R3676" s="7">
        <v>2.2043354037267102</v>
      </c>
      <c r="S3676" s="6">
        <v>0</v>
      </c>
      <c r="T3676" s="5">
        <v>0</v>
      </c>
      <c r="U3676" s="5">
        <v>0</v>
      </c>
      <c r="V3676" s="5">
        <f t="shared" si="295"/>
        <v>50.124999924999997</v>
      </c>
      <c r="W3676" s="5">
        <f t="shared" si="291"/>
        <v>-50.124999924999997</v>
      </c>
      <c r="X3676" s="8">
        <f t="shared" si="292"/>
        <v>-1</v>
      </c>
      <c r="Y3676" s="4">
        <v>0</v>
      </c>
      <c r="Z3676" s="9" t="str">
        <f t="shared" si="293"/>
        <v>NA</v>
      </c>
      <c r="AA3676" s="10">
        <f t="shared" si="294"/>
        <v>0</v>
      </c>
    </row>
    <row r="3677" spans="1:27" x14ac:dyDescent="0.55000000000000004">
      <c r="A3677" s="3" t="s">
        <v>27</v>
      </c>
      <c r="B3677" s="3" t="s">
        <v>28</v>
      </c>
      <c r="C3677" s="3" t="s">
        <v>5721</v>
      </c>
      <c r="D3677" s="3" t="s">
        <v>3023</v>
      </c>
      <c r="E3677" s="4" t="s">
        <v>31</v>
      </c>
      <c r="F3677" s="3" t="s">
        <v>262</v>
      </c>
      <c r="G3677" s="3" t="s">
        <v>3031</v>
      </c>
      <c r="H3677" s="3" t="s">
        <v>34</v>
      </c>
      <c r="I3677" s="3" t="s">
        <v>35</v>
      </c>
      <c r="J3677" s="3" t="s">
        <v>36</v>
      </c>
      <c r="K3677" s="3" t="s">
        <v>42</v>
      </c>
      <c r="L3677" s="5">
        <v>6.25</v>
      </c>
      <c r="M3677" s="4">
        <v>21</v>
      </c>
      <c r="N3677" s="5">
        <v>50.887499774999995</v>
      </c>
      <c r="O3677" s="5">
        <v>2.4232142749999999</v>
      </c>
      <c r="P3677" s="4">
        <v>284</v>
      </c>
      <c r="Q3677" s="6">
        <v>7.3943661971830998</v>
      </c>
      <c r="R3677" s="7">
        <v>5.6146830985915503</v>
      </c>
      <c r="S3677" s="6">
        <v>0</v>
      </c>
      <c r="T3677" s="5">
        <v>0</v>
      </c>
      <c r="U3677" s="5">
        <v>0</v>
      </c>
      <c r="V3677" s="5">
        <f t="shared" si="295"/>
        <v>50.887499774999995</v>
      </c>
      <c r="W3677" s="5">
        <f t="shared" si="291"/>
        <v>-50.887499774999995</v>
      </c>
      <c r="X3677" s="8">
        <f t="shared" si="292"/>
        <v>-1</v>
      </c>
      <c r="Y3677" s="4">
        <v>0</v>
      </c>
      <c r="Z3677" s="9" t="str">
        <f t="shared" si="293"/>
        <v>NA</v>
      </c>
      <c r="AA3677" s="10">
        <f t="shared" si="294"/>
        <v>0</v>
      </c>
    </row>
    <row r="3678" spans="1:27" x14ac:dyDescent="0.55000000000000004">
      <c r="A3678" s="3" t="s">
        <v>27</v>
      </c>
      <c r="B3678" s="3" t="s">
        <v>28</v>
      </c>
      <c r="C3678" s="3" t="s">
        <v>5722</v>
      </c>
      <c r="D3678" s="3" t="s">
        <v>2849</v>
      </c>
      <c r="E3678" s="4" t="s">
        <v>31</v>
      </c>
      <c r="F3678" s="3" t="s">
        <v>75</v>
      </c>
      <c r="G3678" s="3" t="s">
        <v>5431</v>
      </c>
      <c r="H3678" s="3" t="s">
        <v>34</v>
      </c>
      <c r="I3678" s="3" t="s">
        <v>35</v>
      </c>
      <c r="J3678" s="3" t="s">
        <v>36</v>
      </c>
      <c r="K3678" s="3" t="s">
        <v>42</v>
      </c>
      <c r="L3678" s="5">
        <v>6.25</v>
      </c>
      <c r="M3678" s="4">
        <v>17</v>
      </c>
      <c r="N3678" s="5">
        <v>52.0625</v>
      </c>
      <c r="O3678" s="5">
        <v>3.0625</v>
      </c>
      <c r="P3678" s="4">
        <v>756</v>
      </c>
      <c r="Q3678" s="6">
        <v>2.2486772486772502</v>
      </c>
      <c r="R3678" s="7">
        <v>1.98289682539683</v>
      </c>
      <c r="S3678" s="6">
        <v>0</v>
      </c>
      <c r="T3678" s="5">
        <v>0</v>
      </c>
      <c r="U3678" s="5">
        <v>0</v>
      </c>
      <c r="V3678" s="5">
        <f t="shared" si="295"/>
        <v>52.0625</v>
      </c>
      <c r="W3678" s="5">
        <f t="shared" si="291"/>
        <v>-52.0625</v>
      </c>
      <c r="X3678" s="8">
        <f t="shared" si="292"/>
        <v>-1</v>
      </c>
      <c r="Y3678" s="4">
        <v>0</v>
      </c>
      <c r="Z3678" s="9" t="str">
        <f t="shared" si="293"/>
        <v>NA</v>
      </c>
      <c r="AA3678" s="10">
        <f t="shared" si="294"/>
        <v>0</v>
      </c>
    </row>
    <row r="3679" spans="1:27" x14ac:dyDescent="0.55000000000000004">
      <c r="A3679" s="3" t="s">
        <v>27</v>
      </c>
      <c r="B3679" s="3" t="s">
        <v>28</v>
      </c>
      <c r="C3679" s="3" t="s">
        <v>5723</v>
      </c>
      <c r="D3679" s="3" t="s">
        <v>3821</v>
      </c>
      <c r="E3679" s="4" t="s">
        <v>31</v>
      </c>
      <c r="F3679" s="3" t="s">
        <v>417</v>
      </c>
      <c r="G3679" s="3" t="s">
        <v>418</v>
      </c>
      <c r="H3679" s="3" t="s">
        <v>34</v>
      </c>
      <c r="I3679" s="3" t="s">
        <v>35</v>
      </c>
      <c r="J3679" s="3" t="s">
        <v>36</v>
      </c>
      <c r="K3679" s="3" t="s">
        <v>42</v>
      </c>
      <c r="L3679" s="5">
        <v>6.25</v>
      </c>
      <c r="M3679" s="4">
        <v>36</v>
      </c>
      <c r="N3679" s="5">
        <v>52.862499899999996</v>
      </c>
      <c r="O3679" s="5">
        <v>1.4684027749999999</v>
      </c>
      <c r="P3679" s="4">
        <v>420</v>
      </c>
      <c r="Q3679" s="6">
        <v>8.5714285714285694</v>
      </c>
      <c r="R3679" s="7">
        <v>1.25052380952381</v>
      </c>
      <c r="S3679" s="6">
        <v>0</v>
      </c>
      <c r="T3679" s="5">
        <v>0</v>
      </c>
      <c r="U3679" s="5">
        <v>0</v>
      </c>
      <c r="V3679" s="5">
        <f t="shared" si="295"/>
        <v>52.862499899999996</v>
      </c>
      <c r="W3679" s="5">
        <f t="shared" si="291"/>
        <v>-52.862499899999996</v>
      </c>
      <c r="X3679" s="8">
        <f t="shared" si="292"/>
        <v>-1</v>
      </c>
      <c r="Y3679" s="4">
        <v>0</v>
      </c>
      <c r="Z3679" s="9" t="str">
        <f t="shared" si="293"/>
        <v>NA</v>
      </c>
      <c r="AA3679" s="10">
        <f t="shared" si="294"/>
        <v>0</v>
      </c>
    </row>
    <row r="3680" spans="1:27" x14ac:dyDescent="0.55000000000000004">
      <c r="A3680" s="3" t="s">
        <v>27</v>
      </c>
      <c r="B3680" s="3" t="s">
        <v>28</v>
      </c>
      <c r="C3680" s="3" t="s">
        <v>5724</v>
      </c>
      <c r="D3680" s="3" t="s">
        <v>2147</v>
      </c>
      <c r="E3680" s="4" t="s">
        <v>31</v>
      </c>
      <c r="F3680" s="3" t="s">
        <v>137</v>
      </c>
      <c r="G3680" s="3" t="s">
        <v>5236</v>
      </c>
      <c r="H3680" s="3" t="s">
        <v>34</v>
      </c>
      <c r="I3680" s="3" t="s">
        <v>35</v>
      </c>
      <c r="J3680" s="3" t="s">
        <v>36</v>
      </c>
      <c r="K3680" s="3" t="s">
        <v>42</v>
      </c>
      <c r="L3680" s="5">
        <v>6.25</v>
      </c>
      <c r="M3680" s="4">
        <v>14</v>
      </c>
      <c r="N3680" s="5">
        <v>53.08749985</v>
      </c>
      <c r="O3680" s="5">
        <v>3.7919642749999998</v>
      </c>
      <c r="P3680" s="4">
        <v>585</v>
      </c>
      <c r="Q3680" s="6">
        <v>2.39316239316239</v>
      </c>
      <c r="R3680" s="7">
        <v>4.4110598290598304</v>
      </c>
      <c r="S3680" s="6">
        <v>0</v>
      </c>
      <c r="T3680" s="5">
        <v>0</v>
      </c>
      <c r="U3680" s="5">
        <v>0</v>
      </c>
      <c r="V3680" s="5">
        <f t="shared" si="295"/>
        <v>53.08749985</v>
      </c>
      <c r="W3680" s="5">
        <f t="shared" si="291"/>
        <v>-53.08749985</v>
      </c>
      <c r="X3680" s="8">
        <f t="shared" si="292"/>
        <v>-1</v>
      </c>
      <c r="Y3680" s="4">
        <v>0</v>
      </c>
      <c r="Z3680" s="9" t="str">
        <f t="shared" si="293"/>
        <v>NA</v>
      </c>
      <c r="AA3680" s="10">
        <f t="shared" si="294"/>
        <v>0</v>
      </c>
    </row>
    <row r="3681" spans="1:27" x14ac:dyDescent="0.55000000000000004">
      <c r="A3681" s="3" t="s">
        <v>27</v>
      </c>
      <c r="B3681" s="3" t="s">
        <v>28</v>
      </c>
      <c r="C3681" s="3" t="s">
        <v>5725</v>
      </c>
      <c r="D3681" s="3" t="s">
        <v>708</v>
      </c>
      <c r="E3681" s="4" t="s">
        <v>31</v>
      </c>
      <c r="F3681" s="3" t="s">
        <v>104</v>
      </c>
      <c r="G3681" s="3" t="s">
        <v>285</v>
      </c>
      <c r="H3681" s="3" t="s">
        <v>34</v>
      </c>
      <c r="I3681" s="3" t="s">
        <v>35</v>
      </c>
      <c r="J3681" s="3" t="s">
        <v>36</v>
      </c>
      <c r="K3681" s="3" t="s">
        <v>42</v>
      </c>
      <c r="L3681" s="5">
        <v>6.25</v>
      </c>
      <c r="M3681" s="4">
        <v>22</v>
      </c>
      <c r="N3681" s="5">
        <v>53.249999824999996</v>
      </c>
      <c r="O3681" s="5">
        <v>2.4204545374999999</v>
      </c>
      <c r="P3681" s="4">
        <v>589</v>
      </c>
      <c r="Q3681" s="6">
        <v>3.7351443123938899</v>
      </c>
      <c r="R3681" s="7">
        <v>1.0630730050933801</v>
      </c>
      <c r="S3681" s="6">
        <v>0</v>
      </c>
      <c r="T3681" s="5">
        <v>0</v>
      </c>
      <c r="U3681" s="5">
        <v>0</v>
      </c>
      <c r="V3681" s="5">
        <f t="shared" si="295"/>
        <v>53.249999824999996</v>
      </c>
      <c r="W3681" s="5">
        <f t="shared" si="291"/>
        <v>-53.249999824999996</v>
      </c>
      <c r="X3681" s="8">
        <f t="shared" si="292"/>
        <v>-1</v>
      </c>
      <c r="Y3681" s="4">
        <v>0</v>
      </c>
      <c r="Z3681" s="9" t="str">
        <f t="shared" si="293"/>
        <v>NA</v>
      </c>
      <c r="AA3681" s="10">
        <f t="shared" si="294"/>
        <v>0</v>
      </c>
    </row>
    <row r="3682" spans="1:27" x14ac:dyDescent="0.55000000000000004">
      <c r="A3682" s="3" t="s">
        <v>27</v>
      </c>
      <c r="B3682" s="3" t="s">
        <v>28</v>
      </c>
      <c r="C3682" s="3" t="s">
        <v>5726</v>
      </c>
      <c r="D3682" s="3" t="s">
        <v>270</v>
      </c>
      <c r="E3682" s="4" t="s">
        <v>31</v>
      </c>
      <c r="F3682" s="3" t="s">
        <v>75</v>
      </c>
      <c r="G3682" s="3" t="s">
        <v>5431</v>
      </c>
      <c r="H3682" s="3" t="s">
        <v>34</v>
      </c>
      <c r="I3682" s="3" t="s">
        <v>35</v>
      </c>
      <c r="J3682" s="3" t="s">
        <v>36</v>
      </c>
      <c r="K3682" s="3" t="s">
        <v>42</v>
      </c>
      <c r="L3682" s="5">
        <v>6.25</v>
      </c>
      <c r="M3682" s="4">
        <v>44</v>
      </c>
      <c r="N3682" s="5">
        <v>59.249999600000002</v>
      </c>
      <c r="O3682" s="5">
        <v>1.3465909</v>
      </c>
      <c r="P3682" s="4">
        <v>2826</v>
      </c>
      <c r="Q3682" s="6">
        <v>1.55697098372258</v>
      </c>
      <c r="R3682" s="7">
        <v>1.08370134465676</v>
      </c>
      <c r="S3682" s="6">
        <v>0</v>
      </c>
      <c r="T3682" s="5">
        <v>0</v>
      </c>
      <c r="U3682" s="5">
        <v>0</v>
      </c>
      <c r="V3682" s="5">
        <f t="shared" si="295"/>
        <v>59.249999600000002</v>
      </c>
      <c r="W3682" s="5">
        <f t="shared" si="291"/>
        <v>-59.249999600000002</v>
      </c>
      <c r="X3682" s="8">
        <f t="shared" si="292"/>
        <v>-1</v>
      </c>
      <c r="Y3682" s="4">
        <v>0</v>
      </c>
      <c r="Z3682" s="9" t="str">
        <f t="shared" si="293"/>
        <v>NA</v>
      </c>
      <c r="AA3682" s="10">
        <f t="shared" si="294"/>
        <v>0</v>
      </c>
    </row>
    <row r="3683" spans="1:27" x14ac:dyDescent="0.55000000000000004">
      <c r="A3683" s="3" t="s">
        <v>27</v>
      </c>
      <c r="B3683" s="3" t="s">
        <v>28</v>
      </c>
      <c r="C3683" s="3" t="s">
        <v>5727</v>
      </c>
      <c r="D3683" s="3" t="s">
        <v>270</v>
      </c>
      <c r="E3683" s="4" t="s">
        <v>31</v>
      </c>
      <c r="F3683" s="3" t="s">
        <v>40</v>
      </c>
      <c r="G3683" s="3" t="s">
        <v>388</v>
      </c>
      <c r="H3683" s="3" t="s">
        <v>34</v>
      </c>
      <c r="I3683" s="3" t="s">
        <v>35</v>
      </c>
      <c r="J3683" s="3" t="s">
        <v>36</v>
      </c>
      <c r="K3683" s="3" t="s">
        <v>42</v>
      </c>
      <c r="L3683" s="5">
        <v>6.25</v>
      </c>
      <c r="M3683" s="4">
        <v>51</v>
      </c>
      <c r="N3683" s="5">
        <v>61.649999774999998</v>
      </c>
      <c r="O3683" s="5">
        <v>1.2088235249999999</v>
      </c>
      <c r="P3683" s="4">
        <v>2863</v>
      </c>
      <c r="Q3683" s="6">
        <v>1.78134823611596</v>
      </c>
      <c r="R3683" s="7">
        <v>1.0533216905344001</v>
      </c>
      <c r="S3683" s="6">
        <v>0</v>
      </c>
      <c r="T3683" s="5">
        <v>0</v>
      </c>
      <c r="U3683" s="5">
        <v>0</v>
      </c>
      <c r="V3683" s="5">
        <f t="shared" si="295"/>
        <v>61.649999774999998</v>
      </c>
      <c r="W3683" s="5">
        <f t="shared" si="291"/>
        <v>-61.649999774999998</v>
      </c>
      <c r="X3683" s="8">
        <f t="shared" si="292"/>
        <v>-1</v>
      </c>
      <c r="Y3683" s="4">
        <v>0</v>
      </c>
      <c r="Z3683" s="9" t="str">
        <f t="shared" si="293"/>
        <v>NA</v>
      </c>
      <c r="AA3683" s="10">
        <f t="shared" si="294"/>
        <v>0</v>
      </c>
    </row>
    <row r="3684" spans="1:27" x14ac:dyDescent="0.55000000000000004">
      <c r="A3684" s="3" t="s">
        <v>27</v>
      </c>
      <c r="B3684" s="3" t="s">
        <v>28</v>
      </c>
      <c r="C3684" s="3" t="s">
        <v>5728</v>
      </c>
      <c r="D3684" s="3" t="s">
        <v>2147</v>
      </c>
      <c r="E3684" s="4" t="s">
        <v>31</v>
      </c>
      <c r="F3684" s="3" t="s">
        <v>262</v>
      </c>
      <c r="G3684" s="3" t="s">
        <v>2706</v>
      </c>
      <c r="H3684" s="3" t="s">
        <v>34</v>
      </c>
      <c r="I3684" s="3" t="s">
        <v>35</v>
      </c>
      <c r="J3684" s="3" t="s">
        <v>36</v>
      </c>
      <c r="K3684" s="3" t="s">
        <v>42</v>
      </c>
      <c r="L3684" s="5">
        <v>6.25</v>
      </c>
      <c r="M3684" s="4">
        <v>21</v>
      </c>
      <c r="N3684" s="5">
        <v>62.574999899999995</v>
      </c>
      <c r="O3684" s="5">
        <v>2.9797618999999997</v>
      </c>
      <c r="P3684" s="4">
        <v>1963</v>
      </c>
      <c r="Q3684" s="6">
        <v>1.0697911360162999</v>
      </c>
      <c r="R3684" s="7">
        <v>4.6811614875191001</v>
      </c>
      <c r="S3684" s="6">
        <v>0</v>
      </c>
      <c r="T3684" s="5">
        <v>0</v>
      </c>
      <c r="U3684" s="5">
        <v>0</v>
      </c>
      <c r="V3684" s="5">
        <f t="shared" si="295"/>
        <v>62.574999899999995</v>
      </c>
      <c r="W3684" s="5">
        <f t="shared" si="291"/>
        <v>-62.574999899999995</v>
      </c>
      <c r="X3684" s="8">
        <f t="shared" si="292"/>
        <v>-1</v>
      </c>
      <c r="Y3684" s="4">
        <v>0</v>
      </c>
      <c r="Z3684" s="9" t="str">
        <f t="shared" si="293"/>
        <v>NA</v>
      </c>
      <c r="AA3684" s="10">
        <f t="shared" si="294"/>
        <v>0</v>
      </c>
    </row>
    <row r="3685" spans="1:27" x14ac:dyDescent="0.55000000000000004">
      <c r="A3685" s="3" t="s">
        <v>27</v>
      </c>
      <c r="B3685" s="3" t="s">
        <v>28</v>
      </c>
      <c r="C3685" s="3" t="s">
        <v>5729</v>
      </c>
      <c r="D3685" s="3" t="s">
        <v>708</v>
      </c>
      <c r="E3685" s="4" t="s">
        <v>31</v>
      </c>
      <c r="F3685" s="3" t="s">
        <v>40</v>
      </c>
      <c r="G3685" s="3" t="s">
        <v>388</v>
      </c>
      <c r="H3685" s="3" t="s">
        <v>34</v>
      </c>
      <c r="I3685" s="3" t="s">
        <v>35</v>
      </c>
      <c r="J3685" s="3" t="s">
        <v>36</v>
      </c>
      <c r="K3685" s="3" t="s">
        <v>42</v>
      </c>
      <c r="L3685" s="5">
        <v>6.25</v>
      </c>
      <c r="M3685" s="4">
        <v>28</v>
      </c>
      <c r="N3685" s="5">
        <v>63.724999799999999</v>
      </c>
      <c r="O3685" s="5">
        <v>2.27589285</v>
      </c>
      <c r="P3685" s="4">
        <v>1164</v>
      </c>
      <c r="Q3685" s="6">
        <v>2.4054982817869401</v>
      </c>
      <c r="R3685" s="7">
        <v>1.18372852233677</v>
      </c>
      <c r="S3685" s="6">
        <v>0</v>
      </c>
      <c r="T3685" s="5">
        <v>0</v>
      </c>
      <c r="U3685" s="5">
        <v>0</v>
      </c>
      <c r="V3685" s="5">
        <f t="shared" si="295"/>
        <v>63.724999799999999</v>
      </c>
      <c r="W3685" s="5">
        <f t="shared" si="291"/>
        <v>-63.724999799999999</v>
      </c>
      <c r="X3685" s="8">
        <f t="shared" si="292"/>
        <v>-1</v>
      </c>
      <c r="Y3685" s="4">
        <v>0</v>
      </c>
      <c r="Z3685" s="9" t="str">
        <f t="shared" si="293"/>
        <v>NA</v>
      </c>
      <c r="AA3685" s="10">
        <f t="shared" si="294"/>
        <v>0</v>
      </c>
    </row>
    <row r="3686" spans="1:27" x14ac:dyDescent="0.55000000000000004">
      <c r="A3686" s="3" t="s">
        <v>27</v>
      </c>
      <c r="B3686" s="3" t="s">
        <v>28</v>
      </c>
      <c r="C3686" s="3" t="s">
        <v>5730</v>
      </c>
      <c r="D3686" s="3" t="s">
        <v>559</v>
      </c>
      <c r="E3686" s="4" t="s">
        <v>66</v>
      </c>
      <c r="F3686" s="3" t="s">
        <v>144</v>
      </c>
      <c r="G3686" s="3" t="s">
        <v>49</v>
      </c>
      <c r="H3686" s="3" t="s">
        <v>34</v>
      </c>
      <c r="I3686" s="3" t="s">
        <v>35</v>
      </c>
      <c r="J3686" s="3" t="s">
        <v>36</v>
      </c>
      <c r="K3686" s="3" t="s">
        <v>37</v>
      </c>
      <c r="L3686" s="5">
        <v>6.25</v>
      </c>
      <c r="M3686" s="4">
        <v>51</v>
      </c>
      <c r="N3686" s="5">
        <v>64.887499537499991</v>
      </c>
      <c r="O3686" s="5">
        <v>1.2723039125</v>
      </c>
      <c r="P3686" s="4">
        <v>379</v>
      </c>
      <c r="Q3686" s="6">
        <v>13.456464379947199</v>
      </c>
      <c r="R3686" s="7">
        <v>1.10691292875989</v>
      </c>
      <c r="S3686" s="6">
        <v>0</v>
      </c>
      <c r="T3686" s="5">
        <v>0</v>
      </c>
      <c r="U3686" s="5">
        <v>0</v>
      </c>
      <c r="V3686" s="5">
        <f t="shared" si="295"/>
        <v>64.887499537499991</v>
      </c>
      <c r="W3686" s="5">
        <f t="shared" si="291"/>
        <v>-64.887499537499991</v>
      </c>
      <c r="X3686" s="8">
        <f t="shared" si="292"/>
        <v>-1</v>
      </c>
      <c r="Y3686" s="4">
        <v>0</v>
      </c>
      <c r="Z3686" s="9" t="str">
        <f t="shared" si="293"/>
        <v>NA</v>
      </c>
      <c r="AA3686" s="10">
        <f t="shared" si="294"/>
        <v>0</v>
      </c>
    </row>
    <row r="3687" spans="1:27" x14ac:dyDescent="0.55000000000000004">
      <c r="A3687" s="3" t="s">
        <v>27</v>
      </c>
      <c r="B3687" s="3" t="s">
        <v>28</v>
      </c>
      <c r="C3687" s="3" t="s">
        <v>5731</v>
      </c>
      <c r="D3687" s="3" t="s">
        <v>708</v>
      </c>
      <c r="E3687" s="4" t="s">
        <v>31</v>
      </c>
      <c r="F3687" s="3" t="s">
        <v>221</v>
      </c>
      <c r="G3687" s="3" t="s">
        <v>271</v>
      </c>
      <c r="H3687" s="3" t="s">
        <v>34</v>
      </c>
      <c r="I3687" s="3" t="s">
        <v>35</v>
      </c>
      <c r="J3687" s="3" t="s">
        <v>36</v>
      </c>
      <c r="K3687" s="3" t="s">
        <v>37</v>
      </c>
      <c r="L3687" s="5">
        <v>6.25</v>
      </c>
      <c r="M3687" s="4">
        <v>26</v>
      </c>
      <c r="N3687" s="5">
        <v>65.149999850000015</v>
      </c>
      <c r="O3687" s="5">
        <v>2.5057692250000003</v>
      </c>
      <c r="P3687" s="4">
        <v>486</v>
      </c>
      <c r="Q3687" s="6">
        <v>5.3497942386831303</v>
      </c>
      <c r="R3687" s="7">
        <v>1.4560699588477399</v>
      </c>
      <c r="S3687" s="6">
        <v>0</v>
      </c>
      <c r="T3687" s="5">
        <v>0</v>
      </c>
      <c r="U3687" s="5">
        <v>0</v>
      </c>
      <c r="V3687" s="5">
        <f t="shared" si="295"/>
        <v>65.149999850000015</v>
      </c>
      <c r="W3687" s="5">
        <f t="shared" si="291"/>
        <v>-65.149999850000015</v>
      </c>
      <c r="X3687" s="8">
        <f t="shared" si="292"/>
        <v>-1</v>
      </c>
      <c r="Y3687" s="4">
        <v>0</v>
      </c>
      <c r="Z3687" s="9" t="str">
        <f t="shared" si="293"/>
        <v>NA</v>
      </c>
      <c r="AA3687" s="10">
        <f t="shared" si="294"/>
        <v>0</v>
      </c>
    </row>
    <row r="3688" spans="1:27" x14ac:dyDescent="0.55000000000000004">
      <c r="A3688" s="3" t="s">
        <v>27</v>
      </c>
      <c r="B3688" s="3" t="s">
        <v>28</v>
      </c>
      <c r="C3688" s="3" t="s">
        <v>5732</v>
      </c>
      <c r="D3688" s="3" t="s">
        <v>2147</v>
      </c>
      <c r="E3688" s="4" t="s">
        <v>31</v>
      </c>
      <c r="F3688" s="3" t="s">
        <v>194</v>
      </c>
      <c r="G3688" s="3" t="s">
        <v>2984</v>
      </c>
      <c r="H3688" s="3" t="s">
        <v>34</v>
      </c>
      <c r="I3688" s="3" t="s">
        <v>35</v>
      </c>
      <c r="J3688" s="3" t="s">
        <v>36</v>
      </c>
      <c r="K3688" s="3" t="s">
        <v>42</v>
      </c>
      <c r="L3688" s="5">
        <v>6.25</v>
      </c>
      <c r="M3688" s="4">
        <v>17</v>
      </c>
      <c r="N3688" s="5">
        <v>65.299999862500002</v>
      </c>
      <c r="O3688" s="5">
        <v>3.8411764625</v>
      </c>
      <c r="P3688" s="4">
        <v>1015</v>
      </c>
      <c r="Q3688" s="6">
        <v>1.6748768472906399</v>
      </c>
      <c r="R3688" s="7">
        <v>3.7888177339901499</v>
      </c>
      <c r="S3688" s="6">
        <v>0</v>
      </c>
      <c r="T3688" s="5">
        <v>0</v>
      </c>
      <c r="U3688" s="5">
        <v>0</v>
      </c>
      <c r="V3688" s="5">
        <f t="shared" si="295"/>
        <v>65.299999862500002</v>
      </c>
      <c r="W3688" s="5">
        <f t="shared" si="291"/>
        <v>-65.299999862500002</v>
      </c>
      <c r="X3688" s="8">
        <f t="shared" si="292"/>
        <v>-1</v>
      </c>
      <c r="Y3688" s="4">
        <v>0</v>
      </c>
      <c r="Z3688" s="9" t="str">
        <f t="shared" si="293"/>
        <v>NA</v>
      </c>
      <c r="AA3688" s="10">
        <f t="shared" si="294"/>
        <v>0</v>
      </c>
    </row>
    <row r="3689" spans="1:27" x14ac:dyDescent="0.55000000000000004">
      <c r="A3689" s="3" t="s">
        <v>27</v>
      </c>
      <c r="B3689" s="3" t="s">
        <v>28</v>
      </c>
      <c r="C3689" s="3" t="s">
        <v>5733</v>
      </c>
      <c r="D3689" s="3" t="s">
        <v>2147</v>
      </c>
      <c r="E3689" s="4" t="s">
        <v>31</v>
      </c>
      <c r="F3689" s="3" t="s">
        <v>221</v>
      </c>
      <c r="G3689" s="3" t="s">
        <v>271</v>
      </c>
      <c r="H3689" s="3" t="s">
        <v>34</v>
      </c>
      <c r="I3689" s="3" t="s">
        <v>35</v>
      </c>
      <c r="J3689" s="3" t="s">
        <v>36</v>
      </c>
      <c r="K3689" s="3" t="s">
        <v>37</v>
      </c>
      <c r="L3689" s="5">
        <v>6.25</v>
      </c>
      <c r="M3689" s="4">
        <v>27</v>
      </c>
      <c r="N3689" s="5">
        <v>65.637499837500002</v>
      </c>
      <c r="O3689" s="5">
        <v>2.4310185125000001</v>
      </c>
      <c r="P3689" s="4">
        <v>823</v>
      </c>
      <c r="Q3689" s="6">
        <v>3.2806804374240599</v>
      </c>
      <c r="R3689" s="7">
        <v>3.2814823815309802</v>
      </c>
      <c r="S3689" s="6">
        <v>0</v>
      </c>
      <c r="T3689" s="5">
        <v>0</v>
      </c>
      <c r="U3689" s="5">
        <v>0</v>
      </c>
      <c r="V3689" s="5">
        <f t="shared" si="295"/>
        <v>65.637499837500002</v>
      </c>
      <c r="W3689" s="5">
        <f t="shared" si="291"/>
        <v>-65.637499837500002</v>
      </c>
      <c r="X3689" s="8">
        <f t="shared" si="292"/>
        <v>-1</v>
      </c>
      <c r="Y3689" s="4">
        <v>0</v>
      </c>
      <c r="Z3689" s="9" t="str">
        <f t="shared" si="293"/>
        <v>NA</v>
      </c>
      <c r="AA3689" s="10">
        <f t="shared" si="294"/>
        <v>0</v>
      </c>
    </row>
    <row r="3690" spans="1:27" x14ac:dyDescent="0.55000000000000004">
      <c r="A3690" s="3" t="s">
        <v>27</v>
      </c>
      <c r="B3690" s="3" t="s">
        <v>28</v>
      </c>
      <c r="C3690" s="3" t="s">
        <v>5734</v>
      </c>
      <c r="D3690" s="3" t="s">
        <v>270</v>
      </c>
      <c r="E3690" s="4" t="s">
        <v>31</v>
      </c>
      <c r="F3690" s="3" t="s">
        <v>262</v>
      </c>
      <c r="G3690" s="3" t="s">
        <v>2706</v>
      </c>
      <c r="H3690" s="3" t="s">
        <v>34</v>
      </c>
      <c r="I3690" s="3" t="s">
        <v>35</v>
      </c>
      <c r="J3690" s="3" t="s">
        <v>36</v>
      </c>
      <c r="K3690" s="3" t="s">
        <v>42</v>
      </c>
      <c r="L3690" s="5">
        <v>6.25</v>
      </c>
      <c r="M3690" s="4">
        <v>56</v>
      </c>
      <c r="N3690" s="5">
        <v>68.487499499999998</v>
      </c>
      <c r="O3690" s="5">
        <v>1.2229910625</v>
      </c>
      <c r="P3690" s="4">
        <v>917</v>
      </c>
      <c r="Q3690" s="6">
        <v>6.1068702290076304</v>
      </c>
      <c r="R3690" s="7">
        <v>1.2116357688113399</v>
      </c>
      <c r="S3690" s="6">
        <v>0</v>
      </c>
      <c r="T3690" s="5">
        <v>0</v>
      </c>
      <c r="U3690" s="5">
        <v>0</v>
      </c>
      <c r="V3690" s="5">
        <f t="shared" si="295"/>
        <v>68.487499499999998</v>
      </c>
      <c r="W3690" s="5">
        <f t="shared" si="291"/>
        <v>-68.487499499999998</v>
      </c>
      <c r="X3690" s="8">
        <f t="shared" si="292"/>
        <v>-1</v>
      </c>
      <c r="Y3690" s="4">
        <v>0</v>
      </c>
      <c r="Z3690" s="9" t="str">
        <f t="shared" si="293"/>
        <v>NA</v>
      </c>
      <c r="AA3690" s="10">
        <f t="shared" si="294"/>
        <v>0</v>
      </c>
    </row>
    <row r="3691" spans="1:27" x14ac:dyDescent="0.55000000000000004">
      <c r="A3691" s="3" t="s">
        <v>27</v>
      </c>
      <c r="B3691" s="3" t="s">
        <v>28</v>
      </c>
      <c r="C3691" s="3" t="s">
        <v>5735</v>
      </c>
      <c r="D3691" s="3" t="s">
        <v>2147</v>
      </c>
      <c r="E3691" s="4" t="s">
        <v>31</v>
      </c>
      <c r="F3691" s="3" t="s">
        <v>40</v>
      </c>
      <c r="G3691" s="3" t="s">
        <v>388</v>
      </c>
      <c r="H3691" s="3" t="s">
        <v>34</v>
      </c>
      <c r="I3691" s="3" t="s">
        <v>35</v>
      </c>
      <c r="J3691" s="3" t="s">
        <v>36</v>
      </c>
      <c r="K3691" s="3" t="s">
        <v>42</v>
      </c>
      <c r="L3691" s="5">
        <v>6.25</v>
      </c>
      <c r="M3691" s="4">
        <v>21</v>
      </c>
      <c r="N3691" s="5">
        <v>68.762499750000003</v>
      </c>
      <c r="O3691" s="5">
        <v>3.27440475</v>
      </c>
      <c r="P3691" s="4">
        <v>3210</v>
      </c>
      <c r="Q3691" s="6">
        <v>0.65420560747663603</v>
      </c>
      <c r="R3691" s="7">
        <v>2.4611152647975101</v>
      </c>
      <c r="S3691" s="6">
        <v>0</v>
      </c>
      <c r="T3691" s="5">
        <v>0</v>
      </c>
      <c r="U3691" s="5">
        <v>0</v>
      </c>
      <c r="V3691" s="5">
        <f t="shared" si="295"/>
        <v>68.762499750000003</v>
      </c>
      <c r="W3691" s="5">
        <f t="shared" si="291"/>
        <v>-68.762499750000003</v>
      </c>
      <c r="X3691" s="8">
        <f t="shared" si="292"/>
        <v>-1</v>
      </c>
      <c r="Y3691" s="4">
        <v>0</v>
      </c>
      <c r="Z3691" s="9" t="str">
        <f t="shared" si="293"/>
        <v>NA</v>
      </c>
      <c r="AA3691" s="10">
        <f t="shared" si="294"/>
        <v>0</v>
      </c>
    </row>
    <row r="3692" spans="1:27" x14ac:dyDescent="0.55000000000000004">
      <c r="A3692" s="3" t="s">
        <v>27</v>
      </c>
      <c r="B3692" s="3" t="s">
        <v>28</v>
      </c>
      <c r="C3692" s="3" t="s">
        <v>5736</v>
      </c>
      <c r="D3692" s="3" t="s">
        <v>615</v>
      </c>
      <c r="E3692" s="4" t="s">
        <v>31</v>
      </c>
      <c r="F3692" s="3" t="s">
        <v>194</v>
      </c>
      <c r="G3692" s="3" t="s">
        <v>3610</v>
      </c>
      <c r="H3692" s="3" t="s">
        <v>34</v>
      </c>
      <c r="I3692" s="3" t="s">
        <v>35</v>
      </c>
      <c r="J3692" s="3" t="s">
        <v>36</v>
      </c>
      <c r="K3692" s="3" t="s">
        <v>42</v>
      </c>
      <c r="L3692" s="5">
        <v>6.25</v>
      </c>
      <c r="M3692" s="4">
        <v>17</v>
      </c>
      <c r="N3692" s="5">
        <v>71.662499974999989</v>
      </c>
      <c r="O3692" s="5">
        <v>4.2154411749999996</v>
      </c>
      <c r="P3692" s="4">
        <v>698</v>
      </c>
      <c r="Q3692" s="6">
        <v>2.4355300859598898</v>
      </c>
      <c r="R3692" s="7">
        <v>3.0883094555873898</v>
      </c>
      <c r="S3692" s="6">
        <v>0</v>
      </c>
      <c r="T3692" s="5">
        <v>0</v>
      </c>
      <c r="U3692" s="5">
        <v>0</v>
      </c>
      <c r="V3692" s="5">
        <f t="shared" si="295"/>
        <v>71.662499974999989</v>
      </c>
      <c r="W3692" s="5">
        <f t="shared" si="291"/>
        <v>-71.662499974999989</v>
      </c>
      <c r="X3692" s="8">
        <f t="shared" si="292"/>
        <v>-1</v>
      </c>
      <c r="Y3692" s="4">
        <v>0</v>
      </c>
      <c r="Z3692" s="9" t="str">
        <f t="shared" si="293"/>
        <v>NA</v>
      </c>
      <c r="AA3692" s="10">
        <f t="shared" si="294"/>
        <v>0</v>
      </c>
    </row>
    <row r="3693" spans="1:27" x14ac:dyDescent="0.55000000000000004">
      <c r="A3693" s="3" t="s">
        <v>27</v>
      </c>
      <c r="B3693" s="3" t="s">
        <v>28</v>
      </c>
      <c r="C3693" s="3" t="s">
        <v>5737</v>
      </c>
      <c r="D3693" s="3" t="s">
        <v>461</v>
      </c>
      <c r="E3693" s="4" t="s">
        <v>66</v>
      </c>
      <c r="F3693" s="3" t="s">
        <v>144</v>
      </c>
      <c r="G3693" s="3" t="s">
        <v>309</v>
      </c>
      <c r="H3693" s="3" t="s">
        <v>34</v>
      </c>
      <c r="I3693" s="3" t="s">
        <v>35</v>
      </c>
      <c r="J3693" s="3" t="s">
        <v>36</v>
      </c>
      <c r="K3693" s="3" t="s">
        <v>37</v>
      </c>
      <c r="L3693" s="5">
        <v>6.25</v>
      </c>
      <c r="M3693" s="4">
        <v>59</v>
      </c>
      <c r="N3693" s="5">
        <v>73.187499899999992</v>
      </c>
      <c r="O3693" s="5">
        <v>1.2404660999999999</v>
      </c>
      <c r="P3693" s="4">
        <v>681</v>
      </c>
      <c r="Q3693" s="6">
        <v>8.6637298091042592</v>
      </c>
      <c r="R3693" s="7">
        <v>1.02480176211454</v>
      </c>
      <c r="S3693" s="6">
        <v>0</v>
      </c>
      <c r="T3693" s="5">
        <v>0</v>
      </c>
      <c r="U3693" s="5">
        <v>0</v>
      </c>
      <c r="V3693" s="5">
        <f t="shared" si="295"/>
        <v>73.187499899999992</v>
      </c>
      <c r="W3693" s="5">
        <f t="shared" si="291"/>
        <v>-73.187499899999992</v>
      </c>
      <c r="X3693" s="8">
        <f t="shared" si="292"/>
        <v>-1</v>
      </c>
      <c r="Y3693" s="4">
        <v>0</v>
      </c>
      <c r="Z3693" s="9" t="str">
        <f t="shared" si="293"/>
        <v>NA</v>
      </c>
      <c r="AA3693" s="10">
        <f t="shared" si="294"/>
        <v>0</v>
      </c>
    </row>
    <row r="3694" spans="1:27" x14ac:dyDescent="0.55000000000000004">
      <c r="A3694" s="3" t="s">
        <v>27</v>
      </c>
      <c r="B3694" s="3" t="s">
        <v>28</v>
      </c>
      <c r="C3694" s="3" t="s">
        <v>5738</v>
      </c>
      <c r="D3694" s="3" t="s">
        <v>615</v>
      </c>
      <c r="E3694" s="4" t="s">
        <v>31</v>
      </c>
      <c r="F3694" s="3" t="s">
        <v>113</v>
      </c>
      <c r="G3694" s="3" t="s">
        <v>5451</v>
      </c>
      <c r="H3694" s="3" t="s">
        <v>34</v>
      </c>
      <c r="I3694" s="3" t="s">
        <v>35</v>
      </c>
      <c r="J3694" s="3" t="s">
        <v>36</v>
      </c>
      <c r="K3694" s="3" t="s">
        <v>42</v>
      </c>
      <c r="L3694" s="5">
        <v>6.25</v>
      </c>
      <c r="M3694" s="4">
        <v>17</v>
      </c>
      <c r="N3694" s="5">
        <v>75.749999949999989</v>
      </c>
      <c r="O3694" s="5">
        <v>4.4558823499999995</v>
      </c>
      <c r="P3694" s="4">
        <v>687</v>
      </c>
      <c r="Q3694" s="6">
        <v>2.4745269286754001</v>
      </c>
      <c r="R3694" s="7">
        <v>1.5273653566230001</v>
      </c>
      <c r="S3694" s="6">
        <v>0</v>
      </c>
      <c r="T3694" s="5">
        <v>0</v>
      </c>
      <c r="U3694" s="5">
        <v>0</v>
      </c>
      <c r="V3694" s="5">
        <f t="shared" si="295"/>
        <v>75.749999949999989</v>
      </c>
      <c r="W3694" s="5">
        <f t="shared" si="291"/>
        <v>-75.749999949999989</v>
      </c>
      <c r="X3694" s="8">
        <f t="shared" si="292"/>
        <v>-1</v>
      </c>
      <c r="Y3694" s="4">
        <v>0</v>
      </c>
      <c r="Z3694" s="9" t="str">
        <f t="shared" si="293"/>
        <v>NA</v>
      </c>
      <c r="AA3694" s="10">
        <f t="shared" si="294"/>
        <v>0</v>
      </c>
    </row>
    <row r="3695" spans="1:27" x14ac:dyDescent="0.55000000000000004">
      <c r="A3695" s="3" t="s">
        <v>27</v>
      </c>
      <c r="B3695" s="3" t="s">
        <v>28</v>
      </c>
      <c r="C3695" s="3" t="s">
        <v>5739</v>
      </c>
      <c r="D3695" s="3" t="s">
        <v>379</v>
      </c>
      <c r="E3695" s="4" t="s">
        <v>66</v>
      </c>
      <c r="F3695" s="3" t="s">
        <v>144</v>
      </c>
      <c r="G3695" s="3" t="s">
        <v>309</v>
      </c>
      <c r="H3695" s="3" t="s">
        <v>34</v>
      </c>
      <c r="I3695" s="3" t="s">
        <v>35</v>
      </c>
      <c r="J3695" s="3" t="s">
        <v>36</v>
      </c>
      <c r="K3695" s="3" t="s">
        <v>37</v>
      </c>
      <c r="L3695" s="5">
        <v>6.25</v>
      </c>
      <c r="M3695" s="4">
        <v>38</v>
      </c>
      <c r="N3695" s="5">
        <v>82.449999824999992</v>
      </c>
      <c r="O3695" s="5">
        <v>2.1697368374999999</v>
      </c>
      <c r="P3695" s="4">
        <v>1881</v>
      </c>
      <c r="Q3695" s="6">
        <v>2.0202020202020199</v>
      </c>
      <c r="R3695" s="7">
        <v>1.0272248803827799</v>
      </c>
      <c r="S3695" s="6">
        <v>0</v>
      </c>
      <c r="T3695" s="5">
        <v>0</v>
      </c>
      <c r="U3695" s="5">
        <v>0</v>
      </c>
      <c r="V3695" s="5">
        <f t="shared" si="295"/>
        <v>82.449999824999992</v>
      </c>
      <c r="W3695" s="5">
        <f t="shared" si="291"/>
        <v>-82.449999824999992</v>
      </c>
      <c r="X3695" s="8">
        <f t="shared" si="292"/>
        <v>-1</v>
      </c>
      <c r="Y3695" s="4">
        <v>0</v>
      </c>
      <c r="Z3695" s="9" t="str">
        <f t="shared" si="293"/>
        <v>NA</v>
      </c>
      <c r="AA3695" s="10">
        <f t="shared" si="294"/>
        <v>0</v>
      </c>
    </row>
    <row r="3696" spans="1:27" x14ac:dyDescent="0.55000000000000004">
      <c r="A3696" s="3" t="s">
        <v>27</v>
      </c>
      <c r="B3696" s="3" t="s">
        <v>28</v>
      </c>
      <c r="C3696" s="3" t="s">
        <v>5740</v>
      </c>
      <c r="D3696" s="3" t="s">
        <v>2147</v>
      </c>
      <c r="E3696" s="4" t="s">
        <v>31</v>
      </c>
      <c r="F3696" s="3" t="s">
        <v>75</v>
      </c>
      <c r="G3696" s="3" t="s">
        <v>5431</v>
      </c>
      <c r="H3696" s="3" t="s">
        <v>34</v>
      </c>
      <c r="I3696" s="3" t="s">
        <v>35</v>
      </c>
      <c r="J3696" s="3" t="s">
        <v>36</v>
      </c>
      <c r="K3696" s="3" t="s">
        <v>42</v>
      </c>
      <c r="L3696" s="5">
        <v>6.25</v>
      </c>
      <c r="M3696" s="4">
        <v>36</v>
      </c>
      <c r="N3696" s="5">
        <v>83.524999950000009</v>
      </c>
      <c r="O3696" s="5">
        <v>2.3201388875000002</v>
      </c>
      <c r="P3696" s="4">
        <v>2770</v>
      </c>
      <c r="Q3696" s="6">
        <v>1.29963898916968</v>
      </c>
      <c r="R3696" s="7">
        <v>3.0958086642599301</v>
      </c>
      <c r="S3696" s="6">
        <v>0</v>
      </c>
      <c r="T3696" s="5">
        <v>0</v>
      </c>
      <c r="U3696" s="5">
        <v>0</v>
      </c>
      <c r="V3696" s="5">
        <f t="shared" si="295"/>
        <v>83.524999950000009</v>
      </c>
      <c r="W3696" s="5">
        <f t="shared" si="291"/>
        <v>-83.524999950000009</v>
      </c>
      <c r="X3696" s="8">
        <f t="shared" si="292"/>
        <v>-1</v>
      </c>
      <c r="Y3696" s="4">
        <v>0</v>
      </c>
      <c r="Z3696" s="9" t="str">
        <f t="shared" si="293"/>
        <v>NA</v>
      </c>
      <c r="AA3696" s="10">
        <f t="shared" si="294"/>
        <v>0</v>
      </c>
    </row>
    <row r="3697" spans="1:27" x14ac:dyDescent="0.55000000000000004">
      <c r="A3697" s="3" t="s">
        <v>27</v>
      </c>
      <c r="B3697" s="3" t="s">
        <v>28</v>
      </c>
      <c r="C3697" s="3" t="s">
        <v>5741</v>
      </c>
      <c r="D3697" s="3" t="s">
        <v>509</v>
      </c>
      <c r="E3697" s="4" t="s">
        <v>66</v>
      </c>
      <c r="F3697" s="3" t="s">
        <v>144</v>
      </c>
      <c r="G3697" s="3" t="s">
        <v>49</v>
      </c>
      <c r="H3697" s="3" t="s">
        <v>34</v>
      </c>
      <c r="I3697" s="3" t="s">
        <v>35</v>
      </c>
      <c r="J3697" s="3" t="s">
        <v>36</v>
      </c>
      <c r="K3697" s="3" t="s">
        <v>37</v>
      </c>
      <c r="L3697" s="5">
        <v>6.25</v>
      </c>
      <c r="M3697" s="4">
        <v>79</v>
      </c>
      <c r="N3697" s="5">
        <v>84.912499237500001</v>
      </c>
      <c r="O3697" s="5">
        <v>1.0748417625</v>
      </c>
      <c r="P3697" s="4">
        <v>2917</v>
      </c>
      <c r="Q3697" s="6">
        <v>2.70826191292424</v>
      </c>
      <c r="R3697" s="7">
        <v>1</v>
      </c>
      <c r="S3697" s="6">
        <v>0</v>
      </c>
      <c r="T3697" s="5">
        <v>0</v>
      </c>
      <c r="U3697" s="5">
        <v>0</v>
      </c>
      <c r="V3697" s="5">
        <f t="shared" si="295"/>
        <v>84.912499237500001</v>
      </c>
      <c r="W3697" s="5">
        <f t="shared" si="291"/>
        <v>-84.912499237500001</v>
      </c>
      <c r="X3697" s="8">
        <f t="shared" si="292"/>
        <v>-1</v>
      </c>
      <c r="Y3697" s="4">
        <v>0</v>
      </c>
      <c r="Z3697" s="9" t="str">
        <f t="shared" si="293"/>
        <v>NA</v>
      </c>
      <c r="AA3697" s="10">
        <f t="shared" si="294"/>
        <v>0</v>
      </c>
    </row>
    <row r="3698" spans="1:27" x14ac:dyDescent="0.55000000000000004">
      <c r="A3698" s="3" t="s">
        <v>27</v>
      </c>
      <c r="B3698" s="3" t="s">
        <v>28</v>
      </c>
      <c r="C3698" s="3" t="s">
        <v>5742</v>
      </c>
      <c r="D3698" s="3" t="s">
        <v>4988</v>
      </c>
      <c r="E3698" s="4" t="s">
        <v>31</v>
      </c>
      <c r="F3698" s="3" t="s">
        <v>32</v>
      </c>
      <c r="G3698" s="3" t="s">
        <v>467</v>
      </c>
      <c r="H3698" s="3" t="s">
        <v>34</v>
      </c>
      <c r="I3698" s="3" t="s">
        <v>35</v>
      </c>
      <c r="J3698" s="3" t="s">
        <v>36</v>
      </c>
      <c r="K3698" s="3" t="s">
        <v>37</v>
      </c>
      <c r="L3698" s="5">
        <v>6.25</v>
      </c>
      <c r="M3698" s="4">
        <v>22</v>
      </c>
      <c r="N3698" s="5">
        <v>89.212499750000006</v>
      </c>
      <c r="O3698" s="5">
        <v>4.0551136250000006</v>
      </c>
      <c r="P3698" s="4">
        <v>3423</v>
      </c>
      <c r="Q3698" s="6">
        <v>0.64271107215892498</v>
      </c>
      <c r="R3698" s="7">
        <v>1.7218025124160099</v>
      </c>
      <c r="S3698" s="6">
        <v>0</v>
      </c>
      <c r="T3698" s="5">
        <v>0</v>
      </c>
      <c r="U3698" s="5">
        <v>0</v>
      </c>
      <c r="V3698" s="5">
        <f t="shared" si="295"/>
        <v>89.212499750000006</v>
      </c>
      <c r="W3698" s="5">
        <f t="shared" si="291"/>
        <v>-89.212499750000006</v>
      </c>
      <c r="X3698" s="8">
        <f t="shared" si="292"/>
        <v>-1</v>
      </c>
      <c r="Y3698" s="4">
        <v>0</v>
      </c>
      <c r="Z3698" s="9" t="str">
        <f t="shared" si="293"/>
        <v>NA</v>
      </c>
      <c r="AA3698" s="10">
        <f t="shared" si="294"/>
        <v>0</v>
      </c>
    </row>
    <row r="3699" spans="1:27" x14ac:dyDescent="0.55000000000000004">
      <c r="A3699" s="3" t="s">
        <v>27</v>
      </c>
      <c r="B3699" s="3" t="s">
        <v>28</v>
      </c>
      <c r="C3699" s="3" t="s">
        <v>5743</v>
      </c>
      <c r="D3699" s="3" t="s">
        <v>849</v>
      </c>
      <c r="E3699" s="4" t="s">
        <v>66</v>
      </c>
      <c r="F3699" s="3" t="s">
        <v>144</v>
      </c>
      <c r="G3699" s="3" t="s">
        <v>49</v>
      </c>
      <c r="H3699" s="3" t="s">
        <v>34</v>
      </c>
      <c r="I3699" s="3" t="s">
        <v>35</v>
      </c>
      <c r="J3699" s="3" t="s">
        <v>36</v>
      </c>
      <c r="K3699" s="3" t="s">
        <v>37</v>
      </c>
      <c r="L3699" s="5">
        <v>6.25</v>
      </c>
      <c r="M3699" s="4">
        <v>96</v>
      </c>
      <c r="N3699" s="5">
        <v>96.974999999999994</v>
      </c>
      <c r="O3699" s="5">
        <v>1.0101562500000001</v>
      </c>
      <c r="P3699" s="4">
        <v>5221</v>
      </c>
      <c r="Q3699" s="6">
        <v>1.8387282129860201</v>
      </c>
      <c r="R3699" s="7">
        <v>1.0009289408159401</v>
      </c>
      <c r="S3699" s="6">
        <v>0</v>
      </c>
      <c r="T3699" s="5">
        <v>0</v>
      </c>
      <c r="U3699" s="5">
        <v>0</v>
      </c>
      <c r="V3699" s="5">
        <f t="shared" si="295"/>
        <v>96.974999999999994</v>
      </c>
      <c r="W3699" s="5">
        <f t="shared" si="291"/>
        <v>-96.974999999999994</v>
      </c>
      <c r="X3699" s="8">
        <f t="shared" si="292"/>
        <v>-1</v>
      </c>
      <c r="Y3699" s="4">
        <v>0</v>
      </c>
      <c r="Z3699" s="9" t="str">
        <f t="shared" si="293"/>
        <v>NA</v>
      </c>
      <c r="AA3699" s="10">
        <f t="shared" si="294"/>
        <v>0</v>
      </c>
    </row>
    <row r="3700" spans="1:27" x14ac:dyDescent="0.55000000000000004">
      <c r="A3700" s="3" t="s">
        <v>27</v>
      </c>
      <c r="B3700" s="3" t="s">
        <v>28</v>
      </c>
      <c r="C3700" s="3" t="s">
        <v>5744</v>
      </c>
      <c r="D3700" s="3" t="s">
        <v>255</v>
      </c>
      <c r="E3700" s="4" t="s">
        <v>66</v>
      </c>
      <c r="F3700" s="3" t="s">
        <v>144</v>
      </c>
      <c r="G3700" s="3" t="s">
        <v>309</v>
      </c>
      <c r="H3700" s="3" t="s">
        <v>34</v>
      </c>
      <c r="I3700" s="3" t="s">
        <v>35</v>
      </c>
      <c r="J3700" s="3" t="s">
        <v>36</v>
      </c>
      <c r="K3700" s="3" t="s">
        <v>37</v>
      </c>
      <c r="L3700" s="5">
        <v>6.25</v>
      </c>
      <c r="M3700" s="4">
        <v>37</v>
      </c>
      <c r="N3700" s="5">
        <v>98.087499962500004</v>
      </c>
      <c r="O3700" s="5">
        <v>2.6510135125000001</v>
      </c>
      <c r="P3700" s="4">
        <v>363</v>
      </c>
      <c r="Q3700" s="6">
        <v>10.1928374655647</v>
      </c>
      <c r="R3700" s="7">
        <v>1.37333333333333</v>
      </c>
      <c r="S3700" s="6">
        <v>0</v>
      </c>
      <c r="T3700" s="5">
        <v>0</v>
      </c>
      <c r="U3700" s="5">
        <v>0</v>
      </c>
      <c r="V3700" s="5">
        <f t="shared" si="295"/>
        <v>98.087499962500004</v>
      </c>
      <c r="W3700" s="5">
        <f t="shared" si="291"/>
        <v>-98.087499962500004</v>
      </c>
      <c r="X3700" s="8">
        <f t="shared" si="292"/>
        <v>-1</v>
      </c>
      <c r="Y3700" s="4">
        <v>0</v>
      </c>
      <c r="Z3700" s="9" t="str">
        <f t="shared" si="293"/>
        <v>NA</v>
      </c>
      <c r="AA3700" s="10">
        <f t="shared" si="294"/>
        <v>0</v>
      </c>
    </row>
    <row r="3701" spans="1:27" x14ac:dyDescent="0.55000000000000004">
      <c r="A3701" s="3" t="s">
        <v>27</v>
      </c>
      <c r="B3701" s="3" t="s">
        <v>28</v>
      </c>
      <c r="C3701" s="3" t="s">
        <v>5745</v>
      </c>
      <c r="D3701" s="3" t="s">
        <v>4910</v>
      </c>
      <c r="E3701" s="4" t="s">
        <v>31</v>
      </c>
      <c r="F3701" s="3" t="s">
        <v>32</v>
      </c>
      <c r="G3701" s="3" t="s">
        <v>377</v>
      </c>
      <c r="H3701" s="3" t="s">
        <v>34</v>
      </c>
      <c r="I3701" s="3" t="s">
        <v>35</v>
      </c>
      <c r="J3701" s="3" t="s">
        <v>36</v>
      </c>
      <c r="K3701" s="3" t="s">
        <v>42</v>
      </c>
      <c r="L3701" s="5">
        <v>6.25</v>
      </c>
      <c r="M3701" s="4">
        <v>28</v>
      </c>
      <c r="N3701" s="5">
        <v>104.63749974999999</v>
      </c>
      <c r="O3701" s="5">
        <v>3.7370535624999999</v>
      </c>
      <c r="P3701" s="4">
        <v>3254</v>
      </c>
      <c r="Q3701" s="6">
        <v>0.86047940995697603</v>
      </c>
      <c r="R3701" s="7">
        <v>1.38354333128457</v>
      </c>
      <c r="S3701" s="6">
        <v>0</v>
      </c>
      <c r="T3701" s="5">
        <v>0</v>
      </c>
      <c r="U3701" s="5">
        <v>0</v>
      </c>
      <c r="V3701" s="5">
        <f t="shared" si="295"/>
        <v>104.63749974999999</v>
      </c>
      <c r="W3701" s="5">
        <f t="shared" si="291"/>
        <v>-104.63749974999999</v>
      </c>
      <c r="X3701" s="8">
        <f t="shared" si="292"/>
        <v>-1</v>
      </c>
      <c r="Y3701" s="4">
        <v>0</v>
      </c>
      <c r="Z3701" s="9" t="str">
        <f t="shared" si="293"/>
        <v>NA</v>
      </c>
      <c r="AA3701" s="10">
        <f t="shared" si="294"/>
        <v>0</v>
      </c>
    </row>
    <row r="3702" spans="1:27" x14ac:dyDescent="0.55000000000000004">
      <c r="A3702" s="3" t="s">
        <v>27</v>
      </c>
      <c r="B3702" s="3" t="s">
        <v>28</v>
      </c>
      <c r="C3702" s="3" t="s">
        <v>5746</v>
      </c>
      <c r="D3702" s="3" t="s">
        <v>484</v>
      </c>
      <c r="E3702" s="4" t="s">
        <v>31</v>
      </c>
      <c r="F3702" s="3" t="s">
        <v>32</v>
      </c>
      <c r="G3702" s="3" t="s">
        <v>2744</v>
      </c>
      <c r="H3702" s="3" t="s">
        <v>34</v>
      </c>
      <c r="I3702" s="3" t="s">
        <v>35</v>
      </c>
      <c r="J3702" s="3" t="s">
        <v>36</v>
      </c>
      <c r="K3702" s="3" t="s">
        <v>37</v>
      </c>
      <c r="L3702" s="5">
        <v>6.25</v>
      </c>
      <c r="M3702" s="4">
        <v>24</v>
      </c>
      <c r="N3702" s="5">
        <v>105.02499989999998</v>
      </c>
      <c r="O3702" s="5">
        <v>4.3760416624999996</v>
      </c>
      <c r="P3702" s="4">
        <v>2021</v>
      </c>
      <c r="Q3702" s="6">
        <v>1.1875309252845101</v>
      </c>
      <c r="R3702" s="7">
        <v>3.2513656605640802</v>
      </c>
      <c r="S3702" s="6">
        <v>0</v>
      </c>
      <c r="T3702" s="5">
        <v>0</v>
      </c>
      <c r="U3702" s="5">
        <v>0</v>
      </c>
      <c r="V3702" s="5">
        <f t="shared" si="295"/>
        <v>105.02499989999998</v>
      </c>
      <c r="W3702" s="5">
        <f t="shared" si="291"/>
        <v>-105.02499989999998</v>
      </c>
      <c r="X3702" s="8">
        <f t="shared" si="292"/>
        <v>-1</v>
      </c>
      <c r="Y3702" s="4">
        <v>0</v>
      </c>
      <c r="Z3702" s="9" t="str">
        <f t="shared" si="293"/>
        <v>NA</v>
      </c>
      <c r="AA3702" s="10">
        <f t="shared" si="294"/>
        <v>0</v>
      </c>
    </row>
    <row r="3703" spans="1:27" x14ac:dyDescent="0.55000000000000004">
      <c r="A3703" s="3" t="s">
        <v>27</v>
      </c>
      <c r="B3703" s="3" t="s">
        <v>28</v>
      </c>
      <c r="C3703" s="3" t="s">
        <v>5747</v>
      </c>
      <c r="D3703" s="3" t="s">
        <v>2849</v>
      </c>
      <c r="E3703" s="4" t="s">
        <v>31</v>
      </c>
      <c r="F3703" s="3" t="s">
        <v>194</v>
      </c>
      <c r="G3703" s="3" t="s">
        <v>2984</v>
      </c>
      <c r="H3703" s="3" t="s">
        <v>34</v>
      </c>
      <c r="I3703" s="3" t="s">
        <v>35</v>
      </c>
      <c r="J3703" s="3" t="s">
        <v>36</v>
      </c>
      <c r="K3703" s="3" t="s">
        <v>42</v>
      </c>
      <c r="L3703" s="5">
        <v>6.25</v>
      </c>
      <c r="M3703" s="4">
        <v>23</v>
      </c>
      <c r="N3703" s="5">
        <v>109.01249998749999</v>
      </c>
      <c r="O3703" s="5">
        <v>4.7396739124999998</v>
      </c>
      <c r="P3703" s="4">
        <v>2538</v>
      </c>
      <c r="Q3703" s="6">
        <v>0.906225374310481</v>
      </c>
      <c r="R3703" s="7">
        <v>2.8854964539007102</v>
      </c>
      <c r="S3703" s="6">
        <v>0</v>
      </c>
      <c r="T3703" s="5">
        <v>0</v>
      </c>
      <c r="U3703" s="5">
        <v>0</v>
      </c>
      <c r="V3703" s="5">
        <f t="shared" si="295"/>
        <v>109.01249998749999</v>
      </c>
      <c r="W3703" s="5">
        <f t="shared" si="291"/>
        <v>-109.01249998749999</v>
      </c>
      <c r="X3703" s="8">
        <f t="shared" si="292"/>
        <v>-1</v>
      </c>
      <c r="Y3703" s="4">
        <v>0</v>
      </c>
      <c r="Z3703" s="9" t="str">
        <f t="shared" si="293"/>
        <v>NA</v>
      </c>
      <c r="AA3703" s="10">
        <f t="shared" si="294"/>
        <v>0</v>
      </c>
    </row>
    <row r="3704" spans="1:27" x14ac:dyDescent="0.55000000000000004">
      <c r="A3704" s="3" t="s">
        <v>27</v>
      </c>
      <c r="B3704" s="3" t="s">
        <v>28</v>
      </c>
      <c r="C3704" s="3" t="s">
        <v>5748</v>
      </c>
      <c r="D3704" s="3" t="s">
        <v>826</v>
      </c>
      <c r="E3704" s="4" t="s">
        <v>66</v>
      </c>
      <c r="F3704" s="3" t="s">
        <v>144</v>
      </c>
      <c r="G3704" s="3" t="s">
        <v>309</v>
      </c>
      <c r="H3704" s="3" t="s">
        <v>34</v>
      </c>
      <c r="I3704" s="3" t="s">
        <v>35</v>
      </c>
      <c r="J3704" s="3" t="s">
        <v>36</v>
      </c>
      <c r="K3704" s="3" t="s">
        <v>37</v>
      </c>
      <c r="L3704" s="5">
        <v>6.25</v>
      </c>
      <c r="M3704" s="4">
        <v>55</v>
      </c>
      <c r="N3704" s="5">
        <v>112.37499968750002</v>
      </c>
      <c r="O3704" s="5">
        <v>2.0431818125000003</v>
      </c>
      <c r="P3704" s="4">
        <v>5318</v>
      </c>
      <c r="Q3704" s="6">
        <v>1.03422339225273</v>
      </c>
      <c r="R3704" s="7">
        <v>1.1239225272658899</v>
      </c>
      <c r="S3704" s="6">
        <v>0</v>
      </c>
      <c r="T3704" s="5">
        <v>0</v>
      </c>
      <c r="U3704" s="5">
        <v>0</v>
      </c>
      <c r="V3704" s="5">
        <f t="shared" si="295"/>
        <v>112.37499968750002</v>
      </c>
      <c r="W3704" s="5">
        <f t="shared" si="291"/>
        <v>-112.37499968750002</v>
      </c>
      <c r="X3704" s="8">
        <f t="shared" si="292"/>
        <v>-1</v>
      </c>
      <c r="Y3704" s="4">
        <v>0</v>
      </c>
      <c r="Z3704" s="9" t="str">
        <f t="shared" si="293"/>
        <v>NA</v>
      </c>
      <c r="AA3704" s="10">
        <f t="shared" si="294"/>
        <v>0</v>
      </c>
    </row>
    <row r="3705" spans="1:27" x14ac:dyDescent="0.55000000000000004">
      <c r="A3705" s="3" t="s">
        <v>27</v>
      </c>
      <c r="B3705" s="3" t="s">
        <v>28</v>
      </c>
      <c r="C3705" s="3" t="s">
        <v>5749</v>
      </c>
      <c r="D3705" s="3" t="s">
        <v>886</v>
      </c>
      <c r="E3705" s="4" t="s">
        <v>66</v>
      </c>
      <c r="F3705" s="3" t="s">
        <v>144</v>
      </c>
      <c r="G3705" s="3" t="s">
        <v>49</v>
      </c>
      <c r="H3705" s="3" t="s">
        <v>34</v>
      </c>
      <c r="I3705" s="3" t="s">
        <v>35</v>
      </c>
      <c r="J3705" s="3" t="s">
        <v>36</v>
      </c>
      <c r="K3705" s="3" t="s">
        <v>37</v>
      </c>
      <c r="L3705" s="5">
        <v>6.25</v>
      </c>
      <c r="M3705" s="4">
        <v>57</v>
      </c>
      <c r="N3705" s="5">
        <v>117.24999963750001</v>
      </c>
      <c r="O3705" s="5">
        <v>2.0570175375000002</v>
      </c>
      <c r="P3705" s="4">
        <v>972</v>
      </c>
      <c r="Q3705" s="6">
        <v>5.8641975308641996</v>
      </c>
      <c r="R3705" s="7">
        <v>1.18592592592593</v>
      </c>
      <c r="S3705" s="6">
        <v>0</v>
      </c>
      <c r="T3705" s="5">
        <v>0</v>
      </c>
      <c r="U3705" s="5">
        <v>0</v>
      </c>
      <c r="V3705" s="5">
        <f t="shared" si="295"/>
        <v>117.24999963750001</v>
      </c>
      <c r="W3705" s="5">
        <f t="shared" si="291"/>
        <v>-117.24999963750001</v>
      </c>
      <c r="X3705" s="8">
        <f t="shared" si="292"/>
        <v>-1</v>
      </c>
      <c r="Y3705" s="4">
        <v>0</v>
      </c>
      <c r="Z3705" s="9" t="str">
        <f t="shared" si="293"/>
        <v>NA</v>
      </c>
      <c r="AA3705" s="10">
        <f t="shared" si="294"/>
        <v>0</v>
      </c>
    </row>
    <row r="3706" spans="1:27" x14ac:dyDescent="0.55000000000000004">
      <c r="A3706" s="3" t="s">
        <v>27</v>
      </c>
      <c r="B3706" s="3" t="s">
        <v>28</v>
      </c>
      <c r="C3706" s="3" t="s">
        <v>5750</v>
      </c>
      <c r="D3706" s="3" t="s">
        <v>2849</v>
      </c>
      <c r="E3706" s="4" t="s">
        <v>31</v>
      </c>
      <c r="F3706" s="3" t="s">
        <v>221</v>
      </c>
      <c r="G3706" s="3" t="s">
        <v>271</v>
      </c>
      <c r="H3706" s="3" t="s">
        <v>34</v>
      </c>
      <c r="I3706" s="3" t="s">
        <v>35</v>
      </c>
      <c r="J3706" s="3" t="s">
        <v>36</v>
      </c>
      <c r="K3706" s="3" t="s">
        <v>37</v>
      </c>
      <c r="L3706" s="5">
        <v>6.25</v>
      </c>
      <c r="M3706" s="4">
        <v>34</v>
      </c>
      <c r="N3706" s="5">
        <v>117.48749980000001</v>
      </c>
      <c r="O3706" s="5">
        <v>3.4555147000000002</v>
      </c>
      <c r="P3706" s="4">
        <v>1309</v>
      </c>
      <c r="Q3706" s="6">
        <v>2.5974025974026</v>
      </c>
      <c r="R3706" s="7">
        <v>1.69831932773109</v>
      </c>
      <c r="S3706" s="6">
        <v>0</v>
      </c>
      <c r="T3706" s="5">
        <v>0</v>
      </c>
      <c r="U3706" s="5">
        <v>0</v>
      </c>
      <c r="V3706" s="5">
        <f t="shared" si="295"/>
        <v>117.48749980000001</v>
      </c>
      <c r="W3706" s="5">
        <f t="shared" si="291"/>
        <v>-117.48749980000001</v>
      </c>
      <c r="X3706" s="8">
        <f t="shared" si="292"/>
        <v>-1</v>
      </c>
      <c r="Y3706" s="4">
        <v>0</v>
      </c>
      <c r="Z3706" s="9" t="str">
        <f t="shared" si="293"/>
        <v>NA</v>
      </c>
      <c r="AA3706" s="10">
        <f t="shared" si="294"/>
        <v>0</v>
      </c>
    </row>
    <row r="3707" spans="1:27" x14ac:dyDescent="0.55000000000000004">
      <c r="A3707" s="3" t="s">
        <v>27</v>
      </c>
      <c r="B3707" s="3" t="s">
        <v>28</v>
      </c>
      <c r="C3707" s="3" t="s">
        <v>5751</v>
      </c>
      <c r="D3707" s="3" t="s">
        <v>615</v>
      </c>
      <c r="E3707" s="4" t="s">
        <v>31</v>
      </c>
      <c r="F3707" s="3" t="s">
        <v>40</v>
      </c>
      <c r="G3707" s="3" t="s">
        <v>3310</v>
      </c>
      <c r="H3707" s="3" t="s">
        <v>34</v>
      </c>
      <c r="I3707" s="3" t="s">
        <v>35</v>
      </c>
      <c r="J3707" s="3" t="s">
        <v>36</v>
      </c>
      <c r="K3707" s="3" t="s">
        <v>42</v>
      </c>
      <c r="L3707" s="5">
        <v>6.25</v>
      </c>
      <c r="M3707" s="4">
        <v>33</v>
      </c>
      <c r="N3707" s="5">
        <v>131.32499984999998</v>
      </c>
      <c r="O3707" s="5">
        <v>3.9795454499999998</v>
      </c>
      <c r="P3707" s="4">
        <v>1079</v>
      </c>
      <c r="Q3707" s="6">
        <v>3.0583873957367902</v>
      </c>
      <c r="R3707" s="7">
        <v>2.5756997219647801</v>
      </c>
      <c r="S3707" s="6">
        <v>0</v>
      </c>
      <c r="T3707" s="5">
        <v>0</v>
      </c>
      <c r="U3707" s="5">
        <v>0</v>
      </c>
      <c r="V3707" s="5">
        <f t="shared" si="295"/>
        <v>131.32499984999998</v>
      </c>
      <c r="W3707" s="5">
        <f t="shared" si="291"/>
        <v>-131.32499984999998</v>
      </c>
      <c r="X3707" s="8">
        <f t="shared" si="292"/>
        <v>-1</v>
      </c>
      <c r="Y3707" s="4">
        <v>0</v>
      </c>
      <c r="Z3707" s="9" t="str">
        <f t="shared" si="293"/>
        <v>NA</v>
      </c>
      <c r="AA3707" s="10">
        <f t="shared" si="294"/>
        <v>0</v>
      </c>
    </row>
    <row r="3708" spans="1:27" x14ac:dyDescent="0.55000000000000004">
      <c r="A3708" s="3" t="s">
        <v>27</v>
      </c>
      <c r="B3708" s="3" t="s">
        <v>28</v>
      </c>
      <c r="C3708" s="3" t="s">
        <v>5752</v>
      </c>
      <c r="D3708" s="3" t="s">
        <v>615</v>
      </c>
      <c r="E3708" s="4" t="s">
        <v>31</v>
      </c>
      <c r="F3708" s="3" t="s">
        <v>137</v>
      </c>
      <c r="G3708" s="3" t="s">
        <v>5199</v>
      </c>
      <c r="H3708" s="3" t="s">
        <v>34</v>
      </c>
      <c r="I3708" s="3" t="s">
        <v>35</v>
      </c>
      <c r="J3708" s="3" t="s">
        <v>36</v>
      </c>
      <c r="K3708" s="3" t="s">
        <v>42</v>
      </c>
      <c r="L3708" s="5">
        <v>6.25</v>
      </c>
      <c r="M3708" s="4">
        <v>28</v>
      </c>
      <c r="N3708" s="5">
        <v>132.125</v>
      </c>
      <c r="O3708" s="5">
        <v>4.71875</v>
      </c>
      <c r="P3708" s="4">
        <v>1202</v>
      </c>
      <c r="Q3708" s="6">
        <v>2.3294509151414302</v>
      </c>
      <c r="R3708" s="7">
        <v>1.8494925124792001</v>
      </c>
      <c r="S3708" s="6">
        <v>0</v>
      </c>
      <c r="T3708" s="5">
        <v>0</v>
      </c>
      <c r="U3708" s="5">
        <v>0</v>
      </c>
      <c r="V3708" s="5">
        <f t="shared" si="295"/>
        <v>132.125</v>
      </c>
      <c r="W3708" s="5">
        <f t="shared" si="291"/>
        <v>-132.125</v>
      </c>
      <c r="X3708" s="8">
        <f t="shared" si="292"/>
        <v>-1</v>
      </c>
      <c r="Y3708" s="4">
        <v>0</v>
      </c>
      <c r="Z3708" s="9" t="str">
        <f t="shared" si="293"/>
        <v>NA</v>
      </c>
      <c r="AA3708" s="10">
        <f t="shared" si="294"/>
        <v>0</v>
      </c>
    </row>
    <row r="3709" spans="1:27" x14ac:dyDescent="0.55000000000000004">
      <c r="A3709" s="3" t="s">
        <v>27</v>
      </c>
      <c r="B3709" s="3" t="s">
        <v>28</v>
      </c>
      <c r="C3709" s="3" t="s">
        <v>5753</v>
      </c>
      <c r="D3709" s="3" t="s">
        <v>615</v>
      </c>
      <c r="E3709" s="4" t="s">
        <v>31</v>
      </c>
      <c r="F3709" s="3" t="s">
        <v>133</v>
      </c>
      <c r="G3709" s="3" t="s">
        <v>3024</v>
      </c>
      <c r="H3709" s="3" t="s">
        <v>34</v>
      </c>
      <c r="I3709" s="3" t="s">
        <v>35</v>
      </c>
      <c r="J3709" s="3" t="s">
        <v>36</v>
      </c>
      <c r="K3709" s="3" t="s">
        <v>42</v>
      </c>
      <c r="L3709" s="5">
        <v>6.25</v>
      </c>
      <c r="M3709" s="4">
        <v>30</v>
      </c>
      <c r="N3709" s="5">
        <v>143.299999875</v>
      </c>
      <c r="O3709" s="5">
        <v>4.7766666625000003</v>
      </c>
      <c r="P3709" s="4">
        <v>1058</v>
      </c>
      <c r="Q3709" s="6">
        <v>2.8355387523629498</v>
      </c>
      <c r="R3709" s="7">
        <v>1.9583459357277899</v>
      </c>
      <c r="S3709" s="6">
        <v>0</v>
      </c>
      <c r="T3709" s="5">
        <v>0</v>
      </c>
      <c r="U3709" s="5">
        <v>0</v>
      </c>
      <c r="V3709" s="5">
        <f t="shared" si="295"/>
        <v>143.299999875</v>
      </c>
      <c r="W3709" s="5">
        <f t="shared" si="291"/>
        <v>-143.299999875</v>
      </c>
      <c r="X3709" s="8">
        <f t="shared" si="292"/>
        <v>-1</v>
      </c>
      <c r="Y3709" s="4">
        <v>0</v>
      </c>
      <c r="Z3709" s="9" t="str">
        <f t="shared" si="293"/>
        <v>NA</v>
      </c>
      <c r="AA3709" s="10">
        <f t="shared" si="294"/>
        <v>0</v>
      </c>
    </row>
    <row r="3710" spans="1:27" x14ac:dyDescent="0.55000000000000004">
      <c r="A3710" s="3" t="s">
        <v>27</v>
      </c>
      <c r="B3710" s="3" t="s">
        <v>28</v>
      </c>
      <c r="C3710" s="3" t="s">
        <v>5754</v>
      </c>
      <c r="D3710" s="3" t="s">
        <v>4936</v>
      </c>
      <c r="E3710" s="4" t="s">
        <v>31</v>
      </c>
      <c r="F3710" s="3" t="s">
        <v>32</v>
      </c>
      <c r="G3710" s="3" t="s">
        <v>575</v>
      </c>
      <c r="H3710" s="3" t="s">
        <v>34</v>
      </c>
      <c r="I3710" s="3" t="s">
        <v>35</v>
      </c>
      <c r="J3710" s="3" t="s">
        <v>36</v>
      </c>
      <c r="K3710" s="3" t="s">
        <v>37</v>
      </c>
      <c r="L3710" s="5">
        <v>6.25</v>
      </c>
      <c r="M3710" s="4">
        <v>34</v>
      </c>
      <c r="N3710" s="5">
        <v>155.39999964999998</v>
      </c>
      <c r="O3710" s="5">
        <v>4.5705882249999998</v>
      </c>
      <c r="P3710" s="4">
        <v>2014</v>
      </c>
      <c r="Q3710" s="6">
        <v>1.68818272095333</v>
      </c>
      <c r="R3710" s="7">
        <v>2.0790963257199602</v>
      </c>
      <c r="S3710" s="6">
        <v>0</v>
      </c>
      <c r="T3710" s="5">
        <v>0</v>
      </c>
      <c r="U3710" s="5">
        <v>0</v>
      </c>
      <c r="V3710" s="5">
        <f t="shared" si="295"/>
        <v>155.39999964999998</v>
      </c>
      <c r="W3710" s="5">
        <f t="shared" si="291"/>
        <v>-155.39999964999998</v>
      </c>
      <c r="X3710" s="8">
        <f t="shared" si="292"/>
        <v>-1</v>
      </c>
      <c r="Y3710" s="4">
        <v>0</v>
      </c>
      <c r="Z3710" s="9" t="str">
        <f t="shared" si="293"/>
        <v>NA</v>
      </c>
      <c r="AA3710" s="10">
        <f t="shared" si="294"/>
        <v>0</v>
      </c>
    </row>
    <row r="3711" spans="1:27" x14ac:dyDescent="0.55000000000000004">
      <c r="A3711" s="3" t="s">
        <v>27</v>
      </c>
      <c r="B3711" s="3" t="s">
        <v>28</v>
      </c>
      <c r="C3711" s="3" t="s">
        <v>5755</v>
      </c>
      <c r="D3711" s="3" t="s">
        <v>615</v>
      </c>
      <c r="E3711" s="4" t="s">
        <v>31</v>
      </c>
      <c r="F3711" s="3" t="s">
        <v>221</v>
      </c>
      <c r="G3711" s="3" t="s">
        <v>5356</v>
      </c>
      <c r="H3711" s="3" t="s">
        <v>34</v>
      </c>
      <c r="I3711" s="3" t="s">
        <v>35</v>
      </c>
      <c r="J3711" s="3" t="s">
        <v>36</v>
      </c>
      <c r="K3711" s="3" t="s">
        <v>42</v>
      </c>
      <c r="L3711" s="5">
        <v>6.25</v>
      </c>
      <c r="M3711" s="4">
        <v>34</v>
      </c>
      <c r="N3711" s="5">
        <v>158.04999960000001</v>
      </c>
      <c r="O3711" s="5">
        <v>4.6485294000000001</v>
      </c>
      <c r="P3711" s="4">
        <v>1707</v>
      </c>
      <c r="Q3711" s="6">
        <v>1.9917984768599899</v>
      </c>
      <c r="R3711" s="7">
        <v>1.5658230814294101</v>
      </c>
      <c r="S3711" s="6">
        <v>0</v>
      </c>
      <c r="T3711" s="5">
        <v>0</v>
      </c>
      <c r="U3711" s="5">
        <v>0</v>
      </c>
      <c r="V3711" s="5">
        <f t="shared" si="295"/>
        <v>158.04999960000001</v>
      </c>
      <c r="W3711" s="5">
        <f t="shared" si="291"/>
        <v>-158.04999960000001</v>
      </c>
      <c r="X3711" s="8">
        <f t="shared" si="292"/>
        <v>-1</v>
      </c>
      <c r="Y3711" s="4">
        <v>0</v>
      </c>
      <c r="Z3711" s="9" t="str">
        <f t="shared" si="293"/>
        <v>NA</v>
      </c>
      <c r="AA3711" s="10">
        <f t="shared" si="294"/>
        <v>0</v>
      </c>
    </row>
    <row r="3712" spans="1:27" x14ac:dyDescent="0.55000000000000004">
      <c r="A3712" s="3" t="s">
        <v>27</v>
      </c>
      <c r="B3712" s="3" t="s">
        <v>28</v>
      </c>
      <c r="C3712" s="3" t="s">
        <v>5756</v>
      </c>
      <c r="D3712" s="3" t="s">
        <v>2849</v>
      </c>
      <c r="E3712" s="4" t="s">
        <v>31</v>
      </c>
      <c r="F3712" s="3" t="s">
        <v>104</v>
      </c>
      <c r="G3712" s="3" t="s">
        <v>285</v>
      </c>
      <c r="H3712" s="3" t="s">
        <v>34</v>
      </c>
      <c r="I3712" s="3" t="s">
        <v>35</v>
      </c>
      <c r="J3712" s="3" t="s">
        <v>36</v>
      </c>
      <c r="K3712" s="3" t="s">
        <v>42</v>
      </c>
      <c r="L3712" s="5">
        <v>6.25</v>
      </c>
      <c r="M3712" s="4">
        <v>49</v>
      </c>
      <c r="N3712" s="5">
        <v>187.19999996250002</v>
      </c>
      <c r="O3712" s="5">
        <v>3.8204081625000001</v>
      </c>
      <c r="P3712" s="4">
        <v>2315</v>
      </c>
      <c r="Q3712" s="6">
        <v>2.1166306695464399</v>
      </c>
      <c r="R3712" s="7">
        <v>2.0308380129589598</v>
      </c>
      <c r="S3712" s="6">
        <v>0</v>
      </c>
      <c r="T3712" s="5">
        <v>0</v>
      </c>
      <c r="U3712" s="5">
        <v>0</v>
      </c>
      <c r="V3712" s="5">
        <f t="shared" si="295"/>
        <v>187.19999996250002</v>
      </c>
      <c r="W3712" s="5">
        <f t="shared" si="291"/>
        <v>-187.19999996250002</v>
      </c>
      <c r="X3712" s="8">
        <f t="shared" si="292"/>
        <v>-1</v>
      </c>
      <c r="Y3712" s="4">
        <v>0</v>
      </c>
      <c r="Z3712" s="9" t="str">
        <f t="shared" si="293"/>
        <v>NA</v>
      </c>
      <c r="AA3712" s="10">
        <f t="shared" si="294"/>
        <v>0</v>
      </c>
    </row>
    <row r="3713" spans="1:27" x14ac:dyDescent="0.55000000000000004">
      <c r="A3713" s="3" t="s">
        <v>27</v>
      </c>
      <c r="B3713" s="3" t="s">
        <v>28</v>
      </c>
      <c r="C3713" s="3" t="s">
        <v>5757</v>
      </c>
      <c r="D3713" s="3" t="s">
        <v>2849</v>
      </c>
      <c r="E3713" s="4" t="s">
        <v>31</v>
      </c>
      <c r="F3713" s="3" t="s">
        <v>113</v>
      </c>
      <c r="G3713" s="3" t="s">
        <v>5468</v>
      </c>
      <c r="H3713" s="3" t="s">
        <v>34</v>
      </c>
      <c r="I3713" s="3" t="s">
        <v>35</v>
      </c>
      <c r="J3713" s="3" t="s">
        <v>36</v>
      </c>
      <c r="K3713" s="3" t="s">
        <v>42</v>
      </c>
      <c r="L3713" s="5">
        <v>6.25</v>
      </c>
      <c r="M3713" s="4">
        <v>43</v>
      </c>
      <c r="N3713" s="5">
        <v>202.712499525</v>
      </c>
      <c r="O3713" s="5">
        <v>4.7142441750000001</v>
      </c>
      <c r="P3713" s="4">
        <v>2537</v>
      </c>
      <c r="Q3713" s="6">
        <v>1.6949152542372901</v>
      </c>
      <c r="R3713" s="7">
        <v>1.79924320063067</v>
      </c>
      <c r="S3713" s="6">
        <v>0</v>
      </c>
      <c r="T3713" s="5">
        <v>0</v>
      </c>
      <c r="U3713" s="5">
        <v>0</v>
      </c>
      <c r="V3713" s="5">
        <f t="shared" si="295"/>
        <v>202.712499525</v>
      </c>
      <c r="W3713" s="5">
        <f t="shared" si="291"/>
        <v>-202.712499525</v>
      </c>
      <c r="X3713" s="8">
        <f t="shared" si="292"/>
        <v>-1</v>
      </c>
      <c r="Y3713" s="4">
        <v>0</v>
      </c>
      <c r="Z3713" s="9" t="str">
        <f t="shared" si="293"/>
        <v>NA</v>
      </c>
      <c r="AA3713" s="10">
        <f t="shared" si="294"/>
        <v>0</v>
      </c>
    </row>
    <row r="3714" spans="1:27" x14ac:dyDescent="0.55000000000000004">
      <c r="A3714" s="3" t="s">
        <v>27</v>
      </c>
      <c r="B3714" s="3" t="s">
        <v>28</v>
      </c>
      <c r="C3714" s="3" t="s">
        <v>5758</v>
      </c>
      <c r="D3714" s="3" t="s">
        <v>585</v>
      </c>
      <c r="E3714" s="4" t="s">
        <v>31</v>
      </c>
      <c r="F3714" s="3" t="s">
        <v>32</v>
      </c>
      <c r="G3714" s="3" t="s">
        <v>377</v>
      </c>
      <c r="H3714" s="3" t="s">
        <v>34</v>
      </c>
      <c r="I3714" s="3" t="s">
        <v>35</v>
      </c>
      <c r="J3714" s="3" t="s">
        <v>36</v>
      </c>
      <c r="K3714" s="3" t="s">
        <v>42</v>
      </c>
      <c r="L3714" s="5">
        <v>6.25</v>
      </c>
      <c r="M3714" s="4">
        <v>94</v>
      </c>
      <c r="N3714" s="5">
        <v>208.01249895000001</v>
      </c>
      <c r="O3714" s="5">
        <v>2.2128989250000002</v>
      </c>
      <c r="P3714" s="4">
        <v>1173</v>
      </c>
      <c r="Q3714" s="6">
        <v>8.0136402387041805</v>
      </c>
      <c r="R3714" s="7">
        <v>1.06915601023018</v>
      </c>
      <c r="S3714" s="6">
        <v>0</v>
      </c>
      <c r="T3714" s="5">
        <v>0</v>
      </c>
      <c r="U3714" s="5">
        <v>0</v>
      </c>
      <c r="V3714" s="5">
        <f t="shared" si="295"/>
        <v>208.01249895000001</v>
      </c>
      <c r="W3714" s="5">
        <f t="shared" ref="W3714:W3777" si="296">U3714-V3714</f>
        <v>-208.01249895000001</v>
      </c>
      <c r="X3714" s="8">
        <f t="shared" ref="X3714:X3777" si="297">IF(V3714=0,0,(U3714-V3714)/V3714)</f>
        <v>-1</v>
      </c>
      <c r="Y3714" s="4">
        <v>0</v>
      </c>
      <c r="Z3714" s="9" t="str">
        <f t="shared" ref="Z3714:Z3777" si="298">IF(Y3714=0,"NA",U3714/Y3714)</f>
        <v>NA</v>
      </c>
      <c r="AA3714" s="10">
        <f t="shared" ref="AA3714:AA3777" si="299">(Q3714/100*S3714/100)</f>
        <v>0</v>
      </c>
    </row>
    <row r="3715" spans="1:27" x14ac:dyDescent="0.55000000000000004">
      <c r="A3715" s="3" t="s">
        <v>27</v>
      </c>
      <c r="B3715" s="3" t="s">
        <v>28</v>
      </c>
      <c r="C3715" s="3" t="s">
        <v>5759</v>
      </c>
      <c r="D3715" s="3" t="s">
        <v>270</v>
      </c>
      <c r="E3715" s="4" t="s">
        <v>31</v>
      </c>
      <c r="F3715" s="3" t="s">
        <v>104</v>
      </c>
      <c r="G3715" s="3" t="s">
        <v>285</v>
      </c>
      <c r="H3715" s="3" t="s">
        <v>34</v>
      </c>
      <c r="I3715" s="3" t="s">
        <v>35</v>
      </c>
      <c r="J3715" s="3" t="s">
        <v>36</v>
      </c>
      <c r="K3715" s="3" t="s">
        <v>42</v>
      </c>
      <c r="L3715" s="5">
        <v>6.25</v>
      </c>
      <c r="M3715" s="4">
        <v>187</v>
      </c>
      <c r="N3715" s="5">
        <v>222.72499892499997</v>
      </c>
      <c r="O3715" s="5">
        <v>1.1910427749999999</v>
      </c>
      <c r="P3715" s="4">
        <v>2945</v>
      </c>
      <c r="Q3715" s="6">
        <v>6.3497453310696104</v>
      </c>
      <c r="R3715" s="7">
        <v>1.088740237691</v>
      </c>
      <c r="S3715" s="6">
        <v>0</v>
      </c>
      <c r="T3715" s="5">
        <v>0</v>
      </c>
      <c r="U3715" s="5">
        <v>0</v>
      </c>
      <c r="V3715" s="5">
        <f t="shared" ref="V3715:V3778" si="300">N3715</f>
        <v>222.72499892499997</v>
      </c>
      <c r="W3715" s="5">
        <f t="shared" si="296"/>
        <v>-222.72499892499997</v>
      </c>
      <c r="X3715" s="8">
        <f t="shared" si="297"/>
        <v>-1</v>
      </c>
      <c r="Y3715" s="4">
        <v>0</v>
      </c>
      <c r="Z3715" s="9" t="str">
        <f t="shared" si="298"/>
        <v>NA</v>
      </c>
      <c r="AA3715" s="10">
        <f t="shared" si="299"/>
        <v>0</v>
      </c>
    </row>
    <row r="3716" spans="1:27" x14ac:dyDescent="0.55000000000000004">
      <c r="A3716" s="3" t="s">
        <v>27</v>
      </c>
      <c r="B3716" s="3" t="s">
        <v>28</v>
      </c>
      <c r="C3716" s="3" t="s">
        <v>5760</v>
      </c>
      <c r="D3716" s="3" t="s">
        <v>1601</v>
      </c>
      <c r="E3716" s="4" t="s">
        <v>31</v>
      </c>
      <c r="F3716" s="3" t="s">
        <v>32</v>
      </c>
      <c r="G3716" s="3" t="s">
        <v>5232</v>
      </c>
      <c r="H3716" s="3" t="s">
        <v>34</v>
      </c>
      <c r="I3716" s="3" t="s">
        <v>35</v>
      </c>
      <c r="J3716" s="3" t="s">
        <v>36</v>
      </c>
      <c r="K3716" s="3" t="s">
        <v>42</v>
      </c>
      <c r="L3716" s="5">
        <v>6.25</v>
      </c>
      <c r="M3716" s="4">
        <v>70</v>
      </c>
      <c r="N3716" s="5">
        <v>234.13749975000002</v>
      </c>
      <c r="O3716" s="5">
        <v>3.3448214250000001</v>
      </c>
      <c r="P3716" s="4">
        <v>20840</v>
      </c>
      <c r="Q3716" s="6">
        <v>0.33589251439539297</v>
      </c>
      <c r="R3716" s="7">
        <v>2.02965642994242</v>
      </c>
      <c r="S3716" s="6">
        <v>0</v>
      </c>
      <c r="T3716" s="5">
        <v>0</v>
      </c>
      <c r="U3716" s="5">
        <v>0</v>
      </c>
      <c r="V3716" s="5">
        <f t="shared" si="300"/>
        <v>234.13749975000002</v>
      </c>
      <c r="W3716" s="5">
        <f t="shared" si="296"/>
        <v>-234.13749975000002</v>
      </c>
      <c r="X3716" s="8">
        <f t="shared" si="297"/>
        <v>-1</v>
      </c>
      <c r="Y3716" s="4">
        <v>0</v>
      </c>
      <c r="Z3716" s="9" t="str">
        <f t="shared" si="298"/>
        <v>NA</v>
      </c>
      <c r="AA3716" s="10">
        <f t="shared" si="299"/>
        <v>0</v>
      </c>
    </row>
    <row r="3717" spans="1:27" x14ac:dyDescent="0.55000000000000004">
      <c r="A3717" s="3" t="s">
        <v>27</v>
      </c>
      <c r="B3717" s="3" t="s">
        <v>28</v>
      </c>
      <c r="C3717" s="3" t="s">
        <v>5761</v>
      </c>
      <c r="D3717" s="3" t="s">
        <v>3974</v>
      </c>
      <c r="E3717" s="4" t="s">
        <v>31</v>
      </c>
      <c r="F3717" s="3" t="s">
        <v>32</v>
      </c>
      <c r="G3717" s="3" t="s">
        <v>377</v>
      </c>
      <c r="H3717" s="3" t="s">
        <v>34</v>
      </c>
      <c r="I3717" s="3" t="s">
        <v>35</v>
      </c>
      <c r="J3717" s="3" t="s">
        <v>36</v>
      </c>
      <c r="K3717" s="3" t="s">
        <v>42</v>
      </c>
      <c r="L3717" s="5">
        <v>6.25</v>
      </c>
      <c r="M3717" s="4">
        <v>100</v>
      </c>
      <c r="N3717" s="5">
        <v>251.61250000000001</v>
      </c>
      <c r="O3717" s="5">
        <v>2.5161250000000002</v>
      </c>
      <c r="P3717" s="4">
        <v>2570</v>
      </c>
      <c r="Q3717" s="6">
        <v>3.8910505836575902</v>
      </c>
      <c r="R3717" s="7">
        <v>4.3179143968871596</v>
      </c>
      <c r="S3717" s="6">
        <v>0</v>
      </c>
      <c r="T3717" s="5">
        <v>0</v>
      </c>
      <c r="U3717" s="5">
        <v>0</v>
      </c>
      <c r="V3717" s="5">
        <f t="shared" si="300"/>
        <v>251.61250000000001</v>
      </c>
      <c r="W3717" s="5">
        <f t="shared" si="296"/>
        <v>-251.61250000000001</v>
      </c>
      <c r="X3717" s="8">
        <f t="shared" si="297"/>
        <v>-1</v>
      </c>
      <c r="Y3717" s="4">
        <v>0</v>
      </c>
      <c r="Z3717" s="9" t="str">
        <f t="shared" si="298"/>
        <v>NA</v>
      </c>
      <c r="AA3717" s="10">
        <f t="shared" si="299"/>
        <v>0</v>
      </c>
    </row>
    <row r="3718" spans="1:27" x14ac:dyDescent="0.55000000000000004">
      <c r="A3718" s="3" t="s">
        <v>27</v>
      </c>
      <c r="B3718" s="3" t="s">
        <v>28</v>
      </c>
      <c r="C3718" s="3" t="s">
        <v>5762</v>
      </c>
      <c r="D3718" s="3" t="s">
        <v>615</v>
      </c>
      <c r="E3718" s="4" t="s">
        <v>31</v>
      </c>
      <c r="F3718" s="3" t="s">
        <v>262</v>
      </c>
      <c r="G3718" s="3" t="s">
        <v>3031</v>
      </c>
      <c r="H3718" s="3" t="s">
        <v>34</v>
      </c>
      <c r="I3718" s="3" t="s">
        <v>35</v>
      </c>
      <c r="J3718" s="3" t="s">
        <v>36</v>
      </c>
      <c r="K3718" s="3" t="s">
        <v>42</v>
      </c>
      <c r="L3718" s="5">
        <v>6.25</v>
      </c>
      <c r="M3718" s="4">
        <v>56</v>
      </c>
      <c r="N3718" s="5">
        <v>267.97499960000005</v>
      </c>
      <c r="O3718" s="5">
        <v>4.7852678500000003</v>
      </c>
      <c r="P3718" s="4">
        <v>2188</v>
      </c>
      <c r="Q3718" s="6">
        <v>2.5594149908592301</v>
      </c>
      <c r="R3718" s="7">
        <v>1.63855575868373</v>
      </c>
      <c r="S3718" s="6">
        <v>0</v>
      </c>
      <c r="T3718" s="5">
        <v>0</v>
      </c>
      <c r="U3718" s="5">
        <v>0</v>
      </c>
      <c r="V3718" s="5">
        <f t="shared" si="300"/>
        <v>267.97499960000005</v>
      </c>
      <c r="W3718" s="5">
        <f t="shared" si="296"/>
        <v>-267.97499960000005</v>
      </c>
      <c r="X3718" s="8">
        <f t="shared" si="297"/>
        <v>-1</v>
      </c>
      <c r="Y3718" s="4">
        <v>0</v>
      </c>
      <c r="Z3718" s="9" t="str">
        <f t="shared" si="298"/>
        <v>NA</v>
      </c>
      <c r="AA3718" s="10">
        <f t="shared" si="299"/>
        <v>0</v>
      </c>
    </row>
    <row r="3719" spans="1:27" x14ac:dyDescent="0.55000000000000004">
      <c r="A3719" s="3" t="s">
        <v>27</v>
      </c>
      <c r="B3719" s="3" t="s">
        <v>28</v>
      </c>
      <c r="C3719" s="3" t="s">
        <v>5763</v>
      </c>
      <c r="D3719" s="3" t="s">
        <v>5764</v>
      </c>
      <c r="E3719" s="4" t="s">
        <v>31</v>
      </c>
      <c r="F3719" s="3" t="s">
        <v>96</v>
      </c>
      <c r="G3719" s="3" t="s">
        <v>161</v>
      </c>
      <c r="H3719" s="3" t="s">
        <v>34</v>
      </c>
      <c r="I3719" s="3" t="s">
        <v>35</v>
      </c>
      <c r="J3719" s="3" t="s">
        <v>36</v>
      </c>
      <c r="K3719" s="3" t="s">
        <v>37</v>
      </c>
      <c r="L3719" s="5">
        <v>6.25</v>
      </c>
      <c r="M3719" s="4">
        <v>224</v>
      </c>
      <c r="N3719" s="5">
        <v>273.89999839999996</v>
      </c>
      <c r="O3719" s="5">
        <v>1.2227678499999999</v>
      </c>
      <c r="P3719" s="4">
        <v>4960</v>
      </c>
      <c r="Q3719" s="6">
        <v>4.5161290322580596</v>
      </c>
      <c r="R3719" s="7">
        <v>1.9752016129032299</v>
      </c>
      <c r="S3719" s="6">
        <v>0</v>
      </c>
      <c r="T3719" s="5">
        <v>0</v>
      </c>
      <c r="U3719" s="5">
        <v>0</v>
      </c>
      <c r="V3719" s="5">
        <f t="shared" si="300"/>
        <v>273.89999839999996</v>
      </c>
      <c r="W3719" s="5">
        <f t="shared" si="296"/>
        <v>-273.89999839999996</v>
      </c>
      <c r="X3719" s="8">
        <f t="shared" si="297"/>
        <v>-1</v>
      </c>
      <c r="Y3719" s="4">
        <v>0</v>
      </c>
      <c r="Z3719" s="9" t="str">
        <f t="shared" si="298"/>
        <v>NA</v>
      </c>
      <c r="AA3719" s="10">
        <f t="shared" si="299"/>
        <v>0</v>
      </c>
    </row>
    <row r="3720" spans="1:27" x14ac:dyDescent="0.55000000000000004">
      <c r="A3720" s="3" t="s">
        <v>27</v>
      </c>
      <c r="B3720" s="3" t="s">
        <v>28</v>
      </c>
      <c r="C3720" s="3" t="s">
        <v>5765</v>
      </c>
      <c r="D3720" s="3" t="s">
        <v>896</v>
      </c>
      <c r="E3720" s="4" t="s">
        <v>66</v>
      </c>
      <c r="F3720" s="3" t="s">
        <v>144</v>
      </c>
      <c r="G3720" s="3" t="s">
        <v>309</v>
      </c>
      <c r="H3720" s="3" t="s">
        <v>34</v>
      </c>
      <c r="I3720" s="3" t="s">
        <v>35</v>
      </c>
      <c r="J3720" s="3" t="s">
        <v>36</v>
      </c>
      <c r="K3720" s="3" t="s">
        <v>37</v>
      </c>
      <c r="L3720" s="5">
        <v>6.25</v>
      </c>
      <c r="M3720" s="4">
        <v>128</v>
      </c>
      <c r="N3720" s="5">
        <v>283.03749920000001</v>
      </c>
      <c r="O3720" s="5">
        <v>2.2112304625000001</v>
      </c>
      <c r="P3720" s="4">
        <v>5995</v>
      </c>
      <c r="Q3720" s="6">
        <v>2.1351125938281901</v>
      </c>
      <c r="R3720" s="7">
        <v>1.0049174311926601</v>
      </c>
      <c r="S3720" s="6">
        <v>0</v>
      </c>
      <c r="T3720" s="5">
        <v>0</v>
      </c>
      <c r="U3720" s="5">
        <v>0</v>
      </c>
      <c r="V3720" s="5">
        <f t="shared" si="300"/>
        <v>283.03749920000001</v>
      </c>
      <c r="W3720" s="5">
        <f t="shared" si="296"/>
        <v>-283.03749920000001</v>
      </c>
      <c r="X3720" s="8">
        <f t="shared" si="297"/>
        <v>-1</v>
      </c>
      <c r="Y3720" s="4">
        <v>0</v>
      </c>
      <c r="Z3720" s="9" t="str">
        <f t="shared" si="298"/>
        <v>NA</v>
      </c>
      <c r="AA3720" s="10">
        <f t="shared" si="299"/>
        <v>0</v>
      </c>
    </row>
    <row r="3721" spans="1:27" x14ac:dyDescent="0.55000000000000004">
      <c r="A3721" s="3" t="s">
        <v>27</v>
      </c>
      <c r="B3721" s="3" t="s">
        <v>28</v>
      </c>
      <c r="C3721" s="3" t="s">
        <v>5766</v>
      </c>
      <c r="D3721" s="3" t="s">
        <v>615</v>
      </c>
      <c r="E3721" s="4" t="s">
        <v>31</v>
      </c>
      <c r="F3721" s="3" t="s">
        <v>75</v>
      </c>
      <c r="G3721" s="3" t="s">
        <v>5185</v>
      </c>
      <c r="H3721" s="3" t="s">
        <v>34</v>
      </c>
      <c r="I3721" s="3" t="s">
        <v>35</v>
      </c>
      <c r="J3721" s="3" t="s">
        <v>36</v>
      </c>
      <c r="K3721" s="3" t="s">
        <v>42</v>
      </c>
      <c r="L3721" s="5">
        <v>6.25</v>
      </c>
      <c r="M3721" s="4">
        <v>63</v>
      </c>
      <c r="N3721" s="5">
        <v>296.76249933749995</v>
      </c>
      <c r="O3721" s="5">
        <v>4.7105158624999994</v>
      </c>
      <c r="P3721" s="4">
        <v>4496</v>
      </c>
      <c r="Q3721" s="6">
        <v>1.4012455516014199</v>
      </c>
      <c r="R3721" s="7">
        <v>1.3038078291814901</v>
      </c>
      <c r="S3721" s="6">
        <v>0</v>
      </c>
      <c r="T3721" s="5">
        <v>0</v>
      </c>
      <c r="U3721" s="5">
        <v>0</v>
      </c>
      <c r="V3721" s="5">
        <f t="shared" si="300"/>
        <v>296.76249933749995</v>
      </c>
      <c r="W3721" s="5">
        <f t="shared" si="296"/>
        <v>-296.76249933749995</v>
      </c>
      <c r="X3721" s="8">
        <f t="shared" si="297"/>
        <v>-1</v>
      </c>
      <c r="Y3721" s="4">
        <v>0</v>
      </c>
      <c r="Z3721" s="9" t="str">
        <f t="shared" si="298"/>
        <v>NA</v>
      </c>
      <c r="AA3721" s="10">
        <f t="shared" si="299"/>
        <v>0</v>
      </c>
    </row>
    <row r="3722" spans="1:27" x14ac:dyDescent="0.55000000000000004">
      <c r="A3722" s="3" t="s">
        <v>27</v>
      </c>
      <c r="B3722" s="3" t="s">
        <v>28</v>
      </c>
      <c r="C3722" s="3" t="s">
        <v>5767</v>
      </c>
      <c r="D3722" s="3" t="s">
        <v>2147</v>
      </c>
      <c r="E3722" s="4" t="s">
        <v>31</v>
      </c>
      <c r="F3722" s="3" t="s">
        <v>104</v>
      </c>
      <c r="G3722" s="3" t="s">
        <v>285</v>
      </c>
      <c r="H3722" s="3" t="s">
        <v>34</v>
      </c>
      <c r="I3722" s="3" t="s">
        <v>35</v>
      </c>
      <c r="J3722" s="3" t="s">
        <v>36</v>
      </c>
      <c r="K3722" s="3" t="s">
        <v>42</v>
      </c>
      <c r="L3722" s="5">
        <v>6.25</v>
      </c>
      <c r="M3722" s="4">
        <v>79</v>
      </c>
      <c r="N3722" s="5">
        <v>381.84999970000001</v>
      </c>
      <c r="O3722" s="5">
        <v>4.8335442999999998</v>
      </c>
      <c r="P3722" s="4">
        <v>6102</v>
      </c>
      <c r="Q3722" s="6">
        <v>1.29465748934775</v>
      </c>
      <c r="R3722" s="7">
        <v>3.2125827597508998</v>
      </c>
      <c r="S3722" s="6">
        <v>0</v>
      </c>
      <c r="T3722" s="5">
        <v>0</v>
      </c>
      <c r="U3722" s="5">
        <v>0</v>
      </c>
      <c r="V3722" s="5">
        <f t="shared" si="300"/>
        <v>381.84999970000001</v>
      </c>
      <c r="W3722" s="5">
        <f t="shared" si="296"/>
        <v>-381.84999970000001</v>
      </c>
      <c r="X3722" s="8">
        <f t="shared" si="297"/>
        <v>-1</v>
      </c>
      <c r="Y3722" s="4">
        <v>0</v>
      </c>
      <c r="Z3722" s="9" t="str">
        <f t="shared" si="298"/>
        <v>NA</v>
      </c>
      <c r="AA3722" s="10">
        <f t="shared" si="299"/>
        <v>0</v>
      </c>
    </row>
    <row r="3723" spans="1:27" x14ac:dyDescent="0.55000000000000004">
      <c r="A3723" s="3" t="s">
        <v>27</v>
      </c>
      <c r="B3723" s="3" t="s">
        <v>28</v>
      </c>
      <c r="C3723" s="3" t="s">
        <v>5768</v>
      </c>
      <c r="D3723" s="3" t="s">
        <v>4968</v>
      </c>
      <c r="E3723" s="4" t="s">
        <v>31</v>
      </c>
      <c r="F3723" s="3" t="s">
        <v>32</v>
      </c>
      <c r="G3723" s="3" t="s">
        <v>2686</v>
      </c>
      <c r="H3723" s="3" t="s">
        <v>34</v>
      </c>
      <c r="I3723" s="3" t="s">
        <v>35</v>
      </c>
      <c r="J3723" s="3" t="s">
        <v>36</v>
      </c>
      <c r="K3723" s="3" t="s">
        <v>37</v>
      </c>
      <c r="L3723" s="5">
        <v>6.25</v>
      </c>
      <c r="M3723" s="4">
        <v>94</v>
      </c>
      <c r="N3723" s="5">
        <v>398.33749965000004</v>
      </c>
      <c r="O3723" s="5">
        <v>4.2376329750000004</v>
      </c>
      <c r="P3723" s="4">
        <v>10663</v>
      </c>
      <c r="Q3723" s="6">
        <v>0.88155303385538808</v>
      </c>
      <c r="R3723" s="7">
        <v>2.5847997749226299</v>
      </c>
      <c r="S3723" s="6">
        <v>0</v>
      </c>
      <c r="T3723" s="5">
        <v>0</v>
      </c>
      <c r="U3723" s="5">
        <v>0</v>
      </c>
      <c r="V3723" s="5">
        <f t="shared" si="300"/>
        <v>398.33749965000004</v>
      </c>
      <c r="W3723" s="5">
        <f t="shared" si="296"/>
        <v>-398.33749965000004</v>
      </c>
      <c r="X3723" s="8">
        <f t="shared" si="297"/>
        <v>-1</v>
      </c>
      <c r="Y3723" s="4">
        <v>0</v>
      </c>
      <c r="Z3723" s="9" t="str">
        <f t="shared" si="298"/>
        <v>NA</v>
      </c>
      <c r="AA3723" s="10">
        <f t="shared" si="299"/>
        <v>0</v>
      </c>
    </row>
    <row r="3724" spans="1:27" x14ac:dyDescent="0.55000000000000004">
      <c r="A3724" s="3" t="s">
        <v>52</v>
      </c>
      <c r="B3724" s="3" t="s">
        <v>53</v>
      </c>
      <c r="C3724" s="3" t="s">
        <v>5769</v>
      </c>
      <c r="D3724" s="3" t="s">
        <v>5770</v>
      </c>
      <c r="E3724" s="4" t="s">
        <v>47</v>
      </c>
      <c r="F3724" s="3" t="s">
        <v>57</v>
      </c>
      <c r="G3724" s="3" t="s">
        <v>149</v>
      </c>
      <c r="H3724" s="3" t="s">
        <v>150</v>
      </c>
      <c r="I3724" s="3" t="s">
        <v>60</v>
      </c>
      <c r="J3724" s="3" t="s">
        <v>36</v>
      </c>
      <c r="K3724" s="3" t="s">
        <v>61</v>
      </c>
      <c r="L3724" s="5">
        <v>7.5</v>
      </c>
      <c r="M3724" s="4">
        <v>2</v>
      </c>
      <c r="N3724" s="5">
        <v>4.7625000000000002</v>
      </c>
      <c r="O3724" s="5">
        <v>2.3812500000000001</v>
      </c>
      <c r="P3724" s="4">
        <v>4</v>
      </c>
      <c r="Q3724" s="6">
        <v>50</v>
      </c>
      <c r="R3724" s="7">
        <v>1.5</v>
      </c>
      <c r="S3724" s="6">
        <v>0</v>
      </c>
      <c r="T3724" s="5">
        <v>0</v>
      </c>
      <c r="U3724" s="5">
        <v>0</v>
      </c>
      <c r="V3724" s="5">
        <f t="shared" si="300"/>
        <v>4.7625000000000002</v>
      </c>
      <c r="W3724" s="5">
        <f t="shared" si="296"/>
        <v>-4.7625000000000002</v>
      </c>
      <c r="X3724" s="8">
        <f t="shared" si="297"/>
        <v>-1</v>
      </c>
      <c r="Y3724" s="4">
        <v>0</v>
      </c>
      <c r="Z3724" s="9" t="str">
        <f t="shared" si="298"/>
        <v>NA</v>
      </c>
      <c r="AA3724" s="10">
        <f t="shared" si="299"/>
        <v>0</v>
      </c>
    </row>
    <row r="3725" spans="1:27" x14ac:dyDescent="0.55000000000000004">
      <c r="A3725" s="3" t="s">
        <v>52</v>
      </c>
      <c r="B3725" s="3" t="s">
        <v>53</v>
      </c>
      <c r="C3725" s="3" t="s">
        <v>5771</v>
      </c>
      <c r="D3725" s="3" t="s">
        <v>5772</v>
      </c>
      <c r="E3725" s="4" t="s">
        <v>47</v>
      </c>
      <c r="F3725" s="3" t="s">
        <v>57</v>
      </c>
      <c r="G3725" s="3" t="s">
        <v>149</v>
      </c>
      <c r="H3725" s="3" t="s">
        <v>150</v>
      </c>
      <c r="I3725" s="3" t="s">
        <v>60</v>
      </c>
      <c r="J3725" s="3" t="s">
        <v>36</v>
      </c>
      <c r="K3725" s="3" t="s">
        <v>61</v>
      </c>
      <c r="L3725" s="5">
        <v>7.5</v>
      </c>
      <c r="M3725" s="4">
        <v>2</v>
      </c>
      <c r="N3725" s="5">
        <v>5.9625000000000004</v>
      </c>
      <c r="O3725" s="5">
        <v>2.9812500000000002</v>
      </c>
      <c r="P3725" s="4">
        <v>442</v>
      </c>
      <c r="Q3725" s="6">
        <v>0.45248868778280504</v>
      </c>
      <c r="R3725" s="7">
        <v>4.3477375565610901</v>
      </c>
      <c r="S3725" s="6">
        <v>0</v>
      </c>
      <c r="T3725" s="5">
        <v>0</v>
      </c>
      <c r="U3725" s="5">
        <v>0</v>
      </c>
      <c r="V3725" s="5">
        <f t="shared" si="300"/>
        <v>5.9625000000000004</v>
      </c>
      <c r="W3725" s="5">
        <f t="shared" si="296"/>
        <v>-5.9625000000000004</v>
      </c>
      <c r="X3725" s="8">
        <f t="shared" si="297"/>
        <v>-1</v>
      </c>
      <c r="Y3725" s="4">
        <v>0</v>
      </c>
      <c r="Z3725" s="9" t="str">
        <f t="shared" si="298"/>
        <v>NA</v>
      </c>
      <c r="AA3725" s="10">
        <f t="shared" si="299"/>
        <v>0</v>
      </c>
    </row>
    <row r="3726" spans="1:27" x14ac:dyDescent="0.55000000000000004">
      <c r="A3726" s="3" t="s">
        <v>52</v>
      </c>
      <c r="B3726" s="3" t="s">
        <v>53</v>
      </c>
      <c r="C3726" s="3" t="s">
        <v>5773</v>
      </c>
      <c r="D3726" s="3" t="s">
        <v>2583</v>
      </c>
      <c r="E3726" s="4" t="s">
        <v>47</v>
      </c>
      <c r="F3726" s="3" t="s">
        <v>57</v>
      </c>
      <c r="G3726" s="3" t="s">
        <v>49</v>
      </c>
      <c r="H3726" s="3" t="s">
        <v>181</v>
      </c>
      <c r="I3726" s="3" t="s">
        <v>60</v>
      </c>
      <c r="J3726" s="3" t="s">
        <v>36</v>
      </c>
      <c r="K3726" s="3" t="s">
        <v>61</v>
      </c>
      <c r="L3726" s="5">
        <v>7.5</v>
      </c>
      <c r="M3726" s="4">
        <v>55</v>
      </c>
      <c r="N3726" s="5">
        <v>104.437499375</v>
      </c>
      <c r="O3726" s="5">
        <v>1.8988636249999999</v>
      </c>
      <c r="P3726" s="4">
        <v>2286</v>
      </c>
      <c r="Q3726" s="6">
        <v>2.4059492563429599</v>
      </c>
      <c r="R3726" s="7">
        <v>2.23775153105862</v>
      </c>
      <c r="S3726" s="6">
        <v>0</v>
      </c>
      <c r="T3726" s="5">
        <v>0</v>
      </c>
      <c r="U3726" s="5">
        <v>0</v>
      </c>
      <c r="V3726" s="5">
        <f t="shared" si="300"/>
        <v>104.437499375</v>
      </c>
      <c r="W3726" s="5">
        <f t="shared" si="296"/>
        <v>-104.437499375</v>
      </c>
      <c r="X3726" s="8">
        <f t="shared" si="297"/>
        <v>-1</v>
      </c>
      <c r="Y3726" s="4">
        <v>0</v>
      </c>
      <c r="Z3726" s="9" t="str">
        <f t="shared" si="298"/>
        <v>NA</v>
      </c>
      <c r="AA3726" s="10">
        <f t="shared" si="299"/>
        <v>0</v>
      </c>
    </row>
    <row r="3727" spans="1:27" x14ac:dyDescent="0.55000000000000004">
      <c r="A3727" s="3" t="s">
        <v>52</v>
      </c>
      <c r="B3727" s="3" t="s">
        <v>53</v>
      </c>
      <c r="C3727" s="3" t="s">
        <v>5774</v>
      </c>
      <c r="D3727" s="3" t="s">
        <v>216</v>
      </c>
      <c r="E3727" s="4" t="s">
        <v>47</v>
      </c>
      <c r="F3727" s="3" t="s">
        <v>57</v>
      </c>
      <c r="G3727" s="3" t="s">
        <v>49</v>
      </c>
      <c r="H3727" s="3" t="s">
        <v>181</v>
      </c>
      <c r="I3727" s="3" t="s">
        <v>60</v>
      </c>
      <c r="J3727" s="3" t="s">
        <v>36</v>
      </c>
      <c r="K3727" s="3" t="s">
        <v>61</v>
      </c>
      <c r="L3727" s="5">
        <v>7.5</v>
      </c>
      <c r="M3727" s="4">
        <v>325</v>
      </c>
      <c r="N3727" s="5">
        <v>1092.0749978125</v>
      </c>
      <c r="O3727" s="5">
        <v>3.3602307625000001</v>
      </c>
      <c r="P3727" s="4">
        <v>8230</v>
      </c>
      <c r="Q3727" s="6">
        <v>3.9489671931956298</v>
      </c>
      <c r="R3727" s="7">
        <v>2.7486148238153101</v>
      </c>
      <c r="S3727" s="6">
        <v>0</v>
      </c>
      <c r="T3727" s="5">
        <v>0</v>
      </c>
      <c r="U3727" s="5">
        <v>0</v>
      </c>
      <c r="V3727" s="5">
        <f t="shared" si="300"/>
        <v>1092.0749978125</v>
      </c>
      <c r="W3727" s="5">
        <f t="shared" si="296"/>
        <v>-1092.0749978125</v>
      </c>
      <c r="X3727" s="8">
        <f t="shared" si="297"/>
        <v>-1</v>
      </c>
      <c r="Y3727" s="4">
        <v>0</v>
      </c>
      <c r="Z3727" s="9" t="str">
        <f t="shared" si="298"/>
        <v>NA</v>
      </c>
      <c r="AA3727" s="10">
        <f t="shared" si="299"/>
        <v>0</v>
      </c>
    </row>
    <row r="3728" spans="1:27" x14ac:dyDescent="0.55000000000000004">
      <c r="A3728" s="3" t="s">
        <v>71</v>
      </c>
      <c r="B3728" s="3" t="s">
        <v>72</v>
      </c>
      <c r="C3728" s="3" t="s">
        <v>5775</v>
      </c>
      <c r="D3728" s="3" t="s">
        <v>5776</v>
      </c>
      <c r="E3728" s="4" t="s">
        <v>47</v>
      </c>
      <c r="F3728" s="3" t="s">
        <v>144</v>
      </c>
      <c r="G3728" s="3" t="s">
        <v>5777</v>
      </c>
      <c r="H3728" s="3" t="s">
        <v>34</v>
      </c>
      <c r="I3728" s="3" t="s">
        <v>35</v>
      </c>
      <c r="J3728" s="3" t="s">
        <v>36</v>
      </c>
      <c r="K3728" s="3" t="s">
        <v>37</v>
      </c>
      <c r="L3728" s="5">
        <v>7.5</v>
      </c>
      <c r="M3728" s="4">
        <v>3</v>
      </c>
      <c r="N3728" s="5">
        <v>1.5874999875</v>
      </c>
      <c r="O3728" s="5">
        <v>0.5291666625</v>
      </c>
      <c r="P3728" s="4">
        <v>20</v>
      </c>
      <c r="Q3728" s="6">
        <v>15</v>
      </c>
      <c r="R3728" s="7">
        <v>1</v>
      </c>
      <c r="S3728" s="6">
        <v>0</v>
      </c>
      <c r="T3728" s="5">
        <v>0</v>
      </c>
      <c r="U3728" s="5">
        <v>0</v>
      </c>
      <c r="V3728" s="5">
        <f t="shared" si="300"/>
        <v>1.5874999875</v>
      </c>
      <c r="W3728" s="5">
        <f t="shared" si="296"/>
        <v>-1.5874999875</v>
      </c>
      <c r="X3728" s="8">
        <f t="shared" si="297"/>
        <v>-1</v>
      </c>
      <c r="Y3728" s="4">
        <v>0</v>
      </c>
      <c r="Z3728" s="9" t="str">
        <f t="shared" si="298"/>
        <v>NA</v>
      </c>
      <c r="AA3728" s="10">
        <f t="shared" si="299"/>
        <v>0</v>
      </c>
    </row>
    <row r="3729" spans="1:27" x14ac:dyDescent="0.55000000000000004">
      <c r="A3729" s="3" t="s">
        <v>71</v>
      </c>
      <c r="B3729" s="3" t="s">
        <v>72</v>
      </c>
      <c r="C3729" s="3" t="s">
        <v>5778</v>
      </c>
      <c r="D3729" s="3" t="s">
        <v>5779</v>
      </c>
      <c r="E3729" s="4" t="s">
        <v>47</v>
      </c>
      <c r="F3729" s="3" t="s">
        <v>144</v>
      </c>
      <c r="G3729" s="3" t="s">
        <v>5777</v>
      </c>
      <c r="H3729" s="3" t="s">
        <v>34</v>
      </c>
      <c r="I3729" s="3" t="s">
        <v>35</v>
      </c>
      <c r="J3729" s="3" t="s">
        <v>36</v>
      </c>
      <c r="K3729" s="3" t="s">
        <v>37</v>
      </c>
      <c r="L3729" s="5">
        <v>7.5</v>
      </c>
      <c r="M3729" s="4">
        <v>1</v>
      </c>
      <c r="N3729" s="5">
        <v>1.6</v>
      </c>
      <c r="O3729" s="5">
        <v>1.6</v>
      </c>
      <c r="P3729" s="4">
        <v>3</v>
      </c>
      <c r="Q3729" s="6">
        <v>33.3333333333333</v>
      </c>
      <c r="R3729" s="7">
        <v>1</v>
      </c>
      <c r="S3729" s="6">
        <v>0</v>
      </c>
      <c r="T3729" s="5">
        <v>0</v>
      </c>
      <c r="U3729" s="5">
        <v>0</v>
      </c>
      <c r="V3729" s="5">
        <f t="shared" si="300"/>
        <v>1.6</v>
      </c>
      <c r="W3729" s="5">
        <f t="shared" si="296"/>
        <v>-1.6</v>
      </c>
      <c r="X3729" s="8">
        <f t="shared" si="297"/>
        <v>-1</v>
      </c>
      <c r="Y3729" s="4">
        <v>0</v>
      </c>
      <c r="Z3729" s="9" t="str">
        <f t="shared" si="298"/>
        <v>NA</v>
      </c>
      <c r="AA3729" s="10">
        <f t="shared" si="299"/>
        <v>0</v>
      </c>
    </row>
    <row r="3730" spans="1:27" x14ac:dyDescent="0.55000000000000004">
      <c r="A3730" s="3" t="s">
        <v>71</v>
      </c>
      <c r="B3730" s="3" t="s">
        <v>72</v>
      </c>
      <c r="C3730" s="3" t="s">
        <v>5780</v>
      </c>
      <c r="D3730" s="3" t="s">
        <v>5781</v>
      </c>
      <c r="E3730" s="4" t="s">
        <v>47</v>
      </c>
      <c r="F3730" s="3" t="s">
        <v>144</v>
      </c>
      <c r="G3730" s="3" t="s">
        <v>5777</v>
      </c>
      <c r="H3730" s="3" t="s">
        <v>34</v>
      </c>
      <c r="I3730" s="3" t="s">
        <v>35</v>
      </c>
      <c r="J3730" s="3" t="s">
        <v>36</v>
      </c>
      <c r="K3730" s="3" t="s">
        <v>37</v>
      </c>
      <c r="L3730" s="5">
        <v>7.5</v>
      </c>
      <c r="M3730" s="4">
        <v>2</v>
      </c>
      <c r="N3730" s="5">
        <v>3.3125</v>
      </c>
      <c r="O3730" s="5">
        <v>1.65625</v>
      </c>
      <c r="P3730" s="4">
        <v>4</v>
      </c>
      <c r="Q3730" s="6">
        <v>50</v>
      </c>
      <c r="R3730" s="7">
        <v>1</v>
      </c>
      <c r="S3730" s="6">
        <v>0</v>
      </c>
      <c r="T3730" s="5">
        <v>0</v>
      </c>
      <c r="U3730" s="5">
        <v>0</v>
      </c>
      <c r="V3730" s="5">
        <f t="shared" si="300"/>
        <v>3.3125</v>
      </c>
      <c r="W3730" s="5">
        <f t="shared" si="296"/>
        <v>-3.3125</v>
      </c>
      <c r="X3730" s="8">
        <f t="shared" si="297"/>
        <v>-1</v>
      </c>
      <c r="Y3730" s="4">
        <v>0</v>
      </c>
      <c r="Z3730" s="9" t="str">
        <f t="shared" si="298"/>
        <v>NA</v>
      </c>
      <c r="AA3730" s="10">
        <f t="shared" si="299"/>
        <v>0</v>
      </c>
    </row>
    <row r="3731" spans="1:27" x14ac:dyDescent="0.55000000000000004">
      <c r="A3731" s="3" t="s">
        <v>71</v>
      </c>
      <c r="B3731" s="3" t="s">
        <v>72</v>
      </c>
      <c r="C3731" s="3" t="s">
        <v>5782</v>
      </c>
      <c r="D3731" s="3" t="s">
        <v>5783</v>
      </c>
      <c r="E3731" s="4" t="s">
        <v>47</v>
      </c>
      <c r="F3731" s="3" t="s">
        <v>144</v>
      </c>
      <c r="G3731" s="3" t="s">
        <v>5777</v>
      </c>
      <c r="H3731" s="3" t="s">
        <v>34</v>
      </c>
      <c r="I3731" s="3" t="s">
        <v>35</v>
      </c>
      <c r="J3731" s="3" t="s">
        <v>36</v>
      </c>
      <c r="K3731" s="3" t="s">
        <v>37</v>
      </c>
      <c r="L3731" s="5">
        <v>7.5</v>
      </c>
      <c r="M3731" s="4">
        <v>13</v>
      </c>
      <c r="N3731" s="5">
        <v>46.3999999125</v>
      </c>
      <c r="O3731" s="5">
        <v>3.5692307625000002</v>
      </c>
      <c r="P3731" s="4">
        <v>1246</v>
      </c>
      <c r="Q3731" s="6">
        <v>1.04333868378812</v>
      </c>
      <c r="R3731" s="7">
        <v>1.36519261637239</v>
      </c>
      <c r="S3731" s="6">
        <v>0</v>
      </c>
      <c r="T3731" s="5">
        <v>0</v>
      </c>
      <c r="U3731" s="5">
        <v>0</v>
      </c>
      <c r="V3731" s="5">
        <f t="shared" si="300"/>
        <v>46.3999999125</v>
      </c>
      <c r="W3731" s="5">
        <f t="shared" si="296"/>
        <v>-46.3999999125</v>
      </c>
      <c r="X3731" s="8">
        <f t="shared" si="297"/>
        <v>-1</v>
      </c>
      <c r="Y3731" s="4">
        <v>0</v>
      </c>
      <c r="Z3731" s="9" t="str">
        <f t="shared" si="298"/>
        <v>NA</v>
      </c>
      <c r="AA3731" s="10">
        <f t="shared" si="299"/>
        <v>0</v>
      </c>
    </row>
    <row r="3732" spans="1:27" x14ac:dyDescent="0.55000000000000004">
      <c r="A3732" s="3" t="s">
        <v>62</v>
      </c>
      <c r="B3732" s="3" t="s">
        <v>63</v>
      </c>
      <c r="C3732" s="3" t="s">
        <v>5784</v>
      </c>
      <c r="D3732" s="3" t="s">
        <v>5785</v>
      </c>
      <c r="E3732" s="4" t="s">
        <v>66</v>
      </c>
      <c r="F3732" s="3" t="s">
        <v>36</v>
      </c>
      <c r="G3732" s="3" t="s">
        <v>36</v>
      </c>
      <c r="H3732" s="3" t="s">
        <v>59</v>
      </c>
      <c r="I3732" s="3" t="s">
        <v>35</v>
      </c>
      <c r="J3732" s="3" t="s">
        <v>36</v>
      </c>
      <c r="K3732" s="3" t="s">
        <v>37</v>
      </c>
      <c r="L3732" s="5">
        <v>7.5</v>
      </c>
      <c r="M3732" s="4">
        <v>2</v>
      </c>
      <c r="N3732" s="5">
        <v>0.38750000000000001</v>
      </c>
      <c r="O3732" s="5">
        <v>0.19375000000000001</v>
      </c>
      <c r="P3732" s="4">
        <v>6</v>
      </c>
      <c r="Q3732" s="6">
        <v>33.3333333333333</v>
      </c>
      <c r="R3732" s="7">
        <v>1</v>
      </c>
      <c r="S3732" s="6">
        <v>0</v>
      </c>
      <c r="T3732" s="5">
        <v>0</v>
      </c>
      <c r="U3732" s="5">
        <v>0</v>
      </c>
      <c r="V3732" s="5">
        <f t="shared" si="300"/>
        <v>0.38750000000000001</v>
      </c>
      <c r="W3732" s="5">
        <f t="shared" si="296"/>
        <v>-0.38750000000000001</v>
      </c>
      <c r="X3732" s="8">
        <f t="shared" si="297"/>
        <v>-1</v>
      </c>
      <c r="Y3732" s="4">
        <v>0</v>
      </c>
      <c r="Z3732" s="9" t="str">
        <f t="shared" si="298"/>
        <v>NA</v>
      </c>
      <c r="AA3732" s="10">
        <f t="shared" si="299"/>
        <v>0</v>
      </c>
    </row>
    <row r="3733" spans="1:27" x14ac:dyDescent="0.55000000000000004">
      <c r="A3733" s="3" t="s">
        <v>62</v>
      </c>
      <c r="B3733" s="3" t="s">
        <v>63</v>
      </c>
      <c r="C3733" s="3" t="s">
        <v>5786</v>
      </c>
      <c r="D3733" s="3" t="s">
        <v>5787</v>
      </c>
      <c r="E3733" s="4" t="s">
        <v>66</v>
      </c>
      <c r="F3733" s="3" t="s">
        <v>36</v>
      </c>
      <c r="G3733" s="3" t="s">
        <v>36</v>
      </c>
      <c r="H3733" s="3" t="s">
        <v>59</v>
      </c>
      <c r="I3733" s="3" t="s">
        <v>35</v>
      </c>
      <c r="J3733" s="3" t="s">
        <v>36</v>
      </c>
      <c r="K3733" s="3" t="s">
        <v>37</v>
      </c>
      <c r="L3733" s="5">
        <v>7.5</v>
      </c>
      <c r="M3733" s="4">
        <v>4</v>
      </c>
      <c r="N3733" s="5">
        <v>0.51249999999999996</v>
      </c>
      <c r="O3733" s="5">
        <v>0.12812499999999999</v>
      </c>
      <c r="P3733" s="4">
        <v>56</v>
      </c>
      <c r="Q3733" s="6">
        <v>7.1428571428571397</v>
      </c>
      <c r="R3733" s="7">
        <v>0.96428571428571397</v>
      </c>
      <c r="S3733" s="6">
        <v>0</v>
      </c>
      <c r="T3733" s="5">
        <v>0</v>
      </c>
      <c r="U3733" s="5">
        <v>0</v>
      </c>
      <c r="V3733" s="5">
        <f t="shared" si="300"/>
        <v>0.51249999999999996</v>
      </c>
      <c r="W3733" s="5">
        <f t="shared" si="296"/>
        <v>-0.51249999999999996</v>
      </c>
      <c r="X3733" s="8">
        <f t="shared" si="297"/>
        <v>-1</v>
      </c>
      <c r="Y3733" s="4">
        <v>0</v>
      </c>
      <c r="Z3733" s="9" t="str">
        <f t="shared" si="298"/>
        <v>NA</v>
      </c>
      <c r="AA3733" s="10">
        <f t="shared" si="299"/>
        <v>0</v>
      </c>
    </row>
    <row r="3734" spans="1:27" x14ac:dyDescent="0.55000000000000004">
      <c r="A3734" s="3" t="s">
        <v>62</v>
      </c>
      <c r="B3734" s="3" t="s">
        <v>63</v>
      </c>
      <c r="C3734" s="3" t="s">
        <v>5788</v>
      </c>
      <c r="D3734" s="3" t="s">
        <v>2287</v>
      </c>
      <c r="E3734" s="4" t="s">
        <v>66</v>
      </c>
      <c r="F3734" s="3" t="s">
        <v>36</v>
      </c>
      <c r="G3734" s="3" t="s">
        <v>36</v>
      </c>
      <c r="H3734" s="3" t="s">
        <v>1229</v>
      </c>
      <c r="I3734" s="3" t="s">
        <v>35</v>
      </c>
      <c r="J3734" s="3" t="s">
        <v>36</v>
      </c>
      <c r="K3734" s="3" t="s">
        <v>42</v>
      </c>
      <c r="L3734" s="5">
        <v>7.5</v>
      </c>
      <c r="M3734" s="4">
        <v>1</v>
      </c>
      <c r="N3734" s="5">
        <v>0.85</v>
      </c>
      <c r="O3734" s="5">
        <v>0.85</v>
      </c>
      <c r="P3734" s="4">
        <v>45</v>
      </c>
      <c r="Q3734" s="6">
        <v>2.2222222222222201</v>
      </c>
      <c r="R3734" s="7">
        <v>1</v>
      </c>
      <c r="S3734" s="6">
        <v>0</v>
      </c>
      <c r="T3734" s="5">
        <v>0</v>
      </c>
      <c r="U3734" s="5">
        <v>0</v>
      </c>
      <c r="V3734" s="5">
        <f t="shared" si="300"/>
        <v>0.85</v>
      </c>
      <c r="W3734" s="5">
        <f t="shared" si="296"/>
        <v>-0.85</v>
      </c>
      <c r="X3734" s="8">
        <f t="shared" si="297"/>
        <v>-1</v>
      </c>
      <c r="Y3734" s="4">
        <v>0</v>
      </c>
      <c r="Z3734" s="9" t="str">
        <f t="shared" si="298"/>
        <v>NA</v>
      </c>
      <c r="AA3734" s="10">
        <f t="shared" si="299"/>
        <v>0</v>
      </c>
    </row>
    <row r="3735" spans="1:27" x14ac:dyDescent="0.55000000000000004">
      <c r="A3735" s="3" t="s">
        <v>62</v>
      </c>
      <c r="B3735" s="3" t="s">
        <v>63</v>
      </c>
      <c r="C3735" s="3" t="s">
        <v>5789</v>
      </c>
      <c r="D3735" s="3" t="s">
        <v>5790</v>
      </c>
      <c r="E3735" s="4" t="s">
        <v>31</v>
      </c>
      <c r="F3735" s="3" t="s">
        <v>36</v>
      </c>
      <c r="G3735" s="3" t="s">
        <v>36</v>
      </c>
      <c r="H3735" s="3" t="s">
        <v>70</v>
      </c>
      <c r="I3735" s="3" t="s">
        <v>35</v>
      </c>
      <c r="J3735" s="3" t="s">
        <v>36</v>
      </c>
      <c r="K3735" s="3" t="s">
        <v>42</v>
      </c>
      <c r="L3735" s="5">
        <v>7.5</v>
      </c>
      <c r="M3735" s="4">
        <v>52</v>
      </c>
      <c r="N3735" s="5">
        <v>8.7499997000000018</v>
      </c>
      <c r="O3735" s="5">
        <v>0.16826922500000002</v>
      </c>
      <c r="P3735" s="4">
        <v>438</v>
      </c>
      <c r="Q3735" s="6">
        <v>11.872146118721499</v>
      </c>
      <c r="R3735" s="7">
        <v>1.18196347031963</v>
      </c>
      <c r="S3735" s="6">
        <v>0</v>
      </c>
      <c r="T3735" s="5">
        <v>0</v>
      </c>
      <c r="U3735" s="5">
        <v>0</v>
      </c>
      <c r="V3735" s="5">
        <f t="shared" si="300"/>
        <v>8.7499997000000018</v>
      </c>
      <c r="W3735" s="5">
        <f t="shared" si="296"/>
        <v>-8.7499997000000018</v>
      </c>
      <c r="X3735" s="8">
        <f t="shared" si="297"/>
        <v>-1</v>
      </c>
      <c r="Y3735" s="4">
        <v>0</v>
      </c>
      <c r="Z3735" s="9" t="str">
        <f t="shared" si="298"/>
        <v>NA</v>
      </c>
      <c r="AA3735" s="10">
        <f t="shared" si="299"/>
        <v>0</v>
      </c>
    </row>
    <row r="3736" spans="1:27" x14ac:dyDescent="0.55000000000000004">
      <c r="A3736" s="3" t="s">
        <v>62</v>
      </c>
      <c r="B3736" s="3" t="s">
        <v>63</v>
      </c>
      <c r="C3736" s="3" t="s">
        <v>5791</v>
      </c>
      <c r="D3736" s="3" t="s">
        <v>208</v>
      </c>
      <c r="E3736" s="4" t="s">
        <v>31</v>
      </c>
      <c r="F3736" s="3" t="s">
        <v>36</v>
      </c>
      <c r="G3736" s="3" t="s">
        <v>36</v>
      </c>
      <c r="H3736" s="3" t="s">
        <v>70</v>
      </c>
      <c r="I3736" s="3" t="s">
        <v>67</v>
      </c>
      <c r="J3736" s="3" t="s">
        <v>36</v>
      </c>
      <c r="K3736" s="3" t="s">
        <v>42</v>
      </c>
      <c r="L3736" s="5">
        <v>7.5</v>
      </c>
      <c r="M3736" s="4">
        <v>130</v>
      </c>
      <c r="N3736" s="5">
        <v>37.262499624999997</v>
      </c>
      <c r="O3736" s="5">
        <v>0.2866346125</v>
      </c>
      <c r="P3736" s="4">
        <v>1749</v>
      </c>
      <c r="Q3736" s="6">
        <v>7.4328187535734704</v>
      </c>
      <c r="R3736" s="7">
        <v>1.8871355060034301</v>
      </c>
      <c r="S3736" s="6">
        <v>0</v>
      </c>
      <c r="T3736" s="5">
        <v>0</v>
      </c>
      <c r="U3736" s="5">
        <v>0</v>
      </c>
      <c r="V3736" s="5">
        <f t="shared" si="300"/>
        <v>37.262499624999997</v>
      </c>
      <c r="W3736" s="5">
        <f t="shared" si="296"/>
        <v>-37.262499624999997</v>
      </c>
      <c r="X3736" s="8">
        <f t="shared" si="297"/>
        <v>-1</v>
      </c>
      <c r="Y3736" s="4">
        <v>0</v>
      </c>
      <c r="Z3736" s="9" t="str">
        <f t="shared" si="298"/>
        <v>NA</v>
      </c>
      <c r="AA3736" s="10">
        <f t="shared" si="299"/>
        <v>0</v>
      </c>
    </row>
    <row r="3737" spans="1:27" x14ac:dyDescent="0.55000000000000004">
      <c r="A3737" s="3" t="s">
        <v>78</v>
      </c>
      <c r="B3737" s="3" t="s">
        <v>79</v>
      </c>
      <c r="C3737" s="3" t="s">
        <v>5792</v>
      </c>
      <c r="D3737" s="3" t="s">
        <v>5793</v>
      </c>
      <c r="E3737" s="4" t="s">
        <v>66</v>
      </c>
      <c r="F3737" s="3" t="s">
        <v>36</v>
      </c>
      <c r="G3737" s="3" t="s">
        <v>36</v>
      </c>
      <c r="H3737" s="3" t="s">
        <v>59</v>
      </c>
      <c r="I3737" s="3" t="s">
        <v>35</v>
      </c>
      <c r="J3737" s="3" t="s">
        <v>36</v>
      </c>
      <c r="K3737" s="3" t="s">
        <v>42</v>
      </c>
      <c r="L3737" s="5">
        <v>7.5</v>
      </c>
      <c r="M3737" s="4">
        <v>2</v>
      </c>
      <c r="N3737" s="5">
        <v>0.25</v>
      </c>
      <c r="O3737" s="5">
        <v>0.125</v>
      </c>
      <c r="P3737" s="4">
        <v>30</v>
      </c>
      <c r="Q3737" s="6">
        <v>6.6666666666666696</v>
      </c>
      <c r="R3737" s="7">
        <v>1</v>
      </c>
      <c r="S3737" s="6">
        <v>0</v>
      </c>
      <c r="T3737" s="5">
        <v>0</v>
      </c>
      <c r="U3737" s="5">
        <v>0</v>
      </c>
      <c r="V3737" s="5">
        <f t="shared" si="300"/>
        <v>0.25</v>
      </c>
      <c r="W3737" s="5">
        <f t="shared" si="296"/>
        <v>-0.25</v>
      </c>
      <c r="X3737" s="8">
        <f t="shared" si="297"/>
        <v>-1</v>
      </c>
      <c r="Y3737" s="4">
        <v>0</v>
      </c>
      <c r="Z3737" s="9" t="str">
        <f t="shared" si="298"/>
        <v>NA</v>
      </c>
      <c r="AA3737" s="10">
        <f t="shared" si="299"/>
        <v>0</v>
      </c>
    </row>
    <row r="3738" spans="1:27" x14ac:dyDescent="0.55000000000000004">
      <c r="A3738" s="3" t="s">
        <v>78</v>
      </c>
      <c r="B3738" s="3" t="s">
        <v>79</v>
      </c>
      <c r="C3738" s="3" t="s">
        <v>5794</v>
      </c>
      <c r="D3738" s="3" t="s">
        <v>662</v>
      </c>
      <c r="E3738" s="4" t="s">
        <v>66</v>
      </c>
      <c r="F3738" s="3" t="s">
        <v>36</v>
      </c>
      <c r="G3738" s="3" t="s">
        <v>36</v>
      </c>
      <c r="H3738" s="3" t="s">
        <v>59</v>
      </c>
      <c r="I3738" s="3" t="s">
        <v>35</v>
      </c>
      <c r="J3738" s="3" t="s">
        <v>36</v>
      </c>
      <c r="K3738" s="3" t="s">
        <v>42</v>
      </c>
      <c r="L3738" s="5">
        <v>7.5</v>
      </c>
      <c r="M3738" s="4">
        <v>1</v>
      </c>
      <c r="N3738" s="5">
        <v>0.5</v>
      </c>
      <c r="O3738" s="5">
        <v>0.5</v>
      </c>
      <c r="P3738" s="4">
        <v>75</v>
      </c>
      <c r="Q3738" s="6">
        <v>1.3333333333333299</v>
      </c>
      <c r="R3738" s="7">
        <v>1.3173333333333299</v>
      </c>
      <c r="S3738" s="6">
        <v>0</v>
      </c>
      <c r="T3738" s="5">
        <v>0</v>
      </c>
      <c r="U3738" s="5">
        <v>0</v>
      </c>
      <c r="V3738" s="5">
        <f t="shared" si="300"/>
        <v>0.5</v>
      </c>
      <c r="W3738" s="5">
        <f t="shared" si="296"/>
        <v>-0.5</v>
      </c>
      <c r="X3738" s="8">
        <f t="shared" si="297"/>
        <v>-1</v>
      </c>
      <c r="Y3738" s="4">
        <v>0</v>
      </c>
      <c r="Z3738" s="9" t="str">
        <f t="shared" si="298"/>
        <v>NA</v>
      </c>
      <c r="AA3738" s="10">
        <f t="shared" si="299"/>
        <v>0</v>
      </c>
    </row>
    <row r="3739" spans="1:27" x14ac:dyDescent="0.55000000000000004">
      <c r="A3739" s="3" t="s">
        <v>78</v>
      </c>
      <c r="B3739" s="3" t="s">
        <v>79</v>
      </c>
      <c r="C3739" s="3" t="s">
        <v>5795</v>
      </c>
      <c r="D3739" s="3" t="s">
        <v>2462</v>
      </c>
      <c r="E3739" s="4" t="s">
        <v>66</v>
      </c>
      <c r="F3739" s="3" t="s">
        <v>36</v>
      </c>
      <c r="G3739" s="3" t="s">
        <v>36</v>
      </c>
      <c r="H3739" s="3" t="s">
        <v>320</v>
      </c>
      <c r="I3739" s="3" t="s">
        <v>35</v>
      </c>
      <c r="J3739" s="3" t="s">
        <v>36</v>
      </c>
      <c r="K3739" s="3" t="s">
        <v>42</v>
      </c>
      <c r="L3739" s="5">
        <v>7.5</v>
      </c>
      <c r="M3739" s="4">
        <v>1</v>
      </c>
      <c r="N3739" s="5">
        <v>0.875</v>
      </c>
      <c r="O3739" s="5">
        <v>0.875</v>
      </c>
      <c r="P3739" s="4">
        <v>63</v>
      </c>
      <c r="Q3739" s="6">
        <v>1.5873015873015901</v>
      </c>
      <c r="R3739" s="7">
        <v>1.53968253968254</v>
      </c>
      <c r="S3739" s="6">
        <v>0</v>
      </c>
      <c r="T3739" s="5">
        <v>0</v>
      </c>
      <c r="U3739" s="5">
        <v>0</v>
      </c>
      <c r="V3739" s="5">
        <f t="shared" si="300"/>
        <v>0.875</v>
      </c>
      <c r="W3739" s="5">
        <f t="shared" si="296"/>
        <v>-0.875</v>
      </c>
      <c r="X3739" s="8">
        <f t="shared" si="297"/>
        <v>-1</v>
      </c>
      <c r="Y3739" s="4">
        <v>0</v>
      </c>
      <c r="Z3739" s="9" t="str">
        <f t="shared" si="298"/>
        <v>NA</v>
      </c>
      <c r="AA3739" s="10">
        <f t="shared" si="299"/>
        <v>0</v>
      </c>
    </row>
    <row r="3740" spans="1:27" x14ac:dyDescent="0.55000000000000004">
      <c r="A3740" s="3" t="s">
        <v>78</v>
      </c>
      <c r="B3740" s="3" t="s">
        <v>79</v>
      </c>
      <c r="C3740" s="3" t="s">
        <v>5796</v>
      </c>
      <c r="D3740" s="3" t="s">
        <v>5797</v>
      </c>
      <c r="E3740" s="4" t="s">
        <v>66</v>
      </c>
      <c r="F3740" s="3" t="s">
        <v>36</v>
      </c>
      <c r="G3740" s="3" t="s">
        <v>36</v>
      </c>
      <c r="H3740" s="3" t="s">
        <v>320</v>
      </c>
      <c r="I3740" s="3" t="s">
        <v>35</v>
      </c>
      <c r="J3740" s="3" t="s">
        <v>36</v>
      </c>
      <c r="K3740" s="3" t="s">
        <v>42</v>
      </c>
      <c r="L3740" s="5">
        <v>7.5</v>
      </c>
      <c r="M3740" s="4">
        <v>2</v>
      </c>
      <c r="N3740" s="5">
        <v>1.0249999999999999</v>
      </c>
      <c r="O3740" s="5">
        <v>0.51249999999999996</v>
      </c>
      <c r="P3740" s="4">
        <v>19</v>
      </c>
      <c r="Q3740" s="6">
        <v>10.526315789473699</v>
      </c>
      <c r="R3740" s="7">
        <v>1</v>
      </c>
      <c r="S3740" s="6">
        <v>0</v>
      </c>
      <c r="T3740" s="5">
        <v>0</v>
      </c>
      <c r="U3740" s="5">
        <v>0</v>
      </c>
      <c r="V3740" s="5">
        <f t="shared" si="300"/>
        <v>1.0249999999999999</v>
      </c>
      <c r="W3740" s="5">
        <f t="shared" si="296"/>
        <v>-1.0249999999999999</v>
      </c>
      <c r="X3740" s="8">
        <f t="shared" si="297"/>
        <v>-1</v>
      </c>
      <c r="Y3740" s="4">
        <v>0</v>
      </c>
      <c r="Z3740" s="9" t="str">
        <f t="shared" si="298"/>
        <v>NA</v>
      </c>
      <c r="AA3740" s="10">
        <f t="shared" si="299"/>
        <v>0</v>
      </c>
    </row>
    <row r="3741" spans="1:27" x14ac:dyDescent="0.55000000000000004">
      <c r="A3741" s="3" t="s">
        <v>78</v>
      </c>
      <c r="B3741" s="3" t="s">
        <v>79</v>
      </c>
      <c r="C3741" s="3" t="s">
        <v>5798</v>
      </c>
      <c r="D3741" s="3" t="s">
        <v>5799</v>
      </c>
      <c r="E3741" s="4" t="s">
        <v>66</v>
      </c>
      <c r="F3741" s="3" t="s">
        <v>36</v>
      </c>
      <c r="G3741" s="3" t="s">
        <v>36</v>
      </c>
      <c r="H3741" s="3" t="s">
        <v>320</v>
      </c>
      <c r="I3741" s="3" t="s">
        <v>35</v>
      </c>
      <c r="J3741" s="3" t="s">
        <v>36</v>
      </c>
      <c r="K3741" s="3" t="s">
        <v>42</v>
      </c>
      <c r="L3741" s="5">
        <v>7.5</v>
      </c>
      <c r="M3741" s="4">
        <v>2</v>
      </c>
      <c r="N3741" s="5">
        <v>3.1</v>
      </c>
      <c r="O3741" s="5">
        <v>1.55</v>
      </c>
      <c r="P3741" s="4">
        <v>137</v>
      </c>
      <c r="Q3741" s="6">
        <v>1.4598540145985399</v>
      </c>
      <c r="R3741" s="7">
        <v>1.2678832116788299</v>
      </c>
      <c r="S3741" s="6">
        <v>0</v>
      </c>
      <c r="T3741" s="5">
        <v>0</v>
      </c>
      <c r="U3741" s="5">
        <v>0</v>
      </c>
      <c r="V3741" s="5">
        <f t="shared" si="300"/>
        <v>3.1</v>
      </c>
      <c r="W3741" s="5">
        <f t="shared" si="296"/>
        <v>-3.1</v>
      </c>
      <c r="X3741" s="8">
        <f t="shared" si="297"/>
        <v>-1</v>
      </c>
      <c r="Y3741" s="4">
        <v>0</v>
      </c>
      <c r="Z3741" s="9" t="str">
        <f t="shared" si="298"/>
        <v>NA</v>
      </c>
      <c r="AA3741" s="10">
        <f t="shared" si="299"/>
        <v>0</v>
      </c>
    </row>
    <row r="3742" spans="1:27" x14ac:dyDescent="0.55000000000000004">
      <c r="A3742" s="3" t="s">
        <v>78</v>
      </c>
      <c r="B3742" s="3" t="s">
        <v>79</v>
      </c>
      <c r="C3742" s="3" t="s">
        <v>5800</v>
      </c>
      <c r="D3742" s="3" t="s">
        <v>334</v>
      </c>
      <c r="E3742" s="4" t="s">
        <v>66</v>
      </c>
      <c r="F3742" s="3" t="s">
        <v>36</v>
      </c>
      <c r="G3742" s="3" t="s">
        <v>36</v>
      </c>
      <c r="H3742" s="3" t="s">
        <v>59</v>
      </c>
      <c r="I3742" s="3" t="s">
        <v>35</v>
      </c>
      <c r="J3742" s="3" t="s">
        <v>36</v>
      </c>
      <c r="K3742" s="3" t="s">
        <v>42</v>
      </c>
      <c r="L3742" s="5">
        <v>7.5</v>
      </c>
      <c r="M3742" s="4">
        <v>15</v>
      </c>
      <c r="N3742" s="5">
        <v>5.3749998750000003</v>
      </c>
      <c r="O3742" s="5">
        <v>0.35833332500000004</v>
      </c>
      <c r="P3742" s="4">
        <v>2386</v>
      </c>
      <c r="Q3742" s="6">
        <v>0.62866722548197795</v>
      </c>
      <c r="R3742" s="7">
        <v>1.0457669740150899</v>
      </c>
      <c r="S3742" s="6">
        <v>0</v>
      </c>
      <c r="T3742" s="5">
        <v>0</v>
      </c>
      <c r="U3742" s="5">
        <v>0</v>
      </c>
      <c r="V3742" s="5">
        <f t="shared" si="300"/>
        <v>5.3749998750000003</v>
      </c>
      <c r="W3742" s="5">
        <f t="shared" si="296"/>
        <v>-5.3749998750000003</v>
      </c>
      <c r="X3742" s="8">
        <f t="shared" si="297"/>
        <v>-1</v>
      </c>
      <c r="Y3742" s="4">
        <v>0</v>
      </c>
      <c r="Z3742" s="9" t="str">
        <f t="shared" si="298"/>
        <v>NA</v>
      </c>
      <c r="AA3742" s="10">
        <f t="shared" si="299"/>
        <v>0</v>
      </c>
    </row>
    <row r="3743" spans="1:27" x14ac:dyDescent="0.55000000000000004">
      <c r="A3743" s="3" t="s">
        <v>78</v>
      </c>
      <c r="B3743" s="3" t="s">
        <v>79</v>
      </c>
      <c r="C3743" s="3" t="s">
        <v>5801</v>
      </c>
      <c r="D3743" s="3" t="s">
        <v>5802</v>
      </c>
      <c r="E3743" s="4" t="s">
        <v>66</v>
      </c>
      <c r="F3743" s="3" t="s">
        <v>36</v>
      </c>
      <c r="G3743" s="3" t="s">
        <v>36</v>
      </c>
      <c r="H3743" s="3" t="s">
        <v>59</v>
      </c>
      <c r="I3743" s="3" t="s">
        <v>35</v>
      </c>
      <c r="J3743" s="3" t="s">
        <v>36</v>
      </c>
      <c r="K3743" s="3" t="s">
        <v>42</v>
      </c>
      <c r="L3743" s="5">
        <v>7.5</v>
      </c>
      <c r="M3743" s="4">
        <v>8</v>
      </c>
      <c r="N3743" s="5">
        <v>5.7125000000000004</v>
      </c>
      <c r="O3743" s="5">
        <v>0.71406250000000004</v>
      </c>
      <c r="P3743" s="4">
        <v>629</v>
      </c>
      <c r="Q3743" s="6">
        <v>1.2718600953895101</v>
      </c>
      <c r="R3743" s="7">
        <v>1.2429252782194</v>
      </c>
      <c r="S3743" s="6">
        <v>0</v>
      </c>
      <c r="T3743" s="5">
        <v>0</v>
      </c>
      <c r="U3743" s="5">
        <v>0</v>
      </c>
      <c r="V3743" s="5">
        <f t="shared" si="300"/>
        <v>5.7125000000000004</v>
      </c>
      <c r="W3743" s="5">
        <f t="shared" si="296"/>
        <v>-5.7125000000000004</v>
      </c>
      <c r="X3743" s="8">
        <f t="shared" si="297"/>
        <v>-1</v>
      </c>
      <c r="Y3743" s="4">
        <v>0</v>
      </c>
      <c r="Z3743" s="9" t="str">
        <f t="shared" si="298"/>
        <v>NA</v>
      </c>
      <c r="AA3743" s="10">
        <f t="shared" si="299"/>
        <v>0</v>
      </c>
    </row>
    <row r="3744" spans="1:27" x14ac:dyDescent="0.55000000000000004">
      <c r="A3744" s="3" t="s">
        <v>78</v>
      </c>
      <c r="B3744" s="3" t="s">
        <v>79</v>
      </c>
      <c r="C3744" s="3" t="s">
        <v>5803</v>
      </c>
      <c r="D3744" s="3" t="s">
        <v>183</v>
      </c>
      <c r="E3744" s="4" t="s">
        <v>66</v>
      </c>
      <c r="F3744" s="3" t="s">
        <v>36</v>
      </c>
      <c r="G3744" s="3" t="s">
        <v>36</v>
      </c>
      <c r="H3744" s="3" t="s">
        <v>59</v>
      </c>
      <c r="I3744" s="3" t="s">
        <v>35</v>
      </c>
      <c r="J3744" s="3" t="s">
        <v>36</v>
      </c>
      <c r="K3744" s="3" t="s">
        <v>42</v>
      </c>
      <c r="L3744" s="5">
        <v>7.5</v>
      </c>
      <c r="M3744" s="4">
        <v>29</v>
      </c>
      <c r="N3744" s="5">
        <v>10.949999799999999</v>
      </c>
      <c r="O3744" s="5">
        <v>0.37758619999999998</v>
      </c>
      <c r="P3744" s="4">
        <v>931</v>
      </c>
      <c r="Q3744" s="6">
        <v>3.1149301825993598</v>
      </c>
      <c r="R3744" s="7">
        <v>1.14640171858217</v>
      </c>
      <c r="S3744" s="6">
        <v>0</v>
      </c>
      <c r="T3744" s="5">
        <v>0</v>
      </c>
      <c r="U3744" s="5">
        <v>0</v>
      </c>
      <c r="V3744" s="5">
        <f t="shared" si="300"/>
        <v>10.949999799999999</v>
      </c>
      <c r="W3744" s="5">
        <f t="shared" si="296"/>
        <v>-10.949999799999999</v>
      </c>
      <c r="X3744" s="8">
        <f t="shared" si="297"/>
        <v>-1</v>
      </c>
      <c r="Y3744" s="4">
        <v>0</v>
      </c>
      <c r="Z3744" s="9" t="str">
        <f t="shared" si="298"/>
        <v>NA</v>
      </c>
      <c r="AA3744" s="10">
        <f t="shared" si="299"/>
        <v>0</v>
      </c>
    </row>
    <row r="3745" spans="1:27" x14ac:dyDescent="0.55000000000000004">
      <c r="A3745" s="3" t="s">
        <v>78</v>
      </c>
      <c r="B3745" s="3" t="s">
        <v>79</v>
      </c>
      <c r="C3745" s="3" t="s">
        <v>5804</v>
      </c>
      <c r="D3745" s="3" t="s">
        <v>101</v>
      </c>
      <c r="E3745" s="4" t="s">
        <v>66</v>
      </c>
      <c r="F3745" s="3" t="s">
        <v>36</v>
      </c>
      <c r="G3745" s="3" t="s">
        <v>36</v>
      </c>
      <c r="H3745" s="3" t="s">
        <v>59</v>
      </c>
      <c r="I3745" s="3" t="s">
        <v>35</v>
      </c>
      <c r="J3745" s="3" t="s">
        <v>36</v>
      </c>
      <c r="K3745" s="3" t="s">
        <v>42</v>
      </c>
      <c r="L3745" s="5">
        <v>7.5</v>
      </c>
      <c r="M3745" s="4">
        <v>14</v>
      </c>
      <c r="N3745" s="5">
        <v>12.912499950000001</v>
      </c>
      <c r="O3745" s="5">
        <v>0.92232142500000003</v>
      </c>
      <c r="P3745" s="4">
        <v>1091</v>
      </c>
      <c r="Q3745" s="6">
        <v>1.2832263978001801</v>
      </c>
      <c r="R3745" s="7">
        <v>1.0723189734188801</v>
      </c>
      <c r="S3745" s="6">
        <v>0</v>
      </c>
      <c r="T3745" s="5">
        <v>0</v>
      </c>
      <c r="U3745" s="5">
        <v>0</v>
      </c>
      <c r="V3745" s="5">
        <f t="shared" si="300"/>
        <v>12.912499950000001</v>
      </c>
      <c r="W3745" s="5">
        <f t="shared" si="296"/>
        <v>-12.912499950000001</v>
      </c>
      <c r="X3745" s="8">
        <f t="shared" si="297"/>
        <v>-1</v>
      </c>
      <c r="Y3745" s="4">
        <v>0</v>
      </c>
      <c r="Z3745" s="9" t="str">
        <f t="shared" si="298"/>
        <v>NA</v>
      </c>
      <c r="AA3745" s="10">
        <f t="shared" si="299"/>
        <v>0</v>
      </c>
    </row>
    <row r="3746" spans="1:27" x14ac:dyDescent="0.55000000000000004">
      <c r="A3746" s="3" t="s">
        <v>78</v>
      </c>
      <c r="B3746" s="3" t="s">
        <v>79</v>
      </c>
      <c r="C3746" s="3" t="s">
        <v>5805</v>
      </c>
      <c r="D3746" s="3" t="s">
        <v>5050</v>
      </c>
      <c r="E3746" s="4" t="s">
        <v>66</v>
      </c>
      <c r="F3746" s="3" t="s">
        <v>36</v>
      </c>
      <c r="G3746" s="3" t="s">
        <v>36</v>
      </c>
      <c r="H3746" s="3" t="s">
        <v>320</v>
      </c>
      <c r="I3746" s="3" t="s">
        <v>35</v>
      </c>
      <c r="J3746" s="3" t="s">
        <v>36</v>
      </c>
      <c r="K3746" s="3" t="s">
        <v>42</v>
      </c>
      <c r="L3746" s="5">
        <v>7.5</v>
      </c>
      <c r="M3746" s="4">
        <v>8</v>
      </c>
      <c r="N3746" s="5">
        <v>44.637500000000003</v>
      </c>
      <c r="O3746" s="5">
        <v>5.5796875000000004</v>
      </c>
      <c r="P3746" s="4">
        <v>353</v>
      </c>
      <c r="Q3746" s="6">
        <v>2.2662889518413598</v>
      </c>
      <c r="R3746" s="7">
        <v>1.49235127478754</v>
      </c>
      <c r="S3746" s="6">
        <v>0</v>
      </c>
      <c r="T3746" s="5">
        <v>0</v>
      </c>
      <c r="U3746" s="5">
        <v>0</v>
      </c>
      <c r="V3746" s="5">
        <f t="shared" si="300"/>
        <v>44.637500000000003</v>
      </c>
      <c r="W3746" s="5">
        <f t="shared" si="296"/>
        <v>-44.637500000000003</v>
      </c>
      <c r="X3746" s="8">
        <f t="shared" si="297"/>
        <v>-1</v>
      </c>
      <c r="Y3746" s="4">
        <v>0</v>
      </c>
      <c r="Z3746" s="9" t="str">
        <f t="shared" si="298"/>
        <v>NA</v>
      </c>
      <c r="AA3746" s="10">
        <f t="shared" si="299"/>
        <v>0</v>
      </c>
    </row>
    <row r="3747" spans="1:27" x14ac:dyDescent="0.55000000000000004">
      <c r="A3747" s="3" t="s">
        <v>27</v>
      </c>
      <c r="B3747" s="3" t="s">
        <v>28</v>
      </c>
      <c r="C3747" s="3" t="s">
        <v>5806</v>
      </c>
      <c r="D3747" s="3" t="s">
        <v>5793</v>
      </c>
      <c r="E3747" s="4" t="s">
        <v>31</v>
      </c>
      <c r="F3747" s="3" t="s">
        <v>96</v>
      </c>
      <c r="G3747" s="3" t="s">
        <v>88</v>
      </c>
      <c r="H3747" s="3" t="s">
        <v>34</v>
      </c>
      <c r="I3747" s="3" t="s">
        <v>35</v>
      </c>
      <c r="J3747" s="3" t="s">
        <v>36</v>
      </c>
      <c r="K3747" s="3" t="s">
        <v>37</v>
      </c>
      <c r="L3747" s="5">
        <v>7.5</v>
      </c>
      <c r="M3747" s="4">
        <v>1</v>
      </c>
      <c r="N3747" s="5">
        <v>0.125</v>
      </c>
      <c r="O3747" s="5">
        <v>0.125</v>
      </c>
      <c r="P3747" s="4">
        <v>2</v>
      </c>
      <c r="Q3747" s="6">
        <v>50</v>
      </c>
      <c r="R3747" s="7">
        <v>1</v>
      </c>
      <c r="S3747" s="6">
        <v>0</v>
      </c>
      <c r="T3747" s="5">
        <v>0</v>
      </c>
      <c r="U3747" s="5">
        <v>0</v>
      </c>
      <c r="V3747" s="5">
        <f t="shared" si="300"/>
        <v>0.125</v>
      </c>
      <c r="W3747" s="5">
        <f t="shared" si="296"/>
        <v>-0.125</v>
      </c>
      <c r="X3747" s="8">
        <f t="shared" si="297"/>
        <v>-1</v>
      </c>
      <c r="Y3747" s="4">
        <v>0</v>
      </c>
      <c r="Z3747" s="9" t="str">
        <f t="shared" si="298"/>
        <v>NA</v>
      </c>
      <c r="AA3747" s="10">
        <f t="shared" si="299"/>
        <v>0</v>
      </c>
    </row>
    <row r="3748" spans="1:27" x14ac:dyDescent="0.55000000000000004">
      <c r="A3748" s="3" t="s">
        <v>27</v>
      </c>
      <c r="B3748" s="3" t="s">
        <v>28</v>
      </c>
      <c r="C3748" s="3" t="s">
        <v>5807</v>
      </c>
      <c r="D3748" s="3" t="s">
        <v>662</v>
      </c>
      <c r="E3748" s="4" t="s">
        <v>31</v>
      </c>
      <c r="F3748" s="3" t="s">
        <v>96</v>
      </c>
      <c r="G3748" s="3" t="s">
        <v>88</v>
      </c>
      <c r="H3748" s="3" t="s">
        <v>34</v>
      </c>
      <c r="I3748" s="3" t="s">
        <v>35</v>
      </c>
      <c r="J3748" s="3" t="s">
        <v>36</v>
      </c>
      <c r="K3748" s="3" t="s">
        <v>37</v>
      </c>
      <c r="L3748" s="5">
        <v>7.5</v>
      </c>
      <c r="M3748" s="4">
        <v>1</v>
      </c>
      <c r="N3748" s="5">
        <v>0.125</v>
      </c>
      <c r="O3748" s="5">
        <v>0.125</v>
      </c>
      <c r="P3748" s="4">
        <v>26</v>
      </c>
      <c r="Q3748" s="6">
        <v>3.8461538461538498</v>
      </c>
      <c r="R3748" s="7">
        <v>1.0765384615384599</v>
      </c>
      <c r="S3748" s="6">
        <v>0</v>
      </c>
      <c r="T3748" s="5">
        <v>0</v>
      </c>
      <c r="U3748" s="5">
        <v>0</v>
      </c>
      <c r="V3748" s="5">
        <f t="shared" si="300"/>
        <v>0.125</v>
      </c>
      <c r="W3748" s="5">
        <f t="shared" si="296"/>
        <v>-0.125</v>
      </c>
      <c r="X3748" s="8">
        <f t="shared" si="297"/>
        <v>-1</v>
      </c>
      <c r="Y3748" s="4">
        <v>0</v>
      </c>
      <c r="Z3748" s="9" t="str">
        <f t="shared" si="298"/>
        <v>NA</v>
      </c>
      <c r="AA3748" s="10">
        <f t="shared" si="299"/>
        <v>0</v>
      </c>
    </row>
    <row r="3749" spans="1:27" x14ac:dyDescent="0.55000000000000004">
      <c r="A3749" s="3" t="s">
        <v>27</v>
      </c>
      <c r="B3749" s="3" t="s">
        <v>28</v>
      </c>
      <c r="C3749" s="3" t="s">
        <v>5808</v>
      </c>
      <c r="D3749" s="3" t="s">
        <v>5785</v>
      </c>
      <c r="E3749" s="4" t="s">
        <v>31</v>
      </c>
      <c r="F3749" s="3" t="s">
        <v>96</v>
      </c>
      <c r="G3749" s="3" t="s">
        <v>88</v>
      </c>
      <c r="H3749" s="3" t="s">
        <v>34</v>
      </c>
      <c r="I3749" s="3" t="s">
        <v>35</v>
      </c>
      <c r="J3749" s="3" t="s">
        <v>36</v>
      </c>
      <c r="K3749" s="3" t="s">
        <v>37</v>
      </c>
      <c r="L3749" s="5">
        <v>7.5</v>
      </c>
      <c r="M3749" s="4">
        <v>1</v>
      </c>
      <c r="N3749" s="5">
        <v>0.125</v>
      </c>
      <c r="O3749" s="5">
        <v>0.125</v>
      </c>
      <c r="P3749" s="4">
        <v>13</v>
      </c>
      <c r="Q3749" s="6">
        <v>7.6923076923076898</v>
      </c>
      <c r="R3749" s="7">
        <v>1</v>
      </c>
      <c r="S3749" s="6">
        <v>0</v>
      </c>
      <c r="T3749" s="5">
        <v>0</v>
      </c>
      <c r="U3749" s="5">
        <v>0</v>
      </c>
      <c r="V3749" s="5">
        <f t="shared" si="300"/>
        <v>0.125</v>
      </c>
      <c r="W3749" s="5">
        <f t="shared" si="296"/>
        <v>-0.125</v>
      </c>
      <c r="X3749" s="8">
        <f t="shared" si="297"/>
        <v>-1</v>
      </c>
      <c r="Y3749" s="4">
        <v>0</v>
      </c>
      <c r="Z3749" s="9" t="str">
        <f t="shared" si="298"/>
        <v>NA</v>
      </c>
      <c r="AA3749" s="10">
        <f t="shared" si="299"/>
        <v>0</v>
      </c>
    </row>
    <row r="3750" spans="1:27" x14ac:dyDescent="0.55000000000000004">
      <c r="A3750" s="3" t="s">
        <v>27</v>
      </c>
      <c r="B3750" s="3" t="s">
        <v>28</v>
      </c>
      <c r="C3750" s="3" t="s">
        <v>5809</v>
      </c>
      <c r="D3750" s="3" t="s">
        <v>5810</v>
      </c>
      <c r="E3750" s="4" t="s">
        <v>31</v>
      </c>
      <c r="F3750" s="3" t="s">
        <v>729</v>
      </c>
      <c r="G3750" s="3" t="s">
        <v>5811</v>
      </c>
      <c r="H3750" s="3" t="s">
        <v>34</v>
      </c>
      <c r="I3750" s="3" t="s">
        <v>35</v>
      </c>
      <c r="J3750" s="3" t="s">
        <v>36</v>
      </c>
      <c r="K3750" s="3" t="s">
        <v>37</v>
      </c>
      <c r="L3750" s="5">
        <v>7.5</v>
      </c>
      <c r="M3750" s="4">
        <v>1</v>
      </c>
      <c r="N3750" s="5">
        <v>0.125</v>
      </c>
      <c r="O3750" s="5">
        <v>0.125</v>
      </c>
      <c r="P3750" s="4">
        <v>1</v>
      </c>
      <c r="Q3750" s="6">
        <v>100</v>
      </c>
      <c r="R3750" s="7">
        <v>1</v>
      </c>
      <c r="S3750" s="6">
        <v>0</v>
      </c>
      <c r="T3750" s="5">
        <v>0</v>
      </c>
      <c r="U3750" s="5">
        <v>0</v>
      </c>
      <c r="V3750" s="5">
        <f t="shared" si="300"/>
        <v>0.125</v>
      </c>
      <c r="W3750" s="5">
        <f t="shared" si="296"/>
        <v>-0.125</v>
      </c>
      <c r="X3750" s="8">
        <f t="shared" si="297"/>
        <v>-1</v>
      </c>
      <c r="Y3750" s="4">
        <v>0</v>
      </c>
      <c r="Z3750" s="9" t="str">
        <f t="shared" si="298"/>
        <v>NA</v>
      </c>
      <c r="AA3750" s="10">
        <f t="shared" si="299"/>
        <v>0</v>
      </c>
    </row>
    <row r="3751" spans="1:27" x14ac:dyDescent="0.55000000000000004">
      <c r="A3751" s="3" t="s">
        <v>27</v>
      </c>
      <c r="B3751" s="3" t="s">
        <v>28</v>
      </c>
      <c r="C3751" s="3" t="s">
        <v>5812</v>
      </c>
      <c r="D3751" s="3" t="s">
        <v>533</v>
      </c>
      <c r="E3751" s="4" t="s">
        <v>31</v>
      </c>
      <c r="F3751" s="3" t="s">
        <v>96</v>
      </c>
      <c r="G3751" s="3" t="s">
        <v>88</v>
      </c>
      <c r="H3751" s="3" t="s">
        <v>34</v>
      </c>
      <c r="I3751" s="3" t="s">
        <v>35</v>
      </c>
      <c r="J3751" s="3" t="s">
        <v>36</v>
      </c>
      <c r="K3751" s="3" t="s">
        <v>37</v>
      </c>
      <c r="L3751" s="5">
        <v>7.5</v>
      </c>
      <c r="M3751" s="4">
        <v>1</v>
      </c>
      <c r="N3751" s="5">
        <v>0.21249999999999999</v>
      </c>
      <c r="O3751" s="5">
        <v>0.21249999999999999</v>
      </c>
      <c r="P3751" s="4">
        <v>23</v>
      </c>
      <c r="Q3751" s="6">
        <v>4.3478260869565197</v>
      </c>
      <c r="R3751" s="7">
        <v>1</v>
      </c>
      <c r="S3751" s="6">
        <v>0</v>
      </c>
      <c r="T3751" s="5">
        <v>0</v>
      </c>
      <c r="U3751" s="5">
        <v>0</v>
      </c>
      <c r="V3751" s="5">
        <f t="shared" si="300"/>
        <v>0.21249999999999999</v>
      </c>
      <c r="W3751" s="5">
        <f t="shared" si="296"/>
        <v>-0.21249999999999999</v>
      </c>
      <c r="X3751" s="8">
        <f t="shared" si="297"/>
        <v>-1</v>
      </c>
      <c r="Y3751" s="4">
        <v>0</v>
      </c>
      <c r="Z3751" s="9" t="str">
        <f t="shared" si="298"/>
        <v>NA</v>
      </c>
      <c r="AA3751" s="10">
        <f t="shared" si="299"/>
        <v>0</v>
      </c>
    </row>
    <row r="3752" spans="1:27" x14ac:dyDescent="0.55000000000000004">
      <c r="A3752" s="3" t="s">
        <v>27</v>
      </c>
      <c r="B3752" s="3" t="s">
        <v>28</v>
      </c>
      <c r="C3752" s="3" t="s">
        <v>5813</v>
      </c>
      <c r="D3752" s="3" t="s">
        <v>5814</v>
      </c>
      <c r="E3752" s="4" t="s">
        <v>31</v>
      </c>
      <c r="F3752" s="3" t="s">
        <v>96</v>
      </c>
      <c r="G3752" s="3" t="s">
        <v>88</v>
      </c>
      <c r="H3752" s="3" t="s">
        <v>34</v>
      </c>
      <c r="I3752" s="3" t="s">
        <v>35</v>
      </c>
      <c r="J3752" s="3" t="s">
        <v>36</v>
      </c>
      <c r="K3752" s="3" t="s">
        <v>37</v>
      </c>
      <c r="L3752" s="5">
        <v>7.5</v>
      </c>
      <c r="M3752" s="4">
        <v>2</v>
      </c>
      <c r="N3752" s="5">
        <v>0.3</v>
      </c>
      <c r="O3752" s="5">
        <v>0.15</v>
      </c>
      <c r="P3752" s="4">
        <v>12</v>
      </c>
      <c r="Q3752" s="6">
        <v>16.6666666666667</v>
      </c>
      <c r="R3752" s="7">
        <v>1</v>
      </c>
      <c r="S3752" s="6">
        <v>0</v>
      </c>
      <c r="T3752" s="5">
        <v>0</v>
      </c>
      <c r="U3752" s="5">
        <v>0</v>
      </c>
      <c r="V3752" s="5">
        <f t="shared" si="300"/>
        <v>0.3</v>
      </c>
      <c r="W3752" s="5">
        <f t="shared" si="296"/>
        <v>-0.3</v>
      </c>
      <c r="X3752" s="8">
        <f t="shared" si="297"/>
        <v>-1</v>
      </c>
      <c r="Y3752" s="4">
        <v>0</v>
      </c>
      <c r="Z3752" s="9" t="str">
        <f t="shared" si="298"/>
        <v>NA</v>
      </c>
      <c r="AA3752" s="10">
        <f t="shared" si="299"/>
        <v>0</v>
      </c>
    </row>
    <row r="3753" spans="1:27" x14ac:dyDescent="0.55000000000000004">
      <c r="A3753" s="3" t="s">
        <v>27</v>
      </c>
      <c r="B3753" s="3" t="s">
        <v>28</v>
      </c>
      <c r="C3753" s="3" t="s">
        <v>5815</v>
      </c>
      <c r="D3753" s="3" t="s">
        <v>5816</v>
      </c>
      <c r="E3753" s="4" t="s">
        <v>31</v>
      </c>
      <c r="F3753" s="3" t="s">
        <v>96</v>
      </c>
      <c r="G3753" s="3" t="s">
        <v>88</v>
      </c>
      <c r="H3753" s="3" t="s">
        <v>34</v>
      </c>
      <c r="I3753" s="3" t="s">
        <v>35</v>
      </c>
      <c r="J3753" s="3" t="s">
        <v>36</v>
      </c>
      <c r="K3753" s="3" t="s">
        <v>37</v>
      </c>
      <c r="L3753" s="5">
        <v>7.5</v>
      </c>
      <c r="M3753" s="4">
        <v>1</v>
      </c>
      <c r="N3753" s="5">
        <v>0.32500000000000001</v>
      </c>
      <c r="O3753" s="5">
        <v>0.32500000000000001</v>
      </c>
      <c r="P3753" s="4">
        <v>6</v>
      </c>
      <c r="Q3753" s="6">
        <v>16.6666666666667</v>
      </c>
      <c r="R3753" s="7">
        <v>1</v>
      </c>
      <c r="S3753" s="6">
        <v>0</v>
      </c>
      <c r="T3753" s="5">
        <v>0</v>
      </c>
      <c r="U3753" s="5">
        <v>0</v>
      </c>
      <c r="V3753" s="5">
        <f t="shared" si="300"/>
        <v>0.32500000000000001</v>
      </c>
      <c r="W3753" s="5">
        <f t="shared" si="296"/>
        <v>-0.32500000000000001</v>
      </c>
      <c r="X3753" s="8">
        <f t="shared" si="297"/>
        <v>-1</v>
      </c>
      <c r="Y3753" s="4">
        <v>0</v>
      </c>
      <c r="Z3753" s="9" t="str">
        <f t="shared" si="298"/>
        <v>NA</v>
      </c>
      <c r="AA3753" s="10">
        <f t="shared" si="299"/>
        <v>0</v>
      </c>
    </row>
    <row r="3754" spans="1:27" x14ac:dyDescent="0.55000000000000004">
      <c r="A3754" s="3" t="s">
        <v>27</v>
      </c>
      <c r="B3754" s="3" t="s">
        <v>28</v>
      </c>
      <c r="C3754" s="3" t="s">
        <v>5817</v>
      </c>
      <c r="D3754" s="3" t="s">
        <v>5818</v>
      </c>
      <c r="E3754" s="4" t="s">
        <v>31</v>
      </c>
      <c r="F3754" s="3" t="s">
        <v>96</v>
      </c>
      <c r="G3754" s="3" t="s">
        <v>88</v>
      </c>
      <c r="H3754" s="3" t="s">
        <v>34</v>
      </c>
      <c r="I3754" s="3" t="s">
        <v>35</v>
      </c>
      <c r="J3754" s="3" t="s">
        <v>36</v>
      </c>
      <c r="K3754" s="3" t="s">
        <v>37</v>
      </c>
      <c r="L3754" s="5">
        <v>7.5</v>
      </c>
      <c r="M3754" s="4">
        <v>5</v>
      </c>
      <c r="N3754" s="5">
        <v>0.7</v>
      </c>
      <c r="O3754" s="5">
        <v>0.14000000000000001</v>
      </c>
      <c r="P3754" s="4">
        <v>51</v>
      </c>
      <c r="Q3754" s="6">
        <v>9.8039215686274499</v>
      </c>
      <c r="R3754" s="7">
        <v>1</v>
      </c>
      <c r="S3754" s="6">
        <v>0</v>
      </c>
      <c r="T3754" s="5">
        <v>0</v>
      </c>
      <c r="U3754" s="5">
        <v>0</v>
      </c>
      <c r="V3754" s="5">
        <f t="shared" si="300"/>
        <v>0.7</v>
      </c>
      <c r="W3754" s="5">
        <f t="shared" si="296"/>
        <v>-0.7</v>
      </c>
      <c r="X3754" s="8">
        <f t="shared" si="297"/>
        <v>-1</v>
      </c>
      <c r="Y3754" s="4">
        <v>0</v>
      </c>
      <c r="Z3754" s="9" t="str">
        <f t="shared" si="298"/>
        <v>NA</v>
      </c>
      <c r="AA3754" s="10">
        <f t="shared" si="299"/>
        <v>0</v>
      </c>
    </row>
    <row r="3755" spans="1:27" x14ac:dyDescent="0.55000000000000004">
      <c r="A3755" s="3" t="s">
        <v>27</v>
      </c>
      <c r="B3755" s="3" t="s">
        <v>28</v>
      </c>
      <c r="C3755" s="3" t="s">
        <v>5819</v>
      </c>
      <c r="D3755" s="3" t="s">
        <v>5820</v>
      </c>
      <c r="E3755" s="4" t="s">
        <v>31</v>
      </c>
      <c r="F3755" s="3" t="s">
        <v>729</v>
      </c>
      <c r="G3755" s="3" t="s">
        <v>5811</v>
      </c>
      <c r="H3755" s="3" t="s">
        <v>34</v>
      </c>
      <c r="I3755" s="3" t="s">
        <v>35</v>
      </c>
      <c r="J3755" s="3" t="s">
        <v>36</v>
      </c>
      <c r="K3755" s="3" t="s">
        <v>37</v>
      </c>
      <c r="L3755" s="5">
        <v>7.5</v>
      </c>
      <c r="M3755" s="4">
        <v>3</v>
      </c>
      <c r="N3755" s="5">
        <v>1.0749999750000001</v>
      </c>
      <c r="O3755" s="5">
        <v>0.35833332500000004</v>
      </c>
      <c r="P3755" s="4">
        <v>14</v>
      </c>
      <c r="Q3755" s="6">
        <v>21.428571428571399</v>
      </c>
      <c r="R3755" s="7">
        <v>1</v>
      </c>
      <c r="S3755" s="6">
        <v>0</v>
      </c>
      <c r="T3755" s="5">
        <v>0</v>
      </c>
      <c r="U3755" s="5">
        <v>0</v>
      </c>
      <c r="V3755" s="5">
        <f t="shared" si="300"/>
        <v>1.0749999750000001</v>
      </c>
      <c r="W3755" s="5">
        <f t="shared" si="296"/>
        <v>-1.0749999750000001</v>
      </c>
      <c r="X3755" s="8">
        <f t="shared" si="297"/>
        <v>-1</v>
      </c>
      <c r="Y3755" s="4">
        <v>0</v>
      </c>
      <c r="Z3755" s="9" t="str">
        <f t="shared" si="298"/>
        <v>NA</v>
      </c>
      <c r="AA3755" s="10">
        <f t="shared" si="299"/>
        <v>0</v>
      </c>
    </row>
    <row r="3756" spans="1:27" x14ac:dyDescent="0.55000000000000004">
      <c r="A3756" s="3" t="s">
        <v>27</v>
      </c>
      <c r="B3756" s="3" t="s">
        <v>28</v>
      </c>
      <c r="C3756" s="3" t="s">
        <v>5821</v>
      </c>
      <c r="D3756" s="3" t="s">
        <v>87</v>
      </c>
      <c r="E3756" s="4" t="s">
        <v>31</v>
      </c>
      <c r="F3756" s="3" t="s">
        <v>96</v>
      </c>
      <c r="G3756" s="3" t="s">
        <v>88</v>
      </c>
      <c r="H3756" s="3" t="s">
        <v>34</v>
      </c>
      <c r="I3756" s="3" t="s">
        <v>35</v>
      </c>
      <c r="J3756" s="3" t="s">
        <v>36</v>
      </c>
      <c r="K3756" s="3" t="s">
        <v>37</v>
      </c>
      <c r="L3756" s="5">
        <v>7.5</v>
      </c>
      <c r="M3756" s="4">
        <v>14</v>
      </c>
      <c r="N3756" s="5">
        <v>3.749999925</v>
      </c>
      <c r="O3756" s="5">
        <v>0.26785713750000001</v>
      </c>
      <c r="P3756" s="4">
        <v>152</v>
      </c>
      <c r="Q3756" s="6">
        <v>9.2105263157894708</v>
      </c>
      <c r="R3756" s="7">
        <v>1.1447368421052599</v>
      </c>
      <c r="S3756" s="6">
        <v>0</v>
      </c>
      <c r="T3756" s="5">
        <v>0</v>
      </c>
      <c r="U3756" s="5">
        <v>0</v>
      </c>
      <c r="V3756" s="5">
        <f t="shared" si="300"/>
        <v>3.749999925</v>
      </c>
      <c r="W3756" s="5">
        <f t="shared" si="296"/>
        <v>-3.749999925</v>
      </c>
      <c r="X3756" s="8">
        <f t="shared" si="297"/>
        <v>-1</v>
      </c>
      <c r="Y3756" s="4">
        <v>0</v>
      </c>
      <c r="Z3756" s="9" t="str">
        <f t="shared" si="298"/>
        <v>NA</v>
      </c>
      <c r="AA3756" s="10">
        <f t="shared" si="299"/>
        <v>0</v>
      </c>
    </row>
    <row r="3757" spans="1:27" x14ac:dyDescent="0.55000000000000004">
      <c r="A3757" s="3" t="s">
        <v>27</v>
      </c>
      <c r="B3757" s="3" t="s">
        <v>28</v>
      </c>
      <c r="C3757" s="3" t="s">
        <v>5822</v>
      </c>
      <c r="D3757" s="3" t="s">
        <v>5823</v>
      </c>
      <c r="E3757" s="4" t="s">
        <v>31</v>
      </c>
      <c r="F3757" s="3" t="s">
        <v>729</v>
      </c>
      <c r="G3757" s="3" t="s">
        <v>730</v>
      </c>
      <c r="H3757" s="3" t="s">
        <v>34</v>
      </c>
      <c r="I3757" s="3" t="s">
        <v>35</v>
      </c>
      <c r="J3757" s="3" t="s">
        <v>36</v>
      </c>
      <c r="K3757" s="3" t="s">
        <v>37</v>
      </c>
      <c r="L3757" s="5">
        <v>7.5</v>
      </c>
      <c r="M3757" s="4">
        <v>1</v>
      </c>
      <c r="N3757" s="5">
        <v>3.7625000000000002</v>
      </c>
      <c r="O3757" s="5">
        <v>3.7625000000000002</v>
      </c>
      <c r="P3757" s="4">
        <v>77</v>
      </c>
      <c r="Q3757" s="6">
        <v>1.2987012987013</v>
      </c>
      <c r="R3757" s="7">
        <v>1.5181818181818201</v>
      </c>
      <c r="S3757" s="6">
        <v>0</v>
      </c>
      <c r="T3757" s="5">
        <v>0</v>
      </c>
      <c r="U3757" s="5">
        <v>0</v>
      </c>
      <c r="V3757" s="5">
        <f t="shared" si="300"/>
        <v>3.7625000000000002</v>
      </c>
      <c r="W3757" s="5">
        <f t="shared" si="296"/>
        <v>-3.7625000000000002</v>
      </c>
      <c r="X3757" s="8">
        <f t="shared" si="297"/>
        <v>-1</v>
      </c>
      <c r="Y3757" s="4">
        <v>0</v>
      </c>
      <c r="Z3757" s="9" t="str">
        <f t="shared" si="298"/>
        <v>NA</v>
      </c>
      <c r="AA3757" s="10">
        <f t="shared" si="299"/>
        <v>0</v>
      </c>
    </row>
    <row r="3758" spans="1:27" x14ac:dyDescent="0.55000000000000004">
      <c r="A3758" s="3" t="s">
        <v>27</v>
      </c>
      <c r="B3758" s="3" t="s">
        <v>28</v>
      </c>
      <c r="C3758" s="3" t="s">
        <v>5824</v>
      </c>
      <c r="D3758" s="3" t="s">
        <v>1161</v>
      </c>
      <c r="E3758" s="4" t="s">
        <v>31</v>
      </c>
      <c r="F3758" s="3" t="s">
        <v>96</v>
      </c>
      <c r="G3758" s="3" t="s">
        <v>88</v>
      </c>
      <c r="H3758" s="3" t="s">
        <v>34</v>
      </c>
      <c r="I3758" s="3" t="s">
        <v>35</v>
      </c>
      <c r="J3758" s="3" t="s">
        <v>36</v>
      </c>
      <c r="K3758" s="3" t="s">
        <v>37</v>
      </c>
      <c r="L3758" s="5">
        <v>7.5</v>
      </c>
      <c r="M3758" s="4">
        <v>11</v>
      </c>
      <c r="N3758" s="5">
        <v>5.462499900000001</v>
      </c>
      <c r="O3758" s="5">
        <v>0.49659090000000006</v>
      </c>
      <c r="P3758" s="4">
        <v>137</v>
      </c>
      <c r="Q3758" s="6">
        <v>8.0291970802919703</v>
      </c>
      <c r="R3758" s="7">
        <v>1.0065693430656899</v>
      </c>
      <c r="S3758" s="6">
        <v>0</v>
      </c>
      <c r="T3758" s="5">
        <v>0</v>
      </c>
      <c r="U3758" s="5">
        <v>0</v>
      </c>
      <c r="V3758" s="5">
        <f t="shared" si="300"/>
        <v>5.462499900000001</v>
      </c>
      <c r="W3758" s="5">
        <f t="shared" si="296"/>
        <v>-5.462499900000001</v>
      </c>
      <c r="X3758" s="8">
        <f t="shared" si="297"/>
        <v>-1</v>
      </c>
      <c r="Y3758" s="4">
        <v>0</v>
      </c>
      <c r="Z3758" s="9" t="str">
        <f t="shared" si="298"/>
        <v>NA</v>
      </c>
      <c r="AA3758" s="10">
        <f t="shared" si="299"/>
        <v>0</v>
      </c>
    </row>
    <row r="3759" spans="1:27" x14ac:dyDescent="0.55000000000000004">
      <c r="A3759" s="3" t="s">
        <v>27</v>
      </c>
      <c r="B3759" s="3" t="s">
        <v>28</v>
      </c>
      <c r="C3759" s="3" t="s">
        <v>5825</v>
      </c>
      <c r="D3759" s="3" t="s">
        <v>5826</v>
      </c>
      <c r="E3759" s="4" t="s">
        <v>31</v>
      </c>
      <c r="F3759" s="3" t="s">
        <v>96</v>
      </c>
      <c r="G3759" s="3" t="s">
        <v>88</v>
      </c>
      <c r="H3759" s="3" t="s">
        <v>34</v>
      </c>
      <c r="I3759" s="3" t="s">
        <v>35</v>
      </c>
      <c r="J3759" s="3" t="s">
        <v>36</v>
      </c>
      <c r="K3759" s="3" t="s">
        <v>37</v>
      </c>
      <c r="L3759" s="5">
        <v>7.5</v>
      </c>
      <c r="M3759" s="4">
        <v>15</v>
      </c>
      <c r="N3759" s="5">
        <v>5.9249999999999998</v>
      </c>
      <c r="O3759" s="5">
        <v>0.39500000000000002</v>
      </c>
      <c r="P3759" s="4">
        <v>338</v>
      </c>
      <c r="Q3759" s="6">
        <v>4.4378698224852098</v>
      </c>
      <c r="R3759" s="7">
        <v>4.33165680473373</v>
      </c>
      <c r="S3759" s="6">
        <v>0</v>
      </c>
      <c r="T3759" s="5">
        <v>0</v>
      </c>
      <c r="U3759" s="5">
        <v>0</v>
      </c>
      <c r="V3759" s="5">
        <f t="shared" si="300"/>
        <v>5.9249999999999998</v>
      </c>
      <c r="W3759" s="5">
        <f t="shared" si="296"/>
        <v>-5.9249999999999998</v>
      </c>
      <c r="X3759" s="8">
        <f t="shared" si="297"/>
        <v>-1</v>
      </c>
      <c r="Y3759" s="4">
        <v>0</v>
      </c>
      <c r="Z3759" s="9" t="str">
        <f t="shared" si="298"/>
        <v>NA</v>
      </c>
      <c r="AA3759" s="10">
        <f t="shared" si="299"/>
        <v>0</v>
      </c>
    </row>
    <row r="3760" spans="1:27" x14ac:dyDescent="0.55000000000000004">
      <c r="A3760" s="3" t="s">
        <v>27</v>
      </c>
      <c r="B3760" s="3" t="s">
        <v>28</v>
      </c>
      <c r="C3760" s="3" t="s">
        <v>5827</v>
      </c>
      <c r="D3760" s="3" t="s">
        <v>5828</v>
      </c>
      <c r="E3760" s="4" t="s">
        <v>31</v>
      </c>
      <c r="F3760" s="3" t="s">
        <v>729</v>
      </c>
      <c r="G3760" s="3" t="s">
        <v>5829</v>
      </c>
      <c r="H3760" s="3" t="s">
        <v>34</v>
      </c>
      <c r="I3760" s="3" t="s">
        <v>35</v>
      </c>
      <c r="J3760" s="3" t="s">
        <v>36</v>
      </c>
      <c r="K3760" s="3" t="s">
        <v>37</v>
      </c>
      <c r="L3760" s="5">
        <v>7.5</v>
      </c>
      <c r="M3760" s="4">
        <v>3</v>
      </c>
      <c r="N3760" s="5">
        <v>6.0499999874999997</v>
      </c>
      <c r="O3760" s="5">
        <v>2.0166666625</v>
      </c>
      <c r="P3760" s="4">
        <v>231</v>
      </c>
      <c r="Q3760" s="6">
        <v>1.2987012987013</v>
      </c>
      <c r="R3760" s="7">
        <v>1.32108225108225</v>
      </c>
      <c r="S3760" s="6">
        <v>0</v>
      </c>
      <c r="T3760" s="5">
        <v>0</v>
      </c>
      <c r="U3760" s="5">
        <v>0</v>
      </c>
      <c r="V3760" s="5">
        <f t="shared" si="300"/>
        <v>6.0499999874999997</v>
      </c>
      <c r="W3760" s="5">
        <f t="shared" si="296"/>
        <v>-6.0499999874999997</v>
      </c>
      <c r="X3760" s="8">
        <f t="shared" si="297"/>
        <v>-1</v>
      </c>
      <c r="Y3760" s="4">
        <v>0</v>
      </c>
      <c r="Z3760" s="9" t="str">
        <f t="shared" si="298"/>
        <v>NA</v>
      </c>
      <c r="AA3760" s="10">
        <f t="shared" si="299"/>
        <v>0</v>
      </c>
    </row>
    <row r="3761" spans="1:27" x14ac:dyDescent="0.55000000000000004">
      <c r="A3761" s="3" t="s">
        <v>27</v>
      </c>
      <c r="B3761" s="3" t="s">
        <v>28</v>
      </c>
      <c r="C3761" s="3" t="s">
        <v>5830</v>
      </c>
      <c r="D3761" s="3" t="s">
        <v>5802</v>
      </c>
      <c r="E3761" s="4" t="s">
        <v>31</v>
      </c>
      <c r="F3761" s="3" t="s">
        <v>96</v>
      </c>
      <c r="G3761" s="3" t="s">
        <v>88</v>
      </c>
      <c r="H3761" s="3" t="s">
        <v>34</v>
      </c>
      <c r="I3761" s="3" t="s">
        <v>35</v>
      </c>
      <c r="J3761" s="3" t="s">
        <v>36</v>
      </c>
      <c r="K3761" s="3" t="s">
        <v>37</v>
      </c>
      <c r="L3761" s="5">
        <v>7.5</v>
      </c>
      <c r="M3761" s="4">
        <v>6</v>
      </c>
      <c r="N3761" s="5">
        <v>6.9874999500000001</v>
      </c>
      <c r="O3761" s="5">
        <v>1.1645833249999999</v>
      </c>
      <c r="P3761" s="4">
        <v>187</v>
      </c>
      <c r="Q3761" s="6">
        <v>3.2085561497326198</v>
      </c>
      <c r="R3761" s="7">
        <v>1.15283422459893</v>
      </c>
      <c r="S3761" s="6">
        <v>0</v>
      </c>
      <c r="T3761" s="5">
        <v>0</v>
      </c>
      <c r="U3761" s="5">
        <v>0</v>
      </c>
      <c r="V3761" s="5">
        <f t="shared" si="300"/>
        <v>6.9874999500000001</v>
      </c>
      <c r="W3761" s="5">
        <f t="shared" si="296"/>
        <v>-6.9874999500000001</v>
      </c>
      <c r="X3761" s="8">
        <f t="shared" si="297"/>
        <v>-1</v>
      </c>
      <c r="Y3761" s="4">
        <v>0</v>
      </c>
      <c r="Z3761" s="9" t="str">
        <f t="shared" si="298"/>
        <v>NA</v>
      </c>
      <c r="AA3761" s="10">
        <f t="shared" si="299"/>
        <v>0</v>
      </c>
    </row>
    <row r="3762" spans="1:27" x14ac:dyDescent="0.55000000000000004">
      <c r="A3762" s="3" t="s">
        <v>27</v>
      </c>
      <c r="B3762" s="3" t="s">
        <v>28</v>
      </c>
      <c r="C3762" s="3" t="s">
        <v>5831</v>
      </c>
      <c r="D3762" s="3" t="s">
        <v>2485</v>
      </c>
      <c r="E3762" s="4" t="s">
        <v>31</v>
      </c>
      <c r="F3762" s="3" t="s">
        <v>729</v>
      </c>
      <c r="G3762" s="3" t="s">
        <v>5811</v>
      </c>
      <c r="H3762" s="3" t="s">
        <v>34</v>
      </c>
      <c r="I3762" s="3" t="s">
        <v>35</v>
      </c>
      <c r="J3762" s="3" t="s">
        <v>36</v>
      </c>
      <c r="K3762" s="3" t="s">
        <v>37</v>
      </c>
      <c r="L3762" s="5">
        <v>7.5</v>
      </c>
      <c r="M3762" s="4">
        <v>3</v>
      </c>
      <c r="N3762" s="5">
        <v>7.5</v>
      </c>
      <c r="O3762" s="5">
        <v>2.5</v>
      </c>
      <c r="P3762" s="4">
        <v>75</v>
      </c>
      <c r="Q3762" s="6">
        <v>4</v>
      </c>
      <c r="R3762" s="7">
        <v>1.1060000000000001</v>
      </c>
      <c r="S3762" s="6">
        <v>0</v>
      </c>
      <c r="T3762" s="5">
        <v>0</v>
      </c>
      <c r="U3762" s="5">
        <v>0</v>
      </c>
      <c r="V3762" s="5">
        <f t="shared" si="300"/>
        <v>7.5</v>
      </c>
      <c r="W3762" s="5">
        <f t="shared" si="296"/>
        <v>-7.5</v>
      </c>
      <c r="X3762" s="8">
        <f t="shared" si="297"/>
        <v>-1</v>
      </c>
      <c r="Y3762" s="4">
        <v>0</v>
      </c>
      <c r="Z3762" s="9" t="str">
        <f t="shared" si="298"/>
        <v>NA</v>
      </c>
      <c r="AA3762" s="10">
        <f t="shared" si="299"/>
        <v>0</v>
      </c>
    </row>
    <row r="3763" spans="1:27" x14ac:dyDescent="0.55000000000000004">
      <c r="A3763" s="3" t="s">
        <v>27</v>
      </c>
      <c r="B3763" s="3" t="s">
        <v>28</v>
      </c>
      <c r="C3763" s="3" t="s">
        <v>5832</v>
      </c>
      <c r="D3763" s="3" t="s">
        <v>243</v>
      </c>
      <c r="E3763" s="4" t="s">
        <v>31</v>
      </c>
      <c r="F3763" s="3" t="s">
        <v>96</v>
      </c>
      <c r="G3763" s="3" t="s">
        <v>88</v>
      </c>
      <c r="H3763" s="3" t="s">
        <v>34</v>
      </c>
      <c r="I3763" s="3" t="s">
        <v>35</v>
      </c>
      <c r="J3763" s="3" t="s">
        <v>36</v>
      </c>
      <c r="K3763" s="3" t="s">
        <v>37</v>
      </c>
      <c r="L3763" s="5">
        <v>7.5</v>
      </c>
      <c r="M3763" s="4">
        <v>24</v>
      </c>
      <c r="N3763" s="5">
        <v>10.0749999</v>
      </c>
      <c r="O3763" s="5">
        <v>0.4197916625</v>
      </c>
      <c r="P3763" s="4">
        <v>834</v>
      </c>
      <c r="Q3763" s="6">
        <v>2.8776978417266199</v>
      </c>
      <c r="R3763" s="7">
        <v>2.4142685851318899</v>
      </c>
      <c r="S3763" s="6">
        <v>0</v>
      </c>
      <c r="T3763" s="5">
        <v>0</v>
      </c>
      <c r="U3763" s="5">
        <v>0</v>
      </c>
      <c r="V3763" s="5">
        <f t="shared" si="300"/>
        <v>10.0749999</v>
      </c>
      <c r="W3763" s="5">
        <f t="shared" si="296"/>
        <v>-10.0749999</v>
      </c>
      <c r="X3763" s="8">
        <f t="shared" si="297"/>
        <v>-1</v>
      </c>
      <c r="Y3763" s="4">
        <v>0</v>
      </c>
      <c r="Z3763" s="9" t="str">
        <f t="shared" si="298"/>
        <v>NA</v>
      </c>
      <c r="AA3763" s="10">
        <f t="shared" si="299"/>
        <v>0</v>
      </c>
    </row>
    <row r="3764" spans="1:27" x14ac:dyDescent="0.55000000000000004">
      <c r="A3764" s="3" t="s">
        <v>27</v>
      </c>
      <c r="B3764" s="3" t="s">
        <v>28</v>
      </c>
      <c r="C3764" s="3" t="s">
        <v>5833</v>
      </c>
      <c r="D3764" s="3" t="s">
        <v>942</v>
      </c>
      <c r="E3764" s="4" t="s">
        <v>31</v>
      </c>
      <c r="F3764" s="3" t="s">
        <v>729</v>
      </c>
      <c r="G3764" s="3" t="s">
        <v>730</v>
      </c>
      <c r="H3764" s="3" t="s">
        <v>34</v>
      </c>
      <c r="I3764" s="3" t="s">
        <v>35</v>
      </c>
      <c r="J3764" s="3" t="s">
        <v>36</v>
      </c>
      <c r="K3764" s="3" t="s">
        <v>37</v>
      </c>
      <c r="L3764" s="5">
        <v>7.5</v>
      </c>
      <c r="M3764" s="4">
        <v>2</v>
      </c>
      <c r="N3764" s="5">
        <v>10.6625</v>
      </c>
      <c r="O3764" s="5">
        <v>5.3312499999999998</v>
      </c>
      <c r="P3764" s="4">
        <v>377</v>
      </c>
      <c r="Q3764" s="6">
        <v>0.53050397877984101</v>
      </c>
      <c r="R3764" s="7">
        <v>3.3165782493368701</v>
      </c>
      <c r="S3764" s="6">
        <v>0</v>
      </c>
      <c r="T3764" s="5">
        <v>0</v>
      </c>
      <c r="U3764" s="5">
        <v>0</v>
      </c>
      <c r="V3764" s="5">
        <f t="shared" si="300"/>
        <v>10.6625</v>
      </c>
      <c r="W3764" s="5">
        <f t="shared" si="296"/>
        <v>-10.6625</v>
      </c>
      <c r="X3764" s="8">
        <f t="shared" si="297"/>
        <v>-1</v>
      </c>
      <c r="Y3764" s="4">
        <v>0</v>
      </c>
      <c r="Z3764" s="9" t="str">
        <f t="shared" si="298"/>
        <v>NA</v>
      </c>
      <c r="AA3764" s="10">
        <f t="shared" si="299"/>
        <v>0</v>
      </c>
    </row>
    <row r="3765" spans="1:27" x14ac:dyDescent="0.55000000000000004">
      <c r="A3765" s="3" t="s">
        <v>27</v>
      </c>
      <c r="B3765" s="3" t="s">
        <v>28</v>
      </c>
      <c r="C3765" s="3" t="s">
        <v>5834</v>
      </c>
      <c r="D3765" s="3" t="s">
        <v>5835</v>
      </c>
      <c r="E3765" s="4" t="s">
        <v>31</v>
      </c>
      <c r="F3765" s="3" t="s">
        <v>729</v>
      </c>
      <c r="G3765" s="3" t="s">
        <v>5829</v>
      </c>
      <c r="H3765" s="3" t="s">
        <v>34</v>
      </c>
      <c r="I3765" s="3" t="s">
        <v>35</v>
      </c>
      <c r="J3765" s="3" t="s">
        <v>36</v>
      </c>
      <c r="K3765" s="3" t="s">
        <v>37</v>
      </c>
      <c r="L3765" s="5">
        <v>7.5</v>
      </c>
      <c r="M3765" s="4">
        <v>2</v>
      </c>
      <c r="N3765" s="5">
        <v>11.0625</v>
      </c>
      <c r="O3765" s="5">
        <v>5.53125</v>
      </c>
      <c r="P3765" s="4">
        <v>62</v>
      </c>
      <c r="Q3765" s="6">
        <v>3.2258064516128999</v>
      </c>
      <c r="R3765" s="7">
        <v>2.4666129032258102</v>
      </c>
      <c r="S3765" s="6">
        <v>0</v>
      </c>
      <c r="T3765" s="5">
        <v>0</v>
      </c>
      <c r="U3765" s="5">
        <v>0</v>
      </c>
      <c r="V3765" s="5">
        <f t="shared" si="300"/>
        <v>11.0625</v>
      </c>
      <c r="W3765" s="5">
        <f t="shared" si="296"/>
        <v>-11.0625</v>
      </c>
      <c r="X3765" s="8">
        <f t="shared" si="297"/>
        <v>-1</v>
      </c>
      <c r="Y3765" s="4">
        <v>0</v>
      </c>
      <c r="Z3765" s="9" t="str">
        <f t="shared" si="298"/>
        <v>NA</v>
      </c>
      <c r="AA3765" s="10">
        <f t="shared" si="299"/>
        <v>0</v>
      </c>
    </row>
    <row r="3766" spans="1:27" x14ac:dyDescent="0.55000000000000004">
      <c r="A3766" s="3" t="s">
        <v>27</v>
      </c>
      <c r="B3766" s="3" t="s">
        <v>28</v>
      </c>
      <c r="C3766" s="3" t="s">
        <v>5836</v>
      </c>
      <c r="D3766" s="3" t="s">
        <v>229</v>
      </c>
      <c r="E3766" s="4" t="s">
        <v>31</v>
      </c>
      <c r="F3766" s="3" t="s">
        <v>96</v>
      </c>
      <c r="G3766" s="3" t="s">
        <v>88</v>
      </c>
      <c r="H3766" s="3" t="s">
        <v>34</v>
      </c>
      <c r="I3766" s="3" t="s">
        <v>35</v>
      </c>
      <c r="J3766" s="3" t="s">
        <v>36</v>
      </c>
      <c r="K3766" s="3" t="s">
        <v>37</v>
      </c>
      <c r="L3766" s="5">
        <v>7.5</v>
      </c>
      <c r="M3766" s="4">
        <v>29</v>
      </c>
      <c r="N3766" s="5">
        <v>11.787499862500001</v>
      </c>
      <c r="O3766" s="5">
        <v>0.40646551250000001</v>
      </c>
      <c r="P3766" s="4">
        <v>214</v>
      </c>
      <c r="Q3766" s="6">
        <v>13.5514018691589</v>
      </c>
      <c r="R3766" s="7">
        <v>1.0509813084112101</v>
      </c>
      <c r="S3766" s="6">
        <v>0</v>
      </c>
      <c r="T3766" s="5">
        <v>0</v>
      </c>
      <c r="U3766" s="5">
        <v>0</v>
      </c>
      <c r="V3766" s="5">
        <f t="shared" si="300"/>
        <v>11.787499862500001</v>
      </c>
      <c r="W3766" s="5">
        <f t="shared" si="296"/>
        <v>-11.787499862500001</v>
      </c>
      <c r="X3766" s="8">
        <f t="shared" si="297"/>
        <v>-1</v>
      </c>
      <c r="Y3766" s="4">
        <v>0</v>
      </c>
      <c r="Z3766" s="9" t="str">
        <f t="shared" si="298"/>
        <v>NA</v>
      </c>
      <c r="AA3766" s="10">
        <f t="shared" si="299"/>
        <v>0</v>
      </c>
    </row>
    <row r="3767" spans="1:27" x14ac:dyDescent="0.55000000000000004">
      <c r="A3767" s="3" t="s">
        <v>27</v>
      </c>
      <c r="B3767" s="3" t="s">
        <v>28</v>
      </c>
      <c r="C3767" s="3" t="s">
        <v>5837</v>
      </c>
      <c r="D3767" s="3" t="s">
        <v>5838</v>
      </c>
      <c r="E3767" s="4" t="s">
        <v>31</v>
      </c>
      <c r="F3767" s="3" t="s">
        <v>729</v>
      </c>
      <c r="G3767" s="3" t="s">
        <v>730</v>
      </c>
      <c r="H3767" s="3" t="s">
        <v>34</v>
      </c>
      <c r="I3767" s="3" t="s">
        <v>35</v>
      </c>
      <c r="J3767" s="3" t="s">
        <v>36</v>
      </c>
      <c r="K3767" s="3" t="s">
        <v>37</v>
      </c>
      <c r="L3767" s="5">
        <v>7.5</v>
      </c>
      <c r="M3767" s="4">
        <v>2</v>
      </c>
      <c r="N3767" s="5">
        <v>13.5625</v>
      </c>
      <c r="O3767" s="5">
        <v>6.78125</v>
      </c>
      <c r="P3767" s="4">
        <v>539</v>
      </c>
      <c r="Q3767" s="6">
        <v>0.37105751391465697</v>
      </c>
      <c r="R3767" s="7">
        <v>3.7777551020408202</v>
      </c>
      <c r="S3767" s="6">
        <v>0</v>
      </c>
      <c r="T3767" s="5">
        <v>0</v>
      </c>
      <c r="U3767" s="5">
        <v>0</v>
      </c>
      <c r="V3767" s="5">
        <f t="shared" si="300"/>
        <v>13.5625</v>
      </c>
      <c r="W3767" s="5">
        <f t="shared" si="296"/>
        <v>-13.5625</v>
      </c>
      <c r="X3767" s="8">
        <f t="shared" si="297"/>
        <v>-1</v>
      </c>
      <c r="Y3767" s="4">
        <v>0</v>
      </c>
      <c r="Z3767" s="9" t="str">
        <f t="shared" si="298"/>
        <v>NA</v>
      </c>
      <c r="AA3767" s="10">
        <f t="shared" si="299"/>
        <v>0</v>
      </c>
    </row>
    <row r="3768" spans="1:27" x14ac:dyDescent="0.55000000000000004">
      <c r="A3768" s="3" t="s">
        <v>27</v>
      </c>
      <c r="B3768" s="3" t="s">
        <v>28</v>
      </c>
      <c r="C3768" s="3" t="s">
        <v>5839</v>
      </c>
      <c r="D3768" s="3" t="s">
        <v>5840</v>
      </c>
      <c r="E3768" s="4" t="s">
        <v>31</v>
      </c>
      <c r="F3768" s="3" t="s">
        <v>729</v>
      </c>
      <c r="G3768" s="3" t="s">
        <v>730</v>
      </c>
      <c r="H3768" s="3" t="s">
        <v>34</v>
      </c>
      <c r="I3768" s="3" t="s">
        <v>35</v>
      </c>
      <c r="J3768" s="3" t="s">
        <v>36</v>
      </c>
      <c r="K3768" s="3" t="s">
        <v>37</v>
      </c>
      <c r="L3768" s="5">
        <v>7.5</v>
      </c>
      <c r="M3768" s="4">
        <v>5</v>
      </c>
      <c r="N3768" s="5">
        <v>24.75</v>
      </c>
      <c r="O3768" s="5">
        <v>4.95</v>
      </c>
      <c r="P3768" s="4">
        <v>1339</v>
      </c>
      <c r="Q3768" s="6">
        <v>0.37341299477221801</v>
      </c>
      <c r="R3768" s="7">
        <v>1.4698581030619899</v>
      </c>
      <c r="S3768" s="6">
        <v>0</v>
      </c>
      <c r="T3768" s="5">
        <v>0</v>
      </c>
      <c r="U3768" s="5">
        <v>0</v>
      </c>
      <c r="V3768" s="5">
        <f t="shared" si="300"/>
        <v>24.75</v>
      </c>
      <c r="W3768" s="5">
        <f t="shared" si="296"/>
        <v>-24.75</v>
      </c>
      <c r="X3768" s="8">
        <f t="shared" si="297"/>
        <v>-1</v>
      </c>
      <c r="Y3768" s="4">
        <v>0</v>
      </c>
      <c r="Z3768" s="9" t="str">
        <f t="shared" si="298"/>
        <v>NA</v>
      </c>
      <c r="AA3768" s="10">
        <f t="shared" si="299"/>
        <v>0</v>
      </c>
    </row>
    <row r="3769" spans="1:27" x14ac:dyDescent="0.55000000000000004">
      <c r="A3769" s="3" t="s">
        <v>27</v>
      </c>
      <c r="B3769" s="3" t="s">
        <v>28</v>
      </c>
      <c r="C3769" s="3" t="s">
        <v>5841</v>
      </c>
      <c r="D3769" s="3" t="s">
        <v>5842</v>
      </c>
      <c r="E3769" s="4" t="s">
        <v>31</v>
      </c>
      <c r="F3769" s="3" t="s">
        <v>729</v>
      </c>
      <c r="G3769" s="3" t="s">
        <v>730</v>
      </c>
      <c r="H3769" s="3" t="s">
        <v>34</v>
      </c>
      <c r="I3769" s="3" t="s">
        <v>35</v>
      </c>
      <c r="J3769" s="3" t="s">
        <v>36</v>
      </c>
      <c r="K3769" s="3" t="s">
        <v>37</v>
      </c>
      <c r="L3769" s="5">
        <v>7.5</v>
      </c>
      <c r="M3769" s="4">
        <v>5</v>
      </c>
      <c r="N3769" s="5">
        <v>26.487500000000001</v>
      </c>
      <c r="O3769" s="5">
        <v>5.2975000000000003</v>
      </c>
      <c r="P3769" s="4">
        <v>2063</v>
      </c>
      <c r="Q3769" s="6">
        <v>0.24236548715462902</v>
      </c>
      <c r="R3769" s="7">
        <v>1.59767329132332</v>
      </c>
      <c r="S3769" s="6">
        <v>0</v>
      </c>
      <c r="T3769" s="5">
        <v>0</v>
      </c>
      <c r="U3769" s="5">
        <v>0</v>
      </c>
      <c r="V3769" s="5">
        <f t="shared" si="300"/>
        <v>26.487500000000001</v>
      </c>
      <c r="W3769" s="5">
        <f t="shared" si="296"/>
        <v>-26.487500000000001</v>
      </c>
      <c r="X3769" s="8">
        <f t="shared" si="297"/>
        <v>-1</v>
      </c>
      <c r="Y3769" s="4">
        <v>0</v>
      </c>
      <c r="Z3769" s="9" t="str">
        <f t="shared" si="298"/>
        <v>NA</v>
      </c>
      <c r="AA3769" s="10">
        <f t="shared" si="299"/>
        <v>0</v>
      </c>
    </row>
    <row r="3770" spans="1:27" x14ac:dyDescent="0.55000000000000004">
      <c r="A3770" s="3" t="s">
        <v>27</v>
      </c>
      <c r="B3770" s="3" t="s">
        <v>28</v>
      </c>
      <c r="C3770" s="3" t="s">
        <v>5843</v>
      </c>
      <c r="D3770" s="3" t="s">
        <v>5844</v>
      </c>
      <c r="E3770" s="4" t="s">
        <v>31</v>
      </c>
      <c r="F3770" s="3" t="s">
        <v>96</v>
      </c>
      <c r="G3770" s="3" t="s">
        <v>88</v>
      </c>
      <c r="H3770" s="3" t="s">
        <v>34</v>
      </c>
      <c r="I3770" s="3" t="s">
        <v>35</v>
      </c>
      <c r="J3770" s="3" t="s">
        <v>36</v>
      </c>
      <c r="K3770" s="3" t="s">
        <v>37</v>
      </c>
      <c r="L3770" s="5">
        <v>7.5</v>
      </c>
      <c r="M3770" s="4">
        <v>64</v>
      </c>
      <c r="N3770" s="5">
        <v>33.450000000000003</v>
      </c>
      <c r="O3770" s="5">
        <v>0.52265625000000004</v>
      </c>
      <c r="P3770" s="4">
        <v>821</v>
      </c>
      <c r="Q3770" s="6">
        <v>7.79537149817296</v>
      </c>
      <c r="R3770" s="7">
        <v>1.30462850182704</v>
      </c>
      <c r="S3770" s="6">
        <v>0</v>
      </c>
      <c r="T3770" s="5">
        <v>0</v>
      </c>
      <c r="U3770" s="5">
        <v>0</v>
      </c>
      <c r="V3770" s="5">
        <f t="shared" si="300"/>
        <v>33.450000000000003</v>
      </c>
      <c r="W3770" s="5">
        <f t="shared" si="296"/>
        <v>-33.450000000000003</v>
      </c>
      <c r="X3770" s="8">
        <f t="shared" si="297"/>
        <v>-1</v>
      </c>
      <c r="Y3770" s="4">
        <v>0</v>
      </c>
      <c r="Z3770" s="9" t="str">
        <f t="shared" si="298"/>
        <v>NA</v>
      </c>
      <c r="AA3770" s="10">
        <f t="shared" si="299"/>
        <v>0</v>
      </c>
    </row>
    <row r="3771" spans="1:27" x14ac:dyDescent="0.55000000000000004">
      <c r="A3771" s="3" t="s">
        <v>27</v>
      </c>
      <c r="B3771" s="3" t="s">
        <v>28</v>
      </c>
      <c r="C3771" s="3" t="s">
        <v>5845</v>
      </c>
      <c r="D3771" s="3" t="s">
        <v>5846</v>
      </c>
      <c r="E3771" s="4" t="s">
        <v>31</v>
      </c>
      <c r="F3771" s="3" t="s">
        <v>729</v>
      </c>
      <c r="G3771" s="3" t="s">
        <v>730</v>
      </c>
      <c r="H3771" s="3" t="s">
        <v>34</v>
      </c>
      <c r="I3771" s="3" t="s">
        <v>35</v>
      </c>
      <c r="J3771" s="3" t="s">
        <v>36</v>
      </c>
      <c r="K3771" s="3" t="s">
        <v>37</v>
      </c>
      <c r="L3771" s="5">
        <v>7.5</v>
      </c>
      <c r="M3771" s="4">
        <v>7</v>
      </c>
      <c r="N3771" s="5">
        <v>41.3</v>
      </c>
      <c r="O3771" s="5">
        <v>5.9</v>
      </c>
      <c r="P3771" s="4">
        <v>140</v>
      </c>
      <c r="Q3771" s="6">
        <v>5</v>
      </c>
      <c r="R3771" s="7">
        <v>2.0828571428571401</v>
      </c>
      <c r="S3771" s="6">
        <v>0</v>
      </c>
      <c r="T3771" s="5">
        <v>0</v>
      </c>
      <c r="U3771" s="5">
        <v>0</v>
      </c>
      <c r="V3771" s="5">
        <f t="shared" si="300"/>
        <v>41.3</v>
      </c>
      <c r="W3771" s="5">
        <f t="shared" si="296"/>
        <v>-41.3</v>
      </c>
      <c r="X3771" s="8">
        <f t="shared" si="297"/>
        <v>-1</v>
      </c>
      <c r="Y3771" s="4">
        <v>0</v>
      </c>
      <c r="Z3771" s="9" t="str">
        <f t="shared" si="298"/>
        <v>NA</v>
      </c>
      <c r="AA3771" s="10">
        <f t="shared" si="299"/>
        <v>0</v>
      </c>
    </row>
    <row r="3772" spans="1:27" x14ac:dyDescent="0.55000000000000004">
      <c r="A3772" s="3" t="s">
        <v>27</v>
      </c>
      <c r="B3772" s="3" t="s">
        <v>28</v>
      </c>
      <c r="C3772" s="3" t="s">
        <v>5847</v>
      </c>
      <c r="D3772" s="3" t="s">
        <v>246</v>
      </c>
      <c r="E3772" s="4" t="s">
        <v>31</v>
      </c>
      <c r="F3772" s="3" t="s">
        <v>96</v>
      </c>
      <c r="G3772" s="3" t="s">
        <v>88</v>
      </c>
      <c r="H3772" s="3" t="s">
        <v>34</v>
      </c>
      <c r="I3772" s="3" t="s">
        <v>35</v>
      </c>
      <c r="J3772" s="3" t="s">
        <v>36</v>
      </c>
      <c r="K3772" s="3" t="s">
        <v>37</v>
      </c>
      <c r="L3772" s="5">
        <v>7.5</v>
      </c>
      <c r="M3772" s="4">
        <v>178</v>
      </c>
      <c r="N3772" s="5">
        <v>64.699998475000001</v>
      </c>
      <c r="O3772" s="5">
        <v>0.3634831375</v>
      </c>
      <c r="P3772" s="4">
        <v>882</v>
      </c>
      <c r="Q3772" s="6">
        <v>20.181405895691601</v>
      </c>
      <c r="R3772" s="7">
        <v>1.1660997732426299</v>
      </c>
      <c r="S3772" s="6">
        <v>0</v>
      </c>
      <c r="T3772" s="5">
        <v>0</v>
      </c>
      <c r="U3772" s="5">
        <v>0</v>
      </c>
      <c r="V3772" s="5">
        <f t="shared" si="300"/>
        <v>64.699998475000001</v>
      </c>
      <c r="W3772" s="5">
        <f t="shared" si="296"/>
        <v>-64.699998475000001</v>
      </c>
      <c r="X3772" s="8">
        <f t="shared" si="297"/>
        <v>-1</v>
      </c>
      <c r="Y3772" s="4">
        <v>0</v>
      </c>
      <c r="Z3772" s="9" t="str">
        <f t="shared" si="298"/>
        <v>NA</v>
      </c>
      <c r="AA3772" s="10">
        <f t="shared" si="299"/>
        <v>0</v>
      </c>
    </row>
    <row r="3773" spans="1:27" x14ac:dyDescent="0.55000000000000004">
      <c r="A3773" s="3" t="s">
        <v>27</v>
      </c>
      <c r="B3773" s="3" t="s">
        <v>28</v>
      </c>
      <c r="C3773" s="3" t="s">
        <v>5848</v>
      </c>
      <c r="D3773" s="3" t="s">
        <v>183</v>
      </c>
      <c r="E3773" s="4" t="s">
        <v>31</v>
      </c>
      <c r="F3773" s="3" t="s">
        <v>96</v>
      </c>
      <c r="G3773" s="3" t="s">
        <v>88</v>
      </c>
      <c r="H3773" s="3" t="s">
        <v>34</v>
      </c>
      <c r="I3773" s="3" t="s">
        <v>35</v>
      </c>
      <c r="J3773" s="3" t="s">
        <v>36</v>
      </c>
      <c r="K3773" s="3" t="s">
        <v>37</v>
      </c>
      <c r="L3773" s="5">
        <v>7.5</v>
      </c>
      <c r="M3773" s="4">
        <v>109</v>
      </c>
      <c r="N3773" s="5">
        <v>77.824999925</v>
      </c>
      <c r="O3773" s="5">
        <v>0.713990825</v>
      </c>
      <c r="P3773" s="4">
        <v>1228</v>
      </c>
      <c r="Q3773" s="6">
        <v>8.8762214983713292</v>
      </c>
      <c r="R3773" s="7">
        <v>1.29062703583062</v>
      </c>
      <c r="S3773" s="6">
        <v>0</v>
      </c>
      <c r="T3773" s="5">
        <v>0</v>
      </c>
      <c r="U3773" s="5">
        <v>0</v>
      </c>
      <c r="V3773" s="5">
        <f t="shared" si="300"/>
        <v>77.824999925</v>
      </c>
      <c r="W3773" s="5">
        <f t="shared" si="296"/>
        <v>-77.824999925</v>
      </c>
      <c r="X3773" s="8">
        <f t="shared" si="297"/>
        <v>-1</v>
      </c>
      <c r="Y3773" s="4">
        <v>0</v>
      </c>
      <c r="Z3773" s="9" t="str">
        <f t="shared" si="298"/>
        <v>NA</v>
      </c>
      <c r="AA3773" s="10">
        <f t="shared" si="299"/>
        <v>0</v>
      </c>
    </row>
    <row r="3774" spans="1:27" x14ac:dyDescent="0.55000000000000004">
      <c r="A3774" s="3" t="s">
        <v>27</v>
      </c>
      <c r="B3774" s="3" t="s">
        <v>28</v>
      </c>
      <c r="C3774" s="3" t="s">
        <v>5849</v>
      </c>
      <c r="D3774" s="3" t="s">
        <v>938</v>
      </c>
      <c r="E3774" s="4" t="s">
        <v>31</v>
      </c>
      <c r="F3774" s="3" t="s">
        <v>729</v>
      </c>
      <c r="G3774" s="3" t="s">
        <v>730</v>
      </c>
      <c r="H3774" s="3" t="s">
        <v>34</v>
      </c>
      <c r="I3774" s="3" t="s">
        <v>35</v>
      </c>
      <c r="J3774" s="3" t="s">
        <v>36</v>
      </c>
      <c r="K3774" s="3" t="s">
        <v>37</v>
      </c>
      <c r="L3774" s="5">
        <v>7.5</v>
      </c>
      <c r="M3774" s="4">
        <v>26</v>
      </c>
      <c r="N3774" s="5">
        <v>130.21249994999999</v>
      </c>
      <c r="O3774" s="5">
        <v>5.0081730750000002</v>
      </c>
      <c r="P3774" s="4">
        <v>6322</v>
      </c>
      <c r="Q3774" s="6">
        <v>0.41126225877886702</v>
      </c>
      <c r="R3774" s="7">
        <v>1.7534735843087601</v>
      </c>
      <c r="S3774" s="6">
        <v>0</v>
      </c>
      <c r="T3774" s="5">
        <v>0</v>
      </c>
      <c r="U3774" s="5">
        <v>0</v>
      </c>
      <c r="V3774" s="5">
        <f t="shared" si="300"/>
        <v>130.21249994999999</v>
      </c>
      <c r="W3774" s="5">
        <f t="shared" si="296"/>
        <v>-130.21249994999999</v>
      </c>
      <c r="X3774" s="8">
        <f t="shared" si="297"/>
        <v>-1</v>
      </c>
      <c r="Y3774" s="4">
        <v>0</v>
      </c>
      <c r="Z3774" s="9" t="str">
        <f t="shared" si="298"/>
        <v>NA</v>
      </c>
      <c r="AA3774" s="10">
        <f t="shared" si="299"/>
        <v>0</v>
      </c>
    </row>
    <row r="3775" spans="1:27" x14ac:dyDescent="0.55000000000000004">
      <c r="A3775" s="3" t="s">
        <v>27</v>
      </c>
      <c r="B3775" s="3" t="s">
        <v>28</v>
      </c>
      <c r="C3775" s="3" t="s">
        <v>5850</v>
      </c>
      <c r="D3775" s="3" t="s">
        <v>130</v>
      </c>
      <c r="E3775" s="4" t="s">
        <v>31</v>
      </c>
      <c r="F3775" s="3" t="s">
        <v>96</v>
      </c>
      <c r="G3775" s="3" t="s">
        <v>88</v>
      </c>
      <c r="H3775" s="3" t="s">
        <v>34</v>
      </c>
      <c r="I3775" s="3" t="s">
        <v>35</v>
      </c>
      <c r="J3775" s="3" t="s">
        <v>36</v>
      </c>
      <c r="K3775" s="3" t="s">
        <v>37</v>
      </c>
      <c r="L3775" s="5">
        <v>7.5</v>
      </c>
      <c r="M3775" s="4">
        <v>197</v>
      </c>
      <c r="N3775" s="5">
        <v>247.48749982500001</v>
      </c>
      <c r="O3775" s="5">
        <v>1.256281725</v>
      </c>
      <c r="P3775" s="4">
        <v>1570</v>
      </c>
      <c r="Q3775" s="6">
        <v>12.547770700636899</v>
      </c>
      <c r="R3775" s="7">
        <v>1.8885732484076401</v>
      </c>
      <c r="S3775" s="6">
        <v>0</v>
      </c>
      <c r="T3775" s="5">
        <v>0</v>
      </c>
      <c r="U3775" s="5">
        <v>0</v>
      </c>
      <c r="V3775" s="5">
        <f t="shared" si="300"/>
        <v>247.48749982500001</v>
      </c>
      <c r="W3775" s="5">
        <f t="shared" si="296"/>
        <v>-247.48749982500001</v>
      </c>
      <c r="X3775" s="8">
        <f t="shared" si="297"/>
        <v>-1</v>
      </c>
      <c r="Y3775" s="4">
        <v>0</v>
      </c>
      <c r="Z3775" s="9" t="str">
        <f t="shared" si="298"/>
        <v>NA</v>
      </c>
      <c r="AA3775" s="10">
        <f t="shared" si="299"/>
        <v>0</v>
      </c>
    </row>
    <row r="3776" spans="1:27" x14ac:dyDescent="0.55000000000000004">
      <c r="A3776" s="3" t="s">
        <v>27</v>
      </c>
      <c r="B3776" s="3" t="s">
        <v>28</v>
      </c>
      <c r="C3776" s="3" t="s">
        <v>5851</v>
      </c>
      <c r="D3776" s="3" t="s">
        <v>728</v>
      </c>
      <c r="E3776" s="4" t="s">
        <v>31</v>
      </c>
      <c r="F3776" s="3" t="s">
        <v>729</v>
      </c>
      <c r="G3776" s="3" t="s">
        <v>730</v>
      </c>
      <c r="H3776" s="3" t="s">
        <v>34</v>
      </c>
      <c r="I3776" s="3" t="s">
        <v>35</v>
      </c>
      <c r="J3776" s="3" t="s">
        <v>36</v>
      </c>
      <c r="K3776" s="3" t="s">
        <v>37</v>
      </c>
      <c r="L3776" s="5">
        <v>7.5</v>
      </c>
      <c r="M3776" s="4">
        <v>128</v>
      </c>
      <c r="N3776" s="5">
        <v>575.01249919999998</v>
      </c>
      <c r="O3776" s="5">
        <v>4.4922851499999998</v>
      </c>
      <c r="P3776" s="4">
        <v>12390</v>
      </c>
      <c r="Q3776" s="6">
        <v>1.0330912025827299</v>
      </c>
      <c r="R3776" s="7">
        <v>2.67709443099274</v>
      </c>
      <c r="S3776" s="6">
        <v>0</v>
      </c>
      <c r="T3776" s="5">
        <v>0</v>
      </c>
      <c r="U3776" s="5">
        <v>0</v>
      </c>
      <c r="V3776" s="5">
        <f t="shared" si="300"/>
        <v>575.01249919999998</v>
      </c>
      <c r="W3776" s="5">
        <f t="shared" si="296"/>
        <v>-575.01249919999998</v>
      </c>
      <c r="X3776" s="8">
        <f t="shared" si="297"/>
        <v>-1</v>
      </c>
      <c r="Y3776" s="4">
        <v>0</v>
      </c>
      <c r="Z3776" s="9" t="str">
        <f t="shared" si="298"/>
        <v>NA</v>
      </c>
      <c r="AA3776" s="10">
        <f t="shared" si="299"/>
        <v>0</v>
      </c>
    </row>
    <row r="3777" spans="1:27" x14ac:dyDescent="0.55000000000000004">
      <c r="A3777" s="3" t="s">
        <v>52</v>
      </c>
      <c r="B3777" s="3" t="s">
        <v>53</v>
      </c>
      <c r="C3777" s="3" t="s">
        <v>5852</v>
      </c>
      <c r="D3777" s="3" t="s">
        <v>5853</v>
      </c>
      <c r="E3777" s="4" t="s">
        <v>47</v>
      </c>
      <c r="F3777" s="3" t="s">
        <v>57</v>
      </c>
      <c r="G3777" s="3" t="s">
        <v>736</v>
      </c>
      <c r="H3777" s="3" t="s">
        <v>320</v>
      </c>
      <c r="I3777" s="3" t="s">
        <v>60</v>
      </c>
      <c r="J3777" s="3" t="s">
        <v>36</v>
      </c>
      <c r="K3777" s="3" t="s">
        <v>61</v>
      </c>
      <c r="L3777" s="5">
        <v>8.75</v>
      </c>
      <c r="M3777" s="4">
        <v>1</v>
      </c>
      <c r="N3777" s="5">
        <v>0.55000000000000004</v>
      </c>
      <c r="O3777" s="5">
        <v>0.55000000000000004</v>
      </c>
      <c r="P3777" s="4">
        <v>14</v>
      </c>
      <c r="Q3777" s="6">
        <v>7.1428571428571397</v>
      </c>
      <c r="R3777" s="7">
        <v>1.3571428571428601</v>
      </c>
      <c r="S3777" s="6">
        <v>0</v>
      </c>
      <c r="T3777" s="5">
        <v>0</v>
      </c>
      <c r="U3777" s="5">
        <v>0</v>
      </c>
      <c r="V3777" s="5">
        <f t="shared" si="300"/>
        <v>0.55000000000000004</v>
      </c>
      <c r="W3777" s="5">
        <f t="shared" si="296"/>
        <v>-0.55000000000000004</v>
      </c>
      <c r="X3777" s="8">
        <f t="shared" si="297"/>
        <v>-1</v>
      </c>
      <c r="Y3777" s="4">
        <v>0</v>
      </c>
      <c r="Z3777" s="9" t="str">
        <f t="shared" si="298"/>
        <v>NA</v>
      </c>
      <c r="AA3777" s="10">
        <f t="shared" si="299"/>
        <v>0</v>
      </c>
    </row>
    <row r="3778" spans="1:27" x14ac:dyDescent="0.55000000000000004">
      <c r="A3778" s="3" t="s">
        <v>52</v>
      </c>
      <c r="B3778" s="3" t="s">
        <v>53</v>
      </c>
      <c r="C3778" s="3" t="s">
        <v>5854</v>
      </c>
      <c r="D3778" s="3" t="s">
        <v>5855</v>
      </c>
      <c r="E3778" s="4" t="s">
        <v>47</v>
      </c>
      <c r="F3778" s="3" t="s">
        <v>57</v>
      </c>
      <c r="G3778" s="3" t="s">
        <v>149</v>
      </c>
      <c r="H3778" s="3" t="s">
        <v>150</v>
      </c>
      <c r="I3778" s="3" t="s">
        <v>60</v>
      </c>
      <c r="J3778" s="3" t="s">
        <v>36</v>
      </c>
      <c r="K3778" s="3" t="s">
        <v>61</v>
      </c>
      <c r="L3778" s="5">
        <v>8.75</v>
      </c>
      <c r="M3778" s="4">
        <v>1</v>
      </c>
      <c r="N3778" s="5">
        <v>2.1375000000000002</v>
      </c>
      <c r="O3778" s="5">
        <v>2.1375000000000002</v>
      </c>
      <c r="P3778" s="4">
        <v>13</v>
      </c>
      <c r="Q3778" s="6">
        <v>7.6923076923076898</v>
      </c>
      <c r="R3778" s="7">
        <v>2.0076923076923099</v>
      </c>
      <c r="S3778" s="6">
        <v>0</v>
      </c>
      <c r="T3778" s="5">
        <v>0</v>
      </c>
      <c r="U3778" s="5">
        <v>0</v>
      </c>
      <c r="V3778" s="5">
        <f t="shared" si="300"/>
        <v>2.1375000000000002</v>
      </c>
      <c r="W3778" s="5">
        <f t="shared" ref="W3778:W3841" si="301">U3778-V3778</f>
        <v>-2.1375000000000002</v>
      </c>
      <c r="X3778" s="8">
        <f t="shared" ref="X3778:X3841" si="302">IF(V3778=0,0,(U3778-V3778)/V3778)</f>
        <v>-1</v>
      </c>
      <c r="Y3778" s="4">
        <v>0</v>
      </c>
      <c r="Z3778" s="9" t="str">
        <f t="shared" ref="Z3778:Z3841" si="303">IF(Y3778=0,"NA",U3778/Y3778)</f>
        <v>NA</v>
      </c>
      <c r="AA3778" s="10">
        <f t="shared" ref="AA3778:AA3841" si="304">(Q3778/100*S3778/100)</f>
        <v>0</v>
      </c>
    </row>
    <row r="3779" spans="1:27" x14ac:dyDescent="0.55000000000000004">
      <c r="A3779" s="3" t="s">
        <v>52</v>
      </c>
      <c r="B3779" s="3" t="s">
        <v>53</v>
      </c>
      <c r="C3779" s="3" t="s">
        <v>5856</v>
      </c>
      <c r="D3779" s="3" t="s">
        <v>5857</v>
      </c>
      <c r="E3779" s="4" t="s">
        <v>47</v>
      </c>
      <c r="F3779" s="3" t="s">
        <v>57</v>
      </c>
      <c r="G3779" s="3" t="s">
        <v>400</v>
      </c>
      <c r="H3779" s="3" t="s">
        <v>332</v>
      </c>
      <c r="I3779" s="3" t="s">
        <v>60</v>
      </c>
      <c r="J3779" s="3" t="s">
        <v>36</v>
      </c>
      <c r="K3779" s="3" t="s">
        <v>61</v>
      </c>
      <c r="L3779" s="5">
        <v>8.75</v>
      </c>
      <c r="M3779" s="4">
        <v>2</v>
      </c>
      <c r="N3779" s="5">
        <v>2.2625000000000002</v>
      </c>
      <c r="O3779" s="5">
        <v>1.1312500000000001</v>
      </c>
      <c r="P3779" s="4">
        <v>30</v>
      </c>
      <c r="Q3779" s="6">
        <v>6.6666666666666696</v>
      </c>
      <c r="R3779" s="7">
        <v>1.09666666666667</v>
      </c>
      <c r="S3779" s="6">
        <v>0</v>
      </c>
      <c r="T3779" s="5">
        <v>0</v>
      </c>
      <c r="U3779" s="5">
        <v>0</v>
      </c>
      <c r="V3779" s="5">
        <f t="shared" ref="V3779:V3842" si="305">N3779</f>
        <v>2.2625000000000002</v>
      </c>
      <c r="W3779" s="5">
        <f t="shared" si="301"/>
        <v>-2.2625000000000002</v>
      </c>
      <c r="X3779" s="8">
        <f t="shared" si="302"/>
        <v>-1</v>
      </c>
      <c r="Y3779" s="4">
        <v>0</v>
      </c>
      <c r="Z3779" s="9" t="str">
        <f t="shared" si="303"/>
        <v>NA</v>
      </c>
      <c r="AA3779" s="10">
        <f t="shared" si="304"/>
        <v>0</v>
      </c>
    </row>
    <row r="3780" spans="1:27" x14ac:dyDescent="0.55000000000000004">
      <c r="A3780" s="3" t="s">
        <v>52</v>
      </c>
      <c r="B3780" s="3" t="s">
        <v>53</v>
      </c>
      <c r="C3780" s="3" t="s">
        <v>5858</v>
      </c>
      <c r="D3780" s="3" t="s">
        <v>5859</v>
      </c>
      <c r="E3780" s="4" t="s">
        <v>47</v>
      </c>
      <c r="F3780" s="3" t="s">
        <v>57</v>
      </c>
      <c r="G3780" s="3" t="s">
        <v>400</v>
      </c>
      <c r="H3780" s="3" t="s">
        <v>332</v>
      </c>
      <c r="I3780" s="3" t="s">
        <v>60</v>
      </c>
      <c r="J3780" s="3" t="s">
        <v>36</v>
      </c>
      <c r="K3780" s="3" t="s">
        <v>61</v>
      </c>
      <c r="L3780" s="5">
        <v>8.75</v>
      </c>
      <c r="M3780" s="4">
        <v>5</v>
      </c>
      <c r="N3780" s="5">
        <v>3.5874999999999999</v>
      </c>
      <c r="O3780" s="5">
        <v>0.71750000000000003</v>
      </c>
      <c r="P3780" s="4">
        <v>35</v>
      </c>
      <c r="Q3780" s="6">
        <v>14.285714285714301</v>
      </c>
      <c r="R3780" s="7">
        <v>1.28285714285714</v>
      </c>
      <c r="S3780" s="6">
        <v>0</v>
      </c>
      <c r="T3780" s="5">
        <v>0</v>
      </c>
      <c r="U3780" s="5">
        <v>0</v>
      </c>
      <c r="V3780" s="5">
        <f t="shared" si="305"/>
        <v>3.5874999999999999</v>
      </c>
      <c r="W3780" s="5">
        <f t="shared" si="301"/>
        <v>-3.5874999999999999</v>
      </c>
      <c r="X3780" s="8">
        <f t="shared" si="302"/>
        <v>-1</v>
      </c>
      <c r="Y3780" s="4">
        <v>0</v>
      </c>
      <c r="Z3780" s="9" t="str">
        <f t="shared" si="303"/>
        <v>NA</v>
      </c>
      <c r="AA3780" s="10">
        <f t="shared" si="304"/>
        <v>0</v>
      </c>
    </row>
    <row r="3781" spans="1:27" x14ac:dyDescent="0.55000000000000004">
      <c r="A3781" s="3" t="s">
        <v>52</v>
      </c>
      <c r="B3781" s="3" t="s">
        <v>53</v>
      </c>
      <c r="C3781" s="3" t="s">
        <v>5860</v>
      </c>
      <c r="D3781" s="3" t="s">
        <v>5861</v>
      </c>
      <c r="E3781" s="4" t="s">
        <v>47</v>
      </c>
      <c r="F3781" s="3" t="s">
        <v>57</v>
      </c>
      <c r="G3781" s="3" t="s">
        <v>736</v>
      </c>
      <c r="H3781" s="3" t="s">
        <v>320</v>
      </c>
      <c r="I3781" s="3" t="s">
        <v>60</v>
      </c>
      <c r="J3781" s="3" t="s">
        <v>36</v>
      </c>
      <c r="K3781" s="3" t="s">
        <v>61</v>
      </c>
      <c r="L3781" s="5">
        <v>8.75</v>
      </c>
      <c r="M3781" s="4">
        <v>3</v>
      </c>
      <c r="N3781" s="5">
        <v>9.3000000000000007</v>
      </c>
      <c r="O3781" s="5">
        <v>3.1</v>
      </c>
      <c r="P3781" s="4">
        <v>33</v>
      </c>
      <c r="Q3781" s="6">
        <v>9.0909090909090899</v>
      </c>
      <c r="R3781" s="7">
        <v>1.2636363636363599</v>
      </c>
      <c r="S3781" s="6">
        <v>0</v>
      </c>
      <c r="T3781" s="5">
        <v>0</v>
      </c>
      <c r="U3781" s="5">
        <v>0</v>
      </c>
      <c r="V3781" s="5">
        <f t="shared" si="305"/>
        <v>9.3000000000000007</v>
      </c>
      <c r="W3781" s="5">
        <f t="shared" si="301"/>
        <v>-9.3000000000000007</v>
      </c>
      <c r="X3781" s="8">
        <f t="shared" si="302"/>
        <v>-1</v>
      </c>
      <c r="Y3781" s="4">
        <v>0</v>
      </c>
      <c r="Z3781" s="9" t="str">
        <f t="shared" si="303"/>
        <v>NA</v>
      </c>
      <c r="AA3781" s="10">
        <f t="shared" si="304"/>
        <v>0</v>
      </c>
    </row>
    <row r="3782" spans="1:27" x14ac:dyDescent="0.55000000000000004">
      <c r="A3782" s="3" t="s">
        <v>52</v>
      </c>
      <c r="B3782" s="3" t="s">
        <v>53</v>
      </c>
      <c r="C3782" s="3" t="s">
        <v>5862</v>
      </c>
      <c r="D3782" s="3" t="s">
        <v>2525</v>
      </c>
      <c r="E3782" s="4" t="s">
        <v>47</v>
      </c>
      <c r="F3782" s="3" t="s">
        <v>57</v>
      </c>
      <c r="G3782" s="3" t="s">
        <v>165</v>
      </c>
      <c r="H3782" s="3" t="s">
        <v>166</v>
      </c>
      <c r="I3782" s="3" t="s">
        <v>60</v>
      </c>
      <c r="J3782" s="3" t="s">
        <v>36</v>
      </c>
      <c r="K3782" s="3" t="s">
        <v>61</v>
      </c>
      <c r="L3782" s="5">
        <v>8.75</v>
      </c>
      <c r="M3782" s="4">
        <v>3</v>
      </c>
      <c r="N3782" s="5">
        <v>14.887499999999999</v>
      </c>
      <c r="O3782" s="5">
        <v>4.9625000000000004</v>
      </c>
      <c r="P3782" s="4">
        <v>74</v>
      </c>
      <c r="Q3782" s="6">
        <v>4.0540540540540499</v>
      </c>
      <c r="R3782" s="7">
        <v>1.59864864864865</v>
      </c>
      <c r="S3782" s="6">
        <v>0</v>
      </c>
      <c r="T3782" s="5">
        <v>0</v>
      </c>
      <c r="U3782" s="5">
        <v>0</v>
      </c>
      <c r="V3782" s="5">
        <f t="shared" si="305"/>
        <v>14.887499999999999</v>
      </c>
      <c r="W3782" s="5">
        <f t="shared" si="301"/>
        <v>-14.887499999999999</v>
      </c>
      <c r="X3782" s="8">
        <f t="shared" si="302"/>
        <v>-1</v>
      </c>
      <c r="Y3782" s="4">
        <v>0</v>
      </c>
      <c r="Z3782" s="9" t="str">
        <f t="shared" si="303"/>
        <v>NA</v>
      </c>
      <c r="AA3782" s="10">
        <f t="shared" si="304"/>
        <v>0</v>
      </c>
    </row>
    <row r="3783" spans="1:27" x14ac:dyDescent="0.55000000000000004">
      <c r="A3783" s="3" t="s">
        <v>52</v>
      </c>
      <c r="B3783" s="3" t="s">
        <v>53</v>
      </c>
      <c r="C3783" s="3" t="s">
        <v>5863</v>
      </c>
      <c r="D3783" s="3" t="s">
        <v>1765</v>
      </c>
      <c r="E3783" s="4" t="s">
        <v>47</v>
      </c>
      <c r="F3783" s="3" t="s">
        <v>57</v>
      </c>
      <c r="G3783" s="3" t="s">
        <v>400</v>
      </c>
      <c r="H3783" s="3" t="s">
        <v>332</v>
      </c>
      <c r="I3783" s="3" t="s">
        <v>60</v>
      </c>
      <c r="J3783" s="3" t="s">
        <v>36</v>
      </c>
      <c r="K3783" s="3" t="s">
        <v>61</v>
      </c>
      <c r="L3783" s="5">
        <v>8.75</v>
      </c>
      <c r="M3783" s="4">
        <v>7</v>
      </c>
      <c r="N3783" s="5">
        <v>20.149999975</v>
      </c>
      <c r="O3783" s="5">
        <v>2.8785714250000001</v>
      </c>
      <c r="P3783" s="4">
        <v>150</v>
      </c>
      <c r="Q3783" s="6">
        <v>4.6666666666666696</v>
      </c>
      <c r="R3783" s="7">
        <v>1.3959999999999999</v>
      </c>
      <c r="S3783" s="6">
        <v>0</v>
      </c>
      <c r="T3783" s="5">
        <v>0</v>
      </c>
      <c r="U3783" s="5">
        <v>0</v>
      </c>
      <c r="V3783" s="5">
        <f t="shared" si="305"/>
        <v>20.149999975</v>
      </c>
      <c r="W3783" s="5">
        <f t="shared" si="301"/>
        <v>-20.149999975</v>
      </c>
      <c r="X3783" s="8">
        <f t="shared" si="302"/>
        <v>-1</v>
      </c>
      <c r="Y3783" s="4">
        <v>0</v>
      </c>
      <c r="Z3783" s="9" t="str">
        <f t="shared" si="303"/>
        <v>NA</v>
      </c>
      <c r="AA3783" s="10">
        <f t="shared" si="304"/>
        <v>0</v>
      </c>
    </row>
    <row r="3784" spans="1:27" x14ac:dyDescent="0.55000000000000004">
      <c r="A3784" s="3" t="s">
        <v>52</v>
      </c>
      <c r="B3784" s="3" t="s">
        <v>53</v>
      </c>
      <c r="C3784" s="3" t="s">
        <v>5864</v>
      </c>
      <c r="D3784" s="3" t="s">
        <v>5272</v>
      </c>
      <c r="E3784" s="4" t="s">
        <v>47</v>
      </c>
      <c r="F3784" s="3" t="s">
        <v>57</v>
      </c>
      <c r="G3784" s="3" t="s">
        <v>165</v>
      </c>
      <c r="H3784" s="3" t="s">
        <v>166</v>
      </c>
      <c r="I3784" s="3" t="s">
        <v>60</v>
      </c>
      <c r="J3784" s="3" t="s">
        <v>36</v>
      </c>
      <c r="K3784" s="3" t="s">
        <v>61</v>
      </c>
      <c r="L3784" s="5">
        <v>8.75</v>
      </c>
      <c r="M3784" s="4">
        <v>11</v>
      </c>
      <c r="N3784" s="5">
        <v>20.599999887500001</v>
      </c>
      <c r="O3784" s="5">
        <v>1.8727272625</v>
      </c>
      <c r="P3784" s="4">
        <v>494</v>
      </c>
      <c r="Q3784" s="6">
        <v>2.2267206477732802</v>
      </c>
      <c r="R3784" s="7">
        <v>1.20101214574899</v>
      </c>
      <c r="S3784" s="6">
        <v>0</v>
      </c>
      <c r="T3784" s="5">
        <v>0</v>
      </c>
      <c r="U3784" s="5">
        <v>0</v>
      </c>
      <c r="V3784" s="5">
        <f t="shared" si="305"/>
        <v>20.599999887500001</v>
      </c>
      <c r="W3784" s="5">
        <f t="shared" si="301"/>
        <v>-20.599999887500001</v>
      </c>
      <c r="X3784" s="8">
        <f t="shared" si="302"/>
        <v>-1</v>
      </c>
      <c r="Y3784" s="4">
        <v>0</v>
      </c>
      <c r="Z3784" s="9" t="str">
        <f t="shared" si="303"/>
        <v>NA</v>
      </c>
      <c r="AA3784" s="10">
        <f t="shared" si="304"/>
        <v>0</v>
      </c>
    </row>
    <row r="3785" spans="1:27" x14ac:dyDescent="0.55000000000000004">
      <c r="A3785" s="3" t="s">
        <v>52</v>
      </c>
      <c r="B3785" s="3" t="s">
        <v>53</v>
      </c>
      <c r="C3785" s="3" t="s">
        <v>5865</v>
      </c>
      <c r="D3785" s="3" t="s">
        <v>896</v>
      </c>
      <c r="E3785" s="4" t="s">
        <v>47</v>
      </c>
      <c r="F3785" s="3" t="s">
        <v>57</v>
      </c>
      <c r="G3785" s="3" t="s">
        <v>309</v>
      </c>
      <c r="H3785" s="3" t="s">
        <v>85</v>
      </c>
      <c r="I3785" s="3" t="s">
        <v>60</v>
      </c>
      <c r="J3785" s="3" t="s">
        <v>36</v>
      </c>
      <c r="K3785" s="3" t="s">
        <v>61</v>
      </c>
      <c r="L3785" s="5">
        <v>8.75</v>
      </c>
      <c r="M3785" s="4">
        <v>114</v>
      </c>
      <c r="N3785" s="5">
        <v>299.98749877500001</v>
      </c>
      <c r="O3785" s="5">
        <v>2.6314692874999999</v>
      </c>
      <c r="P3785" s="4">
        <v>1699</v>
      </c>
      <c r="Q3785" s="6">
        <v>6.7098293113596199</v>
      </c>
      <c r="R3785" s="7">
        <v>2.8565038257798698</v>
      </c>
      <c r="S3785" s="6">
        <v>0</v>
      </c>
      <c r="T3785" s="5">
        <v>0</v>
      </c>
      <c r="U3785" s="5">
        <v>0</v>
      </c>
      <c r="V3785" s="5">
        <f t="shared" si="305"/>
        <v>299.98749877500001</v>
      </c>
      <c r="W3785" s="5">
        <f t="shared" si="301"/>
        <v>-299.98749877500001</v>
      </c>
      <c r="X3785" s="8">
        <f t="shared" si="302"/>
        <v>-1</v>
      </c>
      <c r="Y3785" s="4">
        <v>0</v>
      </c>
      <c r="Z3785" s="9" t="str">
        <f t="shared" si="303"/>
        <v>NA</v>
      </c>
      <c r="AA3785" s="10">
        <f t="shared" si="304"/>
        <v>0</v>
      </c>
    </row>
    <row r="3786" spans="1:27" x14ac:dyDescent="0.55000000000000004">
      <c r="A3786" s="3" t="s">
        <v>52</v>
      </c>
      <c r="B3786" s="3" t="s">
        <v>53</v>
      </c>
      <c r="C3786" s="3" t="s">
        <v>5866</v>
      </c>
      <c r="D3786" s="3" t="s">
        <v>2587</v>
      </c>
      <c r="E3786" s="4" t="s">
        <v>47</v>
      </c>
      <c r="F3786" s="3" t="s">
        <v>57</v>
      </c>
      <c r="G3786" s="3" t="s">
        <v>49</v>
      </c>
      <c r="H3786" s="3" t="s">
        <v>181</v>
      </c>
      <c r="I3786" s="3" t="s">
        <v>60</v>
      </c>
      <c r="J3786" s="3" t="s">
        <v>36</v>
      </c>
      <c r="K3786" s="3" t="s">
        <v>61</v>
      </c>
      <c r="L3786" s="5">
        <v>8.75</v>
      </c>
      <c r="M3786" s="4">
        <v>114</v>
      </c>
      <c r="N3786" s="5">
        <v>328.69999904999997</v>
      </c>
      <c r="O3786" s="5">
        <v>2.8833333249999997</v>
      </c>
      <c r="P3786" s="4">
        <v>4826</v>
      </c>
      <c r="Q3786" s="6">
        <v>2.36220472440945</v>
      </c>
      <c r="R3786" s="7">
        <v>2.0510774968918399</v>
      </c>
      <c r="S3786" s="6">
        <v>0</v>
      </c>
      <c r="T3786" s="5">
        <v>0</v>
      </c>
      <c r="U3786" s="5">
        <v>0</v>
      </c>
      <c r="V3786" s="5">
        <f t="shared" si="305"/>
        <v>328.69999904999997</v>
      </c>
      <c r="W3786" s="5">
        <f t="shared" si="301"/>
        <v>-328.69999904999997</v>
      </c>
      <c r="X3786" s="8">
        <f t="shared" si="302"/>
        <v>-1</v>
      </c>
      <c r="Y3786" s="4">
        <v>0</v>
      </c>
      <c r="Z3786" s="9" t="str">
        <f t="shared" si="303"/>
        <v>NA</v>
      </c>
      <c r="AA3786" s="10">
        <f t="shared" si="304"/>
        <v>0</v>
      </c>
    </row>
    <row r="3787" spans="1:27" x14ac:dyDescent="0.55000000000000004">
      <c r="A3787" s="3" t="s">
        <v>52</v>
      </c>
      <c r="B3787" s="3" t="s">
        <v>53</v>
      </c>
      <c r="C3787" s="3" t="s">
        <v>5867</v>
      </c>
      <c r="D3787" s="3" t="s">
        <v>886</v>
      </c>
      <c r="E3787" s="4" t="s">
        <v>47</v>
      </c>
      <c r="F3787" s="3" t="s">
        <v>57</v>
      </c>
      <c r="G3787" s="3" t="s">
        <v>49</v>
      </c>
      <c r="H3787" s="3" t="s">
        <v>181</v>
      </c>
      <c r="I3787" s="3" t="s">
        <v>60</v>
      </c>
      <c r="J3787" s="3" t="s">
        <v>36</v>
      </c>
      <c r="K3787" s="3" t="s">
        <v>61</v>
      </c>
      <c r="L3787" s="5">
        <v>8.75</v>
      </c>
      <c r="M3787" s="4">
        <v>117</v>
      </c>
      <c r="N3787" s="5">
        <v>495.86249992500001</v>
      </c>
      <c r="O3787" s="5">
        <v>4.238141025</v>
      </c>
      <c r="P3787" s="4">
        <v>4972</v>
      </c>
      <c r="Q3787" s="6">
        <v>2.3531777956556699</v>
      </c>
      <c r="R3787" s="7">
        <v>3.3065366049879299</v>
      </c>
      <c r="S3787" s="6">
        <v>0</v>
      </c>
      <c r="T3787" s="5">
        <v>0</v>
      </c>
      <c r="U3787" s="5">
        <v>0</v>
      </c>
      <c r="V3787" s="5">
        <f t="shared" si="305"/>
        <v>495.86249992500001</v>
      </c>
      <c r="W3787" s="5">
        <f t="shared" si="301"/>
        <v>-495.86249992500001</v>
      </c>
      <c r="X3787" s="8">
        <f t="shared" si="302"/>
        <v>-1</v>
      </c>
      <c r="Y3787" s="4">
        <v>0</v>
      </c>
      <c r="Z3787" s="9" t="str">
        <f t="shared" si="303"/>
        <v>NA</v>
      </c>
      <c r="AA3787" s="10">
        <f t="shared" si="304"/>
        <v>0</v>
      </c>
    </row>
    <row r="3788" spans="1:27" x14ac:dyDescent="0.55000000000000004">
      <c r="A3788" s="3" t="s">
        <v>71</v>
      </c>
      <c r="B3788" s="3" t="s">
        <v>72</v>
      </c>
      <c r="C3788" s="3" t="s">
        <v>5868</v>
      </c>
      <c r="D3788" s="3" t="s">
        <v>1623</v>
      </c>
      <c r="E3788" s="4" t="s">
        <v>47</v>
      </c>
      <c r="F3788" s="3" t="s">
        <v>173</v>
      </c>
      <c r="G3788" s="3" t="s">
        <v>3453</v>
      </c>
      <c r="H3788" s="3" t="s">
        <v>1071</v>
      </c>
      <c r="I3788" s="3" t="s">
        <v>77</v>
      </c>
      <c r="J3788" s="3" t="s">
        <v>36</v>
      </c>
      <c r="K3788" s="3" t="s">
        <v>42</v>
      </c>
      <c r="L3788" s="5">
        <v>8.75</v>
      </c>
      <c r="M3788" s="4">
        <v>1</v>
      </c>
      <c r="N3788" s="5">
        <v>2.3250000000000002</v>
      </c>
      <c r="O3788" s="5">
        <v>2.3250000000000002</v>
      </c>
      <c r="P3788" s="4">
        <v>74</v>
      </c>
      <c r="Q3788" s="6">
        <v>1.35135135135135</v>
      </c>
      <c r="R3788" s="7">
        <v>1.38783783783784</v>
      </c>
      <c r="S3788" s="6">
        <v>0</v>
      </c>
      <c r="T3788" s="5">
        <v>0</v>
      </c>
      <c r="U3788" s="5">
        <v>0</v>
      </c>
      <c r="V3788" s="5">
        <f t="shared" si="305"/>
        <v>2.3250000000000002</v>
      </c>
      <c r="W3788" s="5">
        <f t="shared" si="301"/>
        <v>-2.3250000000000002</v>
      </c>
      <c r="X3788" s="8">
        <f t="shared" si="302"/>
        <v>-1</v>
      </c>
      <c r="Y3788" s="4">
        <v>0</v>
      </c>
      <c r="Z3788" s="9" t="str">
        <f t="shared" si="303"/>
        <v>NA</v>
      </c>
      <c r="AA3788" s="10">
        <f t="shared" si="304"/>
        <v>0</v>
      </c>
    </row>
    <row r="3789" spans="1:27" x14ac:dyDescent="0.55000000000000004">
      <c r="A3789" s="3" t="s">
        <v>71</v>
      </c>
      <c r="B3789" s="3" t="s">
        <v>72</v>
      </c>
      <c r="C3789" s="3" t="s">
        <v>5869</v>
      </c>
      <c r="D3789" s="3" t="s">
        <v>2067</v>
      </c>
      <c r="E3789" s="4" t="s">
        <v>47</v>
      </c>
      <c r="F3789" s="3" t="s">
        <v>173</v>
      </c>
      <c r="G3789" s="3" t="s">
        <v>3453</v>
      </c>
      <c r="H3789" s="3" t="s">
        <v>1071</v>
      </c>
      <c r="I3789" s="3" t="s">
        <v>77</v>
      </c>
      <c r="J3789" s="3" t="s">
        <v>36</v>
      </c>
      <c r="K3789" s="3" t="s">
        <v>42</v>
      </c>
      <c r="L3789" s="5">
        <v>8.75</v>
      </c>
      <c r="M3789" s="4">
        <v>1</v>
      </c>
      <c r="N3789" s="5">
        <v>4.0750000000000002</v>
      </c>
      <c r="O3789" s="5">
        <v>4.0750000000000002</v>
      </c>
      <c r="P3789" s="4">
        <v>73</v>
      </c>
      <c r="Q3789" s="6">
        <v>1.3698630136986301</v>
      </c>
      <c r="R3789" s="7">
        <v>1.72876712328767</v>
      </c>
      <c r="S3789" s="6">
        <v>0</v>
      </c>
      <c r="T3789" s="5">
        <v>0</v>
      </c>
      <c r="U3789" s="5">
        <v>0</v>
      </c>
      <c r="V3789" s="5">
        <f t="shared" si="305"/>
        <v>4.0750000000000002</v>
      </c>
      <c r="W3789" s="5">
        <f t="shared" si="301"/>
        <v>-4.0750000000000002</v>
      </c>
      <c r="X3789" s="8">
        <f t="shared" si="302"/>
        <v>-1</v>
      </c>
      <c r="Y3789" s="4">
        <v>0</v>
      </c>
      <c r="Z3789" s="9" t="str">
        <f t="shared" si="303"/>
        <v>NA</v>
      </c>
      <c r="AA3789" s="10">
        <f t="shared" si="304"/>
        <v>0</v>
      </c>
    </row>
    <row r="3790" spans="1:27" x14ac:dyDescent="0.55000000000000004">
      <c r="A3790" s="3" t="s">
        <v>71</v>
      </c>
      <c r="B3790" s="3" t="s">
        <v>72</v>
      </c>
      <c r="C3790" s="3" t="s">
        <v>5870</v>
      </c>
      <c r="D3790" s="3" t="s">
        <v>5871</v>
      </c>
      <c r="E3790" s="4" t="s">
        <v>47</v>
      </c>
      <c r="F3790" s="3" t="s">
        <v>173</v>
      </c>
      <c r="G3790" s="3" t="s">
        <v>3453</v>
      </c>
      <c r="H3790" s="3" t="s">
        <v>1856</v>
      </c>
      <c r="I3790" s="3" t="s">
        <v>77</v>
      </c>
      <c r="J3790" s="3" t="s">
        <v>36</v>
      </c>
      <c r="K3790" s="3" t="s">
        <v>42</v>
      </c>
      <c r="L3790" s="5">
        <v>8.75</v>
      </c>
      <c r="M3790" s="4">
        <v>2</v>
      </c>
      <c r="N3790" s="5">
        <v>4.9249999999999998</v>
      </c>
      <c r="O3790" s="5">
        <v>2.4624999999999999</v>
      </c>
      <c r="P3790" s="4">
        <v>42</v>
      </c>
      <c r="Q3790" s="6">
        <v>4.7619047619047601</v>
      </c>
      <c r="R3790" s="7">
        <v>1.2047619047619</v>
      </c>
      <c r="S3790" s="6">
        <v>0</v>
      </c>
      <c r="T3790" s="5">
        <v>0</v>
      </c>
      <c r="U3790" s="5">
        <v>0</v>
      </c>
      <c r="V3790" s="5">
        <f t="shared" si="305"/>
        <v>4.9249999999999998</v>
      </c>
      <c r="W3790" s="5">
        <f t="shared" si="301"/>
        <v>-4.9249999999999998</v>
      </c>
      <c r="X3790" s="8">
        <f t="shared" si="302"/>
        <v>-1</v>
      </c>
      <c r="Y3790" s="4">
        <v>0</v>
      </c>
      <c r="Z3790" s="9" t="str">
        <f t="shared" si="303"/>
        <v>NA</v>
      </c>
      <c r="AA3790" s="10">
        <f t="shared" si="304"/>
        <v>0</v>
      </c>
    </row>
    <row r="3791" spans="1:27" x14ac:dyDescent="0.55000000000000004">
      <c r="A3791" s="3" t="s">
        <v>71</v>
      </c>
      <c r="B3791" s="3" t="s">
        <v>72</v>
      </c>
      <c r="C3791" s="3" t="s">
        <v>5872</v>
      </c>
      <c r="D3791" s="3" t="s">
        <v>5873</v>
      </c>
      <c r="E3791" s="4" t="s">
        <v>47</v>
      </c>
      <c r="F3791" s="3" t="s">
        <v>173</v>
      </c>
      <c r="G3791" s="3" t="s">
        <v>3453</v>
      </c>
      <c r="H3791" s="3" t="s">
        <v>1071</v>
      </c>
      <c r="I3791" s="3" t="s">
        <v>77</v>
      </c>
      <c r="J3791" s="3" t="s">
        <v>36</v>
      </c>
      <c r="K3791" s="3" t="s">
        <v>42</v>
      </c>
      <c r="L3791" s="5">
        <v>8.75</v>
      </c>
      <c r="M3791" s="4">
        <v>3</v>
      </c>
      <c r="N3791" s="5">
        <v>5.3124999749999997</v>
      </c>
      <c r="O3791" s="5">
        <v>1.7708333249999999</v>
      </c>
      <c r="P3791" s="4">
        <v>21</v>
      </c>
      <c r="Q3791" s="6">
        <v>14.285714285714301</v>
      </c>
      <c r="R3791" s="7">
        <v>1.3333333333333299</v>
      </c>
      <c r="S3791" s="6">
        <v>0</v>
      </c>
      <c r="T3791" s="5">
        <v>0</v>
      </c>
      <c r="U3791" s="5">
        <v>0</v>
      </c>
      <c r="V3791" s="5">
        <f t="shared" si="305"/>
        <v>5.3124999749999997</v>
      </c>
      <c r="W3791" s="5">
        <f t="shared" si="301"/>
        <v>-5.3124999749999997</v>
      </c>
      <c r="X3791" s="8">
        <f t="shared" si="302"/>
        <v>-1</v>
      </c>
      <c r="Y3791" s="4">
        <v>0</v>
      </c>
      <c r="Z3791" s="9" t="str">
        <f t="shared" si="303"/>
        <v>NA</v>
      </c>
      <c r="AA3791" s="10">
        <f t="shared" si="304"/>
        <v>0</v>
      </c>
    </row>
    <row r="3792" spans="1:27" x14ac:dyDescent="0.55000000000000004">
      <c r="A3792" s="3" t="s">
        <v>71</v>
      </c>
      <c r="B3792" s="3" t="s">
        <v>72</v>
      </c>
      <c r="C3792" s="3" t="s">
        <v>5874</v>
      </c>
      <c r="D3792" s="3" t="s">
        <v>2255</v>
      </c>
      <c r="E3792" s="4" t="s">
        <v>47</v>
      </c>
      <c r="F3792" s="3" t="s">
        <v>173</v>
      </c>
      <c r="G3792" s="3" t="s">
        <v>3453</v>
      </c>
      <c r="H3792" s="3" t="s">
        <v>1071</v>
      </c>
      <c r="I3792" s="3" t="s">
        <v>77</v>
      </c>
      <c r="J3792" s="3" t="s">
        <v>36</v>
      </c>
      <c r="K3792" s="3" t="s">
        <v>42</v>
      </c>
      <c r="L3792" s="5">
        <v>8.75</v>
      </c>
      <c r="M3792" s="4">
        <v>1</v>
      </c>
      <c r="N3792" s="5">
        <v>8.1875</v>
      </c>
      <c r="O3792" s="5">
        <v>8.1875</v>
      </c>
      <c r="P3792" s="4">
        <v>408</v>
      </c>
      <c r="Q3792" s="6">
        <v>0.24509803921568601</v>
      </c>
      <c r="R3792" s="7">
        <v>1.69926470588235</v>
      </c>
      <c r="S3792" s="6">
        <v>0</v>
      </c>
      <c r="T3792" s="5">
        <v>0</v>
      </c>
      <c r="U3792" s="5">
        <v>0</v>
      </c>
      <c r="V3792" s="5">
        <f t="shared" si="305"/>
        <v>8.1875</v>
      </c>
      <c r="W3792" s="5">
        <f t="shared" si="301"/>
        <v>-8.1875</v>
      </c>
      <c r="X3792" s="8">
        <f t="shared" si="302"/>
        <v>-1</v>
      </c>
      <c r="Y3792" s="4">
        <v>0</v>
      </c>
      <c r="Z3792" s="9" t="str">
        <f t="shared" si="303"/>
        <v>NA</v>
      </c>
      <c r="AA3792" s="10">
        <f t="shared" si="304"/>
        <v>0</v>
      </c>
    </row>
    <row r="3793" spans="1:27" x14ac:dyDescent="0.55000000000000004">
      <c r="A3793" s="3" t="s">
        <v>71</v>
      </c>
      <c r="B3793" s="3" t="s">
        <v>72</v>
      </c>
      <c r="C3793" s="3" t="s">
        <v>5875</v>
      </c>
      <c r="D3793" s="3" t="s">
        <v>5876</v>
      </c>
      <c r="E3793" s="4" t="s">
        <v>47</v>
      </c>
      <c r="F3793" s="3" t="s">
        <v>173</v>
      </c>
      <c r="G3793" s="3" t="s">
        <v>3453</v>
      </c>
      <c r="H3793" s="3" t="s">
        <v>1071</v>
      </c>
      <c r="I3793" s="3" t="s">
        <v>77</v>
      </c>
      <c r="J3793" s="3" t="s">
        <v>36</v>
      </c>
      <c r="K3793" s="3" t="s">
        <v>42</v>
      </c>
      <c r="L3793" s="5">
        <v>8.75</v>
      </c>
      <c r="M3793" s="4">
        <v>5</v>
      </c>
      <c r="N3793" s="5">
        <v>9.4</v>
      </c>
      <c r="O3793" s="5">
        <v>1.88</v>
      </c>
      <c r="P3793" s="4">
        <v>221</v>
      </c>
      <c r="Q3793" s="6">
        <v>2.2624434389140302</v>
      </c>
      <c r="R3793" s="7">
        <v>1.3</v>
      </c>
      <c r="S3793" s="6">
        <v>0</v>
      </c>
      <c r="T3793" s="5">
        <v>0</v>
      </c>
      <c r="U3793" s="5">
        <v>0</v>
      </c>
      <c r="V3793" s="5">
        <f t="shared" si="305"/>
        <v>9.4</v>
      </c>
      <c r="W3793" s="5">
        <f t="shared" si="301"/>
        <v>-9.4</v>
      </c>
      <c r="X3793" s="8">
        <f t="shared" si="302"/>
        <v>-1</v>
      </c>
      <c r="Y3793" s="4">
        <v>0</v>
      </c>
      <c r="Z3793" s="9" t="str">
        <f t="shared" si="303"/>
        <v>NA</v>
      </c>
      <c r="AA3793" s="10">
        <f t="shared" si="304"/>
        <v>0</v>
      </c>
    </row>
    <row r="3794" spans="1:27" x14ac:dyDescent="0.55000000000000004">
      <c r="A3794" s="3" t="s">
        <v>71</v>
      </c>
      <c r="B3794" s="3" t="s">
        <v>72</v>
      </c>
      <c r="C3794" s="3" t="s">
        <v>5877</v>
      </c>
      <c r="D3794" s="3" t="s">
        <v>2438</v>
      </c>
      <c r="E3794" s="4" t="s">
        <v>47</v>
      </c>
      <c r="F3794" s="3" t="s">
        <v>173</v>
      </c>
      <c r="G3794" s="3" t="s">
        <v>3453</v>
      </c>
      <c r="H3794" s="3" t="s">
        <v>345</v>
      </c>
      <c r="I3794" s="3" t="s">
        <v>77</v>
      </c>
      <c r="J3794" s="3" t="s">
        <v>36</v>
      </c>
      <c r="K3794" s="3" t="s">
        <v>42</v>
      </c>
      <c r="L3794" s="5">
        <v>8.75</v>
      </c>
      <c r="M3794" s="4">
        <v>6</v>
      </c>
      <c r="N3794" s="5">
        <v>13.449999975000001</v>
      </c>
      <c r="O3794" s="5">
        <v>2.2416666625000001</v>
      </c>
      <c r="P3794" s="4">
        <v>124</v>
      </c>
      <c r="Q3794" s="6">
        <v>4.8387096774193497</v>
      </c>
      <c r="R3794" s="7">
        <v>1.5862903225806499</v>
      </c>
      <c r="S3794" s="6">
        <v>0</v>
      </c>
      <c r="T3794" s="5">
        <v>0</v>
      </c>
      <c r="U3794" s="5">
        <v>0</v>
      </c>
      <c r="V3794" s="5">
        <f t="shared" si="305"/>
        <v>13.449999975000001</v>
      </c>
      <c r="W3794" s="5">
        <f t="shared" si="301"/>
        <v>-13.449999975000001</v>
      </c>
      <c r="X3794" s="8">
        <f t="shared" si="302"/>
        <v>-1</v>
      </c>
      <c r="Y3794" s="4">
        <v>0</v>
      </c>
      <c r="Z3794" s="9" t="str">
        <f t="shared" si="303"/>
        <v>NA</v>
      </c>
      <c r="AA3794" s="10">
        <f t="shared" si="304"/>
        <v>0</v>
      </c>
    </row>
    <row r="3795" spans="1:27" x14ac:dyDescent="0.55000000000000004">
      <c r="A3795" s="3" t="s">
        <v>71</v>
      </c>
      <c r="B3795" s="3" t="s">
        <v>72</v>
      </c>
      <c r="C3795" s="3" t="s">
        <v>5878</v>
      </c>
      <c r="D3795" s="3" t="s">
        <v>5879</v>
      </c>
      <c r="E3795" s="4" t="s">
        <v>47</v>
      </c>
      <c r="F3795" s="3" t="s">
        <v>173</v>
      </c>
      <c r="G3795" s="3" t="s">
        <v>3453</v>
      </c>
      <c r="H3795" s="3" t="s">
        <v>1071</v>
      </c>
      <c r="I3795" s="3" t="s">
        <v>77</v>
      </c>
      <c r="J3795" s="3" t="s">
        <v>36</v>
      </c>
      <c r="K3795" s="3" t="s">
        <v>42</v>
      </c>
      <c r="L3795" s="5">
        <v>8.75</v>
      </c>
      <c r="M3795" s="4">
        <v>17</v>
      </c>
      <c r="N3795" s="5">
        <v>73.687499812500008</v>
      </c>
      <c r="O3795" s="5">
        <v>4.3345588125000001</v>
      </c>
      <c r="P3795" s="4">
        <v>625</v>
      </c>
      <c r="Q3795" s="6">
        <v>2.72</v>
      </c>
      <c r="R3795" s="7">
        <v>1.6502399999999999</v>
      </c>
      <c r="S3795" s="6">
        <v>0</v>
      </c>
      <c r="T3795" s="5">
        <v>0</v>
      </c>
      <c r="U3795" s="5">
        <v>0</v>
      </c>
      <c r="V3795" s="5">
        <f t="shared" si="305"/>
        <v>73.687499812500008</v>
      </c>
      <c r="W3795" s="5">
        <f t="shared" si="301"/>
        <v>-73.687499812500008</v>
      </c>
      <c r="X3795" s="8">
        <f t="shared" si="302"/>
        <v>-1</v>
      </c>
      <c r="Y3795" s="4">
        <v>0</v>
      </c>
      <c r="Z3795" s="9" t="str">
        <f t="shared" si="303"/>
        <v>NA</v>
      </c>
      <c r="AA3795" s="10">
        <f t="shared" si="304"/>
        <v>0</v>
      </c>
    </row>
    <row r="3796" spans="1:27" x14ac:dyDescent="0.55000000000000004">
      <c r="A3796" s="3" t="s">
        <v>71</v>
      </c>
      <c r="B3796" s="3" t="s">
        <v>72</v>
      </c>
      <c r="C3796" s="3" t="s">
        <v>5880</v>
      </c>
      <c r="D3796" s="3" t="s">
        <v>5881</v>
      </c>
      <c r="E3796" s="4" t="s">
        <v>47</v>
      </c>
      <c r="F3796" s="3" t="s">
        <v>173</v>
      </c>
      <c r="G3796" s="3" t="s">
        <v>3453</v>
      </c>
      <c r="H3796" s="3" t="s">
        <v>345</v>
      </c>
      <c r="I3796" s="3" t="s">
        <v>77</v>
      </c>
      <c r="J3796" s="3" t="s">
        <v>36</v>
      </c>
      <c r="K3796" s="3" t="s">
        <v>42</v>
      </c>
      <c r="L3796" s="5">
        <v>8.75</v>
      </c>
      <c r="M3796" s="4">
        <v>47</v>
      </c>
      <c r="N3796" s="5">
        <v>165.67500000000001</v>
      </c>
      <c r="O3796" s="5">
        <v>3.5249999999999999</v>
      </c>
      <c r="P3796" s="4">
        <v>837</v>
      </c>
      <c r="Q3796" s="6">
        <v>5.6152927120669096</v>
      </c>
      <c r="R3796" s="7">
        <v>1.65890083632019</v>
      </c>
      <c r="S3796" s="6">
        <v>0</v>
      </c>
      <c r="T3796" s="5">
        <v>0</v>
      </c>
      <c r="U3796" s="5">
        <v>0</v>
      </c>
      <c r="V3796" s="5">
        <f t="shared" si="305"/>
        <v>165.67500000000001</v>
      </c>
      <c r="W3796" s="5">
        <f t="shared" si="301"/>
        <v>-165.67500000000001</v>
      </c>
      <c r="X3796" s="8">
        <f t="shared" si="302"/>
        <v>-1</v>
      </c>
      <c r="Y3796" s="4">
        <v>0</v>
      </c>
      <c r="Z3796" s="9" t="str">
        <f t="shared" si="303"/>
        <v>NA</v>
      </c>
      <c r="AA3796" s="10">
        <f t="shared" si="304"/>
        <v>0</v>
      </c>
    </row>
    <row r="3797" spans="1:27" x14ac:dyDescent="0.55000000000000004">
      <c r="A3797" s="3" t="s">
        <v>71</v>
      </c>
      <c r="B3797" s="3" t="s">
        <v>72</v>
      </c>
      <c r="C3797" s="3" t="s">
        <v>5882</v>
      </c>
      <c r="D3797" s="3" t="s">
        <v>345</v>
      </c>
      <c r="E3797" s="4" t="s">
        <v>47</v>
      </c>
      <c r="F3797" s="3" t="s">
        <v>173</v>
      </c>
      <c r="G3797" s="3" t="s">
        <v>726</v>
      </c>
      <c r="H3797" s="3" t="s">
        <v>34</v>
      </c>
      <c r="I3797" s="3" t="s">
        <v>77</v>
      </c>
      <c r="J3797" s="3" t="s">
        <v>36</v>
      </c>
      <c r="K3797" s="3" t="s">
        <v>42</v>
      </c>
      <c r="L3797" s="5">
        <v>8.75</v>
      </c>
      <c r="M3797" s="4">
        <v>1110</v>
      </c>
      <c r="N3797" s="5">
        <v>4247.5624912499998</v>
      </c>
      <c r="O3797" s="5">
        <v>3.826632875</v>
      </c>
      <c r="P3797" s="4">
        <v>48988</v>
      </c>
      <c r="Q3797" s="6">
        <v>2.2658610271903301</v>
      </c>
      <c r="R3797" s="7">
        <v>1.8970666285621001</v>
      </c>
      <c r="S3797" s="6">
        <v>0</v>
      </c>
      <c r="T3797" s="5">
        <v>0</v>
      </c>
      <c r="U3797" s="5">
        <v>0</v>
      </c>
      <c r="V3797" s="5">
        <f t="shared" si="305"/>
        <v>4247.5624912499998</v>
      </c>
      <c r="W3797" s="5">
        <f t="shared" si="301"/>
        <v>-4247.5624912499998</v>
      </c>
      <c r="X3797" s="8">
        <f t="shared" si="302"/>
        <v>-1</v>
      </c>
      <c r="Y3797" s="4">
        <v>0</v>
      </c>
      <c r="Z3797" s="9" t="str">
        <f t="shared" si="303"/>
        <v>NA</v>
      </c>
      <c r="AA3797" s="10">
        <f t="shared" si="304"/>
        <v>0</v>
      </c>
    </row>
    <row r="3798" spans="1:27" x14ac:dyDescent="0.55000000000000004">
      <c r="A3798" s="3" t="s">
        <v>62</v>
      </c>
      <c r="B3798" s="3" t="s">
        <v>63</v>
      </c>
      <c r="C3798" s="3" t="s">
        <v>5883</v>
      </c>
      <c r="D3798" s="3" t="s">
        <v>5884</v>
      </c>
      <c r="E3798" s="4" t="s">
        <v>66</v>
      </c>
      <c r="F3798" s="3" t="s">
        <v>36</v>
      </c>
      <c r="G3798" s="3" t="s">
        <v>36</v>
      </c>
      <c r="H3798" s="3" t="s">
        <v>5885</v>
      </c>
      <c r="I3798" s="3" t="s">
        <v>35</v>
      </c>
      <c r="J3798" s="3" t="s">
        <v>36</v>
      </c>
      <c r="K3798" s="3" t="s">
        <v>42</v>
      </c>
      <c r="L3798" s="5">
        <v>8.75</v>
      </c>
      <c r="M3798" s="4">
        <v>1</v>
      </c>
      <c r="N3798" s="5">
        <v>0.125</v>
      </c>
      <c r="O3798" s="5">
        <v>0.125</v>
      </c>
      <c r="P3798" s="4">
        <v>3</v>
      </c>
      <c r="Q3798" s="6">
        <v>33.3333333333333</v>
      </c>
      <c r="R3798" s="7">
        <v>1</v>
      </c>
      <c r="S3798" s="6">
        <v>0</v>
      </c>
      <c r="T3798" s="5">
        <v>0</v>
      </c>
      <c r="U3798" s="5">
        <v>0</v>
      </c>
      <c r="V3798" s="5">
        <f t="shared" si="305"/>
        <v>0.125</v>
      </c>
      <c r="W3798" s="5">
        <f t="shared" si="301"/>
        <v>-0.125</v>
      </c>
      <c r="X3798" s="8">
        <f t="shared" si="302"/>
        <v>-1</v>
      </c>
      <c r="Y3798" s="4">
        <v>0</v>
      </c>
      <c r="Z3798" s="9" t="str">
        <f t="shared" si="303"/>
        <v>NA</v>
      </c>
      <c r="AA3798" s="10">
        <f t="shared" si="304"/>
        <v>0</v>
      </c>
    </row>
    <row r="3799" spans="1:27" x14ac:dyDescent="0.55000000000000004">
      <c r="A3799" s="3" t="s">
        <v>62</v>
      </c>
      <c r="B3799" s="3" t="s">
        <v>63</v>
      </c>
      <c r="C3799" s="3" t="s">
        <v>5886</v>
      </c>
      <c r="D3799" s="3" t="s">
        <v>5887</v>
      </c>
      <c r="E3799" s="4" t="s">
        <v>66</v>
      </c>
      <c r="F3799" s="3" t="s">
        <v>36</v>
      </c>
      <c r="G3799" s="3" t="s">
        <v>36</v>
      </c>
      <c r="H3799" s="3" t="s">
        <v>5885</v>
      </c>
      <c r="I3799" s="3" t="s">
        <v>35</v>
      </c>
      <c r="J3799" s="3" t="s">
        <v>36</v>
      </c>
      <c r="K3799" s="3" t="s">
        <v>42</v>
      </c>
      <c r="L3799" s="5">
        <v>8.75</v>
      </c>
      <c r="M3799" s="4">
        <v>1</v>
      </c>
      <c r="N3799" s="5">
        <v>0.125</v>
      </c>
      <c r="O3799" s="5">
        <v>0.125</v>
      </c>
      <c r="P3799" s="4">
        <v>7</v>
      </c>
      <c r="Q3799" s="6">
        <v>14.285714285714301</v>
      </c>
      <c r="R3799" s="7">
        <v>1.5714285714285701</v>
      </c>
      <c r="S3799" s="6">
        <v>0</v>
      </c>
      <c r="T3799" s="5">
        <v>0</v>
      </c>
      <c r="U3799" s="5">
        <v>0</v>
      </c>
      <c r="V3799" s="5">
        <f t="shared" si="305"/>
        <v>0.125</v>
      </c>
      <c r="W3799" s="5">
        <f t="shared" si="301"/>
        <v>-0.125</v>
      </c>
      <c r="X3799" s="8">
        <f t="shared" si="302"/>
        <v>-1</v>
      </c>
      <c r="Y3799" s="4">
        <v>0</v>
      </c>
      <c r="Z3799" s="9" t="str">
        <f t="shared" si="303"/>
        <v>NA</v>
      </c>
      <c r="AA3799" s="10">
        <f t="shared" si="304"/>
        <v>0</v>
      </c>
    </row>
    <row r="3800" spans="1:27" x14ac:dyDescent="0.55000000000000004">
      <c r="A3800" s="3" t="s">
        <v>62</v>
      </c>
      <c r="B3800" s="3" t="s">
        <v>63</v>
      </c>
      <c r="C3800" s="3" t="s">
        <v>5888</v>
      </c>
      <c r="D3800" s="3" t="s">
        <v>5889</v>
      </c>
      <c r="E3800" s="4" t="s">
        <v>66</v>
      </c>
      <c r="F3800" s="3" t="s">
        <v>36</v>
      </c>
      <c r="G3800" s="3" t="s">
        <v>36</v>
      </c>
      <c r="H3800" s="3" t="s">
        <v>5885</v>
      </c>
      <c r="I3800" s="3" t="s">
        <v>35</v>
      </c>
      <c r="J3800" s="3" t="s">
        <v>36</v>
      </c>
      <c r="K3800" s="3" t="s">
        <v>42</v>
      </c>
      <c r="L3800" s="5">
        <v>8.75</v>
      </c>
      <c r="M3800" s="4">
        <v>1</v>
      </c>
      <c r="N3800" s="5">
        <v>0.125</v>
      </c>
      <c r="O3800" s="5">
        <v>0.125</v>
      </c>
      <c r="P3800" s="4">
        <v>2</v>
      </c>
      <c r="Q3800" s="6">
        <v>50</v>
      </c>
      <c r="R3800" s="7">
        <v>1</v>
      </c>
      <c r="S3800" s="6">
        <v>0</v>
      </c>
      <c r="T3800" s="5">
        <v>0</v>
      </c>
      <c r="U3800" s="5">
        <v>0</v>
      </c>
      <c r="V3800" s="5">
        <f t="shared" si="305"/>
        <v>0.125</v>
      </c>
      <c r="W3800" s="5">
        <f t="shared" si="301"/>
        <v>-0.125</v>
      </c>
      <c r="X3800" s="8">
        <f t="shared" si="302"/>
        <v>-1</v>
      </c>
      <c r="Y3800" s="4">
        <v>0</v>
      </c>
      <c r="Z3800" s="9" t="str">
        <f t="shared" si="303"/>
        <v>NA</v>
      </c>
      <c r="AA3800" s="10">
        <f t="shared" si="304"/>
        <v>0</v>
      </c>
    </row>
    <row r="3801" spans="1:27" x14ac:dyDescent="0.55000000000000004">
      <c r="A3801" s="3" t="s">
        <v>62</v>
      </c>
      <c r="B3801" s="3" t="s">
        <v>63</v>
      </c>
      <c r="C3801" s="3" t="s">
        <v>5890</v>
      </c>
      <c r="D3801" s="3" t="s">
        <v>5891</v>
      </c>
      <c r="E3801" s="4" t="s">
        <v>66</v>
      </c>
      <c r="F3801" s="3" t="s">
        <v>36</v>
      </c>
      <c r="G3801" s="3" t="s">
        <v>36</v>
      </c>
      <c r="H3801" s="3" t="s">
        <v>5885</v>
      </c>
      <c r="I3801" s="3" t="s">
        <v>35</v>
      </c>
      <c r="J3801" s="3" t="s">
        <v>36</v>
      </c>
      <c r="K3801" s="3" t="s">
        <v>42</v>
      </c>
      <c r="L3801" s="5">
        <v>8.75</v>
      </c>
      <c r="M3801" s="4">
        <v>1</v>
      </c>
      <c r="N3801" s="5">
        <v>0.125</v>
      </c>
      <c r="O3801" s="5">
        <v>0.125</v>
      </c>
      <c r="P3801" s="4">
        <v>5</v>
      </c>
      <c r="Q3801" s="6">
        <v>20</v>
      </c>
      <c r="R3801" s="7">
        <v>1.6</v>
      </c>
      <c r="S3801" s="6">
        <v>0</v>
      </c>
      <c r="T3801" s="5">
        <v>0</v>
      </c>
      <c r="U3801" s="5">
        <v>0</v>
      </c>
      <c r="V3801" s="5">
        <f t="shared" si="305"/>
        <v>0.125</v>
      </c>
      <c r="W3801" s="5">
        <f t="shared" si="301"/>
        <v>-0.125</v>
      </c>
      <c r="X3801" s="8">
        <f t="shared" si="302"/>
        <v>-1</v>
      </c>
      <c r="Y3801" s="4">
        <v>0</v>
      </c>
      <c r="Z3801" s="9" t="str">
        <f t="shared" si="303"/>
        <v>NA</v>
      </c>
      <c r="AA3801" s="10">
        <f t="shared" si="304"/>
        <v>0</v>
      </c>
    </row>
    <row r="3802" spans="1:27" x14ac:dyDescent="0.55000000000000004">
      <c r="A3802" s="3" t="s">
        <v>62</v>
      </c>
      <c r="B3802" s="3" t="s">
        <v>63</v>
      </c>
      <c r="C3802" s="3" t="s">
        <v>5892</v>
      </c>
      <c r="D3802" s="3" t="s">
        <v>5893</v>
      </c>
      <c r="E3802" s="4" t="s">
        <v>66</v>
      </c>
      <c r="F3802" s="3" t="s">
        <v>36</v>
      </c>
      <c r="G3802" s="3" t="s">
        <v>36</v>
      </c>
      <c r="H3802" s="3" t="s">
        <v>5885</v>
      </c>
      <c r="I3802" s="3" t="s">
        <v>35</v>
      </c>
      <c r="J3802" s="3" t="s">
        <v>36</v>
      </c>
      <c r="K3802" s="3" t="s">
        <v>42</v>
      </c>
      <c r="L3802" s="5">
        <v>8.75</v>
      </c>
      <c r="M3802" s="4">
        <v>1</v>
      </c>
      <c r="N3802" s="5">
        <v>0.13750000000000001</v>
      </c>
      <c r="O3802" s="5">
        <v>0.13750000000000001</v>
      </c>
      <c r="P3802" s="4">
        <v>8</v>
      </c>
      <c r="Q3802" s="6">
        <v>12.5</v>
      </c>
      <c r="R3802" s="7">
        <v>2.375</v>
      </c>
      <c r="S3802" s="6">
        <v>0</v>
      </c>
      <c r="T3802" s="5">
        <v>0</v>
      </c>
      <c r="U3802" s="5">
        <v>0</v>
      </c>
      <c r="V3802" s="5">
        <f t="shared" si="305"/>
        <v>0.13750000000000001</v>
      </c>
      <c r="W3802" s="5">
        <f t="shared" si="301"/>
        <v>-0.13750000000000001</v>
      </c>
      <c r="X3802" s="8">
        <f t="shared" si="302"/>
        <v>-1</v>
      </c>
      <c r="Y3802" s="4">
        <v>0</v>
      </c>
      <c r="Z3802" s="9" t="str">
        <f t="shared" si="303"/>
        <v>NA</v>
      </c>
      <c r="AA3802" s="10">
        <f t="shared" si="304"/>
        <v>0</v>
      </c>
    </row>
    <row r="3803" spans="1:27" x14ac:dyDescent="0.55000000000000004">
      <c r="A3803" s="3" t="s">
        <v>62</v>
      </c>
      <c r="B3803" s="3" t="s">
        <v>63</v>
      </c>
      <c r="C3803" s="3" t="s">
        <v>5894</v>
      </c>
      <c r="D3803" s="3" t="s">
        <v>5895</v>
      </c>
      <c r="E3803" s="4" t="s">
        <v>66</v>
      </c>
      <c r="F3803" s="3" t="s">
        <v>36</v>
      </c>
      <c r="G3803" s="3" t="s">
        <v>36</v>
      </c>
      <c r="H3803" s="3" t="s">
        <v>5885</v>
      </c>
      <c r="I3803" s="3" t="s">
        <v>35</v>
      </c>
      <c r="J3803" s="3" t="s">
        <v>36</v>
      </c>
      <c r="K3803" s="3" t="s">
        <v>42</v>
      </c>
      <c r="L3803" s="5">
        <v>8.75</v>
      </c>
      <c r="M3803" s="4">
        <v>1</v>
      </c>
      <c r="N3803" s="5">
        <v>0.13750000000000001</v>
      </c>
      <c r="O3803" s="5">
        <v>0.13750000000000001</v>
      </c>
      <c r="P3803" s="4">
        <v>4</v>
      </c>
      <c r="Q3803" s="6">
        <v>25</v>
      </c>
      <c r="R3803" s="7">
        <v>1</v>
      </c>
      <c r="S3803" s="6">
        <v>0</v>
      </c>
      <c r="T3803" s="5">
        <v>0</v>
      </c>
      <c r="U3803" s="5">
        <v>0</v>
      </c>
      <c r="V3803" s="5">
        <f t="shared" si="305"/>
        <v>0.13750000000000001</v>
      </c>
      <c r="W3803" s="5">
        <f t="shared" si="301"/>
        <v>-0.13750000000000001</v>
      </c>
      <c r="X3803" s="8">
        <f t="shared" si="302"/>
        <v>-1</v>
      </c>
      <c r="Y3803" s="4">
        <v>0</v>
      </c>
      <c r="Z3803" s="9" t="str">
        <f t="shared" si="303"/>
        <v>NA</v>
      </c>
      <c r="AA3803" s="10">
        <f t="shared" si="304"/>
        <v>0</v>
      </c>
    </row>
    <row r="3804" spans="1:27" x14ac:dyDescent="0.55000000000000004">
      <c r="A3804" s="3" t="s">
        <v>62</v>
      </c>
      <c r="B3804" s="3" t="s">
        <v>63</v>
      </c>
      <c r="C3804" s="3" t="s">
        <v>5896</v>
      </c>
      <c r="D3804" s="3" t="s">
        <v>5897</v>
      </c>
      <c r="E3804" s="4" t="s">
        <v>66</v>
      </c>
      <c r="F3804" s="3" t="s">
        <v>36</v>
      </c>
      <c r="G3804" s="3" t="s">
        <v>36</v>
      </c>
      <c r="H3804" s="3" t="s">
        <v>59</v>
      </c>
      <c r="I3804" s="3" t="s">
        <v>35</v>
      </c>
      <c r="J3804" s="3" t="s">
        <v>36</v>
      </c>
      <c r="K3804" s="3" t="s">
        <v>42</v>
      </c>
      <c r="L3804" s="5">
        <v>8.75</v>
      </c>
      <c r="M3804" s="4">
        <v>1</v>
      </c>
      <c r="N3804" s="5">
        <v>0.13750000000000001</v>
      </c>
      <c r="O3804" s="5">
        <v>0.13750000000000001</v>
      </c>
      <c r="P3804" s="4">
        <v>201</v>
      </c>
      <c r="Q3804" s="6">
        <v>0.49751243781094501</v>
      </c>
      <c r="R3804" s="7">
        <v>2.01791044776119</v>
      </c>
      <c r="S3804" s="6">
        <v>0</v>
      </c>
      <c r="T3804" s="5">
        <v>0</v>
      </c>
      <c r="U3804" s="5">
        <v>0</v>
      </c>
      <c r="V3804" s="5">
        <f t="shared" si="305"/>
        <v>0.13750000000000001</v>
      </c>
      <c r="W3804" s="5">
        <f t="shared" si="301"/>
        <v>-0.13750000000000001</v>
      </c>
      <c r="X3804" s="8">
        <f t="shared" si="302"/>
        <v>-1</v>
      </c>
      <c r="Y3804" s="4">
        <v>0</v>
      </c>
      <c r="Z3804" s="9" t="str">
        <f t="shared" si="303"/>
        <v>NA</v>
      </c>
      <c r="AA3804" s="10">
        <f t="shared" si="304"/>
        <v>0</v>
      </c>
    </row>
    <row r="3805" spans="1:27" x14ac:dyDescent="0.55000000000000004">
      <c r="A3805" s="3" t="s">
        <v>62</v>
      </c>
      <c r="B3805" s="3" t="s">
        <v>63</v>
      </c>
      <c r="C3805" s="3" t="s">
        <v>5898</v>
      </c>
      <c r="D3805" s="3" t="s">
        <v>5899</v>
      </c>
      <c r="E3805" s="4" t="s">
        <v>66</v>
      </c>
      <c r="F3805" s="3" t="s">
        <v>36</v>
      </c>
      <c r="G3805" s="3" t="s">
        <v>36</v>
      </c>
      <c r="H3805" s="3" t="s">
        <v>5885</v>
      </c>
      <c r="I3805" s="3" t="s">
        <v>35</v>
      </c>
      <c r="J3805" s="3" t="s">
        <v>36</v>
      </c>
      <c r="K3805" s="3" t="s">
        <v>42</v>
      </c>
      <c r="L3805" s="5">
        <v>8.75</v>
      </c>
      <c r="M3805" s="4">
        <v>1</v>
      </c>
      <c r="N3805" s="5">
        <v>0.15</v>
      </c>
      <c r="O3805" s="5">
        <v>0.15</v>
      </c>
      <c r="P3805" s="4">
        <v>6</v>
      </c>
      <c r="Q3805" s="6">
        <v>16.6666666666667</v>
      </c>
      <c r="R3805" s="7">
        <v>2</v>
      </c>
      <c r="S3805" s="6">
        <v>0</v>
      </c>
      <c r="T3805" s="5">
        <v>0</v>
      </c>
      <c r="U3805" s="5">
        <v>0</v>
      </c>
      <c r="V3805" s="5">
        <f t="shared" si="305"/>
        <v>0.15</v>
      </c>
      <c r="W3805" s="5">
        <f t="shared" si="301"/>
        <v>-0.15</v>
      </c>
      <c r="X3805" s="8">
        <f t="shared" si="302"/>
        <v>-1</v>
      </c>
      <c r="Y3805" s="4">
        <v>0</v>
      </c>
      <c r="Z3805" s="9" t="str">
        <f t="shared" si="303"/>
        <v>NA</v>
      </c>
      <c r="AA3805" s="10">
        <f t="shared" si="304"/>
        <v>0</v>
      </c>
    </row>
    <row r="3806" spans="1:27" x14ac:dyDescent="0.55000000000000004">
      <c r="A3806" s="3" t="s">
        <v>62</v>
      </c>
      <c r="B3806" s="3" t="s">
        <v>63</v>
      </c>
      <c r="C3806" s="3" t="s">
        <v>5900</v>
      </c>
      <c r="D3806" s="3" t="s">
        <v>2338</v>
      </c>
      <c r="E3806" s="4" t="s">
        <v>66</v>
      </c>
      <c r="F3806" s="3" t="s">
        <v>36</v>
      </c>
      <c r="G3806" s="3" t="s">
        <v>36</v>
      </c>
      <c r="H3806" s="3" t="s">
        <v>320</v>
      </c>
      <c r="I3806" s="3" t="s">
        <v>35</v>
      </c>
      <c r="J3806" s="3" t="s">
        <v>36</v>
      </c>
      <c r="K3806" s="3" t="s">
        <v>42</v>
      </c>
      <c r="L3806" s="5">
        <v>8.75</v>
      </c>
      <c r="M3806" s="4">
        <v>1</v>
      </c>
      <c r="N3806" s="5">
        <v>0.17499999999999999</v>
      </c>
      <c r="O3806" s="5">
        <v>0.17499999999999999</v>
      </c>
      <c r="P3806" s="4">
        <v>50</v>
      </c>
      <c r="Q3806" s="6">
        <v>2</v>
      </c>
      <c r="R3806" s="7">
        <v>1.3240000000000001</v>
      </c>
      <c r="S3806" s="6">
        <v>0</v>
      </c>
      <c r="T3806" s="5">
        <v>0</v>
      </c>
      <c r="U3806" s="5">
        <v>0</v>
      </c>
      <c r="V3806" s="5">
        <f t="shared" si="305"/>
        <v>0.17499999999999999</v>
      </c>
      <c r="W3806" s="5">
        <f t="shared" si="301"/>
        <v>-0.17499999999999999</v>
      </c>
      <c r="X3806" s="8">
        <f t="shared" si="302"/>
        <v>-1</v>
      </c>
      <c r="Y3806" s="4">
        <v>0</v>
      </c>
      <c r="Z3806" s="9" t="str">
        <f t="shared" si="303"/>
        <v>NA</v>
      </c>
      <c r="AA3806" s="10">
        <f t="shared" si="304"/>
        <v>0</v>
      </c>
    </row>
    <row r="3807" spans="1:27" x14ac:dyDescent="0.55000000000000004">
      <c r="A3807" s="3" t="s">
        <v>62</v>
      </c>
      <c r="B3807" s="3" t="s">
        <v>63</v>
      </c>
      <c r="C3807" s="3" t="s">
        <v>5901</v>
      </c>
      <c r="D3807" s="3" t="s">
        <v>5902</v>
      </c>
      <c r="E3807" s="4" t="s">
        <v>66</v>
      </c>
      <c r="F3807" s="3" t="s">
        <v>36</v>
      </c>
      <c r="G3807" s="3" t="s">
        <v>36</v>
      </c>
      <c r="H3807" s="3" t="s">
        <v>5885</v>
      </c>
      <c r="I3807" s="3" t="s">
        <v>35</v>
      </c>
      <c r="J3807" s="3" t="s">
        <v>36</v>
      </c>
      <c r="K3807" s="3" t="s">
        <v>42</v>
      </c>
      <c r="L3807" s="5">
        <v>8.75</v>
      </c>
      <c r="M3807" s="4">
        <v>1</v>
      </c>
      <c r="N3807" s="5">
        <v>0.1875</v>
      </c>
      <c r="O3807" s="5">
        <v>0.1875</v>
      </c>
      <c r="P3807" s="4">
        <v>1</v>
      </c>
      <c r="Q3807" s="6">
        <v>100</v>
      </c>
      <c r="R3807" s="7">
        <v>0</v>
      </c>
      <c r="S3807" s="6">
        <v>0</v>
      </c>
      <c r="T3807" s="5">
        <v>0</v>
      </c>
      <c r="U3807" s="5">
        <v>0</v>
      </c>
      <c r="V3807" s="5">
        <f t="shared" si="305"/>
        <v>0.1875</v>
      </c>
      <c r="W3807" s="5">
        <f t="shared" si="301"/>
        <v>-0.1875</v>
      </c>
      <c r="X3807" s="8">
        <f t="shared" si="302"/>
        <v>-1</v>
      </c>
      <c r="Y3807" s="4">
        <v>0</v>
      </c>
      <c r="Z3807" s="9" t="str">
        <f t="shared" si="303"/>
        <v>NA</v>
      </c>
      <c r="AA3807" s="10">
        <f t="shared" si="304"/>
        <v>0</v>
      </c>
    </row>
    <row r="3808" spans="1:27" x14ac:dyDescent="0.55000000000000004">
      <c r="A3808" s="3" t="s">
        <v>62</v>
      </c>
      <c r="B3808" s="3" t="s">
        <v>63</v>
      </c>
      <c r="C3808" s="3" t="s">
        <v>5903</v>
      </c>
      <c r="D3808" s="3" t="s">
        <v>2669</v>
      </c>
      <c r="E3808" s="4" t="s">
        <v>66</v>
      </c>
      <c r="F3808" s="3" t="s">
        <v>36</v>
      </c>
      <c r="G3808" s="3" t="s">
        <v>36</v>
      </c>
      <c r="H3808" s="3" t="s">
        <v>34</v>
      </c>
      <c r="I3808" s="3" t="s">
        <v>35</v>
      </c>
      <c r="J3808" s="3" t="s">
        <v>36</v>
      </c>
      <c r="K3808" s="3" t="s">
        <v>42</v>
      </c>
      <c r="L3808" s="5">
        <v>8.75</v>
      </c>
      <c r="M3808" s="4">
        <v>1</v>
      </c>
      <c r="N3808" s="5">
        <v>0.1875</v>
      </c>
      <c r="O3808" s="5">
        <v>0.1875</v>
      </c>
      <c r="P3808" s="4">
        <v>2663</v>
      </c>
      <c r="Q3808" s="6">
        <v>3.7551633496057099E-2</v>
      </c>
      <c r="R3808" s="7">
        <v>1.0027788208787101</v>
      </c>
      <c r="S3808" s="6">
        <v>0</v>
      </c>
      <c r="T3808" s="5">
        <v>0</v>
      </c>
      <c r="U3808" s="5">
        <v>0</v>
      </c>
      <c r="V3808" s="5">
        <f t="shared" si="305"/>
        <v>0.1875</v>
      </c>
      <c r="W3808" s="5">
        <f t="shared" si="301"/>
        <v>-0.1875</v>
      </c>
      <c r="X3808" s="8">
        <f t="shared" si="302"/>
        <v>-1</v>
      </c>
      <c r="Y3808" s="4">
        <v>0</v>
      </c>
      <c r="Z3808" s="9" t="str">
        <f t="shared" si="303"/>
        <v>NA</v>
      </c>
      <c r="AA3808" s="10">
        <f t="shared" si="304"/>
        <v>0</v>
      </c>
    </row>
    <row r="3809" spans="1:27" x14ac:dyDescent="0.55000000000000004">
      <c r="A3809" s="3" t="s">
        <v>62</v>
      </c>
      <c r="B3809" s="3" t="s">
        <v>63</v>
      </c>
      <c r="C3809" s="3" t="s">
        <v>5904</v>
      </c>
      <c r="D3809" s="3" t="s">
        <v>5905</v>
      </c>
      <c r="E3809" s="4" t="s">
        <v>66</v>
      </c>
      <c r="F3809" s="3" t="s">
        <v>36</v>
      </c>
      <c r="G3809" s="3" t="s">
        <v>36</v>
      </c>
      <c r="H3809" s="3" t="s">
        <v>5885</v>
      </c>
      <c r="I3809" s="3" t="s">
        <v>35</v>
      </c>
      <c r="J3809" s="3" t="s">
        <v>36</v>
      </c>
      <c r="K3809" s="3" t="s">
        <v>42</v>
      </c>
      <c r="L3809" s="5">
        <v>8.75</v>
      </c>
      <c r="M3809" s="4">
        <v>1</v>
      </c>
      <c r="N3809" s="5">
        <v>0.26250000000000001</v>
      </c>
      <c r="O3809" s="5">
        <v>0.26250000000000001</v>
      </c>
      <c r="P3809" s="4">
        <v>20</v>
      </c>
      <c r="Q3809" s="6">
        <v>5</v>
      </c>
      <c r="R3809" s="7">
        <v>1.45</v>
      </c>
      <c r="S3809" s="6">
        <v>0</v>
      </c>
      <c r="T3809" s="5">
        <v>0</v>
      </c>
      <c r="U3809" s="5">
        <v>0</v>
      </c>
      <c r="V3809" s="5">
        <f t="shared" si="305"/>
        <v>0.26250000000000001</v>
      </c>
      <c r="W3809" s="5">
        <f t="shared" si="301"/>
        <v>-0.26250000000000001</v>
      </c>
      <c r="X3809" s="8">
        <f t="shared" si="302"/>
        <v>-1</v>
      </c>
      <c r="Y3809" s="4">
        <v>0</v>
      </c>
      <c r="Z3809" s="9" t="str">
        <f t="shared" si="303"/>
        <v>NA</v>
      </c>
      <c r="AA3809" s="10">
        <f t="shared" si="304"/>
        <v>0</v>
      </c>
    </row>
    <row r="3810" spans="1:27" x14ac:dyDescent="0.55000000000000004">
      <c r="A3810" s="3" t="s">
        <v>62</v>
      </c>
      <c r="B3810" s="3" t="s">
        <v>63</v>
      </c>
      <c r="C3810" s="3" t="s">
        <v>5906</v>
      </c>
      <c r="D3810" s="3" t="s">
        <v>5907</v>
      </c>
      <c r="E3810" s="4" t="s">
        <v>66</v>
      </c>
      <c r="F3810" s="3" t="s">
        <v>36</v>
      </c>
      <c r="G3810" s="3" t="s">
        <v>36</v>
      </c>
      <c r="H3810" s="3" t="s">
        <v>5053</v>
      </c>
      <c r="I3810" s="3" t="s">
        <v>35</v>
      </c>
      <c r="J3810" s="3" t="s">
        <v>36</v>
      </c>
      <c r="K3810" s="3" t="s">
        <v>42</v>
      </c>
      <c r="L3810" s="5">
        <v>8.75</v>
      </c>
      <c r="M3810" s="4">
        <v>1</v>
      </c>
      <c r="N3810" s="5">
        <v>0.26250000000000001</v>
      </c>
      <c r="O3810" s="5">
        <v>0.26250000000000001</v>
      </c>
      <c r="P3810" s="4">
        <v>589</v>
      </c>
      <c r="Q3810" s="6">
        <v>0.16977928692699501</v>
      </c>
      <c r="R3810" s="7">
        <v>2.4950764006791202</v>
      </c>
      <c r="S3810" s="6">
        <v>0</v>
      </c>
      <c r="T3810" s="5">
        <v>0</v>
      </c>
      <c r="U3810" s="5">
        <v>0</v>
      </c>
      <c r="V3810" s="5">
        <f t="shared" si="305"/>
        <v>0.26250000000000001</v>
      </c>
      <c r="W3810" s="5">
        <f t="shared" si="301"/>
        <v>-0.26250000000000001</v>
      </c>
      <c r="X3810" s="8">
        <f t="shared" si="302"/>
        <v>-1</v>
      </c>
      <c r="Y3810" s="4">
        <v>0</v>
      </c>
      <c r="Z3810" s="9" t="str">
        <f t="shared" si="303"/>
        <v>NA</v>
      </c>
      <c r="AA3810" s="10">
        <f t="shared" si="304"/>
        <v>0</v>
      </c>
    </row>
    <row r="3811" spans="1:27" x14ac:dyDescent="0.55000000000000004">
      <c r="A3811" s="3" t="s">
        <v>62</v>
      </c>
      <c r="B3811" s="3" t="s">
        <v>63</v>
      </c>
      <c r="C3811" s="3" t="s">
        <v>5908</v>
      </c>
      <c r="D3811" s="3" t="s">
        <v>4727</v>
      </c>
      <c r="E3811" s="4" t="s">
        <v>66</v>
      </c>
      <c r="F3811" s="3" t="s">
        <v>36</v>
      </c>
      <c r="G3811" s="3" t="s">
        <v>36</v>
      </c>
      <c r="H3811" s="3" t="s">
        <v>5885</v>
      </c>
      <c r="I3811" s="3" t="s">
        <v>35</v>
      </c>
      <c r="J3811" s="3" t="s">
        <v>36</v>
      </c>
      <c r="K3811" s="3" t="s">
        <v>42</v>
      </c>
      <c r="L3811" s="5">
        <v>8.75</v>
      </c>
      <c r="M3811" s="4">
        <v>2</v>
      </c>
      <c r="N3811" s="5">
        <v>0.27500000000000002</v>
      </c>
      <c r="O3811" s="5">
        <v>0.13750000000000001</v>
      </c>
      <c r="P3811" s="4">
        <v>13</v>
      </c>
      <c r="Q3811" s="6">
        <v>15.384615384615399</v>
      </c>
      <c r="R3811" s="7">
        <v>1</v>
      </c>
      <c r="S3811" s="6">
        <v>0</v>
      </c>
      <c r="T3811" s="5">
        <v>0</v>
      </c>
      <c r="U3811" s="5">
        <v>0</v>
      </c>
      <c r="V3811" s="5">
        <f t="shared" si="305"/>
        <v>0.27500000000000002</v>
      </c>
      <c r="W3811" s="5">
        <f t="shared" si="301"/>
        <v>-0.27500000000000002</v>
      </c>
      <c r="X3811" s="8">
        <f t="shared" si="302"/>
        <v>-1</v>
      </c>
      <c r="Y3811" s="4">
        <v>0</v>
      </c>
      <c r="Z3811" s="9" t="str">
        <f t="shared" si="303"/>
        <v>NA</v>
      </c>
      <c r="AA3811" s="10">
        <f t="shared" si="304"/>
        <v>0</v>
      </c>
    </row>
    <row r="3812" spans="1:27" x14ac:dyDescent="0.55000000000000004">
      <c r="A3812" s="3" t="s">
        <v>62</v>
      </c>
      <c r="B3812" s="3" t="s">
        <v>63</v>
      </c>
      <c r="C3812" s="3" t="s">
        <v>5909</v>
      </c>
      <c r="D3812" s="3" t="s">
        <v>5910</v>
      </c>
      <c r="E3812" s="4" t="s">
        <v>66</v>
      </c>
      <c r="F3812" s="3" t="s">
        <v>36</v>
      </c>
      <c r="G3812" s="3" t="s">
        <v>36</v>
      </c>
      <c r="H3812" s="3" t="s">
        <v>5885</v>
      </c>
      <c r="I3812" s="3" t="s">
        <v>35</v>
      </c>
      <c r="J3812" s="3" t="s">
        <v>36</v>
      </c>
      <c r="K3812" s="3" t="s">
        <v>42</v>
      </c>
      <c r="L3812" s="5">
        <v>8.75</v>
      </c>
      <c r="M3812" s="4">
        <v>1</v>
      </c>
      <c r="N3812" s="5">
        <v>0.28749999999999998</v>
      </c>
      <c r="O3812" s="5">
        <v>0.28749999999999998</v>
      </c>
      <c r="P3812" s="4">
        <v>7</v>
      </c>
      <c r="Q3812" s="6">
        <v>14.285714285714301</v>
      </c>
      <c r="R3812" s="7">
        <v>1</v>
      </c>
      <c r="S3812" s="6">
        <v>0</v>
      </c>
      <c r="T3812" s="5">
        <v>0</v>
      </c>
      <c r="U3812" s="5">
        <v>0</v>
      </c>
      <c r="V3812" s="5">
        <f t="shared" si="305"/>
        <v>0.28749999999999998</v>
      </c>
      <c r="W3812" s="5">
        <f t="shared" si="301"/>
        <v>-0.28749999999999998</v>
      </c>
      <c r="X3812" s="8">
        <f t="shared" si="302"/>
        <v>-1</v>
      </c>
      <c r="Y3812" s="4">
        <v>0</v>
      </c>
      <c r="Z3812" s="9" t="str">
        <f t="shared" si="303"/>
        <v>NA</v>
      </c>
      <c r="AA3812" s="10">
        <f t="shared" si="304"/>
        <v>0</v>
      </c>
    </row>
    <row r="3813" spans="1:27" x14ac:dyDescent="0.55000000000000004">
      <c r="A3813" s="3" t="s">
        <v>62</v>
      </c>
      <c r="B3813" s="3" t="s">
        <v>63</v>
      </c>
      <c r="C3813" s="3" t="s">
        <v>5911</v>
      </c>
      <c r="D3813" s="3" t="s">
        <v>5912</v>
      </c>
      <c r="E3813" s="4" t="s">
        <v>66</v>
      </c>
      <c r="F3813" s="3" t="s">
        <v>36</v>
      </c>
      <c r="G3813" s="3" t="s">
        <v>36</v>
      </c>
      <c r="H3813" s="3" t="s">
        <v>5885</v>
      </c>
      <c r="I3813" s="3" t="s">
        <v>35</v>
      </c>
      <c r="J3813" s="3" t="s">
        <v>36</v>
      </c>
      <c r="K3813" s="3" t="s">
        <v>42</v>
      </c>
      <c r="L3813" s="5">
        <v>8.75</v>
      </c>
      <c r="M3813" s="4">
        <v>1</v>
      </c>
      <c r="N3813" s="5">
        <v>0.32500000000000001</v>
      </c>
      <c r="O3813" s="5">
        <v>0.32500000000000001</v>
      </c>
      <c r="P3813" s="4">
        <v>63</v>
      </c>
      <c r="Q3813" s="6">
        <v>1.5873015873015901</v>
      </c>
      <c r="R3813" s="7">
        <v>1.0190476190476201</v>
      </c>
      <c r="S3813" s="6">
        <v>0</v>
      </c>
      <c r="T3813" s="5">
        <v>0</v>
      </c>
      <c r="U3813" s="5">
        <v>0</v>
      </c>
      <c r="V3813" s="5">
        <f t="shared" si="305"/>
        <v>0.32500000000000001</v>
      </c>
      <c r="W3813" s="5">
        <f t="shared" si="301"/>
        <v>-0.32500000000000001</v>
      </c>
      <c r="X3813" s="8">
        <f t="shared" si="302"/>
        <v>-1</v>
      </c>
      <c r="Y3813" s="4">
        <v>0</v>
      </c>
      <c r="Z3813" s="9" t="str">
        <f t="shared" si="303"/>
        <v>NA</v>
      </c>
      <c r="AA3813" s="10">
        <f t="shared" si="304"/>
        <v>0</v>
      </c>
    </row>
    <row r="3814" spans="1:27" x14ac:dyDescent="0.55000000000000004">
      <c r="A3814" s="3" t="s">
        <v>62</v>
      </c>
      <c r="B3814" s="3" t="s">
        <v>63</v>
      </c>
      <c r="C3814" s="3" t="s">
        <v>5913</v>
      </c>
      <c r="D3814" s="3" t="s">
        <v>5914</v>
      </c>
      <c r="E3814" s="4" t="s">
        <v>66</v>
      </c>
      <c r="F3814" s="3" t="s">
        <v>36</v>
      </c>
      <c r="G3814" s="3" t="s">
        <v>36</v>
      </c>
      <c r="H3814" s="3" t="s">
        <v>5885</v>
      </c>
      <c r="I3814" s="3" t="s">
        <v>35</v>
      </c>
      <c r="J3814" s="3" t="s">
        <v>36</v>
      </c>
      <c r="K3814" s="3" t="s">
        <v>42</v>
      </c>
      <c r="L3814" s="5">
        <v>8.75</v>
      </c>
      <c r="M3814" s="4">
        <v>1</v>
      </c>
      <c r="N3814" s="5">
        <v>0.375</v>
      </c>
      <c r="O3814" s="5">
        <v>0.375</v>
      </c>
      <c r="P3814" s="4">
        <v>20</v>
      </c>
      <c r="Q3814" s="6">
        <v>5</v>
      </c>
      <c r="R3814" s="7">
        <v>1</v>
      </c>
      <c r="S3814" s="6">
        <v>0</v>
      </c>
      <c r="T3814" s="5">
        <v>0</v>
      </c>
      <c r="U3814" s="5">
        <v>0</v>
      </c>
      <c r="V3814" s="5">
        <f t="shared" si="305"/>
        <v>0.375</v>
      </c>
      <c r="W3814" s="5">
        <f t="shared" si="301"/>
        <v>-0.375</v>
      </c>
      <c r="X3814" s="8">
        <f t="shared" si="302"/>
        <v>-1</v>
      </c>
      <c r="Y3814" s="4">
        <v>0</v>
      </c>
      <c r="Z3814" s="9" t="str">
        <f t="shared" si="303"/>
        <v>NA</v>
      </c>
      <c r="AA3814" s="10">
        <f t="shared" si="304"/>
        <v>0</v>
      </c>
    </row>
    <row r="3815" spans="1:27" x14ac:dyDescent="0.55000000000000004">
      <c r="A3815" s="3" t="s">
        <v>62</v>
      </c>
      <c r="B3815" s="3" t="s">
        <v>63</v>
      </c>
      <c r="C3815" s="3" t="s">
        <v>5915</v>
      </c>
      <c r="D3815" s="3" t="s">
        <v>5916</v>
      </c>
      <c r="E3815" s="4" t="s">
        <v>66</v>
      </c>
      <c r="F3815" s="3" t="s">
        <v>36</v>
      </c>
      <c r="G3815" s="3" t="s">
        <v>36</v>
      </c>
      <c r="H3815" s="3" t="s">
        <v>5885</v>
      </c>
      <c r="I3815" s="3" t="s">
        <v>35</v>
      </c>
      <c r="J3815" s="3" t="s">
        <v>36</v>
      </c>
      <c r="K3815" s="3" t="s">
        <v>42</v>
      </c>
      <c r="L3815" s="5">
        <v>8.75</v>
      </c>
      <c r="M3815" s="4">
        <v>1</v>
      </c>
      <c r="N3815" s="5">
        <v>0.38750000000000001</v>
      </c>
      <c r="O3815" s="5">
        <v>0.38750000000000001</v>
      </c>
      <c r="P3815" s="4">
        <v>4</v>
      </c>
      <c r="Q3815" s="6">
        <v>25</v>
      </c>
      <c r="R3815" s="7">
        <v>4.75</v>
      </c>
      <c r="S3815" s="6">
        <v>0</v>
      </c>
      <c r="T3815" s="5">
        <v>0</v>
      </c>
      <c r="U3815" s="5">
        <v>0</v>
      </c>
      <c r="V3815" s="5">
        <f t="shared" si="305"/>
        <v>0.38750000000000001</v>
      </c>
      <c r="W3815" s="5">
        <f t="shared" si="301"/>
        <v>-0.38750000000000001</v>
      </c>
      <c r="X3815" s="8">
        <f t="shared" si="302"/>
        <v>-1</v>
      </c>
      <c r="Y3815" s="4">
        <v>0</v>
      </c>
      <c r="Z3815" s="9" t="str">
        <f t="shared" si="303"/>
        <v>NA</v>
      </c>
      <c r="AA3815" s="10">
        <f t="shared" si="304"/>
        <v>0</v>
      </c>
    </row>
    <row r="3816" spans="1:27" x14ac:dyDescent="0.55000000000000004">
      <c r="A3816" s="3" t="s">
        <v>62</v>
      </c>
      <c r="B3816" s="3" t="s">
        <v>63</v>
      </c>
      <c r="C3816" s="3" t="s">
        <v>5917</v>
      </c>
      <c r="D3816" s="3" t="s">
        <v>5918</v>
      </c>
      <c r="E3816" s="4" t="s">
        <v>66</v>
      </c>
      <c r="F3816" s="3" t="s">
        <v>36</v>
      </c>
      <c r="G3816" s="3" t="s">
        <v>36</v>
      </c>
      <c r="H3816" s="3" t="s">
        <v>5885</v>
      </c>
      <c r="I3816" s="3" t="s">
        <v>35</v>
      </c>
      <c r="J3816" s="3" t="s">
        <v>36</v>
      </c>
      <c r="K3816" s="3" t="s">
        <v>42</v>
      </c>
      <c r="L3816" s="5">
        <v>8.75</v>
      </c>
      <c r="M3816" s="4">
        <v>1</v>
      </c>
      <c r="N3816" s="5">
        <v>0.38750000000000001</v>
      </c>
      <c r="O3816" s="5">
        <v>0.38750000000000001</v>
      </c>
      <c r="P3816" s="4">
        <v>3</v>
      </c>
      <c r="Q3816" s="6">
        <v>33.3333333333333</v>
      </c>
      <c r="R3816" s="7">
        <v>0</v>
      </c>
      <c r="S3816" s="6">
        <v>0</v>
      </c>
      <c r="T3816" s="5">
        <v>0</v>
      </c>
      <c r="U3816" s="5">
        <v>0</v>
      </c>
      <c r="V3816" s="5">
        <f t="shared" si="305"/>
        <v>0.38750000000000001</v>
      </c>
      <c r="W3816" s="5">
        <f t="shared" si="301"/>
        <v>-0.38750000000000001</v>
      </c>
      <c r="X3816" s="8">
        <f t="shared" si="302"/>
        <v>-1</v>
      </c>
      <c r="Y3816" s="4">
        <v>0</v>
      </c>
      <c r="Z3816" s="9" t="str">
        <f t="shared" si="303"/>
        <v>NA</v>
      </c>
      <c r="AA3816" s="10">
        <f t="shared" si="304"/>
        <v>0</v>
      </c>
    </row>
    <row r="3817" spans="1:27" x14ac:dyDescent="0.55000000000000004">
      <c r="A3817" s="3" t="s">
        <v>62</v>
      </c>
      <c r="B3817" s="3" t="s">
        <v>63</v>
      </c>
      <c r="C3817" s="3" t="s">
        <v>5919</v>
      </c>
      <c r="D3817" s="3" t="s">
        <v>5920</v>
      </c>
      <c r="E3817" s="4" t="s">
        <v>66</v>
      </c>
      <c r="F3817" s="3" t="s">
        <v>36</v>
      </c>
      <c r="G3817" s="3" t="s">
        <v>36</v>
      </c>
      <c r="H3817" s="3" t="s">
        <v>5885</v>
      </c>
      <c r="I3817" s="3" t="s">
        <v>35</v>
      </c>
      <c r="J3817" s="3" t="s">
        <v>36</v>
      </c>
      <c r="K3817" s="3" t="s">
        <v>42</v>
      </c>
      <c r="L3817" s="5">
        <v>8.75</v>
      </c>
      <c r="M3817" s="4">
        <v>2</v>
      </c>
      <c r="N3817" s="5">
        <v>0.4</v>
      </c>
      <c r="O3817" s="5">
        <v>0.2</v>
      </c>
      <c r="P3817" s="4">
        <v>404</v>
      </c>
      <c r="Q3817" s="6">
        <v>0.49504950495049505</v>
      </c>
      <c r="R3817" s="7">
        <v>2.0113861386138598</v>
      </c>
      <c r="S3817" s="6">
        <v>0</v>
      </c>
      <c r="T3817" s="5">
        <v>0</v>
      </c>
      <c r="U3817" s="5">
        <v>0</v>
      </c>
      <c r="V3817" s="5">
        <f t="shared" si="305"/>
        <v>0.4</v>
      </c>
      <c r="W3817" s="5">
        <f t="shared" si="301"/>
        <v>-0.4</v>
      </c>
      <c r="X3817" s="8">
        <f t="shared" si="302"/>
        <v>-1</v>
      </c>
      <c r="Y3817" s="4">
        <v>0</v>
      </c>
      <c r="Z3817" s="9" t="str">
        <f t="shared" si="303"/>
        <v>NA</v>
      </c>
      <c r="AA3817" s="10">
        <f t="shared" si="304"/>
        <v>0</v>
      </c>
    </row>
    <row r="3818" spans="1:27" x14ac:dyDescent="0.55000000000000004">
      <c r="A3818" s="3" t="s">
        <v>62</v>
      </c>
      <c r="B3818" s="3" t="s">
        <v>63</v>
      </c>
      <c r="C3818" s="3" t="s">
        <v>5921</v>
      </c>
      <c r="D3818" s="3" t="s">
        <v>5922</v>
      </c>
      <c r="E3818" s="4" t="s">
        <v>66</v>
      </c>
      <c r="F3818" s="3" t="s">
        <v>36</v>
      </c>
      <c r="G3818" s="3" t="s">
        <v>36</v>
      </c>
      <c r="H3818" s="3" t="s">
        <v>5885</v>
      </c>
      <c r="I3818" s="3" t="s">
        <v>35</v>
      </c>
      <c r="J3818" s="3" t="s">
        <v>36</v>
      </c>
      <c r="K3818" s="3" t="s">
        <v>42</v>
      </c>
      <c r="L3818" s="5">
        <v>8.75</v>
      </c>
      <c r="M3818" s="4">
        <v>2</v>
      </c>
      <c r="N3818" s="5">
        <v>0.42499999999999999</v>
      </c>
      <c r="O3818" s="5">
        <v>0.21249999999999999</v>
      </c>
      <c r="P3818" s="4">
        <v>5</v>
      </c>
      <c r="Q3818" s="6">
        <v>40</v>
      </c>
      <c r="R3818" s="7">
        <v>1.2</v>
      </c>
      <c r="S3818" s="6">
        <v>0</v>
      </c>
      <c r="T3818" s="5">
        <v>0</v>
      </c>
      <c r="U3818" s="5">
        <v>0</v>
      </c>
      <c r="V3818" s="5">
        <f t="shared" si="305"/>
        <v>0.42499999999999999</v>
      </c>
      <c r="W3818" s="5">
        <f t="shared" si="301"/>
        <v>-0.42499999999999999</v>
      </c>
      <c r="X3818" s="8">
        <f t="shared" si="302"/>
        <v>-1</v>
      </c>
      <c r="Y3818" s="4">
        <v>0</v>
      </c>
      <c r="Z3818" s="9" t="str">
        <f t="shared" si="303"/>
        <v>NA</v>
      </c>
      <c r="AA3818" s="10">
        <f t="shared" si="304"/>
        <v>0</v>
      </c>
    </row>
    <row r="3819" spans="1:27" x14ac:dyDescent="0.55000000000000004">
      <c r="A3819" s="3" t="s">
        <v>62</v>
      </c>
      <c r="B3819" s="3" t="s">
        <v>63</v>
      </c>
      <c r="C3819" s="3" t="s">
        <v>5923</v>
      </c>
      <c r="D3819" s="3" t="s">
        <v>5924</v>
      </c>
      <c r="E3819" s="4" t="s">
        <v>31</v>
      </c>
      <c r="F3819" s="3" t="s">
        <v>36</v>
      </c>
      <c r="G3819" s="3" t="s">
        <v>36</v>
      </c>
      <c r="H3819" s="3" t="s">
        <v>166</v>
      </c>
      <c r="I3819" s="3" t="s">
        <v>35</v>
      </c>
      <c r="J3819" s="3" t="s">
        <v>36</v>
      </c>
      <c r="K3819" s="3" t="s">
        <v>42</v>
      </c>
      <c r="L3819" s="5">
        <v>8.75</v>
      </c>
      <c r="M3819" s="4">
        <v>1</v>
      </c>
      <c r="N3819" s="5">
        <v>0.42499999999999999</v>
      </c>
      <c r="O3819" s="5">
        <v>0.42499999999999999</v>
      </c>
      <c r="P3819" s="4">
        <v>100</v>
      </c>
      <c r="Q3819" s="6">
        <v>1</v>
      </c>
      <c r="R3819" s="7">
        <v>1.5029999999999999</v>
      </c>
      <c r="S3819" s="6">
        <v>0</v>
      </c>
      <c r="T3819" s="5">
        <v>0</v>
      </c>
      <c r="U3819" s="5">
        <v>0</v>
      </c>
      <c r="V3819" s="5">
        <f t="shared" si="305"/>
        <v>0.42499999999999999</v>
      </c>
      <c r="W3819" s="5">
        <f t="shared" si="301"/>
        <v>-0.42499999999999999</v>
      </c>
      <c r="X3819" s="8">
        <f t="shared" si="302"/>
        <v>-1</v>
      </c>
      <c r="Y3819" s="4">
        <v>0</v>
      </c>
      <c r="Z3819" s="9" t="str">
        <f t="shared" si="303"/>
        <v>NA</v>
      </c>
      <c r="AA3819" s="10">
        <f t="shared" si="304"/>
        <v>0</v>
      </c>
    </row>
    <row r="3820" spans="1:27" x14ac:dyDescent="0.55000000000000004">
      <c r="A3820" s="3" t="s">
        <v>62</v>
      </c>
      <c r="B3820" s="3" t="s">
        <v>63</v>
      </c>
      <c r="C3820" s="3" t="s">
        <v>5925</v>
      </c>
      <c r="D3820" s="3" t="s">
        <v>5926</v>
      </c>
      <c r="E3820" s="4" t="s">
        <v>66</v>
      </c>
      <c r="F3820" s="3" t="s">
        <v>36</v>
      </c>
      <c r="G3820" s="3" t="s">
        <v>36</v>
      </c>
      <c r="H3820" s="3" t="s">
        <v>5885</v>
      </c>
      <c r="I3820" s="3" t="s">
        <v>35</v>
      </c>
      <c r="J3820" s="3" t="s">
        <v>36</v>
      </c>
      <c r="K3820" s="3" t="s">
        <v>42</v>
      </c>
      <c r="L3820" s="5">
        <v>8.75</v>
      </c>
      <c r="M3820" s="4">
        <v>1</v>
      </c>
      <c r="N3820" s="5">
        <v>0.4375</v>
      </c>
      <c r="O3820" s="5">
        <v>0.4375</v>
      </c>
      <c r="P3820" s="4">
        <v>11</v>
      </c>
      <c r="Q3820" s="6">
        <v>9.0909090909090899</v>
      </c>
      <c r="R3820" s="7">
        <v>2.2727272727272698</v>
      </c>
      <c r="S3820" s="6">
        <v>0</v>
      </c>
      <c r="T3820" s="5">
        <v>0</v>
      </c>
      <c r="U3820" s="5">
        <v>0</v>
      </c>
      <c r="V3820" s="5">
        <f t="shared" si="305"/>
        <v>0.4375</v>
      </c>
      <c r="W3820" s="5">
        <f t="shared" si="301"/>
        <v>-0.4375</v>
      </c>
      <c r="X3820" s="8">
        <f t="shared" si="302"/>
        <v>-1</v>
      </c>
      <c r="Y3820" s="4">
        <v>0</v>
      </c>
      <c r="Z3820" s="9" t="str">
        <f t="shared" si="303"/>
        <v>NA</v>
      </c>
      <c r="AA3820" s="10">
        <f t="shared" si="304"/>
        <v>0</v>
      </c>
    </row>
    <row r="3821" spans="1:27" x14ac:dyDescent="0.55000000000000004">
      <c r="A3821" s="3" t="s">
        <v>62</v>
      </c>
      <c r="B3821" s="3" t="s">
        <v>63</v>
      </c>
      <c r="C3821" s="3" t="s">
        <v>5927</v>
      </c>
      <c r="D3821" s="3" t="s">
        <v>5928</v>
      </c>
      <c r="E3821" s="4" t="s">
        <v>66</v>
      </c>
      <c r="F3821" s="3" t="s">
        <v>36</v>
      </c>
      <c r="G3821" s="3" t="s">
        <v>36</v>
      </c>
      <c r="H3821" s="3" t="s">
        <v>5885</v>
      </c>
      <c r="I3821" s="3" t="s">
        <v>35</v>
      </c>
      <c r="J3821" s="3" t="s">
        <v>36</v>
      </c>
      <c r="K3821" s="3" t="s">
        <v>42</v>
      </c>
      <c r="L3821" s="5">
        <v>8.75</v>
      </c>
      <c r="M3821" s="4">
        <v>1</v>
      </c>
      <c r="N3821" s="5">
        <v>0.4375</v>
      </c>
      <c r="O3821" s="5">
        <v>0.4375</v>
      </c>
      <c r="P3821" s="4">
        <v>31</v>
      </c>
      <c r="Q3821" s="6">
        <v>3.2258064516128999</v>
      </c>
      <c r="R3821" s="7">
        <v>1</v>
      </c>
      <c r="S3821" s="6">
        <v>0</v>
      </c>
      <c r="T3821" s="5">
        <v>0</v>
      </c>
      <c r="U3821" s="5">
        <v>0</v>
      </c>
      <c r="V3821" s="5">
        <f t="shared" si="305"/>
        <v>0.4375</v>
      </c>
      <c r="W3821" s="5">
        <f t="shared" si="301"/>
        <v>-0.4375</v>
      </c>
      <c r="X3821" s="8">
        <f t="shared" si="302"/>
        <v>-1</v>
      </c>
      <c r="Y3821" s="4">
        <v>0</v>
      </c>
      <c r="Z3821" s="9" t="str">
        <f t="shared" si="303"/>
        <v>NA</v>
      </c>
      <c r="AA3821" s="10">
        <f t="shared" si="304"/>
        <v>0</v>
      </c>
    </row>
    <row r="3822" spans="1:27" x14ac:dyDescent="0.55000000000000004">
      <c r="A3822" s="3" t="s">
        <v>62</v>
      </c>
      <c r="B3822" s="3" t="s">
        <v>63</v>
      </c>
      <c r="C3822" s="3" t="s">
        <v>5929</v>
      </c>
      <c r="D3822" s="3" t="s">
        <v>5930</v>
      </c>
      <c r="E3822" s="4" t="s">
        <v>66</v>
      </c>
      <c r="F3822" s="3" t="s">
        <v>36</v>
      </c>
      <c r="G3822" s="3" t="s">
        <v>36</v>
      </c>
      <c r="H3822" s="3" t="s">
        <v>5885</v>
      </c>
      <c r="I3822" s="3" t="s">
        <v>35</v>
      </c>
      <c r="J3822" s="3" t="s">
        <v>36</v>
      </c>
      <c r="K3822" s="3" t="s">
        <v>42</v>
      </c>
      <c r="L3822" s="5">
        <v>8.75</v>
      </c>
      <c r="M3822" s="4">
        <v>1</v>
      </c>
      <c r="N3822" s="5">
        <v>0.46250000000000002</v>
      </c>
      <c r="O3822" s="5">
        <v>0.46250000000000002</v>
      </c>
      <c r="P3822" s="4">
        <v>1163</v>
      </c>
      <c r="Q3822" s="6">
        <v>8.5984522785898507E-2</v>
      </c>
      <c r="R3822" s="7">
        <v>1.0134995700773901</v>
      </c>
      <c r="S3822" s="6">
        <v>0</v>
      </c>
      <c r="T3822" s="5">
        <v>0</v>
      </c>
      <c r="U3822" s="5">
        <v>0</v>
      </c>
      <c r="V3822" s="5">
        <f t="shared" si="305"/>
        <v>0.46250000000000002</v>
      </c>
      <c r="W3822" s="5">
        <f t="shared" si="301"/>
        <v>-0.46250000000000002</v>
      </c>
      <c r="X3822" s="8">
        <f t="shared" si="302"/>
        <v>-1</v>
      </c>
      <c r="Y3822" s="4">
        <v>0</v>
      </c>
      <c r="Z3822" s="9" t="str">
        <f t="shared" si="303"/>
        <v>NA</v>
      </c>
      <c r="AA3822" s="10">
        <f t="shared" si="304"/>
        <v>0</v>
      </c>
    </row>
    <row r="3823" spans="1:27" x14ac:dyDescent="0.55000000000000004">
      <c r="A3823" s="3" t="s">
        <v>62</v>
      </c>
      <c r="B3823" s="3" t="s">
        <v>63</v>
      </c>
      <c r="C3823" s="3" t="s">
        <v>5931</v>
      </c>
      <c r="D3823" s="3" t="s">
        <v>5932</v>
      </c>
      <c r="E3823" s="4" t="s">
        <v>66</v>
      </c>
      <c r="F3823" s="3" t="s">
        <v>36</v>
      </c>
      <c r="G3823" s="3" t="s">
        <v>36</v>
      </c>
      <c r="H3823" s="3" t="s">
        <v>5885</v>
      </c>
      <c r="I3823" s="3" t="s">
        <v>35</v>
      </c>
      <c r="J3823" s="3" t="s">
        <v>36</v>
      </c>
      <c r="K3823" s="3" t="s">
        <v>42</v>
      </c>
      <c r="L3823" s="5">
        <v>8.75</v>
      </c>
      <c r="M3823" s="4">
        <v>1</v>
      </c>
      <c r="N3823" s="5">
        <v>0.46250000000000002</v>
      </c>
      <c r="O3823" s="5">
        <v>0.46250000000000002</v>
      </c>
      <c r="P3823" s="4">
        <v>3</v>
      </c>
      <c r="Q3823" s="6">
        <v>33.3333333333333</v>
      </c>
      <c r="R3823" s="7">
        <v>1</v>
      </c>
      <c r="S3823" s="6">
        <v>0</v>
      </c>
      <c r="T3823" s="5">
        <v>0</v>
      </c>
      <c r="U3823" s="5">
        <v>0</v>
      </c>
      <c r="V3823" s="5">
        <f t="shared" si="305"/>
        <v>0.46250000000000002</v>
      </c>
      <c r="W3823" s="5">
        <f t="shared" si="301"/>
        <v>-0.46250000000000002</v>
      </c>
      <c r="X3823" s="8">
        <f t="shared" si="302"/>
        <v>-1</v>
      </c>
      <c r="Y3823" s="4">
        <v>0</v>
      </c>
      <c r="Z3823" s="9" t="str">
        <f t="shared" si="303"/>
        <v>NA</v>
      </c>
      <c r="AA3823" s="10">
        <f t="shared" si="304"/>
        <v>0</v>
      </c>
    </row>
    <row r="3824" spans="1:27" x14ac:dyDescent="0.55000000000000004">
      <c r="A3824" s="3" t="s">
        <v>62</v>
      </c>
      <c r="B3824" s="3" t="s">
        <v>63</v>
      </c>
      <c r="C3824" s="3" t="s">
        <v>5933</v>
      </c>
      <c r="D3824" s="3" t="s">
        <v>5934</v>
      </c>
      <c r="E3824" s="4" t="s">
        <v>66</v>
      </c>
      <c r="F3824" s="3" t="s">
        <v>36</v>
      </c>
      <c r="G3824" s="3" t="s">
        <v>36</v>
      </c>
      <c r="H3824" s="3" t="s">
        <v>85</v>
      </c>
      <c r="I3824" s="3" t="s">
        <v>35</v>
      </c>
      <c r="J3824" s="3" t="s">
        <v>36</v>
      </c>
      <c r="K3824" s="3" t="s">
        <v>91</v>
      </c>
      <c r="L3824" s="5">
        <v>8.75</v>
      </c>
      <c r="M3824" s="4">
        <v>3</v>
      </c>
      <c r="N3824" s="5">
        <v>0.49999998750000002</v>
      </c>
      <c r="O3824" s="5">
        <v>0.16666666250000001</v>
      </c>
      <c r="P3824" s="4">
        <v>326</v>
      </c>
      <c r="Q3824" s="6">
        <v>0.92024539877300604</v>
      </c>
      <c r="R3824" s="7">
        <v>2.5880368098159501</v>
      </c>
      <c r="S3824" s="6">
        <v>0</v>
      </c>
      <c r="T3824" s="5">
        <v>0</v>
      </c>
      <c r="U3824" s="5">
        <v>0</v>
      </c>
      <c r="V3824" s="5">
        <f t="shared" si="305"/>
        <v>0.49999998750000002</v>
      </c>
      <c r="W3824" s="5">
        <f t="shared" si="301"/>
        <v>-0.49999998750000002</v>
      </c>
      <c r="X3824" s="8">
        <f t="shared" si="302"/>
        <v>-1</v>
      </c>
      <c r="Y3824" s="4">
        <v>0</v>
      </c>
      <c r="Z3824" s="9" t="str">
        <f t="shared" si="303"/>
        <v>NA</v>
      </c>
      <c r="AA3824" s="10">
        <f t="shared" si="304"/>
        <v>0</v>
      </c>
    </row>
    <row r="3825" spans="1:27" x14ac:dyDescent="0.55000000000000004">
      <c r="A3825" s="3" t="s">
        <v>62</v>
      </c>
      <c r="B3825" s="3" t="s">
        <v>63</v>
      </c>
      <c r="C3825" s="3" t="s">
        <v>5935</v>
      </c>
      <c r="D3825" s="3" t="s">
        <v>5936</v>
      </c>
      <c r="E3825" s="4" t="s">
        <v>66</v>
      </c>
      <c r="F3825" s="3" t="s">
        <v>36</v>
      </c>
      <c r="G3825" s="3" t="s">
        <v>36</v>
      </c>
      <c r="H3825" s="3" t="s">
        <v>5885</v>
      </c>
      <c r="I3825" s="3" t="s">
        <v>35</v>
      </c>
      <c r="J3825" s="3" t="s">
        <v>36</v>
      </c>
      <c r="K3825" s="3" t="s">
        <v>42</v>
      </c>
      <c r="L3825" s="5">
        <v>8.75</v>
      </c>
      <c r="M3825" s="4">
        <v>1</v>
      </c>
      <c r="N3825" s="5">
        <v>0.51249999999999996</v>
      </c>
      <c r="O3825" s="5">
        <v>0.51249999999999996</v>
      </c>
      <c r="P3825" s="4">
        <v>17</v>
      </c>
      <c r="Q3825" s="6">
        <v>5.8823529411764701</v>
      </c>
      <c r="R3825" s="7">
        <v>2.4235294117647102</v>
      </c>
      <c r="S3825" s="6">
        <v>0</v>
      </c>
      <c r="T3825" s="5">
        <v>0</v>
      </c>
      <c r="U3825" s="5">
        <v>0</v>
      </c>
      <c r="V3825" s="5">
        <f t="shared" si="305"/>
        <v>0.51249999999999996</v>
      </c>
      <c r="W3825" s="5">
        <f t="shared" si="301"/>
        <v>-0.51249999999999996</v>
      </c>
      <c r="X3825" s="8">
        <f t="shared" si="302"/>
        <v>-1</v>
      </c>
      <c r="Y3825" s="4">
        <v>0</v>
      </c>
      <c r="Z3825" s="9" t="str">
        <f t="shared" si="303"/>
        <v>NA</v>
      </c>
      <c r="AA3825" s="10">
        <f t="shared" si="304"/>
        <v>0</v>
      </c>
    </row>
    <row r="3826" spans="1:27" x14ac:dyDescent="0.55000000000000004">
      <c r="A3826" s="3" t="s">
        <v>62</v>
      </c>
      <c r="B3826" s="3" t="s">
        <v>63</v>
      </c>
      <c r="C3826" s="3" t="s">
        <v>5937</v>
      </c>
      <c r="D3826" s="3" t="s">
        <v>2449</v>
      </c>
      <c r="E3826" s="4" t="s">
        <v>31</v>
      </c>
      <c r="F3826" s="3" t="s">
        <v>36</v>
      </c>
      <c r="G3826" s="3" t="s">
        <v>36</v>
      </c>
      <c r="H3826" s="3" t="s">
        <v>150</v>
      </c>
      <c r="I3826" s="3" t="s">
        <v>35</v>
      </c>
      <c r="J3826" s="3" t="s">
        <v>36</v>
      </c>
      <c r="K3826" s="3" t="s">
        <v>42</v>
      </c>
      <c r="L3826" s="5">
        <v>8.75</v>
      </c>
      <c r="M3826" s="4">
        <v>1</v>
      </c>
      <c r="N3826" s="5">
        <v>0.51249999999999996</v>
      </c>
      <c r="O3826" s="5">
        <v>0.51249999999999996</v>
      </c>
      <c r="P3826" s="4">
        <v>154</v>
      </c>
      <c r="Q3826" s="6">
        <v>0.64935064935064901</v>
      </c>
      <c r="R3826" s="7">
        <v>2.0201298701298702</v>
      </c>
      <c r="S3826" s="6">
        <v>0</v>
      </c>
      <c r="T3826" s="5">
        <v>0</v>
      </c>
      <c r="U3826" s="5">
        <v>0</v>
      </c>
      <c r="V3826" s="5">
        <f t="shared" si="305"/>
        <v>0.51249999999999996</v>
      </c>
      <c r="W3826" s="5">
        <f t="shared" si="301"/>
        <v>-0.51249999999999996</v>
      </c>
      <c r="X3826" s="8">
        <f t="shared" si="302"/>
        <v>-1</v>
      </c>
      <c r="Y3826" s="4">
        <v>0</v>
      </c>
      <c r="Z3826" s="9" t="str">
        <f t="shared" si="303"/>
        <v>NA</v>
      </c>
      <c r="AA3826" s="10">
        <f t="shared" si="304"/>
        <v>0</v>
      </c>
    </row>
    <row r="3827" spans="1:27" x14ac:dyDescent="0.55000000000000004">
      <c r="A3827" s="3" t="s">
        <v>62</v>
      </c>
      <c r="B3827" s="3" t="s">
        <v>63</v>
      </c>
      <c r="C3827" s="3" t="s">
        <v>5938</v>
      </c>
      <c r="D3827" s="3" t="s">
        <v>5797</v>
      </c>
      <c r="E3827" s="4" t="s">
        <v>31</v>
      </c>
      <c r="F3827" s="3" t="s">
        <v>36</v>
      </c>
      <c r="G3827" s="3" t="s">
        <v>36</v>
      </c>
      <c r="H3827" s="3" t="s">
        <v>320</v>
      </c>
      <c r="I3827" s="3" t="s">
        <v>35</v>
      </c>
      <c r="J3827" s="3" t="s">
        <v>36</v>
      </c>
      <c r="K3827" s="3" t="s">
        <v>42</v>
      </c>
      <c r="L3827" s="5">
        <v>8.75</v>
      </c>
      <c r="M3827" s="4">
        <v>1</v>
      </c>
      <c r="N3827" s="5">
        <v>0.51249999999999996</v>
      </c>
      <c r="O3827" s="5">
        <v>0.51249999999999996</v>
      </c>
      <c r="P3827" s="4">
        <v>123</v>
      </c>
      <c r="Q3827" s="6">
        <v>0.81300813008130102</v>
      </c>
      <c r="R3827" s="7">
        <v>1.07317073170732</v>
      </c>
      <c r="S3827" s="6">
        <v>0</v>
      </c>
      <c r="T3827" s="5">
        <v>0</v>
      </c>
      <c r="U3827" s="5">
        <v>0</v>
      </c>
      <c r="V3827" s="5">
        <f t="shared" si="305"/>
        <v>0.51249999999999996</v>
      </c>
      <c r="W3827" s="5">
        <f t="shared" si="301"/>
        <v>-0.51249999999999996</v>
      </c>
      <c r="X3827" s="8">
        <f t="shared" si="302"/>
        <v>-1</v>
      </c>
      <c r="Y3827" s="4">
        <v>0</v>
      </c>
      <c r="Z3827" s="9" t="str">
        <f t="shared" si="303"/>
        <v>NA</v>
      </c>
      <c r="AA3827" s="10">
        <f t="shared" si="304"/>
        <v>0</v>
      </c>
    </row>
    <row r="3828" spans="1:27" x14ac:dyDescent="0.55000000000000004">
      <c r="A3828" s="3" t="s">
        <v>62</v>
      </c>
      <c r="B3828" s="3" t="s">
        <v>63</v>
      </c>
      <c r="C3828" s="3" t="s">
        <v>5939</v>
      </c>
      <c r="D3828" s="3" t="s">
        <v>5940</v>
      </c>
      <c r="E3828" s="4" t="s">
        <v>66</v>
      </c>
      <c r="F3828" s="3" t="s">
        <v>36</v>
      </c>
      <c r="G3828" s="3" t="s">
        <v>36</v>
      </c>
      <c r="H3828" s="3" t="s">
        <v>5885</v>
      </c>
      <c r="I3828" s="3" t="s">
        <v>35</v>
      </c>
      <c r="J3828" s="3" t="s">
        <v>36</v>
      </c>
      <c r="K3828" s="3" t="s">
        <v>42</v>
      </c>
      <c r="L3828" s="5">
        <v>8.75</v>
      </c>
      <c r="M3828" s="4">
        <v>2</v>
      </c>
      <c r="N3828" s="5">
        <v>0.52500000000000002</v>
      </c>
      <c r="O3828" s="5">
        <v>0.26250000000000001</v>
      </c>
      <c r="P3828" s="4">
        <v>5</v>
      </c>
      <c r="Q3828" s="6">
        <v>40</v>
      </c>
      <c r="R3828" s="7">
        <v>1.6</v>
      </c>
      <c r="S3828" s="6">
        <v>0</v>
      </c>
      <c r="T3828" s="5">
        <v>0</v>
      </c>
      <c r="U3828" s="5">
        <v>0</v>
      </c>
      <c r="V3828" s="5">
        <f t="shared" si="305"/>
        <v>0.52500000000000002</v>
      </c>
      <c r="W3828" s="5">
        <f t="shared" si="301"/>
        <v>-0.52500000000000002</v>
      </c>
      <c r="X3828" s="8">
        <f t="shared" si="302"/>
        <v>-1</v>
      </c>
      <c r="Y3828" s="4">
        <v>0</v>
      </c>
      <c r="Z3828" s="9" t="str">
        <f t="shared" si="303"/>
        <v>NA</v>
      </c>
      <c r="AA3828" s="10">
        <f t="shared" si="304"/>
        <v>0</v>
      </c>
    </row>
    <row r="3829" spans="1:27" x14ac:dyDescent="0.55000000000000004">
      <c r="A3829" s="3" t="s">
        <v>62</v>
      </c>
      <c r="B3829" s="3" t="s">
        <v>63</v>
      </c>
      <c r="C3829" s="3" t="s">
        <v>5941</v>
      </c>
      <c r="D3829" s="3" t="s">
        <v>5942</v>
      </c>
      <c r="E3829" s="4" t="s">
        <v>66</v>
      </c>
      <c r="F3829" s="3" t="s">
        <v>36</v>
      </c>
      <c r="G3829" s="3" t="s">
        <v>36</v>
      </c>
      <c r="H3829" s="3" t="s">
        <v>5885</v>
      </c>
      <c r="I3829" s="3" t="s">
        <v>35</v>
      </c>
      <c r="J3829" s="3" t="s">
        <v>36</v>
      </c>
      <c r="K3829" s="3" t="s">
        <v>42</v>
      </c>
      <c r="L3829" s="5">
        <v>8.75</v>
      </c>
      <c r="M3829" s="4">
        <v>1</v>
      </c>
      <c r="N3829" s="5">
        <v>0.53749999999999998</v>
      </c>
      <c r="O3829" s="5">
        <v>0.53749999999999998</v>
      </c>
      <c r="P3829" s="4">
        <v>13</v>
      </c>
      <c r="Q3829" s="6">
        <v>7.6923076923076898</v>
      </c>
      <c r="R3829" s="7">
        <v>2.6923076923076898</v>
      </c>
      <c r="S3829" s="6">
        <v>0</v>
      </c>
      <c r="T3829" s="5">
        <v>0</v>
      </c>
      <c r="U3829" s="5">
        <v>0</v>
      </c>
      <c r="V3829" s="5">
        <f t="shared" si="305"/>
        <v>0.53749999999999998</v>
      </c>
      <c r="W3829" s="5">
        <f t="shared" si="301"/>
        <v>-0.53749999999999998</v>
      </c>
      <c r="X3829" s="8">
        <f t="shared" si="302"/>
        <v>-1</v>
      </c>
      <c r="Y3829" s="4">
        <v>0</v>
      </c>
      <c r="Z3829" s="9" t="str">
        <f t="shared" si="303"/>
        <v>NA</v>
      </c>
      <c r="AA3829" s="10">
        <f t="shared" si="304"/>
        <v>0</v>
      </c>
    </row>
    <row r="3830" spans="1:27" x14ac:dyDescent="0.55000000000000004">
      <c r="A3830" s="3" t="s">
        <v>62</v>
      </c>
      <c r="B3830" s="3" t="s">
        <v>63</v>
      </c>
      <c r="C3830" s="3" t="s">
        <v>5943</v>
      </c>
      <c r="D3830" s="3" t="s">
        <v>5944</v>
      </c>
      <c r="E3830" s="4" t="s">
        <v>31</v>
      </c>
      <c r="F3830" s="3" t="s">
        <v>36</v>
      </c>
      <c r="G3830" s="3" t="s">
        <v>36</v>
      </c>
      <c r="H3830" s="3" t="s">
        <v>85</v>
      </c>
      <c r="I3830" s="3" t="s">
        <v>35</v>
      </c>
      <c r="J3830" s="3" t="s">
        <v>36</v>
      </c>
      <c r="K3830" s="3" t="s">
        <v>91</v>
      </c>
      <c r="L3830" s="5">
        <v>8.75</v>
      </c>
      <c r="M3830" s="4">
        <v>4</v>
      </c>
      <c r="N3830" s="5">
        <v>0.53749999999999998</v>
      </c>
      <c r="O3830" s="5">
        <v>0.13437499999999999</v>
      </c>
      <c r="P3830" s="4">
        <v>672</v>
      </c>
      <c r="Q3830" s="6">
        <v>0.59523809523809501</v>
      </c>
      <c r="R3830" s="7">
        <v>1.01547619047619</v>
      </c>
      <c r="S3830" s="6">
        <v>0</v>
      </c>
      <c r="T3830" s="5">
        <v>0</v>
      </c>
      <c r="U3830" s="5">
        <v>0</v>
      </c>
      <c r="V3830" s="5">
        <f t="shared" si="305"/>
        <v>0.53749999999999998</v>
      </c>
      <c r="W3830" s="5">
        <f t="shared" si="301"/>
        <v>-0.53749999999999998</v>
      </c>
      <c r="X3830" s="8">
        <f t="shared" si="302"/>
        <v>-1</v>
      </c>
      <c r="Y3830" s="4">
        <v>0</v>
      </c>
      <c r="Z3830" s="9" t="str">
        <f t="shared" si="303"/>
        <v>NA</v>
      </c>
      <c r="AA3830" s="10">
        <f t="shared" si="304"/>
        <v>0</v>
      </c>
    </row>
    <row r="3831" spans="1:27" x14ac:dyDescent="0.55000000000000004">
      <c r="A3831" s="3" t="s">
        <v>62</v>
      </c>
      <c r="B3831" s="3" t="s">
        <v>63</v>
      </c>
      <c r="C3831" s="3" t="s">
        <v>5945</v>
      </c>
      <c r="D3831" s="3" t="s">
        <v>5946</v>
      </c>
      <c r="E3831" s="4" t="s">
        <v>66</v>
      </c>
      <c r="F3831" s="3" t="s">
        <v>36</v>
      </c>
      <c r="G3831" s="3" t="s">
        <v>36</v>
      </c>
      <c r="H3831" s="3" t="s">
        <v>5885</v>
      </c>
      <c r="I3831" s="3" t="s">
        <v>35</v>
      </c>
      <c r="J3831" s="3" t="s">
        <v>36</v>
      </c>
      <c r="K3831" s="3" t="s">
        <v>42</v>
      </c>
      <c r="L3831" s="5">
        <v>8.75</v>
      </c>
      <c r="M3831" s="4">
        <v>1</v>
      </c>
      <c r="N3831" s="5">
        <v>0.55000000000000004</v>
      </c>
      <c r="O3831" s="5">
        <v>0.55000000000000004</v>
      </c>
      <c r="P3831" s="4">
        <v>46</v>
      </c>
      <c r="Q3831" s="6">
        <v>2.1739130434782599</v>
      </c>
      <c r="R3831" s="7">
        <v>1.49565217391304</v>
      </c>
      <c r="S3831" s="6">
        <v>0</v>
      </c>
      <c r="T3831" s="5">
        <v>0</v>
      </c>
      <c r="U3831" s="5">
        <v>0</v>
      </c>
      <c r="V3831" s="5">
        <f t="shared" si="305"/>
        <v>0.55000000000000004</v>
      </c>
      <c r="W3831" s="5">
        <f t="shared" si="301"/>
        <v>-0.55000000000000004</v>
      </c>
      <c r="X3831" s="8">
        <f t="shared" si="302"/>
        <v>-1</v>
      </c>
      <c r="Y3831" s="4">
        <v>0</v>
      </c>
      <c r="Z3831" s="9" t="str">
        <f t="shared" si="303"/>
        <v>NA</v>
      </c>
      <c r="AA3831" s="10">
        <f t="shared" si="304"/>
        <v>0</v>
      </c>
    </row>
    <row r="3832" spans="1:27" x14ac:dyDescent="0.55000000000000004">
      <c r="A3832" s="3" t="s">
        <v>62</v>
      </c>
      <c r="B3832" s="3" t="s">
        <v>63</v>
      </c>
      <c r="C3832" s="3" t="s">
        <v>5947</v>
      </c>
      <c r="D3832" s="3" t="s">
        <v>5948</v>
      </c>
      <c r="E3832" s="4" t="s">
        <v>66</v>
      </c>
      <c r="F3832" s="3" t="s">
        <v>36</v>
      </c>
      <c r="G3832" s="3" t="s">
        <v>36</v>
      </c>
      <c r="H3832" s="3" t="s">
        <v>5885</v>
      </c>
      <c r="I3832" s="3" t="s">
        <v>35</v>
      </c>
      <c r="J3832" s="3" t="s">
        <v>36</v>
      </c>
      <c r="K3832" s="3" t="s">
        <v>42</v>
      </c>
      <c r="L3832" s="5">
        <v>8.75</v>
      </c>
      <c r="M3832" s="4">
        <v>1</v>
      </c>
      <c r="N3832" s="5">
        <v>0.55000000000000004</v>
      </c>
      <c r="O3832" s="5">
        <v>0.55000000000000004</v>
      </c>
      <c r="P3832" s="4">
        <v>10</v>
      </c>
      <c r="Q3832" s="6">
        <v>10</v>
      </c>
      <c r="R3832" s="7">
        <v>1.89</v>
      </c>
      <c r="S3832" s="6">
        <v>0</v>
      </c>
      <c r="T3832" s="5">
        <v>0</v>
      </c>
      <c r="U3832" s="5">
        <v>0</v>
      </c>
      <c r="V3832" s="5">
        <f t="shared" si="305"/>
        <v>0.55000000000000004</v>
      </c>
      <c r="W3832" s="5">
        <f t="shared" si="301"/>
        <v>-0.55000000000000004</v>
      </c>
      <c r="X3832" s="8">
        <f t="shared" si="302"/>
        <v>-1</v>
      </c>
      <c r="Y3832" s="4">
        <v>0</v>
      </c>
      <c r="Z3832" s="9" t="str">
        <f t="shared" si="303"/>
        <v>NA</v>
      </c>
      <c r="AA3832" s="10">
        <f t="shared" si="304"/>
        <v>0</v>
      </c>
    </row>
    <row r="3833" spans="1:27" x14ac:dyDescent="0.55000000000000004">
      <c r="A3833" s="3" t="s">
        <v>62</v>
      </c>
      <c r="B3833" s="3" t="s">
        <v>63</v>
      </c>
      <c r="C3833" s="3" t="s">
        <v>5949</v>
      </c>
      <c r="D3833" s="3" t="s">
        <v>5950</v>
      </c>
      <c r="E3833" s="4" t="s">
        <v>66</v>
      </c>
      <c r="F3833" s="3" t="s">
        <v>36</v>
      </c>
      <c r="G3833" s="3" t="s">
        <v>36</v>
      </c>
      <c r="H3833" s="3" t="s">
        <v>5885</v>
      </c>
      <c r="I3833" s="3" t="s">
        <v>35</v>
      </c>
      <c r="J3833" s="3" t="s">
        <v>36</v>
      </c>
      <c r="K3833" s="3" t="s">
        <v>42</v>
      </c>
      <c r="L3833" s="5">
        <v>8.75</v>
      </c>
      <c r="M3833" s="4">
        <v>1</v>
      </c>
      <c r="N3833" s="5">
        <v>0.6</v>
      </c>
      <c r="O3833" s="5">
        <v>0.6</v>
      </c>
      <c r="P3833" s="4">
        <v>60</v>
      </c>
      <c r="Q3833" s="6">
        <v>1.6666666666666701</v>
      </c>
      <c r="R3833" s="7">
        <v>1.16333333333333</v>
      </c>
      <c r="S3833" s="6">
        <v>0</v>
      </c>
      <c r="T3833" s="5">
        <v>0</v>
      </c>
      <c r="U3833" s="5">
        <v>0</v>
      </c>
      <c r="V3833" s="5">
        <f t="shared" si="305"/>
        <v>0.6</v>
      </c>
      <c r="W3833" s="5">
        <f t="shared" si="301"/>
        <v>-0.6</v>
      </c>
      <c r="X3833" s="8">
        <f t="shared" si="302"/>
        <v>-1</v>
      </c>
      <c r="Y3833" s="4">
        <v>0</v>
      </c>
      <c r="Z3833" s="9" t="str">
        <f t="shared" si="303"/>
        <v>NA</v>
      </c>
      <c r="AA3833" s="10">
        <f t="shared" si="304"/>
        <v>0</v>
      </c>
    </row>
    <row r="3834" spans="1:27" x14ac:dyDescent="0.55000000000000004">
      <c r="A3834" s="3" t="s">
        <v>62</v>
      </c>
      <c r="B3834" s="3" t="s">
        <v>63</v>
      </c>
      <c r="C3834" s="3" t="s">
        <v>5951</v>
      </c>
      <c r="D3834" s="3" t="s">
        <v>5952</v>
      </c>
      <c r="E3834" s="4" t="s">
        <v>31</v>
      </c>
      <c r="F3834" s="3" t="s">
        <v>36</v>
      </c>
      <c r="G3834" s="3" t="s">
        <v>36</v>
      </c>
      <c r="H3834" s="3" t="s">
        <v>70</v>
      </c>
      <c r="I3834" s="3" t="s">
        <v>35</v>
      </c>
      <c r="J3834" s="3" t="s">
        <v>36</v>
      </c>
      <c r="K3834" s="3" t="s">
        <v>42</v>
      </c>
      <c r="L3834" s="5">
        <v>8.75</v>
      </c>
      <c r="M3834" s="4">
        <v>5</v>
      </c>
      <c r="N3834" s="5">
        <v>0.625</v>
      </c>
      <c r="O3834" s="5">
        <v>0.125</v>
      </c>
      <c r="P3834" s="4">
        <v>159</v>
      </c>
      <c r="Q3834" s="6">
        <v>3.1446540880503102</v>
      </c>
      <c r="R3834" s="7">
        <v>1.6987421383647801</v>
      </c>
      <c r="S3834" s="6">
        <v>0</v>
      </c>
      <c r="T3834" s="5">
        <v>0</v>
      </c>
      <c r="U3834" s="5">
        <v>0</v>
      </c>
      <c r="V3834" s="5">
        <f t="shared" si="305"/>
        <v>0.625</v>
      </c>
      <c r="W3834" s="5">
        <f t="shared" si="301"/>
        <v>-0.625</v>
      </c>
      <c r="X3834" s="8">
        <f t="shared" si="302"/>
        <v>-1</v>
      </c>
      <c r="Y3834" s="4">
        <v>0</v>
      </c>
      <c r="Z3834" s="9" t="str">
        <f t="shared" si="303"/>
        <v>NA</v>
      </c>
      <c r="AA3834" s="10">
        <f t="shared" si="304"/>
        <v>0</v>
      </c>
    </row>
    <row r="3835" spans="1:27" x14ac:dyDescent="0.55000000000000004">
      <c r="A3835" s="3" t="s">
        <v>62</v>
      </c>
      <c r="B3835" s="3" t="s">
        <v>63</v>
      </c>
      <c r="C3835" s="3" t="s">
        <v>5953</v>
      </c>
      <c r="D3835" s="3" t="s">
        <v>5954</v>
      </c>
      <c r="E3835" s="4" t="s">
        <v>66</v>
      </c>
      <c r="F3835" s="3" t="s">
        <v>36</v>
      </c>
      <c r="G3835" s="3" t="s">
        <v>36</v>
      </c>
      <c r="H3835" s="3" t="s">
        <v>5885</v>
      </c>
      <c r="I3835" s="3" t="s">
        <v>35</v>
      </c>
      <c r="J3835" s="3" t="s">
        <v>36</v>
      </c>
      <c r="K3835" s="3" t="s">
        <v>42</v>
      </c>
      <c r="L3835" s="5">
        <v>8.75</v>
      </c>
      <c r="M3835" s="4">
        <v>1</v>
      </c>
      <c r="N3835" s="5">
        <v>0.63749999999999996</v>
      </c>
      <c r="O3835" s="5">
        <v>0.63749999999999996</v>
      </c>
      <c r="P3835" s="4">
        <v>20</v>
      </c>
      <c r="Q3835" s="6">
        <v>5</v>
      </c>
      <c r="R3835" s="7">
        <v>0.95</v>
      </c>
      <c r="S3835" s="6">
        <v>0</v>
      </c>
      <c r="T3835" s="5">
        <v>0</v>
      </c>
      <c r="U3835" s="5">
        <v>0</v>
      </c>
      <c r="V3835" s="5">
        <f t="shared" si="305"/>
        <v>0.63749999999999996</v>
      </c>
      <c r="W3835" s="5">
        <f t="shared" si="301"/>
        <v>-0.63749999999999996</v>
      </c>
      <c r="X3835" s="8">
        <f t="shared" si="302"/>
        <v>-1</v>
      </c>
      <c r="Y3835" s="4">
        <v>0</v>
      </c>
      <c r="Z3835" s="9" t="str">
        <f t="shared" si="303"/>
        <v>NA</v>
      </c>
      <c r="AA3835" s="10">
        <f t="shared" si="304"/>
        <v>0</v>
      </c>
    </row>
    <row r="3836" spans="1:27" x14ac:dyDescent="0.55000000000000004">
      <c r="A3836" s="3" t="s">
        <v>62</v>
      </c>
      <c r="B3836" s="3" t="s">
        <v>63</v>
      </c>
      <c r="C3836" s="3" t="s">
        <v>5955</v>
      </c>
      <c r="D3836" s="3" t="s">
        <v>5956</v>
      </c>
      <c r="E3836" s="4" t="s">
        <v>66</v>
      </c>
      <c r="F3836" s="3" t="s">
        <v>36</v>
      </c>
      <c r="G3836" s="3" t="s">
        <v>36</v>
      </c>
      <c r="H3836" s="3" t="s">
        <v>5885</v>
      </c>
      <c r="I3836" s="3" t="s">
        <v>35</v>
      </c>
      <c r="J3836" s="3" t="s">
        <v>36</v>
      </c>
      <c r="K3836" s="3" t="s">
        <v>42</v>
      </c>
      <c r="L3836" s="5">
        <v>8.75</v>
      </c>
      <c r="M3836" s="4">
        <v>1</v>
      </c>
      <c r="N3836" s="5">
        <v>0.65</v>
      </c>
      <c r="O3836" s="5">
        <v>0.65</v>
      </c>
      <c r="P3836" s="4">
        <v>60</v>
      </c>
      <c r="Q3836" s="6">
        <v>1.6666666666666701</v>
      </c>
      <c r="R3836" s="7">
        <v>1.05</v>
      </c>
      <c r="S3836" s="6">
        <v>0</v>
      </c>
      <c r="T3836" s="5">
        <v>0</v>
      </c>
      <c r="U3836" s="5">
        <v>0</v>
      </c>
      <c r="V3836" s="5">
        <f t="shared" si="305"/>
        <v>0.65</v>
      </c>
      <c r="W3836" s="5">
        <f t="shared" si="301"/>
        <v>-0.65</v>
      </c>
      <c r="X3836" s="8">
        <f t="shared" si="302"/>
        <v>-1</v>
      </c>
      <c r="Y3836" s="4">
        <v>0</v>
      </c>
      <c r="Z3836" s="9" t="str">
        <f t="shared" si="303"/>
        <v>NA</v>
      </c>
      <c r="AA3836" s="10">
        <f t="shared" si="304"/>
        <v>0</v>
      </c>
    </row>
    <row r="3837" spans="1:27" x14ac:dyDescent="0.55000000000000004">
      <c r="A3837" s="3" t="s">
        <v>62</v>
      </c>
      <c r="B3837" s="3" t="s">
        <v>63</v>
      </c>
      <c r="C3837" s="3" t="s">
        <v>5957</v>
      </c>
      <c r="D3837" s="3" t="s">
        <v>5770</v>
      </c>
      <c r="E3837" s="4" t="s">
        <v>66</v>
      </c>
      <c r="F3837" s="3" t="s">
        <v>36</v>
      </c>
      <c r="G3837" s="3" t="s">
        <v>36</v>
      </c>
      <c r="H3837" s="3" t="s">
        <v>150</v>
      </c>
      <c r="I3837" s="3" t="s">
        <v>35</v>
      </c>
      <c r="J3837" s="3" t="s">
        <v>36</v>
      </c>
      <c r="K3837" s="3" t="s">
        <v>42</v>
      </c>
      <c r="L3837" s="5">
        <v>8.75</v>
      </c>
      <c r="M3837" s="4">
        <v>1</v>
      </c>
      <c r="N3837" s="5">
        <v>0.65</v>
      </c>
      <c r="O3837" s="5">
        <v>0.65</v>
      </c>
      <c r="P3837" s="4">
        <v>16</v>
      </c>
      <c r="Q3837" s="6">
        <v>6.25</v>
      </c>
      <c r="R3837" s="7">
        <v>1</v>
      </c>
      <c r="S3837" s="6">
        <v>0</v>
      </c>
      <c r="T3837" s="5">
        <v>0</v>
      </c>
      <c r="U3837" s="5">
        <v>0</v>
      </c>
      <c r="V3837" s="5">
        <f t="shared" si="305"/>
        <v>0.65</v>
      </c>
      <c r="W3837" s="5">
        <f t="shared" si="301"/>
        <v>-0.65</v>
      </c>
      <c r="X3837" s="8">
        <f t="shared" si="302"/>
        <v>-1</v>
      </c>
      <c r="Y3837" s="4">
        <v>0</v>
      </c>
      <c r="Z3837" s="9" t="str">
        <f t="shared" si="303"/>
        <v>NA</v>
      </c>
      <c r="AA3837" s="10">
        <f t="shared" si="304"/>
        <v>0</v>
      </c>
    </row>
    <row r="3838" spans="1:27" x14ac:dyDescent="0.55000000000000004">
      <c r="A3838" s="3" t="s">
        <v>62</v>
      </c>
      <c r="B3838" s="3" t="s">
        <v>63</v>
      </c>
      <c r="C3838" s="3" t="s">
        <v>5958</v>
      </c>
      <c r="D3838" s="3" t="s">
        <v>5959</v>
      </c>
      <c r="E3838" s="4" t="s">
        <v>66</v>
      </c>
      <c r="F3838" s="3" t="s">
        <v>36</v>
      </c>
      <c r="G3838" s="3" t="s">
        <v>36</v>
      </c>
      <c r="H3838" s="3" t="s">
        <v>5885</v>
      </c>
      <c r="I3838" s="3" t="s">
        <v>35</v>
      </c>
      <c r="J3838" s="3" t="s">
        <v>36</v>
      </c>
      <c r="K3838" s="3" t="s">
        <v>42</v>
      </c>
      <c r="L3838" s="5">
        <v>8.75</v>
      </c>
      <c r="M3838" s="4">
        <v>1</v>
      </c>
      <c r="N3838" s="5">
        <v>0.66249999999999998</v>
      </c>
      <c r="O3838" s="5">
        <v>0.66249999999999998</v>
      </c>
      <c r="P3838" s="4">
        <v>82</v>
      </c>
      <c r="Q3838" s="6">
        <v>1.2195121951219501</v>
      </c>
      <c r="R3838" s="7">
        <v>1.19756097560976</v>
      </c>
      <c r="S3838" s="6">
        <v>0</v>
      </c>
      <c r="T3838" s="5">
        <v>0</v>
      </c>
      <c r="U3838" s="5">
        <v>0</v>
      </c>
      <c r="V3838" s="5">
        <f t="shared" si="305"/>
        <v>0.66249999999999998</v>
      </c>
      <c r="W3838" s="5">
        <f t="shared" si="301"/>
        <v>-0.66249999999999998</v>
      </c>
      <c r="X3838" s="8">
        <f t="shared" si="302"/>
        <v>-1</v>
      </c>
      <c r="Y3838" s="4">
        <v>0</v>
      </c>
      <c r="Z3838" s="9" t="str">
        <f t="shared" si="303"/>
        <v>NA</v>
      </c>
      <c r="AA3838" s="10">
        <f t="shared" si="304"/>
        <v>0</v>
      </c>
    </row>
    <row r="3839" spans="1:27" x14ac:dyDescent="0.55000000000000004">
      <c r="A3839" s="3" t="s">
        <v>62</v>
      </c>
      <c r="B3839" s="3" t="s">
        <v>63</v>
      </c>
      <c r="C3839" s="3" t="s">
        <v>5960</v>
      </c>
      <c r="D3839" s="3" t="s">
        <v>5961</v>
      </c>
      <c r="E3839" s="4" t="s">
        <v>66</v>
      </c>
      <c r="F3839" s="3" t="s">
        <v>36</v>
      </c>
      <c r="G3839" s="3" t="s">
        <v>36</v>
      </c>
      <c r="H3839" s="3" t="s">
        <v>5885</v>
      </c>
      <c r="I3839" s="3" t="s">
        <v>35</v>
      </c>
      <c r="J3839" s="3" t="s">
        <v>36</v>
      </c>
      <c r="K3839" s="3" t="s">
        <v>42</v>
      </c>
      <c r="L3839" s="5">
        <v>8.75</v>
      </c>
      <c r="M3839" s="4">
        <v>1</v>
      </c>
      <c r="N3839" s="5">
        <v>0.66249999999999998</v>
      </c>
      <c r="O3839" s="5">
        <v>0.66249999999999998</v>
      </c>
      <c r="P3839" s="4">
        <v>23</v>
      </c>
      <c r="Q3839" s="6">
        <v>4.3478260869565197</v>
      </c>
      <c r="R3839" s="7">
        <v>1.03913043478261</v>
      </c>
      <c r="S3839" s="6">
        <v>0</v>
      </c>
      <c r="T3839" s="5">
        <v>0</v>
      </c>
      <c r="U3839" s="5">
        <v>0</v>
      </c>
      <c r="V3839" s="5">
        <f t="shared" si="305"/>
        <v>0.66249999999999998</v>
      </c>
      <c r="W3839" s="5">
        <f t="shared" si="301"/>
        <v>-0.66249999999999998</v>
      </c>
      <c r="X3839" s="8">
        <f t="shared" si="302"/>
        <v>-1</v>
      </c>
      <c r="Y3839" s="4">
        <v>0</v>
      </c>
      <c r="Z3839" s="9" t="str">
        <f t="shared" si="303"/>
        <v>NA</v>
      </c>
      <c r="AA3839" s="10">
        <f t="shared" si="304"/>
        <v>0</v>
      </c>
    </row>
    <row r="3840" spans="1:27" x14ac:dyDescent="0.55000000000000004">
      <c r="A3840" s="3" t="s">
        <v>62</v>
      </c>
      <c r="B3840" s="3" t="s">
        <v>63</v>
      </c>
      <c r="C3840" s="3" t="s">
        <v>5962</v>
      </c>
      <c r="D3840" s="3" t="s">
        <v>5963</v>
      </c>
      <c r="E3840" s="4" t="s">
        <v>66</v>
      </c>
      <c r="F3840" s="3" t="s">
        <v>36</v>
      </c>
      <c r="G3840" s="3" t="s">
        <v>36</v>
      </c>
      <c r="H3840" s="3" t="s">
        <v>5885</v>
      </c>
      <c r="I3840" s="3" t="s">
        <v>35</v>
      </c>
      <c r="J3840" s="3" t="s">
        <v>36</v>
      </c>
      <c r="K3840" s="3" t="s">
        <v>42</v>
      </c>
      <c r="L3840" s="5">
        <v>8.75</v>
      </c>
      <c r="M3840" s="4">
        <v>1</v>
      </c>
      <c r="N3840" s="5">
        <v>0.6875</v>
      </c>
      <c r="O3840" s="5">
        <v>0.6875</v>
      </c>
      <c r="P3840" s="4">
        <v>273</v>
      </c>
      <c r="Q3840" s="6">
        <v>0.366300366300366</v>
      </c>
      <c r="R3840" s="7">
        <v>1.3282051282051299</v>
      </c>
      <c r="S3840" s="6">
        <v>0</v>
      </c>
      <c r="T3840" s="5">
        <v>0</v>
      </c>
      <c r="U3840" s="5">
        <v>0</v>
      </c>
      <c r="V3840" s="5">
        <f t="shared" si="305"/>
        <v>0.6875</v>
      </c>
      <c r="W3840" s="5">
        <f t="shared" si="301"/>
        <v>-0.6875</v>
      </c>
      <c r="X3840" s="8">
        <f t="shared" si="302"/>
        <v>-1</v>
      </c>
      <c r="Y3840" s="4">
        <v>0</v>
      </c>
      <c r="Z3840" s="9" t="str">
        <f t="shared" si="303"/>
        <v>NA</v>
      </c>
      <c r="AA3840" s="10">
        <f t="shared" si="304"/>
        <v>0</v>
      </c>
    </row>
    <row r="3841" spans="1:27" x14ac:dyDescent="0.55000000000000004">
      <c r="A3841" s="3" t="s">
        <v>62</v>
      </c>
      <c r="B3841" s="3" t="s">
        <v>63</v>
      </c>
      <c r="C3841" s="3" t="s">
        <v>5964</v>
      </c>
      <c r="D3841" s="3" t="s">
        <v>5965</v>
      </c>
      <c r="E3841" s="4" t="s">
        <v>66</v>
      </c>
      <c r="F3841" s="3" t="s">
        <v>36</v>
      </c>
      <c r="G3841" s="3" t="s">
        <v>36</v>
      </c>
      <c r="H3841" s="3" t="s">
        <v>5885</v>
      </c>
      <c r="I3841" s="3" t="s">
        <v>35</v>
      </c>
      <c r="J3841" s="3" t="s">
        <v>36</v>
      </c>
      <c r="K3841" s="3" t="s">
        <v>42</v>
      </c>
      <c r="L3841" s="5">
        <v>8.75</v>
      </c>
      <c r="M3841" s="4">
        <v>2</v>
      </c>
      <c r="N3841" s="5">
        <v>0.6875</v>
      </c>
      <c r="O3841" s="5">
        <v>0.34375</v>
      </c>
      <c r="P3841" s="4">
        <v>16</v>
      </c>
      <c r="Q3841" s="6">
        <v>12.5</v>
      </c>
      <c r="R3841" s="7">
        <v>1.55</v>
      </c>
      <c r="S3841" s="6">
        <v>0</v>
      </c>
      <c r="T3841" s="5">
        <v>0</v>
      </c>
      <c r="U3841" s="5">
        <v>0</v>
      </c>
      <c r="V3841" s="5">
        <f t="shared" si="305"/>
        <v>0.6875</v>
      </c>
      <c r="W3841" s="5">
        <f t="shared" si="301"/>
        <v>-0.6875</v>
      </c>
      <c r="X3841" s="8">
        <f t="shared" si="302"/>
        <v>-1</v>
      </c>
      <c r="Y3841" s="4">
        <v>0</v>
      </c>
      <c r="Z3841" s="9" t="str">
        <f t="shared" si="303"/>
        <v>NA</v>
      </c>
      <c r="AA3841" s="10">
        <f t="shared" si="304"/>
        <v>0</v>
      </c>
    </row>
    <row r="3842" spans="1:27" x14ac:dyDescent="0.55000000000000004">
      <c r="A3842" s="3" t="s">
        <v>62</v>
      </c>
      <c r="B3842" s="3" t="s">
        <v>63</v>
      </c>
      <c r="C3842" s="3" t="s">
        <v>5966</v>
      </c>
      <c r="D3842" s="3" t="s">
        <v>5967</v>
      </c>
      <c r="E3842" s="4" t="s">
        <v>31</v>
      </c>
      <c r="F3842" s="3" t="s">
        <v>36</v>
      </c>
      <c r="G3842" s="3" t="s">
        <v>36</v>
      </c>
      <c r="H3842" s="3" t="s">
        <v>181</v>
      </c>
      <c r="I3842" s="3" t="s">
        <v>35</v>
      </c>
      <c r="J3842" s="3" t="s">
        <v>36</v>
      </c>
      <c r="K3842" s="3" t="s">
        <v>91</v>
      </c>
      <c r="L3842" s="5">
        <v>8.75</v>
      </c>
      <c r="M3842" s="4">
        <v>1</v>
      </c>
      <c r="N3842" s="5">
        <v>0.6875</v>
      </c>
      <c r="O3842" s="5">
        <v>0.6875</v>
      </c>
      <c r="P3842" s="4">
        <v>379</v>
      </c>
      <c r="Q3842" s="6">
        <v>0.26385224274406299</v>
      </c>
      <c r="R3842" s="7">
        <v>1.94564643799472</v>
      </c>
      <c r="S3842" s="6">
        <v>0</v>
      </c>
      <c r="T3842" s="5">
        <v>0</v>
      </c>
      <c r="U3842" s="5">
        <v>0</v>
      </c>
      <c r="V3842" s="5">
        <f t="shared" si="305"/>
        <v>0.6875</v>
      </c>
      <c r="W3842" s="5">
        <f t="shared" ref="W3842:W3905" si="306">U3842-V3842</f>
        <v>-0.6875</v>
      </c>
      <c r="X3842" s="8">
        <f t="shared" ref="X3842:X3905" si="307">IF(V3842=0,0,(U3842-V3842)/V3842)</f>
        <v>-1</v>
      </c>
      <c r="Y3842" s="4">
        <v>0</v>
      </c>
      <c r="Z3842" s="9" t="str">
        <f t="shared" ref="Z3842:Z3905" si="308">IF(Y3842=0,"NA",U3842/Y3842)</f>
        <v>NA</v>
      </c>
      <c r="AA3842" s="10">
        <f t="shared" ref="AA3842:AA3905" si="309">(Q3842/100*S3842/100)</f>
        <v>0</v>
      </c>
    </row>
    <row r="3843" spans="1:27" x14ac:dyDescent="0.55000000000000004">
      <c r="A3843" s="3" t="s">
        <v>62</v>
      </c>
      <c r="B3843" s="3" t="s">
        <v>63</v>
      </c>
      <c r="C3843" s="3" t="s">
        <v>5968</v>
      </c>
      <c r="D3843" s="3" t="s">
        <v>5969</v>
      </c>
      <c r="E3843" s="4" t="s">
        <v>66</v>
      </c>
      <c r="F3843" s="3" t="s">
        <v>36</v>
      </c>
      <c r="G3843" s="3" t="s">
        <v>36</v>
      </c>
      <c r="H3843" s="3" t="s">
        <v>5885</v>
      </c>
      <c r="I3843" s="3" t="s">
        <v>35</v>
      </c>
      <c r="J3843" s="3" t="s">
        <v>36</v>
      </c>
      <c r="K3843" s="3" t="s">
        <v>42</v>
      </c>
      <c r="L3843" s="5">
        <v>8.75</v>
      </c>
      <c r="M3843" s="4">
        <v>1</v>
      </c>
      <c r="N3843" s="5">
        <v>0.71250000000000002</v>
      </c>
      <c r="O3843" s="5">
        <v>0.71250000000000002</v>
      </c>
      <c r="P3843" s="4">
        <v>58</v>
      </c>
      <c r="Q3843" s="6">
        <v>1.72413793103448</v>
      </c>
      <c r="R3843" s="7">
        <v>1.58103448275862</v>
      </c>
      <c r="S3843" s="6">
        <v>0</v>
      </c>
      <c r="T3843" s="5">
        <v>0</v>
      </c>
      <c r="U3843" s="5">
        <v>0</v>
      </c>
      <c r="V3843" s="5">
        <f t="shared" ref="V3843:V3906" si="310">N3843</f>
        <v>0.71250000000000002</v>
      </c>
      <c r="W3843" s="5">
        <f t="shared" si="306"/>
        <v>-0.71250000000000002</v>
      </c>
      <c r="X3843" s="8">
        <f t="shared" si="307"/>
        <v>-1</v>
      </c>
      <c r="Y3843" s="4">
        <v>0</v>
      </c>
      <c r="Z3843" s="9" t="str">
        <f t="shared" si="308"/>
        <v>NA</v>
      </c>
      <c r="AA3843" s="10">
        <f t="shared" si="309"/>
        <v>0</v>
      </c>
    </row>
    <row r="3844" spans="1:27" x14ac:dyDescent="0.55000000000000004">
      <c r="A3844" s="3" t="s">
        <v>62</v>
      </c>
      <c r="B3844" s="3" t="s">
        <v>63</v>
      </c>
      <c r="C3844" s="3" t="s">
        <v>5970</v>
      </c>
      <c r="D3844" s="3" t="s">
        <v>5971</v>
      </c>
      <c r="E3844" s="4" t="s">
        <v>66</v>
      </c>
      <c r="F3844" s="3" t="s">
        <v>36</v>
      </c>
      <c r="G3844" s="3" t="s">
        <v>36</v>
      </c>
      <c r="H3844" s="3" t="s">
        <v>5885</v>
      </c>
      <c r="I3844" s="3" t="s">
        <v>35</v>
      </c>
      <c r="J3844" s="3" t="s">
        <v>36</v>
      </c>
      <c r="K3844" s="3" t="s">
        <v>42</v>
      </c>
      <c r="L3844" s="5">
        <v>8.75</v>
      </c>
      <c r="M3844" s="4">
        <v>1</v>
      </c>
      <c r="N3844" s="5">
        <v>0.76249999999999996</v>
      </c>
      <c r="O3844" s="5">
        <v>0.76249999999999996</v>
      </c>
      <c r="P3844" s="4">
        <v>17</v>
      </c>
      <c r="Q3844" s="6">
        <v>5.8823529411764701</v>
      </c>
      <c r="R3844" s="7">
        <v>1.8235294117647101</v>
      </c>
      <c r="S3844" s="6">
        <v>0</v>
      </c>
      <c r="T3844" s="5">
        <v>0</v>
      </c>
      <c r="U3844" s="5">
        <v>0</v>
      </c>
      <c r="V3844" s="5">
        <f t="shared" si="310"/>
        <v>0.76249999999999996</v>
      </c>
      <c r="W3844" s="5">
        <f t="shared" si="306"/>
        <v>-0.76249999999999996</v>
      </c>
      <c r="X3844" s="8">
        <f t="shared" si="307"/>
        <v>-1</v>
      </c>
      <c r="Y3844" s="4">
        <v>0</v>
      </c>
      <c r="Z3844" s="9" t="str">
        <f t="shared" si="308"/>
        <v>NA</v>
      </c>
      <c r="AA3844" s="10">
        <f t="shared" si="309"/>
        <v>0</v>
      </c>
    </row>
    <row r="3845" spans="1:27" x14ac:dyDescent="0.55000000000000004">
      <c r="A3845" s="3" t="s">
        <v>62</v>
      </c>
      <c r="B3845" s="3" t="s">
        <v>63</v>
      </c>
      <c r="C3845" s="3" t="s">
        <v>5972</v>
      </c>
      <c r="D3845" s="3" t="s">
        <v>5973</v>
      </c>
      <c r="E3845" s="4" t="s">
        <v>66</v>
      </c>
      <c r="F3845" s="3" t="s">
        <v>36</v>
      </c>
      <c r="G3845" s="3" t="s">
        <v>36</v>
      </c>
      <c r="H3845" s="3" t="s">
        <v>5885</v>
      </c>
      <c r="I3845" s="3" t="s">
        <v>35</v>
      </c>
      <c r="J3845" s="3" t="s">
        <v>36</v>
      </c>
      <c r="K3845" s="3" t="s">
        <v>42</v>
      </c>
      <c r="L3845" s="5">
        <v>8.75</v>
      </c>
      <c r="M3845" s="4">
        <v>1</v>
      </c>
      <c r="N3845" s="5">
        <v>0.77500000000000002</v>
      </c>
      <c r="O3845" s="5">
        <v>0.77500000000000002</v>
      </c>
      <c r="P3845" s="4">
        <v>40</v>
      </c>
      <c r="Q3845" s="6">
        <v>2.5</v>
      </c>
      <c r="R3845" s="7">
        <v>2.97</v>
      </c>
      <c r="S3845" s="6">
        <v>0</v>
      </c>
      <c r="T3845" s="5">
        <v>0</v>
      </c>
      <c r="U3845" s="5">
        <v>0</v>
      </c>
      <c r="V3845" s="5">
        <f t="shared" si="310"/>
        <v>0.77500000000000002</v>
      </c>
      <c r="W3845" s="5">
        <f t="shared" si="306"/>
        <v>-0.77500000000000002</v>
      </c>
      <c r="X3845" s="8">
        <f t="shared" si="307"/>
        <v>-1</v>
      </c>
      <c r="Y3845" s="4">
        <v>0</v>
      </c>
      <c r="Z3845" s="9" t="str">
        <f t="shared" si="308"/>
        <v>NA</v>
      </c>
      <c r="AA3845" s="10">
        <f t="shared" si="309"/>
        <v>0</v>
      </c>
    </row>
    <row r="3846" spans="1:27" x14ac:dyDescent="0.55000000000000004">
      <c r="A3846" s="3" t="s">
        <v>62</v>
      </c>
      <c r="B3846" s="3" t="s">
        <v>63</v>
      </c>
      <c r="C3846" s="3" t="s">
        <v>5974</v>
      </c>
      <c r="D3846" s="3" t="s">
        <v>5975</v>
      </c>
      <c r="E3846" s="4" t="s">
        <v>66</v>
      </c>
      <c r="F3846" s="3" t="s">
        <v>36</v>
      </c>
      <c r="G3846" s="3" t="s">
        <v>36</v>
      </c>
      <c r="H3846" s="3" t="s">
        <v>5885</v>
      </c>
      <c r="I3846" s="3" t="s">
        <v>35</v>
      </c>
      <c r="J3846" s="3" t="s">
        <v>36</v>
      </c>
      <c r="K3846" s="3" t="s">
        <v>42</v>
      </c>
      <c r="L3846" s="5">
        <v>8.75</v>
      </c>
      <c r="M3846" s="4">
        <v>3</v>
      </c>
      <c r="N3846" s="5">
        <v>0.7999999874999999</v>
      </c>
      <c r="O3846" s="5">
        <v>0.26666666249999998</v>
      </c>
      <c r="P3846" s="4">
        <v>23</v>
      </c>
      <c r="Q3846" s="6">
        <v>13.0434782608696</v>
      </c>
      <c r="R3846" s="7">
        <v>0.95652173913043503</v>
      </c>
      <c r="S3846" s="6">
        <v>0</v>
      </c>
      <c r="T3846" s="5">
        <v>0</v>
      </c>
      <c r="U3846" s="5">
        <v>0</v>
      </c>
      <c r="V3846" s="5">
        <f t="shared" si="310"/>
        <v>0.7999999874999999</v>
      </c>
      <c r="W3846" s="5">
        <f t="shared" si="306"/>
        <v>-0.7999999874999999</v>
      </c>
      <c r="X3846" s="8">
        <f t="shared" si="307"/>
        <v>-1</v>
      </c>
      <c r="Y3846" s="4">
        <v>0</v>
      </c>
      <c r="Z3846" s="9" t="str">
        <f t="shared" si="308"/>
        <v>NA</v>
      </c>
      <c r="AA3846" s="10">
        <f t="shared" si="309"/>
        <v>0</v>
      </c>
    </row>
    <row r="3847" spans="1:27" x14ac:dyDescent="0.55000000000000004">
      <c r="A3847" s="3" t="s">
        <v>62</v>
      </c>
      <c r="B3847" s="3" t="s">
        <v>63</v>
      </c>
      <c r="C3847" s="3" t="s">
        <v>5976</v>
      </c>
      <c r="D3847" s="3" t="s">
        <v>5977</v>
      </c>
      <c r="E3847" s="4" t="s">
        <v>66</v>
      </c>
      <c r="F3847" s="3" t="s">
        <v>36</v>
      </c>
      <c r="G3847" s="3" t="s">
        <v>36</v>
      </c>
      <c r="H3847" s="3" t="s">
        <v>5885</v>
      </c>
      <c r="I3847" s="3" t="s">
        <v>35</v>
      </c>
      <c r="J3847" s="3" t="s">
        <v>36</v>
      </c>
      <c r="K3847" s="3" t="s">
        <v>42</v>
      </c>
      <c r="L3847" s="5">
        <v>8.75</v>
      </c>
      <c r="M3847" s="4">
        <v>2</v>
      </c>
      <c r="N3847" s="5">
        <v>0.8</v>
      </c>
      <c r="O3847" s="5">
        <v>0.4</v>
      </c>
      <c r="P3847" s="4">
        <v>36</v>
      </c>
      <c r="Q3847" s="6">
        <v>5.5555555555555598</v>
      </c>
      <c r="R3847" s="7">
        <v>1.1111111111111101</v>
      </c>
      <c r="S3847" s="6">
        <v>0</v>
      </c>
      <c r="T3847" s="5">
        <v>0</v>
      </c>
      <c r="U3847" s="5">
        <v>0</v>
      </c>
      <c r="V3847" s="5">
        <f t="shared" si="310"/>
        <v>0.8</v>
      </c>
      <c r="W3847" s="5">
        <f t="shared" si="306"/>
        <v>-0.8</v>
      </c>
      <c r="X3847" s="8">
        <f t="shared" si="307"/>
        <v>-1</v>
      </c>
      <c r="Y3847" s="4">
        <v>0</v>
      </c>
      <c r="Z3847" s="9" t="str">
        <f t="shared" si="308"/>
        <v>NA</v>
      </c>
      <c r="AA3847" s="10">
        <f t="shared" si="309"/>
        <v>0</v>
      </c>
    </row>
    <row r="3848" spans="1:27" x14ac:dyDescent="0.55000000000000004">
      <c r="A3848" s="3" t="s">
        <v>62</v>
      </c>
      <c r="B3848" s="3" t="s">
        <v>63</v>
      </c>
      <c r="C3848" s="3" t="s">
        <v>5978</v>
      </c>
      <c r="D3848" s="3" t="s">
        <v>4127</v>
      </c>
      <c r="E3848" s="4" t="s">
        <v>66</v>
      </c>
      <c r="F3848" s="3" t="s">
        <v>36</v>
      </c>
      <c r="G3848" s="3" t="s">
        <v>36</v>
      </c>
      <c r="H3848" s="3" t="s">
        <v>5885</v>
      </c>
      <c r="I3848" s="3" t="s">
        <v>35</v>
      </c>
      <c r="J3848" s="3" t="s">
        <v>36</v>
      </c>
      <c r="K3848" s="3" t="s">
        <v>42</v>
      </c>
      <c r="L3848" s="5">
        <v>8.75</v>
      </c>
      <c r="M3848" s="4">
        <v>1</v>
      </c>
      <c r="N3848" s="5">
        <v>0.83750000000000002</v>
      </c>
      <c r="O3848" s="5">
        <v>0.83750000000000002</v>
      </c>
      <c r="P3848" s="4">
        <v>11</v>
      </c>
      <c r="Q3848" s="6">
        <v>9.0909090909090899</v>
      </c>
      <c r="R3848" s="7">
        <v>1.0909090909090899</v>
      </c>
      <c r="S3848" s="6">
        <v>0</v>
      </c>
      <c r="T3848" s="5">
        <v>0</v>
      </c>
      <c r="U3848" s="5">
        <v>0</v>
      </c>
      <c r="V3848" s="5">
        <f t="shared" si="310"/>
        <v>0.83750000000000002</v>
      </c>
      <c r="W3848" s="5">
        <f t="shared" si="306"/>
        <v>-0.83750000000000002</v>
      </c>
      <c r="X3848" s="8">
        <f t="shared" si="307"/>
        <v>-1</v>
      </c>
      <c r="Y3848" s="4">
        <v>0</v>
      </c>
      <c r="Z3848" s="9" t="str">
        <f t="shared" si="308"/>
        <v>NA</v>
      </c>
      <c r="AA3848" s="10">
        <f t="shared" si="309"/>
        <v>0</v>
      </c>
    </row>
    <row r="3849" spans="1:27" x14ac:dyDescent="0.55000000000000004">
      <c r="A3849" s="3" t="s">
        <v>62</v>
      </c>
      <c r="B3849" s="3" t="s">
        <v>63</v>
      </c>
      <c r="C3849" s="3" t="s">
        <v>5979</v>
      </c>
      <c r="D3849" s="3" t="s">
        <v>5980</v>
      </c>
      <c r="E3849" s="4" t="s">
        <v>66</v>
      </c>
      <c r="F3849" s="3" t="s">
        <v>36</v>
      </c>
      <c r="G3849" s="3" t="s">
        <v>36</v>
      </c>
      <c r="H3849" s="3" t="s">
        <v>5885</v>
      </c>
      <c r="I3849" s="3" t="s">
        <v>35</v>
      </c>
      <c r="J3849" s="3" t="s">
        <v>36</v>
      </c>
      <c r="K3849" s="3" t="s">
        <v>42</v>
      </c>
      <c r="L3849" s="5">
        <v>8.75</v>
      </c>
      <c r="M3849" s="4">
        <v>1</v>
      </c>
      <c r="N3849" s="5">
        <v>0.83750000000000002</v>
      </c>
      <c r="O3849" s="5">
        <v>0.83750000000000002</v>
      </c>
      <c r="P3849" s="4">
        <v>4</v>
      </c>
      <c r="Q3849" s="6">
        <v>25</v>
      </c>
      <c r="R3849" s="7">
        <v>0.25</v>
      </c>
      <c r="S3849" s="6">
        <v>0</v>
      </c>
      <c r="T3849" s="5">
        <v>0</v>
      </c>
      <c r="U3849" s="5">
        <v>0</v>
      </c>
      <c r="V3849" s="5">
        <f t="shared" si="310"/>
        <v>0.83750000000000002</v>
      </c>
      <c r="W3849" s="5">
        <f t="shared" si="306"/>
        <v>-0.83750000000000002</v>
      </c>
      <c r="X3849" s="8">
        <f t="shared" si="307"/>
        <v>-1</v>
      </c>
      <c r="Y3849" s="4">
        <v>0</v>
      </c>
      <c r="Z3849" s="9" t="str">
        <f t="shared" si="308"/>
        <v>NA</v>
      </c>
      <c r="AA3849" s="10">
        <f t="shared" si="309"/>
        <v>0</v>
      </c>
    </row>
    <row r="3850" spans="1:27" x14ac:dyDescent="0.55000000000000004">
      <c r="A3850" s="3" t="s">
        <v>62</v>
      </c>
      <c r="B3850" s="3" t="s">
        <v>63</v>
      </c>
      <c r="C3850" s="3" t="s">
        <v>5981</v>
      </c>
      <c r="D3850" s="3" t="s">
        <v>5982</v>
      </c>
      <c r="E3850" s="4" t="s">
        <v>66</v>
      </c>
      <c r="F3850" s="3" t="s">
        <v>36</v>
      </c>
      <c r="G3850" s="3" t="s">
        <v>36</v>
      </c>
      <c r="H3850" s="3" t="s">
        <v>5885</v>
      </c>
      <c r="I3850" s="3" t="s">
        <v>35</v>
      </c>
      <c r="J3850" s="3" t="s">
        <v>36</v>
      </c>
      <c r="K3850" s="3" t="s">
        <v>42</v>
      </c>
      <c r="L3850" s="5">
        <v>8.75</v>
      </c>
      <c r="M3850" s="4">
        <v>2</v>
      </c>
      <c r="N3850" s="5">
        <v>0.85</v>
      </c>
      <c r="O3850" s="5">
        <v>0.42499999999999999</v>
      </c>
      <c r="P3850" s="4">
        <v>3</v>
      </c>
      <c r="Q3850" s="6">
        <v>66.6666666666667</v>
      </c>
      <c r="R3850" s="7">
        <v>0.66666666666666696</v>
      </c>
      <c r="S3850" s="6">
        <v>0</v>
      </c>
      <c r="T3850" s="5">
        <v>0</v>
      </c>
      <c r="U3850" s="5">
        <v>0</v>
      </c>
      <c r="V3850" s="5">
        <f t="shared" si="310"/>
        <v>0.85</v>
      </c>
      <c r="W3850" s="5">
        <f t="shared" si="306"/>
        <v>-0.85</v>
      </c>
      <c r="X3850" s="8">
        <f t="shared" si="307"/>
        <v>-1</v>
      </c>
      <c r="Y3850" s="4">
        <v>0</v>
      </c>
      <c r="Z3850" s="9" t="str">
        <f t="shared" si="308"/>
        <v>NA</v>
      </c>
      <c r="AA3850" s="10">
        <f t="shared" si="309"/>
        <v>0</v>
      </c>
    </row>
    <row r="3851" spans="1:27" x14ac:dyDescent="0.55000000000000004">
      <c r="A3851" s="3" t="s">
        <v>62</v>
      </c>
      <c r="B3851" s="3" t="s">
        <v>63</v>
      </c>
      <c r="C3851" s="3" t="s">
        <v>5983</v>
      </c>
      <c r="D3851" s="3" t="s">
        <v>2676</v>
      </c>
      <c r="E3851" s="4" t="s">
        <v>66</v>
      </c>
      <c r="F3851" s="3" t="s">
        <v>36</v>
      </c>
      <c r="G3851" s="3" t="s">
        <v>36</v>
      </c>
      <c r="H3851" s="3" t="s">
        <v>34</v>
      </c>
      <c r="I3851" s="3" t="s">
        <v>35</v>
      </c>
      <c r="J3851" s="3" t="s">
        <v>36</v>
      </c>
      <c r="K3851" s="3" t="s">
        <v>42</v>
      </c>
      <c r="L3851" s="5">
        <v>8.75</v>
      </c>
      <c r="M3851" s="4">
        <v>1</v>
      </c>
      <c r="N3851" s="5">
        <v>0.86250000000000004</v>
      </c>
      <c r="O3851" s="5">
        <v>0.86250000000000004</v>
      </c>
      <c r="P3851" s="4">
        <v>1662</v>
      </c>
      <c r="Q3851" s="6">
        <v>6.0168471720818295E-2</v>
      </c>
      <c r="R3851" s="7">
        <v>1.05234657039711</v>
      </c>
      <c r="S3851" s="6">
        <v>0</v>
      </c>
      <c r="T3851" s="5">
        <v>0</v>
      </c>
      <c r="U3851" s="5">
        <v>0</v>
      </c>
      <c r="V3851" s="5">
        <f t="shared" si="310"/>
        <v>0.86250000000000004</v>
      </c>
      <c r="W3851" s="5">
        <f t="shared" si="306"/>
        <v>-0.86250000000000004</v>
      </c>
      <c r="X3851" s="8">
        <f t="shared" si="307"/>
        <v>-1</v>
      </c>
      <c r="Y3851" s="4">
        <v>0</v>
      </c>
      <c r="Z3851" s="9" t="str">
        <f t="shared" si="308"/>
        <v>NA</v>
      </c>
      <c r="AA3851" s="10">
        <f t="shared" si="309"/>
        <v>0</v>
      </c>
    </row>
    <row r="3852" spans="1:27" x14ac:dyDescent="0.55000000000000004">
      <c r="A3852" s="3" t="s">
        <v>62</v>
      </c>
      <c r="B3852" s="3" t="s">
        <v>63</v>
      </c>
      <c r="C3852" s="3" t="s">
        <v>5984</v>
      </c>
      <c r="D3852" s="3" t="s">
        <v>5985</v>
      </c>
      <c r="E3852" s="4" t="s">
        <v>31</v>
      </c>
      <c r="F3852" s="3" t="s">
        <v>36</v>
      </c>
      <c r="G3852" s="3" t="s">
        <v>36</v>
      </c>
      <c r="H3852" s="3" t="s">
        <v>85</v>
      </c>
      <c r="I3852" s="3" t="s">
        <v>35</v>
      </c>
      <c r="J3852" s="3" t="s">
        <v>36</v>
      </c>
      <c r="K3852" s="3" t="s">
        <v>91</v>
      </c>
      <c r="L3852" s="5">
        <v>8.75</v>
      </c>
      <c r="M3852" s="4">
        <v>2</v>
      </c>
      <c r="N3852" s="5">
        <v>0.875</v>
      </c>
      <c r="O3852" s="5">
        <v>0.4375</v>
      </c>
      <c r="P3852" s="4">
        <v>161</v>
      </c>
      <c r="Q3852" s="6">
        <v>1.24223602484472</v>
      </c>
      <c r="R3852" s="7">
        <v>1.21490683229814</v>
      </c>
      <c r="S3852" s="6">
        <v>0</v>
      </c>
      <c r="T3852" s="5">
        <v>0</v>
      </c>
      <c r="U3852" s="5">
        <v>0</v>
      </c>
      <c r="V3852" s="5">
        <f t="shared" si="310"/>
        <v>0.875</v>
      </c>
      <c r="W3852" s="5">
        <f t="shared" si="306"/>
        <v>-0.875</v>
      </c>
      <c r="X3852" s="8">
        <f t="shared" si="307"/>
        <v>-1</v>
      </c>
      <c r="Y3852" s="4">
        <v>0</v>
      </c>
      <c r="Z3852" s="9" t="str">
        <f t="shared" si="308"/>
        <v>NA</v>
      </c>
      <c r="AA3852" s="10">
        <f t="shared" si="309"/>
        <v>0</v>
      </c>
    </row>
    <row r="3853" spans="1:27" x14ac:dyDescent="0.55000000000000004">
      <c r="A3853" s="3" t="s">
        <v>62</v>
      </c>
      <c r="B3853" s="3" t="s">
        <v>63</v>
      </c>
      <c r="C3853" s="3" t="s">
        <v>5986</v>
      </c>
      <c r="D3853" s="3" t="s">
        <v>5987</v>
      </c>
      <c r="E3853" s="4" t="s">
        <v>66</v>
      </c>
      <c r="F3853" s="3" t="s">
        <v>36</v>
      </c>
      <c r="G3853" s="3" t="s">
        <v>36</v>
      </c>
      <c r="H3853" s="3" t="s">
        <v>5885</v>
      </c>
      <c r="I3853" s="3" t="s">
        <v>35</v>
      </c>
      <c r="J3853" s="3" t="s">
        <v>36</v>
      </c>
      <c r="K3853" s="3" t="s">
        <v>42</v>
      </c>
      <c r="L3853" s="5">
        <v>8.75</v>
      </c>
      <c r="M3853" s="4">
        <v>2</v>
      </c>
      <c r="N3853" s="5">
        <v>0.9</v>
      </c>
      <c r="O3853" s="5">
        <v>0.45</v>
      </c>
      <c r="P3853" s="4">
        <v>16</v>
      </c>
      <c r="Q3853" s="6">
        <v>12.5</v>
      </c>
      <c r="R3853" s="7">
        <v>1</v>
      </c>
      <c r="S3853" s="6">
        <v>0</v>
      </c>
      <c r="T3853" s="5">
        <v>0</v>
      </c>
      <c r="U3853" s="5">
        <v>0</v>
      </c>
      <c r="V3853" s="5">
        <f t="shared" si="310"/>
        <v>0.9</v>
      </c>
      <c r="W3853" s="5">
        <f t="shared" si="306"/>
        <v>-0.9</v>
      </c>
      <c r="X3853" s="8">
        <f t="shared" si="307"/>
        <v>-1</v>
      </c>
      <c r="Y3853" s="4">
        <v>0</v>
      </c>
      <c r="Z3853" s="9" t="str">
        <f t="shared" si="308"/>
        <v>NA</v>
      </c>
      <c r="AA3853" s="10">
        <f t="shared" si="309"/>
        <v>0</v>
      </c>
    </row>
    <row r="3854" spans="1:27" x14ac:dyDescent="0.55000000000000004">
      <c r="A3854" s="3" t="s">
        <v>62</v>
      </c>
      <c r="B3854" s="3" t="s">
        <v>63</v>
      </c>
      <c r="C3854" s="3" t="s">
        <v>5988</v>
      </c>
      <c r="D3854" s="3" t="s">
        <v>5989</v>
      </c>
      <c r="E3854" s="4" t="s">
        <v>66</v>
      </c>
      <c r="F3854" s="3" t="s">
        <v>36</v>
      </c>
      <c r="G3854" s="3" t="s">
        <v>36</v>
      </c>
      <c r="H3854" s="3" t="s">
        <v>5885</v>
      </c>
      <c r="I3854" s="3" t="s">
        <v>35</v>
      </c>
      <c r="J3854" s="3" t="s">
        <v>36</v>
      </c>
      <c r="K3854" s="3" t="s">
        <v>42</v>
      </c>
      <c r="L3854" s="5">
        <v>8.75</v>
      </c>
      <c r="M3854" s="4">
        <v>2</v>
      </c>
      <c r="N3854" s="5">
        <v>0.9375</v>
      </c>
      <c r="O3854" s="5">
        <v>0.46875</v>
      </c>
      <c r="P3854" s="4">
        <v>10</v>
      </c>
      <c r="Q3854" s="6">
        <v>20</v>
      </c>
      <c r="R3854" s="7">
        <v>1</v>
      </c>
      <c r="S3854" s="6">
        <v>0</v>
      </c>
      <c r="T3854" s="5">
        <v>0</v>
      </c>
      <c r="U3854" s="5">
        <v>0</v>
      </c>
      <c r="V3854" s="5">
        <f t="shared" si="310"/>
        <v>0.9375</v>
      </c>
      <c r="W3854" s="5">
        <f t="shared" si="306"/>
        <v>-0.9375</v>
      </c>
      <c r="X3854" s="8">
        <f t="shared" si="307"/>
        <v>-1</v>
      </c>
      <c r="Y3854" s="4">
        <v>0</v>
      </c>
      <c r="Z3854" s="9" t="str">
        <f t="shared" si="308"/>
        <v>NA</v>
      </c>
      <c r="AA3854" s="10">
        <f t="shared" si="309"/>
        <v>0</v>
      </c>
    </row>
    <row r="3855" spans="1:27" x14ac:dyDescent="0.55000000000000004">
      <c r="A3855" s="3" t="s">
        <v>62</v>
      </c>
      <c r="B3855" s="3" t="s">
        <v>63</v>
      </c>
      <c r="C3855" s="3" t="s">
        <v>5990</v>
      </c>
      <c r="D3855" s="3" t="s">
        <v>5991</v>
      </c>
      <c r="E3855" s="4" t="s">
        <v>66</v>
      </c>
      <c r="F3855" s="3" t="s">
        <v>36</v>
      </c>
      <c r="G3855" s="3" t="s">
        <v>36</v>
      </c>
      <c r="H3855" s="3" t="s">
        <v>5885</v>
      </c>
      <c r="I3855" s="3" t="s">
        <v>35</v>
      </c>
      <c r="J3855" s="3" t="s">
        <v>36</v>
      </c>
      <c r="K3855" s="3" t="s">
        <v>42</v>
      </c>
      <c r="L3855" s="5">
        <v>8.75</v>
      </c>
      <c r="M3855" s="4">
        <v>1</v>
      </c>
      <c r="N3855" s="5">
        <v>0.95</v>
      </c>
      <c r="O3855" s="5">
        <v>0.95</v>
      </c>
      <c r="P3855" s="4">
        <v>241</v>
      </c>
      <c r="Q3855" s="6">
        <v>0.4149377593361</v>
      </c>
      <c r="R3855" s="7">
        <v>1.05809128630705</v>
      </c>
      <c r="S3855" s="6">
        <v>0</v>
      </c>
      <c r="T3855" s="5">
        <v>0</v>
      </c>
      <c r="U3855" s="5">
        <v>0</v>
      </c>
      <c r="V3855" s="5">
        <f t="shared" si="310"/>
        <v>0.95</v>
      </c>
      <c r="W3855" s="5">
        <f t="shared" si="306"/>
        <v>-0.95</v>
      </c>
      <c r="X3855" s="8">
        <f t="shared" si="307"/>
        <v>-1</v>
      </c>
      <c r="Y3855" s="4">
        <v>0</v>
      </c>
      <c r="Z3855" s="9" t="str">
        <f t="shared" si="308"/>
        <v>NA</v>
      </c>
      <c r="AA3855" s="10">
        <f t="shared" si="309"/>
        <v>0</v>
      </c>
    </row>
    <row r="3856" spans="1:27" x14ac:dyDescent="0.55000000000000004">
      <c r="A3856" s="3" t="s">
        <v>62</v>
      </c>
      <c r="B3856" s="3" t="s">
        <v>63</v>
      </c>
      <c r="C3856" s="3" t="s">
        <v>5992</v>
      </c>
      <c r="D3856" s="3" t="s">
        <v>5993</v>
      </c>
      <c r="E3856" s="4" t="s">
        <v>66</v>
      </c>
      <c r="F3856" s="3" t="s">
        <v>36</v>
      </c>
      <c r="G3856" s="3" t="s">
        <v>36</v>
      </c>
      <c r="H3856" s="3" t="s">
        <v>5885</v>
      </c>
      <c r="I3856" s="3" t="s">
        <v>35</v>
      </c>
      <c r="J3856" s="3" t="s">
        <v>36</v>
      </c>
      <c r="K3856" s="3" t="s">
        <v>42</v>
      </c>
      <c r="L3856" s="5">
        <v>8.75</v>
      </c>
      <c r="M3856" s="4">
        <v>1</v>
      </c>
      <c r="N3856" s="5">
        <v>0.98750000000000004</v>
      </c>
      <c r="O3856" s="5">
        <v>0.98750000000000004</v>
      </c>
      <c r="P3856" s="4">
        <v>7</v>
      </c>
      <c r="Q3856" s="6">
        <v>14.285714285714301</v>
      </c>
      <c r="R3856" s="7">
        <v>0.8571428571428571</v>
      </c>
      <c r="S3856" s="6">
        <v>0</v>
      </c>
      <c r="T3856" s="5">
        <v>0</v>
      </c>
      <c r="U3856" s="5">
        <v>0</v>
      </c>
      <c r="V3856" s="5">
        <f t="shared" si="310"/>
        <v>0.98750000000000004</v>
      </c>
      <c r="W3856" s="5">
        <f t="shared" si="306"/>
        <v>-0.98750000000000004</v>
      </c>
      <c r="X3856" s="8">
        <f t="shared" si="307"/>
        <v>-1</v>
      </c>
      <c r="Y3856" s="4">
        <v>0</v>
      </c>
      <c r="Z3856" s="9" t="str">
        <f t="shared" si="308"/>
        <v>NA</v>
      </c>
      <c r="AA3856" s="10">
        <f t="shared" si="309"/>
        <v>0</v>
      </c>
    </row>
    <row r="3857" spans="1:27" x14ac:dyDescent="0.55000000000000004">
      <c r="A3857" s="3" t="s">
        <v>62</v>
      </c>
      <c r="B3857" s="3" t="s">
        <v>63</v>
      </c>
      <c r="C3857" s="3" t="s">
        <v>5994</v>
      </c>
      <c r="D3857" s="3" t="s">
        <v>5995</v>
      </c>
      <c r="E3857" s="4" t="s">
        <v>66</v>
      </c>
      <c r="F3857" s="3" t="s">
        <v>36</v>
      </c>
      <c r="G3857" s="3" t="s">
        <v>36</v>
      </c>
      <c r="H3857" s="3" t="s">
        <v>5885</v>
      </c>
      <c r="I3857" s="3" t="s">
        <v>35</v>
      </c>
      <c r="J3857" s="3" t="s">
        <v>36</v>
      </c>
      <c r="K3857" s="3" t="s">
        <v>42</v>
      </c>
      <c r="L3857" s="5">
        <v>8.75</v>
      </c>
      <c r="M3857" s="4">
        <v>1</v>
      </c>
      <c r="N3857" s="5">
        <v>0.98750000000000004</v>
      </c>
      <c r="O3857" s="5">
        <v>0.98750000000000004</v>
      </c>
      <c r="P3857" s="4">
        <v>110</v>
      </c>
      <c r="Q3857" s="6">
        <v>0.90909090909090906</v>
      </c>
      <c r="R3857" s="7">
        <v>1.02727272727273</v>
      </c>
      <c r="S3857" s="6">
        <v>0</v>
      </c>
      <c r="T3857" s="5">
        <v>0</v>
      </c>
      <c r="U3857" s="5">
        <v>0</v>
      </c>
      <c r="V3857" s="5">
        <f t="shared" si="310"/>
        <v>0.98750000000000004</v>
      </c>
      <c r="W3857" s="5">
        <f t="shared" si="306"/>
        <v>-0.98750000000000004</v>
      </c>
      <c r="X3857" s="8">
        <f t="shared" si="307"/>
        <v>-1</v>
      </c>
      <c r="Y3857" s="4">
        <v>0</v>
      </c>
      <c r="Z3857" s="9" t="str">
        <f t="shared" si="308"/>
        <v>NA</v>
      </c>
      <c r="AA3857" s="10">
        <f t="shared" si="309"/>
        <v>0</v>
      </c>
    </row>
    <row r="3858" spans="1:27" x14ac:dyDescent="0.55000000000000004">
      <c r="A3858" s="3" t="s">
        <v>62</v>
      </c>
      <c r="B3858" s="3" t="s">
        <v>63</v>
      </c>
      <c r="C3858" s="3" t="s">
        <v>5996</v>
      </c>
      <c r="D3858" s="3" t="s">
        <v>5997</v>
      </c>
      <c r="E3858" s="4" t="s">
        <v>66</v>
      </c>
      <c r="F3858" s="3" t="s">
        <v>36</v>
      </c>
      <c r="G3858" s="3" t="s">
        <v>36</v>
      </c>
      <c r="H3858" s="3" t="s">
        <v>5885</v>
      </c>
      <c r="I3858" s="3" t="s">
        <v>35</v>
      </c>
      <c r="J3858" s="3" t="s">
        <v>36</v>
      </c>
      <c r="K3858" s="3" t="s">
        <v>42</v>
      </c>
      <c r="L3858" s="5">
        <v>8.75</v>
      </c>
      <c r="M3858" s="4">
        <v>2</v>
      </c>
      <c r="N3858" s="5">
        <v>1</v>
      </c>
      <c r="O3858" s="5">
        <v>0.5</v>
      </c>
      <c r="P3858" s="4">
        <v>94</v>
      </c>
      <c r="Q3858" s="6">
        <v>2.12765957446809</v>
      </c>
      <c r="R3858" s="7">
        <v>2.95</v>
      </c>
      <c r="S3858" s="6">
        <v>0</v>
      </c>
      <c r="T3858" s="5">
        <v>0</v>
      </c>
      <c r="U3858" s="5">
        <v>0</v>
      </c>
      <c r="V3858" s="5">
        <f t="shared" si="310"/>
        <v>1</v>
      </c>
      <c r="W3858" s="5">
        <f t="shared" si="306"/>
        <v>-1</v>
      </c>
      <c r="X3858" s="8">
        <f t="shared" si="307"/>
        <v>-1</v>
      </c>
      <c r="Y3858" s="4">
        <v>0</v>
      </c>
      <c r="Z3858" s="9" t="str">
        <f t="shared" si="308"/>
        <v>NA</v>
      </c>
      <c r="AA3858" s="10">
        <f t="shared" si="309"/>
        <v>0</v>
      </c>
    </row>
    <row r="3859" spans="1:27" x14ac:dyDescent="0.55000000000000004">
      <c r="A3859" s="3" t="s">
        <v>62</v>
      </c>
      <c r="B3859" s="3" t="s">
        <v>63</v>
      </c>
      <c r="C3859" s="3" t="s">
        <v>5998</v>
      </c>
      <c r="D3859" s="3" t="s">
        <v>5999</v>
      </c>
      <c r="E3859" s="4" t="s">
        <v>31</v>
      </c>
      <c r="F3859" s="3" t="s">
        <v>36</v>
      </c>
      <c r="G3859" s="3" t="s">
        <v>36</v>
      </c>
      <c r="H3859" s="3" t="s">
        <v>332</v>
      </c>
      <c r="I3859" s="3" t="s">
        <v>35</v>
      </c>
      <c r="J3859" s="3" t="s">
        <v>36</v>
      </c>
      <c r="K3859" s="3" t="s">
        <v>42</v>
      </c>
      <c r="L3859" s="5">
        <v>8.75</v>
      </c>
      <c r="M3859" s="4">
        <v>1</v>
      </c>
      <c r="N3859" s="5">
        <v>1.0375000000000001</v>
      </c>
      <c r="O3859" s="5">
        <v>1.0375000000000001</v>
      </c>
      <c r="P3859" s="4">
        <v>879</v>
      </c>
      <c r="Q3859" s="6">
        <v>0.11376564277588201</v>
      </c>
      <c r="R3859" s="7">
        <v>1.12389078498294</v>
      </c>
      <c r="S3859" s="6">
        <v>0</v>
      </c>
      <c r="T3859" s="5">
        <v>0</v>
      </c>
      <c r="U3859" s="5">
        <v>0</v>
      </c>
      <c r="V3859" s="5">
        <f t="shared" si="310"/>
        <v>1.0375000000000001</v>
      </c>
      <c r="W3859" s="5">
        <f t="shared" si="306"/>
        <v>-1.0375000000000001</v>
      </c>
      <c r="X3859" s="8">
        <f t="shared" si="307"/>
        <v>-1</v>
      </c>
      <c r="Y3859" s="4">
        <v>0</v>
      </c>
      <c r="Z3859" s="9" t="str">
        <f t="shared" si="308"/>
        <v>NA</v>
      </c>
      <c r="AA3859" s="10">
        <f t="shared" si="309"/>
        <v>0</v>
      </c>
    </row>
    <row r="3860" spans="1:27" x14ac:dyDescent="0.55000000000000004">
      <c r="A3860" s="3" t="s">
        <v>62</v>
      </c>
      <c r="B3860" s="3" t="s">
        <v>63</v>
      </c>
      <c r="C3860" s="3" t="s">
        <v>6000</v>
      </c>
      <c r="D3860" s="3" t="s">
        <v>6001</v>
      </c>
      <c r="E3860" s="4" t="s">
        <v>66</v>
      </c>
      <c r="F3860" s="3" t="s">
        <v>36</v>
      </c>
      <c r="G3860" s="3" t="s">
        <v>36</v>
      </c>
      <c r="H3860" s="3" t="s">
        <v>5885</v>
      </c>
      <c r="I3860" s="3" t="s">
        <v>35</v>
      </c>
      <c r="J3860" s="3" t="s">
        <v>36</v>
      </c>
      <c r="K3860" s="3" t="s">
        <v>42</v>
      </c>
      <c r="L3860" s="5">
        <v>8.75</v>
      </c>
      <c r="M3860" s="4">
        <v>2</v>
      </c>
      <c r="N3860" s="5">
        <v>1.0874999999999999</v>
      </c>
      <c r="O3860" s="5">
        <v>0.54374999999999996</v>
      </c>
      <c r="P3860" s="4">
        <v>40</v>
      </c>
      <c r="Q3860" s="6">
        <v>5</v>
      </c>
      <c r="R3860" s="7">
        <v>1.7224999999999999</v>
      </c>
      <c r="S3860" s="6">
        <v>0</v>
      </c>
      <c r="T3860" s="5">
        <v>0</v>
      </c>
      <c r="U3860" s="5">
        <v>0</v>
      </c>
      <c r="V3860" s="5">
        <f t="shared" si="310"/>
        <v>1.0874999999999999</v>
      </c>
      <c r="W3860" s="5">
        <f t="shared" si="306"/>
        <v>-1.0874999999999999</v>
      </c>
      <c r="X3860" s="8">
        <f t="shared" si="307"/>
        <v>-1</v>
      </c>
      <c r="Y3860" s="4">
        <v>0</v>
      </c>
      <c r="Z3860" s="9" t="str">
        <f t="shared" si="308"/>
        <v>NA</v>
      </c>
      <c r="AA3860" s="10">
        <f t="shared" si="309"/>
        <v>0</v>
      </c>
    </row>
    <row r="3861" spans="1:27" x14ac:dyDescent="0.55000000000000004">
      <c r="A3861" s="3" t="s">
        <v>62</v>
      </c>
      <c r="B3861" s="3" t="s">
        <v>63</v>
      </c>
      <c r="C3861" s="3" t="s">
        <v>6002</v>
      </c>
      <c r="D3861" s="3" t="s">
        <v>2332</v>
      </c>
      <c r="E3861" s="4" t="s">
        <v>31</v>
      </c>
      <c r="F3861" s="3" t="s">
        <v>36</v>
      </c>
      <c r="G3861" s="3" t="s">
        <v>36</v>
      </c>
      <c r="H3861" s="3" t="s">
        <v>332</v>
      </c>
      <c r="I3861" s="3" t="s">
        <v>35</v>
      </c>
      <c r="J3861" s="3" t="s">
        <v>36</v>
      </c>
      <c r="K3861" s="3" t="s">
        <v>42</v>
      </c>
      <c r="L3861" s="5">
        <v>8.75</v>
      </c>
      <c r="M3861" s="4">
        <v>2</v>
      </c>
      <c r="N3861" s="5">
        <v>1.1000000000000001</v>
      </c>
      <c r="O3861" s="5">
        <v>0.55000000000000004</v>
      </c>
      <c r="P3861" s="4">
        <v>660</v>
      </c>
      <c r="Q3861" s="6">
        <v>0.30303030303030298</v>
      </c>
      <c r="R3861" s="7">
        <v>1.7471212121212101</v>
      </c>
      <c r="S3861" s="6">
        <v>0</v>
      </c>
      <c r="T3861" s="5">
        <v>0</v>
      </c>
      <c r="U3861" s="5">
        <v>0</v>
      </c>
      <c r="V3861" s="5">
        <f t="shared" si="310"/>
        <v>1.1000000000000001</v>
      </c>
      <c r="W3861" s="5">
        <f t="shared" si="306"/>
        <v>-1.1000000000000001</v>
      </c>
      <c r="X3861" s="8">
        <f t="shared" si="307"/>
        <v>-1</v>
      </c>
      <c r="Y3861" s="4">
        <v>0</v>
      </c>
      <c r="Z3861" s="9" t="str">
        <f t="shared" si="308"/>
        <v>NA</v>
      </c>
      <c r="AA3861" s="10">
        <f t="shared" si="309"/>
        <v>0</v>
      </c>
    </row>
    <row r="3862" spans="1:27" x14ac:dyDescent="0.55000000000000004">
      <c r="A3862" s="3" t="s">
        <v>62</v>
      </c>
      <c r="B3862" s="3" t="s">
        <v>63</v>
      </c>
      <c r="C3862" s="3" t="s">
        <v>6003</v>
      </c>
      <c r="D3862" s="3" t="s">
        <v>6004</v>
      </c>
      <c r="E3862" s="4" t="s">
        <v>66</v>
      </c>
      <c r="F3862" s="3" t="s">
        <v>36</v>
      </c>
      <c r="G3862" s="3" t="s">
        <v>36</v>
      </c>
      <c r="H3862" s="3" t="s">
        <v>5885</v>
      </c>
      <c r="I3862" s="3" t="s">
        <v>35</v>
      </c>
      <c r="J3862" s="3" t="s">
        <v>36</v>
      </c>
      <c r="K3862" s="3" t="s">
        <v>42</v>
      </c>
      <c r="L3862" s="5">
        <v>8.75</v>
      </c>
      <c r="M3862" s="4">
        <v>2</v>
      </c>
      <c r="N3862" s="5">
        <v>1.1125</v>
      </c>
      <c r="O3862" s="5">
        <v>0.55625000000000002</v>
      </c>
      <c r="P3862" s="4">
        <v>77</v>
      </c>
      <c r="Q3862" s="6">
        <v>2.5974025974026</v>
      </c>
      <c r="R3862" s="7">
        <v>1</v>
      </c>
      <c r="S3862" s="6">
        <v>0</v>
      </c>
      <c r="T3862" s="5">
        <v>0</v>
      </c>
      <c r="U3862" s="5">
        <v>0</v>
      </c>
      <c r="V3862" s="5">
        <f t="shared" si="310"/>
        <v>1.1125</v>
      </c>
      <c r="W3862" s="5">
        <f t="shared" si="306"/>
        <v>-1.1125</v>
      </c>
      <c r="X3862" s="8">
        <f t="shared" si="307"/>
        <v>-1</v>
      </c>
      <c r="Y3862" s="4">
        <v>0</v>
      </c>
      <c r="Z3862" s="9" t="str">
        <f t="shared" si="308"/>
        <v>NA</v>
      </c>
      <c r="AA3862" s="10">
        <f t="shared" si="309"/>
        <v>0</v>
      </c>
    </row>
    <row r="3863" spans="1:27" x14ac:dyDescent="0.55000000000000004">
      <c r="A3863" s="3" t="s">
        <v>62</v>
      </c>
      <c r="B3863" s="3" t="s">
        <v>63</v>
      </c>
      <c r="C3863" s="3" t="s">
        <v>6005</v>
      </c>
      <c r="D3863" s="3" t="s">
        <v>6006</v>
      </c>
      <c r="E3863" s="4" t="s">
        <v>66</v>
      </c>
      <c r="F3863" s="3" t="s">
        <v>36</v>
      </c>
      <c r="G3863" s="3" t="s">
        <v>36</v>
      </c>
      <c r="H3863" s="3" t="s">
        <v>5885</v>
      </c>
      <c r="I3863" s="3" t="s">
        <v>35</v>
      </c>
      <c r="J3863" s="3" t="s">
        <v>36</v>
      </c>
      <c r="K3863" s="3" t="s">
        <v>42</v>
      </c>
      <c r="L3863" s="5">
        <v>8.75</v>
      </c>
      <c r="M3863" s="4">
        <v>1</v>
      </c>
      <c r="N3863" s="5">
        <v>1.125</v>
      </c>
      <c r="O3863" s="5">
        <v>1.125</v>
      </c>
      <c r="P3863" s="4">
        <v>126</v>
      </c>
      <c r="Q3863" s="6">
        <v>0.79365079365079394</v>
      </c>
      <c r="R3863" s="7">
        <v>1.03095238095238</v>
      </c>
      <c r="S3863" s="6">
        <v>0</v>
      </c>
      <c r="T3863" s="5">
        <v>0</v>
      </c>
      <c r="U3863" s="5">
        <v>0</v>
      </c>
      <c r="V3863" s="5">
        <f t="shared" si="310"/>
        <v>1.125</v>
      </c>
      <c r="W3863" s="5">
        <f t="shared" si="306"/>
        <v>-1.125</v>
      </c>
      <c r="X3863" s="8">
        <f t="shared" si="307"/>
        <v>-1</v>
      </c>
      <c r="Y3863" s="4">
        <v>0</v>
      </c>
      <c r="Z3863" s="9" t="str">
        <f t="shared" si="308"/>
        <v>NA</v>
      </c>
      <c r="AA3863" s="10">
        <f t="shared" si="309"/>
        <v>0</v>
      </c>
    </row>
    <row r="3864" spans="1:27" x14ac:dyDescent="0.55000000000000004">
      <c r="A3864" s="3" t="s">
        <v>62</v>
      </c>
      <c r="B3864" s="3" t="s">
        <v>63</v>
      </c>
      <c r="C3864" s="3" t="s">
        <v>6007</v>
      </c>
      <c r="D3864" s="3" t="s">
        <v>2455</v>
      </c>
      <c r="E3864" s="4" t="s">
        <v>31</v>
      </c>
      <c r="F3864" s="3" t="s">
        <v>36</v>
      </c>
      <c r="G3864" s="3" t="s">
        <v>36</v>
      </c>
      <c r="H3864" s="3" t="s">
        <v>332</v>
      </c>
      <c r="I3864" s="3" t="s">
        <v>35</v>
      </c>
      <c r="J3864" s="3" t="s">
        <v>36</v>
      </c>
      <c r="K3864" s="3" t="s">
        <v>42</v>
      </c>
      <c r="L3864" s="5">
        <v>8.75</v>
      </c>
      <c r="M3864" s="4">
        <v>1</v>
      </c>
      <c r="N3864" s="5">
        <v>1.1375</v>
      </c>
      <c r="O3864" s="5">
        <v>1.1375</v>
      </c>
      <c r="P3864" s="4">
        <v>202</v>
      </c>
      <c r="Q3864" s="6">
        <v>0.49504950495049505</v>
      </c>
      <c r="R3864" s="7">
        <v>1</v>
      </c>
      <c r="S3864" s="6">
        <v>0</v>
      </c>
      <c r="T3864" s="5">
        <v>0</v>
      </c>
      <c r="U3864" s="5">
        <v>0</v>
      </c>
      <c r="V3864" s="5">
        <f t="shared" si="310"/>
        <v>1.1375</v>
      </c>
      <c r="W3864" s="5">
        <f t="shared" si="306"/>
        <v>-1.1375</v>
      </c>
      <c r="X3864" s="8">
        <f t="shared" si="307"/>
        <v>-1</v>
      </c>
      <c r="Y3864" s="4">
        <v>0</v>
      </c>
      <c r="Z3864" s="9" t="str">
        <f t="shared" si="308"/>
        <v>NA</v>
      </c>
      <c r="AA3864" s="10">
        <f t="shared" si="309"/>
        <v>0</v>
      </c>
    </row>
    <row r="3865" spans="1:27" x14ac:dyDescent="0.55000000000000004">
      <c r="A3865" s="3" t="s">
        <v>62</v>
      </c>
      <c r="B3865" s="3" t="s">
        <v>63</v>
      </c>
      <c r="C3865" s="3" t="s">
        <v>6008</v>
      </c>
      <c r="D3865" s="3" t="s">
        <v>6009</v>
      </c>
      <c r="E3865" s="4" t="s">
        <v>66</v>
      </c>
      <c r="F3865" s="3" t="s">
        <v>36</v>
      </c>
      <c r="G3865" s="3" t="s">
        <v>36</v>
      </c>
      <c r="H3865" s="3" t="s">
        <v>5885</v>
      </c>
      <c r="I3865" s="3" t="s">
        <v>35</v>
      </c>
      <c r="J3865" s="3" t="s">
        <v>36</v>
      </c>
      <c r="K3865" s="3" t="s">
        <v>42</v>
      </c>
      <c r="L3865" s="5">
        <v>8.75</v>
      </c>
      <c r="M3865" s="4">
        <v>2</v>
      </c>
      <c r="N3865" s="5">
        <v>1.175</v>
      </c>
      <c r="O3865" s="5">
        <v>0.58750000000000002</v>
      </c>
      <c r="P3865" s="4">
        <v>51</v>
      </c>
      <c r="Q3865" s="6">
        <v>3.9215686274509798</v>
      </c>
      <c r="R3865" s="7">
        <v>2.0333333333333301</v>
      </c>
      <c r="S3865" s="6">
        <v>0</v>
      </c>
      <c r="T3865" s="5">
        <v>0</v>
      </c>
      <c r="U3865" s="5">
        <v>0</v>
      </c>
      <c r="V3865" s="5">
        <f t="shared" si="310"/>
        <v>1.175</v>
      </c>
      <c r="W3865" s="5">
        <f t="shared" si="306"/>
        <v>-1.175</v>
      </c>
      <c r="X3865" s="8">
        <f t="shared" si="307"/>
        <v>-1</v>
      </c>
      <c r="Y3865" s="4">
        <v>0</v>
      </c>
      <c r="Z3865" s="9" t="str">
        <f t="shared" si="308"/>
        <v>NA</v>
      </c>
      <c r="AA3865" s="10">
        <f t="shared" si="309"/>
        <v>0</v>
      </c>
    </row>
    <row r="3866" spans="1:27" x14ac:dyDescent="0.55000000000000004">
      <c r="A3866" s="3" t="s">
        <v>62</v>
      </c>
      <c r="B3866" s="3" t="s">
        <v>63</v>
      </c>
      <c r="C3866" s="3" t="s">
        <v>6010</v>
      </c>
      <c r="D3866" s="3" t="s">
        <v>6011</v>
      </c>
      <c r="E3866" s="4" t="s">
        <v>66</v>
      </c>
      <c r="F3866" s="3" t="s">
        <v>36</v>
      </c>
      <c r="G3866" s="3" t="s">
        <v>36</v>
      </c>
      <c r="H3866" s="3" t="s">
        <v>5885</v>
      </c>
      <c r="I3866" s="3" t="s">
        <v>35</v>
      </c>
      <c r="J3866" s="3" t="s">
        <v>36</v>
      </c>
      <c r="K3866" s="3" t="s">
        <v>42</v>
      </c>
      <c r="L3866" s="5">
        <v>8.75</v>
      </c>
      <c r="M3866" s="4">
        <v>1</v>
      </c>
      <c r="N3866" s="5">
        <v>1.2</v>
      </c>
      <c r="O3866" s="5">
        <v>1.2</v>
      </c>
      <c r="P3866" s="4">
        <v>26</v>
      </c>
      <c r="Q3866" s="6">
        <v>3.8461538461538498</v>
      </c>
      <c r="R3866" s="7">
        <v>1</v>
      </c>
      <c r="S3866" s="6">
        <v>0</v>
      </c>
      <c r="T3866" s="5">
        <v>0</v>
      </c>
      <c r="U3866" s="5">
        <v>0</v>
      </c>
      <c r="V3866" s="5">
        <f t="shared" si="310"/>
        <v>1.2</v>
      </c>
      <c r="W3866" s="5">
        <f t="shared" si="306"/>
        <v>-1.2</v>
      </c>
      <c r="X3866" s="8">
        <f t="shared" si="307"/>
        <v>-1</v>
      </c>
      <c r="Y3866" s="4">
        <v>0</v>
      </c>
      <c r="Z3866" s="9" t="str">
        <f t="shared" si="308"/>
        <v>NA</v>
      </c>
      <c r="AA3866" s="10">
        <f t="shared" si="309"/>
        <v>0</v>
      </c>
    </row>
    <row r="3867" spans="1:27" x14ac:dyDescent="0.55000000000000004">
      <c r="A3867" s="3" t="s">
        <v>62</v>
      </c>
      <c r="B3867" s="3" t="s">
        <v>63</v>
      </c>
      <c r="C3867" s="3" t="s">
        <v>6012</v>
      </c>
      <c r="D3867" s="3" t="s">
        <v>6013</v>
      </c>
      <c r="E3867" s="4" t="s">
        <v>66</v>
      </c>
      <c r="F3867" s="3" t="s">
        <v>36</v>
      </c>
      <c r="G3867" s="3" t="s">
        <v>36</v>
      </c>
      <c r="H3867" s="3" t="s">
        <v>5885</v>
      </c>
      <c r="I3867" s="3" t="s">
        <v>35</v>
      </c>
      <c r="J3867" s="3" t="s">
        <v>36</v>
      </c>
      <c r="K3867" s="3" t="s">
        <v>42</v>
      </c>
      <c r="L3867" s="5">
        <v>8.75</v>
      </c>
      <c r="M3867" s="4">
        <v>3</v>
      </c>
      <c r="N3867" s="5">
        <v>1.2</v>
      </c>
      <c r="O3867" s="5">
        <v>0.4</v>
      </c>
      <c r="P3867" s="4">
        <v>87</v>
      </c>
      <c r="Q3867" s="6">
        <v>3.4482758620689702</v>
      </c>
      <c r="R3867" s="7">
        <v>4.6735632183908002</v>
      </c>
      <c r="S3867" s="6">
        <v>0</v>
      </c>
      <c r="T3867" s="5">
        <v>0</v>
      </c>
      <c r="U3867" s="5">
        <v>0</v>
      </c>
      <c r="V3867" s="5">
        <f t="shared" si="310"/>
        <v>1.2</v>
      </c>
      <c r="W3867" s="5">
        <f t="shared" si="306"/>
        <v>-1.2</v>
      </c>
      <c r="X3867" s="8">
        <f t="shared" si="307"/>
        <v>-1</v>
      </c>
      <c r="Y3867" s="4">
        <v>0</v>
      </c>
      <c r="Z3867" s="9" t="str">
        <f t="shared" si="308"/>
        <v>NA</v>
      </c>
      <c r="AA3867" s="10">
        <f t="shared" si="309"/>
        <v>0</v>
      </c>
    </row>
    <row r="3868" spans="1:27" x14ac:dyDescent="0.55000000000000004">
      <c r="A3868" s="3" t="s">
        <v>62</v>
      </c>
      <c r="B3868" s="3" t="s">
        <v>63</v>
      </c>
      <c r="C3868" s="3" t="s">
        <v>6014</v>
      </c>
      <c r="D3868" s="3" t="s">
        <v>6015</v>
      </c>
      <c r="E3868" s="4" t="s">
        <v>66</v>
      </c>
      <c r="F3868" s="3" t="s">
        <v>36</v>
      </c>
      <c r="G3868" s="3" t="s">
        <v>36</v>
      </c>
      <c r="H3868" s="3" t="s">
        <v>5885</v>
      </c>
      <c r="I3868" s="3" t="s">
        <v>35</v>
      </c>
      <c r="J3868" s="3" t="s">
        <v>36</v>
      </c>
      <c r="K3868" s="3" t="s">
        <v>42</v>
      </c>
      <c r="L3868" s="5">
        <v>8.75</v>
      </c>
      <c r="M3868" s="4">
        <v>1</v>
      </c>
      <c r="N3868" s="5">
        <v>1.2</v>
      </c>
      <c r="O3868" s="5">
        <v>1.2</v>
      </c>
      <c r="P3868" s="4">
        <v>2</v>
      </c>
      <c r="Q3868" s="6">
        <v>50</v>
      </c>
      <c r="R3868" s="7">
        <v>1</v>
      </c>
      <c r="S3868" s="6">
        <v>0</v>
      </c>
      <c r="T3868" s="5">
        <v>0</v>
      </c>
      <c r="U3868" s="5">
        <v>0</v>
      </c>
      <c r="V3868" s="5">
        <f t="shared" si="310"/>
        <v>1.2</v>
      </c>
      <c r="W3868" s="5">
        <f t="shared" si="306"/>
        <v>-1.2</v>
      </c>
      <c r="X3868" s="8">
        <f t="shared" si="307"/>
        <v>-1</v>
      </c>
      <c r="Y3868" s="4">
        <v>0</v>
      </c>
      <c r="Z3868" s="9" t="str">
        <f t="shared" si="308"/>
        <v>NA</v>
      </c>
      <c r="AA3868" s="10">
        <f t="shared" si="309"/>
        <v>0</v>
      </c>
    </row>
    <row r="3869" spans="1:27" x14ac:dyDescent="0.55000000000000004">
      <c r="A3869" s="3" t="s">
        <v>62</v>
      </c>
      <c r="B3869" s="3" t="s">
        <v>63</v>
      </c>
      <c r="C3869" s="3" t="s">
        <v>6016</v>
      </c>
      <c r="D3869" s="3" t="s">
        <v>1176</v>
      </c>
      <c r="E3869" s="4" t="s">
        <v>31</v>
      </c>
      <c r="F3869" s="3" t="s">
        <v>36</v>
      </c>
      <c r="G3869" s="3" t="s">
        <v>36</v>
      </c>
      <c r="H3869" s="3" t="s">
        <v>85</v>
      </c>
      <c r="I3869" s="3" t="s">
        <v>35</v>
      </c>
      <c r="J3869" s="3" t="s">
        <v>36</v>
      </c>
      <c r="K3869" s="3" t="s">
        <v>91</v>
      </c>
      <c r="L3869" s="5">
        <v>8.75</v>
      </c>
      <c r="M3869" s="4">
        <v>5</v>
      </c>
      <c r="N3869" s="5">
        <v>1.2124999999999999</v>
      </c>
      <c r="O3869" s="5">
        <v>0.24249999999999999</v>
      </c>
      <c r="P3869" s="4">
        <v>2563</v>
      </c>
      <c r="Q3869" s="6">
        <v>0.19508388607101101</v>
      </c>
      <c r="R3869" s="7">
        <v>3.9781896215372599</v>
      </c>
      <c r="S3869" s="6">
        <v>0</v>
      </c>
      <c r="T3869" s="5">
        <v>0</v>
      </c>
      <c r="U3869" s="5">
        <v>0</v>
      </c>
      <c r="V3869" s="5">
        <f t="shared" si="310"/>
        <v>1.2124999999999999</v>
      </c>
      <c r="W3869" s="5">
        <f t="shared" si="306"/>
        <v>-1.2124999999999999</v>
      </c>
      <c r="X3869" s="8">
        <f t="shared" si="307"/>
        <v>-1</v>
      </c>
      <c r="Y3869" s="4">
        <v>0</v>
      </c>
      <c r="Z3869" s="9" t="str">
        <f t="shared" si="308"/>
        <v>NA</v>
      </c>
      <c r="AA3869" s="10">
        <f t="shared" si="309"/>
        <v>0</v>
      </c>
    </row>
    <row r="3870" spans="1:27" x14ac:dyDescent="0.55000000000000004">
      <c r="A3870" s="3" t="s">
        <v>62</v>
      </c>
      <c r="B3870" s="3" t="s">
        <v>63</v>
      </c>
      <c r="C3870" s="3" t="s">
        <v>6017</v>
      </c>
      <c r="D3870" s="3" t="s">
        <v>6018</v>
      </c>
      <c r="E3870" s="4" t="s">
        <v>66</v>
      </c>
      <c r="F3870" s="3" t="s">
        <v>36</v>
      </c>
      <c r="G3870" s="3" t="s">
        <v>36</v>
      </c>
      <c r="H3870" s="3" t="s">
        <v>5885</v>
      </c>
      <c r="I3870" s="3" t="s">
        <v>35</v>
      </c>
      <c r="J3870" s="3" t="s">
        <v>36</v>
      </c>
      <c r="K3870" s="3" t="s">
        <v>42</v>
      </c>
      <c r="L3870" s="5">
        <v>8.75</v>
      </c>
      <c r="M3870" s="4">
        <v>1</v>
      </c>
      <c r="N3870" s="5">
        <v>1.25</v>
      </c>
      <c r="O3870" s="5">
        <v>1.25</v>
      </c>
      <c r="P3870" s="4">
        <v>307</v>
      </c>
      <c r="Q3870" s="6">
        <v>0.325732899022801</v>
      </c>
      <c r="R3870" s="7">
        <v>1.1400651465798</v>
      </c>
      <c r="S3870" s="6">
        <v>0</v>
      </c>
      <c r="T3870" s="5">
        <v>0</v>
      </c>
      <c r="U3870" s="5">
        <v>0</v>
      </c>
      <c r="V3870" s="5">
        <f t="shared" si="310"/>
        <v>1.25</v>
      </c>
      <c r="W3870" s="5">
        <f t="shared" si="306"/>
        <v>-1.25</v>
      </c>
      <c r="X3870" s="8">
        <f t="shared" si="307"/>
        <v>-1</v>
      </c>
      <c r="Y3870" s="4">
        <v>0</v>
      </c>
      <c r="Z3870" s="9" t="str">
        <f t="shared" si="308"/>
        <v>NA</v>
      </c>
      <c r="AA3870" s="10">
        <f t="shared" si="309"/>
        <v>0</v>
      </c>
    </row>
    <row r="3871" spans="1:27" x14ac:dyDescent="0.55000000000000004">
      <c r="A3871" s="3" t="s">
        <v>62</v>
      </c>
      <c r="B3871" s="3" t="s">
        <v>63</v>
      </c>
      <c r="C3871" s="3" t="s">
        <v>6019</v>
      </c>
      <c r="D3871" s="3" t="s">
        <v>6020</v>
      </c>
      <c r="E3871" s="4" t="s">
        <v>66</v>
      </c>
      <c r="F3871" s="3" t="s">
        <v>36</v>
      </c>
      <c r="G3871" s="3" t="s">
        <v>36</v>
      </c>
      <c r="H3871" s="3" t="s">
        <v>5885</v>
      </c>
      <c r="I3871" s="3" t="s">
        <v>35</v>
      </c>
      <c r="J3871" s="3" t="s">
        <v>36</v>
      </c>
      <c r="K3871" s="3" t="s">
        <v>42</v>
      </c>
      <c r="L3871" s="5">
        <v>8.75</v>
      </c>
      <c r="M3871" s="4">
        <v>1</v>
      </c>
      <c r="N3871" s="5">
        <v>1.2625</v>
      </c>
      <c r="O3871" s="5">
        <v>1.2625</v>
      </c>
      <c r="P3871" s="4">
        <v>6</v>
      </c>
      <c r="Q3871" s="6">
        <v>16.6666666666667</v>
      </c>
      <c r="R3871" s="7">
        <v>1</v>
      </c>
      <c r="S3871" s="6">
        <v>0</v>
      </c>
      <c r="T3871" s="5">
        <v>0</v>
      </c>
      <c r="U3871" s="5">
        <v>0</v>
      </c>
      <c r="V3871" s="5">
        <f t="shared" si="310"/>
        <v>1.2625</v>
      </c>
      <c r="W3871" s="5">
        <f t="shared" si="306"/>
        <v>-1.2625</v>
      </c>
      <c r="X3871" s="8">
        <f t="shared" si="307"/>
        <v>-1</v>
      </c>
      <c r="Y3871" s="4">
        <v>0</v>
      </c>
      <c r="Z3871" s="9" t="str">
        <f t="shared" si="308"/>
        <v>NA</v>
      </c>
      <c r="AA3871" s="10">
        <f t="shared" si="309"/>
        <v>0</v>
      </c>
    </row>
    <row r="3872" spans="1:27" x14ac:dyDescent="0.55000000000000004">
      <c r="A3872" s="3" t="s">
        <v>62</v>
      </c>
      <c r="B3872" s="3" t="s">
        <v>63</v>
      </c>
      <c r="C3872" s="3" t="s">
        <v>6021</v>
      </c>
      <c r="D3872" s="3" t="s">
        <v>6022</v>
      </c>
      <c r="E3872" s="4" t="s">
        <v>66</v>
      </c>
      <c r="F3872" s="3" t="s">
        <v>36</v>
      </c>
      <c r="G3872" s="3" t="s">
        <v>36</v>
      </c>
      <c r="H3872" s="3" t="s">
        <v>5885</v>
      </c>
      <c r="I3872" s="3" t="s">
        <v>35</v>
      </c>
      <c r="J3872" s="3" t="s">
        <v>36</v>
      </c>
      <c r="K3872" s="3" t="s">
        <v>42</v>
      </c>
      <c r="L3872" s="5">
        <v>8.75</v>
      </c>
      <c r="M3872" s="4">
        <v>1</v>
      </c>
      <c r="N3872" s="5">
        <v>1.2625</v>
      </c>
      <c r="O3872" s="5">
        <v>1.2625</v>
      </c>
      <c r="P3872" s="4">
        <v>717</v>
      </c>
      <c r="Q3872" s="6">
        <v>0.13947001394700101</v>
      </c>
      <c r="R3872" s="7">
        <v>1.0160390516039099</v>
      </c>
      <c r="S3872" s="6">
        <v>0</v>
      </c>
      <c r="T3872" s="5">
        <v>0</v>
      </c>
      <c r="U3872" s="5">
        <v>0</v>
      </c>
      <c r="V3872" s="5">
        <f t="shared" si="310"/>
        <v>1.2625</v>
      </c>
      <c r="W3872" s="5">
        <f t="shared" si="306"/>
        <v>-1.2625</v>
      </c>
      <c r="X3872" s="8">
        <f t="shared" si="307"/>
        <v>-1</v>
      </c>
      <c r="Y3872" s="4">
        <v>0</v>
      </c>
      <c r="Z3872" s="9" t="str">
        <f t="shared" si="308"/>
        <v>NA</v>
      </c>
      <c r="AA3872" s="10">
        <f t="shared" si="309"/>
        <v>0</v>
      </c>
    </row>
    <row r="3873" spans="1:27" x14ac:dyDescent="0.55000000000000004">
      <c r="A3873" s="3" t="s">
        <v>62</v>
      </c>
      <c r="B3873" s="3" t="s">
        <v>63</v>
      </c>
      <c r="C3873" s="3" t="s">
        <v>6023</v>
      </c>
      <c r="D3873" s="3" t="s">
        <v>6024</v>
      </c>
      <c r="E3873" s="4" t="s">
        <v>66</v>
      </c>
      <c r="F3873" s="3" t="s">
        <v>36</v>
      </c>
      <c r="G3873" s="3" t="s">
        <v>36</v>
      </c>
      <c r="H3873" s="3" t="s">
        <v>5885</v>
      </c>
      <c r="I3873" s="3" t="s">
        <v>35</v>
      </c>
      <c r="J3873" s="3" t="s">
        <v>36</v>
      </c>
      <c r="K3873" s="3" t="s">
        <v>42</v>
      </c>
      <c r="L3873" s="5">
        <v>8.75</v>
      </c>
      <c r="M3873" s="4">
        <v>1</v>
      </c>
      <c r="N3873" s="5">
        <v>1.2625</v>
      </c>
      <c r="O3873" s="5">
        <v>1.2625</v>
      </c>
      <c r="P3873" s="4">
        <v>6</v>
      </c>
      <c r="Q3873" s="6">
        <v>16.6666666666667</v>
      </c>
      <c r="R3873" s="7">
        <v>1</v>
      </c>
      <c r="S3873" s="6">
        <v>0</v>
      </c>
      <c r="T3873" s="5">
        <v>0</v>
      </c>
      <c r="U3873" s="5">
        <v>0</v>
      </c>
      <c r="V3873" s="5">
        <f t="shared" si="310"/>
        <v>1.2625</v>
      </c>
      <c r="W3873" s="5">
        <f t="shared" si="306"/>
        <v>-1.2625</v>
      </c>
      <c r="X3873" s="8">
        <f t="shared" si="307"/>
        <v>-1</v>
      </c>
      <c r="Y3873" s="4">
        <v>0</v>
      </c>
      <c r="Z3873" s="9" t="str">
        <f t="shared" si="308"/>
        <v>NA</v>
      </c>
      <c r="AA3873" s="10">
        <f t="shared" si="309"/>
        <v>0</v>
      </c>
    </row>
    <row r="3874" spans="1:27" x14ac:dyDescent="0.55000000000000004">
      <c r="A3874" s="3" t="s">
        <v>62</v>
      </c>
      <c r="B3874" s="3" t="s">
        <v>63</v>
      </c>
      <c r="C3874" s="3" t="s">
        <v>6025</v>
      </c>
      <c r="D3874" s="3" t="s">
        <v>746</v>
      </c>
      <c r="E3874" s="4" t="s">
        <v>66</v>
      </c>
      <c r="F3874" s="3" t="s">
        <v>36</v>
      </c>
      <c r="G3874" s="3" t="s">
        <v>36</v>
      </c>
      <c r="H3874" s="3" t="s">
        <v>166</v>
      </c>
      <c r="I3874" s="3" t="s">
        <v>35</v>
      </c>
      <c r="J3874" s="3" t="s">
        <v>36</v>
      </c>
      <c r="K3874" s="3" t="s">
        <v>42</v>
      </c>
      <c r="L3874" s="5">
        <v>8.75</v>
      </c>
      <c r="M3874" s="4">
        <v>7</v>
      </c>
      <c r="N3874" s="5">
        <v>1.27499995</v>
      </c>
      <c r="O3874" s="5">
        <v>0.18214285</v>
      </c>
      <c r="P3874" s="4">
        <v>12420</v>
      </c>
      <c r="Q3874" s="6">
        <v>5.6360708534621599E-2</v>
      </c>
      <c r="R3874" s="7">
        <v>1.67499194847021</v>
      </c>
      <c r="S3874" s="6">
        <v>0</v>
      </c>
      <c r="T3874" s="5">
        <v>0</v>
      </c>
      <c r="U3874" s="5">
        <v>0</v>
      </c>
      <c r="V3874" s="5">
        <f t="shared" si="310"/>
        <v>1.27499995</v>
      </c>
      <c r="W3874" s="5">
        <f t="shared" si="306"/>
        <v>-1.27499995</v>
      </c>
      <c r="X3874" s="8">
        <f t="shared" si="307"/>
        <v>-1</v>
      </c>
      <c r="Y3874" s="4">
        <v>0</v>
      </c>
      <c r="Z3874" s="9" t="str">
        <f t="shared" si="308"/>
        <v>NA</v>
      </c>
      <c r="AA3874" s="10">
        <f t="shared" si="309"/>
        <v>0</v>
      </c>
    </row>
    <row r="3875" spans="1:27" x14ac:dyDescent="0.55000000000000004">
      <c r="A3875" s="3" t="s">
        <v>62</v>
      </c>
      <c r="B3875" s="3" t="s">
        <v>63</v>
      </c>
      <c r="C3875" s="3" t="s">
        <v>6026</v>
      </c>
      <c r="D3875" s="3" t="s">
        <v>1226</v>
      </c>
      <c r="E3875" s="4" t="s">
        <v>31</v>
      </c>
      <c r="F3875" s="3" t="s">
        <v>36</v>
      </c>
      <c r="G3875" s="3" t="s">
        <v>36</v>
      </c>
      <c r="H3875" s="3" t="s">
        <v>181</v>
      </c>
      <c r="I3875" s="3" t="s">
        <v>35</v>
      </c>
      <c r="J3875" s="3" t="s">
        <v>36</v>
      </c>
      <c r="K3875" s="3" t="s">
        <v>91</v>
      </c>
      <c r="L3875" s="5">
        <v>8.75</v>
      </c>
      <c r="M3875" s="4">
        <v>2</v>
      </c>
      <c r="N3875" s="5">
        <v>1.2749999999999999</v>
      </c>
      <c r="O3875" s="5">
        <v>0.63749999999999996</v>
      </c>
      <c r="P3875" s="4">
        <v>1186</v>
      </c>
      <c r="Q3875" s="6">
        <v>0.168634064080944</v>
      </c>
      <c r="R3875" s="7">
        <v>1.43111298482293</v>
      </c>
      <c r="S3875" s="6">
        <v>0</v>
      </c>
      <c r="T3875" s="5">
        <v>0</v>
      </c>
      <c r="U3875" s="5">
        <v>0</v>
      </c>
      <c r="V3875" s="5">
        <f t="shared" si="310"/>
        <v>1.2749999999999999</v>
      </c>
      <c r="W3875" s="5">
        <f t="shared" si="306"/>
        <v>-1.2749999999999999</v>
      </c>
      <c r="X3875" s="8">
        <f t="shared" si="307"/>
        <v>-1</v>
      </c>
      <c r="Y3875" s="4">
        <v>0</v>
      </c>
      <c r="Z3875" s="9" t="str">
        <f t="shared" si="308"/>
        <v>NA</v>
      </c>
      <c r="AA3875" s="10">
        <f t="shared" si="309"/>
        <v>0</v>
      </c>
    </row>
    <row r="3876" spans="1:27" x14ac:dyDescent="0.55000000000000004">
      <c r="A3876" s="3" t="s">
        <v>62</v>
      </c>
      <c r="B3876" s="3" t="s">
        <v>63</v>
      </c>
      <c r="C3876" s="3" t="s">
        <v>6027</v>
      </c>
      <c r="D3876" s="3" t="s">
        <v>4634</v>
      </c>
      <c r="E3876" s="4" t="s">
        <v>66</v>
      </c>
      <c r="F3876" s="3" t="s">
        <v>36</v>
      </c>
      <c r="G3876" s="3" t="s">
        <v>36</v>
      </c>
      <c r="H3876" s="3" t="s">
        <v>5885</v>
      </c>
      <c r="I3876" s="3" t="s">
        <v>35</v>
      </c>
      <c r="J3876" s="3" t="s">
        <v>36</v>
      </c>
      <c r="K3876" s="3" t="s">
        <v>42</v>
      </c>
      <c r="L3876" s="5">
        <v>8.75</v>
      </c>
      <c r="M3876" s="4">
        <v>2</v>
      </c>
      <c r="N3876" s="5">
        <v>1.2875000000000001</v>
      </c>
      <c r="O3876" s="5">
        <v>0.64375000000000004</v>
      </c>
      <c r="P3876" s="4">
        <v>270</v>
      </c>
      <c r="Q3876" s="6">
        <v>0.74074074074074092</v>
      </c>
      <c r="R3876" s="7">
        <v>1.04814814814815</v>
      </c>
      <c r="S3876" s="6">
        <v>0</v>
      </c>
      <c r="T3876" s="5">
        <v>0</v>
      </c>
      <c r="U3876" s="5">
        <v>0</v>
      </c>
      <c r="V3876" s="5">
        <f t="shared" si="310"/>
        <v>1.2875000000000001</v>
      </c>
      <c r="W3876" s="5">
        <f t="shared" si="306"/>
        <v>-1.2875000000000001</v>
      </c>
      <c r="X3876" s="8">
        <f t="shared" si="307"/>
        <v>-1</v>
      </c>
      <c r="Y3876" s="4">
        <v>0</v>
      </c>
      <c r="Z3876" s="9" t="str">
        <f t="shared" si="308"/>
        <v>NA</v>
      </c>
      <c r="AA3876" s="10">
        <f t="shared" si="309"/>
        <v>0</v>
      </c>
    </row>
    <row r="3877" spans="1:27" x14ac:dyDescent="0.55000000000000004">
      <c r="A3877" s="3" t="s">
        <v>62</v>
      </c>
      <c r="B3877" s="3" t="s">
        <v>63</v>
      </c>
      <c r="C3877" s="3" t="s">
        <v>6028</v>
      </c>
      <c r="D3877" s="3" t="s">
        <v>6029</v>
      </c>
      <c r="E3877" s="4" t="s">
        <v>66</v>
      </c>
      <c r="F3877" s="3" t="s">
        <v>36</v>
      </c>
      <c r="G3877" s="3" t="s">
        <v>36</v>
      </c>
      <c r="H3877" s="3" t="s">
        <v>5885</v>
      </c>
      <c r="I3877" s="3" t="s">
        <v>35</v>
      </c>
      <c r="J3877" s="3" t="s">
        <v>36</v>
      </c>
      <c r="K3877" s="3" t="s">
        <v>42</v>
      </c>
      <c r="L3877" s="5">
        <v>8.75</v>
      </c>
      <c r="M3877" s="4">
        <v>1</v>
      </c>
      <c r="N3877" s="5">
        <v>1.3125</v>
      </c>
      <c r="O3877" s="5">
        <v>1.3125</v>
      </c>
      <c r="P3877" s="4">
        <v>247</v>
      </c>
      <c r="Q3877" s="6">
        <v>0.40485829959514202</v>
      </c>
      <c r="R3877" s="7">
        <v>1.2064777327935201</v>
      </c>
      <c r="S3877" s="6">
        <v>0</v>
      </c>
      <c r="T3877" s="5">
        <v>0</v>
      </c>
      <c r="U3877" s="5">
        <v>0</v>
      </c>
      <c r="V3877" s="5">
        <f t="shared" si="310"/>
        <v>1.3125</v>
      </c>
      <c r="W3877" s="5">
        <f t="shared" si="306"/>
        <v>-1.3125</v>
      </c>
      <c r="X3877" s="8">
        <f t="shared" si="307"/>
        <v>-1</v>
      </c>
      <c r="Y3877" s="4">
        <v>0</v>
      </c>
      <c r="Z3877" s="9" t="str">
        <f t="shared" si="308"/>
        <v>NA</v>
      </c>
      <c r="AA3877" s="10">
        <f t="shared" si="309"/>
        <v>0</v>
      </c>
    </row>
    <row r="3878" spans="1:27" x14ac:dyDescent="0.55000000000000004">
      <c r="A3878" s="3" t="s">
        <v>62</v>
      </c>
      <c r="B3878" s="3" t="s">
        <v>63</v>
      </c>
      <c r="C3878" s="3" t="s">
        <v>6030</v>
      </c>
      <c r="D3878" s="3" t="s">
        <v>6031</v>
      </c>
      <c r="E3878" s="4" t="s">
        <v>66</v>
      </c>
      <c r="F3878" s="3" t="s">
        <v>36</v>
      </c>
      <c r="G3878" s="3" t="s">
        <v>36</v>
      </c>
      <c r="H3878" s="3" t="s">
        <v>5885</v>
      </c>
      <c r="I3878" s="3" t="s">
        <v>35</v>
      </c>
      <c r="J3878" s="3" t="s">
        <v>36</v>
      </c>
      <c r="K3878" s="3" t="s">
        <v>42</v>
      </c>
      <c r="L3878" s="5">
        <v>8.75</v>
      </c>
      <c r="M3878" s="4">
        <v>1</v>
      </c>
      <c r="N3878" s="5">
        <v>1.325</v>
      </c>
      <c r="O3878" s="5">
        <v>1.325</v>
      </c>
      <c r="P3878" s="4">
        <v>83</v>
      </c>
      <c r="Q3878" s="6">
        <v>1.2048192771084301</v>
      </c>
      <c r="R3878" s="7">
        <v>1.9674698795180701</v>
      </c>
      <c r="S3878" s="6">
        <v>0</v>
      </c>
      <c r="T3878" s="5">
        <v>0</v>
      </c>
      <c r="U3878" s="5">
        <v>0</v>
      </c>
      <c r="V3878" s="5">
        <f t="shared" si="310"/>
        <v>1.325</v>
      </c>
      <c r="W3878" s="5">
        <f t="shared" si="306"/>
        <v>-1.325</v>
      </c>
      <c r="X3878" s="8">
        <f t="shared" si="307"/>
        <v>-1</v>
      </c>
      <c r="Y3878" s="4">
        <v>0</v>
      </c>
      <c r="Z3878" s="9" t="str">
        <f t="shared" si="308"/>
        <v>NA</v>
      </c>
      <c r="AA3878" s="10">
        <f t="shared" si="309"/>
        <v>0</v>
      </c>
    </row>
    <row r="3879" spans="1:27" x14ac:dyDescent="0.55000000000000004">
      <c r="A3879" s="3" t="s">
        <v>62</v>
      </c>
      <c r="B3879" s="3" t="s">
        <v>63</v>
      </c>
      <c r="C3879" s="3" t="s">
        <v>6032</v>
      </c>
      <c r="D3879" s="3" t="s">
        <v>2462</v>
      </c>
      <c r="E3879" s="4" t="s">
        <v>31</v>
      </c>
      <c r="F3879" s="3" t="s">
        <v>36</v>
      </c>
      <c r="G3879" s="3" t="s">
        <v>36</v>
      </c>
      <c r="H3879" s="3" t="s">
        <v>320</v>
      </c>
      <c r="I3879" s="3" t="s">
        <v>35</v>
      </c>
      <c r="J3879" s="3" t="s">
        <v>36</v>
      </c>
      <c r="K3879" s="3" t="s">
        <v>42</v>
      </c>
      <c r="L3879" s="5">
        <v>8.75</v>
      </c>
      <c r="M3879" s="4">
        <v>1</v>
      </c>
      <c r="N3879" s="5">
        <v>1.325</v>
      </c>
      <c r="O3879" s="5">
        <v>1.325</v>
      </c>
      <c r="P3879" s="4">
        <v>134</v>
      </c>
      <c r="Q3879" s="6">
        <v>0.74626865671641796</v>
      </c>
      <c r="R3879" s="7">
        <v>2.22238805970149</v>
      </c>
      <c r="S3879" s="6">
        <v>0</v>
      </c>
      <c r="T3879" s="5">
        <v>0</v>
      </c>
      <c r="U3879" s="5">
        <v>0</v>
      </c>
      <c r="V3879" s="5">
        <f t="shared" si="310"/>
        <v>1.325</v>
      </c>
      <c r="W3879" s="5">
        <f t="shared" si="306"/>
        <v>-1.325</v>
      </c>
      <c r="X3879" s="8">
        <f t="shared" si="307"/>
        <v>-1</v>
      </c>
      <c r="Y3879" s="4">
        <v>0</v>
      </c>
      <c r="Z3879" s="9" t="str">
        <f t="shared" si="308"/>
        <v>NA</v>
      </c>
      <c r="AA3879" s="10">
        <f t="shared" si="309"/>
        <v>0</v>
      </c>
    </row>
    <row r="3880" spans="1:27" x14ac:dyDescent="0.55000000000000004">
      <c r="A3880" s="3" t="s">
        <v>62</v>
      </c>
      <c r="B3880" s="3" t="s">
        <v>63</v>
      </c>
      <c r="C3880" s="3" t="s">
        <v>6033</v>
      </c>
      <c r="D3880" s="3" t="s">
        <v>6034</v>
      </c>
      <c r="E3880" s="4" t="s">
        <v>66</v>
      </c>
      <c r="F3880" s="3" t="s">
        <v>36</v>
      </c>
      <c r="G3880" s="3" t="s">
        <v>36</v>
      </c>
      <c r="H3880" s="3" t="s">
        <v>5885</v>
      </c>
      <c r="I3880" s="3" t="s">
        <v>35</v>
      </c>
      <c r="J3880" s="3" t="s">
        <v>36</v>
      </c>
      <c r="K3880" s="3" t="s">
        <v>42</v>
      </c>
      <c r="L3880" s="5">
        <v>8.75</v>
      </c>
      <c r="M3880" s="4">
        <v>1</v>
      </c>
      <c r="N3880" s="5">
        <v>1.3374999999999999</v>
      </c>
      <c r="O3880" s="5">
        <v>1.3374999999999999</v>
      </c>
      <c r="P3880" s="4">
        <v>159</v>
      </c>
      <c r="Q3880" s="6">
        <v>0.62893081761006298</v>
      </c>
      <c r="R3880" s="7">
        <v>1.6603773584905701</v>
      </c>
      <c r="S3880" s="6">
        <v>0</v>
      </c>
      <c r="T3880" s="5">
        <v>0</v>
      </c>
      <c r="U3880" s="5">
        <v>0</v>
      </c>
      <c r="V3880" s="5">
        <f t="shared" si="310"/>
        <v>1.3374999999999999</v>
      </c>
      <c r="W3880" s="5">
        <f t="shared" si="306"/>
        <v>-1.3374999999999999</v>
      </c>
      <c r="X3880" s="8">
        <f t="shared" si="307"/>
        <v>-1</v>
      </c>
      <c r="Y3880" s="4">
        <v>0</v>
      </c>
      <c r="Z3880" s="9" t="str">
        <f t="shared" si="308"/>
        <v>NA</v>
      </c>
      <c r="AA3880" s="10">
        <f t="shared" si="309"/>
        <v>0</v>
      </c>
    </row>
    <row r="3881" spans="1:27" x14ac:dyDescent="0.55000000000000004">
      <c r="A3881" s="3" t="s">
        <v>62</v>
      </c>
      <c r="B3881" s="3" t="s">
        <v>63</v>
      </c>
      <c r="C3881" s="3" t="s">
        <v>6035</v>
      </c>
      <c r="D3881" s="3" t="s">
        <v>6036</v>
      </c>
      <c r="E3881" s="4" t="s">
        <v>66</v>
      </c>
      <c r="F3881" s="3" t="s">
        <v>36</v>
      </c>
      <c r="G3881" s="3" t="s">
        <v>36</v>
      </c>
      <c r="H3881" s="3" t="s">
        <v>5885</v>
      </c>
      <c r="I3881" s="3" t="s">
        <v>35</v>
      </c>
      <c r="J3881" s="3" t="s">
        <v>36</v>
      </c>
      <c r="K3881" s="3" t="s">
        <v>42</v>
      </c>
      <c r="L3881" s="5">
        <v>8.75</v>
      </c>
      <c r="M3881" s="4">
        <v>1</v>
      </c>
      <c r="N3881" s="5">
        <v>1.425</v>
      </c>
      <c r="O3881" s="5">
        <v>1.425</v>
      </c>
      <c r="P3881" s="4">
        <v>32</v>
      </c>
      <c r="Q3881" s="6">
        <v>3.125</v>
      </c>
      <c r="R3881" s="7">
        <v>1.2562500000000001</v>
      </c>
      <c r="S3881" s="6">
        <v>0</v>
      </c>
      <c r="T3881" s="5">
        <v>0</v>
      </c>
      <c r="U3881" s="5">
        <v>0</v>
      </c>
      <c r="V3881" s="5">
        <f t="shared" si="310"/>
        <v>1.425</v>
      </c>
      <c r="W3881" s="5">
        <f t="shared" si="306"/>
        <v>-1.425</v>
      </c>
      <c r="X3881" s="8">
        <f t="shared" si="307"/>
        <v>-1</v>
      </c>
      <c r="Y3881" s="4">
        <v>0</v>
      </c>
      <c r="Z3881" s="9" t="str">
        <f t="shared" si="308"/>
        <v>NA</v>
      </c>
      <c r="AA3881" s="10">
        <f t="shared" si="309"/>
        <v>0</v>
      </c>
    </row>
    <row r="3882" spans="1:27" x14ac:dyDescent="0.55000000000000004">
      <c r="A3882" s="3" t="s">
        <v>62</v>
      </c>
      <c r="B3882" s="3" t="s">
        <v>63</v>
      </c>
      <c r="C3882" s="3" t="s">
        <v>6037</v>
      </c>
      <c r="D3882" s="3" t="s">
        <v>1088</v>
      </c>
      <c r="E3882" s="4" t="s">
        <v>31</v>
      </c>
      <c r="F3882" s="3" t="s">
        <v>36</v>
      </c>
      <c r="G3882" s="3" t="s">
        <v>36</v>
      </c>
      <c r="H3882" s="3" t="s">
        <v>181</v>
      </c>
      <c r="I3882" s="3" t="s">
        <v>35</v>
      </c>
      <c r="J3882" s="3" t="s">
        <v>36</v>
      </c>
      <c r="K3882" s="3" t="s">
        <v>91</v>
      </c>
      <c r="L3882" s="5">
        <v>8.75</v>
      </c>
      <c r="M3882" s="4">
        <v>5</v>
      </c>
      <c r="N3882" s="5">
        <v>1.425</v>
      </c>
      <c r="O3882" s="5">
        <v>0.28499999999999998</v>
      </c>
      <c r="P3882" s="4">
        <v>743</v>
      </c>
      <c r="Q3882" s="6">
        <v>0.67294751009421294</v>
      </c>
      <c r="R3882" s="7">
        <v>3.18842530282638</v>
      </c>
      <c r="S3882" s="6">
        <v>0</v>
      </c>
      <c r="T3882" s="5">
        <v>0</v>
      </c>
      <c r="U3882" s="5">
        <v>0</v>
      </c>
      <c r="V3882" s="5">
        <f t="shared" si="310"/>
        <v>1.425</v>
      </c>
      <c r="W3882" s="5">
        <f t="shared" si="306"/>
        <v>-1.425</v>
      </c>
      <c r="X3882" s="8">
        <f t="shared" si="307"/>
        <v>-1</v>
      </c>
      <c r="Y3882" s="4">
        <v>0</v>
      </c>
      <c r="Z3882" s="9" t="str">
        <f t="shared" si="308"/>
        <v>NA</v>
      </c>
      <c r="AA3882" s="10">
        <f t="shared" si="309"/>
        <v>0</v>
      </c>
    </row>
    <row r="3883" spans="1:27" x14ac:dyDescent="0.55000000000000004">
      <c r="A3883" s="3" t="s">
        <v>62</v>
      </c>
      <c r="B3883" s="3" t="s">
        <v>63</v>
      </c>
      <c r="C3883" s="3" t="s">
        <v>6038</v>
      </c>
      <c r="D3883" s="3" t="s">
        <v>503</v>
      </c>
      <c r="E3883" s="4" t="s">
        <v>31</v>
      </c>
      <c r="F3883" s="3" t="s">
        <v>36</v>
      </c>
      <c r="G3883" s="3" t="s">
        <v>36</v>
      </c>
      <c r="H3883" s="3" t="s">
        <v>181</v>
      </c>
      <c r="I3883" s="3" t="s">
        <v>35</v>
      </c>
      <c r="J3883" s="3" t="s">
        <v>36</v>
      </c>
      <c r="K3883" s="3" t="s">
        <v>91</v>
      </c>
      <c r="L3883" s="5">
        <v>8.75</v>
      </c>
      <c r="M3883" s="4">
        <v>3</v>
      </c>
      <c r="N3883" s="5">
        <v>1.487499975</v>
      </c>
      <c r="O3883" s="5">
        <v>0.49583332499999999</v>
      </c>
      <c r="P3883" s="4">
        <v>434</v>
      </c>
      <c r="Q3883" s="6">
        <v>0.69124423963133597</v>
      </c>
      <c r="R3883" s="7">
        <v>1.31566820276498</v>
      </c>
      <c r="S3883" s="6">
        <v>0</v>
      </c>
      <c r="T3883" s="5">
        <v>0</v>
      </c>
      <c r="U3883" s="5">
        <v>0</v>
      </c>
      <c r="V3883" s="5">
        <f t="shared" si="310"/>
        <v>1.487499975</v>
      </c>
      <c r="W3883" s="5">
        <f t="shared" si="306"/>
        <v>-1.487499975</v>
      </c>
      <c r="X3883" s="8">
        <f t="shared" si="307"/>
        <v>-1</v>
      </c>
      <c r="Y3883" s="4">
        <v>0</v>
      </c>
      <c r="Z3883" s="9" t="str">
        <f t="shared" si="308"/>
        <v>NA</v>
      </c>
      <c r="AA3883" s="10">
        <f t="shared" si="309"/>
        <v>0</v>
      </c>
    </row>
    <row r="3884" spans="1:27" x14ac:dyDescent="0.55000000000000004">
      <c r="A3884" s="3" t="s">
        <v>62</v>
      </c>
      <c r="B3884" s="3" t="s">
        <v>63</v>
      </c>
      <c r="C3884" s="3" t="s">
        <v>6039</v>
      </c>
      <c r="D3884" s="3" t="s">
        <v>6040</v>
      </c>
      <c r="E3884" s="4" t="s">
        <v>66</v>
      </c>
      <c r="F3884" s="3" t="s">
        <v>36</v>
      </c>
      <c r="G3884" s="3" t="s">
        <v>36</v>
      </c>
      <c r="H3884" s="3" t="s">
        <v>5885</v>
      </c>
      <c r="I3884" s="3" t="s">
        <v>35</v>
      </c>
      <c r="J3884" s="3" t="s">
        <v>36</v>
      </c>
      <c r="K3884" s="3" t="s">
        <v>42</v>
      </c>
      <c r="L3884" s="5">
        <v>8.75</v>
      </c>
      <c r="M3884" s="4">
        <v>1</v>
      </c>
      <c r="N3884" s="5">
        <v>1.575</v>
      </c>
      <c r="O3884" s="5">
        <v>1.575</v>
      </c>
      <c r="P3884" s="4">
        <v>4</v>
      </c>
      <c r="Q3884" s="6">
        <v>25</v>
      </c>
      <c r="R3884" s="7">
        <v>1</v>
      </c>
      <c r="S3884" s="6">
        <v>0</v>
      </c>
      <c r="T3884" s="5">
        <v>0</v>
      </c>
      <c r="U3884" s="5">
        <v>0</v>
      </c>
      <c r="V3884" s="5">
        <f t="shared" si="310"/>
        <v>1.575</v>
      </c>
      <c r="W3884" s="5">
        <f t="shared" si="306"/>
        <v>-1.575</v>
      </c>
      <c r="X3884" s="8">
        <f t="shared" si="307"/>
        <v>-1</v>
      </c>
      <c r="Y3884" s="4">
        <v>0</v>
      </c>
      <c r="Z3884" s="9" t="str">
        <f t="shared" si="308"/>
        <v>NA</v>
      </c>
      <c r="AA3884" s="10">
        <f t="shared" si="309"/>
        <v>0</v>
      </c>
    </row>
    <row r="3885" spans="1:27" x14ac:dyDescent="0.55000000000000004">
      <c r="A3885" s="3" t="s">
        <v>62</v>
      </c>
      <c r="B3885" s="3" t="s">
        <v>63</v>
      </c>
      <c r="C3885" s="3" t="s">
        <v>6041</v>
      </c>
      <c r="D3885" s="3" t="s">
        <v>6042</v>
      </c>
      <c r="E3885" s="4" t="s">
        <v>66</v>
      </c>
      <c r="F3885" s="3" t="s">
        <v>36</v>
      </c>
      <c r="G3885" s="3" t="s">
        <v>36</v>
      </c>
      <c r="H3885" s="3" t="s">
        <v>5053</v>
      </c>
      <c r="I3885" s="3" t="s">
        <v>35</v>
      </c>
      <c r="J3885" s="3" t="s">
        <v>36</v>
      </c>
      <c r="K3885" s="3" t="s">
        <v>42</v>
      </c>
      <c r="L3885" s="5">
        <v>8.75</v>
      </c>
      <c r="M3885" s="4">
        <v>3</v>
      </c>
      <c r="N3885" s="5">
        <v>1.6624999874999999</v>
      </c>
      <c r="O3885" s="5">
        <v>0.55416666250000002</v>
      </c>
      <c r="P3885" s="4">
        <v>1858</v>
      </c>
      <c r="Q3885" s="6">
        <v>0.16146393972012901</v>
      </c>
      <c r="R3885" s="7">
        <v>2.37201291711518</v>
      </c>
      <c r="S3885" s="6">
        <v>0</v>
      </c>
      <c r="T3885" s="5">
        <v>0</v>
      </c>
      <c r="U3885" s="5">
        <v>0</v>
      </c>
      <c r="V3885" s="5">
        <f t="shared" si="310"/>
        <v>1.6624999874999999</v>
      </c>
      <c r="W3885" s="5">
        <f t="shared" si="306"/>
        <v>-1.6624999874999999</v>
      </c>
      <c r="X3885" s="8">
        <f t="shared" si="307"/>
        <v>-1</v>
      </c>
      <c r="Y3885" s="4">
        <v>0</v>
      </c>
      <c r="Z3885" s="9" t="str">
        <f t="shared" si="308"/>
        <v>NA</v>
      </c>
      <c r="AA3885" s="10">
        <f t="shared" si="309"/>
        <v>0</v>
      </c>
    </row>
    <row r="3886" spans="1:27" x14ac:dyDescent="0.55000000000000004">
      <c r="A3886" s="3" t="s">
        <v>62</v>
      </c>
      <c r="B3886" s="3" t="s">
        <v>63</v>
      </c>
      <c r="C3886" s="3" t="s">
        <v>6043</v>
      </c>
      <c r="D3886" s="3" t="s">
        <v>6044</v>
      </c>
      <c r="E3886" s="4" t="s">
        <v>66</v>
      </c>
      <c r="F3886" s="3" t="s">
        <v>36</v>
      </c>
      <c r="G3886" s="3" t="s">
        <v>36</v>
      </c>
      <c r="H3886" s="3" t="s">
        <v>5885</v>
      </c>
      <c r="I3886" s="3" t="s">
        <v>35</v>
      </c>
      <c r="J3886" s="3" t="s">
        <v>36</v>
      </c>
      <c r="K3886" s="3" t="s">
        <v>42</v>
      </c>
      <c r="L3886" s="5">
        <v>8.75</v>
      </c>
      <c r="M3886" s="4">
        <v>4</v>
      </c>
      <c r="N3886" s="5">
        <v>1.7375</v>
      </c>
      <c r="O3886" s="5">
        <v>0.43437500000000001</v>
      </c>
      <c r="P3886" s="4">
        <v>232</v>
      </c>
      <c r="Q3886" s="6">
        <v>1.72413793103448</v>
      </c>
      <c r="R3886" s="7">
        <v>1.5120689655172399</v>
      </c>
      <c r="S3886" s="6">
        <v>0</v>
      </c>
      <c r="T3886" s="5">
        <v>0</v>
      </c>
      <c r="U3886" s="5">
        <v>0</v>
      </c>
      <c r="V3886" s="5">
        <f t="shared" si="310"/>
        <v>1.7375</v>
      </c>
      <c r="W3886" s="5">
        <f t="shared" si="306"/>
        <v>-1.7375</v>
      </c>
      <c r="X3886" s="8">
        <f t="shared" si="307"/>
        <v>-1</v>
      </c>
      <c r="Y3886" s="4">
        <v>0</v>
      </c>
      <c r="Z3886" s="9" t="str">
        <f t="shared" si="308"/>
        <v>NA</v>
      </c>
      <c r="AA3886" s="10">
        <f t="shared" si="309"/>
        <v>0</v>
      </c>
    </row>
    <row r="3887" spans="1:27" x14ac:dyDescent="0.55000000000000004">
      <c r="A3887" s="3" t="s">
        <v>62</v>
      </c>
      <c r="B3887" s="3" t="s">
        <v>63</v>
      </c>
      <c r="C3887" s="3" t="s">
        <v>6045</v>
      </c>
      <c r="D3887" s="3" t="s">
        <v>6046</v>
      </c>
      <c r="E3887" s="4" t="s">
        <v>66</v>
      </c>
      <c r="F3887" s="3" t="s">
        <v>36</v>
      </c>
      <c r="G3887" s="3" t="s">
        <v>36</v>
      </c>
      <c r="H3887" s="3" t="s">
        <v>345</v>
      </c>
      <c r="I3887" s="3" t="s">
        <v>35</v>
      </c>
      <c r="J3887" s="3" t="s">
        <v>36</v>
      </c>
      <c r="K3887" s="3" t="s">
        <v>42</v>
      </c>
      <c r="L3887" s="5">
        <v>8.75</v>
      </c>
      <c r="M3887" s="4">
        <v>3</v>
      </c>
      <c r="N3887" s="5">
        <v>1.7625</v>
      </c>
      <c r="O3887" s="5">
        <v>0.58750000000000002</v>
      </c>
      <c r="P3887" s="4">
        <v>437</v>
      </c>
      <c r="Q3887" s="6">
        <v>0.68649885583523995</v>
      </c>
      <c r="R3887" s="7">
        <v>1.25377574370709</v>
      </c>
      <c r="S3887" s="6">
        <v>0</v>
      </c>
      <c r="T3887" s="5">
        <v>0</v>
      </c>
      <c r="U3887" s="5">
        <v>0</v>
      </c>
      <c r="V3887" s="5">
        <f t="shared" si="310"/>
        <v>1.7625</v>
      </c>
      <c r="W3887" s="5">
        <f t="shared" si="306"/>
        <v>-1.7625</v>
      </c>
      <c r="X3887" s="8">
        <f t="shared" si="307"/>
        <v>-1</v>
      </c>
      <c r="Y3887" s="4">
        <v>0</v>
      </c>
      <c r="Z3887" s="9" t="str">
        <f t="shared" si="308"/>
        <v>NA</v>
      </c>
      <c r="AA3887" s="10">
        <f t="shared" si="309"/>
        <v>0</v>
      </c>
    </row>
    <row r="3888" spans="1:27" x14ac:dyDescent="0.55000000000000004">
      <c r="A3888" s="3" t="s">
        <v>62</v>
      </c>
      <c r="B3888" s="3" t="s">
        <v>63</v>
      </c>
      <c r="C3888" s="3" t="s">
        <v>6047</v>
      </c>
      <c r="D3888" s="3" t="s">
        <v>6048</v>
      </c>
      <c r="E3888" s="4" t="s">
        <v>31</v>
      </c>
      <c r="F3888" s="3" t="s">
        <v>36</v>
      </c>
      <c r="G3888" s="3" t="s">
        <v>36</v>
      </c>
      <c r="H3888" s="3" t="s">
        <v>85</v>
      </c>
      <c r="I3888" s="3" t="s">
        <v>35</v>
      </c>
      <c r="J3888" s="3" t="s">
        <v>36</v>
      </c>
      <c r="K3888" s="3" t="s">
        <v>91</v>
      </c>
      <c r="L3888" s="5">
        <v>8.75</v>
      </c>
      <c r="M3888" s="4">
        <v>4</v>
      </c>
      <c r="N3888" s="5">
        <v>1.7875000000000001</v>
      </c>
      <c r="O3888" s="5">
        <v>0.44687500000000002</v>
      </c>
      <c r="P3888" s="4">
        <v>834</v>
      </c>
      <c r="Q3888" s="6">
        <v>0.47961630695443602</v>
      </c>
      <c r="R3888" s="7">
        <v>3.55215827338129</v>
      </c>
      <c r="S3888" s="6">
        <v>0</v>
      </c>
      <c r="T3888" s="5">
        <v>0</v>
      </c>
      <c r="U3888" s="5">
        <v>0</v>
      </c>
      <c r="V3888" s="5">
        <f t="shared" si="310"/>
        <v>1.7875000000000001</v>
      </c>
      <c r="W3888" s="5">
        <f t="shared" si="306"/>
        <v>-1.7875000000000001</v>
      </c>
      <c r="X3888" s="8">
        <f t="shared" si="307"/>
        <v>-1</v>
      </c>
      <c r="Y3888" s="4">
        <v>0</v>
      </c>
      <c r="Z3888" s="9" t="str">
        <f t="shared" si="308"/>
        <v>NA</v>
      </c>
      <c r="AA3888" s="10">
        <f t="shared" si="309"/>
        <v>0</v>
      </c>
    </row>
    <row r="3889" spans="1:27" x14ac:dyDescent="0.55000000000000004">
      <c r="A3889" s="3" t="s">
        <v>62</v>
      </c>
      <c r="B3889" s="3" t="s">
        <v>63</v>
      </c>
      <c r="C3889" s="3" t="s">
        <v>6049</v>
      </c>
      <c r="D3889" s="3" t="s">
        <v>6050</v>
      </c>
      <c r="E3889" s="4" t="s">
        <v>66</v>
      </c>
      <c r="F3889" s="3" t="s">
        <v>36</v>
      </c>
      <c r="G3889" s="3" t="s">
        <v>36</v>
      </c>
      <c r="H3889" s="3" t="s">
        <v>5885</v>
      </c>
      <c r="I3889" s="3" t="s">
        <v>35</v>
      </c>
      <c r="J3889" s="3" t="s">
        <v>36</v>
      </c>
      <c r="K3889" s="3" t="s">
        <v>42</v>
      </c>
      <c r="L3889" s="5">
        <v>8.75</v>
      </c>
      <c r="M3889" s="4">
        <v>1</v>
      </c>
      <c r="N3889" s="5">
        <v>1.8374999999999999</v>
      </c>
      <c r="O3889" s="5">
        <v>1.8374999999999999</v>
      </c>
      <c r="P3889" s="4">
        <v>210</v>
      </c>
      <c r="Q3889" s="6">
        <v>0.476190476190476</v>
      </c>
      <c r="R3889" s="7">
        <v>1.02714285714286</v>
      </c>
      <c r="S3889" s="6">
        <v>0</v>
      </c>
      <c r="T3889" s="5">
        <v>0</v>
      </c>
      <c r="U3889" s="5">
        <v>0</v>
      </c>
      <c r="V3889" s="5">
        <f t="shared" si="310"/>
        <v>1.8374999999999999</v>
      </c>
      <c r="W3889" s="5">
        <f t="shared" si="306"/>
        <v>-1.8374999999999999</v>
      </c>
      <c r="X3889" s="8">
        <f t="shared" si="307"/>
        <v>-1</v>
      </c>
      <c r="Y3889" s="4">
        <v>0</v>
      </c>
      <c r="Z3889" s="9" t="str">
        <f t="shared" si="308"/>
        <v>NA</v>
      </c>
      <c r="AA3889" s="10">
        <f t="shared" si="309"/>
        <v>0</v>
      </c>
    </row>
    <row r="3890" spans="1:27" x14ac:dyDescent="0.55000000000000004">
      <c r="A3890" s="3" t="s">
        <v>62</v>
      </c>
      <c r="B3890" s="3" t="s">
        <v>63</v>
      </c>
      <c r="C3890" s="3" t="s">
        <v>6051</v>
      </c>
      <c r="D3890" s="3" t="s">
        <v>6052</v>
      </c>
      <c r="E3890" s="4" t="s">
        <v>66</v>
      </c>
      <c r="F3890" s="3" t="s">
        <v>36</v>
      </c>
      <c r="G3890" s="3" t="s">
        <v>36</v>
      </c>
      <c r="H3890" s="3" t="s">
        <v>5885</v>
      </c>
      <c r="I3890" s="3" t="s">
        <v>35</v>
      </c>
      <c r="J3890" s="3" t="s">
        <v>36</v>
      </c>
      <c r="K3890" s="3" t="s">
        <v>42</v>
      </c>
      <c r="L3890" s="5">
        <v>8.75</v>
      </c>
      <c r="M3890" s="4">
        <v>3</v>
      </c>
      <c r="N3890" s="5">
        <v>1.875</v>
      </c>
      <c r="O3890" s="5">
        <v>0.625</v>
      </c>
      <c r="P3890" s="4">
        <v>127</v>
      </c>
      <c r="Q3890" s="6">
        <v>2.36220472440945</v>
      </c>
      <c r="R3890" s="7">
        <v>1.07795275590551</v>
      </c>
      <c r="S3890" s="6">
        <v>0</v>
      </c>
      <c r="T3890" s="5">
        <v>0</v>
      </c>
      <c r="U3890" s="5">
        <v>0</v>
      </c>
      <c r="V3890" s="5">
        <f t="shared" si="310"/>
        <v>1.875</v>
      </c>
      <c r="W3890" s="5">
        <f t="shared" si="306"/>
        <v>-1.875</v>
      </c>
      <c r="X3890" s="8">
        <f t="shared" si="307"/>
        <v>-1</v>
      </c>
      <c r="Y3890" s="4">
        <v>0</v>
      </c>
      <c r="Z3890" s="9" t="str">
        <f t="shared" si="308"/>
        <v>NA</v>
      </c>
      <c r="AA3890" s="10">
        <f t="shared" si="309"/>
        <v>0</v>
      </c>
    </row>
    <row r="3891" spans="1:27" x14ac:dyDescent="0.55000000000000004">
      <c r="A3891" s="3" t="s">
        <v>62</v>
      </c>
      <c r="B3891" s="3" t="s">
        <v>63</v>
      </c>
      <c r="C3891" s="3" t="s">
        <v>6053</v>
      </c>
      <c r="D3891" s="3" t="s">
        <v>6054</v>
      </c>
      <c r="E3891" s="4" t="s">
        <v>66</v>
      </c>
      <c r="F3891" s="3" t="s">
        <v>36</v>
      </c>
      <c r="G3891" s="3" t="s">
        <v>36</v>
      </c>
      <c r="H3891" s="3" t="s">
        <v>5885</v>
      </c>
      <c r="I3891" s="3" t="s">
        <v>35</v>
      </c>
      <c r="J3891" s="3" t="s">
        <v>36</v>
      </c>
      <c r="K3891" s="3" t="s">
        <v>42</v>
      </c>
      <c r="L3891" s="5">
        <v>8.75</v>
      </c>
      <c r="M3891" s="4">
        <v>1</v>
      </c>
      <c r="N3891" s="5">
        <v>1.8875</v>
      </c>
      <c r="O3891" s="5">
        <v>1.8875</v>
      </c>
      <c r="P3891" s="4">
        <v>125</v>
      </c>
      <c r="Q3891" s="6">
        <v>0.8</v>
      </c>
      <c r="R3891" s="7">
        <v>1.1352</v>
      </c>
      <c r="S3891" s="6">
        <v>0</v>
      </c>
      <c r="T3891" s="5">
        <v>0</v>
      </c>
      <c r="U3891" s="5">
        <v>0</v>
      </c>
      <c r="V3891" s="5">
        <f t="shared" si="310"/>
        <v>1.8875</v>
      </c>
      <c r="W3891" s="5">
        <f t="shared" si="306"/>
        <v>-1.8875</v>
      </c>
      <c r="X3891" s="8">
        <f t="shared" si="307"/>
        <v>-1</v>
      </c>
      <c r="Y3891" s="4">
        <v>0</v>
      </c>
      <c r="Z3891" s="9" t="str">
        <f t="shared" si="308"/>
        <v>NA</v>
      </c>
      <c r="AA3891" s="10">
        <f t="shared" si="309"/>
        <v>0</v>
      </c>
    </row>
    <row r="3892" spans="1:27" x14ac:dyDescent="0.55000000000000004">
      <c r="A3892" s="3" t="s">
        <v>62</v>
      </c>
      <c r="B3892" s="3" t="s">
        <v>63</v>
      </c>
      <c r="C3892" s="3" t="s">
        <v>6055</v>
      </c>
      <c r="D3892" s="3" t="s">
        <v>6056</v>
      </c>
      <c r="E3892" s="4" t="s">
        <v>31</v>
      </c>
      <c r="F3892" s="3" t="s">
        <v>36</v>
      </c>
      <c r="G3892" s="3" t="s">
        <v>36</v>
      </c>
      <c r="H3892" s="3" t="s">
        <v>150</v>
      </c>
      <c r="I3892" s="3" t="s">
        <v>35</v>
      </c>
      <c r="J3892" s="3" t="s">
        <v>36</v>
      </c>
      <c r="K3892" s="3" t="s">
        <v>42</v>
      </c>
      <c r="L3892" s="5">
        <v>8.75</v>
      </c>
      <c r="M3892" s="4">
        <v>2</v>
      </c>
      <c r="N3892" s="5">
        <v>1.8875</v>
      </c>
      <c r="O3892" s="5">
        <v>0.94374999999999998</v>
      </c>
      <c r="P3892" s="4">
        <v>1517</v>
      </c>
      <c r="Q3892" s="6">
        <v>0.13183915622940001</v>
      </c>
      <c r="R3892" s="7">
        <v>1.1052735662491799</v>
      </c>
      <c r="S3892" s="6">
        <v>0</v>
      </c>
      <c r="T3892" s="5">
        <v>0</v>
      </c>
      <c r="U3892" s="5">
        <v>0</v>
      </c>
      <c r="V3892" s="5">
        <f t="shared" si="310"/>
        <v>1.8875</v>
      </c>
      <c r="W3892" s="5">
        <f t="shared" si="306"/>
        <v>-1.8875</v>
      </c>
      <c r="X3892" s="8">
        <f t="shared" si="307"/>
        <v>-1</v>
      </c>
      <c r="Y3892" s="4">
        <v>0</v>
      </c>
      <c r="Z3892" s="9" t="str">
        <f t="shared" si="308"/>
        <v>NA</v>
      </c>
      <c r="AA3892" s="10">
        <f t="shared" si="309"/>
        <v>0</v>
      </c>
    </row>
    <row r="3893" spans="1:27" x14ac:dyDescent="0.55000000000000004">
      <c r="A3893" s="3" t="s">
        <v>62</v>
      </c>
      <c r="B3893" s="3" t="s">
        <v>63</v>
      </c>
      <c r="C3893" s="3" t="s">
        <v>6057</v>
      </c>
      <c r="D3893" s="3" t="s">
        <v>6058</v>
      </c>
      <c r="E3893" s="4" t="s">
        <v>66</v>
      </c>
      <c r="F3893" s="3" t="s">
        <v>36</v>
      </c>
      <c r="G3893" s="3" t="s">
        <v>36</v>
      </c>
      <c r="H3893" s="3" t="s">
        <v>5885</v>
      </c>
      <c r="I3893" s="3" t="s">
        <v>35</v>
      </c>
      <c r="J3893" s="3" t="s">
        <v>36</v>
      </c>
      <c r="K3893" s="3" t="s">
        <v>42</v>
      </c>
      <c r="L3893" s="5">
        <v>8.75</v>
      </c>
      <c r="M3893" s="4">
        <v>4</v>
      </c>
      <c r="N3893" s="5">
        <v>2.1</v>
      </c>
      <c r="O3893" s="5">
        <v>0.52500000000000002</v>
      </c>
      <c r="P3893" s="4">
        <v>35</v>
      </c>
      <c r="Q3893" s="6">
        <v>11.4285714285714</v>
      </c>
      <c r="R3893" s="7">
        <v>1.3457142857142901</v>
      </c>
      <c r="S3893" s="6">
        <v>0</v>
      </c>
      <c r="T3893" s="5">
        <v>0</v>
      </c>
      <c r="U3893" s="5">
        <v>0</v>
      </c>
      <c r="V3893" s="5">
        <f t="shared" si="310"/>
        <v>2.1</v>
      </c>
      <c r="W3893" s="5">
        <f t="shared" si="306"/>
        <v>-2.1</v>
      </c>
      <c r="X3893" s="8">
        <f t="shared" si="307"/>
        <v>-1</v>
      </c>
      <c r="Y3893" s="4">
        <v>0</v>
      </c>
      <c r="Z3893" s="9" t="str">
        <f t="shared" si="308"/>
        <v>NA</v>
      </c>
      <c r="AA3893" s="10">
        <f t="shared" si="309"/>
        <v>0</v>
      </c>
    </row>
    <row r="3894" spans="1:27" x14ac:dyDescent="0.55000000000000004">
      <c r="A3894" s="3" t="s">
        <v>62</v>
      </c>
      <c r="B3894" s="3" t="s">
        <v>63</v>
      </c>
      <c r="C3894" s="3" t="s">
        <v>6059</v>
      </c>
      <c r="D3894" s="3" t="s">
        <v>6060</v>
      </c>
      <c r="E3894" s="4" t="s">
        <v>66</v>
      </c>
      <c r="F3894" s="3" t="s">
        <v>36</v>
      </c>
      <c r="G3894" s="3" t="s">
        <v>36</v>
      </c>
      <c r="H3894" s="3" t="s">
        <v>5885</v>
      </c>
      <c r="I3894" s="3" t="s">
        <v>35</v>
      </c>
      <c r="J3894" s="3" t="s">
        <v>36</v>
      </c>
      <c r="K3894" s="3" t="s">
        <v>42</v>
      </c>
      <c r="L3894" s="5">
        <v>8.75</v>
      </c>
      <c r="M3894" s="4">
        <v>3</v>
      </c>
      <c r="N3894" s="5">
        <v>2.1375000000000002</v>
      </c>
      <c r="O3894" s="5">
        <v>0.71250000000000002</v>
      </c>
      <c r="P3894" s="4">
        <v>68</v>
      </c>
      <c r="Q3894" s="6">
        <v>4.4117647058823497</v>
      </c>
      <c r="R3894" s="7">
        <v>2.0338235294117699</v>
      </c>
      <c r="S3894" s="6">
        <v>0</v>
      </c>
      <c r="T3894" s="5">
        <v>0</v>
      </c>
      <c r="U3894" s="5">
        <v>0</v>
      </c>
      <c r="V3894" s="5">
        <f t="shared" si="310"/>
        <v>2.1375000000000002</v>
      </c>
      <c r="W3894" s="5">
        <f t="shared" si="306"/>
        <v>-2.1375000000000002</v>
      </c>
      <c r="X3894" s="8">
        <f t="shared" si="307"/>
        <v>-1</v>
      </c>
      <c r="Y3894" s="4">
        <v>0</v>
      </c>
      <c r="Z3894" s="9" t="str">
        <f t="shared" si="308"/>
        <v>NA</v>
      </c>
      <c r="AA3894" s="10">
        <f t="shared" si="309"/>
        <v>0</v>
      </c>
    </row>
    <row r="3895" spans="1:27" x14ac:dyDescent="0.55000000000000004">
      <c r="A3895" s="3" t="s">
        <v>62</v>
      </c>
      <c r="B3895" s="3" t="s">
        <v>63</v>
      </c>
      <c r="C3895" s="3" t="s">
        <v>6061</v>
      </c>
      <c r="D3895" s="3" t="s">
        <v>6062</v>
      </c>
      <c r="E3895" s="4" t="s">
        <v>66</v>
      </c>
      <c r="F3895" s="3" t="s">
        <v>36</v>
      </c>
      <c r="G3895" s="3" t="s">
        <v>36</v>
      </c>
      <c r="H3895" s="3" t="s">
        <v>5885</v>
      </c>
      <c r="I3895" s="3" t="s">
        <v>35</v>
      </c>
      <c r="J3895" s="3" t="s">
        <v>36</v>
      </c>
      <c r="K3895" s="3" t="s">
        <v>42</v>
      </c>
      <c r="L3895" s="5">
        <v>8.75</v>
      </c>
      <c r="M3895" s="4">
        <v>2</v>
      </c>
      <c r="N3895" s="5">
        <v>2.2749999999999999</v>
      </c>
      <c r="O3895" s="5">
        <v>1.1375</v>
      </c>
      <c r="P3895" s="4">
        <v>223</v>
      </c>
      <c r="Q3895" s="6">
        <v>0.89686098654708502</v>
      </c>
      <c r="R3895" s="7">
        <v>1.39461883408072</v>
      </c>
      <c r="S3895" s="6">
        <v>0</v>
      </c>
      <c r="T3895" s="5">
        <v>0</v>
      </c>
      <c r="U3895" s="5">
        <v>0</v>
      </c>
      <c r="V3895" s="5">
        <f t="shared" si="310"/>
        <v>2.2749999999999999</v>
      </c>
      <c r="W3895" s="5">
        <f t="shared" si="306"/>
        <v>-2.2749999999999999</v>
      </c>
      <c r="X3895" s="8">
        <f t="shared" si="307"/>
        <v>-1</v>
      </c>
      <c r="Y3895" s="4">
        <v>0</v>
      </c>
      <c r="Z3895" s="9" t="str">
        <f t="shared" si="308"/>
        <v>NA</v>
      </c>
      <c r="AA3895" s="10">
        <f t="shared" si="309"/>
        <v>0</v>
      </c>
    </row>
    <row r="3896" spans="1:27" x14ac:dyDescent="0.55000000000000004">
      <c r="A3896" s="3" t="s">
        <v>62</v>
      </c>
      <c r="B3896" s="3" t="s">
        <v>63</v>
      </c>
      <c r="C3896" s="3" t="s">
        <v>6063</v>
      </c>
      <c r="D3896" s="3" t="s">
        <v>6064</v>
      </c>
      <c r="E3896" s="4" t="s">
        <v>66</v>
      </c>
      <c r="F3896" s="3" t="s">
        <v>36</v>
      </c>
      <c r="G3896" s="3" t="s">
        <v>36</v>
      </c>
      <c r="H3896" s="3" t="s">
        <v>5885</v>
      </c>
      <c r="I3896" s="3" t="s">
        <v>35</v>
      </c>
      <c r="J3896" s="3" t="s">
        <v>36</v>
      </c>
      <c r="K3896" s="3" t="s">
        <v>42</v>
      </c>
      <c r="L3896" s="5">
        <v>8.75</v>
      </c>
      <c r="M3896" s="4">
        <v>2</v>
      </c>
      <c r="N3896" s="5">
        <v>2.3875000000000002</v>
      </c>
      <c r="O3896" s="5">
        <v>1.1937500000000001</v>
      </c>
      <c r="P3896" s="4">
        <v>278</v>
      </c>
      <c r="Q3896" s="6">
        <v>0.71942446043165498</v>
      </c>
      <c r="R3896" s="7">
        <v>1.37913669064748</v>
      </c>
      <c r="S3896" s="6">
        <v>0</v>
      </c>
      <c r="T3896" s="5">
        <v>0</v>
      </c>
      <c r="U3896" s="5">
        <v>0</v>
      </c>
      <c r="V3896" s="5">
        <f t="shared" si="310"/>
        <v>2.3875000000000002</v>
      </c>
      <c r="W3896" s="5">
        <f t="shared" si="306"/>
        <v>-2.3875000000000002</v>
      </c>
      <c r="X3896" s="8">
        <f t="shared" si="307"/>
        <v>-1</v>
      </c>
      <c r="Y3896" s="4">
        <v>0</v>
      </c>
      <c r="Z3896" s="9" t="str">
        <f t="shared" si="308"/>
        <v>NA</v>
      </c>
      <c r="AA3896" s="10">
        <f t="shared" si="309"/>
        <v>0</v>
      </c>
    </row>
    <row r="3897" spans="1:27" x14ac:dyDescent="0.55000000000000004">
      <c r="A3897" s="3" t="s">
        <v>62</v>
      </c>
      <c r="B3897" s="3" t="s">
        <v>63</v>
      </c>
      <c r="C3897" s="3" t="s">
        <v>6065</v>
      </c>
      <c r="D3897" s="3" t="s">
        <v>6066</v>
      </c>
      <c r="E3897" s="4" t="s">
        <v>66</v>
      </c>
      <c r="F3897" s="3" t="s">
        <v>36</v>
      </c>
      <c r="G3897" s="3" t="s">
        <v>36</v>
      </c>
      <c r="H3897" s="3" t="s">
        <v>181</v>
      </c>
      <c r="I3897" s="3" t="s">
        <v>35</v>
      </c>
      <c r="J3897" s="3" t="s">
        <v>36</v>
      </c>
      <c r="K3897" s="3" t="s">
        <v>91</v>
      </c>
      <c r="L3897" s="5">
        <v>8.75</v>
      </c>
      <c r="M3897" s="4">
        <v>5</v>
      </c>
      <c r="N3897" s="5">
        <v>2.4</v>
      </c>
      <c r="O3897" s="5">
        <v>0.48</v>
      </c>
      <c r="P3897" s="4">
        <v>273</v>
      </c>
      <c r="Q3897" s="6">
        <v>1.8315018315018301</v>
      </c>
      <c r="R3897" s="7">
        <v>3.28278388278388</v>
      </c>
      <c r="S3897" s="6">
        <v>0</v>
      </c>
      <c r="T3897" s="5">
        <v>0</v>
      </c>
      <c r="U3897" s="5">
        <v>0</v>
      </c>
      <c r="V3897" s="5">
        <f t="shared" si="310"/>
        <v>2.4</v>
      </c>
      <c r="W3897" s="5">
        <f t="shared" si="306"/>
        <v>-2.4</v>
      </c>
      <c r="X3897" s="8">
        <f t="shared" si="307"/>
        <v>-1</v>
      </c>
      <c r="Y3897" s="4">
        <v>0</v>
      </c>
      <c r="Z3897" s="9" t="str">
        <f t="shared" si="308"/>
        <v>NA</v>
      </c>
      <c r="AA3897" s="10">
        <f t="shared" si="309"/>
        <v>0</v>
      </c>
    </row>
    <row r="3898" spans="1:27" x14ac:dyDescent="0.55000000000000004">
      <c r="A3898" s="3" t="s">
        <v>62</v>
      </c>
      <c r="B3898" s="3" t="s">
        <v>63</v>
      </c>
      <c r="C3898" s="3" t="s">
        <v>6067</v>
      </c>
      <c r="D3898" s="3" t="s">
        <v>6068</v>
      </c>
      <c r="E3898" s="4" t="s">
        <v>31</v>
      </c>
      <c r="F3898" s="3" t="s">
        <v>36</v>
      </c>
      <c r="G3898" s="3" t="s">
        <v>36</v>
      </c>
      <c r="H3898" s="3" t="s">
        <v>85</v>
      </c>
      <c r="I3898" s="3" t="s">
        <v>35</v>
      </c>
      <c r="J3898" s="3" t="s">
        <v>36</v>
      </c>
      <c r="K3898" s="3" t="s">
        <v>91</v>
      </c>
      <c r="L3898" s="5">
        <v>8.75</v>
      </c>
      <c r="M3898" s="4">
        <v>3</v>
      </c>
      <c r="N3898" s="5">
        <v>2.4874999875000001</v>
      </c>
      <c r="O3898" s="5">
        <v>0.82916666250000004</v>
      </c>
      <c r="P3898" s="4">
        <v>171</v>
      </c>
      <c r="Q3898" s="6">
        <v>1.7543859649122799</v>
      </c>
      <c r="R3898" s="7">
        <v>2.1444444444444399</v>
      </c>
      <c r="S3898" s="6">
        <v>0</v>
      </c>
      <c r="T3898" s="5">
        <v>0</v>
      </c>
      <c r="U3898" s="5">
        <v>0</v>
      </c>
      <c r="V3898" s="5">
        <f t="shared" si="310"/>
        <v>2.4874999875000001</v>
      </c>
      <c r="W3898" s="5">
        <f t="shared" si="306"/>
        <v>-2.4874999875000001</v>
      </c>
      <c r="X3898" s="8">
        <f t="shared" si="307"/>
        <v>-1</v>
      </c>
      <c r="Y3898" s="4">
        <v>0</v>
      </c>
      <c r="Z3898" s="9" t="str">
        <f t="shared" si="308"/>
        <v>NA</v>
      </c>
      <c r="AA3898" s="10">
        <f t="shared" si="309"/>
        <v>0</v>
      </c>
    </row>
    <row r="3899" spans="1:27" x14ac:dyDescent="0.55000000000000004">
      <c r="A3899" s="3" t="s">
        <v>62</v>
      </c>
      <c r="B3899" s="3" t="s">
        <v>63</v>
      </c>
      <c r="C3899" s="3" t="s">
        <v>6069</v>
      </c>
      <c r="D3899" s="3" t="s">
        <v>6070</v>
      </c>
      <c r="E3899" s="4" t="s">
        <v>66</v>
      </c>
      <c r="F3899" s="3" t="s">
        <v>36</v>
      </c>
      <c r="G3899" s="3" t="s">
        <v>36</v>
      </c>
      <c r="H3899" s="3" t="s">
        <v>5885</v>
      </c>
      <c r="I3899" s="3" t="s">
        <v>35</v>
      </c>
      <c r="J3899" s="3" t="s">
        <v>36</v>
      </c>
      <c r="K3899" s="3" t="s">
        <v>42</v>
      </c>
      <c r="L3899" s="5">
        <v>8.75</v>
      </c>
      <c r="M3899" s="4">
        <v>1</v>
      </c>
      <c r="N3899" s="5">
        <v>2.5</v>
      </c>
      <c r="O3899" s="5">
        <v>2.5</v>
      </c>
      <c r="P3899" s="4">
        <v>66</v>
      </c>
      <c r="Q3899" s="6">
        <v>1.51515151515152</v>
      </c>
      <c r="R3899" s="7">
        <v>3.2924242424242398</v>
      </c>
      <c r="S3899" s="6">
        <v>0</v>
      </c>
      <c r="T3899" s="5">
        <v>0</v>
      </c>
      <c r="U3899" s="5">
        <v>0</v>
      </c>
      <c r="V3899" s="5">
        <f t="shared" si="310"/>
        <v>2.5</v>
      </c>
      <c r="W3899" s="5">
        <f t="shared" si="306"/>
        <v>-2.5</v>
      </c>
      <c r="X3899" s="8">
        <f t="shared" si="307"/>
        <v>-1</v>
      </c>
      <c r="Y3899" s="4">
        <v>0</v>
      </c>
      <c r="Z3899" s="9" t="str">
        <f t="shared" si="308"/>
        <v>NA</v>
      </c>
      <c r="AA3899" s="10">
        <f t="shared" si="309"/>
        <v>0</v>
      </c>
    </row>
    <row r="3900" spans="1:27" x14ac:dyDescent="0.55000000000000004">
      <c r="A3900" s="3" t="s">
        <v>62</v>
      </c>
      <c r="B3900" s="3" t="s">
        <v>63</v>
      </c>
      <c r="C3900" s="3" t="s">
        <v>6071</v>
      </c>
      <c r="D3900" s="3" t="s">
        <v>6072</v>
      </c>
      <c r="E3900" s="4" t="s">
        <v>66</v>
      </c>
      <c r="F3900" s="3" t="s">
        <v>36</v>
      </c>
      <c r="G3900" s="3" t="s">
        <v>36</v>
      </c>
      <c r="H3900" s="3" t="s">
        <v>5885</v>
      </c>
      <c r="I3900" s="3" t="s">
        <v>35</v>
      </c>
      <c r="J3900" s="3" t="s">
        <v>36</v>
      </c>
      <c r="K3900" s="3" t="s">
        <v>42</v>
      </c>
      <c r="L3900" s="5">
        <v>8.75</v>
      </c>
      <c r="M3900" s="4">
        <v>1</v>
      </c>
      <c r="N3900" s="5">
        <v>2.5</v>
      </c>
      <c r="O3900" s="5">
        <v>2.5</v>
      </c>
      <c r="P3900" s="4">
        <v>31</v>
      </c>
      <c r="Q3900" s="6">
        <v>3.2258064516128999</v>
      </c>
      <c r="R3900" s="7">
        <v>1.58387096774194</v>
      </c>
      <c r="S3900" s="6">
        <v>0</v>
      </c>
      <c r="T3900" s="5">
        <v>0</v>
      </c>
      <c r="U3900" s="5">
        <v>0</v>
      </c>
      <c r="V3900" s="5">
        <f t="shared" si="310"/>
        <v>2.5</v>
      </c>
      <c r="W3900" s="5">
        <f t="shared" si="306"/>
        <v>-2.5</v>
      </c>
      <c r="X3900" s="8">
        <f t="shared" si="307"/>
        <v>-1</v>
      </c>
      <c r="Y3900" s="4">
        <v>0</v>
      </c>
      <c r="Z3900" s="9" t="str">
        <f t="shared" si="308"/>
        <v>NA</v>
      </c>
      <c r="AA3900" s="10">
        <f t="shared" si="309"/>
        <v>0</v>
      </c>
    </row>
    <row r="3901" spans="1:27" x14ac:dyDescent="0.55000000000000004">
      <c r="A3901" s="3" t="s">
        <v>62</v>
      </c>
      <c r="B3901" s="3" t="s">
        <v>63</v>
      </c>
      <c r="C3901" s="3" t="s">
        <v>6073</v>
      </c>
      <c r="D3901" s="3" t="s">
        <v>6074</v>
      </c>
      <c r="E3901" s="4" t="s">
        <v>66</v>
      </c>
      <c r="F3901" s="3" t="s">
        <v>36</v>
      </c>
      <c r="G3901" s="3" t="s">
        <v>36</v>
      </c>
      <c r="H3901" s="3" t="s">
        <v>5885</v>
      </c>
      <c r="I3901" s="3" t="s">
        <v>35</v>
      </c>
      <c r="J3901" s="3" t="s">
        <v>36</v>
      </c>
      <c r="K3901" s="3" t="s">
        <v>42</v>
      </c>
      <c r="L3901" s="5">
        <v>8.75</v>
      </c>
      <c r="M3901" s="4">
        <v>2</v>
      </c>
      <c r="N3901" s="5">
        <v>2.5249999999999999</v>
      </c>
      <c r="O3901" s="5">
        <v>1.2625</v>
      </c>
      <c r="P3901" s="4">
        <v>12</v>
      </c>
      <c r="Q3901" s="6">
        <v>16.6666666666667</v>
      </c>
      <c r="R3901" s="7">
        <v>1.99166666666667</v>
      </c>
      <c r="S3901" s="6">
        <v>0</v>
      </c>
      <c r="T3901" s="5">
        <v>0</v>
      </c>
      <c r="U3901" s="5">
        <v>0</v>
      </c>
      <c r="V3901" s="5">
        <f t="shared" si="310"/>
        <v>2.5249999999999999</v>
      </c>
      <c r="W3901" s="5">
        <f t="shared" si="306"/>
        <v>-2.5249999999999999</v>
      </c>
      <c r="X3901" s="8">
        <f t="shared" si="307"/>
        <v>-1</v>
      </c>
      <c r="Y3901" s="4">
        <v>0</v>
      </c>
      <c r="Z3901" s="9" t="str">
        <f t="shared" si="308"/>
        <v>NA</v>
      </c>
      <c r="AA3901" s="10">
        <f t="shared" si="309"/>
        <v>0</v>
      </c>
    </row>
    <row r="3902" spans="1:27" x14ac:dyDescent="0.55000000000000004">
      <c r="A3902" s="3" t="s">
        <v>62</v>
      </c>
      <c r="B3902" s="3" t="s">
        <v>63</v>
      </c>
      <c r="C3902" s="3" t="s">
        <v>6075</v>
      </c>
      <c r="D3902" s="3" t="s">
        <v>6076</v>
      </c>
      <c r="E3902" s="4" t="s">
        <v>66</v>
      </c>
      <c r="F3902" s="3" t="s">
        <v>36</v>
      </c>
      <c r="G3902" s="3" t="s">
        <v>36</v>
      </c>
      <c r="H3902" s="3" t="s">
        <v>5885</v>
      </c>
      <c r="I3902" s="3" t="s">
        <v>35</v>
      </c>
      <c r="J3902" s="3" t="s">
        <v>36</v>
      </c>
      <c r="K3902" s="3" t="s">
        <v>42</v>
      </c>
      <c r="L3902" s="5">
        <v>8.75</v>
      </c>
      <c r="M3902" s="4">
        <v>1</v>
      </c>
      <c r="N3902" s="5">
        <v>2.5750000000000002</v>
      </c>
      <c r="O3902" s="5">
        <v>2.5750000000000002</v>
      </c>
      <c r="P3902" s="4">
        <v>228</v>
      </c>
      <c r="Q3902" s="6">
        <v>0.43859649122807004</v>
      </c>
      <c r="R3902" s="7">
        <v>1</v>
      </c>
      <c r="S3902" s="6">
        <v>0</v>
      </c>
      <c r="T3902" s="5">
        <v>0</v>
      </c>
      <c r="U3902" s="5">
        <v>0</v>
      </c>
      <c r="V3902" s="5">
        <f t="shared" si="310"/>
        <v>2.5750000000000002</v>
      </c>
      <c r="W3902" s="5">
        <f t="shared" si="306"/>
        <v>-2.5750000000000002</v>
      </c>
      <c r="X3902" s="8">
        <f t="shared" si="307"/>
        <v>-1</v>
      </c>
      <c r="Y3902" s="4">
        <v>0</v>
      </c>
      <c r="Z3902" s="9" t="str">
        <f t="shared" si="308"/>
        <v>NA</v>
      </c>
      <c r="AA3902" s="10">
        <f t="shared" si="309"/>
        <v>0</v>
      </c>
    </row>
    <row r="3903" spans="1:27" x14ac:dyDescent="0.55000000000000004">
      <c r="A3903" s="3" t="s">
        <v>62</v>
      </c>
      <c r="B3903" s="3" t="s">
        <v>63</v>
      </c>
      <c r="C3903" s="3" t="s">
        <v>6077</v>
      </c>
      <c r="D3903" s="3" t="s">
        <v>6078</v>
      </c>
      <c r="E3903" s="4" t="s">
        <v>66</v>
      </c>
      <c r="F3903" s="3" t="s">
        <v>36</v>
      </c>
      <c r="G3903" s="3" t="s">
        <v>36</v>
      </c>
      <c r="H3903" s="3" t="s">
        <v>332</v>
      </c>
      <c r="I3903" s="3" t="s">
        <v>35</v>
      </c>
      <c r="J3903" s="3" t="s">
        <v>36</v>
      </c>
      <c r="K3903" s="3" t="s">
        <v>42</v>
      </c>
      <c r="L3903" s="5">
        <v>8.75</v>
      </c>
      <c r="M3903" s="4">
        <v>6</v>
      </c>
      <c r="N3903" s="5">
        <v>2.5749999749999999</v>
      </c>
      <c r="O3903" s="5">
        <v>0.42916666250000002</v>
      </c>
      <c r="P3903" s="4">
        <v>776</v>
      </c>
      <c r="Q3903" s="6">
        <v>0.77319587628865993</v>
      </c>
      <c r="R3903" s="7">
        <v>1.50386597938144</v>
      </c>
      <c r="S3903" s="6">
        <v>0</v>
      </c>
      <c r="T3903" s="5">
        <v>0</v>
      </c>
      <c r="U3903" s="5">
        <v>0</v>
      </c>
      <c r="V3903" s="5">
        <f t="shared" si="310"/>
        <v>2.5749999749999999</v>
      </c>
      <c r="W3903" s="5">
        <f t="shared" si="306"/>
        <v>-2.5749999749999999</v>
      </c>
      <c r="X3903" s="8">
        <f t="shared" si="307"/>
        <v>-1</v>
      </c>
      <c r="Y3903" s="4">
        <v>0</v>
      </c>
      <c r="Z3903" s="9" t="str">
        <f t="shared" si="308"/>
        <v>NA</v>
      </c>
      <c r="AA3903" s="10">
        <f t="shared" si="309"/>
        <v>0</v>
      </c>
    </row>
    <row r="3904" spans="1:27" x14ac:dyDescent="0.55000000000000004">
      <c r="A3904" s="3" t="s">
        <v>62</v>
      </c>
      <c r="B3904" s="3" t="s">
        <v>63</v>
      </c>
      <c r="C3904" s="3" t="s">
        <v>6079</v>
      </c>
      <c r="D3904" s="3" t="s">
        <v>808</v>
      </c>
      <c r="E3904" s="4" t="s">
        <v>66</v>
      </c>
      <c r="F3904" s="3" t="s">
        <v>36</v>
      </c>
      <c r="G3904" s="3" t="s">
        <v>36</v>
      </c>
      <c r="H3904" s="3" t="s">
        <v>320</v>
      </c>
      <c r="I3904" s="3" t="s">
        <v>35</v>
      </c>
      <c r="J3904" s="3" t="s">
        <v>36</v>
      </c>
      <c r="K3904" s="3" t="s">
        <v>42</v>
      </c>
      <c r="L3904" s="5">
        <v>8.75</v>
      </c>
      <c r="M3904" s="4">
        <v>9</v>
      </c>
      <c r="N3904" s="5">
        <v>2.5874999999999999</v>
      </c>
      <c r="O3904" s="5">
        <v>0.28749999999999998</v>
      </c>
      <c r="P3904" s="4">
        <v>1020</v>
      </c>
      <c r="Q3904" s="6">
        <v>0.88235294117647101</v>
      </c>
      <c r="R3904" s="7">
        <v>1.6705882352941199</v>
      </c>
      <c r="S3904" s="6">
        <v>0</v>
      </c>
      <c r="T3904" s="5">
        <v>0</v>
      </c>
      <c r="U3904" s="5">
        <v>0</v>
      </c>
      <c r="V3904" s="5">
        <f t="shared" si="310"/>
        <v>2.5874999999999999</v>
      </c>
      <c r="W3904" s="5">
        <f t="shared" si="306"/>
        <v>-2.5874999999999999</v>
      </c>
      <c r="X3904" s="8">
        <f t="shared" si="307"/>
        <v>-1</v>
      </c>
      <c r="Y3904" s="4">
        <v>0</v>
      </c>
      <c r="Z3904" s="9" t="str">
        <f t="shared" si="308"/>
        <v>NA</v>
      </c>
      <c r="AA3904" s="10">
        <f t="shared" si="309"/>
        <v>0</v>
      </c>
    </row>
    <row r="3905" spans="1:27" x14ac:dyDescent="0.55000000000000004">
      <c r="A3905" s="3" t="s">
        <v>62</v>
      </c>
      <c r="B3905" s="3" t="s">
        <v>63</v>
      </c>
      <c r="C3905" s="3" t="s">
        <v>6080</v>
      </c>
      <c r="D3905" s="3" t="s">
        <v>6081</v>
      </c>
      <c r="E3905" s="4" t="s">
        <v>66</v>
      </c>
      <c r="F3905" s="3" t="s">
        <v>36</v>
      </c>
      <c r="G3905" s="3" t="s">
        <v>36</v>
      </c>
      <c r="H3905" s="3" t="s">
        <v>5885</v>
      </c>
      <c r="I3905" s="3" t="s">
        <v>35</v>
      </c>
      <c r="J3905" s="3" t="s">
        <v>36</v>
      </c>
      <c r="K3905" s="3" t="s">
        <v>42</v>
      </c>
      <c r="L3905" s="5">
        <v>8.75</v>
      </c>
      <c r="M3905" s="4">
        <v>2</v>
      </c>
      <c r="N3905" s="5">
        <v>2.6124999999999998</v>
      </c>
      <c r="O3905" s="5">
        <v>1.3062499999999999</v>
      </c>
      <c r="P3905" s="4">
        <v>322</v>
      </c>
      <c r="Q3905" s="6">
        <v>0.62111801242235998</v>
      </c>
      <c r="R3905" s="7">
        <v>1.86552795031056</v>
      </c>
      <c r="S3905" s="6">
        <v>0</v>
      </c>
      <c r="T3905" s="5">
        <v>0</v>
      </c>
      <c r="U3905" s="5">
        <v>0</v>
      </c>
      <c r="V3905" s="5">
        <f t="shared" si="310"/>
        <v>2.6124999999999998</v>
      </c>
      <c r="W3905" s="5">
        <f t="shared" si="306"/>
        <v>-2.6124999999999998</v>
      </c>
      <c r="X3905" s="8">
        <f t="shared" si="307"/>
        <v>-1</v>
      </c>
      <c r="Y3905" s="4">
        <v>0</v>
      </c>
      <c r="Z3905" s="9" t="str">
        <f t="shared" si="308"/>
        <v>NA</v>
      </c>
      <c r="AA3905" s="10">
        <f t="shared" si="309"/>
        <v>0</v>
      </c>
    </row>
    <row r="3906" spans="1:27" x14ac:dyDescent="0.55000000000000004">
      <c r="A3906" s="3" t="s">
        <v>62</v>
      </c>
      <c r="B3906" s="3" t="s">
        <v>63</v>
      </c>
      <c r="C3906" s="3" t="s">
        <v>6082</v>
      </c>
      <c r="D3906" s="3" t="s">
        <v>2664</v>
      </c>
      <c r="E3906" s="4" t="s">
        <v>66</v>
      </c>
      <c r="F3906" s="3" t="s">
        <v>36</v>
      </c>
      <c r="G3906" s="3" t="s">
        <v>36</v>
      </c>
      <c r="H3906" s="3" t="s">
        <v>34</v>
      </c>
      <c r="I3906" s="3" t="s">
        <v>35</v>
      </c>
      <c r="J3906" s="3" t="s">
        <v>36</v>
      </c>
      <c r="K3906" s="3" t="s">
        <v>42</v>
      </c>
      <c r="L3906" s="5">
        <v>8.75</v>
      </c>
      <c r="M3906" s="4">
        <v>3</v>
      </c>
      <c r="N3906" s="5">
        <v>2.6625000000000001</v>
      </c>
      <c r="O3906" s="5">
        <v>0.88749999999999996</v>
      </c>
      <c r="P3906" s="4">
        <v>36</v>
      </c>
      <c r="Q3906" s="6">
        <v>8.3333333333333304</v>
      </c>
      <c r="R3906" s="7">
        <v>1.6638888888888901</v>
      </c>
      <c r="S3906" s="6">
        <v>0</v>
      </c>
      <c r="T3906" s="5">
        <v>0</v>
      </c>
      <c r="U3906" s="5">
        <v>0</v>
      </c>
      <c r="V3906" s="5">
        <f t="shared" si="310"/>
        <v>2.6625000000000001</v>
      </c>
      <c r="W3906" s="5">
        <f t="shared" ref="W3906:W3969" si="311">U3906-V3906</f>
        <v>-2.6625000000000001</v>
      </c>
      <c r="X3906" s="8">
        <f t="shared" ref="X3906:X3969" si="312">IF(V3906=0,0,(U3906-V3906)/V3906)</f>
        <v>-1</v>
      </c>
      <c r="Y3906" s="4">
        <v>0</v>
      </c>
      <c r="Z3906" s="9" t="str">
        <f t="shared" ref="Z3906:Z3969" si="313">IF(Y3906=0,"NA",U3906/Y3906)</f>
        <v>NA</v>
      </c>
      <c r="AA3906" s="10">
        <f t="shared" ref="AA3906:AA3969" si="314">(Q3906/100*S3906/100)</f>
        <v>0</v>
      </c>
    </row>
    <row r="3907" spans="1:27" x14ac:dyDescent="0.55000000000000004">
      <c r="A3907" s="3" t="s">
        <v>62</v>
      </c>
      <c r="B3907" s="3" t="s">
        <v>63</v>
      </c>
      <c r="C3907" s="3" t="s">
        <v>6083</v>
      </c>
      <c r="D3907" s="3" t="s">
        <v>6084</v>
      </c>
      <c r="E3907" s="4" t="s">
        <v>66</v>
      </c>
      <c r="F3907" s="3" t="s">
        <v>36</v>
      </c>
      <c r="G3907" s="3" t="s">
        <v>36</v>
      </c>
      <c r="H3907" s="3" t="s">
        <v>5885</v>
      </c>
      <c r="I3907" s="3" t="s">
        <v>35</v>
      </c>
      <c r="J3907" s="3" t="s">
        <v>36</v>
      </c>
      <c r="K3907" s="3" t="s">
        <v>42</v>
      </c>
      <c r="L3907" s="5">
        <v>8.75</v>
      </c>
      <c r="M3907" s="4">
        <v>2</v>
      </c>
      <c r="N3907" s="5">
        <v>2.6749999999999998</v>
      </c>
      <c r="O3907" s="5">
        <v>1.3374999999999999</v>
      </c>
      <c r="P3907" s="4">
        <v>404</v>
      </c>
      <c r="Q3907" s="6">
        <v>0.49504950495049505</v>
      </c>
      <c r="R3907" s="7">
        <v>1.24356435643564</v>
      </c>
      <c r="S3907" s="6">
        <v>0</v>
      </c>
      <c r="T3907" s="5">
        <v>0</v>
      </c>
      <c r="U3907" s="5">
        <v>0</v>
      </c>
      <c r="V3907" s="5">
        <f t="shared" ref="V3907:V3970" si="315">N3907</f>
        <v>2.6749999999999998</v>
      </c>
      <c r="W3907" s="5">
        <f t="shared" si="311"/>
        <v>-2.6749999999999998</v>
      </c>
      <c r="X3907" s="8">
        <f t="shared" si="312"/>
        <v>-1</v>
      </c>
      <c r="Y3907" s="4">
        <v>0</v>
      </c>
      <c r="Z3907" s="9" t="str">
        <f t="shared" si="313"/>
        <v>NA</v>
      </c>
      <c r="AA3907" s="10">
        <f t="shared" si="314"/>
        <v>0</v>
      </c>
    </row>
    <row r="3908" spans="1:27" x14ac:dyDescent="0.55000000000000004">
      <c r="A3908" s="3" t="s">
        <v>62</v>
      </c>
      <c r="B3908" s="3" t="s">
        <v>63</v>
      </c>
      <c r="C3908" s="3" t="s">
        <v>6085</v>
      </c>
      <c r="D3908" s="3" t="s">
        <v>3162</v>
      </c>
      <c r="E3908" s="4" t="s">
        <v>66</v>
      </c>
      <c r="F3908" s="3" t="s">
        <v>36</v>
      </c>
      <c r="G3908" s="3" t="s">
        <v>36</v>
      </c>
      <c r="H3908" s="3" t="s">
        <v>5885</v>
      </c>
      <c r="I3908" s="3" t="s">
        <v>35</v>
      </c>
      <c r="J3908" s="3" t="s">
        <v>36</v>
      </c>
      <c r="K3908" s="3" t="s">
        <v>42</v>
      </c>
      <c r="L3908" s="5">
        <v>8.75</v>
      </c>
      <c r="M3908" s="4">
        <v>3</v>
      </c>
      <c r="N3908" s="5">
        <v>2.6874999750000002</v>
      </c>
      <c r="O3908" s="5">
        <v>0.89583332500000001</v>
      </c>
      <c r="P3908" s="4">
        <v>412</v>
      </c>
      <c r="Q3908" s="6">
        <v>0.72815533980582492</v>
      </c>
      <c r="R3908" s="7">
        <v>3.9764563106796098</v>
      </c>
      <c r="S3908" s="6">
        <v>0</v>
      </c>
      <c r="T3908" s="5">
        <v>0</v>
      </c>
      <c r="U3908" s="5">
        <v>0</v>
      </c>
      <c r="V3908" s="5">
        <f t="shared" si="315"/>
        <v>2.6874999750000002</v>
      </c>
      <c r="W3908" s="5">
        <f t="shared" si="311"/>
        <v>-2.6874999750000002</v>
      </c>
      <c r="X3908" s="8">
        <f t="shared" si="312"/>
        <v>-1</v>
      </c>
      <c r="Y3908" s="4">
        <v>0</v>
      </c>
      <c r="Z3908" s="9" t="str">
        <f t="shared" si="313"/>
        <v>NA</v>
      </c>
      <c r="AA3908" s="10">
        <f t="shared" si="314"/>
        <v>0</v>
      </c>
    </row>
    <row r="3909" spans="1:27" x14ac:dyDescent="0.55000000000000004">
      <c r="A3909" s="3" t="s">
        <v>62</v>
      </c>
      <c r="B3909" s="3" t="s">
        <v>63</v>
      </c>
      <c r="C3909" s="3" t="s">
        <v>6086</v>
      </c>
      <c r="D3909" s="3" t="s">
        <v>1135</v>
      </c>
      <c r="E3909" s="4" t="s">
        <v>31</v>
      </c>
      <c r="F3909" s="3" t="s">
        <v>36</v>
      </c>
      <c r="G3909" s="3" t="s">
        <v>36</v>
      </c>
      <c r="H3909" s="3" t="s">
        <v>59</v>
      </c>
      <c r="I3909" s="3" t="s">
        <v>35</v>
      </c>
      <c r="J3909" s="3" t="s">
        <v>36</v>
      </c>
      <c r="K3909" s="3" t="s">
        <v>42</v>
      </c>
      <c r="L3909" s="5">
        <v>8.75</v>
      </c>
      <c r="M3909" s="4">
        <v>10</v>
      </c>
      <c r="N3909" s="5">
        <v>2.7250000000000001</v>
      </c>
      <c r="O3909" s="5">
        <v>0.27250000000000002</v>
      </c>
      <c r="P3909" s="4">
        <v>279</v>
      </c>
      <c r="Q3909" s="6">
        <v>3.5842293906810001</v>
      </c>
      <c r="R3909" s="7">
        <v>1.27598566308244</v>
      </c>
      <c r="S3909" s="6">
        <v>0</v>
      </c>
      <c r="T3909" s="5">
        <v>0</v>
      </c>
      <c r="U3909" s="5">
        <v>0</v>
      </c>
      <c r="V3909" s="5">
        <f t="shared" si="315"/>
        <v>2.7250000000000001</v>
      </c>
      <c r="W3909" s="5">
        <f t="shared" si="311"/>
        <v>-2.7250000000000001</v>
      </c>
      <c r="X3909" s="8">
        <f t="shared" si="312"/>
        <v>-1</v>
      </c>
      <c r="Y3909" s="4">
        <v>0</v>
      </c>
      <c r="Z3909" s="9" t="str">
        <f t="shared" si="313"/>
        <v>NA</v>
      </c>
      <c r="AA3909" s="10">
        <f t="shared" si="314"/>
        <v>0</v>
      </c>
    </row>
    <row r="3910" spans="1:27" x14ac:dyDescent="0.55000000000000004">
      <c r="A3910" s="3" t="s">
        <v>62</v>
      </c>
      <c r="B3910" s="3" t="s">
        <v>63</v>
      </c>
      <c r="C3910" s="3" t="s">
        <v>6087</v>
      </c>
      <c r="D3910" s="3" t="s">
        <v>6088</v>
      </c>
      <c r="E3910" s="4" t="s">
        <v>66</v>
      </c>
      <c r="F3910" s="3" t="s">
        <v>36</v>
      </c>
      <c r="G3910" s="3" t="s">
        <v>36</v>
      </c>
      <c r="H3910" s="3" t="s">
        <v>5885</v>
      </c>
      <c r="I3910" s="3" t="s">
        <v>35</v>
      </c>
      <c r="J3910" s="3" t="s">
        <v>36</v>
      </c>
      <c r="K3910" s="3" t="s">
        <v>42</v>
      </c>
      <c r="L3910" s="5">
        <v>8.75</v>
      </c>
      <c r="M3910" s="4">
        <v>1</v>
      </c>
      <c r="N3910" s="5">
        <v>2.7374999999999998</v>
      </c>
      <c r="O3910" s="5">
        <v>2.7374999999999998</v>
      </c>
      <c r="P3910" s="4">
        <v>81</v>
      </c>
      <c r="Q3910" s="6">
        <v>1.2345679012345701</v>
      </c>
      <c r="R3910" s="7">
        <v>1</v>
      </c>
      <c r="S3910" s="6">
        <v>0</v>
      </c>
      <c r="T3910" s="5">
        <v>0</v>
      </c>
      <c r="U3910" s="5">
        <v>0</v>
      </c>
      <c r="V3910" s="5">
        <f t="shared" si="315"/>
        <v>2.7374999999999998</v>
      </c>
      <c r="W3910" s="5">
        <f t="shared" si="311"/>
        <v>-2.7374999999999998</v>
      </c>
      <c r="X3910" s="8">
        <f t="shared" si="312"/>
        <v>-1</v>
      </c>
      <c r="Y3910" s="4">
        <v>0</v>
      </c>
      <c r="Z3910" s="9" t="str">
        <f t="shared" si="313"/>
        <v>NA</v>
      </c>
      <c r="AA3910" s="10">
        <f t="shared" si="314"/>
        <v>0</v>
      </c>
    </row>
    <row r="3911" spans="1:27" x14ac:dyDescent="0.55000000000000004">
      <c r="A3911" s="3" t="s">
        <v>62</v>
      </c>
      <c r="B3911" s="3" t="s">
        <v>63</v>
      </c>
      <c r="C3911" s="3" t="s">
        <v>6089</v>
      </c>
      <c r="D3911" s="3" t="s">
        <v>6090</v>
      </c>
      <c r="E3911" s="4" t="s">
        <v>66</v>
      </c>
      <c r="F3911" s="3" t="s">
        <v>36</v>
      </c>
      <c r="G3911" s="3" t="s">
        <v>36</v>
      </c>
      <c r="H3911" s="3" t="s">
        <v>5885</v>
      </c>
      <c r="I3911" s="3" t="s">
        <v>35</v>
      </c>
      <c r="J3911" s="3" t="s">
        <v>36</v>
      </c>
      <c r="K3911" s="3" t="s">
        <v>42</v>
      </c>
      <c r="L3911" s="5">
        <v>8.75</v>
      </c>
      <c r="M3911" s="4">
        <v>2</v>
      </c>
      <c r="N3911" s="5">
        <v>2.85</v>
      </c>
      <c r="O3911" s="5">
        <v>1.425</v>
      </c>
      <c r="P3911" s="4">
        <v>95</v>
      </c>
      <c r="Q3911" s="6">
        <v>2.1052631578947398</v>
      </c>
      <c r="R3911" s="7">
        <v>1.7221052631578899</v>
      </c>
      <c r="S3911" s="6">
        <v>0</v>
      </c>
      <c r="T3911" s="5">
        <v>0</v>
      </c>
      <c r="U3911" s="5">
        <v>0</v>
      </c>
      <c r="V3911" s="5">
        <f t="shared" si="315"/>
        <v>2.85</v>
      </c>
      <c r="W3911" s="5">
        <f t="shared" si="311"/>
        <v>-2.85</v>
      </c>
      <c r="X3911" s="8">
        <f t="shared" si="312"/>
        <v>-1</v>
      </c>
      <c r="Y3911" s="4">
        <v>0</v>
      </c>
      <c r="Z3911" s="9" t="str">
        <f t="shared" si="313"/>
        <v>NA</v>
      </c>
      <c r="AA3911" s="10">
        <f t="shared" si="314"/>
        <v>0</v>
      </c>
    </row>
    <row r="3912" spans="1:27" x14ac:dyDescent="0.55000000000000004">
      <c r="A3912" s="3" t="s">
        <v>62</v>
      </c>
      <c r="B3912" s="3" t="s">
        <v>63</v>
      </c>
      <c r="C3912" s="3" t="s">
        <v>6091</v>
      </c>
      <c r="D3912" s="3" t="s">
        <v>6092</v>
      </c>
      <c r="E3912" s="4" t="s">
        <v>66</v>
      </c>
      <c r="F3912" s="3" t="s">
        <v>36</v>
      </c>
      <c r="G3912" s="3" t="s">
        <v>36</v>
      </c>
      <c r="H3912" s="3" t="s">
        <v>5053</v>
      </c>
      <c r="I3912" s="3" t="s">
        <v>35</v>
      </c>
      <c r="J3912" s="3" t="s">
        <v>36</v>
      </c>
      <c r="K3912" s="3" t="s">
        <v>42</v>
      </c>
      <c r="L3912" s="5">
        <v>8.75</v>
      </c>
      <c r="M3912" s="4">
        <v>6</v>
      </c>
      <c r="N3912" s="5">
        <v>2.85</v>
      </c>
      <c r="O3912" s="5">
        <v>0.47499999999999998</v>
      </c>
      <c r="P3912" s="4">
        <v>1934</v>
      </c>
      <c r="Q3912" s="6">
        <v>0.31023784901758</v>
      </c>
      <c r="R3912" s="7">
        <v>2.2757497414684602</v>
      </c>
      <c r="S3912" s="6">
        <v>0</v>
      </c>
      <c r="T3912" s="5">
        <v>0</v>
      </c>
      <c r="U3912" s="5">
        <v>0</v>
      </c>
      <c r="V3912" s="5">
        <f t="shared" si="315"/>
        <v>2.85</v>
      </c>
      <c r="W3912" s="5">
        <f t="shared" si="311"/>
        <v>-2.85</v>
      </c>
      <c r="X3912" s="8">
        <f t="shared" si="312"/>
        <v>-1</v>
      </c>
      <c r="Y3912" s="4">
        <v>0</v>
      </c>
      <c r="Z3912" s="9" t="str">
        <f t="shared" si="313"/>
        <v>NA</v>
      </c>
      <c r="AA3912" s="10">
        <f t="shared" si="314"/>
        <v>0</v>
      </c>
    </row>
    <row r="3913" spans="1:27" x14ac:dyDescent="0.55000000000000004">
      <c r="A3913" s="3" t="s">
        <v>62</v>
      </c>
      <c r="B3913" s="3" t="s">
        <v>63</v>
      </c>
      <c r="C3913" s="3" t="s">
        <v>6093</v>
      </c>
      <c r="D3913" s="3" t="s">
        <v>5799</v>
      </c>
      <c r="E3913" s="4" t="s">
        <v>31</v>
      </c>
      <c r="F3913" s="3" t="s">
        <v>36</v>
      </c>
      <c r="G3913" s="3" t="s">
        <v>36</v>
      </c>
      <c r="H3913" s="3" t="s">
        <v>320</v>
      </c>
      <c r="I3913" s="3" t="s">
        <v>35</v>
      </c>
      <c r="J3913" s="3" t="s">
        <v>36</v>
      </c>
      <c r="K3913" s="3" t="s">
        <v>42</v>
      </c>
      <c r="L3913" s="5">
        <v>8.75</v>
      </c>
      <c r="M3913" s="4">
        <v>4</v>
      </c>
      <c r="N3913" s="5">
        <v>3.05</v>
      </c>
      <c r="O3913" s="5">
        <v>0.76249999999999996</v>
      </c>
      <c r="P3913" s="4">
        <v>659</v>
      </c>
      <c r="Q3913" s="6">
        <v>0.60698027314112302</v>
      </c>
      <c r="R3913" s="7">
        <v>1.11684370257967</v>
      </c>
      <c r="S3913" s="6">
        <v>0</v>
      </c>
      <c r="T3913" s="5">
        <v>0</v>
      </c>
      <c r="U3913" s="5">
        <v>0</v>
      </c>
      <c r="V3913" s="5">
        <f t="shared" si="315"/>
        <v>3.05</v>
      </c>
      <c r="W3913" s="5">
        <f t="shared" si="311"/>
        <v>-3.05</v>
      </c>
      <c r="X3913" s="8">
        <f t="shared" si="312"/>
        <v>-1</v>
      </c>
      <c r="Y3913" s="4">
        <v>0</v>
      </c>
      <c r="Z3913" s="9" t="str">
        <f t="shared" si="313"/>
        <v>NA</v>
      </c>
      <c r="AA3913" s="10">
        <f t="shared" si="314"/>
        <v>0</v>
      </c>
    </row>
    <row r="3914" spans="1:27" x14ac:dyDescent="0.55000000000000004">
      <c r="A3914" s="3" t="s">
        <v>62</v>
      </c>
      <c r="B3914" s="3" t="s">
        <v>63</v>
      </c>
      <c r="C3914" s="3" t="s">
        <v>6094</v>
      </c>
      <c r="D3914" s="3" t="s">
        <v>5820</v>
      </c>
      <c r="E3914" s="4" t="s">
        <v>66</v>
      </c>
      <c r="F3914" s="3" t="s">
        <v>36</v>
      </c>
      <c r="G3914" s="3" t="s">
        <v>36</v>
      </c>
      <c r="H3914" s="3" t="s">
        <v>59</v>
      </c>
      <c r="I3914" s="3" t="s">
        <v>35</v>
      </c>
      <c r="J3914" s="3" t="s">
        <v>36</v>
      </c>
      <c r="K3914" s="3" t="s">
        <v>42</v>
      </c>
      <c r="L3914" s="5">
        <v>8.75</v>
      </c>
      <c r="M3914" s="4">
        <v>5</v>
      </c>
      <c r="N3914" s="5">
        <v>3.1</v>
      </c>
      <c r="O3914" s="5">
        <v>0.62</v>
      </c>
      <c r="P3914" s="4">
        <v>595</v>
      </c>
      <c r="Q3914" s="6">
        <v>0.84033613445378208</v>
      </c>
      <c r="R3914" s="7">
        <v>2.1233613445378201</v>
      </c>
      <c r="S3914" s="6">
        <v>0</v>
      </c>
      <c r="T3914" s="5">
        <v>0</v>
      </c>
      <c r="U3914" s="5">
        <v>0</v>
      </c>
      <c r="V3914" s="5">
        <f t="shared" si="315"/>
        <v>3.1</v>
      </c>
      <c r="W3914" s="5">
        <f t="shared" si="311"/>
        <v>-3.1</v>
      </c>
      <c r="X3914" s="8">
        <f t="shared" si="312"/>
        <v>-1</v>
      </c>
      <c r="Y3914" s="4">
        <v>0</v>
      </c>
      <c r="Z3914" s="9" t="str">
        <f t="shared" si="313"/>
        <v>NA</v>
      </c>
      <c r="AA3914" s="10">
        <f t="shared" si="314"/>
        <v>0</v>
      </c>
    </row>
    <row r="3915" spans="1:27" x14ac:dyDescent="0.55000000000000004">
      <c r="A3915" s="3" t="s">
        <v>62</v>
      </c>
      <c r="B3915" s="3" t="s">
        <v>63</v>
      </c>
      <c r="C3915" s="3" t="s">
        <v>6095</v>
      </c>
      <c r="D3915" s="3" t="s">
        <v>6096</v>
      </c>
      <c r="E3915" s="4" t="s">
        <v>66</v>
      </c>
      <c r="F3915" s="3" t="s">
        <v>36</v>
      </c>
      <c r="G3915" s="3" t="s">
        <v>36</v>
      </c>
      <c r="H3915" s="3" t="s">
        <v>5885</v>
      </c>
      <c r="I3915" s="3" t="s">
        <v>35</v>
      </c>
      <c r="J3915" s="3" t="s">
        <v>36</v>
      </c>
      <c r="K3915" s="3" t="s">
        <v>42</v>
      </c>
      <c r="L3915" s="5">
        <v>8.75</v>
      </c>
      <c r="M3915" s="4">
        <v>5</v>
      </c>
      <c r="N3915" s="5">
        <v>3.1124999999999998</v>
      </c>
      <c r="O3915" s="5">
        <v>0.62250000000000005</v>
      </c>
      <c r="P3915" s="4">
        <v>2328</v>
      </c>
      <c r="Q3915" s="6">
        <v>0.21477663230240601</v>
      </c>
      <c r="R3915" s="7">
        <v>1</v>
      </c>
      <c r="S3915" s="6">
        <v>0</v>
      </c>
      <c r="T3915" s="5">
        <v>0</v>
      </c>
      <c r="U3915" s="5">
        <v>0</v>
      </c>
      <c r="V3915" s="5">
        <f t="shared" si="315"/>
        <v>3.1124999999999998</v>
      </c>
      <c r="W3915" s="5">
        <f t="shared" si="311"/>
        <v>-3.1124999999999998</v>
      </c>
      <c r="X3915" s="8">
        <f t="shared" si="312"/>
        <v>-1</v>
      </c>
      <c r="Y3915" s="4">
        <v>0</v>
      </c>
      <c r="Z3915" s="9" t="str">
        <f t="shared" si="313"/>
        <v>NA</v>
      </c>
      <c r="AA3915" s="10">
        <f t="shared" si="314"/>
        <v>0</v>
      </c>
    </row>
    <row r="3916" spans="1:27" x14ac:dyDescent="0.55000000000000004">
      <c r="A3916" s="3" t="s">
        <v>62</v>
      </c>
      <c r="B3916" s="3" t="s">
        <v>63</v>
      </c>
      <c r="C3916" s="3" t="s">
        <v>6097</v>
      </c>
      <c r="D3916" s="3" t="s">
        <v>6098</v>
      </c>
      <c r="E3916" s="4" t="s">
        <v>66</v>
      </c>
      <c r="F3916" s="3" t="s">
        <v>36</v>
      </c>
      <c r="G3916" s="3" t="s">
        <v>36</v>
      </c>
      <c r="H3916" s="3" t="s">
        <v>85</v>
      </c>
      <c r="I3916" s="3" t="s">
        <v>35</v>
      </c>
      <c r="J3916" s="3" t="s">
        <v>36</v>
      </c>
      <c r="K3916" s="3" t="s">
        <v>91</v>
      </c>
      <c r="L3916" s="5">
        <v>8.75</v>
      </c>
      <c r="M3916" s="4">
        <v>5</v>
      </c>
      <c r="N3916" s="5">
        <v>3.1124999999999998</v>
      </c>
      <c r="O3916" s="5">
        <v>0.62250000000000005</v>
      </c>
      <c r="P3916" s="4">
        <v>180</v>
      </c>
      <c r="Q3916" s="6">
        <v>2.7777777777777799</v>
      </c>
      <c r="R3916" s="7">
        <v>1.59</v>
      </c>
      <c r="S3916" s="6">
        <v>0</v>
      </c>
      <c r="T3916" s="5">
        <v>0</v>
      </c>
      <c r="U3916" s="5">
        <v>0</v>
      </c>
      <c r="V3916" s="5">
        <f t="shared" si="315"/>
        <v>3.1124999999999998</v>
      </c>
      <c r="W3916" s="5">
        <f t="shared" si="311"/>
        <v>-3.1124999999999998</v>
      </c>
      <c r="X3916" s="8">
        <f t="shared" si="312"/>
        <v>-1</v>
      </c>
      <c r="Y3916" s="4">
        <v>0</v>
      </c>
      <c r="Z3916" s="9" t="str">
        <f t="shared" si="313"/>
        <v>NA</v>
      </c>
      <c r="AA3916" s="10">
        <f t="shared" si="314"/>
        <v>0</v>
      </c>
    </row>
    <row r="3917" spans="1:27" x14ac:dyDescent="0.55000000000000004">
      <c r="A3917" s="3" t="s">
        <v>62</v>
      </c>
      <c r="B3917" s="3" t="s">
        <v>63</v>
      </c>
      <c r="C3917" s="3" t="s">
        <v>6099</v>
      </c>
      <c r="D3917" s="3" t="s">
        <v>6100</v>
      </c>
      <c r="E3917" s="4" t="s">
        <v>66</v>
      </c>
      <c r="F3917" s="3" t="s">
        <v>36</v>
      </c>
      <c r="G3917" s="3" t="s">
        <v>36</v>
      </c>
      <c r="H3917" s="3" t="s">
        <v>5885</v>
      </c>
      <c r="I3917" s="3" t="s">
        <v>35</v>
      </c>
      <c r="J3917" s="3" t="s">
        <v>36</v>
      </c>
      <c r="K3917" s="3" t="s">
        <v>42</v>
      </c>
      <c r="L3917" s="5">
        <v>8.75</v>
      </c>
      <c r="M3917" s="4">
        <v>2</v>
      </c>
      <c r="N3917" s="5">
        <v>3.1375000000000002</v>
      </c>
      <c r="O3917" s="5">
        <v>1.5687500000000001</v>
      </c>
      <c r="P3917" s="4">
        <v>227</v>
      </c>
      <c r="Q3917" s="6">
        <v>0.88105726872246704</v>
      </c>
      <c r="R3917" s="7">
        <v>1.0585903083700401</v>
      </c>
      <c r="S3917" s="6">
        <v>0</v>
      </c>
      <c r="T3917" s="5">
        <v>0</v>
      </c>
      <c r="U3917" s="5">
        <v>0</v>
      </c>
      <c r="V3917" s="5">
        <f t="shared" si="315"/>
        <v>3.1375000000000002</v>
      </c>
      <c r="W3917" s="5">
        <f t="shared" si="311"/>
        <v>-3.1375000000000002</v>
      </c>
      <c r="X3917" s="8">
        <f t="shared" si="312"/>
        <v>-1</v>
      </c>
      <c r="Y3917" s="4">
        <v>0</v>
      </c>
      <c r="Z3917" s="9" t="str">
        <f t="shared" si="313"/>
        <v>NA</v>
      </c>
      <c r="AA3917" s="10">
        <f t="shared" si="314"/>
        <v>0</v>
      </c>
    </row>
    <row r="3918" spans="1:27" x14ac:dyDescent="0.55000000000000004">
      <c r="A3918" s="3" t="s">
        <v>62</v>
      </c>
      <c r="B3918" s="3" t="s">
        <v>63</v>
      </c>
      <c r="C3918" s="3" t="s">
        <v>6101</v>
      </c>
      <c r="D3918" s="3" t="s">
        <v>6102</v>
      </c>
      <c r="E3918" s="4" t="s">
        <v>66</v>
      </c>
      <c r="F3918" s="3" t="s">
        <v>36</v>
      </c>
      <c r="G3918" s="3" t="s">
        <v>36</v>
      </c>
      <c r="H3918" s="3" t="s">
        <v>5885</v>
      </c>
      <c r="I3918" s="3" t="s">
        <v>35</v>
      </c>
      <c r="J3918" s="3" t="s">
        <v>36</v>
      </c>
      <c r="K3918" s="3" t="s">
        <v>42</v>
      </c>
      <c r="L3918" s="5">
        <v>8.75</v>
      </c>
      <c r="M3918" s="4">
        <v>2</v>
      </c>
      <c r="N3918" s="5">
        <v>3.1625000000000001</v>
      </c>
      <c r="O3918" s="5">
        <v>1.58125</v>
      </c>
      <c r="P3918" s="4">
        <v>497</v>
      </c>
      <c r="Q3918" s="6">
        <v>0.40241448692152904</v>
      </c>
      <c r="R3918" s="7">
        <v>0.99979879275653905</v>
      </c>
      <c r="S3918" s="6">
        <v>0</v>
      </c>
      <c r="T3918" s="5">
        <v>0</v>
      </c>
      <c r="U3918" s="5">
        <v>0</v>
      </c>
      <c r="V3918" s="5">
        <f t="shared" si="315"/>
        <v>3.1625000000000001</v>
      </c>
      <c r="W3918" s="5">
        <f t="shared" si="311"/>
        <v>-3.1625000000000001</v>
      </c>
      <c r="X3918" s="8">
        <f t="shared" si="312"/>
        <v>-1</v>
      </c>
      <c r="Y3918" s="4">
        <v>0</v>
      </c>
      <c r="Z3918" s="9" t="str">
        <f t="shared" si="313"/>
        <v>NA</v>
      </c>
      <c r="AA3918" s="10">
        <f t="shared" si="314"/>
        <v>0</v>
      </c>
    </row>
    <row r="3919" spans="1:27" x14ac:dyDescent="0.55000000000000004">
      <c r="A3919" s="3" t="s">
        <v>62</v>
      </c>
      <c r="B3919" s="3" t="s">
        <v>63</v>
      </c>
      <c r="C3919" s="3" t="s">
        <v>6103</v>
      </c>
      <c r="D3919" s="3" t="s">
        <v>6104</v>
      </c>
      <c r="E3919" s="4" t="s">
        <v>66</v>
      </c>
      <c r="F3919" s="3" t="s">
        <v>36</v>
      </c>
      <c r="G3919" s="3" t="s">
        <v>36</v>
      </c>
      <c r="H3919" s="3" t="s">
        <v>5885</v>
      </c>
      <c r="I3919" s="3" t="s">
        <v>35</v>
      </c>
      <c r="J3919" s="3" t="s">
        <v>36</v>
      </c>
      <c r="K3919" s="3" t="s">
        <v>42</v>
      </c>
      <c r="L3919" s="5">
        <v>8.75</v>
      </c>
      <c r="M3919" s="4">
        <v>2</v>
      </c>
      <c r="N3919" s="5">
        <v>3.1875</v>
      </c>
      <c r="O3919" s="5">
        <v>1.59375</v>
      </c>
      <c r="P3919" s="4">
        <v>144</v>
      </c>
      <c r="Q3919" s="6">
        <v>1.3888888888888899</v>
      </c>
      <c r="R3919" s="7">
        <v>2.2409722222222199</v>
      </c>
      <c r="S3919" s="6">
        <v>0</v>
      </c>
      <c r="T3919" s="5">
        <v>0</v>
      </c>
      <c r="U3919" s="5">
        <v>0</v>
      </c>
      <c r="V3919" s="5">
        <f t="shared" si="315"/>
        <v>3.1875</v>
      </c>
      <c r="W3919" s="5">
        <f t="shared" si="311"/>
        <v>-3.1875</v>
      </c>
      <c r="X3919" s="8">
        <f t="shared" si="312"/>
        <v>-1</v>
      </c>
      <c r="Y3919" s="4">
        <v>0</v>
      </c>
      <c r="Z3919" s="9" t="str">
        <f t="shared" si="313"/>
        <v>NA</v>
      </c>
      <c r="AA3919" s="10">
        <f t="shared" si="314"/>
        <v>0</v>
      </c>
    </row>
    <row r="3920" spans="1:27" x14ac:dyDescent="0.55000000000000004">
      <c r="A3920" s="3" t="s">
        <v>62</v>
      </c>
      <c r="B3920" s="3" t="s">
        <v>63</v>
      </c>
      <c r="C3920" s="3" t="s">
        <v>6105</v>
      </c>
      <c r="D3920" s="3" t="s">
        <v>1117</v>
      </c>
      <c r="E3920" s="4" t="s">
        <v>31</v>
      </c>
      <c r="F3920" s="3" t="s">
        <v>36</v>
      </c>
      <c r="G3920" s="3" t="s">
        <v>36</v>
      </c>
      <c r="H3920" s="3" t="s">
        <v>59</v>
      </c>
      <c r="I3920" s="3" t="s">
        <v>35</v>
      </c>
      <c r="J3920" s="3" t="s">
        <v>36</v>
      </c>
      <c r="K3920" s="3" t="s">
        <v>42</v>
      </c>
      <c r="L3920" s="5">
        <v>8.75</v>
      </c>
      <c r="M3920" s="4">
        <v>4</v>
      </c>
      <c r="N3920" s="5">
        <v>3.4750000000000001</v>
      </c>
      <c r="O3920" s="5">
        <v>0.86875000000000002</v>
      </c>
      <c r="P3920" s="4">
        <v>788</v>
      </c>
      <c r="Q3920" s="6">
        <v>0.50761421319796995</v>
      </c>
      <c r="R3920" s="7">
        <v>1.9017766497461901</v>
      </c>
      <c r="S3920" s="6">
        <v>0</v>
      </c>
      <c r="T3920" s="5">
        <v>0</v>
      </c>
      <c r="U3920" s="5">
        <v>0</v>
      </c>
      <c r="V3920" s="5">
        <f t="shared" si="315"/>
        <v>3.4750000000000001</v>
      </c>
      <c r="W3920" s="5">
        <f t="shared" si="311"/>
        <v>-3.4750000000000001</v>
      </c>
      <c r="X3920" s="8">
        <f t="shared" si="312"/>
        <v>-1</v>
      </c>
      <c r="Y3920" s="4">
        <v>0</v>
      </c>
      <c r="Z3920" s="9" t="str">
        <f t="shared" si="313"/>
        <v>NA</v>
      </c>
      <c r="AA3920" s="10">
        <f t="shared" si="314"/>
        <v>0</v>
      </c>
    </row>
    <row r="3921" spans="1:27" x14ac:dyDescent="0.55000000000000004">
      <c r="A3921" s="3" t="s">
        <v>62</v>
      </c>
      <c r="B3921" s="3" t="s">
        <v>63</v>
      </c>
      <c r="C3921" s="3" t="s">
        <v>6106</v>
      </c>
      <c r="D3921" s="3" t="s">
        <v>6107</v>
      </c>
      <c r="E3921" s="4" t="s">
        <v>66</v>
      </c>
      <c r="F3921" s="3" t="s">
        <v>36</v>
      </c>
      <c r="G3921" s="3" t="s">
        <v>36</v>
      </c>
      <c r="H3921" s="3" t="s">
        <v>5885</v>
      </c>
      <c r="I3921" s="3" t="s">
        <v>35</v>
      </c>
      <c r="J3921" s="3" t="s">
        <v>36</v>
      </c>
      <c r="K3921" s="3" t="s">
        <v>42</v>
      </c>
      <c r="L3921" s="5">
        <v>8.75</v>
      </c>
      <c r="M3921" s="4">
        <v>5</v>
      </c>
      <c r="N3921" s="5">
        <v>3.5</v>
      </c>
      <c r="O3921" s="5">
        <v>0.7</v>
      </c>
      <c r="P3921" s="4">
        <v>103</v>
      </c>
      <c r="Q3921" s="6">
        <v>4.8543689320388301</v>
      </c>
      <c r="R3921" s="7">
        <v>2.2504854368932001</v>
      </c>
      <c r="S3921" s="6">
        <v>0</v>
      </c>
      <c r="T3921" s="5">
        <v>0</v>
      </c>
      <c r="U3921" s="5">
        <v>0</v>
      </c>
      <c r="V3921" s="5">
        <f t="shared" si="315"/>
        <v>3.5</v>
      </c>
      <c r="W3921" s="5">
        <f t="shared" si="311"/>
        <v>-3.5</v>
      </c>
      <c r="X3921" s="8">
        <f t="shared" si="312"/>
        <v>-1</v>
      </c>
      <c r="Y3921" s="4">
        <v>0</v>
      </c>
      <c r="Z3921" s="9" t="str">
        <f t="shared" si="313"/>
        <v>NA</v>
      </c>
      <c r="AA3921" s="10">
        <f t="shared" si="314"/>
        <v>0</v>
      </c>
    </row>
    <row r="3922" spans="1:27" x14ac:dyDescent="0.55000000000000004">
      <c r="A3922" s="3" t="s">
        <v>62</v>
      </c>
      <c r="B3922" s="3" t="s">
        <v>63</v>
      </c>
      <c r="C3922" s="3" t="s">
        <v>6108</v>
      </c>
      <c r="D3922" s="3" t="s">
        <v>6109</v>
      </c>
      <c r="E3922" s="4" t="s">
        <v>66</v>
      </c>
      <c r="F3922" s="3" t="s">
        <v>36</v>
      </c>
      <c r="G3922" s="3" t="s">
        <v>36</v>
      </c>
      <c r="H3922" s="3" t="s">
        <v>5885</v>
      </c>
      <c r="I3922" s="3" t="s">
        <v>35</v>
      </c>
      <c r="J3922" s="3" t="s">
        <v>36</v>
      </c>
      <c r="K3922" s="3" t="s">
        <v>42</v>
      </c>
      <c r="L3922" s="5">
        <v>8.75</v>
      </c>
      <c r="M3922" s="4">
        <v>1</v>
      </c>
      <c r="N3922" s="5">
        <v>3.55</v>
      </c>
      <c r="O3922" s="5">
        <v>3.55</v>
      </c>
      <c r="P3922" s="4">
        <v>27</v>
      </c>
      <c r="Q3922" s="6">
        <v>3.7037037037037002</v>
      </c>
      <c r="R3922" s="7">
        <v>1.4037037037036999</v>
      </c>
      <c r="S3922" s="6">
        <v>0</v>
      </c>
      <c r="T3922" s="5">
        <v>0</v>
      </c>
      <c r="U3922" s="5">
        <v>0</v>
      </c>
      <c r="V3922" s="5">
        <f t="shared" si="315"/>
        <v>3.55</v>
      </c>
      <c r="W3922" s="5">
        <f t="shared" si="311"/>
        <v>-3.55</v>
      </c>
      <c r="X3922" s="8">
        <f t="shared" si="312"/>
        <v>-1</v>
      </c>
      <c r="Y3922" s="4">
        <v>0</v>
      </c>
      <c r="Z3922" s="9" t="str">
        <f t="shared" si="313"/>
        <v>NA</v>
      </c>
      <c r="AA3922" s="10">
        <f t="shared" si="314"/>
        <v>0</v>
      </c>
    </row>
    <row r="3923" spans="1:27" x14ac:dyDescent="0.55000000000000004">
      <c r="A3923" s="3" t="s">
        <v>62</v>
      </c>
      <c r="B3923" s="3" t="s">
        <v>63</v>
      </c>
      <c r="C3923" s="3" t="s">
        <v>6110</v>
      </c>
      <c r="D3923" s="3" t="s">
        <v>1333</v>
      </c>
      <c r="E3923" s="4" t="s">
        <v>31</v>
      </c>
      <c r="F3923" s="3" t="s">
        <v>36</v>
      </c>
      <c r="G3923" s="3" t="s">
        <v>36</v>
      </c>
      <c r="H3923" s="3" t="s">
        <v>85</v>
      </c>
      <c r="I3923" s="3" t="s">
        <v>35</v>
      </c>
      <c r="J3923" s="3" t="s">
        <v>36</v>
      </c>
      <c r="K3923" s="3" t="s">
        <v>91</v>
      </c>
      <c r="L3923" s="5">
        <v>8.75</v>
      </c>
      <c r="M3923" s="4">
        <v>8</v>
      </c>
      <c r="N3923" s="5">
        <v>3.55</v>
      </c>
      <c r="O3923" s="5">
        <v>0.44374999999999998</v>
      </c>
      <c r="P3923" s="4">
        <v>3608</v>
      </c>
      <c r="Q3923" s="6">
        <v>0.22172949002217301</v>
      </c>
      <c r="R3923" s="7">
        <v>3.1440133037694</v>
      </c>
      <c r="S3923" s="6">
        <v>0</v>
      </c>
      <c r="T3923" s="5">
        <v>0</v>
      </c>
      <c r="U3923" s="5">
        <v>0</v>
      </c>
      <c r="V3923" s="5">
        <f t="shared" si="315"/>
        <v>3.55</v>
      </c>
      <c r="W3923" s="5">
        <f t="shared" si="311"/>
        <v>-3.55</v>
      </c>
      <c r="X3923" s="8">
        <f t="shared" si="312"/>
        <v>-1</v>
      </c>
      <c r="Y3923" s="4">
        <v>0</v>
      </c>
      <c r="Z3923" s="9" t="str">
        <f t="shared" si="313"/>
        <v>NA</v>
      </c>
      <c r="AA3923" s="10">
        <f t="shared" si="314"/>
        <v>0</v>
      </c>
    </row>
    <row r="3924" spans="1:27" x14ac:dyDescent="0.55000000000000004">
      <c r="A3924" s="3" t="s">
        <v>62</v>
      </c>
      <c r="B3924" s="3" t="s">
        <v>63</v>
      </c>
      <c r="C3924" s="3" t="s">
        <v>6111</v>
      </c>
      <c r="D3924" s="3" t="s">
        <v>6112</v>
      </c>
      <c r="E3924" s="4" t="s">
        <v>66</v>
      </c>
      <c r="F3924" s="3" t="s">
        <v>36</v>
      </c>
      <c r="G3924" s="3" t="s">
        <v>36</v>
      </c>
      <c r="H3924" s="3" t="s">
        <v>181</v>
      </c>
      <c r="I3924" s="3" t="s">
        <v>35</v>
      </c>
      <c r="J3924" s="3" t="s">
        <v>36</v>
      </c>
      <c r="K3924" s="3" t="s">
        <v>91</v>
      </c>
      <c r="L3924" s="5">
        <v>8.75</v>
      </c>
      <c r="M3924" s="4">
        <v>4</v>
      </c>
      <c r="N3924" s="5">
        <v>3.6</v>
      </c>
      <c r="O3924" s="5">
        <v>0.9</v>
      </c>
      <c r="P3924" s="4">
        <v>270</v>
      </c>
      <c r="Q3924" s="6">
        <v>1.4814814814814801</v>
      </c>
      <c r="R3924" s="7">
        <v>2.2011111111111101</v>
      </c>
      <c r="S3924" s="6">
        <v>0</v>
      </c>
      <c r="T3924" s="5">
        <v>0</v>
      </c>
      <c r="U3924" s="5">
        <v>0</v>
      </c>
      <c r="V3924" s="5">
        <f t="shared" si="315"/>
        <v>3.6</v>
      </c>
      <c r="W3924" s="5">
        <f t="shared" si="311"/>
        <v>-3.6</v>
      </c>
      <c r="X3924" s="8">
        <f t="shared" si="312"/>
        <v>-1</v>
      </c>
      <c r="Y3924" s="4">
        <v>0</v>
      </c>
      <c r="Z3924" s="9" t="str">
        <f t="shared" si="313"/>
        <v>NA</v>
      </c>
      <c r="AA3924" s="10">
        <f t="shared" si="314"/>
        <v>0</v>
      </c>
    </row>
    <row r="3925" spans="1:27" x14ac:dyDescent="0.55000000000000004">
      <c r="A3925" s="3" t="s">
        <v>62</v>
      </c>
      <c r="B3925" s="3" t="s">
        <v>63</v>
      </c>
      <c r="C3925" s="3" t="s">
        <v>6113</v>
      </c>
      <c r="D3925" s="3" t="s">
        <v>6114</v>
      </c>
      <c r="E3925" s="4" t="s">
        <v>66</v>
      </c>
      <c r="F3925" s="3" t="s">
        <v>36</v>
      </c>
      <c r="G3925" s="3" t="s">
        <v>36</v>
      </c>
      <c r="H3925" s="3" t="s">
        <v>5885</v>
      </c>
      <c r="I3925" s="3" t="s">
        <v>35</v>
      </c>
      <c r="J3925" s="3" t="s">
        <v>36</v>
      </c>
      <c r="K3925" s="3" t="s">
        <v>42</v>
      </c>
      <c r="L3925" s="5">
        <v>8.75</v>
      </c>
      <c r="M3925" s="4">
        <v>4</v>
      </c>
      <c r="N3925" s="5">
        <v>3.6625000000000001</v>
      </c>
      <c r="O3925" s="5">
        <v>0.91562500000000002</v>
      </c>
      <c r="P3925" s="4">
        <v>572</v>
      </c>
      <c r="Q3925" s="6">
        <v>0.69930069930069894</v>
      </c>
      <c r="R3925" s="7">
        <v>1.17307692307692</v>
      </c>
      <c r="S3925" s="6">
        <v>0</v>
      </c>
      <c r="T3925" s="5">
        <v>0</v>
      </c>
      <c r="U3925" s="5">
        <v>0</v>
      </c>
      <c r="V3925" s="5">
        <f t="shared" si="315"/>
        <v>3.6625000000000001</v>
      </c>
      <c r="W3925" s="5">
        <f t="shared" si="311"/>
        <v>-3.6625000000000001</v>
      </c>
      <c r="X3925" s="8">
        <f t="shared" si="312"/>
        <v>-1</v>
      </c>
      <c r="Y3925" s="4">
        <v>0</v>
      </c>
      <c r="Z3925" s="9" t="str">
        <f t="shared" si="313"/>
        <v>NA</v>
      </c>
      <c r="AA3925" s="10">
        <f t="shared" si="314"/>
        <v>0</v>
      </c>
    </row>
    <row r="3926" spans="1:27" x14ac:dyDescent="0.55000000000000004">
      <c r="A3926" s="3" t="s">
        <v>62</v>
      </c>
      <c r="B3926" s="3" t="s">
        <v>63</v>
      </c>
      <c r="C3926" s="3" t="s">
        <v>6115</v>
      </c>
      <c r="D3926" s="3" t="s">
        <v>6116</v>
      </c>
      <c r="E3926" s="4" t="s">
        <v>66</v>
      </c>
      <c r="F3926" s="3" t="s">
        <v>36</v>
      </c>
      <c r="G3926" s="3" t="s">
        <v>36</v>
      </c>
      <c r="H3926" s="3" t="s">
        <v>5885</v>
      </c>
      <c r="I3926" s="3" t="s">
        <v>35</v>
      </c>
      <c r="J3926" s="3" t="s">
        <v>36</v>
      </c>
      <c r="K3926" s="3" t="s">
        <v>42</v>
      </c>
      <c r="L3926" s="5">
        <v>8.75</v>
      </c>
      <c r="M3926" s="4">
        <v>1</v>
      </c>
      <c r="N3926" s="5">
        <v>3.7625000000000002</v>
      </c>
      <c r="O3926" s="5">
        <v>3.7625000000000002</v>
      </c>
      <c r="P3926" s="4">
        <v>3</v>
      </c>
      <c r="Q3926" s="6">
        <v>33.3333333333333</v>
      </c>
      <c r="R3926" s="7">
        <v>0.33333333333333298</v>
      </c>
      <c r="S3926" s="6">
        <v>0</v>
      </c>
      <c r="T3926" s="5">
        <v>0</v>
      </c>
      <c r="U3926" s="5">
        <v>0</v>
      </c>
      <c r="V3926" s="5">
        <f t="shared" si="315"/>
        <v>3.7625000000000002</v>
      </c>
      <c r="W3926" s="5">
        <f t="shared" si="311"/>
        <v>-3.7625000000000002</v>
      </c>
      <c r="X3926" s="8">
        <f t="shared" si="312"/>
        <v>-1</v>
      </c>
      <c r="Y3926" s="4">
        <v>0</v>
      </c>
      <c r="Z3926" s="9" t="str">
        <f t="shared" si="313"/>
        <v>NA</v>
      </c>
      <c r="AA3926" s="10">
        <f t="shared" si="314"/>
        <v>0</v>
      </c>
    </row>
    <row r="3927" spans="1:27" x14ac:dyDescent="0.55000000000000004">
      <c r="A3927" s="3" t="s">
        <v>62</v>
      </c>
      <c r="B3927" s="3" t="s">
        <v>63</v>
      </c>
      <c r="C3927" s="3" t="s">
        <v>6117</v>
      </c>
      <c r="D3927" s="3" t="s">
        <v>6118</v>
      </c>
      <c r="E3927" s="4" t="s">
        <v>31</v>
      </c>
      <c r="F3927" s="3" t="s">
        <v>36</v>
      </c>
      <c r="G3927" s="3" t="s">
        <v>36</v>
      </c>
      <c r="H3927" s="3" t="s">
        <v>85</v>
      </c>
      <c r="I3927" s="3" t="s">
        <v>35</v>
      </c>
      <c r="J3927" s="3" t="s">
        <v>36</v>
      </c>
      <c r="K3927" s="3" t="s">
        <v>91</v>
      </c>
      <c r="L3927" s="5">
        <v>8.75</v>
      </c>
      <c r="M3927" s="4">
        <v>6</v>
      </c>
      <c r="N3927" s="5">
        <v>3.8499999750000002</v>
      </c>
      <c r="O3927" s="5">
        <v>0.64166666250000004</v>
      </c>
      <c r="P3927" s="4">
        <v>162</v>
      </c>
      <c r="Q3927" s="6">
        <v>3.7037037037037002</v>
      </c>
      <c r="R3927" s="7">
        <v>1.9808641975308601</v>
      </c>
      <c r="S3927" s="6">
        <v>0</v>
      </c>
      <c r="T3927" s="5">
        <v>0</v>
      </c>
      <c r="U3927" s="5">
        <v>0</v>
      </c>
      <c r="V3927" s="5">
        <f t="shared" si="315"/>
        <v>3.8499999750000002</v>
      </c>
      <c r="W3927" s="5">
        <f t="shared" si="311"/>
        <v>-3.8499999750000002</v>
      </c>
      <c r="X3927" s="8">
        <f t="shared" si="312"/>
        <v>-1</v>
      </c>
      <c r="Y3927" s="4">
        <v>0</v>
      </c>
      <c r="Z3927" s="9" t="str">
        <f t="shared" si="313"/>
        <v>NA</v>
      </c>
      <c r="AA3927" s="10">
        <f t="shared" si="314"/>
        <v>0</v>
      </c>
    </row>
    <row r="3928" spans="1:27" x14ac:dyDescent="0.55000000000000004">
      <c r="A3928" s="3" t="s">
        <v>62</v>
      </c>
      <c r="B3928" s="3" t="s">
        <v>63</v>
      </c>
      <c r="C3928" s="3" t="s">
        <v>6119</v>
      </c>
      <c r="D3928" s="3" t="s">
        <v>6120</v>
      </c>
      <c r="E3928" s="4" t="s">
        <v>66</v>
      </c>
      <c r="F3928" s="3" t="s">
        <v>36</v>
      </c>
      <c r="G3928" s="3" t="s">
        <v>36</v>
      </c>
      <c r="H3928" s="3" t="s">
        <v>5885</v>
      </c>
      <c r="I3928" s="3" t="s">
        <v>35</v>
      </c>
      <c r="J3928" s="3" t="s">
        <v>36</v>
      </c>
      <c r="K3928" s="3" t="s">
        <v>42</v>
      </c>
      <c r="L3928" s="5">
        <v>8.75</v>
      </c>
      <c r="M3928" s="4">
        <v>3</v>
      </c>
      <c r="N3928" s="5">
        <v>4.0125000000000002</v>
      </c>
      <c r="O3928" s="5">
        <v>1.3374999999999999</v>
      </c>
      <c r="P3928" s="4">
        <v>1039</v>
      </c>
      <c r="Q3928" s="6">
        <v>0.28873917228103901</v>
      </c>
      <c r="R3928" s="7">
        <v>1.0927815206929701</v>
      </c>
      <c r="S3928" s="6">
        <v>0</v>
      </c>
      <c r="T3928" s="5">
        <v>0</v>
      </c>
      <c r="U3928" s="5">
        <v>0</v>
      </c>
      <c r="V3928" s="5">
        <f t="shared" si="315"/>
        <v>4.0125000000000002</v>
      </c>
      <c r="W3928" s="5">
        <f t="shared" si="311"/>
        <v>-4.0125000000000002</v>
      </c>
      <c r="X3928" s="8">
        <f t="shared" si="312"/>
        <v>-1</v>
      </c>
      <c r="Y3928" s="4">
        <v>0</v>
      </c>
      <c r="Z3928" s="9" t="str">
        <f t="shared" si="313"/>
        <v>NA</v>
      </c>
      <c r="AA3928" s="10">
        <f t="shared" si="314"/>
        <v>0</v>
      </c>
    </row>
    <row r="3929" spans="1:27" x14ac:dyDescent="0.55000000000000004">
      <c r="A3929" s="3" t="s">
        <v>62</v>
      </c>
      <c r="B3929" s="3" t="s">
        <v>63</v>
      </c>
      <c r="C3929" s="3" t="s">
        <v>6121</v>
      </c>
      <c r="D3929" s="3" t="s">
        <v>6122</v>
      </c>
      <c r="E3929" s="4" t="s">
        <v>66</v>
      </c>
      <c r="F3929" s="3" t="s">
        <v>36</v>
      </c>
      <c r="G3929" s="3" t="s">
        <v>36</v>
      </c>
      <c r="H3929" s="3" t="s">
        <v>5885</v>
      </c>
      <c r="I3929" s="3" t="s">
        <v>35</v>
      </c>
      <c r="J3929" s="3" t="s">
        <v>36</v>
      </c>
      <c r="K3929" s="3" t="s">
        <v>42</v>
      </c>
      <c r="L3929" s="5">
        <v>8.75</v>
      </c>
      <c r="M3929" s="4">
        <v>3</v>
      </c>
      <c r="N3929" s="5">
        <v>4.0875000000000004</v>
      </c>
      <c r="O3929" s="5">
        <v>1.3625</v>
      </c>
      <c r="P3929" s="4">
        <v>664</v>
      </c>
      <c r="Q3929" s="6">
        <v>0.451807228915663</v>
      </c>
      <c r="R3929" s="7">
        <v>1.0558734939759</v>
      </c>
      <c r="S3929" s="6">
        <v>0</v>
      </c>
      <c r="T3929" s="5">
        <v>0</v>
      </c>
      <c r="U3929" s="5">
        <v>0</v>
      </c>
      <c r="V3929" s="5">
        <f t="shared" si="315"/>
        <v>4.0875000000000004</v>
      </c>
      <c r="W3929" s="5">
        <f t="shared" si="311"/>
        <v>-4.0875000000000004</v>
      </c>
      <c r="X3929" s="8">
        <f t="shared" si="312"/>
        <v>-1</v>
      </c>
      <c r="Y3929" s="4">
        <v>0</v>
      </c>
      <c r="Z3929" s="9" t="str">
        <f t="shared" si="313"/>
        <v>NA</v>
      </c>
      <c r="AA3929" s="10">
        <f t="shared" si="314"/>
        <v>0</v>
      </c>
    </row>
    <row r="3930" spans="1:27" x14ac:dyDescent="0.55000000000000004">
      <c r="A3930" s="3" t="s">
        <v>62</v>
      </c>
      <c r="B3930" s="3" t="s">
        <v>63</v>
      </c>
      <c r="C3930" s="3" t="s">
        <v>6123</v>
      </c>
      <c r="D3930" s="3" t="s">
        <v>6124</v>
      </c>
      <c r="E3930" s="4" t="s">
        <v>66</v>
      </c>
      <c r="F3930" s="3" t="s">
        <v>36</v>
      </c>
      <c r="G3930" s="3" t="s">
        <v>36</v>
      </c>
      <c r="H3930" s="3" t="s">
        <v>5885</v>
      </c>
      <c r="I3930" s="3" t="s">
        <v>35</v>
      </c>
      <c r="J3930" s="3" t="s">
        <v>36</v>
      </c>
      <c r="K3930" s="3" t="s">
        <v>42</v>
      </c>
      <c r="L3930" s="5">
        <v>8.75</v>
      </c>
      <c r="M3930" s="4">
        <v>3</v>
      </c>
      <c r="N3930" s="5">
        <v>4.1374999875</v>
      </c>
      <c r="O3930" s="5">
        <v>1.3791666624999999</v>
      </c>
      <c r="P3930" s="4">
        <v>128</v>
      </c>
      <c r="Q3930" s="6">
        <v>2.34375</v>
      </c>
      <c r="R3930" s="7">
        <v>1</v>
      </c>
      <c r="S3930" s="6">
        <v>0</v>
      </c>
      <c r="T3930" s="5">
        <v>0</v>
      </c>
      <c r="U3930" s="5">
        <v>0</v>
      </c>
      <c r="V3930" s="5">
        <f t="shared" si="315"/>
        <v>4.1374999875</v>
      </c>
      <c r="W3930" s="5">
        <f t="shared" si="311"/>
        <v>-4.1374999875</v>
      </c>
      <c r="X3930" s="8">
        <f t="shared" si="312"/>
        <v>-1</v>
      </c>
      <c r="Y3930" s="4">
        <v>0</v>
      </c>
      <c r="Z3930" s="9" t="str">
        <f t="shared" si="313"/>
        <v>NA</v>
      </c>
      <c r="AA3930" s="10">
        <f t="shared" si="314"/>
        <v>0</v>
      </c>
    </row>
    <row r="3931" spans="1:27" x14ac:dyDescent="0.55000000000000004">
      <c r="A3931" s="3" t="s">
        <v>62</v>
      </c>
      <c r="B3931" s="3" t="s">
        <v>63</v>
      </c>
      <c r="C3931" s="3" t="s">
        <v>6125</v>
      </c>
      <c r="D3931" s="3" t="s">
        <v>6126</v>
      </c>
      <c r="E3931" s="4" t="s">
        <v>66</v>
      </c>
      <c r="F3931" s="3" t="s">
        <v>36</v>
      </c>
      <c r="G3931" s="3" t="s">
        <v>36</v>
      </c>
      <c r="H3931" s="3" t="s">
        <v>5885</v>
      </c>
      <c r="I3931" s="3" t="s">
        <v>35</v>
      </c>
      <c r="J3931" s="3" t="s">
        <v>36</v>
      </c>
      <c r="K3931" s="3" t="s">
        <v>42</v>
      </c>
      <c r="L3931" s="5">
        <v>8.75</v>
      </c>
      <c r="M3931" s="4">
        <v>4</v>
      </c>
      <c r="N3931" s="5">
        <v>4.4375</v>
      </c>
      <c r="O3931" s="5">
        <v>1.109375</v>
      </c>
      <c r="P3931" s="4">
        <v>181</v>
      </c>
      <c r="Q3931" s="6">
        <v>2.20994475138122</v>
      </c>
      <c r="R3931" s="7">
        <v>1.0259668508287301</v>
      </c>
      <c r="S3931" s="6">
        <v>0</v>
      </c>
      <c r="T3931" s="5">
        <v>0</v>
      </c>
      <c r="U3931" s="5">
        <v>0</v>
      </c>
      <c r="V3931" s="5">
        <f t="shared" si="315"/>
        <v>4.4375</v>
      </c>
      <c r="W3931" s="5">
        <f t="shared" si="311"/>
        <v>-4.4375</v>
      </c>
      <c r="X3931" s="8">
        <f t="shared" si="312"/>
        <v>-1</v>
      </c>
      <c r="Y3931" s="4">
        <v>0</v>
      </c>
      <c r="Z3931" s="9" t="str">
        <f t="shared" si="313"/>
        <v>NA</v>
      </c>
      <c r="AA3931" s="10">
        <f t="shared" si="314"/>
        <v>0</v>
      </c>
    </row>
    <row r="3932" spans="1:27" x14ac:dyDescent="0.55000000000000004">
      <c r="A3932" s="3" t="s">
        <v>62</v>
      </c>
      <c r="B3932" s="3" t="s">
        <v>63</v>
      </c>
      <c r="C3932" s="3" t="s">
        <v>6127</v>
      </c>
      <c r="D3932" s="3" t="s">
        <v>6128</v>
      </c>
      <c r="E3932" s="4" t="s">
        <v>66</v>
      </c>
      <c r="F3932" s="3" t="s">
        <v>36</v>
      </c>
      <c r="G3932" s="3" t="s">
        <v>36</v>
      </c>
      <c r="H3932" s="3" t="s">
        <v>5885</v>
      </c>
      <c r="I3932" s="3" t="s">
        <v>35</v>
      </c>
      <c r="J3932" s="3" t="s">
        <v>36</v>
      </c>
      <c r="K3932" s="3" t="s">
        <v>42</v>
      </c>
      <c r="L3932" s="5">
        <v>8.75</v>
      </c>
      <c r="M3932" s="4">
        <v>7</v>
      </c>
      <c r="N3932" s="5">
        <v>4.5374999249999997</v>
      </c>
      <c r="O3932" s="5">
        <v>0.64821427499999995</v>
      </c>
      <c r="P3932" s="4">
        <v>55</v>
      </c>
      <c r="Q3932" s="6">
        <v>12.7272727272727</v>
      </c>
      <c r="R3932" s="7">
        <v>1.18</v>
      </c>
      <c r="S3932" s="6">
        <v>0</v>
      </c>
      <c r="T3932" s="5">
        <v>0</v>
      </c>
      <c r="U3932" s="5">
        <v>0</v>
      </c>
      <c r="V3932" s="5">
        <f t="shared" si="315"/>
        <v>4.5374999249999997</v>
      </c>
      <c r="W3932" s="5">
        <f t="shared" si="311"/>
        <v>-4.5374999249999997</v>
      </c>
      <c r="X3932" s="8">
        <f t="shared" si="312"/>
        <v>-1</v>
      </c>
      <c r="Y3932" s="4">
        <v>0</v>
      </c>
      <c r="Z3932" s="9" t="str">
        <f t="shared" si="313"/>
        <v>NA</v>
      </c>
      <c r="AA3932" s="10">
        <f t="shared" si="314"/>
        <v>0</v>
      </c>
    </row>
    <row r="3933" spans="1:27" x14ac:dyDescent="0.55000000000000004">
      <c r="A3933" s="3" t="s">
        <v>62</v>
      </c>
      <c r="B3933" s="3" t="s">
        <v>63</v>
      </c>
      <c r="C3933" s="3" t="s">
        <v>6129</v>
      </c>
      <c r="D3933" s="3" t="s">
        <v>2061</v>
      </c>
      <c r="E3933" s="4" t="s">
        <v>31</v>
      </c>
      <c r="F3933" s="3" t="s">
        <v>36</v>
      </c>
      <c r="G3933" s="3" t="s">
        <v>36</v>
      </c>
      <c r="H3933" s="3" t="s">
        <v>110</v>
      </c>
      <c r="I3933" s="3" t="s">
        <v>35</v>
      </c>
      <c r="J3933" s="3" t="s">
        <v>36</v>
      </c>
      <c r="K3933" s="3" t="s">
        <v>42</v>
      </c>
      <c r="L3933" s="5">
        <v>8.75</v>
      </c>
      <c r="M3933" s="4">
        <v>13</v>
      </c>
      <c r="N3933" s="5">
        <v>4.55</v>
      </c>
      <c r="O3933" s="5">
        <v>0.35</v>
      </c>
      <c r="P3933" s="4">
        <v>18005</v>
      </c>
      <c r="Q3933" s="6">
        <v>7.2202166064981907E-2</v>
      </c>
      <c r="R3933" s="7">
        <v>1.40035545681755</v>
      </c>
      <c r="S3933" s="6">
        <v>0</v>
      </c>
      <c r="T3933" s="5">
        <v>0</v>
      </c>
      <c r="U3933" s="5">
        <v>0</v>
      </c>
      <c r="V3933" s="5">
        <f t="shared" si="315"/>
        <v>4.55</v>
      </c>
      <c r="W3933" s="5">
        <f t="shared" si="311"/>
        <v>-4.55</v>
      </c>
      <c r="X3933" s="8">
        <f t="shared" si="312"/>
        <v>-1</v>
      </c>
      <c r="Y3933" s="4">
        <v>0</v>
      </c>
      <c r="Z3933" s="9" t="str">
        <f t="shared" si="313"/>
        <v>NA</v>
      </c>
      <c r="AA3933" s="10">
        <f t="shared" si="314"/>
        <v>0</v>
      </c>
    </row>
    <row r="3934" spans="1:27" x14ac:dyDescent="0.55000000000000004">
      <c r="A3934" s="3" t="s">
        <v>62</v>
      </c>
      <c r="B3934" s="3" t="s">
        <v>63</v>
      </c>
      <c r="C3934" s="3" t="s">
        <v>6130</v>
      </c>
      <c r="D3934" s="3" t="s">
        <v>2559</v>
      </c>
      <c r="E3934" s="4" t="s">
        <v>31</v>
      </c>
      <c r="F3934" s="3" t="s">
        <v>36</v>
      </c>
      <c r="G3934" s="3" t="s">
        <v>36</v>
      </c>
      <c r="H3934" s="3" t="s">
        <v>332</v>
      </c>
      <c r="I3934" s="3" t="s">
        <v>35</v>
      </c>
      <c r="J3934" s="3" t="s">
        <v>36</v>
      </c>
      <c r="K3934" s="3" t="s">
        <v>42</v>
      </c>
      <c r="L3934" s="5">
        <v>8.75</v>
      </c>
      <c r="M3934" s="4">
        <v>6</v>
      </c>
      <c r="N3934" s="5">
        <v>4.6374999749999999</v>
      </c>
      <c r="O3934" s="5">
        <v>0.77291666250000002</v>
      </c>
      <c r="P3934" s="4">
        <v>112</v>
      </c>
      <c r="Q3934" s="6">
        <v>5.3571428571428603</v>
      </c>
      <c r="R3934" s="7">
        <v>1.9776785714285701</v>
      </c>
      <c r="S3934" s="6">
        <v>0</v>
      </c>
      <c r="T3934" s="5">
        <v>0</v>
      </c>
      <c r="U3934" s="5">
        <v>0</v>
      </c>
      <c r="V3934" s="5">
        <f t="shared" si="315"/>
        <v>4.6374999749999999</v>
      </c>
      <c r="W3934" s="5">
        <f t="shared" si="311"/>
        <v>-4.6374999749999999</v>
      </c>
      <c r="X3934" s="8">
        <f t="shared" si="312"/>
        <v>-1</v>
      </c>
      <c r="Y3934" s="4">
        <v>0</v>
      </c>
      <c r="Z3934" s="9" t="str">
        <f t="shared" si="313"/>
        <v>NA</v>
      </c>
      <c r="AA3934" s="10">
        <f t="shared" si="314"/>
        <v>0</v>
      </c>
    </row>
    <row r="3935" spans="1:27" x14ac:dyDescent="0.55000000000000004">
      <c r="A3935" s="3" t="s">
        <v>62</v>
      </c>
      <c r="B3935" s="3" t="s">
        <v>63</v>
      </c>
      <c r="C3935" s="3" t="s">
        <v>6131</v>
      </c>
      <c r="D3935" s="3" t="s">
        <v>6132</v>
      </c>
      <c r="E3935" s="4" t="s">
        <v>66</v>
      </c>
      <c r="F3935" s="3" t="s">
        <v>36</v>
      </c>
      <c r="G3935" s="3" t="s">
        <v>36</v>
      </c>
      <c r="H3935" s="3" t="s">
        <v>5885</v>
      </c>
      <c r="I3935" s="3" t="s">
        <v>35</v>
      </c>
      <c r="J3935" s="3" t="s">
        <v>36</v>
      </c>
      <c r="K3935" s="3" t="s">
        <v>42</v>
      </c>
      <c r="L3935" s="5">
        <v>8.75</v>
      </c>
      <c r="M3935" s="4">
        <v>2</v>
      </c>
      <c r="N3935" s="5">
        <v>4.6749999999999998</v>
      </c>
      <c r="O3935" s="5">
        <v>2.3374999999999999</v>
      </c>
      <c r="P3935" s="4">
        <v>157</v>
      </c>
      <c r="Q3935" s="6">
        <v>1.2738853503184699</v>
      </c>
      <c r="R3935" s="7">
        <v>2.0535031847133798</v>
      </c>
      <c r="S3935" s="6">
        <v>0</v>
      </c>
      <c r="T3935" s="5">
        <v>0</v>
      </c>
      <c r="U3935" s="5">
        <v>0</v>
      </c>
      <c r="V3935" s="5">
        <f t="shared" si="315"/>
        <v>4.6749999999999998</v>
      </c>
      <c r="W3935" s="5">
        <f t="shared" si="311"/>
        <v>-4.6749999999999998</v>
      </c>
      <c r="X3935" s="8">
        <f t="shared" si="312"/>
        <v>-1</v>
      </c>
      <c r="Y3935" s="4">
        <v>0</v>
      </c>
      <c r="Z3935" s="9" t="str">
        <f t="shared" si="313"/>
        <v>NA</v>
      </c>
      <c r="AA3935" s="10">
        <f t="shared" si="314"/>
        <v>0</v>
      </c>
    </row>
    <row r="3936" spans="1:27" x14ac:dyDescent="0.55000000000000004">
      <c r="A3936" s="3" t="s">
        <v>62</v>
      </c>
      <c r="B3936" s="3" t="s">
        <v>63</v>
      </c>
      <c r="C3936" s="3" t="s">
        <v>6133</v>
      </c>
      <c r="D3936" s="3" t="s">
        <v>87</v>
      </c>
      <c r="E3936" s="4" t="s">
        <v>31</v>
      </c>
      <c r="F3936" s="3" t="s">
        <v>36</v>
      </c>
      <c r="G3936" s="3" t="s">
        <v>36</v>
      </c>
      <c r="H3936" s="3" t="s">
        <v>70</v>
      </c>
      <c r="I3936" s="3" t="s">
        <v>35</v>
      </c>
      <c r="J3936" s="3" t="s">
        <v>36</v>
      </c>
      <c r="K3936" s="3" t="s">
        <v>42</v>
      </c>
      <c r="L3936" s="5">
        <v>8.75</v>
      </c>
      <c r="M3936" s="4">
        <v>8</v>
      </c>
      <c r="N3936" s="5">
        <v>4.6875</v>
      </c>
      <c r="O3936" s="5">
        <v>0.5859375</v>
      </c>
      <c r="P3936" s="4">
        <v>330</v>
      </c>
      <c r="Q3936" s="6">
        <v>2.4242424242424199</v>
      </c>
      <c r="R3936" s="7">
        <v>1.52939393939394</v>
      </c>
      <c r="S3936" s="6">
        <v>0</v>
      </c>
      <c r="T3936" s="5">
        <v>0</v>
      </c>
      <c r="U3936" s="5">
        <v>0</v>
      </c>
      <c r="V3936" s="5">
        <f t="shared" si="315"/>
        <v>4.6875</v>
      </c>
      <c r="W3936" s="5">
        <f t="shared" si="311"/>
        <v>-4.6875</v>
      </c>
      <c r="X3936" s="8">
        <f t="shared" si="312"/>
        <v>-1</v>
      </c>
      <c r="Y3936" s="4">
        <v>0</v>
      </c>
      <c r="Z3936" s="9" t="str">
        <f t="shared" si="313"/>
        <v>NA</v>
      </c>
      <c r="AA3936" s="10">
        <f t="shared" si="314"/>
        <v>0</v>
      </c>
    </row>
    <row r="3937" spans="1:27" x14ac:dyDescent="0.55000000000000004">
      <c r="A3937" s="3" t="s">
        <v>62</v>
      </c>
      <c r="B3937" s="3" t="s">
        <v>63</v>
      </c>
      <c r="C3937" s="3" t="s">
        <v>6134</v>
      </c>
      <c r="D3937" s="3" t="s">
        <v>6135</v>
      </c>
      <c r="E3937" s="4" t="s">
        <v>66</v>
      </c>
      <c r="F3937" s="3" t="s">
        <v>36</v>
      </c>
      <c r="G3937" s="3" t="s">
        <v>36</v>
      </c>
      <c r="H3937" s="3" t="s">
        <v>5885</v>
      </c>
      <c r="I3937" s="3" t="s">
        <v>35</v>
      </c>
      <c r="J3937" s="3" t="s">
        <v>36</v>
      </c>
      <c r="K3937" s="3" t="s">
        <v>42</v>
      </c>
      <c r="L3937" s="5">
        <v>8.75</v>
      </c>
      <c r="M3937" s="4">
        <v>3</v>
      </c>
      <c r="N3937" s="5">
        <v>4.7874999750000002</v>
      </c>
      <c r="O3937" s="5">
        <v>1.5958333250000001</v>
      </c>
      <c r="P3937" s="4">
        <v>578</v>
      </c>
      <c r="Q3937" s="6">
        <v>0.51903114186851196</v>
      </c>
      <c r="R3937" s="7">
        <v>1.52837370242215</v>
      </c>
      <c r="S3937" s="6">
        <v>0</v>
      </c>
      <c r="T3937" s="5">
        <v>0</v>
      </c>
      <c r="U3937" s="5">
        <v>0</v>
      </c>
      <c r="V3937" s="5">
        <f t="shared" si="315"/>
        <v>4.7874999750000002</v>
      </c>
      <c r="W3937" s="5">
        <f t="shared" si="311"/>
        <v>-4.7874999750000002</v>
      </c>
      <c r="X3937" s="8">
        <f t="shared" si="312"/>
        <v>-1</v>
      </c>
      <c r="Y3937" s="4">
        <v>0</v>
      </c>
      <c r="Z3937" s="9" t="str">
        <f t="shared" si="313"/>
        <v>NA</v>
      </c>
      <c r="AA3937" s="10">
        <f t="shared" si="314"/>
        <v>0</v>
      </c>
    </row>
    <row r="3938" spans="1:27" x14ac:dyDescent="0.55000000000000004">
      <c r="A3938" s="3" t="s">
        <v>62</v>
      </c>
      <c r="B3938" s="3" t="s">
        <v>63</v>
      </c>
      <c r="C3938" s="3" t="s">
        <v>6136</v>
      </c>
      <c r="D3938" s="3" t="s">
        <v>2358</v>
      </c>
      <c r="E3938" s="4" t="s">
        <v>31</v>
      </c>
      <c r="F3938" s="3" t="s">
        <v>36</v>
      </c>
      <c r="G3938" s="3" t="s">
        <v>36</v>
      </c>
      <c r="H3938" s="3" t="s">
        <v>150</v>
      </c>
      <c r="I3938" s="3" t="s">
        <v>35</v>
      </c>
      <c r="J3938" s="3" t="s">
        <v>36</v>
      </c>
      <c r="K3938" s="3" t="s">
        <v>42</v>
      </c>
      <c r="L3938" s="5">
        <v>8.75</v>
      </c>
      <c r="M3938" s="4">
        <v>2</v>
      </c>
      <c r="N3938" s="5">
        <v>5.05</v>
      </c>
      <c r="O3938" s="5">
        <v>2.5249999999999999</v>
      </c>
      <c r="P3938" s="4">
        <v>569</v>
      </c>
      <c r="Q3938" s="6">
        <v>0.35149384885764501</v>
      </c>
      <c r="R3938" s="7">
        <v>2.4428822495606299</v>
      </c>
      <c r="S3938" s="6">
        <v>0</v>
      </c>
      <c r="T3938" s="5">
        <v>0</v>
      </c>
      <c r="U3938" s="5">
        <v>0</v>
      </c>
      <c r="V3938" s="5">
        <f t="shared" si="315"/>
        <v>5.05</v>
      </c>
      <c r="W3938" s="5">
        <f t="shared" si="311"/>
        <v>-5.05</v>
      </c>
      <c r="X3938" s="8">
        <f t="shared" si="312"/>
        <v>-1</v>
      </c>
      <c r="Y3938" s="4">
        <v>0</v>
      </c>
      <c r="Z3938" s="9" t="str">
        <f t="shared" si="313"/>
        <v>NA</v>
      </c>
      <c r="AA3938" s="10">
        <f t="shared" si="314"/>
        <v>0</v>
      </c>
    </row>
    <row r="3939" spans="1:27" x14ac:dyDescent="0.55000000000000004">
      <c r="A3939" s="3" t="s">
        <v>62</v>
      </c>
      <c r="B3939" s="3" t="s">
        <v>63</v>
      </c>
      <c r="C3939" s="3" t="s">
        <v>6137</v>
      </c>
      <c r="D3939" s="3" t="s">
        <v>6138</v>
      </c>
      <c r="E3939" s="4" t="s">
        <v>66</v>
      </c>
      <c r="F3939" s="3" t="s">
        <v>36</v>
      </c>
      <c r="G3939" s="3" t="s">
        <v>36</v>
      </c>
      <c r="H3939" s="3" t="s">
        <v>5053</v>
      </c>
      <c r="I3939" s="3" t="s">
        <v>35</v>
      </c>
      <c r="J3939" s="3" t="s">
        <v>36</v>
      </c>
      <c r="K3939" s="3" t="s">
        <v>42</v>
      </c>
      <c r="L3939" s="5">
        <v>8.75</v>
      </c>
      <c r="M3939" s="4">
        <v>4</v>
      </c>
      <c r="N3939" s="5">
        <v>5.05</v>
      </c>
      <c r="O3939" s="5">
        <v>1.2625</v>
      </c>
      <c r="P3939" s="4">
        <v>3585</v>
      </c>
      <c r="Q3939" s="6">
        <v>0.111576011157601</v>
      </c>
      <c r="R3939" s="7">
        <v>2.2094002789400302</v>
      </c>
      <c r="S3939" s="6">
        <v>0</v>
      </c>
      <c r="T3939" s="5">
        <v>0</v>
      </c>
      <c r="U3939" s="5">
        <v>0</v>
      </c>
      <c r="V3939" s="5">
        <f t="shared" si="315"/>
        <v>5.05</v>
      </c>
      <c r="W3939" s="5">
        <f t="shared" si="311"/>
        <v>-5.05</v>
      </c>
      <c r="X3939" s="8">
        <f t="shared" si="312"/>
        <v>-1</v>
      </c>
      <c r="Y3939" s="4">
        <v>0</v>
      </c>
      <c r="Z3939" s="9" t="str">
        <f t="shared" si="313"/>
        <v>NA</v>
      </c>
      <c r="AA3939" s="10">
        <f t="shared" si="314"/>
        <v>0</v>
      </c>
    </row>
    <row r="3940" spans="1:27" x14ac:dyDescent="0.55000000000000004">
      <c r="A3940" s="3" t="s">
        <v>62</v>
      </c>
      <c r="B3940" s="3" t="s">
        <v>63</v>
      </c>
      <c r="C3940" s="3" t="s">
        <v>6139</v>
      </c>
      <c r="D3940" s="3" t="s">
        <v>6140</v>
      </c>
      <c r="E3940" s="4" t="s">
        <v>66</v>
      </c>
      <c r="F3940" s="3" t="s">
        <v>36</v>
      </c>
      <c r="G3940" s="3" t="s">
        <v>36</v>
      </c>
      <c r="H3940" s="3" t="s">
        <v>150</v>
      </c>
      <c r="I3940" s="3" t="s">
        <v>35</v>
      </c>
      <c r="J3940" s="3" t="s">
        <v>36</v>
      </c>
      <c r="K3940" s="3" t="s">
        <v>42</v>
      </c>
      <c r="L3940" s="5">
        <v>8.75</v>
      </c>
      <c r="M3940" s="4">
        <v>3</v>
      </c>
      <c r="N3940" s="5">
        <v>5.0625</v>
      </c>
      <c r="O3940" s="5">
        <v>1.6875</v>
      </c>
      <c r="P3940" s="4">
        <v>179</v>
      </c>
      <c r="Q3940" s="6">
        <v>1.67597765363128</v>
      </c>
      <c r="R3940" s="7">
        <v>3.15027932960894</v>
      </c>
      <c r="S3940" s="6">
        <v>0</v>
      </c>
      <c r="T3940" s="5">
        <v>0</v>
      </c>
      <c r="U3940" s="5">
        <v>0</v>
      </c>
      <c r="V3940" s="5">
        <f t="shared" si="315"/>
        <v>5.0625</v>
      </c>
      <c r="W3940" s="5">
        <f t="shared" si="311"/>
        <v>-5.0625</v>
      </c>
      <c r="X3940" s="8">
        <f t="shared" si="312"/>
        <v>-1</v>
      </c>
      <c r="Y3940" s="4">
        <v>0</v>
      </c>
      <c r="Z3940" s="9" t="str">
        <f t="shared" si="313"/>
        <v>NA</v>
      </c>
      <c r="AA3940" s="10">
        <f t="shared" si="314"/>
        <v>0</v>
      </c>
    </row>
    <row r="3941" spans="1:27" x14ac:dyDescent="0.55000000000000004">
      <c r="A3941" s="3" t="s">
        <v>62</v>
      </c>
      <c r="B3941" s="3" t="s">
        <v>63</v>
      </c>
      <c r="C3941" s="3" t="s">
        <v>6141</v>
      </c>
      <c r="D3941" s="3" t="s">
        <v>6142</v>
      </c>
      <c r="E3941" s="4" t="s">
        <v>66</v>
      </c>
      <c r="F3941" s="3" t="s">
        <v>36</v>
      </c>
      <c r="G3941" s="3" t="s">
        <v>36</v>
      </c>
      <c r="H3941" s="3" t="s">
        <v>5885</v>
      </c>
      <c r="I3941" s="3" t="s">
        <v>35</v>
      </c>
      <c r="J3941" s="3" t="s">
        <v>36</v>
      </c>
      <c r="K3941" s="3" t="s">
        <v>42</v>
      </c>
      <c r="L3941" s="5">
        <v>8.75</v>
      </c>
      <c r="M3941" s="4">
        <v>2</v>
      </c>
      <c r="N3941" s="5">
        <v>5.0999999999999996</v>
      </c>
      <c r="O3941" s="5">
        <v>2.5499999999999998</v>
      </c>
      <c r="P3941" s="4">
        <v>369</v>
      </c>
      <c r="Q3941" s="6">
        <v>0.54200542005420005</v>
      </c>
      <c r="R3941" s="7">
        <v>1.03252032520325</v>
      </c>
      <c r="S3941" s="6">
        <v>0</v>
      </c>
      <c r="T3941" s="5">
        <v>0</v>
      </c>
      <c r="U3941" s="5">
        <v>0</v>
      </c>
      <c r="V3941" s="5">
        <f t="shared" si="315"/>
        <v>5.0999999999999996</v>
      </c>
      <c r="W3941" s="5">
        <f t="shared" si="311"/>
        <v>-5.0999999999999996</v>
      </c>
      <c r="X3941" s="8">
        <f t="shared" si="312"/>
        <v>-1</v>
      </c>
      <c r="Y3941" s="4">
        <v>0</v>
      </c>
      <c r="Z3941" s="9" t="str">
        <f t="shared" si="313"/>
        <v>NA</v>
      </c>
      <c r="AA3941" s="10">
        <f t="shared" si="314"/>
        <v>0</v>
      </c>
    </row>
    <row r="3942" spans="1:27" x14ac:dyDescent="0.55000000000000004">
      <c r="A3942" s="3" t="s">
        <v>62</v>
      </c>
      <c r="B3942" s="3" t="s">
        <v>63</v>
      </c>
      <c r="C3942" s="3" t="s">
        <v>6143</v>
      </c>
      <c r="D3942" s="3" t="s">
        <v>6144</v>
      </c>
      <c r="E3942" s="4" t="s">
        <v>66</v>
      </c>
      <c r="F3942" s="3" t="s">
        <v>36</v>
      </c>
      <c r="G3942" s="3" t="s">
        <v>36</v>
      </c>
      <c r="H3942" s="3" t="s">
        <v>5885</v>
      </c>
      <c r="I3942" s="3" t="s">
        <v>35</v>
      </c>
      <c r="J3942" s="3" t="s">
        <v>36</v>
      </c>
      <c r="K3942" s="3" t="s">
        <v>42</v>
      </c>
      <c r="L3942" s="5">
        <v>8.75</v>
      </c>
      <c r="M3942" s="4">
        <v>7</v>
      </c>
      <c r="N3942" s="5">
        <v>5.2374999249999998</v>
      </c>
      <c r="O3942" s="5">
        <v>0.74821427499999993</v>
      </c>
      <c r="P3942" s="4">
        <v>174</v>
      </c>
      <c r="Q3942" s="6">
        <v>4.0229885057471302</v>
      </c>
      <c r="R3942" s="7">
        <v>1.8971264367816101</v>
      </c>
      <c r="S3942" s="6">
        <v>0</v>
      </c>
      <c r="T3942" s="5">
        <v>0</v>
      </c>
      <c r="U3942" s="5">
        <v>0</v>
      </c>
      <c r="V3942" s="5">
        <f t="shared" si="315"/>
        <v>5.2374999249999998</v>
      </c>
      <c r="W3942" s="5">
        <f t="shared" si="311"/>
        <v>-5.2374999249999998</v>
      </c>
      <c r="X3942" s="8">
        <f t="shared" si="312"/>
        <v>-1</v>
      </c>
      <c r="Y3942" s="4">
        <v>0</v>
      </c>
      <c r="Z3942" s="9" t="str">
        <f t="shared" si="313"/>
        <v>NA</v>
      </c>
      <c r="AA3942" s="10">
        <f t="shared" si="314"/>
        <v>0</v>
      </c>
    </row>
    <row r="3943" spans="1:27" x14ac:dyDescent="0.55000000000000004">
      <c r="A3943" s="3" t="s">
        <v>62</v>
      </c>
      <c r="B3943" s="3" t="s">
        <v>63</v>
      </c>
      <c r="C3943" s="3" t="s">
        <v>6145</v>
      </c>
      <c r="D3943" s="3" t="s">
        <v>2399</v>
      </c>
      <c r="E3943" s="4" t="s">
        <v>31</v>
      </c>
      <c r="F3943" s="3" t="s">
        <v>36</v>
      </c>
      <c r="G3943" s="3" t="s">
        <v>36</v>
      </c>
      <c r="H3943" s="3" t="s">
        <v>166</v>
      </c>
      <c r="I3943" s="3" t="s">
        <v>35</v>
      </c>
      <c r="J3943" s="3" t="s">
        <v>36</v>
      </c>
      <c r="K3943" s="3" t="s">
        <v>42</v>
      </c>
      <c r="L3943" s="5">
        <v>8.75</v>
      </c>
      <c r="M3943" s="4">
        <v>6</v>
      </c>
      <c r="N3943" s="5">
        <v>5.2374999750000004</v>
      </c>
      <c r="O3943" s="5">
        <v>0.8729166625</v>
      </c>
      <c r="P3943" s="4">
        <v>14392</v>
      </c>
      <c r="Q3943" s="6">
        <v>4.1689827682045599E-2</v>
      </c>
      <c r="R3943" s="7">
        <v>2.5946011673151701</v>
      </c>
      <c r="S3943" s="6">
        <v>0</v>
      </c>
      <c r="T3943" s="5">
        <v>0</v>
      </c>
      <c r="U3943" s="5">
        <v>0</v>
      </c>
      <c r="V3943" s="5">
        <f t="shared" si="315"/>
        <v>5.2374999750000004</v>
      </c>
      <c r="W3943" s="5">
        <f t="shared" si="311"/>
        <v>-5.2374999750000004</v>
      </c>
      <c r="X3943" s="8">
        <f t="shared" si="312"/>
        <v>-1</v>
      </c>
      <c r="Y3943" s="4">
        <v>0</v>
      </c>
      <c r="Z3943" s="9" t="str">
        <f t="shared" si="313"/>
        <v>NA</v>
      </c>
      <c r="AA3943" s="10">
        <f t="shared" si="314"/>
        <v>0</v>
      </c>
    </row>
    <row r="3944" spans="1:27" x14ac:dyDescent="0.55000000000000004">
      <c r="A3944" s="3" t="s">
        <v>62</v>
      </c>
      <c r="B3944" s="3" t="s">
        <v>63</v>
      </c>
      <c r="C3944" s="3" t="s">
        <v>6146</v>
      </c>
      <c r="D3944" s="3" t="s">
        <v>6147</v>
      </c>
      <c r="E3944" s="4" t="s">
        <v>66</v>
      </c>
      <c r="F3944" s="3" t="s">
        <v>36</v>
      </c>
      <c r="G3944" s="3" t="s">
        <v>36</v>
      </c>
      <c r="H3944" s="3" t="s">
        <v>181</v>
      </c>
      <c r="I3944" s="3" t="s">
        <v>35</v>
      </c>
      <c r="J3944" s="3" t="s">
        <v>36</v>
      </c>
      <c r="K3944" s="3" t="s">
        <v>91</v>
      </c>
      <c r="L3944" s="5">
        <v>8.75</v>
      </c>
      <c r="M3944" s="4">
        <v>4</v>
      </c>
      <c r="N3944" s="5">
        <v>5.2625000000000002</v>
      </c>
      <c r="O3944" s="5">
        <v>1.315625</v>
      </c>
      <c r="P3944" s="4">
        <v>1236</v>
      </c>
      <c r="Q3944" s="6">
        <v>0.32362459546925598</v>
      </c>
      <c r="R3944" s="7">
        <v>2.9145631067961202</v>
      </c>
      <c r="S3944" s="6">
        <v>0</v>
      </c>
      <c r="T3944" s="5">
        <v>0</v>
      </c>
      <c r="U3944" s="5">
        <v>0</v>
      </c>
      <c r="V3944" s="5">
        <f t="shared" si="315"/>
        <v>5.2625000000000002</v>
      </c>
      <c r="W3944" s="5">
        <f t="shared" si="311"/>
        <v>-5.2625000000000002</v>
      </c>
      <c r="X3944" s="8">
        <f t="shared" si="312"/>
        <v>-1</v>
      </c>
      <c r="Y3944" s="4">
        <v>0</v>
      </c>
      <c r="Z3944" s="9" t="str">
        <f t="shared" si="313"/>
        <v>NA</v>
      </c>
      <c r="AA3944" s="10">
        <f t="shared" si="314"/>
        <v>0</v>
      </c>
    </row>
    <row r="3945" spans="1:27" x14ac:dyDescent="0.55000000000000004">
      <c r="A3945" s="3" t="s">
        <v>62</v>
      </c>
      <c r="B3945" s="3" t="s">
        <v>63</v>
      </c>
      <c r="C3945" s="3" t="s">
        <v>6148</v>
      </c>
      <c r="D3945" s="3" t="s">
        <v>6149</v>
      </c>
      <c r="E3945" s="4" t="s">
        <v>66</v>
      </c>
      <c r="F3945" s="3" t="s">
        <v>36</v>
      </c>
      <c r="G3945" s="3" t="s">
        <v>36</v>
      </c>
      <c r="H3945" s="3" t="s">
        <v>5885</v>
      </c>
      <c r="I3945" s="3" t="s">
        <v>35</v>
      </c>
      <c r="J3945" s="3" t="s">
        <v>36</v>
      </c>
      <c r="K3945" s="3" t="s">
        <v>42</v>
      </c>
      <c r="L3945" s="5">
        <v>8.75</v>
      </c>
      <c r="M3945" s="4">
        <v>5</v>
      </c>
      <c r="N3945" s="5">
        <v>5.3250000000000002</v>
      </c>
      <c r="O3945" s="5">
        <v>1.0649999999999999</v>
      </c>
      <c r="P3945" s="4">
        <v>229</v>
      </c>
      <c r="Q3945" s="6">
        <v>2.1834061135371199</v>
      </c>
      <c r="R3945" s="7">
        <v>1.0868995633187799</v>
      </c>
      <c r="S3945" s="6">
        <v>0</v>
      </c>
      <c r="T3945" s="5">
        <v>0</v>
      </c>
      <c r="U3945" s="5">
        <v>0</v>
      </c>
      <c r="V3945" s="5">
        <f t="shared" si="315"/>
        <v>5.3250000000000002</v>
      </c>
      <c r="W3945" s="5">
        <f t="shared" si="311"/>
        <v>-5.3250000000000002</v>
      </c>
      <c r="X3945" s="8">
        <f t="shared" si="312"/>
        <v>-1</v>
      </c>
      <c r="Y3945" s="4">
        <v>0</v>
      </c>
      <c r="Z3945" s="9" t="str">
        <f t="shared" si="313"/>
        <v>NA</v>
      </c>
      <c r="AA3945" s="10">
        <f t="shared" si="314"/>
        <v>0</v>
      </c>
    </row>
    <row r="3946" spans="1:27" x14ac:dyDescent="0.55000000000000004">
      <c r="A3946" s="3" t="s">
        <v>62</v>
      </c>
      <c r="B3946" s="3" t="s">
        <v>63</v>
      </c>
      <c r="C3946" s="3" t="s">
        <v>6150</v>
      </c>
      <c r="D3946" s="3" t="s">
        <v>6151</v>
      </c>
      <c r="E3946" s="4" t="s">
        <v>66</v>
      </c>
      <c r="F3946" s="3" t="s">
        <v>36</v>
      </c>
      <c r="G3946" s="3" t="s">
        <v>36</v>
      </c>
      <c r="H3946" s="3" t="s">
        <v>5885</v>
      </c>
      <c r="I3946" s="3" t="s">
        <v>35</v>
      </c>
      <c r="J3946" s="3" t="s">
        <v>36</v>
      </c>
      <c r="K3946" s="3" t="s">
        <v>42</v>
      </c>
      <c r="L3946" s="5">
        <v>8.75</v>
      </c>
      <c r="M3946" s="4">
        <v>3</v>
      </c>
      <c r="N3946" s="5">
        <v>5.3624999999999998</v>
      </c>
      <c r="O3946" s="5">
        <v>1.7875000000000001</v>
      </c>
      <c r="P3946" s="4">
        <v>1218</v>
      </c>
      <c r="Q3946" s="6">
        <v>0.24630541871921202</v>
      </c>
      <c r="R3946" s="7">
        <v>2.8645320197044302</v>
      </c>
      <c r="S3946" s="6">
        <v>0</v>
      </c>
      <c r="T3946" s="5">
        <v>0</v>
      </c>
      <c r="U3946" s="5">
        <v>0</v>
      </c>
      <c r="V3946" s="5">
        <f t="shared" si="315"/>
        <v>5.3624999999999998</v>
      </c>
      <c r="W3946" s="5">
        <f t="shared" si="311"/>
        <v>-5.3624999999999998</v>
      </c>
      <c r="X3946" s="8">
        <f t="shared" si="312"/>
        <v>-1</v>
      </c>
      <c r="Y3946" s="4">
        <v>0</v>
      </c>
      <c r="Z3946" s="9" t="str">
        <f t="shared" si="313"/>
        <v>NA</v>
      </c>
      <c r="AA3946" s="10">
        <f t="shared" si="314"/>
        <v>0</v>
      </c>
    </row>
    <row r="3947" spans="1:27" x14ac:dyDescent="0.55000000000000004">
      <c r="A3947" s="3" t="s">
        <v>62</v>
      </c>
      <c r="B3947" s="3" t="s">
        <v>63</v>
      </c>
      <c r="C3947" s="3" t="s">
        <v>6152</v>
      </c>
      <c r="D3947" s="3" t="s">
        <v>6153</v>
      </c>
      <c r="E3947" s="4" t="s">
        <v>66</v>
      </c>
      <c r="F3947" s="3" t="s">
        <v>36</v>
      </c>
      <c r="G3947" s="3" t="s">
        <v>36</v>
      </c>
      <c r="H3947" s="3" t="s">
        <v>181</v>
      </c>
      <c r="I3947" s="3" t="s">
        <v>35</v>
      </c>
      <c r="J3947" s="3" t="s">
        <v>36</v>
      </c>
      <c r="K3947" s="3" t="s">
        <v>91</v>
      </c>
      <c r="L3947" s="5">
        <v>8.75</v>
      </c>
      <c r="M3947" s="4">
        <v>8</v>
      </c>
      <c r="N3947" s="5">
        <v>5.6</v>
      </c>
      <c r="O3947" s="5">
        <v>0.7</v>
      </c>
      <c r="P3947" s="4">
        <v>467</v>
      </c>
      <c r="Q3947" s="6">
        <v>1.7130620985010701</v>
      </c>
      <c r="R3947" s="7">
        <v>2.3372591006424002</v>
      </c>
      <c r="S3947" s="6">
        <v>0</v>
      </c>
      <c r="T3947" s="5">
        <v>0</v>
      </c>
      <c r="U3947" s="5">
        <v>0</v>
      </c>
      <c r="V3947" s="5">
        <f t="shared" si="315"/>
        <v>5.6</v>
      </c>
      <c r="W3947" s="5">
        <f t="shared" si="311"/>
        <v>-5.6</v>
      </c>
      <c r="X3947" s="8">
        <f t="shared" si="312"/>
        <v>-1</v>
      </c>
      <c r="Y3947" s="4">
        <v>0</v>
      </c>
      <c r="Z3947" s="9" t="str">
        <f t="shared" si="313"/>
        <v>NA</v>
      </c>
      <c r="AA3947" s="10">
        <f t="shared" si="314"/>
        <v>0</v>
      </c>
    </row>
    <row r="3948" spans="1:27" x14ac:dyDescent="0.55000000000000004">
      <c r="A3948" s="3" t="s">
        <v>62</v>
      </c>
      <c r="B3948" s="3" t="s">
        <v>63</v>
      </c>
      <c r="C3948" s="3" t="s">
        <v>6154</v>
      </c>
      <c r="D3948" s="3" t="s">
        <v>2351</v>
      </c>
      <c r="E3948" s="4" t="s">
        <v>31</v>
      </c>
      <c r="F3948" s="3" t="s">
        <v>36</v>
      </c>
      <c r="G3948" s="3" t="s">
        <v>36</v>
      </c>
      <c r="H3948" s="3" t="s">
        <v>166</v>
      </c>
      <c r="I3948" s="3" t="s">
        <v>35</v>
      </c>
      <c r="J3948" s="3" t="s">
        <v>36</v>
      </c>
      <c r="K3948" s="3" t="s">
        <v>42</v>
      </c>
      <c r="L3948" s="5">
        <v>8.75</v>
      </c>
      <c r="M3948" s="4">
        <v>13</v>
      </c>
      <c r="N3948" s="5">
        <v>5.6624998625000007</v>
      </c>
      <c r="O3948" s="5">
        <v>0.43557691250000002</v>
      </c>
      <c r="P3948" s="4">
        <v>27072</v>
      </c>
      <c r="Q3948" s="6">
        <v>4.8020094562647803E-2</v>
      </c>
      <c r="R3948" s="7">
        <v>2.0614694148936201</v>
      </c>
      <c r="S3948" s="6">
        <v>0</v>
      </c>
      <c r="T3948" s="5">
        <v>0</v>
      </c>
      <c r="U3948" s="5">
        <v>0</v>
      </c>
      <c r="V3948" s="5">
        <f t="shared" si="315"/>
        <v>5.6624998625000007</v>
      </c>
      <c r="W3948" s="5">
        <f t="shared" si="311"/>
        <v>-5.6624998625000007</v>
      </c>
      <c r="X3948" s="8">
        <f t="shared" si="312"/>
        <v>-1</v>
      </c>
      <c r="Y3948" s="4">
        <v>0</v>
      </c>
      <c r="Z3948" s="9" t="str">
        <f t="shared" si="313"/>
        <v>NA</v>
      </c>
      <c r="AA3948" s="10">
        <f t="shared" si="314"/>
        <v>0</v>
      </c>
    </row>
    <row r="3949" spans="1:27" x14ac:dyDescent="0.55000000000000004">
      <c r="A3949" s="3" t="s">
        <v>62</v>
      </c>
      <c r="B3949" s="3" t="s">
        <v>63</v>
      </c>
      <c r="C3949" s="3" t="s">
        <v>6155</v>
      </c>
      <c r="D3949" s="3" t="s">
        <v>6156</v>
      </c>
      <c r="E3949" s="4" t="s">
        <v>66</v>
      </c>
      <c r="F3949" s="3" t="s">
        <v>36</v>
      </c>
      <c r="G3949" s="3" t="s">
        <v>36</v>
      </c>
      <c r="H3949" s="3" t="s">
        <v>5053</v>
      </c>
      <c r="I3949" s="3" t="s">
        <v>35</v>
      </c>
      <c r="J3949" s="3" t="s">
        <v>36</v>
      </c>
      <c r="K3949" s="3" t="s">
        <v>42</v>
      </c>
      <c r="L3949" s="5">
        <v>8.75</v>
      </c>
      <c r="M3949" s="4">
        <v>3</v>
      </c>
      <c r="N3949" s="5">
        <v>5.6874999750000006</v>
      </c>
      <c r="O3949" s="5">
        <v>1.8958333250000001</v>
      </c>
      <c r="P3949" s="4">
        <v>364</v>
      </c>
      <c r="Q3949" s="6">
        <v>0.82417582417582402</v>
      </c>
      <c r="R3949" s="7">
        <v>2.32994505494506</v>
      </c>
      <c r="S3949" s="6">
        <v>0</v>
      </c>
      <c r="T3949" s="5">
        <v>0</v>
      </c>
      <c r="U3949" s="5">
        <v>0</v>
      </c>
      <c r="V3949" s="5">
        <f t="shared" si="315"/>
        <v>5.6874999750000006</v>
      </c>
      <c r="W3949" s="5">
        <f t="shared" si="311"/>
        <v>-5.6874999750000006</v>
      </c>
      <c r="X3949" s="8">
        <f t="shared" si="312"/>
        <v>-1</v>
      </c>
      <c r="Y3949" s="4">
        <v>0</v>
      </c>
      <c r="Z3949" s="9" t="str">
        <f t="shared" si="313"/>
        <v>NA</v>
      </c>
      <c r="AA3949" s="10">
        <f t="shared" si="314"/>
        <v>0</v>
      </c>
    </row>
    <row r="3950" spans="1:27" x14ac:dyDescent="0.55000000000000004">
      <c r="A3950" s="3" t="s">
        <v>62</v>
      </c>
      <c r="B3950" s="3" t="s">
        <v>63</v>
      </c>
      <c r="C3950" s="3" t="s">
        <v>6157</v>
      </c>
      <c r="D3950" s="3" t="s">
        <v>6158</v>
      </c>
      <c r="E3950" s="4" t="s">
        <v>66</v>
      </c>
      <c r="F3950" s="3" t="s">
        <v>36</v>
      </c>
      <c r="G3950" s="3" t="s">
        <v>36</v>
      </c>
      <c r="H3950" s="3" t="s">
        <v>5885</v>
      </c>
      <c r="I3950" s="3" t="s">
        <v>35</v>
      </c>
      <c r="J3950" s="3" t="s">
        <v>36</v>
      </c>
      <c r="K3950" s="3" t="s">
        <v>42</v>
      </c>
      <c r="L3950" s="5">
        <v>8.75</v>
      </c>
      <c r="M3950" s="4">
        <v>3</v>
      </c>
      <c r="N3950" s="5">
        <v>5.9625000000000004</v>
      </c>
      <c r="O3950" s="5">
        <v>1.9875</v>
      </c>
      <c r="P3950" s="4">
        <v>185</v>
      </c>
      <c r="Q3950" s="6">
        <v>1.6216216216216199</v>
      </c>
      <c r="R3950" s="7">
        <v>1.00108108108108</v>
      </c>
      <c r="S3950" s="6">
        <v>0</v>
      </c>
      <c r="T3950" s="5">
        <v>0</v>
      </c>
      <c r="U3950" s="5">
        <v>0</v>
      </c>
      <c r="V3950" s="5">
        <f t="shared" si="315"/>
        <v>5.9625000000000004</v>
      </c>
      <c r="W3950" s="5">
        <f t="shared" si="311"/>
        <v>-5.9625000000000004</v>
      </c>
      <c r="X3950" s="8">
        <f t="shared" si="312"/>
        <v>-1</v>
      </c>
      <c r="Y3950" s="4">
        <v>0</v>
      </c>
      <c r="Z3950" s="9" t="str">
        <f t="shared" si="313"/>
        <v>NA</v>
      </c>
      <c r="AA3950" s="10">
        <f t="shared" si="314"/>
        <v>0</v>
      </c>
    </row>
    <row r="3951" spans="1:27" x14ac:dyDescent="0.55000000000000004">
      <c r="A3951" s="3" t="s">
        <v>62</v>
      </c>
      <c r="B3951" s="3" t="s">
        <v>63</v>
      </c>
      <c r="C3951" s="3" t="s">
        <v>6159</v>
      </c>
      <c r="D3951" s="3" t="s">
        <v>1195</v>
      </c>
      <c r="E3951" s="4" t="s">
        <v>31</v>
      </c>
      <c r="F3951" s="3" t="s">
        <v>36</v>
      </c>
      <c r="G3951" s="3" t="s">
        <v>36</v>
      </c>
      <c r="H3951" s="3" t="s">
        <v>85</v>
      </c>
      <c r="I3951" s="3" t="s">
        <v>35</v>
      </c>
      <c r="J3951" s="3" t="s">
        <v>36</v>
      </c>
      <c r="K3951" s="3" t="s">
        <v>91</v>
      </c>
      <c r="L3951" s="5">
        <v>8.75</v>
      </c>
      <c r="M3951" s="4">
        <v>7</v>
      </c>
      <c r="N3951" s="5">
        <v>6.2249999875000004</v>
      </c>
      <c r="O3951" s="5">
        <v>0.88928571249999999</v>
      </c>
      <c r="P3951" s="4">
        <v>1001</v>
      </c>
      <c r="Q3951" s="6">
        <v>0.69930069930069894</v>
      </c>
      <c r="R3951" s="7">
        <v>2.9396603396603398</v>
      </c>
      <c r="S3951" s="6">
        <v>0</v>
      </c>
      <c r="T3951" s="5">
        <v>0</v>
      </c>
      <c r="U3951" s="5">
        <v>0</v>
      </c>
      <c r="V3951" s="5">
        <f t="shared" si="315"/>
        <v>6.2249999875000004</v>
      </c>
      <c r="W3951" s="5">
        <f t="shared" si="311"/>
        <v>-6.2249999875000004</v>
      </c>
      <c r="X3951" s="8">
        <f t="shared" si="312"/>
        <v>-1</v>
      </c>
      <c r="Y3951" s="4">
        <v>0</v>
      </c>
      <c r="Z3951" s="9" t="str">
        <f t="shared" si="313"/>
        <v>NA</v>
      </c>
      <c r="AA3951" s="10">
        <f t="shared" si="314"/>
        <v>0</v>
      </c>
    </row>
    <row r="3952" spans="1:27" x14ac:dyDescent="0.55000000000000004">
      <c r="A3952" s="3" t="s">
        <v>62</v>
      </c>
      <c r="B3952" s="3" t="s">
        <v>63</v>
      </c>
      <c r="C3952" s="3" t="s">
        <v>6160</v>
      </c>
      <c r="D3952" s="3" t="s">
        <v>2473</v>
      </c>
      <c r="E3952" s="4" t="s">
        <v>66</v>
      </c>
      <c r="F3952" s="3" t="s">
        <v>36</v>
      </c>
      <c r="G3952" s="3" t="s">
        <v>36</v>
      </c>
      <c r="H3952" s="3" t="s">
        <v>166</v>
      </c>
      <c r="I3952" s="3" t="s">
        <v>35</v>
      </c>
      <c r="J3952" s="3" t="s">
        <v>36</v>
      </c>
      <c r="K3952" s="3" t="s">
        <v>42</v>
      </c>
      <c r="L3952" s="5">
        <v>8.75</v>
      </c>
      <c r="M3952" s="4">
        <v>17</v>
      </c>
      <c r="N3952" s="5">
        <v>6.3249998125000007</v>
      </c>
      <c r="O3952" s="5">
        <v>0.37205881250000006</v>
      </c>
      <c r="P3952" s="4">
        <v>12987</v>
      </c>
      <c r="Q3952" s="6">
        <v>0.130900130900131</v>
      </c>
      <c r="R3952" s="7">
        <v>1.79171479171479</v>
      </c>
      <c r="S3952" s="6">
        <v>0</v>
      </c>
      <c r="T3952" s="5">
        <v>0</v>
      </c>
      <c r="U3952" s="5">
        <v>0</v>
      </c>
      <c r="V3952" s="5">
        <f t="shared" si="315"/>
        <v>6.3249998125000007</v>
      </c>
      <c r="W3952" s="5">
        <f t="shared" si="311"/>
        <v>-6.3249998125000007</v>
      </c>
      <c r="X3952" s="8">
        <f t="shared" si="312"/>
        <v>-1</v>
      </c>
      <c r="Y3952" s="4">
        <v>0</v>
      </c>
      <c r="Z3952" s="9" t="str">
        <f t="shared" si="313"/>
        <v>NA</v>
      </c>
      <c r="AA3952" s="10">
        <f t="shared" si="314"/>
        <v>0</v>
      </c>
    </row>
    <row r="3953" spans="1:27" x14ac:dyDescent="0.55000000000000004">
      <c r="A3953" s="3" t="s">
        <v>62</v>
      </c>
      <c r="B3953" s="3" t="s">
        <v>63</v>
      </c>
      <c r="C3953" s="3" t="s">
        <v>6161</v>
      </c>
      <c r="D3953" s="3" t="s">
        <v>6162</v>
      </c>
      <c r="E3953" s="4" t="s">
        <v>66</v>
      </c>
      <c r="F3953" s="3" t="s">
        <v>36</v>
      </c>
      <c r="G3953" s="3" t="s">
        <v>36</v>
      </c>
      <c r="H3953" s="3" t="s">
        <v>5885</v>
      </c>
      <c r="I3953" s="3" t="s">
        <v>35</v>
      </c>
      <c r="J3953" s="3" t="s">
        <v>36</v>
      </c>
      <c r="K3953" s="3" t="s">
        <v>42</v>
      </c>
      <c r="L3953" s="5">
        <v>8.75</v>
      </c>
      <c r="M3953" s="4">
        <v>6</v>
      </c>
      <c r="N3953" s="5">
        <v>6.7125000000000004</v>
      </c>
      <c r="O3953" s="5">
        <v>1.1187499999999999</v>
      </c>
      <c r="P3953" s="4">
        <v>144</v>
      </c>
      <c r="Q3953" s="6">
        <v>4.1666666666666696</v>
      </c>
      <c r="R3953" s="7">
        <v>1.1458333333333299</v>
      </c>
      <c r="S3953" s="6">
        <v>0</v>
      </c>
      <c r="T3953" s="5">
        <v>0</v>
      </c>
      <c r="U3953" s="5">
        <v>0</v>
      </c>
      <c r="V3953" s="5">
        <f t="shared" si="315"/>
        <v>6.7125000000000004</v>
      </c>
      <c r="W3953" s="5">
        <f t="shared" si="311"/>
        <v>-6.7125000000000004</v>
      </c>
      <c r="X3953" s="8">
        <f t="shared" si="312"/>
        <v>-1</v>
      </c>
      <c r="Y3953" s="4">
        <v>0</v>
      </c>
      <c r="Z3953" s="9" t="str">
        <f t="shared" si="313"/>
        <v>NA</v>
      </c>
      <c r="AA3953" s="10">
        <f t="shared" si="314"/>
        <v>0</v>
      </c>
    </row>
    <row r="3954" spans="1:27" x14ac:dyDescent="0.55000000000000004">
      <c r="A3954" s="3" t="s">
        <v>62</v>
      </c>
      <c r="B3954" s="3" t="s">
        <v>63</v>
      </c>
      <c r="C3954" s="3" t="s">
        <v>6163</v>
      </c>
      <c r="D3954" s="3" t="s">
        <v>1555</v>
      </c>
      <c r="E3954" s="4" t="s">
        <v>31</v>
      </c>
      <c r="F3954" s="3" t="s">
        <v>36</v>
      </c>
      <c r="G3954" s="3" t="s">
        <v>36</v>
      </c>
      <c r="H3954" s="3" t="s">
        <v>181</v>
      </c>
      <c r="I3954" s="3" t="s">
        <v>35</v>
      </c>
      <c r="J3954" s="3" t="s">
        <v>36</v>
      </c>
      <c r="K3954" s="3" t="s">
        <v>91</v>
      </c>
      <c r="L3954" s="5">
        <v>8.75</v>
      </c>
      <c r="M3954" s="4">
        <v>15</v>
      </c>
      <c r="N3954" s="5">
        <v>6.7125000000000004</v>
      </c>
      <c r="O3954" s="5">
        <v>0.44750000000000001</v>
      </c>
      <c r="P3954" s="4">
        <v>9522</v>
      </c>
      <c r="Q3954" s="6">
        <v>0.15752993068682999</v>
      </c>
      <c r="R3954" s="7">
        <v>2.3478470909472802</v>
      </c>
      <c r="S3954" s="6">
        <v>0</v>
      </c>
      <c r="T3954" s="5">
        <v>0</v>
      </c>
      <c r="U3954" s="5">
        <v>0</v>
      </c>
      <c r="V3954" s="5">
        <f t="shared" si="315"/>
        <v>6.7125000000000004</v>
      </c>
      <c r="W3954" s="5">
        <f t="shared" si="311"/>
        <v>-6.7125000000000004</v>
      </c>
      <c r="X3954" s="8">
        <f t="shared" si="312"/>
        <v>-1</v>
      </c>
      <c r="Y3954" s="4">
        <v>0</v>
      </c>
      <c r="Z3954" s="9" t="str">
        <f t="shared" si="313"/>
        <v>NA</v>
      </c>
      <c r="AA3954" s="10">
        <f t="shared" si="314"/>
        <v>0</v>
      </c>
    </row>
    <row r="3955" spans="1:27" x14ac:dyDescent="0.55000000000000004">
      <c r="A3955" s="3" t="s">
        <v>62</v>
      </c>
      <c r="B3955" s="3" t="s">
        <v>63</v>
      </c>
      <c r="C3955" s="3" t="s">
        <v>6164</v>
      </c>
      <c r="D3955" s="3" t="s">
        <v>6165</v>
      </c>
      <c r="E3955" s="4" t="s">
        <v>66</v>
      </c>
      <c r="F3955" s="3" t="s">
        <v>36</v>
      </c>
      <c r="G3955" s="3" t="s">
        <v>36</v>
      </c>
      <c r="H3955" s="3" t="s">
        <v>5885</v>
      </c>
      <c r="I3955" s="3" t="s">
        <v>35</v>
      </c>
      <c r="J3955" s="3" t="s">
        <v>36</v>
      </c>
      <c r="K3955" s="3" t="s">
        <v>42</v>
      </c>
      <c r="L3955" s="5">
        <v>8.75</v>
      </c>
      <c r="M3955" s="4">
        <v>3</v>
      </c>
      <c r="N3955" s="5">
        <v>7.0249999874999993</v>
      </c>
      <c r="O3955" s="5">
        <v>2.3416666624999998</v>
      </c>
      <c r="P3955" s="4">
        <v>416</v>
      </c>
      <c r="Q3955" s="6">
        <v>0.72115384615384592</v>
      </c>
      <c r="R3955" s="7">
        <v>1.00240384615385</v>
      </c>
      <c r="S3955" s="6">
        <v>0</v>
      </c>
      <c r="T3955" s="5">
        <v>0</v>
      </c>
      <c r="U3955" s="5">
        <v>0</v>
      </c>
      <c r="V3955" s="5">
        <f t="shared" si="315"/>
        <v>7.0249999874999993</v>
      </c>
      <c r="W3955" s="5">
        <f t="shared" si="311"/>
        <v>-7.0249999874999993</v>
      </c>
      <c r="X3955" s="8">
        <f t="shared" si="312"/>
        <v>-1</v>
      </c>
      <c r="Y3955" s="4">
        <v>0</v>
      </c>
      <c r="Z3955" s="9" t="str">
        <f t="shared" si="313"/>
        <v>NA</v>
      </c>
      <c r="AA3955" s="10">
        <f t="shared" si="314"/>
        <v>0</v>
      </c>
    </row>
    <row r="3956" spans="1:27" x14ac:dyDescent="0.55000000000000004">
      <c r="A3956" s="3" t="s">
        <v>62</v>
      </c>
      <c r="B3956" s="3" t="s">
        <v>63</v>
      </c>
      <c r="C3956" s="3" t="s">
        <v>6166</v>
      </c>
      <c r="D3956" s="3" t="s">
        <v>6167</v>
      </c>
      <c r="E3956" s="4" t="s">
        <v>66</v>
      </c>
      <c r="F3956" s="3" t="s">
        <v>36</v>
      </c>
      <c r="G3956" s="3" t="s">
        <v>36</v>
      </c>
      <c r="H3956" s="3" t="s">
        <v>5885</v>
      </c>
      <c r="I3956" s="3" t="s">
        <v>35</v>
      </c>
      <c r="J3956" s="3" t="s">
        <v>36</v>
      </c>
      <c r="K3956" s="3" t="s">
        <v>42</v>
      </c>
      <c r="L3956" s="5">
        <v>8.75</v>
      </c>
      <c r="M3956" s="4">
        <v>5</v>
      </c>
      <c r="N3956" s="5">
        <v>7.0374999999999996</v>
      </c>
      <c r="O3956" s="5">
        <v>1.4075</v>
      </c>
      <c r="P3956" s="4">
        <v>603</v>
      </c>
      <c r="Q3956" s="6">
        <v>0.82918739635157501</v>
      </c>
      <c r="R3956" s="7">
        <v>1.0265339966832501</v>
      </c>
      <c r="S3956" s="6">
        <v>0</v>
      </c>
      <c r="T3956" s="5">
        <v>0</v>
      </c>
      <c r="U3956" s="5">
        <v>0</v>
      </c>
      <c r="V3956" s="5">
        <f t="shared" si="315"/>
        <v>7.0374999999999996</v>
      </c>
      <c r="W3956" s="5">
        <f t="shared" si="311"/>
        <v>-7.0374999999999996</v>
      </c>
      <c r="X3956" s="8">
        <f t="shared" si="312"/>
        <v>-1</v>
      </c>
      <c r="Y3956" s="4">
        <v>0</v>
      </c>
      <c r="Z3956" s="9" t="str">
        <f t="shared" si="313"/>
        <v>NA</v>
      </c>
      <c r="AA3956" s="10">
        <f t="shared" si="314"/>
        <v>0</v>
      </c>
    </row>
    <row r="3957" spans="1:27" x14ac:dyDescent="0.55000000000000004">
      <c r="A3957" s="3" t="s">
        <v>62</v>
      </c>
      <c r="B3957" s="3" t="s">
        <v>63</v>
      </c>
      <c r="C3957" s="3" t="s">
        <v>6168</v>
      </c>
      <c r="D3957" s="3" t="s">
        <v>6169</v>
      </c>
      <c r="E3957" s="4" t="s">
        <v>66</v>
      </c>
      <c r="F3957" s="3" t="s">
        <v>36</v>
      </c>
      <c r="G3957" s="3" t="s">
        <v>36</v>
      </c>
      <c r="H3957" s="3" t="s">
        <v>181</v>
      </c>
      <c r="I3957" s="3" t="s">
        <v>35</v>
      </c>
      <c r="J3957" s="3" t="s">
        <v>36</v>
      </c>
      <c r="K3957" s="3" t="s">
        <v>91</v>
      </c>
      <c r="L3957" s="5">
        <v>8.75</v>
      </c>
      <c r="M3957" s="4">
        <v>9</v>
      </c>
      <c r="N3957" s="5">
        <v>7.1124999749999995</v>
      </c>
      <c r="O3957" s="5">
        <v>0.79027777499999996</v>
      </c>
      <c r="P3957" s="4">
        <v>2764</v>
      </c>
      <c r="Q3957" s="6">
        <v>0.32561505065122998</v>
      </c>
      <c r="R3957" s="7">
        <v>3.6754341534008699</v>
      </c>
      <c r="S3957" s="6">
        <v>0</v>
      </c>
      <c r="T3957" s="5">
        <v>0</v>
      </c>
      <c r="U3957" s="5">
        <v>0</v>
      </c>
      <c r="V3957" s="5">
        <f t="shared" si="315"/>
        <v>7.1124999749999995</v>
      </c>
      <c r="W3957" s="5">
        <f t="shared" si="311"/>
        <v>-7.1124999749999995</v>
      </c>
      <c r="X3957" s="8">
        <f t="shared" si="312"/>
        <v>-1</v>
      </c>
      <c r="Y3957" s="4">
        <v>0</v>
      </c>
      <c r="Z3957" s="9" t="str">
        <f t="shared" si="313"/>
        <v>NA</v>
      </c>
      <c r="AA3957" s="10">
        <f t="shared" si="314"/>
        <v>0</v>
      </c>
    </row>
    <row r="3958" spans="1:27" x14ac:dyDescent="0.55000000000000004">
      <c r="A3958" s="3" t="s">
        <v>62</v>
      </c>
      <c r="B3958" s="3" t="s">
        <v>63</v>
      </c>
      <c r="C3958" s="3" t="s">
        <v>6170</v>
      </c>
      <c r="D3958" s="3" t="s">
        <v>6171</v>
      </c>
      <c r="E3958" s="4" t="s">
        <v>31</v>
      </c>
      <c r="F3958" s="3" t="s">
        <v>36</v>
      </c>
      <c r="G3958" s="3" t="s">
        <v>36</v>
      </c>
      <c r="H3958" s="3" t="s">
        <v>85</v>
      </c>
      <c r="I3958" s="3" t="s">
        <v>35</v>
      </c>
      <c r="J3958" s="3" t="s">
        <v>36</v>
      </c>
      <c r="K3958" s="3" t="s">
        <v>91</v>
      </c>
      <c r="L3958" s="5">
        <v>8.75</v>
      </c>
      <c r="M3958" s="4">
        <v>12</v>
      </c>
      <c r="N3958" s="5">
        <v>7.2624998999999999</v>
      </c>
      <c r="O3958" s="5">
        <v>0.60520832499999999</v>
      </c>
      <c r="P3958" s="4">
        <v>873</v>
      </c>
      <c r="Q3958" s="6">
        <v>1.3745704467354001</v>
      </c>
      <c r="R3958" s="7">
        <v>2.0839633447880899</v>
      </c>
      <c r="S3958" s="6">
        <v>0</v>
      </c>
      <c r="T3958" s="5">
        <v>0</v>
      </c>
      <c r="U3958" s="5">
        <v>0</v>
      </c>
      <c r="V3958" s="5">
        <f t="shared" si="315"/>
        <v>7.2624998999999999</v>
      </c>
      <c r="W3958" s="5">
        <f t="shared" si="311"/>
        <v>-7.2624998999999999</v>
      </c>
      <c r="X3958" s="8">
        <f t="shared" si="312"/>
        <v>-1</v>
      </c>
      <c r="Y3958" s="4">
        <v>0</v>
      </c>
      <c r="Z3958" s="9" t="str">
        <f t="shared" si="313"/>
        <v>NA</v>
      </c>
      <c r="AA3958" s="10">
        <f t="shared" si="314"/>
        <v>0</v>
      </c>
    </row>
    <row r="3959" spans="1:27" x14ac:dyDescent="0.55000000000000004">
      <c r="A3959" s="3" t="s">
        <v>62</v>
      </c>
      <c r="B3959" s="3" t="s">
        <v>63</v>
      </c>
      <c r="C3959" s="3" t="s">
        <v>6172</v>
      </c>
      <c r="D3959" s="3" t="s">
        <v>6173</v>
      </c>
      <c r="E3959" s="4" t="s">
        <v>31</v>
      </c>
      <c r="F3959" s="3" t="s">
        <v>36</v>
      </c>
      <c r="G3959" s="3" t="s">
        <v>36</v>
      </c>
      <c r="H3959" s="3" t="s">
        <v>181</v>
      </c>
      <c r="I3959" s="3" t="s">
        <v>35</v>
      </c>
      <c r="J3959" s="3" t="s">
        <v>36</v>
      </c>
      <c r="K3959" s="3" t="s">
        <v>91</v>
      </c>
      <c r="L3959" s="5">
        <v>8.75</v>
      </c>
      <c r="M3959" s="4">
        <v>10</v>
      </c>
      <c r="N3959" s="5">
        <v>7.3624999999999998</v>
      </c>
      <c r="O3959" s="5">
        <v>0.73624999999999996</v>
      </c>
      <c r="P3959" s="4">
        <v>2933</v>
      </c>
      <c r="Q3959" s="6">
        <v>0.34094783498124798</v>
      </c>
      <c r="R3959" s="7">
        <v>2.5649505625639302</v>
      </c>
      <c r="S3959" s="6">
        <v>0</v>
      </c>
      <c r="T3959" s="5">
        <v>0</v>
      </c>
      <c r="U3959" s="5">
        <v>0</v>
      </c>
      <c r="V3959" s="5">
        <f t="shared" si="315"/>
        <v>7.3624999999999998</v>
      </c>
      <c r="W3959" s="5">
        <f t="shared" si="311"/>
        <v>-7.3624999999999998</v>
      </c>
      <c r="X3959" s="8">
        <f t="shared" si="312"/>
        <v>-1</v>
      </c>
      <c r="Y3959" s="4">
        <v>0</v>
      </c>
      <c r="Z3959" s="9" t="str">
        <f t="shared" si="313"/>
        <v>NA</v>
      </c>
      <c r="AA3959" s="10">
        <f t="shared" si="314"/>
        <v>0</v>
      </c>
    </row>
    <row r="3960" spans="1:27" x14ac:dyDescent="0.55000000000000004">
      <c r="A3960" s="3" t="s">
        <v>62</v>
      </c>
      <c r="B3960" s="3" t="s">
        <v>63</v>
      </c>
      <c r="C3960" s="3" t="s">
        <v>6174</v>
      </c>
      <c r="D3960" s="3" t="s">
        <v>6175</v>
      </c>
      <c r="E3960" s="4" t="s">
        <v>66</v>
      </c>
      <c r="F3960" s="3" t="s">
        <v>36</v>
      </c>
      <c r="G3960" s="3" t="s">
        <v>36</v>
      </c>
      <c r="H3960" s="3" t="s">
        <v>59</v>
      </c>
      <c r="I3960" s="3" t="s">
        <v>35</v>
      </c>
      <c r="J3960" s="3" t="s">
        <v>36</v>
      </c>
      <c r="K3960" s="3" t="s">
        <v>42</v>
      </c>
      <c r="L3960" s="5">
        <v>8.75</v>
      </c>
      <c r="M3960" s="4">
        <v>33</v>
      </c>
      <c r="N3960" s="5">
        <v>7.6499997750000004</v>
      </c>
      <c r="O3960" s="5">
        <v>0.23181817500000002</v>
      </c>
      <c r="P3960" s="4">
        <v>1952</v>
      </c>
      <c r="Q3960" s="6">
        <v>1.6905737704918</v>
      </c>
      <c r="R3960" s="7">
        <v>1.2388831967213101</v>
      </c>
      <c r="S3960" s="6">
        <v>0</v>
      </c>
      <c r="T3960" s="5">
        <v>0</v>
      </c>
      <c r="U3960" s="5">
        <v>0</v>
      </c>
      <c r="V3960" s="5">
        <f t="shared" si="315"/>
        <v>7.6499997750000004</v>
      </c>
      <c r="W3960" s="5">
        <f t="shared" si="311"/>
        <v>-7.6499997750000004</v>
      </c>
      <c r="X3960" s="8">
        <f t="shared" si="312"/>
        <v>-1</v>
      </c>
      <c r="Y3960" s="4">
        <v>0</v>
      </c>
      <c r="Z3960" s="9" t="str">
        <f t="shared" si="313"/>
        <v>NA</v>
      </c>
      <c r="AA3960" s="10">
        <f t="shared" si="314"/>
        <v>0</v>
      </c>
    </row>
    <row r="3961" spans="1:27" x14ac:dyDescent="0.55000000000000004">
      <c r="A3961" s="3" t="s">
        <v>62</v>
      </c>
      <c r="B3961" s="3" t="s">
        <v>63</v>
      </c>
      <c r="C3961" s="3" t="s">
        <v>6176</v>
      </c>
      <c r="D3961" s="3" t="s">
        <v>6177</v>
      </c>
      <c r="E3961" s="4" t="s">
        <v>66</v>
      </c>
      <c r="F3961" s="3" t="s">
        <v>36</v>
      </c>
      <c r="G3961" s="3" t="s">
        <v>36</v>
      </c>
      <c r="H3961" s="3" t="s">
        <v>181</v>
      </c>
      <c r="I3961" s="3" t="s">
        <v>35</v>
      </c>
      <c r="J3961" s="3" t="s">
        <v>36</v>
      </c>
      <c r="K3961" s="3" t="s">
        <v>91</v>
      </c>
      <c r="L3961" s="5">
        <v>8.75</v>
      </c>
      <c r="M3961" s="4">
        <v>5</v>
      </c>
      <c r="N3961" s="5">
        <v>7.9</v>
      </c>
      <c r="O3961" s="5">
        <v>1.58</v>
      </c>
      <c r="P3961" s="4">
        <v>306</v>
      </c>
      <c r="Q3961" s="6">
        <v>1.63398692810458</v>
      </c>
      <c r="R3961" s="7">
        <v>1.71503267973856</v>
      </c>
      <c r="S3961" s="6">
        <v>0</v>
      </c>
      <c r="T3961" s="5">
        <v>0</v>
      </c>
      <c r="U3961" s="5">
        <v>0</v>
      </c>
      <c r="V3961" s="5">
        <f t="shared" si="315"/>
        <v>7.9</v>
      </c>
      <c r="W3961" s="5">
        <f t="shared" si="311"/>
        <v>-7.9</v>
      </c>
      <c r="X3961" s="8">
        <f t="shared" si="312"/>
        <v>-1</v>
      </c>
      <c r="Y3961" s="4">
        <v>0</v>
      </c>
      <c r="Z3961" s="9" t="str">
        <f t="shared" si="313"/>
        <v>NA</v>
      </c>
      <c r="AA3961" s="10">
        <f t="shared" si="314"/>
        <v>0</v>
      </c>
    </row>
    <row r="3962" spans="1:27" x14ac:dyDescent="0.55000000000000004">
      <c r="A3962" s="3" t="s">
        <v>62</v>
      </c>
      <c r="B3962" s="3" t="s">
        <v>63</v>
      </c>
      <c r="C3962" s="3" t="s">
        <v>6178</v>
      </c>
      <c r="D3962" s="3" t="s">
        <v>1824</v>
      </c>
      <c r="E3962" s="4" t="s">
        <v>31</v>
      </c>
      <c r="F3962" s="3" t="s">
        <v>36</v>
      </c>
      <c r="G3962" s="3" t="s">
        <v>36</v>
      </c>
      <c r="H3962" s="3" t="s">
        <v>85</v>
      </c>
      <c r="I3962" s="3" t="s">
        <v>35</v>
      </c>
      <c r="J3962" s="3" t="s">
        <v>36</v>
      </c>
      <c r="K3962" s="3" t="s">
        <v>91</v>
      </c>
      <c r="L3962" s="5">
        <v>8.75</v>
      </c>
      <c r="M3962" s="4">
        <v>13</v>
      </c>
      <c r="N3962" s="5">
        <v>8.1124998500000007</v>
      </c>
      <c r="O3962" s="5">
        <v>0.62403845000000002</v>
      </c>
      <c r="P3962" s="4">
        <v>274</v>
      </c>
      <c r="Q3962" s="6">
        <v>4.7445255474452503</v>
      </c>
      <c r="R3962" s="7">
        <v>1.8007299270073001</v>
      </c>
      <c r="S3962" s="6">
        <v>0</v>
      </c>
      <c r="T3962" s="5">
        <v>0</v>
      </c>
      <c r="U3962" s="5">
        <v>0</v>
      </c>
      <c r="V3962" s="5">
        <f t="shared" si="315"/>
        <v>8.1124998500000007</v>
      </c>
      <c r="W3962" s="5">
        <f t="shared" si="311"/>
        <v>-8.1124998500000007</v>
      </c>
      <c r="X3962" s="8">
        <f t="shared" si="312"/>
        <v>-1</v>
      </c>
      <c r="Y3962" s="4">
        <v>0</v>
      </c>
      <c r="Z3962" s="9" t="str">
        <f t="shared" si="313"/>
        <v>NA</v>
      </c>
      <c r="AA3962" s="10">
        <f t="shared" si="314"/>
        <v>0</v>
      </c>
    </row>
    <row r="3963" spans="1:27" x14ac:dyDescent="0.55000000000000004">
      <c r="A3963" s="3" t="s">
        <v>62</v>
      </c>
      <c r="B3963" s="3" t="s">
        <v>63</v>
      </c>
      <c r="C3963" s="3" t="s">
        <v>6179</v>
      </c>
      <c r="D3963" s="3" t="s">
        <v>6180</v>
      </c>
      <c r="E3963" s="4" t="s">
        <v>66</v>
      </c>
      <c r="F3963" s="3" t="s">
        <v>36</v>
      </c>
      <c r="G3963" s="3" t="s">
        <v>36</v>
      </c>
      <c r="H3963" s="3" t="s">
        <v>5053</v>
      </c>
      <c r="I3963" s="3" t="s">
        <v>35</v>
      </c>
      <c r="J3963" s="3" t="s">
        <v>36</v>
      </c>
      <c r="K3963" s="3" t="s">
        <v>42</v>
      </c>
      <c r="L3963" s="5">
        <v>8.75</v>
      </c>
      <c r="M3963" s="4">
        <v>11</v>
      </c>
      <c r="N3963" s="5">
        <v>8.2999999500000001</v>
      </c>
      <c r="O3963" s="5">
        <v>0.75454544999999995</v>
      </c>
      <c r="P3963" s="4">
        <v>5768</v>
      </c>
      <c r="Q3963" s="6">
        <v>0.19070735090152602</v>
      </c>
      <c r="R3963" s="7">
        <v>2.1727461858529802</v>
      </c>
      <c r="S3963" s="6">
        <v>0</v>
      </c>
      <c r="T3963" s="5">
        <v>0</v>
      </c>
      <c r="U3963" s="5">
        <v>0</v>
      </c>
      <c r="V3963" s="5">
        <f t="shared" si="315"/>
        <v>8.2999999500000001</v>
      </c>
      <c r="W3963" s="5">
        <f t="shared" si="311"/>
        <v>-8.2999999500000001</v>
      </c>
      <c r="X3963" s="8">
        <f t="shared" si="312"/>
        <v>-1</v>
      </c>
      <c r="Y3963" s="4">
        <v>0</v>
      </c>
      <c r="Z3963" s="9" t="str">
        <f t="shared" si="313"/>
        <v>NA</v>
      </c>
      <c r="AA3963" s="10">
        <f t="shared" si="314"/>
        <v>0</v>
      </c>
    </row>
    <row r="3964" spans="1:27" x14ac:dyDescent="0.55000000000000004">
      <c r="A3964" s="3" t="s">
        <v>62</v>
      </c>
      <c r="B3964" s="3" t="s">
        <v>63</v>
      </c>
      <c r="C3964" s="3" t="s">
        <v>6181</v>
      </c>
      <c r="D3964" s="3" t="s">
        <v>6182</v>
      </c>
      <c r="E3964" s="4" t="s">
        <v>66</v>
      </c>
      <c r="F3964" s="3" t="s">
        <v>36</v>
      </c>
      <c r="G3964" s="3" t="s">
        <v>36</v>
      </c>
      <c r="H3964" s="3" t="s">
        <v>5885</v>
      </c>
      <c r="I3964" s="3" t="s">
        <v>35</v>
      </c>
      <c r="J3964" s="3" t="s">
        <v>36</v>
      </c>
      <c r="K3964" s="3" t="s">
        <v>42</v>
      </c>
      <c r="L3964" s="5">
        <v>8.75</v>
      </c>
      <c r="M3964" s="4">
        <v>4</v>
      </c>
      <c r="N3964" s="5">
        <v>8.3375000000000004</v>
      </c>
      <c r="O3964" s="5">
        <v>2.0843750000000001</v>
      </c>
      <c r="P3964" s="4">
        <v>117</v>
      </c>
      <c r="Q3964" s="6">
        <v>3.41880341880342</v>
      </c>
      <c r="R3964" s="7">
        <v>0.99145299145299104</v>
      </c>
      <c r="S3964" s="6">
        <v>0</v>
      </c>
      <c r="T3964" s="5">
        <v>0</v>
      </c>
      <c r="U3964" s="5">
        <v>0</v>
      </c>
      <c r="V3964" s="5">
        <f t="shared" si="315"/>
        <v>8.3375000000000004</v>
      </c>
      <c r="W3964" s="5">
        <f t="shared" si="311"/>
        <v>-8.3375000000000004</v>
      </c>
      <c r="X3964" s="8">
        <f t="shared" si="312"/>
        <v>-1</v>
      </c>
      <c r="Y3964" s="4">
        <v>0</v>
      </c>
      <c r="Z3964" s="9" t="str">
        <f t="shared" si="313"/>
        <v>NA</v>
      </c>
      <c r="AA3964" s="10">
        <f t="shared" si="314"/>
        <v>0</v>
      </c>
    </row>
    <row r="3965" spans="1:27" x14ac:dyDescent="0.55000000000000004">
      <c r="A3965" s="3" t="s">
        <v>62</v>
      </c>
      <c r="B3965" s="3" t="s">
        <v>63</v>
      </c>
      <c r="C3965" s="3" t="s">
        <v>6183</v>
      </c>
      <c r="D3965" s="3" t="s">
        <v>1796</v>
      </c>
      <c r="E3965" s="4" t="s">
        <v>31</v>
      </c>
      <c r="F3965" s="3" t="s">
        <v>36</v>
      </c>
      <c r="G3965" s="3" t="s">
        <v>36</v>
      </c>
      <c r="H3965" s="3" t="s">
        <v>85</v>
      </c>
      <c r="I3965" s="3" t="s">
        <v>35</v>
      </c>
      <c r="J3965" s="3" t="s">
        <v>36</v>
      </c>
      <c r="K3965" s="3" t="s">
        <v>91</v>
      </c>
      <c r="L3965" s="5">
        <v>8.75</v>
      </c>
      <c r="M3965" s="4">
        <v>12</v>
      </c>
      <c r="N3965" s="5">
        <v>8.3749999499999994</v>
      </c>
      <c r="O3965" s="5">
        <v>0.69791666249999995</v>
      </c>
      <c r="P3965" s="4">
        <v>248</v>
      </c>
      <c r="Q3965" s="6">
        <v>4.8387096774193497</v>
      </c>
      <c r="R3965" s="7">
        <v>1.7225806451612899</v>
      </c>
      <c r="S3965" s="6">
        <v>0</v>
      </c>
      <c r="T3965" s="5">
        <v>0</v>
      </c>
      <c r="U3965" s="5">
        <v>0</v>
      </c>
      <c r="V3965" s="5">
        <f t="shared" si="315"/>
        <v>8.3749999499999994</v>
      </c>
      <c r="W3965" s="5">
        <f t="shared" si="311"/>
        <v>-8.3749999499999994</v>
      </c>
      <c r="X3965" s="8">
        <f t="shared" si="312"/>
        <v>-1</v>
      </c>
      <c r="Y3965" s="4">
        <v>0</v>
      </c>
      <c r="Z3965" s="9" t="str">
        <f t="shared" si="313"/>
        <v>NA</v>
      </c>
      <c r="AA3965" s="10">
        <f t="shared" si="314"/>
        <v>0</v>
      </c>
    </row>
    <row r="3966" spans="1:27" x14ac:dyDescent="0.55000000000000004">
      <c r="A3966" s="3" t="s">
        <v>62</v>
      </c>
      <c r="B3966" s="3" t="s">
        <v>63</v>
      </c>
      <c r="C3966" s="3" t="s">
        <v>6184</v>
      </c>
      <c r="D3966" s="3" t="s">
        <v>1096</v>
      </c>
      <c r="E3966" s="4" t="s">
        <v>31</v>
      </c>
      <c r="F3966" s="3" t="s">
        <v>36</v>
      </c>
      <c r="G3966" s="3" t="s">
        <v>36</v>
      </c>
      <c r="H3966" s="3" t="s">
        <v>6185</v>
      </c>
      <c r="I3966" s="3" t="s">
        <v>35</v>
      </c>
      <c r="J3966" s="3" t="s">
        <v>36</v>
      </c>
      <c r="K3966" s="3" t="s">
        <v>42</v>
      </c>
      <c r="L3966" s="5">
        <v>8.75</v>
      </c>
      <c r="M3966" s="4">
        <v>12</v>
      </c>
      <c r="N3966" s="5">
        <v>9.5499998999999995</v>
      </c>
      <c r="O3966" s="5">
        <v>0.79583332500000004</v>
      </c>
      <c r="P3966" s="4">
        <v>487</v>
      </c>
      <c r="Q3966" s="6">
        <v>2.4640657084188899</v>
      </c>
      <c r="R3966" s="7">
        <v>1.33921971252567</v>
      </c>
      <c r="S3966" s="6">
        <v>0</v>
      </c>
      <c r="T3966" s="5">
        <v>0</v>
      </c>
      <c r="U3966" s="5">
        <v>0</v>
      </c>
      <c r="V3966" s="5">
        <f t="shared" si="315"/>
        <v>9.5499998999999995</v>
      </c>
      <c r="W3966" s="5">
        <f t="shared" si="311"/>
        <v>-9.5499998999999995</v>
      </c>
      <c r="X3966" s="8">
        <f t="shared" si="312"/>
        <v>-1</v>
      </c>
      <c r="Y3966" s="4">
        <v>0</v>
      </c>
      <c r="Z3966" s="9" t="str">
        <f t="shared" si="313"/>
        <v>NA</v>
      </c>
      <c r="AA3966" s="10">
        <f t="shared" si="314"/>
        <v>0</v>
      </c>
    </row>
    <row r="3967" spans="1:27" x14ac:dyDescent="0.55000000000000004">
      <c r="A3967" s="3" t="s">
        <v>62</v>
      </c>
      <c r="B3967" s="3" t="s">
        <v>63</v>
      </c>
      <c r="C3967" s="3" t="s">
        <v>6186</v>
      </c>
      <c r="D3967" s="3" t="s">
        <v>1119</v>
      </c>
      <c r="E3967" s="4" t="s">
        <v>31</v>
      </c>
      <c r="F3967" s="3" t="s">
        <v>36</v>
      </c>
      <c r="G3967" s="3" t="s">
        <v>36</v>
      </c>
      <c r="H3967" s="3" t="s">
        <v>85</v>
      </c>
      <c r="I3967" s="3" t="s">
        <v>35</v>
      </c>
      <c r="J3967" s="3" t="s">
        <v>36</v>
      </c>
      <c r="K3967" s="3" t="s">
        <v>91</v>
      </c>
      <c r="L3967" s="5">
        <v>8.75</v>
      </c>
      <c r="M3967" s="4">
        <v>14</v>
      </c>
      <c r="N3967" s="5">
        <v>9.8124999000000006</v>
      </c>
      <c r="O3967" s="5">
        <v>0.70089285000000001</v>
      </c>
      <c r="P3967" s="4">
        <v>656</v>
      </c>
      <c r="Q3967" s="6">
        <v>2.1341463414634099</v>
      </c>
      <c r="R3967" s="7">
        <v>1.56798780487805</v>
      </c>
      <c r="S3967" s="6">
        <v>0</v>
      </c>
      <c r="T3967" s="5">
        <v>0</v>
      </c>
      <c r="U3967" s="5">
        <v>0</v>
      </c>
      <c r="V3967" s="5">
        <f t="shared" si="315"/>
        <v>9.8124999000000006</v>
      </c>
      <c r="W3967" s="5">
        <f t="shared" si="311"/>
        <v>-9.8124999000000006</v>
      </c>
      <c r="X3967" s="8">
        <f t="shared" si="312"/>
        <v>-1</v>
      </c>
      <c r="Y3967" s="4">
        <v>0</v>
      </c>
      <c r="Z3967" s="9" t="str">
        <f t="shared" si="313"/>
        <v>NA</v>
      </c>
      <c r="AA3967" s="10">
        <f t="shared" si="314"/>
        <v>0</v>
      </c>
    </row>
    <row r="3968" spans="1:27" x14ac:dyDescent="0.55000000000000004">
      <c r="A3968" s="3" t="s">
        <v>62</v>
      </c>
      <c r="B3968" s="3" t="s">
        <v>63</v>
      </c>
      <c r="C3968" s="3" t="s">
        <v>6187</v>
      </c>
      <c r="D3968" s="3" t="s">
        <v>6188</v>
      </c>
      <c r="E3968" s="4" t="s">
        <v>66</v>
      </c>
      <c r="F3968" s="3" t="s">
        <v>36</v>
      </c>
      <c r="G3968" s="3" t="s">
        <v>36</v>
      </c>
      <c r="H3968" s="3" t="s">
        <v>5053</v>
      </c>
      <c r="I3968" s="3" t="s">
        <v>35</v>
      </c>
      <c r="J3968" s="3" t="s">
        <v>36</v>
      </c>
      <c r="K3968" s="3" t="s">
        <v>42</v>
      </c>
      <c r="L3968" s="5">
        <v>8.75</v>
      </c>
      <c r="M3968" s="4">
        <v>12</v>
      </c>
      <c r="N3968" s="5">
        <v>9.9375</v>
      </c>
      <c r="O3968" s="5">
        <v>0.828125</v>
      </c>
      <c r="P3968" s="4">
        <v>6642</v>
      </c>
      <c r="Q3968" s="6">
        <v>0.18066847335140002</v>
      </c>
      <c r="R3968" s="7">
        <v>1.25531466425775</v>
      </c>
      <c r="S3968" s="6">
        <v>0</v>
      </c>
      <c r="T3968" s="5">
        <v>0</v>
      </c>
      <c r="U3968" s="5">
        <v>0</v>
      </c>
      <c r="V3968" s="5">
        <f t="shared" si="315"/>
        <v>9.9375</v>
      </c>
      <c r="W3968" s="5">
        <f t="shared" si="311"/>
        <v>-9.9375</v>
      </c>
      <c r="X3968" s="8">
        <f t="shared" si="312"/>
        <v>-1</v>
      </c>
      <c r="Y3968" s="4">
        <v>0</v>
      </c>
      <c r="Z3968" s="9" t="str">
        <f t="shared" si="313"/>
        <v>NA</v>
      </c>
      <c r="AA3968" s="10">
        <f t="shared" si="314"/>
        <v>0</v>
      </c>
    </row>
    <row r="3969" spans="1:27" x14ac:dyDescent="0.55000000000000004">
      <c r="A3969" s="3" t="s">
        <v>62</v>
      </c>
      <c r="B3969" s="3" t="s">
        <v>63</v>
      </c>
      <c r="C3969" s="3" t="s">
        <v>6189</v>
      </c>
      <c r="D3969" s="3" t="s">
        <v>6190</v>
      </c>
      <c r="E3969" s="4" t="s">
        <v>66</v>
      </c>
      <c r="F3969" s="3" t="s">
        <v>36</v>
      </c>
      <c r="G3969" s="3" t="s">
        <v>36</v>
      </c>
      <c r="H3969" s="3" t="s">
        <v>5885</v>
      </c>
      <c r="I3969" s="3" t="s">
        <v>35</v>
      </c>
      <c r="J3969" s="3" t="s">
        <v>36</v>
      </c>
      <c r="K3969" s="3" t="s">
        <v>42</v>
      </c>
      <c r="L3969" s="5">
        <v>8.75</v>
      </c>
      <c r="M3969" s="4">
        <v>15</v>
      </c>
      <c r="N3969" s="5">
        <v>9.9749999999999996</v>
      </c>
      <c r="O3969" s="5">
        <v>0.66500000000000004</v>
      </c>
      <c r="P3969" s="4">
        <v>833</v>
      </c>
      <c r="Q3969" s="6">
        <v>1.80072028811525</v>
      </c>
      <c r="R3969" s="7">
        <v>1.34597839135654</v>
      </c>
      <c r="S3969" s="6">
        <v>0</v>
      </c>
      <c r="T3969" s="5">
        <v>0</v>
      </c>
      <c r="U3969" s="5">
        <v>0</v>
      </c>
      <c r="V3969" s="5">
        <f t="shared" si="315"/>
        <v>9.9749999999999996</v>
      </c>
      <c r="W3969" s="5">
        <f t="shared" si="311"/>
        <v>-9.9749999999999996</v>
      </c>
      <c r="X3969" s="8">
        <f t="shared" si="312"/>
        <v>-1</v>
      </c>
      <c r="Y3969" s="4">
        <v>0</v>
      </c>
      <c r="Z3969" s="9" t="str">
        <f t="shared" si="313"/>
        <v>NA</v>
      </c>
      <c r="AA3969" s="10">
        <f t="shared" si="314"/>
        <v>0</v>
      </c>
    </row>
    <row r="3970" spans="1:27" x14ac:dyDescent="0.55000000000000004">
      <c r="A3970" s="3" t="s">
        <v>62</v>
      </c>
      <c r="B3970" s="3" t="s">
        <v>63</v>
      </c>
      <c r="C3970" s="3" t="s">
        <v>6191</v>
      </c>
      <c r="D3970" s="3" t="s">
        <v>6192</v>
      </c>
      <c r="E3970" s="4" t="s">
        <v>66</v>
      </c>
      <c r="F3970" s="3" t="s">
        <v>36</v>
      </c>
      <c r="G3970" s="3" t="s">
        <v>36</v>
      </c>
      <c r="H3970" s="3" t="s">
        <v>5885</v>
      </c>
      <c r="I3970" s="3" t="s">
        <v>35</v>
      </c>
      <c r="J3970" s="3" t="s">
        <v>36</v>
      </c>
      <c r="K3970" s="3" t="s">
        <v>42</v>
      </c>
      <c r="L3970" s="5">
        <v>8.75</v>
      </c>
      <c r="M3970" s="4">
        <v>5</v>
      </c>
      <c r="N3970" s="5">
        <v>9.9875000000000007</v>
      </c>
      <c r="O3970" s="5">
        <v>1.9975000000000001</v>
      </c>
      <c r="P3970" s="4">
        <v>237</v>
      </c>
      <c r="Q3970" s="6">
        <v>2.1097046413502101</v>
      </c>
      <c r="R3970" s="7">
        <v>1.4864978902953601</v>
      </c>
      <c r="S3970" s="6">
        <v>0</v>
      </c>
      <c r="T3970" s="5">
        <v>0</v>
      </c>
      <c r="U3970" s="5">
        <v>0</v>
      </c>
      <c r="V3970" s="5">
        <f t="shared" si="315"/>
        <v>9.9875000000000007</v>
      </c>
      <c r="W3970" s="5">
        <f t="shared" ref="W3970:W4033" si="316">U3970-V3970</f>
        <v>-9.9875000000000007</v>
      </c>
      <c r="X3970" s="8">
        <f t="shared" ref="X3970:X4033" si="317">IF(V3970=0,0,(U3970-V3970)/V3970)</f>
        <v>-1</v>
      </c>
      <c r="Y3970" s="4">
        <v>0</v>
      </c>
      <c r="Z3970" s="9" t="str">
        <f t="shared" ref="Z3970:Z4033" si="318">IF(Y3970=0,"NA",U3970/Y3970)</f>
        <v>NA</v>
      </c>
      <c r="AA3970" s="10">
        <f t="shared" ref="AA3970:AA4033" si="319">(Q3970/100*S3970/100)</f>
        <v>0</v>
      </c>
    </row>
    <row r="3971" spans="1:27" x14ac:dyDescent="0.55000000000000004">
      <c r="A3971" s="3" t="s">
        <v>62</v>
      </c>
      <c r="B3971" s="3" t="s">
        <v>63</v>
      </c>
      <c r="C3971" s="3" t="s">
        <v>6193</v>
      </c>
      <c r="D3971" s="3" t="s">
        <v>6194</v>
      </c>
      <c r="E3971" s="4" t="s">
        <v>66</v>
      </c>
      <c r="F3971" s="3" t="s">
        <v>36</v>
      </c>
      <c r="G3971" s="3" t="s">
        <v>36</v>
      </c>
      <c r="H3971" s="3" t="s">
        <v>5885</v>
      </c>
      <c r="I3971" s="3" t="s">
        <v>35</v>
      </c>
      <c r="J3971" s="3" t="s">
        <v>36</v>
      </c>
      <c r="K3971" s="3" t="s">
        <v>42</v>
      </c>
      <c r="L3971" s="5">
        <v>8.75</v>
      </c>
      <c r="M3971" s="4">
        <v>4</v>
      </c>
      <c r="N3971" s="5">
        <v>10</v>
      </c>
      <c r="O3971" s="5">
        <v>2.5</v>
      </c>
      <c r="P3971" s="4">
        <v>599</v>
      </c>
      <c r="Q3971" s="6">
        <v>0.667779632721202</v>
      </c>
      <c r="R3971" s="7">
        <v>1</v>
      </c>
      <c r="S3971" s="6">
        <v>0</v>
      </c>
      <c r="T3971" s="5">
        <v>0</v>
      </c>
      <c r="U3971" s="5">
        <v>0</v>
      </c>
      <c r="V3971" s="5">
        <f t="shared" ref="V3971:V4034" si="320">N3971</f>
        <v>10</v>
      </c>
      <c r="W3971" s="5">
        <f t="shared" si="316"/>
        <v>-10</v>
      </c>
      <c r="X3971" s="8">
        <f t="shared" si="317"/>
        <v>-1</v>
      </c>
      <c r="Y3971" s="4">
        <v>0</v>
      </c>
      <c r="Z3971" s="9" t="str">
        <f t="shared" si="318"/>
        <v>NA</v>
      </c>
      <c r="AA3971" s="10">
        <f t="shared" si="319"/>
        <v>0</v>
      </c>
    </row>
    <row r="3972" spans="1:27" x14ac:dyDescent="0.55000000000000004">
      <c r="A3972" s="3" t="s">
        <v>62</v>
      </c>
      <c r="B3972" s="3" t="s">
        <v>63</v>
      </c>
      <c r="C3972" s="3" t="s">
        <v>6195</v>
      </c>
      <c r="D3972" s="3" t="s">
        <v>1750</v>
      </c>
      <c r="E3972" s="4" t="s">
        <v>31</v>
      </c>
      <c r="F3972" s="3" t="s">
        <v>36</v>
      </c>
      <c r="G3972" s="3" t="s">
        <v>36</v>
      </c>
      <c r="H3972" s="3" t="s">
        <v>85</v>
      </c>
      <c r="I3972" s="3" t="s">
        <v>35</v>
      </c>
      <c r="J3972" s="3" t="s">
        <v>36</v>
      </c>
      <c r="K3972" s="3" t="s">
        <v>91</v>
      </c>
      <c r="L3972" s="5">
        <v>8.75</v>
      </c>
      <c r="M3972" s="4">
        <v>13</v>
      </c>
      <c r="N3972" s="5">
        <v>10.087499987499999</v>
      </c>
      <c r="O3972" s="5">
        <v>0.77596153749999996</v>
      </c>
      <c r="P3972" s="4">
        <v>4361</v>
      </c>
      <c r="Q3972" s="6">
        <v>0.29809676679660602</v>
      </c>
      <c r="R3972" s="7">
        <v>2.5446915844989699</v>
      </c>
      <c r="S3972" s="6">
        <v>0</v>
      </c>
      <c r="T3972" s="5">
        <v>0</v>
      </c>
      <c r="U3972" s="5">
        <v>0</v>
      </c>
      <c r="V3972" s="5">
        <f t="shared" si="320"/>
        <v>10.087499987499999</v>
      </c>
      <c r="W3972" s="5">
        <f t="shared" si="316"/>
        <v>-10.087499987499999</v>
      </c>
      <c r="X3972" s="8">
        <f t="shared" si="317"/>
        <v>-1</v>
      </c>
      <c r="Y3972" s="4">
        <v>0</v>
      </c>
      <c r="Z3972" s="9" t="str">
        <f t="shared" si="318"/>
        <v>NA</v>
      </c>
      <c r="AA3972" s="10">
        <f t="shared" si="319"/>
        <v>0</v>
      </c>
    </row>
    <row r="3973" spans="1:27" x14ac:dyDescent="0.55000000000000004">
      <c r="A3973" s="3" t="s">
        <v>62</v>
      </c>
      <c r="B3973" s="3" t="s">
        <v>63</v>
      </c>
      <c r="C3973" s="3" t="s">
        <v>6196</v>
      </c>
      <c r="D3973" s="3" t="s">
        <v>1770</v>
      </c>
      <c r="E3973" s="4" t="s">
        <v>31</v>
      </c>
      <c r="F3973" s="3" t="s">
        <v>36</v>
      </c>
      <c r="G3973" s="3" t="s">
        <v>36</v>
      </c>
      <c r="H3973" s="3" t="s">
        <v>85</v>
      </c>
      <c r="I3973" s="3" t="s">
        <v>35</v>
      </c>
      <c r="J3973" s="3" t="s">
        <v>36</v>
      </c>
      <c r="K3973" s="3" t="s">
        <v>91</v>
      </c>
      <c r="L3973" s="5">
        <v>8.75</v>
      </c>
      <c r="M3973" s="4">
        <v>12</v>
      </c>
      <c r="N3973" s="5">
        <v>10.437499950000001</v>
      </c>
      <c r="O3973" s="5">
        <v>0.86979166250000006</v>
      </c>
      <c r="P3973" s="4">
        <v>7853</v>
      </c>
      <c r="Q3973" s="6">
        <v>0.15280784413599902</v>
      </c>
      <c r="R3973" s="7">
        <v>2.7632369794982798</v>
      </c>
      <c r="S3973" s="6">
        <v>0</v>
      </c>
      <c r="T3973" s="5">
        <v>0</v>
      </c>
      <c r="U3973" s="5">
        <v>0</v>
      </c>
      <c r="V3973" s="5">
        <f t="shared" si="320"/>
        <v>10.437499950000001</v>
      </c>
      <c r="W3973" s="5">
        <f t="shared" si="316"/>
        <v>-10.437499950000001</v>
      </c>
      <c r="X3973" s="8">
        <f t="shared" si="317"/>
        <v>-1</v>
      </c>
      <c r="Y3973" s="4">
        <v>0</v>
      </c>
      <c r="Z3973" s="9" t="str">
        <f t="shared" si="318"/>
        <v>NA</v>
      </c>
      <c r="AA3973" s="10">
        <f t="shared" si="319"/>
        <v>0</v>
      </c>
    </row>
    <row r="3974" spans="1:27" x14ac:dyDescent="0.55000000000000004">
      <c r="A3974" s="3" t="s">
        <v>62</v>
      </c>
      <c r="B3974" s="3" t="s">
        <v>63</v>
      </c>
      <c r="C3974" s="3" t="s">
        <v>6197</v>
      </c>
      <c r="D3974" s="3" t="s">
        <v>6198</v>
      </c>
      <c r="E3974" s="4" t="s">
        <v>66</v>
      </c>
      <c r="F3974" s="3" t="s">
        <v>36</v>
      </c>
      <c r="G3974" s="3" t="s">
        <v>36</v>
      </c>
      <c r="H3974" s="3" t="s">
        <v>5885</v>
      </c>
      <c r="I3974" s="3" t="s">
        <v>35</v>
      </c>
      <c r="J3974" s="3" t="s">
        <v>36</v>
      </c>
      <c r="K3974" s="3" t="s">
        <v>42</v>
      </c>
      <c r="L3974" s="5">
        <v>8.75</v>
      </c>
      <c r="M3974" s="4">
        <v>10</v>
      </c>
      <c r="N3974" s="5">
        <v>10.5875</v>
      </c>
      <c r="O3974" s="5">
        <v>1.0587500000000001</v>
      </c>
      <c r="P3974" s="4">
        <v>118</v>
      </c>
      <c r="Q3974" s="6">
        <v>8.4745762711864394</v>
      </c>
      <c r="R3974" s="7">
        <v>1.5254237288135599</v>
      </c>
      <c r="S3974" s="6">
        <v>0</v>
      </c>
      <c r="T3974" s="5">
        <v>0</v>
      </c>
      <c r="U3974" s="5">
        <v>0</v>
      </c>
      <c r="V3974" s="5">
        <f t="shared" si="320"/>
        <v>10.5875</v>
      </c>
      <c r="W3974" s="5">
        <f t="shared" si="316"/>
        <v>-10.5875</v>
      </c>
      <c r="X3974" s="8">
        <f t="shared" si="317"/>
        <v>-1</v>
      </c>
      <c r="Y3974" s="4">
        <v>0</v>
      </c>
      <c r="Z3974" s="9" t="str">
        <f t="shared" si="318"/>
        <v>NA</v>
      </c>
      <c r="AA3974" s="10">
        <f t="shared" si="319"/>
        <v>0</v>
      </c>
    </row>
    <row r="3975" spans="1:27" x14ac:dyDescent="0.55000000000000004">
      <c r="A3975" s="3" t="s">
        <v>62</v>
      </c>
      <c r="B3975" s="3" t="s">
        <v>63</v>
      </c>
      <c r="C3975" s="3" t="s">
        <v>6199</v>
      </c>
      <c r="D3975" s="3" t="s">
        <v>6200</v>
      </c>
      <c r="E3975" s="4" t="s">
        <v>66</v>
      </c>
      <c r="F3975" s="3" t="s">
        <v>36</v>
      </c>
      <c r="G3975" s="3" t="s">
        <v>36</v>
      </c>
      <c r="H3975" s="3" t="s">
        <v>5053</v>
      </c>
      <c r="I3975" s="3" t="s">
        <v>35</v>
      </c>
      <c r="J3975" s="3" t="s">
        <v>36</v>
      </c>
      <c r="K3975" s="3" t="s">
        <v>42</v>
      </c>
      <c r="L3975" s="5">
        <v>8.75</v>
      </c>
      <c r="M3975" s="4">
        <v>8</v>
      </c>
      <c r="N3975" s="5">
        <v>10.5875</v>
      </c>
      <c r="O3975" s="5">
        <v>1.3234375</v>
      </c>
      <c r="P3975" s="4">
        <v>1748</v>
      </c>
      <c r="Q3975" s="6">
        <v>0.45766590389016004</v>
      </c>
      <c r="R3975" s="7">
        <v>2.4679061784897001</v>
      </c>
      <c r="S3975" s="6">
        <v>0</v>
      </c>
      <c r="T3975" s="5">
        <v>0</v>
      </c>
      <c r="U3975" s="5">
        <v>0</v>
      </c>
      <c r="V3975" s="5">
        <f t="shared" si="320"/>
        <v>10.5875</v>
      </c>
      <c r="W3975" s="5">
        <f t="shared" si="316"/>
        <v>-10.5875</v>
      </c>
      <c r="X3975" s="8">
        <f t="shared" si="317"/>
        <v>-1</v>
      </c>
      <c r="Y3975" s="4">
        <v>0</v>
      </c>
      <c r="Z3975" s="9" t="str">
        <f t="shared" si="318"/>
        <v>NA</v>
      </c>
      <c r="AA3975" s="10">
        <f t="shared" si="319"/>
        <v>0</v>
      </c>
    </row>
    <row r="3976" spans="1:27" x14ac:dyDescent="0.55000000000000004">
      <c r="A3976" s="3" t="s">
        <v>62</v>
      </c>
      <c r="B3976" s="3" t="s">
        <v>63</v>
      </c>
      <c r="C3976" s="3" t="s">
        <v>6201</v>
      </c>
      <c r="D3976" s="3" t="s">
        <v>6202</v>
      </c>
      <c r="E3976" s="4" t="s">
        <v>66</v>
      </c>
      <c r="F3976" s="3" t="s">
        <v>36</v>
      </c>
      <c r="G3976" s="3" t="s">
        <v>36</v>
      </c>
      <c r="H3976" s="3" t="s">
        <v>5885</v>
      </c>
      <c r="I3976" s="3" t="s">
        <v>35</v>
      </c>
      <c r="J3976" s="3" t="s">
        <v>36</v>
      </c>
      <c r="K3976" s="3" t="s">
        <v>42</v>
      </c>
      <c r="L3976" s="5">
        <v>8.75</v>
      </c>
      <c r="M3976" s="4">
        <v>5</v>
      </c>
      <c r="N3976" s="5">
        <v>10.824999999999999</v>
      </c>
      <c r="O3976" s="5">
        <v>2.165</v>
      </c>
      <c r="P3976" s="4">
        <v>244</v>
      </c>
      <c r="Q3976" s="6">
        <v>2.0491803278688501</v>
      </c>
      <c r="R3976" s="7">
        <v>1.00819672131148</v>
      </c>
      <c r="S3976" s="6">
        <v>0</v>
      </c>
      <c r="T3976" s="5">
        <v>0</v>
      </c>
      <c r="U3976" s="5">
        <v>0</v>
      </c>
      <c r="V3976" s="5">
        <f t="shared" si="320"/>
        <v>10.824999999999999</v>
      </c>
      <c r="W3976" s="5">
        <f t="shared" si="316"/>
        <v>-10.824999999999999</v>
      </c>
      <c r="X3976" s="8">
        <f t="shared" si="317"/>
        <v>-1</v>
      </c>
      <c r="Y3976" s="4">
        <v>0</v>
      </c>
      <c r="Z3976" s="9" t="str">
        <f t="shared" si="318"/>
        <v>NA</v>
      </c>
      <c r="AA3976" s="10">
        <f t="shared" si="319"/>
        <v>0</v>
      </c>
    </row>
    <row r="3977" spans="1:27" x14ac:dyDescent="0.55000000000000004">
      <c r="A3977" s="3" t="s">
        <v>62</v>
      </c>
      <c r="B3977" s="3" t="s">
        <v>63</v>
      </c>
      <c r="C3977" s="3" t="s">
        <v>6203</v>
      </c>
      <c r="D3977" s="3" t="s">
        <v>6204</v>
      </c>
      <c r="E3977" s="4" t="s">
        <v>66</v>
      </c>
      <c r="F3977" s="3" t="s">
        <v>36</v>
      </c>
      <c r="G3977" s="3" t="s">
        <v>36</v>
      </c>
      <c r="H3977" s="3" t="s">
        <v>166</v>
      </c>
      <c r="I3977" s="3" t="s">
        <v>35</v>
      </c>
      <c r="J3977" s="3" t="s">
        <v>36</v>
      </c>
      <c r="K3977" s="3" t="s">
        <v>42</v>
      </c>
      <c r="L3977" s="5">
        <v>8.75</v>
      </c>
      <c r="M3977" s="4">
        <v>12</v>
      </c>
      <c r="N3977" s="5">
        <v>10.8249999</v>
      </c>
      <c r="O3977" s="5">
        <v>0.90208332499999999</v>
      </c>
      <c r="P3977" s="4">
        <v>13726</v>
      </c>
      <c r="Q3977" s="6">
        <v>8.7425324202243901E-2</v>
      </c>
      <c r="R3977" s="7">
        <v>2.6527903249307898</v>
      </c>
      <c r="S3977" s="6">
        <v>0</v>
      </c>
      <c r="T3977" s="5">
        <v>0</v>
      </c>
      <c r="U3977" s="5">
        <v>0</v>
      </c>
      <c r="V3977" s="5">
        <f t="shared" si="320"/>
        <v>10.8249999</v>
      </c>
      <c r="W3977" s="5">
        <f t="shared" si="316"/>
        <v>-10.8249999</v>
      </c>
      <c r="X3977" s="8">
        <f t="shared" si="317"/>
        <v>-1</v>
      </c>
      <c r="Y3977" s="4">
        <v>0</v>
      </c>
      <c r="Z3977" s="9" t="str">
        <f t="shared" si="318"/>
        <v>NA</v>
      </c>
      <c r="AA3977" s="10">
        <f t="shared" si="319"/>
        <v>0</v>
      </c>
    </row>
    <row r="3978" spans="1:27" x14ac:dyDescent="0.55000000000000004">
      <c r="A3978" s="3" t="s">
        <v>62</v>
      </c>
      <c r="B3978" s="3" t="s">
        <v>63</v>
      </c>
      <c r="C3978" s="3" t="s">
        <v>6205</v>
      </c>
      <c r="D3978" s="3" t="s">
        <v>1448</v>
      </c>
      <c r="E3978" s="4" t="s">
        <v>31</v>
      </c>
      <c r="F3978" s="3" t="s">
        <v>36</v>
      </c>
      <c r="G3978" s="3" t="s">
        <v>36</v>
      </c>
      <c r="H3978" s="3" t="s">
        <v>181</v>
      </c>
      <c r="I3978" s="3" t="s">
        <v>35</v>
      </c>
      <c r="J3978" s="3" t="s">
        <v>36</v>
      </c>
      <c r="K3978" s="3" t="s">
        <v>91</v>
      </c>
      <c r="L3978" s="5">
        <v>8.75</v>
      </c>
      <c r="M3978" s="4">
        <v>20</v>
      </c>
      <c r="N3978" s="5">
        <v>11.824999999999999</v>
      </c>
      <c r="O3978" s="5">
        <v>0.59125000000000005</v>
      </c>
      <c r="P3978" s="4">
        <v>3025</v>
      </c>
      <c r="Q3978" s="6">
        <v>0.661157024793388</v>
      </c>
      <c r="R3978" s="7">
        <v>2.0716694214875999</v>
      </c>
      <c r="S3978" s="6">
        <v>0</v>
      </c>
      <c r="T3978" s="5">
        <v>0</v>
      </c>
      <c r="U3978" s="5">
        <v>0</v>
      </c>
      <c r="V3978" s="5">
        <f t="shared" si="320"/>
        <v>11.824999999999999</v>
      </c>
      <c r="W3978" s="5">
        <f t="shared" si="316"/>
        <v>-11.824999999999999</v>
      </c>
      <c r="X3978" s="8">
        <f t="shared" si="317"/>
        <v>-1</v>
      </c>
      <c r="Y3978" s="4">
        <v>0</v>
      </c>
      <c r="Z3978" s="9" t="str">
        <f t="shared" si="318"/>
        <v>NA</v>
      </c>
      <c r="AA3978" s="10">
        <f t="shared" si="319"/>
        <v>0</v>
      </c>
    </row>
    <row r="3979" spans="1:27" x14ac:dyDescent="0.55000000000000004">
      <c r="A3979" s="3" t="s">
        <v>62</v>
      </c>
      <c r="B3979" s="3" t="s">
        <v>63</v>
      </c>
      <c r="C3979" s="3" t="s">
        <v>6206</v>
      </c>
      <c r="D3979" s="3" t="s">
        <v>6207</v>
      </c>
      <c r="E3979" s="4" t="s">
        <v>31</v>
      </c>
      <c r="F3979" s="3" t="s">
        <v>36</v>
      </c>
      <c r="G3979" s="3" t="s">
        <v>36</v>
      </c>
      <c r="H3979" s="3" t="s">
        <v>85</v>
      </c>
      <c r="I3979" s="3" t="s">
        <v>35</v>
      </c>
      <c r="J3979" s="3" t="s">
        <v>36</v>
      </c>
      <c r="K3979" s="3" t="s">
        <v>91</v>
      </c>
      <c r="L3979" s="5">
        <v>8.75</v>
      </c>
      <c r="M3979" s="4">
        <v>15</v>
      </c>
      <c r="N3979" s="5">
        <v>11.949999937500001</v>
      </c>
      <c r="O3979" s="5">
        <v>0.79666666250000007</v>
      </c>
      <c r="P3979" s="4">
        <v>1296</v>
      </c>
      <c r="Q3979" s="6">
        <v>1.1574074074074101</v>
      </c>
      <c r="R3979" s="7">
        <v>4.0027006172839501</v>
      </c>
      <c r="S3979" s="6">
        <v>0</v>
      </c>
      <c r="T3979" s="5">
        <v>0</v>
      </c>
      <c r="U3979" s="5">
        <v>0</v>
      </c>
      <c r="V3979" s="5">
        <f t="shared" si="320"/>
        <v>11.949999937500001</v>
      </c>
      <c r="W3979" s="5">
        <f t="shared" si="316"/>
        <v>-11.949999937500001</v>
      </c>
      <c r="X3979" s="8">
        <f t="shared" si="317"/>
        <v>-1</v>
      </c>
      <c r="Y3979" s="4">
        <v>0</v>
      </c>
      <c r="Z3979" s="9" t="str">
        <f t="shared" si="318"/>
        <v>NA</v>
      </c>
      <c r="AA3979" s="10">
        <f t="shared" si="319"/>
        <v>0</v>
      </c>
    </row>
    <row r="3980" spans="1:27" x14ac:dyDescent="0.55000000000000004">
      <c r="A3980" s="3" t="s">
        <v>62</v>
      </c>
      <c r="B3980" s="3" t="s">
        <v>63</v>
      </c>
      <c r="C3980" s="3" t="s">
        <v>6208</v>
      </c>
      <c r="D3980" s="3" t="s">
        <v>6209</v>
      </c>
      <c r="E3980" s="4" t="s">
        <v>66</v>
      </c>
      <c r="F3980" s="3" t="s">
        <v>36</v>
      </c>
      <c r="G3980" s="3" t="s">
        <v>36</v>
      </c>
      <c r="H3980" s="3" t="s">
        <v>5885</v>
      </c>
      <c r="I3980" s="3" t="s">
        <v>35</v>
      </c>
      <c r="J3980" s="3" t="s">
        <v>36</v>
      </c>
      <c r="K3980" s="3" t="s">
        <v>42</v>
      </c>
      <c r="L3980" s="5">
        <v>8.75</v>
      </c>
      <c r="M3980" s="4">
        <v>7</v>
      </c>
      <c r="N3980" s="5">
        <v>12.2624999875</v>
      </c>
      <c r="O3980" s="5">
        <v>1.7517857125</v>
      </c>
      <c r="P3980" s="4">
        <v>541</v>
      </c>
      <c r="Q3980" s="6">
        <v>1.2939001848428799</v>
      </c>
      <c r="R3980" s="7">
        <v>1.03253234750462</v>
      </c>
      <c r="S3980" s="6">
        <v>0</v>
      </c>
      <c r="T3980" s="5">
        <v>0</v>
      </c>
      <c r="U3980" s="5">
        <v>0</v>
      </c>
      <c r="V3980" s="5">
        <f t="shared" si="320"/>
        <v>12.2624999875</v>
      </c>
      <c r="W3980" s="5">
        <f t="shared" si="316"/>
        <v>-12.2624999875</v>
      </c>
      <c r="X3980" s="8">
        <f t="shared" si="317"/>
        <v>-1</v>
      </c>
      <c r="Y3980" s="4">
        <v>0</v>
      </c>
      <c r="Z3980" s="9" t="str">
        <f t="shared" si="318"/>
        <v>NA</v>
      </c>
      <c r="AA3980" s="10">
        <f t="shared" si="319"/>
        <v>0</v>
      </c>
    </row>
    <row r="3981" spans="1:27" x14ac:dyDescent="0.55000000000000004">
      <c r="A3981" s="3" t="s">
        <v>62</v>
      </c>
      <c r="B3981" s="3" t="s">
        <v>63</v>
      </c>
      <c r="C3981" s="3" t="s">
        <v>6210</v>
      </c>
      <c r="D3981" s="3" t="s">
        <v>6211</v>
      </c>
      <c r="E3981" s="4" t="s">
        <v>66</v>
      </c>
      <c r="F3981" s="3" t="s">
        <v>36</v>
      </c>
      <c r="G3981" s="3" t="s">
        <v>36</v>
      </c>
      <c r="H3981" s="3" t="s">
        <v>5885</v>
      </c>
      <c r="I3981" s="3" t="s">
        <v>35</v>
      </c>
      <c r="J3981" s="3" t="s">
        <v>36</v>
      </c>
      <c r="K3981" s="3" t="s">
        <v>42</v>
      </c>
      <c r="L3981" s="5">
        <v>8.75</v>
      </c>
      <c r="M3981" s="4">
        <v>6</v>
      </c>
      <c r="N3981" s="5">
        <v>12.6</v>
      </c>
      <c r="O3981" s="5">
        <v>2.1</v>
      </c>
      <c r="P3981" s="4">
        <v>170</v>
      </c>
      <c r="Q3981" s="6">
        <v>3.52941176470588</v>
      </c>
      <c r="R3981" s="7">
        <v>1.6105882352941201</v>
      </c>
      <c r="S3981" s="6">
        <v>0</v>
      </c>
      <c r="T3981" s="5">
        <v>0</v>
      </c>
      <c r="U3981" s="5">
        <v>0</v>
      </c>
      <c r="V3981" s="5">
        <f t="shared" si="320"/>
        <v>12.6</v>
      </c>
      <c r="W3981" s="5">
        <f t="shared" si="316"/>
        <v>-12.6</v>
      </c>
      <c r="X3981" s="8">
        <f t="shared" si="317"/>
        <v>-1</v>
      </c>
      <c r="Y3981" s="4">
        <v>0</v>
      </c>
      <c r="Z3981" s="9" t="str">
        <f t="shared" si="318"/>
        <v>NA</v>
      </c>
      <c r="AA3981" s="10">
        <f t="shared" si="319"/>
        <v>0</v>
      </c>
    </row>
    <row r="3982" spans="1:27" x14ac:dyDescent="0.55000000000000004">
      <c r="A3982" s="3" t="s">
        <v>62</v>
      </c>
      <c r="B3982" s="3" t="s">
        <v>63</v>
      </c>
      <c r="C3982" s="3" t="s">
        <v>6212</v>
      </c>
      <c r="D3982" s="3" t="s">
        <v>6213</v>
      </c>
      <c r="E3982" s="4" t="s">
        <v>66</v>
      </c>
      <c r="F3982" s="3" t="s">
        <v>36</v>
      </c>
      <c r="G3982" s="3" t="s">
        <v>36</v>
      </c>
      <c r="H3982" s="3" t="s">
        <v>85</v>
      </c>
      <c r="I3982" s="3" t="s">
        <v>35</v>
      </c>
      <c r="J3982" s="3" t="s">
        <v>36</v>
      </c>
      <c r="K3982" s="3" t="s">
        <v>91</v>
      </c>
      <c r="L3982" s="5">
        <v>8.75</v>
      </c>
      <c r="M3982" s="4">
        <v>21</v>
      </c>
      <c r="N3982" s="5">
        <v>12.624999975</v>
      </c>
      <c r="O3982" s="5">
        <v>0.601190475</v>
      </c>
      <c r="P3982" s="4">
        <v>10333</v>
      </c>
      <c r="Q3982" s="6">
        <v>0.203232362334269</v>
      </c>
      <c r="R3982" s="7">
        <v>2.5330107422820101</v>
      </c>
      <c r="S3982" s="6">
        <v>0</v>
      </c>
      <c r="T3982" s="5">
        <v>0</v>
      </c>
      <c r="U3982" s="5">
        <v>0</v>
      </c>
      <c r="V3982" s="5">
        <f t="shared" si="320"/>
        <v>12.624999975</v>
      </c>
      <c r="W3982" s="5">
        <f t="shared" si="316"/>
        <v>-12.624999975</v>
      </c>
      <c r="X3982" s="8">
        <f t="shared" si="317"/>
        <v>-1</v>
      </c>
      <c r="Y3982" s="4">
        <v>0</v>
      </c>
      <c r="Z3982" s="9" t="str">
        <f t="shared" si="318"/>
        <v>NA</v>
      </c>
      <c r="AA3982" s="10">
        <f t="shared" si="319"/>
        <v>0</v>
      </c>
    </row>
    <row r="3983" spans="1:27" x14ac:dyDescent="0.55000000000000004">
      <c r="A3983" s="3" t="s">
        <v>62</v>
      </c>
      <c r="B3983" s="3" t="s">
        <v>63</v>
      </c>
      <c r="C3983" s="3" t="s">
        <v>6214</v>
      </c>
      <c r="D3983" s="3" t="s">
        <v>6215</v>
      </c>
      <c r="E3983" s="4" t="s">
        <v>66</v>
      </c>
      <c r="F3983" s="3" t="s">
        <v>36</v>
      </c>
      <c r="G3983" s="3" t="s">
        <v>36</v>
      </c>
      <c r="H3983" s="3" t="s">
        <v>5885</v>
      </c>
      <c r="I3983" s="3" t="s">
        <v>35</v>
      </c>
      <c r="J3983" s="3" t="s">
        <v>36</v>
      </c>
      <c r="K3983" s="3" t="s">
        <v>42</v>
      </c>
      <c r="L3983" s="5">
        <v>8.75</v>
      </c>
      <c r="M3983" s="4">
        <v>8</v>
      </c>
      <c r="N3983" s="5">
        <v>12.987500000000001</v>
      </c>
      <c r="O3983" s="5">
        <v>1.6234375000000001</v>
      </c>
      <c r="P3983" s="4">
        <v>1465</v>
      </c>
      <c r="Q3983" s="6">
        <v>0.54607508532423199</v>
      </c>
      <c r="R3983" s="7">
        <v>1.0332423208191099</v>
      </c>
      <c r="S3983" s="6">
        <v>0</v>
      </c>
      <c r="T3983" s="5">
        <v>0</v>
      </c>
      <c r="U3983" s="5">
        <v>0</v>
      </c>
      <c r="V3983" s="5">
        <f t="shared" si="320"/>
        <v>12.987500000000001</v>
      </c>
      <c r="W3983" s="5">
        <f t="shared" si="316"/>
        <v>-12.987500000000001</v>
      </c>
      <c r="X3983" s="8">
        <f t="shared" si="317"/>
        <v>-1</v>
      </c>
      <c r="Y3983" s="4">
        <v>0</v>
      </c>
      <c r="Z3983" s="9" t="str">
        <f t="shared" si="318"/>
        <v>NA</v>
      </c>
      <c r="AA3983" s="10">
        <f t="shared" si="319"/>
        <v>0</v>
      </c>
    </row>
    <row r="3984" spans="1:27" x14ac:dyDescent="0.55000000000000004">
      <c r="A3984" s="3" t="s">
        <v>62</v>
      </c>
      <c r="B3984" s="3" t="s">
        <v>63</v>
      </c>
      <c r="C3984" s="3" t="s">
        <v>6216</v>
      </c>
      <c r="D3984" s="3" t="s">
        <v>6217</v>
      </c>
      <c r="E3984" s="4" t="s">
        <v>66</v>
      </c>
      <c r="F3984" s="3" t="s">
        <v>36</v>
      </c>
      <c r="G3984" s="3" t="s">
        <v>36</v>
      </c>
      <c r="H3984" s="3" t="s">
        <v>5885</v>
      </c>
      <c r="I3984" s="3" t="s">
        <v>35</v>
      </c>
      <c r="J3984" s="3" t="s">
        <v>36</v>
      </c>
      <c r="K3984" s="3" t="s">
        <v>42</v>
      </c>
      <c r="L3984" s="5">
        <v>8.75</v>
      </c>
      <c r="M3984" s="4">
        <v>25</v>
      </c>
      <c r="N3984" s="5">
        <v>13.4125</v>
      </c>
      <c r="O3984" s="5">
        <v>0.53649999999999998</v>
      </c>
      <c r="P3984" s="4">
        <v>1234</v>
      </c>
      <c r="Q3984" s="6">
        <v>2.0259319286872</v>
      </c>
      <c r="R3984" s="7">
        <v>1.00316045380875</v>
      </c>
      <c r="S3984" s="6">
        <v>0</v>
      </c>
      <c r="T3984" s="5">
        <v>0</v>
      </c>
      <c r="U3984" s="5">
        <v>0</v>
      </c>
      <c r="V3984" s="5">
        <f t="shared" si="320"/>
        <v>13.4125</v>
      </c>
      <c r="W3984" s="5">
        <f t="shared" si="316"/>
        <v>-13.4125</v>
      </c>
      <c r="X3984" s="8">
        <f t="shared" si="317"/>
        <v>-1</v>
      </c>
      <c r="Y3984" s="4">
        <v>0</v>
      </c>
      <c r="Z3984" s="9" t="str">
        <f t="shared" si="318"/>
        <v>NA</v>
      </c>
      <c r="AA3984" s="10">
        <f t="shared" si="319"/>
        <v>0</v>
      </c>
    </row>
    <row r="3985" spans="1:27" x14ac:dyDescent="0.55000000000000004">
      <c r="A3985" s="3" t="s">
        <v>62</v>
      </c>
      <c r="B3985" s="3" t="s">
        <v>63</v>
      </c>
      <c r="C3985" s="3" t="s">
        <v>6218</v>
      </c>
      <c r="D3985" s="3" t="s">
        <v>6219</v>
      </c>
      <c r="E3985" s="4" t="s">
        <v>66</v>
      </c>
      <c r="F3985" s="3" t="s">
        <v>36</v>
      </c>
      <c r="G3985" s="3" t="s">
        <v>36</v>
      </c>
      <c r="H3985" s="3" t="s">
        <v>5885</v>
      </c>
      <c r="I3985" s="3" t="s">
        <v>35</v>
      </c>
      <c r="J3985" s="3" t="s">
        <v>36</v>
      </c>
      <c r="K3985" s="3" t="s">
        <v>42</v>
      </c>
      <c r="L3985" s="5">
        <v>8.75</v>
      </c>
      <c r="M3985" s="4">
        <v>8</v>
      </c>
      <c r="N3985" s="5">
        <v>13.625</v>
      </c>
      <c r="O3985" s="5">
        <v>1.703125</v>
      </c>
      <c r="P3985" s="4">
        <v>579</v>
      </c>
      <c r="Q3985" s="6">
        <v>1.3816925734024199</v>
      </c>
      <c r="R3985" s="7">
        <v>1.2675302245250399</v>
      </c>
      <c r="S3985" s="6">
        <v>0</v>
      </c>
      <c r="T3985" s="5">
        <v>0</v>
      </c>
      <c r="U3985" s="5">
        <v>0</v>
      </c>
      <c r="V3985" s="5">
        <f t="shared" si="320"/>
        <v>13.625</v>
      </c>
      <c r="W3985" s="5">
        <f t="shared" si="316"/>
        <v>-13.625</v>
      </c>
      <c r="X3985" s="8">
        <f t="shared" si="317"/>
        <v>-1</v>
      </c>
      <c r="Y3985" s="4">
        <v>0</v>
      </c>
      <c r="Z3985" s="9" t="str">
        <f t="shared" si="318"/>
        <v>NA</v>
      </c>
      <c r="AA3985" s="10">
        <f t="shared" si="319"/>
        <v>0</v>
      </c>
    </row>
    <row r="3986" spans="1:27" x14ac:dyDescent="0.55000000000000004">
      <c r="A3986" s="3" t="s">
        <v>62</v>
      </c>
      <c r="B3986" s="3" t="s">
        <v>63</v>
      </c>
      <c r="C3986" s="3" t="s">
        <v>6220</v>
      </c>
      <c r="D3986" s="3" t="s">
        <v>6221</v>
      </c>
      <c r="E3986" s="4" t="s">
        <v>66</v>
      </c>
      <c r="F3986" s="3" t="s">
        <v>36</v>
      </c>
      <c r="G3986" s="3" t="s">
        <v>36</v>
      </c>
      <c r="H3986" s="3" t="s">
        <v>5885</v>
      </c>
      <c r="I3986" s="3" t="s">
        <v>35</v>
      </c>
      <c r="J3986" s="3" t="s">
        <v>36</v>
      </c>
      <c r="K3986" s="3" t="s">
        <v>42</v>
      </c>
      <c r="L3986" s="5">
        <v>8.75</v>
      </c>
      <c r="M3986" s="4">
        <v>12</v>
      </c>
      <c r="N3986" s="5">
        <v>14.9124999</v>
      </c>
      <c r="O3986" s="5">
        <v>1.2427083249999999</v>
      </c>
      <c r="P3986" s="4">
        <v>65793</v>
      </c>
      <c r="Q3986" s="6">
        <v>1.82390223884E-2</v>
      </c>
      <c r="R3986" s="7">
        <v>0.98644840636541897</v>
      </c>
      <c r="S3986" s="6">
        <v>0</v>
      </c>
      <c r="T3986" s="5">
        <v>0</v>
      </c>
      <c r="U3986" s="5">
        <v>0</v>
      </c>
      <c r="V3986" s="5">
        <f t="shared" si="320"/>
        <v>14.9124999</v>
      </c>
      <c r="W3986" s="5">
        <f t="shared" si="316"/>
        <v>-14.9124999</v>
      </c>
      <c r="X3986" s="8">
        <f t="shared" si="317"/>
        <v>-1</v>
      </c>
      <c r="Y3986" s="4">
        <v>0</v>
      </c>
      <c r="Z3986" s="9" t="str">
        <f t="shared" si="318"/>
        <v>NA</v>
      </c>
      <c r="AA3986" s="10">
        <f t="shared" si="319"/>
        <v>0</v>
      </c>
    </row>
    <row r="3987" spans="1:27" x14ac:dyDescent="0.55000000000000004">
      <c r="A3987" s="3" t="s">
        <v>62</v>
      </c>
      <c r="B3987" s="3" t="s">
        <v>63</v>
      </c>
      <c r="C3987" s="3" t="s">
        <v>6222</v>
      </c>
      <c r="D3987" s="3" t="s">
        <v>6223</v>
      </c>
      <c r="E3987" s="4" t="s">
        <v>66</v>
      </c>
      <c r="F3987" s="3" t="s">
        <v>36</v>
      </c>
      <c r="G3987" s="3" t="s">
        <v>36</v>
      </c>
      <c r="H3987" s="3" t="s">
        <v>5885</v>
      </c>
      <c r="I3987" s="3" t="s">
        <v>35</v>
      </c>
      <c r="J3987" s="3" t="s">
        <v>36</v>
      </c>
      <c r="K3987" s="3" t="s">
        <v>42</v>
      </c>
      <c r="L3987" s="5">
        <v>8.75</v>
      </c>
      <c r="M3987" s="4">
        <v>29</v>
      </c>
      <c r="N3987" s="5">
        <v>16.112499687499998</v>
      </c>
      <c r="O3987" s="5">
        <v>0.55560343749999996</v>
      </c>
      <c r="P3987" s="4">
        <v>1423</v>
      </c>
      <c r="Q3987" s="6">
        <v>2.0379479971890402</v>
      </c>
      <c r="R3987" s="7">
        <v>1.01377371749824</v>
      </c>
      <c r="S3987" s="6">
        <v>0</v>
      </c>
      <c r="T3987" s="5">
        <v>0</v>
      </c>
      <c r="U3987" s="5">
        <v>0</v>
      </c>
      <c r="V3987" s="5">
        <f t="shared" si="320"/>
        <v>16.112499687499998</v>
      </c>
      <c r="W3987" s="5">
        <f t="shared" si="316"/>
        <v>-16.112499687499998</v>
      </c>
      <c r="X3987" s="8">
        <f t="shared" si="317"/>
        <v>-1</v>
      </c>
      <c r="Y3987" s="4">
        <v>0</v>
      </c>
      <c r="Z3987" s="9" t="str">
        <f t="shared" si="318"/>
        <v>NA</v>
      </c>
      <c r="AA3987" s="10">
        <f t="shared" si="319"/>
        <v>0</v>
      </c>
    </row>
    <row r="3988" spans="1:27" x14ac:dyDescent="0.55000000000000004">
      <c r="A3988" s="3" t="s">
        <v>62</v>
      </c>
      <c r="B3988" s="3" t="s">
        <v>63</v>
      </c>
      <c r="C3988" s="3" t="s">
        <v>6224</v>
      </c>
      <c r="D3988" s="3" t="s">
        <v>1657</v>
      </c>
      <c r="E3988" s="4" t="s">
        <v>31</v>
      </c>
      <c r="F3988" s="3" t="s">
        <v>36</v>
      </c>
      <c r="G3988" s="3" t="s">
        <v>36</v>
      </c>
      <c r="H3988" s="3" t="s">
        <v>181</v>
      </c>
      <c r="I3988" s="3" t="s">
        <v>35</v>
      </c>
      <c r="J3988" s="3" t="s">
        <v>36</v>
      </c>
      <c r="K3988" s="3" t="s">
        <v>91</v>
      </c>
      <c r="L3988" s="5">
        <v>8.75</v>
      </c>
      <c r="M3988" s="4">
        <v>13</v>
      </c>
      <c r="N3988" s="5">
        <v>16.187499899999999</v>
      </c>
      <c r="O3988" s="5">
        <v>1.2451923</v>
      </c>
      <c r="P3988" s="4">
        <v>355</v>
      </c>
      <c r="Q3988" s="6">
        <v>3.6619718309859199</v>
      </c>
      <c r="R3988" s="7">
        <v>2.8960563380281701</v>
      </c>
      <c r="S3988" s="6">
        <v>0</v>
      </c>
      <c r="T3988" s="5">
        <v>0</v>
      </c>
      <c r="U3988" s="5">
        <v>0</v>
      </c>
      <c r="V3988" s="5">
        <f t="shared" si="320"/>
        <v>16.187499899999999</v>
      </c>
      <c r="W3988" s="5">
        <f t="shared" si="316"/>
        <v>-16.187499899999999</v>
      </c>
      <c r="X3988" s="8">
        <f t="shared" si="317"/>
        <v>-1</v>
      </c>
      <c r="Y3988" s="4">
        <v>0</v>
      </c>
      <c r="Z3988" s="9" t="str">
        <f t="shared" si="318"/>
        <v>NA</v>
      </c>
      <c r="AA3988" s="10">
        <f t="shared" si="319"/>
        <v>0</v>
      </c>
    </row>
    <row r="3989" spans="1:27" x14ac:dyDescent="0.55000000000000004">
      <c r="A3989" s="3" t="s">
        <v>62</v>
      </c>
      <c r="B3989" s="3" t="s">
        <v>63</v>
      </c>
      <c r="C3989" s="3" t="s">
        <v>6225</v>
      </c>
      <c r="D3989" s="3" t="s">
        <v>6226</v>
      </c>
      <c r="E3989" s="4" t="s">
        <v>66</v>
      </c>
      <c r="F3989" s="3" t="s">
        <v>36</v>
      </c>
      <c r="G3989" s="3" t="s">
        <v>36</v>
      </c>
      <c r="H3989" s="3" t="s">
        <v>5885</v>
      </c>
      <c r="I3989" s="3" t="s">
        <v>35</v>
      </c>
      <c r="J3989" s="3" t="s">
        <v>36</v>
      </c>
      <c r="K3989" s="3" t="s">
        <v>42</v>
      </c>
      <c r="L3989" s="5">
        <v>8.75</v>
      </c>
      <c r="M3989" s="4">
        <v>7</v>
      </c>
      <c r="N3989" s="5">
        <v>16.537500000000001</v>
      </c>
      <c r="O3989" s="5">
        <v>2.3624999999999998</v>
      </c>
      <c r="P3989" s="4">
        <v>144</v>
      </c>
      <c r="Q3989" s="6">
        <v>4.8611111111111098</v>
      </c>
      <c r="R3989" s="7">
        <v>0.88194444444444409</v>
      </c>
      <c r="S3989" s="6">
        <v>0</v>
      </c>
      <c r="T3989" s="5">
        <v>0</v>
      </c>
      <c r="U3989" s="5">
        <v>0</v>
      </c>
      <c r="V3989" s="5">
        <f t="shared" si="320"/>
        <v>16.537500000000001</v>
      </c>
      <c r="W3989" s="5">
        <f t="shared" si="316"/>
        <v>-16.537500000000001</v>
      </c>
      <c r="X3989" s="8">
        <f t="shared" si="317"/>
        <v>-1</v>
      </c>
      <c r="Y3989" s="4">
        <v>0</v>
      </c>
      <c r="Z3989" s="9" t="str">
        <f t="shared" si="318"/>
        <v>NA</v>
      </c>
      <c r="AA3989" s="10">
        <f t="shared" si="319"/>
        <v>0</v>
      </c>
    </row>
    <row r="3990" spans="1:27" x14ac:dyDescent="0.55000000000000004">
      <c r="A3990" s="3" t="s">
        <v>62</v>
      </c>
      <c r="B3990" s="3" t="s">
        <v>63</v>
      </c>
      <c r="C3990" s="3" t="s">
        <v>6227</v>
      </c>
      <c r="D3990" s="3" t="s">
        <v>4778</v>
      </c>
      <c r="E3990" s="4" t="s">
        <v>66</v>
      </c>
      <c r="F3990" s="3" t="s">
        <v>36</v>
      </c>
      <c r="G3990" s="3" t="s">
        <v>36</v>
      </c>
      <c r="H3990" s="3" t="s">
        <v>5885</v>
      </c>
      <c r="I3990" s="3" t="s">
        <v>35</v>
      </c>
      <c r="J3990" s="3" t="s">
        <v>36</v>
      </c>
      <c r="K3990" s="3" t="s">
        <v>42</v>
      </c>
      <c r="L3990" s="5">
        <v>8.75</v>
      </c>
      <c r="M3990" s="4">
        <v>8</v>
      </c>
      <c r="N3990" s="5">
        <v>16.675000000000001</v>
      </c>
      <c r="O3990" s="5">
        <v>2.0843750000000001</v>
      </c>
      <c r="P3990" s="4">
        <v>553</v>
      </c>
      <c r="Q3990" s="6">
        <v>1.4466546112115699</v>
      </c>
      <c r="R3990" s="7">
        <v>1.0824593128390601</v>
      </c>
      <c r="S3990" s="6">
        <v>0</v>
      </c>
      <c r="T3990" s="5">
        <v>0</v>
      </c>
      <c r="U3990" s="5">
        <v>0</v>
      </c>
      <c r="V3990" s="5">
        <f t="shared" si="320"/>
        <v>16.675000000000001</v>
      </c>
      <c r="W3990" s="5">
        <f t="shared" si="316"/>
        <v>-16.675000000000001</v>
      </c>
      <c r="X3990" s="8">
        <f t="shared" si="317"/>
        <v>-1</v>
      </c>
      <c r="Y3990" s="4">
        <v>0</v>
      </c>
      <c r="Z3990" s="9" t="str">
        <f t="shared" si="318"/>
        <v>NA</v>
      </c>
      <c r="AA3990" s="10">
        <f t="shared" si="319"/>
        <v>0</v>
      </c>
    </row>
    <row r="3991" spans="1:27" x14ac:dyDescent="0.55000000000000004">
      <c r="A3991" s="3" t="s">
        <v>62</v>
      </c>
      <c r="B3991" s="3" t="s">
        <v>63</v>
      </c>
      <c r="C3991" s="3" t="s">
        <v>6228</v>
      </c>
      <c r="D3991" s="3" t="s">
        <v>6229</v>
      </c>
      <c r="E3991" s="4" t="s">
        <v>66</v>
      </c>
      <c r="F3991" s="3" t="s">
        <v>36</v>
      </c>
      <c r="G3991" s="3" t="s">
        <v>36</v>
      </c>
      <c r="H3991" s="3" t="s">
        <v>6230</v>
      </c>
      <c r="I3991" s="3" t="s">
        <v>35</v>
      </c>
      <c r="J3991" s="3" t="s">
        <v>36</v>
      </c>
      <c r="K3991" s="3" t="s">
        <v>42</v>
      </c>
      <c r="L3991" s="5">
        <v>8.75</v>
      </c>
      <c r="M3991" s="4">
        <v>25</v>
      </c>
      <c r="N3991" s="5">
        <v>16.675000000000001</v>
      </c>
      <c r="O3991" s="5">
        <v>0.66699999999999993</v>
      </c>
      <c r="P3991" s="4">
        <v>2470</v>
      </c>
      <c r="Q3991" s="6">
        <v>1.01214574898785</v>
      </c>
      <c r="R3991" s="7">
        <v>2.4960323886639699</v>
      </c>
      <c r="S3991" s="6">
        <v>0</v>
      </c>
      <c r="T3991" s="5">
        <v>0</v>
      </c>
      <c r="U3991" s="5">
        <v>0</v>
      </c>
      <c r="V3991" s="5">
        <f t="shared" si="320"/>
        <v>16.675000000000001</v>
      </c>
      <c r="W3991" s="5">
        <f t="shared" si="316"/>
        <v>-16.675000000000001</v>
      </c>
      <c r="X3991" s="8">
        <f t="shared" si="317"/>
        <v>-1</v>
      </c>
      <c r="Y3991" s="4">
        <v>0</v>
      </c>
      <c r="Z3991" s="9" t="str">
        <f t="shared" si="318"/>
        <v>NA</v>
      </c>
      <c r="AA3991" s="10">
        <f t="shared" si="319"/>
        <v>0</v>
      </c>
    </row>
    <row r="3992" spans="1:27" x14ac:dyDescent="0.55000000000000004">
      <c r="A3992" s="3" t="s">
        <v>62</v>
      </c>
      <c r="B3992" s="3" t="s">
        <v>63</v>
      </c>
      <c r="C3992" s="3" t="s">
        <v>6231</v>
      </c>
      <c r="D3992" s="3" t="s">
        <v>6232</v>
      </c>
      <c r="E3992" s="4" t="s">
        <v>66</v>
      </c>
      <c r="F3992" s="3" t="s">
        <v>36</v>
      </c>
      <c r="G3992" s="3" t="s">
        <v>36</v>
      </c>
      <c r="H3992" s="3" t="s">
        <v>5885</v>
      </c>
      <c r="I3992" s="3" t="s">
        <v>35</v>
      </c>
      <c r="J3992" s="3" t="s">
        <v>36</v>
      </c>
      <c r="K3992" s="3" t="s">
        <v>42</v>
      </c>
      <c r="L3992" s="5">
        <v>8.75</v>
      </c>
      <c r="M3992" s="4">
        <v>13</v>
      </c>
      <c r="N3992" s="5">
        <v>17.649999899999997</v>
      </c>
      <c r="O3992" s="5">
        <v>1.3576922999999999</v>
      </c>
      <c r="P3992" s="4">
        <v>1089</v>
      </c>
      <c r="Q3992" s="6">
        <v>1.19375573921028</v>
      </c>
      <c r="R3992" s="7">
        <v>1.1696051423324201</v>
      </c>
      <c r="S3992" s="6">
        <v>0</v>
      </c>
      <c r="T3992" s="5">
        <v>0</v>
      </c>
      <c r="U3992" s="5">
        <v>0</v>
      </c>
      <c r="V3992" s="5">
        <f t="shared" si="320"/>
        <v>17.649999899999997</v>
      </c>
      <c r="W3992" s="5">
        <f t="shared" si="316"/>
        <v>-17.649999899999997</v>
      </c>
      <c r="X3992" s="8">
        <f t="shared" si="317"/>
        <v>-1</v>
      </c>
      <c r="Y3992" s="4">
        <v>0</v>
      </c>
      <c r="Z3992" s="9" t="str">
        <f t="shared" si="318"/>
        <v>NA</v>
      </c>
      <c r="AA3992" s="10">
        <f t="shared" si="319"/>
        <v>0</v>
      </c>
    </row>
    <row r="3993" spans="1:27" x14ac:dyDescent="0.55000000000000004">
      <c r="A3993" s="3" t="s">
        <v>62</v>
      </c>
      <c r="B3993" s="3" t="s">
        <v>63</v>
      </c>
      <c r="C3993" s="3" t="s">
        <v>6233</v>
      </c>
      <c r="D3993" s="3" t="s">
        <v>6234</v>
      </c>
      <c r="E3993" s="4" t="s">
        <v>66</v>
      </c>
      <c r="F3993" s="3" t="s">
        <v>36</v>
      </c>
      <c r="G3993" s="3" t="s">
        <v>36</v>
      </c>
      <c r="H3993" s="3" t="s">
        <v>5885</v>
      </c>
      <c r="I3993" s="3" t="s">
        <v>35</v>
      </c>
      <c r="J3993" s="3" t="s">
        <v>36</v>
      </c>
      <c r="K3993" s="3" t="s">
        <v>42</v>
      </c>
      <c r="L3993" s="5">
        <v>8.75</v>
      </c>
      <c r="M3993" s="4">
        <v>10</v>
      </c>
      <c r="N3993" s="5">
        <v>17.675000000000001</v>
      </c>
      <c r="O3993" s="5">
        <v>1.7675000000000001</v>
      </c>
      <c r="P3993" s="4">
        <v>461</v>
      </c>
      <c r="Q3993" s="6">
        <v>2.1691973969631202</v>
      </c>
      <c r="R3993" s="7">
        <v>5.3566160520607404</v>
      </c>
      <c r="S3993" s="6">
        <v>0</v>
      </c>
      <c r="T3993" s="5">
        <v>0</v>
      </c>
      <c r="U3993" s="5">
        <v>0</v>
      </c>
      <c r="V3993" s="5">
        <f t="shared" si="320"/>
        <v>17.675000000000001</v>
      </c>
      <c r="W3993" s="5">
        <f t="shared" si="316"/>
        <v>-17.675000000000001</v>
      </c>
      <c r="X3993" s="8">
        <f t="shared" si="317"/>
        <v>-1</v>
      </c>
      <c r="Y3993" s="4">
        <v>0</v>
      </c>
      <c r="Z3993" s="9" t="str">
        <f t="shared" si="318"/>
        <v>NA</v>
      </c>
      <c r="AA3993" s="10">
        <f t="shared" si="319"/>
        <v>0</v>
      </c>
    </row>
    <row r="3994" spans="1:27" x14ac:dyDescent="0.55000000000000004">
      <c r="A3994" s="3" t="s">
        <v>62</v>
      </c>
      <c r="B3994" s="3" t="s">
        <v>63</v>
      </c>
      <c r="C3994" s="3" t="s">
        <v>6235</v>
      </c>
      <c r="D3994" s="3" t="s">
        <v>6236</v>
      </c>
      <c r="E3994" s="4" t="s">
        <v>66</v>
      </c>
      <c r="F3994" s="3" t="s">
        <v>36</v>
      </c>
      <c r="G3994" s="3" t="s">
        <v>36</v>
      </c>
      <c r="H3994" s="3" t="s">
        <v>85</v>
      </c>
      <c r="I3994" s="3" t="s">
        <v>35</v>
      </c>
      <c r="J3994" s="3" t="s">
        <v>36</v>
      </c>
      <c r="K3994" s="3" t="s">
        <v>91</v>
      </c>
      <c r="L3994" s="5">
        <v>8.75</v>
      </c>
      <c r="M3994" s="4">
        <v>18</v>
      </c>
      <c r="N3994" s="5">
        <v>17.812499849999998</v>
      </c>
      <c r="O3994" s="5">
        <v>0.9895833249999999</v>
      </c>
      <c r="P3994" s="4">
        <v>9237</v>
      </c>
      <c r="Q3994" s="6">
        <v>0.194868463786944</v>
      </c>
      <c r="R3994" s="7">
        <v>2.9312980404893398</v>
      </c>
      <c r="S3994" s="6">
        <v>0</v>
      </c>
      <c r="T3994" s="5">
        <v>0</v>
      </c>
      <c r="U3994" s="5">
        <v>0</v>
      </c>
      <c r="V3994" s="5">
        <f t="shared" si="320"/>
        <v>17.812499849999998</v>
      </c>
      <c r="W3994" s="5">
        <f t="shared" si="316"/>
        <v>-17.812499849999998</v>
      </c>
      <c r="X3994" s="8">
        <f t="shared" si="317"/>
        <v>-1</v>
      </c>
      <c r="Y3994" s="4">
        <v>0</v>
      </c>
      <c r="Z3994" s="9" t="str">
        <f t="shared" si="318"/>
        <v>NA</v>
      </c>
      <c r="AA3994" s="10">
        <f t="shared" si="319"/>
        <v>0</v>
      </c>
    </row>
    <row r="3995" spans="1:27" x14ac:dyDescent="0.55000000000000004">
      <c r="A3995" s="3" t="s">
        <v>62</v>
      </c>
      <c r="B3995" s="3" t="s">
        <v>63</v>
      </c>
      <c r="C3995" s="3" t="s">
        <v>6237</v>
      </c>
      <c r="D3995" s="3" t="s">
        <v>6238</v>
      </c>
      <c r="E3995" s="4" t="s">
        <v>66</v>
      </c>
      <c r="F3995" s="3" t="s">
        <v>36</v>
      </c>
      <c r="G3995" s="3" t="s">
        <v>36</v>
      </c>
      <c r="H3995" s="3" t="s">
        <v>166</v>
      </c>
      <c r="I3995" s="3" t="s">
        <v>35</v>
      </c>
      <c r="J3995" s="3" t="s">
        <v>36</v>
      </c>
      <c r="K3995" s="3" t="s">
        <v>42</v>
      </c>
      <c r="L3995" s="5">
        <v>8.75</v>
      </c>
      <c r="M3995" s="4">
        <v>11</v>
      </c>
      <c r="N3995" s="5">
        <v>17.9374999375</v>
      </c>
      <c r="O3995" s="5">
        <v>1.6306818125</v>
      </c>
      <c r="P3995" s="4">
        <v>4840</v>
      </c>
      <c r="Q3995" s="6">
        <v>0.22727272727272702</v>
      </c>
      <c r="R3995" s="7">
        <v>1.6369628099173601</v>
      </c>
      <c r="S3995" s="6">
        <v>0</v>
      </c>
      <c r="T3995" s="5">
        <v>0</v>
      </c>
      <c r="U3995" s="5">
        <v>0</v>
      </c>
      <c r="V3995" s="5">
        <f t="shared" si="320"/>
        <v>17.9374999375</v>
      </c>
      <c r="W3995" s="5">
        <f t="shared" si="316"/>
        <v>-17.9374999375</v>
      </c>
      <c r="X3995" s="8">
        <f t="shared" si="317"/>
        <v>-1</v>
      </c>
      <c r="Y3995" s="4">
        <v>0</v>
      </c>
      <c r="Z3995" s="9" t="str">
        <f t="shared" si="318"/>
        <v>NA</v>
      </c>
      <c r="AA3995" s="10">
        <f t="shared" si="319"/>
        <v>0</v>
      </c>
    </row>
    <row r="3996" spans="1:27" x14ac:dyDescent="0.55000000000000004">
      <c r="A3996" s="3" t="s">
        <v>62</v>
      </c>
      <c r="B3996" s="3" t="s">
        <v>63</v>
      </c>
      <c r="C3996" s="3" t="s">
        <v>6239</v>
      </c>
      <c r="D3996" s="3" t="s">
        <v>6240</v>
      </c>
      <c r="E3996" s="4" t="s">
        <v>66</v>
      </c>
      <c r="F3996" s="3" t="s">
        <v>36</v>
      </c>
      <c r="G3996" s="3" t="s">
        <v>36</v>
      </c>
      <c r="H3996" s="3" t="s">
        <v>5885</v>
      </c>
      <c r="I3996" s="3" t="s">
        <v>35</v>
      </c>
      <c r="J3996" s="3" t="s">
        <v>36</v>
      </c>
      <c r="K3996" s="3" t="s">
        <v>42</v>
      </c>
      <c r="L3996" s="5">
        <v>8.75</v>
      </c>
      <c r="M3996" s="4">
        <v>8</v>
      </c>
      <c r="N3996" s="5">
        <v>18.212499999999999</v>
      </c>
      <c r="O3996" s="5">
        <v>2.2765624999999998</v>
      </c>
      <c r="P3996" s="4">
        <v>359</v>
      </c>
      <c r="Q3996" s="6">
        <v>2.22841225626741</v>
      </c>
      <c r="R3996" s="7">
        <v>1.45125348189415</v>
      </c>
      <c r="S3996" s="6">
        <v>0</v>
      </c>
      <c r="T3996" s="5">
        <v>0</v>
      </c>
      <c r="U3996" s="5">
        <v>0</v>
      </c>
      <c r="V3996" s="5">
        <f t="shared" si="320"/>
        <v>18.212499999999999</v>
      </c>
      <c r="W3996" s="5">
        <f t="shared" si="316"/>
        <v>-18.212499999999999</v>
      </c>
      <c r="X3996" s="8">
        <f t="shared" si="317"/>
        <v>-1</v>
      </c>
      <c r="Y3996" s="4">
        <v>0</v>
      </c>
      <c r="Z3996" s="9" t="str">
        <f t="shared" si="318"/>
        <v>NA</v>
      </c>
      <c r="AA3996" s="10">
        <f t="shared" si="319"/>
        <v>0</v>
      </c>
    </row>
    <row r="3997" spans="1:27" x14ac:dyDescent="0.55000000000000004">
      <c r="A3997" s="3" t="s">
        <v>62</v>
      </c>
      <c r="B3997" s="3" t="s">
        <v>63</v>
      </c>
      <c r="C3997" s="3" t="s">
        <v>6241</v>
      </c>
      <c r="D3997" s="3" t="s">
        <v>6242</v>
      </c>
      <c r="E3997" s="4" t="s">
        <v>66</v>
      </c>
      <c r="F3997" s="3" t="s">
        <v>36</v>
      </c>
      <c r="G3997" s="3" t="s">
        <v>36</v>
      </c>
      <c r="H3997" s="3" t="s">
        <v>5885</v>
      </c>
      <c r="I3997" s="3" t="s">
        <v>35</v>
      </c>
      <c r="J3997" s="3" t="s">
        <v>36</v>
      </c>
      <c r="K3997" s="3" t="s">
        <v>42</v>
      </c>
      <c r="L3997" s="5">
        <v>8.75</v>
      </c>
      <c r="M3997" s="4">
        <v>11</v>
      </c>
      <c r="N3997" s="5">
        <v>18.237499912499999</v>
      </c>
      <c r="O3997" s="5">
        <v>1.6579545374999998</v>
      </c>
      <c r="P3997" s="4">
        <v>1323</v>
      </c>
      <c r="Q3997" s="6">
        <v>0.83144368858654605</v>
      </c>
      <c r="R3997" s="7">
        <v>1.0432350718065</v>
      </c>
      <c r="S3997" s="6">
        <v>0</v>
      </c>
      <c r="T3997" s="5">
        <v>0</v>
      </c>
      <c r="U3997" s="5">
        <v>0</v>
      </c>
      <c r="V3997" s="5">
        <f t="shared" si="320"/>
        <v>18.237499912499999</v>
      </c>
      <c r="W3997" s="5">
        <f t="shared" si="316"/>
        <v>-18.237499912499999</v>
      </c>
      <c r="X3997" s="8">
        <f t="shared" si="317"/>
        <v>-1</v>
      </c>
      <c r="Y3997" s="4">
        <v>0</v>
      </c>
      <c r="Z3997" s="9" t="str">
        <f t="shared" si="318"/>
        <v>NA</v>
      </c>
      <c r="AA3997" s="10">
        <f t="shared" si="319"/>
        <v>0</v>
      </c>
    </row>
    <row r="3998" spans="1:27" x14ac:dyDescent="0.55000000000000004">
      <c r="A3998" s="3" t="s">
        <v>62</v>
      </c>
      <c r="B3998" s="3" t="s">
        <v>63</v>
      </c>
      <c r="C3998" s="3" t="s">
        <v>6243</v>
      </c>
      <c r="D3998" s="3" t="s">
        <v>1188</v>
      </c>
      <c r="E3998" s="4" t="s">
        <v>31</v>
      </c>
      <c r="F3998" s="3" t="s">
        <v>36</v>
      </c>
      <c r="G3998" s="3" t="s">
        <v>36</v>
      </c>
      <c r="H3998" s="3" t="s">
        <v>181</v>
      </c>
      <c r="I3998" s="3" t="s">
        <v>35</v>
      </c>
      <c r="J3998" s="3" t="s">
        <v>36</v>
      </c>
      <c r="K3998" s="3" t="s">
        <v>91</v>
      </c>
      <c r="L3998" s="5">
        <v>8.75</v>
      </c>
      <c r="M3998" s="4">
        <v>58</v>
      </c>
      <c r="N3998" s="5">
        <v>18.574999525000003</v>
      </c>
      <c r="O3998" s="5">
        <v>0.32025861250000004</v>
      </c>
      <c r="P3998" s="4">
        <v>2103</v>
      </c>
      <c r="Q3998" s="6">
        <v>2.75796481217309</v>
      </c>
      <c r="R3998" s="7">
        <v>1.69747979077508</v>
      </c>
      <c r="S3998" s="6">
        <v>0</v>
      </c>
      <c r="T3998" s="5">
        <v>0</v>
      </c>
      <c r="U3998" s="5">
        <v>0</v>
      </c>
      <c r="V3998" s="5">
        <f t="shared" si="320"/>
        <v>18.574999525000003</v>
      </c>
      <c r="W3998" s="5">
        <f t="shared" si="316"/>
        <v>-18.574999525000003</v>
      </c>
      <c r="X3998" s="8">
        <f t="shared" si="317"/>
        <v>-1</v>
      </c>
      <c r="Y3998" s="4">
        <v>0</v>
      </c>
      <c r="Z3998" s="9" t="str">
        <f t="shared" si="318"/>
        <v>NA</v>
      </c>
      <c r="AA3998" s="10">
        <f t="shared" si="319"/>
        <v>0</v>
      </c>
    </row>
    <row r="3999" spans="1:27" x14ac:dyDescent="0.55000000000000004">
      <c r="A3999" s="3" t="s">
        <v>62</v>
      </c>
      <c r="B3999" s="3" t="s">
        <v>63</v>
      </c>
      <c r="C3999" s="3" t="s">
        <v>6244</v>
      </c>
      <c r="D3999" s="3" t="s">
        <v>6245</v>
      </c>
      <c r="E3999" s="4" t="s">
        <v>66</v>
      </c>
      <c r="F3999" s="3" t="s">
        <v>36</v>
      </c>
      <c r="G3999" s="3" t="s">
        <v>36</v>
      </c>
      <c r="H3999" s="3" t="s">
        <v>5885</v>
      </c>
      <c r="I3999" s="3" t="s">
        <v>35</v>
      </c>
      <c r="J3999" s="3" t="s">
        <v>36</v>
      </c>
      <c r="K3999" s="3" t="s">
        <v>42</v>
      </c>
      <c r="L3999" s="5">
        <v>8.75</v>
      </c>
      <c r="M3999" s="4">
        <v>10</v>
      </c>
      <c r="N3999" s="5">
        <v>19</v>
      </c>
      <c r="O3999" s="5">
        <v>1.9</v>
      </c>
      <c r="P3999" s="4">
        <v>380</v>
      </c>
      <c r="Q3999" s="6">
        <v>2.6315789473684199</v>
      </c>
      <c r="R3999" s="7">
        <v>1.0515789473684201</v>
      </c>
      <c r="S3999" s="6">
        <v>0</v>
      </c>
      <c r="T3999" s="5">
        <v>0</v>
      </c>
      <c r="U3999" s="5">
        <v>0</v>
      </c>
      <c r="V3999" s="5">
        <f t="shared" si="320"/>
        <v>19</v>
      </c>
      <c r="W3999" s="5">
        <f t="shared" si="316"/>
        <v>-19</v>
      </c>
      <c r="X3999" s="8">
        <f t="shared" si="317"/>
        <v>-1</v>
      </c>
      <c r="Y3999" s="4">
        <v>0</v>
      </c>
      <c r="Z3999" s="9" t="str">
        <f t="shared" si="318"/>
        <v>NA</v>
      </c>
      <c r="AA3999" s="10">
        <f t="shared" si="319"/>
        <v>0</v>
      </c>
    </row>
    <row r="4000" spans="1:27" x14ac:dyDescent="0.55000000000000004">
      <c r="A4000" s="3" t="s">
        <v>62</v>
      </c>
      <c r="B4000" s="3" t="s">
        <v>63</v>
      </c>
      <c r="C4000" s="3" t="s">
        <v>6246</v>
      </c>
      <c r="D4000" s="3" t="s">
        <v>6247</v>
      </c>
      <c r="E4000" s="4" t="s">
        <v>66</v>
      </c>
      <c r="F4000" s="3" t="s">
        <v>36</v>
      </c>
      <c r="G4000" s="3" t="s">
        <v>36</v>
      </c>
      <c r="H4000" s="3" t="s">
        <v>5885</v>
      </c>
      <c r="I4000" s="3" t="s">
        <v>35</v>
      </c>
      <c r="J4000" s="3" t="s">
        <v>36</v>
      </c>
      <c r="K4000" s="3" t="s">
        <v>42</v>
      </c>
      <c r="L4000" s="5">
        <v>8.75</v>
      </c>
      <c r="M4000" s="4">
        <v>29</v>
      </c>
      <c r="N4000" s="5">
        <v>20.912499937499998</v>
      </c>
      <c r="O4000" s="5">
        <v>0.72112068749999991</v>
      </c>
      <c r="P4000" s="4">
        <v>3518</v>
      </c>
      <c r="Q4000" s="6">
        <v>0.82433200682205809</v>
      </c>
      <c r="R4000" s="7">
        <v>0.91756679931779406</v>
      </c>
      <c r="S4000" s="6">
        <v>0</v>
      </c>
      <c r="T4000" s="5">
        <v>0</v>
      </c>
      <c r="U4000" s="5">
        <v>0</v>
      </c>
      <c r="V4000" s="5">
        <f t="shared" si="320"/>
        <v>20.912499937499998</v>
      </c>
      <c r="W4000" s="5">
        <f t="shared" si="316"/>
        <v>-20.912499937499998</v>
      </c>
      <c r="X4000" s="8">
        <f t="shared" si="317"/>
        <v>-1</v>
      </c>
      <c r="Y4000" s="4">
        <v>0</v>
      </c>
      <c r="Z4000" s="9" t="str">
        <f t="shared" si="318"/>
        <v>NA</v>
      </c>
      <c r="AA4000" s="10">
        <f t="shared" si="319"/>
        <v>0</v>
      </c>
    </row>
    <row r="4001" spans="1:27" x14ac:dyDescent="0.55000000000000004">
      <c r="A4001" s="3" t="s">
        <v>62</v>
      </c>
      <c r="B4001" s="3" t="s">
        <v>63</v>
      </c>
      <c r="C4001" s="3" t="s">
        <v>6248</v>
      </c>
      <c r="D4001" s="3" t="s">
        <v>3334</v>
      </c>
      <c r="E4001" s="4" t="s">
        <v>66</v>
      </c>
      <c r="F4001" s="3" t="s">
        <v>36</v>
      </c>
      <c r="G4001" s="3" t="s">
        <v>36</v>
      </c>
      <c r="H4001" s="3" t="s">
        <v>5885</v>
      </c>
      <c r="I4001" s="3" t="s">
        <v>35</v>
      </c>
      <c r="J4001" s="3" t="s">
        <v>36</v>
      </c>
      <c r="K4001" s="3" t="s">
        <v>42</v>
      </c>
      <c r="L4001" s="5">
        <v>8.75</v>
      </c>
      <c r="M4001" s="4">
        <v>25</v>
      </c>
      <c r="N4001" s="5">
        <v>21.587499999999999</v>
      </c>
      <c r="O4001" s="5">
        <v>0.86349999999999993</v>
      </c>
      <c r="P4001" s="4">
        <v>57786</v>
      </c>
      <c r="Q4001" s="6">
        <v>4.3263074100993303E-2</v>
      </c>
      <c r="R4001" s="7">
        <v>1</v>
      </c>
      <c r="S4001" s="6">
        <v>0</v>
      </c>
      <c r="T4001" s="5">
        <v>0</v>
      </c>
      <c r="U4001" s="5">
        <v>0</v>
      </c>
      <c r="V4001" s="5">
        <f t="shared" si="320"/>
        <v>21.587499999999999</v>
      </c>
      <c r="W4001" s="5">
        <f t="shared" si="316"/>
        <v>-21.587499999999999</v>
      </c>
      <c r="X4001" s="8">
        <f t="shared" si="317"/>
        <v>-1</v>
      </c>
      <c r="Y4001" s="4">
        <v>0</v>
      </c>
      <c r="Z4001" s="9" t="str">
        <f t="shared" si="318"/>
        <v>NA</v>
      </c>
      <c r="AA4001" s="10">
        <f t="shared" si="319"/>
        <v>0</v>
      </c>
    </row>
    <row r="4002" spans="1:27" x14ac:dyDescent="0.55000000000000004">
      <c r="A4002" s="3" t="s">
        <v>62</v>
      </c>
      <c r="B4002" s="3" t="s">
        <v>63</v>
      </c>
      <c r="C4002" s="3" t="s">
        <v>6249</v>
      </c>
      <c r="D4002" s="3" t="s">
        <v>6250</v>
      </c>
      <c r="E4002" s="4" t="s">
        <v>31</v>
      </c>
      <c r="F4002" s="3" t="s">
        <v>36</v>
      </c>
      <c r="G4002" s="3" t="s">
        <v>36</v>
      </c>
      <c r="H4002" s="3" t="s">
        <v>110</v>
      </c>
      <c r="I4002" s="3" t="s">
        <v>35</v>
      </c>
      <c r="J4002" s="3" t="s">
        <v>36</v>
      </c>
      <c r="K4002" s="3" t="s">
        <v>42</v>
      </c>
      <c r="L4002" s="5">
        <v>8.75</v>
      </c>
      <c r="M4002" s="4">
        <v>6</v>
      </c>
      <c r="N4002" s="5">
        <v>22.5</v>
      </c>
      <c r="O4002" s="5">
        <v>3.75</v>
      </c>
      <c r="P4002" s="4">
        <v>2415</v>
      </c>
      <c r="Q4002" s="6">
        <v>0.24844720496894401</v>
      </c>
      <c r="R4002" s="7">
        <v>1.9171428571428599</v>
      </c>
      <c r="S4002" s="6">
        <v>0</v>
      </c>
      <c r="T4002" s="5">
        <v>0</v>
      </c>
      <c r="U4002" s="5">
        <v>0</v>
      </c>
      <c r="V4002" s="5">
        <f t="shared" si="320"/>
        <v>22.5</v>
      </c>
      <c r="W4002" s="5">
        <f t="shared" si="316"/>
        <v>-22.5</v>
      </c>
      <c r="X4002" s="8">
        <f t="shared" si="317"/>
        <v>-1</v>
      </c>
      <c r="Y4002" s="4">
        <v>0</v>
      </c>
      <c r="Z4002" s="9" t="str">
        <f t="shared" si="318"/>
        <v>NA</v>
      </c>
      <c r="AA4002" s="10">
        <f t="shared" si="319"/>
        <v>0</v>
      </c>
    </row>
    <row r="4003" spans="1:27" x14ac:dyDescent="0.55000000000000004">
      <c r="A4003" s="3" t="s">
        <v>62</v>
      </c>
      <c r="B4003" s="3" t="s">
        <v>63</v>
      </c>
      <c r="C4003" s="3" t="s">
        <v>6251</v>
      </c>
      <c r="D4003" s="3" t="s">
        <v>2295</v>
      </c>
      <c r="E4003" s="4" t="s">
        <v>31</v>
      </c>
      <c r="F4003" s="3" t="s">
        <v>36</v>
      </c>
      <c r="G4003" s="3" t="s">
        <v>36</v>
      </c>
      <c r="H4003" s="3" t="s">
        <v>85</v>
      </c>
      <c r="I4003" s="3" t="s">
        <v>35</v>
      </c>
      <c r="J4003" s="3" t="s">
        <v>36</v>
      </c>
      <c r="K4003" s="3" t="s">
        <v>91</v>
      </c>
      <c r="L4003" s="5">
        <v>8.75</v>
      </c>
      <c r="M4003" s="4">
        <v>26</v>
      </c>
      <c r="N4003" s="5">
        <v>23.412499824999998</v>
      </c>
      <c r="O4003" s="5">
        <v>0.90048076249999998</v>
      </c>
      <c r="P4003" s="4">
        <v>4801</v>
      </c>
      <c r="Q4003" s="6">
        <v>0.54155384294938602</v>
      </c>
      <c r="R4003" s="7">
        <v>2.6908769006457001</v>
      </c>
      <c r="S4003" s="6">
        <v>0</v>
      </c>
      <c r="T4003" s="5">
        <v>0</v>
      </c>
      <c r="U4003" s="5">
        <v>0</v>
      </c>
      <c r="V4003" s="5">
        <f t="shared" si="320"/>
        <v>23.412499824999998</v>
      </c>
      <c r="W4003" s="5">
        <f t="shared" si="316"/>
        <v>-23.412499824999998</v>
      </c>
      <c r="X4003" s="8">
        <f t="shared" si="317"/>
        <v>-1</v>
      </c>
      <c r="Y4003" s="4">
        <v>0</v>
      </c>
      <c r="Z4003" s="9" t="str">
        <f t="shared" si="318"/>
        <v>NA</v>
      </c>
      <c r="AA4003" s="10">
        <f t="shared" si="319"/>
        <v>0</v>
      </c>
    </row>
    <row r="4004" spans="1:27" x14ac:dyDescent="0.55000000000000004">
      <c r="A4004" s="3" t="s">
        <v>62</v>
      </c>
      <c r="B4004" s="3" t="s">
        <v>63</v>
      </c>
      <c r="C4004" s="3" t="s">
        <v>6252</v>
      </c>
      <c r="D4004" s="3" t="s">
        <v>6253</v>
      </c>
      <c r="E4004" s="4" t="s">
        <v>66</v>
      </c>
      <c r="F4004" s="3" t="s">
        <v>36</v>
      </c>
      <c r="G4004" s="3" t="s">
        <v>36</v>
      </c>
      <c r="H4004" s="3" t="s">
        <v>5885</v>
      </c>
      <c r="I4004" s="3" t="s">
        <v>35</v>
      </c>
      <c r="J4004" s="3" t="s">
        <v>36</v>
      </c>
      <c r="K4004" s="3" t="s">
        <v>42</v>
      </c>
      <c r="L4004" s="5">
        <v>8.75</v>
      </c>
      <c r="M4004" s="4">
        <v>26</v>
      </c>
      <c r="N4004" s="5">
        <v>26.237499925000002</v>
      </c>
      <c r="O4004" s="5">
        <v>1.0091346125</v>
      </c>
      <c r="P4004" s="4">
        <v>8428</v>
      </c>
      <c r="Q4004" s="6">
        <v>0.30849549121974401</v>
      </c>
      <c r="R4004" s="7">
        <v>1</v>
      </c>
      <c r="S4004" s="6">
        <v>0</v>
      </c>
      <c r="T4004" s="5">
        <v>0</v>
      </c>
      <c r="U4004" s="5">
        <v>0</v>
      </c>
      <c r="V4004" s="5">
        <f t="shared" si="320"/>
        <v>26.237499925000002</v>
      </c>
      <c r="W4004" s="5">
        <f t="shared" si="316"/>
        <v>-26.237499925000002</v>
      </c>
      <c r="X4004" s="8">
        <f t="shared" si="317"/>
        <v>-1</v>
      </c>
      <c r="Y4004" s="4">
        <v>0</v>
      </c>
      <c r="Z4004" s="9" t="str">
        <f t="shared" si="318"/>
        <v>NA</v>
      </c>
      <c r="AA4004" s="10">
        <f t="shared" si="319"/>
        <v>0</v>
      </c>
    </row>
    <row r="4005" spans="1:27" x14ac:dyDescent="0.55000000000000004">
      <c r="A4005" s="3" t="s">
        <v>62</v>
      </c>
      <c r="B4005" s="3" t="s">
        <v>63</v>
      </c>
      <c r="C4005" s="3" t="s">
        <v>6254</v>
      </c>
      <c r="D4005" s="3" t="s">
        <v>6255</v>
      </c>
      <c r="E4005" s="4" t="s">
        <v>66</v>
      </c>
      <c r="F4005" s="3" t="s">
        <v>36</v>
      </c>
      <c r="G4005" s="3" t="s">
        <v>36</v>
      </c>
      <c r="H4005" s="3" t="s">
        <v>5885</v>
      </c>
      <c r="I4005" s="3" t="s">
        <v>35</v>
      </c>
      <c r="J4005" s="3" t="s">
        <v>36</v>
      </c>
      <c r="K4005" s="3" t="s">
        <v>42</v>
      </c>
      <c r="L4005" s="5">
        <v>8.75</v>
      </c>
      <c r="M4005" s="4">
        <v>38</v>
      </c>
      <c r="N4005" s="5">
        <v>29.987499549999999</v>
      </c>
      <c r="O4005" s="5">
        <v>0.78914472499999999</v>
      </c>
      <c r="P4005" s="4">
        <v>1583</v>
      </c>
      <c r="Q4005" s="6">
        <v>2.40050536955148</v>
      </c>
      <c r="R4005" s="7">
        <v>0.982122552116235</v>
      </c>
      <c r="S4005" s="6">
        <v>0</v>
      </c>
      <c r="T4005" s="5">
        <v>0</v>
      </c>
      <c r="U4005" s="5">
        <v>0</v>
      </c>
      <c r="V4005" s="5">
        <f t="shared" si="320"/>
        <v>29.987499549999999</v>
      </c>
      <c r="W4005" s="5">
        <f t="shared" si="316"/>
        <v>-29.987499549999999</v>
      </c>
      <c r="X4005" s="8">
        <f t="shared" si="317"/>
        <v>-1</v>
      </c>
      <c r="Y4005" s="4">
        <v>0</v>
      </c>
      <c r="Z4005" s="9" t="str">
        <f t="shared" si="318"/>
        <v>NA</v>
      </c>
      <c r="AA4005" s="10">
        <f t="shared" si="319"/>
        <v>0</v>
      </c>
    </row>
    <row r="4006" spans="1:27" x14ac:dyDescent="0.55000000000000004">
      <c r="A4006" s="3" t="s">
        <v>62</v>
      </c>
      <c r="B4006" s="3" t="s">
        <v>63</v>
      </c>
      <c r="C4006" s="3" t="s">
        <v>6256</v>
      </c>
      <c r="D4006" s="3" t="s">
        <v>6257</v>
      </c>
      <c r="E4006" s="4" t="s">
        <v>66</v>
      </c>
      <c r="F4006" s="3" t="s">
        <v>36</v>
      </c>
      <c r="G4006" s="3" t="s">
        <v>36</v>
      </c>
      <c r="H4006" s="3" t="s">
        <v>5885</v>
      </c>
      <c r="I4006" s="3" t="s">
        <v>35</v>
      </c>
      <c r="J4006" s="3" t="s">
        <v>36</v>
      </c>
      <c r="K4006" s="3" t="s">
        <v>42</v>
      </c>
      <c r="L4006" s="5">
        <v>8.75</v>
      </c>
      <c r="M4006" s="4">
        <v>12</v>
      </c>
      <c r="N4006" s="5">
        <v>30.162499950000004</v>
      </c>
      <c r="O4006" s="5">
        <v>2.5135416625000002</v>
      </c>
      <c r="P4006" s="4">
        <v>776</v>
      </c>
      <c r="Q4006" s="6">
        <v>1.5463917525773201</v>
      </c>
      <c r="R4006" s="7">
        <v>1.4347938144329899</v>
      </c>
      <c r="S4006" s="6">
        <v>0</v>
      </c>
      <c r="T4006" s="5">
        <v>0</v>
      </c>
      <c r="U4006" s="5">
        <v>0</v>
      </c>
      <c r="V4006" s="5">
        <f t="shared" si="320"/>
        <v>30.162499950000004</v>
      </c>
      <c r="W4006" s="5">
        <f t="shared" si="316"/>
        <v>-30.162499950000004</v>
      </c>
      <c r="X4006" s="8">
        <f t="shared" si="317"/>
        <v>-1</v>
      </c>
      <c r="Y4006" s="4">
        <v>0</v>
      </c>
      <c r="Z4006" s="9" t="str">
        <f t="shared" si="318"/>
        <v>NA</v>
      </c>
      <c r="AA4006" s="10">
        <f t="shared" si="319"/>
        <v>0</v>
      </c>
    </row>
    <row r="4007" spans="1:27" x14ac:dyDescent="0.55000000000000004">
      <c r="A4007" s="3" t="s">
        <v>62</v>
      </c>
      <c r="B4007" s="3" t="s">
        <v>63</v>
      </c>
      <c r="C4007" s="3" t="s">
        <v>6258</v>
      </c>
      <c r="D4007" s="3" t="s">
        <v>6259</v>
      </c>
      <c r="E4007" s="4" t="s">
        <v>66</v>
      </c>
      <c r="F4007" s="3" t="s">
        <v>36</v>
      </c>
      <c r="G4007" s="3" t="s">
        <v>36</v>
      </c>
      <c r="H4007" s="3" t="s">
        <v>5885</v>
      </c>
      <c r="I4007" s="3" t="s">
        <v>35</v>
      </c>
      <c r="J4007" s="3" t="s">
        <v>36</v>
      </c>
      <c r="K4007" s="3" t="s">
        <v>42</v>
      </c>
      <c r="L4007" s="5">
        <v>8.75</v>
      </c>
      <c r="M4007" s="4">
        <v>20</v>
      </c>
      <c r="N4007" s="5">
        <v>31.074999999999999</v>
      </c>
      <c r="O4007" s="5">
        <v>1.55375</v>
      </c>
      <c r="P4007" s="4">
        <v>1488</v>
      </c>
      <c r="Q4007" s="6">
        <v>1.34408602150538</v>
      </c>
      <c r="R4007" s="7">
        <v>1.0299731182795699</v>
      </c>
      <c r="S4007" s="6">
        <v>0</v>
      </c>
      <c r="T4007" s="5">
        <v>0</v>
      </c>
      <c r="U4007" s="5">
        <v>0</v>
      </c>
      <c r="V4007" s="5">
        <f t="shared" si="320"/>
        <v>31.074999999999999</v>
      </c>
      <c r="W4007" s="5">
        <f t="shared" si="316"/>
        <v>-31.074999999999999</v>
      </c>
      <c r="X4007" s="8">
        <f t="shared" si="317"/>
        <v>-1</v>
      </c>
      <c r="Y4007" s="4">
        <v>0</v>
      </c>
      <c r="Z4007" s="9" t="str">
        <f t="shared" si="318"/>
        <v>NA</v>
      </c>
      <c r="AA4007" s="10">
        <f t="shared" si="319"/>
        <v>0</v>
      </c>
    </row>
    <row r="4008" spans="1:27" x14ac:dyDescent="0.55000000000000004">
      <c r="A4008" s="3" t="s">
        <v>62</v>
      </c>
      <c r="B4008" s="3" t="s">
        <v>63</v>
      </c>
      <c r="C4008" s="3" t="s">
        <v>6260</v>
      </c>
      <c r="D4008" s="3" t="s">
        <v>6261</v>
      </c>
      <c r="E4008" s="4" t="s">
        <v>66</v>
      </c>
      <c r="F4008" s="3" t="s">
        <v>36</v>
      </c>
      <c r="G4008" s="3" t="s">
        <v>36</v>
      </c>
      <c r="H4008" s="3" t="s">
        <v>5885</v>
      </c>
      <c r="I4008" s="3" t="s">
        <v>35</v>
      </c>
      <c r="J4008" s="3" t="s">
        <v>36</v>
      </c>
      <c r="K4008" s="3" t="s">
        <v>42</v>
      </c>
      <c r="L4008" s="5">
        <v>8.75</v>
      </c>
      <c r="M4008" s="4">
        <v>35</v>
      </c>
      <c r="N4008" s="5">
        <v>31.474999937500002</v>
      </c>
      <c r="O4008" s="5">
        <v>0.8992857125</v>
      </c>
      <c r="P4008" s="4">
        <v>1562</v>
      </c>
      <c r="Q4008" s="6">
        <v>2.2407170294494199</v>
      </c>
      <c r="R4008" s="7">
        <v>0.952432778489117</v>
      </c>
      <c r="S4008" s="6">
        <v>0</v>
      </c>
      <c r="T4008" s="5">
        <v>0</v>
      </c>
      <c r="U4008" s="5">
        <v>0</v>
      </c>
      <c r="V4008" s="5">
        <f t="shared" si="320"/>
        <v>31.474999937500002</v>
      </c>
      <c r="W4008" s="5">
        <f t="shared" si="316"/>
        <v>-31.474999937500002</v>
      </c>
      <c r="X4008" s="8">
        <f t="shared" si="317"/>
        <v>-1</v>
      </c>
      <c r="Y4008" s="4">
        <v>0</v>
      </c>
      <c r="Z4008" s="9" t="str">
        <f t="shared" si="318"/>
        <v>NA</v>
      </c>
      <c r="AA4008" s="10">
        <f t="shared" si="319"/>
        <v>0</v>
      </c>
    </row>
    <row r="4009" spans="1:27" x14ac:dyDescent="0.55000000000000004">
      <c r="A4009" s="3" t="s">
        <v>62</v>
      </c>
      <c r="B4009" s="3" t="s">
        <v>63</v>
      </c>
      <c r="C4009" s="3" t="s">
        <v>6262</v>
      </c>
      <c r="D4009" s="3" t="s">
        <v>6263</v>
      </c>
      <c r="E4009" s="4" t="s">
        <v>31</v>
      </c>
      <c r="F4009" s="3" t="s">
        <v>36</v>
      </c>
      <c r="G4009" s="3" t="s">
        <v>36</v>
      </c>
      <c r="H4009" s="3" t="s">
        <v>110</v>
      </c>
      <c r="I4009" s="3" t="s">
        <v>35</v>
      </c>
      <c r="J4009" s="3" t="s">
        <v>36</v>
      </c>
      <c r="K4009" s="3" t="s">
        <v>42</v>
      </c>
      <c r="L4009" s="5">
        <v>8.75</v>
      </c>
      <c r="M4009" s="4">
        <v>5</v>
      </c>
      <c r="N4009" s="5">
        <v>32</v>
      </c>
      <c r="O4009" s="5">
        <v>6.4</v>
      </c>
      <c r="P4009" s="4">
        <v>3371</v>
      </c>
      <c r="Q4009" s="6">
        <v>0.14832393948383302</v>
      </c>
      <c r="R4009" s="7">
        <v>1.4179471966775401</v>
      </c>
      <c r="S4009" s="6">
        <v>0</v>
      </c>
      <c r="T4009" s="5">
        <v>0</v>
      </c>
      <c r="U4009" s="5">
        <v>0</v>
      </c>
      <c r="V4009" s="5">
        <f t="shared" si="320"/>
        <v>32</v>
      </c>
      <c r="W4009" s="5">
        <f t="shared" si="316"/>
        <v>-32</v>
      </c>
      <c r="X4009" s="8">
        <f t="shared" si="317"/>
        <v>-1</v>
      </c>
      <c r="Y4009" s="4">
        <v>0</v>
      </c>
      <c r="Z4009" s="9" t="str">
        <f t="shared" si="318"/>
        <v>NA</v>
      </c>
      <c r="AA4009" s="10">
        <f t="shared" si="319"/>
        <v>0</v>
      </c>
    </row>
    <row r="4010" spans="1:27" x14ac:dyDescent="0.55000000000000004">
      <c r="A4010" s="3" t="s">
        <v>62</v>
      </c>
      <c r="B4010" s="3" t="s">
        <v>63</v>
      </c>
      <c r="C4010" s="3" t="s">
        <v>6264</v>
      </c>
      <c r="D4010" s="3" t="s">
        <v>6265</v>
      </c>
      <c r="E4010" s="4" t="s">
        <v>66</v>
      </c>
      <c r="F4010" s="3" t="s">
        <v>36</v>
      </c>
      <c r="G4010" s="3" t="s">
        <v>36</v>
      </c>
      <c r="H4010" s="3" t="s">
        <v>85</v>
      </c>
      <c r="I4010" s="3" t="s">
        <v>35</v>
      </c>
      <c r="J4010" s="3" t="s">
        <v>36</v>
      </c>
      <c r="K4010" s="3" t="s">
        <v>91</v>
      </c>
      <c r="L4010" s="5">
        <v>8.75</v>
      </c>
      <c r="M4010" s="4">
        <v>18</v>
      </c>
      <c r="N4010" s="5">
        <v>36.037499850000003</v>
      </c>
      <c r="O4010" s="5">
        <v>2.0020833250000001</v>
      </c>
      <c r="P4010" s="4">
        <v>886</v>
      </c>
      <c r="Q4010" s="6">
        <v>2.0316027088036099</v>
      </c>
      <c r="R4010" s="7">
        <v>2.8970654627539498</v>
      </c>
      <c r="S4010" s="6">
        <v>0</v>
      </c>
      <c r="T4010" s="5">
        <v>0</v>
      </c>
      <c r="U4010" s="5">
        <v>0</v>
      </c>
      <c r="V4010" s="5">
        <f t="shared" si="320"/>
        <v>36.037499850000003</v>
      </c>
      <c r="W4010" s="5">
        <f t="shared" si="316"/>
        <v>-36.037499850000003</v>
      </c>
      <c r="X4010" s="8">
        <f t="shared" si="317"/>
        <v>-1</v>
      </c>
      <c r="Y4010" s="4">
        <v>0</v>
      </c>
      <c r="Z4010" s="9" t="str">
        <f t="shared" si="318"/>
        <v>NA</v>
      </c>
      <c r="AA4010" s="10">
        <f t="shared" si="319"/>
        <v>0</v>
      </c>
    </row>
    <row r="4011" spans="1:27" x14ac:dyDescent="0.55000000000000004">
      <c r="A4011" s="3" t="s">
        <v>62</v>
      </c>
      <c r="B4011" s="3" t="s">
        <v>63</v>
      </c>
      <c r="C4011" s="3" t="s">
        <v>6266</v>
      </c>
      <c r="D4011" s="3" t="s">
        <v>4191</v>
      </c>
      <c r="E4011" s="4" t="s">
        <v>66</v>
      </c>
      <c r="F4011" s="3" t="s">
        <v>36</v>
      </c>
      <c r="G4011" s="3" t="s">
        <v>36</v>
      </c>
      <c r="H4011" s="3" t="s">
        <v>5885</v>
      </c>
      <c r="I4011" s="3" t="s">
        <v>35</v>
      </c>
      <c r="J4011" s="3" t="s">
        <v>36</v>
      </c>
      <c r="K4011" s="3" t="s">
        <v>42</v>
      </c>
      <c r="L4011" s="5">
        <v>8.75</v>
      </c>
      <c r="M4011" s="4">
        <v>51</v>
      </c>
      <c r="N4011" s="5">
        <v>37.5999999</v>
      </c>
      <c r="O4011" s="5">
        <v>0.73725490000000005</v>
      </c>
      <c r="P4011" s="4">
        <v>3038</v>
      </c>
      <c r="Q4011" s="6">
        <v>1.6787360105332501</v>
      </c>
      <c r="R4011" s="7">
        <v>0.87837393021724808</v>
      </c>
      <c r="S4011" s="6">
        <v>0</v>
      </c>
      <c r="T4011" s="5">
        <v>0</v>
      </c>
      <c r="U4011" s="5">
        <v>0</v>
      </c>
      <c r="V4011" s="5">
        <f t="shared" si="320"/>
        <v>37.5999999</v>
      </c>
      <c r="W4011" s="5">
        <f t="shared" si="316"/>
        <v>-37.5999999</v>
      </c>
      <c r="X4011" s="8">
        <f t="shared" si="317"/>
        <v>-1</v>
      </c>
      <c r="Y4011" s="4">
        <v>0</v>
      </c>
      <c r="Z4011" s="9" t="str">
        <f t="shared" si="318"/>
        <v>NA</v>
      </c>
      <c r="AA4011" s="10">
        <f t="shared" si="319"/>
        <v>0</v>
      </c>
    </row>
    <row r="4012" spans="1:27" x14ac:dyDescent="0.55000000000000004">
      <c r="A4012" s="3" t="s">
        <v>62</v>
      </c>
      <c r="B4012" s="3" t="s">
        <v>63</v>
      </c>
      <c r="C4012" s="3" t="s">
        <v>6267</v>
      </c>
      <c r="D4012" s="3" t="s">
        <v>6268</v>
      </c>
      <c r="E4012" s="4" t="s">
        <v>66</v>
      </c>
      <c r="F4012" s="3" t="s">
        <v>36</v>
      </c>
      <c r="G4012" s="3" t="s">
        <v>36</v>
      </c>
      <c r="H4012" s="3" t="s">
        <v>5885</v>
      </c>
      <c r="I4012" s="3" t="s">
        <v>35</v>
      </c>
      <c r="J4012" s="3" t="s">
        <v>36</v>
      </c>
      <c r="K4012" s="3" t="s">
        <v>42</v>
      </c>
      <c r="L4012" s="5">
        <v>8.75</v>
      </c>
      <c r="M4012" s="4">
        <v>19</v>
      </c>
      <c r="N4012" s="5">
        <v>38.149999774999998</v>
      </c>
      <c r="O4012" s="5">
        <v>2.0078947249999999</v>
      </c>
      <c r="P4012" s="4">
        <v>3246</v>
      </c>
      <c r="Q4012" s="6">
        <v>0.58533579790511403</v>
      </c>
      <c r="R4012" s="7">
        <v>1.0287430683918699</v>
      </c>
      <c r="S4012" s="6">
        <v>0</v>
      </c>
      <c r="T4012" s="5">
        <v>0</v>
      </c>
      <c r="U4012" s="5">
        <v>0</v>
      </c>
      <c r="V4012" s="5">
        <f t="shared" si="320"/>
        <v>38.149999774999998</v>
      </c>
      <c r="W4012" s="5">
        <f t="shared" si="316"/>
        <v>-38.149999774999998</v>
      </c>
      <c r="X4012" s="8">
        <f t="shared" si="317"/>
        <v>-1</v>
      </c>
      <c r="Y4012" s="4">
        <v>0</v>
      </c>
      <c r="Z4012" s="9" t="str">
        <f t="shared" si="318"/>
        <v>NA</v>
      </c>
      <c r="AA4012" s="10">
        <f t="shared" si="319"/>
        <v>0</v>
      </c>
    </row>
    <row r="4013" spans="1:27" x14ac:dyDescent="0.55000000000000004">
      <c r="A4013" s="3" t="s">
        <v>62</v>
      </c>
      <c r="B4013" s="3" t="s">
        <v>63</v>
      </c>
      <c r="C4013" s="3" t="s">
        <v>6269</v>
      </c>
      <c r="D4013" s="3" t="s">
        <v>1729</v>
      </c>
      <c r="E4013" s="4" t="s">
        <v>31</v>
      </c>
      <c r="F4013" s="3" t="s">
        <v>36</v>
      </c>
      <c r="G4013" s="3" t="s">
        <v>36</v>
      </c>
      <c r="H4013" s="3" t="s">
        <v>85</v>
      </c>
      <c r="I4013" s="3" t="s">
        <v>35</v>
      </c>
      <c r="J4013" s="3" t="s">
        <v>36</v>
      </c>
      <c r="K4013" s="3" t="s">
        <v>91</v>
      </c>
      <c r="L4013" s="5">
        <v>8.75</v>
      </c>
      <c r="M4013" s="4">
        <v>48</v>
      </c>
      <c r="N4013" s="5">
        <v>38.949999599999998</v>
      </c>
      <c r="O4013" s="5">
        <v>0.81145832500000004</v>
      </c>
      <c r="P4013" s="4">
        <v>4730</v>
      </c>
      <c r="Q4013" s="6">
        <v>1.01479915433404</v>
      </c>
      <c r="R4013" s="7">
        <v>2.4860676532769599</v>
      </c>
      <c r="S4013" s="6">
        <v>0</v>
      </c>
      <c r="T4013" s="5">
        <v>0</v>
      </c>
      <c r="U4013" s="5">
        <v>0</v>
      </c>
      <c r="V4013" s="5">
        <f t="shared" si="320"/>
        <v>38.949999599999998</v>
      </c>
      <c r="W4013" s="5">
        <f t="shared" si="316"/>
        <v>-38.949999599999998</v>
      </c>
      <c r="X4013" s="8">
        <f t="shared" si="317"/>
        <v>-1</v>
      </c>
      <c r="Y4013" s="4">
        <v>0</v>
      </c>
      <c r="Z4013" s="9" t="str">
        <f t="shared" si="318"/>
        <v>NA</v>
      </c>
      <c r="AA4013" s="10">
        <f t="shared" si="319"/>
        <v>0</v>
      </c>
    </row>
    <row r="4014" spans="1:27" x14ac:dyDescent="0.55000000000000004">
      <c r="A4014" s="3" t="s">
        <v>62</v>
      </c>
      <c r="B4014" s="3" t="s">
        <v>63</v>
      </c>
      <c r="C4014" s="3" t="s">
        <v>6270</v>
      </c>
      <c r="D4014" s="3" t="s">
        <v>6271</v>
      </c>
      <c r="E4014" s="4" t="s">
        <v>66</v>
      </c>
      <c r="F4014" s="3" t="s">
        <v>36</v>
      </c>
      <c r="G4014" s="3" t="s">
        <v>36</v>
      </c>
      <c r="H4014" s="3" t="s">
        <v>5885</v>
      </c>
      <c r="I4014" s="3" t="s">
        <v>35</v>
      </c>
      <c r="J4014" s="3" t="s">
        <v>36</v>
      </c>
      <c r="K4014" s="3" t="s">
        <v>42</v>
      </c>
      <c r="L4014" s="5">
        <v>8.75</v>
      </c>
      <c r="M4014" s="4">
        <v>37</v>
      </c>
      <c r="N4014" s="5">
        <v>43.637499837500002</v>
      </c>
      <c r="O4014" s="5">
        <v>1.1793918875</v>
      </c>
      <c r="P4014" s="4">
        <v>1935</v>
      </c>
      <c r="Q4014" s="6">
        <v>1.9121447028423799</v>
      </c>
      <c r="R4014" s="7">
        <v>0.93054263565891504</v>
      </c>
      <c r="S4014" s="6">
        <v>0</v>
      </c>
      <c r="T4014" s="5">
        <v>0</v>
      </c>
      <c r="U4014" s="5">
        <v>0</v>
      </c>
      <c r="V4014" s="5">
        <f t="shared" si="320"/>
        <v>43.637499837500002</v>
      </c>
      <c r="W4014" s="5">
        <f t="shared" si="316"/>
        <v>-43.637499837500002</v>
      </c>
      <c r="X4014" s="8">
        <f t="shared" si="317"/>
        <v>-1</v>
      </c>
      <c r="Y4014" s="4">
        <v>0</v>
      </c>
      <c r="Z4014" s="9" t="str">
        <f t="shared" si="318"/>
        <v>NA</v>
      </c>
      <c r="AA4014" s="10">
        <f t="shared" si="319"/>
        <v>0</v>
      </c>
    </row>
    <row r="4015" spans="1:27" x14ac:dyDescent="0.55000000000000004">
      <c r="A4015" s="3" t="s">
        <v>62</v>
      </c>
      <c r="B4015" s="3" t="s">
        <v>63</v>
      </c>
      <c r="C4015" s="3" t="s">
        <v>6272</v>
      </c>
      <c r="D4015" s="3" t="s">
        <v>6273</v>
      </c>
      <c r="E4015" s="4" t="s">
        <v>66</v>
      </c>
      <c r="F4015" s="3" t="s">
        <v>36</v>
      </c>
      <c r="G4015" s="3" t="s">
        <v>36</v>
      </c>
      <c r="H4015" s="3" t="s">
        <v>5885</v>
      </c>
      <c r="I4015" s="3" t="s">
        <v>35</v>
      </c>
      <c r="J4015" s="3" t="s">
        <v>36</v>
      </c>
      <c r="K4015" s="3" t="s">
        <v>42</v>
      </c>
      <c r="L4015" s="5">
        <v>8.75</v>
      </c>
      <c r="M4015" s="4">
        <v>17</v>
      </c>
      <c r="N4015" s="5">
        <v>45.462499900000005</v>
      </c>
      <c r="O4015" s="5">
        <v>2.6742647000000002</v>
      </c>
      <c r="P4015" s="4">
        <v>2281</v>
      </c>
      <c r="Q4015" s="6">
        <v>0.74528715475668594</v>
      </c>
      <c r="R4015" s="7">
        <v>0.99842174484875101</v>
      </c>
      <c r="S4015" s="6">
        <v>0</v>
      </c>
      <c r="T4015" s="5">
        <v>0</v>
      </c>
      <c r="U4015" s="5">
        <v>0</v>
      </c>
      <c r="V4015" s="5">
        <f t="shared" si="320"/>
        <v>45.462499900000005</v>
      </c>
      <c r="W4015" s="5">
        <f t="shared" si="316"/>
        <v>-45.462499900000005</v>
      </c>
      <c r="X4015" s="8">
        <f t="shared" si="317"/>
        <v>-1</v>
      </c>
      <c r="Y4015" s="4">
        <v>0</v>
      </c>
      <c r="Z4015" s="9" t="str">
        <f t="shared" si="318"/>
        <v>NA</v>
      </c>
      <c r="AA4015" s="10">
        <f t="shared" si="319"/>
        <v>0</v>
      </c>
    </row>
    <row r="4016" spans="1:27" x14ac:dyDescent="0.55000000000000004">
      <c r="A4016" s="3" t="s">
        <v>62</v>
      </c>
      <c r="B4016" s="3" t="s">
        <v>63</v>
      </c>
      <c r="C4016" s="3" t="s">
        <v>6274</v>
      </c>
      <c r="D4016" s="3" t="s">
        <v>6275</v>
      </c>
      <c r="E4016" s="4" t="s">
        <v>31</v>
      </c>
      <c r="F4016" s="3" t="s">
        <v>36</v>
      </c>
      <c r="G4016" s="3" t="s">
        <v>36</v>
      </c>
      <c r="H4016" s="3" t="s">
        <v>85</v>
      </c>
      <c r="I4016" s="3" t="s">
        <v>35</v>
      </c>
      <c r="J4016" s="3" t="s">
        <v>36</v>
      </c>
      <c r="K4016" s="3" t="s">
        <v>91</v>
      </c>
      <c r="L4016" s="5">
        <v>8.75</v>
      </c>
      <c r="M4016" s="4">
        <v>43</v>
      </c>
      <c r="N4016" s="5">
        <v>48.787499537500004</v>
      </c>
      <c r="O4016" s="5">
        <v>1.1345930125000001</v>
      </c>
      <c r="P4016" s="4">
        <v>6958</v>
      </c>
      <c r="Q4016" s="6">
        <v>0.617993676343777</v>
      </c>
      <c r="R4016" s="7">
        <v>2.2231388329979902</v>
      </c>
      <c r="S4016" s="6">
        <v>0</v>
      </c>
      <c r="T4016" s="5">
        <v>0</v>
      </c>
      <c r="U4016" s="5">
        <v>0</v>
      </c>
      <c r="V4016" s="5">
        <f t="shared" si="320"/>
        <v>48.787499537500004</v>
      </c>
      <c r="W4016" s="5">
        <f t="shared" si="316"/>
        <v>-48.787499537500004</v>
      </c>
      <c r="X4016" s="8">
        <f t="shared" si="317"/>
        <v>-1</v>
      </c>
      <c r="Y4016" s="4">
        <v>0</v>
      </c>
      <c r="Z4016" s="9" t="str">
        <f t="shared" si="318"/>
        <v>NA</v>
      </c>
      <c r="AA4016" s="10">
        <f t="shared" si="319"/>
        <v>0</v>
      </c>
    </row>
    <row r="4017" spans="1:27" x14ac:dyDescent="0.55000000000000004">
      <c r="A4017" s="3" t="s">
        <v>62</v>
      </c>
      <c r="B4017" s="3" t="s">
        <v>63</v>
      </c>
      <c r="C4017" s="3" t="s">
        <v>6276</v>
      </c>
      <c r="D4017" s="3" t="s">
        <v>6277</v>
      </c>
      <c r="E4017" s="4" t="s">
        <v>66</v>
      </c>
      <c r="F4017" s="3" t="s">
        <v>36</v>
      </c>
      <c r="G4017" s="3" t="s">
        <v>36</v>
      </c>
      <c r="H4017" s="3" t="s">
        <v>5885</v>
      </c>
      <c r="I4017" s="3" t="s">
        <v>35</v>
      </c>
      <c r="J4017" s="3" t="s">
        <v>36</v>
      </c>
      <c r="K4017" s="3" t="s">
        <v>42</v>
      </c>
      <c r="L4017" s="5">
        <v>8.75</v>
      </c>
      <c r="M4017" s="4">
        <v>32</v>
      </c>
      <c r="N4017" s="5">
        <v>49.725000000000001</v>
      </c>
      <c r="O4017" s="5">
        <v>1.55390625</v>
      </c>
      <c r="P4017" s="4">
        <v>14458</v>
      </c>
      <c r="Q4017" s="6">
        <v>0.22133075114123701</v>
      </c>
      <c r="R4017" s="7">
        <v>1.00165306404759</v>
      </c>
      <c r="S4017" s="6">
        <v>0</v>
      </c>
      <c r="T4017" s="5">
        <v>0</v>
      </c>
      <c r="U4017" s="5">
        <v>0</v>
      </c>
      <c r="V4017" s="5">
        <f t="shared" si="320"/>
        <v>49.725000000000001</v>
      </c>
      <c r="W4017" s="5">
        <f t="shared" si="316"/>
        <v>-49.725000000000001</v>
      </c>
      <c r="X4017" s="8">
        <f t="shared" si="317"/>
        <v>-1</v>
      </c>
      <c r="Y4017" s="4">
        <v>0</v>
      </c>
      <c r="Z4017" s="9" t="str">
        <f t="shared" si="318"/>
        <v>NA</v>
      </c>
      <c r="AA4017" s="10">
        <f t="shared" si="319"/>
        <v>0</v>
      </c>
    </row>
    <row r="4018" spans="1:27" x14ac:dyDescent="0.55000000000000004">
      <c r="A4018" s="3" t="s">
        <v>62</v>
      </c>
      <c r="B4018" s="3" t="s">
        <v>63</v>
      </c>
      <c r="C4018" s="3" t="s">
        <v>6278</v>
      </c>
      <c r="D4018" s="3" t="s">
        <v>6279</v>
      </c>
      <c r="E4018" s="4" t="s">
        <v>66</v>
      </c>
      <c r="F4018" s="3" t="s">
        <v>36</v>
      </c>
      <c r="G4018" s="3" t="s">
        <v>36</v>
      </c>
      <c r="H4018" s="3" t="s">
        <v>5885</v>
      </c>
      <c r="I4018" s="3" t="s">
        <v>35</v>
      </c>
      <c r="J4018" s="3" t="s">
        <v>36</v>
      </c>
      <c r="K4018" s="3" t="s">
        <v>42</v>
      </c>
      <c r="L4018" s="5">
        <v>8.75</v>
      </c>
      <c r="M4018" s="4">
        <v>33</v>
      </c>
      <c r="N4018" s="5">
        <v>50.999999737499998</v>
      </c>
      <c r="O4018" s="5">
        <v>1.5454545374999999</v>
      </c>
      <c r="P4018" s="4">
        <v>1620</v>
      </c>
      <c r="Q4018" s="6">
        <v>2.0370370370370399</v>
      </c>
      <c r="R4018" s="7">
        <v>1.43993827160494</v>
      </c>
      <c r="S4018" s="6">
        <v>0</v>
      </c>
      <c r="T4018" s="5">
        <v>0</v>
      </c>
      <c r="U4018" s="5">
        <v>0</v>
      </c>
      <c r="V4018" s="5">
        <f t="shared" si="320"/>
        <v>50.999999737499998</v>
      </c>
      <c r="W4018" s="5">
        <f t="shared" si="316"/>
        <v>-50.999999737499998</v>
      </c>
      <c r="X4018" s="8">
        <f t="shared" si="317"/>
        <v>-1</v>
      </c>
      <c r="Y4018" s="4">
        <v>0</v>
      </c>
      <c r="Z4018" s="9" t="str">
        <f t="shared" si="318"/>
        <v>NA</v>
      </c>
      <c r="AA4018" s="10">
        <f t="shared" si="319"/>
        <v>0</v>
      </c>
    </row>
    <row r="4019" spans="1:27" x14ac:dyDescent="0.55000000000000004">
      <c r="A4019" s="3" t="s">
        <v>62</v>
      </c>
      <c r="B4019" s="3" t="s">
        <v>63</v>
      </c>
      <c r="C4019" s="3" t="s">
        <v>6280</v>
      </c>
      <c r="D4019" s="3" t="s">
        <v>6281</v>
      </c>
      <c r="E4019" s="4" t="s">
        <v>66</v>
      </c>
      <c r="F4019" s="3" t="s">
        <v>36</v>
      </c>
      <c r="G4019" s="3" t="s">
        <v>36</v>
      </c>
      <c r="H4019" s="3" t="s">
        <v>181</v>
      </c>
      <c r="I4019" s="3" t="s">
        <v>35</v>
      </c>
      <c r="J4019" s="3" t="s">
        <v>36</v>
      </c>
      <c r="K4019" s="3" t="s">
        <v>91</v>
      </c>
      <c r="L4019" s="5">
        <v>8.75</v>
      </c>
      <c r="M4019" s="4">
        <v>28</v>
      </c>
      <c r="N4019" s="5">
        <v>52.787499799999999</v>
      </c>
      <c r="O4019" s="5">
        <v>1.88526785</v>
      </c>
      <c r="P4019" s="4">
        <v>3776</v>
      </c>
      <c r="Q4019" s="6">
        <v>0.74152542372881391</v>
      </c>
      <c r="R4019" s="7">
        <v>2.4124205508474601</v>
      </c>
      <c r="S4019" s="6">
        <v>0</v>
      </c>
      <c r="T4019" s="5">
        <v>0</v>
      </c>
      <c r="U4019" s="5">
        <v>0</v>
      </c>
      <c r="V4019" s="5">
        <f t="shared" si="320"/>
        <v>52.787499799999999</v>
      </c>
      <c r="W4019" s="5">
        <f t="shared" si="316"/>
        <v>-52.787499799999999</v>
      </c>
      <c r="X4019" s="8">
        <f t="shared" si="317"/>
        <v>-1</v>
      </c>
      <c r="Y4019" s="4">
        <v>0</v>
      </c>
      <c r="Z4019" s="9" t="str">
        <f t="shared" si="318"/>
        <v>NA</v>
      </c>
      <c r="AA4019" s="10">
        <f t="shared" si="319"/>
        <v>0</v>
      </c>
    </row>
    <row r="4020" spans="1:27" x14ac:dyDescent="0.55000000000000004">
      <c r="A4020" s="3" t="s">
        <v>62</v>
      </c>
      <c r="B4020" s="3" t="s">
        <v>63</v>
      </c>
      <c r="C4020" s="3" t="s">
        <v>6282</v>
      </c>
      <c r="D4020" s="3" t="s">
        <v>2097</v>
      </c>
      <c r="E4020" s="4" t="s">
        <v>31</v>
      </c>
      <c r="F4020" s="3" t="s">
        <v>36</v>
      </c>
      <c r="G4020" s="3" t="s">
        <v>36</v>
      </c>
      <c r="H4020" s="3" t="s">
        <v>85</v>
      </c>
      <c r="I4020" s="3" t="s">
        <v>35</v>
      </c>
      <c r="J4020" s="3" t="s">
        <v>36</v>
      </c>
      <c r="K4020" s="3" t="s">
        <v>91</v>
      </c>
      <c r="L4020" s="5">
        <v>8.75</v>
      </c>
      <c r="M4020" s="4">
        <v>45</v>
      </c>
      <c r="N4020" s="5">
        <v>52.837499812499999</v>
      </c>
      <c r="O4020" s="5">
        <v>1.1741666625</v>
      </c>
      <c r="P4020" s="4">
        <v>4583</v>
      </c>
      <c r="Q4020" s="6">
        <v>0.98188959197032499</v>
      </c>
      <c r="R4020" s="7">
        <v>2.4938031856862302</v>
      </c>
      <c r="S4020" s="6">
        <v>0</v>
      </c>
      <c r="T4020" s="5">
        <v>0</v>
      </c>
      <c r="U4020" s="5">
        <v>0</v>
      </c>
      <c r="V4020" s="5">
        <f t="shared" si="320"/>
        <v>52.837499812499999</v>
      </c>
      <c r="W4020" s="5">
        <f t="shared" si="316"/>
        <v>-52.837499812499999</v>
      </c>
      <c r="X4020" s="8">
        <f t="shared" si="317"/>
        <v>-1</v>
      </c>
      <c r="Y4020" s="4">
        <v>0</v>
      </c>
      <c r="Z4020" s="9" t="str">
        <f t="shared" si="318"/>
        <v>NA</v>
      </c>
      <c r="AA4020" s="10">
        <f t="shared" si="319"/>
        <v>0</v>
      </c>
    </row>
    <row r="4021" spans="1:27" x14ac:dyDescent="0.55000000000000004">
      <c r="A4021" s="3" t="s">
        <v>62</v>
      </c>
      <c r="B4021" s="3" t="s">
        <v>63</v>
      </c>
      <c r="C4021" s="3" t="s">
        <v>6283</v>
      </c>
      <c r="D4021" s="3" t="s">
        <v>6284</v>
      </c>
      <c r="E4021" s="4" t="s">
        <v>66</v>
      </c>
      <c r="F4021" s="3" t="s">
        <v>36</v>
      </c>
      <c r="G4021" s="3" t="s">
        <v>36</v>
      </c>
      <c r="H4021" s="3" t="s">
        <v>5885</v>
      </c>
      <c r="I4021" s="3" t="s">
        <v>35</v>
      </c>
      <c r="J4021" s="3" t="s">
        <v>36</v>
      </c>
      <c r="K4021" s="3" t="s">
        <v>42</v>
      </c>
      <c r="L4021" s="5">
        <v>8.75</v>
      </c>
      <c r="M4021" s="4">
        <v>38</v>
      </c>
      <c r="N4021" s="5">
        <v>60.874999649999999</v>
      </c>
      <c r="O4021" s="5">
        <v>1.601973675</v>
      </c>
      <c r="P4021" s="4">
        <v>1674</v>
      </c>
      <c r="Q4021" s="6">
        <v>2.2700119474312999</v>
      </c>
      <c r="R4021" s="7">
        <v>1.12915173237754</v>
      </c>
      <c r="S4021" s="6">
        <v>0</v>
      </c>
      <c r="T4021" s="5">
        <v>0</v>
      </c>
      <c r="U4021" s="5">
        <v>0</v>
      </c>
      <c r="V4021" s="5">
        <f t="shared" si="320"/>
        <v>60.874999649999999</v>
      </c>
      <c r="W4021" s="5">
        <f t="shared" si="316"/>
        <v>-60.874999649999999</v>
      </c>
      <c r="X4021" s="8">
        <f t="shared" si="317"/>
        <v>-1</v>
      </c>
      <c r="Y4021" s="4">
        <v>0</v>
      </c>
      <c r="Z4021" s="9" t="str">
        <f t="shared" si="318"/>
        <v>NA</v>
      </c>
      <c r="AA4021" s="10">
        <f t="shared" si="319"/>
        <v>0</v>
      </c>
    </row>
    <row r="4022" spans="1:27" x14ac:dyDescent="0.55000000000000004">
      <c r="A4022" s="3" t="s">
        <v>62</v>
      </c>
      <c r="B4022" s="3" t="s">
        <v>63</v>
      </c>
      <c r="C4022" s="3" t="s">
        <v>6285</v>
      </c>
      <c r="D4022" s="3" t="s">
        <v>499</v>
      </c>
      <c r="E4022" s="4" t="s">
        <v>31</v>
      </c>
      <c r="F4022" s="3" t="s">
        <v>36</v>
      </c>
      <c r="G4022" s="3" t="s">
        <v>36</v>
      </c>
      <c r="H4022" s="3" t="s">
        <v>59</v>
      </c>
      <c r="I4022" s="3" t="s">
        <v>35</v>
      </c>
      <c r="J4022" s="3" t="s">
        <v>36</v>
      </c>
      <c r="K4022" s="3" t="s">
        <v>42</v>
      </c>
      <c r="L4022" s="5">
        <v>8.75</v>
      </c>
      <c r="M4022" s="4">
        <v>109</v>
      </c>
      <c r="N4022" s="5">
        <v>72.562498999999988</v>
      </c>
      <c r="O4022" s="5">
        <v>0.66571099999999994</v>
      </c>
      <c r="P4022" s="4">
        <v>3354</v>
      </c>
      <c r="Q4022" s="6">
        <v>3.2498509242695302</v>
      </c>
      <c r="R4022" s="7">
        <v>2.7137745974955299</v>
      </c>
      <c r="S4022" s="6">
        <v>0</v>
      </c>
      <c r="T4022" s="5">
        <v>0</v>
      </c>
      <c r="U4022" s="5">
        <v>0</v>
      </c>
      <c r="V4022" s="5">
        <f t="shared" si="320"/>
        <v>72.562498999999988</v>
      </c>
      <c r="W4022" s="5">
        <f t="shared" si="316"/>
        <v>-72.562498999999988</v>
      </c>
      <c r="X4022" s="8">
        <f t="shared" si="317"/>
        <v>-1</v>
      </c>
      <c r="Y4022" s="4">
        <v>0</v>
      </c>
      <c r="Z4022" s="9" t="str">
        <f t="shared" si="318"/>
        <v>NA</v>
      </c>
      <c r="AA4022" s="10">
        <f t="shared" si="319"/>
        <v>0</v>
      </c>
    </row>
    <row r="4023" spans="1:27" x14ac:dyDescent="0.55000000000000004">
      <c r="A4023" s="3" t="s">
        <v>62</v>
      </c>
      <c r="B4023" s="3" t="s">
        <v>63</v>
      </c>
      <c r="C4023" s="3" t="s">
        <v>6286</v>
      </c>
      <c r="D4023" s="3" t="s">
        <v>6287</v>
      </c>
      <c r="E4023" s="4" t="s">
        <v>66</v>
      </c>
      <c r="F4023" s="3" t="s">
        <v>36</v>
      </c>
      <c r="G4023" s="3" t="s">
        <v>36</v>
      </c>
      <c r="H4023" s="3" t="s">
        <v>5885</v>
      </c>
      <c r="I4023" s="3" t="s">
        <v>35</v>
      </c>
      <c r="J4023" s="3" t="s">
        <v>36</v>
      </c>
      <c r="K4023" s="3" t="s">
        <v>42</v>
      </c>
      <c r="L4023" s="5">
        <v>8.75</v>
      </c>
      <c r="M4023" s="4">
        <v>35</v>
      </c>
      <c r="N4023" s="5">
        <v>74.337499687499999</v>
      </c>
      <c r="O4023" s="5">
        <v>2.1239285625000002</v>
      </c>
      <c r="P4023" s="4">
        <v>2568</v>
      </c>
      <c r="Q4023" s="6">
        <v>1.36292834890966</v>
      </c>
      <c r="R4023" s="7">
        <v>1.25058411214953</v>
      </c>
      <c r="S4023" s="6">
        <v>0</v>
      </c>
      <c r="T4023" s="5">
        <v>0</v>
      </c>
      <c r="U4023" s="5">
        <v>0</v>
      </c>
      <c r="V4023" s="5">
        <f t="shared" si="320"/>
        <v>74.337499687499999</v>
      </c>
      <c r="W4023" s="5">
        <f t="shared" si="316"/>
        <v>-74.337499687499999</v>
      </c>
      <c r="X4023" s="8">
        <f t="shared" si="317"/>
        <v>-1</v>
      </c>
      <c r="Y4023" s="4">
        <v>0</v>
      </c>
      <c r="Z4023" s="9" t="str">
        <f t="shared" si="318"/>
        <v>NA</v>
      </c>
      <c r="AA4023" s="10">
        <f t="shared" si="319"/>
        <v>0</v>
      </c>
    </row>
    <row r="4024" spans="1:27" x14ac:dyDescent="0.55000000000000004">
      <c r="A4024" s="3" t="s">
        <v>62</v>
      </c>
      <c r="B4024" s="3" t="s">
        <v>63</v>
      </c>
      <c r="C4024" s="3" t="s">
        <v>6288</v>
      </c>
      <c r="D4024" s="3" t="s">
        <v>6289</v>
      </c>
      <c r="E4024" s="4" t="s">
        <v>66</v>
      </c>
      <c r="F4024" s="3" t="s">
        <v>36</v>
      </c>
      <c r="G4024" s="3" t="s">
        <v>36</v>
      </c>
      <c r="H4024" s="3" t="s">
        <v>5885</v>
      </c>
      <c r="I4024" s="3" t="s">
        <v>35</v>
      </c>
      <c r="J4024" s="3" t="s">
        <v>36</v>
      </c>
      <c r="K4024" s="3" t="s">
        <v>42</v>
      </c>
      <c r="L4024" s="5">
        <v>8.75</v>
      </c>
      <c r="M4024" s="4">
        <v>34</v>
      </c>
      <c r="N4024" s="5">
        <v>75.274999975</v>
      </c>
      <c r="O4024" s="5">
        <v>2.2139705875</v>
      </c>
      <c r="P4024" s="4">
        <v>12225</v>
      </c>
      <c r="Q4024" s="6">
        <v>0.27811860940695299</v>
      </c>
      <c r="R4024" s="7">
        <v>1.0749447852760701</v>
      </c>
      <c r="S4024" s="6">
        <v>0</v>
      </c>
      <c r="T4024" s="5">
        <v>0</v>
      </c>
      <c r="U4024" s="5">
        <v>0</v>
      </c>
      <c r="V4024" s="5">
        <f t="shared" si="320"/>
        <v>75.274999975</v>
      </c>
      <c r="W4024" s="5">
        <f t="shared" si="316"/>
        <v>-75.274999975</v>
      </c>
      <c r="X4024" s="8">
        <f t="shared" si="317"/>
        <v>-1</v>
      </c>
      <c r="Y4024" s="4">
        <v>0</v>
      </c>
      <c r="Z4024" s="9" t="str">
        <f t="shared" si="318"/>
        <v>NA</v>
      </c>
      <c r="AA4024" s="10">
        <f t="shared" si="319"/>
        <v>0</v>
      </c>
    </row>
    <row r="4025" spans="1:27" x14ac:dyDescent="0.55000000000000004">
      <c r="A4025" s="3" t="s">
        <v>62</v>
      </c>
      <c r="B4025" s="3" t="s">
        <v>63</v>
      </c>
      <c r="C4025" s="3" t="s">
        <v>6290</v>
      </c>
      <c r="D4025" s="3" t="s">
        <v>4697</v>
      </c>
      <c r="E4025" s="4" t="s">
        <v>66</v>
      </c>
      <c r="F4025" s="3" t="s">
        <v>36</v>
      </c>
      <c r="G4025" s="3" t="s">
        <v>36</v>
      </c>
      <c r="H4025" s="3" t="s">
        <v>5885</v>
      </c>
      <c r="I4025" s="3" t="s">
        <v>35</v>
      </c>
      <c r="J4025" s="3" t="s">
        <v>36</v>
      </c>
      <c r="K4025" s="3" t="s">
        <v>42</v>
      </c>
      <c r="L4025" s="5">
        <v>8.75</v>
      </c>
      <c r="M4025" s="4">
        <v>134</v>
      </c>
      <c r="N4025" s="5">
        <v>78.349999324999999</v>
      </c>
      <c r="O4025" s="5">
        <v>0.58470148749999995</v>
      </c>
      <c r="P4025" s="4">
        <v>6070</v>
      </c>
      <c r="Q4025" s="6">
        <v>2.2075782537067501</v>
      </c>
      <c r="R4025" s="7">
        <v>1.5974629324547001</v>
      </c>
      <c r="S4025" s="6">
        <v>0</v>
      </c>
      <c r="T4025" s="5">
        <v>0</v>
      </c>
      <c r="U4025" s="5">
        <v>0</v>
      </c>
      <c r="V4025" s="5">
        <f t="shared" si="320"/>
        <v>78.349999324999999</v>
      </c>
      <c r="W4025" s="5">
        <f t="shared" si="316"/>
        <v>-78.349999324999999</v>
      </c>
      <c r="X4025" s="8">
        <f t="shared" si="317"/>
        <v>-1</v>
      </c>
      <c r="Y4025" s="4">
        <v>0</v>
      </c>
      <c r="Z4025" s="9" t="str">
        <f t="shared" si="318"/>
        <v>NA</v>
      </c>
      <c r="AA4025" s="10">
        <f t="shared" si="319"/>
        <v>0</v>
      </c>
    </row>
    <row r="4026" spans="1:27" x14ac:dyDescent="0.55000000000000004">
      <c r="A4026" s="3" t="s">
        <v>62</v>
      </c>
      <c r="B4026" s="3" t="s">
        <v>63</v>
      </c>
      <c r="C4026" s="3" t="s">
        <v>6291</v>
      </c>
      <c r="D4026" s="3" t="s">
        <v>6292</v>
      </c>
      <c r="E4026" s="4" t="s">
        <v>66</v>
      </c>
      <c r="F4026" s="3" t="s">
        <v>36</v>
      </c>
      <c r="G4026" s="3" t="s">
        <v>36</v>
      </c>
      <c r="H4026" s="3" t="s">
        <v>5885</v>
      </c>
      <c r="I4026" s="3" t="s">
        <v>35</v>
      </c>
      <c r="J4026" s="3" t="s">
        <v>36</v>
      </c>
      <c r="K4026" s="3" t="s">
        <v>42</v>
      </c>
      <c r="L4026" s="5">
        <v>8.75</v>
      </c>
      <c r="M4026" s="4">
        <v>40</v>
      </c>
      <c r="N4026" s="5">
        <v>81.95</v>
      </c>
      <c r="O4026" s="5">
        <v>2.0487500000000001</v>
      </c>
      <c r="P4026" s="4">
        <v>1641</v>
      </c>
      <c r="Q4026" s="6">
        <v>2.4375380865326002</v>
      </c>
      <c r="R4026" s="7">
        <v>1.27982937233394</v>
      </c>
      <c r="S4026" s="6">
        <v>0</v>
      </c>
      <c r="T4026" s="5">
        <v>0</v>
      </c>
      <c r="U4026" s="5">
        <v>0</v>
      </c>
      <c r="V4026" s="5">
        <f t="shared" si="320"/>
        <v>81.95</v>
      </c>
      <c r="W4026" s="5">
        <f t="shared" si="316"/>
        <v>-81.95</v>
      </c>
      <c r="X4026" s="8">
        <f t="shared" si="317"/>
        <v>-1</v>
      </c>
      <c r="Y4026" s="4">
        <v>0</v>
      </c>
      <c r="Z4026" s="9" t="str">
        <f t="shared" si="318"/>
        <v>NA</v>
      </c>
      <c r="AA4026" s="10">
        <f t="shared" si="319"/>
        <v>0</v>
      </c>
    </row>
    <row r="4027" spans="1:27" x14ac:dyDescent="0.55000000000000004">
      <c r="A4027" s="3" t="s">
        <v>62</v>
      </c>
      <c r="B4027" s="3" t="s">
        <v>63</v>
      </c>
      <c r="C4027" s="3" t="s">
        <v>6293</v>
      </c>
      <c r="D4027" s="3" t="s">
        <v>6294</v>
      </c>
      <c r="E4027" s="4" t="s">
        <v>66</v>
      </c>
      <c r="F4027" s="3" t="s">
        <v>36</v>
      </c>
      <c r="G4027" s="3" t="s">
        <v>36</v>
      </c>
      <c r="H4027" s="3" t="s">
        <v>5885</v>
      </c>
      <c r="I4027" s="3" t="s">
        <v>35</v>
      </c>
      <c r="J4027" s="3" t="s">
        <v>36</v>
      </c>
      <c r="K4027" s="3" t="s">
        <v>42</v>
      </c>
      <c r="L4027" s="5">
        <v>8.75</v>
      </c>
      <c r="M4027" s="4">
        <v>33</v>
      </c>
      <c r="N4027" s="5">
        <v>83.199999712499988</v>
      </c>
      <c r="O4027" s="5">
        <v>2.5212121124999998</v>
      </c>
      <c r="P4027" s="4">
        <v>25024</v>
      </c>
      <c r="Q4027" s="6">
        <v>0.13187340153452701</v>
      </c>
      <c r="R4027" s="7">
        <v>1.02155930306905</v>
      </c>
      <c r="S4027" s="6">
        <v>0</v>
      </c>
      <c r="T4027" s="5">
        <v>0</v>
      </c>
      <c r="U4027" s="5">
        <v>0</v>
      </c>
      <c r="V4027" s="5">
        <f t="shared" si="320"/>
        <v>83.199999712499988</v>
      </c>
      <c r="W4027" s="5">
        <f t="shared" si="316"/>
        <v>-83.199999712499988</v>
      </c>
      <c r="X4027" s="8">
        <f t="shared" si="317"/>
        <v>-1</v>
      </c>
      <c r="Y4027" s="4">
        <v>0</v>
      </c>
      <c r="Z4027" s="9" t="str">
        <f t="shared" si="318"/>
        <v>NA</v>
      </c>
      <c r="AA4027" s="10">
        <f t="shared" si="319"/>
        <v>0</v>
      </c>
    </row>
    <row r="4028" spans="1:27" x14ac:dyDescent="0.55000000000000004">
      <c r="A4028" s="3" t="s">
        <v>62</v>
      </c>
      <c r="B4028" s="3" t="s">
        <v>63</v>
      </c>
      <c r="C4028" s="3" t="s">
        <v>6295</v>
      </c>
      <c r="D4028" s="3" t="s">
        <v>6296</v>
      </c>
      <c r="E4028" s="4" t="s">
        <v>66</v>
      </c>
      <c r="F4028" s="3" t="s">
        <v>36</v>
      </c>
      <c r="G4028" s="3" t="s">
        <v>36</v>
      </c>
      <c r="H4028" s="3" t="s">
        <v>5885</v>
      </c>
      <c r="I4028" s="3" t="s">
        <v>35</v>
      </c>
      <c r="J4028" s="3" t="s">
        <v>36</v>
      </c>
      <c r="K4028" s="3" t="s">
        <v>42</v>
      </c>
      <c r="L4028" s="5">
        <v>8.75</v>
      </c>
      <c r="M4028" s="4">
        <v>29</v>
      </c>
      <c r="N4028" s="5">
        <v>85.412499762500005</v>
      </c>
      <c r="O4028" s="5">
        <v>2.9452586125</v>
      </c>
      <c r="P4028" s="4">
        <v>1960</v>
      </c>
      <c r="Q4028" s="6">
        <v>1.4795918367346901</v>
      </c>
      <c r="R4028" s="7">
        <v>0.99653061224489803</v>
      </c>
      <c r="S4028" s="6">
        <v>0</v>
      </c>
      <c r="T4028" s="5">
        <v>0</v>
      </c>
      <c r="U4028" s="5">
        <v>0</v>
      </c>
      <c r="V4028" s="5">
        <f t="shared" si="320"/>
        <v>85.412499762500005</v>
      </c>
      <c r="W4028" s="5">
        <f t="shared" si="316"/>
        <v>-85.412499762500005</v>
      </c>
      <c r="X4028" s="8">
        <f t="shared" si="317"/>
        <v>-1</v>
      </c>
      <c r="Y4028" s="4">
        <v>0</v>
      </c>
      <c r="Z4028" s="9" t="str">
        <f t="shared" si="318"/>
        <v>NA</v>
      </c>
      <c r="AA4028" s="10">
        <f t="shared" si="319"/>
        <v>0</v>
      </c>
    </row>
    <row r="4029" spans="1:27" x14ac:dyDescent="0.55000000000000004">
      <c r="A4029" s="3" t="s">
        <v>62</v>
      </c>
      <c r="B4029" s="3" t="s">
        <v>63</v>
      </c>
      <c r="C4029" s="3" t="s">
        <v>6297</v>
      </c>
      <c r="D4029" s="3" t="s">
        <v>6298</v>
      </c>
      <c r="E4029" s="4" t="s">
        <v>66</v>
      </c>
      <c r="F4029" s="3" t="s">
        <v>36</v>
      </c>
      <c r="G4029" s="3" t="s">
        <v>36</v>
      </c>
      <c r="H4029" s="3" t="s">
        <v>5885</v>
      </c>
      <c r="I4029" s="3" t="s">
        <v>35</v>
      </c>
      <c r="J4029" s="3" t="s">
        <v>36</v>
      </c>
      <c r="K4029" s="3" t="s">
        <v>42</v>
      </c>
      <c r="L4029" s="5">
        <v>8.75</v>
      </c>
      <c r="M4029" s="4">
        <v>111</v>
      </c>
      <c r="N4029" s="5">
        <v>98.912499600000004</v>
      </c>
      <c r="O4029" s="5">
        <v>0.8911036</v>
      </c>
      <c r="P4029" s="4">
        <v>19238</v>
      </c>
      <c r="Q4029" s="6">
        <v>0.57698305437155595</v>
      </c>
      <c r="R4029" s="7">
        <v>1.00158540388814</v>
      </c>
      <c r="S4029" s="6">
        <v>0</v>
      </c>
      <c r="T4029" s="5">
        <v>0</v>
      </c>
      <c r="U4029" s="5">
        <v>0</v>
      </c>
      <c r="V4029" s="5">
        <f t="shared" si="320"/>
        <v>98.912499600000004</v>
      </c>
      <c r="W4029" s="5">
        <f t="shared" si="316"/>
        <v>-98.912499600000004</v>
      </c>
      <c r="X4029" s="8">
        <f t="shared" si="317"/>
        <v>-1</v>
      </c>
      <c r="Y4029" s="4">
        <v>0</v>
      </c>
      <c r="Z4029" s="9" t="str">
        <f t="shared" si="318"/>
        <v>NA</v>
      </c>
      <c r="AA4029" s="10">
        <f t="shared" si="319"/>
        <v>0</v>
      </c>
    </row>
    <row r="4030" spans="1:27" x14ac:dyDescent="0.55000000000000004">
      <c r="A4030" s="3" t="s">
        <v>62</v>
      </c>
      <c r="B4030" s="3" t="s">
        <v>63</v>
      </c>
      <c r="C4030" s="3" t="s">
        <v>6299</v>
      </c>
      <c r="D4030" s="3" t="s">
        <v>6300</v>
      </c>
      <c r="E4030" s="4" t="s">
        <v>66</v>
      </c>
      <c r="F4030" s="3" t="s">
        <v>36</v>
      </c>
      <c r="G4030" s="3" t="s">
        <v>36</v>
      </c>
      <c r="H4030" s="3" t="s">
        <v>5885</v>
      </c>
      <c r="I4030" s="3" t="s">
        <v>35</v>
      </c>
      <c r="J4030" s="3" t="s">
        <v>36</v>
      </c>
      <c r="K4030" s="3" t="s">
        <v>42</v>
      </c>
      <c r="L4030" s="5">
        <v>8.75</v>
      </c>
      <c r="M4030" s="4">
        <v>156</v>
      </c>
      <c r="N4030" s="5">
        <v>106.24999905</v>
      </c>
      <c r="O4030" s="5">
        <v>0.68108973750000001</v>
      </c>
      <c r="P4030" s="4">
        <v>6468</v>
      </c>
      <c r="Q4030" s="6">
        <v>2.4118738404452702</v>
      </c>
      <c r="R4030" s="7">
        <v>0.92520098948670404</v>
      </c>
      <c r="S4030" s="6">
        <v>0</v>
      </c>
      <c r="T4030" s="5">
        <v>0</v>
      </c>
      <c r="U4030" s="5">
        <v>0</v>
      </c>
      <c r="V4030" s="5">
        <f t="shared" si="320"/>
        <v>106.24999905</v>
      </c>
      <c r="W4030" s="5">
        <f t="shared" si="316"/>
        <v>-106.24999905</v>
      </c>
      <c r="X4030" s="8">
        <f t="shared" si="317"/>
        <v>-1</v>
      </c>
      <c r="Y4030" s="4">
        <v>0</v>
      </c>
      <c r="Z4030" s="9" t="str">
        <f t="shared" si="318"/>
        <v>NA</v>
      </c>
      <c r="AA4030" s="10">
        <f t="shared" si="319"/>
        <v>0</v>
      </c>
    </row>
    <row r="4031" spans="1:27" x14ac:dyDescent="0.55000000000000004">
      <c r="A4031" s="3" t="s">
        <v>62</v>
      </c>
      <c r="B4031" s="3" t="s">
        <v>63</v>
      </c>
      <c r="C4031" s="3" t="s">
        <v>6301</v>
      </c>
      <c r="D4031" s="3" t="s">
        <v>2207</v>
      </c>
      <c r="E4031" s="4" t="s">
        <v>31</v>
      </c>
      <c r="F4031" s="3" t="s">
        <v>36</v>
      </c>
      <c r="G4031" s="3" t="s">
        <v>36</v>
      </c>
      <c r="H4031" s="3" t="s">
        <v>181</v>
      </c>
      <c r="I4031" s="3" t="s">
        <v>35</v>
      </c>
      <c r="J4031" s="3" t="s">
        <v>36</v>
      </c>
      <c r="K4031" s="3" t="s">
        <v>91</v>
      </c>
      <c r="L4031" s="5">
        <v>8.75</v>
      </c>
      <c r="M4031" s="4">
        <v>145</v>
      </c>
      <c r="N4031" s="5">
        <v>110.5124985625</v>
      </c>
      <c r="O4031" s="5">
        <v>0.76215516250000004</v>
      </c>
      <c r="P4031" s="4">
        <v>14097</v>
      </c>
      <c r="Q4031" s="6">
        <v>1.02858764276087</v>
      </c>
      <c r="R4031" s="7">
        <v>1.2626800028374801</v>
      </c>
      <c r="S4031" s="6">
        <v>0</v>
      </c>
      <c r="T4031" s="5">
        <v>0</v>
      </c>
      <c r="U4031" s="5">
        <v>0</v>
      </c>
      <c r="V4031" s="5">
        <f t="shared" si="320"/>
        <v>110.5124985625</v>
      </c>
      <c r="W4031" s="5">
        <f t="shared" si="316"/>
        <v>-110.5124985625</v>
      </c>
      <c r="X4031" s="8">
        <f t="shared" si="317"/>
        <v>-1</v>
      </c>
      <c r="Y4031" s="4">
        <v>0</v>
      </c>
      <c r="Z4031" s="9" t="str">
        <f t="shared" si="318"/>
        <v>NA</v>
      </c>
      <c r="AA4031" s="10">
        <f t="shared" si="319"/>
        <v>0</v>
      </c>
    </row>
    <row r="4032" spans="1:27" x14ac:dyDescent="0.55000000000000004">
      <c r="A4032" s="3" t="s">
        <v>62</v>
      </c>
      <c r="B4032" s="3" t="s">
        <v>63</v>
      </c>
      <c r="C4032" s="3" t="s">
        <v>6302</v>
      </c>
      <c r="D4032" s="3" t="s">
        <v>6303</v>
      </c>
      <c r="E4032" s="4" t="s">
        <v>66</v>
      </c>
      <c r="F4032" s="3" t="s">
        <v>36</v>
      </c>
      <c r="G4032" s="3" t="s">
        <v>36</v>
      </c>
      <c r="H4032" s="3" t="s">
        <v>5885</v>
      </c>
      <c r="I4032" s="3" t="s">
        <v>35</v>
      </c>
      <c r="J4032" s="3" t="s">
        <v>36</v>
      </c>
      <c r="K4032" s="3" t="s">
        <v>42</v>
      </c>
      <c r="L4032" s="5">
        <v>8.75</v>
      </c>
      <c r="M4032" s="4">
        <v>112</v>
      </c>
      <c r="N4032" s="5">
        <v>110.98749900000001</v>
      </c>
      <c r="O4032" s="5">
        <v>0.99095981250000009</v>
      </c>
      <c r="P4032" s="4">
        <v>26008</v>
      </c>
      <c r="Q4032" s="6">
        <v>0.43063672716087403</v>
      </c>
      <c r="R4032" s="7">
        <v>1.0014495539833901</v>
      </c>
      <c r="S4032" s="6">
        <v>0</v>
      </c>
      <c r="T4032" s="5">
        <v>0</v>
      </c>
      <c r="U4032" s="5">
        <v>0</v>
      </c>
      <c r="V4032" s="5">
        <f t="shared" si="320"/>
        <v>110.98749900000001</v>
      </c>
      <c r="W4032" s="5">
        <f t="shared" si="316"/>
        <v>-110.98749900000001</v>
      </c>
      <c r="X4032" s="8">
        <f t="shared" si="317"/>
        <v>-1</v>
      </c>
      <c r="Y4032" s="4">
        <v>0</v>
      </c>
      <c r="Z4032" s="9" t="str">
        <f t="shared" si="318"/>
        <v>NA</v>
      </c>
      <c r="AA4032" s="10">
        <f t="shared" si="319"/>
        <v>0</v>
      </c>
    </row>
    <row r="4033" spans="1:27" x14ac:dyDescent="0.55000000000000004">
      <c r="A4033" s="3" t="s">
        <v>62</v>
      </c>
      <c r="B4033" s="3" t="s">
        <v>63</v>
      </c>
      <c r="C4033" s="3" t="s">
        <v>6304</v>
      </c>
      <c r="D4033" s="3" t="s">
        <v>6305</v>
      </c>
      <c r="E4033" s="4" t="s">
        <v>66</v>
      </c>
      <c r="F4033" s="3" t="s">
        <v>36</v>
      </c>
      <c r="G4033" s="3" t="s">
        <v>36</v>
      </c>
      <c r="H4033" s="3" t="s">
        <v>5885</v>
      </c>
      <c r="I4033" s="3" t="s">
        <v>35</v>
      </c>
      <c r="J4033" s="3" t="s">
        <v>36</v>
      </c>
      <c r="K4033" s="3" t="s">
        <v>42</v>
      </c>
      <c r="L4033" s="5">
        <v>8.75</v>
      </c>
      <c r="M4033" s="4">
        <v>115</v>
      </c>
      <c r="N4033" s="5">
        <v>122.03749974999999</v>
      </c>
      <c r="O4033" s="5">
        <v>1.0611956499999999</v>
      </c>
      <c r="P4033" s="4">
        <v>25923</v>
      </c>
      <c r="Q4033" s="6">
        <v>0.44362149442579901</v>
      </c>
      <c r="R4033" s="7">
        <v>1.0122593835589999</v>
      </c>
      <c r="S4033" s="6">
        <v>0</v>
      </c>
      <c r="T4033" s="5">
        <v>0</v>
      </c>
      <c r="U4033" s="5">
        <v>0</v>
      </c>
      <c r="V4033" s="5">
        <f t="shared" si="320"/>
        <v>122.03749974999999</v>
      </c>
      <c r="W4033" s="5">
        <f t="shared" si="316"/>
        <v>-122.03749974999999</v>
      </c>
      <c r="X4033" s="8">
        <f t="shared" si="317"/>
        <v>-1</v>
      </c>
      <c r="Y4033" s="4">
        <v>0</v>
      </c>
      <c r="Z4033" s="9" t="str">
        <f t="shared" si="318"/>
        <v>NA</v>
      </c>
      <c r="AA4033" s="10">
        <f t="shared" si="319"/>
        <v>0</v>
      </c>
    </row>
    <row r="4034" spans="1:27" x14ac:dyDescent="0.55000000000000004">
      <c r="A4034" s="3" t="s">
        <v>62</v>
      </c>
      <c r="B4034" s="3" t="s">
        <v>63</v>
      </c>
      <c r="C4034" s="3" t="s">
        <v>6306</v>
      </c>
      <c r="D4034" s="3" t="s">
        <v>6307</v>
      </c>
      <c r="E4034" s="4" t="s">
        <v>66</v>
      </c>
      <c r="F4034" s="3" t="s">
        <v>36</v>
      </c>
      <c r="G4034" s="3" t="s">
        <v>36</v>
      </c>
      <c r="H4034" s="3" t="s">
        <v>5885</v>
      </c>
      <c r="I4034" s="3" t="s">
        <v>35</v>
      </c>
      <c r="J4034" s="3" t="s">
        <v>36</v>
      </c>
      <c r="K4034" s="3" t="s">
        <v>42</v>
      </c>
      <c r="L4034" s="5">
        <v>8.75</v>
      </c>
      <c r="M4034" s="4">
        <v>54</v>
      </c>
      <c r="N4034" s="5">
        <v>128.5499997</v>
      </c>
      <c r="O4034" s="5">
        <v>2.38055555</v>
      </c>
      <c r="P4034" s="4">
        <v>11172</v>
      </c>
      <c r="Q4034" s="6">
        <v>0.48335123523093404</v>
      </c>
      <c r="R4034" s="7">
        <v>0.97858933046903007</v>
      </c>
      <c r="S4034" s="6">
        <v>0</v>
      </c>
      <c r="T4034" s="5">
        <v>0</v>
      </c>
      <c r="U4034" s="5">
        <v>0</v>
      </c>
      <c r="V4034" s="5">
        <f t="shared" si="320"/>
        <v>128.5499997</v>
      </c>
      <c r="W4034" s="5">
        <f t="shared" ref="W4034:W4097" si="321">U4034-V4034</f>
        <v>-128.5499997</v>
      </c>
      <c r="X4034" s="8">
        <f t="shared" ref="X4034:X4097" si="322">IF(V4034=0,0,(U4034-V4034)/V4034)</f>
        <v>-1</v>
      </c>
      <c r="Y4034" s="4">
        <v>0</v>
      </c>
      <c r="Z4034" s="9" t="str">
        <f t="shared" ref="Z4034:Z4097" si="323">IF(Y4034=0,"NA",U4034/Y4034)</f>
        <v>NA</v>
      </c>
      <c r="AA4034" s="10">
        <f t="shared" ref="AA4034:AA4097" si="324">(Q4034/100*S4034/100)</f>
        <v>0</v>
      </c>
    </row>
    <row r="4035" spans="1:27" x14ac:dyDescent="0.55000000000000004">
      <c r="A4035" s="3" t="s">
        <v>62</v>
      </c>
      <c r="B4035" s="3" t="s">
        <v>63</v>
      </c>
      <c r="C4035" s="3" t="s">
        <v>6308</v>
      </c>
      <c r="D4035" s="3" t="s">
        <v>6309</v>
      </c>
      <c r="E4035" s="4" t="s">
        <v>66</v>
      </c>
      <c r="F4035" s="3" t="s">
        <v>36</v>
      </c>
      <c r="G4035" s="3" t="s">
        <v>36</v>
      </c>
      <c r="H4035" s="3" t="s">
        <v>5885</v>
      </c>
      <c r="I4035" s="3" t="s">
        <v>35</v>
      </c>
      <c r="J4035" s="3" t="s">
        <v>36</v>
      </c>
      <c r="K4035" s="3" t="s">
        <v>42</v>
      </c>
      <c r="L4035" s="5">
        <v>8.75</v>
      </c>
      <c r="M4035" s="4">
        <v>94</v>
      </c>
      <c r="N4035" s="5">
        <v>133.88749940000002</v>
      </c>
      <c r="O4035" s="5">
        <v>1.4243351000000002</v>
      </c>
      <c r="P4035" s="4">
        <v>14731</v>
      </c>
      <c r="Q4035" s="6">
        <v>0.63811010793564593</v>
      </c>
      <c r="R4035" s="7">
        <v>1.0208471929943701</v>
      </c>
      <c r="S4035" s="6">
        <v>0</v>
      </c>
      <c r="T4035" s="5">
        <v>0</v>
      </c>
      <c r="U4035" s="5">
        <v>0</v>
      </c>
      <c r="V4035" s="5">
        <f t="shared" ref="V4035:V4098" si="325">N4035</f>
        <v>133.88749940000002</v>
      </c>
      <c r="W4035" s="5">
        <f t="shared" si="321"/>
        <v>-133.88749940000002</v>
      </c>
      <c r="X4035" s="8">
        <f t="shared" si="322"/>
        <v>-1</v>
      </c>
      <c r="Y4035" s="4">
        <v>0</v>
      </c>
      <c r="Z4035" s="9" t="str">
        <f t="shared" si="323"/>
        <v>NA</v>
      </c>
      <c r="AA4035" s="10">
        <f t="shared" si="324"/>
        <v>0</v>
      </c>
    </row>
    <row r="4036" spans="1:27" x14ac:dyDescent="0.55000000000000004">
      <c r="A4036" s="3" t="s">
        <v>62</v>
      </c>
      <c r="B4036" s="3" t="s">
        <v>63</v>
      </c>
      <c r="C4036" s="3" t="s">
        <v>6310</v>
      </c>
      <c r="D4036" s="3" t="s">
        <v>169</v>
      </c>
      <c r="E4036" s="4" t="s">
        <v>66</v>
      </c>
      <c r="F4036" s="3" t="s">
        <v>36</v>
      </c>
      <c r="G4036" s="3" t="s">
        <v>36</v>
      </c>
      <c r="H4036" s="3" t="s">
        <v>5885</v>
      </c>
      <c r="I4036" s="3" t="s">
        <v>35</v>
      </c>
      <c r="J4036" s="3" t="s">
        <v>36</v>
      </c>
      <c r="K4036" s="3" t="s">
        <v>42</v>
      </c>
      <c r="L4036" s="5">
        <v>8.75</v>
      </c>
      <c r="M4036" s="4">
        <v>44</v>
      </c>
      <c r="N4036" s="5">
        <v>139.52499990000001</v>
      </c>
      <c r="O4036" s="5">
        <v>3.1710227250000003</v>
      </c>
      <c r="P4036" s="4">
        <v>3677</v>
      </c>
      <c r="Q4036" s="6">
        <v>1.19662768561327</v>
      </c>
      <c r="R4036" s="7">
        <v>1.03312483002448</v>
      </c>
      <c r="S4036" s="6">
        <v>0</v>
      </c>
      <c r="T4036" s="5">
        <v>0</v>
      </c>
      <c r="U4036" s="5">
        <v>0</v>
      </c>
      <c r="V4036" s="5">
        <f t="shared" si="325"/>
        <v>139.52499990000001</v>
      </c>
      <c r="W4036" s="5">
        <f t="shared" si="321"/>
        <v>-139.52499990000001</v>
      </c>
      <c r="X4036" s="8">
        <f t="shared" si="322"/>
        <v>-1</v>
      </c>
      <c r="Y4036" s="4">
        <v>0</v>
      </c>
      <c r="Z4036" s="9" t="str">
        <f t="shared" si="323"/>
        <v>NA</v>
      </c>
      <c r="AA4036" s="10">
        <f t="shared" si="324"/>
        <v>0</v>
      </c>
    </row>
    <row r="4037" spans="1:27" x14ac:dyDescent="0.55000000000000004">
      <c r="A4037" s="3" t="s">
        <v>62</v>
      </c>
      <c r="B4037" s="3" t="s">
        <v>63</v>
      </c>
      <c r="C4037" s="3" t="s">
        <v>6311</v>
      </c>
      <c r="D4037" s="3" t="s">
        <v>6312</v>
      </c>
      <c r="E4037" s="4" t="s">
        <v>66</v>
      </c>
      <c r="F4037" s="3" t="s">
        <v>36</v>
      </c>
      <c r="G4037" s="3" t="s">
        <v>36</v>
      </c>
      <c r="H4037" s="3" t="s">
        <v>5885</v>
      </c>
      <c r="I4037" s="3" t="s">
        <v>35</v>
      </c>
      <c r="J4037" s="3" t="s">
        <v>36</v>
      </c>
      <c r="K4037" s="3" t="s">
        <v>42</v>
      </c>
      <c r="L4037" s="5">
        <v>8.75</v>
      </c>
      <c r="M4037" s="4">
        <v>161</v>
      </c>
      <c r="N4037" s="5">
        <v>154.43749912499999</v>
      </c>
      <c r="O4037" s="5">
        <v>0.95923912499999997</v>
      </c>
      <c r="P4037" s="4">
        <v>6930</v>
      </c>
      <c r="Q4037" s="6">
        <v>2.32323232323232</v>
      </c>
      <c r="R4037" s="7">
        <v>0.96363636363636407</v>
      </c>
      <c r="S4037" s="6">
        <v>0</v>
      </c>
      <c r="T4037" s="5">
        <v>0</v>
      </c>
      <c r="U4037" s="5">
        <v>0</v>
      </c>
      <c r="V4037" s="5">
        <f t="shared" si="325"/>
        <v>154.43749912499999</v>
      </c>
      <c r="W4037" s="5">
        <f t="shared" si="321"/>
        <v>-154.43749912499999</v>
      </c>
      <c r="X4037" s="8">
        <f t="shared" si="322"/>
        <v>-1</v>
      </c>
      <c r="Y4037" s="4">
        <v>0</v>
      </c>
      <c r="Z4037" s="9" t="str">
        <f t="shared" si="323"/>
        <v>NA</v>
      </c>
      <c r="AA4037" s="10">
        <f t="shared" si="324"/>
        <v>0</v>
      </c>
    </row>
    <row r="4038" spans="1:27" x14ac:dyDescent="0.55000000000000004">
      <c r="A4038" s="3" t="s">
        <v>62</v>
      </c>
      <c r="B4038" s="3" t="s">
        <v>63</v>
      </c>
      <c r="C4038" s="3" t="s">
        <v>6313</v>
      </c>
      <c r="D4038" s="3" t="s">
        <v>6314</v>
      </c>
      <c r="E4038" s="4" t="s">
        <v>66</v>
      </c>
      <c r="F4038" s="3" t="s">
        <v>36</v>
      </c>
      <c r="G4038" s="3" t="s">
        <v>36</v>
      </c>
      <c r="H4038" s="3" t="s">
        <v>5885</v>
      </c>
      <c r="I4038" s="3" t="s">
        <v>35</v>
      </c>
      <c r="J4038" s="3" t="s">
        <v>36</v>
      </c>
      <c r="K4038" s="3" t="s">
        <v>42</v>
      </c>
      <c r="L4038" s="5">
        <v>8.75</v>
      </c>
      <c r="M4038" s="4">
        <v>47</v>
      </c>
      <c r="N4038" s="5">
        <v>156.43749956249999</v>
      </c>
      <c r="O4038" s="5">
        <v>3.3284574375</v>
      </c>
      <c r="P4038" s="4">
        <v>2389</v>
      </c>
      <c r="Q4038" s="6">
        <v>1.9673503557973999</v>
      </c>
      <c r="R4038" s="7">
        <v>1.0276684805357901</v>
      </c>
      <c r="S4038" s="6">
        <v>0</v>
      </c>
      <c r="T4038" s="5">
        <v>0</v>
      </c>
      <c r="U4038" s="5">
        <v>0</v>
      </c>
      <c r="V4038" s="5">
        <f t="shared" si="325"/>
        <v>156.43749956249999</v>
      </c>
      <c r="W4038" s="5">
        <f t="shared" si="321"/>
        <v>-156.43749956249999</v>
      </c>
      <c r="X4038" s="8">
        <f t="shared" si="322"/>
        <v>-1</v>
      </c>
      <c r="Y4038" s="4">
        <v>0</v>
      </c>
      <c r="Z4038" s="9" t="str">
        <f t="shared" si="323"/>
        <v>NA</v>
      </c>
      <c r="AA4038" s="10">
        <f t="shared" si="324"/>
        <v>0</v>
      </c>
    </row>
    <row r="4039" spans="1:27" x14ac:dyDescent="0.55000000000000004">
      <c r="A4039" s="3" t="s">
        <v>62</v>
      </c>
      <c r="B4039" s="3" t="s">
        <v>63</v>
      </c>
      <c r="C4039" s="3" t="s">
        <v>6315</v>
      </c>
      <c r="D4039" s="3" t="s">
        <v>6316</v>
      </c>
      <c r="E4039" s="4" t="s">
        <v>66</v>
      </c>
      <c r="F4039" s="3" t="s">
        <v>36</v>
      </c>
      <c r="G4039" s="3" t="s">
        <v>36</v>
      </c>
      <c r="H4039" s="3" t="s">
        <v>5885</v>
      </c>
      <c r="I4039" s="3" t="s">
        <v>35</v>
      </c>
      <c r="J4039" s="3" t="s">
        <v>36</v>
      </c>
      <c r="K4039" s="3" t="s">
        <v>42</v>
      </c>
      <c r="L4039" s="5">
        <v>8.75</v>
      </c>
      <c r="M4039" s="4">
        <v>100</v>
      </c>
      <c r="N4039" s="5">
        <v>172.83750000000001</v>
      </c>
      <c r="O4039" s="5">
        <v>1.728375</v>
      </c>
      <c r="P4039" s="4">
        <v>27135</v>
      </c>
      <c r="Q4039" s="6">
        <v>0.36852773171181097</v>
      </c>
      <c r="R4039" s="7">
        <v>1.0043154597383499</v>
      </c>
      <c r="S4039" s="6">
        <v>0</v>
      </c>
      <c r="T4039" s="5">
        <v>0</v>
      </c>
      <c r="U4039" s="5">
        <v>0</v>
      </c>
      <c r="V4039" s="5">
        <f t="shared" si="325"/>
        <v>172.83750000000001</v>
      </c>
      <c r="W4039" s="5">
        <f t="shared" si="321"/>
        <v>-172.83750000000001</v>
      </c>
      <c r="X4039" s="8">
        <f t="shared" si="322"/>
        <v>-1</v>
      </c>
      <c r="Y4039" s="4">
        <v>0</v>
      </c>
      <c r="Z4039" s="9" t="str">
        <f t="shared" si="323"/>
        <v>NA</v>
      </c>
      <c r="AA4039" s="10">
        <f t="shared" si="324"/>
        <v>0</v>
      </c>
    </row>
    <row r="4040" spans="1:27" x14ac:dyDescent="0.55000000000000004">
      <c r="A4040" s="3" t="s">
        <v>62</v>
      </c>
      <c r="B4040" s="3" t="s">
        <v>63</v>
      </c>
      <c r="C4040" s="3" t="s">
        <v>6317</v>
      </c>
      <c r="D4040" s="3" t="s">
        <v>6318</v>
      </c>
      <c r="E4040" s="4" t="s">
        <v>66</v>
      </c>
      <c r="F4040" s="3" t="s">
        <v>36</v>
      </c>
      <c r="G4040" s="3" t="s">
        <v>36</v>
      </c>
      <c r="H4040" s="3" t="s">
        <v>5885</v>
      </c>
      <c r="I4040" s="3" t="s">
        <v>35</v>
      </c>
      <c r="J4040" s="3" t="s">
        <v>36</v>
      </c>
      <c r="K4040" s="3" t="s">
        <v>42</v>
      </c>
      <c r="L4040" s="5">
        <v>8.75</v>
      </c>
      <c r="M4040" s="4">
        <v>166</v>
      </c>
      <c r="N4040" s="5">
        <v>175.13749905</v>
      </c>
      <c r="O4040" s="5">
        <v>1.0550451750000001</v>
      </c>
      <c r="P4040" s="4">
        <v>30208</v>
      </c>
      <c r="Q4040" s="6">
        <v>0.54952330508474601</v>
      </c>
      <c r="R4040" s="7">
        <v>1</v>
      </c>
      <c r="S4040" s="6">
        <v>0</v>
      </c>
      <c r="T4040" s="5">
        <v>0</v>
      </c>
      <c r="U4040" s="5">
        <v>0</v>
      </c>
      <c r="V4040" s="5">
        <f t="shared" si="325"/>
        <v>175.13749905</v>
      </c>
      <c r="W4040" s="5">
        <f t="shared" si="321"/>
        <v>-175.13749905</v>
      </c>
      <c r="X4040" s="8">
        <f t="shared" si="322"/>
        <v>-1</v>
      </c>
      <c r="Y4040" s="4">
        <v>0</v>
      </c>
      <c r="Z4040" s="9" t="str">
        <f t="shared" si="323"/>
        <v>NA</v>
      </c>
      <c r="AA4040" s="10">
        <f t="shared" si="324"/>
        <v>0</v>
      </c>
    </row>
    <row r="4041" spans="1:27" x14ac:dyDescent="0.55000000000000004">
      <c r="A4041" s="3" t="s">
        <v>62</v>
      </c>
      <c r="B4041" s="3" t="s">
        <v>63</v>
      </c>
      <c r="C4041" s="3" t="s">
        <v>6319</v>
      </c>
      <c r="D4041" s="3" t="s">
        <v>6320</v>
      </c>
      <c r="E4041" s="4" t="s">
        <v>66</v>
      </c>
      <c r="F4041" s="3" t="s">
        <v>36</v>
      </c>
      <c r="G4041" s="3" t="s">
        <v>36</v>
      </c>
      <c r="H4041" s="3" t="s">
        <v>5885</v>
      </c>
      <c r="I4041" s="3" t="s">
        <v>35</v>
      </c>
      <c r="J4041" s="3" t="s">
        <v>36</v>
      </c>
      <c r="K4041" s="3" t="s">
        <v>42</v>
      </c>
      <c r="L4041" s="5">
        <v>8.75</v>
      </c>
      <c r="M4041" s="4">
        <v>126</v>
      </c>
      <c r="N4041" s="5">
        <v>183.274999425</v>
      </c>
      <c r="O4041" s="5">
        <v>1.4545634875</v>
      </c>
      <c r="P4041" s="4">
        <v>35121</v>
      </c>
      <c r="Q4041" s="6">
        <v>0.35875971640898596</v>
      </c>
      <c r="R4041" s="7">
        <v>1.0044417869650599</v>
      </c>
      <c r="S4041" s="6">
        <v>0</v>
      </c>
      <c r="T4041" s="5">
        <v>0</v>
      </c>
      <c r="U4041" s="5">
        <v>0</v>
      </c>
      <c r="V4041" s="5">
        <f t="shared" si="325"/>
        <v>183.274999425</v>
      </c>
      <c r="W4041" s="5">
        <f t="shared" si="321"/>
        <v>-183.274999425</v>
      </c>
      <c r="X4041" s="8">
        <f t="shared" si="322"/>
        <v>-1</v>
      </c>
      <c r="Y4041" s="4">
        <v>0</v>
      </c>
      <c r="Z4041" s="9" t="str">
        <f t="shared" si="323"/>
        <v>NA</v>
      </c>
      <c r="AA4041" s="10">
        <f t="shared" si="324"/>
        <v>0</v>
      </c>
    </row>
    <row r="4042" spans="1:27" x14ac:dyDescent="0.55000000000000004">
      <c r="A4042" s="3" t="s">
        <v>62</v>
      </c>
      <c r="B4042" s="3" t="s">
        <v>63</v>
      </c>
      <c r="C4042" s="3" t="s">
        <v>6321</v>
      </c>
      <c r="D4042" s="3" t="s">
        <v>6322</v>
      </c>
      <c r="E4042" s="4" t="s">
        <v>66</v>
      </c>
      <c r="F4042" s="3" t="s">
        <v>36</v>
      </c>
      <c r="G4042" s="3" t="s">
        <v>36</v>
      </c>
      <c r="H4042" s="3" t="s">
        <v>5885</v>
      </c>
      <c r="I4042" s="3" t="s">
        <v>35</v>
      </c>
      <c r="J4042" s="3" t="s">
        <v>36</v>
      </c>
      <c r="K4042" s="3" t="s">
        <v>42</v>
      </c>
      <c r="L4042" s="5">
        <v>8.75</v>
      </c>
      <c r="M4042" s="4">
        <v>305</v>
      </c>
      <c r="N4042" s="5">
        <v>198.71249818750002</v>
      </c>
      <c r="O4042" s="5">
        <v>0.65151638750000007</v>
      </c>
      <c r="P4042" s="4">
        <v>66334</v>
      </c>
      <c r="Q4042" s="6">
        <v>0.45979437392589001</v>
      </c>
      <c r="R4042" s="7">
        <v>1</v>
      </c>
      <c r="S4042" s="6">
        <v>0</v>
      </c>
      <c r="T4042" s="5">
        <v>0</v>
      </c>
      <c r="U4042" s="5">
        <v>0</v>
      </c>
      <c r="V4042" s="5">
        <f t="shared" si="325"/>
        <v>198.71249818750002</v>
      </c>
      <c r="W4042" s="5">
        <f t="shared" si="321"/>
        <v>-198.71249818750002</v>
      </c>
      <c r="X4042" s="8">
        <f t="shared" si="322"/>
        <v>-1</v>
      </c>
      <c r="Y4042" s="4">
        <v>0</v>
      </c>
      <c r="Z4042" s="9" t="str">
        <f t="shared" si="323"/>
        <v>NA</v>
      </c>
      <c r="AA4042" s="10">
        <f t="shared" si="324"/>
        <v>0</v>
      </c>
    </row>
    <row r="4043" spans="1:27" x14ac:dyDescent="0.55000000000000004">
      <c r="A4043" s="3" t="s">
        <v>62</v>
      </c>
      <c r="B4043" s="3" t="s">
        <v>63</v>
      </c>
      <c r="C4043" s="3" t="s">
        <v>6323</v>
      </c>
      <c r="D4043" s="3" t="s">
        <v>2283</v>
      </c>
      <c r="E4043" s="4" t="s">
        <v>31</v>
      </c>
      <c r="F4043" s="3" t="s">
        <v>36</v>
      </c>
      <c r="G4043" s="3" t="s">
        <v>36</v>
      </c>
      <c r="H4043" s="3" t="s">
        <v>85</v>
      </c>
      <c r="I4043" s="3" t="s">
        <v>35</v>
      </c>
      <c r="J4043" s="3" t="s">
        <v>36</v>
      </c>
      <c r="K4043" s="3" t="s">
        <v>91</v>
      </c>
      <c r="L4043" s="5">
        <v>8.75</v>
      </c>
      <c r="M4043" s="4">
        <v>270</v>
      </c>
      <c r="N4043" s="5">
        <v>274.84999987499998</v>
      </c>
      <c r="O4043" s="5">
        <v>1.0179629625</v>
      </c>
      <c r="P4043" s="4">
        <v>44365</v>
      </c>
      <c r="Q4043" s="6">
        <v>0.60858785078327493</v>
      </c>
      <c r="R4043" s="7">
        <v>2.48370111574439</v>
      </c>
      <c r="S4043" s="6">
        <v>0</v>
      </c>
      <c r="T4043" s="5">
        <v>0</v>
      </c>
      <c r="U4043" s="5">
        <v>0</v>
      </c>
      <c r="V4043" s="5">
        <f t="shared" si="325"/>
        <v>274.84999987499998</v>
      </c>
      <c r="W4043" s="5">
        <f t="shared" si="321"/>
        <v>-274.84999987499998</v>
      </c>
      <c r="X4043" s="8">
        <f t="shared" si="322"/>
        <v>-1</v>
      </c>
      <c r="Y4043" s="4">
        <v>0</v>
      </c>
      <c r="Z4043" s="9" t="str">
        <f t="shared" si="323"/>
        <v>NA</v>
      </c>
      <c r="AA4043" s="10">
        <f t="shared" si="324"/>
        <v>0</v>
      </c>
    </row>
    <row r="4044" spans="1:27" x14ac:dyDescent="0.55000000000000004">
      <c r="A4044" s="3" t="s">
        <v>78</v>
      </c>
      <c r="B4044" s="3" t="s">
        <v>79</v>
      </c>
      <c r="C4044" s="3" t="s">
        <v>6324</v>
      </c>
      <c r="D4044" s="3" t="s">
        <v>6325</v>
      </c>
      <c r="E4044" s="4" t="s">
        <v>66</v>
      </c>
      <c r="F4044" s="3" t="s">
        <v>36</v>
      </c>
      <c r="G4044" s="3" t="s">
        <v>36</v>
      </c>
      <c r="H4044" s="3" t="s">
        <v>521</v>
      </c>
      <c r="I4044" s="3" t="s">
        <v>77</v>
      </c>
      <c r="J4044" s="3" t="s">
        <v>36</v>
      </c>
      <c r="K4044" s="3" t="s">
        <v>42</v>
      </c>
      <c r="L4044" s="5">
        <v>8.75</v>
      </c>
      <c r="M4044" s="4">
        <v>3</v>
      </c>
      <c r="N4044" s="5">
        <v>0.42499998749999995</v>
      </c>
      <c r="O4044" s="5">
        <v>0.14166666249999998</v>
      </c>
      <c r="P4044" s="4">
        <v>44</v>
      </c>
      <c r="Q4044" s="6">
        <v>6.8181818181818201</v>
      </c>
      <c r="R4044" s="7">
        <v>1.4318181818181801</v>
      </c>
      <c r="S4044" s="6">
        <v>0</v>
      </c>
      <c r="T4044" s="5">
        <v>0</v>
      </c>
      <c r="U4044" s="5">
        <v>0</v>
      </c>
      <c r="V4044" s="5">
        <f t="shared" si="325"/>
        <v>0.42499998749999995</v>
      </c>
      <c r="W4044" s="5">
        <f t="shared" si="321"/>
        <v>-0.42499998749999995</v>
      </c>
      <c r="X4044" s="8">
        <f t="shared" si="322"/>
        <v>-1</v>
      </c>
      <c r="Y4044" s="4">
        <v>0</v>
      </c>
      <c r="Z4044" s="9" t="str">
        <f t="shared" si="323"/>
        <v>NA</v>
      </c>
      <c r="AA4044" s="10">
        <f t="shared" si="324"/>
        <v>0</v>
      </c>
    </row>
    <row r="4045" spans="1:27" x14ac:dyDescent="0.55000000000000004">
      <c r="A4045" s="3" t="s">
        <v>78</v>
      </c>
      <c r="B4045" s="3" t="s">
        <v>79</v>
      </c>
      <c r="C4045" s="3" t="s">
        <v>6326</v>
      </c>
      <c r="D4045" s="3" t="s">
        <v>6327</v>
      </c>
      <c r="E4045" s="4" t="s">
        <v>66</v>
      </c>
      <c r="F4045" s="3" t="s">
        <v>36</v>
      </c>
      <c r="G4045" s="3" t="s">
        <v>36</v>
      </c>
      <c r="H4045" s="3" t="s">
        <v>235</v>
      </c>
      <c r="I4045" s="3" t="s">
        <v>77</v>
      </c>
      <c r="J4045" s="3" t="s">
        <v>36</v>
      </c>
      <c r="K4045" s="3" t="s">
        <v>42</v>
      </c>
      <c r="L4045" s="5">
        <v>8.75</v>
      </c>
      <c r="M4045" s="4">
        <v>2</v>
      </c>
      <c r="N4045" s="5">
        <v>0.4375</v>
      </c>
      <c r="O4045" s="5">
        <v>0.21875</v>
      </c>
      <c r="P4045" s="4">
        <v>214</v>
      </c>
      <c r="Q4045" s="6">
        <v>0.934579439252336</v>
      </c>
      <c r="R4045" s="7">
        <v>1.09579439252336</v>
      </c>
      <c r="S4045" s="6">
        <v>0</v>
      </c>
      <c r="T4045" s="5">
        <v>0</v>
      </c>
      <c r="U4045" s="5">
        <v>0</v>
      </c>
      <c r="V4045" s="5">
        <f t="shared" si="325"/>
        <v>0.4375</v>
      </c>
      <c r="W4045" s="5">
        <f t="shared" si="321"/>
        <v>-0.4375</v>
      </c>
      <c r="X4045" s="8">
        <f t="shared" si="322"/>
        <v>-1</v>
      </c>
      <c r="Y4045" s="4">
        <v>0</v>
      </c>
      <c r="Z4045" s="9" t="str">
        <f t="shared" si="323"/>
        <v>NA</v>
      </c>
      <c r="AA4045" s="10">
        <f t="shared" si="324"/>
        <v>0</v>
      </c>
    </row>
    <row r="4046" spans="1:27" x14ac:dyDescent="0.55000000000000004">
      <c r="A4046" s="3" t="s">
        <v>78</v>
      </c>
      <c r="B4046" s="3" t="s">
        <v>79</v>
      </c>
      <c r="C4046" s="3" t="s">
        <v>6328</v>
      </c>
      <c r="D4046" s="3" t="s">
        <v>6329</v>
      </c>
      <c r="E4046" s="4" t="s">
        <v>66</v>
      </c>
      <c r="F4046" s="3" t="s">
        <v>36</v>
      </c>
      <c r="G4046" s="3" t="s">
        <v>36</v>
      </c>
      <c r="H4046" s="3" t="s">
        <v>521</v>
      </c>
      <c r="I4046" s="3" t="s">
        <v>77</v>
      </c>
      <c r="J4046" s="3" t="s">
        <v>36</v>
      </c>
      <c r="K4046" s="3" t="s">
        <v>42</v>
      </c>
      <c r="L4046" s="5">
        <v>8.75</v>
      </c>
      <c r="M4046" s="4">
        <v>1</v>
      </c>
      <c r="N4046" s="5">
        <v>0.46250000000000002</v>
      </c>
      <c r="O4046" s="5">
        <v>0.46250000000000002</v>
      </c>
      <c r="P4046" s="4">
        <v>258</v>
      </c>
      <c r="Q4046" s="6">
        <v>0.387596899224806</v>
      </c>
      <c r="R4046" s="7">
        <v>2.78720930232558</v>
      </c>
      <c r="S4046" s="6">
        <v>0</v>
      </c>
      <c r="T4046" s="5">
        <v>0</v>
      </c>
      <c r="U4046" s="5">
        <v>0</v>
      </c>
      <c r="V4046" s="5">
        <f t="shared" si="325"/>
        <v>0.46250000000000002</v>
      </c>
      <c r="W4046" s="5">
        <f t="shared" si="321"/>
        <v>-0.46250000000000002</v>
      </c>
      <c r="X4046" s="8">
        <f t="shared" si="322"/>
        <v>-1</v>
      </c>
      <c r="Y4046" s="4">
        <v>0</v>
      </c>
      <c r="Z4046" s="9" t="str">
        <f t="shared" si="323"/>
        <v>NA</v>
      </c>
      <c r="AA4046" s="10">
        <f t="shared" si="324"/>
        <v>0</v>
      </c>
    </row>
    <row r="4047" spans="1:27" x14ac:dyDescent="0.55000000000000004">
      <c r="A4047" s="3" t="s">
        <v>78</v>
      </c>
      <c r="B4047" s="3" t="s">
        <v>79</v>
      </c>
      <c r="C4047" s="3" t="s">
        <v>6330</v>
      </c>
      <c r="D4047" s="3" t="s">
        <v>6331</v>
      </c>
      <c r="E4047" s="4" t="s">
        <v>66</v>
      </c>
      <c r="F4047" s="3" t="s">
        <v>36</v>
      </c>
      <c r="G4047" s="3" t="s">
        <v>36</v>
      </c>
      <c r="H4047" s="3" t="s">
        <v>235</v>
      </c>
      <c r="I4047" s="3" t="s">
        <v>77</v>
      </c>
      <c r="J4047" s="3" t="s">
        <v>36</v>
      </c>
      <c r="K4047" s="3" t="s">
        <v>42</v>
      </c>
      <c r="L4047" s="5">
        <v>8.75</v>
      </c>
      <c r="M4047" s="4">
        <v>2</v>
      </c>
      <c r="N4047" s="5">
        <v>0.6</v>
      </c>
      <c r="O4047" s="5">
        <v>0.3</v>
      </c>
      <c r="P4047" s="4">
        <v>406</v>
      </c>
      <c r="Q4047" s="6">
        <v>0.49261083743842404</v>
      </c>
      <c r="R4047" s="7">
        <v>1.22758620689655</v>
      </c>
      <c r="S4047" s="6">
        <v>0</v>
      </c>
      <c r="T4047" s="5">
        <v>0</v>
      </c>
      <c r="U4047" s="5">
        <v>0</v>
      </c>
      <c r="V4047" s="5">
        <f t="shared" si="325"/>
        <v>0.6</v>
      </c>
      <c r="W4047" s="5">
        <f t="shared" si="321"/>
        <v>-0.6</v>
      </c>
      <c r="X4047" s="8">
        <f t="shared" si="322"/>
        <v>-1</v>
      </c>
      <c r="Y4047" s="4">
        <v>0</v>
      </c>
      <c r="Z4047" s="9" t="str">
        <f t="shared" si="323"/>
        <v>NA</v>
      </c>
      <c r="AA4047" s="10">
        <f t="shared" si="324"/>
        <v>0</v>
      </c>
    </row>
    <row r="4048" spans="1:27" x14ac:dyDescent="0.55000000000000004">
      <c r="A4048" s="3" t="s">
        <v>78</v>
      </c>
      <c r="B4048" s="3" t="s">
        <v>79</v>
      </c>
      <c r="C4048" s="3" t="s">
        <v>6332</v>
      </c>
      <c r="D4048" s="3" t="s">
        <v>6333</v>
      </c>
      <c r="E4048" s="4" t="s">
        <v>66</v>
      </c>
      <c r="F4048" s="3" t="s">
        <v>36</v>
      </c>
      <c r="G4048" s="3" t="s">
        <v>36</v>
      </c>
      <c r="H4048" s="3" t="s">
        <v>6334</v>
      </c>
      <c r="I4048" s="3" t="s">
        <v>77</v>
      </c>
      <c r="J4048" s="3" t="s">
        <v>36</v>
      </c>
      <c r="K4048" s="3" t="s">
        <v>42</v>
      </c>
      <c r="L4048" s="5">
        <v>8.75</v>
      </c>
      <c r="M4048" s="4">
        <v>2</v>
      </c>
      <c r="N4048" s="5">
        <v>0.8</v>
      </c>
      <c r="O4048" s="5">
        <v>0.4</v>
      </c>
      <c r="P4048" s="4">
        <v>47</v>
      </c>
      <c r="Q4048" s="6">
        <v>4.2553191489361701</v>
      </c>
      <c r="R4048" s="7">
        <v>2.08510638297872</v>
      </c>
      <c r="S4048" s="6">
        <v>0</v>
      </c>
      <c r="T4048" s="5">
        <v>0</v>
      </c>
      <c r="U4048" s="5">
        <v>0</v>
      </c>
      <c r="V4048" s="5">
        <f t="shared" si="325"/>
        <v>0.8</v>
      </c>
      <c r="W4048" s="5">
        <f t="shared" si="321"/>
        <v>-0.8</v>
      </c>
      <c r="X4048" s="8">
        <f t="shared" si="322"/>
        <v>-1</v>
      </c>
      <c r="Y4048" s="4">
        <v>0</v>
      </c>
      <c r="Z4048" s="9" t="str">
        <f t="shared" si="323"/>
        <v>NA</v>
      </c>
      <c r="AA4048" s="10">
        <f t="shared" si="324"/>
        <v>0</v>
      </c>
    </row>
    <row r="4049" spans="1:27" x14ac:dyDescent="0.55000000000000004">
      <c r="A4049" s="3" t="s">
        <v>78</v>
      </c>
      <c r="B4049" s="3" t="s">
        <v>79</v>
      </c>
      <c r="C4049" s="3" t="s">
        <v>6335</v>
      </c>
      <c r="D4049" s="3" t="s">
        <v>6336</v>
      </c>
      <c r="E4049" s="4" t="s">
        <v>66</v>
      </c>
      <c r="F4049" s="3" t="s">
        <v>36</v>
      </c>
      <c r="G4049" s="3" t="s">
        <v>36</v>
      </c>
      <c r="H4049" s="3" t="s">
        <v>521</v>
      </c>
      <c r="I4049" s="3" t="s">
        <v>77</v>
      </c>
      <c r="J4049" s="3" t="s">
        <v>36</v>
      </c>
      <c r="K4049" s="3" t="s">
        <v>42</v>
      </c>
      <c r="L4049" s="5">
        <v>8.75</v>
      </c>
      <c r="M4049" s="4">
        <v>2</v>
      </c>
      <c r="N4049" s="5">
        <v>1</v>
      </c>
      <c r="O4049" s="5">
        <v>0.5</v>
      </c>
      <c r="P4049" s="4">
        <v>539</v>
      </c>
      <c r="Q4049" s="6">
        <v>0.37105751391465697</v>
      </c>
      <c r="R4049" s="7">
        <v>2.05658627087199</v>
      </c>
      <c r="S4049" s="6">
        <v>0</v>
      </c>
      <c r="T4049" s="5">
        <v>0</v>
      </c>
      <c r="U4049" s="5">
        <v>0</v>
      </c>
      <c r="V4049" s="5">
        <f t="shared" si="325"/>
        <v>1</v>
      </c>
      <c r="W4049" s="5">
        <f t="shared" si="321"/>
        <v>-1</v>
      </c>
      <c r="X4049" s="8">
        <f t="shared" si="322"/>
        <v>-1</v>
      </c>
      <c r="Y4049" s="4">
        <v>0</v>
      </c>
      <c r="Z4049" s="9" t="str">
        <f t="shared" si="323"/>
        <v>NA</v>
      </c>
      <c r="AA4049" s="10">
        <f t="shared" si="324"/>
        <v>0</v>
      </c>
    </row>
    <row r="4050" spans="1:27" x14ac:dyDescent="0.55000000000000004">
      <c r="A4050" s="3" t="s">
        <v>78</v>
      </c>
      <c r="B4050" s="3" t="s">
        <v>79</v>
      </c>
      <c r="C4050" s="3" t="s">
        <v>6337</v>
      </c>
      <c r="D4050" s="3" t="s">
        <v>6338</v>
      </c>
      <c r="E4050" s="4" t="s">
        <v>66</v>
      </c>
      <c r="F4050" s="3" t="s">
        <v>36</v>
      </c>
      <c r="G4050" s="3" t="s">
        <v>36</v>
      </c>
      <c r="H4050" s="3" t="s">
        <v>6334</v>
      </c>
      <c r="I4050" s="3" t="s">
        <v>77</v>
      </c>
      <c r="J4050" s="3" t="s">
        <v>36</v>
      </c>
      <c r="K4050" s="3" t="s">
        <v>42</v>
      </c>
      <c r="L4050" s="5">
        <v>8.75</v>
      </c>
      <c r="M4050" s="4">
        <v>2</v>
      </c>
      <c r="N4050" s="5">
        <v>1.3625</v>
      </c>
      <c r="O4050" s="5">
        <v>0.68125000000000002</v>
      </c>
      <c r="P4050" s="4">
        <v>554</v>
      </c>
      <c r="Q4050" s="6">
        <v>0.36101083032490999</v>
      </c>
      <c r="R4050" s="7">
        <v>2.3918772563176902</v>
      </c>
      <c r="S4050" s="6">
        <v>0</v>
      </c>
      <c r="T4050" s="5">
        <v>0</v>
      </c>
      <c r="U4050" s="5">
        <v>0</v>
      </c>
      <c r="V4050" s="5">
        <f t="shared" si="325"/>
        <v>1.3625</v>
      </c>
      <c r="W4050" s="5">
        <f t="shared" si="321"/>
        <v>-1.3625</v>
      </c>
      <c r="X4050" s="8">
        <f t="shared" si="322"/>
        <v>-1</v>
      </c>
      <c r="Y4050" s="4">
        <v>0</v>
      </c>
      <c r="Z4050" s="9" t="str">
        <f t="shared" si="323"/>
        <v>NA</v>
      </c>
      <c r="AA4050" s="10">
        <f t="shared" si="324"/>
        <v>0</v>
      </c>
    </row>
    <row r="4051" spans="1:27" x14ac:dyDescent="0.55000000000000004">
      <c r="A4051" s="3" t="s">
        <v>78</v>
      </c>
      <c r="B4051" s="3" t="s">
        <v>79</v>
      </c>
      <c r="C4051" s="3" t="s">
        <v>6339</v>
      </c>
      <c r="D4051" s="3" t="s">
        <v>6340</v>
      </c>
      <c r="E4051" s="4" t="s">
        <v>66</v>
      </c>
      <c r="F4051" s="3" t="s">
        <v>36</v>
      </c>
      <c r="G4051" s="3" t="s">
        <v>36</v>
      </c>
      <c r="H4051" s="3" t="s">
        <v>6334</v>
      </c>
      <c r="I4051" s="3" t="s">
        <v>77</v>
      </c>
      <c r="J4051" s="3" t="s">
        <v>36</v>
      </c>
      <c r="K4051" s="3" t="s">
        <v>42</v>
      </c>
      <c r="L4051" s="5">
        <v>8.75</v>
      </c>
      <c r="M4051" s="4">
        <v>3</v>
      </c>
      <c r="N4051" s="5">
        <v>1.425</v>
      </c>
      <c r="O4051" s="5">
        <v>0.47499999999999998</v>
      </c>
      <c r="P4051" s="4">
        <v>187</v>
      </c>
      <c r="Q4051" s="6">
        <v>1.6042780748663099</v>
      </c>
      <c r="R4051" s="7">
        <v>1.45347593582888</v>
      </c>
      <c r="S4051" s="6">
        <v>0</v>
      </c>
      <c r="T4051" s="5">
        <v>0</v>
      </c>
      <c r="U4051" s="5">
        <v>0</v>
      </c>
      <c r="V4051" s="5">
        <f t="shared" si="325"/>
        <v>1.425</v>
      </c>
      <c r="W4051" s="5">
        <f t="shared" si="321"/>
        <v>-1.425</v>
      </c>
      <c r="X4051" s="8">
        <f t="shared" si="322"/>
        <v>-1</v>
      </c>
      <c r="Y4051" s="4">
        <v>0</v>
      </c>
      <c r="Z4051" s="9" t="str">
        <f t="shared" si="323"/>
        <v>NA</v>
      </c>
      <c r="AA4051" s="10">
        <f t="shared" si="324"/>
        <v>0</v>
      </c>
    </row>
    <row r="4052" spans="1:27" x14ac:dyDescent="0.55000000000000004">
      <c r="A4052" s="3" t="s">
        <v>78</v>
      </c>
      <c r="B4052" s="3" t="s">
        <v>79</v>
      </c>
      <c r="C4052" s="3" t="s">
        <v>6341</v>
      </c>
      <c r="D4052" s="3" t="s">
        <v>6342</v>
      </c>
      <c r="E4052" s="4" t="s">
        <v>66</v>
      </c>
      <c r="F4052" s="3" t="s">
        <v>36</v>
      </c>
      <c r="G4052" s="3" t="s">
        <v>36</v>
      </c>
      <c r="H4052" s="3" t="s">
        <v>521</v>
      </c>
      <c r="I4052" s="3" t="s">
        <v>77</v>
      </c>
      <c r="J4052" s="3" t="s">
        <v>36</v>
      </c>
      <c r="K4052" s="3" t="s">
        <v>42</v>
      </c>
      <c r="L4052" s="5">
        <v>8.75</v>
      </c>
      <c r="M4052" s="4">
        <v>3</v>
      </c>
      <c r="N4052" s="5">
        <v>1.425</v>
      </c>
      <c r="O4052" s="5">
        <v>0.47499999999999998</v>
      </c>
      <c r="P4052" s="4">
        <v>151</v>
      </c>
      <c r="Q4052" s="6">
        <v>1.98675496688742</v>
      </c>
      <c r="R4052" s="7">
        <v>2.1132450331125798</v>
      </c>
      <c r="S4052" s="6">
        <v>0</v>
      </c>
      <c r="T4052" s="5">
        <v>0</v>
      </c>
      <c r="U4052" s="5">
        <v>0</v>
      </c>
      <c r="V4052" s="5">
        <f t="shared" si="325"/>
        <v>1.425</v>
      </c>
      <c r="W4052" s="5">
        <f t="shared" si="321"/>
        <v>-1.425</v>
      </c>
      <c r="X4052" s="8">
        <f t="shared" si="322"/>
        <v>-1</v>
      </c>
      <c r="Y4052" s="4">
        <v>0</v>
      </c>
      <c r="Z4052" s="9" t="str">
        <f t="shared" si="323"/>
        <v>NA</v>
      </c>
      <c r="AA4052" s="10">
        <f t="shared" si="324"/>
        <v>0</v>
      </c>
    </row>
    <row r="4053" spans="1:27" x14ac:dyDescent="0.55000000000000004">
      <c r="A4053" s="3" t="s">
        <v>78</v>
      </c>
      <c r="B4053" s="3" t="s">
        <v>79</v>
      </c>
      <c r="C4053" s="3" t="s">
        <v>6343</v>
      </c>
      <c r="D4053" s="3" t="s">
        <v>6344</v>
      </c>
      <c r="E4053" s="4" t="s">
        <v>66</v>
      </c>
      <c r="F4053" s="3" t="s">
        <v>36</v>
      </c>
      <c r="G4053" s="3" t="s">
        <v>36</v>
      </c>
      <c r="H4053" s="3" t="s">
        <v>6334</v>
      </c>
      <c r="I4053" s="3" t="s">
        <v>77</v>
      </c>
      <c r="J4053" s="3" t="s">
        <v>36</v>
      </c>
      <c r="K4053" s="3" t="s">
        <v>42</v>
      </c>
      <c r="L4053" s="5">
        <v>8.75</v>
      </c>
      <c r="M4053" s="4">
        <v>4</v>
      </c>
      <c r="N4053" s="5">
        <v>1.5375000000000001</v>
      </c>
      <c r="O4053" s="5">
        <v>0.38437500000000002</v>
      </c>
      <c r="P4053" s="4">
        <v>82</v>
      </c>
      <c r="Q4053" s="6">
        <v>4.8780487804878003</v>
      </c>
      <c r="R4053" s="7">
        <v>1.59146341463415</v>
      </c>
      <c r="S4053" s="6">
        <v>0</v>
      </c>
      <c r="T4053" s="5">
        <v>0</v>
      </c>
      <c r="U4053" s="5">
        <v>0</v>
      </c>
      <c r="V4053" s="5">
        <f t="shared" si="325"/>
        <v>1.5375000000000001</v>
      </c>
      <c r="W4053" s="5">
        <f t="shared" si="321"/>
        <v>-1.5375000000000001</v>
      </c>
      <c r="X4053" s="8">
        <f t="shared" si="322"/>
        <v>-1</v>
      </c>
      <c r="Y4053" s="4">
        <v>0</v>
      </c>
      <c r="Z4053" s="9" t="str">
        <f t="shared" si="323"/>
        <v>NA</v>
      </c>
      <c r="AA4053" s="10">
        <f t="shared" si="324"/>
        <v>0</v>
      </c>
    </row>
    <row r="4054" spans="1:27" x14ac:dyDescent="0.55000000000000004">
      <c r="A4054" s="3" t="s">
        <v>78</v>
      </c>
      <c r="B4054" s="3" t="s">
        <v>79</v>
      </c>
      <c r="C4054" s="3" t="s">
        <v>6345</v>
      </c>
      <c r="D4054" s="3" t="s">
        <v>6346</v>
      </c>
      <c r="E4054" s="4" t="s">
        <v>66</v>
      </c>
      <c r="F4054" s="3" t="s">
        <v>36</v>
      </c>
      <c r="G4054" s="3" t="s">
        <v>36</v>
      </c>
      <c r="H4054" s="3" t="s">
        <v>521</v>
      </c>
      <c r="I4054" s="3" t="s">
        <v>77</v>
      </c>
      <c r="J4054" s="3" t="s">
        <v>36</v>
      </c>
      <c r="K4054" s="3" t="s">
        <v>42</v>
      </c>
      <c r="L4054" s="5">
        <v>8.75</v>
      </c>
      <c r="M4054" s="4">
        <v>4</v>
      </c>
      <c r="N4054" s="5">
        <v>1.675</v>
      </c>
      <c r="O4054" s="5">
        <v>0.41875000000000001</v>
      </c>
      <c r="P4054" s="4">
        <v>2253</v>
      </c>
      <c r="Q4054" s="6">
        <v>0.17754105636928499</v>
      </c>
      <c r="R4054" s="7">
        <v>2.4003106968486501</v>
      </c>
      <c r="S4054" s="6">
        <v>0</v>
      </c>
      <c r="T4054" s="5">
        <v>0</v>
      </c>
      <c r="U4054" s="5">
        <v>0</v>
      </c>
      <c r="V4054" s="5">
        <f t="shared" si="325"/>
        <v>1.675</v>
      </c>
      <c r="W4054" s="5">
        <f t="shared" si="321"/>
        <v>-1.675</v>
      </c>
      <c r="X4054" s="8">
        <f t="shared" si="322"/>
        <v>-1</v>
      </c>
      <c r="Y4054" s="4">
        <v>0</v>
      </c>
      <c r="Z4054" s="9" t="str">
        <f t="shared" si="323"/>
        <v>NA</v>
      </c>
      <c r="AA4054" s="10">
        <f t="shared" si="324"/>
        <v>0</v>
      </c>
    </row>
    <row r="4055" spans="1:27" x14ac:dyDescent="0.55000000000000004">
      <c r="A4055" s="3" t="s">
        <v>78</v>
      </c>
      <c r="B4055" s="3" t="s">
        <v>79</v>
      </c>
      <c r="C4055" s="3" t="s">
        <v>6347</v>
      </c>
      <c r="D4055" s="3" t="s">
        <v>6348</v>
      </c>
      <c r="E4055" s="4" t="s">
        <v>66</v>
      </c>
      <c r="F4055" s="3" t="s">
        <v>36</v>
      </c>
      <c r="G4055" s="3" t="s">
        <v>36</v>
      </c>
      <c r="H4055" s="3" t="s">
        <v>6334</v>
      </c>
      <c r="I4055" s="3" t="s">
        <v>77</v>
      </c>
      <c r="J4055" s="3" t="s">
        <v>36</v>
      </c>
      <c r="K4055" s="3" t="s">
        <v>42</v>
      </c>
      <c r="L4055" s="5">
        <v>8.75</v>
      </c>
      <c r="M4055" s="4">
        <v>3</v>
      </c>
      <c r="N4055" s="5">
        <v>2.0874999750000001</v>
      </c>
      <c r="O4055" s="5">
        <v>0.69583332499999995</v>
      </c>
      <c r="P4055" s="4">
        <v>231</v>
      </c>
      <c r="Q4055" s="6">
        <v>1.2987012987013</v>
      </c>
      <c r="R4055" s="7">
        <v>2.2774891774891799</v>
      </c>
      <c r="S4055" s="6">
        <v>0</v>
      </c>
      <c r="T4055" s="5">
        <v>0</v>
      </c>
      <c r="U4055" s="5">
        <v>0</v>
      </c>
      <c r="V4055" s="5">
        <f t="shared" si="325"/>
        <v>2.0874999750000001</v>
      </c>
      <c r="W4055" s="5">
        <f t="shared" si="321"/>
        <v>-2.0874999750000001</v>
      </c>
      <c r="X4055" s="8">
        <f t="shared" si="322"/>
        <v>-1</v>
      </c>
      <c r="Y4055" s="4">
        <v>0</v>
      </c>
      <c r="Z4055" s="9" t="str">
        <f t="shared" si="323"/>
        <v>NA</v>
      </c>
      <c r="AA4055" s="10">
        <f t="shared" si="324"/>
        <v>0</v>
      </c>
    </row>
    <row r="4056" spans="1:27" x14ac:dyDescent="0.55000000000000004">
      <c r="A4056" s="3" t="s">
        <v>78</v>
      </c>
      <c r="B4056" s="3" t="s">
        <v>79</v>
      </c>
      <c r="C4056" s="3" t="s">
        <v>6349</v>
      </c>
      <c r="D4056" s="3" t="s">
        <v>6350</v>
      </c>
      <c r="E4056" s="4" t="s">
        <v>66</v>
      </c>
      <c r="F4056" s="3" t="s">
        <v>36</v>
      </c>
      <c r="G4056" s="3" t="s">
        <v>36</v>
      </c>
      <c r="H4056" s="3" t="s">
        <v>235</v>
      </c>
      <c r="I4056" s="3" t="s">
        <v>77</v>
      </c>
      <c r="J4056" s="3" t="s">
        <v>36</v>
      </c>
      <c r="K4056" s="3" t="s">
        <v>42</v>
      </c>
      <c r="L4056" s="5">
        <v>8.75</v>
      </c>
      <c r="M4056" s="4">
        <v>6</v>
      </c>
      <c r="N4056" s="5">
        <v>2.799999975</v>
      </c>
      <c r="O4056" s="5">
        <v>0.4666666625</v>
      </c>
      <c r="P4056" s="4">
        <v>2052</v>
      </c>
      <c r="Q4056" s="6">
        <v>0.29239766081871299</v>
      </c>
      <c r="R4056" s="7">
        <v>1.70847953216374</v>
      </c>
      <c r="S4056" s="6">
        <v>0</v>
      </c>
      <c r="T4056" s="5">
        <v>0</v>
      </c>
      <c r="U4056" s="5">
        <v>0</v>
      </c>
      <c r="V4056" s="5">
        <f t="shared" si="325"/>
        <v>2.799999975</v>
      </c>
      <c r="W4056" s="5">
        <f t="shared" si="321"/>
        <v>-2.799999975</v>
      </c>
      <c r="X4056" s="8">
        <f t="shared" si="322"/>
        <v>-1</v>
      </c>
      <c r="Y4056" s="4">
        <v>0</v>
      </c>
      <c r="Z4056" s="9" t="str">
        <f t="shared" si="323"/>
        <v>NA</v>
      </c>
      <c r="AA4056" s="10">
        <f t="shared" si="324"/>
        <v>0</v>
      </c>
    </row>
    <row r="4057" spans="1:27" x14ac:dyDescent="0.55000000000000004">
      <c r="A4057" s="3" t="s">
        <v>78</v>
      </c>
      <c r="B4057" s="3" t="s">
        <v>79</v>
      </c>
      <c r="C4057" s="3" t="s">
        <v>6351</v>
      </c>
      <c r="D4057" s="3" t="s">
        <v>6352</v>
      </c>
      <c r="E4057" s="4" t="s">
        <v>66</v>
      </c>
      <c r="F4057" s="3" t="s">
        <v>36</v>
      </c>
      <c r="G4057" s="3" t="s">
        <v>36</v>
      </c>
      <c r="H4057" s="3" t="s">
        <v>6334</v>
      </c>
      <c r="I4057" s="3" t="s">
        <v>77</v>
      </c>
      <c r="J4057" s="3" t="s">
        <v>36</v>
      </c>
      <c r="K4057" s="3" t="s">
        <v>42</v>
      </c>
      <c r="L4057" s="5">
        <v>8.75</v>
      </c>
      <c r="M4057" s="4">
        <v>5</v>
      </c>
      <c r="N4057" s="5">
        <v>2.875</v>
      </c>
      <c r="O4057" s="5">
        <v>0.57499999999999996</v>
      </c>
      <c r="P4057" s="4">
        <v>1173</v>
      </c>
      <c r="Q4057" s="6">
        <v>0.426257459505541</v>
      </c>
      <c r="R4057" s="7">
        <v>1.14671781756181</v>
      </c>
      <c r="S4057" s="6">
        <v>0</v>
      </c>
      <c r="T4057" s="5">
        <v>0</v>
      </c>
      <c r="U4057" s="5">
        <v>0</v>
      </c>
      <c r="V4057" s="5">
        <f t="shared" si="325"/>
        <v>2.875</v>
      </c>
      <c r="W4057" s="5">
        <f t="shared" si="321"/>
        <v>-2.875</v>
      </c>
      <c r="X4057" s="8">
        <f t="shared" si="322"/>
        <v>-1</v>
      </c>
      <c r="Y4057" s="4">
        <v>0</v>
      </c>
      <c r="Z4057" s="9" t="str">
        <f t="shared" si="323"/>
        <v>NA</v>
      </c>
      <c r="AA4057" s="10">
        <f t="shared" si="324"/>
        <v>0</v>
      </c>
    </row>
    <row r="4058" spans="1:27" x14ac:dyDescent="0.55000000000000004">
      <c r="A4058" s="3" t="s">
        <v>78</v>
      </c>
      <c r="B4058" s="3" t="s">
        <v>79</v>
      </c>
      <c r="C4058" s="3" t="s">
        <v>6353</v>
      </c>
      <c r="D4058" s="3" t="s">
        <v>6354</v>
      </c>
      <c r="E4058" s="4" t="s">
        <v>66</v>
      </c>
      <c r="F4058" s="3" t="s">
        <v>36</v>
      </c>
      <c r="G4058" s="3" t="s">
        <v>36</v>
      </c>
      <c r="H4058" s="3" t="s">
        <v>235</v>
      </c>
      <c r="I4058" s="3" t="s">
        <v>77</v>
      </c>
      <c r="J4058" s="3" t="s">
        <v>36</v>
      </c>
      <c r="K4058" s="3" t="s">
        <v>42</v>
      </c>
      <c r="L4058" s="5">
        <v>8.75</v>
      </c>
      <c r="M4058" s="4">
        <v>3</v>
      </c>
      <c r="N4058" s="5">
        <v>3.3499999875000004</v>
      </c>
      <c r="O4058" s="5">
        <v>1.1166666625000001</v>
      </c>
      <c r="P4058" s="4">
        <v>435</v>
      </c>
      <c r="Q4058" s="6">
        <v>0.68965517241379293</v>
      </c>
      <c r="R4058" s="7">
        <v>4.3616091954023002</v>
      </c>
      <c r="S4058" s="6">
        <v>0</v>
      </c>
      <c r="T4058" s="5">
        <v>0</v>
      </c>
      <c r="U4058" s="5">
        <v>0</v>
      </c>
      <c r="V4058" s="5">
        <f t="shared" si="325"/>
        <v>3.3499999875000004</v>
      </c>
      <c r="W4058" s="5">
        <f t="shared" si="321"/>
        <v>-3.3499999875000004</v>
      </c>
      <c r="X4058" s="8">
        <f t="shared" si="322"/>
        <v>-1</v>
      </c>
      <c r="Y4058" s="4">
        <v>0</v>
      </c>
      <c r="Z4058" s="9" t="str">
        <f t="shared" si="323"/>
        <v>NA</v>
      </c>
      <c r="AA4058" s="10">
        <f t="shared" si="324"/>
        <v>0</v>
      </c>
    </row>
    <row r="4059" spans="1:27" x14ac:dyDescent="0.55000000000000004">
      <c r="A4059" s="3" t="s">
        <v>78</v>
      </c>
      <c r="B4059" s="3" t="s">
        <v>79</v>
      </c>
      <c r="C4059" s="3" t="s">
        <v>6355</v>
      </c>
      <c r="D4059" s="3" t="s">
        <v>6356</v>
      </c>
      <c r="E4059" s="4" t="s">
        <v>66</v>
      </c>
      <c r="F4059" s="3" t="s">
        <v>36</v>
      </c>
      <c r="G4059" s="3" t="s">
        <v>36</v>
      </c>
      <c r="H4059" s="3" t="s">
        <v>6357</v>
      </c>
      <c r="I4059" s="3" t="s">
        <v>77</v>
      </c>
      <c r="J4059" s="3" t="s">
        <v>36</v>
      </c>
      <c r="K4059" s="3" t="s">
        <v>61</v>
      </c>
      <c r="L4059" s="5">
        <v>8.75</v>
      </c>
      <c r="M4059" s="4">
        <v>1</v>
      </c>
      <c r="N4059" s="5">
        <v>3.45</v>
      </c>
      <c r="O4059" s="5">
        <v>3.45</v>
      </c>
      <c r="P4059" s="4">
        <v>28</v>
      </c>
      <c r="Q4059" s="6">
        <v>3.5714285714285698</v>
      </c>
      <c r="R4059" s="7">
        <v>1.1428571428571399</v>
      </c>
      <c r="S4059" s="6">
        <v>0</v>
      </c>
      <c r="T4059" s="5">
        <v>0</v>
      </c>
      <c r="U4059" s="5">
        <v>0</v>
      </c>
      <c r="V4059" s="5">
        <f t="shared" si="325"/>
        <v>3.45</v>
      </c>
      <c r="W4059" s="5">
        <f t="shared" si="321"/>
        <v>-3.45</v>
      </c>
      <c r="X4059" s="8">
        <f t="shared" si="322"/>
        <v>-1</v>
      </c>
      <c r="Y4059" s="4">
        <v>0</v>
      </c>
      <c r="Z4059" s="9" t="str">
        <f t="shared" si="323"/>
        <v>NA</v>
      </c>
      <c r="AA4059" s="10">
        <f t="shared" si="324"/>
        <v>0</v>
      </c>
    </row>
    <row r="4060" spans="1:27" x14ac:dyDescent="0.55000000000000004">
      <c r="A4060" s="3" t="s">
        <v>78</v>
      </c>
      <c r="B4060" s="3" t="s">
        <v>79</v>
      </c>
      <c r="C4060" s="3" t="s">
        <v>6358</v>
      </c>
      <c r="D4060" s="3" t="s">
        <v>6359</v>
      </c>
      <c r="E4060" s="4" t="s">
        <v>66</v>
      </c>
      <c r="F4060" s="3" t="s">
        <v>36</v>
      </c>
      <c r="G4060" s="3" t="s">
        <v>36</v>
      </c>
      <c r="H4060" s="3" t="s">
        <v>235</v>
      </c>
      <c r="I4060" s="3" t="s">
        <v>77</v>
      </c>
      <c r="J4060" s="3" t="s">
        <v>36</v>
      </c>
      <c r="K4060" s="3" t="s">
        <v>42</v>
      </c>
      <c r="L4060" s="5">
        <v>8.75</v>
      </c>
      <c r="M4060" s="4">
        <v>4</v>
      </c>
      <c r="N4060" s="5">
        <v>3.5249999999999999</v>
      </c>
      <c r="O4060" s="5">
        <v>0.88124999999999998</v>
      </c>
      <c r="P4060" s="4">
        <v>1489</v>
      </c>
      <c r="Q4060" s="6">
        <v>0.26863666890530602</v>
      </c>
      <c r="R4060" s="7">
        <v>1.3705842847548699</v>
      </c>
      <c r="S4060" s="6">
        <v>0</v>
      </c>
      <c r="T4060" s="5">
        <v>0</v>
      </c>
      <c r="U4060" s="5">
        <v>0</v>
      </c>
      <c r="V4060" s="5">
        <f t="shared" si="325"/>
        <v>3.5249999999999999</v>
      </c>
      <c r="W4060" s="5">
        <f t="shared" si="321"/>
        <v>-3.5249999999999999</v>
      </c>
      <c r="X4060" s="8">
        <f t="shared" si="322"/>
        <v>-1</v>
      </c>
      <c r="Y4060" s="4">
        <v>0</v>
      </c>
      <c r="Z4060" s="9" t="str">
        <f t="shared" si="323"/>
        <v>NA</v>
      </c>
      <c r="AA4060" s="10">
        <f t="shared" si="324"/>
        <v>0</v>
      </c>
    </row>
    <row r="4061" spans="1:27" x14ac:dyDescent="0.55000000000000004">
      <c r="A4061" s="3" t="s">
        <v>78</v>
      </c>
      <c r="B4061" s="3" t="s">
        <v>79</v>
      </c>
      <c r="C4061" s="3" t="s">
        <v>6360</v>
      </c>
      <c r="D4061" s="3" t="s">
        <v>6361</v>
      </c>
      <c r="E4061" s="4" t="s">
        <v>66</v>
      </c>
      <c r="F4061" s="3" t="s">
        <v>36</v>
      </c>
      <c r="G4061" s="3" t="s">
        <v>36</v>
      </c>
      <c r="H4061" s="3" t="s">
        <v>6334</v>
      </c>
      <c r="I4061" s="3" t="s">
        <v>77</v>
      </c>
      <c r="J4061" s="3" t="s">
        <v>36</v>
      </c>
      <c r="K4061" s="3" t="s">
        <v>42</v>
      </c>
      <c r="L4061" s="5">
        <v>8.75</v>
      </c>
      <c r="M4061" s="4">
        <v>5</v>
      </c>
      <c r="N4061" s="5">
        <v>3.7250000000000001</v>
      </c>
      <c r="O4061" s="5">
        <v>0.745</v>
      </c>
      <c r="P4061" s="4">
        <v>305</v>
      </c>
      <c r="Q4061" s="6">
        <v>1.63934426229508</v>
      </c>
      <c r="R4061" s="7">
        <v>1.49704918032787</v>
      </c>
      <c r="S4061" s="6">
        <v>0</v>
      </c>
      <c r="T4061" s="5">
        <v>0</v>
      </c>
      <c r="U4061" s="5">
        <v>0</v>
      </c>
      <c r="V4061" s="5">
        <f t="shared" si="325"/>
        <v>3.7250000000000001</v>
      </c>
      <c r="W4061" s="5">
        <f t="shared" si="321"/>
        <v>-3.7250000000000001</v>
      </c>
      <c r="X4061" s="8">
        <f t="shared" si="322"/>
        <v>-1</v>
      </c>
      <c r="Y4061" s="4">
        <v>0</v>
      </c>
      <c r="Z4061" s="9" t="str">
        <f t="shared" si="323"/>
        <v>NA</v>
      </c>
      <c r="AA4061" s="10">
        <f t="shared" si="324"/>
        <v>0</v>
      </c>
    </row>
    <row r="4062" spans="1:27" x14ac:dyDescent="0.55000000000000004">
      <c r="A4062" s="3" t="s">
        <v>78</v>
      </c>
      <c r="B4062" s="3" t="s">
        <v>79</v>
      </c>
      <c r="C4062" s="3" t="s">
        <v>6362</v>
      </c>
      <c r="D4062" s="3" t="s">
        <v>6363</v>
      </c>
      <c r="E4062" s="4" t="s">
        <v>66</v>
      </c>
      <c r="F4062" s="3" t="s">
        <v>36</v>
      </c>
      <c r="G4062" s="3" t="s">
        <v>36</v>
      </c>
      <c r="H4062" s="3" t="s">
        <v>235</v>
      </c>
      <c r="I4062" s="3" t="s">
        <v>77</v>
      </c>
      <c r="J4062" s="3" t="s">
        <v>36</v>
      </c>
      <c r="K4062" s="3" t="s">
        <v>42</v>
      </c>
      <c r="L4062" s="5">
        <v>8.75</v>
      </c>
      <c r="M4062" s="4">
        <v>6</v>
      </c>
      <c r="N4062" s="5">
        <v>3.8624999999999998</v>
      </c>
      <c r="O4062" s="5">
        <v>0.64375000000000004</v>
      </c>
      <c r="P4062" s="4">
        <v>1121</v>
      </c>
      <c r="Q4062" s="6">
        <v>0.53523639607493301</v>
      </c>
      <c r="R4062" s="7">
        <v>1.3902765388046401</v>
      </c>
      <c r="S4062" s="6">
        <v>0</v>
      </c>
      <c r="T4062" s="5">
        <v>0</v>
      </c>
      <c r="U4062" s="5">
        <v>0</v>
      </c>
      <c r="V4062" s="5">
        <f t="shared" si="325"/>
        <v>3.8624999999999998</v>
      </c>
      <c r="W4062" s="5">
        <f t="shared" si="321"/>
        <v>-3.8624999999999998</v>
      </c>
      <c r="X4062" s="8">
        <f t="shared" si="322"/>
        <v>-1</v>
      </c>
      <c r="Y4062" s="4">
        <v>0</v>
      </c>
      <c r="Z4062" s="9" t="str">
        <f t="shared" si="323"/>
        <v>NA</v>
      </c>
      <c r="AA4062" s="10">
        <f t="shared" si="324"/>
        <v>0</v>
      </c>
    </row>
    <row r="4063" spans="1:27" x14ac:dyDescent="0.55000000000000004">
      <c r="A4063" s="3" t="s">
        <v>78</v>
      </c>
      <c r="B4063" s="3" t="s">
        <v>79</v>
      </c>
      <c r="C4063" s="3" t="s">
        <v>6364</v>
      </c>
      <c r="D4063" s="3" t="s">
        <v>6365</v>
      </c>
      <c r="E4063" s="4" t="s">
        <v>66</v>
      </c>
      <c r="F4063" s="3" t="s">
        <v>36</v>
      </c>
      <c r="G4063" s="3" t="s">
        <v>36</v>
      </c>
      <c r="H4063" s="3" t="s">
        <v>521</v>
      </c>
      <c r="I4063" s="3" t="s">
        <v>77</v>
      </c>
      <c r="J4063" s="3" t="s">
        <v>36</v>
      </c>
      <c r="K4063" s="3" t="s">
        <v>42</v>
      </c>
      <c r="L4063" s="5">
        <v>8.75</v>
      </c>
      <c r="M4063" s="4">
        <v>4</v>
      </c>
      <c r="N4063" s="5">
        <v>3.9</v>
      </c>
      <c r="O4063" s="5">
        <v>0.97499999999999998</v>
      </c>
      <c r="P4063" s="4">
        <v>528</v>
      </c>
      <c r="Q4063" s="6">
        <v>0.7575757575757579</v>
      </c>
      <c r="R4063" s="7">
        <v>3.9547348484848501</v>
      </c>
      <c r="S4063" s="6">
        <v>0</v>
      </c>
      <c r="T4063" s="5">
        <v>0</v>
      </c>
      <c r="U4063" s="5">
        <v>0</v>
      </c>
      <c r="V4063" s="5">
        <f t="shared" si="325"/>
        <v>3.9</v>
      </c>
      <c r="W4063" s="5">
        <f t="shared" si="321"/>
        <v>-3.9</v>
      </c>
      <c r="X4063" s="8">
        <f t="shared" si="322"/>
        <v>-1</v>
      </c>
      <c r="Y4063" s="4">
        <v>0</v>
      </c>
      <c r="Z4063" s="9" t="str">
        <f t="shared" si="323"/>
        <v>NA</v>
      </c>
      <c r="AA4063" s="10">
        <f t="shared" si="324"/>
        <v>0</v>
      </c>
    </row>
    <row r="4064" spans="1:27" x14ac:dyDescent="0.55000000000000004">
      <c r="A4064" s="3" t="s">
        <v>78</v>
      </c>
      <c r="B4064" s="3" t="s">
        <v>79</v>
      </c>
      <c r="C4064" s="3" t="s">
        <v>6366</v>
      </c>
      <c r="D4064" s="3" t="s">
        <v>6367</v>
      </c>
      <c r="E4064" s="4" t="s">
        <v>66</v>
      </c>
      <c r="F4064" s="3" t="s">
        <v>36</v>
      </c>
      <c r="G4064" s="3" t="s">
        <v>36</v>
      </c>
      <c r="H4064" s="3" t="s">
        <v>521</v>
      </c>
      <c r="I4064" s="3" t="s">
        <v>77</v>
      </c>
      <c r="J4064" s="3" t="s">
        <v>36</v>
      </c>
      <c r="K4064" s="3" t="s">
        <v>42</v>
      </c>
      <c r="L4064" s="5">
        <v>8.75</v>
      </c>
      <c r="M4064" s="4">
        <v>6</v>
      </c>
      <c r="N4064" s="5">
        <v>3.9375</v>
      </c>
      <c r="O4064" s="5">
        <v>0.65625</v>
      </c>
      <c r="P4064" s="4">
        <v>1112</v>
      </c>
      <c r="Q4064" s="6">
        <v>0.53956834532374098</v>
      </c>
      <c r="R4064" s="7">
        <v>2.1742805755395702</v>
      </c>
      <c r="S4064" s="6">
        <v>0</v>
      </c>
      <c r="T4064" s="5">
        <v>0</v>
      </c>
      <c r="U4064" s="5">
        <v>0</v>
      </c>
      <c r="V4064" s="5">
        <f t="shared" si="325"/>
        <v>3.9375</v>
      </c>
      <c r="W4064" s="5">
        <f t="shared" si="321"/>
        <v>-3.9375</v>
      </c>
      <c r="X4064" s="8">
        <f t="shared" si="322"/>
        <v>-1</v>
      </c>
      <c r="Y4064" s="4">
        <v>0</v>
      </c>
      <c r="Z4064" s="9" t="str">
        <f t="shared" si="323"/>
        <v>NA</v>
      </c>
      <c r="AA4064" s="10">
        <f t="shared" si="324"/>
        <v>0</v>
      </c>
    </row>
    <row r="4065" spans="1:27" x14ac:dyDescent="0.55000000000000004">
      <c r="A4065" s="3" t="s">
        <v>78</v>
      </c>
      <c r="B4065" s="3" t="s">
        <v>79</v>
      </c>
      <c r="C4065" s="3" t="s">
        <v>6368</v>
      </c>
      <c r="D4065" s="3" t="s">
        <v>6369</v>
      </c>
      <c r="E4065" s="4" t="s">
        <v>66</v>
      </c>
      <c r="F4065" s="3" t="s">
        <v>36</v>
      </c>
      <c r="G4065" s="3" t="s">
        <v>36</v>
      </c>
      <c r="H4065" s="3" t="s">
        <v>521</v>
      </c>
      <c r="I4065" s="3" t="s">
        <v>77</v>
      </c>
      <c r="J4065" s="3" t="s">
        <v>36</v>
      </c>
      <c r="K4065" s="3" t="s">
        <v>42</v>
      </c>
      <c r="L4065" s="5">
        <v>8.75</v>
      </c>
      <c r="M4065" s="4">
        <v>11</v>
      </c>
      <c r="N4065" s="5">
        <v>4.1624999625000001</v>
      </c>
      <c r="O4065" s="5">
        <v>0.37840908750000002</v>
      </c>
      <c r="P4065" s="4">
        <v>1179</v>
      </c>
      <c r="Q4065" s="6">
        <v>0.93299406276505503</v>
      </c>
      <c r="R4065" s="7">
        <v>1.78693808312129</v>
      </c>
      <c r="S4065" s="6">
        <v>0</v>
      </c>
      <c r="T4065" s="5">
        <v>0</v>
      </c>
      <c r="U4065" s="5">
        <v>0</v>
      </c>
      <c r="V4065" s="5">
        <f t="shared" si="325"/>
        <v>4.1624999625000001</v>
      </c>
      <c r="W4065" s="5">
        <f t="shared" si="321"/>
        <v>-4.1624999625000001</v>
      </c>
      <c r="X4065" s="8">
        <f t="shared" si="322"/>
        <v>-1</v>
      </c>
      <c r="Y4065" s="4">
        <v>0</v>
      </c>
      <c r="Z4065" s="9" t="str">
        <f t="shared" si="323"/>
        <v>NA</v>
      </c>
      <c r="AA4065" s="10">
        <f t="shared" si="324"/>
        <v>0</v>
      </c>
    </row>
    <row r="4066" spans="1:27" x14ac:dyDescent="0.55000000000000004">
      <c r="A4066" s="3" t="s">
        <v>78</v>
      </c>
      <c r="B4066" s="3" t="s">
        <v>79</v>
      </c>
      <c r="C4066" s="3" t="s">
        <v>6370</v>
      </c>
      <c r="D4066" s="3" t="s">
        <v>6371</v>
      </c>
      <c r="E4066" s="4" t="s">
        <v>66</v>
      </c>
      <c r="F4066" s="3" t="s">
        <v>36</v>
      </c>
      <c r="G4066" s="3" t="s">
        <v>36</v>
      </c>
      <c r="H4066" s="3" t="s">
        <v>521</v>
      </c>
      <c r="I4066" s="3" t="s">
        <v>77</v>
      </c>
      <c r="J4066" s="3" t="s">
        <v>36</v>
      </c>
      <c r="K4066" s="3" t="s">
        <v>42</v>
      </c>
      <c r="L4066" s="5">
        <v>8.75</v>
      </c>
      <c r="M4066" s="4">
        <v>1</v>
      </c>
      <c r="N4066" s="5">
        <v>4.3875000000000002</v>
      </c>
      <c r="O4066" s="5">
        <v>4.3875000000000002</v>
      </c>
      <c r="P4066" s="4">
        <v>458</v>
      </c>
      <c r="Q4066" s="6">
        <v>0.21834061135371202</v>
      </c>
      <c r="R4066" s="7">
        <v>1.56550218340611</v>
      </c>
      <c r="S4066" s="6">
        <v>0</v>
      </c>
      <c r="T4066" s="5">
        <v>0</v>
      </c>
      <c r="U4066" s="5">
        <v>0</v>
      </c>
      <c r="V4066" s="5">
        <f t="shared" si="325"/>
        <v>4.3875000000000002</v>
      </c>
      <c r="W4066" s="5">
        <f t="shared" si="321"/>
        <v>-4.3875000000000002</v>
      </c>
      <c r="X4066" s="8">
        <f t="shared" si="322"/>
        <v>-1</v>
      </c>
      <c r="Y4066" s="4">
        <v>0</v>
      </c>
      <c r="Z4066" s="9" t="str">
        <f t="shared" si="323"/>
        <v>NA</v>
      </c>
      <c r="AA4066" s="10">
        <f t="shared" si="324"/>
        <v>0</v>
      </c>
    </row>
    <row r="4067" spans="1:27" x14ac:dyDescent="0.55000000000000004">
      <c r="A4067" s="3" t="s">
        <v>78</v>
      </c>
      <c r="B4067" s="3" t="s">
        <v>79</v>
      </c>
      <c r="C4067" s="3" t="s">
        <v>6372</v>
      </c>
      <c r="D4067" s="3" t="s">
        <v>6373</v>
      </c>
      <c r="E4067" s="4" t="s">
        <v>66</v>
      </c>
      <c r="F4067" s="3" t="s">
        <v>36</v>
      </c>
      <c r="G4067" s="3" t="s">
        <v>36</v>
      </c>
      <c r="H4067" s="3" t="s">
        <v>235</v>
      </c>
      <c r="I4067" s="3" t="s">
        <v>77</v>
      </c>
      <c r="J4067" s="3" t="s">
        <v>36</v>
      </c>
      <c r="K4067" s="3" t="s">
        <v>42</v>
      </c>
      <c r="L4067" s="5">
        <v>8.75</v>
      </c>
      <c r="M4067" s="4">
        <v>8</v>
      </c>
      <c r="N4067" s="5">
        <v>4.4625000000000004</v>
      </c>
      <c r="O4067" s="5">
        <v>0.55781250000000004</v>
      </c>
      <c r="P4067" s="4">
        <v>259</v>
      </c>
      <c r="Q4067" s="6">
        <v>3.0888030888030902</v>
      </c>
      <c r="R4067" s="7">
        <v>2.0536679536679499</v>
      </c>
      <c r="S4067" s="6">
        <v>0</v>
      </c>
      <c r="T4067" s="5">
        <v>0</v>
      </c>
      <c r="U4067" s="5">
        <v>0</v>
      </c>
      <c r="V4067" s="5">
        <f t="shared" si="325"/>
        <v>4.4625000000000004</v>
      </c>
      <c r="W4067" s="5">
        <f t="shared" si="321"/>
        <v>-4.4625000000000004</v>
      </c>
      <c r="X4067" s="8">
        <f t="shared" si="322"/>
        <v>-1</v>
      </c>
      <c r="Y4067" s="4">
        <v>0</v>
      </c>
      <c r="Z4067" s="9" t="str">
        <f t="shared" si="323"/>
        <v>NA</v>
      </c>
      <c r="AA4067" s="10">
        <f t="shared" si="324"/>
        <v>0</v>
      </c>
    </row>
    <row r="4068" spans="1:27" x14ac:dyDescent="0.55000000000000004">
      <c r="A4068" s="3" t="s">
        <v>78</v>
      </c>
      <c r="B4068" s="3" t="s">
        <v>79</v>
      </c>
      <c r="C4068" s="3" t="s">
        <v>6374</v>
      </c>
      <c r="D4068" s="3" t="s">
        <v>6375</v>
      </c>
      <c r="E4068" s="4" t="s">
        <v>66</v>
      </c>
      <c r="F4068" s="3" t="s">
        <v>36</v>
      </c>
      <c r="G4068" s="3" t="s">
        <v>36</v>
      </c>
      <c r="H4068" s="3" t="s">
        <v>6334</v>
      </c>
      <c r="I4068" s="3" t="s">
        <v>77</v>
      </c>
      <c r="J4068" s="3" t="s">
        <v>36</v>
      </c>
      <c r="K4068" s="3" t="s">
        <v>42</v>
      </c>
      <c r="L4068" s="5">
        <v>8.75</v>
      </c>
      <c r="M4068" s="4">
        <v>6</v>
      </c>
      <c r="N4068" s="5">
        <v>5.0499999750000004</v>
      </c>
      <c r="O4068" s="5">
        <v>0.8416666625</v>
      </c>
      <c r="P4068" s="4">
        <v>349</v>
      </c>
      <c r="Q4068" s="6">
        <v>1.71919770773639</v>
      </c>
      <c r="R4068" s="7">
        <v>1.8484240687679101</v>
      </c>
      <c r="S4068" s="6">
        <v>0</v>
      </c>
      <c r="T4068" s="5">
        <v>0</v>
      </c>
      <c r="U4068" s="5">
        <v>0</v>
      </c>
      <c r="V4068" s="5">
        <f t="shared" si="325"/>
        <v>5.0499999750000004</v>
      </c>
      <c r="W4068" s="5">
        <f t="shared" si="321"/>
        <v>-5.0499999750000004</v>
      </c>
      <c r="X4068" s="8">
        <f t="shared" si="322"/>
        <v>-1</v>
      </c>
      <c r="Y4068" s="4">
        <v>0</v>
      </c>
      <c r="Z4068" s="9" t="str">
        <f t="shared" si="323"/>
        <v>NA</v>
      </c>
      <c r="AA4068" s="10">
        <f t="shared" si="324"/>
        <v>0</v>
      </c>
    </row>
    <row r="4069" spans="1:27" x14ac:dyDescent="0.55000000000000004">
      <c r="A4069" s="3" t="s">
        <v>78</v>
      </c>
      <c r="B4069" s="3" t="s">
        <v>79</v>
      </c>
      <c r="C4069" s="3" t="s">
        <v>6376</v>
      </c>
      <c r="D4069" s="3" t="s">
        <v>6377</v>
      </c>
      <c r="E4069" s="4" t="s">
        <v>66</v>
      </c>
      <c r="F4069" s="3" t="s">
        <v>36</v>
      </c>
      <c r="G4069" s="3" t="s">
        <v>36</v>
      </c>
      <c r="H4069" s="3" t="s">
        <v>521</v>
      </c>
      <c r="I4069" s="3" t="s">
        <v>77</v>
      </c>
      <c r="J4069" s="3" t="s">
        <v>36</v>
      </c>
      <c r="K4069" s="3" t="s">
        <v>42</v>
      </c>
      <c r="L4069" s="5">
        <v>8.75</v>
      </c>
      <c r="M4069" s="4">
        <v>7</v>
      </c>
      <c r="N4069" s="5">
        <v>5.1999999624999997</v>
      </c>
      <c r="O4069" s="5">
        <v>0.74285713749999993</v>
      </c>
      <c r="P4069" s="4">
        <v>151</v>
      </c>
      <c r="Q4069" s="6">
        <v>4.6357615894039697</v>
      </c>
      <c r="R4069" s="7">
        <v>2.2092715231788098</v>
      </c>
      <c r="S4069" s="6">
        <v>0</v>
      </c>
      <c r="T4069" s="5">
        <v>0</v>
      </c>
      <c r="U4069" s="5">
        <v>0</v>
      </c>
      <c r="V4069" s="5">
        <f t="shared" si="325"/>
        <v>5.1999999624999997</v>
      </c>
      <c r="W4069" s="5">
        <f t="shared" si="321"/>
        <v>-5.1999999624999997</v>
      </c>
      <c r="X4069" s="8">
        <f t="shared" si="322"/>
        <v>-1</v>
      </c>
      <c r="Y4069" s="4">
        <v>0</v>
      </c>
      <c r="Z4069" s="9" t="str">
        <f t="shared" si="323"/>
        <v>NA</v>
      </c>
      <c r="AA4069" s="10">
        <f t="shared" si="324"/>
        <v>0</v>
      </c>
    </row>
    <row r="4070" spans="1:27" x14ac:dyDescent="0.55000000000000004">
      <c r="A4070" s="3" t="s">
        <v>78</v>
      </c>
      <c r="B4070" s="3" t="s">
        <v>79</v>
      </c>
      <c r="C4070" s="3" t="s">
        <v>6378</v>
      </c>
      <c r="D4070" s="3" t="s">
        <v>6379</v>
      </c>
      <c r="E4070" s="4" t="s">
        <v>66</v>
      </c>
      <c r="F4070" s="3" t="s">
        <v>36</v>
      </c>
      <c r="G4070" s="3" t="s">
        <v>36</v>
      </c>
      <c r="H4070" s="3" t="s">
        <v>235</v>
      </c>
      <c r="I4070" s="3" t="s">
        <v>77</v>
      </c>
      <c r="J4070" s="3" t="s">
        <v>36</v>
      </c>
      <c r="K4070" s="3" t="s">
        <v>42</v>
      </c>
      <c r="L4070" s="5">
        <v>8.75</v>
      </c>
      <c r="M4070" s="4">
        <v>14</v>
      </c>
      <c r="N4070" s="5">
        <v>5.6249999750000006</v>
      </c>
      <c r="O4070" s="5">
        <v>0.40178571250000006</v>
      </c>
      <c r="P4070" s="4">
        <v>574</v>
      </c>
      <c r="Q4070" s="6">
        <v>2.4390243902439002</v>
      </c>
      <c r="R4070" s="7">
        <v>0.88641114982578406</v>
      </c>
      <c r="S4070" s="6">
        <v>0</v>
      </c>
      <c r="T4070" s="5">
        <v>0</v>
      </c>
      <c r="U4070" s="5">
        <v>0</v>
      </c>
      <c r="V4070" s="5">
        <f t="shared" si="325"/>
        <v>5.6249999750000006</v>
      </c>
      <c r="W4070" s="5">
        <f t="shared" si="321"/>
        <v>-5.6249999750000006</v>
      </c>
      <c r="X4070" s="8">
        <f t="shared" si="322"/>
        <v>-1</v>
      </c>
      <c r="Y4070" s="4">
        <v>0</v>
      </c>
      <c r="Z4070" s="9" t="str">
        <f t="shared" si="323"/>
        <v>NA</v>
      </c>
      <c r="AA4070" s="10">
        <f t="shared" si="324"/>
        <v>0</v>
      </c>
    </row>
    <row r="4071" spans="1:27" x14ac:dyDescent="0.55000000000000004">
      <c r="A4071" s="3" t="s">
        <v>78</v>
      </c>
      <c r="B4071" s="3" t="s">
        <v>79</v>
      </c>
      <c r="C4071" s="3" t="s">
        <v>6380</v>
      </c>
      <c r="D4071" s="3" t="s">
        <v>5152</v>
      </c>
      <c r="E4071" s="4" t="s">
        <v>66</v>
      </c>
      <c r="F4071" s="3" t="s">
        <v>36</v>
      </c>
      <c r="G4071" s="3" t="s">
        <v>36</v>
      </c>
      <c r="H4071" s="3" t="s">
        <v>6334</v>
      </c>
      <c r="I4071" s="3" t="s">
        <v>77</v>
      </c>
      <c r="J4071" s="3" t="s">
        <v>36</v>
      </c>
      <c r="K4071" s="3" t="s">
        <v>42</v>
      </c>
      <c r="L4071" s="5">
        <v>8.75</v>
      </c>
      <c r="M4071" s="4">
        <v>14</v>
      </c>
      <c r="N4071" s="5">
        <v>8.7249998499999997</v>
      </c>
      <c r="O4071" s="5">
        <v>0.62321427500000004</v>
      </c>
      <c r="P4071" s="4">
        <v>345</v>
      </c>
      <c r="Q4071" s="6">
        <v>4.0579710144927503</v>
      </c>
      <c r="R4071" s="7">
        <v>1.52115942028985</v>
      </c>
      <c r="S4071" s="6">
        <v>0</v>
      </c>
      <c r="T4071" s="5">
        <v>0</v>
      </c>
      <c r="U4071" s="5">
        <v>0</v>
      </c>
      <c r="V4071" s="5">
        <f t="shared" si="325"/>
        <v>8.7249998499999997</v>
      </c>
      <c r="W4071" s="5">
        <f t="shared" si="321"/>
        <v>-8.7249998499999997</v>
      </c>
      <c r="X4071" s="8">
        <f t="shared" si="322"/>
        <v>-1</v>
      </c>
      <c r="Y4071" s="4">
        <v>0</v>
      </c>
      <c r="Z4071" s="9" t="str">
        <f t="shared" si="323"/>
        <v>NA</v>
      </c>
      <c r="AA4071" s="10">
        <f t="shared" si="324"/>
        <v>0</v>
      </c>
    </row>
    <row r="4072" spans="1:27" x14ac:dyDescent="0.55000000000000004">
      <c r="A4072" s="3" t="s">
        <v>78</v>
      </c>
      <c r="B4072" s="3" t="s">
        <v>79</v>
      </c>
      <c r="C4072" s="3" t="s">
        <v>6381</v>
      </c>
      <c r="D4072" s="3" t="s">
        <v>6382</v>
      </c>
      <c r="E4072" s="4" t="s">
        <v>66</v>
      </c>
      <c r="F4072" s="3" t="s">
        <v>36</v>
      </c>
      <c r="G4072" s="3" t="s">
        <v>36</v>
      </c>
      <c r="H4072" s="3" t="s">
        <v>235</v>
      </c>
      <c r="I4072" s="3" t="s">
        <v>77</v>
      </c>
      <c r="J4072" s="3" t="s">
        <v>36</v>
      </c>
      <c r="K4072" s="3" t="s">
        <v>42</v>
      </c>
      <c r="L4072" s="5">
        <v>8.75</v>
      </c>
      <c r="M4072" s="4">
        <v>10</v>
      </c>
      <c r="N4072" s="5">
        <v>9.4375</v>
      </c>
      <c r="O4072" s="5">
        <v>0.94374999999999998</v>
      </c>
      <c r="P4072" s="4">
        <v>2167</v>
      </c>
      <c r="Q4072" s="6">
        <v>0.46146746654360904</v>
      </c>
      <c r="R4072" s="7">
        <v>1.4815413013382599</v>
      </c>
      <c r="S4072" s="6">
        <v>0</v>
      </c>
      <c r="T4072" s="5">
        <v>0</v>
      </c>
      <c r="U4072" s="5">
        <v>0</v>
      </c>
      <c r="V4072" s="5">
        <f t="shared" si="325"/>
        <v>9.4375</v>
      </c>
      <c r="W4072" s="5">
        <f t="shared" si="321"/>
        <v>-9.4375</v>
      </c>
      <c r="X4072" s="8">
        <f t="shared" si="322"/>
        <v>-1</v>
      </c>
      <c r="Y4072" s="4">
        <v>0</v>
      </c>
      <c r="Z4072" s="9" t="str">
        <f t="shared" si="323"/>
        <v>NA</v>
      </c>
      <c r="AA4072" s="10">
        <f t="shared" si="324"/>
        <v>0</v>
      </c>
    </row>
    <row r="4073" spans="1:27" x14ac:dyDescent="0.55000000000000004">
      <c r="A4073" s="3" t="s">
        <v>78</v>
      </c>
      <c r="B4073" s="3" t="s">
        <v>79</v>
      </c>
      <c r="C4073" s="3" t="s">
        <v>6383</v>
      </c>
      <c r="D4073" s="3" t="s">
        <v>6384</v>
      </c>
      <c r="E4073" s="4" t="s">
        <v>66</v>
      </c>
      <c r="F4073" s="3" t="s">
        <v>36</v>
      </c>
      <c r="G4073" s="3" t="s">
        <v>36</v>
      </c>
      <c r="H4073" s="3" t="s">
        <v>521</v>
      </c>
      <c r="I4073" s="3" t="s">
        <v>77</v>
      </c>
      <c r="J4073" s="3" t="s">
        <v>36</v>
      </c>
      <c r="K4073" s="3" t="s">
        <v>42</v>
      </c>
      <c r="L4073" s="5">
        <v>8.75</v>
      </c>
      <c r="M4073" s="4">
        <v>6</v>
      </c>
      <c r="N4073" s="5">
        <v>10.812499950000001</v>
      </c>
      <c r="O4073" s="5">
        <v>1.8020833250000001</v>
      </c>
      <c r="P4073" s="4">
        <v>418</v>
      </c>
      <c r="Q4073" s="6">
        <v>1.4354066985645899</v>
      </c>
      <c r="R4073" s="7">
        <v>1.85980861244019</v>
      </c>
      <c r="S4073" s="6">
        <v>0</v>
      </c>
      <c r="T4073" s="5">
        <v>0</v>
      </c>
      <c r="U4073" s="5">
        <v>0</v>
      </c>
      <c r="V4073" s="5">
        <f t="shared" si="325"/>
        <v>10.812499950000001</v>
      </c>
      <c r="W4073" s="5">
        <f t="shared" si="321"/>
        <v>-10.812499950000001</v>
      </c>
      <c r="X4073" s="8">
        <f t="shared" si="322"/>
        <v>-1</v>
      </c>
      <c r="Y4073" s="4">
        <v>0</v>
      </c>
      <c r="Z4073" s="9" t="str">
        <f t="shared" si="323"/>
        <v>NA</v>
      </c>
      <c r="AA4073" s="10">
        <f t="shared" si="324"/>
        <v>0</v>
      </c>
    </row>
    <row r="4074" spans="1:27" x14ac:dyDescent="0.55000000000000004">
      <c r="A4074" s="3" t="s">
        <v>78</v>
      </c>
      <c r="B4074" s="3" t="s">
        <v>79</v>
      </c>
      <c r="C4074" s="3" t="s">
        <v>6385</v>
      </c>
      <c r="D4074" s="3" t="s">
        <v>6386</v>
      </c>
      <c r="E4074" s="4" t="s">
        <v>66</v>
      </c>
      <c r="F4074" s="3" t="s">
        <v>36</v>
      </c>
      <c r="G4074" s="3" t="s">
        <v>36</v>
      </c>
      <c r="H4074" s="3" t="s">
        <v>521</v>
      </c>
      <c r="I4074" s="3" t="s">
        <v>77</v>
      </c>
      <c r="J4074" s="3" t="s">
        <v>36</v>
      </c>
      <c r="K4074" s="3" t="s">
        <v>42</v>
      </c>
      <c r="L4074" s="5">
        <v>8.75</v>
      </c>
      <c r="M4074" s="4">
        <v>12</v>
      </c>
      <c r="N4074" s="5">
        <v>13.574999999999999</v>
      </c>
      <c r="O4074" s="5">
        <v>1.1312500000000001</v>
      </c>
      <c r="P4074" s="4">
        <v>4256</v>
      </c>
      <c r="Q4074" s="6">
        <v>0.28195488721804501</v>
      </c>
      <c r="R4074" s="7">
        <v>2.7082001879699198</v>
      </c>
      <c r="S4074" s="6">
        <v>0</v>
      </c>
      <c r="T4074" s="5">
        <v>0</v>
      </c>
      <c r="U4074" s="5">
        <v>0</v>
      </c>
      <c r="V4074" s="5">
        <f t="shared" si="325"/>
        <v>13.574999999999999</v>
      </c>
      <c r="W4074" s="5">
        <f t="shared" si="321"/>
        <v>-13.574999999999999</v>
      </c>
      <c r="X4074" s="8">
        <f t="shared" si="322"/>
        <v>-1</v>
      </c>
      <c r="Y4074" s="4">
        <v>0</v>
      </c>
      <c r="Z4074" s="9" t="str">
        <f t="shared" si="323"/>
        <v>NA</v>
      </c>
      <c r="AA4074" s="10">
        <f t="shared" si="324"/>
        <v>0</v>
      </c>
    </row>
    <row r="4075" spans="1:27" x14ac:dyDescent="0.55000000000000004">
      <c r="A4075" s="3" t="s">
        <v>78</v>
      </c>
      <c r="B4075" s="3" t="s">
        <v>79</v>
      </c>
      <c r="C4075" s="3" t="s">
        <v>6387</v>
      </c>
      <c r="D4075" s="3" t="s">
        <v>6388</v>
      </c>
      <c r="E4075" s="4" t="s">
        <v>66</v>
      </c>
      <c r="F4075" s="3" t="s">
        <v>36</v>
      </c>
      <c r="G4075" s="3" t="s">
        <v>36</v>
      </c>
      <c r="H4075" s="3" t="s">
        <v>521</v>
      </c>
      <c r="I4075" s="3" t="s">
        <v>77</v>
      </c>
      <c r="J4075" s="3" t="s">
        <v>36</v>
      </c>
      <c r="K4075" s="3" t="s">
        <v>42</v>
      </c>
      <c r="L4075" s="5">
        <v>8.75</v>
      </c>
      <c r="M4075" s="4">
        <v>22</v>
      </c>
      <c r="N4075" s="5">
        <v>16.474999750000002</v>
      </c>
      <c r="O4075" s="5">
        <v>0.74886362500000003</v>
      </c>
      <c r="P4075" s="4">
        <v>1642</v>
      </c>
      <c r="Q4075" s="6">
        <v>1.3398294762484799</v>
      </c>
      <c r="R4075" s="7">
        <v>1.8848964677222899</v>
      </c>
      <c r="S4075" s="6">
        <v>0</v>
      </c>
      <c r="T4075" s="5">
        <v>0</v>
      </c>
      <c r="U4075" s="5">
        <v>0</v>
      </c>
      <c r="V4075" s="5">
        <f t="shared" si="325"/>
        <v>16.474999750000002</v>
      </c>
      <c r="W4075" s="5">
        <f t="shared" si="321"/>
        <v>-16.474999750000002</v>
      </c>
      <c r="X4075" s="8">
        <f t="shared" si="322"/>
        <v>-1</v>
      </c>
      <c r="Y4075" s="4">
        <v>0</v>
      </c>
      <c r="Z4075" s="9" t="str">
        <f t="shared" si="323"/>
        <v>NA</v>
      </c>
      <c r="AA4075" s="10">
        <f t="shared" si="324"/>
        <v>0</v>
      </c>
    </row>
    <row r="4076" spans="1:27" x14ac:dyDescent="0.55000000000000004">
      <c r="A4076" s="3" t="s">
        <v>78</v>
      </c>
      <c r="B4076" s="3" t="s">
        <v>79</v>
      </c>
      <c r="C4076" s="3" t="s">
        <v>6389</v>
      </c>
      <c r="D4076" s="3" t="s">
        <v>6390</v>
      </c>
      <c r="E4076" s="4" t="s">
        <v>66</v>
      </c>
      <c r="F4076" s="3" t="s">
        <v>36</v>
      </c>
      <c r="G4076" s="3" t="s">
        <v>36</v>
      </c>
      <c r="H4076" s="3" t="s">
        <v>235</v>
      </c>
      <c r="I4076" s="3" t="s">
        <v>77</v>
      </c>
      <c r="J4076" s="3" t="s">
        <v>36</v>
      </c>
      <c r="K4076" s="3" t="s">
        <v>42</v>
      </c>
      <c r="L4076" s="5">
        <v>8.75</v>
      </c>
      <c r="M4076" s="4">
        <v>21</v>
      </c>
      <c r="N4076" s="5">
        <v>16.474999799999999</v>
      </c>
      <c r="O4076" s="5">
        <v>0.78452379999999999</v>
      </c>
      <c r="P4076" s="4">
        <v>423</v>
      </c>
      <c r="Q4076" s="6">
        <v>4.9645390070922</v>
      </c>
      <c r="R4076" s="7">
        <v>2.5345153664302602</v>
      </c>
      <c r="S4076" s="6">
        <v>0</v>
      </c>
      <c r="T4076" s="5">
        <v>0</v>
      </c>
      <c r="U4076" s="5">
        <v>0</v>
      </c>
      <c r="V4076" s="5">
        <f t="shared" si="325"/>
        <v>16.474999799999999</v>
      </c>
      <c r="W4076" s="5">
        <f t="shared" si="321"/>
        <v>-16.474999799999999</v>
      </c>
      <c r="X4076" s="8">
        <f t="shared" si="322"/>
        <v>-1</v>
      </c>
      <c r="Y4076" s="4">
        <v>0</v>
      </c>
      <c r="Z4076" s="9" t="str">
        <f t="shared" si="323"/>
        <v>NA</v>
      </c>
      <c r="AA4076" s="10">
        <f t="shared" si="324"/>
        <v>0</v>
      </c>
    </row>
    <row r="4077" spans="1:27" x14ac:dyDescent="0.55000000000000004">
      <c r="A4077" s="3" t="s">
        <v>78</v>
      </c>
      <c r="B4077" s="3" t="s">
        <v>79</v>
      </c>
      <c r="C4077" s="3" t="s">
        <v>6391</v>
      </c>
      <c r="D4077" s="3" t="s">
        <v>6392</v>
      </c>
      <c r="E4077" s="4" t="s">
        <v>66</v>
      </c>
      <c r="F4077" s="3" t="s">
        <v>36</v>
      </c>
      <c r="G4077" s="3" t="s">
        <v>36</v>
      </c>
      <c r="H4077" s="3" t="s">
        <v>6357</v>
      </c>
      <c r="I4077" s="3" t="s">
        <v>77</v>
      </c>
      <c r="J4077" s="3" t="s">
        <v>36</v>
      </c>
      <c r="K4077" s="3" t="s">
        <v>61</v>
      </c>
      <c r="L4077" s="5">
        <v>8.75</v>
      </c>
      <c r="M4077" s="4">
        <v>5</v>
      </c>
      <c r="N4077" s="5">
        <v>17.1875</v>
      </c>
      <c r="O4077" s="5">
        <v>3.4375</v>
      </c>
      <c r="P4077" s="4">
        <v>132</v>
      </c>
      <c r="Q4077" s="6">
        <v>3.7878787878787898</v>
      </c>
      <c r="R4077" s="7">
        <v>1.0530303030303001</v>
      </c>
      <c r="S4077" s="6">
        <v>0</v>
      </c>
      <c r="T4077" s="5">
        <v>0</v>
      </c>
      <c r="U4077" s="5">
        <v>0</v>
      </c>
      <c r="V4077" s="5">
        <f t="shared" si="325"/>
        <v>17.1875</v>
      </c>
      <c r="W4077" s="5">
        <f t="shared" si="321"/>
        <v>-17.1875</v>
      </c>
      <c r="X4077" s="8">
        <f t="shared" si="322"/>
        <v>-1</v>
      </c>
      <c r="Y4077" s="4">
        <v>0</v>
      </c>
      <c r="Z4077" s="9" t="str">
        <f t="shared" si="323"/>
        <v>NA</v>
      </c>
      <c r="AA4077" s="10">
        <f t="shared" si="324"/>
        <v>0</v>
      </c>
    </row>
    <row r="4078" spans="1:27" x14ac:dyDescent="0.55000000000000004">
      <c r="A4078" s="3" t="s">
        <v>78</v>
      </c>
      <c r="B4078" s="3" t="s">
        <v>79</v>
      </c>
      <c r="C4078" s="3" t="s">
        <v>6393</v>
      </c>
      <c r="D4078" s="3" t="s">
        <v>6394</v>
      </c>
      <c r="E4078" s="4" t="s">
        <v>66</v>
      </c>
      <c r="F4078" s="3" t="s">
        <v>36</v>
      </c>
      <c r="G4078" s="3" t="s">
        <v>36</v>
      </c>
      <c r="H4078" s="3" t="s">
        <v>6334</v>
      </c>
      <c r="I4078" s="3" t="s">
        <v>77</v>
      </c>
      <c r="J4078" s="3" t="s">
        <v>36</v>
      </c>
      <c r="K4078" s="3" t="s">
        <v>42</v>
      </c>
      <c r="L4078" s="5">
        <v>8.75</v>
      </c>
      <c r="M4078" s="4">
        <v>30</v>
      </c>
      <c r="N4078" s="5">
        <v>18.849999750000002</v>
      </c>
      <c r="O4078" s="5">
        <v>0.62833332500000005</v>
      </c>
      <c r="P4078" s="4">
        <v>961</v>
      </c>
      <c r="Q4078" s="6">
        <v>3.1217481789802299</v>
      </c>
      <c r="R4078" s="7">
        <v>1.46576482830385</v>
      </c>
      <c r="S4078" s="6">
        <v>0</v>
      </c>
      <c r="T4078" s="5">
        <v>0</v>
      </c>
      <c r="U4078" s="5">
        <v>0</v>
      </c>
      <c r="V4078" s="5">
        <f t="shared" si="325"/>
        <v>18.849999750000002</v>
      </c>
      <c r="W4078" s="5">
        <f t="shared" si="321"/>
        <v>-18.849999750000002</v>
      </c>
      <c r="X4078" s="8">
        <f t="shared" si="322"/>
        <v>-1</v>
      </c>
      <c r="Y4078" s="4">
        <v>0</v>
      </c>
      <c r="Z4078" s="9" t="str">
        <f t="shared" si="323"/>
        <v>NA</v>
      </c>
      <c r="AA4078" s="10">
        <f t="shared" si="324"/>
        <v>0</v>
      </c>
    </row>
    <row r="4079" spans="1:27" x14ac:dyDescent="0.55000000000000004">
      <c r="A4079" s="3" t="s">
        <v>78</v>
      </c>
      <c r="B4079" s="3" t="s">
        <v>79</v>
      </c>
      <c r="C4079" s="3" t="s">
        <v>6395</v>
      </c>
      <c r="D4079" s="3" t="s">
        <v>6396</v>
      </c>
      <c r="E4079" s="4" t="s">
        <v>66</v>
      </c>
      <c r="F4079" s="3" t="s">
        <v>36</v>
      </c>
      <c r="G4079" s="3" t="s">
        <v>36</v>
      </c>
      <c r="H4079" s="3" t="s">
        <v>521</v>
      </c>
      <c r="I4079" s="3" t="s">
        <v>77</v>
      </c>
      <c r="J4079" s="3" t="s">
        <v>36</v>
      </c>
      <c r="K4079" s="3" t="s">
        <v>42</v>
      </c>
      <c r="L4079" s="5">
        <v>8.75</v>
      </c>
      <c r="M4079" s="4">
        <v>36</v>
      </c>
      <c r="N4079" s="5">
        <v>22.149999900000001</v>
      </c>
      <c r="O4079" s="5">
        <v>0.61527777500000003</v>
      </c>
      <c r="P4079" s="4">
        <v>8373</v>
      </c>
      <c r="Q4079" s="6">
        <v>0.429953421712648</v>
      </c>
      <c r="R4079" s="7">
        <v>1.28504717544488</v>
      </c>
      <c r="S4079" s="6">
        <v>0</v>
      </c>
      <c r="T4079" s="5">
        <v>0</v>
      </c>
      <c r="U4079" s="5">
        <v>0</v>
      </c>
      <c r="V4079" s="5">
        <f t="shared" si="325"/>
        <v>22.149999900000001</v>
      </c>
      <c r="W4079" s="5">
        <f t="shared" si="321"/>
        <v>-22.149999900000001</v>
      </c>
      <c r="X4079" s="8">
        <f t="shared" si="322"/>
        <v>-1</v>
      </c>
      <c r="Y4079" s="4">
        <v>0</v>
      </c>
      <c r="Z4079" s="9" t="str">
        <f t="shared" si="323"/>
        <v>NA</v>
      </c>
      <c r="AA4079" s="10">
        <f t="shared" si="324"/>
        <v>0</v>
      </c>
    </row>
    <row r="4080" spans="1:27" x14ac:dyDescent="0.55000000000000004">
      <c r="A4080" s="3" t="s">
        <v>78</v>
      </c>
      <c r="B4080" s="3" t="s">
        <v>79</v>
      </c>
      <c r="C4080" s="3" t="s">
        <v>6397</v>
      </c>
      <c r="D4080" s="3" t="s">
        <v>6398</v>
      </c>
      <c r="E4080" s="4" t="s">
        <v>66</v>
      </c>
      <c r="F4080" s="3" t="s">
        <v>36</v>
      </c>
      <c r="G4080" s="3" t="s">
        <v>36</v>
      </c>
      <c r="H4080" s="3" t="s">
        <v>235</v>
      </c>
      <c r="I4080" s="3" t="s">
        <v>77</v>
      </c>
      <c r="J4080" s="3" t="s">
        <v>36</v>
      </c>
      <c r="K4080" s="3" t="s">
        <v>42</v>
      </c>
      <c r="L4080" s="5">
        <v>8.75</v>
      </c>
      <c r="M4080" s="4">
        <v>20</v>
      </c>
      <c r="N4080" s="5">
        <v>25.362500000000001</v>
      </c>
      <c r="O4080" s="5">
        <v>1.2681249999999999</v>
      </c>
      <c r="P4080" s="4">
        <v>1402</v>
      </c>
      <c r="Q4080" s="6">
        <v>1.4265335235378001</v>
      </c>
      <c r="R4080" s="7">
        <v>1.1774607703280999</v>
      </c>
      <c r="S4080" s="6">
        <v>0</v>
      </c>
      <c r="T4080" s="5">
        <v>0</v>
      </c>
      <c r="U4080" s="5">
        <v>0</v>
      </c>
      <c r="V4080" s="5">
        <f t="shared" si="325"/>
        <v>25.362500000000001</v>
      </c>
      <c r="W4080" s="5">
        <f t="shared" si="321"/>
        <v>-25.362500000000001</v>
      </c>
      <c r="X4080" s="8">
        <f t="shared" si="322"/>
        <v>-1</v>
      </c>
      <c r="Y4080" s="4">
        <v>0</v>
      </c>
      <c r="Z4080" s="9" t="str">
        <f t="shared" si="323"/>
        <v>NA</v>
      </c>
      <c r="AA4080" s="10">
        <f t="shared" si="324"/>
        <v>0</v>
      </c>
    </row>
    <row r="4081" spans="1:27" x14ac:dyDescent="0.55000000000000004">
      <c r="A4081" s="3" t="s">
        <v>78</v>
      </c>
      <c r="B4081" s="3" t="s">
        <v>79</v>
      </c>
      <c r="C4081" s="3" t="s">
        <v>6399</v>
      </c>
      <c r="D4081" s="3" t="s">
        <v>6400</v>
      </c>
      <c r="E4081" s="4" t="s">
        <v>66</v>
      </c>
      <c r="F4081" s="3" t="s">
        <v>36</v>
      </c>
      <c r="G4081" s="3" t="s">
        <v>36</v>
      </c>
      <c r="H4081" s="3" t="s">
        <v>235</v>
      </c>
      <c r="I4081" s="3" t="s">
        <v>77</v>
      </c>
      <c r="J4081" s="3" t="s">
        <v>36</v>
      </c>
      <c r="K4081" s="3" t="s">
        <v>42</v>
      </c>
      <c r="L4081" s="5">
        <v>8.75</v>
      </c>
      <c r="M4081" s="4">
        <v>43</v>
      </c>
      <c r="N4081" s="5">
        <v>29.424999974999999</v>
      </c>
      <c r="O4081" s="5">
        <v>0.68430232499999999</v>
      </c>
      <c r="P4081" s="4">
        <v>3306</v>
      </c>
      <c r="Q4081" s="6">
        <v>1.30066545674531</v>
      </c>
      <c r="R4081" s="7">
        <v>1.33793103448276</v>
      </c>
      <c r="S4081" s="6">
        <v>0</v>
      </c>
      <c r="T4081" s="5">
        <v>0</v>
      </c>
      <c r="U4081" s="5">
        <v>0</v>
      </c>
      <c r="V4081" s="5">
        <f t="shared" si="325"/>
        <v>29.424999974999999</v>
      </c>
      <c r="W4081" s="5">
        <f t="shared" si="321"/>
        <v>-29.424999974999999</v>
      </c>
      <c r="X4081" s="8">
        <f t="shared" si="322"/>
        <v>-1</v>
      </c>
      <c r="Y4081" s="4">
        <v>0</v>
      </c>
      <c r="Z4081" s="9" t="str">
        <f t="shared" si="323"/>
        <v>NA</v>
      </c>
      <c r="AA4081" s="10">
        <f t="shared" si="324"/>
        <v>0</v>
      </c>
    </row>
    <row r="4082" spans="1:27" x14ac:dyDescent="0.55000000000000004">
      <c r="A4082" s="3" t="s">
        <v>78</v>
      </c>
      <c r="B4082" s="3" t="s">
        <v>79</v>
      </c>
      <c r="C4082" s="3" t="s">
        <v>6401</v>
      </c>
      <c r="D4082" s="3" t="s">
        <v>6402</v>
      </c>
      <c r="E4082" s="4" t="s">
        <v>66</v>
      </c>
      <c r="F4082" s="3" t="s">
        <v>36</v>
      </c>
      <c r="G4082" s="3" t="s">
        <v>36</v>
      </c>
      <c r="H4082" s="3" t="s">
        <v>235</v>
      </c>
      <c r="I4082" s="3" t="s">
        <v>77</v>
      </c>
      <c r="J4082" s="3" t="s">
        <v>36</v>
      </c>
      <c r="K4082" s="3" t="s">
        <v>42</v>
      </c>
      <c r="L4082" s="5">
        <v>8.75</v>
      </c>
      <c r="M4082" s="4">
        <v>51</v>
      </c>
      <c r="N4082" s="5">
        <v>37.974999712499994</v>
      </c>
      <c r="O4082" s="5">
        <v>0.74460783749999992</v>
      </c>
      <c r="P4082" s="4">
        <v>963</v>
      </c>
      <c r="Q4082" s="6">
        <v>5.29595015576324</v>
      </c>
      <c r="R4082" s="7">
        <v>1.5957424714434101</v>
      </c>
      <c r="S4082" s="6">
        <v>0</v>
      </c>
      <c r="T4082" s="5">
        <v>0</v>
      </c>
      <c r="U4082" s="5">
        <v>0</v>
      </c>
      <c r="V4082" s="5">
        <f t="shared" si="325"/>
        <v>37.974999712499994</v>
      </c>
      <c r="W4082" s="5">
        <f t="shared" si="321"/>
        <v>-37.974999712499994</v>
      </c>
      <c r="X4082" s="8">
        <f t="shared" si="322"/>
        <v>-1</v>
      </c>
      <c r="Y4082" s="4">
        <v>0</v>
      </c>
      <c r="Z4082" s="9" t="str">
        <f t="shared" si="323"/>
        <v>NA</v>
      </c>
      <c r="AA4082" s="10">
        <f t="shared" si="324"/>
        <v>0</v>
      </c>
    </row>
    <row r="4083" spans="1:27" x14ac:dyDescent="0.55000000000000004">
      <c r="A4083" s="3" t="s">
        <v>78</v>
      </c>
      <c r="B4083" s="3" t="s">
        <v>79</v>
      </c>
      <c r="C4083" s="3" t="s">
        <v>6403</v>
      </c>
      <c r="D4083" s="3" t="s">
        <v>6404</v>
      </c>
      <c r="E4083" s="4" t="s">
        <v>66</v>
      </c>
      <c r="F4083" s="3" t="s">
        <v>36</v>
      </c>
      <c r="G4083" s="3" t="s">
        <v>36</v>
      </c>
      <c r="H4083" s="3" t="s">
        <v>521</v>
      </c>
      <c r="I4083" s="3" t="s">
        <v>77</v>
      </c>
      <c r="J4083" s="3" t="s">
        <v>36</v>
      </c>
      <c r="K4083" s="3" t="s">
        <v>42</v>
      </c>
      <c r="L4083" s="5">
        <v>8.75</v>
      </c>
      <c r="M4083" s="4">
        <v>52</v>
      </c>
      <c r="N4083" s="5">
        <v>61.499999600000002</v>
      </c>
      <c r="O4083" s="5">
        <v>1.1826923</v>
      </c>
      <c r="P4083" s="4">
        <v>4650</v>
      </c>
      <c r="Q4083" s="6">
        <v>1.1182795698924699</v>
      </c>
      <c r="R4083" s="7">
        <v>1.45825806451613</v>
      </c>
      <c r="S4083" s="6">
        <v>0</v>
      </c>
      <c r="T4083" s="5">
        <v>0</v>
      </c>
      <c r="U4083" s="5">
        <v>0</v>
      </c>
      <c r="V4083" s="5">
        <f t="shared" si="325"/>
        <v>61.499999600000002</v>
      </c>
      <c r="W4083" s="5">
        <f t="shared" si="321"/>
        <v>-61.499999600000002</v>
      </c>
      <c r="X4083" s="8">
        <f t="shared" si="322"/>
        <v>-1</v>
      </c>
      <c r="Y4083" s="4">
        <v>0</v>
      </c>
      <c r="Z4083" s="9" t="str">
        <f t="shared" si="323"/>
        <v>NA</v>
      </c>
      <c r="AA4083" s="10">
        <f t="shared" si="324"/>
        <v>0</v>
      </c>
    </row>
    <row r="4084" spans="1:27" x14ac:dyDescent="0.55000000000000004">
      <c r="A4084" s="3" t="s">
        <v>78</v>
      </c>
      <c r="B4084" s="3" t="s">
        <v>79</v>
      </c>
      <c r="C4084" s="3" t="s">
        <v>6405</v>
      </c>
      <c r="D4084" s="3" t="s">
        <v>6406</v>
      </c>
      <c r="E4084" s="4" t="s">
        <v>66</v>
      </c>
      <c r="F4084" s="3" t="s">
        <v>36</v>
      </c>
      <c r="G4084" s="3" t="s">
        <v>36</v>
      </c>
      <c r="H4084" s="3" t="s">
        <v>695</v>
      </c>
      <c r="I4084" s="3" t="s">
        <v>77</v>
      </c>
      <c r="J4084" s="3" t="s">
        <v>36</v>
      </c>
      <c r="K4084" s="3" t="s">
        <v>42</v>
      </c>
      <c r="L4084" s="5">
        <v>8.75</v>
      </c>
      <c r="M4084" s="4">
        <v>49</v>
      </c>
      <c r="N4084" s="5">
        <v>62.774999437499993</v>
      </c>
      <c r="O4084" s="5">
        <v>1.2811224374999999</v>
      </c>
      <c r="P4084" s="4">
        <v>1277</v>
      </c>
      <c r="Q4084" s="6">
        <v>3.8371182458887998</v>
      </c>
      <c r="R4084" s="7">
        <v>2.6360219263899798</v>
      </c>
      <c r="S4084" s="6">
        <v>0</v>
      </c>
      <c r="T4084" s="5">
        <v>0</v>
      </c>
      <c r="U4084" s="5">
        <v>0</v>
      </c>
      <c r="V4084" s="5">
        <f t="shared" si="325"/>
        <v>62.774999437499993</v>
      </c>
      <c r="W4084" s="5">
        <f t="shared" si="321"/>
        <v>-62.774999437499993</v>
      </c>
      <c r="X4084" s="8">
        <f t="shared" si="322"/>
        <v>-1</v>
      </c>
      <c r="Y4084" s="4">
        <v>0</v>
      </c>
      <c r="Z4084" s="9" t="str">
        <f t="shared" si="323"/>
        <v>NA</v>
      </c>
      <c r="AA4084" s="10">
        <f t="shared" si="324"/>
        <v>0</v>
      </c>
    </row>
    <row r="4085" spans="1:27" x14ac:dyDescent="0.55000000000000004">
      <c r="A4085" s="3" t="s">
        <v>78</v>
      </c>
      <c r="B4085" s="3" t="s">
        <v>79</v>
      </c>
      <c r="C4085" s="3" t="s">
        <v>6407</v>
      </c>
      <c r="D4085" s="3" t="s">
        <v>6408</v>
      </c>
      <c r="E4085" s="4" t="s">
        <v>66</v>
      </c>
      <c r="F4085" s="3" t="s">
        <v>36</v>
      </c>
      <c r="G4085" s="3" t="s">
        <v>36</v>
      </c>
      <c r="H4085" s="3" t="s">
        <v>235</v>
      </c>
      <c r="I4085" s="3" t="s">
        <v>77</v>
      </c>
      <c r="J4085" s="3" t="s">
        <v>36</v>
      </c>
      <c r="K4085" s="3" t="s">
        <v>42</v>
      </c>
      <c r="L4085" s="5">
        <v>8.75</v>
      </c>
      <c r="M4085" s="4">
        <v>60</v>
      </c>
      <c r="N4085" s="5">
        <v>67.462500000000006</v>
      </c>
      <c r="O4085" s="5">
        <v>1.1243749999999999</v>
      </c>
      <c r="P4085" s="4">
        <v>1495</v>
      </c>
      <c r="Q4085" s="6">
        <v>4.0133779264214002</v>
      </c>
      <c r="R4085" s="7">
        <v>1.43785953177258</v>
      </c>
      <c r="S4085" s="6">
        <v>0</v>
      </c>
      <c r="T4085" s="5">
        <v>0</v>
      </c>
      <c r="U4085" s="5">
        <v>0</v>
      </c>
      <c r="V4085" s="5">
        <f t="shared" si="325"/>
        <v>67.462500000000006</v>
      </c>
      <c r="W4085" s="5">
        <f t="shared" si="321"/>
        <v>-67.462500000000006</v>
      </c>
      <c r="X4085" s="8">
        <f t="shared" si="322"/>
        <v>-1</v>
      </c>
      <c r="Y4085" s="4">
        <v>0</v>
      </c>
      <c r="Z4085" s="9" t="str">
        <f t="shared" si="323"/>
        <v>NA</v>
      </c>
      <c r="AA4085" s="10">
        <f t="shared" si="324"/>
        <v>0</v>
      </c>
    </row>
    <row r="4086" spans="1:27" x14ac:dyDescent="0.55000000000000004">
      <c r="A4086" s="3" t="s">
        <v>78</v>
      </c>
      <c r="B4086" s="3" t="s">
        <v>79</v>
      </c>
      <c r="C4086" s="3" t="s">
        <v>6409</v>
      </c>
      <c r="D4086" s="3" t="s">
        <v>6410</v>
      </c>
      <c r="E4086" s="4" t="s">
        <v>66</v>
      </c>
      <c r="F4086" s="3" t="s">
        <v>36</v>
      </c>
      <c r="G4086" s="3" t="s">
        <v>36</v>
      </c>
      <c r="H4086" s="3" t="s">
        <v>235</v>
      </c>
      <c r="I4086" s="3" t="s">
        <v>77</v>
      </c>
      <c r="J4086" s="3" t="s">
        <v>36</v>
      </c>
      <c r="K4086" s="3" t="s">
        <v>42</v>
      </c>
      <c r="L4086" s="5">
        <v>8.75</v>
      </c>
      <c r="M4086" s="4">
        <v>86</v>
      </c>
      <c r="N4086" s="5">
        <v>67.512499375000004</v>
      </c>
      <c r="O4086" s="5">
        <v>0.78502906250000004</v>
      </c>
      <c r="P4086" s="4">
        <v>2932</v>
      </c>
      <c r="Q4086" s="6">
        <v>2.9331514324693</v>
      </c>
      <c r="R4086" s="7">
        <v>1.2833219645293299</v>
      </c>
      <c r="S4086" s="6">
        <v>0</v>
      </c>
      <c r="T4086" s="5">
        <v>0</v>
      </c>
      <c r="U4086" s="5">
        <v>0</v>
      </c>
      <c r="V4086" s="5">
        <f t="shared" si="325"/>
        <v>67.512499375000004</v>
      </c>
      <c r="W4086" s="5">
        <f t="shared" si="321"/>
        <v>-67.512499375000004</v>
      </c>
      <c r="X4086" s="8">
        <f t="shared" si="322"/>
        <v>-1</v>
      </c>
      <c r="Y4086" s="4">
        <v>0</v>
      </c>
      <c r="Z4086" s="9" t="str">
        <f t="shared" si="323"/>
        <v>NA</v>
      </c>
      <c r="AA4086" s="10">
        <f t="shared" si="324"/>
        <v>0</v>
      </c>
    </row>
    <row r="4087" spans="1:27" x14ac:dyDescent="0.55000000000000004">
      <c r="A4087" s="3" t="s">
        <v>78</v>
      </c>
      <c r="B4087" s="3" t="s">
        <v>79</v>
      </c>
      <c r="C4087" s="3" t="s">
        <v>6411</v>
      </c>
      <c r="D4087" s="3" t="s">
        <v>6412</v>
      </c>
      <c r="E4087" s="4" t="s">
        <v>66</v>
      </c>
      <c r="F4087" s="3" t="s">
        <v>36</v>
      </c>
      <c r="G4087" s="3" t="s">
        <v>36</v>
      </c>
      <c r="H4087" s="3" t="s">
        <v>521</v>
      </c>
      <c r="I4087" s="3" t="s">
        <v>77</v>
      </c>
      <c r="J4087" s="3" t="s">
        <v>36</v>
      </c>
      <c r="K4087" s="3" t="s">
        <v>42</v>
      </c>
      <c r="L4087" s="5">
        <v>8.75</v>
      </c>
      <c r="M4087" s="4">
        <v>59</v>
      </c>
      <c r="N4087" s="5">
        <v>72.549999737500002</v>
      </c>
      <c r="O4087" s="5">
        <v>1.2296610125</v>
      </c>
      <c r="P4087" s="4">
        <v>7148</v>
      </c>
      <c r="Q4087" s="6">
        <v>0.82540570789031908</v>
      </c>
      <c r="R4087" s="7">
        <v>1.22569949636262</v>
      </c>
      <c r="S4087" s="6">
        <v>0</v>
      </c>
      <c r="T4087" s="5">
        <v>0</v>
      </c>
      <c r="U4087" s="5">
        <v>0</v>
      </c>
      <c r="V4087" s="5">
        <f t="shared" si="325"/>
        <v>72.549999737500002</v>
      </c>
      <c r="W4087" s="5">
        <f t="shared" si="321"/>
        <v>-72.549999737500002</v>
      </c>
      <c r="X4087" s="8">
        <f t="shared" si="322"/>
        <v>-1</v>
      </c>
      <c r="Y4087" s="4">
        <v>0</v>
      </c>
      <c r="Z4087" s="9" t="str">
        <f t="shared" si="323"/>
        <v>NA</v>
      </c>
      <c r="AA4087" s="10">
        <f t="shared" si="324"/>
        <v>0</v>
      </c>
    </row>
    <row r="4088" spans="1:27" x14ac:dyDescent="0.55000000000000004">
      <c r="A4088" s="3" t="s">
        <v>78</v>
      </c>
      <c r="B4088" s="3" t="s">
        <v>79</v>
      </c>
      <c r="C4088" s="3" t="s">
        <v>6413</v>
      </c>
      <c r="D4088" s="3" t="s">
        <v>6414</v>
      </c>
      <c r="E4088" s="4" t="s">
        <v>66</v>
      </c>
      <c r="F4088" s="3" t="s">
        <v>36</v>
      </c>
      <c r="G4088" s="3" t="s">
        <v>36</v>
      </c>
      <c r="H4088" s="3" t="s">
        <v>521</v>
      </c>
      <c r="I4088" s="3" t="s">
        <v>77</v>
      </c>
      <c r="J4088" s="3" t="s">
        <v>36</v>
      </c>
      <c r="K4088" s="3" t="s">
        <v>42</v>
      </c>
      <c r="L4088" s="5">
        <v>8.75</v>
      </c>
      <c r="M4088" s="4">
        <v>77</v>
      </c>
      <c r="N4088" s="5">
        <v>81.737499112500004</v>
      </c>
      <c r="O4088" s="5">
        <v>1.0615259625</v>
      </c>
      <c r="P4088" s="4">
        <v>8408</v>
      </c>
      <c r="Q4088" s="6">
        <v>0.91579448144624198</v>
      </c>
      <c r="R4088" s="7">
        <v>1.2709443387250201</v>
      </c>
      <c r="S4088" s="6">
        <v>0</v>
      </c>
      <c r="T4088" s="5">
        <v>0</v>
      </c>
      <c r="U4088" s="5">
        <v>0</v>
      </c>
      <c r="V4088" s="5">
        <f t="shared" si="325"/>
        <v>81.737499112500004</v>
      </c>
      <c r="W4088" s="5">
        <f t="shared" si="321"/>
        <v>-81.737499112500004</v>
      </c>
      <c r="X4088" s="8">
        <f t="shared" si="322"/>
        <v>-1</v>
      </c>
      <c r="Y4088" s="4">
        <v>0</v>
      </c>
      <c r="Z4088" s="9" t="str">
        <f t="shared" si="323"/>
        <v>NA</v>
      </c>
      <c r="AA4088" s="10">
        <f t="shared" si="324"/>
        <v>0</v>
      </c>
    </row>
    <row r="4089" spans="1:27" x14ac:dyDescent="0.55000000000000004">
      <c r="A4089" s="3" t="s">
        <v>78</v>
      </c>
      <c r="B4089" s="3" t="s">
        <v>79</v>
      </c>
      <c r="C4089" s="3" t="s">
        <v>6415</v>
      </c>
      <c r="D4089" s="3" t="s">
        <v>6416</v>
      </c>
      <c r="E4089" s="4" t="s">
        <v>66</v>
      </c>
      <c r="F4089" s="3" t="s">
        <v>36</v>
      </c>
      <c r="G4089" s="3" t="s">
        <v>36</v>
      </c>
      <c r="H4089" s="3" t="s">
        <v>521</v>
      </c>
      <c r="I4089" s="3" t="s">
        <v>77</v>
      </c>
      <c r="J4089" s="3" t="s">
        <v>36</v>
      </c>
      <c r="K4089" s="3" t="s">
        <v>42</v>
      </c>
      <c r="L4089" s="5">
        <v>8.75</v>
      </c>
      <c r="M4089" s="4">
        <v>155</v>
      </c>
      <c r="N4089" s="5">
        <v>165.39999818749999</v>
      </c>
      <c r="O4089" s="5">
        <v>1.0670967624999999</v>
      </c>
      <c r="P4089" s="4">
        <v>8326</v>
      </c>
      <c r="Q4089" s="6">
        <v>1.86163824165265</v>
      </c>
      <c r="R4089" s="7">
        <v>1.3338097525822701</v>
      </c>
      <c r="S4089" s="6">
        <v>0</v>
      </c>
      <c r="T4089" s="5">
        <v>0</v>
      </c>
      <c r="U4089" s="5">
        <v>0</v>
      </c>
      <c r="V4089" s="5">
        <f t="shared" si="325"/>
        <v>165.39999818749999</v>
      </c>
      <c r="W4089" s="5">
        <f t="shared" si="321"/>
        <v>-165.39999818749999</v>
      </c>
      <c r="X4089" s="8">
        <f t="shared" si="322"/>
        <v>-1</v>
      </c>
      <c r="Y4089" s="4">
        <v>0</v>
      </c>
      <c r="Z4089" s="9" t="str">
        <f t="shared" si="323"/>
        <v>NA</v>
      </c>
      <c r="AA4089" s="10">
        <f t="shared" si="324"/>
        <v>0</v>
      </c>
    </row>
    <row r="4090" spans="1:27" x14ac:dyDescent="0.55000000000000004">
      <c r="A4090" s="3" t="s">
        <v>78</v>
      </c>
      <c r="B4090" s="3" t="s">
        <v>79</v>
      </c>
      <c r="C4090" s="3" t="s">
        <v>6417</v>
      </c>
      <c r="D4090" s="3" t="s">
        <v>4910</v>
      </c>
      <c r="E4090" s="4" t="s">
        <v>66</v>
      </c>
      <c r="F4090" s="3" t="s">
        <v>36</v>
      </c>
      <c r="G4090" s="3" t="s">
        <v>36</v>
      </c>
      <c r="H4090" s="3" t="s">
        <v>235</v>
      </c>
      <c r="I4090" s="3" t="s">
        <v>77</v>
      </c>
      <c r="J4090" s="3" t="s">
        <v>36</v>
      </c>
      <c r="K4090" s="3" t="s">
        <v>42</v>
      </c>
      <c r="L4090" s="5">
        <v>8.75</v>
      </c>
      <c r="M4090" s="4">
        <v>286</v>
      </c>
      <c r="N4090" s="5">
        <v>279.16249790000001</v>
      </c>
      <c r="O4090" s="5">
        <v>0.97609265000000001</v>
      </c>
      <c r="P4090" s="4">
        <v>170653</v>
      </c>
      <c r="Q4090" s="6">
        <v>0.167591545416723</v>
      </c>
      <c r="R4090" s="7">
        <v>4.1976589922239897</v>
      </c>
      <c r="S4090" s="6">
        <v>0</v>
      </c>
      <c r="T4090" s="5">
        <v>0</v>
      </c>
      <c r="U4090" s="5">
        <v>0</v>
      </c>
      <c r="V4090" s="5">
        <f t="shared" si="325"/>
        <v>279.16249790000001</v>
      </c>
      <c r="W4090" s="5">
        <f t="shared" si="321"/>
        <v>-279.16249790000001</v>
      </c>
      <c r="X4090" s="8">
        <f t="shared" si="322"/>
        <v>-1</v>
      </c>
      <c r="Y4090" s="4">
        <v>0</v>
      </c>
      <c r="Z4090" s="9" t="str">
        <f t="shared" si="323"/>
        <v>NA</v>
      </c>
      <c r="AA4090" s="10">
        <f t="shared" si="324"/>
        <v>0</v>
      </c>
    </row>
    <row r="4091" spans="1:27" x14ac:dyDescent="0.55000000000000004">
      <c r="A4091" s="3" t="s">
        <v>62</v>
      </c>
      <c r="B4091" s="3" t="s">
        <v>63</v>
      </c>
      <c r="C4091" s="3" t="s">
        <v>6418</v>
      </c>
      <c r="D4091" s="3" t="s">
        <v>6419</v>
      </c>
      <c r="E4091" s="4" t="s">
        <v>66</v>
      </c>
      <c r="F4091" s="3" t="s">
        <v>36</v>
      </c>
      <c r="G4091" s="3" t="s">
        <v>36</v>
      </c>
      <c r="H4091" s="3" t="s">
        <v>6230</v>
      </c>
      <c r="I4091" s="3" t="s">
        <v>35</v>
      </c>
      <c r="J4091" s="3" t="s">
        <v>36</v>
      </c>
      <c r="K4091" s="3" t="s">
        <v>42</v>
      </c>
      <c r="L4091" s="5">
        <v>8.8125</v>
      </c>
      <c r="M4091" s="4">
        <v>8</v>
      </c>
      <c r="N4091" s="5">
        <v>5.3</v>
      </c>
      <c r="O4091" s="5">
        <v>0.66249999999999998</v>
      </c>
      <c r="P4091" s="4">
        <v>616</v>
      </c>
      <c r="Q4091" s="6">
        <v>1.2987012987013</v>
      </c>
      <c r="R4091" s="7">
        <v>1.6553571428571401</v>
      </c>
      <c r="S4091" s="6">
        <v>0</v>
      </c>
      <c r="T4091" s="5">
        <v>0</v>
      </c>
      <c r="U4091" s="5">
        <v>0</v>
      </c>
      <c r="V4091" s="5">
        <f t="shared" si="325"/>
        <v>5.3</v>
      </c>
      <c r="W4091" s="5">
        <f t="shared" si="321"/>
        <v>-5.3</v>
      </c>
      <c r="X4091" s="8">
        <f t="shared" si="322"/>
        <v>-1</v>
      </c>
      <c r="Y4091" s="4">
        <v>0</v>
      </c>
      <c r="Z4091" s="9" t="str">
        <f t="shared" si="323"/>
        <v>NA</v>
      </c>
      <c r="AA4091" s="10">
        <f t="shared" si="324"/>
        <v>0</v>
      </c>
    </row>
    <row r="4092" spans="1:27" x14ac:dyDescent="0.55000000000000004">
      <c r="A4092" s="3" t="s">
        <v>52</v>
      </c>
      <c r="B4092" s="3" t="s">
        <v>53</v>
      </c>
      <c r="C4092" s="3" t="s">
        <v>6420</v>
      </c>
      <c r="D4092" s="3" t="s">
        <v>960</v>
      </c>
      <c r="E4092" s="4" t="s">
        <v>47</v>
      </c>
      <c r="F4092" s="3" t="s">
        <v>57</v>
      </c>
      <c r="G4092" s="3" t="s">
        <v>165</v>
      </c>
      <c r="H4092" s="3" t="s">
        <v>166</v>
      </c>
      <c r="I4092" s="3" t="s">
        <v>60</v>
      </c>
      <c r="J4092" s="3" t="s">
        <v>36</v>
      </c>
      <c r="K4092" s="3" t="s">
        <v>61</v>
      </c>
      <c r="L4092" s="5">
        <v>10</v>
      </c>
      <c r="M4092" s="4">
        <v>11</v>
      </c>
      <c r="N4092" s="5">
        <v>16.774999999999999</v>
      </c>
      <c r="O4092" s="5">
        <v>1.5249999999999999</v>
      </c>
      <c r="P4092" s="4">
        <v>241</v>
      </c>
      <c r="Q4092" s="6">
        <v>4.5643153526970996</v>
      </c>
      <c r="R4092" s="7">
        <v>1.6443983402489599</v>
      </c>
      <c r="S4092" s="6">
        <v>0</v>
      </c>
      <c r="T4092" s="5">
        <v>0</v>
      </c>
      <c r="U4092" s="5">
        <v>0</v>
      </c>
      <c r="V4092" s="5">
        <f t="shared" si="325"/>
        <v>16.774999999999999</v>
      </c>
      <c r="W4092" s="5">
        <f t="shared" si="321"/>
        <v>-16.774999999999999</v>
      </c>
      <c r="X4092" s="8">
        <f t="shared" si="322"/>
        <v>-1</v>
      </c>
      <c r="Y4092" s="4">
        <v>0</v>
      </c>
      <c r="Z4092" s="9" t="str">
        <f t="shared" si="323"/>
        <v>NA</v>
      </c>
      <c r="AA4092" s="10">
        <f t="shared" si="324"/>
        <v>0</v>
      </c>
    </row>
    <row r="4093" spans="1:27" x14ac:dyDescent="0.55000000000000004">
      <c r="A4093" s="3" t="s">
        <v>52</v>
      </c>
      <c r="B4093" s="3" t="s">
        <v>53</v>
      </c>
      <c r="C4093" s="3" t="s">
        <v>6421</v>
      </c>
      <c r="D4093" s="3" t="s">
        <v>835</v>
      </c>
      <c r="E4093" s="4" t="s">
        <v>47</v>
      </c>
      <c r="F4093" s="3" t="s">
        <v>57</v>
      </c>
      <c r="G4093" s="3" t="s">
        <v>149</v>
      </c>
      <c r="H4093" s="3" t="s">
        <v>150</v>
      </c>
      <c r="I4093" s="3" t="s">
        <v>60</v>
      </c>
      <c r="J4093" s="3" t="s">
        <v>36</v>
      </c>
      <c r="K4093" s="3" t="s">
        <v>61</v>
      </c>
      <c r="L4093" s="5">
        <v>10</v>
      </c>
      <c r="M4093" s="4">
        <v>28</v>
      </c>
      <c r="N4093" s="5">
        <v>47.662499849999996</v>
      </c>
      <c r="O4093" s="5">
        <v>1.7022321374999998</v>
      </c>
      <c r="P4093" s="4">
        <v>3094</v>
      </c>
      <c r="Q4093" s="6">
        <v>0.90497737556561098</v>
      </c>
      <c r="R4093" s="7">
        <v>1.69502262443439</v>
      </c>
      <c r="S4093" s="6">
        <v>0</v>
      </c>
      <c r="T4093" s="5">
        <v>0</v>
      </c>
      <c r="U4093" s="5">
        <v>0</v>
      </c>
      <c r="V4093" s="5">
        <f t="shared" si="325"/>
        <v>47.662499849999996</v>
      </c>
      <c r="W4093" s="5">
        <f t="shared" si="321"/>
        <v>-47.662499849999996</v>
      </c>
      <c r="X4093" s="8">
        <f t="shared" si="322"/>
        <v>-1</v>
      </c>
      <c r="Y4093" s="4">
        <v>0</v>
      </c>
      <c r="Z4093" s="9" t="str">
        <f t="shared" si="323"/>
        <v>NA</v>
      </c>
      <c r="AA4093" s="10">
        <f t="shared" si="324"/>
        <v>0</v>
      </c>
    </row>
    <row r="4094" spans="1:27" x14ac:dyDescent="0.55000000000000004">
      <c r="A4094" s="3" t="s">
        <v>71</v>
      </c>
      <c r="B4094" s="3" t="s">
        <v>72</v>
      </c>
      <c r="C4094" s="3" t="s">
        <v>6422</v>
      </c>
      <c r="D4094" s="3" t="s">
        <v>6423</v>
      </c>
      <c r="E4094" s="4" t="s">
        <v>47</v>
      </c>
      <c r="F4094" s="3" t="s">
        <v>96</v>
      </c>
      <c r="G4094" s="3" t="s">
        <v>88</v>
      </c>
      <c r="H4094" s="3" t="s">
        <v>34</v>
      </c>
      <c r="I4094" s="3" t="s">
        <v>35</v>
      </c>
      <c r="J4094" s="3" t="s">
        <v>36</v>
      </c>
      <c r="K4094" s="3" t="s">
        <v>37</v>
      </c>
      <c r="L4094" s="5">
        <v>10</v>
      </c>
      <c r="M4094" s="4">
        <v>1</v>
      </c>
      <c r="N4094" s="5">
        <v>0.4</v>
      </c>
      <c r="O4094" s="5">
        <v>0.4</v>
      </c>
      <c r="P4094" s="4">
        <v>6</v>
      </c>
      <c r="Q4094" s="6">
        <v>16.6666666666667</v>
      </c>
      <c r="R4094" s="7">
        <v>1</v>
      </c>
      <c r="S4094" s="6">
        <v>0</v>
      </c>
      <c r="T4094" s="5">
        <v>0</v>
      </c>
      <c r="U4094" s="5">
        <v>0</v>
      </c>
      <c r="V4094" s="5">
        <f t="shared" si="325"/>
        <v>0.4</v>
      </c>
      <c r="W4094" s="5">
        <f t="shared" si="321"/>
        <v>-0.4</v>
      </c>
      <c r="X4094" s="8">
        <f t="shared" si="322"/>
        <v>-1</v>
      </c>
      <c r="Y4094" s="4">
        <v>0</v>
      </c>
      <c r="Z4094" s="9" t="str">
        <f t="shared" si="323"/>
        <v>NA</v>
      </c>
      <c r="AA4094" s="10">
        <f t="shared" si="324"/>
        <v>0</v>
      </c>
    </row>
    <row r="4095" spans="1:27" x14ac:dyDescent="0.55000000000000004">
      <c r="A4095" s="3" t="s">
        <v>71</v>
      </c>
      <c r="B4095" s="3" t="s">
        <v>72</v>
      </c>
      <c r="C4095" s="3" t="s">
        <v>6424</v>
      </c>
      <c r="D4095" s="3" t="s">
        <v>2462</v>
      </c>
      <c r="E4095" s="4" t="s">
        <v>47</v>
      </c>
      <c r="F4095" s="3" t="s">
        <v>325</v>
      </c>
      <c r="G4095" s="3" t="s">
        <v>736</v>
      </c>
      <c r="H4095" s="3" t="s">
        <v>34</v>
      </c>
      <c r="I4095" s="3" t="s">
        <v>50</v>
      </c>
      <c r="J4095" s="3" t="s">
        <v>36</v>
      </c>
      <c r="K4095" s="3" t="s">
        <v>42</v>
      </c>
      <c r="L4095" s="5">
        <v>10</v>
      </c>
      <c r="M4095" s="4">
        <v>1</v>
      </c>
      <c r="N4095" s="5">
        <v>0.47499999999999998</v>
      </c>
      <c r="O4095" s="5">
        <v>0.47499999999999998</v>
      </c>
      <c r="P4095" s="4">
        <v>28</v>
      </c>
      <c r="Q4095" s="6">
        <v>3.5714285714285698</v>
      </c>
      <c r="R4095" s="7">
        <v>1</v>
      </c>
      <c r="S4095" s="6">
        <v>0</v>
      </c>
      <c r="T4095" s="5">
        <v>0</v>
      </c>
      <c r="U4095" s="5">
        <v>0</v>
      </c>
      <c r="V4095" s="5">
        <f t="shared" si="325"/>
        <v>0.47499999999999998</v>
      </c>
      <c r="W4095" s="5">
        <f t="shared" si="321"/>
        <v>-0.47499999999999998</v>
      </c>
      <c r="X4095" s="8">
        <f t="shared" si="322"/>
        <v>-1</v>
      </c>
      <c r="Y4095" s="4">
        <v>0</v>
      </c>
      <c r="Z4095" s="9" t="str">
        <f t="shared" si="323"/>
        <v>NA</v>
      </c>
      <c r="AA4095" s="10">
        <f t="shared" si="324"/>
        <v>0</v>
      </c>
    </row>
    <row r="4096" spans="1:27" x14ac:dyDescent="0.55000000000000004">
      <c r="A4096" s="3" t="s">
        <v>71</v>
      </c>
      <c r="B4096" s="3" t="s">
        <v>72</v>
      </c>
      <c r="C4096" s="3" t="s">
        <v>6425</v>
      </c>
      <c r="D4096" s="3" t="s">
        <v>5770</v>
      </c>
      <c r="E4096" s="4" t="s">
        <v>47</v>
      </c>
      <c r="F4096" s="3" t="s">
        <v>325</v>
      </c>
      <c r="G4096" s="3" t="s">
        <v>149</v>
      </c>
      <c r="H4096" s="3" t="s">
        <v>34</v>
      </c>
      <c r="I4096" s="3" t="s">
        <v>50</v>
      </c>
      <c r="J4096" s="3" t="s">
        <v>36</v>
      </c>
      <c r="K4096" s="3" t="s">
        <v>42</v>
      </c>
      <c r="L4096" s="5">
        <v>10</v>
      </c>
      <c r="M4096" s="4">
        <v>1</v>
      </c>
      <c r="N4096" s="5">
        <v>0.61250000000000004</v>
      </c>
      <c r="O4096" s="5">
        <v>0.61250000000000004</v>
      </c>
      <c r="P4096" s="4">
        <v>3</v>
      </c>
      <c r="Q4096" s="6">
        <v>33.3333333333333</v>
      </c>
      <c r="R4096" s="7">
        <v>1</v>
      </c>
      <c r="S4096" s="6">
        <v>0</v>
      </c>
      <c r="T4096" s="5">
        <v>0</v>
      </c>
      <c r="U4096" s="5">
        <v>0</v>
      </c>
      <c r="V4096" s="5">
        <f t="shared" si="325"/>
        <v>0.61250000000000004</v>
      </c>
      <c r="W4096" s="5">
        <f t="shared" si="321"/>
        <v>-0.61250000000000004</v>
      </c>
      <c r="X4096" s="8">
        <f t="shared" si="322"/>
        <v>-1</v>
      </c>
      <c r="Y4096" s="4">
        <v>0</v>
      </c>
      <c r="Z4096" s="9" t="str">
        <f t="shared" si="323"/>
        <v>NA</v>
      </c>
      <c r="AA4096" s="10">
        <f t="shared" si="324"/>
        <v>0</v>
      </c>
    </row>
    <row r="4097" spans="1:27" x14ac:dyDescent="0.55000000000000004">
      <c r="A4097" s="3" t="s">
        <v>71</v>
      </c>
      <c r="B4097" s="3" t="s">
        <v>72</v>
      </c>
      <c r="C4097" s="3" t="s">
        <v>6426</v>
      </c>
      <c r="D4097" s="3" t="s">
        <v>2455</v>
      </c>
      <c r="E4097" s="4" t="s">
        <v>47</v>
      </c>
      <c r="F4097" s="3" t="s">
        <v>325</v>
      </c>
      <c r="G4097" s="3" t="s">
        <v>400</v>
      </c>
      <c r="H4097" s="3" t="s">
        <v>34</v>
      </c>
      <c r="I4097" s="3" t="s">
        <v>50</v>
      </c>
      <c r="J4097" s="3" t="s">
        <v>36</v>
      </c>
      <c r="K4097" s="3" t="s">
        <v>42</v>
      </c>
      <c r="L4097" s="5">
        <v>10</v>
      </c>
      <c r="M4097" s="4">
        <v>1</v>
      </c>
      <c r="N4097" s="5">
        <v>0.76249999999999996</v>
      </c>
      <c r="O4097" s="5">
        <v>0.76249999999999996</v>
      </c>
      <c r="P4097" s="4">
        <v>2</v>
      </c>
      <c r="Q4097" s="6">
        <v>50</v>
      </c>
      <c r="R4097" s="7">
        <v>1</v>
      </c>
      <c r="S4097" s="6">
        <v>0</v>
      </c>
      <c r="T4097" s="5">
        <v>0</v>
      </c>
      <c r="U4097" s="5">
        <v>0</v>
      </c>
      <c r="V4097" s="5">
        <f t="shared" si="325"/>
        <v>0.76249999999999996</v>
      </c>
      <c r="W4097" s="5">
        <f t="shared" si="321"/>
        <v>-0.76249999999999996</v>
      </c>
      <c r="X4097" s="8">
        <f t="shared" si="322"/>
        <v>-1</v>
      </c>
      <c r="Y4097" s="4">
        <v>0</v>
      </c>
      <c r="Z4097" s="9" t="str">
        <f t="shared" si="323"/>
        <v>NA</v>
      </c>
      <c r="AA4097" s="10">
        <f t="shared" si="324"/>
        <v>0</v>
      </c>
    </row>
    <row r="4098" spans="1:27" x14ac:dyDescent="0.55000000000000004">
      <c r="A4098" s="3" t="s">
        <v>71</v>
      </c>
      <c r="B4098" s="3" t="s">
        <v>72</v>
      </c>
      <c r="C4098" s="3" t="s">
        <v>6427</v>
      </c>
      <c r="D4098" s="3" t="s">
        <v>6428</v>
      </c>
      <c r="E4098" s="4" t="s">
        <v>47</v>
      </c>
      <c r="F4098" s="3" t="s">
        <v>144</v>
      </c>
      <c r="G4098" s="3" t="s">
        <v>374</v>
      </c>
      <c r="H4098" s="3" t="s">
        <v>34</v>
      </c>
      <c r="I4098" s="3" t="s">
        <v>50</v>
      </c>
      <c r="J4098" s="3" t="s">
        <v>36</v>
      </c>
      <c r="K4098" s="3" t="s">
        <v>37</v>
      </c>
      <c r="L4098" s="5">
        <v>10</v>
      </c>
      <c r="M4098" s="4">
        <v>1</v>
      </c>
      <c r="N4098" s="5">
        <v>0.78749999999999998</v>
      </c>
      <c r="O4098" s="5">
        <v>0.78749999999999998</v>
      </c>
      <c r="P4098" s="4">
        <v>9</v>
      </c>
      <c r="Q4098" s="6">
        <v>11.1111111111111</v>
      </c>
      <c r="R4098" s="7">
        <v>1</v>
      </c>
      <c r="S4098" s="6">
        <v>0</v>
      </c>
      <c r="T4098" s="5">
        <v>0</v>
      </c>
      <c r="U4098" s="5">
        <v>0</v>
      </c>
      <c r="V4098" s="5">
        <f t="shared" si="325"/>
        <v>0.78749999999999998</v>
      </c>
      <c r="W4098" s="5">
        <f t="shared" ref="W4098:W4161" si="326">U4098-V4098</f>
        <v>-0.78749999999999998</v>
      </c>
      <c r="X4098" s="8">
        <f t="shared" ref="X4098:X4161" si="327">IF(V4098=0,0,(U4098-V4098)/V4098)</f>
        <v>-1</v>
      </c>
      <c r="Y4098" s="4">
        <v>0</v>
      </c>
      <c r="Z4098" s="9" t="str">
        <f t="shared" ref="Z4098:Z4161" si="328">IF(Y4098=0,"NA",U4098/Y4098)</f>
        <v>NA</v>
      </c>
      <c r="AA4098" s="10">
        <f t="shared" ref="AA4098:AA4161" si="329">(Q4098/100*S4098/100)</f>
        <v>0</v>
      </c>
    </row>
    <row r="4099" spans="1:27" x14ac:dyDescent="0.55000000000000004">
      <c r="A4099" s="3" t="s">
        <v>71</v>
      </c>
      <c r="B4099" s="3" t="s">
        <v>72</v>
      </c>
      <c r="C4099" s="3" t="s">
        <v>6429</v>
      </c>
      <c r="D4099" s="3" t="s">
        <v>6430</v>
      </c>
      <c r="E4099" s="4" t="s">
        <v>47</v>
      </c>
      <c r="F4099" s="3" t="s">
        <v>325</v>
      </c>
      <c r="G4099" s="3" t="s">
        <v>326</v>
      </c>
      <c r="H4099" s="3" t="s">
        <v>34</v>
      </c>
      <c r="I4099" s="3" t="s">
        <v>50</v>
      </c>
      <c r="J4099" s="3" t="s">
        <v>36</v>
      </c>
      <c r="K4099" s="3" t="s">
        <v>37</v>
      </c>
      <c r="L4099" s="5">
        <v>10</v>
      </c>
      <c r="M4099" s="4">
        <v>1</v>
      </c>
      <c r="N4099" s="5">
        <v>0.83750000000000002</v>
      </c>
      <c r="O4099" s="5">
        <v>0.83750000000000002</v>
      </c>
      <c r="P4099" s="4">
        <v>1</v>
      </c>
      <c r="Q4099" s="6">
        <v>100</v>
      </c>
      <c r="R4099" s="7">
        <v>1</v>
      </c>
      <c r="S4099" s="6">
        <v>0</v>
      </c>
      <c r="T4099" s="5">
        <v>0</v>
      </c>
      <c r="U4099" s="5">
        <v>0</v>
      </c>
      <c r="V4099" s="5">
        <f t="shared" ref="V4099:V4162" si="330">N4099</f>
        <v>0.83750000000000002</v>
      </c>
      <c r="W4099" s="5">
        <f t="shared" si="326"/>
        <v>-0.83750000000000002</v>
      </c>
      <c r="X4099" s="8">
        <f t="shared" si="327"/>
        <v>-1</v>
      </c>
      <c r="Y4099" s="4">
        <v>0</v>
      </c>
      <c r="Z4099" s="9" t="str">
        <f t="shared" si="328"/>
        <v>NA</v>
      </c>
      <c r="AA4099" s="10">
        <f t="shared" si="329"/>
        <v>0</v>
      </c>
    </row>
    <row r="4100" spans="1:27" x14ac:dyDescent="0.55000000000000004">
      <c r="A4100" s="3" t="s">
        <v>71</v>
      </c>
      <c r="B4100" s="3" t="s">
        <v>72</v>
      </c>
      <c r="C4100" s="3" t="s">
        <v>6431</v>
      </c>
      <c r="D4100" s="3" t="s">
        <v>1648</v>
      </c>
      <c r="E4100" s="4" t="s">
        <v>47</v>
      </c>
      <c r="F4100" s="3" t="s">
        <v>144</v>
      </c>
      <c r="G4100" s="3" t="s">
        <v>309</v>
      </c>
      <c r="H4100" s="3" t="s">
        <v>34</v>
      </c>
      <c r="I4100" s="3" t="s">
        <v>77</v>
      </c>
      <c r="J4100" s="3" t="s">
        <v>36</v>
      </c>
      <c r="K4100" s="3" t="s">
        <v>42</v>
      </c>
      <c r="L4100" s="5">
        <v>10</v>
      </c>
      <c r="M4100" s="4">
        <v>1</v>
      </c>
      <c r="N4100" s="5">
        <v>0.9</v>
      </c>
      <c r="O4100" s="5">
        <v>0.9</v>
      </c>
      <c r="P4100" s="4">
        <v>4</v>
      </c>
      <c r="Q4100" s="6">
        <v>25</v>
      </c>
      <c r="R4100" s="7">
        <v>2.5</v>
      </c>
      <c r="S4100" s="6">
        <v>0</v>
      </c>
      <c r="T4100" s="5">
        <v>0</v>
      </c>
      <c r="U4100" s="5">
        <v>0</v>
      </c>
      <c r="V4100" s="5">
        <f t="shared" si="330"/>
        <v>0.9</v>
      </c>
      <c r="W4100" s="5">
        <f t="shared" si="326"/>
        <v>-0.9</v>
      </c>
      <c r="X4100" s="8">
        <f t="shared" si="327"/>
        <v>-1</v>
      </c>
      <c r="Y4100" s="4">
        <v>0</v>
      </c>
      <c r="Z4100" s="9" t="str">
        <f t="shared" si="328"/>
        <v>NA</v>
      </c>
      <c r="AA4100" s="10">
        <f t="shared" si="329"/>
        <v>0</v>
      </c>
    </row>
    <row r="4101" spans="1:27" x14ac:dyDescent="0.55000000000000004">
      <c r="A4101" s="3" t="s">
        <v>71</v>
      </c>
      <c r="B4101" s="3" t="s">
        <v>72</v>
      </c>
      <c r="C4101" s="3" t="s">
        <v>6432</v>
      </c>
      <c r="D4101" s="3" t="s">
        <v>6433</v>
      </c>
      <c r="E4101" s="4" t="s">
        <v>47</v>
      </c>
      <c r="F4101" s="3" t="s">
        <v>325</v>
      </c>
      <c r="G4101" s="3" t="s">
        <v>6434</v>
      </c>
      <c r="H4101" s="3" t="s">
        <v>34</v>
      </c>
      <c r="I4101" s="3" t="s">
        <v>50</v>
      </c>
      <c r="J4101" s="3" t="s">
        <v>36</v>
      </c>
      <c r="K4101" s="3" t="s">
        <v>42</v>
      </c>
      <c r="L4101" s="5">
        <v>10</v>
      </c>
      <c r="M4101" s="4">
        <v>2</v>
      </c>
      <c r="N4101" s="5">
        <v>0.97499999999999998</v>
      </c>
      <c r="O4101" s="5">
        <v>0.48749999999999999</v>
      </c>
      <c r="P4101" s="4">
        <v>1</v>
      </c>
      <c r="Q4101" s="6">
        <v>200</v>
      </c>
      <c r="R4101" s="7">
        <v>1</v>
      </c>
      <c r="S4101" s="6">
        <v>0</v>
      </c>
      <c r="T4101" s="5">
        <v>0</v>
      </c>
      <c r="U4101" s="5">
        <v>0</v>
      </c>
      <c r="V4101" s="5">
        <f t="shared" si="330"/>
        <v>0.97499999999999998</v>
      </c>
      <c r="W4101" s="5">
        <f t="shared" si="326"/>
        <v>-0.97499999999999998</v>
      </c>
      <c r="X4101" s="8">
        <f t="shared" si="327"/>
        <v>-1</v>
      </c>
      <c r="Y4101" s="4">
        <v>0</v>
      </c>
      <c r="Z4101" s="9" t="str">
        <f t="shared" si="328"/>
        <v>NA</v>
      </c>
      <c r="AA4101" s="10">
        <f t="shared" si="329"/>
        <v>0</v>
      </c>
    </row>
    <row r="4102" spans="1:27" x14ac:dyDescent="0.55000000000000004">
      <c r="A4102" s="3" t="s">
        <v>71</v>
      </c>
      <c r="B4102" s="3" t="s">
        <v>72</v>
      </c>
      <c r="C4102" s="3" t="s">
        <v>6435</v>
      </c>
      <c r="D4102" s="3" t="s">
        <v>2344</v>
      </c>
      <c r="E4102" s="4" t="s">
        <v>47</v>
      </c>
      <c r="F4102" s="3" t="s">
        <v>325</v>
      </c>
      <c r="G4102" s="3" t="s">
        <v>149</v>
      </c>
      <c r="H4102" s="3" t="s">
        <v>34</v>
      </c>
      <c r="I4102" s="3" t="s">
        <v>50</v>
      </c>
      <c r="J4102" s="3" t="s">
        <v>36</v>
      </c>
      <c r="K4102" s="3" t="s">
        <v>42</v>
      </c>
      <c r="L4102" s="5">
        <v>10</v>
      </c>
      <c r="M4102" s="4">
        <v>1</v>
      </c>
      <c r="N4102" s="5">
        <v>1</v>
      </c>
      <c r="O4102" s="5">
        <v>1</v>
      </c>
      <c r="P4102" s="4">
        <v>26</v>
      </c>
      <c r="Q4102" s="6">
        <v>3.8461538461538498</v>
      </c>
      <c r="R4102" s="7">
        <v>1.1923076923076901</v>
      </c>
      <c r="S4102" s="6">
        <v>0</v>
      </c>
      <c r="T4102" s="5">
        <v>0</v>
      </c>
      <c r="U4102" s="5">
        <v>0</v>
      </c>
      <c r="V4102" s="5">
        <f t="shared" si="330"/>
        <v>1</v>
      </c>
      <c r="W4102" s="5">
        <f t="shared" si="326"/>
        <v>-1</v>
      </c>
      <c r="X4102" s="8">
        <f t="shared" si="327"/>
        <v>-1</v>
      </c>
      <c r="Y4102" s="4">
        <v>0</v>
      </c>
      <c r="Z4102" s="9" t="str">
        <f t="shared" si="328"/>
        <v>NA</v>
      </c>
      <c r="AA4102" s="10">
        <f t="shared" si="329"/>
        <v>0</v>
      </c>
    </row>
    <row r="4103" spans="1:27" x14ac:dyDescent="0.55000000000000004">
      <c r="A4103" s="3" t="s">
        <v>71</v>
      </c>
      <c r="B4103" s="3" t="s">
        <v>72</v>
      </c>
      <c r="C4103" s="3" t="s">
        <v>6436</v>
      </c>
      <c r="D4103" s="3" t="s">
        <v>148</v>
      </c>
      <c r="E4103" s="4" t="s">
        <v>47</v>
      </c>
      <c r="F4103" s="3" t="s">
        <v>325</v>
      </c>
      <c r="G4103" s="3" t="s">
        <v>149</v>
      </c>
      <c r="H4103" s="3" t="s">
        <v>34</v>
      </c>
      <c r="I4103" s="3" t="s">
        <v>175</v>
      </c>
      <c r="J4103" s="3" t="s">
        <v>36</v>
      </c>
      <c r="K4103" s="3" t="s">
        <v>42</v>
      </c>
      <c r="L4103" s="5">
        <v>10</v>
      </c>
      <c r="M4103" s="4">
        <v>1</v>
      </c>
      <c r="N4103" s="5">
        <v>1.05</v>
      </c>
      <c r="O4103" s="5">
        <v>1.05</v>
      </c>
      <c r="P4103" s="4">
        <v>7</v>
      </c>
      <c r="Q4103" s="6">
        <v>14.285714285714301</v>
      </c>
      <c r="R4103" s="7">
        <v>1.5714285714285701</v>
      </c>
      <c r="S4103" s="6">
        <v>0</v>
      </c>
      <c r="T4103" s="5">
        <v>0</v>
      </c>
      <c r="U4103" s="5">
        <v>0</v>
      </c>
      <c r="V4103" s="5">
        <f t="shared" si="330"/>
        <v>1.05</v>
      </c>
      <c r="W4103" s="5">
        <f t="shared" si="326"/>
        <v>-1.05</v>
      </c>
      <c r="X4103" s="8">
        <f t="shared" si="327"/>
        <v>-1</v>
      </c>
      <c r="Y4103" s="4">
        <v>0</v>
      </c>
      <c r="Z4103" s="9" t="str">
        <f t="shared" si="328"/>
        <v>NA</v>
      </c>
      <c r="AA4103" s="10">
        <f t="shared" si="329"/>
        <v>0</v>
      </c>
    </row>
    <row r="4104" spans="1:27" x14ac:dyDescent="0.55000000000000004">
      <c r="A4104" s="3" t="s">
        <v>71</v>
      </c>
      <c r="B4104" s="3" t="s">
        <v>72</v>
      </c>
      <c r="C4104" s="3" t="s">
        <v>6437</v>
      </c>
      <c r="D4104" s="3" t="s">
        <v>6438</v>
      </c>
      <c r="E4104" s="4" t="s">
        <v>47</v>
      </c>
      <c r="F4104" s="3" t="s">
        <v>144</v>
      </c>
      <c r="G4104" s="3" t="s">
        <v>374</v>
      </c>
      <c r="H4104" s="3" t="s">
        <v>34</v>
      </c>
      <c r="I4104" s="3" t="s">
        <v>50</v>
      </c>
      <c r="J4104" s="3" t="s">
        <v>36</v>
      </c>
      <c r="K4104" s="3" t="s">
        <v>37</v>
      </c>
      <c r="L4104" s="5">
        <v>10</v>
      </c>
      <c r="M4104" s="4">
        <v>1</v>
      </c>
      <c r="N4104" s="5">
        <v>1.1625000000000001</v>
      </c>
      <c r="O4104" s="5">
        <v>1.1625000000000001</v>
      </c>
      <c r="P4104" s="4">
        <v>6</v>
      </c>
      <c r="Q4104" s="6">
        <v>16.6666666666667</v>
      </c>
      <c r="R4104" s="7">
        <v>1</v>
      </c>
      <c r="S4104" s="6">
        <v>0</v>
      </c>
      <c r="T4104" s="5">
        <v>0</v>
      </c>
      <c r="U4104" s="5">
        <v>0</v>
      </c>
      <c r="V4104" s="5">
        <f t="shared" si="330"/>
        <v>1.1625000000000001</v>
      </c>
      <c r="W4104" s="5">
        <f t="shared" si="326"/>
        <v>-1.1625000000000001</v>
      </c>
      <c r="X4104" s="8">
        <f t="shared" si="327"/>
        <v>-1</v>
      </c>
      <c r="Y4104" s="4">
        <v>0</v>
      </c>
      <c r="Z4104" s="9" t="str">
        <f t="shared" si="328"/>
        <v>NA</v>
      </c>
      <c r="AA4104" s="10">
        <f t="shared" si="329"/>
        <v>0</v>
      </c>
    </row>
    <row r="4105" spans="1:27" x14ac:dyDescent="0.55000000000000004">
      <c r="A4105" s="3" t="s">
        <v>71</v>
      </c>
      <c r="B4105" s="3" t="s">
        <v>72</v>
      </c>
      <c r="C4105" s="3" t="s">
        <v>6439</v>
      </c>
      <c r="D4105" s="3" t="s">
        <v>928</v>
      </c>
      <c r="E4105" s="4" t="s">
        <v>47</v>
      </c>
      <c r="F4105" s="3" t="s">
        <v>144</v>
      </c>
      <c r="G4105" s="3" t="s">
        <v>49</v>
      </c>
      <c r="H4105" s="3" t="s">
        <v>34</v>
      </c>
      <c r="I4105" s="3" t="s">
        <v>456</v>
      </c>
      <c r="J4105" s="3" t="s">
        <v>36</v>
      </c>
      <c r="K4105" s="3" t="s">
        <v>42</v>
      </c>
      <c r="L4105" s="5">
        <v>10</v>
      </c>
      <c r="M4105" s="4">
        <v>1</v>
      </c>
      <c r="N4105" s="5">
        <v>1.25</v>
      </c>
      <c r="O4105" s="5">
        <v>1.25</v>
      </c>
      <c r="P4105" s="4">
        <v>19</v>
      </c>
      <c r="Q4105" s="6">
        <v>5.2631578947368398</v>
      </c>
      <c r="R4105" s="7">
        <v>1.26315789473684</v>
      </c>
      <c r="S4105" s="6">
        <v>0</v>
      </c>
      <c r="T4105" s="5">
        <v>0</v>
      </c>
      <c r="U4105" s="5">
        <v>0</v>
      </c>
      <c r="V4105" s="5">
        <f t="shared" si="330"/>
        <v>1.25</v>
      </c>
      <c r="W4105" s="5">
        <f t="shared" si="326"/>
        <v>-1.25</v>
      </c>
      <c r="X4105" s="8">
        <f t="shared" si="327"/>
        <v>-1</v>
      </c>
      <c r="Y4105" s="4">
        <v>0</v>
      </c>
      <c r="Z4105" s="9" t="str">
        <f t="shared" si="328"/>
        <v>NA</v>
      </c>
      <c r="AA4105" s="10">
        <f t="shared" si="329"/>
        <v>0</v>
      </c>
    </row>
    <row r="4106" spans="1:27" x14ac:dyDescent="0.55000000000000004">
      <c r="A4106" s="3" t="s">
        <v>71</v>
      </c>
      <c r="B4106" s="3" t="s">
        <v>72</v>
      </c>
      <c r="C4106" s="3" t="s">
        <v>6440</v>
      </c>
      <c r="D4106" s="3" t="s">
        <v>2468</v>
      </c>
      <c r="E4106" s="4" t="s">
        <v>47</v>
      </c>
      <c r="F4106" s="3" t="s">
        <v>325</v>
      </c>
      <c r="G4106" s="3" t="s">
        <v>400</v>
      </c>
      <c r="H4106" s="3" t="s">
        <v>34</v>
      </c>
      <c r="I4106" s="3" t="s">
        <v>50</v>
      </c>
      <c r="J4106" s="3" t="s">
        <v>36</v>
      </c>
      <c r="K4106" s="3" t="s">
        <v>42</v>
      </c>
      <c r="L4106" s="5">
        <v>10</v>
      </c>
      <c r="M4106" s="4">
        <v>1</v>
      </c>
      <c r="N4106" s="5">
        <v>1.4</v>
      </c>
      <c r="O4106" s="5">
        <v>1.4</v>
      </c>
      <c r="P4106" s="4">
        <v>4</v>
      </c>
      <c r="Q4106" s="6">
        <v>25</v>
      </c>
      <c r="R4106" s="7">
        <v>2</v>
      </c>
      <c r="S4106" s="6">
        <v>0</v>
      </c>
      <c r="T4106" s="5">
        <v>0</v>
      </c>
      <c r="U4106" s="5">
        <v>0</v>
      </c>
      <c r="V4106" s="5">
        <f t="shared" si="330"/>
        <v>1.4</v>
      </c>
      <c r="W4106" s="5">
        <f t="shared" si="326"/>
        <v>-1.4</v>
      </c>
      <c r="X4106" s="8">
        <f t="shared" si="327"/>
        <v>-1</v>
      </c>
      <c r="Y4106" s="4">
        <v>0</v>
      </c>
      <c r="Z4106" s="9" t="str">
        <f t="shared" si="328"/>
        <v>NA</v>
      </c>
      <c r="AA4106" s="10">
        <f t="shared" si="329"/>
        <v>0</v>
      </c>
    </row>
    <row r="4107" spans="1:27" x14ac:dyDescent="0.55000000000000004">
      <c r="A4107" s="3" t="s">
        <v>71</v>
      </c>
      <c r="B4107" s="3" t="s">
        <v>72</v>
      </c>
      <c r="C4107" s="3" t="s">
        <v>6441</v>
      </c>
      <c r="D4107" s="3" t="s">
        <v>5055</v>
      </c>
      <c r="E4107" s="4" t="s">
        <v>47</v>
      </c>
      <c r="F4107" s="3" t="s">
        <v>325</v>
      </c>
      <c r="G4107" s="3" t="s">
        <v>326</v>
      </c>
      <c r="H4107" s="3" t="s">
        <v>34</v>
      </c>
      <c r="I4107" s="3" t="s">
        <v>50</v>
      </c>
      <c r="J4107" s="3" t="s">
        <v>36</v>
      </c>
      <c r="K4107" s="3" t="s">
        <v>37</v>
      </c>
      <c r="L4107" s="5">
        <v>10</v>
      </c>
      <c r="M4107" s="4">
        <v>2</v>
      </c>
      <c r="N4107" s="5">
        <v>1.7250000000000001</v>
      </c>
      <c r="O4107" s="5">
        <v>0.86250000000000004</v>
      </c>
      <c r="P4107" s="4">
        <v>2</v>
      </c>
      <c r="Q4107" s="6">
        <v>100</v>
      </c>
      <c r="R4107" s="7">
        <v>1</v>
      </c>
      <c r="S4107" s="6">
        <v>0</v>
      </c>
      <c r="T4107" s="5">
        <v>0</v>
      </c>
      <c r="U4107" s="5">
        <v>0</v>
      </c>
      <c r="V4107" s="5">
        <f t="shared" si="330"/>
        <v>1.7250000000000001</v>
      </c>
      <c r="W4107" s="5">
        <f t="shared" si="326"/>
        <v>-1.7250000000000001</v>
      </c>
      <c r="X4107" s="8">
        <f t="shared" si="327"/>
        <v>-1</v>
      </c>
      <c r="Y4107" s="4">
        <v>0</v>
      </c>
      <c r="Z4107" s="9" t="str">
        <f t="shared" si="328"/>
        <v>NA</v>
      </c>
      <c r="AA4107" s="10">
        <f t="shared" si="329"/>
        <v>0</v>
      </c>
    </row>
    <row r="4108" spans="1:27" x14ac:dyDescent="0.55000000000000004">
      <c r="A4108" s="3" t="s">
        <v>71</v>
      </c>
      <c r="B4108" s="3" t="s">
        <v>72</v>
      </c>
      <c r="C4108" s="3" t="s">
        <v>6442</v>
      </c>
      <c r="D4108" s="3" t="s">
        <v>6443</v>
      </c>
      <c r="E4108" s="4" t="s">
        <v>47</v>
      </c>
      <c r="F4108" s="3" t="s">
        <v>325</v>
      </c>
      <c r="G4108" s="3" t="s">
        <v>736</v>
      </c>
      <c r="H4108" s="3" t="s">
        <v>34</v>
      </c>
      <c r="I4108" s="3" t="s">
        <v>50</v>
      </c>
      <c r="J4108" s="3" t="s">
        <v>36</v>
      </c>
      <c r="K4108" s="3" t="s">
        <v>42</v>
      </c>
      <c r="L4108" s="5">
        <v>10</v>
      </c>
      <c r="M4108" s="4">
        <v>2</v>
      </c>
      <c r="N4108" s="5">
        <v>1.7250000000000001</v>
      </c>
      <c r="O4108" s="5">
        <v>0.86250000000000004</v>
      </c>
      <c r="P4108" s="4">
        <v>31</v>
      </c>
      <c r="Q4108" s="6">
        <v>6.4516129032258096</v>
      </c>
      <c r="R4108" s="7">
        <v>1.19354838709677</v>
      </c>
      <c r="S4108" s="6">
        <v>0</v>
      </c>
      <c r="T4108" s="5">
        <v>0</v>
      </c>
      <c r="U4108" s="5">
        <v>0</v>
      </c>
      <c r="V4108" s="5">
        <f t="shared" si="330"/>
        <v>1.7250000000000001</v>
      </c>
      <c r="W4108" s="5">
        <f t="shared" si="326"/>
        <v>-1.7250000000000001</v>
      </c>
      <c r="X4108" s="8">
        <f t="shared" si="327"/>
        <v>-1</v>
      </c>
      <c r="Y4108" s="4">
        <v>0</v>
      </c>
      <c r="Z4108" s="9" t="str">
        <f t="shared" si="328"/>
        <v>NA</v>
      </c>
      <c r="AA4108" s="10">
        <f t="shared" si="329"/>
        <v>0</v>
      </c>
    </row>
    <row r="4109" spans="1:27" x14ac:dyDescent="0.55000000000000004">
      <c r="A4109" s="3" t="s">
        <v>71</v>
      </c>
      <c r="B4109" s="3" t="s">
        <v>72</v>
      </c>
      <c r="C4109" s="3" t="s">
        <v>6444</v>
      </c>
      <c r="D4109" s="3" t="s">
        <v>740</v>
      </c>
      <c r="E4109" s="4" t="s">
        <v>47</v>
      </c>
      <c r="F4109" s="3" t="s">
        <v>325</v>
      </c>
      <c r="G4109" s="3" t="s">
        <v>149</v>
      </c>
      <c r="H4109" s="3" t="s">
        <v>34</v>
      </c>
      <c r="I4109" s="3" t="s">
        <v>50</v>
      </c>
      <c r="J4109" s="3" t="s">
        <v>36</v>
      </c>
      <c r="K4109" s="3" t="s">
        <v>42</v>
      </c>
      <c r="L4109" s="5">
        <v>10</v>
      </c>
      <c r="M4109" s="4">
        <v>2</v>
      </c>
      <c r="N4109" s="5">
        <v>1.9125000000000001</v>
      </c>
      <c r="O4109" s="5">
        <v>0.95625000000000004</v>
      </c>
      <c r="P4109" s="4">
        <v>653</v>
      </c>
      <c r="Q4109" s="6">
        <v>0.30627871362940301</v>
      </c>
      <c r="R4109" s="7">
        <v>1.10015313935681</v>
      </c>
      <c r="S4109" s="6">
        <v>0</v>
      </c>
      <c r="T4109" s="5">
        <v>0</v>
      </c>
      <c r="U4109" s="5">
        <v>0</v>
      </c>
      <c r="V4109" s="5">
        <f t="shared" si="330"/>
        <v>1.9125000000000001</v>
      </c>
      <c r="W4109" s="5">
        <f t="shared" si="326"/>
        <v>-1.9125000000000001</v>
      </c>
      <c r="X4109" s="8">
        <f t="shared" si="327"/>
        <v>-1</v>
      </c>
      <c r="Y4109" s="4">
        <v>0</v>
      </c>
      <c r="Z4109" s="9" t="str">
        <f t="shared" si="328"/>
        <v>NA</v>
      </c>
      <c r="AA4109" s="10">
        <f t="shared" si="329"/>
        <v>0</v>
      </c>
    </row>
    <row r="4110" spans="1:27" x14ac:dyDescent="0.55000000000000004">
      <c r="A4110" s="3" t="s">
        <v>71</v>
      </c>
      <c r="B4110" s="3" t="s">
        <v>72</v>
      </c>
      <c r="C4110" s="3" t="s">
        <v>6445</v>
      </c>
      <c r="D4110" s="3" t="s">
        <v>5844</v>
      </c>
      <c r="E4110" s="4" t="s">
        <v>47</v>
      </c>
      <c r="F4110" s="3" t="s">
        <v>96</v>
      </c>
      <c r="G4110" s="3" t="s">
        <v>88</v>
      </c>
      <c r="H4110" s="3" t="s">
        <v>34</v>
      </c>
      <c r="I4110" s="3" t="s">
        <v>35</v>
      </c>
      <c r="J4110" s="3" t="s">
        <v>36</v>
      </c>
      <c r="K4110" s="3" t="s">
        <v>37</v>
      </c>
      <c r="L4110" s="5">
        <v>10</v>
      </c>
      <c r="M4110" s="4">
        <v>5</v>
      </c>
      <c r="N4110" s="5">
        <v>2.0874999999999999</v>
      </c>
      <c r="O4110" s="5">
        <v>0.41749999999999998</v>
      </c>
      <c r="P4110" s="4">
        <v>20</v>
      </c>
      <c r="Q4110" s="6">
        <v>25</v>
      </c>
      <c r="R4110" s="7">
        <v>1</v>
      </c>
      <c r="S4110" s="6">
        <v>0</v>
      </c>
      <c r="T4110" s="5">
        <v>0</v>
      </c>
      <c r="U4110" s="5">
        <v>0</v>
      </c>
      <c r="V4110" s="5">
        <f t="shared" si="330"/>
        <v>2.0874999999999999</v>
      </c>
      <c r="W4110" s="5">
        <f t="shared" si="326"/>
        <v>-2.0874999999999999</v>
      </c>
      <c r="X4110" s="8">
        <f t="shared" si="327"/>
        <v>-1</v>
      </c>
      <c r="Y4110" s="4">
        <v>0</v>
      </c>
      <c r="Z4110" s="9" t="str">
        <f t="shared" si="328"/>
        <v>NA</v>
      </c>
      <c r="AA4110" s="10">
        <f t="shared" si="329"/>
        <v>0</v>
      </c>
    </row>
    <row r="4111" spans="1:27" x14ac:dyDescent="0.55000000000000004">
      <c r="A4111" s="3" t="s">
        <v>71</v>
      </c>
      <c r="B4111" s="3" t="s">
        <v>72</v>
      </c>
      <c r="C4111" s="3" t="s">
        <v>6446</v>
      </c>
      <c r="D4111" s="3" t="s">
        <v>6447</v>
      </c>
      <c r="E4111" s="4" t="s">
        <v>47</v>
      </c>
      <c r="F4111" s="3" t="s">
        <v>325</v>
      </c>
      <c r="G4111" s="3" t="s">
        <v>400</v>
      </c>
      <c r="H4111" s="3" t="s">
        <v>34</v>
      </c>
      <c r="I4111" s="3" t="s">
        <v>50</v>
      </c>
      <c r="J4111" s="3" t="s">
        <v>36</v>
      </c>
      <c r="K4111" s="3" t="s">
        <v>42</v>
      </c>
      <c r="L4111" s="5">
        <v>10</v>
      </c>
      <c r="M4111" s="4">
        <v>2</v>
      </c>
      <c r="N4111" s="5">
        <v>2.1124999999999998</v>
      </c>
      <c r="O4111" s="5">
        <v>1.0562499999999999</v>
      </c>
      <c r="P4111" s="4">
        <v>18</v>
      </c>
      <c r="Q4111" s="6">
        <v>11.1111111111111</v>
      </c>
      <c r="R4111" s="7">
        <v>1.05555555555556</v>
      </c>
      <c r="S4111" s="6">
        <v>0</v>
      </c>
      <c r="T4111" s="5">
        <v>0</v>
      </c>
      <c r="U4111" s="5">
        <v>0</v>
      </c>
      <c r="V4111" s="5">
        <f t="shared" si="330"/>
        <v>2.1124999999999998</v>
      </c>
      <c r="W4111" s="5">
        <f t="shared" si="326"/>
        <v>-2.1124999999999998</v>
      </c>
      <c r="X4111" s="8">
        <f t="shared" si="327"/>
        <v>-1</v>
      </c>
      <c r="Y4111" s="4">
        <v>0</v>
      </c>
      <c r="Z4111" s="9" t="str">
        <f t="shared" si="328"/>
        <v>NA</v>
      </c>
      <c r="AA4111" s="10">
        <f t="shared" si="329"/>
        <v>0</v>
      </c>
    </row>
    <row r="4112" spans="1:27" x14ac:dyDescent="0.55000000000000004">
      <c r="A4112" s="3" t="s">
        <v>71</v>
      </c>
      <c r="B4112" s="3" t="s">
        <v>72</v>
      </c>
      <c r="C4112" s="3" t="s">
        <v>6448</v>
      </c>
      <c r="D4112" s="3" t="s">
        <v>2525</v>
      </c>
      <c r="E4112" s="4" t="s">
        <v>47</v>
      </c>
      <c r="F4112" s="3" t="s">
        <v>325</v>
      </c>
      <c r="G4112" s="3" t="s">
        <v>165</v>
      </c>
      <c r="H4112" s="3" t="s">
        <v>34</v>
      </c>
      <c r="I4112" s="3" t="s">
        <v>50</v>
      </c>
      <c r="J4112" s="3" t="s">
        <v>36</v>
      </c>
      <c r="K4112" s="3" t="s">
        <v>37</v>
      </c>
      <c r="L4112" s="5">
        <v>10</v>
      </c>
      <c r="M4112" s="4">
        <v>2</v>
      </c>
      <c r="N4112" s="5">
        <v>2.4624999999999999</v>
      </c>
      <c r="O4112" s="5">
        <v>1.23125</v>
      </c>
      <c r="P4112" s="4">
        <v>116</v>
      </c>
      <c r="Q4112" s="6">
        <v>1.72413793103448</v>
      </c>
      <c r="R4112" s="7">
        <v>1.07758620689655</v>
      </c>
      <c r="S4112" s="6">
        <v>0</v>
      </c>
      <c r="T4112" s="5">
        <v>0</v>
      </c>
      <c r="U4112" s="5">
        <v>0</v>
      </c>
      <c r="V4112" s="5">
        <f t="shared" si="330"/>
        <v>2.4624999999999999</v>
      </c>
      <c r="W4112" s="5">
        <f t="shared" si="326"/>
        <v>-2.4624999999999999</v>
      </c>
      <c r="X4112" s="8">
        <f t="shared" si="327"/>
        <v>-1</v>
      </c>
      <c r="Y4112" s="4">
        <v>0</v>
      </c>
      <c r="Z4112" s="9" t="str">
        <f t="shared" si="328"/>
        <v>NA</v>
      </c>
      <c r="AA4112" s="10">
        <f t="shared" si="329"/>
        <v>0</v>
      </c>
    </row>
    <row r="4113" spans="1:27" x14ac:dyDescent="0.55000000000000004">
      <c r="A4113" s="3" t="s">
        <v>71</v>
      </c>
      <c r="B4113" s="3" t="s">
        <v>72</v>
      </c>
      <c r="C4113" s="3" t="s">
        <v>6449</v>
      </c>
      <c r="D4113" s="3" t="s">
        <v>1285</v>
      </c>
      <c r="E4113" s="4" t="s">
        <v>47</v>
      </c>
      <c r="F4113" s="3" t="s">
        <v>325</v>
      </c>
      <c r="G4113" s="3" t="s">
        <v>400</v>
      </c>
      <c r="H4113" s="3" t="s">
        <v>34</v>
      </c>
      <c r="I4113" s="3" t="s">
        <v>50</v>
      </c>
      <c r="J4113" s="3" t="s">
        <v>36</v>
      </c>
      <c r="K4113" s="3" t="s">
        <v>42</v>
      </c>
      <c r="L4113" s="5">
        <v>10</v>
      </c>
      <c r="M4113" s="4">
        <v>3</v>
      </c>
      <c r="N4113" s="5">
        <v>2.5874999999999999</v>
      </c>
      <c r="O4113" s="5">
        <v>0.86250000000000004</v>
      </c>
      <c r="P4113" s="4">
        <v>557</v>
      </c>
      <c r="Q4113" s="6">
        <v>0.53859964093357304</v>
      </c>
      <c r="R4113" s="7">
        <v>1.6420107719928201</v>
      </c>
      <c r="S4113" s="6">
        <v>0</v>
      </c>
      <c r="T4113" s="5">
        <v>0</v>
      </c>
      <c r="U4113" s="5">
        <v>0</v>
      </c>
      <c r="V4113" s="5">
        <f t="shared" si="330"/>
        <v>2.5874999999999999</v>
      </c>
      <c r="W4113" s="5">
        <f t="shared" si="326"/>
        <v>-2.5874999999999999</v>
      </c>
      <c r="X4113" s="8">
        <f t="shared" si="327"/>
        <v>-1</v>
      </c>
      <c r="Y4113" s="4">
        <v>0</v>
      </c>
      <c r="Z4113" s="9" t="str">
        <f t="shared" si="328"/>
        <v>NA</v>
      </c>
      <c r="AA4113" s="10">
        <f t="shared" si="329"/>
        <v>0</v>
      </c>
    </row>
    <row r="4114" spans="1:27" x14ac:dyDescent="0.55000000000000004">
      <c r="A4114" s="3" t="s">
        <v>71</v>
      </c>
      <c r="B4114" s="3" t="s">
        <v>72</v>
      </c>
      <c r="C4114" s="3" t="s">
        <v>6450</v>
      </c>
      <c r="D4114" s="3" t="s">
        <v>2336</v>
      </c>
      <c r="E4114" s="4" t="s">
        <v>47</v>
      </c>
      <c r="F4114" s="3" t="s">
        <v>325</v>
      </c>
      <c r="G4114" s="3" t="s">
        <v>149</v>
      </c>
      <c r="H4114" s="3" t="s">
        <v>34</v>
      </c>
      <c r="I4114" s="3" t="s">
        <v>50</v>
      </c>
      <c r="J4114" s="3" t="s">
        <v>36</v>
      </c>
      <c r="K4114" s="3" t="s">
        <v>42</v>
      </c>
      <c r="L4114" s="5">
        <v>10</v>
      </c>
      <c r="M4114" s="4">
        <v>1</v>
      </c>
      <c r="N4114" s="5">
        <v>2.8374999999999999</v>
      </c>
      <c r="O4114" s="5">
        <v>2.8374999999999999</v>
      </c>
      <c r="P4114" s="4">
        <v>267</v>
      </c>
      <c r="Q4114" s="6">
        <v>0.37453183520599298</v>
      </c>
      <c r="R4114" s="7">
        <v>1.4816479400749101</v>
      </c>
      <c r="S4114" s="6">
        <v>0</v>
      </c>
      <c r="T4114" s="5">
        <v>0</v>
      </c>
      <c r="U4114" s="5">
        <v>0</v>
      </c>
      <c r="V4114" s="5">
        <f t="shared" si="330"/>
        <v>2.8374999999999999</v>
      </c>
      <c r="W4114" s="5">
        <f t="shared" si="326"/>
        <v>-2.8374999999999999</v>
      </c>
      <c r="X4114" s="8">
        <f t="shared" si="327"/>
        <v>-1</v>
      </c>
      <c r="Y4114" s="4">
        <v>0</v>
      </c>
      <c r="Z4114" s="9" t="str">
        <f t="shared" si="328"/>
        <v>NA</v>
      </c>
      <c r="AA4114" s="10">
        <f t="shared" si="329"/>
        <v>0</v>
      </c>
    </row>
    <row r="4115" spans="1:27" x14ac:dyDescent="0.55000000000000004">
      <c r="A4115" s="3" t="s">
        <v>71</v>
      </c>
      <c r="B4115" s="3" t="s">
        <v>72</v>
      </c>
      <c r="C4115" s="3" t="s">
        <v>6451</v>
      </c>
      <c r="D4115" s="3" t="s">
        <v>6140</v>
      </c>
      <c r="E4115" s="4" t="s">
        <v>47</v>
      </c>
      <c r="F4115" s="3" t="s">
        <v>325</v>
      </c>
      <c r="G4115" s="3" t="s">
        <v>149</v>
      </c>
      <c r="H4115" s="3" t="s">
        <v>34</v>
      </c>
      <c r="I4115" s="3" t="s">
        <v>50</v>
      </c>
      <c r="J4115" s="3" t="s">
        <v>36</v>
      </c>
      <c r="K4115" s="3" t="s">
        <v>42</v>
      </c>
      <c r="L4115" s="5">
        <v>10</v>
      </c>
      <c r="M4115" s="4">
        <v>2</v>
      </c>
      <c r="N4115" s="5">
        <v>3.25</v>
      </c>
      <c r="O4115" s="5">
        <v>1.625</v>
      </c>
      <c r="P4115" s="4">
        <v>233</v>
      </c>
      <c r="Q4115" s="6">
        <v>0.85836909871244604</v>
      </c>
      <c r="R4115" s="7">
        <v>1.6575107296137299</v>
      </c>
      <c r="S4115" s="6">
        <v>0</v>
      </c>
      <c r="T4115" s="5">
        <v>0</v>
      </c>
      <c r="U4115" s="5">
        <v>0</v>
      </c>
      <c r="V4115" s="5">
        <f t="shared" si="330"/>
        <v>3.25</v>
      </c>
      <c r="W4115" s="5">
        <f t="shared" si="326"/>
        <v>-3.25</v>
      </c>
      <c r="X4115" s="8">
        <f t="shared" si="327"/>
        <v>-1</v>
      </c>
      <c r="Y4115" s="4">
        <v>0</v>
      </c>
      <c r="Z4115" s="9" t="str">
        <f t="shared" si="328"/>
        <v>NA</v>
      </c>
      <c r="AA4115" s="10">
        <f t="shared" si="329"/>
        <v>0</v>
      </c>
    </row>
    <row r="4116" spans="1:27" x14ac:dyDescent="0.55000000000000004">
      <c r="A4116" s="3" t="s">
        <v>71</v>
      </c>
      <c r="B4116" s="3" t="s">
        <v>72</v>
      </c>
      <c r="C4116" s="3" t="s">
        <v>6452</v>
      </c>
      <c r="D4116" s="3" t="s">
        <v>1237</v>
      </c>
      <c r="E4116" s="4" t="s">
        <v>47</v>
      </c>
      <c r="F4116" s="3" t="s">
        <v>144</v>
      </c>
      <c r="G4116" s="3" t="s">
        <v>309</v>
      </c>
      <c r="H4116" s="3" t="s">
        <v>34</v>
      </c>
      <c r="I4116" s="3" t="s">
        <v>77</v>
      </c>
      <c r="J4116" s="3" t="s">
        <v>36</v>
      </c>
      <c r="K4116" s="3" t="s">
        <v>42</v>
      </c>
      <c r="L4116" s="5">
        <v>10</v>
      </c>
      <c r="M4116" s="4">
        <v>1</v>
      </c>
      <c r="N4116" s="5">
        <v>3.4</v>
      </c>
      <c r="O4116" s="5">
        <v>3.4</v>
      </c>
      <c r="P4116" s="4">
        <v>2</v>
      </c>
      <c r="Q4116" s="6">
        <v>50</v>
      </c>
      <c r="R4116" s="7">
        <v>1</v>
      </c>
      <c r="S4116" s="6">
        <v>0</v>
      </c>
      <c r="T4116" s="5">
        <v>0</v>
      </c>
      <c r="U4116" s="5">
        <v>0</v>
      </c>
      <c r="V4116" s="5">
        <f t="shared" si="330"/>
        <v>3.4</v>
      </c>
      <c r="W4116" s="5">
        <f t="shared" si="326"/>
        <v>-3.4</v>
      </c>
      <c r="X4116" s="8">
        <f t="shared" si="327"/>
        <v>-1</v>
      </c>
      <c r="Y4116" s="4">
        <v>0</v>
      </c>
      <c r="Z4116" s="9" t="str">
        <f t="shared" si="328"/>
        <v>NA</v>
      </c>
      <c r="AA4116" s="10">
        <f t="shared" si="329"/>
        <v>0</v>
      </c>
    </row>
    <row r="4117" spans="1:27" x14ac:dyDescent="0.55000000000000004">
      <c r="A4117" s="3" t="s">
        <v>71</v>
      </c>
      <c r="B4117" s="3" t="s">
        <v>72</v>
      </c>
      <c r="C4117" s="3" t="s">
        <v>6453</v>
      </c>
      <c r="D4117" s="3" t="s">
        <v>5802</v>
      </c>
      <c r="E4117" s="4" t="s">
        <v>47</v>
      </c>
      <c r="F4117" s="3" t="s">
        <v>96</v>
      </c>
      <c r="G4117" s="3" t="s">
        <v>88</v>
      </c>
      <c r="H4117" s="3" t="s">
        <v>34</v>
      </c>
      <c r="I4117" s="3" t="s">
        <v>35</v>
      </c>
      <c r="J4117" s="3" t="s">
        <v>36</v>
      </c>
      <c r="K4117" s="3" t="s">
        <v>37</v>
      </c>
      <c r="L4117" s="5">
        <v>10</v>
      </c>
      <c r="M4117" s="4">
        <v>3</v>
      </c>
      <c r="N4117" s="5">
        <v>3.4125000000000001</v>
      </c>
      <c r="O4117" s="5">
        <v>1.1375</v>
      </c>
      <c r="P4117" s="4">
        <v>52</v>
      </c>
      <c r="Q4117" s="6">
        <v>5.7692307692307701</v>
      </c>
      <c r="R4117" s="7">
        <v>1.0192307692307701</v>
      </c>
      <c r="S4117" s="6">
        <v>0</v>
      </c>
      <c r="T4117" s="5">
        <v>0</v>
      </c>
      <c r="U4117" s="5">
        <v>0</v>
      </c>
      <c r="V4117" s="5">
        <f t="shared" si="330"/>
        <v>3.4125000000000001</v>
      </c>
      <c r="W4117" s="5">
        <f t="shared" si="326"/>
        <v>-3.4125000000000001</v>
      </c>
      <c r="X4117" s="8">
        <f t="shared" si="327"/>
        <v>-1</v>
      </c>
      <c r="Y4117" s="4">
        <v>0</v>
      </c>
      <c r="Z4117" s="9" t="str">
        <f t="shared" si="328"/>
        <v>NA</v>
      </c>
      <c r="AA4117" s="10">
        <f t="shared" si="329"/>
        <v>0</v>
      </c>
    </row>
    <row r="4118" spans="1:27" x14ac:dyDescent="0.55000000000000004">
      <c r="A4118" s="3" t="s">
        <v>71</v>
      </c>
      <c r="B4118" s="3" t="s">
        <v>72</v>
      </c>
      <c r="C4118" s="3" t="s">
        <v>6454</v>
      </c>
      <c r="D4118" s="3" t="s">
        <v>808</v>
      </c>
      <c r="E4118" s="4" t="s">
        <v>47</v>
      </c>
      <c r="F4118" s="3" t="s">
        <v>325</v>
      </c>
      <c r="G4118" s="3" t="s">
        <v>736</v>
      </c>
      <c r="H4118" s="3" t="s">
        <v>34</v>
      </c>
      <c r="I4118" s="3" t="s">
        <v>50</v>
      </c>
      <c r="J4118" s="3" t="s">
        <v>36</v>
      </c>
      <c r="K4118" s="3" t="s">
        <v>42</v>
      </c>
      <c r="L4118" s="5">
        <v>10</v>
      </c>
      <c r="M4118" s="4">
        <v>1</v>
      </c>
      <c r="N4118" s="5">
        <v>3.85</v>
      </c>
      <c r="O4118" s="5">
        <v>3.85</v>
      </c>
      <c r="P4118" s="4">
        <v>749</v>
      </c>
      <c r="Q4118" s="6">
        <v>0.13351134846461901</v>
      </c>
      <c r="R4118" s="7">
        <v>1.1663551401869201</v>
      </c>
      <c r="S4118" s="6">
        <v>0</v>
      </c>
      <c r="T4118" s="5">
        <v>0</v>
      </c>
      <c r="U4118" s="5">
        <v>0</v>
      </c>
      <c r="V4118" s="5">
        <f t="shared" si="330"/>
        <v>3.85</v>
      </c>
      <c r="W4118" s="5">
        <f t="shared" si="326"/>
        <v>-3.85</v>
      </c>
      <c r="X4118" s="8">
        <f t="shared" si="327"/>
        <v>-1</v>
      </c>
      <c r="Y4118" s="4">
        <v>0</v>
      </c>
      <c r="Z4118" s="9" t="str">
        <f t="shared" si="328"/>
        <v>NA</v>
      </c>
      <c r="AA4118" s="10">
        <f t="shared" si="329"/>
        <v>0</v>
      </c>
    </row>
    <row r="4119" spans="1:27" x14ac:dyDescent="0.55000000000000004">
      <c r="A4119" s="3" t="s">
        <v>71</v>
      </c>
      <c r="B4119" s="3" t="s">
        <v>72</v>
      </c>
      <c r="C4119" s="3" t="s">
        <v>6455</v>
      </c>
      <c r="D4119" s="3" t="s">
        <v>813</v>
      </c>
      <c r="E4119" s="4" t="s">
        <v>47</v>
      </c>
      <c r="F4119" s="3" t="s">
        <v>144</v>
      </c>
      <c r="G4119" s="3" t="s">
        <v>49</v>
      </c>
      <c r="H4119" s="3" t="s">
        <v>34</v>
      </c>
      <c r="I4119" s="3" t="s">
        <v>456</v>
      </c>
      <c r="J4119" s="3" t="s">
        <v>36</v>
      </c>
      <c r="K4119" s="3" t="s">
        <v>42</v>
      </c>
      <c r="L4119" s="5">
        <v>10</v>
      </c>
      <c r="M4119" s="4">
        <v>1</v>
      </c>
      <c r="N4119" s="5">
        <v>4.125</v>
      </c>
      <c r="O4119" s="5">
        <v>4.125</v>
      </c>
      <c r="P4119" s="4">
        <v>63</v>
      </c>
      <c r="Q4119" s="6">
        <v>1.5873015873015901</v>
      </c>
      <c r="R4119" s="7">
        <v>1.39047619047619</v>
      </c>
      <c r="S4119" s="6">
        <v>0</v>
      </c>
      <c r="T4119" s="5">
        <v>0</v>
      </c>
      <c r="U4119" s="5">
        <v>0</v>
      </c>
      <c r="V4119" s="5">
        <f t="shared" si="330"/>
        <v>4.125</v>
      </c>
      <c r="W4119" s="5">
        <f t="shared" si="326"/>
        <v>-4.125</v>
      </c>
      <c r="X4119" s="8">
        <f t="shared" si="327"/>
        <v>-1</v>
      </c>
      <c r="Y4119" s="4">
        <v>0</v>
      </c>
      <c r="Z4119" s="9" t="str">
        <f t="shared" si="328"/>
        <v>NA</v>
      </c>
      <c r="AA4119" s="10">
        <f t="shared" si="329"/>
        <v>0</v>
      </c>
    </row>
    <row r="4120" spans="1:27" x14ac:dyDescent="0.55000000000000004">
      <c r="A4120" s="3" t="s">
        <v>71</v>
      </c>
      <c r="B4120" s="3" t="s">
        <v>72</v>
      </c>
      <c r="C4120" s="3" t="s">
        <v>6456</v>
      </c>
      <c r="D4120" s="3" t="s">
        <v>2361</v>
      </c>
      <c r="E4120" s="4" t="s">
        <v>47</v>
      </c>
      <c r="F4120" s="3" t="s">
        <v>325</v>
      </c>
      <c r="G4120" s="3" t="s">
        <v>400</v>
      </c>
      <c r="H4120" s="3" t="s">
        <v>34</v>
      </c>
      <c r="I4120" s="3" t="s">
        <v>50</v>
      </c>
      <c r="J4120" s="3" t="s">
        <v>36</v>
      </c>
      <c r="K4120" s="3" t="s">
        <v>42</v>
      </c>
      <c r="L4120" s="5">
        <v>10</v>
      </c>
      <c r="M4120" s="4">
        <v>3</v>
      </c>
      <c r="N4120" s="5">
        <v>4.1749999874999997</v>
      </c>
      <c r="O4120" s="5">
        <v>1.3916666624999998</v>
      </c>
      <c r="P4120" s="4">
        <v>93</v>
      </c>
      <c r="Q4120" s="6">
        <v>3.2258064516128999</v>
      </c>
      <c r="R4120" s="7">
        <v>2.5225806451612902</v>
      </c>
      <c r="S4120" s="6">
        <v>0</v>
      </c>
      <c r="T4120" s="5">
        <v>0</v>
      </c>
      <c r="U4120" s="5">
        <v>0</v>
      </c>
      <c r="V4120" s="5">
        <f t="shared" si="330"/>
        <v>4.1749999874999997</v>
      </c>
      <c r="W4120" s="5">
        <f t="shared" si="326"/>
        <v>-4.1749999874999997</v>
      </c>
      <c r="X4120" s="8">
        <f t="shared" si="327"/>
        <v>-1</v>
      </c>
      <c r="Y4120" s="4">
        <v>0</v>
      </c>
      <c r="Z4120" s="9" t="str">
        <f t="shared" si="328"/>
        <v>NA</v>
      </c>
      <c r="AA4120" s="10">
        <f t="shared" si="329"/>
        <v>0</v>
      </c>
    </row>
    <row r="4121" spans="1:27" x14ac:dyDescent="0.55000000000000004">
      <c r="A4121" s="3" t="s">
        <v>71</v>
      </c>
      <c r="B4121" s="3" t="s">
        <v>72</v>
      </c>
      <c r="C4121" s="3" t="s">
        <v>6457</v>
      </c>
      <c r="D4121" s="3" t="s">
        <v>2515</v>
      </c>
      <c r="E4121" s="4" t="s">
        <v>47</v>
      </c>
      <c r="F4121" s="3" t="s">
        <v>325</v>
      </c>
      <c r="G4121" s="3" t="s">
        <v>400</v>
      </c>
      <c r="H4121" s="3" t="s">
        <v>34</v>
      </c>
      <c r="I4121" s="3" t="s">
        <v>50</v>
      </c>
      <c r="J4121" s="3" t="s">
        <v>36</v>
      </c>
      <c r="K4121" s="3" t="s">
        <v>42</v>
      </c>
      <c r="L4121" s="5">
        <v>10</v>
      </c>
      <c r="M4121" s="4">
        <v>1</v>
      </c>
      <c r="N4121" s="5">
        <v>4.4124999999999996</v>
      </c>
      <c r="O4121" s="5">
        <v>4.4124999999999996</v>
      </c>
      <c r="P4121" s="4">
        <v>147</v>
      </c>
      <c r="Q4121" s="6">
        <v>0.68027210884353695</v>
      </c>
      <c r="R4121" s="7">
        <v>1.6952380952381001</v>
      </c>
      <c r="S4121" s="6">
        <v>0</v>
      </c>
      <c r="T4121" s="5">
        <v>0</v>
      </c>
      <c r="U4121" s="5">
        <v>0</v>
      </c>
      <c r="V4121" s="5">
        <f t="shared" si="330"/>
        <v>4.4124999999999996</v>
      </c>
      <c r="W4121" s="5">
        <f t="shared" si="326"/>
        <v>-4.4124999999999996</v>
      </c>
      <c r="X4121" s="8">
        <f t="shared" si="327"/>
        <v>-1</v>
      </c>
      <c r="Y4121" s="4">
        <v>0</v>
      </c>
      <c r="Z4121" s="9" t="str">
        <f t="shared" si="328"/>
        <v>NA</v>
      </c>
      <c r="AA4121" s="10">
        <f t="shared" si="329"/>
        <v>0</v>
      </c>
    </row>
    <row r="4122" spans="1:27" x14ac:dyDescent="0.55000000000000004">
      <c r="A4122" s="3" t="s">
        <v>71</v>
      </c>
      <c r="B4122" s="3" t="s">
        <v>72</v>
      </c>
      <c r="C4122" s="3" t="s">
        <v>6458</v>
      </c>
      <c r="D4122" s="3" t="s">
        <v>2449</v>
      </c>
      <c r="E4122" s="4" t="s">
        <v>47</v>
      </c>
      <c r="F4122" s="3" t="s">
        <v>325</v>
      </c>
      <c r="G4122" s="3" t="s">
        <v>149</v>
      </c>
      <c r="H4122" s="3" t="s">
        <v>34</v>
      </c>
      <c r="I4122" s="3" t="s">
        <v>50</v>
      </c>
      <c r="J4122" s="3" t="s">
        <v>36</v>
      </c>
      <c r="K4122" s="3" t="s">
        <v>42</v>
      </c>
      <c r="L4122" s="5">
        <v>10</v>
      </c>
      <c r="M4122" s="4">
        <v>1</v>
      </c>
      <c r="N4122" s="5">
        <v>4.55</v>
      </c>
      <c r="O4122" s="5">
        <v>4.55</v>
      </c>
      <c r="P4122" s="4">
        <v>11</v>
      </c>
      <c r="Q4122" s="6">
        <v>9.0909090909090899</v>
      </c>
      <c r="R4122" s="7">
        <v>1.72727272727273</v>
      </c>
      <c r="S4122" s="6">
        <v>0</v>
      </c>
      <c r="T4122" s="5">
        <v>0</v>
      </c>
      <c r="U4122" s="5">
        <v>0</v>
      </c>
      <c r="V4122" s="5">
        <f t="shared" si="330"/>
        <v>4.55</v>
      </c>
      <c r="W4122" s="5">
        <f t="shared" si="326"/>
        <v>-4.55</v>
      </c>
      <c r="X4122" s="8">
        <f t="shared" si="327"/>
        <v>-1</v>
      </c>
      <c r="Y4122" s="4">
        <v>0</v>
      </c>
      <c r="Z4122" s="9" t="str">
        <f t="shared" si="328"/>
        <v>NA</v>
      </c>
      <c r="AA4122" s="10">
        <f t="shared" si="329"/>
        <v>0</v>
      </c>
    </row>
    <row r="4123" spans="1:27" x14ac:dyDescent="0.55000000000000004">
      <c r="A4123" s="3" t="s">
        <v>71</v>
      </c>
      <c r="B4123" s="3" t="s">
        <v>72</v>
      </c>
      <c r="C4123" s="3" t="s">
        <v>6459</v>
      </c>
      <c r="D4123" s="3" t="s">
        <v>5772</v>
      </c>
      <c r="E4123" s="4" t="s">
        <v>47</v>
      </c>
      <c r="F4123" s="3" t="s">
        <v>325</v>
      </c>
      <c r="G4123" s="3" t="s">
        <v>149</v>
      </c>
      <c r="H4123" s="3" t="s">
        <v>34</v>
      </c>
      <c r="I4123" s="3" t="s">
        <v>50</v>
      </c>
      <c r="J4123" s="3" t="s">
        <v>36</v>
      </c>
      <c r="K4123" s="3" t="s">
        <v>42</v>
      </c>
      <c r="L4123" s="5">
        <v>10</v>
      </c>
      <c r="M4123" s="4">
        <v>2</v>
      </c>
      <c r="N4123" s="5">
        <v>4.6124999999999998</v>
      </c>
      <c r="O4123" s="5">
        <v>2.3062499999999999</v>
      </c>
      <c r="P4123" s="4">
        <v>92</v>
      </c>
      <c r="Q4123" s="6">
        <v>2.1739130434782599</v>
      </c>
      <c r="R4123" s="7">
        <v>2.2076086956521701</v>
      </c>
      <c r="S4123" s="6">
        <v>0</v>
      </c>
      <c r="T4123" s="5">
        <v>0</v>
      </c>
      <c r="U4123" s="5">
        <v>0</v>
      </c>
      <c r="V4123" s="5">
        <f t="shared" si="330"/>
        <v>4.6124999999999998</v>
      </c>
      <c r="W4123" s="5">
        <f t="shared" si="326"/>
        <v>-4.6124999999999998</v>
      </c>
      <c r="X4123" s="8">
        <f t="shared" si="327"/>
        <v>-1</v>
      </c>
      <c r="Y4123" s="4">
        <v>0</v>
      </c>
      <c r="Z4123" s="9" t="str">
        <f t="shared" si="328"/>
        <v>NA</v>
      </c>
      <c r="AA4123" s="10">
        <f t="shared" si="329"/>
        <v>0</v>
      </c>
    </row>
    <row r="4124" spans="1:27" x14ac:dyDescent="0.55000000000000004">
      <c r="A4124" s="3" t="s">
        <v>71</v>
      </c>
      <c r="B4124" s="3" t="s">
        <v>72</v>
      </c>
      <c r="C4124" s="3" t="s">
        <v>6460</v>
      </c>
      <c r="D4124" s="3" t="s">
        <v>1438</v>
      </c>
      <c r="E4124" s="4" t="s">
        <v>47</v>
      </c>
      <c r="F4124" s="3" t="s">
        <v>144</v>
      </c>
      <c r="G4124" s="3" t="s">
        <v>49</v>
      </c>
      <c r="H4124" s="3" t="s">
        <v>34</v>
      </c>
      <c r="I4124" s="3" t="s">
        <v>456</v>
      </c>
      <c r="J4124" s="3" t="s">
        <v>36</v>
      </c>
      <c r="K4124" s="3" t="s">
        <v>42</v>
      </c>
      <c r="L4124" s="5">
        <v>10</v>
      </c>
      <c r="M4124" s="4">
        <v>1</v>
      </c>
      <c r="N4124" s="5">
        <v>4.7374999999999998</v>
      </c>
      <c r="O4124" s="5">
        <v>4.7374999999999998</v>
      </c>
      <c r="P4124" s="4">
        <v>52</v>
      </c>
      <c r="Q4124" s="6">
        <v>1.92307692307692</v>
      </c>
      <c r="R4124" s="7">
        <v>1.53076923076923</v>
      </c>
      <c r="S4124" s="6">
        <v>0</v>
      </c>
      <c r="T4124" s="5">
        <v>0</v>
      </c>
      <c r="U4124" s="5">
        <v>0</v>
      </c>
      <c r="V4124" s="5">
        <f t="shared" si="330"/>
        <v>4.7374999999999998</v>
      </c>
      <c r="W4124" s="5">
        <f t="shared" si="326"/>
        <v>-4.7374999999999998</v>
      </c>
      <c r="X4124" s="8">
        <f t="shared" si="327"/>
        <v>-1</v>
      </c>
      <c r="Y4124" s="4">
        <v>0</v>
      </c>
      <c r="Z4124" s="9" t="str">
        <f t="shared" si="328"/>
        <v>NA</v>
      </c>
      <c r="AA4124" s="10">
        <f t="shared" si="329"/>
        <v>0</v>
      </c>
    </row>
    <row r="4125" spans="1:27" x14ac:dyDescent="0.55000000000000004">
      <c r="A4125" s="3" t="s">
        <v>71</v>
      </c>
      <c r="B4125" s="3" t="s">
        <v>72</v>
      </c>
      <c r="C4125" s="3" t="s">
        <v>6461</v>
      </c>
      <c r="D4125" s="3" t="s">
        <v>2164</v>
      </c>
      <c r="E4125" s="4" t="s">
        <v>47</v>
      </c>
      <c r="F4125" s="3" t="s">
        <v>144</v>
      </c>
      <c r="G4125" s="3" t="s">
        <v>309</v>
      </c>
      <c r="H4125" s="3" t="s">
        <v>34</v>
      </c>
      <c r="I4125" s="3" t="s">
        <v>77</v>
      </c>
      <c r="J4125" s="3" t="s">
        <v>36</v>
      </c>
      <c r="K4125" s="3" t="s">
        <v>42</v>
      </c>
      <c r="L4125" s="5">
        <v>10</v>
      </c>
      <c r="M4125" s="4">
        <v>1</v>
      </c>
      <c r="N4125" s="5">
        <v>4.8375000000000004</v>
      </c>
      <c r="O4125" s="5">
        <v>4.8375000000000004</v>
      </c>
      <c r="P4125" s="4">
        <v>20</v>
      </c>
      <c r="Q4125" s="6">
        <v>5</v>
      </c>
      <c r="R4125" s="7">
        <v>2.9550000000000001</v>
      </c>
      <c r="S4125" s="6">
        <v>0</v>
      </c>
      <c r="T4125" s="5">
        <v>0</v>
      </c>
      <c r="U4125" s="5">
        <v>0</v>
      </c>
      <c r="V4125" s="5">
        <f t="shared" si="330"/>
        <v>4.8375000000000004</v>
      </c>
      <c r="W4125" s="5">
        <f t="shared" si="326"/>
        <v>-4.8375000000000004</v>
      </c>
      <c r="X4125" s="8">
        <f t="shared" si="327"/>
        <v>-1</v>
      </c>
      <c r="Y4125" s="4">
        <v>0</v>
      </c>
      <c r="Z4125" s="9" t="str">
        <f t="shared" si="328"/>
        <v>NA</v>
      </c>
      <c r="AA4125" s="10">
        <f t="shared" si="329"/>
        <v>0</v>
      </c>
    </row>
    <row r="4126" spans="1:27" x14ac:dyDescent="0.55000000000000004">
      <c r="A4126" s="3" t="s">
        <v>71</v>
      </c>
      <c r="B4126" s="3" t="s">
        <v>72</v>
      </c>
      <c r="C4126" s="3" t="s">
        <v>6462</v>
      </c>
      <c r="D4126" s="3" t="s">
        <v>1127</v>
      </c>
      <c r="E4126" s="4" t="s">
        <v>47</v>
      </c>
      <c r="F4126" s="3" t="s">
        <v>144</v>
      </c>
      <c r="G4126" s="3" t="s">
        <v>49</v>
      </c>
      <c r="H4126" s="3" t="s">
        <v>34</v>
      </c>
      <c r="I4126" s="3" t="s">
        <v>456</v>
      </c>
      <c r="J4126" s="3" t="s">
        <v>36</v>
      </c>
      <c r="K4126" s="3" t="s">
        <v>42</v>
      </c>
      <c r="L4126" s="5">
        <v>10</v>
      </c>
      <c r="M4126" s="4">
        <v>1</v>
      </c>
      <c r="N4126" s="5">
        <v>4.95</v>
      </c>
      <c r="O4126" s="5">
        <v>4.95</v>
      </c>
      <c r="P4126" s="4">
        <v>4</v>
      </c>
      <c r="Q4126" s="6">
        <v>25</v>
      </c>
      <c r="R4126" s="7">
        <v>3.5</v>
      </c>
      <c r="S4126" s="6">
        <v>0</v>
      </c>
      <c r="T4126" s="5">
        <v>0</v>
      </c>
      <c r="U4126" s="5">
        <v>0</v>
      </c>
      <c r="V4126" s="5">
        <f t="shared" si="330"/>
        <v>4.95</v>
      </c>
      <c r="W4126" s="5">
        <f t="shared" si="326"/>
        <v>-4.95</v>
      </c>
      <c r="X4126" s="8">
        <f t="shared" si="327"/>
        <v>-1</v>
      </c>
      <c r="Y4126" s="4">
        <v>0</v>
      </c>
      <c r="Z4126" s="9" t="str">
        <f t="shared" si="328"/>
        <v>NA</v>
      </c>
      <c r="AA4126" s="10">
        <f t="shared" si="329"/>
        <v>0</v>
      </c>
    </row>
    <row r="4127" spans="1:27" x14ac:dyDescent="0.55000000000000004">
      <c r="A4127" s="3" t="s">
        <v>71</v>
      </c>
      <c r="B4127" s="3" t="s">
        <v>72</v>
      </c>
      <c r="C4127" s="3" t="s">
        <v>6463</v>
      </c>
      <c r="D4127" s="3" t="s">
        <v>2340</v>
      </c>
      <c r="E4127" s="4" t="s">
        <v>47</v>
      </c>
      <c r="F4127" s="3" t="s">
        <v>325</v>
      </c>
      <c r="G4127" s="3" t="s">
        <v>736</v>
      </c>
      <c r="H4127" s="3" t="s">
        <v>34</v>
      </c>
      <c r="I4127" s="3" t="s">
        <v>50</v>
      </c>
      <c r="J4127" s="3" t="s">
        <v>36</v>
      </c>
      <c r="K4127" s="3" t="s">
        <v>42</v>
      </c>
      <c r="L4127" s="5">
        <v>10</v>
      </c>
      <c r="M4127" s="4">
        <v>3</v>
      </c>
      <c r="N4127" s="5">
        <v>4.9874999999999998</v>
      </c>
      <c r="O4127" s="5">
        <v>1.6625000000000001</v>
      </c>
      <c r="P4127" s="4">
        <v>212</v>
      </c>
      <c r="Q4127" s="6">
        <v>1.4150943396226401</v>
      </c>
      <c r="R4127" s="7">
        <v>1.4089622641509401</v>
      </c>
      <c r="S4127" s="6">
        <v>0</v>
      </c>
      <c r="T4127" s="5">
        <v>0</v>
      </c>
      <c r="U4127" s="5">
        <v>0</v>
      </c>
      <c r="V4127" s="5">
        <f t="shared" si="330"/>
        <v>4.9874999999999998</v>
      </c>
      <c r="W4127" s="5">
        <f t="shared" si="326"/>
        <v>-4.9874999999999998</v>
      </c>
      <c r="X4127" s="8">
        <f t="shared" si="327"/>
        <v>-1</v>
      </c>
      <c r="Y4127" s="4">
        <v>0</v>
      </c>
      <c r="Z4127" s="9" t="str">
        <f t="shared" si="328"/>
        <v>NA</v>
      </c>
      <c r="AA4127" s="10">
        <f t="shared" si="329"/>
        <v>0</v>
      </c>
    </row>
    <row r="4128" spans="1:27" x14ac:dyDescent="0.55000000000000004">
      <c r="A4128" s="3" t="s">
        <v>71</v>
      </c>
      <c r="B4128" s="3" t="s">
        <v>72</v>
      </c>
      <c r="C4128" s="3" t="s">
        <v>6464</v>
      </c>
      <c r="D4128" s="3" t="s">
        <v>2327</v>
      </c>
      <c r="E4128" s="4" t="s">
        <v>47</v>
      </c>
      <c r="F4128" s="3" t="s">
        <v>325</v>
      </c>
      <c r="G4128" s="3" t="s">
        <v>165</v>
      </c>
      <c r="H4128" s="3" t="s">
        <v>34</v>
      </c>
      <c r="I4128" s="3" t="s">
        <v>50</v>
      </c>
      <c r="J4128" s="3" t="s">
        <v>36</v>
      </c>
      <c r="K4128" s="3" t="s">
        <v>37</v>
      </c>
      <c r="L4128" s="5">
        <v>10</v>
      </c>
      <c r="M4128" s="4">
        <v>2</v>
      </c>
      <c r="N4128" s="5">
        <v>5.0875000000000004</v>
      </c>
      <c r="O4128" s="5">
        <v>2.5437500000000002</v>
      </c>
      <c r="P4128" s="4">
        <v>62</v>
      </c>
      <c r="Q4128" s="6">
        <v>3.2258064516128999</v>
      </c>
      <c r="R4128" s="7">
        <v>1.1112903225806501</v>
      </c>
      <c r="S4128" s="6">
        <v>0</v>
      </c>
      <c r="T4128" s="5">
        <v>0</v>
      </c>
      <c r="U4128" s="5">
        <v>0</v>
      </c>
      <c r="V4128" s="5">
        <f t="shared" si="330"/>
        <v>5.0875000000000004</v>
      </c>
      <c r="W4128" s="5">
        <f t="shared" si="326"/>
        <v>-5.0875000000000004</v>
      </c>
      <c r="X4128" s="8">
        <f t="shared" si="327"/>
        <v>-1</v>
      </c>
      <c r="Y4128" s="4">
        <v>0</v>
      </c>
      <c r="Z4128" s="9" t="str">
        <f t="shared" si="328"/>
        <v>NA</v>
      </c>
      <c r="AA4128" s="10">
        <f t="shared" si="329"/>
        <v>0</v>
      </c>
    </row>
    <row r="4129" spans="1:27" x14ac:dyDescent="0.55000000000000004">
      <c r="A4129" s="3" t="s">
        <v>71</v>
      </c>
      <c r="B4129" s="3" t="s">
        <v>72</v>
      </c>
      <c r="C4129" s="3" t="s">
        <v>6465</v>
      </c>
      <c r="D4129" s="3" t="s">
        <v>860</v>
      </c>
      <c r="E4129" s="4" t="s">
        <v>47</v>
      </c>
      <c r="F4129" s="3" t="s">
        <v>144</v>
      </c>
      <c r="G4129" s="3" t="s">
        <v>309</v>
      </c>
      <c r="H4129" s="3" t="s">
        <v>34</v>
      </c>
      <c r="I4129" s="3" t="s">
        <v>77</v>
      </c>
      <c r="J4129" s="3" t="s">
        <v>36</v>
      </c>
      <c r="K4129" s="3" t="s">
        <v>42</v>
      </c>
      <c r="L4129" s="5">
        <v>10</v>
      </c>
      <c r="M4129" s="4">
        <v>3</v>
      </c>
      <c r="N4129" s="5">
        <v>5.1249999749999997</v>
      </c>
      <c r="O4129" s="5">
        <v>1.7083333249999999</v>
      </c>
      <c r="P4129" s="4">
        <v>196</v>
      </c>
      <c r="Q4129" s="6">
        <v>1.53061224489796</v>
      </c>
      <c r="R4129" s="7">
        <v>1.1150510204081601</v>
      </c>
      <c r="S4129" s="6">
        <v>0</v>
      </c>
      <c r="T4129" s="5">
        <v>0</v>
      </c>
      <c r="U4129" s="5">
        <v>0</v>
      </c>
      <c r="V4129" s="5">
        <f t="shared" si="330"/>
        <v>5.1249999749999997</v>
      </c>
      <c r="W4129" s="5">
        <f t="shared" si="326"/>
        <v>-5.1249999749999997</v>
      </c>
      <c r="X4129" s="8">
        <f t="shared" si="327"/>
        <v>-1</v>
      </c>
      <c r="Y4129" s="4">
        <v>0</v>
      </c>
      <c r="Z4129" s="9" t="str">
        <f t="shared" si="328"/>
        <v>NA</v>
      </c>
      <c r="AA4129" s="10">
        <f t="shared" si="329"/>
        <v>0</v>
      </c>
    </row>
    <row r="4130" spans="1:27" x14ac:dyDescent="0.55000000000000004">
      <c r="A4130" s="3" t="s">
        <v>71</v>
      </c>
      <c r="B4130" s="3" t="s">
        <v>72</v>
      </c>
      <c r="C4130" s="3" t="s">
        <v>6466</v>
      </c>
      <c r="D4130" s="3" t="s">
        <v>2332</v>
      </c>
      <c r="E4130" s="4" t="s">
        <v>47</v>
      </c>
      <c r="F4130" s="3" t="s">
        <v>325</v>
      </c>
      <c r="G4130" s="3" t="s">
        <v>400</v>
      </c>
      <c r="H4130" s="3" t="s">
        <v>34</v>
      </c>
      <c r="I4130" s="3" t="s">
        <v>50</v>
      </c>
      <c r="J4130" s="3" t="s">
        <v>36</v>
      </c>
      <c r="K4130" s="3" t="s">
        <v>42</v>
      </c>
      <c r="L4130" s="5">
        <v>10</v>
      </c>
      <c r="M4130" s="4">
        <v>2</v>
      </c>
      <c r="N4130" s="5">
        <v>5.4625000000000004</v>
      </c>
      <c r="O4130" s="5">
        <v>2.7312500000000002</v>
      </c>
      <c r="P4130" s="4">
        <v>46</v>
      </c>
      <c r="Q4130" s="6">
        <v>4.3478260869565197</v>
      </c>
      <c r="R4130" s="7">
        <v>1.12608695652174</v>
      </c>
      <c r="S4130" s="6">
        <v>0</v>
      </c>
      <c r="T4130" s="5">
        <v>0</v>
      </c>
      <c r="U4130" s="5">
        <v>0</v>
      </c>
      <c r="V4130" s="5">
        <f t="shared" si="330"/>
        <v>5.4625000000000004</v>
      </c>
      <c r="W4130" s="5">
        <f t="shared" si="326"/>
        <v>-5.4625000000000004</v>
      </c>
      <c r="X4130" s="8">
        <f t="shared" si="327"/>
        <v>-1</v>
      </c>
      <c r="Y4130" s="4">
        <v>0</v>
      </c>
      <c r="Z4130" s="9" t="str">
        <f t="shared" si="328"/>
        <v>NA</v>
      </c>
      <c r="AA4130" s="10">
        <f t="shared" si="329"/>
        <v>0</v>
      </c>
    </row>
    <row r="4131" spans="1:27" x14ac:dyDescent="0.55000000000000004">
      <c r="A4131" s="3" t="s">
        <v>71</v>
      </c>
      <c r="B4131" s="3" t="s">
        <v>72</v>
      </c>
      <c r="C4131" s="3" t="s">
        <v>6467</v>
      </c>
      <c r="D4131" s="3" t="s">
        <v>5272</v>
      </c>
      <c r="E4131" s="4" t="s">
        <v>47</v>
      </c>
      <c r="F4131" s="3" t="s">
        <v>325</v>
      </c>
      <c r="G4131" s="3" t="s">
        <v>165</v>
      </c>
      <c r="H4131" s="3" t="s">
        <v>34</v>
      </c>
      <c r="I4131" s="3" t="s">
        <v>50</v>
      </c>
      <c r="J4131" s="3" t="s">
        <v>36</v>
      </c>
      <c r="K4131" s="3" t="s">
        <v>37</v>
      </c>
      <c r="L4131" s="5">
        <v>10</v>
      </c>
      <c r="M4131" s="4">
        <v>4</v>
      </c>
      <c r="N4131" s="5">
        <v>5.5625</v>
      </c>
      <c r="O4131" s="5">
        <v>1.390625</v>
      </c>
      <c r="P4131" s="4">
        <v>203</v>
      </c>
      <c r="Q4131" s="6">
        <v>1.97044334975369</v>
      </c>
      <c r="R4131" s="7">
        <v>1.0685714285714301</v>
      </c>
      <c r="S4131" s="6">
        <v>0</v>
      </c>
      <c r="T4131" s="5">
        <v>0</v>
      </c>
      <c r="U4131" s="5">
        <v>0</v>
      </c>
      <c r="V4131" s="5">
        <f t="shared" si="330"/>
        <v>5.5625</v>
      </c>
      <c r="W4131" s="5">
        <f t="shared" si="326"/>
        <v>-5.5625</v>
      </c>
      <c r="X4131" s="8">
        <f t="shared" si="327"/>
        <v>-1</v>
      </c>
      <c r="Y4131" s="4">
        <v>0</v>
      </c>
      <c r="Z4131" s="9" t="str">
        <f t="shared" si="328"/>
        <v>NA</v>
      </c>
      <c r="AA4131" s="10">
        <f t="shared" si="329"/>
        <v>0</v>
      </c>
    </row>
    <row r="4132" spans="1:27" x14ac:dyDescent="0.55000000000000004">
      <c r="A4132" s="3" t="s">
        <v>71</v>
      </c>
      <c r="B4132" s="3" t="s">
        <v>72</v>
      </c>
      <c r="C4132" s="3" t="s">
        <v>6468</v>
      </c>
      <c r="D4132" s="3" t="s">
        <v>6469</v>
      </c>
      <c r="E4132" s="4" t="s">
        <v>47</v>
      </c>
      <c r="F4132" s="3" t="s">
        <v>173</v>
      </c>
      <c r="G4132" s="3" t="s">
        <v>4483</v>
      </c>
      <c r="H4132" s="3" t="s">
        <v>34</v>
      </c>
      <c r="I4132" s="3" t="s">
        <v>77</v>
      </c>
      <c r="J4132" s="3" t="s">
        <v>36</v>
      </c>
      <c r="K4132" s="3" t="s">
        <v>42</v>
      </c>
      <c r="L4132" s="5">
        <v>10</v>
      </c>
      <c r="M4132" s="4">
        <v>1</v>
      </c>
      <c r="N4132" s="5">
        <v>5.625</v>
      </c>
      <c r="O4132" s="5">
        <v>5.625</v>
      </c>
      <c r="P4132" s="4">
        <v>31</v>
      </c>
      <c r="Q4132" s="6">
        <v>3.2258064516128999</v>
      </c>
      <c r="R4132" s="7">
        <v>1.7096774193548401</v>
      </c>
      <c r="S4132" s="6">
        <v>0</v>
      </c>
      <c r="T4132" s="5">
        <v>0</v>
      </c>
      <c r="U4132" s="5">
        <v>0</v>
      </c>
      <c r="V4132" s="5">
        <f t="shared" si="330"/>
        <v>5.625</v>
      </c>
      <c r="W4132" s="5">
        <f t="shared" si="326"/>
        <v>-5.625</v>
      </c>
      <c r="X4132" s="8">
        <f t="shared" si="327"/>
        <v>-1</v>
      </c>
      <c r="Y4132" s="4">
        <v>0</v>
      </c>
      <c r="Z4132" s="9" t="str">
        <f t="shared" si="328"/>
        <v>NA</v>
      </c>
      <c r="AA4132" s="10">
        <f t="shared" si="329"/>
        <v>0</v>
      </c>
    </row>
    <row r="4133" spans="1:27" x14ac:dyDescent="0.55000000000000004">
      <c r="A4133" s="3" t="s">
        <v>71</v>
      </c>
      <c r="B4133" s="3" t="s">
        <v>72</v>
      </c>
      <c r="C4133" s="3" t="s">
        <v>6470</v>
      </c>
      <c r="D4133" s="3" t="s">
        <v>6471</v>
      </c>
      <c r="E4133" s="4" t="s">
        <v>47</v>
      </c>
      <c r="F4133" s="3" t="s">
        <v>144</v>
      </c>
      <c r="G4133" s="3" t="s">
        <v>374</v>
      </c>
      <c r="H4133" s="3" t="s">
        <v>34</v>
      </c>
      <c r="I4133" s="3" t="s">
        <v>50</v>
      </c>
      <c r="J4133" s="3" t="s">
        <v>36</v>
      </c>
      <c r="K4133" s="3" t="s">
        <v>37</v>
      </c>
      <c r="L4133" s="5">
        <v>10</v>
      </c>
      <c r="M4133" s="4">
        <v>6</v>
      </c>
      <c r="N4133" s="5">
        <v>5.7374999999999998</v>
      </c>
      <c r="O4133" s="5">
        <v>0.95625000000000004</v>
      </c>
      <c r="P4133" s="4">
        <v>12</v>
      </c>
      <c r="Q4133" s="6">
        <v>50</v>
      </c>
      <c r="R4133" s="7">
        <v>1</v>
      </c>
      <c r="S4133" s="6">
        <v>0</v>
      </c>
      <c r="T4133" s="5">
        <v>0</v>
      </c>
      <c r="U4133" s="5">
        <v>0</v>
      </c>
      <c r="V4133" s="5">
        <f t="shared" si="330"/>
        <v>5.7374999999999998</v>
      </c>
      <c r="W4133" s="5">
        <f t="shared" si="326"/>
        <v>-5.7374999999999998</v>
      </c>
      <c r="X4133" s="8">
        <f t="shared" si="327"/>
        <v>-1</v>
      </c>
      <c r="Y4133" s="4">
        <v>0</v>
      </c>
      <c r="Z4133" s="9" t="str">
        <f t="shared" si="328"/>
        <v>NA</v>
      </c>
      <c r="AA4133" s="10">
        <f t="shared" si="329"/>
        <v>0</v>
      </c>
    </row>
    <row r="4134" spans="1:27" x14ac:dyDescent="0.55000000000000004">
      <c r="A4134" s="3" t="s">
        <v>71</v>
      </c>
      <c r="B4134" s="3" t="s">
        <v>72</v>
      </c>
      <c r="C4134" s="3" t="s">
        <v>6472</v>
      </c>
      <c r="D4134" s="3" t="s">
        <v>2338</v>
      </c>
      <c r="E4134" s="4" t="s">
        <v>47</v>
      </c>
      <c r="F4134" s="3" t="s">
        <v>325</v>
      </c>
      <c r="G4134" s="3" t="s">
        <v>736</v>
      </c>
      <c r="H4134" s="3" t="s">
        <v>34</v>
      </c>
      <c r="I4134" s="3" t="s">
        <v>50</v>
      </c>
      <c r="J4134" s="3" t="s">
        <v>36</v>
      </c>
      <c r="K4134" s="3" t="s">
        <v>42</v>
      </c>
      <c r="L4134" s="5">
        <v>10</v>
      </c>
      <c r="M4134" s="4">
        <v>3</v>
      </c>
      <c r="N4134" s="5">
        <v>6</v>
      </c>
      <c r="O4134" s="5">
        <v>2</v>
      </c>
      <c r="P4134" s="4">
        <v>54</v>
      </c>
      <c r="Q4134" s="6">
        <v>5.5555555555555598</v>
      </c>
      <c r="R4134" s="7">
        <v>1.0888888888888899</v>
      </c>
      <c r="S4134" s="6">
        <v>0</v>
      </c>
      <c r="T4134" s="5">
        <v>0</v>
      </c>
      <c r="U4134" s="5">
        <v>0</v>
      </c>
      <c r="V4134" s="5">
        <f t="shared" si="330"/>
        <v>6</v>
      </c>
      <c r="W4134" s="5">
        <f t="shared" si="326"/>
        <v>-6</v>
      </c>
      <c r="X4134" s="8">
        <f t="shared" si="327"/>
        <v>-1</v>
      </c>
      <c r="Y4134" s="4">
        <v>0</v>
      </c>
      <c r="Z4134" s="9" t="str">
        <f t="shared" si="328"/>
        <v>NA</v>
      </c>
      <c r="AA4134" s="10">
        <f t="shared" si="329"/>
        <v>0</v>
      </c>
    </row>
    <row r="4135" spans="1:27" x14ac:dyDescent="0.55000000000000004">
      <c r="A4135" s="3" t="s">
        <v>71</v>
      </c>
      <c r="B4135" s="3" t="s">
        <v>72</v>
      </c>
      <c r="C4135" s="3" t="s">
        <v>6473</v>
      </c>
      <c r="D4135" s="3" t="s">
        <v>817</v>
      </c>
      <c r="E4135" s="4" t="s">
        <v>47</v>
      </c>
      <c r="F4135" s="3" t="s">
        <v>325</v>
      </c>
      <c r="G4135" s="3" t="s">
        <v>149</v>
      </c>
      <c r="H4135" s="3" t="s">
        <v>34</v>
      </c>
      <c r="I4135" s="3" t="s">
        <v>50</v>
      </c>
      <c r="J4135" s="3" t="s">
        <v>36</v>
      </c>
      <c r="K4135" s="3" t="s">
        <v>42</v>
      </c>
      <c r="L4135" s="5">
        <v>10</v>
      </c>
      <c r="M4135" s="4">
        <v>4</v>
      </c>
      <c r="N4135" s="5">
        <v>6.6</v>
      </c>
      <c r="O4135" s="5">
        <v>1.65</v>
      </c>
      <c r="P4135" s="4">
        <v>11</v>
      </c>
      <c r="Q4135" s="6">
        <v>36.363636363636402</v>
      </c>
      <c r="R4135" s="7">
        <v>1</v>
      </c>
      <c r="S4135" s="6">
        <v>0</v>
      </c>
      <c r="T4135" s="5">
        <v>0</v>
      </c>
      <c r="U4135" s="5">
        <v>0</v>
      </c>
      <c r="V4135" s="5">
        <f t="shared" si="330"/>
        <v>6.6</v>
      </c>
      <c r="W4135" s="5">
        <f t="shared" si="326"/>
        <v>-6.6</v>
      </c>
      <c r="X4135" s="8">
        <f t="shared" si="327"/>
        <v>-1</v>
      </c>
      <c r="Y4135" s="4">
        <v>0</v>
      </c>
      <c r="Z4135" s="9" t="str">
        <f t="shared" si="328"/>
        <v>NA</v>
      </c>
      <c r="AA4135" s="10">
        <f t="shared" si="329"/>
        <v>0</v>
      </c>
    </row>
    <row r="4136" spans="1:27" x14ac:dyDescent="0.55000000000000004">
      <c r="A4136" s="3" t="s">
        <v>71</v>
      </c>
      <c r="B4136" s="3" t="s">
        <v>72</v>
      </c>
      <c r="C4136" s="3" t="s">
        <v>6474</v>
      </c>
      <c r="D4136" s="3" t="s">
        <v>1610</v>
      </c>
      <c r="E4136" s="4" t="s">
        <v>47</v>
      </c>
      <c r="F4136" s="3" t="s">
        <v>144</v>
      </c>
      <c r="G4136" s="3" t="s">
        <v>49</v>
      </c>
      <c r="H4136" s="3" t="s">
        <v>34</v>
      </c>
      <c r="I4136" s="3" t="s">
        <v>456</v>
      </c>
      <c r="J4136" s="3" t="s">
        <v>36</v>
      </c>
      <c r="K4136" s="3" t="s">
        <v>42</v>
      </c>
      <c r="L4136" s="5">
        <v>10</v>
      </c>
      <c r="M4136" s="4">
        <v>3</v>
      </c>
      <c r="N4136" s="5">
        <v>6.7624999875000009</v>
      </c>
      <c r="O4136" s="5">
        <v>2.2541666625000003</v>
      </c>
      <c r="P4136" s="4">
        <v>315</v>
      </c>
      <c r="Q4136" s="6">
        <v>0.952380952380952</v>
      </c>
      <c r="R4136" s="7">
        <v>1.0406349206349199</v>
      </c>
      <c r="S4136" s="6">
        <v>0</v>
      </c>
      <c r="T4136" s="5">
        <v>0</v>
      </c>
      <c r="U4136" s="5">
        <v>0</v>
      </c>
      <c r="V4136" s="5">
        <f t="shared" si="330"/>
        <v>6.7624999875000009</v>
      </c>
      <c r="W4136" s="5">
        <f t="shared" si="326"/>
        <v>-6.7624999875000009</v>
      </c>
      <c r="X4136" s="8">
        <f t="shared" si="327"/>
        <v>-1</v>
      </c>
      <c r="Y4136" s="4">
        <v>0</v>
      </c>
      <c r="Z4136" s="9" t="str">
        <f t="shared" si="328"/>
        <v>NA</v>
      </c>
      <c r="AA4136" s="10">
        <f t="shared" si="329"/>
        <v>0</v>
      </c>
    </row>
    <row r="4137" spans="1:27" x14ac:dyDescent="0.55000000000000004">
      <c r="A4137" s="3" t="s">
        <v>71</v>
      </c>
      <c r="B4137" s="3" t="s">
        <v>72</v>
      </c>
      <c r="C4137" s="3" t="s">
        <v>6475</v>
      </c>
      <c r="D4137" s="3" t="s">
        <v>1506</v>
      </c>
      <c r="E4137" s="4" t="s">
        <v>47</v>
      </c>
      <c r="F4137" s="3" t="s">
        <v>325</v>
      </c>
      <c r="G4137" s="3" t="s">
        <v>149</v>
      </c>
      <c r="H4137" s="3" t="s">
        <v>34</v>
      </c>
      <c r="I4137" s="3" t="s">
        <v>50</v>
      </c>
      <c r="J4137" s="3" t="s">
        <v>36</v>
      </c>
      <c r="K4137" s="3" t="s">
        <v>42</v>
      </c>
      <c r="L4137" s="5">
        <v>10</v>
      </c>
      <c r="M4137" s="4">
        <v>4</v>
      </c>
      <c r="N4137" s="5">
        <v>6.7874999999999996</v>
      </c>
      <c r="O4137" s="5">
        <v>1.6968749999999999</v>
      </c>
      <c r="P4137" s="4">
        <v>69</v>
      </c>
      <c r="Q4137" s="6">
        <v>5.7971014492753596</v>
      </c>
      <c r="R4137" s="7">
        <v>1.08405797101449</v>
      </c>
      <c r="S4137" s="6">
        <v>0</v>
      </c>
      <c r="T4137" s="5">
        <v>0</v>
      </c>
      <c r="U4137" s="5">
        <v>0</v>
      </c>
      <c r="V4137" s="5">
        <f t="shared" si="330"/>
        <v>6.7874999999999996</v>
      </c>
      <c r="W4137" s="5">
        <f t="shared" si="326"/>
        <v>-6.7874999999999996</v>
      </c>
      <c r="X4137" s="8">
        <f t="shared" si="327"/>
        <v>-1</v>
      </c>
      <c r="Y4137" s="4">
        <v>0</v>
      </c>
      <c r="Z4137" s="9" t="str">
        <f t="shared" si="328"/>
        <v>NA</v>
      </c>
      <c r="AA4137" s="10">
        <f t="shared" si="329"/>
        <v>0</v>
      </c>
    </row>
    <row r="4138" spans="1:27" x14ac:dyDescent="0.55000000000000004">
      <c r="A4138" s="3" t="s">
        <v>71</v>
      </c>
      <c r="B4138" s="3" t="s">
        <v>72</v>
      </c>
      <c r="C4138" s="3" t="s">
        <v>6476</v>
      </c>
      <c r="D4138" s="3" t="s">
        <v>1165</v>
      </c>
      <c r="E4138" s="4" t="s">
        <v>47</v>
      </c>
      <c r="F4138" s="3" t="s">
        <v>144</v>
      </c>
      <c r="G4138" s="3" t="s">
        <v>309</v>
      </c>
      <c r="H4138" s="3" t="s">
        <v>34</v>
      </c>
      <c r="I4138" s="3" t="s">
        <v>77</v>
      </c>
      <c r="J4138" s="3" t="s">
        <v>36</v>
      </c>
      <c r="K4138" s="3" t="s">
        <v>42</v>
      </c>
      <c r="L4138" s="5">
        <v>10</v>
      </c>
      <c r="M4138" s="4">
        <v>2</v>
      </c>
      <c r="N4138" s="5">
        <v>7.2249999999999996</v>
      </c>
      <c r="O4138" s="5">
        <v>3.6124999999999998</v>
      </c>
      <c r="P4138" s="4">
        <v>150</v>
      </c>
      <c r="Q4138" s="6">
        <v>1.3333333333333299</v>
      </c>
      <c r="R4138" s="7">
        <v>1.28266666666667</v>
      </c>
      <c r="S4138" s="6">
        <v>0</v>
      </c>
      <c r="T4138" s="5">
        <v>0</v>
      </c>
      <c r="U4138" s="5">
        <v>0</v>
      </c>
      <c r="V4138" s="5">
        <f t="shared" si="330"/>
        <v>7.2249999999999996</v>
      </c>
      <c r="W4138" s="5">
        <f t="shared" si="326"/>
        <v>-7.2249999999999996</v>
      </c>
      <c r="X4138" s="8">
        <f t="shared" si="327"/>
        <v>-1</v>
      </c>
      <c r="Y4138" s="4">
        <v>0</v>
      </c>
      <c r="Z4138" s="9" t="str">
        <f t="shared" si="328"/>
        <v>NA</v>
      </c>
      <c r="AA4138" s="10">
        <f t="shared" si="329"/>
        <v>0</v>
      </c>
    </row>
    <row r="4139" spans="1:27" x14ac:dyDescent="0.55000000000000004">
      <c r="A4139" s="3" t="s">
        <v>71</v>
      </c>
      <c r="B4139" s="3" t="s">
        <v>72</v>
      </c>
      <c r="C4139" s="3" t="s">
        <v>6477</v>
      </c>
      <c r="D4139" s="3" t="s">
        <v>797</v>
      </c>
      <c r="E4139" s="4" t="s">
        <v>47</v>
      </c>
      <c r="F4139" s="3" t="s">
        <v>144</v>
      </c>
      <c r="G4139" s="3" t="s">
        <v>374</v>
      </c>
      <c r="H4139" s="3" t="s">
        <v>34</v>
      </c>
      <c r="I4139" s="3" t="s">
        <v>50</v>
      </c>
      <c r="J4139" s="3" t="s">
        <v>36</v>
      </c>
      <c r="K4139" s="3" t="s">
        <v>37</v>
      </c>
      <c r="L4139" s="5">
        <v>10</v>
      </c>
      <c r="M4139" s="4">
        <v>6</v>
      </c>
      <c r="N4139" s="5">
        <v>7.35</v>
      </c>
      <c r="O4139" s="5">
        <v>1.2250000000000001</v>
      </c>
      <c r="P4139" s="4">
        <v>49</v>
      </c>
      <c r="Q4139" s="6">
        <v>12.244897959183699</v>
      </c>
      <c r="R4139" s="7">
        <v>1.0204081632653099</v>
      </c>
      <c r="S4139" s="6">
        <v>0</v>
      </c>
      <c r="T4139" s="5">
        <v>0</v>
      </c>
      <c r="U4139" s="5">
        <v>0</v>
      </c>
      <c r="V4139" s="5">
        <f t="shared" si="330"/>
        <v>7.35</v>
      </c>
      <c r="W4139" s="5">
        <f t="shared" si="326"/>
        <v>-7.35</v>
      </c>
      <c r="X4139" s="8">
        <f t="shared" si="327"/>
        <v>-1</v>
      </c>
      <c r="Y4139" s="4">
        <v>0</v>
      </c>
      <c r="Z4139" s="9" t="str">
        <f t="shared" si="328"/>
        <v>NA</v>
      </c>
      <c r="AA4139" s="10">
        <f t="shared" si="329"/>
        <v>0</v>
      </c>
    </row>
    <row r="4140" spans="1:27" x14ac:dyDescent="0.55000000000000004">
      <c r="A4140" s="3" t="s">
        <v>71</v>
      </c>
      <c r="B4140" s="3" t="s">
        <v>72</v>
      </c>
      <c r="C4140" s="3" t="s">
        <v>6478</v>
      </c>
      <c r="D4140" s="3" t="s">
        <v>1406</v>
      </c>
      <c r="E4140" s="4" t="s">
        <v>47</v>
      </c>
      <c r="F4140" s="3" t="s">
        <v>144</v>
      </c>
      <c r="G4140" s="3" t="s">
        <v>49</v>
      </c>
      <c r="H4140" s="3" t="s">
        <v>34</v>
      </c>
      <c r="I4140" s="3" t="s">
        <v>456</v>
      </c>
      <c r="J4140" s="3" t="s">
        <v>36</v>
      </c>
      <c r="K4140" s="3" t="s">
        <v>42</v>
      </c>
      <c r="L4140" s="5">
        <v>10</v>
      </c>
      <c r="M4140" s="4">
        <v>3</v>
      </c>
      <c r="N4140" s="5">
        <v>7.4874999750000004</v>
      </c>
      <c r="O4140" s="5">
        <v>2.495833325</v>
      </c>
      <c r="P4140" s="4">
        <v>155</v>
      </c>
      <c r="Q4140" s="6">
        <v>1.93548387096774</v>
      </c>
      <c r="R4140" s="7">
        <v>1.13483870967742</v>
      </c>
      <c r="S4140" s="6">
        <v>0</v>
      </c>
      <c r="T4140" s="5">
        <v>0</v>
      </c>
      <c r="U4140" s="5">
        <v>0</v>
      </c>
      <c r="V4140" s="5">
        <f t="shared" si="330"/>
        <v>7.4874999750000004</v>
      </c>
      <c r="W4140" s="5">
        <f t="shared" si="326"/>
        <v>-7.4874999750000004</v>
      </c>
      <c r="X4140" s="8">
        <f t="shared" si="327"/>
        <v>-1</v>
      </c>
      <c r="Y4140" s="4">
        <v>0</v>
      </c>
      <c r="Z4140" s="9" t="str">
        <f t="shared" si="328"/>
        <v>NA</v>
      </c>
      <c r="AA4140" s="10">
        <f t="shared" si="329"/>
        <v>0</v>
      </c>
    </row>
    <row r="4141" spans="1:27" x14ac:dyDescent="0.55000000000000004">
      <c r="A4141" s="3" t="s">
        <v>71</v>
      </c>
      <c r="B4141" s="3" t="s">
        <v>72</v>
      </c>
      <c r="C4141" s="3" t="s">
        <v>6479</v>
      </c>
      <c r="D4141" s="3" t="s">
        <v>1553</v>
      </c>
      <c r="E4141" s="4" t="s">
        <v>47</v>
      </c>
      <c r="F4141" s="3" t="s">
        <v>144</v>
      </c>
      <c r="G4141" s="3" t="s">
        <v>49</v>
      </c>
      <c r="H4141" s="3" t="s">
        <v>34</v>
      </c>
      <c r="I4141" s="3" t="s">
        <v>456</v>
      </c>
      <c r="J4141" s="3" t="s">
        <v>36</v>
      </c>
      <c r="K4141" s="3" t="s">
        <v>42</v>
      </c>
      <c r="L4141" s="5">
        <v>10</v>
      </c>
      <c r="M4141" s="4">
        <v>4</v>
      </c>
      <c r="N4141" s="5">
        <v>7.625</v>
      </c>
      <c r="O4141" s="5">
        <v>1.90625</v>
      </c>
      <c r="P4141" s="4">
        <v>488</v>
      </c>
      <c r="Q4141" s="6">
        <v>0.81967213114754101</v>
      </c>
      <c r="R4141" s="7">
        <v>1.1443852459016399</v>
      </c>
      <c r="S4141" s="6">
        <v>0</v>
      </c>
      <c r="T4141" s="5">
        <v>0</v>
      </c>
      <c r="U4141" s="5">
        <v>0</v>
      </c>
      <c r="V4141" s="5">
        <f t="shared" si="330"/>
        <v>7.625</v>
      </c>
      <c r="W4141" s="5">
        <f t="shared" si="326"/>
        <v>-7.625</v>
      </c>
      <c r="X4141" s="8">
        <f t="shared" si="327"/>
        <v>-1</v>
      </c>
      <c r="Y4141" s="4">
        <v>0</v>
      </c>
      <c r="Z4141" s="9" t="str">
        <f t="shared" si="328"/>
        <v>NA</v>
      </c>
      <c r="AA4141" s="10">
        <f t="shared" si="329"/>
        <v>0</v>
      </c>
    </row>
    <row r="4142" spans="1:27" x14ac:dyDescent="0.55000000000000004">
      <c r="A4142" s="3" t="s">
        <v>71</v>
      </c>
      <c r="B4142" s="3" t="s">
        <v>72</v>
      </c>
      <c r="C4142" s="3" t="s">
        <v>6480</v>
      </c>
      <c r="D4142" s="3" t="s">
        <v>6481</v>
      </c>
      <c r="E4142" s="4" t="s">
        <v>47</v>
      </c>
      <c r="F4142" s="3" t="s">
        <v>325</v>
      </c>
      <c r="G4142" s="3" t="s">
        <v>165</v>
      </c>
      <c r="H4142" s="3" t="s">
        <v>34</v>
      </c>
      <c r="I4142" s="3" t="s">
        <v>50</v>
      </c>
      <c r="J4142" s="3" t="s">
        <v>36</v>
      </c>
      <c r="K4142" s="3" t="s">
        <v>37</v>
      </c>
      <c r="L4142" s="5">
        <v>10</v>
      </c>
      <c r="M4142" s="4">
        <v>4</v>
      </c>
      <c r="N4142" s="5">
        <v>7.8</v>
      </c>
      <c r="O4142" s="5">
        <v>1.95</v>
      </c>
      <c r="P4142" s="4">
        <v>16</v>
      </c>
      <c r="Q4142" s="6">
        <v>25</v>
      </c>
      <c r="R4142" s="7">
        <v>1.0625</v>
      </c>
      <c r="S4142" s="6">
        <v>0</v>
      </c>
      <c r="T4142" s="5">
        <v>0</v>
      </c>
      <c r="U4142" s="5">
        <v>0</v>
      </c>
      <c r="V4142" s="5">
        <f t="shared" si="330"/>
        <v>7.8</v>
      </c>
      <c r="W4142" s="5">
        <f t="shared" si="326"/>
        <v>-7.8</v>
      </c>
      <c r="X4142" s="8">
        <f t="shared" si="327"/>
        <v>-1</v>
      </c>
      <c r="Y4142" s="4">
        <v>0</v>
      </c>
      <c r="Z4142" s="9" t="str">
        <f t="shared" si="328"/>
        <v>NA</v>
      </c>
      <c r="AA4142" s="10">
        <f t="shared" si="329"/>
        <v>0</v>
      </c>
    </row>
    <row r="4143" spans="1:27" x14ac:dyDescent="0.55000000000000004">
      <c r="A4143" s="3" t="s">
        <v>71</v>
      </c>
      <c r="B4143" s="3" t="s">
        <v>72</v>
      </c>
      <c r="C4143" s="3" t="s">
        <v>6482</v>
      </c>
      <c r="D4143" s="3" t="s">
        <v>3731</v>
      </c>
      <c r="E4143" s="4" t="s">
        <v>47</v>
      </c>
      <c r="F4143" s="3" t="s">
        <v>173</v>
      </c>
      <c r="G4143" s="3" t="s">
        <v>4483</v>
      </c>
      <c r="H4143" s="3" t="s">
        <v>34</v>
      </c>
      <c r="I4143" s="3" t="s">
        <v>77</v>
      </c>
      <c r="J4143" s="3" t="s">
        <v>36</v>
      </c>
      <c r="K4143" s="3" t="s">
        <v>42</v>
      </c>
      <c r="L4143" s="5">
        <v>10</v>
      </c>
      <c r="M4143" s="4">
        <v>2</v>
      </c>
      <c r="N4143" s="5">
        <v>8.1374999999999993</v>
      </c>
      <c r="O4143" s="5">
        <v>4.0687499999999996</v>
      </c>
      <c r="P4143" s="4">
        <v>216</v>
      </c>
      <c r="Q4143" s="6">
        <v>0.92592592592592604</v>
      </c>
      <c r="R4143" s="7">
        <v>1.5861111111111099</v>
      </c>
      <c r="S4143" s="6">
        <v>0</v>
      </c>
      <c r="T4143" s="5">
        <v>0</v>
      </c>
      <c r="U4143" s="5">
        <v>0</v>
      </c>
      <c r="V4143" s="5">
        <f t="shared" si="330"/>
        <v>8.1374999999999993</v>
      </c>
      <c r="W4143" s="5">
        <f t="shared" si="326"/>
        <v>-8.1374999999999993</v>
      </c>
      <c r="X4143" s="8">
        <f t="shared" si="327"/>
        <v>-1</v>
      </c>
      <c r="Y4143" s="4">
        <v>0</v>
      </c>
      <c r="Z4143" s="9" t="str">
        <f t="shared" si="328"/>
        <v>NA</v>
      </c>
      <c r="AA4143" s="10">
        <f t="shared" si="329"/>
        <v>0</v>
      </c>
    </row>
    <row r="4144" spans="1:27" x14ac:dyDescent="0.55000000000000004">
      <c r="A4144" s="3" t="s">
        <v>71</v>
      </c>
      <c r="B4144" s="3" t="s">
        <v>72</v>
      </c>
      <c r="C4144" s="3" t="s">
        <v>6483</v>
      </c>
      <c r="D4144" s="3" t="s">
        <v>1565</v>
      </c>
      <c r="E4144" s="4" t="s">
        <v>47</v>
      </c>
      <c r="F4144" s="3" t="s">
        <v>144</v>
      </c>
      <c r="G4144" s="3" t="s">
        <v>49</v>
      </c>
      <c r="H4144" s="3" t="s">
        <v>34</v>
      </c>
      <c r="I4144" s="3" t="s">
        <v>456</v>
      </c>
      <c r="J4144" s="3" t="s">
        <v>36</v>
      </c>
      <c r="K4144" s="3" t="s">
        <v>42</v>
      </c>
      <c r="L4144" s="5">
        <v>10</v>
      </c>
      <c r="M4144" s="4">
        <v>3</v>
      </c>
      <c r="N4144" s="5">
        <v>8.1374999999999993</v>
      </c>
      <c r="O4144" s="5">
        <v>2.7124999999999999</v>
      </c>
      <c r="P4144" s="4">
        <v>31</v>
      </c>
      <c r="Q4144" s="6">
        <v>9.67741935483871</v>
      </c>
      <c r="R4144" s="7">
        <v>2.4838709677419399</v>
      </c>
      <c r="S4144" s="6">
        <v>0</v>
      </c>
      <c r="T4144" s="5">
        <v>0</v>
      </c>
      <c r="U4144" s="5">
        <v>0</v>
      </c>
      <c r="V4144" s="5">
        <f t="shared" si="330"/>
        <v>8.1374999999999993</v>
      </c>
      <c r="W4144" s="5">
        <f t="shared" si="326"/>
        <v>-8.1374999999999993</v>
      </c>
      <c r="X4144" s="8">
        <f t="shared" si="327"/>
        <v>-1</v>
      </c>
      <c r="Y4144" s="4">
        <v>0</v>
      </c>
      <c r="Z4144" s="9" t="str">
        <f t="shared" si="328"/>
        <v>NA</v>
      </c>
      <c r="AA4144" s="10">
        <f t="shared" si="329"/>
        <v>0</v>
      </c>
    </row>
    <row r="4145" spans="1:27" x14ac:dyDescent="0.55000000000000004">
      <c r="A4145" s="3" t="s">
        <v>71</v>
      </c>
      <c r="B4145" s="3" t="s">
        <v>72</v>
      </c>
      <c r="C4145" s="3" t="s">
        <v>6484</v>
      </c>
      <c r="D4145" s="3" t="s">
        <v>6485</v>
      </c>
      <c r="E4145" s="4" t="s">
        <v>47</v>
      </c>
      <c r="F4145" s="3" t="s">
        <v>325</v>
      </c>
      <c r="G4145" s="3" t="s">
        <v>149</v>
      </c>
      <c r="H4145" s="3" t="s">
        <v>34</v>
      </c>
      <c r="I4145" s="3" t="s">
        <v>50</v>
      </c>
      <c r="J4145" s="3" t="s">
        <v>36</v>
      </c>
      <c r="K4145" s="3" t="s">
        <v>42</v>
      </c>
      <c r="L4145" s="5">
        <v>10</v>
      </c>
      <c r="M4145" s="4">
        <v>4</v>
      </c>
      <c r="N4145" s="5">
        <v>8.2249999999999996</v>
      </c>
      <c r="O4145" s="5">
        <v>2.0562499999999999</v>
      </c>
      <c r="P4145" s="4">
        <v>35</v>
      </c>
      <c r="Q4145" s="6">
        <v>11.4285714285714</v>
      </c>
      <c r="R4145" s="7">
        <v>1.02857142857143</v>
      </c>
      <c r="S4145" s="6">
        <v>0</v>
      </c>
      <c r="T4145" s="5">
        <v>0</v>
      </c>
      <c r="U4145" s="5">
        <v>0</v>
      </c>
      <c r="V4145" s="5">
        <f t="shared" si="330"/>
        <v>8.2249999999999996</v>
      </c>
      <c r="W4145" s="5">
        <f t="shared" si="326"/>
        <v>-8.2249999999999996</v>
      </c>
      <c r="X4145" s="8">
        <f t="shared" si="327"/>
        <v>-1</v>
      </c>
      <c r="Y4145" s="4">
        <v>0</v>
      </c>
      <c r="Z4145" s="9" t="str">
        <f t="shared" si="328"/>
        <v>NA</v>
      </c>
      <c r="AA4145" s="10">
        <f t="shared" si="329"/>
        <v>0</v>
      </c>
    </row>
    <row r="4146" spans="1:27" x14ac:dyDescent="0.55000000000000004">
      <c r="A4146" s="3" t="s">
        <v>71</v>
      </c>
      <c r="B4146" s="3" t="s">
        <v>72</v>
      </c>
      <c r="C4146" s="3" t="s">
        <v>6486</v>
      </c>
      <c r="D4146" s="3" t="s">
        <v>1960</v>
      </c>
      <c r="E4146" s="4" t="s">
        <v>47</v>
      </c>
      <c r="F4146" s="3" t="s">
        <v>325</v>
      </c>
      <c r="G4146" s="3" t="s">
        <v>400</v>
      </c>
      <c r="H4146" s="3" t="s">
        <v>34</v>
      </c>
      <c r="I4146" s="3" t="s">
        <v>50</v>
      </c>
      <c r="J4146" s="3" t="s">
        <v>36</v>
      </c>
      <c r="K4146" s="3" t="s">
        <v>42</v>
      </c>
      <c r="L4146" s="5">
        <v>10</v>
      </c>
      <c r="M4146" s="4">
        <v>4</v>
      </c>
      <c r="N4146" s="5">
        <v>8.5</v>
      </c>
      <c r="O4146" s="5">
        <v>2.125</v>
      </c>
      <c r="P4146" s="4">
        <v>35</v>
      </c>
      <c r="Q4146" s="6">
        <v>11.4285714285714</v>
      </c>
      <c r="R4146" s="7">
        <v>1.05142857142857</v>
      </c>
      <c r="S4146" s="6">
        <v>0</v>
      </c>
      <c r="T4146" s="5">
        <v>0</v>
      </c>
      <c r="U4146" s="5">
        <v>0</v>
      </c>
      <c r="V4146" s="5">
        <f t="shared" si="330"/>
        <v>8.5</v>
      </c>
      <c r="W4146" s="5">
        <f t="shared" si="326"/>
        <v>-8.5</v>
      </c>
      <c r="X4146" s="8">
        <f t="shared" si="327"/>
        <v>-1</v>
      </c>
      <c r="Y4146" s="4">
        <v>0</v>
      </c>
      <c r="Z4146" s="9" t="str">
        <f t="shared" si="328"/>
        <v>NA</v>
      </c>
      <c r="AA4146" s="10">
        <f t="shared" si="329"/>
        <v>0</v>
      </c>
    </row>
    <row r="4147" spans="1:27" x14ac:dyDescent="0.55000000000000004">
      <c r="A4147" s="3" t="s">
        <v>71</v>
      </c>
      <c r="B4147" s="3" t="s">
        <v>72</v>
      </c>
      <c r="C4147" s="3" t="s">
        <v>6487</v>
      </c>
      <c r="D4147" s="3" t="s">
        <v>461</v>
      </c>
      <c r="E4147" s="4" t="s">
        <v>47</v>
      </c>
      <c r="F4147" s="3" t="s">
        <v>144</v>
      </c>
      <c r="G4147" s="3" t="s">
        <v>309</v>
      </c>
      <c r="H4147" s="3" t="s">
        <v>34</v>
      </c>
      <c r="I4147" s="3" t="s">
        <v>77</v>
      </c>
      <c r="J4147" s="3" t="s">
        <v>36</v>
      </c>
      <c r="K4147" s="3" t="s">
        <v>42</v>
      </c>
      <c r="L4147" s="5">
        <v>10</v>
      </c>
      <c r="M4147" s="4">
        <v>6</v>
      </c>
      <c r="N4147" s="5">
        <v>9.4999999500000012</v>
      </c>
      <c r="O4147" s="5">
        <v>1.5833333250000001</v>
      </c>
      <c r="P4147" s="4">
        <v>207</v>
      </c>
      <c r="Q4147" s="6">
        <v>2.8985507246376798</v>
      </c>
      <c r="R4147" s="7">
        <v>1.3391304347826101</v>
      </c>
      <c r="S4147" s="6">
        <v>0</v>
      </c>
      <c r="T4147" s="5">
        <v>0</v>
      </c>
      <c r="U4147" s="5">
        <v>0</v>
      </c>
      <c r="V4147" s="5">
        <f t="shared" si="330"/>
        <v>9.4999999500000012</v>
      </c>
      <c r="W4147" s="5">
        <f t="shared" si="326"/>
        <v>-9.4999999500000012</v>
      </c>
      <c r="X4147" s="8">
        <f t="shared" si="327"/>
        <v>-1</v>
      </c>
      <c r="Y4147" s="4">
        <v>0</v>
      </c>
      <c r="Z4147" s="9" t="str">
        <f t="shared" si="328"/>
        <v>NA</v>
      </c>
      <c r="AA4147" s="10">
        <f t="shared" si="329"/>
        <v>0</v>
      </c>
    </row>
    <row r="4148" spans="1:27" x14ac:dyDescent="0.55000000000000004">
      <c r="A4148" s="3" t="s">
        <v>71</v>
      </c>
      <c r="B4148" s="3" t="s">
        <v>72</v>
      </c>
      <c r="C4148" s="3" t="s">
        <v>6488</v>
      </c>
      <c r="D4148" s="3" t="s">
        <v>212</v>
      </c>
      <c r="E4148" s="4" t="s">
        <v>47</v>
      </c>
      <c r="F4148" s="3" t="s">
        <v>144</v>
      </c>
      <c r="G4148" s="3" t="s">
        <v>49</v>
      </c>
      <c r="H4148" s="3" t="s">
        <v>34</v>
      </c>
      <c r="I4148" s="3" t="s">
        <v>456</v>
      </c>
      <c r="J4148" s="3" t="s">
        <v>36</v>
      </c>
      <c r="K4148" s="3" t="s">
        <v>42</v>
      </c>
      <c r="L4148" s="5">
        <v>10</v>
      </c>
      <c r="M4148" s="4">
        <v>4</v>
      </c>
      <c r="N4148" s="5">
        <v>9.6374999999999993</v>
      </c>
      <c r="O4148" s="5">
        <v>2.4093749999999998</v>
      </c>
      <c r="P4148" s="4">
        <v>71</v>
      </c>
      <c r="Q4148" s="6">
        <v>5.6338028169014098</v>
      </c>
      <c r="R4148" s="7">
        <v>1.16619718309859</v>
      </c>
      <c r="S4148" s="6">
        <v>0</v>
      </c>
      <c r="T4148" s="5">
        <v>0</v>
      </c>
      <c r="U4148" s="5">
        <v>0</v>
      </c>
      <c r="V4148" s="5">
        <f t="shared" si="330"/>
        <v>9.6374999999999993</v>
      </c>
      <c r="W4148" s="5">
        <f t="shared" si="326"/>
        <v>-9.6374999999999993</v>
      </c>
      <c r="X4148" s="8">
        <f t="shared" si="327"/>
        <v>-1</v>
      </c>
      <c r="Y4148" s="4">
        <v>0</v>
      </c>
      <c r="Z4148" s="9" t="str">
        <f t="shared" si="328"/>
        <v>NA</v>
      </c>
      <c r="AA4148" s="10">
        <f t="shared" si="329"/>
        <v>0</v>
      </c>
    </row>
    <row r="4149" spans="1:27" x14ac:dyDescent="0.55000000000000004">
      <c r="A4149" s="3" t="s">
        <v>71</v>
      </c>
      <c r="B4149" s="3" t="s">
        <v>72</v>
      </c>
      <c r="C4149" s="3" t="s">
        <v>6489</v>
      </c>
      <c r="D4149" s="3" t="s">
        <v>877</v>
      </c>
      <c r="E4149" s="4" t="s">
        <v>47</v>
      </c>
      <c r="F4149" s="3" t="s">
        <v>144</v>
      </c>
      <c r="G4149" s="3" t="s">
        <v>49</v>
      </c>
      <c r="H4149" s="3" t="s">
        <v>34</v>
      </c>
      <c r="I4149" s="3" t="s">
        <v>456</v>
      </c>
      <c r="J4149" s="3" t="s">
        <v>36</v>
      </c>
      <c r="K4149" s="3" t="s">
        <v>42</v>
      </c>
      <c r="L4149" s="5">
        <v>10</v>
      </c>
      <c r="M4149" s="4">
        <v>4</v>
      </c>
      <c r="N4149" s="5">
        <v>9.8249999999999993</v>
      </c>
      <c r="O4149" s="5">
        <v>2.4562499999999998</v>
      </c>
      <c r="P4149" s="4">
        <v>233</v>
      </c>
      <c r="Q4149" s="6">
        <v>1.7167381974248901</v>
      </c>
      <c r="R4149" s="7">
        <v>1.4708154506437801</v>
      </c>
      <c r="S4149" s="6">
        <v>0</v>
      </c>
      <c r="T4149" s="5">
        <v>0</v>
      </c>
      <c r="U4149" s="5">
        <v>0</v>
      </c>
      <c r="V4149" s="5">
        <f t="shared" si="330"/>
        <v>9.8249999999999993</v>
      </c>
      <c r="W4149" s="5">
        <f t="shared" si="326"/>
        <v>-9.8249999999999993</v>
      </c>
      <c r="X4149" s="8">
        <f t="shared" si="327"/>
        <v>-1</v>
      </c>
      <c r="Y4149" s="4">
        <v>0</v>
      </c>
      <c r="Z4149" s="9" t="str">
        <f t="shared" si="328"/>
        <v>NA</v>
      </c>
      <c r="AA4149" s="10">
        <f t="shared" si="329"/>
        <v>0</v>
      </c>
    </row>
    <row r="4150" spans="1:27" x14ac:dyDescent="0.55000000000000004">
      <c r="A4150" s="3" t="s">
        <v>71</v>
      </c>
      <c r="B4150" s="3" t="s">
        <v>72</v>
      </c>
      <c r="C4150" s="3" t="s">
        <v>6490</v>
      </c>
      <c r="D4150" s="3" t="s">
        <v>2465</v>
      </c>
      <c r="E4150" s="4" t="s">
        <v>47</v>
      </c>
      <c r="F4150" s="3" t="s">
        <v>325</v>
      </c>
      <c r="G4150" s="3" t="s">
        <v>149</v>
      </c>
      <c r="H4150" s="3" t="s">
        <v>34</v>
      </c>
      <c r="I4150" s="3" t="s">
        <v>50</v>
      </c>
      <c r="J4150" s="3" t="s">
        <v>36</v>
      </c>
      <c r="K4150" s="3" t="s">
        <v>42</v>
      </c>
      <c r="L4150" s="5">
        <v>10</v>
      </c>
      <c r="M4150" s="4">
        <v>6</v>
      </c>
      <c r="N4150" s="5">
        <v>10.024999949999998</v>
      </c>
      <c r="O4150" s="5">
        <v>1.6708333249999998</v>
      </c>
      <c r="P4150" s="4">
        <v>216</v>
      </c>
      <c r="Q4150" s="6">
        <v>2.7777777777777799</v>
      </c>
      <c r="R4150" s="7">
        <v>1.5916666666666699</v>
      </c>
      <c r="S4150" s="6">
        <v>0</v>
      </c>
      <c r="T4150" s="5">
        <v>0</v>
      </c>
      <c r="U4150" s="5">
        <v>0</v>
      </c>
      <c r="V4150" s="5">
        <f t="shared" si="330"/>
        <v>10.024999949999998</v>
      </c>
      <c r="W4150" s="5">
        <f t="shared" si="326"/>
        <v>-10.024999949999998</v>
      </c>
      <c r="X4150" s="8">
        <f t="shared" si="327"/>
        <v>-1</v>
      </c>
      <c r="Y4150" s="4">
        <v>0</v>
      </c>
      <c r="Z4150" s="9" t="str">
        <f t="shared" si="328"/>
        <v>NA</v>
      </c>
      <c r="AA4150" s="10">
        <f t="shared" si="329"/>
        <v>0</v>
      </c>
    </row>
    <row r="4151" spans="1:27" x14ac:dyDescent="0.55000000000000004">
      <c r="A4151" s="3" t="s">
        <v>71</v>
      </c>
      <c r="B4151" s="3" t="s">
        <v>72</v>
      </c>
      <c r="C4151" s="3" t="s">
        <v>6491</v>
      </c>
      <c r="D4151" s="3" t="s">
        <v>960</v>
      </c>
      <c r="E4151" s="4" t="s">
        <v>47</v>
      </c>
      <c r="F4151" s="3" t="s">
        <v>325</v>
      </c>
      <c r="G4151" s="3" t="s">
        <v>165</v>
      </c>
      <c r="H4151" s="3" t="s">
        <v>34</v>
      </c>
      <c r="I4151" s="3" t="s">
        <v>50</v>
      </c>
      <c r="J4151" s="3" t="s">
        <v>36</v>
      </c>
      <c r="K4151" s="3" t="s">
        <v>37</v>
      </c>
      <c r="L4151" s="5">
        <v>10</v>
      </c>
      <c r="M4151" s="4">
        <v>8</v>
      </c>
      <c r="N4151" s="5">
        <v>11.2875</v>
      </c>
      <c r="O4151" s="5">
        <v>1.4109375</v>
      </c>
      <c r="P4151" s="4">
        <v>48</v>
      </c>
      <c r="Q4151" s="6">
        <v>16.6666666666667</v>
      </c>
      <c r="R4151" s="7">
        <v>1.26875</v>
      </c>
      <c r="S4151" s="6">
        <v>0</v>
      </c>
      <c r="T4151" s="5">
        <v>0</v>
      </c>
      <c r="U4151" s="5">
        <v>0</v>
      </c>
      <c r="V4151" s="5">
        <f t="shared" si="330"/>
        <v>11.2875</v>
      </c>
      <c r="W4151" s="5">
        <f t="shared" si="326"/>
        <v>-11.2875</v>
      </c>
      <c r="X4151" s="8">
        <f t="shared" si="327"/>
        <v>-1</v>
      </c>
      <c r="Y4151" s="4">
        <v>0</v>
      </c>
      <c r="Z4151" s="9" t="str">
        <f t="shared" si="328"/>
        <v>NA</v>
      </c>
      <c r="AA4151" s="10">
        <f t="shared" si="329"/>
        <v>0</v>
      </c>
    </row>
    <row r="4152" spans="1:27" x14ac:dyDescent="0.55000000000000004">
      <c r="A4152" s="3" t="s">
        <v>71</v>
      </c>
      <c r="B4152" s="3" t="s">
        <v>72</v>
      </c>
      <c r="C4152" s="3" t="s">
        <v>6492</v>
      </c>
      <c r="D4152" s="3" t="s">
        <v>2363</v>
      </c>
      <c r="E4152" s="4" t="s">
        <v>47</v>
      </c>
      <c r="F4152" s="3" t="s">
        <v>325</v>
      </c>
      <c r="G4152" s="3" t="s">
        <v>400</v>
      </c>
      <c r="H4152" s="3" t="s">
        <v>34</v>
      </c>
      <c r="I4152" s="3" t="s">
        <v>50</v>
      </c>
      <c r="J4152" s="3" t="s">
        <v>36</v>
      </c>
      <c r="K4152" s="3" t="s">
        <v>42</v>
      </c>
      <c r="L4152" s="5">
        <v>10</v>
      </c>
      <c r="M4152" s="4">
        <v>6</v>
      </c>
      <c r="N4152" s="5">
        <v>11.599999950000001</v>
      </c>
      <c r="O4152" s="5">
        <v>1.933333325</v>
      </c>
      <c r="P4152" s="4">
        <v>173</v>
      </c>
      <c r="Q4152" s="6">
        <v>3.4682080924855501</v>
      </c>
      <c r="R4152" s="7">
        <v>1.0763005780346799</v>
      </c>
      <c r="S4152" s="6">
        <v>0</v>
      </c>
      <c r="T4152" s="5">
        <v>0</v>
      </c>
      <c r="U4152" s="5">
        <v>0</v>
      </c>
      <c r="V4152" s="5">
        <f t="shared" si="330"/>
        <v>11.599999950000001</v>
      </c>
      <c r="W4152" s="5">
        <f t="shared" si="326"/>
        <v>-11.599999950000001</v>
      </c>
      <c r="X4152" s="8">
        <f t="shared" si="327"/>
        <v>-1</v>
      </c>
      <c r="Y4152" s="4">
        <v>0</v>
      </c>
      <c r="Z4152" s="9" t="str">
        <f t="shared" si="328"/>
        <v>NA</v>
      </c>
      <c r="AA4152" s="10">
        <f t="shared" si="329"/>
        <v>0</v>
      </c>
    </row>
    <row r="4153" spans="1:27" x14ac:dyDescent="0.55000000000000004">
      <c r="A4153" s="3" t="s">
        <v>71</v>
      </c>
      <c r="B4153" s="3" t="s">
        <v>72</v>
      </c>
      <c r="C4153" s="3" t="s">
        <v>6493</v>
      </c>
      <c r="D4153" s="3" t="s">
        <v>3814</v>
      </c>
      <c r="E4153" s="4" t="s">
        <v>47</v>
      </c>
      <c r="F4153" s="3" t="s">
        <v>173</v>
      </c>
      <c r="G4153" s="3" t="s">
        <v>4483</v>
      </c>
      <c r="H4153" s="3" t="s">
        <v>34</v>
      </c>
      <c r="I4153" s="3" t="s">
        <v>77</v>
      </c>
      <c r="J4153" s="3" t="s">
        <v>36</v>
      </c>
      <c r="K4153" s="3" t="s">
        <v>42</v>
      </c>
      <c r="L4153" s="5">
        <v>10</v>
      </c>
      <c r="M4153" s="4">
        <v>3</v>
      </c>
      <c r="N4153" s="5">
        <v>12.1875</v>
      </c>
      <c r="O4153" s="5">
        <v>4.0625</v>
      </c>
      <c r="P4153" s="4">
        <v>111</v>
      </c>
      <c r="Q4153" s="6">
        <v>2.7027027027027</v>
      </c>
      <c r="R4153" s="7">
        <v>1.6198198198198199</v>
      </c>
      <c r="S4153" s="6">
        <v>0</v>
      </c>
      <c r="T4153" s="5">
        <v>0</v>
      </c>
      <c r="U4153" s="5">
        <v>0</v>
      </c>
      <c r="V4153" s="5">
        <f t="shared" si="330"/>
        <v>12.1875</v>
      </c>
      <c r="W4153" s="5">
        <f t="shared" si="326"/>
        <v>-12.1875</v>
      </c>
      <c r="X4153" s="8">
        <f t="shared" si="327"/>
        <v>-1</v>
      </c>
      <c r="Y4153" s="4">
        <v>0</v>
      </c>
      <c r="Z4153" s="9" t="str">
        <f t="shared" si="328"/>
        <v>NA</v>
      </c>
      <c r="AA4153" s="10">
        <f t="shared" si="329"/>
        <v>0</v>
      </c>
    </row>
    <row r="4154" spans="1:27" x14ac:dyDescent="0.55000000000000004">
      <c r="A4154" s="3" t="s">
        <v>71</v>
      </c>
      <c r="B4154" s="3" t="s">
        <v>72</v>
      </c>
      <c r="C4154" s="3" t="s">
        <v>6494</v>
      </c>
      <c r="D4154" s="3" t="s">
        <v>948</v>
      </c>
      <c r="E4154" s="4" t="s">
        <v>47</v>
      </c>
      <c r="F4154" s="3" t="s">
        <v>144</v>
      </c>
      <c r="G4154" s="3" t="s">
        <v>309</v>
      </c>
      <c r="H4154" s="3" t="s">
        <v>34</v>
      </c>
      <c r="I4154" s="3" t="s">
        <v>77</v>
      </c>
      <c r="J4154" s="3" t="s">
        <v>36</v>
      </c>
      <c r="K4154" s="3" t="s">
        <v>42</v>
      </c>
      <c r="L4154" s="5">
        <v>10</v>
      </c>
      <c r="M4154" s="4">
        <v>9</v>
      </c>
      <c r="N4154" s="5">
        <v>12.6874999125</v>
      </c>
      <c r="O4154" s="5">
        <v>1.4097222125</v>
      </c>
      <c r="P4154" s="4">
        <v>89</v>
      </c>
      <c r="Q4154" s="6">
        <v>10.1123595505618</v>
      </c>
      <c r="R4154" s="7">
        <v>1.1885393258426999</v>
      </c>
      <c r="S4154" s="6">
        <v>0</v>
      </c>
      <c r="T4154" s="5">
        <v>0</v>
      </c>
      <c r="U4154" s="5">
        <v>0</v>
      </c>
      <c r="V4154" s="5">
        <f t="shared" si="330"/>
        <v>12.6874999125</v>
      </c>
      <c r="W4154" s="5">
        <f t="shared" si="326"/>
        <v>-12.6874999125</v>
      </c>
      <c r="X4154" s="8">
        <f t="shared" si="327"/>
        <v>-1</v>
      </c>
      <c r="Y4154" s="4">
        <v>0</v>
      </c>
      <c r="Z4154" s="9" t="str">
        <f t="shared" si="328"/>
        <v>NA</v>
      </c>
      <c r="AA4154" s="10">
        <f t="shared" si="329"/>
        <v>0</v>
      </c>
    </row>
    <row r="4155" spans="1:27" x14ac:dyDescent="0.55000000000000004">
      <c r="A4155" s="3" t="s">
        <v>71</v>
      </c>
      <c r="B4155" s="3" t="s">
        <v>72</v>
      </c>
      <c r="C4155" s="3" t="s">
        <v>6495</v>
      </c>
      <c r="D4155" s="3" t="s">
        <v>2509</v>
      </c>
      <c r="E4155" s="4" t="s">
        <v>47</v>
      </c>
      <c r="F4155" s="3" t="s">
        <v>325</v>
      </c>
      <c r="G4155" s="3" t="s">
        <v>736</v>
      </c>
      <c r="H4155" s="3" t="s">
        <v>34</v>
      </c>
      <c r="I4155" s="3" t="s">
        <v>50</v>
      </c>
      <c r="J4155" s="3" t="s">
        <v>36</v>
      </c>
      <c r="K4155" s="3" t="s">
        <v>42</v>
      </c>
      <c r="L4155" s="5">
        <v>10</v>
      </c>
      <c r="M4155" s="4">
        <v>5</v>
      </c>
      <c r="N4155" s="5">
        <v>12.85</v>
      </c>
      <c r="O4155" s="5">
        <v>2.57</v>
      </c>
      <c r="P4155" s="4">
        <v>121</v>
      </c>
      <c r="Q4155" s="6">
        <v>4.1322314049586799</v>
      </c>
      <c r="R4155" s="7">
        <v>2.2586776859504099</v>
      </c>
      <c r="S4155" s="6">
        <v>0</v>
      </c>
      <c r="T4155" s="5">
        <v>0</v>
      </c>
      <c r="U4155" s="5">
        <v>0</v>
      </c>
      <c r="V4155" s="5">
        <f t="shared" si="330"/>
        <v>12.85</v>
      </c>
      <c r="W4155" s="5">
        <f t="shared" si="326"/>
        <v>-12.85</v>
      </c>
      <c r="X4155" s="8">
        <f t="shared" si="327"/>
        <v>-1</v>
      </c>
      <c r="Y4155" s="4">
        <v>0</v>
      </c>
      <c r="Z4155" s="9" t="str">
        <f t="shared" si="328"/>
        <v>NA</v>
      </c>
      <c r="AA4155" s="10">
        <f t="shared" si="329"/>
        <v>0</v>
      </c>
    </row>
    <row r="4156" spans="1:27" x14ac:dyDescent="0.55000000000000004">
      <c r="A4156" s="3" t="s">
        <v>71</v>
      </c>
      <c r="B4156" s="3" t="s">
        <v>72</v>
      </c>
      <c r="C4156" s="3" t="s">
        <v>6496</v>
      </c>
      <c r="D4156" s="3" t="s">
        <v>1765</v>
      </c>
      <c r="E4156" s="4" t="s">
        <v>47</v>
      </c>
      <c r="F4156" s="3" t="s">
        <v>325</v>
      </c>
      <c r="G4156" s="3" t="s">
        <v>400</v>
      </c>
      <c r="H4156" s="3" t="s">
        <v>34</v>
      </c>
      <c r="I4156" s="3" t="s">
        <v>50</v>
      </c>
      <c r="J4156" s="3" t="s">
        <v>36</v>
      </c>
      <c r="K4156" s="3" t="s">
        <v>42</v>
      </c>
      <c r="L4156" s="5">
        <v>10</v>
      </c>
      <c r="M4156" s="4">
        <v>4</v>
      </c>
      <c r="N4156" s="5">
        <v>12.9</v>
      </c>
      <c r="O4156" s="5">
        <v>3.2250000000000001</v>
      </c>
      <c r="P4156" s="4">
        <v>73</v>
      </c>
      <c r="Q4156" s="6">
        <v>5.4794520547945202</v>
      </c>
      <c r="R4156" s="7">
        <v>1.0821917808219199</v>
      </c>
      <c r="S4156" s="6">
        <v>0</v>
      </c>
      <c r="T4156" s="5">
        <v>0</v>
      </c>
      <c r="U4156" s="5">
        <v>0</v>
      </c>
      <c r="V4156" s="5">
        <f t="shared" si="330"/>
        <v>12.9</v>
      </c>
      <c r="W4156" s="5">
        <f t="shared" si="326"/>
        <v>-12.9</v>
      </c>
      <c r="X4156" s="8">
        <f t="shared" si="327"/>
        <v>-1</v>
      </c>
      <c r="Y4156" s="4">
        <v>0</v>
      </c>
      <c r="Z4156" s="9" t="str">
        <f t="shared" si="328"/>
        <v>NA</v>
      </c>
      <c r="AA4156" s="10">
        <f t="shared" si="329"/>
        <v>0</v>
      </c>
    </row>
    <row r="4157" spans="1:27" x14ac:dyDescent="0.55000000000000004">
      <c r="A4157" s="3" t="s">
        <v>71</v>
      </c>
      <c r="B4157" s="3" t="s">
        <v>72</v>
      </c>
      <c r="C4157" s="3" t="s">
        <v>6497</v>
      </c>
      <c r="D4157" s="3" t="s">
        <v>6498</v>
      </c>
      <c r="E4157" s="4" t="s">
        <v>47</v>
      </c>
      <c r="F4157" s="3" t="s">
        <v>325</v>
      </c>
      <c r="G4157" s="3" t="s">
        <v>5079</v>
      </c>
      <c r="H4157" s="3" t="s">
        <v>34</v>
      </c>
      <c r="I4157" s="3" t="s">
        <v>50</v>
      </c>
      <c r="J4157" s="3" t="s">
        <v>36</v>
      </c>
      <c r="K4157" s="3" t="s">
        <v>42</v>
      </c>
      <c r="L4157" s="5">
        <v>10</v>
      </c>
      <c r="M4157" s="4">
        <v>8</v>
      </c>
      <c r="N4157" s="5">
        <v>14.775</v>
      </c>
      <c r="O4157" s="5">
        <v>1.846875</v>
      </c>
      <c r="P4157" s="4">
        <v>79</v>
      </c>
      <c r="Q4157" s="6">
        <v>10.126582278480999</v>
      </c>
      <c r="R4157" s="7">
        <v>1.0113924050632901</v>
      </c>
      <c r="S4157" s="6">
        <v>0</v>
      </c>
      <c r="T4157" s="5">
        <v>0</v>
      </c>
      <c r="U4157" s="5">
        <v>0</v>
      </c>
      <c r="V4157" s="5">
        <f t="shared" si="330"/>
        <v>14.775</v>
      </c>
      <c r="W4157" s="5">
        <f t="shared" si="326"/>
        <v>-14.775</v>
      </c>
      <c r="X4157" s="8">
        <f t="shared" si="327"/>
        <v>-1</v>
      </c>
      <c r="Y4157" s="4">
        <v>0</v>
      </c>
      <c r="Z4157" s="9" t="str">
        <f t="shared" si="328"/>
        <v>NA</v>
      </c>
      <c r="AA4157" s="10">
        <f t="shared" si="329"/>
        <v>0</v>
      </c>
    </row>
    <row r="4158" spans="1:27" x14ac:dyDescent="0.55000000000000004">
      <c r="A4158" s="3" t="s">
        <v>71</v>
      </c>
      <c r="B4158" s="3" t="s">
        <v>72</v>
      </c>
      <c r="C4158" s="3" t="s">
        <v>6499</v>
      </c>
      <c r="D4158" s="3" t="s">
        <v>1710</v>
      </c>
      <c r="E4158" s="4" t="s">
        <v>47</v>
      </c>
      <c r="F4158" s="3" t="s">
        <v>144</v>
      </c>
      <c r="G4158" s="3" t="s">
        <v>49</v>
      </c>
      <c r="H4158" s="3" t="s">
        <v>34</v>
      </c>
      <c r="I4158" s="3" t="s">
        <v>456</v>
      </c>
      <c r="J4158" s="3" t="s">
        <v>36</v>
      </c>
      <c r="K4158" s="3" t="s">
        <v>42</v>
      </c>
      <c r="L4158" s="5">
        <v>10</v>
      </c>
      <c r="M4158" s="4">
        <v>6</v>
      </c>
      <c r="N4158" s="5">
        <v>15.15</v>
      </c>
      <c r="O4158" s="5">
        <v>2.5249999999999999</v>
      </c>
      <c r="P4158" s="4">
        <v>217</v>
      </c>
      <c r="Q4158" s="6">
        <v>2.7649769585253501</v>
      </c>
      <c r="R4158" s="7">
        <v>1.4355760368663599</v>
      </c>
      <c r="S4158" s="6">
        <v>0</v>
      </c>
      <c r="T4158" s="5">
        <v>0</v>
      </c>
      <c r="U4158" s="5">
        <v>0</v>
      </c>
      <c r="V4158" s="5">
        <f t="shared" si="330"/>
        <v>15.15</v>
      </c>
      <c r="W4158" s="5">
        <f t="shared" si="326"/>
        <v>-15.15</v>
      </c>
      <c r="X4158" s="8">
        <f t="shared" si="327"/>
        <v>-1</v>
      </c>
      <c r="Y4158" s="4">
        <v>0</v>
      </c>
      <c r="Z4158" s="9" t="str">
        <f t="shared" si="328"/>
        <v>NA</v>
      </c>
      <c r="AA4158" s="10">
        <f t="shared" si="329"/>
        <v>0</v>
      </c>
    </row>
    <row r="4159" spans="1:27" x14ac:dyDescent="0.55000000000000004">
      <c r="A4159" s="3" t="s">
        <v>71</v>
      </c>
      <c r="B4159" s="3" t="s">
        <v>72</v>
      </c>
      <c r="C4159" s="3" t="s">
        <v>6500</v>
      </c>
      <c r="D4159" s="3" t="s">
        <v>2547</v>
      </c>
      <c r="E4159" s="4" t="s">
        <v>47</v>
      </c>
      <c r="F4159" s="3" t="s">
        <v>325</v>
      </c>
      <c r="G4159" s="3" t="s">
        <v>165</v>
      </c>
      <c r="H4159" s="3" t="s">
        <v>34</v>
      </c>
      <c r="I4159" s="3" t="s">
        <v>50</v>
      </c>
      <c r="J4159" s="3" t="s">
        <v>36</v>
      </c>
      <c r="K4159" s="3" t="s">
        <v>37</v>
      </c>
      <c r="L4159" s="5">
        <v>10</v>
      </c>
      <c r="M4159" s="4">
        <v>10</v>
      </c>
      <c r="N4159" s="5">
        <v>15.175000000000001</v>
      </c>
      <c r="O4159" s="5">
        <v>1.5175000000000001</v>
      </c>
      <c r="P4159" s="4">
        <v>46</v>
      </c>
      <c r="Q4159" s="6">
        <v>21.739130434782599</v>
      </c>
      <c r="R4159" s="7">
        <v>1.10869565217391</v>
      </c>
      <c r="S4159" s="6">
        <v>0</v>
      </c>
      <c r="T4159" s="5">
        <v>0</v>
      </c>
      <c r="U4159" s="5">
        <v>0</v>
      </c>
      <c r="V4159" s="5">
        <f t="shared" si="330"/>
        <v>15.175000000000001</v>
      </c>
      <c r="W4159" s="5">
        <f t="shared" si="326"/>
        <v>-15.175000000000001</v>
      </c>
      <c r="X4159" s="8">
        <f t="shared" si="327"/>
        <v>-1</v>
      </c>
      <c r="Y4159" s="4">
        <v>0</v>
      </c>
      <c r="Z4159" s="9" t="str">
        <f t="shared" si="328"/>
        <v>NA</v>
      </c>
      <c r="AA4159" s="10">
        <f t="shared" si="329"/>
        <v>0</v>
      </c>
    </row>
    <row r="4160" spans="1:27" x14ac:dyDescent="0.55000000000000004">
      <c r="A4160" s="3" t="s">
        <v>71</v>
      </c>
      <c r="B4160" s="3" t="s">
        <v>72</v>
      </c>
      <c r="C4160" s="3" t="s">
        <v>6501</v>
      </c>
      <c r="D4160" s="3" t="s">
        <v>6502</v>
      </c>
      <c r="E4160" s="4" t="s">
        <v>47</v>
      </c>
      <c r="F4160" s="3" t="s">
        <v>325</v>
      </c>
      <c r="G4160" s="3" t="s">
        <v>400</v>
      </c>
      <c r="H4160" s="3" t="s">
        <v>34</v>
      </c>
      <c r="I4160" s="3" t="s">
        <v>50</v>
      </c>
      <c r="J4160" s="3" t="s">
        <v>36</v>
      </c>
      <c r="K4160" s="3" t="s">
        <v>42</v>
      </c>
      <c r="L4160" s="5">
        <v>10</v>
      </c>
      <c r="M4160" s="4">
        <v>7</v>
      </c>
      <c r="N4160" s="5">
        <v>15.174999962499999</v>
      </c>
      <c r="O4160" s="5">
        <v>2.1678571375</v>
      </c>
      <c r="P4160" s="4">
        <v>86</v>
      </c>
      <c r="Q4160" s="6">
        <v>8.1395348837209305</v>
      </c>
      <c r="R4160" s="7">
        <v>1.0581395348837199</v>
      </c>
      <c r="S4160" s="6">
        <v>0</v>
      </c>
      <c r="T4160" s="5">
        <v>0</v>
      </c>
      <c r="U4160" s="5">
        <v>0</v>
      </c>
      <c r="V4160" s="5">
        <f t="shared" si="330"/>
        <v>15.174999962499999</v>
      </c>
      <c r="W4160" s="5">
        <f t="shared" si="326"/>
        <v>-15.174999962499999</v>
      </c>
      <c r="X4160" s="8">
        <f t="shared" si="327"/>
        <v>-1</v>
      </c>
      <c r="Y4160" s="4">
        <v>0</v>
      </c>
      <c r="Z4160" s="9" t="str">
        <f t="shared" si="328"/>
        <v>NA</v>
      </c>
      <c r="AA4160" s="10">
        <f t="shared" si="329"/>
        <v>0</v>
      </c>
    </row>
    <row r="4161" spans="1:27" x14ac:dyDescent="0.55000000000000004">
      <c r="A4161" s="3" t="s">
        <v>71</v>
      </c>
      <c r="B4161" s="3" t="s">
        <v>72</v>
      </c>
      <c r="C4161" s="3" t="s">
        <v>6503</v>
      </c>
      <c r="D4161" s="3" t="s">
        <v>5799</v>
      </c>
      <c r="E4161" s="4" t="s">
        <v>47</v>
      </c>
      <c r="F4161" s="3" t="s">
        <v>325</v>
      </c>
      <c r="G4161" s="3" t="s">
        <v>736</v>
      </c>
      <c r="H4161" s="3" t="s">
        <v>34</v>
      </c>
      <c r="I4161" s="3" t="s">
        <v>50</v>
      </c>
      <c r="J4161" s="3" t="s">
        <v>36</v>
      </c>
      <c r="K4161" s="3" t="s">
        <v>42</v>
      </c>
      <c r="L4161" s="5">
        <v>10</v>
      </c>
      <c r="M4161" s="4">
        <v>7</v>
      </c>
      <c r="N4161" s="5">
        <v>15.737499925</v>
      </c>
      <c r="O4161" s="5">
        <v>2.248214275</v>
      </c>
      <c r="P4161" s="4">
        <v>37</v>
      </c>
      <c r="Q4161" s="6">
        <v>18.918918918918902</v>
      </c>
      <c r="R4161" s="7">
        <v>1.07567567567568</v>
      </c>
      <c r="S4161" s="6">
        <v>0</v>
      </c>
      <c r="T4161" s="5">
        <v>0</v>
      </c>
      <c r="U4161" s="5">
        <v>0</v>
      </c>
      <c r="V4161" s="5">
        <f t="shared" si="330"/>
        <v>15.737499925</v>
      </c>
      <c r="W4161" s="5">
        <f t="shared" si="326"/>
        <v>-15.737499925</v>
      </c>
      <c r="X4161" s="8">
        <f t="shared" si="327"/>
        <v>-1</v>
      </c>
      <c r="Y4161" s="4">
        <v>0</v>
      </c>
      <c r="Z4161" s="9" t="str">
        <f t="shared" si="328"/>
        <v>NA</v>
      </c>
      <c r="AA4161" s="10">
        <f t="shared" si="329"/>
        <v>0</v>
      </c>
    </row>
    <row r="4162" spans="1:27" x14ac:dyDescent="0.55000000000000004">
      <c r="A4162" s="3" t="s">
        <v>71</v>
      </c>
      <c r="B4162" s="3" t="s">
        <v>72</v>
      </c>
      <c r="C4162" s="3" t="s">
        <v>6504</v>
      </c>
      <c r="D4162" s="3" t="s">
        <v>2346</v>
      </c>
      <c r="E4162" s="4" t="s">
        <v>47</v>
      </c>
      <c r="F4162" s="3" t="s">
        <v>325</v>
      </c>
      <c r="G4162" s="3" t="s">
        <v>400</v>
      </c>
      <c r="H4162" s="3" t="s">
        <v>34</v>
      </c>
      <c r="I4162" s="3" t="s">
        <v>50</v>
      </c>
      <c r="J4162" s="3" t="s">
        <v>36</v>
      </c>
      <c r="K4162" s="3" t="s">
        <v>42</v>
      </c>
      <c r="L4162" s="5">
        <v>10</v>
      </c>
      <c r="M4162" s="4">
        <v>9</v>
      </c>
      <c r="N4162" s="5">
        <v>15.8499999</v>
      </c>
      <c r="O4162" s="5">
        <v>1.7611110999999999</v>
      </c>
      <c r="P4162" s="4">
        <v>49</v>
      </c>
      <c r="Q4162" s="6">
        <v>18.367346938775501</v>
      </c>
      <c r="R4162" s="7">
        <v>1.0408163265306101</v>
      </c>
      <c r="S4162" s="6">
        <v>0</v>
      </c>
      <c r="T4162" s="5">
        <v>0</v>
      </c>
      <c r="U4162" s="5">
        <v>0</v>
      </c>
      <c r="V4162" s="5">
        <f t="shared" si="330"/>
        <v>15.8499999</v>
      </c>
      <c r="W4162" s="5">
        <f t="shared" ref="W4162:W4225" si="331">U4162-V4162</f>
        <v>-15.8499999</v>
      </c>
      <c r="X4162" s="8">
        <f t="shared" ref="X4162:X4225" si="332">IF(V4162=0,0,(U4162-V4162)/V4162)</f>
        <v>-1</v>
      </c>
      <c r="Y4162" s="4">
        <v>0</v>
      </c>
      <c r="Z4162" s="9" t="str">
        <f t="shared" ref="Z4162:Z4225" si="333">IF(Y4162=0,"NA",U4162/Y4162)</f>
        <v>NA</v>
      </c>
      <c r="AA4162" s="10">
        <f t="shared" ref="AA4162:AA4225" si="334">(Q4162/100*S4162/100)</f>
        <v>0</v>
      </c>
    </row>
    <row r="4163" spans="1:27" x14ac:dyDescent="0.55000000000000004">
      <c r="A4163" s="3" t="s">
        <v>71</v>
      </c>
      <c r="B4163" s="3" t="s">
        <v>72</v>
      </c>
      <c r="C4163" s="3" t="s">
        <v>6505</v>
      </c>
      <c r="D4163" s="3" t="s">
        <v>805</v>
      </c>
      <c r="E4163" s="4" t="s">
        <v>47</v>
      </c>
      <c r="F4163" s="3" t="s">
        <v>144</v>
      </c>
      <c r="G4163" s="3" t="s">
        <v>309</v>
      </c>
      <c r="H4163" s="3" t="s">
        <v>34</v>
      </c>
      <c r="I4163" s="3" t="s">
        <v>77</v>
      </c>
      <c r="J4163" s="3" t="s">
        <v>36</v>
      </c>
      <c r="K4163" s="3" t="s">
        <v>42</v>
      </c>
      <c r="L4163" s="5">
        <v>10</v>
      </c>
      <c r="M4163" s="4">
        <v>8</v>
      </c>
      <c r="N4163" s="5">
        <v>17.587499999999999</v>
      </c>
      <c r="O4163" s="5">
        <v>2.1984374999999998</v>
      </c>
      <c r="P4163" s="4">
        <v>52</v>
      </c>
      <c r="Q4163" s="6">
        <v>15.384615384615399</v>
      </c>
      <c r="R4163" s="7">
        <v>1.1346153846153799</v>
      </c>
      <c r="S4163" s="6">
        <v>0</v>
      </c>
      <c r="T4163" s="5">
        <v>0</v>
      </c>
      <c r="U4163" s="5">
        <v>0</v>
      </c>
      <c r="V4163" s="5">
        <f t="shared" ref="V4163:V4226" si="335">N4163</f>
        <v>17.587499999999999</v>
      </c>
      <c r="W4163" s="5">
        <f t="shared" si="331"/>
        <v>-17.587499999999999</v>
      </c>
      <c r="X4163" s="8">
        <f t="shared" si="332"/>
        <v>-1</v>
      </c>
      <c r="Y4163" s="4">
        <v>0</v>
      </c>
      <c r="Z4163" s="9" t="str">
        <f t="shared" si="333"/>
        <v>NA</v>
      </c>
      <c r="AA4163" s="10">
        <f t="shared" si="334"/>
        <v>0</v>
      </c>
    </row>
    <row r="4164" spans="1:27" x14ac:dyDescent="0.55000000000000004">
      <c r="A4164" s="3" t="s">
        <v>71</v>
      </c>
      <c r="B4164" s="3" t="s">
        <v>72</v>
      </c>
      <c r="C4164" s="3" t="s">
        <v>6506</v>
      </c>
      <c r="D4164" s="3" t="s">
        <v>340</v>
      </c>
      <c r="E4164" s="4" t="s">
        <v>47</v>
      </c>
      <c r="F4164" s="3" t="s">
        <v>144</v>
      </c>
      <c r="G4164" s="3" t="s">
        <v>309</v>
      </c>
      <c r="H4164" s="3" t="s">
        <v>34</v>
      </c>
      <c r="I4164" s="3" t="s">
        <v>77</v>
      </c>
      <c r="J4164" s="3" t="s">
        <v>36</v>
      </c>
      <c r="K4164" s="3" t="s">
        <v>42</v>
      </c>
      <c r="L4164" s="5">
        <v>10</v>
      </c>
      <c r="M4164" s="4">
        <v>7</v>
      </c>
      <c r="N4164" s="5">
        <v>18.8499999625</v>
      </c>
      <c r="O4164" s="5">
        <v>2.6928571374999999</v>
      </c>
      <c r="P4164" s="4">
        <v>70</v>
      </c>
      <c r="Q4164" s="6">
        <v>10</v>
      </c>
      <c r="R4164" s="7">
        <v>1.0857142857142901</v>
      </c>
      <c r="S4164" s="6">
        <v>0</v>
      </c>
      <c r="T4164" s="5">
        <v>0</v>
      </c>
      <c r="U4164" s="5">
        <v>0</v>
      </c>
      <c r="V4164" s="5">
        <f t="shared" si="335"/>
        <v>18.8499999625</v>
      </c>
      <c r="W4164" s="5">
        <f t="shared" si="331"/>
        <v>-18.8499999625</v>
      </c>
      <c r="X4164" s="8">
        <f t="shared" si="332"/>
        <v>-1</v>
      </c>
      <c r="Y4164" s="4">
        <v>0</v>
      </c>
      <c r="Z4164" s="9" t="str">
        <f t="shared" si="333"/>
        <v>NA</v>
      </c>
      <c r="AA4164" s="10">
        <f t="shared" si="334"/>
        <v>0</v>
      </c>
    </row>
    <row r="4165" spans="1:27" x14ac:dyDescent="0.55000000000000004">
      <c r="A4165" s="3" t="s">
        <v>71</v>
      </c>
      <c r="B4165" s="3" t="s">
        <v>72</v>
      </c>
      <c r="C4165" s="3" t="s">
        <v>6507</v>
      </c>
      <c r="D4165" s="3" t="s">
        <v>1962</v>
      </c>
      <c r="E4165" s="4" t="s">
        <v>47</v>
      </c>
      <c r="F4165" s="3" t="s">
        <v>325</v>
      </c>
      <c r="G4165" s="3" t="s">
        <v>149</v>
      </c>
      <c r="H4165" s="3" t="s">
        <v>34</v>
      </c>
      <c r="I4165" s="3" t="s">
        <v>50</v>
      </c>
      <c r="J4165" s="3" t="s">
        <v>36</v>
      </c>
      <c r="K4165" s="3" t="s">
        <v>42</v>
      </c>
      <c r="L4165" s="5">
        <v>10</v>
      </c>
      <c r="M4165" s="4">
        <v>9</v>
      </c>
      <c r="N4165" s="5">
        <v>19.012499999999999</v>
      </c>
      <c r="O4165" s="5">
        <v>2.1124999999999998</v>
      </c>
      <c r="P4165" s="4">
        <v>69</v>
      </c>
      <c r="Q4165" s="6">
        <v>13.0434782608696</v>
      </c>
      <c r="R4165" s="7">
        <v>1.24347826086957</v>
      </c>
      <c r="S4165" s="6">
        <v>0</v>
      </c>
      <c r="T4165" s="5">
        <v>0</v>
      </c>
      <c r="U4165" s="5">
        <v>0</v>
      </c>
      <c r="V4165" s="5">
        <f t="shared" si="335"/>
        <v>19.012499999999999</v>
      </c>
      <c r="W4165" s="5">
        <f t="shared" si="331"/>
        <v>-19.012499999999999</v>
      </c>
      <c r="X4165" s="8">
        <f t="shared" si="332"/>
        <v>-1</v>
      </c>
      <c r="Y4165" s="4">
        <v>0</v>
      </c>
      <c r="Z4165" s="9" t="str">
        <f t="shared" si="333"/>
        <v>NA</v>
      </c>
      <c r="AA4165" s="10">
        <f t="shared" si="334"/>
        <v>0</v>
      </c>
    </row>
    <row r="4166" spans="1:27" x14ac:dyDescent="0.55000000000000004">
      <c r="A4166" s="3" t="s">
        <v>71</v>
      </c>
      <c r="B4166" s="3" t="s">
        <v>72</v>
      </c>
      <c r="C4166" s="3" t="s">
        <v>6508</v>
      </c>
      <c r="D4166" s="3" t="s">
        <v>2580</v>
      </c>
      <c r="E4166" s="4" t="s">
        <v>47</v>
      </c>
      <c r="F4166" s="3" t="s">
        <v>325</v>
      </c>
      <c r="G4166" s="3" t="s">
        <v>5079</v>
      </c>
      <c r="H4166" s="3" t="s">
        <v>34</v>
      </c>
      <c r="I4166" s="3" t="s">
        <v>50</v>
      </c>
      <c r="J4166" s="3" t="s">
        <v>36</v>
      </c>
      <c r="K4166" s="3" t="s">
        <v>42</v>
      </c>
      <c r="L4166" s="5">
        <v>10</v>
      </c>
      <c r="M4166" s="4">
        <v>5</v>
      </c>
      <c r="N4166" s="5">
        <v>19.037500000000001</v>
      </c>
      <c r="O4166" s="5">
        <v>3.8075000000000001</v>
      </c>
      <c r="P4166" s="4">
        <v>117</v>
      </c>
      <c r="Q4166" s="6">
        <v>4.2735042735042699</v>
      </c>
      <c r="R4166" s="7">
        <v>1.8649572649572601</v>
      </c>
      <c r="S4166" s="6">
        <v>0</v>
      </c>
      <c r="T4166" s="5">
        <v>0</v>
      </c>
      <c r="U4166" s="5">
        <v>0</v>
      </c>
      <c r="V4166" s="5">
        <f t="shared" si="335"/>
        <v>19.037500000000001</v>
      </c>
      <c r="W4166" s="5">
        <f t="shared" si="331"/>
        <v>-19.037500000000001</v>
      </c>
      <c r="X4166" s="8">
        <f t="shared" si="332"/>
        <v>-1</v>
      </c>
      <c r="Y4166" s="4">
        <v>0</v>
      </c>
      <c r="Z4166" s="9" t="str">
        <f t="shared" si="333"/>
        <v>NA</v>
      </c>
      <c r="AA4166" s="10">
        <f t="shared" si="334"/>
        <v>0</v>
      </c>
    </row>
    <row r="4167" spans="1:27" x14ac:dyDescent="0.55000000000000004">
      <c r="A4167" s="3" t="s">
        <v>71</v>
      </c>
      <c r="B4167" s="3" t="s">
        <v>72</v>
      </c>
      <c r="C4167" s="3" t="s">
        <v>6509</v>
      </c>
      <c r="D4167" s="3" t="s">
        <v>1999</v>
      </c>
      <c r="E4167" s="4" t="s">
        <v>47</v>
      </c>
      <c r="F4167" s="3" t="s">
        <v>325</v>
      </c>
      <c r="G4167" s="3" t="s">
        <v>149</v>
      </c>
      <c r="H4167" s="3" t="s">
        <v>34</v>
      </c>
      <c r="I4167" s="3" t="s">
        <v>50</v>
      </c>
      <c r="J4167" s="3" t="s">
        <v>36</v>
      </c>
      <c r="K4167" s="3" t="s">
        <v>42</v>
      </c>
      <c r="L4167" s="5">
        <v>10</v>
      </c>
      <c r="M4167" s="4">
        <v>6</v>
      </c>
      <c r="N4167" s="5">
        <v>19.599999974999999</v>
      </c>
      <c r="O4167" s="5">
        <v>3.2666666625</v>
      </c>
      <c r="P4167" s="4">
        <v>317</v>
      </c>
      <c r="Q4167" s="6">
        <v>1.8927444794952699</v>
      </c>
      <c r="R4167" s="7">
        <v>1.83627760252366</v>
      </c>
      <c r="S4167" s="6">
        <v>0</v>
      </c>
      <c r="T4167" s="5">
        <v>0</v>
      </c>
      <c r="U4167" s="5">
        <v>0</v>
      </c>
      <c r="V4167" s="5">
        <f t="shared" si="335"/>
        <v>19.599999974999999</v>
      </c>
      <c r="W4167" s="5">
        <f t="shared" si="331"/>
        <v>-19.599999974999999</v>
      </c>
      <c r="X4167" s="8">
        <f t="shared" si="332"/>
        <v>-1</v>
      </c>
      <c r="Y4167" s="4">
        <v>0</v>
      </c>
      <c r="Z4167" s="9" t="str">
        <f t="shared" si="333"/>
        <v>NA</v>
      </c>
      <c r="AA4167" s="10">
        <f t="shared" si="334"/>
        <v>0</v>
      </c>
    </row>
    <row r="4168" spans="1:27" x14ac:dyDescent="0.55000000000000004">
      <c r="A4168" s="3" t="s">
        <v>71</v>
      </c>
      <c r="B4168" s="3" t="s">
        <v>72</v>
      </c>
      <c r="C4168" s="3" t="s">
        <v>6510</v>
      </c>
      <c r="D4168" s="3" t="s">
        <v>789</v>
      </c>
      <c r="E4168" s="4" t="s">
        <v>47</v>
      </c>
      <c r="F4168" s="3" t="s">
        <v>144</v>
      </c>
      <c r="G4168" s="3" t="s">
        <v>309</v>
      </c>
      <c r="H4168" s="3" t="s">
        <v>34</v>
      </c>
      <c r="I4168" s="3" t="s">
        <v>77</v>
      </c>
      <c r="J4168" s="3" t="s">
        <v>36</v>
      </c>
      <c r="K4168" s="3" t="s">
        <v>42</v>
      </c>
      <c r="L4168" s="5">
        <v>10</v>
      </c>
      <c r="M4168" s="4">
        <v>8</v>
      </c>
      <c r="N4168" s="5">
        <v>20.412500000000001</v>
      </c>
      <c r="O4168" s="5">
        <v>2.5515625000000002</v>
      </c>
      <c r="P4168" s="4">
        <v>266</v>
      </c>
      <c r="Q4168" s="6">
        <v>3.0075187969924801</v>
      </c>
      <c r="R4168" s="7">
        <v>1.11274436090226</v>
      </c>
      <c r="S4168" s="6">
        <v>0</v>
      </c>
      <c r="T4168" s="5">
        <v>0</v>
      </c>
      <c r="U4168" s="5">
        <v>0</v>
      </c>
      <c r="V4168" s="5">
        <f t="shared" si="335"/>
        <v>20.412500000000001</v>
      </c>
      <c r="W4168" s="5">
        <f t="shared" si="331"/>
        <v>-20.412500000000001</v>
      </c>
      <c r="X4168" s="8">
        <f t="shared" si="332"/>
        <v>-1</v>
      </c>
      <c r="Y4168" s="4">
        <v>0</v>
      </c>
      <c r="Z4168" s="9" t="str">
        <f t="shared" si="333"/>
        <v>NA</v>
      </c>
      <c r="AA4168" s="10">
        <f t="shared" si="334"/>
        <v>0</v>
      </c>
    </row>
    <row r="4169" spans="1:27" x14ac:dyDescent="0.55000000000000004">
      <c r="A4169" s="3" t="s">
        <v>71</v>
      </c>
      <c r="B4169" s="3" t="s">
        <v>72</v>
      </c>
      <c r="C4169" s="3" t="s">
        <v>6511</v>
      </c>
      <c r="D4169" s="3" t="s">
        <v>322</v>
      </c>
      <c r="E4169" s="4" t="s">
        <v>47</v>
      </c>
      <c r="F4169" s="3" t="s">
        <v>144</v>
      </c>
      <c r="G4169" s="3" t="s">
        <v>309</v>
      </c>
      <c r="H4169" s="3" t="s">
        <v>34</v>
      </c>
      <c r="I4169" s="3" t="s">
        <v>77</v>
      </c>
      <c r="J4169" s="3" t="s">
        <v>36</v>
      </c>
      <c r="K4169" s="3" t="s">
        <v>42</v>
      </c>
      <c r="L4169" s="5">
        <v>10</v>
      </c>
      <c r="M4169" s="4">
        <v>11</v>
      </c>
      <c r="N4169" s="5">
        <v>21.987499875000001</v>
      </c>
      <c r="O4169" s="5">
        <v>1.998863625</v>
      </c>
      <c r="P4169" s="4">
        <v>77</v>
      </c>
      <c r="Q4169" s="6">
        <v>14.285714285714301</v>
      </c>
      <c r="R4169" s="7">
        <v>1.2077922077922101</v>
      </c>
      <c r="S4169" s="6">
        <v>0</v>
      </c>
      <c r="T4169" s="5">
        <v>0</v>
      </c>
      <c r="U4169" s="5">
        <v>0</v>
      </c>
      <c r="V4169" s="5">
        <f t="shared" si="335"/>
        <v>21.987499875000001</v>
      </c>
      <c r="W4169" s="5">
        <f t="shared" si="331"/>
        <v>-21.987499875000001</v>
      </c>
      <c r="X4169" s="8">
        <f t="shared" si="332"/>
        <v>-1</v>
      </c>
      <c r="Y4169" s="4">
        <v>0</v>
      </c>
      <c r="Z4169" s="9" t="str">
        <f t="shared" si="333"/>
        <v>NA</v>
      </c>
      <c r="AA4169" s="10">
        <f t="shared" si="334"/>
        <v>0</v>
      </c>
    </row>
    <row r="4170" spans="1:27" x14ac:dyDescent="0.55000000000000004">
      <c r="A4170" s="3" t="s">
        <v>71</v>
      </c>
      <c r="B4170" s="3" t="s">
        <v>72</v>
      </c>
      <c r="C4170" s="3" t="s">
        <v>6512</v>
      </c>
      <c r="D4170" s="3" t="s">
        <v>2351</v>
      </c>
      <c r="E4170" s="4" t="s">
        <v>47</v>
      </c>
      <c r="F4170" s="3" t="s">
        <v>325</v>
      </c>
      <c r="G4170" s="3" t="s">
        <v>165</v>
      </c>
      <c r="H4170" s="3" t="s">
        <v>34</v>
      </c>
      <c r="I4170" s="3" t="s">
        <v>50</v>
      </c>
      <c r="J4170" s="3" t="s">
        <v>36</v>
      </c>
      <c r="K4170" s="3" t="s">
        <v>37</v>
      </c>
      <c r="L4170" s="5">
        <v>10</v>
      </c>
      <c r="M4170" s="4">
        <v>15</v>
      </c>
      <c r="N4170" s="5">
        <v>23.187499875</v>
      </c>
      <c r="O4170" s="5">
        <v>1.545833325</v>
      </c>
      <c r="P4170" s="4">
        <v>227</v>
      </c>
      <c r="Q4170" s="6">
        <v>6.6079295154185003</v>
      </c>
      <c r="R4170" s="7">
        <v>1.10616740088106</v>
      </c>
      <c r="S4170" s="6">
        <v>0</v>
      </c>
      <c r="T4170" s="5">
        <v>0</v>
      </c>
      <c r="U4170" s="5">
        <v>0</v>
      </c>
      <c r="V4170" s="5">
        <f t="shared" si="335"/>
        <v>23.187499875</v>
      </c>
      <c r="W4170" s="5">
        <f t="shared" si="331"/>
        <v>-23.187499875</v>
      </c>
      <c r="X4170" s="8">
        <f t="shared" si="332"/>
        <v>-1</v>
      </c>
      <c r="Y4170" s="4">
        <v>0</v>
      </c>
      <c r="Z4170" s="9" t="str">
        <f t="shared" si="333"/>
        <v>NA</v>
      </c>
      <c r="AA4170" s="10">
        <f t="shared" si="334"/>
        <v>0</v>
      </c>
    </row>
    <row r="4171" spans="1:27" x14ac:dyDescent="0.55000000000000004">
      <c r="A4171" s="3" t="s">
        <v>71</v>
      </c>
      <c r="B4171" s="3" t="s">
        <v>72</v>
      </c>
      <c r="C4171" s="3" t="s">
        <v>6513</v>
      </c>
      <c r="D4171" s="3" t="s">
        <v>2989</v>
      </c>
      <c r="E4171" s="4" t="s">
        <v>47</v>
      </c>
      <c r="F4171" s="3" t="s">
        <v>173</v>
      </c>
      <c r="G4171" s="3" t="s">
        <v>4483</v>
      </c>
      <c r="H4171" s="3" t="s">
        <v>34</v>
      </c>
      <c r="I4171" s="3" t="s">
        <v>77</v>
      </c>
      <c r="J4171" s="3" t="s">
        <v>36</v>
      </c>
      <c r="K4171" s="3" t="s">
        <v>42</v>
      </c>
      <c r="L4171" s="5">
        <v>10</v>
      </c>
      <c r="M4171" s="4">
        <v>5</v>
      </c>
      <c r="N4171" s="5">
        <v>23.824999999999999</v>
      </c>
      <c r="O4171" s="5">
        <v>4.7649999999999997</v>
      </c>
      <c r="P4171" s="4">
        <v>350</v>
      </c>
      <c r="Q4171" s="6">
        <v>1.4285714285714299</v>
      </c>
      <c r="R4171" s="7">
        <v>1.44</v>
      </c>
      <c r="S4171" s="6">
        <v>0</v>
      </c>
      <c r="T4171" s="5">
        <v>0</v>
      </c>
      <c r="U4171" s="5">
        <v>0</v>
      </c>
      <c r="V4171" s="5">
        <f t="shared" si="335"/>
        <v>23.824999999999999</v>
      </c>
      <c r="W4171" s="5">
        <f t="shared" si="331"/>
        <v>-23.824999999999999</v>
      </c>
      <c r="X4171" s="8">
        <f t="shared" si="332"/>
        <v>-1</v>
      </c>
      <c r="Y4171" s="4">
        <v>0</v>
      </c>
      <c r="Z4171" s="9" t="str">
        <f t="shared" si="333"/>
        <v>NA</v>
      </c>
      <c r="AA4171" s="10">
        <f t="shared" si="334"/>
        <v>0</v>
      </c>
    </row>
    <row r="4172" spans="1:27" x14ac:dyDescent="0.55000000000000004">
      <c r="A4172" s="3" t="s">
        <v>71</v>
      </c>
      <c r="B4172" s="3" t="s">
        <v>72</v>
      </c>
      <c r="C4172" s="3" t="s">
        <v>6514</v>
      </c>
      <c r="D4172" s="3" t="s">
        <v>2559</v>
      </c>
      <c r="E4172" s="4" t="s">
        <v>47</v>
      </c>
      <c r="F4172" s="3" t="s">
        <v>325</v>
      </c>
      <c r="G4172" s="3" t="s">
        <v>165</v>
      </c>
      <c r="H4172" s="3" t="s">
        <v>34</v>
      </c>
      <c r="I4172" s="3" t="s">
        <v>50</v>
      </c>
      <c r="J4172" s="3" t="s">
        <v>36</v>
      </c>
      <c r="K4172" s="3" t="s">
        <v>37</v>
      </c>
      <c r="L4172" s="5">
        <v>10</v>
      </c>
      <c r="M4172" s="4">
        <v>16</v>
      </c>
      <c r="N4172" s="5">
        <v>24.225000000000001</v>
      </c>
      <c r="O4172" s="5">
        <v>1.5140625000000001</v>
      </c>
      <c r="P4172" s="4">
        <v>200</v>
      </c>
      <c r="Q4172" s="6">
        <v>8</v>
      </c>
      <c r="R4172" s="7">
        <v>1.0489999999999999</v>
      </c>
      <c r="S4172" s="6">
        <v>0</v>
      </c>
      <c r="T4172" s="5">
        <v>0</v>
      </c>
      <c r="U4172" s="5">
        <v>0</v>
      </c>
      <c r="V4172" s="5">
        <f t="shared" si="335"/>
        <v>24.225000000000001</v>
      </c>
      <c r="W4172" s="5">
        <f t="shared" si="331"/>
        <v>-24.225000000000001</v>
      </c>
      <c r="X4172" s="8">
        <f t="shared" si="332"/>
        <v>-1</v>
      </c>
      <c r="Y4172" s="4">
        <v>0</v>
      </c>
      <c r="Z4172" s="9" t="str">
        <f t="shared" si="333"/>
        <v>NA</v>
      </c>
      <c r="AA4172" s="10">
        <f t="shared" si="334"/>
        <v>0</v>
      </c>
    </row>
    <row r="4173" spans="1:27" x14ac:dyDescent="0.55000000000000004">
      <c r="A4173" s="3" t="s">
        <v>71</v>
      </c>
      <c r="B4173" s="3" t="s">
        <v>72</v>
      </c>
      <c r="C4173" s="3" t="s">
        <v>6515</v>
      </c>
      <c r="D4173" s="3" t="s">
        <v>844</v>
      </c>
      <c r="E4173" s="4" t="s">
        <v>47</v>
      </c>
      <c r="F4173" s="3" t="s">
        <v>144</v>
      </c>
      <c r="G4173" s="3" t="s">
        <v>309</v>
      </c>
      <c r="H4173" s="3" t="s">
        <v>34</v>
      </c>
      <c r="I4173" s="3" t="s">
        <v>77</v>
      </c>
      <c r="J4173" s="3" t="s">
        <v>36</v>
      </c>
      <c r="K4173" s="3" t="s">
        <v>42</v>
      </c>
      <c r="L4173" s="5">
        <v>10</v>
      </c>
      <c r="M4173" s="4">
        <v>9</v>
      </c>
      <c r="N4173" s="5">
        <v>24.75</v>
      </c>
      <c r="O4173" s="5">
        <v>2.75</v>
      </c>
      <c r="P4173" s="4">
        <v>491</v>
      </c>
      <c r="Q4173" s="6">
        <v>1.8329938900203699</v>
      </c>
      <c r="R4173" s="7">
        <v>1.0687372708757601</v>
      </c>
      <c r="S4173" s="6">
        <v>0</v>
      </c>
      <c r="T4173" s="5">
        <v>0</v>
      </c>
      <c r="U4173" s="5">
        <v>0</v>
      </c>
      <c r="V4173" s="5">
        <f t="shared" si="335"/>
        <v>24.75</v>
      </c>
      <c r="W4173" s="5">
        <f t="shared" si="331"/>
        <v>-24.75</v>
      </c>
      <c r="X4173" s="8">
        <f t="shared" si="332"/>
        <v>-1</v>
      </c>
      <c r="Y4173" s="4">
        <v>0</v>
      </c>
      <c r="Z4173" s="9" t="str">
        <f t="shared" si="333"/>
        <v>NA</v>
      </c>
      <c r="AA4173" s="10">
        <f t="shared" si="334"/>
        <v>0</v>
      </c>
    </row>
    <row r="4174" spans="1:27" x14ac:dyDescent="0.55000000000000004">
      <c r="A4174" s="3" t="s">
        <v>71</v>
      </c>
      <c r="B4174" s="3" t="s">
        <v>72</v>
      </c>
      <c r="C4174" s="3" t="s">
        <v>6516</v>
      </c>
      <c r="D4174" s="3" t="s">
        <v>2476</v>
      </c>
      <c r="E4174" s="4" t="s">
        <v>47</v>
      </c>
      <c r="F4174" s="3" t="s">
        <v>325</v>
      </c>
      <c r="G4174" s="3" t="s">
        <v>400</v>
      </c>
      <c r="H4174" s="3" t="s">
        <v>34</v>
      </c>
      <c r="I4174" s="3" t="s">
        <v>50</v>
      </c>
      <c r="J4174" s="3" t="s">
        <v>36</v>
      </c>
      <c r="K4174" s="3" t="s">
        <v>42</v>
      </c>
      <c r="L4174" s="5">
        <v>10</v>
      </c>
      <c r="M4174" s="4">
        <v>16</v>
      </c>
      <c r="N4174" s="5">
        <v>25.1</v>
      </c>
      <c r="O4174" s="5">
        <v>1.5687500000000001</v>
      </c>
      <c r="P4174" s="4">
        <v>82</v>
      </c>
      <c r="Q4174" s="6">
        <v>19.512195121951201</v>
      </c>
      <c r="R4174" s="7">
        <v>1.0243902439024399</v>
      </c>
      <c r="S4174" s="6">
        <v>0</v>
      </c>
      <c r="T4174" s="5">
        <v>0</v>
      </c>
      <c r="U4174" s="5">
        <v>0</v>
      </c>
      <c r="V4174" s="5">
        <f t="shared" si="335"/>
        <v>25.1</v>
      </c>
      <c r="W4174" s="5">
        <f t="shared" si="331"/>
        <v>-25.1</v>
      </c>
      <c r="X4174" s="8">
        <f t="shared" si="332"/>
        <v>-1</v>
      </c>
      <c r="Y4174" s="4">
        <v>0</v>
      </c>
      <c r="Z4174" s="9" t="str">
        <f t="shared" si="333"/>
        <v>NA</v>
      </c>
      <c r="AA4174" s="10">
        <f t="shared" si="334"/>
        <v>0</v>
      </c>
    </row>
    <row r="4175" spans="1:27" x14ac:dyDescent="0.55000000000000004">
      <c r="A4175" s="3" t="s">
        <v>71</v>
      </c>
      <c r="B4175" s="3" t="s">
        <v>72</v>
      </c>
      <c r="C4175" s="3" t="s">
        <v>6517</v>
      </c>
      <c r="D4175" s="3" t="s">
        <v>746</v>
      </c>
      <c r="E4175" s="4" t="s">
        <v>47</v>
      </c>
      <c r="F4175" s="3" t="s">
        <v>325</v>
      </c>
      <c r="G4175" s="3" t="s">
        <v>165</v>
      </c>
      <c r="H4175" s="3" t="s">
        <v>34</v>
      </c>
      <c r="I4175" s="3" t="s">
        <v>50</v>
      </c>
      <c r="J4175" s="3" t="s">
        <v>36</v>
      </c>
      <c r="K4175" s="3" t="s">
        <v>37</v>
      </c>
      <c r="L4175" s="5">
        <v>10</v>
      </c>
      <c r="M4175" s="4">
        <v>16</v>
      </c>
      <c r="N4175" s="5">
        <v>26.824999999999999</v>
      </c>
      <c r="O4175" s="5">
        <v>1.6765625</v>
      </c>
      <c r="P4175" s="4">
        <v>246</v>
      </c>
      <c r="Q4175" s="6">
        <v>6.5040650406504099</v>
      </c>
      <c r="R4175" s="7">
        <v>1.10890243902439</v>
      </c>
      <c r="S4175" s="6">
        <v>0</v>
      </c>
      <c r="T4175" s="5">
        <v>0</v>
      </c>
      <c r="U4175" s="5">
        <v>0</v>
      </c>
      <c r="V4175" s="5">
        <f t="shared" si="335"/>
        <v>26.824999999999999</v>
      </c>
      <c r="W4175" s="5">
        <f t="shared" si="331"/>
        <v>-26.824999999999999</v>
      </c>
      <c r="X4175" s="8">
        <f t="shared" si="332"/>
        <v>-1</v>
      </c>
      <c r="Y4175" s="4">
        <v>0</v>
      </c>
      <c r="Z4175" s="9" t="str">
        <f t="shared" si="333"/>
        <v>NA</v>
      </c>
      <c r="AA4175" s="10">
        <f t="shared" si="334"/>
        <v>0</v>
      </c>
    </row>
    <row r="4176" spans="1:27" x14ac:dyDescent="0.55000000000000004">
      <c r="A4176" s="3" t="s">
        <v>71</v>
      </c>
      <c r="B4176" s="3" t="s">
        <v>72</v>
      </c>
      <c r="C4176" s="3" t="s">
        <v>6518</v>
      </c>
      <c r="D4176" s="3" t="s">
        <v>5050</v>
      </c>
      <c r="E4176" s="4" t="s">
        <v>47</v>
      </c>
      <c r="F4176" s="3" t="s">
        <v>325</v>
      </c>
      <c r="G4176" s="3" t="s">
        <v>736</v>
      </c>
      <c r="H4176" s="3" t="s">
        <v>34</v>
      </c>
      <c r="I4176" s="3" t="s">
        <v>50</v>
      </c>
      <c r="J4176" s="3" t="s">
        <v>36</v>
      </c>
      <c r="K4176" s="3" t="s">
        <v>42</v>
      </c>
      <c r="L4176" s="5">
        <v>10</v>
      </c>
      <c r="M4176" s="4">
        <v>7</v>
      </c>
      <c r="N4176" s="5">
        <v>27.737500000000001</v>
      </c>
      <c r="O4176" s="5">
        <v>3.9624999999999999</v>
      </c>
      <c r="P4176" s="4">
        <v>119</v>
      </c>
      <c r="Q4176" s="6">
        <v>5.8823529411764701</v>
      </c>
      <c r="R4176" s="7">
        <v>1.53361344537815</v>
      </c>
      <c r="S4176" s="6">
        <v>0</v>
      </c>
      <c r="T4176" s="5">
        <v>0</v>
      </c>
      <c r="U4176" s="5">
        <v>0</v>
      </c>
      <c r="V4176" s="5">
        <f t="shared" si="335"/>
        <v>27.737500000000001</v>
      </c>
      <c r="W4176" s="5">
        <f t="shared" si="331"/>
        <v>-27.737500000000001</v>
      </c>
      <c r="X4176" s="8">
        <f t="shared" si="332"/>
        <v>-1</v>
      </c>
      <c r="Y4176" s="4">
        <v>0</v>
      </c>
      <c r="Z4176" s="9" t="str">
        <f t="shared" si="333"/>
        <v>NA</v>
      </c>
      <c r="AA4176" s="10">
        <f t="shared" si="334"/>
        <v>0</v>
      </c>
    </row>
    <row r="4177" spans="1:27" x14ac:dyDescent="0.55000000000000004">
      <c r="A4177" s="3" t="s">
        <v>71</v>
      </c>
      <c r="B4177" s="3" t="s">
        <v>72</v>
      </c>
      <c r="C4177" s="3" t="s">
        <v>6519</v>
      </c>
      <c r="D4177" s="3" t="s">
        <v>319</v>
      </c>
      <c r="E4177" s="4" t="s">
        <v>47</v>
      </c>
      <c r="F4177" s="3" t="s">
        <v>325</v>
      </c>
      <c r="G4177" s="3" t="s">
        <v>736</v>
      </c>
      <c r="H4177" s="3" t="s">
        <v>34</v>
      </c>
      <c r="I4177" s="3" t="s">
        <v>50</v>
      </c>
      <c r="J4177" s="3" t="s">
        <v>36</v>
      </c>
      <c r="K4177" s="3" t="s">
        <v>42</v>
      </c>
      <c r="L4177" s="5">
        <v>10</v>
      </c>
      <c r="M4177" s="4">
        <v>11</v>
      </c>
      <c r="N4177" s="5">
        <v>28.762499975000004</v>
      </c>
      <c r="O4177" s="5">
        <v>2.6147727250000004</v>
      </c>
      <c r="P4177" s="4">
        <v>184</v>
      </c>
      <c r="Q4177" s="6">
        <v>5.9782608695652204</v>
      </c>
      <c r="R4177" s="7">
        <v>1.1097826086956499</v>
      </c>
      <c r="S4177" s="6">
        <v>0</v>
      </c>
      <c r="T4177" s="5">
        <v>0</v>
      </c>
      <c r="U4177" s="5">
        <v>0</v>
      </c>
      <c r="V4177" s="5">
        <f t="shared" si="335"/>
        <v>28.762499975000004</v>
      </c>
      <c r="W4177" s="5">
        <f t="shared" si="331"/>
        <v>-28.762499975000004</v>
      </c>
      <c r="X4177" s="8">
        <f t="shared" si="332"/>
        <v>-1</v>
      </c>
      <c r="Y4177" s="4">
        <v>0</v>
      </c>
      <c r="Z4177" s="9" t="str">
        <f t="shared" si="333"/>
        <v>NA</v>
      </c>
      <c r="AA4177" s="10">
        <f t="shared" si="334"/>
        <v>0</v>
      </c>
    </row>
    <row r="4178" spans="1:27" x14ac:dyDescent="0.55000000000000004">
      <c r="A4178" s="3" t="s">
        <v>71</v>
      </c>
      <c r="B4178" s="3" t="s">
        <v>72</v>
      </c>
      <c r="C4178" s="3" t="s">
        <v>6520</v>
      </c>
      <c r="D4178" s="3" t="s">
        <v>2564</v>
      </c>
      <c r="E4178" s="4" t="s">
        <v>47</v>
      </c>
      <c r="F4178" s="3" t="s">
        <v>144</v>
      </c>
      <c r="G4178" s="3" t="s">
        <v>49</v>
      </c>
      <c r="H4178" s="3" t="s">
        <v>34</v>
      </c>
      <c r="I4178" s="3" t="s">
        <v>456</v>
      </c>
      <c r="J4178" s="3" t="s">
        <v>36</v>
      </c>
      <c r="K4178" s="3" t="s">
        <v>42</v>
      </c>
      <c r="L4178" s="5">
        <v>10</v>
      </c>
      <c r="M4178" s="4">
        <v>7</v>
      </c>
      <c r="N4178" s="5">
        <v>29.099999950000004</v>
      </c>
      <c r="O4178" s="5">
        <v>4.1571428500000005</v>
      </c>
      <c r="P4178" s="4">
        <v>80</v>
      </c>
      <c r="Q4178" s="6">
        <v>8.75</v>
      </c>
      <c r="R4178" s="7">
        <v>1.4753750000000001</v>
      </c>
      <c r="S4178" s="6">
        <v>0</v>
      </c>
      <c r="T4178" s="5">
        <v>0</v>
      </c>
      <c r="U4178" s="5">
        <v>0</v>
      </c>
      <c r="V4178" s="5">
        <f t="shared" si="335"/>
        <v>29.099999950000004</v>
      </c>
      <c r="W4178" s="5">
        <f t="shared" si="331"/>
        <v>-29.099999950000004</v>
      </c>
      <c r="X4178" s="8">
        <f t="shared" si="332"/>
        <v>-1</v>
      </c>
      <c r="Y4178" s="4">
        <v>0</v>
      </c>
      <c r="Z4178" s="9" t="str">
        <f t="shared" si="333"/>
        <v>NA</v>
      </c>
      <c r="AA4178" s="10">
        <f t="shared" si="334"/>
        <v>0</v>
      </c>
    </row>
    <row r="4179" spans="1:27" x14ac:dyDescent="0.55000000000000004">
      <c r="A4179" s="3" t="s">
        <v>71</v>
      </c>
      <c r="B4179" s="3" t="s">
        <v>72</v>
      </c>
      <c r="C4179" s="3" t="s">
        <v>6521</v>
      </c>
      <c r="D4179" s="3" t="s">
        <v>4808</v>
      </c>
      <c r="E4179" s="4" t="s">
        <v>47</v>
      </c>
      <c r="F4179" s="3" t="s">
        <v>173</v>
      </c>
      <c r="G4179" s="3" t="s">
        <v>4483</v>
      </c>
      <c r="H4179" s="3" t="s">
        <v>34</v>
      </c>
      <c r="I4179" s="3" t="s">
        <v>77</v>
      </c>
      <c r="J4179" s="3" t="s">
        <v>36</v>
      </c>
      <c r="K4179" s="3" t="s">
        <v>42</v>
      </c>
      <c r="L4179" s="5">
        <v>10</v>
      </c>
      <c r="M4179" s="4">
        <v>5</v>
      </c>
      <c r="N4179" s="5">
        <v>31.037500000000001</v>
      </c>
      <c r="O4179" s="5">
        <v>6.2074999999999996</v>
      </c>
      <c r="P4179" s="4">
        <v>557</v>
      </c>
      <c r="Q4179" s="6">
        <v>0.89766606822262107</v>
      </c>
      <c r="R4179" s="7">
        <v>1.5373429084380601</v>
      </c>
      <c r="S4179" s="6">
        <v>0</v>
      </c>
      <c r="T4179" s="5">
        <v>0</v>
      </c>
      <c r="U4179" s="5">
        <v>0</v>
      </c>
      <c r="V4179" s="5">
        <f t="shared" si="335"/>
        <v>31.037500000000001</v>
      </c>
      <c r="W4179" s="5">
        <f t="shared" si="331"/>
        <v>-31.037500000000001</v>
      </c>
      <c r="X4179" s="8">
        <f t="shared" si="332"/>
        <v>-1</v>
      </c>
      <c r="Y4179" s="4">
        <v>0</v>
      </c>
      <c r="Z4179" s="9" t="str">
        <f t="shared" si="333"/>
        <v>NA</v>
      </c>
      <c r="AA4179" s="10">
        <f t="shared" si="334"/>
        <v>0</v>
      </c>
    </row>
    <row r="4180" spans="1:27" x14ac:dyDescent="0.55000000000000004">
      <c r="A4180" s="3" t="s">
        <v>71</v>
      </c>
      <c r="B4180" s="3" t="s">
        <v>72</v>
      </c>
      <c r="C4180" s="3" t="s">
        <v>6522</v>
      </c>
      <c r="D4180" s="3" t="s">
        <v>964</v>
      </c>
      <c r="E4180" s="4" t="s">
        <v>47</v>
      </c>
      <c r="F4180" s="3" t="s">
        <v>325</v>
      </c>
      <c r="G4180" s="3" t="s">
        <v>165</v>
      </c>
      <c r="H4180" s="3" t="s">
        <v>34</v>
      </c>
      <c r="I4180" s="3" t="s">
        <v>50</v>
      </c>
      <c r="J4180" s="3" t="s">
        <v>36</v>
      </c>
      <c r="K4180" s="3" t="s">
        <v>37</v>
      </c>
      <c r="L4180" s="5">
        <v>10</v>
      </c>
      <c r="M4180" s="4">
        <v>18</v>
      </c>
      <c r="N4180" s="5">
        <v>33.412500000000001</v>
      </c>
      <c r="O4180" s="5">
        <v>1.85625</v>
      </c>
      <c r="P4180" s="4">
        <v>129</v>
      </c>
      <c r="Q4180" s="6">
        <v>13.953488372093</v>
      </c>
      <c r="R4180" s="7">
        <v>1.0774418604651199</v>
      </c>
      <c r="S4180" s="6">
        <v>0</v>
      </c>
      <c r="T4180" s="5">
        <v>0</v>
      </c>
      <c r="U4180" s="5">
        <v>0</v>
      </c>
      <c r="V4180" s="5">
        <f t="shared" si="335"/>
        <v>33.412500000000001</v>
      </c>
      <c r="W4180" s="5">
        <f t="shared" si="331"/>
        <v>-33.412500000000001</v>
      </c>
      <c r="X4180" s="8">
        <f t="shared" si="332"/>
        <v>-1</v>
      </c>
      <c r="Y4180" s="4">
        <v>0</v>
      </c>
      <c r="Z4180" s="9" t="str">
        <f t="shared" si="333"/>
        <v>NA</v>
      </c>
      <c r="AA4180" s="10">
        <f t="shared" si="334"/>
        <v>0</v>
      </c>
    </row>
    <row r="4181" spans="1:27" x14ac:dyDescent="0.55000000000000004">
      <c r="A4181" s="3" t="s">
        <v>71</v>
      </c>
      <c r="B4181" s="3" t="s">
        <v>72</v>
      </c>
      <c r="C4181" s="3" t="s">
        <v>6523</v>
      </c>
      <c r="D4181" s="3" t="s">
        <v>1612</v>
      </c>
      <c r="E4181" s="4" t="s">
        <v>47</v>
      </c>
      <c r="F4181" s="3" t="s">
        <v>144</v>
      </c>
      <c r="G4181" s="3" t="s">
        <v>49</v>
      </c>
      <c r="H4181" s="3" t="s">
        <v>34</v>
      </c>
      <c r="I4181" s="3" t="s">
        <v>456</v>
      </c>
      <c r="J4181" s="3" t="s">
        <v>36</v>
      </c>
      <c r="K4181" s="3" t="s">
        <v>42</v>
      </c>
      <c r="L4181" s="5">
        <v>10</v>
      </c>
      <c r="M4181" s="4">
        <v>10</v>
      </c>
      <c r="N4181" s="5">
        <v>33.8125</v>
      </c>
      <c r="O4181" s="5">
        <v>3.3812500000000001</v>
      </c>
      <c r="P4181" s="4">
        <v>604</v>
      </c>
      <c r="Q4181" s="6">
        <v>1.6556291390728499</v>
      </c>
      <c r="R4181" s="7">
        <v>1.4049668874172201</v>
      </c>
      <c r="S4181" s="6">
        <v>0</v>
      </c>
      <c r="T4181" s="5">
        <v>0</v>
      </c>
      <c r="U4181" s="5">
        <v>0</v>
      </c>
      <c r="V4181" s="5">
        <f t="shared" si="335"/>
        <v>33.8125</v>
      </c>
      <c r="W4181" s="5">
        <f t="shared" si="331"/>
        <v>-33.8125</v>
      </c>
      <c r="X4181" s="8">
        <f t="shared" si="332"/>
        <v>-1</v>
      </c>
      <c r="Y4181" s="4">
        <v>0</v>
      </c>
      <c r="Z4181" s="9" t="str">
        <f t="shared" si="333"/>
        <v>NA</v>
      </c>
      <c r="AA4181" s="10">
        <f t="shared" si="334"/>
        <v>0</v>
      </c>
    </row>
    <row r="4182" spans="1:27" x14ac:dyDescent="0.55000000000000004">
      <c r="A4182" s="3" t="s">
        <v>71</v>
      </c>
      <c r="B4182" s="3" t="s">
        <v>72</v>
      </c>
      <c r="C4182" s="3" t="s">
        <v>6524</v>
      </c>
      <c r="D4182" s="3" t="s">
        <v>331</v>
      </c>
      <c r="E4182" s="4" t="s">
        <v>47</v>
      </c>
      <c r="F4182" s="3" t="s">
        <v>325</v>
      </c>
      <c r="G4182" s="3" t="s">
        <v>400</v>
      </c>
      <c r="H4182" s="3" t="s">
        <v>34</v>
      </c>
      <c r="I4182" s="3" t="s">
        <v>50</v>
      </c>
      <c r="J4182" s="3" t="s">
        <v>36</v>
      </c>
      <c r="K4182" s="3" t="s">
        <v>42</v>
      </c>
      <c r="L4182" s="5">
        <v>10</v>
      </c>
      <c r="M4182" s="4">
        <v>23</v>
      </c>
      <c r="N4182" s="5">
        <v>44.987499749999998</v>
      </c>
      <c r="O4182" s="5">
        <v>1.95597825</v>
      </c>
      <c r="P4182" s="4">
        <v>127</v>
      </c>
      <c r="Q4182" s="6">
        <v>18.110236220472402</v>
      </c>
      <c r="R4182" s="7">
        <v>1.08425196850394</v>
      </c>
      <c r="S4182" s="6">
        <v>0</v>
      </c>
      <c r="T4182" s="5">
        <v>0</v>
      </c>
      <c r="U4182" s="5">
        <v>0</v>
      </c>
      <c r="V4182" s="5">
        <f t="shared" si="335"/>
        <v>44.987499749999998</v>
      </c>
      <c r="W4182" s="5">
        <f t="shared" si="331"/>
        <v>-44.987499749999998</v>
      </c>
      <c r="X4182" s="8">
        <f t="shared" si="332"/>
        <v>-1</v>
      </c>
      <c r="Y4182" s="4">
        <v>0</v>
      </c>
      <c r="Z4182" s="9" t="str">
        <f t="shared" si="333"/>
        <v>NA</v>
      </c>
      <c r="AA4182" s="10">
        <f t="shared" si="334"/>
        <v>0</v>
      </c>
    </row>
    <row r="4183" spans="1:27" x14ac:dyDescent="0.55000000000000004">
      <c r="A4183" s="3" t="s">
        <v>71</v>
      </c>
      <c r="B4183" s="3" t="s">
        <v>72</v>
      </c>
      <c r="C4183" s="3" t="s">
        <v>6525</v>
      </c>
      <c r="D4183" s="3" t="s">
        <v>735</v>
      </c>
      <c r="E4183" s="4" t="s">
        <v>47</v>
      </c>
      <c r="F4183" s="3" t="s">
        <v>325</v>
      </c>
      <c r="G4183" s="3" t="s">
        <v>736</v>
      </c>
      <c r="H4183" s="3" t="s">
        <v>34</v>
      </c>
      <c r="I4183" s="3" t="s">
        <v>50</v>
      </c>
      <c r="J4183" s="3" t="s">
        <v>36</v>
      </c>
      <c r="K4183" s="3" t="s">
        <v>42</v>
      </c>
      <c r="L4183" s="5">
        <v>10</v>
      </c>
      <c r="M4183" s="4">
        <v>16</v>
      </c>
      <c r="N4183" s="5">
        <v>46.362499999999997</v>
      </c>
      <c r="O4183" s="5">
        <v>2.8976562499999998</v>
      </c>
      <c r="P4183" s="4">
        <v>111</v>
      </c>
      <c r="Q4183" s="6">
        <v>14.4144144144144</v>
      </c>
      <c r="R4183" s="7">
        <v>1.21531531531532</v>
      </c>
      <c r="S4183" s="6">
        <v>0</v>
      </c>
      <c r="T4183" s="5">
        <v>0</v>
      </c>
      <c r="U4183" s="5">
        <v>0</v>
      </c>
      <c r="V4183" s="5">
        <f t="shared" si="335"/>
        <v>46.362499999999997</v>
      </c>
      <c r="W4183" s="5">
        <f t="shared" si="331"/>
        <v>-46.362499999999997</v>
      </c>
      <c r="X4183" s="8">
        <f t="shared" si="332"/>
        <v>-1</v>
      </c>
      <c r="Y4183" s="4">
        <v>0</v>
      </c>
      <c r="Z4183" s="9" t="str">
        <f t="shared" si="333"/>
        <v>NA</v>
      </c>
      <c r="AA4183" s="10">
        <f t="shared" si="334"/>
        <v>0</v>
      </c>
    </row>
    <row r="4184" spans="1:27" x14ac:dyDescent="0.55000000000000004">
      <c r="A4184" s="3" t="s">
        <v>71</v>
      </c>
      <c r="B4184" s="3" t="s">
        <v>72</v>
      </c>
      <c r="C4184" s="3" t="s">
        <v>6526</v>
      </c>
      <c r="D4184" s="3" t="s">
        <v>2473</v>
      </c>
      <c r="E4184" s="4" t="s">
        <v>47</v>
      </c>
      <c r="F4184" s="3" t="s">
        <v>325</v>
      </c>
      <c r="G4184" s="3" t="s">
        <v>165</v>
      </c>
      <c r="H4184" s="3" t="s">
        <v>34</v>
      </c>
      <c r="I4184" s="3" t="s">
        <v>50</v>
      </c>
      <c r="J4184" s="3" t="s">
        <v>36</v>
      </c>
      <c r="K4184" s="3" t="s">
        <v>37</v>
      </c>
      <c r="L4184" s="5">
        <v>10</v>
      </c>
      <c r="M4184" s="4">
        <v>24</v>
      </c>
      <c r="N4184" s="5">
        <v>47.562499799999998</v>
      </c>
      <c r="O4184" s="5">
        <v>1.9817708249999999</v>
      </c>
      <c r="P4184" s="4">
        <v>442</v>
      </c>
      <c r="Q4184" s="6">
        <v>5.4298642533936698</v>
      </c>
      <c r="R4184" s="7">
        <v>1.0697285067873299</v>
      </c>
      <c r="S4184" s="6">
        <v>0</v>
      </c>
      <c r="T4184" s="5">
        <v>0</v>
      </c>
      <c r="U4184" s="5">
        <v>0</v>
      </c>
      <c r="V4184" s="5">
        <f t="shared" si="335"/>
        <v>47.562499799999998</v>
      </c>
      <c r="W4184" s="5">
        <f t="shared" si="331"/>
        <v>-47.562499799999998</v>
      </c>
      <c r="X4184" s="8">
        <f t="shared" si="332"/>
        <v>-1</v>
      </c>
      <c r="Y4184" s="4">
        <v>0</v>
      </c>
      <c r="Z4184" s="9" t="str">
        <f t="shared" si="333"/>
        <v>NA</v>
      </c>
      <c r="AA4184" s="10">
        <f t="shared" si="334"/>
        <v>0</v>
      </c>
    </row>
    <row r="4185" spans="1:27" x14ac:dyDescent="0.55000000000000004">
      <c r="A4185" s="3" t="s">
        <v>71</v>
      </c>
      <c r="B4185" s="3" t="s">
        <v>72</v>
      </c>
      <c r="C4185" s="3" t="s">
        <v>6527</v>
      </c>
      <c r="D4185" s="3" t="s">
        <v>2207</v>
      </c>
      <c r="E4185" s="4" t="s">
        <v>47</v>
      </c>
      <c r="F4185" s="3" t="s">
        <v>325</v>
      </c>
      <c r="G4185" s="3" t="s">
        <v>149</v>
      </c>
      <c r="H4185" s="3" t="s">
        <v>34</v>
      </c>
      <c r="I4185" s="3" t="s">
        <v>50</v>
      </c>
      <c r="J4185" s="3" t="s">
        <v>36</v>
      </c>
      <c r="K4185" s="3" t="s">
        <v>42</v>
      </c>
      <c r="L4185" s="5">
        <v>10</v>
      </c>
      <c r="M4185" s="4">
        <v>21</v>
      </c>
      <c r="N4185" s="5">
        <v>50.537499862499999</v>
      </c>
      <c r="O4185" s="5">
        <v>2.4065476124999998</v>
      </c>
      <c r="P4185" s="4">
        <v>214</v>
      </c>
      <c r="Q4185" s="6">
        <v>9.8130841121495305</v>
      </c>
      <c r="R4185" s="7">
        <v>1.0789719626168199</v>
      </c>
      <c r="S4185" s="6">
        <v>0</v>
      </c>
      <c r="T4185" s="5">
        <v>0</v>
      </c>
      <c r="U4185" s="5">
        <v>0</v>
      </c>
      <c r="V4185" s="5">
        <f t="shared" si="335"/>
        <v>50.537499862499999</v>
      </c>
      <c r="W4185" s="5">
        <f t="shared" si="331"/>
        <v>-50.537499862499999</v>
      </c>
      <c r="X4185" s="8">
        <f t="shared" si="332"/>
        <v>-1</v>
      </c>
      <c r="Y4185" s="4">
        <v>0</v>
      </c>
      <c r="Z4185" s="9" t="str">
        <f t="shared" si="333"/>
        <v>NA</v>
      </c>
      <c r="AA4185" s="10">
        <f t="shared" si="334"/>
        <v>0</v>
      </c>
    </row>
    <row r="4186" spans="1:27" x14ac:dyDescent="0.55000000000000004">
      <c r="A4186" s="3" t="s">
        <v>71</v>
      </c>
      <c r="B4186" s="3" t="s">
        <v>72</v>
      </c>
      <c r="C4186" s="3" t="s">
        <v>6528</v>
      </c>
      <c r="D4186" s="3" t="s">
        <v>733</v>
      </c>
      <c r="E4186" s="4" t="s">
        <v>47</v>
      </c>
      <c r="F4186" s="3" t="s">
        <v>325</v>
      </c>
      <c r="G4186" s="3" t="s">
        <v>149</v>
      </c>
      <c r="H4186" s="3" t="s">
        <v>34</v>
      </c>
      <c r="I4186" s="3" t="s">
        <v>50</v>
      </c>
      <c r="J4186" s="3" t="s">
        <v>36</v>
      </c>
      <c r="K4186" s="3" t="s">
        <v>42</v>
      </c>
      <c r="L4186" s="5">
        <v>10</v>
      </c>
      <c r="M4186" s="4">
        <v>25</v>
      </c>
      <c r="N4186" s="5">
        <v>51.15</v>
      </c>
      <c r="O4186" s="5">
        <v>2.0460000000000003</v>
      </c>
      <c r="P4186" s="4">
        <v>156</v>
      </c>
      <c r="Q4186" s="6">
        <v>16.025641025641001</v>
      </c>
      <c r="R4186" s="7">
        <v>1.10128205128205</v>
      </c>
      <c r="S4186" s="6">
        <v>0</v>
      </c>
      <c r="T4186" s="5">
        <v>0</v>
      </c>
      <c r="U4186" s="5">
        <v>0</v>
      </c>
      <c r="V4186" s="5">
        <f t="shared" si="335"/>
        <v>51.15</v>
      </c>
      <c r="W4186" s="5">
        <f t="shared" si="331"/>
        <v>-51.15</v>
      </c>
      <c r="X4186" s="8">
        <f t="shared" si="332"/>
        <v>-1</v>
      </c>
      <c r="Y4186" s="4">
        <v>0</v>
      </c>
      <c r="Z4186" s="9" t="str">
        <f t="shared" si="333"/>
        <v>NA</v>
      </c>
      <c r="AA4186" s="10">
        <f t="shared" si="334"/>
        <v>0</v>
      </c>
    </row>
    <row r="4187" spans="1:27" x14ac:dyDescent="0.55000000000000004">
      <c r="A4187" s="3" t="s">
        <v>71</v>
      </c>
      <c r="B4187" s="3" t="s">
        <v>72</v>
      </c>
      <c r="C4187" s="3" t="s">
        <v>6529</v>
      </c>
      <c r="D4187" s="3" t="s">
        <v>842</v>
      </c>
      <c r="E4187" s="4" t="s">
        <v>47</v>
      </c>
      <c r="F4187" s="3" t="s">
        <v>144</v>
      </c>
      <c r="G4187" s="3" t="s">
        <v>49</v>
      </c>
      <c r="H4187" s="3" t="s">
        <v>34</v>
      </c>
      <c r="I4187" s="3" t="s">
        <v>456</v>
      </c>
      <c r="J4187" s="3" t="s">
        <v>36</v>
      </c>
      <c r="K4187" s="3" t="s">
        <v>42</v>
      </c>
      <c r="L4187" s="5">
        <v>10</v>
      </c>
      <c r="M4187" s="4">
        <v>33</v>
      </c>
      <c r="N4187" s="5">
        <v>52.374999600000002</v>
      </c>
      <c r="O4187" s="5">
        <v>1.5871212000000001</v>
      </c>
      <c r="P4187" s="4">
        <v>2411</v>
      </c>
      <c r="Q4187" s="6">
        <v>1.3687266694317699</v>
      </c>
      <c r="R4187" s="7">
        <v>1.1650145167980099</v>
      </c>
      <c r="S4187" s="6">
        <v>0</v>
      </c>
      <c r="T4187" s="5">
        <v>0</v>
      </c>
      <c r="U4187" s="5">
        <v>0</v>
      </c>
      <c r="V4187" s="5">
        <f t="shared" si="335"/>
        <v>52.374999600000002</v>
      </c>
      <c r="W4187" s="5">
        <f t="shared" si="331"/>
        <v>-52.374999600000002</v>
      </c>
      <c r="X4187" s="8">
        <f t="shared" si="332"/>
        <v>-1</v>
      </c>
      <c r="Y4187" s="4">
        <v>0</v>
      </c>
      <c r="Z4187" s="9" t="str">
        <f t="shared" si="333"/>
        <v>NA</v>
      </c>
      <c r="AA4187" s="10">
        <f t="shared" si="334"/>
        <v>0</v>
      </c>
    </row>
    <row r="4188" spans="1:27" x14ac:dyDescent="0.55000000000000004">
      <c r="A4188" s="3" t="s">
        <v>71</v>
      </c>
      <c r="B4188" s="3" t="s">
        <v>72</v>
      </c>
      <c r="C4188" s="3" t="s">
        <v>6530</v>
      </c>
      <c r="D4188" s="3" t="s">
        <v>506</v>
      </c>
      <c r="E4188" s="4" t="s">
        <v>47</v>
      </c>
      <c r="F4188" s="3" t="s">
        <v>144</v>
      </c>
      <c r="G4188" s="3" t="s">
        <v>309</v>
      </c>
      <c r="H4188" s="3" t="s">
        <v>34</v>
      </c>
      <c r="I4188" s="3" t="s">
        <v>77</v>
      </c>
      <c r="J4188" s="3" t="s">
        <v>36</v>
      </c>
      <c r="K4188" s="3" t="s">
        <v>42</v>
      </c>
      <c r="L4188" s="5">
        <v>10</v>
      </c>
      <c r="M4188" s="4">
        <v>20</v>
      </c>
      <c r="N4188" s="5">
        <v>52.487499999999997</v>
      </c>
      <c r="O4188" s="5">
        <v>2.6243750000000001</v>
      </c>
      <c r="P4188" s="4">
        <v>160</v>
      </c>
      <c r="Q4188" s="6">
        <v>12.5</v>
      </c>
      <c r="R4188" s="7">
        <v>1.3038125</v>
      </c>
      <c r="S4188" s="6">
        <v>0</v>
      </c>
      <c r="T4188" s="5">
        <v>0</v>
      </c>
      <c r="U4188" s="5">
        <v>0</v>
      </c>
      <c r="V4188" s="5">
        <f t="shared" si="335"/>
        <v>52.487499999999997</v>
      </c>
      <c r="W4188" s="5">
        <f t="shared" si="331"/>
        <v>-52.487499999999997</v>
      </c>
      <c r="X4188" s="8">
        <f t="shared" si="332"/>
        <v>-1</v>
      </c>
      <c r="Y4188" s="4">
        <v>0</v>
      </c>
      <c r="Z4188" s="9" t="str">
        <f t="shared" si="333"/>
        <v>NA</v>
      </c>
      <c r="AA4188" s="10">
        <f t="shared" si="334"/>
        <v>0</v>
      </c>
    </row>
    <row r="4189" spans="1:27" x14ac:dyDescent="0.55000000000000004">
      <c r="A4189" s="3" t="s">
        <v>71</v>
      </c>
      <c r="B4189" s="3" t="s">
        <v>72</v>
      </c>
      <c r="C4189" s="3" t="s">
        <v>6531</v>
      </c>
      <c r="D4189" s="3" t="s">
        <v>4112</v>
      </c>
      <c r="E4189" s="4" t="s">
        <v>47</v>
      </c>
      <c r="F4189" s="3" t="s">
        <v>173</v>
      </c>
      <c r="G4189" s="3" t="s">
        <v>4483</v>
      </c>
      <c r="H4189" s="3" t="s">
        <v>34</v>
      </c>
      <c r="I4189" s="3" t="s">
        <v>77</v>
      </c>
      <c r="J4189" s="3" t="s">
        <v>36</v>
      </c>
      <c r="K4189" s="3" t="s">
        <v>42</v>
      </c>
      <c r="L4189" s="5">
        <v>10</v>
      </c>
      <c r="M4189" s="4">
        <v>9</v>
      </c>
      <c r="N4189" s="5">
        <v>52.524999899999997</v>
      </c>
      <c r="O4189" s="5">
        <v>5.8361111000000001</v>
      </c>
      <c r="P4189" s="4">
        <v>225</v>
      </c>
      <c r="Q4189" s="6">
        <v>4</v>
      </c>
      <c r="R4189" s="7">
        <v>1.27955555555556</v>
      </c>
      <c r="S4189" s="6">
        <v>0</v>
      </c>
      <c r="T4189" s="5">
        <v>0</v>
      </c>
      <c r="U4189" s="5">
        <v>0</v>
      </c>
      <c r="V4189" s="5">
        <f t="shared" si="335"/>
        <v>52.524999899999997</v>
      </c>
      <c r="W4189" s="5">
        <f t="shared" si="331"/>
        <v>-52.524999899999997</v>
      </c>
      <c r="X4189" s="8">
        <f t="shared" si="332"/>
        <v>-1</v>
      </c>
      <c r="Y4189" s="4">
        <v>0</v>
      </c>
      <c r="Z4189" s="9" t="str">
        <f t="shared" si="333"/>
        <v>NA</v>
      </c>
      <c r="AA4189" s="10">
        <f t="shared" si="334"/>
        <v>0</v>
      </c>
    </row>
    <row r="4190" spans="1:27" x14ac:dyDescent="0.55000000000000004">
      <c r="A4190" s="3" t="s">
        <v>71</v>
      </c>
      <c r="B4190" s="3" t="s">
        <v>72</v>
      </c>
      <c r="C4190" s="3" t="s">
        <v>6532</v>
      </c>
      <c r="D4190" s="3" t="s">
        <v>742</v>
      </c>
      <c r="E4190" s="4" t="s">
        <v>47</v>
      </c>
      <c r="F4190" s="3" t="s">
        <v>325</v>
      </c>
      <c r="G4190" s="3" t="s">
        <v>736</v>
      </c>
      <c r="H4190" s="3" t="s">
        <v>34</v>
      </c>
      <c r="I4190" s="3" t="s">
        <v>50</v>
      </c>
      <c r="J4190" s="3" t="s">
        <v>36</v>
      </c>
      <c r="K4190" s="3" t="s">
        <v>42</v>
      </c>
      <c r="L4190" s="5">
        <v>10</v>
      </c>
      <c r="M4190" s="4">
        <v>18</v>
      </c>
      <c r="N4190" s="5">
        <v>52.712499825000002</v>
      </c>
      <c r="O4190" s="5">
        <v>2.9284722125</v>
      </c>
      <c r="P4190" s="4">
        <v>141</v>
      </c>
      <c r="Q4190" s="6">
        <v>12.7659574468085</v>
      </c>
      <c r="R4190" s="7">
        <v>1.28439716312057</v>
      </c>
      <c r="S4190" s="6">
        <v>0</v>
      </c>
      <c r="T4190" s="5">
        <v>0</v>
      </c>
      <c r="U4190" s="5">
        <v>0</v>
      </c>
      <c r="V4190" s="5">
        <f t="shared" si="335"/>
        <v>52.712499825000002</v>
      </c>
      <c r="W4190" s="5">
        <f t="shared" si="331"/>
        <v>-52.712499825000002</v>
      </c>
      <c r="X4190" s="8">
        <f t="shared" si="332"/>
        <v>-1</v>
      </c>
      <c r="Y4190" s="4">
        <v>0</v>
      </c>
      <c r="Z4190" s="9" t="str">
        <f t="shared" si="333"/>
        <v>NA</v>
      </c>
      <c r="AA4190" s="10">
        <f t="shared" si="334"/>
        <v>0</v>
      </c>
    </row>
    <row r="4191" spans="1:27" x14ac:dyDescent="0.55000000000000004">
      <c r="A4191" s="3" t="s">
        <v>71</v>
      </c>
      <c r="B4191" s="3" t="s">
        <v>72</v>
      </c>
      <c r="C4191" s="3" t="s">
        <v>6533</v>
      </c>
      <c r="D4191" s="3" t="s">
        <v>2370</v>
      </c>
      <c r="E4191" s="4" t="s">
        <v>47</v>
      </c>
      <c r="F4191" s="3" t="s">
        <v>325</v>
      </c>
      <c r="G4191" s="3" t="s">
        <v>149</v>
      </c>
      <c r="H4191" s="3" t="s">
        <v>34</v>
      </c>
      <c r="I4191" s="3" t="s">
        <v>50</v>
      </c>
      <c r="J4191" s="3" t="s">
        <v>36</v>
      </c>
      <c r="K4191" s="3" t="s">
        <v>42</v>
      </c>
      <c r="L4191" s="5">
        <v>10</v>
      </c>
      <c r="M4191" s="4">
        <v>25</v>
      </c>
      <c r="N4191" s="5">
        <v>55.087499999999999</v>
      </c>
      <c r="O4191" s="5">
        <v>2.2035</v>
      </c>
      <c r="P4191" s="4">
        <v>396</v>
      </c>
      <c r="Q4191" s="6">
        <v>6.3131313131313096</v>
      </c>
      <c r="R4191" s="7">
        <v>1.0886363636363601</v>
      </c>
      <c r="S4191" s="6">
        <v>0</v>
      </c>
      <c r="T4191" s="5">
        <v>0</v>
      </c>
      <c r="U4191" s="5">
        <v>0</v>
      </c>
      <c r="V4191" s="5">
        <f t="shared" si="335"/>
        <v>55.087499999999999</v>
      </c>
      <c r="W4191" s="5">
        <f t="shared" si="331"/>
        <v>-55.087499999999999</v>
      </c>
      <c r="X4191" s="8">
        <f t="shared" si="332"/>
        <v>-1</v>
      </c>
      <c r="Y4191" s="4">
        <v>0</v>
      </c>
      <c r="Z4191" s="9" t="str">
        <f t="shared" si="333"/>
        <v>NA</v>
      </c>
      <c r="AA4191" s="10">
        <f t="shared" si="334"/>
        <v>0</v>
      </c>
    </row>
    <row r="4192" spans="1:27" x14ac:dyDescent="0.55000000000000004">
      <c r="A4192" s="3" t="s">
        <v>71</v>
      </c>
      <c r="B4192" s="3" t="s">
        <v>72</v>
      </c>
      <c r="C4192" s="3" t="s">
        <v>6534</v>
      </c>
      <c r="D4192" s="3" t="s">
        <v>744</v>
      </c>
      <c r="E4192" s="4" t="s">
        <v>47</v>
      </c>
      <c r="F4192" s="3" t="s">
        <v>144</v>
      </c>
      <c r="G4192" s="3" t="s">
        <v>309</v>
      </c>
      <c r="H4192" s="3" t="s">
        <v>34</v>
      </c>
      <c r="I4192" s="3" t="s">
        <v>77</v>
      </c>
      <c r="J4192" s="3" t="s">
        <v>36</v>
      </c>
      <c r="K4192" s="3" t="s">
        <v>42</v>
      </c>
      <c r="L4192" s="5">
        <v>10</v>
      </c>
      <c r="M4192" s="4">
        <v>21</v>
      </c>
      <c r="N4192" s="5">
        <v>60.987499912500006</v>
      </c>
      <c r="O4192" s="5">
        <v>2.9041666625000002</v>
      </c>
      <c r="P4192" s="4">
        <v>1102</v>
      </c>
      <c r="Q4192" s="6">
        <v>1.9056261343012699</v>
      </c>
      <c r="R4192" s="7">
        <v>1.1174773139745899</v>
      </c>
      <c r="S4192" s="6">
        <v>0</v>
      </c>
      <c r="T4192" s="5">
        <v>0</v>
      </c>
      <c r="U4192" s="5">
        <v>0</v>
      </c>
      <c r="V4192" s="5">
        <f t="shared" si="335"/>
        <v>60.987499912500006</v>
      </c>
      <c r="W4192" s="5">
        <f t="shared" si="331"/>
        <v>-60.987499912500006</v>
      </c>
      <c r="X4192" s="8">
        <f t="shared" si="332"/>
        <v>-1</v>
      </c>
      <c r="Y4192" s="4">
        <v>0</v>
      </c>
      <c r="Z4192" s="9" t="str">
        <f t="shared" si="333"/>
        <v>NA</v>
      </c>
      <c r="AA4192" s="10">
        <f t="shared" si="334"/>
        <v>0</v>
      </c>
    </row>
    <row r="4193" spans="1:27" x14ac:dyDescent="0.55000000000000004">
      <c r="A4193" s="3" t="s">
        <v>71</v>
      </c>
      <c r="B4193" s="3" t="s">
        <v>72</v>
      </c>
      <c r="C4193" s="3" t="s">
        <v>6535</v>
      </c>
      <c r="D4193" s="3" t="s">
        <v>936</v>
      </c>
      <c r="E4193" s="4" t="s">
        <v>47</v>
      </c>
      <c r="F4193" s="3" t="s">
        <v>325</v>
      </c>
      <c r="G4193" s="3" t="s">
        <v>165</v>
      </c>
      <c r="H4193" s="3" t="s">
        <v>34</v>
      </c>
      <c r="I4193" s="3" t="s">
        <v>50</v>
      </c>
      <c r="J4193" s="3" t="s">
        <v>36</v>
      </c>
      <c r="K4193" s="3" t="s">
        <v>37</v>
      </c>
      <c r="L4193" s="5">
        <v>10</v>
      </c>
      <c r="M4193" s="4">
        <v>41</v>
      </c>
      <c r="N4193" s="5">
        <v>61.212499799999996</v>
      </c>
      <c r="O4193" s="5">
        <v>1.4929877999999999</v>
      </c>
      <c r="P4193" s="4">
        <v>195</v>
      </c>
      <c r="Q4193" s="6">
        <v>21.025641025641001</v>
      </c>
      <c r="R4193" s="7">
        <v>1.02564102564103</v>
      </c>
      <c r="S4193" s="6">
        <v>0</v>
      </c>
      <c r="T4193" s="5">
        <v>0</v>
      </c>
      <c r="U4193" s="5">
        <v>0</v>
      </c>
      <c r="V4193" s="5">
        <f t="shared" si="335"/>
        <v>61.212499799999996</v>
      </c>
      <c r="W4193" s="5">
        <f t="shared" si="331"/>
        <v>-61.212499799999996</v>
      </c>
      <c r="X4193" s="8">
        <f t="shared" si="332"/>
        <v>-1</v>
      </c>
      <c r="Y4193" s="4">
        <v>0</v>
      </c>
      <c r="Z4193" s="9" t="str">
        <f t="shared" si="333"/>
        <v>NA</v>
      </c>
      <c r="AA4193" s="10">
        <f t="shared" si="334"/>
        <v>0</v>
      </c>
    </row>
    <row r="4194" spans="1:27" x14ac:dyDescent="0.55000000000000004">
      <c r="A4194" s="3" t="s">
        <v>71</v>
      </c>
      <c r="B4194" s="3" t="s">
        <v>72</v>
      </c>
      <c r="C4194" s="3" t="s">
        <v>6536</v>
      </c>
      <c r="D4194" s="3" t="s">
        <v>369</v>
      </c>
      <c r="E4194" s="4" t="s">
        <v>47</v>
      </c>
      <c r="F4194" s="3" t="s">
        <v>144</v>
      </c>
      <c r="G4194" s="3" t="s">
        <v>309</v>
      </c>
      <c r="H4194" s="3" t="s">
        <v>34</v>
      </c>
      <c r="I4194" s="3" t="s">
        <v>77</v>
      </c>
      <c r="J4194" s="3" t="s">
        <v>36</v>
      </c>
      <c r="K4194" s="3" t="s">
        <v>42</v>
      </c>
      <c r="L4194" s="5">
        <v>10</v>
      </c>
      <c r="M4194" s="4">
        <v>13</v>
      </c>
      <c r="N4194" s="5">
        <v>61.962499949999994</v>
      </c>
      <c r="O4194" s="5">
        <v>4.7663461499999995</v>
      </c>
      <c r="P4194" s="4">
        <v>139</v>
      </c>
      <c r="Q4194" s="6">
        <v>9.3525179856115095</v>
      </c>
      <c r="R4194" s="7">
        <v>1.7240287769784199</v>
      </c>
      <c r="S4194" s="6">
        <v>0</v>
      </c>
      <c r="T4194" s="5">
        <v>0</v>
      </c>
      <c r="U4194" s="5">
        <v>0</v>
      </c>
      <c r="V4194" s="5">
        <f t="shared" si="335"/>
        <v>61.962499949999994</v>
      </c>
      <c r="W4194" s="5">
        <f t="shared" si="331"/>
        <v>-61.962499949999994</v>
      </c>
      <c r="X4194" s="8">
        <f t="shared" si="332"/>
        <v>-1</v>
      </c>
      <c r="Y4194" s="4">
        <v>0</v>
      </c>
      <c r="Z4194" s="9" t="str">
        <f t="shared" si="333"/>
        <v>NA</v>
      </c>
      <c r="AA4194" s="10">
        <f t="shared" si="334"/>
        <v>0</v>
      </c>
    </row>
    <row r="4195" spans="1:27" x14ac:dyDescent="0.55000000000000004">
      <c r="A4195" s="3" t="s">
        <v>71</v>
      </c>
      <c r="B4195" s="3" t="s">
        <v>72</v>
      </c>
      <c r="C4195" s="3" t="s">
        <v>6537</v>
      </c>
      <c r="D4195" s="3" t="s">
        <v>4347</v>
      </c>
      <c r="E4195" s="4" t="s">
        <v>47</v>
      </c>
      <c r="F4195" s="3" t="s">
        <v>173</v>
      </c>
      <c r="G4195" s="3" t="s">
        <v>4483</v>
      </c>
      <c r="H4195" s="3" t="s">
        <v>34</v>
      </c>
      <c r="I4195" s="3" t="s">
        <v>77</v>
      </c>
      <c r="J4195" s="3" t="s">
        <v>36</v>
      </c>
      <c r="K4195" s="3" t="s">
        <v>42</v>
      </c>
      <c r="L4195" s="5">
        <v>10</v>
      </c>
      <c r="M4195" s="4">
        <v>11</v>
      </c>
      <c r="N4195" s="5">
        <v>62.837499999999999</v>
      </c>
      <c r="O4195" s="5">
        <v>5.7125000000000004</v>
      </c>
      <c r="P4195" s="4">
        <v>403</v>
      </c>
      <c r="Q4195" s="6">
        <v>2.7295285359801502</v>
      </c>
      <c r="R4195" s="7">
        <v>1.3488833746898301</v>
      </c>
      <c r="S4195" s="6">
        <v>0</v>
      </c>
      <c r="T4195" s="5">
        <v>0</v>
      </c>
      <c r="U4195" s="5">
        <v>0</v>
      </c>
      <c r="V4195" s="5">
        <f t="shared" si="335"/>
        <v>62.837499999999999</v>
      </c>
      <c r="W4195" s="5">
        <f t="shared" si="331"/>
        <v>-62.837499999999999</v>
      </c>
      <c r="X4195" s="8">
        <f t="shared" si="332"/>
        <v>-1</v>
      </c>
      <c r="Y4195" s="4">
        <v>0</v>
      </c>
      <c r="Z4195" s="9" t="str">
        <f t="shared" si="333"/>
        <v>NA</v>
      </c>
      <c r="AA4195" s="10">
        <f t="shared" si="334"/>
        <v>0</v>
      </c>
    </row>
    <row r="4196" spans="1:27" x14ac:dyDescent="0.55000000000000004">
      <c r="A4196" s="3" t="s">
        <v>71</v>
      </c>
      <c r="B4196" s="3" t="s">
        <v>72</v>
      </c>
      <c r="C4196" s="3" t="s">
        <v>6538</v>
      </c>
      <c r="D4196" s="3" t="s">
        <v>875</v>
      </c>
      <c r="E4196" s="4" t="s">
        <v>47</v>
      </c>
      <c r="F4196" s="3" t="s">
        <v>144</v>
      </c>
      <c r="G4196" s="3" t="s">
        <v>309</v>
      </c>
      <c r="H4196" s="3" t="s">
        <v>34</v>
      </c>
      <c r="I4196" s="3" t="s">
        <v>77</v>
      </c>
      <c r="J4196" s="3" t="s">
        <v>36</v>
      </c>
      <c r="K4196" s="3" t="s">
        <v>42</v>
      </c>
      <c r="L4196" s="5">
        <v>10</v>
      </c>
      <c r="M4196" s="4">
        <v>26</v>
      </c>
      <c r="N4196" s="5">
        <v>62.949999774999995</v>
      </c>
      <c r="O4196" s="5">
        <v>2.4211538374999999</v>
      </c>
      <c r="P4196" s="4">
        <v>2004</v>
      </c>
      <c r="Q4196" s="6">
        <v>1.2974051896207599</v>
      </c>
      <c r="R4196" s="7">
        <v>1.30233532934132</v>
      </c>
      <c r="S4196" s="6">
        <v>0</v>
      </c>
      <c r="T4196" s="5">
        <v>0</v>
      </c>
      <c r="U4196" s="5">
        <v>0</v>
      </c>
      <c r="V4196" s="5">
        <f t="shared" si="335"/>
        <v>62.949999774999995</v>
      </c>
      <c r="W4196" s="5">
        <f t="shared" si="331"/>
        <v>-62.949999774999995</v>
      </c>
      <c r="X4196" s="8">
        <f t="shared" si="332"/>
        <v>-1</v>
      </c>
      <c r="Y4196" s="4">
        <v>0</v>
      </c>
      <c r="Z4196" s="9" t="str">
        <f t="shared" si="333"/>
        <v>NA</v>
      </c>
      <c r="AA4196" s="10">
        <f t="shared" si="334"/>
        <v>0</v>
      </c>
    </row>
    <row r="4197" spans="1:27" x14ac:dyDescent="0.55000000000000004">
      <c r="A4197" s="3" t="s">
        <v>71</v>
      </c>
      <c r="B4197" s="3" t="s">
        <v>72</v>
      </c>
      <c r="C4197" s="3" t="s">
        <v>6539</v>
      </c>
      <c r="D4197" s="3" t="s">
        <v>3933</v>
      </c>
      <c r="E4197" s="4" t="s">
        <v>47</v>
      </c>
      <c r="F4197" s="3" t="s">
        <v>173</v>
      </c>
      <c r="G4197" s="3" t="s">
        <v>4483</v>
      </c>
      <c r="H4197" s="3" t="s">
        <v>34</v>
      </c>
      <c r="I4197" s="3" t="s">
        <v>77</v>
      </c>
      <c r="J4197" s="3" t="s">
        <v>36</v>
      </c>
      <c r="K4197" s="3" t="s">
        <v>42</v>
      </c>
      <c r="L4197" s="5">
        <v>10</v>
      </c>
      <c r="M4197" s="4">
        <v>15</v>
      </c>
      <c r="N4197" s="5">
        <v>69.312499874999986</v>
      </c>
      <c r="O4197" s="5">
        <v>4.6208333249999995</v>
      </c>
      <c r="P4197" s="4">
        <v>128</v>
      </c>
      <c r="Q4197" s="6">
        <v>11.71875</v>
      </c>
      <c r="R4197" s="7">
        <v>1.3328125</v>
      </c>
      <c r="S4197" s="6">
        <v>0</v>
      </c>
      <c r="T4197" s="5">
        <v>0</v>
      </c>
      <c r="U4197" s="5">
        <v>0</v>
      </c>
      <c r="V4197" s="5">
        <f t="shared" si="335"/>
        <v>69.312499874999986</v>
      </c>
      <c r="W4197" s="5">
        <f t="shared" si="331"/>
        <v>-69.312499874999986</v>
      </c>
      <c r="X4197" s="8">
        <f t="shared" si="332"/>
        <v>-1</v>
      </c>
      <c r="Y4197" s="4">
        <v>0</v>
      </c>
      <c r="Z4197" s="9" t="str">
        <f t="shared" si="333"/>
        <v>NA</v>
      </c>
      <c r="AA4197" s="10">
        <f t="shared" si="334"/>
        <v>0</v>
      </c>
    </row>
    <row r="4198" spans="1:27" x14ac:dyDescent="0.55000000000000004">
      <c r="A4198" s="3" t="s">
        <v>71</v>
      </c>
      <c r="B4198" s="3" t="s">
        <v>72</v>
      </c>
      <c r="C4198" s="3" t="s">
        <v>6540</v>
      </c>
      <c r="D4198" s="3" t="s">
        <v>2512</v>
      </c>
      <c r="E4198" s="4" t="s">
        <v>47</v>
      </c>
      <c r="F4198" s="3" t="s">
        <v>325</v>
      </c>
      <c r="G4198" s="3" t="s">
        <v>165</v>
      </c>
      <c r="H4198" s="3" t="s">
        <v>34</v>
      </c>
      <c r="I4198" s="3" t="s">
        <v>50</v>
      </c>
      <c r="J4198" s="3" t="s">
        <v>36</v>
      </c>
      <c r="K4198" s="3" t="s">
        <v>37</v>
      </c>
      <c r="L4198" s="5">
        <v>10</v>
      </c>
      <c r="M4198" s="4">
        <v>37</v>
      </c>
      <c r="N4198" s="5">
        <v>72.349999800000006</v>
      </c>
      <c r="O4198" s="5">
        <v>1.9554054000000001</v>
      </c>
      <c r="P4198" s="4">
        <v>227</v>
      </c>
      <c r="Q4198" s="6">
        <v>16.299559471365601</v>
      </c>
      <c r="R4198" s="7">
        <v>1.0568281938326001</v>
      </c>
      <c r="S4198" s="6">
        <v>0</v>
      </c>
      <c r="T4198" s="5">
        <v>0</v>
      </c>
      <c r="U4198" s="5">
        <v>0</v>
      </c>
      <c r="V4198" s="5">
        <f t="shared" si="335"/>
        <v>72.349999800000006</v>
      </c>
      <c r="W4198" s="5">
        <f t="shared" si="331"/>
        <v>-72.349999800000006</v>
      </c>
      <c r="X4198" s="8">
        <f t="shared" si="332"/>
        <v>-1</v>
      </c>
      <c r="Y4198" s="4">
        <v>0</v>
      </c>
      <c r="Z4198" s="9" t="str">
        <f t="shared" si="333"/>
        <v>NA</v>
      </c>
      <c r="AA4198" s="10">
        <f t="shared" si="334"/>
        <v>0</v>
      </c>
    </row>
    <row r="4199" spans="1:27" x14ac:dyDescent="0.55000000000000004">
      <c r="A4199" s="3" t="s">
        <v>71</v>
      </c>
      <c r="B4199" s="3" t="s">
        <v>72</v>
      </c>
      <c r="C4199" s="3" t="s">
        <v>6541</v>
      </c>
      <c r="D4199" s="3" t="s">
        <v>379</v>
      </c>
      <c r="E4199" s="4" t="s">
        <v>47</v>
      </c>
      <c r="F4199" s="3" t="s">
        <v>144</v>
      </c>
      <c r="G4199" s="3" t="s">
        <v>309</v>
      </c>
      <c r="H4199" s="3" t="s">
        <v>34</v>
      </c>
      <c r="I4199" s="3" t="s">
        <v>77</v>
      </c>
      <c r="J4199" s="3" t="s">
        <v>36</v>
      </c>
      <c r="K4199" s="3" t="s">
        <v>42</v>
      </c>
      <c r="L4199" s="5">
        <v>10</v>
      </c>
      <c r="M4199" s="4">
        <v>28</v>
      </c>
      <c r="N4199" s="5">
        <v>80.712499699999995</v>
      </c>
      <c r="O4199" s="5">
        <v>2.882589275</v>
      </c>
      <c r="P4199" s="4">
        <v>4003</v>
      </c>
      <c r="Q4199" s="6">
        <v>0.69947539345490894</v>
      </c>
      <c r="R4199" s="7">
        <v>1.3602198351236601</v>
      </c>
      <c r="S4199" s="6">
        <v>0</v>
      </c>
      <c r="T4199" s="5">
        <v>0</v>
      </c>
      <c r="U4199" s="5">
        <v>0</v>
      </c>
      <c r="V4199" s="5">
        <f t="shared" si="335"/>
        <v>80.712499699999995</v>
      </c>
      <c r="W4199" s="5">
        <f t="shared" si="331"/>
        <v>-80.712499699999995</v>
      </c>
      <c r="X4199" s="8">
        <f t="shared" si="332"/>
        <v>-1</v>
      </c>
      <c r="Y4199" s="4">
        <v>0</v>
      </c>
      <c r="Z4199" s="9" t="str">
        <f t="shared" si="333"/>
        <v>NA</v>
      </c>
      <c r="AA4199" s="10">
        <f t="shared" si="334"/>
        <v>0</v>
      </c>
    </row>
    <row r="4200" spans="1:27" x14ac:dyDescent="0.55000000000000004">
      <c r="A4200" s="3" t="s">
        <v>71</v>
      </c>
      <c r="B4200" s="3" t="s">
        <v>72</v>
      </c>
      <c r="C4200" s="3" t="s">
        <v>6542</v>
      </c>
      <c r="D4200" s="3" t="s">
        <v>447</v>
      </c>
      <c r="E4200" s="4" t="s">
        <v>47</v>
      </c>
      <c r="F4200" s="3" t="s">
        <v>144</v>
      </c>
      <c r="G4200" s="3" t="s">
        <v>309</v>
      </c>
      <c r="H4200" s="3" t="s">
        <v>34</v>
      </c>
      <c r="I4200" s="3" t="s">
        <v>77</v>
      </c>
      <c r="J4200" s="3" t="s">
        <v>36</v>
      </c>
      <c r="K4200" s="3" t="s">
        <v>42</v>
      </c>
      <c r="L4200" s="5">
        <v>10</v>
      </c>
      <c r="M4200" s="4">
        <v>25</v>
      </c>
      <c r="N4200" s="5">
        <v>81.0625</v>
      </c>
      <c r="O4200" s="5">
        <v>3.2425000000000002</v>
      </c>
      <c r="P4200" s="4">
        <v>3134</v>
      </c>
      <c r="Q4200" s="6">
        <v>0.79770261646458196</v>
      </c>
      <c r="R4200" s="7">
        <v>1.43185705169113</v>
      </c>
      <c r="S4200" s="6">
        <v>0</v>
      </c>
      <c r="T4200" s="5">
        <v>0</v>
      </c>
      <c r="U4200" s="5">
        <v>0</v>
      </c>
      <c r="V4200" s="5">
        <f t="shared" si="335"/>
        <v>81.0625</v>
      </c>
      <c r="W4200" s="5">
        <f t="shared" si="331"/>
        <v>-81.0625</v>
      </c>
      <c r="X4200" s="8">
        <f t="shared" si="332"/>
        <v>-1</v>
      </c>
      <c r="Y4200" s="4">
        <v>0</v>
      </c>
      <c r="Z4200" s="9" t="str">
        <f t="shared" si="333"/>
        <v>NA</v>
      </c>
      <c r="AA4200" s="10">
        <f t="shared" si="334"/>
        <v>0</v>
      </c>
    </row>
    <row r="4201" spans="1:27" x14ac:dyDescent="0.55000000000000004">
      <c r="A4201" s="3" t="s">
        <v>71</v>
      </c>
      <c r="B4201" s="3" t="s">
        <v>72</v>
      </c>
      <c r="C4201" s="3" t="s">
        <v>6543</v>
      </c>
      <c r="D4201" s="3" t="s">
        <v>846</v>
      </c>
      <c r="E4201" s="4" t="s">
        <v>47</v>
      </c>
      <c r="F4201" s="3" t="s">
        <v>325</v>
      </c>
      <c r="G4201" s="3" t="s">
        <v>165</v>
      </c>
      <c r="H4201" s="3" t="s">
        <v>34</v>
      </c>
      <c r="I4201" s="3" t="s">
        <v>50</v>
      </c>
      <c r="J4201" s="3" t="s">
        <v>36</v>
      </c>
      <c r="K4201" s="3" t="s">
        <v>37</v>
      </c>
      <c r="L4201" s="5">
        <v>10</v>
      </c>
      <c r="M4201" s="4">
        <v>25</v>
      </c>
      <c r="N4201" s="5">
        <v>84.025000000000006</v>
      </c>
      <c r="O4201" s="5">
        <v>3.3610000000000002</v>
      </c>
      <c r="P4201" s="4">
        <v>3707</v>
      </c>
      <c r="Q4201" s="6">
        <v>0.67439978419206903</v>
      </c>
      <c r="R4201" s="7">
        <v>1.41213380091718</v>
      </c>
      <c r="S4201" s="6">
        <v>0</v>
      </c>
      <c r="T4201" s="5">
        <v>0</v>
      </c>
      <c r="U4201" s="5">
        <v>0</v>
      </c>
      <c r="V4201" s="5">
        <f t="shared" si="335"/>
        <v>84.025000000000006</v>
      </c>
      <c r="W4201" s="5">
        <f t="shared" si="331"/>
        <v>-84.025000000000006</v>
      </c>
      <c r="X4201" s="8">
        <f t="shared" si="332"/>
        <v>-1</v>
      </c>
      <c r="Y4201" s="4">
        <v>0</v>
      </c>
      <c r="Z4201" s="9" t="str">
        <f t="shared" si="333"/>
        <v>NA</v>
      </c>
      <c r="AA4201" s="10">
        <f t="shared" si="334"/>
        <v>0</v>
      </c>
    </row>
    <row r="4202" spans="1:27" x14ac:dyDescent="0.55000000000000004">
      <c r="A4202" s="3" t="s">
        <v>71</v>
      </c>
      <c r="B4202" s="3" t="s">
        <v>72</v>
      </c>
      <c r="C4202" s="3" t="s">
        <v>6544</v>
      </c>
      <c r="D4202" s="3" t="s">
        <v>503</v>
      </c>
      <c r="E4202" s="4" t="s">
        <v>47</v>
      </c>
      <c r="F4202" s="3" t="s">
        <v>144</v>
      </c>
      <c r="G4202" s="3" t="s">
        <v>49</v>
      </c>
      <c r="H4202" s="3" t="s">
        <v>34</v>
      </c>
      <c r="I4202" s="3" t="s">
        <v>456</v>
      </c>
      <c r="J4202" s="3" t="s">
        <v>36</v>
      </c>
      <c r="K4202" s="3" t="s">
        <v>42</v>
      </c>
      <c r="L4202" s="5">
        <v>10</v>
      </c>
      <c r="M4202" s="4">
        <v>33</v>
      </c>
      <c r="N4202" s="5">
        <v>95.599999687500002</v>
      </c>
      <c r="O4202" s="5">
        <v>2.8969696874999999</v>
      </c>
      <c r="P4202" s="4">
        <v>1028</v>
      </c>
      <c r="Q4202" s="6">
        <v>3.2101167315175099</v>
      </c>
      <c r="R4202" s="7">
        <v>1.2013618677042801</v>
      </c>
      <c r="S4202" s="6">
        <v>0</v>
      </c>
      <c r="T4202" s="5">
        <v>0</v>
      </c>
      <c r="U4202" s="5">
        <v>0</v>
      </c>
      <c r="V4202" s="5">
        <f t="shared" si="335"/>
        <v>95.599999687500002</v>
      </c>
      <c r="W4202" s="5">
        <f t="shared" si="331"/>
        <v>-95.599999687500002</v>
      </c>
      <c r="X4202" s="8">
        <f t="shared" si="332"/>
        <v>-1</v>
      </c>
      <c r="Y4202" s="4">
        <v>0</v>
      </c>
      <c r="Z4202" s="9" t="str">
        <f t="shared" si="333"/>
        <v>NA</v>
      </c>
      <c r="AA4202" s="10">
        <f t="shared" si="334"/>
        <v>0</v>
      </c>
    </row>
    <row r="4203" spans="1:27" x14ac:dyDescent="0.55000000000000004">
      <c r="A4203" s="3" t="s">
        <v>71</v>
      </c>
      <c r="B4203" s="3" t="s">
        <v>72</v>
      </c>
      <c r="C4203" s="3" t="s">
        <v>6545</v>
      </c>
      <c r="D4203" s="3" t="s">
        <v>870</v>
      </c>
      <c r="E4203" s="4" t="s">
        <v>47</v>
      </c>
      <c r="F4203" s="3" t="s">
        <v>144</v>
      </c>
      <c r="G4203" s="3" t="s">
        <v>49</v>
      </c>
      <c r="H4203" s="3" t="s">
        <v>34</v>
      </c>
      <c r="I4203" s="3" t="s">
        <v>456</v>
      </c>
      <c r="J4203" s="3" t="s">
        <v>36</v>
      </c>
      <c r="K4203" s="3" t="s">
        <v>61</v>
      </c>
      <c r="L4203" s="5">
        <v>10</v>
      </c>
      <c r="M4203" s="4">
        <v>36</v>
      </c>
      <c r="N4203" s="5">
        <v>95.687499599999995</v>
      </c>
      <c r="O4203" s="5">
        <v>2.6579861</v>
      </c>
      <c r="P4203" s="4">
        <v>2391</v>
      </c>
      <c r="Q4203" s="6">
        <v>1.50564617314931</v>
      </c>
      <c r="R4203" s="7">
        <v>1.17102049351736</v>
      </c>
      <c r="S4203" s="6">
        <v>0</v>
      </c>
      <c r="T4203" s="5">
        <v>0</v>
      </c>
      <c r="U4203" s="5">
        <v>0</v>
      </c>
      <c r="V4203" s="5">
        <f t="shared" si="335"/>
        <v>95.687499599999995</v>
      </c>
      <c r="W4203" s="5">
        <f t="shared" si="331"/>
        <v>-95.687499599999995</v>
      </c>
      <c r="X4203" s="8">
        <f t="shared" si="332"/>
        <v>-1</v>
      </c>
      <c r="Y4203" s="4">
        <v>0</v>
      </c>
      <c r="Z4203" s="9" t="str">
        <f t="shared" si="333"/>
        <v>NA</v>
      </c>
      <c r="AA4203" s="10">
        <f t="shared" si="334"/>
        <v>0</v>
      </c>
    </row>
    <row r="4204" spans="1:27" x14ac:dyDescent="0.55000000000000004">
      <c r="A4204" s="3" t="s">
        <v>71</v>
      </c>
      <c r="B4204" s="3" t="s">
        <v>72</v>
      </c>
      <c r="C4204" s="3" t="s">
        <v>6546</v>
      </c>
      <c r="D4204" s="3" t="s">
        <v>143</v>
      </c>
      <c r="E4204" s="4" t="s">
        <v>47</v>
      </c>
      <c r="F4204" s="3" t="s">
        <v>144</v>
      </c>
      <c r="G4204" s="3" t="s">
        <v>49</v>
      </c>
      <c r="H4204" s="3" t="s">
        <v>34</v>
      </c>
      <c r="I4204" s="3" t="s">
        <v>456</v>
      </c>
      <c r="J4204" s="3" t="s">
        <v>36</v>
      </c>
      <c r="K4204" s="3" t="s">
        <v>42</v>
      </c>
      <c r="L4204" s="5">
        <v>10</v>
      </c>
      <c r="M4204" s="4">
        <v>23</v>
      </c>
      <c r="N4204" s="5">
        <v>96.96249983749999</v>
      </c>
      <c r="O4204" s="5">
        <v>4.2157608624999998</v>
      </c>
      <c r="P4204" s="4">
        <v>593</v>
      </c>
      <c r="Q4204" s="6">
        <v>3.87858347386172</v>
      </c>
      <c r="R4204" s="7">
        <v>1.2163406408094399</v>
      </c>
      <c r="S4204" s="6">
        <v>0</v>
      </c>
      <c r="T4204" s="5">
        <v>0</v>
      </c>
      <c r="U4204" s="5">
        <v>0</v>
      </c>
      <c r="V4204" s="5">
        <f t="shared" si="335"/>
        <v>96.96249983749999</v>
      </c>
      <c r="W4204" s="5">
        <f t="shared" si="331"/>
        <v>-96.96249983749999</v>
      </c>
      <c r="X4204" s="8">
        <f t="shared" si="332"/>
        <v>-1</v>
      </c>
      <c r="Y4204" s="4">
        <v>0</v>
      </c>
      <c r="Z4204" s="9" t="str">
        <f t="shared" si="333"/>
        <v>NA</v>
      </c>
      <c r="AA4204" s="10">
        <f t="shared" si="334"/>
        <v>0</v>
      </c>
    </row>
    <row r="4205" spans="1:27" x14ac:dyDescent="0.55000000000000004">
      <c r="A4205" s="3" t="s">
        <v>71</v>
      </c>
      <c r="B4205" s="3" t="s">
        <v>72</v>
      </c>
      <c r="C4205" s="3" t="s">
        <v>6547</v>
      </c>
      <c r="D4205" s="3" t="s">
        <v>536</v>
      </c>
      <c r="E4205" s="4" t="s">
        <v>47</v>
      </c>
      <c r="F4205" s="3" t="s">
        <v>144</v>
      </c>
      <c r="G4205" s="3" t="s">
        <v>49</v>
      </c>
      <c r="H4205" s="3" t="s">
        <v>34</v>
      </c>
      <c r="I4205" s="3" t="s">
        <v>456</v>
      </c>
      <c r="J4205" s="3" t="s">
        <v>36</v>
      </c>
      <c r="K4205" s="3" t="s">
        <v>42</v>
      </c>
      <c r="L4205" s="5">
        <v>10</v>
      </c>
      <c r="M4205" s="4">
        <v>27</v>
      </c>
      <c r="N4205" s="5">
        <v>97.399999800000003</v>
      </c>
      <c r="O4205" s="5">
        <v>3.6074074</v>
      </c>
      <c r="P4205" s="4">
        <v>1647</v>
      </c>
      <c r="Q4205" s="6">
        <v>1.63934426229508</v>
      </c>
      <c r="R4205" s="7">
        <v>1.2553309046751699</v>
      </c>
      <c r="S4205" s="6">
        <v>0</v>
      </c>
      <c r="T4205" s="5">
        <v>0</v>
      </c>
      <c r="U4205" s="5">
        <v>0</v>
      </c>
      <c r="V4205" s="5">
        <f t="shared" si="335"/>
        <v>97.399999800000003</v>
      </c>
      <c r="W4205" s="5">
        <f t="shared" si="331"/>
        <v>-97.399999800000003</v>
      </c>
      <c r="X4205" s="8">
        <f t="shared" si="332"/>
        <v>-1</v>
      </c>
      <c r="Y4205" s="4">
        <v>0</v>
      </c>
      <c r="Z4205" s="9" t="str">
        <f t="shared" si="333"/>
        <v>NA</v>
      </c>
      <c r="AA4205" s="10">
        <f t="shared" si="334"/>
        <v>0</v>
      </c>
    </row>
    <row r="4206" spans="1:27" x14ac:dyDescent="0.55000000000000004">
      <c r="A4206" s="3" t="s">
        <v>71</v>
      </c>
      <c r="B4206" s="3" t="s">
        <v>72</v>
      </c>
      <c r="C4206" s="3" t="s">
        <v>6548</v>
      </c>
      <c r="D4206" s="3" t="s">
        <v>2572</v>
      </c>
      <c r="E4206" s="4" t="s">
        <v>47</v>
      </c>
      <c r="F4206" s="3" t="s">
        <v>325</v>
      </c>
      <c r="G4206" s="3" t="s">
        <v>149</v>
      </c>
      <c r="H4206" s="3" t="s">
        <v>34</v>
      </c>
      <c r="I4206" s="3" t="s">
        <v>50</v>
      </c>
      <c r="J4206" s="3" t="s">
        <v>36</v>
      </c>
      <c r="K4206" s="3" t="s">
        <v>42</v>
      </c>
      <c r="L4206" s="5">
        <v>10</v>
      </c>
      <c r="M4206" s="4">
        <v>48</v>
      </c>
      <c r="N4206" s="5">
        <v>98.924999999999997</v>
      </c>
      <c r="O4206" s="5">
        <v>2.0609375000000001</v>
      </c>
      <c r="P4206" s="4">
        <v>373</v>
      </c>
      <c r="Q4206" s="6">
        <v>12.8686327077748</v>
      </c>
      <c r="R4206" s="7">
        <v>1.0737265415549599</v>
      </c>
      <c r="S4206" s="6">
        <v>0</v>
      </c>
      <c r="T4206" s="5">
        <v>0</v>
      </c>
      <c r="U4206" s="5">
        <v>0</v>
      </c>
      <c r="V4206" s="5">
        <f t="shared" si="335"/>
        <v>98.924999999999997</v>
      </c>
      <c r="W4206" s="5">
        <f t="shared" si="331"/>
        <v>-98.924999999999997</v>
      </c>
      <c r="X4206" s="8">
        <f t="shared" si="332"/>
        <v>-1</v>
      </c>
      <c r="Y4206" s="4">
        <v>0</v>
      </c>
      <c r="Z4206" s="9" t="str">
        <f t="shared" si="333"/>
        <v>NA</v>
      </c>
      <c r="AA4206" s="10">
        <f t="shared" si="334"/>
        <v>0</v>
      </c>
    </row>
    <row r="4207" spans="1:27" x14ac:dyDescent="0.55000000000000004">
      <c r="A4207" s="3" t="s">
        <v>71</v>
      </c>
      <c r="B4207" s="3" t="s">
        <v>72</v>
      </c>
      <c r="C4207" s="3" t="s">
        <v>6549</v>
      </c>
      <c r="D4207" s="3" t="s">
        <v>922</v>
      </c>
      <c r="E4207" s="4" t="s">
        <v>47</v>
      </c>
      <c r="F4207" s="3" t="s">
        <v>325</v>
      </c>
      <c r="G4207" s="3" t="s">
        <v>400</v>
      </c>
      <c r="H4207" s="3" t="s">
        <v>34</v>
      </c>
      <c r="I4207" s="3" t="s">
        <v>50</v>
      </c>
      <c r="J4207" s="3" t="s">
        <v>36</v>
      </c>
      <c r="K4207" s="3" t="s">
        <v>42</v>
      </c>
      <c r="L4207" s="5">
        <v>10</v>
      </c>
      <c r="M4207" s="4">
        <v>43</v>
      </c>
      <c r="N4207" s="5">
        <v>101.03749989999999</v>
      </c>
      <c r="O4207" s="5">
        <v>2.3497092999999998</v>
      </c>
      <c r="P4207" s="4">
        <v>359</v>
      </c>
      <c r="Q4207" s="6">
        <v>11.9777158774373</v>
      </c>
      <c r="R4207" s="7">
        <v>1.1635097493036199</v>
      </c>
      <c r="S4207" s="6">
        <v>0</v>
      </c>
      <c r="T4207" s="5">
        <v>0</v>
      </c>
      <c r="U4207" s="5">
        <v>0</v>
      </c>
      <c r="V4207" s="5">
        <f t="shared" si="335"/>
        <v>101.03749989999999</v>
      </c>
      <c r="W4207" s="5">
        <f t="shared" si="331"/>
        <v>-101.03749989999999</v>
      </c>
      <c r="X4207" s="8">
        <f t="shared" si="332"/>
        <v>-1</v>
      </c>
      <c r="Y4207" s="4">
        <v>0</v>
      </c>
      <c r="Z4207" s="9" t="str">
        <f t="shared" si="333"/>
        <v>NA</v>
      </c>
      <c r="AA4207" s="10">
        <f t="shared" si="334"/>
        <v>0</v>
      </c>
    </row>
    <row r="4208" spans="1:27" x14ac:dyDescent="0.55000000000000004">
      <c r="A4208" s="3" t="s">
        <v>71</v>
      </c>
      <c r="B4208" s="3" t="s">
        <v>72</v>
      </c>
      <c r="C4208" s="3" t="s">
        <v>6550</v>
      </c>
      <c r="D4208" s="3" t="s">
        <v>815</v>
      </c>
      <c r="E4208" s="4" t="s">
        <v>47</v>
      </c>
      <c r="F4208" s="3" t="s">
        <v>325</v>
      </c>
      <c r="G4208" s="3" t="s">
        <v>165</v>
      </c>
      <c r="H4208" s="3" t="s">
        <v>34</v>
      </c>
      <c r="I4208" s="3" t="s">
        <v>50</v>
      </c>
      <c r="J4208" s="3" t="s">
        <v>36</v>
      </c>
      <c r="K4208" s="3" t="s">
        <v>37</v>
      </c>
      <c r="L4208" s="5">
        <v>10</v>
      </c>
      <c r="M4208" s="4">
        <v>34</v>
      </c>
      <c r="N4208" s="5">
        <v>107.4999998</v>
      </c>
      <c r="O4208" s="5">
        <v>3.1617647</v>
      </c>
      <c r="P4208" s="4">
        <v>1144</v>
      </c>
      <c r="Q4208" s="6">
        <v>2.9720279720279699</v>
      </c>
      <c r="R4208" s="7">
        <v>1.17773601398601</v>
      </c>
      <c r="S4208" s="6">
        <v>0</v>
      </c>
      <c r="T4208" s="5">
        <v>0</v>
      </c>
      <c r="U4208" s="5">
        <v>0</v>
      </c>
      <c r="V4208" s="5">
        <f t="shared" si="335"/>
        <v>107.4999998</v>
      </c>
      <c r="W4208" s="5">
        <f t="shared" si="331"/>
        <v>-107.4999998</v>
      </c>
      <c r="X4208" s="8">
        <f t="shared" si="332"/>
        <v>-1</v>
      </c>
      <c r="Y4208" s="4">
        <v>0</v>
      </c>
      <c r="Z4208" s="9" t="str">
        <f t="shared" si="333"/>
        <v>NA</v>
      </c>
      <c r="AA4208" s="10">
        <f t="shared" si="334"/>
        <v>0</v>
      </c>
    </row>
    <row r="4209" spans="1:27" x14ac:dyDescent="0.55000000000000004">
      <c r="A4209" s="3" t="s">
        <v>71</v>
      </c>
      <c r="B4209" s="3" t="s">
        <v>72</v>
      </c>
      <c r="C4209" s="3" t="s">
        <v>6551</v>
      </c>
      <c r="D4209" s="3" t="s">
        <v>2583</v>
      </c>
      <c r="E4209" s="4" t="s">
        <v>47</v>
      </c>
      <c r="F4209" s="3" t="s">
        <v>144</v>
      </c>
      <c r="G4209" s="3" t="s">
        <v>49</v>
      </c>
      <c r="H4209" s="3" t="s">
        <v>34</v>
      </c>
      <c r="I4209" s="3" t="s">
        <v>456</v>
      </c>
      <c r="J4209" s="3" t="s">
        <v>36</v>
      </c>
      <c r="K4209" s="3" t="s">
        <v>42</v>
      </c>
      <c r="L4209" s="5">
        <v>10</v>
      </c>
      <c r="M4209" s="4">
        <v>41</v>
      </c>
      <c r="N4209" s="5">
        <v>115.13749970000001</v>
      </c>
      <c r="O4209" s="5">
        <v>2.8082317000000003</v>
      </c>
      <c r="P4209" s="4">
        <v>704</v>
      </c>
      <c r="Q4209" s="6">
        <v>5.8238636363636402</v>
      </c>
      <c r="R4209" s="7">
        <v>1.2337926136363599</v>
      </c>
      <c r="S4209" s="6">
        <v>0</v>
      </c>
      <c r="T4209" s="5">
        <v>0</v>
      </c>
      <c r="U4209" s="5">
        <v>0</v>
      </c>
      <c r="V4209" s="5">
        <f t="shared" si="335"/>
        <v>115.13749970000001</v>
      </c>
      <c r="W4209" s="5">
        <f t="shared" si="331"/>
        <v>-115.13749970000001</v>
      </c>
      <c r="X4209" s="8">
        <f t="shared" si="332"/>
        <v>-1</v>
      </c>
      <c r="Y4209" s="4">
        <v>0</v>
      </c>
      <c r="Z4209" s="9" t="str">
        <f t="shared" si="333"/>
        <v>NA</v>
      </c>
      <c r="AA4209" s="10">
        <f t="shared" si="334"/>
        <v>0</v>
      </c>
    </row>
    <row r="4210" spans="1:27" x14ac:dyDescent="0.55000000000000004">
      <c r="A4210" s="3" t="s">
        <v>71</v>
      </c>
      <c r="B4210" s="3" t="s">
        <v>72</v>
      </c>
      <c r="C4210" s="3" t="s">
        <v>6552</v>
      </c>
      <c r="D4210" s="3" t="s">
        <v>164</v>
      </c>
      <c r="E4210" s="4" t="s">
        <v>47</v>
      </c>
      <c r="F4210" s="3" t="s">
        <v>325</v>
      </c>
      <c r="G4210" s="3" t="s">
        <v>165</v>
      </c>
      <c r="H4210" s="3" t="s">
        <v>34</v>
      </c>
      <c r="I4210" s="3" t="s">
        <v>175</v>
      </c>
      <c r="J4210" s="3" t="s">
        <v>36</v>
      </c>
      <c r="K4210" s="3" t="s">
        <v>37</v>
      </c>
      <c r="L4210" s="5">
        <v>10</v>
      </c>
      <c r="M4210" s="4">
        <v>57</v>
      </c>
      <c r="N4210" s="5">
        <v>124.3999998375</v>
      </c>
      <c r="O4210" s="5">
        <v>2.1824561375</v>
      </c>
      <c r="P4210" s="4">
        <v>1067</v>
      </c>
      <c r="Q4210" s="6">
        <v>5.3420805998125598</v>
      </c>
      <c r="R4210" s="7">
        <v>1.15107778819119</v>
      </c>
      <c r="S4210" s="6">
        <v>0</v>
      </c>
      <c r="T4210" s="5">
        <v>0</v>
      </c>
      <c r="U4210" s="5">
        <v>0</v>
      </c>
      <c r="V4210" s="5">
        <f t="shared" si="335"/>
        <v>124.3999998375</v>
      </c>
      <c r="W4210" s="5">
        <f t="shared" si="331"/>
        <v>-124.3999998375</v>
      </c>
      <c r="X4210" s="8">
        <f t="shared" si="332"/>
        <v>-1</v>
      </c>
      <c r="Y4210" s="4">
        <v>0</v>
      </c>
      <c r="Z4210" s="9" t="str">
        <f t="shared" si="333"/>
        <v>NA</v>
      </c>
      <c r="AA4210" s="10">
        <f t="shared" si="334"/>
        <v>0</v>
      </c>
    </row>
    <row r="4211" spans="1:27" x14ac:dyDescent="0.55000000000000004">
      <c r="A4211" s="3" t="s">
        <v>71</v>
      </c>
      <c r="B4211" s="3" t="s">
        <v>72</v>
      </c>
      <c r="C4211" s="3" t="s">
        <v>6553</v>
      </c>
      <c r="D4211" s="3" t="s">
        <v>826</v>
      </c>
      <c r="E4211" s="4" t="s">
        <v>47</v>
      </c>
      <c r="F4211" s="3" t="s">
        <v>144</v>
      </c>
      <c r="G4211" s="3" t="s">
        <v>309</v>
      </c>
      <c r="H4211" s="3" t="s">
        <v>34</v>
      </c>
      <c r="I4211" s="3" t="s">
        <v>77</v>
      </c>
      <c r="J4211" s="3" t="s">
        <v>36</v>
      </c>
      <c r="K4211" s="3" t="s">
        <v>42</v>
      </c>
      <c r="L4211" s="5">
        <v>10</v>
      </c>
      <c r="M4211" s="4">
        <v>45</v>
      </c>
      <c r="N4211" s="5">
        <v>136.14999975000001</v>
      </c>
      <c r="O4211" s="5">
        <v>3.02555555</v>
      </c>
      <c r="P4211" s="4">
        <v>4349</v>
      </c>
      <c r="Q4211" s="6">
        <v>1.0347206254311301</v>
      </c>
      <c r="R4211" s="7">
        <v>1.5227017705219601</v>
      </c>
      <c r="S4211" s="6">
        <v>0</v>
      </c>
      <c r="T4211" s="5">
        <v>0</v>
      </c>
      <c r="U4211" s="5">
        <v>0</v>
      </c>
      <c r="V4211" s="5">
        <f t="shared" si="335"/>
        <v>136.14999975000001</v>
      </c>
      <c r="W4211" s="5">
        <f t="shared" si="331"/>
        <v>-136.14999975000001</v>
      </c>
      <c r="X4211" s="8">
        <f t="shared" si="332"/>
        <v>-1</v>
      </c>
      <c r="Y4211" s="4">
        <v>0</v>
      </c>
      <c r="Z4211" s="9" t="str">
        <f t="shared" si="333"/>
        <v>NA</v>
      </c>
      <c r="AA4211" s="10">
        <f t="shared" si="334"/>
        <v>0</v>
      </c>
    </row>
    <row r="4212" spans="1:27" x14ac:dyDescent="0.55000000000000004">
      <c r="A4212" s="3" t="s">
        <v>71</v>
      </c>
      <c r="B4212" s="3" t="s">
        <v>72</v>
      </c>
      <c r="C4212" s="3" t="s">
        <v>6554</v>
      </c>
      <c r="D4212" s="3" t="s">
        <v>611</v>
      </c>
      <c r="E4212" s="4" t="s">
        <v>47</v>
      </c>
      <c r="F4212" s="3" t="s">
        <v>144</v>
      </c>
      <c r="G4212" s="3" t="s">
        <v>49</v>
      </c>
      <c r="H4212" s="3" t="s">
        <v>34</v>
      </c>
      <c r="I4212" s="3" t="s">
        <v>456</v>
      </c>
      <c r="J4212" s="3" t="s">
        <v>36</v>
      </c>
      <c r="K4212" s="3" t="s">
        <v>42</v>
      </c>
      <c r="L4212" s="5">
        <v>10</v>
      </c>
      <c r="M4212" s="4">
        <v>30</v>
      </c>
      <c r="N4212" s="5">
        <v>137.56249987500001</v>
      </c>
      <c r="O4212" s="5">
        <v>4.5854166625000001</v>
      </c>
      <c r="P4212" s="4">
        <v>336</v>
      </c>
      <c r="Q4212" s="6">
        <v>8.9285714285714306</v>
      </c>
      <c r="R4212" s="7">
        <v>1.69342261904762</v>
      </c>
      <c r="S4212" s="6">
        <v>0</v>
      </c>
      <c r="T4212" s="5">
        <v>0</v>
      </c>
      <c r="U4212" s="5">
        <v>0</v>
      </c>
      <c r="V4212" s="5">
        <f t="shared" si="335"/>
        <v>137.56249987500001</v>
      </c>
      <c r="W4212" s="5">
        <f t="shared" si="331"/>
        <v>-137.56249987500001</v>
      </c>
      <c r="X4212" s="8">
        <f t="shared" si="332"/>
        <v>-1</v>
      </c>
      <c r="Y4212" s="4">
        <v>0</v>
      </c>
      <c r="Z4212" s="9" t="str">
        <f t="shared" si="333"/>
        <v>NA</v>
      </c>
      <c r="AA4212" s="10">
        <f t="shared" si="334"/>
        <v>0</v>
      </c>
    </row>
    <row r="4213" spans="1:27" x14ac:dyDescent="0.55000000000000004">
      <c r="A4213" s="3" t="s">
        <v>71</v>
      </c>
      <c r="B4213" s="3" t="s">
        <v>72</v>
      </c>
      <c r="C4213" s="3" t="s">
        <v>6555</v>
      </c>
      <c r="D4213" s="3" t="s">
        <v>132</v>
      </c>
      <c r="E4213" s="4" t="s">
        <v>47</v>
      </c>
      <c r="F4213" s="3" t="s">
        <v>144</v>
      </c>
      <c r="G4213" s="3" t="s">
        <v>309</v>
      </c>
      <c r="H4213" s="3" t="s">
        <v>34</v>
      </c>
      <c r="I4213" s="3" t="s">
        <v>77</v>
      </c>
      <c r="J4213" s="3" t="s">
        <v>36</v>
      </c>
      <c r="K4213" s="3" t="s">
        <v>42</v>
      </c>
      <c r="L4213" s="5">
        <v>10</v>
      </c>
      <c r="M4213" s="4">
        <v>55</v>
      </c>
      <c r="N4213" s="5">
        <v>141.31249962499999</v>
      </c>
      <c r="O4213" s="5">
        <v>2.5693181749999998</v>
      </c>
      <c r="P4213" s="4">
        <v>396</v>
      </c>
      <c r="Q4213" s="6">
        <v>13.8888888888889</v>
      </c>
      <c r="R4213" s="7">
        <v>1.33222222222222</v>
      </c>
      <c r="S4213" s="6">
        <v>0</v>
      </c>
      <c r="T4213" s="5">
        <v>0</v>
      </c>
      <c r="U4213" s="5">
        <v>0</v>
      </c>
      <c r="V4213" s="5">
        <f t="shared" si="335"/>
        <v>141.31249962499999</v>
      </c>
      <c r="W4213" s="5">
        <f t="shared" si="331"/>
        <v>-141.31249962499999</v>
      </c>
      <c r="X4213" s="8">
        <f t="shared" si="332"/>
        <v>-1</v>
      </c>
      <c r="Y4213" s="4">
        <v>0</v>
      </c>
      <c r="Z4213" s="9" t="str">
        <f t="shared" si="333"/>
        <v>NA</v>
      </c>
      <c r="AA4213" s="10">
        <f t="shared" si="334"/>
        <v>0</v>
      </c>
    </row>
    <row r="4214" spans="1:27" x14ac:dyDescent="0.55000000000000004">
      <c r="A4214" s="3" t="s">
        <v>71</v>
      </c>
      <c r="B4214" s="3" t="s">
        <v>72</v>
      </c>
      <c r="C4214" s="3" t="s">
        <v>6556</v>
      </c>
      <c r="D4214" s="3" t="s">
        <v>940</v>
      </c>
      <c r="E4214" s="4" t="s">
        <v>47</v>
      </c>
      <c r="F4214" s="3" t="s">
        <v>144</v>
      </c>
      <c r="G4214" s="3" t="s">
        <v>49</v>
      </c>
      <c r="H4214" s="3" t="s">
        <v>34</v>
      </c>
      <c r="I4214" s="3" t="s">
        <v>456</v>
      </c>
      <c r="J4214" s="3" t="s">
        <v>36</v>
      </c>
      <c r="K4214" s="3" t="s">
        <v>42</v>
      </c>
      <c r="L4214" s="5">
        <v>10</v>
      </c>
      <c r="M4214" s="4">
        <v>59</v>
      </c>
      <c r="N4214" s="5">
        <v>155.23749968749999</v>
      </c>
      <c r="O4214" s="5">
        <v>2.6311440624999998</v>
      </c>
      <c r="P4214" s="4">
        <v>1286</v>
      </c>
      <c r="Q4214" s="6">
        <v>4.5878693623639197</v>
      </c>
      <c r="R4214" s="7">
        <v>1.40373250388802</v>
      </c>
      <c r="S4214" s="6">
        <v>0</v>
      </c>
      <c r="T4214" s="5">
        <v>0</v>
      </c>
      <c r="U4214" s="5">
        <v>0</v>
      </c>
      <c r="V4214" s="5">
        <f t="shared" si="335"/>
        <v>155.23749968749999</v>
      </c>
      <c r="W4214" s="5">
        <f t="shared" si="331"/>
        <v>-155.23749968749999</v>
      </c>
      <c r="X4214" s="8">
        <f t="shared" si="332"/>
        <v>-1</v>
      </c>
      <c r="Y4214" s="4">
        <v>0</v>
      </c>
      <c r="Z4214" s="9" t="str">
        <f t="shared" si="333"/>
        <v>NA</v>
      </c>
      <c r="AA4214" s="10">
        <f t="shared" si="334"/>
        <v>0</v>
      </c>
    </row>
    <row r="4215" spans="1:27" x14ac:dyDescent="0.55000000000000004">
      <c r="A4215" s="3" t="s">
        <v>71</v>
      </c>
      <c r="B4215" s="3" t="s">
        <v>72</v>
      </c>
      <c r="C4215" s="3" t="s">
        <v>6557</v>
      </c>
      <c r="D4215" s="3" t="s">
        <v>568</v>
      </c>
      <c r="E4215" s="4" t="s">
        <v>47</v>
      </c>
      <c r="F4215" s="3" t="s">
        <v>144</v>
      </c>
      <c r="G4215" s="3" t="s">
        <v>309</v>
      </c>
      <c r="H4215" s="3" t="s">
        <v>34</v>
      </c>
      <c r="I4215" s="3" t="s">
        <v>77</v>
      </c>
      <c r="J4215" s="3" t="s">
        <v>36</v>
      </c>
      <c r="K4215" s="3" t="s">
        <v>42</v>
      </c>
      <c r="L4215" s="5">
        <v>10</v>
      </c>
      <c r="M4215" s="4">
        <v>76</v>
      </c>
      <c r="N4215" s="5">
        <v>173.52499930000002</v>
      </c>
      <c r="O4215" s="5">
        <v>2.2832236750000003</v>
      </c>
      <c r="P4215" s="4">
        <v>1250</v>
      </c>
      <c r="Q4215" s="6">
        <v>6.08</v>
      </c>
      <c r="R4215" s="7">
        <v>1.246256</v>
      </c>
      <c r="S4215" s="6">
        <v>0</v>
      </c>
      <c r="T4215" s="5">
        <v>0</v>
      </c>
      <c r="U4215" s="5">
        <v>0</v>
      </c>
      <c r="V4215" s="5">
        <f t="shared" si="335"/>
        <v>173.52499930000002</v>
      </c>
      <c r="W4215" s="5">
        <f t="shared" si="331"/>
        <v>-173.52499930000002</v>
      </c>
      <c r="X4215" s="8">
        <f t="shared" si="332"/>
        <v>-1</v>
      </c>
      <c r="Y4215" s="4">
        <v>0</v>
      </c>
      <c r="Z4215" s="9" t="str">
        <f t="shared" si="333"/>
        <v>NA</v>
      </c>
      <c r="AA4215" s="10">
        <f t="shared" si="334"/>
        <v>0</v>
      </c>
    </row>
    <row r="4216" spans="1:27" x14ac:dyDescent="0.55000000000000004">
      <c r="A4216" s="3" t="s">
        <v>71</v>
      </c>
      <c r="B4216" s="3" t="s">
        <v>72</v>
      </c>
      <c r="C4216" s="3" t="s">
        <v>6558</v>
      </c>
      <c r="D4216" s="3" t="s">
        <v>2365</v>
      </c>
      <c r="E4216" s="4" t="s">
        <v>47</v>
      </c>
      <c r="F4216" s="3" t="s">
        <v>325</v>
      </c>
      <c r="G4216" s="3" t="s">
        <v>736</v>
      </c>
      <c r="H4216" s="3" t="s">
        <v>34</v>
      </c>
      <c r="I4216" s="3" t="s">
        <v>50</v>
      </c>
      <c r="J4216" s="3" t="s">
        <v>36</v>
      </c>
      <c r="K4216" s="3" t="s">
        <v>42</v>
      </c>
      <c r="L4216" s="5">
        <v>10</v>
      </c>
      <c r="M4216" s="4">
        <v>57</v>
      </c>
      <c r="N4216" s="5">
        <v>175.01249932500002</v>
      </c>
      <c r="O4216" s="5">
        <v>3.0703947250000003</v>
      </c>
      <c r="P4216" s="4">
        <v>663</v>
      </c>
      <c r="Q4216" s="6">
        <v>8.5972850678732993</v>
      </c>
      <c r="R4216" s="7">
        <v>1.2995475113122199</v>
      </c>
      <c r="S4216" s="6">
        <v>0</v>
      </c>
      <c r="T4216" s="5">
        <v>0</v>
      </c>
      <c r="U4216" s="5">
        <v>0</v>
      </c>
      <c r="V4216" s="5">
        <f t="shared" si="335"/>
        <v>175.01249932500002</v>
      </c>
      <c r="W4216" s="5">
        <f t="shared" si="331"/>
        <v>-175.01249932500002</v>
      </c>
      <c r="X4216" s="8">
        <f t="shared" si="332"/>
        <v>-1</v>
      </c>
      <c r="Y4216" s="4">
        <v>0</v>
      </c>
      <c r="Z4216" s="9" t="str">
        <f t="shared" si="333"/>
        <v>NA</v>
      </c>
      <c r="AA4216" s="10">
        <f t="shared" si="334"/>
        <v>0</v>
      </c>
    </row>
    <row r="4217" spans="1:27" x14ac:dyDescent="0.55000000000000004">
      <c r="A4217" s="3" t="s">
        <v>71</v>
      </c>
      <c r="B4217" s="3" t="s">
        <v>72</v>
      </c>
      <c r="C4217" s="3" t="s">
        <v>6559</v>
      </c>
      <c r="D4217" s="3" t="s">
        <v>849</v>
      </c>
      <c r="E4217" s="4" t="s">
        <v>47</v>
      </c>
      <c r="F4217" s="3" t="s">
        <v>144</v>
      </c>
      <c r="G4217" s="3" t="s">
        <v>49</v>
      </c>
      <c r="H4217" s="3" t="s">
        <v>34</v>
      </c>
      <c r="I4217" s="3" t="s">
        <v>456</v>
      </c>
      <c r="J4217" s="3" t="s">
        <v>36</v>
      </c>
      <c r="K4217" s="3" t="s">
        <v>42</v>
      </c>
      <c r="L4217" s="5">
        <v>10</v>
      </c>
      <c r="M4217" s="4">
        <v>44</v>
      </c>
      <c r="N4217" s="5">
        <v>177.34999974999999</v>
      </c>
      <c r="O4217" s="5">
        <v>4.0306818125000001</v>
      </c>
      <c r="P4217" s="4">
        <v>2997</v>
      </c>
      <c r="Q4217" s="6">
        <v>1.4681348014681299</v>
      </c>
      <c r="R4217" s="7">
        <v>2.67618618618619</v>
      </c>
      <c r="S4217" s="6">
        <v>0</v>
      </c>
      <c r="T4217" s="5">
        <v>0</v>
      </c>
      <c r="U4217" s="5">
        <v>0</v>
      </c>
      <c r="V4217" s="5">
        <f t="shared" si="335"/>
        <v>177.34999974999999</v>
      </c>
      <c r="W4217" s="5">
        <f t="shared" si="331"/>
        <v>-177.34999974999999</v>
      </c>
      <c r="X4217" s="8">
        <f t="shared" si="332"/>
        <v>-1</v>
      </c>
      <c r="Y4217" s="4">
        <v>0</v>
      </c>
      <c r="Z4217" s="9" t="str">
        <f t="shared" si="333"/>
        <v>NA</v>
      </c>
      <c r="AA4217" s="10">
        <f t="shared" si="334"/>
        <v>0</v>
      </c>
    </row>
    <row r="4218" spans="1:27" x14ac:dyDescent="0.55000000000000004">
      <c r="A4218" s="3" t="s">
        <v>71</v>
      </c>
      <c r="B4218" s="3" t="s">
        <v>72</v>
      </c>
      <c r="C4218" s="3" t="s">
        <v>6560</v>
      </c>
      <c r="D4218" s="3" t="s">
        <v>837</v>
      </c>
      <c r="E4218" s="4" t="s">
        <v>47</v>
      </c>
      <c r="F4218" s="3" t="s">
        <v>325</v>
      </c>
      <c r="G4218" s="3" t="s">
        <v>736</v>
      </c>
      <c r="H4218" s="3" t="s">
        <v>34</v>
      </c>
      <c r="I4218" s="3" t="s">
        <v>50</v>
      </c>
      <c r="J4218" s="3" t="s">
        <v>36</v>
      </c>
      <c r="K4218" s="3" t="s">
        <v>42</v>
      </c>
      <c r="L4218" s="5">
        <v>10</v>
      </c>
      <c r="M4218" s="4">
        <v>59</v>
      </c>
      <c r="N4218" s="5">
        <v>187.27499971250003</v>
      </c>
      <c r="O4218" s="5">
        <v>3.1741525375000004</v>
      </c>
      <c r="P4218" s="4">
        <v>432</v>
      </c>
      <c r="Q4218" s="6">
        <v>13.657407407407399</v>
      </c>
      <c r="R4218" s="7">
        <v>1.10347222222222</v>
      </c>
      <c r="S4218" s="6">
        <v>0</v>
      </c>
      <c r="T4218" s="5">
        <v>0</v>
      </c>
      <c r="U4218" s="5">
        <v>0</v>
      </c>
      <c r="V4218" s="5">
        <f t="shared" si="335"/>
        <v>187.27499971250003</v>
      </c>
      <c r="W4218" s="5">
        <f t="shared" si="331"/>
        <v>-187.27499971250003</v>
      </c>
      <c r="X4218" s="8">
        <f t="shared" si="332"/>
        <v>-1</v>
      </c>
      <c r="Y4218" s="4">
        <v>0</v>
      </c>
      <c r="Z4218" s="9" t="str">
        <f t="shared" si="333"/>
        <v>NA</v>
      </c>
      <c r="AA4218" s="10">
        <f t="shared" si="334"/>
        <v>0</v>
      </c>
    </row>
    <row r="4219" spans="1:27" x14ac:dyDescent="0.55000000000000004">
      <c r="A4219" s="3" t="s">
        <v>71</v>
      </c>
      <c r="B4219" s="3" t="s">
        <v>72</v>
      </c>
      <c r="C4219" s="3" t="s">
        <v>6561</v>
      </c>
      <c r="D4219" s="3" t="s">
        <v>839</v>
      </c>
      <c r="E4219" s="4" t="s">
        <v>47</v>
      </c>
      <c r="F4219" s="3" t="s">
        <v>325</v>
      </c>
      <c r="G4219" s="3" t="s">
        <v>149</v>
      </c>
      <c r="H4219" s="3" t="s">
        <v>34</v>
      </c>
      <c r="I4219" s="3" t="s">
        <v>50</v>
      </c>
      <c r="J4219" s="3" t="s">
        <v>36</v>
      </c>
      <c r="K4219" s="3" t="s">
        <v>42</v>
      </c>
      <c r="L4219" s="5">
        <v>10</v>
      </c>
      <c r="M4219" s="4">
        <v>76</v>
      </c>
      <c r="N4219" s="5">
        <v>197.21249974999998</v>
      </c>
      <c r="O4219" s="5">
        <v>2.5949013124999998</v>
      </c>
      <c r="P4219" s="4">
        <v>819</v>
      </c>
      <c r="Q4219" s="6">
        <v>9.2796092796092804</v>
      </c>
      <c r="R4219" s="7">
        <v>1.1639804639804601</v>
      </c>
      <c r="S4219" s="6">
        <v>0</v>
      </c>
      <c r="T4219" s="5">
        <v>0</v>
      </c>
      <c r="U4219" s="5">
        <v>0</v>
      </c>
      <c r="V4219" s="5">
        <f t="shared" si="335"/>
        <v>197.21249974999998</v>
      </c>
      <c r="W4219" s="5">
        <f t="shared" si="331"/>
        <v>-197.21249974999998</v>
      </c>
      <c r="X4219" s="8">
        <f t="shared" si="332"/>
        <v>-1</v>
      </c>
      <c r="Y4219" s="4">
        <v>0</v>
      </c>
      <c r="Z4219" s="9" t="str">
        <f t="shared" si="333"/>
        <v>NA</v>
      </c>
      <c r="AA4219" s="10">
        <f t="shared" si="334"/>
        <v>0</v>
      </c>
    </row>
    <row r="4220" spans="1:27" x14ac:dyDescent="0.55000000000000004">
      <c r="A4220" s="3" t="s">
        <v>71</v>
      </c>
      <c r="B4220" s="3" t="s">
        <v>72</v>
      </c>
      <c r="C4220" s="3" t="s">
        <v>6562</v>
      </c>
      <c r="D4220" s="3" t="s">
        <v>855</v>
      </c>
      <c r="E4220" s="4" t="s">
        <v>47</v>
      </c>
      <c r="F4220" s="3" t="s">
        <v>325</v>
      </c>
      <c r="G4220" s="3" t="s">
        <v>165</v>
      </c>
      <c r="H4220" s="3" t="s">
        <v>34</v>
      </c>
      <c r="I4220" s="3" t="s">
        <v>50</v>
      </c>
      <c r="J4220" s="3" t="s">
        <v>36</v>
      </c>
      <c r="K4220" s="3" t="s">
        <v>37</v>
      </c>
      <c r="L4220" s="5">
        <v>10</v>
      </c>
      <c r="M4220" s="4">
        <v>82</v>
      </c>
      <c r="N4220" s="5">
        <v>209.1</v>
      </c>
      <c r="O4220" s="5">
        <v>2.5499999999999998</v>
      </c>
      <c r="P4220" s="4">
        <v>559</v>
      </c>
      <c r="Q4220" s="6">
        <v>14.6690518783542</v>
      </c>
      <c r="R4220" s="7">
        <v>1.31105545617174</v>
      </c>
      <c r="S4220" s="6">
        <v>0</v>
      </c>
      <c r="T4220" s="5">
        <v>0</v>
      </c>
      <c r="U4220" s="5">
        <v>0</v>
      </c>
      <c r="V4220" s="5">
        <f t="shared" si="335"/>
        <v>209.1</v>
      </c>
      <c r="W4220" s="5">
        <f t="shared" si="331"/>
        <v>-209.1</v>
      </c>
      <c r="X4220" s="8">
        <f t="shared" si="332"/>
        <v>-1</v>
      </c>
      <c r="Y4220" s="4">
        <v>0</v>
      </c>
      <c r="Z4220" s="9" t="str">
        <f t="shared" si="333"/>
        <v>NA</v>
      </c>
      <c r="AA4220" s="10">
        <f t="shared" si="334"/>
        <v>0</v>
      </c>
    </row>
    <row r="4221" spans="1:27" x14ac:dyDescent="0.55000000000000004">
      <c r="A4221" s="3" t="s">
        <v>71</v>
      </c>
      <c r="B4221" s="3" t="s">
        <v>72</v>
      </c>
      <c r="C4221" s="3" t="s">
        <v>6563</v>
      </c>
      <c r="D4221" s="3" t="s">
        <v>2587</v>
      </c>
      <c r="E4221" s="4" t="s">
        <v>47</v>
      </c>
      <c r="F4221" s="3" t="s">
        <v>144</v>
      </c>
      <c r="G4221" s="3" t="s">
        <v>49</v>
      </c>
      <c r="H4221" s="3" t="s">
        <v>34</v>
      </c>
      <c r="I4221" s="3" t="s">
        <v>456</v>
      </c>
      <c r="J4221" s="3" t="s">
        <v>36</v>
      </c>
      <c r="K4221" s="3" t="s">
        <v>42</v>
      </c>
      <c r="L4221" s="5">
        <v>10</v>
      </c>
      <c r="M4221" s="4">
        <v>44</v>
      </c>
      <c r="N4221" s="5">
        <v>213.1499997</v>
      </c>
      <c r="O4221" s="5">
        <v>4.8443181749999997</v>
      </c>
      <c r="P4221" s="4">
        <v>1502</v>
      </c>
      <c r="Q4221" s="6">
        <v>2.9294274300932099</v>
      </c>
      <c r="R4221" s="7">
        <v>1.55490679094541</v>
      </c>
      <c r="S4221" s="6">
        <v>0</v>
      </c>
      <c r="T4221" s="5">
        <v>0</v>
      </c>
      <c r="U4221" s="5">
        <v>0</v>
      </c>
      <c r="V4221" s="5">
        <f t="shared" si="335"/>
        <v>213.1499997</v>
      </c>
      <c r="W4221" s="5">
        <f t="shared" si="331"/>
        <v>-213.1499997</v>
      </c>
      <c r="X4221" s="8">
        <f t="shared" si="332"/>
        <v>-1</v>
      </c>
      <c r="Y4221" s="4">
        <v>0</v>
      </c>
      <c r="Z4221" s="9" t="str">
        <f t="shared" si="333"/>
        <v>NA</v>
      </c>
      <c r="AA4221" s="10">
        <f t="shared" si="334"/>
        <v>0</v>
      </c>
    </row>
    <row r="4222" spans="1:27" x14ac:dyDescent="0.55000000000000004">
      <c r="A4222" s="3" t="s">
        <v>71</v>
      </c>
      <c r="B4222" s="3" t="s">
        <v>72</v>
      </c>
      <c r="C4222" s="3" t="s">
        <v>6564</v>
      </c>
      <c r="D4222" s="3" t="s">
        <v>566</v>
      </c>
      <c r="E4222" s="4" t="s">
        <v>47</v>
      </c>
      <c r="F4222" s="3" t="s">
        <v>144</v>
      </c>
      <c r="G4222" s="3" t="s">
        <v>309</v>
      </c>
      <c r="H4222" s="3" t="s">
        <v>34</v>
      </c>
      <c r="I4222" s="3" t="s">
        <v>77</v>
      </c>
      <c r="J4222" s="3" t="s">
        <v>36</v>
      </c>
      <c r="K4222" s="3" t="s">
        <v>42</v>
      </c>
      <c r="L4222" s="5">
        <v>10</v>
      </c>
      <c r="M4222" s="4">
        <v>58</v>
      </c>
      <c r="N4222" s="5">
        <v>216.02499982500001</v>
      </c>
      <c r="O4222" s="5">
        <v>3.7245689625000002</v>
      </c>
      <c r="P4222" s="4">
        <v>1944</v>
      </c>
      <c r="Q4222" s="6">
        <v>2.9835390946502098</v>
      </c>
      <c r="R4222" s="7">
        <v>1.5076440329218099</v>
      </c>
      <c r="S4222" s="6">
        <v>0</v>
      </c>
      <c r="T4222" s="5">
        <v>0</v>
      </c>
      <c r="U4222" s="5">
        <v>0</v>
      </c>
      <c r="V4222" s="5">
        <f t="shared" si="335"/>
        <v>216.02499982500001</v>
      </c>
      <c r="W4222" s="5">
        <f t="shared" si="331"/>
        <v>-216.02499982500001</v>
      </c>
      <c r="X4222" s="8">
        <f t="shared" si="332"/>
        <v>-1</v>
      </c>
      <c r="Y4222" s="4">
        <v>0</v>
      </c>
      <c r="Z4222" s="9" t="str">
        <f t="shared" si="333"/>
        <v>NA</v>
      </c>
      <c r="AA4222" s="10">
        <f t="shared" si="334"/>
        <v>0</v>
      </c>
    </row>
    <row r="4223" spans="1:27" x14ac:dyDescent="0.55000000000000004">
      <c r="A4223" s="3" t="s">
        <v>71</v>
      </c>
      <c r="B4223" s="3" t="s">
        <v>72</v>
      </c>
      <c r="C4223" s="3" t="s">
        <v>6565</v>
      </c>
      <c r="D4223" s="3" t="s">
        <v>258</v>
      </c>
      <c r="E4223" s="4" t="s">
        <v>47</v>
      </c>
      <c r="F4223" s="3" t="s">
        <v>144</v>
      </c>
      <c r="G4223" s="3" t="s">
        <v>49</v>
      </c>
      <c r="H4223" s="3" t="s">
        <v>34</v>
      </c>
      <c r="I4223" s="3" t="s">
        <v>456</v>
      </c>
      <c r="J4223" s="3" t="s">
        <v>36</v>
      </c>
      <c r="K4223" s="3" t="s">
        <v>42</v>
      </c>
      <c r="L4223" s="5">
        <v>10</v>
      </c>
      <c r="M4223" s="4">
        <v>90</v>
      </c>
      <c r="N4223" s="5">
        <v>217.08749925000001</v>
      </c>
      <c r="O4223" s="5">
        <v>2.4120833250000002</v>
      </c>
      <c r="P4223" s="4">
        <v>3575</v>
      </c>
      <c r="Q4223" s="6">
        <v>2.5174825174825202</v>
      </c>
      <c r="R4223" s="7">
        <v>1.2982937062937101</v>
      </c>
      <c r="S4223" s="6">
        <v>0</v>
      </c>
      <c r="T4223" s="5">
        <v>0</v>
      </c>
      <c r="U4223" s="5">
        <v>0</v>
      </c>
      <c r="V4223" s="5">
        <f t="shared" si="335"/>
        <v>217.08749925000001</v>
      </c>
      <c r="W4223" s="5">
        <f t="shared" si="331"/>
        <v>-217.08749925000001</v>
      </c>
      <c r="X4223" s="8">
        <f t="shared" si="332"/>
        <v>-1</v>
      </c>
      <c r="Y4223" s="4">
        <v>0</v>
      </c>
      <c r="Z4223" s="9" t="str">
        <f t="shared" si="333"/>
        <v>NA</v>
      </c>
      <c r="AA4223" s="10">
        <f t="shared" si="334"/>
        <v>0</v>
      </c>
    </row>
    <row r="4224" spans="1:27" x14ac:dyDescent="0.55000000000000004">
      <c r="A4224" s="3" t="s">
        <v>71</v>
      </c>
      <c r="B4224" s="3" t="s">
        <v>72</v>
      </c>
      <c r="C4224" s="3" t="s">
        <v>6566</v>
      </c>
      <c r="D4224" s="3" t="s">
        <v>886</v>
      </c>
      <c r="E4224" s="4" t="s">
        <v>47</v>
      </c>
      <c r="F4224" s="3" t="s">
        <v>144</v>
      </c>
      <c r="G4224" s="3" t="s">
        <v>49</v>
      </c>
      <c r="H4224" s="3" t="s">
        <v>34</v>
      </c>
      <c r="I4224" s="3" t="s">
        <v>456</v>
      </c>
      <c r="J4224" s="3" t="s">
        <v>36</v>
      </c>
      <c r="K4224" s="3" t="s">
        <v>42</v>
      </c>
      <c r="L4224" s="5">
        <v>10</v>
      </c>
      <c r="M4224" s="4">
        <v>45</v>
      </c>
      <c r="N4224" s="5">
        <v>229.47499968750003</v>
      </c>
      <c r="O4224" s="5">
        <v>5.0994444375000008</v>
      </c>
      <c r="P4224" s="4">
        <v>1915</v>
      </c>
      <c r="Q4224" s="6">
        <v>2.3498694516971299</v>
      </c>
      <c r="R4224" s="7">
        <v>2.4540783289817201</v>
      </c>
      <c r="S4224" s="6">
        <v>0</v>
      </c>
      <c r="T4224" s="5">
        <v>0</v>
      </c>
      <c r="U4224" s="5">
        <v>0</v>
      </c>
      <c r="V4224" s="5">
        <f t="shared" si="335"/>
        <v>229.47499968750003</v>
      </c>
      <c r="W4224" s="5">
        <f t="shared" si="331"/>
        <v>-229.47499968750003</v>
      </c>
      <c r="X4224" s="8">
        <f t="shared" si="332"/>
        <v>-1</v>
      </c>
      <c r="Y4224" s="4">
        <v>0</v>
      </c>
      <c r="Z4224" s="9" t="str">
        <f t="shared" si="333"/>
        <v>NA</v>
      </c>
      <c r="AA4224" s="10">
        <f t="shared" si="334"/>
        <v>0</v>
      </c>
    </row>
    <row r="4225" spans="1:27" x14ac:dyDescent="0.55000000000000004">
      <c r="A4225" s="3" t="s">
        <v>71</v>
      </c>
      <c r="B4225" s="3" t="s">
        <v>72</v>
      </c>
      <c r="C4225" s="3" t="s">
        <v>6567</v>
      </c>
      <c r="D4225" s="3" t="s">
        <v>430</v>
      </c>
      <c r="E4225" s="4" t="s">
        <v>47</v>
      </c>
      <c r="F4225" s="3" t="s">
        <v>325</v>
      </c>
      <c r="G4225" s="3" t="s">
        <v>165</v>
      </c>
      <c r="H4225" s="3" t="s">
        <v>34</v>
      </c>
      <c r="I4225" s="3" t="s">
        <v>175</v>
      </c>
      <c r="J4225" s="3" t="s">
        <v>36</v>
      </c>
      <c r="K4225" s="3" t="s">
        <v>37</v>
      </c>
      <c r="L4225" s="5">
        <v>10</v>
      </c>
      <c r="M4225" s="4">
        <v>104</v>
      </c>
      <c r="N4225" s="5">
        <v>233.72499930000004</v>
      </c>
      <c r="O4225" s="5">
        <v>2.2473557625000002</v>
      </c>
      <c r="P4225" s="4">
        <v>1686</v>
      </c>
      <c r="Q4225" s="6">
        <v>6.1684460260972704</v>
      </c>
      <c r="R4225" s="7">
        <v>1.2351957295373699</v>
      </c>
      <c r="S4225" s="6">
        <v>0</v>
      </c>
      <c r="T4225" s="5">
        <v>0</v>
      </c>
      <c r="U4225" s="5">
        <v>0</v>
      </c>
      <c r="V4225" s="5">
        <f t="shared" si="335"/>
        <v>233.72499930000004</v>
      </c>
      <c r="W4225" s="5">
        <f t="shared" si="331"/>
        <v>-233.72499930000004</v>
      </c>
      <c r="X4225" s="8">
        <f t="shared" si="332"/>
        <v>-1</v>
      </c>
      <c r="Y4225" s="4">
        <v>0</v>
      </c>
      <c r="Z4225" s="9" t="str">
        <f t="shared" si="333"/>
        <v>NA</v>
      </c>
      <c r="AA4225" s="10">
        <f t="shared" si="334"/>
        <v>0</v>
      </c>
    </row>
    <row r="4226" spans="1:27" x14ac:dyDescent="0.55000000000000004">
      <c r="A4226" s="3" t="s">
        <v>71</v>
      </c>
      <c r="B4226" s="3" t="s">
        <v>72</v>
      </c>
      <c r="C4226" s="3" t="s">
        <v>6568</v>
      </c>
      <c r="D4226" s="3" t="s">
        <v>220</v>
      </c>
      <c r="E4226" s="4" t="s">
        <v>47</v>
      </c>
      <c r="F4226" s="3" t="s">
        <v>144</v>
      </c>
      <c r="G4226" s="3" t="s">
        <v>309</v>
      </c>
      <c r="H4226" s="3" t="s">
        <v>34</v>
      </c>
      <c r="I4226" s="3" t="s">
        <v>77</v>
      </c>
      <c r="J4226" s="3" t="s">
        <v>36</v>
      </c>
      <c r="K4226" s="3" t="s">
        <v>42</v>
      </c>
      <c r="L4226" s="5">
        <v>10</v>
      </c>
      <c r="M4226" s="4">
        <v>112</v>
      </c>
      <c r="N4226" s="5">
        <v>241.57499939999997</v>
      </c>
      <c r="O4226" s="5">
        <v>2.1569196374999997</v>
      </c>
      <c r="P4226" s="4">
        <v>2308</v>
      </c>
      <c r="Q4226" s="6">
        <v>4.8526863084922001</v>
      </c>
      <c r="R4226" s="7">
        <v>1.38960571923743</v>
      </c>
      <c r="S4226" s="6">
        <v>0</v>
      </c>
      <c r="T4226" s="5">
        <v>0</v>
      </c>
      <c r="U4226" s="5">
        <v>0</v>
      </c>
      <c r="V4226" s="5">
        <f t="shared" si="335"/>
        <v>241.57499939999997</v>
      </c>
      <c r="W4226" s="5">
        <f t="shared" ref="W4226:W4289" si="336">U4226-V4226</f>
        <v>-241.57499939999997</v>
      </c>
      <c r="X4226" s="8">
        <f t="shared" ref="X4226:X4289" si="337">IF(V4226=0,0,(U4226-V4226)/V4226)</f>
        <v>-1</v>
      </c>
      <c r="Y4226" s="4">
        <v>0</v>
      </c>
      <c r="Z4226" s="9" t="str">
        <f t="shared" ref="Z4226:Z4289" si="338">IF(Y4226=0,"NA",U4226/Y4226)</f>
        <v>NA</v>
      </c>
      <c r="AA4226" s="10">
        <f t="shared" ref="AA4226:AA4289" si="339">(Q4226/100*S4226/100)</f>
        <v>0</v>
      </c>
    </row>
    <row r="4227" spans="1:27" x14ac:dyDescent="0.55000000000000004">
      <c r="A4227" s="3" t="s">
        <v>71</v>
      </c>
      <c r="B4227" s="3" t="s">
        <v>72</v>
      </c>
      <c r="C4227" s="3" t="s">
        <v>6569</v>
      </c>
      <c r="D4227" s="3" t="s">
        <v>390</v>
      </c>
      <c r="E4227" s="4" t="s">
        <v>47</v>
      </c>
      <c r="F4227" s="3" t="s">
        <v>144</v>
      </c>
      <c r="G4227" s="3" t="s">
        <v>49</v>
      </c>
      <c r="H4227" s="3" t="s">
        <v>34</v>
      </c>
      <c r="I4227" s="3" t="s">
        <v>456</v>
      </c>
      <c r="J4227" s="3" t="s">
        <v>36</v>
      </c>
      <c r="K4227" s="3" t="s">
        <v>61</v>
      </c>
      <c r="L4227" s="5">
        <v>10</v>
      </c>
      <c r="M4227" s="4">
        <v>102</v>
      </c>
      <c r="N4227" s="5">
        <v>291.93749969999999</v>
      </c>
      <c r="O4227" s="5">
        <v>2.86213235</v>
      </c>
      <c r="P4227" s="4">
        <v>668</v>
      </c>
      <c r="Q4227" s="6">
        <v>15.2694610778443</v>
      </c>
      <c r="R4227" s="7">
        <v>1.2221257485029899</v>
      </c>
      <c r="S4227" s="6">
        <v>0</v>
      </c>
      <c r="T4227" s="5">
        <v>0</v>
      </c>
      <c r="U4227" s="5">
        <v>0</v>
      </c>
      <c r="V4227" s="5">
        <f t="shared" ref="V4227:V4290" si="340">N4227</f>
        <v>291.93749969999999</v>
      </c>
      <c r="W4227" s="5">
        <f t="shared" si="336"/>
        <v>-291.93749969999999</v>
      </c>
      <c r="X4227" s="8">
        <f t="shared" si="337"/>
        <v>-1</v>
      </c>
      <c r="Y4227" s="4">
        <v>0</v>
      </c>
      <c r="Z4227" s="9" t="str">
        <f t="shared" si="338"/>
        <v>NA</v>
      </c>
      <c r="AA4227" s="10">
        <f t="shared" si="339"/>
        <v>0</v>
      </c>
    </row>
    <row r="4228" spans="1:27" x14ac:dyDescent="0.55000000000000004">
      <c r="A4228" s="3" t="s">
        <v>71</v>
      </c>
      <c r="B4228" s="3" t="s">
        <v>72</v>
      </c>
      <c r="C4228" s="3" t="s">
        <v>6570</v>
      </c>
      <c r="D4228" s="3" t="s">
        <v>853</v>
      </c>
      <c r="E4228" s="4" t="s">
        <v>47</v>
      </c>
      <c r="F4228" s="3" t="s">
        <v>144</v>
      </c>
      <c r="G4228" s="3" t="s">
        <v>49</v>
      </c>
      <c r="H4228" s="3" t="s">
        <v>34</v>
      </c>
      <c r="I4228" s="3" t="s">
        <v>456</v>
      </c>
      <c r="J4228" s="3" t="s">
        <v>36</v>
      </c>
      <c r="K4228" s="3" t="s">
        <v>42</v>
      </c>
      <c r="L4228" s="5">
        <v>10</v>
      </c>
      <c r="M4228" s="4">
        <v>61</v>
      </c>
      <c r="N4228" s="5">
        <v>309.98749953750001</v>
      </c>
      <c r="O4228" s="5">
        <v>5.0817622875000001</v>
      </c>
      <c r="P4228" s="4">
        <v>2117</v>
      </c>
      <c r="Q4228" s="6">
        <v>2.8814359943315999</v>
      </c>
      <c r="R4228" s="7">
        <v>1.4200236183278201</v>
      </c>
      <c r="S4228" s="6">
        <v>0</v>
      </c>
      <c r="T4228" s="5">
        <v>0</v>
      </c>
      <c r="U4228" s="5">
        <v>0</v>
      </c>
      <c r="V4228" s="5">
        <f t="shared" si="340"/>
        <v>309.98749953750001</v>
      </c>
      <c r="W4228" s="5">
        <f t="shared" si="336"/>
        <v>-309.98749953750001</v>
      </c>
      <c r="X4228" s="8">
        <f t="shared" si="337"/>
        <v>-1</v>
      </c>
      <c r="Y4228" s="4">
        <v>0</v>
      </c>
      <c r="Z4228" s="9" t="str">
        <f t="shared" si="338"/>
        <v>NA</v>
      </c>
      <c r="AA4228" s="10">
        <f t="shared" si="339"/>
        <v>0</v>
      </c>
    </row>
    <row r="4229" spans="1:27" x14ac:dyDescent="0.55000000000000004">
      <c r="A4229" s="3" t="s">
        <v>71</v>
      </c>
      <c r="B4229" s="3" t="s">
        <v>72</v>
      </c>
      <c r="C4229" s="3" t="s">
        <v>6571</v>
      </c>
      <c r="D4229" s="3" t="s">
        <v>397</v>
      </c>
      <c r="E4229" s="4" t="s">
        <v>47</v>
      </c>
      <c r="F4229" s="3" t="s">
        <v>325</v>
      </c>
      <c r="G4229" s="3" t="s">
        <v>165</v>
      </c>
      <c r="H4229" s="3" t="s">
        <v>34</v>
      </c>
      <c r="I4229" s="3" t="s">
        <v>50</v>
      </c>
      <c r="J4229" s="3" t="s">
        <v>36</v>
      </c>
      <c r="K4229" s="3" t="s">
        <v>37</v>
      </c>
      <c r="L4229" s="5">
        <v>10</v>
      </c>
      <c r="M4229" s="4">
        <v>151</v>
      </c>
      <c r="N4229" s="5">
        <v>310.44999963750001</v>
      </c>
      <c r="O4229" s="5">
        <v>2.0559602625000002</v>
      </c>
      <c r="P4229" s="4">
        <v>932</v>
      </c>
      <c r="Q4229" s="6">
        <v>16.201716738197401</v>
      </c>
      <c r="R4229" s="7">
        <v>1.12851931330472</v>
      </c>
      <c r="S4229" s="6">
        <v>0</v>
      </c>
      <c r="T4229" s="5">
        <v>0</v>
      </c>
      <c r="U4229" s="5">
        <v>0</v>
      </c>
      <c r="V4229" s="5">
        <f t="shared" si="340"/>
        <v>310.44999963750001</v>
      </c>
      <c r="W4229" s="5">
        <f t="shared" si="336"/>
        <v>-310.44999963750001</v>
      </c>
      <c r="X4229" s="8">
        <f t="shared" si="337"/>
        <v>-1</v>
      </c>
      <c r="Y4229" s="4">
        <v>0</v>
      </c>
      <c r="Z4229" s="9" t="str">
        <f t="shared" si="338"/>
        <v>NA</v>
      </c>
      <c r="AA4229" s="10">
        <f t="shared" si="339"/>
        <v>0</v>
      </c>
    </row>
    <row r="4230" spans="1:27" x14ac:dyDescent="0.55000000000000004">
      <c r="A4230" s="3" t="s">
        <v>71</v>
      </c>
      <c r="B4230" s="3" t="s">
        <v>72</v>
      </c>
      <c r="C4230" s="3" t="s">
        <v>6572</v>
      </c>
      <c r="D4230" s="3" t="s">
        <v>670</v>
      </c>
      <c r="E4230" s="4" t="s">
        <v>47</v>
      </c>
      <c r="F4230" s="3" t="s">
        <v>325</v>
      </c>
      <c r="G4230" s="3" t="s">
        <v>165</v>
      </c>
      <c r="H4230" s="3" t="s">
        <v>34</v>
      </c>
      <c r="I4230" s="3" t="s">
        <v>175</v>
      </c>
      <c r="J4230" s="3" t="s">
        <v>36</v>
      </c>
      <c r="K4230" s="3" t="s">
        <v>37</v>
      </c>
      <c r="L4230" s="5">
        <v>10</v>
      </c>
      <c r="M4230" s="4">
        <v>69</v>
      </c>
      <c r="N4230" s="5">
        <v>316.62499976250001</v>
      </c>
      <c r="O4230" s="5">
        <v>4.5887681125000004</v>
      </c>
      <c r="P4230" s="4">
        <v>2788</v>
      </c>
      <c r="Q4230" s="6">
        <v>2.47489239598278</v>
      </c>
      <c r="R4230" s="7">
        <v>1.4140423242467699</v>
      </c>
      <c r="S4230" s="6">
        <v>0</v>
      </c>
      <c r="T4230" s="5">
        <v>0</v>
      </c>
      <c r="U4230" s="5">
        <v>0</v>
      </c>
      <c r="V4230" s="5">
        <f t="shared" si="340"/>
        <v>316.62499976250001</v>
      </c>
      <c r="W4230" s="5">
        <f t="shared" si="336"/>
        <v>-316.62499976250001</v>
      </c>
      <c r="X4230" s="8">
        <f t="shared" si="337"/>
        <v>-1</v>
      </c>
      <c r="Y4230" s="4">
        <v>0</v>
      </c>
      <c r="Z4230" s="9" t="str">
        <f t="shared" si="338"/>
        <v>NA</v>
      </c>
      <c r="AA4230" s="10">
        <f t="shared" si="339"/>
        <v>0</v>
      </c>
    </row>
    <row r="4231" spans="1:27" x14ac:dyDescent="0.55000000000000004">
      <c r="A4231" s="3" t="s">
        <v>71</v>
      </c>
      <c r="B4231" s="3" t="s">
        <v>72</v>
      </c>
      <c r="C4231" s="3" t="s">
        <v>6573</v>
      </c>
      <c r="D4231" s="3" t="s">
        <v>441</v>
      </c>
      <c r="E4231" s="4" t="s">
        <v>47</v>
      </c>
      <c r="F4231" s="3" t="s">
        <v>144</v>
      </c>
      <c r="G4231" s="3" t="s">
        <v>309</v>
      </c>
      <c r="H4231" s="3" t="s">
        <v>34</v>
      </c>
      <c r="I4231" s="3" t="s">
        <v>77</v>
      </c>
      <c r="J4231" s="3" t="s">
        <v>36</v>
      </c>
      <c r="K4231" s="3" t="s">
        <v>42</v>
      </c>
      <c r="L4231" s="5">
        <v>10</v>
      </c>
      <c r="M4231" s="4">
        <v>122</v>
      </c>
      <c r="N4231" s="5">
        <v>329.07499962499998</v>
      </c>
      <c r="O4231" s="5">
        <v>2.6973360624999998</v>
      </c>
      <c r="P4231" s="4">
        <v>1183</v>
      </c>
      <c r="Q4231" s="6">
        <v>10.312764158918</v>
      </c>
      <c r="R4231" s="7">
        <v>1.3342349957734601</v>
      </c>
      <c r="S4231" s="6">
        <v>0</v>
      </c>
      <c r="T4231" s="5">
        <v>0</v>
      </c>
      <c r="U4231" s="5">
        <v>0</v>
      </c>
      <c r="V4231" s="5">
        <f t="shared" si="340"/>
        <v>329.07499962499998</v>
      </c>
      <c r="W4231" s="5">
        <f t="shared" si="336"/>
        <v>-329.07499962499998</v>
      </c>
      <c r="X4231" s="8">
        <f t="shared" si="337"/>
        <v>-1</v>
      </c>
      <c r="Y4231" s="4">
        <v>0</v>
      </c>
      <c r="Z4231" s="9" t="str">
        <f t="shared" si="338"/>
        <v>NA</v>
      </c>
      <c r="AA4231" s="10">
        <f t="shared" si="339"/>
        <v>0</v>
      </c>
    </row>
    <row r="4232" spans="1:27" x14ac:dyDescent="0.55000000000000004">
      <c r="A4232" s="3" t="s">
        <v>71</v>
      </c>
      <c r="B4232" s="3" t="s">
        <v>72</v>
      </c>
      <c r="C4232" s="3" t="s">
        <v>6574</v>
      </c>
      <c r="D4232" s="3" t="s">
        <v>657</v>
      </c>
      <c r="E4232" s="4" t="s">
        <v>47</v>
      </c>
      <c r="F4232" s="3" t="s">
        <v>144</v>
      </c>
      <c r="G4232" s="3" t="s">
        <v>309</v>
      </c>
      <c r="H4232" s="3" t="s">
        <v>34</v>
      </c>
      <c r="I4232" s="3" t="s">
        <v>77</v>
      </c>
      <c r="J4232" s="3" t="s">
        <v>36</v>
      </c>
      <c r="K4232" s="3" t="s">
        <v>42</v>
      </c>
      <c r="L4232" s="5">
        <v>10</v>
      </c>
      <c r="M4232" s="4">
        <v>117</v>
      </c>
      <c r="N4232" s="5">
        <v>393.3624985875</v>
      </c>
      <c r="O4232" s="5">
        <v>3.3620726374999998</v>
      </c>
      <c r="P4232" s="4">
        <v>1853</v>
      </c>
      <c r="Q4232" s="6">
        <v>6.3140852671343799</v>
      </c>
      <c r="R4232" s="7">
        <v>1.5119805720453301</v>
      </c>
      <c r="S4232" s="6">
        <v>0</v>
      </c>
      <c r="T4232" s="5">
        <v>0</v>
      </c>
      <c r="U4232" s="5">
        <v>0</v>
      </c>
      <c r="V4232" s="5">
        <f t="shared" si="340"/>
        <v>393.3624985875</v>
      </c>
      <c r="W4232" s="5">
        <f t="shared" si="336"/>
        <v>-393.3624985875</v>
      </c>
      <c r="X4232" s="8">
        <f t="shared" si="337"/>
        <v>-1</v>
      </c>
      <c r="Y4232" s="4">
        <v>0</v>
      </c>
      <c r="Z4232" s="9" t="str">
        <f t="shared" si="338"/>
        <v>NA</v>
      </c>
      <c r="AA4232" s="10">
        <f t="shared" si="339"/>
        <v>0</v>
      </c>
    </row>
    <row r="4233" spans="1:27" x14ac:dyDescent="0.55000000000000004">
      <c r="A4233" s="3" t="s">
        <v>71</v>
      </c>
      <c r="B4233" s="3" t="s">
        <v>72</v>
      </c>
      <c r="C4233" s="3" t="s">
        <v>6575</v>
      </c>
      <c r="D4233" s="3" t="s">
        <v>4858</v>
      </c>
      <c r="E4233" s="4" t="s">
        <v>47</v>
      </c>
      <c r="F4233" s="3" t="s">
        <v>173</v>
      </c>
      <c r="G4233" s="3" t="s">
        <v>4483</v>
      </c>
      <c r="H4233" s="3" t="s">
        <v>34</v>
      </c>
      <c r="I4233" s="3" t="s">
        <v>77</v>
      </c>
      <c r="J4233" s="3" t="s">
        <v>36</v>
      </c>
      <c r="K4233" s="3" t="s">
        <v>42</v>
      </c>
      <c r="L4233" s="5">
        <v>10</v>
      </c>
      <c r="M4233" s="4">
        <v>102</v>
      </c>
      <c r="N4233" s="5">
        <v>416.11249987499997</v>
      </c>
      <c r="O4233" s="5">
        <v>4.0795343124999999</v>
      </c>
      <c r="P4233" s="4">
        <v>3102</v>
      </c>
      <c r="Q4233" s="6">
        <v>3.2882011605415902</v>
      </c>
      <c r="R4233" s="7">
        <v>2.1960670535138598</v>
      </c>
      <c r="S4233" s="6">
        <v>0</v>
      </c>
      <c r="T4233" s="5">
        <v>0</v>
      </c>
      <c r="U4233" s="5">
        <v>0</v>
      </c>
      <c r="V4233" s="5">
        <f t="shared" si="340"/>
        <v>416.11249987499997</v>
      </c>
      <c r="W4233" s="5">
        <f t="shared" si="336"/>
        <v>-416.11249987499997</v>
      </c>
      <c r="X4233" s="8">
        <f t="shared" si="337"/>
        <v>-1</v>
      </c>
      <c r="Y4233" s="4">
        <v>0</v>
      </c>
      <c r="Z4233" s="9" t="str">
        <f t="shared" si="338"/>
        <v>NA</v>
      </c>
      <c r="AA4233" s="10">
        <f t="shared" si="339"/>
        <v>0</v>
      </c>
    </row>
    <row r="4234" spans="1:27" x14ac:dyDescent="0.55000000000000004">
      <c r="A4234" s="3" t="s">
        <v>71</v>
      </c>
      <c r="B4234" s="3" t="s">
        <v>72</v>
      </c>
      <c r="C4234" s="3" t="s">
        <v>6576</v>
      </c>
      <c r="D4234" s="3" t="s">
        <v>290</v>
      </c>
      <c r="E4234" s="4" t="s">
        <v>47</v>
      </c>
      <c r="F4234" s="3" t="s">
        <v>144</v>
      </c>
      <c r="G4234" s="3" t="s">
        <v>49</v>
      </c>
      <c r="H4234" s="3" t="s">
        <v>34</v>
      </c>
      <c r="I4234" s="3" t="s">
        <v>456</v>
      </c>
      <c r="J4234" s="3" t="s">
        <v>36</v>
      </c>
      <c r="K4234" s="3" t="s">
        <v>42</v>
      </c>
      <c r="L4234" s="5">
        <v>10</v>
      </c>
      <c r="M4234" s="4">
        <v>157</v>
      </c>
      <c r="N4234" s="5">
        <v>444.56249917499997</v>
      </c>
      <c r="O4234" s="5">
        <v>2.8316082749999998</v>
      </c>
      <c r="P4234" s="4">
        <v>4394</v>
      </c>
      <c r="Q4234" s="6">
        <v>3.5730541647701402</v>
      </c>
      <c r="R4234" s="7">
        <v>1.2871506599908999</v>
      </c>
      <c r="S4234" s="6">
        <v>0</v>
      </c>
      <c r="T4234" s="5">
        <v>0</v>
      </c>
      <c r="U4234" s="5">
        <v>0</v>
      </c>
      <c r="V4234" s="5">
        <f t="shared" si="340"/>
        <v>444.56249917499997</v>
      </c>
      <c r="W4234" s="5">
        <f t="shared" si="336"/>
        <v>-444.56249917499997</v>
      </c>
      <c r="X4234" s="8">
        <f t="shared" si="337"/>
        <v>-1</v>
      </c>
      <c r="Y4234" s="4">
        <v>0</v>
      </c>
      <c r="Z4234" s="9" t="str">
        <f t="shared" si="338"/>
        <v>NA</v>
      </c>
      <c r="AA4234" s="10">
        <f t="shared" si="339"/>
        <v>0</v>
      </c>
    </row>
    <row r="4235" spans="1:27" x14ac:dyDescent="0.55000000000000004">
      <c r="A4235" s="3" t="s">
        <v>71</v>
      </c>
      <c r="B4235" s="3" t="s">
        <v>72</v>
      </c>
      <c r="C4235" s="3" t="s">
        <v>6577</v>
      </c>
      <c r="D4235" s="3" t="s">
        <v>276</v>
      </c>
      <c r="E4235" s="4" t="s">
        <v>47</v>
      </c>
      <c r="F4235" s="3" t="s">
        <v>144</v>
      </c>
      <c r="G4235" s="3" t="s">
        <v>309</v>
      </c>
      <c r="H4235" s="3" t="s">
        <v>34</v>
      </c>
      <c r="I4235" s="3" t="s">
        <v>77</v>
      </c>
      <c r="J4235" s="3" t="s">
        <v>36</v>
      </c>
      <c r="K4235" s="3" t="s">
        <v>42</v>
      </c>
      <c r="L4235" s="5">
        <v>10</v>
      </c>
      <c r="M4235" s="4">
        <v>203</v>
      </c>
      <c r="N4235" s="5">
        <v>463.6499979125</v>
      </c>
      <c r="O4235" s="5">
        <v>2.2839901375</v>
      </c>
      <c r="P4235" s="4">
        <v>2535</v>
      </c>
      <c r="Q4235" s="6">
        <v>8.0078895463510893</v>
      </c>
      <c r="R4235" s="7">
        <v>1.4838027613412199</v>
      </c>
      <c r="S4235" s="6">
        <v>0</v>
      </c>
      <c r="T4235" s="5">
        <v>0</v>
      </c>
      <c r="U4235" s="5">
        <v>0</v>
      </c>
      <c r="V4235" s="5">
        <f t="shared" si="340"/>
        <v>463.6499979125</v>
      </c>
      <c r="W4235" s="5">
        <f t="shared" si="336"/>
        <v>-463.6499979125</v>
      </c>
      <c r="X4235" s="8">
        <f t="shared" si="337"/>
        <v>-1</v>
      </c>
      <c r="Y4235" s="4">
        <v>0</v>
      </c>
      <c r="Z4235" s="9" t="str">
        <f t="shared" si="338"/>
        <v>NA</v>
      </c>
      <c r="AA4235" s="10">
        <f t="shared" si="339"/>
        <v>0</v>
      </c>
    </row>
    <row r="4236" spans="1:27" x14ac:dyDescent="0.55000000000000004">
      <c r="A4236" s="3" t="s">
        <v>71</v>
      </c>
      <c r="B4236" s="3" t="s">
        <v>72</v>
      </c>
      <c r="C4236" s="3" t="s">
        <v>6578</v>
      </c>
      <c r="D4236" s="3" t="s">
        <v>423</v>
      </c>
      <c r="E4236" s="4" t="s">
        <v>47</v>
      </c>
      <c r="F4236" s="3" t="s">
        <v>144</v>
      </c>
      <c r="G4236" s="3" t="s">
        <v>309</v>
      </c>
      <c r="H4236" s="3" t="s">
        <v>34</v>
      </c>
      <c r="I4236" s="3" t="s">
        <v>77</v>
      </c>
      <c r="J4236" s="3" t="s">
        <v>36</v>
      </c>
      <c r="K4236" s="3" t="s">
        <v>42</v>
      </c>
      <c r="L4236" s="5">
        <v>10</v>
      </c>
      <c r="M4236" s="4">
        <v>160</v>
      </c>
      <c r="N4236" s="5">
        <v>497.35</v>
      </c>
      <c r="O4236" s="5">
        <v>3.1084375</v>
      </c>
      <c r="P4236" s="4">
        <v>2009</v>
      </c>
      <c r="Q4236" s="6">
        <v>7.9641612742658001</v>
      </c>
      <c r="R4236" s="7">
        <v>2.2624838227974098</v>
      </c>
      <c r="S4236" s="6">
        <v>0</v>
      </c>
      <c r="T4236" s="5">
        <v>0</v>
      </c>
      <c r="U4236" s="5">
        <v>0</v>
      </c>
      <c r="V4236" s="5">
        <f t="shared" si="340"/>
        <v>497.35</v>
      </c>
      <c r="W4236" s="5">
        <f t="shared" si="336"/>
        <v>-497.35</v>
      </c>
      <c r="X4236" s="8">
        <f t="shared" si="337"/>
        <v>-1</v>
      </c>
      <c r="Y4236" s="4">
        <v>0</v>
      </c>
      <c r="Z4236" s="9" t="str">
        <f t="shared" si="338"/>
        <v>NA</v>
      </c>
      <c r="AA4236" s="10">
        <f t="shared" si="339"/>
        <v>0</v>
      </c>
    </row>
    <row r="4237" spans="1:27" x14ac:dyDescent="0.55000000000000004">
      <c r="A4237" s="3" t="s">
        <v>71</v>
      </c>
      <c r="B4237" s="3" t="s">
        <v>72</v>
      </c>
      <c r="C4237" s="3" t="s">
        <v>6579</v>
      </c>
      <c r="D4237" s="3" t="s">
        <v>249</v>
      </c>
      <c r="E4237" s="4" t="s">
        <v>47</v>
      </c>
      <c r="F4237" s="3" t="s">
        <v>144</v>
      </c>
      <c r="G4237" s="3" t="s">
        <v>309</v>
      </c>
      <c r="H4237" s="3" t="s">
        <v>34</v>
      </c>
      <c r="I4237" s="3" t="s">
        <v>77</v>
      </c>
      <c r="J4237" s="3" t="s">
        <v>36</v>
      </c>
      <c r="K4237" s="3" t="s">
        <v>42</v>
      </c>
      <c r="L4237" s="5">
        <v>10</v>
      </c>
      <c r="M4237" s="4">
        <v>164</v>
      </c>
      <c r="N4237" s="5">
        <v>501.89999940000001</v>
      </c>
      <c r="O4237" s="5">
        <v>3.0603658500000002</v>
      </c>
      <c r="P4237" s="4">
        <v>6534</v>
      </c>
      <c r="Q4237" s="6">
        <v>2.5099479644934202</v>
      </c>
      <c r="R4237" s="7">
        <v>1.9316360575451501</v>
      </c>
      <c r="S4237" s="6">
        <v>0</v>
      </c>
      <c r="T4237" s="5">
        <v>0</v>
      </c>
      <c r="U4237" s="5">
        <v>0</v>
      </c>
      <c r="V4237" s="5">
        <f t="shared" si="340"/>
        <v>501.89999940000001</v>
      </c>
      <c r="W4237" s="5">
        <f t="shared" si="336"/>
        <v>-501.89999940000001</v>
      </c>
      <c r="X4237" s="8">
        <f t="shared" si="337"/>
        <v>-1</v>
      </c>
      <c r="Y4237" s="4">
        <v>0</v>
      </c>
      <c r="Z4237" s="9" t="str">
        <f t="shared" si="338"/>
        <v>NA</v>
      </c>
      <c r="AA4237" s="10">
        <f t="shared" si="339"/>
        <v>0</v>
      </c>
    </row>
    <row r="4238" spans="1:27" x14ac:dyDescent="0.55000000000000004">
      <c r="A4238" s="3" t="s">
        <v>71</v>
      </c>
      <c r="B4238" s="3" t="s">
        <v>72</v>
      </c>
      <c r="C4238" s="3" t="s">
        <v>6580</v>
      </c>
      <c r="D4238" s="3" t="s">
        <v>410</v>
      </c>
      <c r="E4238" s="4" t="s">
        <v>47</v>
      </c>
      <c r="F4238" s="3" t="s">
        <v>144</v>
      </c>
      <c r="G4238" s="3" t="s">
        <v>309</v>
      </c>
      <c r="H4238" s="3" t="s">
        <v>34</v>
      </c>
      <c r="I4238" s="3" t="s">
        <v>77</v>
      </c>
      <c r="J4238" s="3" t="s">
        <v>36</v>
      </c>
      <c r="K4238" s="3" t="s">
        <v>42</v>
      </c>
      <c r="L4238" s="5">
        <v>10</v>
      </c>
      <c r="M4238" s="4">
        <v>261</v>
      </c>
      <c r="N4238" s="5">
        <v>525.987499275</v>
      </c>
      <c r="O4238" s="5">
        <v>2.0152777749999999</v>
      </c>
      <c r="P4238" s="4">
        <v>2252</v>
      </c>
      <c r="Q4238" s="6">
        <v>11.5896980461812</v>
      </c>
      <c r="R4238" s="7">
        <v>1.31607904085258</v>
      </c>
      <c r="S4238" s="6">
        <v>0</v>
      </c>
      <c r="T4238" s="5">
        <v>0</v>
      </c>
      <c r="U4238" s="5">
        <v>0</v>
      </c>
      <c r="V4238" s="5">
        <f t="shared" si="340"/>
        <v>525.987499275</v>
      </c>
      <c r="W4238" s="5">
        <f t="shared" si="336"/>
        <v>-525.987499275</v>
      </c>
      <c r="X4238" s="8">
        <f t="shared" si="337"/>
        <v>-1</v>
      </c>
      <c r="Y4238" s="4">
        <v>0</v>
      </c>
      <c r="Z4238" s="9" t="str">
        <f t="shared" si="338"/>
        <v>NA</v>
      </c>
      <c r="AA4238" s="10">
        <f t="shared" si="339"/>
        <v>0</v>
      </c>
    </row>
    <row r="4239" spans="1:27" x14ac:dyDescent="0.55000000000000004">
      <c r="A4239" s="3" t="s">
        <v>71</v>
      </c>
      <c r="B4239" s="3" t="s">
        <v>72</v>
      </c>
      <c r="C4239" s="3" t="s">
        <v>6581</v>
      </c>
      <c r="D4239" s="3" t="s">
        <v>191</v>
      </c>
      <c r="E4239" s="4" t="s">
        <v>47</v>
      </c>
      <c r="F4239" s="3" t="s">
        <v>144</v>
      </c>
      <c r="G4239" s="3" t="s">
        <v>49</v>
      </c>
      <c r="H4239" s="3" t="s">
        <v>34</v>
      </c>
      <c r="I4239" s="3" t="s">
        <v>456</v>
      </c>
      <c r="J4239" s="3" t="s">
        <v>36</v>
      </c>
      <c r="K4239" s="3" t="s">
        <v>42</v>
      </c>
      <c r="L4239" s="5">
        <v>10</v>
      </c>
      <c r="M4239" s="4">
        <v>107</v>
      </c>
      <c r="N4239" s="5">
        <v>566.49999883750002</v>
      </c>
      <c r="O4239" s="5">
        <v>5.2943925125</v>
      </c>
      <c r="P4239" s="4">
        <v>1357</v>
      </c>
      <c r="Q4239" s="6">
        <v>7.8850405305821702</v>
      </c>
      <c r="R4239" s="7">
        <v>1.7576787030213701</v>
      </c>
      <c r="S4239" s="6">
        <v>0</v>
      </c>
      <c r="T4239" s="5">
        <v>0</v>
      </c>
      <c r="U4239" s="5">
        <v>0</v>
      </c>
      <c r="V4239" s="5">
        <f t="shared" si="340"/>
        <v>566.49999883750002</v>
      </c>
      <c r="W4239" s="5">
        <f t="shared" si="336"/>
        <v>-566.49999883750002</v>
      </c>
      <c r="X4239" s="8">
        <f t="shared" si="337"/>
        <v>-1</v>
      </c>
      <c r="Y4239" s="4">
        <v>0</v>
      </c>
      <c r="Z4239" s="9" t="str">
        <f t="shared" si="338"/>
        <v>NA</v>
      </c>
      <c r="AA4239" s="10">
        <f t="shared" si="339"/>
        <v>0</v>
      </c>
    </row>
    <row r="4240" spans="1:27" x14ac:dyDescent="0.55000000000000004">
      <c r="A4240" s="3" t="s">
        <v>71</v>
      </c>
      <c r="B4240" s="3" t="s">
        <v>72</v>
      </c>
      <c r="C4240" s="3" t="s">
        <v>6582</v>
      </c>
      <c r="D4240" s="3" t="s">
        <v>2373</v>
      </c>
      <c r="E4240" s="4" t="s">
        <v>47</v>
      </c>
      <c r="F4240" s="3" t="s">
        <v>325</v>
      </c>
      <c r="G4240" s="3" t="s">
        <v>736</v>
      </c>
      <c r="H4240" s="3" t="s">
        <v>34</v>
      </c>
      <c r="I4240" s="3" t="s">
        <v>50</v>
      </c>
      <c r="J4240" s="3" t="s">
        <v>36</v>
      </c>
      <c r="K4240" s="3" t="s">
        <v>42</v>
      </c>
      <c r="L4240" s="5">
        <v>10</v>
      </c>
      <c r="M4240" s="4">
        <v>205</v>
      </c>
      <c r="N4240" s="5">
        <v>666.92499837499997</v>
      </c>
      <c r="O4240" s="5">
        <v>3.253292675</v>
      </c>
      <c r="P4240" s="4">
        <v>1697</v>
      </c>
      <c r="Q4240" s="6">
        <v>12.080141426046</v>
      </c>
      <c r="R4240" s="7">
        <v>1.5285209192692999</v>
      </c>
      <c r="S4240" s="6">
        <v>0</v>
      </c>
      <c r="T4240" s="5">
        <v>0</v>
      </c>
      <c r="U4240" s="5">
        <v>0</v>
      </c>
      <c r="V4240" s="5">
        <f t="shared" si="340"/>
        <v>666.92499837499997</v>
      </c>
      <c r="W4240" s="5">
        <f t="shared" si="336"/>
        <v>-666.92499837499997</v>
      </c>
      <c r="X4240" s="8">
        <f t="shared" si="337"/>
        <v>-1</v>
      </c>
      <c r="Y4240" s="4">
        <v>0</v>
      </c>
      <c r="Z4240" s="9" t="str">
        <f t="shared" si="338"/>
        <v>NA</v>
      </c>
      <c r="AA4240" s="10">
        <f t="shared" si="339"/>
        <v>0</v>
      </c>
    </row>
    <row r="4241" spans="1:27" x14ac:dyDescent="0.55000000000000004">
      <c r="A4241" s="3" t="s">
        <v>71</v>
      </c>
      <c r="B4241" s="3" t="s">
        <v>72</v>
      </c>
      <c r="C4241" s="3" t="s">
        <v>6583</v>
      </c>
      <c r="D4241" s="3" t="s">
        <v>835</v>
      </c>
      <c r="E4241" s="4" t="s">
        <v>47</v>
      </c>
      <c r="F4241" s="3" t="s">
        <v>325</v>
      </c>
      <c r="G4241" s="3" t="s">
        <v>149</v>
      </c>
      <c r="H4241" s="3" t="s">
        <v>34</v>
      </c>
      <c r="I4241" s="3" t="s">
        <v>50</v>
      </c>
      <c r="J4241" s="3" t="s">
        <v>36</v>
      </c>
      <c r="K4241" s="3" t="s">
        <v>42</v>
      </c>
      <c r="L4241" s="5">
        <v>10</v>
      </c>
      <c r="M4241" s="4">
        <v>282</v>
      </c>
      <c r="N4241" s="5">
        <v>709.17499942500012</v>
      </c>
      <c r="O4241" s="5">
        <v>2.5148049625000004</v>
      </c>
      <c r="P4241" s="4">
        <v>1936</v>
      </c>
      <c r="Q4241" s="6">
        <v>14.5661157024793</v>
      </c>
      <c r="R4241" s="7">
        <v>1.1358987603305799</v>
      </c>
      <c r="S4241" s="6">
        <v>0</v>
      </c>
      <c r="T4241" s="5">
        <v>0</v>
      </c>
      <c r="U4241" s="5">
        <v>0</v>
      </c>
      <c r="V4241" s="5">
        <f t="shared" si="340"/>
        <v>709.17499942500012</v>
      </c>
      <c r="W4241" s="5">
        <f t="shared" si="336"/>
        <v>-709.17499942500012</v>
      </c>
      <c r="X4241" s="8">
        <f t="shared" si="337"/>
        <v>-1</v>
      </c>
      <c r="Y4241" s="4">
        <v>0</v>
      </c>
      <c r="Z4241" s="9" t="str">
        <f t="shared" si="338"/>
        <v>NA</v>
      </c>
      <c r="AA4241" s="10">
        <f t="shared" si="339"/>
        <v>0</v>
      </c>
    </row>
    <row r="4242" spans="1:27" x14ac:dyDescent="0.55000000000000004">
      <c r="A4242" s="3" t="s">
        <v>71</v>
      </c>
      <c r="B4242" s="3" t="s">
        <v>72</v>
      </c>
      <c r="C4242" s="3" t="s">
        <v>6584</v>
      </c>
      <c r="D4242" s="3" t="s">
        <v>452</v>
      </c>
      <c r="E4242" s="4" t="s">
        <v>47</v>
      </c>
      <c r="F4242" s="3" t="s">
        <v>144</v>
      </c>
      <c r="G4242" s="3" t="s">
        <v>309</v>
      </c>
      <c r="H4242" s="3" t="s">
        <v>34</v>
      </c>
      <c r="I4242" s="3" t="s">
        <v>77</v>
      </c>
      <c r="J4242" s="3" t="s">
        <v>36</v>
      </c>
      <c r="K4242" s="3" t="s">
        <v>42</v>
      </c>
      <c r="L4242" s="5">
        <v>10</v>
      </c>
      <c r="M4242" s="4">
        <v>176</v>
      </c>
      <c r="N4242" s="5">
        <v>723.18749800000012</v>
      </c>
      <c r="O4242" s="5">
        <v>4.1090198750000004</v>
      </c>
      <c r="P4242" s="4">
        <v>4204</v>
      </c>
      <c r="Q4242" s="6">
        <v>4.1864890580399603</v>
      </c>
      <c r="R4242" s="7">
        <v>2.2201236917221698</v>
      </c>
      <c r="S4242" s="6">
        <v>0</v>
      </c>
      <c r="T4242" s="5">
        <v>0</v>
      </c>
      <c r="U4242" s="5">
        <v>0</v>
      </c>
      <c r="V4242" s="5">
        <f t="shared" si="340"/>
        <v>723.18749800000012</v>
      </c>
      <c r="W4242" s="5">
        <f t="shared" si="336"/>
        <v>-723.18749800000012</v>
      </c>
      <c r="X4242" s="8">
        <f t="shared" si="337"/>
        <v>-1</v>
      </c>
      <c r="Y4242" s="4">
        <v>0</v>
      </c>
      <c r="Z4242" s="9" t="str">
        <f t="shared" si="338"/>
        <v>NA</v>
      </c>
      <c r="AA4242" s="10">
        <f t="shared" si="339"/>
        <v>0</v>
      </c>
    </row>
    <row r="4243" spans="1:27" x14ac:dyDescent="0.55000000000000004">
      <c r="A4243" s="3" t="s">
        <v>71</v>
      </c>
      <c r="B4243" s="3" t="s">
        <v>72</v>
      </c>
      <c r="C4243" s="3" t="s">
        <v>6585</v>
      </c>
      <c r="D4243" s="3" t="s">
        <v>896</v>
      </c>
      <c r="E4243" s="4" t="s">
        <v>47</v>
      </c>
      <c r="F4243" s="3" t="s">
        <v>144</v>
      </c>
      <c r="G4243" s="3" t="s">
        <v>309</v>
      </c>
      <c r="H4243" s="3" t="s">
        <v>34</v>
      </c>
      <c r="I4243" s="3" t="s">
        <v>77</v>
      </c>
      <c r="J4243" s="3" t="s">
        <v>36</v>
      </c>
      <c r="K4243" s="3" t="s">
        <v>42</v>
      </c>
      <c r="L4243" s="5">
        <v>10</v>
      </c>
      <c r="M4243" s="4">
        <v>256</v>
      </c>
      <c r="N4243" s="5">
        <v>788.25</v>
      </c>
      <c r="O4243" s="5">
        <v>3.0791015625</v>
      </c>
      <c r="P4243" s="4">
        <v>2470</v>
      </c>
      <c r="Q4243" s="6">
        <v>10.364372469635599</v>
      </c>
      <c r="R4243" s="7">
        <v>1.8967368421052599</v>
      </c>
      <c r="S4243" s="6">
        <v>0</v>
      </c>
      <c r="T4243" s="5">
        <v>0</v>
      </c>
      <c r="U4243" s="5">
        <v>0</v>
      </c>
      <c r="V4243" s="5">
        <f t="shared" si="340"/>
        <v>788.25</v>
      </c>
      <c r="W4243" s="5">
        <f t="shared" si="336"/>
        <v>-788.25</v>
      </c>
      <c r="X4243" s="8">
        <f t="shared" si="337"/>
        <v>-1</v>
      </c>
      <c r="Y4243" s="4">
        <v>0</v>
      </c>
      <c r="Z4243" s="9" t="str">
        <f t="shared" si="338"/>
        <v>NA</v>
      </c>
      <c r="AA4243" s="10">
        <f t="shared" si="339"/>
        <v>0</v>
      </c>
    </row>
    <row r="4244" spans="1:27" x14ac:dyDescent="0.55000000000000004">
      <c r="A4244" s="3" t="s">
        <v>71</v>
      </c>
      <c r="B4244" s="3" t="s">
        <v>72</v>
      </c>
      <c r="C4244" s="3" t="s">
        <v>6586</v>
      </c>
      <c r="D4244" s="3" t="s">
        <v>381</v>
      </c>
      <c r="E4244" s="4" t="s">
        <v>47</v>
      </c>
      <c r="F4244" s="3" t="s">
        <v>144</v>
      </c>
      <c r="G4244" s="3" t="s">
        <v>309</v>
      </c>
      <c r="H4244" s="3" t="s">
        <v>34</v>
      </c>
      <c r="I4244" s="3" t="s">
        <v>77</v>
      </c>
      <c r="J4244" s="3" t="s">
        <v>36</v>
      </c>
      <c r="K4244" s="3" t="s">
        <v>42</v>
      </c>
      <c r="L4244" s="5">
        <v>10</v>
      </c>
      <c r="M4244" s="4">
        <v>347</v>
      </c>
      <c r="N4244" s="5">
        <v>1092.012496025</v>
      </c>
      <c r="O4244" s="5">
        <v>3.1470100750000003</v>
      </c>
      <c r="P4244" s="4">
        <v>3816</v>
      </c>
      <c r="Q4244" s="6">
        <v>9.0932914046121596</v>
      </c>
      <c r="R4244" s="7">
        <v>1.4629481132075499</v>
      </c>
      <c r="S4244" s="6">
        <v>0</v>
      </c>
      <c r="T4244" s="5">
        <v>0</v>
      </c>
      <c r="U4244" s="5">
        <v>0</v>
      </c>
      <c r="V4244" s="5">
        <f t="shared" si="340"/>
        <v>1092.012496025</v>
      </c>
      <c r="W4244" s="5">
        <f t="shared" si="336"/>
        <v>-1092.012496025</v>
      </c>
      <c r="X4244" s="8">
        <f t="shared" si="337"/>
        <v>-1</v>
      </c>
      <c r="Y4244" s="4">
        <v>0</v>
      </c>
      <c r="Z4244" s="9" t="str">
        <f t="shared" si="338"/>
        <v>NA</v>
      </c>
      <c r="AA4244" s="10">
        <f t="shared" si="339"/>
        <v>0</v>
      </c>
    </row>
    <row r="4245" spans="1:27" x14ac:dyDescent="0.55000000000000004">
      <c r="A4245" s="3" t="s">
        <v>71</v>
      </c>
      <c r="B4245" s="3" t="s">
        <v>72</v>
      </c>
      <c r="C4245" s="3" t="s">
        <v>6587</v>
      </c>
      <c r="D4245" s="3" t="s">
        <v>664</v>
      </c>
      <c r="E4245" s="4" t="s">
        <v>47</v>
      </c>
      <c r="F4245" s="3" t="s">
        <v>144</v>
      </c>
      <c r="G4245" s="3" t="s">
        <v>49</v>
      </c>
      <c r="H4245" s="3" t="s">
        <v>34</v>
      </c>
      <c r="I4245" s="3" t="s">
        <v>456</v>
      </c>
      <c r="J4245" s="3" t="s">
        <v>36</v>
      </c>
      <c r="K4245" s="3" t="s">
        <v>42</v>
      </c>
      <c r="L4245" s="5">
        <v>10</v>
      </c>
      <c r="M4245" s="4">
        <v>289</v>
      </c>
      <c r="N4245" s="5">
        <v>1234.5624969500002</v>
      </c>
      <c r="O4245" s="5">
        <v>4.2718425500000006</v>
      </c>
      <c r="P4245" s="4">
        <v>7101</v>
      </c>
      <c r="Q4245" s="6">
        <v>4.06984931699761</v>
      </c>
      <c r="R4245" s="7">
        <v>2.06049288832559</v>
      </c>
      <c r="S4245" s="6">
        <v>0</v>
      </c>
      <c r="T4245" s="5">
        <v>0</v>
      </c>
      <c r="U4245" s="5">
        <v>0</v>
      </c>
      <c r="V4245" s="5">
        <f t="shared" si="340"/>
        <v>1234.5624969500002</v>
      </c>
      <c r="W4245" s="5">
        <f t="shared" si="336"/>
        <v>-1234.5624969500002</v>
      </c>
      <c r="X4245" s="8">
        <f t="shared" si="337"/>
        <v>-1</v>
      </c>
      <c r="Y4245" s="4">
        <v>0</v>
      </c>
      <c r="Z4245" s="9" t="str">
        <f t="shared" si="338"/>
        <v>NA</v>
      </c>
      <c r="AA4245" s="10">
        <f t="shared" si="339"/>
        <v>0</v>
      </c>
    </row>
    <row r="4246" spans="1:27" x14ac:dyDescent="0.55000000000000004">
      <c r="A4246" s="3" t="s">
        <v>62</v>
      </c>
      <c r="B4246" s="3" t="s">
        <v>63</v>
      </c>
      <c r="C4246" s="3" t="s">
        <v>6588</v>
      </c>
      <c r="D4246" s="3" t="s">
        <v>6589</v>
      </c>
      <c r="E4246" s="4" t="s">
        <v>66</v>
      </c>
      <c r="F4246" s="3" t="s">
        <v>36</v>
      </c>
      <c r="G4246" s="3" t="s">
        <v>36</v>
      </c>
      <c r="H4246" s="3" t="s">
        <v>119</v>
      </c>
      <c r="I4246" s="3" t="s">
        <v>35</v>
      </c>
      <c r="J4246" s="3" t="s">
        <v>36</v>
      </c>
      <c r="K4246" s="3" t="s">
        <v>42</v>
      </c>
      <c r="L4246" s="5">
        <v>10</v>
      </c>
      <c r="M4246" s="4">
        <v>1</v>
      </c>
      <c r="N4246" s="5">
        <v>0.125</v>
      </c>
      <c r="O4246" s="5">
        <v>0.125</v>
      </c>
      <c r="P4246" s="4">
        <v>3</v>
      </c>
      <c r="Q4246" s="6">
        <v>33.3333333333333</v>
      </c>
      <c r="R4246" s="7">
        <v>1</v>
      </c>
      <c r="S4246" s="6">
        <v>0</v>
      </c>
      <c r="T4246" s="5">
        <v>0</v>
      </c>
      <c r="U4246" s="5">
        <v>0</v>
      </c>
      <c r="V4246" s="5">
        <f t="shared" si="340"/>
        <v>0.125</v>
      </c>
      <c r="W4246" s="5">
        <f t="shared" si="336"/>
        <v>-0.125</v>
      </c>
      <c r="X4246" s="8">
        <f t="shared" si="337"/>
        <v>-1</v>
      </c>
      <c r="Y4246" s="4">
        <v>0</v>
      </c>
      <c r="Z4246" s="9" t="str">
        <f t="shared" si="338"/>
        <v>NA</v>
      </c>
      <c r="AA4246" s="10">
        <f t="shared" si="339"/>
        <v>0</v>
      </c>
    </row>
    <row r="4247" spans="1:27" x14ac:dyDescent="0.55000000000000004">
      <c r="A4247" s="3" t="s">
        <v>62</v>
      </c>
      <c r="B4247" s="3" t="s">
        <v>63</v>
      </c>
      <c r="C4247" s="3" t="s">
        <v>6590</v>
      </c>
      <c r="D4247" s="3" t="s">
        <v>6591</v>
      </c>
      <c r="E4247" s="4" t="s">
        <v>66</v>
      </c>
      <c r="F4247" s="3" t="s">
        <v>36</v>
      </c>
      <c r="G4247" s="3" t="s">
        <v>36</v>
      </c>
      <c r="H4247" s="3" t="s">
        <v>119</v>
      </c>
      <c r="I4247" s="3" t="s">
        <v>35</v>
      </c>
      <c r="J4247" s="3" t="s">
        <v>36</v>
      </c>
      <c r="K4247" s="3" t="s">
        <v>42</v>
      </c>
      <c r="L4247" s="5">
        <v>10</v>
      </c>
      <c r="M4247" s="4">
        <v>1</v>
      </c>
      <c r="N4247" s="5">
        <v>0.2</v>
      </c>
      <c r="O4247" s="5">
        <v>0.2</v>
      </c>
      <c r="P4247" s="4">
        <v>56</v>
      </c>
      <c r="Q4247" s="6">
        <v>1.78571428571429</v>
      </c>
      <c r="R4247" s="7">
        <v>1.0660714285714299</v>
      </c>
      <c r="S4247" s="6">
        <v>0</v>
      </c>
      <c r="T4247" s="5">
        <v>0</v>
      </c>
      <c r="U4247" s="5">
        <v>0</v>
      </c>
      <c r="V4247" s="5">
        <f t="shared" si="340"/>
        <v>0.2</v>
      </c>
      <c r="W4247" s="5">
        <f t="shared" si="336"/>
        <v>-0.2</v>
      </c>
      <c r="X4247" s="8">
        <f t="shared" si="337"/>
        <v>-1</v>
      </c>
      <c r="Y4247" s="4">
        <v>0</v>
      </c>
      <c r="Z4247" s="9" t="str">
        <f t="shared" si="338"/>
        <v>NA</v>
      </c>
      <c r="AA4247" s="10">
        <f t="shared" si="339"/>
        <v>0</v>
      </c>
    </row>
    <row r="4248" spans="1:27" x14ac:dyDescent="0.55000000000000004">
      <c r="A4248" s="3" t="s">
        <v>62</v>
      </c>
      <c r="B4248" s="3" t="s">
        <v>63</v>
      </c>
      <c r="C4248" s="3" t="s">
        <v>6592</v>
      </c>
      <c r="D4248" s="3" t="s">
        <v>6593</v>
      </c>
      <c r="E4248" s="4" t="s">
        <v>66</v>
      </c>
      <c r="F4248" s="3" t="s">
        <v>36</v>
      </c>
      <c r="G4248" s="3" t="s">
        <v>36</v>
      </c>
      <c r="H4248" s="3" t="s">
        <v>119</v>
      </c>
      <c r="I4248" s="3" t="s">
        <v>35</v>
      </c>
      <c r="J4248" s="3" t="s">
        <v>36</v>
      </c>
      <c r="K4248" s="3" t="s">
        <v>42</v>
      </c>
      <c r="L4248" s="5">
        <v>10</v>
      </c>
      <c r="M4248" s="4">
        <v>1</v>
      </c>
      <c r="N4248" s="5">
        <v>0.33750000000000002</v>
      </c>
      <c r="O4248" s="5">
        <v>0.33750000000000002</v>
      </c>
      <c r="P4248" s="4">
        <v>16</v>
      </c>
      <c r="Q4248" s="6">
        <v>6.25</v>
      </c>
      <c r="R4248" s="7">
        <v>1.5625</v>
      </c>
      <c r="S4248" s="6">
        <v>0</v>
      </c>
      <c r="T4248" s="5">
        <v>0</v>
      </c>
      <c r="U4248" s="5">
        <v>0</v>
      </c>
      <c r="V4248" s="5">
        <f t="shared" si="340"/>
        <v>0.33750000000000002</v>
      </c>
      <c r="W4248" s="5">
        <f t="shared" si="336"/>
        <v>-0.33750000000000002</v>
      </c>
      <c r="X4248" s="8">
        <f t="shared" si="337"/>
        <v>-1</v>
      </c>
      <c r="Y4248" s="4">
        <v>0</v>
      </c>
      <c r="Z4248" s="9" t="str">
        <f t="shared" si="338"/>
        <v>NA</v>
      </c>
      <c r="AA4248" s="10">
        <f t="shared" si="339"/>
        <v>0</v>
      </c>
    </row>
    <row r="4249" spans="1:27" x14ac:dyDescent="0.55000000000000004">
      <c r="A4249" s="3" t="s">
        <v>62</v>
      </c>
      <c r="B4249" s="3" t="s">
        <v>63</v>
      </c>
      <c r="C4249" s="3" t="s">
        <v>6594</v>
      </c>
      <c r="D4249" s="3" t="s">
        <v>6595</v>
      </c>
      <c r="E4249" s="4" t="s">
        <v>66</v>
      </c>
      <c r="F4249" s="3" t="s">
        <v>36</v>
      </c>
      <c r="G4249" s="3" t="s">
        <v>36</v>
      </c>
      <c r="H4249" s="3" t="s">
        <v>119</v>
      </c>
      <c r="I4249" s="3" t="s">
        <v>35</v>
      </c>
      <c r="J4249" s="3" t="s">
        <v>36</v>
      </c>
      <c r="K4249" s="3" t="s">
        <v>42</v>
      </c>
      <c r="L4249" s="5">
        <v>10</v>
      </c>
      <c r="M4249" s="4">
        <v>1</v>
      </c>
      <c r="N4249" s="5">
        <v>0.375</v>
      </c>
      <c r="O4249" s="5">
        <v>0.375</v>
      </c>
      <c r="P4249" s="4">
        <v>143</v>
      </c>
      <c r="Q4249" s="6">
        <v>0.69930069930069894</v>
      </c>
      <c r="R4249" s="7">
        <v>5.7426573426573402</v>
      </c>
      <c r="S4249" s="6">
        <v>0</v>
      </c>
      <c r="T4249" s="5">
        <v>0</v>
      </c>
      <c r="U4249" s="5">
        <v>0</v>
      </c>
      <c r="V4249" s="5">
        <f t="shared" si="340"/>
        <v>0.375</v>
      </c>
      <c r="W4249" s="5">
        <f t="shared" si="336"/>
        <v>-0.375</v>
      </c>
      <c r="X4249" s="8">
        <f t="shared" si="337"/>
        <v>-1</v>
      </c>
      <c r="Y4249" s="4">
        <v>0</v>
      </c>
      <c r="Z4249" s="9" t="str">
        <f t="shared" si="338"/>
        <v>NA</v>
      </c>
      <c r="AA4249" s="10">
        <f t="shared" si="339"/>
        <v>0</v>
      </c>
    </row>
    <row r="4250" spans="1:27" x14ac:dyDescent="0.55000000000000004">
      <c r="A4250" s="3" t="s">
        <v>62</v>
      </c>
      <c r="B4250" s="3" t="s">
        <v>63</v>
      </c>
      <c r="C4250" s="3" t="s">
        <v>6596</v>
      </c>
      <c r="D4250" s="3" t="s">
        <v>6597</v>
      </c>
      <c r="E4250" s="4" t="s">
        <v>66</v>
      </c>
      <c r="F4250" s="3" t="s">
        <v>36</v>
      </c>
      <c r="G4250" s="3" t="s">
        <v>36</v>
      </c>
      <c r="H4250" s="3" t="s">
        <v>119</v>
      </c>
      <c r="I4250" s="3" t="s">
        <v>35</v>
      </c>
      <c r="J4250" s="3" t="s">
        <v>36</v>
      </c>
      <c r="K4250" s="3" t="s">
        <v>42</v>
      </c>
      <c r="L4250" s="5">
        <v>10</v>
      </c>
      <c r="M4250" s="4">
        <v>1</v>
      </c>
      <c r="N4250" s="5">
        <v>0.4</v>
      </c>
      <c r="O4250" s="5">
        <v>0.4</v>
      </c>
      <c r="P4250" s="4">
        <v>122</v>
      </c>
      <c r="Q4250" s="6">
        <v>0.81967213114754101</v>
      </c>
      <c r="R4250" s="7">
        <v>2.5295081967213102</v>
      </c>
      <c r="S4250" s="6">
        <v>0</v>
      </c>
      <c r="T4250" s="5">
        <v>0</v>
      </c>
      <c r="U4250" s="5">
        <v>0</v>
      </c>
      <c r="V4250" s="5">
        <f t="shared" si="340"/>
        <v>0.4</v>
      </c>
      <c r="W4250" s="5">
        <f t="shared" si="336"/>
        <v>-0.4</v>
      </c>
      <c r="X4250" s="8">
        <f t="shared" si="337"/>
        <v>-1</v>
      </c>
      <c r="Y4250" s="4">
        <v>0</v>
      </c>
      <c r="Z4250" s="9" t="str">
        <f t="shared" si="338"/>
        <v>NA</v>
      </c>
      <c r="AA4250" s="10">
        <f t="shared" si="339"/>
        <v>0</v>
      </c>
    </row>
    <row r="4251" spans="1:27" x14ac:dyDescent="0.55000000000000004">
      <c r="A4251" s="3" t="s">
        <v>62</v>
      </c>
      <c r="B4251" s="3" t="s">
        <v>63</v>
      </c>
      <c r="C4251" s="3" t="s">
        <v>6598</v>
      </c>
      <c r="D4251" s="3" t="s">
        <v>6599</v>
      </c>
      <c r="E4251" s="4" t="s">
        <v>66</v>
      </c>
      <c r="F4251" s="3" t="s">
        <v>36</v>
      </c>
      <c r="G4251" s="3" t="s">
        <v>36</v>
      </c>
      <c r="H4251" s="3" t="s">
        <v>119</v>
      </c>
      <c r="I4251" s="3" t="s">
        <v>35</v>
      </c>
      <c r="J4251" s="3" t="s">
        <v>36</v>
      </c>
      <c r="K4251" s="3" t="s">
        <v>42</v>
      </c>
      <c r="L4251" s="5">
        <v>10</v>
      </c>
      <c r="M4251" s="4">
        <v>1</v>
      </c>
      <c r="N4251" s="5">
        <v>0.5</v>
      </c>
      <c r="O4251" s="5">
        <v>0.5</v>
      </c>
      <c r="P4251" s="4">
        <v>18</v>
      </c>
      <c r="Q4251" s="6">
        <v>5.5555555555555598</v>
      </c>
      <c r="R4251" s="7">
        <v>2.7777777777777799</v>
      </c>
      <c r="S4251" s="6">
        <v>0</v>
      </c>
      <c r="T4251" s="5">
        <v>0</v>
      </c>
      <c r="U4251" s="5">
        <v>0</v>
      </c>
      <c r="V4251" s="5">
        <f t="shared" si="340"/>
        <v>0.5</v>
      </c>
      <c r="W4251" s="5">
        <f t="shared" si="336"/>
        <v>-0.5</v>
      </c>
      <c r="X4251" s="8">
        <f t="shared" si="337"/>
        <v>-1</v>
      </c>
      <c r="Y4251" s="4">
        <v>0</v>
      </c>
      <c r="Z4251" s="9" t="str">
        <f t="shared" si="338"/>
        <v>NA</v>
      </c>
      <c r="AA4251" s="10">
        <f t="shared" si="339"/>
        <v>0</v>
      </c>
    </row>
    <row r="4252" spans="1:27" x14ac:dyDescent="0.55000000000000004">
      <c r="A4252" s="3" t="s">
        <v>62</v>
      </c>
      <c r="B4252" s="3" t="s">
        <v>63</v>
      </c>
      <c r="C4252" s="3" t="s">
        <v>6600</v>
      </c>
      <c r="D4252" s="3" t="s">
        <v>6601</v>
      </c>
      <c r="E4252" s="4" t="s">
        <v>66</v>
      </c>
      <c r="F4252" s="3" t="s">
        <v>36</v>
      </c>
      <c r="G4252" s="3" t="s">
        <v>36</v>
      </c>
      <c r="H4252" s="3" t="s">
        <v>119</v>
      </c>
      <c r="I4252" s="3" t="s">
        <v>35</v>
      </c>
      <c r="J4252" s="3" t="s">
        <v>36</v>
      </c>
      <c r="K4252" s="3" t="s">
        <v>42</v>
      </c>
      <c r="L4252" s="5">
        <v>10</v>
      </c>
      <c r="M4252" s="4">
        <v>3</v>
      </c>
      <c r="N4252" s="5">
        <v>0.64999998749999999</v>
      </c>
      <c r="O4252" s="5">
        <v>0.2166666625</v>
      </c>
      <c r="P4252" s="4">
        <v>6</v>
      </c>
      <c r="Q4252" s="6">
        <v>50</v>
      </c>
      <c r="R4252" s="7">
        <v>0.83333333333333304</v>
      </c>
      <c r="S4252" s="6">
        <v>0</v>
      </c>
      <c r="T4252" s="5">
        <v>0</v>
      </c>
      <c r="U4252" s="5">
        <v>0</v>
      </c>
      <c r="V4252" s="5">
        <f t="shared" si="340"/>
        <v>0.64999998749999999</v>
      </c>
      <c r="W4252" s="5">
        <f t="shared" si="336"/>
        <v>-0.64999998749999999</v>
      </c>
      <c r="X4252" s="8">
        <f t="shared" si="337"/>
        <v>-1</v>
      </c>
      <c r="Y4252" s="4">
        <v>0</v>
      </c>
      <c r="Z4252" s="9" t="str">
        <f t="shared" si="338"/>
        <v>NA</v>
      </c>
      <c r="AA4252" s="10">
        <f t="shared" si="339"/>
        <v>0</v>
      </c>
    </row>
    <row r="4253" spans="1:27" x14ac:dyDescent="0.55000000000000004">
      <c r="A4253" s="3" t="s">
        <v>62</v>
      </c>
      <c r="B4253" s="3" t="s">
        <v>63</v>
      </c>
      <c r="C4253" s="3" t="s">
        <v>6602</v>
      </c>
      <c r="D4253" s="3" t="s">
        <v>6603</v>
      </c>
      <c r="E4253" s="4" t="s">
        <v>66</v>
      </c>
      <c r="F4253" s="3" t="s">
        <v>36</v>
      </c>
      <c r="G4253" s="3" t="s">
        <v>36</v>
      </c>
      <c r="H4253" s="3" t="s">
        <v>119</v>
      </c>
      <c r="I4253" s="3" t="s">
        <v>35</v>
      </c>
      <c r="J4253" s="3" t="s">
        <v>36</v>
      </c>
      <c r="K4253" s="3" t="s">
        <v>42</v>
      </c>
      <c r="L4253" s="5">
        <v>10</v>
      </c>
      <c r="M4253" s="4">
        <v>1</v>
      </c>
      <c r="N4253" s="5">
        <v>1.4</v>
      </c>
      <c r="O4253" s="5">
        <v>1.4</v>
      </c>
      <c r="P4253" s="4">
        <v>21</v>
      </c>
      <c r="Q4253" s="6">
        <v>4.7619047619047601</v>
      </c>
      <c r="R4253" s="7">
        <v>1.0476190476190499</v>
      </c>
      <c r="S4253" s="6">
        <v>0</v>
      </c>
      <c r="T4253" s="5">
        <v>0</v>
      </c>
      <c r="U4253" s="5">
        <v>0</v>
      </c>
      <c r="V4253" s="5">
        <f t="shared" si="340"/>
        <v>1.4</v>
      </c>
      <c r="W4253" s="5">
        <f t="shared" si="336"/>
        <v>-1.4</v>
      </c>
      <c r="X4253" s="8">
        <f t="shared" si="337"/>
        <v>-1</v>
      </c>
      <c r="Y4253" s="4">
        <v>0</v>
      </c>
      <c r="Z4253" s="9" t="str">
        <f t="shared" si="338"/>
        <v>NA</v>
      </c>
      <c r="AA4253" s="10">
        <f t="shared" si="339"/>
        <v>0</v>
      </c>
    </row>
    <row r="4254" spans="1:27" x14ac:dyDescent="0.55000000000000004">
      <c r="A4254" s="3" t="s">
        <v>62</v>
      </c>
      <c r="B4254" s="3" t="s">
        <v>63</v>
      </c>
      <c r="C4254" s="3" t="s">
        <v>6604</v>
      </c>
      <c r="D4254" s="3" t="s">
        <v>6605</v>
      </c>
      <c r="E4254" s="4" t="s">
        <v>66</v>
      </c>
      <c r="F4254" s="3" t="s">
        <v>36</v>
      </c>
      <c r="G4254" s="3" t="s">
        <v>36</v>
      </c>
      <c r="H4254" s="3" t="s">
        <v>119</v>
      </c>
      <c r="I4254" s="3" t="s">
        <v>35</v>
      </c>
      <c r="J4254" s="3" t="s">
        <v>36</v>
      </c>
      <c r="K4254" s="3" t="s">
        <v>42</v>
      </c>
      <c r="L4254" s="5">
        <v>10</v>
      </c>
      <c r="M4254" s="4">
        <v>4</v>
      </c>
      <c r="N4254" s="5">
        <v>2.6625000000000001</v>
      </c>
      <c r="O4254" s="5">
        <v>0.66562500000000002</v>
      </c>
      <c r="P4254" s="4">
        <v>206</v>
      </c>
      <c r="Q4254" s="6">
        <v>1.94174757281553</v>
      </c>
      <c r="R4254" s="7">
        <v>1.3407766990291301</v>
      </c>
      <c r="S4254" s="6">
        <v>0</v>
      </c>
      <c r="T4254" s="5">
        <v>0</v>
      </c>
      <c r="U4254" s="5">
        <v>0</v>
      </c>
      <c r="V4254" s="5">
        <f t="shared" si="340"/>
        <v>2.6625000000000001</v>
      </c>
      <c r="W4254" s="5">
        <f t="shared" si="336"/>
        <v>-2.6625000000000001</v>
      </c>
      <c r="X4254" s="8">
        <f t="shared" si="337"/>
        <v>-1</v>
      </c>
      <c r="Y4254" s="4">
        <v>0</v>
      </c>
      <c r="Z4254" s="9" t="str">
        <f t="shared" si="338"/>
        <v>NA</v>
      </c>
      <c r="AA4254" s="10">
        <f t="shared" si="339"/>
        <v>0</v>
      </c>
    </row>
    <row r="4255" spans="1:27" x14ac:dyDescent="0.55000000000000004">
      <c r="A4255" s="3" t="s">
        <v>62</v>
      </c>
      <c r="B4255" s="3" t="s">
        <v>63</v>
      </c>
      <c r="C4255" s="3" t="s">
        <v>6606</v>
      </c>
      <c r="D4255" s="3" t="s">
        <v>6607</v>
      </c>
      <c r="E4255" s="4" t="s">
        <v>66</v>
      </c>
      <c r="F4255" s="3" t="s">
        <v>36</v>
      </c>
      <c r="G4255" s="3" t="s">
        <v>36</v>
      </c>
      <c r="H4255" s="3" t="s">
        <v>119</v>
      </c>
      <c r="I4255" s="3" t="s">
        <v>35</v>
      </c>
      <c r="J4255" s="3" t="s">
        <v>36</v>
      </c>
      <c r="K4255" s="3" t="s">
        <v>42</v>
      </c>
      <c r="L4255" s="5">
        <v>10</v>
      </c>
      <c r="M4255" s="4">
        <v>6</v>
      </c>
      <c r="N4255" s="5">
        <v>3.0375000000000001</v>
      </c>
      <c r="O4255" s="5">
        <v>0.50624999999999998</v>
      </c>
      <c r="P4255" s="4">
        <v>208</v>
      </c>
      <c r="Q4255" s="6">
        <v>2.8846153846153801</v>
      </c>
      <c r="R4255" s="7">
        <v>2.5610576923076902</v>
      </c>
      <c r="S4255" s="6">
        <v>0</v>
      </c>
      <c r="T4255" s="5">
        <v>0</v>
      </c>
      <c r="U4255" s="5">
        <v>0</v>
      </c>
      <c r="V4255" s="5">
        <f t="shared" si="340"/>
        <v>3.0375000000000001</v>
      </c>
      <c r="W4255" s="5">
        <f t="shared" si="336"/>
        <v>-3.0375000000000001</v>
      </c>
      <c r="X4255" s="8">
        <f t="shared" si="337"/>
        <v>-1</v>
      </c>
      <c r="Y4255" s="4">
        <v>0</v>
      </c>
      <c r="Z4255" s="9" t="str">
        <f t="shared" si="338"/>
        <v>NA</v>
      </c>
      <c r="AA4255" s="10">
        <f t="shared" si="339"/>
        <v>0</v>
      </c>
    </row>
    <row r="4256" spans="1:27" x14ac:dyDescent="0.55000000000000004">
      <c r="A4256" s="3" t="s">
        <v>62</v>
      </c>
      <c r="B4256" s="3" t="s">
        <v>63</v>
      </c>
      <c r="C4256" s="3" t="s">
        <v>6608</v>
      </c>
      <c r="D4256" s="3" t="s">
        <v>6609</v>
      </c>
      <c r="E4256" s="4" t="s">
        <v>66</v>
      </c>
      <c r="F4256" s="3" t="s">
        <v>36</v>
      </c>
      <c r="G4256" s="3" t="s">
        <v>36</v>
      </c>
      <c r="H4256" s="3" t="s">
        <v>119</v>
      </c>
      <c r="I4256" s="3" t="s">
        <v>35</v>
      </c>
      <c r="J4256" s="3" t="s">
        <v>36</v>
      </c>
      <c r="K4256" s="3" t="s">
        <v>42</v>
      </c>
      <c r="L4256" s="5">
        <v>10</v>
      </c>
      <c r="M4256" s="4">
        <v>21</v>
      </c>
      <c r="N4256" s="5">
        <v>7.6249999875000007</v>
      </c>
      <c r="O4256" s="5">
        <v>0.36309523750000006</v>
      </c>
      <c r="P4256" s="4">
        <v>284</v>
      </c>
      <c r="Q4256" s="6">
        <v>7.3943661971830998</v>
      </c>
      <c r="R4256" s="7">
        <v>1.07640845070423</v>
      </c>
      <c r="S4256" s="6">
        <v>0</v>
      </c>
      <c r="T4256" s="5">
        <v>0</v>
      </c>
      <c r="U4256" s="5">
        <v>0</v>
      </c>
      <c r="V4256" s="5">
        <f t="shared" si="340"/>
        <v>7.6249999875000007</v>
      </c>
      <c r="W4256" s="5">
        <f t="shared" si="336"/>
        <v>-7.6249999875000007</v>
      </c>
      <c r="X4256" s="8">
        <f t="shared" si="337"/>
        <v>-1</v>
      </c>
      <c r="Y4256" s="4">
        <v>0</v>
      </c>
      <c r="Z4256" s="9" t="str">
        <f t="shared" si="338"/>
        <v>NA</v>
      </c>
      <c r="AA4256" s="10">
        <f t="shared" si="339"/>
        <v>0</v>
      </c>
    </row>
    <row r="4257" spans="1:27" x14ac:dyDescent="0.55000000000000004">
      <c r="A4257" s="3" t="s">
        <v>62</v>
      </c>
      <c r="B4257" s="3" t="s">
        <v>63</v>
      </c>
      <c r="C4257" s="3" t="s">
        <v>6610</v>
      </c>
      <c r="D4257" s="3" t="s">
        <v>6611</v>
      </c>
      <c r="E4257" s="4" t="s">
        <v>66</v>
      </c>
      <c r="F4257" s="3" t="s">
        <v>36</v>
      </c>
      <c r="G4257" s="3" t="s">
        <v>36</v>
      </c>
      <c r="H4257" s="3" t="s">
        <v>119</v>
      </c>
      <c r="I4257" s="3" t="s">
        <v>35</v>
      </c>
      <c r="J4257" s="3" t="s">
        <v>36</v>
      </c>
      <c r="K4257" s="3" t="s">
        <v>42</v>
      </c>
      <c r="L4257" s="5">
        <v>10</v>
      </c>
      <c r="M4257" s="4">
        <v>9</v>
      </c>
      <c r="N4257" s="5">
        <v>12.337499924999999</v>
      </c>
      <c r="O4257" s="5">
        <v>1.370833325</v>
      </c>
      <c r="P4257" s="4">
        <v>412</v>
      </c>
      <c r="Q4257" s="6">
        <v>2.1844660194174801</v>
      </c>
      <c r="R4257" s="7">
        <v>3.3774271844660202</v>
      </c>
      <c r="S4257" s="6">
        <v>0</v>
      </c>
      <c r="T4257" s="5">
        <v>0</v>
      </c>
      <c r="U4257" s="5">
        <v>0</v>
      </c>
      <c r="V4257" s="5">
        <f t="shared" si="340"/>
        <v>12.337499924999999</v>
      </c>
      <c r="W4257" s="5">
        <f t="shared" si="336"/>
        <v>-12.337499924999999</v>
      </c>
      <c r="X4257" s="8">
        <f t="shared" si="337"/>
        <v>-1</v>
      </c>
      <c r="Y4257" s="4">
        <v>0</v>
      </c>
      <c r="Z4257" s="9" t="str">
        <f t="shared" si="338"/>
        <v>NA</v>
      </c>
      <c r="AA4257" s="10">
        <f t="shared" si="339"/>
        <v>0</v>
      </c>
    </row>
    <row r="4258" spans="1:27" x14ac:dyDescent="0.55000000000000004">
      <c r="A4258" s="3" t="s">
        <v>62</v>
      </c>
      <c r="B4258" s="3" t="s">
        <v>63</v>
      </c>
      <c r="C4258" s="3" t="s">
        <v>6612</v>
      </c>
      <c r="D4258" s="3" t="s">
        <v>6613</v>
      </c>
      <c r="E4258" s="4" t="s">
        <v>66</v>
      </c>
      <c r="F4258" s="3" t="s">
        <v>36</v>
      </c>
      <c r="G4258" s="3" t="s">
        <v>36</v>
      </c>
      <c r="H4258" s="3" t="s">
        <v>119</v>
      </c>
      <c r="I4258" s="3" t="s">
        <v>35</v>
      </c>
      <c r="J4258" s="3" t="s">
        <v>36</v>
      </c>
      <c r="K4258" s="3" t="s">
        <v>42</v>
      </c>
      <c r="L4258" s="5">
        <v>10</v>
      </c>
      <c r="M4258" s="4">
        <v>23</v>
      </c>
      <c r="N4258" s="5">
        <v>50.349999775000001</v>
      </c>
      <c r="O4258" s="5">
        <v>2.1891304250000001</v>
      </c>
      <c r="P4258" s="4">
        <v>1286</v>
      </c>
      <c r="Q4258" s="6">
        <v>1.7884914463452599</v>
      </c>
      <c r="R4258" s="7">
        <v>1.8467340590979799</v>
      </c>
      <c r="S4258" s="6">
        <v>0</v>
      </c>
      <c r="T4258" s="5">
        <v>0</v>
      </c>
      <c r="U4258" s="5">
        <v>0</v>
      </c>
      <c r="V4258" s="5">
        <f t="shared" si="340"/>
        <v>50.349999775000001</v>
      </c>
      <c r="W4258" s="5">
        <f t="shared" si="336"/>
        <v>-50.349999775000001</v>
      </c>
      <c r="X4258" s="8">
        <f t="shared" si="337"/>
        <v>-1</v>
      </c>
      <c r="Y4258" s="4">
        <v>0</v>
      </c>
      <c r="Z4258" s="9" t="str">
        <f t="shared" si="338"/>
        <v>NA</v>
      </c>
      <c r="AA4258" s="10">
        <f t="shared" si="339"/>
        <v>0</v>
      </c>
    </row>
    <row r="4259" spans="1:27" x14ac:dyDescent="0.55000000000000004">
      <c r="A4259" s="3" t="s">
        <v>62</v>
      </c>
      <c r="B4259" s="3" t="s">
        <v>63</v>
      </c>
      <c r="C4259" s="3" t="s">
        <v>6614</v>
      </c>
      <c r="D4259" s="3" t="s">
        <v>6615</v>
      </c>
      <c r="E4259" s="4" t="s">
        <v>66</v>
      </c>
      <c r="F4259" s="3" t="s">
        <v>36</v>
      </c>
      <c r="G4259" s="3" t="s">
        <v>36</v>
      </c>
      <c r="H4259" s="3" t="s">
        <v>119</v>
      </c>
      <c r="I4259" s="3" t="s">
        <v>35</v>
      </c>
      <c r="J4259" s="3" t="s">
        <v>36</v>
      </c>
      <c r="K4259" s="3" t="s">
        <v>42</v>
      </c>
      <c r="L4259" s="5">
        <v>10</v>
      </c>
      <c r="M4259" s="4">
        <v>32</v>
      </c>
      <c r="N4259" s="5">
        <v>82.112499999999997</v>
      </c>
      <c r="O4259" s="5">
        <v>2.5660156249999999</v>
      </c>
      <c r="P4259" s="4">
        <v>3259</v>
      </c>
      <c r="Q4259" s="6">
        <v>0.98189628720466404</v>
      </c>
      <c r="R4259" s="7">
        <v>1.1486345504756099</v>
      </c>
      <c r="S4259" s="6">
        <v>0</v>
      </c>
      <c r="T4259" s="5">
        <v>0</v>
      </c>
      <c r="U4259" s="5">
        <v>0</v>
      </c>
      <c r="V4259" s="5">
        <f t="shared" si="340"/>
        <v>82.112499999999997</v>
      </c>
      <c r="W4259" s="5">
        <f t="shared" si="336"/>
        <v>-82.112499999999997</v>
      </c>
      <c r="X4259" s="8">
        <f t="shared" si="337"/>
        <v>-1</v>
      </c>
      <c r="Y4259" s="4">
        <v>0</v>
      </c>
      <c r="Z4259" s="9" t="str">
        <f t="shared" si="338"/>
        <v>NA</v>
      </c>
      <c r="AA4259" s="10">
        <f t="shared" si="339"/>
        <v>0</v>
      </c>
    </row>
    <row r="4260" spans="1:27" x14ac:dyDescent="0.55000000000000004">
      <c r="A4260" s="3" t="s">
        <v>62</v>
      </c>
      <c r="B4260" s="3" t="s">
        <v>63</v>
      </c>
      <c r="C4260" s="3" t="s">
        <v>6616</v>
      </c>
      <c r="D4260" s="3" t="s">
        <v>6617</v>
      </c>
      <c r="E4260" s="4" t="s">
        <v>66</v>
      </c>
      <c r="F4260" s="3" t="s">
        <v>36</v>
      </c>
      <c r="G4260" s="3" t="s">
        <v>36</v>
      </c>
      <c r="H4260" s="3" t="s">
        <v>119</v>
      </c>
      <c r="I4260" s="3" t="s">
        <v>35</v>
      </c>
      <c r="J4260" s="3" t="s">
        <v>36</v>
      </c>
      <c r="K4260" s="3" t="s">
        <v>42</v>
      </c>
      <c r="L4260" s="5">
        <v>10</v>
      </c>
      <c r="M4260" s="4">
        <v>70</v>
      </c>
      <c r="N4260" s="5">
        <v>224.94999975000005</v>
      </c>
      <c r="O4260" s="5">
        <v>3.2135714250000005</v>
      </c>
      <c r="P4260" s="4">
        <v>3040</v>
      </c>
      <c r="Q4260" s="6">
        <v>2.3026315789473699</v>
      </c>
      <c r="R4260" s="7">
        <v>2.2275</v>
      </c>
      <c r="S4260" s="6">
        <v>0</v>
      </c>
      <c r="T4260" s="5">
        <v>0</v>
      </c>
      <c r="U4260" s="5">
        <v>0</v>
      </c>
      <c r="V4260" s="5">
        <f t="shared" si="340"/>
        <v>224.94999975000005</v>
      </c>
      <c r="W4260" s="5">
        <f t="shared" si="336"/>
        <v>-224.94999975000005</v>
      </c>
      <c r="X4260" s="8">
        <f t="shared" si="337"/>
        <v>-1</v>
      </c>
      <c r="Y4260" s="4">
        <v>0</v>
      </c>
      <c r="Z4260" s="9" t="str">
        <f t="shared" si="338"/>
        <v>NA</v>
      </c>
      <c r="AA4260" s="10">
        <f t="shared" si="339"/>
        <v>0</v>
      </c>
    </row>
    <row r="4261" spans="1:27" x14ac:dyDescent="0.55000000000000004">
      <c r="A4261" s="3" t="s">
        <v>52</v>
      </c>
      <c r="B4261" s="3" t="s">
        <v>53</v>
      </c>
      <c r="C4261" s="3" t="s">
        <v>6618</v>
      </c>
      <c r="D4261" s="3" t="s">
        <v>6619</v>
      </c>
      <c r="E4261" s="4" t="s">
        <v>47</v>
      </c>
      <c r="F4261" s="3" t="s">
        <v>57</v>
      </c>
      <c r="G4261" s="3" t="s">
        <v>400</v>
      </c>
      <c r="H4261" s="3" t="s">
        <v>332</v>
      </c>
      <c r="I4261" s="3" t="s">
        <v>60</v>
      </c>
      <c r="J4261" s="3" t="s">
        <v>36</v>
      </c>
      <c r="K4261" s="3" t="s">
        <v>61</v>
      </c>
      <c r="L4261" s="5">
        <v>11.25</v>
      </c>
      <c r="M4261" s="4">
        <v>1</v>
      </c>
      <c r="N4261" s="5">
        <v>0.3</v>
      </c>
      <c r="O4261" s="5">
        <v>0.3</v>
      </c>
      <c r="P4261" s="4">
        <v>238</v>
      </c>
      <c r="Q4261" s="6">
        <v>0.42016806722689104</v>
      </c>
      <c r="R4261" s="7">
        <v>1.1289915966386601</v>
      </c>
      <c r="S4261" s="6">
        <v>0</v>
      </c>
      <c r="T4261" s="5">
        <v>0</v>
      </c>
      <c r="U4261" s="5">
        <v>0</v>
      </c>
      <c r="V4261" s="5">
        <f t="shared" si="340"/>
        <v>0.3</v>
      </c>
      <c r="W4261" s="5">
        <f t="shared" si="336"/>
        <v>-0.3</v>
      </c>
      <c r="X4261" s="8">
        <f t="shared" si="337"/>
        <v>-1</v>
      </c>
      <c r="Y4261" s="4">
        <v>0</v>
      </c>
      <c r="Z4261" s="9" t="str">
        <f t="shared" si="338"/>
        <v>NA</v>
      </c>
      <c r="AA4261" s="10">
        <f t="shared" si="339"/>
        <v>0</v>
      </c>
    </row>
    <row r="4262" spans="1:27" x14ac:dyDescent="0.55000000000000004">
      <c r="A4262" s="3" t="s">
        <v>52</v>
      </c>
      <c r="B4262" s="3" t="s">
        <v>53</v>
      </c>
      <c r="C4262" s="3" t="s">
        <v>6620</v>
      </c>
      <c r="D4262" s="3" t="s">
        <v>6621</v>
      </c>
      <c r="E4262" s="4" t="s">
        <v>47</v>
      </c>
      <c r="F4262" s="3" t="s">
        <v>57</v>
      </c>
      <c r="G4262" s="3" t="s">
        <v>6622</v>
      </c>
      <c r="H4262" s="3" t="s">
        <v>1995</v>
      </c>
      <c r="I4262" s="3" t="s">
        <v>60</v>
      </c>
      <c r="J4262" s="3" t="s">
        <v>36</v>
      </c>
      <c r="K4262" s="3" t="s">
        <v>61</v>
      </c>
      <c r="L4262" s="5">
        <v>11.25</v>
      </c>
      <c r="M4262" s="4">
        <v>1</v>
      </c>
      <c r="N4262" s="5">
        <v>0.45</v>
      </c>
      <c r="O4262" s="5">
        <v>0.45</v>
      </c>
      <c r="P4262" s="4">
        <v>21</v>
      </c>
      <c r="Q4262" s="6">
        <v>4.7619047619047601</v>
      </c>
      <c r="R4262" s="7">
        <v>1</v>
      </c>
      <c r="S4262" s="6">
        <v>0</v>
      </c>
      <c r="T4262" s="5">
        <v>0</v>
      </c>
      <c r="U4262" s="5">
        <v>0</v>
      </c>
      <c r="V4262" s="5">
        <f t="shared" si="340"/>
        <v>0.45</v>
      </c>
      <c r="W4262" s="5">
        <f t="shared" si="336"/>
        <v>-0.45</v>
      </c>
      <c r="X4262" s="8">
        <f t="shared" si="337"/>
        <v>-1</v>
      </c>
      <c r="Y4262" s="4">
        <v>0</v>
      </c>
      <c r="Z4262" s="9" t="str">
        <f t="shared" si="338"/>
        <v>NA</v>
      </c>
      <c r="AA4262" s="10">
        <f t="shared" si="339"/>
        <v>0</v>
      </c>
    </row>
    <row r="4263" spans="1:27" x14ac:dyDescent="0.55000000000000004">
      <c r="A4263" s="3" t="s">
        <v>52</v>
      </c>
      <c r="B4263" s="3" t="s">
        <v>53</v>
      </c>
      <c r="C4263" s="3" t="s">
        <v>6623</v>
      </c>
      <c r="D4263" s="3" t="s">
        <v>6624</v>
      </c>
      <c r="E4263" s="4" t="s">
        <v>47</v>
      </c>
      <c r="F4263" s="3" t="s">
        <v>57</v>
      </c>
      <c r="G4263" s="3" t="s">
        <v>6625</v>
      </c>
      <c r="H4263" s="3" t="s">
        <v>6626</v>
      </c>
      <c r="I4263" s="3" t="s">
        <v>60</v>
      </c>
      <c r="J4263" s="3" t="s">
        <v>36</v>
      </c>
      <c r="K4263" s="3" t="s">
        <v>61</v>
      </c>
      <c r="L4263" s="5">
        <v>11.25</v>
      </c>
      <c r="M4263" s="4">
        <v>1</v>
      </c>
      <c r="N4263" s="5">
        <v>0.66249999999999998</v>
      </c>
      <c r="O4263" s="5">
        <v>0.66249999999999998</v>
      </c>
      <c r="P4263" s="4">
        <v>76</v>
      </c>
      <c r="Q4263" s="6">
        <v>1.31578947368421</v>
      </c>
      <c r="R4263" s="7">
        <v>1</v>
      </c>
      <c r="S4263" s="6">
        <v>0</v>
      </c>
      <c r="T4263" s="5">
        <v>0</v>
      </c>
      <c r="U4263" s="5">
        <v>0</v>
      </c>
      <c r="V4263" s="5">
        <f t="shared" si="340"/>
        <v>0.66249999999999998</v>
      </c>
      <c r="W4263" s="5">
        <f t="shared" si="336"/>
        <v>-0.66249999999999998</v>
      </c>
      <c r="X4263" s="8">
        <f t="shared" si="337"/>
        <v>-1</v>
      </c>
      <c r="Y4263" s="4">
        <v>0</v>
      </c>
      <c r="Z4263" s="9" t="str">
        <f t="shared" si="338"/>
        <v>NA</v>
      </c>
      <c r="AA4263" s="10">
        <f t="shared" si="339"/>
        <v>0</v>
      </c>
    </row>
    <row r="4264" spans="1:27" x14ac:dyDescent="0.55000000000000004">
      <c r="A4264" s="3" t="s">
        <v>52</v>
      </c>
      <c r="B4264" s="3" t="s">
        <v>53</v>
      </c>
      <c r="C4264" s="3" t="s">
        <v>6627</v>
      </c>
      <c r="D4264" s="3" t="s">
        <v>6628</v>
      </c>
      <c r="E4264" s="4" t="s">
        <v>47</v>
      </c>
      <c r="F4264" s="3" t="s">
        <v>57</v>
      </c>
      <c r="G4264" s="3" t="s">
        <v>6629</v>
      </c>
      <c r="H4264" s="3" t="s">
        <v>6630</v>
      </c>
      <c r="I4264" s="3" t="s">
        <v>60</v>
      </c>
      <c r="J4264" s="3" t="s">
        <v>36</v>
      </c>
      <c r="K4264" s="3" t="s">
        <v>61</v>
      </c>
      <c r="L4264" s="5">
        <v>11.25</v>
      </c>
      <c r="M4264" s="4">
        <v>1</v>
      </c>
      <c r="N4264" s="5">
        <v>0.82499999999999996</v>
      </c>
      <c r="O4264" s="5">
        <v>0.82499999999999996</v>
      </c>
      <c r="P4264" s="4">
        <v>3</v>
      </c>
      <c r="Q4264" s="6">
        <v>33.3333333333333</v>
      </c>
      <c r="R4264" s="7">
        <v>1</v>
      </c>
      <c r="S4264" s="6">
        <v>0</v>
      </c>
      <c r="T4264" s="5">
        <v>0</v>
      </c>
      <c r="U4264" s="5">
        <v>0</v>
      </c>
      <c r="V4264" s="5">
        <f t="shared" si="340"/>
        <v>0.82499999999999996</v>
      </c>
      <c r="W4264" s="5">
        <f t="shared" si="336"/>
        <v>-0.82499999999999996</v>
      </c>
      <c r="X4264" s="8">
        <f t="shared" si="337"/>
        <v>-1</v>
      </c>
      <c r="Y4264" s="4">
        <v>0</v>
      </c>
      <c r="Z4264" s="9" t="str">
        <f t="shared" si="338"/>
        <v>NA</v>
      </c>
      <c r="AA4264" s="10">
        <f t="shared" si="339"/>
        <v>0</v>
      </c>
    </row>
    <row r="4265" spans="1:27" x14ac:dyDescent="0.55000000000000004">
      <c r="A4265" s="3" t="s">
        <v>52</v>
      </c>
      <c r="B4265" s="3" t="s">
        <v>53</v>
      </c>
      <c r="C4265" s="3" t="s">
        <v>6631</v>
      </c>
      <c r="D4265" s="3" t="s">
        <v>6632</v>
      </c>
      <c r="E4265" s="4" t="s">
        <v>47</v>
      </c>
      <c r="F4265" s="3" t="s">
        <v>57</v>
      </c>
      <c r="G4265" s="3" t="s">
        <v>6622</v>
      </c>
      <c r="H4265" s="3" t="s">
        <v>1995</v>
      </c>
      <c r="I4265" s="3" t="s">
        <v>60</v>
      </c>
      <c r="J4265" s="3" t="s">
        <v>36</v>
      </c>
      <c r="K4265" s="3" t="s">
        <v>61</v>
      </c>
      <c r="L4265" s="5">
        <v>11.25</v>
      </c>
      <c r="M4265" s="4">
        <v>1</v>
      </c>
      <c r="N4265" s="5">
        <v>0.82499999999999996</v>
      </c>
      <c r="O4265" s="5">
        <v>0.82499999999999996</v>
      </c>
      <c r="P4265" s="4">
        <v>2</v>
      </c>
      <c r="Q4265" s="6">
        <v>50</v>
      </c>
      <c r="R4265" s="7">
        <v>1</v>
      </c>
      <c r="S4265" s="6">
        <v>0</v>
      </c>
      <c r="T4265" s="5">
        <v>0</v>
      </c>
      <c r="U4265" s="5">
        <v>0</v>
      </c>
      <c r="V4265" s="5">
        <f t="shared" si="340"/>
        <v>0.82499999999999996</v>
      </c>
      <c r="W4265" s="5">
        <f t="shared" si="336"/>
        <v>-0.82499999999999996</v>
      </c>
      <c r="X4265" s="8">
        <f t="shared" si="337"/>
        <v>-1</v>
      </c>
      <c r="Y4265" s="4">
        <v>0</v>
      </c>
      <c r="Z4265" s="9" t="str">
        <f t="shared" si="338"/>
        <v>NA</v>
      </c>
      <c r="AA4265" s="10">
        <f t="shared" si="339"/>
        <v>0</v>
      </c>
    </row>
    <row r="4266" spans="1:27" x14ac:dyDescent="0.55000000000000004">
      <c r="A4266" s="3" t="s">
        <v>52</v>
      </c>
      <c r="B4266" s="3" t="s">
        <v>53</v>
      </c>
      <c r="C4266" s="3" t="s">
        <v>6633</v>
      </c>
      <c r="D4266" s="3" t="s">
        <v>6634</v>
      </c>
      <c r="E4266" s="4" t="s">
        <v>47</v>
      </c>
      <c r="F4266" s="3" t="s">
        <v>57</v>
      </c>
      <c r="G4266" s="3" t="s">
        <v>6635</v>
      </c>
      <c r="H4266" s="3" t="s">
        <v>6636</v>
      </c>
      <c r="I4266" s="3" t="s">
        <v>60</v>
      </c>
      <c r="J4266" s="3" t="s">
        <v>36</v>
      </c>
      <c r="K4266" s="3" t="s">
        <v>61</v>
      </c>
      <c r="L4266" s="5">
        <v>11.25</v>
      </c>
      <c r="M4266" s="4">
        <v>1</v>
      </c>
      <c r="N4266" s="5">
        <v>0.86250000000000004</v>
      </c>
      <c r="O4266" s="5">
        <v>0.86250000000000004</v>
      </c>
      <c r="P4266" s="4">
        <v>23</v>
      </c>
      <c r="Q4266" s="6">
        <v>4.3478260869565197</v>
      </c>
      <c r="R4266" s="7">
        <v>1</v>
      </c>
      <c r="S4266" s="6">
        <v>0</v>
      </c>
      <c r="T4266" s="5">
        <v>0</v>
      </c>
      <c r="U4266" s="5">
        <v>0</v>
      </c>
      <c r="V4266" s="5">
        <f t="shared" si="340"/>
        <v>0.86250000000000004</v>
      </c>
      <c r="W4266" s="5">
        <f t="shared" si="336"/>
        <v>-0.86250000000000004</v>
      </c>
      <c r="X4266" s="8">
        <f t="shared" si="337"/>
        <v>-1</v>
      </c>
      <c r="Y4266" s="4">
        <v>0</v>
      </c>
      <c r="Z4266" s="9" t="str">
        <f t="shared" si="338"/>
        <v>NA</v>
      </c>
      <c r="AA4266" s="10">
        <f t="shared" si="339"/>
        <v>0</v>
      </c>
    </row>
    <row r="4267" spans="1:27" x14ac:dyDescent="0.55000000000000004">
      <c r="A4267" s="3" t="s">
        <v>52</v>
      </c>
      <c r="B4267" s="3" t="s">
        <v>53</v>
      </c>
      <c r="C4267" s="3" t="s">
        <v>6637</v>
      </c>
      <c r="D4267" s="3" t="s">
        <v>6638</v>
      </c>
      <c r="E4267" s="4" t="s">
        <v>47</v>
      </c>
      <c r="F4267" s="3" t="s">
        <v>57</v>
      </c>
      <c r="G4267" s="3" t="s">
        <v>6639</v>
      </c>
      <c r="H4267" s="3" t="s">
        <v>6640</v>
      </c>
      <c r="I4267" s="3" t="s">
        <v>60</v>
      </c>
      <c r="J4267" s="3" t="s">
        <v>36</v>
      </c>
      <c r="K4267" s="3" t="s">
        <v>61</v>
      </c>
      <c r="L4267" s="5">
        <v>11.25</v>
      </c>
      <c r="M4267" s="4">
        <v>1</v>
      </c>
      <c r="N4267" s="5">
        <v>0.86250000000000004</v>
      </c>
      <c r="O4267" s="5">
        <v>0.86250000000000004</v>
      </c>
      <c r="P4267" s="4">
        <v>1</v>
      </c>
      <c r="Q4267" s="6">
        <v>100</v>
      </c>
      <c r="R4267" s="7">
        <v>1</v>
      </c>
      <c r="S4267" s="6">
        <v>0</v>
      </c>
      <c r="T4267" s="5">
        <v>0</v>
      </c>
      <c r="U4267" s="5">
        <v>0</v>
      </c>
      <c r="V4267" s="5">
        <f t="shared" si="340"/>
        <v>0.86250000000000004</v>
      </c>
      <c r="W4267" s="5">
        <f t="shared" si="336"/>
        <v>-0.86250000000000004</v>
      </c>
      <c r="X4267" s="8">
        <f t="shared" si="337"/>
        <v>-1</v>
      </c>
      <c r="Y4267" s="4">
        <v>0</v>
      </c>
      <c r="Z4267" s="9" t="str">
        <f t="shared" si="338"/>
        <v>NA</v>
      </c>
      <c r="AA4267" s="10">
        <f t="shared" si="339"/>
        <v>0</v>
      </c>
    </row>
    <row r="4268" spans="1:27" x14ac:dyDescent="0.55000000000000004">
      <c r="A4268" s="3" t="s">
        <v>52</v>
      </c>
      <c r="B4268" s="3" t="s">
        <v>53</v>
      </c>
      <c r="C4268" s="3" t="s">
        <v>6641</v>
      </c>
      <c r="D4268" s="3" t="s">
        <v>6642</v>
      </c>
      <c r="E4268" s="4" t="s">
        <v>47</v>
      </c>
      <c r="F4268" s="3" t="s">
        <v>57</v>
      </c>
      <c r="G4268" s="3" t="s">
        <v>6622</v>
      </c>
      <c r="H4268" s="3" t="s">
        <v>1995</v>
      </c>
      <c r="I4268" s="3" t="s">
        <v>60</v>
      </c>
      <c r="J4268" s="3" t="s">
        <v>36</v>
      </c>
      <c r="K4268" s="3" t="s">
        <v>61</v>
      </c>
      <c r="L4268" s="5">
        <v>11.25</v>
      </c>
      <c r="M4268" s="4">
        <v>1</v>
      </c>
      <c r="N4268" s="5">
        <v>0.875</v>
      </c>
      <c r="O4268" s="5">
        <v>0.875</v>
      </c>
      <c r="P4268" s="4">
        <v>9</v>
      </c>
      <c r="Q4268" s="6">
        <v>11.1111111111111</v>
      </c>
      <c r="R4268" s="7">
        <v>1</v>
      </c>
      <c r="S4268" s="6">
        <v>0</v>
      </c>
      <c r="T4268" s="5">
        <v>0</v>
      </c>
      <c r="U4268" s="5">
        <v>0</v>
      </c>
      <c r="V4268" s="5">
        <f t="shared" si="340"/>
        <v>0.875</v>
      </c>
      <c r="W4268" s="5">
        <f t="shared" si="336"/>
        <v>-0.875</v>
      </c>
      <c r="X4268" s="8">
        <f t="shared" si="337"/>
        <v>-1</v>
      </c>
      <c r="Y4268" s="4">
        <v>0</v>
      </c>
      <c r="Z4268" s="9" t="str">
        <f t="shared" si="338"/>
        <v>NA</v>
      </c>
      <c r="AA4268" s="10">
        <f t="shared" si="339"/>
        <v>0</v>
      </c>
    </row>
    <row r="4269" spans="1:27" x14ac:dyDescent="0.55000000000000004">
      <c r="A4269" s="3" t="s">
        <v>52</v>
      </c>
      <c r="B4269" s="3" t="s">
        <v>53</v>
      </c>
      <c r="C4269" s="3" t="s">
        <v>6643</v>
      </c>
      <c r="D4269" s="3" t="s">
        <v>6644</v>
      </c>
      <c r="E4269" s="4" t="s">
        <v>47</v>
      </c>
      <c r="F4269" s="3" t="s">
        <v>57</v>
      </c>
      <c r="G4269" s="3" t="s">
        <v>6645</v>
      </c>
      <c r="H4269" s="3" t="s">
        <v>6646</v>
      </c>
      <c r="I4269" s="3" t="s">
        <v>60</v>
      </c>
      <c r="J4269" s="3" t="s">
        <v>36</v>
      </c>
      <c r="K4269" s="3" t="s">
        <v>61</v>
      </c>
      <c r="L4269" s="5">
        <v>11.25</v>
      </c>
      <c r="M4269" s="4">
        <v>1</v>
      </c>
      <c r="N4269" s="5">
        <v>0.95</v>
      </c>
      <c r="O4269" s="5">
        <v>0.95</v>
      </c>
      <c r="P4269" s="4">
        <v>18</v>
      </c>
      <c r="Q4269" s="6">
        <v>5.5555555555555598</v>
      </c>
      <c r="R4269" s="7">
        <v>1.11666666666667</v>
      </c>
      <c r="S4269" s="6">
        <v>0</v>
      </c>
      <c r="T4269" s="5">
        <v>0</v>
      </c>
      <c r="U4269" s="5">
        <v>0</v>
      </c>
      <c r="V4269" s="5">
        <f t="shared" si="340"/>
        <v>0.95</v>
      </c>
      <c r="W4269" s="5">
        <f t="shared" si="336"/>
        <v>-0.95</v>
      </c>
      <c r="X4269" s="8">
        <f t="shared" si="337"/>
        <v>-1</v>
      </c>
      <c r="Y4269" s="4">
        <v>0</v>
      </c>
      <c r="Z4269" s="9" t="str">
        <f t="shared" si="338"/>
        <v>NA</v>
      </c>
      <c r="AA4269" s="10">
        <f t="shared" si="339"/>
        <v>0</v>
      </c>
    </row>
    <row r="4270" spans="1:27" x14ac:dyDescent="0.55000000000000004">
      <c r="A4270" s="3" t="s">
        <v>52</v>
      </c>
      <c r="B4270" s="3" t="s">
        <v>53</v>
      </c>
      <c r="C4270" s="3" t="s">
        <v>6647</v>
      </c>
      <c r="D4270" s="3" t="s">
        <v>6648</v>
      </c>
      <c r="E4270" s="4" t="s">
        <v>47</v>
      </c>
      <c r="F4270" s="3" t="s">
        <v>57</v>
      </c>
      <c r="G4270" s="3" t="s">
        <v>6649</v>
      </c>
      <c r="H4270" s="3" t="s">
        <v>6650</v>
      </c>
      <c r="I4270" s="3" t="s">
        <v>60</v>
      </c>
      <c r="J4270" s="3" t="s">
        <v>36</v>
      </c>
      <c r="K4270" s="3" t="s">
        <v>61</v>
      </c>
      <c r="L4270" s="5">
        <v>11.25</v>
      </c>
      <c r="M4270" s="4">
        <v>1</v>
      </c>
      <c r="N4270" s="5">
        <v>0.97499999999999998</v>
      </c>
      <c r="O4270" s="5">
        <v>0.97499999999999998</v>
      </c>
      <c r="P4270" s="4">
        <v>43</v>
      </c>
      <c r="Q4270" s="6">
        <v>2.32558139534884</v>
      </c>
      <c r="R4270" s="7">
        <v>1</v>
      </c>
      <c r="S4270" s="6">
        <v>0</v>
      </c>
      <c r="T4270" s="5">
        <v>0</v>
      </c>
      <c r="U4270" s="5">
        <v>0</v>
      </c>
      <c r="V4270" s="5">
        <f t="shared" si="340"/>
        <v>0.97499999999999998</v>
      </c>
      <c r="W4270" s="5">
        <f t="shared" si="336"/>
        <v>-0.97499999999999998</v>
      </c>
      <c r="X4270" s="8">
        <f t="shared" si="337"/>
        <v>-1</v>
      </c>
      <c r="Y4270" s="4">
        <v>0</v>
      </c>
      <c r="Z4270" s="9" t="str">
        <f t="shared" si="338"/>
        <v>NA</v>
      </c>
      <c r="AA4270" s="10">
        <f t="shared" si="339"/>
        <v>0</v>
      </c>
    </row>
    <row r="4271" spans="1:27" x14ac:dyDescent="0.55000000000000004">
      <c r="A4271" s="3" t="s">
        <v>52</v>
      </c>
      <c r="B4271" s="3" t="s">
        <v>53</v>
      </c>
      <c r="C4271" s="3" t="s">
        <v>6651</v>
      </c>
      <c r="D4271" s="3" t="s">
        <v>6652</v>
      </c>
      <c r="E4271" s="4" t="s">
        <v>47</v>
      </c>
      <c r="F4271" s="3" t="s">
        <v>57</v>
      </c>
      <c r="G4271" s="3" t="s">
        <v>6622</v>
      </c>
      <c r="H4271" s="3" t="s">
        <v>1995</v>
      </c>
      <c r="I4271" s="3" t="s">
        <v>60</v>
      </c>
      <c r="J4271" s="3" t="s">
        <v>36</v>
      </c>
      <c r="K4271" s="3" t="s">
        <v>61</v>
      </c>
      <c r="L4271" s="5">
        <v>11.25</v>
      </c>
      <c r="M4271" s="4">
        <v>1</v>
      </c>
      <c r="N4271" s="5">
        <v>1.0249999999999999</v>
      </c>
      <c r="O4271" s="5">
        <v>1.0249999999999999</v>
      </c>
      <c r="P4271" s="4">
        <v>123</v>
      </c>
      <c r="Q4271" s="6">
        <v>0.81300813008130102</v>
      </c>
      <c r="R4271" s="7">
        <v>1.00894308943089</v>
      </c>
      <c r="S4271" s="6">
        <v>0</v>
      </c>
      <c r="T4271" s="5">
        <v>0</v>
      </c>
      <c r="U4271" s="5">
        <v>0</v>
      </c>
      <c r="V4271" s="5">
        <f t="shared" si="340"/>
        <v>1.0249999999999999</v>
      </c>
      <c r="W4271" s="5">
        <f t="shared" si="336"/>
        <v>-1.0249999999999999</v>
      </c>
      <c r="X4271" s="8">
        <f t="shared" si="337"/>
        <v>-1</v>
      </c>
      <c r="Y4271" s="4">
        <v>0</v>
      </c>
      <c r="Z4271" s="9" t="str">
        <f t="shared" si="338"/>
        <v>NA</v>
      </c>
      <c r="AA4271" s="10">
        <f t="shared" si="339"/>
        <v>0</v>
      </c>
    </row>
    <row r="4272" spans="1:27" x14ac:dyDescent="0.55000000000000004">
      <c r="A4272" s="3" t="s">
        <v>52</v>
      </c>
      <c r="B4272" s="3" t="s">
        <v>53</v>
      </c>
      <c r="C4272" s="3" t="s">
        <v>6653</v>
      </c>
      <c r="D4272" s="3" t="s">
        <v>6654</v>
      </c>
      <c r="E4272" s="4" t="s">
        <v>47</v>
      </c>
      <c r="F4272" s="3" t="s">
        <v>57</v>
      </c>
      <c r="G4272" s="3" t="s">
        <v>6622</v>
      </c>
      <c r="H4272" s="3" t="s">
        <v>1995</v>
      </c>
      <c r="I4272" s="3" t="s">
        <v>60</v>
      </c>
      <c r="J4272" s="3" t="s">
        <v>36</v>
      </c>
      <c r="K4272" s="3" t="s">
        <v>61</v>
      </c>
      <c r="L4272" s="5">
        <v>11.25</v>
      </c>
      <c r="M4272" s="4">
        <v>1</v>
      </c>
      <c r="N4272" s="5">
        <v>1.05</v>
      </c>
      <c r="O4272" s="5">
        <v>1.05</v>
      </c>
      <c r="P4272" s="4">
        <v>47</v>
      </c>
      <c r="Q4272" s="6">
        <v>2.12765957446809</v>
      </c>
      <c r="R4272" s="7">
        <v>1.14468085106383</v>
      </c>
      <c r="S4272" s="6">
        <v>0</v>
      </c>
      <c r="T4272" s="5">
        <v>0</v>
      </c>
      <c r="U4272" s="5">
        <v>0</v>
      </c>
      <c r="V4272" s="5">
        <f t="shared" si="340"/>
        <v>1.05</v>
      </c>
      <c r="W4272" s="5">
        <f t="shared" si="336"/>
        <v>-1.05</v>
      </c>
      <c r="X4272" s="8">
        <f t="shared" si="337"/>
        <v>-1</v>
      </c>
      <c r="Y4272" s="4">
        <v>0</v>
      </c>
      <c r="Z4272" s="9" t="str">
        <f t="shared" si="338"/>
        <v>NA</v>
      </c>
      <c r="AA4272" s="10">
        <f t="shared" si="339"/>
        <v>0</v>
      </c>
    </row>
    <row r="4273" spans="1:27" x14ac:dyDescent="0.55000000000000004">
      <c r="A4273" s="3" t="s">
        <v>52</v>
      </c>
      <c r="B4273" s="3" t="s">
        <v>53</v>
      </c>
      <c r="C4273" s="3" t="s">
        <v>6655</v>
      </c>
      <c r="D4273" s="3" t="s">
        <v>6656</v>
      </c>
      <c r="E4273" s="4" t="s">
        <v>47</v>
      </c>
      <c r="F4273" s="3" t="s">
        <v>57</v>
      </c>
      <c r="G4273" s="3" t="s">
        <v>6625</v>
      </c>
      <c r="H4273" s="3" t="s">
        <v>6626</v>
      </c>
      <c r="I4273" s="3" t="s">
        <v>60</v>
      </c>
      <c r="J4273" s="3" t="s">
        <v>36</v>
      </c>
      <c r="K4273" s="3" t="s">
        <v>61</v>
      </c>
      <c r="L4273" s="5">
        <v>11.25</v>
      </c>
      <c r="M4273" s="4">
        <v>1</v>
      </c>
      <c r="N4273" s="5">
        <v>1.1499999999999999</v>
      </c>
      <c r="O4273" s="5">
        <v>1.1499999999999999</v>
      </c>
      <c r="P4273" s="4">
        <v>40</v>
      </c>
      <c r="Q4273" s="6">
        <v>2.5</v>
      </c>
      <c r="R4273" s="7">
        <v>1</v>
      </c>
      <c r="S4273" s="6">
        <v>0</v>
      </c>
      <c r="T4273" s="5">
        <v>0</v>
      </c>
      <c r="U4273" s="5">
        <v>0</v>
      </c>
      <c r="V4273" s="5">
        <f t="shared" si="340"/>
        <v>1.1499999999999999</v>
      </c>
      <c r="W4273" s="5">
        <f t="shared" si="336"/>
        <v>-1.1499999999999999</v>
      </c>
      <c r="X4273" s="8">
        <f t="shared" si="337"/>
        <v>-1</v>
      </c>
      <c r="Y4273" s="4">
        <v>0</v>
      </c>
      <c r="Z4273" s="9" t="str">
        <f t="shared" si="338"/>
        <v>NA</v>
      </c>
      <c r="AA4273" s="10">
        <f t="shared" si="339"/>
        <v>0</v>
      </c>
    </row>
    <row r="4274" spans="1:27" x14ac:dyDescent="0.55000000000000004">
      <c r="A4274" s="3" t="s">
        <v>52</v>
      </c>
      <c r="B4274" s="3" t="s">
        <v>53</v>
      </c>
      <c r="C4274" s="3" t="s">
        <v>6657</v>
      </c>
      <c r="D4274" s="3" t="s">
        <v>6658</v>
      </c>
      <c r="E4274" s="4" t="s">
        <v>47</v>
      </c>
      <c r="F4274" s="3" t="s">
        <v>57</v>
      </c>
      <c r="G4274" s="3" t="s">
        <v>6645</v>
      </c>
      <c r="H4274" s="3" t="s">
        <v>6646</v>
      </c>
      <c r="I4274" s="3" t="s">
        <v>60</v>
      </c>
      <c r="J4274" s="3" t="s">
        <v>36</v>
      </c>
      <c r="K4274" s="3" t="s">
        <v>61</v>
      </c>
      <c r="L4274" s="5">
        <v>11.25</v>
      </c>
      <c r="M4274" s="4">
        <v>1</v>
      </c>
      <c r="N4274" s="5">
        <v>1.175</v>
      </c>
      <c r="O4274" s="5">
        <v>1.175</v>
      </c>
      <c r="P4274" s="4">
        <v>6</v>
      </c>
      <c r="Q4274" s="6">
        <v>16.6666666666667</v>
      </c>
      <c r="R4274" s="7">
        <v>1</v>
      </c>
      <c r="S4274" s="6">
        <v>0</v>
      </c>
      <c r="T4274" s="5">
        <v>0</v>
      </c>
      <c r="U4274" s="5">
        <v>0</v>
      </c>
      <c r="V4274" s="5">
        <f t="shared" si="340"/>
        <v>1.175</v>
      </c>
      <c r="W4274" s="5">
        <f t="shared" si="336"/>
        <v>-1.175</v>
      </c>
      <c r="X4274" s="8">
        <f t="shared" si="337"/>
        <v>-1</v>
      </c>
      <c r="Y4274" s="4">
        <v>0</v>
      </c>
      <c r="Z4274" s="9" t="str">
        <f t="shared" si="338"/>
        <v>NA</v>
      </c>
      <c r="AA4274" s="10">
        <f t="shared" si="339"/>
        <v>0</v>
      </c>
    </row>
    <row r="4275" spans="1:27" x14ac:dyDescent="0.55000000000000004">
      <c r="A4275" s="3" t="s">
        <v>52</v>
      </c>
      <c r="B4275" s="3" t="s">
        <v>53</v>
      </c>
      <c r="C4275" s="3" t="s">
        <v>6659</v>
      </c>
      <c r="D4275" s="3" t="s">
        <v>6660</v>
      </c>
      <c r="E4275" s="4" t="s">
        <v>47</v>
      </c>
      <c r="F4275" s="3" t="s">
        <v>57</v>
      </c>
      <c r="G4275" s="3" t="s">
        <v>400</v>
      </c>
      <c r="H4275" s="3" t="s">
        <v>332</v>
      </c>
      <c r="I4275" s="3" t="s">
        <v>60</v>
      </c>
      <c r="J4275" s="3" t="s">
        <v>36</v>
      </c>
      <c r="K4275" s="3" t="s">
        <v>61</v>
      </c>
      <c r="L4275" s="5">
        <v>11.25</v>
      </c>
      <c r="M4275" s="4">
        <v>1</v>
      </c>
      <c r="N4275" s="5">
        <v>1.175</v>
      </c>
      <c r="O4275" s="5">
        <v>1.175</v>
      </c>
      <c r="P4275" s="4">
        <v>2</v>
      </c>
      <c r="Q4275" s="6">
        <v>50</v>
      </c>
      <c r="R4275" s="7">
        <v>1</v>
      </c>
      <c r="S4275" s="6">
        <v>0</v>
      </c>
      <c r="T4275" s="5">
        <v>0</v>
      </c>
      <c r="U4275" s="5">
        <v>0</v>
      </c>
      <c r="V4275" s="5">
        <f t="shared" si="340"/>
        <v>1.175</v>
      </c>
      <c r="W4275" s="5">
        <f t="shared" si="336"/>
        <v>-1.175</v>
      </c>
      <c r="X4275" s="8">
        <f t="shared" si="337"/>
        <v>-1</v>
      </c>
      <c r="Y4275" s="4">
        <v>0</v>
      </c>
      <c r="Z4275" s="9" t="str">
        <f t="shared" si="338"/>
        <v>NA</v>
      </c>
      <c r="AA4275" s="10">
        <f t="shared" si="339"/>
        <v>0</v>
      </c>
    </row>
    <row r="4276" spans="1:27" x14ac:dyDescent="0.55000000000000004">
      <c r="A4276" s="3" t="s">
        <v>52</v>
      </c>
      <c r="B4276" s="3" t="s">
        <v>53</v>
      </c>
      <c r="C4276" s="3" t="s">
        <v>6661</v>
      </c>
      <c r="D4276" s="3" t="s">
        <v>6662</v>
      </c>
      <c r="E4276" s="4" t="s">
        <v>47</v>
      </c>
      <c r="F4276" s="3" t="s">
        <v>57</v>
      </c>
      <c r="G4276" s="3" t="s">
        <v>6663</v>
      </c>
      <c r="H4276" s="3" t="s">
        <v>6664</v>
      </c>
      <c r="I4276" s="3" t="s">
        <v>60</v>
      </c>
      <c r="J4276" s="3" t="s">
        <v>36</v>
      </c>
      <c r="K4276" s="3" t="s">
        <v>61</v>
      </c>
      <c r="L4276" s="5">
        <v>11.25</v>
      </c>
      <c r="M4276" s="4">
        <v>1</v>
      </c>
      <c r="N4276" s="5">
        <v>1.2</v>
      </c>
      <c r="O4276" s="5">
        <v>1.2</v>
      </c>
      <c r="P4276" s="4">
        <v>2</v>
      </c>
      <c r="Q4276" s="6">
        <v>50</v>
      </c>
      <c r="R4276" s="7">
        <v>1</v>
      </c>
      <c r="S4276" s="6">
        <v>0</v>
      </c>
      <c r="T4276" s="5">
        <v>0</v>
      </c>
      <c r="U4276" s="5">
        <v>0</v>
      </c>
      <c r="V4276" s="5">
        <f t="shared" si="340"/>
        <v>1.2</v>
      </c>
      <c r="W4276" s="5">
        <f t="shared" si="336"/>
        <v>-1.2</v>
      </c>
      <c r="X4276" s="8">
        <f t="shared" si="337"/>
        <v>-1</v>
      </c>
      <c r="Y4276" s="4">
        <v>0</v>
      </c>
      <c r="Z4276" s="9" t="str">
        <f t="shared" si="338"/>
        <v>NA</v>
      </c>
      <c r="AA4276" s="10">
        <f t="shared" si="339"/>
        <v>0</v>
      </c>
    </row>
    <row r="4277" spans="1:27" x14ac:dyDescent="0.55000000000000004">
      <c r="A4277" s="3" t="s">
        <v>52</v>
      </c>
      <c r="B4277" s="3" t="s">
        <v>53</v>
      </c>
      <c r="C4277" s="3" t="s">
        <v>6665</v>
      </c>
      <c r="D4277" s="3" t="s">
        <v>6666</v>
      </c>
      <c r="E4277" s="4" t="s">
        <v>47</v>
      </c>
      <c r="F4277" s="3" t="s">
        <v>57</v>
      </c>
      <c r="G4277" s="3" t="s">
        <v>6667</v>
      </c>
      <c r="H4277" s="3" t="s">
        <v>6668</v>
      </c>
      <c r="I4277" s="3" t="s">
        <v>60</v>
      </c>
      <c r="J4277" s="3" t="s">
        <v>36</v>
      </c>
      <c r="K4277" s="3" t="s">
        <v>61</v>
      </c>
      <c r="L4277" s="5">
        <v>11.25</v>
      </c>
      <c r="M4277" s="4">
        <v>1</v>
      </c>
      <c r="N4277" s="5">
        <v>1.2124999999999999</v>
      </c>
      <c r="O4277" s="5">
        <v>1.2124999999999999</v>
      </c>
      <c r="P4277" s="4">
        <v>22</v>
      </c>
      <c r="Q4277" s="6">
        <v>4.5454545454545503</v>
      </c>
      <c r="R4277" s="7">
        <v>1</v>
      </c>
      <c r="S4277" s="6">
        <v>0</v>
      </c>
      <c r="T4277" s="5">
        <v>0</v>
      </c>
      <c r="U4277" s="5">
        <v>0</v>
      </c>
      <c r="V4277" s="5">
        <f t="shared" si="340"/>
        <v>1.2124999999999999</v>
      </c>
      <c r="W4277" s="5">
        <f t="shared" si="336"/>
        <v>-1.2124999999999999</v>
      </c>
      <c r="X4277" s="8">
        <f t="shared" si="337"/>
        <v>-1</v>
      </c>
      <c r="Y4277" s="4">
        <v>0</v>
      </c>
      <c r="Z4277" s="9" t="str">
        <f t="shared" si="338"/>
        <v>NA</v>
      </c>
      <c r="AA4277" s="10">
        <f t="shared" si="339"/>
        <v>0</v>
      </c>
    </row>
    <row r="4278" spans="1:27" x14ac:dyDescent="0.55000000000000004">
      <c r="A4278" s="3" t="s">
        <v>52</v>
      </c>
      <c r="B4278" s="3" t="s">
        <v>53</v>
      </c>
      <c r="C4278" s="3" t="s">
        <v>6669</v>
      </c>
      <c r="D4278" s="3" t="s">
        <v>6670</v>
      </c>
      <c r="E4278" s="4" t="s">
        <v>47</v>
      </c>
      <c r="F4278" s="3" t="s">
        <v>57</v>
      </c>
      <c r="G4278" s="3" t="s">
        <v>6645</v>
      </c>
      <c r="H4278" s="3" t="s">
        <v>6646</v>
      </c>
      <c r="I4278" s="3" t="s">
        <v>60</v>
      </c>
      <c r="J4278" s="3" t="s">
        <v>36</v>
      </c>
      <c r="K4278" s="3" t="s">
        <v>61</v>
      </c>
      <c r="L4278" s="5">
        <v>11.25</v>
      </c>
      <c r="M4278" s="4">
        <v>1</v>
      </c>
      <c r="N4278" s="5">
        <v>1.325</v>
      </c>
      <c r="O4278" s="5">
        <v>1.325</v>
      </c>
      <c r="P4278" s="4">
        <v>11</v>
      </c>
      <c r="Q4278" s="6">
        <v>9.0909090909090899</v>
      </c>
      <c r="R4278" s="7">
        <v>1</v>
      </c>
      <c r="S4278" s="6">
        <v>0</v>
      </c>
      <c r="T4278" s="5">
        <v>0</v>
      </c>
      <c r="U4278" s="5">
        <v>0</v>
      </c>
      <c r="V4278" s="5">
        <f t="shared" si="340"/>
        <v>1.325</v>
      </c>
      <c r="W4278" s="5">
        <f t="shared" si="336"/>
        <v>-1.325</v>
      </c>
      <c r="X4278" s="8">
        <f t="shared" si="337"/>
        <v>-1</v>
      </c>
      <c r="Y4278" s="4">
        <v>0</v>
      </c>
      <c r="Z4278" s="9" t="str">
        <f t="shared" si="338"/>
        <v>NA</v>
      </c>
      <c r="AA4278" s="10">
        <f t="shared" si="339"/>
        <v>0</v>
      </c>
    </row>
    <row r="4279" spans="1:27" x14ac:dyDescent="0.55000000000000004">
      <c r="A4279" s="3" t="s">
        <v>52</v>
      </c>
      <c r="B4279" s="3" t="s">
        <v>53</v>
      </c>
      <c r="C4279" s="3" t="s">
        <v>6671</v>
      </c>
      <c r="D4279" s="3" t="s">
        <v>6672</v>
      </c>
      <c r="E4279" s="4" t="s">
        <v>47</v>
      </c>
      <c r="F4279" s="3" t="s">
        <v>57</v>
      </c>
      <c r="G4279" s="3" t="s">
        <v>6673</v>
      </c>
      <c r="H4279" s="3" t="s">
        <v>6674</v>
      </c>
      <c r="I4279" s="3" t="s">
        <v>60</v>
      </c>
      <c r="J4279" s="3" t="s">
        <v>36</v>
      </c>
      <c r="K4279" s="3" t="s">
        <v>61</v>
      </c>
      <c r="L4279" s="5">
        <v>11.25</v>
      </c>
      <c r="M4279" s="4">
        <v>1</v>
      </c>
      <c r="N4279" s="5">
        <v>1.35</v>
      </c>
      <c r="O4279" s="5">
        <v>1.35</v>
      </c>
      <c r="P4279" s="4">
        <v>1</v>
      </c>
      <c r="Q4279" s="6">
        <v>100</v>
      </c>
      <c r="R4279" s="7">
        <v>1</v>
      </c>
      <c r="S4279" s="6">
        <v>0</v>
      </c>
      <c r="T4279" s="5">
        <v>0</v>
      </c>
      <c r="U4279" s="5">
        <v>0</v>
      </c>
      <c r="V4279" s="5">
        <f t="shared" si="340"/>
        <v>1.35</v>
      </c>
      <c r="W4279" s="5">
        <f t="shared" si="336"/>
        <v>-1.35</v>
      </c>
      <c r="X4279" s="8">
        <f t="shared" si="337"/>
        <v>-1</v>
      </c>
      <c r="Y4279" s="4">
        <v>0</v>
      </c>
      <c r="Z4279" s="9" t="str">
        <f t="shared" si="338"/>
        <v>NA</v>
      </c>
      <c r="AA4279" s="10">
        <f t="shared" si="339"/>
        <v>0</v>
      </c>
    </row>
    <row r="4280" spans="1:27" x14ac:dyDescent="0.55000000000000004">
      <c r="A4280" s="3" t="s">
        <v>52</v>
      </c>
      <c r="B4280" s="3" t="s">
        <v>53</v>
      </c>
      <c r="C4280" s="3" t="s">
        <v>6675</v>
      </c>
      <c r="D4280" s="3" t="s">
        <v>6676</v>
      </c>
      <c r="E4280" s="4" t="s">
        <v>47</v>
      </c>
      <c r="F4280" s="3" t="s">
        <v>57</v>
      </c>
      <c r="G4280" s="3" t="s">
        <v>6622</v>
      </c>
      <c r="H4280" s="3" t="s">
        <v>1995</v>
      </c>
      <c r="I4280" s="3" t="s">
        <v>60</v>
      </c>
      <c r="J4280" s="3" t="s">
        <v>36</v>
      </c>
      <c r="K4280" s="3" t="s">
        <v>61</v>
      </c>
      <c r="L4280" s="5">
        <v>11.25</v>
      </c>
      <c r="M4280" s="4">
        <v>1</v>
      </c>
      <c r="N4280" s="5">
        <v>1.3625</v>
      </c>
      <c r="O4280" s="5">
        <v>1.3625</v>
      </c>
      <c r="P4280" s="4">
        <v>4</v>
      </c>
      <c r="Q4280" s="6">
        <v>25</v>
      </c>
      <c r="R4280" s="7">
        <v>1</v>
      </c>
      <c r="S4280" s="6">
        <v>0</v>
      </c>
      <c r="T4280" s="5">
        <v>0</v>
      </c>
      <c r="U4280" s="5">
        <v>0</v>
      </c>
      <c r="V4280" s="5">
        <f t="shared" si="340"/>
        <v>1.3625</v>
      </c>
      <c r="W4280" s="5">
        <f t="shared" si="336"/>
        <v>-1.3625</v>
      </c>
      <c r="X4280" s="8">
        <f t="shared" si="337"/>
        <v>-1</v>
      </c>
      <c r="Y4280" s="4">
        <v>0</v>
      </c>
      <c r="Z4280" s="9" t="str">
        <f t="shared" si="338"/>
        <v>NA</v>
      </c>
      <c r="AA4280" s="10">
        <f t="shared" si="339"/>
        <v>0</v>
      </c>
    </row>
    <row r="4281" spans="1:27" x14ac:dyDescent="0.55000000000000004">
      <c r="A4281" s="3" t="s">
        <v>52</v>
      </c>
      <c r="B4281" s="3" t="s">
        <v>53</v>
      </c>
      <c r="C4281" s="3" t="s">
        <v>6677</v>
      </c>
      <c r="D4281" s="3" t="s">
        <v>6678</v>
      </c>
      <c r="E4281" s="4" t="s">
        <v>47</v>
      </c>
      <c r="F4281" s="3" t="s">
        <v>57</v>
      </c>
      <c r="G4281" s="3" t="s">
        <v>6679</v>
      </c>
      <c r="H4281" s="3" t="s">
        <v>6680</v>
      </c>
      <c r="I4281" s="3" t="s">
        <v>60</v>
      </c>
      <c r="J4281" s="3" t="s">
        <v>36</v>
      </c>
      <c r="K4281" s="3" t="s">
        <v>61</v>
      </c>
      <c r="L4281" s="5">
        <v>11.25</v>
      </c>
      <c r="M4281" s="4">
        <v>1</v>
      </c>
      <c r="N4281" s="5">
        <v>1.375</v>
      </c>
      <c r="O4281" s="5">
        <v>1.375</v>
      </c>
      <c r="P4281" s="4">
        <v>120</v>
      </c>
      <c r="Q4281" s="6">
        <v>0.83333333333333304</v>
      </c>
      <c r="R4281" s="7">
        <v>1</v>
      </c>
      <c r="S4281" s="6">
        <v>0</v>
      </c>
      <c r="T4281" s="5">
        <v>0</v>
      </c>
      <c r="U4281" s="5">
        <v>0</v>
      </c>
      <c r="V4281" s="5">
        <f t="shared" si="340"/>
        <v>1.375</v>
      </c>
      <c r="W4281" s="5">
        <f t="shared" si="336"/>
        <v>-1.375</v>
      </c>
      <c r="X4281" s="8">
        <f t="shared" si="337"/>
        <v>-1</v>
      </c>
      <c r="Y4281" s="4">
        <v>0</v>
      </c>
      <c r="Z4281" s="9" t="str">
        <f t="shared" si="338"/>
        <v>NA</v>
      </c>
      <c r="AA4281" s="10">
        <f t="shared" si="339"/>
        <v>0</v>
      </c>
    </row>
    <row r="4282" spans="1:27" x14ac:dyDescent="0.55000000000000004">
      <c r="A4282" s="3" t="s">
        <v>52</v>
      </c>
      <c r="B4282" s="3" t="s">
        <v>53</v>
      </c>
      <c r="C4282" s="3" t="s">
        <v>6681</v>
      </c>
      <c r="D4282" s="3" t="s">
        <v>2220</v>
      </c>
      <c r="E4282" s="4" t="s">
        <v>47</v>
      </c>
      <c r="F4282" s="3" t="s">
        <v>57</v>
      </c>
      <c r="G4282" s="3" t="s">
        <v>6622</v>
      </c>
      <c r="H4282" s="3" t="s">
        <v>1995</v>
      </c>
      <c r="I4282" s="3" t="s">
        <v>60</v>
      </c>
      <c r="J4282" s="3" t="s">
        <v>36</v>
      </c>
      <c r="K4282" s="3" t="s">
        <v>61</v>
      </c>
      <c r="L4282" s="5">
        <v>11.25</v>
      </c>
      <c r="M4282" s="4">
        <v>1</v>
      </c>
      <c r="N4282" s="5">
        <v>1.375</v>
      </c>
      <c r="O4282" s="5">
        <v>1.375</v>
      </c>
      <c r="P4282" s="4">
        <v>98</v>
      </c>
      <c r="Q4282" s="6">
        <v>1.0204081632653099</v>
      </c>
      <c r="R4282" s="7">
        <v>1</v>
      </c>
      <c r="S4282" s="6">
        <v>0</v>
      </c>
      <c r="T4282" s="5">
        <v>0</v>
      </c>
      <c r="U4282" s="5">
        <v>0</v>
      </c>
      <c r="V4282" s="5">
        <f t="shared" si="340"/>
        <v>1.375</v>
      </c>
      <c r="W4282" s="5">
        <f t="shared" si="336"/>
        <v>-1.375</v>
      </c>
      <c r="X4282" s="8">
        <f t="shared" si="337"/>
        <v>-1</v>
      </c>
      <c r="Y4282" s="4">
        <v>0</v>
      </c>
      <c r="Z4282" s="9" t="str">
        <f t="shared" si="338"/>
        <v>NA</v>
      </c>
      <c r="AA4282" s="10">
        <f t="shared" si="339"/>
        <v>0</v>
      </c>
    </row>
    <row r="4283" spans="1:27" x14ac:dyDescent="0.55000000000000004">
      <c r="A4283" s="3" t="s">
        <v>52</v>
      </c>
      <c r="B4283" s="3" t="s">
        <v>53</v>
      </c>
      <c r="C4283" s="3" t="s">
        <v>6682</v>
      </c>
      <c r="D4283" s="3" t="s">
        <v>6683</v>
      </c>
      <c r="E4283" s="4" t="s">
        <v>47</v>
      </c>
      <c r="F4283" s="3" t="s">
        <v>57</v>
      </c>
      <c r="G4283" s="3" t="s">
        <v>6684</v>
      </c>
      <c r="H4283" s="3" t="s">
        <v>6685</v>
      </c>
      <c r="I4283" s="3" t="s">
        <v>60</v>
      </c>
      <c r="J4283" s="3" t="s">
        <v>36</v>
      </c>
      <c r="K4283" s="3" t="s">
        <v>61</v>
      </c>
      <c r="L4283" s="5">
        <v>11.25</v>
      </c>
      <c r="M4283" s="4">
        <v>1</v>
      </c>
      <c r="N4283" s="5">
        <v>1.3875</v>
      </c>
      <c r="O4283" s="5">
        <v>1.3875</v>
      </c>
      <c r="P4283" s="4">
        <v>25</v>
      </c>
      <c r="Q4283" s="6">
        <v>4</v>
      </c>
      <c r="R4283" s="7">
        <v>1</v>
      </c>
      <c r="S4283" s="6">
        <v>0</v>
      </c>
      <c r="T4283" s="5">
        <v>0</v>
      </c>
      <c r="U4283" s="5">
        <v>0</v>
      </c>
      <c r="V4283" s="5">
        <f t="shared" si="340"/>
        <v>1.3875</v>
      </c>
      <c r="W4283" s="5">
        <f t="shared" si="336"/>
        <v>-1.3875</v>
      </c>
      <c r="X4283" s="8">
        <f t="shared" si="337"/>
        <v>-1</v>
      </c>
      <c r="Y4283" s="4">
        <v>0</v>
      </c>
      <c r="Z4283" s="9" t="str">
        <f t="shared" si="338"/>
        <v>NA</v>
      </c>
      <c r="AA4283" s="10">
        <f t="shared" si="339"/>
        <v>0</v>
      </c>
    </row>
    <row r="4284" spans="1:27" x14ac:dyDescent="0.55000000000000004">
      <c r="A4284" s="3" t="s">
        <v>52</v>
      </c>
      <c r="B4284" s="3" t="s">
        <v>53</v>
      </c>
      <c r="C4284" s="3" t="s">
        <v>6686</v>
      </c>
      <c r="D4284" s="3" t="s">
        <v>6687</v>
      </c>
      <c r="E4284" s="4" t="s">
        <v>47</v>
      </c>
      <c r="F4284" s="3" t="s">
        <v>57</v>
      </c>
      <c r="G4284" s="3" t="s">
        <v>6673</v>
      </c>
      <c r="H4284" s="3" t="s">
        <v>6674</v>
      </c>
      <c r="I4284" s="3" t="s">
        <v>60</v>
      </c>
      <c r="J4284" s="3" t="s">
        <v>36</v>
      </c>
      <c r="K4284" s="3" t="s">
        <v>61</v>
      </c>
      <c r="L4284" s="5">
        <v>11.25</v>
      </c>
      <c r="M4284" s="4">
        <v>1</v>
      </c>
      <c r="N4284" s="5">
        <v>1.3875</v>
      </c>
      <c r="O4284" s="5">
        <v>1.3875</v>
      </c>
      <c r="P4284" s="4">
        <v>12</v>
      </c>
      <c r="Q4284" s="6">
        <v>8.3333333333333304</v>
      </c>
      <c r="R4284" s="7">
        <v>1</v>
      </c>
      <c r="S4284" s="6">
        <v>0</v>
      </c>
      <c r="T4284" s="5">
        <v>0</v>
      </c>
      <c r="U4284" s="5">
        <v>0</v>
      </c>
      <c r="V4284" s="5">
        <f t="shared" si="340"/>
        <v>1.3875</v>
      </c>
      <c r="W4284" s="5">
        <f t="shared" si="336"/>
        <v>-1.3875</v>
      </c>
      <c r="X4284" s="8">
        <f t="shared" si="337"/>
        <v>-1</v>
      </c>
      <c r="Y4284" s="4">
        <v>0</v>
      </c>
      <c r="Z4284" s="9" t="str">
        <f t="shared" si="338"/>
        <v>NA</v>
      </c>
      <c r="AA4284" s="10">
        <f t="shared" si="339"/>
        <v>0</v>
      </c>
    </row>
    <row r="4285" spans="1:27" x14ac:dyDescent="0.55000000000000004">
      <c r="A4285" s="3" t="s">
        <v>52</v>
      </c>
      <c r="B4285" s="3" t="s">
        <v>53</v>
      </c>
      <c r="C4285" s="3" t="s">
        <v>6688</v>
      </c>
      <c r="D4285" s="3" t="s">
        <v>6689</v>
      </c>
      <c r="E4285" s="4" t="s">
        <v>47</v>
      </c>
      <c r="F4285" s="3" t="s">
        <v>57</v>
      </c>
      <c r="G4285" s="3" t="s">
        <v>6690</v>
      </c>
      <c r="H4285" s="3" t="s">
        <v>6691</v>
      </c>
      <c r="I4285" s="3" t="s">
        <v>60</v>
      </c>
      <c r="J4285" s="3" t="s">
        <v>36</v>
      </c>
      <c r="K4285" s="3" t="s">
        <v>61</v>
      </c>
      <c r="L4285" s="5">
        <v>11.25</v>
      </c>
      <c r="M4285" s="4">
        <v>1</v>
      </c>
      <c r="N4285" s="5">
        <v>1.425</v>
      </c>
      <c r="O4285" s="5">
        <v>1.425</v>
      </c>
      <c r="P4285" s="4">
        <v>14</v>
      </c>
      <c r="Q4285" s="6">
        <v>7.1428571428571397</v>
      </c>
      <c r="R4285" s="7">
        <v>1</v>
      </c>
      <c r="S4285" s="6">
        <v>0</v>
      </c>
      <c r="T4285" s="5">
        <v>0</v>
      </c>
      <c r="U4285" s="5">
        <v>0</v>
      </c>
      <c r="V4285" s="5">
        <f t="shared" si="340"/>
        <v>1.425</v>
      </c>
      <c r="W4285" s="5">
        <f t="shared" si="336"/>
        <v>-1.425</v>
      </c>
      <c r="X4285" s="8">
        <f t="shared" si="337"/>
        <v>-1</v>
      </c>
      <c r="Y4285" s="4">
        <v>0</v>
      </c>
      <c r="Z4285" s="9" t="str">
        <f t="shared" si="338"/>
        <v>NA</v>
      </c>
      <c r="AA4285" s="10">
        <f t="shared" si="339"/>
        <v>0</v>
      </c>
    </row>
    <row r="4286" spans="1:27" x14ac:dyDescent="0.55000000000000004">
      <c r="A4286" s="3" t="s">
        <v>52</v>
      </c>
      <c r="B4286" s="3" t="s">
        <v>53</v>
      </c>
      <c r="C4286" s="3" t="s">
        <v>6692</v>
      </c>
      <c r="D4286" s="3" t="s">
        <v>6693</v>
      </c>
      <c r="E4286" s="4" t="s">
        <v>47</v>
      </c>
      <c r="F4286" s="3" t="s">
        <v>57</v>
      </c>
      <c r="G4286" s="3" t="s">
        <v>6694</v>
      </c>
      <c r="H4286" s="3" t="s">
        <v>6695</v>
      </c>
      <c r="I4286" s="3" t="s">
        <v>60</v>
      </c>
      <c r="J4286" s="3" t="s">
        <v>36</v>
      </c>
      <c r="K4286" s="3" t="s">
        <v>61</v>
      </c>
      <c r="L4286" s="5">
        <v>11.25</v>
      </c>
      <c r="M4286" s="4">
        <v>1</v>
      </c>
      <c r="N4286" s="5">
        <v>1.4750000000000001</v>
      </c>
      <c r="O4286" s="5">
        <v>1.4750000000000001</v>
      </c>
      <c r="P4286" s="4">
        <v>66</v>
      </c>
      <c r="Q4286" s="6">
        <v>1.51515151515152</v>
      </c>
      <c r="R4286" s="7">
        <v>1</v>
      </c>
      <c r="S4286" s="6">
        <v>0</v>
      </c>
      <c r="T4286" s="5">
        <v>0</v>
      </c>
      <c r="U4286" s="5">
        <v>0</v>
      </c>
      <c r="V4286" s="5">
        <f t="shared" si="340"/>
        <v>1.4750000000000001</v>
      </c>
      <c r="W4286" s="5">
        <f t="shared" si="336"/>
        <v>-1.4750000000000001</v>
      </c>
      <c r="X4286" s="8">
        <f t="shared" si="337"/>
        <v>-1</v>
      </c>
      <c r="Y4286" s="4">
        <v>0</v>
      </c>
      <c r="Z4286" s="9" t="str">
        <f t="shared" si="338"/>
        <v>NA</v>
      </c>
      <c r="AA4286" s="10">
        <f t="shared" si="339"/>
        <v>0</v>
      </c>
    </row>
    <row r="4287" spans="1:27" x14ac:dyDescent="0.55000000000000004">
      <c r="A4287" s="3" t="s">
        <v>52</v>
      </c>
      <c r="B4287" s="3" t="s">
        <v>53</v>
      </c>
      <c r="C4287" s="3" t="s">
        <v>6696</v>
      </c>
      <c r="D4287" s="3" t="s">
        <v>6697</v>
      </c>
      <c r="E4287" s="4" t="s">
        <v>47</v>
      </c>
      <c r="F4287" s="3" t="s">
        <v>57</v>
      </c>
      <c r="G4287" s="3" t="s">
        <v>6645</v>
      </c>
      <c r="H4287" s="3" t="s">
        <v>6646</v>
      </c>
      <c r="I4287" s="3" t="s">
        <v>60</v>
      </c>
      <c r="J4287" s="3" t="s">
        <v>36</v>
      </c>
      <c r="K4287" s="3" t="s">
        <v>61</v>
      </c>
      <c r="L4287" s="5">
        <v>11.25</v>
      </c>
      <c r="M4287" s="4">
        <v>1</v>
      </c>
      <c r="N4287" s="5">
        <v>1.4750000000000001</v>
      </c>
      <c r="O4287" s="5">
        <v>1.4750000000000001</v>
      </c>
      <c r="P4287" s="4">
        <v>38</v>
      </c>
      <c r="Q4287" s="6">
        <v>2.6315789473684199</v>
      </c>
      <c r="R4287" s="7">
        <v>1.01842105263158</v>
      </c>
      <c r="S4287" s="6">
        <v>0</v>
      </c>
      <c r="T4287" s="5">
        <v>0</v>
      </c>
      <c r="U4287" s="5">
        <v>0</v>
      </c>
      <c r="V4287" s="5">
        <f t="shared" si="340"/>
        <v>1.4750000000000001</v>
      </c>
      <c r="W4287" s="5">
        <f t="shared" si="336"/>
        <v>-1.4750000000000001</v>
      </c>
      <c r="X4287" s="8">
        <f t="shared" si="337"/>
        <v>-1</v>
      </c>
      <c r="Y4287" s="4">
        <v>0</v>
      </c>
      <c r="Z4287" s="9" t="str">
        <f t="shared" si="338"/>
        <v>NA</v>
      </c>
      <c r="AA4287" s="10">
        <f t="shared" si="339"/>
        <v>0</v>
      </c>
    </row>
    <row r="4288" spans="1:27" x14ac:dyDescent="0.55000000000000004">
      <c r="A4288" s="3" t="s">
        <v>52</v>
      </c>
      <c r="B4288" s="3" t="s">
        <v>53</v>
      </c>
      <c r="C4288" s="3" t="s">
        <v>6698</v>
      </c>
      <c r="D4288" s="3" t="s">
        <v>6699</v>
      </c>
      <c r="E4288" s="4" t="s">
        <v>47</v>
      </c>
      <c r="F4288" s="3" t="s">
        <v>57</v>
      </c>
      <c r="G4288" s="3" t="s">
        <v>6700</v>
      </c>
      <c r="H4288" s="3" t="s">
        <v>6701</v>
      </c>
      <c r="I4288" s="3" t="s">
        <v>60</v>
      </c>
      <c r="J4288" s="3" t="s">
        <v>36</v>
      </c>
      <c r="K4288" s="3" t="s">
        <v>61</v>
      </c>
      <c r="L4288" s="5">
        <v>11.25</v>
      </c>
      <c r="M4288" s="4">
        <v>1</v>
      </c>
      <c r="N4288" s="5">
        <v>1.5625</v>
      </c>
      <c r="O4288" s="5">
        <v>1.5625</v>
      </c>
      <c r="P4288" s="4">
        <v>178</v>
      </c>
      <c r="Q4288" s="6">
        <v>0.56179775280898903</v>
      </c>
      <c r="R4288" s="7">
        <v>1</v>
      </c>
      <c r="S4288" s="6">
        <v>0</v>
      </c>
      <c r="T4288" s="5">
        <v>0</v>
      </c>
      <c r="U4288" s="5">
        <v>0</v>
      </c>
      <c r="V4288" s="5">
        <f t="shared" si="340"/>
        <v>1.5625</v>
      </c>
      <c r="W4288" s="5">
        <f t="shared" si="336"/>
        <v>-1.5625</v>
      </c>
      <c r="X4288" s="8">
        <f t="shared" si="337"/>
        <v>-1</v>
      </c>
      <c r="Y4288" s="4">
        <v>0</v>
      </c>
      <c r="Z4288" s="9" t="str">
        <f t="shared" si="338"/>
        <v>NA</v>
      </c>
      <c r="AA4288" s="10">
        <f t="shared" si="339"/>
        <v>0</v>
      </c>
    </row>
    <row r="4289" spans="1:27" x14ac:dyDescent="0.55000000000000004">
      <c r="A4289" s="3" t="s">
        <v>52</v>
      </c>
      <c r="B4289" s="3" t="s">
        <v>53</v>
      </c>
      <c r="C4289" s="3" t="s">
        <v>6702</v>
      </c>
      <c r="D4289" s="3" t="s">
        <v>6703</v>
      </c>
      <c r="E4289" s="4" t="s">
        <v>47</v>
      </c>
      <c r="F4289" s="3" t="s">
        <v>57</v>
      </c>
      <c r="G4289" s="3" t="s">
        <v>400</v>
      </c>
      <c r="H4289" s="3" t="s">
        <v>332</v>
      </c>
      <c r="I4289" s="3" t="s">
        <v>60</v>
      </c>
      <c r="J4289" s="3" t="s">
        <v>36</v>
      </c>
      <c r="K4289" s="3" t="s">
        <v>61</v>
      </c>
      <c r="L4289" s="5">
        <v>11.25</v>
      </c>
      <c r="M4289" s="4">
        <v>1</v>
      </c>
      <c r="N4289" s="5">
        <v>1.5625</v>
      </c>
      <c r="O4289" s="5">
        <v>1.5625</v>
      </c>
      <c r="P4289" s="4">
        <v>14</v>
      </c>
      <c r="Q4289" s="6">
        <v>7.1428571428571397</v>
      </c>
      <c r="R4289" s="7">
        <v>1.4357142857142899</v>
      </c>
      <c r="S4289" s="6">
        <v>0</v>
      </c>
      <c r="T4289" s="5">
        <v>0</v>
      </c>
      <c r="U4289" s="5">
        <v>0</v>
      </c>
      <c r="V4289" s="5">
        <f t="shared" si="340"/>
        <v>1.5625</v>
      </c>
      <c r="W4289" s="5">
        <f t="shared" si="336"/>
        <v>-1.5625</v>
      </c>
      <c r="X4289" s="8">
        <f t="shared" si="337"/>
        <v>-1</v>
      </c>
      <c r="Y4289" s="4">
        <v>0</v>
      </c>
      <c r="Z4289" s="9" t="str">
        <f t="shared" si="338"/>
        <v>NA</v>
      </c>
      <c r="AA4289" s="10">
        <f t="shared" si="339"/>
        <v>0</v>
      </c>
    </row>
    <row r="4290" spans="1:27" x14ac:dyDescent="0.55000000000000004">
      <c r="A4290" s="3" t="s">
        <v>52</v>
      </c>
      <c r="B4290" s="3" t="s">
        <v>53</v>
      </c>
      <c r="C4290" s="3" t="s">
        <v>6704</v>
      </c>
      <c r="D4290" s="3" t="s">
        <v>6705</v>
      </c>
      <c r="E4290" s="4" t="s">
        <v>47</v>
      </c>
      <c r="F4290" s="3" t="s">
        <v>57</v>
      </c>
      <c r="G4290" s="3" t="s">
        <v>6679</v>
      </c>
      <c r="H4290" s="3" t="s">
        <v>6680</v>
      </c>
      <c r="I4290" s="3" t="s">
        <v>60</v>
      </c>
      <c r="J4290" s="3" t="s">
        <v>36</v>
      </c>
      <c r="K4290" s="3" t="s">
        <v>61</v>
      </c>
      <c r="L4290" s="5">
        <v>11.25</v>
      </c>
      <c r="M4290" s="4">
        <v>1</v>
      </c>
      <c r="N4290" s="5">
        <v>1.6125</v>
      </c>
      <c r="O4290" s="5">
        <v>1.6125</v>
      </c>
      <c r="P4290" s="4">
        <v>56</v>
      </c>
      <c r="Q4290" s="6">
        <v>1.78571428571429</v>
      </c>
      <c r="R4290" s="7">
        <v>1.02142857142857</v>
      </c>
      <c r="S4290" s="6">
        <v>0</v>
      </c>
      <c r="T4290" s="5">
        <v>0</v>
      </c>
      <c r="U4290" s="5">
        <v>0</v>
      </c>
      <c r="V4290" s="5">
        <f t="shared" si="340"/>
        <v>1.6125</v>
      </c>
      <c r="W4290" s="5">
        <f t="shared" ref="W4290:W4353" si="341">U4290-V4290</f>
        <v>-1.6125</v>
      </c>
      <c r="X4290" s="8">
        <f t="shared" ref="X4290:X4353" si="342">IF(V4290=0,0,(U4290-V4290)/V4290)</f>
        <v>-1</v>
      </c>
      <c r="Y4290" s="4">
        <v>0</v>
      </c>
      <c r="Z4290" s="9" t="str">
        <f t="shared" ref="Z4290:Z4353" si="343">IF(Y4290=0,"NA",U4290/Y4290)</f>
        <v>NA</v>
      </c>
      <c r="AA4290" s="10">
        <f t="shared" ref="AA4290:AA4353" si="344">(Q4290/100*S4290/100)</f>
        <v>0</v>
      </c>
    </row>
    <row r="4291" spans="1:27" x14ac:dyDescent="0.55000000000000004">
      <c r="A4291" s="3" t="s">
        <v>52</v>
      </c>
      <c r="B4291" s="3" t="s">
        <v>53</v>
      </c>
      <c r="C4291" s="3" t="s">
        <v>6706</v>
      </c>
      <c r="D4291" s="3" t="s">
        <v>6707</v>
      </c>
      <c r="E4291" s="4" t="s">
        <v>47</v>
      </c>
      <c r="F4291" s="3" t="s">
        <v>57</v>
      </c>
      <c r="G4291" s="3" t="s">
        <v>6694</v>
      </c>
      <c r="H4291" s="3" t="s">
        <v>6695</v>
      </c>
      <c r="I4291" s="3" t="s">
        <v>60</v>
      </c>
      <c r="J4291" s="3" t="s">
        <v>36</v>
      </c>
      <c r="K4291" s="3" t="s">
        <v>61</v>
      </c>
      <c r="L4291" s="5">
        <v>11.25</v>
      </c>
      <c r="M4291" s="4">
        <v>1</v>
      </c>
      <c r="N4291" s="5">
        <v>1.625</v>
      </c>
      <c r="O4291" s="5">
        <v>1.625</v>
      </c>
      <c r="P4291" s="4">
        <v>111</v>
      </c>
      <c r="Q4291" s="6">
        <v>0.90090090090090102</v>
      </c>
      <c r="R4291" s="7">
        <v>1</v>
      </c>
      <c r="S4291" s="6">
        <v>0</v>
      </c>
      <c r="T4291" s="5">
        <v>0</v>
      </c>
      <c r="U4291" s="5">
        <v>0</v>
      </c>
      <c r="V4291" s="5">
        <f t="shared" ref="V4291:V4354" si="345">N4291</f>
        <v>1.625</v>
      </c>
      <c r="W4291" s="5">
        <f t="shared" si="341"/>
        <v>-1.625</v>
      </c>
      <c r="X4291" s="8">
        <f t="shared" si="342"/>
        <v>-1</v>
      </c>
      <c r="Y4291" s="4">
        <v>0</v>
      </c>
      <c r="Z4291" s="9" t="str">
        <f t="shared" si="343"/>
        <v>NA</v>
      </c>
      <c r="AA4291" s="10">
        <f t="shared" si="344"/>
        <v>0</v>
      </c>
    </row>
    <row r="4292" spans="1:27" x14ac:dyDescent="0.55000000000000004">
      <c r="A4292" s="3" t="s">
        <v>52</v>
      </c>
      <c r="B4292" s="3" t="s">
        <v>53</v>
      </c>
      <c r="C4292" s="3" t="s">
        <v>6708</v>
      </c>
      <c r="D4292" s="3" t="s">
        <v>6709</v>
      </c>
      <c r="E4292" s="4" t="s">
        <v>47</v>
      </c>
      <c r="F4292" s="3" t="s">
        <v>57</v>
      </c>
      <c r="G4292" s="3" t="s">
        <v>6639</v>
      </c>
      <c r="H4292" s="3" t="s">
        <v>6640</v>
      </c>
      <c r="I4292" s="3" t="s">
        <v>60</v>
      </c>
      <c r="J4292" s="3" t="s">
        <v>36</v>
      </c>
      <c r="K4292" s="3" t="s">
        <v>61</v>
      </c>
      <c r="L4292" s="5">
        <v>11.25</v>
      </c>
      <c r="M4292" s="4">
        <v>1</v>
      </c>
      <c r="N4292" s="5">
        <v>1.7250000000000001</v>
      </c>
      <c r="O4292" s="5">
        <v>1.7250000000000001</v>
      </c>
      <c r="P4292" s="4">
        <v>226</v>
      </c>
      <c r="Q4292" s="6">
        <v>0.44247787610619504</v>
      </c>
      <c r="R4292" s="7">
        <v>1.05530973451327</v>
      </c>
      <c r="S4292" s="6">
        <v>0</v>
      </c>
      <c r="T4292" s="5">
        <v>0</v>
      </c>
      <c r="U4292" s="5">
        <v>0</v>
      </c>
      <c r="V4292" s="5">
        <f t="shared" si="345"/>
        <v>1.7250000000000001</v>
      </c>
      <c r="W4292" s="5">
        <f t="shared" si="341"/>
        <v>-1.7250000000000001</v>
      </c>
      <c r="X4292" s="8">
        <f t="shared" si="342"/>
        <v>-1</v>
      </c>
      <c r="Y4292" s="4">
        <v>0</v>
      </c>
      <c r="Z4292" s="9" t="str">
        <f t="shared" si="343"/>
        <v>NA</v>
      </c>
      <c r="AA4292" s="10">
        <f t="shared" si="344"/>
        <v>0</v>
      </c>
    </row>
    <row r="4293" spans="1:27" x14ac:dyDescent="0.55000000000000004">
      <c r="A4293" s="3" t="s">
        <v>52</v>
      </c>
      <c r="B4293" s="3" t="s">
        <v>53</v>
      </c>
      <c r="C4293" s="3" t="s">
        <v>6710</v>
      </c>
      <c r="D4293" s="3" t="s">
        <v>6711</v>
      </c>
      <c r="E4293" s="4" t="s">
        <v>47</v>
      </c>
      <c r="F4293" s="3" t="s">
        <v>57</v>
      </c>
      <c r="G4293" s="3" t="s">
        <v>6712</v>
      </c>
      <c r="H4293" s="3" t="s">
        <v>6713</v>
      </c>
      <c r="I4293" s="3" t="s">
        <v>60</v>
      </c>
      <c r="J4293" s="3" t="s">
        <v>36</v>
      </c>
      <c r="K4293" s="3" t="s">
        <v>61</v>
      </c>
      <c r="L4293" s="5">
        <v>11.25</v>
      </c>
      <c r="M4293" s="4">
        <v>1</v>
      </c>
      <c r="N4293" s="5">
        <v>1.7375</v>
      </c>
      <c r="O4293" s="5">
        <v>1.7375</v>
      </c>
      <c r="P4293" s="4">
        <v>17</v>
      </c>
      <c r="Q4293" s="6">
        <v>5.8823529411764701</v>
      </c>
      <c r="R4293" s="7">
        <v>1.1000000000000001</v>
      </c>
      <c r="S4293" s="6">
        <v>0</v>
      </c>
      <c r="T4293" s="5">
        <v>0</v>
      </c>
      <c r="U4293" s="5">
        <v>0</v>
      </c>
      <c r="V4293" s="5">
        <f t="shared" si="345"/>
        <v>1.7375</v>
      </c>
      <c r="W4293" s="5">
        <f t="shared" si="341"/>
        <v>-1.7375</v>
      </c>
      <c r="X4293" s="8">
        <f t="shared" si="342"/>
        <v>-1</v>
      </c>
      <c r="Y4293" s="4">
        <v>0</v>
      </c>
      <c r="Z4293" s="9" t="str">
        <f t="shared" si="343"/>
        <v>NA</v>
      </c>
      <c r="AA4293" s="10">
        <f t="shared" si="344"/>
        <v>0</v>
      </c>
    </row>
    <row r="4294" spans="1:27" x14ac:dyDescent="0.55000000000000004">
      <c r="A4294" s="3" t="s">
        <v>52</v>
      </c>
      <c r="B4294" s="3" t="s">
        <v>53</v>
      </c>
      <c r="C4294" s="3" t="s">
        <v>6714</v>
      </c>
      <c r="D4294" s="3" t="s">
        <v>6715</v>
      </c>
      <c r="E4294" s="4" t="s">
        <v>47</v>
      </c>
      <c r="F4294" s="3" t="s">
        <v>57</v>
      </c>
      <c r="G4294" s="3" t="s">
        <v>6663</v>
      </c>
      <c r="H4294" s="3" t="s">
        <v>6664</v>
      </c>
      <c r="I4294" s="3" t="s">
        <v>60</v>
      </c>
      <c r="J4294" s="3" t="s">
        <v>36</v>
      </c>
      <c r="K4294" s="3" t="s">
        <v>61</v>
      </c>
      <c r="L4294" s="5">
        <v>11.25</v>
      </c>
      <c r="M4294" s="4">
        <v>1</v>
      </c>
      <c r="N4294" s="5">
        <v>1.8</v>
      </c>
      <c r="O4294" s="5">
        <v>1.8</v>
      </c>
      <c r="P4294" s="4">
        <v>22</v>
      </c>
      <c r="Q4294" s="6">
        <v>4.5454545454545503</v>
      </c>
      <c r="R4294" s="7">
        <v>1.1454545454545499</v>
      </c>
      <c r="S4294" s="6">
        <v>0</v>
      </c>
      <c r="T4294" s="5">
        <v>0</v>
      </c>
      <c r="U4294" s="5">
        <v>0</v>
      </c>
      <c r="V4294" s="5">
        <f t="shared" si="345"/>
        <v>1.8</v>
      </c>
      <c r="W4294" s="5">
        <f t="shared" si="341"/>
        <v>-1.8</v>
      </c>
      <c r="X4294" s="8">
        <f t="shared" si="342"/>
        <v>-1</v>
      </c>
      <c r="Y4294" s="4">
        <v>0</v>
      </c>
      <c r="Z4294" s="9" t="str">
        <f t="shared" si="343"/>
        <v>NA</v>
      </c>
      <c r="AA4294" s="10">
        <f t="shared" si="344"/>
        <v>0</v>
      </c>
    </row>
    <row r="4295" spans="1:27" x14ac:dyDescent="0.55000000000000004">
      <c r="A4295" s="3" t="s">
        <v>52</v>
      </c>
      <c r="B4295" s="3" t="s">
        <v>53</v>
      </c>
      <c r="C4295" s="3" t="s">
        <v>6716</v>
      </c>
      <c r="D4295" s="3" t="s">
        <v>6717</v>
      </c>
      <c r="E4295" s="4" t="s">
        <v>47</v>
      </c>
      <c r="F4295" s="3" t="s">
        <v>57</v>
      </c>
      <c r="G4295" s="3" t="s">
        <v>6718</v>
      </c>
      <c r="H4295" s="3" t="s">
        <v>6719</v>
      </c>
      <c r="I4295" s="3" t="s">
        <v>60</v>
      </c>
      <c r="J4295" s="3" t="s">
        <v>36</v>
      </c>
      <c r="K4295" s="3" t="s">
        <v>61</v>
      </c>
      <c r="L4295" s="5">
        <v>11.25</v>
      </c>
      <c r="M4295" s="4">
        <v>1</v>
      </c>
      <c r="N4295" s="5">
        <v>1.8</v>
      </c>
      <c r="O4295" s="5">
        <v>1.8</v>
      </c>
      <c r="P4295" s="4">
        <v>14</v>
      </c>
      <c r="Q4295" s="6">
        <v>7.1428571428571397</v>
      </c>
      <c r="R4295" s="7">
        <v>1</v>
      </c>
      <c r="S4295" s="6">
        <v>0</v>
      </c>
      <c r="T4295" s="5">
        <v>0</v>
      </c>
      <c r="U4295" s="5">
        <v>0</v>
      </c>
      <c r="V4295" s="5">
        <f t="shared" si="345"/>
        <v>1.8</v>
      </c>
      <c r="W4295" s="5">
        <f t="shared" si="341"/>
        <v>-1.8</v>
      </c>
      <c r="X4295" s="8">
        <f t="shared" si="342"/>
        <v>-1</v>
      </c>
      <c r="Y4295" s="4">
        <v>0</v>
      </c>
      <c r="Z4295" s="9" t="str">
        <f t="shared" si="343"/>
        <v>NA</v>
      </c>
      <c r="AA4295" s="10">
        <f t="shared" si="344"/>
        <v>0</v>
      </c>
    </row>
    <row r="4296" spans="1:27" x14ac:dyDescent="0.55000000000000004">
      <c r="A4296" s="3" t="s">
        <v>52</v>
      </c>
      <c r="B4296" s="3" t="s">
        <v>53</v>
      </c>
      <c r="C4296" s="3" t="s">
        <v>6720</v>
      </c>
      <c r="D4296" s="3" t="s">
        <v>6721</v>
      </c>
      <c r="E4296" s="4" t="s">
        <v>47</v>
      </c>
      <c r="F4296" s="3" t="s">
        <v>57</v>
      </c>
      <c r="G4296" s="3" t="s">
        <v>6722</v>
      </c>
      <c r="H4296" s="3" t="s">
        <v>6723</v>
      </c>
      <c r="I4296" s="3" t="s">
        <v>60</v>
      </c>
      <c r="J4296" s="3" t="s">
        <v>36</v>
      </c>
      <c r="K4296" s="3" t="s">
        <v>61</v>
      </c>
      <c r="L4296" s="5">
        <v>11.25</v>
      </c>
      <c r="M4296" s="4">
        <v>1</v>
      </c>
      <c r="N4296" s="5">
        <v>1.8125</v>
      </c>
      <c r="O4296" s="5">
        <v>1.8125</v>
      </c>
      <c r="P4296" s="4">
        <v>37</v>
      </c>
      <c r="Q4296" s="6">
        <v>2.7027027027027</v>
      </c>
      <c r="R4296" s="7">
        <v>1</v>
      </c>
      <c r="S4296" s="6">
        <v>0</v>
      </c>
      <c r="T4296" s="5">
        <v>0</v>
      </c>
      <c r="U4296" s="5">
        <v>0</v>
      </c>
      <c r="V4296" s="5">
        <f t="shared" si="345"/>
        <v>1.8125</v>
      </c>
      <c r="W4296" s="5">
        <f t="shared" si="341"/>
        <v>-1.8125</v>
      </c>
      <c r="X4296" s="8">
        <f t="shared" si="342"/>
        <v>-1</v>
      </c>
      <c r="Y4296" s="4">
        <v>0</v>
      </c>
      <c r="Z4296" s="9" t="str">
        <f t="shared" si="343"/>
        <v>NA</v>
      </c>
      <c r="AA4296" s="10">
        <f t="shared" si="344"/>
        <v>0</v>
      </c>
    </row>
    <row r="4297" spans="1:27" x14ac:dyDescent="0.55000000000000004">
      <c r="A4297" s="3" t="s">
        <v>52</v>
      </c>
      <c r="B4297" s="3" t="s">
        <v>53</v>
      </c>
      <c r="C4297" s="3" t="s">
        <v>6724</v>
      </c>
      <c r="D4297" s="3" t="s">
        <v>6725</v>
      </c>
      <c r="E4297" s="4" t="s">
        <v>47</v>
      </c>
      <c r="F4297" s="3" t="s">
        <v>57</v>
      </c>
      <c r="G4297" s="3" t="s">
        <v>6645</v>
      </c>
      <c r="H4297" s="3" t="s">
        <v>6646</v>
      </c>
      <c r="I4297" s="3" t="s">
        <v>60</v>
      </c>
      <c r="J4297" s="3" t="s">
        <v>36</v>
      </c>
      <c r="K4297" s="3" t="s">
        <v>61</v>
      </c>
      <c r="L4297" s="5">
        <v>11.25</v>
      </c>
      <c r="M4297" s="4">
        <v>1</v>
      </c>
      <c r="N4297" s="5">
        <v>2.0874999999999999</v>
      </c>
      <c r="O4297" s="5">
        <v>2.0874999999999999</v>
      </c>
      <c r="P4297" s="4">
        <v>9</v>
      </c>
      <c r="Q4297" s="6">
        <v>11.1111111111111</v>
      </c>
      <c r="R4297" s="7">
        <v>1.2222222222222201</v>
      </c>
      <c r="S4297" s="6">
        <v>0</v>
      </c>
      <c r="T4297" s="5">
        <v>0</v>
      </c>
      <c r="U4297" s="5">
        <v>0</v>
      </c>
      <c r="V4297" s="5">
        <f t="shared" si="345"/>
        <v>2.0874999999999999</v>
      </c>
      <c r="W4297" s="5">
        <f t="shared" si="341"/>
        <v>-2.0874999999999999</v>
      </c>
      <c r="X4297" s="8">
        <f t="shared" si="342"/>
        <v>-1</v>
      </c>
      <c r="Y4297" s="4">
        <v>0</v>
      </c>
      <c r="Z4297" s="9" t="str">
        <f t="shared" si="343"/>
        <v>NA</v>
      </c>
      <c r="AA4297" s="10">
        <f t="shared" si="344"/>
        <v>0</v>
      </c>
    </row>
    <row r="4298" spans="1:27" x14ac:dyDescent="0.55000000000000004">
      <c r="A4298" s="3" t="s">
        <v>52</v>
      </c>
      <c r="B4298" s="3" t="s">
        <v>53</v>
      </c>
      <c r="C4298" s="3" t="s">
        <v>6726</v>
      </c>
      <c r="D4298" s="3" t="s">
        <v>6727</v>
      </c>
      <c r="E4298" s="4" t="s">
        <v>47</v>
      </c>
      <c r="F4298" s="3" t="s">
        <v>57</v>
      </c>
      <c r="G4298" s="3" t="s">
        <v>6673</v>
      </c>
      <c r="H4298" s="3" t="s">
        <v>6674</v>
      </c>
      <c r="I4298" s="3" t="s">
        <v>60</v>
      </c>
      <c r="J4298" s="3" t="s">
        <v>36</v>
      </c>
      <c r="K4298" s="3" t="s">
        <v>61</v>
      </c>
      <c r="L4298" s="5">
        <v>11.25</v>
      </c>
      <c r="M4298" s="4">
        <v>1</v>
      </c>
      <c r="N4298" s="5">
        <v>2.1</v>
      </c>
      <c r="O4298" s="5">
        <v>2.1</v>
      </c>
      <c r="P4298" s="4">
        <v>141</v>
      </c>
      <c r="Q4298" s="6">
        <v>0.70921985815602795</v>
      </c>
      <c r="R4298" s="7">
        <v>1</v>
      </c>
      <c r="S4298" s="6">
        <v>0</v>
      </c>
      <c r="T4298" s="5">
        <v>0</v>
      </c>
      <c r="U4298" s="5">
        <v>0</v>
      </c>
      <c r="V4298" s="5">
        <f t="shared" si="345"/>
        <v>2.1</v>
      </c>
      <c r="W4298" s="5">
        <f t="shared" si="341"/>
        <v>-2.1</v>
      </c>
      <c r="X4298" s="8">
        <f t="shared" si="342"/>
        <v>-1</v>
      </c>
      <c r="Y4298" s="4">
        <v>0</v>
      </c>
      <c r="Z4298" s="9" t="str">
        <f t="shared" si="343"/>
        <v>NA</v>
      </c>
      <c r="AA4298" s="10">
        <f t="shared" si="344"/>
        <v>0</v>
      </c>
    </row>
    <row r="4299" spans="1:27" x14ac:dyDescent="0.55000000000000004">
      <c r="A4299" s="3" t="s">
        <v>52</v>
      </c>
      <c r="B4299" s="3" t="s">
        <v>53</v>
      </c>
      <c r="C4299" s="3" t="s">
        <v>6728</v>
      </c>
      <c r="D4299" s="3" t="s">
        <v>6729</v>
      </c>
      <c r="E4299" s="4" t="s">
        <v>47</v>
      </c>
      <c r="F4299" s="3" t="s">
        <v>57</v>
      </c>
      <c r="G4299" s="3" t="s">
        <v>6673</v>
      </c>
      <c r="H4299" s="3" t="s">
        <v>6674</v>
      </c>
      <c r="I4299" s="3" t="s">
        <v>60</v>
      </c>
      <c r="J4299" s="3" t="s">
        <v>36</v>
      </c>
      <c r="K4299" s="3" t="s">
        <v>61</v>
      </c>
      <c r="L4299" s="5">
        <v>11.25</v>
      </c>
      <c r="M4299" s="4">
        <v>1</v>
      </c>
      <c r="N4299" s="5">
        <v>2.2250000000000001</v>
      </c>
      <c r="O4299" s="5">
        <v>2.2250000000000001</v>
      </c>
      <c r="P4299" s="4">
        <v>15</v>
      </c>
      <c r="Q4299" s="6">
        <v>6.6666666666666696</v>
      </c>
      <c r="R4299" s="7">
        <v>1</v>
      </c>
      <c r="S4299" s="6">
        <v>0</v>
      </c>
      <c r="T4299" s="5">
        <v>0</v>
      </c>
      <c r="U4299" s="5">
        <v>0</v>
      </c>
      <c r="V4299" s="5">
        <f t="shared" si="345"/>
        <v>2.2250000000000001</v>
      </c>
      <c r="W4299" s="5">
        <f t="shared" si="341"/>
        <v>-2.2250000000000001</v>
      </c>
      <c r="X4299" s="8">
        <f t="shared" si="342"/>
        <v>-1</v>
      </c>
      <c r="Y4299" s="4">
        <v>0</v>
      </c>
      <c r="Z4299" s="9" t="str">
        <f t="shared" si="343"/>
        <v>NA</v>
      </c>
      <c r="AA4299" s="10">
        <f t="shared" si="344"/>
        <v>0</v>
      </c>
    </row>
    <row r="4300" spans="1:27" x14ac:dyDescent="0.55000000000000004">
      <c r="A4300" s="3" t="s">
        <v>52</v>
      </c>
      <c r="B4300" s="3" t="s">
        <v>53</v>
      </c>
      <c r="C4300" s="3" t="s">
        <v>6730</v>
      </c>
      <c r="D4300" s="3" t="s">
        <v>6731</v>
      </c>
      <c r="E4300" s="4" t="s">
        <v>47</v>
      </c>
      <c r="F4300" s="3" t="s">
        <v>57</v>
      </c>
      <c r="G4300" s="3" t="s">
        <v>6722</v>
      </c>
      <c r="H4300" s="3" t="s">
        <v>6723</v>
      </c>
      <c r="I4300" s="3" t="s">
        <v>60</v>
      </c>
      <c r="J4300" s="3" t="s">
        <v>36</v>
      </c>
      <c r="K4300" s="3" t="s">
        <v>61</v>
      </c>
      <c r="L4300" s="5">
        <v>11.25</v>
      </c>
      <c r="M4300" s="4">
        <v>1</v>
      </c>
      <c r="N4300" s="5">
        <v>2.375</v>
      </c>
      <c r="O4300" s="5">
        <v>2.375</v>
      </c>
      <c r="P4300" s="4">
        <v>1</v>
      </c>
      <c r="Q4300" s="6">
        <v>100</v>
      </c>
      <c r="R4300" s="7">
        <v>1</v>
      </c>
      <c r="S4300" s="6">
        <v>0</v>
      </c>
      <c r="T4300" s="5">
        <v>0</v>
      </c>
      <c r="U4300" s="5">
        <v>0</v>
      </c>
      <c r="V4300" s="5">
        <f t="shared" si="345"/>
        <v>2.375</v>
      </c>
      <c r="W4300" s="5">
        <f t="shared" si="341"/>
        <v>-2.375</v>
      </c>
      <c r="X4300" s="8">
        <f t="shared" si="342"/>
        <v>-1</v>
      </c>
      <c r="Y4300" s="4">
        <v>0</v>
      </c>
      <c r="Z4300" s="9" t="str">
        <f t="shared" si="343"/>
        <v>NA</v>
      </c>
      <c r="AA4300" s="10">
        <f t="shared" si="344"/>
        <v>0</v>
      </c>
    </row>
    <row r="4301" spans="1:27" x14ac:dyDescent="0.55000000000000004">
      <c r="A4301" s="3" t="s">
        <v>52</v>
      </c>
      <c r="B4301" s="3" t="s">
        <v>53</v>
      </c>
      <c r="C4301" s="3" t="s">
        <v>6732</v>
      </c>
      <c r="D4301" s="3" t="s">
        <v>6733</v>
      </c>
      <c r="E4301" s="4" t="s">
        <v>47</v>
      </c>
      <c r="F4301" s="3" t="s">
        <v>57</v>
      </c>
      <c r="G4301" s="3" t="s">
        <v>6734</v>
      </c>
      <c r="H4301" s="3" t="s">
        <v>6735</v>
      </c>
      <c r="I4301" s="3" t="s">
        <v>60</v>
      </c>
      <c r="J4301" s="3" t="s">
        <v>36</v>
      </c>
      <c r="K4301" s="3" t="s">
        <v>61</v>
      </c>
      <c r="L4301" s="5">
        <v>11.25</v>
      </c>
      <c r="M4301" s="4">
        <v>1</v>
      </c>
      <c r="N4301" s="5">
        <v>2.4750000000000001</v>
      </c>
      <c r="O4301" s="5">
        <v>2.4750000000000001</v>
      </c>
      <c r="P4301" s="4">
        <v>77</v>
      </c>
      <c r="Q4301" s="6">
        <v>1.2987012987013</v>
      </c>
      <c r="R4301" s="7">
        <v>1.32727272727273</v>
      </c>
      <c r="S4301" s="6">
        <v>0</v>
      </c>
      <c r="T4301" s="5">
        <v>0</v>
      </c>
      <c r="U4301" s="5">
        <v>0</v>
      </c>
      <c r="V4301" s="5">
        <f t="shared" si="345"/>
        <v>2.4750000000000001</v>
      </c>
      <c r="W4301" s="5">
        <f t="shared" si="341"/>
        <v>-2.4750000000000001</v>
      </c>
      <c r="X4301" s="8">
        <f t="shared" si="342"/>
        <v>-1</v>
      </c>
      <c r="Y4301" s="4">
        <v>0</v>
      </c>
      <c r="Z4301" s="9" t="str">
        <f t="shared" si="343"/>
        <v>NA</v>
      </c>
      <c r="AA4301" s="10">
        <f t="shared" si="344"/>
        <v>0</v>
      </c>
    </row>
    <row r="4302" spans="1:27" x14ac:dyDescent="0.55000000000000004">
      <c r="A4302" s="3" t="s">
        <v>52</v>
      </c>
      <c r="B4302" s="3" t="s">
        <v>53</v>
      </c>
      <c r="C4302" s="3" t="s">
        <v>6736</v>
      </c>
      <c r="D4302" s="3" t="s">
        <v>6737</v>
      </c>
      <c r="E4302" s="4" t="s">
        <v>47</v>
      </c>
      <c r="F4302" s="3" t="s">
        <v>57</v>
      </c>
      <c r="G4302" s="3" t="s">
        <v>6679</v>
      </c>
      <c r="H4302" s="3" t="s">
        <v>6680</v>
      </c>
      <c r="I4302" s="3" t="s">
        <v>60</v>
      </c>
      <c r="J4302" s="3" t="s">
        <v>36</v>
      </c>
      <c r="K4302" s="3" t="s">
        <v>61</v>
      </c>
      <c r="L4302" s="5">
        <v>11.25</v>
      </c>
      <c r="M4302" s="4">
        <v>1</v>
      </c>
      <c r="N4302" s="5">
        <v>2.7</v>
      </c>
      <c r="O4302" s="5">
        <v>2.7</v>
      </c>
      <c r="P4302" s="4">
        <v>89</v>
      </c>
      <c r="Q4302" s="6">
        <v>1.1235955056179801</v>
      </c>
      <c r="R4302" s="7">
        <v>1</v>
      </c>
      <c r="S4302" s="6">
        <v>0</v>
      </c>
      <c r="T4302" s="5">
        <v>0</v>
      </c>
      <c r="U4302" s="5">
        <v>0</v>
      </c>
      <c r="V4302" s="5">
        <f t="shared" si="345"/>
        <v>2.7</v>
      </c>
      <c r="W4302" s="5">
        <f t="shared" si="341"/>
        <v>-2.7</v>
      </c>
      <c r="X4302" s="8">
        <f t="shared" si="342"/>
        <v>-1</v>
      </c>
      <c r="Y4302" s="4">
        <v>0</v>
      </c>
      <c r="Z4302" s="9" t="str">
        <f t="shared" si="343"/>
        <v>NA</v>
      </c>
      <c r="AA4302" s="10">
        <f t="shared" si="344"/>
        <v>0</v>
      </c>
    </row>
    <row r="4303" spans="1:27" x14ac:dyDescent="0.55000000000000004">
      <c r="A4303" s="3" t="s">
        <v>52</v>
      </c>
      <c r="B4303" s="3" t="s">
        <v>53</v>
      </c>
      <c r="C4303" s="3" t="s">
        <v>6738</v>
      </c>
      <c r="D4303" s="3" t="s">
        <v>6739</v>
      </c>
      <c r="E4303" s="4" t="s">
        <v>47</v>
      </c>
      <c r="F4303" s="3" t="s">
        <v>57</v>
      </c>
      <c r="G4303" s="3" t="s">
        <v>6694</v>
      </c>
      <c r="H4303" s="3" t="s">
        <v>6695</v>
      </c>
      <c r="I4303" s="3" t="s">
        <v>60</v>
      </c>
      <c r="J4303" s="3" t="s">
        <v>36</v>
      </c>
      <c r="K4303" s="3" t="s">
        <v>61</v>
      </c>
      <c r="L4303" s="5">
        <v>11.25</v>
      </c>
      <c r="M4303" s="4">
        <v>1</v>
      </c>
      <c r="N4303" s="5">
        <v>2.7124999999999999</v>
      </c>
      <c r="O4303" s="5">
        <v>2.7124999999999999</v>
      </c>
      <c r="P4303" s="4">
        <v>3</v>
      </c>
      <c r="Q4303" s="6">
        <v>33.3333333333333</v>
      </c>
      <c r="R4303" s="7">
        <v>1</v>
      </c>
      <c r="S4303" s="6">
        <v>0</v>
      </c>
      <c r="T4303" s="5">
        <v>0</v>
      </c>
      <c r="U4303" s="5">
        <v>0</v>
      </c>
      <c r="V4303" s="5">
        <f t="shared" si="345"/>
        <v>2.7124999999999999</v>
      </c>
      <c r="W4303" s="5">
        <f t="shared" si="341"/>
        <v>-2.7124999999999999</v>
      </c>
      <c r="X4303" s="8">
        <f t="shared" si="342"/>
        <v>-1</v>
      </c>
      <c r="Y4303" s="4">
        <v>0</v>
      </c>
      <c r="Z4303" s="9" t="str">
        <f t="shared" si="343"/>
        <v>NA</v>
      </c>
      <c r="AA4303" s="10">
        <f t="shared" si="344"/>
        <v>0</v>
      </c>
    </row>
    <row r="4304" spans="1:27" x14ac:dyDescent="0.55000000000000004">
      <c r="A4304" s="3" t="s">
        <v>52</v>
      </c>
      <c r="B4304" s="3" t="s">
        <v>53</v>
      </c>
      <c r="C4304" s="3" t="s">
        <v>6740</v>
      </c>
      <c r="D4304" s="3" t="s">
        <v>6741</v>
      </c>
      <c r="E4304" s="4" t="s">
        <v>47</v>
      </c>
      <c r="F4304" s="3" t="s">
        <v>57</v>
      </c>
      <c r="G4304" s="3" t="s">
        <v>6742</v>
      </c>
      <c r="H4304" s="3" t="s">
        <v>34</v>
      </c>
      <c r="I4304" s="3" t="s">
        <v>60</v>
      </c>
      <c r="J4304" s="3" t="s">
        <v>36</v>
      </c>
      <c r="K4304" s="3" t="s">
        <v>61</v>
      </c>
      <c r="L4304" s="5">
        <v>11.25</v>
      </c>
      <c r="M4304" s="4">
        <v>2</v>
      </c>
      <c r="N4304" s="5">
        <v>2.8624999999999998</v>
      </c>
      <c r="O4304" s="5">
        <v>1.4312499999999999</v>
      </c>
      <c r="P4304" s="4">
        <v>151</v>
      </c>
      <c r="Q4304" s="6">
        <v>1.32450331125828</v>
      </c>
      <c r="R4304" s="7">
        <v>1</v>
      </c>
      <c r="S4304" s="6">
        <v>0</v>
      </c>
      <c r="T4304" s="5">
        <v>0</v>
      </c>
      <c r="U4304" s="5">
        <v>0</v>
      </c>
      <c r="V4304" s="5">
        <f t="shared" si="345"/>
        <v>2.8624999999999998</v>
      </c>
      <c r="W4304" s="5">
        <f t="shared" si="341"/>
        <v>-2.8624999999999998</v>
      </c>
      <c r="X4304" s="8">
        <f t="shared" si="342"/>
        <v>-1</v>
      </c>
      <c r="Y4304" s="4">
        <v>0</v>
      </c>
      <c r="Z4304" s="9" t="str">
        <f t="shared" si="343"/>
        <v>NA</v>
      </c>
      <c r="AA4304" s="10">
        <f t="shared" si="344"/>
        <v>0</v>
      </c>
    </row>
    <row r="4305" spans="1:27" x14ac:dyDescent="0.55000000000000004">
      <c r="A4305" s="3" t="s">
        <v>52</v>
      </c>
      <c r="B4305" s="3" t="s">
        <v>53</v>
      </c>
      <c r="C4305" s="3" t="s">
        <v>6743</v>
      </c>
      <c r="D4305" s="3" t="s">
        <v>6744</v>
      </c>
      <c r="E4305" s="4" t="s">
        <v>47</v>
      </c>
      <c r="F4305" s="3" t="s">
        <v>57</v>
      </c>
      <c r="G4305" s="3" t="s">
        <v>6745</v>
      </c>
      <c r="H4305" s="3" t="s">
        <v>6746</v>
      </c>
      <c r="I4305" s="3" t="s">
        <v>60</v>
      </c>
      <c r="J4305" s="3" t="s">
        <v>36</v>
      </c>
      <c r="K4305" s="3" t="s">
        <v>61</v>
      </c>
      <c r="L4305" s="5">
        <v>11.25</v>
      </c>
      <c r="M4305" s="4">
        <v>1</v>
      </c>
      <c r="N4305" s="5">
        <v>2.8875000000000002</v>
      </c>
      <c r="O4305" s="5">
        <v>2.8875000000000002</v>
      </c>
      <c r="P4305" s="4">
        <v>4</v>
      </c>
      <c r="Q4305" s="6">
        <v>25</v>
      </c>
      <c r="R4305" s="7">
        <v>1.2250000000000001</v>
      </c>
      <c r="S4305" s="6">
        <v>0</v>
      </c>
      <c r="T4305" s="5">
        <v>0</v>
      </c>
      <c r="U4305" s="5">
        <v>0</v>
      </c>
      <c r="V4305" s="5">
        <f t="shared" si="345"/>
        <v>2.8875000000000002</v>
      </c>
      <c r="W4305" s="5">
        <f t="shared" si="341"/>
        <v>-2.8875000000000002</v>
      </c>
      <c r="X4305" s="8">
        <f t="shared" si="342"/>
        <v>-1</v>
      </c>
      <c r="Y4305" s="4">
        <v>0</v>
      </c>
      <c r="Z4305" s="9" t="str">
        <f t="shared" si="343"/>
        <v>NA</v>
      </c>
      <c r="AA4305" s="10">
        <f t="shared" si="344"/>
        <v>0</v>
      </c>
    </row>
    <row r="4306" spans="1:27" x14ac:dyDescent="0.55000000000000004">
      <c r="A4306" s="3" t="s">
        <v>52</v>
      </c>
      <c r="B4306" s="3" t="s">
        <v>53</v>
      </c>
      <c r="C4306" s="3" t="s">
        <v>6747</v>
      </c>
      <c r="D4306" s="3" t="s">
        <v>6748</v>
      </c>
      <c r="E4306" s="4" t="s">
        <v>47</v>
      </c>
      <c r="F4306" s="3" t="s">
        <v>57</v>
      </c>
      <c r="G4306" s="3" t="s">
        <v>6629</v>
      </c>
      <c r="H4306" s="3" t="s">
        <v>6630</v>
      </c>
      <c r="I4306" s="3" t="s">
        <v>60</v>
      </c>
      <c r="J4306" s="3" t="s">
        <v>36</v>
      </c>
      <c r="K4306" s="3" t="s">
        <v>61</v>
      </c>
      <c r="L4306" s="5">
        <v>11.25</v>
      </c>
      <c r="M4306" s="4">
        <v>1</v>
      </c>
      <c r="N4306" s="5">
        <v>3.05</v>
      </c>
      <c r="O4306" s="5">
        <v>3.05</v>
      </c>
      <c r="P4306" s="4">
        <v>31</v>
      </c>
      <c r="Q4306" s="6">
        <v>3.2258064516128999</v>
      </c>
      <c r="R4306" s="7">
        <v>1</v>
      </c>
      <c r="S4306" s="6">
        <v>0</v>
      </c>
      <c r="T4306" s="5">
        <v>0</v>
      </c>
      <c r="U4306" s="5">
        <v>0</v>
      </c>
      <c r="V4306" s="5">
        <f t="shared" si="345"/>
        <v>3.05</v>
      </c>
      <c r="W4306" s="5">
        <f t="shared" si="341"/>
        <v>-3.05</v>
      </c>
      <c r="X4306" s="8">
        <f t="shared" si="342"/>
        <v>-1</v>
      </c>
      <c r="Y4306" s="4">
        <v>0</v>
      </c>
      <c r="Z4306" s="9" t="str">
        <f t="shared" si="343"/>
        <v>NA</v>
      </c>
      <c r="AA4306" s="10">
        <f t="shared" si="344"/>
        <v>0</v>
      </c>
    </row>
    <row r="4307" spans="1:27" x14ac:dyDescent="0.55000000000000004">
      <c r="A4307" s="3" t="s">
        <v>52</v>
      </c>
      <c r="B4307" s="3" t="s">
        <v>53</v>
      </c>
      <c r="C4307" s="3" t="s">
        <v>6749</v>
      </c>
      <c r="D4307" s="3" t="s">
        <v>6750</v>
      </c>
      <c r="E4307" s="4" t="s">
        <v>47</v>
      </c>
      <c r="F4307" s="3" t="s">
        <v>57</v>
      </c>
      <c r="G4307" s="3" t="s">
        <v>6625</v>
      </c>
      <c r="H4307" s="3" t="s">
        <v>6626</v>
      </c>
      <c r="I4307" s="3" t="s">
        <v>60</v>
      </c>
      <c r="J4307" s="3" t="s">
        <v>36</v>
      </c>
      <c r="K4307" s="3" t="s">
        <v>61</v>
      </c>
      <c r="L4307" s="5">
        <v>11.25</v>
      </c>
      <c r="M4307" s="4">
        <v>1</v>
      </c>
      <c r="N4307" s="5">
        <v>3.0750000000000002</v>
      </c>
      <c r="O4307" s="5">
        <v>3.0750000000000002</v>
      </c>
      <c r="P4307" s="4">
        <v>139</v>
      </c>
      <c r="Q4307" s="6">
        <v>0.71942446043165498</v>
      </c>
      <c r="R4307" s="7">
        <v>1</v>
      </c>
      <c r="S4307" s="6">
        <v>0</v>
      </c>
      <c r="T4307" s="5">
        <v>0</v>
      </c>
      <c r="U4307" s="5">
        <v>0</v>
      </c>
      <c r="V4307" s="5">
        <f t="shared" si="345"/>
        <v>3.0750000000000002</v>
      </c>
      <c r="W4307" s="5">
        <f t="shared" si="341"/>
        <v>-3.0750000000000002</v>
      </c>
      <c r="X4307" s="8">
        <f t="shared" si="342"/>
        <v>-1</v>
      </c>
      <c r="Y4307" s="4">
        <v>0</v>
      </c>
      <c r="Z4307" s="9" t="str">
        <f t="shared" si="343"/>
        <v>NA</v>
      </c>
      <c r="AA4307" s="10">
        <f t="shared" si="344"/>
        <v>0</v>
      </c>
    </row>
    <row r="4308" spans="1:27" x14ac:dyDescent="0.55000000000000004">
      <c r="A4308" s="3" t="s">
        <v>52</v>
      </c>
      <c r="B4308" s="3" t="s">
        <v>53</v>
      </c>
      <c r="C4308" s="3" t="s">
        <v>6751</v>
      </c>
      <c r="D4308" s="3" t="s">
        <v>6752</v>
      </c>
      <c r="E4308" s="4" t="s">
        <v>47</v>
      </c>
      <c r="F4308" s="3" t="s">
        <v>57</v>
      </c>
      <c r="G4308" s="3" t="s">
        <v>6673</v>
      </c>
      <c r="H4308" s="3" t="s">
        <v>6674</v>
      </c>
      <c r="I4308" s="3" t="s">
        <v>60</v>
      </c>
      <c r="J4308" s="3" t="s">
        <v>36</v>
      </c>
      <c r="K4308" s="3" t="s">
        <v>61</v>
      </c>
      <c r="L4308" s="5">
        <v>11.25</v>
      </c>
      <c r="M4308" s="4">
        <v>1</v>
      </c>
      <c r="N4308" s="5">
        <v>3.0750000000000002</v>
      </c>
      <c r="O4308" s="5">
        <v>3.0750000000000002</v>
      </c>
      <c r="P4308" s="4">
        <v>8</v>
      </c>
      <c r="Q4308" s="6">
        <v>12.5</v>
      </c>
      <c r="R4308" s="7">
        <v>1.125</v>
      </c>
      <c r="S4308" s="6">
        <v>0</v>
      </c>
      <c r="T4308" s="5">
        <v>0</v>
      </c>
      <c r="U4308" s="5">
        <v>0</v>
      </c>
      <c r="V4308" s="5">
        <f t="shared" si="345"/>
        <v>3.0750000000000002</v>
      </c>
      <c r="W4308" s="5">
        <f t="shared" si="341"/>
        <v>-3.0750000000000002</v>
      </c>
      <c r="X4308" s="8">
        <f t="shared" si="342"/>
        <v>-1</v>
      </c>
      <c r="Y4308" s="4">
        <v>0</v>
      </c>
      <c r="Z4308" s="9" t="str">
        <f t="shared" si="343"/>
        <v>NA</v>
      </c>
      <c r="AA4308" s="10">
        <f t="shared" si="344"/>
        <v>0</v>
      </c>
    </row>
    <row r="4309" spans="1:27" x14ac:dyDescent="0.55000000000000004">
      <c r="A4309" s="3" t="s">
        <v>52</v>
      </c>
      <c r="B4309" s="3" t="s">
        <v>53</v>
      </c>
      <c r="C4309" s="3" t="s">
        <v>6753</v>
      </c>
      <c r="D4309" s="3" t="s">
        <v>6754</v>
      </c>
      <c r="E4309" s="4" t="s">
        <v>47</v>
      </c>
      <c r="F4309" s="3" t="s">
        <v>57</v>
      </c>
      <c r="G4309" s="3" t="s">
        <v>6690</v>
      </c>
      <c r="H4309" s="3" t="s">
        <v>6691</v>
      </c>
      <c r="I4309" s="3" t="s">
        <v>60</v>
      </c>
      <c r="J4309" s="3" t="s">
        <v>36</v>
      </c>
      <c r="K4309" s="3" t="s">
        <v>61</v>
      </c>
      <c r="L4309" s="5">
        <v>11.25</v>
      </c>
      <c r="M4309" s="4">
        <v>1</v>
      </c>
      <c r="N4309" s="5">
        <v>3.1</v>
      </c>
      <c r="O4309" s="5">
        <v>3.1</v>
      </c>
      <c r="P4309" s="4">
        <v>192</v>
      </c>
      <c r="Q4309" s="6">
        <v>0.52083333333333304</v>
      </c>
      <c r="R4309" s="7">
        <v>1</v>
      </c>
      <c r="S4309" s="6">
        <v>0</v>
      </c>
      <c r="T4309" s="5">
        <v>0</v>
      </c>
      <c r="U4309" s="5">
        <v>0</v>
      </c>
      <c r="V4309" s="5">
        <f t="shared" si="345"/>
        <v>3.1</v>
      </c>
      <c r="W4309" s="5">
        <f t="shared" si="341"/>
        <v>-3.1</v>
      </c>
      <c r="X4309" s="8">
        <f t="shared" si="342"/>
        <v>-1</v>
      </c>
      <c r="Y4309" s="4">
        <v>0</v>
      </c>
      <c r="Z4309" s="9" t="str">
        <f t="shared" si="343"/>
        <v>NA</v>
      </c>
      <c r="AA4309" s="10">
        <f t="shared" si="344"/>
        <v>0</v>
      </c>
    </row>
    <row r="4310" spans="1:27" x14ac:dyDescent="0.55000000000000004">
      <c r="A4310" s="3" t="s">
        <v>52</v>
      </c>
      <c r="B4310" s="3" t="s">
        <v>53</v>
      </c>
      <c r="C4310" s="3" t="s">
        <v>6755</v>
      </c>
      <c r="D4310" s="3" t="s">
        <v>6756</v>
      </c>
      <c r="E4310" s="4" t="s">
        <v>47</v>
      </c>
      <c r="F4310" s="3" t="s">
        <v>57</v>
      </c>
      <c r="G4310" s="3" t="s">
        <v>6757</v>
      </c>
      <c r="H4310" s="3" t="s">
        <v>6758</v>
      </c>
      <c r="I4310" s="3" t="s">
        <v>60</v>
      </c>
      <c r="J4310" s="3" t="s">
        <v>36</v>
      </c>
      <c r="K4310" s="3" t="s">
        <v>61</v>
      </c>
      <c r="L4310" s="5">
        <v>11.25</v>
      </c>
      <c r="M4310" s="4">
        <v>1</v>
      </c>
      <c r="N4310" s="5">
        <v>3.25</v>
      </c>
      <c r="O4310" s="5">
        <v>3.25</v>
      </c>
      <c r="P4310" s="4">
        <v>48</v>
      </c>
      <c r="Q4310" s="6">
        <v>2.0833333333333299</v>
      </c>
      <c r="R4310" s="7">
        <v>1</v>
      </c>
      <c r="S4310" s="6">
        <v>0</v>
      </c>
      <c r="T4310" s="5">
        <v>0</v>
      </c>
      <c r="U4310" s="5">
        <v>0</v>
      </c>
      <c r="V4310" s="5">
        <f t="shared" si="345"/>
        <v>3.25</v>
      </c>
      <c r="W4310" s="5">
        <f t="shared" si="341"/>
        <v>-3.25</v>
      </c>
      <c r="X4310" s="8">
        <f t="shared" si="342"/>
        <v>-1</v>
      </c>
      <c r="Y4310" s="4">
        <v>0</v>
      </c>
      <c r="Z4310" s="9" t="str">
        <f t="shared" si="343"/>
        <v>NA</v>
      </c>
      <c r="AA4310" s="10">
        <f t="shared" si="344"/>
        <v>0</v>
      </c>
    </row>
    <row r="4311" spans="1:27" x14ac:dyDescent="0.55000000000000004">
      <c r="A4311" s="3" t="s">
        <v>52</v>
      </c>
      <c r="B4311" s="3" t="s">
        <v>53</v>
      </c>
      <c r="C4311" s="3" t="s">
        <v>6759</v>
      </c>
      <c r="D4311" s="3" t="s">
        <v>6760</v>
      </c>
      <c r="E4311" s="4" t="s">
        <v>47</v>
      </c>
      <c r="F4311" s="3" t="s">
        <v>57</v>
      </c>
      <c r="G4311" s="3" t="s">
        <v>6718</v>
      </c>
      <c r="H4311" s="3" t="s">
        <v>6719</v>
      </c>
      <c r="I4311" s="3" t="s">
        <v>60</v>
      </c>
      <c r="J4311" s="3" t="s">
        <v>36</v>
      </c>
      <c r="K4311" s="3" t="s">
        <v>61</v>
      </c>
      <c r="L4311" s="5">
        <v>11.25</v>
      </c>
      <c r="M4311" s="4">
        <v>2</v>
      </c>
      <c r="N4311" s="5">
        <v>3.3</v>
      </c>
      <c r="O4311" s="5">
        <v>1.65</v>
      </c>
      <c r="P4311" s="4">
        <v>45</v>
      </c>
      <c r="Q4311" s="6">
        <v>4.4444444444444402</v>
      </c>
      <c r="R4311" s="7">
        <v>1</v>
      </c>
      <c r="S4311" s="6">
        <v>0</v>
      </c>
      <c r="T4311" s="5">
        <v>0</v>
      </c>
      <c r="U4311" s="5">
        <v>0</v>
      </c>
      <c r="V4311" s="5">
        <f t="shared" si="345"/>
        <v>3.3</v>
      </c>
      <c r="W4311" s="5">
        <f t="shared" si="341"/>
        <v>-3.3</v>
      </c>
      <c r="X4311" s="8">
        <f t="shared" si="342"/>
        <v>-1</v>
      </c>
      <c r="Y4311" s="4">
        <v>0</v>
      </c>
      <c r="Z4311" s="9" t="str">
        <f t="shared" si="343"/>
        <v>NA</v>
      </c>
      <c r="AA4311" s="10">
        <f t="shared" si="344"/>
        <v>0</v>
      </c>
    </row>
    <row r="4312" spans="1:27" x14ac:dyDescent="0.55000000000000004">
      <c r="A4312" s="3" t="s">
        <v>52</v>
      </c>
      <c r="B4312" s="3" t="s">
        <v>53</v>
      </c>
      <c r="C4312" s="3" t="s">
        <v>6761</v>
      </c>
      <c r="D4312" s="3" t="s">
        <v>6762</v>
      </c>
      <c r="E4312" s="4" t="s">
        <v>47</v>
      </c>
      <c r="F4312" s="3" t="s">
        <v>57</v>
      </c>
      <c r="G4312" s="3" t="s">
        <v>6763</v>
      </c>
      <c r="H4312" s="3" t="s">
        <v>6764</v>
      </c>
      <c r="I4312" s="3" t="s">
        <v>60</v>
      </c>
      <c r="J4312" s="3" t="s">
        <v>36</v>
      </c>
      <c r="K4312" s="3" t="s">
        <v>61</v>
      </c>
      <c r="L4312" s="5">
        <v>11.25</v>
      </c>
      <c r="M4312" s="4">
        <v>1</v>
      </c>
      <c r="N4312" s="5">
        <v>3.4125000000000001</v>
      </c>
      <c r="O4312" s="5">
        <v>3.4125000000000001</v>
      </c>
      <c r="P4312" s="4">
        <v>14</v>
      </c>
      <c r="Q4312" s="6">
        <v>7.1428571428571397</v>
      </c>
      <c r="R4312" s="7">
        <v>1</v>
      </c>
      <c r="S4312" s="6">
        <v>0</v>
      </c>
      <c r="T4312" s="5">
        <v>0</v>
      </c>
      <c r="U4312" s="5">
        <v>0</v>
      </c>
      <c r="V4312" s="5">
        <f t="shared" si="345"/>
        <v>3.4125000000000001</v>
      </c>
      <c r="W4312" s="5">
        <f t="shared" si="341"/>
        <v>-3.4125000000000001</v>
      </c>
      <c r="X4312" s="8">
        <f t="shared" si="342"/>
        <v>-1</v>
      </c>
      <c r="Y4312" s="4">
        <v>0</v>
      </c>
      <c r="Z4312" s="9" t="str">
        <f t="shared" si="343"/>
        <v>NA</v>
      </c>
      <c r="AA4312" s="10">
        <f t="shared" si="344"/>
        <v>0</v>
      </c>
    </row>
    <row r="4313" spans="1:27" x14ac:dyDescent="0.55000000000000004">
      <c r="A4313" s="3" t="s">
        <v>52</v>
      </c>
      <c r="B4313" s="3" t="s">
        <v>53</v>
      </c>
      <c r="C4313" s="3" t="s">
        <v>6765</v>
      </c>
      <c r="D4313" s="3" t="s">
        <v>6766</v>
      </c>
      <c r="E4313" s="4" t="s">
        <v>47</v>
      </c>
      <c r="F4313" s="3" t="s">
        <v>57</v>
      </c>
      <c r="G4313" s="3" t="s">
        <v>2714</v>
      </c>
      <c r="H4313" s="3" t="s">
        <v>723</v>
      </c>
      <c r="I4313" s="3" t="s">
        <v>60</v>
      </c>
      <c r="J4313" s="3" t="s">
        <v>36</v>
      </c>
      <c r="K4313" s="3" t="s">
        <v>61</v>
      </c>
      <c r="L4313" s="5">
        <v>11.25</v>
      </c>
      <c r="M4313" s="4">
        <v>1</v>
      </c>
      <c r="N4313" s="5">
        <v>3.45</v>
      </c>
      <c r="O4313" s="5">
        <v>3.45</v>
      </c>
      <c r="P4313" s="4">
        <v>11</v>
      </c>
      <c r="Q4313" s="6">
        <v>9.0909090909090899</v>
      </c>
      <c r="R4313" s="7">
        <v>1</v>
      </c>
      <c r="S4313" s="6">
        <v>0</v>
      </c>
      <c r="T4313" s="5">
        <v>0</v>
      </c>
      <c r="U4313" s="5">
        <v>0</v>
      </c>
      <c r="V4313" s="5">
        <f t="shared" si="345"/>
        <v>3.45</v>
      </c>
      <c r="W4313" s="5">
        <f t="shared" si="341"/>
        <v>-3.45</v>
      </c>
      <c r="X4313" s="8">
        <f t="shared" si="342"/>
        <v>-1</v>
      </c>
      <c r="Y4313" s="4">
        <v>0</v>
      </c>
      <c r="Z4313" s="9" t="str">
        <f t="shared" si="343"/>
        <v>NA</v>
      </c>
      <c r="AA4313" s="10">
        <f t="shared" si="344"/>
        <v>0</v>
      </c>
    </row>
    <row r="4314" spans="1:27" x14ac:dyDescent="0.55000000000000004">
      <c r="A4314" s="3" t="s">
        <v>52</v>
      </c>
      <c r="B4314" s="3" t="s">
        <v>53</v>
      </c>
      <c r="C4314" s="3" t="s">
        <v>6767</v>
      </c>
      <c r="D4314" s="3" t="s">
        <v>6768</v>
      </c>
      <c r="E4314" s="4" t="s">
        <v>47</v>
      </c>
      <c r="F4314" s="3" t="s">
        <v>57</v>
      </c>
      <c r="G4314" s="3" t="s">
        <v>6734</v>
      </c>
      <c r="H4314" s="3" t="s">
        <v>6735</v>
      </c>
      <c r="I4314" s="3" t="s">
        <v>60</v>
      </c>
      <c r="J4314" s="3" t="s">
        <v>36</v>
      </c>
      <c r="K4314" s="3" t="s">
        <v>61</v>
      </c>
      <c r="L4314" s="5">
        <v>11.25</v>
      </c>
      <c r="M4314" s="4">
        <v>1</v>
      </c>
      <c r="N4314" s="5">
        <v>3.5125000000000002</v>
      </c>
      <c r="O4314" s="5">
        <v>3.5125000000000002</v>
      </c>
      <c r="P4314" s="4">
        <v>39</v>
      </c>
      <c r="Q4314" s="6">
        <v>2.5641025641025599</v>
      </c>
      <c r="R4314" s="7">
        <v>1</v>
      </c>
      <c r="S4314" s="6">
        <v>0</v>
      </c>
      <c r="T4314" s="5">
        <v>0</v>
      </c>
      <c r="U4314" s="5">
        <v>0</v>
      </c>
      <c r="V4314" s="5">
        <f t="shared" si="345"/>
        <v>3.5125000000000002</v>
      </c>
      <c r="W4314" s="5">
        <f t="shared" si="341"/>
        <v>-3.5125000000000002</v>
      </c>
      <c r="X4314" s="8">
        <f t="shared" si="342"/>
        <v>-1</v>
      </c>
      <c r="Y4314" s="4">
        <v>0</v>
      </c>
      <c r="Z4314" s="9" t="str">
        <f t="shared" si="343"/>
        <v>NA</v>
      </c>
      <c r="AA4314" s="10">
        <f t="shared" si="344"/>
        <v>0</v>
      </c>
    </row>
    <row r="4315" spans="1:27" x14ac:dyDescent="0.55000000000000004">
      <c r="A4315" s="3" t="s">
        <v>52</v>
      </c>
      <c r="B4315" s="3" t="s">
        <v>53</v>
      </c>
      <c r="C4315" s="3" t="s">
        <v>6769</v>
      </c>
      <c r="D4315" s="3" t="s">
        <v>3245</v>
      </c>
      <c r="E4315" s="4" t="s">
        <v>47</v>
      </c>
      <c r="F4315" s="3" t="s">
        <v>57</v>
      </c>
      <c r="G4315" s="3" t="s">
        <v>2714</v>
      </c>
      <c r="H4315" s="3" t="s">
        <v>723</v>
      </c>
      <c r="I4315" s="3" t="s">
        <v>60</v>
      </c>
      <c r="J4315" s="3" t="s">
        <v>36</v>
      </c>
      <c r="K4315" s="3" t="s">
        <v>61</v>
      </c>
      <c r="L4315" s="5">
        <v>11.25</v>
      </c>
      <c r="M4315" s="4">
        <v>2</v>
      </c>
      <c r="N4315" s="5">
        <v>3.7250000000000001</v>
      </c>
      <c r="O4315" s="5">
        <v>1.8625</v>
      </c>
      <c r="P4315" s="4">
        <v>392</v>
      </c>
      <c r="Q4315" s="6">
        <v>0.51020408163265296</v>
      </c>
      <c r="R4315" s="7">
        <v>1</v>
      </c>
      <c r="S4315" s="6">
        <v>0</v>
      </c>
      <c r="T4315" s="5">
        <v>0</v>
      </c>
      <c r="U4315" s="5">
        <v>0</v>
      </c>
      <c r="V4315" s="5">
        <f t="shared" si="345"/>
        <v>3.7250000000000001</v>
      </c>
      <c r="W4315" s="5">
        <f t="shared" si="341"/>
        <v>-3.7250000000000001</v>
      </c>
      <c r="X4315" s="8">
        <f t="shared" si="342"/>
        <v>-1</v>
      </c>
      <c r="Y4315" s="4">
        <v>0</v>
      </c>
      <c r="Z4315" s="9" t="str">
        <f t="shared" si="343"/>
        <v>NA</v>
      </c>
      <c r="AA4315" s="10">
        <f t="shared" si="344"/>
        <v>0</v>
      </c>
    </row>
    <row r="4316" spans="1:27" x14ac:dyDescent="0.55000000000000004">
      <c r="A4316" s="3" t="s">
        <v>52</v>
      </c>
      <c r="B4316" s="3" t="s">
        <v>53</v>
      </c>
      <c r="C4316" s="3" t="s">
        <v>6770</v>
      </c>
      <c r="D4316" s="3" t="s">
        <v>6771</v>
      </c>
      <c r="E4316" s="4" t="s">
        <v>47</v>
      </c>
      <c r="F4316" s="3" t="s">
        <v>57</v>
      </c>
      <c r="G4316" s="3" t="s">
        <v>6772</v>
      </c>
      <c r="H4316" s="3" t="s">
        <v>6773</v>
      </c>
      <c r="I4316" s="3" t="s">
        <v>60</v>
      </c>
      <c r="J4316" s="3" t="s">
        <v>36</v>
      </c>
      <c r="K4316" s="3" t="s">
        <v>61</v>
      </c>
      <c r="L4316" s="5">
        <v>11.25</v>
      </c>
      <c r="M4316" s="4">
        <v>1</v>
      </c>
      <c r="N4316" s="5">
        <v>3.9750000000000001</v>
      </c>
      <c r="O4316" s="5">
        <v>3.9750000000000001</v>
      </c>
      <c r="P4316" s="4">
        <v>38</v>
      </c>
      <c r="Q4316" s="6">
        <v>2.6315789473684199</v>
      </c>
      <c r="R4316" s="7">
        <v>1.07894736842105</v>
      </c>
      <c r="S4316" s="6">
        <v>0</v>
      </c>
      <c r="T4316" s="5">
        <v>0</v>
      </c>
      <c r="U4316" s="5">
        <v>0</v>
      </c>
      <c r="V4316" s="5">
        <f t="shared" si="345"/>
        <v>3.9750000000000001</v>
      </c>
      <c r="W4316" s="5">
        <f t="shared" si="341"/>
        <v>-3.9750000000000001</v>
      </c>
      <c r="X4316" s="8">
        <f t="shared" si="342"/>
        <v>-1</v>
      </c>
      <c r="Y4316" s="4">
        <v>0</v>
      </c>
      <c r="Z4316" s="9" t="str">
        <f t="shared" si="343"/>
        <v>NA</v>
      </c>
      <c r="AA4316" s="10">
        <f t="shared" si="344"/>
        <v>0</v>
      </c>
    </row>
    <row r="4317" spans="1:27" x14ac:dyDescent="0.55000000000000004">
      <c r="A4317" s="3" t="s">
        <v>52</v>
      </c>
      <c r="B4317" s="3" t="s">
        <v>53</v>
      </c>
      <c r="C4317" s="3" t="s">
        <v>6774</v>
      </c>
      <c r="D4317" s="3" t="s">
        <v>6036</v>
      </c>
      <c r="E4317" s="4" t="s">
        <v>47</v>
      </c>
      <c r="F4317" s="3" t="s">
        <v>57</v>
      </c>
      <c r="G4317" s="3" t="s">
        <v>5350</v>
      </c>
      <c r="H4317" s="3" t="s">
        <v>6775</v>
      </c>
      <c r="I4317" s="3" t="s">
        <v>60</v>
      </c>
      <c r="J4317" s="3" t="s">
        <v>36</v>
      </c>
      <c r="K4317" s="3" t="s">
        <v>61</v>
      </c>
      <c r="L4317" s="5">
        <v>11.25</v>
      </c>
      <c r="M4317" s="4">
        <v>3</v>
      </c>
      <c r="N4317" s="5">
        <v>3.9999999750000006</v>
      </c>
      <c r="O4317" s="5">
        <v>1.3333333250000001</v>
      </c>
      <c r="P4317" s="4">
        <v>144</v>
      </c>
      <c r="Q4317" s="6">
        <v>2.0833333333333299</v>
      </c>
      <c r="R4317" s="7">
        <v>1</v>
      </c>
      <c r="S4317" s="6">
        <v>0</v>
      </c>
      <c r="T4317" s="5">
        <v>0</v>
      </c>
      <c r="U4317" s="5">
        <v>0</v>
      </c>
      <c r="V4317" s="5">
        <f t="shared" si="345"/>
        <v>3.9999999750000006</v>
      </c>
      <c r="W4317" s="5">
        <f t="shared" si="341"/>
        <v>-3.9999999750000006</v>
      </c>
      <c r="X4317" s="8">
        <f t="shared" si="342"/>
        <v>-1</v>
      </c>
      <c r="Y4317" s="4">
        <v>0</v>
      </c>
      <c r="Z4317" s="9" t="str">
        <f t="shared" si="343"/>
        <v>NA</v>
      </c>
      <c r="AA4317" s="10">
        <f t="shared" si="344"/>
        <v>0</v>
      </c>
    </row>
    <row r="4318" spans="1:27" x14ac:dyDescent="0.55000000000000004">
      <c r="A4318" s="3" t="s">
        <v>52</v>
      </c>
      <c r="B4318" s="3" t="s">
        <v>53</v>
      </c>
      <c r="C4318" s="3" t="s">
        <v>6776</v>
      </c>
      <c r="D4318" s="3" t="s">
        <v>6162</v>
      </c>
      <c r="E4318" s="4" t="s">
        <v>47</v>
      </c>
      <c r="F4318" s="3" t="s">
        <v>57</v>
      </c>
      <c r="G4318" s="3" t="s">
        <v>6673</v>
      </c>
      <c r="H4318" s="3" t="s">
        <v>6674</v>
      </c>
      <c r="I4318" s="3" t="s">
        <v>60</v>
      </c>
      <c r="J4318" s="3" t="s">
        <v>36</v>
      </c>
      <c r="K4318" s="3" t="s">
        <v>61</v>
      </c>
      <c r="L4318" s="5">
        <v>11.25</v>
      </c>
      <c r="M4318" s="4">
        <v>3</v>
      </c>
      <c r="N4318" s="5">
        <v>4.0125000000000002</v>
      </c>
      <c r="O4318" s="5">
        <v>1.3374999999999999</v>
      </c>
      <c r="P4318" s="4">
        <v>185</v>
      </c>
      <c r="Q4318" s="6">
        <v>1.6216216216216199</v>
      </c>
      <c r="R4318" s="7">
        <v>1</v>
      </c>
      <c r="S4318" s="6">
        <v>0</v>
      </c>
      <c r="T4318" s="5">
        <v>0</v>
      </c>
      <c r="U4318" s="5">
        <v>0</v>
      </c>
      <c r="V4318" s="5">
        <f t="shared" si="345"/>
        <v>4.0125000000000002</v>
      </c>
      <c r="W4318" s="5">
        <f t="shared" si="341"/>
        <v>-4.0125000000000002</v>
      </c>
      <c r="X4318" s="8">
        <f t="shared" si="342"/>
        <v>-1</v>
      </c>
      <c r="Y4318" s="4">
        <v>0</v>
      </c>
      <c r="Z4318" s="9" t="str">
        <f t="shared" si="343"/>
        <v>NA</v>
      </c>
      <c r="AA4318" s="10">
        <f t="shared" si="344"/>
        <v>0</v>
      </c>
    </row>
    <row r="4319" spans="1:27" x14ac:dyDescent="0.55000000000000004">
      <c r="A4319" s="3" t="s">
        <v>52</v>
      </c>
      <c r="B4319" s="3" t="s">
        <v>53</v>
      </c>
      <c r="C4319" s="3" t="s">
        <v>6777</v>
      </c>
      <c r="D4319" s="3" t="s">
        <v>3350</v>
      </c>
      <c r="E4319" s="4" t="s">
        <v>47</v>
      </c>
      <c r="F4319" s="3" t="s">
        <v>57</v>
      </c>
      <c r="G4319" s="3" t="s">
        <v>2714</v>
      </c>
      <c r="H4319" s="3" t="s">
        <v>723</v>
      </c>
      <c r="I4319" s="3" t="s">
        <v>60</v>
      </c>
      <c r="J4319" s="3" t="s">
        <v>36</v>
      </c>
      <c r="K4319" s="3" t="s">
        <v>61</v>
      </c>
      <c r="L4319" s="5">
        <v>11.25</v>
      </c>
      <c r="M4319" s="4">
        <v>1</v>
      </c>
      <c r="N4319" s="5">
        <v>4.1624999999999996</v>
      </c>
      <c r="O4319" s="5">
        <v>4.1624999999999996</v>
      </c>
      <c r="P4319" s="4">
        <v>79</v>
      </c>
      <c r="Q4319" s="6">
        <v>1.26582278481013</v>
      </c>
      <c r="R4319" s="7">
        <v>1.01518987341772</v>
      </c>
      <c r="S4319" s="6">
        <v>0</v>
      </c>
      <c r="T4319" s="5">
        <v>0</v>
      </c>
      <c r="U4319" s="5">
        <v>0</v>
      </c>
      <c r="V4319" s="5">
        <f t="shared" si="345"/>
        <v>4.1624999999999996</v>
      </c>
      <c r="W4319" s="5">
        <f t="shared" si="341"/>
        <v>-4.1624999999999996</v>
      </c>
      <c r="X4319" s="8">
        <f t="shared" si="342"/>
        <v>-1</v>
      </c>
      <c r="Y4319" s="4">
        <v>0</v>
      </c>
      <c r="Z4319" s="9" t="str">
        <f t="shared" si="343"/>
        <v>NA</v>
      </c>
      <c r="AA4319" s="10">
        <f t="shared" si="344"/>
        <v>0</v>
      </c>
    </row>
    <row r="4320" spans="1:27" x14ac:dyDescent="0.55000000000000004">
      <c r="A4320" s="3" t="s">
        <v>52</v>
      </c>
      <c r="B4320" s="3" t="s">
        <v>53</v>
      </c>
      <c r="C4320" s="3" t="s">
        <v>6778</v>
      </c>
      <c r="D4320" s="3" t="s">
        <v>6779</v>
      </c>
      <c r="E4320" s="4" t="s">
        <v>47</v>
      </c>
      <c r="F4320" s="3" t="s">
        <v>57</v>
      </c>
      <c r="G4320" s="3" t="s">
        <v>5350</v>
      </c>
      <c r="H4320" s="3" t="s">
        <v>6775</v>
      </c>
      <c r="I4320" s="3" t="s">
        <v>60</v>
      </c>
      <c r="J4320" s="3" t="s">
        <v>36</v>
      </c>
      <c r="K4320" s="3" t="s">
        <v>61</v>
      </c>
      <c r="L4320" s="5">
        <v>11.25</v>
      </c>
      <c r="M4320" s="4">
        <v>2</v>
      </c>
      <c r="N4320" s="5">
        <v>4.1875</v>
      </c>
      <c r="O4320" s="5">
        <v>2.09375</v>
      </c>
      <c r="P4320" s="4">
        <v>7</v>
      </c>
      <c r="Q4320" s="6">
        <v>28.571428571428601</v>
      </c>
      <c r="R4320" s="7">
        <v>1</v>
      </c>
      <c r="S4320" s="6">
        <v>0</v>
      </c>
      <c r="T4320" s="5">
        <v>0</v>
      </c>
      <c r="U4320" s="5">
        <v>0</v>
      </c>
      <c r="V4320" s="5">
        <f t="shared" si="345"/>
        <v>4.1875</v>
      </c>
      <c r="W4320" s="5">
        <f t="shared" si="341"/>
        <v>-4.1875</v>
      </c>
      <c r="X4320" s="8">
        <f t="shared" si="342"/>
        <v>-1</v>
      </c>
      <c r="Y4320" s="4">
        <v>0</v>
      </c>
      <c r="Z4320" s="9" t="str">
        <f t="shared" si="343"/>
        <v>NA</v>
      </c>
      <c r="AA4320" s="10">
        <f t="shared" si="344"/>
        <v>0</v>
      </c>
    </row>
    <row r="4321" spans="1:27" x14ac:dyDescent="0.55000000000000004">
      <c r="A4321" s="3" t="s">
        <v>52</v>
      </c>
      <c r="B4321" s="3" t="s">
        <v>53</v>
      </c>
      <c r="C4321" s="3" t="s">
        <v>6780</v>
      </c>
      <c r="D4321" s="3" t="s">
        <v>6781</v>
      </c>
      <c r="E4321" s="4" t="s">
        <v>47</v>
      </c>
      <c r="F4321" s="3" t="s">
        <v>57</v>
      </c>
      <c r="G4321" s="3" t="s">
        <v>6629</v>
      </c>
      <c r="H4321" s="3" t="s">
        <v>6630</v>
      </c>
      <c r="I4321" s="3" t="s">
        <v>60</v>
      </c>
      <c r="J4321" s="3" t="s">
        <v>36</v>
      </c>
      <c r="K4321" s="3" t="s">
        <v>61</v>
      </c>
      <c r="L4321" s="5">
        <v>11.25</v>
      </c>
      <c r="M4321" s="4">
        <v>1</v>
      </c>
      <c r="N4321" s="5">
        <v>4.2125000000000004</v>
      </c>
      <c r="O4321" s="5">
        <v>4.2125000000000004</v>
      </c>
      <c r="P4321" s="4">
        <v>37</v>
      </c>
      <c r="Q4321" s="6">
        <v>2.7027027027027</v>
      </c>
      <c r="R4321" s="7">
        <v>1</v>
      </c>
      <c r="S4321" s="6">
        <v>0</v>
      </c>
      <c r="T4321" s="5">
        <v>0</v>
      </c>
      <c r="U4321" s="5">
        <v>0</v>
      </c>
      <c r="V4321" s="5">
        <f t="shared" si="345"/>
        <v>4.2125000000000004</v>
      </c>
      <c r="W4321" s="5">
        <f t="shared" si="341"/>
        <v>-4.2125000000000004</v>
      </c>
      <c r="X4321" s="8">
        <f t="shared" si="342"/>
        <v>-1</v>
      </c>
      <c r="Y4321" s="4">
        <v>0</v>
      </c>
      <c r="Z4321" s="9" t="str">
        <f t="shared" si="343"/>
        <v>NA</v>
      </c>
      <c r="AA4321" s="10">
        <f t="shared" si="344"/>
        <v>0</v>
      </c>
    </row>
    <row r="4322" spans="1:27" x14ac:dyDescent="0.55000000000000004">
      <c r="A4322" s="3" t="s">
        <v>52</v>
      </c>
      <c r="B4322" s="3" t="s">
        <v>53</v>
      </c>
      <c r="C4322" s="3" t="s">
        <v>6782</v>
      </c>
      <c r="D4322" s="3" t="s">
        <v>6783</v>
      </c>
      <c r="E4322" s="4" t="s">
        <v>47</v>
      </c>
      <c r="F4322" s="3" t="s">
        <v>57</v>
      </c>
      <c r="G4322" s="3" t="s">
        <v>6649</v>
      </c>
      <c r="H4322" s="3" t="s">
        <v>6650</v>
      </c>
      <c r="I4322" s="3" t="s">
        <v>60</v>
      </c>
      <c r="J4322" s="3" t="s">
        <v>36</v>
      </c>
      <c r="K4322" s="3" t="s">
        <v>61</v>
      </c>
      <c r="L4322" s="5">
        <v>11.25</v>
      </c>
      <c r="M4322" s="4">
        <v>2</v>
      </c>
      <c r="N4322" s="5">
        <v>4.2125000000000004</v>
      </c>
      <c r="O4322" s="5">
        <v>2.1062500000000002</v>
      </c>
      <c r="P4322" s="4">
        <v>87</v>
      </c>
      <c r="Q4322" s="6">
        <v>2.29885057471264</v>
      </c>
      <c r="R4322" s="7">
        <v>1</v>
      </c>
      <c r="S4322" s="6">
        <v>0</v>
      </c>
      <c r="T4322" s="5">
        <v>0</v>
      </c>
      <c r="U4322" s="5">
        <v>0</v>
      </c>
      <c r="V4322" s="5">
        <f t="shared" si="345"/>
        <v>4.2125000000000004</v>
      </c>
      <c r="W4322" s="5">
        <f t="shared" si="341"/>
        <v>-4.2125000000000004</v>
      </c>
      <c r="X4322" s="8">
        <f t="shared" si="342"/>
        <v>-1</v>
      </c>
      <c r="Y4322" s="4">
        <v>0</v>
      </c>
      <c r="Z4322" s="9" t="str">
        <f t="shared" si="343"/>
        <v>NA</v>
      </c>
      <c r="AA4322" s="10">
        <f t="shared" si="344"/>
        <v>0</v>
      </c>
    </row>
    <row r="4323" spans="1:27" x14ac:dyDescent="0.55000000000000004">
      <c r="A4323" s="3" t="s">
        <v>52</v>
      </c>
      <c r="B4323" s="3" t="s">
        <v>53</v>
      </c>
      <c r="C4323" s="3" t="s">
        <v>6784</v>
      </c>
      <c r="D4323" s="3" t="s">
        <v>6785</v>
      </c>
      <c r="E4323" s="4" t="s">
        <v>47</v>
      </c>
      <c r="F4323" s="3" t="s">
        <v>57</v>
      </c>
      <c r="G4323" s="3" t="s">
        <v>6763</v>
      </c>
      <c r="H4323" s="3" t="s">
        <v>6764</v>
      </c>
      <c r="I4323" s="3" t="s">
        <v>60</v>
      </c>
      <c r="J4323" s="3" t="s">
        <v>36</v>
      </c>
      <c r="K4323" s="3" t="s">
        <v>61</v>
      </c>
      <c r="L4323" s="5">
        <v>11.25</v>
      </c>
      <c r="M4323" s="4">
        <v>1</v>
      </c>
      <c r="N4323" s="5">
        <v>4.3375000000000004</v>
      </c>
      <c r="O4323" s="5">
        <v>4.3375000000000004</v>
      </c>
      <c r="P4323" s="4">
        <v>18</v>
      </c>
      <c r="Q4323" s="6">
        <v>5.5555555555555598</v>
      </c>
      <c r="R4323" s="7">
        <v>1</v>
      </c>
      <c r="S4323" s="6">
        <v>0</v>
      </c>
      <c r="T4323" s="5">
        <v>0</v>
      </c>
      <c r="U4323" s="5">
        <v>0</v>
      </c>
      <c r="V4323" s="5">
        <f t="shared" si="345"/>
        <v>4.3375000000000004</v>
      </c>
      <c r="W4323" s="5">
        <f t="shared" si="341"/>
        <v>-4.3375000000000004</v>
      </c>
      <c r="X4323" s="8">
        <f t="shared" si="342"/>
        <v>-1</v>
      </c>
      <c r="Y4323" s="4">
        <v>0</v>
      </c>
      <c r="Z4323" s="9" t="str">
        <f t="shared" si="343"/>
        <v>NA</v>
      </c>
      <c r="AA4323" s="10">
        <f t="shared" si="344"/>
        <v>0</v>
      </c>
    </row>
    <row r="4324" spans="1:27" x14ac:dyDescent="0.55000000000000004">
      <c r="A4324" s="3" t="s">
        <v>52</v>
      </c>
      <c r="B4324" s="3" t="s">
        <v>53</v>
      </c>
      <c r="C4324" s="3" t="s">
        <v>6786</v>
      </c>
      <c r="D4324" s="3" t="s">
        <v>6787</v>
      </c>
      <c r="E4324" s="4" t="s">
        <v>47</v>
      </c>
      <c r="F4324" s="3" t="s">
        <v>57</v>
      </c>
      <c r="G4324" s="3" t="s">
        <v>6645</v>
      </c>
      <c r="H4324" s="3" t="s">
        <v>6646</v>
      </c>
      <c r="I4324" s="3" t="s">
        <v>60</v>
      </c>
      <c r="J4324" s="3" t="s">
        <v>36</v>
      </c>
      <c r="K4324" s="3" t="s">
        <v>61</v>
      </c>
      <c r="L4324" s="5">
        <v>11.25</v>
      </c>
      <c r="M4324" s="4">
        <v>3</v>
      </c>
      <c r="N4324" s="5">
        <v>4.3374999750000001</v>
      </c>
      <c r="O4324" s="5">
        <v>1.4458333249999999</v>
      </c>
      <c r="P4324" s="4">
        <v>109</v>
      </c>
      <c r="Q4324" s="6">
        <v>2.75229357798165</v>
      </c>
      <c r="R4324" s="7">
        <v>1.04954128440367</v>
      </c>
      <c r="S4324" s="6">
        <v>0</v>
      </c>
      <c r="T4324" s="5">
        <v>0</v>
      </c>
      <c r="U4324" s="5">
        <v>0</v>
      </c>
      <c r="V4324" s="5">
        <f t="shared" si="345"/>
        <v>4.3374999750000001</v>
      </c>
      <c r="W4324" s="5">
        <f t="shared" si="341"/>
        <v>-4.3374999750000001</v>
      </c>
      <c r="X4324" s="8">
        <f t="shared" si="342"/>
        <v>-1</v>
      </c>
      <c r="Y4324" s="4">
        <v>0</v>
      </c>
      <c r="Z4324" s="9" t="str">
        <f t="shared" si="343"/>
        <v>NA</v>
      </c>
      <c r="AA4324" s="10">
        <f t="shared" si="344"/>
        <v>0</v>
      </c>
    </row>
    <row r="4325" spans="1:27" x14ac:dyDescent="0.55000000000000004">
      <c r="A4325" s="3" t="s">
        <v>52</v>
      </c>
      <c r="B4325" s="3" t="s">
        <v>53</v>
      </c>
      <c r="C4325" s="3" t="s">
        <v>6788</v>
      </c>
      <c r="D4325" s="3" t="s">
        <v>6789</v>
      </c>
      <c r="E4325" s="4" t="s">
        <v>47</v>
      </c>
      <c r="F4325" s="3" t="s">
        <v>57</v>
      </c>
      <c r="G4325" s="3" t="s">
        <v>5350</v>
      </c>
      <c r="H4325" s="3" t="s">
        <v>6775</v>
      </c>
      <c r="I4325" s="3" t="s">
        <v>60</v>
      </c>
      <c r="J4325" s="3" t="s">
        <v>36</v>
      </c>
      <c r="K4325" s="3" t="s">
        <v>61</v>
      </c>
      <c r="L4325" s="5">
        <v>11.25</v>
      </c>
      <c r="M4325" s="4">
        <v>2</v>
      </c>
      <c r="N4325" s="5">
        <v>4.4249999999999998</v>
      </c>
      <c r="O4325" s="5">
        <v>2.2124999999999999</v>
      </c>
      <c r="P4325" s="4">
        <v>227</v>
      </c>
      <c r="Q4325" s="6">
        <v>0.88105726872246704</v>
      </c>
      <c r="R4325" s="7">
        <v>1</v>
      </c>
      <c r="S4325" s="6">
        <v>0</v>
      </c>
      <c r="T4325" s="5">
        <v>0</v>
      </c>
      <c r="U4325" s="5">
        <v>0</v>
      </c>
      <c r="V4325" s="5">
        <f t="shared" si="345"/>
        <v>4.4249999999999998</v>
      </c>
      <c r="W4325" s="5">
        <f t="shared" si="341"/>
        <v>-4.4249999999999998</v>
      </c>
      <c r="X4325" s="8">
        <f t="shared" si="342"/>
        <v>-1</v>
      </c>
      <c r="Y4325" s="4">
        <v>0</v>
      </c>
      <c r="Z4325" s="9" t="str">
        <f t="shared" si="343"/>
        <v>NA</v>
      </c>
      <c r="AA4325" s="10">
        <f t="shared" si="344"/>
        <v>0</v>
      </c>
    </row>
    <row r="4326" spans="1:27" x14ac:dyDescent="0.55000000000000004">
      <c r="A4326" s="3" t="s">
        <v>52</v>
      </c>
      <c r="B4326" s="3" t="s">
        <v>53</v>
      </c>
      <c r="C4326" s="3" t="s">
        <v>6790</v>
      </c>
      <c r="D4326" s="3" t="s">
        <v>6271</v>
      </c>
      <c r="E4326" s="4" t="s">
        <v>47</v>
      </c>
      <c r="F4326" s="3" t="s">
        <v>57</v>
      </c>
      <c r="G4326" s="3" t="s">
        <v>5350</v>
      </c>
      <c r="H4326" s="3" t="s">
        <v>6775</v>
      </c>
      <c r="I4326" s="3" t="s">
        <v>60</v>
      </c>
      <c r="J4326" s="3" t="s">
        <v>36</v>
      </c>
      <c r="K4326" s="3" t="s">
        <v>61</v>
      </c>
      <c r="L4326" s="5">
        <v>11.25</v>
      </c>
      <c r="M4326" s="4">
        <v>3</v>
      </c>
      <c r="N4326" s="5">
        <v>4.7124999750000001</v>
      </c>
      <c r="O4326" s="5">
        <v>1.5708333250000002</v>
      </c>
      <c r="P4326" s="4">
        <v>144</v>
      </c>
      <c r="Q4326" s="6">
        <v>2.0833333333333299</v>
      </c>
      <c r="R4326" s="7">
        <v>1</v>
      </c>
      <c r="S4326" s="6">
        <v>0</v>
      </c>
      <c r="T4326" s="5">
        <v>0</v>
      </c>
      <c r="U4326" s="5">
        <v>0</v>
      </c>
      <c r="V4326" s="5">
        <f t="shared" si="345"/>
        <v>4.7124999750000001</v>
      </c>
      <c r="W4326" s="5">
        <f t="shared" si="341"/>
        <v>-4.7124999750000001</v>
      </c>
      <c r="X4326" s="8">
        <f t="shared" si="342"/>
        <v>-1</v>
      </c>
      <c r="Y4326" s="4">
        <v>0</v>
      </c>
      <c r="Z4326" s="9" t="str">
        <f t="shared" si="343"/>
        <v>NA</v>
      </c>
      <c r="AA4326" s="10">
        <f t="shared" si="344"/>
        <v>0</v>
      </c>
    </row>
    <row r="4327" spans="1:27" x14ac:dyDescent="0.55000000000000004">
      <c r="A4327" s="3" t="s">
        <v>52</v>
      </c>
      <c r="B4327" s="3" t="s">
        <v>53</v>
      </c>
      <c r="C4327" s="3" t="s">
        <v>6791</v>
      </c>
      <c r="D4327" s="3" t="s">
        <v>6792</v>
      </c>
      <c r="E4327" s="4" t="s">
        <v>47</v>
      </c>
      <c r="F4327" s="3" t="s">
        <v>57</v>
      </c>
      <c r="G4327" s="3" t="s">
        <v>6742</v>
      </c>
      <c r="H4327" s="3" t="s">
        <v>34</v>
      </c>
      <c r="I4327" s="3" t="s">
        <v>60</v>
      </c>
      <c r="J4327" s="3" t="s">
        <v>36</v>
      </c>
      <c r="K4327" s="3" t="s">
        <v>61</v>
      </c>
      <c r="L4327" s="5">
        <v>11.25</v>
      </c>
      <c r="M4327" s="4">
        <v>2</v>
      </c>
      <c r="N4327" s="5">
        <v>4.7125000000000004</v>
      </c>
      <c r="O4327" s="5">
        <v>2.3562500000000002</v>
      </c>
      <c r="P4327" s="4">
        <v>7</v>
      </c>
      <c r="Q4327" s="6">
        <v>28.571428571428601</v>
      </c>
      <c r="R4327" s="7">
        <v>1</v>
      </c>
      <c r="S4327" s="6">
        <v>0</v>
      </c>
      <c r="T4327" s="5">
        <v>0</v>
      </c>
      <c r="U4327" s="5">
        <v>0</v>
      </c>
      <c r="V4327" s="5">
        <f t="shared" si="345"/>
        <v>4.7125000000000004</v>
      </c>
      <c r="W4327" s="5">
        <f t="shared" si="341"/>
        <v>-4.7125000000000004</v>
      </c>
      <c r="X4327" s="8">
        <f t="shared" si="342"/>
        <v>-1</v>
      </c>
      <c r="Y4327" s="4">
        <v>0</v>
      </c>
      <c r="Z4327" s="9" t="str">
        <f t="shared" si="343"/>
        <v>NA</v>
      </c>
      <c r="AA4327" s="10">
        <f t="shared" si="344"/>
        <v>0</v>
      </c>
    </row>
    <row r="4328" spans="1:27" x14ac:dyDescent="0.55000000000000004">
      <c r="A4328" s="3" t="s">
        <v>52</v>
      </c>
      <c r="B4328" s="3" t="s">
        <v>53</v>
      </c>
      <c r="C4328" s="3" t="s">
        <v>6793</v>
      </c>
      <c r="D4328" s="3" t="s">
        <v>6794</v>
      </c>
      <c r="E4328" s="4" t="s">
        <v>47</v>
      </c>
      <c r="F4328" s="3" t="s">
        <v>57</v>
      </c>
      <c r="G4328" s="3" t="s">
        <v>6763</v>
      </c>
      <c r="H4328" s="3" t="s">
        <v>6764</v>
      </c>
      <c r="I4328" s="3" t="s">
        <v>60</v>
      </c>
      <c r="J4328" s="3" t="s">
        <v>36</v>
      </c>
      <c r="K4328" s="3" t="s">
        <v>61</v>
      </c>
      <c r="L4328" s="5">
        <v>11.25</v>
      </c>
      <c r="M4328" s="4">
        <v>3</v>
      </c>
      <c r="N4328" s="5">
        <v>4.7374999874999997</v>
      </c>
      <c r="O4328" s="5">
        <v>1.5791666625</v>
      </c>
      <c r="P4328" s="4">
        <v>35</v>
      </c>
      <c r="Q4328" s="6">
        <v>8.5714285714285694</v>
      </c>
      <c r="R4328" s="7">
        <v>1</v>
      </c>
      <c r="S4328" s="6">
        <v>0</v>
      </c>
      <c r="T4328" s="5">
        <v>0</v>
      </c>
      <c r="U4328" s="5">
        <v>0</v>
      </c>
      <c r="V4328" s="5">
        <f t="shared" si="345"/>
        <v>4.7374999874999997</v>
      </c>
      <c r="W4328" s="5">
        <f t="shared" si="341"/>
        <v>-4.7374999874999997</v>
      </c>
      <c r="X4328" s="8">
        <f t="shared" si="342"/>
        <v>-1</v>
      </c>
      <c r="Y4328" s="4">
        <v>0</v>
      </c>
      <c r="Z4328" s="9" t="str">
        <f t="shared" si="343"/>
        <v>NA</v>
      </c>
      <c r="AA4328" s="10">
        <f t="shared" si="344"/>
        <v>0</v>
      </c>
    </row>
    <row r="4329" spans="1:27" x14ac:dyDescent="0.55000000000000004">
      <c r="A4329" s="3" t="s">
        <v>52</v>
      </c>
      <c r="B4329" s="3" t="s">
        <v>53</v>
      </c>
      <c r="C4329" s="3" t="s">
        <v>6795</v>
      </c>
      <c r="D4329" s="3" t="s">
        <v>6796</v>
      </c>
      <c r="E4329" s="4" t="s">
        <v>47</v>
      </c>
      <c r="F4329" s="3" t="s">
        <v>57</v>
      </c>
      <c r="G4329" s="3" t="s">
        <v>6622</v>
      </c>
      <c r="H4329" s="3" t="s">
        <v>1995</v>
      </c>
      <c r="I4329" s="3" t="s">
        <v>60</v>
      </c>
      <c r="J4329" s="3" t="s">
        <v>36</v>
      </c>
      <c r="K4329" s="3" t="s">
        <v>61</v>
      </c>
      <c r="L4329" s="5">
        <v>11.25</v>
      </c>
      <c r="M4329" s="4">
        <v>1</v>
      </c>
      <c r="N4329" s="5">
        <v>5</v>
      </c>
      <c r="O4329" s="5">
        <v>5</v>
      </c>
      <c r="P4329" s="4">
        <v>59</v>
      </c>
      <c r="Q4329" s="6">
        <v>1.6949152542372901</v>
      </c>
      <c r="R4329" s="7">
        <v>1</v>
      </c>
      <c r="S4329" s="6">
        <v>0</v>
      </c>
      <c r="T4329" s="5">
        <v>0</v>
      </c>
      <c r="U4329" s="5">
        <v>0</v>
      </c>
      <c r="V4329" s="5">
        <f t="shared" si="345"/>
        <v>5</v>
      </c>
      <c r="W4329" s="5">
        <f t="shared" si="341"/>
        <v>-5</v>
      </c>
      <c r="X4329" s="8">
        <f t="shared" si="342"/>
        <v>-1</v>
      </c>
      <c r="Y4329" s="4">
        <v>0</v>
      </c>
      <c r="Z4329" s="9" t="str">
        <f t="shared" si="343"/>
        <v>NA</v>
      </c>
      <c r="AA4329" s="10">
        <f t="shared" si="344"/>
        <v>0</v>
      </c>
    </row>
    <row r="4330" spans="1:27" x14ac:dyDescent="0.55000000000000004">
      <c r="A4330" s="3" t="s">
        <v>52</v>
      </c>
      <c r="B4330" s="3" t="s">
        <v>53</v>
      </c>
      <c r="C4330" s="3" t="s">
        <v>6797</v>
      </c>
      <c r="D4330" s="3" t="s">
        <v>6798</v>
      </c>
      <c r="E4330" s="4" t="s">
        <v>47</v>
      </c>
      <c r="F4330" s="3" t="s">
        <v>57</v>
      </c>
      <c r="G4330" s="3" t="s">
        <v>6694</v>
      </c>
      <c r="H4330" s="3" t="s">
        <v>6695</v>
      </c>
      <c r="I4330" s="3" t="s">
        <v>60</v>
      </c>
      <c r="J4330" s="3" t="s">
        <v>36</v>
      </c>
      <c r="K4330" s="3" t="s">
        <v>61</v>
      </c>
      <c r="L4330" s="5">
        <v>11.25</v>
      </c>
      <c r="M4330" s="4">
        <v>5</v>
      </c>
      <c r="N4330" s="5">
        <v>5.2625000000000002</v>
      </c>
      <c r="O4330" s="5">
        <v>1.0525</v>
      </c>
      <c r="P4330" s="4">
        <v>30</v>
      </c>
      <c r="Q4330" s="6">
        <v>16.6666666666667</v>
      </c>
      <c r="R4330" s="7">
        <v>1</v>
      </c>
      <c r="S4330" s="6">
        <v>0</v>
      </c>
      <c r="T4330" s="5">
        <v>0</v>
      </c>
      <c r="U4330" s="5">
        <v>0</v>
      </c>
      <c r="V4330" s="5">
        <f t="shared" si="345"/>
        <v>5.2625000000000002</v>
      </c>
      <c r="W4330" s="5">
        <f t="shared" si="341"/>
        <v>-5.2625000000000002</v>
      </c>
      <c r="X4330" s="8">
        <f t="shared" si="342"/>
        <v>-1</v>
      </c>
      <c r="Y4330" s="4">
        <v>0</v>
      </c>
      <c r="Z4330" s="9" t="str">
        <f t="shared" si="343"/>
        <v>NA</v>
      </c>
      <c r="AA4330" s="10">
        <f t="shared" si="344"/>
        <v>0</v>
      </c>
    </row>
    <row r="4331" spans="1:27" x14ac:dyDescent="0.55000000000000004">
      <c r="A4331" s="3" t="s">
        <v>52</v>
      </c>
      <c r="B4331" s="3" t="s">
        <v>53</v>
      </c>
      <c r="C4331" s="3" t="s">
        <v>6799</v>
      </c>
      <c r="D4331" s="3" t="s">
        <v>6800</v>
      </c>
      <c r="E4331" s="4" t="s">
        <v>47</v>
      </c>
      <c r="F4331" s="3" t="s">
        <v>57</v>
      </c>
      <c r="G4331" s="3" t="s">
        <v>6745</v>
      </c>
      <c r="H4331" s="3" t="s">
        <v>6746</v>
      </c>
      <c r="I4331" s="3" t="s">
        <v>60</v>
      </c>
      <c r="J4331" s="3" t="s">
        <v>36</v>
      </c>
      <c r="K4331" s="3" t="s">
        <v>61</v>
      </c>
      <c r="L4331" s="5">
        <v>11.25</v>
      </c>
      <c r="M4331" s="4">
        <v>1</v>
      </c>
      <c r="N4331" s="5">
        <v>5.4749999999999996</v>
      </c>
      <c r="O4331" s="5">
        <v>5.4749999999999996</v>
      </c>
      <c r="P4331" s="4">
        <v>59</v>
      </c>
      <c r="Q4331" s="6">
        <v>1.6949152542372901</v>
      </c>
      <c r="R4331" s="7">
        <v>1</v>
      </c>
      <c r="S4331" s="6">
        <v>0</v>
      </c>
      <c r="T4331" s="5">
        <v>0</v>
      </c>
      <c r="U4331" s="5">
        <v>0</v>
      </c>
      <c r="V4331" s="5">
        <f t="shared" si="345"/>
        <v>5.4749999999999996</v>
      </c>
      <c r="W4331" s="5">
        <f t="shared" si="341"/>
        <v>-5.4749999999999996</v>
      </c>
      <c r="X4331" s="8">
        <f t="shared" si="342"/>
        <v>-1</v>
      </c>
      <c r="Y4331" s="4">
        <v>0</v>
      </c>
      <c r="Z4331" s="9" t="str">
        <f t="shared" si="343"/>
        <v>NA</v>
      </c>
      <c r="AA4331" s="10">
        <f t="shared" si="344"/>
        <v>0</v>
      </c>
    </row>
    <row r="4332" spans="1:27" x14ac:dyDescent="0.55000000000000004">
      <c r="A4332" s="3" t="s">
        <v>52</v>
      </c>
      <c r="B4332" s="3" t="s">
        <v>53</v>
      </c>
      <c r="C4332" s="3" t="s">
        <v>6801</v>
      </c>
      <c r="D4332" s="3" t="s">
        <v>6802</v>
      </c>
      <c r="E4332" s="4" t="s">
        <v>47</v>
      </c>
      <c r="F4332" s="3" t="s">
        <v>57</v>
      </c>
      <c r="G4332" s="3" t="s">
        <v>6690</v>
      </c>
      <c r="H4332" s="3" t="s">
        <v>6691</v>
      </c>
      <c r="I4332" s="3" t="s">
        <v>60</v>
      </c>
      <c r="J4332" s="3" t="s">
        <v>36</v>
      </c>
      <c r="K4332" s="3" t="s">
        <v>61</v>
      </c>
      <c r="L4332" s="5">
        <v>11.25</v>
      </c>
      <c r="M4332" s="4">
        <v>3</v>
      </c>
      <c r="N4332" s="5">
        <v>5.4999999749999997</v>
      </c>
      <c r="O4332" s="5">
        <v>1.8333333249999999</v>
      </c>
      <c r="P4332" s="4">
        <v>1140</v>
      </c>
      <c r="Q4332" s="6">
        <v>0.26315789473684204</v>
      </c>
      <c r="R4332" s="7">
        <v>1</v>
      </c>
      <c r="S4332" s="6">
        <v>0</v>
      </c>
      <c r="T4332" s="5">
        <v>0</v>
      </c>
      <c r="U4332" s="5">
        <v>0</v>
      </c>
      <c r="V4332" s="5">
        <f t="shared" si="345"/>
        <v>5.4999999749999997</v>
      </c>
      <c r="W4332" s="5">
        <f t="shared" si="341"/>
        <v>-5.4999999749999997</v>
      </c>
      <c r="X4332" s="8">
        <f t="shared" si="342"/>
        <v>-1</v>
      </c>
      <c r="Y4332" s="4">
        <v>0</v>
      </c>
      <c r="Z4332" s="9" t="str">
        <f t="shared" si="343"/>
        <v>NA</v>
      </c>
      <c r="AA4332" s="10">
        <f t="shared" si="344"/>
        <v>0</v>
      </c>
    </row>
    <row r="4333" spans="1:27" x14ac:dyDescent="0.55000000000000004">
      <c r="A4333" s="3" t="s">
        <v>52</v>
      </c>
      <c r="B4333" s="3" t="s">
        <v>53</v>
      </c>
      <c r="C4333" s="3" t="s">
        <v>6803</v>
      </c>
      <c r="D4333" s="3" t="s">
        <v>6804</v>
      </c>
      <c r="E4333" s="4" t="s">
        <v>47</v>
      </c>
      <c r="F4333" s="3" t="s">
        <v>57</v>
      </c>
      <c r="G4333" s="3" t="s">
        <v>6649</v>
      </c>
      <c r="H4333" s="3" t="s">
        <v>6650</v>
      </c>
      <c r="I4333" s="3" t="s">
        <v>60</v>
      </c>
      <c r="J4333" s="3" t="s">
        <v>36</v>
      </c>
      <c r="K4333" s="3" t="s">
        <v>61</v>
      </c>
      <c r="L4333" s="5">
        <v>11.25</v>
      </c>
      <c r="M4333" s="4">
        <v>1</v>
      </c>
      <c r="N4333" s="5">
        <v>5.5250000000000004</v>
      </c>
      <c r="O4333" s="5">
        <v>5.5250000000000004</v>
      </c>
      <c r="P4333" s="4">
        <v>1</v>
      </c>
      <c r="Q4333" s="6">
        <v>100</v>
      </c>
      <c r="R4333" s="7">
        <v>1</v>
      </c>
      <c r="S4333" s="6">
        <v>0</v>
      </c>
      <c r="T4333" s="5">
        <v>0</v>
      </c>
      <c r="U4333" s="5">
        <v>0</v>
      </c>
      <c r="V4333" s="5">
        <f t="shared" si="345"/>
        <v>5.5250000000000004</v>
      </c>
      <c r="W4333" s="5">
        <f t="shared" si="341"/>
        <v>-5.5250000000000004</v>
      </c>
      <c r="X4333" s="8">
        <f t="shared" si="342"/>
        <v>-1</v>
      </c>
      <c r="Y4333" s="4">
        <v>0</v>
      </c>
      <c r="Z4333" s="9" t="str">
        <f t="shared" si="343"/>
        <v>NA</v>
      </c>
      <c r="AA4333" s="10">
        <f t="shared" si="344"/>
        <v>0</v>
      </c>
    </row>
    <row r="4334" spans="1:27" x14ac:dyDescent="0.55000000000000004">
      <c r="A4334" s="3" t="s">
        <v>52</v>
      </c>
      <c r="B4334" s="3" t="s">
        <v>53</v>
      </c>
      <c r="C4334" s="3" t="s">
        <v>6805</v>
      </c>
      <c r="D4334" s="3" t="s">
        <v>6806</v>
      </c>
      <c r="E4334" s="4" t="s">
        <v>47</v>
      </c>
      <c r="F4334" s="3" t="s">
        <v>57</v>
      </c>
      <c r="G4334" s="3" t="s">
        <v>6722</v>
      </c>
      <c r="H4334" s="3" t="s">
        <v>6723</v>
      </c>
      <c r="I4334" s="3" t="s">
        <v>60</v>
      </c>
      <c r="J4334" s="3" t="s">
        <v>36</v>
      </c>
      <c r="K4334" s="3" t="s">
        <v>61</v>
      </c>
      <c r="L4334" s="5">
        <v>11.25</v>
      </c>
      <c r="M4334" s="4">
        <v>2</v>
      </c>
      <c r="N4334" s="5">
        <v>5.625</v>
      </c>
      <c r="O4334" s="5">
        <v>2.8125</v>
      </c>
      <c r="P4334" s="4">
        <v>123</v>
      </c>
      <c r="Q4334" s="6">
        <v>1.6260162601626</v>
      </c>
      <c r="R4334" s="7">
        <v>1</v>
      </c>
      <c r="S4334" s="6">
        <v>0</v>
      </c>
      <c r="T4334" s="5">
        <v>0</v>
      </c>
      <c r="U4334" s="5">
        <v>0</v>
      </c>
      <c r="V4334" s="5">
        <f t="shared" si="345"/>
        <v>5.625</v>
      </c>
      <c r="W4334" s="5">
        <f t="shared" si="341"/>
        <v>-5.625</v>
      </c>
      <c r="X4334" s="8">
        <f t="shared" si="342"/>
        <v>-1</v>
      </c>
      <c r="Y4334" s="4">
        <v>0</v>
      </c>
      <c r="Z4334" s="9" t="str">
        <f t="shared" si="343"/>
        <v>NA</v>
      </c>
      <c r="AA4334" s="10">
        <f t="shared" si="344"/>
        <v>0</v>
      </c>
    </row>
    <row r="4335" spans="1:27" x14ac:dyDescent="0.55000000000000004">
      <c r="A4335" s="3" t="s">
        <v>52</v>
      </c>
      <c r="B4335" s="3" t="s">
        <v>53</v>
      </c>
      <c r="C4335" s="3" t="s">
        <v>6807</v>
      </c>
      <c r="D4335" s="3" t="s">
        <v>6808</v>
      </c>
      <c r="E4335" s="4" t="s">
        <v>47</v>
      </c>
      <c r="F4335" s="3" t="s">
        <v>57</v>
      </c>
      <c r="G4335" s="3" t="s">
        <v>6757</v>
      </c>
      <c r="H4335" s="3" t="s">
        <v>6758</v>
      </c>
      <c r="I4335" s="3" t="s">
        <v>60</v>
      </c>
      <c r="J4335" s="3" t="s">
        <v>36</v>
      </c>
      <c r="K4335" s="3" t="s">
        <v>61</v>
      </c>
      <c r="L4335" s="5">
        <v>11.25</v>
      </c>
      <c r="M4335" s="4">
        <v>2</v>
      </c>
      <c r="N4335" s="5">
        <v>5.6875</v>
      </c>
      <c r="O4335" s="5">
        <v>2.84375</v>
      </c>
      <c r="P4335" s="4">
        <v>3</v>
      </c>
      <c r="Q4335" s="6">
        <v>66.6666666666667</v>
      </c>
      <c r="R4335" s="7">
        <v>1</v>
      </c>
      <c r="S4335" s="6">
        <v>0</v>
      </c>
      <c r="T4335" s="5">
        <v>0</v>
      </c>
      <c r="U4335" s="5">
        <v>0</v>
      </c>
      <c r="V4335" s="5">
        <f t="shared" si="345"/>
        <v>5.6875</v>
      </c>
      <c r="W4335" s="5">
        <f t="shared" si="341"/>
        <v>-5.6875</v>
      </c>
      <c r="X4335" s="8">
        <f t="shared" si="342"/>
        <v>-1</v>
      </c>
      <c r="Y4335" s="4">
        <v>0</v>
      </c>
      <c r="Z4335" s="9" t="str">
        <f t="shared" si="343"/>
        <v>NA</v>
      </c>
      <c r="AA4335" s="10">
        <f t="shared" si="344"/>
        <v>0</v>
      </c>
    </row>
    <row r="4336" spans="1:27" x14ac:dyDescent="0.55000000000000004">
      <c r="A4336" s="3" t="s">
        <v>52</v>
      </c>
      <c r="B4336" s="3" t="s">
        <v>53</v>
      </c>
      <c r="C4336" s="3" t="s">
        <v>6809</v>
      </c>
      <c r="D4336" s="3" t="s">
        <v>6810</v>
      </c>
      <c r="E4336" s="4" t="s">
        <v>47</v>
      </c>
      <c r="F4336" s="3" t="s">
        <v>57</v>
      </c>
      <c r="G4336" s="3" t="s">
        <v>6745</v>
      </c>
      <c r="H4336" s="3" t="s">
        <v>6746</v>
      </c>
      <c r="I4336" s="3" t="s">
        <v>60</v>
      </c>
      <c r="J4336" s="3" t="s">
        <v>36</v>
      </c>
      <c r="K4336" s="3" t="s">
        <v>61</v>
      </c>
      <c r="L4336" s="5">
        <v>11.25</v>
      </c>
      <c r="M4336" s="4">
        <v>1</v>
      </c>
      <c r="N4336" s="5">
        <v>5.875</v>
      </c>
      <c r="O4336" s="5">
        <v>5.875</v>
      </c>
      <c r="P4336" s="4">
        <v>382</v>
      </c>
      <c r="Q4336" s="6">
        <v>0.26178010471204199</v>
      </c>
      <c r="R4336" s="7">
        <v>1.03952879581152</v>
      </c>
      <c r="S4336" s="6">
        <v>0</v>
      </c>
      <c r="T4336" s="5">
        <v>0</v>
      </c>
      <c r="U4336" s="5">
        <v>0</v>
      </c>
      <c r="V4336" s="5">
        <f t="shared" si="345"/>
        <v>5.875</v>
      </c>
      <c r="W4336" s="5">
        <f t="shared" si="341"/>
        <v>-5.875</v>
      </c>
      <c r="X4336" s="8">
        <f t="shared" si="342"/>
        <v>-1</v>
      </c>
      <c r="Y4336" s="4">
        <v>0</v>
      </c>
      <c r="Z4336" s="9" t="str">
        <f t="shared" si="343"/>
        <v>NA</v>
      </c>
      <c r="AA4336" s="10">
        <f t="shared" si="344"/>
        <v>0</v>
      </c>
    </row>
    <row r="4337" spans="1:27" x14ac:dyDescent="0.55000000000000004">
      <c r="A4337" s="3" t="s">
        <v>52</v>
      </c>
      <c r="B4337" s="3" t="s">
        <v>53</v>
      </c>
      <c r="C4337" s="3" t="s">
        <v>6811</v>
      </c>
      <c r="D4337" s="3" t="s">
        <v>6812</v>
      </c>
      <c r="E4337" s="4" t="s">
        <v>47</v>
      </c>
      <c r="F4337" s="3" t="s">
        <v>57</v>
      </c>
      <c r="G4337" s="3" t="s">
        <v>6622</v>
      </c>
      <c r="H4337" s="3" t="s">
        <v>1995</v>
      </c>
      <c r="I4337" s="3" t="s">
        <v>60</v>
      </c>
      <c r="J4337" s="3" t="s">
        <v>36</v>
      </c>
      <c r="K4337" s="3" t="s">
        <v>61</v>
      </c>
      <c r="L4337" s="5">
        <v>11.25</v>
      </c>
      <c r="M4337" s="4">
        <v>1</v>
      </c>
      <c r="N4337" s="5">
        <v>5.9749999999999996</v>
      </c>
      <c r="O4337" s="5">
        <v>5.9749999999999996</v>
      </c>
      <c r="P4337" s="4">
        <v>7</v>
      </c>
      <c r="Q4337" s="6">
        <v>14.285714285714301</v>
      </c>
      <c r="R4337" s="7">
        <v>1</v>
      </c>
      <c r="S4337" s="6">
        <v>0</v>
      </c>
      <c r="T4337" s="5">
        <v>0</v>
      </c>
      <c r="U4337" s="5">
        <v>0</v>
      </c>
      <c r="V4337" s="5">
        <f t="shared" si="345"/>
        <v>5.9749999999999996</v>
      </c>
      <c r="W4337" s="5">
        <f t="shared" si="341"/>
        <v>-5.9749999999999996</v>
      </c>
      <c r="X4337" s="8">
        <f t="shared" si="342"/>
        <v>-1</v>
      </c>
      <c r="Y4337" s="4">
        <v>0</v>
      </c>
      <c r="Z4337" s="9" t="str">
        <f t="shared" si="343"/>
        <v>NA</v>
      </c>
      <c r="AA4337" s="10">
        <f t="shared" si="344"/>
        <v>0</v>
      </c>
    </row>
    <row r="4338" spans="1:27" x14ac:dyDescent="0.55000000000000004">
      <c r="A4338" s="3" t="s">
        <v>52</v>
      </c>
      <c r="B4338" s="3" t="s">
        <v>53</v>
      </c>
      <c r="C4338" s="3" t="s">
        <v>6813</v>
      </c>
      <c r="D4338" s="3" t="s">
        <v>6814</v>
      </c>
      <c r="E4338" s="4" t="s">
        <v>47</v>
      </c>
      <c r="F4338" s="3" t="s">
        <v>57</v>
      </c>
      <c r="G4338" s="3" t="s">
        <v>6734</v>
      </c>
      <c r="H4338" s="3" t="s">
        <v>6735</v>
      </c>
      <c r="I4338" s="3" t="s">
        <v>60</v>
      </c>
      <c r="J4338" s="3" t="s">
        <v>36</v>
      </c>
      <c r="K4338" s="3" t="s">
        <v>61</v>
      </c>
      <c r="L4338" s="5">
        <v>11.25</v>
      </c>
      <c r="M4338" s="4">
        <v>2</v>
      </c>
      <c r="N4338" s="5">
        <v>6.4249999999999998</v>
      </c>
      <c r="O4338" s="5">
        <v>3.2124999999999999</v>
      </c>
      <c r="P4338" s="4">
        <v>43</v>
      </c>
      <c r="Q4338" s="6">
        <v>4.6511627906976702</v>
      </c>
      <c r="R4338" s="7">
        <v>1</v>
      </c>
      <c r="S4338" s="6">
        <v>0</v>
      </c>
      <c r="T4338" s="5">
        <v>0</v>
      </c>
      <c r="U4338" s="5">
        <v>0</v>
      </c>
      <c r="V4338" s="5">
        <f t="shared" si="345"/>
        <v>6.4249999999999998</v>
      </c>
      <c r="W4338" s="5">
        <f t="shared" si="341"/>
        <v>-6.4249999999999998</v>
      </c>
      <c r="X4338" s="8">
        <f t="shared" si="342"/>
        <v>-1</v>
      </c>
      <c r="Y4338" s="4">
        <v>0</v>
      </c>
      <c r="Z4338" s="9" t="str">
        <f t="shared" si="343"/>
        <v>NA</v>
      </c>
      <c r="AA4338" s="10">
        <f t="shared" si="344"/>
        <v>0</v>
      </c>
    </row>
    <row r="4339" spans="1:27" x14ac:dyDescent="0.55000000000000004">
      <c r="A4339" s="3" t="s">
        <v>52</v>
      </c>
      <c r="B4339" s="3" t="s">
        <v>53</v>
      </c>
      <c r="C4339" s="3" t="s">
        <v>6815</v>
      </c>
      <c r="D4339" s="3" t="s">
        <v>6816</v>
      </c>
      <c r="E4339" s="4" t="s">
        <v>47</v>
      </c>
      <c r="F4339" s="3" t="s">
        <v>57</v>
      </c>
      <c r="G4339" s="3" t="s">
        <v>6722</v>
      </c>
      <c r="H4339" s="3" t="s">
        <v>6723</v>
      </c>
      <c r="I4339" s="3" t="s">
        <v>60</v>
      </c>
      <c r="J4339" s="3" t="s">
        <v>36</v>
      </c>
      <c r="K4339" s="3" t="s">
        <v>61</v>
      </c>
      <c r="L4339" s="5">
        <v>11.25</v>
      </c>
      <c r="M4339" s="4">
        <v>1</v>
      </c>
      <c r="N4339" s="5">
        <v>6.7125000000000004</v>
      </c>
      <c r="O4339" s="5">
        <v>6.7125000000000004</v>
      </c>
      <c r="P4339" s="4">
        <v>9</v>
      </c>
      <c r="Q4339" s="6">
        <v>11.1111111111111</v>
      </c>
      <c r="R4339" s="7">
        <v>1.1111111111111101</v>
      </c>
      <c r="S4339" s="6">
        <v>0</v>
      </c>
      <c r="T4339" s="5">
        <v>0</v>
      </c>
      <c r="U4339" s="5">
        <v>0</v>
      </c>
      <c r="V4339" s="5">
        <f t="shared" si="345"/>
        <v>6.7125000000000004</v>
      </c>
      <c r="W4339" s="5">
        <f t="shared" si="341"/>
        <v>-6.7125000000000004</v>
      </c>
      <c r="X4339" s="8">
        <f t="shared" si="342"/>
        <v>-1</v>
      </c>
      <c r="Y4339" s="4">
        <v>0</v>
      </c>
      <c r="Z4339" s="9" t="str">
        <f t="shared" si="343"/>
        <v>NA</v>
      </c>
      <c r="AA4339" s="10">
        <f t="shared" si="344"/>
        <v>0</v>
      </c>
    </row>
    <row r="4340" spans="1:27" x14ac:dyDescent="0.55000000000000004">
      <c r="A4340" s="3" t="s">
        <v>52</v>
      </c>
      <c r="B4340" s="3" t="s">
        <v>53</v>
      </c>
      <c r="C4340" s="3" t="s">
        <v>6817</v>
      </c>
      <c r="D4340" s="3" t="s">
        <v>6818</v>
      </c>
      <c r="E4340" s="4" t="s">
        <v>47</v>
      </c>
      <c r="F4340" s="3" t="s">
        <v>57</v>
      </c>
      <c r="G4340" s="3" t="s">
        <v>6722</v>
      </c>
      <c r="H4340" s="3" t="s">
        <v>6723</v>
      </c>
      <c r="I4340" s="3" t="s">
        <v>60</v>
      </c>
      <c r="J4340" s="3" t="s">
        <v>36</v>
      </c>
      <c r="K4340" s="3" t="s">
        <v>61</v>
      </c>
      <c r="L4340" s="5">
        <v>11.25</v>
      </c>
      <c r="M4340" s="4">
        <v>3</v>
      </c>
      <c r="N4340" s="5">
        <v>6.7374999750000004</v>
      </c>
      <c r="O4340" s="5">
        <v>2.245833325</v>
      </c>
      <c r="P4340" s="4">
        <v>115</v>
      </c>
      <c r="Q4340" s="6">
        <v>2.60869565217391</v>
      </c>
      <c r="R4340" s="7">
        <v>1</v>
      </c>
      <c r="S4340" s="6">
        <v>0</v>
      </c>
      <c r="T4340" s="5">
        <v>0</v>
      </c>
      <c r="U4340" s="5">
        <v>0</v>
      </c>
      <c r="V4340" s="5">
        <f t="shared" si="345"/>
        <v>6.7374999750000004</v>
      </c>
      <c r="W4340" s="5">
        <f t="shared" si="341"/>
        <v>-6.7374999750000004</v>
      </c>
      <c r="X4340" s="8">
        <f t="shared" si="342"/>
        <v>-1</v>
      </c>
      <c r="Y4340" s="4">
        <v>0</v>
      </c>
      <c r="Z4340" s="9" t="str">
        <f t="shared" si="343"/>
        <v>NA</v>
      </c>
      <c r="AA4340" s="10">
        <f t="shared" si="344"/>
        <v>0</v>
      </c>
    </row>
    <row r="4341" spans="1:27" x14ac:dyDescent="0.55000000000000004">
      <c r="A4341" s="3" t="s">
        <v>52</v>
      </c>
      <c r="B4341" s="3" t="s">
        <v>53</v>
      </c>
      <c r="C4341" s="3" t="s">
        <v>6819</v>
      </c>
      <c r="D4341" s="3" t="s">
        <v>6820</v>
      </c>
      <c r="E4341" s="4" t="s">
        <v>47</v>
      </c>
      <c r="F4341" s="3" t="s">
        <v>57</v>
      </c>
      <c r="G4341" s="3" t="s">
        <v>400</v>
      </c>
      <c r="H4341" s="3" t="s">
        <v>332</v>
      </c>
      <c r="I4341" s="3" t="s">
        <v>60</v>
      </c>
      <c r="J4341" s="3" t="s">
        <v>36</v>
      </c>
      <c r="K4341" s="3" t="s">
        <v>61</v>
      </c>
      <c r="L4341" s="5">
        <v>11.25</v>
      </c>
      <c r="M4341" s="4">
        <v>4</v>
      </c>
      <c r="N4341" s="5">
        <v>6.9625000000000004</v>
      </c>
      <c r="O4341" s="5">
        <v>1.7406250000000001</v>
      </c>
      <c r="P4341" s="4">
        <v>13</v>
      </c>
      <c r="Q4341" s="6">
        <v>30.769230769230798</v>
      </c>
      <c r="R4341" s="7">
        <v>1</v>
      </c>
      <c r="S4341" s="6">
        <v>0</v>
      </c>
      <c r="T4341" s="5">
        <v>0</v>
      </c>
      <c r="U4341" s="5">
        <v>0</v>
      </c>
      <c r="V4341" s="5">
        <f t="shared" si="345"/>
        <v>6.9625000000000004</v>
      </c>
      <c r="W4341" s="5">
        <f t="shared" si="341"/>
        <v>-6.9625000000000004</v>
      </c>
      <c r="X4341" s="8">
        <f t="shared" si="342"/>
        <v>-1</v>
      </c>
      <c r="Y4341" s="4">
        <v>0</v>
      </c>
      <c r="Z4341" s="9" t="str">
        <f t="shared" si="343"/>
        <v>NA</v>
      </c>
      <c r="AA4341" s="10">
        <f t="shared" si="344"/>
        <v>0</v>
      </c>
    </row>
    <row r="4342" spans="1:27" x14ac:dyDescent="0.55000000000000004">
      <c r="A4342" s="3" t="s">
        <v>52</v>
      </c>
      <c r="B4342" s="3" t="s">
        <v>53</v>
      </c>
      <c r="C4342" s="3" t="s">
        <v>6821</v>
      </c>
      <c r="D4342" s="3" t="s">
        <v>6822</v>
      </c>
      <c r="E4342" s="4" t="s">
        <v>47</v>
      </c>
      <c r="F4342" s="3" t="s">
        <v>57</v>
      </c>
      <c r="G4342" s="3" t="s">
        <v>6712</v>
      </c>
      <c r="H4342" s="3" t="s">
        <v>6713</v>
      </c>
      <c r="I4342" s="3" t="s">
        <v>60</v>
      </c>
      <c r="J4342" s="3" t="s">
        <v>36</v>
      </c>
      <c r="K4342" s="3" t="s">
        <v>61</v>
      </c>
      <c r="L4342" s="5">
        <v>11.25</v>
      </c>
      <c r="M4342" s="4">
        <v>1</v>
      </c>
      <c r="N4342" s="5">
        <v>7.0625</v>
      </c>
      <c r="O4342" s="5">
        <v>7.0625</v>
      </c>
      <c r="P4342" s="4">
        <v>8</v>
      </c>
      <c r="Q4342" s="6">
        <v>12.5</v>
      </c>
      <c r="R4342" s="7">
        <v>1</v>
      </c>
      <c r="S4342" s="6">
        <v>0</v>
      </c>
      <c r="T4342" s="5">
        <v>0</v>
      </c>
      <c r="U4342" s="5">
        <v>0</v>
      </c>
      <c r="V4342" s="5">
        <f t="shared" si="345"/>
        <v>7.0625</v>
      </c>
      <c r="W4342" s="5">
        <f t="shared" si="341"/>
        <v>-7.0625</v>
      </c>
      <c r="X4342" s="8">
        <f t="shared" si="342"/>
        <v>-1</v>
      </c>
      <c r="Y4342" s="4">
        <v>0</v>
      </c>
      <c r="Z4342" s="9" t="str">
        <f t="shared" si="343"/>
        <v>NA</v>
      </c>
      <c r="AA4342" s="10">
        <f t="shared" si="344"/>
        <v>0</v>
      </c>
    </row>
    <row r="4343" spans="1:27" x14ac:dyDescent="0.55000000000000004">
      <c r="A4343" s="3" t="s">
        <v>52</v>
      </c>
      <c r="B4343" s="3" t="s">
        <v>53</v>
      </c>
      <c r="C4343" s="3" t="s">
        <v>6823</v>
      </c>
      <c r="D4343" s="3" t="s">
        <v>6824</v>
      </c>
      <c r="E4343" s="4" t="s">
        <v>47</v>
      </c>
      <c r="F4343" s="3" t="s">
        <v>57</v>
      </c>
      <c r="G4343" s="3" t="s">
        <v>6745</v>
      </c>
      <c r="H4343" s="3" t="s">
        <v>6746</v>
      </c>
      <c r="I4343" s="3" t="s">
        <v>60</v>
      </c>
      <c r="J4343" s="3" t="s">
        <v>36</v>
      </c>
      <c r="K4343" s="3" t="s">
        <v>61</v>
      </c>
      <c r="L4343" s="5">
        <v>11.25</v>
      </c>
      <c r="M4343" s="4">
        <v>1</v>
      </c>
      <c r="N4343" s="5">
        <v>7.0875000000000004</v>
      </c>
      <c r="O4343" s="5">
        <v>7.0875000000000004</v>
      </c>
      <c r="P4343" s="4">
        <v>160</v>
      </c>
      <c r="Q4343" s="6">
        <v>0.625</v>
      </c>
      <c r="R4343" s="7">
        <v>1</v>
      </c>
      <c r="S4343" s="6">
        <v>0</v>
      </c>
      <c r="T4343" s="5">
        <v>0</v>
      </c>
      <c r="U4343" s="5">
        <v>0</v>
      </c>
      <c r="V4343" s="5">
        <f t="shared" si="345"/>
        <v>7.0875000000000004</v>
      </c>
      <c r="W4343" s="5">
        <f t="shared" si="341"/>
        <v>-7.0875000000000004</v>
      </c>
      <c r="X4343" s="8">
        <f t="shared" si="342"/>
        <v>-1</v>
      </c>
      <c r="Y4343" s="4">
        <v>0</v>
      </c>
      <c r="Z4343" s="9" t="str">
        <f t="shared" si="343"/>
        <v>NA</v>
      </c>
      <c r="AA4343" s="10">
        <f t="shared" si="344"/>
        <v>0</v>
      </c>
    </row>
    <row r="4344" spans="1:27" x14ac:dyDescent="0.55000000000000004">
      <c r="A4344" s="3" t="s">
        <v>52</v>
      </c>
      <c r="B4344" s="3" t="s">
        <v>53</v>
      </c>
      <c r="C4344" s="3" t="s">
        <v>6825</v>
      </c>
      <c r="D4344" s="3" t="s">
        <v>6447</v>
      </c>
      <c r="E4344" s="4" t="s">
        <v>47</v>
      </c>
      <c r="F4344" s="3" t="s">
        <v>57</v>
      </c>
      <c r="G4344" s="3" t="s">
        <v>400</v>
      </c>
      <c r="H4344" s="3" t="s">
        <v>332</v>
      </c>
      <c r="I4344" s="3" t="s">
        <v>60</v>
      </c>
      <c r="J4344" s="3" t="s">
        <v>36</v>
      </c>
      <c r="K4344" s="3" t="s">
        <v>61</v>
      </c>
      <c r="L4344" s="5">
        <v>11.25</v>
      </c>
      <c r="M4344" s="4">
        <v>5</v>
      </c>
      <c r="N4344" s="5">
        <v>7.1624999999999996</v>
      </c>
      <c r="O4344" s="5">
        <v>1.4325000000000001</v>
      </c>
      <c r="P4344" s="4">
        <v>64</v>
      </c>
      <c r="Q4344" s="6">
        <v>7.8125</v>
      </c>
      <c r="R4344" s="7">
        <v>1.265625</v>
      </c>
      <c r="S4344" s="6">
        <v>0</v>
      </c>
      <c r="T4344" s="5">
        <v>0</v>
      </c>
      <c r="U4344" s="5">
        <v>0</v>
      </c>
      <c r="V4344" s="5">
        <f t="shared" si="345"/>
        <v>7.1624999999999996</v>
      </c>
      <c r="W4344" s="5">
        <f t="shared" si="341"/>
        <v>-7.1624999999999996</v>
      </c>
      <c r="X4344" s="8">
        <f t="shared" si="342"/>
        <v>-1</v>
      </c>
      <c r="Y4344" s="4">
        <v>0</v>
      </c>
      <c r="Z4344" s="9" t="str">
        <f t="shared" si="343"/>
        <v>NA</v>
      </c>
      <c r="AA4344" s="10">
        <f t="shared" si="344"/>
        <v>0</v>
      </c>
    </row>
    <row r="4345" spans="1:27" x14ac:dyDescent="0.55000000000000004">
      <c r="A4345" s="3" t="s">
        <v>52</v>
      </c>
      <c r="B4345" s="3" t="s">
        <v>53</v>
      </c>
      <c r="C4345" s="3" t="s">
        <v>6826</v>
      </c>
      <c r="D4345" s="3" t="s">
        <v>6827</v>
      </c>
      <c r="E4345" s="4" t="s">
        <v>47</v>
      </c>
      <c r="F4345" s="3" t="s">
        <v>57</v>
      </c>
      <c r="G4345" s="3" t="s">
        <v>6734</v>
      </c>
      <c r="H4345" s="3" t="s">
        <v>6735</v>
      </c>
      <c r="I4345" s="3" t="s">
        <v>60</v>
      </c>
      <c r="J4345" s="3" t="s">
        <v>36</v>
      </c>
      <c r="K4345" s="3" t="s">
        <v>61</v>
      </c>
      <c r="L4345" s="5">
        <v>11.25</v>
      </c>
      <c r="M4345" s="4">
        <v>1</v>
      </c>
      <c r="N4345" s="5">
        <v>7.1749999999999998</v>
      </c>
      <c r="O4345" s="5">
        <v>7.1749999999999998</v>
      </c>
      <c r="P4345" s="4">
        <v>70</v>
      </c>
      <c r="Q4345" s="6">
        <v>1.4285714285714299</v>
      </c>
      <c r="R4345" s="7">
        <v>1</v>
      </c>
      <c r="S4345" s="6">
        <v>0</v>
      </c>
      <c r="T4345" s="5">
        <v>0</v>
      </c>
      <c r="U4345" s="5">
        <v>0</v>
      </c>
      <c r="V4345" s="5">
        <f t="shared" si="345"/>
        <v>7.1749999999999998</v>
      </c>
      <c r="W4345" s="5">
        <f t="shared" si="341"/>
        <v>-7.1749999999999998</v>
      </c>
      <c r="X4345" s="8">
        <f t="shared" si="342"/>
        <v>-1</v>
      </c>
      <c r="Y4345" s="4">
        <v>0</v>
      </c>
      <c r="Z4345" s="9" t="str">
        <f t="shared" si="343"/>
        <v>NA</v>
      </c>
      <c r="AA4345" s="10">
        <f t="shared" si="344"/>
        <v>0</v>
      </c>
    </row>
    <row r="4346" spans="1:27" x14ac:dyDescent="0.55000000000000004">
      <c r="A4346" s="3" t="s">
        <v>52</v>
      </c>
      <c r="B4346" s="3" t="s">
        <v>53</v>
      </c>
      <c r="C4346" s="3" t="s">
        <v>6828</v>
      </c>
      <c r="D4346" s="3" t="s">
        <v>6829</v>
      </c>
      <c r="E4346" s="4" t="s">
        <v>47</v>
      </c>
      <c r="F4346" s="3" t="s">
        <v>57</v>
      </c>
      <c r="G4346" s="3" t="s">
        <v>6772</v>
      </c>
      <c r="H4346" s="3" t="s">
        <v>6773</v>
      </c>
      <c r="I4346" s="3" t="s">
        <v>60</v>
      </c>
      <c r="J4346" s="3" t="s">
        <v>36</v>
      </c>
      <c r="K4346" s="3" t="s">
        <v>61</v>
      </c>
      <c r="L4346" s="5">
        <v>11.25</v>
      </c>
      <c r="M4346" s="4">
        <v>2</v>
      </c>
      <c r="N4346" s="5">
        <v>7.2750000000000004</v>
      </c>
      <c r="O4346" s="5">
        <v>3.6375000000000002</v>
      </c>
      <c r="P4346" s="4">
        <v>22</v>
      </c>
      <c r="Q4346" s="6">
        <v>9.0909090909090899</v>
      </c>
      <c r="R4346" s="7">
        <v>1.05454545454545</v>
      </c>
      <c r="S4346" s="6">
        <v>0</v>
      </c>
      <c r="T4346" s="5">
        <v>0</v>
      </c>
      <c r="U4346" s="5">
        <v>0</v>
      </c>
      <c r="V4346" s="5">
        <f t="shared" si="345"/>
        <v>7.2750000000000004</v>
      </c>
      <c r="W4346" s="5">
        <f t="shared" si="341"/>
        <v>-7.2750000000000004</v>
      </c>
      <c r="X4346" s="8">
        <f t="shared" si="342"/>
        <v>-1</v>
      </c>
      <c r="Y4346" s="4">
        <v>0</v>
      </c>
      <c r="Z4346" s="9" t="str">
        <f t="shared" si="343"/>
        <v>NA</v>
      </c>
      <c r="AA4346" s="10">
        <f t="shared" si="344"/>
        <v>0</v>
      </c>
    </row>
    <row r="4347" spans="1:27" x14ac:dyDescent="0.55000000000000004">
      <c r="A4347" s="3" t="s">
        <v>52</v>
      </c>
      <c r="B4347" s="3" t="s">
        <v>53</v>
      </c>
      <c r="C4347" s="3" t="s">
        <v>6830</v>
      </c>
      <c r="D4347" s="3" t="s">
        <v>6831</v>
      </c>
      <c r="E4347" s="4" t="s">
        <v>47</v>
      </c>
      <c r="F4347" s="3" t="s">
        <v>57</v>
      </c>
      <c r="G4347" s="3" t="s">
        <v>400</v>
      </c>
      <c r="H4347" s="3" t="s">
        <v>332</v>
      </c>
      <c r="I4347" s="3" t="s">
        <v>60</v>
      </c>
      <c r="J4347" s="3" t="s">
        <v>36</v>
      </c>
      <c r="K4347" s="3" t="s">
        <v>61</v>
      </c>
      <c r="L4347" s="5">
        <v>11.25</v>
      </c>
      <c r="M4347" s="4">
        <v>3</v>
      </c>
      <c r="N4347" s="5">
        <v>7.8124999874999999</v>
      </c>
      <c r="O4347" s="5">
        <v>2.6041666625</v>
      </c>
      <c r="P4347" s="4">
        <v>265</v>
      </c>
      <c r="Q4347" s="6">
        <v>1.1320754716981101</v>
      </c>
      <c r="R4347" s="7">
        <v>1.05735849056604</v>
      </c>
      <c r="S4347" s="6">
        <v>0</v>
      </c>
      <c r="T4347" s="5">
        <v>0</v>
      </c>
      <c r="U4347" s="5">
        <v>0</v>
      </c>
      <c r="V4347" s="5">
        <f t="shared" si="345"/>
        <v>7.8124999874999999</v>
      </c>
      <c r="W4347" s="5">
        <f t="shared" si="341"/>
        <v>-7.8124999874999999</v>
      </c>
      <c r="X4347" s="8">
        <f t="shared" si="342"/>
        <v>-1</v>
      </c>
      <c r="Y4347" s="4">
        <v>0</v>
      </c>
      <c r="Z4347" s="9" t="str">
        <f t="shared" si="343"/>
        <v>NA</v>
      </c>
      <c r="AA4347" s="10">
        <f t="shared" si="344"/>
        <v>0</v>
      </c>
    </row>
    <row r="4348" spans="1:27" x14ac:dyDescent="0.55000000000000004">
      <c r="A4348" s="3" t="s">
        <v>52</v>
      </c>
      <c r="B4348" s="3" t="s">
        <v>53</v>
      </c>
      <c r="C4348" s="3" t="s">
        <v>6832</v>
      </c>
      <c r="D4348" s="3" t="s">
        <v>6833</v>
      </c>
      <c r="E4348" s="4" t="s">
        <v>47</v>
      </c>
      <c r="F4348" s="3" t="s">
        <v>57</v>
      </c>
      <c r="G4348" s="3" t="s">
        <v>6645</v>
      </c>
      <c r="H4348" s="3" t="s">
        <v>6646</v>
      </c>
      <c r="I4348" s="3" t="s">
        <v>60</v>
      </c>
      <c r="J4348" s="3" t="s">
        <v>36</v>
      </c>
      <c r="K4348" s="3" t="s">
        <v>61</v>
      </c>
      <c r="L4348" s="5">
        <v>11.25</v>
      </c>
      <c r="M4348" s="4">
        <v>3</v>
      </c>
      <c r="N4348" s="5">
        <v>7.9124999999999996</v>
      </c>
      <c r="O4348" s="5">
        <v>2.6375000000000002</v>
      </c>
      <c r="P4348" s="4">
        <v>28</v>
      </c>
      <c r="Q4348" s="6">
        <v>10.714285714285699</v>
      </c>
      <c r="R4348" s="7">
        <v>1</v>
      </c>
      <c r="S4348" s="6">
        <v>0</v>
      </c>
      <c r="T4348" s="5">
        <v>0</v>
      </c>
      <c r="U4348" s="5">
        <v>0</v>
      </c>
      <c r="V4348" s="5">
        <f t="shared" si="345"/>
        <v>7.9124999999999996</v>
      </c>
      <c r="W4348" s="5">
        <f t="shared" si="341"/>
        <v>-7.9124999999999996</v>
      </c>
      <c r="X4348" s="8">
        <f t="shared" si="342"/>
        <v>-1</v>
      </c>
      <c r="Y4348" s="4">
        <v>0</v>
      </c>
      <c r="Z4348" s="9" t="str">
        <f t="shared" si="343"/>
        <v>NA</v>
      </c>
      <c r="AA4348" s="10">
        <f t="shared" si="344"/>
        <v>0</v>
      </c>
    </row>
    <row r="4349" spans="1:27" x14ac:dyDescent="0.55000000000000004">
      <c r="A4349" s="3" t="s">
        <v>52</v>
      </c>
      <c r="B4349" s="3" t="s">
        <v>53</v>
      </c>
      <c r="C4349" s="3" t="s">
        <v>6834</v>
      </c>
      <c r="D4349" s="3" t="s">
        <v>6835</v>
      </c>
      <c r="E4349" s="4" t="s">
        <v>47</v>
      </c>
      <c r="F4349" s="3" t="s">
        <v>57</v>
      </c>
      <c r="G4349" s="3" t="s">
        <v>400</v>
      </c>
      <c r="H4349" s="3" t="s">
        <v>332</v>
      </c>
      <c r="I4349" s="3" t="s">
        <v>60</v>
      </c>
      <c r="J4349" s="3" t="s">
        <v>36</v>
      </c>
      <c r="K4349" s="3" t="s">
        <v>61</v>
      </c>
      <c r="L4349" s="5">
        <v>11.25</v>
      </c>
      <c r="M4349" s="4">
        <v>4</v>
      </c>
      <c r="N4349" s="5">
        <v>7.9375</v>
      </c>
      <c r="O4349" s="5">
        <v>1.984375</v>
      </c>
      <c r="P4349" s="4">
        <v>346</v>
      </c>
      <c r="Q4349" s="6">
        <v>1.15606936416185</v>
      </c>
      <c r="R4349" s="7">
        <v>1.06560693641618</v>
      </c>
      <c r="S4349" s="6">
        <v>0</v>
      </c>
      <c r="T4349" s="5">
        <v>0</v>
      </c>
      <c r="U4349" s="5">
        <v>0</v>
      </c>
      <c r="V4349" s="5">
        <f t="shared" si="345"/>
        <v>7.9375</v>
      </c>
      <c r="W4349" s="5">
        <f t="shared" si="341"/>
        <v>-7.9375</v>
      </c>
      <c r="X4349" s="8">
        <f t="shared" si="342"/>
        <v>-1</v>
      </c>
      <c r="Y4349" s="4">
        <v>0</v>
      </c>
      <c r="Z4349" s="9" t="str">
        <f t="shared" si="343"/>
        <v>NA</v>
      </c>
      <c r="AA4349" s="10">
        <f t="shared" si="344"/>
        <v>0</v>
      </c>
    </row>
    <row r="4350" spans="1:27" x14ac:dyDescent="0.55000000000000004">
      <c r="A4350" s="3" t="s">
        <v>52</v>
      </c>
      <c r="B4350" s="3" t="s">
        <v>53</v>
      </c>
      <c r="C4350" s="3" t="s">
        <v>6836</v>
      </c>
      <c r="D4350" s="3" t="s">
        <v>6837</v>
      </c>
      <c r="E4350" s="4" t="s">
        <v>47</v>
      </c>
      <c r="F4350" s="3" t="s">
        <v>57</v>
      </c>
      <c r="G4350" s="3" t="s">
        <v>6622</v>
      </c>
      <c r="H4350" s="3" t="s">
        <v>1995</v>
      </c>
      <c r="I4350" s="3" t="s">
        <v>60</v>
      </c>
      <c r="J4350" s="3" t="s">
        <v>36</v>
      </c>
      <c r="K4350" s="3" t="s">
        <v>61</v>
      </c>
      <c r="L4350" s="5">
        <v>11.25</v>
      </c>
      <c r="M4350" s="4">
        <v>5</v>
      </c>
      <c r="N4350" s="5">
        <v>8</v>
      </c>
      <c r="O4350" s="5">
        <v>1.6</v>
      </c>
      <c r="P4350" s="4">
        <v>984</v>
      </c>
      <c r="Q4350" s="6">
        <v>0.50813008130081305</v>
      </c>
      <c r="R4350" s="7">
        <v>1.0043699186991899</v>
      </c>
      <c r="S4350" s="6">
        <v>0</v>
      </c>
      <c r="T4350" s="5">
        <v>0</v>
      </c>
      <c r="U4350" s="5">
        <v>0</v>
      </c>
      <c r="V4350" s="5">
        <f t="shared" si="345"/>
        <v>8</v>
      </c>
      <c r="W4350" s="5">
        <f t="shared" si="341"/>
        <v>-8</v>
      </c>
      <c r="X4350" s="8">
        <f t="shared" si="342"/>
        <v>-1</v>
      </c>
      <c r="Y4350" s="4">
        <v>0</v>
      </c>
      <c r="Z4350" s="9" t="str">
        <f t="shared" si="343"/>
        <v>NA</v>
      </c>
      <c r="AA4350" s="10">
        <f t="shared" si="344"/>
        <v>0</v>
      </c>
    </row>
    <row r="4351" spans="1:27" x14ac:dyDescent="0.55000000000000004">
      <c r="A4351" s="3" t="s">
        <v>52</v>
      </c>
      <c r="B4351" s="3" t="s">
        <v>53</v>
      </c>
      <c r="C4351" s="3" t="s">
        <v>6838</v>
      </c>
      <c r="D4351" s="3" t="s">
        <v>6839</v>
      </c>
      <c r="E4351" s="4" t="s">
        <v>47</v>
      </c>
      <c r="F4351" s="3" t="s">
        <v>57</v>
      </c>
      <c r="G4351" s="3" t="s">
        <v>6712</v>
      </c>
      <c r="H4351" s="3" t="s">
        <v>6713</v>
      </c>
      <c r="I4351" s="3" t="s">
        <v>60</v>
      </c>
      <c r="J4351" s="3" t="s">
        <v>36</v>
      </c>
      <c r="K4351" s="3" t="s">
        <v>61</v>
      </c>
      <c r="L4351" s="5">
        <v>11.25</v>
      </c>
      <c r="M4351" s="4">
        <v>1</v>
      </c>
      <c r="N4351" s="5">
        <v>8.1125000000000007</v>
      </c>
      <c r="O4351" s="5">
        <v>8.1125000000000007</v>
      </c>
      <c r="P4351" s="4">
        <v>5</v>
      </c>
      <c r="Q4351" s="6">
        <v>20</v>
      </c>
      <c r="R4351" s="7">
        <v>1</v>
      </c>
      <c r="S4351" s="6">
        <v>0</v>
      </c>
      <c r="T4351" s="5">
        <v>0</v>
      </c>
      <c r="U4351" s="5">
        <v>0</v>
      </c>
      <c r="V4351" s="5">
        <f t="shared" si="345"/>
        <v>8.1125000000000007</v>
      </c>
      <c r="W4351" s="5">
        <f t="shared" si="341"/>
        <v>-8.1125000000000007</v>
      </c>
      <c r="X4351" s="8">
        <f t="shared" si="342"/>
        <v>-1</v>
      </c>
      <c r="Y4351" s="4">
        <v>0</v>
      </c>
      <c r="Z4351" s="9" t="str">
        <f t="shared" si="343"/>
        <v>NA</v>
      </c>
      <c r="AA4351" s="10">
        <f t="shared" si="344"/>
        <v>0</v>
      </c>
    </row>
    <row r="4352" spans="1:27" x14ac:dyDescent="0.55000000000000004">
      <c r="A4352" s="3" t="s">
        <v>52</v>
      </c>
      <c r="B4352" s="3" t="s">
        <v>53</v>
      </c>
      <c r="C4352" s="3" t="s">
        <v>6840</v>
      </c>
      <c r="D4352" s="3" t="s">
        <v>6841</v>
      </c>
      <c r="E4352" s="4" t="s">
        <v>47</v>
      </c>
      <c r="F4352" s="3" t="s">
        <v>57</v>
      </c>
      <c r="G4352" s="3" t="s">
        <v>400</v>
      </c>
      <c r="H4352" s="3" t="s">
        <v>332</v>
      </c>
      <c r="I4352" s="3" t="s">
        <v>60</v>
      </c>
      <c r="J4352" s="3" t="s">
        <v>36</v>
      </c>
      <c r="K4352" s="3" t="s">
        <v>61</v>
      </c>
      <c r="L4352" s="5">
        <v>11.25</v>
      </c>
      <c r="M4352" s="4">
        <v>2</v>
      </c>
      <c r="N4352" s="5">
        <v>8.3375000000000004</v>
      </c>
      <c r="O4352" s="5">
        <v>4.1687500000000002</v>
      </c>
      <c r="P4352" s="4">
        <v>28</v>
      </c>
      <c r="Q4352" s="6">
        <v>7.1428571428571397</v>
      </c>
      <c r="R4352" s="7">
        <v>1.28571428571429</v>
      </c>
      <c r="S4352" s="6">
        <v>0</v>
      </c>
      <c r="T4352" s="5">
        <v>0</v>
      </c>
      <c r="U4352" s="5">
        <v>0</v>
      </c>
      <c r="V4352" s="5">
        <f t="shared" si="345"/>
        <v>8.3375000000000004</v>
      </c>
      <c r="W4352" s="5">
        <f t="shared" si="341"/>
        <v>-8.3375000000000004</v>
      </c>
      <c r="X4352" s="8">
        <f t="shared" si="342"/>
        <v>-1</v>
      </c>
      <c r="Y4352" s="4">
        <v>0</v>
      </c>
      <c r="Z4352" s="9" t="str">
        <f t="shared" si="343"/>
        <v>NA</v>
      </c>
      <c r="AA4352" s="10">
        <f t="shared" si="344"/>
        <v>0</v>
      </c>
    </row>
    <row r="4353" spans="1:27" x14ac:dyDescent="0.55000000000000004">
      <c r="A4353" s="3" t="s">
        <v>52</v>
      </c>
      <c r="B4353" s="3" t="s">
        <v>53</v>
      </c>
      <c r="C4353" s="3" t="s">
        <v>6842</v>
      </c>
      <c r="D4353" s="3" t="s">
        <v>6843</v>
      </c>
      <c r="E4353" s="4" t="s">
        <v>47</v>
      </c>
      <c r="F4353" s="3" t="s">
        <v>57</v>
      </c>
      <c r="G4353" s="3" t="s">
        <v>6757</v>
      </c>
      <c r="H4353" s="3" t="s">
        <v>6758</v>
      </c>
      <c r="I4353" s="3" t="s">
        <v>60</v>
      </c>
      <c r="J4353" s="3" t="s">
        <v>36</v>
      </c>
      <c r="K4353" s="3" t="s">
        <v>61</v>
      </c>
      <c r="L4353" s="5">
        <v>11.25</v>
      </c>
      <c r="M4353" s="4">
        <v>3</v>
      </c>
      <c r="N4353" s="5">
        <v>8.6624999999999996</v>
      </c>
      <c r="O4353" s="5">
        <v>2.8875000000000002</v>
      </c>
      <c r="P4353" s="4">
        <v>82</v>
      </c>
      <c r="Q4353" s="6">
        <v>3.6585365853658498</v>
      </c>
      <c r="R4353" s="7">
        <v>1</v>
      </c>
      <c r="S4353" s="6">
        <v>0</v>
      </c>
      <c r="T4353" s="5">
        <v>0</v>
      </c>
      <c r="U4353" s="5">
        <v>0</v>
      </c>
      <c r="V4353" s="5">
        <f t="shared" si="345"/>
        <v>8.6624999999999996</v>
      </c>
      <c r="W4353" s="5">
        <f t="shared" si="341"/>
        <v>-8.6624999999999996</v>
      </c>
      <c r="X4353" s="8">
        <f t="shared" si="342"/>
        <v>-1</v>
      </c>
      <c r="Y4353" s="4">
        <v>0</v>
      </c>
      <c r="Z4353" s="9" t="str">
        <f t="shared" si="343"/>
        <v>NA</v>
      </c>
      <c r="AA4353" s="10">
        <f t="shared" si="344"/>
        <v>0</v>
      </c>
    </row>
    <row r="4354" spans="1:27" x14ac:dyDescent="0.55000000000000004">
      <c r="A4354" s="3" t="s">
        <v>52</v>
      </c>
      <c r="B4354" s="3" t="s">
        <v>53</v>
      </c>
      <c r="C4354" s="3" t="s">
        <v>6844</v>
      </c>
      <c r="D4354" s="3" t="s">
        <v>6845</v>
      </c>
      <c r="E4354" s="4" t="s">
        <v>47</v>
      </c>
      <c r="F4354" s="3" t="s">
        <v>57</v>
      </c>
      <c r="G4354" s="3" t="s">
        <v>400</v>
      </c>
      <c r="H4354" s="3" t="s">
        <v>332</v>
      </c>
      <c r="I4354" s="3" t="s">
        <v>60</v>
      </c>
      <c r="J4354" s="3" t="s">
        <v>36</v>
      </c>
      <c r="K4354" s="3" t="s">
        <v>61</v>
      </c>
      <c r="L4354" s="5">
        <v>11.25</v>
      </c>
      <c r="M4354" s="4">
        <v>3</v>
      </c>
      <c r="N4354" s="5">
        <v>8.8624999874999997</v>
      </c>
      <c r="O4354" s="5">
        <v>2.9541666625</v>
      </c>
      <c r="P4354" s="4">
        <v>201</v>
      </c>
      <c r="Q4354" s="6">
        <v>1.4925373134328399</v>
      </c>
      <c r="R4354" s="7">
        <v>1.09253731343284</v>
      </c>
      <c r="S4354" s="6">
        <v>0</v>
      </c>
      <c r="T4354" s="5">
        <v>0</v>
      </c>
      <c r="U4354" s="5">
        <v>0</v>
      </c>
      <c r="V4354" s="5">
        <f t="shared" si="345"/>
        <v>8.8624999874999997</v>
      </c>
      <c r="W4354" s="5">
        <f t="shared" ref="W4354:W4417" si="346">U4354-V4354</f>
        <v>-8.8624999874999997</v>
      </c>
      <c r="X4354" s="8">
        <f t="shared" ref="X4354:X4417" si="347">IF(V4354=0,0,(U4354-V4354)/V4354)</f>
        <v>-1</v>
      </c>
      <c r="Y4354" s="4">
        <v>0</v>
      </c>
      <c r="Z4354" s="9" t="str">
        <f t="shared" ref="Z4354:Z4417" si="348">IF(Y4354=0,"NA",U4354/Y4354)</f>
        <v>NA</v>
      </c>
      <c r="AA4354" s="10">
        <f t="shared" ref="AA4354:AA4417" si="349">(Q4354/100*S4354/100)</f>
        <v>0</v>
      </c>
    </row>
    <row r="4355" spans="1:27" x14ac:dyDescent="0.55000000000000004">
      <c r="A4355" s="3" t="s">
        <v>52</v>
      </c>
      <c r="B4355" s="3" t="s">
        <v>53</v>
      </c>
      <c r="C4355" s="3" t="s">
        <v>6846</v>
      </c>
      <c r="D4355" s="3" t="s">
        <v>2267</v>
      </c>
      <c r="E4355" s="4" t="s">
        <v>47</v>
      </c>
      <c r="F4355" s="3" t="s">
        <v>57</v>
      </c>
      <c r="G4355" s="3" t="s">
        <v>2714</v>
      </c>
      <c r="H4355" s="3" t="s">
        <v>723</v>
      </c>
      <c r="I4355" s="3" t="s">
        <v>60</v>
      </c>
      <c r="J4355" s="3" t="s">
        <v>36</v>
      </c>
      <c r="K4355" s="3" t="s">
        <v>61</v>
      </c>
      <c r="L4355" s="5">
        <v>11.25</v>
      </c>
      <c r="M4355" s="4">
        <v>4</v>
      </c>
      <c r="N4355" s="5">
        <v>8.9</v>
      </c>
      <c r="O4355" s="5">
        <v>2.2250000000000001</v>
      </c>
      <c r="P4355" s="4">
        <v>46</v>
      </c>
      <c r="Q4355" s="6">
        <v>8.6956521739130395</v>
      </c>
      <c r="R4355" s="7">
        <v>1</v>
      </c>
      <c r="S4355" s="6">
        <v>0</v>
      </c>
      <c r="T4355" s="5">
        <v>0</v>
      </c>
      <c r="U4355" s="5">
        <v>0</v>
      </c>
      <c r="V4355" s="5">
        <f t="shared" ref="V4355:V4418" si="350">N4355</f>
        <v>8.9</v>
      </c>
      <c r="W4355" s="5">
        <f t="shared" si="346"/>
        <v>-8.9</v>
      </c>
      <c r="X4355" s="8">
        <f t="shared" si="347"/>
        <v>-1</v>
      </c>
      <c r="Y4355" s="4">
        <v>0</v>
      </c>
      <c r="Z4355" s="9" t="str">
        <f t="shared" si="348"/>
        <v>NA</v>
      </c>
      <c r="AA4355" s="10">
        <f t="shared" si="349"/>
        <v>0</v>
      </c>
    </row>
    <row r="4356" spans="1:27" x14ac:dyDescent="0.55000000000000004">
      <c r="A4356" s="3" t="s">
        <v>52</v>
      </c>
      <c r="B4356" s="3" t="s">
        <v>53</v>
      </c>
      <c r="C4356" s="3" t="s">
        <v>6847</v>
      </c>
      <c r="D4356" s="3" t="s">
        <v>6848</v>
      </c>
      <c r="E4356" s="4" t="s">
        <v>47</v>
      </c>
      <c r="F4356" s="3" t="s">
        <v>57</v>
      </c>
      <c r="G4356" s="3" t="s">
        <v>6645</v>
      </c>
      <c r="H4356" s="3" t="s">
        <v>6646</v>
      </c>
      <c r="I4356" s="3" t="s">
        <v>60</v>
      </c>
      <c r="J4356" s="3" t="s">
        <v>36</v>
      </c>
      <c r="K4356" s="3" t="s">
        <v>61</v>
      </c>
      <c r="L4356" s="5">
        <v>11.25</v>
      </c>
      <c r="M4356" s="4">
        <v>1</v>
      </c>
      <c r="N4356" s="5">
        <v>9.5749999999999993</v>
      </c>
      <c r="O4356" s="5">
        <v>9.5749999999999993</v>
      </c>
      <c r="P4356" s="4">
        <v>7</v>
      </c>
      <c r="Q4356" s="6">
        <v>14.285714285714301</v>
      </c>
      <c r="R4356" s="7">
        <v>1.1285714285714299</v>
      </c>
      <c r="S4356" s="6">
        <v>0</v>
      </c>
      <c r="T4356" s="5">
        <v>0</v>
      </c>
      <c r="U4356" s="5">
        <v>0</v>
      </c>
      <c r="V4356" s="5">
        <f t="shared" si="350"/>
        <v>9.5749999999999993</v>
      </c>
      <c r="W4356" s="5">
        <f t="shared" si="346"/>
        <v>-9.5749999999999993</v>
      </c>
      <c r="X4356" s="8">
        <f t="shared" si="347"/>
        <v>-1</v>
      </c>
      <c r="Y4356" s="4">
        <v>0</v>
      </c>
      <c r="Z4356" s="9" t="str">
        <f t="shared" si="348"/>
        <v>NA</v>
      </c>
      <c r="AA4356" s="10">
        <f t="shared" si="349"/>
        <v>0</v>
      </c>
    </row>
    <row r="4357" spans="1:27" x14ac:dyDescent="0.55000000000000004">
      <c r="A4357" s="3" t="s">
        <v>52</v>
      </c>
      <c r="B4357" s="3" t="s">
        <v>53</v>
      </c>
      <c r="C4357" s="3" t="s">
        <v>6849</v>
      </c>
      <c r="D4357" s="3" t="s">
        <v>6850</v>
      </c>
      <c r="E4357" s="4" t="s">
        <v>47</v>
      </c>
      <c r="F4357" s="3" t="s">
        <v>57</v>
      </c>
      <c r="G4357" s="3" t="s">
        <v>400</v>
      </c>
      <c r="H4357" s="3" t="s">
        <v>332</v>
      </c>
      <c r="I4357" s="3" t="s">
        <v>60</v>
      </c>
      <c r="J4357" s="3" t="s">
        <v>36</v>
      </c>
      <c r="K4357" s="3" t="s">
        <v>61</v>
      </c>
      <c r="L4357" s="5">
        <v>11.25</v>
      </c>
      <c r="M4357" s="4">
        <v>2</v>
      </c>
      <c r="N4357" s="5">
        <v>10.3125</v>
      </c>
      <c r="O4357" s="5">
        <v>5.15625</v>
      </c>
      <c r="P4357" s="4">
        <v>12</v>
      </c>
      <c r="Q4357" s="6">
        <v>16.6666666666667</v>
      </c>
      <c r="R4357" s="7">
        <v>1.3333333333333299</v>
      </c>
      <c r="S4357" s="6">
        <v>0</v>
      </c>
      <c r="T4357" s="5">
        <v>0</v>
      </c>
      <c r="U4357" s="5">
        <v>0</v>
      </c>
      <c r="V4357" s="5">
        <f t="shared" si="350"/>
        <v>10.3125</v>
      </c>
      <c r="W4357" s="5">
        <f t="shared" si="346"/>
        <v>-10.3125</v>
      </c>
      <c r="X4357" s="8">
        <f t="shared" si="347"/>
        <v>-1</v>
      </c>
      <c r="Y4357" s="4">
        <v>0</v>
      </c>
      <c r="Z4357" s="9" t="str">
        <f t="shared" si="348"/>
        <v>NA</v>
      </c>
      <c r="AA4357" s="10">
        <f t="shared" si="349"/>
        <v>0</v>
      </c>
    </row>
    <row r="4358" spans="1:27" x14ac:dyDescent="0.55000000000000004">
      <c r="A4358" s="3" t="s">
        <v>52</v>
      </c>
      <c r="B4358" s="3" t="s">
        <v>53</v>
      </c>
      <c r="C4358" s="3" t="s">
        <v>6851</v>
      </c>
      <c r="D4358" s="3" t="s">
        <v>6852</v>
      </c>
      <c r="E4358" s="4" t="s">
        <v>47</v>
      </c>
      <c r="F4358" s="3" t="s">
        <v>57</v>
      </c>
      <c r="G4358" s="3" t="s">
        <v>6757</v>
      </c>
      <c r="H4358" s="3" t="s">
        <v>6758</v>
      </c>
      <c r="I4358" s="3" t="s">
        <v>60</v>
      </c>
      <c r="J4358" s="3" t="s">
        <v>36</v>
      </c>
      <c r="K4358" s="3" t="s">
        <v>61</v>
      </c>
      <c r="L4358" s="5">
        <v>11.25</v>
      </c>
      <c r="M4358" s="4">
        <v>3</v>
      </c>
      <c r="N4358" s="5">
        <v>10.5375</v>
      </c>
      <c r="O4358" s="5">
        <v>3.5125000000000002</v>
      </c>
      <c r="P4358" s="4">
        <v>79</v>
      </c>
      <c r="Q4358" s="6">
        <v>3.79746835443038</v>
      </c>
      <c r="R4358" s="7">
        <v>1</v>
      </c>
      <c r="S4358" s="6">
        <v>0</v>
      </c>
      <c r="T4358" s="5">
        <v>0</v>
      </c>
      <c r="U4358" s="5">
        <v>0</v>
      </c>
      <c r="V4358" s="5">
        <f t="shared" si="350"/>
        <v>10.5375</v>
      </c>
      <c r="W4358" s="5">
        <f t="shared" si="346"/>
        <v>-10.5375</v>
      </c>
      <c r="X4358" s="8">
        <f t="shared" si="347"/>
        <v>-1</v>
      </c>
      <c r="Y4358" s="4">
        <v>0</v>
      </c>
      <c r="Z4358" s="9" t="str">
        <f t="shared" si="348"/>
        <v>NA</v>
      </c>
      <c r="AA4358" s="10">
        <f t="shared" si="349"/>
        <v>0</v>
      </c>
    </row>
    <row r="4359" spans="1:27" x14ac:dyDescent="0.55000000000000004">
      <c r="A4359" s="3" t="s">
        <v>52</v>
      </c>
      <c r="B4359" s="3" t="s">
        <v>53</v>
      </c>
      <c r="C4359" s="3" t="s">
        <v>6853</v>
      </c>
      <c r="D4359" s="3" t="s">
        <v>6854</v>
      </c>
      <c r="E4359" s="4" t="s">
        <v>47</v>
      </c>
      <c r="F4359" s="3" t="s">
        <v>57</v>
      </c>
      <c r="G4359" s="3" t="s">
        <v>6667</v>
      </c>
      <c r="H4359" s="3" t="s">
        <v>6668</v>
      </c>
      <c r="I4359" s="3" t="s">
        <v>60</v>
      </c>
      <c r="J4359" s="3" t="s">
        <v>36</v>
      </c>
      <c r="K4359" s="3" t="s">
        <v>61</v>
      </c>
      <c r="L4359" s="5">
        <v>11.25</v>
      </c>
      <c r="M4359" s="4">
        <v>2</v>
      </c>
      <c r="N4359" s="5">
        <v>11.012499999999999</v>
      </c>
      <c r="O4359" s="5">
        <v>5.5062499999999996</v>
      </c>
      <c r="P4359" s="4">
        <v>160</v>
      </c>
      <c r="Q4359" s="6">
        <v>1.25</v>
      </c>
      <c r="R4359" s="7">
        <v>1</v>
      </c>
      <c r="S4359" s="6">
        <v>0</v>
      </c>
      <c r="T4359" s="5">
        <v>0</v>
      </c>
      <c r="U4359" s="5">
        <v>0</v>
      </c>
      <c r="V4359" s="5">
        <f t="shared" si="350"/>
        <v>11.012499999999999</v>
      </c>
      <c r="W4359" s="5">
        <f t="shared" si="346"/>
        <v>-11.012499999999999</v>
      </c>
      <c r="X4359" s="8">
        <f t="shared" si="347"/>
        <v>-1</v>
      </c>
      <c r="Y4359" s="4">
        <v>0</v>
      </c>
      <c r="Z4359" s="9" t="str">
        <f t="shared" si="348"/>
        <v>NA</v>
      </c>
      <c r="AA4359" s="10">
        <f t="shared" si="349"/>
        <v>0</v>
      </c>
    </row>
    <row r="4360" spans="1:27" x14ac:dyDescent="0.55000000000000004">
      <c r="A4360" s="3" t="s">
        <v>52</v>
      </c>
      <c r="B4360" s="3" t="s">
        <v>53</v>
      </c>
      <c r="C4360" s="3" t="s">
        <v>6855</v>
      </c>
      <c r="D4360" s="3" t="s">
        <v>6856</v>
      </c>
      <c r="E4360" s="4" t="s">
        <v>47</v>
      </c>
      <c r="F4360" s="3" t="s">
        <v>57</v>
      </c>
      <c r="G4360" s="3" t="s">
        <v>6635</v>
      </c>
      <c r="H4360" s="3" t="s">
        <v>6636</v>
      </c>
      <c r="I4360" s="3" t="s">
        <v>60</v>
      </c>
      <c r="J4360" s="3" t="s">
        <v>36</v>
      </c>
      <c r="K4360" s="3" t="s">
        <v>61</v>
      </c>
      <c r="L4360" s="5">
        <v>11.25</v>
      </c>
      <c r="M4360" s="4">
        <v>4</v>
      </c>
      <c r="N4360" s="5">
        <v>11.7875</v>
      </c>
      <c r="O4360" s="5">
        <v>2.9468749999999999</v>
      </c>
      <c r="P4360" s="4">
        <v>43</v>
      </c>
      <c r="Q4360" s="6">
        <v>9.3023255813953494</v>
      </c>
      <c r="R4360" s="7">
        <v>1.01860465116279</v>
      </c>
      <c r="S4360" s="6">
        <v>0</v>
      </c>
      <c r="T4360" s="5">
        <v>0</v>
      </c>
      <c r="U4360" s="5">
        <v>0</v>
      </c>
      <c r="V4360" s="5">
        <f t="shared" si="350"/>
        <v>11.7875</v>
      </c>
      <c r="W4360" s="5">
        <f t="shared" si="346"/>
        <v>-11.7875</v>
      </c>
      <c r="X4360" s="8">
        <f t="shared" si="347"/>
        <v>-1</v>
      </c>
      <c r="Y4360" s="4">
        <v>0</v>
      </c>
      <c r="Z4360" s="9" t="str">
        <f t="shared" si="348"/>
        <v>NA</v>
      </c>
      <c r="AA4360" s="10">
        <f t="shared" si="349"/>
        <v>0</v>
      </c>
    </row>
    <row r="4361" spans="1:27" x14ac:dyDescent="0.55000000000000004">
      <c r="A4361" s="3" t="s">
        <v>52</v>
      </c>
      <c r="B4361" s="3" t="s">
        <v>53</v>
      </c>
      <c r="C4361" s="3" t="s">
        <v>6857</v>
      </c>
      <c r="D4361" s="3" t="s">
        <v>6858</v>
      </c>
      <c r="E4361" s="4" t="s">
        <v>47</v>
      </c>
      <c r="F4361" s="3" t="s">
        <v>57</v>
      </c>
      <c r="G4361" s="3" t="s">
        <v>6859</v>
      </c>
      <c r="H4361" s="3" t="s">
        <v>6860</v>
      </c>
      <c r="I4361" s="3" t="s">
        <v>60</v>
      </c>
      <c r="J4361" s="3" t="s">
        <v>36</v>
      </c>
      <c r="K4361" s="3" t="s">
        <v>61</v>
      </c>
      <c r="L4361" s="5">
        <v>11.25</v>
      </c>
      <c r="M4361" s="4">
        <v>2</v>
      </c>
      <c r="N4361" s="5">
        <v>11.8</v>
      </c>
      <c r="O4361" s="5">
        <v>5.9</v>
      </c>
      <c r="P4361" s="4">
        <v>6</v>
      </c>
      <c r="Q4361" s="6">
        <v>33.3333333333333</v>
      </c>
      <c r="R4361" s="7">
        <v>1</v>
      </c>
      <c r="S4361" s="6">
        <v>0</v>
      </c>
      <c r="T4361" s="5">
        <v>0</v>
      </c>
      <c r="U4361" s="5">
        <v>0</v>
      </c>
      <c r="V4361" s="5">
        <f t="shared" si="350"/>
        <v>11.8</v>
      </c>
      <c r="W4361" s="5">
        <f t="shared" si="346"/>
        <v>-11.8</v>
      </c>
      <c r="X4361" s="8">
        <f t="shared" si="347"/>
        <v>-1</v>
      </c>
      <c r="Y4361" s="4">
        <v>0</v>
      </c>
      <c r="Z4361" s="9" t="str">
        <f t="shared" si="348"/>
        <v>NA</v>
      </c>
      <c r="AA4361" s="10">
        <f t="shared" si="349"/>
        <v>0</v>
      </c>
    </row>
    <row r="4362" spans="1:27" x14ac:dyDescent="0.55000000000000004">
      <c r="A4362" s="3" t="s">
        <v>52</v>
      </c>
      <c r="B4362" s="3" t="s">
        <v>53</v>
      </c>
      <c r="C4362" s="3" t="s">
        <v>6861</v>
      </c>
      <c r="D4362" s="3" t="s">
        <v>6255</v>
      </c>
      <c r="E4362" s="4" t="s">
        <v>47</v>
      </c>
      <c r="F4362" s="3" t="s">
        <v>57</v>
      </c>
      <c r="G4362" s="3" t="s">
        <v>6712</v>
      </c>
      <c r="H4362" s="3" t="s">
        <v>6713</v>
      </c>
      <c r="I4362" s="3" t="s">
        <v>60</v>
      </c>
      <c r="J4362" s="3" t="s">
        <v>36</v>
      </c>
      <c r="K4362" s="3" t="s">
        <v>61</v>
      </c>
      <c r="L4362" s="5">
        <v>11.25</v>
      </c>
      <c r="M4362" s="4">
        <v>3</v>
      </c>
      <c r="N4362" s="5">
        <v>12.987499987500001</v>
      </c>
      <c r="O4362" s="5">
        <v>4.3291666625000005</v>
      </c>
      <c r="P4362" s="4">
        <v>95</v>
      </c>
      <c r="Q4362" s="6">
        <v>3.1578947368421102</v>
      </c>
      <c r="R4362" s="7">
        <v>1.0126315789473701</v>
      </c>
      <c r="S4362" s="6">
        <v>0</v>
      </c>
      <c r="T4362" s="5">
        <v>0</v>
      </c>
      <c r="U4362" s="5">
        <v>0</v>
      </c>
      <c r="V4362" s="5">
        <f t="shared" si="350"/>
        <v>12.987499987500001</v>
      </c>
      <c r="W4362" s="5">
        <f t="shared" si="346"/>
        <v>-12.987499987500001</v>
      </c>
      <c r="X4362" s="8">
        <f t="shared" si="347"/>
        <v>-1</v>
      </c>
      <c r="Y4362" s="4">
        <v>0</v>
      </c>
      <c r="Z4362" s="9" t="str">
        <f t="shared" si="348"/>
        <v>NA</v>
      </c>
      <c r="AA4362" s="10">
        <f t="shared" si="349"/>
        <v>0</v>
      </c>
    </row>
    <row r="4363" spans="1:27" x14ac:dyDescent="0.55000000000000004">
      <c r="A4363" s="3" t="s">
        <v>52</v>
      </c>
      <c r="B4363" s="3" t="s">
        <v>53</v>
      </c>
      <c r="C4363" s="3" t="s">
        <v>6862</v>
      </c>
      <c r="D4363" s="3" t="s">
        <v>6863</v>
      </c>
      <c r="E4363" s="4" t="s">
        <v>47</v>
      </c>
      <c r="F4363" s="3" t="s">
        <v>57</v>
      </c>
      <c r="G4363" s="3" t="s">
        <v>6645</v>
      </c>
      <c r="H4363" s="3" t="s">
        <v>6646</v>
      </c>
      <c r="I4363" s="3" t="s">
        <v>60</v>
      </c>
      <c r="J4363" s="3" t="s">
        <v>36</v>
      </c>
      <c r="K4363" s="3" t="s">
        <v>61</v>
      </c>
      <c r="L4363" s="5">
        <v>11.25</v>
      </c>
      <c r="M4363" s="4">
        <v>5</v>
      </c>
      <c r="N4363" s="5">
        <v>13.25</v>
      </c>
      <c r="O4363" s="5">
        <v>2.65</v>
      </c>
      <c r="P4363" s="4">
        <v>267</v>
      </c>
      <c r="Q4363" s="6">
        <v>1.87265917602996</v>
      </c>
      <c r="R4363" s="7">
        <v>1</v>
      </c>
      <c r="S4363" s="6">
        <v>0</v>
      </c>
      <c r="T4363" s="5">
        <v>0</v>
      </c>
      <c r="U4363" s="5">
        <v>0</v>
      </c>
      <c r="V4363" s="5">
        <f t="shared" si="350"/>
        <v>13.25</v>
      </c>
      <c r="W4363" s="5">
        <f t="shared" si="346"/>
        <v>-13.25</v>
      </c>
      <c r="X4363" s="8">
        <f t="shared" si="347"/>
        <v>-1</v>
      </c>
      <c r="Y4363" s="4">
        <v>0</v>
      </c>
      <c r="Z4363" s="9" t="str">
        <f t="shared" si="348"/>
        <v>NA</v>
      </c>
      <c r="AA4363" s="10">
        <f t="shared" si="349"/>
        <v>0</v>
      </c>
    </row>
    <row r="4364" spans="1:27" x14ac:dyDescent="0.55000000000000004">
      <c r="A4364" s="3" t="s">
        <v>52</v>
      </c>
      <c r="B4364" s="3" t="s">
        <v>53</v>
      </c>
      <c r="C4364" s="3" t="s">
        <v>6864</v>
      </c>
      <c r="D4364" s="3" t="s">
        <v>6865</v>
      </c>
      <c r="E4364" s="4" t="s">
        <v>47</v>
      </c>
      <c r="F4364" s="3" t="s">
        <v>57</v>
      </c>
      <c r="G4364" s="3" t="s">
        <v>6745</v>
      </c>
      <c r="H4364" s="3" t="s">
        <v>6746</v>
      </c>
      <c r="I4364" s="3" t="s">
        <v>60</v>
      </c>
      <c r="J4364" s="3" t="s">
        <v>36</v>
      </c>
      <c r="K4364" s="3" t="s">
        <v>61</v>
      </c>
      <c r="L4364" s="5">
        <v>11.25</v>
      </c>
      <c r="M4364" s="4">
        <v>5</v>
      </c>
      <c r="N4364" s="5">
        <v>13.9625</v>
      </c>
      <c r="O4364" s="5">
        <v>2.7925</v>
      </c>
      <c r="P4364" s="4">
        <v>548</v>
      </c>
      <c r="Q4364" s="6">
        <v>0.91240875912408703</v>
      </c>
      <c r="R4364" s="7">
        <v>1</v>
      </c>
      <c r="S4364" s="6">
        <v>0</v>
      </c>
      <c r="T4364" s="5">
        <v>0</v>
      </c>
      <c r="U4364" s="5">
        <v>0</v>
      </c>
      <c r="V4364" s="5">
        <f t="shared" si="350"/>
        <v>13.9625</v>
      </c>
      <c r="W4364" s="5">
        <f t="shared" si="346"/>
        <v>-13.9625</v>
      </c>
      <c r="X4364" s="8">
        <f t="shared" si="347"/>
        <v>-1</v>
      </c>
      <c r="Y4364" s="4">
        <v>0</v>
      </c>
      <c r="Z4364" s="9" t="str">
        <f t="shared" si="348"/>
        <v>NA</v>
      </c>
      <c r="AA4364" s="10">
        <f t="shared" si="349"/>
        <v>0</v>
      </c>
    </row>
    <row r="4365" spans="1:27" x14ac:dyDescent="0.55000000000000004">
      <c r="A4365" s="3" t="s">
        <v>52</v>
      </c>
      <c r="B4365" s="3" t="s">
        <v>53</v>
      </c>
      <c r="C4365" s="3" t="s">
        <v>6866</v>
      </c>
      <c r="D4365" s="3" t="s">
        <v>4943</v>
      </c>
      <c r="E4365" s="4" t="s">
        <v>47</v>
      </c>
      <c r="F4365" s="3" t="s">
        <v>57</v>
      </c>
      <c r="G4365" s="3" t="s">
        <v>2714</v>
      </c>
      <c r="H4365" s="3" t="s">
        <v>723</v>
      </c>
      <c r="I4365" s="3" t="s">
        <v>60</v>
      </c>
      <c r="J4365" s="3" t="s">
        <v>36</v>
      </c>
      <c r="K4365" s="3" t="s">
        <v>61</v>
      </c>
      <c r="L4365" s="5">
        <v>11.25</v>
      </c>
      <c r="M4365" s="4">
        <v>6</v>
      </c>
      <c r="N4365" s="5">
        <v>15.537499950000001</v>
      </c>
      <c r="O4365" s="5">
        <v>2.589583325</v>
      </c>
      <c r="P4365" s="4">
        <v>286</v>
      </c>
      <c r="Q4365" s="6">
        <v>2.0979020979021001</v>
      </c>
      <c r="R4365" s="7">
        <v>1.0433566433566399</v>
      </c>
      <c r="S4365" s="6">
        <v>0</v>
      </c>
      <c r="T4365" s="5">
        <v>0</v>
      </c>
      <c r="U4365" s="5">
        <v>0</v>
      </c>
      <c r="V4365" s="5">
        <f t="shared" si="350"/>
        <v>15.537499950000001</v>
      </c>
      <c r="W4365" s="5">
        <f t="shared" si="346"/>
        <v>-15.537499950000001</v>
      </c>
      <c r="X4365" s="8">
        <f t="shared" si="347"/>
        <v>-1</v>
      </c>
      <c r="Y4365" s="4">
        <v>0</v>
      </c>
      <c r="Z4365" s="9" t="str">
        <f t="shared" si="348"/>
        <v>NA</v>
      </c>
      <c r="AA4365" s="10">
        <f t="shared" si="349"/>
        <v>0</v>
      </c>
    </row>
    <row r="4366" spans="1:27" x14ac:dyDescent="0.55000000000000004">
      <c r="A4366" s="3" t="s">
        <v>52</v>
      </c>
      <c r="B4366" s="3" t="s">
        <v>53</v>
      </c>
      <c r="C4366" s="3" t="s">
        <v>6867</v>
      </c>
      <c r="D4366" s="3" t="s">
        <v>6312</v>
      </c>
      <c r="E4366" s="4" t="s">
        <v>47</v>
      </c>
      <c r="F4366" s="3" t="s">
        <v>57</v>
      </c>
      <c r="G4366" s="3" t="s">
        <v>6673</v>
      </c>
      <c r="H4366" s="3" t="s">
        <v>6674</v>
      </c>
      <c r="I4366" s="3" t="s">
        <v>60</v>
      </c>
      <c r="J4366" s="3" t="s">
        <v>36</v>
      </c>
      <c r="K4366" s="3" t="s">
        <v>61</v>
      </c>
      <c r="L4366" s="5">
        <v>11.25</v>
      </c>
      <c r="M4366" s="4">
        <v>6</v>
      </c>
      <c r="N4366" s="5">
        <v>15.57499995</v>
      </c>
      <c r="O4366" s="5">
        <v>2.5958333250000001</v>
      </c>
      <c r="P4366" s="4">
        <v>190</v>
      </c>
      <c r="Q4366" s="6">
        <v>3.1578947368421102</v>
      </c>
      <c r="R4366" s="7">
        <v>1.01368421052632</v>
      </c>
      <c r="S4366" s="6">
        <v>0</v>
      </c>
      <c r="T4366" s="5">
        <v>0</v>
      </c>
      <c r="U4366" s="5">
        <v>0</v>
      </c>
      <c r="V4366" s="5">
        <f t="shared" si="350"/>
        <v>15.57499995</v>
      </c>
      <c r="W4366" s="5">
        <f t="shared" si="346"/>
        <v>-15.57499995</v>
      </c>
      <c r="X4366" s="8">
        <f t="shared" si="347"/>
        <v>-1</v>
      </c>
      <c r="Y4366" s="4">
        <v>0</v>
      </c>
      <c r="Z4366" s="9" t="str">
        <f t="shared" si="348"/>
        <v>NA</v>
      </c>
      <c r="AA4366" s="10">
        <f t="shared" si="349"/>
        <v>0</v>
      </c>
    </row>
    <row r="4367" spans="1:27" x14ac:dyDescent="0.55000000000000004">
      <c r="A4367" s="3" t="s">
        <v>52</v>
      </c>
      <c r="B4367" s="3" t="s">
        <v>53</v>
      </c>
      <c r="C4367" s="3" t="s">
        <v>6868</v>
      </c>
      <c r="D4367" s="3" t="s">
        <v>6869</v>
      </c>
      <c r="E4367" s="4" t="s">
        <v>47</v>
      </c>
      <c r="F4367" s="3" t="s">
        <v>57</v>
      </c>
      <c r="G4367" s="3" t="s">
        <v>6645</v>
      </c>
      <c r="H4367" s="3" t="s">
        <v>6646</v>
      </c>
      <c r="I4367" s="3" t="s">
        <v>60</v>
      </c>
      <c r="J4367" s="3" t="s">
        <v>36</v>
      </c>
      <c r="K4367" s="3" t="s">
        <v>61</v>
      </c>
      <c r="L4367" s="5">
        <v>11.25</v>
      </c>
      <c r="M4367" s="4">
        <v>4</v>
      </c>
      <c r="N4367" s="5">
        <v>15.8</v>
      </c>
      <c r="O4367" s="5">
        <v>3.95</v>
      </c>
      <c r="P4367" s="4">
        <v>10</v>
      </c>
      <c r="Q4367" s="6">
        <v>40</v>
      </c>
      <c r="R4367" s="7">
        <v>1</v>
      </c>
      <c r="S4367" s="6">
        <v>0</v>
      </c>
      <c r="T4367" s="5">
        <v>0</v>
      </c>
      <c r="U4367" s="5">
        <v>0</v>
      </c>
      <c r="V4367" s="5">
        <f t="shared" si="350"/>
        <v>15.8</v>
      </c>
      <c r="W4367" s="5">
        <f t="shared" si="346"/>
        <v>-15.8</v>
      </c>
      <c r="X4367" s="8">
        <f t="shared" si="347"/>
        <v>-1</v>
      </c>
      <c r="Y4367" s="4">
        <v>0</v>
      </c>
      <c r="Z4367" s="9" t="str">
        <f t="shared" si="348"/>
        <v>NA</v>
      </c>
      <c r="AA4367" s="10">
        <f t="shared" si="349"/>
        <v>0</v>
      </c>
    </row>
    <row r="4368" spans="1:27" x14ac:dyDescent="0.55000000000000004">
      <c r="A4368" s="3" t="s">
        <v>52</v>
      </c>
      <c r="B4368" s="3" t="s">
        <v>53</v>
      </c>
      <c r="C4368" s="3" t="s">
        <v>6870</v>
      </c>
      <c r="D4368" s="3" t="s">
        <v>6871</v>
      </c>
      <c r="E4368" s="4" t="s">
        <v>47</v>
      </c>
      <c r="F4368" s="3" t="s">
        <v>57</v>
      </c>
      <c r="G4368" s="3" t="s">
        <v>2714</v>
      </c>
      <c r="H4368" s="3" t="s">
        <v>723</v>
      </c>
      <c r="I4368" s="3" t="s">
        <v>60</v>
      </c>
      <c r="J4368" s="3" t="s">
        <v>36</v>
      </c>
      <c r="K4368" s="3" t="s">
        <v>61</v>
      </c>
      <c r="L4368" s="5">
        <v>11.25</v>
      </c>
      <c r="M4368" s="4">
        <v>3</v>
      </c>
      <c r="N4368" s="5">
        <v>16.212499987499999</v>
      </c>
      <c r="O4368" s="5">
        <v>5.4041666624999998</v>
      </c>
      <c r="P4368" s="4">
        <v>8</v>
      </c>
      <c r="Q4368" s="6">
        <v>37.5</v>
      </c>
      <c r="R4368" s="7">
        <v>1</v>
      </c>
      <c r="S4368" s="6">
        <v>0</v>
      </c>
      <c r="T4368" s="5">
        <v>0</v>
      </c>
      <c r="U4368" s="5">
        <v>0</v>
      </c>
      <c r="V4368" s="5">
        <f t="shared" si="350"/>
        <v>16.212499987499999</v>
      </c>
      <c r="W4368" s="5">
        <f t="shared" si="346"/>
        <v>-16.212499987499999</v>
      </c>
      <c r="X4368" s="8">
        <f t="shared" si="347"/>
        <v>-1</v>
      </c>
      <c r="Y4368" s="4">
        <v>0</v>
      </c>
      <c r="Z4368" s="9" t="str">
        <f t="shared" si="348"/>
        <v>NA</v>
      </c>
      <c r="AA4368" s="10">
        <f t="shared" si="349"/>
        <v>0</v>
      </c>
    </row>
    <row r="4369" spans="1:27" x14ac:dyDescent="0.55000000000000004">
      <c r="A4369" s="3" t="s">
        <v>52</v>
      </c>
      <c r="B4369" s="3" t="s">
        <v>53</v>
      </c>
      <c r="C4369" s="3" t="s">
        <v>6872</v>
      </c>
      <c r="D4369" s="3" t="s">
        <v>6873</v>
      </c>
      <c r="E4369" s="4" t="s">
        <v>47</v>
      </c>
      <c r="F4369" s="3" t="s">
        <v>57</v>
      </c>
      <c r="G4369" s="3" t="s">
        <v>6712</v>
      </c>
      <c r="H4369" s="3" t="s">
        <v>6713</v>
      </c>
      <c r="I4369" s="3" t="s">
        <v>60</v>
      </c>
      <c r="J4369" s="3" t="s">
        <v>36</v>
      </c>
      <c r="K4369" s="3" t="s">
        <v>61</v>
      </c>
      <c r="L4369" s="5">
        <v>11.25</v>
      </c>
      <c r="M4369" s="4">
        <v>5</v>
      </c>
      <c r="N4369" s="5">
        <v>18.162500000000001</v>
      </c>
      <c r="O4369" s="5">
        <v>3.6324999999999998</v>
      </c>
      <c r="P4369" s="4">
        <v>145</v>
      </c>
      <c r="Q4369" s="6">
        <v>3.4482758620689702</v>
      </c>
      <c r="R4369" s="7">
        <v>1.0524137931034501</v>
      </c>
      <c r="S4369" s="6">
        <v>0</v>
      </c>
      <c r="T4369" s="5">
        <v>0</v>
      </c>
      <c r="U4369" s="5">
        <v>0</v>
      </c>
      <c r="V4369" s="5">
        <f t="shared" si="350"/>
        <v>18.162500000000001</v>
      </c>
      <c r="W4369" s="5">
        <f t="shared" si="346"/>
        <v>-18.162500000000001</v>
      </c>
      <c r="X4369" s="8">
        <f t="shared" si="347"/>
        <v>-1</v>
      </c>
      <c r="Y4369" s="4">
        <v>0</v>
      </c>
      <c r="Z4369" s="9" t="str">
        <f t="shared" si="348"/>
        <v>NA</v>
      </c>
      <c r="AA4369" s="10">
        <f t="shared" si="349"/>
        <v>0</v>
      </c>
    </row>
    <row r="4370" spans="1:27" x14ac:dyDescent="0.55000000000000004">
      <c r="A4370" s="3" t="s">
        <v>52</v>
      </c>
      <c r="B4370" s="3" t="s">
        <v>53</v>
      </c>
      <c r="C4370" s="3" t="s">
        <v>6874</v>
      </c>
      <c r="D4370" s="3" t="s">
        <v>6875</v>
      </c>
      <c r="E4370" s="4" t="s">
        <v>47</v>
      </c>
      <c r="F4370" s="3" t="s">
        <v>57</v>
      </c>
      <c r="G4370" s="3" t="s">
        <v>6712</v>
      </c>
      <c r="H4370" s="3" t="s">
        <v>6713</v>
      </c>
      <c r="I4370" s="3" t="s">
        <v>60</v>
      </c>
      <c r="J4370" s="3" t="s">
        <v>36</v>
      </c>
      <c r="K4370" s="3" t="s">
        <v>61</v>
      </c>
      <c r="L4370" s="5">
        <v>11.25</v>
      </c>
      <c r="M4370" s="4">
        <v>4</v>
      </c>
      <c r="N4370" s="5">
        <v>20.100000000000001</v>
      </c>
      <c r="O4370" s="5">
        <v>5.0250000000000004</v>
      </c>
      <c r="P4370" s="4">
        <v>159</v>
      </c>
      <c r="Q4370" s="6">
        <v>2.5157232704402501</v>
      </c>
      <c r="R4370" s="7">
        <v>1</v>
      </c>
      <c r="S4370" s="6">
        <v>0</v>
      </c>
      <c r="T4370" s="5">
        <v>0</v>
      </c>
      <c r="U4370" s="5">
        <v>0</v>
      </c>
      <c r="V4370" s="5">
        <f t="shared" si="350"/>
        <v>20.100000000000001</v>
      </c>
      <c r="W4370" s="5">
        <f t="shared" si="346"/>
        <v>-20.100000000000001</v>
      </c>
      <c r="X4370" s="8">
        <f t="shared" si="347"/>
        <v>-1</v>
      </c>
      <c r="Y4370" s="4">
        <v>0</v>
      </c>
      <c r="Z4370" s="9" t="str">
        <f t="shared" si="348"/>
        <v>NA</v>
      </c>
      <c r="AA4370" s="10">
        <f t="shared" si="349"/>
        <v>0</v>
      </c>
    </row>
    <row r="4371" spans="1:27" x14ac:dyDescent="0.55000000000000004">
      <c r="A4371" s="3" t="s">
        <v>52</v>
      </c>
      <c r="B4371" s="3" t="s">
        <v>53</v>
      </c>
      <c r="C4371" s="3" t="s">
        <v>6876</v>
      </c>
      <c r="D4371" s="3" t="s">
        <v>6877</v>
      </c>
      <c r="E4371" s="4" t="s">
        <v>47</v>
      </c>
      <c r="F4371" s="3" t="s">
        <v>57</v>
      </c>
      <c r="G4371" s="3" t="s">
        <v>6712</v>
      </c>
      <c r="H4371" s="3" t="s">
        <v>6713</v>
      </c>
      <c r="I4371" s="3" t="s">
        <v>60</v>
      </c>
      <c r="J4371" s="3" t="s">
        <v>36</v>
      </c>
      <c r="K4371" s="3" t="s">
        <v>61</v>
      </c>
      <c r="L4371" s="5">
        <v>11.25</v>
      </c>
      <c r="M4371" s="4">
        <v>4</v>
      </c>
      <c r="N4371" s="5">
        <v>20.237500000000001</v>
      </c>
      <c r="O4371" s="5">
        <v>5.0593750000000002</v>
      </c>
      <c r="P4371" s="4">
        <v>122</v>
      </c>
      <c r="Q4371" s="6">
        <v>3.27868852459016</v>
      </c>
      <c r="R4371" s="7">
        <v>1</v>
      </c>
      <c r="S4371" s="6">
        <v>0</v>
      </c>
      <c r="T4371" s="5">
        <v>0</v>
      </c>
      <c r="U4371" s="5">
        <v>0</v>
      </c>
      <c r="V4371" s="5">
        <f t="shared" si="350"/>
        <v>20.237500000000001</v>
      </c>
      <c r="W4371" s="5">
        <f t="shared" si="346"/>
        <v>-20.237500000000001</v>
      </c>
      <c r="X4371" s="8">
        <f t="shared" si="347"/>
        <v>-1</v>
      </c>
      <c r="Y4371" s="4">
        <v>0</v>
      </c>
      <c r="Z4371" s="9" t="str">
        <f t="shared" si="348"/>
        <v>NA</v>
      </c>
      <c r="AA4371" s="10">
        <f t="shared" si="349"/>
        <v>0</v>
      </c>
    </row>
    <row r="4372" spans="1:27" x14ac:dyDescent="0.55000000000000004">
      <c r="A4372" s="3" t="s">
        <v>52</v>
      </c>
      <c r="B4372" s="3" t="s">
        <v>53</v>
      </c>
      <c r="C4372" s="3" t="s">
        <v>6878</v>
      </c>
      <c r="D4372" s="3" t="s">
        <v>6879</v>
      </c>
      <c r="E4372" s="4" t="s">
        <v>47</v>
      </c>
      <c r="F4372" s="3" t="s">
        <v>57</v>
      </c>
      <c r="G4372" s="3" t="s">
        <v>6673</v>
      </c>
      <c r="H4372" s="3" t="s">
        <v>6674</v>
      </c>
      <c r="I4372" s="3" t="s">
        <v>60</v>
      </c>
      <c r="J4372" s="3" t="s">
        <v>36</v>
      </c>
      <c r="K4372" s="3" t="s">
        <v>61</v>
      </c>
      <c r="L4372" s="5">
        <v>11.25</v>
      </c>
      <c r="M4372" s="4">
        <v>4</v>
      </c>
      <c r="N4372" s="5">
        <v>22.05</v>
      </c>
      <c r="O4372" s="5">
        <v>5.5125000000000002</v>
      </c>
      <c r="P4372" s="4">
        <v>39</v>
      </c>
      <c r="Q4372" s="6">
        <v>10.2564102564103</v>
      </c>
      <c r="R4372" s="7">
        <v>1.0589743589743601</v>
      </c>
      <c r="S4372" s="6">
        <v>0</v>
      </c>
      <c r="T4372" s="5">
        <v>0</v>
      </c>
      <c r="U4372" s="5">
        <v>0</v>
      </c>
      <c r="V4372" s="5">
        <f t="shared" si="350"/>
        <v>22.05</v>
      </c>
      <c r="W4372" s="5">
        <f t="shared" si="346"/>
        <v>-22.05</v>
      </c>
      <c r="X4372" s="8">
        <f t="shared" si="347"/>
        <v>-1</v>
      </c>
      <c r="Y4372" s="4">
        <v>0</v>
      </c>
      <c r="Z4372" s="9" t="str">
        <f t="shared" si="348"/>
        <v>NA</v>
      </c>
      <c r="AA4372" s="10">
        <f t="shared" si="349"/>
        <v>0</v>
      </c>
    </row>
    <row r="4373" spans="1:27" x14ac:dyDescent="0.55000000000000004">
      <c r="A4373" s="3" t="s">
        <v>52</v>
      </c>
      <c r="B4373" s="3" t="s">
        <v>53</v>
      </c>
      <c r="C4373" s="3" t="s">
        <v>6880</v>
      </c>
      <c r="D4373" s="3" t="s">
        <v>6881</v>
      </c>
      <c r="E4373" s="4" t="s">
        <v>47</v>
      </c>
      <c r="F4373" s="3" t="s">
        <v>57</v>
      </c>
      <c r="G4373" s="3" t="s">
        <v>6673</v>
      </c>
      <c r="H4373" s="3" t="s">
        <v>6674</v>
      </c>
      <c r="I4373" s="3" t="s">
        <v>60</v>
      </c>
      <c r="J4373" s="3" t="s">
        <v>36</v>
      </c>
      <c r="K4373" s="3" t="s">
        <v>61</v>
      </c>
      <c r="L4373" s="5">
        <v>11.25</v>
      </c>
      <c r="M4373" s="4">
        <v>11</v>
      </c>
      <c r="N4373" s="5">
        <v>24.599999875000002</v>
      </c>
      <c r="O4373" s="5">
        <v>2.2363636250000001</v>
      </c>
      <c r="P4373" s="4">
        <v>513</v>
      </c>
      <c r="Q4373" s="6">
        <v>2.1442495126705601</v>
      </c>
      <c r="R4373" s="7">
        <v>1.0444444444444401</v>
      </c>
      <c r="S4373" s="6">
        <v>0</v>
      </c>
      <c r="T4373" s="5">
        <v>0</v>
      </c>
      <c r="U4373" s="5">
        <v>0</v>
      </c>
      <c r="V4373" s="5">
        <f t="shared" si="350"/>
        <v>24.599999875000002</v>
      </c>
      <c r="W4373" s="5">
        <f t="shared" si="346"/>
        <v>-24.599999875000002</v>
      </c>
      <c r="X4373" s="8">
        <f t="shared" si="347"/>
        <v>-1</v>
      </c>
      <c r="Y4373" s="4">
        <v>0</v>
      </c>
      <c r="Z4373" s="9" t="str">
        <f t="shared" si="348"/>
        <v>NA</v>
      </c>
      <c r="AA4373" s="10">
        <f t="shared" si="349"/>
        <v>0</v>
      </c>
    </row>
    <row r="4374" spans="1:27" x14ac:dyDescent="0.55000000000000004">
      <c r="A4374" s="3" t="s">
        <v>52</v>
      </c>
      <c r="B4374" s="3" t="s">
        <v>53</v>
      </c>
      <c r="C4374" s="3" t="s">
        <v>6882</v>
      </c>
      <c r="D4374" s="3" t="s">
        <v>6883</v>
      </c>
      <c r="E4374" s="4" t="s">
        <v>47</v>
      </c>
      <c r="F4374" s="3" t="s">
        <v>57</v>
      </c>
      <c r="G4374" s="3" t="s">
        <v>5350</v>
      </c>
      <c r="H4374" s="3" t="s">
        <v>6775</v>
      </c>
      <c r="I4374" s="3" t="s">
        <v>60</v>
      </c>
      <c r="J4374" s="3" t="s">
        <v>36</v>
      </c>
      <c r="K4374" s="3" t="s">
        <v>61</v>
      </c>
      <c r="L4374" s="5">
        <v>11.25</v>
      </c>
      <c r="M4374" s="4">
        <v>15</v>
      </c>
      <c r="N4374" s="5">
        <v>31.449999937500003</v>
      </c>
      <c r="O4374" s="5">
        <v>2.0966666625000001</v>
      </c>
      <c r="P4374" s="4">
        <v>265</v>
      </c>
      <c r="Q4374" s="6">
        <v>5.6603773584905701</v>
      </c>
      <c r="R4374" s="7">
        <v>1.02264150943396</v>
      </c>
      <c r="S4374" s="6">
        <v>0</v>
      </c>
      <c r="T4374" s="5">
        <v>0</v>
      </c>
      <c r="U4374" s="5">
        <v>0</v>
      </c>
      <c r="V4374" s="5">
        <f t="shared" si="350"/>
        <v>31.449999937500003</v>
      </c>
      <c r="W4374" s="5">
        <f t="shared" si="346"/>
        <v>-31.449999937500003</v>
      </c>
      <c r="X4374" s="8">
        <f t="shared" si="347"/>
        <v>-1</v>
      </c>
      <c r="Y4374" s="4">
        <v>0</v>
      </c>
      <c r="Z4374" s="9" t="str">
        <f t="shared" si="348"/>
        <v>NA</v>
      </c>
      <c r="AA4374" s="10">
        <f t="shared" si="349"/>
        <v>0</v>
      </c>
    </row>
    <row r="4375" spans="1:27" x14ac:dyDescent="0.55000000000000004">
      <c r="A4375" s="3" t="s">
        <v>52</v>
      </c>
      <c r="B4375" s="3" t="s">
        <v>53</v>
      </c>
      <c r="C4375" s="3" t="s">
        <v>6884</v>
      </c>
      <c r="D4375" s="3" t="s">
        <v>6885</v>
      </c>
      <c r="E4375" s="4" t="s">
        <v>47</v>
      </c>
      <c r="F4375" s="3" t="s">
        <v>57</v>
      </c>
      <c r="G4375" s="3" t="s">
        <v>400</v>
      </c>
      <c r="H4375" s="3" t="s">
        <v>332</v>
      </c>
      <c r="I4375" s="3" t="s">
        <v>60</v>
      </c>
      <c r="J4375" s="3" t="s">
        <v>36</v>
      </c>
      <c r="K4375" s="3" t="s">
        <v>61</v>
      </c>
      <c r="L4375" s="5">
        <v>11.25</v>
      </c>
      <c r="M4375" s="4">
        <v>13</v>
      </c>
      <c r="N4375" s="5">
        <v>35.762499987500007</v>
      </c>
      <c r="O4375" s="5">
        <v>2.7509615375000003</v>
      </c>
      <c r="P4375" s="4">
        <v>293</v>
      </c>
      <c r="Q4375" s="6">
        <v>4.4368600682593904</v>
      </c>
      <c r="R4375" s="7">
        <v>1.26211604095563</v>
      </c>
      <c r="S4375" s="6">
        <v>0</v>
      </c>
      <c r="T4375" s="5">
        <v>0</v>
      </c>
      <c r="U4375" s="5">
        <v>0</v>
      </c>
      <c r="V4375" s="5">
        <f t="shared" si="350"/>
        <v>35.762499987500007</v>
      </c>
      <c r="W4375" s="5">
        <f t="shared" si="346"/>
        <v>-35.762499987500007</v>
      </c>
      <c r="X4375" s="8">
        <f t="shared" si="347"/>
        <v>-1</v>
      </c>
      <c r="Y4375" s="4">
        <v>0</v>
      </c>
      <c r="Z4375" s="9" t="str">
        <f t="shared" si="348"/>
        <v>NA</v>
      </c>
      <c r="AA4375" s="10">
        <f t="shared" si="349"/>
        <v>0</v>
      </c>
    </row>
    <row r="4376" spans="1:27" x14ac:dyDescent="0.55000000000000004">
      <c r="A4376" s="3" t="s">
        <v>52</v>
      </c>
      <c r="B4376" s="3" t="s">
        <v>53</v>
      </c>
      <c r="C4376" s="3" t="s">
        <v>6886</v>
      </c>
      <c r="D4376" s="3" t="s">
        <v>6887</v>
      </c>
      <c r="E4376" s="4" t="s">
        <v>47</v>
      </c>
      <c r="F4376" s="3" t="s">
        <v>57</v>
      </c>
      <c r="G4376" s="3" t="s">
        <v>6645</v>
      </c>
      <c r="H4376" s="3" t="s">
        <v>6646</v>
      </c>
      <c r="I4376" s="3" t="s">
        <v>60</v>
      </c>
      <c r="J4376" s="3" t="s">
        <v>36</v>
      </c>
      <c r="K4376" s="3" t="s">
        <v>61</v>
      </c>
      <c r="L4376" s="5">
        <v>11.25</v>
      </c>
      <c r="M4376" s="4">
        <v>11</v>
      </c>
      <c r="N4376" s="5">
        <v>40.024999987500003</v>
      </c>
      <c r="O4376" s="5">
        <v>3.6386363625000002</v>
      </c>
      <c r="P4376" s="4">
        <v>766</v>
      </c>
      <c r="Q4376" s="6">
        <v>1.43603133159269</v>
      </c>
      <c r="R4376" s="7">
        <v>1.0257180156657999</v>
      </c>
      <c r="S4376" s="6">
        <v>0</v>
      </c>
      <c r="T4376" s="5">
        <v>0</v>
      </c>
      <c r="U4376" s="5">
        <v>0</v>
      </c>
      <c r="V4376" s="5">
        <f t="shared" si="350"/>
        <v>40.024999987500003</v>
      </c>
      <c r="W4376" s="5">
        <f t="shared" si="346"/>
        <v>-40.024999987500003</v>
      </c>
      <c r="X4376" s="8">
        <f t="shared" si="347"/>
        <v>-1</v>
      </c>
      <c r="Y4376" s="4">
        <v>0</v>
      </c>
      <c r="Z4376" s="9" t="str">
        <f t="shared" si="348"/>
        <v>NA</v>
      </c>
      <c r="AA4376" s="10">
        <f t="shared" si="349"/>
        <v>0</v>
      </c>
    </row>
    <row r="4377" spans="1:27" x14ac:dyDescent="0.55000000000000004">
      <c r="A4377" s="3" t="s">
        <v>52</v>
      </c>
      <c r="B4377" s="3" t="s">
        <v>53</v>
      </c>
      <c r="C4377" s="3" t="s">
        <v>6888</v>
      </c>
      <c r="D4377" s="3" t="s">
        <v>6889</v>
      </c>
      <c r="E4377" s="4" t="s">
        <v>47</v>
      </c>
      <c r="F4377" s="3" t="s">
        <v>57</v>
      </c>
      <c r="G4377" s="3" t="s">
        <v>6673</v>
      </c>
      <c r="H4377" s="3" t="s">
        <v>6674</v>
      </c>
      <c r="I4377" s="3" t="s">
        <v>60</v>
      </c>
      <c r="J4377" s="3" t="s">
        <v>36</v>
      </c>
      <c r="K4377" s="3" t="s">
        <v>61</v>
      </c>
      <c r="L4377" s="5">
        <v>11.25</v>
      </c>
      <c r="M4377" s="4">
        <v>14</v>
      </c>
      <c r="N4377" s="5">
        <v>47.6875</v>
      </c>
      <c r="O4377" s="5">
        <v>3.40625</v>
      </c>
      <c r="P4377" s="4">
        <v>457</v>
      </c>
      <c r="Q4377" s="6">
        <v>3.06345733041575</v>
      </c>
      <c r="R4377" s="7">
        <v>1.0037199124726499</v>
      </c>
      <c r="S4377" s="6">
        <v>0</v>
      </c>
      <c r="T4377" s="5">
        <v>0</v>
      </c>
      <c r="U4377" s="5">
        <v>0</v>
      </c>
      <c r="V4377" s="5">
        <f t="shared" si="350"/>
        <v>47.6875</v>
      </c>
      <c r="W4377" s="5">
        <f t="shared" si="346"/>
        <v>-47.6875</v>
      </c>
      <c r="X4377" s="8">
        <f t="shared" si="347"/>
        <v>-1</v>
      </c>
      <c r="Y4377" s="4">
        <v>0</v>
      </c>
      <c r="Z4377" s="9" t="str">
        <f t="shared" si="348"/>
        <v>NA</v>
      </c>
      <c r="AA4377" s="10">
        <f t="shared" si="349"/>
        <v>0</v>
      </c>
    </row>
    <row r="4378" spans="1:27" x14ac:dyDescent="0.55000000000000004">
      <c r="A4378" s="3" t="s">
        <v>71</v>
      </c>
      <c r="B4378" s="3" t="s">
        <v>72</v>
      </c>
      <c r="C4378" s="3" t="s">
        <v>6890</v>
      </c>
      <c r="D4378" s="3" t="s">
        <v>6891</v>
      </c>
      <c r="E4378" s="4" t="s">
        <v>47</v>
      </c>
      <c r="F4378" s="3" t="s">
        <v>173</v>
      </c>
      <c r="G4378" s="3" t="s">
        <v>2872</v>
      </c>
      <c r="H4378" s="3" t="s">
        <v>34</v>
      </c>
      <c r="I4378" s="3" t="s">
        <v>77</v>
      </c>
      <c r="J4378" s="3" t="s">
        <v>36</v>
      </c>
      <c r="K4378" s="3" t="s">
        <v>42</v>
      </c>
      <c r="L4378" s="5">
        <v>11.25</v>
      </c>
      <c r="M4378" s="4">
        <v>1</v>
      </c>
      <c r="N4378" s="5">
        <v>2.0125000000000002</v>
      </c>
      <c r="O4378" s="5">
        <v>2.0125000000000002</v>
      </c>
      <c r="P4378" s="4">
        <v>179</v>
      </c>
      <c r="Q4378" s="6">
        <v>0.55865921787709505</v>
      </c>
      <c r="R4378" s="7">
        <v>1.2435754189944099</v>
      </c>
      <c r="S4378" s="6">
        <v>0</v>
      </c>
      <c r="T4378" s="5">
        <v>0</v>
      </c>
      <c r="U4378" s="5">
        <v>0</v>
      </c>
      <c r="V4378" s="5">
        <f t="shared" si="350"/>
        <v>2.0125000000000002</v>
      </c>
      <c r="W4378" s="5">
        <f t="shared" si="346"/>
        <v>-2.0125000000000002</v>
      </c>
      <c r="X4378" s="8">
        <f t="shared" si="347"/>
        <v>-1</v>
      </c>
      <c r="Y4378" s="4">
        <v>0</v>
      </c>
      <c r="Z4378" s="9" t="str">
        <f t="shared" si="348"/>
        <v>NA</v>
      </c>
      <c r="AA4378" s="10">
        <f t="shared" si="349"/>
        <v>0</v>
      </c>
    </row>
    <row r="4379" spans="1:27" x14ac:dyDescent="0.55000000000000004">
      <c r="A4379" s="3" t="s">
        <v>71</v>
      </c>
      <c r="B4379" s="3" t="s">
        <v>72</v>
      </c>
      <c r="C4379" s="3" t="s">
        <v>6892</v>
      </c>
      <c r="D4379" s="3" t="s">
        <v>6893</v>
      </c>
      <c r="E4379" s="4" t="s">
        <v>47</v>
      </c>
      <c r="F4379" s="3" t="s">
        <v>173</v>
      </c>
      <c r="G4379" s="3" t="s">
        <v>2699</v>
      </c>
      <c r="H4379" s="3" t="s">
        <v>34</v>
      </c>
      <c r="I4379" s="3" t="s">
        <v>77</v>
      </c>
      <c r="J4379" s="3" t="s">
        <v>36</v>
      </c>
      <c r="K4379" s="3" t="s">
        <v>42</v>
      </c>
      <c r="L4379" s="5">
        <v>11.25</v>
      </c>
      <c r="M4379" s="4">
        <v>1</v>
      </c>
      <c r="N4379" s="5">
        <v>5.7874999999999996</v>
      </c>
      <c r="O4379" s="5">
        <v>5.7874999999999996</v>
      </c>
      <c r="P4379" s="4">
        <v>8</v>
      </c>
      <c r="Q4379" s="6">
        <v>12.5</v>
      </c>
      <c r="R4379" s="7">
        <v>1</v>
      </c>
      <c r="S4379" s="6">
        <v>0</v>
      </c>
      <c r="T4379" s="5">
        <v>0</v>
      </c>
      <c r="U4379" s="5">
        <v>0</v>
      </c>
      <c r="V4379" s="5">
        <f t="shared" si="350"/>
        <v>5.7874999999999996</v>
      </c>
      <c r="W4379" s="5">
        <f t="shared" si="346"/>
        <v>-5.7874999999999996</v>
      </c>
      <c r="X4379" s="8">
        <f t="shared" si="347"/>
        <v>-1</v>
      </c>
      <c r="Y4379" s="4">
        <v>0</v>
      </c>
      <c r="Z4379" s="9" t="str">
        <f t="shared" si="348"/>
        <v>NA</v>
      </c>
      <c r="AA4379" s="10">
        <f t="shared" si="349"/>
        <v>0</v>
      </c>
    </row>
    <row r="4380" spans="1:27" x14ac:dyDescent="0.55000000000000004">
      <c r="A4380" s="3" t="s">
        <v>62</v>
      </c>
      <c r="B4380" s="3" t="s">
        <v>63</v>
      </c>
      <c r="C4380" s="3" t="s">
        <v>6894</v>
      </c>
      <c r="D4380" s="3" t="s">
        <v>6895</v>
      </c>
      <c r="E4380" s="4" t="s">
        <v>66</v>
      </c>
      <c r="F4380" s="3" t="s">
        <v>36</v>
      </c>
      <c r="G4380" s="3" t="s">
        <v>36</v>
      </c>
      <c r="H4380" s="3" t="s">
        <v>357</v>
      </c>
      <c r="I4380" s="3" t="s">
        <v>67</v>
      </c>
      <c r="J4380" s="3" t="s">
        <v>36</v>
      </c>
      <c r="K4380" s="3" t="s">
        <v>42</v>
      </c>
      <c r="L4380" s="5">
        <v>11.25</v>
      </c>
      <c r="M4380" s="4">
        <v>4</v>
      </c>
      <c r="N4380" s="5">
        <v>2.1</v>
      </c>
      <c r="O4380" s="5">
        <v>0.52500000000000002</v>
      </c>
      <c r="P4380" s="4">
        <v>164</v>
      </c>
      <c r="Q4380" s="6">
        <v>2.4390243902439002</v>
      </c>
      <c r="R4380" s="7">
        <v>1.26036585365854</v>
      </c>
      <c r="S4380" s="6">
        <v>0</v>
      </c>
      <c r="T4380" s="5">
        <v>0</v>
      </c>
      <c r="U4380" s="5">
        <v>0</v>
      </c>
      <c r="V4380" s="5">
        <f t="shared" si="350"/>
        <v>2.1</v>
      </c>
      <c r="W4380" s="5">
        <f t="shared" si="346"/>
        <v>-2.1</v>
      </c>
      <c r="X4380" s="8">
        <f t="shared" si="347"/>
        <v>-1</v>
      </c>
      <c r="Y4380" s="4">
        <v>0</v>
      </c>
      <c r="Z4380" s="9" t="str">
        <f t="shared" si="348"/>
        <v>NA</v>
      </c>
      <c r="AA4380" s="10">
        <f t="shared" si="349"/>
        <v>0</v>
      </c>
    </row>
    <row r="4381" spans="1:27" x14ac:dyDescent="0.55000000000000004">
      <c r="A4381" s="3" t="s">
        <v>78</v>
      </c>
      <c r="B4381" s="3" t="s">
        <v>79</v>
      </c>
      <c r="C4381" s="3" t="s">
        <v>6896</v>
      </c>
      <c r="D4381" s="3" t="s">
        <v>6897</v>
      </c>
      <c r="E4381" s="4" t="s">
        <v>66</v>
      </c>
      <c r="F4381" s="3" t="s">
        <v>36</v>
      </c>
      <c r="G4381" s="3" t="s">
        <v>36</v>
      </c>
      <c r="H4381" s="3" t="s">
        <v>141</v>
      </c>
      <c r="I4381" s="3" t="s">
        <v>77</v>
      </c>
      <c r="J4381" s="3" t="s">
        <v>36</v>
      </c>
      <c r="K4381" s="3" t="s">
        <v>42</v>
      </c>
      <c r="L4381" s="5">
        <v>11.25</v>
      </c>
      <c r="M4381" s="4">
        <v>1</v>
      </c>
      <c r="N4381" s="5">
        <v>0.125</v>
      </c>
      <c r="O4381" s="5">
        <v>0.125</v>
      </c>
      <c r="P4381" s="4">
        <v>12</v>
      </c>
      <c r="Q4381" s="6">
        <v>8.3333333333333304</v>
      </c>
      <c r="R4381" s="7">
        <v>2.8333333333333299</v>
      </c>
      <c r="S4381" s="6">
        <v>0</v>
      </c>
      <c r="T4381" s="5">
        <v>0</v>
      </c>
      <c r="U4381" s="5">
        <v>0</v>
      </c>
      <c r="V4381" s="5">
        <f t="shared" si="350"/>
        <v>0.125</v>
      </c>
      <c r="W4381" s="5">
        <f t="shared" si="346"/>
        <v>-0.125</v>
      </c>
      <c r="X4381" s="8">
        <f t="shared" si="347"/>
        <v>-1</v>
      </c>
      <c r="Y4381" s="4">
        <v>0</v>
      </c>
      <c r="Z4381" s="9" t="str">
        <f t="shared" si="348"/>
        <v>NA</v>
      </c>
      <c r="AA4381" s="10">
        <f t="shared" si="349"/>
        <v>0</v>
      </c>
    </row>
    <row r="4382" spans="1:27" x14ac:dyDescent="0.55000000000000004">
      <c r="A4382" s="3" t="s">
        <v>78</v>
      </c>
      <c r="B4382" s="3" t="s">
        <v>79</v>
      </c>
      <c r="C4382" s="3" t="s">
        <v>6898</v>
      </c>
      <c r="D4382" s="3" t="s">
        <v>6899</v>
      </c>
      <c r="E4382" s="4" t="s">
        <v>66</v>
      </c>
      <c r="F4382" s="3" t="s">
        <v>36</v>
      </c>
      <c r="G4382" s="3" t="s">
        <v>36</v>
      </c>
      <c r="H4382" s="3" t="s">
        <v>141</v>
      </c>
      <c r="I4382" s="3" t="s">
        <v>77</v>
      </c>
      <c r="J4382" s="3" t="s">
        <v>36</v>
      </c>
      <c r="K4382" s="3" t="s">
        <v>42</v>
      </c>
      <c r="L4382" s="5">
        <v>11.25</v>
      </c>
      <c r="M4382" s="4">
        <v>1</v>
      </c>
      <c r="N4382" s="5">
        <v>0.38750000000000001</v>
      </c>
      <c r="O4382" s="5">
        <v>0.38750000000000001</v>
      </c>
      <c r="P4382" s="4">
        <v>121</v>
      </c>
      <c r="Q4382" s="6">
        <v>0.826446280991736</v>
      </c>
      <c r="R4382" s="7">
        <v>1</v>
      </c>
      <c r="S4382" s="6">
        <v>0</v>
      </c>
      <c r="T4382" s="5">
        <v>0</v>
      </c>
      <c r="U4382" s="5">
        <v>0</v>
      </c>
      <c r="V4382" s="5">
        <f t="shared" si="350"/>
        <v>0.38750000000000001</v>
      </c>
      <c r="W4382" s="5">
        <f t="shared" si="346"/>
        <v>-0.38750000000000001</v>
      </c>
      <c r="X4382" s="8">
        <f t="shared" si="347"/>
        <v>-1</v>
      </c>
      <c r="Y4382" s="4">
        <v>0</v>
      </c>
      <c r="Z4382" s="9" t="str">
        <f t="shared" si="348"/>
        <v>NA</v>
      </c>
      <c r="AA4382" s="10">
        <f t="shared" si="349"/>
        <v>0</v>
      </c>
    </row>
    <row r="4383" spans="1:27" x14ac:dyDescent="0.55000000000000004">
      <c r="A4383" s="3" t="s">
        <v>78</v>
      </c>
      <c r="B4383" s="3" t="s">
        <v>79</v>
      </c>
      <c r="C4383" s="3" t="s">
        <v>6900</v>
      </c>
      <c r="D4383" s="3" t="s">
        <v>6901</v>
      </c>
      <c r="E4383" s="4" t="s">
        <v>66</v>
      </c>
      <c r="F4383" s="3" t="s">
        <v>36</v>
      </c>
      <c r="G4383" s="3" t="s">
        <v>36</v>
      </c>
      <c r="H4383" s="3" t="s">
        <v>141</v>
      </c>
      <c r="I4383" s="3" t="s">
        <v>77</v>
      </c>
      <c r="J4383" s="3" t="s">
        <v>36</v>
      </c>
      <c r="K4383" s="3" t="s">
        <v>42</v>
      </c>
      <c r="L4383" s="5">
        <v>11.25</v>
      </c>
      <c r="M4383" s="4">
        <v>3</v>
      </c>
      <c r="N4383" s="5">
        <v>0.45</v>
      </c>
      <c r="O4383" s="5">
        <v>0.15</v>
      </c>
      <c r="P4383" s="4">
        <v>51</v>
      </c>
      <c r="Q4383" s="6">
        <v>5.8823529411764701</v>
      </c>
      <c r="R4383" s="7">
        <v>3.3156862745098001</v>
      </c>
      <c r="S4383" s="6">
        <v>0</v>
      </c>
      <c r="T4383" s="5">
        <v>0</v>
      </c>
      <c r="U4383" s="5">
        <v>0</v>
      </c>
      <c r="V4383" s="5">
        <f t="shared" si="350"/>
        <v>0.45</v>
      </c>
      <c r="W4383" s="5">
        <f t="shared" si="346"/>
        <v>-0.45</v>
      </c>
      <c r="X4383" s="8">
        <f t="shared" si="347"/>
        <v>-1</v>
      </c>
      <c r="Y4383" s="4">
        <v>0</v>
      </c>
      <c r="Z4383" s="9" t="str">
        <f t="shared" si="348"/>
        <v>NA</v>
      </c>
      <c r="AA4383" s="10">
        <f t="shared" si="349"/>
        <v>0</v>
      </c>
    </row>
    <row r="4384" spans="1:27" x14ac:dyDescent="0.55000000000000004">
      <c r="A4384" s="3" t="s">
        <v>78</v>
      </c>
      <c r="B4384" s="3" t="s">
        <v>79</v>
      </c>
      <c r="C4384" s="3" t="s">
        <v>6902</v>
      </c>
      <c r="D4384" s="3" t="s">
        <v>6903</v>
      </c>
      <c r="E4384" s="4" t="s">
        <v>66</v>
      </c>
      <c r="F4384" s="3" t="s">
        <v>36</v>
      </c>
      <c r="G4384" s="3" t="s">
        <v>36</v>
      </c>
      <c r="H4384" s="3" t="s">
        <v>141</v>
      </c>
      <c r="I4384" s="3" t="s">
        <v>77</v>
      </c>
      <c r="J4384" s="3" t="s">
        <v>36</v>
      </c>
      <c r="K4384" s="3" t="s">
        <v>42</v>
      </c>
      <c r="L4384" s="5">
        <v>11.25</v>
      </c>
      <c r="M4384" s="4">
        <v>4</v>
      </c>
      <c r="N4384" s="5">
        <v>1.0874999999999999</v>
      </c>
      <c r="O4384" s="5">
        <v>0.27187499999999998</v>
      </c>
      <c r="P4384" s="4">
        <v>146</v>
      </c>
      <c r="Q4384" s="6">
        <v>2.7397260273972601</v>
      </c>
      <c r="R4384" s="7">
        <v>1.86506849315068</v>
      </c>
      <c r="S4384" s="6">
        <v>0</v>
      </c>
      <c r="T4384" s="5">
        <v>0</v>
      </c>
      <c r="U4384" s="5">
        <v>0</v>
      </c>
      <c r="V4384" s="5">
        <f t="shared" si="350"/>
        <v>1.0874999999999999</v>
      </c>
      <c r="W4384" s="5">
        <f t="shared" si="346"/>
        <v>-1.0874999999999999</v>
      </c>
      <c r="X4384" s="8">
        <f t="shared" si="347"/>
        <v>-1</v>
      </c>
      <c r="Y4384" s="4">
        <v>0</v>
      </c>
      <c r="Z4384" s="9" t="str">
        <f t="shared" si="348"/>
        <v>NA</v>
      </c>
      <c r="AA4384" s="10">
        <f t="shared" si="349"/>
        <v>0</v>
      </c>
    </row>
    <row r="4385" spans="1:27" x14ac:dyDescent="0.55000000000000004">
      <c r="A4385" s="3" t="s">
        <v>78</v>
      </c>
      <c r="B4385" s="3" t="s">
        <v>79</v>
      </c>
      <c r="C4385" s="3" t="s">
        <v>6904</v>
      </c>
      <c r="D4385" s="3" t="s">
        <v>6905</v>
      </c>
      <c r="E4385" s="4" t="s">
        <v>66</v>
      </c>
      <c r="F4385" s="3" t="s">
        <v>36</v>
      </c>
      <c r="G4385" s="3" t="s">
        <v>36</v>
      </c>
      <c r="H4385" s="3" t="s">
        <v>141</v>
      </c>
      <c r="I4385" s="3" t="s">
        <v>77</v>
      </c>
      <c r="J4385" s="3" t="s">
        <v>36</v>
      </c>
      <c r="K4385" s="3" t="s">
        <v>42</v>
      </c>
      <c r="L4385" s="5">
        <v>11.25</v>
      </c>
      <c r="M4385" s="4">
        <v>3</v>
      </c>
      <c r="N4385" s="5">
        <v>1.6249999875000003</v>
      </c>
      <c r="O4385" s="5">
        <v>0.54166666250000006</v>
      </c>
      <c r="P4385" s="4">
        <v>61</v>
      </c>
      <c r="Q4385" s="6">
        <v>4.9180327868852496</v>
      </c>
      <c r="R4385" s="7">
        <v>4.4918032786885203</v>
      </c>
      <c r="S4385" s="6">
        <v>0</v>
      </c>
      <c r="T4385" s="5">
        <v>0</v>
      </c>
      <c r="U4385" s="5">
        <v>0</v>
      </c>
      <c r="V4385" s="5">
        <f t="shared" si="350"/>
        <v>1.6249999875000003</v>
      </c>
      <c r="W4385" s="5">
        <f t="shared" si="346"/>
        <v>-1.6249999875000003</v>
      </c>
      <c r="X4385" s="8">
        <f t="shared" si="347"/>
        <v>-1</v>
      </c>
      <c r="Y4385" s="4">
        <v>0</v>
      </c>
      <c r="Z4385" s="9" t="str">
        <f t="shared" si="348"/>
        <v>NA</v>
      </c>
      <c r="AA4385" s="10">
        <f t="shared" si="349"/>
        <v>0</v>
      </c>
    </row>
    <row r="4386" spans="1:27" x14ac:dyDescent="0.55000000000000004">
      <c r="A4386" s="3" t="s">
        <v>78</v>
      </c>
      <c r="B4386" s="3" t="s">
        <v>79</v>
      </c>
      <c r="C4386" s="3" t="s">
        <v>6906</v>
      </c>
      <c r="D4386" s="3" t="s">
        <v>6907</v>
      </c>
      <c r="E4386" s="4" t="s">
        <v>66</v>
      </c>
      <c r="F4386" s="3" t="s">
        <v>36</v>
      </c>
      <c r="G4386" s="3" t="s">
        <v>36</v>
      </c>
      <c r="H4386" s="3" t="s">
        <v>141</v>
      </c>
      <c r="I4386" s="3" t="s">
        <v>77</v>
      </c>
      <c r="J4386" s="3" t="s">
        <v>36</v>
      </c>
      <c r="K4386" s="3" t="s">
        <v>42</v>
      </c>
      <c r="L4386" s="5">
        <v>11.25</v>
      </c>
      <c r="M4386" s="4">
        <v>8</v>
      </c>
      <c r="N4386" s="5">
        <v>2.6749999999999998</v>
      </c>
      <c r="O4386" s="5">
        <v>0.33437499999999998</v>
      </c>
      <c r="P4386" s="4">
        <v>88</v>
      </c>
      <c r="Q4386" s="6">
        <v>9.0909090909090899</v>
      </c>
      <c r="R4386" s="7">
        <v>2.0454545454545499</v>
      </c>
      <c r="S4386" s="6">
        <v>0</v>
      </c>
      <c r="T4386" s="5">
        <v>0</v>
      </c>
      <c r="U4386" s="5">
        <v>0</v>
      </c>
      <c r="V4386" s="5">
        <f t="shared" si="350"/>
        <v>2.6749999999999998</v>
      </c>
      <c r="W4386" s="5">
        <f t="shared" si="346"/>
        <v>-2.6749999999999998</v>
      </c>
      <c r="X4386" s="8">
        <f t="shared" si="347"/>
        <v>-1</v>
      </c>
      <c r="Y4386" s="4">
        <v>0</v>
      </c>
      <c r="Z4386" s="9" t="str">
        <f t="shared" si="348"/>
        <v>NA</v>
      </c>
      <c r="AA4386" s="10">
        <f t="shared" si="349"/>
        <v>0</v>
      </c>
    </row>
    <row r="4387" spans="1:27" x14ac:dyDescent="0.55000000000000004">
      <c r="A4387" s="3" t="s">
        <v>78</v>
      </c>
      <c r="B4387" s="3" t="s">
        <v>79</v>
      </c>
      <c r="C4387" s="3" t="s">
        <v>6908</v>
      </c>
      <c r="D4387" s="3" t="s">
        <v>6909</v>
      </c>
      <c r="E4387" s="4" t="s">
        <v>66</v>
      </c>
      <c r="F4387" s="3" t="s">
        <v>36</v>
      </c>
      <c r="G4387" s="3" t="s">
        <v>36</v>
      </c>
      <c r="H4387" s="3" t="s">
        <v>1109</v>
      </c>
      <c r="I4387" s="3" t="s">
        <v>77</v>
      </c>
      <c r="J4387" s="3" t="s">
        <v>36</v>
      </c>
      <c r="K4387" s="3" t="s">
        <v>42</v>
      </c>
      <c r="L4387" s="5">
        <v>11.25</v>
      </c>
      <c r="M4387" s="4">
        <v>1</v>
      </c>
      <c r="N4387" s="5">
        <v>2.7</v>
      </c>
      <c r="O4387" s="5">
        <v>2.7</v>
      </c>
      <c r="P4387" s="4">
        <v>403</v>
      </c>
      <c r="Q4387" s="6">
        <v>0.24813895781637701</v>
      </c>
      <c r="R4387" s="7">
        <v>1.74069478908189</v>
      </c>
      <c r="S4387" s="6">
        <v>0</v>
      </c>
      <c r="T4387" s="5">
        <v>0</v>
      </c>
      <c r="U4387" s="5">
        <v>0</v>
      </c>
      <c r="V4387" s="5">
        <f t="shared" si="350"/>
        <v>2.7</v>
      </c>
      <c r="W4387" s="5">
        <f t="shared" si="346"/>
        <v>-2.7</v>
      </c>
      <c r="X4387" s="8">
        <f t="shared" si="347"/>
        <v>-1</v>
      </c>
      <c r="Y4387" s="4">
        <v>0</v>
      </c>
      <c r="Z4387" s="9" t="str">
        <f t="shared" si="348"/>
        <v>NA</v>
      </c>
      <c r="AA4387" s="10">
        <f t="shared" si="349"/>
        <v>0</v>
      </c>
    </row>
    <row r="4388" spans="1:27" x14ac:dyDescent="0.55000000000000004">
      <c r="A4388" s="3" t="s">
        <v>78</v>
      </c>
      <c r="B4388" s="3" t="s">
        <v>79</v>
      </c>
      <c r="C4388" s="3" t="s">
        <v>6910</v>
      </c>
      <c r="D4388" s="3" t="s">
        <v>6911</v>
      </c>
      <c r="E4388" s="4" t="s">
        <v>66</v>
      </c>
      <c r="F4388" s="3" t="s">
        <v>36</v>
      </c>
      <c r="G4388" s="3" t="s">
        <v>36</v>
      </c>
      <c r="H4388" s="3" t="s">
        <v>141</v>
      </c>
      <c r="I4388" s="3" t="s">
        <v>77</v>
      </c>
      <c r="J4388" s="3" t="s">
        <v>36</v>
      </c>
      <c r="K4388" s="3" t="s">
        <v>42</v>
      </c>
      <c r="L4388" s="5">
        <v>11.25</v>
      </c>
      <c r="M4388" s="4">
        <v>6</v>
      </c>
      <c r="N4388" s="5">
        <v>3.2499999750000006</v>
      </c>
      <c r="O4388" s="5">
        <v>0.54166666250000006</v>
      </c>
      <c r="P4388" s="4">
        <v>297</v>
      </c>
      <c r="Q4388" s="6">
        <v>2.0202020202020199</v>
      </c>
      <c r="R4388" s="7">
        <v>5.23872053872054</v>
      </c>
      <c r="S4388" s="6">
        <v>0</v>
      </c>
      <c r="T4388" s="5">
        <v>0</v>
      </c>
      <c r="U4388" s="5">
        <v>0</v>
      </c>
      <c r="V4388" s="5">
        <f t="shared" si="350"/>
        <v>3.2499999750000006</v>
      </c>
      <c r="W4388" s="5">
        <f t="shared" si="346"/>
        <v>-3.2499999750000006</v>
      </c>
      <c r="X4388" s="8">
        <f t="shared" si="347"/>
        <v>-1</v>
      </c>
      <c r="Y4388" s="4">
        <v>0</v>
      </c>
      <c r="Z4388" s="9" t="str">
        <f t="shared" si="348"/>
        <v>NA</v>
      </c>
      <c r="AA4388" s="10">
        <f t="shared" si="349"/>
        <v>0</v>
      </c>
    </row>
    <row r="4389" spans="1:27" x14ac:dyDescent="0.55000000000000004">
      <c r="A4389" s="3" t="s">
        <v>78</v>
      </c>
      <c r="B4389" s="3" t="s">
        <v>79</v>
      </c>
      <c r="C4389" s="3" t="s">
        <v>6912</v>
      </c>
      <c r="D4389" s="3" t="s">
        <v>6913</v>
      </c>
      <c r="E4389" s="4" t="s">
        <v>66</v>
      </c>
      <c r="F4389" s="3" t="s">
        <v>36</v>
      </c>
      <c r="G4389" s="3" t="s">
        <v>36</v>
      </c>
      <c r="H4389" s="3" t="s">
        <v>141</v>
      </c>
      <c r="I4389" s="3" t="s">
        <v>77</v>
      </c>
      <c r="J4389" s="3" t="s">
        <v>36</v>
      </c>
      <c r="K4389" s="3" t="s">
        <v>42</v>
      </c>
      <c r="L4389" s="5">
        <v>11.25</v>
      </c>
      <c r="M4389" s="4">
        <v>8</v>
      </c>
      <c r="N4389" s="5">
        <v>3.4624999999999999</v>
      </c>
      <c r="O4389" s="5">
        <v>0.43281249999999999</v>
      </c>
      <c r="P4389" s="4">
        <v>201</v>
      </c>
      <c r="Q4389" s="6">
        <v>3.9800995024875601</v>
      </c>
      <c r="R4389" s="7">
        <v>2.62636815920398</v>
      </c>
      <c r="S4389" s="6">
        <v>0</v>
      </c>
      <c r="T4389" s="5">
        <v>0</v>
      </c>
      <c r="U4389" s="5">
        <v>0</v>
      </c>
      <c r="V4389" s="5">
        <f t="shared" si="350"/>
        <v>3.4624999999999999</v>
      </c>
      <c r="W4389" s="5">
        <f t="shared" si="346"/>
        <v>-3.4624999999999999</v>
      </c>
      <c r="X4389" s="8">
        <f t="shared" si="347"/>
        <v>-1</v>
      </c>
      <c r="Y4389" s="4">
        <v>0</v>
      </c>
      <c r="Z4389" s="9" t="str">
        <f t="shared" si="348"/>
        <v>NA</v>
      </c>
      <c r="AA4389" s="10">
        <f t="shared" si="349"/>
        <v>0</v>
      </c>
    </row>
    <row r="4390" spans="1:27" x14ac:dyDescent="0.55000000000000004">
      <c r="A4390" s="3" t="s">
        <v>78</v>
      </c>
      <c r="B4390" s="3" t="s">
        <v>79</v>
      </c>
      <c r="C4390" s="3" t="s">
        <v>6914</v>
      </c>
      <c r="D4390" s="3" t="s">
        <v>6915</v>
      </c>
      <c r="E4390" s="4" t="s">
        <v>66</v>
      </c>
      <c r="F4390" s="3" t="s">
        <v>36</v>
      </c>
      <c r="G4390" s="3" t="s">
        <v>36</v>
      </c>
      <c r="H4390" s="3" t="s">
        <v>141</v>
      </c>
      <c r="I4390" s="3" t="s">
        <v>77</v>
      </c>
      <c r="J4390" s="3" t="s">
        <v>36</v>
      </c>
      <c r="K4390" s="3" t="s">
        <v>42</v>
      </c>
      <c r="L4390" s="5">
        <v>11.25</v>
      </c>
      <c r="M4390" s="4">
        <v>10</v>
      </c>
      <c r="N4390" s="5">
        <v>4.9625000000000004</v>
      </c>
      <c r="O4390" s="5">
        <v>0.49625000000000002</v>
      </c>
      <c r="P4390" s="4">
        <v>127</v>
      </c>
      <c r="Q4390" s="6">
        <v>7.8740157480314998</v>
      </c>
      <c r="R4390" s="7">
        <v>1.42283464566929</v>
      </c>
      <c r="S4390" s="6">
        <v>0</v>
      </c>
      <c r="T4390" s="5">
        <v>0</v>
      </c>
      <c r="U4390" s="5">
        <v>0</v>
      </c>
      <c r="V4390" s="5">
        <f t="shared" si="350"/>
        <v>4.9625000000000004</v>
      </c>
      <c r="W4390" s="5">
        <f t="shared" si="346"/>
        <v>-4.9625000000000004</v>
      </c>
      <c r="X4390" s="8">
        <f t="shared" si="347"/>
        <v>-1</v>
      </c>
      <c r="Y4390" s="4">
        <v>0</v>
      </c>
      <c r="Z4390" s="9" t="str">
        <f t="shared" si="348"/>
        <v>NA</v>
      </c>
      <c r="AA4390" s="10">
        <f t="shared" si="349"/>
        <v>0</v>
      </c>
    </row>
    <row r="4391" spans="1:27" x14ac:dyDescent="0.55000000000000004">
      <c r="A4391" s="3" t="s">
        <v>78</v>
      </c>
      <c r="B4391" s="3" t="s">
        <v>79</v>
      </c>
      <c r="C4391" s="3" t="s">
        <v>6916</v>
      </c>
      <c r="D4391" s="3" t="s">
        <v>6917</v>
      </c>
      <c r="E4391" s="4" t="s">
        <v>66</v>
      </c>
      <c r="F4391" s="3" t="s">
        <v>36</v>
      </c>
      <c r="G4391" s="3" t="s">
        <v>36</v>
      </c>
      <c r="H4391" s="3" t="s">
        <v>141</v>
      </c>
      <c r="I4391" s="3" t="s">
        <v>77</v>
      </c>
      <c r="J4391" s="3" t="s">
        <v>36</v>
      </c>
      <c r="K4391" s="3" t="s">
        <v>42</v>
      </c>
      <c r="L4391" s="5">
        <v>11.25</v>
      </c>
      <c r="M4391" s="4">
        <v>12</v>
      </c>
      <c r="N4391" s="5">
        <v>5.0250000000000004</v>
      </c>
      <c r="O4391" s="5">
        <v>0.41875000000000001</v>
      </c>
      <c r="P4391" s="4">
        <v>268</v>
      </c>
      <c r="Q4391" s="6">
        <v>4.4776119402985097</v>
      </c>
      <c r="R4391" s="7">
        <v>1.95485074626866</v>
      </c>
      <c r="S4391" s="6">
        <v>0</v>
      </c>
      <c r="T4391" s="5">
        <v>0</v>
      </c>
      <c r="U4391" s="5">
        <v>0</v>
      </c>
      <c r="V4391" s="5">
        <f t="shared" si="350"/>
        <v>5.0250000000000004</v>
      </c>
      <c r="W4391" s="5">
        <f t="shared" si="346"/>
        <v>-5.0250000000000004</v>
      </c>
      <c r="X4391" s="8">
        <f t="shared" si="347"/>
        <v>-1</v>
      </c>
      <c r="Y4391" s="4">
        <v>0</v>
      </c>
      <c r="Z4391" s="9" t="str">
        <f t="shared" si="348"/>
        <v>NA</v>
      </c>
      <c r="AA4391" s="10">
        <f t="shared" si="349"/>
        <v>0</v>
      </c>
    </row>
    <row r="4392" spans="1:27" x14ac:dyDescent="0.55000000000000004">
      <c r="A4392" s="3" t="s">
        <v>78</v>
      </c>
      <c r="B4392" s="3" t="s">
        <v>79</v>
      </c>
      <c r="C4392" s="3" t="s">
        <v>6918</v>
      </c>
      <c r="D4392" s="3" t="s">
        <v>6919</v>
      </c>
      <c r="E4392" s="4" t="s">
        <v>66</v>
      </c>
      <c r="F4392" s="3" t="s">
        <v>36</v>
      </c>
      <c r="G4392" s="3" t="s">
        <v>36</v>
      </c>
      <c r="H4392" s="3" t="s">
        <v>141</v>
      </c>
      <c r="I4392" s="3" t="s">
        <v>77</v>
      </c>
      <c r="J4392" s="3" t="s">
        <v>36</v>
      </c>
      <c r="K4392" s="3" t="s">
        <v>42</v>
      </c>
      <c r="L4392" s="5">
        <v>11.25</v>
      </c>
      <c r="M4392" s="4">
        <v>14</v>
      </c>
      <c r="N4392" s="5">
        <v>6.125</v>
      </c>
      <c r="O4392" s="5">
        <v>0.4375</v>
      </c>
      <c r="P4392" s="4">
        <v>968</v>
      </c>
      <c r="Q4392" s="6">
        <v>1.4462809917355399</v>
      </c>
      <c r="R4392" s="7">
        <v>1.56890495867769</v>
      </c>
      <c r="S4392" s="6">
        <v>0</v>
      </c>
      <c r="T4392" s="5">
        <v>0</v>
      </c>
      <c r="U4392" s="5">
        <v>0</v>
      </c>
      <c r="V4392" s="5">
        <f t="shared" si="350"/>
        <v>6.125</v>
      </c>
      <c r="W4392" s="5">
        <f t="shared" si="346"/>
        <v>-6.125</v>
      </c>
      <c r="X4392" s="8">
        <f t="shared" si="347"/>
        <v>-1</v>
      </c>
      <c r="Y4392" s="4">
        <v>0</v>
      </c>
      <c r="Z4392" s="9" t="str">
        <f t="shared" si="348"/>
        <v>NA</v>
      </c>
      <c r="AA4392" s="10">
        <f t="shared" si="349"/>
        <v>0</v>
      </c>
    </row>
    <row r="4393" spans="1:27" x14ac:dyDescent="0.55000000000000004">
      <c r="A4393" s="3" t="s">
        <v>78</v>
      </c>
      <c r="B4393" s="3" t="s">
        <v>79</v>
      </c>
      <c r="C4393" s="3" t="s">
        <v>6920</v>
      </c>
      <c r="D4393" s="3" t="s">
        <v>6921</v>
      </c>
      <c r="E4393" s="4" t="s">
        <v>66</v>
      </c>
      <c r="F4393" s="3" t="s">
        <v>36</v>
      </c>
      <c r="G4393" s="3" t="s">
        <v>36</v>
      </c>
      <c r="H4393" s="3" t="s">
        <v>141</v>
      </c>
      <c r="I4393" s="3" t="s">
        <v>77</v>
      </c>
      <c r="J4393" s="3" t="s">
        <v>36</v>
      </c>
      <c r="K4393" s="3" t="s">
        <v>42</v>
      </c>
      <c r="L4393" s="5">
        <v>11.25</v>
      </c>
      <c r="M4393" s="4">
        <v>12</v>
      </c>
      <c r="N4393" s="5">
        <v>6.5124998999999999</v>
      </c>
      <c r="O4393" s="5">
        <v>0.54270832499999999</v>
      </c>
      <c r="P4393" s="4">
        <v>323</v>
      </c>
      <c r="Q4393" s="6">
        <v>3.7151702786377698</v>
      </c>
      <c r="R4393" s="7">
        <v>3.0913312693498498</v>
      </c>
      <c r="S4393" s="6">
        <v>0</v>
      </c>
      <c r="T4393" s="5">
        <v>0</v>
      </c>
      <c r="U4393" s="5">
        <v>0</v>
      </c>
      <c r="V4393" s="5">
        <f t="shared" si="350"/>
        <v>6.5124998999999999</v>
      </c>
      <c r="W4393" s="5">
        <f t="shared" si="346"/>
        <v>-6.5124998999999999</v>
      </c>
      <c r="X4393" s="8">
        <f t="shared" si="347"/>
        <v>-1</v>
      </c>
      <c r="Y4393" s="4">
        <v>0</v>
      </c>
      <c r="Z4393" s="9" t="str">
        <f t="shared" si="348"/>
        <v>NA</v>
      </c>
      <c r="AA4393" s="10">
        <f t="shared" si="349"/>
        <v>0</v>
      </c>
    </row>
    <row r="4394" spans="1:27" x14ac:dyDescent="0.55000000000000004">
      <c r="A4394" s="3" t="s">
        <v>78</v>
      </c>
      <c r="B4394" s="3" t="s">
        <v>79</v>
      </c>
      <c r="C4394" s="3" t="s">
        <v>6922</v>
      </c>
      <c r="D4394" s="3" t="s">
        <v>6923</v>
      </c>
      <c r="E4394" s="4" t="s">
        <v>66</v>
      </c>
      <c r="F4394" s="3" t="s">
        <v>36</v>
      </c>
      <c r="G4394" s="3" t="s">
        <v>36</v>
      </c>
      <c r="H4394" s="3" t="s">
        <v>141</v>
      </c>
      <c r="I4394" s="3" t="s">
        <v>77</v>
      </c>
      <c r="J4394" s="3" t="s">
        <v>36</v>
      </c>
      <c r="K4394" s="3" t="s">
        <v>42</v>
      </c>
      <c r="L4394" s="5">
        <v>11.25</v>
      </c>
      <c r="M4394" s="4">
        <v>13</v>
      </c>
      <c r="N4394" s="5">
        <v>7.0999998875000001</v>
      </c>
      <c r="O4394" s="5">
        <v>0.54615383750000002</v>
      </c>
      <c r="P4394" s="4">
        <v>249</v>
      </c>
      <c r="Q4394" s="6">
        <v>5.2208835341365498</v>
      </c>
      <c r="R4394" s="7">
        <v>2.7863453815260999</v>
      </c>
      <c r="S4394" s="6">
        <v>0</v>
      </c>
      <c r="T4394" s="5">
        <v>0</v>
      </c>
      <c r="U4394" s="5">
        <v>0</v>
      </c>
      <c r="V4394" s="5">
        <f t="shared" si="350"/>
        <v>7.0999998875000001</v>
      </c>
      <c r="W4394" s="5">
        <f t="shared" si="346"/>
        <v>-7.0999998875000001</v>
      </c>
      <c r="X4394" s="8">
        <f t="shared" si="347"/>
        <v>-1</v>
      </c>
      <c r="Y4394" s="4">
        <v>0</v>
      </c>
      <c r="Z4394" s="9" t="str">
        <f t="shared" si="348"/>
        <v>NA</v>
      </c>
      <c r="AA4394" s="10">
        <f t="shared" si="349"/>
        <v>0</v>
      </c>
    </row>
    <row r="4395" spans="1:27" x14ac:dyDescent="0.55000000000000004">
      <c r="A4395" s="3" t="s">
        <v>78</v>
      </c>
      <c r="B4395" s="3" t="s">
        <v>79</v>
      </c>
      <c r="C4395" s="3" t="s">
        <v>6924</v>
      </c>
      <c r="D4395" s="3" t="s">
        <v>6925</v>
      </c>
      <c r="E4395" s="4" t="s">
        <v>66</v>
      </c>
      <c r="F4395" s="3" t="s">
        <v>36</v>
      </c>
      <c r="G4395" s="3" t="s">
        <v>36</v>
      </c>
      <c r="H4395" s="3" t="s">
        <v>141</v>
      </c>
      <c r="I4395" s="3" t="s">
        <v>77</v>
      </c>
      <c r="J4395" s="3" t="s">
        <v>36</v>
      </c>
      <c r="K4395" s="3" t="s">
        <v>42</v>
      </c>
      <c r="L4395" s="5">
        <v>11.25</v>
      </c>
      <c r="M4395" s="4">
        <v>24</v>
      </c>
      <c r="N4395" s="5">
        <v>14.637499799999999</v>
      </c>
      <c r="O4395" s="5">
        <v>0.60989582499999995</v>
      </c>
      <c r="P4395" s="4">
        <v>565</v>
      </c>
      <c r="Q4395" s="6">
        <v>4.2477876106194703</v>
      </c>
      <c r="R4395" s="7">
        <v>0.9</v>
      </c>
      <c r="S4395" s="6">
        <v>0</v>
      </c>
      <c r="T4395" s="5">
        <v>0</v>
      </c>
      <c r="U4395" s="5">
        <v>0</v>
      </c>
      <c r="V4395" s="5">
        <f t="shared" si="350"/>
        <v>14.637499799999999</v>
      </c>
      <c r="W4395" s="5">
        <f t="shared" si="346"/>
        <v>-14.637499799999999</v>
      </c>
      <c r="X4395" s="8">
        <f t="shared" si="347"/>
        <v>-1</v>
      </c>
      <c r="Y4395" s="4">
        <v>0</v>
      </c>
      <c r="Z4395" s="9" t="str">
        <f t="shared" si="348"/>
        <v>NA</v>
      </c>
      <c r="AA4395" s="10">
        <f t="shared" si="349"/>
        <v>0</v>
      </c>
    </row>
    <row r="4396" spans="1:27" x14ac:dyDescent="0.55000000000000004">
      <c r="A4396" s="3" t="s">
        <v>78</v>
      </c>
      <c r="B4396" s="3" t="s">
        <v>79</v>
      </c>
      <c r="C4396" s="3" t="s">
        <v>6926</v>
      </c>
      <c r="D4396" s="3" t="s">
        <v>6927</v>
      </c>
      <c r="E4396" s="4" t="s">
        <v>66</v>
      </c>
      <c r="F4396" s="3" t="s">
        <v>36</v>
      </c>
      <c r="G4396" s="3" t="s">
        <v>36</v>
      </c>
      <c r="H4396" s="3" t="s">
        <v>141</v>
      </c>
      <c r="I4396" s="3" t="s">
        <v>77</v>
      </c>
      <c r="J4396" s="3" t="s">
        <v>36</v>
      </c>
      <c r="K4396" s="3" t="s">
        <v>42</v>
      </c>
      <c r="L4396" s="5">
        <v>11.25</v>
      </c>
      <c r="M4396" s="4">
        <v>29</v>
      </c>
      <c r="N4396" s="5">
        <v>15.787499950000003</v>
      </c>
      <c r="O4396" s="5">
        <v>0.54439655000000009</v>
      </c>
      <c r="P4396" s="4">
        <v>530</v>
      </c>
      <c r="Q4396" s="6">
        <v>5.47169811320755</v>
      </c>
      <c r="R4396" s="7">
        <v>1.2909433962264201</v>
      </c>
      <c r="S4396" s="6">
        <v>0</v>
      </c>
      <c r="T4396" s="5">
        <v>0</v>
      </c>
      <c r="U4396" s="5">
        <v>0</v>
      </c>
      <c r="V4396" s="5">
        <f t="shared" si="350"/>
        <v>15.787499950000003</v>
      </c>
      <c r="W4396" s="5">
        <f t="shared" si="346"/>
        <v>-15.787499950000003</v>
      </c>
      <c r="X4396" s="8">
        <f t="shared" si="347"/>
        <v>-1</v>
      </c>
      <c r="Y4396" s="4">
        <v>0</v>
      </c>
      <c r="Z4396" s="9" t="str">
        <f t="shared" si="348"/>
        <v>NA</v>
      </c>
      <c r="AA4396" s="10">
        <f t="shared" si="349"/>
        <v>0</v>
      </c>
    </row>
    <row r="4397" spans="1:27" x14ac:dyDescent="0.55000000000000004">
      <c r="A4397" s="3" t="s">
        <v>78</v>
      </c>
      <c r="B4397" s="3" t="s">
        <v>79</v>
      </c>
      <c r="C4397" s="3" t="s">
        <v>6928</v>
      </c>
      <c r="D4397" s="3" t="s">
        <v>6929</v>
      </c>
      <c r="E4397" s="4" t="s">
        <v>66</v>
      </c>
      <c r="F4397" s="3" t="s">
        <v>36</v>
      </c>
      <c r="G4397" s="3" t="s">
        <v>36</v>
      </c>
      <c r="H4397" s="3" t="s">
        <v>141</v>
      </c>
      <c r="I4397" s="3" t="s">
        <v>77</v>
      </c>
      <c r="J4397" s="3" t="s">
        <v>36</v>
      </c>
      <c r="K4397" s="3" t="s">
        <v>42</v>
      </c>
      <c r="L4397" s="5">
        <v>11.25</v>
      </c>
      <c r="M4397" s="4">
        <v>41</v>
      </c>
      <c r="N4397" s="5">
        <v>28.612499849999999</v>
      </c>
      <c r="O4397" s="5">
        <v>0.69786585000000001</v>
      </c>
      <c r="P4397" s="4">
        <v>956</v>
      </c>
      <c r="Q4397" s="6">
        <v>4.2887029288702898</v>
      </c>
      <c r="R4397" s="7">
        <v>1.4179916317991601</v>
      </c>
      <c r="S4397" s="6">
        <v>0</v>
      </c>
      <c r="T4397" s="5">
        <v>0</v>
      </c>
      <c r="U4397" s="5">
        <v>0</v>
      </c>
      <c r="V4397" s="5">
        <f t="shared" si="350"/>
        <v>28.612499849999999</v>
      </c>
      <c r="W4397" s="5">
        <f t="shared" si="346"/>
        <v>-28.612499849999999</v>
      </c>
      <c r="X4397" s="8">
        <f t="shared" si="347"/>
        <v>-1</v>
      </c>
      <c r="Y4397" s="4">
        <v>0</v>
      </c>
      <c r="Z4397" s="9" t="str">
        <f t="shared" si="348"/>
        <v>NA</v>
      </c>
      <c r="AA4397" s="10">
        <f t="shared" si="349"/>
        <v>0</v>
      </c>
    </row>
    <row r="4398" spans="1:27" x14ac:dyDescent="0.55000000000000004">
      <c r="A4398" s="3" t="s">
        <v>78</v>
      </c>
      <c r="B4398" s="3" t="s">
        <v>79</v>
      </c>
      <c r="C4398" s="3" t="s">
        <v>6930</v>
      </c>
      <c r="D4398" s="3" t="s">
        <v>6931</v>
      </c>
      <c r="E4398" s="4" t="s">
        <v>66</v>
      </c>
      <c r="F4398" s="3" t="s">
        <v>36</v>
      </c>
      <c r="G4398" s="3" t="s">
        <v>36</v>
      </c>
      <c r="H4398" s="3" t="s">
        <v>141</v>
      </c>
      <c r="I4398" s="3" t="s">
        <v>77</v>
      </c>
      <c r="J4398" s="3" t="s">
        <v>36</v>
      </c>
      <c r="K4398" s="3" t="s">
        <v>42</v>
      </c>
      <c r="L4398" s="5">
        <v>11.25</v>
      </c>
      <c r="M4398" s="4">
        <v>49</v>
      </c>
      <c r="N4398" s="5">
        <v>38.649999500000007</v>
      </c>
      <c r="O4398" s="5">
        <v>0.78877550000000007</v>
      </c>
      <c r="P4398" s="4">
        <v>860</v>
      </c>
      <c r="Q4398" s="6">
        <v>5.6976744186046497</v>
      </c>
      <c r="R4398" s="7">
        <v>1.5141860465116299</v>
      </c>
      <c r="S4398" s="6">
        <v>0</v>
      </c>
      <c r="T4398" s="5">
        <v>0</v>
      </c>
      <c r="U4398" s="5">
        <v>0</v>
      </c>
      <c r="V4398" s="5">
        <f t="shared" si="350"/>
        <v>38.649999500000007</v>
      </c>
      <c r="W4398" s="5">
        <f t="shared" si="346"/>
        <v>-38.649999500000007</v>
      </c>
      <c r="X4398" s="8">
        <f t="shared" si="347"/>
        <v>-1</v>
      </c>
      <c r="Y4398" s="4">
        <v>0</v>
      </c>
      <c r="Z4398" s="9" t="str">
        <f t="shared" si="348"/>
        <v>NA</v>
      </c>
      <c r="AA4398" s="10">
        <f t="shared" si="349"/>
        <v>0</v>
      </c>
    </row>
    <row r="4399" spans="1:27" x14ac:dyDescent="0.55000000000000004">
      <c r="A4399" s="3" t="s">
        <v>78</v>
      </c>
      <c r="B4399" s="3" t="s">
        <v>79</v>
      </c>
      <c r="C4399" s="3" t="s">
        <v>6932</v>
      </c>
      <c r="D4399" s="3" t="s">
        <v>6933</v>
      </c>
      <c r="E4399" s="4" t="s">
        <v>66</v>
      </c>
      <c r="F4399" s="3" t="s">
        <v>36</v>
      </c>
      <c r="G4399" s="3" t="s">
        <v>36</v>
      </c>
      <c r="H4399" s="3" t="s">
        <v>141</v>
      </c>
      <c r="I4399" s="3" t="s">
        <v>77</v>
      </c>
      <c r="J4399" s="3" t="s">
        <v>36</v>
      </c>
      <c r="K4399" s="3" t="s">
        <v>42</v>
      </c>
      <c r="L4399" s="5">
        <v>11.25</v>
      </c>
      <c r="M4399" s="4">
        <v>50</v>
      </c>
      <c r="N4399" s="5">
        <v>39.25</v>
      </c>
      <c r="O4399" s="5">
        <v>0.78500000000000003</v>
      </c>
      <c r="P4399" s="4">
        <v>1718</v>
      </c>
      <c r="Q4399" s="6">
        <v>2.9103608847497102</v>
      </c>
      <c r="R4399" s="7">
        <v>1.10098952270081</v>
      </c>
      <c r="S4399" s="6">
        <v>0</v>
      </c>
      <c r="T4399" s="5">
        <v>0</v>
      </c>
      <c r="U4399" s="5">
        <v>0</v>
      </c>
      <c r="V4399" s="5">
        <f t="shared" si="350"/>
        <v>39.25</v>
      </c>
      <c r="W4399" s="5">
        <f t="shared" si="346"/>
        <v>-39.25</v>
      </c>
      <c r="X4399" s="8">
        <f t="shared" si="347"/>
        <v>-1</v>
      </c>
      <c r="Y4399" s="4">
        <v>0</v>
      </c>
      <c r="Z4399" s="9" t="str">
        <f t="shared" si="348"/>
        <v>NA</v>
      </c>
      <c r="AA4399" s="10">
        <f t="shared" si="349"/>
        <v>0</v>
      </c>
    </row>
    <row r="4400" spans="1:27" x14ac:dyDescent="0.55000000000000004">
      <c r="A4400" s="3" t="s">
        <v>78</v>
      </c>
      <c r="B4400" s="3" t="s">
        <v>79</v>
      </c>
      <c r="C4400" s="3" t="s">
        <v>6934</v>
      </c>
      <c r="D4400" s="3" t="s">
        <v>6935</v>
      </c>
      <c r="E4400" s="4" t="s">
        <v>66</v>
      </c>
      <c r="F4400" s="3" t="s">
        <v>36</v>
      </c>
      <c r="G4400" s="3" t="s">
        <v>36</v>
      </c>
      <c r="H4400" s="3" t="s">
        <v>141</v>
      </c>
      <c r="I4400" s="3" t="s">
        <v>77</v>
      </c>
      <c r="J4400" s="3" t="s">
        <v>36</v>
      </c>
      <c r="K4400" s="3" t="s">
        <v>42</v>
      </c>
      <c r="L4400" s="5">
        <v>11.25</v>
      </c>
      <c r="M4400" s="4">
        <v>82</v>
      </c>
      <c r="N4400" s="5">
        <v>39.687499799999998</v>
      </c>
      <c r="O4400" s="5">
        <v>0.48399389999999998</v>
      </c>
      <c r="P4400" s="4">
        <v>1279</v>
      </c>
      <c r="Q4400" s="6">
        <v>6.4112587959343204</v>
      </c>
      <c r="R4400" s="7">
        <v>1.08756841282252</v>
      </c>
      <c r="S4400" s="6">
        <v>0</v>
      </c>
      <c r="T4400" s="5">
        <v>0</v>
      </c>
      <c r="U4400" s="5">
        <v>0</v>
      </c>
      <c r="V4400" s="5">
        <f t="shared" si="350"/>
        <v>39.687499799999998</v>
      </c>
      <c r="W4400" s="5">
        <f t="shared" si="346"/>
        <v>-39.687499799999998</v>
      </c>
      <c r="X4400" s="8">
        <f t="shared" si="347"/>
        <v>-1</v>
      </c>
      <c r="Y4400" s="4">
        <v>0</v>
      </c>
      <c r="Z4400" s="9" t="str">
        <f t="shared" si="348"/>
        <v>NA</v>
      </c>
      <c r="AA4400" s="10">
        <f t="shared" si="349"/>
        <v>0</v>
      </c>
    </row>
    <row r="4401" spans="1:27" x14ac:dyDescent="0.55000000000000004">
      <c r="A4401" s="3" t="s">
        <v>78</v>
      </c>
      <c r="B4401" s="3" t="s">
        <v>79</v>
      </c>
      <c r="C4401" s="3" t="s">
        <v>6936</v>
      </c>
      <c r="D4401" s="3" t="s">
        <v>6937</v>
      </c>
      <c r="E4401" s="4" t="s">
        <v>66</v>
      </c>
      <c r="F4401" s="3" t="s">
        <v>36</v>
      </c>
      <c r="G4401" s="3" t="s">
        <v>36</v>
      </c>
      <c r="H4401" s="3" t="s">
        <v>141</v>
      </c>
      <c r="I4401" s="3" t="s">
        <v>77</v>
      </c>
      <c r="J4401" s="3" t="s">
        <v>36</v>
      </c>
      <c r="K4401" s="3" t="s">
        <v>42</v>
      </c>
      <c r="L4401" s="5">
        <v>11.25</v>
      </c>
      <c r="M4401" s="4">
        <v>76</v>
      </c>
      <c r="N4401" s="5">
        <v>43.462499999999999</v>
      </c>
      <c r="O4401" s="5">
        <v>0.57187500000000002</v>
      </c>
      <c r="P4401" s="4">
        <v>1796</v>
      </c>
      <c r="Q4401" s="6">
        <v>4.2316258351893099</v>
      </c>
      <c r="R4401" s="7">
        <v>1.34983296213808</v>
      </c>
      <c r="S4401" s="6">
        <v>0</v>
      </c>
      <c r="T4401" s="5">
        <v>0</v>
      </c>
      <c r="U4401" s="5">
        <v>0</v>
      </c>
      <c r="V4401" s="5">
        <f t="shared" si="350"/>
        <v>43.462499999999999</v>
      </c>
      <c r="W4401" s="5">
        <f t="shared" si="346"/>
        <v>-43.462499999999999</v>
      </c>
      <c r="X4401" s="8">
        <f t="shared" si="347"/>
        <v>-1</v>
      </c>
      <c r="Y4401" s="4">
        <v>0</v>
      </c>
      <c r="Z4401" s="9" t="str">
        <f t="shared" si="348"/>
        <v>NA</v>
      </c>
      <c r="AA4401" s="10">
        <f t="shared" si="349"/>
        <v>0</v>
      </c>
    </row>
    <row r="4402" spans="1:27" x14ac:dyDescent="0.55000000000000004">
      <c r="A4402" s="3" t="s">
        <v>78</v>
      </c>
      <c r="B4402" s="3" t="s">
        <v>79</v>
      </c>
      <c r="C4402" s="3" t="s">
        <v>6938</v>
      </c>
      <c r="D4402" s="3" t="s">
        <v>6939</v>
      </c>
      <c r="E4402" s="4" t="s">
        <v>66</v>
      </c>
      <c r="F4402" s="3" t="s">
        <v>36</v>
      </c>
      <c r="G4402" s="3" t="s">
        <v>36</v>
      </c>
      <c r="H4402" s="3" t="s">
        <v>141</v>
      </c>
      <c r="I4402" s="3" t="s">
        <v>77</v>
      </c>
      <c r="J4402" s="3" t="s">
        <v>36</v>
      </c>
      <c r="K4402" s="3" t="s">
        <v>42</v>
      </c>
      <c r="L4402" s="5">
        <v>11.25</v>
      </c>
      <c r="M4402" s="4">
        <v>76</v>
      </c>
      <c r="N4402" s="5">
        <v>47.199999500000004</v>
      </c>
      <c r="O4402" s="5">
        <v>0.62105262500000002</v>
      </c>
      <c r="P4402" s="4">
        <v>1538</v>
      </c>
      <c r="Q4402" s="6">
        <v>4.9414824447334196</v>
      </c>
      <c r="R4402" s="7">
        <v>0.89629388816645006</v>
      </c>
      <c r="S4402" s="6">
        <v>0</v>
      </c>
      <c r="T4402" s="5">
        <v>0</v>
      </c>
      <c r="U4402" s="5">
        <v>0</v>
      </c>
      <c r="V4402" s="5">
        <f t="shared" si="350"/>
        <v>47.199999500000004</v>
      </c>
      <c r="W4402" s="5">
        <f t="shared" si="346"/>
        <v>-47.199999500000004</v>
      </c>
      <c r="X4402" s="8">
        <f t="shared" si="347"/>
        <v>-1</v>
      </c>
      <c r="Y4402" s="4">
        <v>0</v>
      </c>
      <c r="Z4402" s="9" t="str">
        <f t="shared" si="348"/>
        <v>NA</v>
      </c>
      <c r="AA4402" s="10">
        <f t="shared" si="349"/>
        <v>0</v>
      </c>
    </row>
    <row r="4403" spans="1:27" x14ac:dyDescent="0.55000000000000004">
      <c r="A4403" s="3" t="s">
        <v>78</v>
      </c>
      <c r="B4403" s="3" t="s">
        <v>79</v>
      </c>
      <c r="C4403" s="3" t="s">
        <v>6940</v>
      </c>
      <c r="D4403" s="3" t="s">
        <v>6941</v>
      </c>
      <c r="E4403" s="4" t="s">
        <v>66</v>
      </c>
      <c r="F4403" s="3" t="s">
        <v>36</v>
      </c>
      <c r="G4403" s="3" t="s">
        <v>36</v>
      </c>
      <c r="H4403" s="3" t="s">
        <v>141</v>
      </c>
      <c r="I4403" s="3" t="s">
        <v>77</v>
      </c>
      <c r="J4403" s="3" t="s">
        <v>36</v>
      </c>
      <c r="K4403" s="3" t="s">
        <v>42</v>
      </c>
      <c r="L4403" s="5">
        <v>11.25</v>
      </c>
      <c r="M4403" s="4">
        <v>96</v>
      </c>
      <c r="N4403" s="5">
        <v>65.337499199999996</v>
      </c>
      <c r="O4403" s="5">
        <v>0.68059894999999992</v>
      </c>
      <c r="P4403" s="4">
        <v>1860</v>
      </c>
      <c r="Q4403" s="6">
        <v>5.1612903225806503</v>
      </c>
      <c r="R4403" s="7">
        <v>0.95499999999999996</v>
      </c>
      <c r="S4403" s="6">
        <v>0</v>
      </c>
      <c r="T4403" s="5">
        <v>0</v>
      </c>
      <c r="U4403" s="5">
        <v>0</v>
      </c>
      <c r="V4403" s="5">
        <f t="shared" si="350"/>
        <v>65.337499199999996</v>
      </c>
      <c r="W4403" s="5">
        <f t="shared" si="346"/>
        <v>-65.337499199999996</v>
      </c>
      <c r="X4403" s="8">
        <f t="shared" si="347"/>
        <v>-1</v>
      </c>
      <c r="Y4403" s="4">
        <v>0</v>
      </c>
      <c r="Z4403" s="9" t="str">
        <f t="shared" si="348"/>
        <v>NA</v>
      </c>
      <c r="AA4403" s="10">
        <f t="shared" si="349"/>
        <v>0</v>
      </c>
    </row>
    <row r="4404" spans="1:27" x14ac:dyDescent="0.55000000000000004">
      <c r="A4404" s="3" t="s">
        <v>78</v>
      </c>
      <c r="B4404" s="3" t="s">
        <v>79</v>
      </c>
      <c r="C4404" s="3" t="s">
        <v>6942</v>
      </c>
      <c r="D4404" s="3" t="s">
        <v>6943</v>
      </c>
      <c r="E4404" s="4" t="s">
        <v>66</v>
      </c>
      <c r="F4404" s="3" t="s">
        <v>36</v>
      </c>
      <c r="G4404" s="3" t="s">
        <v>36</v>
      </c>
      <c r="H4404" s="3" t="s">
        <v>141</v>
      </c>
      <c r="I4404" s="3" t="s">
        <v>77</v>
      </c>
      <c r="J4404" s="3" t="s">
        <v>36</v>
      </c>
      <c r="K4404" s="3" t="s">
        <v>42</v>
      </c>
      <c r="L4404" s="5">
        <v>11.25</v>
      </c>
      <c r="M4404" s="4">
        <v>106</v>
      </c>
      <c r="N4404" s="5">
        <v>67.149999624999992</v>
      </c>
      <c r="O4404" s="5">
        <v>0.63349056249999991</v>
      </c>
      <c r="P4404" s="4">
        <v>2702</v>
      </c>
      <c r="Q4404" s="6">
        <v>3.92301998519615</v>
      </c>
      <c r="R4404" s="7">
        <v>0.96547002220577305</v>
      </c>
      <c r="S4404" s="6">
        <v>0</v>
      </c>
      <c r="T4404" s="5">
        <v>0</v>
      </c>
      <c r="U4404" s="5">
        <v>0</v>
      </c>
      <c r="V4404" s="5">
        <f t="shared" si="350"/>
        <v>67.149999624999992</v>
      </c>
      <c r="W4404" s="5">
        <f t="shared" si="346"/>
        <v>-67.149999624999992</v>
      </c>
      <c r="X4404" s="8">
        <f t="shared" si="347"/>
        <v>-1</v>
      </c>
      <c r="Y4404" s="4">
        <v>0</v>
      </c>
      <c r="Z4404" s="9" t="str">
        <f t="shared" si="348"/>
        <v>NA</v>
      </c>
      <c r="AA4404" s="10">
        <f t="shared" si="349"/>
        <v>0</v>
      </c>
    </row>
    <row r="4405" spans="1:27" x14ac:dyDescent="0.55000000000000004">
      <c r="A4405" s="3" t="s">
        <v>78</v>
      </c>
      <c r="B4405" s="3" t="s">
        <v>79</v>
      </c>
      <c r="C4405" s="3" t="s">
        <v>6944</v>
      </c>
      <c r="D4405" s="3" t="s">
        <v>6945</v>
      </c>
      <c r="E4405" s="4" t="s">
        <v>66</v>
      </c>
      <c r="F4405" s="3" t="s">
        <v>36</v>
      </c>
      <c r="G4405" s="3" t="s">
        <v>36</v>
      </c>
      <c r="H4405" s="3" t="s">
        <v>141</v>
      </c>
      <c r="I4405" s="3" t="s">
        <v>77</v>
      </c>
      <c r="J4405" s="3" t="s">
        <v>36</v>
      </c>
      <c r="K4405" s="3" t="s">
        <v>42</v>
      </c>
      <c r="L4405" s="5">
        <v>11.25</v>
      </c>
      <c r="M4405" s="4">
        <v>137</v>
      </c>
      <c r="N4405" s="5">
        <v>103.89999854999999</v>
      </c>
      <c r="O4405" s="5">
        <v>0.75839414999999999</v>
      </c>
      <c r="P4405" s="4">
        <v>5483</v>
      </c>
      <c r="Q4405" s="6">
        <v>2.4986321356921399</v>
      </c>
      <c r="R4405" s="7">
        <v>1.4618092285245301</v>
      </c>
      <c r="S4405" s="6">
        <v>0</v>
      </c>
      <c r="T4405" s="5">
        <v>0</v>
      </c>
      <c r="U4405" s="5">
        <v>0</v>
      </c>
      <c r="V4405" s="5">
        <f t="shared" si="350"/>
        <v>103.89999854999999</v>
      </c>
      <c r="W4405" s="5">
        <f t="shared" si="346"/>
        <v>-103.89999854999999</v>
      </c>
      <c r="X4405" s="8">
        <f t="shared" si="347"/>
        <v>-1</v>
      </c>
      <c r="Y4405" s="4">
        <v>0</v>
      </c>
      <c r="Z4405" s="9" t="str">
        <f t="shared" si="348"/>
        <v>NA</v>
      </c>
      <c r="AA4405" s="10">
        <f t="shared" si="349"/>
        <v>0</v>
      </c>
    </row>
    <row r="4406" spans="1:27" x14ac:dyDescent="0.55000000000000004">
      <c r="A4406" s="3" t="s">
        <v>78</v>
      </c>
      <c r="B4406" s="3" t="s">
        <v>79</v>
      </c>
      <c r="C4406" s="3" t="s">
        <v>6946</v>
      </c>
      <c r="D4406" s="3" t="s">
        <v>6947</v>
      </c>
      <c r="E4406" s="4" t="s">
        <v>66</v>
      </c>
      <c r="F4406" s="3" t="s">
        <v>36</v>
      </c>
      <c r="G4406" s="3" t="s">
        <v>36</v>
      </c>
      <c r="H4406" s="3" t="s">
        <v>141</v>
      </c>
      <c r="I4406" s="3" t="s">
        <v>77</v>
      </c>
      <c r="J4406" s="3" t="s">
        <v>36</v>
      </c>
      <c r="K4406" s="3" t="s">
        <v>42</v>
      </c>
      <c r="L4406" s="5">
        <v>11.25</v>
      </c>
      <c r="M4406" s="4">
        <v>149</v>
      </c>
      <c r="N4406" s="5">
        <v>112.26249853749999</v>
      </c>
      <c r="O4406" s="5">
        <v>0.75343958749999995</v>
      </c>
      <c r="P4406" s="4">
        <v>6042</v>
      </c>
      <c r="Q4406" s="6">
        <v>2.4660708374710398</v>
      </c>
      <c r="R4406" s="7">
        <v>1.13788480635551</v>
      </c>
      <c r="S4406" s="6">
        <v>0</v>
      </c>
      <c r="T4406" s="5">
        <v>0</v>
      </c>
      <c r="U4406" s="5">
        <v>0</v>
      </c>
      <c r="V4406" s="5">
        <f t="shared" si="350"/>
        <v>112.26249853749999</v>
      </c>
      <c r="W4406" s="5">
        <f t="shared" si="346"/>
        <v>-112.26249853749999</v>
      </c>
      <c r="X4406" s="8">
        <f t="shared" si="347"/>
        <v>-1</v>
      </c>
      <c r="Y4406" s="4">
        <v>0</v>
      </c>
      <c r="Z4406" s="9" t="str">
        <f t="shared" si="348"/>
        <v>NA</v>
      </c>
      <c r="AA4406" s="10">
        <f t="shared" si="349"/>
        <v>0</v>
      </c>
    </row>
    <row r="4407" spans="1:27" x14ac:dyDescent="0.55000000000000004">
      <c r="A4407" s="3" t="s">
        <v>78</v>
      </c>
      <c r="B4407" s="3" t="s">
        <v>79</v>
      </c>
      <c r="C4407" s="3" t="s">
        <v>6948</v>
      </c>
      <c r="D4407" s="3" t="s">
        <v>6949</v>
      </c>
      <c r="E4407" s="4" t="s">
        <v>66</v>
      </c>
      <c r="F4407" s="3" t="s">
        <v>36</v>
      </c>
      <c r="G4407" s="3" t="s">
        <v>36</v>
      </c>
      <c r="H4407" s="3" t="s">
        <v>141</v>
      </c>
      <c r="I4407" s="3" t="s">
        <v>77</v>
      </c>
      <c r="J4407" s="3" t="s">
        <v>36</v>
      </c>
      <c r="K4407" s="3" t="s">
        <v>42</v>
      </c>
      <c r="L4407" s="5">
        <v>11.25</v>
      </c>
      <c r="M4407" s="4">
        <v>177</v>
      </c>
      <c r="N4407" s="5">
        <v>114.74999827499998</v>
      </c>
      <c r="O4407" s="5">
        <v>0.6483050749999999</v>
      </c>
      <c r="P4407" s="4">
        <v>6395</v>
      </c>
      <c r="Q4407" s="6">
        <v>2.76778733385457</v>
      </c>
      <c r="R4407" s="7">
        <v>0.93255668491008603</v>
      </c>
      <c r="S4407" s="6">
        <v>0</v>
      </c>
      <c r="T4407" s="5">
        <v>0</v>
      </c>
      <c r="U4407" s="5">
        <v>0</v>
      </c>
      <c r="V4407" s="5">
        <f t="shared" si="350"/>
        <v>114.74999827499998</v>
      </c>
      <c r="W4407" s="5">
        <f t="shared" si="346"/>
        <v>-114.74999827499998</v>
      </c>
      <c r="X4407" s="8">
        <f t="shared" si="347"/>
        <v>-1</v>
      </c>
      <c r="Y4407" s="4">
        <v>0</v>
      </c>
      <c r="Z4407" s="9" t="str">
        <f t="shared" si="348"/>
        <v>NA</v>
      </c>
      <c r="AA4407" s="10">
        <f t="shared" si="349"/>
        <v>0</v>
      </c>
    </row>
    <row r="4408" spans="1:27" x14ac:dyDescent="0.55000000000000004">
      <c r="A4408" s="3" t="s">
        <v>78</v>
      </c>
      <c r="B4408" s="3" t="s">
        <v>79</v>
      </c>
      <c r="C4408" s="3" t="s">
        <v>6950</v>
      </c>
      <c r="D4408" s="3" t="s">
        <v>6951</v>
      </c>
      <c r="E4408" s="4" t="s">
        <v>66</v>
      </c>
      <c r="F4408" s="3" t="s">
        <v>36</v>
      </c>
      <c r="G4408" s="3" t="s">
        <v>36</v>
      </c>
      <c r="H4408" s="3" t="s">
        <v>141</v>
      </c>
      <c r="I4408" s="3" t="s">
        <v>77</v>
      </c>
      <c r="J4408" s="3" t="s">
        <v>36</v>
      </c>
      <c r="K4408" s="3" t="s">
        <v>42</v>
      </c>
      <c r="L4408" s="5">
        <v>11.25</v>
      </c>
      <c r="M4408" s="4">
        <v>180</v>
      </c>
      <c r="N4408" s="5">
        <v>129.72499875</v>
      </c>
      <c r="O4408" s="5">
        <v>0.72069443750000006</v>
      </c>
      <c r="P4408" s="4">
        <v>4750</v>
      </c>
      <c r="Q4408" s="6">
        <v>3.7894736842105301</v>
      </c>
      <c r="R4408" s="7">
        <v>1.0585894736842101</v>
      </c>
      <c r="S4408" s="6">
        <v>0</v>
      </c>
      <c r="T4408" s="5">
        <v>0</v>
      </c>
      <c r="U4408" s="5">
        <v>0</v>
      </c>
      <c r="V4408" s="5">
        <f t="shared" si="350"/>
        <v>129.72499875</v>
      </c>
      <c r="W4408" s="5">
        <f t="shared" si="346"/>
        <v>-129.72499875</v>
      </c>
      <c r="X4408" s="8">
        <f t="shared" si="347"/>
        <v>-1</v>
      </c>
      <c r="Y4408" s="4">
        <v>0</v>
      </c>
      <c r="Z4408" s="9" t="str">
        <f t="shared" si="348"/>
        <v>NA</v>
      </c>
      <c r="AA4408" s="10">
        <f t="shared" si="349"/>
        <v>0</v>
      </c>
    </row>
    <row r="4409" spans="1:27" x14ac:dyDescent="0.55000000000000004">
      <c r="A4409" s="3" t="s">
        <v>78</v>
      </c>
      <c r="B4409" s="3" t="s">
        <v>79</v>
      </c>
      <c r="C4409" s="3" t="s">
        <v>6952</v>
      </c>
      <c r="D4409" s="3" t="s">
        <v>6953</v>
      </c>
      <c r="E4409" s="4" t="s">
        <v>66</v>
      </c>
      <c r="F4409" s="3" t="s">
        <v>36</v>
      </c>
      <c r="G4409" s="3" t="s">
        <v>36</v>
      </c>
      <c r="H4409" s="3" t="s">
        <v>141</v>
      </c>
      <c r="I4409" s="3" t="s">
        <v>77</v>
      </c>
      <c r="J4409" s="3" t="s">
        <v>36</v>
      </c>
      <c r="K4409" s="3" t="s">
        <v>42</v>
      </c>
      <c r="L4409" s="5">
        <v>11.25</v>
      </c>
      <c r="M4409" s="4">
        <v>399</v>
      </c>
      <c r="N4409" s="5">
        <v>273.83749548750001</v>
      </c>
      <c r="O4409" s="5">
        <v>0.68630951250000005</v>
      </c>
      <c r="P4409" s="4">
        <v>8507</v>
      </c>
      <c r="Q4409" s="6">
        <v>4.6902550840484301</v>
      </c>
      <c r="R4409" s="7">
        <v>1.3202303984953601</v>
      </c>
      <c r="S4409" s="6">
        <v>0</v>
      </c>
      <c r="T4409" s="5">
        <v>0</v>
      </c>
      <c r="U4409" s="5">
        <v>0</v>
      </c>
      <c r="V4409" s="5">
        <f t="shared" si="350"/>
        <v>273.83749548750001</v>
      </c>
      <c r="W4409" s="5">
        <f t="shared" si="346"/>
        <v>-273.83749548750001</v>
      </c>
      <c r="X4409" s="8">
        <f t="shared" si="347"/>
        <v>-1</v>
      </c>
      <c r="Y4409" s="4">
        <v>0</v>
      </c>
      <c r="Z4409" s="9" t="str">
        <f t="shared" si="348"/>
        <v>NA</v>
      </c>
      <c r="AA4409" s="10">
        <f t="shared" si="349"/>
        <v>0</v>
      </c>
    </row>
    <row r="4410" spans="1:27" x14ac:dyDescent="0.55000000000000004">
      <c r="A4410" s="3" t="s">
        <v>27</v>
      </c>
      <c r="B4410" s="3" t="s">
        <v>28</v>
      </c>
      <c r="C4410" s="3" t="s">
        <v>6954</v>
      </c>
      <c r="D4410" s="3" t="s">
        <v>690</v>
      </c>
      <c r="E4410" s="4" t="s">
        <v>31</v>
      </c>
      <c r="F4410" s="3" t="s">
        <v>32</v>
      </c>
      <c r="G4410" s="3" t="s">
        <v>467</v>
      </c>
      <c r="H4410" s="3" t="s">
        <v>34</v>
      </c>
      <c r="I4410" s="3" t="s">
        <v>35</v>
      </c>
      <c r="J4410" s="3" t="s">
        <v>36</v>
      </c>
      <c r="K4410" s="3" t="s">
        <v>37</v>
      </c>
      <c r="L4410" s="5">
        <v>11.25</v>
      </c>
      <c r="M4410" s="4">
        <v>4</v>
      </c>
      <c r="N4410" s="5">
        <v>15.7125</v>
      </c>
      <c r="O4410" s="5">
        <v>3.9281250000000001</v>
      </c>
      <c r="P4410" s="4">
        <v>45</v>
      </c>
      <c r="Q4410" s="6">
        <v>8.8888888888888893</v>
      </c>
      <c r="R4410" s="7">
        <v>2.2651111111111102</v>
      </c>
      <c r="S4410" s="6">
        <v>0</v>
      </c>
      <c r="T4410" s="5">
        <v>0</v>
      </c>
      <c r="U4410" s="5">
        <v>0</v>
      </c>
      <c r="V4410" s="5">
        <f t="shared" si="350"/>
        <v>15.7125</v>
      </c>
      <c r="W4410" s="5">
        <f t="shared" si="346"/>
        <v>-15.7125</v>
      </c>
      <c r="X4410" s="8">
        <f t="shared" si="347"/>
        <v>-1</v>
      </c>
      <c r="Y4410" s="4">
        <v>0</v>
      </c>
      <c r="Z4410" s="9" t="str">
        <f t="shared" si="348"/>
        <v>NA</v>
      </c>
      <c r="AA4410" s="10">
        <f t="shared" si="349"/>
        <v>0</v>
      </c>
    </row>
    <row r="4411" spans="1:27" x14ac:dyDescent="0.55000000000000004">
      <c r="A4411" s="3" t="s">
        <v>71</v>
      </c>
      <c r="B4411" s="3" t="s">
        <v>72</v>
      </c>
      <c r="C4411" s="3" t="s">
        <v>6955</v>
      </c>
      <c r="D4411" s="3" t="s">
        <v>787</v>
      </c>
      <c r="E4411" s="4" t="s">
        <v>47</v>
      </c>
      <c r="F4411" s="3" t="s">
        <v>96</v>
      </c>
      <c r="G4411" s="3" t="s">
        <v>161</v>
      </c>
      <c r="H4411" s="3" t="s">
        <v>34</v>
      </c>
      <c r="I4411" s="3" t="s">
        <v>162</v>
      </c>
      <c r="J4411" s="3" t="s">
        <v>36</v>
      </c>
      <c r="K4411" s="3" t="s">
        <v>37</v>
      </c>
      <c r="L4411" s="5">
        <v>12.425000000000001</v>
      </c>
      <c r="M4411" s="4">
        <v>5</v>
      </c>
      <c r="N4411" s="5">
        <v>4.7874999999999996</v>
      </c>
      <c r="O4411" s="5">
        <v>0.95750000000000002</v>
      </c>
      <c r="P4411" s="4">
        <v>57</v>
      </c>
      <c r="Q4411" s="6">
        <v>8.7719298245614006</v>
      </c>
      <c r="R4411" s="7">
        <v>1.01754385964912</v>
      </c>
      <c r="S4411" s="6">
        <v>0</v>
      </c>
      <c r="T4411" s="5">
        <v>0</v>
      </c>
      <c r="U4411" s="5">
        <v>0</v>
      </c>
      <c r="V4411" s="5">
        <f t="shared" si="350"/>
        <v>4.7874999999999996</v>
      </c>
      <c r="W4411" s="5">
        <f t="shared" si="346"/>
        <v>-4.7874999999999996</v>
      </c>
      <c r="X4411" s="8">
        <f t="shared" si="347"/>
        <v>-1</v>
      </c>
      <c r="Y4411" s="4">
        <v>0</v>
      </c>
      <c r="Z4411" s="9" t="str">
        <f t="shared" si="348"/>
        <v>NA</v>
      </c>
      <c r="AA4411" s="10">
        <f t="shared" si="349"/>
        <v>0</v>
      </c>
    </row>
    <row r="4412" spans="1:27" x14ac:dyDescent="0.55000000000000004">
      <c r="A4412" s="3" t="s">
        <v>71</v>
      </c>
      <c r="B4412" s="3" t="s">
        <v>72</v>
      </c>
      <c r="C4412" s="3" t="s">
        <v>6956</v>
      </c>
      <c r="D4412" s="3" t="s">
        <v>6957</v>
      </c>
      <c r="E4412" s="4" t="s">
        <v>47</v>
      </c>
      <c r="F4412" s="3" t="s">
        <v>173</v>
      </c>
      <c r="G4412" s="3" t="s">
        <v>4096</v>
      </c>
      <c r="H4412" s="3" t="s">
        <v>4635</v>
      </c>
      <c r="I4412" s="3" t="s">
        <v>77</v>
      </c>
      <c r="J4412" s="3" t="s">
        <v>36</v>
      </c>
      <c r="K4412" s="3" t="s">
        <v>42</v>
      </c>
      <c r="L4412" s="5">
        <v>12.5</v>
      </c>
      <c r="M4412" s="4">
        <v>1</v>
      </c>
      <c r="N4412" s="5">
        <v>3.1124999999999998</v>
      </c>
      <c r="O4412" s="5">
        <v>3.1124999999999998</v>
      </c>
      <c r="P4412" s="4">
        <v>19</v>
      </c>
      <c r="Q4412" s="6">
        <v>5.2631578947368398</v>
      </c>
      <c r="R4412" s="7">
        <v>1.0526315789473699</v>
      </c>
      <c r="S4412" s="6">
        <v>0</v>
      </c>
      <c r="T4412" s="5">
        <v>0</v>
      </c>
      <c r="U4412" s="5">
        <v>0</v>
      </c>
      <c r="V4412" s="5">
        <f t="shared" si="350"/>
        <v>3.1124999999999998</v>
      </c>
      <c r="W4412" s="5">
        <f t="shared" si="346"/>
        <v>-3.1124999999999998</v>
      </c>
      <c r="X4412" s="8">
        <f t="shared" si="347"/>
        <v>-1</v>
      </c>
      <c r="Y4412" s="4">
        <v>0</v>
      </c>
      <c r="Z4412" s="9" t="str">
        <f t="shared" si="348"/>
        <v>NA</v>
      </c>
      <c r="AA4412" s="10">
        <f t="shared" si="349"/>
        <v>0</v>
      </c>
    </row>
    <row r="4413" spans="1:27" x14ac:dyDescent="0.55000000000000004">
      <c r="A4413" s="3" t="s">
        <v>71</v>
      </c>
      <c r="B4413" s="3" t="s">
        <v>72</v>
      </c>
      <c r="C4413" s="3" t="s">
        <v>6958</v>
      </c>
      <c r="D4413" s="3" t="s">
        <v>6959</v>
      </c>
      <c r="E4413" s="4" t="s">
        <v>47</v>
      </c>
      <c r="F4413" s="3" t="s">
        <v>173</v>
      </c>
      <c r="G4413" s="3" t="s">
        <v>2929</v>
      </c>
      <c r="H4413" s="3" t="s">
        <v>1930</v>
      </c>
      <c r="I4413" s="3" t="s">
        <v>77</v>
      </c>
      <c r="J4413" s="3" t="s">
        <v>36</v>
      </c>
      <c r="K4413" s="3" t="s">
        <v>42</v>
      </c>
      <c r="L4413" s="5">
        <v>12.5</v>
      </c>
      <c r="M4413" s="4">
        <v>1</v>
      </c>
      <c r="N4413" s="5">
        <v>3.5750000000000002</v>
      </c>
      <c r="O4413" s="5">
        <v>3.5750000000000002</v>
      </c>
      <c r="P4413" s="4">
        <v>1</v>
      </c>
      <c r="Q4413" s="6">
        <v>100</v>
      </c>
      <c r="R4413" s="7">
        <v>1</v>
      </c>
      <c r="S4413" s="6">
        <v>0</v>
      </c>
      <c r="T4413" s="5">
        <v>0</v>
      </c>
      <c r="U4413" s="5">
        <v>0</v>
      </c>
      <c r="V4413" s="5">
        <f t="shared" si="350"/>
        <v>3.5750000000000002</v>
      </c>
      <c r="W4413" s="5">
        <f t="shared" si="346"/>
        <v>-3.5750000000000002</v>
      </c>
      <c r="X4413" s="8">
        <f t="shared" si="347"/>
        <v>-1</v>
      </c>
      <c r="Y4413" s="4">
        <v>0</v>
      </c>
      <c r="Z4413" s="9" t="str">
        <f t="shared" si="348"/>
        <v>NA</v>
      </c>
      <c r="AA4413" s="10">
        <f t="shared" si="349"/>
        <v>0</v>
      </c>
    </row>
    <row r="4414" spans="1:27" x14ac:dyDescent="0.55000000000000004">
      <c r="A4414" s="3" t="s">
        <v>71</v>
      </c>
      <c r="B4414" s="3" t="s">
        <v>72</v>
      </c>
      <c r="C4414" s="3" t="s">
        <v>6960</v>
      </c>
      <c r="D4414" s="3" t="s">
        <v>6961</v>
      </c>
      <c r="E4414" s="4" t="s">
        <v>47</v>
      </c>
      <c r="F4414" s="3" t="s">
        <v>173</v>
      </c>
      <c r="G4414" s="3" t="s">
        <v>4096</v>
      </c>
      <c r="H4414" s="3" t="s">
        <v>4635</v>
      </c>
      <c r="I4414" s="3" t="s">
        <v>77</v>
      </c>
      <c r="J4414" s="3" t="s">
        <v>36</v>
      </c>
      <c r="K4414" s="3" t="s">
        <v>42</v>
      </c>
      <c r="L4414" s="5">
        <v>12.5</v>
      </c>
      <c r="M4414" s="4">
        <v>2</v>
      </c>
      <c r="N4414" s="5">
        <v>6.0750000000000002</v>
      </c>
      <c r="O4414" s="5">
        <v>3.0375000000000001</v>
      </c>
      <c r="P4414" s="4">
        <v>17</v>
      </c>
      <c r="Q4414" s="6">
        <v>11.764705882352899</v>
      </c>
      <c r="R4414" s="7">
        <v>1.04117647058824</v>
      </c>
      <c r="S4414" s="6">
        <v>0</v>
      </c>
      <c r="T4414" s="5">
        <v>0</v>
      </c>
      <c r="U4414" s="5">
        <v>0</v>
      </c>
      <c r="V4414" s="5">
        <f t="shared" si="350"/>
        <v>6.0750000000000002</v>
      </c>
      <c r="W4414" s="5">
        <f t="shared" si="346"/>
        <v>-6.0750000000000002</v>
      </c>
      <c r="X4414" s="8">
        <f t="shared" si="347"/>
        <v>-1</v>
      </c>
      <c r="Y4414" s="4">
        <v>0</v>
      </c>
      <c r="Z4414" s="9" t="str">
        <f t="shared" si="348"/>
        <v>NA</v>
      </c>
      <c r="AA4414" s="10">
        <f t="shared" si="349"/>
        <v>0</v>
      </c>
    </row>
    <row r="4415" spans="1:27" x14ac:dyDescent="0.55000000000000004">
      <c r="A4415" s="3" t="s">
        <v>71</v>
      </c>
      <c r="B4415" s="3" t="s">
        <v>72</v>
      </c>
      <c r="C4415" s="3" t="s">
        <v>6962</v>
      </c>
      <c r="D4415" s="3" t="s">
        <v>6963</v>
      </c>
      <c r="E4415" s="4" t="s">
        <v>47</v>
      </c>
      <c r="F4415" s="3" t="s">
        <v>173</v>
      </c>
      <c r="G4415" s="3" t="s">
        <v>4483</v>
      </c>
      <c r="H4415" s="3" t="s">
        <v>34</v>
      </c>
      <c r="I4415" s="3" t="s">
        <v>77</v>
      </c>
      <c r="J4415" s="3" t="s">
        <v>36</v>
      </c>
      <c r="K4415" s="3" t="s">
        <v>42</v>
      </c>
      <c r="L4415" s="5">
        <v>12.5</v>
      </c>
      <c r="M4415" s="4">
        <v>4</v>
      </c>
      <c r="N4415" s="5">
        <v>14.1875</v>
      </c>
      <c r="O4415" s="5">
        <v>3.546875</v>
      </c>
      <c r="P4415" s="4">
        <v>56</v>
      </c>
      <c r="Q4415" s="6">
        <v>7.1428571428571397</v>
      </c>
      <c r="R4415" s="7">
        <v>1.2660714285714301</v>
      </c>
      <c r="S4415" s="6">
        <v>0</v>
      </c>
      <c r="T4415" s="5">
        <v>0</v>
      </c>
      <c r="U4415" s="5">
        <v>0</v>
      </c>
      <c r="V4415" s="5">
        <f t="shared" si="350"/>
        <v>14.1875</v>
      </c>
      <c r="W4415" s="5">
        <f t="shared" si="346"/>
        <v>-14.1875</v>
      </c>
      <c r="X4415" s="8">
        <f t="shared" si="347"/>
        <v>-1</v>
      </c>
      <c r="Y4415" s="4">
        <v>0</v>
      </c>
      <c r="Z4415" s="9" t="str">
        <f t="shared" si="348"/>
        <v>NA</v>
      </c>
      <c r="AA4415" s="10">
        <f t="shared" si="349"/>
        <v>0</v>
      </c>
    </row>
    <row r="4416" spans="1:27" x14ac:dyDescent="0.55000000000000004">
      <c r="A4416" s="3" t="s">
        <v>71</v>
      </c>
      <c r="B4416" s="3" t="s">
        <v>72</v>
      </c>
      <c r="C4416" s="3" t="s">
        <v>6964</v>
      </c>
      <c r="D4416" s="3" t="s">
        <v>6965</v>
      </c>
      <c r="E4416" s="4" t="s">
        <v>47</v>
      </c>
      <c r="F4416" s="3" t="s">
        <v>173</v>
      </c>
      <c r="G4416" s="3" t="s">
        <v>4096</v>
      </c>
      <c r="H4416" s="3" t="s">
        <v>34</v>
      </c>
      <c r="I4416" s="3" t="s">
        <v>77</v>
      </c>
      <c r="J4416" s="3" t="s">
        <v>36</v>
      </c>
      <c r="K4416" s="3" t="s">
        <v>42</v>
      </c>
      <c r="L4416" s="5">
        <v>12.5</v>
      </c>
      <c r="M4416" s="4">
        <v>5</v>
      </c>
      <c r="N4416" s="5">
        <v>14.987500000000001</v>
      </c>
      <c r="O4416" s="5">
        <v>2.9975000000000001</v>
      </c>
      <c r="P4416" s="4">
        <v>162</v>
      </c>
      <c r="Q4416" s="6">
        <v>3.0864197530864201</v>
      </c>
      <c r="R4416" s="7">
        <v>1.0432098765432101</v>
      </c>
      <c r="S4416" s="6">
        <v>0</v>
      </c>
      <c r="T4416" s="5">
        <v>0</v>
      </c>
      <c r="U4416" s="5">
        <v>0</v>
      </c>
      <c r="V4416" s="5">
        <f t="shared" si="350"/>
        <v>14.987500000000001</v>
      </c>
      <c r="W4416" s="5">
        <f t="shared" si="346"/>
        <v>-14.987500000000001</v>
      </c>
      <c r="X4416" s="8">
        <f t="shared" si="347"/>
        <v>-1</v>
      </c>
      <c r="Y4416" s="4">
        <v>0</v>
      </c>
      <c r="Z4416" s="9" t="str">
        <f t="shared" si="348"/>
        <v>NA</v>
      </c>
      <c r="AA4416" s="10">
        <f t="shared" si="349"/>
        <v>0</v>
      </c>
    </row>
    <row r="4417" spans="1:27" x14ac:dyDescent="0.55000000000000004">
      <c r="A4417" s="3" t="s">
        <v>71</v>
      </c>
      <c r="B4417" s="3" t="s">
        <v>72</v>
      </c>
      <c r="C4417" s="3" t="s">
        <v>6966</v>
      </c>
      <c r="D4417" s="3" t="s">
        <v>6967</v>
      </c>
      <c r="E4417" s="4" t="s">
        <v>47</v>
      </c>
      <c r="F4417" s="3" t="s">
        <v>729</v>
      </c>
      <c r="G4417" s="3" t="s">
        <v>5829</v>
      </c>
      <c r="H4417" s="3" t="s">
        <v>34</v>
      </c>
      <c r="I4417" s="3" t="s">
        <v>50</v>
      </c>
      <c r="J4417" s="3" t="s">
        <v>36</v>
      </c>
      <c r="K4417" s="3" t="s">
        <v>37</v>
      </c>
      <c r="L4417" s="5">
        <v>13.75</v>
      </c>
      <c r="M4417" s="4">
        <v>1</v>
      </c>
      <c r="N4417" s="5">
        <v>1.6125</v>
      </c>
      <c r="O4417" s="5">
        <v>1.6125</v>
      </c>
      <c r="P4417" s="4">
        <v>7</v>
      </c>
      <c r="Q4417" s="6">
        <v>14.285714285714301</v>
      </c>
      <c r="R4417" s="7">
        <v>1</v>
      </c>
      <c r="S4417" s="6">
        <v>0</v>
      </c>
      <c r="T4417" s="5">
        <v>0</v>
      </c>
      <c r="U4417" s="5">
        <v>0</v>
      </c>
      <c r="V4417" s="5">
        <f t="shared" si="350"/>
        <v>1.6125</v>
      </c>
      <c r="W4417" s="5">
        <f t="shared" si="346"/>
        <v>-1.6125</v>
      </c>
      <c r="X4417" s="8">
        <f t="shared" si="347"/>
        <v>-1</v>
      </c>
      <c r="Y4417" s="4">
        <v>0</v>
      </c>
      <c r="Z4417" s="9" t="str">
        <f t="shared" si="348"/>
        <v>NA</v>
      </c>
      <c r="AA4417" s="10">
        <f t="shared" si="349"/>
        <v>0</v>
      </c>
    </row>
    <row r="4418" spans="1:27" x14ac:dyDescent="0.55000000000000004">
      <c r="A4418" s="3" t="s">
        <v>71</v>
      </c>
      <c r="B4418" s="3" t="s">
        <v>72</v>
      </c>
      <c r="C4418" s="3" t="s">
        <v>6968</v>
      </c>
      <c r="D4418" s="3" t="s">
        <v>6969</v>
      </c>
      <c r="E4418" s="4" t="s">
        <v>47</v>
      </c>
      <c r="F4418" s="3" t="s">
        <v>729</v>
      </c>
      <c r="G4418" s="3" t="s">
        <v>730</v>
      </c>
      <c r="H4418" s="3" t="s">
        <v>34</v>
      </c>
      <c r="I4418" s="3" t="s">
        <v>50</v>
      </c>
      <c r="J4418" s="3" t="s">
        <v>36</v>
      </c>
      <c r="K4418" s="3" t="s">
        <v>37</v>
      </c>
      <c r="L4418" s="5">
        <v>13.75</v>
      </c>
      <c r="M4418" s="4">
        <v>1</v>
      </c>
      <c r="N4418" s="5">
        <v>2.2999999999999998</v>
      </c>
      <c r="O4418" s="5">
        <v>2.2999999999999998</v>
      </c>
      <c r="P4418" s="4">
        <v>19</v>
      </c>
      <c r="Q4418" s="6">
        <v>5.2631578947368398</v>
      </c>
      <c r="R4418" s="7">
        <v>1.0526315789473699</v>
      </c>
      <c r="S4418" s="6">
        <v>0</v>
      </c>
      <c r="T4418" s="5">
        <v>0</v>
      </c>
      <c r="U4418" s="5">
        <v>0</v>
      </c>
      <c r="V4418" s="5">
        <f t="shared" si="350"/>
        <v>2.2999999999999998</v>
      </c>
      <c r="W4418" s="5">
        <f t="shared" ref="W4418:W4481" si="351">U4418-V4418</f>
        <v>-2.2999999999999998</v>
      </c>
      <c r="X4418" s="8">
        <f t="shared" ref="X4418:X4481" si="352">IF(V4418=0,0,(U4418-V4418)/V4418)</f>
        <v>-1</v>
      </c>
      <c r="Y4418" s="4">
        <v>0</v>
      </c>
      <c r="Z4418" s="9" t="str">
        <f t="shared" ref="Z4418:Z4481" si="353">IF(Y4418=0,"NA",U4418/Y4418)</f>
        <v>NA</v>
      </c>
      <c r="AA4418" s="10">
        <f t="shared" ref="AA4418:AA4481" si="354">(Q4418/100*S4418/100)</f>
        <v>0</v>
      </c>
    </row>
    <row r="4419" spans="1:27" x14ac:dyDescent="0.55000000000000004">
      <c r="A4419" s="3" t="s">
        <v>71</v>
      </c>
      <c r="B4419" s="3" t="s">
        <v>72</v>
      </c>
      <c r="C4419" s="3" t="s">
        <v>6970</v>
      </c>
      <c r="D4419" s="3" t="s">
        <v>5846</v>
      </c>
      <c r="E4419" s="4" t="s">
        <v>47</v>
      </c>
      <c r="F4419" s="3" t="s">
        <v>729</v>
      </c>
      <c r="G4419" s="3" t="s">
        <v>730</v>
      </c>
      <c r="H4419" s="3" t="s">
        <v>34</v>
      </c>
      <c r="I4419" s="3" t="s">
        <v>50</v>
      </c>
      <c r="J4419" s="3" t="s">
        <v>36</v>
      </c>
      <c r="K4419" s="3" t="s">
        <v>37</v>
      </c>
      <c r="L4419" s="5">
        <v>13.75</v>
      </c>
      <c r="M4419" s="4">
        <v>1</v>
      </c>
      <c r="N4419" s="5">
        <v>5.9</v>
      </c>
      <c r="O4419" s="5">
        <v>5.9</v>
      </c>
      <c r="P4419" s="4">
        <v>33</v>
      </c>
      <c r="Q4419" s="6">
        <v>3.0303030303030298</v>
      </c>
      <c r="R4419" s="7">
        <v>2.81454545454545</v>
      </c>
      <c r="S4419" s="6">
        <v>0</v>
      </c>
      <c r="T4419" s="5">
        <v>0</v>
      </c>
      <c r="U4419" s="5">
        <v>0</v>
      </c>
      <c r="V4419" s="5">
        <f t="shared" ref="V4419:V4482" si="355">N4419</f>
        <v>5.9</v>
      </c>
      <c r="W4419" s="5">
        <f t="shared" si="351"/>
        <v>-5.9</v>
      </c>
      <c r="X4419" s="8">
        <f t="shared" si="352"/>
        <v>-1</v>
      </c>
      <c r="Y4419" s="4">
        <v>0</v>
      </c>
      <c r="Z4419" s="9" t="str">
        <f t="shared" si="353"/>
        <v>NA</v>
      </c>
      <c r="AA4419" s="10">
        <f t="shared" si="354"/>
        <v>0</v>
      </c>
    </row>
    <row r="4420" spans="1:27" x14ac:dyDescent="0.55000000000000004">
      <c r="A4420" s="3" t="s">
        <v>71</v>
      </c>
      <c r="B4420" s="3" t="s">
        <v>72</v>
      </c>
      <c r="C4420" s="3" t="s">
        <v>6971</v>
      </c>
      <c r="D4420" s="3" t="s">
        <v>6972</v>
      </c>
      <c r="E4420" s="4" t="s">
        <v>47</v>
      </c>
      <c r="F4420" s="3" t="s">
        <v>729</v>
      </c>
      <c r="G4420" s="3" t="s">
        <v>5829</v>
      </c>
      <c r="H4420" s="3" t="s">
        <v>34</v>
      </c>
      <c r="I4420" s="3" t="s">
        <v>50</v>
      </c>
      <c r="J4420" s="3" t="s">
        <v>36</v>
      </c>
      <c r="K4420" s="3" t="s">
        <v>37</v>
      </c>
      <c r="L4420" s="5">
        <v>13.75</v>
      </c>
      <c r="M4420" s="4">
        <v>1</v>
      </c>
      <c r="N4420" s="5">
        <v>7.0625</v>
      </c>
      <c r="O4420" s="5">
        <v>7.0625</v>
      </c>
      <c r="P4420" s="4">
        <v>19</v>
      </c>
      <c r="Q4420" s="6">
        <v>5.2631578947368398</v>
      </c>
      <c r="R4420" s="7">
        <v>1</v>
      </c>
      <c r="S4420" s="6">
        <v>0</v>
      </c>
      <c r="T4420" s="5">
        <v>0</v>
      </c>
      <c r="U4420" s="5">
        <v>0</v>
      </c>
      <c r="V4420" s="5">
        <f t="shared" si="355"/>
        <v>7.0625</v>
      </c>
      <c r="W4420" s="5">
        <f t="shared" si="351"/>
        <v>-7.0625</v>
      </c>
      <c r="X4420" s="8">
        <f t="shared" si="352"/>
        <v>-1</v>
      </c>
      <c r="Y4420" s="4">
        <v>0</v>
      </c>
      <c r="Z4420" s="9" t="str">
        <f t="shared" si="353"/>
        <v>NA</v>
      </c>
      <c r="AA4420" s="10">
        <f t="shared" si="354"/>
        <v>0</v>
      </c>
    </row>
    <row r="4421" spans="1:27" x14ac:dyDescent="0.55000000000000004">
      <c r="A4421" s="3" t="s">
        <v>71</v>
      </c>
      <c r="B4421" s="3" t="s">
        <v>72</v>
      </c>
      <c r="C4421" s="3" t="s">
        <v>6973</v>
      </c>
      <c r="D4421" s="3" t="s">
        <v>5828</v>
      </c>
      <c r="E4421" s="4" t="s">
        <v>47</v>
      </c>
      <c r="F4421" s="3" t="s">
        <v>729</v>
      </c>
      <c r="G4421" s="3" t="s">
        <v>5829</v>
      </c>
      <c r="H4421" s="3" t="s">
        <v>34</v>
      </c>
      <c r="I4421" s="3" t="s">
        <v>50</v>
      </c>
      <c r="J4421" s="3" t="s">
        <v>36</v>
      </c>
      <c r="K4421" s="3" t="s">
        <v>37</v>
      </c>
      <c r="L4421" s="5">
        <v>13.75</v>
      </c>
      <c r="M4421" s="4">
        <v>8</v>
      </c>
      <c r="N4421" s="5">
        <v>24.587499999999999</v>
      </c>
      <c r="O4421" s="5">
        <v>3.0734374999999998</v>
      </c>
      <c r="P4421" s="4">
        <v>278</v>
      </c>
      <c r="Q4421" s="6">
        <v>2.8776978417266199</v>
      </c>
      <c r="R4421" s="7">
        <v>1.2187050359712199</v>
      </c>
      <c r="S4421" s="6">
        <v>0</v>
      </c>
      <c r="T4421" s="5">
        <v>0</v>
      </c>
      <c r="U4421" s="5">
        <v>0</v>
      </c>
      <c r="V4421" s="5">
        <f t="shared" si="355"/>
        <v>24.587499999999999</v>
      </c>
      <c r="W4421" s="5">
        <f t="shared" si="351"/>
        <v>-24.587499999999999</v>
      </c>
      <c r="X4421" s="8">
        <f t="shared" si="352"/>
        <v>-1</v>
      </c>
      <c r="Y4421" s="4">
        <v>0</v>
      </c>
      <c r="Z4421" s="9" t="str">
        <f t="shared" si="353"/>
        <v>NA</v>
      </c>
      <c r="AA4421" s="10">
        <f t="shared" si="354"/>
        <v>0</v>
      </c>
    </row>
    <row r="4422" spans="1:27" x14ac:dyDescent="0.55000000000000004">
      <c r="A4422" s="3" t="s">
        <v>71</v>
      </c>
      <c r="B4422" s="3" t="s">
        <v>72</v>
      </c>
      <c r="C4422" s="3" t="s">
        <v>6974</v>
      </c>
      <c r="D4422" s="3" t="s">
        <v>5842</v>
      </c>
      <c r="E4422" s="4" t="s">
        <v>47</v>
      </c>
      <c r="F4422" s="3" t="s">
        <v>729</v>
      </c>
      <c r="G4422" s="3" t="s">
        <v>730</v>
      </c>
      <c r="H4422" s="3" t="s">
        <v>34</v>
      </c>
      <c r="I4422" s="3" t="s">
        <v>50</v>
      </c>
      <c r="J4422" s="3" t="s">
        <v>36</v>
      </c>
      <c r="K4422" s="3" t="s">
        <v>37</v>
      </c>
      <c r="L4422" s="5">
        <v>13.75</v>
      </c>
      <c r="M4422" s="4">
        <v>5</v>
      </c>
      <c r="N4422" s="5">
        <v>27.975000000000001</v>
      </c>
      <c r="O4422" s="5">
        <v>5.5949999999999998</v>
      </c>
      <c r="P4422" s="4">
        <v>152</v>
      </c>
      <c r="Q4422" s="6">
        <v>3.2894736842105301</v>
      </c>
      <c r="R4422" s="7">
        <v>1.7206578947368401</v>
      </c>
      <c r="S4422" s="6">
        <v>0</v>
      </c>
      <c r="T4422" s="5">
        <v>0</v>
      </c>
      <c r="U4422" s="5">
        <v>0</v>
      </c>
      <c r="V4422" s="5">
        <f t="shared" si="355"/>
        <v>27.975000000000001</v>
      </c>
      <c r="W4422" s="5">
        <f t="shared" si="351"/>
        <v>-27.975000000000001</v>
      </c>
      <c r="X4422" s="8">
        <f t="shared" si="352"/>
        <v>-1</v>
      </c>
      <c r="Y4422" s="4">
        <v>0</v>
      </c>
      <c r="Z4422" s="9" t="str">
        <f t="shared" si="353"/>
        <v>NA</v>
      </c>
      <c r="AA4422" s="10">
        <f t="shared" si="354"/>
        <v>0</v>
      </c>
    </row>
    <row r="4423" spans="1:27" x14ac:dyDescent="0.55000000000000004">
      <c r="A4423" s="3" t="s">
        <v>71</v>
      </c>
      <c r="B4423" s="3" t="s">
        <v>72</v>
      </c>
      <c r="C4423" s="3" t="s">
        <v>6975</v>
      </c>
      <c r="D4423" s="3" t="s">
        <v>6976</v>
      </c>
      <c r="E4423" s="4" t="s">
        <v>47</v>
      </c>
      <c r="F4423" s="3" t="s">
        <v>729</v>
      </c>
      <c r="G4423" s="3" t="s">
        <v>5829</v>
      </c>
      <c r="H4423" s="3" t="s">
        <v>34</v>
      </c>
      <c r="I4423" s="3" t="s">
        <v>50</v>
      </c>
      <c r="J4423" s="3" t="s">
        <v>36</v>
      </c>
      <c r="K4423" s="3" t="s">
        <v>37</v>
      </c>
      <c r="L4423" s="5">
        <v>13.75</v>
      </c>
      <c r="M4423" s="4">
        <v>23</v>
      </c>
      <c r="N4423" s="5">
        <v>67.974999824999998</v>
      </c>
      <c r="O4423" s="5">
        <v>2.9554347749999996</v>
      </c>
      <c r="P4423" s="4">
        <v>597</v>
      </c>
      <c r="Q4423" s="6">
        <v>3.8525963149078701</v>
      </c>
      <c r="R4423" s="7">
        <v>1.54480737018425</v>
      </c>
      <c r="S4423" s="6">
        <v>0</v>
      </c>
      <c r="T4423" s="5">
        <v>0</v>
      </c>
      <c r="U4423" s="5">
        <v>0</v>
      </c>
      <c r="V4423" s="5">
        <f t="shared" si="355"/>
        <v>67.974999824999998</v>
      </c>
      <c r="W4423" s="5">
        <f t="shared" si="351"/>
        <v>-67.974999824999998</v>
      </c>
      <c r="X4423" s="8">
        <f t="shared" si="352"/>
        <v>-1</v>
      </c>
      <c r="Y4423" s="4">
        <v>0</v>
      </c>
      <c r="Z4423" s="9" t="str">
        <f t="shared" si="353"/>
        <v>NA</v>
      </c>
      <c r="AA4423" s="10">
        <f t="shared" si="354"/>
        <v>0</v>
      </c>
    </row>
    <row r="4424" spans="1:27" x14ac:dyDescent="0.55000000000000004">
      <c r="A4424" s="3" t="s">
        <v>71</v>
      </c>
      <c r="B4424" s="3" t="s">
        <v>72</v>
      </c>
      <c r="C4424" s="3" t="s">
        <v>6977</v>
      </c>
      <c r="D4424" s="3" t="s">
        <v>5840</v>
      </c>
      <c r="E4424" s="4" t="s">
        <v>47</v>
      </c>
      <c r="F4424" s="3" t="s">
        <v>729</v>
      </c>
      <c r="G4424" s="3" t="s">
        <v>730</v>
      </c>
      <c r="H4424" s="3" t="s">
        <v>34</v>
      </c>
      <c r="I4424" s="3" t="s">
        <v>50</v>
      </c>
      <c r="J4424" s="3" t="s">
        <v>36</v>
      </c>
      <c r="K4424" s="3" t="s">
        <v>37</v>
      </c>
      <c r="L4424" s="5">
        <v>13.75</v>
      </c>
      <c r="M4424" s="4">
        <v>19</v>
      </c>
      <c r="N4424" s="5">
        <v>83.062499975000009</v>
      </c>
      <c r="O4424" s="5">
        <v>4.3717105250000001</v>
      </c>
      <c r="P4424" s="4">
        <v>474</v>
      </c>
      <c r="Q4424" s="6">
        <v>4.0084388185654003</v>
      </c>
      <c r="R4424" s="7">
        <v>2.6928059071730002</v>
      </c>
      <c r="S4424" s="6">
        <v>0</v>
      </c>
      <c r="T4424" s="5">
        <v>0</v>
      </c>
      <c r="U4424" s="5">
        <v>0</v>
      </c>
      <c r="V4424" s="5">
        <f t="shared" si="355"/>
        <v>83.062499975000009</v>
      </c>
      <c r="W4424" s="5">
        <f t="shared" si="351"/>
        <v>-83.062499975000009</v>
      </c>
      <c r="X4424" s="8">
        <f t="shared" si="352"/>
        <v>-1</v>
      </c>
      <c r="Y4424" s="4">
        <v>0</v>
      </c>
      <c r="Z4424" s="9" t="str">
        <f t="shared" si="353"/>
        <v>NA</v>
      </c>
      <c r="AA4424" s="10">
        <f t="shared" si="354"/>
        <v>0</v>
      </c>
    </row>
    <row r="4425" spans="1:27" x14ac:dyDescent="0.55000000000000004">
      <c r="A4425" s="3" t="s">
        <v>71</v>
      </c>
      <c r="B4425" s="3" t="s">
        <v>72</v>
      </c>
      <c r="C4425" s="3" t="s">
        <v>6978</v>
      </c>
      <c r="D4425" s="3" t="s">
        <v>6979</v>
      </c>
      <c r="E4425" s="4" t="s">
        <v>47</v>
      </c>
      <c r="F4425" s="3" t="s">
        <v>729</v>
      </c>
      <c r="G4425" s="3" t="s">
        <v>5829</v>
      </c>
      <c r="H4425" s="3" t="s">
        <v>34</v>
      </c>
      <c r="I4425" s="3" t="s">
        <v>50</v>
      </c>
      <c r="J4425" s="3" t="s">
        <v>36</v>
      </c>
      <c r="K4425" s="3" t="s">
        <v>37</v>
      </c>
      <c r="L4425" s="5">
        <v>13.75</v>
      </c>
      <c r="M4425" s="4">
        <v>23</v>
      </c>
      <c r="N4425" s="5">
        <v>91.974999862499999</v>
      </c>
      <c r="O4425" s="5">
        <v>3.9989130374999999</v>
      </c>
      <c r="P4425" s="4">
        <v>1781</v>
      </c>
      <c r="Q4425" s="6">
        <v>1.2914093206063999</v>
      </c>
      <c r="R4425" s="7">
        <v>1.7880741156653599</v>
      </c>
      <c r="S4425" s="6">
        <v>0</v>
      </c>
      <c r="T4425" s="5">
        <v>0</v>
      </c>
      <c r="U4425" s="5">
        <v>0</v>
      </c>
      <c r="V4425" s="5">
        <f t="shared" si="355"/>
        <v>91.974999862499999</v>
      </c>
      <c r="W4425" s="5">
        <f t="shared" si="351"/>
        <v>-91.974999862499999</v>
      </c>
      <c r="X4425" s="8">
        <f t="shared" si="352"/>
        <v>-1</v>
      </c>
      <c r="Y4425" s="4">
        <v>0</v>
      </c>
      <c r="Z4425" s="9" t="str">
        <f t="shared" si="353"/>
        <v>NA</v>
      </c>
      <c r="AA4425" s="10">
        <f t="shared" si="354"/>
        <v>0</v>
      </c>
    </row>
    <row r="4426" spans="1:27" x14ac:dyDescent="0.55000000000000004">
      <c r="A4426" s="3" t="s">
        <v>71</v>
      </c>
      <c r="B4426" s="3" t="s">
        <v>72</v>
      </c>
      <c r="C4426" s="3" t="s">
        <v>6980</v>
      </c>
      <c r="D4426" s="3" t="s">
        <v>938</v>
      </c>
      <c r="E4426" s="4" t="s">
        <v>47</v>
      </c>
      <c r="F4426" s="3" t="s">
        <v>729</v>
      </c>
      <c r="G4426" s="3" t="s">
        <v>730</v>
      </c>
      <c r="H4426" s="3" t="s">
        <v>34</v>
      </c>
      <c r="I4426" s="3" t="s">
        <v>50</v>
      </c>
      <c r="J4426" s="3" t="s">
        <v>36</v>
      </c>
      <c r="K4426" s="3" t="s">
        <v>37</v>
      </c>
      <c r="L4426" s="5">
        <v>13.75</v>
      </c>
      <c r="M4426" s="4">
        <v>20</v>
      </c>
      <c r="N4426" s="5">
        <v>113.22499999999999</v>
      </c>
      <c r="O4426" s="5">
        <v>5.6612499999999999</v>
      </c>
      <c r="P4426" s="4">
        <v>647</v>
      </c>
      <c r="Q4426" s="6">
        <v>3.09119010819165</v>
      </c>
      <c r="R4426" s="7">
        <v>2.5932457496136001</v>
      </c>
      <c r="S4426" s="6">
        <v>0</v>
      </c>
      <c r="T4426" s="5">
        <v>0</v>
      </c>
      <c r="U4426" s="5">
        <v>0</v>
      </c>
      <c r="V4426" s="5">
        <f t="shared" si="355"/>
        <v>113.22499999999999</v>
      </c>
      <c r="W4426" s="5">
        <f t="shared" si="351"/>
        <v>-113.22499999999999</v>
      </c>
      <c r="X4426" s="8">
        <f t="shared" si="352"/>
        <v>-1</v>
      </c>
      <c r="Y4426" s="4">
        <v>0</v>
      </c>
      <c r="Z4426" s="9" t="str">
        <f t="shared" si="353"/>
        <v>NA</v>
      </c>
      <c r="AA4426" s="10">
        <f t="shared" si="354"/>
        <v>0</v>
      </c>
    </row>
    <row r="4427" spans="1:27" x14ac:dyDescent="0.55000000000000004">
      <c r="A4427" s="3" t="s">
        <v>71</v>
      </c>
      <c r="B4427" s="3" t="s">
        <v>72</v>
      </c>
      <c r="C4427" s="3" t="s">
        <v>6981</v>
      </c>
      <c r="D4427" s="3" t="s">
        <v>6982</v>
      </c>
      <c r="E4427" s="4" t="s">
        <v>47</v>
      </c>
      <c r="F4427" s="3" t="s">
        <v>729</v>
      </c>
      <c r="G4427" s="3" t="s">
        <v>730</v>
      </c>
      <c r="H4427" s="3" t="s">
        <v>34</v>
      </c>
      <c r="I4427" s="3" t="s">
        <v>50</v>
      </c>
      <c r="J4427" s="3" t="s">
        <v>36</v>
      </c>
      <c r="K4427" s="3" t="s">
        <v>37</v>
      </c>
      <c r="L4427" s="5">
        <v>13.75</v>
      </c>
      <c r="M4427" s="4">
        <v>23</v>
      </c>
      <c r="N4427" s="5">
        <v>126.96249981250001</v>
      </c>
      <c r="O4427" s="5">
        <v>5.5201086875000005</v>
      </c>
      <c r="P4427" s="4">
        <v>821</v>
      </c>
      <c r="Q4427" s="6">
        <v>2.80146163215591</v>
      </c>
      <c r="R4427" s="7">
        <v>3.0035200974421401</v>
      </c>
      <c r="S4427" s="6">
        <v>0</v>
      </c>
      <c r="T4427" s="5">
        <v>0</v>
      </c>
      <c r="U4427" s="5">
        <v>0</v>
      </c>
      <c r="V4427" s="5">
        <f t="shared" si="355"/>
        <v>126.96249981250001</v>
      </c>
      <c r="W4427" s="5">
        <f t="shared" si="351"/>
        <v>-126.96249981250001</v>
      </c>
      <c r="X4427" s="8">
        <f t="shared" si="352"/>
        <v>-1</v>
      </c>
      <c r="Y4427" s="4">
        <v>0</v>
      </c>
      <c r="Z4427" s="9" t="str">
        <f t="shared" si="353"/>
        <v>NA</v>
      </c>
      <c r="AA4427" s="10">
        <f t="shared" si="354"/>
        <v>0</v>
      </c>
    </row>
    <row r="4428" spans="1:27" x14ac:dyDescent="0.55000000000000004">
      <c r="A4428" s="3" t="s">
        <v>71</v>
      </c>
      <c r="B4428" s="3" t="s">
        <v>72</v>
      </c>
      <c r="C4428" s="3" t="s">
        <v>6983</v>
      </c>
      <c r="D4428" s="3" t="s">
        <v>5787</v>
      </c>
      <c r="E4428" s="4" t="s">
        <v>47</v>
      </c>
      <c r="F4428" s="3" t="s">
        <v>96</v>
      </c>
      <c r="G4428" s="3" t="s">
        <v>88</v>
      </c>
      <c r="H4428" s="3" t="s">
        <v>34</v>
      </c>
      <c r="I4428" s="3" t="s">
        <v>35</v>
      </c>
      <c r="J4428" s="3" t="s">
        <v>36</v>
      </c>
      <c r="K4428" s="3" t="s">
        <v>37</v>
      </c>
      <c r="L4428" s="5">
        <v>15</v>
      </c>
      <c r="M4428" s="4">
        <v>1</v>
      </c>
      <c r="N4428" s="5">
        <v>1.55</v>
      </c>
      <c r="O4428" s="5">
        <v>1.55</v>
      </c>
      <c r="P4428" s="4">
        <v>43</v>
      </c>
      <c r="Q4428" s="6">
        <v>2.32558139534884</v>
      </c>
      <c r="R4428" s="7">
        <v>1</v>
      </c>
      <c r="S4428" s="6">
        <v>0</v>
      </c>
      <c r="T4428" s="5">
        <v>0</v>
      </c>
      <c r="U4428" s="5">
        <v>0</v>
      </c>
      <c r="V4428" s="5">
        <f t="shared" si="355"/>
        <v>1.55</v>
      </c>
      <c r="W4428" s="5">
        <f t="shared" si="351"/>
        <v>-1.55</v>
      </c>
      <c r="X4428" s="8">
        <f t="shared" si="352"/>
        <v>-1</v>
      </c>
      <c r="Y4428" s="4">
        <v>0</v>
      </c>
      <c r="Z4428" s="9" t="str">
        <f t="shared" si="353"/>
        <v>NA</v>
      </c>
      <c r="AA4428" s="10">
        <f t="shared" si="354"/>
        <v>0</v>
      </c>
    </row>
    <row r="4429" spans="1:27" x14ac:dyDescent="0.55000000000000004">
      <c r="A4429" s="3" t="s">
        <v>71</v>
      </c>
      <c r="B4429" s="3" t="s">
        <v>72</v>
      </c>
      <c r="C4429" s="3" t="s">
        <v>6984</v>
      </c>
      <c r="D4429" s="3" t="s">
        <v>6985</v>
      </c>
      <c r="E4429" s="4" t="s">
        <v>47</v>
      </c>
      <c r="F4429" s="3" t="s">
        <v>325</v>
      </c>
      <c r="G4429" s="3" t="s">
        <v>326</v>
      </c>
      <c r="H4429" s="3" t="s">
        <v>34</v>
      </c>
      <c r="I4429" s="3" t="s">
        <v>50</v>
      </c>
      <c r="J4429" s="3" t="s">
        <v>36</v>
      </c>
      <c r="K4429" s="3" t="s">
        <v>37</v>
      </c>
      <c r="L4429" s="5">
        <v>15</v>
      </c>
      <c r="M4429" s="4">
        <v>2</v>
      </c>
      <c r="N4429" s="5">
        <v>2.5249999999999999</v>
      </c>
      <c r="O4429" s="5">
        <v>1.2625</v>
      </c>
      <c r="P4429" s="4">
        <v>2</v>
      </c>
      <c r="Q4429" s="6">
        <v>100</v>
      </c>
      <c r="R4429" s="7">
        <v>1</v>
      </c>
      <c r="S4429" s="6">
        <v>0</v>
      </c>
      <c r="T4429" s="5">
        <v>0</v>
      </c>
      <c r="U4429" s="5">
        <v>0</v>
      </c>
      <c r="V4429" s="5">
        <f t="shared" si="355"/>
        <v>2.5249999999999999</v>
      </c>
      <c r="W4429" s="5">
        <f t="shared" si="351"/>
        <v>-2.5249999999999999</v>
      </c>
      <c r="X4429" s="8">
        <f t="shared" si="352"/>
        <v>-1</v>
      </c>
      <c r="Y4429" s="4">
        <v>0</v>
      </c>
      <c r="Z4429" s="9" t="str">
        <f t="shared" si="353"/>
        <v>NA</v>
      </c>
      <c r="AA4429" s="10">
        <f t="shared" si="354"/>
        <v>0</v>
      </c>
    </row>
    <row r="4430" spans="1:27" x14ac:dyDescent="0.55000000000000004">
      <c r="A4430" s="3" t="s">
        <v>71</v>
      </c>
      <c r="B4430" s="3" t="s">
        <v>72</v>
      </c>
      <c r="C4430" s="3" t="s">
        <v>6986</v>
      </c>
      <c r="D4430" s="3" t="s">
        <v>2533</v>
      </c>
      <c r="E4430" s="4" t="s">
        <v>47</v>
      </c>
      <c r="F4430" s="3" t="s">
        <v>144</v>
      </c>
      <c r="G4430" s="3" t="s">
        <v>374</v>
      </c>
      <c r="H4430" s="3" t="s">
        <v>34</v>
      </c>
      <c r="I4430" s="3" t="s">
        <v>50</v>
      </c>
      <c r="J4430" s="3" t="s">
        <v>36</v>
      </c>
      <c r="K4430" s="3" t="s">
        <v>37</v>
      </c>
      <c r="L4430" s="5">
        <v>15</v>
      </c>
      <c r="M4430" s="4">
        <v>2</v>
      </c>
      <c r="N4430" s="5">
        <v>4.0875000000000004</v>
      </c>
      <c r="O4430" s="5">
        <v>2.0437500000000002</v>
      </c>
      <c r="P4430" s="4">
        <v>2</v>
      </c>
      <c r="Q4430" s="6">
        <v>100</v>
      </c>
      <c r="R4430" s="7">
        <v>1</v>
      </c>
      <c r="S4430" s="6">
        <v>0</v>
      </c>
      <c r="T4430" s="5">
        <v>0</v>
      </c>
      <c r="U4430" s="5">
        <v>0</v>
      </c>
      <c r="V4430" s="5">
        <f t="shared" si="355"/>
        <v>4.0875000000000004</v>
      </c>
      <c r="W4430" s="5">
        <f t="shared" si="351"/>
        <v>-4.0875000000000004</v>
      </c>
      <c r="X4430" s="8">
        <f t="shared" si="352"/>
        <v>-1</v>
      </c>
      <c r="Y4430" s="4">
        <v>0</v>
      </c>
      <c r="Z4430" s="9" t="str">
        <f t="shared" si="353"/>
        <v>NA</v>
      </c>
      <c r="AA4430" s="10">
        <f t="shared" si="354"/>
        <v>0</v>
      </c>
    </row>
    <row r="4431" spans="1:27" x14ac:dyDescent="0.55000000000000004">
      <c r="A4431" s="3" t="s">
        <v>71</v>
      </c>
      <c r="B4431" s="3" t="s">
        <v>72</v>
      </c>
      <c r="C4431" s="3" t="s">
        <v>6987</v>
      </c>
      <c r="D4431" s="3" t="s">
        <v>6988</v>
      </c>
      <c r="E4431" s="4" t="s">
        <v>47</v>
      </c>
      <c r="F4431" s="3" t="s">
        <v>144</v>
      </c>
      <c r="G4431" s="3" t="s">
        <v>374</v>
      </c>
      <c r="H4431" s="3" t="s">
        <v>34</v>
      </c>
      <c r="I4431" s="3" t="s">
        <v>50</v>
      </c>
      <c r="J4431" s="3" t="s">
        <v>36</v>
      </c>
      <c r="K4431" s="3" t="s">
        <v>37</v>
      </c>
      <c r="L4431" s="5">
        <v>15</v>
      </c>
      <c r="M4431" s="4">
        <v>2</v>
      </c>
      <c r="N4431" s="5">
        <v>4.6375000000000002</v>
      </c>
      <c r="O4431" s="5">
        <v>2.3187500000000001</v>
      </c>
      <c r="P4431" s="4">
        <v>4</v>
      </c>
      <c r="Q4431" s="6">
        <v>50</v>
      </c>
      <c r="R4431" s="7">
        <v>1</v>
      </c>
      <c r="S4431" s="6">
        <v>0</v>
      </c>
      <c r="T4431" s="5">
        <v>0</v>
      </c>
      <c r="U4431" s="5">
        <v>0</v>
      </c>
      <c r="V4431" s="5">
        <f t="shared" si="355"/>
        <v>4.6375000000000002</v>
      </c>
      <c r="W4431" s="5">
        <f t="shared" si="351"/>
        <v>-4.6375000000000002</v>
      </c>
      <c r="X4431" s="8">
        <f t="shared" si="352"/>
        <v>-1</v>
      </c>
      <c r="Y4431" s="4">
        <v>0</v>
      </c>
      <c r="Z4431" s="9" t="str">
        <f t="shared" si="353"/>
        <v>NA</v>
      </c>
      <c r="AA4431" s="10">
        <f t="shared" si="354"/>
        <v>0</v>
      </c>
    </row>
    <row r="4432" spans="1:27" x14ac:dyDescent="0.55000000000000004">
      <c r="A4432" s="3" t="s">
        <v>71</v>
      </c>
      <c r="B4432" s="3" t="s">
        <v>72</v>
      </c>
      <c r="C4432" s="3" t="s">
        <v>6989</v>
      </c>
      <c r="D4432" s="3" t="s">
        <v>6990</v>
      </c>
      <c r="E4432" s="4" t="s">
        <v>47</v>
      </c>
      <c r="F4432" s="3" t="s">
        <v>144</v>
      </c>
      <c r="G4432" s="3" t="s">
        <v>374</v>
      </c>
      <c r="H4432" s="3" t="s">
        <v>34</v>
      </c>
      <c r="I4432" s="3" t="s">
        <v>50</v>
      </c>
      <c r="J4432" s="3" t="s">
        <v>36</v>
      </c>
      <c r="K4432" s="3" t="s">
        <v>37</v>
      </c>
      <c r="L4432" s="5">
        <v>15</v>
      </c>
      <c r="M4432" s="4">
        <v>3</v>
      </c>
      <c r="N4432" s="5">
        <v>6.7249999875000004</v>
      </c>
      <c r="O4432" s="5">
        <v>2.2416666625000001</v>
      </c>
      <c r="P4432" s="4">
        <v>11</v>
      </c>
      <c r="Q4432" s="6">
        <v>27.272727272727298</v>
      </c>
      <c r="R4432" s="7">
        <v>1.1818181818181801</v>
      </c>
      <c r="S4432" s="6">
        <v>0</v>
      </c>
      <c r="T4432" s="5">
        <v>0</v>
      </c>
      <c r="U4432" s="5">
        <v>0</v>
      </c>
      <c r="V4432" s="5">
        <f t="shared" si="355"/>
        <v>6.7249999875000004</v>
      </c>
      <c r="W4432" s="5">
        <f t="shared" si="351"/>
        <v>-6.7249999875000004</v>
      </c>
      <c r="X4432" s="8">
        <f t="shared" si="352"/>
        <v>-1</v>
      </c>
      <c r="Y4432" s="4">
        <v>0</v>
      </c>
      <c r="Z4432" s="9" t="str">
        <f t="shared" si="353"/>
        <v>NA</v>
      </c>
      <c r="AA4432" s="10">
        <f t="shared" si="354"/>
        <v>0</v>
      </c>
    </row>
    <row r="4433" spans="1:27" x14ac:dyDescent="0.55000000000000004">
      <c r="A4433" s="3" t="s">
        <v>71</v>
      </c>
      <c r="B4433" s="3" t="s">
        <v>72</v>
      </c>
      <c r="C4433" s="3" t="s">
        <v>6991</v>
      </c>
      <c r="D4433" s="3" t="s">
        <v>6992</v>
      </c>
      <c r="E4433" s="4" t="s">
        <v>47</v>
      </c>
      <c r="F4433" s="3" t="s">
        <v>325</v>
      </c>
      <c r="G4433" s="3" t="s">
        <v>326</v>
      </c>
      <c r="H4433" s="3" t="s">
        <v>34</v>
      </c>
      <c r="I4433" s="3" t="s">
        <v>50</v>
      </c>
      <c r="J4433" s="3" t="s">
        <v>36</v>
      </c>
      <c r="K4433" s="3" t="s">
        <v>37</v>
      </c>
      <c r="L4433" s="5">
        <v>15</v>
      </c>
      <c r="M4433" s="4">
        <v>6</v>
      </c>
      <c r="N4433" s="5">
        <v>9.2249999999999996</v>
      </c>
      <c r="O4433" s="5">
        <v>1.5375000000000001</v>
      </c>
      <c r="P4433" s="4">
        <v>5</v>
      </c>
      <c r="Q4433" s="6">
        <v>120</v>
      </c>
      <c r="R4433" s="7">
        <v>1</v>
      </c>
      <c r="S4433" s="6">
        <v>0</v>
      </c>
      <c r="T4433" s="5">
        <v>0</v>
      </c>
      <c r="U4433" s="5">
        <v>0</v>
      </c>
      <c r="V4433" s="5">
        <f t="shared" si="355"/>
        <v>9.2249999999999996</v>
      </c>
      <c r="W4433" s="5">
        <f t="shared" si="351"/>
        <v>-9.2249999999999996</v>
      </c>
      <c r="X4433" s="8">
        <f t="shared" si="352"/>
        <v>-1</v>
      </c>
      <c r="Y4433" s="4">
        <v>0</v>
      </c>
      <c r="Z4433" s="9" t="str">
        <f t="shared" si="353"/>
        <v>NA</v>
      </c>
      <c r="AA4433" s="10">
        <f t="shared" si="354"/>
        <v>0</v>
      </c>
    </row>
    <row r="4434" spans="1:27" x14ac:dyDescent="0.55000000000000004">
      <c r="A4434" s="3" t="s">
        <v>71</v>
      </c>
      <c r="B4434" s="3" t="s">
        <v>72</v>
      </c>
      <c r="C4434" s="3" t="s">
        <v>6993</v>
      </c>
      <c r="D4434" s="3" t="s">
        <v>6994</v>
      </c>
      <c r="E4434" s="4" t="s">
        <v>47</v>
      </c>
      <c r="F4434" s="3" t="s">
        <v>96</v>
      </c>
      <c r="G4434" s="3" t="s">
        <v>88</v>
      </c>
      <c r="H4434" s="3" t="s">
        <v>34</v>
      </c>
      <c r="I4434" s="3" t="s">
        <v>35</v>
      </c>
      <c r="J4434" s="3" t="s">
        <v>36</v>
      </c>
      <c r="K4434" s="3" t="s">
        <v>37</v>
      </c>
      <c r="L4434" s="5">
        <v>15</v>
      </c>
      <c r="M4434" s="4">
        <v>10</v>
      </c>
      <c r="N4434" s="5">
        <v>10.6875</v>
      </c>
      <c r="O4434" s="5">
        <v>1.0687500000000001</v>
      </c>
      <c r="P4434" s="4">
        <v>132</v>
      </c>
      <c r="Q4434" s="6">
        <v>7.5757575757575797</v>
      </c>
      <c r="R4434" s="7">
        <v>1.0530303030303001</v>
      </c>
      <c r="S4434" s="6">
        <v>0</v>
      </c>
      <c r="T4434" s="5">
        <v>0</v>
      </c>
      <c r="U4434" s="5">
        <v>0</v>
      </c>
      <c r="V4434" s="5">
        <f t="shared" si="355"/>
        <v>10.6875</v>
      </c>
      <c r="W4434" s="5">
        <f t="shared" si="351"/>
        <v>-10.6875</v>
      </c>
      <c r="X4434" s="8">
        <f t="shared" si="352"/>
        <v>-1</v>
      </c>
      <c r="Y4434" s="4">
        <v>0</v>
      </c>
      <c r="Z4434" s="9" t="str">
        <f t="shared" si="353"/>
        <v>NA</v>
      </c>
      <c r="AA4434" s="10">
        <f t="shared" si="354"/>
        <v>0</v>
      </c>
    </row>
    <row r="4435" spans="1:27" x14ac:dyDescent="0.55000000000000004">
      <c r="A4435" s="3" t="s">
        <v>71</v>
      </c>
      <c r="B4435" s="3" t="s">
        <v>72</v>
      </c>
      <c r="C4435" s="3" t="s">
        <v>6995</v>
      </c>
      <c r="D4435" s="3" t="s">
        <v>6996</v>
      </c>
      <c r="E4435" s="4" t="s">
        <v>47</v>
      </c>
      <c r="F4435" s="3" t="s">
        <v>144</v>
      </c>
      <c r="G4435" s="3" t="s">
        <v>374</v>
      </c>
      <c r="H4435" s="3" t="s">
        <v>34</v>
      </c>
      <c r="I4435" s="3" t="s">
        <v>50</v>
      </c>
      <c r="J4435" s="3" t="s">
        <v>36</v>
      </c>
      <c r="K4435" s="3" t="s">
        <v>37</v>
      </c>
      <c r="L4435" s="5">
        <v>15</v>
      </c>
      <c r="M4435" s="4">
        <v>8</v>
      </c>
      <c r="N4435" s="5">
        <v>12.8</v>
      </c>
      <c r="O4435" s="5">
        <v>1.6</v>
      </c>
      <c r="P4435" s="4">
        <v>42</v>
      </c>
      <c r="Q4435" s="6">
        <v>19.047619047619001</v>
      </c>
      <c r="R4435" s="7">
        <v>1</v>
      </c>
      <c r="S4435" s="6">
        <v>0</v>
      </c>
      <c r="T4435" s="5">
        <v>0</v>
      </c>
      <c r="U4435" s="5">
        <v>0</v>
      </c>
      <c r="V4435" s="5">
        <f t="shared" si="355"/>
        <v>12.8</v>
      </c>
      <c r="W4435" s="5">
        <f t="shared" si="351"/>
        <v>-12.8</v>
      </c>
      <c r="X4435" s="8">
        <f t="shared" si="352"/>
        <v>-1</v>
      </c>
      <c r="Y4435" s="4">
        <v>0</v>
      </c>
      <c r="Z4435" s="9" t="str">
        <f t="shared" si="353"/>
        <v>NA</v>
      </c>
      <c r="AA4435" s="10">
        <f t="shared" si="354"/>
        <v>0</v>
      </c>
    </row>
    <row r="4436" spans="1:27" x14ac:dyDescent="0.55000000000000004">
      <c r="A4436" s="3" t="s">
        <v>71</v>
      </c>
      <c r="B4436" s="3" t="s">
        <v>72</v>
      </c>
      <c r="C4436" s="3" t="s">
        <v>6997</v>
      </c>
      <c r="D4436" s="3" t="s">
        <v>2539</v>
      </c>
      <c r="E4436" s="4" t="s">
        <v>47</v>
      </c>
      <c r="F4436" s="3" t="s">
        <v>144</v>
      </c>
      <c r="G4436" s="3" t="s">
        <v>374</v>
      </c>
      <c r="H4436" s="3" t="s">
        <v>34</v>
      </c>
      <c r="I4436" s="3" t="s">
        <v>50</v>
      </c>
      <c r="J4436" s="3" t="s">
        <v>36</v>
      </c>
      <c r="K4436" s="3" t="s">
        <v>37</v>
      </c>
      <c r="L4436" s="5">
        <v>15</v>
      </c>
      <c r="M4436" s="4">
        <v>7</v>
      </c>
      <c r="N4436" s="5">
        <v>14.0875</v>
      </c>
      <c r="O4436" s="5">
        <v>2.0125000000000002</v>
      </c>
      <c r="P4436" s="4">
        <v>28</v>
      </c>
      <c r="Q4436" s="6">
        <v>25</v>
      </c>
      <c r="R4436" s="7">
        <v>1</v>
      </c>
      <c r="S4436" s="6">
        <v>0</v>
      </c>
      <c r="T4436" s="5">
        <v>0</v>
      </c>
      <c r="U4436" s="5">
        <v>0</v>
      </c>
      <c r="V4436" s="5">
        <f t="shared" si="355"/>
        <v>14.0875</v>
      </c>
      <c r="W4436" s="5">
        <f t="shared" si="351"/>
        <v>-14.0875</v>
      </c>
      <c r="X4436" s="8">
        <f t="shared" si="352"/>
        <v>-1</v>
      </c>
      <c r="Y4436" s="4">
        <v>0</v>
      </c>
      <c r="Z4436" s="9" t="str">
        <f t="shared" si="353"/>
        <v>NA</v>
      </c>
      <c r="AA4436" s="10">
        <f t="shared" si="354"/>
        <v>0</v>
      </c>
    </row>
    <row r="4437" spans="1:27" x14ac:dyDescent="0.55000000000000004">
      <c r="A4437" s="3" t="s">
        <v>71</v>
      </c>
      <c r="B4437" s="3" t="s">
        <v>72</v>
      </c>
      <c r="C4437" s="3" t="s">
        <v>6998</v>
      </c>
      <c r="D4437" s="3" t="s">
        <v>924</v>
      </c>
      <c r="E4437" s="4" t="s">
        <v>47</v>
      </c>
      <c r="F4437" s="3" t="s">
        <v>144</v>
      </c>
      <c r="G4437" s="3" t="s">
        <v>374</v>
      </c>
      <c r="H4437" s="3" t="s">
        <v>34</v>
      </c>
      <c r="I4437" s="3" t="s">
        <v>50</v>
      </c>
      <c r="J4437" s="3" t="s">
        <v>36</v>
      </c>
      <c r="K4437" s="3" t="s">
        <v>37</v>
      </c>
      <c r="L4437" s="5">
        <v>15</v>
      </c>
      <c r="M4437" s="4">
        <v>8</v>
      </c>
      <c r="N4437" s="5">
        <v>17.487500000000001</v>
      </c>
      <c r="O4437" s="5">
        <v>2.1859375000000001</v>
      </c>
      <c r="P4437" s="4">
        <v>20</v>
      </c>
      <c r="Q4437" s="6">
        <v>40</v>
      </c>
      <c r="R4437" s="7">
        <v>1.2</v>
      </c>
      <c r="S4437" s="6">
        <v>0</v>
      </c>
      <c r="T4437" s="5">
        <v>0</v>
      </c>
      <c r="U4437" s="5">
        <v>0</v>
      </c>
      <c r="V4437" s="5">
        <f t="shared" si="355"/>
        <v>17.487500000000001</v>
      </c>
      <c r="W4437" s="5">
        <f t="shared" si="351"/>
        <v>-17.487500000000001</v>
      </c>
      <c r="X4437" s="8">
        <f t="shared" si="352"/>
        <v>-1</v>
      </c>
      <c r="Y4437" s="4">
        <v>0</v>
      </c>
      <c r="Z4437" s="9" t="str">
        <f t="shared" si="353"/>
        <v>NA</v>
      </c>
      <c r="AA4437" s="10">
        <f t="shared" si="354"/>
        <v>0</v>
      </c>
    </row>
    <row r="4438" spans="1:27" x14ac:dyDescent="0.55000000000000004">
      <c r="A4438" s="3" t="s">
        <v>71</v>
      </c>
      <c r="B4438" s="3" t="s">
        <v>72</v>
      </c>
      <c r="C4438" s="3" t="s">
        <v>6999</v>
      </c>
      <c r="D4438" s="3" t="s">
        <v>911</v>
      </c>
      <c r="E4438" s="4" t="s">
        <v>47</v>
      </c>
      <c r="F4438" s="3" t="s">
        <v>144</v>
      </c>
      <c r="G4438" s="3" t="s">
        <v>374</v>
      </c>
      <c r="H4438" s="3" t="s">
        <v>34</v>
      </c>
      <c r="I4438" s="3" t="s">
        <v>50</v>
      </c>
      <c r="J4438" s="3" t="s">
        <v>36</v>
      </c>
      <c r="K4438" s="3" t="s">
        <v>37</v>
      </c>
      <c r="L4438" s="5">
        <v>15</v>
      </c>
      <c r="M4438" s="4">
        <v>16</v>
      </c>
      <c r="N4438" s="5">
        <v>18.425000000000001</v>
      </c>
      <c r="O4438" s="5">
        <v>1.1515625</v>
      </c>
      <c r="P4438" s="4">
        <v>85</v>
      </c>
      <c r="Q4438" s="6">
        <v>18.823529411764699</v>
      </c>
      <c r="R4438" s="7">
        <v>1.1176470588235301</v>
      </c>
      <c r="S4438" s="6">
        <v>0</v>
      </c>
      <c r="T4438" s="5">
        <v>0</v>
      </c>
      <c r="U4438" s="5">
        <v>0</v>
      </c>
      <c r="V4438" s="5">
        <f t="shared" si="355"/>
        <v>18.425000000000001</v>
      </c>
      <c r="W4438" s="5">
        <f t="shared" si="351"/>
        <v>-18.425000000000001</v>
      </c>
      <c r="X4438" s="8">
        <f t="shared" si="352"/>
        <v>-1</v>
      </c>
      <c r="Y4438" s="4">
        <v>0</v>
      </c>
      <c r="Z4438" s="9" t="str">
        <f t="shared" si="353"/>
        <v>NA</v>
      </c>
      <c r="AA4438" s="10">
        <f t="shared" si="354"/>
        <v>0</v>
      </c>
    </row>
    <row r="4439" spans="1:27" x14ac:dyDescent="0.55000000000000004">
      <c r="A4439" s="3" t="s">
        <v>71</v>
      </c>
      <c r="B4439" s="3" t="s">
        <v>72</v>
      </c>
      <c r="C4439" s="3" t="s">
        <v>7000</v>
      </c>
      <c r="D4439" s="3" t="s">
        <v>831</v>
      </c>
      <c r="E4439" s="4" t="s">
        <v>47</v>
      </c>
      <c r="F4439" s="3" t="s">
        <v>144</v>
      </c>
      <c r="G4439" s="3" t="s">
        <v>374</v>
      </c>
      <c r="H4439" s="3" t="s">
        <v>34</v>
      </c>
      <c r="I4439" s="3" t="s">
        <v>50</v>
      </c>
      <c r="J4439" s="3" t="s">
        <v>36</v>
      </c>
      <c r="K4439" s="3" t="s">
        <v>37</v>
      </c>
      <c r="L4439" s="5">
        <v>15</v>
      </c>
      <c r="M4439" s="4">
        <v>8</v>
      </c>
      <c r="N4439" s="5">
        <v>20.625</v>
      </c>
      <c r="O4439" s="5">
        <v>2.578125</v>
      </c>
      <c r="P4439" s="4">
        <v>36</v>
      </c>
      <c r="Q4439" s="6">
        <v>22.2222222222222</v>
      </c>
      <c r="R4439" s="7">
        <v>1</v>
      </c>
      <c r="S4439" s="6">
        <v>0</v>
      </c>
      <c r="T4439" s="5">
        <v>0</v>
      </c>
      <c r="U4439" s="5">
        <v>0</v>
      </c>
      <c r="V4439" s="5">
        <f t="shared" si="355"/>
        <v>20.625</v>
      </c>
      <c r="W4439" s="5">
        <f t="shared" si="351"/>
        <v>-20.625</v>
      </c>
      <c r="X4439" s="8">
        <f t="shared" si="352"/>
        <v>-1</v>
      </c>
      <c r="Y4439" s="4">
        <v>0</v>
      </c>
      <c r="Z4439" s="9" t="str">
        <f t="shared" si="353"/>
        <v>NA</v>
      </c>
      <c r="AA4439" s="10">
        <f t="shared" si="354"/>
        <v>0</v>
      </c>
    </row>
    <row r="4440" spans="1:27" x14ac:dyDescent="0.55000000000000004">
      <c r="A4440" s="3" t="s">
        <v>71</v>
      </c>
      <c r="B4440" s="3" t="s">
        <v>72</v>
      </c>
      <c r="C4440" s="3" t="s">
        <v>7001</v>
      </c>
      <c r="D4440" s="3" t="s">
        <v>7002</v>
      </c>
      <c r="E4440" s="4" t="s">
        <v>47</v>
      </c>
      <c r="F4440" s="3" t="s">
        <v>144</v>
      </c>
      <c r="G4440" s="3" t="s">
        <v>374</v>
      </c>
      <c r="H4440" s="3" t="s">
        <v>34</v>
      </c>
      <c r="I4440" s="3" t="s">
        <v>50</v>
      </c>
      <c r="J4440" s="3" t="s">
        <v>36</v>
      </c>
      <c r="K4440" s="3" t="s">
        <v>37</v>
      </c>
      <c r="L4440" s="5">
        <v>15</v>
      </c>
      <c r="M4440" s="4">
        <v>19</v>
      </c>
      <c r="N4440" s="5">
        <v>22.212499812500003</v>
      </c>
      <c r="O4440" s="5">
        <v>1.1690789375000001</v>
      </c>
      <c r="P4440" s="4">
        <v>101</v>
      </c>
      <c r="Q4440" s="6">
        <v>18.8118811881188</v>
      </c>
      <c r="R4440" s="7">
        <v>1.04841584158416</v>
      </c>
      <c r="S4440" s="6">
        <v>0</v>
      </c>
      <c r="T4440" s="5">
        <v>0</v>
      </c>
      <c r="U4440" s="5">
        <v>0</v>
      </c>
      <c r="V4440" s="5">
        <f t="shared" si="355"/>
        <v>22.212499812500003</v>
      </c>
      <c r="W4440" s="5">
        <f t="shared" si="351"/>
        <v>-22.212499812500003</v>
      </c>
      <c r="X4440" s="8">
        <f t="shared" si="352"/>
        <v>-1</v>
      </c>
      <c r="Y4440" s="4">
        <v>0</v>
      </c>
      <c r="Z4440" s="9" t="str">
        <f t="shared" si="353"/>
        <v>NA</v>
      </c>
      <c r="AA4440" s="10">
        <f t="shared" si="354"/>
        <v>0</v>
      </c>
    </row>
    <row r="4441" spans="1:27" x14ac:dyDescent="0.55000000000000004">
      <c r="A4441" s="3" t="s">
        <v>71</v>
      </c>
      <c r="B4441" s="3" t="s">
        <v>72</v>
      </c>
      <c r="C4441" s="3" t="s">
        <v>7003</v>
      </c>
      <c r="D4441" s="3" t="s">
        <v>800</v>
      </c>
      <c r="E4441" s="4" t="s">
        <v>47</v>
      </c>
      <c r="F4441" s="3" t="s">
        <v>144</v>
      </c>
      <c r="G4441" s="3" t="s">
        <v>801</v>
      </c>
      <c r="H4441" s="3" t="s">
        <v>34</v>
      </c>
      <c r="I4441" s="3" t="s">
        <v>456</v>
      </c>
      <c r="J4441" s="3" t="s">
        <v>36</v>
      </c>
      <c r="K4441" s="3" t="s">
        <v>61</v>
      </c>
      <c r="L4441" s="5">
        <v>15</v>
      </c>
      <c r="M4441" s="4">
        <v>19</v>
      </c>
      <c r="N4441" s="5">
        <v>47.699999937499996</v>
      </c>
      <c r="O4441" s="5">
        <v>2.5105263124999997</v>
      </c>
      <c r="P4441" s="4">
        <v>146</v>
      </c>
      <c r="Q4441" s="6">
        <v>13.013698630137</v>
      </c>
      <c r="R4441" s="7">
        <v>1.03390410958904</v>
      </c>
      <c r="S4441" s="6">
        <v>0</v>
      </c>
      <c r="T4441" s="5">
        <v>0</v>
      </c>
      <c r="U4441" s="5">
        <v>0</v>
      </c>
      <c r="V4441" s="5">
        <f t="shared" si="355"/>
        <v>47.699999937499996</v>
      </c>
      <c r="W4441" s="5">
        <f t="shared" si="351"/>
        <v>-47.699999937499996</v>
      </c>
      <c r="X4441" s="8">
        <f t="shared" si="352"/>
        <v>-1</v>
      </c>
      <c r="Y4441" s="4">
        <v>0</v>
      </c>
      <c r="Z4441" s="9" t="str">
        <f t="shared" si="353"/>
        <v>NA</v>
      </c>
      <c r="AA4441" s="10">
        <f t="shared" si="354"/>
        <v>0</v>
      </c>
    </row>
    <row r="4442" spans="1:27" x14ac:dyDescent="0.55000000000000004">
      <c r="A4442" s="3" t="s">
        <v>71</v>
      </c>
      <c r="B4442" s="3" t="s">
        <v>72</v>
      </c>
      <c r="C4442" s="3" t="s">
        <v>7004</v>
      </c>
      <c r="D4442" s="3" t="s">
        <v>243</v>
      </c>
      <c r="E4442" s="4" t="s">
        <v>47</v>
      </c>
      <c r="F4442" s="3" t="s">
        <v>96</v>
      </c>
      <c r="G4442" s="3" t="s">
        <v>88</v>
      </c>
      <c r="H4442" s="3" t="s">
        <v>34</v>
      </c>
      <c r="I4442" s="3" t="s">
        <v>35</v>
      </c>
      <c r="J4442" s="3" t="s">
        <v>36</v>
      </c>
      <c r="K4442" s="3" t="s">
        <v>37</v>
      </c>
      <c r="L4442" s="5">
        <v>15</v>
      </c>
      <c r="M4442" s="4">
        <v>99</v>
      </c>
      <c r="N4442" s="5">
        <v>135.8499990375</v>
      </c>
      <c r="O4442" s="5">
        <v>1.3722222125000001</v>
      </c>
      <c r="P4442" s="4">
        <v>901</v>
      </c>
      <c r="Q4442" s="6">
        <v>10.987791342952301</v>
      </c>
      <c r="R4442" s="7">
        <v>1.0019311875693699</v>
      </c>
      <c r="S4442" s="6">
        <v>0</v>
      </c>
      <c r="T4442" s="5">
        <v>0</v>
      </c>
      <c r="U4442" s="5">
        <v>0</v>
      </c>
      <c r="V4442" s="5">
        <f t="shared" si="355"/>
        <v>135.8499990375</v>
      </c>
      <c r="W4442" s="5">
        <f t="shared" si="351"/>
        <v>-135.8499990375</v>
      </c>
      <c r="X4442" s="8">
        <f t="shared" si="352"/>
        <v>-1</v>
      </c>
      <c r="Y4442" s="4">
        <v>0</v>
      </c>
      <c r="Z4442" s="9" t="str">
        <f t="shared" si="353"/>
        <v>NA</v>
      </c>
      <c r="AA4442" s="10">
        <f t="shared" si="354"/>
        <v>0</v>
      </c>
    </row>
    <row r="4443" spans="1:27" x14ac:dyDescent="0.55000000000000004">
      <c r="A4443" s="3" t="s">
        <v>71</v>
      </c>
      <c r="B4443" s="3" t="s">
        <v>72</v>
      </c>
      <c r="C4443" s="3" t="s">
        <v>7005</v>
      </c>
      <c r="D4443" s="3" t="s">
        <v>7006</v>
      </c>
      <c r="E4443" s="4" t="s">
        <v>47</v>
      </c>
      <c r="F4443" s="3" t="s">
        <v>729</v>
      </c>
      <c r="G4443" s="3" t="s">
        <v>5811</v>
      </c>
      <c r="H4443" s="3" t="s">
        <v>34</v>
      </c>
      <c r="I4443" s="3" t="s">
        <v>50</v>
      </c>
      <c r="J4443" s="3" t="s">
        <v>36</v>
      </c>
      <c r="K4443" s="3" t="s">
        <v>37</v>
      </c>
      <c r="L4443" s="5">
        <v>20</v>
      </c>
      <c r="M4443" s="4">
        <v>1</v>
      </c>
      <c r="N4443" s="5">
        <v>0.05</v>
      </c>
      <c r="O4443" s="5">
        <v>0.05</v>
      </c>
      <c r="P4443" s="4">
        <v>8</v>
      </c>
      <c r="Q4443" s="6">
        <v>12.5</v>
      </c>
      <c r="R4443" s="7">
        <v>1</v>
      </c>
      <c r="S4443" s="6">
        <v>0</v>
      </c>
      <c r="T4443" s="5">
        <v>0</v>
      </c>
      <c r="U4443" s="5">
        <v>0</v>
      </c>
      <c r="V4443" s="5">
        <f t="shared" si="355"/>
        <v>0.05</v>
      </c>
      <c r="W4443" s="5">
        <f t="shared" si="351"/>
        <v>-0.05</v>
      </c>
      <c r="X4443" s="8">
        <f t="shared" si="352"/>
        <v>-1</v>
      </c>
      <c r="Y4443" s="4">
        <v>0</v>
      </c>
      <c r="Z4443" s="9" t="str">
        <f t="shared" si="353"/>
        <v>NA</v>
      </c>
      <c r="AA4443" s="10">
        <f t="shared" si="354"/>
        <v>0</v>
      </c>
    </row>
    <row r="4444" spans="1:27" x14ac:dyDescent="0.55000000000000004">
      <c r="A4444" s="3" t="s">
        <v>71</v>
      </c>
      <c r="B4444" s="3" t="s">
        <v>72</v>
      </c>
      <c r="C4444" s="3" t="s">
        <v>7007</v>
      </c>
      <c r="D4444" s="3" t="s">
        <v>7008</v>
      </c>
      <c r="E4444" s="4" t="s">
        <v>47</v>
      </c>
      <c r="F4444" s="3" t="s">
        <v>729</v>
      </c>
      <c r="G4444" s="3" t="s">
        <v>7009</v>
      </c>
      <c r="H4444" s="3" t="s">
        <v>34</v>
      </c>
      <c r="I4444" s="3" t="s">
        <v>50</v>
      </c>
      <c r="J4444" s="3" t="s">
        <v>36</v>
      </c>
      <c r="K4444" s="3" t="s">
        <v>37</v>
      </c>
      <c r="L4444" s="5">
        <v>20</v>
      </c>
      <c r="M4444" s="4">
        <v>1</v>
      </c>
      <c r="N4444" s="5">
        <v>6.25E-2</v>
      </c>
      <c r="O4444" s="5">
        <v>6.25E-2</v>
      </c>
      <c r="P4444" s="4">
        <v>5</v>
      </c>
      <c r="Q4444" s="6">
        <v>20</v>
      </c>
      <c r="R4444" s="7">
        <v>2.2000000000000002</v>
      </c>
      <c r="S4444" s="6">
        <v>0</v>
      </c>
      <c r="T4444" s="5">
        <v>0</v>
      </c>
      <c r="U4444" s="5">
        <v>0</v>
      </c>
      <c r="V4444" s="5">
        <f t="shared" si="355"/>
        <v>6.25E-2</v>
      </c>
      <c r="W4444" s="5">
        <f t="shared" si="351"/>
        <v>-6.25E-2</v>
      </c>
      <c r="X4444" s="8">
        <f t="shared" si="352"/>
        <v>-1</v>
      </c>
      <c r="Y4444" s="4">
        <v>0</v>
      </c>
      <c r="Z4444" s="9" t="str">
        <f t="shared" si="353"/>
        <v>NA</v>
      </c>
      <c r="AA4444" s="10">
        <f t="shared" si="354"/>
        <v>0</v>
      </c>
    </row>
    <row r="4445" spans="1:27" x14ac:dyDescent="0.55000000000000004">
      <c r="A4445" s="3" t="s">
        <v>71</v>
      </c>
      <c r="B4445" s="3" t="s">
        <v>72</v>
      </c>
      <c r="C4445" s="3" t="s">
        <v>7010</v>
      </c>
      <c r="D4445" s="3" t="s">
        <v>2485</v>
      </c>
      <c r="E4445" s="4" t="s">
        <v>47</v>
      </c>
      <c r="F4445" s="3" t="s">
        <v>729</v>
      </c>
      <c r="G4445" s="3" t="s">
        <v>5811</v>
      </c>
      <c r="H4445" s="3" t="s">
        <v>34</v>
      </c>
      <c r="I4445" s="3" t="s">
        <v>50</v>
      </c>
      <c r="J4445" s="3" t="s">
        <v>36</v>
      </c>
      <c r="K4445" s="3" t="s">
        <v>37</v>
      </c>
      <c r="L4445" s="5">
        <v>20</v>
      </c>
      <c r="M4445" s="4">
        <v>27</v>
      </c>
      <c r="N4445" s="5">
        <v>67.249999912500016</v>
      </c>
      <c r="O4445" s="5">
        <v>2.4907407375000004</v>
      </c>
      <c r="P4445" s="4">
        <v>171</v>
      </c>
      <c r="Q4445" s="6">
        <v>15.789473684210501</v>
      </c>
      <c r="R4445" s="7">
        <v>1.16877192982456</v>
      </c>
      <c r="S4445" s="6">
        <v>0</v>
      </c>
      <c r="T4445" s="5">
        <v>0</v>
      </c>
      <c r="U4445" s="5">
        <v>0</v>
      </c>
      <c r="V4445" s="5">
        <f t="shared" si="355"/>
        <v>67.249999912500016</v>
      </c>
      <c r="W4445" s="5">
        <f t="shared" si="351"/>
        <v>-67.249999912500016</v>
      </c>
      <c r="X4445" s="8">
        <f t="shared" si="352"/>
        <v>-1</v>
      </c>
      <c r="Y4445" s="4">
        <v>0</v>
      </c>
      <c r="Z4445" s="9" t="str">
        <f t="shared" si="353"/>
        <v>NA</v>
      </c>
      <c r="AA4445" s="10">
        <f t="shared" si="354"/>
        <v>0</v>
      </c>
    </row>
    <row r="4446" spans="1:27" x14ac:dyDescent="0.55000000000000004">
      <c r="A4446" s="3" t="s">
        <v>71</v>
      </c>
      <c r="B4446" s="3" t="s">
        <v>72</v>
      </c>
      <c r="C4446" s="3" t="s">
        <v>7011</v>
      </c>
      <c r="D4446" s="3" t="s">
        <v>292</v>
      </c>
      <c r="E4446" s="4" t="s">
        <v>47</v>
      </c>
      <c r="F4446" s="3" t="s">
        <v>104</v>
      </c>
      <c r="G4446" s="3" t="s">
        <v>161</v>
      </c>
      <c r="H4446" s="3" t="s">
        <v>34</v>
      </c>
      <c r="I4446" s="3" t="s">
        <v>35</v>
      </c>
      <c r="J4446" s="3" t="s">
        <v>36</v>
      </c>
      <c r="K4446" s="3" t="s">
        <v>37</v>
      </c>
      <c r="L4446" s="5">
        <v>26.25</v>
      </c>
      <c r="M4446" s="4">
        <v>14</v>
      </c>
      <c r="N4446" s="5">
        <v>17.0625</v>
      </c>
      <c r="O4446" s="5">
        <v>1.21875</v>
      </c>
      <c r="P4446" s="4">
        <v>134</v>
      </c>
      <c r="Q4446" s="6">
        <v>10.4477611940298</v>
      </c>
      <c r="R4446" s="7">
        <v>1.2189552238806001</v>
      </c>
      <c r="S4446" s="6">
        <v>0</v>
      </c>
      <c r="T4446" s="5">
        <v>0</v>
      </c>
      <c r="U4446" s="5">
        <v>0</v>
      </c>
      <c r="V4446" s="5">
        <f t="shared" si="355"/>
        <v>17.0625</v>
      </c>
      <c r="W4446" s="5">
        <f t="shared" si="351"/>
        <v>-17.0625</v>
      </c>
      <c r="X4446" s="8">
        <f t="shared" si="352"/>
        <v>-1</v>
      </c>
      <c r="Y4446" s="4">
        <v>0</v>
      </c>
      <c r="Z4446" s="9" t="str">
        <f t="shared" si="353"/>
        <v>NA</v>
      </c>
      <c r="AA4446" s="10">
        <f t="shared" si="354"/>
        <v>0</v>
      </c>
    </row>
    <row r="4447" spans="1:27" x14ac:dyDescent="0.55000000000000004">
      <c r="A4447" s="3" t="s">
        <v>52</v>
      </c>
      <c r="B4447" s="3" t="s">
        <v>53</v>
      </c>
      <c r="C4447" s="3" t="s">
        <v>7012</v>
      </c>
      <c r="D4447" s="3" t="s">
        <v>7013</v>
      </c>
      <c r="E4447" s="4" t="s">
        <v>155</v>
      </c>
      <c r="F4447" s="3" t="s">
        <v>57</v>
      </c>
      <c r="G4447" s="3" t="s">
        <v>149</v>
      </c>
      <c r="H4447" s="3" t="s">
        <v>34</v>
      </c>
      <c r="I4447" s="3" t="s">
        <v>35</v>
      </c>
      <c r="J4447" s="3" t="s">
        <v>36</v>
      </c>
      <c r="K4447" s="3" t="s">
        <v>61</v>
      </c>
      <c r="L4447" s="5">
        <v>7.5</v>
      </c>
      <c r="M4447" s="4">
        <v>1</v>
      </c>
      <c r="N4447" s="5">
        <v>0.26250000000000001</v>
      </c>
      <c r="O4447" s="5">
        <v>0.26250000000000001</v>
      </c>
      <c r="P4447" s="4">
        <v>82</v>
      </c>
      <c r="Q4447" s="6">
        <v>1.2195121951219501</v>
      </c>
      <c r="R4447" s="7">
        <v>3.7353658536585401</v>
      </c>
      <c r="S4447" s="6">
        <v>0</v>
      </c>
      <c r="T4447" s="5">
        <v>0</v>
      </c>
      <c r="U4447" s="5">
        <v>0</v>
      </c>
      <c r="V4447" s="5">
        <f t="shared" si="355"/>
        <v>0.26250000000000001</v>
      </c>
      <c r="W4447" s="5">
        <f t="shared" si="351"/>
        <v>-0.26250000000000001</v>
      </c>
      <c r="X4447" s="8">
        <f t="shared" si="352"/>
        <v>-1</v>
      </c>
      <c r="Y4447" s="4">
        <v>0</v>
      </c>
      <c r="Z4447" s="9" t="str">
        <f t="shared" si="353"/>
        <v>NA</v>
      </c>
      <c r="AA4447" s="10">
        <f t="shared" si="354"/>
        <v>0</v>
      </c>
    </row>
    <row r="4448" spans="1:27" x14ac:dyDescent="0.55000000000000004">
      <c r="A4448" s="3" t="s">
        <v>52</v>
      </c>
      <c r="B4448" s="3" t="s">
        <v>53</v>
      </c>
      <c r="C4448" s="3" t="s">
        <v>7014</v>
      </c>
      <c r="D4448" s="3" t="s">
        <v>7015</v>
      </c>
      <c r="E4448" s="4" t="s">
        <v>155</v>
      </c>
      <c r="F4448" s="3" t="s">
        <v>57</v>
      </c>
      <c r="G4448" s="3" t="s">
        <v>736</v>
      </c>
      <c r="H4448" s="3" t="s">
        <v>34</v>
      </c>
      <c r="I4448" s="3" t="s">
        <v>35</v>
      </c>
      <c r="J4448" s="3" t="s">
        <v>36</v>
      </c>
      <c r="K4448" s="3" t="s">
        <v>61</v>
      </c>
      <c r="L4448" s="5">
        <v>7.5</v>
      </c>
      <c r="M4448" s="4">
        <v>1</v>
      </c>
      <c r="N4448" s="5">
        <v>0.27500000000000002</v>
      </c>
      <c r="O4448" s="5">
        <v>0.27500000000000002</v>
      </c>
      <c r="P4448" s="4">
        <v>188</v>
      </c>
      <c r="Q4448" s="6">
        <v>0.53191489361702105</v>
      </c>
      <c r="R4448" s="7">
        <v>4.3356382978723396</v>
      </c>
      <c r="S4448" s="6">
        <v>0</v>
      </c>
      <c r="T4448" s="5">
        <v>0</v>
      </c>
      <c r="U4448" s="5">
        <v>0</v>
      </c>
      <c r="V4448" s="5">
        <f t="shared" si="355"/>
        <v>0.27500000000000002</v>
      </c>
      <c r="W4448" s="5">
        <f t="shared" si="351"/>
        <v>-0.27500000000000002</v>
      </c>
      <c r="X4448" s="8">
        <f t="shared" si="352"/>
        <v>-1</v>
      </c>
      <c r="Y4448" s="4">
        <v>0</v>
      </c>
      <c r="Z4448" s="9" t="str">
        <f t="shared" si="353"/>
        <v>NA</v>
      </c>
      <c r="AA4448" s="10">
        <f t="shared" si="354"/>
        <v>0</v>
      </c>
    </row>
    <row r="4449" spans="1:27" x14ac:dyDescent="0.55000000000000004">
      <c r="A4449" s="3" t="s">
        <v>52</v>
      </c>
      <c r="B4449" s="3" t="s">
        <v>53</v>
      </c>
      <c r="C4449" s="3" t="s">
        <v>7016</v>
      </c>
      <c r="D4449" s="3" t="s">
        <v>7017</v>
      </c>
      <c r="E4449" s="4" t="s">
        <v>155</v>
      </c>
      <c r="F4449" s="3" t="s">
        <v>57</v>
      </c>
      <c r="G4449" s="3" t="s">
        <v>165</v>
      </c>
      <c r="H4449" s="3" t="s">
        <v>34</v>
      </c>
      <c r="I4449" s="3" t="s">
        <v>35</v>
      </c>
      <c r="J4449" s="3" t="s">
        <v>36</v>
      </c>
      <c r="K4449" s="3" t="s">
        <v>61</v>
      </c>
      <c r="L4449" s="5">
        <v>7.5</v>
      </c>
      <c r="M4449" s="4">
        <v>2</v>
      </c>
      <c r="N4449" s="5">
        <v>0.57499999999999996</v>
      </c>
      <c r="O4449" s="5">
        <v>0.28749999999999998</v>
      </c>
      <c r="P4449" s="4">
        <v>5166</v>
      </c>
      <c r="Q4449" s="6">
        <v>3.87146728610143E-2</v>
      </c>
      <c r="R4449" s="7">
        <v>2.18164924506388</v>
      </c>
      <c r="S4449" s="6">
        <v>0</v>
      </c>
      <c r="T4449" s="5">
        <v>0</v>
      </c>
      <c r="U4449" s="5">
        <v>0</v>
      </c>
      <c r="V4449" s="5">
        <f t="shared" si="355"/>
        <v>0.57499999999999996</v>
      </c>
      <c r="W4449" s="5">
        <f t="shared" si="351"/>
        <v>-0.57499999999999996</v>
      </c>
      <c r="X4449" s="8">
        <f t="shared" si="352"/>
        <v>-1</v>
      </c>
      <c r="Y4449" s="4">
        <v>0</v>
      </c>
      <c r="Z4449" s="9" t="str">
        <f t="shared" si="353"/>
        <v>NA</v>
      </c>
      <c r="AA4449" s="10">
        <f t="shared" si="354"/>
        <v>0</v>
      </c>
    </row>
    <row r="4450" spans="1:27" x14ac:dyDescent="0.55000000000000004">
      <c r="A4450" s="3" t="s">
        <v>52</v>
      </c>
      <c r="B4450" s="3" t="s">
        <v>53</v>
      </c>
      <c r="C4450" s="3" t="s">
        <v>7018</v>
      </c>
      <c r="D4450" s="3" t="s">
        <v>7019</v>
      </c>
      <c r="E4450" s="4" t="s">
        <v>155</v>
      </c>
      <c r="F4450" s="3" t="s">
        <v>57</v>
      </c>
      <c r="G4450" s="3" t="s">
        <v>309</v>
      </c>
      <c r="H4450" s="3" t="s">
        <v>34</v>
      </c>
      <c r="I4450" s="3" t="s">
        <v>35</v>
      </c>
      <c r="J4450" s="3" t="s">
        <v>36</v>
      </c>
      <c r="K4450" s="3" t="s">
        <v>61</v>
      </c>
      <c r="L4450" s="5">
        <v>7.5</v>
      </c>
      <c r="M4450" s="4">
        <v>5</v>
      </c>
      <c r="N4450" s="5">
        <v>1.9375</v>
      </c>
      <c r="O4450" s="5">
        <v>0.38750000000000001</v>
      </c>
      <c r="P4450" s="4">
        <v>2680</v>
      </c>
      <c r="Q4450" s="6">
        <v>0.18656716417910402</v>
      </c>
      <c r="R4450" s="7">
        <v>5.5615671641790998</v>
      </c>
      <c r="S4450" s="6">
        <v>0</v>
      </c>
      <c r="T4450" s="5">
        <v>0</v>
      </c>
      <c r="U4450" s="5">
        <v>0</v>
      </c>
      <c r="V4450" s="5">
        <f t="shared" si="355"/>
        <v>1.9375</v>
      </c>
      <c r="W4450" s="5">
        <f t="shared" si="351"/>
        <v>-1.9375</v>
      </c>
      <c r="X4450" s="8">
        <f t="shared" si="352"/>
        <v>-1</v>
      </c>
      <c r="Y4450" s="4">
        <v>0</v>
      </c>
      <c r="Z4450" s="9" t="str">
        <f t="shared" si="353"/>
        <v>NA</v>
      </c>
      <c r="AA4450" s="10">
        <f t="shared" si="354"/>
        <v>0</v>
      </c>
    </row>
    <row r="4451" spans="1:27" x14ac:dyDescent="0.55000000000000004">
      <c r="A4451" s="3" t="s">
        <v>52</v>
      </c>
      <c r="B4451" s="3" t="s">
        <v>53</v>
      </c>
      <c r="C4451" s="3" t="s">
        <v>7020</v>
      </c>
      <c r="D4451" s="3" t="s">
        <v>7021</v>
      </c>
      <c r="E4451" s="4" t="s">
        <v>155</v>
      </c>
      <c r="F4451" s="3" t="s">
        <v>57</v>
      </c>
      <c r="G4451" s="3" t="s">
        <v>88</v>
      </c>
      <c r="H4451" s="3" t="s">
        <v>34</v>
      </c>
      <c r="I4451" s="3" t="s">
        <v>35</v>
      </c>
      <c r="J4451" s="3" t="s">
        <v>36</v>
      </c>
      <c r="K4451" s="3" t="s">
        <v>61</v>
      </c>
      <c r="L4451" s="5">
        <v>7.5</v>
      </c>
      <c r="M4451" s="4">
        <v>10</v>
      </c>
      <c r="N4451" s="5">
        <v>2.375</v>
      </c>
      <c r="O4451" s="5">
        <v>0.23749999999999999</v>
      </c>
      <c r="P4451" s="4">
        <v>864</v>
      </c>
      <c r="Q4451" s="6">
        <v>1.1574074074074101</v>
      </c>
      <c r="R4451" s="7">
        <v>4.5259259259259297</v>
      </c>
      <c r="S4451" s="6">
        <v>0</v>
      </c>
      <c r="T4451" s="5">
        <v>0</v>
      </c>
      <c r="U4451" s="5">
        <v>0</v>
      </c>
      <c r="V4451" s="5">
        <f t="shared" si="355"/>
        <v>2.375</v>
      </c>
      <c r="W4451" s="5">
        <f t="shared" si="351"/>
        <v>-2.375</v>
      </c>
      <c r="X4451" s="8">
        <f t="shared" si="352"/>
        <v>-1</v>
      </c>
      <c r="Y4451" s="4">
        <v>0</v>
      </c>
      <c r="Z4451" s="9" t="str">
        <f t="shared" si="353"/>
        <v>NA</v>
      </c>
      <c r="AA4451" s="10">
        <f t="shared" si="354"/>
        <v>0</v>
      </c>
    </row>
    <row r="4452" spans="1:27" x14ac:dyDescent="0.55000000000000004">
      <c r="A4452" s="3" t="s">
        <v>52</v>
      </c>
      <c r="B4452" s="3" t="s">
        <v>53</v>
      </c>
      <c r="C4452" s="3" t="s">
        <v>7022</v>
      </c>
      <c r="D4452" s="3" t="s">
        <v>7023</v>
      </c>
      <c r="E4452" s="4" t="s">
        <v>155</v>
      </c>
      <c r="F4452" s="3" t="s">
        <v>57</v>
      </c>
      <c r="G4452" s="3" t="s">
        <v>58</v>
      </c>
      <c r="H4452" s="3" t="s">
        <v>34</v>
      </c>
      <c r="I4452" s="3" t="s">
        <v>35</v>
      </c>
      <c r="J4452" s="3" t="s">
        <v>36</v>
      </c>
      <c r="K4452" s="3" t="s">
        <v>61</v>
      </c>
      <c r="L4452" s="5">
        <v>7.5</v>
      </c>
      <c r="M4452" s="4">
        <v>7</v>
      </c>
      <c r="N4452" s="5">
        <v>2.5874999499999998</v>
      </c>
      <c r="O4452" s="5">
        <v>0.36964284999999997</v>
      </c>
      <c r="P4452" s="4">
        <v>6226</v>
      </c>
      <c r="Q4452" s="6">
        <v>0.11243173787343401</v>
      </c>
      <c r="R4452" s="7">
        <v>3.3135881786058499</v>
      </c>
      <c r="S4452" s="6">
        <v>0</v>
      </c>
      <c r="T4452" s="5">
        <v>0</v>
      </c>
      <c r="U4452" s="5">
        <v>0</v>
      </c>
      <c r="V4452" s="5">
        <f t="shared" si="355"/>
        <v>2.5874999499999998</v>
      </c>
      <c r="W4452" s="5">
        <f t="shared" si="351"/>
        <v>-2.5874999499999998</v>
      </c>
      <c r="X4452" s="8">
        <f t="shared" si="352"/>
        <v>-1</v>
      </c>
      <c r="Y4452" s="4">
        <v>0</v>
      </c>
      <c r="Z4452" s="9" t="str">
        <f t="shared" si="353"/>
        <v>NA</v>
      </c>
      <c r="AA4452" s="10">
        <f t="shared" si="354"/>
        <v>0</v>
      </c>
    </row>
    <row r="4453" spans="1:27" x14ac:dyDescent="0.55000000000000004">
      <c r="A4453" s="3" t="s">
        <v>52</v>
      </c>
      <c r="B4453" s="3" t="s">
        <v>53</v>
      </c>
      <c r="C4453" s="3" t="s">
        <v>7024</v>
      </c>
      <c r="D4453" s="3" t="s">
        <v>397</v>
      </c>
      <c r="E4453" s="4" t="s">
        <v>47</v>
      </c>
      <c r="F4453" s="3" t="s">
        <v>57</v>
      </c>
      <c r="G4453" s="3" t="s">
        <v>165</v>
      </c>
      <c r="H4453" s="3" t="s">
        <v>166</v>
      </c>
      <c r="I4453" s="3" t="s">
        <v>60</v>
      </c>
      <c r="J4453" s="3" t="s">
        <v>36</v>
      </c>
      <c r="K4453" s="3" t="s">
        <v>61</v>
      </c>
      <c r="L4453" s="5">
        <v>7.5</v>
      </c>
      <c r="M4453" s="4">
        <v>18</v>
      </c>
      <c r="N4453" s="5">
        <v>51.049999800000002</v>
      </c>
      <c r="O4453" s="5">
        <v>2.8361111000000001</v>
      </c>
      <c r="P4453" s="4">
        <v>771</v>
      </c>
      <c r="Q4453" s="6">
        <v>2.33463035019455</v>
      </c>
      <c r="R4453" s="7">
        <v>1.90985732814527</v>
      </c>
      <c r="S4453" s="6">
        <v>0</v>
      </c>
      <c r="T4453" s="5">
        <v>0</v>
      </c>
      <c r="U4453" s="5">
        <v>0</v>
      </c>
      <c r="V4453" s="5">
        <f t="shared" si="355"/>
        <v>51.049999800000002</v>
      </c>
      <c r="W4453" s="5">
        <f t="shared" si="351"/>
        <v>-51.049999800000002</v>
      </c>
      <c r="X4453" s="8">
        <f t="shared" si="352"/>
        <v>-1</v>
      </c>
      <c r="Y4453" s="4">
        <v>0</v>
      </c>
      <c r="Z4453" s="9" t="str">
        <f t="shared" si="353"/>
        <v>NA</v>
      </c>
      <c r="AA4453" s="10">
        <f t="shared" si="354"/>
        <v>0</v>
      </c>
    </row>
    <row r="4454" spans="1:27" x14ac:dyDescent="0.55000000000000004">
      <c r="A4454" s="3" t="s">
        <v>71</v>
      </c>
      <c r="B4454" s="3" t="s">
        <v>72</v>
      </c>
      <c r="C4454" s="3" t="s">
        <v>7025</v>
      </c>
      <c r="D4454" s="3" t="s">
        <v>7026</v>
      </c>
      <c r="E4454" s="4" t="s">
        <v>155</v>
      </c>
      <c r="F4454" s="3" t="s">
        <v>173</v>
      </c>
      <c r="G4454" s="3" t="s">
        <v>2929</v>
      </c>
      <c r="H4454" s="3" t="s">
        <v>34</v>
      </c>
      <c r="I4454" s="3" t="s">
        <v>35</v>
      </c>
      <c r="J4454" s="3" t="s">
        <v>36</v>
      </c>
      <c r="K4454" s="3" t="s">
        <v>61</v>
      </c>
      <c r="L4454" s="5">
        <v>7.5</v>
      </c>
      <c r="M4454" s="4">
        <v>1</v>
      </c>
      <c r="N4454" s="5">
        <v>0.1875</v>
      </c>
      <c r="O4454" s="5">
        <v>0.1875</v>
      </c>
      <c r="P4454" s="4">
        <v>154</v>
      </c>
      <c r="Q4454" s="6">
        <v>0.64935064935064901</v>
      </c>
      <c r="R4454" s="7">
        <v>3.8</v>
      </c>
      <c r="S4454" s="6">
        <v>0</v>
      </c>
      <c r="T4454" s="5">
        <v>0</v>
      </c>
      <c r="U4454" s="5">
        <v>0</v>
      </c>
      <c r="V4454" s="5">
        <f t="shared" si="355"/>
        <v>0.1875</v>
      </c>
      <c r="W4454" s="5">
        <f t="shared" si="351"/>
        <v>-0.1875</v>
      </c>
      <c r="X4454" s="8">
        <f t="shared" si="352"/>
        <v>-1</v>
      </c>
      <c r="Y4454" s="4">
        <v>0</v>
      </c>
      <c r="Z4454" s="9" t="str">
        <f t="shared" si="353"/>
        <v>NA</v>
      </c>
      <c r="AA4454" s="10">
        <f t="shared" si="354"/>
        <v>0</v>
      </c>
    </row>
    <row r="4455" spans="1:27" x14ac:dyDescent="0.55000000000000004">
      <c r="A4455" s="3" t="s">
        <v>71</v>
      </c>
      <c r="B4455" s="3" t="s">
        <v>72</v>
      </c>
      <c r="C4455" s="3" t="s">
        <v>7027</v>
      </c>
      <c r="D4455" s="3" t="s">
        <v>7028</v>
      </c>
      <c r="E4455" s="4" t="s">
        <v>155</v>
      </c>
      <c r="F4455" s="3" t="s">
        <v>173</v>
      </c>
      <c r="G4455" s="3" t="s">
        <v>2820</v>
      </c>
      <c r="H4455" s="3" t="s">
        <v>34</v>
      </c>
      <c r="I4455" s="3" t="s">
        <v>35</v>
      </c>
      <c r="J4455" s="3" t="s">
        <v>36</v>
      </c>
      <c r="K4455" s="3" t="s">
        <v>61</v>
      </c>
      <c r="L4455" s="5">
        <v>7.5</v>
      </c>
      <c r="M4455" s="4">
        <v>1</v>
      </c>
      <c r="N4455" s="5">
        <v>0.23749999999999999</v>
      </c>
      <c r="O4455" s="5">
        <v>0.23749999999999999</v>
      </c>
      <c r="P4455" s="4">
        <v>1669</v>
      </c>
      <c r="Q4455" s="6">
        <v>5.9916117435590201E-2</v>
      </c>
      <c r="R4455" s="7">
        <v>2.8492510485320599</v>
      </c>
      <c r="S4455" s="6">
        <v>0</v>
      </c>
      <c r="T4455" s="5">
        <v>0</v>
      </c>
      <c r="U4455" s="5">
        <v>0</v>
      </c>
      <c r="V4455" s="5">
        <f t="shared" si="355"/>
        <v>0.23749999999999999</v>
      </c>
      <c r="W4455" s="5">
        <f t="shared" si="351"/>
        <v>-0.23749999999999999</v>
      </c>
      <c r="X4455" s="8">
        <f t="shared" si="352"/>
        <v>-1</v>
      </c>
      <c r="Y4455" s="4">
        <v>0</v>
      </c>
      <c r="Z4455" s="9" t="str">
        <f t="shared" si="353"/>
        <v>NA</v>
      </c>
      <c r="AA4455" s="10">
        <f t="shared" si="354"/>
        <v>0</v>
      </c>
    </row>
    <row r="4456" spans="1:27" x14ac:dyDescent="0.55000000000000004">
      <c r="A4456" s="3" t="s">
        <v>71</v>
      </c>
      <c r="B4456" s="3" t="s">
        <v>72</v>
      </c>
      <c r="C4456" s="3" t="s">
        <v>7029</v>
      </c>
      <c r="D4456" s="3" t="s">
        <v>7030</v>
      </c>
      <c r="E4456" s="4" t="s">
        <v>155</v>
      </c>
      <c r="F4456" s="3" t="s">
        <v>173</v>
      </c>
      <c r="G4456" s="3" t="s">
        <v>5006</v>
      </c>
      <c r="H4456" s="3" t="s">
        <v>34</v>
      </c>
      <c r="I4456" s="3" t="s">
        <v>35</v>
      </c>
      <c r="J4456" s="3" t="s">
        <v>36</v>
      </c>
      <c r="K4456" s="3" t="s">
        <v>61</v>
      </c>
      <c r="L4456" s="5">
        <v>7.5</v>
      </c>
      <c r="M4456" s="4">
        <v>1</v>
      </c>
      <c r="N4456" s="5">
        <v>0.23749999999999999</v>
      </c>
      <c r="O4456" s="5">
        <v>0.23749999999999999</v>
      </c>
      <c r="P4456" s="4">
        <v>138</v>
      </c>
      <c r="Q4456" s="6">
        <v>0.72463768115941996</v>
      </c>
      <c r="R4456" s="7">
        <v>2.1673913043478299</v>
      </c>
      <c r="S4456" s="6">
        <v>0</v>
      </c>
      <c r="T4456" s="5">
        <v>0</v>
      </c>
      <c r="U4456" s="5">
        <v>0</v>
      </c>
      <c r="V4456" s="5">
        <f t="shared" si="355"/>
        <v>0.23749999999999999</v>
      </c>
      <c r="W4456" s="5">
        <f t="shared" si="351"/>
        <v>-0.23749999999999999</v>
      </c>
      <c r="X4456" s="8">
        <f t="shared" si="352"/>
        <v>-1</v>
      </c>
      <c r="Y4456" s="4">
        <v>0</v>
      </c>
      <c r="Z4456" s="9" t="str">
        <f t="shared" si="353"/>
        <v>NA</v>
      </c>
      <c r="AA4456" s="10">
        <f t="shared" si="354"/>
        <v>0</v>
      </c>
    </row>
    <row r="4457" spans="1:27" x14ac:dyDescent="0.55000000000000004">
      <c r="A4457" s="3" t="s">
        <v>71</v>
      </c>
      <c r="B4457" s="3" t="s">
        <v>72</v>
      </c>
      <c r="C4457" s="3" t="s">
        <v>7031</v>
      </c>
      <c r="D4457" s="3" t="s">
        <v>7032</v>
      </c>
      <c r="E4457" s="4" t="s">
        <v>155</v>
      </c>
      <c r="F4457" s="3" t="s">
        <v>173</v>
      </c>
      <c r="G4457" s="3" t="s">
        <v>2872</v>
      </c>
      <c r="H4457" s="3" t="s">
        <v>34</v>
      </c>
      <c r="I4457" s="3" t="s">
        <v>35</v>
      </c>
      <c r="J4457" s="3" t="s">
        <v>36</v>
      </c>
      <c r="K4457" s="3" t="s">
        <v>61</v>
      </c>
      <c r="L4457" s="5">
        <v>7.5</v>
      </c>
      <c r="M4457" s="4">
        <v>1</v>
      </c>
      <c r="N4457" s="5">
        <v>0.32500000000000001</v>
      </c>
      <c r="O4457" s="5">
        <v>0.32500000000000001</v>
      </c>
      <c r="P4457" s="4">
        <v>2316</v>
      </c>
      <c r="Q4457" s="6">
        <v>4.3177892918825601E-2</v>
      </c>
      <c r="R4457" s="7">
        <v>4.5443868739205504</v>
      </c>
      <c r="S4457" s="6">
        <v>0</v>
      </c>
      <c r="T4457" s="5">
        <v>0</v>
      </c>
      <c r="U4457" s="5">
        <v>0</v>
      </c>
      <c r="V4457" s="5">
        <f t="shared" si="355"/>
        <v>0.32500000000000001</v>
      </c>
      <c r="W4457" s="5">
        <f t="shared" si="351"/>
        <v>-0.32500000000000001</v>
      </c>
      <c r="X4457" s="8">
        <f t="shared" si="352"/>
        <v>-1</v>
      </c>
      <c r="Y4457" s="4">
        <v>0</v>
      </c>
      <c r="Z4457" s="9" t="str">
        <f t="shared" si="353"/>
        <v>NA</v>
      </c>
      <c r="AA4457" s="10">
        <f t="shared" si="354"/>
        <v>0</v>
      </c>
    </row>
    <row r="4458" spans="1:27" x14ac:dyDescent="0.55000000000000004">
      <c r="A4458" s="3" t="s">
        <v>71</v>
      </c>
      <c r="B4458" s="3" t="s">
        <v>72</v>
      </c>
      <c r="C4458" s="3" t="s">
        <v>7033</v>
      </c>
      <c r="D4458" s="3" t="s">
        <v>7034</v>
      </c>
      <c r="E4458" s="4" t="s">
        <v>155</v>
      </c>
      <c r="F4458" s="3" t="s">
        <v>173</v>
      </c>
      <c r="G4458" s="3" t="s">
        <v>3863</v>
      </c>
      <c r="H4458" s="3" t="s">
        <v>34</v>
      </c>
      <c r="I4458" s="3" t="s">
        <v>35</v>
      </c>
      <c r="J4458" s="3" t="s">
        <v>36</v>
      </c>
      <c r="K4458" s="3" t="s">
        <v>61</v>
      </c>
      <c r="L4458" s="5">
        <v>7.5</v>
      </c>
      <c r="M4458" s="4">
        <v>2</v>
      </c>
      <c r="N4458" s="5">
        <v>0.57499999999999996</v>
      </c>
      <c r="O4458" s="5">
        <v>0.28749999999999998</v>
      </c>
      <c r="P4458" s="4">
        <v>2013</v>
      </c>
      <c r="Q4458" s="6">
        <v>9.9354197714853501E-2</v>
      </c>
      <c r="R4458" s="7">
        <v>4.11897665176354</v>
      </c>
      <c r="S4458" s="6">
        <v>0</v>
      </c>
      <c r="T4458" s="5">
        <v>0</v>
      </c>
      <c r="U4458" s="5">
        <v>0</v>
      </c>
      <c r="V4458" s="5">
        <f t="shared" si="355"/>
        <v>0.57499999999999996</v>
      </c>
      <c r="W4458" s="5">
        <f t="shared" si="351"/>
        <v>-0.57499999999999996</v>
      </c>
      <c r="X4458" s="8">
        <f t="shared" si="352"/>
        <v>-1</v>
      </c>
      <c r="Y4458" s="4">
        <v>0</v>
      </c>
      <c r="Z4458" s="9" t="str">
        <f t="shared" si="353"/>
        <v>NA</v>
      </c>
      <c r="AA4458" s="10">
        <f t="shared" si="354"/>
        <v>0</v>
      </c>
    </row>
    <row r="4459" spans="1:27" x14ac:dyDescent="0.55000000000000004">
      <c r="A4459" s="3" t="s">
        <v>71</v>
      </c>
      <c r="B4459" s="3" t="s">
        <v>72</v>
      </c>
      <c r="C4459" s="3" t="s">
        <v>7035</v>
      </c>
      <c r="D4459" s="3" t="s">
        <v>7036</v>
      </c>
      <c r="E4459" s="4" t="s">
        <v>155</v>
      </c>
      <c r="F4459" s="3" t="s">
        <v>173</v>
      </c>
      <c r="G4459" s="3" t="s">
        <v>4788</v>
      </c>
      <c r="H4459" s="3" t="s">
        <v>34</v>
      </c>
      <c r="I4459" s="3" t="s">
        <v>35</v>
      </c>
      <c r="J4459" s="3" t="s">
        <v>36</v>
      </c>
      <c r="K4459" s="3" t="s">
        <v>61</v>
      </c>
      <c r="L4459" s="5">
        <v>7.5</v>
      </c>
      <c r="M4459" s="4">
        <v>2</v>
      </c>
      <c r="N4459" s="5">
        <v>0.65</v>
      </c>
      <c r="O4459" s="5">
        <v>0.32500000000000001</v>
      </c>
      <c r="P4459" s="4">
        <v>144</v>
      </c>
      <c r="Q4459" s="6">
        <v>1.3888888888888899</v>
      </c>
      <c r="R4459" s="7">
        <v>2.81388888888889</v>
      </c>
      <c r="S4459" s="6">
        <v>0</v>
      </c>
      <c r="T4459" s="5">
        <v>0</v>
      </c>
      <c r="U4459" s="5">
        <v>0</v>
      </c>
      <c r="V4459" s="5">
        <f t="shared" si="355"/>
        <v>0.65</v>
      </c>
      <c r="W4459" s="5">
        <f t="shared" si="351"/>
        <v>-0.65</v>
      </c>
      <c r="X4459" s="8">
        <f t="shared" si="352"/>
        <v>-1</v>
      </c>
      <c r="Y4459" s="4">
        <v>0</v>
      </c>
      <c r="Z4459" s="9" t="str">
        <f t="shared" si="353"/>
        <v>NA</v>
      </c>
      <c r="AA4459" s="10">
        <f t="shared" si="354"/>
        <v>0</v>
      </c>
    </row>
    <row r="4460" spans="1:27" x14ac:dyDescent="0.55000000000000004">
      <c r="A4460" s="3" t="s">
        <v>71</v>
      </c>
      <c r="B4460" s="3" t="s">
        <v>72</v>
      </c>
      <c r="C4460" s="3" t="s">
        <v>7037</v>
      </c>
      <c r="D4460" s="3" t="s">
        <v>7038</v>
      </c>
      <c r="E4460" s="4" t="s">
        <v>155</v>
      </c>
      <c r="F4460" s="3" t="s">
        <v>173</v>
      </c>
      <c r="G4460" s="3" t="s">
        <v>4997</v>
      </c>
      <c r="H4460" s="3" t="s">
        <v>34</v>
      </c>
      <c r="I4460" s="3" t="s">
        <v>35</v>
      </c>
      <c r="J4460" s="3" t="s">
        <v>36</v>
      </c>
      <c r="K4460" s="3" t="s">
        <v>61</v>
      </c>
      <c r="L4460" s="5">
        <v>7.5</v>
      </c>
      <c r="M4460" s="4">
        <v>2</v>
      </c>
      <c r="N4460" s="5">
        <v>0.77500000000000002</v>
      </c>
      <c r="O4460" s="5">
        <v>0.38750000000000001</v>
      </c>
      <c r="P4460" s="4">
        <v>86</v>
      </c>
      <c r="Q4460" s="6">
        <v>2.32558139534884</v>
      </c>
      <c r="R4460" s="7">
        <v>2.6069767441860501</v>
      </c>
      <c r="S4460" s="6">
        <v>0</v>
      </c>
      <c r="T4460" s="5">
        <v>0</v>
      </c>
      <c r="U4460" s="5">
        <v>0</v>
      </c>
      <c r="V4460" s="5">
        <f t="shared" si="355"/>
        <v>0.77500000000000002</v>
      </c>
      <c r="W4460" s="5">
        <f t="shared" si="351"/>
        <v>-0.77500000000000002</v>
      </c>
      <c r="X4460" s="8">
        <f t="shared" si="352"/>
        <v>-1</v>
      </c>
      <c r="Y4460" s="4">
        <v>0</v>
      </c>
      <c r="Z4460" s="9" t="str">
        <f t="shared" si="353"/>
        <v>NA</v>
      </c>
      <c r="AA4460" s="10">
        <f t="shared" si="354"/>
        <v>0</v>
      </c>
    </row>
    <row r="4461" spans="1:27" x14ac:dyDescent="0.55000000000000004">
      <c r="A4461" s="3" t="s">
        <v>71</v>
      </c>
      <c r="B4461" s="3" t="s">
        <v>72</v>
      </c>
      <c r="C4461" s="3" t="s">
        <v>7039</v>
      </c>
      <c r="D4461" s="3" t="s">
        <v>7040</v>
      </c>
      <c r="E4461" s="4" t="s">
        <v>155</v>
      </c>
      <c r="F4461" s="3" t="s">
        <v>173</v>
      </c>
      <c r="G4461" s="3" t="s">
        <v>2699</v>
      </c>
      <c r="H4461" s="3" t="s">
        <v>34</v>
      </c>
      <c r="I4461" s="3" t="s">
        <v>35</v>
      </c>
      <c r="J4461" s="3" t="s">
        <v>36</v>
      </c>
      <c r="K4461" s="3" t="s">
        <v>61</v>
      </c>
      <c r="L4461" s="5">
        <v>7.5</v>
      </c>
      <c r="M4461" s="4">
        <v>2</v>
      </c>
      <c r="N4461" s="5">
        <v>0.8</v>
      </c>
      <c r="O4461" s="5">
        <v>0.4</v>
      </c>
      <c r="P4461" s="4">
        <v>112</v>
      </c>
      <c r="Q4461" s="6">
        <v>1.78571428571429</v>
      </c>
      <c r="R4461" s="7">
        <v>4.3919642857142902</v>
      </c>
      <c r="S4461" s="6">
        <v>0</v>
      </c>
      <c r="T4461" s="5">
        <v>0</v>
      </c>
      <c r="U4461" s="5">
        <v>0</v>
      </c>
      <c r="V4461" s="5">
        <f t="shared" si="355"/>
        <v>0.8</v>
      </c>
      <c r="W4461" s="5">
        <f t="shared" si="351"/>
        <v>-0.8</v>
      </c>
      <c r="X4461" s="8">
        <f t="shared" si="352"/>
        <v>-1</v>
      </c>
      <c r="Y4461" s="4">
        <v>0</v>
      </c>
      <c r="Z4461" s="9" t="str">
        <f t="shared" si="353"/>
        <v>NA</v>
      </c>
      <c r="AA4461" s="10">
        <f t="shared" si="354"/>
        <v>0</v>
      </c>
    </row>
    <row r="4462" spans="1:27" x14ac:dyDescent="0.55000000000000004">
      <c r="A4462" s="3" t="s">
        <v>71</v>
      </c>
      <c r="B4462" s="3" t="s">
        <v>72</v>
      </c>
      <c r="C4462" s="3" t="s">
        <v>7041</v>
      </c>
      <c r="D4462" s="3" t="s">
        <v>7042</v>
      </c>
      <c r="E4462" s="4" t="s">
        <v>155</v>
      </c>
      <c r="F4462" s="3" t="s">
        <v>173</v>
      </c>
      <c r="G4462" s="3" t="s">
        <v>3453</v>
      </c>
      <c r="H4462" s="3" t="s">
        <v>34</v>
      </c>
      <c r="I4462" s="3" t="s">
        <v>35</v>
      </c>
      <c r="J4462" s="3" t="s">
        <v>36</v>
      </c>
      <c r="K4462" s="3" t="s">
        <v>61</v>
      </c>
      <c r="L4462" s="5">
        <v>7.5</v>
      </c>
      <c r="M4462" s="4">
        <v>2</v>
      </c>
      <c r="N4462" s="5">
        <v>0.8</v>
      </c>
      <c r="O4462" s="5">
        <v>0.4</v>
      </c>
      <c r="P4462" s="4">
        <v>344</v>
      </c>
      <c r="Q4462" s="6">
        <v>0.581395348837209</v>
      </c>
      <c r="R4462" s="7">
        <v>4.7389534883720899</v>
      </c>
      <c r="S4462" s="6">
        <v>0</v>
      </c>
      <c r="T4462" s="5">
        <v>0</v>
      </c>
      <c r="U4462" s="5">
        <v>0</v>
      </c>
      <c r="V4462" s="5">
        <f t="shared" si="355"/>
        <v>0.8</v>
      </c>
      <c r="W4462" s="5">
        <f t="shared" si="351"/>
        <v>-0.8</v>
      </c>
      <c r="X4462" s="8">
        <f t="shared" si="352"/>
        <v>-1</v>
      </c>
      <c r="Y4462" s="4">
        <v>0</v>
      </c>
      <c r="Z4462" s="9" t="str">
        <f t="shared" si="353"/>
        <v>NA</v>
      </c>
      <c r="AA4462" s="10">
        <f t="shared" si="354"/>
        <v>0</v>
      </c>
    </row>
    <row r="4463" spans="1:27" x14ac:dyDescent="0.55000000000000004">
      <c r="A4463" s="3" t="s">
        <v>71</v>
      </c>
      <c r="B4463" s="3" t="s">
        <v>72</v>
      </c>
      <c r="C4463" s="3" t="s">
        <v>7043</v>
      </c>
      <c r="D4463" s="3" t="s">
        <v>7044</v>
      </c>
      <c r="E4463" s="4" t="s">
        <v>155</v>
      </c>
      <c r="F4463" s="3" t="s">
        <v>173</v>
      </c>
      <c r="G4463" s="3" t="s">
        <v>206</v>
      </c>
      <c r="H4463" s="3" t="s">
        <v>34</v>
      </c>
      <c r="I4463" s="3" t="s">
        <v>35</v>
      </c>
      <c r="J4463" s="3" t="s">
        <v>36</v>
      </c>
      <c r="K4463" s="3" t="s">
        <v>61</v>
      </c>
      <c r="L4463" s="5">
        <v>7.5</v>
      </c>
      <c r="M4463" s="4">
        <v>3</v>
      </c>
      <c r="N4463" s="5">
        <v>0.87499998750000008</v>
      </c>
      <c r="O4463" s="5">
        <v>0.29166666250000001</v>
      </c>
      <c r="P4463" s="4">
        <v>389</v>
      </c>
      <c r="Q4463" s="6">
        <v>0.77120822622107998</v>
      </c>
      <c r="R4463" s="7">
        <v>3.4953727506426699</v>
      </c>
      <c r="S4463" s="6">
        <v>0</v>
      </c>
      <c r="T4463" s="5">
        <v>0</v>
      </c>
      <c r="U4463" s="5">
        <v>0</v>
      </c>
      <c r="V4463" s="5">
        <f t="shared" si="355"/>
        <v>0.87499998750000008</v>
      </c>
      <c r="W4463" s="5">
        <f t="shared" si="351"/>
        <v>-0.87499998750000008</v>
      </c>
      <c r="X4463" s="8">
        <f t="shared" si="352"/>
        <v>-1</v>
      </c>
      <c r="Y4463" s="4">
        <v>0</v>
      </c>
      <c r="Z4463" s="9" t="str">
        <f t="shared" si="353"/>
        <v>NA</v>
      </c>
      <c r="AA4463" s="10">
        <f t="shared" si="354"/>
        <v>0</v>
      </c>
    </row>
    <row r="4464" spans="1:27" x14ac:dyDescent="0.55000000000000004">
      <c r="A4464" s="3" t="s">
        <v>71</v>
      </c>
      <c r="B4464" s="3" t="s">
        <v>72</v>
      </c>
      <c r="C4464" s="3" t="s">
        <v>7045</v>
      </c>
      <c r="D4464" s="3" t="s">
        <v>7046</v>
      </c>
      <c r="E4464" s="4" t="s">
        <v>155</v>
      </c>
      <c r="F4464" s="3" t="s">
        <v>173</v>
      </c>
      <c r="G4464" s="3" t="s">
        <v>3259</v>
      </c>
      <c r="H4464" s="3" t="s">
        <v>34</v>
      </c>
      <c r="I4464" s="3" t="s">
        <v>35</v>
      </c>
      <c r="J4464" s="3" t="s">
        <v>36</v>
      </c>
      <c r="K4464" s="3" t="s">
        <v>61</v>
      </c>
      <c r="L4464" s="5">
        <v>7.5</v>
      </c>
      <c r="M4464" s="4">
        <v>5</v>
      </c>
      <c r="N4464" s="5">
        <v>1.2749999999999999</v>
      </c>
      <c r="O4464" s="5">
        <v>0.255</v>
      </c>
      <c r="P4464" s="4">
        <v>691</v>
      </c>
      <c r="Q4464" s="6">
        <v>0.72358900144717797</v>
      </c>
      <c r="R4464" s="7">
        <v>4.0748191027496397</v>
      </c>
      <c r="S4464" s="6">
        <v>0</v>
      </c>
      <c r="T4464" s="5">
        <v>0</v>
      </c>
      <c r="U4464" s="5">
        <v>0</v>
      </c>
      <c r="V4464" s="5">
        <f t="shared" si="355"/>
        <v>1.2749999999999999</v>
      </c>
      <c r="W4464" s="5">
        <f t="shared" si="351"/>
        <v>-1.2749999999999999</v>
      </c>
      <c r="X4464" s="8">
        <f t="shared" si="352"/>
        <v>-1</v>
      </c>
      <c r="Y4464" s="4">
        <v>0</v>
      </c>
      <c r="Z4464" s="9" t="str">
        <f t="shared" si="353"/>
        <v>NA</v>
      </c>
      <c r="AA4464" s="10">
        <f t="shared" si="354"/>
        <v>0</v>
      </c>
    </row>
    <row r="4465" spans="1:27" x14ac:dyDescent="0.55000000000000004">
      <c r="A4465" s="3" t="s">
        <v>71</v>
      </c>
      <c r="B4465" s="3" t="s">
        <v>72</v>
      </c>
      <c r="C4465" s="3" t="s">
        <v>7047</v>
      </c>
      <c r="D4465" s="3" t="s">
        <v>7048</v>
      </c>
      <c r="E4465" s="4" t="s">
        <v>155</v>
      </c>
      <c r="F4465" s="3" t="s">
        <v>173</v>
      </c>
      <c r="G4465" s="3" t="s">
        <v>3690</v>
      </c>
      <c r="H4465" s="3" t="s">
        <v>34</v>
      </c>
      <c r="I4465" s="3" t="s">
        <v>35</v>
      </c>
      <c r="J4465" s="3" t="s">
        <v>36</v>
      </c>
      <c r="K4465" s="3" t="s">
        <v>61</v>
      </c>
      <c r="L4465" s="5">
        <v>7.5</v>
      </c>
      <c r="M4465" s="4">
        <v>8</v>
      </c>
      <c r="N4465" s="5">
        <v>1.65</v>
      </c>
      <c r="O4465" s="5">
        <v>0.20624999999999999</v>
      </c>
      <c r="P4465" s="4">
        <v>794</v>
      </c>
      <c r="Q4465" s="6">
        <v>1.0075566750629701</v>
      </c>
      <c r="R4465" s="7">
        <v>3.04433249370277</v>
      </c>
      <c r="S4465" s="6">
        <v>0</v>
      </c>
      <c r="T4465" s="5">
        <v>0</v>
      </c>
      <c r="U4465" s="5">
        <v>0</v>
      </c>
      <c r="V4465" s="5">
        <f t="shared" si="355"/>
        <v>1.65</v>
      </c>
      <c r="W4465" s="5">
        <f t="shared" si="351"/>
        <v>-1.65</v>
      </c>
      <c r="X4465" s="8">
        <f t="shared" si="352"/>
        <v>-1</v>
      </c>
      <c r="Y4465" s="4">
        <v>0</v>
      </c>
      <c r="Z4465" s="9" t="str">
        <f t="shared" si="353"/>
        <v>NA</v>
      </c>
      <c r="AA4465" s="10">
        <f t="shared" si="354"/>
        <v>0</v>
      </c>
    </row>
    <row r="4466" spans="1:27" x14ac:dyDescent="0.55000000000000004">
      <c r="A4466" s="3" t="s">
        <v>71</v>
      </c>
      <c r="B4466" s="3" t="s">
        <v>72</v>
      </c>
      <c r="C4466" s="3" t="s">
        <v>7049</v>
      </c>
      <c r="D4466" s="3" t="s">
        <v>7050</v>
      </c>
      <c r="E4466" s="4" t="s">
        <v>155</v>
      </c>
      <c r="F4466" s="3" t="s">
        <v>173</v>
      </c>
      <c r="G4466" s="3" t="s">
        <v>474</v>
      </c>
      <c r="H4466" s="3" t="s">
        <v>34</v>
      </c>
      <c r="I4466" s="3" t="s">
        <v>35</v>
      </c>
      <c r="J4466" s="3" t="s">
        <v>36</v>
      </c>
      <c r="K4466" s="3" t="s">
        <v>61</v>
      </c>
      <c r="L4466" s="5">
        <v>7.5</v>
      </c>
      <c r="M4466" s="4">
        <v>7</v>
      </c>
      <c r="N4466" s="5">
        <v>2.1749999249999998</v>
      </c>
      <c r="O4466" s="5">
        <v>0.31071427499999998</v>
      </c>
      <c r="P4466" s="4">
        <v>585</v>
      </c>
      <c r="Q4466" s="6">
        <v>1.1965811965812001</v>
      </c>
      <c r="R4466" s="7">
        <v>3.56239316239316</v>
      </c>
      <c r="S4466" s="6">
        <v>0</v>
      </c>
      <c r="T4466" s="5">
        <v>0</v>
      </c>
      <c r="U4466" s="5">
        <v>0</v>
      </c>
      <c r="V4466" s="5">
        <f t="shared" si="355"/>
        <v>2.1749999249999998</v>
      </c>
      <c r="W4466" s="5">
        <f t="shared" si="351"/>
        <v>-2.1749999249999998</v>
      </c>
      <c r="X4466" s="8">
        <f t="shared" si="352"/>
        <v>-1</v>
      </c>
      <c r="Y4466" s="4">
        <v>0</v>
      </c>
      <c r="Z4466" s="9" t="str">
        <f t="shared" si="353"/>
        <v>NA</v>
      </c>
      <c r="AA4466" s="10">
        <f t="shared" si="354"/>
        <v>0</v>
      </c>
    </row>
    <row r="4467" spans="1:27" x14ac:dyDescent="0.55000000000000004">
      <c r="A4467" s="3" t="s">
        <v>71</v>
      </c>
      <c r="B4467" s="3" t="s">
        <v>72</v>
      </c>
      <c r="C4467" s="3" t="s">
        <v>7051</v>
      </c>
      <c r="D4467" s="3" t="s">
        <v>7052</v>
      </c>
      <c r="E4467" s="4" t="s">
        <v>155</v>
      </c>
      <c r="F4467" s="3" t="s">
        <v>173</v>
      </c>
      <c r="G4467" s="3" t="s">
        <v>4982</v>
      </c>
      <c r="H4467" s="3" t="s">
        <v>34</v>
      </c>
      <c r="I4467" s="3" t="s">
        <v>35</v>
      </c>
      <c r="J4467" s="3" t="s">
        <v>36</v>
      </c>
      <c r="K4467" s="3" t="s">
        <v>61</v>
      </c>
      <c r="L4467" s="5">
        <v>7.5</v>
      </c>
      <c r="M4467" s="4">
        <v>1</v>
      </c>
      <c r="N4467" s="5">
        <v>2.3374999999999999</v>
      </c>
      <c r="O4467" s="5">
        <v>2.3374999999999999</v>
      </c>
      <c r="P4467" s="4">
        <v>88</v>
      </c>
      <c r="Q4467" s="6">
        <v>1.13636363636364</v>
      </c>
      <c r="R4467" s="7">
        <v>2.3465909090909101</v>
      </c>
      <c r="S4467" s="6">
        <v>0</v>
      </c>
      <c r="T4467" s="5">
        <v>0</v>
      </c>
      <c r="U4467" s="5">
        <v>0</v>
      </c>
      <c r="V4467" s="5">
        <f t="shared" si="355"/>
        <v>2.3374999999999999</v>
      </c>
      <c r="W4467" s="5">
        <f t="shared" si="351"/>
        <v>-2.3374999999999999</v>
      </c>
      <c r="X4467" s="8">
        <f t="shared" si="352"/>
        <v>-1</v>
      </c>
      <c r="Y4467" s="4">
        <v>0</v>
      </c>
      <c r="Z4467" s="9" t="str">
        <f t="shared" si="353"/>
        <v>NA</v>
      </c>
      <c r="AA4467" s="10">
        <f t="shared" si="354"/>
        <v>0</v>
      </c>
    </row>
    <row r="4468" spans="1:27" x14ac:dyDescent="0.55000000000000004">
      <c r="A4468" s="3" t="s">
        <v>71</v>
      </c>
      <c r="B4468" s="3" t="s">
        <v>72</v>
      </c>
      <c r="C4468" s="3" t="s">
        <v>7053</v>
      </c>
      <c r="D4468" s="3" t="s">
        <v>7054</v>
      </c>
      <c r="E4468" s="4" t="s">
        <v>155</v>
      </c>
      <c r="F4468" s="3" t="s">
        <v>173</v>
      </c>
      <c r="G4468" s="3" t="s">
        <v>4918</v>
      </c>
      <c r="H4468" s="3" t="s">
        <v>34</v>
      </c>
      <c r="I4468" s="3" t="s">
        <v>35</v>
      </c>
      <c r="J4468" s="3" t="s">
        <v>36</v>
      </c>
      <c r="K4468" s="3" t="s">
        <v>61</v>
      </c>
      <c r="L4468" s="5">
        <v>7.5</v>
      </c>
      <c r="M4468" s="4">
        <v>12</v>
      </c>
      <c r="N4468" s="5">
        <v>3.7875000000000001</v>
      </c>
      <c r="O4468" s="5">
        <v>0.31562499999999999</v>
      </c>
      <c r="P4468" s="4">
        <v>831</v>
      </c>
      <c r="Q4468" s="6">
        <v>1.44404332129964</v>
      </c>
      <c r="R4468" s="7">
        <v>3.6772563176895301</v>
      </c>
      <c r="S4468" s="6">
        <v>0</v>
      </c>
      <c r="T4468" s="5">
        <v>0</v>
      </c>
      <c r="U4468" s="5">
        <v>0</v>
      </c>
      <c r="V4468" s="5">
        <f t="shared" si="355"/>
        <v>3.7875000000000001</v>
      </c>
      <c r="W4468" s="5">
        <f t="shared" si="351"/>
        <v>-3.7875000000000001</v>
      </c>
      <c r="X4468" s="8">
        <f t="shared" si="352"/>
        <v>-1</v>
      </c>
      <c r="Y4468" s="4">
        <v>0</v>
      </c>
      <c r="Z4468" s="9" t="str">
        <f t="shared" si="353"/>
        <v>NA</v>
      </c>
      <c r="AA4468" s="10">
        <f t="shared" si="354"/>
        <v>0</v>
      </c>
    </row>
    <row r="4469" spans="1:27" x14ac:dyDescent="0.55000000000000004">
      <c r="A4469" s="3" t="s">
        <v>71</v>
      </c>
      <c r="B4469" s="3" t="s">
        <v>72</v>
      </c>
      <c r="C4469" s="3" t="s">
        <v>7055</v>
      </c>
      <c r="D4469" s="3" t="s">
        <v>7056</v>
      </c>
      <c r="E4469" s="4" t="s">
        <v>155</v>
      </c>
      <c r="F4469" s="3" t="s">
        <v>173</v>
      </c>
      <c r="G4469" s="3" t="s">
        <v>5016</v>
      </c>
      <c r="H4469" s="3" t="s">
        <v>34</v>
      </c>
      <c r="I4469" s="3" t="s">
        <v>35</v>
      </c>
      <c r="J4469" s="3" t="s">
        <v>36</v>
      </c>
      <c r="K4469" s="3" t="s">
        <v>61</v>
      </c>
      <c r="L4469" s="5">
        <v>7.5</v>
      </c>
      <c r="M4469" s="4">
        <v>1</v>
      </c>
      <c r="N4469" s="5">
        <v>4.625</v>
      </c>
      <c r="O4469" s="5">
        <v>4.625</v>
      </c>
      <c r="P4469" s="4">
        <v>19</v>
      </c>
      <c r="Q4469" s="6">
        <v>5.2631578947368398</v>
      </c>
      <c r="R4469" s="7">
        <v>1.5263157894736801</v>
      </c>
      <c r="S4469" s="6">
        <v>0</v>
      </c>
      <c r="T4469" s="5">
        <v>0</v>
      </c>
      <c r="U4469" s="5">
        <v>0</v>
      </c>
      <c r="V4469" s="5">
        <f t="shared" si="355"/>
        <v>4.625</v>
      </c>
      <c r="W4469" s="5">
        <f t="shared" si="351"/>
        <v>-4.625</v>
      </c>
      <c r="X4469" s="8">
        <f t="shared" si="352"/>
        <v>-1</v>
      </c>
      <c r="Y4469" s="4">
        <v>0</v>
      </c>
      <c r="Z4469" s="9" t="str">
        <f t="shared" si="353"/>
        <v>NA</v>
      </c>
      <c r="AA4469" s="10">
        <f t="shared" si="354"/>
        <v>0</v>
      </c>
    </row>
    <row r="4470" spans="1:27" x14ac:dyDescent="0.55000000000000004">
      <c r="A4470" s="3" t="s">
        <v>71</v>
      </c>
      <c r="B4470" s="3" t="s">
        <v>72</v>
      </c>
      <c r="C4470" s="3" t="s">
        <v>7057</v>
      </c>
      <c r="D4470" s="3" t="s">
        <v>7058</v>
      </c>
      <c r="E4470" s="4" t="s">
        <v>155</v>
      </c>
      <c r="F4470" s="3" t="s">
        <v>173</v>
      </c>
      <c r="G4470" s="3" t="s">
        <v>675</v>
      </c>
      <c r="H4470" s="3" t="s">
        <v>34</v>
      </c>
      <c r="I4470" s="3" t="s">
        <v>35</v>
      </c>
      <c r="J4470" s="3" t="s">
        <v>36</v>
      </c>
      <c r="K4470" s="3" t="s">
        <v>61</v>
      </c>
      <c r="L4470" s="5">
        <v>7.5</v>
      </c>
      <c r="M4470" s="4">
        <v>13</v>
      </c>
      <c r="N4470" s="5">
        <v>4.6874998625000002</v>
      </c>
      <c r="O4470" s="5">
        <v>0.36057691250000001</v>
      </c>
      <c r="P4470" s="4">
        <v>11166</v>
      </c>
      <c r="Q4470" s="6">
        <v>0.11642486118574201</v>
      </c>
      <c r="R4470" s="7">
        <v>2.11241268135411</v>
      </c>
      <c r="S4470" s="6">
        <v>0</v>
      </c>
      <c r="T4470" s="5">
        <v>0</v>
      </c>
      <c r="U4470" s="5">
        <v>0</v>
      </c>
      <c r="V4470" s="5">
        <f t="shared" si="355"/>
        <v>4.6874998625000002</v>
      </c>
      <c r="W4470" s="5">
        <f t="shared" si="351"/>
        <v>-4.6874998625000002</v>
      </c>
      <c r="X4470" s="8">
        <f t="shared" si="352"/>
        <v>-1</v>
      </c>
      <c r="Y4470" s="4">
        <v>0</v>
      </c>
      <c r="Z4470" s="9" t="str">
        <f t="shared" si="353"/>
        <v>NA</v>
      </c>
      <c r="AA4470" s="10">
        <f t="shared" si="354"/>
        <v>0</v>
      </c>
    </row>
    <row r="4471" spans="1:27" x14ac:dyDescent="0.55000000000000004">
      <c r="A4471" s="3" t="s">
        <v>71</v>
      </c>
      <c r="B4471" s="3" t="s">
        <v>72</v>
      </c>
      <c r="C4471" s="3" t="s">
        <v>7059</v>
      </c>
      <c r="D4471" s="3" t="s">
        <v>7060</v>
      </c>
      <c r="E4471" s="4" t="s">
        <v>155</v>
      </c>
      <c r="F4471" s="3" t="s">
        <v>173</v>
      </c>
      <c r="G4471" s="3" t="s">
        <v>545</v>
      </c>
      <c r="H4471" s="3" t="s">
        <v>34</v>
      </c>
      <c r="I4471" s="3" t="s">
        <v>35</v>
      </c>
      <c r="J4471" s="3" t="s">
        <v>36</v>
      </c>
      <c r="K4471" s="3" t="s">
        <v>61</v>
      </c>
      <c r="L4471" s="5">
        <v>7.5</v>
      </c>
      <c r="M4471" s="4">
        <v>18</v>
      </c>
      <c r="N4471" s="5">
        <v>4.6999997999999996</v>
      </c>
      <c r="O4471" s="5">
        <v>0.26111109999999998</v>
      </c>
      <c r="P4471" s="4">
        <v>1979</v>
      </c>
      <c r="Q4471" s="6">
        <v>0.90955027791814103</v>
      </c>
      <c r="R4471" s="7">
        <v>4.6851440121273402</v>
      </c>
      <c r="S4471" s="6">
        <v>0</v>
      </c>
      <c r="T4471" s="5">
        <v>0</v>
      </c>
      <c r="U4471" s="5">
        <v>0</v>
      </c>
      <c r="V4471" s="5">
        <f t="shared" si="355"/>
        <v>4.6999997999999996</v>
      </c>
      <c r="W4471" s="5">
        <f t="shared" si="351"/>
        <v>-4.6999997999999996</v>
      </c>
      <c r="X4471" s="8">
        <f t="shared" si="352"/>
        <v>-1</v>
      </c>
      <c r="Y4471" s="4">
        <v>0</v>
      </c>
      <c r="Z4471" s="9" t="str">
        <f t="shared" si="353"/>
        <v>NA</v>
      </c>
      <c r="AA4471" s="10">
        <f t="shared" si="354"/>
        <v>0</v>
      </c>
    </row>
    <row r="4472" spans="1:27" x14ac:dyDescent="0.55000000000000004">
      <c r="A4472" s="3" t="s">
        <v>71</v>
      </c>
      <c r="B4472" s="3" t="s">
        <v>72</v>
      </c>
      <c r="C4472" s="3" t="s">
        <v>7061</v>
      </c>
      <c r="D4472" s="3" t="s">
        <v>7062</v>
      </c>
      <c r="E4472" s="4" t="s">
        <v>155</v>
      </c>
      <c r="F4472" s="3" t="s">
        <v>173</v>
      </c>
      <c r="G4472" s="3" t="s">
        <v>385</v>
      </c>
      <c r="H4472" s="3" t="s">
        <v>34</v>
      </c>
      <c r="I4472" s="3" t="s">
        <v>35</v>
      </c>
      <c r="J4472" s="3" t="s">
        <v>36</v>
      </c>
      <c r="K4472" s="3" t="s">
        <v>61</v>
      </c>
      <c r="L4472" s="5">
        <v>7.5</v>
      </c>
      <c r="M4472" s="4">
        <v>18</v>
      </c>
      <c r="N4472" s="5">
        <v>5.0625</v>
      </c>
      <c r="O4472" s="5">
        <v>0.28125</v>
      </c>
      <c r="P4472" s="4">
        <v>44745</v>
      </c>
      <c r="Q4472" s="6">
        <v>4.0227958431109601E-2</v>
      </c>
      <c r="R4472" s="7">
        <v>1.6110559839088201</v>
      </c>
      <c r="S4472" s="6">
        <v>0</v>
      </c>
      <c r="T4472" s="5">
        <v>0</v>
      </c>
      <c r="U4472" s="5">
        <v>0</v>
      </c>
      <c r="V4472" s="5">
        <f t="shared" si="355"/>
        <v>5.0625</v>
      </c>
      <c r="W4472" s="5">
        <f t="shared" si="351"/>
        <v>-5.0625</v>
      </c>
      <c r="X4472" s="8">
        <f t="shared" si="352"/>
        <v>-1</v>
      </c>
      <c r="Y4472" s="4">
        <v>0</v>
      </c>
      <c r="Z4472" s="9" t="str">
        <f t="shared" si="353"/>
        <v>NA</v>
      </c>
      <c r="AA4472" s="10">
        <f t="shared" si="354"/>
        <v>0</v>
      </c>
    </row>
    <row r="4473" spans="1:27" x14ac:dyDescent="0.55000000000000004">
      <c r="A4473" s="3" t="s">
        <v>71</v>
      </c>
      <c r="B4473" s="3" t="s">
        <v>72</v>
      </c>
      <c r="C4473" s="3" t="s">
        <v>7063</v>
      </c>
      <c r="D4473" s="3" t="s">
        <v>7064</v>
      </c>
      <c r="E4473" s="4" t="s">
        <v>155</v>
      </c>
      <c r="F4473" s="3" t="s">
        <v>173</v>
      </c>
      <c r="G4473" s="3" t="s">
        <v>5001</v>
      </c>
      <c r="H4473" s="3" t="s">
        <v>34</v>
      </c>
      <c r="I4473" s="3" t="s">
        <v>35</v>
      </c>
      <c r="J4473" s="3" t="s">
        <v>36</v>
      </c>
      <c r="K4473" s="3" t="s">
        <v>61</v>
      </c>
      <c r="L4473" s="5">
        <v>7.5</v>
      </c>
      <c r="M4473" s="4">
        <v>4</v>
      </c>
      <c r="N4473" s="5">
        <v>5.3125</v>
      </c>
      <c r="O4473" s="5">
        <v>1.328125</v>
      </c>
      <c r="P4473" s="4">
        <v>449</v>
      </c>
      <c r="Q4473" s="6">
        <v>0.89086859688196007</v>
      </c>
      <c r="R4473" s="7">
        <v>2.15679287305122</v>
      </c>
      <c r="S4473" s="6">
        <v>0</v>
      </c>
      <c r="T4473" s="5">
        <v>0</v>
      </c>
      <c r="U4473" s="5">
        <v>0</v>
      </c>
      <c r="V4473" s="5">
        <f t="shared" si="355"/>
        <v>5.3125</v>
      </c>
      <c r="W4473" s="5">
        <f t="shared" si="351"/>
        <v>-5.3125</v>
      </c>
      <c r="X4473" s="8">
        <f t="shared" si="352"/>
        <v>-1</v>
      </c>
      <c r="Y4473" s="4">
        <v>0</v>
      </c>
      <c r="Z4473" s="9" t="str">
        <f t="shared" si="353"/>
        <v>NA</v>
      </c>
      <c r="AA4473" s="10">
        <f t="shared" si="354"/>
        <v>0</v>
      </c>
    </row>
    <row r="4474" spans="1:27" x14ac:dyDescent="0.55000000000000004">
      <c r="A4474" s="3" t="s">
        <v>71</v>
      </c>
      <c r="B4474" s="3" t="s">
        <v>72</v>
      </c>
      <c r="C4474" s="3" t="s">
        <v>7065</v>
      </c>
      <c r="D4474" s="3" t="s">
        <v>7066</v>
      </c>
      <c r="E4474" s="4" t="s">
        <v>155</v>
      </c>
      <c r="F4474" s="3" t="s">
        <v>173</v>
      </c>
      <c r="G4474" s="3" t="s">
        <v>4923</v>
      </c>
      <c r="H4474" s="3" t="s">
        <v>34</v>
      </c>
      <c r="I4474" s="3" t="s">
        <v>35</v>
      </c>
      <c r="J4474" s="3" t="s">
        <v>36</v>
      </c>
      <c r="K4474" s="3" t="s">
        <v>61</v>
      </c>
      <c r="L4474" s="5">
        <v>7.5</v>
      </c>
      <c r="M4474" s="4">
        <v>34</v>
      </c>
      <c r="N4474" s="5">
        <v>5.6624998250000003</v>
      </c>
      <c r="O4474" s="5">
        <v>0.16654411250000001</v>
      </c>
      <c r="P4474" s="4">
        <v>115052</v>
      </c>
      <c r="Q4474" s="6">
        <v>2.9551854813475602E-2</v>
      </c>
      <c r="R4474" s="7">
        <v>1.8642813684247099</v>
      </c>
      <c r="S4474" s="6">
        <v>0</v>
      </c>
      <c r="T4474" s="5">
        <v>0</v>
      </c>
      <c r="U4474" s="5">
        <v>0</v>
      </c>
      <c r="V4474" s="5">
        <f t="shared" si="355"/>
        <v>5.6624998250000003</v>
      </c>
      <c r="W4474" s="5">
        <f t="shared" si="351"/>
        <v>-5.6624998250000003</v>
      </c>
      <c r="X4474" s="8">
        <f t="shared" si="352"/>
        <v>-1</v>
      </c>
      <c r="Y4474" s="4">
        <v>0</v>
      </c>
      <c r="Z4474" s="9" t="str">
        <f t="shared" si="353"/>
        <v>NA</v>
      </c>
      <c r="AA4474" s="10">
        <f t="shared" si="354"/>
        <v>0</v>
      </c>
    </row>
    <row r="4475" spans="1:27" x14ac:dyDescent="0.55000000000000004">
      <c r="A4475" s="3" t="s">
        <v>71</v>
      </c>
      <c r="B4475" s="3" t="s">
        <v>72</v>
      </c>
      <c r="C4475" s="3" t="s">
        <v>7067</v>
      </c>
      <c r="D4475" s="3" t="s">
        <v>7068</v>
      </c>
      <c r="E4475" s="4" t="s">
        <v>155</v>
      </c>
      <c r="F4475" s="3" t="s">
        <v>173</v>
      </c>
      <c r="G4475" s="3" t="s">
        <v>2806</v>
      </c>
      <c r="H4475" s="3" t="s">
        <v>34</v>
      </c>
      <c r="I4475" s="3" t="s">
        <v>35</v>
      </c>
      <c r="J4475" s="3" t="s">
        <v>36</v>
      </c>
      <c r="K4475" s="3" t="s">
        <v>61</v>
      </c>
      <c r="L4475" s="5">
        <v>7.5</v>
      </c>
      <c r="M4475" s="4">
        <v>32</v>
      </c>
      <c r="N4475" s="5">
        <v>6.8624999999999998</v>
      </c>
      <c r="O4475" s="5">
        <v>0.21445312499999999</v>
      </c>
      <c r="P4475" s="4">
        <v>26344</v>
      </c>
      <c r="Q4475" s="6">
        <v>0.12146978439113301</v>
      </c>
      <c r="R4475" s="7">
        <v>1.3119002429395701</v>
      </c>
      <c r="S4475" s="6">
        <v>0</v>
      </c>
      <c r="T4475" s="5">
        <v>0</v>
      </c>
      <c r="U4475" s="5">
        <v>0</v>
      </c>
      <c r="V4475" s="5">
        <f t="shared" si="355"/>
        <v>6.8624999999999998</v>
      </c>
      <c r="W4475" s="5">
        <f t="shared" si="351"/>
        <v>-6.8624999999999998</v>
      </c>
      <c r="X4475" s="8">
        <f t="shared" si="352"/>
        <v>-1</v>
      </c>
      <c r="Y4475" s="4">
        <v>0</v>
      </c>
      <c r="Z4475" s="9" t="str">
        <f t="shared" si="353"/>
        <v>NA</v>
      </c>
      <c r="AA4475" s="10">
        <f t="shared" si="354"/>
        <v>0</v>
      </c>
    </row>
    <row r="4476" spans="1:27" x14ac:dyDescent="0.55000000000000004">
      <c r="A4476" s="3" t="s">
        <v>71</v>
      </c>
      <c r="B4476" s="3" t="s">
        <v>72</v>
      </c>
      <c r="C4476" s="3" t="s">
        <v>7069</v>
      </c>
      <c r="D4476" s="3" t="s">
        <v>7070</v>
      </c>
      <c r="E4476" s="4" t="s">
        <v>155</v>
      </c>
      <c r="F4476" s="3" t="s">
        <v>173</v>
      </c>
      <c r="G4476" s="3" t="s">
        <v>5025</v>
      </c>
      <c r="H4476" s="3" t="s">
        <v>34</v>
      </c>
      <c r="I4476" s="3" t="s">
        <v>35</v>
      </c>
      <c r="J4476" s="3" t="s">
        <v>36</v>
      </c>
      <c r="K4476" s="3" t="s">
        <v>61</v>
      </c>
      <c r="L4476" s="5">
        <v>7.5</v>
      </c>
      <c r="M4476" s="4">
        <v>9</v>
      </c>
      <c r="N4476" s="5">
        <v>7.6624999874999995</v>
      </c>
      <c r="O4476" s="5">
        <v>0.85138888749999997</v>
      </c>
      <c r="P4476" s="4">
        <v>293</v>
      </c>
      <c r="Q4476" s="6">
        <v>3.0716723549488099</v>
      </c>
      <c r="R4476" s="7">
        <v>3.3662116040955601</v>
      </c>
      <c r="S4476" s="6">
        <v>0</v>
      </c>
      <c r="T4476" s="5">
        <v>0</v>
      </c>
      <c r="U4476" s="5">
        <v>0</v>
      </c>
      <c r="V4476" s="5">
        <f t="shared" si="355"/>
        <v>7.6624999874999995</v>
      </c>
      <c r="W4476" s="5">
        <f t="shared" si="351"/>
        <v>-7.6624999874999995</v>
      </c>
      <c r="X4476" s="8">
        <f t="shared" si="352"/>
        <v>-1</v>
      </c>
      <c r="Y4476" s="4">
        <v>0</v>
      </c>
      <c r="Z4476" s="9" t="str">
        <f t="shared" si="353"/>
        <v>NA</v>
      </c>
      <c r="AA4476" s="10">
        <f t="shared" si="354"/>
        <v>0</v>
      </c>
    </row>
    <row r="4477" spans="1:27" x14ac:dyDescent="0.55000000000000004">
      <c r="A4477" s="3" t="s">
        <v>71</v>
      </c>
      <c r="B4477" s="3" t="s">
        <v>72</v>
      </c>
      <c r="C4477" s="3" t="s">
        <v>7071</v>
      </c>
      <c r="D4477" s="3" t="s">
        <v>7072</v>
      </c>
      <c r="E4477" s="4" t="s">
        <v>155</v>
      </c>
      <c r="F4477" s="3" t="s">
        <v>173</v>
      </c>
      <c r="G4477" s="3" t="s">
        <v>726</v>
      </c>
      <c r="H4477" s="3" t="s">
        <v>34</v>
      </c>
      <c r="I4477" s="3" t="s">
        <v>35</v>
      </c>
      <c r="J4477" s="3" t="s">
        <v>36</v>
      </c>
      <c r="K4477" s="3" t="s">
        <v>61</v>
      </c>
      <c r="L4477" s="5">
        <v>7.5</v>
      </c>
      <c r="M4477" s="4">
        <v>28</v>
      </c>
      <c r="N4477" s="5">
        <v>8.7874996999999997</v>
      </c>
      <c r="O4477" s="5">
        <v>0.31383927499999997</v>
      </c>
      <c r="P4477" s="4">
        <v>7590</v>
      </c>
      <c r="Q4477" s="6">
        <v>0.36890645586297799</v>
      </c>
      <c r="R4477" s="7">
        <v>2.6786297760210802</v>
      </c>
      <c r="S4477" s="6">
        <v>0</v>
      </c>
      <c r="T4477" s="5">
        <v>0</v>
      </c>
      <c r="U4477" s="5">
        <v>0</v>
      </c>
      <c r="V4477" s="5">
        <f t="shared" si="355"/>
        <v>8.7874996999999997</v>
      </c>
      <c r="W4477" s="5">
        <f t="shared" si="351"/>
        <v>-8.7874996999999997</v>
      </c>
      <c r="X4477" s="8">
        <f t="shared" si="352"/>
        <v>-1</v>
      </c>
      <c r="Y4477" s="4">
        <v>0</v>
      </c>
      <c r="Z4477" s="9" t="str">
        <f t="shared" si="353"/>
        <v>NA</v>
      </c>
      <c r="AA4477" s="10">
        <f t="shared" si="354"/>
        <v>0</v>
      </c>
    </row>
    <row r="4478" spans="1:27" x14ac:dyDescent="0.55000000000000004">
      <c r="A4478" s="3" t="s">
        <v>71</v>
      </c>
      <c r="B4478" s="3" t="s">
        <v>72</v>
      </c>
      <c r="C4478" s="3" t="s">
        <v>7073</v>
      </c>
      <c r="D4478" s="3" t="s">
        <v>7074</v>
      </c>
      <c r="E4478" s="4" t="s">
        <v>155</v>
      </c>
      <c r="F4478" s="3" t="s">
        <v>173</v>
      </c>
      <c r="G4478" s="3" t="s">
        <v>4850</v>
      </c>
      <c r="H4478" s="3" t="s">
        <v>34</v>
      </c>
      <c r="I4478" s="3" t="s">
        <v>35</v>
      </c>
      <c r="J4478" s="3" t="s">
        <v>36</v>
      </c>
      <c r="K4478" s="3" t="s">
        <v>61</v>
      </c>
      <c r="L4478" s="5">
        <v>7.5</v>
      </c>
      <c r="M4478" s="4">
        <v>3</v>
      </c>
      <c r="N4478" s="5">
        <v>8.8624999874999997</v>
      </c>
      <c r="O4478" s="5">
        <v>2.9541666625</v>
      </c>
      <c r="P4478" s="4">
        <v>718</v>
      </c>
      <c r="Q4478" s="6">
        <v>0.41782729805013902</v>
      </c>
      <c r="R4478" s="7">
        <v>2.4611420612813402</v>
      </c>
      <c r="S4478" s="6">
        <v>0</v>
      </c>
      <c r="T4478" s="5">
        <v>0</v>
      </c>
      <c r="U4478" s="5">
        <v>0</v>
      </c>
      <c r="V4478" s="5">
        <f t="shared" si="355"/>
        <v>8.8624999874999997</v>
      </c>
      <c r="W4478" s="5">
        <f t="shared" si="351"/>
        <v>-8.8624999874999997</v>
      </c>
      <c r="X4478" s="8">
        <f t="shared" si="352"/>
        <v>-1</v>
      </c>
      <c r="Y4478" s="4">
        <v>0</v>
      </c>
      <c r="Z4478" s="9" t="str">
        <f t="shared" si="353"/>
        <v>NA</v>
      </c>
      <c r="AA4478" s="10">
        <f t="shared" si="354"/>
        <v>0</v>
      </c>
    </row>
    <row r="4479" spans="1:27" x14ac:dyDescent="0.55000000000000004">
      <c r="A4479" s="3" t="s">
        <v>71</v>
      </c>
      <c r="B4479" s="3" t="s">
        <v>72</v>
      </c>
      <c r="C4479" s="3" t="s">
        <v>7075</v>
      </c>
      <c r="D4479" s="3" t="s">
        <v>7076</v>
      </c>
      <c r="E4479" s="4" t="s">
        <v>155</v>
      </c>
      <c r="F4479" s="3" t="s">
        <v>173</v>
      </c>
      <c r="G4479" s="3" t="s">
        <v>5009</v>
      </c>
      <c r="H4479" s="3" t="s">
        <v>34</v>
      </c>
      <c r="I4479" s="3" t="s">
        <v>35</v>
      </c>
      <c r="J4479" s="3" t="s">
        <v>36</v>
      </c>
      <c r="K4479" s="3" t="s">
        <v>61</v>
      </c>
      <c r="L4479" s="5">
        <v>7.5</v>
      </c>
      <c r="M4479" s="4">
        <v>3</v>
      </c>
      <c r="N4479" s="5">
        <v>9.1125000000000007</v>
      </c>
      <c r="O4479" s="5">
        <v>3.0375000000000001</v>
      </c>
      <c r="P4479" s="4">
        <v>351</v>
      </c>
      <c r="Q4479" s="6">
        <v>0.854700854700855</v>
      </c>
      <c r="R4479" s="7">
        <v>2.04387464387464</v>
      </c>
      <c r="S4479" s="6">
        <v>0</v>
      </c>
      <c r="T4479" s="5">
        <v>0</v>
      </c>
      <c r="U4479" s="5">
        <v>0</v>
      </c>
      <c r="V4479" s="5">
        <f t="shared" si="355"/>
        <v>9.1125000000000007</v>
      </c>
      <c r="W4479" s="5">
        <f t="shared" si="351"/>
        <v>-9.1125000000000007</v>
      </c>
      <c r="X4479" s="8">
        <f t="shared" si="352"/>
        <v>-1</v>
      </c>
      <c r="Y4479" s="4">
        <v>0</v>
      </c>
      <c r="Z4479" s="9" t="str">
        <f t="shared" si="353"/>
        <v>NA</v>
      </c>
      <c r="AA4479" s="10">
        <f t="shared" si="354"/>
        <v>0</v>
      </c>
    </row>
    <row r="4480" spans="1:27" x14ac:dyDescent="0.55000000000000004">
      <c r="A4480" s="3" t="s">
        <v>71</v>
      </c>
      <c r="B4480" s="3" t="s">
        <v>72</v>
      </c>
      <c r="C4480" s="3" t="s">
        <v>7077</v>
      </c>
      <c r="D4480" s="3" t="s">
        <v>7078</v>
      </c>
      <c r="E4480" s="4" t="s">
        <v>155</v>
      </c>
      <c r="F4480" s="3" t="s">
        <v>173</v>
      </c>
      <c r="G4480" s="3" t="s">
        <v>2948</v>
      </c>
      <c r="H4480" s="3" t="s">
        <v>34</v>
      </c>
      <c r="I4480" s="3" t="s">
        <v>35</v>
      </c>
      <c r="J4480" s="3" t="s">
        <v>36</v>
      </c>
      <c r="K4480" s="3" t="s">
        <v>61</v>
      </c>
      <c r="L4480" s="5">
        <v>7.5</v>
      </c>
      <c r="M4480" s="4">
        <v>2</v>
      </c>
      <c r="N4480" s="5">
        <v>10.199999999999999</v>
      </c>
      <c r="O4480" s="5">
        <v>5.0999999999999996</v>
      </c>
      <c r="P4480" s="4">
        <v>850</v>
      </c>
      <c r="Q4480" s="6">
        <v>0.23529411764705901</v>
      </c>
      <c r="R4480" s="7">
        <v>2.0202352941176498</v>
      </c>
      <c r="S4480" s="6">
        <v>0</v>
      </c>
      <c r="T4480" s="5">
        <v>0</v>
      </c>
      <c r="U4480" s="5">
        <v>0</v>
      </c>
      <c r="V4480" s="5">
        <f t="shared" si="355"/>
        <v>10.199999999999999</v>
      </c>
      <c r="W4480" s="5">
        <f t="shared" si="351"/>
        <v>-10.199999999999999</v>
      </c>
      <c r="X4480" s="8">
        <f t="shared" si="352"/>
        <v>-1</v>
      </c>
      <c r="Y4480" s="4">
        <v>0</v>
      </c>
      <c r="Z4480" s="9" t="str">
        <f t="shared" si="353"/>
        <v>NA</v>
      </c>
      <c r="AA4480" s="10">
        <f t="shared" si="354"/>
        <v>0</v>
      </c>
    </row>
    <row r="4481" spans="1:27" x14ac:dyDescent="0.55000000000000004">
      <c r="A4481" s="3" t="s">
        <v>71</v>
      </c>
      <c r="B4481" s="3" t="s">
        <v>72</v>
      </c>
      <c r="C4481" s="3" t="s">
        <v>7079</v>
      </c>
      <c r="D4481" s="3" t="s">
        <v>7080</v>
      </c>
      <c r="E4481" s="4" t="s">
        <v>155</v>
      </c>
      <c r="F4481" s="3" t="s">
        <v>173</v>
      </c>
      <c r="G4481" s="3" t="s">
        <v>2764</v>
      </c>
      <c r="H4481" s="3" t="s">
        <v>34</v>
      </c>
      <c r="I4481" s="3" t="s">
        <v>35</v>
      </c>
      <c r="J4481" s="3" t="s">
        <v>36</v>
      </c>
      <c r="K4481" s="3" t="s">
        <v>61</v>
      </c>
      <c r="L4481" s="5">
        <v>7.5</v>
      </c>
      <c r="M4481" s="4">
        <v>53</v>
      </c>
      <c r="N4481" s="5">
        <v>13.0499998625</v>
      </c>
      <c r="O4481" s="5">
        <v>0.24622641249999999</v>
      </c>
      <c r="P4481" s="4">
        <v>63555</v>
      </c>
      <c r="Q4481" s="6">
        <v>8.3392337345606207E-2</v>
      </c>
      <c r="R4481" s="7">
        <v>2.3490331209188899</v>
      </c>
      <c r="S4481" s="6">
        <v>0</v>
      </c>
      <c r="T4481" s="5">
        <v>0</v>
      </c>
      <c r="U4481" s="5">
        <v>0</v>
      </c>
      <c r="V4481" s="5">
        <f t="shared" si="355"/>
        <v>13.0499998625</v>
      </c>
      <c r="W4481" s="5">
        <f t="shared" si="351"/>
        <v>-13.0499998625</v>
      </c>
      <c r="X4481" s="8">
        <f t="shared" si="352"/>
        <v>-1</v>
      </c>
      <c r="Y4481" s="4">
        <v>0</v>
      </c>
      <c r="Z4481" s="9" t="str">
        <f t="shared" si="353"/>
        <v>NA</v>
      </c>
      <c r="AA4481" s="10">
        <f t="shared" si="354"/>
        <v>0</v>
      </c>
    </row>
    <row r="4482" spans="1:27" x14ac:dyDescent="0.55000000000000004">
      <c r="A4482" s="3" t="s">
        <v>71</v>
      </c>
      <c r="B4482" s="3" t="s">
        <v>72</v>
      </c>
      <c r="C4482" s="3" t="s">
        <v>7081</v>
      </c>
      <c r="D4482" s="3" t="s">
        <v>7082</v>
      </c>
      <c r="E4482" s="4" t="s">
        <v>155</v>
      </c>
      <c r="F4482" s="3" t="s">
        <v>173</v>
      </c>
      <c r="G4482" s="3" t="s">
        <v>4897</v>
      </c>
      <c r="H4482" s="3" t="s">
        <v>34</v>
      </c>
      <c r="I4482" s="3" t="s">
        <v>35</v>
      </c>
      <c r="J4482" s="3" t="s">
        <v>36</v>
      </c>
      <c r="K4482" s="3" t="s">
        <v>61</v>
      </c>
      <c r="L4482" s="5">
        <v>7.5</v>
      </c>
      <c r="M4482" s="4">
        <v>5</v>
      </c>
      <c r="N4482" s="5">
        <v>13.6</v>
      </c>
      <c r="O4482" s="5">
        <v>2.72</v>
      </c>
      <c r="P4482" s="4">
        <v>207</v>
      </c>
      <c r="Q4482" s="6">
        <v>2.4154589371980699</v>
      </c>
      <c r="R4482" s="7">
        <v>2.47971014492754</v>
      </c>
      <c r="S4482" s="6">
        <v>0</v>
      </c>
      <c r="T4482" s="5">
        <v>0</v>
      </c>
      <c r="U4482" s="5">
        <v>0</v>
      </c>
      <c r="V4482" s="5">
        <f t="shared" si="355"/>
        <v>13.6</v>
      </c>
      <c r="W4482" s="5">
        <f t="shared" ref="W4482:W4511" si="356">U4482-V4482</f>
        <v>-13.6</v>
      </c>
      <c r="X4482" s="8">
        <f t="shared" ref="X4482:X4511" si="357">IF(V4482=0,0,(U4482-V4482)/V4482)</f>
        <v>-1</v>
      </c>
      <c r="Y4482" s="4">
        <v>0</v>
      </c>
      <c r="Z4482" s="9" t="str">
        <f t="shared" ref="Z4482:Z4511" si="358">IF(Y4482=0,"NA",U4482/Y4482)</f>
        <v>NA</v>
      </c>
      <c r="AA4482" s="10">
        <f t="shared" ref="AA4482:AA4511" si="359">(Q4482/100*S4482/100)</f>
        <v>0</v>
      </c>
    </row>
    <row r="4483" spans="1:27" x14ac:dyDescent="0.55000000000000004">
      <c r="A4483" s="3" t="s">
        <v>71</v>
      </c>
      <c r="B4483" s="3" t="s">
        <v>72</v>
      </c>
      <c r="C4483" s="3" t="s">
        <v>7083</v>
      </c>
      <c r="D4483" s="3" t="s">
        <v>7084</v>
      </c>
      <c r="E4483" s="4" t="s">
        <v>155</v>
      </c>
      <c r="F4483" s="3" t="s">
        <v>173</v>
      </c>
      <c r="G4483" s="3" t="s">
        <v>3200</v>
      </c>
      <c r="H4483" s="3" t="s">
        <v>34</v>
      </c>
      <c r="I4483" s="3" t="s">
        <v>35</v>
      </c>
      <c r="J4483" s="3" t="s">
        <v>36</v>
      </c>
      <c r="K4483" s="3" t="s">
        <v>61</v>
      </c>
      <c r="L4483" s="5">
        <v>7.5</v>
      </c>
      <c r="M4483" s="4">
        <v>5</v>
      </c>
      <c r="N4483" s="5">
        <v>14.4</v>
      </c>
      <c r="O4483" s="5">
        <v>2.88</v>
      </c>
      <c r="P4483" s="4">
        <v>2384</v>
      </c>
      <c r="Q4483" s="6">
        <v>0.20973154362416102</v>
      </c>
      <c r="R4483" s="7">
        <v>1.8448825503355699</v>
      </c>
      <c r="S4483" s="6">
        <v>0</v>
      </c>
      <c r="T4483" s="5">
        <v>0</v>
      </c>
      <c r="U4483" s="5">
        <v>0</v>
      </c>
      <c r="V4483" s="5">
        <f t="shared" ref="V4483:V4511" si="360">N4483</f>
        <v>14.4</v>
      </c>
      <c r="W4483" s="5">
        <f t="shared" si="356"/>
        <v>-14.4</v>
      </c>
      <c r="X4483" s="8">
        <f t="shared" si="357"/>
        <v>-1</v>
      </c>
      <c r="Y4483" s="4">
        <v>0</v>
      </c>
      <c r="Z4483" s="9" t="str">
        <f t="shared" si="358"/>
        <v>NA</v>
      </c>
      <c r="AA4483" s="10">
        <f t="shared" si="359"/>
        <v>0</v>
      </c>
    </row>
    <row r="4484" spans="1:27" x14ac:dyDescent="0.55000000000000004">
      <c r="A4484" s="3" t="s">
        <v>71</v>
      </c>
      <c r="B4484" s="3" t="s">
        <v>72</v>
      </c>
      <c r="C4484" s="3" t="s">
        <v>7085</v>
      </c>
      <c r="D4484" s="3" t="s">
        <v>7086</v>
      </c>
      <c r="E4484" s="4" t="s">
        <v>155</v>
      </c>
      <c r="F4484" s="3" t="s">
        <v>173</v>
      </c>
      <c r="G4484" s="3" t="s">
        <v>3866</v>
      </c>
      <c r="H4484" s="3" t="s">
        <v>34</v>
      </c>
      <c r="I4484" s="3" t="s">
        <v>35</v>
      </c>
      <c r="J4484" s="3" t="s">
        <v>36</v>
      </c>
      <c r="K4484" s="3" t="s">
        <v>61</v>
      </c>
      <c r="L4484" s="5">
        <v>7.5</v>
      </c>
      <c r="M4484" s="4">
        <v>3</v>
      </c>
      <c r="N4484" s="5">
        <v>19.074999974999997</v>
      </c>
      <c r="O4484" s="5">
        <v>6.3583333249999994</v>
      </c>
      <c r="P4484" s="4">
        <v>1712</v>
      </c>
      <c r="Q4484" s="6">
        <v>0.17523364485981299</v>
      </c>
      <c r="R4484" s="7">
        <v>1.87575934579439</v>
      </c>
      <c r="S4484" s="6">
        <v>0</v>
      </c>
      <c r="T4484" s="5">
        <v>0</v>
      </c>
      <c r="U4484" s="5">
        <v>0</v>
      </c>
      <c r="V4484" s="5">
        <f t="shared" si="360"/>
        <v>19.074999974999997</v>
      </c>
      <c r="W4484" s="5">
        <f t="shared" si="356"/>
        <v>-19.074999974999997</v>
      </c>
      <c r="X4484" s="8">
        <f t="shared" si="357"/>
        <v>-1</v>
      </c>
      <c r="Y4484" s="4">
        <v>0</v>
      </c>
      <c r="Z4484" s="9" t="str">
        <f t="shared" si="358"/>
        <v>NA</v>
      </c>
      <c r="AA4484" s="10">
        <f t="shared" si="359"/>
        <v>0</v>
      </c>
    </row>
    <row r="4485" spans="1:27" x14ac:dyDescent="0.55000000000000004">
      <c r="A4485" s="3" t="s">
        <v>71</v>
      </c>
      <c r="B4485" s="3" t="s">
        <v>72</v>
      </c>
      <c r="C4485" s="3" t="s">
        <v>7087</v>
      </c>
      <c r="D4485" s="3" t="s">
        <v>7088</v>
      </c>
      <c r="E4485" s="4" t="s">
        <v>155</v>
      </c>
      <c r="F4485" s="3" t="s">
        <v>173</v>
      </c>
      <c r="G4485" s="3" t="s">
        <v>5033</v>
      </c>
      <c r="H4485" s="3" t="s">
        <v>34</v>
      </c>
      <c r="I4485" s="3" t="s">
        <v>35</v>
      </c>
      <c r="J4485" s="3" t="s">
        <v>36</v>
      </c>
      <c r="K4485" s="3" t="s">
        <v>61</v>
      </c>
      <c r="L4485" s="5">
        <v>7.5</v>
      </c>
      <c r="M4485" s="4">
        <v>8</v>
      </c>
      <c r="N4485" s="5">
        <v>23.662500000000001</v>
      </c>
      <c r="O4485" s="5">
        <v>2.9578125000000002</v>
      </c>
      <c r="P4485" s="4">
        <v>694</v>
      </c>
      <c r="Q4485" s="6">
        <v>1.15273775216138</v>
      </c>
      <c r="R4485" s="7">
        <v>2.7723342939481301</v>
      </c>
      <c r="S4485" s="6">
        <v>0</v>
      </c>
      <c r="T4485" s="5">
        <v>0</v>
      </c>
      <c r="U4485" s="5">
        <v>0</v>
      </c>
      <c r="V4485" s="5">
        <f t="shared" si="360"/>
        <v>23.662500000000001</v>
      </c>
      <c r="W4485" s="5">
        <f t="shared" si="356"/>
        <v>-23.662500000000001</v>
      </c>
      <c r="X4485" s="8">
        <f t="shared" si="357"/>
        <v>-1</v>
      </c>
      <c r="Y4485" s="4">
        <v>0</v>
      </c>
      <c r="Z4485" s="9" t="str">
        <f t="shared" si="358"/>
        <v>NA</v>
      </c>
      <c r="AA4485" s="10">
        <f t="shared" si="359"/>
        <v>0</v>
      </c>
    </row>
    <row r="4486" spans="1:27" x14ac:dyDescent="0.55000000000000004">
      <c r="A4486" s="3" t="s">
        <v>71</v>
      </c>
      <c r="B4486" s="3" t="s">
        <v>72</v>
      </c>
      <c r="C4486" s="3" t="s">
        <v>7089</v>
      </c>
      <c r="D4486" s="3" t="s">
        <v>7090</v>
      </c>
      <c r="E4486" s="4" t="s">
        <v>47</v>
      </c>
      <c r="F4486" s="3" t="s">
        <v>173</v>
      </c>
      <c r="G4486" s="3" t="s">
        <v>7091</v>
      </c>
      <c r="H4486" s="3" t="s">
        <v>7092</v>
      </c>
      <c r="I4486" s="3" t="s">
        <v>77</v>
      </c>
      <c r="J4486" s="3" t="s">
        <v>36</v>
      </c>
      <c r="K4486" s="3" t="s">
        <v>42</v>
      </c>
      <c r="L4486" s="5">
        <v>7.5</v>
      </c>
      <c r="M4486" s="4">
        <v>5</v>
      </c>
      <c r="N4486" s="5">
        <v>26.637499999999999</v>
      </c>
      <c r="O4486" s="5">
        <v>5.3274999999999997</v>
      </c>
      <c r="P4486" s="4">
        <v>93</v>
      </c>
      <c r="Q4486" s="6">
        <v>5.3763440860215104</v>
      </c>
      <c r="R4486" s="7">
        <v>1.7301075268817201</v>
      </c>
      <c r="S4486" s="6">
        <v>0</v>
      </c>
      <c r="T4486" s="5">
        <v>0</v>
      </c>
      <c r="U4486" s="5">
        <v>0</v>
      </c>
      <c r="V4486" s="5">
        <f t="shared" si="360"/>
        <v>26.637499999999999</v>
      </c>
      <c r="W4486" s="5">
        <f t="shared" si="356"/>
        <v>-26.637499999999999</v>
      </c>
      <c r="X4486" s="8">
        <f t="shared" si="357"/>
        <v>-1</v>
      </c>
      <c r="Y4486" s="4">
        <v>0</v>
      </c>
      <c r="Z4486" s="9" t="str">
        <f t="shared" si="358"/>
        <v>NA</v>
      </c>
      <c r="AA4486" s="10">
        <f t="shared" si="359"/>
        <v>0</v>
      </c>
    </row>
    <row r="4487" spans="1:27" x14ac:dyDescent="0.55000000000000004">
      <c r="A4487" s="3" t="s">
        <v>71</v>
      </c>
      <c r="B4487" s="3" t="s">
        <v>72</v>
      </c>
      <c r="C4487" s="3" t="s">
        <v>7093</v>
      </c>
      <c r="D4487" s="3" t="s">
        <v>7094</v>
      </c>
      <c r="E4487" s="4" t="s">
        <v>155</v>
      </c>
      <c r="F4487" s="3" t="s">
        <v>173</v>
      </c>
      <c r="G4487" s="3" t="s">
        <v>4931</v>
      </c>
      <c r="H4487" s="3" t="s">
        <v>34</v>
      </c>
      <c r="I4487" s="3" t="s">
        <v>35</v>
      </c>
      <c r="J4487" s="3" t="s">
        <v>36</v>
      </c>
      <c r="K4487" s="3" t="s">
        <v>61</v>
      </c>
      <c r="L4487" s="5">
        <v>7.5</v>
      </c>
      <c r="M4487" s="4">
        <v>25</v>
      </c>
      <c r="N4487" s="5">
        <v>27.137499999999999</v>
      </c>
      <c r="O4487" s="5">
        <v>1.0854999999999999</v>
      </c>
      <c r="P4487" s="4">
        <v>4688</v>
      </c>
      <c r="Q4487" s="6">
        <v>0.53327645051194505</v>
      </c>
      <c r="R4487" s="7">
        <v>1.9820819112628001</v>
      </c>
      <c r="S4487" s="6">
        <v>0</v>
      </c>
      <c r="T4487" s="5">
        <v>0</v>
      </c>
      <c r="U4487" s="5">
        <v>0</v>
      </c>
      <c r="V4487" s="5">
        <f t="shared" si="360"/>
        <v>27.137499999999999</v>
      </c>
      <c r="W4487" s="5">
        <f t="shared" si="356"/>
        <v>-27.137499999999999</v>
      </c>
      <c r="X4487" s="8">
        <f t="shared" si="357"/>
        <v>-1</v>
      </c>
      <c r="Y4487" s="4">
        <v>0</v>
      </c>
      <c r="Z4487" s="9" t="str">
        <f t="shared" si="358"/>
        <v>NA</v>
      </c>
      <c r="AA4487" s="10">
        <f t="shared" si="359"/>
        <v>0</v>
      </c>
    </row>
    <row r="4488" spans="1:27" x14ac:dyDescent="0.55000000000000004">
      <c r="A4488" s="3" t="s">
        <v>71</v>
      </c>
      <c r="B4488" s="3" t="s">
        <v>72</v>
      </c>
      <c r="C4488" s="3" t="s">
        <v>7095</v>
      </c>
      <c r="D4488" s="3" t="s">
        <v>7096</v>
      </c>
      <c r="E4488" s="4" t="s">
        <v>155</v>
      </c>
      <c r="F4488" s="3" t="s">
        <v>173</v>
      </c>
      <c r="G4488" s="3" t="s">
        <v>3418</v>
      </c>
      <c r="H4488" s="3" t="s">
        <v>34</v>
      </c>
      <c r="I4488" s="3" t="s">
        <v>35</v>
      </c>
      <c r="J4488" s="3" t="s">
        <v>36</v>
      </c>
      <c r="K4488" s="3" t="s">
        <v>61</v>
      </c>
      <c r="L4488" s="5">
        <v>7.5</v>
      </c>
      <c r="M4488" s="4">
        <v>10</v>
      </c>
      <c r="N4488" s="5">
        <v>30.462499999999999</v>
      </c>
      <c r="O4488" s="5">
        <v>3.0462500000000001</v>
      </c>
      <c r="P4488" s="4">
        <v>10592</v>
      </c>
      <c r="Q4488" s="6">
        <v>9.4410876132930491E-2</v>
      </c>
      <c r="R4488" s="7">
        <v>1.40990370090634</v>
      </c>
      <c r="S4488" s="6">
        <v>0</v>
      </c>
      <c r="T4488" s="5">
        <v>0</v>
      </c>
      <c r="U4488" s="5">
        <v>0</v>
      </c>
      <c r="V4488" s="5">
        <f t="shared" si="360"/>
        <v>30.462499999999999</v>
      </c>
      <c r="W4488" s="5">
        <f t="shared" si="356"/>
        <v>-30.462499999999999</v>
      </c>
      <c r="X4488" s="8">
        <f t="shared" si="357"/>
        <v>-1</v>
      </c>
      <c r="Y4488" s="4">
        <v>0</v>
      </c>
      <c r="Z4488" s="9" t="str">
        <f t="shared" si="358"/>
        <v>NA</v>
      </c>
      <c r="AA4488" s="10">
        <f t="shared" si="359"/>
        <v>0</v>
      </c>
    </row>
    <row r="4489" spans="1:27" x14ac:dyDescent="0.55000000000000004">
      <c r="A4489" s="3" t="s">
        <v>71</v>
      </c>
      <c r="B4489" s="3" t="s">
        <v>72</v>
      </c>
      <c r="C4489" s="3" t="s">
        <v>7097</v>
      </c>
      <c r="D4489" s="3" t="s">
        <v>7098</v>
      </c>
      <c r="E4489" s="4" t="s">
        <v>47</v>
      </c>
      <c r="F4489" s="3" t="s">
        <v>173</v>
      </c>
      <c r="G4489" s="3" t="s">
        <v>726</v>
      </c>
      <c r="H4489" s="3" t="s">
        <v>34</v>
      </c>
      <c r="I4489" s="3" t="s">
        <v>77</v>
      </c>
      <c r="J4489" s="3" t="s">
        <v>36</v>
      </c>
      <c r="K4489" s="3" t="s">
        <v>61</v>
      </c>
      <c r="L4489" s="5">
        <v>7.5</v>
      </c>
      <c r="M4489" s="4">
        <v>20</v>
      </c>
      <c r="N4489" s="5">
        <v>31.462499999999999</v>
      </c>
      <c r="O4489" s="5">
        <v>1.5731250000000001</v>
      </c>
      <c r="P4489" s="4">
        <v>737</v>
      </c>
      <c r="Q4489" s="6">
        <v>2.7137042062415202</v>
      </c>
      <c r="R4489" s="7">
        <v>3.45834464043419</v>
      </c>
      <c r="S4489" s="6">
        <v>0</v>
      </c>
      <c r="T4489" s="5">
        <v>0</v>
      </c>
      <c r="U4489" s="5">
        <v>0</v>
      </c>
      <c r="V4489" s="5">
        <f t="shared" si="360"/>
        <v>31.462499999999999</v>
      </c>
      <c r="W4489" s="5">
        <f t="shared" si="356"/>
        <v>-31.462499999999999</v>
      </c>
      <c r="X4489" s="8">
        <f t="shared" si="357"/>
        <v>-1</v>
      </c>
      <c r="Y4489" s="4">
        <v>0</v>
      </c>
      <c r="Z4489" s="9" t="str">
        <f t="shared" si="358"/>
        <v>NA</v>
      </c>
      <c r="AA4489" s="10">
        <f t="shared" si="359"/>
        <v>0</v>
      </c>
    </row>
    <row r="4490" spans="1:27" x14ac:dyDescent="0.55000000000000004">
      <c r="A4490" s="3" t="s">
        <v>71</v>
      </c>
      <c r="B4490" s="3" t="s">
        <v>72</v>
      </c>
      <c r="C4490" s="3" t="s">
        <v>7099</v>
      </c>
      <c r="D4490" s="3" t="s">
        <v>7100</v>
      </c>
      <c r="E4490" s="4" t="s">
        <v>155</v>
      </c>
      <c r="F4490" s="3" t="s">
        <v>173</v>
      </c>
      <c r="G4490" s="3" t="s">
        <v>7091</v>
      </c>
      <c r="H4490" s="3" t="s">
        <v>34</v>
      </c>
      <c r="I4490" s="3" t="s">
        <v>35</v>
      </c>
      <c r="J4490" s="3" t="s">
        <v>36</v>
      </c>
      <c r="K4490" s="3" t="s">
        <v>61</v>
      </c>
      <c r="L4490" s="5">
        <v>7.5</v>
      </c>
      <c r="M4490" s="4">
        <v>135</v>
      </c>
      <c r="N4490" s="5">
        <v>36.824999624999997</v>
      </c>
      <c r="O4490" s="5">
        <v>0.272777775</v>
      </c>
      <c r="P4490" s="4">
        <v>157286</v>
      </c>
      <c r="Q4490" s="6">
        <v>8.5830906755845995E-2</v>
      </c>
      <c r="R4490" s="7">
        <v>2.04337448978294</v>
      </c>
      <c r="S4490" s="6">
        <v>0</v>
      </c>
      <c r="T4490" s="5">
        <v>0</v>
      </c>
      <c r="U4490" s="5">
        <v>0</v>
      </c>
      <c r="V4490" s="5">
        <f t="shared" si="360"/>
        <v>36.824999624999997</v>
      </c>
      <c r="W4490" s="5">
        <f t="shared" si="356"/>
        <v>-36.824999624999997</v>
      </c>
      <c r="X4490" s="8">
        <f t="shared" si="357"/>
        <v>-1</v>
      </c>
      <c r="Y4490" s="4">
        <v>0</v>
      </c>
      <c r="Z4490" s="9" t="str">
        <f t="shared" si="358"/>
        <v>NA</v>
      </c>
      <c r="AA4490" s="10">
        <f t="shared" si="359"/>
        <v>0</v>
      </c>
    </row>
    <row r="4491" spans="1:27" x14ac:dyDescent="0.55000000000000004">
      <c r="A4491" s="3" t="s">
        <v>71</v>
      </c>
      <c r="B4491" s="3" t="s">
        <v>72</v>
      </c>
      <c r="C4491" s="3" t="s">
        <v>7101</v>
      </c>
      <c r="D4491" s="3" t="s">
        <v>7102</v>
      </c>
      <c r="E4491" s="4" t="s">
        <v>47</v>
      </c>
      <c r="F4491" s="3" t="s">
        <v>173</v>
      </c>
      <c r="G4491" s="3" t="s">
        <v>7091</v>
      </c>
      <c r="H4491" s="3" t="s">
        <v>7092</v>
      </c>
      <c r="I4491" s="3" t="s">
        <v>77</v>
      </c>
      <c r="J4491" s="3" t="s">
        <v>36</v>
      </c>
      <c r="K4491" s="3" t="s">
        <v>42</v>
      </c>
      <c r="L4491" s="5">
        <v>7.5</v>
      </c>
      <c r="M4491" s="4">
        <v>8</v>
      </c>
      <c r="N4491" s="5">
        <v>46.612499999999997</v>
      </c>
      <c r="O4491" s="5">
        <v>5.8265624999999996</v>
      </c>
      <c r="P4491" s="4">
        <v>3896</v>
      </c>
      <c r="Q4491" s="6">
        <v>0.205338809034908</v>
      </c>
      <c r="R4491" s="7">
        <v>2.7421201232032901</v>
      </c>
      <c r="S4491" s="6">
        <v>0</v>
      </c>
      <c r="T4491" s="5">
        <v>0</v>
      </c>
      <c r="U4491" s="5">
        <v>0</v>
      </c>
      <c r="V4491" s="5">
        <f t="shared" si="360"/>
        <v>46.612499999999997</v>
      </c>
      <c r="W4491" s="5">
        <f t="shared" si="356"/>
        <v>-46.612499999999997</v>
      </c>
      <c r="X4491" s="8">
        <f t="shared" si="357"/>
        <v>-1</v>
      </c>
      <c r="Y4491" s="4">
        <v>0</v>
      </c>
      <c r="Z4491" s="9" t="str">
        <f t="shared" si="358"/>
        <v>NA</v>
      </c>
      <c r="AA4491" s="10">
        <f t="shared" si="359"/>
        <v>0</v>
      </c>
    </row>
    <row r="4492" spans="1:27" x14ac:dyDescent="0.55000000000000004">
      <c r="A4492" s="3" t="s">
        <v>71</v>
      </c>
      <c r="B4492" s="3" t="s">
        <v>72</v>
      </c>
      <c r="C4492" s="3" t="s">
        <v>7103</v>
      </c>
      <c r="D4492" s="3" t="s">
        <v>7104</v>
      </c>
      <c r="E4492" s="4" t="s">
        <v>155</v>
      </c>
      <c r="F4492" s="3" t="s">
        <v>173</v>
      </c>
      <c r="G4492" s="3" t="s">
        <v>5042</v>
      </c>
      <c r="H4492" s="3" t="s">
        <v>34</v>
      </c>
      <c r="I4492" s="3" t="s">
        <v>35</v>
      </c>
      <c r="J4492" s="3" t="s">
        <v>36</v>
      </c>
      <c r="K4492" s="3" t="s">
        <v>61</v>
      </c>
      <c r="L4492" s="5">
        <v>7.5</v>
      </c>
      <c r="M4492" s="4">
        <v>44</v>
      </c>
      <c r="N4492" s="5">
        <v>67.375</v>
      </c>
      <c r="O4492" s="5">
        <v>1.53125</v>
      </c>
      <c r="P4492" s="4">
        <v>920</v>
      </c>
      <c r="Q4492" s="6">
        <v>4.7826086956521703</v>
      </c>
      <c r="R4492" s="7">
        <v>2.60728260869565</v>
      </c>
      <c r="S4492" s="6">
        <v>0</v>
      </c>
      <c r="T4492" s="5">
        <v>0</v>
      </c>
      <c r="U4492" s="5">
        <v>0</v>
      </c>
      <c r="V4492" s="5">
        <f t="shared" si="360"/>
        <v>67.375</v>
      </c>
      <c r="W4492" s="5">
        <f t="shared" si="356"/>
        <v>-67.375</v>
      </c>
      <c r="X4492" s="8">
        <f t="shared" si="357"/>
        <v>-1</v>
      </c>
      <c r="Y4492" s="4">
        <v>0</v>
      </c>
      <c r="Z4492" s="9" t="str">
        <f t="shared" si="358"/>
        <v>NA</v>
      </c>
      <c r="AA4492" s="10">
        <f t="shared" si="359"/>
        <v>0</v>
      </c>
    </row>
    <row r="4493" spans="1:27" x14ac:dyDescent="0.55000000000000004">
      <c r="A4493" s="3" t="s">
        <v>71</v>
      </c>
      <c r="B4493" s="3" t="s">
        <v>72</v>
      </c>
      <c r="C4493" s="3" t="s">
        <v>7105</v>
      </c>
      <c r="D4493" s="3" t="s">
        <v>7106</v>
      </c>
      <c r="E4493" s="4" t="s">
        <v>155</v>
      </c>
      <c r="F4493" s="3" t="s">
        <v>173</v>
      </c>
      <c r="G4493" s="3" t="s">
        <v>4096</v>
      </c>
      <c r="H4493" s="3" t="s">
        <v>34</v>
      </c>
      <c r="I4493" s="3" t="s">
        <v>35</v>
      </c>
      <c r="J4493" s="3" t="s">
        <v>36</v>
      </c>
      <c r="K4493" s="3" t="s">
        <v>61</v>
      </c>
      <c r="L4493" s="5">
        <v>7.5</v>
      </c>
      <c r="M4493" s="4">
        <v>48</v>
      </c>
      <c r="N4493" s="5">
        <v>90.012499800000001</v>
      </c>
      <c r="O4493" s="5">
        <v>1.8752604124999999</v>
      </c>
      <c r="P4493" s="4">
        <v>24600</v>
      </c>
      <c r="Q4493" s="6">
        <v>0.19512195121951201</v>
      </c>
      <c r="R4493" s="7">
        <v>1.2768983739837401</v>
      </c>
      <c r="S4493" s="6">
        <v>0</v>
      </c>
      <c r="T4493" s="5">
        <v>0</v>
      </c>
      <c r="U4493" s="5">
        <v>0</v>
      </c>
      <c r="V4493" s="5">
        <f t="shared" si="360"/>
        <v>90.012499800000001</v>
      </c>
      <c r="W4493" s="5">
        <f t="shared" si="356"/>
        <v>-90.012499800000001</v>
      </c>
      <c r="X4493" s="8">
        <f t="shared" si="357"/>
        <v>-1</v>
      </c>
      <c r="Y4493" s="4">
        <v>0</v>
      </c>
      <c r="Z4493" s="9" t="str">
        <f t="shared" si="358"/>
        <v>NA</v>
      </c>
      <c r="AA4493" s="10">
        <f t="shared" si="359"/>
        <v>0</v>
      </c>
    </row>
    <row r="4494" spans="1:27" x14ac:dyDescent="0.55000000000000004">
      <c r="A4494" s="3" t="s">
        <v>71</v>
      </c>
      <c r="B4494" s="3" t="s">
        <v>72</v>
      </c>
      <c r="C4494" s="3" t="s">
        <v>7107</v>
      </c>
      <c r="D4494" s="3" t="s">
        <v>7108</v>
      </c>
      <c r="E4494" s="4" t="s">
        <v>155</v>
      </c>
      <c r="F4494" s="3" t="s">
        <v>173</v>
      </c>
      <c r="G4494" s="3" t="s">
        <v>3607</v>
      </c>
      <c r="H4494" s="3" t="s">
        <v>34</v>
      </c>
      <c r="I4494" s="3" t="s">
        <v>35</v>
      </c>
      <c r="J4494" s="3" t="s">
        <v>36</v>
      </c>
      <c r="K4494" s="3" t="s">
        <v>61</v>
      </c>
      <c r="L4494" s="5">
        <v>7.5</v>
      </c>
      <c r="M4494" s="4">
        <v>420</v>
      </c>
      <c r="N4494" s="5">
        <v>94.537495500000006</v>
      </c>
      <c r="O4494" s="5">
        <v>0.22508927500000001</v>
      </c>
      <c r="P4494" s="4">
        <v>59749</v>
      </c>
      <c r="Q4494" s="6">
        <v>0.70294063498970694</v>
      </c>
      <c r="R4494" s="7">
        <v>2.6313026159433601</v>
      </c>
      <c r="S4494" s="6">
        <v>0</v>
      </c>
      <c r="T4494" s="5">
        <v>0</v>
      </c>
      <c r="U4494" s="5">
        <v>0</v>
      </c>
      <c r="V4494" s="5">
        <f t="shared" si="360"/>
        <v>94.537495500000006</v>
      </c>
      <c r="W4494" s="5">
        <f t="shared" si="356"/>
        <v>-94.537495500000006</v>
      </c>
      <c r="X4494" s="8">
        <f t="shared" si="357"/>
        <v>-1</v>
      </c>
      <c r="Y4494" s="4">
        <v>0</v>
      </c>
      <c r="Z4494" s="9" t="str">
        <f t="shared" si="358"/>
        <v>NA</v>
      </c>
      <c r="AA4494" s="10">
        <f t="shared" si="359"/>
        <v>0</v>
      </c>
    </row>
    <row r="4495" spans="1:27" x14ac:dyDescent="0.55000000000000004">
      <c r="A4495" s="3" t="s">
        <v>71</v>
      </c>
      <c r="B4495" s="3" t="s">
        <v>72</v>
      </c>
      <c r="C4495" s="3" t="s">
        <v>7109</v>
      </c>
      <c r="D4495" s="3" t="s">
        <v>7110</v>
      </c>
      <c r="E4495" s="4" t="s">
        <v>155</v>
      </c>
      <c r="F4495" s="3" t="s">
        <v>173</v>
      </c>
      <c r="G4495" s="3" t="s">
        <v>2735</v>
      </c>
      <c r="H4495" s="3" t="s">
        <v>34</v>
      </c>
      <c r="I4495" s="3" t="s">
        <v>35</v>
      </c>
      <c r="J4495" s="3" t="s">
        <v>36</v>
      </c>
      <c r="K4495" s="3" t="s">
        <v>61</v>
      </c>
      <c r="L4495" s="5">
        <v>7.5</v>
      </c>
      <c r="M4495" s="4">
        <v>33</v>
      </c>
      <c r="N4495" s="5">
        <v>131.33749983749999</v>
      </c>
      <c r="O4495" s="5">
        <v>3.9799242374999997</v>
      </c>
      <c r="P4495" s="4">
        <v>27161</v>
      </c>
      <c r="Q4495" s="6">
        <v>0.12149773572401601</v>
      </c>
      <c r="R4495" s="7">
        <v>1.1402415227716201</v>
      </c>
      <c r="S4495" s="6">
        <v>0</v>
      </c>
      <c r="T4495" s="5">
        <v>0</v>
      </c>
      <c r="U4495" s="5">
        <v>0</v>
      </c>
      <c r="V4495" s="5">
        <f t="shared" si="360"/>
        <v>131.33749983749999</v>
      </c>
      <c r="W4495" s="5">
        <f t="shared" si="356"/>
        <v>-131.33749983749999</v>
      </c>
      <c r="X4495" s="8">
        <f t="shared" si="357"/>
        <v>-1</v>
      </c>
      <c r="Y4495" s="4">
        <v>0</v>
      </c>
      <c r="Z4495" s="9" t="str">
        <f t="shared" si="358"/>
        <v>NA</v>
      </c>
      <c r="AA4495" s="10">
        <f t="shared" si="359"/>
        <v>0</v>
      </c>
    </row>
    <row r="4496" spans="1:27" x14ac:dyDescent="0.55000000000000004">
      <c r="A4496" s="3" t="s">
        <v>71</v>
      </c>
      <c r="B4496" s="3" t="s">
        <v>72</v>
      </c>
      <c r="C4496" s="3" t="s">
        <v>7111</v>
      </c>
      <c r="D4496" s="3" t="s">
        <v>7112</v>
      </c>
      <c r="E4496" s="4" t="s">
        <v>47</v>
      </c>
      <c r="F4496" s="3" t="s">
        <v>173</v>
      </c>
      <c r="G4496" s="3" t="s">
        <v>7091</v>
      </c>
      <c r="H4496" s="3" t="s">
        <v>7092</v>
      </c>
      <c r="I4496" s="3" t="s">
        <v>175</v>
      </c>
      <c r="J4496" s="3" t="s">
        <v>36</v>
      </c>
      <c r="K4496" s="3" t="s">
        <v>42</v>
      </c>
      <c r="L4496" s="5">
        <v>7.5</v>
      </c>
      <c r="M4496" s="4">
        <v>36</v>
      </c>
      <c r="N4496" s="5">
        <v>212.49999989999998</v>
      </c>
      <c r="O4496" s="5">
        <v>5.9027777749999997</v>
      </c>
      <c r="P4496" s="4">
        <v>1646</v>
      </c>
      <c r="Q4496" s="6">
        <v>2.1871202916160399</v>
      </c>
      <c r="R4496" s="7">
        <v>2.2685905224787399</v>
      </c>
      <c r="S4496" s="6">
        <v>0</v>
      </c>
      <c r="T4496" s="5">
        <v>0</v>
      </c>
      <c r="U4496" s="5">
        <v>0</v>
      </c>
      <c r="V4496" s="5">
        <f t="shared" si="360"/>
        <v>212.49999989999998</v>
      </c>
      <c r="W4496" s="5">
        <f t="shared" si="356"/>
        <v>-212.49999989999998</v>
      </c>
      <c r="X4496" s="8">
        <f t="shared" si="357"/>
        <v>-1</v>
      </c>
      <c r="Y4496" s="4">
        <v>0</v>
      </c>
      <c r="Z4496" s="9" t="str">
        <f t="shared" si="358"/>
        <v>NA</v>
      </c>
      <c r="AA4496" s="10">
        <f t="shared" si="359"/>
        <v>0</v>
      </c>
    </row>
    <row r="4497" spans="1:27" x14ac:dyDescent="0.55000000000000004">
      <c r="A4497" s="3" t="s">
        <v>71</v>
      </c>
      <c r="B4497" s="3" t="s">
        <v>72</v>
      </c>
      <c r="C4497" s="3" t="s">
        <v>7113</v>
      </c>
      <c r="D4497" s="3" t="s">
        <v>7114</v>
      </c>
      <c r="E4497" s="4" t="s">
        <v>47</v>
      </c>
      <c r="F4497" s="3" t="s">
        <v>173</v>
      </c>
      <c r="G4497" s="3" t="s">
        <v>726</v>
      </c>
      <c r="H4497" s="3" t="s">
        <v>34</v>
      </c>
      <c r="I4497" s="3" t="s">
        <v>77</v>
      </c>
      <c r="J4497" s="3" t="s">
        <v>36</v>
      </c>
      <c r="K4497" s="3" t="s">
        <v>61</v>
      </c>
      <c r="L4497" s="5">
        <v>7.5</v>
      </c>
      <c r="M4497" s="4">
        <v>139</v>
      </c>
      <c r="N4497" s="5">
        <v>241.79999891250003</v>
      </c>
      <c r="O4497" s="5">
        <v>1.7395683375000002</v>
      </c>
      <c r="P4497" s="4">
        <v>5792</v>
      </c>
      <c r="Q4497" s="6">
        <v>2.3998618784530401</v>
      </c>
      <c r="R4497" s="7">
        <v>3.75595649171271</v>
      </c>
      <c r="S4497" s="6">
        <v>0</v>
      </c>
      <c r="T4497" s="5">
        <v>0</v>
      </c>
      <c r="U4497" s="5">
        <v>0</v>
      </c>
      <c r="V4497" s="5">
        <f t="shared" si="360"/>
        <v>241.79999891250003</v>
      </c>
      <c r="W4497" s="5">
        <f t="shared" si="356"/>
        <v>-241.79999891250003</v>
      </c>
      <c r="X4497" s="8">
        <f t="shared" si="357"/>
        <v>-1</v>
      </c>
      <c r="Y4497" s="4">
        <v>0</v>
      </c>
      <c r="Z4497" s="9" t="str">
        <f t="shared" si="358"/>
        <v>NA</v>
      </c>
      <c r="AA4497" s="10">
        <f t="shared" si="359"/>
        <v>0</v>
      </c>
    </row>
    <row r="4498" spans="1:27" x14ac:dyDescent="0.55000000000000004">
      <c r="A4498" s="3" t="s">
        <v>71</v>
      </c>
      <c r="B4498" s="3" t="s">
        <v>72</v>
      </c>
      <c r="C4498" s="3" t="s">
        <v>7115</v>
      </c>
      <c r="D4498" s="3" t="s">
        <v>7116</v>
      </c>
      <c r="E4498" s="4" t="s">
        <v>47</v>
      </c>
      <c r="F4498" s="3" t="s">
        <v>173</v>
      </c>
      <c r="G4498" s="3" t="s">
        <v>7091</v>
      </c>
      <c r="H4498" s="3" t="s">
        <v>7092</v>
      </c>
      <c r="I4498" s="3" t="s">
        <v>77</v>
      </c>
      <c r="J4498" s="3" t="s">
        <v>36</v>
      </c>
      <c r="K4498" s="3" t="s">
        <v>42</v>
      </c>
      <c r="L4498" s="5">
        <v>7.5</v>
      </c>
      <c r="M4498" s="4">
        <v>111</v>
      </c>
      <c r="N4498" s="5">
        <v>669.08749968749999</v>
      </c>
      <c r="O4498" s="5">
        <v>6.0278153124999996</v>
      </c>
      <c r="P4498" s="4">
        <v>20491</v>
      </c>
      <c r="Q4498" s="6">
        <v>0.54170123468840004</v>
      </c>
      <c r="R4498" s="7">
        <v>1.84931921331316</v>
      </c>
      <c r="S4498" s="6">
        <v>0</v>
      </c>
      <c r="T4498" s="5">
        <v>0</v>
      </c>
      <c r="U4498" s="5">
        <v>0</v>
      </c>
      <c r="V4498" s="5">
        <f t="shared" si="360"/>
        <v>669.08749968749999</v>
      </c>
      <c r="W4498" s="5">
        <f t="shared" si="356"/>
        <v>-669.08749968749999</v>
      </c>
      <c r="X4498" s="8">
        <f t="shared" si="357"/>
        <v>-1</v>
      </c>
      <c r="Y4498" s="4">
        <v>0</v>
      </c>
      <c r="Z4498" s="9" t="str">
        <f t="shared" si="358"/>
        <v>NA</v>
      </c>
      <c r="AA4498" s="10">
        <f t="shared" si="359"/>
        <v>0</v>
      </c>
    </row>
    <row r="4499" spans="1:27" x14ac:dyDescent="0.55000000000000004">
      <c r="A4499" s="3" t="s">
        <v>62</v>
      </c>
      <c r="B4499" s="3" t="s">
        <v>63</v>
      </c>
      <c r="C4499" s="3" t="s">
        <v>7117</v>
      </c>
      <c r="D4499" s="3" t="s">
        <v>577</v>
      </c>
      <c r="E4499" s="4" t="s">
        <v>66</v>
      </c>
      <c r="F4499" s="3" t="s">
        <v>36</v>
      </c>
      <c r="G4499" s="3" t="s">
        <v>36</v>
      </c>
      <c r="H4499" s="3" t="s">
        <v>59</v>
      </c>
      <c r="I4499" s="3" t="s">
        <v>35</v>
      </c>
      <c r="J4499" s="3" t="s">
        <v>36</v>
      </c>
      <c r="K4499" s="3" t="s">
        <v>61</v>
      </c>
      <c r="L4499" s="5">
        <v>7.5</v>
      </c>
      <c r="M4499" s="4">
        <v>3</v>
      </c>
      <c r="N4499" s="5">
        <v>1.4499999749999999</v>
      </c>
      <c r="O4499" s="5">
        <v>0.48333332499999998</v>
      </c>
      <c r="P4499" s="4">
        <v>176</v>
      </c>
      <c r="Q4499" s="6">
        <v>1.7045454545454499</v>
      </c>
      <c r="R4499" s="7">
        <v>0.98863636363636398</v>
      </c>
      <c r="S4499" s="6">
        <v>0</v>
      </c>
      <c r="T4499" s="5">
        <v>0</v>
      </c>
      <c r="U4499" s="5">
        <v>0</v>
      </c>
      <c r="V4499" s="5">
        <f t="shared" si="360"/>
        <v>1.4499999749999999</v>
      </c>
      <c r="W4499" s="5">
        <f t="shared" si="356"/>
        <v>-1.4499999749999999</v>
      </c>
      <c r="X4499" s="8">
        <f t="shared" si="357"/>
        <v>-1</v>
      </c>
      <c r="Y4499" s="4">
        <v>0</v>
      </c>
      <c r="Z4499" s="9" t="str">
        <f t="shared" si="358"/>
        <v>NA</v>
      </c>
      <c r="AA4499" s="10">
        <f t="shared" si="359"/>
        <v>0</v>
      </c>
    </row>
    <row r="4500" spans="1:27" x14ac:dyDescent="0.55000000000000004">
      <c r="A4500" s="3" t="s">
        <v>62</v>
      </c>
      <c r="B4500" s="3" t="s">
        <v>63</v>
      </c>
      <c r="C4500" s="3" t="s">
        <v>7118</v>
      </c>
      <c r="D4500" s="3" t="s">
        <v>1724</v>
      </c>
      <c r="E4500" s="4" t="s">
        <v>66</v>
      </c>
      <c r="F4500" s="3" t="s">
        <v>36</v>
      </c>
      <c r="G4500" s="3" t="s">
        <v>36</v>
      </c>
      <c r="H4500" s="3" t="s">
        <v>85</v>
      </c>
      <c r="I4500" s="3" t="s">
        <v>35</v>
      </c>
      <c r="J4500" s="3" t="s">
        <v>36</v>
      </c>
      <c r="K4500" s="3" t="s">
        <v>61</v>
      </c>
      <c r="L4500" s="5">
        <v>7.5</v>
      </c>
      <c r="M4500" s="4">
        <v>2</v>
      </c>
      <c r="N4500" s="5">
        <v>2.2000000000000002</v>
      </c>
      <c r="O4500" s="5">
        <v>1.1000000000000001</v>
      </c>
      <c r="P4500" s="4">
        <v>277</v>
      </c>
      <c r="Q4500" s="6">
        <v>0.72202166064981999</v>
      </c>
      <c r="R4500" s="7">
        <v>1</v>
      </c>
      <c r="S4500" s="6">
        <v>0</v>
      </c>
      <c r="T4500" s="5">
        <v>0</v>
      </c>
      <c r="U4500" s="5">
        <v>0</v>
      </c>
      <c r="V4500" s="5">
        <f t="shared" si="360"/>
        <v>2.2000000000000002</v>
      </c>
      <c r="W4500" s="5">
        <f t="shared" si="356"/>
        <v>-2.2000000000000002</v>
      </c>
      <c r="X4500" s="8">
        <f t="shared" si="357"/>
        <v>-1</v>
      </c>
      <c r="Y4500" s="4">
        <v>0</v>
      </c>
      <c r="Z4500" s="9" t="str">
        <f t="shared" si="358"/>
        <v>NA</v>
      </c>
      <c r="AA4500" s="10">
        <f t="shared" si="359"/>
        <v>0</v>
      </c>
    </row>
    <row r="4501" spans="1:27" x14ac:dyDescent="0.55000000000000004">
      <c r="A4501" s="3" t="s">
        <v>62</v>
      </c>
      <c r="B4501" s="3" t="s">
        <v>63</v>
      </c>
      <c r="C4501" s="3" t="s">
        <v>7119</v>
      </c>
      <c r="D4501" s="3" t="s">
        <v>7120</v>
      </c>
      <c r="E4501" s="4" t="s">
        <v>66</v>
      </c>
      <c r="F4501" s="3" t="s">
        <v>36</v>
      </c>
      <c r="G4501" s="3" t="s">
        <v>36</v>
      </c>
      <c r="H4501" s="3" t="s">
        <v>5053</v>
      </c>
      <c r="I4501" s="3" t="s">
        <v>35</v>
      </c>
      <c r="J4501" s="3" t="s">
        <v>36</v>
      </c>
      <c r="K4501" s="3" t="s">
        <v>61</v>
      </c>
      <c r="L4501" s="5">
        <v>7.5</v>
      </c>
      <c r="M4501" s="4">
        <v>131</v>
      </c>
      <c r="N4501" s="5">
        <v>186.79999856250001</v>
      </c>
      <c r="O4501" s="5">
        <v>1.4259541875000001</v>
      </c>
      <c r="P4501" s="4">
        <v>37815</v>
      </c>
      <c r="Q4501" s="6">
        <v>0.34642337696681197</v>
      </c>
      <c r="R4501" s="7">
        <v>1.6055559962977699</v>
      </c>
      <c r="S4501" s="6">
        <v>0</v>
      </c>
      <c r="T4501" s="5">
        <v>0</v>
      </c>
      <c r="U4501" s="5">
        <v>0</v>
      </c>
      <c r="V4501" s="5">
        <f t="shared" si="360"/>
        <v>186.79999856250001</v>
      </c>
      <c r="W4501" s="5">
        <f t="shared" si="356"/>
        <v>-186.79999856250001</v>
      </c>
      <c r="X4501" s="8">
        <f t="shared" si="357"/>
        <v>-1</v>
      </c>
      <c r="Y4501" s="4">
        <v>0</v>
      </c>
      <c r="Z4501" s="9" t="str">
        <f t="shared" si="358"/>
        <v>NA</v>
      </c>
      <c r="AA4501" s="10">
        <f t="shared" si="359"/>
        <v>0</v>
      </c>
    </row>
    <row r="4502" spans="1:27" x14ac:dyDescent="0.55000000000000004">
      <c r="A4502" s="3" t="s">
        <v>78</v>
      </c>
      <c r="B4502" s="3" t="s">
        <v>79</v>
      </c>
      <c r="C4502" s="3" t="s">
        <v>7121</v>
      </c>
      <c r="D4502" s="3" t="s">
        <v>243</v>
      </c>
      <c r="E4502" s="4" t="s">
        <v>66</v>
      </c>
      <c r="F4502" s="3" t="s">
        <v>36</v>
      </c>
      <c r="G4502" s="3" t="s">
        <v>36</v>
      </c>
      <c r="H4502" s="3" t="s">
        <v>59</v>
      </c>
      <c r="I4502" s="3" t="s">
        <v>82</v>
      </c>
      <c r="J4502" s="3" t="s">
        <v>36</v>
      </c>
      <c r="K4502" s="3" t="s">
        <v>61</v>
      </c>
      <c r="L4502" s="5">
        <v>7.5</v>
      </c>
      <c r="M4502" s="4">
        <v>1</v>
      </c>
      <c r="N4502" s="5">
        <v>0.21249999999999999</v>
      </c>
      <c r="O4502" s="5">
        <v>0.21249999999999999</v>
      </c>
      <c r="P4502" s="4">
        <v>493</v>
      </c>
      <c r="Q4502" s="6">
        <v>0.202839756592292</v>
      </c>
      <c r="R4502" s="7">
        <v>1.0119675456389501</v>
      </c>
      <c r="S4502" s="6">
        <v>0</v>
      </c>
      <c r="T4502" s="5">
        <v>0</v>
      </c>
      <c r="U4502" s="5">
        <v>0</v>
      </c>
      <c r="V4502" s="5">
        <f t="shared" si="360"/>
        <v>0.21249999999999999</v>
      </c>
      <c r="W4502" s="5">
        <f t="shared" si="356"/>
        <v>-0.21249999999999999</v>
      </c>
      <c r="X4502" s="8">
        <f t="shared" si="357"/>
        <v>-1</v>
      </c>
      <c r="Y4502" s="4">
        <v>0</v>
      </c>
      <c r="Z4502" s="9" t="str">
        <f t="shared" si="358"/>
        <v>NA</v>
      </c>
      <c r="AA4502" s="10">
        <f t="shared" si="359"/>
        <v>0</v>
      </c>
    </row>
    <row r="4503" spans="1:27" x14ac:dyDescent="0.55000000000000004">
      <c r="A4503" s="3" t="s">
        <v>78</v>
      </c>
      <c r="B4503" s="3" t="s">
        <v>79</v>
      </c>
      <c r="C4503" s="3" t="s">
        <v>7122</v>
      </c>
      <c r="D4503" s="3" t="s">
        <v>7123</v>
      </c>
      <c r="E4503" s="4" t="s">
        <v>66</v>
      </c>
      <c r="F4503" s="3" t="s">
        <v>36</v>
      </c>
      <c r="G4503" s="3" t="s">
        <v>36</v>
      </c>
      <c r="H4503" s="3" t="s">
        <v>4635</v>
      </c>
      <c r="I4503" s="3" t="s">
        <v>77</v>
      </c>
      <c r="J4503" s="3" t="s">
        <v>36</v>
      </c>
      <c r="K4503" s="3" t="s">
        <v>61</v>
      </c>
      <c r="L4503" s="5">
        <v>7.5</v>
      </c>
      <c r="M4503" s="4">
        <v>1</v>
      </c>
      <c r="N4503" s="5">
        <v>0.32500000000000001</v>
      </c>
      <c r="O4503" s="5">
        <v>0.32500000000000001</v>
      </c>
      <c r="P4503" s="4">
        <v>176</v>
      </c>
      <c r="Q4503" s="6">
        <v>0.56818181818181801</v>
      </c>
      <c r="R4503" s="7">
        <v>2.9874999999999998</v>
      </c>
      <c r="S4503" s="6">
        <v>0</v>
      </c>
      <c r="T4503" s="5">
        <v>0</v>
      </c>
      <c r="U4503" s="5">
        <v>0</v>
      </c>
      <c r="V4503" s="5">
        <f t="shared" si="360"/>
        <v>0.32500000000000001</v>
      </c>
      <c r="W4503" s="5">
        <f t="shared" si="356"/>
        <v>-0.32500000000000001</v>
      </c>
      <c r="X4503" s="8">
        <f t="shared" si="357"/>
        <v>-1</v>
      </c>
      <c r="Y4503" s="4">
        <v>0</v>
      </c>
      <c r="Z4503" s="9" t="str">
        <f t="shared" si="358"/>
        <v>NA</v>
      </c>
      <c r="AA4503" s="10">
        <f t="shared" si="359"/>
        <v>0</v>
      </c>
    </row>
    <row r="4504" spans="1:27" x14ac:dyDescent="0.55000000000000004">
      <c r="A4504" s="3" t="s">
        <v>78</v>
      </c>
      <c r="B4504" s="3" t="s">
        <v>79</v>
      </c>
      <c r="C4504" s="3" t="s">
        <v>7124</v>
      </c>
      <c r="D4504" s="3" t="s">
        <v>4753</v>
      </c>
      <c r="E4504" s="4" t="s">
        <v>66</v>
      </c>
      <c r="F4504" s="3" t="s">
        <v>36</v>
      </c>
      <c r="G4504" s="3" t="s">
        <v>36</v>
      </c>
      <c r="H4504" s="3" t="s">
        <v>4635</v>
      </c>
      <c r="I4504" s="3" t="s">
        <v>77</v>
      </c>
      <c r="J4504" s="3" t="s">
        <v>36</v>
      </c>
      <c r="K4504" s="3" t="s">
        <v>61</v>
      </c>
      <c r="L4504" s="5">
        <v>7.5</v>
      </c>
      <c r="M4504" s="4">
        <v>2</v>
      </c>
      <c r="N4504" s="5">
        <v>1.075</v>
      </c>
      <c r="O4504" s="5">
        <v>0.53749999999999998</v>
      </c>
      <c r="P4504" s="4">
        <v>134</v>
      </c>
      <c r="Q4504" s="6">
        <v>1.4925373134328399</v>
      </c>
      <c r="R4504" s="7">
        <v>3.02910447761194</v>
      </c>
      <c r="S4504" s="6">
        <v>0</v>
      </c>
      <c r="T4504" s="5">
        <v>0</v>
      </c>
      <c r="U4504" s="5">
        <v>0</v>
      </c>
      <c r="V4504" s="5">
        <f t="shared" si="360"/>
        <v>1.075</v>
      </c>
      <c r="W4504" s="5">
        <f t="shared" si="356"/>
        <v>-1.075</v>
      </c>
      <c r="X4504" s="8">
        <f t="shared" si="357"/>
        <v>-1</v>
      </c>
      <c r="Y4504" s="4">
        <v>0</v>
      </c>
      <c r="Z4504" s="9" t="str">
        <f t="shared" si="358"/>
        <v>NA</v>
      </c>
      <c r="AA4504" s="10">
        <f t="shared" si="359"/>
        <v>0</v>
      </c>
    </row>
    <row r="4505" spans="1:27" x14ac:dyDescent="0.55000000000000004">
      <c r="A4505" s="3" t="s">
        <v>78</v>
      </c>
      <c r="B4505" s="3" t="s">
        <v>79</v>
      </c>
      <c r="C4505" s="3" t="s">
        <v>7125</v>
      </c>
      <c r="D4505" s="3" t="s">
        <v>7126</v>
      </c>
      <c r="E4505" s="4" t="s">
        <v>66</v>
      </c>
      <c r="F4505" s="3" t="s">
        <v>36</v>
      </c>
      <c r="G4505" s="3" t="s">
        <v>36</v>
      </c>
      <c r="H4505" s="3" t="s">
        <v>4635</v>
      </c>
      <c r="I4505" s="3" t="s">
        <v>77</v>
      </c>
      <c r="J4505" s="3" t="s">
        <v>36</v>
      </c>
      <c r="K4505" s="3" t="s">
        <v>61</v>
      </c>
      <c r="L4505" s="5">
        <v>7.5</v>
      </c>
      <c r="M4505" s="4">
        <v>3</v>
      </c>
      <c r="N4505" s="5">
        <v>1.6999999875</v>
      </c>
      <c r="O4505" s="5">
        <v>0.56666666249999997</v>
      </c>
      <c r="P4505" s="4">
        <v>357</v>
      </c>
      <c r="Q4505" s="6">
        <v>0.84033613445378208</v>
      </c>
      <c r="R4505" s="7">
        <v>2.8753501400560202</v>
      </c>
      <c r="S4505" s="6">
        <v>0</v>
      </c>
      <c r="T4505" s="5">
        <v>0</v>
      </c>
      <c r="U4505" s="5">
        <v>0</v>
      </c>
      <c r="V4505" s="5">
        <f t="shared" si="360"/>
        <v>1.6999999875</v>
      </c>
      <c r="W4505" s="5">
        <f t="shared" si="356"/>
        <v>-1.6999999875</v>
      </c>
      <c r="X4505" s="8">
        <f t="shared" si="357"/>
        <v>-1</v>
      </c>
      <c r="Y4505" s="4">
        <v>0</v>
      </c>
      <c r="Z4505" s="9" t="str">
        <f t="shared" si="358"/>
        <v>NA</v>
      </c>
      <c r="AA4505" s="10">
        <f t="shared" si="359"/>
        <v>0</v>
      </c>
    </row>
    <row r="4506" spans="1:27" x14ac:dyDescent="0.55000000000000004">
      <c r="A4506" s="3" t="s">
        <v>78</v>
      </c>
      <c r="B4506" s="3" t="s">
        <v>79</v>
      </c>
      <c r="C4506" s="3" t="s">
        <v>7127</v>
      </c>
      <c r="D4506" s="3" t="s">
        <v>4766</v>
      </c>
      <c r="E4506" s="4" t="s">
        <v>66</v>
      </c>
      <c r="F4506" s="3" t="s">
        <v>36</v>
      </c>
      <c r="G4506" s="3" t="s">
        <v>36</v>
      </c>
      <c r="H4506" s="3" t="s">
        <v>4635</v>
      </c>
      <c r="I4506" s="3" t="s">
        <v>77</v>
      </c>
      <c r="J4506" s="3" t="s">
        <v>36</v>
      </c>
      <c r="K4506" s="3" t="s">
        <v>61</v>
      </c>
      <c r="L4506" s="5">
        <v>7.5</v>
      </c>
      <c r="M4506" s="4">
        <v>3</v>
      </c>
      <c r="N4506" s="5">
        <v>1.7374999875000001</v>
      </c>
      <c r="O4506" s="5">
        <v>0.57916666250000004</v>
      </c>
      <c r="P4506" s="4">
        <v>270</v>
      </c>
      <c r="Q4506" s="6">
        <v>1.1111111111111101</v>
      </c>
      <c r="R4506" s="7">
        <v>3.00555555555556</v>
      </c>
      <c r="S4506" s="6">
        <v>0</v>
      </c>
      <c r="T4506" s="5">
        <v>0</v>
      </c>
      <c r="U4506" s="5">
        <v>0</v>
      </c>
      <c r="V4506" s="5">
        <f t="shared" si="360"/>
        <v>1.7374999875000001</v>
      </c>
      <c r="W4506" s="5">
        <f t="shared" si="356"/>
        <v>-1.7374999875000001</v>
      </c>
      <c r="X4506" s="8">
        <f t="shared" si="357"/>
        <v>-1</v>
      </c>
      <c r="Y4506" s="4">
        <v>0</v>
      </c>
      <c r="Z4506" s="9" t="str">
        <f t="shared" si="358"/>
        <v>NA</v>
      </c>
      <c r="AA4506" s="10">
        <f t="shared" si="359"/>
        <v>0</v>
      </c>
    </row>
    <row r="4507" spans="1:27" x14ac:dyDescent="0.55000000000000004">
      <c r="A4507" s="3" t="s">
        <v>78</v>
      </c>
      <c r="B4507" s="3" t="s">
        <v>79</v>
      </c>
      <c r="C4507" s="3" t="s">
        <v>7128</v>
      </c>
      <c r="D4507" s="3" t="s">
        <v>95</v>
      </c>
      <c r="E4507" s="4" t="s">
        <v>66</v>
      </c>
      <c r="F4507" s="3" t="s">
        <v>36</v>
      </c>
      <c r="G4507" s="3" t="s">
        <v>36</v>
      </c>
      <c r="H4507" s="3" t="s">
        <v>59</v>
      </c>
      <c r="I4507" s="3" t="s">
        <v>82</v>
      </c>
      <c r="J4507" s="3" t="s">
        <v>36</v>
      </c>
      <c r="K4507" s="3" t="s">
        <v>61</v>
      </c>
      <c r="L4507" s="5">
        <v>7.5</v>
      </c>
      <c r="M4507" s="4">
        <v>10</v>
      </c>
      <c r="N4507" s="5">
        <v>3.35</v>
      </c>
      <c r="O4507" s="5">
        <v>0.33500000000000002</v>
      </c>
      <c r="P4507" s="4">
        <v>154</v>
      </c>
      <c r="Q4507" s="6">
        <v>6.4935064935064899</v>
      </c>
      <c r="R4507" s="7">
        <v>1.1831168831168799</v>
      </c>
      <c r="S4507" s="6">
        <v>0</v>
      </c>
      <c r="T4507" s="5">
        <v>0</v>
      </c>
      <c r="U4507" s="5">
        <v>0</v>
      </c>
      <c r="V4507" s="5">
        <f t="shared" si="360"/>
        <v>3.35</v>
      </c>
      <c r="W4507" s="5">
        <f t="shared" si="356"/>
        <v>-3.35</v>
      </c>
      <c r="X4507" s="8">
        <f t="shared" si="357"/>
        <v>-1</v>
      </c>
      <c r="Y4507" s="4">
        <v>0</v>
      </c>
      <c r="Z4507" s="9" t="str">
        <f t="shared" si="358"/>
        <v>NA</v>
      </c>
      <c r="AA4507" s="10">
        <f t="shared" si="359"/>
        <v>0</v>
      </c>
    </row>
    <row r="4508" spans="1:27" x14ac:dyDescent="0.55000000000000004">
      <c r="A4508" s="3" t="s">
        <v>78</v>
      </c>
      <c r="B4508" s="3" t="s">
        <v>79</v>
      </c>
      <c r="C4508" s="3" t="s">
        <v>7129</v>
      </c>
      <c r="D4508" s="3" t="s">
        <v>208</v>
      </c>
      <c r="E4508" s="4" t="s">
        <v>66</v>
      </c>
      <c r="F4508" s="3" t="s">
        <v>36</v>
      </c>
      <c r="G4508" s="3" t="s">
        <v>36</v>
      </c>
      <c r="H4508" s="3" t="s">
        <v>59</v>
      </c>
      <c r="I4508" s="3" t="s">
        <v>50</v>
      </c>
      <c r="J4508" s="3" t="s">
        <v>36</v>
      </c>
      <c r="K4508" s="3" t="s">
        <v>61</v>
      </c>
      <c r="L4508" s="5">
        <v>7.5</v>
      </c>
      <c r="M4508" s="4">
        <v>12</v>
      </c>
      <c r="N4508" s="5">
        <v>3.6249999000000002</v>
      </c>
      <c r="O4508" s="5">
        <v>0.30208332500000001</v>
      </c>
      <c r="P4508" s="4">
        <v>178</v>
      </c>
      <c r="Q4508" s="6">
        <v>6.7415730337078603</v>
      </c>
      <c r="R4508" s="7">
        <v>1.07191011235955</v>
      </c>
      <c r="S4508" s="6">
        <v>0</v>
      </c>
      <c r="T4508" s="5">
        <v>0</v>
      </c>
      <c r="U4508" s="5">
        <v>0</v>
      </c>
      <c r="V4508" s="5">
        <f t="shared" si="360"/>
        <v>3.6249999000000002</v>
      </c>
      <c r="W4508" s="5">
        <f t="shared" si="356"/>
        <v>-3.6249999000000002</v>
      </c>
      <c r="X4508" s="8">
        <f t="shared" si="357"/>
        <v>-1</v>
      </c>
      <c r="Y4508" s="4">
        <v>0</v>
      </c>
      <c r="Z4508" s="9" t="str">
        <f t="shared" si="358"/>
        <v>NA</v>
      </c>
      <c r="AA4508" s="10">
        <f t="shared" si="359"/>
        <v>0</v>
      </c>
    </row>
    <row r="4509" spans="1:27" x14ac:dyDescent="0.55000000000000004">
      <c r="A4509" s="3" t="s">
        <v>78</v>
      </c>
      <c r="B4509" s="3" t="s">
        <v>79</v>
      </c>
      <c r="C4509" s="3" t="s">
        <v>7130</v>
      </c>
      <c r="D4509" s="3" t="s">
        <v>246</v>
      </c>
      <c r="E4509" s="4" t="s">
        <v>66</v>
      </c>
      <c r="F4509" s="3" t="s">
        <v>36</v>
      </c>
      <c r="G4509" s="3" t="s">
        <v>36</v>
      </c>
      <c r="H4509" s="3" t="s">
        <v>59</v>
      </c>
      <c r="I4509" s="3" t="s">
        <v>82</v>
      </c>
      <c r="J4509" s="3" t="s">
        <v>36</v>
      </c>
      <c r="K4509" s="3" t="s">
        <v>61</v>
      </c>
      <c r="L4509" s="5">
        <v>7.5</v>
      </c>
      <c r="M4509" s="4">
        <v>14</v>
      </c>
      <c r="N4509" s="5">
        <v>4.9000000000000004</v>
      </c>
      <c r="O4509" s="5">
        <v>0.35</v>
      </c>
      <c r="P4509" s="4">
        <v>213</v>
      </c>
      <c r="Q4509" s="6">
        <v>6.5727699530516404</v>
      </c>
      <c r="R4509" s="7">
        <v>1.30892018779343</v>
      </c>
      <c r="S4509" s="6">
        <v>0</v>
      </c>
      <c r="T4509" s="5">
        <v>0</v>
      </c>
      <c r="U4509" s="5">
        <v>0</v>
      </c>
      <c r="V4509" s="5">
        <f t="shared" si="360"/>
        <v>4.9000000000000004</v>
      </c>
      <c r="W4509" s="5">
        <f t="shared" si="356"/>
        <v>-4.9000000000000004</v>
      </c>
      <c r="X4509" s="8">
        <f t="shared" si="357"/>
        <v>-1</v>
      </c>
      <c r="Y4509" s="4">
        <v>0</v>
      </c>
      <c r="Z4509" s="9" t="str">
        <f t="shared" si="358"/>
        <v>NA</v>
      </c>
      <c r="AA4509" s="10">
        <f t="shared" si="359"/>
        <v>0</v>
      </c>
    </row>
    <row r="4510" spans="1:27" x14ac:dyDescent="0.55000000000000004">
      <c r="A4510" s="3" t="s">
        <v>78</v>
      </c>
      <c r="B4510" s="3" t="s">
        <v>79</v>
      </c>
      <c r="C4510" s="3" t="s">
        <v>7131</v>
      </c>
      <c r="D4510" s="3" t="s">
        <v>7132</v>
      </c>
      <c r="E4510" s="4" t="s">
        <v>66</v>
      </c>
      <c r="F4510" s="3" t="s">
        <v>36</v>
      </c>
      <c r="G4510" s="3" t="s">
        <v>36</v>
      </c>
      <c r="H4510" s="3" t="s">
        <v>235</v>
      </c>
      <c r="I4510" s="3" t="s">
        <v>77</v>
      </c>
      <c r="J4510" s="3" t="s">
        <v>36</v>
      </c>
      <c r="K4510" s="3" t="s">
        <v>61</v>
      </c>
      <c r="L4510" s="5">
        <v>7.5</v>
      </c>
      <c r="M4510" s="4">
        <v>22</v>
      </c>
      <c r="N4510" s="5">
        <v>34.924999999999997</v>
      </c>
      <c r="O4510" s="5">
        <v>1.5874999999999999</v>
      </c>
      <c r="P4510" s="4">
        <v>386</v>
      </c>
      <c r="Q4510" s="6">
        <v>5.6994818652849704</v>
      </c>
      <c r="R4510" s="7">
        <v>1.6611398963730599</v>
      </c>
      <c r="S4510" s="6">
        <v>0</v>
      </c>
      <c r="T4510" s="5">
        <v>0</v>
      </c>
      <c r="U4510" s="5">
        <v>0</v>
      </c>
      <c r="V4510" s="5">
        <f t="shared" si="360"/>
        <v>34.924999999999997</v>
      </c>
      <c r="W4510" s="5">
        <f t="shared" si="356"/>
        <v>-34.924999999999997</v>
      </c>
      <c r="X4510" s="8">
        <f t="shared" si="357"/>
        <v>-1</v>
      </c>
      <c r="Y4510" s="4">
        <v>0</v>
      </c>
      <c r="Z4510" s="9" t="str">
        <f t="shared" si="358"/>
        <v>NA</v>
      </c>
      <c r="AA4510" s="10">
        <f t="shared" si="359"/>
        <v>0</v>
      </c>
    </row>
    <row r="4511" spans="1:27" x14ac:dyDescent="0.55000000000000004">
      <c r="A4511" s="3" t="s">
        <v>78</v>
      </c>
      <c r="B4511" s="3" t="s">
        <v>79</v>
      </c>
      <c r="C4511" s="3" t="s">
        <v>7133</v>
      </c>
      <c r="D4511" s="3" t="s">
        <v>4697</v>
      </c>
      <c r="E4511" s="4" t="s">
        <v>66</v>
      </c>
      <c r="F4511" s="3" t="s">
        <v>36</v>
      </c>
      <c r="G4511" s="3" t="s">
        <v>36</v>
      </c>
      <c r="H4511" s="3" t="s">
        <v>4635</v>
      </c>
      <c r="I4511" s="3" t="s">
        <v>77</v>
      </c>
      <c r="J4511" s="3" t="s">
        <v>36</v>
      </c>
      <c r="K4511" s="3" t="s">
        <v>61</v>
      </c>
      <c r="L4511" s="5">
        <v>7.5</v>
      </c>
      <c r="M4511" s="4">
        <v>102</v>
      </c>
      <c r="N4511" s="5">
        <v>55.799998875</v>
      </c>
      <c r="O4511" s="5">
        <v>0.54705881249999999</v>
      </c>
      <c r="P4511" s="4">
        <v>7575</v>
      </c>
      <c r="Q4511" s="6">
        <v>1.34653465346535</v>
      </c>
      <c r="R4511" s="7">
        <v>2.0038019801980198</v>
      </c>
      <c r="S4511" s="6">
        <v>0</v>
      </c>
      <c r="T4511" s="5">
        <v>0</v>
      </c>
      <c r="U4511" s="5">
        <v>0</v>
      </c>
      <c r="V4511" s="5">
        <f t="shared" si="360"/>
        <v>55.799998875</v>
      </c>
      <c r="W4511" s="5">
        <f t="shared" si="356"/>
        <v>-55.799998875</v>
      </c>
      <c r="X4511" s="8">
        <f t="shared" si="357"/>
        <v>-1</v>
      </c>
      <c r="Y4511" s="4">
        <v>0</v>
      </c>
      <c r="Z4511" s="9" t="str">
        <f t="shared" si="358"/>
        <v>NA</v>
      </c>
      <c r="AA4511" s="10">
        <f t="shared" si="359"/>
        <v>0</v>
      </c>
    </row>
    <row r="4512" spans="1:27" x14ac:dyDescent="0.55000000000000004">
      <c r="Y4512" s="4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2F3C6-4716-4DD7-9DA7-32642C8DD33A}">
  <dimension ref="A1:AB4511"/>
  <sheetViews>
    <sheetView workbookViewId="0">
      <pane ySplit="1" topLeftCell="A2" activePane="bottomLeft" state="frozen"/>
      <selection pane="bottomLeft" activeCell="A4" sqref="A4"/>
    </sheetView>
  </sheetViews>
  <sheetFormatPr defaultColWidth="8.26171875" defaultRowHeight="14.4" x14ac:dyDescent="0.55000000000000004"/>
  <cols>
    <col min="1" max="1" width="13.9453125" bestFit="1" customWidth="1"/>
    <col min="2" max="2" width="45.41796875" bestFit="1" customWidth="1"/>
    <col min="3" max="3" width="10.3125" bestFit="1" customWidth="1"/>
    <col min="4" max="4" width="31.15625" bestFit="1" customWidth="1"/>
    <col min="5" max="5" width="29.578125" bestFit="1" customWidth="1"/>
    <col min="6" max="6" width="20.578125" bestFit="1" customWidth="1"/>
    <col min="7" max="7" width="15.89453125" style="5" bestFit="1" customWidth="1"/>
    <col min="8" max="8" width="5.734375" bestFit="1" customWidth="1"/>
    <col min="9" max="9" width="12.15625" style="5" bestFit="1" customWidth="1"/>
    <col min="10" max="10" width="16.5234375" style="5" bestFit="1" customWidth="1"/>
    <col min="11" max="11" width="10.7890625" bestFit="1" customWidth="1"/>
    <col min="12" max="12" width="17.3125" bestFit="1" customWidth="1"/>
    <col min="13" max="13" width="8.47265625" style="13" bestFit="1" customWidth="1"/>
    <col min="14" max="14" width="13.1015625" style="15" bestFit="1" customWidth="1"/>
    <col min="15" max="15" width="15.3671875" style="5" bestFit="1" customWidth="1"/>
    <col min="16" max="16" width="12.5234375" style="5" bestFit="1" customWidth="1"/>
    <col min="17" max="17" width="9.734375" style="5" bestFit="1" customWidth="1"/>
    <col min="18" max="18" width="11.1015625" style="5" bestFit="1" customWidth="1"/>
    <col min="19" max="19" width="11.578125" style="15" bestFit="1" customWidth="1"/>
    <col min="20" max="20" width="11.5234375" bestFit="1" customWidth="1"/>
    <col min="21" max="21" width="12.1015625" style="5" bestFit="1" customWidth="1"/>
    <col min="22" max="22" width="9.62890625" style="15" bestFit="1" customWidth="1"/>
    <col min="23" max="23" width="9.26171875" bestFit="1" customWidth="1"/>
    <col min="24" max="24" width="8.734375" bestFit="1" customWidth="1"/>
    <col min="25" max="25" width="9.734375" bestFit="1" customWidth="1"/>
    <col min="26" max="26" width="10.734375" bestFit="1" customWidth="1"/>
    <col min="27" max="27" width="8.734375" bestFit="1" customWidth="1"/>
    <col min="28" max="28" width="10.3125" bestFit="1" customWidth="1"/>
    <col min="251" max="251" width="10.9453125" bestFit="1" customWidth="1"/>
    <col min="252" max="252" width="13.9453125" bestFit="1" customWidth="1"/>
    <col min="253" max="253" width="17.3125" bestFit="1" customWidth="1"/>
    <col min="254" max="254" width="44.7890625" bestFit="1" customWidth="1"/>
    <col min="255" max="255" width="10.41796875" bestFit="1" customWidth="1"/>
    <col min="256" max="256" width="32.47265625" bestFit="1" customWidth="1"/>
    <col min="257" max="257" width="29.89453125" bestFit="1" customWidth="1"/>
    <col min="258" max="258" width="15.9453125" bestFit="1" customWidth="1"/>
    <col min="259" max="259" width="21.3671875" bestFit="1" customWidth="1"/>
    <col min="260" max="260" width="13" bestFit="1" customWidth="1"/>
    <col min="261" max="261" width="9.89453125" bestFit="1" customWidth="1"/>
    <col min="262" max="262" width="16.3671875" bestFit="1" customWidth="1"/>
    <col min="263" max="263" width="6.20703125" bestFit="1" customWidth="1"/>
    <col min="264" max="264" width="12.578125" bestFit="1" customWidth="1"/>
    <col min="265" max="265" width="17.05078125" bestFit="1" customWidth="1"/>
    <col min="266" max="266" width="10.9453125" bestFit="1" customWidth="1"/>
    <col min="267" max="267" width="18" bestFit="1" customWidth="1"/>
    <col min="268" max="268" width="8.7890625" bestFit="1" customWidth="1"/>
    <col min="269" max="269" width="13.9453125" bestFit="1" customWidth="1"/>
    <col min="270" max="270" width="15.83984375" bestFit="1" customWidth="1"/>
    <col min="271" max="271" width="10.578125" bestFit="1" customWidth="1"/>
    <col min="272" max="272" width="9.62890625" bestFit="1" customWidth="1"/>
    <col min="273" max="273" width="11.5234375" bestFit="1" customWidth="1"/>
    <col min="274" max="274" width="12.05078125" bestFit="1" customWidth="1"/>
    <col min="275" max="275" width="11.62890625" bestFit="1" customWidth="1"/>
    <col min="276" max="276" width="12.47265625" bestFit="1" customWidth="1"/>
    <col min="277" max="277" width="11.20703125" customWidth="1"/>
    <col min="507" max="507" width="10.9453125" bestFit="1" customWidth="1"/>
    <col min="508" max="508" width="13.9453125" bestFit="1" customWidth="1"/>
    <col min="509" max="509" width="17.3125" bestFit="1" customWidth="1"/>
    <col min="510" max="510" width="44.7890625" bestFit="1" customWidth="1"/>
    <col min="511" max="511" width="10.41796875" bestFit="1" customWidth="1"/>
    <col min="512" max="512" width="32.47265625" bestFit="1" customWidth="1"/>
    <col min="513" max="513" width="29.89453125" bestFit="1" customWidth="1"/>
    <col min="514" max="514" width="15.9453125" bestFit="1" customWidth="1"/>
    <col min="515" max="515" width="21.3671875" bestFit="1" customWidth="1"/>
    <col min="516" max="516" width="13" bestFit="1" customWidth="1"/>
    <col min="517" max="517" width="9.89453125" bestFit="1" customWidth="1"/>
    <col min="518" max="518" width="16.3671875" bestFit="1" customWidth="1"/>
    <col min="519" max="519" width="6.20703125" bestFit="1" customWidth="1"/>
    <col min="520" max="520" width="12.578125" bestFit="1" customWidth="1"/>
    <col min="521" max="521" width="17.05078125" bestFit="1" customWidth="1"/>
    <col min="522" max="522" width="10.9453125" bestFit="1" customWidth="1"/>
    <col min="523" max="523" width="18" bestFit="1" customWidth="1"/>
    <col min="524" max="524" width="8.7890625" bestFit="1" customWidth="1"/>
    <col min="525" max="525" width="13.9453125" bestFit="1" customWidth="1"/>
    <col min="526" max="526" width="15.83984375" bestFit="1" customWidth="1"/>
    <col min="527" max="527" width="10.578125" bestFit="1" customWidth="1"/>
    <col min="528" max="528" width="9.62890625" bestFit="1" customWidth="1"/>
    <col min="529" max="529" width="11.5234375" bestFit="1" customWidth="1"/>
    <col min="530" max="530" width="12.05078125" bestFit="1" customWidth="1"/>
    <col min="531" max="531" width="11.62890625" bestFit="1" customWidth="1"/>
    <col min="532" max="532" width="12.47265625" bestFit="1" customWidth="1"/>
    <col min="533" max="533" width="11.20703125" customWidth="1"/>
    <col min="763" max="763" width="10.9453125" bestFit="1" customWidth="1"/>
    <col min="764" max="764" width="13.9453125" bestFit="1" customWidth="1"/>
    <col min="765" max="765" width="17.3125" bestFit="1" customWidth="1"/>
    <col min="766" max="766" width="44.7890625" bestFit="1" customWidth="1"/>
    <col min="767" max="767" width="10.41796875" bestFit="1" customWidth="1"/>
    <col min="768" max="768" width="32.47265625" bestFit="1" customWidth="1"/>
    <col min="769" max="769" width="29.89453125" bestFit="1" customWidth="1"/>
    <col min="770" max="770" width="15.9453125" bestFit="1" customWidth="1"/>
    <col min="771" max="771" width="21.3671875" bestFit="1" customWidth="1"/>
    <col min="772" max="772" width="13" bestFit="1" customWidth="1"/>
    <col min="773" max="773" width="9.89453125" bestFit="1" customWidth="1"/>
    <col min="774" max="774" width="16.3671875" bestFit="1" customWidth="1"/>
    <col min="775" max="775" width="6.20703125" bestFit="1" customWidth="1"/>
    <col min="776" max="776" width="12.578125" bestFit="1" customWidth="1"/>
    <col min="777" max="777" width="17.05078125" bestFit="1" customWidth="1"/>
    <col min="778" max="778" width="10.9453125" bestFit="1" customWidth="1"/>
    <col min="779" max="779" width="18" bestFit="1" customWidth="1"/>
    <col min="780" max="780" width="8.7890625" bestFit="1" customWidth="1"/>
    <col min="781" max="781" width="13.9453125" bestFit="1" customWidth="1"/>
    <col min="782" max="782" width="15.83984375" bestFit="1" customWidth="1"/>
    <col min="783" max="783" width="10.578125" bestFit="1" customWidth="1"/>
    <col min="784" max="784" width="9.62890625" bestFit="1" customWidth="1"/>
    <col min="785" max="785" width="11.5234375" bestFit="1" customWidth="1"/>
    <col min="786" max="786" width="12.05078125" bestFit="1" customWidth="1"/>
    <col min="787" max="787" width="11.62890625" bestFit="1" customWidth="1"/>
    <col min="788" max="788" width="12.47265625" bestFit="1" customWidth="1"/>
    <col min="789" max="789" width="11.20703125" customWidth="1"/>
    <col min="1019" max="1019" width="10.9453125" bestFit="1" customWidth="1"/>
    <col min="1020" max="1020" width="13.9453125" bestFit="1" customWidth="1"/>
    <col min="1021" max="1021" width="17.3125" bestFit="1" customWidth="1"/>
    <col min="1022" max="1022" width="44.7890625" bestFit="1" customWidth="1"/>
    <col min="1023" max="1023" width="10.41796875" bestFit="1" customWidth="1"/>
    <col min="1024" max="1024" width="32.47265625" bestFit="1" customWidth="1"/>
    <col min="1025" max="1025" width="29.89453125" bestFit="1" customWidth="1"/>
    <col min="1026" max="1026" width="15.9453125" bestFit="1" customWidth="1"/>
    <col min="1027" max="1027" width="21.3671875" bestFit="1" customWidth="1"/>
    <col min="1028" max="1028" width="13" bestFit="1" customWidth="1"/>
    <col min="1029" max="1029" width="9.89453125" bestFit="1" customWidth="1"/>
    <col min="1030" max="1030" width="16.3671875" bestFit="1" customWidth="1"/>
    <col min="1031" max="1031" width="6.20703125" bestFit="1" customWidth="1"/>
    <col min="1032" max="1032" width="12.578125" bestFit="1" customWidth="1"/>
    <col min="1033" max="1033" width="17.05078125" bestFit="1" customWidth="1"/>
    <col min="1034" max="1034" width="10.9453125" bestFit="1" customWidth="1"/>
    <col min="1035" max="1035" width="18" bestFit="1" customWidth="1"/>
    <col min="1036" max="1036" width="8.7890625" bestFit="1" customWidth="1"/>
    <col min="1037" max="1037" width="13.9453125" bestFit="1" customWidth="1"/>
    <col min="1038" max="1038" width="15.83984375" bestFit="1" customWidth="1"/>
    <col min="1039" max="1039" width="10.578125" bestFit="1" customWidth="1"/>
    <col min="1040" max="1040" width="9.62890625" bestFit="1" customWidth="1"/>
    <col min="1041" max="1041" width="11.5234375" bestFit="1" customWidth="1"/>
    <col min="1042" max="1042" width="12.05078125" bestFit="1" customWidth="1"/>
    <col min="1043" max="1043" width="11.62890625" bestFit="1" customWidth="1"/>
    <col min="1044" max="1044" width="12.47265625" bestFit="1" customWidth="1"/>
    <col min="1045" max="1045" width="11.20703125" customWidth="1"/>
    <col min="1275" max="1275" width="10.9453125" bestFit="1" customWidth="1"/>
    <col min="1276" max="1276" width="13.9453125" bestFit="1" customWidth="1"/>
    <col min="1277" max="1277" width="17.3125" bestFit="1" customWidth="1"/>
    <col min="1278" max="1278" width="44.7890625" bestFit="1" customWidth="1"/>
    <col min="1279" max="1279" width="10.41796875" bestFit="1" customWidth="1"/>
    <col min="1280" max="1280" width="32.47265625" bestFit="1" customWidth="1"/>
    <col min="1281" max="1281" width="29.89453125" bestFit="1" customWidth="1"/>
    <col min="1282" max="1282" width="15.9453125" bestFit="1" customWidth="1"/>
    <col min="1283" max="1283" width="21.3671875" bestFit="1" customWidth="1"/>
    <col min="1284" max="1284" width="13" bestFit="1" customWidth="1"/>
    <col min="1285" max="1285" width="9.89453125" bestFit="1" customWidth="1"/>
    <col min="1286" max="1286" width="16.3671875" bestFit="1" customWidth="1"/>
    <col min="1287" max="1287" width="6.20703125" bestFit="1" customWidth="1"/>
    <col min="1288" max="1288" width="12.578125" bestFit="1" customWidth="1"/>
    <col min="1289" max="1289" width="17.05078125" bestFit="1" customWidth="1"/>
    <col min="1290" max="1290" width="10.9453125" bestFit="1" customWidth="1"/>
    <col min="1291" max="1291" width="18" bestFit="1" customWidth="1"/>
    <col min="1292" max="1292" width="8.7890625" bestFit="1" customWidth="1"/>
    <col min="1293" max="1293" width="13.9453125" bestFit="1" customWidth="1"/>
    <col min="1294" max="1294" width="15.83984375" bestFit="1" customWidth="1"/>
    <col min="1295" max="1295" width="10.578125" bestFit="1" customWidth="1"/>
    <col min="1296" max="1296" width="9.62890625" bestFit="1" customWidth="1"/>
    <col min="1297" max="1297" width="11.5234375" bestFit="1" customWidth="1"/>
    <col min="1298" max="1298" width="12.05078125" bestFit="1" customWidth="1"/>
    <col min="1299" max="1299" width="11.62890625" bestFit="1" customWidth="1"/>
    <col min="1300" max="1300" width="12.47265625" bestFit="1" customWidth="1"/>
    <col min="1301" max="1301" width="11.20703125" customWidth="1"/>
    <col min="1531" max="1531" width="10.9453125" bestFit="1" customWidth="1"/>
    <col min="1532" max="1532" width="13.9453125" bestFit="1" customWidth="1"/>
    <col min="1533" max="1533" width="17.3125" bestFit="1" customWidth="1"/>
    <col min="1534" max="1534" width="44.7890625" bestFit="1" customWidth="1"/>
    <col min="1535" max="1535" width="10.41796875" bestFit="1" customWidth="1"/>
    <col min="1536" max="1536" width="32.47265625" bestFit="1" customWidth="1"/>
    <col min="1537" max="1537" width="29.89453125" bestFit="1" customWidth="1"/>
    <col min="1538" max="1538" width="15.9453125" bestFit="1" customWidth="1"/>
    <col min="1539" max="1539" width="21.3671875" bestFit="1" customWidth="1"/>
    <col min="1540" max="1540" width="13" bestFit="1" customWidth="1"/>
    <col min="1541" max="1541" width="9.89453125" bestFit="1" customWidth="1"/>
    <col min="1542" max="1542" width="16.3671875" bestFit="1" customWidth="1"/>
    <col min="1543" max="1543" width="6.20703125" bestFit="1" customWidth="1"/>
    <col min="1544" max="1544" width="12.578125" bestFit="1" customWidth="1"/>
    <col min="1545" max="1545" width="17.05078125" bestFit="1" customWidth="1"/>
    <col min="1546" max="1546" width="10.9453125" bestFit="1" customWidth="1"/>
    <col min="1547" max="1547" width="18" bestFit="1" customWidth="1"/>
    <col min="1548" max="1548" width="8.7890625" bestFit="1" customWidth="1"/>
    <col min="1549" max="1549" width="13.9453125" bestFit="1" customWidth="1"/>
    <col min="1550" max="1550" width="15.83984375" bestFit="1" customWidth="1"/>
    <col min="1551" max="1551" width="10.578125" bestFit="1" customWidth="1"/>
    <col min="1552" max="1552" width="9.62890625" bestFit="1" customWidth="1"/>
    <col min="1553" max="1553" width="11.5234375" bestFit="1" customWidth="1"/>
    <col min="1554" max="1554" width="12.05078125" bestFit="1" customWidth="1"/>
    <col min="1555" max="1555" width="11.62890625" bestFit="1" customWidth="1"/>
    <col min="1556" max="1556" width="12.47265625" bestFit="1" customWidth="1"/>
    <col min="1557" max="1557" width="11.20703125" customWidth="1"/>
    <col min="1787" max="1787" width="10.9453125" bestFit="1" customWidth="1"/>
    <col min="1788" max="1788" width="13.9453125" bestFit="1" customWidth="1"/>
    <col min="1789" max="1789" width="17.3125" bestFit="1" customWidth="1"/>
    <col min="1790" max="1790" width="44.7890625" bestFit="1" customWidth="1"/>
    <col min="1791" max="1791" width="10.41796875" bestFit="1" customWidth="1"/>
    <col min="1792" max="1792" width="32.47265625" bestFit="1" customWidth="1"/>
    <col min="1793" max="1793" width="29.89453125" bestFit="1" customWidth="1"/>
    <col min="1794" max="1794" width="15.9453125" bestFit="1" customWidth="1"/>
    <col min="1795" max="1795" width="21.3671875" bestFit="1" customWidth="1"/>
    <col min="1796" max="1796" width="13" bestFit="1" customWidth="1"/>
    <col min="1797" max="1797" width="9.89453125" bestFit="1" customWidth="1"/>
    <col min="1798" max="1798" width="16.3671875" bestFit="1" customWidth="1"/>
    <col min="1799" max="1799" width="6.20703125" bestFit="1" customWidth="1"/>
    <col min="1800" max="1800" width="12.578125" bestFit="1" customWidth="1"/>
    <col min="1801" max="1801" width="17.05078125" bestFit="1" customWidth="1"/>
    <col min="1802" max="1802" width="10.9453125" bestFit="1" customWidth="1"/>
    <col min="1803" max="1803" width="18" bestFit="1" customWidth="1"/>
    <col min="1804" max="1804" width="8.7890625" bestFit="1" customWidth="1"/>
    <col min="1805" max="1805" width="13.9453125" bestFit="1" customWidth="1"/>
    <col min="1806" max="1806" width="15.83984375" bestFit="1" customWidth="1"/>
    <col min="1807" max="1807" width="10.578125" bestFit="1" customWidth="1"/>
    <col min="1808" max="1808" width="9.62890625" bestFit="1" customWidth="1"/>
    <col min="1809" max="1809" width="11.5234375" bestFit="1" customWidth="1"/>
    <col min="1810" max="1810" width="12.05078125" bestFit="1" customWidth="1"/>
    <col min="1811" max="1811" width="11.62890625" bestFit="1" customWidth="1"/>
    <col min="1812" max="1812" width="12.47265625" bestFit="1" customWidth="1"/>
    <col min="1813" max="1813" width="11.20703125" customWidth="1"/>
    <col min="2043" max="2043" width="10.9453125" bestFit="1" customWidth="1"/>
    <col min="2044" max="2044" width="13.9453125" bestFit="1" customWidth="1"/>
    <col min="2045" max="2045" width="17.3125" bestFit="1" customWidth="1"/>
    <col min="2046" max="2046" width="44.7890625" bestFit="1" customWidth="1"/>
    <col min="2047" max="2047" width="10.41796875" bestFit="1" customWidth="1"/>
    <col min="2048" max="2048" width="32.47265625" bestFit="1" customWidth="1"/>
    <col min="2049" max="2049" width="29.89453125" bestFit="1" customWidth="1"/>
    <col min="2050" max="2050" width="15.9453125" bestFit="1" customWidth="1"/>
    <col min="2051" max="2051" width="21.3671875" bestFit="1" customWidth="1"/>
    <col min="2052" max="2052" width="13" bestFit="1" customWidth="1"/>
    <col min="2053" max="2053" width="9.89453125" bestFit="1" customWidth="1"/>
    <col min="2054" max="2054" width="16.3671875" bestFit="1" customWidth="1"/>
    <col min="2055" max="2055" width="6.20703125" bestFit="1" customWidth="1"/>
    <col min="2056" max="2056" width="12.578125" bestFit="1" customWidth="1"/>
    <col min="2057" max="2057" width="17.05078125" bestFit="1" customWidth="1"/>
    <col min="2058" max="2058" width="10.9453125" bestFit="1" customWidth="1"/>
    <col min="2059" max="2059" width="18" bestFit="1" customWidth="1"/>
    <col min="2060" max="2060" width="8.7890625" bestFit="1" customWidth="1"/>
    <col min="2061" max="2061" width="13.9453125" bestFit="1" customWidth="1"/>
    <col min="2062" max="2062" width="15.83984375" bestFit="1" customWidth="1"/>
    <col min="2063" max="2063" width="10.578125" bestFit="1" customWidth="1"/>
    <col min="2064" max="2064" width="9.62890625" bestFit="1" customWidth="1"/>
    <col min="2065" max="2065" width="11.5234375" bestFit="1" customWidth="1"/>
    <col min="2066" max="2066" width="12.05078125" bestFit="1" customWidth="1"/>
    <col min="2067" max="2067" width="11.62890625" bestFit="1" customWidth="1"/>
    <col min="2068" max="2068" width="12.47265625" bestFit="1" customWidth="1"/>
    <col min="2069" max="2069" width="11.20703125" customWidth="1"/>
    <col min="2299" max="2299" width="10.9453125" bestFit="1" customWidth="1"/>
    <col min="2300" max="2300" width="13.9453125" bestFit="1" customWidth="1"/>
    <col min="2301" max="2301" width="17.3125" bestFit="1" customWidth="1"/>
    <col min="2302" max="2302" width="44.7890625" bestFit="1" customWidth="1"/>
    <col min="2303" max="2303" width="10.41796875" bestFit="1" customWidth="1"/>
    <col min="2304" max="2304" width="32.47265625" bestFit="1" customWidth="1"/>
    <col min="2305" max="2305" width="29.89453125" bestFit="1" customWidth="1"/>
    <col min="2306" max="2306" width="15.9453125" bestFit="1" customWidth="1"/>
    <col min="2307" max="2307" width="21.3671875" bestFit="1" customWidth="1"/>
    <col min="2308" max="2308" width="13" bestFit="1" customWidth="1"/>
    <col min="2309" max="2309" width="9.89453125" bestFit="1" customWidth="1"/>
    <col min="2310" max="2310" width="16.3671875" bestFit="1" customWidth="1"/>
    <col min="2311" max="2311" width="6.20703125" bestFit="1" customWidth="1"/>
    <col min="2312" max="2312" width="12.578125" bestFit="1" customWidth="1"/>
    <col min="2313" max="2313" width="17.05078125" bestFit="1" customWidth="1"/>
    <col min="2314" max="2314" width="10.9453125" bestFit="1" customWidth="1"/>
    <col min="2315" max="2315" width="18" bestFit="1" customWidth="1"/>
    <col min="2316" max="2316" width="8.7890625" bestFit="1" customWidth="1"/>
    <col min="2317" max="2317" width="13.9453125" bestFit="1" customWidth="1"/>
    <col min="2318" max="2318" width="15.83984375" bestFit="1" customWidth="1"/>
    <col min="2319" max="2319" width="10.578125" bestFit="1" customWidth="1"/>
    <col min="2320" max="2320" width="9.62890625" bestFit="1" customWidth="1"/>
    <col min="2321" max="2321" width="11.5234375" bestFit="1" customWidth="1"/>
    <col min="2322" max="2322" width="12.05078125" bestFit="1" customWidth="1"/>
    <col min="2323" max="2323" width="11.62890625" bestFit="1" customWidth="1"/>
    <col min="2324" max="2324" width="12.47265625" bestFit="1" customWidth="1"/>
    <col min="2325" max="2325" width="11.20703125" customWidth="1"/>
    <col min="2555" max="2555" width="10.9453125" bestFit="1" customWidth="1"/>
    <col min="2556" max="2556" width="13.9453125" bestFit="1" customWidth="1"/>
    <col min="2557" max="2557" width="17.3125" bestFit="1" customWidth="1"/>
    <col min="2558" max="2558" width="44.7890625" bestFit="1" customWidth="1"/>
    <col min="2559" max="2559" width="10.41796875" bestFit="1" customWidth="1"/>
    <col min="2560" max="2560" width="32.47265625" bestFit="1" customWidth="1"/>
    <col min="2561" max="2561" width="29.89453125" bestFit="1" customWidth="1"/>
    <col min="2562" max="2562" width="15.9453125" bestFit="1" customWidth="1"/>
    <col min="2563" max="2563" width="21.3671875" bestFit="1" customWidth="1"/>
    <col min="2564" max="2564" width="13" bestFit="1" customWidth="1"/>
    <col min="2565" max="2565" width="9.89453125" bestFit="1" customWidth="1"/>
    <col min="2566" max="2566" width="16.3671875" bestFit="1" customWidth="1"/>
    <col min="2567" max="2567" width="6.20703125" bestFit="1" customWidth="1"/>
    <col min="2568" max="2568" width="12.578125" bestFit="1" customWidth="1"/>
    <col min="2569" max="2569" width="17.05078125" bestFit="1" customWidth="1"/>
    <col min="2570" max="2570" width="10.9453125" bestFit="1" customWidth="1"/>
    <col min="2571" max="2571" width="18" bestFit="1" customWidth="1"/>
    <col min="2572" max="2572" width="8.7890625" bestFit="1" customWidth="1"/>
    <col min="2573" max="2573" width="13.9453125" bestFit="1" customWidth="1"/>
    <col min="2574" max="2574" width="15.83984375" bestFit="1" customWidth="1"/>
    <col min="2575" max="2575" width="10.578125" bestFit="1" customWidth="1"/>
    <col min="2576" max="2576" width="9.62890625" bestFit="1" customWidth="1"/>
    <col min="2577" max="2577" width="11.5234375" bestFit="1" customWidth="1"/>
    <col min="2578" max="2578" width="12.05078125" bestFit="1" customWidth="1"/>
    <col min="2579" max="2579" width="11.62890625" bestFit="1" customWidth="1"/>
    <col min="2580" max="2580" width="12.47265625" bestFit="1" customWidth="1"/>
    <col min="2581" max="2581" width="11.20703125" customWidth="1"/>
    <col min="2811" max="2811" width="10.9453125" bestFit="1" customWidth="1"/>
    <col min="2812" max="2812" width="13.9453125" bestFit="1" customWidth="1"/>
    <col min="2813" max="2813" width="17.3125" bestFit="1" customWidth="1"/>
    <col min="2814" max="2814" width="44.7890625" bestFit="1" customWidth="1"/>
    <col min="2815" max="2815" width="10.41796875" bestFit="1" customWidth="1"/>
    <col min="2816" max="2816" width="32.47265625" bestFit="1" customWidth="1"/>
    <col min="2817" max="2817" width="29.89453125" bestFit="1" customWidth="1"/>
    <col min="2818" max="2818" width="15.9453125" bestFit="1" customWidth="1"/>
    <col min="2819" max="2819" width="21.3671875" bestFit="1" customWidth="1"/>
    <col min="2820" max="2820" width="13" bestFit="1" customWidth="1"/>
    <col min="2821" max="2821" width="9.89453125" bestFit="1" customWidth="1"/>
    <col min="2822" max="2822" width="16.3671875" bestFit="1" customWidth="1"/>
    <col min="2823" max="2823" width="6.20703125" bestFit="1" customWidth="1"/>
    <col min="2824" max="2824" width="12.578125" bestFit="1" customWidth="1"/>
    <col min="2825" max="2825" width="17.05078125" bestFit="1" customWidth="1"/>
    <col min="2826" max="2826" width="10.9453125" bestFit="1" customWidth="1"/>
    <col min="2827" max="2827" width="18" bestFit="1" customWidth="1"/>
    <col min="2828" max="2828" width="8.7890625" bestFit="1" customWidth="1"/>
    <col min="2829" max="2829" width="13.9453125" bestFit="1" customWidth="1"/>
    <col min="2830" max="2830" width="15.83984375" bestFit="1" customWidth="1"/>
    <col min="2831" max="2831" width="10.578125" bestFit="1" customWidth="1"/>
    <col min="2832" max="2832" width="9.62890625" bestFit="1" customWidth="1"/>
    <col min="2833" max="2833" width="11.5234375" bestFit="1" customWidth="1"/>
    <col min="2834" max="2834" width="12.05078125" bestFit="1" customWidth="1"/>
    <col min="2835" max="2835" width="11.62890625" bestFit="1" customWidth="1"/>
    <col min="2836" max="2836" width="12.47265625" bestFit="1" customWidth="1"/>
    <col min="2837" max="2837" width="11.20703125" customWidth="1"/>
    <col min="3067" max="3067" width="10.9453125" bestFit="1" customWidth="1"/>
    <col min="3068" max="3068" width="13.9453125" bestFit="1" customWidth="1"/>
    <col min="3069" max="3069" width="17.3125" bestFit="1" customWidth="1"/>
    <col min="3070" max="3070" width="44.7890625" bestFit="1" customWidth="1"/>
    <col min="3071" max="3071" width="10.41796875" bestFit="1" customWidth="1"/>
    <col min="3072" max="3072" width="32.47265625" bestFit="1" customWidth="1"/>
    <col min="3073" max="3073" width="29.89453125" bestFit="1" customWidth="1"/>
    <col min="3074" max="3074" width="15.9453125" bestFit="1" customWidth="1"/>
    <col min="3075" max="3075" width="21.3671875" bestFit="1" customWidth="1"/>
    <col min="3076" max="3076" width="13" bestFit="1" customWidth="1"/>
    <col min="3077" max="3077" width="9.89453125" bestFit="1" customWidth="1"/>
    <col min="3078" max="3078" width="16.3671875" bestFit="1" customWidth="1"/>
    <col min="3079" max="3079" width="6.20703125" bestFit="1" customWidth="1"/>
    <col min="3080" max="3080" width="12.578125" bestFit="1" customWidth="1"/>
    <col min="3081" max="3081" width="17.05078125" bestFit="1" customWidth="1"/>
    <col min="3082" max="3082" width="10.9453125" bestFit="1" customWidth="1"/>
    <col min="3083" max="3083" width="18" bestFit="1" customWidth="1"/>
    <col min="3084" max="3084" width="8.7890625" bestFit="1" customWidth="1"/>
    <col min="3085" max="3085" width="13.9453125" bestFit="1" customWidth="1"/>
    <col min="3086" max="3086" width="15.83984375" bestFit="1" customWidth="1"/>
    <col min="3087" max="3087" width="10.578125" bestFit="1" customWidth="1"/>
    <col min="3088" max="3088" width="9.62890625" bestFit="1" customWidth="1"/>
    <col min="3089" max="3089" width="11.5234375" bestFit="1" customWidth="1"/>
    <col min="3090" max="3090" width="12.05078125" bestFit="1" customWidth="1"/>
    <col min="3091" max="3091" width="11.62890625" bestFit="1" customWidth="1"/>
    <col min="3092" max="3092" width="12.47265625" bestFit="1" customWidth="1"/>
    <col min="3093" max="3093" width="11.20703125" customWidth="1"/>
    <col min="3323" max="3323" width="10.9453125" bestFit="1" customWidth="1"/>
    <col min="3324" max="3324" width="13.9453125" bestFit="1" customWidth="1"/>
    <col min="3325" max="3325" width="17.3125" bestFit="1" customWidth="1"/>
    <col min="3326" max="3326" width="44.7890625" bestFit="1" customWidth="1"/>
    <col min="3327" max="3327" width="10.41796875" bestFit="1" customWidth="1"/>
    <col min="3328" max="3328" width="32.47265625" bestFit="1" customWidth="1"/>
    <col min="3329" max="3329" width="29.89453125" bestFit="1" customWidth="1"/>
    <col min="3330" max="3330" width="15.9453125" bestFit="1" customWidth="1"/>
    <col min="3331" max="3331" width="21.3671875" bestFit="1" customWidth="1"/>
    <col min="3332" max="3332" width="13" bestFit="1" customWidth="1"/>
    <col min="3333" max="3333" width="9.89453125" bestFit="1" customWidth="1"/>
    <col min="3334" max="3334" width="16.3671875" bestFit="1" customWidth="1"/>
    <col min="3335" max="3335" width="6.20703125" bestFit="1" customWidth="1"/>
    <col min="3336" max="3336" width="12.578125" bestFit="1" customWidth="1"/>
    <col min="3337" max="3337" width="17.05078125" bestFit="1" customWidth="1"/>
    <col min="3338" max="3338" width="10.9453125" bestFit="1" customWidth="1"/>
    <col min="3339" max="3339" width="18" bestFit="1" customWidth="1"/>
    <col min="3340" max="3340" width="8.7890625" bestFit="1" customWidth="1"/>
    <col min="3341" max="3341" width="13.9453125" bestFit="1" customWidth="1"/>
    <col min="3342" max="3342" width="15.83984375" bestFit="1" customWidth="1"/>
    <col min="3343" max="3343" width="10.578125" bestFit="1" customWidth="1"/>
    <col min="3344" max="3344" width="9.62890625" bestFit="1" customWidth="1"/>
    <col min="3345" max="3345" width="11.5234375" bestFit="1" customWidth="1"/>
    <col min="3346" max="3346" width="12.05078125" bestFit="1" customWidth="1"/>
    <col min="3347" max="3347" width="11.62890625" bestFit="1" customWidth="1"/>
    <col min="3348" max="3348" width="12.47265625" bestFit="1" customWidth="1"/>
    <col min="3349" max="3349" width="11.20703125" customWidth="1"/>
    <col min="3579" max="3579" width="10.9453125" bestFit="1" customWidth="1"/>
    <col min="3580" max="3580" width="13.9453125" bestFit="1" customWidth="1"/>
    <col min="3581" max="3581" width="17.3125" bestFit="1" customWidth="1"/>
    <col min="3582" max="3582" width="44.7890625" bestFit="1" customWidth="1"/>
    <col min="3583" max="3583" width="10.41796875" bestFit="1" customWidth="1"/>
    <col min="3584" max="3584" width="32.47265625" bestFit="1" customWidth="1"/>
    <col min="3585" max="3585" width="29.89453125" bestFit="1" customWidth="1"/>
    <col min="3586" max="3586" width="15.9453125" bestFit="1" customWidth="1"/>
    <col min="3587" max="3587" width="21.3671875" bestFit="1" customWidth="1"/>
    <col min="3588" max="3588" width="13" bestFit="1" customWidth="1"/>
    <col min="3589" max="3589" width="9.89453125" bestFit="1" customWidth="1"/>
    <col min="3590" max="3590" width="16.3671875" bestFit="1" customWidth="1"/>
    <col min="3591" max="3591" width="6.20703125" bestFit="1" customWidth="1"/>
    <col min="3592" max="3592" width="12.578125" bestFit="1" customWidth="1"/>
    <col min="3593" max="3593" width="17.05078125" bestFit="1" customWidth="1"/>
    <col min="3594" max="3594" width="10.9453125" bestFit="1" customWidth="1"/>
    <col min="3595" max="3595" width="18" bestFit="1" customWidth="1"/>
    <col min="3596" max="3596" width="8.7890625" bestFit="1" customWidth="1"/>
    <col min="3597" max="3597" width="13.9453125" bestFit="1" customWidth="1"/>
    <col min="3598" max="3598" width="15.83984375" bestFit="1" customWidth="1"/>
    <col min="3599" max="3599" width="10.578125" bestFit="1" customWidth="1"/>
    <col min="3600" max="3600" width="9.62890625" bestFit="1" customWidth="1"/>
    <col min="3601" max="3601" width="11.5234375" bestFit="1" customWidth="1"/>
    <col min="3602" max="3602" width="12.05078125" bestFit="1" customWidth="1"/>
    <col min="3603" max="3603" width="11.62890625" bestFit="1" customWidth="1"/>
    <col min="3604" max="3604" width="12.47265625" bestFit="1" customWidth="1"/>
    <col min="3605" max="3605" width="11.20703125" customWidth="1"/>
    <col min="3835" max="3835" width="10.9453125" bestFit="1" customWidth="1"/>
    <col min="3836" max="3836" width="13.9453125" bestFit="1" customWidth="1"/>
    <col min="3837" max="3837" width="17.3125" bestFit="1" customWidth="1"/>
    <col min="3838" max="3838" width="44.7890625" bestFit="1" customWidth="1"/>
    <col min="3839" max="3839" width="10.41796875" bestFit="1" customWidth="1"/>
    <col min="3840" max="3840" width="32.47265625" bestFit="1" customWidth="1"/>
    <col min="3841" max="3841" width="29.89453125" bestFit="1" customWidth="1"/>
    <col min="3842" max="3842" width="15.9453125" bestFit="1" customWidth="1"/>
    <col min="3843" max="3843" width="21.3671875" bestFit="1" customWidth="1"/>
    <col min="3844" max="3844" width="13" bestFit="1" customWidth="1"/>
    <col min="3845" max="3845" width="9.89453125" bestFit="1" customWidth="1"/>
    <col min="3846" max="3846" width="16.3671875" bestFit="1" customWidth="1"/>
    <col min="3847" max="3847" width="6.20703125" bestFit="1" customWidth="1"/>
    <col min="3848" max="3848" width="12.578125" bestFit="1" customWidth="1"/>
    <col min="3849" max="3849" width="17.05078125" bestFit="1" customWidth="1"/>
    <col min="3850" max="3850" width="10.9453125" bestFit="1" customWidth="1"/>
    <col min="3851" max="3851" width="18" bestFit="1" customWidth="1"/>
    <col min="3852" max="3852" width="8.7890625" bestFit="1" customWidth="1"/>
    <col min="3853" max="3853" width="13.9453125" bestFit="1" customWidth="1"/>
    <col min="3854" max="3854" width="15.83984375" bestFit="1" customWidth="1"/>
    <col min="3855" max="3855" width="10.578125" bestFit="1" customWidth="1"/>
    <col min="3856" max="3856" width="9.62890625" bestFit="1" customWidth="1"/>
    <col min="3857" max="3857" width="11.5234375" bestFit="1" customWidth="1"/>
    <col min="3858" max="3858" width="12.05078125" bestFit="1" customWidth="1"/>
    <col min="3859" max="3859" width="11.62890625" bestFit="1" customWidth="1"/>
    <col min="3860" max="3860" width="12.47265625" bestFit="1" customWidth="1"/>
    <col min="3861" max="3861" width="11.20703125" customWidth="1"/>
    <col min="4091" max="4091" width="10.9453125" bestFit="1" customWidth="1"/>
    <col min="4092" max="4092" width="13.9453125" bestFit="1" customWidth="1"/>
    <col min="4093" max="4093" width="17.3125" bestFit="1" customWidth="1"/>
    <col min="4094" max="4094" width="44.7890625" bestFit="1" customWidth="1"/>
    <col min="4095" max="4095" width="10.41796875" bestFit="1" customWidth="1"/>
    <col min="4096" max="4096" width="32.47265625" bestFit="1" customWidth="1"/>
    <col min="4097" max="4097" width="29.89453125" bestFit="1" customWidth="1"/>
    <col min="4098" max="4098" width="15.9453125" bestFit="1" customWidth="1"/>
    <col min="4099" max="4099" width="21.3671875" bestFit="1" customWidth="1"/>
    <col min="4100" max="4100" width="13" bestFit="1" customWidth="1"/>
    <col min="4101" max="4101" width="9.89453125" bestFit="1" customWidth="1"/>
    <col min="4102" max="4102" width="16.3671875" bestFit="1" customWidth="1"/>
    <col min="4103" max="4103" width="6.20703125" bestFit="1" customWidth="1"/>
    <col min="4104" max="4104" width="12.578125" bestFit="1" customWidth="1"/>
    <col min="4105" max="4105" width="17.05078125" bestFit="1" customWidth="1"/>
    <col min="4106" max="4106" width="10.9453125" bestFit="1" customWidth="1"/>
    <col min="4107" max="4107" width="18" bestFit="1" customWidth="1"/>
    <col min="4108" max="4108" width="8.7890625" bestFit="1" customWidth="1"/>
    <col min="4109" max="4109" width="13.9453125" bestFit="1" customWidth="1"/>
    <col min="4110" max="4110" width="15.83984375" bestFit="1" customWidth="1"/>
    <col min="4111" max="4111" width="10.578125" bestFit="1" customWidth="1"/>
    <col min="4112" max="4112" width="9.62890625" bestFit="1" customWidth="1"/>
    <col min="4113" max="4113" width="11.5234375" bestFit="1" customWidth="1"/>
    <col min="4114" max="4114" width="12.05078125" bestFit="1" customWidth="1"/>
    <col min="4115" max="4115" width="11.62890625" bestFit="1" customWidth="1"/>
    <col min="4116" max="4116" width="12.47265625" bestFit="1" customWidth="1"/>
    <col min="4117" max="4117" width="11.20703125" customWidth="1"/>
    <col min="4347" max="4347" width="10.9453125" bestFit="1" customWidth="1"/>
    <col min="4348" max="4348" width="13.9453125" bestFit="1" customWidth="1"/>
    <col min="4349" max="4349" width="17.3125" bestFit="1" customWidth="1"/>
    <col min="4350" max="4350" width="44.7890625" bestFit="1" customWidth="1"/>
    <col min="4351" max="4351" width="10.41796875" bestFit="1" customWidth="1"/>
    <col min="4352" max="4352" width="32.47265625" bestFit="1" customWidth="1"/>
    <col min="4353" max="4353" width="29.89453125" bestFit="1" customWidth="1"/>
    <col min="4354" max="4354" width="15.9453125" bestFit="1" customWidth="1"/>
    <col min="4355" max="4355" width="21.3671875" bestFit="1" customWidth="1"/>
    <col min="4356" max="4356" width="13" bestFit="1" customWidth="1"/>
    <col min="4357" max="4357" width="9.89453125" bestFit="1" customWidth="1"/>
    <col min="4358" max="4358" width="16.3671875" bestFit="1" customWidth="1"/>
    <col min="4359" max="4359" width="6.20703125" bestFit="1" customWidth="1"/>
    <col min="4360" max="4360" width="12.578125" bestFit="1" customWidth="1"/>
    <col min="4361" max="4361" width="17.05078125" bestFit="1" customWidth="1"/>
    <col min="4362" max="4362" width="10.9453125" bestFit="1" customWidth="1"/>
    <col min="4363" max="4363" width="18" bestFit="1" customWidth="1"/>
    <col min="4364" max="4364" width="8.7890625" bestFit="1" customWidth="1"/>
    <col min="4365" max="4365" width="13.9453125" bestFit="1" customWidth="1"/>
    <col min="4366" max="4366" width="15.83984375" bestFit="1" customWidth="1"/>
    <col min="4367" max="4367" width="10.578125" bestFit="1" customWidth="1"/>
    <col min="4368" max="4368" width="9.62890625" bestFit="1" customWidth="1"/>
    <col min="4369" max="4369" width="11.5234375" bestFit="1" customWidth="1"/>
    <col min="4370" max="4370" width="12.05078125" bestFit="1" customWidth="1"/>
    <col min="4371" max="4371" width="11.62890625" bestFit="1" customWidth="1"/>
    <col min="4372" max="4372" width="12.47265625" bestFit="1" customWidth="1"/>
    <col min="4373" max="4373" width="11.20703125" customWidth="1"/>
    <col min="4603" max="4603" width="10.9453125" bestFit="1" customWidth="1"/>
    <col min="4604" max="4604" width="13.9453125" bestFit="1" customWidth="1"/>
    <col min="4605" max="4605" width="17.3125" bestFit="1" customWidth="1"/>
    <col min="4606" max="4606" width="44.7890625" bestFit="1" customWidth="1"/>
    <col min="4607" max="4607" width="10.41796875" bestFit="1" customWidth="1"/>
    <col min="4608" max="4608" width="32.47265625" bestFit="1" customWidth="1"/>
    <col min="4609" max="4609" width="29.89453125" bestFit="1" customWidth="1"/>
    <col min="4610" max="4610" width="15.9453125" bestFit="1" customWidth="1"/>
    <col min="4611" max="4611" width="21.3671875" bestFit="1" customWidth="1"/>
    <col min="4612" max="4612" width="13" bestFit="1" customWidth="1"/>
    <col min="4613" max="4613" width="9.89453125" bestFit="1" customWidth="1"/>
    <col min="4614" max="4614" width="16.3671875" bestFit="1" customWidth="1"/>
    <col min="4615" max="4615" width="6.20703125" bestFit="1" customWidth="1"/>
    <col min="4616" max="4616" width="12.578125" bestFit="1" customWidth="1"/>
    <col min="4617" max="4617" width="17.05078125" bestFit="1" customWidth="1"/>
    <col min="4618" max="4618" width="10.9453125" bestFit="1" customWidth="1"/>
    <col min="4619" max="4619" width="18" bestFit="1" customWidth="1"/>
    <col min="4620" max="4620" width="8.7890625" bestFit="1" customWidth="1"/>
    <col min="4621" max="4621" width="13.9453125" bestFit="1" customWidth="1"/>
    <col min="4622" max="4622" width="15.83984375" bestFit="1" customWidth="1"/>
    <col min="4623" max="4623" width="10.578125" bestFit="1" customWidth="1"/>
    <col min="4624" max="4624" width="9.62890625" bestFit="1" customWidth="1"/>
    <col min="4625" max="4625" width="11.5234375" bestFit="1" customWidth="1"/>
    <col min="4626" max="4626" width="12.05078125" bestFit="1" customWidth="1"/>
    <col min="4627" max="4627" width="11.62890625" bestFit="1" customWidth="1"/>
    <col min="4628" max="4628" width="12.47265625" bestFit="1" customWidth="1"/>
    <col min="4629" max="4629" width="11.20703125" customWidth="1"/>
    <col min="4859" max="4859" width="10.9453125" bestFit="1" customWidth="1"/>
    <col min="4860" max="4860" width="13.9453125" bestFit="1" customWidth="1"/>
    <col min="4861" max="4861" width="17.3125" bestFit="1" customWidth="1"/>
    <col min="4862" max="4862" width="44.7890625" bestFit="1" customWidth="1"/>
    <col min="4863" max="4863" width="10.41796875" bestFit="1" customWidth="1"/>
    <col min="4864" max="4864" width="32.47265625" bestFit="1" customWidth="1"/>
    <col min="4865" max="4865" width="29.89453125" bestFit="1" customWidth="1"/>
    <col min="4866" max="4866" width="15.9453125" bestFit="1" customWidth="1"/>
    <col min="4867" max="4867" width="21.3671875" bestFit="1" customWidth="1"/>
    <col min="4868" max="4868" width="13" bestFit="1" customWidth="1"/>
    <col min="4869" max="4869" width="9.89453125" bestFit="1" customWidth="1"/>
    <col min="4870" max="4870" width="16.3671875" bestFit="1" customWidth="1"/>
    <col min="4871" max="4871" width="6.20703125" bestFit="1" customWidth="1"/>
    <col min="4872" max="4872" width="12.578125" bestFit="1" customWidth="1"/>
    <col min="4873" max="4873" width="17.05078125" bestFit="1" customWidth="1"/>
    <col min="4874" max="4874" width="10.9453125" bestFit="1" customWidth="1"/>
    <col min="4875" max="4875" width="18" bestFit="1" customWidth="1"/>
    <col min="4876" max="4876" width="8.7890625" bestFit="1" customWidth="1"/>
    <col min="4877" max="4877" width="13.9453125" bestFit="1" customWidth="1"/>
    <col min="4878" max="4878" width="15.83984375" bestFit="1" customWidth="1"/>
    <col min="4879" max="4879" width="10.578125" bestFit="1" customWidth="1"/>
    <col min="4880" max="4880" width="9.62890625" bestFit="1" customWidth="1"/>
    <col min="4881" max="4881" width="11.5234375" bestFit="1" customWidth="1"/>
    <col min="4882" max="4882" width="12.05078125" bestFit="1" customWidth="1"/>
    <col min="4883" max="4883" width="11.62890625" bestFit="1" customWidth="1"/>
    <col min="4884" max="4884" width="12.47265625" bestFit="1" customWidth="1"/>
    <col min="4885" max="4885" width="11.20703125" customWidth="1"/>
    <col min="5115" max="5115" width="10.9453125" bestFit="1" customWidth="1"/>
    <col min="5116" max="5116" width="13.9453125" bestFit="1" customWidth="1"/>
    <col min="5117" max="5117" width="17.3125" bestFit="1" customWidth="1"/>
    <col min="5118" max="5118" width="44.7890625" bestFit="1" customWidth="1"/>
    <col min="5119" max="5119" width="10.41796875" bestFit="1" customWidth="1"/>
    <col min="5120" max="5120" width="32.47265625" bestFit="1" customWidth="1"/>
    <col min="5121" max="5121" width="29.89453125" bestFit="1" customWidth="1"/>
    <col min="5122" max="5122" width="15.9453125" bestFit="1" customWidth="1"/>
    <col min="5123" max="5123" width="21.3671875" bestFit="1" customWidth="1"/>
    <col min="5124" max="5124" width="13" bestFit="1" customWidth="1"/>
    <col min="5125" max="5125" width="9.89453125" bestFit="1" customWidth="1"/>
    <col min="5126" max="5126" width="16.3671875" bestFit="1" customWidth="1"/>
    <col min="5127" max="5127" width="6.20703125" bestFit="1" customWidth="1"/>
    <col min="5128" max="5128" width="12.578125" bestFit="1" customWidth="1"/>
    <col min="5129" max="5129" width="17.05078125" bestFit="1" customWidth="1"/>
    <col min="5130" max="5130" width="10.9453125" bestFit="1" customWidth="1"/>
    <col min="5131" max="5131" width="18" bestFit="1" customWidth="1"/>
    <col min="5132" max="5132" width="8.7890625" bestFit="1" customWidth="1"/>
    <col min="5133" max="5133" width="13.9453125" bestFit="1" customWidth="1"/>
    <col min="5134" max="5134" width="15.83984375" bestFit="1" customWidth="1"/>
    <col min="5135" max="5135" width="10.578125" bestFit="1" customWidth="1"/>
    <col min="5136" max="5136" width="9.62890625" bestFit="1" customWidth="1"/>
    <col min="5137" max="5137" width="11.5234375" bestFit="1" customWidth="1"/>
    <col min="5138" max="5138" width="12.05078125" bestFit="1" customWidth="1"/>
    <col min="5139" max="5139" width="11.62890625" bestFit="1" customWidth="1"/>
    <col min="5140" max="5140" width="12.47265625" bestFit="1" customWidth="1"/>
    <col min="5141" max="5141" width="11.20703125" customWidth="1"/>
    <col min="5371" max="5371" width="10.9453125" bestFit="1" customWidth="1"/>
    <col min="5372" max="5372" width="13.9453125" bestFit="1" customWidth="1"/>
    <col min="5373" max="5373" width="17.3125" bestFit="1" customWidth="1"/>
    <col min="5374" max="5374" width="44.7890625" bestFit="1" customWidth="1"/>
    <col min="5375" max="5375" width="10.41796875" bestFit="1" customWidth="1"/>
    <col min="5376" max="5376" width="32.47265625" bestFit="1" customWidth="1"/>
    <col min="5377" max="5377" width="29.89453125" bestFit="1" customWidth="1"/>
    <col min="5378" max="5378" width="15.9453125" bestFit="1" customWidth="1"/>
    <col min="5379" max="5379" width="21.3671875" bestFit="1" customWidth="1"/>
    <col min="5380" max="5380" width="13" bestFit="1" customWidth="1"/>
    <col min="5381" max="5381" width="9.89453125" bestFit="1" customWidth="1"/>
    <col min="5382" max="5382" width="16.3671875" bestFit="1" customWidth="1"/>
    <col min="5383" max="5383" width="6.20703125" bestFit="1" customWidth="1"/>
    <col min="5384" max="5384" width="12.578125" bestFit="1" customWidth="1"/>
    <col min="5385" max="5385" width="17.05078125" bestFit="1" customWidth="1"/>
    <col min="5386" max="5386" width="10.9453125" bestFit="1" customWidth="1"/>
    <col min="5387" max="5387" width="18" bestFit="1" customWidth="1"/>
    <col min="5388" max="5388" width="8.7890625" bestFit="1" customWidth="1"/>
    <col min="5389" max="5389" width="13.9453125" bestFit="1" customWidth="1"/>
    <col min="5390" max="5390" width="15.83984375" bestFit="1" customWidth="1"/>
    <col min="5391" max="5391" width="10.578125" bestFit="1" customWidth="1"/>
    <col min="5392" max="5392" width="9.62890625" bestFit="1" customWidth="1"/>
    <col min="5393" max="5393" width="11.5234375" bestFit="1" customWidth="1"/>
    <col min="5394" max="5394" width="12.05078125" bestFit="1" customWidth="1"/>
    <col min="5395" max="5395" width="11.62890625" bestFit="1" customWidth="1"/>
    <col min="5396" max="5396" width="12.47265625" bestFit="1" customWidth="1"/>
    <col min="5397" max="5397" width="11.20703125" customWidth="1"/>
    <col min="5627" max="5627" width="10.9453125" bestFit="1" customWidth="1"/>
    <col min="5628" max="5628" width="13.9453125" bestFit="1" customWidth="1"/>
    <col min="5629" max="5629" width="17.3125" bestFit="1" customWidth="1"/>
    <col min="5630" max="5630" width="44.7890625" bestFit="1" customWidth="1"/>
    <col min="5631" max="5631" width="10.41796875" bestFit="1" customWidth="1"/>
    <col min="5632" max="5632" width="32.47265625" bestFit="1" customWidth="1"/>
    <col min="5633" max="5633" width="29.89453125" bestFit="1" customWidth="1"/>
    <col min="5634" max="5634" width="15.9453125" bestFit="1" customWidth="1"/>
    <col min="5635" max="5635" width="21.3671875" bestFit="1" customWidth="1"/>
    <col min="5636" max="5636" width="13" bestFit="1" customWidth="1"/>
    <col min="5637" max="5637" width="9.89453125" bestFit="1" customWidth="1"/>
    <col min="5638" max="5638" width="16.3671875" bestFit="1" customWidth="1"/>
    <col min="5639" max="5639" width="6.20703125" bestFit="1" customWidth="1"/>
    <col min="5640" max="5640" width="12.578125" bestFit="1" customWidth="1"/>
    <col min="5641" max="5641" width="17.05078125" bestFit="1" customWidth="1"/>
    <col min="5642" max="5642" width="10.9453125" bestFit="1" customWidth="1"/>
    <col min="5643" max="5643" width="18" bestFit="1" customWidth="1"/>
    <col min="5644" max="5644" width="8.7890625" bestFit="1" customWidth="1"/>
    <col min="5645" max="5645" width="13.9453125" bestFit="1" customWidth="1"/>
    <col min="5646" max="5646" width="15.83984375" bestFit="1" customWidth="1"/>
    <col min="5647" max="5647" width="10.578125" bestFit="1" customWidth="1"/>
    <col min="5648" max="5648" width="9.62890625" bestFit="1" customWidth="1"/>
    <col min="5649" max="5649" width="11.5234375" bestFit="1" customWidth="1"/>
    <col min="5650" max="5650" width="12.05078125" bestFit="1" customWidth="1"/>
    <col min="5651" max="5651" width="11.62890625" bestFit="1" customWidth="1"/>
    <col min="5652" max="5652" width="12.47265625" bestFit="1" customWidth="1"/>
    <col min="5653" max="5653" width="11.20703125" customWidth="1"/>
    <col min="5883" max="5883" width="10.9453125" bestFit="1" customWidth="1"/>
    <col min="5884" max="5884" width="13.9453125" bestFit="1" customWidth="1"/>
    <col min="5885" max="5885" width="17.3125" bestFit="1" customWidth="1"/>
    <col min="5886" max="5886" width="44.7890625" bestFit="1" customWidth="1"/>
    <col min="5887" max="5887" width="10.41796875" bestFit="1" customWidth="1"/>
    <col min="5888" max="5888" width="32.47265625" bestFit="1" customWidth="1"/>
    <col min="5889" max="5889" width="29.89453125" bestFit="1" customWidth="1"/>
    <col min="5890" max="5890" width="15.9453125" bestFit="1" customWidth="1"/>
    <col min="5891" max="5891" width="21.3671875" bestFit="1" customWidth="1"/>
    <col min="5892" max="5892" width="13" bestFit="1" customWidth="1"/>
    <col min="5893" max="5893" width="9.89453125" bestFit="1" customWidth="1"/>
    <col min="5894" max="5894" width="16.3671875" bestFit="1" customWidth="1"/>
    <col min="5895" max="5895" width="6.20703125" bestFit="1" customWidth="1"/>
    <col min="5896" max="5896" width="12.578125" bestFit="1" customWidth="1"/>
    <col min="5897" max="5897" width="17.05078125" bestFit="1" customWidth="1"/>
    <col min="5898" max="5898" width="10.9453125" bestFit="1" customWidth="1"/>
    <col min="5899" max="5899" width="18" bestFit="1" customWidth="1"/>
    <col min="5900" max="5900" width="8.7890625" bestFit="1" customWidth="1"/>
    <col min="5901" max="5901" width="13.9453125" bestFit="1" customWidth="1"/>
    <col min="5902" max="5902" width="15.83984375" bestFit="1" customWidth="1"/>
    <col min="5903" max="5903" width="10.578125" bestFit="1" customWidth="1"/>
    <col min="5904" max="5904" width="9.62890625" bestFit="1" customWidth="1"/>
    <col min="5905" max="5905" width="11.5234375" bestFit="1" customWidth="1"/>
    <col min="5906" max="5906" width="12.05078125" bestFit="1" customWidth="1"/>
    <col min="5907" max="5907" width="11.62890625" bestFit="1" customWidth="1"/>
    <col min="5908" max="5908" width="12.47265625" bestFit="1" customWidth="1"/>
    <col min="5909" max="5909" width="11.20703125" customWidth="1"/>
    <col min="6139" max="6139" width="10.9453125" bestFit="1" customWidth="1"/>
    <col min="6140" max="6140" width="13.9453125" bestFit="1" customWidth="1"/>
    <col min="6141" max="6141" width="17.3125" bestFit="1" customWidth="1"/>
    <col min="6142" max="6142" width="44.7890625" bestFit="1" customWidth="1"/>
    <col min="6143" max="6143" width="10.41796875" bestFit="1" customWidth="1"/>
    <col min="6144" max="6144" width="32.47265625" bestFit="1" customWidth="1"/>
    <col min="6145" max="6145" width="29.89453125" bestFit="1" customWidth="1"/>
    <col min="6146" max="6146" width="15.9453125" bestFit="1" customWidth="1"/>
    <col min="6147" max="6147" width="21.3671875" bestFit="1" customWidth="1"/>
    <col min="6148" max="6148" width="13" bestFit="1" customWidth="1"/>
    <col min="6149" max="6149" width="9.89453125" bestFit="1" customWidth="1"/>
    <col min="6150" max="6150" width="16.3671875" bestFit="1" customWidth="1"/>
    <col min="6151" max="6151" width="6.20703125" bestFit="1" customWidth="1"/>
    <col min="6152" max="6152" width="12.578125" bestFit="1" customWidth="1"/>
    <col min="6153" max="6153" width="17.05078125" bestFit="1" customWidth="1"/>
    <col min="6154" max="6154" width="10.9453125" bestFit="1" customWidth="1"/>
    <col min="6155" max="6155" width="18" bestFit="1" customWidth="1"/>
    <col min="6156" max="6156" width="8.7890625" bestFit="1" customWidth="1"/>
    <col min="6157" max="6157" width="13.9453125" bestFit="1" customWidth="1"/>
    <col min="6158" max="6158" width="15.83984375" bestFit="1" customWidth="1"/>
    <col min="6159" max="6159" width="10.578125" bestFit="1" customWidth="1"/>
    <col min="6160" max="6160" width="9.62890625" bestFit="1" customWidth="1"/>
    <col min="6161" max="6161" width="11.5234375" bestFit="1" customWidth="1"/>
    <col min="6162" max="6162" width="12.05078125" bestFit="1" customWidth="1"/>
    <col min="6163" max="6163" width="11.62890625" bestFit="1" customWidth="1"/>
    <col min="6164" max="6164" width="12.47265625" bestFit="1" customWidth="1"/>
    <col min="6165" max="6165" width="11.20703125" customWidth="1"/>
    <col min="6395" max="6395" width="10.9453125" bestFit="1" customWidth="1"/>
    <col min="6396" max="6396" width="13.9453125" bestFit="1" customWidth="1"/>
    <col min="6397" max="6397" width="17.3125" bestFit="1" customWidth="1"/>
    <col min="6398" max="6398" width="44.7890625" bestFit="1" customWidth="1"/>
    <col min="6399" max="6399" width="10.41796875" bestFit="1" customWidth="1"/>
    <col min="6400" max="6400" width="32.47265625" bestFit="1" customWidth="1"/>
    <col min="6401" max="6401" width="29.89453125" bestFit="1" customWidth="1"/>
    <col min="6402" max="6402" width="15.9453125" bestFit="1" customWidth="1"/>
    <col min="6403" max="6403" width="21.3671875" bestFit="1" customWidth="1"/>
    <col min="6404" max="6404" width="13" bestFit="1" customWidth="1"/>
    <col min="6405" max="6405" width="9.89453125" bestFit="1" customWidth="1"/>
    <col min="6406" max="6406" width="16.3671875" bestFit="1" customWidth="1"/>
    <col min="6407" max="6407" width="6.20703125" bestFit="1" customWidth="1"/>
    <col min="6408" max="6408" width="12.578125" bestFit="1" customWidth="1"/>
    <col min="6409" max="6409" width="17.05078125" bestFit="1" customWidth="1"/>
    <col min="6410" max="6410" width="10.9453125" bestFit="1" customWidth="1"/>
    <col min="6411" max="6411" width="18" bestFit="1" customWidth="1"/>
    <col min="6412" max="6412" width="8.7890625" bestFit="1" customWidth="1"/>
    <col min="6413" max="6413" width="13.9453125" bestFit="1" customWidth="1"/>
    <col min="6414" max="6414" width="15.83984375" bestFit="1" customWidth="1"/>
    <col min="6415" max="6415" width="10.578125" bestFit="1" customWidth="1"/>
    <col min="6416" max="6416" width="9.62890625" bestFit="1" customWidth="1"/>
    <col min="6417" max="6417" width="11.5234375" bestFit="1" customWidth="1"/>
    <col min="6418" max="6418" width="12.05078125" bestFit="1" customWidth="1"/>
    <col min="6419" max="6419" width="11.62890625" bestFit="1" customWidth="1"/>
    <col min="6420" max="6420" width="12.47265625" bestFit="1" customWidth="1"/>
    <col min="6421" max="6421" width="11.20703125" customWidth="1"/>
    <col min="6651" max="6651" width="10.9453125" bestFit="1" customWidth="1"/>
    <col min="6652" max="6652" width="13.9453125" bestFit="1" customWidth="1"/>
    <col min="6653" max="6653" width="17.3125" bestFit="1" customWidth="1"/>
    <col min="6654" max="6654" width="44.7890625" bestFit="1" customWidth="1"/>
    <col min="6655" max="6655" width="10.41796875" bestFit="1" customWidth="1"/>
    <col min="6656" max="6656" width="32.47265625" bestFit="1" customWidth="1"/>
    <col min="6657" max="6657" width="29.89453125" bestFit="1" customWidth="1"/>
    <col min="6658" max="6658" width="15.9453125" bestFit="1" customWidth="1"/>
    <col min="6659" max="6659" width="21.3671875" bestFit="1" customWidth="1"/>
    <col min="6660" max="6660" width="13" bestFit="1" customWidth="1"/>
    <col min="6661" max="6661" width="9.89453125" bestFit="1" customWidth="1"/>
    <col min="6662" max="6662" width="16.3671875" bestFit="1" customWidth="1"/>
    <col min="6663" max="6663" width="6.20703125" bestFit="1" customWidth="1"/>
    <col min="6664" max="6664" width="12.578125" bestFit="1" customWidth="1"/>
    <col min="6665" max="6665" width="17.05078125" bestFit="1" customWidth="1"/>
    <col min="6666" max="6666" width="10.9453125" bestFit="1" customWidth="1"/>
    <col min="6667" max="6667" width="18" bestFit="1" customWidth="1"/>
    <col min="6668" max="6668" width="8.7890625" bestFit="1" customWidth="1"/>
    <col min="6669" max="6669" width="13.9453125" bestFit="1" customWidth="1"/>
    <col min="6670" max="6670" width="15.83984375" bestFit="1" customWidth="1"/>
    <col min="6671" max="6671" width="10.578125" bestFit="1" customWidth="1"/>
    <col min="6672" max="6672" width="9.62890625" bestFit="1" customWidth="1"/>
    <col min="6673" max="6673" width="11.5234375" bestFit="1" customWidth="1"/>
    <col min="6674" max="6674" width="12.05078125" bestFit="1" customWidth="1"/>
    <col min="6675" max="6675" width="11.62890625" bestFit="1" customWidth="1"/>
    <col min="6676" max="6676" width="12.47265625" bestFit="1" customWidth="1"/>
    <col min="6677" max="6677" width="11.20703125" customWidth="1"/>
    <col min="6907" max="6907" width="10.9453125" bestFit="1" customWidth="1"/>
    <col min="6908" max="6908" width="13.9453125" bestFit="1" customWidth="1"/>
    <col min="6909" max="6909" width="17.3125" bestFit="1" customWidth="1"/>
    <col min="6910" max="6910" width="44.7890625" bestFit="1" customWidth="1"/>
    <col min="6911" max="6911" width="10.41796875" bestFit="1" customWidth="1"/>
    <col min="6912" max="6912" width="32.47265625" bestFit="1" customWidth="1"/>
    <col min="6913" max="6913" width="29.89453125" bestFit="1" customWidth="1"/>
    <col min="6914" max="6914" width="15.9453125" bestFit="1" customWidth="1"/>
    <col min="6915" max="6915" width="21.3671875" bestFit="1" customWidth="1"/>
    <col min="6916" max="6916" width="13" bestFit="1" customWidth="1"/>
    <col min="6917" max="6917" width="9.89453125" bestFit="1" customWidth="1"/>
    <col min="6918" max="6918" width="16.3671875" bestFit="1" customWidth="1"/>
    <col min="6919" max="6919" width="6.20703125" bestFit="1" customWidth="1"/>
    <col min="6920" max="6920" width="12.578125" bestFit="1" customWidth="1"/>
    <col min="6921" max="6921" width="17.05078125" bestFit="1" customWidth="1"/>
    <col min="6922" max="6922" width="10.9453125" bestFit="1" customWidth="1"/>
    <col min="6923" max="6923" width="18" bestFit="1" customWidth="1"/>
    <col min="6924" max="6924" width="8.7890625" bestFit="1" customWidth="1"/>
    <col min="6925" max="6925" width="13.9453125" bestFit="1" customWidth="1"/>
    <col min="6926" max="6926" width="15.83984375" bestFit="1" customWidth="1"/>
    <col min="6927" max="6927" width="10.578125" bestFit="1" customWidth="1"/>
    <col min="6928" max="6928" width="9.62890625" bestFit="1" customWidth="1"/>
    <col min="6929" max="6929" width="11.5234375" bestFit="1" customWidth="1"/>
    <col min="6930" max="6930" width="12.05078125" bestFit="1" customWidth="1"/>
    <col min="6931" max="6931" width="11.62890625" bestFit="1" customWidth="1"/>
    <col min="6932" max="6932" width="12.47265625" bestFit="1" customWidth="1"/>
    <col min="6933" max="6933" width="11.20703125" customWidth="1"/>
    <col min="7163" max="7163" width="10.9453125" bestFit="1" customWidth="1"/>
    <col min="7164" max="7164" width="13.9453125" bestFit="1" customWidth="1"/>
    <col min="7165" max="7165" width="17.3125" bestFit="1" customWidth="1"/>
    <col min="7166" max="7166" width="44.7890625" bestFit="1" customWidth="1"/>
    <col min="7167" max="7167" width="10.41796875" bestFit="1" customWidth="1"/>
    <col min="7168" max="7168" width="32.47265625" bestFit="1" customWidth="1"/>
    <col min="7169" max="7169" width="29.89453125" bestFit="1" customWidth="1"/>
    <col min="7170" max="7170" width="15.9453125" bestFit="1" customWidth="1"/>
    <col min="7171" max="7171" width="21.3671875" bestFit="1" customWidth="1"/>
    <col min="7172" max="7172" width="13" bestFit="1" customWidth="1"/>
    <col min="7173" max="7173" width="9.89453125" bestFit="1" customWidth="1"/>
    <col min="7174" max="7174" width="16.3671875" bestFit="1" customWidth="1"/>
    <col min="7175" max="7175" width="6.20703125" bestFit="1" customWidth="1"/>
    <col min="7176" max="7176" width="12.578125" bestFit="1" customWidth="1"/>
    <col min="7177" max="7177" width="17.05078125" bestFit="1" customWidth="1"/>
    <col min="7178" max="7178" width="10.9453125" bestFit="1" customWidth="1"/>
    <col min="7179" max="7179" width="18" bestFit="1" customWidth="1"/>
    <col min="7180" max="7180" width="8.7890625" bestFit="1" customWidth="1"/>
    <col min="7181" max="7181" width="13.9453125" bestFit="1" customWidth="1"/>
    <col min="7182" max="7182" width="15.83984375" bestFit="1" customWidth="1"/>
    <col min="7183" max="7183" width="10.578125" bestFit="1" customWidth="1"/>
    <col min="7184" max="7184" width="9.62890625" bestFit="1" customWidth="1"/>
    <col min="7185" max="7185" width="11.5234375" bestFit="1" customWidth="1"/>
    <col min="7186" max="7186" width="12.05078125" bestFit="1" customWidth="1"/>
    <col min="7187" max="7187" width="11.62890625" bestFit="1" customWidth="1"/>
    <col min="7188" max="7188" width="12.47265625" bestFit="1" customWidth="1"/>
    <col min="7189" max="7189" width="11.20703125" customWidth="1"/>
    <col min="7419" max="7419" width="10.9453125" bestFit="1" customWidth="1"/>
    <col min="7420" max="7420" width="13.9453125" bestFit="1" customWidth="1"/>
    <col min="7421" max="7421" width="17.3125" bestFit="1" customWidth="1"/>
    <col min="7422" max="7422" width="44.7890625" bestFit="1" customWidth="1"/>
    <col min="7423" max="7423" width="10.41796875" bestFit="1" customWidth="1"/>
    <col min="7424" max="7424" width="32.47265625" bestFit="1" customWidth="1"/>
    <col min="7425" max="7425" width="29.89453125" bestFit="1" customWidth="1"/>
    <col min="7426" max="7426" width="15.9453125" bestFit="1" customWidth="1"/>
    <col min="7427" max="7427" width="21.3671875" bestFit="1" customWidth="1"/>
    <col min="7428" max="7428" width="13" bestFit="1" customWidth="1"/>
    <col min="7429" max="7429" width="9.89453125" bestFit="1" customWidth="1"/>
    <col min="7430" max="7430" width="16.3671875" bestFit="1" customWidth="1"/>
    <col min="7431" max="7431" width="6.20703125" bestFit="1" customWidth="1"/>
    <col min="7432" max="7432" width="12.578125" bestFit="1" customWidth="1"/>
    <col min="7433" max="7433" width="17.05078125" bestFit="1" customWidth="1"/>
    <col min="7434" max="7434" width="10.9453125" bestFit="1" customWidth="1"/>
    <col min="7435" max="7435" width="18" bestFit="1" customWidth="1"/>
    <col min="7436" max="7436" width="8.7890625" bestFit="1" customWidth="1"/>
    <col min="7437" max="7437" width="13.9453125" bestFit="1" customWidth="1"/>
    <col min="7438" max="7438" width="15.83984375" bestFit="1" customWidth="1"/>
    <col min="7439" max="7439" width="10.578125" bestFit="1" customWidth="1"/>
    <col min="7440" max="7440" width="9.62890625" bestFit="1" customWidth="1"/>
    <col min="7441" max="7441" width="11.5234375" bestFit="1" customWidth="1"/>
    <col min="7442" max="7442" width="12.05078125" bestFit="1" customWidth="1"/>
    <col min="7443" max="7443" width="11.62890625" bestFit="1" customWidth="1"/>
    <col min="7444" max="7444" width="12.47265625" bestFit="1" customWidth="1"/>
    <col min="7445" max="7445" width="11.20703125" customWidth="1"/>
    <col min="7675" max="7675" width="10.9453125" bestFit="1" customWidth="1"/>
    <col min="7676" max="7676" width="13.9453125" bestFit="1" customWidth="1"/>
    <col min="7677" max="7677" width="17.3125" bestFit="1" customWidth="1"/>
    <col min="7678" max="7678" width="44.7890625" bestFit="1" customWidth="1"/>
    <col min="7679" max="7679" width="10.41796875" bestFit="1" customWidth="1"/>
    <col min="7680" max="7680" width="32.47265625" bestFit="1" customWidth="1"/>
    <col min="7681" max="7681" width="29.89453125" bestFit="1" customWidth="1"/>
    <col min="7682" max="7682" width="15.9453125" bestFit="1" customWidth="1"/>
    <col min="7683" max="7683" width="21.3671875" bestFit="1" customWidth="1"/>
    <col min="7684" max="7684" width="13" bestFit="1" customWidth="1"/>
    <col min="7685" max="7685" width="9.89453125" bestFit="1" customWidth="1"/>
    <col min="7686" max="7686" width="16.3671875" bestFit="1" customWidth="1"/>
    <col min="7687" max="7687" width="6.20703125" bestFit="1" customWidth="1"/>
    <col min="7688" max="7688" width="12.578125" bestFit="1" customWidth="1"/>
    <col min="7689" max="7689" width="17.05078125" bestFit="1" customWidth="1"/>
    <col min="7690" max="7690" width="10.9453125" bestFit="1" customWidth="1"/>
    <col min="7691" max="7691" width="18" bestFit="1" customWidth="1"/>
    <col min="7692" max="7692" width="8.7890625" bestFit="1" customWidth="1"/>
    <col min="7693" max="7693" width="13.9453125" bestFit="1" customWidth="1"/>
    <col min="7694" max="7694" width="15.83984375" bestFit="1" customWidth="1"/>
    <col min="7695" max="7695" width="10.578125" bestFit="1" customWidth="1"/>
    <col min="7696" max="7696" width="9.62890625" bestFit="1" customWidth="1"/>
    <col min="7697" max="7697" width="11.5234375" bestFit="1" customWidth="1"/>
    <col min="7698" max="7698" width="12.05078125" bestFit="1" customWidth="1"/>
    <col min="7699" max="7699" width="11.62890625" bestFit="1" customWidth="1"/>
    <col min="7700" max="7700" width="12.47265625" bestFit="1" customWidth="1"/>
    <col min="7701" max="7701" width="11.20703125" customWidth="1"/>
    <col min="7931" max="7931" width="10.9453125" bestFit="1" customWidth="1"/>
    <col min="7932" max="7932" width="13.9453125" bestFit="1" customWidth="1"/>
    <col min="7933" max="7933" width="17.3125" bestFit="1" customWidth="1"/>
    <col min="7934" max="7934" width="44.7890625" bestFit="1" customWidth="1"/>
    <col min="7935" max="7935" width="10.41796875" bestFit="1" customWidth="1"/>
    <col min="7936" max="7936" width="32.47265625" bestFit="1" customWidth="1"/>
    <col min="7937" max="7937" width="29.89453125" bestFit="1" customWidth="1"/>
    <col min="7938" max="7938" width="15.9453125" bestFit="1" customWidth="1"/>
    <col min="7939" max="7939" width="21.3671875" bestFit="1" customWidth="1"/>
    <col min="7940" max="7940" width="13" bestFit="1" customWidth="1"/>
    <col min="7941" max="7941" width="9.89453125" bestFit="1" customWidth="1"/>
    <col min="7942" max="7942" width="16.3671875" bestFit="1" customWidth="1"/>
    <col min="7943" max="7943" width="6.20703125" bestFit="1" customWidth="1"/>
    <col min="7944" max="7944" width="12.578125" bestFit="1" customWidth="1"/>
    <col min="7945" max="7945" width="17.05078125" bestFit="1" customWidth="1"/>
    <col min="7946" max="7946" width="10.9453125" bestFit="1" customWidth="1"/>
    <col min="7947" max="7947" width="18" bestFit="1" customWidth="1"/>
    <col min="7948" max="7948" width="8.7890625" bestFit="1" customWidth="1"/>
    <col min="7949" max="7949" width="13.9453125" bestFit="1" customWidth="1"/>
    <col min="7950" max="7950" width="15.83984375" bestFit="1" customWidth="1"/>
    <col min="7951" max="7951" width="10.578125" bestFit="1" customWidth="1"/>
    <col min="7952" max="7952" width="9.62890625" bestFit="1" customWidth="1"/>
    <col min="7953" max="7953" width="11.5234375" bestFit="1" customWidth="1"/>
    <col min="7954" max="7954" width="12.05078125" bestFit="1" customWidth="1"/>
    <col min="7955" max="7955" width="11.62890625" bestFit="1" customWidth="1"/>
    <col min="7956" max="7956" width="12.47265625" bestFit="1" customWidth="1"/>
    <col min="7957" max="7957" width="11.20703125" customWidth="1"/>
    <col min="8187" max="8187" width="10.9453125" bestFit="1" customWidth="1"/>
    <col min="8188" max="8188" width="13.9453125" bestFit="1" customWidth="1"/>
    <col min="8189" max="8189" width="17.3125" bestFit="1" customWidth="1"/>
    <col min="8190" max="8190" width="44.7890625" bestFit="1" customWidth="1"/>
    <col min="8191" max="8191" width="10.41796875" bestFit="1" customWidth="1"/>
    <col min="8192" max="8192" width="32.47265625" bestFit="1" customWidth="1"/>
    <col min="8193" max="8193" width="29.89453125" bestFit="1" customWidth="1"/>
    <col min="8194" max="8194" width="15.9453125" bestFit="1" customWidth="1"/>
    <col min="8195" max="8195" width="21.3671875" bestFit="1" customWidth="1"/>
    <col min="8196" max="8196" width="13" bestFit="1" customWidth="1"/>
    <col min="8197" max="8197" width="9.89453125" bestFit="1" customWidth="1"/>
    <col min="8198" max="8198" width="16.3671875" bestFit="1" customWidth="1"/>
    <col min="8199" max="8199" width="6.20703125" bestFit="1" customWidth="1"/>
    <col min="8200" max="8200" width="12.578125" bestFit="1" customWidth="1"/>
    <col min="8201" max="8201" width="17.05078125" bestFit="1" customWidth="1"/>
    <col min="8202" max="8202" width="10.9453125" bestFit="1" customWidth="1"/>
    <col min="8203" max="8203" width="18" bestFit="1" customWidth="1"/>
    <col min="8204" max="8204" width="8.7890625" bestFit="1" customWidth="1"/>
    <col min="8205" max="8205" width="13.9453125" bestFit="1" customWidth="1"/>
    <col min="8206" max="8206" width="15.83984375" bestFit="1" customWidth="1"/>
    <col min="8207" max="8207" width="10.578125" bestFit="1" customWidth="1"/>
    <col min="8208" max="8208" width="9.62890625" bestFit="1" customWidth="1"/>
    <col min="8209" max="8209" width="11.5234375" bestFit="1" customWidth="1"/>
    <col min="8210" max="8210" width="12.05078125" bestFit="1" customWidth="1"/>
    <col min="8211" max="8211" width="11.62890625" bestFit="1" customWidth="1"/>
    <col min="8212" max="8212" width="12.47265625" bestFit="1" customWidth="1"/>
    <col min="8213" max="8213" width="11.20703125" customWidth="1"/>
    <col min="8443" max="8443" width="10.9453125" bestFit="1" customWidth="1"/>
    <col min="8444" max="8444" width="13.9453125" bestFit="1" customWidth="1"/>
    <col min="8445" max="8445" width="17.3125" bestFit="1" customWidth="1"/>
    <col min="8446" max="8446" width="44.7890625" bestFit="1" customWidth="1"/>
    <col min="8447" max="8447" width="10.41796875" bestFit="1" customWidth="1"/>
    <col min="8448" max="8448" width="32.47265625" bestFit="1" customWidth="1"/>
    <col min="8449" max="8449" width="29.89453125" bestFit="1" customWidth="1"/>
    <col min="8450" max="8450" width="15.9453125" bestFit="1" customWidth="1"/>
    <col min="8451" max="8451" width="21.3671875" bestFit="1" customWidth="1"/>
    <col min="8452" max="8452" width="13" bestFit="1" customWidth="1"/>
    <col min="8453" max="8453" width="9.89453125" bestFit="1" customWidth="1"/>
    <col min="8454" max="8454" width="16.3671875" bestFit="1" customWidth="1"/>
    <col min="8455" max="8455" width="6.20703125" bestFit="1" customWidth="1"/>
    <col min="8456" max="8456" width="12.578125" bestFit="1" customWidth="1"/>
    <col min="8457" max="8457" width="17.05078125" bestFit="1" customWidth="1"/>
    <col min="8458" max="8458" width="10.9453125" bestFit="1" customWidth="1"/>
    <col min="8459" max="8459" width="18" bestFit="1" customWidth="1"/>
    <col min="8460" max="8460" width="8.7890625" bestFit="1" customWidth="1"/>
    <col min="8461" max="8461" width="13.9453125" bestFit="1" customWidth="1"/>
    <col min="8462" max="8462" width="15.83984375" bestFit="1" customWidth="1"/>
    <col min="8463" max="8463" width="10.578125" bestFit="1" customWidth="1"/>
    <col min="8464" max="8464" width="9.62890625" bestFit="1" customWidth="1"/>
    <col min="8465" max="8465" width="11.5234375" bestFit="1" customWidth="1"/>
    <col min="8466" max="8466" width="12.05078125" bestFit="1" customWidth="1"/>
    <col min="8467" max="8467" width="11.62890625" bestFit="1" customWidth="1"/>
    <col min="8468" max="8468" width="12.47265625" bestFit="1" customWidth="1"/>
    <col min="8469" max="8469" width="11.20703125" customWidth="1"/>
    <col min="8699" max="8699" width="10.9453125" bestFit="1" customWidth="1"/>
    <col min="8700" max="8700" width="13.9453125" bestFit="1" customWidth="1"/>
    <col min="8701" max="8701" width="17.3125" bestFit="1" customWidth="1"/>
    <col min="8702" max="8702" width="44.7890625" bestFit="1" customWidth="1"/>
    <col min="8703" max="8703" width="10.41796875" bestFit="1" customWidth="1"/>
    <col min="8704" max="8704" width="32.47265625" bestFit="1" customWidth="1"/>
    <col min="8705" max="8705" width="29.89453125" bestFit="1" customWidth="1"/>
    <col min="8706" max="8706" width="15.9453125" bestFit="1" customWidth="1"/>
    <col min="8707" max="8707" width="21.3671875" bestFit="1" customWidth="1"/>
    <col min="8708" max="8708" width="13" bestFit="1" customWidth="1"/>
    <col min="8709" max="8709" width="9.89453125" bestFit="1" customWidth="1"/>
    <col min="8710" max="8710" width="16.3671875" bestFit="1" customWidth="1"/>
    <col min="8711" max="8711" width="6.20703125" bestFit="1" customWidth="1"/>
    <col min="8712" max="8712" width="12.578125" bestFit="1" customWidth="1"/>
    <col min="8713" max="8713" width="17.05078125" bestFit="1" customWidth="1"/>
    <col min="8714" max="8714" width="10.9453125" bestFit="1" customWidth="1"/>
    <col min="8715" max="8715" width="18" bestFit="1" customWidth="1"/>
    <col min="8716" max="8716" width="8.7890625" bestFit="1" customWidth="1"/>
    <col min="8717" max="8717" width="13.9453125" bestFit="1" customWidth="1"/>
    <col min="8718" max="8718" width="15.83984375" bestFit="1" customWidth="1"/>
    <col min="8719" max="8719" width="10.578125" bestFit="1" customWidth="1"/>
    <col min="8720" max="8720" width="9.62890625" bestFit="1" customWidth="1"/>
    <col min="8721" max="8721" width="11.5234375" bestFit="1" customWidth="1"/>
    <col min="8722" max="8722" width="12.05078125" bestFit="1" customWidth="1"/>
    <col min="8723" max="8723" width="11.62890625" bestFit="1" customWidth="1"/>
    <col min="8724" max="8724" width="12.47265625" bestFit="1" customWidth="1"/>
    <col min="8725" max="8725" width="11.20703125" customWidth="1"/>
    <col min="8955" max="8955" width="10.9453125" bestFit="1" customWidth="1"/>
    <col min="8956" max="8956" width="13.9453125" bestFit="1" customWidth="1"/>
    <col min="8957" max="8957" width="17.3125" bestFit="1" customWidth="1"/>
    <col min="8958" max="8958" width="44.7890625" bestFit="1" customWidth="1"/>
    <col min="8959" max="8959" width="10.41796875" bestFit="1" customWidth="1"/>
    <col min="8960" max="8960" width="32.47265625" bestFit="1" customWidth="1"/>
    <col min="8961" max="8961" width="29.89453125" bestFit="1" customWidth="1"/>
    <col min="8962" max="8962" width="15.9453125" bestFit="1" customWidth="1"/>
    <col min="8963" max="8963" width="21.3671875" bestFit="1" customWidth="1"/>
    <col min="8964" max="8964" width="13" bestFit="1" customWidth="1"/>
    <col min="8965" max="8965" width="9.89453125" bestFit="1" customWidth="1"/>
    <col min="8966" max="8966" width="16.3671875" bestFit="1" customWidth="1"/>
    <col min="8967" max="8967" width="6.20703125" bestFit="1" customWidth="1"/>
    <col min="8968" max="8968" width="12.578125" bestFit="1" customWidth="1"/>
    <col min="8969" max="8969" width="17.05078125" bestFit="1" customWidth="1"/>
    <col min="8970" max="8970" width="10.9453125" bestFit="1" customWidth="1"/>
    <col min="8971" max="8971" width="18" bestFit="1" customWidth="1"/>
    <col min="8972" max="8972" width="8.7890625" bestFit="1" customWidth="1"/>
    <col min="8973" max="8973" width="13.9453125" bestFit="1" customWidth="1"/>
    <col min="8974" max="8974" width="15.83984375" bestFit="1" customWidth="1"/>
    <col min="8975" max="8975" width="10.578125" bestFit="1" customWidth="1"/>
    <col min="8976" max="8976" width="9.62890625" bestFit="1" customWidth="1"/>
    <col min="8977" max="8977" width="11.5234375" bestFit="1" customWidth="1"/>
    <col min="8978" max="8978" width="12.05078125" bestFit="1" customWidth="1"/>
    <col min="8979" max="8979" width="11.62890625" bestFit="1" customWidth="1"/>
    <col min="8980" max="8980" width="12.47265625" bestFit="1" customWidth="1"/>
    <col min="8981" max="8981" width="11.20703125" customWidth="1"/>
    <col min="9211" max="9211" width="10.9453125" bestFit="1" customWidth="1"/>
    <col min="9212" max="9212" width="13.9453125" bestFit="1" customWidth="1"/>
    <col min="9213" max="9213" width="17.3125" bestFit="1" customWidth="1"/>
    <col min="9214" max="9214" width="44.7890625" bestFit="1" customWidth="1"/>
    <col min="9215" max="9215" width="10.41796875" bestFit="1" customWidth="1"/>
    <col min="9216" max="9216" width="32.47265625" bestFit="1" customWidth="1"/>
    <col min="9217" max="9217" width="29.89453125" bestFit="1" customWidth="1"/>
    <col min="9218" max="9218" width="15.9453125" bestFit="1" customWidth="1"/>
    <col min="9219" max="9219" width="21.3671875" bestFit="1" customWidth="1"/>
    <col min="9220" max="9220" width="13" bestFit="1" customWidth="1"/>
    <col min="9221" max="9221" width="9.89453125" bestFit="1" customWidth="1"/>
    <col min="9222" max="9222" width="16.3671875" bestFit="1" customWidth="1"/>
    <col min="9223" max="9223" width="6.20703125" bestFit="1" customWidth="1"/>
    <col min="9224" max="9224" width="12.578125" bestFit="1" customWidth="1"/>
    <col min="9225" max="9225" width="17.05078125" bestFit="1" customWidth="1"/>
    <col min="9226" max="9226" width="10.9453125" bestFit="1" customWidth="1"/>
    <col min="9227" max="9227" width="18" bestFit="1" customWidth="1"/>
    <col min="9228" max="9228" width="8.7890625" bestFit="1" customWidth="1"/>
    <col min="9229" max="9229" width="13.9453125" bestFit="1" customWidth="1"/>
    <col min="9230" max="9230" width="15.83984375" bestFit="1" customWidth="1"/>
    <col min="9231" max="9231" width="10.578125" bestFit="1" customWidth="1"/>
    <col min="9232" max="9232" width="9.62890625" bestFit="1" customWidth="1"/>
    <col min="9233" max="9233" width="11.5234375" bestFit="1" customWidth="1"/>
    <col min="9234" max="9234" width="12.05078125" bestFit="1" customWidth="1"/>
    <col min="9235" max="9235" width="11.62890625" bestFit="1" customWidth="1"/>
    <col min="9236" max="9236" width="12.47265625" bestFit="1" customWidth="1"/>
    <col min="9237" max="9237" width="11.20703125" customWidth="1"/>
    <col min="9467" max="9467" width="10.9453125" bestFit="1" customWidth="1"/>
    <col min="9468" max="9468" width="13.9453125" bestFit="1" customWidth="1"/>
    <col min="9469" max="9469" width="17.3125" bestFit="1" customWidth="1"/>
    <col min="9470" max="9470" width="44.7890625" bestFit="1" customWidth="1"/>
    <col min="9471" max="9471" width="10.41796875" bestFit="1" customWidth="1"/>
    <col min="9472" max="9472" width="32.47265625" bestFit="1" customWidth="1"/>
    <col min="9473" max="9473" width="29.89453125" bestFit="1" customWidth="1"/>
    <col min="9474" max="9474" width="15.9453125" bestFit="1" customWidth="1"/>
    <col min="9475" max="9475" width="21.3671875" bestFit="1" customWidth="1"/>
    <col min="9476" max="9476" width="13" bestFit="1" customWidth="1"/>
    <col min="9477" max="9477" width="9.89453125" bestFit="1" customWidth="1"/>
    <col min="9478" max="9478" width="16.3671875" bestFit="1" customWidth="1"/>
    <col min="9479" max="9479" width="6.20703125" bestFit="1" customWidth="1"/>
    <col min="9480" max="9480" width="12.578125" bestFit="1" customWidth="1"/>
    <col min="9481" max="9481" width="17.05078125" bestFit="1" customWidth="1"/>
    <col min="9482" max="9482" width="10.9453125" bestFit="1" customWidth="1"/>
    <col min="9483" max="9483" width="18" bestFit="1" customWidth="1"/>
    <col min="9484" max="9484" width="8.7890625" bestFit="1" customWidth="1"/>
    <col min="9485" max="9485" width="13.9453125" bestFit="1" customWidth="1"/>
    <col min="9486" max="9486" width="15.83984375" bestFit="1" customWidth="1"/>
    <col min="9487" max="9487" width="10.578125" bestFit="1" customWidth="1"/>
    <col min="9488" max="9488" width="9.62890625" bestFit="1" customWidth="1"/>
    <col min="9489" max="9489" width="11.5234375" bestFit="1" customWidth="1"/>
    <col min="9490" max="9490" width="12.05078125" bestFit="1" customWidth="1"/>
    <col min="9491" max="9491" width="11.62890625" bestFit="1" customWidth="1"/>
    <col min="9492" max="9492" width="12.47265625" bestFit="1" customWidth="1"/>
    <col min="9493" max="9493" width="11.20703125" customWidth="1"/>
    <col min="9723" max="9723" width="10.9453125" bestFit="1" customWidth="1"/>
    <col min="9724" max="9724" width="13.9453125" bestFit="1" customWidth="1"/>
    <col min="9725" max="9725" width="17.3125" bestFit="1" customWidth="1"/>
    <col min="9726" max="9726" width="44.7890625" bestFit="1" customWidth="1"/>
    <col min="9727" max="9727" width="10.41796875" bestFit="1" customWidth="1"/>
    <col min="9728" max="9728" width="32.47265625" bestFit="1" customWidth="1"/>
    <col min="9729" max="9729" width="29.89453125" bestFit="1" customWidth="1"/>
    <col min="9730" max="9730" width="15.9453125" bestFit="1" customWidth="1"/>
    <col min="9731" max="9731" width="21.3671875" bestFit="1" customWidth="1"/>
    <col min="9732" max="9732" width="13" bestFit="1" customWidth="1"/>
    <col min="9733" max="9733" width="9.89453125" bestFit="1" customWidth="1"/>
    <col min="9734" max="9734" width="16.3671875" bestFit="1" customWidth="1"/>
    <col min="9735" max="9735" width="6.20703125" bestFit="1" customWidth="1"/>
    <col min="9736" max="9736" width="12.578125" bestFit="1" customWidth="1"/>
    <col min="9737" max="9737" width="17.05078125" bestFit="1" customWidth="1"/>
    <col min="9738" max="9738" width="10.9453125" bestFit="1" customWidth="1"/>
    <col min="9739" max="9739" width="18" bestFit="1" customWidth="1"/>
    <col min="9740" max="9740" width="8.7890625" bestFit="1" customWidth="1"/>
    <col min="9741" max="9741" width="13.9453125" bestFit="1" customWidth="1"/>
    <col min="9742" max="9742" width="15.83984375" bestFit="1" customWidth="1"/>
    <col min="9743" max="9743" width="10.578125" bestFit="1" customWidth="1"/>
    <col min="9744" max="9744" width="9.62890625" bestFit="1" customWidth="1"/>
    <col min="9745" max="9745" width="11.5234375" bestFit="1" customWidth="1"/>
    <col min="9746" max="9746" width="12.05078125" bestFit="1" customWidth="1"/>
    <col min="9747" max="9747" width="11.62890625" bestFit="1" customWidth="1"/>
    <col min="9748" max="9748" width="12.47265625" bestFit="1" customWidth="1"/>
    <col min="9749" max="9749" width="11.20703125" customWidth="1"/>
    <col min="9979" max="9979" width="10.9453125" bestFit="1" customWidth="1"/>
    <col min="9980" max="9980" width="13.9453125" bestFit="1" customWidth="1"/>
    <col min="9981" max="9981" width="17.3125" bestFit="1" customWidth="1"/>
    <col min="9982" max="9982" width="44.7890625" bestFit="1" customWidth="1"/>
    <col min="9983" max="9983" width="10.41796875" bestFit="1" customWidth="1"/>
    <col min="9984" max="9984" width="32.47265625" bestFit="1" customWidth="1"/>
    <col min="9985" max="9985" width="29.89453125" bestFit="1" customWidth="1"/>
    <col min="9986" max="9986" width="15.9453125" bestFit="1" customWidth="1"/>
    <col min="9987" max="9987" width="21.3671875" bestFit="1" customWidth="1"/>
    <col min="9988" max="9988" width="13" bestFit="1" customWidth="1"/>
    <col min="9989" max="9989" width="9.89453125" bestFit="1" customWidth="1"/>
    <col min="9990" max="9990" width="16.3671875" bestFit="1" customWidth="1"/>
    <col min="9991" max="9991" width="6.20703125" bestFit="1" customWidth="1"/>
    <col min="9992" max="9992" width="12.578125" bestFit="1" customWidth="1"/>
    <col min="9993" max="9993" width="17.05078125" bestFit="1" customWidth="1"/>
    <col min="9994" max="9994" width="10.9453125" bestFit="1" customWidth="1"/>
    <col min="9995" max="9995" width="18" bestFit="1" customWidth="1"/>
    <col min="9996" max="9996" width="8.7890625" bestFit="1" customWidth="1"/>
    <col min="9997" max="9997" width="13.9453125" bestFit="1" customWidth="1"/>
    <col min="9998" max="9998" width="15.83984375" bestFit="1" customWidth="1"/>
    <col min="9999" max="9999" width="10.578125" bestFit="1" customWidth="1"/>
    <col min="10000" max="10000" width="9.62890625" bestFit="1" customWidth="1"/>
    <col min="10001" max="10001" width="11.5234375" bestFit="1" customWidth="1"/>
    <col min="10002" max="10002" width="12.05078125" bestFit="1" customWidth="1"/>
    <col min="10003" max="10003" width="11.62890625" bestFit="1" customWidth="1"/>
    <col min="10004" max="10004" width="12.47265625" bestFit="1" customWidth="1"/>
    <col min="10005" max="10005" width="11.20703125" customWidth="1"/>
    <col min="10235" max="10235" width="10.9453125" bestFit="1" customWidth="1"/>
    <col min="10236" max="10236" width="13.9453125" bestFit="1" customWidth="1"/>
    <col min="10237" max="10237" width="17.3125" bestFit="1" customWidth="1"/>
    <col min="10238" max="10238" width="44.7890625" bestFit="1" customWidth="1"/>
    <col min="10239" max="10239" width="10.41796875" bestFit="1" customWidth="1"/>
    <col min="10240" max="10240" width="32.47265625" bestFit="1" customWidth="1"/>
    <col min="10241" max="10241" width="29.89453125" bestFit="1" customWidth="1"/>
    <col min="10242" max="10242" width="15.9453125" bestFit="1" customWidth="1"/>
    <col min="10243" max="10243" width="21.3671875" bestFit="1" customWidth="1"/>
    <col min="10244" max="10244" width="13" bestFit="1" customWidth="1"/>
    <col min="10245" max="10245" width="9.89453125" bestFit="1" customWidth="1"/>
    <col min="10246" max="10246" width="16.3671875" bestFit="1" customWidth="1"/>
    <col min="10247" max="10247" width="6.20703125" bestFit="1" customWidth="1"/>
    <col min="10248" max="10248" width="12.578125" bestFit="1" customWidth="1"/>
    <col min="10249" max="10249" width="17.05078125" bestFit="1" customWidth="1"/>
    <col min="10250" max="10250" width="10.9453125" bestFit="1" customWidth="1"/>
    <col min="10251" max="10251" width="18" bestFit="1" customWidth="1"/>
    <col min="10252" max="10252" width="8.7890625" bestFit="1" customWidth="1"/>
    <col min="10253" max="10253" width="13.9453125" bestFit="1" customWidth="1"/>
    <col min="10254" max="10254" width="15.83984375" bestFit="1" customWidth="1"/>
    <col min="10255" max="10255" width="10.578125" bestFit="1" customWidth="1"/>
    <col min="10256" max="10256" width="9.62890625" bestFit="1" customWidth="1"/>
    <col min="10257" max="10257" width="11.5234375" bestFit="1" customWidth="1"/>
    <col min="10258" max="10258" width="12.05078125" bestFit="1" customWidth="1"/>
    <col min="10259" max="10259" width="11.62890625" bestFit="1" customWidth="1"/>
    <col min="10260" max="10260" width="12.47265625" bestFit="1" customWidth="1"/>
    <col min="10261" max="10261" width="11.20703125" customWidth="1"/>
    <col min="10491" max="10491" width="10.9453125" bestFit="1" customWidth="1"/>
    <col min="10492" max="10492" width="13.9453125" bestFit="1" customWidth="1"/>
    <col min="10493" max="10493" width="17.3125" bestFit="1" customWidth="1"/>
    <col min="10494" max="10494" width="44.7890625" bestFit="1" customWidth="1"/>
    <col min="10495" max="10495" width="10.41796875" bestFit="1" customWidth="1"/>
    <col min="10496" max="10496" width="32.47265625" bestFit="1" customWidth="1"/>
    <col min="10497" max="10497" width="29.89453125" bestFit="1" customWidth="1"/>
    <col min="10498" max="10498" width="15.9453125" bestFit="1" customWidth="1"/>
    <col min="10499" max="10499" width="21.3671875" bestFit="1" customWidth="1"/>
    <col min="10500" max="10500" width="13" bestFit="1" customWidth="1"/>
    <col min="10501" max="10501" width="9.89453125" bestFit="1" customWidth="1"/>
    <col min="10502" max="10502" width="16.3671875" bestFit="1" customWidth="1"/>
    <col min="10503" max="10503" width="6.20703125" bestFit="1" customWidth="1"/>
    <col min="10504" max="10504" width="12.578125" bestFit="1" customWidth="1"/>
    <col min="10505" max="10505" width="17.05078125" bestFit="1" customWidth="1"/>
    <col min="10506" max="10506" width="10.9453125" bestFit="1" customWidth="1"/>
    <col min="10507" max="10507" width="18" bestFit="1" customWidth="1"/>
    <col min="10508" max="10508" width="8.7890625" bestFit="1" customWidth="1"/>
    <col min="10509" max="10509" width="13.9453125" bestFit="1" customWidth="1"/>
    <col min="10510" max="10510" width="15.83984375" bestFit="1" customWidth="1"/>
    <col min="10511" max="10511" width="10.578125" bestFit="1" customWidth="1"/>
    <col min="10512" max="10512" width="9.62890625" bestFit="1" customWidth="1"/>
    <col min="10513" max="10513" width="11.5234375" bestFit="1" customWidth="1"/>
    <col min="10514" max="10514" width="12.05078125" bestFit="1" customWidth="1"/>
    <col min="10515" max="10515" width="11.62890625" bestFit="1" customWidth="1"/>
    <col min="10516" max="10516" width="12.47265625" bestFit="1" customWidth="1"/>
    <col min="10517" max="10517" width="11.20703125" customWidth="1"/>
    <col min="10747" max="10747" width="10.9453125" bestFit="1" customWidth="1"/>
    <col min="10748" max="10748" width="13.9453125" bestFit="1" customWidth="1"/>
    <col min="10749" max="10749" width="17.3125" bestFit="1" customWidth="1"/>
    <col min="10750" max="10750" width="44.7890625" bestFit="1" customWidth="1"/>
    <col min="10751" max="10751" width="10.41796875" bestFit="1" customWidth="1"/>
    <col min="10752" max="10752" width="32.47265625" bestFit="1" customWidth="1"/>
    <col min="10753" max="10753" width="29.89453125" bestFit="1" customWidth="1"/>
    <col min="10754" max="10754" width="15.9453125" bestFit="1" customWidth="1"/>
    <col min="10755" max="10755" width="21.3671875" bestFit="1" customWidth="1"/>
    <col min="10756" max="10756" width="13" bestFit="1" customWidth="1"/>
    <col min="10757" max="10757" width="9.89453125" bestFit="1" customWidth="1"/>
    <col min="10758" max="10758" width="16.3671875" bestFit="1" customWidth="1"/>
    <col min="10759" max="10759" width="6.20703125" bestFit="1" customWidth="1"/>
    <col min="10760" max="10760" width="12.578125" bestFit="1" customWidth="1"/>
    <col min="10761" max="10761" width="17.05078125" bestFit="1" customWidth="1"/>
    <col min="10762" max="10762" width="10.9453125" bestFit="1" customWidth="1"/>
    <col min="10763" max="10763" width="18" bestFit="1" customWidth="1"/>
    <col min="10764" max="10764" width="8.7890625" bestFit="1" customWidth="1"/>
    <col min="10765" max="10765" width="13.9453125" bestFit="1" customWidth="1"/>
    <col min="10766" max="10766" width="15.83984375" bestFit="1" customWidth="1"/>
    <col min="10767" max="10767" width="10.578125" bestFit="1" customWidth="1"/>
    <col min="10768" max="10768" width="9.62890625" bestFit="1" customWidth="1"/>
    <col min="10769" max="10769" width="11.5234375" bestFit="1" customWidth="1"/>
    <col min="10770" max="10770" width="12.05078125" bestFit="1" customWidth="1"/>
    <col min="10771" max="10771" width="11.62890625" bestFit="1" customWidth="1"/>
    <col min="10772" max="10772" width="12.47265625" bestFit="1" customWidth="1"/>
    <col min="10773" max="10773" width="11.20703125" customWidth="1"/>
    <col min="11003" max="11003" width="10.9453125" bestFit="1" customWidth="1"/>
    <col min="11004" max="11004" width="13.9453125" bestFit="1" customWidth="1"/>
    <col min="11005" max="11005" width="17.3125" bestFit="1" customWidth="1"/>
    <col min="11006" max="11006" width="44.7890625" bestFit="1" customWidth="1"/>
    <col min="11007" max="11007" width="10.41796875" bestFit="1" customWidth="1"/>
    <col min="11008" max="11008" width="32.47265625" bestFit="1" customWidth="1"/>
    <col min="11009" max="11009" width="29.89453125" bestFit="1" customWidth="1"/>
    <col min="11010" max="11010" width="15.9453125" bestFit="1" customWidth="1"/>
    <col min="11011" max="11011" width="21.3671875" bestFit="1" customWidth="1"/>
    <col min="11012" max="11012" width="13" bestFit="1" customWidth="1"/>
    <col min="11013" max="11013" width="9.89453125" bestFit="1" customWidth="1"/>
    <col min="11014" max="11014" width="16.3671875" bestFit="1" customWidth="1"/>
    <col min="11015" max="11015" width="6.20703125" bestFit="1" customWidth="1"/>
    <col min="11016" max="11016" width="12.578125" bestFit="1" customWidth="1"/>
    <col min="11017" max="11017" width="17.05078125" bestFit="1" customWidth="1"/>
    <col min="11018" max="11018" width="10.9453125" bestFit="1" customWidth="1"/>
    <col min="11019" max="11019" width="18" bestFit="1" customWidth="1"/>
    <col min="11020" max="11020" width="8.7890625" bestFit="1" customWidth="1"/>
    <col min="11021" max="11021" width="13.9453125" bestFit="1" customWidth="1"/>
    <col min="11022" max="11022" width="15.83984375" bestFit="1" customWidth="1"/>
    <col min="11023" max="11023" width="10.578125" bestFit="1" customWidth="1"/>
    <col min="11024" max="11024" width="9.62890625" bestFit="1" customWidth="1"/>
    <col min="11025" max="11025" width="11.5234375" bestFit="1" customWidth="1"/>
    <col min="11026" max="11026" width="12.05078125" bestFit="1" customWidth="1"/>
    <col min="11027" max="11027" width="11.62890625" bestFit="1" customWidth="1"/>
    <col min="11028" max="11028" width="12.47265625" bestFit="1" customWidth="1"/>
    <col min="11029" max="11029" width="11.20703125" customWidth="1"/>
    <col min="11259" max="11259" width="10.9453125" bestFit="1" customWidth="1"/>
    <col min="11260" max="11260" width="13.9453125" bestFit="1" customWidth="1"/>
    <col min="11261" max="11261" width="17.3125" bestFit="1" customWidth="1"/>
    <col min="11262" max="11262" width="44.7890625" bestFit="1" customWidth="1"/>
    <col min="11263" max="11263" width="10.41796875" bestFit="1" customWidth="1"/>
    <col min="11264" max="11264" width="32.47265625" bestFit="1" customWidth="1"/>
    <col min="11265" max="11265" width="29.89453125" bestFit="1" customWidth="1"/>
    <col min="11266" max="11266" width="15.9453125" bestFit="1" customWidth="1"/>
    <col min="11267" max="11267" width="21.3671875" bestFit="1" customWidth="1"/>
    <col min="11268" max="11268" width="13" bestFit="1" customWidth="1"/>
    <col min="11269" max="11269" width="9.89453125" bestFit="1" customWidth="1"/>
    <col min="11270" max="11270" width="16.3671875" bestFit="1" customWidth="1"/>
    <col min="11271" max="11271" width="6.20703125" bestFit="1" customWidth="1"/>
    <col min="11272" max="11272" width="12.578125" bestFit="1" customWidth="1"/>
    <col min="11273" max="11273" width="17.05078125" bestFit="1" customWidth="1"/>
    <col min="11274" max="11274" width="10.9453125" bestFit="1" customWidth="1"/>
    <col min="11275" max="11275" width="18" bestFit="1" customWidth="1"/>
    <col min="11276" max="11276" width="8.7890625" bestFit="1" customWidth="1"/>
    <col min="11277" max="11277" width="13.9453125" bestFit="1" customWidth="1"/>
    <col min="11278" max="11278" width="15.83984375" bestFit="1" customWidth="1"/>
    <col min="11279" max="11279" width="10.578125" bestFit="1" customWidth="1"/>
    <col min="11280" max="11280" width="9.62890625" bestFit="1" customWidth="1"/>
    <col min="11281" max="11281" width="11.5234375" bestFit="1" customWidth="1"/>
    <col min="11282" max="11282" width="12.05078125" bestFit="1" customWidth="1"/>
    <col min="11283" max="11283" width="11.62890625" bestFit="1" customWidth="1"/>
    <col min="11284" max="11284" width="12.47265625" bestFit="1" customWidth="1"/>
    <col min="11285" max="11285" width="11.20703125" customWidth="1"/>
    <col min="11515" max="11515" width="10.9453125" bestFit="1" customWidth="1"/>
    <col min="11516" max="11516" width="13.9453125" bestFit="1" customWidth="1"/>
    <col min="11517" max="11517" width="17.3125" bestFit="1" customWidth="1"/>
    <col min="11518" max="11518" width="44.7890625" bestFit="1" customWidth="1"/>
    <col min="11519" max="11519" width="10.41796875" bestFit="1" customWidth="1"/>
    <col min="11520" max="11520" width="32.47265625" bestFit="1" customWidth="1"/>
    <col min="11521" max="11521" width="29.89453125" bestFit="1" customWidth="1"/>
    <col min="11522" max="11522" width="15.9453125" bestFit="1" customWidth="1"/>
    <col min="11523" max="11523" width="21.3671875" bestFit="1" customWidth="1"/>
    <col min="11524" max="11524" width="13" bestFit="1" customWidth="1"/>
    <col min="11525" max="11525" width="9.89453125" bestFit="1" customWidth="1"/>
    <col min="11526" max="11526" width="16.3671875" bestFit="1" customWidth="1"/>
    <col min="11527" max="11527" width="6.20703125" bestFit="1" customWidth="1"/>
    <col min="11528" max="11528" width="12.578125" bestFit="1" customWidth="1"/>
    <col min="11529" max="11529" width="17.05078125" bestFit="1" customWidth="1"/>
    <col min="11530" max="11530" width="10.9453125" bestFit="1" customWidth="1"/>
    <col min="11531" max="11531" width="18" bestFit="1" customWidth="1"/>
    <col min="11532" max="11532" width="8.7890625" bestFit="1" customWidth="1"/>
    <col min="11533" max="11533" width="13.9453125" bestFit="1" customWidth="1"/>
    <col min="11534" max="11534" width="15.83984375" bestFit="1" customWidth="1"/>
    <col min="11535" max="11535" width="10.578125" bestFit="1" customWidth="1"/>
    <col min="11536" max="11536" width="9.62890625" bestFit="1" customWidth="1"/>
    <col min="11537" max="11537" width="11.5234375" bestFit="1" customWidth="1"/>
    <col min="11538" max="11538" width="12.05078125" bestFit="1" customWidth="1"/>
    <col min="11539" max="11539" width="11.62890625" bestFit="1" customWidth="1"/>
    <col min="11540" max="11540" width="12.47265625" bestFit="1" customWidth="1"/>
    <col min="11541" max="11541" width="11.20703125" customWidth="1"/>
    <col min="11771" max="11771" width="10.9453125" bestFit="1" customWidth="1"/>
    <col min="11772" max="11772" width="13.9453125" bestFit="1" customWidth="1"/>
    <col min="11773" max="11773" width="17.3125" bestFit="1" customWidth="1"/>
    <col min="11774" max="11774" width="44.7890625" bestFit="1" customWidth="1"/>
    <col min="11775" max="11775" width="10.41796875" bestFit="1" customWidth="1"/>
    <col min="11776" max="11776" width="32.47265625" bestFit="1" customWidth="1"/>
    <col min="11777" max="11777" width="29.89453125" bestFit="1" customWidth="1"/>
    <col min="11778" max="11778" width="15.9453125" bestFit="1" customWidth="1"/>
    <col min="11779" max="11779" width="21.3671875" bestFit="1" customWidth="1"/>
    <col min="11780" max="11780" width="13" bestFit="1" customWidth="1"/>
    <col min="11781" max="11781" width="9.89453125" bestFit="1" customWidth="1"/>
    <col min="11782" max="11782" width="16.3671875" bestFit="1" customWidth="1"/>
    <col min="11783" max="11783" width="6.20703125" bestFit="1" customWidth="1"/>
    <col min="11784" max="11784" width="12.578125" bestFit="1" customWidth="1"/>
    <col min="11785" max="11785" width="17.05078125" bestFit="1" customWidth="1"/>
    <col min="11786" max="11786" width="10.9453125" bestFit="1" customWidth="1"/>
    <col min="11787" max="11787" width="18" bestFit="1" customWidth="1"/>
    <col min="11788" max="11788" width="8.7890625" bestFit="1" customWidth="1"/>
    <col min="11789" max="11789" width="13.9453125" bestFit="1" customWidth="1"/>
    <col min="11790" max="11790" width="15.83984375" bestFit="1" customWidth="1"/>
    <col min="11791" max="11791" width="10.578125" bestFit="1" customWidth="1"/>
    <col min="11792" max="11792" width="9.62890625" bestFit="1" customWidth="1"/>
    <col min="11793" max="11793" width="11.5234375" bestFit="1" customWidth="1"/>
    <col min="11794" max="11794" width="12.05078125" bestFit="1" customWidth="1"/>
    <col min="11795" max="11795" width="11.62890625" bestFit="1" customWidth="1"/>
    <col min="11796" max="11796" width="12.47265625" bestFit="1" customWidth="1"/>
    <col min="11797" max="11797" width="11.20703125" customWidth="1"/>
    <col min="12027" max="12027" width="10.9453125" bestFit="1" customWidth="1"/>
    <col min="12028" max="12028" width="13.9453125" bestFit="1" customWidth="1"/>
    <col min="12029" max="12029" width="17.3125" bestFit="1" customWidth="1"/>
    <col min="12030" max="12030" width="44.7890625" bestFit="1" customWidth="1"/>
    <col min="12031" max="12031" width="10.41796875" bestFit="1" customWidth="1"/>
    <col min="12032" max="12032" width="32.47265625" bestFit="1" customWidth="1"/>
    <col min="12033" max="12033" width="29.89453125" bestFit="1" customWidth="1"/>
    <col min="12034" max="12034" width="15.9453125" bestFit="1" customWidth="1"/>
    <col min="12035" max="12035" width="21.3671875" bestFit="1" customWidth="1"/>
    <col min="12036" max="12036" width="13" bestFit="1" customWidth="1"/>
    <col min="12037" max="12037" width="9.89453125" bestFit="1" customWidth="1"/>
    <col min="12038" max="12038" width="16.3671875" bestFit="1" customWidth="1"/>
    <col min="12039" max="12039" width="6.20703125" bestFit="1" customWidth="1"/>
    <col min="12040" max="12040" width="12.578125" bestFit="1" customWidth="1"/>
    <col min="12041" max="12041" width="17.05078125" bestFit="1" customWidth="1"/>
    <col min="12042" max="12042" width="10.9453125" bestFit="1" customWidth="1"/>
    <col min="12043" max="12043" width="18" bestFit="1" customWidth="1"/>
    <col min="12044" max="12044" width="8.7890625" bestFit="1" customWidth="1"/>
    <col min="12045" max="12045" width="13.9453125" bestFit="1" customWidth="1"/>
    <col min="12046" max="12046" width="15.83984375" bestFit="1" customWidth="1"/>
    <col min="12047" max="12047" width="10.578125" bestFit="1" customWidth="1"/>
    <col min="12048" max="12048" width="9.62890625" bestFit="1" customWidth="1"/>
    <col min="12049" max="12049" width="11.5234375" bestFit="1" customWidth="1"/>
    <col min="12050" max="12050" width="12.05078125" bestFit="1" customWidth="1"/>
    <col min="12051" max="12051" width="11.62890625" bestFit="1" customWidth="1"/>
    <col min="12052" max="12052" width="12.47265625" bestFit="1" customWidth="1"/>
    <col min="12053" max="12053" width="11.20703125" customWidth="1"/>
    <col min="12283" max="12283" width="10.9453125" bestFit="1" customWidth="1"/>
    <col min="12284" max="12284" width="13.9453125" bestFit="1" customWidth="1"/>
    <col min="12285" max="12285" width="17.3125" bestFit="1" customWidth="1"/>
    <col min="12286" max="12286" width="44.7890625" bestFit="1" customWidth="1"/>
    <col min="12287" max="12287" width="10.41796875" bestFit="1" customWidth="1"/>
    <col min="12288" max="12288" width="32.47265625" bestFit="1" customWidth="1"/>
    <col min="12289" max="12289" width="29.89453125" bestFit="1" customWidth="1"/>
    <col min="12290" max="12290" width="15.9453125" bestFit="1" customWidth="1"/>
    <col min="12291" max="12291" width="21.3671875" bestFit="1" customWidth="1"/>
    <col min="12292" max="12292" width="13" bestFit="1" customWidth="1"/>
    <col min="12293" max="12293" width="9.89453125" bestFit="1" customWidth="1"/>
    <col min="12294" max="12294" width="16.3671875" bestFit="1" customWidth="1"/>
    <col min="12295" max="12295" width="6.20703125" bestFit="1" customWidth="1"/>
    <col min="12296" max="12296" width="12.578125" bestFit="1" customWidth="1"/>
    <col min="12297" max="12297" width="17.05078125" bestFit="1" customWidth="1"/>
    <col min="12298" max="12298" width="10.9453125" bestFit="1" customWidth="1"/>
    <col min="12299" max="12299" width="18" bestFit="1" customWidth="1"/>
    <col min="12300" max="12300" width="8.7890625" bestFit="1" customWidth="1"/>
    <col min="12301" max="12301" width="13.9453125" bestFit="1" customWidth="1"/>
    <col min="12302" max="12302" width="15.83984375" bestFit="1" customWidth="1"/>
    <col min="12303" max="12303" width="10.578125" bestFit="1" customWidth="1"/>
    <col min="12304" max="12304" width="9.62890625" bestFit="1" customWidth="1"/>
    <col min="12305" max="12305" width="11.5234375" bestFit="1" customWidth="1"/>
    <col min="12306" max="12306" width="12.05078125" bestFit="1" customWidth="1"/>
    <col min="12307" max="12307" width="11.62890625" bestFit="1" customWidth="1"/>
    <col min="12308" max="12308" width="12.47265625" bestFit="1" customWidth="1"/>
    <col min="12309" max="12309" width="11.20703125" customWidth="1"/>
    <col min="12539" max="12539" width="10.9453125" bestFit="1" customWidth="1"/>
    <col min="12540" max="12540" width="13.9453125" bestFit="1" customWidth="1"/>
    <col min="12541" max="12541" width="17.3125" bestFit="1" customWidth="1"/>
    <col min="12542" max="12542" width="44.7890625" bestFit="1" customWidth="1"/>
    <col min="12543" max="12543" width="10.41796875" bestFit="1" customWidth="1"/>
    <col min="12544" max="12544" width="32.47265625" bestFit="1" customWidth="1"/>
    <col min="12545" max="12545" width="29.89453125" bestFit="1" customWidth="1"/>
    <col min="12546" max="12546" width="15.9453125" bestFit="1" customWidth="1"/>
    <col min="12547" max="12547" width="21.3671875" bestFit="1" customWidth="1"/>
    <col min="12548" max="12548" width="13" bestFit="1" customWidth="1"/>
    <col min="12549" max="12549" width="9.89453125" bestFit="1" customWidth="1"/>
    <col min="12550" max="12550" width="16.3671875" bestFit="1" customWidth="1"/>
    <col min="12551" max="12551" width="6.20703125" bestFit="1" customWidth="1"/>
    <col min="12552" max="12552" width="12.578125" bestFit="1" customWidth="1"/>
    <col min="12553" max="12553" width="17.05078125" bestFit="1" customWidth="1"/>
    <col min="12554" max="12554" width="10.9453125" bestFit="1" customWidth="1"/>
    <col min="12555" max="12555" width="18" bestFit="1" customWidth="1"/>
    <col min="12556" max="12556" width="8.7890625" bestFit="1" customWidth="1"/>
    <col min="12557" max="12557" width="13.9453125" bestFit="1" customWidth="1"/>
    <col min="12558" max="12558" width="15.83984375" bestFit="1" customWidth="1"/>
    <col min="12559" max="12559" width="10.578125" bestFit="1" customWidth="1"/>
    <col min="12560" max="12560" width="9.62890625" bestFit="1" customWidth="1"/>
    <col min="12561" max="12561" width="11.5234375" bestFit="1" customWidth="1"/>
    <col min="12562" max="12562" width="12.05078125" bestFit="1" customWidth="1"/>
    <col min="12563" max="12563" width="11.62890625" bestFit="1" customWidth="1"/>
    <col min="12564" max="12564" width="12.47265625" bestFit="1" customWidth="1"/>
    <col min="12565" max="12565" width="11.20703125" customWidth="1"/>
    <col min="12795" max="12795" width="10.9453125" bestFit="1" customWidth="1"/>
    <col min="12796" max="12796" width="13.9453125" bestFit="1" customWidth="1"/>
    <col min="12797" max="12797" width="17.3125" bestFit="1" customWidth="1"/>
    <col min="12798" max="12798" width="44.7890625" bestFit="1" customWidth="1"/>
    <col min="12799" max="12799" width="10.41796875" bestFit="1" customWidth="1"/>
    <col min="12800" max="12800" width="32.47265625" bestFit="1" customWidth="1"/>
    <col min="12801" max="12801" width="29.89453125" bestFit="1" customWidth="1"/>
    <col min="12802" max="12802" width="15.9453125" bestFit="1" customWidth="1"/>
    <col min="12803" max="12803" width="21.3671875" bestFit="1" customWidth="1"/>
    <col min="12804" max="12804" width="13" bestFit="1" customWidth="1"/>
    <col min="12805" max="12805" width="9.89453125" bestFit="1" customWidth="1"/>
    <col min="12806" max="12806" width="16.3671875" bestFit="1" customWidth="1"/>
    <col min="12807" max="12807" width="6.20703125" bestFit="1" customWidth="1"/>
    <col min="12808" max="12808" width="12.578125" bestFit="1" customWidth="1"/>
    <col min="12809" max="12809" width="17.05078125" bestFit="1" customWidth="1"/>
    <col min="12810" max="12810" width="10.9453125" bestFit="1" customWidth="1"/>
    <col min="12811" max="12811" width="18" bestFit="1" customWidth="1"/>
    <col min="12812" max="12812" width="8.7890625" bestFit="1" customWidth="1"/>
    <col min="12813" max="12813" width="13.9453125" bestFit="1" customWidth="1"/>
    <col min="12814" max="12814" width="15.83984375" bestFit="1" customWidth="1"/>
    <col min="12815" max="12815" width="10.578125" bestFit="1" customWidth="1"/>
    <col min="12816" max="12816" width="9.62890625" bestFit="1" customWidth="1"/>
    <col min="12817" max="12817" width="11.5234375" bestFit="1" customWidth="1"/>
    <col min="12818" max="12818" width="12.05078125" bestFit="1" customWidth="1"/>
    <col min="12819" max="12819" width="11.62890625" bestFit="1" customWidth="1"/>
    <col min="12820" max="12820" width="12.47265625" bestFit="1" customWidth="1"/>
    <col min="12821" max="12821" width="11.20703125" customWidth="1"/>
    <col min="13051" max="13051" width="10.9453125" bestFit="1" customWidth="1"/>
    <col min="13052" max="13052" width="13.9453125" bestFit="1" customWidth="1"/>
    <col min="13053" max="13053" width="17.3125" bestFit="1" customWidth="1"/>
    <col min="13054" max="13054" width="44.7890625" bestFit="1" customWidth="1"/>
    <col min="13055" max="13055" width="10.41796875" bestFit="1" customWidth="1"/>
    <col min="13056" max="13056" width="32.47265625" bestFit="1" customWidth="1"/>
    <col min="13057" max="13057" width="29.89453125" bestFit="1" customWidth="1"/>
    <col min="13058" max="13058" width="15.9453125" bestFit="1" customWidth="1"/>
    <col min="13059" max="13059" width="21.3671875" bestFit="1" customWidth="1"/>
    <col min="13060" max="13060" width="13" bestFit="1" customWidth="1"/>
    <col min="13061" max="13061" width="9.89453125" bestFit="1" customWidth="1"/>
    <col min="13062" max="13062" width="16.3671875" bestFit="1" customWidth="1"/>
    <col min="13063" max="13063" width="6.20703125" bestFit="1" customWidth="1"/>
    <col min="13064" max="13064" width="12.578125" bestFit="1" customWidth="1"/>
    <col min="13065" max="13065" width="17.05078125" bestFit="1" customWidth="1"/>
    <col min="13066" max="13066" width="10.9453125" bestFit="1" customWidth="1"/>
    <col min="13067" max="13067" width="18" bestFit="1" customWidth="1"/>
    <col min="13068" max="13068" width="8.7890625" bestFit="1" customWidth="1"/>
    <col min="13069" max="13069" width="13.9453125" bestFit="1" customWidth="1"/>
    <col min="13070" max="13070" width="15.83984375" bestFit="1" customWidth="1"/>
    <col min="13071" max="13071" width="10.578125" bestFit="1" customWidth="1"/>
    <col min="13072" max="13072" width="9.62890625" bestFit="1" customWidth="1"/>
    <col min="13073" max="13073" width="11.5234375" bestFit="1" customWidth="1"/>
    <col min="13074" max="13074" width="12.05078125" bestFit="1" customWidth="1"/>
    <col min="13075" max="13075" width="11.62890625" bestFit="1" customWidth="1"/>
    <col min="13076" max="13076" width="12.47265625" bestFit="1" customWidth="1"/>
    <col min="13077" max="13077" width="11.20703125" customWidth="1"/>
    <col min="13307" max="13307" width="10.9453125" bestFit="1" customWidth="1"/>
    <col min="13308" max="13308" width="13.9453125" bestFit="1" customWidth="1"/>
    <col min="13309" max="13309" width="17.3125" bestFit="1" customWidth="1"/>
    <col min="13310" max="13310" width="44.7890625" bestFit="1" customWidth="1"/>
    <col min="13311" max="13311" width="10.41796875" bestFit="1" customWidth="1"/>
    <col min="13312" max="13312" width="32.47265625" bestFit="1" customWidth="1"/>
    <col min="13313" max="13313" width="29.89453125" bestFit="1" customWidth="1"/>
    <col min="13314" max="13314" width="15.9453125" bestFit="1" customWidth="1"/>
    <col min="13315" max="13315" width="21.3671875" bestFit="1" customWidth="1"/>
    <col min="13316" max="13316" width="13" bestFit="1" customWidth="1"/>
    <col min="13317" max="13317" width="9.89453125" bestFit="1" customWidth="1"/>
    <col min="13318" max="13318" width="16.3671875" bestFit="1" customWidth="1"/>
    <col min="13319" max="13319" width="6.20703125" bestFit="1" customWidth="1"/>
    <col min="13320" max="13320" width="12.578125" bestFit="1" customWidth="1"/>
    <col min="13321" max="13321" width="17.05078125" bestFit="1" customWidth="1"/>
    <col min="13322" max="13322" width="10.9453125" bestFit="1" customWidth="1"/>
    <col min="13323" max="13323" width="18" bestFit="1" customWidth="1"/>
    <col min="13324" max="13324" width="8.7890625" bestFit="1" customWidth="1"/>
    <col min="13325" max="13325" width="13.9453125" bestFit="1" customWidth="1"/>
    <col min="13326" max="13326" width="15.83984375" bestFit="1" customWidth="1"/>
    <col min="13327" max="13327" width="10.578125" bestFit="1" customWidth="1"/>
    <col min="13328" max="13328" width="9.62890625" bestFit="1" customWidth="1"/>
    <col min="13329" max="13329" width="11.5234375" bestFit="1" customWidth="1"/>
    <col min="13330" max="13330" width="12.05078125" bestFit="1" customWidth="1"/>
    <col min="13331" max="13331" width="11.62890625" bestFit="1" customWidth="1"/>
    <col min="13332" max="13332" width="12.47265625" bestFit="1" customWidth="1"/>
    <col min="13333" max="13333" width="11.20703125" customWidth="1"/>
    <col min="13563" max="13563" width="10.9453125" bestFit="1" customWidth="1"/>
    <col min="13564" max="13564" width="13.9453125" bestFit="1" customWidth="1"/>
    <col min="13565" max="13565" width="17.3125" bestFit="1" customWidth="1"/>
    <col min="13566" max="13566" width="44.7890625" bestFit="1" customWidth="1"/>
    <col min="13567" max="13567" width="10.41796875" bestFit="1" customWidth="1"/>
    <col min="13568" max="13568" width="32.47265625" bestFit="1" customWidth="1"/>
    <col min="13569" max="13569" width="29.89453125" bestFit="1" customWidth="1"/>
    <col min="13570" max="13570" width="15.9453125" bestFit="1" customWidth="1"/>
    <col min="13571" max="13571" width="21.3671875" bestFit="1" customWidth="1"/>
    <col min="13572" max="13572" width="13" bestFit="1" customWidth="1"/>
    <col min="13573" max="13573" width="9.89453125" bestFit="1" customWidth="1"/>
    <col min="13574" max="13574" width="16.3671875" bestFit="1" customWidth="1"/>
    <col min="13575" max="13575" width="6.20703125" bestFit="1" customWidth="1"/>
    <col min="13576" max="13576" width="12.578125" bestFit="1" customWidth="1"/>
    <col min="13577" max="13577" width="17.05078125" bestFit="1" customWidth="1"/>
    <col min="13578" max="13578" width="10.9453125" bestFit="1" customWidth="1"/>
    <col min="13579" max="13579" width="18" bestFit="1" customWidth="1"/>
    <col min="13580" max="13580" width="8.7890625" bestFit="1" customWidth="1"/>
    <col min="13581" max="13581" width="13.9453125" bestFit="1" customWidth="1"/>
    <col min="13582" max="13582" width="15.83984375" bestFit="1" customWidth="1"/>
    <col min="13583" max="13583" width="10.578125" bestFit="1" customWidth="1"/>
    <col min="13584" max="13584" width="9.62890625" bestFit="1" customWidth="1"/>
    <col min="13585" max="13585" width="11.5234375" bestFit="1" customWidth="1"/>
    <col min="13586" max="13586" width="12.05078125" bestFit="1" customWidth="1"/>
    <col min="13587" max="13587" width="11.62890625" bestFit="1" customWidth="1"/>
    <col min="13588" max="13588" width="12.47265625" bestFit="1" customWidth="1"/>
    <col min="13589" max="13589" width="11.20703125" customWidth="1"/>
    <col min="13819" max="13819" width="10.9453125" bestFit="1" customWidth="1"/>
    <col min="13820" max="13820" width="13.9453125" bestFit="1" customWidth="1"/>
    <col min="13821" max="13821" width="17.3125" bestFit="1" customWidth="1"/>
    <col min="13822" max="13822" width="44.7890625" bestFit="1" customWidth="1"/>
    <col min="13823" max="13823" width="10.41796875" bestFit="1" customWidth="1"/>
    <col min="13824" max="13824" width="32.47265625" bestFit="1" customWidth="1"/>
    <col min="13825" max="13825" width="29.89453125" bestFit="1" customWidth="1"/>
    <col min="13826" max="13826" width="15.9453125" bestFit="1" customWidth="1"/>
    <col min="13827" max="13827" width="21.3671875" bestFit="1" customWidth="1"/>
    <col min="13828" max="13828" width="13" bestFit="1" customWidth="1"/>
    <col min="13829" max="13829" width="9.89453125" bestFit="1" customWidth="1"/>
    <col min="13830" max="13830" width="16.3671875" bestFit="1" customWidth="1"/>
    <col min="13831" max="13831" width="6.20703125" bestFit="1" customWidth="1"/>
    <col min="13832" max="13832" width="12.578125" bestFit="1" customWidth="1"/>
    <col min="13833" max="13833" width="17.05078125" bestFit="1" customWidth="1"/>
    <col min="13834" max="13834" width="10.9453125" bestFit="1" customWidth="1"/>
    <col min="13835" max="13835" width="18" bestFit="1" customWidth="1"/>
    <col min="13836" max="13836" width="8.7890625" bestFit="1" customWidth="1"/>
    <col min="13837" max="13837" width="13.9453125" bestFit="1" customWidth="1"/>
    <col min="13838" max="13838" width="15.83984375" bestFit="1" customWidth="1"/>
    <col min="13839" max="13839" width="10.578125" bestFit="1" customWidth="1"/>
    <col min="13840" max="13840" width="9.62890625" bestFit="1" customWidth="1"/>
    <col min="13841" max="13841" width="11.5234375" bestFit="1" customWidth="1"/>
    <col min="13842" max="13842" width="12.05078125" bestFit="1" customWidth="1"/>
    <col min="13843" max="13843" width="11.62890625" bestFit="1" customWidth="1"/>
    <col min="13844" max="13844" width="12.47265625" bestFit="1" customWidth="1"/>
    <col min="13845" max="13845" width="11.20703125" customWidth="1"/>
    <col min="14075" max="14075" width="10.9453125" bestFit="1" customWidth="1"/>
    <col min="14076" max="14076" width="13.9453125" bestFit="1" customWidth="1"/>
    <col min="14077" max="14077" width="17.3125" bestFit="1" customWidth="1"/>
    <col min="14078" max="14078" width="44.7890625" bestFit="1" customWidth="1"/>
    <col min="14079" max="14079" width="10.41796875" bestFit="1" customWidth="1"/>
    <col min="14080" max="14080" width="32.47265625" bestFit="1" customWidth="1"/>
    <col min="14081" max="14081" width="29.89453125" bestFit="1" customWidth="1"/>
    <col min="14082" max="14082" width="15.9453125" bestFit="1" customWidth="1"/>
    <col min="14083" max="14083" width="21.3671875" bestFit="1" customWidth="1"/>
    <col min="14084" max="14084" width="13" bestFit="1" customWidth="1"/>
    <col min="14085" max="14085" width="9.89453125" bestFit="1" customWidth="1"/>
    <col min="14086" max="14086" width="16.3671875" bestFit="1" customWidth="1"/>
    <col min="14087" max="14087" width="6.20703125" bestFit="1" customWidth="1"/>
    <col min="14088" max="14088" width="12.578125" bestFit="1" customWidth="1"/>
    <col min="14089" max="14089" width="17.05078125" bestFit="1" customWidth="1"/>
    <col min="14090" max="14090" width="10.9453125" bestFit="1" customWidth="1"/>
    <col min="14091" max="14091" width="18" bestFit="1" customWidth="1"/>
    <col min="14092" max="14092" width="8.7890625" bestFit="1" customWidth="1"/>
    <col min="14093" max="14093" width="13.9453125" bestFit="1" customWidth="1"/>
    <col min="14094" max="14094" width="15.83984375" bestFit="1" customWidth="1"/>
    <col min="14095" max="14095" width="10.578125" bestFit="1" customWidth="1"/>
    <col min="14096" max="14096" width="9.62890625" bestFit="1" customWidth="1"/>
    <col min="14097" max="14097" width="11.5234375" bestFit="1" customWidth="1"/>
    <col min="14098" max="14098" width="12.05078125" bestFit="1" customWidth="1"/>
    <col min="14099" max="14099" width="11.62890625" bestFit="1" customWidth="1"/>
    <col min="14100" max="14100" width="12.47265625" bestFit="1" customWidth="1"/>
    <col min="14101" max="14101" width="11.20703125" customWidth="1"/>
    <col min="14331" max="14331" width="10.9453125" bestFit="1" customWidth="1"/>
    <col min="14332" max="14332" width="13.9453125" bestFit="1" customWidth="1"/>
    <col min="14333" max="14333" width="17.3125" bestFit="1" customWidth="1"/>
    <col min="14334" max="14334" width="44.7890625" bestFit="1" customWidth="1"/>
    <col min="14335" max="14335" width="10.41796875" bestFit="1" customWidth="1"/>
    <col min="14336" max="14336" width="32.47265625" bestFit="1" customWidth="1"/>
    <col min="14337" max="14337" width="29.89453125" bestFit="1" customWidth="1"/>
    <col min="14338" max="14338" width="15.9453125" bestFit="1" customWidth="1"/>
    <col min="14339" max="14339" width="21.3671875" bestFit="1" customWidth="1"/>
    <col min="14340" max="14340" width="13" bestFit="1" customWidth="1"/>
    <col min="14341" max="14341" width="9.89453125" bestFit="1" customWidth="1"/>
    <col min="14342" max="14342" width="16.3671875" bestFit="1" customWidth="1"/>
    <col min="14343" max="14343" width="6.20703125" bestFit="1" customWidth="1"/>
    <col min="14344" max="14344" width="12.578125" bestFit="1" customWidth="1"/>
    <col min="14345" max="14345" width="17.05078125" bestFit="1" customWidth="1"/>
    <col min="14346" max="14346" width="10.9453125" bestFit="1" customWidth="1"/>
    <col min="14347" max="14347" width="18" bestFit="1" customWidth="1"/>
    <col min="14348" max="14348" width="8.7890625" bestFit="1" customWidth="1"/>
    <col min="14349" max="14349" width="13.9453125" bestFit="1" customWidth="1"/>
    <col min="14350" max="14350" width="15.83984375" bestFit="1" customWidth="1"/>
    <col min="14351" max="14351" width="10.578125" bestFit="1" customWidth="1"/>
    <col min="14352" max="14352" width="9.62890625" bestFit="1" customWidth="1"/>
    <col min="14353" max="14353" width="11.5234375" bestFit="1" customWidth="1"/>
    <col min="14354" max="14354" width="12.05078125" bestFit="1" customWidth="1"/>
    <col min="14355" max="14355" width="11.62890625" bestFit="1" customWidth="1"/>
    <col min="14356" max="14356" width="12.47265625" bestFit="1" customWidth="1"/>
    <col min="14357" max="14357" width="11.20703125" customWidth="1"/>
    <col min="14587" max="14587" width="10.9453125" bestFit="1" customWidth="1"/>
    <col min="14588" max="14588" width="13.9453125" bestFit="1" customWidth="1"/>
    <col min="14589" max="14589" width="17.3125" bestFit="1" customWidth="1"/>
    <col min="14590" max="14590" width="44.7890625" bestFit="1" customWidth="1"/>
    <col min="14591" max="14591" width="10.41796875" bestFit="1" customWidth="1"/>
    <col min="14592" max="14592" width="32.47265625" bestFit="1" customWidth="1"/>
    <col min="14593" max="14593" width="29.89453125" bestFit="1" customWidth="1"/>
    <col min="14594" max="14594" width="15.9453125" bestFit="1" customWidth="1"/>
    <col min="14595" max="14595" width="21.3671875" bestFit="1" customWidth="1"/>
    <col min="14596" max="14596" width="13" bestFit="1" customWidth="1"/>
    <col min="14597" max="14597" width="9.89453125" bestFit="1" customWidth="1"/>
    <col min="14598" max="14598" width="16.3671875" bestFit="1" customWidth="1"/>
    <col min="14599" max="14599" width="6.20703125" bestFit="1" customWidth="1"/>
    <col min="14600" max="14600" width="12.578125" bestFit="1" customWidth="1"/>
    <col min="14601" max="14601" width="17.05078125" bestFit="1" customWidth="1"/>
    <col min="14602" max="14602" width="10.9453125" bestFit="1" customWidth="1"/>
    <col min="14603" max="14603" width="18" bestFit="1" customWidth="1"/>
    <col min="14604" max="14604" width="8.7890625" bestFit="1" customWidth="1"/>
    <col min="14605" max="14605" width="13.9453125" bestFit="1" customWidth="1"/>
    <col min="14606" max="14606" width="15.83984375" bestFit="1" customWidth="1"/>
    <col min="14607" max="14607" width="10.578125" bestFit="1" customWidth="1"/>
    <col min="14608" max="14608" width="9.62890625" bestFit="1" customWidth="1"/>
    <col min="14609" max="14609" width="11.5234375" bestFit="1" customWidth="1"/>
    <col min="14610" max="14610" width="12.05078125" bestFit="1" customWidth="1"/>
    <col min="14611" max="14611" width="11.62890625" bestFit="1" customWidth="1"/>
    <col min="14612" max="14612" width="12.47265625" bestFit="1" customWidth="1"/>
    <col min="14613" max="14613" width="11.20703125" customWidth="1"/>
    <col min="14843" max="14843" width="10.9453125" bestFit="1" customWidth="1"/>
    <col min="14844" max="14844" width="13.9453125" bestFit="1" customWidth="1"/>
    <col min="14845" max="14845" width="17.3125" bestFit="1" customWidth="1"/>
    <col min="14846" max="14846" width="44.7890625" bestFit="1" customWidth="1"/>
    <col min="14847" max="14847" width="10.41796875" bestFit="1" customWidth="1"/>
    <col min="14848" max="14848" width="32.47265625" bestFit="1" customWidth="1"/>
    <col min="14849" max="14849" width="29.89453125" bestFit="1" customWidth="1"/>
    <col min="14850" max="14850" width="15.9453125" bestFit="1" customWidth="1"/>
    <col min="14851" max="14851" width="21.3671875" bestFit="1" customWidth="1"/>
    <col min="14852" max="14852" width="13" bestFit="1" customWidth="1"/>
    <col min="14853" max="14853" width="9.89453125" bestFit="1" customWidth="1"/>
    <col min="14854" max="14854" width="16.3671875" bestFit="1" customWidth="1"/>
    <col min="14855" max="14855" width="6.20703125" bestFit="1" customWidth="1"/>
    <col min="14856" max="14856" width="12.578125" bestFit="1" customWidth="1"/>
    <col min="14857" max="14857" width="17.05078125" bestFit="1" customWidth="1"/>
    <col min="14858" max="14858" width="10.9453125" bestFit="1" customWidth="1"/>
    <col min="14859" max="14859" width="18" bestFit="1" customWidth="1"/>
    <col min="14860" max="14860" width="8.7890625" bestFit="1" customWidth="1"/>
    <col min="14861" max="14861" width="13.9453125" bestFit="1" customWidth="1"/>
    <col min="14862" max="14862" width="15.83984375" bestFit="1" customWidth="1"/>
    <col min="14863" max="14863" width="10.578125" bestFit="1" customWidth="1"/>
    <col min="14864" max="14864" width="9.62890625" bestFit="1" customWidth="1"/>
    <col min="14865" max="14865" width="11.5234375" bestFit="1" customWidth="1"/>
    <col min="14866" max="14866" width="12.05078125" bestFit="1" customWidth="1"/>
    <col min="14867" max="14867" width="11.62890625" bestFit="1" customWidth="1"/>
    <col min="14868" max="14868" width="12.47265625" bestFit="1" customWidth="1"/>
    <col min="14869" max="14869" width="11.20703125" customWidth="1"/>
    <col min="15099" max="15099" width="10.9453125" bestFit="1" customWidth="1"/>
    <col min="15100" max="15100" width="13.9453125" bestFit="1" customWidth="1"/>
    <col min="15101" max="15101" width="17.3125" bestFit="1" customWidth="1"/>
    <col min="15102" max="15102" width="44.7890625" bestFit="1" customWidth="1"/>
    <col min="15103" max="15103" width="10.41796875" bestFit="1" customWidth="1"/>
    <col min="15104" max="15104" width="32.47265625" bestFit="1" customWidth="1"/>
    <col min="15105" max="15105" width="29.89453125" bestFit="1" customWidth="1"/>
    <col min="15106" max="15106" width="15.9453125" bestFit="1" customWidth="1"/>
    <col min="15107" max="15107" width="21.3671875" bestFit="1" customWidth="1"/>
    <col min="15108" max="15108" width="13" bestFit="1" customWidth="1"/>
    <col min="15109" max="15109" width="9.89453125" bestFit="1" customWidth="1"/>
    <col min="15110" max="15110" width="16.3671875" bestFit="1" customWidth="1"/>
    <col min="15111" max="15111" width="6.20703125" bestFit="1" customWidth="1"/>
    <col min="15112" max="15112" width="12.578125" bestFit="1" customWidth="1"/>
    <col min="15113" max="15113" width="17.05078125" bestFit="1" customWidth="1"/>
    <col min="15114" max="15114" width="10.9453125" bestFit="1" customWidth="1"/>
    <col min="15115" max="15115" width="18" bestFit="1" customWidth="1"/>
    <col min="15116" max="15116" width="8.7890625" bestFit="1" customWidth="1"/>
    <col min="15117" max="15117" width="13.9453125" bestFit="1" customWidth="1"/>
    <col min="15118" max="15118" width="15.83984375" bestFit="1" customWidth="1"/>
    <col min="15119" max="15119" width="10.578125" bestFit="1" customWidth="1"/>
    <col min="15120" max="15120" width="9.62890625" bestFit="1" customWidth="1"/>
    <col min="15121" max="15121" width="11.5234375" bestFit="1" customWidth="1"/>
    <col min="15122" max="15122" width="12.05078125" bestFit="1" customWidth="1"/>
    <col min="15123" max="15123" width="11.62890625" bestFit="1" customWidth="1"/>
    <col min="15124" max="15124" width="12.47265625" bestFit="1" customWidth="1"/>
    <col min="15125" max="15125" width="11.20703125" customWidth="1"/>
    <col min="15355" max="15355" width="10.9453125" bestFit="1" customWidth="1"/>
    <col min="15356" max="15356" width="13.9453125" bestFit="1" customWidth="1"/>
    <col min="15357" max="15357" width="17.3125" bestFit="1" customWidth="1"/>
    <col min="15358" max="15358" width="44.7890625" bestFit="1" customWidth="1"/>
    <col min="15359" max="15359" width="10.41796875" bestFit="1" customWidth="1"/>
    <col min="15360" max="15360" width="32.47265625" bestFit="1" customWidth="1"/>
    <col min="15361" max="15361" width="29.89453125" bestFit="1" customWidth="1"/>
    <col min="15362" max="15362" width="15.9453125" bestFit="1" customWidth="1"/>
    <col min="15363" max="15363" width="21.3671875" bestFit="1" customWidth="1"/>
    <col min="15364" max="15364" width="13" bestFit="1" customWidth="1"/>
    <col min="15365" max="15365" width="9.89453125" bestFit="1" customWidth="1"/>
    <col min="15366" max="15366" width="16.3671875" bestFit="1" customWidth="1"/>
    <col min="15367" max="15367" width="6.20703125" bestFit="1" customWidth="1"/>
    <col min="15368" max="15368" width="12.578125" bestFit="1" customWidth="1"/>
    <col min="15369" max="15369" width="17.05078125" bestFit="1" customWidth="1"/>
    <col min="15370" max="15370" width="10.9453125" bestFit="1" customWidth="1"/>
    <col min="15371" max="15371" width="18" bestFit="1" customWidth="1"/>
    <col min="15372" max="15372" width="8.7890625" bestFit="1" customWidth="1"/>
    <col min="15373" max="15373" width="13.9453125" bestFit="1" customWidth="1"/>
    <col min="15374" max="15374" width="15.83984375" bestFit="1" customWidth="1"/>
    <col min="15375" max="15375" width="10.578125" bestFit="1" customWidth="1"/>
    <col min="15376" max="15376" width="9.62890625" bestFit="1" customWidth="1"/>
    <col min="15377" max="15377" width="11.5234375" bestFit="1" customWidth="1"/>
    <col min="15378" max="15378" width="12.05078125" bestFit="1" customWidth="1"/>
    <col min="15379" max="15379" width="11.62890625" bestFit="1" customWidth="1"/>
    <col min="15380" max="15380" width="12.47265625" bestFit="1" customWidth="1"/>
    <col min="15381" max="15381" width="11.20703125" customWidth="1"/>
    <col min="15611" max="15611" width="10.9453125" bestFit="1" customWidth="1"/>
    <col min="15612" max="15612" width="13.9453125" bestFit="1" customWidth="1"/>
    <col min="15613" max="15613" width="17.3125" bestFit="1" customWidth="1"/>
    <col min="15614" max="15614" width="44.7890625" bestFit="1" customWidth="1"/>
    <col min="15615" max="15615" width="10.41796875" bestFit="1" customWidth="1"/>
    <col min="15616" max="15616" width="32.47265625" bestFit="1" customWidth="1"/>
    <col min="15617" max="15617" width="29.89453125" bestFit="1" customWidth="1"/>
    <col min="15618" max="15618" width="15.9453125" bestFit="1" customWidth="1"/>
    <col min="15619" max="15619" width="21.3671875" bestFit="1" customWidth="1"/>
    <col min="15620" max="15620" width="13" bestFit="1" customWidth="1"/>
    <col min="15621" max="15621" width="9.89453125" bestFit="1" customWidth="1"/>
    <col min="15622" max="15622" width="16.3671875" bestFit="1" customWidth="1"/>
    <col min="15623" max="15623" width="6.20703125" bestFit="1" customWidth="1"/>
    <col min="15624" max="15624" width="12.578125" bestFit="1" customWidth="1"/>
    <col min="15625" max="15625" width="17.05078125" bestFit="1" customWidth="1"/>
    <col min="15626" max="15626" width="10.9453125" bestFit="1" customWidth="1"/>
    <col min="15627" max="15627" width="18" bestFit="1" customWidth="1"/>
    <col min="15628" max="15628" width="8.7890625" bestFit="1" customWidth="1"/>
    <col min="15629" max="15629" width="13.9453125" bestFit="1" customWidth="1"/>
    <col min="15630" max="15630" width="15.83984375" bestFit="1" customWidth="1"/>
    <col min="15631" max="15631" width="10.578125" bestFit="1" customWidth="1"/>
    <col min="15632" max="15632" width="9.62890625" bestFit="1" customWidth="1"/>
    <col min="15633" max="15633" width="11.5234375" bestFit="1" customWidth="1"/>
    <col min="15634" max="15634" width="12.05078125" bestFit="1" customWidth="1"/>
    <col min="15635" max="15635" width="11.62890625" bestFit="1" customWidth="1"/>
    <col min="15636" max="15636" width="12.47265625" bestFit="1" customWidth="1"/>
    <col min="15637" max="15637" width="11.20703125" customWidth="1"/>
    <col min="15867" max="15867" width="10.9453125" bestFit="1" customWidth="1"/>
    <col min="15868" max="15868" width="13.9453125" bestFit="1" customWidth="1"/>
    <col min="15869" max="15869" width="17.3125" bestFit="1" customWidth="1"/>
    <col min="15870" max="15870" width="44.7890625" bestFit="1" customWidth="1"/>
    <col min="15871" max="15871" width="10.41796875" bestFit="1" customWidth="1"/>
    <col min="15872" max="15872" width="32.47265625" bestFit="1" customWidth="1"/>
    <col min="15873" max="15873" width="29.89453125" bestFit="1" customWidth="1"/>
    <col min="15874" max="15874" width="15.9453125" bestFit="1" customWidth="1"/>
    <col min="15875" max="15875" width="21.3671875" bestFit="1" customWidth="1"/>
    <col min="15876" max="15876" width="13" bestFit="1" customWidth="1"/>
    <col min="15877" max="15877" width="9.89453125" bestFit="1" customWidth="1"/>
    <col min="15878" max="15878" width="16.3671875" bestFit="1" customWidth="1"/>
    <col min="15879" max="15879" width="6.20703125" bestFit="1" customWidth="1"/>
    <col min="15880" max="15880" width="12.578125" bestFit="1" customWidth="1"/>
    <col min="15881" max="15881" width="17.05078125" bestFit="1" customWidth="1"/>
    <col min="15882" max="15882" width="10.9453125" bestFit="1" customWidth="1"/>
    <col min="15883" max="15883" width="18" bestFit="1" customWidth="1"/>
    <col min="15884" max="15884" width="8.7890625" bestFit="1" customWidth="1"/>
    <col min="15885" max="15885" width="13.9453125" bestFit="1" customWidth="1"/>
    <col min="15886" max="15886" width="15.83984375" bestFit="1" customWidth="1"/>
    <col min="15887" max="15887" width="10.578125" bestFit="1" customWidth="1"/>
    <col min="15888" max="15888" width="9.62890625" bestFit="1" customWidth="1"/>
    <col min="15889" max="15889" width="11.5234375" bestFit="1" customWidth="1"/>
    <col min="15890" max="15890" width="12.05078125" bestFit="1" customWidth="1"/>
    <col min="15891" max="15891" width="11.62890625" bestFit="1" customWidth="1"/>
    <col min="15892" max="15892" width="12.47265625" bestFit="1" customWidth="1"/>
    <col min="15893" max="15893" width="11.20703125" customWidth="1"/>
    <col min="16123" max="16123" width="10.9453125" bestFit="1" customWidth="1"/>
    <col min="16124" max="16124" width="13.9453125" bestFit="1" customWidth="1"/>
    <col min="16125" max="16125" width="17.3125" bestFit="1" customWidth="1"/>
    <col min="16126" max="16126" width="44.7890625" bestFit="1" customWidth="1"/>
    <col min="16127" max="16127" width="10.41796875" bestFit="1" customWidth="1"/>
    <col min="16128" max="16128" width="32.47265625" bestFit="1" customWidth="1"/>
    <col min="16129" max="16129" width="29.89453125" bestFit="1" customWidth="1"/>
    <col min="16130" max="16130" width="15.9453125" bestFit="1" customWidth="1"/>
    <col min="16131" max="16131" width="21.3671875" bestFit="1" customWidth="1"/>
    <col min="16132" max="16132" width="13" bestFit="1" customWidth="1"/>
    <col min="16133" max="16133" width="9.89453125" bestFit="1" customWidth="1"/>
    <col min="16134" max="16134" width="16.3671875" bestFit="1" customWidth="1"/>
    <col min="16135" max="16135" width="6.20703125" bestFit="1" customWidth="1"/>
    <col min="16136" max="16136" width="12.578125" bestFit="1" customWidth="1"/>
    <col min="16137" max="16137" width="17.05078125" bestFit="1" customWidth="1"/>
    <col min="16138" max="16138" width="10.9453125" bestFit="1" customWidth="1"/>
    <col min="16139" max="16139" width="18" bestFit="1" customWidth="1"/>
    <col min="16140" max="16140" width="8.7890625" bestFit="1" customWidth="1"/>
    <col min="16141" max="16141" width="13.9453125" bestFit="1" customWidth="1"/>
    <col min="16142" max="16142" width="15.83984375" bestFit="1" customWidth="1"/>
    <col min="16143" max="16143" width="10.578125" bestFit="1" customWidth="1"/>
    <col min="16144" max="16144" width="9.62890625" bestFit="1" customWidth="1"/>
    <col min="16145" max="16145" width="11.5234375" bestFit="1" customWidth="1"/>
    <col min="16146" max="16146" width="12.05078125" bestFit="1" customWidth="1"/>
    <col min="16147" max="16147" width="11.62890625" bestFit="1" customWidth="1"/>
    <col min="16148" max="16148" width="12.47265625" bestFit="1" customWidth="1"/>
    <col min="16149" max="16149" width="11.20703125" customWidth="1"/>
  </cols>
  <sheetData>
    <row r="1" spans="1:28" ht="37.15" customHeight="1" x14ac:dyDescent="0.55000000000000004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8</v>
      </c>
      <c r="G1" s="11" t="s">
        <v>11</v>
      </c>
      <c r="H1" s="1" t="s">
        <v>12</v>
      </c>
      <c r="I1" s="11" t="s">
        <v>13</v>
      </c>
      <c r="J1" s="11" t="s">
        <v>14</v>
      </c>
      <c r="K1" s="1" t="s">
        <v>15</v>
      </c>
      <c r="L1" s="14" t="s">
        <v>16</v>
      </c>
      <c r="M1" s="12" t="s">
        <v>17</v>
      </c>
      <c r="N1" s="14" t="s">
        <v>18</v>
      </c>
      <c r="O1" s="11" t="s">
        <v>19</v>
      </c>
      <c r="P1" s="11" t="s">
        <v>7140</v>
      </c>
      <c r="Q1" s="11" t="s">
        <v>21</v>
      </c>
      <c r="R1" s="18" t="s">
        <v>7141</v>
      </c>
      <c r="S1" s="17" t="s">
        <v>23</v>
      </c>
      <c r="T1" s="2" t="s">
        <v>24</v>
      </c>
      <c r="U1" s="18" t="s">
        <v>25</v>
      </c>
      <c r="V1" s="19" t="s">
        <v>26</v>
      </c>
      <c r="W1" s="16" t="s">
        <v>7134</v>
      </c>
      <c r="X1" s="16" t="s">
        <v>7135</v>
      </c>
      <c r="Y1" s="16" t="s">
        <v>7136</v>
      </c>
      <c r="Z1" s="16" t="s">
        <v>7137</v>
      </c>
      <c r="AA1" s="16" t="s">
        <v>7138</v>
      </c>
      <c r="AB1" s="16" t="s">
        <v>7139</v>
      </c>
    </row>
    <row r="2" spans="1:28" x14ac:dyDescent="0.55000000000000004">
      <c r="A2" s="3" t="s">
        <v>28</v>
      </c>
      <c r="B2" s="3" t="s">
        <v>30</v>
      </c>
      <c r="C2" t="s">
        <v>31</v>
      </c>
      <c r="D2" s="3" t="s">
        <v>32</v>
      </c>
      <c r="E2" s="3" t="s">
        <v>33</v>
      </c>
      <c r="F2" s="3" t="s">
        <v>35</v>
      </c>
      <c r="G2" s="5">
        <v>6.25</v>
      </c>
      <c r="H2">
        <v>1</v>
      </c>
      <c r="I2" s="5">
        <v>2.3125</v>
      </c>
      <c r="J2" s="5">
        <v>2.3125</v>
      </c>
      <c r="K2">
        <v>11</v>
      </c>
      <c r="L2" s="15">
        <v>9.0909090909090898E-2</v>
      </c>
      <c r="M2" s="13">
        <v>1.27272727272727</v>
      </c>
      <c r="N2" s="15">
        <v>9</v>
      </c>
      <c r="O2" s="5">
        <f t="shared" ref="O2:O65" si="0">I2/T2</f>
        <v>0.25694444444444442</v>
      </c>
      <c r="P2" s="5">
        <v>8777.9500000000007</v>
      </c>
      <c r="Q2" s="5">
        <f t="shared" ref="Q2:Q65" si="1">I2</f>
        <v>2.3125</v>
      </c>
      <c r="R2" s="5">
        <f t="shared" ref="R2:R65" si="2">P2-Q2</f>
        <v>8775.6375000000007</v>
      </c>
      <c r="S2" s="15">
        <f t="shared" ref="S2:S65" si="3">IF(Q2=0,0,(P2-Q2)/Q2)</f>
        <v>3794.8702702702708</v>
      </c>
      <c r="T2">
        <v>9</v>
      </c>
      <c r="U2" s="5">
        <f t="shared" ref="U2:U65" si="4">IF(T2=0,"NA",P2/T2)</f>
        <v>975.3277777777779</v>
      </c>
      <c r="V2" s="15">
        <f>(L2*N2)</f>
        <v>0.81818181818181812</v>
      </c>
      <c r="W2" s="15">
        <f>IF(P2=0,0,R2/P2)</f>
        <v>0.99973655580175325</v>
      </c>
      <c r="X2" s="5">
        <f>IF(T2=0,0,Q2/T2)</f>
        <v>0.25694444444444442</v>
      </c>
      <c r="Y2" s="5">
        <f>Q2*0.9</f>
        <v>2.0812500000000003</v>
      </c>
      <c r="Z2" s="5">
        <f>R2*1.05</f>
        <v>9214.4193750000013</v>
      </c>
      <c r="AA2" s="5">
        <f>Q2-Y2</f>
        <v>0.23124999999999973</v>
      </c>
      <c r="AB2" s="5">
        <f>R2-Z2</f>
        <v>-438.78187500000058</v>
      </c>
    </row>
    <row r="3" spans="1:28" x14ac:dyDescent="0.55000000000000004">
      <c r="A3" s="3" t="s">
        <v>28</v>
      </c>
      <c r="B3" s="3" t="s">
        <v>39</v>
      </c>
      <c r="C3" t="s">
        <v>31</v>
      </c>
      <c r="D3" s="3" t="s">
        <v>40</v>
      </c>
      <c r="E3" s="3" t="s">
        <v>41</v>
      </c>
      <c r="F3" s="3" t="s">
        <v>35</v>
      </c>
      <c r="G3" s="5">
        <v>6.25</v>
      </c>
      <c r="H3">
        <v>1</v>
      </c>
      <c r="I3" s="5">
        <v>0.625</v>
      </c>
      <c r="J3" s="5">
        <v>0.625</v>
      </c>
      <c r="K3">
        <v>6</v>
      </c>
      <c r="L3" s="15">
        <v>0.16666666666666699</v>
      </c>
      <c r="M3" s="13">
        <v>1</v>
      </c>
      <c r="N3" s="15">
        <v>1</v>
      </c>
      <c r="O3" s="5">
        <f t="shared" si="0"/>
        <v>0.625</v>
      </c>
      <c r="P3" s="5">
        <v>1574.2</v>
      </c>
      <c r="Q3" s="5">
        <f t="shared" si="1"/>
        <v>0.625</v>
      </c>
      <c r="R3" s="5">
        <f t="shared" si="2"/>
        <v>1573.575</v>
      </c>
      <c r="S3" s="15">
        <f t="shared" si="3"/>
        <v>2517.7200000000003</v>
      </c>
      <c r="T3">
        <v>1</v>
      </c>
      <c r="U3" s="5">
        <f t="shared" si="4"/>
        <v>1574.2</v>
      </c>
      <c r="V3" s="15">
        <f t="shared" ref="V3:V66" si="5">(L3*N3)</f>
        <v>0.16666666666666699</v>
      </c>
      <c r="W3" s="15">
        <f t="shared" ref="W3:W66" si="6">IF(P3=0,0,R3/P3)</f>
        <v>0.99960297293863554</v>
      </c>
      <c r="X3" s="5">
        <f t="shared" ref="X3:X66" si="7">IF(T3=0,0,Q3/T3)</f>
        <v>0.625</v>
      </c>
      <c r="Y3" s="5">
        <f t="shared" ref="Y3:Y66" si="8">Q3*0.9</f>
        <v>0.5625</v>
      </c>
      <c r="Z3" s="5">
        <f t="shared" ref="Z3:Z66" si="9">R3*1.05</f>
        <v>1652.2537500000001</v>
      </c>
      <c r="AA3" s="5">
        <f t="shared" ref="AA3:AA66" si="10">Q3-Y3</f>
        <v>6.25E-2</v>
      </c>
      <c r="AB3" s="5">
        <f t="shared" ref="AB3:AB66" si="11">R3-Z3</f>
        <v>-78.678750000000036</v>
      </c>
    </row>
    <row r="4" spans="1:28" x14ac:dyDescent="0.55000000000000004">
      <c r="A4" s="3" t="s">
        <v>44</v>
      </c>
      <c r="B4" s="3" t="s">
        <v>46</v>
      </c>
      <c r="C4" t="s">
        <v>47</v>
      </c>
      <c r="D4" s="3" t="s">
        <v>48</v>
      </c>
      <c r="E4" s="3" t="s">
        <v>49</v>
      </c>
      <c r="F4" s="3" t="s">
        <v>50</v>
      </c>
      <c r="G4" s="5">
        <v>0</v>
      </c>
      <c r="H4">
        <v>1</v>
      </c>
      <c r="I4" s="5">
        <v>0.38750000000000001</v>
      </c>
      <c r="J4" s="5">
        <v>0.38750000000000001</v>
      </c>
      <c r="K4">
        <v>9</v>
      </c>
      <c r="L4" s="15">
        <v>0.11111111111111099</v>
      </c>
      <c r="M4" s="13">
        <v>1.1111111111111101</v>
      </c>
      <c r="N4" s="15">
        <v>1</v>
      </c>
      <c r="O4" s="5">
        <f t="shared" si="0"/>
        <v>0.38750000000000001</v>
      </c>
      <c r="P4" s="5">
        <v>390.15</v>
      </c>
      <c r="Q4" s="5">
        <f t="shared" si="1"/>
        <v>0.38750000000000001</v>
      </c>
      <c r="R4" s="5">
        <f t="shared" si="2"/>
        <v>389.76249999999999</v>
      </c>
      <c r="S4" s="15">
        <f t="shared" si="3"/>
        <v>1005.8387096774193</v>
      </c>
      <c r="T4">
        <v>1</v>
      </c>
      <c r="U4" s="5">
        <f t="shared" si="4"/>
        <v>390.15</v>
      </c>
      <c r="V4" s="15">
        <f t="shared" si="5"/>
        <v>0.11111111111111099</v>
      </c>
      <c r="W4" s="15">
        <f t="shared" si="6"/>
        <v>0.99900679225938749</v>
      </c>
      <c r="X4" s="5">
        <f t="shared" si="7"/>
        <v>0.38750000000000001</v>
      </c>
      <c r="Y4" s="5">
        <f t="shared" si="8"/>
        <v>0.34875</v>
      </c>
      <c r="Z4" s="5">
        <f t="shared" si="9"/>
        <v>409.25062500000001</v>
      </c>
      <c r="AA4" s="5">
        <f t="shared" si="10"/>
        <v>3.8750000000000007E-2</v>
      </c>
      <c r="AB4" s="5">
        <f t="shared" si="11"/>
        <v>-19.488125000000025</v>
      </c>
    </row>
    <row r="5" spans="1:28" x14ac:dyDescent="0.55000000000000004">
      <c r="A5" s="3" t="s">
        <v>53</v>
      </c>
      <c r="B5" s="3" t="s">
        <v>55</v>
      </c>
      <c r="C5" t="s">
        <v>56</v>
      </c>
      <c r="D5" s="3" t="s">
        <v>57</v>
      </c>
      <c r="E5" s="3" t="s">
        <v>58</v>
      </c>
      <c r="F5" s="3" t="s">
        <v>60</v>
      </c>
      <c r="G5" s="5">
        <v>7.5</v>
      </c>
      <c r="H5">
        <v>59</v>
      </c>
      <c r="I5" s="5">
        <v>2.3124998374999999</v>
      </c>
      <c r="J5" s="5">
        <v>3.9194912499999998E-2</v>
      </c>
      <c r="K5">
        <v>401</v>
      </c>
      <c r="L5" s="15">
        <v>0.14713216957606001</v>
      </c>
      <c r="M5" s="13">
        <v>2</v>
      </c>
      <c r="N5" s="15">
        <v>3.3898305084745804E-2</v>
      </c>
      <c r="O5" s="5">
        <f t="shared" si="0"/>
        <v>1.1562499187499999</v>
      </c>
      <c r="P5" s="5">
        <v>1665.15</v>
      </c>
      <c r="Q5" s="5">
        <f t="shared" si="1"/>
        <v>2.3124998374999999</v>
      </c>
      <c r="R5" s="5">
        <f t="shared" si="2"/>
        <v>1662.8375001625002</v>
      </c>
      <c r="S5" s="15">
        <f t="shared" si="3"/>
        <v>719.06491546402117</v>
      </c>
      <c r="T5">
        <v>2</v>
      </c>
      <c r="U5" s="5">
        <f t="shared" si="4"/>
        <v>832.57500000000005</v>
      </c>
      <c r="V5" s="15">
        <f t="shared" si="5"/>
        <v>4.9875311720698375E-3</v>
      </c>
      <c r="W5" s="15">
        <f t="shared" si="6"/>
        <v>0.99861123632255355</v>
      </c>
      <c r="X5" s="5">
        <f t="shared" si="7"/>
        <v>1.1562499187499999</v>
      </c>
      <c r="Y5" s="5">
        <f t="shared" si="8"/>
        <v>2.0812498537500002</v>
      </c>
      <c r="Z5" s="5">
        <f t="shared" si="9"/>
        <v>1745.9793751706252</v>
      </c>
      <c r="AA5" s="5">
        <f t="shared" si="10"/>
        <v>0.23124998374999972</v>
      </c>
      <c r="AB5" s="5">
        <f t="shared" si="11"/>
        <v>-83.141875008124998</v>
      </c>
    </row>
    <row r="6" spans="1:28" x14ac:dyDescent="0.55000000000000004">
      <c r="A6" s="3" t="s">
        <v>63</v>
      </c>
      <c r="B6" s="3" t="s">
        <v>65</v>
      </c>
      <c r="C6" t="s">
        <v>66</v>
      </c>
      <c r="D6" s="3" t="s">
        <v>36</v>
      </c>
      <c r="E6" s="3" t="s">
        <v>36</v>
      </c>
      <c r="F6" s="3" t="s">
        <v>67</v>
      </c>
      <c r="G6" s="5">
        <v>0.25</v>
      </c>
      <c r="H6">
        <v>8</v>
      </c>
      <c r="I6" s="5">
        <v>2.2000000000000002</v>
      </c>
      <c r="J6" s="5">
        <v>0.27500000000000002</v>
      </c>
      <c r="K6">
        <v>318</v>
      </c>
      <c r="L6" s="15">
        <v>2.51572327044025E-2</v>
      </c>
      <c r="M6" s="13">
        <v>2.97578616352201</v>
      </c>
      <c r="N6" s="15">
        <v>0.125</v>
      </c>
      <c r="O6" s="5">
        <f t="shared" si="0"/>
        <v>2.2000000000000002</v>
      </c>
      <c r="P6" s="5">
        <v>935</v>
      </c>
      <c r="Q6" s="5">
        <f t="shared" si="1"/>
        <v>2.2000000000000002</v>
      </c>
      <c r="R6" s="5">
        <f t="shared" si="2"/>
        <v>932.8</v>
      </c>
      <c r="S6" s="15">
        <f t="shared" si="3"/>
        <v>423.99999999999994</v>
      </c>
      <c r="T6">
        <v>1</v>
      </c>
      <c r="U6" s="5">
        <f t="shared" si="4"/>
        <v>935</v>
      </c>
      <c r="V6" s="15">
        <f t="shared" si="5"/>
        <v>3.1446540880503125E-3</v>
      </c>
      <c r="W6" s="15">
        <f t="shared" si="6"/>
        <v>0.99764705882352933</v>
      </c>
      <c r="X6" s="5">
        <f t="shared" si="7"/>
        <v>2.2000000000000002</v>
      </c>
      <c r="Y6" s="5">
        <f t="shared" si="8"/>
        <v>1.9800000000000002</v>
      </c>
      <c r="Z6" s="5">
        <f t="shared" si="9"/>
        <v>979.43999999999994</v>
      </c>
      <c r="AA6" s="5">
        <f t="shared" si="10"/>
        <v>0.21999999999999997</v>
      </c>
      <c r="AB6" s="5">
        <f t="shared" si="11"/>
        <v>-46.639999999999986</v>
      </c>
    </row>
    <row r="7" spans="1:28" x14ac:dyDescent="0.55000000000000004">
      <c r="A7" s="3" t="s">
        <v>63</v>
      </c>
      <c r="B7" s="3" t="s">
        <v>69</v>
      </c>
      <c r="C7" t="s">
        <v>66</v>
      </c>
      <c r="D7" s="3" t="s">
        <v>36</v>
      </c>
      <c r="E7" s="3" t="s">
        <v>36</v>
      </c>
      <c r="F7" s="3" t="s">
        <v>67</v>
      </c>
      <c r="G7" s="5">
        <v>0.125</v>
      </c>
      <c r="H7">
        <v>42</v>
      </c>
      <c r="I7" s="5">
        <v>5.25</v>
      </c>
      <c r="J7" s="5">
        <v>0.125</v>
      </c>
      <c r="K7">
        <v>722</v>
      </c>
      <c r="L7" s="15">
        <v>5.8171745152354598E-2</v>
      </c>
      <c r="M7" s="13">
        <v>1.1290858725761801</v>
      </c>
      <c r="N7" s="15">
        <v>4.7619047619047603E-2</v>
      </c>
      <c r="O7" s="5">
        <f t="shared" si="0"/>
        <v>2.625</v>
      </c>
      <c r="P7" s="5">
        <v>1817.3</v>
      </c>
      <c r="Q7" s="5">
        <f t="shared" si="1"/>
        <v>5.25</v>
      </c>
      <c r="R7" s="5">
        <f t="shared" si="2"/>
        <v>1812.05</v>
      </c>
      <c r="S7" s="15">
        <f t="shared" si="3"/>
        <v>345.15238095238095</v>
      </c>
      <c r="T7">
        <v>2</v>
      </c>
      <c r="U7" s="5">
        <f t="shared" si="4"/>
        <v>908.65</v>
      </c>
      <c r="V7" s="15">
        <f t="shared" si="5"/>
        <v>2.7700831024930752E-3</v>
      </c>
      <c r="W7" s="15">
        <f t="shared" si="6"/>
        <v>0.99711109888295824</v>
      </c>
      <c r="X7" s="5">
        <f t="shared" si="7"/>
        <v>2.625</v>
      </c>
      <c r="Y7" s="5">
        <f t="shared" si="8"/>
        <v>4.7250000000000005</v>
      </c>
      <c r="Z7" s="5">
        <f t="shared" si="9"/>
        <v>1902.6525000000001</v>
      </c>
      <c r="AA7" s="5">
        <f t="shared" si="10"/>
        <v>0.52499999999999947</v>
      </c>
      <c r="AB7" s="5">
        <f t="shared" si="11"/>
        <v>-90.602500000000191</v>
      </c>
    </row>
    <row r="8" spans="1:28" x14ac:dyDescent="0.55000000000000004">
      <c r="A8" s="3" t="s">
        <v>72</v>
      </c>
      <c r="B8" s="3" t="s">
        <v>74</v>
      </c>
      <c r="C8" t="s">
        <v>47</v>
      </c>
      <c r="D8" s="3" t="s">
        <v>75</v>
      </c>
      <c r="E8" s="3" t="s">
        <v>76</v>
      </c>
      <c r="F8" s="3" t="s">
        <v>77</v>
      </c>
      <c r="G8" s="5">
        <v>6.25</v>
      </c>
      <c r="H8">
        <v>3</v>
      </c>
      <c r="I8" s="5">
        <v>5.2125000000000004</v>
      </c>
      <c r="J8" s="5">
        <v>1.7375</v>
      </c>
      <c r="K8">
        <v>13</v>
      </c>
      <c r="L8" s="15">
        <v>0.230769230769231</v>
      </c>
      <c r="M8" s="13">
        <v>1</v>
      </c>
      <c r="N8" s="15">
        <v>0.33333333333333298</v>
      </c>
      <c r="O8" s="5">
        <f t="shared" si="0"/>
        <v>5.2125000000000004</v>
      </c>
      <c r="P8" s="5">
        <v>1685.55</v>
      </c>
      <c r="Q8" s="5">
        <f t="shared" si="1"/>
        <v>5.2125000000000004</v>
      </c>
      <c r="R8" s="5">
        <f t="shared" si="2"/>
        <v>1680.3374999999999</v>
      </c>
      <c r="S8" s="15">
        <f t="shared" si="3"/>
        <v>322.3669064748201</v>
      </c>
      <c r="T8">
        <v>1</v>
      </c>
      <c r="U8" s="5">
        <f t="shared" si="4"/>
        <v>1685.55</v>
      </c>
      <c r="V8" s="15">
        <f t="shared" si="5"/>
        <v>7.6923076923076913E-2</v>
      </c>
      <c r="W8" s="15">
        <f t="shared" si="6"/>
        <v>0.99690753759900319</v>
      </c>
      <c r="X8" s="5">
        <f t="shared" si="7"/>
        <v>5.2125000000000004</v>
      </c>
      <c r="Y8" s="5">
        <f t="shared" si="8"/>
        <v>4.6912500000000001</v>
      </c>
      <c r="Z8" s="5">
        <f t="shared" si="9"/>
        <v>1764.3543749999999</v>
      </c>
      <c r="AA8" s="5">
        <f t="shared" si="10"/>
        <v>0.52125000000000021</v>
      </c>
      <c r="AB8" s="5">
        <f t="shared" si="11"/>
        <v>-84.016875000000027</v>
      </c>
    </row>
    <row r="9" spans="1:28" x14ac:dyDescent="0.55000000000000004">
      <c r="A9" s="3" t="s">
        <v>79</v>
      </c>
      <c r="B9" s="3" t="s">
        <v>81</v>
      </c>
      <c r="C9" t="s">
        <v>66</v>
      </c>
      <c r="D9" s="3" t="s">
        <v>36</v>
      </c>
      <c r="E9" s="3" t="s">
        <v>36</v>
      </c>
      <c r="F9" s="3" t="s">
        <v>82</v>
      </c>
      <c r="G9" s="5">
        <v>0.32500000000000001</v>
      </c>
      <c r="H9">
        <v>47</v>
      </c>
      <c r="I9" s="5">
        <v>11.799999775000002</v>
      </c>
      <c r="J9" s="5">
        <v>0.25106382500000002</v>
      </c>
      <c r="K9">
        <v>547</v>
      </c>
      <c r="L9" s="15">
        <v>8.5923217550274197E-2</v>
      </c>
      <c r="M9" s="13">
        <v>1.1819012797074999</v>
      </c>
      <c r="N9" s="15">
        <v>4.2553191489361701E-2</v>
      </c>
      <c r="O9" s="5">
        <f t="shared" si="0"/>
        <v>5.8999998875000008</v>
      </c>
      <c r="P9" s="5">
        <v>3796.1</v>
      </c>
      <c r="Q9" s="5">
        <f t="shared" si="1"/>
        <v>11.799999775000002</v>
      </c>
      <c r="R9" s="5">
        <f t="shared" si="2"/>
        <v>3784.3000002250001</v>
      </c>
      <c r="S9" s="15">
        <f t="shared" si="3"/>
        <v>320.70339596468335</v>
      </c>
      <c r="T9">
        <v>2</v>
      </c>
      <c r="U9" s="5">
        <f t="shared" si="4"/>
        <v>1898.05</v>
      </c>
      <c r="V9" s="15">
        <f t="shared" si="5"/>
        <v>3.6563071297989018E-3</v>
      </c>
      <c r="W9" s="15">
        <f t="shared" si="6"/>
        <v>0.99689154664655832</v>
      </c>
      <c r="X9" s="5">
        <f t="shared" si="7"/>
        <v>5.8999998875000008</v>
      </c>
      <c r="Y9" s="5">
        <f t="shared" si="8"/>
        <v>10.619999797500002</v>
      </c>
      <c r="Z9" s="5">
        <f t="shared" si="9"/>
        <v>3973.5150002362502</v>
      </c>
      <c r="AA9" s="5">
        <f t="shared" si="10"/>
        <v>1.1799999774999996</v>
      </c>
      <c r="AB9" s="5">
        <f t="shared" si="11"/>
        <v>-189.21500001125014</v>
      </c>
    </row>
    <row r="10" spans="1:28" x14ac:dyDescent="0.55000000000000004">
      <c r="A10" s="3" t="s">
        <v>63</v>
      </c>
      <c r="B10" s="3" t="s">
        <v>84</v>
      </c>
      <c r="C10" t="s">
        <v>66</v>
      </c>
      <c r="D10" s="3" t="s">
        <v>36</v>
      </c>
      <c r="E10" s="3" t="s">
        <v>36</v>
      </c>
      <c r="F10" s="3" t="s">
        <v>67</v>
      </c>
      <c r="G10" s="5">
        <v>7.5</v>
      </c>
      <c r="H10">
        <v>13</v>
      </c>
      <c r="I10" s="5">
        <v>5.2124999875000002</v>
      </c>
      <c r="J10" s="5">
        <v>0.40096153750000002</v>
      </c>
      <c r="K10">
        <v>448</v>
      </c>
      <c r="L10" s="15">
        <v>2.9017857142857099E-2</v>
      </c>
      <c r="M10" s="13">
        <v>1.8564732142857101</v>
      </c>
      <c r="N10" s="15">
        <v>7.69230769230769E-2</v>
      </c>
      <c r="O10" s="5">
        <f t="shared" si="0"/>
        <v>5.2124999875000002</v>
      </c>
      <c r="P10" s="5">
        <v>1513</v>
      </c>
      <c r="Q10" s="5">
        <f t="shared" si="1"/>
        <v>5.2124999875000002</v>
      </c>
      <c r="R10" s="5">
        <f t="shared" si="2"/>
        <v>1507.7875000125</v>
      </c>
      <c r="S10" s="15">
        <f t="shared" si="3"/>
        <v>289.26378966490114</v>
      </c>
      <c r="T10">
        <v>1</v>
      </c>
      <c r="U10" s="5">
        <f t="shared" si="4"/>
        <v>1513</v>
      </c>
      <c r="V10" s="15">
        <f t="shared" si="5"/>
        <v>2.2321428571428531E-3</v>
      </c>
      <c r="W10" s="15">
        <f t="shared" si="6"/>
        <v>0.99655485790647724</v>
      </c>
      <c r="X10" s="5">
        <f t="shared" si="7"/>
        <v>5.2124999875000002</v>
      </c>
      <c r="Y10" s="5">
        <f t="shared" si="8"/>
        <v>4.6912499887500001</v>
      </c>
      <c r="Z10" s="5">
        <f t="shared" si="9"/>
        <v>1583.176875013125</v>
      </c>
      <c r="AA10" s="5">
        <f t="shared" si="10"/>
        <v>0.52124999875000011</v>
      </c>
      <c r="AB10" s="5">
        <f t="shared" si="11"/>
        <v>-75.389375000625023</v>
      </c>
    </row>
    <row r="11" spans="1:28" x14ac:dyDescent="0.55000000000000004">
      <c r="A11" s="3" t="s">
        <v>53</v>
      </c>
      <c r="B11" s="3" t="s">
        <v>87</v>
      </c>
      <c r="C11" t="s">
        <v>47</v>
      </c>
      <c r="D11" s="3" t="s">
        <v>48</v>
      </c>
      <c r="E11" s="3" t="s">
        <v>88</v>
      </c>
      <c r="F11" s="3" t="s">
        <v>35</v>
      </c>
      <c r="G11" s="5">
        <v>5</v>
      </c>
      <c r="H11">
        <v>19</v>
      </c>
      <c r="I11" s="5">
        <v>8.2374998749999992</v>
      </c>
      <c r="J11" s="5">
        <v>0.43355262499999997</v>
      </c>
      <c r="K11">
        <v>129</v>
      </c>
      <c r="L11" s="15">
        <v>0.14728682170542601</v>
      </c>
      <c r="M11" s="13">
        <v>1.03023255813953</v>
      </c>
      <c r="N11" s="15">
        <v>5.2631578947368397E-2</v>
      </c>
      <c r="O11" s="5">
        <f t="shared" si="0"/>
        <v>8.2374998749999992</v>
      </c>
      <c r="P11" s="5">
        <v>2348.5500000000002</v>
      </c>
      <c r="Q11" s="5">
        <f t="shared" si="1"/>
        <v>8.2374998749999992</v>
      </c>
      <c r="R11" s="5">
        <f t="shared" si="2"/>
        <v>2340.312500125</v>
      </c>
      <c r="S11" s="15">
        <f t="shared" si="3"/>
        <v>284.10470842344023</v>
      </c>
      <c r="T11">
        <v>1</v>
      </c>
      <c r="U11" s="5">
        <f t="shared" si="4"/>
        <v>2348.5500000000002</v>
      </c>
      <c r="V11" s="15">
        <f t="shared" si="5"/>
        <v>7.7519379844961022E-3</v>
      </c>
      <c r="W11" s="15">
        <f t="shared" si="6"/>
        <v>0.99649251671243955</v>
      </c>
      <c r="X11" s="5">
        <f t="shared" si="7"/>
        <v>8.2374998749999992</v>
      </c>
      <c r="Y11" s="5">
        <f t="shared" si="8"/>
        <v>7.4137498874999999</v>
      </c>
      <c r="Z11" s="5">
        <f t="shared" si="9"/>
        <v>2457.3281251312501</v>
      </c>
      <c r="AA11" s="5">
        <f t="shared" si="10"/>
        <v>0.82374998749999939</v>
      </c>
      <c r="AB11" s="5">
        <f t="shared" si="11"/>
        <v>-117.01562500625005</v>
      </c>
    </row>
    <row r="12" spans="1:28" x14ac:dyDescent="0.55000000000000004">
      <c r="A12" s="3" t="s">
        <v>63</v>
      </c>
      <c r="B12" s="3" t="s">
        <v>90</v>
      </c>
      <c r="C12" t="s">
        <v>31</v>
      </c>
      <c r="D12" s="3" t="s">
        <v>36</v>
      </c>
      <c r="E12" s="3" t="s">
        <v>36</v>
      </c>
      <c r="F12" s="3" t="s">
        <v>67</v>
      </c>
      <c r="G12" s="5">
        <v>0.6875</v>
      </c>
      <c r="H12">
        <v>29</v>
      </c>
      <c r="I12" s="5">
        <v>26.612499962500003</v>
      </c>
      <c r="J12" s="5">
        <v>0.91767241250000009</v>
      </c>
      <c r="K12">
        <v>559</v>
      </c>
      <c r="L12" s="15">
        <v>5.1878354203935599E-2</v>
      </c>
      <c r="M12" s="13">
        <v>2.33345259391771</v>
      </c>
      <c r="N12" s="15">
        <v>6.8965517241379296E-2</v>
      </c>
      <c r="O12" s="5">
        <f t="shared" si="0"/>
        <v>13.306249981250001</v>
      </c>
      <c r="P12" s="5">
        <v>7418.8</v>
      </c>
      <c r="Q12" s="5">
        <f t="shared" si="1"/>
        <v>26.612499962500003</v>
      </c>
      <c r="R12" s="5">
        <f t="shared" si="2"/>
        <v>7392.1875000375003</v>
      </c>
      <c r="S12" s="15">
        <f t="shared" si="3"/>
        <v>277.77125450273076</v>
      </c>
      <c r="T12">
        <v>2</v>
      </c>
      <c r="U12" s="5">
        <f t="shared" si="4"/>
        <v>3709.4</v>
      </c>
      <c r="V12" s="15">
        <f t="shared" si="5"/>
        <v>3.5778175313059025E-3</v>
      </c>
      <c r="W12" s="15">
        <f t="shared" si="6"/>
        <v>0.996412829573179</v>
      </c>
      <c r="X12" s="5">
        <f t="shared" si="7"/>
        <v>13.306249981250001</v>
      </c>
      <c r="Y12" s="5">
        <f t="shared" si="8"/>
        <v>23.951249966250003</v>
      </c>
      <c r="Z12" s="5">
        <f t="shared" si="9"/>
        <v>7761.7968750393757</v>
      </c>
      <c r="AA12" s="5">
        <f t="shared" si="10"/>
        <v>2.6612499962499996</v>
      </c>
      <c r="AB12" s="5">
        <f t="shared" si="11"/>
        <v>-369.60937500187538</v>
      </c>
    </row>
    <row r="13" spans="1:28" x14ac:dyDescent="0.55000000000000004">
      <c r="A13" s="3" t="s">
        <v>79</v>
      </c>
      <c r="B13" s="3" t="s">
        <v>93</v>
      </c>
      <c r="C13" t="s">
        <v>66</v>
      </c>
      <c r="D13" s="3" t="s">
        <v>36</v>
      </c>
      <c r="E13" s="3" t="s">
        <v>36</v>
      </c>
      <c r="F13" s="3" t="s">
        <v>82</v>
      </c>
      <c r="G13" s="5">
        <v>0.3125</v>
      </c>
      <c r="H13">
        <v>273</v>
      </c>
      <c r="I13" s="5">
        <v>46.349998012500002</v>
      </c>
      <c r="J13" s="5">
        <v>0.1697802125</v>
      </c>
      <c r="K13">
        <v>3171</v>
      </c>
      <c r="L13" s="15">
        <v>8.6092715231788103E-2</v>
      </c>
      <c r="M13" s="13">
        <v>1.0063071586250401</v>
      </c>
      <c r="N13" s="15">
        <v>3.6630036630036604E-2</v>
      </c>
      <c r="O13" s="5">
        <f t="shared" si="0"/>
        <v>4.6349998012500002</v>
      </c>
      <c r="P13" s="5">
        <v>11271.85</v>
      </c>
      <c r="Q13" s="5">
        <f t="shared" si="1"/>
        <v>46.349998012500002</v>
      </c>
      <c r="R13" s="5">
        <f t="shared" si="2"/>
        <v>11225.500001987501</v>
      </c>
      <c r="S13" s="15">
        <f t="shared" si="3"/>
        <v>242.18987019071989</v>
      </c>
      <c r="T13">
        <v>10</v>
      </c>
      <c r="U13" s="5">
        <f t="shared" si="4"/>
        <v>1127.1849999999999</v>
      </c>
      <c r="V13" s="15">
        <f t="shared" si="5"/>
        <v>3.1535793125197086E-3</v>
      </c>
      <c r="W13" s="15">
        <f t="shared" si="6"/>
        <v>0.99588798662043054</v>
      </c>
      <c r="X13" s="5">
        <f t="shared" si="7"/>
        <v>4.6349998012500002</v>
      </c>
      <c r="Y13" s="5">
        <f t="shared" si="8"/>
        <v>41.714998211250006</v>
      </c>
      <c r="Z13" s="5">
        <f t="shared" si="9"/>
        <v>11786.775002086875</v>
      </c>
      <c r="AA13" s="5">
        <f t="shared" si="10"/>
        <v>4.6349998012499967</v>
      </c>
      <c r="AB13" s="5">
        <f t="shared" si="11"/>
        <v>-561.27500009937467</v>
      </c>
    </row>
    <row r="14" spans="1:28" x14ac:dyDescent="0.55000000000000004">
      <c r="A14" s="3" t="s">
        <v>72</v>
      </c>
      <c r="B14" s="3" t="s">
        <v>95</v>
      </c>
      <c r="C14" t="s">
        <v>47</v>
      </c>
      <c r="D14" s="3" t="s">
        <v>96</v>
      </c>
      <c r="E14" s="3" t="s">
        <v>88</v>
      </c>
      <c r="F14" s="3" t="s">
        <v>35</v>
      </c>
      <c r="G14" s="5">
        <v>10</v>
      </c>
      <c r="H14">
        <v>231</v>
      </c>
      <c r="I14" s="5">
        <v>99.549998625000001</v>
      </c>
      <c r="J14" s="5">
        <v>0.430952375</v>
      </c>
      <c r="K14">
        <v>1277</v>
      </c>
      <c r="L14" s="15">
        <v>0.18089271730618597</v>
      </c>
      <c r="M14" s="13">
        <v>1.02260767423649</v>
      </c>
      <c r="N14" s="15">
        <v>8.658008658008659E-2</v>
      </c>
      <c r="O14" s="5">
        <f t="shared" si="0"/>
        <v>4.9774999312499997</v>
      </c>
      <c r="P14" s="5">
        <v>23076.65</v>
      </c>
      <c r="Q14" s="5">
        <f t="shared" si="1"/>
        <v>99.549998625000001</v>
      </c>
      <c r="R14" s="5">
        <f t="shared" si="2"/>
        <v>22977.100001375002</v>
      </c>
      <c r="S14" s="15">
        <f t="shared" si="3"/>
        <v>230.80964659706947</v>
      </c>
      <c r="T14">
        <v>20</v>
      </c>
      <c r="U14" s="5">
        <f t="shared" si="4"/>
        <v>1153.8325</v>
      </c>
      <c r="V14" s="15">
        <f t="shared" si="5"/>
        <v>1.5661707126076709E-2</v>
      </c>
      <c r="W14" s="15">
        <f t="shared" si="6"/>
        <v>0.99568611567861887</v>
      </c>
      <c r="X14" s="5">
        <f t="shared" si="7"/>
        <v>4.9774999312499997</v>
      </c>
      <c r="Y14" s="5">
        <f t="shared" si="8"/>
        <v>89.594998762499998</v>
      </c>
      <c r="Z14" s="5">
        <f t="shared" si="9"/>
        <v>24125.955001443752</v>
      </c>
      <c r="AA14" s="5">
        <f t="shared" si="10"/>
        <v>9.9549998625000029</v>
      </c>
      <c r="AB14" s="5">
        <f t="shared" si="11"/>
        <v>-1148.8550000687501</v>
      </c>
    </row>
    <row r="15" spans="1:28" x14ac:dyDescent="0.55000000000000004">
      <c r="A15" s="3" t="s">
        <v>72</v>
      </c>
      <c r="B15" s="3" t="s">
        <v>59</v>
      </c>
      <c r="C15" t="s">
        <v>47</v>
      </c>
      <c r="D15" s="3" t="s">
        <v>96</v>
      </c>
      <c r="E15" s="3" t="s">
        <v>88</v>
      </c>
      <c r="F15" s="3" t="s">
        <v>35</v>
      </c>
      <c r="G15" s="5">
        <v>10</v>
      </c>
      <c r="H15">
        <v>907</v>
      </c>
      <c r="I15" s="5">
        <v>235.11249464999997</v>
      </c>
      <c r="J15" s="5">
        <v>0.25921994999999998</v>
      </c>
      <c r="K15">
        <v>4352</v>
      </c>
      <c r="L15" s="15">
        <v>0.20840992647058801</v>
      </c>
      <c r="M15" s="13">
        <v>1.0105836397058801</v>
      </c>
      <c r="N15" s="15">
        <v>2.8665931642778402E-2</v>
      </c>
      <c r="O15" s="5">
        <f t="shared" si="0"/>
        <v>9.0427882557692296</v>
      </c>
      <c r="P15" s="5">
        <v>48551.15</v>
      </c>
      <c r="Q15" s="5">
        <f t="shared" si="1"/>
        <v>235.11249464999997</v>
      </c>
      <c r="R15" s="5">
        <f t="shared" si="2"/>
        <v>48316.037505350003</v>
      </c>
      <c r="S15" s="15">
        <f t="shared" si="3"/>
        <v>205.50178576121883</v>
      </c>
      <c r="T15">
        <v>26</v>
      </c>
      <c r="U15" s="5">
        <f t="shared" si="4"/>
        <v>1867.3519230769232</v>
      </c>
      <c r="V15" s="15">
        <f t="shared" si="5"/>
        <v>5.9742647058823491E-3</v>
      </c>
      <c r="W15" s="15">
        <f t="shared" si="6"/>
        <v>0.99515742686527509</v>
      </c>
      <c r="X15" s="5">
        <f t="shared" si="7"/>
        <v>9.0427882557692296</v>
      </c>
      <c r="Y15" s="5">
        <f t="shared" si="8"/>
        <v>211.60124518499998</v>
      </c>
      <c r="Z15" s="5">
        <f t="shared" si="9"/>
        <v>50731.839380617508</v>
      </c>
      <c r="AA15" s="5">
        <f t="shared" si="10"/>
        <v>23.511249464999992</v>
      </c>
      <c r="AB15" s="5">
        <f t="shared" si="11"/>
        <v>-2415.8018752675052</v>
      </c>
    </row>
    <row r="16" spans="1:28" x14ac:dyDescent="0.55000000000000004">
      <c r="A16" s="3" t="s">
        <v>79</v>
      </c>
      <c r="B16" s="3" t="s">
        <v>99</v>
      </c>
      <c r="C16" t="s">
        <v>66</v>
      </c>
      <c r="D16" s="3" t="s">
        <v>36</v>
      </c>
      <c r="E16" s="3" t="s">
        <v>36</v>
      </c>
      <c r="F16" s="3" t="s">
        <v>50</v>
      </c>
      <c r="G16" s="5">
        <v>0.125</v>
      </c>
      <c r="H16">
        <v>18</v>
      </c>
      <c r="I16" s="5">
        <v>4.7499999749999997</v>
      </c>
      <c r="J16" s="5">
        <v>0.2638888875</v>
      </c>
      <c r="K16">
        <v>169</v>
      </c>
      <c r="L16" s="15">
        <v>0.106508875739645</v>
      </c>
      <c r="M16" s="13">
        <v>1.6621301775147901</v>
      </c>
      <c r="N16" s="15">
        <v>5.5555555555555601E-2</v>
      </c>
      <c r="O16" s="5">
        <f t="shared" si="0"/>
        <v>4.7499999749999997</v>
      </c>
      <c r="P16" s="5">
        <v>896.75</v>
      </c>
      <c r="Q16" s="5">
        <f t="shared" si="1"/>
        <v>4.7499999749999997</v>
      </c>
      <c r="R16" s="5">
        <f t="shared" si="2"/>
        <v>892.00000002499996</v>
      </c>
      <c r="S16" s="15">
        <f t="shared" si="3"/>
        <v>187.78947467783934</v>
      </c>
      <c r="T16">
        <v>1</v>
      </c>
      <c r="U16" s="5">
        <f t="shared" si="4"/>
        <v>896.75</v>
      </c>
      <c r="V16" s="15">
        <f t="shared" si="5"/>
        <v>5.9171597633136163E-3</v>
      </c>
      <c r="W16" s="15">
        <f t="shared" si="6"/>
        <v>0.99470309453582373</v>
      </c>
      <c r="X16" s="5">
        <f t="shared" si="7"/>
        <v>4.7499999749999997</v>
      </c>
      <c r="Y16" s="5">
        <f t="shared" si="8"/>
        <v>4.2749999775000003</v>
      </c>
      <c r="Z16" s="5">
        <f t="shared" si="9"/>
        <v>936.60000002624997</v>
      </c>
      <c r="AA16" s="5">
        <f t="shared" si="10"/>
        <v>0.47499999749999944</v>
      </c>
      <c r="AB16" s="5">
        <f t="shared" si="11"/>
        <v>-44.60000000125001</v>
      </c>
    </row>
    <row r="17" spans="1:28" x14ac:dyDescent="0.55000000000000004">
      <c r="A17" s="3" t="s">
        <v>72</v>
      </c>
      <c r="B17" s="3" t="s">
        <v>101</v>
      </c>
      <c r="C17" t="s">
        <v>47</v>
      </c>
      <c r="D17" s="3" t="s">
        <v>96</v>
      </c>
      <c r="E17" s="3" t="s">
        <v>88</v>
      </c>
      <c r="F17" s="3" t="s">
        <v>35</v>
      </c>
      <c r="G17" s="5">
        <v>10</v>
      </c>
      <c r="H17">
        <v>207</v>
      </c>
      <c r="I17" s="5">
        <v>30.787498124999995</v>
      </c>
      <c r="J17" s="5">
        <v>0.14873187499999999</v>
      </c>
      <c r="K17">
        <v>730</v>
      </c>
      <c r="L17" s="15">
        <v>0.283561643835616</v>
      </c>
      <c r="M17" s="13">
        <v>1</v>
      </c>
      <c r="N17" s="15">
        <v>2.41545893719807E-2</v>
      </c>
      <c r="O17" s="5">
        <f t="shared" si="0"/>
        <v>6.1574996249999989</v>
      </c>
      <c r="P17" s="5">
        <v>5733.25</v>
      </c>
      <c r="Q17" s="5">
        <f t="shared" si="1"/>
        <v>30.787498124999995</v>
      </c>
      <c r="R17" s="5">
        <f t="shared" si="2"/>
        <v>5702.4625018750003</v>
      </c>
      <c r="S17" s="15">
        <f t="shared" si="3"/>
        <v>185.22006818230219</v>
      </c>
      <c r="T17">
        <v>5</v>
      </c>
      <c r="U17" s="5">
        <f t="shared" si="4"/>
        <v>1146.6500000000001</v>
      </c>
      <c r="V17" s="15">
        <f t="shared" si="5"/>
        <v>6.8493150684931468E-3</v>
      </c>
      <c r="W17" s="15">
        <f t="shared" si="6"/>
        <v>0.99463000948414948</v>
      </c>
      <c r="X17" s="5">
        <f t="shared" si="7"/>
        <v>6.1574996249999989</v>
      </c>
      <c r="Y17" s="5">
        <f t="shared" si="8"/>
        <v>27.708748312499996</v>
      </c>
      <c r="Z17" s="5">
        <f t="shared" si="9"/>
        <v>5987.5856269687501</v>
      </c>
      <c r="AA17" s="5">
        <f t="shared" si="10"/>
        <v>3.0787498124999999</v>
      </c>
      <c r="AB17" s="5">
        <f t="shared" si="11"/>
        <v>-285.12312509374988</v>
      </c>
    </row>
    <row r="18" spans="1:28" x14ac:dyDescent="0.55000000000000004">
      <c r="A18" s="3" t="s">
        <v>72</v>
      </c>
      <c r="B18" s="3" t="s">
        <v>103</v>
      </c>
      <c r="C18" t="s">
        <v>47</v>
      </c>
      <c r="D18" s="3" t="s">
        <v>104</v>
      </c>
      <c r="E18" s="3" t="s">
        <v>105</v>
      </c>
      <c r="F18" s="3" t="s">
        <v>77</v>
      </c>
      <c r="G18" s="5">
        <v>6.25</v>
      </c>
      <c r="H18">
        <v>2</v>
      </c>
      <c r="I18" s="5">
        <v>2.6875</v>
      </c>
      <c r="J18" s="5">
        <v>1.34375</v>
      </c>
      <c r="K18">
        <v>24</v>
      </c>
      <c r="L18" s="15">
        <v>8.3333333333333301E-2</v>
      </c>
      <c r="M18" s="13">
        <v>1.5416666666666701</v>
      </c>
      <c r="N18" s="15">
        <v>0.5</v>
      </c>
      <c r="O18" s="5">
        <f t="shared" si="0"/>
        <v>2.6875</v>
      </c>
      <c r="P18" s="5">
        <v>494.7</v>
      </c>
      <c r="Q18" s="5">
        <f t="shared" si="1"/>
        <v>2.6875</v>
      </c>
      <c r="R18" s="5">
        <f t="shared" si="2"/>
        <v>492.01249999999999</v>
      </c>
      <c r="S18" s="15">
        <f t="shared" si="3"/>
        <v>183.07441860465116</v>
      </c>
      <c r="T18">
        <v>1</v>
      </c>
      <c r="U18" s="5">
        <f t="shared" si="4"/>
        <v>494.7</v>
      </c>
      <c r="V18" s="15">
        <f t="shared" si="5"/>
        <v>4.166666666666665E-2</v>
      </c>
      <c r="W18" s="15">
        <f t="shared" si="6"/>
        <v>0.99456741459470388</v>
      </c>
      <c r="X18" s="5">
        <f t="shared" si="7"/>
        <v>2.6875</v>
      </c>
      <c r="Y18" s="5">
        <f t="shared" si="8"/>
        <v>2.4187500000000002</v>
      </c>
      <c r="Z18" s="5">
        <f t="shared" si="9"/>
        <v>516.61312499999997</v>
      </c>
      <c r="AA18" s="5">
        <f t="shared" si="10"/>
        <v>0.26874999999999982</v>
      </c>
      <c r="AB18" s="5">
        <f t="shared" si="11"/>
        <v>-24.60062499999998</v>
      </c>
    </row>
    <row r="19" spans="1:28" x14ac:dyDescent="0.55000000000000004">
      <c r="A19" s="3" t="s">
        <v>72</v>
      </c>
      <c r="B19" s="3" t="s">
        <v>107</v>
      </c>
      <c r="C19" t="s">
        <v>47</v>
      </c>
      <c r="D19" s="3" t="s">
        <v>96</v>
      </c>
      <c r="E19" s="3" t="s">
        <v>88</v>
      </c>
      <c r="F19" s="3" t="s">
        <v>50</v>
      </c>
      <c r="G19" s="5">
        <v>0.71250000000000002</v>
      </c>
      <c r="H19">
        <v>10</v>
      </c>
      <c r="I19" s="5">
        <v>9.9375</v>
      </c>
      <c r="J19" s="5">
        <v>0.99375000000000002</v>
      </c>
      <c r="K19">
        <v>80</v>
      </c>
      <c r="L19" s="15">
        <v>0.125</v>
      </c>
      <c r="M19" s="13">
        <v>1.0625</v>
      </c>
      <c r="N19" s="15">
        <v>0.1</v>
      </c>
      <c r="O19" s="5">
        <f t="shared" si="0"/>
        <v>9.9375</v>
      </c>
      <c r="P19" s="5">
        <v>1815.6</v>
      </c>
      <c r="Q19" s="5">
        <f t="shared" si="1"/>
        <v>9.9375</v>
      </c>
      <c r="R19" s="5">
        <f t="shared" si="2"/>
        <v>1805.6624999999999</v>
      </c>
      <c r="S19" s="15">
        <f t="shared" si="3"/>
        <v>181.70188679245283</v>
      </c>
      <c r="T19">
        <v>1</v>
      </c>
      <c r="U19" s="5">
        <f t="shared" si="4"/>
        <v>1815.6</v>
      </c>
      <c r="V19" s="15">
        <f t="shared" si="5"/>
        <v>1.2500000000000001E-2</v>
      </c>
      <c r="W19" s="15">
        <f t="shared" si="6"/>
        <v>0.99452660277594185</v>
      </c>
      <c r="X19" s="5">
        <f t="shared" si="7"/>
        <v>9.9375</v>
      </c>
      <c r="Y19" s="5">
        <f t="shared" si="8"/>
        <v>8.9437499999999996</v>
      </c>
      <c r="Z19" s="5">
        <f t="shared" si="9"/>
        <v>1895.9456250000001</v>
      </c>
      <c r="AA19" s="5">
        <f t="shared" si="10"/>
        <v>0.99375000000000036</v>
      </c>
      <c r="AB19" s="5">
        <f t="shared" si="11"/>
        <v>-90.283125000000155</v>
      </c>
    </row>
    <row r="20" spans="1:28" x14ac:dyDescent="0.55000000000000004">
      <c r="A20" s="3" t="s">
        <v>63</v>
      </c>
      <c r="B20" s="3" t="s">
        <v>109</v>
      </c>
      <c r="C20" t="s">
        <v>31</v>
      </c>
      <c r="D20" s="3" t="s">
        <v>36</v>
      </c>
      <c r="E20" s="3" t="s">
        <v>36</v>
      </c>
      <c r="F20" s="3" t="s">
        <v>67</v>
      </c>
      <c r="G20" s="5">
        <v>0.4375</v>
      </c>
      <c r="H20">
        <v>16</v>
      </c>
      <c r="I20" s="5">
        <v>8.3125</v>
      </c>
      <c r="J20" s="5">
        <v>0.51953125</v>
      </c>
      <c r="K20">
        <v>6073</v>
      </c>
      <c r="L20" s="15">
        <v>2.6346122180141603E-3</v>
      </c>
      <c r="M20" s="13">
        <v>2.4634282891486898</v>
      </c>
      <c r="N20" s="15">
        <v>6.25E-2</v>
      </c>
      <c r="O20" s="5">
        <f t="shared" si="0"/>
        <v>8.3125</v>
      </c>
      <c r="P20" s="5">
        <v>1473.9</v>
      </c>
      <c r="Q20" s="5">
        <f t="shared" si="1"/>
        <v>8.3125</v>
      </c>
      <c r="R20" s="5">
        <f t="shared" si="2"/>
        <v>1465.5875000000001</v>
      </c>
      <c r="S20" s="15">
        <f t="shared" si="3"/>
        <v>176.31127819548874</v>
      </c>
      <c r="T20">
        <v>1</v>
      </c>
      <c r="U20" s="5">
        <f t="shared" si="4"/>
        <v>1473.9</v>
      </c>
      <c r="V20" s="15">
        <f t="shared" si="5"/>
        <v>1.6466326362588502E-4</v>
      </c>
      <c r="W20" s="15">
        <f t="shared" si="6"/>
        <v>0.99436020082773591</v>
      </c>
      <c r="X20" s="5">
        <f t="shared" si="7"/>
        <v>8.3125</v>
      </c>
      <c r="Y20" s="5">
        <f t="shared" si="8"/>
        <v>7.4812500000000002</v>
      </c>
      <c r="Z20" s="5">
        <f t="shared" si="9"/>
        <v>1538.8668750000002</v>
      </c>
      <c r="AA20" s="5">
        <f t="shared" si="10"/>
        <v>0.83124999999999982</v>
      </c>
      <c r="AB20" s="5">
        <f t="shared" si="11"/>
        <v>-73.279375000000073</v>
      </c>
    </row>
    <row r="21" spans="1:28" x14ac:dyDescent="0.55000000000000004">
      <c r="A21" s="3" t="s">
        <v>72</v>
      </c>
      <c r="B21" s="3" t="s">
        <v>112</v>
      </c>
      <c r="C21" t="s">
        <v>47</v>
      </c>
      <c r="D21" s="3" t="s">
        <v>113</v>
      </c>
      <c r="E21" s="3" t="s">
        <v>114</v>
      </c>
      <c r="F21" s="3" t="s">
        <v>77</v>
      </c>
      <c r="G21" s="5">
        <v>6.25</v>
      </c>
      <c r="H21">
        <v>1</v>
      </c>
      <c r="I21" s="5">
        <v>2.7625000000000002</v>
      </c>
      <c r="J21" s="5">
        <v>2.7625000000000002</v>
      </c>
      <c r="K21">
        <v>2</v>
      </c>
      <c r="L21" s="15">
        <v>0.5</v>
      </c>
      <c r="M21" s="13">
        <v>1</v>
      </c>
      <c r="N21" s="15">
        <v>1</v>
      </c>
      <c r="O21" s="5">
        <f t="shared" si="0"/>
        <v>2.7625000000000002</v>
      </c>
      <c r="P21" s="5">
        <v>470.05</v>
      </c>
      <c r="Q21" s="5">
        <f t="shared" si="1"/>
        <v>2.7625000000000002</v>
      </c>
      <c r="R21" s="5">
        <f t="shared" si="2"/>
        <v>467.28750000000002</v>
      </c>
      <c r="S21" s="15">
        <f t="shared" si="3"/>
        <v>169.15384615384616</v>
      </c>
      <c r="T21">
        <v>1</v>
      </c>
      <c r="U21" s="5">
        <f t="shared" si="4"/>
        <v>470.05</v>
      </c>
      <c r="V21" s="15">
        <f t="shared" si="5"/>
        <v>0.5</v>
      </c>
      <c r="W21" s="15">
        <f t="shared" si="6"/>
        <v>0.99412296564195302</v>
      </c>
      <c r="X21" s="5">
        <f t="shared" si="7"/>
        <v>2.7625000000000002</v>
      </c>
      <c r="Y21" s="5">
        <f t="shared" si="8"/>
        <v>2.4862500000000001</v>
      </c>
      <c r="Z21" s="5">
        <f t="shared" si="9"/>
        <v>490.65187500000002</v>
      </c>
      <c r="AA21" s="5">
        <f t="shared" si="10"/>
        <v>0.27625000000000011</v>
      </c>
      <c r="AB21" s="5">
        <f t="shared" si="11"/>
        <v>-23.364374999999995</v>
      </c>
    </row>
    <row r="22" spans="1:28" x14ac:dyDescent="0.55000000000000004">
      <c r="A22" s="3" t="s">
        <v>63</v>
      </c>
      <c r="B22" s="3" t="s">
        <v>116</v>
      </c>
      <c r="C22" t="s">
        <v>31</v>
      </c>
      <c r="D22" s="3" t="s">
        <v>36</v>
      </c>
      <c r="E22" s="3" t="s">
        <v>36</v>
      </c>
      <c r="F22" s="3" t="s">
        <v>67</v>
      </c>
      <c r="G22" s="5">
        <v>0.32500000000000001</v>
      </c>
      <c r="H22">
        <v>30</v>
      </c>
      <c r="I22" s="5">
        <v>10.712499750000001</v>
      </c>
      <c r="J22" s="5">
        <v>0.35708332500000001</v>
      </c>
      <c r="K22">
        <v>2192</v>
      </c>
      <c r="L22" s="15">
        <v>1.3686131386861301E-2</v>
      </c>
      <c r="M22" s="13">
        <v>1.5193430656934299</v>
      </c>
      <c r="N22" s="15">
        <v>3.3333333333333298E-2</v>
      </c>
      <c r="O22" s="5">
        <f t="shared" si="0"/>
        <v>10.712499750000001</v>
      </c>
      <c r="P22" s="5">
        <v>1785</v>
      </c>
      <c r="Q22" s="5">
        <f t="shared" si="1"/>
        <v>10.712499750000001</v>
      </c>
      <c r="R22" s="5">
        <f t="shared" si="2"/>
        <v>1774.28750025</v>
      </c>
      <c r="S22" s="15">
        <f t="shared" si="3"/>
        <v>165.62777518384539</v>
      </c>
      <c r="T22">
        <v>1</v>
      </c>
      <c r="U22" s="5">
        <f t="shared" si="4"/>
        <v>1785</v>
      </c>
      <c r="V22" s="15">
        <f t="shared" si="5"/>
        <v>4.5620437956204286E-4</v>
      </c>
      <c r="W22" s="15">
        <f t="shared" si="6"/>
        <v>0.99399859957983194</v>
      </c>
      <c r="X22" s="5">
        <f t="shared" si="7"/>
        <v>10.712499750000001</v>
      </c>
      <c r="Y22" s="5">
        <f t="shared" si="8"/>
        <v>9.6412497750000004</v>
      </c>
      <c r="Z22" s="5">
        <f t="shared" si="9"/>
        <v>1863.0018752625001</v>
      </c>
      <c r="AA22" s="5">
        <f t="shared" si="10"/>
        <v>1.0712499750000006</v>
      </c>
      <c r="AB22" s="5">
        <f t="shared" si="11"/>
        <v>-88.714375012500113</v>
      </c>
    </row>
    <row r="23" spans="1:28" x14ac:dyDescent="0.55000000000000004">
      <c r="A23" s="3" t="s">
        <v>63</v>
      </c>
      <c r="B23" s="3" t="s">
        <v>118</v>
      </c>
      <c r="C23" t="s">
        <v>66</v>
      </c>
      <c r="D23" s="3" t="s">
        <v>36</v>
      </c>
      <c r="E23" s="3" t="s">
        <v>36</v>
      </c>
      <c r="F23" s="3" t="s">
        <v>35</v>
      </c>
      <c r="G23" s="5">
        <v>10</v>
      </c>
      <c r="H23">
        <v>6</v>
      </c>
      <c r="I23" s="5">
        <v>12.274999949999998</v>
      </c>
      <c r="J23" s="5">
        <v>2.0458333249999998</v>
      </c>
      <c r="K23">
        <v>102</v>
      </c>
      <c r="L23" s="15">
        <v>5.8823529411764698E-2</v>
      </c>
      <c r="M23" s="13">
        <v>4.1637254901960796</v>
      </c>
      <c r="N23" s="15">
        <v>0.16666666666666699</v>
      </c>
      <c r="O23" s="5">
        <f t="shared" si="0"/>
        <v>12.274999949999998</v>
      </c>
      <c r="P23" s="5">
        <v>1989</v>
      </c>
      <c r="Q23" s="5">
        <f t="shared" si="1"/>
        <v>12.274999949999998</v>
      </c>
      <c r="R23" s="5">
        <f t="shared" si="2"/>
        <v>1976.7250000500001</v>
      </c>
      <c r="S23" s="15">
        <f t="shared" si="3"/>
        <v>161.03666053782757</v>
      </c>
      <c r="T23">
        <v>1</v>
      </c>
      <c r="U23" s="5">
        <f t="shared" si="4"/>
        <v>1989</v>
      </c>
      <c r="V23" s="15">
        <f t="shared" si="5"/>
        <v>9.8039215686274682E-3</v>
      </c>
      <c r="W23" s="15">
        <f t="shared" si="6"/>
        <v>0.99382855708898943</v>
      </c>
      <c r="X23" s="5">
        <f t="shared" si="7"/>
        <v>12.274999949999998</v>
      </c>
      <c r="Y23" s="5">
        <f t="shared" si="8"/>
        <v>11.047499954999999</v>
      </c>
      <c r="Z23" s="5">
        <f t="shared" si="9"/>
        <v>2075.5612500525003</v>
      </c>
      <c r="AA23" s="5">
        <f t="shared" si="10"/>
        <v>1.2274999949999987</v>
      </c>
      <c r="AB23" s="5">
        <f t="shared" si="11"/>
        <v>-98.836250002500265</v>
      </c>
    </row>
    <row r="24" spans="1:28" x14ac:dyDescent="0.55000000000000004">
      <c r="A24" s="3" t="s">
        <v>72</v>
      </c>
      <c r="B24" s="3" t="s">
        <v>121</v>
      </c>
      <c r="C24" t="s">
        <v>47</v>
      </c>
      <c r="D24" s="3" t="s">
        <v>40</v>
      </c>
      <c r="E24" s="3" t="s">
        <v>122</v>
      </c>
      <c r="F24" s="3" t="s">
        <v>77</v>
      </c>
      <c r="G24" s="5">
        <v>6.25</v>
      </c>
      <c r="H24">
        <v>6</v>
      </c>
      <c r="I24" s="5">
        <v>18.349999950000001</v>
      </c>
      <c r="J24" s="5">
        <v>3.058333325</v>
      </c>
      <c r="K24">
        <v>137</v>
      </c>
      <c r="L24" s="15">
        <v>4.3795620437956206E-2</v>
      </c>
      <c r="M24" s="13">
        <v>1.2026277372262799</v>
      </c>
      <c r="N24" s="15">
        <v>0.5</v>
      </c>
      <c r="O24" s="5">
        <f t="shared" si="0"/>
        <v>6.11666665</v>
      </c>
      <c r="P24" s="5">
        <v>2810.1</v>
      </c>
      <c r="Q24" s="5">
        <f t="shared" si="1"/>
        <v>18.349999950000001</v>
      </c>
      <c r="R24" s="5">
        <f t="shared" si="2"/>
        <v>2791.7500000499999</v>
      </c>
      <c r="S24" s="15">
        <f t="shared" si="3"/>
        <v>152.13896499492904</v>
      </c>
      <c r="T24">
        <v>3</v>
      </c>
      <c r="U24" s="5">
        <f t="shared" si="4"/>
        <v>936.69999999999993</v>
      </c>
      <c r="V24" s="15">
        <f t="shared" si="5"/>
        <v>2.1897810218978103E-2</v>
      </c>
      <c r="W24" s="15">
        <f t="shared" si="6"/>
        <v>0.99346998329240954</v>
      </c>
      <c r="X24" s="5">
        <f t="shared" si="7"/>
        <v>6.11666665</v>
      </c>
      <c r="Y24" s="5">
        <f t="shared" si="8"/>
        <v>16.514999955</v>
      </c>
      <c r="Z24" s="5">
        <f t="shared" si="9"/>
        <v>2931.3375000525002</v>
      </c>
      <c r="AA24" s="5">
        <f t="shared" si="10"/>
        <v>1.8349999950000004</v>
      </c>
      <c r="AB24" s="5">
        <f t="shared" si="11"/>
        <v>-139.58750000250029</v>
      </c>
    </row>
    <row r="25" spans="1:28" x14ac:dyDescent="0.55000000000000004">
      <c r="A25" s="3" t="s">
        <v>72</v>
      </c>
      <c r="B25" s="3" t="s">
        <v>124</v>
      </c>
      <c r="C25" t="s">
        <v>47</v>
      </c>
      <c r="D25" s="3" t="s">
        <v>125</v>
      </c>
      <c r="E25" s="3" t="s">
        <v>126</v>
      </c>
      <c r="F25" s="3" t="s">
        <v>77</v>
      </c>
      <c r="G25" s="5">
        <v>6.25</v>
      </c>
      <c r="H25">
        <v>2</v>
      </c>
      <c r="I25" s="5">
        <v>6.6</v>
      </c>
      <c r="J25" s="5">
        <v>3.3</v>
      </c>
      <c r="K25">
        <v>79</v>
      </c>
      <c r="L25" s="15">
        <v>2.5316455696202497E-2</v>
      </c>
      <c r="M25" s="13">
        <v>3.0050632911392401</v>
      </c>
      <c r="N25" s="15">
        <v>0.5</v>
      </c>
      <c r="O25" s="5">
        <f t="shared" si="0"/>
        <v>6.6</v>
      </c>
      <c r="P25" s="5">
        <v>923.95</v>
      </c>
      <c r="Q25" s="5">
        <f t="shared" si="1"/>
        <v>6.6</v>
      </c>
      <c r="R25" s="5">
        <f t="shared" si="2"/>
        <v>917.35</v>
      </c>
      <c r="S25" s="15">
        <f t="shared" si="3"/>
        <v>138.99242424242425</v>
      </c>
      <c r="T25">
        <v>1</v>
      </c>
      <c r="U25" s="5">
        <f t="shared" si="4"/>
        <v>923.95</v>
      </c>
      <c r="V25" s="15">
        <f t="shared" si="5"/>
        <v>1.2658227848101248E-2</v>
      </c>
      <c r="W25" s="15">
        <f t="shared" si="6"/>
        <v>0.99285675631798254</v>
      </c>
      <c r="X25" s="5">
        <f t="shared" si="7"/>
        <v>6.6</v>
      </c>
      <c r="Y25" s="5">
        <f t="shared" si="8"/>
        <v>5.9399999999999995</v>
      </c>
      <c r="Z25" s="5">
        <f t="shared" si="9"/>
        <v>963.21750000000009</v>
      </c>
      <c r="AA25" s="5">
        <f t="shared" si="10"/>
        <v>0.66000000000000014</v>
      </c>
      <c r="AB25" s="5">
        <f t="shared" si="11"/>
        <v>-45.867500000000064</v>
      </c>
    </row>
    <row r="26" spans="1:28" x14ac:dyDescent="0.55000000000000004">
      <c r="A26" s="3" t="s">
        <v>72</v>
      </c>
      <c r="B26" s="3" t="s">
        <v>128</v>
      </c>
      <c r="C26" t="s">
        <v>47</v>
      </c>
      <c r="D26" s="3" t="s">
        <v>104</v>
      </c>
      <c r="E26" s="3" t="s">
        <v>105</v>
      </c>
      <c r="F26" s="3" t="s">
        <v>77</v>
      </c>
      <c r="G26" s="5">
        <v>6.25</v>
      </c>
      <c r="H26">
        <v>12</v>
      </c>
      <c r="I26" s="5">
        <v>19.399999950000002</v>
      </c>
      <c r="J26" s="5">
        <v>1.6166666625000001</v>
      </c>
      <c r="K26">
        <v>116</v>
      </c>
      <c r="L26" s="15">
        <v>0.10344827586206901</v>
      </c>
      <c r="M26" s="13">
        <v>1.0940517241379299</v>
      </c>
      <c r="N26" s="15">
        <v>0.33333333333333298</v>
      </c>
      <c r="O26" s="5">
        <f t="shared" si="0"/>
        <v>4.8499999875000004</v>
      </c>
      <c r="P26" s="5">
        <v>2706.4</v>
      </c>
      <c r="Q26" s="5">
        <f t="shared" si="1"/>
        <v>19.399999950000002</v>
      </c>
      <c r="R26" s="5">
        <f t="shared" si="2"/>
        <v>2687.0000000499999</v>
      </c>
      <c r="S26" s="15">
        <f t="shared" si="3"/>
        <v>138.50515499872461</v>
      </c>
      <c r="T26">
        <v>4</v>
      </c>
      <c r="U26" s="5">
        <f t="shared" si="4"/>
        <v>676.6</v>
      </c>
      <c r="V26" s="15">
        <f t="shared" si="5"/>
        <v>3.4482758620689634E-2</v>
      </c>
      <c r="W26" s="15">
        <f t="shared" si="6"/>
        <v>0.99283180610774457</v>
      </c>
      <c r="X26" s="5">
        <f t="shared" si="7"/>
        <v>4.8499999875000004</v>
      </c>
      <c r="Y26" s="5">
        <f t="shared" si="8"/>
        <v>17.459999955000001</v>
      </c>
      <c r="Z26" s="5">
        <f t="shared" si="9"/>
        <v>2821.3500000525</v>
      </c>
      <c r="AA26" s="5">
        <f t="shared" si="10"/>
        <v>1.9399999950000009</v>
      </c>
      <c r="AB26" s="5">
        <f t="shared" si="11"/>
        <v>-134.35000000250011</v>
      </c>
    </row>
    <row r="27" spans="1:28" x14ac:dyDescent="0.55000000000000004">
      <c r="A27" s="3" t="s">
        <v>79</v>
      </c>
      <c r="B27" s="3" t="s">
        <v>130</v>
      </c>
      <c r="C27" t="s">
        <v>66</v>
      </c>
      <c r="D27" s="3" t="s">
        <v>36</v>
      </c>
      <c r="E27" s="3" t="s">
        <v>36</v>
      </c>
      <c r="F27" s="3" t="s">
        <v>35</v>
      </c>
      <c r="G27" s="5">
        <v>7.5</v>
      </c>
      <c r="H27">
        <v>17</v>
      </c>
      <c r="I27" s="5">
        <v>5.5874998624999996</v>
      </c>
      <c r="J27" s="5">
        <v>0.32867646249999999</v>
      </c>
      <c r="K27">
        <v>98</v>
      </c>
      <c r="L27" s="15">
        <v>0.17346938775510201</v>
      </c>
      <c r="M27" s="13">
        <v>0.95918367346938804</v>
      </c>
      <c r="N27" s="15">
        <v>5.8823529411764698E-2</v>
      </c>
      <c r="O27" s="5">
        <f t="shared" si="0"/>
        <v>5.5874998624999996</v>
      </c>
      <c r="P27" s="5">
        <v>778.6</v>
      </c>
      <c r="Q27" s="5">
        <f t="shared" si="1"/>
        <v>5.5874998624999996</v>
      </c>
      <c r="R27" s="5">
        <f t="shared" si="2"/>
        <v>773.01250013750007</v>
      </c>
      <c r="S27" s="15">
        <f t="shared" si="3"/>
        <v>138.34675958124018</v>
      </c>
      <c r="T27">
        <v>1</v>
      </c>
      <c r="U27" s="5">
        <f t="shared" si="4"/>
        <v>778.6</v>
      </c>
      <c r="V27" s="15">
        <f t="shared" si="5"/>
        <v>1.0204081632653059E-2</v>
      </c>
      <c r="W27" s="15">
        <f t="shared" si="6"/>
        <v>0.99282365802401751</v>
      </c>
      <c r="X27" s="5">
        <f t="shared" si="7"/>
        <v>5.5874998624999996</v>
      </c>
      <c r="Y27" s="5">
        <f t="shared" si="8"/>
        <v>5.02874987625</v>
      </c>
      <c r="Z27" s="5">
        <f t="shared" si="9"/>
        <v>811.66312514437516</v>
      </c>
      <c r="AA27" s="5">
        <f t="shared" si="10"/>
        <v>0.55874998624999961</v>
      </c>
      <c r="AB27" s="5">
        <f t="shared" si="11"/>
        <v>-38.650625006875089</v>
      </c>
    </row>
    <row r="28" spans="1:28" x14ac:dyDescent="0.55000000000000004">
      <c r="A28" s="3" t="s">
        <v>72</v>
      </c>
      <c r="B28" s="3" t="s">
        <v>132</v>
      </c>
      <c r="C28" t="s">
        <v>47</v>
      </c>
      <c r="D28" s="3" t="s">
        <v>133</v>
      </c>
      <c r="E28" s="3" t="s">
        <v>134</v>
      </c>
      <c r="F28" s="3" t="s">
        <v>77</v>
      </c>
      <c r="G28" s="5">
        <v>6.25</v>
      </c>
      <c r="H28">
        <v>3</v>
      </c>
      <c r="I28" s="5">
        <v>5.1375000000000002</v>
      </c>
      <c r="J28" s="5">
        <v>1.7124999999999999</v>
      </c>
      <c r="K28">
        <v>18</v>
      </c>
      <c r="L28" s="15">
        <v>0.16666666666666699</v>
      </c>
      <c r="M28" s="13">
        <v>1.8333333333333299</v>
      </c>
      <c r="N28" s="15">
        <v>0.33333333333333298</v>
      </c>
      <c r="O28" s="5">
        <f t="shared" si="0"/>
        <v>5.1375000000000002</v>
      </c>
      <c r="P28" s="5">
        <v>676.6</v>
      </c>
      <c r="Q28" s="5">
        <f t="shared" si="1"/>
        <v>5.1375000000000002</v>
      </c>
      <c r="R28" s="5">
        <f t="shared" si="2"/>
        <v>671.46249999999998</v>
      </c>
      <c r="S28" s="15">
        <f t="shared" si="3"/>
        <v>130.69829683698296</v>
      </c>
      <c r="T28">
        <v>1</v>
      </c>
      <c r="U28" s="5">
        <f t="shared" si="4"/>
        <v>676.6</v>
      </c>
      <c r="V28" s="15">
        <f t="shared" si="5"/>
        <v>5.5555555555555608E-2</v>
      </c>
      <c r="W28" s="15">
        <f t="shared" si="6"/>
        <v>0.9924068873780667</v>
      </c>
      <c r="X28" s="5">
        <f t="shared" si="7"/>
        <v>5.1375000000000002</v>
      </c>
      <c r="Y28" s="5">
        <f t="shared" si="8"/>
        <v>4.6237500000000002</v>
      </c>
      <c r="Z28" s="5">
        <f t="shared" si="9"/>
        <v>705.03562499999998</v>
      </c>
      <c r="AA28" s="5">
        <f t="shared" si="10"/>
        <v>0.51374999999999993</v>
      </c>
      <c r="AB28" s="5">
        <f t="shared" si="11"/>
        <v>-33.573125000000005</v>
      </c>
    </row>
    <row r="29" spans="1:28" x14ac:dyDescent="0.55000000000000004">
      <c r="A29" s="3" t="s">
        <v>72</v>
      </c>
      <c r="B29" s="3" t="s">
        <v>136</v>
      </c>
      <c r="C29" t="s">
        <v>47</v>
      </c>
      <c r="D29" s="3" t="s">
        <v>137</v>
      </c>
      <c r="E29" s="3" t="s">
        <v>138</v>
      </c>
      <c r="F29" s="3" t="s">
        <v>77</v>
      </c>
      <c r="G29" s="5">
        <v>6.25</v>
      </c>
      <c r="H29">
        <v>21</v>
      </c>
      <c r="I29" s="5">
        <v>43.387499925</v>
      </c>
      <c r="J29" s="5">
        <v>2.0660714250000001</v>
      </c>
      <c r="K29">
        <v>174</v>
      </c>
      <c r="L29" s="15">
        <v>0.12068965517241401</v>
      </c>
      <c r="M29" s="13">
        <v>1.3214367816092001</v>
      </c>
      <c r="N29" s="15">
        <v>0.14285714285714302</v>
      </c>
      <c r="O29" s="5">
        <f t="shared" si="0"/>
        <v>14.462499975</v>
      </c>
      <c r="P29" s="5">
        <v>5638.05</v>
      </c>
      <c r="Q29" s="5">
        <f t="shared" si="1"/>
        <v>43.387499925</v>
      </c>
      <c r="R29" s="5">
        <f t="shared" si="2"/>
        <v>5594.662500075</v>
      </c>
      <c r="S29" s="15">
        <f t="shared" si="3"/>
        <v>128.94641336205083</v>
      </c>
      <c r="T29">
        <v>3</v>
      </c>
      <c r="U29" s="5">
        <f t="shared" si="4"/>
        <v>1879.3500000000001</v>
      </c>
      <c r="V29" s="15">
        <f t="shared" si="5"/>
        <v>1.7241379310344876E-2</v>
      </c>
      <c r="W29" s="15">
        <f t="shared" si="6"/>
        <v>0.99230452019315185</v>
      </c>
      <c r="X29" s="5">
        <f t="shared" si="7"/>
        <v>14.462499975</v>
      </c>
      <c r="Y29" s="5">
        <f t="shared" si="8"/>
        <v>39.048749932500002</v>
      </c>
      <c r="Z29" s="5">
        <f t="shared" si="9"/>
        <v>5874.3956250787505</v>
      </c>
      <c r="AA29" s="5">
        <f t="shared" si="10"/>
        <v>4.3387499924999986</v>
      </c>
      <c r="AB29" s="5">
        <f t="shared" si="11"/>
        <v>-279.7331250037505</v>
      </c>
    </row>
    <row r="30" spans="1:28" x14ac:dyDescent="0.55000000000000004">
      <c r="A30" s="3" t="s">
        <v>79</v>
      </c>
      <c r="B30" s="3" t="s">
        <v>140</v>
      </c>
      <c r="C30" t="s">
        <v>66</v>
      </c>
      <c r="D30" s="3" t="s">
        <v>36</v>
      </c>
      <c r="E30" s="3" t="s">
        <v>36</v>
      </c>
      <c r="F30" s="3" t="s">
        <v>82</v>
      </c>
      <c r="G30" s="5">
        <v>11.25</v>
      </c>
      <c r="H30">
        <v>36</v>
      </c>
      <c r="I30" s="5">
        <v>25.374999600000002</v>
      </c>
      <c r="J30" s="5">
        <v>0.70486110000000002</v>
      </c>
      <c r="K30">
        <v>832</v>
      </c>
      <c r="L30" s="15">
        <v>4.3269230769230803E-2</v>
      </c>
      <c r="M30" s="13">
        <v>1.40745192307692</v>
      </c>
      <c r="N30" s="15">
        <v>8.3333333333333301E-2</v>
      </c>
      <c r="O30" s="5">
        <f t="shared" si="0"/>
        <v>8.4583332000000002</v>
      </c>
      <c r="P30" s="5">
        <v>3254.65</v>
      </c>
      <c r="Q30" s="5">
        <f t="shared" si="1"/>
        <v>25.374999600000002</v>
      </c>
      <c r="R30" s="5">
        <f t="shared" si="2"/>
        <v>3229.2750004</v>
      </c>
      <c r="S30" s="15">
        <f t="shared" si="3"/>
        <v>127.26207098738239</v>
      </c>
      <c r="T30">
        <v>3</v>
      </c>
      <c r="U30" s="5">
        <f t="shared" si="4"/>
        <v>1084.8833333333334</v>
      </c>
      <c r="V30" s="15">
        <f t="shared" si="5"/>
        <v>3.6057692307692323E-3</v>
      </c>
      <c r="W30" s="15">
        <f t="shared" si="6"/>
        <v>0.99220346286082983</v>
      </c>
      <c r="X30" s="5">
        <f t="shared" si="7"/>
        <v>8.4583332000000002</v>
      </c>
      <c r="Y30" s="5">
        <f t="shared" si="8"/>
        <v>22.837499640000004</v>
      </c>
      <c r="Z30" s="5">
        <f t="shared" si="9"/>
        <v>3390.7387504200001</v>
      </c>
      <c r="AA30" s="5">
        <f t="shared" si="10"/>
        <v>2.5374999599999981</v>
      </c>
      <c r="AB30" s="5">
        <f t="shared" si="11"/>
        <v>-161.46375002000013</v>
      </c>
    </row>
    <row r="31" spans="1:28" x14ac:dyDescent="0.55000000000000004">
      <c r="A31" s="3" t="s">
        <v>28</v>
      </c>
      <c r="B31" s="3" t="s">
        <v>143</v>
      </c>
      <c r="C31" t="s">
        <v>66</v>
      </c>
      <c r="D31" s="3" t="s">
        <v>144</v>
      </c>
      <c r="E31" s="3" t="s">
        <v>49</v>
      </c>
      <c r="F31" s="3" t="s">
        <v>35</v>
      </c>
      <c r="G31" s="5">
        <v>6.25</v>
      </c>
      <c r="H31">
        <v>5</v>
      </c>
      <c r="I31" s="5">
        <v>15.4375</v>
      </c>
      <c r="J31" s="5">
        <v>3.0874999999999999</v>
      </c>
      <c r="K31">
        <v>167</v>
      </c>
      <c r="L31" s="15">
        <v>2.9940119760478997E-2</v>
      </c>
      <c r="M31" s="13">
        <v>1.2392814371257499</v>
      </c>
      <c r="N31" s="15">
        <v>0.4</v>
      </c>
      <c r="O31" s="5">
        <f t="shared" si="0"/>
        <v>7.71875</v>
      </c>
      <c r="P31" s="5">
        <v>1978.8</v>
      </c>
      <c r="Q31" s="5">
        <f t="shared" si="1"/>
        <v>15.4375</v>
      </c>
      <c r="R31" s="5">
        <f t="shared" si="2"/>
        <v>1963.3625</v>
      </c>
      <c r="S31" s="15">
        <f t="shared" si="3"/>
        <v>127.18137651821863</v>
      </c>
      <c r="T31">
        <v>2</v>
      </c>
      <c r="U31" s="5">
        <f t="shared" si="4"/>
        <v>989.4</v>
      </c>
      <c r="V31" s="15">
        <f t="shared" si="5"/>
        <v>1.19760479041916E-2</v>
      </c>
      <c r="W31" s="15">
        <f t="shared" si="6"/>
        <v>0.99219855467960383</v>
      </c>
      <c r="X31" s="5">
        <f t="shared" si="7"/>
        <v>7.71875</v>
      </c>
      <c r="Y31" s="5">
        <f t="shared" si="8"/>
        <v>13.893750000000001</v>
      </c>
      <c r="Z31" s="5">
        <f t="shared" si="9"/>
        <v>2061.5306249999999</v>
      </c>
      <c r="AA31" s="5">
        <f t="shared" si="10"/>
        <v>1.5437499999999993</v>
      </c>
      <c r="AB31" s="5">
        <f t="shared" si="11"/>
        <v>-98.168124999999918</v>
      </c>
    </row>
    <row r="32" spans="1:28" x14ac:dyDescent="0.55000000000000004">
      <c r="A32" s="3" t="s">
        <v>53</v>
      </c>
      <c r="B32" s="3" t="s">
        <v>146</v>
      </c>
      <c r="C32" t="s">
        <v>47</v>
      </c>
      <c r="D32" s="3" t="s">
        <v>57</v>
      </c>
      <c r="E32" s="3" t="s">
        <v>58</v>
      </c>
      <c r="F32" s="3" t="s">
        <v>60</v>
      </c>
      <c r="G32" s="5">
        <v>1.25</v>
      </c>
      <c r="H32">
        <v>228</v>
      </c>
      <c r="I32" s="5">
        <v>55.312497900000004</v>
      </c>
      <c r="J32" s="5">
        <v>0.24259867500000001</v>
      </c>
      <c r="K32">
        <v>3747</v>
      </c>
      <c r="L32" s="15">
        <v>6.0848678943154502E-2</v>
      </c>
      <c r="M32" s="13">
        <v>1.4166533226581299</v>
      </c>
      <c r="N32" s="15">
        <v>1.7543859649122799E-2</v>
      </c>
      <c r="O32" s="5">
        <f t="shared" si="0"/>
        <v>13.828124475000001</v>
      </c>
      <c r="P32" s="5">
        <v>6873.1</v>
      </c>
      <c r="Q32" s="5">
        <f t="shared" si="1"/>
        <v>55.312497900000004</v>
      </c>
      <c r="R32" s="5">
        <f t="shared" si="2"/>
        <v>6817.7875021</v>
      </c>
      <c r="S32" s="15">
        <f t="shared" si="3"/>
        <v>123.25943974589511</v>
      </c>
      <c r="T32">
        <v>4</v>
      </c>
      <c r="U32" s="5">
        <f t="shared" si="4"/>
        <v>1718.2750000000001</v>
      </c>
      <c r="V32" s="15">
        <f t="shared" si="5"/>
        <v>1.0675206832132364E-3</v>
      </c>
      <c r="W32" s="15">
        <f t="shared" si="6"/>
        <v>0.99195232167435354</v>
      </c>
      <c r="X32" s="5">
        <f t="shared" si="7"/>
        <v>13.828124475000001</v>
      </c>
      <c r="Y32" s="5">
        <f t="shared" si="8"/>
        <v>49.781248110000007</v>
      </c>
      <c r="Z32" s="5">
        <f t="shared" si="9"/>
        <v>7158.676877205</v>
      </c>
      <c r="AA32" s="5">
        <f t="shared" si="10"/>
        <v>5.5312497899999968</v>
      </c>
      <c r="AB32" s="5">
        <f t="shared" si="11"/>
        <v>-340.889375105</v>
      </c>
    </row>
    <row r="33" spans="1:28" x14ac:dyDescent="0.55000000000000004">
      <c r="A33" s="3" t="s">
        <v>53</v>
      </c>
      <c r="B33" s="3" t="s">
        <v>148</v>
      </c>
      <c r="C33" t="s">
        <v>47</v>
      </c>
      <c r="D33" s="3" t="s">
        <v>57</v>
      </c>
      <c r="E33" s="3" t="s">
        <v>149</v>
      </c>
      <c r="F33" s="3" t="s">
        <v>60</v>
      </c>
      <c r="G33" s="5">
        <v>1.25</v>
      </c>
      <c r="H33">
        <v>12</v>
      </c>
      <c r="I33" s="5">
        <v>15.024999899999997</v>
      </c>
      <c r="J33" s="5">
        <v>1.2520833249999999</v>
      </c>
      <c r="K33">
        <v>1030</v>
      </c>
      <c r="L33" s="15">
        <v>1.1650485436893201E-2</v>
      </c>
      <c r="M33" s="13">
        <v>1.30961165048544</v>
      </c>
      <c r="N33" s="15">
        <v>0.16666666666666699</v>
      </c>
      <c r="O33" s="5">
        <f t="shared" si="0"/>
        <v>7.5124999499999987</v>
      </c>
      <c r="P33" s="5">
        <v>1836</v>
      </c>
      <c r="Q33" s="5">
        <f t="shared" si="1"/>
        <v>15.024999899999997</v>
      </c>
      <c r="R33" s="5">
        <f t="shared" si="2"/>
        <v>1820.9750001</v>
      </c>
      <c r="S33" s="15">
        <f t="shared" si="3"/>
        <v>121.19634024756301</v>
      </c>
      <c r="T33">
        <v>2</v>
      </c>
      <c r="U33" s="5">
        <f t="shared" si="4"/>
        <v>918</v>
      </c>
      <c r="V33" s="15">
        <f t="shared" si="5"/>
        <v>1.9417475728155372E-3</v>
      </c>
      <c r="W33" s="15">
        <f t="shared" si="6"/>
        <v>0.99181644885620912</v>
      </c>
      <c r="X33" s="5">
        <f t="shared" si="7"/>
        <v>7.5124999499999987</v>
      </c>
      <c r="Y33" s="5">
        <f t="shared" si="8"/>
        <v>13.522499909999999</v>
      </c>
      <c r="Z33" s="5">
        <f t="shared" si="9"/>
        <v>1912.0237501050001</v>
      </c>
      <c r="AA33" s="5">
        <f t="shared" si="10"/>
        <v>1.5024999899999987</v>
      </c>
      <c r="AB33" s="5">
        <f t="shared" si="11"/>
        <v>-91.048750005000102</v>
      </c>
    </row>
    <row r="34" spans="1:28" x14ac:dyDescent="0.55000000000000004">
      <c r="A34" s="3" t="s">
        <v>63</v>
      </c>
      <c r="B34" s="3" t="s">
        <v>152</v>
      </c>
      <c r="C34" t="s">
        <v>66</v>
      </c>
      <c r="D34" s="3" t="s">
        <v>36</v>
      </c>
      <c r="E34" s="3" t="s">
        <v>36</v>
      </c>
      <c r="F34" s="3" t="s">
        <v>67</v>
      </c>
      <c r="G34" s="5">
        <v>0.28749999999999998</v>
      </c>
      <c r="H34">
        <v>17</v>
      </c>
      <c r="I34" s="5">
        <v>5.3874999625000006</v>
      </c>
      <c r="J34" s="5">
        <v>0.31691176250000003</v>
      </c>
      <c r="K34">
        <v>752</v>
      </c>
      <c r="L34" s="15">
        <v>2.2606382978723399E-2</v>
      </c>
      <c r="M34" s="13">
        <v>2.2155585106382998</v>
      </c>
      <c r="N34" s="15">
        <v>5.8823529411764698E-2</v>
      </c>
      <c r="O34" s="5">
        <f t="shared" si="0"/>
        <v>5.3874999625000006</v>
      </c>
      <c r="P34" s="5">
        <v>637.5</v>
      </c>
      <c r="Q34" s="5">
        <f t="shared" si="1"/>
        <v>5.3874999625000006</v>
      </c>
      <c r="R34" s="5">
        <f t="shared" si="2"/>
        <v>632.11250003750001</v>
      </c>
      <c r="S34" s="15">
        <f t="shared" si="3"/>
        <v>117.32946718094756</v>
      </c>
      <c r="T34">
        <v>1</v>
      </c>
      <c r="U34" s="5">
        <f t="shared" si="4"/>
        <v>637.5</v>
      </c>
      <c r="V34" s="15">
        <f t="shared" si="5"/>
        <v>1.3297872340425527E-3</v>
      </c>
      <c r="W34" s="15">
        <f t="shared" si="6"/>
        <v>0.99154901966666664</v>
      </c>
      <c r="X34" s="5">
        <f t="shared" si="7"/>
        <v>5.3874999625000006</v>
      </c>
      <c r="Y34" s="5">
        <f t="shared" si="8"/>
        <v>4.8487499662500007</v>
      </c>
      <c r="Z34" s="5">
        <f t="shared" si="9"/>
        <v>663.71812503937508</v>
      </c>
      <c r="AA34" s="5">
        <f t="shared" si="10"/>
        <v>0.53874999624999997</v>
      </c>
      <c r="AB34" s="5">
        <f t="shared" si="11"/>
        <v>-31.605625001875069</v>
      </c>
    </row>
    <row r="35" spans="1:28" x14ac:dyDescent="0.55000000000000004">
      <c r="A35" s="3" t="s">
        <v>53</v>
      </c>
      <c r="B35" s="3" t="s">
        <v>154</v>
      </c>
      <c r="C35" t="s">
        <v>155</v>
      </c>
      <c r="D35" s="3" t="s">
        <v>57</v>
      </c>
      <c r="E35" s="3" t="s">
        <v>49</v>
      </c>
      <c r="F35" s="3" t="s">
        <v>35</v>
      </c>
      <c r="G35" s="5">
        <v>7.5</v>
      </c>
      <c r="H35">
        <v>49</v>
      </c>
      <c r="I35" s="5">
        <v>10.9999995875</v>
      </c>
      <c r="J35" s="5">
        <v>0.22448978750000001</v>
      </c>
      <c r="K35">
        <v>4780</v>
      </c>
      <c r="L35" s="15">
        <v>1.02510460251046E-2</v>
      </c>
      <c r="M35" s="13">
        <v>4.8444769874476998</v>
      </c>
      <c r="N35" s="15">
        <v>2.04081632653061E-2</v>
      </c>
      <c r="O35" s="5">
        <f t="shared" si="0"/>
        <v>10.9999995875</v>
      </c>
      <c r="P35" s="5">
        <v>1296.25</v>
      </c>
      <c r="Q35" s="5">
        <f t="shared" si="1"/>
        <v>10.9999995875</v>
      </c>
      <c r="R35" s="5">
        <f t="shared" si="2"/>
        <v>1285.2500004125</v>
      </c>
      <c r="S35" s="15">
        <f t="shared" si="3"/>
        <v>116.84091350994335</v>
      </c>
      <c r="T35">
        <v>1</v>
      </c>
      <c r="U35" s="5">
        <f t="shared" si="4"/>
        <v>1296.25</v>
      </c>
      <c r="V35" s="15">
        <f t="shared" si="5"/>
        <v>2.0920502092050181E-4</v>
      </c>
      <c r="W35" s="15">
        <f t="shared" si="6"/>
        <v>0.99151398296046289</v>
      </c>
      <c r="X35" s="5">
        <f t="shared" si="7"/>
        <v>10.9999995875</v>
      </c>
      <c r="Y35" s="5">
        <f t="shared" si="8"/>
        <v>9.8999996287500007</v>
      </c>
      <c r="Z35" s="5">
        <f t="shared" si="9"/>
        <v>1349.5125004331251</v>
      </c>
      <c r="AA35" s="5">
        <f t="shared" si="10"/>
        <v>1.0999999587499989</v>
      </c>
      <c r="AB35" s="5">
        <f t="shared" si="11"/>
        <v>-64.262500020625112</v>
      </c>
    </row>
    <row r="36" spans="1:28" x14ac:dyDescent="0.55000000000000004">
      <c r="A36" s="3" t="s">
        <v>72</v>
      </c>
      <c r="B36" s="3" t="s">
        <v>157</v>
      </c>
      <c r="C36" t="s">
        <v>47</v>
      </c>
      <c r="D36" s="3" t="s">
        <v>96</v>
      </c>
      <c r="E36" s="3" t="s">
        <v>88</v>
      </c>
      <c r="F36" s="3" t="s">
        <v>35</v>
      </c>
      <c r="G36" s="5">
        <v>10</v>
      </c>
      <c r="H36">
        <v>1260</v>
      </c>
      <c r="I36" s="5">
        <v>365.79998700000004</v>
      </c>
      <c r="J36" s="5">
        <v>0.29031745000000003</v>
      </c>
      <c r="K36">
        <v>6231</v>
      </c>
      <c r="L36" s="15">
        <v>0.20221473278767502</v>
      </c>
      <c r="M36" s="13">
        <v>1.00517091959557</v>
      </c>
      <c r="N36" s="15">
        <v>2.53968253968254E-2</v>
      </c>
      <c r="O36" s="5">
        <f t="shared" si="0"/>
        <v>11.431249593750001</v>
      </c>
      <c r="P36" s="5">
        <v>42538.25</v>
      </c>
      <c r="Q36" s="5">
        <f t="shared" si="1"/>
        <v>365.79998700000004</v>
      </c>
      <c r="R36" s="5">
        <f t="shared" si="2"/>
        <v>42172.450013000001</v>
      </c>
      <c r="S36" s="15">
        <f t="shared" si="3"/>
        <v>115.2882764126506</v>
      </c>
      <c r="T36">
        <v>32</v>
      </c>
      <c r="U36" s="5">
        <f t="shared" si="4"/>
        <v>1329.3203125</v>
      </c>
      <c r="V36" s="15">
        <f t="shared" si="5"/>
        <v>5.1356122612742873E-3</v>
      </c>
      <c r="W36" s="15">
        <f t="shared" si="6"/>
        <v>0.99140068086957034</v>
      </c>
      <c r="X36" s="5">
        <f t="shared" si="7"/>
        <v>11.431249593750001</v>
      </c>
      <c r="Y36" s="5">
        <f t="shared" si="8"/>
        <v>329.21998830000007</v>
      </c>
      <c r="Z36" s="5">
        <f t="shared" si="9"/>
        <v>44281.072513650004</v>
      </c>
      <c r="AA36" s="5">
        <f t="shared" si="10"/>
        <v>36.579998699999976</v>
      </c>
      <c r="AB36" s="5">
        <f t="shared" si="11"/>
        <v>-2108.6225006500026</v>
      </c>
    </row>
    <row r="37" spans="1:28" x14ac:dyDescent="0.55000000000000004">
      <c r="A37" s="3" t="s">
        <v>28</v>
      </c>
      <c r="B37" s="3" t="s">
        <v>81</v>
      </c>
      <c r="C37" t="s">
        <v>31</v>
      </c>
      <c r="D37" s="3" t="s">
        <v>96</v>
      </c>
      <c r="E37" s="3" t="s">
        <v>88</v>
      </c>
      <c r="F37" s="3" t="s">
        <v>35</v>
      </c>
      <c r="G37" s="5">
        <v>7.5</v>
      </c>
      <c r="H37">
        <v>242</v>
      </c>
      <c r="I37" s="5">
        <v>87.574999325000007</v>
      </c>
      <c r="J37" s="5">
        <v>0.36188016250000005</v>
      </c>
      <c r="K37">
        <v>1371</v>
      </c>
      <c r="L37" s="15">
        <v>0.176513493800146</v>
      </c>
      <c r="M37" s="13">
        <v>1.0201312910284499</v>
      </c>
      <c r="N37" s="15">
        <v>5.7851239669421496E-2</v>
      </c>
      <c r="O37" s="5">
        <f t="shared" si="0"/>
        <v>6.2553570946428581</v>
      </c>
      <c r="P37" s="5">
        <v>10140.5</v>
      </c>
      <c r="Q37" s="5">
        <f t="shared" si="1"/>
        <v>87.574999325000007</v>
      </c>
      <c r="R37" s="5">
        <f t="shared" si="2"/>
        <v>10052.925000675001</v>
      </c>
      <c r="S37" s="15">
        <f t="shared" si="3"/>
        <v>114.7921790255178</v>
      </c>
      <c r="T37">
        <v>14</v>
      </c>
      <c r="U37" s="5">
        <f t="shared" si="4"/>
        <v>724.32142857142856</v>
      </c>
      <c r="V37" s="15">
        <f t="shared" si="5"/>
        <v>1.0211524434719191E-2</v>
      </c>
      <c r="W37" s="15">
        <f t="shared" si="6"/>
        <v>0.99136383814161044</v>
      </c>
      <c r="X37" s="5">
        <f t="shared" si="7"/>
        <v>6.2553570946428581</v>
      </c>
      <c r="Y37" s="5">
        <f t="shared" si="8"/>
        <v>78.817499392500011</v>
      </c>
      <c r="Z37" s="5">
        <f t="shared" si="9"/>
        <v>10555.571250708752</v>
      </c>
      <c r="AA37" s="5">
        <f t="shared" si="10"/>
        <v>8.7574999324999965</v>
      </c>
      <c r="AB37" s="5">
        <f t="shared" si="11"/>
        <v>-502.64625003375113</v>
      </c>
    </row>
    <row r="38" spans="1:28" x14ac:dyDescent="0.55000000000000004">
      <c r="A38" s="3" t="s">
        <v>72</v>
      </c>
      <c r="B38" s="3" t="s">
        <v>160</v>
      </c>
      <c r="C38" t="s">
        <v>47</v>
      </c>
      <c r="D38" s="3" t="s">
        <v>96</v>
      </c>
      <c r="E38" s="3" t="s">
        <v>161</v>
      </c>
      <c r="F38" s="3" t="s">
        <v>162</v>
      </c>
      <c r="G38" s="5">
        <v>10</v>
      </c>
      <c r="H38">
        <v>4</v>
      </c>
      <c r="I38" s="5">
        <v>6</v>
      </c>
      <c r="J38" s="5">
        <v>1.5</v>
      </c>
      <c r="K38">
        <v>43</v>
      </c>
      <c r="L38" s="15">
        <v>9.3023255813953487E-2</v>
      </c>
      <c r="M38" s="13">
        <v>1.0930232558139501</v>
      </c>
      <c r="N38" s="15">
        <v>0.25</v>
      </c>
      <c r="O38" s="5">
        <f t="shared" si="0"/>
        <v>6</v>
      </c>
      <c r="P38" s="5">
        <v>671.5</v>
      </c>
      <c r="Q38" s="5">
        <f t="shared" si="1"/>
        <v>6</v>
      </c>
      <c r="R38" s="5">
        <f t="shared" si="2"/>
        <v>665.5</v>
      </c>
      <c r="S38" s="15">
        <f t="shared" si="3"/>
        <v>110.91666666666667</v>
      </c>
      <c r="T38">
        <v>1</v>
      </c>
      <c r="U38" s="5">
        <f t="shared" si="4"/>
        <v>671.5</v>
      </c>
      <c r="V38" s="15">
        <f t="shared" si="5"/>
        <v>2.3255813953488372E-2</v>
      </c>
      <c r="W38" s="15">
        <f t="shared" si="6"/>
        <v>0.99106478034251677</v>
      </c>
      <c r="X38" s="5">
        <f t="shared" si="7"/>
        <v>6</v>
      </c>
      <c r="Y38" s="5">
        <f t="shared" si="8"/>
        <v>5.4</v>
      </c>
      <c r="Z38" s="5">
        <f t="shared" si="9"/>
        <v>698.77499999999998</v>
      </c>
      <c r="AA38" s="5">
        <f t="shared" si="10"/>
        <v>0.59999999999999964</v>
      </c>
      <c r="AB38" s="5">
        <f t="shared" si="11"/>
        <v>-33.274999999999977</v>
      </c>
    </row>
    <row r="39" spans="1:28" x14ac:dyDescent="0.55000000000000004">
      <c r="A39" s="3" t="s">
        <v>53</v>
      </c>
      <c r="B39" s="3" t="s">
        <v>164</v>
      </c>
      <c r="C39" t="s">
        <v>47</v>
      </c>
      <c r="D39" s="3" t="s">
        <v>57</v>
      </c>
      <c r="E39" s="3" t="s">
        <v>165</v>
      </c>
      <c r="F39" s="3" t="s">
        <v>60</v>
      </c>
      <c r="G39" s="5">
        <v>1.25</v>
      </c>
      <c r="H39">
        <v>28</v>
      </c>
      <c r="I39" s="5">
        <v>36.424999799999995</v>
      </c>
      <c r="J39" s="5">
        <v>1.3008928499999999</v>
      </c>
      <c r="K39">
        <v>2356</v>
      </c>
      <c r="L39" s="15">
        <v>1.1884550084889599E-2</v>
      </c>
      <c r="M39" s="13">
        <v>1.5467317487266601</v>
      </c>
      <c r="N39" s="15">
        <v>0.107142857142857</v>
      </c>
      <c r="O39" s="5">
        <f t="shared" si="0"/>
        <v>12.141666599999999</v>
      </c>
      <c r="P39" s="5">
        <v>3944</v>
      </c>
      <c r="Q39" s="5">
        <f t="shared" si="1"/>
        <v>36.424999799999995</v>
      </c>
      <c r="R39" s="5">
        <f t="shared" si="2"/>
        <v>3907.5750002</v>
      </c>
      <c r="S39" s="15">
        <f t="shared" si="3"/>
        <v>107.27728268100088</v>
      </c>
      <c r="T39">
        <v>3</v>
      </c>
      <c r="U39" s="5">
        <f t="shared" si="4"/>
        <v>1314.6666666666667</v>
      </c>
      <c r="V39" s="15">
        <f t="shared" si="5"/>
        <v>1.2733446519524554E-3</v>
      </c>
      <c r="W39" s="15">
        <f t="shared" si="6"/>
        <v>0.99076445238336719</v>
      </c>
      <c r="X39" s="5">
        <f t="shared" si="7"/>
        <v>12.141666599999999</v>
      </c>
      <c r="Y39" s="5">
        <f t="shared" si="8"/>
        <v>32.782499819999998</v>
      </c>
      <c r="Z39" s="5">
        <f t="shared" si="9"/>
        <v>4102.9537502100002</v>
      </c>
      <c r="AA39" s="5">
        <f t="shared" si="10"/>
        <v>3.6424999799999966</v>
      </c>
      <c r="AB39" s="5">
        <f t="shared" si="11"/>
        <v>-195.3787500100002</v>
      </c>
    </row>
    <row r="40" spans="1:28" x14ac:dyDescent="0.55000000000000004">
      <c r="A40" s="3" t="s">
        <v>72</v>
      </c>
      <c r="B40" s="3" t="s">
        <v>81</v>
      </c>
      <c r="C40" t="s">
        <v>47</v>
      </c>
      <c r="D40" s="3" t="s">
        <v>96</v>
      </c>
      <c r="E40" s="3" t="s">
        <v>88</v>
      </c>
      <c r="F40" s="3" t="s">
        <v>35</v>
      </c>
      <c r="G40" s="5">
        <v>10</v>
      </c>
      <c r="H40">
        <v>25</v>
      </c>
      <c r="I40" s="5">
        <v>6.95</v>
      </c>
      <c r="J40" s="5">
        <v>0.27799999999999997</v>
      </c>
      <c r="K40">
        <v>132</v>
      </c>
      <c r="L40" s="15">
        <v>0.18939393939393898</v>
      </c>
      <c r="M40" s="13">
        <v>1</v>
      </c>
      <c r="N40" s="15">
        <v>0.04</v>
      </c>
      <c r="O40" s="5">
        <f t="shared" si="0"/>
        <v>6.95</v>
      </c>
      <c r="P40" s="5">
        <v>751.4</v>
      </c>
      <c r="Q40" s="5">
        <f t="shared" si="1"/>
        <v>6.95</v>
      </c>
      <c r="R40" s="5">
        <f t="shared" si="2"/>
        <v>744.44999999999993</v>
      </c>
      <c r="S40" s="15">
        <f t="shared" si="3"/>
        <v>107.11510791366905</v>
      </c>
      <c r="T40">
        <v>1</v>
      </c>
      <c r="U40" s="5">
        <f t="shared" si="4"/>
        <v>751.4</v>
      </c>
      <c r="V40" s="15">
        <f t="shared" si="5"/>
        <v>7.5757575757575595E-3</v>
      </c>
      <c r="W40" s="15">
        <f t="shared" si="6"/>
        <v>0.99075059888208672</v>
      </c>
      <c r="X40" s="5">
        <f t="shared" si="7"/>
        <v>6.95</v>
      </c>
      <c r="Y40" s="5">
        <f t="shared" si="8"/>
        <v>6.2549999999999999</v>
      </c>
      <c r="Z40" s="5">
        <f t="shared" si="9"/>
        <v>781.67250000000001</v>
      </c>
      <c r="AA40" s="5">
        <f t="shared" si="10"/>
        <v>0.69500000000000028</v>
      </c>
      <c r="AB40" s="5">
        <f t="shared" si="11"/>
        <v>-37.222500000000082</v>
      </c>
    </row>
    <row r="41" spans="1:28" x14ac:dyDescent="0.55000000000000004">
      <c r="A41" s="3" t="s">
        <v>28</v>
      </c>
      <c r="B41" s="3" t="s">
        <v>169</v>
      </c>
      <c r="C41" t="s">
        <v>31</v>
      </c>
      <c r="D41" s="3" t="s">
        <v>32</v>
      </c>
      <c r="E41" s="3" t="s">
        <v>170</v>
      </c>
      <c r="F41" s="3" t="s">
        <v>35</v>
      </c>
      <c r="G41" s="5">
        <v>2.7</v>
      </c>
      <c r="H41">
        <v>27</v>
      </c>
      <c r="I41" s="5">
        <v>56.412499949999997</v>
      </c>
      <c r="J41" s="5">
        <v>2.0893518499999999</v>
      </c>
      <c r="K41">
        <v>1051</v>
      </c>
      <c r="L41" s="15">
        <v>2.5689819219790699E-2</v>
      </c>
      <c r="M41" s="13">
        <v>2.8635585156993302</v>
      </c>
      <c r="N41" s="15">
        <v>0.148148148148148</v>
      </c>
      <c r="O41" s="5">
        <f t="shared" si="0"/>
        <v>14.103124987499999</v>
      </c>
      <c r="P41" s="5">
        <v>5729</v>
      </c>
      <c r="Q41" s="5">
        <f t="shared" si="1"/>
        <v>56.412499949999997</v>
      </c>
      <c r="R41" s="5">
        <f t="shared" si="2"/>
        <v>5672.58750005</v>
      </c>
      <c r="S41" s="15">
        <f t="shared" si="3"/>
        <v>100.55550640510127</v>
      </c>
      <c r="T41">
        <v>4</v>
      </c>
      <c r="U41" s="5">
        <f t="shared" si="4"/>
        <v>1432.25</v>
      </c>
      <c r="V41" s="15">
        <f t="shared" si="5"/>
        <v>3.8058991436726924E-3</v>
      </c>
      <c r="W41" s="15">
        <f t="shared" si="6"/>
        <v>0.99015316810089016</v>
      </c>
      <c r="X41" s="5">
        <f t="shared" si="7"/>
        <v>14.103124987499999</v>
      </c>
      <c r="Y41" s="5">
        <f t="shared" si="8"/>
        <v>50.771249955000002</v>
      </c>
      <c r="Z41" s="5">
        <f t="shared" si="9"/>
        <v>5956.2168750525007</v>
      </c>
      <c r="AA41" s="5">
        <f t="shared" si="10"/>
        <v>5.6412499949999955</v>
      </c>
      <c r="AB41" s="5">
        <f t="shared" si="11"/>
        <v>-283.62937500250064</v>
      </c>
    </row>
    <row r="42" spans="1:28" x14ac:dyDescent="0.55000000000000004">
      <c r="A42" s="3" t="s">
        <v>72</v>
      </c>
      <c r="B42" s="3" t="s">
        <v>172</v>
      </c>
      <c r="C42" t="s">
        <v>47</v>
      </c>
      <c r="D42" s="3" t="s">
        <v>173</v>
      </c>
      <c r="E42" s="3" t="s">
        <v>174</v>
      </c>
      <c r="F42" s="3" t="s">
        <v>175</v>
      </c>
      <c r="G42" s="5">
        <v>6.25</v>
      </c>
      <c r="H42">
        <v>11</v>
      </c>
      <c r="I42" s="5">
        <v>14.07499995</v>
      </c>
      <c r="J42" s="5">
        <v>1.2795454500000001</v>
      </c>
      <c r="K42">
        <v>361</v>
      </c>
      <c r="L42" s="15">
        <v>3.0470914127423799E-2</v>
      </c>
      <c r="M42" s="13">
        <v>1.1379501385041599</v>
      </c>
      <c r="N42" s="15">
        <v>9.0909090909090898E-2</v>
      </c>
      <c r="O42" s="5">
        <f t="shared" si="0"/>
        <v>14.07499995</v>
      </c>
      <c r="P42" s="5">
        <v>1402.5</v>
      </c>
      <c r="Q42" s="5">
        <f t="shared" si="1"/>
        <v>14.07499995</v>
      </c>
      <c r="R42" s="5">
        <f t="shared" si="2"/>
        <v>1388.4250000500001</v>
      </c>
      <c r="S42" s="15">
        <f t="shared" si="3"/>
        <v>98.644760567121708</v>
      </c>
      <c r="T42">
        <v>1</v>
      </c>
      <c r="U42" s="5">
        <f t="shared" si="4"/>
        <v>1402.5</v>
      </c>
      <c r="V42" s="15">
        <f t="shared" si="5"/>
        <v>2.7700831024930722E-3</v>
      </c>
      <c r="W42" s="15">
        <f t="shared" si="6"/>
        <v>0.98996434941176481</v>
      </c>
      <c r="X42" s="5">
        <f t="shared" si="7"/>
        <v>14.07499995</v>
      </c>
      <c r="Y42" s="5">
        <f t="shared" si="8"/>
        <v>12.667499955</v>
      </c>
      <c r="Z42" s="5">
        <f t="shared" si="9"/>
        <v>1457.8462500525002</v>
      </c>
      <c r="AA42" s="5">
        <f t="shared" si="10"/>
        <v>1.4074999950000002</v>
      </c>
      <c r="AB42" s="5">
        <f t="shared" si="11"/>
        <v>-69.421250002500074</v>
      </c>
    </row>
    <row r="43" spans="1:28" x14ac:dyDescent="0.55000000000000004">
      <c r="A43" s="3" t="s">
        <v>28</v>
      </c>
      <c r="B43" s="3" t="s">
        <v>69</v>
      </c>
      <c r="C43" t="s">
        <v>31</v>
      </c>
      <c r="D43" s="3" t="s">
        <v>96</v>
      </c>
      <c r="E43" s="3" t="s">
        <v>88</v>
      </c>
      <c r="F43" s="3" t="s">
        <v>35</v>
      </c>
      <c r="G43" s="5">
        <v>7.5</v>
      </c>
      <c r="H43">
        <v>48</v>
      </c>
      <c r="I43" s="5">
        <v>7.3125</v>
      </c>
      <c r="J43" s="5">
        <v>0.15234375</v>
      </c>
      <c r="K43">
        <v>298</v>
      </c>
      <c r="L43" s="15">
        <v>0.161073825503356</v>
      </c>
      <c r="M43" s="13">
        <v>1</v>
      </c>
      <c r="N43" s="15">
        <v>2.0833333333333301E-2</v>
      </c>
      <c r="O43" s="5">
        <f t="shared" si="0"/>
        <v>7.3125</v>
      </c>
      <c r="P43" s="5">
        <v>718.25</v>
      </c>
      <c r="Q43" s="5">
        <f t="shared" si="1"/>
        <v>7.3125</v>
      </c>
      <c r="R43" s="5">
        <f t="shared" si="2"/>
        <v>710.9375</v>
      </c>
      <c r="S43" s="15">
        <f t="shared" si="3"/>
        <v>97.222222222222229</v>
      </c>
      <c r="T43">
        <v>1</v>
      </c>
      <c r="U43" s="5">
        <f t="shared" si="4"/>
        <v>718.25</v>
      </c>
      <c r="V43" s="15">
        <f t="shared" si="5"/>
        <v>3.355704697986578E-3</v>
      </c>
      <c r="W43" s="15">
        <f t="shared" si="6"/>
        <v>0.98981900452488691</v>
      </c>
      <c r="X43" s="5">
        <f t="shared" si="7"/>
        <v>7.3125</v>
      </c>
      <c r="Y43" s="5">
        <f t="shared" si="8"/>
        <v>6.5812499999999998</v>
      </c>
      <c r="Z43" s="5">
        <f t="shared" si="9"/>
        <v>746.484375</v>
      </c>
      <c r="AA43" s="5">
        <f t="shared" si="10"/>
        <v>0.73125000000000018</v>
      </c>
      <c r="AB43" s="5">
        <f t="shared" si="11"/>
        <v>-35.546875</v>
      </c>
    </row>
    <row r="44" spans="1:28" x14ac:dyDescent="0.55000000000000004">
      <c r="A44" s="3" t="s">
        <v>63</v>
      </c>
      <c r="B44" s="3" t="s">
        <v>178</v>
      </c>
      <c r="C44" t="s">
        <v>66</v>
      </c>
      <c r="D44" s="3" t="s">
        <v>36</v>
      </c>
      <c r="E44" s="3" t="s">
        <v>36</v>
      </c>
      <c r="F44" s="3" t="s">
        <v>67</v>
      </c>
      <c r="G44" s="5">
        <v>0.125</v>
      </c>
      <c r="H44">
        <v>65</v>
      </c>
      <c r="I44" s="5">
        <v>9.7124998749999989</v>
      </c>
      <c r="J44" s="5">
        <v>0.14942307499999999</v>
      </c>
      <c r="K44">
        <v>1831</v>
      </c>
      <c r="L44" s="15">
        <v>3.5499726925177499E-2</v>
      </c>
      <c r="M44" s="13">
        <v>2.4816493719279098</v>
      </c>
      <c r="N44" s="15">
        <v>1.5384615384615401E-2</v>
      </c>
      <c r="O44" s="5">
        <f t="shared" si="0"/>
        <v>9.7124998749999989</v>
      </c>
      <c r="P44" s="5">
        <v>947.75</v>
      </c>
      <c r="Q44" s="5">
        <f t="shared" si="1"/>
        <v>9.7124998749999989</v>
      </c>
      <c r="R44" s="5">
        <f t="shared" si="2"/>
        <v>938.03750012499995</v>
      </c>
      <c r="S44" s="15">
        <f t="shared" si="3"/>
        <v>96.580438836299095</v>
      </c>
      <c r="T44">
        <v>1</v>
      </c>
      <c r="U44" s="5">
        <f t="shared" si="4"/>
        <v>947.75</v>
      </c>
      <c r="V44" s="15">
        <f t="shared" si="5"/>
        <v>5.4614964500273135E-4</v>
      </c>
      <c r="W44" s="15">
        <f t="shared" si="6"/>
        <v>0.9897520444473753</v>
      </c>
      <c r="X44" s="5">
        <f t="shared" si="7"/>
        <v>9.7124998749999989</v>
      </c>
      <c r="Y44" s="5">
        <f t="shared" si="8"/>
        <v>8.7412498874999986</v>
      </c>
      <c r="Z44" s="5">
        <f t="shared" si="9"/>
        <v>984.93937513125002</v>
      </c>
      <c r="AA44" s="5">
        <f t="shared" si="10"/>
        <v>0.97124998750000024</v>
      </c>
      <c r="AB44" s="5">
        <f t="shared" si="11"/>
        <v>-46.901875006250066</v>
      </c>
    </row>
    <row r="45" spans="1:28" x14ac:dyDescent="0.55000000000000004">
      <c r="A45" s="3" t="s">
        <v>79</v>
      </c>
      <c r="B45" s="3" t="s">
        <v>180</v>
      </c>
      <c r="C45" t="s">
        <v>66</v>
      </c>
      <c r="D45" s="3" t="s">
        <v>36</v>
      </c>
      <c r="E45" s="3" t="s">
        <v>36</v>
      </c>
      <c r="F45" s="3" t="s">
        <v>82</v>
      </c>
      <c r="G45" s="5">
        <v>1.2625</v>
      </c>
      <c r="H45">
        <v>14</v>
      </c>
      <c r="I45" s="5">
        <v>10.262499975000001</v>
      </c>
      <c r="J45" s="5">
        <v>0.73303571249999999</v>
      </c>
      <c r="K45">
        <v>225</v>
      </c>
      <c r="L45" s="15">
        <v>6.22222222222222E-2</v>
      </c>
      <c r="M45" s="13">
        <v>2.1017777777777802</v>
      </c>
      <c r="N45" s="15">
        <v>7.1428571428571397E-2</v>
      </c>
      <c r="O45" s="5">
        <f t="shared" si="0"/>
        <v>10.262499975000001</v>
      </c>
      <c r="P45" s="5">
        <v>991.1</v>
      </c>
      <c r="Q45" s="5">
        <f t="shared" si="1"/>
        <v>10.262499975000001</v>
      </c>
      <c r="R45" s="5">
        <f t="shared" si="2"/>
        <v>980.83750002500005</v>
      </c>
      <c r="S45" s="15">
        <f t="shared" si="3"/>
        <v>95.574908883251908</v>
      </c>
      <c r="T45">
        <v>1</v>
      </c>
      <c r="U45" s="5">
        <f t="shared" si="4"/>
        <v>991.1</v>
      </c>
      <c r="V45" s="15">
        <f t="shared" si="5"/>
        <v>4.444444444444441E-3</v>
      </c>
      <c r="W45" s="15">
        <f t="shared" si="6"/>
        <v>0.98964534358288769</v>
      </c>
      <c r="X45" s="5">
        <f t="shared" si="7"/>
        <v>10.262499975000001</v>
      </c>
      <c r="Y45" s="5">
        <f t="shared" si="8"/>
        <v>9.2362499775000018</v>
      </c>
      <c r="Z45" s="5">
        <f t="shared" si="9"/>
        <v>1029.87937502625</v>
      </c>
      <c r="AA45" s="5">
        <f t="shared" si="10"/>
        <v>1.026249997499999</v>
      </c>
      <c r="AB45" s="5">
        <f t="shared" si="11"/>
        <v>-49.041875001249991</v>
      </c>
    </row>
    <row r="46" spans="1:28" x14ac:dyDescent="0.55000000000000004">
      <c r="A46" s="3" t="s">
        <v>53</v>
      </c>
      <c r="B46" s="3" t="s">
        <v>183</v>
      </c>
      <c r="C46" t="s">
        <v>47</v>
      </c>
      <c r="D46" s="3" t="s">
        <v>57</v>
      </c>
      <c r="E46" s="3" t="s">
        <v>88</v>
      </c>
      <c r="F46" s="3" t="s">
        <v>60</v>
      </c>
      <c r="G46" s="5">
        <v>2.5</v>
      </c>
      <c r="H46">
        <v>548</v>
      </c>
      <c r="I46" s="5">
        <v>247.93749675000001</v>
      </c>
      <c r="J46" s="5">
        <v>0.45244068749999999</v>
      </c>
      <c r="K46">
        <v>2919</v>
      </c>
      <c r="L46" s="15">
        <v>0.18773552586502198</v>
      </c>
      <c r="M46" s="13">
        <v>1.4655361425145601</v>
      </c>
      <c r="N46" s="15">
        <v>2.1897810218978103E-2</v>
      </c>
      <c r="O46" s="5">
        <f t="shared" si="0"/>
        <v>20.661458062499999</v>
      </c>
      <c r="P46" s="5">
        <v>23041.8</v>
      </c>
      <c r="Q46" s="5">
        <f t="shared" si="1"/>
        <v>247.93749675000001</v>
      </c>
      <c r="R46" s="5">
        <f t="shared" si="2"/>
        <v>22793.862503249999</v>
      </c>
      <c r="S46" s="15">
        <f t="shared" si="3"/>
        <v>91.933905932080435</v>
      </c>
      <c r="T46">
        <v>12</v>
      </c>
      <c r="U46" s="5">
        <f t="shared" si="4"/>
        <v>1920.1499999999999</v>
      </c>
      <c r="V46" s="15">
        <f t="shared" si="5"/>
        <v>4.1109969167523065E-3</v>
      </c>
      <c r="W46" s="15">
        <f t="shared" si="6"/>
        <v>0.98923966457698609</v>
      </c>
      <c r="X46" s="5">
        <f t="shared" si="7"/>
        <v>20.661458062499999</v>
      </c>
      <c r="Y46" s="5">
        <f t="shared" si="8"/>
        <v>223.14374707500002</v>
      </c>
      <c r="Z46" s="5">
        <f t="shared" si="9"/>
        <v>23933.555628412498</v>
      </c>
      <c r="AA46" s="5">
        <f t="shared" si="10"/>
        <v>24.793749674999987</v>
      </c>
      <c r="AB46" s="5">
        <f t="shared" si="11"/>
        <v>-1139.6931251624992</v>
      </c>
    </row>
    <row r="47" spans="1:28" x14ac:dyDescent="0.55000000000000004">
      <c r="A47" s="3" t="s">
        <v>63</v>
      </c>
      <c r="B47" s="3" t="s">
        <v>185</v>
      </c>
      <c r="C47" t="s">
        <v>31</v>
      </c>
      <c r="D47" s="3" t="s">
        <v>36</v>
      </c>
      <c r="E47" s="3" t="s">
        <v>36</v>
      </c>
      <c r="F47" s="3" t="s">
        <v>67</v>
      </c>
      <c r="G47" s="5">
        <v>0.72499999999999998</v>
      </c>
      <c r="H47">
        <v>39</v>
      </c>
      <c r="I47" s="5">
        <v>24.4374999375</v>
      </c>
      <c r="J47" s="5">
        <v>0.62660256250000002</v>
      </c>
      <c r="K47">
        <v>2364</v>
      </c>
      <c r="L47" s="15">
        <v>1.6497461928934001E-2</v>
      </c>
      <c r="M47" s="13">
        <v>3.6335448392554999</v>
      </c>
      <c r="N47" s="15">
        <v>2.5641025641025599E-2</v>
      </c>
      <c r="O47" s="5">
        <f t="shared" si="0"/>
        <v>24.4374999375</v>
      </c>
      <c r="P47" s="5">
        <v>2226.15</v>
      </c>
      <c r="Q47" s="5">
        <f t="shared" si="1"/>
        <v>24.4374999375</v>
      </c>
      <c r="R47" s="5">
        <f t="shared" si="2"/>
        <v>2201.7125000625001</v>
      </c>
      <c r="S47" s="15">
        <f t="shared" si="3"/>
        <v>90.09565240689426</v>
      </c>
      <c r="T47">
        <v>1</v>
      </c>
      <c r="U47" s="5">
        <f t="shared" si="4"/>
        <v>2226.15</v>
      </c>
      <c r="V47" s="15">
        <f t="shared" si="5"/>
        <v>4.2301184433164035E-4</v>
      </c>
      <c r="W47" s="15">
        <f t="shared" si="6"/>
        <v>0.98902252771039689</v>
      </c>
      <c r="X47" s="5">
        <f t="shared" si="7"/>
        <v>24.4374999375</v>
      </c>
      <c r="Y47" s="5">
        <f t="shared" si="8"/>
        <v>21.99374994375</v>
      </c>
      <c r="Z47" s="5">
        <f t="shared" si="9"/>
        <v>2311.7981250656253</v>
      </c>
      <c r="AA47" s="5">
        <f t="shared" si="10"/>
        <v>2.44374999375</v>
      </c>
      <c r="AB47" s="5">
        <f t="shared" si="11"/>
        <v>-110.08562500312519</v>
      </c>
    </row>
    <row r="48" spans="1:28" x14ac:dyDescent="0.55000000000000004">
      <c r="A48" s="3" t="s">
        <v>72</v>
      </c>
      <c r="B48" s="3" t="s">
        <v>187</v>
      </c>
      <c r="C48" t="s">
        <v>155</v>
      </c>
      <c r="D48" s="3" t="s">
        <v>173</v>
      </c>
      <c r="E48" s="3" t="s">
        <v>188</v>
      </c>
      <c r="F48" s="3" t="s">
        <v>35</v>
      </c>
      <c r="G48" s="5">
        <v>7.5</v>
      </c>
      <c r="H48">
        <v>112</v>
      </c>
      <c r="I48" s="5">
        <v>31.649998799999999</v>
      </c>
      <c r="J48" s="5">
        <v>0.28258927499999997</v>
      </c>
      <c r="K48">
        <v>157285</v>
      </c>
      <c r="L48" s="15">
        <v>7.1208316114060506E-4</v>
      </c>
      <c r="M48" s="13">
        <v>2.3088775153383998</v>
      </c>
      <c r="N48" s="15">
        <v>8.9285714285714298E-3</v>
      </c>
      <c r="O48" s="5">
        <f t="shared" si="0"/>
        <v>31.649998799999999</v>
      </c>
      <c r="P48" s="5">
        <v>2882.35</v>
      </c>
      <c r="Q48" s="5">
        <f t="shared" si="1"/>
        <v>31.649998799999999</v>
      </c>
      <c r="R48" s="5">
        <f t="shared" si="2"/>
        <v>2850.7000011999999</v>
      </c>
      <c r="S48" s="15">
        <f t="shared" si="3"/>
        <v>90.069513721434959</v>
      </c>
      <c r="T48">
        <v>1</v>
      </c>
      <c r="U48" s="5">
        <f t="shared" si="4"/>
        <v>2882.35</v>
      </c>
      <c r="V48" s="15">
        <f t="shared" si="5"/>
        <v>6.3578853673268316E-6</v>
      </c>
      <c r="W48" s="15">
        <f t="shared" si="6"/>
        <v>0.98901937696671116</v>
      </c>
      <c r="X48" s="5">
        <f t="shared" si="7"/>
        <v>31.649998799999999</v>
      </c>
      <c r="Y48" s="5">
        <f t="shared" si="8"/>
        <v>28.484998919999999</v>
      </c>
      <c r="Z48" s="5">
        <f t="shared" si="9"/>
        <v>2993.23500126</v>
      </c>
      <c r="AA48" s="5">
        <f t="shared" si="10"/>
        <v>3.1649998799999999</v>
      </c>
      <c r="AB48" s="5">
        <f t="shared" si="11"/>
        <v>-142.53500006000013</v>
      </c>
    </row>
    <row r="49" spans="1:28" x14ac:dyDescent="0.55000000000000004">
      <c r="A49" s="3" t="s">
        <v>72</v>
      </c>
      <c r="B49" s="3" t="s">
        <v>59</v>
      </c>
      <c r="C49" t="s">
        <v>47</v>
      </c>
      <c r="D49" s="3" t="s">
        <v>96</v>
      </c>
      <c r="E49" s="3" t="s">
        <v>161</v>
      </c>
      <c r="F49" s="3" t="s">
        <v>35</v>
      </c>
      <c r="G49" s="5">
        <v>27.5</v>
      </c>
      <c r="H49">
        <v>11789</v>
      </c>
      <c r="I49" s="5">
        <v>2412.512454275</v>
      </c>
      <c r="J49" s="5">
        <v>0.204640975</v>
      </c>
      <c r="K49">
        <v>78814</v>
      </c>
      <c r="L49" s="15">
        <v>0.14958002385363001</v>
      </c>
      <c r="M49" s="13">
        <v>1.1294810566650599</v>
      </c>
      <c r="N49" s="15">
        <v>1.8491814403257301E-2</v>
      </c>
      <c r="O49" s="5">
        <f t="shared" si="0"/>
        <v>11.066570891169725</v>
      </c>
      <c r="P49" s="5">
        <v>216915.75</v>
      </c>
      <c r="Q49" s="5">
        <f t="shared" si="1"/>
        <v>2412.512454275</v>
      </c>
      <c r="R49" s="5">
        <f t="shared" si="2"/>
        <v>214503.23754572499</v>
      </c>
      <c r="S49" s="15">
        <f t="shared" si="3"/>
        <v>88.912800083424557</v>
      </c>
      <c r="T49">
        <v>218</v>
      </c>
      <c r="U49" s="5">
        <f t="shared" si="4"/>
        <v>995.02637614678895</v>
      </c>
      <c r="V49" s="15">
        <f t="shared" si="5"/>
        <v>2.7660060395361262E-3</v>
      </c>
      <c r="W49" s="15">
        <f t="shared" si="6"/>
        <v>0.98887811302648598</v>
      </c>
      <c r="X49" s="5">
        <f t="shared" si="7"/>
        <v>11.066570891169725</v>
      </c>
      <c r="Y49" s="5">
        <f t="shared" si="8"/>
        <v>2171.2612088475003</v>
      </c>
      <c r="Z49" s="5">
        <f t="shared" si="9"/>
        <v>225228.39942301126</v>
      </c>
      <c r="AA49" s="5">
        <f t="shared" si="10"/>
        <v>241.25124542749973</v>
      </c>
      <c r="AB49" s="5">
        <f t="shared" si="11"/>
        <v>-10725.161877286271</v>
      </c>
    </row>
    <row r="50" spans="1:28" x14ac:dyDescent="0.55000000000000004">
      <c r="A50" s="3" t="s">
        <v>63</v>
      </c>
      <c r="B50" s="3" t="s">
        <v>191</v>
      </c>
      <c r="C50" t="s">
        <v>31</v>
      </c>
      <c r="D50" s="3" t="s">
        <v>36</v>
      </c>
      <c r="E50" s="3" t="s">
        <v>36</v>
      </c>
      <c r="F50" s="3" t="s">
        <v>67</v>
      </c>
      <c r="G50" s="5">
        <v>0.47499999999999998</v>
      </c>
      <c r="H50">
        <v>20</v>
      </c>
      <c r="I50" s="5">
        <v>10.4</v>
      </c>
      <c r="J50" s="5">
        <v>0.52</v>
      </c>
      <c r="K50">
        <v>501</v>
      </c>
      <c r="L50" s="15">
        <v>3.9920159680638695E-2</v>
      </c>
      <c r="M50" s="13">
        <v>2.12155688622755</v>
      </c>
      <c r="N50" s="15">
        <v>0.05</v>
      </c>
      <c r="O50" s="5">
        <f t="shared" si="0"/>
        <v>10.4</v>
      </c>
      <c r="P50" s="5">
        <v>935</v>
      </c>
      <c r="Q50" s="5">
        <f t="shared" si="1"/>
        <v>10.4</v>
      </c>
      <c r="R50" s="5">
        <f t="shared" si="2"/>
        <v>924.6</v>
      </c>
      <c r="S50" s="15">
        <f t="shared" si="3"/>
        <v>88.903846153846146</v>
      </c>
      <c r="T50">
        <v>1</v>
      </c>
      <c r="U50" s="5">
        <f t="shared" si="4"/>
        <v>935</v>
      </c>
      <c r="V50" s="15">
        <f t="shared" si="5"/>
        <v>1.9960079840319347E-3</v>
      </c>
      <c r="W50" s="15">
        <f t="shared" si="6"/>
        <v>0.9888770053475936</v>
      </c>
      <c r="X50" s="5">
        <f t="shared" si="7"/>
        <v>10.4</v>
      </c>
      <c r="Y50" s="5">
        <f t="shared" si="8"/>
        <v>9.3600000000000012</v>
      </c>
      <c r="Z50" s="5">
        <f t="shared" si="9"/>
        <v>970.83</v>
      </c>
      <c r="AA50" s="5">
        <f t="shared" si="10"/>
        <v>1.0399999999999991</v>
      </c>
      <c r="AB50" s="5">
        <f t="shared" si="11"/>
        <v>-46.230000000000018</v>
      </c>
    </row>
    <row r="51" spans="1:28" x14ac:dyDescent="0.55000000000000004">
      <c r="A51" s="3" t="s">
        <v>72</v>
      </c>
      <c r="B51" s="3" t="s">
        <v>193</v>
      </c>
      <c r="C51" t="s">
        <v>47</v>
      </c>
      <c r="D51" s="3" t="s">
        <v>194</v>
      </c>
      <c r="E51" s="3" t="s">
        <v>195</v>
      </c>
      <c r="F51" s="3" t="s">
        <v>77</v>
      </c>
      <c r="G51" s="5">
        <v>6.25</v>
      </c>
      <c r="H51">
        <v>2</v>
      </c>
      <c r="I51" s="5">
        <v>4.8875000000000002</v>
      </c>
      <c r="J51" s="5">
        <v>2.4437500000000001</v>
      </c>
      <c r="K51">
        <v>38</v>
      </c>
      <c r="L51" s="15">
        <v>5.2631578947368397E-2</v>
      </c>
      <c r="M51" s="13">
        <v>1.7089473684210501</v>
      </c>
      <c r="N51" s="15">
        <v>0.5</v>
      </c>
      <c r="O51" s="5">
        <f t="shared" si="0"/>
        <v>4.8875000000000002</v>
      </c>
      <c r="P51" s="5">
        <v>434.35</v>
      </c>
      <c r="Q51" s="5">
        <f t="shared" si="1"/>
        <v>4.8875000000000002</v>
      </c>
      <c r="R51" s="5">
        <f t="shared" si="2"/>
        <v>429.46250000000003</v>
      </c>
      <c r="S51" s="15">
        <f t="shared" si="3"/>
        <v>87.869565217391312</v>
      </c>
      <c r="T51">
        <v>1</v>
      </c>
      <c r="U51" s="5">
        <f t="shared" si="4"/>
        <v>434.35</v>
      </c>
      <c r="V51" s="15">
        <f t="shared" si="5"/>
        <v>2.6315789473684199E-2</v>
      </c>
      <c r="W51" s="15">
        <f t="shared" si="6"/>
        <v>0.98874755381604695</v>
      </c>
      <c r="X51" s="5">
        <f t="shared" si="7"/>
        <v>4.8875000000000002</v>
      </c>
      <c r="Y51" s="5">
        <f t="shared" si="8"/>
        <v>4.3987500000000006</v>
      </c>
      <c r="Z51" s="5">
        <f t="shared" si="9"/>
        <v>450.93562500000007</v>
      </c>
      <c r="AA51" s="5">
        <f t="shared" si="10"/>
        <v>0.48874999999999957</v>
      </c>
      <c r="AB51" s="5">
        <f t="shared" si="11"/>
        <v>-21.473125000000039</v>
      </c>
    </row>
    <row r="52" spans="1:28" x14ac:dyDescent="0.55000000000000004">
      <c r="A52" s="3" t="s">
        <v>63</v>
      </c>
      <c r="B52" s="3" t="s">
        <v>81</v>
      </c>
      <c r="C52" t="s">
        <v>31</v>
      </c>
      <c r="D52" s="3" t="s">
        <v>36</v>
      </c>
      <c r="E52" s="3" t="s">
        <v>36</v>
      </c>
      <c r="F52" s="3" t="s">
        <v>67</v>
      </c>
      <c r="G52" s="5">
        <v>0.13750000000000001</v>
      </c>
      <c r="H52">
        <v>207</v>
      </c>
      <c r="I52" s="5">
        <v>34.874997749999999</v>
      </c>
      <c r="J52" s="5">
        <v>0.16847825</v>
      </c>
      <c r="K52">
        <v>1100</v>
      </c>
      <c r="L52" s="15">
        <v>0.18818181818181798</v>
      </c>
      <c r="M52" s="13">
        <v>1.16954545454545</v>
      </c>
      <c r="N52" s="15">
        <v>1.9323671497584502E-2</v>
      </c>
      <c r="O52" s="5">
        <f t="shared" si="0"/>
        <v>8.7187494374999996</v>
      </c>
      <c r="P52" s="5">
        <v>3035.35</v>
      </c>
      <c r="Q52" s="5">
        <f t="shared" si="1"/>
        <v>34.874997749999999</v>
      </c>
      <c r="R52" s="5">
        <f t="shared" si="2"/>
        <v>3000.4750022499998</v>
      </c>
      <c r="S52" s="15">
        <f t="shared" si="3"/>
        <v>86.035131063198421</v>
      </c>
      <c r="T52">
        <v>4</v>
      </c>
      <c r="U52" s="5">
        <f t="shared" si="4"/>
        <v>758.83749999999998</v>
      </c>
      <c r="V52" s="15">
        <f t="shared" si="5"/>
        <v>3.6363636363636251E-3</v>
      </c>
      <c r="W52" s="15">
        <f t="shared" si="6"/>
        <v>0.98851038669346203</v>
      </c>
      <c r="X52" s="5">
        <f t="shared" si="7"/>
        <v>8.7187494374999996</v>
      </c>
      <c r="Y52" s="5">
        <f t="shared" si="8"/>
        <v>31.387497974999999</v>
      </c>
      <c r="Z52" s="5">
        <f t="shared" si="9"/>
        <v>3150.4987523625</v>
      </c>
      <c r="AA52" s="5">
        <f t="shared" si="10"/>
        <v>3.4874997749999999</v>
      </c>
      <c r="AB52" s="5">
        <f t="shared" si="11"/>
        <v>-150.02375011250024</v>
      </c>
    </row>
    <row r="53" spans="1:28" x14ac:dyDescent="0.55000000000000004">
      <c r="A53" s="3" t="s">
        <v>72</v>
      </c>
      <c r="B53" s="3" t="s">
        <v>198</v>
      </c>
      <c r="C53" t="s">
        <v>47</v>
      </c>
      <c r="D53" s="3" t="s">
        <v>96</v>
      </c>
      <c r="E53" s="3" t="s">
        <v>161</v>
      </c>
      <c r="F53" s="3" t="s">
        <v>162</v>
      </c>
      <c r="G53" s="5">
        <v>0.35</v>
      </c>
      <c r="H53">
        <v>116</v>
      </c>
      <c r="I53" s="5">
        <v>59.349999300000007</v>
      </c>
      <c r="J53" s="5">
        <v>0.51163792500000005</v>
      </c>
      <c r="K53">
        <v>776</v>
      </c>
      <c r="L53" s="15">
        <v>0.149484536082474</v>
      </c>
      <c r="M53" s="13">
        <v>1.30069587628866</v>
      </c>
      <c r="N53" s="15">
        <v>4.31034482758621E-2</v>
      </c>
      <c r="O53" s="5">
        <f t="shared" si="0"/>
        <v>11.869999860000002</v>
      </c>
      <c r="P53" s="5">
        <v>5146.75</v>
      </c>
      <c r="Q53" s="5">
        <f t="shared" si="1"/>
        <v>59.349999300000007</v>
      </c>
      <c r="R53" s="5">
        <f t="shared" si="2"/>
        <v>5087.4000007000004</v>
      </c>
      <c r="S53" s="15">
        <f t="shared" si="3"/>
        <v>85.718619388425168</v>
      </c>
      <c r="T53">
        <v>5</v>
      </c>
      <c r="U53" s="5">
        <f t="shared" si="4"/>
        <v>1029.3499999999999</v>
      </c>
      <c r="V53" s="15">
        <f t="shared" si="5"/>
        <v>6.4432989690721594E-3</v>
      </c>
      <c r="W53" s="15">
        <f t="shared" si="6"/>
        <v>0.98846845110020898</v>
      </c>
      <c r="X53" s="5">
        <f t="shared" si="7"/>
        <v>11.869999860000002</v>
      </c>
      <c r="Y53" s="5">
        <f t="shared" si="8"/>
        <v>53.414999370000011</v>
      </c>
      <c r="Z53" s="5">
        <f t="shared" si="9"/>
        <v>5341.7700007350004</v>
      </c>
      <c r="AA53" s="5">
        <f t="shared" si="10"/>
        <v>5.9349999299999965</v>
      </c>
      <c r="AB53" s="5">
        <f t="shared" si="11"/>
        <v>-254.37000003499998</v>
      </c>
    </row>
    <row r="54" spans="1:28" x14ac:dyDescent="0.55000000000000004">
      <c r="A54" s="3" t="s">
        <v>72</v>
      </c>
      <c r="B54" s="3" t="s">
        <v>200</v>
      </c>
      <c r="C54" t="s">
        <v>47</v>
      </c>
      <c r="D54" s="3" t="s">
        <v>104</v>
      </c>
      <c r="E54" s="3" t="s">
        <v>201</v>
      </c>
      <c r="F54" s="3" t="s">
        <v>77</v>
      </c>
      <c r="G54" s="5">
        <v>6.25</v>
      </c>
      <c r="H54">
        <v>3</v>
      </c>
      <c r="I54" s="5">
        <v>5.9749999875000004</v>
      </c>
      <c r="J54" s="5">
        <v>1.9916666625000001</v>
      </c>
      <c r="K54">
        <v>6</v>
      </c>
      <c r="L54" s="15">
        <v>0.5</v>
      </c>
      <c r="M54" s="13">
        <v>2</v>
      </c>
      <c r="N54" s="15">
        <v>0.33333333333333298</v>
      </c>
      <c r="O54" s="5">
        <f t="shared" si="0"/>
        <v>5.9749999875000004</v>
      </c>
      <c r="P54" s="5">
        <v>490.45</v>
      </c>
      <c r="Q54" s="5">
        <f t="shared" si="1"/>
        <v>5.9749999875000004</v>
      </c>
      <c r="R54" s="5">
        <f t="shared" si="2"/>
        <v>484.4750000125</v>
      </c>
      <c r="S54" s="15">
        <f t="shared" si="3"/>
        <v>81.083682180091387</v>
      </c>
      <c r="T54">
        <v>1</v>
      </c>
      <c r="U54" s="5">
        <f t="shared" si="4"/>
        <v>490.45</v>
      </c>
      <c r="V54" s="15">
        <f t="shared" si="5"/>
        <v>0.16666666666666649</v>
      </c>
      <c r="W54" s="15">
        <f t="shared" si="6"/>
        <v>0.98781731065857892</v>
      </c>
      <c r="X54" s="5">
        <f t="shared" si="7"/>
        <v>5.9749999875000004</v>
      </c>
      <c r="Y54" s="5">
        <f t="shared" si="8"/>
        <v>5.3774999887500003</v>
      </c>
      <c r="Z54" s="5">
        <f t="shared" si="9"/>
        <v>508.69875001312505</v>
      </c>
      <c r="AA54" s="5">
        <f t="shared" si="10"/>
        <v>0.59749999875000004</v>
      </c>
      <c r="AB54" s="5">
        <f t="shared" si="11"/>
        <v>-24.223750000625046</v>
      </c>
    </row>
    <row r="55" spans="1:28" x14ac:dyDescent="0.55000000000000004">
      <c r="A55" s="3" t="s">
        <v>28</v>
      </c>
      <c r="B55" s="3" t="s">
        <v>203</v>
      </c>
      <c r="C55" t="s">
        <v>31</v>
      </c>
      <c r="D55" s="3" t="s">
        <v>96</v>
      </c>
      <c r="E55" s="3" t="s">
        <v>161</v>
      </c>
      <c r="F55" s="3" t="s">
        <v>35</v>
      </c>
      <c r="G55" s="5">
        <v>6.25</v>
      </c>
      <c r="H55">
        <v>24</v>
      </c>
      <c r="I55" s="5">
        <v>33.787500000000001</v>
      </c>
      <c r="J55" s="5">
        <v>1.4078124999999999</v>
      </c>
      <c r="K55">
        <v>1171</v>
      </c>
      <c r="L55" s="15">
        <v>2.0495303159692599E-2</v>
      </c>
      <c r="M55" s="13">
        <v>3.0695217762596099</v>
      </c>
      <c r="N55" s="15">
        <v>4.1666666666666699E-2</v>
      </c>
      <c r="O55" s="5">
        <f t="shared" si="0"/>
        <v>33.787500000000001</v>
      </c>
      <c r="P55" s="5">
        <v>2772.7</v>
      </c>
      <c r="Q55" s="5">
        <f t="shared" si="1"/>
        <v>33.787500000000001</v>
      </c>
      <c r="R55" s="5">
        <f t="shared" si="2"/>
        <v>2738.9124999999999</v>
      </c>
      <c r="S55" s="15">
        <f t="shared" si="3"/>
        <v>81.062893081761004</v>
      </c>
      <c r="T55">
        <v>1</v>
      </c>
      <c r="U55" s="5">
        <f t="shared" si="4"/>
        <v>2772.7</v>
      </c>
      <c r="V55" s="15">
        <f t="shared" si="5"/>
        <v>8.5397096498719227E-4</v>
      </c>
      <c r="W55" s="15">
        <f t="shared" si="6"/>
        <v>0.98781422440220723</v>
      </c>
      <c r="X55" s="5">
        <f t="shared" si="7"/>
        <v>33.787500000000001</v>
      </c>
      <c r="Y55" s="5">
        <f t="shared" si="8"/>
        <v>30.408750000000001</v>
      </c>
      <c r="Z55" s="5">
        <f t="shared" si="9"/>
        <v>2875.8581250000002</v>
      </c>
      <c r="AA55" s="5">
        <f t="shared" si="10"/>
        <v>3.3787500000000001</v>
      </c>
      <c r="AB55" s="5">
        <f t="shared" si="11"/>
        <v>-136.94562500000029</v>
      </c>
    </row>
    <row r="56" spans="1:28" x14ac:dyDescent="0.55000000000000004">
      <c r="A56" s="3" t="s">
        <v>72</v>
      </c>
      <c r="B56" s="3" t="s">
        <v>205</v>
      </c>
      <c r="C56" t="s">
        <v>47</v>
      </c>
      <c r="D56" s="3" t="s">
        <v>173</v>
      </c>
      <c r="E56" s="3" t="s">
        <v>206</v>
      </c>
      <c r="F56" s="3" t="s">
        <v>175</v>
      </c>
      <c r="G56" s="5">
        <v>6.25</v>
      </c>
      <c r="H56">
        <v>14</v>
      </c>
      <c r="I56" s="5">
        <v>20.112499925000002</v>
      </c>
      <c r="J56" s="5">
        <v>1.4366071375</v>
      </c>
      <c r="K56">
        <v>310</v>
      </c>
      <c r="L56" s="15">
        <v>4.5161290322580594E-2</v>
      </c>
      <c r="M56" s="13">
        <v>1.4922580645161301</v>
      </c>
      <c r="N56" s="15">
        <v>7.1428571428571397E-2</v>
      </c>
      <c r="O56" s="5">
        <f t="shared" si="0"/>
        <v>20.112499925000002</v>
      </c>
      <c r="P56" s="5">
        <v>1489.2</v>
      </c>
      <c r="Q56" s="5">
        <f t="shared" si="1"/>
        <v>20.112499925000002</v>
      </c>
      <c r="R56" s="5">
        <f t="shared" si="2"/>
        <v>1469.087500075</v>
      </c>
      <c r="S56" s="15">
        <f t="shared" si="3"/>
        <v>73.043505558894353</v>
      </c>
      <c r="T56">
        <v>1</v>
      </c>
      <c r="U56" s="5">
        <f t="shared" si="4"/>
        <v>1489.2</v>
      </c>
      <c r="V56" s="15">
        <f t="shared" si="5"/>
        <v>3.225806451612898E-3</v>
      </c>
      <c r="W56" s="15">
        <f t="shared" si="6"/>
        <v>0.98649442658810094</v>
      </c>
      <c r="X56" s="5">
        <f t="shared" si="7"/>
        <v>20.112499925000002</v>
      </c>
      <c r="Y56" s="5">
        <f t="shared" si="8"/>
        <v>18.101249932500004</v>
      </c>
      <c r="Z56" s="5">
        <f t="shared" si="9"/>
        <v>1542.5418750787501</v>
      </c>
      <c r="AA56" s="5">
        <f t="shared" si="10"/>
        <v>2.011249992499998</v>
      </c>
      <c r="AB56" s="5">
        <f t="shared" si="11"/>
        <v>-73.454375003750101</v>
      </c>
    </row>
    <row r="57" spans="1:28" x14ac:dyDescent="0.55000000000000004">
      <c r="A57" s="3" t="s">
        <v>72</v>
      </c>
      <c r="B57" s="3" t="s">
        <v>208</v>
      </c>
      <c r="C57" t="s">
        <v>47</v>
      </c>
      <c r="D57" s="3" t="s">
        <v>96</v>
      </c>
      <c r="E57" s="3" t="s">
        <v>88</v>
      </c>
      <c r="F57" s="3" t="s">
        <v>175</v>
      </c>
      <c r="G57" s="5">
        <v>15</v>
      </c>
      <c r="H57">
        <v>6119</v>
      </c>
      <c r="I57" s="5">
        <v>1905.862442675</v>
      </c>
      <c r="J57" s="5">
        <v>0.31146632499999999</v>
      </c>
      <c r="K57">
        <v>15166</v>
      </c>
      <c r="L57" s="15">
        <v>0.40346828432019</v>
      </c>
      <c r="M57" s="13">
        <v>1.03887115917183</v>
      </c>
      <c r="N57" s="15">
        <v>1.91207713678706E-2</v>
      </c>
      <c r="O57" s="5">
        <f t="shared" si="0"/>
        <v>16.289422586965813</v>
      </c>
      <c r="P57" s="5">
        <v>132065.35</v>
      </c>
      <c r="Q57" s="5">
        <f t="shared" si="1"/>
        <v>1905.862442675</v>
      </c>
      <c r="R57" s="5">
        <f t="shared" si="2"/>
        <v>130159.487557325</v>
      </c>
      <c r="S57" s="15">
        <f t="shared" si="3"/>
        <v>68.294271739065195</v>
      </c>
      <c r="T57">
        <v>117</v>
      </c>
      <c r="U57" s="5">
        <f t="shared" si="4"/>
        <v>1128.7636752136752</v>
      </c>
      <c r="V57" s="15">
        <f t="shared" si="5"/>
        <v>7.7146248186733633E-3</v>
      </c>
      <c r="W57" s="15">
        <f t="shared" si="6"/>
        <v>0.98556879270243858</v>
      </c>
      <c r="X57" s="5">
        <f t="shared" si="7"/>
        <v>16.289422586965813</v>
      </c>
      <c r="Y57" s="5">
        <f t="shared" si="8"/>
        <v>1715.2761984075</v>
      </c>
      <c r="Z57" s="5">
        <f t="shared" si="9"/>
        <v>136667.46193519127</v>
      </c>
      <c r="AA57" s="5">
        <f t="shared" si="10"/>
        <v>190.58624426749998</v>
      </c>
      <c r="AB57" s="5">
        <f t="shared" si="11"/>
        <v>-6507.9743778662669</v>
      </c>
    </row>
    <row r="58" spans="1:28" x14ac:dyDescent="0.55000000000000004">
      <c r="A58" s="3" t="s">
        <v>210</v>
      </c>
      <c r="B58" s="3" t="s">
        <v>212</v>
      </c>
      <c r="C58" t="s">
        <v>47</v>
      </c>
      <c r="D58" s="3" t="s">
        <v>48</v>
      </c>
      <c r="E58" s="3" t="s">
        <v>49</v>
      </c>
      <c r="F58" s="3" t="s">
        <v>35</v>
      </c>
      <c r="G58" s="5">
        <v>0</v>
      </c>
      <c r="H58">
        <v>2</v>
      </c>
      <c r="I58" s="5">
        <v>7.5625</v>
      </c>
      <c r="J58" s="5">
        <v>3.78125</v>
      </c>
      <c r="K58">
        <v>35</v>
      </c>
      <c r="L58" s="15">
        <v>5.7142857142857099E-2</v>
      </c>
      <c r="M58" s="13">
        <v>6.0845714285714303</v>
      </c>
      <c r="N58" s="15">
        <v>0.5</v>
      </c>
      <c r="O58" s="5">
        <f t="shared" si="0"/>
        <v>7.5625</v>
      </c>
      <c r="P58" s="5">
        <v>512.54999999999995</v>
      </c>
      <c r="Q58" s="5">
        <f t="shared" si="1"/>
        <v>7.5625</v>
      </c>
      <c r="R58" s="5">
        <f t="shared" si="2"/>
        <v>504.98749999999995</v>
      </c>
      <c r="S58" s="15">
        <f t="shared" si="3"/>
        <v>66.775206611570241</v>
      </c>
      <c r="T58">
        <v>1</v>
      </c>
      <c r="U58" s="5">
        <f t="shared" si="4"/>
        <v>512.54999999999995</v>
      </c>
      <c r="V58" s="15">
        <f t="shared" si="5"/>
        <v>2.857142857142855E-2</v>
      </c>
      <c r="W58" s="15">
        <f t="shared" si="6"/>
        <v>0.98524534191786162</v>
      </c>
      <c r="X58" s="5">
        <f t="shared" si="7"/>
        <v>7.5625</v>
      </c>
      <c r="Y58" s="5">
        <f t="shared" si="8"/>
        <v>6.8062500000000004</v>
      </c>
      <c r="Z58" s="5">
        <f t="shared" si="9"/>
        <v>530.23687499999994</v>
      </c>
      <c r="AA58" s="5">
        <f t="shared" si="10"/>
        <v>0.75624999999999964</v>
      </c>
      <c r="AB58" s="5">
        <f t="shared" si="11"/>
        <v>-25.249374999999986</v>
      </c>
    </row>
    <row r="59" spans="1:28" x14ac:dyDescent="0.55000000000000004">
      <c r="A59" s="3" t="s">
        <v>72</v>
      </c>
      <c r="B59" s="3" t="s">
        <v>214</v>
      </c>
      <c r="C59" t="s">
        <v>47</v>
      </c>
      <c r="D59" s="3" t="s">
        <v>96</v>
      </c>
      <c r="E59" s="3" t="s">
        <v>88</v>
      </c>
      <c r="F59" s="3" t="s">
        <v>35</v>
      </c>
      <c r="G59" s="5">
        <v>10</v>
      </c>
      <c r="H59">
        <v>57</v>
      </c>
      <c r="I59" s="5">
        <v>14.999999587500001</v>
      </c>
      <c r="J59" s="5">
        <v>0.26315788750000002</v>
      </c>
      <c r="K59">
        <v>200</v>
      </c>
      <c r="L59" s="15">
        <v>0.28499999999999998</v>
      </c>
      <c r="M59" s="13">
        <v>1.0049999999999999</v>
      </c>
      <c r="N59" s="15">
        <v>1.7543859649122799E-2</v>
      </c>
      <c r="O59" s="5">
        <f t="shared" si="0"/>
        <v>14.999999587500001</v>
      </c>
      <c r="P59" s="5">
        <v>1008.95</v>
      </c>
      <c r="Q59" s="5">
        <f t="shared" si="1"/>
        <v>14.999999587500001</v>
      </c>
      <c r="R59" s="5">
        <f t="shared" si="2"/>
        <v>993.9500004125</v>
      </c>
      <c r="S59" s="15">
        <f t="shared" si="3"/>
        <v>66.263335183075043</v>
      </c>
      <c r="T59">
        <v>1</v>
      </c>
      <c r="U59" s="5">
        <f t="shared" si="4"/>
        <v>1008.95</v>
      </c>
      <c r="V59" s="15">
        <f t="shared" si="5"/>
        <v>4.9999999999999975E-3</v>
      </c>
      <c r="W59" s="15">
        <f t="shared" si="6"/>
        <v>0.98513305952970909</v>
      </c>
      <c r="X59" s="5">
        <f t="shared" si="7"/>
        <v>14.999999587500001</v>
      </c>
      <c r="Y59" s="5">
        <f t="shared" si="8"/>
        <v>13.499999628750002</v>
      </c>
      <c r="Z59" s="5">
        <f t="shared" si="9"/>
        <v>1043.6475004331251</v>
      </c>
      <c r="AA59" s="5">
        <f t="shared" si="10"/>
        <v>1.4999999587499993</v>
      </c>
      <c r="AB59" s="5">
        <f t="shared" si="11"/>
        <v>-49.697500020625057</v>
      </c>
    </row>
    <row r="60" spans="1:28" x14ac:dyDescent="0.55000000000000004">
      <c r="A60" s="3" t="s">
        <v>72</v>
      </c>
      <c r="B60" s="3" t="s">
        <v>216</v>
      </c>
      <c r="C60" t="s">
        <v>47</v>
      </c>
      <c r="D60" s="3" t="s">
        <v>40</v>
      </c>
      <c r="E60" s="3" t="s">
        <v>122</v>
      </c>
      <c r="F60" s="3" t="s">
        <v>77</v>
      </c>
      <c r="G60" s="5">
        <v>6.25</v>
      </c>
      <c r="H60">
        <v>3</v>
      </c>
      <c r="I60" s="5">
        <v>7.3875000000000002</v>
      </c>
      <c r="J60" s="5">
        <v>2.4624999999999999</v>
      </c>
      <c r="K60">
        <v>22</v>
      </c>
      <c r="L60" s="15">
        <v>0.13636363636363599</v>
      </c>
      <c r="M60" s="13">
        <v>1.0900000000000001</v>
      </c>
      <c r="N60" s="15">
        <v>0.33333333333333298</v>
      </c>
      <c r="O60" s="5">
        <f t="shared" si="0"/>
        <v>7.3875000000000002</v>
      </c>
      <c r="P60" s="5">
        <v>490.45</v>
      </c>
      <c r="Q60" s="5">
        <f t="shared" si="1"/>
        <v>7.3875000000000002</v>
      </c>
      <c r="R60" s="5">
        <f t="shared" si="2"/>
        <v>483.0625</v>
      </c>
      <c r="S60" s="15">
        <f t="shared" si="3"/>
        <v>65.389170896785103</v>
      </c>
      <c r="T60">
        <v>1</v>
      </c>
      <c r="U60" s="5">
        <f t="shared" si="4"/>
        <v>490.45</v>
      </c>
      <c r="V60" s="15">
        <f t="shared" si="5"/>
        <v>4.5454545454545282E-2</v>
      </c>
      <c r="W60" s="15">
        <f t="shared" si="6"/>
        <v>0.98493730247731681</v>
      </c>
      <c r="X60" s="5">
        <f t="shared" si="7"/>
        <v>7.3875000000000002</v>
      </c>
      <c r="Y60" s="5">
        <f t="shared" si="8"/>
        <v>6.6487500000000006</v>
      </c>
      <c r="Z60" s="5">
        <f t="shared" si="9"/>
        <v>507.21562500000005</v>
      </c>
      <c r="AA60" s="5">
        <f t="shared" si="10"/>
        <v>0.73874999999999957</v>
      </c>
      <c r="AB60" s="5">
        <f t="shared" si="11"/>
        <v>-24.153125000000045</v>
      </c>
    </row>
    <row r="61" spans="1:28" x14ac:dyDescent="0.55000000000000004">
      <c r="A61" s="3" t="s">
        <v>63</v>
      </c>
      <c r="B61" s="3" t="s">
        <v>218</v>
      </c>
      <c r="C61" t="s">
        <v>31</v>
      </c>
      <c r="D61" s="3" t="s">
        <v>36</v>
      </c>
      <c r="E61" s="3" t="s">
        <v>36</v>
      </c>
      <c r="F61" s="3" t="s">
        <v>67</v>
      </c>
      <c r="G61" s="5">
        <v>0.72499999999999998</v>
      </c>
      <c r="H61">
        <v>23</v>
      </c>
      <c r="I61" s="5">
        <v>12.5874998</v>
      </c>
      <c r="J61" s="5">
        <v>0.54728259999999995</v>
      </c>
      <c r="K61">
        <v>699</v>
      </c>
      <c r="L61" s="15">
        <v>3.29041487839771E-2</v>
      </c>
      <c r="M61" s="13">
        <v>2.4997138769671001</v>
      </c>
      <c r="N61" s="15">
        <v>4.3478260869565195E-2</v>
      </c>
      <c r="O61" s="5">
        <f t="shared" si="0"/>
        <v>12.5874998</v>
      </c>
      <c r="P61" s="5">
        <v>806.65</v>
      </c>
      <c r="Q61" s="5">
        <f t="shared" si="1"/>
        <v>12.5874998</v>
      </c>
      <c r="R61" s="5">
        <f t="shared" si="2"/>
        <v>794.06250019999993</v>
      </c>
      <c r="S61" s="15">
        <f t="shared" si="3"/>
        <v>63.083417105595501</v>
      </c>
      <c r="T61">
        <v>1</v>
      </c>
      <c r="U61" s="5">
        <f t="shared" si="4"/>
        <v>806.65</v>
      </c>
      <c r="V61" s="15">
        <f t="shared" si="5"/>
        <v>1.4306151645207428E-3</v>
      </c>
      <c r="W61" s="15">
        <f t="shared" si="6"/>
        <v>0.98439533899460729</v>
      </c>
      <c r="X61" s="5">
        <f t="shared" si="7"/>
        <v>12.5874998</v>
      </c>
      <c r="Y61" s="5">
        <f t="shared" si="8"/>
        <v>11.328749820000001</v>
      </c>
      <c r="Z61" s="5">
        <f t="shared" si="9"/>
        <v>833.76562520999994</v>
      </c>
      <c r="AA61" s="5">
        <f t="shared" si="10"/>
        <v>1.2587499799999993</v>
      </c>
      <c r="AB61" s="5">
        <f t="shared" si="11"/>
        <v>-39.703125010000008</v>
      </c>
    </row>
    <row r="62" spans="1:28" x14ac:dyDescent="0.55000000000000004">
      <c r="A62" s="3" t="s">
        <v>72</v>
      </c>
      <c r="B62" s="3" t="s">
        <v>220</v>
      </c>
      <c r="C62" t="s">
        <v>47</v>
      </c>
      <c r="D62" s="3" t="s">
        <v>221</v>
      </c>
      <c r="E62" s="3" t="s">
        <v>222</v>
      </c>
      <c r="F62" s="3" t="s">
        <v>77</v>
      </c>
      <c r="G62" s="5">
        <v>6.25</v>
      </c>
      <c r="H62">
        <v>6</v>
      </c>
      <c r="I62" s="5">
        <v>14.724999974999999</v>
      </c>
      <c r="J62" s="5">
        <v>2.4541666625</v>
      </c>
      <c r="K62">
        <v>97</v>
      </c>
      <c r="L62" s="15">
        <v>6.1855670103092807E-2</v>
      </c>
      <c r="M62" s="13">
        <v>1.2561855670103099</v>
      </c>
      <c r="N62" s="15">
        <v>0.16666666666666699</v>
      </c>
      <c r="O62" s="5">
        <f t="shared" si="0"/>
        <v>14.724999974999999</v>
      </c>
      <c r="P62" s="5">
        <v>940.95</v>
      </c>
      <c r="Q62" s="5">
        <f t="shared" si="1"/>
        <v>14.724999974999999</v>
      </c>
      <c r="R62" s="5">
        <f t="shared" si="2"/>
        <v>926.2250000250001</v>
      </c>
      <c r="S62" s="15">
        <f t="shared" si="3"/>
        <v>62.901528122073913</v>
      </c>
      <c r="T62">
        <v>1</v>
      </c>
      <c r="U62" s="5">
        <f t="shared" si="4"/>
        <v>940.95</v>
      </c>
      <c r="V62" s="15">
        <f t="shared" si="5"/>
        <v>1.0309278350515488E-2</v>
      </c>
      <c r="W62" s="15">
        <f t="shared" si="6"/>
        <v>0.9843509219671609</v>
      </c>
      <c r="X62" s="5">
        <f t="shared" si="7"/>
        <v>14.724999974999999</v>
      </c>
      <c r="Y62" s="5">
        <f t="shared" si="8"/>
        <v>13.252499977499999</v>
      </c>
      <c r="Z62" s="5">
        <f t="shared" si="9"/>
        <v>972.53625002625017</v>
      </c>
      <c r="AA62" s="5">
        <f t="shared" si="10"/>
        <v>1.4724999974999999</v>
      </c>
      <c r="AB62" s="5">
        <f t="shared" si="11"/>
        <v>-46.311250001250073</v>
      </c>
    </row>
    <row r="63" spans="1:28" x14ac:dyDescent="0.55000000000000004">
      <c r="A63" s="3" t="s">
        <v>53</v>
      </c>
      <c r="B63" s="3" t="s">
        <v>208</v>
      </c>
      <c r="C63" t="s">
        <v>47</v>
      </c>
      <c r="D63" s="3" t="s">
        <v>57</v>
      </c>
      <c r="E63" s="3" t="s">
        <v>88</v>
      </c>
      <c r="F63" s="3" t="s">
        <v>60</v>
      </c>
      <c r="G63" s="5">
        <v>0</v>
      </c>
      <c r="H63">
        <v>661</v>
      </c>
      <c r="I63" s="5">
        <v>202.79999711250002</v>
      </c>
      <c r="J63" s="5">
        <v>0.30680786250000003</v>
      </c>
      <c r="K63">
        <v>2703</v>
      </c>
      <c r="L63" s="15">
        <v>0.244543100258972</v>
      </c>
      <c r="M63" s="13">
        <v>1.47584165741768</v>
      </c>
      <c r="N63" s="15">
        <v>1.51285930408472E-2</v>
      </c>
      <c r="O63" s="5">
        <f t="shared" si="0"/>
        <v>20.279999711250003</v>
      </c>
      <c r="P63" s="5">
        <v>11950.15</v>
      </c>
      <c r="Q63" s="5">
        <f t="shared" si="1"/>
        <v>202.79999711250002</v>
      </c>
      <c r="R63" s="5">
        <f t="shared" si="2"/>
        <v>11747.350002887499</v>
      </c>
      <c r="S63" s="15">
        <f t="shared" si="3"/>
        <v>57.925789793630251</v>
      </c>
      <c r="T63">
        <v>10</v>
      </c>
      <c r="U63" s="5">
        <f t="shared" si="4"/>
        <v>1195.0149999999999</v>
      </c>
      <c r="V63" s="15">
        <f t="shared" si="5"/>
        <v>3.6995930447650829E-3</v>
      </c>
      <c r="W63" s="15">
        <f t="shared" si="6"/>
        <v>0.98302950196336436</v>
      </c>
      <c r="X63" s="5">
        <f t="shared" si="7"/>
        <v>20.279999711250003</v>
      </c>
      <c r="Y63" s="5">
        <f t="shared" si="8"/>
        <v>182.51999740125004</v>
      </c>
      <c r="Z63" s="5">
        <f t="shared" si="9"/>
        <v>12334.717503031874</v>
      </c>
      <c r="AA63" s="5">
        <f t="shared" si="10"/>
        <v>20.279999711249985</v>
      </c>
      <c r="AB63" s="5">
        <f t="shared" si="11"/>
        <v>-587.3675001443753</v>
      </c>
    </row>
    <row r="64" spans="1:28" x14ac:dyDescent="0.55000000000000004">
      <c r="A64" s="3" t="s">
        <v>63</v>
      </c>
      <c r="B64" s="3" t="s">
        <v>225</v>
      </c>
      <c r="C64" t="s">
        <v>31</v>
      </c>
      <c r="D64" s="3" t="s">
        <v>36</v>
      </c>
      <c r="E64" s="3" t="s">
        <v>36</v>
      </c>
      <c r="F64" s="3" t="s">
        <v>67</v>
      </c>
      <c r="G64" s="5">
        <v>0.3125</v>
      </c>
      <c r="H64">
        <v>26</v>
      </c>
      <c r="I64" s="5">
        <v>16.062499699999996</v>
      </c>
      <c r="J64" s="5">
        <v>0.61778844999999993</v>
      </c>
      <c r="K64">
        <v>9279</v>
      </c>
      <c r="L64" s="15">
        <v>2.80202608039659E-3</v>
      </c>
      <c r="M64" s="13">
        <v>2.39967668929842</v>
      </c>
      <c r="N64" s="15">
        <v>3.8461538461538498E-2</v>
      </c>
      <c r="O64" s="5">
        <f t="shared" si="0"/>
        <v>16.062499699999996</v>
      </c>
      <c r="P64" s="5">
        <v>935</v>
      </c>
      <c r="Q64" s="5">
        <f t="shared" si="1"/>
        <v>16.062499699999996</v>
      </c>
      <c r="R64" s="5">
        <f t="shared" si="2"/>
        <v>918.93750030000001</v>
      </c>
      <c r="S64" s="15">
        <f t="shared" si="3"/>
        <v>57.210117818710387</v>
      </c>
      <c r="T64">
        <v>1</v>
      </c>
      <c r="U64" s="5">
        <f t="shared" si="4"/>
        <v>935</v>
      </c>
      <c r="V64" s="15">
        <f t="shared" si="5"/>
        <v>1.0777023386140741E-4</v>
      </c>
      <c r="W64" s="15">
        <f t="shared" si="6"/>
        <v>0.98282085593582891</v>
      </c>
      <c r="X64" s="5">
        <f t="shared" si="7"/>
        <v>16.062499699999996</v>
      </c>
      <c r="Y64" s="5">
        <f t="shared" si="8"/>
        <v>14.456249729999998</v>
      </c>
      <c r="Z64" s="5">
        <f t="shared" si="9"/>
        <v>964.88437531500006</v>
      </c>
      <c r="AA64" s="5">
        <f t="shared" si="10"/>
        <v>1.6062499699999986</v>
      </c>
      <c r="AB64" s="5">
        <f t="shared" si="11"/>
        <v>-45.946875015000046</v>
      </c>
    </row>
    <row r="65" spans="1:28" x14ac:dyDescent="0.55000000000000004">
      <c r="A65" s="3" t="s">
        <v>53</v>
      </c>
      <c r="B65" s="3" t="s">
        <v>208</v>
      </c>
      <c r="C65" t="s">
        <v>47</v>
      </c>
      <c r="D65" s="3" t="s">
        <v>48</v>
      </c>
      <c r="E65" s="3" t="s">
        <v>88</v>
      </c>
      <c r="F65" s="3" t="s">
        <v>35</v>
      </c>
      <c r="G65" s="5">
        <v>5</v>
      </c>
      <c r="H65">
        <v>568</v>
      </c>
      <c r="I65" s="5">
        <v>263.12499889999998</v>
      </c>
      <c r="J65" s="5">
        <v>0.46324823749999999</v>
      </c>
      <c r="K65">
        <v>1710</v>
      </c>
      <c r="L65" s="15">
        <v>0.33216374269005799</v>
      </c>
      <c r="M65" s="13">
        <v>1.1094152046783601</v>
      </c>
      <c r="N65" s="15">
        <v>2.2887323943662E-2</v>
      </c>
      <c r="O65" s="5">
        <f t="shared" si="0"/>
        <v>20.24038453076923</v>
      </c>
      <c r="P65" s="5">
        <v>15011</v>
      </c>
      <c r="Q65" s="5">
        <f t="shared" si="1"/>
        <v>263.12499889999998</v>
      </c>
      <c r="R65" s="5">
        <f t="shared" si="2"/>
        <v>14747.875001099999</v>
      </c>
      <c r="S65" s="15">
        <f t="shared" si="3"/>
        <v>56.048931354883898</v>
      </c>
      <c r="T65">
        <v>13</v>
      </c>
      <c r="U65" s="5">
        <f t="shared" si="4"/>
        <v>1154.6923076923076</v>
      </c>
      <c r="V65" s="15">
        <f t="shared" si="5"/>
        <v>7.6023391812865479E-3</v>
      </c>
      <c r="W65" s="15">
        <f t="shared" si="6"/>
        <v>0.98247118786889609</v>
      </c>
      <c r="X65" s="5">
        <f t="shared" si="7"/>
        <v>20.24038453076923</v>
      </c>
      <c r="Y65" s="5">
        <f t="shared" si="8"/>
        <v>236.81249900999998</v>
      </c>
      <c r="Z65" s="5">
        <f t="shared" si="9"/>
        <v>15485.268751154999</v>
      </c>
      <c r="AA65" s="5">
        <f t="shared" si="10"/>
        <v>26.312499889999998</v>
      </c>
      <c r="AB65" s="5">
        <f t="shared" si="11"/>
        <v>-737.39375005500005</v>
      </c>
    </row>
    <row r="66" spans="1:28" x14ac:dyDescent="0.55000000000000004">
      <c r="A66" s="3" t="s">
        <v>63</v>
      </c>
      <c r="B66" s="3" t="s">
        <v>157</v>
      </c>
      <c r="C66" t="s">
        <v>66</v>
      </c>
      <c r="D66" s="3" t="s">
        <v>36</v>
      </c>
      <c r="E66" s="3" t="s">
        <v>36</v>
      </c>
      <c r="F66" s="3" t="s">
        <v>35</v>
      </c>
      <c r="G66" s="5">
        <v>8.75</v>
      </c>
      <c r="H66">
        <v>2010</v>
      </c>
      <c r="I66" s="5">
        <v>574.24999012499995</v>
      </c>
      <c r="J66" s="5">
        <v>0.2856965125</v>
      </c>
      <c r="K66">
        <v>37801</v>
      </c>
      <c r="L66" s="15">
        <v>5.3173196476283699E-2</v>
      </c>
      <c r="M66" s="13">
        <v>1.1638951350493401</v>
      </c>
      <c r="N66" s="15">
        <v>1.7910447761194E-2</v>
      </c>
      <c r="O66" s="5">
        <f t="shared" ref="O66:O129" si="12">I66/T66</f>
        <v>15.951388614583331</v>
      </c>
      <c r="P66" s="5">
        <v>32613.65</v>
      </c>
      <c r="Q66" s="5">
        <f t="shared" ref="Q66:Q129" si="13">I66</f>
        <v>574.24999012499995</v>
      </c>
      <c r="R66" s="5">
        <f t="shared" ref="R66:R129" si="14">P66-Q66</f>
        <v>32039.400009875</v>
      </c>
      <c r="S66" s="15">
        <f t="shared" ref="S66:S129" si="15">IF(Q66=0,0,(P66-Q66)/Q66)</f>
        <v>55.793470719783244</v>
      </c>
      <c r="T66">
        <v>36</v>
      </c>
      <c r="U66" s="5">
        <f t="shared" ref="U66:U129" si="16">IF(T66=0,"NA",P66/T66)</f>
        <v>905.93472222222226</v>
      </c>
      <c r="V66" s="15">
        <f t="shared" si="5"/>
        <v>9.5235575778418403E-4</v>
      </c>
      <c r="W66" s="15">
        <f t="shared" si="6"/>
        <v>0.98239234215964788</v>
      </c>
      <c r="X66" s="5">
        <f t="shared" si="7"/>
        <v>15.951388614583331</v>
      </c>
      <c r="Y66" s="5">
        <f t="shared" si="8"/>
        <v>516.82499111250002</v>
      </c>
      <c r="Z66" s="5">
        <f t="shared" si="9"/>
        <v>33641.370010368752</v>
      </c>
      <c r="AA66" s="5">
        <f t="shared" si="10"/>
        <v>57.424999012499939</v>
      </c>
      <c r="AB66" s="5">
        <f t="shared" si="11"/>
        <v>-1601.9700004937513</v>
      </c>
    </row>
    <row r="67" spans="1:28" x14ac:dyDescent="0.55000000000000004">
      <c r="A67" s="3" t="s">
        <v>72</v>
      </c>
      <c r="B67" s="3" t="s">
        <v>229</v>
      </c>
      <c r="C67" t="s">
        <v>47</v>
      </c>
      <c r="D67" s="3" t="s">
        <v>96</v>
      </c>
      <c r="E67" s="3" t="s">
        <v>88</v>
      </c>
      <c r="F67" s="3" t="s">
        <v>50</v>
      </c>
      <c r="G67" s="5">
        <v>0.3</v>
      </c>
      <c r="H67">
        <v>187</v>
      </c>
      <c r="I67" s="5">
        <v>66.562498062500012</v>
      </c>
      <c r="J67" s="5">
        <v>0.35594918750000004</v>
      </c>
      <c r="K67">
        <v>899</v>
      </c>
      <c r="L67" s="15">
        <v>0.20800889877641801</v>
      </c>
      <c r="M67" s="13">
        <v>1.14244716351502</v>
      </c>
      <c r="N67" s="15">
        <v>2.1390374331550797E-2</v>
      </c>
      <c r="O67" s="5">
        <f t="shared" si="12"/>
        <v>16.640624515625003</v>
      </c>
      <c r="P67" s="5">
        <v>3621</v>
      </c>
      <c r="Q67" s="5">
        <f t="shared" si="13"/>
        <v>66.562498062500012</v>
      </c>
      <c r="R67" s="5">
        <f t="shared" si="14"/>
        <v>3554.4375019375002</v>
      </c>
      <c r="S67" s="15">
        <f t="shared" si="15"/>
        <v>53.400001583474221</v>
      </c>
      <c r="T67">
        <v>4</v>
      </c>
      <c r="U67" s="5">
        <f t="shared" si="16"/>
        <v>905.25</v>
      </c>
      <c r="V67" s="15">
        <f t="shared" ref="V67:V130" si="17">(L67*N67)</f>
        <v>4.4493882091212397E-3</v>
      </c>
      <c r="W67" s="15">
        <f t="shared" ref="W67:W130" si="18">IF(P67=0,0,R67/P67)</f>
        <v>0.9816176475938968</v>
      </c>
      <c r="X67" s="5">
        <f t="shared" ref="X67:X130" si="19">IF(T67=0,0,Q67/T67)</f>
        <v>16.640624515625003</v>
      </c>
      <c r="Y67" s="5">
        <f t="shared" ref="Y67:Y130" si="20">Q67*0.9</f>
        <v>59.906248256250009</v>
      </c>
      <c r="Z67" s="5">
        <f t="shared" ref="Z67:Z130" si="21">R67*1.05</f>
        <v>3732.1593770343752</v>
      </c>
      <c r="AA67" s="5">
        <f t="shared" ref="AA67:AA130" si="22">Q67-Y67</f>
        <v>6.6562498062500026</v>
      </c>
      <c r="AB67" s="5">
        <f t="shared" ref="AB67:AB130" si="23">R67-Z67</f>
        <v>-177.72187509687501</v>
      </c>
    </row>
    <row r="68" spans="1:28" x14ac:dyDescent="0.55000000000000004">
      <c r="A68" s="3" t="s">
        <v>72</v>
      </c>
      <c r="B68" s="3" t="s">
        <v>231</v>
      </c>
      <c r="C68" t="s">
        <v>47</v>
      </c>
      <c r="D68" s="3" t="s">
        <v>104</v>
      </c>
      <c r="E68" s="3" t="s">
        <v>232</v>
      </c>
      <c r="F68" s="3" t="s">
        <v>77</v>
      </c>
      <c r="G68" s="5">
        <v>6.25</v>
      </c>
      <c r="H68">
        <v>10</v>
      </c>
      <c r="I68" s="5">
        <v>25.012499999999999</v>
      </c>
      <c r="J68" s="5">
        <v>2.5012500000000002</v>
      </c>
      <c r="K68">
        <v>41</v>
      </c>
      <c r="L68" s="15">
        <v>0.24390243902438999</v>
      </c>
      <c r="M68" s="13">
        <v>1.19487804878049</v>
      </c>
      <c r="N68" s="15">
        <v>0.1</v>
      </c>
      <c r="O68" s="5">
        <f t="shared" si="12"/>
        <v>25.012499999999999</v>
      </c>
      <c r="P68" s="5">
        <v>1360</v>
      </c>
      <c r="Q68" s="5">
        <f t="shared" si="13"/>
        <v>25.012499999999999</v>
      </c>
      <c r="R68" s="5">
        <f t="shared" si="14"/>
        <v>1334.9875</v>
      </c>
      <c r="S68" s="15">
        <f t="shared" si="15"/>
        <v>53.372813593203396</v>
      </c>
      <c r="T68">
        <v>1</v>
      </c>
      <c r="U68" s="5">
        <f t="shared" si="16"/>
        <v>1360</v>
      </c>
      <c r="V68" s="15">
        <f t="shared" si="17"/>
        <v>2.4390243902439001E-2</v>
      </c>
      <c r="W68" s="15">
        <f t="shared" si="18"/>
        <v>0.9816084558823529</v>
      </c>
      <c r="X68" s="5">
        <f t="shared" si="19"/>
        <v>25.012499999999999</v>
      </c>
      <c r="Y68" s="5">
        <f t="shared" si="20"/>
        <v>22.51125</v>
      </c>
      <c r="Z68" s="5">
        <f t="shared" si="21"/>
        <v>1401.7368750000001</v>
      </c>
      <c r="AA68" s="5">
        <f t="shared" si="22"/>
        <v>2.5012499999999989</v>
      </c>
      <c r="AB68" s="5">
        <f t="shared" si="23"/>
        <v>-66.7493750000001</v>
      </c>
    </row>
    <row r="69" spans="1:28" x14ac:dyDescent="0.55000000000000004">
      <c r="A69" s="3" t="s">
        <v>79</v>
      </c>
      <c r="B69" s="3" t="s">
        <v>234</v>
      </c>
      <c r="C69" t="s">
        <v>66</v>
      </c>
      <c r="D69" s="3" t="s">
        <v>36</v>
      </c>
      <c r="E69" s="3" t="s">
        <v>36</v>
      </c>
      <c r="F69" s="3" t="s">
        <v>82</v>
      </c>
      <c r="G69" s="5">
        <v>0.86250000000000004</v>
      </c>
      <c r="H69">
        <v>123</v>
      </c>
      <c r="I69" s="5">
        <v>81.312498674999986</v>
      </c>
      <c r="J69" s="5">
        <v>0.66107722499999988</v>
      </c>
      <c r="K69">
        <v>3325</v>
      </c>
      <c r="L69" s="15">
        <v>3.69924812030075E-2</v>
      </c>
      <c r="M69" s="13">
        <v>2.1720902255639101</v>
      </c>
      <c r="N69" s="15">
        <v>1.6260162601626001E-2</v>
      </c>
      <c r="O69" s="5">
        <f t="shared" si="12"/>
        <v>40.656249337499993</v>
      </c>
      <c r="P69" s="5">
        <v>4187.1000000000004</v>
      </c>
      <c r="Q69" s="5">
        <f t="shared" si="13"/>
        <v>81.312498674999986</v>
      </c>
      <c r="R69" s="5">
        <f t="shared" si="14"/>
        <v>4105.7875013250004</v>
      </c>
      <c r="S69" s="15">
        <f t="shared" si="15"/>
        <v>50.493928586987934</v>
      </c>
      <c r="T69">
        <v>2</v>
      </c>
      <c r="U69" s="5">
        <f t="shared" si="16"/>
        <v>2093.5500000000002</v>
      </c>
      <c r="V69" s="15">
        <f t="shared" si="17"/>
        <v>6.0150375939849534E-4</v>
      </c>
      <c r="W69" s="15">
        <f t="shared" si="18"/>
        <v>0.98058023484631374</v>
      </c>
      <c r="X69" s="5">
        <f t="shared" si="19"/>
        <v>40.656249337499993</v>
      </c>
      <c r="Y69" s="5">
        <f t="shared" si="20"/>
        <v>73.181248807499983</v>
      </c>
      <c r="Z69" s="5">
        <f t="shared" si="21"/>
        <v>4311.0768763912511</v>
      </c>
      <c r="AA69" s="5">
        <f t="shared" si="22"/>
        <v>8.1312498675000029</v>
      </c>
      <c r="AB69" s="5">
        <f t="shared" si="23"/>
        <v>-205.28937506625061</v>
      </c>
    </row>
    <row r="70" spans="1:28" x14ac:dyDescent="0.55000000000000004">
      <c r="A70" s="3" t="s">
        <v>72</v>
      </c>
      <c r="B70" s="3" t="s">
        <v>237</v>
      </c>
      <c r="C70" t="s">
        <v>47</v>
      </c>
      <c r="D70" s="3" t="s">
        <v>137</v>
      </c>
      <c r="E70" s="3" t="s">
        <v>138</v>
      </c>
      <c r="F70" s="3" t="s">
        <v>77</v>
      </c>
      <c r="G70" s="5">
        <v>6.25</v>
      </c>
      <c r="H70">
        <v>4</v>
      </c>
      <c r="I70" s="5">
        <v>8.4875000000000007</v>
      </c>
      <c r="J70" s="5">
        <v>2.1218750000000002</v>
      </c>
      <c r="K70">
        <v>20</v>
      </c>
      <c r="L70" s="15">
        <v>0.2</v>
      </c>
      <c r="M70" s="13">
        <v>1.35</v>
      </c>
      <c r="N70" s="15">
        <v>0.25</v>
      </c>
      <c r="O70" s="5">
        <f t="shared" si="12"/>
        <v>8.4875000000000007</v>
      </c>
      <c r="P70" s="5">
        <v>426.7</v>
      </c>
      <c r="Q70" s="5">
        <f t="shared" si="13"/>
        <v>8.4875000000000007</v>
      </c>
      <c r="R70" s="5">
        <f t="shared" si="14"/>
        <v>418.21249999999998</v>
      </c>
      <c r="S70" s="15">
        <f t="shared" si="15"/>
        <v>49.273932253313689</v>
      </c>
      <c r="T70">
        <v>1</v>
      </c>
      <c r="U70" s="5">
        <f t="shared" si="16"/>
        <v>426.7</v>
      </c>
      <c r="V70" s="15">
        <f t="shared" si="17"/>
        <v>0.05</v>
      </c>
      <c r="W70" s="15">
        <f t="shared" si="18"/>
        <v>0.98010897586126078</v>
      </c>
      <c r="X70" s="5">
        <f t="shared" si="19"/>
        <v>8.4875000000000007</v>
      </c>
      <c r="Y70" s="5">
        <f t="shared" si="20"/>
        <v>7.6387500000000008</v>
      </c>
      <c r="Z70" s="5">
        <f t="shared" si="21"/>
        <v>439.12312500000002</v>
      </c>
      <c r="AA70" s="5">
        <f t="shared" si="22"/>
        <v>0.84874999999999989</v>
      </c>
      <c r="AB70" s="5">
        <f t="shared" si="23"/>
        <v>-20.910625000000039</v>
      </c>
    </row>
    <row r="71" spans="1:28" x14ac:dyDescent="0.55000000000000004">
      <c r="A71" s="3" t="s">
        <v>72</v>
      </c>
      <c r="B71" s="3" t="s">
        <v>239</v>
      </c>
      <c r="C71" t="s">
        <v>47</v>
      </c>
      <c r="D71" s="3" t="s">
        <v>104</v>
      </c>
      <c r="E71" s="3" t="s">
        <v>232</v>
      </c>
      <c r="F71" s="3" t="s">
        <v>77</v>
      </c>
      <c r="G71" s="5">
        <v>6.25</v>
      </c>
      <c r="H71">
        <v>21</v>
      </c>
      <c r="I71" s="5">
        <v>50.199999937500003</v>
      </c>
      <c r="J71" s="5">
        <v>2.3904761875</v>
      </c>
      <c r="K71">
        <v>195</v>
      </c>
      <c r="L71" s="15">
        <v>0.107692307692308</v>
      </c>
      <c r="M71" s="13">
        <v>1.8745641025641</v>
      </c>
      <c r="N71" s="15">
        <v>9.5238095238095205E-2</v>
      </c>
      <c r="O71" s="5">
        <f t="shared" si="12"/>
        <v>25.099999968750001</v>
      </c>
      <c r="P71" s="5">
        <v>2450.5500000000002</v>
      </c>
      <c r="Q71" s="5">
        <f t="shared" si="13"/>
        <v>50.199999937500003</v>
      </c>
      <c r="R71" s="5">
        <f t="shared" si="14"/>
        <v>2400.3500000625004</v>
      </c>
      <c r="S71" s="15">
        <f t="shared" si="15"/>
        <v>47.815737112569401</v>
      </c>
      <c r="T71">
        <v>2</v>
      </c>
      <c r="U71" s="5">
        <f t="shared" si="16"/>
        <v>1225.2750000000001</v>
      </c>
      <c r="V71" s="15">
        <f t="shared" si="17"/>
        <v>1.0256410256410282E-2</v>
      </c>
      <c r="W71" s="15">
        <f t="shared" si="18"/>
        <v>0.97951480282487613</v>
      </c>
      <c r="X71" s="5">
        <f t="shared" si="19"/>
        <v>25.099999968750001</v>
      </c>
      <c r="Y71" s="5">
        <f t="shared" si="20"/>
        <v>45.179999943750005</v>
      </c>
      <c r="Z71" s="5">
        <f t="shared" si="21"/>
        <v>2520.3675000656253</v>
      </c>
      <c r="AA71" s="5">
        <f t="shared" si="22"/>
        <v>5.0199999937499982</v>
      </c>
      <c r="AB71" s="5">
        <f t="shared" si="23"/>
        <v>-120.01750000312495</v>
      </c>
    </row>
    <row r="72" spans="1:28" x14ac:dyDescent="0.55000000000000004">
      <c r="A72" s="3" t="s">
        <v>53</v>
      </c>
      <c r="B72" s="3" t="s">
        <v>241</v>
      </c>
      <c r="C72" t="s">
        <v>56</v>
      </c>
      <c r="D72" s="3" t="s">
        <v>57</v>
      </c>
      <c r="E72" s="3" t="s">
        <v>58</v>
      </c>
      <c r="F72" s="3" t="s">
        <v>60</v>
      </c>
      <c r="G72" s="5">
        <v>1.25</v>
      </c>
      <c r="H72">
        <v>11150</v>
      </c>
      <c r="I72" s="5">
        <v>4886.0998981250004</v>
      </c>
      <c r="J72" s="5">
        <v>0.43821523750000002</v>
      </c>
      <c r="K72">
        <v>107222</v>
      </c>
      <c r="L72" s="15">
        <v>0.10398985282871101</v>
      </c>
      <c r="M72" s="13">
        <v>1.8312034843595499</v>
      </c>
      <c r="N72" s="15">
        <v>1.5964125560538101E-2</v>
      </c>
      <c r="O72" s="5">
        <f t="shared" si="12"/>
        <v>27.449999427668541</v>
      </c>
      <c r="P72" s="5">
        <v>235965.95</v>
      </c>
      <c r="Q72" s="5">
        <f t="shared" si="13"/>
        <v>4886.0998981250004</v>
      </c>
      <c r="R72" s="5">
        <f t="shared" si="14"/>
        <v>231079.85010187502</v>
      </c>
      <c r="S72" s="15">
        <f t="shared" si="15"/>
        <v>47.293312646053344</v>
      </c>
      <c r="T72">
        <v>178</v>
      </c>
      <c r="U72" s="5">
        <f t="shared" si="16"/>
        <v>1325.6514044943822</v>
      </c>
      <c r="V72" s="15">
        <f t="shared" si="17"/>
        <v>1.6601070675794209E-3</v>
      </c>
      <c r="W72" s="15">
        <f t="shared" si="18"/>
        <v>0.9792931993021663</v>
      </c>
      <c r="X72" s="5">
        <f t="shared" si="19"/>
        <v>27.449999427668541</v>
      </c>
      <c r="Y72" s="5">
        <f t="shared" si="20"/>
        <v>4397.4899083125001</v>
      </c>
      <c r="Z72" s="5">
        <f t="shared" si="21"/>
        <v>242633.8426069688</v>
      </c>
      <c r="AA72" s="5">
        <f t="shared" si="22"/>
        <v>488.60998981250032</v>
      </c>
      <c r="AB72" s="5">
        <f t="shared" si="23"/>
        <v>-11553.992505093775</v>
      </c>
    </row>
    <row r="73" spans="1:28" x14ac:dyDescent="0.55000000000000004">
      <c r="A73" s="3" t="s">
        <v>63</v>
      </c>
      <c r="B73" s="3" t="s">
        <v>243</v>
      </c>
      <c r="C73" t="s">
        <v>31</v>
      </c>
      <c r="D73" s="3" t="s">
        <v>36</v>
      </c>
      <c r="E73" s="3" t="s">
        <v>36</v>
      </c>
      <c r="F73" s="3" t="s">
        <v>35</v>
      </c>
      <c r="G73" s="5">
        <v>7.5</v>
      </c>
      <c r="H73">
        <v>60</v>
      </c>
      <c r="I73" s="5">
        <v>16.749999750000001</v>
      </c>
      <c r="J73" s="5">
        <v>0.2791666625</v>
      </c>
      <c r="K73">
        <v>3370</v>
      </c>
      <c r="L73" s="15">
        <v>1.78041543026706E-2</v>
      </c>
      <c r="M73" s="13">
        <v>1.0401483679525201</v>
      </c>
      <c r="N73" s="15">
        <v>1.6666666666666701E-2</v>
      </c>
      <c r="O73" s="5">
        <f t="shared" si="12"/>
        <v>16.749999750000001</v>
      </c>
      <c r="P73" s="5">
        <v>769.25</v>
      </c>
      <c r="Q73" s="5">
        <f t="shared" si="13"/>
        <v>16.749999750000001</v>
      </c>
      <c r="R73" s="5">
        <f t="shared" si="14"/>
        <v>752.50000024999997</v>
      </c>
      <c r="S73" s="15">
        <f t="shared" si="15"/>
        <v>44.925373819781697</v>
      </c>
      <c r="T73">
        <v>1</v>
      </c>
      <c r="U73" s="5">
        <f t="shared" si="16"/>
        <v>769.25</v>
      </c>
      <c r="V73" s="15">
        <f t="shared" si="17"/>
        <v>2.9673590504451059E-4</v>
      </c>
      <c r="W73" s="15">
        <f t="shared" si="18"/>
        <v>0.97822554468638279</v>
      </c>
      <c r="X73" s="5">
        <f t="shared" si="19"/>
        <v>16.749999750000001</v>
      </c>
      <c r="Y73" s="5">
        <f t="shared" si="20"/>
        <v>15.074999775</v>
      </c>
      <c r="Z73" s="5">
        <f t="shared" si="21"/>
        <v>790.12500026249995</v>
      </c>
      <c r="AA73" s="5">
        <f t="shared" si="22"/>
        <v>1.6749999750000004</v>
      </c>
      <c r="AB73" s="5">
        <f t="shared" si="23"/>
        <v>-37.625000012499981</v>
      </c>
    </row>
    <row r="74" spans="1:28" x14ac:dyDescent="0.55000000000000004">
      <c r="A74" s="3" t="s">
        <v>72</v>
      </c>
      <c r="B74" s="3" t="s">
        <v>183</v>
      </c>
      <c r="C74" t="s">
        <v>47</v>
      </c>
      <c r="D74" s="3" t="s">
        <v>96</v>
      </c>
      <c r="E74" s="3" t="s">
        <v>88</v>
      </c>
      <c r="F74" s="3" t="s">
        <v>175</v>
      </c>
      <c r="G74" s="5">
        <v>11.5</v>
      </c>
      <c r="H74">
        <v>3853</v>
      </c>
      <c r="I74" s="5">
        <v>1670.7374747000001</v>
      </c>
      <c r="J74" s="5">
        <v>0.43361990000000006</v>
      </c>
      <c r="K74">
        <v>22668</v>
      </c>
      <c r="L74" s="15">
        <v>0.16997529557084901</v>
      </c>
      <c r="M74" s="13">
        <v>1.0531718722428101</v>
      </c>
      <c r="N74" s="15">
        <v>1.6610433428497301E-2</v>
      </c>
      <c r="O74" s="5">
        <f t="shared" si="12"/>
        <v>26.105273042187502</v>
      </c>
      <c r="P74" s="5">
        <v>76245.850000000006</v>
      </c>
      <c r="Q74" s="5">
        <f t="shared" si="13"/>
        <v>1670.7374747000001</v>
      </c>
      <c r="R74" s="5">
        <f t="shared" si="14"/>
        <v>74575.112525300006</v>
      </c>
      <c r="S74" s="15">
        <f t="shared" si="15"/>
        <v>44.636044653688522</v>
      </c>
      <c r="T74">
        <v>64</v>
      </c>
      <c r="U74" s="5">
        <f t="shared" si="16"/>
        <v>1191.3414062500001</v>
      </c>
      <c r="V74" s="15">
        <f t="shared" si="17"/>
        <v>2.8233633315687397E-3</v>
      </c>
      <c r="W74" s="15">
        <f t="shared" si="18"/>
        <v>0.97808749624143476</v>
      </c>
      <c r="X74" s="5">
        <f t="shared" si="19"/>
        <v>26.105273042187502</v>
      </c>
      <c r="Y74" s="5">
        <f t="shared" si="20"/>
        <v>1503.6637272300002</v>
      </c>
      <c r="Z74" s="5">
        <f t="shared" si="21"/>
        <v>78303.86815156501</v>
      </c>
      <c r="AA74" s="5">
        <f t="shared" si="22"/>
        <v>167.07374746999994</v>
      </c>
      <c r="AB74" s="5">
        <f t="shared" si="23"/>
        <v>-3728.7556262650032</v>
      </c>
    </row>
    <row r="75" spans="1:28" x14ac:dyDescent="0.55000000000000004">
      <c r="A75" s="3" t="s">
        <v>72</v>
      </c>
      <c r="B75" s="3" t="s">
        <v>246</v>
      </c>
      <c r="C75" t="s">
        <v>47</v>
      </c>
      <c r="D75" s="3" t="s">
        <v>96</v>
      </c>
      <c r="E75" s="3" t="s">
        <v>88</v>
      </c>
      <c r="F75" s="3" t="s">
        <v>35</v>
      </c>
      <c r="G75" s="5">
        <v>10</v>
      </c>
      <c r="H75">
        <v>558</v>
      </c>
      <c r="I75" s="5">
        <v>241.187499675</v>
      </c>
      <c r="J75" s="5">
        <v>0.43223566250000001</v>
      </c>
      <c r="K75">
        <v>1602</v>
      </c>
      <c r="L75" s="15">
        <v>0.348314606741573</v>
      </c>
      <c r="M75" s="13">
        <v>1.03235330836454</v>
      </c>
      <c r="N75" s="15">
        <v>1.9713261648745498E-2</v>
      </c>
      <c r="O75" s="5">
        <f t="shared" si="12"/>
        <v>21.926136334090909</v>
      </c>
      <c r="P75" s="5">
        <v>10767.8</v>
      </c>
      <c r="Q75" s="5">
        <f t="shared" si="13"/>
        <v>241.187499675</v>
      </c>
      <c r="R75" s="5">
        <f t="shared" si="14"/>
        <v>10526.612500325</v>
      </c>
      <c r="S75" s="15">
        <f t="shared" si="15"/>
        <v>43.644933980863868</v>
      </c>
      <c r="T75">
        <v>11</v>
      </c>
      <c r="U75" s="5">
        <f t="shared" si="16"/>
        <v>978.89090909090908</v>
      </c>
      <c r="V75" s="15">
        <f t="shared" si="17"/>
        <v>6.866416978776521E-3</v>
      </c>
      <c r="W75" s="15">
        <f t="shared" si="18"/>
        <v>0.97760104202576203</v>
      </c>
      <c r="X75" s="5">
        <f t="shared" si="19"/>
        <v>21.926136334090909</v>
      </c>
      <c r="Y75" s="5">
        <f t="shared" si="20"/>
        <v>217.06874970749999</v>
      </c>
      <c r="Z75" s="5">
        <f t="shared" si="21"/>
        <v>11052.943125341251</v>
      </c>
      <c r="AA75" s="5">
        <f t="shared" si="22"/>
        <v>24.118749967500008</v>
      </c>
      <c r="AB75" s="5">
        <f t="shared" si="23"/>
        <v>-526.33062501625136</v>
      </c>
    </row>
    <row r="76" spans="1:28" x14ac:dyDescent="0.55000000000000004">
      <c r="A76" s="3" t="s">
        <v>63</v>
      </c>
      <c r="B76" s="3" t="s">
        <v>93</v>
      </c>
      <c r="C76" t="s">
        <v>31</v>
      </c>
      <c r="D76" s="3" t="s">
        <v>36</v>
      </c>
      <c r="E76" s="3" t="s">
        <v>36</v>
      </c>
      <c r="F76" s="3" t="s">
        <v>35</v>
      </c>
      <c r="G76" s="5">
        <v>8.75</v>
      </c>
      <c r="H76">
        <v>681</v>
      </c>
      <c r="I76" s="5">
        <v>130.27499355</v>
      </c>
      <c r="J76" s="5">
        <v>0.19129955000000001</v>
      </c>
      <c r="K76">
        <v>7996</v>
      </c>
      <c r="L76" s="15">
        <v>8.5167583791895887E-2</v>
      </c>
      <c r="M76" s="13">
        <v>1.1776138069034501</v>
      </c>
      <c r="N76" s="15">
        <v>1.0279001468428799E-2</v>
      </c>
      <c r="O76" s="5">
        <f t="shared" si="12"/>
        <v>18.610713364285715</v>
      </c>
      <c r="P76" s="5">
        <v>5767.25</v>
      </c>
      <c r="Q76" s="5">
        <f t="shared" si="13"/>
        <v>130.27499355</v>
      </c>
      <c r="R76" s="5">
        <f t="shared" si="14"/>
        <v>5636.9750064500004</v>
      </c>
      <c r="S76" s="15">
        <f t="shared" si="15"/>
        <v>43.269816047133475</v>
      </c>
      <c r="T76">
        <v>7</v>
      </c>
      <c r="U76" s="5">
        <f t="shared" si="16"/>
        <v>823.89285714285711</v>
      </c>
      <c r="V76" s="15">
        <f t="shared" si="17"/>
        <v>8.754377188594306E-4</v>
      </c>
      <c r="W76" s="15">
        <f t="shared" si="18"/>
        <v>0.97741124564567172</v>
      </c>
      <c r="X76" s="5">
        <f t="shared" si="19"/>
        <v>18.610713364285715</v>
      </c>
      <c r="Y76" s="5">
        <f t="shared" si="20"/>
        <v>117.247494195</v>
      </c>
      <c r="Z76" s="5">
        <f t="shared" si="21"/>
        <v>5918.8237567725009</v>
      </c>
      <c r="AA76" s="5">
        <f t="shared" si="22"/>
        <v>13.027499355000003</v>
      </c>
      <c r="AB76" s="5">
        <f t="shared" si="23"/>
        <v>-281.84875032250056</v>
      </c>
    </row>
    <row r="77" spans="1:28" x14ac:dyDescent="0.55000000000000004">
      <c r="A77" s="3" t="s">
        <v>72</v>
      </c>
      <c r="B77" s="3" t="s">
        <v>249</v>
      </c>
      <c r="C77" t="s">
        <v>47</v>
      </c>
      <c r="D77" s="3" t="s">
        <v>250</v>
      </c>
      <c r="E77" s="3" t="s">
        <v>251</v>
      </c>
      <c r="F77" s="3" t="s">
        <v>50</v>
      </c>
      <c r="G77" s="5">
        <v>5</v>
      </c>
      <c r="H77">
        <v>12</v>
      </c>
      <c r="I77" s="5">
        <v>34.087499999999999</v>
      </c>
      <c r="J77" s="5">
        <v>2.8406250000000002</v>
      </c>
      <c r="K77">
        <v>538</v>
      </c>
      <c r="L77" s="15">
        <v>2.2304832713754597E-2</v>
      </c>
      <c r="M77" s="13">
        <v>1.6939405204461</v>
      </c>
      <c r="N77" s="15">
        <v>8.3333333333333301E-2</v>
      </c>
      <c r="O77" s="5">
        <f t="shared" si="12"/>
        <v>34.087499999999999</v>
      </c>
      <c r="P77" s="5">
        <v>1439.9</v>
      </c>
      <c r="Q77" s="5">
        <f t="shared" si="13"/>
        <v>34.087499999999999</v>
      </c>
      <c r="R77" s="5">
        <f t="shared" si="14"/>
        <v>1405.8125</v>
      </c>
      <c r="S77" s="15">
        <f t="shared" si="15"/>
        <v>41.241290795746245</v>
      </c>
      <c r="T77">
        <v>1</v>
      </c>
      <c r="U77" s="5">
        <f t="shared" si="16"/>
        <v>1439.9</v>
      </c>
      <c r="V77" s="15">
        <f t="shared" si="17"/>
        <v>1.858736059479549E-3</v>
      </c>
      <c r="W77" s="15">
        <f t="shared" si="18"/>
        <v>0.97632648100562536</v>
      </c>
      <c r="X77" s="5">
        <f t="shared" si="19"/>
        <v>34.087499999999999</v>
      </c>
      <c r="Y77" s="5">
        <f t="shared" si="20"/>
        <v>30.678750000000001</v>
      </c>
      <c r="Z77" s="5">
        <f t="shared" si="21"/>
        <v>1476.1031250000001</v>
      </c>
      <c r="AA77" s="5">
        <f t="shared" si="22"/>
        <v>3.4087499999999977</v>
      </c>
      <c r="AB77" s="5">
        <f t="shared" si="23"/>
        <v>-70.290625000000091</v>
      </c>
    </row>
    <row r="78" spans="1:28" x14ac:dyDescent="0.55000000000000004">
      <c r="A78" s="3" t="s">
        <v>72</v>
      </c>
      <c r="B78" s="3" t="s">
        <v>253</v>
      </c>
      <c r="C78" t="s">
        <v>47</v>
      </c>
      <c r="D78" s="3" t="s">
        <v>104</v>
      </c>
      <c r="E78" s="3" t="s">
        <v>232</v>
      </c>
      <c r="F78" s="3" t="s">
        <v>77</v>
      </c>
      <c r="G78" s="5">
        <v>6.25</v>
      </c>
      <c r="H78">
        <v>5</v>
      </c>
      <c r="I78" s="5">
        <v>12.112500000000001</v>
      </c>
      <c r="J78" s="5">
        <v>2.4224999999999999</v>
      </c>
      <c r="K78">
        <v>7</v>
      </c>
      <c r="L78" s="15">
        <v>0.71428571428571397</v>
      </c>
      <c r="M78" s="13">
        <v>1</v>
      </c>
      <c r="N78" s="15">
        <v>0.2</v>
      </c>
      <c r="O78" s="5">
        <f t="shared" si="12"/>
        <v>12.112500000000001</v>
      </c>
      <c r="P78" s="5">
        <v>494.7</v>
      </c>
      <c r="Q78" s="5">
        <f t="shared" si="13"/>
        <v>12.112500000000001</v>
      </c>
      <c r="R78" s="5">
        <f t="shared" si="14"/>
        <v>482.58749999999998</v>
      </c>
      <c r="S78" s="15">
        <f t="shared" si="15"/>
        <v>39.84210526315789</v>
      </c>
      <c r="T78">
        <v>1</v>
      </c>
      <c r="U78" s="5">
        <f t="shared" si="16"/>
        <v>494.7</v>
      </c>
      <c r="V78" s="15">
        <f t="shared" si="17"/>
        <v>0.14285714285714279</v>
      </c>
      <c r="W78" s="15">
        <f t="shared" si="18"/>
        <v>0.97551546391752575</v>
      </c>
      <c r="X78" s="5">
        <f t="shared" si="19"/>
        <v>12.112500000000001</v>
      </c>
      <c r="Y78" s="5">
        <f t="shared" si="20"/>
        <v>10.901250000000001</v>
      </c>
      <c r="Z78" s="5">
        <f t="shared" si="21"/>
        <v>506.71687500000002</v>
      </c>
      <c r="AA78" s="5">
        <f t="shared" si="22"/>
        <v>1.2112499999999997</v>
      </c>
      <c r="AB78" s="5">
        <f t="shared" si="23"/>
        <v>-24.129375000000039</v>
      </c>
    </row>
    <row r="79" spans="1:28" x14ac:dyDescent="0.55000000000000004">
      <c r="A79" s="3" t="s">
        <v>53</v>
      </c>
      <c r="B79" s="3" t="s">
        <v>255</v>
      </c>
      <c r="C79" t="s">
        <v>47</v>
      </c>
      <c r="D79" s="3" t="s">
        <v>57</v>
      </c>
      <c r="E79" s="3" t="s">
        <v>256</v>
      </c>
      <c r="F79" s="3" t="s">
        <v>35</v>
      </c>
      <c r="G79" s="5">
        <v>6.25</v>
      </c>
      <c r="H79">
        <v>16</v>
      </c>
      <c r="I79" s="5">
        <v>27.425000000000001</v>
      </c>
      <c r="J79" s="5">
        <v>1.7140625</v>
      </c>
      <c r="K79">
        <v>1602</v>
      </c>
      <c r="L79" s="15">
        <v>9.9875156054931302E-3</v>
      </c>
      <c r="M79" s="13">
        <v>1.2408239700374499</v>
      </c>
      <c r="N79" s="15">
        <v>6.25E-2</v>
      </c>
      <c r="O79" s="5">
        <f t="shared" si="12"/>
        <v>27.425000000000001</v>
      </c>
      <c r="P79" s="5">
        <v>1098.2</v>
      </c>
      <c r="Q79" s="5">
        <f t="shared" si="13"/>
        <v>27.425000000000001</v>
      </c>
      <c r="R79" s="5">
        <f t="shared" si="14"/>
        <v>1070.7750000000001</v>
      </c>
      <c r="S79" s="15">
        <f t="shared" si="15"/>
        <v>39.043755697356431</v>
      </c>
      <c r="T79">
        <v>1</v>
      </c>
      <c r="U79" s="5">
        <f t="shared" si="16"/>
        <v>1098.2</v>
      </c>
      <c r="V79" s="15">
        <f t="shared" si="17"/>
        <v>6.2421972534332064E-4</v>
      </c>
      <c r="W79" s="15">
        <f t="shared" si="18"/>
        <v>0.97502731742851945</v>
      </c>
      <c r="X79" s="5">
        <f t="shared" si="19"/>
        <v>27.425000000000001</v>
      </c>
      <c r="Y79" s="5">
        <f t="shared" si="20"/>
        <v>24.682500000000001</v>
      </c>
      <c r="Z79" s="5">
        <f t="shared" si="21"/>
        <v>1124.3137500000003</v>
      </c>
      <c r="AA79" s="5">
        <f t="shared" si="22"/>
        <v>2.7424999999999997</v>
      </c>
      <c r="AB79" s="5">
        <f t="shared" si="23"/>
        <v>-53.538750000000164</v>
      </c>
    </row>
    <row r="80" spans="1:28" x14ac:dyDescent="0.55000000000000004">
      <c r="A80" s="3" t="s">
        <v>72</v>
      </c>
      <c r="B80" s="3" t="s">
        <v>258</v>
      </c>
      <c r="C80" t="s">
        <v>47</v>
      </c>
      <c r="D80" s="3" t="s">
        <v>104</v>
      </c>
      <c r="E80" s="3" t="s">
        <v>105</v>
      </c>
      <c r="F80" s="3" t="s">
        <v>175</v>
      </c>
      <c r="G80" s="5">
        <v>6.25</v>
      </c>
      <c r="H80">
        <v>119</v>
      </c>
      <c r="I80" s="5">
        <v>286.29999965000002</v>
      </c>
      <c r="J80" s="5">
        <v>2.4058823500000002</v>
      </c>
      <c r="K80">
        <v>4403</v>
      </c>
      <c r="L80" s="15">
        <v>2.7027027027027001E-2</v>
      </c>
      <c r="M80" s="13">
        <v>1.6807744719509401</v>
      </c>
      <c r="N80" s="15">
        <v>7.5630252100840303E-2</v>
      </c>
      <c r="O80" s="5">
        <f t="shared" si="12"/>
        <v>31.811111072222225</v>
      </c>
      <c r="P80" s="5">
        <v>11301.6</v>
      </c>
      <c r="Q80" s="5">
        <f t="shared" si="13"/>
        <v>286.29999965000002</v>
      </c>
      <c r="R80" s="5">
        <f t="shared" si="14"/>
        <v>11015.30000035</v>
      </c>
      <c r="S80" s="15">
        <f t="shared" si="15"/>
        <v>38.474676960587274</v>
      </c>
      <c r="T80">
        <v>9</v>
      </c>
      <c r="U80" s="5">
        <f t="shared" si="16"/>
        <v>1255.7333333333333</v>
      </c>
      <c r="V80" s="15">
        <f t="shared" si="17"/>
        <v>2.0440608675902764E-3</v>
      </c>
      <c r="W80" s="15">
        <f t="shared" si="18"/>
        <v>0.97466730377557154</v>
      </c>
      <c r="X80" s="5">
        <f t="shared" si="19"/>
        <v>31.811111072222225</v>
      </c>
      <c r="Y80" s="5">
        <f t="shared" si="20"/>
        <v>257.66999968500005</v>
      </c>
      <c r="Z80" s="5">
        <f t="shared" si="21"/>
        <v>11566.0650003675</v>
      </c>
      <c r="AA80" s="5">
        <f t="shared" si="22"/>
        <v>28.629999964999968</v>
      </c>
      <c r="AB80" s="5">
        <f t="shared" si="23"/>
        <v>-550.76500001749991</v>
      </c>
    </row>
    <row r="81" spans="1:28" x14ac:dyDescent="0.55000000000000004">
      <c r="A81" s="3" t="s">
        <v>72</v>
      </c>
      <c r="B81" s="3" t="s">
        <v>260</v>
      </c>
      <c r="C81" t="s">
        <v>47</v>
      </c>
      <c r="D81" s="3" t="s">
        <v>104</v>
      </c>
      <c r="E81" s="3" t="s">
        <v>105</v>
      </c>
      <c r="F81" s="3" t="s">
        <v>77</v>
      </c>
      <c r="G81" s="5">
        <v>6.25</v>
      </c>
      <c r="H81">
        <v>55</v>
      </c>
      <c r="I81" s="5">
        <v>41.399999437500007</v>
      </c>
      <c r="J81" s="5">
        <v>0.7527272625000001</v>
      </c>
      <c r="K81">
        <v>776</v>
      </c>
      <c r="L81" s="15">
        <v>7.0876288659793799E-2</v>
      </c>
      <c r="M81" s="13">
        <v>1.0417396907216501</v>
      </c>
      <c r="N81" s="15">
        <v>3.6363636363636397E-2</v>
      </c>
      <c r="O81" s="5">
        <f t="shared" si="12"/>
        <v>20.699999718750004</v>
      </c>
      <c r="P81" s="5">
        <v>1616.7</v>
      </c>
      <c r="Q81" s="5">
        <f t="shared" si="13"/>
        <v>41.399999437500007</v>
      </c>
      <c r="R81" s="5">
        <f t="shared" si="14"/>
        <v>1575.3000005625001</v>
      </c>
      <c r="S81" s="15">
        <f t="shared" si="15"/>
        <v>38.050725168261664</v>
      </c>
      <c r="T81">
        <v>2</v>
      </c>
      <c r="U81" s="5">
        <f t="shared" si="16"/>
        <v>808.35</v>
      </c>
      <c r="V81" s="15">
        <f t="shared" si="17"/>
        <v>2.5773195876288677E-3</v>
      </c>
      <c r="W81" s="15">
        <f t="shared" si="18"/>
        <v>0.97439228091946561</v>
      </c>
      <c r="X81" s="5">
        <f t="shared" si="19"/>
        <v>20.699999718750004</v>
      </c>
      <c r="Y81" s="5">
        <f t="shared" si="20"/>
        <v>37.259999493750009</v>
      </c>
      <c r="Z81" s="5">
        <f t="shared" si="21"/>
        <v>1654.0650005906252</v>
      </c>
      <c r="AA81" s="5">
        <f t="shared" si="22"/>
        <v>4.1399999437499986</v>
      </c>
      <c r="AB81" s="5">
        <f t="shared" si="23"/>
        <v>-78.765000028125087</v>
      </c>
    </row>
    <row r="82" spans="1:28" x14ac:dyDescent="0.55000000000000004">
      <c r="A82" s="3" t="s">
        <v>72</v>
      </c>
      <c r="B82" s="3" t="s">
        <v>260</v>
      </c>
      <c r="C82" t="s">
        <v>47</v>
      </c>
      <c r="D82" s="3" t="s">
        <v>262</v>
      </c>
      <c r="E82" s="3" t="s">
        <v>263</v>
      </c>
      <c r="F82" s="3" t="s">
        <v>77</v>
      </c>
      <c r="G82" s="5">
        <v>6.25</v>
      </c>
      <c r="H82">
        <v>9</v>
      </c>
      <c r="I82" s="5">
        <v>12.42499995</v>
      </c>
      <c r="J82" s="5">
        <v>1.38055555</v>
      </c>
      <c r="K82">
        <v>67</v>
      </c>
      <c r="L82" s="15">
        <v>0.134328358208955</v>
      </c>
      <c r="M82" s="13">
        <v>1.1358208955223901</v>
      </c>
      <c r="N82" s="15">
        <v>0.11111111111111099</v>
      </c>
      <c r="O82" s="5">
        <f t="shared" si="12"/>
        <v>12.42499995</v>
      </c>
      <c r="P82" s="5">
        <v>483.65</v>
      </c>
      <c r="Q82" s="5">
        <f t="shared" si="13"/>
        <v>12.42499995</v>
      </c>
      <c r="R82" s="5">
        <f t="shared" si="14"/>
        <v>471.22500004999995</v>
      </c>
      <c r="S82" s="15">
        <f t="shared" si="15"/>
        <v>37.925553476561582</v>
      </c>
      <c r="T82">
        <v>1</v>
      </c>
      <c r="U82" s="5">
        <f t="shared" si="16"/>
        <v>483.65</v>
      </c>
      <c r="V82" s="15">
        <f t="shared" si="17"/>
        <v>1.4925373134328318E-2</v>
      </c>
      <c r="W82" s="15">
        <f t="shared" si="18"/>
        <v>0.97430993497363794</v>
      </c>
      <c r="X82" s="5">
        <f t="shared" si="19"/>
        <v>12.42499995</v>
      </c>
      <c r="Y82" s="5">
        <f t="shared" si="20"/>
        <v>11.182499955000001</v>
      </c>
      <c r="Z82" s="5">
        <f t="shared" si="21"/>
        <v>494.78625005249995</v>
      </c>
      <c r="AA82" s="5">
        <f t="shared" si="22"/>
        <v>1.2424999949999993</v>
      </c>
      <c r="AB82" s="5">
        <f t="shared" si="23"/>
        <v>-23.561250002500003</v>
      </c>
    </row>
    <row r="83" spans="1:28" x14ac:dyDescent="0.55000000000000004">
      <c r="A83" s="3" t="s">
        <v>72</v>
      </c>
      <c r="B83" s="3" t="s">
        <v>241</v>
      </c>
      <c r="C83" t="s">
        <v>56</v>
      </c>
      <c r="D83" s="3" t="s">
        <v>96</v>
      </c>
      <c r="E83" s="3" t="s">
        <v>161</v>
      </c>
      <c r="F83" s="3" t="s">
        <v>35</v>
      </c>
      <c r="G83" s="5">
        <v>27.5</v>
      </c>
      <c r="H83">
        <v>30418</v>
      </c>
      <c r="I83" s="5">
        <v>13336.812403850001</v>
      </c>
      <c r="J83" s="5">
        <v>0.438451325</v>
      </c>
      <c r="K83">
        <v>188409</v>
      </c>
      <c r="L83" s="15">
        <v>0.161446640022504</v>
      </c>
      <c r="M83" s="13">
        <v>1.26550695561252</v>
      </c>
      <c r="N83" s="15">
        <v>1.4432244066013501E-2</v>
      </c>
      <c r="O83" s="5">
        <f t="shared" si="12"/>
        <v>30.379982696697041</v>
      </c>
      <c r="P83" s="5">
        <v>515791.9</v>
      </c>
      <c r="Q83" s="5">
        <f t="shared" si="13"/>
        <v>13336.812403850001</v>
      </c>
      <c r="R83" s="5">
        <f t="shared" si="14"/>
        <v>502455.08759615</v>
      </c>
      <c r="S83" s="15">
        <f t="shared" si="15"/>
        <v>37.674301203419787</v>
      </c>
      <c r="T83">
        <v>439</v>
      </c>
      <c r="U83" s="5">
        <f t="shared" si="16"/>
        <v>1174.9246013667428</v>
      </c>
      <c r="V83" s="15">
        <f t="shared" si="17"/>
        <v>2.330037312442601E-3</v>
      </c>
      <c r="W83" s="15">
        <f t="shared" si="18"/>
        <v>0.97414303636049726</v>
      </c>
      <c r="X83" s="5">
        <f t="shared" si="19"/>
        <v>30.379982696697041</v>
      </c>
      <c r="Y83" s="5">
        <f t="shared" si="20"/>
        <v>12003.131163465001</v>
      </c>
      <c r="Z83" s="5">
        <f t="shared" si="21"/>
        <v>527577.8419759575</v>
      </c>
      <c r="AA83" s="5">
        <f t="shared" si="22"/>
        <v>1333.6812403849999</v>
      </c>
      <c r="AB83" s="5">
        <f t="shared" si="23"/>
        <v>-25122.754379807506</v>
      </c>
    </row>
    <row r="84" spans="1:28" x14ac:dyDescent="0.55000000000000004">
      <c r="A84" s="3" t="s">
        <v>72</v>
      </c>
      <c r="B84" s="3" t="s">
        <v>266</v>
      </c>
      <c r="C84" t="s">
        <v>47</v>
      </c>
      <c r="D84" s="3" t="s">
        <v>96</v>
      </c>
      <c r="E84" s="3" t="s">
        <v>161</v>
      </c>
      <c r="F84" s="3" t="s">
        <v>162</v>
      </c>
      <c r="G84" s="5">
        <v>0.92500000000000004</v>
      </c>
      <c r="H84">
        <v>33</v>
      </c>
      <c r="I84" s="5">
        <v>29.262499612499997</v>
      </c>
      <c r="J84" s="5">
        <v>0.88674241249999997</v>
      </c>
      <c r="K84">
        <v>241</v>
      </c>
      <c r="L84" s="15">
        <v>0.13692946058091299</v>
      </c>
      <c r="M84" s="13">
        <v>1.1933609958506199</v>
      </c>
      <c r="N84" s="15">
        <v>3.0303030303030297E-2</v>
      </c>
      <c r="O84" s="5">
        <f t="shared" si="12"/>
        <v>29.262499612499997</v>
      </c>
      <c r="P84" s="5">
        <v>1123.7</v>
      </c>
      <c r="Q84" s="5">
        <f t="shared" si="13"/>
        <v>29.262499612499997</v>
      </c>
      <c r="R84" s="5">
        <f t="shared" si="14"/>
        <v>1094.4375003875</v>
      </c>
      <c r="S84" s="15">
        <f t="shared" si="15"/>
        <v>37.400683977112863</v>
      </c>
      <c r="T84">
        <v>1</v>
      </c>
      <c r="U84" s="5">
        <f t="shared" si="16"/>
        <v>1123.7</v>
      </c>
      <c r="V84" s="15">
        <f t="shared" si="17"/>
        <v>4.1493775933609985E-3</v>
      </c>
      <c r="W84" s="15">
        <f t="shared" si="18"/>
        <v>0.9739587971767375</v>
      </c>
      <c r="X84" s="5">
        <f t="shared" si="19"/>
        <v>29.262499612499997</v>
      </c>
      <c r="Y84" s="5">
        <f t="shared" si="20"/>
        <v>26.336249651249997</v>
      </c>
      <c r="Z84" s="5">
        <f t="shared" si="21"/>
        <v>1149.1593754068751</v>
      </c>
      <c r="AA84" s="5">
        <f t="shared" si="22"/>
        <v>2.9262499612500008</v>
      </c>
      <c r="AB84" s="5">
        <f t="shared" si="23"/>
        <v>-54.721875019375148</v>
      </c>
    </row>
    <row r="85" spans="1:28" x14ac:dyDescent="0.55000000000000004">
      <c r="A85" s="3" t="s">
        <v>72</v>
      </c>
      <c r="B85" s="3" t="s">
        <v>268</v>
      </c>
      <c r="C85" t="s">
        <v>47</v>
      </c>
      <c r="D85" s="3" t="s">
        <v>96</v>
      </c>
      <c r="E85" s="3" t="s">
        <v>161</v>
      </c>
      <c r="F85" s="3" t="s">
        <v>162</v>
      </c>
      <c r="G85" s="5">
        <v>0.28749999999999998</v>
      </c>
      <c r="H85">
        <v>95</v>
      </c>
      <c r="I85" s="5">
        <v>50.387498874999999</v>
      </c>
      <c r="J85" s="5">
        <v>0.53039472499999996</v>
      </c>
      <c r="K85">
        <v>712</v>
      </c>
      <c r="L85" s="15">
        <v>0.13342696629213499</v>
      </c>
      <c r="M85" s="13">
        <v>1.3119522471910099</v>
      </c>
      <c r="N85" s="15">
        <v>1.05263157894737E-2</v>
      </c>
      <c r="O85" s="5">
        <f t="shared" si="12"/>
        <v>50.387498874999999</v>
      </c>
      <c r="P85" s="5">
        <v>1887</v>
      </c>
      <c r="Q85" s="5">
        <f t="shared" si="13"/>
        <v>50.387498874999999</v>
      </c>
      <c r="R85" s="5">
        <f t="shared" si="14"/>
        <v>1836.6125011250001</v>
      </c>
      <c r="S85" s="15">
        <f t="shared" si="15"/>
        <v>36.449765162609495</v>
      </c>
      <c r="T85">
        <v>1</v>
      </c>
      <c r="U85" s="5">
        <f t="shared" si="16"/>
        <v>1887</v>
      </c>
      <c r="V85" s="15">
        <f t="shared" si="17"/>
        <v>1.4044943820224756E-3</v>
      </c>
      <c r="W85" s="15">
        <f t="shared" si="18"/>
        <v>0.973297562864335</v>
      </c>
      <c r="X85" s="5">
        <f t="shared" si="19"/>
        <v>50.387498874999999</v>
      </c>
      <c r="Y85" s="5">
        <f t="shared" si="20"/>
        <v>45.348748987500002</v>
      </c>
      <c r="Z85" s="5">
        <f t="shared" si="21"/>
        <v>1928.4431261812501</v>
      </c>
      <c r="AA85" s="5">
        <f t="shared" si="22"/>
        <v>5.0387498874999963</v>
      </c>
      <c r="AB85" s="5">
        <f t="shared" si="23"/>
        <v>-91.830625056250028</v>
      </c>
    </row>
    <row r="86" spans="1:28" x14ac:dyDescent="0.55000000000000004">
      <c r="A86" s="3" t="s">
        <v>28</v>
      </c>
      <c r="B86" s="3" t="s">
        <v>270</v>
      </c>
      <c r="C86" t="s">
        <v>31</v>
      </c>
      <c r="D86" s="3" t="s">
        <v>221</v>
      </c>
      <c r="E86" s="3" t="s">
        <v>271</v>
      </c>
      <c r="F86" s="3" t="s">
        <v>35</v>
      </c>
      <c r="G86" s="5">
        <v>6.25</v>
      </c>
      <c r="H86">
        <v>86</v>
      </c>
      <c r="I86" s="5">
        <v>118.88749972500001</v>
      </c>
      <c r="J86" s="5">
        <v>1.3824127875000001</v>
      </c>
      <c r="K86">
        <v>1215</v>
      </c>
      <c r="L86" s="15">
        <v>7.0781893004115193E-2</v>
      </c>
      <c r="M86" s="13">
        <v>1.3184444444444401</v>
      </c>
      <c r="N86" s="15">
        <v>1.16279069767442E-2</v>
      </c>
      <c r="O86" s="5">
        <f t="shared" si="12"/>
        <v>118.88749972500001</v>
      </c>
      <c r="P86" s="5">
        <v>4403.8500000000004</v>
      </c>
      <c r="Q86" s="5">
        <f t="shared" si="13"/>
        <v>118.88749972500001</v>
      </c>
      <c r="R86" s="5">
        <f t="shared" si="14"/>
        <v>4284.9625002749999</v>
      </c>
      <c r="S86" s="15">
        <f t="shared" si="15"/>
        <v>36.042161793179218</v>
      </c>
      <c r="T86">
        <v>1</v>
      </c>
      <c r="U86" s="5">
        <f t="shared" si="16"/>
        <v>4403.8500000000004</v>
      </c>
      <c r="V86" s="15">
        <f t="shared" si="17"/>
        <v>8.2304526748971257E-4</v>
      </c>
      <c r="W86" s="15">
        <f t="shared" si="18"/>
        <v>0.973003735430362</v>
      </c>
      <c r="X86" s="5">
        <f t="shared" si="19"/>
        <v>118.88749972500001</v>
      </c>
      <c r="Y86" s="5">
        <f t="shared" si="20"/>
        <v>106.99874975250002</v>
      </c>
      <c r="Z86" s="5">
        <f t="shared" si="21"/>
        <v>4499.2106252887497</v>
      </c>
      <c r="AA86" s="5">
        <f t="shared" si="22"/>
        <v>11.888749972499994</v>
      </c>
      <c r="AB86" s="5">
        <f t="shared" si="23"/>
        <v>-214.24812501374981</v>
      </c>
    </row>
    <row r="87" spans="1:28" x14ac:dyDescent="0.55000000000000004">
      <c r="A87" s="3" t="s">
        <v>53</v>
      </c>
      <c r="B87" s="3" t="s">
        <v>59</v>
      </c>
      <c r="C87" t="s">
        <v>47</v>
      </c>
      <c r="D87" s="3" t="s">
        <v>57</v>
      </c>
      <c r="E87" s="3" t="s">
        <v>58</v>
      </c>
      <c r="F87" s="3" t="s">
        <v>60</v>
      </c>
      <c r="G87" s="5">
        <v>2.5</v>
      </c>
      <c r="H87">
        <v>1383</v>
      </c>
      <c r="I87" s="5">
        <v>998.38749255000005</v>
      </c>
      <c r="J87" s="5">
        <v>0.72189985000000001</v>
      </c>
      <c r="K87">
        <v>23310</v>
      </c>
      <c r="L87" s="15">
        <v>5.9330759330759299E-2</v>
      </c>
      <c r="M87" s="13">
        <v>1.6499570999571</v>
      </c>
      <c r="N87" s="15">
        <v>2.6753434562545201E-2</v>
      </c>
      <c r="O87" s="5">
        <f t="shared" si="12"/>
        <v>26.983445744594597</v>
      </c>
      <c r="P87" s="5">
        <v>35357.449999999997</v>
      </c>
      <c r="Q87" s="5">
        <f t="shared" si="13"/>
        <v>998.38749255000005</v>
      </c>
      <c r="R87" s="5">
        <f t="shared" si="14"/>
        <v>34359.062507449999</v>
      </c>
      <c r="S87" s="15">
        <f t="shared" si="15"/>
        <v>34.414556235768615</v>
      </c>
      <c r="T87">
        <v>37</v>
      </c>
      <c r="U87" s="5">
        <f t="shared" si="16"/>
        <v>955.60675675675668</v>
      </c>
      <c r="V87" s="15">
        <f t="shared" si="17"/>
        <v>1.5873015873015871E-3</v>
      </c>
      <c r="W87" s="15">
        <f t="shared" si="18"/>
        <v>0.97176302327939379</v>
      </c>
      <c r="X87" s="5">
        <f t="shared" si="19"/>
        <v>26.983445744594597</v>
      </c>
      <c r="Y87" s="5">
        <f t="shared" si="20"/>
        <v>898.54874329500001</v>
      </c>
      <c r="Z87" s="5">
        <f t="shared" si="21"/>
        <v>36077.015632822498</v>
      </c>
      <c r="AA87" s="5">
        <f t="shared" si="22"/>
        <v>99.838749255000039</v>
      </c>
      <c r="AB87" s="5">
        <f t="shared" si="23"/>
        <v>-1717.9531253724999</v>
      </c>
    </row>
    <row r="88" spans="1:28" x14ac:dyDescent="0.55000000000000004">
      <c r="A88" s="3" t="s">
        <v>28</v>
      </c>
      <c r="B88" s="3" t="s">
        <v>157</v>
      </c>
      <c r="C88" t="s">
        <v>31</v>
      </c>
      <c r="D88" s="3" t="s">
        <v>96</v>
      </c>
      <c r="E88" s="3" t="s">
        <v>88</v>
      </c>
      <c r="F88" s="3" t="s">
        <v>35</v>
      </c>
      <c r="G88" s="5">
        <v>7.5</v>
      </c>
      <c r="H88">
        <v>4023</v>
      </c>
      <c r="I88" s="5">
        <v>3491.787490875</v>
      </c>
      <c r="J88" s="5">
        <v>0.86795612499999997</v>
      </c>
      <c r="K88">
        <v>24934</v>
      </c>
      <c r="L88" s="15">
        <v>0.16134595331675602</v>
      </c>
      <c r="M88" s="13">
        <v>1.27023582257159</v>
      </c>
      <c r="N88" s="15">
        <v>2.1128511061397001E-2</v>
      </c>
      <c r="O88" s="5">
        <f t="shared" si="12"/>
        <v>41.07985283382353</v>
      </c>
      <c r="P88" s="5">
        <v>121372.35</v>
      </c>
      <c r="Q88" s="5">
        <f t="shared" si="13"/>
        <v>3491.787490875</v>
      </c>
      <c r="R88" s="5">
        <f t="shared" si="14"/>
        <v>117880.56250912501</v>
      </c>
      <c r="S88" s="15">
        <f t="shared" si="15"/>
        <v>33.759374766413849</v>
      </c>
      <c r="T88">
        <v>85</v>
      </c>
      <c r="U88" s="5">
        <f t="shared" si="16"/>
        <v>1427.91</v>
      </c>
      <c r="V88" s="15">
        <f t="shared" si="17"/>
        <v>3.4089997593647237E-3</v>
      </c>
      <c r="W88" s="15">
        <f t="shared" si="18"/>
        <v>0.97123078286879183</v>
      </c>
      <c r="X88" s="5">
        <f t="shared" si="19"/>
        <v>41.07985283382353</v>
      </c>
      <c r="Y88" s="5">
        <f t="shared" si="20"/>
        <v>3142.6087417875001</v>
      </c>
      <c r="Z88" s="5">
        <f t="shared" si="21"/>
        <v>123774.59063458127</v>
      </c>
      <c r="AA88" s="5">
        <f t="shared" si="22"/>
        <v>349.17874908749991</v>
      </c>
      <c r="AB88" s="5">
        <f t="shared" si="23"/>
        <v>-5894.0281254562578</v>
      </c>
    </row>
    <row r="89" spans="1:28" x14ac:dyDescent="0.55000000000000004">
      <c r="A89" s="3" t="s">
        <v>63</v>
      </c>
      <c r="B89" s="3" t="s">
        <v>180</v>
      </c>
      <c r="C89" t="s">
        <v>31</v>
      </c>
      <c r="D89" s="3" t="s">
        <v>36</v>
      </c>
      <c r="E89" s="3" t="s">
        <v>36</v>
      </c>
      <c r="F89" s="3" t="s">
        <v>67</v>
      </c>
      <c r="G89" s="5">
        <v>7.5</v>
      </c>
      <c r="H89">
        <v>43</v>
      </c>
      <c r="I89" s="5">
        <v>36.762499550000001</v>
      </c>
      <c r="J89" s="5">
        <v>0.85494185</v>
      </c>
      <c r="K89">
        <v>825</v>
      </c>
      <c r="L89" s="15">
        <v>5.2121212121212103E-2</v>
      </c>
      <c r="M89" s="13">
        <v>1.7916363636363599</v>
      </c>
      <c r="N89" s="15">
        <v>2.32558139534884E-2</v>
      </c>
      <c r="O89" s="5">
        <f t="shared" si="12"/>
        <v>36.762499550000001</v>
      </c>
      <c r="P89" s="5">
        <v>1274.1500000000001</v>
      </c>
      <c r="Q89" s="5">
        <f t="shared" si="13"/>
        <v>36.762499550000001</v>
      </c>
      <c r="R89" s="5">
        <f t="shared" si="14"/>
        <v>1237.3875004500001</v>
      </c>
      <c r="S89" s="15">
        <f t="shared" si="15"/>
        <v>33.658959961823378</v>
      </c>
      <c r="T89">
        <v>1</v>
      </c>
      <c r="U89" s="5">
        <f t="shared" si="16"/>
        <v>1274.1500000000001</v>
      </c>
      <c r="V89" s="15">
        <f t="shared" si="17"/>
        <v>1.2121212121212132E-3</v>
      </c>
      <c r="W89" s="15">
        <f t="shared" si="18"/>
        <v>0.97114743197425735</v>
      </c>
      <c r="X89" s="5">
        <f t="shared" si="19"/>
        <v>36.762499550000001</v>
      </c>
      <c r="Y89" s="5">
        <f t="shared" si="20"/>
        <v>33.086249595000005</v>
      </c>
      <c r="Z89" s="5">
        <f t="shared" si="21"/>
        <v>1299.2568754725</v>
      </c>
      <c r="AA89" s="5">
        <f t="shared" si="22"/>
        <v>3.6762499549999959</v>
      </c>
      <c r="AB89" s="5">
        <f t="shared" si="23"/>
        <v>-61.86937502249998</v>
      </c>
    </row>
    <row r="90" spans="1:28" x14ac:dyDescent="0.55000000000000004">
      <c r="A90" s="3" t="s">
        <v>72</v>
      </c>
      <c r="B90" s="3" t="s">
        <v>276</v>
      </c>
      <c r="C90" t="s">
        <v>47</v>
      </c>
      <c r="D90" s="3" t="s">
        <v>221</v>
      </c>
      <c r="E90" s="3" t="s">
        <v>222</v>
      </c>
      <c r="F90" s="3" t="s">
        <v>77</v>
      </c>
      <c r="G90" s="5">
        <v>6.25</v>
      </c>
      <c r="H90">
        <v>24</v>
      </c>
      <c r="I90" s="5">
        <v>44.512500000000003</v>
      </c>
      <c r="J90" s="5">
        <v>1.8546875</v>
      </c>
      <c r="K90">
        <v>194</v>
      </c>
      <c r="L90" s="15">
        <v>0.123711340206186</v>
      </c>
      <c r="M90" s="13">
        <v>1.7108762886597899</v>
      </c>
      <c r="N90" s="15">
        <v>4.1666666666666699E-2</v>
      </c>
      <c r="O90" s="5">
        <f t="shared" si="12"/>
        <v>44.512500000000003</v>
      </c>
      <c r="P90" s="5">
        <v>1530</v>
      </c>
      <c r="Q90" s="5">
        <f t="shared" si="13"/>
        <v>44.512500000000003</v>
      </c>
      <c r="R90" s="5">
        <f t="shared" si="14"/>
        <v>1485.4875</v>
      </c>
      <c r="S90" s="15">
        <f t="shared" si="15"/>
        <v>33.372367312552647</v>
      </c>
      <c r="T90">
        <v>1</v>
      </c>
      <c r="U90" s="5">
        <f t="shared" si="16"/>
        <v>1530</v>
      </c>
      <c r="V90" s="15">
        <f t="shared" si="17"/>
        <v>5.1546391752577544E-3</v>
      </c>
      <c r="W90" s="15">
        <f t="shared" si="18"/>
        <v>0.97090686274509796</v>
      </c>
      <c r="X90" s="5">
        <f t="shared" si="19"/>
        <v>44.512500000000003</v>
      </c>
      <c r="Y90" s="5">
        <f t="shared" si="20"/>
        <v>40.061250000000001</v>
      </c>
      <c r="Z90" s="5">
        <f t="shared" si="21"/>
        <v>1559.7618749999999</v>
      </c>
      <c r="AA90" s="5">
        <f t="shared" si="22"/>
        <v>4.4512500000000017</v>
      </c>
      <c r="AB90" s="5">
        <f t="shared" si="23"/>
        <v>-74.274374999999964</v>
      </c>
    </row>
    <row r="91" spans="1:28" x14ac:dyDescent="0.55000000000000004">
      <c r="A91" s="3" t="s">
        <v>63</v>
      </c>
      <c r="B91" s="3" t="s">
        <v>278</v>
      </c>
      <c r="C91" t="s">
        <v>31</v>
      </c>
      <c r="D91" s="3" t="s">
        <v>36</v>
      </c>
      <c r="E91" s="3" t="s">
        <v>36</v>
      </c>
      <c r="F91" s="3" t="s">
        <v>67</v>
      </c>
      <c r="G91" s="5">
        <v>0.45</v>
      </c>
      <c r="H91">
        <v>302</v>
      </c>
      <c r="I91" s="5">
        <v>176.77499784999998</v>
      </c>
      <c r="J91" s="5">
        <v>0.58534767499999996</v>
      </c>
      <c r="K91">
        <v>22484</v>
      </c>
      <c r="L91" s="15">
        <v>1.3431773705746299E-2</v>
      </c>
      <c r="M91" s="13">
        <v>1.3111901796833301</v>
      </c>
      <c r="N91" s="15">
        <v>1.9867549668874201E-2</v>
      </c>
      <c r="O91" s="5">
        <f t="shared" si="12"/>
        <v>29.462499641666664</v>
      </c>
      <c r="P91" s="5">
        <v>5888.8</v>
      </c>
      <c r="Q91" s="5">
        <f t="shared" si="13"/>
        <v>176.77499784999998</v>
      </c>
      <c r="R91" s="5">
        <f t="shared" si="14"/>
        <v>5712.0250021500005</v>
      </c>
      <c r="S91" s="15">
        <f t="shared" si="15"/>
        <v>32.312403177042391</v>
      </c>
      <c r="T91">
        <v>6</v>
      </c>
      <c r="U91" s="5">
        <f t="shared" si="16"/>
        <v>981.4666666666667</v>
      </c>
      <c r="V91" s="15">
        <f t="shared" si="17"/>
        <v>2.6685643123999309E-4</v>
      </c>
      <c r="W91" s="15">
        <f t="shared" si="18"/>
        <v>0.96998115102397775</v>
      </c>
      <c r="X91" s="5">
        <f t="shared" si="19"/>
        <v>29.462499641666664</v>
      </c>
      <c r="Y91" s="5">
        <f t="shared" si="20"/>
        <v>159.097498065</v>
      </c>
      <c r="Z91" s="5">
        <f t="shared" si="21"/>
        <v>5997.6262522575007</v>
      </c>
      <c r="AA91" s="5">
        <f t="shared" si="22"/>
        <v>17.677499784999981</v>
      </c>
      <c r="AB91" s="5">
        <f t="shared" si="23"/>
        <v>-285.60125010750016</v>
      </c>
    </row>
    <row r="92" spans="1:28" x14ac:dyDescent="0.55000000000000004">
      <c r="A92" s="3" t="s">
        <v>63</v>
      </c>
      <c r="B92" s="3" t="s">
        <v>246</v>
      </c>
      <c r="C92" t="s">
        <v>31</v>
      </c>
      <c r="D92" s="3" t="s">
        <v>36</v>
      </c>
      <c r="E92" s="3" t="s">
        <v>36</v>
      </c>
      <c r="F92" s="3" t="s">
        <v>67</v>
      </c>
      <c r="G92" s="5">
        <v>7.5</v>
      </c>
      <c r="H92">
        <v>116</v>
      </c>
      <c r="I92" s="5">
        <v>41.949999300000002</v>
      </c>
      <c r="J92" s="5">
        <v>0.36163792500000003</v>
      </c>
      <c r="K92">
        <v>4815</v>
      </c>
      <c r="L92" s="15">
        <v>2.4091381100726901E-2</v>
      </c>
      <c r="M92" s="13">
        <v>1.98940809968847</v>
      </c>
      <c r="N92" s="15">
        <v>8.6206896551724102E-3</v>
      </c>
      <c r="O92" s="5">
        <f t="shared" si="12"/>
        <v>41.949999300000002</v>
      </c>
      <c r="P92" s="5">
        <v>1394.85</v>
      </c>
      <c r="Q92" s="5">
        <f t="shared" si="13"/>
        <v>41.949999300000002</v>
      </c>
      <c r="R92" s="5">
        <f t="shared" si="14"/>
        <v>1352.9000007</v>
      </c>
      <c r="S92" s="15">
        <f t="shared" si="15"/>
        <v>32.250298528610465</v>
      </c>
      <c r="T92">
        <v>1</v>
      </c>
      <c r="U92" s="5">
        <f t="shared" si="16"/>
        <v>1394.85</v>
      </c>
      <c r="V92" s="15">
        <f t="shared" si="17"/>
        <v>2.0768431983385252E-4</v>
      </c>
      <c r="W92" s="15">
        <f t="shared" si="18"/>
        <v>0.96992508205183359</v>
      </c>
      <c r="X92" s="5">
        <f t="shared" si="19"/>
        <v>41.949999300000002</v>
      </c>
      <c r="Y92" s="5">
        <f t="shared" si="20"/>
        <v>37.75499937</v>
      </c>
      <c r="Z92" s="5">
        <f t="shared" si="21"/>
        <v>1420.545000735</v>
      </c>
      <c r="AA92" s="5">
        <f t="shared" si="22"/>
        <v>4.1949999300000016</v>
      </c>
      <c r="AB92" s="5">
        <f t="shared" si="23"/>
        <v>-67.645000035000066</v>
      </c>
    </row>
    <row r="93" spans="1:28" x14ac:dyDescent="0.55000000000000004">
      <c r="A93" s="3" t="s">
        <v>72</v>
      </c>
      <c r="B93" s="3" t="s">
        <v>281</v>
      </c>
      <c r="C93" t="s">
        <v>47</v>
      </c>
      <c r="D93" s="3" t="s">
        <v>75</v>
      </c>
      <c r="E93" s="3" t="s">
        <v>282</v>
      </c>
      <c r="F93" s="3" t="s">
        <v>77</v>
      </c>
      <c r="G93" s="5">
        <v>6.25</v>
      </c>
      <c r="H93">
        <v>16</v>
      </c>
      <c r="I93" s="5">
        <v>25.75</v>
      </c>
      <c r="J93" s="5">
        <v>1.609375</v>
      </c>
      <c r="K93">
        <v>163</v>
      </c>
      <c r="L93" s="15">
        <v>9.8159509202454004E-2</v>
      </c>
      <c r="M93" s="13">
        <v>1.5705521472392601</v>
      </c>
      <c r="N93" s="15">
        <v>6.25E-2</v>
      </c>
      <c r="O93" s="5">
        <f t="shared" si="12"/>
        <v>25.75</v>
      </c>
      <c r="P93" s="5">
        <v>850</v>
      </c>
      <c r="Q93" s="5">
        <f t="shared" si="13"/>
        <v>25.75</v>
      </c>
      <c r="R93" s="5">
        <f t="shared" si="14"/>
        <v>824.25</v>
      </c>
      <c r="S93" s="15">
        <f t="shared" si="15"/>
        <v>32.009708737864081</v>
      </c>
      <c r="T93">
        <v>1</v>
      </c>
      <c r="U93" s="5">
        <f t="shared" si="16"/>
        <v>850</v>
      </c>
      <c r="V93" s="15">
        <f t="shared" si="17"/>
        <v>6.1349693251533752E-3</v>
      </c>
      <c r="W93" s="15">
        <f t="shared" si="18"/>
        <v>0.9697058823529412</v>
      </c>
      <c r="X93" s="5">
        <f t="shared" si="19"/>
        <v>25.75</v>
      </c>
      <c r="Y93" s="5">
        <f t="shared" si="20"/>
        <v>23.175000000000001</v>
      </c>
      <c r="Z93" s="5">
        <f t="shared" si="21"/>
        <v>865.46250000000009</v>
      </c>
      <c r="AA93" s="5">
        <f t="shared" si="22"/>
        <v>2.5749999999999993</v>
      </c>
      <c r="AB93" s="5">
        <f t="shared" si="23"/>
        <v>-41.212500000000091</v>
      </c>
    </row>
    <row r="94" spans="1:28" x14ac:dyDescent="0.55000000000000004">
      <c r="A94" s="3" t="s">
        <v>28</v>
      </c>
      <c r="B94" s="3" t="s">
        <v>284</v>
      </c>
      <c r="C94" t="s">
        <v>31</v>
      </c>
      <c r="D94" s="3" t="s">
        <v>104</v>
      </c>
      <c r="E94" s="3" t="s">
        <v>285</v>
      </c>
      <c r="F94" s="3" t="s">
        <v>35</v>
      </c>
      <c r="G94" s="5">
        <v>6.25</v>
      </c>
      <c r="H94">
        <v>10</v>
      </c>
      <c r="I94" s="5">
        <v>25.787500000000001</v>
      </c>
      <c r="J94" s="5">
        <v>2.5787499999999999</v>
      </c>
      <c r="K94">
        <v>830</v>
      </c>
      <c r="L94" s="15">
        <v>1.20481927710843E-2</v>
      </c>
      <c r="M94" s="13">
        <v>3.4382168674698801</v>
      </c>
      <c r="N94" s="15">
        <v>0.1</v>
      </c>
      <c r="O94" s="5">
        <f t="shared" si="12"/>
        <v>25.787500000000001</v>
      </c>
      <c r="P94" s="5">
        <v>816</v>
      </c>
      <c r="Q94" s="5">
        <f t="shared" si="13"/>
        <v>25.787500000000001</v>
      </c>
      <c r="R94" s="5">
        <f t="shared" si="14"/>
        <v>790.21249999999998</v>
      </c>
      <c r="S94" s="15">
        <f t="shared" si="15"/>
        <v>30.643238002908383</v>
      </c>
      <c r="T94">
        <v>1</v>
      </c>
      <c r="U94" s="5">
        <f t="shared" si="16"/>
        <v>816</v>
      </c>
      <c r="V94" s="15">
        <f t="shared" si="17"/>
        <v>1.2048192771084302E-3</v>
      </c>
      <c r="W94" s="15">
        <f t="shared" si="18"/>
        <v>0.96839767156862744</v>
      </c>
      <c r="X94" s="5">
        <f t="shared" si="19"/>
        <v>25.787500000000001</v>
      </c>
      <c r="Y94" s="5">
        <f t="shared" si="20"/>
        <v>23.208750000000002</v>
      </c>
      <c r="Z94" s="5">
        <f t="shared" si="21"/>
        <v>829.72312499999998</v>
      </c>
      <c r="AA94" s="5">
        <f t="shared" si="22"/>
        <v>2.5787499999999994</v>
      </c>
      <c r="AB94" s="5">
        <f t="shared" si="23"/>
        <v>-39.510625000000005</v>
      </c>
    </row>
    <row r="95" spans="1:28" x14ac:dyDescent="0.55000000000000004">
      <c r="A95" s="3" t="s">
        <v>28</v>
      </c>
      <c r="B95" s="3" t="s">
        <v>59</v>
      </c>
      <c r="C95" t="s">
        <v>31</v>
      </c>
      <c r="D95" s="3" t="s">
        <v>96</v>
      </c>
      <c r="E95" s="3" t="s">
        <v>88</v>
      </c>
      <c r="F95" s="3" t="s">
        <v>35</v>
      </c>
      <c r="G95" s="5">
        <v>7.5</v>
      </c>
      <c r="H95">
        <v>23893</v>
      </c>
      <c r="I95" s="5">
        <v>17939.349726562501</v>
      </c>
      <c r="J95" s="5">
        <v>0.75082031250000003</v>
      </c>
      <c r="K95">
        <v>162070</v>
      </c>
      <c r="L95" s="15">
        <v>0.14742395261306801</v>
      </c>
      <c r="M95" s="13">
        <v>1.6010921823903299</v>
      </c>
      <c r="N95" s="15">
        <v>1.7620223496421502E-2</v>
      </c>
      <c r="O95" s="5">
        <f t="shared" si="12"/>
        <v>42.611282010837293</v>
      </c>
      <c r="P95" s="5">
        <v>567463.4</v>
      </c>
      <c r="Q95" s="5">
        <f t="shared" si="13"/>
        <v>17939.349726562501</v>
      </c>
      <c r="R95" s="5">
        <f t="shared" si="14"/>
        <v>549524.05027343752</v>
      </c>
      <c r="S95" s="15">
        <f t="shared" si="15"/>
        <v>30.632328297818191</v>
      </c>
      <c r="T95">
        <v>421</v>
      </c>
      <c r="U95" s="5">
        <f t="shared" si="16"/>
        <v>1347.8940617577198</v>
      </c>
      <c r="V95" s="15">
        <f t="shared" si="17"/>
        <v>2.597642993768111E-3</v>
      </c>
      <c r="W95" s="15">
        <f t="shared" si="18"/>
        <v>0.96838677221022096</v>
      </c>
      <c r="X95" s="5">
        <f t="shared" si="19"/>
        <v>42.611282010837293</v>
      </c>
      <c r="Y95" s="5">
        <f t="shared" si="20"/>
        <v>16145.414753906251</v>
      </c>
      <c r="Z95" s="5">
        <f t="shared" si="21"/>
        <v>577000.25278710946</v>
      </c>
      <c r="AA95" s="5">
        <f t="shared" si="22"/>
        <v>1793.9349726562505</v>
      </c>
      <c r="AB95" s="5">
        <f t="shared" si="23"/>
        <v>-27476.202513671946</v>
      </c>
    </row>
    <row r="96" spans="1:28" x14ac:dyDescent="0.55000000000000004">
      <c r="A96" s="3" t="s">
        <v>210</v>
      </c>
      <c r="B96" s="3" t="s">
        <v>183</v>
      </c>
      <c r="C96" t="s">
        <v>47</v>
      </c>
      <c r="D96" s="3" t="s">
        <v>48</v>
      </c>
      <c r="E96" s="3" t="s">
        <v>88</v>
      </c>
      <c r="F96" s="3" t="s">
        <v>35</v>
      </c>
      <c r="G96" s="5">
        <v>0</v>
      </c>
      <c r="H96">
        <v>1498</v>
      </c>
      <c r="I96" s="5">
        <v>951.31248362500003</v>
      </c>
      <c r="J96" s="5">
        <v>0.63505506249999999</v>
      </c>
      <c r="K96">
        <v>5490</v>
      </c>
      <c r="L96" s="15">
        <v>0.27285974499089299</v>
      </c>
      <c r="M96" s="13">
        <v>1.1497504553734099</v>
      </c>
      <c r="N96" s="15">
        <v>1.6021361815754299E-2</v>
      </c>
      <c r="O96" s="5">
        <f t="shared" si="12"/>
        <v>39.638020151041665</v>
      </c>
      <c r="P96" s="5">
        <v>30053.45</v>
      </c>
      <c r="Q96" s="5">
        <f t="shared" si="13"/>
        <v>951.31248362500003</v>
      </c>
      <c r="R96" s="5">
        <f t="shared" si="14"/>
        <v>29102.137516375002</v>
      </c>
      <c r="S96" s="15">
        <f t="shared" si="15"/>
        <v>30.591564829971091</v>
      </c>
      <c r="T96">
        <v>24</v>
      </c>
      <c r="U96" s="5">
        <f t="shared" si="16"/>
        <v>1252.2270833333334</v>
      </c>
      <c r="V96" s="15">
        <f t="shared" si="17"/>
        <v>4.3715846994535484E-3</v>
      </c>
      <c r="W96" s="15">
        <f t="shared" si="18"/>
        <v>0.96834598079005907</v>
      </c>
      <c r="X96" s="5">
        <f t="shared" si="19"/>
        <v>39.638020151041665</v>
      </c>
      <c r="Y96" s="5">
        <f t="shared" si="20"/>
        <v>856.18123526250008</v>
      </c>
      <c r="Z96" s="5">
        <f t="shared" si="21"/>
        <v>30557.244392193752</v>
      </c>
      <c r="AA96" s="5">
        <f t="shared" si="22"/>
        <v>95.131248362499946</v>
      </c>
      <c r="AB96" s="5">
        <f t="shared" si="23"/>
        <v>-1455.1068758187503</v>
      </c>
    </row>
    <row r="97" spans="1:28" x14ac:dyDescent="0.55000000000000004">
      <c r="A97" s="3" t="s">
        <v>63</v>
      </c>
      <c r="B97" s="3" t="s">
        <v>95</v>
      </c>
      <c r="C97" t="s">
        <v>31</v>
      </c>
      <c r="D97" s="3" t="s">
        <v>36</v>
      </c>
      <c r="E97" s="3" t="s">
        <v>36</v>
      </c>
      <c r="F97" s="3" t="s">
        <v>67</v>
      </c>
      <c r="G97" s="5">
        <v>7.5</v>
      </c>
      <c r="H97">
        <v>87</v>
      </c>
      <c r="I97" s="5">
        <v>38.687499299999999</v>
      </c>
      <c r="J97" s="5">
        <v>0.44468389999999997</v>
      </c>
      <c r="K97">
        <v>2505</v>
      </c>
      <c r="L97" s="15">
        <v>3.4730538922155697E-2</v>
      </c>
      <c r="M97" s="13">
        <v>1.18566866267465</v>
      </c>
      <c r="N97" s="15">
        <v>1.1494252873563199E-2</v>
      </c>
      <c r="O97" s="5">
        <f t="shared" si="12"/>
        <v>38.687499299999999</v>
      </c>
      <c r="P97" s="5">
        <v>1202.75</v>
      </c>
      <c r="Q97" s="5">
        <f t="shared" si="13"/>
        <v>38.687499299999999</v>
      </c>
      <c r="R97" s="5">
        <f t="shared" si="14"/>
        <v>1164.0625007000001</v>
      </c>
      <c r="S97" s="15">
        <f t="shared" si="15"/>
        <v>30.088853551203815</v>
      </c>
      <c r="T97">
        <v>1</v>
      </c>
      <c r="U97" s="5">
        <f t="shared" si="16"/>
        <v>1202.75</v>
      </c>
      <c r="V97" s="15">
        <f t="shared" si="17"/>
        <v>3.9920159680638666E-4</v>
      </c>
      <c r="W97" s="15">
        <f t="shared" si="18"/>
        <v>0.96783413070047819</v>
      </c>
      <c r="X97" s="5">
        <f t="shared" si="19"/>
        <v>38.687499299999999</v>
      </c>
      <c r="Y97" s="5">
        <f t="shared" si="20"/>
        <v>34.818749369999999</v>
      </c>
      <c r="Z97" s="5">
        <f t="shared" si="21"/>
        <v>1222.2656257350002</v>
      </c>
      <c r="AA97" s="5">
        <f t="shared" si="22"/>
        <v>3.8687499299999999</v>
      </c>
      <c r="AB97" s="5">
        <f t="shared" si="23"/>
        <v>-58.203125035000085</v>
      </c>
    </row>
    <row r="98" spans="1:28" x14ac:dyDescent="0.55000000000000004">
      <c r="A98" s="3" t="s">
        <v>28</v>
      </c>
      <c r="B98" s="3" t="s">
        <v>290</v>
      </c>
      <c r="C98" t="s">
        <v>66</v>
      </c>
      <c r="D98" s="3" t="s">
        <v>144</v>
      </c>
      <c r="E98" s="3" t="s">
        <v>49</v>
      </c>
      <c r="F98" s="3" t="s">
        <v>35</v>
      </c>
      <c r="G98" s="5">
        <v>6.25</v>
      </c>
      <c r="H98">
        <v>107</v>
      </c>
      <c r="I98" s="5">
        <v>136.29999992500001</v>
      </c>
      <c r="J98" s="5">
        <v>1.2738317750000001</v>
      </c>
      <c r="K98">
        <v>3137</v>
      </c>
      <c r="L98" s="15">
        <v>3.4109021357985297E-2</v>
      </c>
      <c r="M98" s="13">
        <v>1</v>
      </c>
      <c r="N98" s="15">
        <v>9.3457943925233603E-3</v>
      </c>
      <c r="O98" s="5">
        <f t="shared" si="12"/>
        <v>136.29999992500001</v>
      </c>
      <c r="P98" s="5">
        <v>4148</v>
      </c>
      <c r="Q98" s="5">
        <f t="shared" si="13"/>
        <v>136.29999992500001</v>
      </c>
      <c r="R98" s="5">
        <f t="shared" si="14"/>
        <v>4011.7000000749999</v>
      </c>
      <c r="S98" s="15">
        <f t="shared" si="15"/>
        <v>29.432868688792844</v>
      </c>
      <c r="T98">
        <v>1</v>
      </c>
      <c r="U98" s="5">
        <f t="shared" si="16"/>
        <v>4148</v>
      </c>
      <c r="V98" s="15">
        <f t="shared" si="17"/>
        <v>3.1877590054191853E-4</v>
      </c>
      <c r="W98" s="15">
        <f t="shared" si="18"/>
        <v>0.96714079076060755</v>
      </c>
      <c r="X98" s="5">
        <f t="shared" si="19"/>
        <v>136.29999992500001</v>
      </c>
      <c r="Y98" s="5">
        <f t="shared" si="20"/>
        <v>122.66999993250001</v>
      </c>
      <c r="Z98" s="5">
        <f t="shared" si="21"/>
        <v>4212.2850000787503</v>
      </c>
      <c r="AA98" s="5">
        <f t="shared" si="22"/>
        <v>13.629999992500004</v>
      </c>
      <c r="AB98" s="5">
        <f t="shared" si="23"/>
        <v>-200.58500000375034</v>
      </c>
    </row>
    <row r="99" spans="1:28" x14ac:dyDescent="0.55000000000000004">
      <c r="A99" s="3" t="s">
        <v>79</v>
      </c>
      <c r="B99" s="3" t="s">
        <v>292</v>
      </c>
      <c r="C99" t="s">
        <v>66</v>
      </c>
      <c r="D99" s="3" t="s">
        <v>36</v>
      </c>
      <c r="E99" s="3" t="s">
        <v>36</v>
      </c>
      <c r="F99" s="3" t="s">
        <v>82</v>
      </c>
      <c r="G99" s="5">
        <v>7.5</v>
      </c>
      <c r="H99">
        <v>2235</v>
      </c>
      <c r="I99" s="5">
        <v>1441.3249873124998</v>
      </c>
      <c r="J99" s="5">
        <v>0.64488813749999996</v>
      </c>
      <c r="K99">
        <v>38432</v>
      </c>
      <c r="L99" s="15">
        <v>5.8154662781015797E-2</v>
      </c>
      <c r="M99" s="13">
        <v>1.37399302664446</v>
      </c>
      <c r="N99" s="15">
        <v>1.7002237136465301E-2</v>
      </c>
      <c r="O99" s="5">
        <f t="shared" si="12"/>
        <v>37.929604929276309</v>
      </c>
      <c r="P99" s="5">
        <v>43020.2</v>
      </c>
      <c r="Q99" s="5">
        <f t="shared" si="13"/>
        <v>1441.3249873124998</v>
      </c>
      <c r="R99" s="5">
        <f t="shared" si="14"/>
        <v>41578.875012687495</v>
      </c>
      <c r="S99" s="15">
        <f t="shared" si="15"/>
        <v>28.847675145225661</v>
      </c>
      <c r="T99">
        <v>38</v>
      </c>
      <c r="U99" s="5">
        <f t="shared" si="16"/>
        <v>1132.1105263157895</v>
      </c>
      <c r="V99" s="15">
        <f t="shared" si="17"/>
        <v>9.8875936719400315E-4</v>
      </c>
      <c r="W99" s="15">
        <f t="shared" si="18"/>
        <v>0.96649655307710092</v>
      </c>
      <c r="X99" s="5">
        <f t="shared" si="19"/>
        <v>37.929604929276309</v>
      </c>
      <c r="Y99" s="5">
        <f t="shared" si="20"/>
        <v>1297.1924885812498</v>
      </c>
      <c r="Z99" s="5">
        <f t="shared" si="21"/>
        <v>43657.818763321869</v>
      </c>
      <c r="AA99" s="5">
        <f t="shared" si="22"/>
        <v>144.13249873125005</v>
      </c>
      <c r="AB99" s="5">
        <f t="shared" si="23"/>
        <v>-2078.9437506343747</v>
      </c>
    </row>
    <row r="100" spans="1:28" x14ac:dyDescent="0.55000000000000004">
      <c r="A100" s="3" t="s">
        <v>72</v>
      </c>
      <c r="B100" s="3" t="s">
        <v>146</v>
      </c>
      <c r="C100" t="s">
        <v>47</v>
      </c>
      <c r="D100" s="3" t="s">
        <v>96</v>
      </c>
      <c r="E100" s="3" t="s">
        <v>161</v>
      </c>
      <c r="F100" s="3" t="s">
        <v>162</v>
      </c>
      <c r="G100" s="5">
        <v>18.75</v>
      </c>
      <c r="H100">
        <v>2454</v>
      </c>
      <c r="I100" s="5">
        <v>1050.787493175</v>
      </c>
      <c r="J100" s="5">
        <v>0.42819376249999996</v>
      </c>
      <c r="K100">
        <v>11128</v>
      </c>
      <c r="L100" s="15">
        <v>0.220524802300503</v>
      </c>
      <c r="M100" s="13">
        <v>1.17787742631201</v>
      </c>
      <c r="N100" s="15">
        <v>1.1409942950285299E-2</v>
      </c>
      <c r="O100" s="5">
        <f t="shared" si="12"/>
        <v>37.528124756250001</v>
      </c>
      <c r="P100" s="5">
        <v>31200.1</v>
      </c>
      <c r="Q100" s="5">
        <f t="shared" si="13"/>
        <v>1050.787493175</v>
      </c>
      <c r="R100" s="5">
        <f t="shared" si="14"/>
        <v>30149.312506824997</v>
      </c>
      <c r="S100" s="15">
        <f t="shared" si="15"/>
        <v>28.692112061333678</v>
      </c>
      <c r="T100">
        <v>28</v>
      </c>
      <c r="U100" s="5">
        <f t="shared" si="16"/>
        <v>1114.2892857142856</v>
      </c>
      <c r="V100" s="15">
        <f t="shared" si="17"/>
        <v>2.5161754133716835E-3</v>
      </c>
      <c r="W100" s="15">
        <f t="shared" si="18"/>
        <v>0.96632102162573197</v>
      </c>
      <c r="X100" s="5">
        <f t="shared" si="19"/>
        <v>37.528124756250001</v>
      </c>
      <c r="Y100" s="5">
        <f t="shared" si="20"/>
        <v>945.70874385750005</v>
      </c>
      <c r="Z100" s="5">
        <f t="shared" si="21"/>
        <v>31656.778132166248</v>
      </c>
      <c r="AA100" s="5">
        <f t="shared" si="22"/>
        <v>105.07874931749996</v>
      </c>
      <c r="AB100" s="5">
        <f t="shared" si="23"/>
        <v>-1507.4656253412504</v>
      </c>
    </row>
    <row r="101" spans="1:28" x14ac:dyDescent="0.55000000000000004">
      <c r="A101" s="3" t="s">
        <v>79</v>
      </c>
      <c r="B101" s="3" t="s">
        <v>295</v>
      </c>
      <c r="C101" t="s">
        <v>66</v>
      </c>
      <c r="D101" s="3" t="s">
        <v>36</v>
      </c>
      <c r="E101" s="3" t="s">
        <v>36</v>
      </c>
      <c r="F101" s="3" t="s">
        <v>50</v>
      </c>
      <c r="G101" s="5">
        <v>0.7</v>
      </c>
      <c r="H101">
        <v>19</v>
      </c>
      <c r="I101" s="5">
        <v>19.537499787500003</v>
      </c>
      <c r="J101" s="5">
        <v>1.0282894625000001</v>
      </c>
      <c r="K101">
        <v>200</v>
      </c>
      <c r="L101" s="15">
        <v>9.5000000000000001E-2</v>
      </c>
      <c r="M101" s="13">
        <v>2.1709999999999998</v>
      </c>
      <c r="N101" s="15">
        <v>5.2631578947368397E-2</v>
      </c>
      <c r="O101" s="5">
        <f t="shared" si="12"/>
        <v>19.537499787500003</v>
      </c>
      <c r="P101" s="5">
        <v>569.5</v>
      </c>
      <c r="Q101" s="5">
        <f t="shared" si="13"/>
        <v>19.537499787500003</v>
      </c>
      <c r="R101" s="5">
        <f t="shared" si="14"/>
        <v>549.9625002125</v>
      </c>
      <c r="S101" s="15">
        <f t="shared" si="15"/>
        <v>28.149072613905457</v>
      </c>
      <c r="T101">
        <v>1</v>
      </c>
      <c r="U101" s="5">
        <f t="shared" si="16"/>
        <v>569.5</v>
      </c>
      <c r="V101" s="15">
        <f t="shared" si="17"/>
        <v>4.9999999999999975E-3</v>
      </c>
      <c r="W101" s="15">
        <f t="shared" si="18"/>
        <v>0.96569359124231779</v>
      </c>
      <c r="X101" s="5">
        <f t="shared" si="19"/>
        <v>19.537499787500003</v>
      </c>
      <c r="Y101" s="5">
        <f t="shared" si="20"/>
        <v>17.583749808750003</v>
      </c>
      <c r="Z101" s="5">
        <f t="shared" si="21"/>
        <v>577.46062522312502</v>
      </c>
      <c r="AA101" s="5">
        <f t="shared" si="22"/>
        <v>1.9537499787500003</v>
      </c>
      <c r="AB101" s="5">
        <f t="shared" si="23"/>
        <v>-27.498125010625017</v>
      </c>
    </row>
    <row r="102" spans="1:28" x14ac:dyDescent="0.55000000000000004">
      <c r="A102" s="3" t="s">
        <v>72</v>
      </c>
      <c r="B102" s="3" t="s">
        <v>297</v>
      </c>
      <c r="C102" t="s">
        <v>47</v>
      </c>
      <c r="D102" s="3" t="s">
        <v>173</v>
      </c>
      <c r="E102" s="3" t="s">
        <v>206</v>
      </c>
      <c r="F102" s="3" t="s">
        <v>175</v>
      </c>
      <c r="G102" s="5">
        <v>6.25</v>
      </c>
      <c r="H102">
        <v>37</v>
      </c>
      <c r="I102" s="5">
        <v>53.499999687499994</v>
      </c>
      <c r="J102" s="5">
        <v>1.4459459374999999</v>
      </c>
      <c r="K102">
        <v>1595</v>
      </c>
      <c r="L102" s="15">
        <v>2.3197492163009401E-2</v>
      </c>
      <c r="M102" s="13">
        <v>1.6186833855799401</v>
      </c>
      <c r="N102" s="15">
        <v>2.7027027027027001E-2</v>
      </c>
      <c r="O102" s="5">
        <f t="shared" si="12"/>
        <v>53.499999687499994</v>
      </c>
      <c r="P102" s="5">
        <v>1552.95</v>
      </c>
      <c r="Q102" s="5">
        <f t="shared" si="13"/>
        <v>53.499999687499994</v>
      </c>
      <c r="R102" s="5">
        <f t="shared" si="14"/>
        <v>1499.4500003125002</v>
      </c>
      <c r="S102" s="15">
        <f t="shared" si="15"/>
        <v>28.027102973289161</v>
      </c>
      <c r="T102">
        <v>1</v>
      </c>
      <c r="U102" s="5">
        <f t="shared" si="16"/>
        <v>1552.95</v>
      </c>
      <c r="V102" s="15">
        <f t="shared" si="17"/>
        <v>6.269592476489021E-4</v>
      </c>
      <c r="W102" s="15">
        <f t="shared" si="18"/>
        <v>0.96554943836730101</v>
      </c>
      <c r="X102" s="5">
        <f t="shared" si="19"/>
        <v>53.499999687499994</v>
      </c>
      <c r="Y102" s="5">
        <f t="shared" si="20"/>
        <v>48.149999718749996</v>
      </c>
      <c r="Z102" s="5">
        <f t="shared" si="21"/>
        <v>1574.4225003281251</v>
      </c>
      <c r="AA102" s="5">
        <f t="shared" si="22"/>
        <v>5.3499999687499979</v>
      </c>
      <c r="AB102" s="5">
        <f t="shared" si="23"/>
        <v>-74.972500015624973</v>
      </c>
    </row>
    <row r="103" spans="1:28" x14ac:dyDescent="0.55000000000000004">
      <c r="A103" s="3" t="s">
        <v>53</v>
      </c>
      <c r="B103" s="3" t="s">
        <v>292</v>
      </c>
      <c r="C103" t="s">
        <v>47</v>
      </c>
      <c r="D103" s="3" t="s">
        <v>57</v>
      </c>
      <c r="E103" s="3" t="s">
        <v>58</v>
      </c>
      <c r="F103" s="3" t="s">
        <v>60</v>
      </c>
      <c r="G103" s="5">
        <v>1.25</v>
      </c>
      <c r="H103">
        <v>2478</v>
      </c>
      <c r="I103" s="5">
        <v>1238.349989625</v>
      </c>
      <c r="J103" s="5">
        <v>0.49973768750000003</v>
      </c>
      <c r="K103">
        <v>52074</v>
      </c>
      <c r="L103" s="15">
        <v>4.7586127434036202E-2</v>
      </c>
      <c r="M103" s="13">
        <v>1.5778469101663</v>
      </c>
      <c r="N103" s="15">
        <v>6.0532687651331692E-3</v>
      </c>
      <c r="O103" s="5">
        <f t="shared" si="12"/>
        <v>82.556665975000001</v>
      </c>
      <c r="P103" s="5">
        <v>35628.6</v>
      </c>
      <c r="Q103" s="5">
        <f t="shared" si="13"/>
        <v>1238.349989625</v>
      </c>
      <c r="R103" s="5">
        <f t="shared" si="14"/>
        <v>34390.250010374999</v>
      </c>
      <c r="S103" s="15">
        <f t="shared" si="15"/>
        <v>27.771026203011584</v>
      </c>
      <c r="T103">
        <v>15</v>
      </c>
      <c r="U103" s="5">
        <f t="shared" si="16"/>
        <v>2375.2399999999998</v>
      </c>
      <c r="V103" s="15">
        <f t="shared" si="17"/>
        <v>2.8805161885009795E-4</v>
      </c>
      <c r="W103" s="15">
        <f t="shared" si="18"/>
        <v>0.96524281084227281</v>
      </c>
      <c r="X103" s="5">
        <f t="shared" si="19"/>
        <v>82.556665975000001</v>
      </c>
      <c r="Y103" s="5">
        <f t="shared" si="20"/>
        <v>1114.5149906625002</v>
      </c>
      <c r="Z103" s="5">
        <f t="shared" si="21"/>
        <v>36109.76251089375</v>
      </c>
      <c r="AA103" s="5">
        <f t="shared" si="22"/>
        <v>123.83499896249987</v>
      </c>
      <c r="AB103" s="5">
        <f t="shared" si="23"/>
        <v>-1719.512500518751</v>
      </c>
    </row>
    <row r="104" spans="1:28" x14ac:dyDescent="0.55000000000000004">
      <c r="A104" s="3" t="s">
        <v>79</v>
      </c>
      <c r="B104" s="3" t="s">
        <v>214</v>
      </c>
      <c r="C104" t="s">
        <v>66</v>
      </c>
      <c r="D104" s="3" t="s">
        <v>36</v>
      </c>
      <c r="E104" s="3" t="s">
        <v>36</v>
      </c>
      <c r="F104" s="3" t="s">
        <v>35</v>
      </c>
      <c r="G104" s="5">
        <v>7.5</v>
      </c>
      <c r="H104">
        <v>44</v>
      </c>
      <c r="I104" s="5">
        <v>21.437499600000002</v>
      </c>
      <c r="J104" s="5">
        <v>0.48721590000000004</v>
      </c>
      <c r="K104">
        <v>1023</v>
      </c>
      <c r="L104" s="15">
        <v>4.3010752688171998E-2</v>
      </c>
      <c r="M104" s="13">
        <v>1.8805474095796699</v>
      </c>
      <c r="N104" s="15">
        <v>2.2727272727272697E-2</v>
      </c>
      <c r="O104" s="5">
        <f t="shared" si="12"/>
        <v>21.437499600000002</v>
      </c>
      <c r="P104" s="5">
        <v>616.25</v>
      </c>
      <c r="Q104" s="5">
        <f t="shared" si="13"/>
        <v>21.437499600000002</v>
      </c>
      <c r="R104" s="5">
        <f t="shared" si="14"/>
        <v>594.81250039999998</v>
      </c>
      <c r="S104" s="15">
        <f t="shared" si="15"/>
        <v>27.74635622150635</v>
      </c>
      <c r="T104">
        <v>1</v>
      </c>
      <c r="U104" s="5">
        <f t="shared" si="16"/>
        <v>616.25</v>
      </c>
      <c r="V104" s="15">
        <f t="shared" si="17"/>
        <v>9.7751710654936223E-4</v>
      </c>
      <c r="W104" s="15">
        <f t="shared" si="18"/>
        <v>0.96521298239350906</v>
      </c>
      <c r="X104" s="5">
        <f t="shared" si="19"/>
        <v>21.437499600000002</v>
      </c>
      <c r="Y104" s="5">
        <f t="shared" si="20"/>
        <v>19.293749640000001</v>
      </c>
      <c r="Z104" s="5">
        <f t="shared" si="21"/>
        <v>624.55312542000001</v>
      </c>
      <c r="AA104" s="5">
        <f t="shared" si="22"/>
        <v>2.143749960000001</v>
      </c>
      <c r="AB104" s="5">
        <f t="shared" si="23"/>
        <v>-29.740625020000039</v>
      </c>
    </row>
    <row r="105" spans="1:28" x14ac:dyDescent="0.55000000000000004">
      <c r="A105" s="3" t="s">
        <v>72</v>
      </c>
      <c r="B105" s="3" t="s">
        <v>301</v>
      </c>
      <c r="C105" t="s">
        <v>47</v>
      </c>
      <c r="D105" s="3" t="s">
        <v>262</v>
      </c>
      <c r="E105" s="3" t="s">
        <v>302</v>
      </c>
      <c r="F105" s="3" t="s">
        <v>77</v>
      </c>
      <c r="G105" s="5">
        <v>6.25</v>
      </c>
      <c r="H105">
        <v>22</v>
      </c>
      <c r="I105" s="5">
        <v>59.599999799999999</v>
      </c>
      <c r="J105" s="5">
        <v>2.7090909000000001</v>
      </c>
      <c r="K105">
        <v>649</v>
      </c>
      <c r="L105" s="15">
        <v>3.3898305084745804E-2</v>
      </c>
      <c r="M105" s="13">
        <v>2.46265023112481</v>
      </c>
      <c r="N105" s="15">
        <v>4.5454545454545504E-2</v>
      </c>
      <c r="O105" s="5">
        <f t="shared" si="12"/>
        <v>59.599999799999999</v>
      </c>
      <c r="P105" s="5">
        <v>1700</v>
      </c>
      <c r="Q105" s="5">
        <f t="shared" si="13"/>
        <v>59.599999799999999</v>
      </c>
      <c r="R105" s="5">
        <f t="shared" si="14"/>
        <v>1640.4000002</v>
      </c>
      <c r="S105" s="15">
        <f t="shared" si="15"/>
        <v>27.523490028602318</v>
      </c>
      <c r="T105">
        <v>1</v>
      </c>
      <c r="U105" s="5">
        <f t="shared" si="16"/>
        <v>1700</v>
      </c>
      <c r="V105" s="15">
        <f t="shared" si="17"/>
        <v>1.5408320493066291E-3</v>
      </c>
      <c r="W105" s="15">
        <f t="shared" si="18"/>
        <v>0.96494117658823531</v>
      </c>
      <c r="X105" s="5">
        <f t="shared" si="19"/>
        <v>59.599999799999999</v>
      </c>
      <c r="Y105" s="5">
        <f t="shared" si="20"/>
        <v>53.63999982</v>
      </c>
      <c r="Z105" s="5">
        <f t="shared" si="21"/>
        <v>1722.4200002100001</v>
      </c>
      <c r="AA105" s="5">
        <f t="shared" si="22"/>
        <v>5.9599999799999992</v>
      </c>
      <c r="AB105" s="5">
        <f t="shared" si="23"/>
        <v>-82.020000010000103</v>
      </c>
    </row>
    <row r="106" spans="1:28" x14ac:dyDescent="0.55000000000000004">
      <c r="A106" s="3" t="s">
        <v>210</v>
      </c>
      <c r="B106" s="3" t="s">
        <v>146</v>
      </c>
      <c r="C106" t="s">
        <v>47</v>
      </c>
      <c r="D106" s="3" t="s">
        <v>48</v>
      </c>
      <c r="E106" s="3" t="s">
        <v>161</v>
      </c>
      <c r="F106" s="3" t="s">
        <v>35</v>
      </c>
      <c r="G106" s="5">
        <v>0</v>
      </c>
      <c r="H106">
        <v>312</v>
      </c>
      <c r="I106" s="5">
        <v>216.24999629999999</v>
      </c>
      <c r="J106" s="5">
        <v>0.69310896249999998</v>
      </c>
      <c r="K106">
        <v>1587</v>
      </c>
      <c r="L106" s="15">
        <v>0.19659735349716401</v>
      </c>
      <c r="M106" s="13">
        <v>1.62785759294266</v>
      </c>
      <c r="N106" s="15">
        <v>2.5641025641025599E-2</v>
      </c>
      <c r="O106" s="5">
        <f t="shared" si="12"/>
        <v>27.031249537499999</v>
      </c>
      <c r="P106" s="5">
        <v>6131.05</v>
      </c>
      <c r="Q106" s="5">
        <f t="shared" si="13"/>
        <v>216.24999629999999</v>
      </c>
      <c r="R106" s="5">
        <f t="shared" si="14"/>
        <v>5914.8000037000002</v>
      </c>
      <c r="S106" s="15">
        <f t="shared" si="15"/>
        <v>27.35167678567031</v>
      </c>
      <c r="T106">
        <v>8</v>
      </c>
      <c r="U106" s="5">
        <f t="shared" si="16"/>
        <v>766.38125000000002</v>
      </c>
      <c r="V106" s="15">
        <f t="shared" si="17"/>
        <v>5.0409577819785561E-3</v>
      </c>
      <c r="W106" s="15">
        <f t="shared" si="18"/>
        <v>0.96472871754430323</v>
      </c>
      <c r="X106" s="5">
        <f t="shared" si="19"/>
        <v>27.031249537499999</v>
      </c>
      <c r="Y106" s="5">
        <f t="shared" si="20"/>
        <v>194.62499667</v>
      </c>
      <c r="Z106" s="5">
        <f t="shared" si="21"/>
        <v>6210.5400038850003</v>
      </c>
      <c r="AA106" s="5">
        <f t="shared" si="22"/>
        <v>21.624999629999991</v>
      </c>
      <c r="AB106" s="5">
        <f t="shared" si="23"/>
        <v>-295.7400001850001</v>
      </c>
    </row>
    <row r="107" spans="1:28" x14ac:dyDescent="0.55000000000000004">
      <c r="A107" s="3" t="s">
        <v>63</v>
      </c>
      <c r="B107" s="3" t="s">
        <v>305</v>
      </c>
      <c r="C107" t="s">
        <v>31</v>
      </c>
      <c r="D107" s="3" t="s">
        <v>36</v>
      </c>
      <c r="E107" s="3" t="s">
        <v>36</v>
      </c>
      <c r="F107" s="3" t="s">
        <v>67</v>
      </c>
      <c r="G107" s="5">
        <v>0.5</v>
      </c>
      <c r="H107">
        <v>111</v>
      </c>
      <c r="I107" s="5">
        <v>52.474998862500001</v>
      </c>
      <c r="J107" s="5">
        <v>0.47274773749999999</v>
      </c>
      <c r="K107">
        <v>14856</v>
      </c>
      <c r="L107" s="15">
        <v>7.4717285945072702E-3</v>
      </c>
      <c r="M107" s="13">
        <v>2.00041060850835</v>
      </c>
      <c r="N107" s="15">
        <v>1.8018018018018001E-2</v>
      </c>
      <c r="O107" s="5">
        <f t="shared" si="12"/>
        <v>26.237499431250001</v>
      </c>
      <c r="P107" s="5">
        <v>1455.2</v>
      </c>
      <c r="Q107" s="5">
        <f t="shared" si="13"/>
        <v>52.474998862500001</v>
      </c>
      <c r="R107" s="5">
        <f t="shared" si="14"/>
        <v>1402.7250011374999</v>
      </c>
      <c r="S107" s="15">
        <f t="shared" si="15"/>
        <v>26.731301220473654</v>
      </c>
      <c r="T107">
        <v>2</v>
      </c>
      <c r="U107" s="5">
        <f t="shared" si="16"/>
        <v>727.6</v>
      </c>
      <c r="V107" s="15">
        <f t="shared" si="17"/>
        <v>1.3462574044157229E-4</v>
      </c>
      <c r="W107" s="15">
        <f t="shared" si="18"/>
        <v>0.96393966543258647</v>
      </c>
      <c r="X107" s="5">
        <f t="shared" si="19"/>
        <v>26.237499431250001</v>
      </c>
      <c r="Y107" s="5">
        <f t="shared" si="20"/>
        <v>47.227498976250004</v>
      </c>
      <c r="Z107" s="5">
        <f t="shared" si="21"/>
        <v>1472.861251194375</v>
      </c>
      <c r="AA107" s="5">
        <f t="shared" si="22"/>
        <v>5.2474998862499973</v>
      </c>
      <c r="AB107" s="5">
        <f t="shared" si="23"/>
        <v>-70.136250056875042</v>
      </c>
    </row>
    <row r="108" spans="1:28" x14ac:dyDescent="0.55000000000000004">
      <c r="A108" s="3" t="s">
        <v>53</v>
      </c>
      <c r="B108" s="3" t="s">
        <v>59</v>
      </c>
      <c r="C108" t="s">
        <v>47</v>
      </c>
      <c r="D108" s="3" t="s">
        <v>48</v>
      </c>
      <c r="E108" s="3" t="s">
        <v>161</v>
      </c>
      <c r="F108" s="3" t="s">
        <v>35</v>
      </c>
      <c r="G108" s="5">
        <v>5</v>
      </c>
      <c r="H108">
        <v>2908</v>
      </c>
      <c r="I108" s="5">
        <v>1884.28749075</v>
      </c>
      <c r="J108" s="5">
        <v>0.64796681249999999</v>
      </c>
      <c r="K108">
        <v>13075</v>
      </c>
      <c r="L108" s="15">
        <v>0.22240917782026798</v>
      </c>
      <c r="M108" s="13">
        <v>1.02456596558317</v>
      </c>
      <c r="N108" s="15">
        <v>1.5474552957359E-2</v>
      </c>
      <c r="O108" s="5">
        <f t="shared" si="12"/>
        <v>41.873055350000001</v>
      </c>
      <c r="P108" s="5">
        <v>50472.15</v>
      </c>
      <c r="Q108" s="5">
        <f t="shared" si="13"/>
        <v>1884.28749075</v>
      </c>
      <c r="R108" s="5">
        <f t="shared" si="14"/>
        <v>48587.862509250001</v>
      </c>
      <c r="S108" s="15">
        <f t="shared" si="15"/>
        <v>25.78580113054333</v>
      </c>
      <c r="T108">
        <v>45</v>
      </c>
      <c r="U108" s="5">
        <f t="shared" si="16"/>
        <v>1121.6033333333335</v>
      </c>
      <c r="V108" s="15">
        <f t="shared" si="17"/>
        <v>3.4416826003824115E-3</v>
      </c>
      <c r="W108" s="15">
        <f t="shared" si="18"/>
        <v>0.96266678770866709</v>
      </c>
      <c r="X108" s="5">
        <f t="shared" si="19"/>
        <v>41.873055350000001</v>
      </c>
      <c r="Y108" s="5">
        <f t="shared" si="20"/>
        <v>1695.8587416749999</v>
      </c>
      <c r="Z108" s="5">
        <f t="shared" si="21"/>
        <v>51017.255634712499</v>
      </c>
      <c r="AA108" s="5">
        <f t="shared" si="22"/>
        <v>188.42874907500004</v>
      </c>
      <c r="AB108" s="5">
        <f t="shared" si="23"/>
        <v>-2429.3931254624986</v>
      </c>
    </row>
    <row r="109" spans="1:28" x14ac:dyDescent="0.55000000000000004">
      <c r="A109" s="3" t="s">
        <v>44</v>
      </c>
      <c r="B109" s="3" t="s">
        <v>183</v>
      </c>
      <c r="C109" t="s">
        <v>47</v>
      </c>
      <c r="D109" s="3" t="s">
        <v>48</v>
      </c>
      <c r="E109" s="3" t="s">
        <v>88</v>
      </c>
      <c r="F109" s="3" t="s">
        <v>82</v>
      </c>
      <c r="G109" s="5">
        <v>0</v>
      </c>
      <c r="H109">
        <v>1514</v>
      </c>
      <c r="I109" s="5">
        <v>629.44998522499998</v>
      </c>
      <c r="J109" s="5">
        <v>0.41575296249999999</v>
      </c>
      <c r="K109">
        <v>4976</v>
      </c>
      <c r="L109" s="15">
        <v>0.30426045016077202</v>
      </c>
      <c r="M109" s="13">
        <v>1.01708199356913</v>
      </c>
      <c r="N109" s="15">
        <v>1.2549537648612901E-2</v>
      </c>
      <c r="O109" s="5">
        <f t="shared" si="12"/>
        <v>33.128946590789475</v>
      </c>
      <c r="P109" s="5">
        <v>16670.2</v>
      </c>
      <c r="Q109" s="5">
        <f t="shared" si="13"/>
        <v>629.44998522499998</v>
      </c>
      <c r="R109" s="5">
        <f t="shared" si="14"/>
        <v>16040.750014775002</v>
      </c>
      <c r="S109" s="15">
        <f t="shared" si="15"/>
        <v>25.483756281352772</v>
      </c>
      <c r="T109">
        <v>19</v>
      </c>
      <c r="U109" s="5">
        <f t="shared" si="16"/>
        <v>877.37894736842111</v>
      </c>
      <c r="V109" s="15">
        <f t="shared" si="17"/>
        <v>3.8183279742765178E-3</v>
      </c>
      <c r="W109" s="15">
        <f t="shared" si="18"/>
        <v>0.96224100579327188</v>
      </c>
      <c r="X109" s="5">
        <f t="shared" si="19"/>
        <v>33.128946590789475</v>
      </c>
      <c r="Y109" s="5">
        <f t="shared" si="20"/>
        <v>566.50498670249999</v>
      </c>
      <c r="Z109" s="5">
        <f t="shared" si="21"/>
        <v>16842.787515513752</v>
      </c>
      <c r="AA109" s="5">
        <f t="shared" si="22"/>
        <v>62.944998522499986</v>
      </c>
      <c r="AB109" s="5">
        <f t="shared" si="23"/>
        <v>-802.03750073875017</v>
      </c>
    </row>
    <row r="110" spans="1:28" x14ac:dyDescent="0.55000000000000004">
      <c r="A110" s="3" t="s">
        <v>44</v>
      </c>
      <c r="B110" s="3" t="s">
        <v>276</v>
      </c>
      <c r="C110" t="s">
        <v>47</v>
      </c>
      <c r="D110" s="3" t="s">
        <v>48</v>
      </c>
      <c r="E110" s="3" t="s">
        <v>309</v>
      </c>
      <c r="F110" s="3" t="s">
        <v>82</v>
      </c>
      <c r="G110" s="5">
        <v>0</v>
      </c>
      <c r="H110">
        <v>59</v>
      </c>
      <c r="I110" s="5">
        <v>128.3874994375</v>
      </c>
      <c r="J110" s="5">
        <v>2.1760593125000001</v>
      </c>
      <c r="K110">
        <v>1759</v>
      </c>
      <c r="L110" s="15">
        <v>3.3541785105173402E-2</v>
      </c>
      <c r="M110" s="13">
        <v>2.0432063672541201</v>
      </c>
      <c r="N110" s="15">
        <v>3.3898305084745804E-2</v>
      </c>
      <c r="O110" s="5">
        <f t="shared" si="12"/>
        <v>64.193749718749999</v>
      </c>
      <c r="P110" s="5">
        <v>3311.6</v>
      </c>
      <c r="Q110" s="5">
        <f t="shared" si="13"/>
        <v>128.3874994375</v>
      </c>
      <c r="R110" s="5">
        <f t="shared" si="14"/>
        <v>3183.2125005624998</v>
      </c>
      <c r="S110" s="15">
        <f t="shared" si="15"/>
        <v>24.793788449101399</v>
      </c>
      <c r="T110">
        <v>2</v>
      </c>
      <c r="U110" s="5">
        <f t="shared" si="16"/>
        <v>1655.8</v>
      </c>
      <c r="V110" s="15">
        <f t="shared" si="17"/>
        <v>1.1370096645821506E-3</v>
      </c>
      <c r="W110" s="15">
        <f t="shared" si="18"/>
        <v>0.96123097613313802</v>
      </c>
      <c r="X110" s="5">
        <f t="shared" si="19"/>
        <v>64.193749718749999</v>
      </c>
      <c r="Y110" s="5">
        <f t="shared" si="20"/>
        <v>115.54874949374999</v>
      </c>
      <c r="Z110" s="5">
        <f t="shared" si="21"/>
        <v>3342.373125590625</v>
      </c>
      <c r="AA110" s="5">
        <f t="shared" si="22"/>
        <v>12.838749943750003</v>
      </c>
      <c r="AB110" s="5">
        <f t="shared" si="23"/>
        <v>-159.1606250281252</v>
      </c>
    </row>
    <row r="111" spans="1:28" x14ac:dyDescent="0.55000000000000004">
      <c r="A111" s="3" t="s">
        <v>28</v>
      </c>
      <c r="B111" s="3" t="s">
        <v>59</v>
      </c>
      <c r="C111" t="s">
        <v>31</v>
      </c>
      <c r="D111" s="3" t="s">
        <v>96</v>
      </c>
      <c r="E111" s="3" t="s">
        <v>161</v>
      </c>
      <c r="F111" s="3" t="s">
        <v>35</v>
      </c>
      <c r="G111" s="5">
        <v>6.25</v>
      </c>
      <c r="H111">
        <v>4353</v>
      </c>
      <c r="I111" s="5">
        <v>3623.2124763750003</v>
      </c>
      <c r="J111" s="5">
        <v>0.83234837500000003</v>
      </c>
      <c r="K111">
        <v>23872</v>
      </c>
      <c r="L111" s="15">
        <v>0.18234752010723898</v>
      </c>
      <c r="M111" s="13">
        <v>1.4446368130026801</v>
      </c>
      <c r="N111" s="15">
        <v>1.5851137146795299E-2</v>
      </c>
      <c r="O111" s="5">
        <f t="shared" si="12"/>
        <v>52.510325744565222</v>
      </c>
      <c r="P111" s="5">
        <v>92751.15</v>
      </c>
      <c r="Q111" s="5">
        <f t="shared" si="13"/>
        <v>3623.2124763750003</v>
      </c>
      <c r="R111" s="5">
        <f t="shared" si="14"/>
        <v>89127.937523624991</v>
      </c>
      <c r="S111" s="15">
        <f t="shared" si="15"/>
        <v>24.599147332589475</v>
      </c>
      <c r="T111">
        <v>69</v>
      </c>
      <c r="U111" s="5">
        <f t="shared" si="16"/>
        <v>1344.2195652173912</v>
      </c>
      <c r="V111" s="15">
        <f t="shared" si="17"/>
        <v>2.8904155495978585E-3</v>
      </c>
      <c r="W111" s="15">
        <f t="shared" si="18"/>
        <v>0.9609361988894477</v>
      </c>
      <c r="X111" s="5">
        <f t="shared" si="19"/>
        <v>52.510325744565222</v>
      </c>
      <c r="Y111" s="5">
        <f t="shared" si="20"/>
        <v>3260.8912287375001</v>
      </c>
      <c r="Z111" s="5">
        <f t="shared" si="21"/>
        <v>93584.334399806248</v>
      </c>
      <c r="AA111" s="5">
        <f t="shared" si="22"/>
        <v>362.32124763750016</v>
      </c>
      <c r="AB111" s="5">
        <f t="shared" si="23"/>
        <v>-4456.3968761812575</v>
      </c>
    </row>
    <row r="112" spans="1:28" x14ac:dyDescent="0.55000000000000004">
      <c r="A112" s="3" t="s">
        <v>79</v>
      </c>
      <c r="B112" s="3" t="s">
        <v>312</v>
      </c>
      <c r="C112" t="s">
        <v>66</v>
      </c>
      <c r="D112" s="3" t="s">
        <v>36</v>
      </c>
      <c r="E112" s="3" t="s">
        <v>36</v>
      </c>
      <c r="F112" s="3" t="s">
        <v>82</v>
      </c>
      <c r="G112" s="5">
        <v>11.25</v>
      </c>
      <c r="H112">
        <v>150</v>
      </c>
      <c r="I112" s="5">
        <v>96.724998749999997</v>
      </c>
      <c r="J112" s="5">
        <v>0.64483332500000001</v>
      </c>
      <c r="K112">
        <v>4028</v>
      </c>
      <c r="L112" s="15">
        <v>3.7239324726911598E-2</v>
      </c>
      <c r="M112" s="13">
        <v>1.46827209533267</v>
      </c>
      <c r="N112" s="15">
        <v>6.6666666666666697E-3</v>
      </c>
      <c r="O112" s="5">
        <f t="shared" si="12"/>
        <v>96.724998749999997</v>
      </c>
      <c r="P112" s="5">
        <v>2425.9</v>
      </c>
      <c r="Q112" s="5">
        <f t="shared" si="13"/>
        <v>96.724998749999997</v>
      </c>
      <c r="R112" s="5">
        <f t="shared" si="14"/>
        <v>2329.1750012500002</v>
      </c>
      <c r="S112" s="15">
        <f t="shared" si="15"/>
        <v>24.080382851904666</v>
      </c>
      <c r="T112">
        <v>1</v>
      </c>
      <c r="U112" s="5">
        <f t="shared" si="16"/>
        <v>2425.9</v>
      </c>
      <c r="V112" s="15">
        <f t="shared" si="17"/>
        <v>2.4826216484607745E-4</v>
      </c>
      <c r="W112" s="15">
        <f t="shared" si="18"/>
        <v>0.96012820035862978</v>
      </c>
      <c r="X112" s="5">
        <f t="shared" si="19"/>
        <v>96.724998749999997</v>
      </c>
      <c r="Y112" s="5">
        <f t="shared" si="20"/>
        <v>87.052498874999998</v>
      </c>
      <c r="Z112" s="5">
        <f t="shared" si="21"/>
        <v>2445.6337513125004</v>
      </c>
      <c r="AA112" s="5">
        <f t="shared" si="22"/>
        <v>9.6724998749999997</v>
      </c>
      <c r="AB112" s="5">
        <f t="shared" si="23"/>
        <v>-116.45875006250026</v>
      </c>
    </row>
    <row r="113" spans="1:28" x14ac:dyDescent="0.55000000000000004">
      <c r="A113" s="3" t="s">
        <v>79</v>
      </c>
      <c r="B113" s="3" t="s">
        <v>314</v>
      </c>
      <c r="C113" t="s">
        <v>66</v>
      </c>
      <c r="D113" s="3" t="s">
        <v>36</v>
      </c>
      <c r="E113" s="3" t="s">
        <v>36</v>
      </c>
      <c r="F113" s="3" t="s">
        <v>82</v>
      </c>
      <c r="G113" s="5">
        <v>1.2625</v>
      </c>
      <c r="H113">
        <v>112</v>
      </c>
      <c r="I113" s="5">
        <v>82.037499600000004</v>
      </c>
      <c r="J113" s="5">
        <v>0.73247767500000005</v>
      </c>
      <c r="K113">
        <v>3236</v>
      </c>
      <c r="L113" s="15">
        <v>3.4610630407911E-2</v>
      </c>
      <c r="M113" s="13">
        <v>3.2312731767614302</v>
      </c>
      <c r="N113" s="15">
        <v>2.6785714285714302E-2</v>
      </c>
      <c r="O113" s="5">
        <f t="shared" si="12"/>
        <v>27.345833200000001</v>
      </c>
      <c r="P113" s="5">
        <v>2052.75</v>
      </c>
      <c r="Q113" s="5">
        <f t="shared" si="13"/>
        <v>82.037499600000004</v>
      </c>
      <c r="R113" s="5">
        <f t="shared" si="14"/>
        <v>1970.7125004</v>
      </c>
      <c r="S113" s="15">
        <f t="shared" si="15"/>
        <v>24.022093676779978</v>
      </c>
      <c r="T113">
        <v>3</v>
      </c>
      <c r="U113" s="5">
        <f t="shared" si="16"/>
        <v>684.25</v>
      </c>
      <c r="V113" s="15">
        <f t="shared" si="17"/>
        <v>9.2707045735475942E-4</v>
      </c>
      <c r="W113" s="15">
        <f t="shared" si="18"/>
        <v>0.96003531867007674</v>
      </c>
      <c r="X113" s="5">
        <f t="shared" si="19"/>
        <v>27.345833200000001</v>
      </c>
      <c r="Y113" s="5">
        <f t="shared" si="20"/>
        <v>73.833749640000008</v>
      </c>
      <c r="Z113" s="5">
        <f t="shared" si="21"/>
        <v>2069.2481254200002</v>
      </c>
      <c r="AA113" s="5">
        <f t="shared" si="22"/>
        <v>8.2037499599999961</v>
      </c>
      <c r="AB113" s="5">
        <f t="shared" si="23"/>
        <v>-98.535625020000225</v>
      </c>
    </row>
    <row r="114" spans="1:28" x14ac:dyDescent="0.55000000000000004">
      <c r="A114" s="3" t="s">
        <v>79</v>
      </c>
      <c r="B114" s="3" t="s">
        <v>317</v>
      </c>
      <c r="C114" t="s">
        <v>66</v>
      </c>
      <c r="D114" s="3" t="s">
        <v>36</v>
      </c>
      <c r="E114" s="3" t="s">
        <v>36</v>
      </c>
      <c r="F114" s="3" t="s">
        <v>82</v>
      </c>
      <c r="G114" s="5">
        <v>0.33750000000000002</v>
      </c>
      <c r="H114">
        <v>98</v>
      </c>
      <c r="I114" s="5">
        <v>48.387500000000003</v>
      </c>
      <c r="J114" s="5">
        <v>0.49375000000000002</v>
      </c>
      <c r="K114">
        <v>7805</v>
      </c>
      <c r="L114" s="15">
        <v>1.2556053811659201E-2</v>
      </c>
      <c r="M114" s="13">
        <v>1.4738244714926301</v>
      </c>
      <c r="N114" s="15">
        <v>2.04081632653061E-2</v>
      </c>
      <c r="O114" s="5">
        <f t="shared" si="12"/>
        <v>24.193750000000001</v>
      </c>
      <c r="P114" s="5">
        <v>1201.9000000000001</v>
      </c>
      <c r="Q114" s="5">
        <f t="shared" si="13"/>
        <v>48.387500000000003</v>
      </c>
      <c r="R114" s="5">
        <f t="shared" si="14"/>
        <v>1153.5125</v>
      </c>
      <c r="S114" s="15">
        <f t="shared" si="15"/>
        <v>23.83905967450271</v>
      </c>
      <c r="T114">
        <v>2</v>
      </c>
      <c r="U114" s="5">
        <f t="shared" si="16"/>
        <v>600.95000000000005</v>
      </c>
      <c r="V114" s="15">
        <f t="shared" si="17"/>
        <v>2.5624599615630994E-4</v>
      </c>
      <c r="W114" s="15">
        <f t="shared" si="18"/>
        <v>0.95974082702387886</v>
      </c>
      <c r="X114" s="5">
        <f t="shared" si="19"/>
        <v>24.193750000000001</v>
      </c>
      <c r="Y114" s="5">
        <f t="shared" si="20"/>
        <v>43.548750000000005</v>
      </c>
      <c r="Z114" s="5">
        <f t="shared" si="21"/>
        <v>1211.1881250000001</v>
      </c>
      <c r="AA114" s="5">
        <f t="shared" si="22"/>
        <v>4.8387499999999974</v>
      </c>
      <c r="AB114" s="5">
        <f t="shared" si="23"/>
        <v>-57.675625000000082</v>
      </c>
    </row>
    <row r="115" spans="1:28" x14ac:dyDescent="0.55000000000000004">
      <c r="A115" s="3" t="s">
        <v>63</v>
      </c>
      <c r="B115" s="3" t="s">
        <v>319</v>
      </c>
      <c r="C115" t="s">
        <v>31</v>
      </c>
      <c r="D115" s="3" t="s">
        <v>36</v>
      </c>
      <c r="E115" s="3" t="s">
        <v>36</v>
      </c>
      <c r="F115" s="3" t="s">
        <v>35</v>
      </c>
      <c r="G115" s="5">
        <v>8.75</v>
      </c>
      <c r="H115">
        <v>60</v>
      </c>
      <c r="I115" s="5">
        <v>41.262499500000004</v>
      </c>
      <c r="J115" s="5">
        <v>0.68770832500000001</v>
      </c>
      <c r="K115">
        <v>2547</v>
      </c>
      <c r="L115" s="15">
        <v>2.3557126030624299E-2</v>
      </c>
      <c r="M115" s="13">
        <v>1.03297997644287</v>
      </c>
      <c r="N115" s="15">
        <v>1.6666666666666701E-2</v>
      </c>
      <c r="O115" s="5">
        <f t="shared" si="12"/>
        <v>41.262499500000004</v>
      </c>
      <c r="P115" s="5">
        <v>1002.15</v>
      </c>
      <c r="Q115" s="5">
        <f t="shared" si="13"/>
        <v>41.262499500000004</v>
      </c>
      <c r="R115" s="5">
        <f t="shared" si="14"/>
        <v>960.88750049999999</v>
      </c>
      <c r="S115" s="15">
        <f t="shared" si="15"/>
        <v>23.287185995603583</v>
      </c>
      <c r="T115">
        <v>1</v>
      </c>
      <c r="U115" s="5">
        <f t="shared" si="16"/>
        <v>1002.15</v>
      </c>
      <c r="V115" s="15">
        <f t="shared" si="17"/>
        <v>3.9261876717707248E-4</v>
      </c>
      <c r="W115" s="15">
        <f t="shared" si="18"/>
        <v>0.95882602454722343</v>
      </c>
      <c r="X115" s="5">
        <f t="shared" si="19"/>
        <v>41.262499500000004</v>
      </c>
      <c r="Y115" s="5">
        <f t="shared" si="20"/>
        <v>37.136249550000002</v>
      </c>
      <c r="Z115" s="5">
        <f t="shared" si="21"/>
        <v>1008.931875525</v>
      </c>
      <c r="AA115" s="5">
        <f t="shared" si="22"/>
        <v>4.1262499500000018</v>
      </c>
      <c r="AB115" s="5">
        <f t="shared" si="23"/>
        <v>-48.044375025000022</v>
      </c>
    </row>
    <row r="116" spans="1:28" x14ac:dyDescent="0.55000000000000004">
      <c r="A116" s="3" t="s">
        <v>72</v>
      </c>
      <c r="B116" s="3" t="s">
        <v>322</v>
      </c>
      <c r="C116" t="s">
        <v>47</v>
      </c>
      <c r="D116" s="3" t="s">
        <v>104</v>
      </c>
      <c r="E116" s="3" t="s">
        <v>232</v>
      </c>
      <c r="F116" s="3" t="s">
        <v>77</v>
      </c>
      <c r="G116" s="5">
        <v>6.25</v>
      </c>
      <c r="H116">
        <v>6</v>
      </c>
      <c r="I116" s="5">
        <v>16.112499974999999</v>
      </c>
      <c r="J116" s="5">
        <v>2.6854166624999998</v>
      </c>
      <c r="K116">
        <v>27</v>
      </c>
      <c r="L116" s="15">
        <v>0.22222222222222199</v>
      </c>
      <c r="M116" s="13">
        <v>1.62962962962963</v>
      </c>
      <c r="N116" s="15">
        <v>0.16666666666666699</v>
      </c>
      <c r="O116" s="5">
        <f t="shared" si="12"/>
        <v>16.112499974999999</v>
      </c>
      <c r="P116" s="5">
        <v>391</v>
      </c>
      <c r="Q116" s="5">
        <f t="shared" si="13"/>
        <v>16.112499974999999</v>
      </c>
      <c r="R116" s="5">
        <f t="shared" si="14"/>
        <v>374.88750002500001</v>
      </c>
      <c r="S116" s="15">
        <f t="shared" si="15"/>
        <v>23.266873583036269</v>
      </c>
      <c r="T116">
        <v>1</v>
      </c>
      <c r="U116" s="5">
        <f t="shared" si="16"/>
        <v>391</v>
      </c>
      <c r="V116" s="15">
        <f t="shared" si="17"/>
        <v>3.703703703703707E-2</v>
      </c>
      <c r="W116" s="15">
        <f t="shared" si="18"/>
        <v>0.95879156016624045</v>
      </c>
      <c r="X116" s="5">
        <f t="shared" si="19"/>
        <v>16.112499974999999</v>
      </c>
      <c r="Y116" s="5">
        <f t="shared" si="20"/>
        <v>14.501249977499999</v>
      </c>
      <c r="Z116" s="5">
        <f t="shared" si="21"/>
        <v>393.63187502625004</v>
      </c>
      <c r="AA116" s="5">
        <f t="shared" si="22"/>
        <v>1.6112499974999999</v>
      </c>
      <c r="AB116" s="5">
        <f t="shared" si="23"/>
        <v>-18.744375001250035</v>
      </c>
    </row>
    <row r="117" spans="1:28" x14ac:dyDescent="0.55000000000000004">
      <c r="A117" s="3" t="s">
        <v>72</v>
      </c>
      <c r="B117" s="3" t="s">
        <v>324</v>
      </c>
      <c r="C117" t="s">
        <v>47</v>
      </c>
      <c r="D117" s="3" t="s">
        <v>325</v>
      </c>
      <c r="E117" s="3" t="s">
        <v>326</v>
      </c>
      <c r="F117" s="3" t="s">
        <v>50</v>
      </c>
      <c r="G117" s="5">
        <v>10</v>
      </c>
      <c r="H117">
        <v>59</v>
      </c>
      <c r="I117" s="5">
        <v>102.39999953749999</v>
      </c>
      <c r="J117" s="5">
        <v>1.7355932125</v>
      </c>
      <c r="K117">
        <v>234</v>
      </c>
      <c r="L117" s="15">
        <v>0.25213675213675196</v>
      </c>
      <c r="M117" s="13">
        <v>1.07615384615385</v>
      </c>
      <c r="N117" s="15">
        <v>5.0847457627118703E-2</v>
      </c>
      <c r="O117" s="5">
        <f t="shared" si="12"/>
        <v>34.133333179166662</v>
      </c>
      <c r="P117" s="5">
        <v>2470.1</v>
      </c>
      <c r="Q117" s="5">
        <f t="shared" si="13"/>
        <v>102.39999953749999</v>
      </c>
      <c r="R117" s="5">
        <f t="shared" si="14"/>
        <v>2367.7000004624997</v>
      </c>
      <c r="S117" s="15">
        <f t="shared" si="15"/>
        <v>23.122070421449781</v>
      </c>
      <c r="T117">
        <v>3</v>
      </c>
      <c r="U117" s="5">
        <f t="shared" si="16"/>
        <v>823.36666666666667</v>
      </c>
      <c r="V117" s="15">
        <f t="shared" si="17"/>
        <v>1.2820512820512827E-2</v>
      </c>
      <c r="W117" s="15">
        <f t="shared" si="18"/>
        <v>0.95854418868163227</v>
      </c>
      <c r="X117" s="5">
        <f t="shared" si="19"/>
        <v>34.133333179166662</v>
      </c>
      <c r="Y117" s="5">
        <f t="shared" si="20"/>
        <v>92.159999583749993</v>
      </c>
      <c r="Z117" s="5">
        <f t="shared" si="21"/>
        <v>2486.0850004856247</v>
      </c>
      <c r="AA117" s="5">
        <f t="shared" si="22"/>
        <v>10.239999953750001</v>
      </c>
      <c r="AB117" s="5">
        <f t="shared" si="23"/>
        <v>-118.38500002312503</v>
      </c>
    </row>
    <row r="118" spans="1:28" x14ac:dyDescent="0.55000000000000004">
      <c r="A118" s="3" t="s">
        <v>44</v>
      </c>
      <c r="B118" s="3" t="s">
        <v>146</v>
      </c>
      <c r="C118" t="s">
        <v>47</v>
      </c>
      <c r="D118" s="3" t="s">
        <v>48</v>
      </c>
      <c r="E118" s="3" t="s">
        <v>161</v>
      </c>
      <c r="F118" s="3" t="s">
        <v>82</v>
      </c>
      <c r="G118" s="5">
        <v>0</v>
      </c>
      <c r="H118">
        <v>465</v>
      </c>
      <c r="I118" s="5">
        <v>292.68749587499997</v>
      </c>
      <c r="J118" s="5">
        <v>0.62943547499999997</v>
      </c>
      <c r="K118">
        <v>2153</v>
      </c>
      <c r="L118" s="15">
        <v>0.21597770552717102</v>
      </c>
      <c r="M118" s="13">
        <v>1.0559219693451001</v>
      </c>
      <c r="N118" s="15">
        <v>4.3010752688172008E-3</v>
      </c>
      <c r="O118" s="5">
        <f t="shared" si="12"/>
        <v>146.34374793749998</v>
      </c>
      <c r="P118" s="5">
        <v>7043.95</v>
      </c>
      <c r="Q118" s="5">
        <f t="shared" si="13"/>
        <v>292.68749587499997</v>
      </c>
      <c r="R118" s="5">
        <f t="shared" si="14"/>
        <v>6751.2625041249994</v>
      </c>
      <c r="S118" s="15">
        <f t="shared" si="15"/>
        <v>23.066453467517817</v>
      </c>
      <c r="T118">
        <v>2</v>
      </c>
      <c r="U118" s="5">
        <f t="shared" si="16"/>
        <v>3521.9749999999999</v>
      </c>
      <c r="V118" s="15">
        <f t="shared" si="17"/>
        <v>9.289363678587993E-4</v>
      </c>
      <c r="W118" s="15">
        <f t="shared" si="18"/>
        <v>0.95844838536971433</v>
      </c>
      <c r="X118" s="5">
        <f t="shared" si="19"/>
        <v>146.34374793749998</v>
      </c>
      <c r="Y118" s="5">
        <f t="shared" si="20"/>
        <v>263.41874628749997</v>
      </c>
      <c r="Z118" s="5">
        <f t="shared" si="21"/>
        <v>7088.8256293312497</v>
      </c>
      <c r="AA118" s="5">
        <f t="shared" si="22"/>
        <v>29.268749587499997</v>
      </c>
      <c r="AB118" s="5">
        <f t="shared" si="23"/>
        <v>-337.56312520625033</v>
      </c>
    </row>
    <row r="119" spans="1:28" x14ac:dyDescent="0.55000000000000004">
      <c r="A119" s="3" t="s">
        <v>63</v>
      </c>
      <c r="B119" s="3" t="s">
        <v>329</v>
      </c>
      <c r="C119" t="s">
        <v>31</v>
      </c>
      <c r="D119" s="3" t="s">
        <v>36</v>
      </c>
      <c r="E119" s="3" t="s">
        <v>36</v>
      </c>
      <c r="F119" s="3" t="s">
        <v>67</v>
      </c>
      <c r="G119" s="5">
        <v>0.7</v>
      </c>
      <c r="H119">
        <v>37</v>
      </c>
      <c r="I119" s="5">
        <v>22.174999562500002</v>
      </c>
      <c r="J119" s="5">
        <v>0.59932431250000007</v>
      </c>
      <c r="K119">
        <v>765</v>
      </c>
      <c r="L119" s="15">
        <v>4.8366013071895406E-2</v>
      </c>
      <c r="M119" s="13">
        <v>2.0810457516339902</v>
      </c>
      <c r="N119" s="15">
        <v>2.7027027027027001E-2</v>
      </c>
      <c r="O119" s="5">
        <f t="shared" si="12"/>
        <v>22.174999562500002</v>
      </c>
      <c r="P119" s="5">
        <v>522.75</v>
      </c>
      <c r="Q119" s="5">
        <f t="shared" si="13"/>
        <v>22.174999562500002</v>
      </c>
      <c r="R119" s="5">
        <f t="shared" si="14"/>
        <v>500.57500043750002</v>
      </c>
      <c r="S119" s="15">
        <f t="shared" si="15"/>
        <v>22.57384488448961</v>
      </c>
      <c r="T119">
        <v>1</v>
      </c>
      <c r="U119" s="5">
        <f t="shared" si="16"/>
        <v>522.75</v>
      </c>
      <c r="V119" s="15">
        <f t="shared" si="17"/>
        <v>1.3071895424836583E-3</v>
      </c>
      <c r="W119" s="15">
        <f t="shared" si="18"/>
        <v>0.95758010604973698</v>
      </c>
      <c r="X119" s="5">
        <f t="shared" si="19"/>
        <v>22.174999562500002</v>
      </c>
      <c r="Y119" s="5">
        <f t="shared" si="20"/>
        <v>19.957499606250003</v>
      </c>
      <c r="Z119" s="5">
        <f t="shared" si="21"/>
        <v>525.60375045937508</v>
      </c>
      <c r="AA119" s="5">
        <f t="shared" si="22"/>
        <v>2.2174999562499984</v>
      </c>
      <c r="AB119" s="5">
        <f t="shared" si="23"/>
        <v>-25.028750021875055</v>
      </c>
    </row>
    <row r="120" spans="1:28" x14ac:dyDescent="0.55000000000000004">
      <c r="A120" s="3" t="s">
        <v>63</v>
      </c>
      <c r="B120" s="3" t="s">
        <v>331</v>
      </c>
      <c r="C120" t="s">
        <v>31</v>
      </c>
      <c r="D120" s="3" t="s">
        <v>36</v>
      </c>
      <c r="E120" s="3" t="s">
        <v>36</v>
      </c>
      <c r="F120" s="3" t="s">
        <v>35</v>
      </c>
      <c r="G120" s="5">
        <v>8.75</v>
      </c>
      <c r="H120">
        <v>231</v>
      </c>
      <c r="I120" s="5">
        <v>162.06249963750003</v>
      </c>
      <c r="J120" s="5">
        <v>0.70156926250000007</v>
      </c>
      <c r="K120">
        <v>11620</v>
      </c>
      <c r="L120" s="15">
        <v>1.9879518072289201E-2</v>
      </c>
      <c r="M120" s="13">
        <v>1.16609294320138</v>
      </c>
      <c r="N120" s="15">
        <v>1.2987012987013E-2</v>
      </c>
      <c r="O120" s="5">
        <f t="shared" si="12"/>
        <v>54.020833212500008</v>
      </c>
      <c r="P120" s="5">
        <v>3791.85</v>
      </c>
      <c r="Q120" s="5">
        <f t="shared" si="13"/>
        <v>162.06249963750003</v>
      </c>
      <c r="R120" s="5">
        <f t="shared" si="14"/>
        <v>3629.7875003624999</v>
      </c>
      <c r="S120" s="15">
        <f t="shared" si="15"/>
        <v>22.39745473802747</v>
      </c>
      <c r="T120">
        <v>3</v>
      </c>
      <c r="U120" s="5">
        <f t="shared" si="16"/>
        <v>1263.95</v>
      </c>
      <c r="V120" s="15">
        <f t="shared" si="17"/>
        <v>2.581755593803795E-4</v>
      </c>
      <c r="W120" s="15">
        <f t="shared" si="18"/>
        <v>0.95726030838838561</v>
      </c>
      <c r="X120" s="5">
        <f t="shared" si="19"/>
        <v>54.020833212500008</v>
      </c>
      <c r="Y120" s="5">
        <f t="shared" si="20"/>
        <v>145.85624967375003</v>
      </c>
      <c r="Z120" s="5">
        <f t="shared" si="21"/>
        <v>3811.2768753806249</v>
      </c>
      <c r="AA120" s="5">
        <f t="shared" si="22"/>
        <v>16.206249963749997</v>
      </c>
      <c r="AB120" s="5">
        <f t="shared" si="23"/>
        <v>-181.48937501812497</v>
      </c>
    </row>
    <row r="121" spans="1:28" x14ac:dyDescent="0.55000000000000004">
      <c r="A121" s="3" t="s">
        <v>72</v>
      </c>
      <c r="B121" s="3" t="s">
        <v>334</v>
      </c>
      <c r="C121" t="s">
        <v>47</v>
      </c>
      <c r="D121" s="3" t="s">
        <v>96</v>
      </c>
      <c r="E121" s="3" t="s">
        <v>88</v>
      </c>
      <c r="F121" s="3" t="s">
        <v>35</v>
      </c>
      <c r="G121" s="5">
        <v>10</v>
      </c>
      <c r="H121">
        <v>41</v>
      </c>
      <c r="I121" s="5">
        <v>9.0374998249999994</v>
      </c>
      <c r="J121" s="5">
        <v>0.22042682499999999</v>
      </c>
      <c r="K121">
        <v>486</v>
      </c>
      <c r="L121" s="15">
        <v>8.4362139917695506E-2</v>
      </c>
      <c r="M121" s="13">
        <v>1</v>
      </c>
      <c r="N121" s="15">
        <v>2.4390243902439001E-2</v>
      </c>
      <c r="O121" s="5">
        <f t="shared" si="12"/>
        <v>9.0374998249999994</v>
      </c>
      <c r="P121" s="5">
        <v>210.8</v>
      </c>
      <c r="Q121" s="5">
        <f t="shared" si="13"/>
        <v>9.0374998249999994</v>
      </c>
      <c r="R121" s="5">
        <f t="shared" si="14"/>
        <v>201.76250017500001</v>
      </c>
      <c r="S121" s="15">
        <f t="shared" si="15"/>
        <v>22.325035029807044</v>
      </c>
      <c r="T121">
        <v>1</v>
      </c>
      <c r="U121" s="5">
        <f t="shared" si="16"/>
        <v>210.8</v>
      </c>
      <c r="V121" s="15">
        <f t="shared" si="17"/>
        <v>2.0576131687242787E-3</v>
      </c>
      <c r="W121" s="15">
        <f t="shared" si="18"/>
        <v>0.95712760993833024</v>
      </c>
      <c r="X121" s="5">
        <f t="shared" si="19"/>
        <v>9.0374998249999994</v>
      </c>
      <c r="Y121" s="5">
        <f t="shared" si="20"/>
        <v>8.1337498425000003</v>
      </c>
      <c r="Z121" s="5">
        <f t="shared" si="21"/>
        <v>211.85062518375003</v>
      </c>
      <c r="AA121" s="5">
        <f t="shared" si="22"/>
        <v>0.90374998249999905</v>
      </c>
      <c r="AB121" s="5">
        <f t="shared" si="23"/>
        <v>-10.088125008750012</v>
      </c>
    </row>
    <row r="122" spans="1:28" x14ac:dyDescent="0.55000000000000004">
      <c r="A122" s="3" t="s">
        <v>63</v>
      </c>
      <c r="B122" s="3" t="s">
        <v>317</v>
      </c>
      <c r="C122" t="s">
        <v>31</v>
      </c>
      <c r="D122" s="3" t="s">
        <v>36</v>
      </c>
      <c r="E122" s="3" t="s">
        <v>36</v>
      </c>
      <c r="F122" s="3" t="s">
        <v>67</v>
      </c>
      <c r="G122" s="5">
        <v>0.33750000000000002</v>
      </c>
      <c r="H122">
        <v>251</v>
      </c>
      <c r="I122" s="5">
        <v>149.0624995</v>
      </c>
      <c r="J122" s="5">
        <v>0.59387449999999997</v>
      </c>
      <c r="K122">
        <v>15470</v>
      </c>
      <c r="L122" s="15">
        <v>1.6224951519069199E-2</v>
      </c>
      <c r="M122" s="13">
        <v>1.7710601163542301</v>
      </c>
      <c r="N122" s="15">
        <v>1.9920318725099598E-2</v>
      </c>
      <c r="O122" s="5">
        <f t="shared" si="12"/>
        <v>29.812499899999999</v>
      </c>
      <c r="P122" s="5">
        <v>3410.2</v>
      </c>
      <c r="Q122" s="5">
        <f t="shared" si="13"/>
        <v>149.0624995</v>
      </c>
      <c r="R122" s="5">
        <f t="shared" si="14"/>
        <v>3261.1375005</v>
      </c>
      <c r="S122" s="15">
        <f t="shared" si="15"/>
        <v>21.87765206835271</v>
      </c>
      <c r="T122">
        <v>5</v>
      </c>
      <c r="U122" s="5">
        <f t="shared" si="16"/>
        <v>682.04</v>
      </c>
      <c r="V122" s="15">
        <f t="shared" si="17"/>
        <v>3.2320620555914732E-4</v>
      </c>
      <c r="W122" s="15">
        <f t="shared" si="18"/>
        <v>0.9562892207201924</v>
      </c>
      <c r="X122" s="5">
        <f t="shared" si="19"/>
        <v>29.812499899999999</v>
      </c>
      <c r="Y122" s="5">
        <f t="shared" si="20"/>
        <v>134.15624955000001</v>
      </c>
      <c r="Z122" s="5">
        <f t="shared" si="21"/>
        <v>3424.1943755249999</v>
      </c>
      <c r="AA122" s="5">
        <f t="shared" si="22"/>
        <v>14.906249949999989</v>
      </c>
      <c r="AB122" s="5">
        <f t="shared" si="23"/>
        <v>-163.05687502499995</v>
      </c>
    </row>
    <row r="123" spans="1:28" x14ac:dyDescent="0.55000000000000004">
      <c r="A123" s="3" t="s">
        <v>44</v>
      </c>
      <c r="B123" s="3" t="s">
        <v>59</v>
      </c>
      <c r="C123" t="s">
        <v>47</v>
      </c>
      <c r="D123" s="3" t="s">
        <v>48</v>
      </c>
      <c r="E123" s="3" t="s">
        <v>161</v>
      </c>
      <c r="F123" s="3" t="s">
        <v>82</v>
      </c>
      <c r="G123" s="5">
        <v>0</v>
      </c>
      <c r="H123">
        <v>1158</v>
      </c>
      <c r="I123" s="5">
        <v>569.58748649999995</v>
      </c>
      <c r="J123" s="5">
        <v>0.49187175</v>
      </c>
      <c r="K123">
        <v>8389</v>
      </c>
      <c r="L123" s="15">
        <v>0.13803790678269201</v>
      </c>
      <c r="M123" s="13">
        <v>1.0501370842770299</v>
      </c>
      <c r="N123" s="15">
        <v>1.2953367875647701E-2</v>
      </c>
      <c r="O123" s="5">
        <f t="shared" si="12"/>
        <v>37.9724991</v>
      </c>
      <c r="P123" s="5">
        <v>12942.1</v>
      </c>
      <c r="Q123" s="5">
        <f t="shared" si="13"/>
        <v>569.58748649999995</v>
      </c>
      <c r="R123" s="5">
        <f t="shared" si="14"/>
        <v>12372.5125135</v>
      </c>
      <c r="S123" s="15">
        <f t="shared" si="15"/>
        <v>21.721882602313809</v>
      </c>
      <c r="T123">
        <v>15</v>
      </c>
      <c r="U123" s="5">
        <f t="shared" si="16"/>
        <v>862.80666666666673</v>
      </c>
      <c r="V123" s="15">
        <f t="shared" si="17"/>
        <v>1.7880557873405744E-3</v>
      </c>
      <c r="W123" s="15">
        <f t="shared" si="18"/>
        <v>0.95598956224260356</v>
      </c>
      <c r="X123" s="5">
        <f t="shared" si="19"/>
        <v>37.9724991</v>
      </c>
      <c r="Y123" s="5">
        <f t="shared" si="20"/>
        <v>512.62873784999999</v>
      </c>
      <c r="Z123" s="5">
        <f t="shared" si="21"/>
        <v>12991.138139175</v>
      </c>
      <c r="AA123" s="5">
        <f t="shared" si="22"/>
        <v>56.958748649999961</v>
      </c>
      <c r="AB123" s="5">
        <f t="shared" si="23"/>
        <v>-618.62562567500026</v>
      </c>
    </row>
    <row r="124" spans="1:28" x14ac:dyDescent="0.55000000000000004">
      <c r="A124" s="3" t="s">
        <v>63</v>
      </c>
      <c r="B124" s="3" t="s">
        <v>292</v>
      </c>
      <c r="C124" t="s">
        <v>31</v>
      </c>
      <c r="D124" s="3" t="s">
        <v>36</v>
      </c>
      <c r="E124" s="3" t="s">
        <v>36</v>
      </c>
      <c r="F124" s="3" t="s">
        <v>67</v>
      </c>
      <c r="G124" s="5">
        <v>0.67500000000000004</v>
      </c>
      <c r="H124">
        <v>15320</v>
      </c>
      <c r="I124" s="5">
        <v>10306.837357499999</v>
      </c>
      <c r="J124" s="5">
        <v>0.67277006249999993</v>
      </c>
      <c r="K124">
        <v>441707</v>
      </c>
      <c r="L124" s="15">
        <v>3.4683625118008099E-2</v>
      </c>
      <c r="M124" s="13">
        <v>1.75661150943952</v>
      </c>
      <c r="N124" s="15">
        <v>1.30548302872063E-2</v>
      </c>
      <c r="O124" s="5">
        <f t="shared" si="12"/>
        <v>51.534186787499991</v>
      </c>
      <c r="P124" s="5">
        <v>232938.25</v>
      </c>
      <c r="Q124" s="5">
        <f t="shared" si="13"/>
        <v>10306.837357499999</v>
      </c>
      <c r="R124" s="5">
        <f t="shared" si="14"/>
        <v>222631.41264250001</v>
      </c>
      <c r="S124" s="15">
        <f t="shared" si="15"/>
        <v>21.600361480478522</v>
      </c>
      <c r="T124">
        <v>200</v>
      </c>
      <c r="U124" s="5">
        <f t="shared" si="16"/>
        <v>1164.6912500000001</v>
      </c>
      <c r="V124" s="15">
        <f t="shared" si="17"/>
        <v>4.5278883966068135E-4</v>
      </c>
      <c r="W124" s="15">
        <f t="shared" si="18"/>
        <v>0.95575292010865542</v>
      </c>
      <c r="X124" s="5">
        <f t="shared" si="19"/>
        <v>51.534186787499991</v>
      </c>
      <c r="Y124" s="5">
        <f t="shared" si="20"/>
        <v>9276.1536217499997</v>
      </c>
      <c r="Z124" s="5">
        <f t="shared" si="21"/>
        <v>233762.98327462503</v>
      </c>
      <c r="AA124" s="5">
        <f t="shared" si="22"/>
        <v>1030.683735749999</v>
      </c>
      <c r="AB124" s="5">
        <f t="shared" si="23"/>
        <v>-11131.570632125018</v>
      </c>
    </row>
    <row r="125" spans="1:28" x14ac:dyDescent="0.55000000000000004">
      <c r="A125" s="3" t="s">
        <v>53</v>
      </c>
      <c r="B125" s="3" t="s">
        <v>183</v>
      </c>
      <c r="C125" t="s">
        <v>47</v>
      </c>
      <c r="D125" s="3" t="s">
        <v>48</v>
      </c>
      <c r="E125" s="3" t="s">
        <v>88</v>
      </c>
      <c r="F125" s="3" t="s">
        <v>35</v>
      </c>
      <c r="G125" s="5">
        <v>5</v>
      </c>
      <c r="H125">
        <v>899</v>
      </c>
      <c r="I125" s="5">
        <v>564.862489375</v>
      </c>
      <c r="J125" s="5">
        <v>0.62832312499999998</v>
      </c>
      <c r="K125">
        <v>4656</v>
      </c>
      <c r="L125" s="15">
        <v>0.19308419243986299</v>
      </c>
      <c r="M125" s="13">
        <v>1.1191795532646001</v>
      </c>
      <c r="N125" s="15">
        <v>1.8909899888765302E-2</v>
      </c>
      <c r="O125" s="5">
        <f t="shared" si="12"/>
        <v>33.227205257352942</v>
      </c>
      <c r="P125" s="5">
        <v>12584.25</v>
      </c>
      <c r="Q125" s="5">
        <f t="shared" si="13"/>
        <v>564.862489375</v>
      </c>
      <c r="R125" s="5">
        <f t="shared" si="14"/>
        <v>12019.387510625</v>
      </c>
      <c r="S125" s="15">
        <f t="shared" si="15"/>
        <v>21.278431010570412</v>
      </c>
      <c r="T125">
        <v>17</v>
      </c>
      <c r="U125" s="5">
        <f t="shared" si="16"/>
        <v>740.25</v>
      </c>
      <c r="V125" s="15">
        <f t="shared" si="17"/>
        <v>3.6512027491409035E-3</v>
      </c>
      <c r="W125" s="15">
        <f t="shared" si="18"/>
        <v>0.95511353561992174</v>
      </c>
      <c r="X125" s="5">
        <f t="shared" si="19"/>
        <v>33.227205257352942</v>
      </c>
      <c r="Y125" s="5">
        <f t="shared" si="20"/>
        <v>508.37624043750003</v>
      </c>
      <c r="Z125" s="5">
        <f t="shared" si="21"/>
        <v>12620.356886156251</v>
      </c>
      <c r="AA125" s="5">
        <f t="shared" si="22"/>
        <v>56.486248937499965</v>
      </c>
      <c r="AB125" s="5">
        <f t="shared" si="23"/>
        <v>-600.96937553125099</v>
      </c>
    </row>
    <row r="126" spans="1:28" x14ac:dyDescent="0.55000000000000004">
      <c r="A126" s="3" t="s">
        <v>53</v>
      </c>
      <c r="B126" s="3" t="s">
        <v>340</v>
      </c>
      <c r="C126" t="s">
        <v>47</v>
      </c>
      <c r="D126" s="3" t="s">
        <v>48</v>
      </c>
      <c r="E126" s="3" t="s">
        <v>309</v>
      </c>
      <c r="F126" s="3" t="s">
        <v>35</v>
      </c>
      <c r="G126" s="5">
        <v>5</v>
      </c>
      <c r="H126">
        <v>29</v>
      </c>
      <c r="I126" s="5">
        <v>83.924999862500016</v>
      </c>
      <c r="J126" s="5">
        <v>2.8939655125000003</v>
      </c>
      <c r="K126">
        <v>185</v>
      </c>
      <c r="L126" s="15">
        <v>0.15675675675675702</v>
      </c>
      <c r="M126" s="13">
        <v>1.30648648648649</v>
      </c>
      <c r="N126" s="15">
        <v>6.8965517241379296E-2</v>
      </c>
      <c r="O126" s="5">
        <f t="shared" si="12"/>
        <v>41.962499931250008</v>
      </c>
      <c r="P126" s="5">
        <v>1866.6</v>
      </c>
      <c r="Q126" s="5">
        <f t="shared" si="13"/>
        <v>83.924999862500016</v>
      </c>
      <c r="R126" s="5">
        <f t="shared" si="14"/>
        <v>1782.6750001374999</v>
      </c>
      <c r="S126" s="15">
        <f t="shared" si="15"/>
        <v>21.241286899710175</v>
      </c>
      <c r="T126">
        <v>2</v>
      </c>
      <c r="U126" s="5">
        <f t="shared" si="16"/>
        <v>933.3</v>
      </c>
      <c r="V126" s="15">
        <f t="shared" si="17"/>
        <v>1.0810810810810827E-2</v>
      </c>
      <c r="W126" s="15">
        <f t="shared" si="18"/>
        <v>0.95503857287983496</v>
      </c>
      <c r="X126" s="5">
        <f t="shared" si="19"/>
        <v>41.962499931250008</v>
      </c>
      <c r="Y126" s="5">
        <f t="shared" si="20"/>
        <v>75.532499876250014</v>
      </c>
      <c r="Z126" s="5">
        <f t="shared" si="21"/>
        <v>1871.8087501443749</v>
      </c>
      <c r="AA126" s="5">
        <f t="shared" si="22"/>
        <v>8.3924999862500016</v>
      </c>
      <c r="AB126" s="5">
        <f t="shared" si="23"/>
        <v>-89.133750006875061</v>
      </c>
    </row>
    <row r="127" spans="1:28" x14ac:dyDescent="0.55000000000000004">
      <c r="A127" s="3" t="s">
        <v>63</v>
      </c>
      <c r="B127" s="3" t="s">
        <v>342</v>
      </c>
      <c r="C127" t="s">
        <v>31</v>
      </c>
      <c r="D127" s="3" t="s">
        <v>36</v>
      </c>
      <c r="E127" s="3" t="s">
        <v>36</v>
      </c>
      <c r="F127" s="3" t="s">
        <v>35</v>
      </c>
      <c r="G127" s="5">
        <v>8.75</v>
      </c>
      <c r="H127">
        <v>17</v>
      </c>
      <c r="I127" s="5">
        <v>7.1624999249999997</v>
      </c>
      <c r="J127" s="5">
        <v>0.42132352499999998</v>
      </c>
      <c r="K127">
        <v>595</v>
      </c>
      <c r="L127" s="15">
        <v>2.8571428571428598E-2</v>
      </c>
      <c r="M127" s="13">
        <v>1.3786554621848699</v>
      </c>
      <c r="N127" s="15">
        <v>5.8823529411764698E-2</v>
      </c>
      <c r="O127" s="5">
        <f t="shared" si="12"/>
        <v>7.1624999249999997</v>
      </c>
      <c r="P127" s="5">
        <v>154.69999999999999</v>
      </c>
      <c r="Q127" s="5">
        <f t="shared" si="13"/>
        <v>7.1624999249999997</v>
      </c>
      <c r="R127" s="5">
        <f t="shared" si="14"/>
        <v>147.537500075</v>
      </c>
      <c r="S127" s="15">
        <f t="shared" si="15"/>
        <v>20.598604065604931</v>
      </c>
      <c r="T127">
        <v>1</v>
      </c>
      <c r="U127" s="5">
        <f t="shared" si="16"/>
        <v>154.69999999999999</v>
      </c>
      <c r="V127" s="15">
        <f t="shared" si="17"/>
        <v>1.6806722689075644E-3</v>
      </c>
      <c r="W127" s="15">
        <f t="shared" si="18"/>
        <v>0.95370071153846159</v>
      </c>
      <c r="X127" s="5">
        <f t="shared" si="19"/>
        <v>7.1624999249999997</v>
      </c>
      <c r="Y127" s="5">
        <f t="shared" si="20"/>
        <v>6.4462499324999998</v>
      </c>
      <c r="Z127" s="5">
        <f t="shared" si="21"/>
        <v>154.91437507875</v>
      </c>
      <c r="AA127" s="5">
        <f t="shared" si="22"/>
        <v>0.71624999249999988</v>
      </c>
      <c r="AB127" s="5">
        <f t="shared" si="23"/>
        <v>-7.3768750037500013</v>
      </c>
    </row>
    <row r="128" spans="1:28" x14ac:dyDescent="0.55000000000000004">
      <c r="A128" s="3" t="s">
        <v>63</v>
      </c>
      <c r="B128" s="3" t="s">
        <v>344</v>
      </c>
      <c r="C128" t="s">
        <v>31</v>
      </c>
      <c r="D128" s="3" t="s">
        <v>36</v>
      </c>
      <c r="E128" s="3" t="s">
        <v>36</v>
      </c>
      <c r="F128" s="3" t="s">
        <v>67</v>
      </c>
      <c r="G128" s="5">
        <v>0.88749999999999996</v>
      </c>
      <c r="H128">
        <v>149</v>
      </c>
      <c r="I128" s="5">
        <v>127.89999825</v>
      </c>
      <c r="J128" s="5">
        <v>0.85838924999999999</v>
      </c>
      <c r="K128">
        <v>18777</v>
      </c>
      <c r="L128" s="15">
        <v>7.9352399211801688E-3</v>
      </c>
      <c r="M128" s="13">
        <v>1.4739202215476399</v>
      </c>
      <c r="N128" s="15">
        <v>6.7114093959731499E-3</v>
      </c>
      <c r="O128" s="5">
        <f t="shared" si="12"/>
        <v>127.89999825</v>
      </c>
      <c r="P128" s="5">
        <v>2754</v>
      </c>
      <c r="Q128" s="5">
        <f t="shared" si="13"/>
        <v>127.89999825</v>
      </c>
      <c r="R128" s="5">
        <f t="shared" si="14"/>
        <v>2626.10000175</v>
      </c>
      <c r="S128" s="15">
        <f t="shared" si="15"/>
        <v>20.532447519013161</v>
      </c>
      <c r="T128">
        <v>1</v>
      </c>
      <c r="U128" s="5">
        <f t="shared" si="16"/>
        <v>2754</v>
      </c>
      <c r="V128" s="15">
        <f t="shared" si="17"/>
        <v>5.3256643766309825E-5</v>
      </c>
      <c r="W128" s="15">
        <f t="shared" si="18"/>
        <v>0.95355846105664488</v>
      </c>
      <c r="X128" s="5">
        <f t="shared" si="19"/>
        <v>127.89999825</v>
      </c>
      <c r="Y128" s="5">
        <f t="shared" si="20"/>
        <v>115.109998425</v>
      </c>
      <c r="Z128" s="5">
        <f t="shared" si="21"/>
        <v>2757.4050018375001</v>
      </c>
      <c r="AA128" s="5">
        <f t="shared" si="22"/>
        <v>12.789999824999995</v>
      </c>
      <c r="AB128" s="5">
        <f t="shared" si="23"/>
        <v>-131.30500008750005</v>
      </c>
    </row>
    <row r="129" spans="1:28" x14ac:dyDescent="0.55000000000000004">
      <c r="A129" s="3" t="s">
        <v>72</v>
      </c>
      <c r="B129" s="3" t="s">
        <v>87</v>
      </c>
      <c r="C129" t="s">
        <v>47</v>
      </c>
      <c r="D129" s="3" t="s">
        <v>96</v>
      </c>
      <c r="E129" s="3" t="s">
        <v>88</v>
      </c>
      <c r="F129" s="3" t="s">
        <v>50</v>
      </c>
      <c r="G129" s="5">
        <v>0.4375</v>
      </c>
      <c r="H129">
        <v>110</v>
      </c>
      <c r="I129" s="5">
        <v>40.337499125000001</v>
      </c>
      <c r="J129" s="5">
        <v>0.36670453749999998</v>
      </c>
      <c r="K129">
        <v>718</v>
      </c>
      <c r="L129" s="15">
        <v>0.153203342618384</v>
      </c>
      <c r="M129" s="13">
        <v>1.15611420612813</v>
      </c>
      <c r="N129" s="15">
        <v>1.8181818181818198E-2</v>
      </c>
      <c r="O129" s="5">
        <f t="shared" si="12"/>
        <v>20.1687495625</v>
      </c>
      <c r="P129" s="5">
        <v>855.1</v>
      </c>
      <c r="Q129" s="5">
        <f t="shared" si="13"/>
        <v>40.337499125000001</v>
      </c>
      <c r="R129" s="5">
        <f t="shared" si="14"/>
        <v>814.762500875</v>
      </c>
      <c r="S129" s="15">
        <f t="shared" si="15"/>
        <v>20.19863696433362</v>
      </c>
      <c r="T129">
        <v>2</v>
      </c>
      <c r="U129" s="5">
        <f t="shared" si="16"/>
        <v>427.55</v>
      </c>
      <c r="V129" s="15">
        <f t="shared" si="17"/>
        <v>2.7855153203342571E-3</v>
      </c>
      <c r="W129" s="15">
        <f t="shared" si="18"/>
        <v>0.95282715574201848</v>
      </c>
      <c r="X129" s="5">
        <f t="shared" si="19"/>
        <v>20.1687495625</v>
      </c>
      <c r="Y129" s="5">
        <f t="shared" si="20"/>
        <v>36.303749212500001</v>
      </c>
      <c r="Z129" s="5">
        <f t="shared" si="21"/>
        <v>855.50062591875007</v>
      </c>
      <c r="AA129" s="5">
        <f t="shared" si="22"/>
        <v>4.0337499124999994</v>
      </c>
      <c r="AB129" s="5">
        <f t="shared" si="23"/>
        <v>-40.738125043750074</v>
      </c>
    </row>
    <row r="130" spans="1:28" x14ac:dyDescent="0.55000000000000004">
      <c r="A130" s="3" t="s">
        <v>44</v>
      </c>
      <c r="B130" s="3" t="s">
        <v>292</v>
      </c>
      <c r="C130" t="s">
        <v>47</v>
      </c>
      <c r="D130" s="3" t="s">
        <v>48</v>
      </c>
      <c r="E130" s="3" t="s">
        <v>161</v>
      </c>
      <c r="F130" s="3" t="s">
        <v>82</v>
      </c>
      <c r="G130" s="5">
        <v>0</v>
      </c>
      <c r="H130">
        <v>5848</v>
      </c>
      <c r="I130" s="5">
        <v>4630.4874822000002</v>
      </c>
      <c r="J130" s="5">
        <v>0.791807025</v>
      </c>
      <c r="K130">
        <v>43722</v>
      </c>
      <c r="L130" s="15">
        <v>0.13375417409999499</v>
      </c>
      <c r="M130" s="13">
        <v>1.13611911623439</v>
      </c>
      <c r="N130" s="15">
        <v>1.3679890560875501E-2</v>
      </c>
      <c r="O130" s="5">
        <f t="shared" ref="O130:O193" si="24">I130/T130</f>
        <v>57.881093527499999</v>
      </c>
      <c r="P130" s="5">
        <v>97222.15</v>
      </c>
      <c r="Q130" s="5">
        <f t="shared" ref="Q130:Q193" si="25">I130</f>
        <v>4630.4874822000002</v>
      </c>
      <c r="R130" s="5">
        <f t="shared" ref="R130:R193" si="26">P130-Q130</f>
        <v>92591.662517799996</v>
      </c>
      <c r="S130" s="15">
        <f t="shared" ref="S130:S193" si="27">IF(Q130=0,0,(P130-Q130)/Q130)</f>
        <v>19.996093904525271</v>
      </c>
      <c r="T130">
        <v>80</v>
      </c>
      <c r="U130" s="5">
        <f t="shared" ref="U130:U193" si="28">IF(T130=0,"NA",P130/T130)</f>
        <v>1215.276875</v>
      </c>
      <c r="V130" s="15">
        <f t="shared" si="17"/>
        <v>1.8297424637482198E-3</v>
      </c>
      <c r="W130" s="15">
        <f t="shared" si="18"/>
        <v>0.9523720933737837</v>
      </c>
      <c r="X130" s="5">
        <f t="shared" si="19"/>
        <v>57.881093527499999</v>
      </c>
      <c r="Y130" s="5">
        <f t="shared" si="20"/>
        <v>4167.4387339800005</v>
      </c>
      <c r="Z130" s="5">
        <f t="shared" si="21"/>
        <v>97221.245643689996</v>
      </c>
      <c r="AA130" s="5">
        <f t="shared" si="22"/>
        <v>463.04874821999965</v>
      </c>
      <c r="AB130" s="5">
        <f t="shared" si="23"/>
        <v>-4629.5831258899998</v>
      </c>
    </row>
    <row r="131" spans="1:28" x14ac:dyDescent="0.55000000000000004">
      <c r="A131" s="3" t="s">
        <v>210</v>
      </c>
      <c r="B131" s="3" t="s">
        <v>276</v>
      </c>
      <c r="C131" t="s">
        <v>47</v>
      </c>
      <c r="D131" s="3" t="s">
        <v>48</v>
      </c>
      <c r="E131" s="3" t="s">
        <v>309</v>
      </c>
      <c r="F131" s="3" t="s">
        <v>35</v>
      </c>
      <c r="G131" s="5">
        <v>0</v>
      </c>
      <c r="H131">
        <v>15</v>
      </c>
      <c r="I131" s="5">
        <v>30.712499999999999</v>
      </c>
      <c r="J131" s="5">
        <v>2.0474999999999999</v>
      </c>
      <c r="K131">
        <v>372</v>
      </c>
      <c r="L131" s="15">
        <v>4.0322580645161296E-2</v>
      </c>
      <c r="M131" s="13">
        <v>3.4430913978494599</v>
      </c>
      <c r="N131" s="15">
        <v>6.6666666666666693E-2</v>
      </c>
      <c r="O131" s="5">
        <f t="shared" si="24"/>
        <v>30.712499999999999</v>
      </c>
      <c r="P131" s="5">
        <v>629</v>
      </c>
      <c r="Q131" s="5">
        <f t="shared" si="25"/>
        <v>30.712499999999999</v>
      </c>
      <c r="R131" s="5">
        <f t="shared" si="26"/>
        <v>598.28750000000002</v>
      </c>
      <c r="S131" s="15">
        <f t="shared" si="27"/>
        <v>19.480260480260483</v>
      </c>
      <c r="T131">
        <v>1</v>
      </c>
      <c r="U131" s="5">
        <f t="shared" si="28"/>
        <v>629</v>
      </c>
      <c r="V131" s="15">
        <f t="shared" ref="V131:V194" si="29">(L131*N131)</f>
        <v>2.6881720430107542E-3</v>
      </c>
      <c r="W131" s="15">
        <f t="shared" ref="W131:W194" si="30">IF(P131=0,0,R131/P131)</f>
        <v>0.95117249602543719</v>
      </c>
      <c r="X131" s="5">
        <f t="shared" ref="X131:X194" si="31">IF(T131=0,0,Q131/T131)</f>
        <v>30.712499999999999</v>
      </c>
      <c r="Y131" s="5">
        <f t="shared" ref="Y131:Y194" si="32">Q131*0.9</f>
        <v>27.641249999999999</v>
      </c>
      <c r="Z131" s="5">
        <f t="shared" ref="Z131:Z194" si="33">R131*1.05</f>
        <v>628.20187500000009</v>
      </c>
      <c r="AA131" s="5">
        <f t="shared" ref="AA131:AA194" si="34">Q131-Y131</f>
        <v>3.0712499999999991</v>
      </c>
      <c r="AB131" s="5">
        <f t="shared" ref="AB131:AB194" si="35">R131-Z131</f>
        <v>-29.914375000000064</v>
      </c>
    </row>
    <row r="132" spans="1:28" x14ac:dyDescent="0.55000000000000004">
      <c r="A132" s="3" t="s">
        <v>72</v>
      </c>
      <c r="B132" s="3" t="s">
        <v>350</v>
      </c>
      <c r="C132" t="s">
        <v>47</v>
      </c>
      <c r="D132" s="3" t="s">
        <v>96</v>
      </c>
      <c r="E132" s="3" t="s">
        <v>161</v>
      </c>
      <c r="F132" s="3" t="s">
        <v>162</v>
      </c>
      <c r="G132" s="5">
        <v>0.52500000000000002</v>
      </c>
      <c r="H132">
        <v>25</v>
      </c>
      <c r="I132" s="5">
        <v>38.15</v>
      </c>
      <c r="J132" s="5">
        <v>1.5260000000000002</v>
      </c>
      <c r="K132">
        <v>379</v>
      </c>
      <c r="L132" s="15">
        <v>6.5963060686015804E-2</v>
      </c>
      <c r="M132" s="13">
        <v>1.43393139841689</v>
      </c>
      <c r="N132" s="15">
        <v>0.04</v>
      </c>
      <c r="O132" s="5">
        <f t="shared" si="24"/>
        <v>38.15</v>
      </c>
      <c r="P132" s="5">
        <v>780.3</v>
      </c>
      <c r="Q132" s="5">
        <f t="shared" si="25"/>
        <v>38.15</v>
      </c>
      <c r="R132" s="5">
        <f t="shared" si="26"/>
        <v>742.15</v>
      </c>
      <c r="S132" s="15">
        <f t="shared" si="27"/>
        <v>19.453473132372213</v>
      </c>
      <c r="T132">
        <v>1</v>
      </c>
      <c r="U132" s="5">
        <f t="shared" si="28"/>
        <v>780.3</v>
      </c>
      <c r="V132" s="15">
        <f t="shared" si="29"/>
        <v>2.6385224274406323E-3</v>
      </c>
      <c r="W132" s="15">
        <f t="shared" si="30"/>
        <v>0.95110854799436118</v>
      </c>
      <c r="X132" s="5">
        <f t="shared" si="31"/>
        <v>38.15</v>
      </c>
      <c r="Y132" s="5">
        <f t="shared" si="32"/>
        <v>34.335000000000001</v>
      </c>
      <c r="Z132" s="5">
        <f t="shared" si="33"/>
        <v>779.25750000000005</v>
      </c>
      <c r="AA132" s="5">
        <f t="shared" si="34"/>
        <v>3.8149999999999977</v>
      </c>
      <c r="AB132" s="5">
        <f t="shared" si="35"/>
        <v>-37.107500000000073</v>
      </c>
    </row>
    <row r="133" spans="1:28" x14ac:dyDescent="0.55000000000000004">
      <c r="A133" s="3" t="s">
        <v>63</v>
      </c>
      <c r="B133" s="3" t="s">
        <v>352</v>
      </c>
      <c r="C133" t="s">
        <v>31</v>
      </c>
      <c r="D133" s="3" t="s">
        <v>36</v>
      </c>
      <c r="E133" s="3" t="s">
        <v>36</v>
      </c>
      <c r="F133" s="3" t="s">
        <v>67</v>
      </c>
      <c r="G133" s="5">
        <v>0.48749999999999999</v>
      </c>
      <c r="H133">
        <v>12</v>
      </c>
      <c r="I133" s="5">
        <v>6.9874999500000001</v>
      </c>
      <c r="J133" s="5">
        <v>0.58229166249999997</v>
      </c>
      <c r="K133">
        <v>572</v>
      </c>
      <c r="L133" s="15">
        <v>2.0979020979021001E-2</v>
      </c>
      <c r="M133" s="13">
        <v>2.4872377622377599</v>
      </c>
      <c r="N133" s="15">
        <v>8.3333333333333301E-2</v>
      </c>
      <c r="O133" s="5">
        <f t="shared" si="24"/>
        <v>6.9874999500000001</v>
      </c>
      <c r="P133" s="5">
        <v>142.80000000000001</v>
      </c>
      <c r="Q133" s="5">
        <f t="shared" si="25"/>
        <v>6.9874999500000001</v>
      </c>
      <c r="R133" s="5">
        <f t="shared" si="26"/>
        <v>135.81250005000001</v>
      </c>
      <c r="S133" s="15">
        <f t="shared" si="27"/>
        <v>19.436493885055413</v>
      </c>
      <c r="T133">
        <v>1</v>
      </c>
      <c r="U133" s="5">
        <f t="shared" si="28"/>
        <v>142.80000000000001</v>
      </c>
      <c r="V133" s="15">
        <f t="shared" si="29"/>
        <v>1.7482517482517493E-3</v>
      </c>
      <c r="W133" s="15">
        <f t="shared" si="30"/>
        <v>0.95106792752100844</v>
      </c>
      <c r="X133" s="5">
        <f t="shared" si="31"/>
        <v>6.9874999500000001</v>
      </c>
      <c r="Y133" s="5">
        <f t="shared" si="32"/>
        <v>6.2887499550000001</v>
      </c>
      <c r="Z133" s="5">
        <f t="shared" si="33"/>
        <v>142.60312505250002</v>
      </c>
      <c r="AA133" s="5">
        <f t="shared" si="34"/>
        <v>0.69874999500000001</v>
      </c>
      <c r="AB133" s="5">
        <f t="shared" si="35"/>
        <v>-6.7906250025000077</v>
      </c>
    </row>
    <row r="134" spans="1:28" x14ac:dyDescent="0.55000000000000004">
      <c r="A134" s="3" t="s">
        <v>72</v>
      </c>
      <c r="B134" s="3" t="s">
        <v>301</v>
      </c>
      <c r="C134" t="s">
        <v>47</v>
      </c>
      <c r="D134" s="3" t="s">
        <v>133</v>
      </c>
      <c r="E134" s="3" t="s">
        <v>134</v>
      </c>
      <c r="F134" s="3" t="s">
        <v>77</v>
      </c>
      <c r="G134" s="5">
        <v>6.25</v>
      </c>
      <c r="H134">
        <v>32</v>
      </c>
      <c r="I134" s="5">
        <v>67.787499999999994</v>
      </c>
      <c r="J134" s="5">
        <v>2.1183593749999998</v>
      </c>
      <c r="K134">
        <v>2184</v>
      </c>
      <c r="L134" s="15">
        <v>1.4652014652014701E-2</v>
      </c>
      <c r="M134" s="13">
        <v>2.3135485347985298</v>
      </c>
      <c r="N134" s="15">
        <v>3.125E-2</v>
      </c>
      <c r="O134" s="5">
        <f t="shared" si="24"/>
        <v>67.787499999999994</v>
      </c>
      <c r="P134" s="5">
        <v>1333.65</v>
      </c>
      <c r="Q134" s="5">
        <f t="shared" si="25"/>
        <v>67.787499999999994</v>
      </c>
      <c r="R134" s="5">
        <f t="shared" si="26"/>
        <v>1265.8625000000002</v>
      </c>
      <c r="S134" s="15">
        <f t="shared" si="27"/>
        <v>18.673981191222573</v>
      </c>
      <c r="T134">
        <v>1</v>
      </c>
      <c r="U134" s="5">
        <f t="shared" si="28"/>
        <v>1333.65</v>
      </c>
      <c r="V134" s="15">
        <f t="shared" si="29"/>
        <v>4.5787545787545939E-4</v>
      </c>
      <c r="W134" s="15">
        <f t="shared" si="30"/>
        <v>0.94917144678138954</v>
      </c>
      <c r="X134" s="5">
        <f t="shared" si="31"/>
        <v>67.787499999999994</v>
      </c>
      <c r="Y134" s="5">
        <f t="shared" si="32"/>
        <v>61.008749999999999</v>
      </c>
      <c r="Z134" s="5">
        <f t="shared" si="33"/>
        <v>1329.1556250000003</v>
      </c>
      <c r="AA134" s="5">
        <f t="shared" si="34"/>
        <v>6.7787499999999952</v>
      </c>
      <c r="AB134" s="5">
        <f t="shared" si="35"/>
        <v>-63.293125000000146</v>
      </c>
    </row>
    <row r="135" spans="1:28" x14ac:dyDescent="0.55000000000000004">
      <c r="A135" s="3" t="s">
        <v>63</v>
      </c>
      <c r="B135" s="3" t="s">
        <v>356</v>
      </c>
      <c r="C135" t="s">
        <v>66</v>
      </c>
      <c r="D135" s="3" t="s">
        <v>36</v>
      </c>
      <c r="E135" s="3" t="s">
        <v>36</v>
      </c>
      <c r="F135" s="3" t="s">
        <v>67</v>
      </c>
      <c r="G135" s="5">
        <v>0.61250000000000004</v>
      </c>
      <c r="H135">
        <v>26</v>
      </c>
      <c r="I135" s="5">
        <v>15.174999775</v>
      </c>
      <c r="J135" s="5">
        <v>0.58365383749999999</v>
      </c>
      <c r="K135">
        <v>235</v>
      </c>
      <c r="L135" s="15">
        <v>0.11063829787234</v>
      </c>
      <c r="M135" s="13">
        <v>1.6889361702127701</v>
      </c>
      <c r="N135" s="15">
        <v>3.8461538461538498E-2</v>
      </c>
      <c r="O135" s="5">
        <f t="shared" si="24"/>
        <v>15.174999775</v>
      </c>
      <c r="P135" s="5">
        <v>298.35000000000002</v>
      </c>
      <c r="Q135" s="5">
        <f t="shared" si="25"/>
        <v>15.174999775</v>
      </c>
      <c r="R135" s="5">
        <f t="shared" si="26"/>
        <v>283.17500022500002</v>
      </c>
      <c r="S135" s="15">
        <f t="shared" si="27"/>
        <v>18.6606263211625</v>
      </c>
      <c r="T135">
        <v>1</v>
      </c>
      <c r="U135" s="5">
        <f t="shared" si="28"/>
        <v>298.35000000000002</v>
      </c>
      <c r="V135" s="15">
        <f t="shared" si="29"/>
        <v>4.2553191489361581E-3</v>
      </c>
      <c r="W135" s="15">
        <f t="shared" si="30"/>
        <v>0.94913692047930287</v>
      </c>
      <c r="X135" s="5">
        <f t="shared" si="31"/>
        <v>15.174999775</v>
      </c>
      <c r="Y135" s="5">
        <f t="shared" si="32"/>
        <v>13.6574997975</v>
      </c>
      <c r="Z135" s="5">
        <f t="shared" si="33"/>
        <v>297.33375023625001</v>
      </c>
      <c r="AA135" s="5">
        <f t="shared" si="34"/>
        <v>1.5174999775</v>
      </c>
      <c r="AB135" s="5">
        <f t="shared" si="35"/>
        <v>-14.158750011249992</v>
      </c>
    </row>
    <row r="136" spans="1:28" x14ac:dyDescent="0.55000000000000004">
      <c r="A136" s="3" t="s">
        <v>72</v>
      </c>
      <c r="B136" s="3" t="s">
        <v>276</v>
      </c>
      <c r="C136" t="s">
        <v>47</v>
      </c>
      <c r="D136" s="3" t="s">
        <v>75</v>
      </c>
      <c r="E136" s="3" t="s">
        <v>76</v>
      </c>
      <c r="F136" s="3" t="s">
        <v>77</v>
      </c>
      <c r="G136" s="5">
        <v>6.25</v>
      </c>
      <c r="H136">
        <v>32</v>
      </c>
      <c r="I136" s="5">
        <v>66.875</v>
      </c>
      <c r="J136" s="5">
        <v>2.08984375</v>
      </c>
      <c r="K136">
        <v>293</v>
      </c>
      <c r="L136" s="15">
        <v>0.109215017064846</v>
      </c>
      <c r="M136" s="13">
        <v>1.5009215017064801</v>
      </c>
      <c r="N136" s="15">
        <v>3.125E-2</v>
      </c>
      <c r="O136" s="5">
        <f t="shared" si="24"/>
        <v>66.875</v>
      </c>
      <c r="P136" s="5">
        <v>1286.9000000000001</v>
      </c>
      <c r="Q136" s="5">
        <f t="shared" si="25"/>
        <v>66.875</v>
      </c>
      <c r="R136" s="5">
        <f t="shared" si="26"/>
        <v>1220.0250000000001</v>
      </c>
      <c r="S136" s="15">
        <f t="shared" si="27"/>
        <v>18.24336448598131</v>
      </c>
      <c r="T136">
        <v>1</v>
      </c>
      <c r="U136" s="5">
        <f t="shared" si="28"/>
        <v>1286.9000000000001</v>
      </c>
      <c r="V136" s="15">
        <f t="shared" si="29"/>
        <v>3.4129692832764375E-3</v>
      </c>
      <c r="W136" s="15">
        <f t="shared" si="30"/>
        <v>0.94803403527857644</v>
      </c>
      <c r="X136" s="5">
        <f t="shared" si="31"/>
        <v>66.875</v>
      </c>
      <c r="Y136" s="5">
        <f t="shared" si="32"/>
        <v>60.1875</v>
      </c>
      <c r="Z136" s="5">
        <f t="shared" si="33"/>
        <v>1281.0262500000001</v>
      </c>
      <c r="AA136" s="5">
        <f t="shared" si="34"/>
        <v>6.6875</v>
      </c>
      <c r="AB136" s="5">
        <f t="shared" si="35"/>
        <v>-61.001250000000027</v>
      </c>
    </row>
    <row r="137" spans="1:28" x14ac:dyDescent="0.55000000000000004">
      <c r="A137" s="3" t="s">
        <v>210</v>
      </c>
      <c r="B137" s="3" t="s">
        <v>59</v>
      </c>
      <c r="C137" t="s">
        <v>47</v>
      </c>
      <c r="D137" s="3" t="s">
        <v>48</v>
      </c>
      <c r="E137" s="3" t="s">
        <v>161</v>
      </c>
      <c r="F137" s="3" t="s">
        <v>35</v>
      </c>
      <c r="G137" s="5">
        <v>0</v>
      </c>
      <c r="H137">
        <v>1462</v>
      </c>
      <c r="I137" s="5">
        <v>1512.3874827750001</v>
      </c>
      <c r="J137" s="5">
        <v>1.0344647625000001</v>
      </c>
      <c r="K137">
        <v>11628</v>
      </c>
      <c r="L137" s="15">
        <v>0.125730994152047</v>
      </c>
      <c r="M137" s="13">
        <v>1.1934829721362199</v>
      </c>
      <c r="N137" s="15">
        <v>1.7099863201094401E-2</v>
      </c>
      <c r="O137" s="5">
        <f t="shared" si="24"/>
        <v>60.495499311000003</v>
      </c>
      <c r="P137" s="5">
        <v>27267.15</v>
      </c>
      <c r="Q137" s="5">
        <f t="shared" si="25"/>
        <v>1512.3874827750001</v>
      </c>
      <c r="R137" s="5">
        <f t="shared" si="26"/>
        <v>25754.762517225001</v>
      </c>
      <c r="S137" s="15">
        <f t="shared" si="27"/>
        <v>17.029208989464092</v>
      </c>
      <c r="T137">
        <v>25</v>
      </c>
      <c r="U137" s="5">
        <f t="shared" si="28"/>
        <v>1090.6860000000001</v>
      </c>
      <c r="V137" s="15">
        <f t="shared" si="29"/>
        <v>2.1499828001376037E-3</v>
      </c>
      <c r="W137" s="15">
        <f t="shared" si="30"/>
        <v>0.94453444959319177</v>
      </c>
      <c r="X137" s="5">
        <f t="shared" si="31"/>
        <v>60.495499311000003</v>
      </c>
      <c r="Y137" s="5">
        <f t="shared" si="32"/>
        <v>1361.1487344975001</v>
      </c>
      <c r="Z137" s="5">
        <f t="shared" si="33"/>
        <v>27042.500643086252</v>
      </c>
      <c r="AA137" s="5">
        <f t="shared" si="34"/>
        <v>151.23874827750001</v>
      </c>
      <c r="AB137" s="5">
        <f t="shared" si="35"/>
        <v>-1287.7381258612513</v>
      </c>
    </row>
    <row r="138" spans="1:28" x14ac:dyDescent="0.55000000000000004">
      <c r="A138" s="3" t="s">
        <v>53</v>
      </c>
      <c r="B138" s="3" t="s">
        <v>241</v>
      </c>
      <c r="C138" t="s">
        <v>56</v>
      </c>
      <c r="D138" s="3" t="s">
        <v>48</v>
      </c>
      <c r="E138" s="3" t="s">
        <v>161</v>
      </c>
      <c r="F138" s="3" t="s">
        <v>35</v>
      </c>
      <c r="G138" s="5">
        <v>5</v>
      </c>
      <c r="H138">
        <v>14713</v>
      </c>
      <c r="I138" s="5">
        <v>15329.737327049999</v>
      </c>
      <c r="J138" s="5">
        <v>1.0419178499999999</v>
      </c>
      <c r="K138">
        <v>44023</v>
      </c>
      <c r="L138" s="15">
        <v>0.334211662085728</v>
      </c>
      <c r="M138" s="13">
        <v>1.0235376962042599</v>
      </c>
      <c r="N138" s="15">
        <v>1.5700401005913099E-2</v>
      </c>
      <c r="O138" s="5">
        <f t="shared" si="24"/>
        <v>66.362499251298701</v>
      </c>
      <c r="P138" s="5">
        <v>264650.90000000002</v>
      </c>
      <c r="Q138" s="5">
        <f t="shared" si="25"/>
        <v>15329.737327049999</v>
      </c>
      <c r="R138" s="5">
        <f t="shared" si="26"/>
        <v>249321.16267295001</v>
      </c>
      <c r="S138" s="15">
        <f t="shared" si="27"/>
        <v>16.263890068945397</v>
      </c>
      <c r="T138">
        <v>231</v>
      </c>
      <c r="U138" s="5">
        <f t="shared" si="28"/>
        <v>1145.6748917748919</v>
      </c>
      <c r="V138" s="15">
        <f t="shared" si="29"/>
        <v>5.247257115598653E-3</v>
      </c>
      <c r="W138" s="15">
        <f t="shared" si="30"/>
        <v>0.94207562745091733</v>
      </c>
      <c r="X138" s="5">
        <f t="shared" si="31"/>
        <v>66.362499251298701</v>
      </c>
      <c r="Y138" s="5">
        <f t="shared" si="32"/>
        <v>13796.763594345</v>
      </c>
      <c r="Z138" s="5">
        <f t="shared" si="33"/>
        <v>261787.22080659753</v>
      </c>
      <c r="AA138" s="5">
        <f t="shared" si="34"/>
        <v>1532.9737327049988</v>
      </c>
      <c r="AB138" s="5">
        <f t="shared" si="35"/>
        <v>-12466.058133647515</v>
      </c>
    </row>
    <row r="139" spans="1:28" x14ac:dyDescent="0.55000000000000004">
      <c r="A139" s="3" t="s">
        <v>63</v>
      </c>
      <c r="B139" s="3" t="s">
        <v>362</v>
      </c>
      <c r="C139" t="s">
        <v>31</v>
      </c>
      <c r="D139" s="3" t="s">
        <v>36</v>
      </c>
      <c r="E139" s="3" t="s">
        <v>36</v>
      </c>
      <c r="F139" s="3" t="s">
        <v>67</v>
      </c>
      <c r="G139" s="5">
        <v>0.52500000000000002</v>
      </c>
      <c r="H139">
        <v>1553</v>
      </c>
      <c r="I139" s="5">
        <v>943.09999683750004</v>
      </c>
      <c r="J139" s="5">
        <v>0.60727623750000004</v>
      </c>
      <c r="K139">
        <v>52774</v>
      </c>
      <c r="L139" s="15">
        <v>2.9427369538030098E-2</v>
      </c>
      <c r="M139" s="13">
        <v>1.9208833895478801</v>
      </c>
      <c r="N139" s="15">
        <v>1.09465550547328E-2</v>
      </c>
      <c r="O139" s="5">
        <f t="shared" si="24"/>
        <v>55.476470402205884</v>
      </c>
      <c r="P139" s="5">
        <v>16010.6</v>
      </c>
      <c r="Q139" s="5">
        <f t="shared" si="25"/>
        <v>943.09999683750004</v>
      </c>
      <c r="R139" s="5">
        <f t="shared" si="26"/>
        <v>15067.5000031625</v>
      </c>
      <c r="S139" s="15">
        <f t="shared" si="27"/>
        <v>15.976566698853135</v>
      </c>
      <c r="T139">
        <v>17</v>
      </c>
      <c r="U139" s="5">
        <f t="shared" si="28"/>
        <v>941.80000000000007</v>
      </c>
      <c r="V139" s="15">
        <f t="shared" si="29"/>
        <v>3.2212832076401342E-4</v>
      </c>
      <c r="W139" s="15">
        <f t="shared" si="30"/>
        <v>0.94109527457824815</v>
      </c>
      <c r="X139" s="5">
        <f t="shared" si="31"/>
        <v>55.476470402205884</v>
      </c>
      <c r="Y139" s="5">
        <f t="shared" si="32"/>
        <v>848.78999715375005</v>
      </c>
      <c r="Z139" s="5">
        <f t="shared" si="33"/>
        <v>15820.875003320627</v>
      </c>
      <c r="AA139" s="5">
        <f t="shared" si="34"/>
        <v>94.309999683749993</v>
      </c>
      <c r="AB139" s="5">
        <f t="shared" si="35"/>
        <v>-753.37500015812657</v>
      </c>
    </row>
    <row r="140" spans="1:28" x14ac:dyDescent="0.55000000000000004">
      <c r="A140" s="3" t="s">
        <v>79</v>
      </c>
      <c r="B140" s="3" t="s">
        <v>59</v>
      </c>
      <c r="C140" t="s">
        <v>66</v>
      </c>
      <c r="D140" s="3" t="s">
        <v>36</v>
      </c>
      <c r="E140" s="3" t="s">
        <v>36</v>
      </c>
      <c r="F140" s="3" t="s">
        <v>35</v>
      </c>
      <c r="G140" s="5">
        <v>7.5</v>
      </c>
      <c r="H140">
        <v>5637</v>
      </c>
      <c r="I140" s="5">
        <v>4409.1874848375001</v>
      </c>
      <c r="J140" s="5">
        <v>0.78218688749999998</v>
      </c>
      <c r="K140">
        <v>184486</v>
      </c>
      <c r="L140" s="15">
        <v>3.0555164077491002E-2</v>
      </c>
      <c r="M140" s="13">
        <v>1.80738592630335</v>
      </c>
      <c r="N140" s="15">
        <v>1.2772751463544401E-2</v>
      </c>
      <c r="O140" s="5">
        <f t="shared" si="24"/>
        <v>61.238715067187499</v>
      </c>
      <c r="P140" s="5">
        <v>74759.199999999997</v>
      </c>
      <c r="Q140" s="5">
        <f t="shared" si="25"/>
        <v>4409.1874848375001</v>
      </c>
      <c r="R140" s="5">
        <f t="shared" si="26"/>
        <v>70350.012515162496</v>
      </c>
      <c r="S140" s="15">
        <f t="shared" si="27"/>
        <v>15.95532345972701</v>
      </c>
      <c r="T140">
        <v>72</v>
      </c>
      <c r="U140" s="5">
        <f t="shared" si="28"/>
        <v>1038.3222222222221</v>
      </c>
      <c r="V140" s="15">
        <f t="shared" si="29"/>
        <v>3.9027351668961255E-4</v>
      </c>
      <c r="W140" s="15">
        <f t="shared" si="30"/>
        <v>0.9410214731452784</v>
      </c>
      <c r="X140" s="5">
        <f t="shared" si="31"/>
        <v>61.238715067187499</v>
      </c>
      <c r="Y140" s="5">
        <f t="shared" si="32"/>
        <v>3968.2687363537502</v>
      </c>
      <c r="Z140" s="5">
        <f t="shared" si="33"/>
        <v>73867.513140920622</v>
      </c>
      <c r="AA140" s="5">
        <f t="shared" si="34"/>
        <v>440.91874848374982</v>
      </c>
      <c r="AB140" s="5">
        <f t="shared" si="35"/>
        <v>-3517.5006257581263</v>
      </c>
    </row>
    <row r="141" spans="1:28" x14ac:dyDescent="0.55000000000000004">
      <c r="A141" s="3" t="s">
        <v>79</v>
      </c>
      <c r="B141" s="3" t="s">
        <v>278</v>
      </c>
      <c r="C141" t="s">
        <v>66</v>
      </c>
      <c r="D141" s="3" t="s">
        <v>36</v>
      </c>
      <c r="E141" s="3" t="s">
        <v>36</v>
      </c>
      <c r="F141" s="3" t="s">
        <v>82</v>
      </c>
      <c r="G141" s="5">
        <v>0.6</v>
      </c>
      <c r="H141">
        <v>342</v>
      </c>
      <c r="I141" s="5">
        <v>213.2999964</v>
      </c>
      <c r="J141" s="5">
        <v>0.62368420000000002</v>
      </c>
      <c r="K141">
        <v>9978</v>
      </c>
      <c r="L141" s="15">
        <v>3.4275405892964496E-2</v>
      </c>
      <c r="M141" s="13">
        <v>1.2639607135698501</v>
      </c>
      <c r="N141" s="15">
        <v>5.8479532163742695E-3</v>
      </c>
      <c r="O141" s="5">
        <f t="shared" si="24"/>
        <v>106.6499982</v>
      </c>
      <c r="P141" s="5">
        <v>3610.8</v>
      </c>
      <c r="Q141" s="5">
        <f t="shared" si="25"/>
        <v>213.2999964</v>
      </c>
      <c r="R141" s="5">
        <f t="shared" si="26"/>
        <v>3397.5000036000001</v>
      </c>
      <c r="S141" s="15">
        <f t="shared" si="27"/>
        <v>15.928270327903297</v>
      </c>
      <c r="T141">
        <v>2</v>
      </c>
      <c r="U141" s="5">
        <f t="shared" si="28"/>
        <v>1805.4</v>
      </c>
      <c r="V141" s="15">
        <f t="shared" si="29"/>
        <v>2.0044097013429532E-4</v>
      </c>
      <c r="W141" s="15">
        <f t="shared" si="30"/>
        <v>0.9409272193419741</v>
      </c>
      <c r="X141" s="5">
        <f t="shared" si="31"/>
        <v>106.6499982</v>
      </c>
      <c r="Y141" s="5">
        <f t="shared" si="32"/>
        <v>191.96999676000002</v>
      </c>
      <c r="Z141" s="5">
        <f t="shared" si="33"/>
        <v>3567.3750037800005</v>
      </c>
      <c r="AA141" s="5">
        <f t="shared" si="34"/>
        <v>21.329999639999983</v>
      </c>
      <c r="AB141" s="5">
        <f t="shared" si="35"/>
        <v>-169.87500018000037</v>
      </c>
    </row>
    <row r="142" spans="1:28" x14ac:dyDescent="0.55000000000000004">
      <c r="A142" s="3" t="s">
        <v>72</v>
      </c>
      <c r="B142" s="3" t="s">
        <v>366</v>
      </c>
      <c r="C142" t="s">
        <v>47</v>
      </c>
      <c r="D142" s="3" t="s">
        <v>32</v>
      </c>
      <c r="E142" s="3" t="s">
        <v>33</v>
      </c>
      <c r="F142" s="3" t="s">
        <v>77</v>
      </c>
      <c r="G142" s="5">
        <v>0</v>
      </c>
      <c r="H142">
        <v>131</v>
      </c>
      <c r="I142" s="5">
        <v>176.81249961250001</v>
      </c>
      <c r="J142" s="5">
        <v>1.3497137375000001</v>
      </c>
      <c r="K142">
        <v>3441</v>
      </c>
      <c r="L142" s="15">
        <v>3.8070328392908998E-2</v>
      </c>
      <c r="M142" s="13">
        <v>4.8872885789014804</v>
      </c>
      <c r="N142" s="15">
        <v>3.0534351145038201E-2</v>
      </c>
      <c r="O142" s="5">
        <f t="shared" si="24"/>
        <v>44.203124903125001</v>
      </c>
      <c r="P142" s="5">
        <v>2956.3</v>
      </c>
      <c r="Q142" s="5">
        <f t="shared" si="25"/>
        <v>176.81249961250001</v>
      </c>
      <c r="R142" s="5">
        <f t="shared" si="26"/>
        <v>2779.4875003875004</v>
      </c>
      <c r="S142" s="15">
        <f t="shared" si="27"/>
        <v>15.719971758099621</v>
      </c>
      <c r="T142">
        <v>4</v>
      </c>
      <c r="U142" s="5">
        <f t="shared" si="28"/>
        <v>739.07500000000005</v>
      </c>
      <c r="V142" s="15">
        <f t="shared" si="29"/>
        <v>1.1624527753560012E-3</v>
      </c>
      <c r="W142" s="15">
        <f t="shared" si="30"/>
        <v>0.94019128653638007</v>
      </c>
      <c r="X142" s="5">
        <f t="shared" si="31"/>
        <v>44.203124903125001</v>
      </c>
      <c r="Y142" s="5">
        <f t="shared" si="32"/>
        <v>159.13124965125002</v>
      </c>
      <c r="Z142" s="5">
        <f t="shared" si="33"/>
        <v>2918.4618754068756</v>
      </c>
      <c r="AA142" s="5">
        <f t="shared" si="34"/>
        <v>17.681249961249989</v>
      </c>
      <c r="AB142" s="5">
        <f t="shared" si="35"/>
        <v>-138.9743750193752</v>
      </c>
    </row>
    <row r="143" spans="1:28" x14ac:dyDescent="0.55000000000000004">
      <c r="A143" s="3" t="s">
        <v>28</v>
      </c>
      <c r="B143" s="3" t="s">
        <v>362</v>
      </c>
      <c r="C143" t="s">
        <v>31</v>
      </c>
      <c r="D143" s="3" t="s">
        <v>96</v>
      </c>
      <c r="E143" s="3" t="s">
        <v>161</v>
      </c>
      <c r="F143" s="3" t="s">
        <v>35</v>
      </c>
      <c r="G143" s="5">
        <v>6.25</v>
      </c>
      <c r="H143">
        <v>1891</v>
      </c>
      <c r="I143" s="5">
        <v>986.11248697499991</v>
      </c>
      <c r="J143" s="5">
        <v>0.52147672499999997</v>
      </c>
      <c r="K143">
        <v>14438</v>
      </c>
      <c r="L143" s="15">
        <v>0.13097381908851602</v>
      </c>
      <c r="M143" s="13">
        <v>1.4308733896661601</v>
      </c>
      <c r="N143" s="15">
        <v>7.4034902168164992E-3</v>
      </c>
      <c r="O143" s="5">
        <f t="shared" si="24"/>
        <v>70.436606212499996</v>
      </c>
      <c r="P143" s="5">
        <v>16116</v>
      </c>
      <c r="Q143" s="5">
        <f t="shared" si="25"/>
        <v>986.11248697499991</v>
      </c>
      <c r="R143" s="5">
        <f t="shared" si="26"/>
        <v>15129.887513025</v>
      </c>
      <c r="S143" s="15">
        <f t="shared" si="27"/>
        <v>15.342963113100275</v>
      </c>
      <c r="T143">
        <v>14</v>
      </c>
      <c r="U143" s="5">
        <f t="shared" si="28"/>
        <v>1151.1428571428571</v>
      </c>
      <c r="V143" s="15">
        <f t="shared" si="29"/>
        <v>9.6966338828092245E-4</v>
      </c>
      <c r="W143" s="15">
        <f t="shared" si="30"/>
        <v>0.93881158556868949</v>
      </c>
      <c r="X143" s="5">
        <f t="shared" si="31"/>
        <v>70.436606212499996</v>
      </c>
      <c r="Y143" s="5">
        <f t="shared" si="32"/>
        <v>887.50123827749997</v>
      </c>
      <c r="Z143" s="5">
        <f t="shared" si="33"/>
        <v>15886.381888676251</v>
      </c>
      <c r="AA143" s="5">
        <f t="shared" si="34"/>
        <v>98.611248697499946</v>
      </c>
      <c r="AB143" s="5">
        <f t="shared" si="35"/>
        <v>-756.49437565125118</v>
      </c>
    </row>
    <row r="144" spans="1:28" x14ac:dyDescent="0.55000000000000004">
      <c r="A144" s="3" t="s">
        <v>28</v>
      </c>
      <c r="B144" s="3" t="s">
        <v>369</v>
      </c>
      <c r="C144" t="s">
        <v>66</v>
      </c>
      <c r="D144" s="3" t="s">
        <v>144</v>
      </c>
      <c r="E144" s="3" t="s">
        <v>309</v>
      </c>
      <c r="F144" s="3" t="s">
        <v>35</v>
      </c>
      <c r="G144" s="5">
        <v>6.25</v>
      </c>
      <c r="H144">
        <v>136</v>
      </c>
      <c r="I144" s="5">
        <v>200.89999900000001</v>
      </c>
      <c r="J144" s="5">
        <v>1.4772058750000001</v>
      </c>
      <c r="K144">
        <v>7192</v>
      </c>
      <c r="L144" s="15">
        <v>1.8909899888765302E-2</v>
      </c>
      <c r="M144" s="13">
        <v>1.0016935483870999</v>
      </c>
      <c r="N144" s="15">
        <v>1.4705882352941201E-2</v>
      </c>
      <c r="O144" s="5">
        <f t="shared" si="24"/>
        <v>100.4499995</v>
      </c>
      <c r="P144" s="5">
        <v>3280.15</v>
      </c>
      <c r="Q144" s="5">
        <f t="shared" si="25"/>
        <v>200.89999900000001</v>
      </c>
      <c r="R144" s="5">
        <f t="shared" si="26"/>
        <v>3079.2500009999999</v>
      </c>
      <c r="S144" s="15">
        <f t="shared" si="27"/>
        <v>15.327277333635028</v>
      </c>
      <c r="T144">
        <v>2</v>
      </c>
      <c r="U144" s="5">
        <f t="shared" si="28"/>
        <v>1640.075</v>
      </c>
      <c r="V144" s="15">
        <f t="shared" si="29"/>
        <v>2.780867630700784E-4</v>
      </c>
      <c r="W144" s="15">
        <f t="shared" si="30"/>
        <v>0.93875280124384552</v>
      </c>
      <c r="X144" s="5">
        <f t="shared" si="31"/>
        <v>100.4499995</v>
      </c>
      <c r="Y144" s="5">
        <f t="shared" si="32"/>
        <v>180.8099991</v>
      </c>
      <c r="Z144" s="5">
        <f t="shared" si="33"/>
        <v>3233.2125010499999</v>
      </c>
      <c r="AA144" s="5">
        <f t="shared" si="34"/>
        <v>20.089999900000009</v>
      </c>
      <c r="AB144" s="5">
        <f t="shared" si="35"/>
        <v>-153.96250005000002</v>
      </c>
    </row>
    <row r="145" spans="1:28" x14ac:dyDescent="0.55000000000000004">
      <c r="A145" s="3" t="s">
        <v>72</v>
      </c>
      <c r="B145" s="3" t="s">
        <v>362</v>
      </c>
      <c r="C145" t="s">
        <v>47</v>
      </c>
      <c r="D145" s="3" t="s">
        <v>96</v>
      </c>
      <c r="E145" s="3" t="s">
        <v>161</v>
      </c>
      <c r="F145" s="3" t="s">
        <v>162</v>
      </c>
      <c r="G145" s="5">
        <v>18.75</v>
      </c>
      <c r="H145">
        <v>770</v>
      </c>
      <c r="I145" s="5">
        <v>774.61249250000003</v>
      </c>
      <c r="J145" s="5">
        <v>1.00599025</v>
      </c>
      <c r="K145">
        <v>6057</v>
      </c>
      <c r="L145" s="15">
        <v>0.127125639755655</v>
      </c>
      <c r="M145" s="13">
        <v>1.29424962852897</v>
      </c>
      <c r="N145" s="15">
        <v>1.55844155844156E-2</v>
      </c>
      <c r="O145" s="5">
        <f t="shared" si="24"/>
        <v>64.551041041666664</v>
      </c>
      <c r="P145" s="5">
        <v>12588.5</v>
      </c>
      <c r="Q145" s="5">
        <f t="shared" si="25"/>
        <v>774.61249250000003</v>
      </c>
      <c r="R145" s="5">
        <f t="shared" si="26"/>
        <v>11813.8875075</v>
      </c>
      <c r="S145" s="15">
        <f t="shared" si="27"/>
        <v>15.251351639542529</v>
      </c>
      <c r="T145">
        <v>12</v>
      </c>
      <c r="U145" s="5">
        <f t="shared" si="28"/>
        <v>1049.0416666666667</v>
      </c>
      <c r="V145" s="15">
        <f t="shared" si="29"/>
        <v>1.9811788013868329E-3</v>
      </c>
      <c r="W145" s="15">
        <f t="shared" si="30"/>
        <v>0.93846665667077089</v>
      </c>
      <c r="X145" s="5">
        <f t="shared" si="31"/>
        <v>64.551041041666664</v>
      </c>
      <c r="Y145" s="5">
        <f t="shared" si="32"/>
        <v>697.15124324999999</v>
      </c>
      <c r="Z145" s="5">
        <f t="shared" si="33"/>
        <v>12404.581882875</v>
      </c>
      <c r="AA145" s="5">
        <f t="shared" si="34"/>
        <v>77.461249250000037</v>
      </c>
      <c r="AB145" s="5">
        <f t="shared" si="35"/>
        <v>-590.69437537500016</v>
      </c>
    </row>
    <row r="146" spans="1:28" x14ac:dyDescent="0.55000000000000004">
      <c r="A146" s="3" t="s">
        <v>53</v>
      </c>
      <c r="B146" s="3" t="s">
        <v>362</v>
      </c>
      <c r="C146" t="s">
        <v>47</v>
      </c>
      <c r="D146" s="3" t="s">
        <v>48</v>
      </c>
      <c r="E146" s="3" t="s">
        <v>161</v>
      </c>
      <c r="F146" s="3" t="s">
        <v>35</v>
      </c>
      <c r="G146" s="5">
        <v>5</v>
      </c>
      <c r="H146">
        <v>34</v>
      </c>
      <c r="I146" s="5">
        <v>81.437499974999994</v>
      </c>
      <c r="J146" s="5">
        <v>2.3952205874999999</v>
      </c>
      <c r="K146">
        <v>397</v>
      </c>
      <c r="L146" s="15">
        <v>8.5642317380352606E-2</v>
      </c>
      <c r="M146" s="13">
        <v>1.55138539042821</v>
      </c>
      <c r="N146" s="15">
        <v>2.9411764705882401E-2</v>
      </c>
      <c r="O146" s="5">
        <f t="shared" si="24"/>
        <v>81.437499974999994</v>
      </c>
      <c r="P146" s="5">
        <v>1317.5</v>
      </c>
      <c r="Q146" s="5">
        <f t="shared" si="25"/>
        <v>81.437499974999994</v>
      </c>
      <c r="R146" s="5">
        <f t="shared" si="26"/>
        <v>1236.062500025</v>
      </c>
      <c r="S146" s="15">
        <f t="shared" si="27"/>
        <v>15.178050657307153</v>
      </c>
      <c r="T146">
        <v>1</v>
      </c>
      <c r="U146" s="5">
        <f t="shared" si="28"/>
        <v>1317.5</v>
      </c>
      <c r="V146" s="15">
        <f t="shared" si="29"/>
        <v>2.5188916876574337E-3</v>
      </c>
      <c r="W146" s="15">
        <f t="shared" si="30"/>
        <v>0.93818785580645159</v>
      </c>
      <c r="X146" s="5">
        <f t="shared" si="31"/>
        <v>81.437499974999994</v>
      </c>
      <c r="Y146" s="5">
        <f t="shared" si="32"/>
        <v>73.293749977499999</v>
      </c>
      <c r="Z146" s="5">
        <f t="shared" si="33"/>
        <v>1297.86562502625</v>
      </c>
      <c r="AA146" s="5">
        <f t="shared" si="34"/>
        <v>8.1437499974999952</v>
      </c>
      <c r="AB146" s="5">
        <f t="shared" si="35"/>
        <v>-61.80312500125001</v>
      </c>
    </row>
    <row r="147" spans="1:28" x14ac:dyDescent="0.55000000000000004">
      <c r="A147" s="3" t="s">
        <v>72</v>
      </c>
      <c r="B147" s="3" t="s">
        <v>373</v>
      </c>
      <c r="C147" t="s">
        <v>47</v>
      </c>
      <c r="D147" s="3" t="s">
        <v>144</v>
      </c>
      <c r="E147" s="3" t="s">
        <v>374</v>
      </c>
      <c r="F147" s="3" t="s">
        <v>50</v>
      </c>
      <c r="G147" s="5">
        <v>15</v>
      </c>
      <c r="H147">
        <v>20</v>
      </c>
      <c r="I147" s="5">
        <v>51.424999999999997</v>
      </c>
      <c r="J147" s="5">
        <v>2.57125</v>
      </c>
      <c r="K147">
        <v>72</v>
      </c>
      <c r="L147" s="15">
        <v>0.27777777777777801</v>
      </c>
      <c r="M147" s="13">
        <v>1.0137499999999999</v>
      </c>
      <c r="N147" s="15">
        <v>0.05</v>
      </c>
      <c r="O147" s="5">
        <f t="shared" si="24"/>
        <v>51.424999999999997</v>
      </c>
      <c r="P147" s="5">
        <v>805.8</v>
      </c>
      <c r="Q147" s="5">
        <f t="shared" si="25"/>
        <v>51.424999999999997</v>
      </c>
      <c r="R147" s="5">
        <f t="shared" si="26"/>
        <v>754.375</v>
      </c>
      <c r="S147" s="15">
        <f t="shared" si="27"/>
        <v>14.669421487603307</v>
      </c>
      <c r="T147">
        <v>1</v>
      </c>
      <c r="U147" s="5">
        <f t="shared" si="28"/>
        <v>805.8</v>
      </c>
      <c r="V147" s="15">
        <f t="shared" si="29"/>
        <v>1.3888888888888902E-2</v>
      </c>
      <c r="W147" s="15">
        <f t="shared" si="30"/>
        <v>0.93618143459915615</v>
      </c>
      <c r="X147" s="5">
        <f t="shared" si="31"/>
        <v>51.424999999999997</v>
      </c>
      <c r="Y147" s="5">
        <f t="shared" si="32"/>
        <v>46.282499999999999</v>
      </c>
      <c r="Z147" s="5">
        <f t="shared" si="33"/>
        <v>792.09375</v>
      </c>
      <c r="AA147" s="5">
        <f t="shared" si="34"/>
        <v>5.1424999999999983</v>
      </c>
      <c r="AB147" s="5">
        <f t="shared" si="35"/>
        <v>-37.71875</v>
      </c>
    </row>
    <row r="148" spans="1:28" x14ac:dyDescent="0.55000000000000004">
      <c r="A148" s="3" t="s">
        <v>28</v>
      </c>
      <c r="B148" s="3" t="s">
        <v>376</v>
      </c>
      <c r="C148" t="s">
        <v>31</v>
      </c>
      <c r="D148" s="3" t="s">
        <v>32</v>
      </c>
      <c r="E148" s="3" t="s">
        <v>377</v>
      </c>
      <c r="F148" s="3" t="s">
        <v>35</v>
      </c>
      <c r="G148" s="5">
        <v>6.25</v>
      </c>
      <c r="H148">
        <v>19</v>
      </c>
      <c r="I148" s="5">
        <v>33.899999975000007</v>
      </c>
      <c r="J148" s="5">
        <v>1.7842105250000002</v>
      </c>
      <c r="K148">
        <v>634</v>
      </c>
      <c r="L148" s="15">
        <v>2.9968454258675101E-2</v>
      </c>
      <c r="M148" s="13">
        <v>1.4632649842271299</v>
      </c>
      <c r="N148" s="15">
        <v>5.2631578947368397E-2</v>
      </c>
      <c r="O148" s="5">
        <f t="shared" si="24"/>
        <v>33.899999975000007</v>
      </c>
      <c r="P148" s="5">
        <v>516.79999999999995</v>
      </c>
      <c r="Q148" s="5">
        <f t="shared" si="25"/>
        <v>33.899999975000007</v>
      </c>
      <c r="R148" s="5">
        <f t="shared" si="26"/>
        <v>482.90000002499994</v>
      </c>
      <c r="S148" s="15">
        <f t="shared" si="27"/>
        <v>14.244837769354595</v>
      </c>
      <c r="T148">
        <v>1</v>
      </c>
      <c r="U148" s="5">
        <f t="shared" si="28"/>
        <v>516.79999999999995</v>
      </c>
      <c r="V148" s="15">
        <f t="shared" si="29"/>
        <v>1.5772870662460572E-3</v>
      </c>
      <c r="W148" s="15">
        <f t="shared" si="30"/>
        <v>0.93440402481617646</v>
      </c>
      <c r="X148" s="5">
        <f t="shared" si="31"/>
        <v>33.899999975000007</v>
      </c>
      <c r="Y148" s="5">
        <f t="shared" si="32"/>
        <v>30.509999977500009</v>
      </c>
      <c r="Z148" s="5">
        <f t="shared" si="33"/>
        <v>507.04500002624997</v>
      </c>
      <c r="AA148" s="5">
        <f t="shared" si="34"/>
        <v>3.3899999974999986</v>
      </c>
      <c r="AB148" s="5">
        <f t="shared" si="35"/>
        <v>-24.145000001250025</v>
      </c>
    </row>
    <row r="149" spans="1:28" x14ac:dyDescent="0.55000000000000004">
      <c r="A149" s="3" t="s">
        <v>53</v>
      </c>
      <c r="B149" s="3" t="s">
        <v>379</v>
      </c>
      <c r="C149" t="s">
        <v>47</v>
      </c>
      <c r="D149" s="3" t="s">
        <v>48</v>
      </c>
      <c r="E149" s="3" t="s">
        <v>309</v>
      </c>
      <c r="F149" s="3" t="s">
        <v>35</v>
      </c>
      <c r="G149" s="5">
        <v>5</v>
      </c>
      <c r="H149">
        <v>14</v>
      </c>
      <c r="I149" s="5">
        <v>41.974999850000003</v>
      </c>
      <c r="J149" s="5">
        <v>2.998214275</v>
      </c>
      <c r="K149">
        <v>1667</v>
      </c>
      <c r="L149" s="15">
        <v>8.3983203359328101E-3</v>
      </c>
      <c r="M149" s="13">
        <v>1.1889022195560901</v>
      </c>
      <c r="N149" s="15">
        <v>7.1428571428571397E-2</v>
      </c>
      <c r="O149" s="5">
        <f t="shared" si="24"/>
        <v>41.974999850000003</v>
      </c>
      <c r="P149" s="5">
        <v>632.4</v>
      </c>
      <c r="Q149" s="5">
        <f t="shared" si="25"/>
        <v>41.974999850000003</v>
      </c>
      <c r="R149" s="5">
        <f t="shared" si="26"/>
        <v>590.42500014999996</v>
      </c>
      <c r="S149" s="15">
        <f t="shared" si="27"/>
        <v>14.06611083406591</v>
      </c>
      <c r="T149">
        <v>1</v>
      </c>
      <c r="U149" s="5">
        <f t="shared" si="28"/>
        <v>632.4</v>
      </c>
      <c r="V149" s="15">
        <f t="shared" si="29"/>
        <v>5.9988002399520048E-4</v>
      </c>
      <c r="W149" s="15">
        <f t="shared" si="30"/>
        <v>0.93362586993991137</v>
      </c>
      <c r="X149" s="5">
        <f t="shared" si="31"/>
        <v>41.974999850000003</v>
      </c>
      <c r="Y149" s="5">
        <f t="shared" si="32"/>
        <v>37.777499865000003</v>
      </c>
      <c r="Z149" s="5">
        <f t="shared" si="33"/>
        <v>619.9462501575</v>
      </c>
      <c r="AA149" s="5">
        <f t="shared" si="34"/>
        <v>4.1974999850000003</v>
      </c>
      <c r="AB149" s="5">
        <f t="shared" si="35"/>
        <v>-29.521250007500043</v>
      </c>
    </row>
    <row r="150" spans="1:28" x14ac:dyDescent="0.55000000000000004">
      <c r="A150" s="3" t="s">
        <v>53</v>
      </c>
      <c r="B150" s="3" t="s">
        <v>381</v>
      </c>
      <c r="C150" t="s">
        <v>47</v>
      </c>
      <c r="D150" s="3" t="s">
        <v>48</v>
      </c>
      <c r="E150" s="3" t="s">
        <v>309</v>
      </c>
      <c r="F150" s="3" t="s">
        <v>35</v>
      </c>
      <c r="G150" s="5">
        <v>5</v>
      </c>
      <c r="H150">
        <v>162</v>
      </c>
      <c r="I150" s="5">
        <v>382.73749829999997</v>
      </c>
      <c r="J150" s="5">
        <v>2.3625771499999999</v>
      </c>
      <c r="K150">
        <v>1255</v>
      </c>
      <c r="L150" s="15">
        <v>0.12908366533864502</v>
      </c>
      <c r="M150" s="13">
        <v>1.86940239043825</v>
      </c>
      <c r="N150" s="15">
        <v>1.2345679012345701E-2</v>
      </c>
      <c r="O150" s="5">
        <f t="shared" si="24"/>
        <v>191.36874914999999</v>
      </c>
      <c r="P150" s="5">
        <v>5664.4</v>
      </c>
      <c r="Q150" s="5">
        <f t="shared" si="25"/>
        <v>382.73749829999997</v>
      </c>
      <c r="R150" s="5">
        <f t="shared" si="26"/>
        <v>5281.6625016999997</v>
      </c>
      <c r="S150" s="15">
        <f t="shared" si="27"/>
        <v>13.799699598705351</v>
      </c>
      <c r="T150">
        <v>2</v>
      </c>
      <c r="U150" s="5">
        <f t="shared" si="28"/>
        <v>2832.2</v>
      </c>
      <c r="V150" s="15">
        <f t="shared" si="29"/>
        <v>1.593625498007966E-3</v>
      </c>
      <c r="W150" s="15">
        <f t="shared" si="30"/>
        <v>0.93243106095967798</v>
      </c>
      <c r="X150" s="5">
        <f t="shared" si="31"/>
        <v>191.36874914999999</v>
      </c>
      <c r="Y150" s="5">
        <f t="shared" si="32"/>
        <v>344.46374846999998</v>
      </c>
      <c r="Z150" s="5">
        <f t="shared" si="33"/>
        <v>5545.7456267850002</v>
      </c>
      <c r="AA150" s="5">
        <f t="shared" si="34"/>
        <v>38.273749829999986</v>
      </c>
      <c r="AB150" s="5">
        <f t="shared" si="35"/>
        <v>-264.08312508500057</v>
      </c>
    </row>
    <row r="151" spans="1:28" x14ac:dyDescent="0.55000000000000004">
      <c r="A151" s="3" t="s">
        <v>28</v>
      </c>
      <c r="B151" s="3" t="s">
        <v>101</v>
      </c>
      <c r="C151" t="s">
        <v>31</v>
      </c>
      <c r="D151" s="3" t="s">
        <v>96</v>
      </c>
      <c r="E151" s="3" t="s">
        <v>88</v>
      </c>
      <c r="F151" s="3" t="s">
        <v>35</v>
      </c>
      <c r="G151" s="5">
        <v>7.5</v>
      </c>
      <c r="H151">
        <v>136</v>
      </c>
      <c r="I151" s="5">
        <v>77.274999399999999</v>
      </c>
      <c r="J151" s="5">
        <v>0.56819852500000001</v>
      </c>
      <c r="K151">
        <v>714</v>
      </c>
      <c r="L151" s="15">
        <v>0.19047619047619002</v>
      </c>
      <c r="M151" s="13">
        <v>1.16442577030812</v>
      </c>
      <c r="N151" s="15">
        <v>1.4705882352941201E-2</v>
      </c>
      <c r="O151" s="5">
        <f t="shared" si="24"/>
        <v>38.637499699999999</v>
      </c>
      <c r="P151" s="5">
        <v>1132.2</v>
      </c>
      <c r="Q151" s="5">
        <f t="shared" si="25"/>
        <v>77.274999399999999</v>
      </c>
      <c r="R151" s="5">
        <f t="shared" si="26"/>
        <v>1054.9250006</v>
      </c>
      <c r="S151" s="15">
        <f t="shared" si="27"/>
        <v>13.651569185259676</v>
      </c>
      <c r="T151">
        <v>2</v>
      </c>
      <c r="U151" s="5">
        <f t="shared" si="28"/>
        <v>566.1</v>
      </c>
      <c r="V151" s="15">
        <f t="shared" si="29"/>
        <v>2.8011204481792696E-3</v>
      </c>
      <c r="W151" s="15">
        <f t="shared" si="30"/>
        <v>0.93174792492492486</v>
      </c>
      <c r="X151" s="5">
        <f t="shared" si="31"/>
        <v>38.637499699999999</v>
      </c>
      <c r="Y151" s="5">
        <f t="shared" si="32"/>
        <v>69.547499459999997</v>
      </c>
      <c r="Z151" s="5">
        <f t="shared" si="33"/>
        <v>1107.67125063</v>
      </c>
      <c r="AA151" s="5">
        <f t="shared" si="34"/>
        <v>7.7274999400000013</v>
      </c>
      <c r="AB151" s="5">
        <f t="shared" si="35"/>
        <v>-52.746250030000056</v>
      </c>
    </row>
    <row r="152" spans="1:28" x14ac:dyDescent="0.55000000000000004">
      <c r="A152" s="3" t="s">
        <v>72</v>
      </c>
      <c r="B152" s="3" t="s">
        <v>384</v>
      </c>
      <c r="C152" t="s">
        <v>47</v>
      </c>
      <c r="D152" s="3" t="s">
        <v>173</v>
      </c>
      <c r="E152" s="3" t="s">
        <v>385</v>
      </c>
      <c r="F152" s="3" t="s">
        <v>175</v>
      </c>
      <c r="G152" s="5">
        <v>6.25</v>
      </c>
      <c r="H152">
        <v>61</v>
      </c>
      <c r="I152" s="5">
        <v>126.78749960000002</v>
      </c>
      <c r="J152" s="5">
        <v>2.0784836000000002</v>
      </c>
      <c r="K152">
        <v>1413</v>
      </c>
      <c r="L152" s="15">
        <v>4.3170559094126003E-2</v>
      </c>
      <c r="M152" s="13">
        <v>1.63021939136589</v>
      </c>
      <c r="N152" s="15">
        <v>1.63934426229508E-2</v>
      </c>
      <c r="O152" s="5">
        <f t="shared" si="24"/>
        <v>126.78749960000002</v>
      </c>
      <c r="P152" s="5">
        <v>1851.3</v>
      </c>
      <c r="Q152" s="5">
        <f t="shared" si="25"/>
        <v>126.78749960000002</v>
      </c>
      <c r="R152" s="5">
        <f t="shared" si="26"/>
        <v>1724.5125003999999</v>
      </c>
      <c r="S152" s="15">
        <f t="shared" si="27"/>
        <v>13.601597206669732</v>
      </c>
      <c r="T152">
        <v>1</v>
      </c>
      <c r="U152" s="5">
        <f t="shared" si="28"/>
        <v>1851.3</v>
      </c>
      <c r="V152" s="15">
        <f t="shared" si="29"/>
        <v>7.0771408351026144E-4</v>
      </c>
      <c r="W152" s="15">
        <f t="shared" si="30"/>
        <v>0.93151434148976398</v>
      </c>
      <c r="X152" s="5">
        <f t="shared" si="31"/>
        <v>126.78749960000002</v>
      </c>
      <c r="Y152" s="5">
        <f t="shared" si="32"/>
        <v>114.10874964000001</v>
      </c>
      <c r="Z152" s="5">
        <f t="shared" si="33"/>
        <v>1810.73812542</v>
      </c>
      <c r="AA152" s="5">
        <f t="shared" si="34"/>
        <v>12.678749960000005</v>
      </c>
      <c r="AB152" s="5">
        <f t="shared" si="35"/>
        <v>-86.225625020000052</v>
      </c>
    </row>
    <row r="153" spans="1:28" x14ac:dyDescent="0.55000000000000004">
      <c r="A153" s="3" t="s">
        <v>28</v>
      </c>
      <c r="B153" s="3" t="s">
        <v>284</v>
      </c>
      <c r="C153" t="s">
        <v>31</v>
      </c>
      <c r="D153" s="3" t="s">
        <v>40</v>
      </c>
      <c r="E153" s="3" t="s">
        <v>388</v>
      </c>
      <c r="F153" s="3" t="s">
        <v>35</v>
      </c>
      <c r="G153" s="5">
        <v>6.25</v>
      </c>
      <c r="H153">
        <v>11</v>
      </c>
      <c r="I153" s="5">
        <v>22.324999949999995</v>
      </c>
      <c r="J153" s="5">
        <v>2.0295454499999996</v>
      </c>
      <c r="K153">
        <v>586</v>
      </c>
      <c r="L153" s="15">
        <v>1.87713310580205E-2</v>
      </c>
      <c r="M153" s="13">
        <v>3.5887542662116001</v>
      </c>
      <c r="N153" s="15">
        <v>0.36363636363636404</v>
      </c>
      <c r="O153" s="5">
        <f t="shared" si="24"/>
        <v>5.5812499874999988</v>
      </c>
      <c r="P153" s="5">
        <v>317.05</v>
      </c>
      <c r="Q153" s="5">
        <f t="shared" si="25"/>
        <v>22.324999949999995</v>
      </c>
      <c r="R153" s="5">
        <f t="shared" si="26"/>
        <v>294.72500005000001</v>
      </c>
      <c r="S153" s="15">
        <f t="shared" si="27"/>
        <v>13.20156778096656</v>
      </c>
      <c r="T153">
        <v>4</v>
      </c>
      <c r="U153" s="5">
        <f t="shared" si="28"/>
        <v>79.262500000000003</v>
      </c>
      <c r="V153" s="15">
        <f t="shared" si="29"/>
        <v>6.8259385665529167E-3</v>
      </c>
      <c r="W153" s="15">
        <f t="shared" si="30"/>
        <v>0.92958523907900958</v>
      </c>
      <c r="X153" s="5">
        <f t="shared" si="31"/>
        <v>5.5812499874999988</v>
      </c>
      <c r="Y153" s="5">
        <f t="shared" si="32"/>
        <v>20.092499954999997</v>
      </c>
      <c r="Z153" s="5">
        <f t="shared" si="33"/>
        <v>309.46125005250002</v>
      </c>
      <c r="AA153" s="5">
        <f t="shared" si="34"/>
        <v>2.2324999949999977</v>
      </c>
      <c r="AB153" s="5">
        <f t="shared" si="35"/>
        <v>-14.736250002500014</v>
      </c>
    </row>
    <row r="154" spans="1:28" x14ac:dyDescent="0.55000000000000004">
      <c r="A154" s="3" t="s">
        <v>28</v>
      </c>
      <c r="B154" s="3" t="s">
        <v>390</v>
      </c>
      <c r="C154" t="s">
        <v>66</v>
      </c>
      <c r="D154" s="3" t="s">
        <v>144</v>
      </c>
      <c r="E154" s="3" t="s">
        <v>49</v>
      </c>
      <c r="F154" s="3" t="s">
        <v>35</v>
      </c>
      <c r="G154" s="5">
        <v>6.25</v>
      </c>
      <c r="H154">
        <v>32</v>
      </c>
      <c r="I154" s="5">
        <v>43.774999999999999</v>
      </c>
      <c r="J154" s="5">
        <v>1.36796875</v>
      </c>
      <c r="K154">
        <v>181</v>
      </c>
      <c r="L154" s="15">
        <v>0.17679558011049701</v>
      </c>
      <c r="M154" s="13">
        <v>1</v>
      </c>
      <c r="N154" s="15">
        <v>3.125E-2</v>
      </c>
      <c r="O154" s="5">
        <f t="shared" si="24"/>
        <v>43.774999999999999</v>
      </c>
      <c r="P154" s="5">
        <v>606.9</v>
      </c>
      <c r="Q154" s="5">
        <f t="shared" si="25"/>
        <v>43.774999999999999</v>
      </c>
      <c r="R154" s="5">
        <f t="shared" si="26"/>
        <v>563.125</v>
      </c>
      <c r="S154" s="15">
        <f t="shared" si="27"/>
        <v>12.864077669902914</v>
      </c>
      <c r="T154">
        <v>1</v>
      </c>
      <c r="U154" s="5">
        <f t="shared" si="28"/>
        <v>606.9</v>
      </c>
      <c r="V154" s="15">
        <f t="shared" si="29"/>
        <v>5.5248618784530315E-3</v>
      </c>
      <c r="W154" s="15">
        <f t="shared" si="30"/>
        <v>0.92787114845938379</v>
      </c>
      <c r="X154" s="5">
        <f t="shared" si="31"/>
        <v>43.774999999999999</v>
      </c>
      <c r="Y154" s="5">
        <f t="shared" si="32"/>
        <v>39.397500000000001</v>
      </c>
      <c r="Z154" s="5">
        <f t="shared" si="33"/>
        <v>591.28125</v>
      </c>
      <c r="AA154" s="5">
        <f t="shared" si="34"/>
        <v>4.3774999999999977</v>
      </c>
      <c r="AB154" s="5">
        <f t="shared" si="35"/>
        <v>-28.15625</v>
      </c>
    </row>
    <row r="155" spans="1:28" x14ac:dyDescent="0.55000000000000004">
      <c r="A155" s="3" t="s">
        <v>210</v>
      </c>
      <c r="B155" s="3" t="s">
        <v>292</v>
      </c>
      <c r="C155" t="s">
        <v>47</v>
      </c>
      <c r="D155" s="3" t="s">
        <v>48</v>
      </c>
      <c r="E155" s="3" t="s">
        <v>161</v>
      </c>
      <c r="F155" s="3" t="s">
        <v>35</v>
      </c>
      <c r="G155" s="5">
        <v>0</v>
      </c>
      <c r="H155">
        <v>5417</v>
      </c>
      <c r="I155" s="5">
        <v>8288.4624549250002</v>
      </c>
      <c r="J155" s="5">
        <v>1.530083525</v>
      </c>
      <c r="K155">
        <v>39052</v>
      </c>
      <c r="L155" s="15">
        <v>0.13871248591621399</v>
      </c>
      <c r="M155" s="13">
        <v>1.29508194202602</v>
      </c>
      <c r="N155" s="15">
        <v>1.36606978032121E-2</v>
      </c>
      <c r="O155" s="5">
        <f t="shared" si="24"/>
        <v>112.00624939087838</v>
      </c>
      <c r="P155" s="5">
        <v>110667.45</v>
      </c>
      <c r="Q155" s="5">
        <f t="shared" si="25"/>
        <v>8288.4624549250002</v>
      </c>
      <c r="R155" s="5">
        <f t="shared" si="26"/>
        <v>102378.987545075</v>
      </c>
      <c r="S155" s="15">
        <f t="shared" si="27"/>
        <v>12.351987850803553</v>
      </c>
      <c r="T155">
        <v>74</v>
      </c>
      <c r="U155" s="5">
        <f t="shared" si="28"/>
        <v>1495.506081081081</v>
      </c>
      <c r="V155" s="15">
        <f t="shared" si="29"/>
        <v>1.8949093516337139E-3</v>
      </c>
      <c r="W155" s="15">
        <f t="shared" si="30"/>
        <v>0.92510478505716898</v>
      </c>
      <c r="X155" s="5">
        <f t="shared" si="31"/>
        <v>112.00624939087838</v>
      </c>
      <c r="Y155" s="5">
        <f t="shared" si="32"/>
        <v>7459.6162094325</v>
      </c>
      <c r="Z155" s="5">
        <f t="shared" si="33"/>
        <v>107497.93692232875</v>
      </c>
      <c r="AA155" s="5">
        <f t="shared" si="34"/>
        <v>828.8462454925002</v>
      </c>
      <c r="AB155" s="5">
        <f t="shared" si="35"/>
        <v>-5118.9493772537535</v>
      </c>
    </row>
    <row r="156" spans="1:28" x14ac:dyDescent="0.55000000000000004">
      <c r="A156" s="3" t="s">
        <v>44</v>
      </c>
      <c r="B156" s="3" t="s">
        <v>208</v>
      </c>
      <c r="C156" t="s">
        <v>47</v>
      </c>
      <c r="D156" s="3" t="s">
        <v>48</v>
      </c>
      <c r="E156" s="3" t="s">
        <v>88</v>
      </c>
      <c r="F156" s="3" t="s">
        <v>82</v>
      </c>
      <c r="G156" s="5">
        <v>0</v>
      </c>
      <c r="H156">
        <v>560</v>
      </c>
      <c r="I156" s="5">
        <v>305.78749599999998</v>
      </c>
      <c r="J156" s="5">
        <v>0.54604909999999995</v>
      </c>
      <c r="K156">
        <v>2022</v>
      </c>
      <c r="L156" s="15">
        <v>0.276953511374876</v>
      </c>
      <c r="M156" s="13">
        <v>1.0401582591493601</v>
      </c>
      <c r="N156" s="15">
        <v>1.0714285714285701E-2</v>
      </c>
      <c r="O156" s="5">
        <f t="shared" si="24"/>
        <v>50.964582666666665</v>
      </c>
      <c r="P156" s="5">
        <v>4070.65</v>
      </c>
      <c r="Q156" s="5">
        <f t="shared" si="25"/>
        <v>305.78749599999998</v>
      </c>
      <c r="R156" s="5">
        <f t="shared" si="26"/>
        <v>3764.8625040000002</v>
      </c>
      <c r="S156" s="15">
        <f t="shared" si="27"/>
        <v>12.312022411799338</v>
      </c>
      <c r="T156">
        <v>6</v>
      </c>
      <c r="U156" s="5">
        <f t="shared" si="28"/>
        <v>678.44166666666672</v>
      </c>
      <c r="V156" s="15">
        <f t="shared" si="29"/>
        <v>2.9673590504450962E-3</v>
      </c>
      <c r="W156" s="15">
        <f t="shared" si="30"/>
        <v>0.92487993416284875</v>
      </c>
      <c r="X156" s="5">
        <f t="shared" si="31"/>
        <v>50.964582666666665</v>
      </c>
      <c r="Y156" s="5">
        <f t="shared" si="32"/>
        <v>275.2087464</v>
      </c>
      <c r="Z156" s="5">
        <f t="shared" si="33"/>
        <v>3953.1056292000003</v>
      </c>
      <c r="AA156" s="5">
        <f t="shared" si="34"/>
        <v>30.578749599999981</v>
      </c>
      <c r="AB156" s="5">
        <f t="shared" si="35"/>
        <v>-188.24312520000012</v>
      </c>
    </row>
    <row r="157" spans="1:28" x14ac:dyDescent="0.55000000000000004">
      <c r="A157" s="3" t="s">
        <v>210</v>
      </c>
      <c r="B157" s="3" t="s">
        <v>208</v>
      </c>
      <c r="C157" t="s">
        <v>47</v>
      </c>
      <c r="D157" s="3" t="s">
        <v>48</v>
      </c>
      <c r="E157" s="3" t="s">
        <v>88</v>
      </c>
      <c r="F157" s="3" t="s">
        <v>35</v>
      </c>
      <c r="G157" s="5">
        <v>0</v>
      </c>
      <c r="H157">
        <v>390</v>
      </c>
      <c r="I157" s="5">
        <v>342.79999650000002</v>
      </c>
      <c r="J157" s="5">
        <v>0.87897435000000002</v>
      </c>
      <c r="K157">
        <v>1337</v>
      </c>
      <c r="L157" s="15">
        <v>0.29169783096484703</v>
      </c>
      <c r="M157" s="13">
        <v>1.4039640987285</v>
      </c>
      <c r="N157" s="15">
        <v>1.2820512820512799E-2</v>
      </c>
      <c r="O157" s="5">
        <f t="shared" si="24"/>
        <v>68.559999300000001</v>
      </c>
      <c r="P157" s="5">
        <v>4459.1000000000004</v>
      </c>
      <c r="Q157" s="5">
        <f t="shared" si="25"/>
        <v>342.79999650000002</v>
      </c>
      <c r="R157" s="5">
        <f t="shared" si="26"/>
        <v>4116.3000035000005</v>
      </c>
      <c r="S157" s="15">
        <f t="shared" si="27"/>
        <v>12.007876445529661</v>
      </c>
      <c r="T157">
        <v>5</v>
      </c>
      <c r="U157" s="5">
        <f t="shared" si="28"/>
        <v>891.82</v>
      </c>
      <c r="V157" s="15">
        <f t="shared" si="29"/>
        <v>3.7397157816005965E-3</v>
      </c>
      <c r="W157" s="15">
        <f t="shared" si="30"/>
        <v>0.92312350104281138</v>
      </c>
      <c r="X157" s="5">
        <f t="shared" si="31"/>
        <v>68.559999300000001</v>
      </c>
      <c r="Y157" s="5">
        <f t="shared" si="32"/>
        <v>308.51999685000004</v>
      </c>
      <c r="Z157" s="5">
        <f t="shared" si="33"/>
        <v>4322.1150036750005</v>
      </c>
      <c r="AA157" s="5">
        <f t="shared" si="34"/>
        <v>34.279999649999979</v>
      </c>
      <c r="AB157" s="5">
        <f t="shared" si="35"/>
        <v>-205.81500017500002</v>
      </c>
    </row>
    <row r="158" spans="1:28" x14ac:dyDescent="0.55000000000000004">
      <c r="A158" s="3" t="s">
        <v>53</v>
      </c>
      <c r="B158" s="3" t="s">
        <v>395</v>
      </c>
      <c r="C158" t="s">
        <v>47</v>
      </c>
      <c r="D158" s="3" t="s">
        <v>48</v>
      </c>
      <c r="E158" s="3" t="s">
        <v>88</v>
      </c>
      <c r="F158" s="3" t="s">
        <v>35</v>
      </c>
      <c r="G158" s="5">
        <v>5</v>
      </c>
      <c r="H158">
        <v>385</v>
      </c>
      <c r="I158" s="5">
        <v>902.22499675000006</v>
      </c>
      <c r="J158" s="5">
        <v>2.3434415500000001</v>
      </c>
      <c r="K158">
        <v>4437</v>
      </c>
      <c r="L158" s="15">
        <v>8.6770340320036096E-2</v>
      </c>
      <c r="M158" s="13">
        <v>2.17128690556682</v>
      </c>
      <c r="N158" s="15">
        <v>1.8181818181818198E-2</v>
      </c>
      <c r="O158" s="5">
        <f t="shared" si="24"/>
        <v>128.88928525</v>
      </c>
      <c r="P158" s="5">
        <v>11599.95</v>
      </c>
      <c r="Q158" s="5">
        <f t="shared" si="25"/>
        <v>902.22499675000006</v>
      </c>
      <c r="R158" s="5">
        <f t="shared" si="26"/>
        <v>10697.725003250001</v>
      </c>
      <c r="S158" s="15">
        <f t="shared" si="27"/>
        <v>11.857047900230437</v>
      </c>
      <c r="T158">
        <v>7</v>
      </c>
      <c r="U158" s="5">
        <f t="shared" si="28"/>
        <v>1657.1357142857144</v>
      </c>
      <c r="V158" s="15">
        <f t="shared" si="29"/>
        <v>1.577642551273385E-3</v>
      </c>
      <c r="W158" s="15">
        <f t="shared" si="30"/>
        <v>0.922221647787275</v>
      </c>
      <c r="X158" s="5">
        <f t="shared" si="31"/>
        <v>128.88928525</v>
      </c>
      <c r="Y158" s="5">
        <f t="shared" si="32"/>
        <v>812.00249707500006</v>
      </c>
      <c r="Z158" s="5">
        <f t="shared" si="33"/>
        <v>11232.611253412502</v>
      </c>
      <c r="AA158" s="5">
        <f t="shared" si="34"/>
        <v>90.222499674999995</v>
      </c>
      <c r="AB158" s="5">
        <f t="shared" si="35"/>
        <v>-534.8862501625008</v>
      </c>
    </row>
    <row r="159" spans="1:28" x14ac:dyDescent="0.55000000000000004">
      <c r="A159" s="3" t="s">
        <v>63</v>
      </c>
      <c r="B159" s="3" t="s">
        <v>397</v>
      </c>
      <c r="C159" t="s">
        <v>31</v>
      </c>
      <c r="D159" s="3" t="s">
        <v>36</v>
      </c>
      <c r="E159" s="3" t="s">
        <v>36</v>
      </c>
      <c r="F159" s="3" t="s">
        <v>67</v>
      </c>
      <c r="G159" s="5">
        <v>1.0125</v>
      </c>
      <c r="H159">
        <v>415</v>
      </c>
      <c r="I159" s="5">
        <v>288.47499712499996</v>
      </c>
      <c r="J159" s="5">
        <v>0.69512047499999996</v>
      </c>
      <c r="K159">
        <v>59642</v>
      </c>
      <c r="L159" s="15">
        <v>6.9581838301867793E-3</v>
      </c>
      <c r="M159" s="13">
        <v>1.71361289024513</v>
      </c>
      <c r="N159" s="15">
        <v>4.8192771084337406E-3</v>
      </c>
      <c r="O159" s="5">
        <f t="shared" si="24"/>
        <v>144.23749856249998</v>
      </c>
      <c r="P159" s="5">
        <v>3675.4</v>
      </c>
      <c r="Q159" s="5">
        <f t="shared" si="25"/>
        <v>288.47499712499996</v>
      </c>
      <c r="R159" s="5">
        <f t="shared" si="26"/>
        <v>3386.9250028750002</v>
      </c>
      <c r="S159" s="15">
        <f t="shared" si="27"/>
        <v>11.740792223346142</v>
      </c>
      <c r="T159">
        <v>2</v>
      </c>
      <c r="U159" s="5">
        <f t="shared" si="28"/>
        <v>1837.7</v>
      </c>
      <c r="V159" s="15">
        <f t="shared" si="29"/>
        <v>3.3533416049092949E-5</v>
      </c>
      <c r="W159" s="15">
        <f t="shared" si="30"/>
        <v>0.92151194506040168</v>
      </c>
      <c r="X159" s="5">
        <f t="shared" si="31"/>
        <v>144.23749856249998</v>
      </c>
      <c r="Y159" s="5">
        <f t="shared" si="32"/>
        <v>259.62749741249996</v>
      </c>
      <c r="Z159" s="5">
        <f t="shared" si="33"/>
        <v>3556.2712530187505</v>
      </c>
      <c r="AA159" s="5">
        <f t="shared" si="34"/>
        <v>28.847499712499996</v>
      </c>
      <c r="AB159" s="5">
        <f t="shared" si="35"/>
        <v>-169.34625014375024</v>
      </c>
    </row>
    <row r="160" spans="1:28" x14ac:dyDescent="0.55000000000000004">
      <c r="A160" s="3" t="s">
        <v>53</v>
      </c>
      <c r="B160" s="3" t="s">
        <v>399</v>
      </c>
      <c r="C160" t="s">
        <v>47</v>
      </c>
      <c r="D160" s="3" t="s">
        <v>57</v>
      </c>
      <c r="E160" s="3" t="s">
        <v>400</v>
      </c>
      <c r="F160" s="3" t="s">
        <v>60</v>
      </c>
      <c r="G160" s="5">
        <v>11.25</v>
      </c>
      <c r="H160">
        <v>5</v>
      </c>
      <c r="I160" s="5">
        <v>13.5875</v>
      </c>
      <c r="J160" s="5">
        <v>2.7174999999999998</v>
      </c>
      <c r="K160">
        <v>15</v>
      </c>
      <c r="L160" s="15">
        <v>0.33333333333333298</v>
      </c>
      <c r="M160" s="13">
        <v>1.2666666666666699</v>
      </c>
      <c r="N160" s="15">
        <v>0.2</v>
      </c>
      <c r="O160" s="5">
        <f t="shared" si="24"/>
        <v>13.5875</v>
      </c>
      <c r="P160" s="5">
        <v>167.45</v>
      </c>
      <c r="Q160" s="5">
        <f t="shared" si="25"/>
        <v>13.5875</v>
      </c>
      <c r="R160" s="5">
        <f t="shared" si="26"/>
        <v>153.86249999999998</v>
      </c>
      <c r="S160" s="15">
        <f t="shared" si="27"/>
        <v>11.323827046918122</v>
      </c>
      <c r="T160">
        <v>1</v>
      </c>
      <c r="U160" s="5">
        <f t="shared" si="28"/>
        <v>167.45</v>
      </c>
      <c r="V160" s="15">
        <f t="shared" si="29"/>
        <v>6.6666666666666596E-2</v>
      </c>
      <c r="W160" s="15">
        <f t="shared" si="30"/>
        <v>0.91885637503732454</v>
      </c>
      <c r="X160" s="5">
        <f t="shared" si="31"/>
        <v>13.5875</v>
      </c>
      <c r="Y160" s="5">
        <f t="shared" si="32"/>
        <v>12.22875</v>
      </c>
      <c r="Z160" s="5">
        <f t="shared" si="33"/>
        <v>161.55562499999999</v>
      </c>
      <c r="AA160" s="5">
        <f t="shared" si="34"/>
        <v>1.3587500000000006</v>
      </c>
      <c r="AB160" s="5">
        <f t="shared" si="35"/>
        <v>-7.6931250000000091</v>
      </c>
    </row>
    <row r="161" spans="1:28" x14ac:dyDescent="0.55000000000000004">
      <c r="A161" s="3" t="s">
        <v>79</v>
      </c>
      <c r="B161" s="3" t="s">
        <v>402</v>
      </c>
      <c r="C161" t="s">
        <v>66</v>
      </c>
      <c r="D161" s="3" t="s">
        <v>36</v>
      </c>
      <c r="E161" s="3" t="s">
        <v>36</v>
      </c>
      <c r="F161" s="3" t="s">
        <v>82</v>
      </c>
      <c r="G161" s="5">
        <v>0.55000000000000004</v>
      </c>
      <c r="H161">
        <v>131</v>
      </c>
      <c r="I161" s="5">
        <v>72.962498512499991</v>
      </c>
      <c r="J161" s="5">
        <v>0.55696563749999994</v>
      </c>
      <c r="K161">
        <v>3021</v>
      </c>
      <c r="L161" s="15">
        <v>4.3363124793114903E-2</v>
      </c>
      <c r="M161" s="13">
        <v>0.97974180734855998</v>
      </c>
      <c r="N161" s="15">
        <v>7.6335877862595391E-3</v>
      </c>
      <c r="O161" s="5">
        <f t="shared" si="24"/>
        <v>72.962498512499991</v>
      </c>
      <c r="P161" s="5">
        <v>895.05</v>
      </c>
      <c r="Q161" s="5">
        <f t="shared" si="25"/>
        <v>72.962498512499991</v>
      </c>
      <c r="R161" s="5">
        <f t="shared" si="26"/>
        <v>822.08750148749994</v>
      </c>
      <c r="S161" s="15">
        <f t="shared" si="27"/>
        <v>11.267260829159508</v>
      </c>
      <c r="T161">
        <v>1</v>
      </c>
      <c r="U161" s="5">
        <f t="shared" si="28"/>
        <v>895.05</v>
      </c>
      <c r="V161" s="15">
        <f t="shared" si="29"/>
        <v>3.3101621979477012E-4</v>
      </c>
      <c r="W161" s="15">
        <f t="shared" si="30"/>
        <v>0.91848220935981228</v>
      </c>
      <c r="X161" s="5">
        <f t="shared" si="31"/>
        <v>72.962498512499991</v>
      </c>
      <c r="Y161" s="5">
        <f t="shared" si="32"/>
        <v>65.666248661249995</v>
      </c>
      <c r="Z161" s="5">
        <f t="shared" si="33"/>
        <v>863.19187656187501</v>
      </c>
      <c r="AA161" s="5">
        <f t="shared" si="34"/>
        <v>7.2962498512499963</v>
      </c>
      <c r="AB161" s="5">
        <f t="shared" si="35"/>
        <v>-41.104375074375071</v>
      </c>
    </row>
    <row r="162" spans="1:28" x14ac:dyDescent="0.55000000000000004">
      <c r="A162" s="3" t="s">
        <v>28</v>
      </c>
      <c r="B162" s="3" t="s">
        <v>395</v>
      </c>
      <c r="C162" t="s">
        <v>31</v>
      </c>
      <c r="D162" s="3" t="s">
        <v>96</v>
      </c>
      <c r="E162" s="3" t="s">
        <v>88</v>
      </c>
      <c r="F162" s="3" t="s">
        <v>35</v>
      </c>
      <c r="G162" s="5">
        <v>7.5</v>
      </c>
      <c r="H162">
        <v>1348</v>
      </c>
      <c r="I162" s="5">
        <v>1542.89999025</v>
      </c>
      <c r="J162" s="5">
        <v>1.1445845625</v>
      </c>
      <c r="K162">
        <v>117521</v>
      </c>
      <c r="L162" s="15">
        <v>1.14702904161809E-2</v>
      </c>
      <c r="M162" s="13">
        <v>1.3421680380527701</v>
      </c>
      <c r="N162" s="15">
        <v>5.9347181008902097E-3</v>
      </c>
      <c r="O162" s="5">
        <f t="shared" si="24"/>
        <v>192.86249878125</v>
      </c>
      <c r="P162" s="5">
        <v>18467.099999999999</v>
      </c>
      <c r="Q162" s="5">
        <f t="shared" si="25"/>
        <v>1542.89999025</v>
      </c>
      <c r="R162" s="5">
        <f t="shared" si="26"/>
        <v>16924.200009749999</v>
      </c>
      <c r="S162" s="15">
        <f t="shared" si="27"/>
        <v>10.969084267741636</v>
      </c>
      <c r="T162">
        <v>8</v>
      </c>
      <c r="U162" s="5">
        <f t="shared" si="28"/>
        <v>2308.3874999999998</v>
      </c>
      <c r="V162" s="15">
        <f t="shared" si="29"/>
        <v>6.8072940155376288E-5</v>
      </c>
      <c r="W162" s="15">
        <f t="shared" si="30"/>
        <v>0.91645141953798914</v>
      </c>
      <c r="X162" s="5">
        <f t="shared" si="31"/>
        <v>192.86249878125</v>
      </c>
      <c r="Y162" s="5">
        <f t="shared" si="32"/>
        <v>1388.6099912249999</v>
      </c>
      <c r="Z162" s="5">
        <f t="shared" si="33"/>
        <v>17770.410010237498</v>
      </c>
      <c r="AA162" s="5">
        <f t="shared" si="34"/>
        <v>154.28999902500004</v>
      </c>
      <c r="AB162" s="5">
        <f t="shared" si="35"/>
        <v>-846.2100004874992</v>
      </c>
    </row>
    <row r="163" spans="1:28" x14ac:dyDescent="0.55000000000000004">
      <c r="A163" s="3" t="s">
        <v>210</v>
      </c>
      <c r="B163" s="3" t="s">
        <v>362</v>
      </c>
      <c r="C163" t="s">
        <v>47</v>
      </c>
      <c r="D163" s="3" t="s">
        <v>48</v>
      </c>
      <c r="E163" s="3" t="s">
        <v>161</v>
      </c>
      <c r="F163" s="3" t="s">
        <v>35</v>
      </c>
      <c r="G163" s="5">
        <v>0</v>
      </c>
      <c r="H163">
        <v>67</v>
      </c>
      <c r="I163" s="5">
        <v>138.2249999</v>
      </c>
      <c r="J163" s="5">
        <v>2.0630597000000002</v>
      </c>
      <c r="K163">
        <v>500</v>
      </c>
      <c r="L163" s="15">
        <v>0.13400000000000001</v>
      </c>
      <c r="M163" s="13">
        <v>1.12588</v>
      </c>
      <c r="N163" s="15">
        <v>1.49253731343284E-2</v>
      </c>
      <c r="O163" s="5">
        <f t="shared" si="24"/>
        <v>138.2249999</v>
      </c>
      <c r="P163" s="5">
        <v>1632</v>
      </c>
      <c r="Q163" s="5">
        <f t="shared" si="25"/>
        <v>138.2249999</v>
      </c>
      <c r="R163" s="5">
        <f t="shared" si="26"/>
        <v>1493.7750000999999</v>
      </c>
      <c r="S163" s="15">
        <f t="shared" si="27"/>
        <v>10.806836687868936</v>
      </c>
      <c r="T163">
        <v>1</v>
      </c>
      <c r="U163" s="5">
        <f t="shared" si="28"/>
        <v>1632</v>
      </c>
      <c r="V163" s="15">
        <f t="shared" si="29"/>
        <v>2.0000000000000057E-3</v>
      </c>
      <c r="W163" s="15">
        <f t="shared" si="30"/>
        <v>0.91530330888480393</v>
      </c>
      <c r="X163" s="5">
        <f t="shared" si="31"/>
        <v>138.2249999</v>
      </c>
      <c r="Y163" s="5">
        <f t="shared" si="32"/>
        <v>124.40249991</v>
      </c>
      <c r="Z163" s="5">
        <f t="shared" si="33"/>
        <v>1568.4637501049999</v>
      </c>
      <c r="AA163" s="5">
        <f t="shared" si="34"/>
        <v>13.822499989999997</v>
      </c>
      <c r="AB163" s="5">
        <f t="shared" si="35"/>
        <v>-74.688750004999974</v>
      </c>
    </row>
    <row r="164" spans="1:28" x14ac:dyDescent="0.55000000000000004">
      <c r="A164" s="3" t="s">
        <v>28</v>
      </c>
      <c r="B164" s="3" t="s">
        <v>381</v>
      </c>
      <c r="C164" t="s">
        <v>66</v>
      </c>
      <c r="D164" s="3" t="s">
        <v>144</v>
      </c>
      <c r="E164" s="3" t="s">
        <v>309</v>
      </c>
      <c r="F164" s="3" t="s">
        <v>35</v>
      </c>
      <c r="G164" s="5">
        <v>6.25</v>
      </c>
      <c r="H164">
        <v>304</v>
      </c>
      <c r="I164" s="5">
        <v>413.5749988</v>
      </c>
      <c r="J164" s="5">
        <v>1.360444075</v>
      </c>
      <c r="K164">
        <v>7399</v>
      </c>
      <c r="L164" s="15">
        <v>4.1086633328828198E-2</v>
      </c>
      <c r="M164" s="13">
        <v>1.0016988782267899</v>
      </c>
      <c r="N164" s="15">
        <v>1.3157894736842099E-2</v>
      </c>
      <c r="O164" s="5">
        <f t="shared" si="24"/>
        <v>103.3937497</v>
      </c>
      <c r="P164" s="5">
        <v>4598.5</v>
      </c>
      <c r="Q164" s="5">
        <f t="shared" si="25"/>
        <v>413.5749988</v>
      </c>
      <c r="R164" s="5">
        <f t="shared" si="26"/>
        <v>4184.9250012000002</v>
      </c>
      <c r="S164" s="15">
        <f t="shared" si="27"/>
        <v>10.118902286991919</v>
      </c>
      <c r="T164">
        <v>4</v>
      </c>
      <c r="U164" s="5">
        <f t="shared" si="28"/>
        <v>1149.625</v>
      </c>
      <c r="V164" s="15">
        <f t="shared" si="29"/>
        <v>5.4061359643194974E-4</v>
      </c>
      <c r="W164" s="15">
        <f t="shared" si="30"/>
        <v>0.91006306430357731</v>
      </c>
      <c r="X164" s="5">
        <f t="shared" si="31"/>
        <v>103.3937497</v>
      </c>
      <c r="Y164" s="5">
        <f t="shared" si="32"/>
        <v>372.21749892000003</v>
      </c>
      <c r="Z164" s="5">
        <f t="shared" si="33"/>
        <v>4394.1712512600006</v>
      </c>
      <c r="AA164" s="5">
        <f t="shared" si="34"/>
        <v>41.357499879999978</v>
      </c>
      <c r="AB164" s="5">
        <f t="shared" si="35"/>
        <v>-209.24625006000042</v>
      </c>
    </row>
    <row r="165" spans="1:28" x14ac:dyDescent="0.55000000000000004">
      <c r="A165" s="3" t="s">
        <v>53</v>
      </c>
      <c r="B165" s="3" t="s">
        <v>407</v>
      </c>
      <c r="C165" t="s">
        <v>47</v>
      </c>
      <c r="D165" s="3" t="s">
        <v>57</v>
      </c>
      <c r="E165" s="3" t="s">
        <v>165</v>
      </c>
      <c r="F165" s="3" t="s">
        <v>60</v>
      </c>
      <c r="G165" s="5">
        <v>1.25</v>
      </c>
      <c r="H165">
        <v>145</v>
      </c>
      <c r="I165" s="5">
        <v>209.04999993750002</v>
      </c>
      <c r="J165" s="5">
        <v>1.4417241375000001</v>
      </c>
      <c r="K165">
        <v>4864</v>
      </c>
      <c r="L165" s="15">
        <v>2.9810855263157899E-2</v>
      </c>
      <c r="M165" s="13">
        <v>1.6730879934210501</v>
      </c>
      <c r="N165" s="15">
        <v>6.8965517241379292E-3</v>
      </c>
      <c r="O165" s="5">
        <f t="shared" si="24"/>
        <v>209.04999993750002</v>
      </c>
      <c r="P165" s="5">
        <v>2271.1999999999998</v>
      </c>
      <c r="Q165" s="5">
        <f t="shared" si="25"/>
        <v>209.04999993750002</v>
      </c>
      <c r="R165" s="5">
        <f t="shared" si="26"/>
        <v>2062.1500000624997</v>
      </c>
      <c r="S165" s="15">
        <f t="shared" si="27"/>
        <v>9.8643865136523488</v>
      </c>
      <c r="T165">
        <v>1</v>
      </c>
      <c r="U165" s="5">
        <f t="shared" si="28"/>
        <v>2271.1999999999998</v>
      </c>
      <c r="V165" s="15">
        <f t="shared" si="29"/>
        <v>2.0559210526315786E-4</v>
      </c>
      <c r="W165" s="15">
        <f t="shared" si="30"/>
        <v>0.90795614655798684</v>
      </c>
      <c r="X165" s="5">
        <f t="shared" si="31"/>
        <v>209.04999993750002</v>
      </c>
      <c r="Y165" s="5">
        <f t="shared" si="32"/>
        <v>188.14499994375001</v>
      </c>
      <c r="Z165" s="5">
        <f t="shared" si="33"/>
        <v>2165.2575000656248</v>
      </c>
      <c r="AA165" s="5">
        <f t="shared" si="34"/>
        <v>20.90499999375001</v>
      </c>
      <c r="AB165" s="5">
        <f t="shared" si="35"/>
        <v>-103.1075000031251</v>
      </c>
    </row>
    <row r="166" spans="1:28" x14ac:dyDescent="0.55000000000000004">
      <c r="A166" s="3" t="s">
        <v>53</v>
      </c>
      <c r="B166" s="3" t="s">
        <v>301</v>
      </c>
      <c r="C166" t="s">
        <v>47</v>
      </c>
      <c r="D166" s="3" t="s">
        <v>48</v>
      </c>
      <c r="E166" s="3" t="s">
        <v>309</v>
      </c>
      <c r="F166" s="3" t="s">
        <v>35</v>
      </c>
      <c r="G166" s="5">
        <v>5</v>
      </c>
      <c r="H166">
        <v>438</v>
      </c>
      <c r="I166" s="5">
        <v>908.62499939999987</v>
      </c>
      <c r="J166" s="5">
        <v>2.0744862999999998</v>
      </c>
      <c r="K166">
        <v>6348</v>
      </c>
      <c r="L166" s="15">
        <v>6.8998109640831806E-2</v>
      </c>
      <c r="M166" s="13">
        <v>2.5442186515437899</v>
      </c>
      <c r="N166" s="15">
        <v>1.5981735159817399E-2</v>
      </c>
      <c r="O166" s="5">
        <f t="shared" si="24"/>
        <v>129.80357134285711</v>
      </c>
      <c r="P166" s="5">
        <v>9387.4</v>
      </c>
      <c r="Q166" s="5">
        <f t="shared" si="25"/>
        <v>908.62499939999987</v>
      </c>
      <c r="R166" s="5">
        <f t="shared" si="26"/>
        <v>8478.7750006000006</v>
      </c>
      <c r="S166" s="15">
        <f t="shared" si="27"/>
        <v>9.3314348671881824</v>
      </c>
      <c r="T166">
        <v>7</v>
      </c>
      <c r="U166" s="5">
        <f t="shared" si="28"/>
        <v>1341.0571428571427</v>
      </c>
      <c r="V166" s="15">
        <f t="shared" si="29"/>
        <v>1.1027095148078176E-3</v>
      </c>
      <c r="W166" s="15">
        <f t="shared" si="30"/>
        <v>0.90320802358480523</v>
      </c>
      <c r="X166" s="5">
        <f t="shared" si="31"/>
        <v>129.80357134285711</v>
      </c>
      <c r="Y166" s="5">
        <f t="shared" si="32"/>
        <v>817.76249945999984</v>
      </c>
      <c r="Z166" s="5">
        <f t="shared" si="33"/>
        <v>8902.7137506300005</v>
      </c>
      <c r="AA166" s="5">
        <f t="shared" si="34"/>
        <v>90.862499940000021</v>
      </c>
      <c r="AB166" s="5">
        <f t="shared" si="35"/>
        <v>-423.93875002999994</v>
      </c>
    </row>
    <row r="167" spans="1:28" x14ac:dyDescent="0.55000000000000004">
      <c r="A167" s="3" t="s">
        <v>28</v>
      </c>
      <c r="B167" s="3" t="s">
        <v>410</v>
      </c>
      <c r="C167" t="s">
        <v>66</v>
      </c>
      <c r="D167" s="3" t="s">
        <v>144</v>
      </c>
      <c r="E167" s="3" t="s">
        <v>309</v>
      </c>
      <c r="F167" s="3" t="s">
        <v>35</v>
      </c>
      <c r="G167" s="5">
        <v>6.25</v>
      </c>
      <c r="H167">
        <v>44</v>
      </c>
      <c r="I167" s="5">
        <v>50.362499550000003</v>
      </c>
      <c r="J167" s="5">
        <v>1.1446022625000001</v>
      </c>
      <c r="K167">
        <v>314</v>
      </c>
      <c r="L167" s="15">
        <v>0.14012738853503198</v>
      </c>
      <c r="M167" s="13">
        <v>1.2249044585987301</v>
      </c>
      <c r="N167" s="15">
        <v>2.2727272727272697E-2</v>
      </c>
      <c r="O167" s="5">
        <f t="shared" si="24"/>
        <v>50.362499550000003</v>
      </c>
      <c r="P167" s="5">
        <v>508.3</v>
      </c>
      <c r="Q167" s="5">
        <f t="shared" si="25"/>
        <v>50.362499550000003</v>
      </c>
      <c r="R167" s="5">
        <f t="shared" si="26"/>
        <v>457.93750045000002</v>
      </c>
      <c r="S167" s="15">
        <f t="shared" si="27"/>
        <v>9.0928270944010361</v>
      </c>
      <c r="T167">
        <v>1</v>
      </c>
      <c r="U167" s="5">
        <f t="shared" si="28"/>
        <v>508.3</v>
      </c>
      <c r="V167" s="15">
        <f t="shared" si="29"/>
        <v>3.1847133757961772E-3</v>
      </c>
      <c r="W167" s="15">
        <f t="shared" si="30"/>
        <v>0.90091973332677555</v>
      </c>
      <c r="X167" s="5">
        <f t="shared" si="31"/>
        <v>50.362499550000003</v>
      </c>
      <c r="Y167" s="5">
        <f t="shared" si="32"/>
        <v>45.326249595</v>
      </c>
      <c r="Z167" s="5">
        <f t="shared" si="33"/>
        <v>480.83437547250003</v>
      </c>
      <c r="AA167" s="5">
        <f t="shared" si="34"/>
        <v>5.0362499550000024</v>
      </c>
      <c r="AB167" s="5">
        <f t="shared" si="35"/>
        <v>-22.896875022500012</v>
      </c>
    </row>
    <row r="168" spans="1:28" x14ac:dyDescent="0.55000000000000004">
      <c r="A168" s="3" t="s">
        <v>53</v>
      </c>
      <c r="B168" s="3" t="s">
        <v>412</v>
      </c>
      <c r="C168" t="s">
        <v>47</v>
      </c>
      <c r="D168" s="3" t="s">
        <v>57</v>
      </c>
      <c r="E168" s="3" t="s">
        <v>309</v>
      </c>
      <c r="F168" s="3" t="s">
        <v>60</v>
      </c>
      <c r="G168" s="5">
        <v>5</v>
      </c>
      <c r="H168">
        <v>1558</v>
      </c>
      <c r="I168" s="5">
        <v>2517.8749972999999</v>
      </c>
      <c r="J168" s="5">
        <v>1.61609435</v>
      </c>
      <c r="K168">
        <v>70914</v>
      </c>
      <c r="L168" s="15">
        <v>2.19702738528358E-2</v>
      </c>
      <c r="M168" s="13">
        <v>2.3569605437572299</v>
      </c>
      <c r="N168" s="15">
        <v>8.3440308087291398E-3</v>
      </c>
      <c r="O168" s="5">
        <f t="shared" si="24"/>
        <v>193.6826921</v>
      </c>
      <c r="P168" s="5">
        <v>24140</v>
      </c>
      <c r="Q168" s="5">
        <f t="shared" si="25"/>
        <v>2517.8749972999999</v>
      </c>
      <c r="R168" s="5">
        <f t="shared" si="26"/>
        <v>21622.125002699999</v>
      </c>
      <c r="S168" s="15">
        <f t="shared" si="27"/>
        <v>8.5874497446799829</v>
      </c>
      <c r="T168">
        <v>13</v>
      </c>
      <c r="U168" s="5">
        <f t="shared" si="28"/>
        <v>1856.9230769230769</v>
      </c>
      <c r="V168" s="15">
        <f t="shared" si="29"/>
        <v>1.8332064190427818E-4</v>
      </c>
      <c r="W168" s="15">
        <f t="shared" si="30"/>
        <v>0.89569697608533549</v>
      </c>
      <c r="X168" s="5">
        <f t="shared" si="31"/>
        <v>193.6826921</v>
      </c>
      <c r="Y168" s="5">
        <f t="shared" si="32"/>
        <v>2266.0874975699999</v>
      </c>
      <c r="Z168" s="5">
        <f t="shared" si="33"/>
        <v>22703.231252835001</v>
      </c>
      <c r="AA168" s="5">
        <f t="shared" si="34"/>
        <v>251.78749973000004</v>
      </c>
      <c r="AB168" s="5">
        <f t="shared" si="35"/>
        <v>-1081.1062501350025</v>
      </c>
    </row>
    <row r="169" spans="1:28" x14ac:dyDescent="0.55000000000000004">
      <c r="A169" s="3" t="s">
        <v>72</v>
      </c>
      <c r="B169" s="3" t="s">
        <v>136</v>
      </c>
      <c r="C169" t="s">
        <v>47</v>
      </c>
      <c r="D169" s="3" t="s">
        <v>133</v>
      </c>
      <c r="E169" s="3" t="s">
        <v>134</v>
      </c>
      <c r="F169" s="3" t="s">
        <v>77</v>
      </c>
      <c r="G169" s="5">
        <v>6.25</v>
      </c>
      <c r="H169">
        <v>26</v>
      </c>
      <c r="I169" s="5">
        <v>47.787499824999998</v>
      </c>
      <c r="J169" s="5">
        <v>1.8379807625</v>
      </c>
      <c r="K169">
        <v>139</v>
      </c>
      <c r="L169" s="15">
        <v>0.18705035971223002</v>
      </c>
      <c r="M169" s="13">
        <v>1.6846762589928099</v>
      </c>
      <c r="N169" s="15">
        <v>3.8461538461538498E-2</v>
      </c>
      <c r="O169" s="5">
        <f t="shared" si="24"/>
        <v>47.787499824999998</v>
      </c>
      <c r="P169" s="5">
        <v>451.35</v>
      </c>
      <c r="Q169" s="5">
        <f t="shared" si="25"/>
        <v>47.787499824999998</v>
      </c>
      <c r="R169" s="5">
        <f t="shared" si="26"/>
        <v>403.56250017500003</v>
      </c>
      <c r="S169" s="15">
        <f t="shared" si="27"/>
        <v>8.4449385645380968</v>
      </c>
      <c r="T169">
        <v>1</v>
      </c>
      <c r="U169" s="5">
        <f t="shared" si="28"/>
        <v>451.35</v>
      </c>
      <c r="V169" s="15">
        <f t="shared" si="29"/>
        <v>7.1942446043165463E-3</v>
      </c>
      <c r="W169" s="15">
        <f t="shared" si="30"/>
        <v>0.89412318638528854</v>
      </c>
      <c r="X169" s="5">
        <f t="shared" si="31"/>
        <v>47.787499824999998</v>
      </c>
      <c r="Y169" s="5">
        <f t="shared" si="32"/>
        <v>43.008749842500002</v>
      </c>
      <c r="Z169" s="5">
        <f t="shared" si="33"/>
        <v>423.74062518375007</v>
      </c>
      <c r="AA169" s="5">
        <f t="shared" si="34"/>
        <v>4.7787499824999955</v>
      </c>
      <c r="AB169" s="5">
        <f t="shared" si="35"/>
        <v>-20.178125008750044</v>
      </c>
    </row>
    <row r="170" spans="1:28" x14ac:dyDescent="0.55000000000000004">
      <c r="A170" s="3" t="s">
        <v>210</v>
      </c>
      <c r="B170" s="3" t="s">
        <v>415</v>
      </c>
      <c r="C170" t="s">
        <v>47</v>
      </c>
      <c r="D170" s="3" t="s">
        <v>48</v>
      </c>
      <c r="E170" s="3" t="s">
        <v>161</v>
      </c>
      <c r="F170" s="3" t="s">
        <v>35</v>
      </c>
      <c r="G170" s="5">
        <v>0</v>
      </c>
      <c r="H170">
        <v>20</v>
      </c>
      <c r="I170" s="5">
        <v>21.225000000000001</v>
      </c>
      <c r="J170" s="5">
        <v>1.06125</v>
      </c>
      <c r="K170">
        <v>328</v>
      </c>
      <c r="L170" s="15">
        <v>6.0975609756097594E-2</v>
      </c>
      <c r="M170" s="13">
        <v>1.01478658536585</v>
      </c>
      <c r="N170" s="15">
        <v>0.05</v>
      </c>
      <c r="O170" s="5">
        <f t="shared" si="24"/>
        <v>21.225000000000001</v>
      </c>
      <c r="P170" s="5">
        <v>198.05</v>
      </c>
      <c r="Q170" s="5">
        <f t="shared" si="25"/>
        <v>21.225000000000001</v>
      </c>
      <c r="R170" s="5">
        <f t="shared" si="26"/>
        <v>176.82500000000002</v>
      </c>
      <c r="S170" s="15">
        <f t="shared" si="27"/>
        <v>8.3309776207302715</v>
      </c>
      <c r="T170">
        <v>1</v>
      </c>
      <c r="U170" s="5">
        <f t="shared" si="28"/>
        <v>198.05</v>
      </c>
      <c r="V170" s="15">
        <f t="shared" si="29"/>
        <v>3.0487804878048799E-3</v>
      </c>
      <c r="W170" s="15">
        <f t="shared" si="30"/>
        <v>0.89283009341075492</v>
      </c>
      <c r="X170" s="5">
        <f t="shared" si="31"/>
        <v>21.225000000000001</v>
      </c>
      <c r="Y170" s="5">
        <f t="shared" si="32"/>
        <v>19.102500000000003</v>
      </c>
      <c r="Z170" s="5">
        <f t="shared" si="33"/>
        <v>185.66625000000002</v>
      </c>
      <c r="AA170" s="5">
        <f t="shared" si="34"/>
        <v>2.1224999999999987</v>
      </c>
      <c r="AB170" s="5">
        <f t="shared" si="35"/>
        <v>-8.8412500000000023</v>
      </c>
    </row>
    <row r="171" spans="1:28" x14ac:dyDescent="0.55000000000000004">
      <c r="A171" s="3" t="s">
        <v>28</v>
      </c>
      <c r="B171" s="3" t="s">
        <v>284</v>
      </c>
      <c r="C171" t="s">
        <v>31</v>
      </c>
      <c r="D171" s="3" t="s">
        <v>417</v>
      </c>
      <c r="E171" s="3" t="s">
        <v>418</v>
      </c>
      <c r="F171" s="3" t="s">
        <v>35</v>
      </c>
      <c r="G171" s="5">
        <v>6.25</v>
      </c>
      <c r="H171">
        <v>6</v>
      </c>
      <c r="I171" s="5">
        <v>18.662499974999999</v>
      </c>
      <c r="J171" s="5">
        <v>3.1104166625</v>
      </c>
      <c r="K171">
        <v>355</v>
      </c>
      <c r="L171" s="15">
        <v>1.6901408450704199E-2</v>
      </c>
      <c r="M171" s="13">
        <v>3.60360563380282</v>
      </c>
      <c r="N171" s="15">
        <v>0.16666666666666699</v>
      </c>
      <c r="O171" s="5">
        <f t="shared" si="24"/>
        <v>18.662499974999999</v>
      </c>
      <c r="P171" s="5">
        <v>170</v>
      </c>
      <c r="Q171" s="5">
        <f t="shared" si="25"/>
        <v>18.662499974999999</v>
      </c>
      <c r="R171" s="5">
        <f t="shared" si="26"/>
        <v>151.337500025</v>
      </c>
      <c r="S171" s="15">
        <f t="shared" si="27"/>
        <v>8.1091761675943417</v>
      </c>
      <c r="T171">
        <v>1</v>
      </c>
      <c r="U171" s="5">
        <f t="shared" si="28"/>
        <v>170</v>
      </c>
      <c r="V171" s="15">
        <f t="shared" si="29"/>
        <v>2.8169014084507052E-3</v>
      </c>
      <c r="W171" s="15">
        <f t="shared" si="30"/>
        <v>0.89022058838235296</v>
      </c>
      <c r="X171" s="5">
        <f t="shared" si="31"/>
        <v>18.662499974999999</v>
      </c>
      <c r="Y171" s="5">
        <f t="shared" si="32"/>
        <v>16.7962499775</v>
      </c>
      <c r="Z171" s="5">
        <f t="shared" si="33"/>
        <v>158.90437502624999</v>
      </c>
      <c r="AA171" s="5">
        <f t="shared" si="34"/>
        <v>1.8662499974999989</v>
      </c>
      <c r="AB171" s="5">
        <f t="shared" si="35"/>
        <v>-7.566875001249997</v>
      </c>
    </row>
    <row r="172" spans="1:28" x14ac:dyDescent="0.55000000000000004">
      <c r="A172" s="3" t="s">
        <v>79</v>
      </c>
      <c r="B172" s="3" t="s">
        <v>362</v>
      </c>
      <c r="C172" t="s">
        <v>66</v>
      </c>
      <c r="D172" s="3" t="s">
        <v>36</v>
      </c>
      <c r="E172" s="3" t="s">
        <v>36</v>
      </c>
      <c r="F172" s="3" t="s">
        <v>82</v>
      </c>
      <c r="G172" s="5">
        <v>0.51249999999999996</v>
      </c>
      <c r="H172">
        <v>1280</v>
      </c>
      <c r="I172" s="5">
        <v>663.01249600000006</v>
      </c>
      <c r="J172" s="5">
        <v>0.51797851250000004</v>
      </c>
      <c r="K172">
        <v>21407</v>
      </c>
      <c r="L172" s="15">
        <v>5.9793525482318893E-2</v>
      </c>
      <c r="M172" s="13">
        <v>1.30065399168496</v>
      </c>
      <c r="N172" s="15">
        <v>5.4687499999999997E-3</v>
      </c>
      <c r="O172" s="5">
        <f t="shared" si="24"/>
        <v>94.716070857142867</v>
      </c>
      <c r="P172" s="5">
        <v>5928.75</v>
      </c>
      <c r="Q172" s="5">
        <f t="shared" si="25"/>
        <v>663.01249600000006</v>
      </c>
      <c r="R172" s="5">
        <f t="shared" si="26"/>
        <v>5265.7375039999997</v>
      </c>
      <c r="S172" s="15">
        <f t="shared" si="27"/>
        <v>7.9421391538900936</v>
      </c>
      <c r="T172">
        <v>7</v>
      </c>
      <c r="U172" s="5">
        <f t="shared" si="28"/>
        <v>846.96428571428567</v>
      </c>
      <c r="V172" s="15">
        <f t="shared" si="29"/>
        <v>3.2699584248143142E-4</v>
      </c>
      <c r="W172" s="15">
        <f t="shared" si="30"/>
        <v>0.88816993531520128</v>
      </c>
      <c r="X172" s="5">
        <f t="shared" si="31"/>
        <v>94.716070857142867</v>
      </c>
      <c r="Y172" s="5">
        <f t="shared" si="32"/>
        <v>596.71124640000005</v>
      </c>
      <c r="Z172" s="5">
        <f t="shared" si="33"/>
        <v>5529.0243792000001</v>
      </c>
      <c r="AA172" s="5">
        <f t="shared" si="34"/>
        <v>66.301249600000006</v>
      </c>
      <c r="AB172" s="5">
        <f t="shared" si="35"/>
        <v>-263.2868752000004</v>
      </c>
    </row>
    <row r="173" spans="1:28" x14ac:dyDescent="0.55000000000000004">
      <c r="A173" s="3" t="s">
        <v>53</v>
      </c>
      <c r="B173" s="3" t="s">
        <v>421</v>
      </c>
      <c r="C173" t="s">
        <v>47</v>
      </c>
      <c r="D173" s="3" t="s">
        <v>57</v>
      </c>
      <c r="E173" s="3" t="s">
        <v>49</v>
      </c>
      <c r="F173" s="3" t="s">
        <v>60</v>
      </c>
      <c r="G173" s="5">
        <v>3.75</v>
      </c>
      <c r="H173">
        <v>292</v>
      </c>
      <c r="I173" s="5">
        <v>643.08749940000007</v>
      </c>
      <c r="J173" s="5">
        <v>2.2023544500000001</v>
      </c>
      <c r="K173">
        <v>14347</v>
      </c>
      <c r="L173" s="15">
        <v>2.0352686972886298E-2</v>
      </c>
      <c r="M173" s="13">
        <v>1.7434794730605701</v>
      </c>
      <c r="N173" s="15">
        <v>1.3698630136986301E-2</v>
      </c>
      <c r="O173" s="5">
        <f t="shared" si="24"/>
        <v>160.77187485000002</v>
      </c>
      <c r="P173" s="5">
        <v>5525</v>
      </c>
      <c r="Q173" s="5">
        <f t="shared" si="25"/>
        <v>643.08749940000007</v>
      </c>
      <c r="R173" s="5">
        <f t="shared" si="26"/>
        <v>4881.9125005999995</v>
      </c>
      <c r="S173" s="15">
        <f t="shared" si="27"/>
        <v>7.5913658796894952</v>
      </c>
      <c r="T173">
        <v>4</v>
      </c>
      <c r="U173" s="5">
        <f t="shared" si="28"/>
        <v>1381.25</v>
      </c>
      <c r="V173" s="15">
        <f t="shared" si="29"/>
        <v>2.7880393113542874E-4</v>
      </c>
      <c r="W173" s="15">
        <f t="shared" si="30"/>
        <v>0.88360407250678719</v>
      </c>
      <c r="X173" s="5">
        <f t="shared" si="31"/>
        <v>160.77187485000002</v>
      </c>
      <c r="Y173" s="5">
        <f t="shared" si="32"/>
        <v>578.77874946000009</v>
      </c>
      <c r="Z173" s="5">
        <f t="shared" si="33"/>
        <v>5126.00812563</v>
      </c>
      <c r="AA173" s="5">
        <f t="shared" si="34"/>
        <v>64.308749939999984</v>
      </c>
      <c r="AB173" s="5">
        <f t="shared" si="35"/>
        <v>-244.09562503000052</v>
      </c>
    </row>
    <row r="174" spans="1:28" x14ac:dyDescent="0.55000000000000004">
      <c r="A174" s="3" t="s">
        <v>53</v>
      </c>
      <c r="B174" s="3" t="s">
        <v>423</v>
      </c>
      <c r="C174" t="s">
        <v>47</v>
      </c>
      <c r="D174" s="3" t="s">
        <v>57</v>
      </c>
      <c r="E174" s="3" t="s">
        <v>309</v>
      </c>
      <c r="F174" s="3" t="s">
        <v>60</v>
      </c>
      <c r="G174" s="5">
        <v>5</v>
      </c>
      <c r="H174">
        <v>207</v>
      </c>
      <c r="I174" s="5">
        <v>463.18749783749996</v>
      </c>
      <c r="J174" s="5">
        <v>2.2376207624999997</v>
      </c>
      <c r="K174">
        <v>10175</v>
      </c>
      <c r="L174" s="15">
        <v>2.03439803439803E-2</v>
      </c>
      <c r="M174" s="13">
        <v>3.27082063882064</v>
      </c>
      <c r="N174" s="15">
        <v>1.4492753623188399E-2</v>
      </c>
      <c r="O174" s="5">
        <f t="shared" si="24"/>
        <v>154.39583261249999</v>
      </c>
      <c r="P174" s="5">
        <v>3958.45</v>
      </c>
      <c r="Q174" s="5">
        <f t="shared" si="25"/>
        <v>463.18749783749996</v>
      </c>
      <c r="R174" s="5">
        <f t="shared" si="26"/>
        <v>3495.2625021624999</v>
      </c>
      <c r="S174" s="15">
        <f t="shared" si="27"/>
        <v>7.546107177937567</v>
      </c>
      <c r="T174">
        <v>3</v>
      </c>
      <c r="U174" s="5">
        <f t="shared" si="28"/>
        <v>1319.4833333333333</v>
      </c>
      <c r="V174" s="15">
        <f t="shared" si="29"/>
        <v>2.9484029484029404E-4</v>
      </c>
      <c r="W174" s="15">
        <f t="shared" si="30"/>
        <v>0.88298765985739369</v>
      </c>
      <c r="X174" s="5">
        <f t="shared" si="31"/>
        <v>154.39583261249999</v>
      </c>
      <c r="Y174" s="5">
        <f t="shared" si="32"/>
        <v>416.86874805374998</v>
      </c>
      <c r="Z174" s="5">
        <f t="shared" si="33"/>
        <v>3670.0256272706251</v>
      </c>
      <c r="AA174" s="5">
        <f t="shared" si="34"/>
        <v>46.318749783749979</v>
      </c>
      <c r="AB174" s="5">
        <f t="shared" si="35"/>
        <v>-174.76312510812522</v>
      </c>
    </row>
    <row r="175" spans="1:28" x14ac:dyDescent="0.55000000000000004">
      <c r="A175" s="3" t="s">
        <v>79</v>
      </c>
      <c r="B175" s="3" t="s">
        <v>425</v>
      </c>
      <c r="C175" t="s">
        <v>31</v>
      </c>
      <c r="D175" s="3" t="s">
        <v>36</v>
      </c>
      <c r="E175" s="3" t="s">
        <v>36</v>
      </c>
      <c r="F175" s="3" t="s">
        <v>82</v>
      </c>
      <c r="G175" s="5">
        <v>0.95</v>
      </c>
      <c r="H175">
        <v>542</v>
      </c>
      <c r="I175" s="5">
        <v>514.27499947500007</v>
      </c>
      <c r="J175" s="5">
        <v>0.94884686250000005</v>
      </c>
      <c r="K175">
        <v>15797</v>
      </c>
      <c r="L175" s="15">
        <v>3.4310312084572997E-2</v>
      </c>
      <c r="M175" s="13">
        <v>2.2082737228587699</v>
      </c>
      <c r="N175" s="15">
        <v>3.6900369003689997E-3</v>
      </c>
      <c r="O175" s="5">
        <f t="shared" si="24"/>
        <v>257.13749973750004</v>
      </c>
      <c r="P175" s="5">
        <v>4380.8999999999996</v>
      </c>
      <c r="Q175" s="5">
        <f t="shared" si="25"/>
        <v>514.27499947500007</v>
      </c>
      <c r="R175" s="5">
        <f t="shared" si="26"/>
        <v>3866.6250005249995</v>
      </c>
      <c r="S175" s="15">
        <f t="shared" si="27"/>
        <v>7.5185941460741059</v>
      </c>
      <c r="T175">
        <v>2</v>
      </c>
      <c r="U175" s="5">
        <f t="shared" si="28"/>
        <v>2190.4499999999998</v>
      </c>
      <c r="V175" s="15">
        <f t="shared" si="29"/>
        <v>1.2660631765525076E-4</v>
      </c>
      <c r="W175" s="15">
        <f t="shared" si="30"/>
        <v>0.88260973784496333</v>
      </c>
      <c r="X175" s="5">
        <f t="shared" si="31"/>
        <v>257.13749973750004</v>
      </c>
      <c r="Y175" s="5">
        <f t="shared" si="32"/>
        <v>462.84749952750008</v>
      </c>
      <c r="Z175" s="5">
        <f t="shared" si="33"/>
        <v>4059.9562505512495</v>
      </c>
      <c r="AA175" s="5">
        <f t="shared" si="34"/>
        <v>51.427499947499996</v>
      </c>
      <c r="AB175" s="5">
        <f t="shared" si="35"/>
        <v>-193.33125002625002</v>
      </c>
    </row>
    <row r="176" spans="1:28" x14ac:dyDescent="0.55000000000000004">
      <c r="A176" s="3" t="s">
        <v>53</v>
      </c>
      <c r="B176" s="3" t="s">
        <v>428</v>
      </c>
      <c r="C176" t="s">
        <v>47</v>
      </c>
      <c r="D176" s="3" t="s">
        <v>57</v>
      </c>
      <c r="E176" s="3" t="s">
        <v>165</v>
      </c>
      <c r="F176" s="3" t="s">
        <v>60</v>
      </c>
      <c r="G176" s="5">
        <v>2.5</v>
      </c>
      <c r="H176">
        <v>65</v>
      </c>
      <c r="I176" s="5">
        <v>87.424999999999997</v>
      </c>
      <c r="J176" s="5">
        <v>1.345</v>
      </c>
      <c r="K176">
        <v>4480</v>
      </c>
      <c r="L176" s="15">
        <v>1.4508928571428601E-2</v>
      </c>
      <c r="M176" s="13">
        <v>1.47607142857143</v>
      </c>
      <c r="N176" s="15">
        <v>1.5384615384615401E-2</v>
      </c>
      <c r="O176" s="5">
        <f t="shared" si="24"/>
        <v>87.424999999999997</v>
      </c>
      <c r="P176" s="5">
        <v>742.05</v>
      </c>
      <c r="Q176" s="5">
        <f t="shared" si="25"/>
        <v>87.424999999999997</v>
      </c>
      <c r="R176" s="5">
        <f t="shared" si="26"/>
        <v>654.625</v>
      </c>
      <c r="S176" s="15">
        <f t="shared" si="27"/>
        <v>7.4878467257649417</v>
      </c>
      <c r="T176">
        <v>1</v>
      </c>
      <c r="U176" s="5">
        <f t="shared" si="28"/>
        <v>742.05</v>
      </c>
      <c r="V176" s="15">
        <f t="shared" si="29"/>
        <v>2.2321428571428641E-4</v>
      </c>
      <c r="W176" s="15">
        <f t="shared" si="30"/>
        <v>0.88218448891584134</v>
      </c>
      <c r="X176" s="5">
        <f t="shared" si="31"/>
        <v>87.424999999999997</v>
      </c>
      <c r="Y176" s="5">
        <f t="shared" si="32"/>
        <v>78.682500000000005</v>
      </c>
      <c r="Z176" s="5">
        <f t="shared" si="33"/>
        <v>687.35625000000005</v>
      </c>
      <c r="AA176" s="5">
        <f t="shared" si="34"/>
        <v>8.7424999999999926</v>
      </c>
      <c r="AB176" s="5">
        <f t="shared" si="35"/>
        <v>-32.731250000000045</v>
      </c>
    </row>
    <row r="177" spans="1:28" x14ac:dyDescent="0.55000000000000004">
      <c r="A177" s="3" t="s">
        <v>53</v>
      </c>
      <c r="B177" s="3" t="s">
        <v>430</v>
      </c>
      <c r="C177" t="s">
        <v>47</v>
      </c>
      <c r="D177" s="3" t="s">
        <v>57</v>
      </c>
      <c r="E177" s="3" t="s">
        <v>165</v>
      </c>
      <c r="F177" s="3" t="s">
        <v>60</v>
      </c>
      <c r="G177" s="5">
        <v>8.75</v>
      </c>
      <c r="H177">
        <v>43</v>
      </c>
      <c r="I177" s="5">
        <v>127.21249967499999</v>
      </c>
      <c r="J177" s="5">
        <v>2.9584302249999999</v>
      </c>
      <c r="K177">
        <v>2374</v>
      </c>
      <c r="L177" s="15">
        <v>1.8112889637742199E-2</v>
      </c>
      <c r="M177" s="13">
        <v>1.43803706823926</v>
      </c>
      <c r="N177" s="15">
        <v>2.32558139534884E-2</v>
      </c>
      <c r="O177" s="5">
        <f t="shared" si="24"/>
        <v>127.21249967499999</v>
      </c>
      <c r="P177" s="5">
        <v>1060.8</v>
      </c>
      <c r="Q177" s="5">
        <f t="shared" si="25"/>
        <v>127.21249967499999</v>
      </c>
      <c r="R177" s="5">
        <f t="shared" si="26"/>
        <v>933.58750032499995</v>
      </c>
      <c r="S177" s="15">
        <f t="shared" si="27"/>
        <v>7.3388032049532166</v>
      </c>
      <c r="T177">
        <v>1</v>
      </c>
      <c r="U177" s="5">
        <f t="shared" si="28"/>
        <v>1060.8</v>
      </c>
      <c r="V177" s="15">
        <f t="shared" si="29"/>
        <v>4.2122999157540047E-4</v>
      </c>
      <c r="W177" s="15">
        <f t="shared" si="30"/>
        <v>0.88007871448435138</v>
      </c>
      <c r="X177" s="5">
        <f t="shared" si="31"/>
        <v>127.21249967499999</v>
      </c>
      <c r="Y177" s="5">
        <f t="shared" si="32"/>
        <v>114.49124970749999</v>
      </c>
      <c r="Z177" s="5">
        <f t="shared" si="33"/>
        <v>980.26687534124994</v>
      </c>
      <c r="AA177" s="5">
        <f t="shared" si="34"/>
        <v>12.7212499675</v>
      </c>
      <c r="AB177" s="5">
        <f t="shared" si="35"/>
        <v>-46.679375016249992</v>
      </c>
    </row>
    <row r="178" spans="1:28" x14ac:dyDescent="0.55000000000000004">
      <c r="A178" s="3" t="s">
        <v>28</v>
      </c>
      <c r="B178" s="3" t="s">
        <v>266</v>
      </c>
      <c r="C178" t="s">
        <v>31</v>
      </c>
      <c r="D178" s="3" t="s">
        <v>96</v>
      </c>
      <c r="E178" s="3" t="s">
        <v>161</v>
      </c>
      <c r="F178" s="3" t="s">
        <v>35</v>
      </c>
      <c r="G178" s="5">
        <v>6.25</v>
      </c>
      <c r="H178">
        <v>74</v>
      </c>
      <c r="I178" s="5">
        <v>82.999999325000005</v>
      </c>
      <c r="J178" s="5">
        <v>1.1216216125</v>
      </c>
      <c r="K178">
        <v>1669</v>
      </c>
      <c r="L178" s="15">
        <v>4.4337926902336698E-2</v>
      </c>
      <c r="M178" s="13">
        <v>1.72166566806471</v>
      </c>
      <c r="N178" s="15">
        <v>1.35135135135135E-2</v>
      </c>
      <c r="O178" s="5">
        <f t="shared" si="24"/>
        <v>82.999999325000005</v>
      </c>
      <c r="P178" s="5">
        <v>676.6</v>
      </c>
      <c r="Q178" s="5">
        <f t="shared" si="25"/>
        <v>82.999999325000005</v>
      </c>
      <c r="R178" s="5">
        <f t="shared" si="26"/>
        <v>593.60000067500005</v>
      </c>
      <c r="S178" s="15">
        <f t="shared" si="27"/>
        <v>7.1518072952104808</v>
      </c>
      <c r="T178">
        <v>1</v>
      </c>
      <c r="U178" s="5">
        <f t="shared" si="28"/>
        <v>676.6</v>
      </c>
      <c r="V178" s="15">
        <f t="shared" si="29"/>
        <v>5.9916117435590078E-4</v>
      </c>
      <c r="W178" s="15">
        <f t="shared" si="30"/>
        <v>0.87732781654596514</v>
      </c>
      <c r="X178" s="5">
        <f t="shared" si="31"/>
        <v>82.999999325000005</v>
      </c>
      <c r="Y178" s="5">
        <f t="shared" si="32"/>
        <v>74.699999392500004</v>
      </c>
      <c r="Z178" s="5">
        <f t="shared" si="33"/>
        <v>623.28000070875009</v>
      </c>
      <c r="AA178" s="5">
        <f t="shared" si="34"/>
        <v>8.2999999325000005</v>
      </c>
      <c r="AB178" s="5">
        <f t="shared" si="35"/>
        <v>-29.680000033750048</v>
      </c>
    </row>
    <row r="179" spans="1:28" x14ac:dyDescent="0.55000000000000004">
      <c r="A179" s="3" t="s">
        <v>72</v>
      </c>
      <c r="B179" s="3" t="s">
        <v>433</v>
      </c>
      <c r="C179" t="s">
        <v>47</v>
      </c>
      <c r="D179" s="3" t="s">
        <v>104</v>
      </c>
      <c r="E179" s="3" t="s">
        <v>105</v>
      </c>
      <c r="F179" s="3" t="s">
        <v>77</v>
      </c>
      <c r="G179" s="5">
        <v>6.25</v>
      </c>
      <c r="H179">
        <v>36</v>
      </c>
      <c r="I179" s="5">
        <v>55.137499649999995</v>
      </c>
      <c r="J179" s="5">
        <v>1.5315972124999999</v>
      </c>
      <c r="K179">
        <v>296</v>
      </c>
      <c r="L179" s="15">
        <v>0.121621621621622</v>
      </c>
      <c r="M179" s="13">
        <v>1.1133783783783799</v>
      </c>
      <c r="N179" s="15">
        <v>2.7777777777777801E-2</v>
      </c>
      <c r="O179" s="5">
        <f t="shared" si="24"/>
        <v>55.137499649999995</v>
      </c>
      <c r="P179" s="5">
        <v>442.85</v>
      </c>
      <c r="Q179" s="5">
        <f t="shared" si="25"/>
        <v>55.137499649999995</v>
      </c>
      <c r="R179" s="5">
        <f t="shared" si="26"/>
        <v>387.71250035000003</v>
      </c>
      <c r="S179" s="15">
        <f t="shared" si="27"/>
        <v>7.0317388857149608</v>
      </c>
      <c r="T179">
        <v>1</v>
      </c>
      <c r="U179" s="5">
        <f t="shared" si="28"/>
        <v>442.85</v>
      </c>
      <c r="V179" s="15">
        <f t="shared" si="29"/>
        <v>3.3783783783783916E-3</v>
      </c>
      <c r="W179" s="15">
        <f t="shared" si="30"/>
        <v>0.87549396037032856</v>
      </c>
      <c r="X179" s="5">
        <f t="shared" si="31"/>
        <v>55.137499649999995</v>
      </c>
      <c r="Y179" s="5">
        <f t="shared" si="32"/>
        <v>49.623749685</v>
      </c>
      <c r="Z179" s="5">
        <f t="shared" si="33"/>
        <v>407.09812536750007</v>
      </c>
      <c r="AA179" s="5">
        <f t="shared" si="34"/>
        <v>5.5137499649999953</v>
      </c>
      <c r="AB179" s="5">
        <f t="shared" si="35"/>
        <v>-19.385625017500047</v>
      </c>
    </row>
    <row r="180" spans="1:28" x14ac:dyDescent="0.55000000000000004">
      <c r="A180" s="3" t="s">
        <v>63</v>
      </c>
      <c r="B180" s="3" t="s">
        <v>435</v>
      </c>
      <c r="C180" t="s">
        <v>66</v>
      </c>
      <c r="D180" s="3" t="s">
        <v>36</v>
      </c>
      <c r="E180" s="3" t="s">
        <v>36</v>
      </c>
      <c r="F180" s="3" t="s">
        <v>67</v>
      </c>
      <c r="G180" s="5">
        <v>0.26250000000000001</v>
      </c>
      <c r="H180">
        <v>104</v>
      </c>
      <c r="I180" s="5">
        <v>23.487499099999997</v>
      </c>
      <c r="J180" s="5">
        <v>0.22584133749999999</v>
      </c>
      <c r="K180">
        <v>22722</v>
      </c>
      <c r="L180" s="15">
        <v>4.5770618783557808E-3</v>
      </c>
      <c r="M180" s="13">
        <v>1.8464395739811601</v>
      </c>
      <c r="N180" s="15">
        <v>9.6153846153846194E-3</v>
      </c>
      <c r="O180" s="5">
        <f t="shared" si="24"/>
        <v>23.487499099999997</v>
      </c>
      <c r="P180" s="5">
        <v>187</v>
      </c>
      <c r="Q180" s="5">
        <f t="shared" si="25"/>
        <v>23.487499099999997</v>
      </c>
      <c r="R180" s="5">
        <f t="shared" si="26"/>
        <v>163.51250089999999</v>
      </c>
      <c r="S180" s="15">
        <f t="shared" si="27"/>
        <v>6.9616820506871253</v>
      </c>
      <c r="T180">
        <v>1</v>
      </c>
      <c r="U180" s="5">
        <f t="shared" si="28"/>
        <v>187</v>
      </c>
      <c r="V180" s="15">
        <f t="shared" si="29"/>
        <v>4.4010210368805601E-5</v>
      </c>
      <c r="W180" s="15">
        <f t="shared" si="30"/>
        <v>0.87439840053475937</v>
      </c>
      <c r="X180" s="5">
        <f t="shared" si="31"/>
        <v>23.487499099999997</v>
      </c>
      <c r="Y180" s="5">
        <f t="shared" si="32"/>
        <v>21.138749189999999</v>
      </c>
      <c r="Z180" s="5">
        <f t="shared" si="33"/>
        <v>171.688125945</v>
      </c>
      <c r="AA180" s="5">
        <f t="shared" si="34"/>
        <v>2.3487499099999987</v>
      </c>
      <c r="AB180" s="5">
        <f t="shared" si="35"/>
        <v>-8.1756250450000039</v>
      </c>
    </row>
    <row r="181" spans="1:28" x14ac:dyDescent="0.55000000000000004">
      <c r="A181" s="3" t="s">
        <v>79</v>
      </c>
      <c r="B181" s="3" t="s">
        <v>438</v>
      </c>
      <c r="C181" t="s">
        <v>31</v>
      </c>
      <c r="D181" s="3" t="s">
        <v>36</v>
      </c>
      <c r="E181" s="3" t="s">
        <v>36</v>
      </c>
      <c r="F181" s="3" t="s">
        <v>82</v>
      </c>
      <c r="G181" s="5">
        <v>1</v>
      </c>
      <c r="H181">
        <v>142</v>
      </c>
      <c r="I181" s="5">
        <v>130.62499947500001</v>
      </c>
      <c r="J181" s="5">
        <v>0.91989436250000001</v>
      </c>
      <c r="K181">
        <v>5875</v>
      </c>
      <c r="L181" s="15">
        <v>2.4170212765957402E-2</v>
      </c>
      <c r="M181" s="13">
        <v>2.0134127659574501</v>
      </c>
      <c r="N181" s="15">
        <v>7.0422535211267599E-3</v>
      </c>
      <c r="O181" s="5">
        <f t="shared" si="24"/>
        <v>130.62499947500001</v>
      </c>
      <c r="P181" s="5">
        <v>1025.0999999999999</v>
      </c>
      <c r="Q181" s="5">
        <f t="shared" si="25"/>
        <v>130.62499947500001</v>
      </c>
      <c r="R181" s="5">
        <f t="shared" si="26"/>
        <v>894.47500052499993</v>
      </c>
      <c r="S181" s="15">
        <f t="shared" si="27"/>
        <v>6.8476555339331595</v>
      </c>
      <c r="T181">
        <v>1</v>
      </c>
      <c r="U181" s="5">
        <f t="shared" si="28"/>
        <v>1025.0999999999999</v>
      </c>
      <c r="V181" s="15">
        <f t="shared" si="29"/>
        <v>1.7021276595744647E-4</v>
      </c>
      <c r="W181" s="15">
        <f t="shared" si="30"/>
        <v>0.87257340798458682</v>
      </c>
      <c r="X181" s="5">
        <f t="shared" si="31"/>
        <v>130.62499947500001</v>
      </c>
      <c r="Y181" s="5">
        <f t="shared" si="32"/>
        <v>117.56249952750001</v>
      </c>
      <c r="Z181" s="5">
        <f t="shared" si="33"/>
        <v>939.19875055124999</v>
      </c>
      <c r="AA181" s="5">
        <f t="shared" si="34"/>
        <v>13.062499947500001</v>
      </c>
      <c r="AB181" s="5">
        <f t="shared" si="35"/>
        <v>-44.723750026250059</v>
      </c>
    </row>
    <row r="182" spans="1:28" x14ac:dyDescent="0.55000000000000004">
      <c r="A182" s="3" t="s">
        <v>72</v>
      </c>
      <c r="B182" s="3" t="s">
        <v>441</v>
      </c>
      <c r="C182" t="s">
        <v>47</v>
      </c>
      <c r="D182" s="3" t="s">
        <v>250</v>
      </c>
      <c r="E182" s="3" t="s">
        <v>251</v>
      </c>
      <c r="F182" s="3" t="s">
        <v>50</v>
      </c>
      <c r="G182" s="5">
        <v>5</v>
      </c>
      <c r="H182">
        <v>9</v>
      </c>
      <c r="I182" s="5">
        <v>30.537499949999997</v>
      </c>
      <c r="J182" s="5">
        <v>3.3930555499999997</v>
      </c>
      <c r="K182">
        <v>123</v>
      </c>
      <c r="L182" s="15">
        <v>7.3170731707317097E-2</v>
      </c>
      <c r="M182" s="13">
        <v>1.6169918699187</v>
      </c>
      <c r="N182" s="15">
        <v>0.11111111111111099</v>
      </c>
      <c r="O182" s="5">
        <f t="shared" si="24"/>
        <v>30.537499949999997</v>
      </c>
      <c r="P182" s="5">
        <v>236.3</v>
      </c>
      <c r="Q182" s="5">
        <f t="shared" si="25"/>
        <v>30.537499949999997</v>
      </c>
      <c r="R182" s="5">
        <f t="shared" si="26"/>
        <v>205.76250005000003</v>
      </c>
      <c r="S182" s="15">
        <f t="shared" si="27"/>
        <v>6.7380270286336925</v>
      </c>
      <c r="T182">
        <v>1</v>
      </c>
      <c r="U182" s="5">
        <f t="shared" si="28"/>
        <v>236.3</v>
      </c>
      <c r="V182" s="15">
        <f t="shared" si="29"/>
        <v>8.1300813008130021E-3</v>
      </c>
      <c r="W182" s="15">
        <f t="shared" si="30"/>
        <v>0.87076809162082103</v>
      </c>
      <c r="X182" s="5">
        <f t="shared" si="31"/>
        <v>30.537499949999997</v>
      </c>
      <c r="Y182" s="5">
        <f t="shared" si="32"/>
        <v>27.483749954999997</v>
      </c>
      <c r="Z182" s="5">
        <f t="shared" si="33"/>
        <v>216.05062505250004</v>
      </c>
      <c r="AA182" s="5">
        <f t="shared" si="34"/>
        <v>3.0537499950000004</v>
      </c>
      <c r="AB182" s="5">
        <f t="shared" si="35"/>
        <v>-10.28812500250001</v>
      </c>
    </row>
    <row r="183" spans="1:28" x14ac:dyDescent="0.55000000000000004">
      <c r="A183" s="3" t="s">
        <v>53</v>
      </c>
      <c r="B183" s="3" t="s">
        <v>249</v>
      </c>
      <c r="C183" t="s">
        <v>47</v>
      </c>
      <c r="D183" s="3" t="s">
        <v>57</v>
      </c>
      <c r="E183" s="3" t="s">
        <v>309</v>
      </c>
      <c r="F183" s="3" t="s">
        <v>60</v>
      </c>
      <c r="G183" s="5">
        <v>2.5</v>
      </c>
      <c r="H183">
        <v>237</v>
      </c>
      <c r="I183" s="5">
        <v>462.44999756250002</v>
      </c>
      <c r="J183" s="5">
        <v>1.9512658125</v>
      </c>
      <c r="K183">
        <v>23540</v>
      </c>
      <c r="L183" s="15">
        <v>1.0067969413763801E-2</v>
      </c>
      <c r="M183" s="13">
        <v>1.78698385726423</v>
      </c>
      <c r="N183" s="15">
        <v>2.1097046413502102E-2</v>
      </c>
      <c r="O183" s="5">
        <f t="shared" si="24"/>
        <v>92.489999512500006</v>
      </c>
      <c r="P183" s="5">
        <v>3512.2</v>
      </c>
      <c r="Q183" s="5">
        <f t="shared" si="25"/>
        <v>462.44999756250002</v>
      </c>
      <c r="R183" s="5">
        <f t="shared" si="26"/>
        <v>3049.7500024374999</v>
      </c>
      <c r="S183" s="15">
        <f t="shared" si="27"/>
        <v>6.5947670418688391</v>
      </c>
      <c r="T183">
        <v>5</v>
      </c>
      <c r="U183" s="5">
        <f t="shared" si="28"/>
        <v>702.43999999999994</v>
      </c>
      <c r="V183" s="15">
        <f t="shared" si="29"/>
        <v>2.1240441801189443E-4</v>
      </c>
      <c r="W183" s="15">
        <f t="shared" si="30"/>
        <v>0.8683303919017995</v>
      </c>
      <c r="X183" s="5">
        <f t="shared" si="31"/>
        <v>92.489999512500006</v>
      </c>
      <c r="Y183" s="5">
        <f t="shared" si="32"/>
        <v>416.20499780625005</v>
      </c>
      <c r="Z183" s="5">
        <f t="shared" si="33"/>
        <v>3202.2375025593751</v>
      </c>
      <c r="AA183" s="5">
        <f t="shared" si="34"/>
        <v>46.244999756249968</v>
      </c>
      <c r="AB183" s="5">
        <f t="shared" si="35"/>
        <v>-152.4875001218752</v>
      </c>
    </row>
    <row r="184" spans="1:28" x14ac:dyDescent="0.55000000000000004">
      <c r="A184" s="3" t="s">
        <v>72</v>
      </c>
      <c r="B184" s="3" t="s">
        <v>444</v>
      </c>
      <c r="C184" t="s">
        <v>47</v>
      </c>
      <c r="D184" s="3" t="s">
        <v>325</v>
      </c>
      <c r="E184" s="3" t="s">
        <v>165</v>
      </c>
      <c r="F184" s="3" t="s">
        <v>50</v>
      </c>
      <c r="G184" s="5">
        <v>10</v>
      </c>
      <c r="H184">
        <v>22</v>
      </c>
      <c r="I184" s="5">
        <v>55.937499749999986</v>
      </c>
      <c r="J184" s="5">
        <v>2.5426136249999995</v>
      </c>
      <c r="K184">
        <v>126</v>
      </c>
      <c r="L184" s="15">
        <v>0.17460317460317501</v>
      </c>
      <c r="M184" s="13">
        <v>1.0952380952381</v>
      </c>
      <c r="N184" s="15">
        <v>4.5454545454545504E-2</v>
      </c>
      <c r="O184" s="5">
        <f t="shared" si="24"/>
        <v>55.937499749999986</v>
      </c>
      <c r="P184" s="5">
        <v>416.5</v>
      </c>
      <c r="Q184" s="5">
        <f t="shared" si="25"/>
        <v>55.937499749999986</v>
      </c>
      <c r="R184" s="5">
        <f t="shared" si="26"/>
        <v>360.56250025000003</v>
      </c>
      <c r="S184" s="15">
        <f t="shared" si="27"/>
        <v>6.4458100891432872</v>
      </c>
      <c r="T184">
        <v>1</v>
      </c>
      <c r="U184" s="5">
        <f t="shared" si="28"/>
        <v>416.5</v>
      </c>
      <c r="V184" s="15">
        <f t="shared" si="29"/>
        <v>7.9365079365079638E-3</v>
      </c>
      <c r="W184" s="15">
        <f t="shared" si="30"/>
        <v>0.86569627911164471</v>
      </c>
      <c r="X184" s="5">
        <f t="shared" si="31"/>
        <v>55.937499749999986</v>
      </c>
      <c r="Y184" s="5">
        <f t="shared" si="32"/>
        <v>50.343749774999992</v>
      </c>
      <c r="Z184" s="5">
        <f t="shared" si="33"/>
        <v>378.59062526250005</v>
      </c>
      <c r="AA184" s="5">
        <f t="shared" si="34"/>
        <v>5.5937499749999944</v>
      </c>
      <c r="AB184" s="5">
        <f t="shared" si="35"/>
        <v>-18.028125012500027</v>
      </c>
    </row>
    <row r="185" spans="1:28" x14ac:dyDescent="0.55000000000000004">
      <c r="A185" s="3" t="s">
        <v>63</v>
      </c>
      <c r="B185" s="3" t="s">
        <v>395</v>
      </c>
      <c r="C185" t="s">
        <v>31</v>
      </c>
      <c r="D185" s="3" t="s">
        <v>36</v>
      </c>
      <c r="E185" s="3" t="s">
        <v>36</v>
      </c>
      <c r="F185" s="3" t="s">
        <v>67</v>
      </c>
      <c r="G185" s="5">
        <v>1.25</v>
      </c>
      <c r="H185">
        <v>5393</v>
      </c>
      <c r="I185" s="5">
        <v>4545.6374811374999</v>
      </c>
      <c r="J185" s="5">
        <v>0.84287733749999993</v>
      </c>
      <c r="K185">
        <v>200030</v>
      </c>
      <c r="L185" s="15">
        <v>2.6960955856621501E-2</v>
      </c>
      <c r="M185" s="13">
        <v>1.48233414987752</v>
      </c>
      <c r="N185" s="15">
        <v>4.4502132393843905E-3</v>
      </c>
      <c r="O185" s="5">
        <f t="shared" si="24"/>
        <v>189.4015617140625</v>
      </c>
      <c r="P185" s="5">
        <v>33199.300000000003</v>
      </c>
      <c r="Q185" s="5">
        <f t="shared" si="25"/>
        <v>4545.6374811374999</v>
      </c>
      <c r="R185" s="5">
        <f t="shared" si="26"/>
        <v>28653.662518862504</v>
      </c>
      <c r="S185" s="15">
        <f t="shared" si="27"/>
        <v>6.3035520623374071</v>
      </c>
      <c r="T185">
        <v>24</v>
      </c>
      <c r="U185" s="5">
        <f t="shared" si="28"/>
        <v>1383.3041666666668</v>
      </c>
      <c r="V185" s="15">
        <f t="shared" si="29"/>
        <v>1.1998200269959512E-4</v>
      </c>
      <c r="W185" s="15">
        <f t="shared" si="30"/>
        <v>0.86308032153878245</v>
      </c>
      <c r="X185" s="5">
        <f t="shared" si="31"/>
        <v>189.4015617140625</v>
      </c>
      <c r="Y185" s="5">
        <f t="shared" si="32"/>
        <v>4091.0737330237498</v>
      </c>
      <c r="Z185" s="5">
        <f t="shared" si="33"/>
        <v>30086.345644805631</v>
      </c>
      <c r="AA185" s="5">
        <f t="shared" si="34"/>
        <v>454.56374811375008</v>
      </c>
      <c r="AB185" s="5">
        <f t="shared" si="35"/>
        <v>-1432.6831259431274</v>
      </c>
    </row>
    <row r="186" spans="1:28" x14ac:dyDescent="0.55000000000000004">
      <c r="A186" s="3" t="s">
        <v>79</v>
      </c>
      <c r="B186" s="3" t="s">
        <v>447</v>
      </c>
      <c r="C186" t="s">
        <v>66</v>
      </c>
      <c r="D186" s="3" t="s">
        <v>36</v>
      </c>
      <c r="E186" s="3" t="s">
        <v>36</v>
      </c>
      <c r="F186" s="3" t="s">
        <v>82</v>
      </c>
      <c r="G186" s="5">
        <v>0.36249999999999999</v>
      </c>
      <c r="H186">
        <v>79</v>
      </c>
      <c r="I186" s="5">
        <v>28.499999512500004</v>
      </c>
      <c r="J186" s="5">
        <v>0.36075948750000003</v>
      </c>
      <c r="K186">
        <v>6323</v>
      </c>
      <c r="L186" s="15">
        <v>1.24940692709157E-2</v>
      </c>
      <c r="M186" s="13">
        <v>2.7658548157520202</v>
      </c>
      <c r="N186" s="15">
        <v>1.26582278481013E-2</v>
      </c>
      <c r="O186" s="5">
        <f t="shared" si="24"/>
        <v>28.499999512500004</v>
      </c>
      <c r="P186" s="5">
        <v>207.4</v>
      </c>
      <c r="Q186" s="5">
        <f t="shared" si="25"/>
        <v>28.499999512500004</v>
      </c>
      <c r="R186" s="5">
        <f t="shared" si="26"/>
        <v>178.90000048749999</v>
      </c>
      <c r="S186" s="15">
        <f t="shared" si="27"/>
        <v>6.2771931069344422</v>
      </c>
      <c r="T186">
        <v>1</v>
      </c>
      <c r="U186" s="5">
        <f t="shared" si="28"/>
        <v>207.4</v>
      </c>
      <c r="V186" s="15">
        <f t="shared" si="29"/>
        <v>1.5815277558121183E-4</v>
      </c>
      <c r="W186" s="15">
        <f t="shared" si="30"/>
        <v>0.86258438036403084</v>
      </c>
      <c r="X186" s="5">
        <f t="shared" si="31"/>
        <v>28.499999512500004</v>
      </c>
      <c r="Y186" s="5">
        <f t="shared" si="32"/>
        <v>25.649999561250006</v>
      </c>
      <c r="Z186" s="5">
        <f t="shared" si="33"/>
        <v>187.84500051187501</v>
      </c>
      <c r="AA186" s="5">
        <f t="shared" si="34"/>
        <v>2.8499999512499983</v>
      </c>
      <c r="AB186" s="5">
        <f t="shared" si="35"/>
        <v>-8.9450000243750196</v>
      </c>
    </row>
    <row r="187" spans="1:28" x14ac:dyDescent="0.55000000000000004">
      <c r="A187" s="3" t="s">
        <v>28</v>
      </c>
      <c r="B187" s="3" t="s">
        <v>132</v>
      </c>
      <c r="C187" t="s">
        <v>66</v>
      </c>
      <c r="D187" s="3" t="s">
        <v>144</v>
      </c>
      <c r="E187" s="3" t="s">
        <v>309</v>
      </c>
      <c r="F187" s="3" t="s">
        <v>35</v>
      </c>
      <c r="G187" s="5">
        <v>6.25</v>
      </c>
      <c r="H187">
        <v>101</v>
      </c>
      <c r="I187" s="5">
        <v>142.5999999375</v>
      </c>
      <c r="J187" s="5">
        <v>1.4118811875000001</v>
      </c>
      <c r="K187">
        <v>748</v>
      </c>
      <c r="L187" s="15">
        <v>0.13502673796791401</v>
      </c>
      <c r="M187" s="13">
        <v>1</v>
      </c>
      <c r="N187" s="15">
        <v>9.9009900990098994E-3</v>
      </c>
      <c r="O187" s="5">
        <f t="shared" si="24"/>
        <v>142.5999999375</v>
      </c>
      <c r="P187" s="5">
        <v>1016.6</v>
      </c>
      <c r="Q187" s="5">
        <f t="shared" si="25"/>
        <v>142.5999999375</v>
      </c>
      <c r="R187" s="5">
        <f t="shared" si="26"/>
        <v>874.00000006250002</v>
      </c>
      <c r="S187" s="15">
        <f t="shared" si="27"/>
        <v>6.1290322611890922</v>
      </c>
      <c r="T187">
        <v>1</v>
      </c>
      <c r="U187" s="5">
        <f t="shared" si="28"/>
        <v>1016.6</v>
      </c>
      <c r="V187" s="15">
        <f t="shared" si="29"/>
        <v>1.3368983957219207E-3</v>
      </c>
      <c r="W187" s="15">
        <f t="shared" si="30"/>
        <v>0.85972850684880975</v>
      </c>
      <c r="X187" s="5">
        <f t="shared" si="31"/>
        <v>142.5999999375</v>
      </c>
      <c r="Y187" s="5">
        <f t="shared" si="32"/>
        <v>128.33999994375</v>
      </c>
      <c r="Z187" s="5">
        <f t="shared" si="33"/>
        <v>917.70000006562509</v>
      </c>
      <c r="AA187" s="5">
        <f t="shared" si="34"/>
        <v>14.25999999375</v>
      </c>
      <c r="AB187" s="5">
        <f t="shared" si="35"/>
        <v>-43.700000003125069</v>
      </c>
    </row>
    <row r="188" spans="1:28" x14ac:dyDescent="0.55000000000000004">
      <c r="A188" s="3" t="s">
        <v>63</v>
      </c>
      <c r="B188" s="3" t="s">
        <v>450</v>
      </c>
      <c r="C188" t="s">
        <v>31</v>
      </c>
      <c r="D188" s="3" t="s">
        <v>36</v>
      </c>
      <c r="E188" s="3" t="s">
        <v>36</v>
      </c>
      <c r="F188" s="3" t="s">
        <v>67</v>
      </c>
      <c r="G188" s="5">
        <v>0.8125</v>
      </c>
      <c r="H188">
        <v>294</v>
      </c>
      <c r="I188" s="5">
        <v>304.42499744999998</v>
      </c>
      <c r="J188" s="5">
        <v>1.035459175</v>
      </c>
      <c r="K188">
        <v>23579</v>
      </c>
      <c r="L188" s="15">
        <v>1.24687221680309E-2</v>
      </c>
      <c r="M188" s="13">
        <v>1.5793629924933199</v>
      </c>
      <c r="N188" s="15">
        <v>6.8027210884353696E-3</v>
      </c>
      <c r="O188" s="5">
        <f t="shared" si="24"/>
        <v>152.21249872499999</v>
      </c>
      <c r="P188" s="5">
        <v>2142</v>
      </c>
      <c r="Q188" s="5">
        <f t="shared" si="25"/>
        <v>304.42499744999998</v>
      </c>
      <c r="R188" s="5">
        <f t="shared" si="26"/>
        <v>1837.5750025500001</v>
      </c>
      <c r="S188" s="15">
        <f t="shared" si="27"/>
        <v>6.0362158756421147</v>
      </c>
      <c r="T188">
        <v>2</v>
      </c>
      <c r="U188" s="5">
        <f t="shared" si="28"/>
        <v>1071</v>
      </c>
      <c r="V188" s="15">
        <f t="shared" si="29"/>
        <v>8.4821239238305388E-5</v>
      </c>
      <c r="W188" s="15">
        <f t="shared" si="30"/>
        <v>0.85787815245098042</v>
      </c>
      <c r="X188" s="5">
        <f t="shared" si="31"/>
        <v>152.21249872499999</v>
      </c>
      <c r="Y188" s="5">
        <f t="shared" si="32"/>
        <v>273.98249770500001</v>
      </c>
      <c r="Z188" s="5">
        <f t="shared" si="33"/>
        <v>1929.4537526775002</v>
      </c>
      <c r="AA188" s="5">
        <f t="shared" si="34"/>
        <v>30.442499744999964</v>
      </c>
      <c r="AB188" s="5">
        <f t="shared" si="35"/>
        <v>-91.878750127500098</v>
      </c>
    </row>
    <row r="189" spans="1:28" x14ac:dyDescent="0.55000000000000004">
      <c r="A189" s="3" t="s">
        <v>44</v>
      </c>
      <c r="B189" s="3" t="s">
        <v>452</v>
      </c>
      <c r="C189" t="s">
        <v>47</v>
      </c>
      <c r="D189" s="3" t="s">
        <v>48</v>
      </c>
      <c r="E189" s="3" t="s">
        <v>309</v>
      </c>
      <c r="F189" s="3" t="s">
        <v>50</v>
      </c>
      <c r="G189" s="5">
        <v>0</v>
      </c>
      <c r="H189">
        <v>150</v>
      </c>
      <c r="I189" s="5">
        <v>264.26249999999999</v>
      </c>
      <c r="J189" s="5">
        <v>1.7617499999999999</v>
      </c>
      <c r="K189">
        <v>4798</v>
      </c>
      <c r="L189" s="15">
        <v>3.1263026260942101E-2</v>
      </c>
      <c r="M189" s="13">
        <v>2.9487077949145499</v>
      </c>
      <c r="N189" s="15">
        <v>6.6666666666666697E-3</v>
      </c>
      <c r="O189" s="5">
        <f t="shared" si="24"/>
        <v>264.26249999999999</v>
      </c>
      <c r="P189" s="5">
        <v>1856.4</v>
      </c>
      <c r="Q189" s="5">
        <f t="shared" si="25"/>
        <v>264.26249999999999</v>
      </c>
      <c r="R189" s="5">
        <f t="shared" si="26"/>
        <v>1592.1375</v>
      </c>
      <c r="S189" s="15">
        <f t="shared" si="27"/>
        <v>6.0248332623811551</v>
      </c>
      <c r="T189">
        <v>1</v>
      </c>
      <c r="U189" s="5">
        <f t="shared" si="28"/>
        <v>1856.4</v>
      </c>
      <c r="V189" s="15">
        <f t="shared" si="29"/>
        <v>2.0842017507294745E-4</v>
      </c>
      <c r="W189" s="15">
        <f t="shared" si="30"/>
        <v>0.85764786683904326</v>
      </c>
      <c r="X189" s="5">
        <f t="shared" si="31"/>
        <v>264.26249999999999</v>
      </c>
      <c r="Y189" s="5">
        <f t="shared" si="32"/>
        <v>237.83625000000001</v>
      </c>
      <c r="Z189" s="5">
        <f t="shared" si="33"/>
        <v>1671.7443750000002</v>
      </c>
      <c r="AA189" s="5">
        <f t="shared" si="34"/>
        <v>26.426249999999982</v>
      </c>
      <c r="AB189" s="5">
        <f t="shared" si="35"/>
        <v>-79.606875000000173</v>
      </c>
    </row>
    <row r="190" spans="1:28" x14ac:dyDescent="0.55000000000000004">
      <c r="A190" s="3" t="s">
        <v>72</v>
      </c>
      <c r="B190" s="3" t="s">
        <v>136</v>
      </c>
      <c r="C190" t="s">
        <v>47</v>
      </c>
      <c r="D190" s="3" t="s">
        <v>104</v>
      </c>
      <c r="E190" s="3" t="s">
        <v>232</v>
      </c>
      <c r="F190" s="3" t="s">
        <v>175</v>
      </c>
      <c r="G190" s="5">
        <v>6.25</v>
      </c>
      <c r="H190">
        <v>238</v>
      </c>
      <c r="I190" s="5">
        <v>456.462499675</v>
      </c>
      <c r="J190" s="5">
        <v>1.9179096625000001</v>
      </c>
      <c r="K190">
        <v>1080</v>
      </c>
      <c r="L190" s="15">
        <v>0.22037037037036999</v>
      </c>
      <c r="M190" s="13">
        <v>1.24981481481481</v>
      </c>
      <c r="N190" s="15">
        <v>2.9411764705882401E-2</v>
      </c>
      <c r="O190" s="5">
        <f t="shared" si="24"/>
        <v>65.208928525000005</v>
      </c>
      <c r="P190" s="5">
        <v>3175.6</v>
      </c>
      <c r="Q190" s="5">
        <f t="shared" si="25"/>
        <v>456.462499675</v>
      </c>
      <c r="R190" s="5">
        <f t="shared" si="26"/>
        <v>2719.137500325</v>
      </c>
      <c r="S190" s="15">
        <f t="shared" si="27"/>
        <v>5.9569789462683529</v>
      </c>
      <c r="T190">
        <v>7</v>
      </c>
      <c r="U190" s="5">
        <f t="shared" si="28"/>
        <v>453.65714285714284</v>
      </c>
      <c r="V190" s="15">
        <f t="shared" si="29"/>
        <v>6.4814814814814813E-3</v>
      </c>
      <c r="W190" s="15">
        <f t="shared" si="30"/>
        <v>0.85625944713597435</v>
      </c>
      <c r="X190" s="5">
        <f t="shared" si="31"/>
        <v>65.208928525000005</v>
      </c>
      <c r="Y190" s="5">
        <f t="shared" si="32"/>
        <v>410.81624970749999</v>
      </c>
      <c r="Z190" s="5">
        <f t="shared" si="33"/>
        <v>2855.0943753412503</v>
      </c>
      <c r="AA190" s="5">
        <f t="shared" si="34"/>
        <v>45.646249967500012</v>
      </c>
      <c r="AB190" s="5">
        <f t="shared" si="35"/>
        <v>-135.95687501625025</v>
      </c>
    </row>
    <row r="191" spans="1:28" x14ac:dyDescent="0.55000000000000004">
      <c r="A191" s="3" t="s">
        <v>72</v>
      </c>
      <c r="B191" s="3" t="s">
        <v>455</v>
      </c>
      <c r="C191" t="s">
        <v>47</v>
      </c>
      <c r="D191" s="3" t="s">
        <v>144</v>
      </c>
      <c r="E191" s="3" t="s">
        <v>49</v>
      </c>
      <c r="F191" s="3" t="s">
        <v>456</v>
      </c>
      <c r="G191" s="5">
        <v>10</v>
      </c>
      <c r="H191">
        <v>114</v>
      </c>
      <c r="I191" s="5">
        <v>424.14999885000003</v>
      </c>
      <c r="J191" s="5">
        <v>3.7206140250000002</v>
      </c>
      <c r="K191">
        <v>1139</v>
      </c>
      <c r="L191" s="15">
        <v>0.100087796312555</v>
      </c>
      <c r="M191" s="13">
        <v>1.5724143985952601</v>
      </c>
      <c r="N191" s="15">
        <v>8.7719298245614013E-3</v>
      </c>
      <c r="O191" s="5">
        <f t="shared" si="24"/>
        <v>424.14999885000003</v>
      </c>
      <c r="P191" s="5">
        <v>2910.4</v>
      </c>
      <c r="Q191" s="5">
        <f t="shared" si="25"/>
        <v>424.14999885000003</v>
      </c>
      <c r="R191" s="5">
        <f t="shared" si="26"/>
        <v>2486.2500011500001</v>
      </c>
      <c r="S191" s="15">
        <f t="shared" si="27"/>
        <v>5.8617234654980122</v>
      </c>
      <c r="T191">
        <v>1</v>
      </c>
      <c r="U191" s="5">
        <f t="shared" si="28"/>
        <v>2910.4</v>
      </c>
      <c r="V191" s="15">
        <f t="shared" si="29"/>
        <v>8.7796312554872782E-4</v>
      </c>
      <c r="W191" s="15">
        <f t="shared" si="30"/>
        <v>0.85426401908672345</v>
      </c>
      <c r="X191" s="5">
        <f t="shared" si="31"/>
        <v>424.14999885000003</v>
      </c>
      <c r="Y191" s="5">
        <f t="shared" si="32"/>
        <v>381.73499896500005</v>
      </c>
      <c r="Z191" s="5">
        <f t="shared" si="33"/>
        <v>2610.5625012075002</v>
      </c>
      <c r="AA191" s="5">
        <f t="shared" si="34"/>
        <v>42.414999884999986</v>
      </c>
      <c r="AB191" s="5">
        <f t="shared" si="35"/>
        <v>-124.31250005750007</v>
      </c>
    </row>
    <row r="192" spans="1:28" x14ac:dyDescent="0.55000000000000004">
      <c r="A192" s="3" t="s">
        <v>28</v>
      </c>
      <c r="B192" s="3" t="s">
        <v>239</v>
      </c>
      <c r="C192" t="s">
        <v>66</v>
      </c>
      <c r="D192" s="3" t="s">
        <v>144</v>
      </c>
      <c r="E192" s="3" t="s">
        <v>309</v>
      </c>
      <c r="F192" s="3" t="s">
        <v>35</v>
      </c>
      <c r="G192" s="5">
        <v>6.25</v>
      </c>
      <c r="H192">
        <v>150</v>
      </c>
      <c r="I192" s="5">
        <v>254.55</v>
      </c>
      <c r="J192" s="5">
        <v>1.6969999999999998</v>
      </c>
      <c r="K192">
        <v>4991</v>
      </c>
      <c r="L192" s="15">
        <v>3.00540973752755E-2</v>
      </c>
      <c r="M192" s="13">
        <v>1.0339551192145899</v>
      </c>
      <c r="N192" s="15">
        <v>6.6666666666666697E-3</v>
      </c>
      <c r="O192" s="5">
        <f t="shared" si="24"/>
        <v>254.55</v>
      </c>
      <c r="P192" s="5">
        <v>1733.15</v>
      </c>
      <c r="Q192" s="5">
        <f t="shared" si="25"/>
        <v>254.55</v>
      </c>
      <c r="R192" s="5">
        <f t="shared" si="26"/>
        <v>1478.6000000000001</v>
      </c>
      <c r="S192" s="15">
        <f t="shared" si="27"/>
        <v>5.8086819878216467</v>
      </c>
      <c r="T192">
        <v>1</v>
      </c>
      <c r="U192" s="5">
        <f t="shared" si="28"/>
        <v>1733.15</v>
      </c>
      <c r="V192" s="15">
        <f t="shared" si="29"/>
        <v>2.0036064916850342E-4</v>
      </c>
      <c r="W192" s="15">
        <f t="shared" si="30"/>
        <v>0.8531286963044169</v>
      </c>
      <c r="X192" s="5">
        <f t="shared" si="31"/>
        <v>254.55</v>
      </c>
      <c r="Y192" s="5">
        <f t="shared" si="32"/>
        <v>229.09500000000003</v>
      </c>
      <c r="Z192" s="5">
        <f t="shared" si="33"/>
        <v>1552.5300000000002</v>
      </c>
      <c r="AA192" s="5">
        <f t="shared" si="34"/>
        <v>25.454999999999984</v>
      </c>
      <c r="AB192" s="5">
        <f t="shared" si="35"/>
        <v>-73.930000000000064</v>
      </c>
    </row>
    <row r="193" spans="1:28" x14ac:dyDescent="0.55000000000000004">
      <c r="A193" s="3" t="s">
        <v>72</v>
      </c>
      <c r="B193" s="3" t="s">
        <v>193</v>
      </c>
      <c r="C193" t="s">
        <v>47</v>
      </c>
      <c r="D193" s="3" t="s">
        <v>137</v>
      </c>
      <c r="E193" s="3" t="s">
        <v>138</v>
      </c>
      <c r="F193" s="3" t="s">
        <v>77</v>
      </c>
      <c r="G193" s="5">
        <v>6.25</v>
      </c>
      <c r="H193">
        <v>55</v>
      </c>
      <c r="I193" s="5">
        <v>147.49999962499999</v>
      </c>
      <c r="J193" s="5">
        <v>2.6818181749999996</v>
      </c>
      <c r="K193">
        <v>2134</v>
      </c>
      <c r="L193" s="15">
        <v>2.57731958762887E-2</v>
      </c>
      <c r="M193" s="13">
        <v>1.7207872539831299</v>
      </c>
      <c r="N193" s="15">
        <v>1.8181818181818198E-2</v>
      </c>
      <c r="O193" s="5">
        <f t="shared" si="24"/>
        <v>147.49999962499999</v>
      </c>
      <c r="P193" s="5">
        <v>1000.45</v>
      </c>
      <c r="Q193" s="5">
        <f t="shared" si="25"/>
        <v>147.49999962499999</v>
      </c>
      <c r="R193" s="5">
        <f t="shared" si="26"/>
        <v>852.95000037500006</v>
      </c>
      <c r="S193" s="15">
        <f t="shared" si="27"/>
        <v>5.7827118816509637</v>
      </c>
      <c r="T193">
        <v>1</v>
      </c>
      <c r="U193" s="5">
        <f t="shared" si="28"/>
        <v>1000.45</v>
      </c>
      <c r="V193" s="15">
        <f t="shared" si="29"/>
        <v>4.6860356138706769E-4</v>
      </c>
      <c r="W193" s="15">
        <f t="shared" si="30"/>
        <v>0.85256634551951627</v>
      </c>
      <c r="X193" s="5">
        <f t="shared" si="31"/>
        <v>147.49999962499999</v>
      </c>
      <c r="Y193" s="5">
        <f t="shared" si="32"/>
        <v>132.74999966249999</v>
      </c>
      <c r="Z193" s="5">
        <f t="shared" si="33"/>
        <v>895.59750039375012</v>
      </c>
      <c r="AA193" s="5">
        <f t="shared" si="34"/>
        <v>14.749999962499999</v>
      </c>
      <c r="AB193" s="5">
        <f t="shared" si="35"/>
        <v>-42.647500018750065</v>
      </c>
    </row>
    <row r="194" spans="1:28" x14ac:dyDescent="0.55000000000000004">
      <c r="A194" s="3" t="s">
        <v>53</v>
      </c>
      <c r="B194" s="3" t="s">
        <v>239</v>
      </c>
      <c r="C194" t="s">
        <v>47</v>
      </c>
      <c r="D194" s="3" t="s">
        <v>57</v>
      </c>
      <c r="E194" s="3" t="s">
        <v>309</v>
      </c>
      <c r="F194" s="3" t="s">
        <v>60</v>
      </c>
      <c r="G194" s="5">
        <v>2.5</v>
      </c>
      <c r="H194">
        <v>95</v>
      </c>
      <c r="I194" s="5">
        <v>152.39999987499999</v>
      </c>
      <c r="J194" s="5">
        <v>1.6042105250000001</v>
      </c>
      <c r="K194">
        <v>3288</v>
      </c>
      <c r="L194" s="15">
        <v>2.8892944038929402E-2</v>
      </c>
      <c r="M194" s="13">
        <v>2.0739355231143599</v>
      </c>
      <c r="N194" s="15">
        <v>1.05263157894737E-2</v>
      </c>
      <c r="O194" s="5">
        <f t="shared" ref="O194:O257" si="36">I194/T194</f>
        <v>152.39999987499999</v>
      </c>
      <c r="P194" s="5">
        <v>1003</v>
      </c>
      <c r="Q194" s="5">
        <f t="shared" ref="Q194:Q257" si="37">I194</f>
        <v>152.39999987499999</v>
      </c>
      <c r="R194" s="5">
        <f t="shared" ref="R194:R257" si="38">P194-Q194</f>
        <v>850.60000012499995</v>
      </c>
      <c r="S194" s="15">
        <f t="shared" ref="S194:S257" si="39">IF(Q194=0,0,(P194-Q194)/Q194)</f>
        <v>5.5813648347944262</v>
      </c>
      <c r="T194">
        <v>1</v>
      </c>
      <c r="U194" s="5">
        <f t="shared" ref="U194:U257" si="40">IF(T194=0,"NA",P194/T194)</f>
        <v>1003</v>
      </c>
      <c r="V194" s="15">
        <f t="shared" si="29"/>
        <v>3.0413625304136259E-4</v>
      </c>
      <c r="W194" s="15">
        <f t="shared" si="30"/>
        <v>0.84805583262711859</v>
      </c>
      <c r="X194" s="5">
        <f t="shared" si="31"/>
        <v>152.39999987499999</v>
      </c>
      <c r="Y194" s="5">
        <f t="shared" si="32"/>
        <v>137.15999988749999</v>
      </c>
      <c r="Z194" s="5">
        <f t="shared" si="33"/>
        <v>893.13000013124997</v>
      </c>
      <c r="AA194" s="5">
        <f t="shared" si="34"/>
        <v>15.239999987499999</v>
      </c>
      <c r="AB194" s="5">
        <f t="shared" si="35"/>
        <v>-42.53000000625002</v>
      </c>
    </row>
    <row r="195" spans="1:28" x14ac:dyDescent="0.55000000000000004">
      <c r="A195" s="3" t="s">
        <v>53</v>
      </c>
      <c r="B195" s="3" t="s">
        <v>461</v>
      </c>
      <c r="C195" t="s">
        <v>47</v>
      </c>
      <c r="D195" s="3" t="s">
        <v>48</v>
      </c>
      <c r="E195" s="3" t="s">
        <v>309</v>
      </c>
      <c r="F195" s="3" t="s">
        <v>35</v>
      </c>
      <c r="G195" s="5">
        <v>5</v>
      </c>
      <c r="H195">
        <v>113</v>
      </c>
      <c r="I195" s="5">
        <v>329.97499933750004</v>
      </c>
      <c r="J195" s="5">
        <v>2.9201327375000004</v>
      </c>
      <c r="K195">
        <v>1262</v>
      </c>
      <c r="L195" s="15">
        <v>8.9540412044374004E-2</v>
      </c>
      <c r="M195" s="13">
        <v>1.5329635499207599</v>
      </c>
      <c r="N195" s="15">
        <v>1.7699115044247801E-2</v>
      </c>
      <c r="O195" s="5">
        <f t="shared" si="36"/>
        <v>164.98749966875002</v>
      </c>
      <c r="P195" s="5">
        <v>2148.8000000000002</v>
      </c>
      <c r="Q195" s="5">
        <f t="shared" si="37"/>
        <v>329.97499933750004</v>
      </c>
      <c r="R195" s="5">
        <f t="shared" si="38"/>
        <v>1818.8250006625001</v>
      </c>
      <c r="S195" s="15">
        <f t="shared" si="39"/>
        <v>5.5120084985656659</v>
      </c>
      <c r="T195">
        <v>2</v>
      </c>
      <c r="U195" s="5">
        <f t="shared" si="40"/>
        <v>1074.4000000000001</v>
      </c>
      <c r="V195" s="15">
        <f t="shared" ref="V195:V258" si="41">(L195*N195)</f>
        <v>1.584786053882727E-3</v>
      </c>
      <c r="W195" s="15">
        <f t="shared" ref="W195:W258" si="42">IF(P195=0,0,R195/P195)</f>
        <v>0.84643754684591399</v>
      </c>
      <c r="X195" s="5">
        <f t="shared" ref="X195:X258" si="43">IF(T195=0,0,Q195/T195)</f>
        <v>164.98749966875002</v>
      </c>
      <c r="Y195" s="5">
        <f t="shared" ref="Y195:Y258" si="44">Q195*0.9</f>
        <v>296.97749940375002</v>
      </c>
      <c r="Z195" s="5">
        <f t="shared" ref="Z195:Z258" si="45">R195*1.05</f>
        <v>1909.7662506956251</v>
      </c>
      <c r="AA195" s="5">
        <f t="shared" ref="AA195:AA258" si="46">Q195-Y195</f>
        <v>32.997499933750021</v>
      </c>
      <c r="AB195" s="5">
        <f t="shared" ref="AB195:AB258" si="47">R195-Z195</f>
        <v>-90.941250033125016</v>
      </c>
    </row>
    <row r="196" spans="1:28" x14ac:dyDescent="0.55000000000000004">
      <c r="A196" s="3" t="s">
        <v>72</v>
      </c>
      <c r="B196" s="3" t="s">
        <v>292</v>
      </c>
      <c r="C196" t="s">
        <v>47</v>
      </c>
      <c r="D196" s="3" t="s">
        <v>96</v>
      </c>
      <c r="E196" s="3" t="s">
        <v>161</v>
      </c>
      <c r="F196" s="3" t="s">
        <v>35</v>
      </c>
      <c r="G196" s="5">
        <v>27.5</v>
      </c>
      <c r="H196">
        <v>29060</v>
      </c>
      <c r="I196" s="5">
        <v>46188.437314750008</v>
      </c>
      <c r="J196" s="5">
        <v>1.5894162875000002</v>
      </c>
      <c r="K196">
        <v>385476</v>
      </c>
      <c r="L196" s="15">
        <v>7.5387313347653306E-2</v>
      </c>
      <c r="M196" s="13">
        <v>1.4389421650115699</v>
      </c>
      <c r="N196" s="15">
        <v>7.7081899518238097E-3</v>
      </c>
      <c r="O196" s="5">
        <f t="shared" si="36"/>
        <v>206.19838086941968</v>
      </c>
      <c r="P196" s="5">
        <v>290609.90000000002</v>
      </c>
      <c r="Q196" s="5">
        <f t="shared" si="37"/>
        <v>46188.437314750008</v>
      </c>
      <c r="R196" s="5">
        <f t="shared" si="38"/>
        <v>244421.46268525001</v>
      </c>
      <c r="S196" s="15">
        <f t="shared" si="39"/>
        <v>5.2918322613871034</v>
      </c>
      <c r="T196">
        <v>224</v>
      </c>
      <c r="U196" s="5">
        <f t="shared" si="40"/>
        <v>1297.3656250000001</v>
      </c>
      <c r="V196" s="15">
        <f t="shared" si="41"/>
        <v>5.8109973124137416E-4</v>
      </c>
      <c r="W196" s="15">
        <f t="shared" si="42"/>
        <v>0.84106378580099983</v>
      </c>
      <c r="X196" s="5">
        <f t="shared" si="43"/>
        <v>206.19838086941968</v>
      </c>
      <c r="Y196" s="5">
        <f t="shared" si="44"/>
        <v>41569.593583275011</v>
      </c>
      <c r="Z196" s="5">
        <f t="shared" si="45"/>
        <v>256642.53581951253</v>
      </c>
      <c r="AA196" s="5">
        <f t="shared" si="46"/>
        <v>4618.8437314749972</v>
      </c>
      <c r="AB196" s="5">
        <f t="shared" si="47"/>
        <v>-12221.073134262522</v>
      </c>
    </row>
    <row r="197" spans="1:28" x14ac:dyDescent="0.55000000000000004">
      <c r="A197" s="3" t="s">
        <v>72</v>
      </c>
      <c r="B197" s="3" t="s">
        <v>464</v>
      </c>
      <c r="C197" t="s">
        <v>47</v>
      </c>
      <c r="D197" s="3" t="s">
        <v>144</v>
      </c>
      <c r="E197" s="3" t="s">
        <v>374</v>
      </c>
      <c r="F197" s="3" t="s">
        <v>50</v>
      </c>
      <c r="G197" s="5">
        <v>10</v>
      </c>
      <c r="H197">
        <v>247</v>
      </c>
      <c r="I197" s="5">
        <v>371.07499747499998</v>
      </c>
      <c r="J197" s="5">
        <v>1.5023279249999999</v>
      </c>
      <c r="K197">
        <v>1223</v>
      </c>
      <c r="L197" s="15">
        <v>0.201962387571545</v>
      </c>
      <c r="M197" s="13">
        <v>1.06549468520033</v>
      </c>
      <c r="N197" s="15">
        <v>1.6194331983805699E-2</v>
      </c>
      <c r="O197" s="5">
        <f t="shared" si="36"/>
        <v>92.768749368749994</v>
      </c>
      <c r="P197" s="5">
        <v>2334.1</v>
      </c>
      <c r="Q197" s="5">
        <f t="shared" si="37"/>
        <v>371.07499747499998</v>
      </c>
      <c r="R197" s="5">
        <f t="shared" si="38"/>
        <v>1963.025002525</v>
      </c>
      <c r="S197" s="15">
        <f t="shared" si="39"/>
        <v>5.2901031216937557</v>
      </c>
      <c r="T197">
        <v>4</v>
      </c>
      <c r="U197" s="5">
        <f t="shared" si="40"/>
        <v>583.52499999999998</v>
      </c>
      <c r="V197" s="15">
        <f t="shared" si="41"/>
        <v>3.2706459525756338E-3</v>
      </c>
      <c r="W197" s="15">
        <f t="shared" si="42"/>
        <v>0.84102009447967097</v>
      </c>
      <c r="X197" s="5">
        <f t="shared" si="43"/>
        <v>92.768749368749994</v>
      </c>
      <c r="Y197" s="5">
        <f t="shared" si="44"/>
        <v>333.96749772749996</v>
      </c>
      <c r="Z197" s="5">
        <f t="shared" si="45"/>
        <v>2061.1762526512503</v>
      </c>
      <c r="AA197" s="5">
        <f t="shared" si="46"/>
        <v>37.107499747500015</v>
      </c>
      <c r="AB197" s="5">
        <f t="shared" si="47"/>
        <v>-98.151250126250261</v>
      </c>
    </row>
    <row r="198" spans="1:28" x14ac:dyDescent="0.55000000000000004">
      <c r="A198" s="3" t="s">
        <v>72</v>
      </c>
      <c r="B198" s="3" t="s">
        <v>466</v>
      </c>
      <c r="C198" t="s">
        <v>47</v>
      </c>
      <c r="D198" s="3" t="s">
        <v>32</v>
      </c>
      <c r="E198" s="3" t="s">
        <v>467</v>
      </c>
      <c r="F198" s="3" t="s">
        <v>77</v>
      </c>
      <c r="G198" s="5">
        <v>1.25</v>
      </c>
      <c r="H198">
        <v>97</v>
      </c>
      <c r="I198" s="5">
        <v>145.1249992125</v>
      </c>
      <c r="J198" s="5">
        <v>1.4961340125</v>
      </c>
      <c r="K198">
        <v>974</v>
      </c>
      <c r="L198" s="15">
        <v>9.9589322381930204E-2</v>
      </c>
      <c r="M198" s="13">
        <v>3.9887782340862401</v>
      </c>
      <c r="N198" s="15">
        <v>1.03092783505155E-2</v>
      </c>
      <c r="O198" s="5">
        <f t="shared" si="36"/>
        <v>145.1249992125</v>
      </c>
      <c r="P198" s="5">
        <v>902.7</v>
      </c>
      <c r="Q198" s="5">
        <f t="shared" si="37"/>
        <v>145.1249992125</v>
      </c>
      <c r="R198" s="5">
        <f t="shared" si="38"/>
        <v>757.57500078750002</v>
      </c>
      <c r="S198" s="15">
        <f t="shared" si="39"/>
        <v>5.2201550725124699</v>
      </c>
      <c r="T198">
        <v>1</v>
      </c>
      <c r="U198" s="5">
        <f t="shared" si="40"/>
        <v>902.7</v>
      </c>
      <c r="V198" s="15">
        <f t="shared" si="41"/>
        <v>1.0266940451745417E-3</v>
      </c>
      <c r="W198" s="15">
        <f t="shared" si="42"/>
        <v>0.83923230396311066</v>
      </c>
      <c r="X198" s="5">
        <f t="shared" si="43"/>
        <v>145.1249992125</v>
      </c>
      <c r="Y198" s="5">
        <f t="shared" si="44"/>
        <v>130.61249929125</v>
      </c>
      <c r="Z198" s="5">
        <f t="shared" si="45"/>
        <v>795.45375082687508</v>
      </c>
      <c r="AA198" s="5">
        <f t="shared" si="46"/>
        <v>14.512499921249997</v>
      </c>
      <c r="AB198" s="5">
        <f t="shared" si="47"/>
        <v>-37.878750039375063</v>
      </c>
    </row>
    <row r="199" spans="1:28" x14ac:dyDescent="0.55000000000000004">
      <c r="A199" s="3" t="s">
        <v>63</v>
      </c>
      <c r="B199" s="3" t="s">
        <v>469</v>
      </c>
      <c r="C199" t="s">
        <v>31</v>
      </c>
      <c r="D199" s="3" t="s">
        <v>36</v>
      </c>
      <c r="E199" s="3" t="s">
        <v>36</v>
      </c>
      <c r="F199" s="3" t="s">
        <v>67</v>
      </c>
      <c r="G199" s="5">
        <v>0.92500000000000004</v>
      </c>
      <c r="H199">
        <v>292</v>
      </c>
      <c r="I199" s="5">
        <v>193.53749779999998</v>
      </c>
      <c r="J199" s="5">
        <v>0.66279964999999996</v>
      </c>
      <c r="K199">
        <v>242220</v>
      </c>
      <c r="L199" s="15">
        <v>1.2055156469325402E-3</v>
      </c>
      <c r="M199" s="13">
        <v>1.33014243249938</v>
      </c>
      <c r="N199" s="15">
        <v>3.4246575342465804E-3</v>
      </c>
      <c r="O199" s="5">
        <f t="shared" si="36"/>
        <v>193.53749779999998</v>
      </c>
      <c r="P199" s="5">
        <v>1185.75</v>
      </c>
      <c r="Q199" s="5">
        <f t="shared" si="37"/>
        <v>193.53749779999998</v>
      </c>
      <c r="R199" s="5">
        <f t="shared" si="38"/>
        <v>992.21250220000002</v>
      </c>
      <c r="S199" s="15">
        <f t="shared" si="39"/>
        <v>5.126719697623372</v>
      </c>
      <c r="T199">
        <v>1</v>
      </c>
      <c r="U199" s="5">
        <f t="shared" si="40"/>
        <v>1185.75</v>
      </c>
      <c r="V199" s="15">
        <f t="shared" si="41"/>
        <v>4.1284782429196643E-6</v>
      </c>
      <c r="W199" s="15">
        <f t="shared" si="42"/>
        <v>0.83678052051444241</v>
      </c>
      <c r="X199" s="5">
        <f t="shared" si="43"/>
        <v>193.53749779999998</v>
      </c>
      <c r="Y199" s="5">
        <f t="shared" si="44"/>
        <v>174.18374802</v>
      </c>
      <c r="Z199" s="5">
        <f t="shared" si="45"/>
        <v>1041.82312731</v>
      </c>
      <c r="AA199" s="5">
        <f t="shared" si="46"/>
        <v>19.353749779999987</v>
      </c>
      <c r="AB199" s="5">
        <f t="shared" si="47"/>
        <v>-49.610625110000001</v>
      </c>
    </row>
    <row r="200" spans="1:28" x14ac:dyDescent="0.55000000000000004">
      <c r="A200" s="3" t="s">
        <v>72</v>
      </c>
      <c r="B200" s="3" t="s">
        <v>471</v>
      </c>
      <c r="C200" t="s">
        <v>47</v>
      </c>
      <c r="D200" s="3" t="s">
        <v>96</v>
      </c>
      <c r="E200" s="3" t="s">
        <v>161</v>
      </c>
      <c r="F200" s="3" t="s">
        <v>162</v>
      </c>
      <c r="G200" s="5">
        <v>2.9125000000000001</v>
      </c>
      <c r="H200">
        <v>53</v>
      </c>
      <c r="I200" s="5">
        <v>93.837499712500005</v>
      </c>
      <c r="J200" s="5">
        <v>1.7705188625000001</v>
      </c>
      <c r="K200">
        <v>592</v>
      </c>
      <c r="L200" s="15">
        <v>8.9527027027027001E-2</v>
      </c>
      <c r="M200" s="13">
        <v>1.42827702702703</v>
      </c>
      <c r="N200" s="15">
        <v>1.88679245283019E-2</v>
      </c>
      <c r="O200" s="5">
        <f t="shared" si="36"/>
        <v>93.837499712500005</v>
      </c>
      <c r="P200" s="5">
        <v>536.35</v>
      </c>
      <c r="Q200" s="5">
        <f t="shared" si="37"/>
        <v>93.837499712500005</v>
      </c>
      <c r="R200" s="5">
        <f t="shared" si="38"/>
        <v>442.51250028750002</v>
      </c>
      <c r="S200" s="15">
        <f t="shared" si="39"/>
        <v>4.7157320009939836</v>
      </c>
      <c r="T200">
        <v>1</v>
      </c>
      <c r="U200" s="5">
        <f t="shared" si="40"/>
        <v>536.35</v>
      </c>
      <c r="V200" s="15">
        <f t="shared" si="41"/>
        <v>1.6891891891891899E-3</v>
      </c>
      <c r="W200" s="15">
        <f t="shared" si="42"/>
        <v>0.82504428132283025</v>
      </c>
      <c r="X200" s="5">
        <f t="shared" si="43"/>
        <v>93.837499712500005</v>
      </c>
      <c r="Y200" s="5">
        <f t="shared" si="44"/>
        <v>84.453749741250007</v>
      </c>
      <c r="Z200" s="5">
        <f t="shared" si="45"/>
        <v>464.63812530187505</v>
      </c>
      <c r="AA200" s="5">
        <f t="shared" si="46"/>
        <v>9.3837499712499977</v>
      </c>
      <c r="AB200" s="5">
        <f t="shared" si="47"/>
        <v>-22.125625014375032</v>
      </c>
    </row>
    <row r="201" spans="1:28" x14ac:dyDescent="0.55000000000000004">
      <c r="A201" s="3" t="s">
        <v>72</v>
      </c>
      <c r="B201" s="3" t="s">
        <v>473</v>
      </c>
      <c r="C201" t="s">
        <v>47</v>
      </c>
      <c r="D201" s="3" t="s">
        <v>173</v>
      </c>
      <c r="E201" s="3" t="s">
        <v>474</v>
      </c>
      <c r="F201" s="3" t="s">
        <v>175</v>
      </c>
      <c r="G201" s="5">
        <v>6.25</v>
      </c>
      <c r="H201">
        <v>76</v>
      </c>
      <c r="I201" s="5">
        <v>149.69999965</v>
      </c>
      <c r="J201" s="5">
        <v>1.9697368374999999</v>
      </c>
      <c r="K201">
        <v>2740</v>
      </c>
      <c r="L201" s="15">
        <v>2.7737226277372299E-2</v>
      </c>
      <c r="M201" s="13">
        <v>1.4477007299270099</v>
      </c>
      <c r="N201" s="15">
        <v>1.3157894736842099E-2</v>
      </c>
      <c r="O201" s="5">
        <f t="shared" si="36"/>
        <v>149.69999965</v>
      </c>
      <c r="P201" s="5">
        <v>843.2</v>
      </c>
      <c r="Q201" s="5">
        <f t="shared" si="37"/>
        <v>149.69999965</v>
      </c>
      <c r="R201" s="5">
        <f t="shared" si="38"/>
        <v>693.50000035000005</v>
      </c>
      <c r="S201" s="15">
        <f t="shared" si="39"/>
        <v>4.6325985435631898</v>
      </c>
      <c r="T201">
        <v>1</v>
      </c>
      <c r="U201" s="5">
        <f t="shared" si="40"/>
        <v>843.2</v>
      </c>
      <c r="V201" s="15">
        <f t="shared" si="41"/>
        <v>3.6496350364963534E-4</v>
      </c>
      <c r="W201" s="15">
        <f t="shared" si="42"/>
        <v>0.82246204975094883</v>
      </c>
      <c r="X201" s="5">
        <f t="shared" si="43"/>
        <v>149.69999965</v>
      </c>
      <c r="Y201" s="5">
        <f t="shared" si="44"/>
        <v>134.729999685</v>
      </c>
      <c r="Z201" s="5">
        <f t="shared" si="45"/>
        <v>728.17500036750005</v>
      </c>
      <c r="AA201" s="5">
        <f t="shared" si="46"/>
        <v>14.969999965</v>
      </c>
      <c r="AB201" s="5">
        <f t="shared" si="47"/>
        <v>-34.675000017499997</v>
      </c>
    </row>
    <row r="202" spans="1:28" x14ac:dyDescent="0.55000000000000004">
      <c r="A202" s="3" t="s">
        <v>53</v>
      </c>
      <c r="B202" s="3" t="s">
        <v>305</v>
      </c>
      <c r="C202" t="s">
        <v>47</v>
      </c>
      <c r="D202" s="3" t="s">
        <v>48</v>
      </c>
      <c r="E202" s="3" t="s">
        <v>161</v>
      </c>
      <c r="F202" s="3" t="s">
        <v>35</v>
      </c>
      <c r="G202" s="5">
        <v>5</v>
      </c>
      <c r="H202">
        <v>258</v>
      </c>
      <c r="I202" s="5">
        <v>677.5249989749999</v>
      </c>
      <c r="J202" s="5">
        <v>2.6260658874999998</v>
      </c>
      <c r="K202">
        <v>2250</v>
      </c>
      <c r="L202" s="15">
        <v>0.114666666666667</v>
      </c>
      <c r="M202" s="13">
        <v>1.67773333333333</v>
      </c>
      <c r="N202" s="15">
        <v>1.5503875968992199E-2</v>
      </c>
      <c r="O202" s="5">
        <f t="shared" si="36"/>
        <v>169.38124974374998</v>
      </c>
      <c r="P202" s="5">
        <v>3814.8</v>
      </c>
      <c r="Q202" s="5">
        <f t="shared" si="37"/>
        <v>677.5249989749999</v>
      </c>
      <c r="R202" s="5">
        <f t="shared" si="38"/>
        <v>3137.2750010250002</v>
      </c>
      <c r="S202" s="15">
        <f t="shared" si="39"/>
        <v>4.6304933482473061</v>
      </c>
      <c r="T202">
        <v>4</v>
      </c>
      <c r="U202" s="5">
        <f t="shared" si="40"/>
        <v>953.7</v>
      </c>
      <c r="V202" s="15">
        <f t="shared" si="41"/>
        <v>1.7777777777777774E-3</v>
      </c>
      <c r="W202" s="15">
        <f t="shared" si="42"/>
        <v>0.82239566976643597</v>
      </c>
      <c r="X202" s="5">
        <f t="shared" si="43"/>
        <v>169.38124974374998</v>
      </c>
      <c r="Y202" s="5">
        <f t="shared" si="44"/>
        <v>609.7724990774999</v>
      </c>
      <c r="Z202" s="5">
        <f t="shared" si="45"/>
        <v>3294.1387510762502</v>
      </c>
      <c r="AA202" s="5">
        <f t="shared" si="46"/>
        <v>67.752499897500002</v>
      </c>
      <c r="AB202" s="5">
        <f t="shared" si="47"/>
        <v>-156.86375005125001</v>
      </c>
    </row>
    <row r="203" spans="1:28" x14ac:dyDescent="0.55000000000000004">
      <c r="A203" s="3" t="s">
        <v>53</v>
      </c>
      <c r="B203" s="3" t="s">
        <v>478</v>
      </c>
      <c r="C203" t="s">
        <v>47</v>
      </c>
      <c r="D203" s="3" t="s">
        <v>48</v>
      </c>
      <c r="E203" s="3" t="s">
        <v>49</v>
      </c>
      <c r="F203" s="3" t="s">
        <v>35</v>
      </c>
      <c r="G203" s="5">
        <v>5</v>
      </c>
      <c r="H203">
        <v>344</v>
      </c>
      <c r="I203" s="5">
        <v>1029.0249976999999</v>
      </c>
      <c r="J203" s="5">
        <v>2.9913517374999996</v>
      </c>
      <c r="K203">
        <v>3400</v>
      </c>
      <c r="L203" s="15">
        <v>0.10117647058823501</v>
      </c>
      <c r="M203" s="13">
        <v>2.0553529411764702</v>
      </c>
      <c r="N203" s="15">
        <v>1.16279069767442E-2</v>
      </c>
      <c r="O203" s="5">
        <f t="shared" si="36"/>
        <v>257.25624942499996</v>
      </c>
      <c r="P203" s="5">
        <v>5706.9</v>
      </c>
      <c r="Q203" s="5">
        <f t="shared" si="37"/>
        <v>1029.0249976999999</v>
      </c>
      <c r="R203" s="5">
        <f t="shared" si="38"/>
        <v>4677.8750022999993</v>
      </c>
      <c r="S203" s="15">
        <f t="shared" si="39"/>
        <v>4.5459294115844004</v>
      </c>
      <c r="T203">
        <v>4</v>
      </c>
      <c r="U203" s="5">
        <f t="shared" si="40"/>
        <v>1426.7249999999999</v>
      </c>
      <c r="V203" s="15">
        <f t="shared" si="41"/>
        <v>1.1764705882352921E-3</v>
      </c>
      <c r="W203" s="15">
        <f t="shared" si="42"/>
        <v>0.81968757158877847</v>
      </c>
      <c r="X203" s="5">
        <f t="shared" si="43"/>
        <v>257.25624942499996</v>
      </c>
      <c r="Y203" s="5">
        <f t="shared" si="44"/>
        <v>926.12249792999989</v>
      </c>
      <c r="Z203" s="5">
        <f t="shared" si="45"/>
        <v>4911.7687524149997</v>
      </c>
      <c r="AA203" s="5">
        <f t="shared" si="46"/>
        <v>102.90249976999996</v>
      </c>
      <c r="AB203" s="5">
        <f t="shared" si="47"/>
        <v>-233.89375011500033</v>
      </c>
    </row>
    <row r="204" spans="1:28" x14ac:dyDescent="0.55000000000000004">
      <c r="A204" s="3" t="s">
        <v>53</v>
      </c>
      <c r="B204" s="3" t="s">
        <v>390</v>
      </c>
      <c r="C204" t="s">
        <v>47</v>
      </c>
      <c r="D204" s="3" t="s">
        <v>57</v>
      </c>
      <c r="E204" s="3" t="s">
        <v>49</v>
      </c>
      <c r="F204" s="3" t="s">
        <v>60</v>
      </c>
      <c r="G204" s="5">
        <v>7.5</v>
      </c>
      <c r="H204">
        <v>60</v>
      </c>
      <c r="I204" s="5">
        <v>122.8624995</v>
      </c>
      <c r="J204" s="5">
        <v>2.0477083249999999</v>
      </c>
      <c r="K204">
        <v>1094</v>
      </c>
      <c r="L204" s="15">
        <v>5.4844606946983496E-2</v>
      </c>
      <c r="M204" s="13">
        <v>2.4792504570383902</v>
      </c>
      <c r="N204" s="15">
        <v>1.6666666666666701E-2</v>
      </c>
      <c r="O204" s="5">
        <f t="shared" si="36"/>
        <v>122.8624995</v>
      </c>
      <c r="P204" s="5">
        <v>680</v>
      </c>
      <c r="Q204" s="5">
        <f t="shared" si="37"/>
        <v>122.8624995</v>
      </c>
      <c r="R204" s="5">
        <f t="shared" si="38"/>
        <v>557.13750049999999</v>
      </c>
      <c r="S204" s="15">
        <f t="shared" si="39"/>
        <v>4.5346424073034584</v>
      </c>
      <c r="T204">
        <v>1</v>
      </c>
      <c r="U204" s="5">
        <f t="shared" si="40"/>
        <v>680</v>
      </c>
      <c r="V204" s="15">
        <f t="shared" si="41"/>
        <v>9.1407678244972686E-4</v>
      </c>
      <c r="W204" s="15">
        <f t="shared" si="42"/>
        <v>0.81931985367647053</v>
      </c>
      <c r="X204" s="5">
        <f t="shared" si="43"/>
        <v>122.8624995</v>
      </c>
      <c r="Y204" s="5">
        <f t="shared" si="44"/>
        <v>110.57624955</v>
      </c>
      <c r="Z204" s="5">
        <f t="shared" si="45"/>
        <v>584.99437552500001</v>
      </c>
      <c r="AA204" s="5">
        <f t="shared" si="46"/>
        <v>12.286249949999998</v>
      </c>
      <c r="AB204" s="5">
        <f t="shared" si="47"/>
        <v>-27.856875025000022</v>
      </c>
    </row>
    <row r="205" spans="1:28" x14ac:dyDescent="0.55000000000000004">
      <c r="A205" s="3" t="s">
        <v>53</v>
      </c>
      <c r="B205" s="3" t="s">
        <v>255</v>
      </c>
      <c r="C205" t="s">
        <v>47</v>
      </c>
      <c r="D205" s="3" t="s">
        <v>57</v>
      </c>
      <c r="E205" s="3" t="s">
        <v>309</v>
      </c>
      <c r="F205" s="3" t="s">
        <v>60</v>
      </c>
      <c r="G205" s="5">
        <v>2.5</v>
      </c>
      <c r="H205">
        <v>214</v>
      </c>
      <c r="I205" s="5">
        <v>309.84999812500001</v>
      </c>
      <c r="J205" s="5">
        <v>1.4478971875</v>
      </c>
      <c r="K205">
        <v>7483</v>
      </c>
      <c r="L205" s="15">
        <v>2.8598155819858299E-2</v>
      </c>
      <c r="M205" s="13">
        <v>1.8241480689563001</v>
      </c>
      <c r="N205" s="15">
        <v>4.6728971962616802E-3</v>
      </c>
      <c r="O205" s="5">
        <f t="shared" si="36"/>
        <v>309.84999812500001</v>
      </c>
      <c r="P205" s="5">
        <v>1706.8</v>
      </c>
      <c r="Q205" s="5">
        <f t="shared" si="37"/>
        <v>309.84999812500001</v>
      </c>
      <c r="R205" s="5">
        <f t="shared" si="38"/>
        <v>1396.950001875</v>
      </c>
      <c r="S205" s="15">
        <f t="shared" si="39"/>
        <v>4.5084718745469896</v>
      </c>
      <c r="T205">
        <v>1</v>
      </c>
      <c r="U205" s="5">
        <f t="shared" si="40"/>
        <v>1706.8</v>
      </c>
      <c r="V205" s="15">
        <f t="shared" si="41"/>
        <v>1.336362421488705E-4</v>
      </c>
      <c r="W205" s="15">
        <f t="shared" si="42"/>
        <v>0.81846144942289667</v>
      </c>
      <c r="X205" s="5">
        <f t="shared" si="43"/>
        <v>309.84999812500001</v>
      </c>
      <c r="Y205" s="5">
        <f t="shared" si="44"/>
        <v>278.86499831250001</v>
      </c>
      <c r="Z205" s="5">
        <f t="shared" si="45"/>
        <v>1466.7975019687501</v>
      </c>
      <c r="AA205" s="5">
        <f t="shared" si="46"/>
        <v>30.984999812500007</v>
      </c>
      <c r="AB205" s="5">
        <f t="shared" si="47"/>
        <v>-69.847500093750114</v>
      </c>
    </row>
    <row r="206" spans="1:28" x14ac:dyDescent="0.55000000000000004">
      <c r="A206" s="3" t="s">
        <v>72</v>
      </c>
      <c r="B206" s="3" t="s">
        <v>384</v>
      </c>
      <c r="C206" t="s">
        <v>47</v>
      </c>
      <c r="D206" s="3" t="s">
        <v>32</v>
      </c>
      <c r="E206" s="3" t="s">
        <v>482</v>
      </c>
      <c r="F206" s="3" t="s">
        <v>77</v>
      </c>
      <c r="G206" s="5">
        <v>0</v>
      </c>
      <c r="H206">
        <v>79</v>
      </c>
      <c r="I206" s="5">
        <v>161.7999997375</v>
      </c>
      <c r="J206" s="5">
        <v>2.0481012624999999</v>
      </c>
      <c r="K206">
        <v>2217</v>
      </c>
      <c r="L206" s="15">
        <v>3.5633739287325203E-2</v>
      </c>
      <c r="M206" s="13">
        <v>3.9762516914749702</v>
      </c>
      <c r="N206" s="15">
        <v>1.26582278481013E-2</v>
      </c>
      <c r="O206" s="5">
        <f t="shared" si="36"/>
        <v>161.7999997375</v>
      </c>
      <c r="P206" s="5">
        <v>889.1</v>
      </c>
      <c r="Q206" s="5">
        <f t="shared" si="37"/>
        <v>161.7999997375</v>
      </c>
      <c r="R206" s="5">
        <f t="shared" si="38"/>
        <v>727.30000026250002</v>
      </c>
      <c r="S206" s="15">
        <f t="shared" si="39"/>
        <v>4.4950556331424725</v>
      </c>
      <c r="T206">
        <v>1</v>
      </c>
      <c r="U206" s="5">
        <f t="shared" si="40"/>
        <v>889.1</v>
      </c>
      <c r="V206" s="15">
        <f t="shared" si="41"/>
        <v>4.5105999097880126E-4</v>
      </c>
      <c r="W206" s="15">
        <f t="shared" si="42"/>
        <v>0.81801822096783261</v>
      </c>
      <c r="X206" s="5">
        <f t="shared" si="43"/>
        <v>161.7999997375</v>
      </c>
      <c r="Y206" s="5">
        <f t="shared" si="44"/>
        <v>145.61999976375</v>
      </c>
      <c r="Z206" s="5">
        <f t="shared" si="45"/>
        <v>763.66500027562506</v>
      </c>
      <c r="AA206" s="5">
        <f t="shared" si="46"/>
        <v>16.17999997375</v>
      </c>
      <c r="AB206" s="5">
        <f t="shared" si="47"/>
        <v>-36.365000013125041</v>
      </c>
    </row>
    <row r="207" spans="1:28" x14ac:dyDescent="0.55000000000000004">
      <c r="A207" s="3" t="s">
        <v>79</v>
      </c>
      <c r="B207" s="3" t="s">
        <v>484</v>
      </c>
      <c r="C207" t="s">
        <v>31</v>
      </c>
      <c r="D207" s="3" t="s">
        <v>36</v>
      </c>
      <c r="E207" s="3" t="s">
        <v>36</v>
      </c>
      <c r="F207" s="3" t="s">
        <v>82</v>
      </c>
      <c r="G207" s="5">
        <v>1.2749999999999999</v>
      </c>
      <c r="H207">
        <v>1140</v>
      </c>
      <c r="I207" s="5">
        <v>1752.3999914999999</v>
      </c>
      <c r="J207" s="5">
        <v>1.537192975</v>
      </c>
      <c r="K207">
        <v>348718</v>
      </c>
      <c r="L207" s="15">
        <v>3.2691171663063001E-3</v>
      </c>
      <c r="M207" s="13">
        <v>1.6220324158775901</v>
      </c>
      <c r="N207" s="15">
        <v>4.3859649122807006E-3</v>
      </c>
      <c r="O207" s="5">
        <f t="shared" si="36"/>
        <v>350.47999829999998</v>
      </c>
      <c r="P207" s="5">
        <v>9574.4</v>
      </c>
      <c r="Q207" s="5">
        <f t="shared" si="37"/>
        <v>1752.3999914999999</v>
      </c>
      <c r="R207" s="5">
        <f t="shared" si="38"/>
        <v>7822.0000084999992</v>
      </c>
      <c r="S207" s="15">
        <f t="shared" si="39"/>
        <v>4.4635928135360299</v>
      </c>
      <c r="T207">
        <v>5</v>
      </c>
      <c r="U207" s="5">
        <f t="shared" si="40"/>
        <v>1914.8799999999999</v>
      </c>
      <c r="V207" s="15">
        <f t="shared" si="41"/>
        <v>1.4338233185553944E-5</v>
      </c>
      <c r="W207" s="15">
        <f t="shared" si="42"/>
        <v>0.81697025489847919</v>
      </c>
      <c r="X207" s="5">
        <f t="shared" si="43"/>
        <v>350.47999829999998</v>
      </c>
      <c r="Y207" s="5">
        <f t="shared" si="44"/>
        <v>1577.15999235</v>
      </c>
      <c r="Z207" s="5">
        <f t="shared" si="45"/>
        <v>8213.1000089249992</v>
      </c>
      <c r="AA207" s="5">
        <f t="shared" si="46"/>
        <v>175.2399991499999</v>
      </c>
      <c r="AB207" s="5">
        <f t="shared" si="47"/>
        <v>-391.10000042499996</v>
      </c>
    </row>
    <row r="208" spans="1:28" x14ac:dyDescent="0.55000000000000004">
      <c r="A208" s="3" t="s">
        <v>53</v>
      </c>
      <c r="B208" s="3" t="s">
        <v>412</v>
      </c>
      <c r="C208" t="s">
        <v>47</v>
      </c>
      <c r="D208" s="3" t="s">
        <v>48</v>
      </c>
      <c r="E208" s="3" t="s">
        <v>309</v>
      </c>
      <c r="F208" s="3" t="s">
        <v>35</v>
      </c>
      <c r="G208" s="5">
        <v>5</v>
      </c>
      <c r="H208">
        <v>1538</v>
      </c>
      <c r="I208" s="5">
        <v>3121.0624964250001</v>
      </c>
      <c r="J208" s="5">
        <v>2.0292994124999999</v>
      </c>
      <c r="K208">
        <v>9687</v>
      </c>
      <c r="L208" s="15">
        <v>0.158769484876639</v>
      </c>
      <c r="M208" s="13">
        <v>1.61181996490141</v>
      </c>
      <c r="N208" s="15">
        <v>1.23537061118336E-2</v>
      </c>
      <c r="O208" s="5">
        <f t="shared" si="36"/>
        <v>164.26644718026316</v>
      </c>
      <c r="P208" s="5">
        <v>16943.900000000001</v>
      </c>
      <c r="Q208" s="5">
        <f t="shared" si="37"/>
        <v>3121.0624964250001</v>
      </c>
      <c r="R208" s="5">
        <f t="shared" si="38"/>
        <v>13822.837503575001</v>
      </c>
      <c r="S208" s="15">
        <f t="shared" si="39"/>
        <v>4.4288884056017066</v>
      </c>
      <c r="T208">
        <v>19</v>
      </c>
      <c r="U208" s="5">
        <f t="shared" si="40"/>
        <v>891.78421052631586</v>
      </c>
      <c r="V208" s="15">
        <f t="shared" si="41"/>
        <v>1.9613915556932074E-3</v>
      </c>
      <c r="W208" s="15">
        <f t="shared" si="42"/>
        <v>0.81580022920195472</v>
      </c>
      <c r="X208" s="5">
        <f t="shared" si="43"/>
        <v>164.26644718026316</v>
      </c>
      <c r="Y208" s="5">
        <f t="shared" si="44"/>
        <v>2808.9562467825003</v>
      </c>
      <c r="Z208" s="5">
        <f t="shared" si="45"/>
        <v>14513.979378753753</v>
      </c>
      <c r="AA208" s="5">
        <f t="shared" si="46"/>
        <v>312.10624964249973</v>
      </c>
      <c r="AB208" s="5">
        <f t="shared" si="47"/>
        <v>-691.14187517875143</v>
      </c>
    </row>
    <row r="209" spans="1:28" x14ac:dyDescent="0.55000000000000004">
      <c r="A209" s="3" t="s">
        <v>53</v>
      </c>
      <c r="B209" s="3" t="s">
        <v>362</v>
      </c>
      <c r="C209" t="s">
        <v>47</v>
      </c>
      <c r="D209" s="3" t="s">
        <v>57</v>
      </c>
      <c r="E209" s="3" t="s">
        <v>58</v>
      </c>
      <c r="F209" s="3" t="s">
        <v>60</v>
      </c>
      <c r="G209" s="5">
        <v>1.25</v>
      </c>
      <c r="H209">
        <v>110</v>
      </c>
      <c r="I209" s="5">
        <v>51.387499625000004</v>
      </c>
      <c r="J209" s="5">
        <v>0.46715908750000001</v>
      </c>
      <c r="K209">
        <v>1703</v>
      </c>
      <c r="L209" s="15">
        <v>6.45918966529654E-2</v>
      </c>
      <c r="M209" s="13">
        <v>1.42313564298297</v>
      </c>
      <c r="N209" s="15">
        <v>9.0909090909090905E-3</v>
      </c>
      <c r="O209" s="5">
        <f t="shared" si="36"/>
        <v>51.387499625000004</v>
      </c>
      <c r="P209" s="5">
        <v>277.95</v>
      </c>
      <c r="Q209" s="5">
        <f t="shared" si="37"/>
        <v>51.387499625000004</v>
      </c>
      <c r="R209" s="5">
        <f t="shared" si="38"/>
        <v>226.56250037499998</v>
      </c>
      <c r="S209" s="15">
        <f t="shared" si="39"/>
        <v>4.4089029827942321</v>
      </c>
      <c r="T209">
        <v>1</v>
      </c>
      <c r="U209" s="5">
        <f t="shared" si="40"/>
        <v>277.95</v>
      </c>
      <c r="V209" s="15">
        <f t="shared" si="41"/>
        <v>5.8719906048150365E-4</v>
      </c>
      <c r="W209" s="15">
        <f t="shared" si="42"/>
        <v>0.81511962718114772</v>
      </c>
      <c r="X209" s="5">
        <f t="shared" si="43"/>
        <v>51.387499625000004</v>
      </c>
      <c r="Y209" s="5">
        <f t="shared" si="44"/>
        <v>46.248749662500003</v>
      </c>
      <c r="Z209" s="5">
        <f t="shared" si="45"/>
        <v>237.89062539374999</v>
      </c>
      <c r="AA209" s="5">
        <f t="shared" si="46"/>
        <v>5.1387499625000004</v>
      </c>
      <c r="AB209" s="5">
        <f t="shared" si="47"/>
        <v>-11.328125018750001</v>
      </c>
    </row>
    <row r="210" spans="1:28" x14ac:dyDescent="0.55000000000000004">
      <c r="A210" s="3" t="s">
        <v>53</v>
      </c>
      <c r="B210" s="3" t="s">
        <v>255</v>
      </c>
      <c r="C210" t="s">
        <v>47</v>
      </c>
      <c r="D210" s="3" t="s">
        <v>48</v>
      </c>
      <c r="E210" s="3" t="s">
        <v>309</v>
      </c>
      <c r="F210" s="3" t="s">
        <v>35</v>
      </c>
      <c r="G210" s="5">
        <v>5</v>
      </c>
      <c r="H210">
        <v>189</v>
      </c>
      <c r="I210" s="5">
        <v>447.02499948750005</v>
      </c>
      <c r="J210" s="5">
        <v>2.3652116375000003</v>
      </c>
      <c r="K210">
        <v>2242</v>
      </c>
      <c r="L210" s="15">
        <v>8.4299732381801995E-2</v>
      </c>
      <c r="M210" s="13">
        <v>1.4914808206958099</v>
      </c>
      <c r="N210" s="15">
        <v>2.1164021164021198E-2</v>
      </c>
      <c r="O210" s="5">
        <f t="shared" si="36"/>
        <v>111.75624987187501</v>
      </c>
      <c r="P210" s="5">
        <v>2392.75</v>
      </c>
      <c r="Q210" s="5">
        <f t="shared" si="37"/>
        <v>447.02499948750005</v>
      </c>
      <c r="R210" s="5">
        <f t="shared" si="38"/>
        <v>1945.7250005124999</v>
      </c>
      <c r="S210" s="15">
        <f t="shared" si="39"/>
        <v>4.352608920626837</v>
      </c>
      <c r="T210">
        <v>4</v>
      </c>
      <c r="U210" s="5">
        <f t="shared" si="40"/>
        <v>598.1875</v>
      </c>
      <c r="V210" s="15">
        <f t="shared" si="41"/>
        <v>1.7841213202497805E-3</v>
      </c>
      <c r="W210" s="15">
        <f t="shared" si="42"/>
        <v>0.813175217014941</v>
      </c>
      <c r="X210" s="5">
        <f t="shared" si="43"/>
        <v>111.75624987187501</v>
      </c>
      <c r="Y210" s="5">
        <f t="shared" si="44"/>
        <v>402.32249953875004</v>
      </c>
      <c r="Z210" s="5">
        <f t="shared" si="45"/>
        <v>2043.0112505381251</v>
      </c>
      <c r="AA210" s="5">
        <f t="shared" si="46"/>
        <v>44.702499948750017</v>
      </c>
      <c r="AB210" s="5">
        <f t="shared" si="47"/>
        <v>-97.286250025625122</v>
      </c>
    </row>
    <row r="211" spans="1:28" x14ac:dyDescent="0.55000000000000004">
      <c r="A211" s="3" t="s">
        <v>72</v>
      </c>
      <c r="B211" s="3" t="s">
        <v>193</v>
      </c>
      <c r="C211" t="s">
        <v>47</v>
      </c>
      <c r="D211" s="3" t="s">
        <v>250</v>
      </c>
      <c r="E211" s="3" t="s">
        <v>251</v>
      </c>
      <c r="F211" s="3" t="s">
        <v>50</v>
      </c>
      <c r="G211" s="5">
        <v>5</v>
      </c>
      <c r="H211">
        <v>97</v>
      </c>
      <c r="I211" s="5">
        <v>214.07499996250002</v>
      </c>
      <c r="J211" s="5">
        <v>2.2069587625000002</v>
      </c>
      <c r="K211">
        <v>972</v>
      </c>
      <c r="L211" s="15">
        <v>9.979423868312759E-2</v>
      </c>
      <c r="M211" s="13">
        <v>1.17834362139918</v>
      </c>
      <c r="N211" s="15">
        <v>2.06185567010309E-2</v>
      </c>
      <c r="O211" s="5">
        <f t="shared" si="36"/>
        <v>107.03749998125001</v>
      </c>
      <c r="P211" s="5">
        <v>1141.55</v>
      </c>
      <c r="Q211" s="5">
        <f t="shared" si="37"/>
        <v>214.07499996250002</v>
      </c>
      <c r="R211" s="5">
        <f t="shared" si="38"/>
        <v>927.47500003749997</v>
      </c>
      <c r="S211" s="15">
        <f t="shared" si="39"/>
        <v>4.3324769365874944</v>
      </c>
      <c r="T211">
        <v>2</v>
      </c>
      <c r="U211" s="5">
        <f t="shared" si="40"/>
        <v>570.77499999999998</v>
      </c>
      <c r="V211" s="15">
        <f t="shared" si="41"/>
        <v>2.0576131687242774E-3</v>
      </c>
      <c r="W211" s="15">
        <f t="shared" si="42"/>
        <v>0.81246988746660243</v>
      </c>
      <c r="X211" s="5">
        <f t="shared" si="43"/>
        <v>107.03749998125001</v>
      </c>
      <c r="Y211" s="5">
        <f t="shared" si="44"/>
        <v>192.66749996625001</v>
      </c>
      <c r="Z211" s="5">
        <f t="shared" si="45"/>
        <v>973.84875003937498</v>
      </c>
      <c r="AA211" s="5">
        <f t="shared" si="46"/>
        <v>21.40749999625001</v>
      </c>
      <c r="AB211" s="5">
        <f t="shared" si="47"/>
        <v>-46.37375000187501</v>
      </c>
    </row>
    <row r="212" spans="1:28" x14ac:dyDescent="0.55000000000000004">
      <c r="A212" s="3" t="s">
        <v>79</v>
      </c>
      <c r="B212" s="3" t="s">
        <v>491</v>
      </c>
      <c r="C212" t="s">
        <v>31</v>
      </c>
      <c r="D212" s="3" t="s">
        <v>36</v>
      </c>
      <c r="E212" s="3" t="s">
        <v>36</v>
      </c>
      <c r="F212" s="3" t="s">
        <v>82</v>
      </c>
      <c r="G212" s="5">
        <v>0.8125</v>
      </c>
      <c r="H212">
        <v>209</v>
      </c>
      <c r="I212" s="5">
        <v>178.424998125</v>
      </c>
      <c r="J212" s="5">
        <v>0.85370812500000004</v>
      </c>
      <c r="K212">
        <v>3864</v>
      </c>
      <c r="L212" s="15">
        <v>5.40890269151139E-2</v>
      </c>
      <c r="M212" s="13">
        <v>2.10450310559006</v>
      </c>
      <c r="N212" s="15">
        <v>4.7846889952153108E-3</v>
      </c>
      <c r="O212" s="5">
        <f t="shared" si="36"/>
        <v>178.424998125</v>
      </c>
      <c r="P212" s="5">
        <v>937.55</v>
      </c>
      <c r="Q212" s="5">
        <f t="shared" si="37"/>
        <v>178.424998125</v>
      </c>
      <c r="R212" s="5">
        <f t="shared" si="38"/>
        <v>759.12500187499995</v>
      </c>
      <c r="S212" s="15">
        <f t="shared" si="39"/>
        <v>4.2545888180039455</v>
      </c>
      <c r="T212">
        <v>1</v>
      </c>
      <c r="U212" s="5">
        <f t="shared" si="40"/>
        <v>937.55</v>
      </c>
      <c r="V212" s="15">
        <f t="shared" si="41"/>
        <v>2.5879917184265023E-4</v>
      </c>
      <c r="W212" s="15">
        <f t="shared" si="42"/>
        <v>0.80969015185856752</v>
      </c>
      <c r="X212" s="5">
        <f t="shared" si="43"/>
        <v>178.424998125</v>
      </c>
      <c r="Y212" s="5">
        <f t="shared" si="44"/>
        <v>160.58249831250001</v>
      </c>
      <c r="Z212" s="5">
        <f t="shared" si="45"/>
        <v>797.08125196874994</v>
      </c>
      <c r="AA212" s="5">
        <f t="shared" si="46"/>
        <v>17.842499812499995</v>
      </c>
      <c r="AB212" s="5">
        <f t="shared" si="47"/>
        <v>-37.956250093749986</v>
      </c>
    </row>
    <row r="213" spans="1:28" x14ac:dyDescent="0.55000000000000004">
      <c r="A213" s="3" t="s">
        <v>72</v>
      </c>
      <c r="B213" s="3" t="s">
        <v>281</v>
      </c>
      <c r="C213" t="s">
        <v>47</v>
      </c>
      <c r="D213" s="3" t="s">
        <v>32</v>
      </c>
      <c r="E213" s="3" t="s">
        <v>467</v>
      </c>
      <c r="F213" s="3" t="s">
        <v>77</v>
      </c>
      <c r="G213" s="5">
        <v>0</v>
      </c>
      <c r="H213">
        <v>246</v>
      </c>
      <c r="I213" s="5">
        <v>367.812499575</v>
      </c>
      <c r="J213" s="5">
        <v>1.4951727625</v>
      </c>
      <c r="K213">
        <v>8589</v>
      </c>
      <c r="L213" s="15">
        <v>2.8641285365001701E-2</v>
      </c>
      <c r="M213" s="13">
        <v>3.9385260216556102</v>
      </c>
      <c r="N213" s="15">
        <v>8.1300813008130107E-3</v>
      </c>
      <c r="O213" s="5">
        <f t="shared" si="36"/>
        <v>183.9062497875</v>
      </c>
      <c r="P213" s="5">
        <v>1922.7</v>
      </c>
      <c r="Q213" s="5">
        <f t="shared" si="37"/>
        <v>367.812499575</v>
      </c>
      <c r="R213" s="5">
        <f t="shared" si="38"/>
        <v>1554.8875004250001</v>
      </c>
      <c r="S213" s="15">
        <f t="shared" si="39"/>
        <v>4.2273916797869608</v>
      </c>
      <c r="T213">
        <v>2</v>
      </c>
      <c r="U213" s="5">
        <f t="shared" si="40"/>
        <v>961.35</v>
      </c>
      <c r="V213" s="15">
        <f t="shared" si="41"/>
        <v>2.3285597857724969E-4</v>
      </c>
      <c r="W213" s="15">
        <f t="shared" si="42"/>
        <v>0.80870000542206277</v>
      </c>
      <c r="X213" s="5">
        <f t="shared" si="43"/>
        <v>183.9062497875</v>
      </c>
      <c r="Y213" s="5">
        <f t="shared" si="44"/>
        <v>331.03124961750001</v>
      </c>
      <c r="Z213" s="5">
        <f t="shared" si="45"/>
        <v>1632.6318754462502</v>
      </c>
      <c r="AA213" s="5">
        <f t="shared" si="46"/>
        <v>36.781249957499995</v>
      </c>
      <c r="AB213" s="5">
        <f t="shared" si="47"/>
        <v>-77.744375021250107</v>
      </c>
    </row>
    <row r="214" spans="1:28" x14ac:dyDescent="0.55000000000000004">
      <c r="A214" s="3" t="s">
        <v>72</v>
      </c>
      <c r="B214" s="3" t="s">
        <v>494</v>
      </c>
      <c r="C214" t="s">
        <v>47</v>
      </c>
      <c r="D214" s="3" t="s">
        <v>144</v>
      </c>
      <c r="E214" s="3" t="s">
        <v>49</v>
      </c>
      <c r="F214" s="3" t="s">
        <v>456</v>
      </c>
      <c r="G214" s="5">
        <v>10</v>
      </c>
      <c r="H214">
        <v>196</v>
      </c>
      <c r="I214" s="5">
        <v>559.09999844999993</v>
      </c>
      <c r="J214" s="5">
        <v>2.8525510124999998</v>
      </c>
      <c r="K214">
        <v>1919</v>
      </c>
      <c r="L214" s="15">
        <v>0.10213652944241799</v>
      </c>
      <c r="M214" s="13">
        <v>1.2150599270453399</v>
      </c>
      <c r="N214" s="15">
        <v>1.53061224489796E-2</v>
      </c>
      <c r="O214" s="5">
        <f t="shared" si="36"/>
        <v>186.36666614999999</v>
      </c>
      <c r="P214" s="5">
        <v>2912.1</v>
      </c>
      <c r="Q214" s="5">
        <f t="shared" si="37"/>
        <v>559.09999844999993</v>
      </c>
      <c r="R214" s="5">
        <f t="shared" si="38"/>
        <v>2353.00000155</v>
      </c>
      <c r="S214" s="15">
        <f t="shared" si="39"/>
        <v>4.2085494689201433</v>
      </c>
      <c r="T214">
        <v>3</v>
      </c>
      <c r="U214" s="5">
        <f t="shared" si="40"/>
        <v>970.69999999999993</v>
      </c>
      <c r="V214" s="15">
        <f t="shared" si="41"/>
        <v>1.56331422615946E-3</v>
      </c>
      <c r="W214" s="15">
        <f t="shared" si="42"/>
        <v>0.80800796729164526</v>
      </c>
      <c r="X214" s="5">
        <f t="shared" si="43"/>
        <v>186.36666614999999</v>
      </c>
      <c r="Y214" s="5">
        <f t="shared" si="44"/>
        <v>503.18999860499997</v>
      </c>
      <c r="Z214" s="5">
        <f t="shared" si="45"/>
        <v>2470.6500016274999</v>
      </c>
      <c r="AA214" s="5">
        <f t="shared" si="46"/>
        <v>55.909999844999959</v>
      </c>
      <c r="AB214" s="5">
        <f t="shared" si="47"/>
        <v>-117.65000007749995</v>
      </c>
    </row>
    <row r="215" spans="1:28" x14ac:dyDescent="0.55000000000000004">
      <c r="A215" s="3" t="s">
        <v>72</v>
      </c>
      <c r="B215" s="3" t="s">
        <v>395</v>
      </c>
      <c r="C215" t="s">
        <v>47</v>
      </c>
      <c r="D215" s="3" t="s">
        <v>144</v>
      </c>
      <c r="E215" s="3" t="s">
        <v>309</v>
      </c>
      <c r="F215" s="3" t="s">
        <v>77</v>
      </c>
      <c r="G215" s="5">
        <v>10</v>
      </c>
      <c r="H215">
        <v>1638</v>
      </c>
      <c r="I215" s="5">
        <v>4758.3124816499994</v>
      </c>
      <c r="J215" s="5">
        <v>2.9049526749999997</v>
      </c>
      <c r="K215">
        <v>13911</v>
      </c>
      <c r="L215" s="15">
        <v>0.117748544317447</v>
      </c>
      <c r="M215" s="13">
        <v>1.1826885198763599</v>
      </c>
      <c r="N215" s="15">
        <v>6.1050061050061102E-3</v>
      </c>
      <c r="O215" s="5">
        <f t="shared" si="36"/>
        <v>475.83124816499992</v>
      </c>
      <c r="P215" s="5">
        <v>24002.3</v>
      </c>
      <c r="Q215" s="5">
        <f t="shared" si="37"/>
        <v>4758.3124816499994</v>
      </c>
      <c r="R215" s="5">
        <f t="shared" si="38"/>
        <v>19243.987518350001</v>
      </c>
      <c r="S215" s="15">
        <f t="shared" si="39"/>
        <v>4.0442883044278179</v>
      </c>
      <c r="T215">
        <v>10</v>
      </c>
      <c r="U215" s="5">
        <f t="shared" si="40"/>
        <v>2400.23</v>
      </c>
      <c r="V215" s="15">
        <f t="shared" si="41"/>
        <v>7.1885558191359643E-4</v>
      </c>
      <c r="W215" s="15">
        <f t="shared" si="42"/>
        <v>0.80175597831666134</v>
      </c>
      <c r="X215" s="5">
        <f t="shared" si="43"/>
        <v>475.83124816499992</v>
      </c>
      <c r="Y215" s="5">
        <f t="shared" si="44"/>
        <v>4282.4812334849994</v>
      </c>
      <c r="Z215" s="5">
        <f t="shared" si="45"/>
        <v>20206.186894267503</v>
      </c>
      <c r="AA215" s="5">
        <f t="shared" si="46"/>
        <v>475.83124816500003</v>
      </c>
      <c r="AB215" s="5">
        <f t="shared" si="47"/>
        <v>-962.19937591750204</v>
      </c>
    </row>
    <row r="216" spans="1:28" x14ac:dyDescent="0.55000000000000004">
      <c r="A216" s="3" t="s">
        <v>72</v>
      </c>
      <c r="B216" s="3" t="s">
        <v>497</v>
      </c>
      <c r="C216" t="s">
        <v>47</v>
      </c>
      <c r="D216" s="3" t="s">
        <v>32</v>
      </c>
      <c r="E216" s="3" t="s">
        <v>467</v>
      </c>
      <c r="F216" s="3" t="s">
        <v>175</v>
      </c>
      <c r="G216" s="5">
        <v>11.25</v>
      </c>
      <c r="H216">
        <v>282</v>
      </c>
      <c r="I216" s="5">
        <v>668.98749667499987</v>
      </c>
      <c r="J216" s="5">
        <v>2.3722960874999997</v>
      </c>
      <c r="K216">
        <v>3048</v>
      </c>
      <c r="L216" s="15">
        <v>9.2519685039370095E-2</v>
      </c>
      <c r="M216" s="13">
        <v>2.6902427821522301</v>
      </c>
      <c r="N216" s="15">
        <v>7.0921985815602792E-3</v>
      </c>
      <c r="O216" s="5">
        <f t="shared" si="36"/>
        <v>334.49374833749994</v>
      </c>
      <c r="P216" s="5">
        <v>3294.6</v>
      </c>
      <c r="Q216" s="5">
        <f t="shared" si="37"/>
        <v>668.98749667499987</v>
      </c>
      <c r="R216" s="5">
        <f t="shared" si="38"/>
        <v>2625.612503325</v>
      </c>
      <c r="S216" s="15">
        <f t="shared" si="39"/>
        <v>3.9247557187164381</v>
      </c>
      <c r="T216">
        <v>2</v>
      </c>
      <c r="U216" s="5">
        <f t="shared" si="40"/>
        <v>1647.3</v>
      </c>
      <c r="V216" s="15">
        <f t="shared" si="41"/>
        <v>6.5616797900262434E-4</v>
      </c>
      <c r="W216" s="15">
        <f t="shared" si="42"/>
        <v>0.79694424310234935</v>
      </c>
      <c r="X216" s="5">
        <f t="shared" si="43"/>
        <v>334.49374833749994</v>
      </c>
      <c r="Y216" s="5">
        <f t="shared" si="44"/>
        <v>602.08874700749993</v>
      </c>
      <c r="Z216" s="5">
        <f t="shared" si="45"/>
        <v>2756.8931284912501</v>
      </c>
      <c r="AA216" s="5">
        <f t="shared" si="46"/>
        <v>66.898749667499942</v>
      </c>
      <c r="AB216" s="5">
        <f t="shared" si="47"/>
        <v>-131.28062516625005</v>
      </c>
    </row>
    <row r="217" spans="1:28" x14ac:dyDescent="0.55000000000000004">
      <c r="A217" s="3" t="s">
        <v>28</v>
      </c>
      <c r="B217" s="3" t="s">
        <v>499</v>
      </c>
      <c r="C217" t="s">
        <v>31</v>
      </c>
      <c r="D217" s="3" t="s">
        <v>96</v>
      </c>
      <c r="E217" s="3" t="s">
        <v>161</v>
      </c>
      <c r="F217" s="3" t="s">
        <v>35</v>
      </c>
      <c r="G217" s="5">
        <v>6.25</v>
      </c>
      <c r="H217">
        <v>96</v>
      </c>
      <c r="I217" s="5">
        <v>85.474999199999999</v>
      </c>
      <c r="J217" s="5">
        <v>0.89036457499999999</v>
      </c>
      <c r="K217">
        <v>1532</v>
      </c>
      <c r="L217" s="15">
        <v>6.26631853785901E-2</v>
      </c>
      <c r="M217" s="13">
        <v>1.2709921671018301</v>
      </c>
      <c r="N217" s="15">
        <v>2.0833333333333301E-2</v>
      </c>
      <c r="O217" s="5">
        <f t="shared" si="36"/>
        <v>42.7374996</v>
      </c>
      <c r="P217" s="5">
        <v>418.2</v>
      </c>
      <c r="Q217" s="5">
        <f t="shared" si="37"/>
        <v>85.474999199999999</v>
      </c>
      <c r="R217" s="5">
        <f t="shared" si="38"/>
        <v>332.72500079999998</v>
      </c>
      <c r="S217" s="15">
        <f t="shared" si="39"/>
        <v>3.8926587179190051</v>
      </c>
      <c r="T217">
        <v>2</v>
      </c>
      <c r="U217" s="5">
        <f t="shared" si="40"/>
        <v>209.1</v>
      </c>
      <c r="V217" s="15">
        <f t="shared" si="41"/>
        <v>1.3054830287206251E-3</v>
      </c>
      <c r="W217" s="15">
        <f t="shared" si="42"/>
        <v>0.79561214921090384</v>
      </c>
      <c r="X217" s="5">
        <f t="shared" si="43"/>
        <v>42.7374996</v>
      </c>
      <c r="Y217" s="5">
        <f t="shared" si="44"/>
        <v>76.927499280000006</v>
      </c>
      <c r="Z217" s="5">
        <f t="shared" si="45"/>
        <v>349.36125083999997</v>
      </c>
      <c r="AA217" s="5">
        <f t="shared" si="46"/>
        <v>8.5474999199999928</v>
      </c>
      <c r="AB217" s="5">
        <f t="shared" si="47"/>
        <v>-16.636250039999993</v>
      </c>
    </row>
    <row r="218" spans="1:28" x14ac:dyDescent="0.55000000000000004">
      <c r="A218" s="3" t="s">
        <v>72</v>
      </c>
      <c r="B218" s="3" t="s">
        <v>239</v>
      </c>
      <c r="C218" t="s">
        <v>47</v>
      </c>
      <c r="D218" s="3" t="s">
        <v>144</v>
      </c>
      <c r="E218" s="3" t="s">
        <v>309</v>
      </c>
      <c r="F218" s="3" t="s">
        <v>77</v>
      </c>
      <c r="G218" s="5">
        <v>10</v>
      </c>
      <c r="H218">
        <v>209</v>
      </c>
      <c r="I218" s="5">
        <v>440.53749932500006</v>
      </c>
      <c r="J218" s="5">
        <v>2.1078349250000001</v>
      </c>
      <c r="K218">
        <v>1705</v>
      </c>
      <c r="L218" s="15">
        <v>0.12258064516129</v>
      </c>
      <c r="M218" s="13">
        <v>1.42405278592375</v>
      </c>
      <c r="N218" s="15">
        <v>1.4354066985645899E-2</v>
      </c>
      <c r="O218" s="5">
        <f t="shared" si="36"/>
        <v>146.84583310833335</v>
      </c>
      <c r="P218" s="5">
        <v>2085.0500000000002</v>
      </c>
      <c r="Q218" s="5">
        <f t="shared" si="37"/>
        <v>440.53749932500006</v>
      </c>
      <c r="R218" s="5">
        <f t="shared" si="38"/>
        <v>1644.5125006750002</v>
      </c>
      <c r="S218" s="15">
        <f t="shared" si="39"/>
        <v>3.732968256265933</v>
      </c>
      <c r="T218">
        <v>3</v>
      </c>
      <c r="U218" s="5">
        <f t="shared" si="40"/>
        <v>695.01666666666677</v>
      </c>
      <c r="V218" s="15">
        <f t="shared" si="41"/>
        <v>1.7595307917888474E-3</v>
      </c>
      <c r="W218" s="15">
        <f t="shared" si="42"/>
        <v>0.78871609825903455</v>
      </c>
      <c r="X218" s="5">
        <f t="shared" si="43"/>
        <v>146.84583310833335</v>
      </c>
      <c r="Y218" s="5">
        <f t="shared" si="44"/>
        <v>396.48374939250004</v>
      </c>
      <c r="Z218" s="5">
        <f t="shared" si="45"/>
        <v>1726.7381257087502</v>
      </c>
      <c r="AA218" s="5">
        <f t="shared" si="46"/>
        <v>44.053749932500011</v>
      </c>
      <c r="AB218" s="5">
        <f t="shared" si="47"/>
        <v>-82.225625033750021</v>
      </c>
    </row>
    <row r="219" spans="1:28" x14ac:dyDescent="0.55000000000000004">
      <c r="A219" s="3" t="s">
        <v>53</v>
      </c>
      <c r="B219" s="3" t="s">
        <v>132</v>
      </c>
      <c r="C219" t="s">
        <v>47</v>
      </c>
      <c r="D219" s="3" t="s">
        <v>48</v>
      </c>
      <c r="E219" s="3" t="s">
        <v>309</v>
      </c>
      <c r="F219" s="3" t="s">
        <v>35</v>
      </c>
      <c r="G219" s="5">
        <v>5</v>
      </c>
      <c r="H219">
        <v>73</v>
      </c>
      <c r="I219" s="5">
        <v>176.9499998</v>
      </c>
      <c r="J219" s="5">
        <v>2.4239725999999999</v>
      </c>
      <c r="K219">
        <v>613</v>
      </c>
      <c r="L219" s="15">
        <v>0.119086460032626</v>
      </c>
      <c r="M219" s="13">
        <v>2.07128874388254</v>
      </c>
      <c r="N219" s="15">
        <v>2.7397260273972601E-2</v>
      </c>
      <c r="O219" s="5">
        <f t="shared" si="36"/>
        <v>88.4749999</v>
      </c>
      <c r="P219" s="5">
        <v>833.85</v>
      </c>
      <c r="Q219" s="5">
        <f t="shared" si="37"/>
        <v>176.9499998</v>
      </c>
      <c r="R219" s="5">
        <f t="shared" si="38"/>
        <v>656.90000020000002</v>
      </c>
      <c r="S219" s="15">
        <f t="shared" si="39"/>
        <v>3.7123481262643101</v>
      </c>
      <c r="T219">
        <v>2</v>
      </c>
      <c r="U219" s="5">
        <f t="shared" si="40"/>
        <v>416.92500000000001</v>
      </c>
      <c r="V219" s="15">
        <f t="shared" si="41"/>
        <v>3.2626427406198906E-3</v>
      </c>
      <c r="W219" s="15">
        <f t="shared" si="42"/>
        <v>0.78779156946693052</v>
      </c>
      <c r="X219" s="5">
        <f t="shared" si="43"/>
        <v>88.4749999</v>
      </c>
      <c r="Y219" s="5">
        <f t="shared" si="44"/>
        <v>159.25499981999999</v>
      </c>
      <c r="Z219" s="5">
        <f t="shared" si="45"/>
        <v>689.74500021000006</v>
      </c>
      <c r="AA219" s="5">
        <f t="shared" si="46"/>
        <v>17.694999980000006</v>
      </c>
      <c r="AB219" s="5">
        <f t="shared" si="47"/>
        <v>-32.845000010000035</v>
      </c>
    </row>
    <row r="220" spans="1:28" x14ac:dyDescent="0.55000000000000004">
      <c r="A220" s="3" t="s">
        <v>53</v>
      </c>
      <c r="B220" s="3" t="s">
        <v>503</v>
      </c>
      <c r="C220" t="s">
        <v>47</v>
      </c>
      <c r="D220" s="3" t="s">
        <v>57</v>
      </c>
      <c r="E220" s="3" t="s">
        <v>49</v>
      </c>
      <c r="F220" s="3" t="s">
        <v>60</v>
      </c>
      <c r="G220" s="5">
        <v>3.75</v>
      </c>
      <c r="H220">
        <v>145</v>
      </c>
      <c r="I220" s="5">
        <v>383.52499999999998</v>
      </c>
      <c r="J220" s="5">
        <v>2.645</v>
      </c>
      <c r="K220">
        <v>4976</v>
      </c>
      <c r="L220" s="15">
        <v>2.9139871382636698E-2</v>
      </c>
      <c r="M220" s="13">
        <v>2.2289590032154298</v>
      </c>
      <c r="N220" s="15">
        <v>1.37931034482759E-2</v>
      </c>
      <c r="O220" s="5">
        <f t="shared" si="36"/>
        <v>191.76249999999999</v>
      </c>
      <c r="P220" s="5">
        <v>1800.3</v>
      </c>
      <c r="Q220" s="5">
        <f t="shared" si="37"/>
        <v>383.52499999999998</v>
      </c>
      <c r="R220" s="5">
        <f t="shared" si="38"/>
        <v>1416.7750000000001</v>
      </c>
      <c r="S220" s="15">
        <f t="shared" si="39"/>
        <v>3.6940877387393263</v>
      </c>
      <c r="T220">
        <v>2</v>
      </c>
      <c r="U220" s="5">
        <f t="shared" si="40"/>
        <v>900.15</v>
      </c>
      <c r="V220" s="15">
        <f t="shared" si="41"/>
        <v>4.0192926045016245E-4</v>
      </c>
      <c r="W220" s="15">
        <f t="shared" si="42"/>
        <v>0.78696606121202028</v>
      </c>
      <c r="X220" s="5">
        <f t="shared" si="43"/>
        <v>191.76249999999999</v>
      </c>
      <c r="Y220" s="5">
        <f t="shared" si="44"/>
        <v>345.17250000000001</v>
      </c>
      <c r="Z220" s="5">
        <f t="shared" si="45"/>
        <v>1487.6137500000002</v>
      </c>
      <c r="AA220" s="5">
        <f t="shared" si="46"/>
        <v>38.352499999999964</v>
      </c>
      <c r="AB220" s="5">
        <f t="shared" si="47"/>
        <v>-70.838750000000118</v>
      </c>
    </row>
    <row r="221" spans="1:28" x14ac:dyDescent="0.55000000000000004">
      <c r="A221" s="3" t="s">
        <v>72</v>
      </c>
      <c r="B221" s="3" t="s">
        <v>292</v>
      </c>
      <c r="C221" t="s">
        <v>47</v>
      </c>
      <c r="D221" s="3" t="s">
        <v>96</v>
      </c>
      <c r="E221" s="3" t="s">
        <v>88</v>
      </c>
      <c r="F221" s="3" t="s">
        <v>35</v>
      </c>
      <c r="G221" s="5">
        <v>15</v>
      </c>
      <c r="H221">
        <v>3592</v>
      </c>
      <c r="I221" s="5">
        <v>8164.4374776000004</v>
      </c>
      <c r="J221" s="5">
        <v>2.2729503000000002</v>
      </c>
      <c r="K221">
        <v>36049</v>
      </c>
      <c r="L221" s="15">
        <v>9.9642153735193806E-2</v>
      </c>
      <c r="M221" s="13">
        <v>1.0396601847485401</v>
      </c>
      <c r="N221" s="15">
        <v>8.0734966592427605E-3</v>
      </c>
      <c r="O221" s="5">
        <f t="shared" si="36"/>
        <v>281.53232681379313</v>
      </c>
      <c r="P221" s="5">
        <v>35926.949999999997</v>
      </c>
      <c r="Q221" s="5">
        <f t="shared" si="37"/>
        <v>8164.4374776000004</v>
      </c>
      <c r="R221" s="5">
        <f t="shared" si="38"/>
        <v>27762.512522399997</v>
      </c>
      <c r="S221" s="15">
        <f t="shared" si="39"/>
        <v>3.4004195143351139</v>
      </c>
      <c r="T221">
        <v>29</v>
      </c>
      <c r="U221" s="5">
        <f t="shared" si="40"/>
        <v>1238.860344827586</v>
      </c>
      <c r="V221" s="15">
        <f t="shared" si="41"/>
        <v>8.0446059530084075E-4</v>
      </c>
      <c r="W221" s="15">
        <f t="shared" si="42"/>
        <v>0.77274893979032455</v>
      </c>
      <c r="X221" s="5">
        <f t="shared" si="43"/>
        <v>281.53232681379313</v>
      </c>
      <c r="Y221" s="5">
        <f t="shared" si="44"/>
        <v>7347.9937298400009</v>
      </c>
      <c r="Z221" s="5">
        <f t="shared" si="45"/>
        <v>29150.638148519996</v>
      </c>
      <c r="AA221" s="5">
        <f t="shared" si="46"/>
        <v>816.4437477599995</v>
      </c>
      <c r="AB221" s="5">
        <f t="shared" si="47"/>
        <v>-1388.1256261199997</v>
      </c>
    </row>
    <row r="222" spans="1:28" x14ac:dyDescent="0.55000000000000004">
      <c r="A222" s="3" t="s">
        <v>53</v>
      </c>
      <c r="B222" s="3" t="s">
        <v>506</v>
      </c>
      <c r="C222" t="s">
        <v>47</v>
      </c>
      <c r="D222" s="3" t="s">
        <v>57</v>
      </c>
      <c r="E222" s="3" t="s">
        <v>309</v>
      </c>
      <c r="F222" s="3" t="s">
        <v>60</v>
      </c>
      <c r="G222" s="5">
        <v>3.75</v>
      </c>
      <c r="H222">
        <v>38</v>
      </c>
      <c r="I222" s="5">
        <v>106.6375</v>
      </c>
      <c r="J222" s="5">
        <v>2.8062499999999999</v>
      </c>
      <c r="K222">
        <v>350</v>
      </c>
      <c r="L222" s="15">
        <v>0.108571428571429</v>
      </c>
      <c r="M222" s="13">
        <v>2.476</v>
      </c>
      <c r="N222" s="15">
        <v>2.6315789473684199E-2</v>
      </c>
      <c r="O222" s="5">
        <f t="shared" si="36"/>
        <v>106.6375</v>
      </c>
      <c r="P222" s="5">
        <v>467.5</v>
      </c>
      <c r="Q222" s="5">
        <f t="shared" si="37"/>
        <v>106.6375</v>
      </c>
      <c r="R222" s="5">
        <f t="shared" si="38"/>
        <v>360.86250000000001</v>
      </c>
      <c r="S222" s="15">
        <f t="shared" si="39"/>
        <v>3.3840112530770132</v>
      </c>
      <c r="T222">
        <v>1</v>
      </c>
      <c r="U222" s="5">
        <f t="shared" si="40"/>
        <v>467.5</v>
      </c>
      <c r="V222" s="15">
        <f t="shared" si="41"/>
        <v>2.8571428571428671E-3</v>
      </c>
      <c r="W222" s="15">
        <f t="shared" si="42"/>
        <v>0.7718983957219252</v>
      </c>
      <c r="X222" s="5">
        <f t="shared" si="43"/>
        <v>106.6375</v>
      </c>
      <c r="Y222" s="5">
        <f t="shared" si="44"/>
        <v>95.97375000000001</v>
      </c>
      <c r="Z222" s="5">
        <f t="shared" si="45"/>
        <v>378.90562500000004</v>
      </c>
      <c r="AA222" s="5">
        <f t="shared" si="46"/>
        <v>10.663749999999993</v>
      </c>
      <c r="AB222" s="5">
        <f t="shared" si="47"/>
        <v>-18.043125000000032</v>
      </c>
    </row>
    <row r="223" spans="1:28" x14ac:dyDescent="0.55000000000000004">
      <c r="A223" s="3" t="s">
        <v>53</v>
      </c>
      <c r="B223" s="3" t="s">
        <v>276</v>
      </c>
      <c r="C223" t="s">
        <v>47</v>
      </c>
      <c r="D223" s="3" t="s">
        <v>57</v>
      </c>
      <c r="E223" s="3" t="s">
        <v>309</v>
      </c>
      <c r="F223" s="3" t="s">
        <v>60</v>
      </c>
      <c r="G223" s="5">
        <v>5</v>
      </c>
      <c r="H223">
        <v>678</v>
      </c>
      <c r="I223" s="5">
        <v>1100.59999335</v>
      </c>
      <c r="J223" s="5">
        <v>1.623303825</v>
      </c>
      <c r="K223">
        <v>32909</v>
      </c>
      <c r="L223" s="15">
        <v>2.0602266857090799E-2</v>
      </c>
      <c r="M223" s="13">
        <v>2.4206478470935</v>
      </c>
      <c r="N223" s="15">
        <v>7.3746312684365798E-3</v>
      </c>
      <c r="O223" s="5">
        <f t="shared" si="36"/>
        <v>220.11999867</v>
      </c>
      <c r="P223" s="5">
        <v>4647.8</v>
      </c>
      <c r="Q223" s="5">
        <f t="shared" si="37"/>
        <v>1100.59999335</v>
      </c>
      <c r="R223" s="5">
        <f t="shared" si="38"/>
        <v>3547.2000066500004</v>
      </c>
      <c r="S223" s="15">
        <f t="shared" si="39"/>
        <v>3.2229693149943182</v>
      </c>
      <c r="T223">
        <v>5</v>
      </c>
      <c r="U223" s="5">
        <f t="shared" si="40"/>
        <v>929.56000000000006</v>
      </c>
      <c r="V223" s="15">
        <f t="shared" si="41"/>
        <v>1.5193412136497642E-4</v>
      </c>
      <c r="W223" s="15">
        <f t="shared" si="42"/>
        <v>0.7631997948814494</v>
      </c>
      <c r="X223" s="5">
        <f t="shared" si="43"/>
        <v>220.11999867</v>
      </c>
      <c r="Y223" s="5">
        <f t="shared" si="44"/>
        <v>990.53999401500005</v>
      </c>
      <c r="Z223" s="5">
        <f t="shared" si="45"/>
        <v>3724.5600069825005</v>
      </c>
      <c r="AA223" s="5">
        <f t="shared" si="46"/>
        <v>110.05999933499993</v>
      </c>
      <c r="AB223" s="5">
        <f t="shared" si="47"/>
        <v>-177.36000033250002</v>
      </c>
    </row>
    <row r="224" spans="1:28" x14ac:dyDescent="0.55000000000000004">
      <c r="A224" s="3" t="s">
        <v>72</v>
      </c>
      <c r="B224" s="3" t="s">
        <v>509</v>
      </c>
      <c r="C224" t="s">
        <v>47</v>
      </c>
      <c r="D224" s="3" t="s">
        <v>104</v>
      </c>
      <c r="E224" s="3" t="s">
        <v>105</v>
      </c>
      <c r="F224" s="3" t="s">
        <v>175</v>
      </c>
      <c r="G224" s="5">
        <v>6.25</v>
      </c>
      <c r="H224">
        <v>78</v>
      </c>
      <c r="I224" s="5">
        <v>212.7624993</v>
      </c>
      <c r="J224" s="5">
        <v>2.7277243499999999</v>
      </c>
      <c r="K224">
        <v>1275</v>
      </c>
      <c r="L224" s="15">
        <v>6.1176470588235297E-2</v>
      </c>
      <c r="M224" s="13">
        <v>1.2060313725490199</v>
      </c>
      <c r="N224" s="15">
        <v>1.2820512820512799E-2</v>
      </c>
      <c r="O224" s="5">
        <f t="shared" si="36"/>
        <v>212.7624993</v>
      </c>
      <c r="P224" s="5">
        <v>892.5</v>
      </c>
      <c r="Q224" s="5">
        <f t="shared" si="37"/>
        <v>212.7624993</v>
      </c>
      <c r="R224" s="5">
        <f t="shared" si="38"/>
        <v>679.73750070000006</v>
      </c>
      <c r="S224" s="15">
        <f t="shared" si="39"/>
        <v>3.1948181795963704</v>
      </c>
      <c r="T224">
        <v>1</v>
      </c>
      <c r="U224" s="5">
        <f t="shared" si="40"/>
        <v>892.5</v>
      </c>
      <c r="V224" s="15">
        <f t="shared" si="41"/>
        <v>7.8431372549019485E-4</v>
      </c>
      <c r="W224" s="15">
        <f t="shared" si="42"/>
        <v>0.76161064504201692</v>
      </c>
      <c r="X224" s="5">
        <f t="shared" si="43"/>
        <v>212.7624993</v>
      </c>
      <c r="Y224" s="5">
        <f t="shared" si="44"/>
        <v>191.48624937</v>
      </c>
      <c r="Z224" s="5">
        <f t="shared" si="45"/>
        <v>713.72437573500008</v>
      </c>
      <c r="AA224" s="5">
        <f t="shared" si="46"/>
        <v>21.276249930000006</v>
      </c>
      <c r="AB224" s="5">
        <f t="shared" si="47"/>
        <v>-33.986875035000025</v>
      </c>
    </row>
    <row r="225" spans="1:28" x14ac:dyDescent="0.55000000000000004">
      <c r="A225" s="3" t="s">
        <v>53</v>
      </c>
      <c r="B225" s="3" t="s">
        <v>511</v>
      </c>
      <c r="C225" t="s">
        <v>47</v>
      </c>
      <c r="D225" s="3" t="s">
        <v>48</v>
      </c>
      <c r="E225" s="3" t="s">
        <v>309</v>
      </c>
      <c r="F225" s="3" t="s">
        <v>35</v>
      </c>
      <c r="G225" s="5">
        <v>5</v>
      </c>
      <c r="H225">
        <v>218</v>
      </c>
      <c r="I225" s="5">
        <v>507.92499887500003</v>
      </c>
      <c r="J225" s="5">
        <v>2.3299311875000002</v>
      </c>
      <c r="K225">
        <v>2724</v>
      </c>
      <c r="L225" s="15">
        <v>8.0029368575624107E-2</v>
      </c>
      <c r="M225" s="13">
        <v>1.5082599118942701</v>
      </c>
      <c r="N225" s="15">
        <v>4.5871559633027499E-3</v>
      </c>
      <c r="O225" s="5">
        <f t="shared" si="36"/>
        <v>507.92499887500003</v>
      </c>
      <c r="P225" s="5">
        <v>2094.4</v>
      </c>
      <c r="Q225" s="5">
        <f t="shared" si="37"/>
        <v>507.92499887500003</v>
      </c>
      <c r="R225" s="5">
        <f t="shared" si="38"/>
        <v>1586.4750011250001</v>
      </c>
      <c r="S225" s="15">
        <f t="shared" si="39"/>
        <v>3.1234434308980141</v>
      </c>
      <c r="T225">
        <v>1</v>
      </c>
      <c r="U225" s="5">
        <f t="shared" si="40"/>
        <v>2094.4</v>
      </c>
      <c r="V225" s="15">
        <f t="shared" si="41"/>
        <v>3.6710719530102783E-4</v>
      </c>
      <c r="W225" s="15">
        <f t="shared" si="42"/>
        <v>0.75748424423462568</v>
      </c>
      <c r="X225" s="5">
        <f t="shared" si="43"/>
        <v>507.92499887500003</v>
      </c>
      <c r="Y225" s="5">
        <f t="shared" si="44"/>
        <v>457.13249898750001</v>
      </c>
      <c r="Z225" s="5">
        <f t="shared" si="45"/>
        <v>1665.7987511812501</v>
      </c>
      <c r="AA225" s="5">
        <f t="shared" si="46"/>
        <v>50.792499887500014</v>
      </c>
      <c r="AB225" s="5">
        <f t="shared" si="47"/>
        <v>-79.323750056249992</v>
      </c>
    </row>
    <row r="226" spans="1:28" x14ac:dyDescent="0.55000000000000004">
      <c r="A226" s="3" t="s">
        <v>72</v>
      </c>
      <c r="B226" s="3" t="s">
        <v>513</v>
      </c>
      <c r="C226" t="s">
        <v>47</v>
      </c>
      <c r="D226" s="3" t="s">
        <v>144</v>
      </c>
      <c r="E226" s="3" t="s">
        <v>49</v>
      </c>
      <c r="F226" s="3" t="s">
        <v>456</v>
      </c>
      <c r="G226" s="5">
        <v>10</v>
      </c>
      <c r="H226">
        <v>133</v>
      </c>
      <c r="I226" s="5">
        <v>350.33749948749994</v>
      </c>
      <c r="J226" s="5">
        <v>2.6341165374999997</v>
      </c>
      <c r="K226">
        <v>2440</v>
      </c>
      <c r="L226" s="15">
        <v>5.4508196721311498E-2</v>
      </c>
      <c r="M226" s="13">
        <v>1.17480737704918</v>
      </c>
      <c r="N226" s="15">
        <v>2.2556390977443601E-2</v>
      </c>
      <c r="O226" s="5">
        <f t="shared" si="36"/>
        <v>116.77916649583331</v>
      </c>
      <c r="P226" s="5">
        <v>1422.9</v>
      </c>
      <c r="Q226" s="5">
        <f t="shared" si="37"/>
        <v>350.33749948749994</v>
      </c>
      <c r="R226" s="5">
        <f t="shared" si="38"/>
        <v>1072.5625005125003</v>
      </c>
      <c r="S226" s="15">
        <f t="shared" si="39"/>
        <v>3.0615121192607853</v>
      </c>
      <c r="T226">
        <v>3</v>
      </c>
      <c r="U226" s="5">
        <f t="shared" si="40"/>
        <v>474.3</v>
      </c>
      <c r="V226" s="15">
        <f t="shared" si="41"/>
        <v>1.2295081967213116E-3</v>
      </c>
      <c r="W226" s="15">
        <f t="shared" si="42"/>
        <v>0.75378628189788477</v>
      </c>
      <c r="X226" s="5">
        <f t="shared" si="43"/>
        <v>116.77916649583331</v>
      </c>
      <c r="Y226" s="5">
        <f t="shared" si="44"/>
        <v>315.30374953874997</v>
      </c>
      <c r="Z226" s="5">
        <f t="shared" si="45"/>
        <v>1126.1906255381252</v>
      </c>
      <c r="AA226" s="5">
        <f t="shared" si="46"/>
        <v>35.033749948749971</v>
      </c>
      <c r="AB226" s="5">
        <f t="shared" si="47"/>
        <v>-53.628125025624968</v>
      </c>
    </row>
    <row r="227" spans="1:28" x14ac:dyDescent="0.55000000000000004">
      <c r="A227" s="3" t="s">
        <v>53</v>
      </c>
      <c r="B227" s="3" t="s">
        <v>292</v>
      </c>
      <c r="C227" t="s">
        <v>47</v>
      </c>
      <c r="D227" s="3" t="s">
        <v>48</v>
      </c>
      <c r="E227" s="3" t="s">
        <v>161</v>
      </c>
      <c r="F227" s="3" t="s">
        <v>35</v>
      </c>
      <c r="G227" s="5">
        <v>5</v>
      </c>
      <c r="H227">
        <v>3403</v>
      </c>
      <c r="I227" s="5">
        <v>5461.2374683625003</v>
      </c>
      <c r="J227" s="5">
        <v>1.6048302875</v>
      </c>
      <c r="K227">
        <v>37720</v>
      </c>
      <c r="L227" s="15">
        <v>9.0217391304347791E-2</v>
      </c>
      <c r="M227" s="13">
        <v>1.65507158006363</v>
      </c>
      <c r="N227" s="15">
        <v>7.3464590067587399E-3</v>
      </c>
      <c r="O227" s="5">
        <f t="shared" si="36"/>
        <v>218.44949873450003</v>
      </c>
      <c r="P227" s="5">
        <v>22057.5</v>
      </c>
      <c r="Q227" s="5">
        <f t="shared" si="37"/>
        <v>5461.2374683625003</v>
      </c>
      <c r="R227" s="5">
        <f t="shared" si="38"/>
        <v>16596.262531637498</v>
      </c>
      <c r="S227" s="15">
        <f t="shared" si="39"/>
        <v>3.0389197737291815</v>
      </c>
      <c r="T227">
        <v>25</v>
      </c>
      <c r="U227" s="5">
        <f t="shared" si="40"/>
        <v>882.3</v>
      </c>
      <c r="V227" s="15">
        <f t="shared" si="41"/>
        <v>6.6277836691410342E-4</v>
      </c>
      <c r="W227" s="15">
        <f t="shared" si="42"/>
        <v>0.75240904597699187</v>
      </c>
      <c r="X227" s="5">
        <f t="shared" si="43"/>
        <v>218.44949873450003</v>
      </c>
      <c r="Y227" s="5">
        <f t="shared" si="44"/>
        <v>4915.1137215262506</v>
      </c>
      <c r="Z227" s="5">
        <f t="shared" si="45"/>
        <v>17426.075658219375</v>
      </c>
      <c r="AA227" s="5">
        <f t="shared" si="46"/>
        <v>546.12374683624967</v>
      </c>
      <c r="AB227" s="5">
        <f t="shared" si="47"/>
        <v>-829.81312658187744</v>
      </c>
    </row>
    <row r="228" spans="1:28" x14ac:dyDescent="0.55000000000000004">
      <c r="A228" s="3" t="s">
        <v>53</v>
      </c>
      <c r="B228" s="3" t="s">
        <v>395</v>
      </c>
      <c r="C228" t="s">
        <v>47</v>
      </c>
      <c r="D228" s="3" t="s">
        <v>57</v>
      </c>
      <c r="E228" s="3" t="s">
        <v>309</v>
      </c>
      <c r="F228" s="3" t="s">
        <v>60</v>
      </c>
      <c r="G228" s="5">
        <v>3.75</v>
      </c>
      <c r="H228">
        <v>274</v>
      </c>
      <c r="I228" s="5">
        <v>514.649997525</v>
      </c>
      <c r="J228" s="5">
        <v>1.8782846625</v>
      </c>
      <c r="K228">
        <v>7186</v>
      </c>
      <c r="L228" s="15">
        <v>3.8129696632340698E-2</v>
      </c>
      <c r="M228" s="13">
        <v>2.0801976064569998</v>
      </c>
      <c r="N228" s="15">
        <v>1.4598540145985399E-2</v>
      </c>
      <c r="O228" s="5">
        <f t="shared" si="36"/>
        <v>128.66249938125</v>
      </c>
      <c r="P228" s="5">
        <v>2062.9499999999998</v>
      </c>
      <c r="Q228" s="5">
        <f t="shared" si="37"/>
        <v>514.649997525</v>
      </c>
      <c r="R228" s="5">
        <f t="shared" si="38"/>
        <v>1548.3000024749999</v>
      </c>
      <c r="S228" s="15">
        <f t="shared" si="39"/>
        <v>3.0084523655317583</v>
      </c>
      <c r="T228">
        <v>4</v>
      </c>
      <c r="U228" s="5">
        <f t="shared" si="40"/>
        <v>515.73749999999995</v>
      </c>
      <c r="V228" s="15">
        <f t="shared" si="41"/>
        <v>5.5663790704146995E-4</v>
      </c>
      <c r="W228" s="15">
        <f t="shared" si="42"/>
        <v>0.75052715891078314</v>
      </c>
      <c r="X228" s="5">
        <f t="shared" si="43"/>
        <v>128.66249938125</v>
      </c>
      <c r="Y228" s="5">
        <f t="shared" si="44"/>
        <v>463.18499777250003</v>
      </c>
      <c r="Z228" s="5">
        <f t="shared" si="45"/>
        <v>1625.7150025987501</v>
      </c>
      <c r="AA228" s="5">
        <f t="shared" si="46"/>
        <v>51.464999752499978</v>
      </c>
      <c r="AB228" s="5">
        <f t="shared" si="47"/>
        <v>-77.415000123750133</v>
      </c>
    </row>
    <row r="229" spans="1:28" x14ac:dyDescent="0.55000000000000004">
      <c r="A229" s="3" t="s">
        <v>63</v>
      </c>
      <c r="B229" s="3" t="s">
        <v>517</v>
      </c>
      <c r="C229" t="s">
        <v>31</v>
      </c>
      <c r="D229" s="3" t="s">
        <v>36</v>
      </c>
      <c r="E229" s="3" t="s">
        <v>36</v>
      </c>
      <c r="F229" s="3" t="s">
        <v>67</v>
      </c>
      <c r="G229" s="5">
        <v>0.92500000000000004</v>
      </c>
      <c r="H229">
        <v>416</v>
      </c>
      <c r="I229" s="5">
        <v>368.3374968</v>
      </c>
      <c r="J229" s="5">
        <v>0.88542667500000005</v>
      </c>
      <c r="K229">
        <v>38048</v>
      </c>
      <c r="L229" s="15">
        <v>1.09335576114382E-2</v>
      </c>
      <c r="M229" s="13">
        <v>1.77627996215307</v>
      </c>
      <c r="N229" s="15">
        <v>7.2115384615384593E-3</v>
      </c>
      <c r="O229" s="5">
        <f t="shared" si="36"/>
        <v>122.7791656</v>
      </c>
      <c r="P229" s="5">
        <v>1471.35</v>
      </c>
      <c r="Q229" s="5">
        <f t="shared" si="37"/>
        <v>368.3374968</v>
      </c>
      <c r="R229" s="5">
        <f t="shared" si="38"/>
        <v>1103.0125031999999</v>
      </c>
      <c r="S229" s="15">
        <f t="shared" si="39"/>
        <v>2.994570231873281</v>
      </c>
      <c r="T229">
        <v>3</v>
      </c>
      <c r="U229" s="5">
        <f t="shared" si="40"/>
        <v>490.45</v>
      </c>
      <c r="V229" s="15">
        <f t="shared" si="41"/>
        <v>7.8847771236333151E-5</v>
      </c>
      <c r="W229" s="15">
        <f t="shared" si="42"/>
        <v>0.74966017820369046</v>
      </c>
      <c r="X229" s="5">
        <f t="shared" si="43"/>
        <v>122.7791656</v>
      </c>
      <c r="Y229" s="5">
        <f t="shared" si="44"/>
        <v>331.50374712000001</v>
      </c>
      <c r="Z229" s="5">
        <f t="shared" si="45"/>
        <v>1158.16312836</v>
      </c>
      <c r="AA229" s="5">
        <f t="shared" si="46"/>
        <v>36.833749679999983</v>
      </c>
      <c r="AB229" s="5">
        <f t="shared" si="47"/>
        <v>-55.150625160000118</v>
      </c>
    </row>
    <row r="230" spans="1:28" x14ac:dyDescent="0.55000000000000004">
      <c r="A230" s="3" t="s">
        <v>53</v>
      </c>
      <c r="B230" s="3" t="s">
        <v>322</v>
      </c>
      <c r="C230" t="s">
        <v>47</v>
      </c>
      <c r="D230" s="3" t="s">
        <v>48</v>
      </c>
      <c r="E230" s="3" t="s">
        <v>309</v>
      </c>
      <c r="F230" s="3" t="s">
        <v>35</v>
      </c>
      <c r="G230" s="5">
        <v>5</v>
      </c>
      <c r="H230">
        <v>36</v>
      </c>
      <c r="I230" s="5">
        <v>99.237499650000004</v>
      </c>
      <c r="J230" s="5">
        <v>2.7565972125</v>
      </c>
      <c r="K230">
        <v>181</v>
      </c>
      <c r="L230" s="15">
        <v>0.198895027624309</v>
      </c>
      <c r="M230" s="13">
        <v>2.3292817679558002</v>
      </c>
      <c r="N230" s="15">
        <v>2.7777777777777801E-2</v>
      </c>
      <c r="O230" s="5">
        <f t="shared" si="36"/>
        <v>99.237499650000004</v>
      </c>
      <c r="P230" s="5">
        <v>390.15</v>
      </c>
      <c r="Q230" s="5">
        <f t="shared" si="37"/>
        <v>99.237499650000004</v>
      </c>
      <c r="R230" s="5">
        <f t="shared" si="38"/>
        <v>290.91250034999996</v>
      </c>
      <c r="S230" s="15">
        <f t="shared" si="39"/>
        <v>2.9314775299258553</v>
      </c>
      <c r="T230">
        <v>1</v>
      </c>
      <c r="U230" s="5">
        <f t="shared" si="40"/>
        <v>390.15</v>
      </c>
      <c r="V230" s="15">
        <f t="shared" si="41"/>
        <v>5.5248618784530324E-3</v>
      </c>
      <c r="W230" s="15">
        <f t="shared" si="42"/>
        <v>0.74564270242214525</v>
      </c>
      <c r="X230" s="5">
        <f t="shared" si="43"/>
        <v>99.237499650000004</v>
      </c>
      <c r="Y230" s="5">
        <f t="shared" si="44"/>
        <v>89.313749685000005</v>
      </c>
      <c r="Z230" s="5">
        <f t="shared" si="45"/>
        <v>305.45812536749997</v>
      </c>
      <c r="AA230" s="5">
        <f t="shared" si="46"/>
        <v>9.923749964999999</v>
      </c>
      <c r="AB230" s="5">
        <f t="shared" si="47"/>
        <v>-14.545625017500015</v>
      </c>
    </row>
    <row r="231" spans="1:28" x14ac:dyDescent="0.55000000000000004">
      <c r="A231" s="3" t="s">
        <v>79</v>
      </c>
      <c r="B231" s="3" t="s">
        <v>520</v>
      </c>
      <c r="C231" t="s">
        <v>66</v>
      </c>
      <c r="D231" s="3" t="s">
        <v>36</v>
      </c>
      <c r="E231" s="3" t="s">
        <v>36</v>
      </c>
      <c r="F231" s="3" t="s">
        <v>82</v>
      </c>
      <c r="G231" s="5">
        <v>8.75</v>
      </c>
      <c r="H231">
        <v>212</v>
      </c>
      <c r="I231" s="5">
        <v>283.79999835000001</v>
      </c>
      <c r="J231" s="5">
        <v>1.3386792375000001</v>
      </c>
      <c r="K231">
        <v>10471</v>
      </c>
      <c r="L231" s="15">
        <v>2.0246394804698701E-2</v>
      </c>
      <c r="M231" s="13">
        <v>1.03145831343711</v>
      </c>
      <c r="N231" s="15">
        <v>4.7169811320754698E-3</v>
      </c>
      <c r="O231" s="5">
        <f t="shared" si="36"/>
        <v>283.79999835000001</v>
      </c>
      <c r="P231" s="5">
        <v>1111.8</v>
      </c>
      <c r="Q231" s="5">
        <f t="shared" si="37"/>
        <v>283.79999835000001</v>
      </c>
      <c r="R231" s="5">
        <f t="shared" si="38"/>
        <v>828.00000164999994</v>
      </c>
      <c r="S231" s="15">
        <f t="shared" si="39"/>
        <v>2.9175475914867985</v>
      </c>
      <c r="T231">
        <v>1</v>
      </c>
      <c r="U231" s="5">
        <f t="shared" si="40"/>
        <v>1111.8</v>
      </c>
      <c r="V231" s="15">
        <f t="shared" si="41"/>
        <v>9.5501862286314582E-5</v>
      </c>
      <c r="W231" s="15">
        <f t="shared" si="42"/>
        <v>0.7447382637614679</v>
      </c>
      <c r="X231" s="5">
        <f t="shared" si="43"/>
        <v>283.79999835000001</v>
      </c>
      <c r="Y231" s="5">
        <f t="shared" si="44"/>
        <v>255.419998515</v>
      </c>
      <c r="Z231" s="5">
        <f t="shared" si="45"/>
        <v>869.40000173249996</v>
      </c>
      <c r="AA231" s="5">
        <f t="shared" si="46"/>
        <v>28.379999835000007</v>
      </c>
      <c r="AB231" s="5">
        <f t="shared" si="47"/>
        <v>-41.400000082500014</v>
      </c>
    </row>
    <row r="232" spans="1:28" x14ac:dyDescent="0.55000000000000004">
      <c r="A232" s="3" t="s">
        <v>72</v>
      </c>
      <c r="B232" s="3" t="s">
        <v>523</v>
      </c>
      <c r="C232" t="s">
        <v>47</v>
      </c>
      <c r="D232" s="3" t="s">
        <v>144</v>
      </c>
      <c r="E232" s="3" t="s">
        <v>49</v>
      </c>
      <c r="F232" s="3" t="s">
        <v>456</v>
      </c>
      <c r="G232" s="5">
        <v>10</v>
      </c>
      <c r="H232">
        <v>83</v>
      </c>
      <c r="I232" s="5">
        <v>277.92499992500001</v>
      </c>
      <c r="J232" s="5">
        <v>3.3484939749999998</v>
      </c>
      <c r="K232">
        <v>3292</v>
      </c>
      <c r="L232" s="15">
        <v>2.5212636695018199E-2</v>
      </c>
      <c r="M232" s="13">
        <v>1.51384264884569</v>
      </c>
      <c r="N232" s="15">
        <v>2.40963855421687E-2</v>
      </c>
      <c r="O232" s="5">
        <f t="shared" si="36"/>
        <v>138.9624999625</v>
      </c>
      <c r="P232" s="5">
        <v>1070.1500000000001</v>
      </c>
      <c r="Q232" s="5">
        <f t="shared" si="37"/>
        <v>277.92499992500001</v>
      </c>
      <c r="R232" s="5">
        <f t="shared" si="38"/>
        <v>792.22500007500003</v>
      </c>
      <c r="S232" s="15">
        <f t="shared" si="39"/>
        <v>2.8504992364443194</v>
      </c>
      <c r="T232">
        <v>2</v>
      </c>
      <c r="U232" s="5">
        <f t="shared" si="40"/>
        <v>535.07500000000005</v>
      </c>
      <c r="V232" s="15">
        <f t="shared" si="41"/>
        <v>6.0753341433778863E-4</v>
      </c>
      <c r="W232" s="15">
        <f t="shared" si="42"/>
        <v>0.74029341688081107</v>
      </c>
      <c r="X232" s="5">
        <f t="shared" si="43"/>
        <v>138.9624999625</v>
      </c>
      <c r="Y232" s="5">
        <f t="shared" si="44"/>
        <v>250.13249993250002</v>
      </c>
      <c r="Z232" s="5">
        <f t="shared" si="45"/>
        <v>831.83625007875003</v>
      </c>
      <c r="AA232" s="5">
        <f t="shared" si="46"/>
        <v>27.792499992499984</v>
      </c>
      <c r="AB232" s="5">
        <f t="shared" si="47"/>
        <v>-39.611250003750001</v>
      </c>
    </row>
    <row r="233" spans="1:28" x14ac:dyDescent="0.55000000000000004">
      <c r="A233" s="3" t="s">
        <v>72</v>
      </c>
      <c r="B233" s="3" t="s">
        <v>193</v>
      </c>
      <c r="C233" t="s">
        <v>47</v>
      </c>
      <c r="D233" s="3" t="s">
        <v>104</v>
      </c>
      <c r="E233" s="3" t="s">
        <v>232</v>
      </c>
      <c r="F233" s="3" t="s">
        <v>77</v>
      </c>
      <c r="G233" s="5">
        <v>6.25</v>
      </c>
      <c r="H233">
        <v>202</v>
      </c>
      <c r="I233" s="5">
        <v>456.062497775</v>
      </c>
      <c r="J233" s="5">
        <v>2.2577351375000001</v>
      </c>
      <c r="K233">
        <v>3564</v>
      </c>
      <c r="L233" s="15">
        <v>5.6677890011223295E-2</v>
      </c>
      <c r="M233" s="13">
        <v>1.96530583613917</v>
      </c>
      <c r="N233" s="15">
        <v>9.9009900990098994E-3</v>
      </c>
      <c r="O233" s="5">
        <f t="shared" si="36"/>
        <v>228.0312488875</v>
      </c>
      <c r="P233" s="5">
        <v>1747.6</v>
      </c>
      <c r="Q233" s="5">
        <f t="shared" si="37"/>
        <v>456.062497775</v>
      </c>
      <c r="R233" s="5">
        <f t="shared" si="38"/>
        <v>1291.537502225</v>
      </c>
      <c r="S233" s="15">
        <f t="shared" si="39"/>
        <v>2.8319309492142994</v>
      </c>
      <c r="T233">
        <v>2</v>
      </c>
      <c r="U233" s="5">
        <f t="shared" si="40"/>
        <v>873.8</v>
      </c>
      <c r="V233" s="15">
        <f t="shared" si="41"/>
        <v>5.611672278338939E-4</v>
      </c>
      <c r="W233" s="15">
        <f t="shared" si="42"/>
        <v>0.73903496350709552</v>
      </c>
      <c r="X233" s="5">
        <f t="shared" si="43"/>
        <v>228.0312488875</v>
      </c>
      <c r="Y233" s="5">
        <f t="shared" si="44"/>
        <v>410.45624799749999</v>
      </c>
      <c r="Z233" s="5">
        <f t="shared" si="45"/>
        <v>1356.1143773362501</v>
      </c>
      <c r="AA233" s="5">
        <f t="shared" si="46"/>
        <v>45.606249777500011</v>
      </c>
      <c r="AB233" s="5">
        <f t="shared" si="47"/>
        <v>-64.576875111250047</v>
      </c>
    </row>
    <row r="234" spans="1:28" x14ac:dyDescent="0.55000000000000004">
      <c r="A234" s="3" t="s">
        <v>28</v>
      </c>
      <c r="B234" s="3" t="s">
        <v>428</v>
      </c>
      <c r="C234" t="s">
        <v>66</v>
      </c>
      <c r="D234" s="3" t="s">
        <v>325</v>
      </c>
      <c r="E234" s="3" t="s">
        <v>165</v>
      </c>
      <c r="F234" s="3" t="s">
        <v>35</v>
      </c>
      <c r="G234" s="5">
        <v>6.25</v>
      </c>
      <c r="H234">
        <v>189</v>
      </c>
      <c r="I234" s="5">
        <v>295.72499958750001</v>
      </c>
      <c r="J234" s="5">
        <v>1.5646825375</v>
      </c>
      <c r="K234">
        <v>15038</v>
      </c>
      <c r="L234" s="15">
        <v>1.25681606596622E-2</v>
      </c>
      <c r="M234" s="13">
        <v>1.00033249102274</v>
      </c>
      <c r="N234" s="15">
        <v>5.2910052910052898E-3</v>
      </c>
      <c r="O234" s="5">
        <f t="shared" si="36"/>
        <v>295.72499958750001</v>
      </c>
      <c r="P234" s="5">
        <v>1120.3</v>
      </c>
      <c r="Q234" s="5">
        <f t="shared" si="37"/>
        <v>295.72499958750001</v>
      </c>
      <c r="R234" s="5">
        <f t="shared" si="38"/>
        <v>824.5750004125</v>
      </c>
      <c r="S234" s="15">
        <f t="shared" si="39"/>
        <v>2.7883168537076024</v>
      </c>
      <c r="T234">
        <v>1</v>
      </c>
      <c r="U234" s="5">
        <f t="shared" si="40"/>
        <v>1120.3</v>
      </c>
      <c r="V234" s="15">
        <f t="shared" si="41"/>
        <v>6.6498204548477236E-5</v>
      </c>
      <c r="W234" s="15">
        <f t="shared" si="42"/>
        <v>0.73603052790547174</v>
      </c>
      <c r="X234" s="5">
        <f t="shared" si="43"/>
        <v>295.72499958750001</v>
      </c>
      <c r="Y234" s="5">
        <f t="shared" si="44"/>
        <v>266.15249962875004</v>
      </c>
      <c r="Z234" s="5">
        <f t="shared" si="45"/>
        <v>865.80375043312506</v>
      </c>
      <c r="AA234" s="5">
        <f t="shared" si="46"/>
        <v>29.572499958749972</v>
      </c>
      <c r="AB234" s="5">
        <f t="shared" si="47"/>
        <v>-41.228750020625057</v>
      </c>
    </row>
    <row r="235" spans="1:28" x14ac:dyDescent="0.55000000000000004">
      <c r="A235" s="3" t="s">
        <v>53</v>
      </c>
      <c r="B235" s="3" t="s">
        <v>506</v>
      </c>
      <c r="C235" t="s">
        <v>47</v>
      </c>
      <c r="D235" s="3" t="s">
        <v>48</v>
      </c>
      <c r="E235" s="3" t="s">
        <v>309</v>
      </c>
      <c r="F235" s="3" t="s">
        <v>35</v>
      </c>
      <c r="G235" s="5">
        <v>5</v>
      </c>
      <c r="H235">
        <v>62</v>
      </c>
      <c r="I235" s="5">
        <v>208.88749994999998</v>
      </c>
      <c r="J235" s="5">
        <v>3.3691532249999998</v>
      </c>
      <c r="K235">
        <v>478</v>
      </c>
      <c r="L235" s="15">
        <v>0.129707112970711</v>
      </c>
      <c r="M235" s="13">
        <v>2.2851464435146398</v>
      </c>
      <c r="N235" s="15">
        <v>1.6129032258064498E-2</v>
      </c>
      <c r="O235" s="5">
        <f t="shared" si="36"/>
        <v>208.88749994999998</v>
      </c>
      <c r="P235" s="5">
        <v>780.3</v>
      </c>
      <c r="Q235" s="5">
        <f t="shared" si="37"/>
        <v>208.88749994999998</v>
      </c>
      <c r="R235" s="5">
        <f t="shared" si="38"/>
        <v>571.41250004999995</v>
      </c>
      <c r="S235" s="15">
        <f t="shared" si="39"/>
        <v>2.7355035614231356</v>
      </c>
      <c r="T235">
        <v>1</v>
      </c>
      <c r="U235" s="5">
        <f t="shared" si="40"/>
        <v>780.3</v>
      </c>
      <c r="V235" s="15">
        <f t="shared" si="41"/>
        <v>2.0920502092050138E-3</v>
      </c>
      <c r="W235" s="15">
        <f t="shared" si="42"/>
        <v>0.73229847500961165</v>
      </c>
      <c r="X235" s="5">
        <f t="shared" si="43"/>
        <v>208.88749994999998</v>
      </c>
      <c r="Y235" s="5">
        <f t="shared" si="44"/>
        <v>187.99874995499999</v>
      </c>
      <c r="Z235" s="5">
        <f t="shared" si="45"/>
        <v>599.98312505249999</v>
      </c>
      <c r="AA235" s="5">
        <f t="shared" si="46"/>
        <v>20.888749994999984</v>
      </c>
      <c r="AB235" s="5">
        <f t="shared" si="47"/>
        <v>-28.570625002500037</v>
      </c>
    </row>
    <row r="236" spans="1:28" x14ac:dyDescent="0.55000000000000004">
      <c r="A236" s="3" t="s">
        <v>72</v>
      </c>
      <c r="B236" s="3" t="s">
        <v>301</v>
      </c>
      <c r="C236" t="s">
        <v>47</v>
      </c>
      <c r="D236" s="3" t="s">
        <v>104</v>
      </c>
      <c r="E236" s="3" t="s">
        <v>232</v>
      </c>
      <c r="F236" s="3" t="s">
        <v>175</v>
      </c>
      <c r="G236" s="5">
        <v>6.25</v>
      </c>
      <c r="H236">
        <v>280</v>
      </c>
      <c r="I236" s="5">
        <v>615.74999849999995</v>
      </c>
      <c r="J236" s="5">
        <v>2.1991071375</v>
      </c>
      <c r="K236">
        <v>5100</v>
      </c>
      <c r="L236" s="15">
        <v>5.4901960784313697E-2</v>
      </c>
      <c r="M236" s="13">
        <v>2.25620392156863</v>
      </c>
      <c r="N236" s="15">
        <v>1.0714285714285701E-2</v>
      </c>
      <c r="O236" s="5">
        <f t="shared" si="36"/>
        <v>205.24999949999997</v>
      </c>
      <c r="P236" s="5">
        <v>2283.1</v>
      </c>
      <c r="Q236" s="5">
        <f t="shared" si="37"/>
        <v>615.74999849999995</v>
      </c>
      <c r="R236" s="5">
        <f t="shared" si="38"/>
        <v>1667.3500015</v>
      </c>
      <c r="S236" s="15">
        <f t="shared" si="39"/>
        <v>2.7078359814238802</v>
      </c>
      <c r="T236">
        <v>3</v>
      </c>
      <c r="U236" s="5">
        <f t="shared" si="40"/>
        <v>761.0333333333333</v>
      </c>
      <c r="V236" s="15">
        <f t="shared" si="41"/>
        <v>5.8823529411764603E-4</v>
      </c>
      <c r="W236" s="15">
        <f t="shared" si="42"/>
        <v>0.73030090731899611</v>
      </c>
      <c r="X236" s="5">
        <f t="shared" si="43"/>
        <v>205.24999949999997</v>
      </c>
      <c r="Y236" s="5">
        <f t="shared" si="44"/>
        <v>554.17499865000002</v>
      </c>
      <c r="Z236" s="5">
        <f t="shared" si="45"/>
        <v>1750.7175015750001</v>
      </c>
      <c r="AA236" s="5">
        <f t="shared" si="46"/>
        <v>61.574999849999926</v>
      </c>
      <c r="AB236" s="5">
        <f t="shared" si="47"/>
        <v>-83.36750007500018</v>
      </c>
    </row>
    <row r="237" spans="1:28" x14ac:dyDescent="0.55000000000000004">
      <c r="A237" s="3" t="s">
        <v>72</v>
      </c>
      <c r="B237" s="3" t="s">
        <v>249</v>
      </c>
      <c r="C237" t="s">
        <v>47</v>
      </c>
      <c r="D237" s="3" t="s">
        <v>104</v>
      </c>
      <c r="E237" s="3" t="s">
        <v>232</v>
      </c>
      <c r="F237" s="3" t="s">
        <v>77</v>
      </c>
      <c r="G237" s="5">
        <v>6.25</v>
      </c>
      <c r="H237">
        <v>96</v>
      </c>
      <c r="I237" s="5">
        <v>284.02499999999998</v>
      </c>
      <c r="J237" s="5">
        <v>2.9585937499999999</v>
      </c>
      <c r="K237">
        <v>3348</v>
      </c>
      <c r="L237" s="15">
        <v>2.8673835125448001E-2</v>
      </c>
      <c r="M237" s="13">
        <v>1.34529569892473</v>
      </c>
      <c r="N237" s="15">
        <v>1.0416666666666701E-2</v>
      </c>
      <c r="O237" s="5">
        <f t="shared" si="36"/>
        <v>284.02499999999998</v>
      </c>
      <c r="P237" s="5">
        <v>1050.5999999999999</v>
      </c>
      <c r="Q237" s="5">
        <f t="shared" si="37"/>
        <v>284.02499999999998</v>
      </c>
      <c r="R237" s="5">
        <f t="shared" si="38"/>
        <v>766.57499999999993</v>
      </c>
      <c r="S237" s="15">
        <f t="shared" si="39"/>
        <v>2.6989701610773698</v>
      </c>
      <c r="T237">
        <v>1</v>
      </c>
      <c r="U237" s="5">
        <f t="shared" si="40"/>
        <v>1050.5999999999999</v>
      </c>
      <c r="V237" s="15">
        <f t="shared" si="41"/>
        <v>2.9868578255675099E-4</v>
      </c>
      <c r="W237" s="15">
        <f t="shared" si="42"/>
        <v>0.72965448315248427</v>
      </c>
      <c r="X237" s="5">
        <f t="shared" si="43"/>
        <v>284.02499999999998</v>
      </c>
      <c r="Y237" s="5">
        <f t="shared" si="44"/>
        <v>255.62249999999997</v>
      </c>
      <c r="Z237" s="5">
        <f t="shared" si="45"/>
        <v>804.90374999999995</v>
      </c>
      <c r="AA237" s="5">
        <f t="shared" si="46"/>
        <v>28.402500000000003</v>
      </c>
      <c r="AB237" s="5">
        <f t="shared" si="47"/>
        <v>-38.328750000000014</v>
      </c>
    </row>
    <row r="238" spans="1:28" x14ac:dyDescent="0.55000000000000004">
      <c r="A238" s="3" t="s">
        <v>79</v>
      </c>
      <c r="B238" s="3" t="s">
        <v>530</v>
      </c>
      <c r="C238" t="s">
        <v>31</v>
      </c>
      <c r="D238" s="3" t="s">
        <v>36</v>
      </c>
      <c r="E238" s="3" t="s">
        <v>36</v>
      </c>
      <c r="F238" s="3" t="s">
        <v>82</v>
      </c>
      <c r="G238" s="5">
        <v>1.2625</v>
      </c>
      <c r="H238">
        <v>152</v>
      </c>
      <c r="I238" s="5">
        <v>232.75</v>
      </c>
      <c r="J238" s="5">
        <v>1.53125</v>
      </c>
      <c r="K238">
        <v>10456</v>
      </c>
      <c r="L238" s="15">
        <v>1.4537107880642698E-2</v>
      </c>
      <c r="M238" s="13">
        <v>1.78854246365723</v>
      </c>
      <c r="N238" s="15">
        <v>6.5789473684210497E-3</v>
      </c>
      <c r="O238" s="5">
        <f t="shared" si="36"/>
        <v>232.75</v>
      </c>
      <c r="P238" s="5">
        <v>846.6</v>
      </c>
      <c r="Q238" s="5">
        <f t="shared" si="37"/>
        <v>232.75</v>
      </c>
      <c r="R238" s="5">
        <f t="shared" si="38"/>
        <v>613.85</v>
      </c>
      <c r="S238" s="15">
        <f t="shared" si="39"/>
        <v>2.6373791621911922</v>
      </c>
      <c r="T238">
        <v>1</v>
      </c>
      <c r="U238" s="5">
        <f t="shared" si="40"/>
        <v>846.6</v>
      </c>
      <c r="V238" s="15">
        <f t="shared" si="41"/>
        <v>9.5638867635807175E-5</v>
      </c>
      <c r="W238" s="15">
        <f t="shared" si="42"/>
        <v>0.72507677769903145</v>
      </c>
      <c r="X238" s="5">
        <f t="shared" si="43"/>
        <v>232.75</v>
      </c>
      <c r="Y238" s="5">
        <f t="shared" si="44"/>
        <v>209.47499999999999</v>
      </c>
      <c r="Z238" s="5">
        <f t="shared" si="45"/>
        <v>644.54250000000002</v>
      </c>
      <c r="AA238" s="5">
        <f t="shared" si="46"/>
        <v>23.275000000000006</v>
      </c>
      <c r="AB238" s="5">
        <f t="shared" si="47"/>
        <v>-30.692499999999995</v>
      </c>
    </row>
    <row r="239" spans="1:28" x14ac:dyDescent="0.55000000000000004">
      <c r="A239" s="3" t="s">
        <v>53</v>
      </c>
      <c r="B239" s="3" t="s">
        <v>513</v>
      </c>
      <c r="C239" t="s">
        <v>47</v>
      </c>
      <c r="D239" s="3" t="s">
        <v>57</v>
      </c>
      <c r="E239" s="3" t="s">
        <v>49</v>
      </c>
      <c r="F239" s="3" t="s">
        <v>60</v>
      </c>
      <c r="G239" s="5">
        <v>2.5</v>
      </c>
      <c r="H239">
        <v>244</v>
      </c>
      <c r="I239" s="5">
        <v>313.09999784999997</v>
      </c>
      <c r="J239" s="5">
        <v>1.2831967124999999</v>
      </c>
      <c r="K239">
        <v>5015</v>
      </c>
      <c r="L239" s="15">
        <v>4.8654037886340998E-2</v>
      </c>
      <c r="M239" s="13">
        <v>2.3957527417746798</v>
      </c>
      <c r="N239" s="15">
        <v>4.0983606557377103E-3</v>
      </c>
      <c r="O239" s="5">
        <f t="shared" si="36"/>
        <v>313.09999784999997</v>
      </c>
      <c r="P239" s="5">
        <v>1132.2</v>
      </c>
      <c r="Q239" s="5">
        <f t="shared" si="37"/>
        <v>313.09999784999997</v>
      </c>
      <c r="R239" s="5">
        <f t="shared" si="38"/>
        <v>819.10000215000014</v>
      </c>
      <c r="S239" s="15">
        <f t="shared" si="39"/>
        <v>2.6160971184113988</v>
      </c>
      <c r="T239">
        <v>1</v>
      </c>
      <c r="U239" s="5">
        <f t="shared" si="40"/>
        <v>1132.2</v>
      </c>
      <c r="V239" s="15">
        <f t="shared" si="41"/>
        <v>1.9940179461615189E-4</v>
      </c>
      <c r="W239" s="15">
        <f t="shared" si="42"/>
        <v>0.72345875476947541</v>
      </c>
      <c r="X239" s="5">
        <f t="shared" si="43"/>
        <v>313.09999784999997</v>
      </c>
      <c r="Y239" s="5">
        <f t="shared" si="44"/>
        <v>281.78999806499996</v>
      </c>
      <c r="Z239" s="5">
        <f t="shared" si="45"/>
        <v>860.05500225750018</v>
      </c>
      <c r="AA239" s="5">
        <f t="shared" si="46"/>
        <v>31.309999785000002</v>
      </c>
      <c r="AB239" s="5">
        <f t="shared" si="47"/>
        <v>-40.955000107500041</v>
      </c>
    </row>
    <row r="240" spans="1:28" x14ac:dyDescent="0.55000000000000004">
      <c r="A240" s="3" t="s">
        <v>72</v>
      </c>
      <c r="B240" s="3" t="s">
        <v>533</v>
      </c>
      <c r="C240" t="s">
        <v>47</v>
      </c>
      <c r="D240" s="3" t="s">
        <v>96</v>
      </c>
      <c r="E240" s="3" t="s">
        <v>88</v>
      </c>
      <c r="F240" s="3" t="s">
        <v>35</v>
      </c>
      <c r="G240" s="5">
        <v>15</v>
      </c>
      <c r="H240">
        <v>10</v>
      </c>
      <c r="I240" s="5">
        <v>28.725000000000001</v>
      </c>
      <c r="J240" s="5">
        <v>2.8725000000000001</v>
      </c>
      <c r="K240">
        <v>192</v>
      </c>
      <c r="L240" s="15">
        <v>5.2083333333333301E-2</v>
      </c>
      <c r="M240" s="13">
        <v>1.0104166666666701</v>
      </c>
      <c r="N240" s="15">
        <v>0.1</v>
      </c>
      <c r="O240" s="5">
        <f t="shared" si="36"/>
        <v>28.725000000000001</v>
      </c>
      <c r="P240" s="5">
        <v>103.7</v>
      </c>
      <c r="Q240" s="5">
        <f t="shared" si="37"/>
        <v>28.725000000000001</v>
      </c>
      <c r="R240" s="5">
        <f t="shared" si="38"/>
        <v>74.974999999999994</v>
      </c>
      <c r="S240" s="15">
        <f t="shared" si="39"/>
        <v>2.6100957354221057</v>
      </c>
      <c r="T240">
        <v>1</v>
      </c>
      <c r="U240" s="5">
        <f t="shared" si="40"/>
        <v>103.7</v>
      </c>
      <c r="V240" s="15">
        <f t="shared" si="41"/>
        <v>5.2083333333333304E-3</v>
      </c>
      <c r="W240" s="15">
        <f t="shared" si="42"/>
        <v>0.72299903567984558</v>
      </c>
      <c r="X240" s="5">
        <f t="shared" si="43"/>
        <v>28.725000000000001</v>
      </c>
      <c r="Y240" s="5">
        <f t="shared" si="44"/>
        <v>25.852500000000003</v>
      </c>
      <c r="Z240" s="5">
        <f t="shared" si="45"/>
        <v>78.723749999999995</v>
      </c>
      <c r="AA240" s="5">
        <f t="shared" si="46"/>
        <v>2.8724999999999987</v>
      </c>
      <c r="AB240" s="5">
        <f t="shared" si="47"/>
        <v>-3.7487500000000011</v>
      </c>
    </row>
    <row r="241" spans="1:28" x14ac:dyDescent="0.55000000000000004">
      <c r="A241" s="3" t="s">
        <v>53</v>
      </c>
      <c r="B241" s="3" t="s">
        <v>441</v>
      </c>
      <c r="C241" t="s">
        <v>47</v>
      </c>
      <c r="D241" s="3" t="s">
        <v>57</v>
      </c>
      <c r="E241" s="3" t="s">
        <v>309</v>
      </c>
      <c r="F241" s="3" t="s">
        <v>60</v>
      </c>
      <c r="G241" s="5">
        <v>3.75</v>
      </c>
      <c r="H241">
        <v>150</v>
      </c>
      <c r="I241" s="5">
        <v>269.8125</v>
      </c>
      <c r="J241" s="5">
        <v>1.7987500000000001</v>
      </c>
      <c r="K241">
        <v>3051</v>
      </c>
      <c r="L241" s="15">
        <v>4.9164208456243898E-2</v>
      </c>
      <c r="M241" s="13">
        <v>2.4555883316945302</v>
      </c>
      <c r="N241" s="15">
        <v>6.6666666666666697E-3</v>
      </c>
      <c r="O241" s="5">
        <f t="shared" si="36"/>
        <v>269.8125</v>
      </c>
      <c r="P241" s="5">
        <v>960.5</v>
      </c>
      <c r="Q241" s="5">
        <f t="shared" si="37"/>
        <v>269.8125</v>
      </c>
      <c r="R241" s="5">
        <f t="shared" si="38"/>
        <v>690.6875</v>
      </c>
      <c r="S241" s="15">
        <f t="shared" si="39"/>
        <v>2.5598795459810053</v>
      </c>
      <c r="T241">
        <v>1</v>
      </c>
      <c r="U241" s="5">
        <f t="shared" si="40"/>
        <v>960.5</v>
      </c>
      <c r="V241" s="15">
        <f t="shared" si="41"/>
        <v>3.277613897082928E-4</v>
      </c>
      <c r="W241" s="15">
        <f t="shared" si="42"/>
        <v>0.7190916189484643</v>
      </c>
      <c r="X241" s="5">
        <f t="shared" si="43"/>
        <v>269.8125</v>
      </c>
      <c r="Y241" s="5">
        <f t="shared" si="44"/>
        <v>242.83125000000001</v>
      </c>
      <c r="Z241" s="5">
        <f t="shared" si="45"/>
        <v>725.22187500000007</v>
      </c>
      <c r="AA241" s="5">
        <f t="shared" si="46"/>
        <v>26.981249999999989</v>
      </c>
      <c r="AB241" s="5">
        <f t="shared" si="47"/>
        <v>-34.534375000000068</v>
      </c>
    </row>
    <row r="242" spans="1:28" x14ac:dyDescent="0.55000000000000004">
      <c r="A242" s="3" t="s">
        <v>53</v>
      </c>
      <c r="B242" s="3" t="s">
        <v>536</v>
      </c>
      <c r="C242" t="s">
        <v>47</v>
      </c>
      <c r="D242" s="3" t="s">
        <v>57</v>
      </c>
      <c r="E242" s="3" t="s">
        <v>49</v>
      </c>
      <c r="F242" s="3" t="s">
        <v>60</v>
      </c>
      <c r="G242" s="5">
        <v>6.25</v>
      </c>
      <c r="H242">
        <v>234</v>
      </c>
      <c r="I242" s="5">
        <v>843.72499867499994</v>
      </c>
      <c r="J242" s="5">
        <v>3.6056623874999998</v>
      </c>
      <c r="K242">
        <v>7633</v>
      </c>
      <c r="L242" s="15">
        <v>3.0656360539761601E-2</v>
      </c>
      <c r="M242" s="13">
        <v>2.04650858116075</v>
      </c>
      <c r="N242" s="15">
        <v>8.5470085470085496E-3</v>
      </c>
      <c r="O242" s="5">
        <f t="shared" si="36"/>
        <v>421.86249933749997</v>
      </c>
      <c r="P242" s="5">
        <v>2968.2</v>
      </c>
      <c r="Q242" s="5">
        <f t="shared" si="37"/>
        <v>843.72499867499994</v>
      </c>
      <c r="R242" s="5">
        <f t="shared" si="38"/>
        <v>2124.475001325</v>
      </c>
      <c r="S242" s="15">
        <f t="shared" si="39"/>
        <v>2.5179709083662467</v>
      </c>
      <c r="T242">
        <v>2</v>
      </c>
      <c r="U242" s="5">
        <f t="shared" si="40"/>
        <v>1484.1</v>
      </c>
      <c r="V242" s="15">
        <f t="shared" si="41"/>
        <v>2.6202017555351803E-4</v>
      </c>
      <c r="W242" s="15">
        <f t="shared" si="42"/>
        <v>0.71574523324742267</v>
      </c>
      <c r="X242" s="5">
        <f t="shared" si="43"/>
        <v>421.86249933749997</v>
      </c>
      <c r="Y242" s="5">
        <f t="shared" si="44"/>
        <v>759.35249880749996</v>
      </c>
      <c r="Z242" s="5">
        <f t="shared" si="45"/>
        <v>2230.69875139125</v>
      </c>
      <c r="AA242" s="5">
        <f t="shared" si="46"/>
        <v>84.372499867499982</v>
      </c>
      <c r="AB242" s="5">
        <f t="shared" si="47"/>
        <v>-106.22375006624998</v>
      </c>
    </row>
    <row r="243" spans="1:28" x14ac:dyDescent="0.55000000000000004">
      <c r="A243" s="3" t="s">
        <v>44</v>
      </c>
      <c r="B243" s="3" t="s">
        <v>301</v>
      </c>
      <c r="C243" t="s">
        <v>47</v>
      </c>
      <c r="D243" s="3" t="s">
        <v>48</v>
      </c>
      <c r="E243" s="3" t="s">
        <v>309</v>
      </c>
      <c r="F243" s="3" t="s">
        <v>82</v>
      </c>
      <c r="G243" s="5">
        <v>0</v>
      </c>
      <c r="H243">
        <v>93</v>
      </c>
      <c r="I243" s="5">
        <v>392.98749948749997</v>
      </c>
      <c r="J243" s="5">
        <v>4.2256720374999999</v>
      </c>
      <c r="K243">
        <v>7349</v>
      </c>
      <c r="L243" s="15">
        <v>1.2654782963668501E-2</v>
      </c>
      <c r="M243" s="13">
        <v>1.6597768403864499</v>
      </c>
      <c r="N243" s="15">
        <v>2.1505376344085999E-2</v>
      </c>
      <c r="O243" s="5">
        <f t="shared" si="36"/>
        <v>196.49374974374999</v>
      </c>
      <c r="P243" s="5">
        <v>1372.75</v>
      </c>
      <c r="Q243" s="5">
        <f t="shared" si="37"/>
        <v>392.98749948749997</v>
      </c>
      <c r="R243" s="5">
        <f t="shared" si="38"/>
        <v>979.76250051250008</v>
      </c>
      <c r="S243" s="15">
        <f t="shared" si="39"/>
        <v>2.4931136532083613</v>
      </c>
      <c r="T243">
        <v>2</v>
      </c>
      <c r="U243" s="5">
        <f t="shared" si="40"/>
        <v>686.375</v>
      </c>
      <c r="V243" s="15">
        <f t="shared" si="41"/>
        <v>2.7214587018641907E-4</v>
      </c>
      <c r="W243" s="15">
        <f t="shared" si="42"/>
        <v>0.71372245529958123</v>
      </c>
      <c r="X243" s="5">
        <f t="shared" si="43"/>
        <v>196.49374974374999</v>
      </c>
      <c r="Y243" s="5">
        <f t="shared" si="44"/>
        <v>353.68874953874996</v>
      </c>
      <c r="Z243" s="5">
        <f t="shared" si="45"/>
        <v>1028.7506255381252</v>
      </c>
      <c r="AA243" s="5">
        <f t="shared" si="46"/>
        <v>39.298749948750014</v>
      </c>
      <c r="AB243" s="5">
        <f t="shared" si="47"/>
        <v>-48.988125025625095</v>
      </c>
    </row>
    <row r="244" spans="1:28" x14ac:dyDescent="0.55000000000000004">
      <c r="A244" s="3" t="s">
        <v>72</v>
      </c>
      <c r="B244" s="3" t="s">
        <v>539</v>
      </c>
      <c r="C244" t="s">
        <v>47</v>
      </c>
      <c r="D244" s="3" t="s">
        <v>173</v>
      </c>
      <c r="E244" s="3" t="s">
        <v>474</v>
      </c>
      <c r="F244" s="3" t="s">
        <v>175</v>
      </c>
      <c r="G244" s="5">
        <v>6.25</v>
      </c>
      <c r="H244">
        <v>51</v>
      </c>
      <c r="I244" s="5">
        <v>201.45</v>
      </c>
      <c r="J244" s="5">
        <v>3.95</v>
      </c>
      <c r="K244">
        <v>5455</v>
      </c>
      <c r="L244" s="15">
        <v>9.3492208982584799E-3</v>
      </c>
      <c r="M244" s="13">
        <v>2.3242896425297901</v>
      </c>
      <c r="N244" s="15">
        <v>1.9607843137254898E-2</v>
      </c>
      <c r="O244" s="5">
        <f t="shared" si="36"/>
        <v>201.45</v>
      </c>
      <c r="P244" s="5">
        <v>687.65</v>
      </c>
      <c r="Q244" s="5">
        <f t="shared" si="37"/>
        <v>201.45</v>
      </c>
      <c r="R244" s="5">
        <f t="shared" si="38"/>
        <v>486.2</v>
      </c>
      <c r="S244" s="15">
        <f t="shared" si="39"/>
        <v>2.4135021097046416</v>
      </c>
      <c r="T244">
        <v>1</v>
      </c>
      <c r="U244" s="5">
        <f t="shared" si="40"/>
        <v>687.65</v>
      </c>
      <c r="V244" s="15">
        <f t="shared" si="41"/>
        <v>1.833180568285976E-4</v>
      </c>
      <c r="W244" s="15">
        <f t="shared" si="42"/>
        <v>0.70704573547589622</v>
      </c>
      <c r="X244" s="5">
        <f t="shared" si="43"/>
        <v>201.45</v>
      </c>
      <c r="Y244" s="5">
        <f t="shared" si="44"/>
        <v>181.30500000000001</v>
      </c>
      <c r="Z244" s="5">
        <f t="shared" si="45"/>
        <v>510.51</v>
      </c>
      <c r="AA244" s="5">
        <f t="shared" si="46"/>
        <v>20.144999999999982</v>
      </c>
      <c r="AB244" s="5">
        <f t="shared" si="47"/>
        <v>-24.310000000000002</v>
      </c>
    </row>
    <row r="245" spans="1:28" x14ac:dyDescent="0.55000000000000004">
      <c r="A245" s="3" t="s">
        <v>53</v>
      </c>
      <c r="B245" s="3" t="s">
        <v>478</v>
      </c>
      <c r="C245" t="s">
        <v>47</v>
      </c>
      <c r="D245" s="3" t="s">
        <v>57</v>
      </c>
      <c r="E245" s="3" t="s">
        <v>49</v>
      </c>
      <c r="F245" s="3" t="s">
        <v>60</v>
      </c>
      <c r="G245" s="5">
        <v>6.25</v>
      </c>
      <c r="H245">
        <v>911</v>
      </c>
      <c r="I245" s="5">
        <v>2533.2499949499997</v>
      </c>
      <c r="J245" s="5">
        <v>2.7807354499999999</v>
      </c>
      <c r="K245">
        <v>43629</v>
      </c>
      <c r="L245" s="15">
        <v>2.08806069357537E-2</v>
      </c>
      <c r="M245" s="13">
        <v>1.84023929038025</v>
      </c>
      <c r="N245" s="15">
        <v>3.2930845225027398E-3</v>
      </c>
      <c r="O245" s="5">
        <f t="shared" si="36"/>
        <v>844.41666498333325</v>
      </c>
      <c r="P245" s="5">
        <v>8634.2999999999993</v>
      </c>
      <c r="Q245" s="5">
        <f t="shared" si="37"/>
        <v>2533.2499949499997</v>
      </c>
      <c r="R245" s="5">
        <f t="shared" si="38"/>
        <v>6101.0500050499995</v>
      </c>
      <c r="S245" s="15">
        <f t="shared" si="39"/>
        <v>2.4083884406246372</v>
      </c>
      <c r="T245">
        <v>3</v>
      </c>
      <c r="U245" s="5">
        <f t="shared" si="40"/>
        <v>2878.1</v>
      </c>
      <c r="V245" s="15">
        <f t="shared" si="41"/>
        <v>6.8761603520593867E-5</v>
      </c>
      <c r="W245" s="15">
        <f t="shared" si="42"/>
        <v>0.70660621070034635</v>
      </c>
      <c r="X245" s="5">
        <f t="shared" si="43"/>
        <v>844.41666498333325</v>
      </c>
      <c r="Y245" s="5">
        <f t="shared" si="44"/>
        <v>2279.924995455</v>
      </c>
      <c r="Z245" s="5">
        <f t="shared" si="45"/>
        <v>6406.1025053024996</v>
      </c>
      <c r="AA245" s="5">
        <f t="shared" si="46"/>
        <v>253.3249994949997</v>
      </c>
      <c r="AB245" s="5">
        <f t="shared" si="47"/>
        <v>-305.05250025250007</v>
      </c>
    </row>
    <row r="246" spans="1:28" x14ac:dyDescent="0.55000000000000004">
      <c r="A246" s="3" t="s">
        <v>53</v>
      </c>
      <c r="B246" s="3" t="s">
        <v>276</v>
      </c>
      <c r="C246" t="s">
        <v>47</v>
      </c>
      <c r="D246" s="3" t="s">
        <v>48</v>
      </c>
      <c r="E246" s="3" t="s">
        <v>309</v>
      </c>
      <c r="F246" s="3" t="s">
        <v>35</v>
      </c>
      <c r="G246" s="5">
        <v>5</v>
      </c>
      <c r="H246">
        <v>628</v>
      </c>
      <c r="I246" s="5">
        <v>1432.7249933000001</v>
      </c>
      <c r="J246" s="5">
        <v>2.281409225</v>
      </c>
      <c r="K246">
        <v>4020</v>
      </c>
      <c r="L246" s="15">
        <v>0.156218905472637</v>
      </c>
      <c r="M246" s="13">
        <v>1.61296019900498</v>
      </c>
      <c r="N246" s="15">
        <v>9.5541401273885398E-3</v>
      </c>
      <c r="O246" s="5">
        <f t="shared" si="36"/>
        <v>238.78749888333334</v>
      </c>
      <c r="P246" s="5">
        <v>4749.8</v>
      </c>
      <c r="Q246" s="5">
        <f t="shared" si="37"/>
        <v>1432.7249933000001</v>
      </c>
      <c r="R246" s="5">
        <f t="shared" si="38"/>
        <v>3317.0750066999999</v>
      </c>
      <c r="S246" s="15">
        <f t="shared" si="39"/>
        <v>2.3152210104604727</v>
      </c>
      <c r="T246">
        <v>6</v>
      </c>
      <c r="U246" s="5">
        <f t="shared" si="40"/>
        <v>791.63333333333333</v>
      </c>
      <c r="V246" s="15">
        <f t="shared" si="41"/>
        <v>1.4925373134328384E-3</v>
      </c>
      <c r="W246" s="15">
        <f t="shared" si="42"/>
        <v>0.69836098503094868</v>
      </c>
      <c r="X246" s="5">
        <f t="shared" si="43"/>
        <v>238.78749888333334</v>
      </c>
      <c r="Y246" s="5">
        <f t="shared" si="44"/>
        <v>1289.45249397</v>
      </c>
      <c r="Z246" s="5">
        <f t="shared" si="45"/>
        <v>3482.9287570350002</v>
      </c>
      <c r="AA246" s="5">
        <f t="shared" si="46"/>
        <v>143.27249933000007</v>
      </c>
      <c r="AB246" s="5">
        <f t="shared" si="47"/>
        <v>-165.85375033500031</v>
      </c>
    </row>
    <row r="247" spans="1:28" x14ac:dyDescent="0.55000000000000004">
      <c r="A247" s="3" t="s">
        <v>79</v>
      </c>
      <c r="B247" s="3" t="s">
        <v>475</v>
      </c>
      <c r="C247" t="s">
        <v>31</v>
      </c>
      <c r="D247" s="3" t="s">
        <v>36</v>
      </c>
      <c r="E247" s="3" t="s">
        <v>36</v>
      </c>
      <c r="F247" s="3" t="s">
        <v>82</v>
      </c>
      <c r="G247" s="5">
        <v>0.71250000000000002</v>
      </c>
      <c r="H247">
        <v>653</v>
      </c>
      <c r="I247" s="5">
        <v>440.18749589999999</v>
      </c>
      <c r="J247" s="5">
        <v>0.67410029999999999</v>
      </c>
      <c r="K247">
        <v>287973</v>
      </c>
      <c r="L247" s="15">
        <v>2.26757369614512E-3</v>
      </c>
      <c r="M247" s="13">
        <v>2.0004830313953001</v>
      </c>
      <c r="N247" s="15">
        <v>1.5313935681470102E-3</v>
      </c>
      <c r="O247" s="5">
        <f t="shared" si="36"/>
        <v>440.18749589999999</v>
      </c>
      <c r="P247" s="5">
        <v>1453.5</v>
      </c>
      <c r="Q247" s="5">
        <f t="shared" si="37"/>
        <v>440.18749589999999</v>
      </c>
      <c r="R247" s="5">
        <f t="shared" si="38"/>
        <v>1013.3125041000001</v>
      </c>
      <c r="S247" s="15">
        <f t="shared" si="39"/>
        <v>2.3020020185448438</v>
      </c>
      <c r="T247">
        <v>1</v>
      </c>
      <c r="U247" s="5">
        <f t="shared" si="40"/>
        <v>1453.5</v>
      </c>
      <c r="V247" s="15">
        <f t="shared" si="41"/>
        <v>3.4725477735759796E-6</v>
      </c>
      <c r="W247" s="15">
        <f t="shared" si="42"/>
        <v>0.69715342559339533</v>
      </c>
      <c r="X247" s="5">
        <f t="shared" si="43"/>
        <v>440.18749589999999</v>
      </c>
      <c r="Y247" s="5">
        <f t="shared" si="44"/>
        <v>396.16874631000002</v>
      </c>
      <c r="Z247" s="5">
        <f t="shared" si="45"/>
        <v>1063.978129305</v>
      </c>
      <c r="AA247" s="5">
        <f t="shared" si="46"/>
        <v>44.01874958999997</v>
      </c>
      <c r="AB247" s="5">
        <f t="shared" si="47"/>
        <v>-50.665625204999969</v>
      </c>
    </row>
    <row r="248" spans="1:28" x14ac:dyDescent="0.55000000000000004">
      <c r="A248" s="3" t="s">
        <v>72</v>
      </c>
      <c r="B248" s="3" t="s">
        <v>544</v>
      </c>
      <c r="C248" t="s">
        <v>47</v>
      </c>
      <c r="D248" s="3" t="s">
        <v>173</v>
      </c>
      <c r="E248" s="3" t="s">
        <v>545</v>
      </c>
      <c r="F248" s="3" t="s">
        <v>175</v>
      </c>
      <c r="G248" s="5">
        <v>6.25</v>
      </c>
      <c r="H248">
        <v>156</v>
      </c>
      <c r="I248" s="5">
        <v>390.63749985000004</v>
      </c>
      <c r="J248" s="5">
        <v>2.5040865375000001</v>
      </c>
      <c r="K248">
        <v>1987</v>
      </c>
      <c r="L248" s="15">
        <v>7.8510317060895798E-2</v>
      </c>
      <c r="M248" s="13">
        <v>2.1577755410166102</v>
      </c>
      <c r="N248" s="15">
        <v>6.41025641025641E-3</v>
      </c>
      <c r="O248" s="5">
        <f t="shared" si="36"/>
        <v>390.63749985000004</v>
      </c>
      <c r="P248" s="5">
        <v>1275</v>
      </c>
      <c r="Q248" s="5">
        <f t="shared" si="37"/>
        <v>390.63749985000004</v>
      </c>
      <c r="R248" s="5">
        <f t="shared" si="38"/>
        <v>884.36250014999996</v>
      </c>
      <c r="S248" s="15">
        <f t="shared" si="39"/>
        <v>2.2638955565955245</v>
      </c>
      <c r="T248">
        <v>1</v>
      </c>
      <c r="U248" s="5">
        <f t="shared" si="40"/>
        <v>1275</v>
      </c>
      <c r="V248" s="15">
        <f t="shared" si="41"/>
        <v>5.0327126321087054E-4</v>
      </c>
      <c r="W248" s="15">
        <f t="shared" si="42"/>
        <v>0.69361764717647056</v>
      </c>
      <c r="X248" s="5">
        <f t="shared" si="43"/>
        <v>390.63749985000004</v>
      </c>
      <c r="Y248" s="5">
        <f t="shared" si="44"/>
        <v>351.57374986500002</v>
      </c>
      <c r="Z248" s="5">
        <f t="shared" si="45"/>
        <v>928.58062515749998</v>
      </c>
      <c r="AA248" s="5">
        <f t="shared" si="46"/>
        <v>39.063749985000015</v>
      </c>
      <c r="AB248" s="5">
        <f t="shared" si="47"/>
        <v>-44.218125007500021</v>
      </c>
    </row>
    <row r="249" spans="1:28" x14ac:dyDescent="0.55000000000000004">
      <c r="A249" s="3" t="s">
        <v>28</v>
      </c>
      <c r="B249" s="3" t="s">
        <v>547</v>
      </c>
      <c r="C249" t="s">
        <v>31</v>
      </c>
      <c r="D249" s="3" t="s">
        <v>548</v>
      </c>
      <c r="E249" s="3" t="s">
        <v>548</v>
      </c>
      <c r="F249" s="3" t="s">
        <v>50</v>
      </c>
      <c r="G249" s="5">
        <v>6.25</v>
      </c>
      <c r="H249">
        <v>518</v>
      </c>
      <c r="I249" s="5">
        <v>606.47499570000002</v>
      </c>
      <c r="J249" s="5">
        <v>1.17080115</v>
      </c>
      <c r="K249">
        <v>144298</v>
      </c>
      <c r="L249" s="15">
        <v>3.5897933443290995E-3</v>
      </c>
      <c r="M249" s="13">
        <v>3.5704131034387201</v>
      </c>
      <c r="N249" s="15">
        <v>1.9305019305019299E-3</v>
      </c>
      <c r="O249" s="5">
        <f t="shared" si="36"/>
        <v>606.47499570000002</v>
      </c>
      <c r="P249" s="5">
        <v>1977.95</v>
      </c>
      <c r="Q249" s="5">
        <f t="shared" si="37"/>
        <v>606.47499570000002</v>
      </c>
      <c r="R249" s="5">
        <f t="shared" si="38"/>
        <v>1371.4750042999999</v>
      </c>
      <c r="S249" s="15">
        <f t="shared" si="39"/>
        <v>2.2613875494026403</v>
      </c>
      <c r="T249">
        <v>1</v>
      </c>
      <c r="U249" s="5">
        <f t="shared" si="40"/>
        <v>1977.95</v>
      </c>
      <c r="V249" s="15">
        <f t="shared" si="41"/>
        <v>6.9301029813303061E-6</v>
      </c>
      <c r="W249" s="15">
        <f t="shared" si="42"/>
        <v>0.69338203913142393</v>
      </c>
      <c r="X249" s="5">
        <f t="shared" si="43"/>
        <v>606.47499570000002</v>
      </c>
      <c r="Y249" s="5">
        <f t="shared" si="44"/>
        <v>545.82749612999999</v>
      </c>
      <c r="Z249" s="5">
        <f t="shared" si="45"/>
        <v>1440.0487545149999</v>
      </c>
      <c r="AA249" s="5">
        <f t="shared" si="46"/>
        <v>60.647499570000036</v>
      </c>
      <c r="AB249" s="5">
        <f t="shared" si="47"/>
        <v>-68.573750215000018</v>
      </c>
    </row>
    <row r="250" spans="1:28" x14ac:dyDescent="0.55000000000000004">
      <c r="A250" s="3" t="s">
        <v>72</v>
      </c>
      <c r="B250" s="3" t="s">
        <v>511</v>
      </c>
      <c r="C250" t="s">
        <v>47</v>
      </c>
      <c r="D250" s="3" t="s">
        <v>144</v>
      </c>
      <c r="E250" s="3" t="s">
        <v>309</v>
      </c>
      <c r="F250" s="3" t="s">
        <v>77</v>
      </c>
      <c r="G250" s="5">
        <v>10</v>
      </c>
      <c r="H250">
        <v>571</v>
      </c>
      <c r="I250" s="5">
        <v>1781.1749946625002</v>
      </c>
      <c r="J250" s="5">
        <v>3.1193957875000002</v>
      </c>
      <c r="K250">
        <v>12481</v>
      </c>
      <c r="L250" s="15">
        <v>4.5749539299735603E-2</v>
      </c>
      <c r="M250" s="13">
        <v>1.5193654354618999</v>
      </c>
      <c r="N250" s="15">
        <v>7.005253940455339E-3</v>
      </c>
      <c r="O250" s="5">
        <f t="shared" si="36"/>
        <v>445.29374866562506</v>
      </c>
      <c r="P250" s="5">
        <v>5776.6</v>
      </c>
      <c r="Q250" s="5">
        <f t="shared" si="37"/>
        <v>1781.1749946625002</v>
      </c>
      <c r="R250" s="5">
        <f t="shared" si="38"/>
        <v>3995.4250053374999</v>
      </c>
      <c r="S250" s="15">
        <f t="shared" si="39"/>
        <v>2.2431400717561494</v>
      </c>
      <c r="T250">
        <v>4</v>
      </c>
      <c r="U250" s="5">
        <f t="shared" si="40"/>
        <v>1444.15</v>
      </c>
      <c r="V250" s="15">
        <f t="shared" si="41"/>
        <v>3.2048714045348922E-4</v>
      </c>
      <c r="W250" s="15">
        <f t="shared" si="42"/>
        <v>0.69165685789867737</v>
      </c>
      <c r="X250" s="5">
        <f t="shared" si="43"/>
        <v>445.29374866562506</v>
      </c>
      <c r="Y250" s="5">
        <f t="shared" si="44"/>
        <v>1603.0574951962503</v>
      </c>
      <c r="Z250" s="5">
        <f t="shared" si="45"/>
        <v>4195.1962556043754</v>
      </c>
      <c r="AA250" s="5">
        <f t="shared" si="46"/>
        <v>178.11749946624991</v>
      </c>
      <c r="AB250" s="5">
        <f t="shared" si="47"/>
        <v>-199.77125026687554</v>
      </c>
    </row>
    <row r="251" spans="1:28" x14ac:dyDescent="0.55000000000000004">
      <c r="A251" s="3" t="s">
        <v>53</v>
      </c>
      <c r="B251" s="3" t="s">
        <v>220</v>
      </c>
      <c r="C251" t="s">
        <v>47</v>
      </c>
      <c r="D251" s="3" t="s">
        <v>48</v>
      </c>
      <c r="E251" s="3" t="s">
        <v>309</v>
      </c>
      <c r="F251" s="3" t="s">
        <v>35</v>
      </c>
      <c r="G251" s="5">
        <v>5</v>
      </c>
      <c r="H251">
        <v>35</v>
      </c>
      <c r="I251" s="5">
        <v>94.049999749999998</v>
      </c>
      <c r="J251" s="5">
        <v>2.6871428499999999</v>
      </c>
      <c r="K251">
        <v>488</v>
      </c>
      <c r="L251" s="15">
        <v>7.1721311475409791E-2</v>
      </c>
      <c r="M251" s="13">
        <v>1.64549180327869</v>
      </c>
      <c r="N251" s="15">
        <v>2.8571428571428598E-2</v>
      </c>
      <c r="O251" s="5">
        <f t="shared" si="36"/>
        <v>94.049999749999998</v>
      </c>
      <c r="P251" s="5">
        <v>300.05</v>
      </c>
      <c r="Q251" s="5">
        <f t="shared" si="37"/>
        <v>94.049999749999998</v>
      </c>
      <c r="R251" s="5">
        <f t="shared" si="38"/>
        <v>206.00000025000003</v>
      </c>
      <c r="S251" s="15">
        <f t="shared" si="39"/>
        <v>2.1903243040678482</v>
      </c>
      <c r="T251">
        <v>1</v>
      </c>
      <c r="U251" s="5">
        <f t="shared" si="40"/>
        <v>300.05</v>
      </c>
      <c r="V251" s="15">
        <f t="shared" si="41"/>
        <v>2.049180327868853E-3</v>
      </c>
      <c r="W251" s="15">
        <f t="shared" si="42"/>
        <v>0.68655224212631238</v>
      </c>
      <c r="X251" s="5">
        <f t="shared" si="43"/>
        <v>94.049999749999998</v>
      </c>
      <c r="Y251" s="5">
        <f t="shared" si="44"/>
        <v>84.644999775000002</v>
      </c>
      <c r="Z251" s="5">
        <f t="shared" si="45"/>
        <v>216.30000026250005</v>
      </c>
      <c r="AA251" s="5">
        <f t="shared" si="46"/>
        <v>9.4049999749999955</v>
      </c>
      <c r="AB251" s="5">
        <f t="shared" si="47"/>
        <v>-10.300000012500021</v>
      </c>
    </row>
    <row r="252" spans="1:28" x14ac:dyDescent="0.55000000000000004">
      <c r="A252" s="3" t="s">
        <v>72</v>
      </c>
      <c r="B252" s="3" t="s">
        <v>523</v>
      </c>
      <c r="C252" t="s">
        <v>47</v>
      </c>
      <c r="D252" s="3" t="s">
        <v>104</v>
      </c>
      <c r="E252" s="3" t="s">
        <v>105</v>
      </c>
      <c r="F252" s="3" t="s">
        <v>77</v>
      </c>
      <c r="G252" s="5">
        <v>6.25</v>
      </c>
      <c r="H252">
        <v>70</v>
      </c>
      <c r="I252" s="5">
        <v>224.39999925000001</v>
      </c>
      <c r="J252" s="5">
        <v>3.2057142750000001</v>
      </c>
      <c r="K252">
        <v>2087</v>
      </c>
      <c r="L252" s="15">
        <v>3.3540967896502204E-2</v>
      </c>
      <c r="M252" s="13">
        <v>1.7939817920459999</v>
      </c>
      <c r="N252" s="15">
        <v>1.4285714285714299E-2</v>
      </c>
      <c r="O252" s="5">
        <f t="shared" si="36"/>
        <v>224.39999925000001</v>
      </c>
      <c r="P252" s="5">
        <v>705.5</v>
      </c>
      <c r="Q252" s="5">
        <f t="shared" si="37"/>
        <v>224.39999925000001</v>
      </c>
      <c r="R252" s="5">
        <f t="shared" si="38"/>
        <v>481.10000074999999</v>
      </c>
      <c r="S252" s="15">
        <f t="shared" si="39"/>
        <v>2.1439394044472126</v>
      </c>
      <c r="T252">
        <v>1</v>
      </c>
      <c r="U252" s="5">
        <f t="shared" si="40"/>
        <v>705.5</v>
      </c>
      <c r="V252" s="15">
        <f t="shared" si="41"/>
        <v>4.7915668423574619E-4</v>
      </c>
      <c r="W252" s="15">
        <f t="shared" si="42"/>
        <v>0.6819277119064493</v>
      </c>
      <c r="X252" s="5">
        <f t="shared" si="43"/>
        <v>224.39999925000001</v>
      </c>
      <c r="Y252" s="5">
        <f t="shared" si="44"/>
        <v>201.95999932500001</v>
      </c>
      <c r="Z252" s="5">
        <f t="shared" si="45"/>
        <v>505.1550007875</v>
      </c>
      <c r="AA252" s="5">
        <f t="shared" si="46"/>
        <v>22.439999924999995</v>
      </c>
      <c r="AB252" s="5">
        <f t="shared" si="47"/>
        <v>-24.055000037500008</v>
      </c>
    </row>
    <row r="253" spans="1:28" x14ac:dyDescent="0.55000000000000004">
      <c r="A253" s="3" t="s">
        <v>53</v>
      </c>
      <c r="B253" s="3" t="s">
        <v>136</v>
      </c>
      <c r="C253" t="s">
        <v>47</v>
      </c>
      <c r="D253" s="3" t="s">
        <v>48</v>
      </c>
      <c r="E253" s="3" t="s">
        <v>309</v>
      </c>
      <c r="F253" s="3" t="s">
        <v>35</v>
      </c>
      <c r="G253" s="5">
        <v>5</v>
      </c>
      <c r="H253">
        <v>314</v>
      </c>
      <c r="I253" s="5">
        <v>704.68749779999996</v>
      </c>
      <c r="J253" s="5">
        <v>2.2442276999999997</v>
      </c>
      <c r="K253">
        <v>2321</v>
      </c>
      <c r="L253" s="15">
        <v>0.13528651443343398</v>
      </c>
      <c r="M253" s="13">
        <v>1.6569151227918999</v>
      </c>
      <c r="N253" s="15">
        <v>6.3694267515923596E-3</v>
      </c>
      <c r="O253" s="5">
        <f t="shared" si="36"/>
        <v>352.34374889999998</v>
      </c>
      <c r="P253" s="5">
        <v>2201.5</v>
      </c>
      <c r="Q253" s="5">
        <f t="shared" si="37"/>
        <v>704.68749779999996</v>
      </c>
      <c r="R253" s="5">
        <f t="shared" si="38"/>
        <v>1496.8125021999999</v>
      </c>
      <c r="S253" s="15">
        <f t="shared" si="39"/>
        <v>2.1240798323696328</v>
      </c>
      <c r="T253">
        <v>2</v>
      </c>
      <c r="U253" s="5">
        <f t="shared" si="40"/>
        <v>1100.75</v>
      </c>
      <c r="V253" s="15">
        <f t="shared" si="41"/>
        <v>8.6169754416200032E-4</v>
      </c>
      <c r="W253" s="15">
        <f t="shared" si="42"/>
        <v>0.67990574708153528</v>
      </c>
      <c r="X253" s="5">
        <f t="shared" si="43"/>
        <v>352.34374889999998</v>
      </c>
      <c r="Y253" s="5">
        <f t="shared" si="44"/>
        <v>634.21874802000002</v>
      </c>
      <c r="Z253" s="5">
        <f t="shared" si="45"/>
        <v>1571.6531273099999</v>
      </c>
      <c r="AA253" s="5">
        <f t="shared" si="46"/>
        <v>70.468749779999939</v>
      </c>
      <c r="AB253" s="5">
        <f t="shared" si="47"/>
        <v>-74.840625110000019</v>
      </c>
    </row>
    <row r="254" spans="1:28" x14ac:dyDescent="0.55000000000000004">
      <c r="A254" s="3" t="s">
        <v>79</v>
      </c>
      <c r="B254" s="3" t="s">
        <v>554</v>
      </c>
      <c r="C254" t="s">
        <v>66</v>
      </c>
      <c r="D254" s="3" t="s">
        <v>36</v>
      </c>
      <c r="E254" s="3" t="s">
        <v>36</v>
      </c>
      <c r="F254" s="3" t="s">
        <v>82</v>
      </c>
      <c r="G254" s="5">
        <v>1.325</v>
      </c>
      <c r="H254">
        <v>913</v>
      </c>
      <c r="I254" s="5">
        <v>1106.4874907624999</v>
      </c>
      <c r="J254" s="5">
        <v>1.2119249624999999</v>
      </c>
      <c r="K254">
        <v>90420</v>
      </c>
      <c r="L254" s="15">
        <v>1.00973236009732E-2</v>
      </c>
      <c r="M254" s="13">
        <v>2.8414399469144</v>
      </c>
      <c r="N254" s="15">
        <v>1.0952902519167601E-3</v>
      </c>
      <c r="O254" s="5">
        <f t="shared" si="36"/>
        <v>1106.4874907624999</v>
      </c>
      <c r="P254" s="5">
        <v>3388.95</v>
      </c>
      <c r="Q254" s="5">
        <f t="shared" si="37"/>
        <v>1106.4874907624999</v>
      </c>
      <c r="R254" s="5">
        <f t="shared" si="38"/>
        <v>2282.4625092374999</v>
      </c>
      <c r="S254" s="15">
        <f t="shared" si="39"/>
        <v>2.0628001023894225</v>
      </c>
      <c r="T254">
        <v>1</v>
      </c>
      <c r="U254" s="5">
        <f t="shared" si="40"/>
        <v>3388.95</v>
      </c>
      <c r="V254" s="15">
        <f t="shared" si="41"/>
        <v>1.1059500110594984E-5</v>
      </c>
      <c r="W254" s="15">
        <f t="shared" si="42"/>
        <v>0.67350138220909128</v>
      </c>
      <c r="X254" s="5">
        <f t="shared" si="43"/>
        <v>1106.4874907624999</v>
      </c>
      <c r="Y254" s="5">
        <f t="shared" si="44"/>
        <v>995.83874168624993</v>
      </c>
      <c r="Z254" s="5">
        <f t="shared" si="45"/>
        <v>2396.5856346993751</v>
      </c>
      <c r="AA254" s="5">
        <f t="shared" si="46"/>
        <v>110.64874907624994</v>
      </c>
      <c r="AB254" s="5">
        <f t="shared" si="47"/>
        <v>-114.12312546187513</v>
      </c>
    </row>
    <row r="255" spans="1:28" x14ac:dyDescent="0.55000000000000004">
      <c r="A255" s="3" t="s">
        <v>53</v>
      </c>
      <c r="B255" s="3" t="s">
        <v>415</v>
      </c>
      <c r="C255" t="s">
        <v>47</v>
      </c>
      <c r="D255" s="3" t="s">
        <v>57</v>
      </c>
      <c r="E255" s="3" t="s">
        <v>58</v>
      </c>
      <c r="F255" s="3" t="s">
        <v>60</v>
      </c>
      <c r="G255" s="5">
        <v>5</v>
      </c>
      <c r="H255">
        <v>370</v>
      </c>
      <c r="I255" s="5">
        <v>1068.862498125</v>
      </c>
      <c r="J255" s="5">
        <v>2.8888175624999999</v>
      </c>
      <c r="K255">
        <v>38742</v>
      </c>
      <c r="L255" s="15">
        <v>9.550358783748901E-3</v>
      </c>
      <c r="M255" s="13">
        <v>1.69793763873832</v>
      </c>
      <c r="N255" s="15">
        <v>8.1081081081081103E-3</v>
      </c>
      <c r="O255" s="5">
        <f t="shared" si="36"/>
        <v>356.28749937499998</v>
      </c>
      <c r="P255" s="5">
        <v>3207.9</v>
      </c>
      <c r="Q255" s="5">
        <f t="shared" si="37"/>
        <v>1068.862498125</v>
      </c>
      <c r="R255" s="5">
        <f t="shared" si="38"/>
        <v>2139.0375018750001</v>
      </c>
      <c r="S255" s="15">
        <f t="shared" si="39"/>
        <v>2.0012279461832581</v>
      </c>
      <c r="T255">
        <v>3</v>
      </c>
      <c r="U255" s="5">
        <f t="shared" si="40"/>
        <v>1069.3</v>
      </c>
      <c r="V255" s="15">
        <f t="shared" si="41"/>
        <v>7.7435341489855971E-5</v>
      </c>
      <c r="W255" s="15">
        <f t="shared" si="42"/>
        <v>0.66680304930795853</v>
      </c>
      <c r="X255" s="5">
        <f t="shared" si="43"/>
        <v>356.28749937499998</v>
      </c>
      <c r="Y255" s="5">
        <f t="shared" si="44"/>
        <v>961.97624831250005</v>
      </c>
      <c r="Z255" s="5">
        <f t="shared" si="45"/>
        <v>2245.9893769687501</v>
      </c>
      <c r="AA255" s="5">
        <f t="shared" si="46"/>
        <v>106.88624981249995</v>
      </c>
      <c r="AB255" s="5">
        <f t="shared" si="47"/>
        <v>-106.95187509375</v>
      </c>
    </row>
    <row r="256" spans="1:28" x14ac:dyDescent="0.55000000000000004">
      <c r="A256" s="3" t="s">
        <v>53</v>
      </c>
      <c r="B256" s="3" t="s">
        <v>441</v>
      </c>
      <c r="C256" t="s">
        <v>47</v>
      </c>
      <c r="D256" s="3" t="s">
        <v>48</v>
      </c>
      <c r="E256" s="3" t="s">
        <v>309</v>
      </c>
      <c r="F256" s="3" t="s">
        <v>35</v>
      </c>
      <c r="G256" s="5">
        <v>5</v>
      </c>
      <c r="H256">
        <v>167</v>
      </c>
      <c r="I256" s="5">
        <v>457.51249860000001</v>
      </c>
      <c r="J256" s="5">
        <v>2.7395958</v>
      </c>
      <c r="K256">
        <v>1298</v>
      </c>
      <c r="L256" s="15">
        <v>0.12865947611710302</v>
      </c>
      <c r="M256" s="13">
        <v>1.5603235747303501</v>
      </c>
      <c r="N256" s="15">
        <v>1.19760479041916E-2</v>
      </c>
      <c r="O256" s="5">
        <f t="shared" si="36"/>
        <v>228.75624930000001</v>
      </c>
      <c r="P256" s="5">
        <v>1367.65</v>
      </c>
      <c r="Q256" s="5">
        <f t="shared" si="37"/>
        <v>457.51249860000001</v>
      </c>
      <c r="R256" s="5">
        <f t="shared" si="38"/>
        <v>910.13750140000002</v>
      </c>
      <c r="S256" s="15">
        <f t="shared" si="39"/>
        <v>1.9893172409170112</v>
      </c>
      <c r="T256">
        <v>2</v>
      </c>
      <c r="U256" s="5">
        <f t="shared" si="40"/>
        <v>683.82500000000005</v>
      </c>
      <c r="V256" s="15">
        <f t="shared" si="41"/>
        <v>1.5408320493066209E-3</v>
      </c>
      <c r="W256" s="15">
        <f t="shared" si="42"/>
        <v>0.6654754516140825</v>
      </c>
      <c r="X256" s="5">
        <f t="shared" si="43"/>
        <v>228.75624930000001</v>
      </c>
      <c r="Y256" s="5">
        <f t="shared" si="44"/>
        <v>411.76124874000004</v>
      </c>
      <c r="Z256" s="5">
        <f t="shared" si="45"/>
        <v>955.64437647000011</v>
      </c>
      <c r="AA256" s="5">
        <f t="shared" si="46"/>
        <v>45.751249859999973</v>
      </c>
      <c r="AB256" s="5">
        <f t="shared" si="47"/>
        <v>-45.506875070000092</v>
      </c>
    </row>
    <row r="257" spans="1:28" x14ac:dyDescent="0.55000000000000004">
      <c r="A257" s="3" t="s">
        <v>72</v>
      </c>
      <c r="B257" s="3" t="s">
        <v>559</v>
      </c>
      <c r="C257" t="s">
        <v>47</v>
      </c>
      <c r="D257" s="3" t="s">
        <v>144</v>
      </c>
      <c r="E257" s="3" t="s">
        <v>49</v>
      </c>
      <c r="F257" s="3" t="s">
        <v>456</v>
      </c>
      <c r="G257" s="5">
        <v>10</v>
      </c>
      <c r="H257">
        <v>683</v>
      </c>
      <c r="I257" s="5">
        <v>2195.8249966375001</v>
      </c>
      <c r="J257" s="5">
        <v>3.2149707125</v>
      </c>
      <c r="K257">
        <v>5310</v>
      </c>
      <c r="L257" s="15">
        <v>0.12862523540489598</v>
      </c>
      <c r="M257" s="13">
        <v>1.20844444444444</v>
      </c>
      <c r="N257" s="15">
        <v>4.3923865300146405E-3</v>
      </c>
      <c r="O257" s="5">
        <f t="shared" si="36"/>
        <v>731.94166554583342</v>
      </c>
      <c r="P257" s="5">
        <v>6447.25</v>
      </c>
      <c r="Q257" s="5">
        <f t="shared" si="37"/>
        <v>2195.8249966375001</v>
      </c>
      <c r="R257" s="5">
        <f t="shared" si="38"/>
        <v>4251.4250033624994</v>
      </c>
      <c r="S257" s="15">
        <f t="shared" si="39"/>
        <v>1.9361401796011843</v>
      </c>
      <c r="T257">
        <v>3</v>
      </c>
      <c r="U257" s="5">
        <f t="shared" si="40"/>
        <v>2149.0833333333335</v>
      </c>
      <c r="V257" s="15">
        <f t="shared" si="41"/>
        <v>5.6497175141242734E-4</v>
      </c>
      <c r="W257" s="15">
        <f t="shared" si="42"/>
        <v>0.65941680613633713</v>
      </c>
      <c r="X257" s="5">
        <f t="shared" si="43"/>
        <v>731.94166554583342</v>
      </c>
      <c r="Y257" s="5">
        <f t="shared" si="44"/>
        <v>1976.2424969737501</v>
      </c>
      <c r="Z257" s="5">
        <f t="shared" si="45"/>
        <v>4463.9962535306249</v>
      </c>
      <c r="AA257" s="5">
        <f t="shared" si="46"/>
        <v>219.58249966375001</v>
      </c>
      <c r="AB257" s="5">
        <f t="shared" si="47"/>
        <v>-212.57125016812552</v>
      </c>
    </row>
    <row r="258" spans="1:28" x14ac:dyDescent="0.55000000000000004">
      <c r="A258" s="3" t="s">
        <v>53</v>
      </c>
      <c r="B258" s="3" t="s">
        <v>136</v>
      </c>
      <c r="C258" t="s">
        <v>47</v>
      </c>
      <c r="D258" s="3" t="s">
        <v>57</v>
      </c>
      <c r="E258" s="3" t="s">
        <v>309</v>
      </c>
      <c r="F258" s="3" t="s">
        <v>60</v>
      </c>
      <c r="G258" s="5">
        <v>1.25</v>
      </c>
      <c r="H258">
        <v>967</v>
      </c>
      <c r="I258" s="5">
        <v>1059.58749405</v>
      </c>
      <c r="J258" s="5">
        <v>1.09574715</v>
      </c>
      <c r="K258">
        <v>38390</v>
      </c>
      <c r="L258" s="15">
        <v>2.5188851263349799E-2</v>
      </c>
      <c r="M258" s="13">
        <v>1.30734566293306</v>
      </c>
      <c r="N258" s="15">
        <v>4.1365046535677399E-3</v>
      </c>
      <c r="O258" s="5">
        <f t="shared" ref="O258:O321" si="48">I258/T258</f>
        <v>264.89687351250001</v>
      </c>
      <c r="P258" s="5">
        <v>3092.3</v>
      </c>
      <c r="Q258" s="5">
        <f t="shared" ref="Q258:Q321" si="49">I258</f>
        <v>1059.58749405</v>
      </c>
      <c r="R258" s="5">
        <f t="shared" ref="R258:R321" si="50">P258-Q258</f>
        <v>2032.7125059500001</v>
      </c>
      <c r="S258" s="15">
        <f t="shared" ref="S258:S321" si="51">IF(Q258=0,0,(P258-Q258)/Q258)</f>
        <v>1.9183998653858028</v>
      </c>
      <c r="T258">
        <v>4</v>
      </c>
      <c r="U258" s="5">
        <f t="shared" ref="U258:U321" si="52">IF(T258=0,"NA",P258/T258)</f>
        <v>773.07500000000005</v>
      </c>
      <c r="V258" s="15">
        <f t="shared" si="41"/>
        <v>1.0419380046887209E-4</v>
      </c>
      <c r="W258" s="15">
        <f t="shared" si="42"/>
        <v>0.65734647542282443</v>
      </c>
      <c r="X258" s="5">
        <f t="shared" si="43"/>
        <v>264.89687351250001</v>
      </c>
      <c r="Y258" s="5">
        <f t="shared" si="44"/>
        <v>953.6287446450001</v>
      </c>
      <c r="Z258" s="5">
        <f t="shared" si="45"/>
        <v>2134.3481312475001</v>
      </c>
      <c r="AA258" s="5">
        <f t="shared" si="46"/>
        <v>105.95874940499993</v>
      </c>
      <c r="AB258" s="5">
        <f t="shared" si="47"/>
        <v>-101.63562529749993</v>
      </c>
    </row>
    <row r="259" spans="1:28" x14ac:dyDescent="0.55000000000000004">
      <c r="A259" s="3" t="s">
        <v>79</v>
      </c>
      <c r="B259" s="3" t="s">
        <v>562</v>
      </c>
      <c r="C259" t="s">
        <v>66</v>
      </c>
      <c r="D259" s="3" t="s">
        <v>36</v>
      </c>
      <c r="E259" s="3" t="s">
        <v>36</v>
      </c>
      <c r="F259" s="3" t="s">
        <v>82</v>
      </c>
      <c r="G259" s="5">
        <v>1.1625000000000001</v>
      </c>
      <c r="H259">
        <v>1201</v>
      </c>
      <c r="I259" s="5">
        <v>1335.5124954125001</v>
      </c>
      <c r="J259" s="5">
        <v>1.1120004125</v>
      </c>
      <c r="K259">
        <v>290767</v>
      </c>
      <c r="L259" s="15">
        <v>4.1304549690989699E-3</v>
      </c>
      <c r="M259" s="13">
        <v>2.4996639921311599</v>
      </c>
      <c r="N259" s="15">
        <v>2.4979184013322201E-3</v>
      </c>
      <c r="O259" s="5">
        <f t="shared" si="48"/>
        <v>445.17083180416671</v>
      </c>
      <c r="P259" s="5">
        <v>3861.55</v>
      </c>
      <c r="Q259" s="5">
        <f t="shared" si="49"/>
        <v>1335.5124954125001</v>
      </c>
      <c r="R259" s="5">
        <f t="shared" si="50"/>
        <v>2526.0375045874998</v>
      </c>
      <c r="S259" s="15">
        <f t="shared" si="51"/>
        <v>1.8914368178990957</v>
      </c>
      <c r="T259">
        <v>3</v>
      </c>
      <c r="U259" s="5">
        <f t="shared" si="52"/>
        <v>1287.1833333333334</v>
      </c>
      <c r="V259" s="15">
        <f t="shared" ref="V259:V322" si="53">(L259*N259)</f>
        <v>1.0317539473186424E-5</v>
      </c>
      <c r="W259" s="15">
        <f t="shared" ref="W259:W322" si="54">IF(P259=0,0,R259/P259)</f>
        <v>0.65415118400318517</v>
      </c>
      <c r="X259" s="5">
        <f t="shared" ref="X259:X322" si="55">IF(T259=0,0,Q259/T259)</f>
        <v>445.17083180416671</v>
      </c>
      <c r="Y259" s="5">
        <f t="shared" ref="Y259:Y322" si="56">Q259*0.9</f>
        <v>1201.9612458712502</v>
      </c>
      <c r="Z259" s="5">
        <f t="shared" ref="Z259:Z322" si="57">R259*1.05</f>
        <v>2652.339379816875</v>
      </c>
      <c r="AA259" s="5">
        <f t="shared" ref="AA259:AA322" si="58">Q259-Y259</f>
        <v>133.55124954124994</v>
      </c>
      <c r="AB259" s="5">
        <f t="shared" ref="AB259:AB322" si="59">R259-Z259</f>
        <v>-126.30187522937513</v>
      </c>
    </row>
    <row r="260" spans="1:28" x14ac:dyDescent="0.55000000000000004">
      <c r="A260" s="3" t="s">
        <v>79</v>
      </c>
      <c r="B260" s="3" t="s">
        <v>564</v>
      </c>
      <c r="C260" t="s">
        <v>31</v>
      </c>
      <c r="D260" s="3" t="s">
        <v>36</v>
      </c>
      <c r="E260" s="3" t="s">
        <v>36</v>
      </c>
      <c r="F260" s="3" t="s">
        <v>82</v>
      </c>
      <c r="G260" s="5">
        <v>1.075</v>
      </c>
      <c r="H260">
        <v>1178</v>
      </c>
      <c r="I260" s="5">
        <v>1364.537492725</v>
      </c>
      <c r="J260" s="5">
        <v>1.1583510125000001</v>
      </c>
      <c r="K260">
        <v>55974</v>
      </c>
      <c r="L260" s="15">
        <v>2.1045485403937501E-2</v>
      </c>
      <c r="M260" s="13">
        <v>1.44368278129131</v>
      </c>
      <c r="N260" s="15">
        <v>3.3955857385398998E-3</v>
      </c>
      <c r="O260" s="5">
        <f t="shared" si="48"/>
        <v>341.13437318125</v>
      </c>
      <c r="P260" s="5">
        <v>3914.25</v>
      </c>
      <c r="Q260" s="5">
        <f t="shared" si="49"/>
        <v>1364.537492725</v>
      </c>
      <c r="R260" s="5">
        <f t="shared" si="50"/>
        <v>2549.712507275</v>
      </c>
      <c r="S260" s="15">
        <f t="shared" si="51"/>
        <v>1.868554378951647</v>
      </c>
      <c r="T260">
        <v>4</v>
      </c>
      <c r="U260" s="5">
        <f t="shared" si="52"/>
        <v>978.5625</v>
      </c>
      <c r="V260" s="15">
        <f t="shared" si="53"/>
        <v>7.1461750098259804E-5</v>
      </c>
      <c r="W260" s="15">
        <f t="shared" si="54"/>
        <v>0.65139235032892639</v>
      </c>
      <c r="X260" s="5">
        <f t="shared" si="55"/>
        <v>341.13437318125</v>
      </c>
      <c r="Y260" s="5">
        <f t="shared" si="56"/>
        <v>1228.0837434525001</v>
      </c>
      <c r="Z260" s="5">
        <f t="shared" si="57"/>
        <v>2677.1981326387499</v>
      </c>
      <c r="AA260" s="5">
        <f t="shared" si="58"/>
        <v>136.45374927249986</v>
      </c>
      <c r="AB260" s="5">
        <f t="shared" si="59"/>
        <v>-127.48562536374993</v>
      </c>
    </row>
    <row r="261" spans="1:28" x14ac:dyDescent="0.55000000000000004">
      <c r="A261" s="3" t="s">
        <v>63</v>
      </c>
      <c r="B261" s="3" t="s">
        <v>566</v>
      </c>
      <c r="C261" t="s">
        <v>31</v>
      </c>
      <c r="D261" s="3" t="s">
        <v>36</v>
      </c>
      <c r="E261" s="3" t="s">
        <v>36</v>
      </c>
      <c r="F261" s="3" t="s">
        <v>67</v>
      </c>
      <c r="G261" s="5">
        <v>1.2625</v>
      </c>
      <c r="H261">
        <v>509</v>
      </c>
      <c r="I261" s="5">
        <v>1164.9249941625001</v>
      </c>
      <c r="J261" s="5">
        <v>2.2886542125</v>
      </c>
      <c r="K261">
        <v>26315</v>
      </c>
      <c r="L261" s="15">
        <v>1.9342580277408303E-2</v>
      </c>
      <c r="M261" s="13">
        <v>1.3576781303439101</v>
      </c>
      <c r="N261" s="15">
        <v>1.9646365422396899E-3</v>
      </c>
      <c r="O261" s="5">
        <f t="shared" si="48"/>
        <v>1164.9249941625001</v>
      </c>
      <c r="P261" s="5">
        <v>3264</v>
      </c>
      <c r="Q261" s="5">
        <f t="shared" si="49"/>
        <v>1164.9249941625001</v>
      </c>
      <c r="R261" s="5">
        <f t="shared" si="50"/>
        <v>2099.0750058374997</v>
      </c>
      <c r="S261" s="15">
        <f t="shared" si="51"/>
        <v>1.8018971318806567</v>
      </c>
      <c r="T261">
        <v>1</v>
      </c>
      <c r="U261" s="5">
        <f t="shared" si="52"/>
        <v>3264</v>
      </c>
      <c r="V261" s="15">
        <f t="shared" si="53"/>
        <v>3.800114003420107E-5</v>
      </c>
      <c r="W261" s="15">
        <f t="shared" si="54"/>
        <v>0.64309896012178303</v>
      </c>
      <c r="X261" s="5">
        <f t="shared" si="55"/>
        <v>1164.9249941625001</v>
      </c>
      <c r="Y261" s="5">
        <f t="shared" si="56"/>
        <v>1048.4324947462501</v>
      </c>
      <c r="Z261" s="5">
        <f t="shared" si="57"/>
        <v>2204.0287561293749</v>
      </c>
      <c r="AA261" s="5">
        <f t="shared" si="58"/>
        <v>116.49249941624998</v>
      </c>
      <c r="AB261" s="5">
        <f t="shared" si="59"/>
        <v>-104.95375029187517</v>
      </c>
    </row>
    <row r="262" spans="1:28" x14ac:dyDescent="0.55000000000000004">
      <c r="A262" s="3" t="s">
        <v>53</v>
      </c>
      <c r="B262" s="3" t="s">
        <v>568</v>
      </c>
      <c r="C262" t="s">
        <v>47</v>
      </c>
      <c r="D262" s="3" t="s">
        <v>57</v>
      </c>
      <c r="E262" s="3" t="s">
        <v>309</v>
      </c>
      <c r="F262" s="3" t="s">
        <v>60</v>
      </c>
      <c r="G262" s="5">
        <v>2.5</v>
      </c>
      <c r="H262">
        <v>168</v>
      </c>
      <c r="I262" s="5">
        <v>270.53749799999997</v>
      </c>
      <c r="J262" s="5">
        <v>1.61034225</v>
      </c>
      <c r="K262">
        <v>6048</v>
      </c>
      <c r="L262" s="15">
        <v>2.7777777777777801E-2</v>
      </c>
      <c r="M262" s="13">
        <v>1.9691798941798899</v>
      </c>
      <c r="N262" s="15">
        <v>5.9523809523809503E-3</v>
      </c>
      <c r="O262" s="5">
        <f t="shared" si="48"/>
        <v>270.53749799999997</v>
      </c>
      <c r="P262" s="5">
        <v>756.5</v>
      </c>
      <c r="Q262" s="5">
        <f t="shared" si="49"/>
        <v>270.53749799999997</v>
      </c>
      <c r="R262" s="5">
        <f t="shared" si="50"/>
        <v>485.96250200000003</v>
      </c>
      <c r="S262" s="15">
        <f t="shared" si="51"/>
        <v>1.7962851937072326</v>
      </c>
      <c r="T262">
        <v>1</v>
      </c>
      <c r="U262" s="5">
        <f t="shared" si="52"/>
        <v>756.5</v>
      </c>
      <c r="V262" s="15">
        <f t="shared" si="53"/>
        <v>1.6534391534391542E-4</v>
      </c>
      <c r="W262" s="15">
        <f t="shared" si="54"/>
        <v>0.64238268605419702</v>
      </c>
      <c r="X262" s="5">
        <f t="shared" si="55"/>
        <v>270.53749799999997</v>
      </c>
      <c r="Y262" s="5">
        <f t="shared" si="56"/>
        <v>243.48374819999998</v>
      </c>
      <c r="Z262" s="5">
        <f t="shared" si="57"/>
        <v>510.26062710000008</v>
      </c>
      <c r="AA262" s="5">
        <f t="shared" si="58"/>
        <v>27.053749799999991</v>
      </c>
      <c r="AB262" s="5">
        <f t="shared" si="59"/>
        <v>-24.29812510000005</v>
      </c>
    </row>
    <row r="263" spans="1:28" x14ac:dyDescent="0.55000000000000004">
      <c r="A263" s="3" t="s">
        <v>72</v>
      </c>
      <c r="B263" s="3" t="s">
        <v>421</v>
      </c>
      <c r="C263" t="s">
        <v>47</v>
      </c>
      <c r="D263" s="3" t="s">
        <v>104</v>
      </c>
      <c r="E263" s="3" t="s">
        <v>105</v>
      </c>
      <c r="F263" s="3" t="s">
        <v>77</v>
      </c>
      <c r="G263" s="5">
        <v>6.25</v>
      </c>
      <c r="H263">
        <v>77</v>
      </c>
      <c r="I263" s="5">
        <v>141.93749955000001</v>
      </c>
      <c r="J263" s="5">
        <v>1.8433441500000001</v>
      </c>
      <c r="K263">
        <v>1319</v>
      </c>
      <c r="L263" s="15">
        <v>5.8377558756633793E-2</v>
      </c>
      <c r="M263" s="13">
        <v>1.2260955269143301</v>
      </c>
      <c r="N263" s="15">
        <v>1.2987012987013E-2</v>
      </c>
      <c r="O263" s="5">
        <f t="shared" si="48"/>
        <v>141.93749955000001</v>
      </c>
      <c r="P263" s="5">
        <v>387.6</v>
      </c>
      <c r="Q263" s="5">
        <f t="shared" si="49"/>
        <v>141.93749955000001</v>
      </c>
      <c r="R263" s="5">
        <f t="shared" si="50"/>
        <v>245.66250045000001</v>
      </c>
      <c r="S263" s="15">
        <f t="shared" si="51"/>
        <v>1.7307794009958659</v>
      </c>
      <c r="T263">
        <v>1</v>
      </c>
      <c r="U263" s="5">
        <f t="shared" si="52"/>
        <v>387.6</v>
      </c>
      <c r="V263" s="15">
        <f t="shared" si="53"/>
        <v>7.5815011372251759E-4</v>
      </c>
      <c r="W263" s="15">
        <f t="shared" si="54"/>
        <v>0.63380418072755418</v>
      </c>
      <c r="X263" s="5">
        <f t="shared" si="55"/>
        <v>141.93749955000001</v>
      </c>
      <c r="Y263" s="5">
        <f t="shared" si="56"/>
        <v>127.74374959500001</v>
      </c>
      <c r="Z263" s="5">
        <f t="shared" si="57"/>
        <v>257.94562547250001</v>
      </c>
      <c r="AA263" s="5">
        <f t="shared" si="58"/>
        <v>14.193749955000001</v>
      </c>
      <c r="AB263" s="5">
        <f t="shared" si="59"/>
        <v>-12.283125022500002</v>
      </c>
    </row>
    <row r="264" spans="1:28" x14ac:dyDescent="0.55000000000000004">
      <c r="A264" s="3" t="s">
        <v>79</v>
      </c>
      <c r="B264" s="3" t="s">
        <v>571</v>
      </c>
      <c r="C264" t="s">
        <v>66</v>
      </c>
      <c r="D264" s="3" t="s">
        <v>36</v>
      </c>
      <c r="E264" s="3" t="s">
        <v>36</v>
      </c>
      <c r="F264" s="3" t="s">
        <v>77</v>
      </c>
      <c r="G264" s="5">
        <v>0.53749999999999998</v>
      </c>
      <c r="H264">
        <v>493</v>
      </c>
      <c r="I264" s="5">
        <v>275.64999923750003</v>
      </c>
      <c r="J264" s="5">
        <v>0.55912778750000003</v>
      </c>
      <c r="K264">
        <v>13720</v>
      </c>
      <c r="L264" s="15">
        <v>3.5932944606413997E-2</v>
      </c>
      <c r="M264" s="13">
        <v>2.05760932944606</v>
      </c>
      <c r="N264" s="15">
        <v>2.02839756592292E-3</v>
      </c>
      <c r="O264" s="5">
        <f t="shared" si="48"/>
        <v>275.64999923750003</v>
      </c>
      <c r="P264" s="5">
        <v>726.75</v>
      </c>
      <c r="Q264" s="5">
        <f t="shared" si="49"/>
        <v>275.64999923750003</v>
      </c>
      <c r="R264" s="5">
        <f t="shared" si="50"/>
        <v>451.10000076249997</v>
      </c>
      <c r="S264" s="15">
        <f t="shared" si="51"/>
        <v>1.636495563251688</v>
      </c>
      <c r="T264">
        <v>1</v>
      </c>
      <c r="U264" s="5">
        <f t="shared" si="52"/>
        <v>726.75</v>
      </c>
      <c r="V264" s="15">
        <f t="shared" si="53"/>
        <v>7.2886297376093266E-5</v>
      </c>
      <c r="W264" s="15">
        <f t="shared" si="54"/>
        <v>0.62070863538011689</v>
      </c>
      <c r="X264" s="5">
        <f t="shared" si="55"/>
        <v>275.64999923750003</v>
      </c>
      <c r="Y264" s="5">
        <f t="shared" si="56"/>
        <v>248.08499931375002</v>
      </c>
      <c r="Z264" s="5">
        <f t="shared" si="57"/>
        <v>473.65500080062498</v>
      </c>
      <c r="AA264" s="5">
        <f t="shared" si="58"/>
        <v>27.564999923750008</v>
      </c>
      <c r="AB264" s="5">
        <f t="shared" si="59"/>
        <v>-22.555000038125002</v>
      </c>
    </row>
    <row r="265" spans="1:28" x14ac:dyDescent="0.55000000000000004">
      <c r="A265" s="3" t="s">
        <v>72</v>
      </c>
      <c r="B265" s="3" t="s">
        <v>574</v>
      </c>
      <c r="C265" t="s">
        <v>47</v>
      </c>
      <c r="D265" s="3" t="s">
        <v>32</v>
      </c>
      <c r="E265" s="3" t="s">
        <v>575</v>
      </c>
      <c r="F265" s="3" t="s">
        <v>77</v>
      </c>
      <c r="G265" s="5">
        <v>6.25</v>
      </c>
      <c r="H265">
        <v>1444</v>
      </c>
      <c r="I265" s="5">
        <v>3949.9624903499998</v>
      </c>
      <c r="J265" s="5">
        <v>2.7354310874999999</v>
      </c>
      <c r="K265">
        <v>14923</v>
      </c>
      <c r="L265" s="15">
        <v>9.6763385378275099E-2</v>
      </c>
      <c r="M265" s="13">
        <v>1.4949949742009001</v>
      </c>
      <c r="N265" s="15">
        <v>5.5401662049861496E-3</v>
      </c>
      <c r="O265" s="5">
        <f t="shared" si="48"/>
        <v>493.74531129374998</v>
      </c>
      <c r="P265" s="5">
        <v>10378.5</v>
      </c>
      <c r="Q265" s="5">
        <f t="shared" si="49"/>
        <v>3949.9624903499998</v>
      </c>
      <c r="R265" s="5">
        <f t="shared" si="50"/>
        <v>6428.5375096500002</v>
      </c>
      <c r="S265" s="15">
        <f t="shared" si="51"/>
        <v>1.6274933054061427</v>
      </c>
      <c r="T265">
        <v>8</v>
      </c>
      <c r="U265" s="5">
        <f t="shared" si="52"/>
        <v>1297.3125</v>
      </c>
      <c r="V265" s="15">
        <f t="shared" si="53"/>
        <v>5.3608523755277059E-4</v>
      </c>
      <c r="W265" s="15">
        <f t="shared" si="54"/>
        <v>0.61940911592715708</v>
      </c>
      <c r="X265" s="5">
        <f t="shared" si="55"/>
        <v>493.74531129374998</v>
      </c>
      <c r="Y265" s="5">
        <f t="shared" si="56"/>
        <v>3554.9662413149999</v>
      </c>
      <c r="Z265" s="5">
        <f t="shared" si="57"/>
        <v>6749.9643851325009</v>
      </c>
      <c r="AA265" s="5">
        <f t="shared" si="58"/>
        <v>394.99624903499989</v>
      </c>
      <c r="AB265" s="5">
        <f t="shared" si="59"/>
        <v>-321.42687548250069</v>
      </c>
    </row>
    <row r="266" spans="1:28" x14ac:dyDescent="0.55000000000000004">
      <c r="A266" s="3" t="s">
        <v>72</v>
      </c>
      <c r="B266" s="3" t="s">
        <v>577</v>
      </c>
      <c r="C266" t="s">
        <v>47</v>
      </c>
      <c r="D266" s="3" t="s">
        <v>96</v>
      </c>
      <c r="E266" s="3" t="s">
        <v>88</v>
      </c>
      <c r="F266" s="3" t="s">
        <v>35</v>
      </c>
      <c r="G266" s="5">
        <v>10</v>
      </c>
      <c r="H266">
        <v>59</v>
      </c>
      <c r="I266" s="5">
        <v>159.76249952499998</v>
      </c>
      <c r="J266" s="5">
        <v>2.7078389749999996</v>
      </c>
      <c r="K266">
        <v>766</v>
      </c>
      <c r="L266" s="15">
        <v>7.7023498694516995E-2</v>
      </c>
      <c r="M266" s="13">
        <v>1.0391514360313301</v>
      </c>
      <c r="N266" s="15">
        <v>1.6949152542372902E-2</v>
      </c>
      <c r="O266" s="5">
        <f t="shared" si="48"/>
        <v>159.76249952499998</v>
      </c>
      <c r="P266" s="5">
        <v>417.35</v>
      </c>
      <c r="Q266" s="5">
        <f t="shared" si="49"/>
        <v>159.76249952499998</v>
      </c>
      <c r="R266" s="5">
        <f t="shared" si="50"/>
        <v>257.58750047500007</v>
      </c>
      <c r="S266" s="15">
        <f t="shared" si="51"/>
        <v>1.6123151630755015</v>
      </c>
      <c r="T266">
        <v>1</v>
      </c>
      <c r="U266" s="5">
        <f t="shared" si="52"/>
        <v>417.35</v>
      </c>
      <c r="V266" s="15">
        <f t="shared" si="53"/>
        <v>1.3054830287206286E-3</v>
      </c>
      <c r="W266" s="15">
        <f t="shared" si="54"/>
        <v>0.61719779675332465</v>
      </c>
      <c r="X266" s="5">
        <f t="shared" si="55"/>
        <v>159.76249952499998</v>
      </c>
      <c r="Y266" s="5">
        <f t="shared" si="56"/>
        <v>143.7862495725</v>
      </c>
      <c r="Z266" s="5">
        <f t="shared" si="57"/>
        <v>270.46687549875008</v>
      </c>
      <c r="AA266" s="5">
        <f t="shared" si="58"/>
        <v>15.976249952499984</v>
      </c>
      <c r="AB266" s="5">
        <f t="shared" si="59"/>
        <v>-12.879375023750015</v>
      </c>
    </row>
    <row r="267" spans="1:28" x14ac:dyDescent="0.55000000000000004">
      <c r="A267" s="3" t="s">
        <v>72</v>
      </c>
      <c r="B267" s="3" t="s">
        <v>301</v>
      </c>
      <c r="C267" t="s">
        <v>47</v>
      </c>
      <c r="D267" s="3" t="s">
        <v>221</v>
      </c>
      <c r="E267" s="3" t="s">
        <v>222</v>
      </c>
      <c r="F267" s="3" t="s">
        <v>77</v>
      </c>
      <c r="G267" s="5">
        <v>6.25</v>
      </c>
      <c r="H267">
        <v>53</v>
      </c>
      <c r="I267" s="5">
        <v>104.53749945</v>
      </c>
      <c r="J267" s="5">
        <v>1.97240565</v>
      </c>
      <c r="K267">
        <v>1016</v>
      </c>
      <c r="L267" s="15">
        <v>5.2165354330708701E-2</v>
      </c>
      <c r="M267" s="13">
        <v>2.4402952755905498</v>
      </c>
      <c r="N267" s="15">
        <v>3.77358490566038E-2</v>
      </c>
      <c r="O267" s="5">
        <f t="shared" si="48"/>
        <v>52.268749724999999</v>
      </c>
      <c r="P267" s="5">
        <v>269.45</v>
      </c>
      <c r="Q267" s="5">
        <f t="shared" si="49"/>
        <v>104.53749945</v>
      </c>
      <c r="R267" s="5">
        <f t="shared" si="50"/>
        <v>164.91250055</v>
      </c>
      <c r="S267" s="15">
        <f t="shared" si="51"/>
        <v>1.5775439571220775</v>
      </c>
      <c r="T267">
        <v>2</v>
      </c>
      <c r="U267" s="5">
        <f t="shared" si="52"/>
        <v>134.72499999999999</v>
      </c>
      <c r="V267" s="15">
        <f t="shared" si="53"/>
        <v>1.968503937007877E-3</v>
      </c>
      <c r="W267" s="15">
        <f t="shared" si="54"/>
        <v>0.61203377454073116</v>
      </c>
      <c r="X267" s="5">
        <f t="shared" si="55"/>
        <v>52.268749724999999</v>
      </c>
      <c r="Y267" s="5">
        <f t="shared" si="56"/>
        <v>94.083749505</v>
      </c>
      <c r="Z267" s="5">
        <f t="shared" si="57"/>
        <v>173.15812557750002</v>
      </c>
      <c r="AA267" s="5">
        <f t="shared" si="58"/>
        <v>10.453749944999998</v>
      </c>
      <c r="AB267" s="5">
        <f t="shared" si="59"/>
        <v>-8.2456250275000116</v>
      </c>
    </row>
    <row r="268" spans="1:28" x14ac:dyDescent="0.55000000000000004">
      <c r="A268" s="3" t="s">
        <v>63</v>
      </c>
      <c r="B268" s="3" t="s">
        <v>461</v>
      </c>
      <c r="C268" t="s">
        <v>31</v>
      </c>
      <c r="D268" s="3" t="s">
        <v>36</v>
      </c>
      <c r="E268" s="3" t="s">
        <v>36</v>
      </c>
      <c r="F268" s="3" t="s">
        <v>67</v>
      </c>
      <c r="G268" s="5">
        <v>0.6875</v>
      </c>
      <c r="H268">
        <v>120</v>
      </c>
      <c r="I268" s="5">
        <v>86.487499499999998</v>
      </c>
      <c r="J268" s="5">
        <v>0.72072916249999996</v>
      </c>
      <c r="K268">
        <v>15070</v>
      </c>
      <c r="L268" s="15">
        <v>7.9628400796283999E-3</v>
      </c>
      <c r="M268" s="13">
        <v>2.60929661579297</v>
      </c>
      <c r="N268" s="15">
        <v>8.3333333333333297E-3</v>
      </c>
      <c r="O268" s="5">
        <f t="shared" si="48"/>
        <v>86.487499499999998</v>
      </c>
      <c r="P268" s="5">
        <v>222.7</v>
      </c>
      <c r="Q268" s="5">
        <f t="shared" si="49"/>
        <v>86.487499499999998</v>
      </c>
      <c r="R268" s="5">
        <f t="shared" si="50"/>
        <v>136.21250049999998</v>
      </c>
      <c r="S268" s="15">
        <f t="shared" si="51"/>
        <v>1.5749385898247639</v>
      </c>
      <c r="T268">
        <v>1</v>
      </c>
      <c r="U268" s="5">
        <f t="shared" si="52"/>
        <v>222.7</v>
      </c>
      <c r="V268" s="15">
        <f t="shared" si="53"/>
        <v>6.6357000663569977E-5</v>
      </c>
      <c r="W268" s="15">
        <f t="shared" si="54"/>
        <v>0.61164122361921858</v>
      </c>
      <c r="X268" s="5">
        <f t="shared" si="55"/>
        <v>86.487499499999998</v>
      </c>
      <c r="Y268" s="5">
        <f t="shared" si="56"/>
        <v>77.838749550000003</v>
      </c>
      <c r="Z268" s="5">
        <f t="shared" si="57"/>
        <v>143.02312552499998</v>
      </c>
      <c r="AA268" s="5">
        <f t="shared" si="58"/>
        <v>8.6487499499999956</v>
      </c>
      <c r="AB268" s="5">
        <f t="shared" si="59"/>
        <v>-6.8106250250000073</v>
      </c>
    </row>
    <row r="269" spans="1:28" x14ac:dyDescent="0.55000000000000004">
      <c r="A269" s="3" t="s">
        <v>79</v>
      </c>
      <c r="B269" s="3" t="s">
        <v>581</v>
      </c>
      <c r="C269" t="s">
        <v>66</v>
      </c>
      <c r="D269" s="3" t="s">
        <v>36</v>
      </c>
      <c r="E269" s="3" t="s">
        <v>36</v>
      </c>
      <c r="F269" s="3" t="s">
        <v>82</v>
      </c>
      <c r="G269" s="5">
        <v>6.2625000000000002</v>
      </c>
      <c r="H269">
        <v>5873</v>
      </c>
      <c r="I269" s="5">
        <v>9668.5749837250005</v>
      </c>
      <c r="J269" s="5">
        <v>1.646275325</v>
      </c>
      <c r="K269">
        <v>4132197</v>
      </c>
      <c r="L269" s="15">
        <v>1.4212778335592399E-3</v>
      </c>
      <c r="M269" s="13">
        <v>1.07177968523766</v>
      </c>
      <c r="N269" s="15">
        <v>2.3837902264600701E-3</v>
      </c>
      <c r="O269" s="5">
        <f t="shared" si="48"/>
        <v>690.61249883750008</v>
      </c>
      <c r="P269" s="5">
        <v>24824.25</v>
      </c>
      <c r="Q269" s="5">
        <f t="shared" si="49"/>
        <v>9668.5749837250005</v>
      </c>
      <c r="R269" s="5">
        <f t="shared" si="50"/>
        <v>15155.675016275</v>
      </c>
      <c r="S269" s="15">
        <f t="shared" si="51"/>
        <v>1.5675190027265</v>
      </c>
      <c r="T269">
        <v>14</v>
      </c>
      <c r="U269" s="5">
        <f t="shared" si="52"/>
        <v>1773.1607142857142</v>
      </c>
      <c r="V269" s="15">
        <f t="shared" si="53"/>
        <v>3.3880282087228586E-6</v>
      </c>
      <c r="W269" s="15">
        <f t="shared" si="54"/>
        <v>0.61051894886149627</v>
      </c>
      <c r="X269" s="5">
        <f t="shared" si="55"/>
        <v>690.61249883750008</v>
      </c>
      <c r="Y269" s="5">
        <f t="shared" si="56"/>
        <v>8701.7174853525012</v>
      </c>
      <c r="Z269" s="5">
        <f t="shared" si="57"/>
        <v>15913.45876708875</v>
      </c>
      <c r="AA269" s="5">
        <f t="shared" si="58"/>
        <v>966.85749837249932</v>
      </c>
      <c r="AB269" s="5">
        <f t="shared" si="59"/>
        <v>-757.78375081375088</v>
      </c>
    </row>
    <row r="270" spans="1:28" x14ac:dyDescent="0.55000000000000004">
      <c r="A270" s="3" t="s">
        <v>44</v>
      </c>
      <c r="B270" s="3" t="s">
        <v>412</v>
      </c>
      <c r="C270" t="s">
        <v>47</v>
      </c>
      <c r="D270" s="3" t="s">
        <v>48</v>
      </c>
      <c r="E270" s="3" t="s">
        <v>309</v>
      </c>
      <c r="F270" s="3" t="s">
        <v>82</v>
      </c>
      <c r="G270" s="5">
        <v>0</v>
      </c>
      <c r="H270">
        <v>174</v>
      </c>
      <c r="I270" s="5">
        <v>253.78749989999997</v>
      </c>
      <c r="J270" s="5">
        <v>1.4585488499999999</v>
      </c>
      <c r="K270">
        <v>6152</v>
      </c>
      <c r="L270" s="15">
        <v>2.8283485045513701E-2</v>
      </c>
      <c r="M270" s="13">
        <v>1.6374674902470701</v>
      </c>
      <c r="N270" s="15">
        <v>5.74712643678161E-3</v>
      </c>
      <c r="O270" s="5">
        <f t="shared" si="48"/>
        <v>253.78749989999997</v>
      </c>
      <c r="P270" s="5">
        <v>644.29999999999995</v>
      </c>
      <c r="Q270" s="5">
        <f t="shared" si="49"/>
        <v>253.78749989999997</v>
      </c>
      <c r="R270" s="5">
        <f t="shared" si="50"/>
        <v>390.51250010000001</v>
      </c>
      <c r="S270" s="15">
        <f t="shared" si="51"/>
        <v>1.5387381185199187</v>
      </c>
      <c r="T270">
        <v>1</v>
      </c>
      <c r="U270" s="5">
        <f t="shared" si="52"/>
        <v>644.29999999999995</v>
      </c>
      <c r="V270" s="15">
        <f t="shared" si="53"/>
        <v>1.6254876462938912E-4</v>
      </c>
      <c r="W270" s="15">
        <f t="shared" si="54"/>
        <v>0.60610352335868389</v>
      </c>
      <c r="X270" s="5">
        <f t="shared" si="55"/>
        <v>253.78749989999997</v>
      </c>
      <c r="Y270" s="5">
        <f t="shared" si="56"/>
        <v>228.40874990999998</v>
      </c>
      <c r="Z270" s="5">
        <f t="shared" si="57"/>
        <v>410.03812510500001</v>
      </c>
      <c r="AA270" s="5">
        <f t="shared" si="58"/>
        <v>25.378749989999989</v>
      </c>
      <c r="AB270" s="5">
        <f t="shared" si="59"/>
        <v>-19.525625004999995</v>
      </c>
    </row>
    <row r="271" spans="1:28" x14ac:dyDescent="0.55000000000000004">
      <c r="A271" s="3" t="s">
        <v>53</v>
      </c>
      <c r="B271" s="3" t="s">
        <v>494</v>
      </c>
      <c r="C271" t="s">
        <v>47</v>
      </c>
      <c r="D271" s="3" t="s">
        <v>57</v>
      </c>
      <c r="E271" s="3" t="s">
        <v>49</v>
      </c>
      <c r="F271" s="3" t="s">
        <v>60</v>
      </c>
      <c r="G271" s="5">
        <v>5</v>
      </c>
      <c r="H271">
        <v>235</v>
      </c>
      <c r="I271" s="5">
        <v>680.77499856249995</v>
      </c>
      <c r="J271" s="5">
        <v>2.8969148874999999</v>
      </c>
      <c r="K271">
        <v>6871</v>
      </c>
      <c r="L271" s="15">
        <v>3.4201717362829301E-2</v>
      </c>
      <c r="M271" s="13">
        <v>2.5489157327899901</v>
      </c>
      <c r="N271" s="15">
        <v>4.2553191489361703E-3</v>
      </c>
      <c r="O271" s="5">
        <f t="shared" si="48"/>
        <v>680.77499856249995</v>
      </c>
      <c r="P271" s="5">
        <v>1709.35</v>
      </c>
      <c r="Q271" s="5">
        <f t="shared" si="49"/>
        <v>680.77499856249995</v>
      </c>
      <c r="R271" s="5">
        <f t="shared" si="50"/>
        <v>1028.5750014374998</v>
      </c>
      <c r="S271" s="15">
        <f t="shared" si="51"/>
        <v>1.51088833110705</v>
      </c>
      <c r="T271">
        <v>1</v>
      </c>
      <c r="U271" s="5">
        <f t="shared" si="52"/>
        <v>1709.35</v>
      </c>
      <c r="V271" s="15">
        <f t="shared" si="53"/>
        <v>1.4553922282055021E-4</v>
      </c>
      <c r="W271" s="15">
        <f t="shared" si="54"/>
        <v>0.60173457831193133</v>
      </c>
      <c r="X271" s="5">
        <f t="shared" si="55"/>
        <v>680.77499856249995</v>
      </c>
      <c r="Y271" s="5">
        <f t="shared" si="56"/>
        <v>612.69749870624992</v>
      </c>
      <c r="Z271" s="5">
        <f t="shared" si="57"/>
        <v>1080.003751509375</v>
      </c>
      <c r="AA271" s="5">
        <f t="shared" si="58"/>
        <v>68.077499856250029</v>
      </c>
      <c r="AB271" s="5">
        <f t="shared" si="59"/>
        <v>-51.428750071875129</v>
      </c>
    </row>
    <row r="272" spans="1:28" x14ac:dyDescent="0.55000000000000004">
      <c r="A272" s="3" t="s">
        <v>79</v>
      </c>
      <c r="B272" s="3" t="s">
        <v>585</v>
      </c>
      <c r="C272" t="s">
        <v>31</v>
      </c>
      <c r="D272" s="3" t="s">
        <v>36</v>
      </c>
      <c r="E272" s="3" t="s">
        <v>36</v>
      </c>
      <c r="F272" s="3" t="s">
        <v>82</v>
      </c>
      <c r="G272" s="5">
        <v>4.45</v>
      </c>
      <c r="H272">
        <v>1220</v>
      </c>
      <c r="I272" s="5">
        <v>1011.6749960000001</v>
      </c>
      <c r="J272" s="5">
        <v>0.82924180000000003</v>
      </c>
      <c r="K272">
        <v>20090</v>
      </c>
      <c r="L272" s="15">
        <v>6.0726729716276802E-2</v>
      </c>
      <c r="M272" s="13">
        <v>1.73134395221503</v>
      </c>
      <c r="N272" s="15">
        <v>2.4590163934426201E-3</v>
      </c>
      <c r="O272" s="5">
        <f t="shared" si="48"/>
        <v>337.22499866666669</v>
      </c>
      <c r="P272" s="5">
        <v>2538.9499999999998</v>
      </c>
      <c r="Q272" s="5">
        <f t="shared" si="49"/>
        <v>1011.6749960000001</v>
      </c>
      <c r="R272" s="5">
        <f t="shared" si="50"/>
        <v>1527.2750039999996</v>
      </c>
      <c r="S272" s="15">
        <f t="shared" si="51"/>
        <v>1.5096498480624696</v>
      </c>
      <c r="T272">
        <v>3</v>
      </c>
      <c r="U272" s="5">
        <f t="shared" si="52"/>
        <v>846.31666666666661</v>
      </c>
      <c r="V272" s="15">
        <f t="shared" si="53"/>
        <v>1.4932802389248378E-4</v>
      </c>
      <c r="W272" s="15">
        <f t="shared" si="54"/>
        <v>0.60153803895311042</v>
      </c>
      <c r="X272" s="5">
        <f t="shared" si="55"/>
        <v>337.22499866666669</v>
      </c>
      <c r="Y272" s="5">
        <f t="shared" si="56"/>
        <v>910.50749640000004</v>
      </c>
      <c r="Z272" s="5">
        <f t="shared" si="57"/>
        <v>1603.6387541999998</v>
      </c>
      <c r="AA272" s="5">
        <f t="shared" si="58"/>
        <v>101.16749960000004</v>
      </c>
      <c r="AB272" s="5">
        <f t="shared" si="59"/>
        <v>-76.36375020000014</v>
      </c>
    </row>
    <row r="273" spans="1:28" x14ac:dyDescent="0.55000000000000004">
      <c r="A273" s="3" t="s">
        <v>53</v>
      </c>
      <c r="B273" s="3" t="s">
        <v>193</v>
      </c>
      <c r="C273" t="s">
        <v>47</v>
      </c>
      <c r="D273" s="3" t="s">
        <v>48</v>
      </c>
      <c r="E273" s="3" t="s">
        <v>309</v>
      </c>
      <c r="F273" s="3" t="s">
        <v>35</v>
      </c>
      <c r="G273" s="5">
        <v>5</v>
      </c>
      <c r="H273">
        <v>286</v>
      </c>
      <c r="I273" s="5">
        <v>539.34999689999995</v>
      </c>
      <c r="J273" s="5">
        <v>1.8858391499999998</v>
      </c>
      <c r="K273">
        <v>3328</v>
      </c>
      <c r="L273" s="15">
        <v>8.59375E-2</v>
      </c>
      <c r="M273" s="13">
        <v>1.5294771634615401</v>
      </c>
      <c r="N273" s="15">
        <v>1.04895104895105E-2</v>
      </c>
      <c r="O273" s="5">
        <f t="shared" si="48"/>
        <v>179.78333229999998</v>
      </c>
      <c r="P273" s="5">
        <v>1335.35</v>
      </c>
      <c r="Q273" s="5">
        <f t="shared" si="49"/>
        <v>539.34999689999995</v>
      </c>
      <c r="R273" s="5">
        <f t="shared" si="50"/>
        <v>796.00000309999996</v>
      </c>
      <c r="S273" s="15">
        <f t="shared" si="51"/>
        <v>1.4758505750906403</v>
      </c>
      <c r="T273">
        <v>3</v>
      </c>
      <c r="U273" s="5">
        <f t="shared" si="52"/>
        <v>445.11666666666662</v>
      </c>
      <c r="V273" s="15">
        <f t="shared" si="53"/>
        <v>9.0144230769230861E-4</v>
      </c>
      <c r="W273" s="15">
        <f t="shared" si="54"/>
        <v>0.59609840348972176</v>
      </c>
      <c r="X273" s="5">
        <f t="shared" si="55"/>
        <v>179.78333229999998</v>
      </c>
      <c r="Y273" s="5">
        <f t="shared" si="56"/>
        <v>485.41499720999997</v>
      </c>
      <c r="Z273" s="5">
        <f t="shared" si="57"/>
        <v>835.80000325499998</v>
      </c>
      <c r="AA273" s="5">
        <f t="shared" si="58"/>
        <v>53.934999689999984</v>
      </c>
      <c r="AB273" s="5">
        <f t="shared" si="59"/>
        <v>-39.800000155000021</v>
      </c>
    </row>
    <row r="274" spans="1:28" x14ac:dyDescent="0.55000000000000004">
      <c r="A274" s="3" t="s">
        <v>53</v>
      </c>
      <c r="B274" s="3" t="s">
        <v>589</v>
      </c>
      <c r="C274" t="s">
        <v>47</v>
      </c>
      <c r="D274" s="3" t="s">
        <v>48</v>
      </c>
      <c r="E274" s="3" t="s">
        <v>309</v>
      </c>
      <c r="F274" s="3" t="s">
        <v>35</v>
      </c>
      <c r="G274" s="5">
        <v>5</v>
      </c>
      <c r="H274">
        <v>688</v>
      </c>
      <c r="I274" s="5">
        <v>2176.7499990000001</v>
      </c>
      <c r="J274" s="5">
        <v>3.1638808125</v>
      </c>
      <c r="K274">
        <v>8961</v>
      </c>
      <c r="L274" s="15">
        <v>7.6777145407878597E-2</v>
      </c>
      <c r="M274" s="13">
        <v>1.75482647026002</v>
      </c>
      <c r="N274" s="15">
        <v>1.0174418604651202E-2</v>
      </c>
      <c r="O274" s="5">
        <f t="shared" si="48"/>
        <v>310.9642855714286</v>
      </c>
      <c r="P274" s="5">
        <v>5273.4</v>
      </c>
      <c r="Q274" s="5">
        <f t="shared" si="49"/>
        <v>2176.7499990000001</v>
      </c>
      <c r="R274" s="5">
        <f t="shared" si="50"/>
        <v>3096.6500009999995</v>
      </c>
      <c r="S274" s="15">
        <f t="shared" si="51"/>
        <v>1.4226025048455735</v>
      </c>
      <c r="T274">
        <v>7</v>
      </c>
      <c r="U274" s="5">
        <f t="shared" si="52"/>
        <v>753.34285714285704</v>
      </c>
      <c r="V274" s="15">
        <f t="shared" si="53"/>
        <v>7.8116281664993058E-4</v>
      </c>
      <c r="W274" s="15">
        <f t="shared" si="54"/>
        <v>0.58722076857435423</v>
      </c>
      <c r="X274" s="5">
        <f t="shared" si="55"/>
        <v>310.9642855714286</v>
      </c>
      <c r="Y274" s="5">
        <f t="shared" si="56"/>
        <v>1959.0749991000002</v>
      </c>
      <c r="Z274" s="5">
        <f t="shared" si="57"/>
        <v>3251.4825010499994</v>
      </c>
      <c r="AA274" s="5">
        <f t="shared" si="58"/>
        <v>217.67499989999988</v>
      </c>
      <c r="AB274" s="5">
        <f t="shared" si="59"/>
        <v>-154.83250004999991</v>
      </c>
    </row>
    <row r="275" spans="1:28" x14ac:dyDescent="0.55000000000000004">
      <c r="A275" s="3" t="s">
        <v>53</v>
      </c>
      <c r="B275" s="3" t="s">
        <v>423</v>
      </c>
      <c r="C275" t="s">
        <v>47</v>
      </c>
      <c r="D275" s="3" t="s">
        <v>48</v>
      </c>
      <c r="E275" s="3" t="s">
        <v>309</v>
      </c>
      <c r="F275" s="3" t="s">
        <v>35</v>
      </c>
      <c r="G275" s="5">
        <v>5</v>
      </c>
      <c r="H275">
        <v>362</v>
      </c>
      <c r="I275" s="5">
        <v>720.98749935000001</v>
      </c>
      <c r="J275" s="5">
        <v>1.9916781750000001</v>
      </c>
      <c r="K275">
        <v>3092</v>
      </c>
      <c r="L275" s="15">
        <v>0.11707632600258699</v>
      </c>
      <c r="M275" s="13">
        <v>2.56688227684347</v>
      </c>
      <c r="N275" s="15">
        <v>5.5248618784530402E-3</v>
      </c>
      <c r="O275" s="5">
        <f t="shared" si="48"/>
        <v>360.493749675</v>
      </c>
      <c r="P275" s="5">
        <v>1737.4</v>
      </c>
      <c r="Q275" s="5">
        <f t="shared" si="49"/>
        <v>720.98749935000001</v>
      </c>
      <c r="R275" s="5">
        <f t="shared" si="50"/>
        <v>1016.4125006500001</v>
      </c>
      <c r="S275" s="15">
        <f t="shared" si="51"/>
        <v>1.4097505179581309</v>
      </c>
      <c r="T275">
        <v>2</v>
      </c>
      <c r="U275" s="5">
        <f t="shared" si="52"/>
        <v>868.7</v>
      </c>
      <c r="V275" s="15">
        <f t="shared" si="53"/>
        <v>6.4683053040103325E-4</v>
      </c>
      <c r="W275" s="15">
        <f t="shared" si="54"/>
        <v>0.58501928205939913</v>
      </c>
      <c r="X275" s="5">
        <f t="shared" si="55"/>
        <v>360.493749675</v>
      </c>
      <c r="Y275" s="5">
        <f t="shared" si="56"/>
        <v>648.88874941500001</v>
      </c>
      <c r="Z275" s="5">
        <f t="shared" si="57"/>
        <v>1067.2331256825</v>
      </c>
      <c r="AA275" s="5">
        <f t="shared" si="58"/>
        <v>72.098749935000001</v>
      </c>
      <c r="AB275" s="5">
        <f t="shared" si="59"/>
        <v>-50.820625032499947</v>
      </c>
    </row>
    <row r="276" spans="1:28" x14ac:dyDescent="0.55000000000000004">
      <c r="A276" s="3" t="s">
        <v>72</v>
      </c>
      <c r="B276" s="3" t="s">
        <v>290</v>
      </c>
      <c r="C276" t="s">
        <v>47</v>
      </c>
      <c r="D276" s="3" t="s">
        <v>104</v>
      </c>
      <c r="E276" s="3" t="s">
        <v>105</v>
      </c>
      <c r="F276" s="3" t="s">
        <v>77</v>
      </c>
      <c r="G276" s="5">
        <v>6.25</v>
      </c>
      <c r="H276">
        <v>107</v>
      </c>
      <c r="I276" s="5">
        <v>314.39999925000006</v>
      </c>
      <c r="J276" s="5">
        <v>2.9383177500000004</v>
      </c>
      <c r="K276">
        <v>2912</v>
      </c>
      <c r="L276" s="15">
        <v>3.6744505494505503E-2</v>
      </c>
      <c r="M276" s="13">
        <v>1.8042410714285699</v>
      </c>
      <c r="N276" s="15">
        <v>1.86915887850467E-2</v>
      </c>
      <c r="O276" s="5">
        <f t="shared" si="48"/>
        <v>157.19999962500003</v>
      </c>
      <c r="P276" s="5">
        <v>756.5</v>
      </c>
      <c r="Q276" s="5">
        <f t="shared" si="49"/>
        <v>314.39999925000006</v>
      </c>
      <c r="R276" s="5">
        <f t="shared" si="50"/>
        <v>442.10000074999994</v>
      </c>
      <c r="S276" s="15">
        <f t="shared" si="51"/>
        <v>1.4061704892004698</v>
      </c>
      <c r="T276">
        <v>2</v>
      </c>
      <c r="U276" s="5">
        <f t="shared" si="52"/>
        <v>378.25</v>
      </c>
      <c r="V276" s="15">
        <f t="shared" si="53"/>
        <v>6.8681318681318589E-4</v>
      </c>
      <c r="W276" s="15">
        <f t="shared" si="54"/>
        <v>0.58440185161929936</v>
      </c>
      <c r="X276" s="5">
        <f t="shared" si="55"/>
        <v>157.19999962500003</v>
      </c>
      <c r="Y276" s="5">
        <f t="shared" si="56"/>
        <v>282.95999932500007</v>
      </c>
      <c r="Z276" s="5">
        <f t="shared" si="57"/>
        <v>464.20500078749996</v>
      </c>
      <c r="AA276" s="5">
        <f t="shared" si="58"/>
        <v>31.439999924999995</v>
      </c>
      <c r="AB276" s="5">
        <f t="shared" si="59"/>
        <v>-22.10500003750002</v>
      </c>
    </row>
    <row r="277" spans="1:28" x14ac:dyDescent="0.55000000000000004">
      <c r="A277" s="3" t="s">
        <v>72</v>
      </c>
      <c r="B277" s="3" t="s">
        <v>130</v>
      </c>
      <c r="C277" t="s">
        <v>47</v>
      </c>
      <c r="D277" s="3" t="s">
        <v>96</v>
      </c>
      <c r="E277" s="3" t="s">
        <v>88</v>
      </c>
      <c r="F277" s="3" t="s">
        <v>35</v>
      </c>
      <c r="G277" s="5">
        <v>10</v>
      </c>
      <c r="H277">
        <v>141</v>
      </c>
      <c r="I277" s="5">
        <v>104.9624991375</v>
      </c>
      <c r="J277" s="5">
        <v>0.74441488750000007</v>
      </c>
      <c r="K277">
        <v>296</v>
      </c>
      <c r="L277" s="15">
        <v>0.47635135135135104</v>
      </c>
      <c r="M277" s="13">
        <v>1.01013513513514</v>
      </c>
      <c r="N277" s="15">
        <v>7.0921985815602792E-3</v>
      </c>
      <c r="O277" s="5">
        <f t="shared" si="48"/>
        <v>104.9624991375</v>
      </c>
      <c r="P277" s="5">
        <v>249.05</v>
      </c>
      <c r="Q277" s="5">
        <f t="shared" si="49"/>
        <v>104.9624991375</v>
      </c>
      <c r="R277" s="5">
        <f t="shared" si="50"/>
        <v>144.08750086250001</v>
      </c>
      <c r="S277" s="15">
        <f t="shared" si="51"/>
        <v>1.372752192892688</v>
      </c>
      <c r="T277">
        <v>1</v>
      </c>
      <c r="U277" s="5">
        <f t="shared" si="52"/>
        <v>249.05</v>
      </c>
      <c r="V277" s="15">
        <f t="shared" si="53"/>
        <v>3.3783783783783738E-3</v>
      </c>
      <c r="W277" s="15">
        <f t="shared" si="54"/>
        <v>0.57854848770327238</v>
      </c>
      <c r="X277" s="5">
        <f t="shared" si="55"/>
        <v>104.9624991375</v>
      </c>
      <c r="Y277" s="5">
        <f t="shared" si="56"/>
        <v>94.466249223750012</v>
      </c>
      <c r="Z277" s="5">
        <f t="shared" si="57"/>
        <v>151.29187590562501</v>
      </c>
      <c r="AA277" s="5">
        <f t="shared" si="58"/>
        <v>10.496249913749992</v>
      </c>
      <c r="AB277" s="5">
        <f t="shared" si="59"/>
        <v>-7.2043750431249975</v>
      </c>
    </row>
    <row r="278" spans="1:28" x14ac:dyDescent="0.55000000000000004">
      <c r="A278" s="3" t="s">
        <v>53</v>
      </c>
      <c r="B278" s="3" t="s">
        <v>258</v>
      </c>
      <c r="C278" t="s">
        <v>47</v>
      </c>
      <c r="D278" s="3" t="s">
        <v>48</v>
      </c>
      <c r="E278" s="3" t="s">
        <v>49</v>
      </c>
      <c r="F278" s="3" t="s">
        <v>35</v>
      </c>
      <c r="G278" s="5">
        <v>5</v>
      </c>
      <c r="H278">
        <v>52</v>
      </c>
      <c r="I278" s="5">
        <v>135.52500000000001</v>
      </c>
      <c r="J278" s="5">
        <v>2.6062500000000002</v>
      </c>
      <c r="K278">
        <v>1181</v>
      </c>
      <c r="L278" s="15">
        <v>4.4030482641828995E-2</v>
      </c>
      <c r="M278" s="13">
        <v>1.4026248941574899</v>
      </c>
      <c r="N278" s="15">
        <v>1.9230769230769201E-2</v>
      </c>
      <c r="O278" s="5">
        <f t="shared" si="48"/>
        <v>135.52500000000001</v>
      </c>
      <c r="P278" s="5">
        <v>319.60000000000002</v>
      </c>
      <c r="Q278" s="5">
        <f t="shared" si="49"/>
        <v>135.52500000000001</v>
      </c>
      <c r="R278" s="5">
        <f t="shared" si="50"/>
        <v>184.07500000000002</v>
      </c>
      <c r="S278" s="15">
        <f t="shared" si="51"/>
        <v>1.3582364877328907</v>
      </c>
      <c r="T278">
        <v>1</v>
      </c>
      <c r="U278" s="5">
        <f t="shared" si="52"/>
        <v>319.60000000000002</v>
      </c>
      <c r="V278" s="15">
        <f t="shared" si="53"/>
        <v>8.4674005080440247E-4</v>
      </c>
      <c r="W278" s="15">
        <f t="shared" si="54"/>
        <v>0.57595431789737173</v>
      </c>
      <c r="X278" s="5">
        <f t="shared" si="55"/>
        <v>135.52500000000001</v>
      </c>
      <c r="Y278" s="5">
        <f t="shared" si="56"/>
        <v>121.97250000000001</v>
      </c>
      <c r="Z278" s="5">
        <f t="shared" si="57"/>
        <v>193.27875000000003</v>
      </c>
      <c r="AA278" s="5">
        <f t="shared" si="58"/>
        <v>13.552499999999995</v>
      </c>
      <c r="AB278" s="5">
        <f t="shared" si="59"/>
        <v>-9.2037500000000136</v>
      </c>
    </row>
    <row r="279" spans="1:28" x14ac:dyDescent="0.55000000000000004">
      <c r="A279" s="3" t="s">
        <v>72</v>
      </c>
      <c r="B279" s="3" t="s">
        <v>595</v>
      </c>
      <c r="C279" t="s">
        <v>47</v>
      </c>
      <c r="D279" s="3" t="s">
        <v>325</v>
      </c>
      <c r="E279" s="3" t="s">
        <v>165</v>
      </c>
      <c r="F279" s="3" t="s">
        <v>50</v>
      </c>
      <c r="G279" s="5">
        <v>10</v>
      </c>
      <c r="H279">
        <v>36</v>
      </c>
      <c r="I279" s="5">
        <v>62.012499750000003</v>
      </c>
      <c r="J279" s="5">
        <v>1.7225694375</v>
      </c>
      <c r="K279">
        <v>848</v>
      </c>
      <c r="L279" s="15">
        <v>4.2452830188679201E-2</v>
      </c>
      <c r="M279" s="13">
        <v>1.89412735849057</v>
      </c>
      <c r="N279" s="15">
        <v>2.7777777777777801E-2</v>
      </c>
      <c r="O279" s="5">
        <f t="shared" si="48"/>
        <v>62.012499750000003</v>
      </c>
      <c r="P279" s="5">
        <v>146.19999999999999</v>
      </c>
      <c r="Q279" s="5">
        <f t="shared" si="49"/>
        <v>62.012499750000003</v>
      </c>
      <c r="R279" s="5">
        <f t="shared" si="50"/>
        <v>84.187500249999985</v>
      </c>
      <c r="S279" s="15">
        <f t="shared" si="51"/>
        <v>1.3575892052311596</v>
      </c>
      <c r="T279">
        <v>1</v>
      </c>
      <c r="U279" s="5">
        <f t="shared" si="52"/>
        <v>146.19999999999999</v>
      </c>
      <c r="V279" s="15">
        <f t="shared" si="53"/>
        <v>1.1792452830188677E-3</v>
      </c>
      <c r="W279" s="15">
        <f t="shared" si="54"/>
        <v>0.57583789500683991</v>
      </c>
      <c r="X279" s="5">
        <f t="shared" si="55"/>
        <v>62.012499750000003</v>
      </c>
      <c r="Y279" s="5">
        <f t="shared" si="56"/>
        <v>55.811249775000007</v>
      </c>
      <c r="Z279" s="5">
        <f t="shared" si="57"/>
        <v>88.396875262499989</v>
      </c>
      <c r="AA279" s="5">
        <f t="shared" si="58"/>
        <v>6.2012499749999961</v>
      </c>
      <c r="AB279" s="5">
        <f t="shared" si="59"/>
        <v>-4.2093750125000042</v>
      </c>
    </row>
    <row r="280" spans="1:28" x14ac:dyDescent="0.55000000000000004">
      <c r="A280" s="3" t="s">
        <v>63</v>
      </c>
      <c r="B280" s="3" t="s">
        <v>597</v>
      </c>
      <c r="C280" t="s">
        <v>31</v>
      </c>
      <c r="D280" s="3" t="s">
        <v>36</v>
      </c>
      <c r="E280" s="3" t="s">
        <v>36</v>
      </c>
      <c r="F280" s="3" t="s">
        <v>67</v>
      </c>
      <c r="G280" s="5">
        <v>1.1499999999999999</v>
      </c>
      <c r="H280">
        <v>209</v>
      </c>
      <c r="I280" s="5">
        <v>227.4624983125</v>
      </c>
      <c r="J280" s="5">
        <v>1.0883373125</v>
      </c>
      <c r="K280">
        <v>2269</v>
      </c>
      <c r="L280" s="15">
        <v>9.2111062141912697E-2</v>
      </c>
      <c r="M280" s="13">
        <v>1.7515645658880601</v>
      </c>
      <c r="N280" s="15">
        <v>4.7846889952153108E-3</v>
      </c>
      <c r="O280" s="5">
        <f t="shared" si="48"/>
        <v>227.4624983125</v>
      </c>
      <c r="P280" s="5">
        <v>507.45</v>
      </c>
      <c r="Q280" s="5">
        <f t="shared" si="49"/>
        <v>227.4624983125</v>
      </c>
      <c r="R280" s="5">
        <f t="shared" si="50"/>
        <v>279.98750168749996</v>
      </c>
      <c r="S280" s="15">
        <f t="shared" si="51"/>
        <v>1.230917200701974</v>
      </c>
      <c r="T280">
        <v>1</v>
      </c>
      <c r="U280" s="5">
        <f t="shared" si="52"/>
        <v>507.45</v>
      </c>
      <c r="V280" s="15">
        <f t="shared" si="53"/>
        <v>4.4072278536800332E-4</v>
      </c>
      <c r="W280" s="15">
        <f t="shared" si="54"/>
        <v>0.55175387070154691</v>
      </c>
      <c r="X280" s="5">
        <f t="shared" si="55"/>
        <v>227.4624983125</v>
      </c>
      <c r="Y280" s="5">
        <f t="shared" si="56"/>
        <v>204.71624848125001</v>
      </c>
      <c r="Z280" s="5">
        <f t="shared" si="57"/>
        <v>293.98687677187496</v>
      </c>
      <c r="AA280" s="5">
        <f t="shared" si="58"/>
        <v>22.746249831249997</v>
      </c>
      <c r="AB280" s="5">
        <f t="shared" si="59"/>
        <v>-13.999375084375004</v>
      </c>
    </row>
    <row r="281" spans="1:28" x14ac:dyDescent="0.55000000000000004">
      <c r="A281" s="3" t="s">
        <v>28</v>
      </c>
      <c r="B281" s="3" t="s">
        <v>600</v>
      </c>
      <c r="C281" t="s">
        <v>66</v>
      </c>
      <c r="D281" s="3" t="s">
        <v>144</v>
      </c>
      <c r="E281" s="3" t="s">
        <v>49</v>
      </c>
      <c r="F281" s="3" t="s">
        <v>35</v>
      </c>
      <c r="G281" s="5">
        <v>6.25</v>
      </c>
      <c r="H281">
        <v>746</v>
      </c>
      <c r="I281" s="5">
        <v>919.94999537499996</v>
      </c>
      <c r="J281" s="5">
        <v>1.2331769374999999</v>
      </c>
      <c r="K281">
        <v>49960</v>
      </c>
      <c r="L281" s="15">
        <v>1.4931945556445201E-2</v>
      </c>
      <c r="M281" s="13">
        <v>1.0285014011208999</v>
      </c>
      <c r="N281" s="15">
        <v>2.6809651474530797E-3</v>
      </c>
      <c r="O281" s="5">
        <f t="shared" si="48"/>
        <v>459.97499768749998</v>
      </c>
      <c r="P281" s="5">
        <v>2045.1</v>
      </c>
      <c r="Q281" s="5">
        <f t="shared" si="49"/>
        <v>919.94999537499996</v>
      </c>
      <c r="R281" s="5">
        <f t="shared" si="50"/>
        <v>1125.1500046249998</v>
      </c>
      <c r="S281" s="15">
        <f t="shared" si="51"/>
        <v>1.2230556120241667</v>
      </c>
      <c r="T281">
        <v>2</v>
      </c>
      <c r="U281" s="5">
        <f t="shared" si="52"/>
        <v>1022.55</v>
      </c>
      <c r="V281" s="15">
        <f t="shared" si="53"/>
        <v>4.0032025620496466E-5</v>
      </c>
      <c r="W281" s="15">
        <f t="shared" si="54"/>
        <v>0.55016869816879366</v>
      </c>
      <c r="X281" s="5">
        <f t="shared" si="55"/>
        <v>459.97499768749998</v>
      </c>
      <c r="Y281" s="5">
        <f t="shared" si="56"/>
        <v>827.95499583749995</v>
      </c>
      <c r="Z281" s="5">
        <f t="shared" si="57"/>
        <v>1181.4075048562499</v>
      </c>
      <c r="AA281" s="5">
        <f t="shared" si="58"/>
        <v>91.994999537500007</v>
      </c>
      <c r="AB281" s="5">
        <f t="shared" si="59"/>
        <v>-56.257500231250106</v>
      </c>
    </row>
    <row r="282" spans="1:28" x14ac:dyDescent="0.55000000000000004">
      <c r="A282" s="3" t="s">
        <v>79</v>
      </c>
      <c r="B282" s="3" t="s">
        <v>602</v>
      </c>
      <c r="C282" t="s">
        <v>31</v>
      </c>
      <c r="D282" s="3" t="s">
        <v>36</v>
      </c>
      <c r="E282" s="3" t="s">
        <v>36</v>
      </c>
      <c r="F282" s="3" t="s">
        <v>82</v>
      </c>
      <c r="G282" s="5">
        <v>1.4</v>
      </c>
      <c r="H282">
        <v>447</v>
      </c>
      <c r="I282" s="5">
        <v>567.38749833750001</v>
      </c>
      <c r="J282" s="5">
        <v>1.2693232624999999</v>
      </c>
      <c r="K282">
        <v>75151</v>
      </c>
      <c r="L282" s="15">
        <v>5.9480246437173204E-3</v>
      </c>
      <c r="M282" s="13">
        <v>2.6075235193144501</v>
      </c>
      <c r="N282" s="15">
        <v>2.23713646532438E-3</v>
      </c>
      <c r="O282" s="5">
        <f t="shared" si="48"/>
        <v>567.38749833750001</v>
      </c>
      <c r="P282" s="5">
        <v>1203.5999999999999</v>
      </c>
      <c r="Q282" s="5">
        <f t="shared" si="49"/>
        <v>567.38749833750001</v>
      </c>
      <c r="R282" s="5">
        <f t="shared" si="50"/>
        <v>636.2125016624999</v>
      </c>
      <c r="S282" s="15">
        <f t="shared" si="51"/>
        <v>1.1213015858239102</v>
      </c>
      <c r="T282">
        <v>1</v>
      </c>
      <c r="U282" s="5">
        <f t="shared" si="52"/>
        <v>1203.5999999999999</v>
      </c>
      <c r="V282" s="15">
        <f t="shared" si="53"/>
        <v>1.3306542827108071E-5</v>
      </c>
      <c r="W282" s="15">
        <f t="shared" si="54"/>
        <v>0.52859131078639077</v>
      </c>
      <c r="X282" s="5">
        <f t="shared" si="55"/>
        <v>567.38749833750001</v>
      </c>
      <c r="Y282" s="5">
        <f t="shared" si="56"/>
        <v>510.64874850375003</v>
      </c>
      <c r="Z282" s="5">
        <f t="shared" si="57"/>
        <v>668.02312674562495</v>
      </c>
      <c r="AA282" s="5">
        <f t="shared" si="58"/>
        <v>56.738749833749978</v>
      </c>
      <c r="AB282" s="5">
        <f t="shared" si="59"/>
        <v>-31.810625083125046</v>
      </c>
    </row>
    <row r="283" spans="1:28" x14ac:dyDescent="0.55000000000000004">
      <c r="A283" s="3" t="s">
        <v>72</v>
      </c>
      <c r="B283" s="3" t="s">
        <v>604</v>
      </c>
      <c r="C283" t="s">
        <v>47</v>
      </c>
      <c r="D283" s="3" t="s">
        <v>325</v>
      </c>
      <c r="E283" s="3" t="s">
        <v>400</v>
      </c>
      <c r="F283" s="3" t="s">
        <v>175</v>
      </c>
      <c r="G283" s="5">
        <v>10</v>
      </c>
      <c r="H283">
        <v>152</v>
      </c>
      <c r="I283" s="5">
        <v>319.69999830000006</v>
      </c>
      <c r="J283" s="5">
        <v>2.1032894625000003</v>
      </c>
      <c r="K283">
        <v>866</v>
      </c>
      <c r="L283" s="15">
        <v>0.17551963048498798</v>
      </c>
      <c r="M283" s="13">
        <v>1.05080831408776</v>
      </c>
      <c r="N283" s="15">
        <v>6.5789473684210497E-3</v>
      </c>
      <c r="O283" s="5">
        <f t="shared" si="48"/>
        <v>319.69999830000006</v>
      </c>
      <c r="P283" s="5">
        <v>671.5</v>
      </c>
      <c r="Q283" s="5">
        <f t="shared" si="49"/>
        <v>319.69999830000006</v>
      </c>
      <c r="R283" s="5">
        <f t="shared" si="50"/>
        <v>351.80000169999994</v>
      </c>
      <c r="S283" s="15">
        <f t="shared" si="51"/>
        <v>1.1004066423856464</v>
      </c>
      <c r="T283">
        <v>1</v>
      </c>
      <c r="U283" s="5">
        <f t="shared" si="52"/>
        <v>671.5</v>
      </c>
      <c r="V283" s="15">
        <f t="shared" si="53"/>
        <v>1.1547344110854466E-3</v>
      </c>
      <c r="W283" s="15">
        <f t="shared" si="54"/>
        <v>0.52390171511541317</v>
      </c>
      <c r="X283" s="5">
        <f t="shared" si="55"/>
        <v>319.69999830000006</v>
      </c>
      <c r="Y283" s="5">
        <f t="shared" si="56"/>
        <v>287.72999847000006</v>
      </c>
      <c r="Z283" s="5">
        <f t="shared" si="57"/>
        <v>369.39000178499992</v>
      </c>
      <c r="AA283" s="5">
        <f t="shared" si="58"/>
        <v>31.969999830000006</v>
      </c>
      <c r="AB283" s="5">
        <f t="shared" si="59"/>
        <v>-17.590000084999986</v>
      </c>
    </row>
    <row r="284" spans="1:28" x14ac:dyDescent="0.55000000000000004">
      <c r="A284" s="3" t="s">
        <v>72</v>
      </c>
      <c r="B284" s="3" t="s">
        <v>581</v>
      </c>
      <c r="C284" t="s">
        <v>47</v>
      </c>
      <c r="D284" s="3" t="s">
        <v>173</v>
      </c>
      <c r="E284" s="3" t="s">
        <v>188</v>
      </c>
      <c r="F284" s="3" t="s">
        <v>175</v>
      </c>
      <c r="G284" s="5">
        <v>6.25</v>
      </c>
      <c r="H284">
        <v>867</v>
      </c>
      <c r="I284" s="5">
        <v>2820.8499910124997</v>
      </c>
      <c r="J284" s="5">
        <v>3.2535755374999997</v>
      </c>
      <c r="K284">
        <v>44091</v>
      </c>
      <c r="L284" s="15">
        <v>1.9663876981696901E-2</v>
      </c>
      <c r="M284" s="13">
        <v>1.8844458052663799</v>
      </c>
      <c r="N284" s="15">
        <v>1.1534025374855801E-3</v>
      </c>
      <c r="O284" s="5">
        <f t="shared" si="48"/>
        <v>2820.8499910124997</v>
      </c>
      <c r="P284" s="5">
        <v>5877.75</v>
      </c>
      <c r="Q284" s="5">
        <f t="shared" si="49"/>
        <v>2820.8499910124997</v>
      </c>
      <c r="R284" s="5">
        <f t="shared" si="50"/>
        <v>3056.9000089875003</v>
      </c>
      <c r="S284" s="15">
        <f t="shared" si="51"/>
        <v>1.0836804575667187</v>
      </c>
      <c r="T284">
        <v>1</v>
      </c>
      <c r="U284" s="5">
        <f t="shared" si="52"/>
        <v>5877.75</v>
      </c>
      <c r="V284" s="15">
        <f t="shared" si="53"/>
        <v>2.2680365607493495E-5</v>
      </c>
      <c r="W284" s="15">
        <f t="shared" si="54"/>
        <v>0.52007996409978319</v>
      </c>
      <c r="X284" s="5">
        <f t="shared" si="55"/>
        <v>2820.8499910124997</v>
      </c>
      <c r="Y284" s="5">
        <f t="shared" si="56"/>
        <v>2538.7649919112496</v>
      </c>
      <c r="Z284" s="5">
        <f t="shared" si="57"/>
        <v>3209.7450094368755</v>
      </c>
      <c r="AA284" s="5">
        <f t="shared" si="58"/>
        <v>282.08499910125011</v>
      </c>
      <c r="AB284" s="5">
        <f t="shared" si="59"/>
        <v>-152.84500044937522</v>
      </c>
    </row>
    <row r="285" spans="1:28" x14ac:dyDescent="0.55000000000000004">
      <c r="A285" s="3" t="s">
        <v>53</v>
      </c>
      <c r="B285" s="3" t="s">
        <v>193</v>
      </c>
      <c r="C285" t="s">
        <v>47</v>
      </c>
      <c r="D285" s="3" t="s">
        <v>57</v>
      </c>
      <c r="E285" s="3" t="s">
        <v>309</v>
      </c>
      <c r="F285" s="3" t="s">
        <v>60</v>
      </c>
      <c r="G285" s="5">
        <v>5</v>
      </c>
      <c r="H285">
        <v>497</v>
      </c>
      <c r="I285" s="5">
        <v>750.72499827499996</v>
      </c>
      <c r="J285" s="5">
        <v>1.510513075</v>
      </c>
      <c r="K285">
        <v>33456</v>
      </c>
      <c r="L285" s="15">
        <v>1.48553323768532E-2</v>
      </c>
      <c r="M285" s="13">
        <v>2.4238043998087</v>
      </c>
      <c r="N285" s="15">
        <v>4.0241448692152904E-3</v>
      </c>
      <c r="O285" s="5">
        <f t="shared" si="48"/>
        <v>375.36249913749998</v>
      </c>
      <c r="P285" s="5">
        <v>1495.15</v>
      </c>
      <c r="Q285" s="5">
        <f t="shared" si="49"/>
        <v>750.72499827499996</v>
      </c>
      <c r="R285" s="5">
        <f t="shared" si="50"/>
        <v>744.42500172500013</v>
      </c>
      <c r="S285" s="15">
        <f t="shared" si="51"/>
        <v>0.9916081167345222</v>
      </c>
      <c r="T285">
        <v>2</v>
      </c>
      <c r="U285" s="5">
        <f t="shared" si="52"/>
        <v>747.57500000000005</v>
      </c>
      <c r="V285" s="15">
        <f t="shared" si="53"/>
        <v>5.9780009564801588E-5</v>
      </c>
      <c r="W285" s="15">
        <f t="shared" si="54"/>
        <v>0.4978931891281812</v>
      </c>
      <c r="X285" s="5">
        <f t="shared" si="55"/>
        <v>375.36249913749998</v>
      </c>
      <c r="Y285" s="5">
        <f t="shared" si="56"/>
        <v>675.65249844749997</v>
      </c>
      <c r="Z285" s="5">
        <f t="shared" si="57"/>
        <v>781.64625181125018</v>
      </c>
      <c r="AA285" s="5">
        <f t="shared" si="58"/>
        <v>75.072499827499996</v>
      </c>
      <c r="AB285" s="5">
        <f t="shared" si="59"/>
        <v>-37.221250086250052</v>
      </c>
    </row>
    <row r="286" spans="1:28" x14ac:dyDescent="0.55000000000000004">
      <c r="A286" s="3" t="s">
        <v>79</v>
      </c>
      <c r="B286" s="3" t="s">
        <v>547</v>
      </c>
      <c r="C286" t="s">
        <v>66</v>
      </c>
      <c r="D286" s="3" t="s">
        <v>36</v>
      </c>
      <c r="E286" s="3" t="s">
        <v>36</v>
      </c>
      <c r="F286" s="3" t="s">
        <v>82</v>
      </c>
      <c r="G286" s="5">
        <v>7.5</v>
      </c>
      <c r="H286">
        <v>34012</v>
      </c>
      <c r="I286" s="5">
        <v>43256.937342850004</v>
      </c>
      <c r="J286" s="5">
        <v>1.2718139875000001</v>
      </c>
      <c r="K286">
        <v>4492536</v>
      </c>
      <c r="L286" s="15">
        <v>7.5707796220219493E-3</v>
      </c>
      <c r="M286" s="13">
        <v>2.9837013214807899</v>
      </c>
      <c r="N286" s="15">
        <v>1.61707632600259E-3</v>
      </c>
      <c r="O286" s="5">
        <f t="shared" si="48"/>
        <v>786.48976987000003</v>
      </c>
      <c r="P286" s="5">
        <v>84199.3</v>
      </c>
      <c r="Q286" s="5">
        <f t="shared" si="49"/>
        <v>43256.937342850004</v>
      </c>
      <c r="R286" s="5">
        <f t="shared" si="50"/>
        <v>40942.362657149999</v>
      </c>
      <c r="S286" s="15">
        <f t="shared" si="51"/>
        <v>0.94649240496720966</v>
      </c>
      <c r="T286">
        <v>55</v>
      </c>
      <c r="U286" s="5">
        <f t="shared" si="52"/>
        <v>1530.8963636363637</v>
      </c>
      <c r="V286" s="15">
        <f t="shared" si="53"/>
        <v>1.2242528496154531E-5</v>
      </c>
      <c r="W286" s="15">
        <f t="shared" si="54"/>
        <v>0.48625538047406569</v>
      </c>
      <c r="X286" s="5">
        <f t="shared" si="55"/>
        <v>786.48976987000003</v>
      </c>
      <c r="Y286" s="5">
        <f t="shared" si="56"/>
        <v>38931.243608565004</v>
      </c>
      <c r="Z286" s="5">
        <f t="shared" si="57"/>
        <v>42989.480790007503</v>
      </c>
      <c r="AA286" s="5">
        <f t="shared" si="58"/>
        <v>4325.6937342849997</v>
      </c>
      <c r="AB286" s="5">
        <f t="shared" si="59"/>
        <v>-2047.118132857504</v>
      </c>
    </row>
    <row r="287" spans="1:28" x14ac:dyDescent="0.55000000000000004">
      <c r="A287" s="3" t="s">
        <v>72</v>
      </c>
      <c r="B287" s="3" t="s">
        <v>478</v>
      </c>
      <c r="C287" t="s">
        <v>47</v>
      </c>
      <c r="D287" s="3" t="s">
        <v>144</v>
      </c>
      <c r="E287" s="3" t="s">
        <v>49</v>
      </c>
      <c r="F287" s="3" t="s">
        <v>456</v>
      </c>
      <c r="G287" s="5">
        <v>10</v>
      </c>
      <c r="H287">
        <v>1498</v>
      </c>
      <c r="I287" s="5">
        <v>5671.1124837500001</v>
      </c>
      <c r="J287" s="5">
        <v>3.7857893749999998</v>
      </c>
      <c r="K287">
        <v>24108</v>
      </c>
      <c r="L287" s="15">
        <v>6.2137049941928001E-2</v>
      </c>
      <c r="M287" s="13">
        <v>1.5887867098058699</v>
      </c>
      <c r="N287" s="15">
        <v>4.6728971962616802E-3</v>
      </c>
      <c r="O287" s="5">
        <f t="shared" si="48"/>
        <v>810.15892625000004</v>
      </c>
      <c r="P287" s="5">
        <v>10943.75</v>
      </c>
      <c r="Q287" s="5">
        <f t="shared" si="49"/>
        <v>5671.1124837500001</v>
      </c>
      <c r="R287" s="5">
        <f t="shared" si="50"/>
        <v>5272.6375162499999</v>
      </c>
      <c r="S287" s="15">
        <f t="shared" si="51"/>
        <v>0.92973601411684392</v>
      </c>
      <c r="T287">
        <v>7</v>
      </c>
      <c r="U287" s="5">
        <f t="shared" si="52"/>
        <v>1563.3928571428571</v>
      </c>
      <c r="V287" s="15">
        <f t="shared" si="53"/>
        <v>2.9036004645760732E-4</v>
      </c>
      <c r="W287" s="15">
        <f t="shared" si="54"/>
        <v>0.48179440468303825</v>
      </c>
      <c r="X287" s="5">
        <f t="shared" si="55"/>
        <v>810.15892625000004</v>
      </c>
      <c r="Y287" s="5">
        <f t="shared" si="56"/>
        <v>5104.0012353749999</v>
      </c>
      <c r="Z287" s="5">
        <f t="shared" si="57"/>
        <v>5536.2693920624997</v>
      </c>
      <c r="AA287" s="5">
        <f t="shared" si="58"/>
        <v>567.11124837500029</v>
      </c>
      <c r="AB287" s="5">
        <f t="shared" si="59"/>
        <v>-263.63187581249986</v>
      </c>
    </row>
    <row r="288" spans="1:28" x14ac:dyDescent="0.55000000000000004">
      <c r="A288" s="3" t="s">
        <v>53</v>
      </c>
      <c r="B288" s="3" t="s">
        <v>146</v>
      </c>
      <c r="C288" t="s">
        <v>47</v>
      </c>
      <c r="D288" s="3" t="s">
        <v>48</v>
      </c>
      <c r="E288" s="3" t="s">
        <v>161</v>
      </c>
      <c r="F288" s="3" t="s">
        <v>35</v>
      </c>
      <c r="G288" s="5">
        <v>5</v>
      </c>
      <c r="H288">
        <v>153</v>
      </c>
      <c r="I288" s="5">
        <v>169.08749865000001</v>
      </c>
      <c r="J288" s="5">
        <v>1.10514705</v>
      </c>
      <c r="K288">
        <v>1172</v>
      </c>
      <c r="L288" s="15">
        <v>0.13054607508532398</v>
      </c>
      <c r="M288" s="13">
        <v>1.3706484641638199</v>
      </c>
      <c r="N288" s="15">
        <v>6.5359477124183E-3</v>
      </c>
      <c r="O288" s="5">
        <f t="shared" si="48"/>
        <v>169.08749865000001</v>
      </c>
      <c r="P288" s="5">
        <v>324.7</v>
      </c>
      <c r="Q288" s="5">
        <f t="shared" si="49"/>
        <v>169.08749865000001</v>
      </c>
      <c r="R288" s="5">
        <f t="shared" si="50"/>
        <v>155.61250134999997</v>
      </c>
      <c r="S288" s="15">
        <f t="shared" si="51"/>
        <v>0.92030754841378071</v>
      </c>
      <c r="T288">
        <v>1</v>
      </c>
      <c r="U288" s="5">
        <f t="shared" si="52"/>
        <v>324.7</v>
      </c>
      <c r="V288" s="15">
        <f t="shared" si="53"/>
        <v>8.532423208191109E-4</v>
      </c>
      <c r="W288" s="15">
        <f t="shared" si="54"/>
        <v>0.47925008115183237</v>
      </c>
      <c r="X288" s="5">
        <f t="shared" si="55"/>
        <v>169.08749865000001</v>
      </c>
      <c r="Y288" s="5">
        <f t="shared" si="56"/>
        <v>152.17874878500001</v>
      </c>
      <c r="Z288" s="5">
        <f t="shared" si="57"/>
        <v>163.39312641749999</v>
      </c>
      <c r="AA288" s="5">
        <f t="shared" si="58"/>
        <v>16.908749865000004</v>
      </c>
      <c r="AB288" s="5">
        <f t="shared" si="59"/>
        <v>-7.7806250675000115</v>
      </c>
    </row>
    <row r="289" spans="1:28" x14ac:dyDescent="0.55000000000000004">
      <c r="A289" s="3" t="s">
        <v>53</v>
      </c>
      <c r="B289" s="3" t="s">
        <v>611</v>
      </c>
      <c r="C289" t="s">
        <v>47</v>
      </c>
      <c r="D289" s="3" t="s">
        <v>57</v>
      </c>
      <c r="E289" s="3" t="s">
        <v>49</v>
      </c>
      <c r="F289" s="3" t="s">
        <v>60</v>
      </c>
      <c r="G289" s="5">
        <v>6.25</v>
      </c>
      <c r="H289">
        <v>70</v>
      </c>
      <c r="I289" s="5">
        <v>237.46249975000001</v>
      </c>
      <c r="J289" s="5">
        <v>3.392321425</v>
      </c>
      <c r="K289">
        <v>1368</v>
      </c>
      <c r="L289" s="15">
        <v>5.1169590643274893E-2</v>
      </c>
      <c r="M289" s="13">
        <v>3.2112573099415198</v>
      </c>
      <c r="N289" s="15">
        <v>1.4285714285714299E-2</v>
      </c>
      <c r="O289" s="5">
        <f t="shared" si="48"/>
        <v>237.46249975000001</v>
      </c>
      <c r="P289" s="5">
        <v>455.6</v>
      </c>
      <c r="Q289" s="5">
        <f t="shared" si="49"/>
        <v>237.46249975000001</v>
      </c>
      <c r="R289" s="5">
        <f t="shared" si="50"/>
        <v>218.13750025000002</v>
      </c>
      <c r="S289" s="15">
        <f t="shared" si="51"/>
        <v>0.91861873129296079</v>
      </c>
      <c r="T289">
        <v>1</v>
      </c>
      <c r="U289" s="5">
        <f t="shared" si="52"/>
        <v>455.6</v>
      </c>
      <c r="V289" s="15">
        <f t="shared" si="53"/>
        <v>7.3099415204678489E-4</v>
      </c>
      <c r="W289" s="15">
        <f t="shared" si="54"/>
        <v>0.47879170379719055</v>
      </c>
      <c r="X289" s="5">
        <f t="shared" si="55"/>
        <v>237.46249975000001</v>
      </c>
      <c r="Y289" s="5">
        <f t="shared" si="56"/>
        <v>213.71624977500002</v>
      </c>
      <c r="Z289" s="5">
        <f t="shared" si="57"/>
        <v>229.04437526250004</v>
      </c>
      <c r="AA289" s="5">
        <f t="shared" si="58"/>
        <v>23.746249974999984</v>
      </c>
      <c r="AB289" s="5">
        <f t="shared" si="59"/>
        <v>-10.906875012500024</v>
      </c>
    </row>
    <row r="290" spans="1:28" x14ac:dyDescent="0.55000000000000004">
      <c r="A290" s="3" t="s">
        <v>72</v>
      </c>
      <c r="B290" s="3" t="s">
        <v>613</v>
      </c>
      <c r="C290" t="s">
        <v>47</v>
      </c>
      <c r="D290" s="3" t="s">
        <v>325</v>
      </c>
      <c r="E290" s="3" t="s">
        <v>165</v>
      </c>
      <c r="F290" s="3" t="s">
        <v>50</v>
      </c>
      <c r="G290" s="5">
        <v>10</v>
      </c>
      <c r="H290">
        <v>87</v>
      </c>
      <c r="I290" s="5">
        <v>153.84999960000002</v>
      </c>
      <c r="J290" s="5">
        <v>1.7683908000000002</v>
      </c>
      <c r="K290">
        <v>664</v>
      </c>
      <c r="L290" s="15">
        <v>0.13102409638554199</v>
      </c>
      <c r="M290" s="13">
        <v>1.1429367469879499</v>
      </c>
      <c r="N290" s="15">
        <v>2.2988505747126398E-2</v>
      </c>
      <c r="O290" s="5">
        <f t="shared" si="48"/>
        <v>76.924999800000009</v>
      </c>
      <c r="P290" s="5">
        <v>290.7</v>
      </c>
      <c r="Q290" s="5">
        <f t="shared" si="49"/>
        <v>153.84999960000002</v>
      </c>
      <c r="R290" s="5">
        <f t="shared" si="50"/>
        <v>136.85000039999997</v>
      </c>
      <c r="S290" s="15">
        <f t="shared" si="51"/>
        <v>0.88950276734352329</v>
      </c>
      <c r="T290">
        <v>2</v>
      </c>
      <c r="U290" s="5">
        <f t="shared" si="52"/>
        <v>145.35</v>
      </c>
      <c r="V290" s="15">
        <f t="shared" si="53"/>
        <v>3.0120481927710754E-3</v>
      </c>
      <c r="W290" s="15">
        <f t="shared" si="54"/>
        <v>0.47076023529411759</v>
      </c>
      <c r="X290" s="5">
        <f t="shared" si="55"/>
        <v>76.924999800000009</v>
      </c>
      <c r="Y290" s="5">
        <f t="shared" si="56"/>
        <v>138.46499964000003</v>
      </c>
      <c r="Z290" s="5">
        <f t="shared" si="57"/>
        <v>143.69250041999999</v>
      </c>
      <c r="AA290" s="5">
        <f t="shared" si="58"/>
        <v>15.384999959999988</v>
      </c>
      <c r="AB290" s="5">
        <f t="shared" si="59"/>
        <v>-6.842500020000017</v>
      </c>
    </row>
    <row r="291" spans="1:28" x14ac:dyDescent="0.55000000000000004">
      <c r="A291" s="3" t="s">
        <v>28</v>
      </c>
      <c r="B291" s="3" t="s">
        <v>615</v>
      </c>
      <c r="C291" t="s">
        <v>31</v>
      </c>
      <c r="D291" s="3" t="s">
        <v>104</v>
      </c>
      <c r="E291" s="3" t="s">
        <v>616</v>
      </c>
      <c r="F291" s="3" t="s">
        <v>35</v>
      </c>
      <c r="G291" s="5">
        <v>6.25</v>
      </c>
      <c r="H291">
        <v>99</v>
      </c>
      <c r="I291" s="5">
        <v>448.26249971250002</v>
      </c>
      <c r="J291" s="5">
        <v>4.5279040374999999</v>
      </c>
      <c r="K291">
        <v>3245</v>
      </c>
      <c r="L291" s="15">
        <v>3.0508474576271198E-2</v>
      </c>
      <c r="M291" s="13">
        <v>1.31291217257319</v>
      </c>
      <c r="N291" s="15">
        <v>1.01010101010101E-2</v>
      </c>
      <c r="O291" s="5">
        <f t="shared" si="48"/>
        <v>448.26249971250002</v>
      </c>
      <c r="P291" s="5">
        <v>834.7</v>
      </c>
      <c r="Q291" s="5">
        <f t="shared" si="49"/>
        <v>448.26249971250002</v>
      </c>
      <c r="R291" s="5">
        <f t="shared" si="50"/>
        <v>386.43750028750003</v>
      </c>
      <c r="S291" s="15">
        <f t="shared" si="51"/>
        <v>0.86207858238275026</v>
      </c>
      <c r="T291">
        <v>1</v>
      </c>
      <c r="U291" s="5">
        <f t="shared" si="52"/>
        <v>834.7</v>
      </c>
      <c r="V291" s="15">
        <f t="shared" si="53"/>
        <v>3.0816640986132518E-4</v>
      </c>
      <c r="W291" s="15">
        <f t="shared" si="54"/>
        <v>0.46296573653707918</v>
      </c>
      <c r="X291" s="5">
        <f t="shared" si="55"/>
        <v>448.26249971250002</v>
      </c>
      <c r="Y291" s="5">
        <f t="shared" si="56"/>
        <v>403.43624974125004</v>
      </c>
      <c r="Z291" s="5">
        <f t="shared" si="57"/>
        <v>405.75937530187502</v>
      </c>
      <c r="AA291" s="5">
        <f t="shared" si="58"/>
        <v>44.826249971249979</v>
      </c>
      <c r="AB291" s="5">
        <f t="shared" si="59"/>
        <v>-19.321875014374996</v>
      </c>
    </row>
    <row r="292" spans="1:28" x14ac:dyDescent="0.55000000000000004">
      <c r="A292" s="3" t="s">
        <v>63</v>
      </c>
      <c r="B292" s="3" t="s">
        <v>547</v>
      </c>
      <c r="C292" t="s">
        <v>66</v>
      </c>
      <c r="D292" s="3" t="s">
        <v>36</v>
      </c>
      <c r="E292" s="3" t="s">
        <v>36</v>
      </c>
      <c r="F292" s="3" t="s">
        <v>35</v>
      </c>
      <c r="G292" s="5">
        <v>7.5</v>
      </c>
      <c r="H292">
        <v>11555</v>
      </c>
      <c r="I292" s="5">
        <v>20415.7499708125</v>
      </c>
      <c r="J292" s="5">
        <v>1.7668325375</v>
      </c>
      <c r="K292">
        <v>4004689</v>
      </c>
      <c r="L292" s="15">
        <v>2.8853676277983105E-3</v>
      </c>
      <c r="M292" s="13">
        <v>1.0480287982412599</v>
      </c>
      <c r="N292" s="15">
        <v>1.81739506707053E-3</v>
      </c>
      <c r="O292" s="5">
        <f t="shared" si="48"/>
        <v>972.17857003869051</v>
      </c>
      <c r="P292" s="5">
        <v>37906.6</v>
      </c>
      <c r="Q292" s="5">
        <f t="shared" si="49"/>
        <v>20415.7499708125</v>
      </c>
      <c r="R292" s="5">
        <f t="shared" si="50"/>
        <v>17490.850029187499</v>
      </c>
      <c r="S292" s="15">
        <f t="shared" si="51"/>
        <v>0.85673316210246497</v>
      </c>
      <c r="T292">
        <v>21</v>
      </c>
      <c r="U292" s="5">
        <f t="shared" si="52"/>
        <v>1805.0761904761905</v>
      </c>
      <c r="V292" s="15">
        <f t="shared" si="53"/>
        <v>5.2438528934456469E-6</v>
      </c>
      <c r="W292" s="15">
        <f t="shared" si="54"/>
        <v>0.46141964800819646</v>
      </c>
      <c r="X292" s="5">
        <f t="shared" si="55"/>
        <v>972.17857003869051</v>
      </c>
      <c r="Y292" s="5">
        <f t="shared" si="56"/>
        <v>18374.174973731249</v>
      </c>
      <c r="Z292" s="5">
        <f t="shared" si="57"/>
        <v>18365.392530646874</v>
      </c>
      <c r="AA292" s="5">
        <f t="shared" si="58"/>
        <v>2041.5749970812503</v>
      </c>
      <c r="AB292" s="5">
        <f t="shared" si="59"/>
        <v>-874.54250145937476</v>
      </c>
    </row>
    <row r="293" spans="1:28" x14ac:dyDescent="0.55000000000000004">
      <c r="A293" s="3" t="s">
        <v>79</v>
      </c>
      <c r="B293" s="3" t="s">
        <v>395</v>
      </c>
      <c r="C293" t="s">
        <v>66</v>
      </c>
      <c r="D293" s="3" t="s">
        <v>36</v>
      </c>
      <c r="E293" s="3" t="s">
        <v>36</v>
      </c>
      <c r="F293" s="3" t="s">
        <v>82</v>
      </c>
      <c r="G293" s="5">
        <v>4.45</v>
      </c>
      <c r="H293">
        <v>1676</v>
      </c>
      <c r="I293" s="5">
        <v>2549.4124972999998</v>
      </c>
      <c r="J293" s="5">
        <v>1.521129175</v>
      </c>
      <c r="K293">
        <v>96748</v>
      </c>
      <c r="L293" s="15">
        <v>1.7323355521561199E-2</v>
      </c>
      <c r="M293" s="13">
        <v>1.40590296440236</v>
      </c>
      <c r="N293" s="15">
        <v>5.3699284009546501E-3</v>
      </c>
      <c r="O293" s="5">
        <f t="shared" si="48"/>
        <v>283.26805525555551</v>
      </c>
      <c r="P293" s="5">
        <v>4730.25</v>
      </c>
      <c r="Q293" s="5">
        <f t="shared" si="49"/>
        <v>2549.4124972999998</v>
      </c>
      <c r="R293" s="5">
        <f t="shared" si="50"/>
        <v>2180.8375027000002</v>
      </c>
      <c r="S293" s="15">
        <f t="shared" si="51"/>
        <v>0.85542747790310691</v>
      </c>
      <c r="T293">
        <v>9</v>
      </c>
      <c r="U293" s="5">
        <f t="shared" si="52"/>
        <v>525.58333333333337</v>
      </c>
      <c r="V293" s="15">
        <f t="shared" si="53"/>
        <v>9.3025178815066037E-5</v>
      </c>
      <c r="W293" s="15">
        <f t="shared" si="54"/>
        <v>0.46104064324295763</v>
      </c>
      <c r="X293" s="5">
        <f t="shared" si="55"/>
        <v>283.26805525555551</v>
      </c>
      <c r="Y293" s="5">
        <f t="shared" si="56"/>
        <v>2294.4712475699998</v>
      </c>
      <c r="Z293" s="5">
        <f t="shared" si="57"/>
        <v>2289.8793778350005</v>
      </c>
      <c r="AA293" s="5">
        <f t="shared" si="58"/>
        <v>254.94124972999998</v>
      </c>
      <c r="AB293" s="5">
        <f t="shared" si="59"/>
        <v>-109.04187513500028</v>
      </c>
    </row>
    <row r="294" spans="1:28" x14ac:dyDescent="0.55000000000000004">
      <c r="A294" s="3" t="s">
        <v>72</v>
      </c>
      <c r="B294" s="3" t="s">
        <v>428</v>
      </c>
      <c r="C294" t="s">
        <v>47</v>
      </c>
      <c r="D294" s="3" t="s">
        <v>325</v>
      </c>
      <c r="E294" s="3" t="s">
        <v>165</v>
      </c>
      <c r="F294" s="3" t="s">
        <v>175</v>
      </c>
      <c r="G294" s="5">
        <v>10</v>
      </c>
      <c r="H294">
        <v>181</v>
      </c>
      <c r="I294" s="5">
        <v>384.46249820000003</v>
      </c>
      <c r="J294" s="5">
        <v>2.1241022000000003</v>
      </c>
      <c r="K294">
        <v>1859</v>
      </c>
      <c r="L294" s="15">
        <v>9.7364174287251207E-2</v>
      </c>
      <c r="M294" s="13">
        <v>1.1589349112426</v>
      </c>
      <c r="N294" s="15">
        <v>1.1049723756906099E-2</v>
      </c>
      <c r="O294" s="5">
        <f t="shared" si="48"/>
        <v>192.23124910000001</v>
      </c>
      <c r="P294" s="5">
        <v>710.6</v>
      </c>
      <c r="Q294" s="5">
        <f t="shared" si="49"/>
        <v>384.46249820000003</v>
      </c>
      <c r="R294" s="5">
        <f t="shared" si="50"/>
        <v>326.1375018</v>
      </c>
      <c r="S294" s="15">
        <f t="shared" si="51"/>
        <v>0.84829470579557287</v>
      </c>
      <c r="T294">
        <v>2</v>
      </c>
      <c r="U294" s="5">
        <f t="shared" si="52"/>
        <v>355.3</v>
      </c>
      <c r="V294" s="15">
        <f t="shared" si="53"/>
        <v>1.0758472296933856E-3</v>
      </c>
      <c r="W294" s="15">
        <f t="shared" si="54"/>
        <v>0.45896073993808045</v>
      </c>
      <c r="X294" s="5">
        <f t="shared" si="55"/>
        <v>192.23124910000001</v>
      </c>
      <c r="Y294" s="5">
        <f t="shared" si="56"/>
        <v>346.01624838000004</v>
      </c>
      <c r="Z294" s="5">
        <f t="shared" si="57"/>
        <v>342.44437689</v>
      </c>
      <c r="AA294" s="5">
        <f t="shared" si="58"/>
        <v>38.446249819999991</v>
      </c>
      <c r="AB294" s="5">
        <f t="shared" si="59"/>
        <v>-16.306875090000005</v>
      </c>
    </row>
    <row r="295" spans="1:28" x14ac:dyDescent="0.55000000000000004">
      <c r="A295" s="3" t="s">
        <v>72</v>
      </c>
      <c r="B295" s="3" t="s">
        <v>421</v>
      </c>
      <c r="C295" t="s">
        <v>47</v>
      </c>
      <c r="D295" s="3" t="s">
        <v>144</v>
      </c>
      <c r="E295" s="3" t="s">
        <v>49</v>
      </c>
      <c r="F295" s="3" t="s">
        <v>456</v>
      </c>
      <c r="G295" s="5">
        <v>10</v>
      </c>
      <c r="H295">
        <v>104</v>
      </c>
      <c r="I295" s="5">
        <v>238.77499879999999</v>
      </c>
      <c r="J295" s="5">
        <v>2.29591345</v>
      </c>
      <c r="K295">
        <v>3306</v>
      </c>
      <c r="L295" s="15">
        <v>3.1457955232909902E-2</v>
      </c>
      <c r="M295" s="13">
        <v>1.2434694494857801</v>
      </c>
      <c r="N295" s="15">
        <v>1.9230769230769201E-2</v>
      </c>
      <c r="O295" s="5">
        <f t="shared" si="48"/>
        <v>119.3874994</v>
      </c>
      <c r="P295" s="5">
        <v>426.7</v>
      </c>
      <c r="Q295" s="5">
        <f t="shared" si="49"/>
        <v>238.77499879999999</v>
      </c>
      <c r="R295" s="5">
        <f t="shared" si="50"/>
        <v>187.9250012</v>
      </c>
      <c r="S295" s="15">
        <f t="shared" si="51"/>
        <v>0.78703801547249763</v>
      </c>
      <c r="T295">
        <v>2</v>
      </c>
      <c r="U295" s="5">
        <f t="shared" si="52"/>
        <v>213.35</v>
      </c>
      <c r="V295" s="15">
        <f t="shared" si="53"/>
        <v>6.0496067755595869E-4</v>
      </c>
      <c r="W295" s="15">
        <f t="shared" si="54"/>
        <v>0.44041481415514411</v>
      </c>
      <c r="X295" s="5">
        <f t="shared" si="55"/>
        <v>119.3874994</v>
      </c>
      <c r="Y295" s="5">
        <f t="shared" si="56"/>
        <v>214.89749892</v>
      </c>
      <c r="Z295" s="5">
        <f t="shared" si="57"/>
        <v>197.32125126</v>
      </c>
      <c r="AA295" s="5">
        <f t="shared" si="58"/>
        <v>23.877499879999988</v>
      </c>
      <c r="AB295" s="5">
        <f t="shared" si="59"/>
        <v>-9.3962500599999998</v>
      </c>
    </row>
    <row r="296" spans="1:28" x14ac:dyDescent="0.55000000000000004">
      <c r="A296" s="3" t="s">
        <v>72</v>
      </c>
      <c r="B296" s="3" t="s">
        <v>193</v>
      </c>
      <c r="C296" t="s">
        <v>47</v>
      </c>
      <c r="D296" s="3" t="s">
        <v>144</v>
      </c>
      <c r="E296" s="3" t="s">
        <v>309</v>
      </c>
      <c r="F296" s="3" t="s">
        <v>77</v>
      </c>
      <c r="G296" s="5">
        <v>10</v>
      </c>
      <c r="H296">
        <v>731</v>
      </c>
      <c r="I296" s="5">
        <v>1906.6249933749998</v>
      </c>
      <c r="J296" s="5">
        <v>2.6082421249999999</v>
      </c>
      <c r="K296">
        <v>10474</v>
      </c>
      <c r="L296" s="15">
        <v>6.9791865571892306E-2</v>
      </c>
      <c r="M296" s="13">
        <v>1.2477200687416501</v>
      </c>
      <c r="N296" s="15">
        <v>4.1039671682626504E-3</v>
      </c>
      <c r="O296" s="5">
        <f t="shared" si="48"/>
        <v>635.54166445833323</v>
      </c>
      <c r="P296" s="5">
        <v>3397.45</v>
      </c>
      <c r="Q296" s="5">
        <f t="shared" si="49"/>
        <v>1906.6249933749998</v>
      </c>
      <c r="R296" s="5">
        <f t="shared" si="50"/>
        <v>1490.825006625</v>
      </c>
      <c r="S296" s="15">
        <f t="shared" si="51"/>
        <v>0.78191831734358308</v>
      </c>
      <c r="T296">
        <v>3</v>
      </c>
      <c r="U296" s="5">
        <f t="shared" si="52"/>
        <v>1132.4833333333333</v>
      </c>
      <c r="V296" s="15">
        <f t="shared" si="53"/>
        <v>2.864235249188464E-4</v>
      </c>
      <c r="W296" s="15">
        <f t="shared" si="54"/>
        <v>0.43880704841130852</v>
      </c>
      <c r="X296" s="5">
        <f t="shared" si="55"/>
        <v>635.54166445833323</v>
      </c>
      <c r="Y296" s="5">
        <f t="shared" si="56"/>
        <v>1715.9624940374999</v>
      </c>
      <c r="Z296" s="5">
        <f t="shared" si="57"/>
        <v>1565.36625695625</v>
      </c>
      <c r="AA296" s="5">
        <f t="shared" si="58"/>
        <v>190.66249933749987</v>
      </c>
      <c r="AB296" s="5">
        <f t="shared" si="59"/>
        <v>-74.541250331250012</v>
      </c>
    </row>
    <row r="297" spans="1:28" x14ac:dyDescent="0.55000000000000004">
      <c r="A297" s="3" t="s">
        <v>72</v>
      </c>
      <c r="B297" s="3" t="s">
        <v>509</v>
      </c>
      <c r="C297" t="s">
        <v>47</v>
      </c>
      <c r="D297" s="3" t="s">
        <v>144</v>
      </c>
      <c r="E297" s="3" t="s">
        <v>49</v>
      </c>
      <c r="F297" s="3" t="s">
        <v>456</v>
      </c>
      <c r="G297" s="5">
        <v>10</v>
      </c>
      <c r="H297">
        <v>171</v>
      </c>
      <c r="I297" s="5">
        <v>563.22499994999998</v>
      </c>
      <c r="J297" s="5">
        <v>3.2937134499999998</v>
      </c>
      <c r="K297">
        <v>2477</v>
      </c>
      <c r="L297" s="15">
        <v>6.9035123132822007E-2</v>
      </c>
      <c r="M297" s="13">
        <v>1.2932983447719</v>
      </c>
      <c r="N297" s="15">
        <v>1.1695906432748499E-2</v>
      </c>
      <c r="O297" s="5">
        <f t="shared" si="48"/>
        <v>281.61249997499999</v>
      </c>
      <c r="P297" s="5">
        <v>962.2</v>
      </c>
      <c r="Q297" s="5">
        <f t="shared" si="49"/>
        <v>563.22499994999998</v>
      </c>
      <c r="R297" s="5">
        <f t="shared" si="50"/>
        <v>398.97500005000006</v>
      </c>
      <c r="S297" s="15">
        <f t="shared" si="51"/>
        <v>0.70837587125113211</v>
      </c>
      <c r="T297">
        <v>2</v>
      </c>
      <c r="U297" s="5">
        <f t="shared" si="52"/>
        <v>481.1</v>
      </c>
      <c r="V297" s="15">
        <f t="shared" si="53"/>
        <v>8.0742834073475769E-4</v>
      </c>
      <c r="W297" s="15">
        <f t="shared" si="54"/>
        <v>0.41464872173144879</v>
      </c>
      <c r="X297" s="5">
        <f t="shared" si="55"/>
        <v>281.61249997499999</v>
      </c>
      <c r="Y297" s="5">
        <f t="shared" si="56"/>
        <v>506.902499955</v>
      </c>
      <c r="Z297" s="5">
        <f t="shared" si="57"/>
        <v>418.92375005250011</v>
      </c>
      <c r="AA297" s="5">
        <f t="shared" si="58"/>
        <v>56.322499994999987</v>
      </c>
      <c r="AB297" s="5">
        <f t="shared" si="59"/>
        <v>-19.948750002500049</v>
      </c>
    </row>
    <row r="298" spans="1:28" x14ac:dyDescent="0.55000000000000004">
      <c r="A298" s="3" t="s">
        <v>72</v>
      </c>
      <c r="B298" s="3" t="s">
        <v>169</v>
      </c>
      <c r="C298" t="s">
        <v>47</v>
      </c>
      <c r="D298" s="3" t="s">
        <v>173</v>
      </c>
      <c r="E298" s="3" t="s">
        <v>206</v>
      </c>
      <c r="F298" s="3" t="s">
        <v>175</v>
      </c>
      <c r="G298" s="5">
        <v>6.25</v>
      </c>
      <c r="H298">
        <v>134</v>
      </c>
      <c r="I298" s="5">
        <v>631.82499962499992</v>
      </c>
      <c r="J298" s="5">
        <v>4.7151119374999997</v>
      </c>
      <c r="K298">
        <v>9351</v>
      </c>
      <c r="L298" s="15">
        <v>1.43300181798738E-2</v>
      </c>
      <c r="M298" s="13">
        <v>2.1615014436958599</v>
      </c>
      <c r="N298" s="15">
        <v>1.49253731343284E-2</v>
      </c>
      <c r="O298" s="5">
        <f t="shared" si="48"/>
        <v>315.91249981249996</v>
      </c>
      <c r="P298" s="5">
        <v>1076.95</v>
      </c>
      <c r="Q298" s="5">
        <f t="shared" si="49"/>
        <v>631.82499962499992</v>
      </c>
      <c r="R298" s="5">
        <f t="shared" si="50"/>
        <v>445.12500037500013</v>
      </c>
      <c r="S298" s="15">
        <f t="shared" si="51"/>
        <v>0.70450678690965096</v>
      </c>
      <c r="T298">
        <v>2</v>
      </c>
      <c r="U298" s="5">
        <f t="shared" si="52"/>
        <v>538.47500000000002</v>
      </c>
      <c r="V298" s="15">
        <f t="shared" si="53"/>
        <v>2.1388086835632595E-4</v>
      </c>
      <c r="W298" s="15">
        <f t="shared" si="54"/>
        <v>0.41332002449045929</v>
      </c>
      <c r="X298" s="5">
        <f t="shared" si="55"/>
        <v>315.91249981249996</v>
      </c>
      <c r="Y298" s="5">
        <f t="shared" si="56"/>
        <v>568.64249966249997</v>
      </c>
      <c r="Z298" s="5">
        <f t="shared" si="57"/>
        <v>467.38125039375018</v>
      </c>
      <c r="AA298" s="5">
        <f t="shared" si="58"/>
        <v>63.182499962499946</v>
      </c>
      <c r="AB298" s="5">
        <f t="shared" si="59"/>
        <v>-22.256250018750052</v>
      </c>
    </row>
    <row r="299" spans="1:28" x14ac:dyDescent="0.55000000000000004">
      <c r="A299" s="3" t="s">
        <v>53</v>
      </c>
      <c r="B299" s="3" t="s">
        <v>600</v>
      </c>
      <c r="C299" t="s">
        <v>47</v>
      </c>
      <c r="D299" s="3" t="s">
        <v>57</v>
      </c>
      <c r="E299" s="3" t="s">
        <v>49</v>
      </c>
      <c r="F299" s="3" t="s">
        <v>60</v>
      </c>
      <c r="G299" s="5">
        <v>8.75</v>
      </c>
      <c r="H299">
        <v>1792</v>
      </c>
      <c r="I299" s="5">
        <v>8485.5374911999988</v>
      </c>
      <c r="J299" s="5">
        <v>4.7352329749999997</v>
      </c>
      <c r="K299">
        <v>205674</v>
      </c>
      <c r="L299" s="15">
        <v>8.7128173711796316E-3</v>
      </c>
      <c r="M299" s="13">
        <v>1.77713614749555</v>
      </c>
      <c r="N299" s="15">
        <v>7.8125E-3</v>
      </c>
      <c r="O299" s="5">
        <f t="shared" si="48"/>
        <v>606.10982079999997</v>
      </c>
      <c r="P299" s="5">
        <v>14024.15</v>
      </c>
      <c r="Q299" s="5">
        <f t="shared" si="49"/>
        <v>8485.5374911999988</v>
      </c>
      <c r="R299" s="5">
        <f t="shared" si="50"/>
        <v>5538.6125088000008</v>
      </c>
      <c r="S299" s="15">
        <f t="shared" si="51"/>
        <v>0.65271204264242155</v>
      </c>
      <c r="T299">
        <v>14</v>
      </c>
      <c r="U299" s="5">
        <f t="shared" si="52"/>
        <v>1001.725</v>
      </c>
      <c r="V299" s="15">
        <f t="shared" si="53"/>
        <v>6.8068885712340872E-5</v>
      </c>
      <c r="W299" s="15">
        <f t="shared" si="54"/>
        <v>0.39493391819112039</v>
      </c>
      <c r="X299" s="5">
        <f t="shared" si="55"/>
        <v>606.10982079999997</v>
      </c>
      <c r="Y299" s="5">
        <f t="shared" si="56"/>
        <v>7636.9837420799995</v>
      </c>
      <c r="Z299" s="5">
        <f t="shared" si="57"/>
        <v>5815.5431342400007</v>
      </c>
      <c r="AA299" s="5">
        <f t="shared" si="58"/>
        <v>848.55374911999934</v>
      </c>
      <c r="AB299" s="5">
        <f t="shared" si="59"/>
        <v>-276.93062543999986</v>
      </c>
    </row>
    <row r="300" spans="1:28" x14ac:dyDescent="0.55000000000000004">
      <c r="A300" s="3" t="s">
        <v>72</v>
      </c>
      <c r="B300" s="3" t="s">
        <v>121</v>
      </c>
      <c r="C300" t="s">
        <v>47</v>
      </c>
      <c r="D300" s="3" t="s">
        <v>104</v>
      </c>
      <c r="E300" s="3" t="s">
        <v>105</v>
      </c>
      <c r="F300" s="3" t="s">
        <v>77</v>
      </c>
      <c r="G300" s="5">
        <v>6.25</v>
      </c>
      <c r="H300">
        <v>146</v>
      </c>
      <c r="I300" s="5">
        <v>464.18749987500001</v>
      </c>
      <c r="J300" s="5">
        <v>3.1793664375000001</v>
      </c>
      <c r="K300">
        <v>5723</v>
      </c>
      <c r="L300" s="15">
        <v>2.5511095579241697E-2</v>
      </c>
      <c r="M300" s="13">
        <v>1.5157033024637401</v>
      </c>
      <c r="N300" s="15">
        <v>1.3698630136986301E-2</v>
      </c>
      <c r="O300" s="5">
        <f t="shared" si="48"/>
        <v>232.09374993750001</v>
      </c>
      <c r="P300" s="5">
        <v>764.15</v>
      </c>
      <c r="Q300" s="5">
        <f t="shared" si="49"/>
        <v>464.18749987500001</v>
      </c>
      <c r="R300" s="5">
        <f t="shared" si="50"/>
        <v>299.96250012499996</v>
      </c>
      <c r="S300" s="15">
        <f t="shared" si="51"/>
        <v>0.64620977558804615</v>
      </c>
      <c r="T300">
        <v>2</v>
      </c>
      <c r="U300" s="5">
        <f t="shared" si="52"/>
        <v>382.07499999999999</v>
      </c>
      <c r="V300" s="15">
        <f t="shared" si="53"/>
        <v>3.4946706272933828E-4</v>
      </c>
      <c r="W300" s="15">
        <f t="shared" si="54"/>
        <v>0.39254400330432504</v>
      </c>
      <c r="X300" s="5">
        <f t="shared" si="55"/>
        <v>232.09374993750001</v>
      </c>
      <c r="Y300" s="5">
        <f t="shared" si="56"/>
        <v>417.76874988750001</v>
      </c>
      <c r="Z300" s="5">
        <f t="shared" si="57"/>
        <v>314.96062513124997</v>
      </c>
      <c r="AA300" s="5">
        <f t="shared" si="58"/>
        <v>46.418749987500007</v>
      </c>
      <c r="AB300" s="5">
        <f t="shared" si="59"/>
        <v>-14.998125006250007</v>
      </c>
    </row>
    <row r="301" spans="1:28" x14ac:dyDescent="0.55000000000000004">
      <c r="A301" s="3" t="s">
        <v>72</v>
      </c>
      <c r="B301" s="3" t="s">
        <v>395</v>
      </c>
      <c r="C301" t="s">
        <v>47</v>
      </c>
      <c r="D301" s="3" t="s">
        <v>96</v>
      </c>
      <c r="E301" s="3" t="s">
        <v>88</v>
      </c>
      <c r="F301" s="3" t="s">
        <v>175</v>
      </c>
      <c r="G301" s="5">
        <v>12.5</v>
      </c>
      <c r="H301">
        <v>12456</v>
      </c>
      <c r="I301" s="5">
        <v>33735.949977600008</v>
      </c>
      <c r="J301" s="5">
        <v>2.7084096000000004</v>
      </c>
      <c r="K301">
        <v>119031</v>
      </c>
      <c r="L301" s="15">
        <v>0.10464500844317901</v>
      </c>
      <c r="M301" s="13">
        <v>1.6342129361258799</v>
      </c>
      <c r="N301" s="15">
        <v>4.9775208734746303E-3</v>
      </c>
      <c r="O301" s="5">
        <f t="shared" si="48"/>
        <v>544.12822544516143</v>
      </c>
      <c r="P301" s="5">
        <v>55109.75</v>
      </c>
      <c r="Q301" s="5">
        <f t="shared" si="49"/>
        <v>33735.949977600008</v>
      </c>
      <c r="R301" s="5">
        <f t="shared" si="50"/>
        <v>21373.800022399992</v>
      </c>
      <c r="S301" s="15">
        <f t="shared" si="51"/>
        <v>0.63356152817963518</v>
      </c>
      <c r="T301">
        <v>62</v>
      </c>
      <c r="U301" s="5">
        <f t="shared" si="52"/>
        <v>888.86693548387098</v>
      </c>
      <c r="V301" s="15">
        <f t="shared" si="53"/>
        <v>5.2087271383085242E-4</v>
      </c>
      <c r="W301" s="15">
        <f t="shared" si="54"/>
        <v>0.38784062751872384</v>
      </c>
      <c r="X301" s="5">
        <f t="shared" si="55"/>
        <v>544.12822544516143</v>
      </c>
      <c r="Y301" s="5">
        <f t="shared" si="56"/>
        <v>30362.354979840009</v>
      </c>
      <c r="Z301" s="5">
        <f t="shared" si="57"/>
        <v>22442.490023519993</v>
      </c>
      <c r="AA301" s="5">
        <f t="shared" si="58"/>
        <v>3373.5949977599994</v>
      </c>
      <c r="AB301" s="5">
        <f t="shared" si="59"/>
        <v>-1068.6900011200014</v>
      </c>
    </row>
    <row r="302" spans="1:28" x14ac:dyDescent="0.55000000000000004">
      <c r="A302" s="3" t="s">
        <v>72</v>
      </c>
      <c r="B302" s="3" t="s">
        <v>216</v>
      </c>
      <c r="C302" t="s">
        <v>47</v>
      </c>
      <c r="D302" s="3" t="s">
        <v>144</v>
      </c>
      <c r="E302" s="3" t="s">
        <v>49</v>
      </c>
      <c r="F302" s="3" t="s">
        <v>456</v>
      </c>
      <c r="G302" s="5">
        <v>10</v>
      </c>
      <c r="H302">
        <v>799</v>
      </c>
      <c r="I302" s="5">
        <v>2897.7499991</v>
      </c>
      <c r="J302" s="5">
        <v>3.6267209</v>
      </c>
      <c r="K302">
        <v>6297</v>
      </c>
      <c r="L302" s="15">
        <v>0.126885818643799</v>
      </c>
      <c r="M302" s="13">
        <v>1.2598110211211699</v>
      </c>
      <c r="N302" s="15">
        <v>6.25782227784731E-3</v>
      </c>
      <c r="O302" s="5">
        <f t="shared" si="48"/>
        <v>579.54999982000004</v>
      </c>
      <c r="P302" s="5">
        <v>4682.6499999999996</v>
      </c>
      <c r="Q302" s="5">
        <f t="shared" si="49"/>
        <v>2897.7499991</v>
      </c>
      <c r="R302" s="5">
        <f t="shared" si="50"/>
        <v>1784.9000008999997</v>
      </c>
      <c r="S302" s="15">
        <f t="shared" si="51"/>
        <v>0.61596065963397961</v>
      </c>
      <c r="T302">
        <v>5</v>
      </c>
      <c r="U302" s="5">
        <f t="shared" si="52"/>
        <v>936.53</v>
      </c>
      <c r="V302" s="15">
        <f t="shared" si="53"/>
        <v>7.940289026520589E-4</v>
      </c>
      <c r="W302" s="15">
        <f t="shared" si="54"/>
        <v>0.38117305391178069</v>
      </c>
      <c r="X302" s="5">
        <f t="shared" si="55"/>
        <v>579.54999982000004</v>
      </c>
      <c r="Y302" s="5">
        <f t="shared" si="56"/>
        <v>2607.9749991899998</v>
      </c>
      <c r="Z302" s="5">
        <f t="shared" si="57"/>
        <v>1874.1450009449998</v>
      </c>
      <c r="AA302" s="5">
        <f t="shared" si="58"/>
        <v>289.77499991000013</v>
      </c>
      <c r="AB302" s="5">
        <f t="shared" si="59"/>
        <v>-89.245000045000097</v>
      </c>
    </row>
    <row r="303" spans="1:28" x14ac:dyDescent="0.55000000000000004">
      <c r="A303" s="3" t="s">
        <v>53</v>
      </c>
      <c r="B303" s="3" t="s">
        <v>629</v>
      </c>
      <c r="C303" t="s">
        <v>47</v>
      </c>
      <c r="D303" s="3" t="s">
        <v>48</v>
      </c>
      <c r="E303" s="3" t="s">
        <v>309</v>
      </c>
      <c r="F303" s="3" t="s">
        <v>35</v>
      </c>
      <c r="G303" s="5">
        <v>5</v>
      </c>
      <c r="H303">
        <v>1190</v>
      </c>
      <c r="I303" s="5">
        <v>4232.2874938750001</v>
      </c>
      <c r="J303" s="5">
        <v>3.5565441125000001</v>
      </c>
      <c r="K303">
        <v>20492</v>
      </c>
      <c r="L303" s="15">
        <v>5.8071442514151903E-2</v>
      </c>
      <c r="M303" s="13">
        <v>1.6496876829982401</v>
      </c>
      <c r="N303" s="15">
        <v>5.0420168067226902E-3</v>
      </c>
      <c r="O303" s="5">
        <f t="shared" si="48"/>
        <v>705.38124897916668</v>
      </c>
      <c r="P303" s="5">
        <v>6743.9</v>
      </c>
      <c r="Q303" s="5">
        <f t="shared" si="49"/>
        <v>4232.2874938750001</v>
      </c>
      <c r="R303" s="5">
        <f t="shared" si="50"/>
        <v>2511.6125061249995</v>
      </c>
      <c r="S303" s="15">
        <f t="shared" si="51"/>
        <v>0.5934409015833223</v>
      </c>
      <c r="T303">
        <v>6</v>
      </c>
      <c r="U303" s="5">
        <f t="shared" si="52"/>
        <v>1123.9833333333333</v>
      </c>
      <c r="V303" s="15">
        <f t="shared" si="53"/>
        <v>2.9279718914698445E-4</v>
      </c>
      <c r="W303" s="15">
        <f t="shared" si="54"/>
        <v>0.37242730558356435</v>
      </c>
      <c r="X303" s="5">
        <f t="shared" si="55"/>
        <v>705.38124897916668</v>
      </c>
      <c r="Y303" s="5">
        <f t="shared" si="56"/>
        <v>3809.0587444875</v>
      </c>
      <c r="Z303" s="5">
        <f t="shared" si="57"/>
        <v>2637.1931314312496</v>
      </c>
      <c r="AA303" s="5">
        <f t="shared" si="58"/>
        <v>423.2287493875001</v>
      </c>
      <c r="AB303" s="5">
        <f t="shared" si="59"/>
        <v>-125.58062530625011</v>
      </c>
    </row>
    <row r="304" spans="1:28" x14ac:dyDescent="0.55000000000000004">
      <c r="A304" s="3" t="s">
        <v>53</v>
      </c>
      <c r="B304" s="3" t="s">
        <v>239</v>
      </c>
      <c r="C304" t="s">
        <v>47</v>
      </c>
      <c r="D304" s="3" t="s">
        <v>48</v>
      </c>
      <c r="E304" s="3" t="s">
        <v>309</v>
      </c>
      <c r="F304" s="3" t="s">
        <v>35</v>
      </c>
      <c r="G304" s="5">
        <v>5</v>
      </c>
      <c r="H304">
        <v>135</v>
      </c>
      <c r="I304" s="5">
        <v>338.03749912499995</v>
      </c>
      <c r="J304" s="5">
        <v>2.5039814749999998</v>
      </c>
      <c r="K304">
        <v>948</v>
      </c>
      <c r="L304" s="15">
        <v>0.142405063291139</v>
      </c>
      <c r="M304" s="13">
        <v>1.7939873417721499</v>
      </c>
      <c r="N304" s="15">
        <v>7.4074074074074094E-3</v>
      </c>
      <c r="O304" s="5">
        <f t="shared" si="48"/>
        <v>338.03749912499995</v>
      </c>
      <c r="P304" s="5">
        <v>528.70000000000005</v>
      </c>
      <c r="Q304" s="5">
        <f t="shared" si="49"/>
        <v>338.03749912499995</v>
      </c>
      <c r="R304" s="5">
        <f t="shared" si="50"/>
        <v>190.66250087500009</v>
      </c>
      <c r="S304" s="15">
        <f t="shared" si="51"/>
        <v>0.56402766370158441</v>
      </c>
      <c r="T304">
        <v>1</v>
      </c>
      <c r="U304" s="5">
        <f t="shared" si="52"/>
        <v>528.70000000000005</v>
      </c>
      <c r="V304" s="15">
        <f t="shared" si="53"/>
        <v>1.0548523206751041E-3</v>
      </c>
      <c r="W304" s="15">
        <f t="shared" si="54"/>
        <v>0.36062511986949136</v>
      </c>
      <c r="X304" s="5">
        <f t="shared" si="55"/>
        <v>338.03749912499995</v>
      </c>
      <c r="Y304" s="5">
        <f t="shared" si="56"/>
        <v>304.23374921249996</v>
      </c>
      <c r="Z304" s="5">
        <f t="shared" si="57"/>
        <v>200.1956259187501</v>
      </c>
      <c r="AA304" s="5">
        <f t="shared" si="58"/>
        <v>33.803749912499995</v>
      </c>
      <c r="AB304" s="5">
        <f t="shared" si="59"/>
        <v>-9.5331250437500046</v>
      </c>
    </row>
    <row r="305" spans="1:28" x14ac:dyDescent="0.55000000000000004">
      <c r="A305" s="3" t="s">
        <v>53</v>
      </c>
      <c r="B305" s="3" t="s">
        <v>249</v>
      </c>
      <c r="C305" t="s">
        <v>47</v>
      </c>
      <c r="D305" s="3" t="s">
        <v>48</v>
      </c>
      <c r="E305" s="3" t="s">
        <v>309</v>
      </c>
      <c r="F305" s="3" t="s">
        <v>35</v>
      </c>
      <c r="G305" s="5">
        <v>5</v>
      </c>
      <c r="H305">
        <v>324</v>
      </c>
      <c r="I305" s="5">
        <v>1059.3999962999999</v>
      </c>
      <c r="J305" s="5">
        <v>3.2697530749999997</v>
      </c>
      <c r="K305">
        <v>6338</v>
      </c>
      <c r="L305" s="15">
        <v>5.1120227201009803E-2</v>
      </c>
      <c r="M305" s="13">
        <v>1.5687440833070401</v>
      </c>
      <c r="N305" s="15">
        <v>9.2592592592592605E-3</v>
      </c>
      <c r="O305" s="5">
        <f t="shared" si="48"/>
        <v>353.13333209999996</v>
      </c>
      <c r="P305" s="5">
        <v>1611.6</v>
      </c>
      <c r="Q305" s="5">
        <f t="shared" si="49"/>
        <v>1059.3999962999999</v>
      </c>
      <c r="R305" s="5">
        <f t="shared" si="50"/>
        <v>552.20000370000002</v>
      </c>
      <c r="S305" s="15">
        <f t="shared" si="51"/>
        <v>0.52123844216403847</v>
      </c>
      <c r="T305">
        <v>3</v>
      </c>
      <c r="U305" s="5">
        <f t="shared" si="52"/>
        <v>537.19999999999993</v>
      </c>
      <c r="V305" s="15">
        <f t="shared" si="53"/>
        <v>4.7333543704638711E-4</v>
      </c>
      <c r="W305" s="15">
        <f t="shared" si="54"/>
        <v>0.34264085610573347</v>
      </c>
      <c r="X305" s="5">
        <f t="shared" si="55"/>
        <v>353.13333209999996</v>
      </c>
      <c r="Y305" s="5">
        <f t="shared" si="56"/>
        <v>953.4599966699999</v>
      </c>
      <c r="Z305" s="5">
        <f t="shared" si="57"/>
        <v>579.81000388500001</v>
      </c>
      <c r="AA305" s="5">
        <f t="shared" si="58"/>
        <v>105.93999962999999</v>
      </c>
      <c r="AB305" s="5">
        <f t="shared" si="59"/>
        <v>-27.61000018499999</v>
      </c>
    </row>
    <row r="306" spans="1:28" x14ac:dyDescent="0.55000000000000004">
      <c r="A306" s="3" t="s">
        <v>53</v>
      </c>
      <c r="B306" s="3" t="s">
        <v>589</v>
      </c>
      <c r="C306" t="s">
        <v>47</v>
      </c>
      <c r="D306" s="3" t="s">
        <v>57</v>
      </c>
      <c r="E306" s="3" t="s">
        <v>309</v>
      </c>
      <c r="F306" s="3" t="s">
        <v>60</v>
      </c>
      <c r="G306" s="5">
        <v>8.75</v>
      </c>
      <c r="H306">
        <v>391</v>
      </c>
      <c r="I306" s="5">
        <v>1213.33749545</v>
      </c>
      <c r="J306" s="5">
        <v>3.10316495</v>
      </c>
      <c r="K306">
        <v>12248</v>
      </c>
      <c r="L306" s="15">
        <v>3.1923579359895503E-2</v>
      </c>
      <c r="M306" s="13">
        <v>2.0551845199216201</v>
      </c>
      <c r="N306" s="15">
        <v>2.55754475703325E-3</v>
      </c>
      <c r="O306" s="5">
        <f t="shared" si="48"/>
        <v>1213.33749545</v>
      </c>
      <c r="P306" s="5">
        <v>1799.45</v>
      </c>
      <c r="Q306" s="5">
        <f t="shared" si="49"/>
        <v>1213.33749545</v>
      </c>
      <c r="R306" s="5">
        <f t="shared" si="50"/>
        <v>586.11250455000004</v>
      </c>
      <c r="S306" s="15">
        <f t="shared" si="51"/>
        <v>0.48305809945535716</v>
      </c>
      <c r="T306">
        <v>1</v>
      </c>
      <c r="U306" s="5">
        <f t="shared" si="52"/>
        <v>1799.45</v>
      </c>
      <c r="V306" s="15">
        <f t="shared" si="53"/>
        <v>8.1645983017635616E-5</v>
      </c>
      <c r="W306" s="15">
        <f t="shared" si="54"/>
        <v>0.32571758290033065</v>
      </c>
      <c r="X306" s="5">
        <f t="shared" si="55"/>
        <v>1213.33749545</v>
      </c>
      <c r="Y306" s="5">
        <f t="shared" si="56"/>
        <v>1092.003745905</v>
      </c>
      <c r="Z306" s="5">
        <f t="shared" si="57"/>
        <v>615.4181297775001</v>
      </c>
      <c r="AA306" s="5">
        <f t="shared" si="58"/>
        <v>121.33374954500005</v>
      </c>
      <c r="AB306" s="5">
        <f t="shared" si="59"/>
        <v>-29.305625227500059</v>
      </c>
    </row>
    <row r="307" spans="1:28" x14ac:dyDescent="0.55000000000000004">
      <c r="A307" s="3" t="s">
        <v>79</v>
      </c>
      <c r="B307" s="3" t="s">
        <v>270</v>
      </c>
      <c r="C307" t="s">
        <v>31</v>
      </c>
      <c r="D307" s="3" t="s">
        <v>36</v>
      </c>
      <c r="E307" s="3" t="s">
        <v>36</v>
      </c>
      <c r="F307" s="3" t="s">
        <v>82</v>
      </c>
      <c r="G307" s="5">
        <v>7.5</v>
      </c>
      <c r="H307">
        <v>2130</v>
      </c>
      <c r="I307" s="5">
        <v>2665.1999879999998</v>
      </c>
      <c r="J307" s="5">
        <v>1.2512676</v>
      </c>
      <c r="K307">
        <v>348506</v>
      </c>
      <c r="L307" s="15">
        <v>6.1118029531772797E-3</v>
      </c>
      <c r="M307" s="13">
        <v>1.19683334002858</v>
      </c>
      <c r="N307" s="15">
        <v>1.40845070422535E-3</v>
      </c>
      <c r="O307" s="5">
        <f t="shared" si="48"/>
        <v>888.39999599999999</v>
      </c>
      <c r="P307" s="5">
        <v>3909.15</v>
      </c>
      <c r="Q307" s="5">
        <f t="shared" si="49"/>
        <v>2665.1999879999998</v>
      </c>
      <c r="R307" s="5">
        <f t="shared" si="50"/>
        <v>1243.9500120000002</v>
      </c>
      <c r="S307" s="15">
        <f t="shared" si="51"/>
        <v>0.4667379624796848</v>
      </c>
      <c r="T307">
        <v>3</v>
      </c>
      <c r="U307" s="5">
        <f t="shared" si="52"/>
        <v>1303.05</v>
      </c>
      <c r="V307" s="15">
        <f t="shared" si="53"/>
        <v>8.6081731734891132E-6</v>
      </c>
      <c r="W307" s="15">
        <f t="shared" si="54"/>
        <v>0.31821496028548413</v>
      </c>
      <c r="X307" s="5">
        <f t="shared" si="55"/>
        <v>888.39999599999999</v>
      </c>
      <c r="Y307" s="5">
        <f t="shared" si="56"/>
        <v>2398.6799891999999</v>
      </c>
      <c r="Z307" s="5">
        <f t="shared" si="57"/>
        <v>1306.1475126000003</v>
      </c>
      <c r="AA307" s="5">
        <f t="shared" si="58"/>
        <v>266.51999879999994</v>
      </c>
      <c r="AB307" s="5">
        <f t="shared" si="59"/>
        <v>-62.197500600000012</v>
      </c>
    </row>
    <row r="308" spans="1:28" x14ac:dyDescent="0.55000000000000004">
      <c r="A308" s="3" t="s">
        <v>79</v>
      </c>
      <c r="B308" s="3" t="s">
        <v>635</v>
      </c>
      <c r="C308" t="s">
        <v>31</v>
      </c>
      <c r="D308" s="3" t="s">
        <v>36</v>
      </c>
      <c r="E308" s="3" t="s">
        <v>36</v>
      </c>
      <c r="F308" s="3" t="s">
        <v>82</v>
      </c>
      <c r="G308" s="5">
        <v>1.2625</v>
      </c>
      <c r="H308">
        <v>2915</v>
      </c>
      <c r="I308" s="5">
        <v>3349.7624847500001</v>
      </c>
      <c r="J308" s="5">
        <v>1.14914665</v>
      </c>
      <c r="K308">
        <v>117937</v>
      </c>
      <c r="L308" s="15">
        <v>2.4716585973867403E-2</v>
      </c>
      <c r="M308" s="13">
        <v>1.78074989189143</v>
      </c>
      <c r="N308" s="15">
        <v>2.0583190394511102E-3</v>
      </c>
      <c r="O308" s="5">
        <f t="shared" si="48"/>
        <v>558.29374745833331</v>
      </c>
      <c r="P308" s="5">
        <v>4911.3</v>
      </c>
      <c r="Q308" s="5">
        <f t="shared" si="49"/>
        <v>3349.7624847500001</v>
      </c>
      <c r="R308" s="5">
        <f t="shared" si="50"/>
        <v>1561.5375152500001</v>
      </c>
      <c r="S308" s="15">
        <f t="shared" si="51"/>
        <v>0.46616365260492221</v>
      </c>
      <c r="T308">
        <v>6</v>
      </c>
      <c r="U308" s="5">
        <f t="shared" si="52"/>
        <v>818.55000000000007</v>
      </c>
      <c r="V308" s="15">
        <f t="shared" si="53"/>
        <v>5.0874619500241532E-5</v>
      </c>
      <c r="W308" s="15">
        <f t="shared" si="54"/>
        <v>0.31794789877425528</v>
      </c>
      <c r="X308" s="5">
        <f t="shared" si="55"/>
        <v>558.29374745833331</v>
      </c>
      <c r="Y308" s="5">
        <f t="shared" si="56"/>
        <v>3014.7862362750002</v>
      </c>
      <c r="Z308" s="5">
        <f t="shared" si="57"/>
        <v>1639.6143910125002</v>
      </c>
      <c r="AA308" s="5">
        <f t="shared" si="58"/>
        <v>334.97624847499992</v>
      </c>
      <c r="AB308" s="5">
        <f t="shared" si="59"/>
        <v>-78.076875762500094</v>
      </c>
    </row>
    <row r="309" spans="1:28" x14ac:dyDescent="0.55000000000000004">
      <c r="A309" s="3" t="s">
        <v>53</v>
      </c>
      <c r="B309" s="3" t="s">
        <v>121</v>
      </c>
      <c r="C309" t="s">
        <v>47</v>
      </c>
      <c r="D309" s="3" t="s">
        <v>57</v>
      </c>
      <c r="E309" s="3" t="s">
        <v>49</v>
      </c>
      <c r="F309" s="3" t="s">
        <v>60</v>
      </c>
      <c r="G309" s="5">
        <v>5</v>
      </c>
      <c r="H309">
        <v>751</v>
      </c>
      <c r="I309" s="5">
        <v>2398.6999986125002</v>
      </c>
      <c r="J309" s="5">
        <v>3.1940079875</v>
      </c>
      <c r="K309">
        <v>85535</v>
      </c>
      <c r="L309" s="15">
        <v>8.7800315660256003E-3</v>
      </c>
      <c r="M309" s="13">
        <v>1.82715379669141</v>
      </c>
      <c r="N309" s="15">
        <v>5.3262316910785597E-3</v>
      </c>
      <c r="O309" s="5">
        <f t="shared" si="48"/>
        <v>599.67499965312504</v>
      </c>
      <c r="P309" s="5">
        <v>3512.2</v>
      </c>
      <c r="Q309" s="5">
        <f t="shared" si="49"/>
        <v>2398.6999986125002</v>
      </c>
      <c r="R309" s="5">
        <f t="shared" si="50"/>
        <v>1113.5000013874997</v>
      </c>
      <c r="S309" s="15">
        <f t="shared" si="51"/>
        <v>0.46420978114461608</v>
      </c>
      <c r="T309">
        <v>4</v>
      </c>
      <c r="U309" s="5">
        <f t="shared" si="52"/>
        <v>878.05</v>
      </c>
      <c r="V309" s="15">
        <f t="shared" si="53"/>
        <v>4.6764482375635666E-5</v>
      </c>
      <c r="W309" s="15">
        <f t="shared" si="54"/>
        <v>0.31703775450928184</v>
      </c>
      <c r="X309" s="5">
        <f t="shared" si="55"/>
        <v>599.67499965312504</v>
      </c>
      <c r="Y309" s="5">
        <f t="shared" si="56"/>
        <v>2158.8299987512501</v>
      </c>
      <c r="Z309" s="5">
        <f t="shared" si="57"/>
        <v>1169.1750014568747</v>
      </c>
      <c r="AA309" s="5">
        <f t="shared" si="58"/>
        <v>239.86999986125011</v>
      </c>
      <c r="AB309" s="5">
        <f t="shared" si="59"/>
        <v>-55.675000069375074</v>
      </c>
    </row>
    <row r="310" spans="1:28" x14ac:dyDescent="0.55000000000000004">
      <c r="A310" s="3" t="s">
        <v>28</v>
      </c>
      <c r="B310" s="3" t="s">
        <v>629</v>
      </c>
      <c r="C310" t="s">
        <v>66</v>
      </c>
      <c r="D310" s="3" t="s">
        <v>144</v>
      </c>
      <c r="E310" s="3" t="s">
        <v>309</v>
      </c>
      <c r="F310" s="3" t="s">
        <v>35</v>
      </c>
      <c r="G310" s="5">
        <v>6.25</v>
      </c>
      <c r="H310">
        <v>670</v>
      </c>
      <c r="I310" s="5">
        <v>1933.7249973749999</v>
      </c>
      <c r="J310" s="5">
        <v>2.8861567125000001</v>
      </c>
      <c r="K310">
        <v>28685</v>
      </c>
      <c r="L310" s="15">
        <v>2.3357155307652099E-2</v>
      </c>
      <c r="M310" s="13">
        <v>1.1240481087676499</v>
      </c>
      <c r="N310" s="15">
        <v>2.9850746268656704E-3</v>
      </c>
      <c r="O310" s="5">
        <f t="shared" si="48"/>
        <v>966.86249868749996</v>
      </c>
      <c r="P310" s="5">
        <v>2718.3</v>
      </c>
      <c r="Q310" s="5">
        <f t="shared" si="49"/>
        <v>1933.7249973749999</v>
      </c>
      <c r="R310" s="5">
        <f t="shared" si="50"/>
        <v>784.57500262500025</v>
      </c>
      <c r="S310" s="15">
        <f t="shared" si="51"/>
        <v>0.40573246128071366</v>
      </c>
      <c r="T310">
        <v>2</v>
      </c>
      <c r="U310" s="5">
        <f t="shared" si="52"/>
        <v>1359.15</v>
      </c>
      <c r="V310" s="15">
        <f t="shared" si="53"/>
        <v>6.9722851664633098E-5</v>
      </c>
      <c r="W310" s="15">
        <f t="shared" si="54"/>
        <v>0.28862708406908738</v>
      </c>
      <c r="X310" s="5">
        <f t="shared" si="55"/>
        <v>966.86249868749996</v>
      </c>
      <c r="Y310" s="5">
        <f t="shared" si="56"/>
        <v>1740.3524976374999</v>
      </c>
      <c r="Z310" s="5">
        <f t="shared" si="57"/>
        <v>823.80375275625033</v>
      </c>
      <c r="AA310" s="5">
        <f t="shared" si="58"/>
        <v>193.37249973749999</v>
      </c>
      <c r="AB310" s="5">
        <f t="shared" si="59"/>
        <v>-39.228750131250081</v>
      </c>
    </row>
    <row r="311" spans="1:28" x14ac:dyDescent="0.55000000000000004">
      <c r="A311" s="3" t="s">
        <v>53</v>
      </c>
      <c r="B311" s="3" t="s">
        <v>509</v>
      </c>
      <c r="C311" t="s">
        <v>47</v>
      </c>
      <c r="D311" s="3" t="s">
        <v>48</v>
      </c>
      <c r="E311" s="3" t="s">
        <v>49</v>
      </c>
      <c r="F311" s="3" t="s">
        <v>35</v>
      </c>
      <c r="G311" s="5">
        <v>5</v>
      </c>
      <c r="H311">
        <v>145</v>
      </c>
      <c r="I311" s="5">
        <v>403.96249987499999</v>
      </c>
      <c r="J311" s="5">
        <v>2.785948275</v>
      </c>
      <c r="K311">
        <v>1200</v>
      </c>
      <c r="L311" s="15">
        <v>0.120833333333333</v>
      </c>
      <c r="M311" s="13">
        <v>1.6225000000000001</v>
      </c>
      <c r="N311" s="15">
        <v>6.8965517241379292E-3</v>
      </c>
      <c r="O311" s="5">
        <f t="shared" si="48"/>
        <v>403.96249987499999</v>
      </c>
      <c r="P311" s="5">
        <v>555.9</v>
      </c>
      <c r="Q311" s="5">
        <f t="shared" si="49"/>
        <v>403.96249987499999</v>
      </c>
      <c r="R311" s="5">
        <f t="shared" si="50"/>
        <v>151.93750012499999</v>
      </c>
      <c r="S311" s="15">
        <f t="shared" si="51"/>
        <v>0.37611783314543978</v>
      </c>
      <c r="T311">
        <v>1</v>
      </c>
      <c r="U311" s="5">
        <f t="shared" si="52"/>
        <v>555.9</v>
      </c>
      <c r="V311" s="15">
        <f t="shared" si="53"/>
        <v>8.3333333333333078E-4</v>
      </c>
      <c r="W311" s="15">
        <f t="shared" si="54"/>
        <v>0.27331804303831625</v>
      </c>
      <c r="X311" s="5">
        <f t="shared" si="55"/>
        <v>403.96249987499999</v>
      </c>
      <c r="Y311" s="5">
        <f t="shared" si="56"/>
        <v>363.56624988750002</v>
      </c>
      <c r="Z311" s="5">
        <f t="shared" si="57"/>
        <v>159.53437513124999</v>
      </c>
      <c r="AA311" s="5">
        <f t="shared" si="58"/>
        <v>40.396249987499971</v>
      </c>
      <c r="AB311" s="5">
        <f t="shared" si="59"/>
        <v>-7.5968750062500021</v>
      </c>
    </row>
    <row r="312" spans="1:28" x14ac:dyDescent="0.55000000000000004">
      <c r="A312" s="3" t="s">
        <v>72</v>
      </c>
      <c r="B312" s="3" t="s">
        <v>640</v>
      </c>
      <c r="C312" t="s">
        <v>47</v>
      </c>
      <c r="D312" s="3" t="s">
        <v>173</v>
      </c>
      <c r="E312" s="3" t="s">
        <v>474</v>
      </c>
      <c r="F312" s="3" t="s">
        <v>175</v>
      </c>
      <c r="G312" s="5">
        <v>6.25</v>
      </c>
      <c r="H312">
        <v>453</v>
      </c>
      <c r="I312" s="5">
        <v>912.98749668749986</v>
      </c>
      <c r="J312" s="5">
        <v>2.0154249374999997</v>
      </c>
      <c r="K312">
        <v>9977</v>
      </c>
      <c r="L312" s="15">
        <v>4.5404430189435699E-2</v>
      </c>
      <c r="M312" s="13">
        <v>1.59927834018242</v>
      </c>
      <c r="N312" s="15">
        <v>2.2075055187637999E-3</v>
      </c>
      <c r="O312" s="5">
        <f t="shared" si="48"/>
        <v>912.98749668749986</v>
      </c>
      <c r="P312" s="5">
        <v>1246.95</v>
      </c>
      <c r="Q312" s="5">
        <f t="shared" si="49"/>
        <v>912.98749668749986</v>
      </c>
      <c r="R312" s="5">
        <f t="shared" si="50"/>
        <v>333.96250331250019</v>
      </c>
      <c r="S312" s="15">
        <f t="shared" si="51"/>
        <v>0.36579088380090913</v>
      </c>
      <c r="T312">
        <v>1</v>
      </c>
      <c r="U312" s="5">
        <f t="shared" si="52"/>
        <v>1246.95</v>
      </c>
      <c r="V312" s="15">
        <f t="shared" si="53"/>
        <v>1.0023053021950499E-4</v>
      </c>
      <c r="W312" s="15">
        <f t="shared" si="54"/>
        <v>0.26782349197040795</v>
      </c>
      <c r="X312" s="5">
        <f t="shared" si="55"/>
        <v>912.98749668749986</v>
      </c>
      <c r="Y312" s="5">
        <f t="shared" si="56"/>
        <v>821.68874701874984</v>
      </c>
      <c r="Z312" s="5">
        <f t="shared" si="57"/>
        <v>350.6606284781252</v>
      </c>
      <c r="AA312" s="5">
        <f t="shared" si="58"/>
        <v>91.29874966875002</v>
      </c>
      <c r="AB312" s="5">
        <f t="shared" si="59"/>
        <v>-16.698125165625015</v>
      </c>
    </row>
    <row r="313" spans="1:28" x14ac:dyDescent="0.55000000000000004">
      <c r="A313" s="3" t="s">
        <v>72</v>
      </c>
      <c r="B313" s="3" t="s">
        <v>423</v>
      </c>
      <c r="C313" t="s">
        <v>47</v>
      </c>
      <c r="D313" s="3" t="s">
        <v>104</v>
      </c>
      <c r="E313" s="3" t="s">
        <v>232</v>
      </c>
      <c r="F313" s="3" t="s">
        <v>77</v>
      </c>
      <c r="G313" s="5">
        <v>6.25</v>
      </c>
      <c r="H313">
        <v>116</v>
      </c>
      <c r="I313" s="5">
        <v>310.02499879999999</v>
      </c>
      <c r="J313" s="5">
        <v>2.6726293000000001</v>
      </c>
      <c r="K313">
        <v>842</v>
      </c>
      <c r="L313" s="15">
        <v>0.13776722090261301</v>
      </c>
      <c r="M313" s="13">
        <v>2.2877672209026101</v>
      </c>
      <c r="N313" s="15">
        <v>8.6206896551724102E-3</v>
      </c>
      <c r="O313" s="5">
        <f t="shared" si="48"/>
        <v>310.02499879999999</v>
      </c>
      <c r="P313" s="5">
        <v>417.35</v>
      </c>
      <c r="Q313" s="5">
        <f t="shared" si="49"/>
        <v>310.02499879999999</v>
      </c>
      <c r="R313" s="5">
        <f t="shared" si="50"/>
        <v>107.32500120000003</v>
      </c>
      <c r="S313" s="15">
        <f t="shared" si="51"/>
        <v>0.34618176474612744</v>
      </c>
      <c r="T313">
        <v>1</v>
      </c>
      <c r="U313" s="5">
        <f t="shared" si="52"/>
        <v>417.35</v>
      </c>
      <c r="V313" s="15">
        <f t="shared" si="53"/>
        <v>1.1876484560570083E-3</v>
      </c>
      <c r="W313" s="15">
        <f t="shared" si="54"/>
        <v>0.2571582633281419</v>
      </c>
      <c r="X313" s="5">
        <f t="shared" si="55"/>
        <v>310.02499879999999</v>
      </c>
      <c r="Y313" s="5">
        <f t="shared" si="56"/>
        <v>279.02249891999998</v>
      </c>
      <c r="Z313" s="5">
        <f t="shared" si="57"/>
        <v>112.69125126000004</v>
      </c>
      <c r="AA313" s="5">
        <f t="shared" si="58"/>
        <v>31.002499880000016</v>
      </c>
      <c r="AB313" s="5">
        <f t="shared" si="59"/>
        <v>-5.3662500600000129</v>
      </c>
    </row>
    <row r="314" spans="1:28" x14ac:dyDescent="0.55000000000000004">
      <c r="A314" s="3" t="s">
        <v>53</v>
      </c>
      <c r="B314" s="3" t="s">
        <v>410</v>
      </c>
      <c r="C314" t="s">
        <v>47</v>
      </c>
      <c r="D314" s="3" t="s">
        <v>48</v>
      </c>
      <c r="E314" s="3" t="s">
        <v>309</v>
      </c>
      <c r="F314" s="3" t="s">
        <v>35</v>
      </c>
      <c r="G314" s="5">
        <v>5</v>
      </c>
      <c r="H314">
        <v>240</v>
      </c>
      <c r="I314" s="5">
        <v>362.23749899999996</v>
      </c>
      <c r="J314" s="5">
        <v>1.5093229124999998</v>
      </c>
      <c r="K314">
        <v>2032</v>
      </c>
      <c r="L314" s="15">
        <v>0.118110236220472</v>
      </c>
      <c r="M314" s="13">
        <v>1.2990649606299201</v>
      </c>
      <c r="N314" s="15">
        <v>4.1666666666666701E-3</v>
      </c>
      <c r="O314" s="5">
        <f t="shared" si="48"/>
        <v>362.23749899999996</v>
      </c>
      <c r="P314" s="5">
        <v>486.2</v>
      </c>
      <c r="Q314" s="5">
        <f t="shared" si="49"/>
        <v>362.23749899999996</v>
      </c>
      <c r="R314" s="5">
        <f t="shared" si="50"/>
        <v>123.96250100000003</v>
      </c>
      <c r="S314" s="15">
        <f t="shared" si="51"/>
        <v>0.34221333059722797</v>
      </c>
      <c r="T314">
        <v>1</v>
      </c>
      <c r="U314" s="5">
        <f t="shared" si="52"/>
        <v>486.2</v>
      </c>
      <c r="V314" s="15">
        <f t="shared" si="53"/>
        <v>4.9212598425196709E-4</v>
      </c>
      <c r="W314" s="15">
        <f t="shared" si="54"/>
        <v>0.25496195187165782</v>
      </c>
      <c r="X314" s="5">
        <f t="shared" si="55"/>
        <v>362.23749899999996</v>
      </c>
      <c r="Y314" s="5">
        <f t="shared" si="56"/>
        <v>326.01374909999998</v>
      </c>
      <c r="Z314" s="5">
        <f t="shared" si="57"/>
        <v>130.16062605000005</v>
      </c>
      <c r="AA314" s="5">
        <f t="shared" si="58"/>
        <v>36.223749899999973</v>
      </c>
      <c r="AB314" s="5">
        <f t="shared" si="59"/>
        <v>-6.1981250500000158</v>
      </c>
    </row>
    <row r="315" spans="1:28" x14ac:dyDescent="0.55000000000000004">
      <c r="A315" s="3" t="s">
        <v>53</v>
      </c>
      <c r="B315" s="3" t="s">
        <v>450</v>
      </c>
      <c r="C315" t="s">
        <v>47</v>
      </c>
      <c r="D315" s="3" t="s">
        <v>57</v>
      </c>
      <c r="E315" s="3" t="s">
        <v>49</v>
      </c>
      <c r="F315" s="3" t="s">
        <v>60</v>
      </c>
      <c r="G315" s="5">
        <v>5</v>
      </c>
      <c r="H315">
        <v>262</v>
      </c>
      <c r="I315" s="5">
        <v>648.69999712499998</v>
      </c>
      <c r="J315" s="5">
        <v>2.4759541874999997</v>
      </c>
      <c r="K315">
        <v>14447</v>
      </c>
      <c r="L315" s="15">
        <v>1.8135252993701102E-2</v>
      </c>
      <c r="M315" s="13">
        <v>2.3125008652315402</v>
      </c>
      <c r="N315" s="15">
        <v>3.81679389312977E-3</v>
      </c>
      <c r="O315" s="5">
        <f t="shared" si="48"/>
        <v>648.69999712499998</v>
      </c>
      <c r="P315" s="5">
        <v>865.3</v>
      </c>
      <c r="Q315" s="5">
        <f t="shared" si="49"/>
        <v>648.69999712499998</v>
      </c>
      <c r="R315" s="5">
        <f t="shared" si="50"/>
        <v>216.60000287499997</v>
      </c>
      <c r="S315" s="15">
        <f t="shared" si="51"/>
        <v>0.33389857227525571</v>
      </c>
      <c r="T315">
        <v>1</v>
      </c>
      <c r="U315" s="5">
        <f t="shared" si="52"/>
        <v>865.3</v>
      </c>
      <c r="V315" s="15">
        <f t="shared" si="53"/>
        <v>6.9218522876721738E-5</v>
      </c>
      <c r="W315" s="15">
        <f t="shared" si="54"/>
        <v>0.25031781217496818</v>
      </c>
      <c r="X315" s="5">
        <f t="shared" si="55"/>
        <v>648.69999712499998</v>
      </c>
      <c r="Y315" s="5">
        <f t="shared" si="56"/>
        <v>583.82999741250001</v>
      </c>
      <c r="Z315" s="5">
        <f t="shared" si="57"/>
        <v>227.43000301874997</v>
      </c>
      <c r="AA315" s="5">
        <f t="shared" si="58"/>
        <v>64.869999712499975</v>
      </c>
      <c r="AB315" s="5">
        <f t="shared" si="59"/>
        <v>-10.830000143749999</v>
      </c>
    </row>
    <row r="316" spans="1:28" x14ac:dyDescent="0.55000000000000004">
      <c r="A316" s="3" t="s">
        <v>53</v>
      </c>
      <c r="B316" s="3" t="s">
        <v>450</v>
      </c>
      <c r="C316" t="s">
        <v>47</v>
      </c>
      <c r="D316" s="3" t="s">
        <v>48</v>
      </c>
      <c r="E316" s="3" t="s">
        <v>49</v>
      </c>
      <c r="F316" s="3" t="s">
        <v>35</v>
      </c>
      <c r="G316" s="5">
        <v>5</v>
      </c>
      <c r="H316">
        <v>146</v>
      </c>
      <c r="I316" s="5">
        <v>464.89999994999999</v>
      </c>
      <c r="J316" s="5">
        <v>3.184246575</v>
      </c>
      <c r="K316">
        <v>1583</v>
      </c>
      <c r="L316" s="15">
        <v>9.2229943145925489E-2</v>
      </c>
      <c r="M316" s="13">
        <v>2.1147820593809201</v>
      </c>
      <c r="N316" s="15">
        <v>6.8493150684931503E-3</v>
      </c>
      <c r="O316" s="5">
        <f t="shared" si="48"/>
        <v>464.89999994999999</v>
      </c>
      <c r="P316" s="5">
        <v>600.1</v>
      </c>
      <c r="Q316" s="5">
        <f t="shared" si="49"/>
        <v>464.89999994999999</v>
      </c>
      <c r="R316" s="5">
        <f t="shared" si="50"/>
        <v>135.20000005000003</v>
      </c>
      <c r="S316" s="15">
        <f t="shared" si="51"/>
        <v>0.29081522922035019</v>
      </c>
      <c r="T316">
        <v>1</v>
      </c>
      <c r="U316" s="5">
        <f t="shared" si="52"/>
        <v>600.1</v>
      </c>
      <c r="V316" s="15">
        <f t="shared" si="53"/>
        <v>6.31711939355654E-4</v>
      </c>
      <c r="W316" s="15">
        <f t="shared" si="54"/>
        <v>0.22529578411931347</v>
      </c>
      <c r="X316" s="5">
        <f t="shared" si="55"/>
        <v>464.89999994999999</v>
      </c>
      <c r="Y316" s="5">
        <f t="shared" si="56"/>
        <v>418.40999995499999</v>
      </c>
      <c r="Z316" s="5">
        <f t="shared" si="57"/>
        <v>141.96000005250005</v>
      </c>
      <c r="AA316" s="5">
        <f t="shared" si="58"/>
        <v>46.489999995000005</v>
      </c>
      <c r="AB316" s="5">
        <f t="shared" si="59"/>
        <v>-6.7600000025000213</v>
      </c>
    </row>
    <row r="317" spans="1:28" x14ac:dyDescent="0.55000000000000004">
      <c r="A317" s="3" t="s">
        <v>72</v>
      </c>
      <c r="B317" s="3" t="s">
        <v>301</v>
      </c>
      <c r="C317" t="s">
        <v>47</v>
      </c>
      <c r="D317" s="3" t="s">
        <v>144</v>
      </c>
      <c r="E317" s="3" t="s">
        <v>309</v>
      </c>
      <c r="F317" s="3" t="s">
        <v>77</v>
      </c>
      <c r="G317" s="5">
        <v>10</v>
      </c>
      <c r="H317">
        <v>1246</v>
      </c>
      <c r="I317" s="5">
        <v>3973.1749928500003</v>
      </c>
      <c r="J317" s="5">
        <v>3.1887439750000004</v>
      </c>
      <c r="K317">
        <v>19784</v>
      </c>
      <c r="L317" s="15">
        <v>6.29801860088961E-2</v>
      </c>
      <c r="M317" s="13">
        <v>1.3110624747270501</v>
      </c>
      <c r="N317" s="15">
        <v>4.8154093097913303E-3</v>
      </c>
      <c r="O317" s="5">
        <f t="shared" si="48"/>
        <v>662.19583214166676</v>
      </c>
      <c r="P317" s="5">
        <v>4847.55</v>
      </c>
      <c r="Q317" s="5">
        <f t="shared" si="49"/>
        <v>3973.1749928500003</v>
      </c>
      <c r="R317" s="5">
        <f t="shared" si="50"/>
        <v>874.37500714999987</v>
      </c>
      <c r="S317" s="15">
        <f t="shared" si="51"/>
        <v>0.22006959389493225</v>
      </c>
      <c r="T317">
        <v>6</v>
      </c>
      <c r="U317" s="5">
        <f t="shared" si="52"/>
        <v>807.92500000000007</v>
      </c>
      <c r="V317" s="15">
        <f t="shared" si="53"/>
        <v>3.0327537403962798E-4</v>
      </c>
      <c r="W317" s="15">
        <f t="shared" si="54"/>
        <v>0.18037462370682095</v>
      </c>
      <c r="X317" s="5">
        <f t="shared" si="55"/>
        <v>662.19583214166676</v>
      </c>
      <c r="Y317" s="5">
        <f t="shared" si="56"/>
        <v>3575.8574935650004</v>
      </c>
      <c r="Z317" s="5">
        <f t="shared" si="57"/>
        <v>918.09375750749996</v>
      </c>
      <c r="AA317" s="5">
        <f t="shared" si="58"/>
        <v>397.31749928499994</v>
      </c>
      <c r="AB317" s="5">
        <f t="shared" si="59"/>
        <v>-43.718750357500085</v>
      </c>
    </row>
    <row r="318" spans="1:28" x14ac:dyDescent="0.55000000000000004">
      <c r="A318" s="3" t="s">
        <v>72</v>
      </c>
      <c r="B318" s="3" t="s">
        <v>647</v>
      </c>
      <c r="C318" t="s">
        <v>47</v>
      </c>
      <c r="D318" s="3" t="s">
        <v>32</v>
      </c>
      <c r="E318" s="3" t="s">
        <v>467</v>
      </c>
      <c r="F318" s="3" t="s">
        <v>77</v>
      </c>
      <c r="G318" s="5">
        <v>0</v>
      </c>
      <c r="H318">
        <v>919</v>
      </c>
      <c r="I318" s="5">
        <v>1554.649991275</v>
      </c>
      <c r="J318" s="5">
        <v>1.6916757250000001</v>
      </c>
      <c r="K318">
        <v>20112</v>
      </c>
      <c r="L318" s="15">
        <v>4.5694112967382704E-2</v>
      </c>
      <c r="M318" s="13">
        <v>4.7223602824184603</v>
      </c>
      <c r="N318" s="15">
        <v>2.1762785636561502E-3</v>
      </c>
      <c r="O318" s="5">
        <f t="shared" si="48"/>
        <v>777.32499563750002</v>
      </c>
      <c r="P318" s="5">
        <v>1798.6</v>
      </c>
      <c r="Q318" s="5">
        <f t="shared" si="49"/>
        <v>1554.649991275</v>
      </c>
      <c r="R318" s="5">
        <f t="shared" si="50"/>
        <v>243.95000872499986</v>
      </c>
      <c r="S318" s="15">
        <f t="shared" si="51"/>
        <v>0.1569163542238414</v>
      </c>
      <c r="T318">
        <v>2</v>
      </c>
      <c r="U318" s="5">
        <f t="shared" si="52"/>
        <v>899.3</v>
      </c>
      <c r="V318" s="15">
        <f t="shared" si="53"/>
        <v>9.9443118536197503E-5</v>
      </c>
      <c r="W318" s="15">
        <f t="shared" si="54"/>
        <v>0.13563327517235621</v>
      </c>
      <c r="X318" s="5">
        <f t="shared" si="55"/>
        <v>777.32499563750002</v>
      </c>
      <c r="Y318" s="5">
        <f t="shared" si="56"/>
        <v>1399.1849921475</v>
      </c>
      <c r="Z318" s="5">
        <f t="shared" si="57"/>
        <v>256.14750916124984</v>
      </c>
      <c r="AA318" s="5">
        <f t="shared" si="58"/>
        <v>155.46499912750005</v>
      </c>
      <c r="AB318" s="5">
        <f t="shared" si="59"/>
        <v>-12.197500436249982</v>
      </c>
    </row>
    <row r="319" spans="1:28" x14ac:dyDescent="0.55000000000000004">
      <c r="A319" s="3" t="s">
        <v>28</v>
      </c>
      <c r="B319" s="3" t="s">
        <v>301</v>
      </c>
      <c r="C319" t="s">
        <v>66</v>
      </c>
      <c r="D319" s="3" t="s">
        <v>144</v>
      </c>
      <c r="E319" s="3" t="s">
        <v>309</v>
      </c>
      <c r="F319" s="3" t="s">
        <v>35</v>
      </c>
      <c r="G319" s="5">
        <v>6.25</v>
      </c>
      <c r="H319">
        <v>920</v>
      </c>
      <c r="I319" s="5">
        <v>1213.8749905</v>
      </c>
      <c r="J319" s="5">
        <v>1.3194293374999999</v>
      </c>
      <c r="K319">
        <v>26749</v>
      </c>
      <c r="L319" s="15">
        <v>3.4393809114359401E-2</v>
      </c>
      <c r="M319" s="13">
        <v>1.0012191109948001</v>
      </c>
      <c r="N319" s="15">
        <v>2.17391304347826E-3</v>
      </c>
      <c r="O319" s="5">
        <f t="shared" si="48"/>
        <v>606.93749524999998</v>
      </c>
      <c r="P319" s="5">
        <v>1388.9</v>
      </c>
      <c r="Q319" s="5">
        <f t="shared" si="49"/>
        <v>1213.8749905</v>
      </c>
      <c r="R319" s="5">
        <f t="shared" si="50"/>
        <v>175.02500950000012</v>
      </c>
      <c r="S319" s="15">
        <f t="shared" si="51"/>
        <v>0.14418701338257792</v>
      </c>
      <c r="T319">
        <v>2</v>
      </c>
      <c r="U319" s="5">
        <f t="shared" si="52"/>
        <v>694.45</v>
      </c>
      <c r="V319" s="15">
        <f t="shared" si="53"/>
        <v>7.4769150248607367E-5</v>
      </c>
      <c r="W319" s="15">
        <f t="shared" si="54"/>
        <v>0.12601699870401045</v>
      </c>
      <c r="X319" s="5">
        <f t="shared" si="55"/>
        <v>606.93749524999998</v>
      </c>
      <c r="Y319" s="5">
        <f t="shared" si="56"/>
        <v>1092.4874914500001</v>
      </c>
      <c r="Z319" s="5">
        <f t="shared" si="57"/>
        <v>183.77625997500013</v>
      </c>
      <c r="AA319" s="5">
        <f t="shared" si="58"/>
        <v>121.38749904999986</v>
      </c>
      <c r="AB319" s="5">
        <f t="shared" si="59"/>
        <v>-8.7512504750000062</v>
      </c>
    </row>
    <row r="320" spans="1:28" x14ac:dyDescent="0.55000000000000004">
      <c r="A320" s="3" t="s">
        <v>79</v>
      </c>
      <c r="B320" s="3" t="s">
        <v>650</v>
      </c>
      <c r="C320" t="s">
        <v>31</v>
      </c>
      <c r="D320" s="3" t="s">
        <v>36</v>
      </c>
      <c r="E320" s="3" t="s">
        <v>36</v>
      </c>
      <c r="F320" s="3" t="s">
        <v>82</v>
      </c>
      <c r="G320" s="5">
        <v>4.45</v>
      </c>
      <c r="H320">
        <v>3088</v>
      </c>
      <c r="I320" s="5">
        <v>4350.5624978000005</v>
      </c>
      <c r="J320" s="5">
        <v>1.4088609125000002</v>
      </c>
      <c r="K320">
        <v>104695</v>
      </c>
      <c r="L320" s="15">
        <v>2.9495200343855998E-2</v>
      </c>
      <c r="M320" s="13">
        <v>1.01807918238693</v>
      </c>
      <c r="N320" s="15">
        <v>1.2953367875647701E-3</v>
      </c>
      <c r="O320" s="5">
        <f t="shared" si="48"/>
        <v>1087.6406244500001</v>
      </c>
      <c r="P320" s="5">
        <v>4890.8999999999996</v>
      </c>
      <c r="Q320" s="5">
        <f t="shared" si="49"/>
        <v>4350.5624978000005</v>
      </c>
      <c r="R320" s="5">
        <f t="shared" si="50"/>
        <v>540.33750219999911</v>
      </c>
      <c r="S320" s="15">
        <f t="shared" si="51"/>
        <v>0.12419945753525845</v>
      </c>
      <c r="T320">
        <v>4</v>
      </c>
      <c r="U320" s="5">
        <f t="shared" si="52"/>
        <v>1222.7249999999999</v>
      </c>
      <c r="V320" s="15">
        <f t="shared" si="53"/>
        <v>3.820621806198973E-5</v>
      </c>
      <c r="W320" s="15">
        <f t="shared" si="54"/>
        <v>0.1104781333087978</v>
      </c>
      <c r="X320" s="5">
        <f t="shared" si="55"/>
        <v>1087.6406244500001</v>
      </c>
      <c r="Y320" s="5">
        <f t="shared" si="56"/>
        <v>3915.5062480200004</v>
      </c>
      <c r="Z320" s="5">
        <f t="shared" si="57"/>
        <v>567.35437730999911</v>
      </c>
      <c r="AA320" s="5">
        <f t="shared" si="58"/>
        <v>435.05624978000014</v>
      </c>
      <c r="AB320" s="5">
        <f t="shared" si="59"/>
        <v>-27.016875110000001</v>
      </c>
    </row>
    <row r="321" spans="1:28" x14ac:dyDescent="0.55000000000000004">
      <c r="A321" s="3" t="s">
        <v>53</v>
      </c>
      <c r="B321" s="3" t="s">
        <v>509</v>
      </c>
      <c r="C321" t="s">
        <v>47</v>
      </c>
      <c r="D321" s="3" t="s">
        <v>57</v>
      </c>
      <c r="E321" s="3" t="s">
        <v>49</v>
      </c>
      <c r="F321" s="3" t="s">
        <v>60</v>
      </c>
      <c r="G321" s="5">
        <v>6.25</v>
      </c>
      <c r="H321">
        <v>189</v>
      </c>
      <c r="I321" s="5">
        <v>413.44999998750001</v>
      </c>
      <c r="J321" s="5">
        <v>2.1875661375000002</v>
      </c>
      <c r="K321">
        <v>17123</v>
      </c>
      <c r="L321" s="15">
        <v>1.10377854347953E-2</v>
      </c>
      <c r="M321" s="13">
        <v>1.5970507504526099</v>
      </c>
      <c r="N321" s="15">
        <v>1.58730158730159E-2</v>
      </c>
      <c r="O321" s="5">
        <f t="shared" si="48"/>
        <v>137.81666666250001</v>
      </c>
      <c r="P321" s="5">
        <v>456.45</v>
      </c>
      <c r="Q321" s="5">
        <f t="shared" si="49"/>
        <v>413.44999998750001</v>
      </c>
      <c r="R321" s="5">
        <f t="shared" si="50"/>
        <v>43.000000012499981</v>
      </c>
      <c r="S321" s="15">
        <f t="shared" si="51"/>
        <v>0.10400290243995651</v>
      </c>
      <c r="T321">
        <v>3</v>
      </c>
      <c r="U321" s="5">
        <f t="shared" si="52"/>
        <v>152.15</v>
      </c>
      <c r="V321" s="15">
        <f t="shared" si="53"/>
        <v>1.752029434094495E-4</v>
      </c>
      <c r="W321" s="15">
        <f t="shared" si="54"/>
        <v>9.4205279904699277E-2</v>
      </c>
      <c r="X321" s="5">
        <f t="shared" si="55"/>
        <v>137.81666666250001</v>
      </c>
      <c r="Y321" s="5">
        <f t="shared" si="56"/>
        <v>372.10499998875002</v>
      </c>
      <c r="Z321" s="5">
        <f t="shared" si="57"/>
        <v>45.150000013124981</v>
      </c>
      <c r="AA321" s="5">
        <f t="shared" si="58"/>
        <v>41.344999998749984</v>
      </c>
      <c r="AB321" s="5">
        <f t="shared" si="59"/>
        <v>-2.1500000006249991</v>
      </c>
    </row>
    <row r="322" spans="1:28" x14ac:dyDescent="0.55000000000000004">
      <c r="A322" s="3" t="s">
        <v>72</v>
      </c>
      <c r="B322" s="3" t="s">
        <v>653</v>
      </c>
      <c r="C322" t="s">
        <v>47</v>
      </c>
      <c r="D322" s="3" t="s">
        <v>32</v>
      </c>
      <c r="E322" s="3" t="s">
        <v>467</v>
      </c>
      <c r="F322" s="3" t="s">
        <v>77</v>
      </c>
      <c r="G322" s="5">
        <v>0</v>
      </c>
      <c r="H322">
        <v>417</v>
      </c>
      <c r="I322" s="5">
        <v>689.23749611249991</v>
      </c>
      <c r="J322" s="5">
        <v>1.6528477124999998</v>
      </c>
      <c r="K322">
        <v>8215</v>
      </c>
      <c r="L322" s="15">
        <v>5.0760803408399301E-2</v>
      </c>
      <c r="M322" s="13">
        <v>4.8592160681679903</v>
      </c>
      <c r="N322" s="15">
        <v>2.3980815347721799E-3</v>
      </c>
      <c r="O322" s="5">
        <f t="shared" ref="O322:O369" si="60">I322/T322</f>
        <v>689.23749611249991</v>
      </c>
      <c r="P322" s="5">
        <v>739.5</v>
      </c>
      <c r="Q322" s="5">
        <f t="shared" ref="Q322:Q385" si="61">I322</f>
        <v>689.23749611249991</v>
      </c>
      <c r="R322" s="5">
        <f t="shared" ref="R322:R385" si="62">P322-Q322</f>
        <v>50.262503887500088</v>
      </c>
      <c r="S322" s="15">
        <f t="shared" ref="S322:S385" si="63">IF(Q322=0,0,(P322-Q322)/Q322)</f>
        <v>7.2924796127597877E-2</v>
      </c>
      <c r="T322">
        <v>1</v>
      </c>
      <c r="U322" s="5">
        <f t="shared" ref="U322:U385" si="64">IF(T322=0,"NA",P322/T322)</f>
        <v>739.5</v>
      </c>
      <c r="V322" s="15">
        <f t="shared" si="53"/>
        <v>1.217285453438831E-4</v>
      </c>
      <c r="W322" s="15">
        <f t="shared" si="54"/>
        <v>6.7968227028397679E-2</v>
      </c>
      <c r="X322" s="5">
        <f t="shared" si="55"/>
        <v>689.23749611249991</v>
      </c>
      <c r="Y322" s="5">
        <f t="shared" si="56"/>
        <v>620.31374650124997</v>
      </c>
      <c r="Z322" s="5">
        <f t="shared" si="57"/>
        <v>52.775629081875095</v>
      </c>
      <c r="AA322" s="5">
        <f t="shared" si="58"/>
        <v>68.923749611249946</v>
      </c>
      <c r="AB322" s="5">
        <f t="shared" si="59"/>
        <v>-2.5131251943750073</v>
      </c>
    </row>
    <row r="323" spans="1:28" x14ac:dyDescent="0.55000000000000004">
      <c r="A323" s="3" t="s">
        <v>79</v>
      </c>
      <c r="B323" s="3" t="s">
        <v>655</v>
      </c>
      <c r="C323" t="s">
        <v>66</v>
      </c>
      <c r="D323" s="3" t="s">
        <v>36</v>
      </c>
      <c r="E323" s="3" t="s">
        <v>36</v>
      </c>
      <c r="F323" s="3" t="s">
        <v>82</v>
      </c>
      <c r="G323" s="5">
        <v>8.75</v>
      </c>
      <c r="H323">
        <v>2577</v>
      </c>
      <c r="I323" s="5">
        <v>2379.3374964375002</v>
      </c>
      <c r="J323" s="5">
        <v>0.92329743750000004</v>
      </c>
      <c r="K323">
        <v>128116</v>
      </c>
      <c r="L323" s="15">
        <v>2.01145836585594E-2</v>
      </c>
      <c r="M323" s="13">
        <v>1.22246635861251</v>
      </c>
      <c r="N323" s="15">
        <v>7.760962359332561E-4</v>
      </c>
      <c r="O323" s="5">
        <f t="shared" si="60"/>
        <v>1189.6687482187501</v>
      </c>
      <c r="P323" s="5">
        <v>2529.6</v>
      </c>
      <c r="Q323" s="5">
        <f t="shared" si="61"/>
        <v>2379.3374964375002</v>
      </c>
      <c r="R323" s="5">
        <f t="shared" si="62"/>
        <v>150.26250356249966</v>
      </c>
      <c r="S323" s="15">
        <f t="shared" si="63"/>
        <v>6.3153085170759723E-2</v>
      </c>
      <c r="T323">
        <v>2</v>
      </c>
      <c r="U323" s="5">
        <f t="shared" si="64"/>
        <v>1264.8</v>
      </c>
      <c r="V323" s="15">
        <f t="shared" ref="V323:V386" si="65">(L323*N323)</f>
        <v>1.5610852664772533E-5</v>
      </c>
      <c r="W323" s="15">
        <f t="shared" ref="W323:W386" si="66">IF(P323=0,0,R323/P323)</f>
        <v>5.940168546904636E-2</v>
      </c>
      <c r="X323" s="5">
        <f t="shared" ref="X323:X386" si="67">IF(T323=0,0,Q323/T323)</f>
        <v>1189.6687482187501</v>
      </c>
      <c r="Y323" s="5">
        <f t="shared" ref="Y323:Y386" si="68">Q323*0.9</f>
        <v>2141.4037467937501</v>
      </c>
      <c r="Z323" s="5">
        <f t="shared" ref="Z323:Z386" si="69">R323*1.05</f>
        <v>157.77562874062465</v>
      </c>
      <c r="AA323" s="5">
        <f t="shared" ref="AA323:AA386" si="70">Q323-Y323</f>
        <v>237.93374964375016</v>
      </c>
      <c r="AB323" s="5">
        <f t="shared" ref="AB323:AB386" si="71">R323-Z323</f>
        <v>-7.5131251781249944</v>
      </c>
    </row>
    <row r="324" spans="1:28" x14ac:dyDescent="0.55000000000000004">
      <c r="A324" s="3" t="s">
        <v>53</v>
      </c>
      <c r="B324" s="3" t="s">
        <v>657</v>
      </c>
      <c r="C324" t="s">
        <v>47</v>
      </c>
      <c r="D324" s="3" t="s">
        <v>57</v>
      </c>
      <c r="E324" s="3" t="s">
        <v>309</v>
      </c>
      <c r="F324" s="3" t="s">
        <v>60</v>
      </c>
      <c r="G324" s="5">
        <v>8.75</v>
      </c>
      <c r="H324">
        <v>124</v>
      </c>
      <c r="I324" s="5">
        <v>340.01249965</v>
      </c>
      <c r="J324" s="5">
        <v>2.7420362874999999</v>
      </c>
      <c r="K324">
        <v>3655</v>
      </c>
      <c r="L324" s="15">
        <v>3.39261285909713E-2</v>
      </c>
      <c r="M324" s="13">
        <v>1.8155677154582801</v>
      </c>
      <c r="N324" s="15">
        <v>8.0645161290322613E-3</v>
      </c>
      <c r="O324" s="5">
        <f t="shared" si="60"/>
        <v>340.01249965</v>
      </c>
      <c r="P324" s="5">
        <v>341.7</v>
      </c>
      <c r="Q324" s="5">
        <f t="shared" si="61"/>
        <v>340.01249965</v>
      </c>
      <c r="R324" s="5">
        <f t="shared" si="62"/>
        <v>1.6875003499999934</v>
      </c>
      <c r="S324" s="15">
        <f t="shared" si="63"/>
        <v>4.9630538634228517E-3</v>
      </c>
      <c r="T324">
        <v>1</v>
      </c>
      <c r="U324" s="5">
        <f t="shared" si="64"/>
        <v>341.7</v>
      </c>
      <c r="V324" s="15">
        <f t="shared" si="65"/>
        <v>2.7359781121751058E-4</v>
      </c>
      <c r="W324" s="15">
        <f t="shared" si="66"/>
        <v>4.9385436055018831E-3</v>
      </c>
      <c r="X324" s="5">
        <f t="shared" si="67"/>
        <v>340.01249965</v>
      </c>
      <c r="Y324" s="5">
        <f t="shared" si="68"/>
        <v>306.011249685</v>
      </c>
      <c r="Z324" s="5">
        <f t="shared" si="69"/>
        <v>1.7718753674999932</v>
      </c>
      <c r="AA324" s="5">
        <f t="shared" si="70"/>
        <v>34.001249965</v>
      </c>
      <c r="AB324" s="5">
        <f t="shared" si="71"/>
        <v>-8.437501749999976E-2</v>
      </c>
    </row>
    <row r="325" spans="1:28" x14ac:dyDescent="0.55000000000000004">
      <c r="A325" s="3" t="s">
        <v>63</v>
      </c>
      <c r="B325" s="3" t="s">
        <v>600</v>
      </c>
      <c r="C325" t="s">
        <v>31</v>
      </c>
      <c r="D325" s="3" t="s">
        <v>36</v>
      </c>
      <c r="E325" s="3" t="s">
        <v>36</v>
      </c>
      <c r="F325" s="3" t="s">
        <v>35</v>
      </c>
      <c r="G325" s="5">
        <v>8.75</v>
      </c>
      <c r="H325">
        <v>4672</v>
      </c>
      <c r="I325" s="5">
        <v>5824.9374720000005</v>
      </c>
      <c r="J325" s="5">
        <v>1.2467760000000001</v>
      </c>
      <c r="K325">
        <v>8342415</v>
      </c>
      <c r="L325" s="15">
        <v>5.60029679655112E-4</v>
      </c>
      <c r="M325" s="13">
        <v>1.3292142503100099</v>
      </c>
      <c r="N325" s="15">
        <v>1.07020547945205E-3</v>
      </c>
      <c r="O325" s="5">
        <f t="shared" si="60"/>
        <v>1164.9874944000001</v>
      </c>
      <c r="P325" s="5">
        <v>5774.9</v>
      </c>
      <c r="Q325" s="5">
        <f t="shared" si="61"/>
        <v>5824.9374720000005</v>
      </c>
      <c r="R325" s="5">
        <f t="shared" si="62"/>
        <v>-50.037472000000889</v>
      </c>
      <c r="S325" s="15">
        <f t="shared" si="63"/>
        <v>-8.5902161594913137E-3</v>
      </c>
      <c r="T325">
        <v>5</v>
      </c>
      <c r="U325" s="5">
        <f t="shared" si="64"/>
        <v>1154.98</v>
      </c>
      <c r="V325" s="15">
        <f t="shared" si="65"/>
        <v>5.9934683182267712E-7</v>
      </c>
      <c r="W325" s="15">
        <f t="shared" si="66"/>
        <v>-8.6646473532010753E-3</v>
      </c>
      <c r="X325" s="5">
        <f t="shared" si="67"/>
        <v>1164.9874944000001</v>
      </c>
      <c r="Y325" s="5">
        <f t="shared" si="68"/>
        <v>5242.4437248000004</v>
      </c>
      <c r="Z325" s="5">
        <f t="shared" si="69"/>
        <v>-52.539345600000935</v>
      </c>
      <c r="AA325" s="5">
        <f t="shared" si="70"/>
        <v>582.49374720000014</v>
      </c>
      <c r="AB325" s="5">
        <f t="shared" si="71"/>
        <v>2.5018736000000459</v>
      </c>
    </row>
    <row r="326" spans="1:28" x14ac:dyDescent="0.55000000000000004">
      <c r="A326" s="3" t="s">
        <v>72</v>
      </c>
      <c r="B326" s="3" t="s">
        <v>412</v>
      </c>
      <c r="C326" t="s">
        <v>47</v>
      </c>
      <c r="D326" s="3" t="s">
        <v>144</v>
      </c>
      <c r="E326" s="3" t="s">
        <v>309</v>
      </c>
      <c r="F326" s="3" t="s">
        <v>77</v>
      </c>
      <c r="G326" s="5">
        <v>10</v>
      </c>
      <c r="H326">
        <v>3866</v>
      </c>
      <c r="I326" s="5">
        <v>9543.7874656500007</v>
      </c>
      <c r="J326" s="5">
        <v>2.468646525</v>
      </c>
      <c r="K326">
        <v>31972</v>
      </c>
      <c r="L326" s="15">
        <v>0.120918303515576</v>
      </c>
      <c r="M326" s="13">
        <v>1.35536844739147</v>
      </c>
      <c r="N326" s="15">
        <v>3.1039834454216196E-3</v>
      </c>
      <c r="O326" s="5">
        <f t="shared" si="60"/>
        <v>795.3156221375001</v>
      </c>
      <c r="P326" s="5">
        <v>8964.1</v>
      </c>
      <c r="Q326" s="5">
        <f t="shared" si="61"/>
        <v>9543.7874656500007</v>
      </c>
      <c r="R326" s="5">
        <f t="shared" si="62"/>
        <v>-579.68746565000038</v>
      </c>
      <c r="S326" s="15">
        <f t="shared" si="63"/>
        <v>-6.0739771053830723E-2</v>
      </c>
      <c r="T326">
        <v>12</v>
      </c>
      <c r="U326" s="5">
        <f t="shared" si="64"/>
        <v>747.00833333333333</v>
      </c>
      <c r="V326" s="15">
        <f t="shared" si="65"/>
        <v>3.7532841236081473E-4</v>
      </c>
      <c r="W326" s="15">
        <f t="shared" si="66"/>
        <v>-6.4667670558115189E-2</v>
      </c>
      <c r="X326" s="5">
        <f t="shared" si="67"/>
        <v>795.3156221375001</v>
      </c>
      <c r="Y326" s="5">
        <f t="shared" si="68"/>
        <v>8589.4087190850005</v>
      </c>
      <c r="Z326" s="5">
        <f t="shared" si="69"/>
        <v>-608.67183893250046</v>
      </c>
      <c r="AA326" s="5">
        <f t="shared" si="70"/>
        <v>954.37874656500026</v>
      </c>
      <c r="AB326" s="5">
        <f t="shared" si="71"/>
        <v>28.984373282500087</v>
      </c>
    </row>
    <row r="327" spans="1:28" x14ac:dyDescent="0.55000000000000004">
      <c r="A327" s="3" t="s">
        <v>72</v>
      </c>
      <c r="B327" s="3" t="s">
        <v>629</v>
      </c>
      <c r="C327" t="s">
        <v>47</v>
      </c>
      <c r="D327" s="3" t="s">
        <v>144</v>
      </c>
      <c r="E327" s="3" t="s">
        <v>309</v>
      </c>
      <c r="F327" s="3" t="s">
        <v>77</v>
      </c>
      <c r="G327" s="5">
        <v>10</v>
      </c>
      <c r="H327">
        <v>2679</v>
      </c>
      <c r="I327" s="5">
        <v>11837.712469837499</v>
      </c>
      <c r="J327" s="5">
        <v>4.4187056624999999</v>
      </c>
      <c r="K327">
        <v>58444</v>
      </c>
      <c r="L327" s="15">
        <v>4.5838751625487603E-2</v>
      </c>
      <c r="M327" s="13">
        <v>1.4997544658134301</v>
      </c>
      <c r="N327" s="15">
        <v>2.6129152668906302E-3</v>
      </c>
      <c r="O327" s="5">
        <f t="shared" si="60"/>
        <v>1691.1017814053571</v>
      </c>
      <c r="P327" s="5">
        <v>10892.75</v>
      </c>
      <c r="Q327" s="5">
        <f t="shared" si="61"/>
        <v>11837.712469837499</v>
      </c>
      <c r="R327" s="5">
        <f t="shared" si="62"/>
        <v>-944.96246983749916</v>
      </c>
      <c r="S327" s="15">
        <f t="shared" si="63"/>
        <v>-7.9826442164840902E-2</v>
      </c>
      <c r="T327">
        <v>7</v>
      </c>
      <c r="U327" s="5">
        <f t="shared" si="64"/>
        <v>1556.1071428571429</v>
      </c>
      <c r="V327" s="15">
        <f t="shared" si="65"/>
        <v>1.1977277393744425E-4</v>
      </c>
      <c r="W327" s="15">
        <f t="shared" si="66"/>
        <v>-8.6751506262192662E-2</v>
      </c>
      <c r="X327" s="5">
        <f t="shared" si="67"/>
        <v>1691.1017814053571</v>
      </c>
      <c r="Y327" s="5">
        <f t="shared" si="68"/>
        <v>10653.941222853749</v>
      </c>
      <c r="Z327" s="5">
        <f t="shared" si="69"/>
        <v>-992.21059332937421</v>
      </c>
      <c r="AA327" s="5">
        <f t="shared" si="70"/>
        <v>1183.7712469837497</v>
      </c>
      <c r="AB327" s="5">
        <f t="shared" si="71"/>
        <v>47.248123491875049</v>
      </c>
    </row>
    <row r="328" spans="1:28" x14ac:dyDescent="0.55000000000000004">
      <c r="A328" s="3" t="s">
        <v>72</v>
      </c>
      <c r="B328" s="3" t="s">
        <v>662</v>
      </c>
      <c r="C328" t="s">
        <v>47</v>
      </c>
      <c r="D328" s="3" t="s">
        <v>96</v>
      </c>
      <c r="E328" s="3" t="s">
        <v>88</v>
      </c>
      <c r="F328" s="3" t="s">
        <v>35</v>
      </c>
      <c r="G328" s="5">
        <v>15</v>
      </c>
      <c r="H328">
        <v>20</v>
      </c>
      <c r="I328" s="5">
        <v>81.599999999999994</v>
      </c>
      <c r="J328" s="5">
        <v>4.08</v>
      </c>
      <c r="K328">
        <v>347</v>
      </c>
      <c r="L328" s="15">
        <v>5.7636887608069197E-2</v>
      </c>
      <c r="M328" s="13">
        <v>1.04</v>
      </c>
      <c r="N328" s="15">
        <v>0.05</v>
      </c>
      <c r="O328" s="5">
        <f t="shared" si="60"/>
        <v>81.599999999999994</v>
      </c>
      <c r="P328" s="5">
        <v>73.099999999999994</v>
      </c>
      <c r="Q328" s="5">
        <f t="shared" si="61"/>
        <v>81.599999999999994</v>
      </c>
      <c r="R328" s="5">
        <f t="shared" si="62"/>
        <v>-8.5</v>
      </c>
      <c r="S328" s="15">
        <f t="shared" si="63"/>
        <v>-0.10416666666666667</v>
      </c>
      <c r="T328">
        <v>1</v>
      </c>
      <c r="U328" s="5">
        <f t="shared" si="64"/>
        <v>73.099999999999994</v>
      </c>
      <c r="V328" s="15">
        <f t="shared" si="65"/>
        <v>2.8818443804034602E-3</v>
      </c>
      <c r="W328" s="15">
        <f t="shared" si="66"/>
        <v>-0.11627906976744187</v>
      </c>
      <c r="X328" s="5">
        <f t="shared" si="67"/>
        <v>81.599999999999994</v>
      </c>
      <c r="Y328" s="5">
        <f t="shared" si="68"/>
        <v>73.44</v>
      </c>
      <c r="Z328" s="5">
        <f t="shared" si="69"/>
        <v>-8.9250000000000007</v>
      </c>
      <c r="AA328" s="5">
        <f t="shared" si="70"/>
        <v>8.1599999999999966</v>
      </c>
      <c r="AB328" s="5">
        <f t="shared" si="71"/>
        <v>0.42500000000000071</v>
      </c>
    </row>
    <row r="329" spans="1:28" x14ac:dyDescent="0.55000000000000004">
      <c r="A329" s="3" t="s">
        <v>53</v>
      </c>
      <c r="B329" s="3" t="s">
        <v>664</v>
      </c>
      <c r="C329" t="s">
        <v>47</v>
      </c>
      <c r="D329" s="3" t="s">
        <v>57</v>
      </c>
      <c r="E329" s="3" t="s">
        <v>49</v>
      </c>
      <c r="F329" s="3" t="s">
        <v>60</v>
      </c>
      <c r="G329" s="5">
        <v>8.75</v>
      </c>
      <c r="H329">
        <v>623</v>
      </c>
      <c r="I329" s="5">
        <v>2958.0749986374999</v>
      </c>
      <c r="J329" s="5">
        <v>4.7481139624999997</v>
      </c>
      <c r="K329">
        <v>26033</v>
      </c>
      <c r="L329" s="15">
        <v>2.3931164291476202E-2</v>
      </c>
      <c r="M329" s="13">
        <v>2.4424538086275098</v>
      </c>
      <c r="N329" s="15">
        <v>4.8154093097913303E-3</v>
      </c>
      <c r="O329" s="5">
        <f t="shared" si="60"/>
        <v>986.02499954583334</v>
      </c>
      <c r="P329" s="5">
        <v>2648.6</v>
      </c>
      <c r="Q329" s="5">
        <f t="shared" si="61"/>
        <v>2958.0749986374999</v>
      </c>
      <c r="R329" s="5">
        <f t="shared" si="62"/>
        <v>-309.47499863749999</v>
      </c>
      <c r="S329" s="15">
        <f t="shared" si="63"/>
        <v>-0.1046204030594374</v>
      </c>
      <c r="T329">
        <v>3</v>
      </c>
      <c r="U329" s="5">
        <f t="shared" si="64"/>
        <v>882.86666666666667</v>
      </c>
      <c r="V329" s="15">
        <f t="shared" si="65"/>
        <v>1.1523835132332035E-4</v>
      </c>
      <c r="W329" s="15">
        <f t="shared" si="66"/>
        <v>-0.11684474765442121</v>
      </c>
      <c r="X329" s="5">
        <f t="shared" si="67"/>
        <v>986.02499954583334</v>
      </c>
      <c r="Y329" s="5">
        <f t="shared" si="68"/>
        <v>2662.26749877375</v>
      </c>
      <c r="Z329" s="5">
        <f t="shared" si="69"/>
        <v>-324.94874856937503</v>
      </c>
      <c r="AA329" s="5">
        <f t="shared" si="70"/>
        <v>295.80749986374985</v>
      </c>
      <c r="AB329" s="5">
        <f t="shared" si="71"/>
        <v>15.473749931875034</v>
      </c>
    </row>
    <row r="330" spans="1:28" x14ac:dyDescent="0.55000000000000004">
      <c r="A330" s="3" t="s">
        <v>63</v>
      </c>
      <c r="B330" s="3" t="s">
        <v>666</v>
      </c>
      <c r="C330" t="s">
        <v>31</v>
      </c>
      <c r="D330" s="3" t="s">
        <v>36</v>
      </c>
      <c r="E330" s="3" t="s">
        <v>36</v>
      </c>
      <c r="F330" s="3" t="s">
        <v>35</v>
      </c>
      <c r="G330" s="5">
        <v>8.75</v>
      </c>
      <c r="H330">
        <v>1593</v>
      </c>
      <c r="I330" s="5">
        <v>2543.949992025</v>
      </c>
      <c r="J330" s="5">
        <v>1.596955425</v>
      </c>
      <c r="K330">
        <v>705496</v>
      </c>
      <c r="L330" s="15">
        <v>2.2579858709333598E-3</v>
      </c>
      <c r="M330" s="13">
        <v>2.3587614954585101</v>
      </c>
      <c r="N330" s="15">
        <v>2.5109855618330201E-3</v>
      </c>
      <c r="O330" s="5">
        <f t="shared" si="60"/>
        <v>635.98749800625001</v>
      </c>
      <c r="P330" s="5">
        <v>2261</v>
      </c>
      <c r="Q330" s="5">
        <f t="shared" si="61"/>
        <v>2543.949992025</v>
      </c>
      <c r="R330" s="5">
        <f t="shared" si="62"/>
        <v>-282.94999202500003</v>
      </c>
      <c r="S330" s="15">
        <f t="shared" si="63"/>
        <v>-0.11122466750998122</v>
      </c>
      <c r="T330">
        <v>4</v>
      </c>
      <c r="U330" s="5">
        <f t="shared" si="64"/>
        <v>565.25</v>
      </c>
      <c r="V330" s="15">
        <f t="shared" si="65"/>
        <v>5.6697699207366235E-6</v>
      </c>
      <c r="W330" s="15">
        <f t="shared" si="66"/>
        <v>-0.12514373818000885</v>
      </c>
      <c r="X330" s="5">
        <f t="shared" si="67"/>
        <v>635.98749800625001</v>
      </c>
      <c r="Y330" s="5">
        <f t="shared" si="68"/>
        <v>2289.5549928225</v>
      </c>
      <c r="Z330" s="5">
        <f t="shared" si="69"/>
        <v>-297.09749162625002</v>
      </c>
      <c r="AA330" s="5">
        <f t="shared" si="70"/>
        <v>254.3949992025</v>
      </c>
      <c r="AB330" s="5">
        <f t="shared" si="71"/>
        <v>14.14749960124999</v>
      </c>
    </row>
    <row r="331" spans="1:28" x14ac:dyDescent="0.55000000000000004">
      <c r="A331" s="3" t="s">
        <v>53</v>
      </c>
      <c r="B331" s="3" t="s">
        <v>629</v>
      </c>
      <c r="C331" t="s">
        <v>47</v>
      </c>
      <c r="D331" s="3" t="s">
        <v>57</v>
      </c>
      <c r="E331" s="3" t="s">
        <v>309</v>
      </c>
      <c r="F331" s="3" t="s">
        <v>60</v>
      </c>
      <c r="G331" s="5">
        <v>5</v>
      </c>
      <c r="H331">
        <v>1568</v>
      </c>
      <c r="I331" s="5">
        <v>4346.6999968</v>
      </c>
      <c r="J331" s="5">
        <v>2.7721301</v>
      </c>
      <c r="K331">
        <v>162900</v>
      </c>
      <c r="L331" s="15">
        <v>9.6255371393492908E-3</v>
      </c>
      <c r="M331" s="13">
        <v>1.7167943523634099</v>
      </c>
      <c r="N331" s="15">
        <v>1.91326530612245E-3</v>
      </c>
      <c r="O331" s="5">
        <f t="shared" si="60"/>
        <v>1448.8999989333333</v>
      </c>
      <c r="P331" s="5">
        <v>3810.55</v>
      </c>
      <c r="Q331" s="5">
        <f t="shared" si="61"/>
        <v>4346.6999968</v>
      </c>
      <c r="R331" s="5">
        <f t="shared" si="62"/>
        <v>-536.14999679999983</v>
      </c>
      <c r="S331" s="15">
        <f t="shared" si="63"/>
        <v>-0.12334644608431879</v>
      </c>
      <c r="T331">
        <v>3</v>
      </c>
      <c r="U331" s="5">
        <f t="shared" si="64"/>
        <v>1270.1833333333334</v>
      </c>
      <c r="V331" s="15">
        <f t="shared" si="65"/>
        <v>1.8416206261510131E-5</v>
      </c>
      <c r="W331" s="15">
        <f t="shared" si="66"/>
        <v>-0.14070147270079117</v>
      </c>
      <c r="X331" s="5">
        <f t="shared" si="67"/>
        <v>1448.8999989333333</v>
      </c>
      <c r="Y331" s="5">
        <f t="shared" si="68"/>
        <v>3912.0299971200002</v>
      </c>
      <c r="Z331" s="5">
        <f t="shared" si="69"/>
        <v>-562.95749663999982</v>
      </c>
      <c r="AA331" s="5">
        <f t="shared" si="70"/>
        <v>434.66999967999982</v>
      </c>
      <c r="AB331" s="5">
        <f t="shared" si="71"/>
        <v>26.807499839999991</v>
      </c>
    </row>
    <row r="332" spans="1:28" x14ac:dyDescent="0.55000000000000004">
      <c r="A332" s="3" t="s">
        <v>79</v>
      </c>
      <c r="B332" s="3" t="s">
        <v>353</v>
      </c>
      <c r="C332" t="s">
        <v>66</v>
      </c>
      <c r="D332" s="3" t="s">
        <v>36</v>
      </c>
      <c r="E332" s="3" t="s">
        <v>36</v>
      </c>
      <c r="F332" s="3" t="s">
        <v>82</v>
      </c>
      <c r="G332" s="5">
        <v>7.5</v>
      </c>
      <c r="H332">
        <v>9391</v>
      </c>
      <c r="I332" s="5">
        <v>11356.9249700125</v>
      </c>
      <c r="J332" s="5">
        <v>1.2093413875000001</v>
      </c>
      <c r="K332">
        <v>1419190</v>
      </c>
      <c r="L332" s="15">
        <v>6.6171548559389491E-3</v>
      </c>
      <c r="M332" s="13">
        <v>3.2357317202066</v>
      </c>
      <c r="N332" s="15">
        <v>8.5187945905654304E-4</v>
      </c>
      <c r="O332" s="5">
        <f t="shared" si="60"/>
        <v>1419.6156212515625</v>
      </c>
      <c r="P332" s="5">
        <v>9934.7999999999993</v>
      </c>
      <c r="Q332" s="5">
        <f t="shared" si="61"/>
        <v>11356.9249700125</v>
      </c>
      <c r="R332" s="5">
        <f t="shared" si="62"/>
        <v>-1422.1249700125009</v>
      </c>
      <c r="S332" s="15">
        <f t="shared" si="63"/>
        <v>-0.12522095318649759</v>
      </c>
      <c r="T332">
        <v>8</v>
      </c>
      <c r="U332" s="5">
        <f t="shared" si="64"/>
        <v>1241.8499999999999</v>
      </c>
      <c r="V332" s="15">
        <f t="shared" si="65"/>
        <v>5.6370182991706492E-6</v>
      </c>
      <c r="W332" s="15">
        <f t="shared" si="66"/>
        <v>-0.1431458076672405</v>
      </c>
      <c r="X332" s="5">
        <f t="shared" si="67"/>
        <v>1419.6156212515625</v>
      </c>
      <c r="Y332" s="5">
        <f t="shared" si="68"/>
        <v>10221.23247301125</v>
      </c>
      <c r="Z332" s="5">
        <f t="shared" si="69"/>
        <v>-1493.2312185131259</v>
      </c>
      <c r="AA332" s="5">
        <f t="shared" si="70"/>
        <v>1135.6924970012496</v>
      </c>
      <c r="AB332" s="5">
        <f t="shared" si="71"/>
        <v>71.106248500625043</v>
      </c>
    </row>
    <row r="333" spans="1:28" x14ac:dyDescent="0.55000000000000004">
      <c r="A333" s="3" t="s">
        <v>53</v>
      </c>
      <c r="B333" s="3" t="s">
        <v>670</v>
      </c>
      <c r="C333" t="s">
        <v>47</v>
      </c>
      <c r="D333" s="3" t="s">
        <v>57</v>
      </c>
      <c r="E333" s="3" t="s">
        <v>165</v>
      </c>
      <c r="F333" s="3" t="s">
        <v>60</v>
      </c>
      <c r="G333" s="5">
        <v>6.25</v>
      </c>
      <c r="H333">
        <v>85</v>
      </c>
      <c r="I333" s="5">
        <v>268.69999931249998</v>
      </c>
      <c r="J333" s="5">
        <v>3.1611764624999998</v>
      </c>
      <c r="K333">
        <v>11965</v>
      </c>
      <c r="L333" s="15">
        <v>7.1040534893439203E-3</v>
      </c>
      <c r="M333" s="13">
        <v>1.46451316339323</v>
      </c>
      <c r="N333" s="15">
        <v>1.1764705882352899E-2</v>
      </c>
      <c r="O333" s="5">
        <f t="shared" si="60"/>
        <v>268.69999931249998</v>
      </c>
      <c r="P333" s="5">
        <v>234.6</v>
      </c>
      <c r="Q333" s="5">
        <f t="shared" si="61"/>
        <v>268.69999931249998</v>
      </c>
      <c r="R333" s="5">
        <f t="shared" si="62"/>
        <v>-34.099999312499989</v>
      </c>
      <c r="S333" s="15">
        <f t="shared" si="63"/>
        <v>-0.12690732936266758</v>
      </c>
      <c r="T333">
        <v>1</v>
      </c>
      <c r="U333" s="5">
        <f t="shared" si="64"/>
        <v>234.6</v>
      </c>
      <c r="V333" s="15">
        <f t="shared" si="65"/>
        <v>8.3577099874634065E-5</v>
      </c>
      <c r="W333" s="15">
        <f t="shared" si="66"/>
        <v>-0.14535379076086952</v>
      </c>
      <c r="X333" s="5">
        <f t="shared" si="67"/>
        <v>268.69999931249998</v>
      </c>
      <c r="Y333" s="5">
        <f t="shared" si="68"/>
        <v>241.82999938124999</v>
      </c>
      <c r="Z333" s="5">
        <f t="shared" si="69"/>
        <v>-35.804999278124988</v>
      </c>
      <c r="AA333" s="5">
        <f t="shared" si="70"/>
        <v>26.869999931249993</v>
      </c>
      <c r="AB333" s="5">
        <f t="shared" si="71"/>
        <v>1.7049999656249994</v>
      </c>
    </row>
    <row r="334" spans="1:28" x14ac:dyDescent="0.55000000000000004">
      <c r="A334" s="3" t="s">
        <v>72</v>
      </c>
      <c r="B334" s="3" t="s">
        <v>672</v>
      </c>
      <c r="C334" t="s">
        <v>47</v>
      </c>
      <c r="D334" s="3" t="s">
        <v>173</v>
      </c>
      <c r="E334" s="3" t="s">
        <v>474</v>
      </c>
      <c r="F334" s="3" t="s">
        <v>175</v>
      </c>
      <c r="G334" s="5">
        <v>6.25</v>
      </c>
      <c r="H334">
        <v>169</v>
      </c>
      <c r="I334" s="5">
        <v>317.43749960000002</v>
      </c>
      <c r="J334" s="5">
        <v>1.8783284</v>
      </c>
      <c r="K334">
        <v>2698</v>
      </c>
      <c r="L334" s="15">
        <v>6.2638991845811703E-2</v>
      </c>
      <c r="M334" s="13">
        <v>1.70604151223128</v>
      </c>
      <c r="N334" s="15">
        <v>5.9171597633136093E-3</v>
      </c>
      <c r="O334" s="5">
        <f t="shared" si="60"/>
        <v>317.43749960000002</v>
      </c>
      <c r="P334" s="5">
        <v>271.14999999999998</v>
      </c>
      <c r="Q334" s="5">
        <f t="shared" si="61"/>
        <v>317.43749960000002</v>
      </c>
      <c r="R334" s="5">
        <f t="shared" si="62"/>
        <v>-46.287499600000046</v>
      </c>
      <c r="S334" s="15">
        <f t="shared" si="63"/>
        <v>-0.14581610445623622</v>
      </c>
      <c r="T334">
        <v>1</v>
      </c>
      <c r="U334" s="5">
        <f t="shared" si="64"/>
        <v>271.14999999999998</v>
      </c>
      <c r="V334" s="15">
        <f t="shared" si="65"/>
        <v>3.7064492216456628E-4</v>
      </c>
      <c r="W334" s="15">
        <f t="shared" si="66"/>
        <v>-0.17070809367508777</v>
      </c>
      <c r="X334" s="5">
        <f t="shared" si="67"/>
        <v>317.43749960000002</v>
      </c>
      <c r="Y334" s="5">
        <f t="shared" si="68"/>
        <v>285.69374964000002</v>
      </c>
      <c r="Z334" s="5">
        <f t="shared" si="69"/>
        <v>-48.60187458000005</v>
      </c>
      <c r="AA334" s="5">
        <f t="shared" si="70"/>
        <v>31.743749960000002</v>
      </c>
      <c r="AB334" s="5">
        <f t="shared" si="71"/>
        <v>2.3143749800000037</v>
      </c>
    </row>
    <row r="335" spans="1:28" x14ac:dyDescent="0.55000000000000004">
      <c r="A335" s="3" t="s">
        <v>72</v>
      </c>
      <c r="B335" s="3" t="s">
        <v>600</v>
      </c>
      <c r="C335" t="s">
        <v>47</v>
      </c>
      <c r="D335" s="3" t="s">
        <v>144</v>
      </c>
      <c r="E335" s="3" t="s">
        <v>49</v>
      </c>
      <c r="F335" s="3" t="s">
        <v>456</v>
      </c>
      <c r="G335" s="5">
        <v>10</v>
      </c>
      <c r="H335">
        <v>2100</v>
      </c>
      <c r="I335" s="5">
        <v>11287.47498375</v>
      </c>
      <c r="J335" s="5">
        <v>5.3749880875000002</v>
      </c>
      <c r="K335">
        <v>55794</v>
      </c>
      <c r="L335" s="15">
        <v>3.76384557479299E-2</v>
      </c>
      <c r="M335" s="13">
        <v>1.4067268881958599</v>
      </c>
      <c r="N335" s="15">
        <v>4.7619047619047597E-3</v>
      </c>
      <c r="O335" s="5">
        <f t="shared" si="60"/>
        <v>1128.7474983750001</v>
      </c>
      <c r="P335" s="5">
        <v>8823.85</v>
      </c>
      <c r="Q335" s="5">
        <f t="shared" si="61"/>
        <v>11287.47498375</v>
      </c>
      <c r="R335" s="5">
        <f t="shared" si="62"/>
        <v>-2463.62498375</v>
      </c>
      <c r="S335" s="15">
        <f t="shared" si="63"/>
        <v>-0.21826183334153607</v>
      </c>
      <c r="T335">
        <v>10</v>
      </c>
      <c r="U335" s="5">
        <f t="shared" si="64"/>
        <v>882.38499999999999</v>
      </c>
      <c r="V335" s="15">
        <f t="shared" si="65"/>
        <v>1.7923074165680897E-4</v>
      </c>
      <c r="W335" s="15">
        <f t="shared" si="66"/>
        <v>-0.27920068720003172</v>
      </c>
      <c r="X335" s="5">
        <f t="shared" si="67"/>
        <v>1128.7474983750001</v>
      </c>
      <c r="Y335" s="5">
        <f t="shared" si="68"/>
        <v>10158.727485375</v>
      </c>
      <c r="Z335" s="5">
        <f t="shared" si="69"/>
        <v>-2586.8062329375002</v>
      </c>
      <c r="AA335" s="5">
        <f t="shared" si="70"/>
        <v>1128.7474983749999</v>
      </c>
      <c r="AB335" s="5">
        <f t="shared" si="71"/>
        <v>123.18124918750027</v>
      </c>
    </row>
    <row r="336" spans="1:28" x14ac:dyDescent="0.55000000000000004">
      <c r="A336" s="3" t="s">
        <v>72</v>
      </c>
      <c r="B336" s="3" t="s">
        <v>647</v>
      </c>
      <c r="C336" t="s">
        <v>47</v>
      </c>
      <c r="D336" s="3" t="s">
        <v>173</v>
      </c>
      <c r="E336" s="3" t="s">
        <v>675</v>
      </c>
      <c r="F336" s="3" t="s">
        <v>175</v>
      </c>
      <c r="G336" s="5">
        <v>6.25</v>
      </c>
      <c r="H336">
        <v>584</v>
      </c>
      <c r="I336" s="5">
        <v>1416.6374963000001</v>
      </c>
      <c r="J336" s="5">
        <v>2.4257491375</v>
      </c>
      <c r="K336">
        <v>12921</v>
      </c>
      <c r="L336" s="15">
        <v>4.5197740112994399E-2</v>
      </c>
      <c r="M336" s="13">
        <v>1.75768129401749</v>
      </c>
      <c r="N336" s="15">
        <v>1.7123287671232902E-3</v>
      </c>
      <c r="O336" s="5">
        <f t="shared" si="60"/>
        <v>1416.6374963000001</v>
      </c>
      <c r="P336" s="5">
        <v>1045.5</v>
      </c>
      <c r="Q336" s="5">
        <f t="shared" si="61"/>
        <v>1416.6374963000001</v>
      </c>
      <c r="R336" s="5">
        <f t="shared" si="62"/>
        <v>-371.13749630000007</v>
      </c>
      <c r="S336" s="15">
        <f t="shared" si="63"/>
        <v>-0.26198480364196475</v>
      </c>
      <c r="T336">
        <v>1</v>
      </c>
      <c r="U336" s="5">
        <f t="shared" si="64"/>
        <v>1045.5</v>
      </c>
      <c r="V336" s="15">
        <f t="shared" si="65"/>
        <v>7.7393390604442572E-5</v>
      </c>
      <c r="W336" s="15">
        <f t="shared" si="66"/>
        <v>-0.35498564925872794</v>
      </c>
      <c r="X336" s="5">
        <f t="shared" si="67"/>
        <v>1416.6374963000001</v>
      </c>
      <c r="Y336" s="5">
        <f t="shared" si="68"/>
        <v>1274.9737466700001</v>
      </c>
      <c r="Z336" s="5">
        <f t="shared" si="69"/>
        <v>-389.69437111500008</v>
      </c>
      <c r="AA336" s="5">
        <f t="shared" si="70"/>
        <v>141.66374962999998</v>
      </c>
      <c r="AB336" s="5">
        <f t="shared" si="71"/>
        <v>18.556874815000015</v>
      </c>
    </row>
    <row r="337" spans="1:28" x14ac:dyDescent="0.55000000000000004">
      <c r="A337" s="3" t="s">
        <v>79</v>
      </c>
      <c r="B337" s="3" t="s">
        <v>677</v>
      </c>
      <c r="C337" t="s">
        <v>31</v>
      </c>
      <c r="D337" s="3" t="s">
        <v>36</v>
      </c>
      <c r="E337" s="3" t="s">
        <v>36</v>
      </c>
      <c r="F337" s="3" t="s">
        <v>82</v>
      </c>
      <c r="G337" s="5">
        <v>7.5</v>
      </c>
      <c r="H337">
        <v>5032</v>
      </c>
      <c r="I337" s="5">
        <v>6313.6124712999999</v>
      </c>
      <c r="J337" s="5">
        <v>1.2546924625</v>
      </c>
      <c r="K337">
        <v>836845</v>
      </c>
      <c r="L337" s="15">
        <v>6.0130609611098798E-3</v>
      </c>
      <c r="M337" s="13">
        <v>1.1951184508481301</v>
      </c>
      <c r="N337" s="15">
        <v>5.96184419713831E-4</v>
      </c>
      <c r="O337" s="5">
        <f t="shared" si="60"/>
        <v>2104.5374904333335</v>
      </c>
      <c r="P337" s="5">
        <v>4564.5</v>
      </c>
      <c r="Q337" s="5">
        <f t="shared" si="61"/>
        <v>6313.6124712999999</v>
      </c>
      <c r="R337" s="5">
        <f t="shared" si="62"/>
        <v>-1749.1124712999999</v>
      </c>
      <c r="S337" s="15">
        <f t="shared" si="63"/>
        <v>-0.27703830085406717</v>
      </c>
      <c r="T337">
        <v>3</v>
      </c>
      <c r="U337" s="5">
        <f t="shared" si="64"/>
        <v>1521.5</v>
      </c>
      <c r="V337" s="15">
        <f t="shared" si="65"/>
        <v>3.5848932598031846E-6</v>
      </c>
      <c r="W337" s="15">
        <f t="shared" si="66"/>
        <v>-0.38319913929236499</v>
      </c>
      <c r="X337" s="5">
        <f t="shared" si="67"/>
        <v>2104.5374904333335</v>
      </c>
      <c r="Y337" s="5">
        <f t="shared" si="68"/>
        <v>5682.2512241699997</v>
      </c>
      <c r="Z337" s="5">
        <f t="shared" si="69"/>
        <v>-1836.5680948649999</v>
      </c>
      <c r="AA337" s="5">
        <f t="shared" si="70"/>
        <v>631.36124713000027</v>
      </c>
      <c r="AB337" s="5">
        <f t="shared" si="71"/>
        <v>87.455623564999996</v>
      </c>
    </row>
    <row r="338" spans="1:28" x14ac:dyDescent="0.55000000000000004">
      <c r="A338" s="3" t="s">
        <v>79</v>
      </c>
      <c r="B338" s="3" t="s">
        <v>679</v>
      </c>
      <c r="C338" t="s">
        <v>66</v>
      </c>
      <c r="D338" s="3" t="s">
        <v>36</v>
      </c>
      <c r="E338" s="3" t="s">
        <v>36</v>
      </c>
      <c r="F338" s="3" t="s">
        <v>82</v>
      </c>
      <c r="G338" s="5">
        <v>8.75</v>
      </c>
      <c r="H338">
        <v>1501</v>
      </c>
      <c r="I338" s="5">
        <v>1703.0124977750002</v>
      </c>
      <c r="J338" s="5">
        <v>1.1345852750000001</v>
      </c>
      <c r="K338">
        <v>42914</v>
      </c>
      <c r="L338" s="15">
        <v>3.4976930605396798E-2</v>
      </c>
      <c r="M338" s="13">
        <v>1.25205527333737</v>
      </c>
      <c r="N338" s="15">
        <v>6.6622251832111905E-4</v>
      </c>
      <c r="O338" s="5">
        <f t="shared" si="60"/>
        <v>1703.0124977750002</v>
      </c>
      <c r="P338" s="5">
        <v>1176.4000000000001</v>
      </c>
      <c r="Q338" s="5">
        <f t="shared" si="61"/>
        <v>1703.0124977750002</v>
      </c>
      <c r="R338" s="5">
        <f t="shared" si="62"/>
        <v>-526.61249777500007</v>
      </c>
      <c r="S338" s="15">
        <f t="shared" si="63"/>
        <v>-0.30922409463408146</v>
      </c>
      <c r="T338">
        <v>1</v>
      </c>
      <c r="U338" s="5">
        <f t="shared" si="64"/>
        <v>1176.4000000000001</v>
      </c>
      <c r="V338" s="15">
        <f t="shared" si="65"/>
        <v>2.3302418791070478E-5</v>
      </c>
      <c r="W338" s="15">
        <f t="shared" si="66"/>
        <v>-0.44764748195766746</v>
      </c>
      <c r="X338" s="5">
        <f t="shared" si="67"/>
        <v>1703.0124977750002</v>
      </c>
      <c r="Y338" s="5">
        <f t="shared" si="68"/>
        <v>1532.7112479975001</v>
      </c>
      <c r="Z338" s="5">
        <f t="shared" si="69"/>
        <v>-552.94312266375005</v>
      </c>
      <c r="AA338" s="5">
        <f t="shared" si="70"/>
        <v>170.30124977750006</v>
      </c>
      <c r="AB338" s="5">
        <f t="shared" si="71"/>
        <v>26.330624888749981</v>
      </c>
    </row>
    <row r="339" spans="1:28" x14ac:dyDescent="0.55000000000000004">
      <c r="A339" s="3" t="s">
        <v>72</v>
      </c>
      <c r="B339" s="3" t="s">
        <v>681</v>
      </c>
      <c r="C339" t="s">
        <v>155</v>
      </c>
      <c r="D339" s="3" t="s">
        <v>133</v>
      </c>
      <c r="E339" s="3" t="s">
        <v>134</v>
      </c>
      <c r="F339" s="3" t="s">
        <v>35</v>
      </c>
      <c r="G339" s="5">
        <v>7.5</v>
      </c>
      <c r="H339">
        <v>0</v>
      </c>
      <c r="I339" s="5">
        <v>0</v>
      </c>
      <c r="J339" s="5">
        <v>0</v>
      </c>
      <c r="K339">
        <v>0</v>
      </c>
      <c r="L339" s="15">
        <v>0</v>
      </c>
      <c r="M339" s="13">
        <v>0</v>
      </c>
      <c r="N339" s="15">
        <v>0</v>
      </c>
      <c r="O339" s="5">
        <f t="shared" si="60"/>
        <v>0</v>
      </c>
      <c r="P339" s="5">
        <v>417.35</v>
      </c>
      <c r="Q339" s="5">
        <f t="shared" si="61"/>
        <v>0</v>
      </c>
      <c r="R339" s="5">
        <f t="shared" si="62"/>
        <v>417.35</v>
      </c>
      <c r="S339" s="15">
        <f t="shared" si="63"/>
        <v>0</v>
      </c>
      <c r="T339">
        <v>1</v>
      </c>
      <c r="U339" s="5">
        <f t="shared" si="64"/>
        <v>417.35</v>
      </c>
      <c r="V339" s="15">
        <f t="shared" si="65"/>
        <v>0</v>
      </c>
      <c r="W339" s="15">
        <f t="shared" si="66"/>
        <v>1</v>
      </c>
      <c r="X339" s="5">
        <f t="shared" si="67"/>
        <v>0</v>
      </c>
      <c r="Y339" s="5">
        <f t="shared" si="68"/>
        <v>0</v>
      </c>
      <c r="Z339" s="5">
        <f t="shared" si="69"/>
        <v>438.21750000000003</v>
      </c>
      <c r="AA339" s="5">
        <f t="shared" si="70"/>
        <v>0</v>
      </c>
      <c r="AB339" s="5">
        <f t="shared" si="71"/>
        <v>-20.867500000000007</v>
      </c>
    </row>
    <row r="340" spans="1:28" x14ac:dyDescent="0.55000000000000004">
      <c r="A340" s="3" t="s">
        <v>53</v>
      </c>
      <c r="B340" s="3" t="s">
        <v>523</v>
      </c>
      <c r="C340" t="s">
        <v>47</v>
      </c>
      <c r="D340" s="3" t="s">
        <v>57</v>
      </c>
      <c r="E340" s="3" t="s">
        <v>49</v>
      </c>
      <c r="F340" s="3" t="s">
        <v>60</v>
      </c>
      <c r="G340" s="5">
        <v>6.25</v>
      </c>
      <c r="H340">
        <v>538</v>
      </c>
      <c r="I340" s="5">
        <v>1642.3249938749998</v>
      </c>
      <c r="J340" s="5">
        <v>3.0526486874999996</v>
      </c>
      <c r="K340">
        <v>37068</v>
      </c>
      <c r="L340" s="15">
        <v>1.45138664076832E-2</v>
      </c>
      <c r="M340" s="13">
        <v>1.82321679076292</v>
      </c>
      <c r="N340" s="15">
        <v>3.7174721189591098E-3</v>
      </c>
      <c r="O340" s="5">
        <f t="shared" si="60"/>
        <v>821.1624969374999</v>
      </c>
      <c r="P340" s="5">
        <v>1058.25</v>
      </c>
      <c r="Q340" s="5">
        <f t="shared" si="61"/>
        <v>1642.3249938749998</v>
      </c>
      <c r="R340" s="5">
        <f t="shared" si="62"/>
        <v>-584.07499387499979</v>
      </c>
      <c r="S340" s="15">
        <f t="shared" si="63"/>
        <v>-0.35563910678659183</v>
      </c>
      <c r="T340">
        <v>2</v>
      </c>
      <c r="U340" s="5">
        <f t="shared" si="64"/>
        <v>529.125</v>
      </c>
      <c r="V340" s="15">
        <f t="shared" si="65"/>
        <v>5.3954893708859507E-5</v>
      </c>
      <c r="W340" s="15">
        <f t="shared" si="66"/>
        <v>-0.55192534266477655</v>
      </c>
      <c r="X340" s="5">
        <f t="shared" si="67"/>
        <v>821.1624969374999</v>
      </c>
      <c r="Y340" s="5">
        <f t="shared" si="68"/>
        <v>1478.0924944874998</v>
      </c>
      <c r="Z340" s="5">
        <f t="shared" si="69"/>
        <v>-613.27874356874986</v>
      </c>
      <c r="AA340" s="5">
        <f t="shared" si="70"/>
        <v>164.23249938749996</v>
      </c>
      <c r="AB340" s="5">
        <f t="shared" si="71"/>
        <v>29.203749693750069</v>
      </c>
    </row>
    <row r="341" spans="1:28" x14ac:dyDescent="0.55000000000000004">
      <c r="A341" s="3" t="s">
        <v>72</v>
      </c>
      <c r="B341" s="3" t="s">
        <v>684</v>
      </c>
      <c r="C341" t="s">
        <v>47</v>
      </c>
      <c r="D341" s="3" t="s">
        <v>32</v>
      </c>
      <c r="E341" s="3" t="s">
        <v>685</v>
      </c>
      <c r="F341" s="3" t="s">
        <v>77</v>
      </c>
      <c r="G341" s="5">
        <v>6.25</v>
      </c>
      <c r="H341">
        <v>108</v>
      </c>
      <c r="I341" s="5">
        <v>148.94999954999997</v>
      </c>
      <c r="J341" s="5">
        <v>1.3791666624999999</v>
      </c>
      <c r="K341">
        <v>4573</v>
      </c>
      <c r="L341" s="15">
        <v>2.3616881696916701E-2</v>
      </c>
      <c r="M341" s="13">
        <v>4.9058386179750704</v>
      </c>
      <c r="N341" s="15">
        <v>9.2592592592592605E-3</v>
      </c>
      <c r="O341" s="5">
        <f t="shared" si="60"/>
        <v>148.94999954999997</v>
      </c>
      <c r="P341" s="5">
        <v>94.35</v>
      </c>
      <c r="Q341" s="5">
        <f t="shared" si="61"/>
        <v>148.94999954999997</v>
      </c>
      <c r="R341" s="5">
        <f t="shared" si="62"/>
        <v>-54.599999549999978</v>
      </c>
      <c r="S341" s="15">
        <f t="shared" si="63"/>
        <v>-0.36656595981842677</v>
      </c>
      <c r="T341">
        <v>1</v>
      </c>
      <c r="U341" s="5">
        <f t="shared" si="64"/>
        <v>94.35</v>
      </c>
      <c r="V341" s="15">
        <f t="shared" si="65"/>
        <v>2.1867483052700652E-4</v>
      </c>
      <c r="W341" s="15">
        <f t="shared" si="66"/>
        <v>-0.57869633863275016</v>
      </c>
      <c r="X341" s="5">
        <f t="shared" si="67"/>
        <v>148.94999954999997</v>
      </c>
      <c r="Y341" s="5">
        <f t="shared" si="68"/>
        <v>134.05499959499997</v>
      </c>
      <c r="Z341" s="5">
        <f t="shared" si="69"/>
        <v>-57.329999527499979</v>
      </c>
      <c r="AA341" s="5">
        <f t="shared" si="70"/>
        <v>14.894999955000003</v>
      </c>
      <c r="AB341" s="5">
        <f t="shared" si="71"/>
        <v>2.7299999775000003</v>
      </c>
    </row>
    <row r="342" spans="1:28" x14ac:dyDescent="0.55000000000000004">
      <c r="A342" s="3" t="s">
        <v>72</v>
      </c>
      <c r="B342" s="3" t="s">
        <v>305</v>
      </c>
      <c r="C342" t="s">
        <v>47</v>
      </c>
      <c r="D342" s="3" t="s">
        <v>96</v>
      </c>
      <c r="E342" s="3" t="s">
        <v>161</v>
      </c>
      <c r="F342" s="3" t="s">
        <v>162</v>
      </c>
      <c r="G342" s="5">
        <v>1.4375</v>
      </c>
      <c r="H342">
        <v>1087</v>
      </c>
      <c r="I342" s="5">
        <v>2478.0249866000004</v>
      </c>
      <c r="J342" s="5">
        <v>2.2796918000000002</v>
      </c>
      <c r="K342">
        <v>13032</v>
      </c>
      <c r="L342" s="15">
        <v>8.3410067526089607E-2</v>
      </c>
      <c r="M342" s="13">
        <v>1.9214310926949001</v>
      </c>
      <c r="N342" s="15">
        <v>2.7598896044158201E-3</v>
      </c>
      <c r="O342" s="5">
        <f t="shared" si="60"/>
        <v>826.00832886666683</v>
      </c>
      <c r="P342" s="5">
        <v>1469.65</v>
      </c>
      <c r="Q342" s="5">
        <f t="shared" si="61"/>
        <v>2478.0249866000004</v>
      </c>
      <c r="R342" s="5">
        <f t="shared" si="62"/>
        <v>-1008.3749866000003</v>
      </c>
      <c r="S342" s="15">
        <f t="shared" si="63"/>
        <v>-0.40692688413265415</v>
      </c>
      <c r="T342">
        <v>3</v>
      </c>
      <c r="U342" s="5">
        <f t="shared" si="64"/>
        <v>489.88333333333338</v>
      </c>
      <c r="V342" s="15">
        <f t="shared" si="65"/>
        <v>2.3020257826887629E-4</v>
      </c>
      <c r="W342" s="15">
        <f t="shared" si="66"/>
        <v>-0.68613274357840315</v>
      </c>
      <c r="X342" s="5">
        <f t="shared" si="67"/>
        <v>826.00832886666683</v>
      </c>
      <c r="Y342" s="5">
        <f t="shared" si="68"/>
        <v>2230.2224879400005</v>
      </c>
      <c r="Z342" s="5">
        <f t="shared" si="69"/>
        <v>-1058.7937359300004</v>
      </c>
      <c r="AA342" s="5">
        <f t="shared" si="70"/>
        <v>247.80249865999986</v>
      </c>
      <c r="AB342" s="5">
        <f t="shared" si="71"/>
        <v>50.418749330000082</v>
      </c>
    </row>
    <row r="343" spans="1:28" x14ac:dyDescent="0.55000000000000004">
      <c r="A343" s="3" t="s">
        <v>79</v>
      </c>
      <c r="B343" s="3" t="s">
        <v>600</v>
      </c>
      <c r="C343" t="s">
        <v>66</v>
      </c>
      <c r="D343" s="3" t="s">
        <v>36</v>
      </c>
      <c r="E343" s="3" t="s">
        <v>36</v>
      </c>
      <c r="F343" s="3" t="s">
        <v>82</v>
      </c>
      <c r="G343" s="5">
        <v>1.2625</v>
      </c>
      <c r="H343">
        <v>742</v>
      </c>
      <c r="I343" s="5">
        <v>1029.8374933</v>
      </c>
      <c r="J343" s="5">
        <v>1.3879211499999999</v>
      </c>
      <c r="K343">
        <v>51486</v>
      </c>
      <c r="L343" s="15">
        <v>1.44116847298295E-2</v>
      </c>
      <c r="M343" s="13">
        <v>1.42048129588626</v>
      </c>
      <c r="N343" s="15">
        <v>1.34770889487871E-3</v>
      </c>
      <c r="O343" s="5">
        <f t="shared" si="60"/>
        <v>1029.8374933</v>
      </c>
      <c r="P343" s="5">
        <v>600.1</v>
      </c>
      <c r="Q343" s="5">
        <f t="shared" si="61"/>
        <v>1029.8374933</v>
      </c>
      <c r="R343" s="5">
        <f t="shared" si="62"/>
        <v>-429.73749329999998</v>
      </c>
      <c r="S343" s="15">
        <f t="shared" si="63"/>
        <v>-0.41728670406333124</v>
      </c>
      <c r="T343">
        <v>1</v>
      </c>
      <c r="U343" s="5">
        <f t="shared" si="64"/>
        <v>600.1</v>
      </c>
      <c r="V343" s="15">
        <f t="shared" si="65"/>
        <v>1.9422755700578894E-5</v>
      </c>
      <c r="W343" s="15">
        <f t="shared" si="66"/>
        <v>-0.7161098038660223</v>
      </c>
      <c r="X343" s="5">
        <f t="shared" si="67"/>
        <v>1029.8374933</v>
      </c>
      <c r="Y343" s="5">
        <f t="shared" si="68"/>
        <v>926.85374396999998</v>
      </c>
      <c r="Z343" s="5">
        <f t="shared" si="69"/>
        <v>-451.224367965</v>
      </c>
      <c r="AA343" s="5">
        <f t="shared" si="70"/>
        <v>102.98374933000002</v>
      </c>
      <c r="AB343" s="5">
        <f t="shared" si="71"/>
        <v>21.486874665000016</v>
      </c>
    </row>
    <row r="344" spans="1:28" x14ac:dyDescent="0.55000000000000004">
      <c r="A344" s="3" t="s">
        <v>53</v>
      </c>
      <c r="B344" s="3" t="s">
        <v>301</v>
      </c>
      <c r="C344" t="s">
        <v>47</v>
      </c>
      <c r="D344" s="3" t="s">
        <v>57</v>
      </c>
      <c r="E344" s="3" t="s">
        <v>309</v>
      </c>
      <c r="F344" s="3" t="s">
        <v>60</v>
      </c>
      <c r="G344" s="5">
        <v>10</v>
      </c>
      <c r="H344">
        <v>740</v>
      </c>
      <c r="I344" s="5">
        <v>2351.62499325</v>
      </c>
      <c r="J344" s="5">
        <v>3.1778716125000002</v>
      </c>
      <c r="K344">
        <v>105557</v>
      </c>
      <c r="L344" s="15">
        <v>7.0104303835842293E-3</v>
      </c>
      <c r="M344" s="13">
        <v>1.6486050190892101</v>
      </c>
      <c r="N344" s="15">
        <v>2.7027027027027003E-3</v>
      </c>
      <c r="O344" s="5">
        <f t="shared" si="60"/>
        <v>1175.812496625</v>
      </c>
      <c r="P344" s="5">
        <v>1351.5</v>
      </c>
      <c r="Q344" s="5">
        <f t="shared" si="61"/>
        <v>2351.62499325</v>
      </c>
      <c r="R344" s="5">
        <f t="shared" si="62"/>
        <v>-1000.12499325</v>
      </c>
      <c r="S344" s="15">
        <f t="shared" si="63"/>
        <v>-0.42529102051590467</v>
      </c>
      <c r="T344">
        <v>2</v>
      </c>
      <c r="U344" s="5">
        <f t="shared" si="64"/>
        <v>675.75</v>
      </c>
      <c r="V344" s="15">
        <f t="shared" si="65"/>
        <v>1.8947109144822225E-5</v>
      </c>
      <c r="W344" s="15">
        <f t="shared" si="66"/>
        <v>-0.74001109378468366</v>
      </c>
      <c r="X344" s="5">
        <f t="shared" si="67"/>
        <v>1175.812496625</v>
      </c>
      <c r="Y344" s="5">
        <f t="shared" si="68"/>
        <v>2116.4624939250002</v>
      </c>
      <c r="Z344" s="5">
        <f t="shared" si="69"/>
        <v>-1050.1312429125001</v>
      </c>
      <c r="AA344" s="5">
        <f t="shared" si="70"/>
        <v>235.16249932499977</v>
      </c>
      <c r="AB344" s="5">
        <f t="shared" si="71"/>
        <v>50.006249662500068</v>
      </c>
    </row>
    <row r="345" spans="1:28" x14ac:dyDescent="0.55000000000000004">
      <c r="A345" s="3" t="s">
        <v>72</v>
      </c>
      <c r="B345" s="3" t="s">
        <v>690</v>
      </c>
      <c r="C345" t="s">
        <v>47</v>
      </c>
      <c r="D345" s="3" t="s">
        <v>32</v>
      </c>
      <c r="E345" s="3" t="s">
        <v>467</v>
      </c>
      <c r="F345" s="3" t="s">
        <v>175</v>
      </c>
      <c r="G345" s="5">
        <v>11.25</v>
      </c>
      <c r="H345">
        <v>1142</v>
      </c>
      <c r="I345" s="5">
        <v>3560.5624880999999</v>
      </c>
      <c r="J345" s="5">
        <v>3.1178305499999999</v>
      </c>
      <c r="K345">
        <v>10491</v>
      </c>
      <c r="L345" s="15">
        <v>0.10885520922695599</v>
      </c>
      <c r="M345" s="13">
        <v>2.2336907825755401</v>
      </c>
      <c r="N345" s="15">
        <v>2.62697022767075E-3</v>
      </c>
      <c r="O345" s="5">
        <f t="shared" si="60"/>
        <v>1186.8541627</v>
      </c>
      <c r="P345" s="5">
        <v>1983.9</v>
      </c>
      <c r="Q345" s="5">
        <f t="shared" si="61"/>
        <v>3560.5624880999999</v>
      </c>
      <c r="R345" s="5">
        <f t="shared" si="62"/>
        <v>-1576.6624880999998</v>
      </c>
      <c r="S345" s="15">
        <f t="shared" si="63"/>
        <v>-0.44281275595344038</v>
      </c>
      <c r="T345">
        <v>3</v>
      </c>
      <c r="U345" s="5">
        <f t="shared" si="64"/>
        <v>661.30000000000007</v>
      </c>
      <c r="V345" s="15">
        <f t="shared" si="65"/>
        <v>2.8595939376608372E-4</v>
      </c>
      <c r="W345" s="15">
        <f t="shared" si="66"/>
        <v>-0.79472881097837578</v>
      </c>
      <c r="X345" s="5">
        <f t="shared" si="67"/>
        <v>1186.8541627</v>
      </c>
      <c r="Y345" s="5">
        <f t="shared" si="68"/>
        <v>3204.5062392899999</v>
      </c>
      <c r="Z345" s="5">
        <f t="shared" si="69"/>
        <v>-1655.4956125049998</v>
      </c>
      <c r="AA345" s="5">
        <f t="shared" si="70"/>
        <v>356.05624880999994</v>
      </c>
      <c r="AB345" s="5">
        <f t="shared" si="71"/>
        <v>78.833124405000035</v>
      </c>
    </row>
    <row r="346" spans="1:28" x14ac:dyDescent="0.55000000000000004">
      <c r="A346" s="3" t="s">
        <v>72</v>
      </c>
      <c r="B346" s="3" t="s">
        <v>415</v>
      </c>
      <c r="C346" t="s">
        <v>47</v>
      </c>
      <c r="D346" s="3" t="s">
        <v>144</v>
      </c>
      <c r="E346" s="3" t="s">
        <v>49</v>
      </c>
      <c r="F346" s="3" t="s">
        <v>456</v>
      </c>
      <c r="G346" s="5">
        <v>12.5</v>
      </c>
      <c r="H346">
        <v>2453</v>
      </c>
      <c r="I346" s="5">
        <v>8357.2124748749993</v>
      </c>
      <c r="J346" s="5">
        <v>3.4069353749999998</v>
      </c>
      <c r="K346">
        <v>60488</v>
      </c>
      <c r="L346" s="15">
        <v>4.0553498214521901E-2</v>
      </c>
      <c r="M346" s="13">
        <v>1.2758115659304301</v>
      </c>
      <c r="N346" s="15">
        <v>2.8536485935589102E-3</v>
      </c>
      <c r="O346" s="5">
        <f t="shared" si="60"/>
        <v>1193.8874964107142</v>
      </c>
      <c r="P346" s="5">
        <v>4398.75</v>
      </c>
      <c r="Q346" s="5">
        <f t="shared" si="61"/>
        <v>8357.2124748749993</v>
      </c>
      <c r="R346" s="5">
        <f t="shared" si="62"/>
        <v>-3958.4624748749993</v>
      </c>
      <c r="S346" s="15">
        <f t="shared" si="63"/>
        <v>-0.47365823075285723</v>
      </c>
      <c r="T346">
        <v>7</v>
      </c>
      <c r="U346" s="5">
        <f t="shared" si="64"/>
        <v>628.39285714285711</v>
      </c>
      <c r="V346" s="15">
        <f t="shared" si="65"/>
        <v>1.157254331437642E-4</v>
      </c>
      <c r="W346" s="15">
        <f t="shared" si="66"/>
        <v>-0.89990621764705869</v>
      </c>
      <c r="X346" s="5">
        <f t="shared" si="67"/>
        <v>1193.8874964107142</v>
      </c>
      <c r="Y346" s="5">
        <f t="shared" si="68"/>
        <v>7521.4912273874997</v>
      </c>
      <c r="Z346" s="5">
        <f t="shared" si="69"/>
        <v>-4156.3855986187491</v>
      </c>
      <c r="AA346" s="5">
        <f t="shared" si="70"/>
        <v>835.72124748749957</v>
      </c>
      <c r="AB346" s="5">
        <f t="shared" si="71"/>
        <v>197.92312374374978</v>
      </c>
    </row>
    <row r="347" spans="1:28" x14ac:dyDescent="0.55000000000000004">
      <c r="A347" s="3" t="s">
        <v>72</v>
      </c>
      <c r="B347" s="3" t="s">
        <v>136</v>
      </c>
      <c r="C347" t="s">
        <v>47</v>
      </c>
      <c r="D347" s="3" t="s">
        <v>144</v>
      </c>
      <c r="E347" s="3" t="s">
        <v>309</v>
      </c>
      <c r="F347" s="3" t="s">
        <v>77</v>
      </c>
      <c r="G347" s="5">
        <v>10</v>
      </c>
      <c r="H347">
        <v>2374</v>
      </c>
      <c r="I347" s="5">
        <v>5036.3749731250009</v>
      </c>
      <c r="J347" s="5">
        <v>2.1214721875000002</v>
      </c>
      <c r="K347">
        <v>15937</v>
      </c>
      <c r="L347" s="15">
        <v>0.14896153604819001</v>
      </c>
      <c r="M347" s="13">
        <v>1.25685386208195</v>
      </c>
      <c r="N347" s="15">
        <v>1.6849199663016002E-3</v>
      </c>
      <c r="O347" s="5">
        <f t="shared" si="60"/>
        <v>1259.0937432812502</v>
      </c>
      <c r="P347" s="5">
        <v>2585.6999999999998</v>
      </c>
      <c r="Q347" s="5">
        <f t="shared" si="61"/>
        <v>5036.3749731250009</v>
      </c>
      <c r="R347" s="5">
        <f t="shared" si="62"/>
        <v>-2450.6749731250011</v>
      </c>
      <c r="S347" s="15">
        <f t="shared" si="63"/>
        <v>-0.48659501848099906</v>
      </c>
      <c r="T347">
        <v>4</v>
      </c>
      <c r="U347" s="5">
        <f t="shared" si="64"/>
        <v>646.42499999999995</v>
      </c>
      <c r="V347" s="15">
        <f t="shared" si="65"/>
        <v>2.5098826629855092E-4</v>
      </c>
      <c r="W347" s="15">
        <f t="shared" si="66"/>
        <v>-0.94778008783888357</v>
      </c>
      <c r="X347" s="5">
        <f t="shared" si="67"/>
        <v>1259.0937432812502</v>
      </c>
      <c r="Y347" s="5">
        <f t="shared" si="68"/>
        <v>4532.7374758125006</v>
      </c>
      <c r="Z347" s="5">
        <f t="shared" si="69"/>
        <v>-2573.2087217812514</v>
      </c>
      <c r="AA347" s="5">
        <f t="shared" si="70"/>
        <v>503.63749731250027</v>
      </c>
      <c r="AB347" s="5">
        <f t="shared" si="71"/>
        <v>122.53374865625028</v>
      </c>
    </row>
    <row r="348" spans="1:28" x14ac:dyDescent="0.55000000000000004">
      <c r="A348" s="3" t="s">
        <v>79</v>
      </c>
      <c r="B348" s="3" t="s">
        <v>694</v>
      </c>
      <c r="C348" t="s">
        <v>66</v>
      </c>
      <c r="D348" s="3" t="s">
        <v>36</v>
      </c>
      <c r="E348" s="3" t="s">
        <v>36</v>
      </c>
      <c r="F348" s="3" t="s">
        <v>82</v>
      </c>
      <c r="G348" s="5">
        <v>7.5</v>
      </c>
      <c r="H348">
        <v>2269</v>
      </c>
      <c r="I348" s="5">
        <v>2827.1749926875</v>
      </c>
      <c r="J348" s="5">
        <v>1.2460004375</v>
      </c>
      <c r="K348">
        <v>425290</v>
      </c>
      <c r="L348" s="15">
        <v>5.33518305156481E-3</v>
      </c>
      <c r="M348" s="13">
        <v>4.78025700110513</v>
      </c>
      <c r="N348" s="15">
        <v>1.3221683561040101E-3</v>
      </c>
      <c r="O348" s="5">
        <f t="shared" si="60"/>
        <v>942.39166422916662</v>
      </c>
      <c r="P348" s="5">
        <v>1419.5</v>
      </c>
      <c r="Q348" s="5">
        <f t="shared" si="61"/>
        <v>2827.1749926875</v>
      </c>
      <c r="R348" s="5">
        <f t="shared" si="62"/>
        <v>-1407.6749926875</v>
      </c>
      <c r="S348" s="15">
        <f t="shared" si="63"/>
        <v>-0.49790868847116193</v>
      </c>
      <c r="T348">
        <v>3</v>
      </c>
      <c r="U348" s="5">
        <f t="shared" si="64"/>
        <v>473.16666666666669</v>
      </c>
      <c r="V348" s="15">
        <f t="shared" si="65"/>
        <v>7.054010204801421E-6</v>
      </c>
      <c r="W348" s="15">
        <f t="shared" si="66"/>
        <v>-0.9916695968210637</v>
      </c>
      <c r="X348" s="5">
        <f t="shared" si="67"/>
        <v>942.39166422916662</v>
      </c>
      <c r="Y348" s="5">
        <f t="shared" si="68"/>
        <v>2544.4574934187499</v>
      </c>
      <c r="Z348" s="5">
        <f t="shared" si="69"/>
        <v>-1478.0587423218751</v>
      </c>
      <c r="AA348" s="5">
        <f t="shared" si="70"/>
        <v>282.71749926875009</v>
      </c>
      <c r="AB348" s="5">
        <f t="shared" si="71"/>
        <v>70.383749634375135</v>
      </c>
    </row>
    <row r="349" spans="1:28" x14ac:dyDescent="0.55000000000000004">
      <c r="A349" s="3" t="s">
        <v>72</v>
      </c>
      <c r="B349" s="3" t="s">
        <v>672</v>
      </c>
      <c r="C349" t="s">
        <v>47</v>
      </c>
      <c r="D349" s="3" t="s">
        <v>32</v>
      </c>
      <c r="E349" s="3" t="s">
        <v>697</v>
      </c>
      <c r="F349" s="3" t="s">
        <v>175</v>
      </c>
      <c r="G349" s="5">
        <v>6.25</v>
      </c>
      <c r="H349">
        <v>935</v>
      </c>
      <c r="I349" s="5">
        <v>1457.1624959375001</v>
      </c>
      <c r="J349" s="5">
        <v>1.5584625625000001</v>
      </c>
      <c r="K349">
        <v>9093</v>
      </c>
      <c r="L349" s="15">
        <v>0.10282634993951399</v>
      </c>
      <c r="M349" s="13">
        <v>2.6451534147146201</v>
      </c>
      <c r="N349" s="15">
        <v>1.0695187165775401E-3</v>
      </c>
      <c r="O349" s="5">
        <f t="shared" si="60"/>
        <v>1457.1624959375001</v>
      </c>
      <c r="P349" s="5">
        <v>722.5</v>
      </c>
      <c r="Q349" s="5">
        <f t="shared" si="61"/>
        <v>1457.1624959375001</v>
      </c>
      <c r="R349" s="5">
        <f t="shared" si="62"/>
        <v>-734.66249593750013</v>
      </c>
      <c r="S349" s="15">
        <f t="shared" si="63"/>
        <v>-0.50417334922200119</v>
      </c>
      <c r="T349">
        <v>1</v>
      </c>
      <c r="U349" s="5">
        <f t="shared" si="64"/>
        <v>722.5</v>
      </c>
      <c r="V349" s="15">
        <f t="shared" si="65"/>
        <v>1.0997470581766202E-4</v>
      </c>
      <c r="W349" s="15">
        <f t="shared" si="66"/>
        <v>-1.0168339044117649</v>
      </c>
      <c r="X349" s="5">
        <f t="shared" si="67"/>
        <v>1457.1624959375001</v>
      </c>
      <c r="Y349" s="5">
        <f t="shared" si="68"/>
        <v>1311.4462463437501</v>
      </c>
      <c r="Z349" s="5">
        <f t="shared" si="69"/>
        <v>-771.39562073437514</v>
      </c>
      <c r="AA349" s="5">
        <f t="shared" si="70"/>
        <v>145.71624959375004</v>
      </c>
      <c r="AB349" s="5">
        <f t="shared" si="71"/>
        <v>36.733124796875018</v>
      </c>
    </row>
    <row r="350" spans="1:28" x14ac:dyDescent="0.55000000000000004">
      <c r="A350" s="3" t="s">
        <v>79</v>
      </c>
      <c r="B350" s="3" t="s">
        <v>699</v>
      </c>
      <c r="C350" t="s">
        <v>66</v>
      </c>
      <c r="D350" s="3" t="s">
        <v>36</v>
      </c>
      <c r="E350" s="3" t="s">
        <v>36</v>
      </c>
      <c r="F350" s="3" t="s">
        <v>77</v>
      </c>
      <c r="G350" s="5">
        <v>1.25</v>
      </c>
      <c r="H350">
        <v>1389</v>
      </c>
      <c r="I350" s="5">
        <v>4243.9999963125001</v>
      </c>
      <c r="J350" s="5">
        <v>3.0554355625</v>
      </c>
      <c r="K350">
        <v>136212</v>
      </c>
      <c r="L350" s="15">
        <v>1.0197339441458899E-2</v>
      </c>
      <c r="M350" s="13">
        <v>1.90971133233489</v>
      </c>
      <c r="N350" s="15">
        <v>1.4398848092152599E-3</v>
      </c>
      <c r="O350" s="5">
        <f t="shared" si="60"/>
        <v>2121.9999981562501</v>
      </c>
      <c r="P350" s="5">
        <v>2088.4499999999998</v>
      </c>
      <c r="Q350" s="5">
        <f t="shared" si="61"/>
        <v>4243.9999963125001</v>
      </c>
      <c r="R350" s="5">
        <f t="shared" si="62"/>
        <v>-2155.5499963125003</v>
      </c>
      <c r="S350" s="15">
        <f t="shared" si="63"/>
        <v>-0.5079052776120172</v>
      </c>
      <c r="T350">
        <v>2</v>
      </c>
      <c r="U350" s="5">
        <f t="shared" si="64"/>
        <v>1044.2249999999999</v>
      </c>
      <c r="V350" s="15">
        <f t="shared" si="65"/>
        <v>1.4682994156168291E-5</v>
      </c>
      <c r="W350" s="15">
        <f t="shared" si="66"/>
        <v>-1.032129089186957</v>
      </c>
      <c r="X350" s="5">
        <f t="shared" si="67"/>
        <v>2121.9999981562501</v>
      </c>
      <c r="Y350" s="5">
        <f t="shared" si="68"/>
        <v>3819.5999966812501</v>
      </c>
      <c r="Z350" s="5">
        <f t="shared" si="69"/>
        <v>-2263.3274961281254</v>
      </c>
      <c r="AA350" s="5">
        <f t="shared" si="70"/>
        <v>424.39999963125001</v>
      </c>
      <c r="AB350" s="5">
        <f t="shared" si="71"/>
        <v>107.77749981562511</v>
      </c>
    </row>
    <row r="351" spans="1:28" x14ac:dyDescent="0.55000000000000004">
      <c r="A351" s="3" t="s">
        <v>53</v>
      </c>
      <c r="B351" s="3" t="s">
        <v>499</v>
      </c>
      <c r="C351" t="s">
        <v>47</v>
      </c>
      <c r="D351" s="3" t="s">
        <v>48</v>
      </c>
      <c r="E351" s="3" t="s">
        <v>161</v>
      </c>
      <c r="F351" s="3" t="s">
        <v>35</v>
      </c>
      <c r="G351" s="5">
        <v>5</v>
      </c>
      <c r="H351">
        <v>166</v>
      </c>
      <c r="I351" s="5">
        <v>473.71249849999998</v>
      </c>
      <c r="J351" s="5">
        <v>2.85368975</v>
      </c>
      <c r="K351">
        <v>3620</v>
      </c>
      <c r="L351" s="15">
        <v>4.5856353591160207E-2</v>
      </c>
      <c r="M351" s="13">
        <v>1.37408839779006</v>
      </c>
      <c r="N351" s="15">
        <v>6.0240963855421707E-3</v>
      </c>
      <c r="O351" s="5">
        <f t="shared" si="60"/>
        <v>473.71249849999998</v>
      </c>
      <c r="P351" s="5">
        <v>231.2</v>
      </c>
      <c r="Q351" s="5">
        <f t="shared" si="61"/>
        <v>473.71249849999998</v>
      </c>
      <c r="R351" s="5">
        <f t="shared" si="62"/>
        <v>-242.51249849999999</v>
      </c>
      <c r="S351" s="15">
        <f t="shared" si="63"/>
        <v>-0.51194025757798323</v>
      </c>
      <c r="T351">
        <v>1</v>
      </c>
      <c r="U351" s="5">
        <f t="shared" si="64"/>
        <v>231.2</v>
      </c>
      <c r="V351" s="15">
        <f t="shared" si="65"/>
        <v>2.7624309392265195E-4</v>
      </c>
      <c r="W351" s="15">
        <f t="shared" si="66"/>
        <v>-1.0489294917820069</v>
      </c>
      <c r="X351" s="5">
        <f t="shared" si="67"/>
        <v>473.71249849999998</v>
      </c>
      <c r="Y351" s="5">
        <f t="shared" si="68"/>
        <v>426.34124865000001</v>
      </c>
      <c r="Z351" s="5">
        <f t="shared" si="69"/>
        <v>-254.638123425</v>
      </c>
      <c r="AA351" s="5">
        <f t="shared" si="70"/>
        <v>47.37124984999997</v>
      </c>
      <c r="AB351" s="5">
        <f t="shared" si="71"/>
        <v>12.125624925000011</v>
      </c>
    </row>
    <row r="352" spans="1:28" x14ac:dyDescent="0.55000000000000004">
      <c r="A352" s="3" t="s">
        <v>79</v>
      </c>
      <c r="B352" s="3" t="s">
        <v>384</v>
      </c>
      <c r="C352" t="s">
        <v>31</v>
      </c>
      <c r="D352" s="3" t="s">
        <v>36</v>
      </c>
      <c r="E352" s="3" t="s">
        <v>36</v>
      </c>
      <c r="F352" s="3" t="s">
        <v>82</v>
      </c>
      <c r="G352" s="5">
        <v>0.875</v>
      </c>
      <c r="H352">
        <v>1207</v>
      </c>
      <c r="I352" s="5">
        <v>908.74999824999998</v>
      </c>
      <c r="J352" s="5">
        <v>0.75289974999999998</v>
      </c>
      <c r="K352">
        <v>66370</v>
      </c>
      <c r="L352" s="15">
        <v>1.8185927376826901E-2</v>
      </c>
      <c r="M352" s="13">
        <v>1.3730088895585399</v>
      </c>
      <c r="N352" s="15">
        <v>8.2850041425020697E-4</v>
      </c>
      <c r="O352" s="5">
        <f t="shared" si="60"/>
        <v>908.74999824999998</v>
      </c>
      <c r="P352" s="5">
        <v>416.5</v>
      </c>
      <c r="Q352" s="5">
        <f t="shared" si="61"/>
        <v>908.74999824999998</v>
      </c>
      <c r="R352" s="5">
        <f t="shared" si="62"/>
        <v>-492.24999824999998</v>
      </c>
      <c r="S352" s="15">
        <f t="shared" si="63"/>
        <v>-0.54167812841588636</v>
      </c>
      <c r="T352">
        <v>1</v>
      </c>
      <c r="U352" s="5">
        <f t="shared" si="64"/>
        <v>416.5</v>
      </c>
      <c r="V352" s="15">
        <f t="shared" si="65"/>
        <v>1.5067048365225267E-5</v>
      </c>
      <c r="W352" s="15">
        <f t="shared" si="66"/>
        <v>-1.1818727448979591</v>
      </c>
      <c r="X352" s="5">
        <f t="shared" si="67"/>
        <v>908.74999824999998</v>
      </c>
      <c r="Y352" s="5">
        <f t="shared" si="68"/>
        <v>817.87499842499994</v>
      </c>
      <c r="Z352" s="5">
        <f t="shared" si="69"/>
        <v>-516.86249816249995</v>
      </c>
      <c r="AA352" s="5">
        <f t="shared" si="70"/>
        <v>90.874999825000032</v>
      </c>
      <c r="AB352" s="5">
        <f t="shared" si="71"/>
        <v>24.61249991249997</v>
      </c>
    </row>
    <row r="353" spans="1:28" x14ac:dyDescent="0.55000000000000004">
      <c r="A353" s="3" t="s">
        <v>53</v>
      </c>
      <c r="B353" s="3" t="s">
        <v>290</v>
      </c>
      <c r="C353" t="s">
        <v>47</v>
      </c>
      <c r="D353" s="3" t="s">
        <v>57</v>
      </c>
      <c r="E353" s="3" t="s">
        <v>49</v>
      </c>
      <c r="F353" s="3" t="s">
        <v>60</v>
      </c>
      <c r="G353" s="5">
        <v>3.75</v>
      </c>
      <c r="H353">
        <v>321</v>
      </c>
      <c r="I353" s="5">
        <v>919.44999821249985</v>
      </c>
      <c r="J353" s="5">
        <v>2.8643302124999996</v>
      </c>
      <c r="K353">
        <v>19877</v>
      </c>
      <c r="L353" s="15">
        <v>1.6149318307591701E-2</v>
      </c>
      <c r="M353" s="13">
        <v>1.9875886703224801</v>
      </c>
      <c r="N353" s="15">
        <v>3.1152647975077898E-3</v>
      </c>
      <c r="O353" s="5">
        <f t="shared" si="60"/>
        <v>919.44999821249985</v>
      </c>
      <c r="P353" s="5">
        <v>391</v>
      </c>
      <c r="Q353" s="5">
        <f t="shared" si="61"/>
        <v>919.44999821249985</v>
      </c>
      <c r="R353" s="5">
        <f t="shared" si="62"/>
        <v>-528.44999821249985</v>
      </c>
      <c r="S353" s="15">
        <f t="shared" si="63"/>
        <v>-0.57474577110213498</v>
      </c>
      <c r="T353">
        <v>1</v>
      </c>
      <c r="U353" s="5">
        <f t="shared" si="64"/>
        <v>391</v>
      </c>
      <c r="V353" s="15">
        <f t="shared" si="65"/>
        <v>5.0309402827388507E-5</v>
      </c>
      <c r="W353" s="15">
        <f t="shared" si="66"/>
        <v>-1.3515345222826083</v>
      </c>
      <c r="X353" s="5">
        <f t="shared" si="67"/>
        <v>919.44999821249985</v>
      </c>
      <c r="Y353" s="5">
        <f t="shared" si="68"/>
        <v>827.50499839124984</v>
      </c>
      <c r="Z353" s="5">
        <f t="shared" si="69"/>
        <v>-554.87249812312484</v>
      </c>
      <c r="AA353" s="5">
        <f t="shared" si="70"/>
        <v>91.944999821250008</v>
      </c>
      <c r="AB353" s="5">
        <f t="shared" si="71"/>
        <v>26.422499910624992</v>
      </c>
    </row>
    <row r="354" spans="1:28" x14ac:dyDescent="0.55000000000000004">
      <c r="A354" s="3" t="s">
        <v>53</v>
      </c>
      <c r="B354" s="3" t="s">
        <v>600</v>
      </c>
      <c r="C354" t="s">
        <v>47</v>
      </c>
      <c r="D354" s="3" t="s">
        <v>48</v>
      </c>
      <c r="E354" s="3" t="s">
        <v>49</v>
      </c>
      <c r="F354" s="3" t="s">
        <v>35</v>
      </c>
      <c r="G354" s="5">
        <v>5</v>
      </c>
      <c r="H354">
        <v>404</v>
      </c>
      <c r="I354" s="5">
        <v>1377.96249805</v>
      </c>
      <c r="J354" s="5">
        <v>3.4107982625000002</v>
      </c>
      <c r="K354">
        <v>10338</v>
      </c>
      <c r="L354" s="15">
        <v>3.9079125556200398E-2</v>
      </c>
      <c r="M354" s="13">
        <v>1.69829754304508</v>
      </c>
      <c r="N354" s="15">
        <v>2.47524752475248E-3</v>
      </c>
      <c r="O354" s="5">
        <f t="shared" si="60"/>
        <v>1377.96249805</v>
      </c>
      <c r="P354" s="5">
        <v>502.35</v>
      </c>
      <c r="Q354" s="5">
        <f t="shared" si="61"/>
        <v>1377.96249805</v>
      </c>
      <c r="R354" s="5">
        <f t="shared" si="62"/>
        <v>-875.61249805</v>
      </c>
      <c r="S354" s="15">
        <f t="shared" si="63"/>
        <v>-0.63544000601548156</v>
      </c>
      <c r="T354">
        <v>1</v>
      </c>
      <c r="U354" s="5">
        <f t="shared" si="64"/>
        <v>502.35</v>
      </c>
      <c r="V354" s="15">
        <f t="shared" si="65"/>
        <v>9.6730508802476419E-5</v>
      </c>
      <c r="W354" s="15">
        <f t="shared" si="66"/>
        <v>-1.7430327422116054</v>
      </c>
      <c r="X354" s="5">
        <f t="shared" si="67"/>
        <v>1377.96249805</v>
      </c>
      <c r="Y354" s="5">
        <f t="shared" si="68"/>
        <v>1240.1662482450001</v>
      </c>
      <c r="Z354" s="5">
        <f t="shared" si="69"/>
        <v>-919.39312295249999</v>
      </c>
      <c r="AA354" s="5">
        <f t="shared" si="70"/>
        <v>137.79624980499989</v>
      </c>
      <c r="AB354" s="5">
        <f t="shared" si="71"/>
        <v>43.780624902499994</v>
      </c>
    </row>
    <row r="355" spans="1:28" x14ac:dyDescent="0.55000000000000004">
      <c r="A355" s="3" t="s">
        <v>72</v>
      </c>
      <c r="B355" s="3" t="s">
        <v>544</v>
      </c>
      <c r="C355" t="s">
        <v>47</v>
      </c>
      <c r="D355" s="3" t="s">
        <v>32</v>
      </c>
      <c r="E355" s="3" t="s">
        <v>575</v>
      </c>
      <c r="F355" s="3" t="s">
        <v>77</v>
      </c>
      <c r="G355" s="5">
        <v>6.25</v>
      </c>
      <c r="H355">
        <v>1229</v>
      </c>
      <c r="I355" s="5">
        <v>3636.4624907124999</v>
      </c>
      <c r="J355" s="5">
        <v>2.9588791624999997</v>
      </c>
      <c r="K355">
        <v>10582</v>
      </c>
      <c r="L355" s="15">
        <v>0.11614061614061599</v>
      </c>
      <c r="M355" s="13">
        <v>1.4382224532224499</v>
      </c>
      <c r="N355" s="15">
        <v>2.4410089503661501E-3</v>
      </c>
      <c r="O355" s="5">
        <f t="shared" si="60"/>
        <v>1212.1541635708334</v>
      </c>
      <c r="P355" s="5">
        <v>1220.5999999999999</v>
      </c>
      <c r="Q355" s="5">
        <f t="shared" si="61"/>
        <v>3636.4624907124999</v>
      </c>
      <c r="R355" s="5">
        <f t="shared" si="62"/>
        <v>-2415.8624907124999</v>
      </c>
      <c r="S355" s="15">
        <f t="shared" si="63"/>
        <v>-0.66434412478682126</v>
      </c>
      <c r="T355">
        <v>3</v>
      </c>
      <c r="U355" s="5">
        <f t="shared" si="64"/>
        <v>406.86666666666662</v>
      </c>
      <c r="V355" s="15">
        <f t="shared" si="65"/>
        <v>2.8350028350028299E-4</v>
      </c>
      <c r="W355" s="15">
        <f t="shared" si="66"/>
        <v>-1.979241758735458</v>
      </c>
      <c r="X355" s="5">
        <f t="shared" si="67"/>
        <v>1212.1541635708334</v>
      </c>
      <c r="Y355" s="5">
        <f t="shared" si="68"/>
        <v>3272.8162416412501</v>
      </c>
      <c r="Z355" s="5">
        <f t="shared" si="69"/>
        <v>-2536.6556152481248</v>
      </c>
      <c r="AA355" s="5">
        <f t="shared" si="70"/>
        <v>363.64624907124971</v>
      </c>
      <c r="AB355" s="5">
        <f t="shared" si="71"/>
        <v>120.79312453562488</v>
      </c>
    </row>
    <row r="356" spans="1:28" x14ac:dyDescent="0.55000000000000004">
      <c r="A356" s="3" t="s">
        <v>72</v>
      </c>
      <c r="B356" s="3" t="s">
        <v>706</v>
      </c>
      <c r="C356" t="s">
        <v>47</v>
      </c>
      <c r="D356" s="3" t="s">
        <v>32</v>
      </c>
      <c r="E356" s="3" t="s">
        <v>377</v>
      </c>
      <c r="F356" s="3" t="s">
        <v>175</v>
      </c>
      <c r="G356" s="5">
        <v>6.25</v>
      </c>
      <c r="H356">
        <v>139</v>
      </c>
      <c r="I356" s="5">
        <v>310.01249925000002</v>
      </c>
      <c r="J356" s="5">
        <v>2.2303057500000003</v>
      </c>
      <c r="K356">
        <v>2301</v>
      </c>
      <c r="L356" s="15">
        <v>6.0408518035636696E-2</v>
      </c>
      <c r="M356" s="13">
        <v>1.53468057366362</v>
      </c>
      <c r="N356" s="15">
        <v>7.1942446043165497E-3</v>
      </c>
      <c r="O356" s="5">
        <f t="shared" si="60"/>
        <v>310.01249925000002</v>
      </c>
      <c r="P356" s="5">
        <v>96.9</v>
      </c>
      <c r="Q356" s="5">
        <f t="shared" si="61"/>
        <v>310.01249925000002</v>
      </c>
      <c r="R356" s="5">
        <f t="shared" si="62"/>
        <v>-213.11249925000001</v>
      </c>
      <c r="S356" s="15">
        <f t="shared" si="63"/>
        <v>-0.68743195763259213</v>
      </c>
      <c r="T356">
        <v>1</v>
      </c>
      <c r="U356" s="5">
        <f t="shared" si="64"/>
        <v>96.9</v>
      </c>
      <c r="V356" s="15">
        <f t="shared" si="65"/>
        <v>4.3459365493263828E-4</v>
      </c>
      <c r="W356" s="15">
        <f t="shared" si="66"/>
        <v>-2.1993033978328174</v>
      </c>
      <c r="X356" s="5">
        <f t="shared" si="67"/>
        <v>310.01249925000002</v>
      </c>
      <c r="Y356" s="5">
        <f t="shared" si="68"/>
        <v>279.01124932500005</v>
      </c>
      <c r="Z356" s="5">
        <f t="shared" si="69"/>
        <v>-223.76812421250003</v>
      </c>
      <c r="AA356" s="5">
        <f t="shared" si="70"/>
        <v>31.001249924999968</v>
      </c>
      <c r="AB356" s="5">
        <f t="shared" si="71"/>
        <v>10.655624962500013</v>
      </c>
    </row>
    <row r="357" spans="1:28" x14ac:dyDescent="0.55000000000000004">
      <c r="A357" s="3" t="s">
        <v>79</v>
      </c>
      <c r="B357" s="3" t="s">
        <v>708</v>
      </c>
      <c r="C357" t="s">
        <v>31</v>
      </c>
      <c r="D357" s="3" t="s">
        <v>36</v>
      </c>
      <c r="E357" s="3" t="s">
        <v>36</v>
      </c>
      <c r="F357" s="3" t="s">
        <v>82</v>
      </c>
      <c r="G357" s="5">
        <v>0.72499999999999998</v>
      </c>
      <c r="H357">
        <v>2070</v>
      </c>
      <c r="I357" s="5">
        <v>2620.5374846250002</v>
      </c>
      <c r="J357" s="5">
        <v>1.2659601375</v>
      </c>
      <c r="K357">
        <v>216690</v>
      </c>
      <c r="L357" s="15">
        <v>9.5528173888965798E-3</v>
      </c>
      <c r="M357" s="13">
        <v>1.2456144722875999</v>
      </c>
      <c r="N357" s="15">
        <v>4.83091787439614E-4</v>
      </c>
      <c r="O357" s="5">
        <f t="shared" si="60"/>
        <v>2620.5374846250002</v>
      </c>
      <c r="P357" s="5">
        <v>739.5</v>
      </c>
      <c r="Q357" s="5">
        <f t="shared" si="61"/>
        <v>2620.5374846250002</v>
      </c>
      <c r="R357" s="5">
        <f t="shared" si="62"/>
        <v>-1881.0374846250002</v>
      </c>
      <c r="S357" s="15">
        <f t="shared" si="63"/>
        <v>-0.71780598280362984</v>
      </c>
      <c r="T357">
        <v>1</v>
      </c>
      <c r="U357" s="5">
        <f t="shared" si="64"/>
        <v>739.5</v>
      </c>
      <c r="V357" s="15">
        <f t="shared" si="65"/>
        <v>4.6148876274862746E-6</v>
      </c>
      <c r="W357" s="15">
        <f t="shared" si="66"/>
        <v>-2.5436612368154159</v>
      </c>
      <c r="X357" s="5">
        <f t="shared" si="67"/>
        <v>2620.5374846250002</v>
      </c>
      <c r="Y357" s="5">
        <f t="shared" si="68"/>
        <v>2358.4837361625</v>
      </c>
      <c r="Z357" s="5">
        <f t="shared" si="69"/>
        <v>-1975.0893588562503</v>
      </c>
      <c r="AA357" s="5">
        <f t="shared" si="70"/>
        <v>262.05374846250015</v>
      </c>
      <c r="AB357" s="5">
        <f t="shared" si="71"/>
        <v>94.051874231250167</v>
      </c>
    </row>
    <row r="358" spans="1:28" x14ac:dyDescent="0.55000000000000004">
      <c r="A358" s="3" t="s">
        <v>53</v>
      </c>
      <c r="B358" s="3" t="s">
        <v>258</v>
      </c>
      <c r="C358" t="s">
        <v>47</v>
      </c>
      <c r="D358" s="3" t="s">
        <v>57</v>
      </c>
      <c r="E358" s="3" t="s">
        <v>49</v>
      </c>
      <c r="F358" s="3" t="s">
        <v>60</v>
      </c>
      <c r="G358" s="5">
        <v>5</v>
      </c>
      <c r="H358">
        <v>246</v>
      </c>
      <c r="I358" s="5">
        <v>617.48749972500002</v>
      </c>
      <c r="J358" s="5">
        <v>2.5101117875000001</v>
      </c>
      <c r="K358">
        <v>28163</v>
      </c>
      <c r="L358" s="15">
        <v>8.734864893654791E-3</v>
      </c>
      <c r="M358" s="13">
        <v>1.83184319852288</v>
      </c>
      <c r="N358" s="15">
        <v>4.0650406504065002E-3</v>
      </c>
      <c r="O358" s="5">
        <f t="shared" si="60"/>
        <v>617.48749972500002</v>
      </c>
      <c r="P358" s="5">
        <v>147.05000000000001</v>
      </c>
      <c r="Q358" s="5">
        <f t="shared" si="61"/>
        <v>617.48749972500002</v>
      </c>
      <c r="R358" s="5">
        <f t="shared" si="62"/>
        <v>-470.43749972500001</v>
      </c>
      <c r="S358" s="15">
        <f t="shared" si="63"/>
        <v>-0.76185752737425583</v>
      </c>
      <c r="T358">
        <v>1</v>
      </c>
      <c r="U358" s="5">
        <f t="shared" si="64"/>
        <v>147.05000000000001</v>
      </c>
      <c r="V358" s="15">
        <f t="shared" si="65"/>
        <v>3.5507580868515374E-5</v>
      </c>
      <c r="W358" s="15">
        <f t="shared" si="66"/>
        <v>-3.1991669481468885</v>
      </c>
      <c r="X358" s="5">
        <f t="shared" si="67"/>
        <v>617.48749972500002</v>
      </c>
      <c r="Y358" s="5">
        <f t="shared" si="68"/>
        <v>555.73874975249998</v>
      </c>
      <c r="Z358" s="5">
        <f t="shared" si="69"/>
        <v>-493.95937471125001</v>
      </c>
      <c r="AA358" s="5">
        <f t="shared" si="70"/>
        <v>61.748749972500036</v>
      </c>
      <c r="AB358" s="5">
        <f t="shared" si="71"/>
        <v>23.521874986249998</v>
      </c>
    </row>
    <row r="359" spans="1:28" x14ac:dyDescent="0.55000000000000004">
      <c r="A359" s="3" t="s">
        <v>79</v>
      </c>
      <c r="B359" s="3" t="s">
        <v>712</v>
      </c>
      <c r="C359" t="s">
        <v>31</v>
      </c>
      <c r="D359" s="3" t="s">
        <v>36</v>
      </c>
      <c r="E359" s="3" t="s">
        <v>36</v>
      </c>
      <c r="F359" s="3" t="s">
        <v>82</v>
      </c>
      <c r="G359" s="5">
        <v>4.45</v>
      </c>
      <c r="H359">
        <v>2827</v>
      </c>
      <c r="I359" s="5">
        <v>4601.6624662249997</v>
      </c>
      <c r="J359" s="5">
        <v>1.6277546749999998</v>
      </c>
      <c r="K359">
        <v>109457</v>
      </c>
      <c r="L359" s="15">
        <v>2.5827493901714803E-2</v>
      </c>
      <c r="M359" s="13">
        <v>1.4057693888924401</v>
      </c>
      <c r="N359" s="15">
        <v>3.5373187124159897E-4</v>
      </c>
      <c r="O359" s="5">
        <f t="shared" si="60"/>
        <v>4601.6624662249997</v>
      </c>
      <c r="P359" s="5">
        <v>1037</v>
      </c>
      <c r="Q359" s="5">
        <f t="shared" si="61"/>
        <v>4601.6624662249997</v>
      </c>
      <c r="R359" s="5">
        <f t="shared" si="62"/>
        <v>-3564.6624662249997</v>
      </c>
      <c r="S359" s="15">
        <f t="shared" si="63"/>
        <v>-0.77464666137264326</v>
      </c>
      <c r="T359">
        <v>1</v>
      </c>
      <c r="U359" s="5">
        <f t="shared" si="64"/>
        <v>1037</v>
      </c>
      <c r="V359" s="15">
        <f t="shared" si="65"/>
        <v>9.1360077473345633E-6</v>
      </c>
      <c r="W359" s="15">
        <f t="shared" si="66"/>
        <v>-3.4374758594262294</v>
      </c>
      <c r="X359" s="5">
        <f t="shared" si="67"/>
        <v>4601.6624662249997</v>
      </c>
      <c r="Y359" s="5">
        <f t="shared" si="68"/>
        <v>4141.4962196024999</v>
      </c>
      <c r="Z359" s="5">
        <f t="shared" si="69"/>
        <v>-3742.8955895362496</v>
      </c>
      <c r="AA359" s="5">
        <f t="shared" si="70"/>
        <v>460.16624662249978</v>
      </c>
      <c r="AB359" s="5">
        <f t="shared" si="71"/>
        <v>178.23312331124998</v>
      </c>
    </row>
    <row r="360" spans="1:28" x14ac:dyDescent="0.55000000000000004">
      <c r="A360" s="3" t="s">
        <v>72</v>
      </c>
      <c r="B360" s="3" t="s">
        <v>714</v>
      </c>
      <c r="C360" t="s">
        <v>47</v>
      </c>
      <c r="D360" s="3" t="s">
        <v>32</v>
      </c>
      <c r="E360" s="3" t="s">
        <v>482</v>
      </c>
      <c r="F360" s="3" t="s">
        <v>77</v>
      </c>
      <c r="G360" s="5">
        <v>6.25</v>
      </c>
      <c r="H360">
        <v>235</v>
      </c>
      <c r="I360" s="5">
        <v>356.06249718750001</v>
      </c>
      <c r="J360" s="5">
        <v>1.5151595625000001</v>
      </c>
      <c r="K360">
        <v>7056</v>
      </c>
      <c r="L360" s="15">
        <v>3.3304988662131503E-2</v>
      </c>
      <c r="M360" s="13">
        <v>4.7298044217687103</v>
      </c>
      <c r="N360" s="15">
        <v>4.2553191489361703E-3</v>
      </c>
      <c r="O360" s="5">
        <f t="shared" si="60"/>
        <v>356.06249718750001</v>
      </c>
      <c r="P360" s="5">
        <v>79.900000000000006</v>
      </c>
      <c r="Q360" s="5">
        <f t="shared" si="61"/>
        <v>356.06249718750001</v>
      </c>
      <c r="R360" s="5">
        <f t="shared" si="62"/>
        <v>-276.16249718749998</v>
      </c>
      <c r="S360" s="15">
        <f t="shared" si="63"/>
        <v>-0.77560119183816978</v>
      </c>
      <c r="T360">
        <v>1</v>
      </c>
      <c r="U360" s="5">
        <f t="shared" si="64"/>
        <v>79.900000000000006</v>
      </c>
      <c r="V360" s="15">
        <f t="shared" si="65"/>
        <v>1.4172335600907022E-4</v>
      </c>
      <c r="W360" s="15">
        <f t="shared" si="66"/>
        <v>-3.4563516544117641</v>
      </c>
      <c r="X360" s="5">
        <f t="shared" si="67"/>
        <v>356.06249718750001</v>
      </c>
      <c r="Y360" s="5">
        <f t="shared" si="68"/>
        <v>320.45624746875001</v>
      </c>
      <c r="Z360" s="5">
        <f t="shared" si="69"/>
        <v>-289.97062204687501</v>
      </c>
      <c r="AA360" s="5">
        <f t="shared" si="70"/>
        <v>35.606249718750007</v>
      </c>
      <c r="AB360" s="5">
        <f t="shared" si="71"/>
        <v>13.808124859375027</v>
      </c>
    </row>
    <row r="361" spans="1:28" x14ac:dyDescent="0.55000000000000004">
      <c r="A361" s="3" t="s">
        <v>72</v>
      </c>
      <c r="B361" s="3" t="s">
        <v>121</v>
      </c>
      <c r="C361" t="s">
        <v>47</v>
      </c>
      <c r="D361" s="3" t="s">
        <v>144</v>
      </c>
      <c r="E361" s="3" t="s">
        <v>49</v>
      </c>
      <c r="F361" s="3" t="s">
        <v>456</v>
      </c>
      <c r="G361" s="5">
        <v>10</v>
      </c>
      <c r="H361">
        <v>1075</v>
      </c>
      <c r="I361" s="5">
        <v>4424.1249959375</v>
      </c>
      <c r="J361" s="5">
        <v>4.1154651124999999</v>
      </c>
      <c r="K361">
        <v>23596</v>
      </c>
      <c r="L361" s="15">
        <v>4.5558569249025301E-2</v>
      </c>
      <c r="M361" s="13">
        <v>1.51522800474657</v>
      </c>
      <c r="N361" s="15">
        <v>1.8604651162790701E-3</v>
      </c>
      <c r="O361" s="5">
        <f t="shared" si="60"/>
        <v>2212.06249796875</v>
      </c>
      <c r="P361" s="5">
        <v>969</v>
      </c>
      <c r="Q361" s="5">
        <f t="shared" si="61"/>
        <v>4424.1249959375</v>
      </c>
      <c r="R361" s="5">
        <f t="shared" si="62"/>
        <v>-3455.1249959375</v>
      </c>
      <c r="S361" s="15">
        <f t="shared" si="63"/>
        <v>-0.78097363865401759</v>
      </c>
      <c r="T361">
        <v>2</v>
      </c>
      <c r="U361" s="5">
        <f t="shared" si="64"/>
        <v>484.5</v>
      </c>
      <c r="V361" s="15">
        <f t="shared" si="65"/>
        <v>8.4760128835395919E-5</v>
      </c>
      <c r="W361" s="15">
        <f t="shared" si="66"/>
        <v>-3.5656604705237358</v>
      </c>
      <c r="X361" s="5">
        <f t="shared" si="67"/>
        <v>2212.06249796875</v>
      </c>
      <c r="Y361" s="5">
        <f t="shared" si="68"/>
        <v>3981.71249634375</v>
      </c>
      <c r="Z361" s="5">
        <f t="shared" si="69"/>
        <v>-3627.8812457343752</v>
      </c>
      <c r="AA361" s="5">
        <f t="shared" si="70"/>
        <v>442.41249959375</v>
      </c>
      <c r="AB361" s="5">
        <f t="shared" si="71"/>
        <v>172.75624979687518</v>
      </c>
    </row>
    <row r="362" spans="1:28" x14ac:dyDescent="0.55000000000000004">
      <c r="A362" s="3" t="s">
        <v>72</v>
      </c>
      <c r="B362" s="3" t="s">
        <v>450</v>
      </c>
      <c r="C362" t="s">
        <v>47</v>
      </c>
      <c r="D362" s="3" t="s">
        <v>144</v>
      </c>
      <c r="E362" s="3" t="s">
        <v>49</v>
      </c>
      <c r="F362" s="3" t="s">
        <v>456</v>
      </c>
      <c r="G362" s="5">
        <v>10</v>
      </c>
      <c r="H362">
        <v>694</v>
      </c>
      <c r="I362" s="5">
        <v>2927.3124990249999</v>
      </c>
      <c r="J362" s="5">
        <v>4.2180295374999996</v>
      </c>
      <c r="K362">
        <v>8514</v>
      </c>
      <c r="L362" s="15">
        <v>8.1512802443034993E-2</v>
      </c>
      <c r="M362" s="13">
        <v>1.5543939393939401</v>
      </c>
      <c r="N362" s="15">
        <v>1.4409221902017299E-3</v>
      </c>
      <c r="O362" s="5">
        <f t="shared" si="60"/>
        <v>2927.3124990249999</v>
      </c>
      <c r="P362" s="5">
        <v>541.45000000000005</v>
      </c>
      <c r="Q362" s="5">
        <f t="shared" si="61"/>
        <v>2927.3124990249999</v>
      </c>
      <c r="R362" s="5">
        <f t="shared" si="62"/>
        <v>-2385.862499025</v>
      </c>
      <c r="S362" s="15">
        <f t="shared" si="63"/>
        <v>-0.8150351217438041</v>
      </c>
      <c r="T362">
        <v>1</v>
      </c>
      <c r="U362" s="5">
        <f t="shared" si="64"/>
        <v>541.45000000000005</v>
      </c>
      <c r="V362" s="15">
        <f t="shared" si="65"/>
        <v>1.1745360582569889E-4</v>
      </c>
      <c r="W362" s="15">
        <f t="shared" si="66"/>
        <v>-4.406431801689906</v>
      </c>
      <c r="X362" s="5">
        <f t="shared" si="67"/>
        <v>2927.3124990249999</v>
      </c>
      <c r="Y362" s="5">
        <f t="shared" si="68"/>
        <v>2634.5812491225001</v>
      </c>
      <c r="Z362" s="5">
        <f t="shared" si="69"/>
        <v>-2505.1556239762504</v>
      </c>
      <c r="AA362" s="5">
        <f t="shared" si="70"/>
        <v>292.73124990249971</v>
      </c>
      <c r="AB362" s="5">
        <f t="shared" si="71"/>
        <v>119.29312495125032</v>
      </c>
    </row>
    <row r="363" spans="1:28" x14ac:dyDescent="0.55000000000000004">
      <c r="A363" s="3" t="s">
        <v>72</v>
      </c>
      <c r="B363" s="3" t="s">
        <v>407</v>
      </c>
      <c r="C363" t="s">
        <v>47</v>
      </c>
      <c r="D363" s="3" t="s">
        <v>325</v>
      </c>
      <c r="E363" s="3" t="s">
        <v>165</v>
      </c>
      <c r="F363" s="3" t="s">
        <v>175</v>
      </c>
      <c r="G363" s="5">
        <v>10</v>
      </c>
      <c r="H363">
        <v>1088</v>
      </c>
      <c r="I363" s="5">
        <v>2429.5624935999999</v>
      </c>
      <c r="J363" s="5">
        <v>2.2330537625</v>
      </c>
      <c r="K363">
        <v>6903</v>
      </c>
      <c r="L363" s="15">
        <v>0.15761263218890298</v>
      </c>
      <c r="M363" s="13">
        <v>1.2097233087063599</v>
      </c>
      <c r="N363" s="15">
        <v>2.7573529411764703E-3</v>
      </c>
      <c r="O363" s="5">
        <f t="shared" si="60"/>
        <v>809.85416453333335</v>
      </c>
      <c r="P363" s="5">
        <v>397.8</v>
      </c>
      <c r="Q363" s="5">
        <f t="shared" si="61"/>
        <v>2429.5624935999999</v>
      </c>
      <c r="R363" s="5">
        <f t="shared" si="62"/>
        <v>-2031.7624936</v>
      </c>
      <c r="S363" s="15">
        <f t="shared" si="63"/>
        <v>-0.83626681715416151</v>
      </c>
      <c r="T363">
        <v>3</v>
      </c>
      <c r="U363" s="5">
        <f t="shared" si="64"/>
        <v>132.6</v>
      </c>
      <c r="V363" s="15">
        <f t="shared" si="65"/>
        <v>4.3459365493263687E-4</v>
      </c>
      <c r="W363" s="15">
        <f t="shared" si="66"/>
        <v>-5.1074974700854696</v>
      </c>
      <c r="X363" s="5">
        <f t="shared" si="67"/>
        <v>809.85416453333335</v>
      </c>
      <c r="Y363" s="5">
        <f t="shared" si="68"/>
        <v>2186.6062442399998</v>
      </c>
      <c r="Z363" s="5">
        <f t="shared" si="69"/>
        <v>-2133.3506182800002</v>
      </c>
      <c r="AA363" s="5">
        <f t="shared" si="70"/>
        <v>242.95624936000013</v>
      </c>
      <c r="AB363" s="5">
        <f t="shared" si="71"/>
        <v>101.58812468000019</v>
      </c>
    </row>
    <row r="364" spans="1:28" x14ac:dyDescent="0.55000000000000004">
      <c r="A364" s="3" t="s">
        <v>63</v>
      </c>
      <c r="B364" s="3" t="s">
        <v>719</v>
      </c>
      <c r="C364" t="s">
        <v>31</v>
      </c>
      <c r="D364" s="3" t="s">
        <v>36</v>
      </c>
      <c r="E364" s="3" t="s">
        <v>36</v>
      </c>
      <c r="F364" s="3" t="s">
        <v>35</v>
      </c>
      <c r="G364" s="5">
        <v>8.75</v>
      </c>
      <c r="H364">
        <v>1972</v>
      </c>
      <c r="I364" s="5">
        <v>3251.6374801500001</v>
      </c>
      <c r="J364" s="5">
        <v>1.6489033875000001</v>
      </c>
      <c r="K364">
        <v>1189894</v>
      </c>
      <c r="L364" s="15">
        <v>1.6572904813369901E-3</v>
      </c>
      <c r="M364" s="13">
        <v>2.0641392426552301</v>
      </c>
      <c r="N364" s="15">
        <v>5.0709939148073E-4</v>
      </c>
      <c r="O364" s="5">
        <f t="shared" si="60"/>
        <v>3251.6374801500001</v>
      </c>
      <c r="P364" s="5">
        <v>440.3</v>
      </c>
      <c r="Q364" s="5">
        <f t="shared" si="61"/>
        <v>3251.6374801500001</v>
      </c>
      <c r="R364" s="5">
        <f t="shared" si="62"/>
        <v>-2811.3374801499999</v>
      </c>
      <c r="S364" s="15">
        <f t="shared" si="63"/>
        <v>-0.86459130124810568</v>
      </c>
      <c r="T364">
        <v>1</v>
      </c>
      <c r="U364" s="5">
        <f t="shared" si="64"/>
        <v>440.3</v>
      </c>
      <c r="V364" s="15">
        <f t="shared" si="65"/>
        <v>8.4041099459279378E-7</v>
      </c>
      <c r="W364" s="15">
        <f t="shared" si="66"/>
        <v>-6.3850499208494202</v>
      </c>
      <c r="X364" s="5">
        <f t="shared" si="67"/>
        <v>3251.6374801500001</v>
      </c>
      <c r="Y364" s="5">
        <f t="shared" si="68"/>
        <v>2926.4737321350003</v>
      </c>
      <c r="Z364" s="5">
        <f t="shared" si="69"/>
        <v>-2951.9043541575002</v>
      </c>
      <c r="AA364" s="5">
        <f t="shared" si="70"/>
        <v>325.16374801499978</v>
      </c>
      <c r="AB364" s="5">
        <f t="shared" si="71"/>
        <v>140.56687400750025</v>
      </c>
    </row>
    <row r="365" spans="1:28" x14ac:dyDescent="0.55000000000000004">
      <c r="A365" s="3" t="s">
        <v>53</v>
      </c>
      <c r="B365" s="3" t="s">
        <v>559</v>
      </c>
      <c r="C365" t="s">
        <v>47</v>
      </c>
      <c r="D365" s="3" t="s">
        <v>57</v>
      </c>
      <c r="E365" s="3" t="s">
        <v>49</v>
      </c>
      <c r="F365" s="3" t="s">
        <v>60</v>
      </c>
      <c r="G365" s="5">
        <v>5</v>
      </c>
      <c r="H365">
        <v>806</v>
      </c>
      <c r="I365" s="5">
        <v>2146.1999948999996</v>
      </c>
      <c r="J365" s="5">
        <v>2.6627791499999995</v>
      </c>
      <c r="K365">
        <v>23013</v>
      </c>
      <c r="L365" s="15">
        <v>3.5023682266545002E-2</v>
      </c>
      <c r="M365" s="13">
        <v>2.4318254899404699</v>
      </c>
      <c r="N365" s="15">
        <v>1.24069478908189E-3</v>
      </c>
      <c r="O365" s="5">
        <f t="shared" si="60"/>
        <v>2146.1999948999996</v>
      </c>
      <c r="P365" s="5">
        <v>249.05</v>
      </c>
      <c r="Q365" s="5">
        <f t="shared" si="61"/>
        <v>2146.1999948999996</v>
      </c>
      <c r="R365" s="5">
        <f t="shared" si="62"/>
        <v>-1897.1499948999997</v>
      </c>
      <c r="S365" s="15">
        <f t="shared" si="63"/>
        <v>-0.88395769239035704</v>
      </c>
      <c r="T365">
        <v>1</v>
      </c>
      <c r="U365" s="5">
        <f t="shared" si="64"/>
        <v>249.05</v>
      </c>
      <c r="V365" s="15">
        <f t="shared" si="65"/>
        <v>4.3453700082562179E-5</v>
      </c>
      <c r="W365" s="15">
        <f t="shared" si="66"/>
        <v>-7.617546656896204</v>
      </c>
      <c r="X365" s="5">
        <f t="shared" si="67"/>
        <v>2146.1999948999996</v>
      </c>
      <c r="Y365" s="5">
        <f t="shared" si="68"/>
        <v>1931.5799954099998</v>
      </c>
      <c r="Z365" s="5">
        <f t="shared" si="69"/>
        <v>-1992.0074946449997</v>
      </c>
      <c r="AA365" s="5">
        <f t="shared" si="70"/>
        <v>214.61999948999983</v>
      </c>
      <c r="AB365" s="5">
        <f t="shared" si="71"/>
        <v>94.857499745000041</v>
      </c>
    </row>
    <row r="366" spans="1:28" x14ac:dyDescent="0.55000000000000004">
      <c r="A366" s="3" t="s">
        <v>79</v>
      </c>
      <c r="B366" s="3" t="s">
        <v>722</v>
      </c>
      <c r="C366" t="s">
        <v>31</v>
      </c>
      <c r="D366" s="3" t="s">
        <v>36</v>
      </c>
      <c r="E366" s="3" t="s">
        <v>36</v>
      </c>
      <c r="F366" s="3" t="s">
        <v>82</v>
      </c>
      <c r="G366" s="5">
        <v>0.78749999999999998</v>
      </c>
      <c r="H366">
        <v>354</v>
      </c>
      <c r="I366" s="5">
        <v>305.04999952500003</v>
      </c>
      <c r="J366" s="5">
        <v>0.86172316250000003</v>
      </c>
      <c r="K366">
        <v>20676</v>
      </c>
      <c r="L366" s="15">
        <v>1.7121300058038299E-2</v>
      </c>
      <c r="M366" s="13">
        <v>1.55795124782356</v>
      </c>
      <c r="N366" s="15">
        <v>2.8248587570621504E-3</v>
      </c>
      <c r="O366" s="5">
        <f t="shared" si="60"/>
        <v>305.04999952500003</v>
      </c>
      <c r="P366" s="5">
        <v>34</v>
      </c>
      <c r="Q366" s="5">
        <f t="shared" si="61"/>
        <v>305.04999952500003</v>
      </c>
      <c r="R366" s="5">
        <f t="shared" si="62"/>
        <v>-271.04999952500003</v>
      </c>
      <c r="S366" s="15">
        <f t="shared" si="63"/>
        <v>-0.88854286165237784</v>
      </c>
      <c r="T366">
        <v>1</v>
      </c>
      <c r="U366" s="5">
        <f t="shared" si="64"/>
        <v>34</v>
      </c>
      <c r="V366" s="15">
        <f t="shared" si="65"/>
        <v>4.8365254401238189E-5</v>
      </c>
      <c r="W366" s="15">
        <f t="shared" si="66"/>
        <v>-7.9720588095588241</v>
      </c>
      <c r="X366" s="5">
        <f t="shared" si="67"/>
        <v>305.04999952500003</v>
      </c>
      <c r="Y366" s="5">
        <f t="shared" si="68"/>
        <v>274.54499957250005</v>
      </c>
      <c r="Z366" s="5">
        <f t="shared" si="69"/>
        <v>-284.60249950125007</v>
      </c>
      <c r="AA366" s="5">
        <f t="shared" si="70"/>
        <v>30.504999952499986</v>
      </c>
      <c r="AB366" s="5">
        <f t="shared" si="71"/>
        <v>13.552499976250033</v>
      </c>
    </row>
    <row r="367" spans="1:28" x14ac:dyDescent="0.55000000000000004">
      <c r="A367" s="3" t="s">
        <v>72</v>
      </c>
      <c r="B367" s="3" t="s">
        <v>725</v>
      </c>
      <c r="C367" t="s">
        <v>47</v>
      </c>
      <c r="D367" s="3" t="s">
        <v>173</v>
      </c>
      <c r="E367" s="3" t="s">
        <v>726</v>
      </c>
      <c r="F367" s="3" t="s">
        <v>175</v>
      </c>
      <c r="G367" s="5">
        <v>8.75</v>
      </c>
      <c r="H367">
        <v>2288</v>
      </c>
      <c r="I367" s="5">
        <v>9597.1749873999997</v>
      </c>
      <c r="J367" s="5">
        <v>4.1945694874999999</v>
      </c>
      <c r="K367">
        <v>266585</v>
      </c>
      <c r="L367" s="15">
        <v>8.5826284299566694E-3</v>
      </c>
      <c r="M367" s="13">
        <v>1.9435272052065899</v>
      </c>
      <c r="N367" s="15">
        <v>4.3706293706293695E-4</v>
      </c>
      <c r="O367" s="5">
        <f t="shared" si="60"/>
        <v>9597.1749873999997</v>
      </c>
      <c r="P367" s="5">
        <v>871.25</v>
      </c>
      <c r="Q367" s="5">
        <f t="shared" si="61"/>
        <v>9597.1749873999997</v>
      </c>
      <c r="R367" s="5">
        <f t="shared" si="62"/>
        <v>-8725.9249873999997</v>
      </c>
      <c r="S367" s="15">
        <f t="shared" si="63"/>
        <v>-0.90921807707540481</v>
      </c>
      <c r="T367">
        <v>1</v>
      </c>
      <c r="U367" s="5">
        <f t="shared" si="64"/>
        <v>871.25</v>
      </c>
      <c r="V367" s="15">
        <f t="shared" si="65"/>
        <v>3.7511487893167253E-6</v>
      </c>
      <c r="W367" s="15">
        <f t="shared" si="66"/>
        <v>-10.015408880803443</v>
      </c>
      <c r="X367" s="5">
        <f t="shared" si="67"/>
        <v>9597.1749873999997</v>
      </c>
      <c r="Y367" s="5">
        <f t="shared" si="68"/>
        <v>8637.4574886600003</v>
      </c>
      <c r="Z367" s="5">
        <f t="shared" si="69"/>
        <v>-9162.2212367699995</v>
      </c>
      <c r="AA367" s="5">
        <f t="shared" si="70"/>
        <v>959.71749873999943</v>
      </c>
      <c r="AB367" s="5">
        <f t="shared" si="71"/>
        <v>436.29624936999971</v>
      </c>
    </row>
    <row r="368" spans="1:28" x14ac:dyDescent="0.55000000000000004">
      <c r="A368" s="3" t="s">
        <v>72</v>
      </c>
      <c r="B368" s="3" t="s">
        <v>728</v>
      </c>
      <c r="C368" t="s">
        <v>47</v>
      </c>
      <c r="D368" s="3" t="s">
        <v>729</v>
      </c>
      <c r="E368" s="3" t="s">
        <v>730</v>
      </c>
      <c r="F368" s="3" t="s">
        <v>50</v>
      </c>
      <c r="G368" s="5">
        <v>13.75</v>
      </c>
      <c r="H368">
        <v>289</v>
      </c>
      <c r="I368" s="5">
        <v>1668.5874979624998</v>
      </c>
      <c r="J368" s="5">
        <v>5.7736591624999996</v>
      </c>
      <c r="K368">
        <v>8045</v>
      </c>
      <c r="L368" s="15">
        <v>3.5922933499067701E-2</v>
      </c>
      <c r="M368" s="13">
        <v>2.7225170913610901</v>
      </c>
      <c r="N368" s="15">
        <v>3.4602076124567501E-3</v>
      </c>
      <c r="O368" s="5">
        <f t="shared" si="60"/>
        <v>1668.5874979624998</v>
      </c>
      <c r="P368" s="5">
        <v>144.5</v>
      </c>
      <c r="Q368" s="5">
        <f t="shared" si="61"/>
        <v>1668.5874979624998</v>
      </c>
      <c r="R368" s="5">
        <f t="shared" si="62"/>
        <v>-1524.0874979624998</v>
      </c>
      <c r="S368" s="15">
        <f t="shared" si="63"/>
        <v>-0.91339980661700515</v>
      </c>
      <c r="T368">
        <v>1</v>
      </c>
      <c r="U368" s="5">
        <f t="shared" si="64"/>
        <v>144.5</v>
      </c>
      <c r="V368" s="15">
        <f t="shared" si="65"/>
        <v>1.2430080795525165E-4</v>
      </c>
      <c r="W368" s="15">
        <f t="shared" si="66"/>
        <v>-10.547318324999999</v>
      </c>
      <c r="X368" s="5">
        <f t="shared" si="67"/>
        <v>1668.5874979624998</v>
      </c>
      <c r="Y368" s="5">
        <f t="shared" si="68"/>
        <v>1501.7287481662499</v>
      </c>
      <c r="Z368" s="5">
        <f t="shared" si="69"/>
        <v>-1600.2918728606248</v>
      </c>
      <c r="AA368" s="5">
        <f t="shared" si="70"/>
        <v>166.85874979624987</v>
      </c>
      <c r="AB368" s="5">
        <f t="shared" si="71"/>
        <v>76.204374898125025</v>
      </c>
    </row>
    <row r="369" spans="1:28" x14ac:dyDescent="0.55000000000000004">
      <c r="A369" s="3" t="s">
        <v>72</v>
      </c>
      <c r="B369" s="3" t="s">
        <v>589</v>
      </c>
      <c r="C369" t="s">
        <v>47</v>
      </c>
      <c r="D369" s="3" t="s">
        <v>144</v>
      </c>
      <c r="E369" s="3" t="s">
        <v>309</v>
      </c>
      <c r="F369" s="3" t="s">
        <v>77</v>
      </c>
      <c r="G369" s="5">
        <v>10</v>
      </c>
      <c r="H369">
        <v>598</v>
      </c>
      <c r="I369" s="5">
        <v>2009.4124943749998</v>
      </c>
      <c r="J369" s="5">
        <v>3.3602215624999996</v>
      </c>
      <c r="K369">
        <v>8683</v>
      </c>
      <c r="L369" s="15">
        <v>6.8870206149948196E-2</v>
      </c>
      <c r="M369" s="13">
        <v>1.8791777035586801</v>
      </c>
      <c r="N369" s="15">
        <v>1.67224080267559E-3</v>
      </c>
      <c r="O369" s="5">
        <f t="shared" si="60"/>
        <v>2009.4124943749998</v>
      </c>
      <c r="P369" s="5">
        <v>168.3</v>
      </c>
      <c r="Q369" s="5">
        <f t="shared" si="61"/>
        <v>2009.4124943749998</v>
      </c>
      <c r="R369" s="5">
        <f t="shared" si="62"/>
        <v>-1841.1124943749999</v>
      </c>
      <c r="S369" s="15">
        <f t="shared" si="63"/>
        <v>-0.91624417561295823</v>
      </c>
      <c r="T369">
        <v>1</v>
      </c>
      <c r="U369" s="5">
        <f t="shared" si="64"/>
        <v>168.3</v>
      </c>
      <c r="V369" s="15">
        <f t="shared" si="65"/>
        <v>1.1516756881262273E-4</v>
      </c>
      <c r="W369" s="15">
        <f t="shared" si="66"/>
        <v>-10.939468178104574</v>
      </c>
      <c r="X369" s="5">
        <f t="shared" si="67"/>
        <v>2009.4124943749998</v>
      </c>
      <c r="Y369" s="5">
        <f t="shared" si="68"/>
        <v>1808.4712449374999</v>
      </c>
      <c r="Z369" s="5">
        <f t="shared" si="69"/>
        <v>-1933.16811909375</v>
      </c>
      <c r="AA369" s="5">
        <f t="shared" si="70"/>
        <v>200.94124943749989</v>
      </c>
      <c r="AB369" s="5">
        <f t="shared" si="71"/>
        <v>92.055624718750096</v>
      </c>
    </row>
    <row r="370" spans="1:28" x14ac:dyDescent="0.55000000000000004">
      <c r="A370" s="3" t="s">
        <v>53</v>
      </c>
      <c r="B370" s="3" t="s">
        <v>733</v>
      </c>
      <c r="C370" t="s">
        <v>47</v>
      </c>
      <c r="D370" s="3" t="s">
        <v>57</v>
      </c>
      <c r="E370" s="3" t="s">
        <v>149</v>
      </c>
      <c r="F370" s="3" t="s">
        <v>60</v>
      </c>
      <c r="G370" s="5">
        <v>0</v>
      </c>
      <c r="H370">
        <v>2</v>
      </c>
      <c r="I370" s="5">
        <v>1.3125</v>
      </c>
      <c r="J370" s="5">
        <v>0.65625</v>
      </c>
      <c r="K370">
        <v>34</v>
      </c>
      <c r="L370" s="15">
        <v>5.8823529411764698E-2</v>
      </c>
      <c r="M370" s="13">
        <v>1.9411764705882399</v>
      </c>
      <c r="N370" s="15">
        <v>0</v>
      </c>
      <c r="O370" s="5">
        <v>0</v>
      </c>
      <c r="P370" s="5">
        <v>0</v>
      </c>
      <c r="Q370" s="5">
        <f t="shared" si="61"/>
        <v>1.3125</v>
      </c>
      <c r="R370" s="5">
        <f t="shared" si="62"/>
        <v>-1.3125</v>
      </c>
      <c r="S370" s="15">
        <f t="shared" si="63"/>
        <v>-1</v>
      </c>
      <c r="T370">
        <v>0</v>
      </c>
      <c r="U370" s="5" t="str">
        <f t="shared" si="64"/>
        <v>NA</v>
      </c>
      <c r="V370" s="15">
        <f t="shared" si="65"/>
        <v>0</v>
      </c>
      <c r="W370" s="15">
        <f t="shared" si="66"/>
        <v>0</v>
      </c>
      <c r="X370" s="5">
        <f t="shared" si="67"/>
        <v>0</v>
      </c>
      <c r="Y370" s="5">
        <f t="shared" si="68"/>
        <v>1.1812500000000001</v>
      </c>
      <c r="Z370" s="5">
        <f t="shared" si="69"/>
        <v>-1.378125</v>
      </c>
      <c r="AA370" s="5">
        <f t="shared" si="70"/>
        <v>0.13124999999999987</v>
      </c>
      <c r="AB370" s="5">
        <f t="shared" si="71"/>
        <v>6.5625000000000044E-2</v>
      </c>
    </row>
    <row r="371" spans="1:28" x14ac:dyDescent="0.55000000000000004">
      <c r="A371" s="3" t="s">
        <v>53</v>
      </c>
      <c r="B371" s="3" t="s">
        <v>735</v>
      </c>
      <c r="C371" t="s">
        <v>47</v>
      </c>
      <c r="D371" s="3" t="s">
        <v>57</v>
      </c>
      <c r="E371" s="3" t="s">
        <v>736</v>
      </c>
      <c r="F371" s="3" t="s">
        <v>60</v>
      </c>
      <c r="G371" s="5">
        <v>0</v>
      </c>
      <c r="H371">
        <v>2</v>
      </c>
      <c r="I371" s="5">
        <v>2</v>
      </c>
      <c r="J371" s="5">
        <v>1</v>
      </c>
      <c r="K371">
        <v>69</v>
      </c>
      <c r="L371" s="15">
        <v>2.8985507246376798E-2</v>
      </c>
      <c r="M371" s="13">
        <v>1.6768115942029</v>
      </c>
      <c r="N371" s="15">
        <v>0</v>
      </c>
      <c r="O371" s="5">
        <v>0</v>
      </c>
      <c r="P371" s="5">
        <v>0</v>
      </c>
      <c r="Q371" s="5">
        <f t="shared" si="61"/>
        <v>2</v>
      </c>
      <c r="R371" s="5">
        <f t="shared" si="62"/>
        <v>-2</v>
      </c>
      <c r="S371" s="15">
        <f t="shared" si="63"/>
        <v>-1</v>
      </c>
      <c r="T371">
        <v>0</v>
      </c>
      <c r="U371" s="5" t="str">
        <f t="shared" si="64"/>
        <v>NA</v>
      </c>
      <c r="V371" s="15">
        <f t="shared" si="65"/>
        <v>0</v>
      </c>
      <c r="W371" s="15">
        <f t="shared" si="66"/>
        <v>0</v>
      </c>
      <c r="X371" s="5">
        <f t="shared" si="67"/>
        <v>0</v>
      </c>
      <c r="Y371" s="5">
        <f t="shared" si="68"/>
        <v>1.8</v>
      </c>
      <c r="Z371" s="5">
        <f t="shared" si="69"/>
        <v>-2.1</v>
      </c>
      <c r="AA371" s="5">
        <f t="shared" si="70"/>
        <v>0.19999999999999996</v>
      </c>
      <c r="AB371" s="5">
        <f t="shared" si="71"/>
        <v>0.10000000000000009</v>
      </c>
    </row>
    <row r="372" spans="1:28" x14ac:dyDescent="0.55000000000000004">
      <c r="A372" s="3" t="s">
        <v>53</v>
      </c>
      <c r="B372" s="3" t="s">
        <v>738</v>
      </c>
      <c r="C372" t="s">
        <v>47</v>
      </c>
      <c r="D372" s="3" t="s">
        <v>57</v>
      </c>
      <c r="E372" s="3" t="s">
        <v>149</v>
      </c>
      <c r="F372" s="3" t="s">
        <v>60</v>
      </c>
      <c r="G372" s="5">
        <v>0</v>
      </c>
      <c r="H372">
        <v>2</v>
      </c>
      <c r="I372" s="5">
        <v>2.1375000000000002</v>
      </c>
      <c r="J372" s="5">
        <v>1.0687500000000001</v>
      </c>
      <c r="K372">
        <v>452</v>
      </c>
      <c r="L372" s="15">
        <v>4.4247787610619503E-3</v>
      </c>
      <c r="M372" s="13">
        <v>1.65730088495575</v>
      </c>
      <c r="N372" s="15">
        <v>0</v>
      </c>
      <c r="O372" s="5">
        <v>0</v>
      </c>
      <c r="P372" s="5">
        <v>0</v>
      </c>
      <c r="Q372" s="5">
        <f t="shared" si="61"/>
        <v>2.1375000000000002</v>
      </c>
      <c r="R372" s="5">
        <f t="shared" si="62"/>
        <v>-2.1375000000000002</v>
      </c>
      <c r="S372" s="15">
        <f t="shared" si="63"/>
        <v>-1</v>
      </c>
      <c r="T372">
        <v>0</v>
      </c>
      <c r="U372" s="5" t="str">
        <f t="shared" si="64"/>
        <v>NA</v>
      </c>
      <c r="V372" s="15">
        <f t="shared" si="65"/>
        <v>0</v>
      </c>
      <c r="W372" s="15">
        <f t="shared" si="66"/>
        <v>0</v>
      </c>
      <c r="X372" s="5">
        <f t="shared" si="67"/>
        <v>0</v>
      </c>
      <c r="Y372" s="5">
        <f t="shared" si="68"/>
        <v>1.9237500000000003</v>
      </c>
      <c r="Z372" s="5">
        <f t="shared" si="69"/>
        <v>-2.2443750000000002</v>
      </c>
      <c r="AA372" s="5">
        <f t="shared" si="70"/>
        <v>0.21374999999999988</v>
      </c>
      <c r="AB372" s="5">
        <f t="shared" si="71"/>
        <v>0.10687500000000005</v>
      </c>
    </row>
    <row r="373" spans="1:28" x14ac:dyDescent="0.55000000000000004">
      <c r="A373" s="3" t="s">
        <v>53</v>
      </c>
      <c r="B373" s="3" t="s">
        <v>740</v>
      </c>
      <c r="C373" t="s">
        <v>47</v>
      </c>
      <c r="D373" s="3" t="s">
        <v>57</v>
      </c>
      <c r="E373" s="3" t="s">
        <v>149</v>
      </c>
      <c r="F373" s="3" t="s">
        <v>60</v>
      </c>
      <c r="G373" s="5">
        <v>0</v>
      </c>
      <c r="H373">
        <v>5</v>
      </c>
      <c r="I373" s="5">
        <v>4.1500000000000004</v>
      </c>
      <c r="J373" s="5">
        <v>0.83</v>
      </c>
      <c r="K373">
        <v>448</v>
      </c>
      <c r="L373" s="15">
        <v>1.11607142857143E-2</v>
      </c>
      <c r="M373" s="13">
        <v>1.38214285714286</v>
      </c>
      <c r="N373" s="15">
        <v>0</v>
      </c>
      <c r="O373" s="5">
        <v>0</v>
      </c>
      <c r="P373" s="5">
        <v>0</v>
      </c>
      <c r="Q373" s="5">
        <f t="shared" si="61"/>
        <v>4.1500000000000004</v>
      </c>
      <c r="R373" s="5">
        <f t="shared" si="62"/>
        <v>-4.1500000000000004</v>
      </c>
      <c r="S373" s="15">
        <f t="shared" si="63"/>
        <v>-1</v>
      </c>
      <c r="T373">
        <v>0</v>
      </c>
      <c r="U373" s="5" t="str">
        <f t="shared" si="64"/>
        <v>NA</v>
      </c>
      <c r="V373" s="15">
        <f t="shared" si="65"/>
        <v>0</v>
      </c>
      <c r="W373" s="15">
        <f t="shared" si="66"/>
        <v>0</v>
      </c>
      <c r="X373" s="5">
        <f t="shared" si="67"/>
        <v>0</v>
      </c>
      <c r="Y373" s="5">
        <f t="shared" si="68"/>
        <v>3.7350000000000003</v>
      </c>
      <c r="Z373" s="5">
        <f t="shared" si="69"/>
        <v>-4.3575000000000008</v>
      </c>
      <c r="AA373" s="5">
        <f t="shared" si="70"/>
        <v>0.41500000000000004</v>
      </c>
      <c r="AB373" s="5">
        <f t="shared" si="71"/>
        <v>0.20750000000000046</v>
      </c>
    </row>
    <row r="374" spans="1:28" x14ac:dyDescent="0.55000000000000004">
      <c r="A374" s="3" t="s">
        <v>53</v>
      </c>
      <c r="B374" s="3" t="s">
        <v>742</v>
      </c>
      <c r="C374" t="s">
        <v>47</v>
      </c>
      <c r="D374" s="3" t="s">
        <v>57</v>
      </c>
      <c r="E374" s="3" t="s">
        <v>736</v>
      </c>
      <c r="F374" s="3" t="s">
        <v>60</v>
      </c>
      <c r="G374" s="5">
        <v>0</v>
      </c>
      <c r="H374">
        <v>6</v>
      </c>
      <c r="I374" s="5">
        <v>4.875</v>
      </c>
      <c r="J374" s="5">
        <v>0.8125</v>
      </c>
      <c r="K374">
        <v>53</v>
      </c>
      <c r="L374" s="15">
        <v>0.11320754716981099</v>
      </c>
      <c r="M374" s="13">
        <v>3.5320754716981102</v>
      </c>
      <c r="N374" s="15">
        <v>0</v>
      </c>
      <c r="O374" s="5">
        <v>0</v>
      </c>
      <c r="P374" s="5">
        <v>0</v>
      </c>
      <c r="Q374" s="5">
        <f t="shared" si="61"/>
        <v>4.875</v>
      </c>
      <c r="R374" s="5">
        <f t="shared" si="62"/>
        <v>-4.875</v>
      </c>
      <c r="S374" s="15">
        <f t="shared" si="63"/>
        <v>-1</v>
      </c>
      <c r="T374">
        <v>0</v>
      </c>
      <c r="U374" s="5" t="str">
        <f t="shared" si="64"/>
        <v>NA</v>
      </c>
      <c r="V374" s="15">
        <f t="shared" si="65"/>
        <v>0</v>
      </c>
      <c r="W374" s="15">
        <f t="shared" si="66"/>
        <v>0</v>
      </c>
      <c r="X374" s="5">
        <f t="shared" si="67"/>
        <v>0</v>
      </c>
      <c r="Y374" s="5">
        <f t="shared" si="68"/>
        <v>4.3875000000000002</v>
      </c>
      <c r="Z374" s="5">
        <f t="shared" si="69"/>
        <v>-5.1187500000000004</v>
      </c>
      <c r="AA374" s="5">
        <f t="shared" si="70"/>
        <v>0.48749999999999982</v>
      </c>
      <c r="AB374" s="5">
        <f t="shared" si="71"/>
        <v>0.24375000000000036</v>
      </c>
    </row>
    <row r="375" spans="1:28" x14ac:dyDescent="0.55000000000000004">
      <c r="A375" s="3" t="s">
        <v>53</v>
      </c>
      <c r="B375" s="3" t="s">
        <v>744</v>
      </c>
      <c r="C375" t="s">
        <v>47</v>
      </c>
      <c r="D375" s="3" t="s">
        <v>57</v>
      </c>
      <c r="E375" s="3" t="s">
        <v>309</v>
      </c>
      <c r="F375" s="3" t="s">
        <v>60</v>
      </c>
      <c r="G375" s="5">
        <v>0</v>
      </c>
      <c r="H375">
        <v>16</v>
      </c>
      <c r="I375" s="5">
        <v>10.0625</v>
      </c>
      <c r="J375" s="5">
        <v>0.62890625</v>
      </c>
      <c r="K375">
        <v>2087</v>
      </c>
      <c r="L375" s="15">
        <v>7.6665069477719191E-3</v>
      </c>
      <c r="M375" s="13">
        <v>1.3501197891710599</v>
      </c>
      <c r="N375" s="15">
        <v>0</v>
      </c>
      <c r="O375" s="5">
        <v>0</v>
      </c>
      <c r="P375" s="5">
        <v>0</v>
      </c>
      <c r="Q375" s="5">
        <f t="shared" si="61"/>
        <v>10.0625</v>
      </c>
      <c r="R375" s="5">
        <f t="shared" si="62"/>
        <v>-10.0625</v>
      </c>
      <c r="S375" s="15">
        <f t="shared" si="63"/>
        <v>-1</v>
      </c>
      <c r="T375">
        <v>0</v>
      </c>
      <c r="U375" s="5" t="str">
        <f t="shared" si="64"/>
        <v>NA</v>
      </c>
      <c r="V375" s="15">
        <f t="shared" si="65"/>
        <v>0</v>
      </c>
      <c r="W375" s="15">
        <f t="shared" si="66"/>
        <v>0</v>
      </c>
      <c r="X375" s="5">
        <f t="shared" si="67"/>
        <v>0</v>
      </c>
      <c r="Y375" s="5">
        <f t="shared" si="68"/>
        <v>9.0562500000000004</v>
      </c>
      <c r="Z375" s="5">
        <f t="shared" si="69"/>
        <v>-10.565625000000001</v>
      </c>
      <c r="AA375" s="5">
        <f t="shared" si="70"/>
        <v>1.0062499999999996</v>
      </c>
      <c r="AB375" s="5">
        <f t="shared" si="71"/>
        <v>0.50312500000000071</v>
      </c>
    </row>
    <row r="376" spans="1:28" x14ac:dyDescent="0.55000000000000004">
      <c r="A376" s="3" t="s">
        <v>53</v>
      </c>
      <c r="B376" s="3" t="s">
        <v>746</v>
      </c>
      <c r="C376" t="s">
        <v>47</v>
      </c>
      <c r="D376" s="3" t="s">
        <v>57</v>
      </c>
      <c r="E376" s="3" t="s">
        <v>165</v>
      </c>
      <c r="F376" s="3" t="s">
        <v>60</v>
      </c>
      <c r="G376" s="5">
        <v>0</v>
      </c>
      <c r="H376">
        <v>14</v>
      </c>
      <c r="I376" s="5">
        <v>14.312499949999999</v>
      </c>
      <c r="J376" s="5">
        <v>1.0223214249999999</v>
      </c>
      <c r="K376">
        <v>278</v>
      </c>
      <c r="L376" s="15">
        <v>5.0359712230215799E-2</v>
      </c>
      <c r="M376" s="13">
        <v>1.7802158273381301</v>
      </c>
      <c r="N376" s="15">
        <v>0</v>
      </c>
      <c r="O376" s="5">
        <v>0</v>
      </c>
      <c r="P376" s="5">
        <v>0</v>
      </c>
      <c r="Q376" s="5">
        <f t="shared" si="61"/>
        <v>14.312499949999999</v>
      </c>
      <c r="R376" s="5">
        <f t="shared" si="62"/>
        <v>-14.312499949999999</v>
      </c>
      <c r="S376" s="15">
        <f t="shared" si="63"/>
        <v>-1</v>
      </c>
      <c r="T376">
        <v>0</v>
      </c>
      <c r="U376" s="5" t="str">
        <f t="shared" si="64"/>
        <v>NA</v>
      </c>
      <c r="V376" s="15">
        <f t="shared" si="65"/>
        <v>0</v>
      </c>
      <c r="W376" s="15">
        <f t="shared" si="66"/>
        <v>0</v>
      </c>
      <c r="X376" s="5">
        <f t="shared" si="67"/>
        <v>0</v>
      </c>
      <c r="Y376" s="5">
        <f t="shared" si="68"/>
        <v>12.881249954999999</v>
      </c>
      <c r="Z376" s="5">
        <f t="shared" si="69"/>
        <v>-15.0281249475</v>
      </c>
      <c r="AA376" s="5">
        <f t="shared" si="70"/>
        <v>1.4312499949999999</v>
      </c>
      <c r="AB376" s="5">
        <f t="shared" si="71"/>
        <v>0.71562499750000086</v>
      </c>
    </row>
    <row r="377" spans="1:28" x14ac:dyDescent="0.55000000000000004">
      <c r="A377" s="3" t="s">
        <v>72</v>
      </c>
      <c r="B377" s="3" t="s">
        <v>748</v>
      </c>
      <c r="C377" t="s">
        <v>47</v>
      </c>
      <c r="D377" s="3" t="s">
        <v>32</v>
      </c>
      <c r="E377" s="3" t="s">
        <v>749</v>
      </c>
      <c r="F377" s="3" t="s">
        <v>77</v>
      </c>
      <c r="G377" s="5">
        <v>0</v>
      </c>
      <c r="H377">
        <v>15</v>
      </c>
      <c r="I377" s="5">
        <v>6.8499999374999998</v>
      </c>
      <c r="J377" s="5">
        <v>0.45666666249999999</v>
      </c>
      <c r="K377">
        <v>136</v>
      </c>
      <c r="L377" s="15">
        <v>0.110294117647059</v>
      </c>
      <c r="M377" s="13">
        <v>3.7962500000000001</v>
      </c>
      <c r="N377" s="15">
        <v>0</v>
      </c>
      <c r="O377" s="5">
        <v>0</v>
      </c>
      <c r="P377" s="5">
        <v>0</v>
      </c>
      <c r="Q377" s="5">
        <f t="shared" si="61"/>
        <v>6.8499999374999998</v>
      </c>
      <c r="R377" s="5">
        <f t="shared" si="62"/>
        <v>-6.8499999374999998</v>
      </c>
      <c r="S377" s="15">
        <f t="shared" si="63"/>
        <v>-1</v>
      </c>
      <c r="T377">
        <v>0</v>
      </c>
      <c r="U377" s="5" t="str">
        <f t="shared" si="64"/>
        <v>NA</v>
      </c>
      <c r="V377" s="15">
        <f t="shared" si="65"/>
        <v>0</v>
      </c>
      <c r="W377" s="15">
        <f t="shared" si="66"/>
        <v>0</v>
      </c>
      <c r="X377" s="5">
        <f t="shared" si="67"/>
        <v>0</v>
      </c>
      <c r="Y377" s="5">
        <f t="shared" si="68"/>
        <v>6.1649999437499998</v>
      </c>
      <c r="Z377" s="5">
        <f t="shared" si="69"/>
        <v>-7.1924999343750002</v>
      </c>
      <c r="AA377" s="5">
        <f t="shared" si="70"/>
        <v>0.68499999374999998</v>
      </c>
      <c r="AB377" s="5">
        <f t="shared" si="71"/>
        <v>0.34249999687500043</v>
      </c>
    </row>
    <row r="378" spans="1:28" x14ac:dyDescent="0.55000000000000004">
      <c r="A378" s="3" t="s">
        <v>72</v>
      </c>
      <c r="B378" s="3" t="s">
        <v>751</v>
      </c>
      <c r="C378" t="s">
        <v>47</v>
      </c>
      <c r="D378" s="3" t="s">
        <v>32</v>
      </c>
      <c r="E378" s="3" t="s">
        <v>752</v>
      </c>
      <c r="F378" s="3" t="s">
        <v>77</v>
      </c>
      <c r="G378" s="5">
        <v>0</v>
      </c>
      <c r="H378">
        <v>13</v>
      </c>
      <c r="I378" s="5">
        <v>9.7249998624999989</v>
      </c>
      <c r="J378" s="5">
        <v>0.74807691249999997</v>
      </c>
      <c r="K378">
        <v>185</v>
      </c>
      <c r="L378" s="15">
        <v>7.0270270270270302E-2</v>
      </c>
      <c r="M378" s="13">
        <v>4.7404324324324296</v>
      </c>
      <c r="N378" s="15">
        <v>0</v>
      </c>
      <c r="O378" s="5">
        <v>0</v>
      </c>
      <c r="P378" s="5">
        <v>0</v>
      </c>
      <c r="Q378" s="5">
        <f t="shared" si="61"/>
        <v>9.7249998624999989</v>
      </c>
      <c r="R378" s="5">
        <f t="shared" si="62"/>
        <v>-9.7249998624999989</v>
      </c>
      <c r="S378" s="15">
        <f t="shared" si="63"/>
        <v>-1</v>
      </c>
      <c r="T378">
        <v>0</v>
      </c>
      <c r="U378" s="5" t="str">
        <f t="shared" si="64"/>
        <v>NA</v>
      </c>
      <c r="V378" s="15">
        <f t="shared" si="65"/>
        <v>0</v>
      </c>
      <c r="W378" s="15">
        <f t="shared" si="66"/>
        <v>0</v>
      </c>
      <c r="X378" s="5">
        <f t="shared" si="67"/>
        <v>0</v>
      </c>
      <c r="Y378" s="5">
        <f t="shared" si="68"/>
        <v>8.752499876249999</v>
      </c>
      <c r="Z378" s="5">
        <f t="shared" si="69"/>
        <v>-10.211249855624999</v>
      </c>
      <c r="AA378" s="5">
        <f t="shared" si="70"/>
        <v>0.97249998624999989</v>
      </c>
      <c r="AB378" s="5">
        <f t="shared" si="71"/>
        <v>0.48624999312499995</v>
      </c>
    </row>
    <row r="379" spans="1:28" x14ac:dyDescent="0.55000000000000004">
      <c r="A379" s="3" t="s">
        <v>72</v>
      </c>
      <c r="B379" s="3" t="s">
        <v>754</v>
      </c>
      <c r="C379" t="s">
        <v>47</v>
      </c>
      <c r="D379" s="3" t="s">
        <v>32</v>
      </c>
      <c r="E379" s="3" t="s">
        <v>33</v>
      </c>
      <c r="F379" s="3" t="s">
        <v>77</v>
      </c>
      <c r="G379" s="5">
        <v>0</v>
      </c>
      <c r="H379">
        <v>10</v>
      </c>
      <c r="I379" s="5">
        <v>9.9250000000000007</v>
      </c>
      <c r="J379" s="5">
        <v>0.99250000000000005</v>
      </c>
      <c r="K379">
        <v>821</v>
      </c>
      <c r="L379" s="15">
        <v>1.2180267965895199E-2</v>
      </c>
      <c r="M379" s="13">
        <v>2.71194884287454</v>
      </c>
      <c r="N379" s="15">
        <v>0</v>
      </c>
      <c r="O379" s="5">
        <v>0</v>
      </c>
      <c r="P379" s="5">
        <v>0</v>
      </c>
      <c r="Q379" s="5">
        <f t="shared" si="61"/>
        <v>9.9250000000000007</v>
      </c>
      <c r="R379" s="5">
        <f t="shared" si="62"/>
        <v>-9.9250000000000007</v>
      </c>
      <c r="S379" s="15">
        <f t="shared" si="63"/>
        <v>-1</v>
      </c>
      <c r="T379">
        <v>0</v>
      </c>
      <c r="U379" s="5" t="str">
        <f t="shared" si="64"/>
        <v>NA</v>
      </c>
      <c r="V379" s="15">
        <f t="shared" si="65"/>
        <v>0</v>
      </c>
      <c r="W379" s="15">
        <f t="shared" si="66"/>
        <v>0</v>
      </c>
      <c r="X379" s="5">
        <f t="shared" si="67"/>
        <v>0</v>
      </c>
      <c r="Y379" s="5">
        <f t="shared" si="68"/>
        <v>8.932500000000001</v>
      </c>
      <c r="Z379" s="5">
        <f t="shared" si="69"/>
        <v>-10.421250000000001</v>
      </c>
      <c r="AA379" s="5">
        <f t="shared" si="70"/>
        <v>0.99249999999999972</v>
      </c>
      <c r="AB379" s="5">
        <f t="shared" si="71"/>
        <v>0.49624999999999986</v>
      </c>
    </row>
    <row r="380" spans="1:28" x14ac:dyDescent="0.55000000000000004">
      <c r="A380" s="3" t="s">
        <v>72</v>
      </c>
      <c r="B380" s="3" t="s">
        <v>756</v>
      </c>
      <c r="C380" t="s">
        <v>47</v>
      </c>
      <c r="D380" s="3" t="s">
        <v>32</v>
      </c>
      <c r="E380" s="3" t="s">
        <v>757</v>
      </c>
      <c r="F380" s="3" t="s">
        <v>77</v>
      </c>
      <c r="G380" s="5">
        <v>0</v>
      </c>
      <c r="H380">
        <v>10</v>
      </c>
      <c r="I380" s="5">
        <v>11.025</v>
      </c>
      <c r="J380" s="5">
        <v>1.1025</v>
      </c>
      <c r="K380">
        <v>77</v>
      </c>
      <c r="L380" s="15">
        <v>0.12987012987013</v>
      </c>
      <c r="M380" s="13">
        <v>4.3441558441558401</v>
      </c>
      <c r="N380" s="15">
        <v>0</v>
      </c>
      <c r="O380" s="5">
        <v>0</v>
      </c>
      <c r="P380" s="5">
        <v>0</v>
      </c>
      <c r="Q380" s="5">
        <f t="shared" si="61"/>
        <v>11.025</v>
      </c>
      <c r="R380" s="5">
        <f t="shared" si="62"/>
        <v>-11.025</v>
      </c>
      <c r="S380" s="15">
        <f t="shared" si="63"/>
        <v>-1</v>
      </c>
      <c r="T380">
        <v>0</v>
      </c>
      <c r="U380" s="5" t="str">
        <f t="shared" si="64"/>
        <v>NA</v>
      </c>
      <c r="V380" s="15">
        <f t="shared" si="65"/>
        <v>0</v>
      </c>
      <c r="W380" s="15">
        <f t="shared" si="66"/>
        <v>0</v>
      </c>
      <c r="X380" s="5">
        <f t="shared" si="67"/>
        <v>0</v>
      </c>
      <c r="Y380" s="5">
        <f t="shared" si="68"/>
        <v>9.9225000000000012</v>
      </c>
      <c r="Z380" s="5">
        <f t="shared" si="69"/>
        <v>-11.576250000000002</v>
      </c>
      <c r="AA380" s="5">
        <f t="shared" si="70"/>
        <v>1.1024999999999991</v>
      </c>
      <c r="AB380" s="5">
        <f t="shared" si="71"/>
        <v>0.55125000000000135</v>
      </c>
    </row>
    <row r="381" spans="1:28" x14ac:dyDescent="0.55000000000000004">
      <c r="A381" s="3" t="s">
        <v>72</v>
      </c>
      <c r="B381" s="3" t="s">
        <v>759</v>
      </c>
      <c r="C381" t="s">
        <v>47</v>
      </c>
      <c r="D381" s="3" t="s">
        <v>32</v>
      </c>
      <c r="E381" s="3" t="s">
        <v>760</v>
      </c>
      <c r="F381" s="3" t="s">
        <v>77</v>
      </c>
      <c r="G381" s="5">
        <v>0</v>
      </c>
      <c r="H381">
        <v>13</v>
      </c>
      <c r="I381" s="5">
        <v>11.037499850000001</v>
      </c>
      <c r="J381" s="5">
        <v>0.84903845000000011</v>
      </c>
      <c r="K381">
        <v>105</v>
      </c>
      <c r="L381" s="15">
        <v>0.12380952380952399</v>
      </c>
      <c r="M381" s="13">
        <v>3.67533333333333</v>
      </c>
      <c r="N381" s="15">
        <v>0</v>
      </c>
      <c r="O381" s="5">
        <v>0</v>
      </c>
      <c r="P381" s="5">
        <v>0</v>
      </c>
      <c r="Q381" s="5">
        <f t="shared" si="61"/>
        <v>11.037499850000001</v>
      </c>
      <c r="R381" s="5">
        <f t="shared" si="62"/>
        <v>-11.037499850000001</v>
      </c>
      <c r="S381" s="15">
        <f t="shared" si="63"/>
        <v>-1</v>
      </c>
      <c r="T381">
        <v>0</v>
      </c>
      <c r="U381" s="5" t="str">
        <f t="shared" si="64"/>
        <v>NA</v>
      </c>
      <c r="V381" s="15">
        <f t="shared" si="65"/>
        <v>0</v>
      </c>
      <c r="W381" s="15">
        <f t="shared" si="66"/>
        <v>0</v>
      </c>
      <c r="X381" s="5">
        <f t="shared" si="67"/>
        <v>0</v>
      </c>
      <c r="Y381" s="5">
        <f t="shared" si="68"/>
        <v>9.9337498650000011</v>
      </c>
      <c r="Z381" s="5">
        <f t="shared" si="69"/>
        <v>-11.589374842500002</v>
      </c>
      <c r="AA381" s="5">
        <f t="shared" si="70"/>
        <v>1.1037499850000003</v>
      </c>
      <c r="AB381" s="5">
        <f t="shared" si="71"/>
        <v>0.55187499250000016</v>
      </c>
    </row>
    <row r="382" spans="1:28" x14ac:dyDescent="0.55000000000000004">
      <c r="A382" s="3" t="s">
        <v>72</v>
      </c>
      <c r="B382" s="3" t="s">
        <v>762</v>
      </c>
      <c r="C382" t="s">
        <v>47</v>
      </c>
      <c r="D382" s="3" t="s">
        <v>32</v>
      </c>
      <c r="E382" s="3" t="s">
        <v>33</v>
      </c>
      <c r="F382" s="3" t="s">
        <v>77</v>
      </c>
      <c r="G382" s="5">
        <v>0</v>
      </c>
      <c r="H382">
        <v>9</v>
      </c>
      <c r="I382" s="5">
        <v>12.7125</v>
      </c>
      <c r="J382" s="5">
        <v>1.4125000000000001</v>
      </c>
      <c r="K382">
        <v>334</v>
      </c>
      <c r="L382" s="15">
        <v>2.69461077844311E-2</v>
      </c>
      <c r="M382" s="13">
        <v>4.6428143712574803</v>
      </c>
      <c r="N382" s="15">
        <v>0</v>
      </c>
      <c r="O382" s="5">
        <v>0</v>
      </c>
      <c r="P382" s="5">
        <v>0</v>
      </c>
      <c r="Q382" s="5">
        <f t="shared" si="61"/>
        <v>12.7125</v>
      </c>
      <c r="R382" s="5">
        <f t="shared" si="62"/>
        <v>-12.7125</v>
      </c>
      <c r="S382" s="15">
        <f t="shared" si="63"/>
        <v>-1</v>
      </c>
      <c r="T382">
        <v>0</v>
      </c>
      <c r="U382" s="5" t="str">
        <f t="shared" si="64"/>
        <v>NA</v>
      </c>
      <c r="V382" s="15">
        <f t="shared" si="65"/>
        <v>0</v>
      </c>
      <c r="W382" s="15">
        <f t="shared" si="66"/>
        <v>0</v>
      </c>
      <c r="X382" s="5">
        <f t="shared" si="67"/>
        <v>0</v>
      </c>
      <c r="Y382" s="5">
        <f t="shared" si="68"/>
        <v>11.44125</v>
      </c>
      <c r="Z382" s="5">
        <f t="shared" si="69"/>
        <v>-13.348125000000001</v>
      </c>
      <c r="AA382" s="5">
        <f t="shared" si="70"/>
        <v>1.2712500000000002</v>
      </c>
      <c r="AB382" s="5">
        <f t="shared" si="71"/>
        <v>0.63562500000000099</v>
      </c>
    </row>
    <row r="383" spans="1:28" x14ac:dyDescent="0.55000000000000004">
      <c r="A383" s="3" t="s">
        <v>72</v>
      </c>
      <c r="B383" s="3" t="s">
        <v>764</v>
      </c>
      <c r="C383" t="s">
        <v>47</v>
      </c>
      <c r="D383" s="3" t="s">
        <v>32</v>
      </c>
      <c r="E383" s="3" t="s">
        <v>765</v>
      </c>
      <c r="F383" s="3" t="s">
        <v>77</v>
      </c>
      <c r="G383" s="5">
        <v>0</v>
      </c>
      <c r="H383">
        <v>23</v>
      </c>
      <c r="I383" s="5">
        <v>17.324999837499998</v>
      </c>
      <c r="J383" s="5">
        <v>0.75326086249999991</v>
      </c>
      <c r="K383">
        <v>188</v>
      </c>
      <c r="L383" s="15">
        <v>0.122340425531915</v>
      </c>
      <c r="M383" s="13">
        <v>4.0681914893617002</v>
      </c>
      <c r="N383" s="15">
        <v>0</v>
      </c>
      <c r="O383" s="5">
        <v>0</v>
      </c>
      <c r="P383" s="5">
        <v>0</v>
      </c>
      <c r="Q383" s="5">
        <f t="shared" si="61"/>
        <v>17.324999837499998</v>
      </c>
      <c r="R383" s="5">
        <f t="shared" si="62"/>
        <v>-17.324999837499998</v>
      </c>
      <c r="S383" s="15">
        <f t="shared" si="63"/>
        <v>-1</v>
      </c>
      <c r="T383">
        <v>0</v>
      </c>
      <c r="U383" s="5" t="str">
        <f t="shared" si="64"/>
        <v>NA</v>
      </c>
      <c r="V383" s="15">
        <f t="shared" si="65"/>
        <v>0</v>
      </c>
      <c r="W383" s="15">
        <f t="shared" si="66"/>
        <v>0</v>
      </c>
      <c r="X383" s="5">
        <f t="shared" si="67"/>
        <v>0</v>
      </c>
      <c r="Y383" s="5">
        <f t="shared" si="68"/>
        <v>15.592499853749999</v>
      </c>
      <c r="Z383" s="5">
        <f t="shared" si="69"/>
        <v>-18.191249829375</v>
      </c>
      <c r="AA383" s="5">
        <f t="shared" si="70"/>
        <v>1.7324999837499995</v>
      </c>
      <c r="AB383" s="5">
        <f t="shared" si="71"/>
        <v>0.86624999187500151</v>
      </c>
    </row>
    <row r="384" spans="1:28" x14ac:dyDescent="0.55000000000000004">
      <c r="A384" s="3" t="s">
        <v>72</v>
      </c>
      <c r="B384" s="3" t="s">
        <v>767</v>
      </c>
      <c r="C384" t="s">
        <v>47</v>
      </c>
      <c r="D384" s="3" t="s">
        <v>32</v>
      </c>
      <c r="E384" s="3" t="s">
        <v>33</v>
      </c>
      <c r="F384" s="3" t="s">
        <v>77</v>
      </c>
      <c r="G384" s="5">
        <v>0</v>
      </c>
      <c r="H384">
        <v>11</v>
      </c>
      <c r="I384" s="5">
        <v>18.474999950000001</v>
      </c>
      <c r="J384" s="5">
        <v>1.67954545</v>
      </c>
      <c r="K384">
        <v>388</v>
      </c>
      <c r="L384" s="15">
        <v>2.8350515463917501E-2</v>
      </c>
      <c r="M384" s="13">
        <v>3.5314948453608199</v>
      </c>
      <c r="N384" s="15">
        <v>0</v>
      </c>
      <c r="O384" s="5">
        <v>0</v>
      </c>
      <c r="P384" s="5">
        <v>0</v>
      </c>
      <c r="Q384" s="5">
        <f t="shared" si="61"/>
        <v>18.474999950000001</v>
      </c>
      <c r="R384" s="5">
        <f t="shared" si="62"/>
        <v>-18.474999950000001</v>
      </c>
      <c r="S384" s="15">
        <f t="shared" si="63"/>
        <v>-1</v>
      </c>
      <c r="T384">
        <v>0</v>
      </c>
      <c r="U384" s="5" t="str">
        <f t="shared" si="64"/>
        <v>NA</v>
      </c>
      <c r="V384" s="15">
        <f t="shared" si="65"/>
        <v>0</v>
      </c>
      <c r="W384" s="15">
        <f t="shared" si="66"/>
        <v>0</v>
      </c>
      <c r="X384" s="5">
        <f t="shared" si="67"/>
        <v>0</v>
      </c>
      <c r="Y384" s="5">
        <f t="shared" si="68"/>
        <v>16.627499955000001</v>
      </c>
      <c r="Z384" s="5">
        <f t="shared" si="69"/>
        <v>-19.398749947500001</v>
      </c>
      <c r="AA384" s="5">
        <f t="shared" si="70"/>
        <v>1.8474999949999997</v>
      </c>
      <c r="AB384" s="5">
        <f t="shared" si="71"/>
        <v>0.92374999749999986</v>
      </c>
    </row>
    <row r="385" spans="1:28" x14ac:dyDescent="0.55000000000000004">
      <c r="A385" s="3" t="s">
        <v>72</v>
      </c>
      <c r="B385" s="3" t="s">
        <v>769</v>
      </c>
      <c r="C385" t="s">
        <v>47</v>
      </c>
      <c r="D385" s="3" t="s">
        <v>32</v>
      </c>
      <c r="E385" s="3" t="s">
        <v>170</v>
      </c>
      <c r="F385" s="3" t="s">
        <v>77</v>
      </c>
      <c r="G385" s="5">
        <v>0</v>
      </c>
      <c r="H385">
        <v>26</v>
      </c>
      <c r="I385" s="5">
        <v>31.237499800000002</v>
      </c>
      <c r="J385" s="5">
        <v>1.2014423000000001</v>
      </c>
      <c r="K385">
        <v>494</v>
      </c>
      <c r="L385" s="15">
        <v>5.2631578947368397E-2</v>
      </c>
      <c r="M385" s="13">
        <v>5.2775708502024301</v>
      </c>
      <c r="N385" s="15">
        <v>0</v>
      </c>
      <c r="O385" s="5">
        <v>0</v>
      </c>
      <c r="P385" s="5">
        <v>0</v>
      </c>
      <c r="Q385" s="5">
        <f t="shared" si="61"/>
        <v>31.237499800000002</v>
      </c>
      <c r="R385" s="5">
        <f t="shared" si="62"/>
        <v>-31.237499800000002</v>
      </c>
      <c r="S385" s="15">
        <f t="shared" si="63"/>
        <v>-1</v>
      </c>
      <c r="T385">
        <v>0</v>
      </c>
      <c r="U385" s="5" t="str">
        <f t="shared" si="64"/>
        <v>NA</v>
      </c>
      <c r="V385" s="15">
        <f t="shared" si="65"/>
        <v>0</v>
      </c>
      <c r="W385" s="15">
        <f t="shared" si="66"/>
        <v>0</v>
      </c>
      <c r="X385" s="5">
        <f t="shared" si="67"/>
        <v>0</v>
      </c>
      <c r="Y385" s="5">
        <f t="shared" si="68"/>
        <v>28.113749820000002</v>
      </c>
      <c r="Z385" s="5">
        <f t="shared" si="69"/>
        <v>-32.799374790000002</v>
      </c>
      <c r="AA385" s="5">
        <f t="shared" si="70"/>
        <v>3.1237499799999995</v>
      </c>
      <c r="AB385" s="5">
        <f t="shared" si="71"/>
        <v>1.5618749899999997</v>
      </c>
    </row>
    <row r="386" spans="1:28" x14ac:dyDescent="0.55000000000000004">
      <c r="A386" s="3" t="s">
        <v>72</v>
      </c>
      <c r="B386" s="3" t="s">
        <v>205</v>
      </c>
      <c r="C386" t="s">
        <v>47</v>
      </c>
      <c r="D386" s="3" t="s">
        <v>32</v>
      </c>
      <c r="E386" s="3" t="s">
        <v>170</v>
      </c>
      <c r="F386" s="3" t="s">
        <v>77</v>
      </c>
      <c r="G386" s="5">
        <v>0</v>
      </c>
      <c r="H386">
        <v>38</v>
      </c>
      <c r="I386" s="5">
        <v>42.887499675000001</v>
      </c>
      <c r="J386" s="5">
        <v>1.1286184125000001</v>
      </c>
      <c r="K386">
        <v>485</v>
      </c>
      <c r="L386" s="15">
        <v>7.8350515463917497E-2</v>
      </c>
      <c r="M386" s="13">
        <v>3.8971340206185601</v>
      </c>
      <c r="N386" s="15">
        <v>0</v>
      </c>
      <c r="O386" s="5">
        <v>0</v>
      </c>
      <c r="P386" s="5">
        <v>0</v>
      </c>
      <c r="Q386" s="5">
        <f t="shared" ref="Q386:Q449" si="72">I386</f>
        <v>42.887499675000001</v>
      </c>
      <c r="R386" s="5">
        <f t="shared" ref="R386:R449" si="73">P386-Q386</f>
        <v>-42.887499675000001</v>
      </c>
      <c r="S386" s="15">
        <f t="shared" ref="S386:S449" si="74">IF(Q386=0,0,(P386-Q386)/Q386)</f>
        <v>-1</v>
      </c>
      <c r="T386">
        <v>0</v>
      </c>
      <c r="U386" s="5" t="str">
        <f t="shared" ref="U386:U449" si="75">IF(T386=0,"NA",P386/T386)</f>
        <v>NA</v>
      </c>
      <c r="V386" s="15">
        <f t="shared" si="65"/>
        <v>0</v>
      </c>
      <c r="W386" s="15">
        <f t="shared" si="66"/>
        <v>0</v>
      </c>
      <c r="X386" s="5">
        <f t="shared" si="67"/>
        <v>0</v>
      </c>
      <c r="Y386" s="5">
        <f t="shared" si="68"/>
        <v>38.598749707500005</v>
      </c>
      <c r="Z386" s="5">
        <f t="shared" si="69"/>
        <v>-45.031874658750006</v>
      </c>
      <c r="AA386" s="5">
        <f t="shared" si="70"/>
        <v>4.2887499674999958</v>
      </c>
      <c r="AB386" s="5">
        <f t="shared" si="71"/>
        <v>2.144374983750005</v>
      </c>
    </row>
    <row r="387" spans="1:28" x14ac:dyDescent="0.55000000000000004">
      <c r="A387" s="3" t="s">
        <v>72</v>
      </c>
      <c r="B387" s="3" t="s">
        <v>772</v>
      </c>
      <c r="C387" t="s">
        <v>47</v>
      </c>
      <c r="D387" s="3" t="s">
        <v>32</v>
      </c>
      <c r="E387" s="3" t="s">
        <v>697</v>
      </c>
      <c r="F387" s="3" t="s">
        <v>77</v>
      </c>
      <c r="G387" s="5">
        <v>0</v>
      </c>
      <c r="H387">
        <v>44</v>
      </c>
      <c r="I387" s="5">
        <v>49.362499999999997</v>
      </c>
      <c r="J387" s="5">
        <v>1.121875</v>
      </c>
      <c r="K387">
        <v>747</v>
      </c>
      <c r="L387" s="15">
        <v>5.8902275769745598E-2</v>
      </c>
      <c r="M387" s="13">
        <v>5.5172824631860804</v>
      </c>
      <c r="N387" s="15">
        <v>0</v>
      </c>
      <c r="O387" s="5">
        <v>0</v>
      </c>
      <c r="P387" s="5">
        <v>0</v>
      </c>
      <c r="Q387" s="5">
        <f t="shared" si="72"/>
        <v>49.362499999999997</v>
      </c>
      <c r="R387" s="5">
        <f t="shared" si="73"/>
        <v>-49.362499999999997</v>
      </c>
      <c r="S387" s="15">
        <f t="shared" si="74"/>
        <v>-1</v>
      </c>
      <c r="T387">
        <v>0</v>
      </c>
      <c r="U387" s="5" t="str">
        <f t="shared" si="75"/>
        <v>NA</v>
      </c>
      <c r="V387" s="15">
        <f t="shared" ref="V387:V450" si="76">(L387*N387)</f>
        <v>0</v>
      </c>
      <c r="W387" s="15">
        <f t="shared" ref="W387:W450" si="77">IF(P387=0,0,R387/P387)</f>
        <v>0</v>
      </c>
      <c r="X387" s="5">
        <f t="shared" ref="X387:X450" si="78">IF(T387=0,0,Q387/T387)</f>
        <v>0</v>
      </c>
      <c r="Y387" s="5">
        <f t="shared" ref="Y387:Y450" si="79">Q387*0.9</f>
        <v>44.426249999999996</v>
      </c>
      <c r="Z387" s="5">
        <f t="shared" ref="Z387:Z450" si="80">R387*1.05</f>
        <v>-51.830624999999998</v>
      </c>
      <c r="AA387" s="5">
        <f t="shared" ref="AA387:AA450" si="81">Q387-Y387</f>
        <v>4.9362500000000011</v>
      </c>
      <c r="AB387" s="5">
        <f t="shared" ref="AB387:AB450" si="82">R387-Z387</f>
        <v>2.4681250000000006</v>
      </c>
    </row>
    <row r="388" spans="1:28" x14ac:dyDescent="0.55000000000000004">
      <c r="A388" s="3" t="s">
        <v>72</v>
      </c>
      <c r="B388" s="3" t="s">
        <v>774</v>
      </c>
      <c r="C388" t="s">
        <v>47</v>
      </c>
      <c r="D388" s="3" t="s">
        <v>32</v>
      </c>
      <c r="E388" s="3" t="s">
        <v>33</v>
      </c>
      <c r="F388" s="3" t="s">
        <v>77</v>
      </c>
      <c r="G388" s="5">
        <v>0</v>
      </c>
      <c r="H388">
        <v>39</v>
      </c>
      <c r="I388" s="5">
        <v>57.687499837499999</v>
      </c>
      <c r="J388" s="5">
        <v>1.4791666625</v>
      </c>
      <c r="K388">
        <v>1117</v>
      </c>
      <c r="L388" s="15">
        <v>3.4914950760966901E-2</v>
      </c>
      <c r="M388" s="13">
        <v>4.8948075201432397</v>
      </c>
      <c r="N388" s="15">
        <v>0</v>
      </c>
      <c r="O388" s="5">
        <v>0</v>
      </c>
      <c r="P388" s="5">
        <v>0</v>
      </c>
      <c r="Q388" s="5">
        <f t="shared" si="72"/>
        <v>57.687499837499999</v>
      </c>
      <c r="R388" s="5">
        <f t="shared" si="73"/>
        <v>-57.687499837499999</v>
      </c>
      <c r="S388" s="15">
        <f t="shared" si="74"/>
        <v>-1</v>
      </c>
      <c r="T388">
        <v>0</v>
      </c>
      <c r="U388" s="5" t="str">
        <f t="shared" si="75"/>
        <v>NA</v>
      </c>
      <c r="V388" s="15">
        <f t="shared" si="76"/>
        <v>0</v>
      </c>
      <c r="W388" s="15">
        <f t="shared" si="77"/>
        <v>0</v>
      </c>
      <c r="X388" s="5">
        <f t="shared" si="78"/>
        <v>0</v>
      </c>
      <c r="Y388" s="5">
        <f t="shared" si="79"/>
        <v>51.918749853750001</v>
      </c>
      <c r="Z388" s="5">
        <f t="shared" si="80"/>
        <v>-60.571874829374998</v>
      </c>
      <c r="AA388" s="5">
        <f t="shared" si="81"/>
        <v>5.7687499837499985</v>
      </c>
      <c r="AB388" s="5">
        <f t="shared" si="82"/>
        <v>2.8843749918749992</v>
      </c>
    </row>
    <row r="389" spans="1:28" x14ac:dyDescent="0.55000000000000004">
      <c r="A389" s="3" t="s">
        <v>72</v>
      </c>
      <c r="B389" s="3" t="s">
        <v>776</v>
      </c>
      <c r="C389" t="s">
        <v>47</v>
      </c>
      <c r="D389" s="3" t="s">
        <v>32</v>
      </c>
      <c r="E389" s="3" t="s">
        <v>467</v>
      </c>
      <c r="F389" s="3" t="s">
        <v>77</v>
      </c>
      <c r="G389" s="5">
        <v>0</v>
      </c>
      <c r="H389">
        <v>44</v>
      </c>
      <c r="I389" s="5">
        <v>75.612499600000007</v>
      </c>
      <c r="J389" s="5">
        <v>1.7184659</v>
      </c>
      <c r="K389">
        <v>814</v>
      </c>
      <c r="L389" s="15">
        <v>5.4054054054054099E-2</v>
      </c>
      <c r="M389" s="13">
        <v>4.05239557739558</v>
      </c>
      <c r="N389" s="15">
        <v>0</v>
      </c>
      <c r="O389" s="5">
        <v>0</v>
      </c>
      <c r="P389" s="5">
        <v>0</v>
      </c>
      <c r="Q389" s="5">
        <f t="shared" si="72"/>
        <v>75.612499600000007</v>
      </c>
      <c r="R389" s="5">
        <f t="shared" si="73"/>
        <v>-75.612499600000007</v>
      </c>
      <c r="S389" s="15">
        <f t="shared" si="74"/>
        <v>-1</v>
      </c>
      <c r="T389">
        <v>0</v>
      </c>
      <c r="U389" s="5" t="str">
        <f t="shared" si="75"/>
        <v>NA</v>
      </c>
      <c r="V389" s="15">
        <f t="shared" si="76"/>
        <v>0</v>
      </c>
      <c r="W389" s="15">
        <f t="shared" si="77"/>
        <v>0</v>
      </c>
      <c r="X389" s="5">
        <f t="shared" si="78"/>
        <v>0</v>
      </c>
      <c r="Y389" s="5">
        <f t="shared" si="79"/>
        <v>68.051249640000009</v>
      </c>
      <c r="Z389" s="5">
        <f t="shared" si="80"/>
        <v>-79.393124580000006</v>
      </c>
      <c r="AA389" s="5">
        <f t="shared" si="81"/>
        <v>7.5612499599999978</v>
      </c>
      <c r="AB389" s="5">
        <f t="shared" si="82"/>
        <v>3.7806249799999989</v>
      </c>
    </row>
    <row r="390" spans="1:28" x14ac:dyDescent="0.55000000000000004">
      <c r="A390" s="3" t="s">
        <v>72</v>
      </c>
      <c r="B390" s="3" t="s">
        <v>778</v>
      </c>
      <c r="C390" t="s">
        <v>47</v>
      </c>
      <c r="D390" s="3" t="s">
        <v>32</v>
      </c>
      <c r="E390" s="3" t="s">
        <v>482</v>
      </c>
      <c r="F390" s="3" t="s">
        <v>77</v>
      </c>
      <c r="G390" s="5">
        <v>0</v>
      </c>
      <c r="H390">
        <v>95</v>
      </c>
      <c r="I390" s="5">
        <v>181.487498875</v>
      </c>
      <c r="J390" s="5">
        <v>1.910394725</v>
      </c>
      <c r="K390">
        <v>4006</v>
      </c>
      <c r="L390" s="15">
        <v>2.3714428357463801E-2</v>
      </c>
      <c r="M390" s="13">
        <v>4.9040414378432304</v>
      </c>
      <c r="N390" s="15">
        <v>0</v>
      </c>
      <c r="O390" s="5">
        <v>0</v>
      </c>
      <c r="P390" s="5">
        <v>0</v>
      </c>
      <c r="Q390" s="5">
        <f t="shared" si="72"/>
        <v>181.487498875</v>
      </c>
      <c r="R390" s="5">
        <f t="shared" si="73"/>
        <v>-181.487498875</v>
      </c>
      <c r="S390" s="15">
        <f t="shared" si="74"/>
        <v>-1</v>
      </c>
      <c r="T390">
        <v>0</v>
      </c>
      <c r="U390" s="5" t="str">
        <f t="shared" si="75"/>
        <v>NA</v>
      </c>
      <c r="V390" s="15">
        <f t="shared" si="76"/>
        <v>0</v>
      </c>
      <c r="W390" s="15">
        <f t="shared" si="77"/>
        <v>0</v>
      </c>
      <c r="X390" s="5">
        <f t="shared" si="78"/>
        <v>0</v>
      </c>
      <c r="Y390" s="5">
        <f t="shared" si="79"/>
        <v>163.3387489875</v>
      </c>
      <c r="Z390" s="5">
        <f t="shared" si="80"/>
        <v>-190.56187381875</v>
      </c>
      <c r="AA390" s="5">
        <f t="shared" si="81"/>
        <v>18.148749887500003</v>
      </c>
      <c r="AB390" s="5">
        <f t="shared" si="82"/>
        <v>9.0743749437500014</v>
      </c>
    </row>
    <row r="391" spans="1:28" x14ac:dyDescent="0.55000000000000004">
      <c r="A391" s="3" t="s">
        <v>72</v>
      </c>
      <c r="B391" s="3" t="s">
        <v>780</v>
      </c>
      <c r="C391" t="s">
        <v>47</v>
      </c>
      <c r="D391" s="3" t="s">
        <v>32</v>
      </c>
      <c r="E391" s="3" t="s">
        <v>170</v>
      </c>
      <c r="F391" s="3" t="s">
        <v>77</v>
      </c>
      <c r="G391" s="5">
        <v>0</v>
      </c>
      <c r="H391">
        <v>120</v>
      </c>
      <c r="I391" s="5">
        <v>186.474999</v>
      </c>
      <c r="J391" s="5">
        <v>1.553958325</v>
      </c>
      <c r="K391">
        <v>3880</v>
      </c>
      <c r="L391" s="15">
        <v>3.0927835051546403E-2</v>
      </c>
      <c r="M391" s="13">
        <v>4.67492783505155</v>
      </c>
      <c r="N391" s="15">
        <v>0</v>
      </c>
      <c r="O391" s="5">
        <v>0</v>
      </c>
      <c r="P391" s="5">
        <v>0</v>
      </c>
      <c r="Q391" s="5">
        <f t="shared" si="72"/>
        <v>186.474999</v>
      </c>
      <c r="R391" s="5">
        <f t="shared" si="73"/>
        <v>-186.474999</v>
      </c>
      <c r="S391" s="15">
        <f t="shared" si="74"/>
        <v>-1</v>
      </c>
      <c r="T391">
        <v>0</v>
      </c>
      <c r="U391" s="5" t="str">
        <f t="shared" si="75"/>
        <v>NA</v>
      </c>
      <c r="V391" s="15">
        <f t="shared" si="76"/>
        <v>0</v>
      </c>
      <c r="W391" s="15">
        <f t="shared" si="77"/>
        <v>0</v>
      </c>
      <c r="X391" s="5">
        <f t="shared" si="78"/>
        <v>0</v>
      </c>
      <c r="Y391" s="5">
        <f t="shared" si="79"/>
        <v>167.82749910000001</v>
      </c>
      <c r="Z391" s="5">
        <f t="shared" si="80"/>
        <v>-195.79874895</v>
      </c>
      <c r="AA391" s="5">
        <f t="shared" si="81"/>
        <v>18.647499899999985</v>
      </c>
      <c r="AB391" s="5">
        <f t="shared" si="82"/>
        <v>9.3237499500000069</v>
      </c>
    </row>
    <row r="392" spans="1:28" x14ac:dyDescent="0.55000000000000004">
      <c r="A392" s="3" t="s">
        <v>72</v>
      </c>
      <c r="B392" s="3" t="s">
        <v>473</v>
      </c>
      <c r="C392" t="s">
        <v>47</v>
      </c>
      <c r="D392" s="3" t="s">
        <v>32</v>
      </c>
      <c r="E392" s="3" t="s">
        <v>697</v>
      </c>
      <c r="F392" s="3" t="s">
        <v>77</v>
      </c>
      <c r="G392" s="5">
        <v>0</v>
      </c>
      <c r="H392">
        <v>266</v>
      </c>
      <c r="I392" s="5">
        <v>389.84999900000003</v>
      </c>
      <c r="J392" s="5">
        <v>1.4656015</v>
      </c>
      <c r="K392">
        <v>7842</v>
      </c>
      <c r="L392" s="15">
        <v>3.3919918388166298E-2</v>
      </c>
      <c r="M392" s="13">
        <v>4.6730884978321896</v>
      </c>
      <c r="N392" s="15">
        <v>0</v>
      </c>
      <c r="O392" s="5">
        <v>0</v>
      </c>
      <c r="P392" s="5">
        <v>0</v>
      </c>
      <c r="Q392" s="5">
        <f t="shared" si="72"/>
        <v>389.84999900000003</v>
      </c>
      <c r="R392" s="5">
        <f t="shared" si="73"/>
        <v>-389.84999900000003</v>
      </c>
      <c r="S392" s="15">
        <f t="shared" si="74"/>
        <v>-1</v>
      </c>
      <c r="T392">
        <v>0</v>
      </c>
      <c r="U392" s="5" t="str">
        <f t="shared" si="75"/>
        <v>NA</v>
      </c>
      <c r="V392" s="15">
        <f t="shared" si="76"/>
        <v>0</v>
      </c>
      <c r="W392" s="15">
        <f t="shared" si="77"/>
        <v>0</v>
      </c>
      <c r="X392" s="5">
        <f t="shared" si="78"/>
        <v>0</v>
      </c>
      <c r="Y392" s="5">
        <f t="shared" si="79"/>
        <v>350.86499910000003</v>
      </c>
      <c r="Z392" s="5">
        <f t="shared" si="80"/>
        <v>-409.34249895000005</v>
      </c>
      <c r="AA392" s="5">
        <f t="shared" si="81"/>
        <v>38.984999899999991</v>
      </c>
      <c r="AB392" s="5">
        <f t="shared" si="82"/>
        <v>19.492499950000024</v>
      </c>
    </row>
    <row r="393" spans="1:28" x14ac:dyDescent="0.55000000000000004">
      <c r="A393" s="3" t="s">
        <v>72</v>
      </c>
      <c r="B393" s="3" t="s">
        <v>783</v>
      </c>
      <c r="C393" t="s">
        <v>47</v>
      </c>
      <c r="D393" s="3" t="s">
        <v>32</v>
      </c>
      <c r="E393" s="3" t="s">
        <v>467</v>
      </c>
      <c r="F393" s="3" t="s">
        <v>77</v>
      </c>
      <c r="G393" s="5">
        <v>0</v>
      </c>
      <c r="H393">
        <v>221</v>
      </c>
      <c r="I393" s="5">
        <v>418.93749803749995</v>
      </c>
      <c r="J393" s="5">
        <v>1.8956447874999998</v>
      </c>
      <c r="K393">
        <v>9391</v>
      </c>
      <c r="L393" s="15">
        <v>2.3533170056437E-2</v>
      </c>
      <c r="M393" s="13">
        <v>4.07061441805984</v>
      </c>
      <c r="N393" s="15">
        <v>0</v>
      </c>
      <c r="O393" s="5">
        <v>0</v>
      </c>
      <c r="P393" s="5">
        <v>0</v>
      </c>
      <c r="Q393" s="5">
        <f t="shared" si="72"/>
        <v>418.93749803749995</v>
      </c>
      <c r="R393" s="5">
        <f t="shared" si="73"/>
        <v>-418.93749803749995</v>
      </c>
      <c r="S393" s="15">
        <f t="shared" si="74"/>
        <v>-1</v>
      </c>
      <c r="T393">
        <v>0</v>
      </c>
      <c r="U393" s="5" t="str">
        <f t="shared" si="75"/>
        <v>NA</v>
      </c>
      <c r="V393" s="15">
        <f t="shared" si="76"/>
        <v>0</v>
      </c>
      <c r="W393" s="15">
        <f t="shared" si="77"/>
        <v>0</v>
      </c>
      <c r="X393" s="5">
        <f t="shared" si="78"/>
        <v>0</v>
      </c>
      <c r="Y393" s="5">
        <f t="shared" si="79"/>
        <v>377.04374823374997</v>
      </c>
      <c r="Z393" s="5">
        <f t="shared" si="80"/>
        <v>-439.88437293937494</v>
      </c>
      <c r="AA393" s="5">
        <f t="shared" si="81"/>
        <v>41.893749803749984</v>
      </c>
      <c r="AB393" s="5">
        <f t="shared" si="82"/>
        <v>20.946874901874992</v>
      </c>
    </row>
    <row r="394" spans="1:28" x14ac:dyDescent="0.55000000000000004">
      <c r="A394" s="3" t="s">
        <v>72</v>
      </c>
      <c r="B394" s="3" t="s">
        <v>785</v>
      </c>
      <c r="C394" t="s">
        <v>47</v>
      </c>
      <c r="D394" s="3" t="s">
        <v>32</v>
      </c>
      <c r="E394" s="3" t="s">
        <v>170</v>
      </c>
      <c r="F394" s="3" t="s">
        <v>77</v>
      </c>
      <c r="G394" s="5">
        <v>0</v>
      </c>
      <c r="H394">
        <v>291</v>
      </c>
      <c r="I394" s="5">
        <v>492.43749682500004</v>
      </c>
      <c r="J394" s="5">
        <v>1.6922250750000001</v>
      </c>
      <c r="K394">
        <v>7714</v>
      </c>
      <c r="L394" s="15">
        <v>3.7723619393310898E-2</v>
      </c>
      <c r="M394" s="13">
        <v>4.5810578169561804</v>
      </c>
      <c r="N394" s="15">
        <v>0</v>
      </c>
      <c r="O394" s="5">
        <v>0</v>
      </c>
      <c r="P394" s="5">
        <v>0</v>
      </c>
      <c r="Q394" s="5">
        <f t="shared" si="72"/>
        <v>492.43749682500004</v>
      </c>
      <c r="R394" s="5">
        <f t="shared" si="73"/>
        <v>-492.43749682500004</v>
      </c>
      <c r="S394" s="15">
        <f t="shared" si="74"/>
        <v>-1</v>
      </c>
      <c r="T394">
        <v>0</v>
      </c>
      <c r="U394" s="5" t="str">
        <f t="shared" si="75"/>
        <v>NA</v>
      </c>
      <c r="V394" s="15">
        <f t="shared" si="76"/>
        <v>0</v>
      </c>
      <c r="W394" s="15">
        <f t="shared" si="77"/>
        <v>0</v>
      </c>
      <c r="X394" s="5">
        <f t="shared" si="78"/>
        <v>0</v>
      </c>
      <c r="Y394" s="5">
        <f t="shared" si="79"/>
        <v>443.19374714250006</v>
      </c>
      <c r="Z394" s="5">
        <f t="shared" si="80"/>
        <v>-517.05937166625006</v>
      </c>
      <c r="AA394" s="5">
        <f t="shared" si="81"/>
        <v>49.243749682499981</v>
      </c>
      <c r="AB394" s="5">
        <f t="shared" si="82"/>
        <v>24.621874841250019</v>
      </c>
    </row>
    <row r="395" spans="1:28" x14ac:dyDescent="0.55000000000000004">
      <c r="A395" s="3" t="s">
        <v>44</v>
      </c>
      <c r="B395" s="3" t="s">
        <v>787</v>
      </c>
      <c r="C395" t="s">
        <v>47</v>
      </c>
      <c r="D395" s="3" t="s">
        <v>48</v>
      </c>
      <c r="E395" s="3" t="s">
        <v>161</v>
      </c>
      <c r="F395" s="3" t="s">
        <v>50</v>
      </c>
      <c r="G395" s="5">
        <v>0</v>
      </c>
      <c r="H395">
        <v>1</v>
      </c>
      <c r="I395" s="5">
        <v>0.1</v>
      </c>
      <c r="J395" s="5">
        <v>0.1</v>
      </c>
      <c r="K395">
        <v>4</v>
      </c>
      <c r="L395" s="15">
        <v>0.25</v>
      </c>
      <c r="M395" s="13">
        <v>1</v>
      </c>
      <c r="N395" s="15">
        <v>0</v>
      </c>
      <c r="O395" s="5">
        <v>0</v>
      </c>
      <c r="P395" s="5">
        <v>0</v>
      </c>
      <c r="Q395" s="5">
        <f t="shared" si="72"/>
        <v>0.1</v>
      </c>
      <c r="R395" s="5">
        <f t="shared" si="73"/>
        <v>-0.1</v>
      </c>
      <c r="S395" s="15">
        <f t="shared" si="74"/>
        <v>-1</v>
      </c>
      <c r="T395">
        <v>0</v>
      </c>
      <c r="U395" s="5" t="str">
        <f t="shared" si="75"/>
        <v>NA</v>
      </c>
      <c r="V395" s="15">
        <f t="shared" si="76"/>
        <v>0</v>
      </c>
      <c r="W395" s="15">
        <f t="shared" si="77"/>
        <v>0</v>
      </c>
      <c r="X395" s="5">
        <f t="shared" si="78"/>
        <v>0</v>
      </c>
      <c r="Y395" s="5">
        <f t="shared" si="79"/>
        <v>9.0000000000000011E-2</v>
      </c>
      <c r="Z395" s="5">
        <f t="shared" si="80"/>
        <v>-0.10500000000000001</v>
      </c>
      <c r="AA395" s="5">
        <f t="shared" si="81"/>
        <v>9.999999999999995E-3</v>
      </c>
      <c r="AB395" s="5">
        <f t="shared" si="82"/>
        <v>5.0000000000000044E-3</v>
      </c>
    </row>
    <row r="396" spans="1:28" x14ac:dyDescent="0.55000000000000004">
      <c r="A396" s="3" t="s">
        <v>44</v>
      </c>
      <c r="B396" s="3" t="s">
        <v>789</v>
      </c>
      <c r="C396" t="s">
        <v>47</v>
      </c>
      <c r="D396" s="3" t="s">
        <v>48</v>
      </c>
      <c r="E396" s="3" t="s">
        <v>309</v>
      </c>
      <c r="F396" s="3" t="s">
        <v>50</v>
      </c>
      <c r="G396" s="5">
        <v>0</v>
      </c>
      <c r="H396">
        <v>1</v>
      </c>
      <c r="I396" s="5">
        <v>0.125</v>
      </c>
      <c r="J396" s="5">
        <v>0.125</v>
      </c>
      <c r="K396">
        <v>44</v>
      </c>
      <c r="L396" s="15">
        <v>2.2727272727272697E-2</v>
      </c>
      <c r="M396" s="13">
        <v>1</v>
      </c>
      <c r="N396" s="15">
        <v>0</v>
      </c>
      <c r="O396" s="5">
        <v>0</v>
      </c>
      <c r="P396" s="5">
        <v>0</v>
      </c>
      <c r="Q396" s="5">
        <f t="shared" si="72"/>
        <v>0.125</v>
      </c>
      <c r="R396" s="5">
        <f t="shared" si="73"/>
        <v>-0.125</v>
      </c>
      <c r="S396" s="15">
        <f t="shared" si="74"/>
        <v>-1</v>
      </c>
      <c r="T396">
        <v>0</v>
      </c>
      <c r="U396" s="5" t="str">
        <f t="shared" si="75"/>
        <v>NA</v>
      </c>
      <c r="V396" s="15">
        <f t="shared" si="76"/>
        <v>0</v>
      </c>
      <c r="W396" s="15">
        <f t="shared" si="77"/>
        <v>0</v>
      </c>
      <c r="X396" s="5">
        <f t="shared" si="78"/>
        <v>0</v>
      </c>
      <c r="Y396" s="5">
        <f t="shared" si="79"/>
        <v>0.1125</v>
      </c>
      <c r="Z396" s="5">
        <f t="shared" si="80"/>
        <v>-0.13125000000000001</v>
      </c>
      <c r="AA396" s="5">
        <f t="shared" si="81"/>
        <v>1.2499999999999997E-2</v>
      </c>
      <c r="AB396" s="5">
        <f t="shared" si="82"/>
        <v>6.2500000000000056E-3</v>
      </c>
    </row>
    <row r="397" spans="1:28" x14ac:dyDescent="0.55000000000000004">
      <c r="A397" s="3" t="s">
        <v>44</v>
      </c>
      <c r="B397" s="3" t="s">
        <v>746</v>
      </c>
      <c r="C397" t="s">
        <v>47</v>
      </c>
      <c r="D397" s="3" t="s">
        <v>48</v>
      </c>
      <c r="E397" s="3" t="s">
        <v>165</v>
      </c>
      <c r="F397" s="3" t="s">
        <v>50</v>
      </c>
      <c r="G397" s="5">
        <v>0</v>
      </c>
      <c r="H397">
        <v>1</v>
      </c>
      <c r="I397" s="5">
        <v>0.15</v>
      </c>
      <c r="J397" s="5">
        <v>0.15</v>
      </c>
      <c r="K397">
        <v>25</v>
      </c>
      <c r="L397" s="15">
        <v>0.04</v>
      </c>
      <c r="M397" s="13">
        <v>1.08</v>
      </c>
      <c r="N397" s="15">
        <v>0</v>
      </c>
      <c r="O397" s="5">
        <v>0</v>
      </c>
      <c r="P397" s="5">
        <v>0</v>
      </c>
      <c r="Q397" s="5">
        <f t="shared" si="72"/>
        <v>0.15</v>
      </c>
      <c r="R397" s="5">
        <f t="shared" si="73"/>
        <v>-0.15</v>
      </c>
      <c r="S397" s="15">
        <f t="shared" si="74"/>
        <v>-1</v>
      </c>
      <c r="T397">
        <v>0</v>
      </c>
      <c r="U397" s="5" t="str">
        <f t="shared" si="75"/>
        <v>NA</v>
      </c>
      <c r="V397" s="15">
        <f t="shared" si="76"/>
        <v>0</v>
      </c>
      <c r="W397" s="15">
        <f t="shared" si="77"/>
        <v>0</v>
      </c>
      <c r="X397" s="5">
        <f t="shared" si="78"/>
        <v>0</v>
      </c>
      <c r="Y397" s="5">
        <f t="shared" si="79"/>
        <v>0.13500000000000001</v>
      </c>
      <c r="Z397" s="5">
        <f t="shared" si="80"/>
        <v>-0.1575</v>
      </c>
      <c r="AA397" s="5">
        <f t="shared" si="81"/>
        <v>1.4999999999999986E-2</v>
      </c>
      <c r="AB397" s="5">
        <f t="shared" si="82"/>
        <v>7.5000000000000067E-3</v>
      </c>
    </row>
    <row r="398" spans="1:28" x14ac:dyDescent="0.55000000000000004">
      <c r="A398" s="3" t="s">
        <v>44</v>
      </c>
      <c r="B398" s="3" t="s">
        <v>792</v>
      </c>
      <c r="C398" t="s">
        <v>47</v>
      </c>
      <c r="D398" s="3" t="s">
        <v>48</v>
      </c>
      <c r="E398" s="3" t="s">
        <v>149</v>
      </c>
      <c r="F398" s="3" t="s">
        <v>50</v>
      </c>
      <c r="G398" s="5">
        <v>0</v>
      </c>
      <c r="H398">
        <v>3</v>
      </c>
      <c r="I398" s="5">
        <v>0.26250000000000001</v>
      </c>
      <c r="J398" s="5">
        <v>8.7499999999999994E-2</v>
      </c>
      <c r="K398">
        <v>173</v>
      </c>
      <c r="L398" s="15">
        <v>1.7341040462427699E-2</v>
      </c>
      <c r="M398" s="13">
        <v>1.2277456647398799</v>
      </c>
      <c r="N398" s="15">
        <v>0</v>
      </c>
      <c r="O398" s="5">
        <v>0</v>
      </c>
      <c r="P398" s="5">
        <v>0</v>
      </c>
      <c r="Q398" s="5">
        <f t="shared" si="72"/>
        <v>0.26250000000000001</v>
      </c>
      <c r="R398" s="5">
        <f t="shared" si="73"/>
        <v>-0.26250000000000001</v>
      </c>
      <c r="S398" s="15">
        <f t="shared" si="74"/>
        <v>-1</v>
      </c>
      <c r="T398">
        <v>0</v>
      </c>
      <c r="U398" s="5" t="str">
        <f t="shared" si="75"/>
        <v>NA</v>
      </c>
      <c r="V398" s="15">
        <f t="shared" si="76"/>
        <v>0</v>
      </c>
      <c r="W398" s="15">
        <f t="shared" si="77"/>
        <v>0</v>
      </c>
      <c r="X398" s="5">
        <f t="shared" si="78"/>
        <v>0</v>
      </c>
      <c r="Y398" s="5">
        <f t="shared" si="79"/>
        <v>0.23625000000000002</v>
      </c>
      <c r="Z398" s="5">
        <f t="shared" si="80"/>
        <v>-0.27562500000000001</v>
      </c>
      <c r="AA398" s="5">
        <f t="shared" si="81"/>
        <v>2.6249999999999996E-2</v>
      </c>
      <c r="AB398" s="5">
        <f t="shared" si="82"/>
        <v>1.3124999999999998E-2</v>
      </c>
    </row>
    <row r="399" spans="1:28" x14ac:dyDescent="0.55000000000000004">
      <c r="A399" s="3" t="s">
        <v>44</v>
      </c>
      <c r="B399" s="3" t="s">
        <v>735</v>
      </c>
      <c r="C399" t="s">
        <v>47</v>
      </c>
      <c r="D399" s="3" t="s">
        <v>48</v>
      </c>
      <c r="E399" s="3" t="s">
        <v>736</v>
      </c>
      <c r="F399" s="3" t="s">
        <v>50</v>
      </c>
      <c r="G399" s="5">
        <v>0</v>
      </c>
      <c r="H399">
        <v>1</v>
      </c>
      <c r="I399" s="5">
        <v>0.58750000000000002</v>
      </c>
      <c r="J399" s="5">
        <v>0.58750000000000002</v>
      </c>
      <c r="K399">
        <v>11</v>
      </c>
      <c r="L399" s="15">
        <v>9.0909090909090898E-2</v>
      </c>
      <c r="M399" s="13">
        <v>1</v>
      </c>
      <c r="N399" s="15">
        <v>0</v>
      </c>
      <c r="O399" s="5">
        <v>0</v>
      </c>
      <c r="P399" s="5">
        <v>0</v>
      </c>
      <c r="Q399" s="5">
        <f t="shared" si="72"/>
        <v>0.58750000000000002</v>
      </c>
      <c r="R399" s="5">
        <f t="shared" si="73"/>
        <v>-0.58750000000000002</v>
      </c>
      <c r="S399" s="15">
        <f t="shared" si="74"/>
        <v>-1</v>
      </c>
      <c r="T399">
        <v>0</v>
      </c>
      <c r="U399" s="5" t="str">
        <f t="shared" si="75"/>
        <v>NA</v>
      </c>
      <c r="V399" s="15">
        <f t="shared" si="76"/>
        <v>0</v>
      </c>
      <c r="W399" s="15">
        <f t="shared" si="77"/>
        <v>0</v>
      </c>
      <c r="X399" s="5">
        <f t="shared" si="78"/>
        <v>0</v>
      </c>
      <c r="Y399" s="5">
        <f t="shared" si="79"/>
        <v>0.52875000000000005</v>
      </c>
      <c r="Z399" s="5">
        <f t="shared" si="80"/>
        <v>-0.61687500000000006</v>
      </c>
      <c r="AA399" s="5">
        <f t="shared" si="81"/>
        <v>5.8749999999999969E-2</v>
      </c>
      <c r="AB399" s="5">
        <f t="shared" si="82"/>
        <v>2.937500000000004E-2</v>
      </c>
    </row>
    <row r="400" spans="1:28" x14ac:dyDescent="0.55000000000000004">
      <c r="A400" s="3" t="s">
        <v>44</v>
      </c>
      <c r="B400" s="3" t="s">
        <v>795</v>
      </c>
      <c r="C400" t="s">
        <v>47</v>
      </c>
      <c r="D400" s="3" t="s">
        <v>48</v>
      </c>
      <c r="E400" s="3" t="s">
        <v>49</v>
      </c>
      <c r="F400" s="3" t="s">
        <v>50</v>
      </c>
      <c r="G400" s="5">
        <v>0</v>
      </c>
      <c r="H400">
        <v>1</v>
      </c>
      <c r="I400" s="5">
        <v>0.61250000000000004</v>
      </c>
      <c r="J400" s="5">
        <v>0.61250000000000004</v>
      </c>
      <c r="K400">
        <v>37</v>
      </c>
      <c r="L400" s="15">
        <v>2.7027027027027001E-2</v>
      </c>
      <c r="M400" s="13">
        <v>1.2351351351351401</v>
      </c>
      <c r="N400" s="15">
        <v>0</v>
      </c>
      <c r="O400" s="5">
        <v>0</v>
      </c>
      <c r="P400" s="5">
        <v>0</v>
      </c>
      <c r="Q400" s="5">
        <f t="shared" si="72"/>
        <v>0.61250000000000004</v>
      </c>
      <c r="R400" s="5">
        <f t="shared" si="73"/>
        <v>-0.61250000000000004</v>
      </c>
      <c r="S400" s="15">
        <f t="shared" si="74"/>
        <v>-1</v>
      </c>
      <c r="T400">
        <v>0</v>
      </c>
      <c r="U400" s="5" t="str">
        <f t="shared" si="75"/>
        <v>NA</v>
      </c>
      <c r="V400" s="15">
        <f t="shared" si="76"/>
        <v>0</v>
      </c>
      <c r="W400" s="15">
        <f t="shared" si="77"/>
        <v>0</v>
      </c>
      <c r="X400" s="5">
        <f t="shared" si="78"/>
        <v>0</v>
      </c>
      <c r="Y400" s="5">
        <f t="shared" si="79"/>
        <v>0.55125000000000002</v>
      </c>
      <c r="Z400" s="5">
        <f t="shared" si="80"/>
        <v>-0.64312500000000006</v>
      </c>
      <c r="AA400" s="5">
        <f t="shared" si="81"/>
        <v>6.1250000000000027E-2</v>
      </c>
      <c r="AB400" s="5">
        <f t="shared" si="82"/>
        <v>3.0625000000000013E-2</v>
      </c>
    </row>
    <row r="401" spans="1:28" x14ac:dyDescent="0.55000000000000004">
      <c r="A401" s="3" t="s">
        <v>44</v>
      </c>
      <c r="B401" s="3" t="s">
        <v>797</v>
      </c>
      <c r="C401" t="s">
        <v>47</v>
      </c>
      <c r="D401" s="3" t="s">
        <v>48</v>
      </c>
      <c r="E401" s="3" t="s">
        <v>374</v>
      </c>
      <c r="F401" s="3" t="s">
        <v>50</v>
      </c>
      <c r="G401" s="5">
        <v>0</v>
      </c>
      <c r="H401">
        <v>1</v>
      </c>
      <c r="I401" s="5">
        <v>0.67500000000000004</v>
      </c>
      <c r="J401" s="5">
        <v>0.67500000000000004</v>
      </c>
      <c r="K401">
        <v>14</v>
      </c>
      <c r="L401" s="15">
        <v>7.1428571428571397E-2</v>
      </c>
      <c r="M401" s="13">
        <v>1.28571428571429</v>
      </c>
      <c r="N401" s="15">
        <v>0</v>
      </c>
      <c r="O401" s="5">
        <v>0</v>
      </c>
      <c r="P401" s="5">
        <v>0</v>
      </c>
      <c r="Q401" s="5">
        <f t="shared" si="72"/>
        <v>0.67500000000000004</v>
      </c>
      <c r="R401" s="5">
        <f t="shared" si="73"/>
        <v>-0.67500000000000004</v>
      </c>
      <c r="S401" s="15">
        <f t="shared" si="74"/>
        <v>-1</v>
      </c>
      <c r="T401">
        <v>0</v>
      </c>
      <c r="U401" s="5" t="str">
        <f t="shared" si="75"/>
        <v>NA</v>
      </c>
      <c r="V401" s="15">
        <f t="shared" si="76"/>
        <v>0</v>
      </c>
      <c r="W401" s="15">
        <f t="shared" si="77"/>
        <v>0</v>
      </c>
      <c r="X401" s="5">
        <f t="shared" si="78"/>
        <v>0</v>
      </c>
      <c r="Y401" s="5">
        <f t="shared" si="79"/>
        <v>0.60750000000000004</v>
      </c>
      <c r="Z401" s="5">
        <f t="shared" si="80"/>
        <v>-0.7087500000000001</v>
      </c>
      <c r="AA401" s="5">
        <f t="shared" si="81"/>
        <v>6.7500000000000004E-2</v>
      </c>
      <c r="AB401" s="5">
        <f t="shared" si="82"/>
        <v>3.3750000000000058E-2</v>
      </c>
    </row>
    <row r="402" spans="1:28" x14ac:dyDescent="0.55000000000000004">
      <c r="A402" s="3" t="s">
        <v>44</v>
      </c>
      <c r="B402" s="3" t="s">
        <v>444</v>
      </c>
      <c r="C402" t="s">
        <v>47</v>
      </c>
      <c r="D402" s="3" t="s">
        <v>48</v>
      </c>
      <c r="E402" s="3" t="s">
        <v>165</v>
      </c>
      <c r="F402" s="3" t="s">
        <v>50</v>
      </c>
      <c r="G402" s="5">
        <v>0</v>
      </c>
      <c r="H402">
        <v>1</v>
      </c>
      <c r="I402" s="5">
        <v>0.77500000000000002</v>
      </c>
      <c r="J402" s="5">
        <v>0.77500000000000002</v>
      </c>
      <c r="K402">
        <v>8</v>
      </c>
      <c r="L402" s="15">
        <v>0.125</v>
      </c>
      <c r="M402" s="13">
        <v>1.125</v>
      </c>
      <c r="N402" s="15">
        <v>0</v>
      </c>
      <c r="O402" s="5">
        <v>0</v>
      </c>
      <c r="P402" s="5">
        <v>0</v>
      </c>
      <c r="Q402" s="5">
        <f t="shared" si="72"/>
        <v>0.77500000000000002</v>
      </c>
      <c r="R402" s="5">
        <f t="shared" si="73"/>
        <v>-0.77500000000000002</v>
      </c>
      <c r="S402" s="15">
        <f t="shared" si="74"/>
        <v>-1</v>
      </c>
      <c r="T402">
        <v>0</v>
      </c>
      <c r="U402" s="5" t="str">
        <f t="shared" si="75"/>
        <v>NA</v>
      </c>
      <c r="V402" s="15">
        <f t="shared" si="76"/>
        <v>0</v>
      </c>
      <c r="W402" s="15">
        <f t="shared" si="77"/>
        <v>0</v>
      </c>
      <c r="X402" s="5">
        <f t="shared" si="78"/>
        <v>0</v>
      </c>
      <c r="Y402" s="5">
        <f t="shared" si="79"/>
        <v>0.69750000000000001</v>
      </c>
      <c r="Z402" s="5">
        <f t="shared" si="80"/>
        <v>-0.81375000000000008</v>
      </c>
      <c r="AA402" s="5">
        <f t="shared" si="81"/>
        <v>7.7500000000000013E-2</v>
      </c>
      <c r="AB402" s="5">
        <f t="shared" si="82"/>
        <v>3.8750000000000062E-2</v>
      </c>
    </row>
    <row r="403" spans="1:28" x14ac:dyDescent="0.55000000000000004">
      <c r="A403" s="3" t="s">
        <v>44</v>
      </c>
      <c r="B403" s="3" t="s">
        <v>800</v>
      </c>
      <c r="C403" t="s">
        <v>47</v>
      </c>
      <c r="D403" s="3" t="s">
        <v>48</v>
      </c>
      <c r="E403" s="3" t="s">
        <v>801</v>
      </c>
      <c r="F403" s="3" t="s">
        <v>50</v>
      </c>
      <c r="G403" s="5">
        <v>0</v>
      </c>
      <c r="H403">
        <v>1</v>
      </c>
      <c r="I403" s="5">
        <v>0.77500000000000002</v>
      </c>
      <c r="J403" s="5">
        <v>0.77500000000000002</v>
      </c>
      <c r="K403">
        <v>20</v>
      </c>
      <c r="L403" s="15">
        <v>0.05</v>
      </c>
      <c r="M403" s="13">
        <v>1</v>
      </c>
      <c r="N403" s="15">
        <v>0</v>
      </c>
      <c r="O403" s="5">
        <v>0</v>
      </c>
      <c r="P403" s="5">
        <v>0</v>
      </c>
      <c r="Q403" s="5">
        <f t="shared" si="72"/>
        <v>0.77500000000000002</v>
      </c>
      <c r="R403" s="5">
        <f t="shared" si="73"/>
        <v>-0.77500000000000002</v>
      </c>
      <c r="S403" s="15">
        <f t="shared" si="74"/>
        <v>-1</v>
      </c>
      <c r="T403">
        <v>0</v>
      </c>
      <c r="U403" s="5" t="str">
        <f t="shared" si="75"/>
        <v>NA</v>
      </c>
      <c r="V403" s="15">
        <f t="shared" si="76"/>
        <v>0</v>
      </c>
      <c r="W403" s="15">
        <f t="shared" si="77"/>
        <v>0</v>
      </c>
      <c r="X403" s="5">
        <f t="shared" si="78"/>
        <v>0</v>
      </c>
      <c r="Y403" s="5">
        <f t="shared" si="79"/>
        <v>0.69750000000000001</v>
      </c>
      <c r="Z403" s="5">
        <f t="shared" si="80"/>
        <v>-0.81375000000000008</v>
      </c>
      <c r="AA403" s="5">
        <f t="shared" si="81"/>
        <v>7.7500000000000013E-2</v>
      </c>
      <c r="AB403" s="5">
        <f t="shared" si="82"/>
        <v>3.8750000000000062E-2</v>
      </c>
    </row>
    <row r="404" spans="1:28" x14ac:dyDescent="0.55000000000000004">
      <c r="A404" s="3" t="s">
        <v>44</v>
      </c>
      <c r="B404" s="3" t="s">
        <v>803</v>
      </c>
      <c r="C404" t="s">
        <v>47</v>
      </c>
      <c r="D404" s="3" t="s">
        <v>48</v>
      </c>
      <c r="E404" s="3" t="s">
        <v>309</v>
      </c>
      <c r="F404" s="3" t="s">
        <v>50</v>
      </c>
      <c r="G404" s="5">
        <v>0</v>
      </c>
      <c r="H404">
        <v>2</v>
      </c>
      <c r="I404" s="5">
        <v>0.8125</v>
      </c>
      <c r="J404" s="5">
        <v>0.40625</v>
      </c>
      <c r="K404">
        <v>11</v>
      </c>
      <c r="L404" s="15">
        <v>0.18181818181818202</v>
      </c>
      <c r="M404" s="13">
        <v>1.0909090909090899</v>
      </c>
      <c r="N404" s="15">
        <v>0</v>
      </c>
      <c r="O404" s="5">
        <v>0</v>
      </c>
      <c r="P404" s="5">
        <v>0</v>
      </c>
      <c r="Q404" s="5">
        <f t="shared" si="72"/>
        <v>0.8125</v>
      </c>
      <c r="R404" s="5">
        <f t="shared" si="73"/>
        <v>-0.8125</v>
      </c>
      <c r="S404" s="15">
        <f t="shared" si="74"/>
        <v>-1</v>
      </c>
      <c r="T404">
        <v>0</v>
      </c>
      <c r="U404" s="5" t="str">
        <f t="shared" si="75"/>
        <v>NA</v>
      </c>
      <c r="V404" s="15">
        <f t="shared" si="76"/>
        <v>0</v>
      </c>
      <c r="W404" s="15">
        <f t="shared" si="77"/>
        <v>0</v>
      </c>
      <c r="X404" s="5">
        <f t="shared" si="78"/>
        <v>0</v>
      </c>
      <c r="Y404" s="5">
        <f t="shared" si="79"/>
        <v>0.73125000000000007</v>
      </c>
      <c r="Z404" s="5">
        <f t="shared" si="80"/>
        <v>-0.85312500000000002</v>
      </c>
      <c r="AA404" s="5">
        <f t="shared" si="81"/>
        <v>8.1249999999999933E-2</v>
      </c>
      <c r="AB404" s="5">
        <f t="shared" si="82"/>
        <v>4.0625000000000022E-2</v>
      </c>
    </row>
    <row r="405" spans="1:28" x14ac:dyDescent="0.55000000000000004">
      <c r="A405" s="3" t="s">
        <v>44</v>
      </c>
      <c r="B405" s="3" t="s">
        <v>805</v>
      </c>
      <c r="C405" t="s">
        <v>47</v>
      </c>
      <c r="D405" s="3" t="s">
        <v>48</v>
      </c>
      <c r="E405" s="3" t="s">
        <v>309</v>
      </c>
      <c r="F405" s="3" t="s">
        <v>50</v>
      </c>
      <c r="G405" s="5">
        <v>0</v>
      </c>
      <c r="H405">
        <v>2</v>
      </c>
      <c r="I405" s="5">
        <v>0.92500000000000004</v>
      </c>
      <c r="J405" s="5">
        <v>0.46250000000000002</v>
      </c>
      <c r="K405">
        <v>29</v>
      </c>
      <c r="L405" s="15">
        <v>6.8965517241379296E-2</v>
      </c>
      <c r="M405" s="13">
        <v>1.03103448275862</v>
      </c>
      <c r="N405" s="15">
        <v>0</v>
      </c>
      <c r="O405" s="5">
        <v>0</v>
      </c>
      <c r="P405" s="5">
        <v>0</v>
      </c>
      <c r="Q405" s="5">
        <f t="shared" si="72"/>
        <v>0.92500000000000004</v>
      </c>
      <c r="R405" s="5">
        <f t="shared" si="73"/>
        <v>-0.92500000000000004</v>
      </c>
      <c r="S405" s="15">
        <f t="shared" si="74"/>
        <v>-1</v>
      </c>
      <c r="T405">
        <v>0</v>
      </c>
      <c r="U405" s="5" t="str">
        <f t="shared" si="75"/>
        <v>NA</v>
      </c>
      <c r="V405" s="15">
        <f t="shared" si="76"/>
        <v>0</v>
      </c>
      <c r="W405" s="15">
        <f t="shared" si="77"/>
        <v>0</v>
      </c>
      <c r="X405" s="5">
        <f t="shared" si="78"/>
        <v>0</v>
      </c>
      <c r="Y405" s="5">
        <f t="shared" si="79"/>
        <v>0.83250000000000002</v>
      </c>
      <c r="Z405" s="5">
        <f t="shared" si="80"/>
        <v>-0.97125000000000006</v>
      </c>
      <c r="AA405" s="5">
        <f t="shared" si="81"/>
        <v>9.2500000000000027E-2</v>
      </c>
      <c r="AB405" s="5">
        <f t="shared" si="82"/>
        <v>4.6250000000000013E-2</v>
      </c>
    </row>
    <row r="406" spans="1:28" x14ac:dyDescent="0.55000000000000004">
      <c r="A406" s="3" t="s">
        <v>44</v>
      </c>
      <c r="B406" s="3" t="s">
        <v>595</v>
      </c>
      <c r="C406" t="s">
        <v>47</v>
      </c>
      <c r="D406" s="3" t="s">
        <v>48</v>
      </c>
      <c r="E406" s="3" t="s">
        <v>165</v>
      </c>
      <c r="F406" s="3" t="s">
        <v>50</v>
      </c>
      <c r="G406" s="5">
        <v>0</v>
      </c>
      <c r="H406">
        <v>2</v>
      </c>
      <c r="I406" s="5">
        <v>1</v>
      </c>
      <c r="J406" s="5">
        <v>0.5</v>
      </c>
      <c r="K406">
        <v>17</v>
      </c>
      <c r="L406" s="15">
        <v>0.11764705882352899</v>
      </c>
      <c r="M406" s="13">
        <v>1</v>
      </c>
      <c r="N406" s="15">
        <v>0</v>
      </c>
      <c r="O406" s="5">
        <v>0</v>
      </c>
      <c r="P406" s="5">
        <v>0</v>
      </c>
      <c r="Q406" s="5">
        <f t="shared" si="72"/>
        <v>1</v>
      </c>
      <c r="R406" s="5">
        <f t="shared" si="73"/>
        <v>-1</v>
      </c>
      <c r="S406" s="15">
        <f t="shared" si="74"/>
        <v>-1</v>
      </c>
      <c r="T406">
        <v>0</v>
      </c>
      <c r="U406" s="5" t="str">
        <f t="shared" si="75"/>
        <v>NA</v>
      </c>
      <c r="V406" s="15">
        <f t="shared" si="76"/>
        <v>0</v>
      </c>
      <c r="W406" s="15">
        <f t="shared" si="77"/>
        <v>0</v>
      </c>
      <c r="X406" s="5">
        <f t="shared" si="78"/>
        <v>0</v>
      </c>
      <c r="Y406" s="5">
        <f t="shared" si="79"/>
        <v>0.9</v>
      </c>
      <c r="Z406" s="5">
        <f t="shared" si="80"/>
        <v>-1.05</v>
      </c>
      <c r="AA406" s="5">
        <f t="shared" si="81"/>
        <v>9.9999999999999978E-2</v>
      </c>
      <c r="AB406" s="5">
        <f t="shared" si="82"/>
        <v>5.0000000000000044E-2</v>
      </c>
    </row>
    <row r="407" spans="1:28" x14ac:dyDescent="0.55000000000000004">
      <c r="A407" s="3" t="s">
        <v>44</v>
      </c>
      <c r="B407" s="3" t="s">
        <v>808</v>
      </c>
      <c r="C407" t="s">
        <v>47</v>
      </c>
      <c r="D407" s="3" t="s">
        <v>48</v>
      </c>
      <c r="E407" s="3" t="s">
        <v>736</v>
      </c>
      <c r="F407" s="3" t="s">
        <v>50</v>
      </c>
      <c r="G407" s="5">
        <v>0</v>
      </c>
      <c r="H407">
        <v>1</v>
      </c>
      <c r="I407" s="5">
        <v>1.0375000000000001</v>
      </c>
      <c r="J407" s="5">
        <v>1.0375000000000001</v>
      </c>
      <c r="K407">
        <v>230</v>
      </c>
      <c r="L407" s="15">
        <v>4.3478260869565201E-3</v>
      </c>
      <c r="M407" s="13">
        <v>2.96173913043478</v>
      </c>
      <c r="N407" s="15">
        <v>0</v>
      </c>
      <c r="O407" s="5">
        <v>0</v>
      </c>
      <c r="P407" s="5">
        <v>0</v>
      </c>
      <c r="Q407" s="5">
        <f t="shared" si="72"/>
        <v>1.0375000000000001</v>
      </c>
      <c r="R407" s="5">
        <f t="shared" si="73"/>
        <v>-1.0375000000000001</v>
      </c>
      <c r="S407" s="15">
        <f t="shared" si="74"/>
        <v>-1</v>
      </c>
      <c r="T407">
        <v>0</v>
      </c>
      <c r="U407" s="5" t="str">
        <f t="shared" si="75"/>
        <v>NA</v>
      </c>
      <c r="V407" s="15">
        <f t="shared" si="76"/>
        <v>0</v>
      </c>
      <c r="W407" s="15">
        <f t="shared" si="77"/>
        <v>0</v>
      </c>
      <c r="X407" s="5">
        <f t="shared" si="78"/>
        <v>0</v>
      </c>
      <c r="Y407" s="5">
        <f t="shared" si="79"/>
        <v>0.93375000000000008</v>
      </c>
      <c r="Z407" s="5">
        <f t="shared" si="80"/>
        <v>-1.0893750000000002</v>
      </c>
      <c r="AA407" s="5">
        <f t="shared" si="81"/>
        <v>0.10375000000000001</v>
      </c>
      <c r="AB407" s="5">
        <f t="shared" si="82"/>
        <v>5.1875000000000115E-2</v>
      </c>
    </row>
    <row r="408" spans="1:28" x14ac:dyDescent="0.55000000000000004">
      <c r="A408" s="3" t="s">
        <v>44</v>
      </c>
      <c r="B408" s="3" t="s">
        <v>390</v>
      </c>
      <c r="C408" t="s">
        <v>47</v>
      </c>
      <c r="D408" s="3" t="s">
        <v>48</v>
      </c>
      <c r="E408" s="3" t="s">
        <v>49</v>
      </c>
      <c r="F408" s="3" t="s">
        <v>82</v>
      </c>
      <c r="G408" s="5">
        <v>0</v>
      </c>
      <c r="H408">
        <v>1</v>
      </c>
      <c r="I408" s="5">
        <v>1.1375</v>
      </c>
      <c r="J408" s="5">
        <v>1.1375</v>
      </c>
      <c r="K408">
        <v>37</v>
      </c>
      <c r="L408" s="15">
        <v>2.7027027027027001E-2</v>
      </c>
      <c r="M408" s="13">
        <v>1.0270270270270301</v>
      </c>
      <c r="N408" s="15">
        <v>0</v>
      </c>
      <c r="O408" s="5">
        <v>0</v>
      </c>
      <c r="P408" s="5">
        <v>0</v>
      </c>
      <c r="Q408" s="5">
        <f t="shared" si="72"/>
        <v>1.1375</v>
      </c>
      <c r="R408" s="5">
        <f t="shared" si="73"/>
        <v>-1.1375</v>
      </c>
      <c r="S408" s="15">
        <f t="shared" si="74"/>
        <v>-1</v>
      </c>
      <c r="T408">
        <v>0</v>
      </c>
      <c r="U408" s="5" t="str">
        <f t="shared" si="75"/>
        <v>NA</v>
      </c>
      <c r="V408" s="15">
        <f t="shared" si="76"/>
        <v>0</v>
      </c>
      <c r="W408" s="15">
        <f t="shared" si="77"/>
        <v>0</v>
      </c>
      <c r="X408" s="5">
        <f t="shared" si="78"/>
        <v>0</v>
      </c>
      <c r="Y408" s="5">
        <f t="shared" si="79"/>
        <v>1.0237499999999999</v>
      </c>
      <c r="Z408" s="5">
        <f t="shared" si="80"/>
        <v>-1.194375</v>
      </c>
      <c r="AA408" s="5">
        <f t="shared" si="81"/>
        <v>0.11375000000000002</v>
      </c>
      <c r="AB408" s="5">
        <f t="shared" si="82"/>
        <v>5.6875000000000009E-2</v>
      </c>
    </row>
    <row r="409" spans="1:28" x14ac:dyDescent="0.55000000000000004">
      <c r="A409" s="3" t="s">
        <v>44</v>
      </c>
      <c r="B409" s="3" t="s">
        <v>225</v>
      </c>
      <c r="C409" t="s">
        <v>47</v>
      </c>
      <c r="D409" s="3" t="s">
        <v>48</v>
      </c>
      <c r="E409" s="3" t="s">
        <v>49</v>
      </c>
      <c r="F409" s="3" t="s">
        <v>50</v>
      </c>
      <c r="G409" s="5">
        <v>0</v>
      </c>
      <c r="H409">
        <v>1</v>
      </c>
      <c r="I409" s="5">
        <v>1.25</v>
      </c>
      <c r="J409" s="5">
        <v>1.25</v>
      </c>
      <c r="K409">
        <v>3</v>
      </c>
      <c r="L409" s="15">
        <v>0.33333333333333298</v>
      </c>
      <c r="M409" s="13">
        <v>1.3333333333333299</v>
      </c>
      <c r="N409" s="15">
        <v>0</v>
      </c>
      <c r="O409" s="5">
        <v>0</v>
      </c>
      <c r="P409" s="5">
        <v>0</v>
      </c>
      <c r="Q409" s="5">
        <f t="shared" si="72"/>
        <v>1.25</v>
      </c>
      <c r="R409" s="5">
        <f t="shared" si="73"/>
        <v>-1.25</v>
      </c>
      <c r="S409" s="15">
        <f t="shared" si="74"/>
        <v>-1</v>
      </c>
      <c r="T409">
        <v>0</v>
      </c>
      <c r="U409" s="5" t="str">
        <f t="shared" si="75"/>
        <v>NA</v>
      </c>
      <c r="V409" s="15">
        <f t="shared" si="76"/>
        <v>0</v>
      </c>
      <c r="W409" s="15">
        <f t="shared" si="77"/>
        <v>0</v>
      </c>
      <c r="X409" s="5">
        <f t="shared" si="78"/>
        <v>0</v>
      </c>
      <c r="Y409" s="5">
        <f t="shared" si="79"/>
        <v>1.125</v>
      </c>
      <c r="Z409" s="5">
        <f t="shared" si="80"/>
        <v>-1.3125</v>
      </c>
      <c r="AA409" s="5">
        <f t="shared" si="81"/>
        <v>0.125</v>
      </c>
      <c r="AB409" s="5">
        <f t="shared" si="82"/>
        <v>6.25E-2</v>
      </c>
    </row>
    <row r="410" spans="1:28" x14ac:dyDescent="0.55000000000000004">
      <c r="A410" s="3" t="s">
        <v>44</v>
      </c>
      <c r="B410" s="3" t="s">
        <v>471</v>
      </c>
      <c r="C410" t="s">
        <v>47</v>
      </c>
      <c r="D410" s="3" t="s">
        <v>48</v>
      </c>
      <c r="E410" s="3" t="s">
        <v>161</v>
      </c>
      <c r="F410" s="3" t="s">
        <v>50</v>
      </c>
      <c r="G410" s="5">
        <v>0</v>
      </c>
      <c r="H410">
        <v>1</v>
      </c>
      <c r="I410" s="5">
        <v>1.375</v>
      </c>
      <c r="J410" s="5">
        <v>1.375</v>
      </c>
      <c r="K410">
        <v>12</v>
      </c>
      <c r="L410" s="15">
        <v>8.3333333333333301E-2</v>
      </c>
      <c r="M410" s="13">
        <v>1</v>
      </c>
      <c r="N410" s="15">
        <v>0</v>
      </c>
      <c r="O410" s="5">
        <v>0</v>
      </c>
      <c r="P410" s="5">
        <v>0</v>
      </c>
      <c r="Q410" s="5">
        <f t="shared" si="72"/>
        <v>1.375</v>
      </c>
      <c r="R410" s="5">
        <f t="shared" si="73"/>
        <v>-1.375</v>
      </c>
      <c r="S410" s="15">
        <f t="shared" si="74"/>
        <v>-1</v>
      </c>
      <c r="T410">
        <v>0</v>
      </c>
      <c r="U410" s="5" t="str">
        <f t="shared" si="75"/>
        <v>NA</v>
      </c>
      <c r="V410" s="15">
        <f t="shared" si="76"/>
        <v>0</v>
      </c>
      <c r="W410" s="15">
        <f t="shared" si="77"/>
        <v>0</v>
      </c>
      <c r="X410" s="5">
        <f t="shared" si="78"/>
        <v>0</v>
      </c>
      <c r="Y410" s="5">
        <f t="shared" si="79"/>
        <v>1.2375</v>
      </c>
      <c r="Z410" s="5">
        <f t="shared" si="80"/>
        <v>-1.4437500000000001</v>
      </c>
      <c r="AA410" s="5">
        <f t="shared" si="81"/>
        <v>0.13749999999999996</v>
      </c>
      <c r="AB410" s="5">
        <f t="shared" si="82"/>
        <v>6.8750000000000089E-2</v>
      </c>
    </row>
    <row r="411" spans="1:28" x14ac:dyDescent="0.55000000000000004">
      <c r="A411" s="3" t="s">
        <v>44</v>
      </c>
      <c r="B411" s="3" t="s">
        <v>813</v>
      </c>
      <c r="C411" t="s">
        <v>47</v>
      </c>
      <c r="D411" s="3" t="s">
        <v>48</v>
      </c>
      <c r="E411" s="3" t="s">
        <v>49</v>
      </c>
      <c r="F411" s="3" t="s">
        <v>50</v>
      </c>
      <c r="G411" s="5">
        <v>0</v>
      </c>
      <c r="H411">
        <v>1</v>
      </c>
      <c r="I411" s="5">
        <v>1.5249999999999999</v>
      </c>
      <c r="J411" s="5">
        <v>1.5249999999999999</v>
      </c>
      <c r="K411">
        <v>188</v>
      </c>
      <c r="L411" s="15">
        <v>5.31914893617021E-3</v>
      </c>
      <c r="M411" s="13">
        <v>1.3265957446808501</v>
      </c>
      <c r="N411" s="15">
        <v>0</v>
      </c>
      <c r="O411" s="5">
        <v>0</v>
      </c>
      <c r="P411" s="5">
        <v>0</v>
      </c>
      <c r="Q411" s="5">
        <f t="shared" si="72"/>
        <v>1.5249999999999999</v>
      </c>
      <c r="R411" s="5">
        <f t="shared" si="73"/>
        <v>-1.5249999999999999</v>
      </c>
      <c r="S411" s="15">
        <f t="shared" si="74"/>
        <v>-1</v>
      </c>
      <c r="T411">
        <v>0</v>
      </c>
      <c r="U411" s="5" t="str">
        <f t="shared" si="75"/>
        <v>NA</v>
      </c>
      <c r="V411" s="15">
        <f t="shared" si="76"/>
        <v>0</v>
      </c>
      <c r="W411" s="15">
        <f t="shared" si="77"/>
        <v>0</v>
      </c>
      <c r="X411" s="5">
        <f t="shared" si="78"/>
        <v>0</v>
      </c>
      <c r="Y411" s="5">
        <f t="shared" si="79"/>
        <v>1.3725000000000001</v>
      </c>
      <c r="Z411" s="5">
        <f t="shared" si="80"/>
        <v>-1.6012500000000001</v>
      </c>
      <c r="AA411" s="5">
        <f t="shared" si="81"/>
        <v>0.15249999999999986</v>
      </c>
      <c r="AB411" s="5">
        <f t="shared" si="82"/>
        <v>7.6250000000000151E-2</v>
      </c>
    </row>
    <row r="412" spans="1:28" x14ac:dyDescent="0.55000000000000004">
      <c r="A412" s="3" t="s">
        <v>44</v>
      </c>
      <c r="B412" s="3" t="s">
        <v>815</v>
      </c>
      <c r="C412" t="s">
        <v>47</v>
      </c>
      <c r="D412" s="3" t="s">
        <v>48</v>
      </c>
      <c r="E412" s="3" t="s">
        <v>165</v>
      </c>
      <c r="F412" s="3" t="s">
        <v>50</v>
      </c>
      <c r="G412" s="5">
        <v>0</v>
      </c>
      <c r="H412">
        <v>2</v>
      </c>
      <c r="I412" s="5">
        <v>1.55</v>
      </c>
      <c r="J412" s="5">
        <v>0.77500000000000002</v>
      </c>
      <c r="K412">
        <v>35</v>
      </c>
      <c r="L412" s="15">
        <v>5.7142857142857099E-2</v>
      </c>
      <c r="M412" s="13">
        <v>1.2</v>
      </c>
      <c r="N412" s="15">
        <v>0</v>
      </c>
      <c r="O412" s="5">
        <v>0</v>
      </c>
      <c r="P412" s="5">
        <v>0</v>
      </c>
      <c r="Q412" s="5">
        <f t="shared" si="72"/>
        <v>1.55</v>
      </c>
      <c r="R412" s="5">
        <f t="shared" si="73"/>
        <v>-1.55</v>
      </c>
      <c r="S412" s="15">
        <f t="shared" si="74"/>
        <v>-1</v>
      </c>
      <c r="T412">
        <v>0</v>
      </c>
      <c r="U412" s="5" t="str">
        <f t="shared" si="75"/>
        <v>NA</v>
      </c>
      <c r="V412" s="15">
        <f t="shared" si="76"/>
        <v>0</v>
      </c>
      <c r="W412" s="15">
        <f t="shared" si="77"/>
        <v>0</v>
      </c>
      <c r="X412" s="5">
        <f t="shared" si="78"/>
        <v>0</v>
      </c>
      <c r="Y412" s="5">
        <f t="shared" si="79"/>
        <v>1.395</v>
      </c>
      <c r="Z412" s="5">
        <f t="shared" si="80"/>
        <v>-1.6275000000000002</v>
      </c>
      <c r="AA412" s="5">
        <f t="shared" si="81"/>
        <v>0.15500000000000003</v>
      </c>
      <c r="AB412" s="5">
        <f t="shared" si="82"/>
        <v>7.7500000000000124E-2</v>
      </c>
    </row>
    <row r="413" spans="1:28" x14ac:dyDescent="0.55000000000000004">
      <c r="A413" s="3" t="s">
        <v>44</v>
      </c>
      <c r="B413" s="3" t="s">
        <v>817</v>
      </c>
      <c r="C413" t="s">
        <v>47</v>
      </c>
      <c r="D413" s="3" t="s">
        <v>48</v>
      </c>
      <c r="E413" s="3" t="s">
        <v>149</v>
      </c>
      <c r="F413" s="3" t="s">
        <v>50</v>
      </c>
      <c r="G413" s="5">
        <v>0</v>
      </c>
      <c r="H413">
        <v>1</v>
      </c>
      <c r="I413" s="5">
        <v>1.6</v>
      </c>
      <c r="J413" s="5">
        <v>1.6</v>
      </c>
      <c r="K413">
        <v>31</v>
      </c>
      <c r="L413" s="15">
        <v>3.2258064516128997E-2</v>
      </c>
      <c r="M413" s="13">
        <v>1.0322580645161299</v>
      </c>
      <c r="N413" s="15">
        <v>0</v>
      </c>
      <c r="O413" s="5">
        <v>0</v>
      </c>
      <c r="P413" s="5">
        <v>0</v>
      </c>
      <c r="Q413" s="5">
        <f t="shared" si="72"/>
        <v>1.6</v>
      </c>
      <c r="R413" s="5">
        <f t="shared" si="73"/>
        <v>-1.6</v>
      </c>
      <c r="S413" s="15">
        <f t="shared" si="74"/>
        <v>-1</v>
      </c>
      <c r="T413">
        <v>0</v>
      </c>
      <c r="U413" s="5" t="str">
        <f t="shared" si="75"/>
        <v>NA</v>
      </c>
      <c r="V413" s="15">
        <f t="shared" si="76"/>
        <v>0</v>
      </c>
      <c r="W413" s="15">
        <f t="shared" si="77"/>
        <v>0</v>
      </c>
      <c r="X413" s="5">
        <f t="shared" si="78"/>
        <v>0</v>
      </c>
      <c r="Y413" s="5">
        <f t="shared" si="79"/>
        <v>1.4400000000000002</v>
      </c>
      <c r="Z413" s="5">
        <f t="shared" si="80"/>
        <v>-1.6800000000000002</v>
      </c>
      <c r="AA413" s="5">
        <f t="shared" si="81"/>
        <v>0.15999999999999992</v>
      </c>
      <c r="AB413" s="5">
        <f t="shared" si="82"/>
        <v>8.0000000000000071E-2</v>
      </c>
    </row>
    <row r="414" spans="1:28" x14ac:dyDescent="0.55000000000000004">
      <c r="A414" s="3" t="s">
        <v>44</v>
      </c>
      <c r="B414" s="3" t="s">
        <v>180</v>
      </c>
      <c r="C414" t="s">
        <v>47</v>
      </c>
      <c r="D414" s="3" t="s">
        <v>48</v>
      </c>
      <c r="E414" s="3" t="s">
        <v>49</v>
      </c>
      <c r="F414" s="3" t="s">
        <v>50</v>
      </c>
      <c r="G414" s="5">
        <v>0</v>
      </c>
      <c r="H414">
        <v>1</v>
      </c>
      <c r="I414" s="5">
        <v>1.7749999999999999</v>
      </c>
      <c r="J414" s="5">
        <v>1.7749999999999999</v>
      </c>
      <c r="K414">
        <v>8</v>
      </c>
      <c r="L414" s="15">
        <v>0.125</v>
      </c>
      <c r="M414" s="13">
        <v>3.125</v>
      </c>
      <c r="N414" s="15">
        <v>0</v>
      </c>
      <c r="O414" s="5">
        <v>0</v>
      </c>
      <c r="P414" s="5">
        <v>0</v>
      </c>
      <c r="Q414" s="5">
        <f t="shared" si="72"/>
        <v>1.7749999999999999</v>
      </c>
      <c r="R414" s="5">
        <f t="shared" si="73"/>
        <v>-1.7749999999999999</v>
      </c>
      <c r="S414" s="15">
        <f t="shared" si="74"/>
        <v>-1</v>
      </c>
      <c r="T414">
        <v>0</v>
      </c>
      <c r="U414" s="5" t="str">
        <f t="shared" si="75"/>
        <v>NA</v>
      </c>
      <c r="V414" s="15">
        <f t="shared" si="76"/>
        <v>0</v>
      </c>
      <c r="W414" s="15">
        <f t="shared" si="77"/>
        <v>0</v>
      </c>
      <c r="X414" s="5">
        <f t="shared" si="78"/>
        <v>0</v>
      </c>
      <c r="Y414" s="5">
        <f t="shared" si="79"/>
        <v>1.5974999999999999</v>
      </c>
      <c r="Z414" s="5">
        <f t="shared" si="80"/>
        <v>-1.86375</v>
      </c>
      <c r="AA414" s="5">
        <f t="shared" si="81"/>
        <v>0.17749999999999999</v>
      </c>
      <c r="AB414" s="5">
        <f t="shared" si="82"/>
        <v>8.8750000000000107E-2</v>
      </c>
    </row>
    <row r="415" spans="1:28" x14ac:dyDescent="0.55000000000000004">
      <c r="A415" s="3" t="s">
        <v>44</v>
      </c>
      <c r="B415" s="3" t="s">
        <v>820</v>
      </c>
      <c r="C415" t="s">
        <v>47</v>
      </c>
      <c r="D415" s="3" t="s">
        <v>48</v>
      </c>
      <c r="E415" s="3" t="s">
        <v>161</v>
      </c>
      <c r="F415" s="3" t="s">
        <v>50</v>
      </c>
      <c r="G415" s="5">
        <v>0</v>
      </c>
      <c r="H415">
        <v>2</v>
      </c>
      <c r="I415" s="5">
        <v>1.9624999999999999</v>
      </c>
      <c r="J415" s="5">
        <v>0.98124999999999996</v>
      </c>
      <c r="K415">
        <v>18</v>
      </c>
      <c r="L415" s="15">
        <v>0.11111111111111099</v>
      </c>
      <c r="M415" s="13">
        <v>1.2777777777777799</v>
      </c>
      <c r="N415" s="15">
        <v>0</v>
      </c>
      <c r="O415" s="5">
        <v>0</v>
      </c>
      <c r="P415" s="5">
        <v>0</v>
      </c>
      <c r="Q415" s="5">
        <f t="shared" si="72"/>
        <v>1.9624999999999999</v>
      </c>
      <c r="R415" s="5">
        <f t="shared" si="73"/>
        <v>-1.9624999999999999</v>
      </c>
      <c r="S415" s="15">
        <f t="shared" si="74"/>
        <v>-1</v>
      </c>
      <c r="T415">
        <v>0</v>
      </c>
      <c r="U415" s="5" t="str">
        <f t="shared" si="75"/>
        <v>NA</v>
      </c>
      <c r="V415" s="15">
        <f t="shared" si="76"/>
        <v>0</v>
      </c>
      <c r="W415" s="15">
        <f t="shared" si="77"/>
        <v>0</v>
      </c>
      <c r="X415" s="5">
        <f t="shared" si="78"/>
        <v>0</v>
      </c>
      <c r="Y415" s="5">
        <f t="shared" si="79"/>
        <v>1.7662499999999999</v>
      </c>
      <c r="Z415" s="5">
        <f t="shared" si="80"/>
        <v>-2.0606249999999999</v>
      </c>
      <c r="AA415" s="5">
        <f t="shared" si="81"/>
        <v>0.19625000000000004</v>
      </c>
      <c r="AB415" s="5">
        <f t="shared" si="82"/>
        <v>9.8125000000000018E-2</v>
      </c>
    </row>
    <row r="416" spans="1:28" x14ac:dyDescent="0.55000000000000004">
      <c r="A416" s="3" t="s">
        <v>44</v>
      </c>
      <c r="B416" s="3" t="s">
        <v>395</v>
      </c>
      <c r="C416" t="s">
        <v>47</v>
      </c>
      <c r="D416" s="3" t="s">
        <v>48</v>
      </c>
      <c r="E416" s="3" t="s">
        <v>88</v>
      </c>
      <c r="F416" s="3" t="s">
        <v>50</v>
      </c>
      <c r="G416" s="5">
        <v>0</v>
      </c>
      <c r="H416">
        <v>1</v>
      </c>
      <c r="I416" s="5">
        <v>2.25</v>
      </c>
      <c r="J416" s="5">
        <v>2.25</v>
      </c>
      <c r="K416">
        <v>138</v>
      </c>
      <c r="L416" s="15">
        <v>7.2463768115941995E-3</v>
      </c>
      <c r="M416" s="13">
        <v>1.98913043478261</v>
      </c>
      <c r="N416" s="15">
        <v>0</v>
      </c>
      <c r="O416" s="5">
        <v>0</v>
      </c>
      <c r="P416" s="5">
        <v>0</v>
      </c>
      <c r="Q416" s="5">
        <f t="shared" si="72"/>
        <v>2.25</v>
      </c>
      <c r="R416" s="5">
        <f t="shared" si="73"/>
        <v>-2.25</v>
      </c>
      <c r="S416" s="15">
        <f t="shared" si="74"/>
        <v>-1</v>
      </c>
      <c r="T416">
        <v>0</v>
      </c>
      <c r="U416" s="5" t="str">
        <f t="shared" si="75"/>
        <v>NA</v>
      </c>
      <c r="V416" s="15">
        <f t="shared" si="76"/>
        <v>0</v>
      </c>
      <c r="W416" s="15">
        <f t="shared" si="77"/>
        <v>0</v>
      </c>
      <c r="X416" s="5">
        <f t="shared" si="78"/>
        <v>0</v>
      </c>
      <c r="Y416" s="5">
        <f t="shared" si="79"/>
        <v>2.0249999999999999</v>
      </c>
      <c r="Z416" s="5">
        <f t="shared" si="80"/>
        <v>-2.3625000000000003</v>
      </c>
      <c r="AA416" s="5">
        <f t="shared" si="81"/>
        <v>0.22500000000000009</v>
      </c>
      <c r="AB416" s="5">
        <f t="shared" si="82"/>
        <v>0.11250000000000027</v>
      </c>
    </row>
    <row r="417" spans="1:28" x14ac:dyDescent="0.55000000000000004">
      <c r="A417" s="3" t="s">
        <v>44</v>
      </c>
      <c r="B417" s="3" t="s">
        <v>742</v>
      </c>
      <c r="C417" t="s">
        <v>47</v>
      </c>
      <c r="D417" s="3" t="s">
        <v>48</v>
      </c>
      <c r="E417" s="3" t="s">
        <v>736</v>
      </c>
      <c r="F417" s="3" t="s">
        <v>50</v>
      </c>
      <c r="G417" s="5">
        <v>0</v>
      </c>
      <c r="H417">
        <v>1</v>
      </c>
      <c r="I417" s="5">
        <v>2.35</v>
      </c>
      <c r="J417" s="5">
        <v>2.35</v>
      </c>
      <c r="K417">
        <v>15</v>
      </c>
      <c r="L417" s="15">
        <v>6.6666666666666693E-2</v>
      </c>
      <c r="M417" s="13">
        <v>1.5333333333333301</v>
      </c>
      <c r="N417" s="15">
        <v>0</v>
      </c>
      <c r="O417" s="5">
        <v>0</v>
      </c>
      <c r="P417" s="5">
        <v>0</v>
      </c>
      <c r="Q417" s="5">
        <f t="shared" si="72"/>
        <v>2.35</v>
      </c>
      <c r="R417" s="5">
        <f t="shared" si="73"/>
        <v>-2.35</v>
      </c>
      <c r="S417" s="15">
        <f t="shared" si="74"/>
        <v>-1</v>
      </c>
      <c r="T417">
        <v>0</v>
      </c>
      <c r="U417" s="5" t="str">
        <f t="shared" si="75"/>
        <v>NA</v>
      </c>
      <c r="V417" s="15">
        <f t="shared" si="76"/>
        <v>0</v>
      </c>
      <c r="W417" s="15">
        <f t="shared" si="77"/>
        <v>0</v>
      </c>
      <c r="X417" s="5">
        <f t="shared" si="78"/>
        <v>0</v>
      </c>
      <c r="Y417" s="5">
        <f t="shared" si="79"/>
        <v>2.1150000000000002</v>
      </c>
      <c r="Z417" s="5">
        <f t="shared" si="80"/>
        <v>-2.4675000000000002</v>
      </c>
      <c r="AA417" s="5">
        <f t="shared" si="81"/>
        <v>0.23499999999999988</v>
      </c>
      <c r="AB417" s="5">
        <f t="shared" si="82"/>
        <v>0.11750000000000016</v>
      </c>
    </row>
    <row r="418" spans="1:28" x14ac:dyDescent="0.55000000000000004">
      <c r="A418" s="3" t="s">
        <v>44</v>
      </c>
      <c r="B418" s="3" t="s">
        <v>160</v>
      </c>
      <c r="C418" t="s">
        <v>47</v>
      </c>
      <c r="D418" s="3" t="s">
        <v>48</v>
      </c>
      <c r="E418" s="3" t="s">
        <v>161</v>
      </c>
      <c r="F418" s="3" t="s">
        <v>82</v>
      </c>
      <c r="G418" s="5">
        <v>0</v>
      </c>
      <c r="H418">
        <v>1</v>
      </c>
      <c r="I418" s="5">
        <v>2.4249999999999998</v>
      </c>
      <c r="J418" s="5">
        <v>2.4249999999999998</v>
      </c>
      <c r="K418">
        <v>5</v>
      </c>
      <c r="L418" s="15">
        <v>0.2</v>
      </c>
      <c r="M418" s="13">
        <v>1.4</v>
      </c>
      <c r="N418" s="15">
        <v>0</v>
      </c>
      <c r="O418" s="5">
        <v>0</v>
      </c>
      <c r="P418" s="5">
        <v>0</v>
      </c>
      <c r="Q418" s="5">
        <f t="shared" si="72"/>
        <v>2.4249999999999998</v>
      </c>
      <c r="R418" s="5">
        <f t="shared" si="73"/>
        <v>-2.4249999999999998</v>
      </c>
      <c r="S418" s="15">
        <f t="shared" si="74"/>
        <v>-1</v>
      </c>
      <c r="T418">
        <v>0</v>
      </c>
      <c r="U418" s="5" t="str">
        <f t="shared" si="75"/>
        <v>NA</v>
      </c>
      <c r="V418" s="15">
        <f t="shared" si="76"/>
        <v>0</v>
      </c>
      <c r="W418" s="15">
        <f t="shared" si="77"/>
        <v>0</v>
      </c>
      <c r="X418" s="5">
        <f t="shared" si="78"/>
        <v>0</v>
      </c>
      <c r="Y418" s="5">
        <f t="shared" si="79"/>
        <v>2.1825000000000001</v>
      </c>
      <c r="Z418" s="5">
        <f t="shared" si="80"/>
        <v>-2.5462500000000001</v>
      </c>
      <c r="AA418" s="5">
        <f t="shared" si="81"/>
        <v>0.24249999999999972</v>
      </c>
      <c r="AB418" s="5">
        <f t="shared" si="82"/>
        <v>0.1212500000000003</v>
      </c>
    </row>
    <row r="419" spans="1:28" x14ac:dyDescent="0.55000000000000004">
      <c r="A419" s="3" t="s">
        <v>44</v>
      </c>
      <c r="B419" s="3" t="s">
        <v>604</v>
      </c>
      <c r="C419" t="s">
        <v>47</v>
      </c>
      <c r="D419" s="3" t="s">
        <v>48</v>
      </c>
      <c r="E419" s="3" t="s">
        <v>400</v>
      </c>
      <c r="F419" s="3" t="s">
        <v>82</v>
      </c>
      <c r="G419" s="5">
        <v>0</v>
      </c>
      <c r="H419">
        <v>1</v>
      </c>
      <c r="I419" s="5">
        <v>2.625</v>
      </c>
      <c r="J419" s="5">
        <v>2.625</v>
      </c>
      <c r="K419">
        <v>131</v>
      </c>
      <c r="L419" s="15">
        <v>7.6335877862595391E-3</v>
      </c>
      <c r="M419" s="13">
        <v>1.36106870229008</v>
      </c>
      <c r="N419" s="15">
        <v>0</v>
      </c>
      <c r="O419" s="5">
        <v>0</v>
      </c>
      <c r="P419" s="5">
        <v>0</v>
      </c>
      <c r="Q419" s="5">
        <f t="shared" si="72"/>
        <v>2.625</v>
      </c>
      <c r="R419" s="5">
        <f t="shared" si="73"/>
        <v>-2.625</v>
      </c>
      <c r="S419" s="15">
        <f t="shared" si="74"/>
        <v>-1</v>
      </c>
      <c r="T419">
        <v>0</v>
      </c>
      <c r="U419" s="5" t="str">
        <f t="shared" si="75"/>
        <v>NA</v>
      </c>
      <c r="V419" s="15">
        <f t="shared" si="76"/>
        <v>0</v>
      </c>
      <c r="W419" s="15">
        <f t="shared" si="77"/>
        <v>0</v>
      </c>
      <c r="X419" s="5">
        <f t="shared" si="78"/>
        <v>0</v>
      </c>
      <c r="Y419" s="5">
        <f t="shared" si="79"/>
        <v>2.3625000000000003</v>
      </c>
      <c r="Z419" s="5">
        <f t="shared" si="80"/>
        <v>-2.7562500000000001</v>
      </c>
      <c r="AA419" s="5">
        <f t="shared" si="81"/>
        <v>0.26249999999999973</v>
      </c>
      <c r="AB419" s="5">
        <f t="shared" si="82"/>
        <v>0.13125000000000009</v>
      </c>
    </row>
    <row r="420" spans="1:28" x14ac:dyDescent="0.55000000000000004">
      <c r="A420" s="3" t="s">
        <v>44</v>
      </c>
      <c r="B420" s="3" t="s">
        <v>826</v>
      </c>
      <c r="C420" t="s">
        <v>47</v>
      </c>
      <c r="D420" s="3" t="s">
        <v>48</v>
      </c>
      <c r="E420" s="3" t="s">
        <v>309</v>
      </c>
      <c r="F420" s="3" t="s">
        <v>50</v>
      </c>
      <c r="G420" s="5">
        <v>0</v>
      </c>
      <c r="H420">
        <v>1</v>
      </c>
      <c r="I420" s="5">
        <v>2.7250000000000001</v>
      </c>
      <c r="J420" s="5">
        <v>2.7250000000000001</v>
      </c>
      <c r="K420">
        <v>89</v>
      </c>
      <c r="L420" s="15">
        <v>1.1235955056179801E-2</v>
      </c>
      <c r="M420" s="13">
        <v>3.2685393258427</v>
      </c>
      <c r="N420" s="15">
        <v>0</v>
      </c>
      <c r="O420" s="5">
        <v>0</v>
      </c>
      <c r="P420" s="5">
        <v>0</v>
      </c>
      <c r="Q420" s="5">
        <f t="shared" si="72"/>
        <v>2.7250000000000001</v>
      </c>
      <c r="R420" s="5">
        <f t="shared" si="73"/>
        <v>-2.7250000000000001</v>
      </c>
      <c r="S420" s="15">
        <f t="shared" si="74"/>
        <v>-1</v>
      </c>
      <c r="T420">
        <v>0</v>
      </c>
      <c r="U420" s="5" t="str">
        <f t="shared" si="75"/>
        <v>NA</v>
      </c>
      <c r="V420" s="15">
        <f t="shared" si="76"/>
        <v>0</v>
      </c>
      <c r="W420" s="15">
        <f t="shared" si="77"/>
        <v>0</v>
      </c>
      <c r="X420" s="5">
        <f t="shared" si="78"/>
        <v>0</v>
      </c>
      <c r="Y420" s="5">
        <f t="shared" si="79"/>
        <v>2.4525000000000001</v>
      </c>
      <c r="Z420" s="5">
        <f t="shared" si="80"/>
        <v>-2.8612500000000001</v>
      </c>
      <c r="AA420" s="5">
        <f t="shared" si="81"/>
        <v>0.27249999999999996</v>
      </c>
      <c r="AB420" s="5">
        <f t="shared" si="82"/>
        <v>0.13624999999999998</v>
      </c>
    </row>
    <row r="421" spans="1:28" x14ac:dyDescent="0.55000000000000004">
      <c r="A421" s="3" t="s">
        <v>44</v>
      </c>
      <c r="B421" s="3" t="s">
        <v>397</v>
      </c>
      <c r="C421" t="s">
        <v>47</v>
      </c>
      <c r="D421" s="3" t="s">
        <v>48</v>
      </c>
      <c r="E421" s="3" t="s">
        <v>165</v>
      </c>
      <c r="F421" s="3" t="s">
        <v>50</v>
      </c>
      <c r="G421" s="5">
        <v>0</v>
      </c>
      <c r="H421">
        <v>1</v>
      </c>
      <c r="I421" s="5">
        <v>2.8624999999999998</v>
      </c>
      <c r="J421" s="5">
        <v>2.8624999999999998</v>
      </c>
      <c r="K421">
        <v>94</v>
      </c>
      <c r="L421" s="15">
        <v>1.0638297872340401E-2</v>
      </c>
      <c r="M421" s="13">
        <v>1.9936170212766</v>
      </c>
      <c r="N421" s="15">
        <v>0</v>
      </c>
      <c r="O421" s="5">
        <v>0</v>
      </c>
      <c r="P421" s="5">
        <v>0</v>
      </c>
      <c r="Q421" s="5">
        <f t="shared" si="72"/>
        <v>2.8624999999999998</v>
      </c>
      <c r="R421" s="5">
        <f t="shared" si="73"/>
        <v>-2.8624999999999998</v>
      </c>
      <c r="S421" s="15">
        <f t="shared" si="74"/>
        <v>-1</v>
      </c>
      <c r="T421">
        <v>0</v>
      </c>
      <c r="U421" s="5" t="str">
        <f t="shared" si="75"/>
        <v>NA</v>
      </c>
      <c r="V421" s="15">
        <f t="shared" si="76"/>
        <v>0</v>
      </c>
      <c r="W421" s="15">
        <f t="shared" si="77"/>
        <v>0</v>
      </c>
      <c r="X421" s="5">
        <f t="shared" si="78"/>
        <v>0</v>
      </c>
      <c r="Y421" s="5">
        <f t="shared" si="79"/>
        <v>2.5762499999999999</v>
      </c>
      <c r="Z421" s="5">
        <f t="shared" si="80"/>
        <v>-3.0056249999999998</v>
      </c>
      <c r="AA421" s="5">
        <f t="shared" si="81"/>
        <v>0.28624999999999989</v>
      </c>
      <c r="AB421" s="5">
        <f t="shared" si="82"/>
        <v>0.14312499999999995</v>
      </c>
    </row>
    <row r="422" spans="1:28" x14ac:dyDescent="0.55000000000000004">
      <c r="A422" s="3" t="s">
        <v>44</v>
      </c>
      <c r="B422" s="3" t="s">
        <v>506</v>
      </c>
      <c r="C422" t="s">
        <v>47</v>
      </c>
      <c r="D422" s="3" t="s">
        <v>48</v>
      </c>
      <c r="E422" s="3" t="s">
        <v>309</v>
      </c>
      <c r="F422" s="3" t="s">
        <v>82</v>
      </c>
      <c r="G422" s="5">
        <v>0</v>
      </c>
      <c r="H422">
        <v>1</v>
      </c>
      <c r="I422" s="5">
        <v>3.3</v>
      </c>
      <c r="J422" s="5">
        <v>3.3</v>
      </c>
      <c r="K422">
        <v>25</v>
      </c>
      <c r="L422" s="15">
        <v>0.04</v>
      </c>
      <c r="M422" s="13">
        <v>2.9119999999999999</v>
      </c>
      <c r="N422" s="15">
        <v>0</v>
      </c>
      <c r="O422" s="5">
        <v>0</v>
      </c>
      <c r="P422" s="5">
        <v>0</v>
      </c>
      <c r="Q422" s="5">
        <f t="shared" si="72"/>
        <v>3.3</v>
      </c>
      <c r="R422" s="5">
        <f t="shared" si="73"/>
        <v>-3.3</v>
      </c>
      <c r="S422" s="15">
        <f t="shared" si="74"/>
        <v>-1</v>
      </c>
      <c r="T422">
        <v>0</v>
      </c>
      <c r="U422" s="5" t="str">
        <f t="shared" si="75"/>
        <v>NA</v>
      </c>
      <c r="V422" s="15">
        <f t="shared" si="76"/>
        <v>0</v>
      </c>
      <c r="W422" s="15">
        <f t="shared" si="77"/>
        <v>0</v>
      </c>
      <c r="X422" s="5">
        <f t="shared" si="78"/>
        <v>0</v>
      </c>
      <c r="Y422" s="5">
        <f t="shared" si="79"/>
        <v>2.9699999999999998</v>
      </c>
      <c r="Z422" s="5">
        <f t="shared" si="80"/>
        <v>-3.4649999999999999</v>
      </c>
      <c r="AA422" s="5">
        <f t="shared" si="81"/>
        <v>0.33000000000000007</v>
      </c>
      <c r="AB422" s="5">
        <f t="shared" si="82"/>
        <v>0.16500000000000004</v>
      </c>
    </row>
    <row r="423" spans="1:28" x14ac:dyDescent="0.55000000000000004">
      <c r="A423" s="3" t="s">
        <v>44</v>
      </c>
      <c r="B423" s="3" t="s">
        <v>461</v>
      </c>
      <c r="C423" t="s">
        <v>47</v>
      </c>
      <c r="D423" s="3" t="s">
        <v>48</v>
      </c>
      <c r="E423" s="3" t="s">
        <v>309</v>
      </c>
      <c r="F423" s="3" t="s">
        <v>50</v>
      </c>
      <c r="G423" s="5">
        <v>0</v>
      </c>
      <c r="H423">
        <v>1</v>
      </c>
      <c r="I423" s="5">
        <v>3.7374999999999998</v>
      </c>
      <c r="J423" s="5">
        <v>3.7374999999999998</v>
      </c>
      <c r="K423">
        <v>166</v>
      </c>
      <c r="L423" s="15">
        <v>6.0240963855421707E-3</v>
      </c>
      <c r="M423" s="13">
        <v>2.3078313253011999</v>
      </c>
      <c r="N423" s="15">
        <v>0</v>
      </c>
      <c r="O423" s="5">
        <v>0</v>
      </c>
      <c r="P423" s="5">
        <v>0</v>
      </c>
      <c r="Q423" s="5">
        <f t="shared" si="72"/>
        <v>3.7374999999999998</v>
      </c>
      <c r="R423" s="5">
        <f t="shared" si="73"/>
        <v>-3.7374999999999998</v>
      </c>
      <c r="S423" s="15">
        <f t="shared" si="74"/>
        <v>-1</v>
      </c>
      <c r="T423">
        <v>0</v>
      </c>
      <c r="U423" s="5" t="str">
        <f t="shared" si="75"/>
        <v>NA</v>
      </c>
      <c r="V423" s="15">
        <f t="shared" si="76"/>
        <v>0</v>
      </c>
      <c r="W423" s="15">
        <f t="shared" si="77"/>
        <v>0</v>
      </c>
      <c r="X423" s="5">
        <f t="shared" si="78"/>
        <v>0</v>
      </c>
      <c r="Y423" s="5">
        <f t="shared" si="79"/>
        <v>3.36375</v>
      </c>
      <c r="Z423" s="5">
        <f t="shared" si="80"/>
        <v>-3.9243749999999999</v>
      </c>
      <c r="AA423" s="5">
        <f t="shared" si="81"/>
        <v>0.3737499999999998</v>
      </c>
      <c r="AB423" s="5">
        <f t="shared" si="82"/>
        <v>0.18687500000000012</v>
      </c>
    </row>
    <row r="424" spans="1:28" x14ac:dyDescent="0.55000000000000004">
      <c r="A424" s="3" t="s">
        <v>44</v>
      </c>
      <c r="B424" s="3" t="s">
        <v>831</v>
      </c>
      <c r="C424" t="s">
        <v>47</v>
      </c>
      <c r="D424" s="3" t="s">
        <v>48</v>
      </c>
      <c r="E424" s="3" t="s">
        <v>374</v>
      </c>
      <c r="F424" s="3" t="s">
        <v>50</v>
      </c>
      <c r="G424" s="5">
        <v>0</v>
      </c>
      <c r="H424">
        <v>1</v>
      </c>
      <c r="I424" s="5">
        <v>3.75</v>
      </c>
      <c r="J424" s="5">
        <v>3.75</v>
      </c>
      <c r="K424">
        <v>1</v>
      </c>
      <c r="L424" s="15">
        <v>1</v>
      </c>
      <c r="M424" s="13">
        <v>4</v>
      </c>
      <c r="N424" s="15">
        <v>0</v>
      </c>
      <c r="O424" s="5">
        <v>0</v>
      </c>
      <c r="P424" s="5">
        <v>0</v>
      </c>
      <c r="Q424" s="5">
        <f t="shared" si="72"/>
        <v>3.75</v>
      </c>
      <c r="R424" s="5">
        <f t="shared" si="73"/>
        <v>-3.75</v>
      </c>
      <c r="S424" s="15">
        <f t="shared" si="74"/>
        <v>-1</v>
      </c>
      <c r="T424">
        <v>0</v>
      </c>
      <c r="U424" s="5" t="str">
        <f t="shared" si="75"/>
        <v>NA</v>
      </c>
      <c r="V424" s="15">
        <f t="shared" si="76"/>
        <v>0</v>
      </c>
      <c r="W424" s="15">
        <f t="shared" si="77"/>
        <v>0</v>
      </c>
      <c r="X424" s="5">
        <f t="shared" si="78"/>
        <v>0</v>
      </c>
      <c r="Y424" s="5">
        <f t="shared" si="79"/>
        <v>3.375</v>
      </c>
      <c r="Z424" s="5">
        <f t="shared" si="80"/>
        <v>-3.9375</v>
      </c>
      <c r="AA424" s="5">
        <f t="shared" si="81"/>
        <v>0.375</v>
      </c>
      <c r="AB424" s="5">
        <f t="shared" si="82"/>
        <v>0.1875</v>
      </c>
    </row>
    <row r="425" spans="1:28" x14ac:dyDescent="0.55000000000000004">
      <c r="A425" s="3" t="s">
        <v>44</v>
      </c>
      <c r="B425" s="3" t="s">
        <v>499</v>
      </c>
      <c r="C425" t="s">
        <v>47</v>
      </c>
      <c r="D425" s="3" t="s">
        <v>48</v>
      </c>
      <c r="E425" s="3" t="s">
        <v>161</v>
      </c>
      <c r="F425" s="3" t="s">
        <v>50</v>
      </c>
      <c r="G425" s="5">
        <v>0</v>
      </c>
      <c r="H425">
        <v>6</v>
      </c>
      <c r="I425" s="5">
        <v>4.1124999750000004</v>
      </c>
      <c r="J425" s="5">
        <v>0.6854166625</v>
      </c>
      <c r="K425">
        <v>59</v>
      </c>
      <c r="L425" s="15">
        <v>0.101694915254237</v>
      </c>
      <c r="M425" s="13">
        <v>1.1016949152542399</v>
      </c>
      <c r="N425" s="15">
        <v>0</v>
      </c>
      <c r="O425" s="5">
        <v>0</v>
      </c>
      <c r="P425" s="5">
        <v>0</v>
      </c>
      <c r="Q425" s="5">
        <f t="shared" si="72"/>
        <v>4.1124999750000004</v>
      </c>
      <c r="R425" s="5">
        <f t="shared" si="73"/>
        <v>-4.1124999750000004</v>
      </c>
      <c r="S425" s="15">
        <f t="shared" si="74"/>
        <v>-1</v>
      </c>
      <c r="T425">
        <v>0</v>
      </c>
      <c r="U425" s="5" t="str">
        <f t="shared" si="75"/>
        <v>NA</v>
      </c>
      <c r="V425" s="15">
        <f t="shared" si="76"/>
        <v>0</v>
      </c>
      <c r="W425" s="15">
        <f t="shared" si="77"/>
        <v>0</v>
      </c>
      <c r="X425" s="5">
        <f t="shared" si="78"/>
        <v>0</v>
      </c>
      <c r="Y425" s="5">
        <f t="shared" si="79"/>
        <v>3.7012499775000003</v>
      </c>
      <c r="Z425" s="5">
        <f t="shared" si="80"/>
        <v>-4.3181249737500007</v>
      </c>
      <c r="AA425" s="5">
        <f t="shared" si="81"/>
        <v>0.41124999750000013</v>
      </c>
      <c r="AB425" s="5">
        <f t="shared" si="82"/>
        <v>0.20562499875000029</v>
      </c>
    </row>
    <row r="426" spans="1:28" x14ac:dyDescent="0.55000000000000004">
      <c r="A426" s="3" t="s">
        <v>44</v>
      </c>
      <c r="B426" s="3" t="s">
        <v>268</v>
      </c>
      <c r="C426" t="s">
        <v>47</v>
      </c>
      <c r="D426" s="3" t="s">
        <v>48</v>
      </c>
      <c r="E426" s="3" t="s">
        <v>161</v>
      </c>
      <c r="F426" s="3" t="s">
        <v>50</v>
      </c>
      <c r="G426" s="5">
        <v>0</v>
      </c>
      <c r="H426">
        <v>4</v>
      </c>
      <c r="I426" s="5">
        <v>4.2750000000000004</v>
      </c>
      <c r="J426" s="5">
        <v>1.0687500000000001</v>
      </c>
      <c r="K426">
        <v>23</v>
      </c>
      <c r="L426" s="15">
        <v>0.173913043478261</v>
      </c>
      <c r="M426" s="13">
        <v>1.34782608695652</v>
      </c>
      <c r="N426" s="15">
        <v>0</v>
      </c>
      <c r="O426" s="5">
        <v>0</v>
      </c>
      <c r="P426" s="5">
        <v>0</v>
      </c>
      <c r="Q426" s="5">
        <f t="shared" si="72"/>
        <v>4.2750000000000004</v>
      </c>
      <c r="R426" s="5">
        <f t="shared" si="73"/>
        <v>-4.2750000000000004</v>
      </c>
      <c r="S426" s="15">
        <f t="shared" si="74"/>
        <v>-1</v>
      </c>
      <c r="T426">
        <v>0</v>
      </c>
      <c r="U426" s="5" t="str">
        <f t="shared" si="75"/>
        <v>NA</v>
      </c>
      <c r="V426" s="15">
        <f t="shared" si="76"/>
        <v>0</v>
      </c>
      <c r="W426" s="15">
        <f t="shared" si="77"/>
        <v>0</v>
      </c>
      <c r="X426" s="5">
        <f t="shared" si="78"/>
        <v>0</v>
      </c>
      <c r="Y426" s="5">
        <f t="shared" si="79"/>
        <v>3.8475000000000006</v>
      </c>
      <c r="Z426" s="5">
        <f t="shared" si="80"/>
        <v>-4.4887500000000005</v>
      </c>
      <c r="AA426" s="5">
        <f t="shared" si="81"/>
        <v>0.42749999999999977</v>
      </c>
      <c r="AB426" s="5">
        <f t="shared" si="82"/>
        <v>0.21375000000000011</v>
      </c>
    </row>
    <row r="427" spans="1:28" x14ac:dyDescent="0.55000000000000004">
      <c r="A427" s="3" t="s">
        <v>44</v>
      </c>
      <c r="B427" s="3" t="s">
        <v>835</v>
      </c>
      <c r="C427" t="s">
        <v>47</v>
      </c>
      <c r="D427" s="3" t="s">
        <v>48</v>
      </c>
      <c r="E427" s="3" t="s">
        <v>149</v>
      </c>
      <c r="F427" s="3" t="s">
        <v>50</v>
      </c>
      <c r="G427" s="5">
        <v>0</v>
      </c>
      <c r="H427">
        <v>2</v>
      </c>
      <c r="I427" s="5">
        <v>4.2750000000000004</v>
      </c>
      <c r="J427" s="5">
        <v>2.1375000000000002</v>
      </c>
      <c r="K427">
        <v>156</v>
      </c>
      <c r="L427" s="15">
        <v>1.2820512820512799E-2</v>
      </c>
      <c r="M427" s="13">
        <v>1.7064102564102599</v>
      </c>
      <c r="N427" s="15">
        <v>0</v>
      </c>
      <c r="O427" s="5">
        <v>0</v>
      </c>
      <c r="P427" s="5">
        <v>0</v>
      </c>
      <c r="Q427" s="5">
        <f t="shared" si="72"/>
        <v>4.2750000000000004</v>
      </c>
      <c r="R427" s="5">
        <f t="shared" si="73"/>
        <v>-4.2750000000000004</v>
      </c>
      <c r="S427" s="15">
        <f t="shared" si="74"/>
        <v>-1</v>
      </c>
      <c r="T427">
        <v>0</v>
      </c>
      <c r="U427" s="5" t="str">
        <f t="shared" si="75"/>
        <v>NA</v>
      </c>
      <c r="V427" s="15">
        <f t="shared" si="76"/>
        <v>0</v>
      </c>
      <c r="W427" s="15">
        <f t="shared" si="77"/>
        <v>0</v>
      </c>
      <c r="X427" s="5">
        <f t="shared" si="78"/>
        <v>0</v>
      </c>
      <c r="Y427" s="5">
        <f t="shared" si="79"/>
        <v>3.8475000000000006</v>
      </c>
      <c r="Z427" s="5">
        <f t="shared" si="80"/>
        <v>-4.4887500000000005</v>
      </c>
      <c r="AA427" s="5">
        <f t="shared" si="81"/>
        <v>0.42749999999999977</v>
      </c>
      <c r="AB427" s="5">
        <f t="shared" si="82"/>
        <v>0.21375000000000011</v>
      </c>
    </row>
    <row r="428" spans="1:28" x14ac:dyDescent="0.55000000000000004">
      <c r="A428" s="3" t="s">
        <v>44</v>
      </c>
      <c r="B428" s="3" t="s">
        <v>837</v>
      </c>
      <c r="C428" t="s">
        <v>47</v>
      </c>
      <c r="D428" s="3" t="s">
        <v>48</v>
      </c>
      <c r="E428" s="3" t="s">
        <v>736</v>
      </c>
      <c r="F428" s="3" t="s">
        <v>50</v>
      </c>
      <c r="G428" s="5">
        <v>0</v>
      </c>
      <c r="H428">
        <v>1</v>
      </c>
      <c r="I428" s="5">
        <v>4.7874999999999996</v>
      </c>
      <c r="J428" s="5">
        <v>4.7874999999999996</v>
      </c>
      <c r="K428">
        <v>14</v>
      </c>
      <c r="L428" s="15">
        <v>7.1428571428571397E-2</v>
      </c>
      <c r="M428" s="13">
        <v>2.8428571428571399</v>
      </c>
      <c r="N428" s="15">
        <v>0</v>
      </c>
      <c r="O428" s="5">
        <v>0</v>
      </c>
      <c r="P428" s="5">
        <v>0</v>
      </c>
      <c r="Q428" s="5">
        <f t="shared" si="72"/>
        <v>4.7874999999999996</v>
      </c>
      <c r="R428" s="5">
        <f t="shared" si="73"/>
        <v>-4.7874999999999996</v>
      </c>
      <c r="S428" s="15">
        <f t="shared" si="74"/>
        <v>-1</v>
      </c>
      <c r="T428">
        <v>0</v>
      </c>
      <c r="U428" s="5" t="str">
        <f t="shared" si="75"/>
        <v>NA</v>
      </c>
      <c r="V428" s="15">
        <f t="shared" si="76"/>
        <v>0</v>
      </c>
      <c r="W428" s="15">
        <f t="shared" si="77"/>
        <v>0</v>
      </c>
      <c r="X428" s="5">
        <f t="shared" si="78"/>
        <v>0</v>
      </c>
      <c r="Y428" s="5">
        <f t="shared" si="79"/>
        <v>4.3087499999999999</v>
      </c>
      <c r="Z428" s="5">
        <f t="shared" si="80"/>
        <v>-5.0268749999999995</v>
      </c>
      <c r="AA428" s="5">
        <f t="shared" si="81"/>
        <v>0.47874999999999979</v>
      </c>
      <c r="AB428" s="5">
        <f t="shared" si="82"/>
        <v>0.23937499999999989</v>
      </c>
    </row>
    <row r="429" spans="1:28" x14ac:dyDescent="0.55000000000000004">
      <c r="A429" s="3" t="s">
        <v>44</v>
      </c>
      <c r="B429" s="3" t="s">
        <v>839</v>
      </c>
      <c r="C429" t="s">
        <v>47</v>
      </c>
      <c r="D429" s="3" t="s">
        <v>48</v>
      </c>
      <c r="E429" s="3" t="s">
        <v>149</v>
      </c>
      <c r="F429" s="3" t="s">
        <v>50</v>
      </c>
      <c r="G429" s="5">
        <v>0</v>
      </c>
      <c r="H429">
        <v>2</v>
      </c>
      <c r="I429" s="5">
        <v>5.05</v>
      </c>
      <c r="J429" s="5">
        <v>2.5249999999999999</v>
      </c>
      <c r="K429">
        <v>85</v>
      </c>
      <c r="L429" s="15">
        <v>2.3529411764705899E-2</v>
      </c>
      <c r="M429" s="13">
        <v>1.8529411764705901</v>
      </c>
      <c r="N429" s="15">
        <v>0</v>
      </c>
      <c r="O429" s="5">
        <v>0</v>
      </c>
      <c r="P429" s="5">
        <v>0</v>
      </c>
      <c r="Q429" s="5">
        <f t="shared" si="72"/>
        <v>5.05</v>
      </c>
      <c r="R429" s="5">
        <f t="shared" si="73"/>
        <v>-5.05</v>
      </c>
      <c r="S429" s="15">
        <f t="shared" si="74"/>
        <v>-1</v>
      </c>
      <c r="T429">
        <v>0</v>
      </c>
      <c r="U429" s="5" t="str">
        <f t="shared" si="75"/>
        <v>NA</v>
      </c>
      <c r="V429" s="15">
        <f t="shared" si="76"/>
        <v>0</v>
      </c>
      <c r="W429" s="15">
        <f t="shared" si="77"/>
        <v>0</v>
      </c>
      <c r="X429" s="5">
        <f t="shared" si="78"/>
        <v>0</v>
      </c>
      <c r="Y429" s="5">
        <f t="shared" si="79"/>
        <v>4.5449999999999999</v>
      </c>
      <c r="Z429" s="5">
        <f t="shared" si="80"/>
        <v>-5.3025000000000002</v>
      </c>
      <c r="AA429" s="5">
        <f t="shared" si="81"/>
        <v>0.50499999999999989</v>
      </c>
      <c r="AB429" s="5">
        <f t="shared" si="82"/>
        <v>0.25250000000000039</v>
      </c>
    </row>
    <row r="430" spans="1:28" x14ac:dyDescent="0.55000000000000004">
      <c r="A430" s="3" t="s">
        <v>44</v>
      </c>
      <c r="B430" s="3" t="s">
        <v>340</v>
      </c>
      <c r="C430" t="s">
        <v>47</v>
      </c>
      <c r="D430" s="3" t="s">
        <v>48</v>
      </c>
      <c r="E430" s="3" t="s">
        <v>309</v>
      </c>
      <c r="F430" s="3" t="s">
        <v>50</v>
      </c>
      <c r="G430" s="5">
        <v>0</v>
      </c>
      <c r="H430">
        <v>2</v>
      </c>
      <c r="I430" s="5">
        <v>5.125</v>
      </c>
      <c r="J430" s="5">
        <v>2.5625</v>
      </c>
      <c r="K430">
        <v>35</v>
      </c>
      <c r="L430" s="15">
        <v>5.7142857142857099E-2</v>
      </c>
      <c r="M430" s="13">
        <v>2.9085714285714301</v>
      </c>
      <c r="N430" s="15">
        <v>0</v>
      </c>
      <c r="O430" s="5">
        <v>0</v>
      </c>
      <c r="P430" s="5">
        <v>0</v>
      </c>
      <c r="Q430" s="5">
        <f t="shared" si="72"/>
        <v>5.125</v>
      </c>
      <c r="R430" s="5">
        <f t="shared" si="73"/>
        <v>-5.125</v>
      </c>
      <c r="S430" s="15">
        <f t="shared" si="74"/>
        <v>-1</v>
      </c>
      <c r="T430">
        <v>0</v>
      </c>
      <c r="U430" s="5" t="str">
        <f t="shared" si="75"/>
        <v>NA</v>
      </c>
      <c r="V430" s="15">
        <f t="shared" si="76"/>
        <v>0</v>
      </c>
      <c r="W430" s="15">
        <f t="shared" si="77"/>
        <v>0</v>
      </c>
      <c r="X430" s="5">
        <f t="shared" si="78"/>
        <v>0</v>
      </c>
      <c r="Y430" s="5">
        <f t="shared" si="79"/>
        <v>4.6124999999999998</v>
      </c>
      <c r="Z430" s="5">
        <f t="shared" si="80"/>
        <v>-5.3812500000000005</v>
      </c>
      <c r="AA430" s="5">
        <f t="shared" si="81"/>
        <v>0.51250000000000018</v>
      </c>
      <c r="AB430" s="5">
        <f t="shared" si="82"/>
        <v>0.25625000000000053</v>
      </c>
    </row>
    <row r="431" spans="1:28" x14ac:dyDescent="0.55000000000000004">
      <c r="A431" s="3" t="s">
        <v>44</v>
      </c>
      <c r="B431" s="3" t="s">
        <v>842</v>
      </c>
      <c r="C431" t="s">
        <v>47</v>
      </c>
      <c r="D431" s="3" t="s">
        <v>48</v>
      </c>
      <c r="E431" s="3" t="s">
        <v>49</v>
      </c>
      <c r="F431" s="3" t="s">
        <v>50</v>
      </c>
      <c r="G431" s="5">
        <v>0</v>
      </c>
      <c r="H431">
        <v>6</v>
      </c>
      <c r="I431" s="5">
        <v>5.2249999499999999</v>
      </c>
      <c r="J431" s="5">
        <v>0.87083332499999999</v>
      </c>
      <c r="K431">
        <v>275</v>
      </c>
      <c r="L431" s="15">
        <v>2.1818181818181799E-2</v>
      </c>
      <c r="M431" s="13">
        <v>1.69745454545455</v>
      </c>
      <c r="N431" s="15">
        <v>0</v>
      </c>
      <c r="O431" s="5">
        <v>0</v>
      </c>
      <c r="P431" s="5">
        <v>0</v>
      </c>
      <c r="Q431" s="5">
        <f t="shared" si="72"/>
        <v>5.2249999499999999</v>
      </c>
      <c r="R431" s="5">
        <f t="shared" si="73"/>
        <v>-5.2249999499999999</v>
      </c>
      <c r="S431" s="15">
        <f t="shared" si="74"/>
        <v>-1</v>
      </c>
      <c r="T431">
        <v>0</v>
      </c>
      <c r="U431" s="5" t="str">
        <f t="shared" si="75"/>
        <v>NA</v>
      </c>
      <c r="V431" s="15">
        <f t="shared" si="76"/>
        <v>0</v>
      </c>
      <c r="W431" s="15">
        <f t="shared" si="77"/>
        <v>0</v>
      </c>
      <c r="X431" s="5">
        <f t="shared" si="78"/>
        <v>0</v>
      </c>
      <c r="Y431" s="5">
        <f t="shared" si="79"/>
        <v>4.7024999550000004</v>
      </c>
      <c r="Z431" s="5">
        <f t="shared" si="80"/>
        <v>-5.4862499475000002</v>
      </c>
      <c r="AA431" s="5">
        <f t="shared" si="81"/>
        <v>0.52249999499999955</v>
      </c>
      <c r="AB431" s="5">
        <f t="shared" si="82"/>
        <v>0.26124999750000022</v>
      </c>
    </row>
    <row r="432" spans="1:28" x14ac:dyDescent="0.55000000000000004">
      <c r="A432" s="3" t="s">
        <v>44</v>
      </c>
      <c r="B432" s="3" t="s">
        <v>844</v>
      </c>
      <c r="C432" t="s">
        <v>47</v>
      </c>
      <c r="D432" s="3" t="s">
        <v>48</v>
      </c>
      <c r="E432" s="3" t="s">
        <v>309</v>
      </c>
      <c r="F432" s="3" t="s">
        <v>50</v>
      </c>
      <c r="G432" s="5">
        <v>0</v>
      </c>
      <c r="H432">
        <v>2</v>
      </c>
      <c r="I432" s="5">
        <v>5.5125000000000002</v>
      </c>
      <c r="J432" s="5">
        <v>2.7562500000000001</v>
      </c>
      <c r="K432">
        <v>185</v>
      </c>
      <c r="L432" s="15">
        <v>1.0810810810810801E-2</v>
      </c>
      <c r="M432" s="13">
        <v>1.8081081081081101</v>
      </c>
      <c r="N432" s="15">
        <v>0</v>
      </c>
      <c r="O432" s="5">
        <v>0</v>
      </c>
      <c r="P432" s="5">
        <v>0</v>
      </c>
      <c r="Q432" s="5">
        <f t="shared" si="72"/>
        <v>5.5125000000000002</v>
      </c>
      <c r="R432" s="5">
        <f t="shared" si="73"/>
        <v>-5.5125000000000002</v>
      </c>
      <c r="S432" s="15">
        <f t="shared" si="74"/>
        <v>-1</v>
      </c>
      <c r="T432">
        <v>0</v>
      </c>
      <c r="U432" s="5" t="str">
        <f t="shared" si="75"/>
        <v>NA</v>
      </c>
      <c r="V432" s="15">
        <f t="shared" si="76"/>
        <v>0</v>
      </c>
      <c r="W432" s="15">
        <f t="shared" si="77"/>
        <v>0</v>
      </c>
      <c r="X432" s="5">
        <f t="shared" si="78"/>
        <v>0</v>
      </c>
      <c r="Y432" s="5">
        <f t="shared" si="79"/>
        <v>4.9612500000000006</v>
      </c>
      <c r="Z432" s="5">
        <f t="shared" si="80"/>
        <v>-5.7881250000000009</v>
      </c>
      <c r="AA432" s="5">
        <f t="shared" si="81"/>
        <v>0.55124999999999957</v>
      </c>
      <c r="AB432" s="5">
        <f t="shared" si="82"/>
        <v>0.27562500000000068</v>
      </c>
    </row>
    <row r="433" spans="1:28" x14ac:dyDescent="0.55000000000000004">
      <c r="A433" s="3" t="s">
        <v>44</v>
      </c>
      <c r="B433" s="3" t="s">
        <v>846</v>
      </c>
      <c r="C433" t="s">
        <v>47</v>
      </c>
      <c r="D433" s="3" t="s">
        <v>48</v>
      </c>
      <c r="E433" s="3" t="s">
        <v>165</v>
      </c>
      <c r="F433" s="3" t="s">
        <v>50</v>
      </c>
      <c r="G433" s="5">
        <v>0</v>
      </c>
      <c r="H433">
        <v>6</v>
      </c>
      <c r="I433" s="5">
        <v>5.6874999750000006</v>
      </c>
      <c r="J433" s="5">
        <v>0.94791666250000006</v>
      </c>
      <c r="K433">
        <v>405</v>
      </c>
      <c r="L433" s="15">
        <v>1.4814814814814802E-2</v>
      </c>
      <c r="M433" s="13">
        <v>2.5711111111111098</v>
      </c>
      <c r="N433" s="15">
        <v>0</v>
      </c>
      <c r="O433" s="5">
        <v>0</v>
      </c>
      <c r="P433" s="5">
        <v>0</v>
      </c>
      <c r="Q433" s="5">
        <f t="shared" si="72"/>
        <v>5.6874999750000006</v>
      </c>
      <c r="R433" s="5">
        <f t="shared" si="73"/>
        <v>-5.6874999750000006</v>
      </c>
      <c r="S433" s="15">
        <f t="shared" si="74"/>
        <v>-1</v>
      </c>
      <c r="T433">
        <v>0</v>
      </c>
      <c r="U433" s="5" t="str">
        <f t="shared" si="75"/>
        <v>NA</v>
      </c>
      <c r="V433" s="15">
        <f t="shared" si="76"/>
        <v>0</v>
      </c>
      <c r="W433" s="15">
        <f t="shared" si="77"/>
        <v>0</v>
      </c>
      <c r="X433" s="5">
        <f t="shared" si="78"/>
        <v>0</v>
      </c>
      <c r="Y433" s="5">
        <f t="shared" si="79"/>
        <v>5.1187499775000003</v>
      </c>
      <c r="Z433" s="5">
        <f t="shared" si="80"/>
        <v>-5.9718749737500012</v>
      </c>
      <c r="AA433" s="5">
        <f t="shared" si="81"/>
        <v>0.56874999750000033</v>
      </c>
      <c r="AB433" s="5">
        <f t="shared" si="82"/>
        <v>0.28437499875000061</v>
      </c>
    </row>
    <row r="434" spans="1:28" x14ac:dyDescent="0.55000000000000004">
      <c r="A434" s="3" t="s">
        <v>44</v>
      </c>
      <c r="B434" s="3" t="s">
        <v>613</v>
      </c>
      <c r="C434" t="s">
        <v>47</v>
      </c>
      <c r="D434" s="3" t="s">
        <v>48</v>
      </c>
      <c r="E434" s="3" t="s">
        <v>165</v>
      </c>
      <c r="F434" s="3" t="s">
        <v>50</v>
      </c>
      <c r="G434" s="5">
        <v>0</v>
      </c>
      <c r="H434">
        <v>3</v>
      </c>
      <c r="I434" s="5">
        <v>5.9124999750000002</v>
      </c>
      <c r="J434" s="5">
        <v>1.9708333250000001</v>
      </c>
      <c r="K434">
        <v>38</v>
      </c>
      <c r="L434" s="15">
        <v>7.8947368421052599E-2</v>
      </c>
      <c r="M434" s="13">
        <v>1.07894736842105</v>
      </c>
      <c r="N434" s="15">
        <v>0</v>
      </c>
      <c r="O434" s="5">
        <v>0</v>
      </c>
      <c r="P434" s="5">
        <v>0</v>
      </c>
      <c r="Q434" s="5">
        <f t="shared" si="72"/>
        <v>5.9124999750000002</v>
      </c>
      <c r="R434" s="5">
        <f t="shared" si="73"/>
        <v>-5.9124999750000002</v>
      </c>
      <c r="S434" s="15">
        <f t="shared" si="74"/>
        <v>-1</v>
      </c>
      <c r="T434">
        <v>0</v>
      </c>
      <c r="U434" s="5" t="str">
        <f t="shared" si="75"/>
        <v>NA</v>
      </c>
      <c r="V434" s="15">
        <f t="shared" si="76"/>
        <v>0</v>
      </c>
      <c r="W434" s="15">
        <f t="shared" si="77"/>
        <v>0</v>
      </c>
      <c r="X434" s="5">
        <f t="shared" si="78"/>
        <v>0</v>
      </c>
      <c r="Y434" s="5">
        <f t="shared" si="79"/>
        <v>5.3212499775</v>
      </c>
      <c r="Z434" s="5">
        <f t="shared" si="80"/>
        <v>-6.2081249737500004</v>
      </c>
      <c r="AA434" s="5">
        <f t="shared" si="81"/>
        <v>0.59124999750000029</v>
      </c>
      <c r="AB434" s="5">
        <f t="shared" si="82"/>
        <v>0.29562499875000015</v>
      </c>
    </row>
    <row r="435" spans="1:28" x14ac:dyDescent="0.55000000000000004">
      <c r="A435" s="3" t="s">
        <v>44</v>
      </c>
      <c r="B435" s="3" t="s">
        <v>849</v>
      </c>
      <c r="C435" t="s">
        <v>47</v>
      </c>
      <c r="D435" s="3" t="s">
        <v>48</v>
      </c>
      <c r="E435" s="3" t="s">
        <v>49</v>
      </c>
      <c r="F435" s="3" t="s">
        <v>50</v>
      </c>
      <c r="G435" s="5">
        <v>0</v>
      </c>
      <c r="H435">
        <v>3</v>
      </c>
      <c r="I435" s="5">
        <v>6.4999999874999999</v>
      </c>
      <c r="J435" s="5">
        <v>2.1666666625</v>
      </c>
      <c r="K435">
        <v>2078</v>
      </c>
      <c r="L435" s="15">
        <v>1.4436958614052E-3</v>
      </c>
      <c r="M435" s="13">
        <v>2.1993262752646801</v>
      </c>
      <c r="N435" s="15">
        <v>0</v>
      </c>
      <c r="O435" s="5">
        <v>0</v>
      </c>
      <c r="P435" s="5">
        <v>0</v>
      </c>
      <c r="Q435" s="5">
        <f t="shared" si="72"/>
        <v>6.4999999874999999</v>
      </c>
      <c r="R435" s="5">
        <f t="shared" si="73"/>
        <v>-6.4999999874999999</v>
      </c>
      <c r="S435" s="15">
        <f t="shared" si="74"/>
        <v>-1</v>
      </c>
      <c r="T435">
        <v>0</v>
      </c>
      <c r="U435" s="5" t="str">
        <f t="shared" si="75"/>
        <v>NA</v>
      </c>
      <c r="V435" s="15">
        <f t="shared" si="76"/>
        <v>0</v>
      </c>
      <c r="W435" s="15">
        <f t="shared" si="77"/>
        <v>0</v>
      </c>
      <c r="X435" s="5">
        <f t="shared" si="78"/>
        <v>0</v>
      </c>
      <c r="Y435" s="5">
        <f t="shared" si="79"/>
        <v>5.8499999887499996</v>
      </c>
      <c r="Z435" s="5">
        <f t="shared" si="80"/>
        <v>-6.8249999868750004</v>
      </c>
      <c r="AA435" s="5">
        <f t="shared" si="81"/>
        <v>0.64999999875000025</v>
      </c>
      <c r="AB435" s="5">
        <f t="shared" si="82"/>
        <v>0.32499999937500057</v>
      </c>
    </row>
    <row r="436" spans="1:28" x14ac:dyDescent="0.55000000000000004">
      <c r="A436" s="3" t="s">
        <v>44</v>
      </c>
      <c r="B436" s="3" t="s">
        <v>198</v>
      </c>
      <c r="C436" t="s">
        <v>47</v>
      </c>
      <c r="D436" s="3" t="s">
        <v>48</v>
      </c>
      <c r="E436" s="3" t="s">
        <v>161</v>
      </c>
      <c r="F436" s="3" t="s">
        <v>50</v>
      </c>
      <c r="G436" s="5">
        <v>0</v>
      </c>
      <c r="H436">
        <v>9</v>
      </c>
      <c r="I436" s="5">
        <v>6.6624999750000002</v>
      </c>
      <c r="J436" s="5">
        <v>0.74027777500000003</v>
      </c>
      <c r="K436">
        <v>40</v>
      </c>
      <c r="L436" s="15">
        <v>0.22500000000000001</v>
      </c>
      <c r="M436" s="13">
        <v>1.02</v>
      </c>
      <c r="N436" s="15">
        <v>0</v>
      </c>
      <c r="O436" s="5">
        <v>0</v>
      </c>
      <c r="P436" s="5">
        <v>0</v>
      </c>
      <c r="Q436" s="5">
        <f t="shared" si="72"/>
        <v>6.6624999750000002</v>
      </c>
      <c r="R436" s="5">
        <f t="shared" si="73"/>
        <v>-6.6624999750000002</v>
      </c>
      <c r="S436" s="15">
        <f t="shared" si="74"/>
        <v>-1</v>
      </c>
      <c r="T436">
        <v>0</v>
      </c>
      <c r="U436" s="5" t="str">
        <f t="shared" si="75"/>
        <v>NA</v>
      </c>
      <c r="V436" s="15">
        <f t="shared" si="76"/>
        <v>0</v>
      </c>
      <c r="W436" s="15">
        <f t="shared" si="77"/>
        <v>0</v>
      </c>
      <c r="X436" s="5">
        <f t="shared" si="78"/>
        <v>0</v>
      </c>
      <c r="Y436" s="5">
        <f t="shared" si="79"/>
        <v>5.9962499775000007</v>
      </c>
      <c r="Z436" s="5">
        <f t="shared" si="80"/>
        <v>-6.9956249737500009</v>
      </c>
      <c r="AA436" s="5">
        <f t="shared" si="81"/>
        <v>0.66624999749999958</v>
      </c>
      <c r="AB436" s="5">
        <f t="shared" si="82"/>
        <v>0.33312499875000068</v>
      </c>
    </row>
    <row r="437" spans="1:28" x14ac:dyDescent="0.55000000000000004">
      <c r="A437" s="3" t="s">
        <v>44</v>
      </c>
      <c r="B437" s="3" t="s">
        <v>430</v>
      </c>
      <c r="C437" t="s">
        <v>47</v>
      </c>
      <c r="D437" s="3" t="s">
        <v>48</v>
      </c>
      <c r="E437" s="3" t="s">
        <v>165</v>
      </c>
      <c r="F437" s="3" t="s">
        <v>82</v>
      </c>
      <c r="G437" s="5">
        <v>0</v>
      </c>
      <c r="H437">
        <v>2</v>
      </c>
      <c r="I437" s="5">
        <v>7.35</v>
      </c>
      <c r="J437" s="5">
        <v>3.6749999999999998</v>
      </c>
      <c r="K437">
        <v>129</v>
      </c>
      <c r="L437" s="15">
        <v>1.5503875968992199E-2</v>
      </c>
      <c r="M437" s="13">
        <v>2.1844961240310101</v>
      </c>
      <c r="N437" s="15">
        <v>0</v>
      </c>
      <c r="O437" s="5">
        <v>0</v>
      </c>
      <c r="P437" s="5">
        <v>0</v>
      </c>
      <c r="Q437" s="5">
        <f t="shared" si="72"/>
        <v>7.35</v>
      </c>
      <c r="R437" s="5">
        <f t="shared" si="73"/>
        <v>-7.35</v>
      </c>
      <c r="S437" s="15">
        <f t="shared" si="74"/>
        <v>-1</v>
      </c>
      <c r="T437">
        <v>0</v>
      </c>
      <c r="U437" s="5" t="str">
        <f t="shared" si="75"/>
        <v>NA</v>
      </c>
      <c r="V437" s="15">
        <f t="shared" si="76"/>
        <v>0</v>
      </c>
      <c r="W437" s="15">
        <f t="shared" si="77"/>
        <v>0</v>
      </c>
      <c r="X437" s="5">
        <f t="shared" si="78"/>
        <v>0</v>
      </c>
      <c r="Y437" s="5">
        <f t="shared" si="79"/>
        <v>6.6150000000000002</v>
      </c>
      <c r="Z437" s="5">
        <f t="shared" si="80"/>
        <v>-7.7175000000000002</v>
      </c>
      <c r="AA437" s="5">
        <f t="shared" si="81"/>
        <v>0.73499999999999943</v>
      </c>
      <c r="AB437" s="5">
        <f t="shared" si="82"/>
        <v>0.3675000000000006</v>
      </c>
    </row>
    <row r="438" spans="1:28" x14ac:dyDescent="0.55000000000000004">
      <c r="A438" s="3" t="s">
        <v>44</v>
      </c>
      <c r="B438" s="3" t="s">
        <v>853</v>
      </c>
      <c r="C438" t="s">
        <v>47</v>
      </c>
      <c r="D438" s="3" t="s">
        <v>48</v>
      </c>
      <c r="E438" s="3" t="s">
        <v>49</v>
      </c>
      <c r="F438" s="3" t="s">
        <v>50</v>
      </c>
      <c r="G438" s="5">
        <v>0</v>
      </c>
      <c r="H438">
        <v>2</v>
      </c>
      <c r="I438" s="5">
        <v>7.4749999999999996</v>
      </c>
      <c r="J438" s="5">
        <v>3.7374999999999998</v>
      </c>
      <c r="K438">
        <v>237</v>
      </c>
      <c r="L438" s="15">
        <v>8.4388185654008414E-3</v>
      </c>
      <c r="M438" s="13">
        <v>2.3278481012658201</v>
      </c>
      <c r="N438" s="15">
        <v>0</v>
      </c>
      <c r="O438" s="5">
        <v>0</v>
      </c>
      <c r="P438" s="5">
        <v>0</v>
      </c>
      <c r="Q438" s="5">
        <f t="shared" si="72"/>
        <v>7.4749999999999996</v>
      </c>
      <c r="R438" s="5">
        <f t="shared" si="73"/>
        <v>-7.4749999999999996</v>
      </c>
      <c r="S438" s="15">
        <f t="shared" si="74"/>
        <v>-1</v>
      </c>
      <c r="T438">
        <v>0</v>
      </c>
      <c r="U438" s="5" t="str">
        <f t="shared" si="75"/>
        <v>NA</v>
      </c>
      <c r="V438" s="15">
        <f t="shared" si="76"/>
        <v>0</v>
      </c>
      <c r="W438" s="15">
        <f t="shared" si="77"/>
        <v>0</v>
      </c>
      <c r="X438" s="5">
        <f t="shared" si="78"/>
        <v>0</v>
      </c>
      <c r="Y438" s="5">
        <f t="shared" si="79"/>
        <v>6.7275</v>
      </c>
      <c r="Z438" s="5">
        <f t="shared" si="80"/>
        <v>-7.8487499999999999</v>
      </c>
      <c r="AA438" s="5">
        <f t="shared" si="81"/>
        <v>0.74749999999999961</v>
      </c>
      <c r="AB438" s="5">
        <f t="shared" si="82"/>
        <v>0.37375000000000025</v>
      </c>
    </row>
    <row r="439" spans="1:28" x14ac:dyDescent="0.55000000000000004">
      <c r="A439" s="3" t="s">
        <v>44</v>
      </c>
      <c r="B439" s="3" t="s">
        <v>855</v>
      </c>
      <c r="C439" t="s">
        <v>47</v>
      </c>
      <c r="D439" s="3" t="s">
        <v>48</v>
      </c>
      <c r="E439" s="3" t="s">
        <v>165</v>
      </c>
      <c r="F439" s="3" t="s">
        <v>50</v>
      </c>
      <c r="G439" s="5">
        <v>0</v>
      </c>
      <c r="H439">
        <v>2</v>
      </c>
      <c r="I439" s="5">
        <v>7.625</v>
      </c>
      <c r="J439" s="5">
        <v>3.8125</v>
      </c>
      <c r="K439">
        <v>63</v>
      </c>
      <c r="L439" s="15">
        <v>3.1746031746031703E-2</v>
      </c>
      <c r="M439" s="13">
        <v>2.5206349206349201</v>
      </c>
      <c r="N439" s="15">
        <v>0</v>
      </c>
      <c r="O439" s="5">
        <v>0</v>
      </c>
      <c r="P439" s="5">
        <v>0</v>
      </c>
      <c r="Q439" s="5">
        <f t="shared" si="72"/>
        <v>7.625</v>
      </c>
      <c r="R439" s="5">
        <f t="shared" si="73"/>
        <v>-7.625</v>
      </c>
      <c r="S439" s="15">
        <f t="shared" si="74"/>
        <v>-1</v>
      </c>
      <c r="T439">
        <v>0</v>
      </c>
      <c r="U439" s="5" t="str">
        <f t="shared" si="75"/>
        <v>NA</v>
      </c>
      <c r="V439" s="15">
        <f t="shared" si="76"/>
        <v>0</v>
      </c>
      <c r="W439" s="15">
        <f t="shared" si="77"/>
        <v>0</v>
      </c>
      <c r="X439" s="5">
        <f t="shared" si="78"/>
        <v>0</v>
      </c>
      <c r="Y439" s="5">
        <f t="shared" si="79"/>
        <v>6.8624999999999998</v>
      </c>
      <c r="Z439" s="5">
        <f t="shared" si="80"/>
        <v>-8.0062499999999996</v>
      </c>
      <c r="AA439" s="5">
        <f t="shared" si="81"/>
        <v>0.76250000000000018</v>
      </c>
      <c r="AB439" s="5">
        <f t="shared" si="82"/>
        <v>0.38124999999999964</v>
      </c>
    </row>
    <row r="440" spans="1:28" x14ac:dyDescent="0.55000000000000004">
      <c r="A440" s="3" t="s">
        <v>44</v>
      </c>
      <c r="B440" s="3" t="s">
        <v>415</v>
      </c>
      <c r="C440" t="s">
        <v>47</v>
      </c>
      <c r="D440" s="3" t="s">
        <v>48</v>
      </c>
      <c r="E440" s="3" t="s">
        <v>161</v>
      </c>
      <c r="F440" s="3" t="s">
        <v>82</v>
      </c>
      <c r="G440" s="5">
        <v>0</v>
      </c>
      <c r="H440">
        <v>23</v>
      </c>
      <c r="I440" s="5">
        <v>8.9624999874999993</v>
      </c>
      <c r="J440" s="5">
        <v>0.38967391249999994</v>
      </c>
      <c r="K440">
        <v>153</v>
      </c>
      <c r="L440" s="15">
        <v>0.15032679738562099</v>
      </c>
      <c r="M440" s="13">
        <v>1.0509803921568599</v>
      </c>
      <c r="N440" s="15">
        <v>0</v>
      </c>
      <c r="O440" s="5">
        <v>0</v>
      </c>
      <c r="P440" s="5">
        <v>0</v>
      </c>
      <c r="Q440" s="5">
        <f t="shared" si="72"/>
        <v>8.9624999874999993</v>
      </c>
      <c r="R440" s="5">
        <f t="shared" si="73"/>
        <v>-8.9624999874999993</v>
      </c>
      <c r="S440" s="15">
        <f t="shared" si="74"/>
        <v>-1</v>
      </c>
      <c r="T440">
        <v>0</v>
      </c>
      <c r="U440" s="5" t="str">
        <f t="shared" si="75"/>
        <v>NA</v>
      </c>
      <c r="V440" s="15">
        <f t="shared" si="76"/>
        <v>0</v>
      </c>
      <c r="W440" s="15">
        <f t="shared" si="77"/>
        <v>0</v>
      </c>
      <c r="X440" s="5">
        <f t="shared" si="78"/>
        <v>0</v>
      </c>
      <c r="Y440" s="5">
        <f t="shared" si="79"/>
        <v>8.0662499887500001</v>
      </c>
      <c r="Z440" s="5">
        <f t="shared" si="80"/>
        <v>-9.4106249868749998</v>
      </c>
      <c r="AA440" s="5">
        <f t="shared" si="81"/>
        <v>0.89624999874999922</v>
      </c>
      <c r="AB440" s="5">
        <f t="shared" si="82"/>
        <v>0.4481249993750005</v>
      </c>
    </row>
    <row r="441" spans="1:28" x14ac:dyDescent="0.55000000000000004">
      <c r="A441" s="3" t="s">
        <v>44</v>
      </c>
      <c r="B441" s="3" t="s">
        <v>858</v>
      </c>
      <c r="C441" t="s">
        <v>47</v>
      </c>
      <c r="D441" s="3" t="s">
        <v>48</v>
      </c>
      <c r="E441" s="3" t="s">
        <v>88</v>
      </c>
      <c r="F441" s="3" t="s">
        <v>50</v>
      </c>
      <c r="G441" s="5">
        <v>0</v>
      </c>
      <c r="H441">
        <v>5</v>
      </c>
      <c r="I441" s="5">
        <v>9.5374999999999996</v>
      </c>
      <c r="J441" s="5">
        <v>1.9075</v>
      </c>
      <c r="K441">
        <v>80</v>
      </c>
      <c r="L441" s="15">
        <v>6.25E-2</v>
      </c>
      <c r="M441" s="13">
        <v>1.0974999999999999</v>
      </c>
      <c r="N441" s="15">
        <v>0</v>
      </c>
      <c r="O441" s="5">
        <v>0</v>
      </c>
      <c r="P441" s="5">
        <v>0</v>
      </c>
      <c r="Q441" s="5">
        <f t="shared" si="72"/>
        <v>9.5374999999999996</v>
      </c>
      <c r="R441" s="5">
        <f t="shared" si="73"/>
        <v>-9.5374999999999996</v>
      </c>
      <c r="S441" s="15">
        <f t="shared" si="74"/>
        <v>-1</v>
      </c>
      <c r="T441">
        <v>0</v>
      </c>
      <c r="U441" s="5" t="str">
        <f t="shared" si="75"/>
        <v>NA</v>
      </c>
      <c r="V441" s="15">
        <f t="shared" si="76"/>
        <v>0</v>
      </c>
      <c r="W441" s="15">
        <f t="shared" si="77"/>
        <v>0</v>
      </c>
      <c r="X441" s="5">
        <f t="shared" si="78"/>
        <v>0</v>
      </c>
      <c r="Y441" s="5">
        <f t="shared" si="79"/>
        <v>8.5837500000000002</v>
      </c>
      <c r="Z441" s="5">
        <f t="shared" si="80"/>
        <v>-10.014374999999999</v>
      </c>
      <c r="AA441" s="5">
        <f t="shared" si="81"/>
        <v>0.95374999999999943</v>
      </c>
      <c r="AB441" s="5">
        <f t="shared" si="82"/>
        <v>0.47687499999999972</v>
      </c>
    </row>
    <row r="442" spans="1:28" x14ac:dyDescent="0.55000000000000004">
      <c r="A442" s="3" t="s">
        <v>44</v>
      </c>
      <c r="B442" s="3" t="s">
        <v>860</v>
      </c>
      <c r="C442" t="s">
        <v>47</v>
      </c>
      <c r="D442" s="3" t="s">
        <v>48</v>
      </c>
      <c r="E442" s="3" t="s">
        <v>309</v>
      </c>
      <c r="F442" s="3" t="s">
        <v>50</v>
      </c>
      <c r="G442" s="5">
        <v>0</v>
      </c>
      <c r="H442">
        <v>4</v>
      </c>
      <c r="I442" s="5">
        <v>10.137499999999999</v>
      </c>
      <c r="J442" s="5">
        <v>2.5343749999999998</v>
      </c>
      <c r="K442">
        <v>130</v>
      </c>
      <c r="L442" s="15">
        <v>3.0769230769230802E-2</v>
      </c>
      <c r="M442" s="13">
        <v>1.63846153846154</v>
      </c>
      <c r="N442" s="15">
        <v>0</v>
      </c>
      <c r="O442" s="5">
        <v>0</v>
      </c>
      <c r="P442" s="5">
        <v>0</v>
      </c>
      <c r="Q442" s="5">
        <f t="shared" si="72"/>
        <v>10.137499999999999</v>
      </c>
      <c r="R442" s="5">
        <f t="shared" si="73"/>
        <v>-10.137499999999999</v>
      </c>
      <c r="S442" s="15">
        <f t="shared" si="74"/>
        <v>-1</v>
      </c>
      <c r="T442">
        <v>0</v>
      </c>
      <c r="U442" s="5" t="str">
        <f t="shared" si="75"/>
        <v>NA</v>
      </c>
      <c r="V442" s="15">
        <f t="shared" si="76"/>
        <v>0</v>
      </c>
      <c r="W442" s="15">
        <f t="shared" si="77"/>
        <v>0</v>
      </c>
      <c r="X442" s="5">
        <f t="shared" si="78"/>
        <v>0</v>
      </c>
      <c r="Y442" s="5">
        <f t="shared" si="79"/>
        <v>9.1237499999999994</v>
      </c>
      <c r="Z442" s="5">
        <f t="shared" si="80"/>
        <v>-10.644375</v>
      </c>
      <c r="AA442" s="5">
        <f t="shared" si="81"/>
        <v>1.0137499999999999</v>
      </c>
      <c r="AB442" s="5">
        <f t="shared" si="82"/>
        <v>0.50687500000000085</v>
      </c>
    </row>
    <row r="443" spans="1:28" x14ac:dyDescent="0.55000000000000004">
      <c r="A443" s="3" t="s">
        <v>44</v>
      </c>
      <c r="B443" s="3" t="s">
        <v>216</v>
      </c>
      <c r="C443" t="s">
        <v>47</v>
      </c>
      <c r="D443" s="3" t="s">
        <v>48</v>
      </c>
      <c r="E443" s="3" t="s">
        <v>49</v>
      </c>
      <c r="F443" s="3" t="s">
        <v>50</v>
      </c>
      <c r="G443" s="5">
        <v>0</v>
      </c>
      <c r="H443">
        <v>11</v>
      </c>
      <c r="I443" s="5">
        <v>10.212499962500001</v>
      </c>
      <c r="J443" s="5">
        <v>0.92840908750000006</v>
      </c>
      <c r="K443">
        <v>86</v>
      </c>
      <c r="L443" s="15">
        <v>0.127906976744186</v>
      </c>
      <c r="M443" s="13">
        <v>1.2139534883720899</v>
      </c>
      <c r="N443" s="15">
        <v>0</v>
      </c>
      <c r="O443" s="5">
        <v>0</v>
      </c>
      <c r="P443" s="5">
        <v>0</v>
      </c>
      <c r="Q443" s="5">
        <f t="shared" si="72"/>
        <v>10.212499962500001</v>
      </c>
      <c r="R443" s="5">
        <f t="shared" si="73"/>
        <v>-10.212499962500001</v>
      </c>
      <c r="S443" s="15">
        <f t="shared" si="74"/>
        <v>-1</v>
      </c>
      <c r="T443">
        <v>0</v>
      </c>
      <c r="U443" s="5" t="str">
        <f t="shared" si="75"/>
        <v>NA</v>
      </c>
      <c r="V443" s="15">
        <f t="shared" si="76"/>
        <v>0</v>
      </c>
      <c r="W443" s="15">
        <f t="shared" si="77"/>
        <v>0</v>
      </c>
      <c r="X443" s="5">
        <f t="shared" si="78"/>
        <v>0</v>
      </c>
      <c r="Y443" s="5">
        <f t="shared" si="79"/>
        <v>9.1912499662500018</v>
      </c>
      <c r="Z443" s="5">
        <f t="shared" si="80"/>
        <v>-10.723124960625002</v>
      </c>
      <c r="AA443" s="5">
        <f t="shared" si="81"/>
        <v>1.021249996249999</v>
      </c>
      <c r="AB443" s="5">
        <f t="shared" si="82"/>
        <v>0.51062499812500128</v>
      </c>
    </row>
    <row r="444" spans="1:28" x14ac:dyDescent="0.55000000000000004">
      <c r="A444" s="3" t="s">
        <v>44</v>
      </c>
      <c r="B444" s="3" t="s">
        <v>744</v>
      </c>
      <c r="C444" t="s">
        <v>47</v>
      </c>
      <c r="D444" s="3" t="s">
        <v>48</v>
      </c>
      <c r="E444" s="3" t="s">
        <v>309</v>
      </c>
      <c r="F444" s="3" t="s">
        <v>50</v>
      </c>
      <c r="G444" s="5">
        <v>0</v>
      </c>
      <c r="H444">
        <v>7</v>
      </c>
      <c r="I444" s="5">
        <v>10.337499987499999</v>
      </c>
      <c r="J444" s="5">
        <v>1.4767857124999999</v>
      </c>
      <c r="K444">
        <v>313</v>
      </c>
      <c r="L444" s="15">
        <v>2.23642172523962E-2</v>
      </c>
      <c r="M444" s="13">
        <v>2.1594249201278002</v>
      </c>
      <c r="N444" s="15">
        <v>0</v>
      </c>
      <c r="O444" s="5">
        <v>0</v>
      </c>
      <c r="P444" s="5">
        <v>0</v>
      </c>
      <c r="Q444" s="5">
        <f t="shared" si="72"/>
        <v>10.337499987499999</v>
      </c>
      <c r="R444" s="5">
        <f t="shared" si="73"/>
        <v>-10.337499987499999</v>
      </c>
      <c r="S444" s="15">
        <f t="shared" si="74"/>
        <v>-1</v>
      </c>
      <c r="T444">
        <v>0</v>
      </c>
      <c r="U444" s="5" t="str">
        <f t="shared" si="75"/>
        <v>NA</v>
      </c>
      <c r="V444" s="15">
        <f t="shared" si="76"/>
        <v>0</v>
      </c>
      <c r="W444" s="15">
        <f t="shared" si="77"/>
        <v>0</v>
      </c>
      <c r="X444" s="5">
        <f t="shared" si="78"/>
        <v>0</v>
      </c>
      <c r="Y444" s="5">
        <f t="shared" si="79"/>
        <v>9.303749988749999</v>
      </c>
      <c r="Z444" s="5">
        <f t="shared" si="80"/>
        <v>-10.854374986874999</v>
      </c>
      <c r="AA444" s="5">
        <f t="shared" si="81"/>
        <v>1.0337499987500003</v>
      </c>
      <c r="AB444" s="5">
        <f t="shared" si="82"/>
        <v>0.51687499937500014</v>
      </c>
    </row>
    <row r="445" spans="1:28" x14ac:dyDescent="0.55000000000000004">
      <c r="A445" s="3" t="s">
        <v>44</v>
      </c>
      <c r="B445" s="3" t="s">
        <v>290</v>
      </c>
      <c r="C445" t="s">
        <v>47</v>
      </c>
      <c r="D445" s="3" t="s">
        <v>48</v>
      </c>
      <c r="E445" s="3" t="s">
        <v>49</v>
      </c>
      <c r="F445" s="3" t="s">
        <v>50</v>
      </c>
      <c r="G445" s="5">
        <v>0</v>
      </c>
      <c r="H445">
        <v>4</v>
      </c>
      <c r="I445" s="5">
        <v>12.7</v>
      </c>
      <c r="J445" s="5">
        <v>3.1749999999999998</v>
      </c>
      <c r="K445">
        <v>661</v>
      </c>
      <c r="L445" s="15">
        <v>6.0514372163388798E-3</v>
      </c>
      <c r="M445" s="13">
        <v>2.3291981845688299</v>
      </c>
      <c r="N445" s="15">
        <v>0</v>
      </c>
      <c r="O445" s="5">
        <v>0</v>
      </c>
      <c r="P445" s="5">
        <v>0</v>
      </c>
      <c r="Q445" s="5">
        <f t="shared" si="72"/>
        <v>12.7</v>
      </c>
      <c r="R445" s="5">
        <f t="shared" si="73"/>
        <v>-12.7</v>
      </c>
      <c r="S445" s="15">
        <f t="shared" si="74"/>
        <v>-1</v>
      </c>
      <c r="T445">
        <v>0</v>
      </c>
      <c r="U445" s="5" t="str">
        <f t="shared" si="75"/>
        <v>NA</v>
      </c>
      <c r="V445" s="15">
        <f t="shared" si="76"/>
        <v>0</v>
      </c>
      <c r="W445" s="15">
        <f t="shared" si="77"/>
        <v>0</v>
      </c>
      <c r="X445" s="5">
        <f t="shared" si="78"/>
        <v>0</v>
      </c>
      <c r="Y445" s="5">
        <f t="shared" si="79"/>
        <v>11.43</v>
      </c>
      <c r="Z445" s="5">
        <f t="shared" si="80"/>
        <v>-13.334999999999999</v>
      </c>
      <c r="AA445" s="5">
        <f t="shared" si="81"/>
        <v>1.2699999999999996</v>
      </c>
      <c r="AB445" s="5">
        <f t="shared" si="82"/>
        <v>0.63499999999999979</v>
      </c>
    </row>
    <row r="446" spans="1:28" x14ac:dyDescent="0.55000000000000004">
      <c r="A446" s="3" t="s">
        <v>44</v>
      </c>
      <c r="B446" s="3" t="s">
        <v>513</v>
      </c>
      <c r="C446" t="s">
        <v>47</v>
      </c>
      <c r="D446" s="3" t="s">
        <v>48</v>
      </c>
      <c r="E446" s="3" t="s">
        <v>49</v>
      </c>
      <c r="F446" s="3" t="s">
        <v>82</v>
      </c>
      <c r="G446" s="5">
        <v>0</v>
      </c>
      <c r="H446">
        <v>10</v>
      </c>
      <c r="I446" s="5">
        <v>12.7</v>
      </c>
      <c r="J446" s="5">
        <v>1.27</v>
      </c>
      <c r="K446">
        <v>181</v>
      </c>
      <c r="L446" s="15">
        <v>5.5248618784530398E-2</v>
      </c>
      <c r="M446" s="13">
        <v>1.1325966850828699</v>
      </c>
      <c r="N446" s="15">
        <v>0</v>
      </c>
      <c r="O446" s="5">
        <v>0</v>
      </c>
      <c r="P446" s="5">
        <v>0</v>
      </c>
      <c r="Q446" s="5">
        <f t="shared" si="72"/>
        <v>12.7</v>
      </c>
      <c r="R446" s="5">
        <f t="shared" si="73"/>
        <v>-12.7</v>
      </c>
      <c r="S446" s="15">
        <f t="shared" si="74"/>
        <v>-1</v>
      </c>
      <c r="T446">
        <v>0</v>
      </c>
      <c r="U446" s="5" t="str">
        <f t="shared" si="75"/>
        <v>NA</v>
      </c>
      <c r="V446" s="15">
        <f t="shared" si="76"/>
        <v>0</v>
      </c>
      <c r="W446" s="15">
        <f t="shared" si="77"/>
        <v>0</v>
      </c>
      <c r="X446" s="5">
        <f t="shared" si="78"/>
        <v>0</v>
      </c>
      <c r="Y446" s="5">
        <f t="shared" si="79"/>
        <v>11.43</v>
      </c>
      <c r="Z446" s="5">
        <f t="shared" si="80"/>
        <v>-13.334999999999999</v>
      </c>
      <c r="AA446" s="5">
        <f t="shared" si="81"/>
        <v>1.2699999999999996</v>
      </c>
      <c r="AB446" s="5">
        <f t="shared" si="82"/>
        <v>0.63499999999999979</v>
      </c>
    </row>
    <row r="447" spans="1:28" x14ac:dyDescent="0.55000000000000004">
      <c r="A447" s="3" t="s">
        <v>44</v>
      </c>
      <c r="B447" s="3" t="s">
        <v>410</v>
      </c>
      <c r="C447" t="s">
        <v>47</v>
      </c>
      <c r="D447" s="3" t="s">
        <v>48</v>
      </c>
      <c r="E447" s="3" t="s">
        <v>309</v>
      </c>
      <c r="F447" s="3" t="s">
        <v>50</v>
      </c>
      <c r="G447" s="5">
        <v>0</v>
      </c>
      <c r="H447">
        <v>17</v>
      </c>
      <c r="I447" s="5">
        <v>12.974999887499999</v>
      </c>
      <c r="J447" s="5">
        <v>0.76323528749999991</v>
      </c>
      <c r="K447">
        <v>174</v>
      </c>
      <c r="L447" s="15">
        <v>9.7701149425287404E-2</v>
      </c>
      <c r="M447" s="13">
        <v>1.4344827586206901</v>
      </c>
      <c r="N447" s="15">
        <v>0</v>
      </c>
      <c r="O447" s="5">
        <v>0</v>
      </c>
      <c r="P447" s="5">
        <v>0</v>
      </c>
      <c r="Q447" s="5">
        <f t="shared" si="72"/>
        <v>12.974999887499999</v>
      </c>
      <c r="R447" s="5">
        <f t="shared" si="73"/>
        <v>-12.974999887499999</v>
      </c>
      <c r="S447" s="15">
        <f t="shared" si="74"/>
        <v>-1</v>
      </c>
      <c r="T447">
        <v>0</v>
      </c>
      <c r="U447" s="5" t="str">
        <f t="shared" si="75"/>
        <v>NA</v>
      </c>
      <c r="V447" s="15">
        <f t="shared" si="76"/>
        <v>0</v>
      </c>
      <c r="W447" s="15">
        <f t="shared" si="77"/>
        <v>0</v>
      </c>
      <c r="X447" s="5">
        <f t="shared" si="78"/>
        <v>0</v>
      </c>
      <c r="Y447" s="5">
        <f t="shared" si="79"/>
        <v>11.67749989875</v>
      </c>
      <c r="Z447" s="5">
        <f t="shared" si="80"/>
        <v>-13.623749881875</v>
      </c>
      <c r="AA447" s="5">
        <f t="shared" si="81"/>
        <v>1.2974999887499994</v>
      </c>
      <c r="AB447" s="5">
        <f t="shared" si="82"/>
        <v>0.64874999437500058</v>
      </c>
    </row>
    <row r="448" spans="1:28" x14ac:dyDescent="0.55000000000000004">
      <c r="A448" s="3" t="s">
        <v>44</v>
      </c>
      <c r="B448" s="3" t="s">
        <v>421</v>
      </c>
      <c r="C448" t="s">
        <v>47</v>
      </c>
      <c r="D448" s="3" t="s">
        <v>48</v>
      </c>
      <c r="E448" s="3" t="s">
        <v>49</v>
      </c>
      <c r="F448" s="3" t="s">
        <v>82</v>
      </c>
      <c r="G448" s="5">
        <v>0</v>
      </c>
      <c r="H448">
        <v>10</v>
      </c>
      <c r="I448" s="5">
        <v>13.225</v>
      </c>
      <c r="J448" s="5">
        <v>1.3225</v>
      </c>
      <c r="K448">
        <v>321</v>
      </c>
      <c r="L448" s="15">
        <v>3.1152647975077899E-2</v>
      </c>
      <c r="M448" s="13">
        <v>1.5121495327102801</v>
      </c>
      <c r="N448" s="15">
        <v>0</v>
      </c>
      <c r="O448" s="5">
        <v>0</v>
      </c>
      <c r="P448" s="5">
        <v>0</v>
      </c>
      <c r="Q448" s="5">
        <f t="shared" si="72"/>
        <v>13.225</v>
      </c>
      <c r="R448" s="5">
        <f t="shared" si="73"/>
        <v>-13.225</v>
      </c>
      <c r="S448" s="15">
        <f t="shared" si="74"/>
        <v>-1</v>
      </c>
      <c r="T448">
        <v>0</v>
      </c>
      <c r="U448" s="5" t="str">
        <f t="shared" si="75"/>
        <v>NA</v>
      </c>
      <c r="V448" s="15">
        <f t="shared" si="76"/>
        <v>0</v>
      </c>
      <c r="W448" s="15">
        <f t="shared" si="77"/>
        <v>0</v>
      </c>
      <c r="X448" s="5">
        <f t="shared" si="78"/>
        <v>0</v>
      </c>
      <c r="Y448" s="5">
        <f t="shared" si="79"/>
        <v>11.9025</v>
      </c>
      <c r="Z448" s="5">
        <f t="shared" si="80"/>
        <v>-13.88625</v>
      </c>
      <c r="AA448" s="5">
        <f t="shared" si="81"/>
        <v>1.3224999999999998</v>
      </c>
      <c r="AB448" s="5">
        <f t="shared" si="82"/>
        <v>0.66125000000000078</v>
      </c>
    </row>
    <row r="449" spans="1:28" x14ac:dyDescent="0.55000000000000004">
      <c r="A449" s="3" t="s">
        <v>44</v>
      </c>
      <c r="B449" s="3" t="s">
        <v>494</v>
      </c>
      <c r="C449" t="s">
        <v>47</v>
      </c>
      <c r="D449" s="3" t="s">
        <v>48</v>
      </c>
      <c r="E449" s="3" t="s">
        <v>49</v>
      </c>
      <c r="F449" s="3" t="s">
        <v>82</v>
      </c>
      <c r="G449" s="5">
        <v>0</v>
      </c>
      <c r="H449">
        <v>4</v>
      </c>
      <c r="I449" s="5">
        <v>13.4375</v>
      </c>
      <c r="J449" s="5">
        <v>3.359375</v>
      </c>
      <c r="K449">
        <v>68</v>
      </c>
      <c r="L449" s="15">
        <v>5.8823529411764698E-2</v>
      </c>
      <c r="M449" s="13">
        <v>1.92794117647059</v>
      </c>
      <c r="N449" s="15">
        <v>0</v>
      </c>
      <c r="O449" s="5">
        <v>0</v>
      </c>
      <c r="P449" s="5">
        <v>0</v>
      </c>
      <c r="Q449" s="5">
        <f t="shared" si="72"/>
        <v>13.4375</v>
      </c>
      <c r="R449" s="5">
        <f t="shared" si="73"/>
        <v>-13.4375</v>
      </c>
      <c r="S449" s="15">
        <f t="shared" si="74"/>
        <v>-1</v>
      </c>
      <c r="T449">
        <v>0</v>
      </c>
      <c r="U449" s="5" t="str">
        <f t="shared" si="75"/>
        <v>NA</v>
      </c>
      <c r="V449" s="15">
        <f t="shared" si="76"/>
        <v>0</v>
      </c>
      <c r="W449" s="15">
        <f t="shared" si="77"/>
        <v>0</v>
      </c>
      <c r="X449" s="5">
        <f t="shared" si="78"/>
        <v>0</v>
      </c>
      <c r="Y449" s="5">
        <f t="shared" si="79"/>
        <v>12.09375</v>
      </c>
      <c r="Z449" s="5">
        <f t="shared" si="80"/>
        <v>-14.109375</v>
      </c>
      <c r="AA449" s="5">
        <f t="shared" si="81"/>
        <v>1.34375</v>
      </c>
      <c r="AB449" s="5">
        <f t="shared" si="82"/>
        <v>0.671875</v>
      </c>
    </row>
    <row r="450" spans="1:28" x14ac:dyDescent="0.55000000000000004">
      <c r="A450" s="3" t="s">
        <v>44</v>
      </c>
      <c r="B450" s="3" t="s">
        <v>379</v>
      </c>
      <c r="C450" t="s">
        <v>47</v>
      </c>
      <c r="D450" s="3" t="s">
        <v>48</v>
      </c>
      <c r="E450" s="3" t="s">
        <v>309</v>
      </c>
      <c r="F450" s="3" t="s">
        <v>50</v>
      </c>
      <c r="G450" s="5">
        <v>0</v>
      </c>
      <c r="H450">
        <v>9</v>
      </c>
      <c r="I450" s="5">
        <v>14.0374999125</v>
      </c>
      <c r="J450" s="5">
        <v>1.5597222124999999</v>
      </c>
      <c r="K450">
        <v>958</v>
      </c>
      <c r="L450" s="15">
        <v>9.3945720250521898E-3</v>
      </c>
      <c r="M450" s="13">
        <v>2.1059498956158702</v>
      </c>
      <c r="N450" s="15">
        <v>0</v>
      </c>
      <c r="O450" s="5">
        <v>0</v>
      </c>
      <c r="P450" s="5">
        <v>0</v>
      </c>
      <c r="Q450" s="5">
        <f t="shared" ref="Q450:Q513" si="83">I450</f>
        <v>14.0374999125</v>
      </c>
      <c r="R450" s="5">
        <f t="shared" ref="R450:R513" si="84">P450-Q450</f>
        <v>-14.0374999125</v>
      </c>
      <c r="S450" s="15">
        <f t="shared" ref="S450:S513" si="85">IF(Q450=0,0,(P450-Q450)/Q450)</f>
        <v>-1</v>
      </c>
      <c r="T450">
        <v>0</v>
      </c>
      <c r="U450" s="5" t="str">
        <f t="shared" ref="U450:U513" si="86">IF(T450=0,"NA",P450/T450)</f>
        <v>NA</v>
      </c>
      <c r="V450" s="15">
        <f t="shared" si="76"/>
        <v>0</v>
      </c>
      <c r="W450" s="15">
        <f t="shared" si="77"/>
        <v>0</v>
      </c>
      <c r="X450" s="5">
        <f t="shared" si="78"/>
        <v>0</v>
      </c>
      <c r="Y450" s="5">
        <f t="shared" si="79"/>
        <v>12.633749921250001</v>
      </c>
      <c r="Z450" s="5">
        <f t="shared" si="80"/>
        <v>-14.739374908125001</v>
      </c>
      <c r="AA450" s="5">
        <f t="shared" si="81"/>
        <v>1.4037499912499989</v>
      </c>
      <c r="AB450" s="5">
        <f t="shared" si="82"/>
        <v>0.70187499562500122</v>
      </c>
    </row>
    <row r="451" spans="1:28" x14ac:dyDescent="0.55000000000000004">
      <c r="A451" s="3" t="s">
        <v>44</v>
      </c>
      <c r="B451" s="3" t="s">
        <v>870</v>
      </c>
      <c r="C451" t="s">
        <v>47</v>
      </c>
      <c r="D451" s="3" t="s">
        <v>48</v>
      </c>
      <c r="E451" s="3" t="s">
        <v>49</v>
      </c>
      <c r="F451" s="3" t="s">
        <v>50</v>
      </c>
      <c r="G451" s="5">
        <v>0</v>
      </c>
      <c r="H451">
        <v>17</v>
      </c>
      <c r="I451" s="5">
        <v>14.4249998</v>
      </c>
      <c r="J451" s="5">
        <v>0.84852939999999999</v>
      </c>
      <c r="K451">
        <v>905</v>
      </c>
      <c r="L451" s="15">
        <v>1.87845303867403E-2</v>
      </c>
      <c r="M451" s="13">
        <v>1.4696132596685101</v>
      </c>
      <c r="N451" s="15">
        <v>0</v>
      </c>
      <c r="O451" s="5">
        <v>0</v>
      </c>
      <c r="P451" s="5">
        <v>0</v>
      </c>
      <c r="Q451" s="5">
        <f t="shared" si="83"/>
        <v>14.4249998</v>
      </c>
      <c r="R451" s="5">
        <f t="shared" si="84"/>
        <v>-14.4249998</v>
      </c>
      <c r="S451" s="15">
        <f t="shared" si="85"/>
        <v>-1</v>
      </c>
      <c r="T451">
        <v>0</v>
      </c>
      <c r="U451" s="5" t="str">
        <f t="shared" si="86"/>
        <v>NA</v>
      </c>
      <c r="V451" s="15">
        <f t="shared" ref="V451:V514" si="87">(L451*N451)</f>
        <v>0</v>
      </c>
      <c r="W451" s="15">
        <f t="shared" ref="W451:W514" si="88">IF(P451=0,0,R451/P451)</f>
        <v>0</v>
      </c>
      <c r="X451" s="5">
        <f t="shared" ref="X451:X514" si="89">IF(T451=0,0,Q451/T451)</f>
        <v>0</v>
      </c>
      <c r="Y451" s="5">
        <f t="shared" ref="Y451:Y514" si="90">Q451*0.9</f>
        <v>12.982499820000001</v>
      </c>
      <c r="Z451" s="5">
        <f t="shared" ref="Z451:Z514" si="91">R451*1.05</f>
        <v>-15.146249790000001</v>
      </c>
      <c r="AA451" s="5">
        <f t="shared" ref="AA451:AA514" si="92">Q451-Y451</f>
        <v>1.4424999799999991</v>
      </c>
      <c r="AB451" s="5">
        <f t="shared" ref="AB451:AB514" si="93">R451-Z451</f>
        <v>0.72124999000000045</v>
      </c>
    </row>
    <row r="452" spans="1:28" x14ac:dyDescent="0.55000000000000004">
      <c r="A452" s="3" t="s">
        <v>44</v>
      </c>
      <c r="B452" s="3" t="s">
        <v>523</v>
      </c>
      <c r="C452" t="s">
        <v>47</v>
      </c>
      <c r="D452" s="3" t="s">
        <v>48</v>
      </c>
      <c r="E452" s="3" t="s">
        <v>49</v>
      </c>
      <c r="F452" s="3" t="s">
        <v>82</v>
      </c>
      <c r="G452" s="5">
        <v>0</v>
      </c>
      <c r="H452">
        <v>2</v>
      </c>
      <c r="I452" s="5">
        <v>14.6625</v>
      </c>
      <c r="J452" s="5">
        <v>7.3312499999999998</v>
      </c>
      <c r="K452">
        <v>252</v>
      </c>
      <c r="L452" s="15">
        <v>7.9365079365079395E-3</v>
      </c>
      <c r="M452" s="13">
        <v>2.8007936507936502</v>
      </c>
      <c r="N452" s="15">
        <v>0</v>
      </c>
      <c r="O452" s="5">
        <v>0</v>
      </c>
      <c r="P452" s="5">
        <v>0</v>
      </c>
      <c r="Q452" s="5">
        <f t="shared" si="83"/>
        <v>14.6625</v>
      </c>
      <c r="R452" s="5">
        <f t="shared" si="84"/>
        <v>-14.6625</v>
      </c>
      <c r="S452" s="15">
        <f t="shared" si="85"/>
        <v>-1</v>
      </c>
      <c r="T452">
        <v>0</v>
      </c>
      <c r="U452" s="5" t="str">
        <f t="shared" si="86"/>
        <v>NA</v>
      </c>
      <c r="V452" s="15">
        <f t="shared" si="87"/>
        <v>0</v>
      </c>
      <c r="W452" s="15">
        <f t="shared" si="88"/>
        <v>0</v>
      </c>
      <c r="X452" s="5">
        <f t="shared" si="89"/>
        <v>0</v>
      </c>
      <c r="Y452" s="5">
        <f t="shared" si="90"/>
        <v>13.196249999999999</v>
      </c>
      <c r="Z452" s="5">
        <f t="shared" si="91"/>
        <v>-15.395625000000001</v>
      </c>
      <c r="AA452" s="5">
        <f t="shared" si="92"/>
        <v>1.4662500000000005</v>
      </c>
      <c r="AB452" s="5">
        <f t="shared" si="93"/>
        <v>0.73312500000000114</v>
      </c>
    </row>
    <row r="453" spans="1:28" x14ac:dyDescent="0.55000000000000004">
      <c r="A453" s="3" t="s">
        <v>44</v>
      </c>
      <c r="B453" s="3" t="s">
        <v>455</v>
      </c>
      <c r="C453" t="s">
        <v>47</v>
      </c>
      <c r="D453" s="3" t="s">
        <v>48</v>
      </c>
      <c r="E453" s="3" t="s">
        <v>49</v>
      </c>
      <c r="F453" s="3" t="s">
        <v>50</v>
      </c>
      <c r="G453" s="5">
        <v>0</v>
      </c>
      <c r="H453">
        <v>6</v>
      </c>
      <c r="I453" s="5">
        <v>15.312499950000003</v>
      </c>
      <c r="J453" s="5">
        <v>2.5520833250000003</v>
      </c>
      <c r="K453">
        <v>118</v>
      </c>
      <c r="L453" s="15">
        <v>5.0847457627118703E-2</v>
      </c>
      <c r="M453" s="13">
        <v>1.75932203389831</v>
      </c>
      <c r="N453" s="15">
        <v>0</v>
      </c>
      <c r="O453" s="5">
        <v>0</v>
      </c>
      <c r="P453" s="5">
        <v>0</v>
      </c>
      <c r="Q453" s="5">
        <f t="shared" si="83"/>
        <v>15.312499950000003</v>
      </c>
      <c r="R453" s="5">
        <f t="shared" si="84"/>
        <v>-15.312499950000003</v>
      </c>
      <c r="S453" s="15">
        <f t="shared" si="85"/>
        <v>-1</v>
      </c>
      <c r="T453">
        <v>0</v>
      </c>
      <c r="U453" s="5" t="str">
        <f t="shared" si="86"/>
        <v>NA</v>
      </c>
      <c r="V453" s="15">
        <f t="shared" si="87"/>
        <v>0</v>
      </c>
      <c r="W453" s="15">
        <f t="shared" si="88"/>
        <v>0</v>
      </c>
      <c r="X453" s="5">
        <f t="shared" si="89"/>
        <v>0</v>
      </c>
      <c r="Y453" s="5">
        <f t="shared" si="90"/>
        <v>13.781249955000003</v>
      </c>
      <c r="Z453" s="5">
        <f t="shared" si="91"/>
        <v>-16.078124947500005</v>
      </c>
      <c r="AA453" s="5">
        <f t="shared" si="92"/>
        <v>1.5312499949999996</v>
      </c>
      <c r="AB453" s="5">
        <f t="shared" si="93"/>
        <v>0.76562499750000157</v>
      </c>
    </row>
    <row r="454" spans="1:28" x14ac:dyDescent="0.55000000000000004">
      <c r="A454" s="3" t="s">
        <v>44</v>
      </c>
      <c r="B454" s="3" t="s">
        <v>464</v>
      </c>
      <c r="C454" t="s">
        <v>47</v>
      </c>
      <c r="D454" s="3" t="s">
        <v>48</v>
      </c>
      <c r="E454" s="3" t="s">
        <v>374</v>
      </c>
      <c r="F454" s="3" t="s">
        <v>50</v>
      </c>
      <c r="G454" s="5">
        <v>0</v>
      </c>
      <c r="H454">
        <v>9</v>
      </c>
      <c r="I454" s="5">
        <v>16.949999925</v>
      </c>
      <c r="J454" s="5">
        <v>1.8833333250000002</v>
      </c>
      <c r="K454">
        <v>204</v>
      </c>
      <c r="L454" s="15">
        <v>4.4117647058823498E-2</v>
      </c>
      <c r="M454" s="13">
        <v>1.44411764705882</v>
      </c>
      <c r="N454" s="15">
        <v>0</v>
      </c>
      <c r="O454" s="5">
        <v>0</v>
      </c>
      <c r="P454" s="5">
        <v>0</v>
      </c>
      <c r="Q454" s="5">
        <f t="shared" si="83"/>
        <v>16.949999925</v>
      </c>
      <c r="R454" s="5">
        <f t="shared" si="84"/>
        <v>-16.949999925</v>
      </c>
      <c r="S454" s="15">
        <f t="shared" si="85"/>
        <v>-1</v>
      </c>
      <c r="T454">
        <v>0</v>
      </c>
      <c r="U454" s="5" t="str">
        <f t="shared" si="86"/>
        <v>NA</v>
      </c>
      <c r="V454" s="15">
        <f t="shared" si="87"/>
        <v>0</v>
      </c>
      <c r="W454" s="15">
        <f t="shared" si="88"/>
        <v>0</v>
      </c>
      <c r="X454" s="5">
        <f t="shared" si="89"/>
        <v>0</v>
      </c>
      <c r="Y454" s="5">
        <f t="shared" si="90"/>
        <v>15.254999932500001</v>
      </c>
      <c r="Z454" s="5">
        <f t="shared" si="91"/>
        <v>-17.797499921250001</v>
      </c>
      <c r="AA454" s="5">
        <f t="shared" si="92"/>
        <v>1.6949999924999997</v>
      </c>
      <c r="AB454" s="5">
        <f t="shared" si="93"/>
        <v>0.84749999625000072</v>
      </c>
    </row>
    <row r="455" spans="1:28" x14ac:dyDescent="0.55000000000000004">
      <c r="A455" s="3" t="s">
        <v>44</v>
      </c>
      <c r="B455" s="3" t="s">
        <v>875</v>
      </c>
      <c r="C455" t="s">
        <v>47</v>
      </c>
      <c r="D455" s="3" t="s">
        <v>48</v>
      </c>
      <c r="E455" s="3" t="s">
        <v>309</v>
      </c>
      <c r="F455" s="3" t="s">
        <v>50</v>
      </c>
      <c r="G455" s="5">
        <v>0</v>
      </c>
      <c r="H455">
        <v>9</v>
      </c>
      <c r="I455" s="5">
        <v>19.037499974999999</v>
      </c>
      <c r="J455" s="5">
        <v>2.115277775</v>
      </c>
      <c r="K455">
        <v>669</v>
      </c>
      <c r="L455" s="15">
        <v>1.34529147982063E-2</v>
      </c>
      <c r="M455" s="13">
        <v>2.0414050822122598</v>
      </c>
      <c r="N455" s="15">
        <v>0</v>
      </c>
      <c r="O455" s="5">
        <v>0</v>
      </c>
      <c r="P455" s="5">
        <v>0</v>
      </c>
      <c r="Q455" s="5">
        <f t="shared" si="83"/>
        <v>19.037499974999999</v>
      </c>
      <c r="R455" s="5">
        <f t="shared" si="84"/>
        <v>-19.037499974999999</v>
      </c>
      <c r="S455" s="15">
        <f t="shared" si="85"/>
        <v>-1</v>
      </c>
      <c r="T455">
        <v>0</v>
      </c>
      <c r="U455" s="5" t="str">
        <f t="shared" si="86"/>
        <v>NA</v>
      </c>
      <c r="V455" s="15">
        <f t="shared" si="87"/>
        <v>0</v>
      </c>
      <c r="W455" s="15">
        <f t="shared" si="88"/>
        <v>0</v>
      </c>
      <c r="X455" s="5">
        <f t="shared" si="89"/>
        <v>0</v>
      </c>
      <c r="Y455" s="5">
        <f t="shared" si="90"/>
        <v>17.133749977499999</v>
      </c>
      <c r="Z455" s="5">
        <f t="shared" si="91"/>
        <v>-19.989374973749999</v>
      </c>
      <c r="AA455" s="5">
        <f t="shared" si="92"/>
        <v>1.9037499975000003</v>
      </c>
      <c r="AB455" s="5">
        <f t="shared" si="93"/>
        <v>0.95187499875000015</v>
      </c>
    </row>
    <row r="456" spans="1:28" x14ac:dyDescent="0.55000000000000004">
      <c r="A456" s="3" t="s">
        <v>44</v>
      </c>
      <c r="B456" s="3" t="s">
        <v>877</v>
      </c>
      <c r="C456" t="s">
        <v>47</v>
      </c>
      <c r="D456" s="3" t="s">
        <v>48</v>
      </c>
      <c r="E456" s="3" t="s">
        <v>49</v>
      </c>
      <c r="F456" s="3" t="s">
        <v>50</v>
      </c>
      <c r="G456" s="5">
        <v>0</v>
      </c>
      <c r="H456">
        <v>7</v>
      </c>
      <c r="I456" s="5">
        <v>20.387499999999999</v>
      </c>
      <c r="J456" s="5">
        <v>2.9125000000000001</v>
      </c>
      <c r="K456">
        <v>396</v>
      </c>
      <c r="L456" s="15">
        <v>1.76767676767677E-2</v>
      </c>
      <c r="M456" s="13">
        <v>2.1535353535353501</v>
      </c>
      <c r="N456" s="15">
        <v>0</v>
      </c>
      <c r="O456" s="5">
        <v>0</v>
      </c>
      <c r="P456" s="5">
        <v>0</v>
      </c>
      <c r="Q456" s="5">
        <f t="shared" si="83"/>
        <v>20.387499999999999</v>
      </c>
      <c r="R456" s="5">
        <f t="shared" si="84"/>
        <v>-20.387499999999999</v>
      </c>
      <c r="S456" s="15">
        <f t="shared" si="85"/>
        <v>-1</v>
      </c>
      <c r="T456">
        <v>0</v>
      </c>
      <c r="U456" s="5" t="str">
        <f t="shared" si="86"/>
        <v>NA</v>
      </c>
      <c r="V456" s="15">
        <f t="shared" si="87"/>
        <v>0</v>
      </c>
      <c r="W456" s="15">
        <f t="shared" si="88"/>
        <v>0</v>
      </c>
      <c r="X456" s="5">
        <f t="shared" si="89"/>
        <v>0</v>
      </c>
      <c r="Y456" s="5">
        <f t="shared" si="90"/>
        <v>18.348749999999999</v>
      </c>
      <c r="Z456" s="5">
        <f t="shared" si="91"/>
        <v>-21.406874999999999</v>
      </c>
      <c r="AA456" s="5">
        <f t="shared" si="92"/>
        <v>2.0387500000000003</v>
      </c>
      <c r="AB456" s="5">
        <f t="shared" si="93"/>
        <v>1.0193750000000001</v>
      </c>
    </row>
    <row r="457" spans="1:28" x14ac:dyDescent="0.55000000000000004">
      <c r="A457" s="3" t="s">
        <v>44</v>
      </c>
      <c r="B457" s="3" t="s">
        <v>566</v>
      </c>
      <c r="C457" t="s">
        <v>47</v>
      </c>
      <c r="D457" s="3" t="s">
        <v>48</v>
      </c>
      <c r="E457" s="3" t="s">
        <v>309</v>
      </c>
      <c r="F457" s="3" t="s">
        <v>50</v>
      </c>
      <c r="G457" s="5">
        <v>0</v>
      </c>
      <c r="H457">
        <v>8</v>
      </c>
      <c r="I457" s="5">
        <v>21.037500000000001</v>
      </c>
      <c r="J457" s="5">
        <v>2.6296875000000002</v>
      </c>
      <c r="K457">
        <v>158</v>
      </c>
      <c r="L457" s="15">
        <v>5.0632911392405104E-2</v>
      </c>
      <c r="M457" s="13">
        <v>3.3563291139240499</v>
      </c>
      <c r="N457" s="15">
        <v>0</v>
      </c>
      <c r="O457" s="5">
        <v>0</v>
      </c>
      <c r="P457" s="5">
        <v>0</v>
      </c>
      <c r="Q457" s="5">
        <f t="shared" si="83"/>
        <v>21.037500000000001</v>
      </c>
      <c r="R457" s="5">
        <f t="shared" si="84"/>
        <v>-21.037500000000001</v>
      </c>
      <c r="S457" s="15">
        <f t="shared" si="85"/>
        <v>-1</v>
      </c>
      <c r="T457">
        <v>0</v>
      </c>
      <c r="U457" s="5" t="str">
        <f t="shared" si="86"/>
        <v>NA</v>
      </c>
      <c r="V457" s="15">
        <f t="shared" si="87"/>
        <v>0</v>
      </c>
      <c r="W457" s="15">
        <f t="shared" si="88"/>
        <v>0</v>
      </c>
      <c r="X457" s="5">
        <f t="shared" si="89"/>
        <v>0</v>
      </c>
      <c r="Y457" s="5">
        <f t="shared" si="90"/>
        <v>18.933750000000003</v>
      </c>
      <c r="Z457" s="5">
        <f t="shared" si="91"/>
        <v>-22.089375000000004</v>
      </c>
      <c r="AA457" s="5">
        <f t="shared" si="92"/>
        <v>2.103749999999998</v>
      </c>
      <c r="AB457" s="5">
        <f t="shared" si="93"/>
        <v>1.0518750000000026</v>
      </c>
    </row>
    <row r="458" spans="1:28" x14ac:dyDescent="0.55000000000000004">
      <c r="A458" s="3" t="s">
        <v>44</v>
      </c>
      <c r="B458" s="3" t="s">
        <v>407</v>
      </c>
      <c r="C458" t="s">
        <v>47</v>
      </c>
      <c r="D458" s="3" t="s">
        <v>48</v>
      </c>
      <c r="E458" s="3" t="s">
        <v>165</v>
      </c>
      <c r="F458" s="3" t="s">
        <v>82</v>
      </c>
      <c r="G458" s="5">
        <v>0</v>
      </c>
      <c r="H458">
        <v>15</v>
      </c>
      <c r="I458" s="5">
        <v>22.612500000000001</v>
      </c>
      <c r="J458" s="5">
        <v>1.5075000000000001</v>
      </c>
      <c r="K458">
        <v>249</v>
      </c>
      <c r="L458" s="15">
        <v>6.02409638554217E-2</v>
      </c>
      <c r="M458" s="13">
        <v>1.6465863453815299</v>
      </c>
      <c r="N458" s="15">
        <v>0</v>
      </c>
      <c r="O458" s="5">
        <v>0</v>
      </c>
      <c r="P458" s="5">
        <v>0</v>
      </c>
      <c r="Q458" s="5">
        <f t="shared" si="83"/>
        <v>22.612500000000001</v>
      </c>
      <c r="R458" s="5">
        <f t="shared" si="84"/>
        <v>-22.612500000000001</v>
      </c>
      <c r="S458" s="15">
        <f t="shared" si="85"/>
        <v>-1</v>
      </c>
      <c r="T458">
        <v>0</v>
      </c>
      <c r="U458" s="5" t="str">
        <f t="shared" si="86"/>
        <v>NA</v>
      </c>
      <c r="V458" s="15">
        <f t="shared" si="87"/>
        <v>0</v>
      </c>
      <c r="W458" s="15">
        <f t="shared" si="88"/>
        <v>0</v>
      </c>
      <c r="X458" s="5">
        <f t="shared" si="89"/>
        <v>0</v>
      </c>
      <c r="Y458" s="5">
        <f t="shared" si="90"/>
        <v>20.35125</v>
      </c>
      <c r="Z458" s="5">
        <f t="shared" si="91"/>
        <v>-23.743125000000003</v>
      </c>
      <c r="AA458" s="5">
        <f t="shared" si="92"/>
        <v>2.2612500000000004</v>
      </c>
      <c r="AB458" s="5">
        <f t="shared" si="93"/>
        <v>1.130625000000002</v>
      </c>
    </row>
    <row r="459" spans="1:28" x14ac:dyDescent="0.55000000000000004">
      <c r="A459" s="3" t="s">
        <v>44</v>
      </c>
      <c r="B459" s="3" t="s">
        <v>255</v>
      </c>
      <c r="C459" t="s">
        <v>47</v>
      </c>
      <c r="D459" s="3" t="s">
        <v>48</v>
      </c>
      <c r="E459" s="3" t="s">
        <v>309</v>
      </c>
      <c r="F459" s="3" t="s">
        <v>82</v>
      </c>
      <c r="G459" s="5">
        <v>0</v>
      </c>
      <c r="H459">
        <v>13</v>
      </c>
      <c r="I459" s="5">
        <v>24.287499924999999</v>
      </c>
      <c r="J459" s="5">
        <v>1.8682692249999999</v>
      </c>
      <c r="K459">
        <v>284</v>
      </c>
      <c r="L459" s="15">
        <v>4.5774647887323897E-2</v>
      </c>
      <c r="M459" s="13">
        <v>1.6947183098591501</v>
      </c>
      <c r="N459" s="15">
        <v>0</v>
      </c>
      <c r="O459" s="5">
        <v>0</v>
      </c>
      <c r="P459" s="5">
        <v>0</v>
      </c>
      <c r="Q459" s="5">
        <f t="shared" si="83"/>
        <v>24.287499924999999</v>
      </c>
      <c r="R459" s="5">
        <f t="shared" si="84"/>
        <v>-24.287499924999999</v>
      </c>
      <c r="S459" s="15">
        <f t="shared" si="85"/>
        <v>-1</v>
      </c>
      <c r="T459">
        <v>0</v>
      </c>
      <c r="U459" s="5" t="str">
        <f t="shared" si="86"/>
        <v>NA</v>
      </c>
      <c r="V459" s="15">
        <f t="shared" si="87"/>
        <v>0</v>
      </c>
      <c r="W459" s="15">
        <f t="shared" si="88"/>
        <v>0</v>
      </c>
      <c r="X459" s="5">
        <f t="shared" si="89"/>
        <v>0</v>
      </c>
      <c r="Y459" s="5">
        <f t="shared" si="90"/>
        <v>21.8587499325</v>
      </c>
      <c r="Z459" s="5">
        <f t="shared" si="91"/>
        <v>-25.50187492125</v>
      </c>
      <c r="AA459" s="5">
        <f t="shared" si="92"/>
        <v>2.4287499924999985</v>
      </c>
      <c r="AB459" s="5">
        <f t="shared" si="93"/>
        <v>1.214374996250001</v>
      </c>
    </row>
    <row r="460" spans="1:28" x14ac:dyDescent="0.55000000000000004">
      <c r="A460" s="3" t="s">
        <v>44</v>
      </c>
      <c r="B460" s="3" t="s">
        <v>258</v>
      </c>
      <c r="C460" t="s">
        <v>47</v>
      </c>
      <c r="D460" s="3" t="s">
        <v>48</v>
      </c>
      <c r="E460" s="3" t="s">
        <v>49</v>
      </c>
      <c r="F460" s="3" t="s">
        <v>82</v>
      </c>
      <c r="G460" s="5">
        <v>0</v>
      </c>
      <c r="H460">
        <v>17</v>
      </c>
      <c r="I460" s="5">
        <v>26.23749995</v>
      </c>
      <c r="J460" s="5">
        <v>1.5433823499999999</v>
      </c>
      <c r="K460">
        <v>311</v>
      </c>
      <c r="L460" s="15">
        <v>5.4662379421221895E-2</v>
      </c>
      <c r="M460" s="13">
        <v>1.2601286173633399</v>
      </c>
      <c r="N460" s="15">
        <v>0</v>
      </c>
      <c r="O460" s="5">
        <v>0</v>
      </c>
      <c r="P460" s="5">
        <v>0</v>
      </c>
      <c r="Q460" s="5">
        <f t="shared" si="83"/>
        <v>26.23749995</v>
      </c>
      <c r="R460" s="5">
        <f t="shared" si="84"/>
        <v>-26.23749995</v>
      </c>
      <c r="S460" s="15">
        <f t="shared" si="85"/>
        <v>-1</v>
      </c>
      <c r="T460">
        <v>0</v>
      </c>
      <c r="U460" s="5" t="str">
        <f t="shared" si="86"/>
        <v>NA</v>
      </c>
      <c r="V460" s="15">
        <f t="shared" si="87"/>
        <v>0</v>
      </c>
      <c r="W460" s="15">
        <f t="shared" si="88"/>
        <v>0</v>
      </c>
      <c r="X460" s="5">
        <f t="shared" si="89"/>
        <v>0</v>
      </c>
      <c r="Y460" s="5">
        <f t="shared" si="90"/>
        <v>23.613749954999999</v>
      </c>
      <c r="Z460" s="5">
        <f t="shared" si="91"/>
        <v>-27.549374947500002</v>
      </c>
      <c r="AA460" s="5">
        <f t="shared" si="92"/>
        <v>2.6237499950000007</v>
      </c>
      <c r="AB460" s="5">
        <f t="shared" si="93"/>
        <v>1.3118749975000021</v>
      </c>
    </row>
    <row r="461" spans="1:28" x14ac:dyDescent="0.55000000000000004">
      <c r="A461" s="3" t="s">
        <v>44</v>
      </c>
      <c r="B461" s="3" t="s">
        <v>536</v>
      </c>
      <c r="C461" t="s">
        <v>47</v>
      </c>
      <c r="D461" s="3" t="s">
        <v>48</v>
      </c>
      <c r="E461" s="3" t="s">
        <v>49</v>
      </c>
      <c r="F461" s="3" t="s">
        <v>82</v>
      </c>
      <c r="G461" s="5">
        <v>0</v>
      </c>
      <c r="H461">
        <v>10</v>
      </c>
      <c r="I461" s="5">
        <v>26.612500000000001</v>
      </c>
      <c r="J461" s="5">
        <v>2.6612499999999999</v>
      </c>
      <c r="K461">
        <v>207</v>
      </c>
      <c r="L461" s="15">
        <v>4.8309178743961401E-2</v>
      </c>
      <c r="M461" s="13">
        <v>1.46618357487923</v>
      </c>
      <c r="N461" s="15">
        <v>0</v>
      </c>
      <c r="O461" s="5">
        <v>0</v>
      </c>
      <c r="P461" s="5">
        <v>0</v>
      </c>
      <c r="Q461" s="5">
        <f t="shared" si="83"/>
        <v>26.612500000000001</v>
      </c>
      <c r="R461" s="5">
        <f t="shared" si="84"/>
        <v>-26.612500000000001</v>
      </c>
      <c r="S461" s="15">
        <f t="shared" si="85"/>
        <v>-1</v>
      </c>
      <c r="T461">
        <v>0</v>
      </c>
      <c r="U461" s="5" t="str">
        <f t="shared" si="86"/>
        <v>NA</v>
      </c>
      <c r="V461" s="15">
        <f t="shared" si="87"/>
        <v>0</v>
      </c>
      <c r="W461" s="15">
        <f t="shared" si="88"/>
        <v>0</v>
      </c>
      <c r="X461" s="5">
        <f t="shared" si="89"/>
        <v>0</v>
      </c>
      <c r="Y461" s="5">
        <f t="shared" si="90"/>
        <v>23.951250000000002</v>
      </c>
      <c r="Z461" s="5">
        <f t="shared" si="91"/>
        <v>-27.943125000000002</v>
      </c>
      <c r="AA461" s="5">
        <f t="shared" si="92"/>
        <v>2.661249999999999</v>
      </c>
      <c r="AB461" s="5">
        <f t="shared" si="93"/>
        <v>1.3306250000000013</v>
      </c>
    </row>
    <row r="462" spans="1:28" x14ac:dyDescent="0.55000000000000004">
      <c r="A462" s="3" t="s">
        <v>44</v>
      </c>
      <c r="B462" s="3" t="s">
        <v>447</v>
      </c>
      <c r="C462" t="s">
        <v>47</v>
      </c>
      <c r="D462" s="3" t="s">
        <v>48</v>
      </c>
      <c r="E462" s="3" t="s">
        <v>309</v>
      </c>
      <c r="F462" s="3" t="s">
        <v>50</v>
      </c>
      <c r="G462" s="5">
        <v>0</v>
      </c>
      <c r="H462">
        <v>18</v>
      </c>
      <c r="I462" s="5">
        <v>28.299999824999997</v>
      </c>
      <c r="J462" s="5">
        <v>1.5722222124999998</v>
      </c>
      <c r="K462">
        <v>2662</v>
      </c>
      <c r="L462" s="15">
        <v>6.7618332081141996E-3</v>
      </c>
      <c r="M462" s="13">
        <v>2.3403080390683701</v>
      </c>
      <c r="N462" s="15">
        <v>0</v>
      </c>
      <c r="O462" s="5">
        <v>0</v>
      </c>
      <c r="P462" s="5">
        <v>0</v>
      </c>
      <c r="Q462" s="5">
        <f t="shared" si="83"/>
        <v>28.299999824999997</v>
      </c>
      <c r="R462" s="5">
        <f t="shared" si="84"/>
        <v>-28.299999824999997</v>
      </c>
      <c r="S462" s="15">
        <f t="shared" si="85"/>
        <v>-1</v>
      </c>
      <c r="T462">
        <v>0</v>
      </c>
      <c r="U462" s="5" t="str">
        <f t="shared" si="86"/>
        <v>NA</v>
      </c>
      <c r="V462" s="15">
        <f t="shared" si="87"/>
        <v>0</v>
      </c>
      <c r="W462" s="15">
        <f t="shared" si="88"/>
        <v>0</v>
      </c>
      <c r="X462" s="5">
        <f t="shared" si="89"/>
        <v>0</v>
      </c>
      <c r="Y462" s="5">
        <f t="shared" si="90"/>
        <v>25.469999842499998</v>
      </c>
      <c r="Z462" s="5">
        <f t="shared" si="91"/>
        <v>-29.71499981625</v>
      </c>
      <c r="AA462" s="5">
        <f t="shared" si="92"/>
        <v>2.8299999824999986</v>
      </c>
      <c r="AB462" s="5">
        <f t="shared" si="93"/>
        <v>1.4149999912500029</v>
      </c>
    </row>
    <row r="463" spans="1:28" x14ac:dyDescent="0.55000000000000004">
      <c r="A463" s="3" t="s">
        <v>44</v>
      </c>
      <c r="B463" s="3" t="s">
        <v>428</v>
      </c>
      <c r="C463" t="s">
        <v>47</v>
      </c>
      <c r="D463" s="3" t="s">
        <v>48</v>
      </c>
      <c r="E463" s="3" t="s">
        <v>165</v>
      </c>
      <c r="F463" s="3" t="s">
        <v>82</v>
      </c>
      <c r="G463" s="5">
        <v>0</v>
      </c>
      <c r="H463">
        <v>19</v>
      </c>
      <c r="I463" s="5">
        <v>28.449999837499998</v>
      </c>
      <c r="J463" s="5">
        <v>1.4973684125</v>
      </c>
      <c r="K463">
        <v>251</v>
      </c>
      <c r="L463" s="15">
        <v>7.5697211155378502E-2</v>
      </c>
      <c r="M463" s="13">
        <v>1.5812749003984099</v>
      </c>
      <c r="N463" s="15">
        <v>0</v>
      </c>
      <c r="O463" s="5">
        <v>0</v>
      </c>
      <c r="P463" s="5">
        <v>0</v>
      </c>
      <c r="Q463" s="5">
        <f t="shared" si="83"/>
        <v>28.449999837499998</v>
      </c>
      <c r="R463" s="5">
        <f t="shared" si="84"/>
        <v>-28.449999837499998</v>
      </c>
      <c r="S463" s="15">
        <f t="shared" si="85"/>
        <v>-1</v>
      </c>
      <c r="T463">
        <v>0</v>
      </c>
      <c r="U463" s="5" t="str">
        <f t="shared" si="86"/>
        <v>NA</v>
      </c>
      <c r="V463" s="15">
        <f t="shared" si="87"/>
        <v>0</v>
      </c>
      <c r="W463" s="15">
        <f t="shared" si="88"/>
        <v>0</v>
      </c>
      <c r="X463" s="5">
        <f t="shared" si="89"/>
        <v>0</v>
      </c>
      <c r="Y463" s="5">
        <f t="shared" si="90"/>
        <v>25.604999853749998</v>
      </c>
      <c r="Z463" s="5">
        <f t="shared" si="91"/>
        <v>-29.872499829374998</v>
      </c>
      <c r="AA463" s="5">
        <f t="shared" si="92"/>
        <v>2.8449999837500002</v>
      </c>
      <c r="AB463" s="5">
        <f t="shared" si="93"/>
        <v>1.4224999918750001</v>
      </c>
    </row>
    <row r="464" spans="1:28" x14ac:dyDescent="0.55000000000000004">
      <c r="A464" s="3" t="s">
        <v>44</v>
      </c>
      <c r="B464" s="3" t="s">
        <v>886</v>
      </c>
      <c r="C464" t="s">
        <v>47</v>
      </c>
      <c r="D464" s="3" t="s">
        <v>48</v>
      </c>
      <c r="E464" s="3" t="s">
        <v>49</v>
      </c>
      <c r="F464" s="3" t="s">
        <v>50</v>
      </c>
      <c r="G464" s="5">
        <v>0</v>
      </c>
      <c r="H464">
        <v>11</v>
      </c>
      <c r="I464" s="5">
        <v>29.037499975000003</v>
      </c>
      <c r="J464" s="5">
        <v>2.6397727250000003</v>
      </c>
      <c r="K464">
        <v>443</v>
      </c>
      <c r="L464" s="15">
        <v>2.4830699774266399E-2</v>
      </c>
      <c r="M464" s="13">
        <v>2.4325056433408601</v>
      </c>
      <c r="N464" s="15">
        <v>0</v>
      </c>
      <c r="O464" s="5">
        <v>0</v>
      </c>
      <c r="P464" s="5">
        <v>0</v>
      </c>
      <c r="Q464" s="5">
        <f t="shared" si="83"/>
        <v>29.037499975000003</v>
      </c>
      <c r="R464" s="5">
        <f t="shared" si="84"/>
        <v>-29.037499975000003</v>
      </c>
      <c r="S464" s="15">
        <f t="shared" si="85"/>
        <v>-1</v>
      </c>
      <c r="T464">
        <v>0</v>
      </c>
      <c r="U464" s="5" t="str">
        <f t="shared" si="86"/>
        <v>NA</v>
      </c>
      <c r="V464" s="15">
        <f t="shared" si="87"/>
        <v>0</v>
      </c>
      <c r="W464" s="15">
        <f t="shared" si="88"/>
        <v>0</v>
      </c>
      <c r="X464" s="5">
        <f t="shared" si="89"/>
        <v>0</v>
      </c>
      <c r="Y464" s="5">
        <f t="shared" si="90"/>
        <v>26.133749977500003</v>
      </c>
      <c r="Z464" s="5">
        <f t="shared" si="91"/>
        <v>-30.489374973750003</v>
      </c>
      <c r="AA464" s="5">
        <f t="shared" si="92"/>
        <v>2.9037499975000003</v>
      </c>
      <c r="AB464" s="5">
        <f t="shared" si="93"/>
        <v>1.4518749987500001</v>
      </c>
    </row>
    <row r="465" spans="1:28" x14ac:dyDescent="0.55000000000000004">
      <c r="A465" s="3" t="s">
        <v>44</v>
      </c>
      <c r="B465" s="3" t="s">
        <v>509</v>
      </c>
      <c r="C465" t="s">
        <v>47</v>
      </c>
      <c r="D465" s="3" t="s">
        <v>48</v>
      </c>
      <c r="E465" s="3" t="s">
        <v>49</v>
      </c>
      <c r="F465" s="3" t="s">
        <v>82</v>
      </c>
      <c r="G465" s="5">
        <v>0</v>
      </c>
      <c r="H465">
        <v>4</v>
      </c>
      <c r="I465" s="5">
        <v>31.362500000000001</v>
      </c>
      <c r="J465" s="5">
        <v>7.8406250000000002</v>
      </c>
      <c r="K465">
        <v>229</v>
      </c>
      <c r="L465" s="15">
        <v>1.7467248908296901E-2</v>
      </c>
      <c r="M465" s="13">
        <v>3.63406113537118</v>
      </c>
      <c r="N465" s="15">
        <v>0</v>
      </c>
      <c r="O465" s="5">
        <v>0</v>
      </c>
      <c r="P465" s="5">
        <v>0</v>
      </c>
      <c r="Q465" s="5">
        <f t="shared" si="83"/>
        <v>31.362500000000001</v>
      </c>
      <c r="R465" s="5">
        <f t="shared" si="84"/>
        <v>-31.362500000000001</v>
      </c>
      <c r="S465" s="15">
        <f t="shared" si="85"/>
        <v>-1</v>
      </c>
      <c r="T465">
        <v>0</v>
      </c>
      <c r="U465" s="5" t="str">
        <f t="shared" si="86"/>
        <v>NA</v>
      </c>
      <c r="V465" s="15">
        <f t="shared" si="87"/>
        <v>0</v>
      </c>
      <c r="W465" s="15">
        <f t="shared" si="88"/>
        <v>0</v>
      </c>
      <c r="X465" s="5">
        <f t="shared" si="89"/>
        <v>0</v>
      </c>
      <c r="Y465" s="5">
        <f t="shared" si="90"/>
        <v>28.22625</v>
      </c>
      <c r="Z465" s="5">
        <f t="shared" si="91"/>
        <v>-32.930624999999999</v>
      </c>
      <c r="AA465" s="5">
        <f t="shared" si="92"/>
        <v>3.1362500000000004</v>
      </c>
      <c r="AB465" s="5">
        <f t="shared" si="93"/>
        <v>1.5681249999999984</v>
      </c>
    </row>
    <row r="466" spans="1:28" x14ac:dyDescent="0.55000000000000004">
      <c r="A466" s="3" t="s">
        <v>44</v>
      </c>
      <c r="B466" s="3" t="s">
        <v>239</v>
      </c>
      <c r="C466" t="s">
        <v>47</v>
      </c>
      <c r="D466" s="3" t="s">
        <v>48</v>
      </c>
      <c r="E466" s="3" t="s">
        <v>309</v>
      </c>
      <c r="F466" s="3" t="s">
        <v>82</v>
      </c>
      <c r="G466" s="5">
        <v>0</v>
      </c>
      <c r="H466">
        <v>6</v>
      </c>
      <c r="I466" s="5">
        <v>31.462499999999999</v>
      </c>
      <c r="J466" s="5">
        <v>5.2437500000000004</v>
      </c>
      <c r="K466">
        <v>4033</v>
      </c>
      <c r="L466" s="15">
        <v>1.4877262583684601E-3</v>
      </c>
      <c r="M466" s="13">
        <v>1.2153235804611999</v>
      </c>
      <c r="N466" s="15">
        <v>0</v>
      </c>
      <c r="O466" s="5">
        <v>0</v>
      </c>
      <c r="P466" s="5">
        <v>0</v>
      </c>
      <c r="Q466" s="5">
        <f t="shared" si="83"/>
        <v>31.462499999999999</v>
      </c>
      <c r="R466" s="5">
        <f t="shared" si="84"/>
        <v>-31.462499999999999</v>
      </c>
      <c r="S466" s="15">
        <f t="shared" si="85"/>
        <v>-1</v>
      </c>
      <c r="T466">
        <v>0</v>
      </c>
      <c r="U466" s="5" t="str">
        <f t="shared" si="86"/>
        <v>NA</v>
      </c>
      <c r="V466" s="15">
        <f t="shared" si="87"/>
        <v>0</v>
      </c>
      <c r="W466" s="15">
        <f t="shared" si="88"/>
        <v>0</v>
      </c>
      <c r="X466" s="5">
        <f t="shared" si="89"/>
        <v>0</v>
      </c>
      <c r="Y466" s="5">
        <f t="shared" si="90"/>
        <v>28.31625</v>
      </c>
      <c r="Z466" s="5">
        <f t="shared" si="91"/>
        <v>-33.035625000000003</v>
      </c>
      <c r="AA466" s="5">
        <f t="shared" si="92"/>
        <v>3.1462499999999984</v>
      </c>
      <c r="AB466" s="5">
        <f t="shared" si="93"/>
        <v>1.5731250000000045</v>
      </c>
    </row>
    <row r="467" spans="1:28" x14ac:dyDescent="0.55000000000000004">
      <c r="A467" s="3" t="s">
        <v>44</v>
      </c>
      <c r="B467" s="3" t="s">
        <v>441</v>
      </c>
      <c r="C467" t="s">
        <v>47</v>
      </c>
      <c r="D467" s="3" t="s">
        <v>48</v>
      </c>
      <c r="E467" s="3" t="s">
        <v>309</v>
      </c>
      <c r="F467" s="3" t="s">
        <v>82</v>
      </c>
      <c r="G467" s="5">
        <v>0</v>
      </c>
      <c r="H467">
        <v>17</v>
      </c>
      <c r="I467" s="5">
        <v>36.312499799999998</v>
      </c>
      <c r="J467" s="5">
        <v>2.1360294</v>
      </c>
      <c r="K467">
        <v>200</v>
      </c>
      <c r="L467" s="15">
        <v>8.5000000000000006E-2</v>
      </c>
      <c r="M467" s="13">
        <v>1.7935000000000001</v>
      </c>
      <c r="N467" s="15">
        <v>0</v>
      </c>
      <c r="O467" s="5">
        <v>0</v>
      </c>
      <c r="P467" s="5">
        <v>0</v>
      </c>
      <c r="Q467" s="5">
        <f t="shared" si="83"/>
        <v>36.312499799999998</v>
      </c>
      <c r="R467" s="5">
        <f t="shared" si="84"/>
        <v>-36.312499799999998</v>
      </c>
      <c r="S467" s="15">
        <f t="shared" si="85"/>
        <v>-1</v>
      </c>
      <c r="T467">
        <v>0</v>
      </c>
      <c r="U467" s="5" t="str">
        <f t="shared" si="86"/>
        <v>NA</v>
      </c>
      <c r="V467" s="15">
        <f t="shared" si="87"/>
        <v>0</v>
      </c>
      <c r="W467" s="15">
        <f t="shared" si="88"/>
        <v>0</v>
      </c>
      <c r="X467" s="5">
        <f t="shared" si="89"/>
        <v>0</v>
      </c>
      <c r="Y467" s="5">
        <f t="shared" si="90"/>
        <v>32.681249819999998</v>
      </c>
      <c r="Z467" s="5">
        <f t="shared" si="91"/>
        <v>-38.128124790000001</v>
      </c>
      <c r="AA467" s="5">
        <f t="shared" si="92"/>
        <v>3.6312499799999998</v>
      </c>
      <c r="AB467" s="5">
        <f t="shared" si="93"/>
        <v>1.8156249900000034</v>
      </c>
    </row>
    <row r="468" spans="1:28" x14ac:dyDescent="0.55000000000000004">
      <c r="A468" s="3" t="s">
        <v>44</v>
      </c>
      <c r="B468" s="3" t="s">
        <v>305</v>
      </c>
      <c r="C468" t="s">
        <v>47</v>
      </c>
      <c r="D468" s="3" t="s">
        <v>48</v>
      </c>
      <c r="E468" s="3" t="s">
        <v>161</v>
      </c>
      <c r="F468" s="3" t="s">
        <v>50</v>
      </c>
      <c r="G468" s="5">
        <v>0</v>
      </c>
      <c r="H468">
        <v>19</v>
      </c>
      <c r="I468" s="5">
        <v>41.062499800000005</v>
      </c>
      <c r="J468" s="5">
        <v>2.1611842000000001</v>
      </c>
      <c r="K468">
        <v>406</v>
      </c>
      <c r="L468" s="15">
        <v>4.6798029556650196E-2</v>
      </c>
      <c r="M468" s="13">
        <v>2.1943349753694599</v>
      </c>
      <c r="N468" s="15">
        <v>0</v>
      </c>
      <c r="O468" s="5">
        <v>0</v>
      </c>
      <c r="P468" s="5">
        <v>0</v>
      </c>
      <c r="Q468" s="5">
        <f t="shared" si="83"/>
        <v>41.062499800000005</v>
      </c>
      <c r="R468" s="5">
        <f t="shared" si="84"/>
        <v>-41.062499800000005</v>
      </c>
      <c r="S468" s="15">
        <f t="shared" si="85"/>
        <v>-1</v>
      </c>
      <c r="T468">
        <v>0</v>
      </c>
      <c r="U468" s="5" t="str">
        <f t="shared" si="86"/>
        <v>NA</v>
      </c>
      <c r="V468" s="15">
        <f t="shared" si="87"/>
        <v>0</v>
      </c>
      <c r="W468" s="15">
        <f t="shared" si="88"/>
        <v>0</v>
      </c>
      <c r="X468" s="5">
        <f t="shared" si="89"/>
        <v>0</v>
      </c>
      <c r="Y468" s="5">
        <f t="shared" si="90"/>
        <v>36.956249820000004</v>
      </c>
      <c r="Z468" s="5">
        <f t="shared" si="91"/>
        <v>-43.115624790000005</v>
      </c>
      <c r="AA468" s="5">
        <f t="shared" si="92"/>
        <v>4.1062499800000012</v>
      </c>
      <c r="AB468" s="5">
        <f t="shared" si="93"/>
        <v>2.0531249900000006</v>
      </c>
    </row>
    <row r="469" spans="1:28" x14ac:dyDescent="0.55000000000000004">
      <c r="A469" s="3" t="s">
        <v>44</v>
      </c>
      <c r="B469" s="3" t="s">
        <v>559</v>
      </c>
      <c r="C469" t="s">
        <v>47</v>
      </c>
      <c r="D469" s="3" t="s">
        <v>48</v>
      </c>
      <c r="E469" s="3" t="s">
        <v>49</v>
      </c>
      <c r="F469" s="3" t="s">
        <v>82</v>
      </c>
      <c r="G469" s="5">
        <v>0</v>
      </c>
      <c r="H469">
        <v>21</v>
      </c>
      <c r="I469" s="5">
        <v>50.02499985</v>
      </c>
      <c r="J469" s="5">
        <v>2.3821428500000001</v>
      </c>
      <c r="K469">
        <v>341</v>
      </c>
      <c r="L469" s="15">
        <v>6.1583577712609999E-2</v>
      </c>
      <c r="M469" s="13">
        <v>1.3683284457478</v>
      </c>
      <c r="N469" s="15">
        <v>0</v>
      </c>
      <c r="O469" s="5">
        <v>0</v>
      </c>
      <c r="P469" s="5">
        <v>0</v>
      </c>
      <c r="Q469" s="5">
        <f t="shared" si="83"/>
        <v>50.02499985</v>
      </c>
      <c r="R469" s="5">
        <f t="shared" si="84"/>
        <v>-50.02499985</v>
      </c>
      <c r="S469" s="15">
        <f t="shared" si="85"/>
        <v>-1</v>
      </c>
      <c r="T469">
        <v>0</v>
      </c>
      <c r="U469" s="5" t="str">
        <f t="shared" si="86"/>
        <v>NA</v>
      </c>
      <c r="V469" s="15">
        <f t="shared" si="87"/>
        <v>0</v>
      </c>
      <c r="W469" s="15">
        <f t="shared" si="88"/>
        <v>0</v>
      </c>
      <c r="X469" s="5">
        <f t="shared" si="89"/>
        <v>0</v>
      </c>
      <c r="Y469" s="5">
        <f t="shared" si="90"/>
        <v>45.022499865</v>
      </c>
      <c r="Z469" s="5">
        <f t="shared" si="91"/>
        <v>-52.5262498425</v>
      </c>
      <c r="AA469" s="5">
        <f t="shared" si="92"/>
        <v>5.002499985</v>
      </c>
      <c r="AB469" s="5">
        <f t="shared" si="93"/>
        <v>2.5012499925</v>
      </c>
    </row>
    <row r="470" spans="1:28" x14ac:dyDescent="0.55000000000000004">
      <c r="A470" s="3" t="s">
        <v>44</v>
      </c>
      <c r="B470" s="3" t="s">
        <v>450</v>
      </c>
      <c r="C470" t="s">
        <v>47</v>
      </c>
      <c r="D470" s="3" t="s">
        <v>48</v>
      </c>
      <c r="E470" s="3" t="s">
        <v>49</v>
      </c>
      <c r="F470" s="3" t="s">
        <v>82</v>
      </c>
      <c r="G470" s="5">
        <v>0</v>
      </c>
      <c r="H470">
        <v>19</v>
      </c>
      <c r="I470" s="5">
        <v>52.4749999</v>
      </c>
      <c r="J470" s="5">
        <v>2.7618421</v>
      </c>
      <c r="K470">
        <v>1001</v>
      </c>
      <c r="L470" s="15">
        <v>1.8981018981019001E-2</v>
      </c>
      <c r="M470" s="13">
        <v>1.55574425574426</v>
      </c>
      <c r="N470" s="15">
        <v>0</v>
      </c>
      <c r="O470" s="5">
        <v>0</v>
      </c>
      <c r="P470" s="5">
        <v>0</v>
      </c>
      <c r="Q470" s="5">
        <f t="shared" si="83"/>
        <v>52.4749999</v>
      </c>
      <c r="R470" s="5">
        <f t="shared" si="84"/>
        <v>-52.4749999</v>
      </c>
      <c r="S470" s="15">
        <f t="shared" si="85"/>
        <v>-1</v>
      </c>
      <c r="T470">
        <v>0</v>
      </c>
      <c r="U470" s="5" t="str">
        <f t="shared" si="86"/>
        <v>NA</v>
      </c>
      <c r="V470" s="15">
        <f t="shared" si="87"/>
        <v>0</v>
      </c>
      <c r="W470" s="15">
        <f t="shared" si="88"/>
        <v>0</v>
      </c>
      <c r="X470" s="5">
        <f t="shared" si="89"/>
        <v>0</v>
      </c>
      <c r="Y470" s="5">
        <f t="shared" si="90"/>
        <v>47.227499909999999</v>
      </c>
      <c r="Z470" s="5">
        <f t="shared" si="91"/>
        <v>-55.098749895000005</v>
      </c>
      <c r="AA470" s="5">
        <f t="shared" si="92"/>
        <v>5.2474999900000014</v>
      </c>
      <c r="AB470" s="5">
        <f t="shared" si="93"/>
        <v>2.6237499950000043</v>
      </c>
    </row>
    <row r="471" spans="1:28" x14ac:dyDescent="0.55000000000000004">
      <c r="A471" s="3" t="s">
        <v>44</v>
      </c>
      <c r="B471" s="3" t="s">
        <v>136</v>
      </c>
      <c r="C471" t="s">
        <v>47</v>
      </c>
      <c r="D471" s="3" t="s">
        <v>48</v>
      </c>
      <c r="E471" s="3" t="s">
        <v>309</v>
      </c>
      <c r="F471" s="3" t="s">
        <v>82</v>
      </c>
      <c r="G471" s="5">
        <v>0</v>
      </c>
      <c r="H471">
        <v>14</v>
      </c>
      <c r="I471" s="5">
        <v>56.662499949999997</v>
      </c>
      <c r="J471" s="5">
        <v>4.0473214249999998</v>
      </c>
      <c r="K471">
        <v>1575</v>
      </c>
      <c r="L471" s="15">
        <v>8.8888888888888906E-3</v>
      </c>
      <c r="M471" s="13">
        <v>2.22019047619048</v>
      </c>
      <c r="N471" s="15">
        <v>0</v>
      </c>
      <c r="O471" s="5">
        <v>0</v>
      </c>
      <c r="P471" s="5">
        <v>0</v>
      </c>
      <c r="Q471" s="5">
        <f t="shared" si="83"/>
        <v>56.662499949999997</v>
      </c>
      <c r="R471" s="5">
        <f t="shared" si="84"/>
        <v>-56.662499949999997</v>
      </c>
      <c r="S471" s="15">
        <f t="shared" si="85"/>
        <v>-1</v>
      </c>
      <c r="T471">
        <v>0</v>
      </c>
      <c r="U471" s="5" t="str">
        <f t="shared" si="86"/>
        <v>NA</v>
      </c>
      <c r="V471" s="15">
        <f t="shared" si="87"/>
        <v>0</v>
      </c>
      <c r="W471" s="15">
        <f t="shared" si="88"/>
        <v>0</v>
      </c>
      <c r="X471" s="5">
        <f t="shared" si="89"/>
        <v>0</v>
      </c>
      <c r="Y471" s="5">
        <f t="shared" si="90"/>
        <v>50.996249954999996</v>
      </c>
      <c r="Z471" s="5">
        <f t="shared" si="91"/>
        <v>-59.495624947499998</v>
      </c>
      <c r="AA471" s="5">
        <f t="shared" si="92"/>
        <v>5.6662499950000011</v>
      </c>
      <c r="AB471" s="5">
        <f t="shared" si="93"/>
        <v>2.8331249975000006</v>
      </c>
    </row>
    <row r="472" spans="1:28" x14ac:dyDescent="0.55000000000000004">
      <c r="A472" s="3" t="s">
        <v>44</v>
      </c>
      <c r="B472" s="3" t="s">
        <v>423</v>
      </c>
      <c r="C472" t="s">
        <v>47</v>
      </c>
      <c r="D472" s="3" t="s">
        <v>48</v>
      </c>
      <c r="E472" s="3" t="s">
        <v>309</v>
      </c>
      <c r="F472" s="3" t="s">
        <v>82</v>
      </c>
      <c r="G472" s="5">
        <v>0</v>
      </c>
      <c r="H472">
        <v>16</v>
      </c>
      <c r="I472" s="5">
        <v>61.837499999999999</v>
      </c>
      <c r="J472" s="5">
        <v>3.8648437499999999</v>
      </c>
      <c r="K472">
        <v>477</v>
      </c>
      <c r="L472" s="15">
        <v>3.3542976939203405E-2</v>
      </c>
      <c r="M472" s="13">
        <v>1.9664570230608001</v>
      </c>
      <c r="N472" s="15">
        <v>0</v>
      </c>
      <c r="O472" s="5">
        <v>0</v>
      </c>
      <c r="P472" s="5">
        <v>0</v>
      </c>
      <c r="Q472" s="5">
        <f t="shared" si="83"/>
        <v>61.837499999999999</v>
      </c>
      <c r="R472" s="5">
        <f t="shared" si="84"/>
        <v>-61.837499999999999</v>
      </c>
      <c r="S472" s="15">
        <f t="shared" si="85"/>
        <v>-1</v>
      </c>
      <c r="T472">
        <v>0</v>
      </c>
      <c r="U472" s="5" t="str">
        <f t="shared" si="86"/>
        <v>NA</v>
      </c>
      <c r="V472" s="15">
        <f t="shared" si="87"/>
        <v>0</v>
      </c>
      <c r="W472" s="15">
        <f t="shared" si="88"/>
        <v>0</v>
      </c>
      <c r="X472" s="5">
        <f t="shared" si="89"/>
        <v>0</v>
      </c>
      <c r="Y472" s="5">
        <f t="shared" si="90"/>
        <v>55.653750000000002</v>
      </c>
      <c r="Z472" s="5">
        <f t="shared" si="91"/>
        <v>-64.929375000000007</v>
      </c>
      <c r="AA472" s="5">
        <f t="shared" si="92"/>
        <v>6.1837499999999963</v>
      </c>
      <c r="AB472" s="5">
        <f t="shared" si="93"/>
        <v>3.0918750000000088</v>
      </c>
    </row>
    <row r="473" spans="1:28" x14ac:dyDescent="0.55000000000000004">
      <c r="A473" s="3" t="s">
        <v>44</v>
      </c>
      <c r="B473" s="3" t="s">
        <v>896</v>
      </c>
      <c r="C473" t="s">
        <v>47</v>
      </c>
      <c r="D473" s="3" t="s">
        <v>48</v>
      </c>
      <c r="E473" s="3" t="s">
        <v>309</v>
      </c>
      <c r="F473" s="3" t="s">
        <v>50</v>
      </c>
      <c r="G473" s="5">
        <v>0</v>
      </c>
      <c r="H473">
        <v>31</v>
      </c>
      <c r="I473" s="5">
        <v>62.062499875</v>
      </c>
      <c r="J473" s="5">
        <v>2.0020161249999999</v>
      </c>
      <c r="K473">
        <v>581</v>
      </c>
      <c r="L473" s="15">
        <v>5.3356282271944895E-2</v>
      </c>
      <c r="M473" s="13">
        <v>3.5869191049913902</v>
      </c>
      <c r="N473" s="15">
        <v>0</v>
      </c>
      <c r="O473" s="5">
        <v>0</v>
      </c>
      <c r="P473" s="5">
        <v>0</v>
      </c>
      <c r="Q473" s="5">
        <f t="shared" si="83"/>
        <v>62.062499875</v>
      </c>
      <c r="R473" s="5">
        <f t="shared" si="84"/>
        <v>-62.062499875</v>
      </c>
      <c r="S473" s="15">
        <f t="shared" si="85"/>
        <v>-1</v>
      </c>
      <c r="T473">
        <v>0</v>
      </c>
      <c r="U473" s="5" t="str">
        <f t="shared" si="86"/>
        <v>NA</v>
      </c>
      <c r="V473" s="15">
        <f t="shared" si="87"/>
        <v>0</v>
      </c>
      <c r="W473" s="15">
        <f t="shared" si="88"/>
        <v>0</v>
      </c>
      <c r="X473" s="5">
        <f t="shared" si="89"/>
        <v>0</v>
      </c>
      <c r="Y473" s="5">
        <f t="shared" si="90"/>
        <v>55.856249887499999</v>
      </c>
      <c r="Z473" s="5">
        <f t="shared" si="91"/>
        <v>-65.165624868750001</v>
      </c>
      <c r="AA473" s="5">
        <f t="shared" si="92"/>
        <v>6.2062499875000015</v>
      </c>
      <c r="AB473" s="5">
        <f t="shared" si="93"/>
        <v>3.1031249937500007</v>
      </c>
    </row>
    <row r="474" spans="1:28" x14ac:dyDescent="0.55000000000000004">
      <c r="A474" s="3" t="s">
        <v>44</v>
      </c>
      <c r="B474" s="3" t="s">
        <v>511</v>
      </c>
      <c r="C474" t="s">
        <v>47</v>
      </c>
      <c r="D474" s="3" t="s">
        <v>48</v>
      </c>
      <c r="E474" s="3" t="s">
        <v>309</v>
      </c>
      <c r="F474" s="3" t="s">
        <v>82</v>
      </c>
      <c r="G474" s="5">
        <v>0</v>
      </c>
      <c r="H474">
        <v>26</v>
      </c>
      <c r="I474" s="5">
        <v>62.212499699999995</v>
      </c>
      <c r="J474" s="5">
        <v>2.3927884499999998</v>
      </c>
      <c r="K474">
        <v>321</v>
      </c>
      <c r="L474" s="15">
        <v>8.0996884735202487E-2</v>
      </c>
      <c r="M474" s="13">
        <v>1.1087227414330201</v>
      </c>
      <c r="N474" s="15">
        <v>0</v>
      </c>
      <c r="O474" s="5">
        <v>0</v>
      </c>
      <c r="P474" s="5">
        <v>0</v>
      </c>
      <c r="Q474" s="5">
        <f t="shared" si="83"/>
        <v>62.212499699999995</v>
      </c>
      <c r="R474" s="5">
        <f t="shared" si="84"/>
        <v>-62.212499699999995</v>
      </c>
      <c r="S474" s="15">
        <f t="shared" si="85"/>
        <v>-1</v>
      </c>
      <c r="T474">
        <v>0</v>
      </c>
      <c r="U474" s="5" t="str">
        <f t="shared" si="86"/>
        <v>NA</v>
      </c>
      <c r="V474" s="15">
        <f t="shared" si="87"/>
        <v>0</v>
      </c>
      <c r="W474" s="15">
        <f t="shared" si="88"/>
        <v>0</v>
      </c>
      <c r="X474" s="5">
        <f t="shared" si="89"/>
        <v>0</v>
      </c>
      <c r="Y474" s="5">
        <f t="shared" si="90"/>
        <v>55.99124973</v>
      </c>
      <c r="Z474" s="5">
        <f t="shared" si="91"/>
        <v>-65.323124684999996</v>
      </c>
      <c r="AA474" s="5">
        <f t="shared" si="92"/>
        <v>6.2212499699999952</v>
      </c>
      <c r="AB474" s="5">
        <f t="shared" si="93"/>
        <v>3.1106249850000012</v>
      </c>
    </row>
    <row r="475" spans="1:28" x14ac:dyDescent="0.55000000000000004">
      <c r="A475" s="3" t="s">
        <v>44</v>
      </c>
      <c r="B475" s="3" t="s">
        <v>362</v>
      </c>
      <c r="C475" t="s">
        <v>47</v>
      </c>
      <c r="D475" s="3" t="s">
        <v>48</v>
      </c>
      <c r="E475" s="3" t="s">
        <v>161</v>
      </c>
      <c r="F475" s="3" t="s">
        <v>82</v>
      </c>
      <c r="G475" s="5">
        <v>0</v>
      </c>
      <c r="H475">
        <v>49</v>
      </c>
      <c r="I475" s="5">
        <v>77.999999525000007</v>
      </c>
      <c r="J475" s="5">
        <v>1.5918367250000001</v>
      </c>
      <c r="K475">
        <v>405</v>
      </c>
      <c r="L475" s="15">
        <v>0.120987654320988</v>
      </c>
      <c r="M475" s="13">
        <v>2.03851851851852</v>
      </c>
      <c r="N475" s="15">
        <v>0</v>
      </c>
      <c r="O475" s="5">
        <v>0</v>
      </c>
      <c r="P475" s="5">
        <v>0</v>
      </c>
      <c r="Q475" s="5">
        <f t="shared" si="83"/>
        <v>77.999999525000007</v>
      </c>
      <c r="R475" s="5">
        <f t="shared" si="84"/>
        <v>-77.999999525000007</v>
      </c>
      <c r="S475" s="15">
        <f t="shared" si="85"/>
        <v>-1</v>
      </c>
      <c r="T475">
        <v>0</v>
      </c>
      <c r="U475" s="5" t="str">
        <f t="shared" si="86"/>
        <v>NA</v>
      </c>
      <c r="V475" s="15">
        <f t="shared" si="87"/>
        <v>0</v>
      </c>
      <c r="W475" s="15">
        <f t="shared" si="88"/>
        <v>0</v>
      </c>
      <c r="X475" s="5">
        <f t="shared" si="89"/>
        <v>0</v>
      </c>
      <c r="Y475" s="5">
        <f t="shared" si="90"/>
        <v>70.199999572500005</v>
      </c>
      <c r="Z475" s="5">
        <f t="shared" si="91"/>
        <v>-81.899999501250008</v>
      </c>
      <c r="AA475" s="5">
        <f t="shared" si="92"/>
        <v>7.7999999525000021</v>
      </c>
      <c r="AB475" s="5">
        <f t="shared" si="93"/>
        <v>3.8999999762500011</v>
      </c>
    </row>
    <row r="476" spans="1:28" x14ac:dyDescent="0.55000000000000004">
      <c r="A476" s="3" t="s">
        <v>44</v>
      </c>
      <c r="B476" s="3" t="s">
        <v>478</v>
      </c>
      <c r="C476" t="s">
        <v>47</v>
      </c>
      <c r="D476" s="3" t="s">
        <v>48</v>
      </c>
      <c r="E476" s="3" t="s">
        <v>49</v>
      </c>
      <c r="F476" s="3" t="s">
        <v>82</v>
      </c>
      <c r="G476" s="5">
        <v>0</v>
      </c>
      <c r="H476">
        <v>38</v>
      </c>
      <c r="I476" s="5">
        <v>91.387499599999998</v>
      </c>
      <c r="J476" s="5">
        <v>2.4049342</v>
      </c>
      <c r="K476">
        <v>747</v>
      </c>
      <c r="L476" s="15">
        <v>5.0870147255689398E-2</v>
      </c>
      <c r="M476" s="13">
        <v>2.7668005354752299</v>
      </c>
      <c r="N476" s="15">
        <v>0</v>
      </c>
      <c r="O476" s="5">
        <v>0</v>
      </c>
      <c r="P476" s="5">
        <v>0</v>
      </c>
      <c r="Q476" s="5">
        <f t="shared" si="83"/>
        <v>91.387499599999998</v>
      </c>
      <c r="R476" s="5">
        <f t="shared" si="84"/>
        <v>-91.387499599999998</v>
      </c>
      <c r="S476" s="15">
        <f t="shared" si="85"/>
        <v>-1</v>
      </c>
      <c r="T476">
        <v>0</v>
      </c>
      <c r="U476" s="5" t="str">
        <f t="shared" si="86"/>
        <v>NA</v>
      </c>
      <c r="V476" s="15">
        <f t="shared" si="87"/>
        <v>0</v>
      </c>
      <c r="W476" s="15">
        <f t="shared" si="88"/>
        <v>0</v>
      </c>
      <c r="X476" s="5">
        <f t="shared" si="89"/>
        <v>0</v>
      </c>
      <c r="Y476" s="5">
        <f t="shared" si="90"/>
        <v>82.24874964</v>
      </c>
      <c r="Z476" s="5">
        <f t="shared" si="91"/>
        <v>-95.956874580000004</v>
      </c>
      <c r="AA476" s="5">
        <f t="shared" si="92"/>
        <v>9.1387499599999984</v>
      </c>
      <c r="AB476" s="5">
        <f t="shared" si="93"/>
        <v>4.5693749800000063</v>
      </c>
    </row>
    <row r="477" spans="1:28" x14ac:dyDescent="0.55000000000000004">
      <c r="A477" s="3" t="s">
        <v>44</v>
      </c>
      <c r="B477" s="3" t="s">
        <v>600</v>
      </c>
      <c r="C477" t="s">
        <v>47</v>
      </c>
      <c r="D477" s="3" t="s">
        <v>48</v>
      </c>
      <c r="E477" s="3" t="s">
        <v>49</v>
      </c>
      <c r="F477" s="3" t="s">
        <v>82</v>
      </c>
      <c r="G477" s="5">
        <v>0</v>
      </c>
      <c r="H477">
        <v>13</v>
      </c>
      <c r="I477" s="5">
        <v>92.324999974999997</v>
      </c>
      <c r="J477" s="5">
        <v>7.1019230749999993</v>
      </c>
      <c r="K477">
        <v>2290</v>
      </c>
      <c r="L477" s="15">
        <v>5.6768558951965096E-3</v>
      </c>
      <c r="M477" s="13">
        <v>2.7082532751091701</v>
      </c>
      <c r="N477" s="15">
        <v>0</v>
      </c>
      <c r="O477" s="5">
        <v>0</v>
      </c>
      <c r="P477" s="5">
        <v>0</v>
      </c>
      <c r="Q477" s="5">
        <f t="shared" si="83"/>
        <v>92.324999974999997</v>
      </c>
      <c r="R477" s="5">
        <f t="shared" si="84"/>
        <v>-92.324999974999997</v>
      </c>
      <c r="S477" s="15">
        <f t="shared" si="85"/>
        <v>-1</v>
      </c>
      <c r="T477">
        <v>0</v>
      </c>
      <c r="U477" s="5" t="str">
        <f t="shared" si="86"/>
        <v>NA</v>
      </c>
      <c r="V477" s="15">
        <f t="shared" si="87"/>
        <v>0</v>
      </c>
      <c r="W477" s="15">
        <f t="shared" si="88"/>
        <v>0</v>
      </c>
      <c r="X477" s="5">
        <f t="shared" si="89"/>
        <v>0</v>
      </c>
      <c r="Y477" s="5">
        <f t="shared" si="90"/>
        <v>83.092499977499997</v>
      </c>
      <c r="Z477" s="5">
        <f t="shared" si="91"/>
        <v>-96.941249973750004</v>
      </c>
      <c r="AA477" s="5">
        <f t="shared" si="92"/>
        <v>9.2324999974999997</v>
      </c>
      <c r="AB477" s="5">
        <f t="shared" si="93"/>
        <v>4.616249998750007</v>
      </c>
    </row>
    <row r="478" spans="1:28" x14ac:dyDescent="0.55000000000000004">
      <c r="A478" s="3" t="s">
        <v>44</v>
      </c>
      <c r="B478" s="3" t="s">
        <v>121</v>
      </c>
      <c r="C478" t="s">
        <v>47</v>
      </c>
      <c r="D478" s="3" t="s">
        <v>48</v>
      </c>
      <c r="E478" s="3" t="s">
        <v>49</v>
      </c>
      <c r="F478" s="3" t="s">
        <v>82</v>
      </c>
      <c r="G478" s="5">
        <v>0</v>
      </c>
      <c r="H478">
        <v>24</v>
      </c>
      <c r="I478" s="5">
        <v>95.612499900000003</v>
      </c>
      <c r="J478" s="5">
        <v>3.9838541625000001</v>
      </c>
      <c r="K478">
        <v>804</v>
      </c>
      <c r="L478" s="15">
        <v>2.9850746268656702E-2</v>
      </c>
      <c r="M478" s="13">
        <v>2.26927860696517</v>
      </c>
      <c r="N478" s="15">
        <v>0</v>
      </c>
      <c r="O478" s="5">
        <v>0</v>
      </c>
      <c r="P478" s="5">
        <v>0</v>
      </c>
      <c r="Q478" s="5">
        <f t="shared" si="83"/>
        <v>95.612499900000003</v>
      </c>
      <c r="R478" s="5">
        <f t="shared" si="84"/>
        <v>-95.612499900000003</v>
      </c>
      <c r="S478" s="15">
        <f t="shared" si="85"/>
        <v>-1</v>
      </c>
      <c r="T478">
        <v>0</v>
      </c>
      <c r="U478" s="5" t="str">
        <f t="shared" si="86"/>
        <v>NA</v>
      </c>
      <c r="V478" s="15">
        <f t="shared" si="87"/>
        <v>0</v>
      </c>
      <c r="W478" s="15">
        <f t="shared" si="88"/>
        <v>0</v>
      </c>
      <c r="X478" s="5">
        <f t="shared" si="89"/>
        <v>0</v>
      </c>
      <c r="Y478" s="5">
        <f t="shared" si="90"/>
        <v>86.05124991000001</v>
      </c>
      <c r="Z478" s="5">
        <f t="shared" si="91"/>
        <v>-100.39312489500001</v>
      </c>
      <c r="AA478" s="5">
        <f t="shared" si="92"/>
        <v>9.5612499899999932</v>
      </c>
      <c r="AB478" s="5">
        <f t="shared" si="93"/>
        <v>4.7806249950000108</v>
      </c>
    </row>
    <row r="479" spans="1:28" x14ac:dyDescent="0.55000000000000004">
      <c r="A479" s="3" t="s">
        <v>44</v>
      </c>
      <c r="B479" s="3" t="s">
        <v>193</v>
      </c>
      <c r="C479" t="s">
        <v>47</v>
      </c>
      <c r="D479" s="3" t="s">
        <v>48</v>
      </c>
      <c r="E479" s="3" t="s">
        <v>309</v>
      </c>
      <c r="F479" s="3" t="s">
        <v>82</v>
      </c>
      <c r="G479" s="5">
        <v>0</v>
      </c>
      <c r="H479">
        <v>42</v>
      </c>
      <c r="I479" s="5">
        <v>111.96249959999999</v>
      </c>
      <c r="J479" s="5">
        <v>2.6657737999999997</v>
      </c>
      <c r="K479">
        <v>1440</v>
      </c>
      <c r="L479" s="15">
        <v>2.9166666666666702E-2</v>
      </c>
      <c r="M479" s="13">
        <v>1.22444444444444</v>
      </c>
      <c r="N479" s="15">
        <v>0</v>
      </c>
      <c r="O479" s="5">
        <v>0</v>
      </c>
      <c r="P479" s="5">
        <v>0</v>
      </c>
      <c r="Q479" s="5">
        <f t="shared" si="83"/>
        <v>111.96249959999999</v>
      </c>
      <c r="R479" s="5">
        <f t="shared" si="84"/>
        <v>-111.96249959999999</v>
      </c>
      <c r="S479" s="15">
        <f t="shared" si="85"/>
        <v>-1</v>
      </c>
      <c r="T479">
        <v>0</v>
      </c>
      <c r="U479" s="5" t="str">
        <f t="shared" si="86"/>
        <v>NA</v>
      </c>
      <c r="V479" s="15">
        <f t="shared" si="87"/>
        <v>0</v>
      </c>
      <c r="W479" s="15">
        <f t="shared" si="88"/>
        <v>0</v>
      </c>
      <c r="X479" s="5">
        <f t="shared" si="89"/>
        <v>0</v>
      </c>
      <c r="Y479" s="5">
        <f t="shared" si="90"/>
        <v>100.76624963999998</v>
      </c>
      <c r="Z479" s="5">
        <f t="shared" si="91"/>
        <v>-117.56062458</v>
      </c>
      <c r="AA479" s="5">
        <f t="shared" si="92"/>
        <v>11.196249960000003</v>
      </c>
      <c r="AB479" s="5">
        <f t="shared" si="93"/>
        <v>5.5981249800000086</v>
      </c>
    </row>
    <row r="480" spans="1:28" x14ac:dyDescent="0.55000000000000004">
      <c r="A480" s="3" t="s">
        <v>44</v>
      </c>
      <c r="B480" s="3" t="s">
        <v>657</v>
      </c>
      <c r="C480" t="s">
        <v>47</v>
      </c>
      <c r="D480" s="3" t="s">
        <v>48</v>
      </c>
      <c r="E480" s="3" t="s">
        <v>309</v>
      </c>
      <c r="F480" s="3" t="s">
        <v>82</v>
      </c>
      <c r="G480" s="5">
        <v>0</v>
      </c>
      <c r="H480">
        <v>46</v>
      </c>
      <c r="I480" s="5">
        <v>114.49999955</v>
      </c>
      <c r="J480" s="5">
        <v>2.4891304249999999</v>
      </c>
      <c r="K480">
        <v>912</v>
      </c>
      <c r="L480" s="15">
        <v>5.0438596491228102E-2</v>
      </c>
      <c r="M480" s="13">
        <v>1.2593201754386001</v>
      </c>
      <c r="N480" s="15">
        <v>0</v>
      </c>
      <c r="O480" s="5">
        <v>0</v>
      </c>
      <c r="P480" s="5">
        <v>0</v>
      </c>
      <c r="Q480" s="5">
        <f t="shared" si="83"/>
        <v>114.49999955</v>
      </c>
      <c r="R480" s="5">
        <f t="shared" si="84"/>
        <v>-114.49999955</v>
      </c>
      <c r="S480" s="15">
        <f t="shared" si="85"/>
        <v>-1</v>
      </c>
      <c r="T480">
        <v>0</v>
      </c>
      <c r="U480" s="5" t="str">
        <f t="shared" si="86"/>
        <v>NA</v>
      </c>
      <c r="V480" s="15">
        <f t="shared" si="87"/>
        <v>0</v>
      </c>
      <c r="W480" s="15">
        <f t="shared" si="88"/>
        <v>0</v>
      </c>
      <c r="X480" s="5">
        <f t="shared" si="89"/>
        <v>0</v>
      </c>
      <c r="Y480" s="5">
        <f t="shared" si="90"/>
        <v>103.049999595</v>
      </c>
      <c r="Z480" s="5">
        <f t="shared" si="91"/>
        <v>-120.2249995275</v>
      </c>
      <c r="AA480" s="5">
        <f t="shared" si="92"/>
        <v>11.449999954999996</v>
      </c>
      <c r="AB480" s="5">
        <f t="shared" si="93"/>
        <v>5.7249999775000049</v>
      </c>
    </row>
    <row r="481" spans="1:28" x14ac:dyDescent="0.55000000000000004">
      <c r="A481" s="3" t="s">
        <v>44</v>
      </c>
      <c r="B481" s="3" t="s">
        <v>249</v>
      </c>
      <c r="C481" t="s">
        <v>47</v>
      </c>
      <c r="D481" s="3" t="s">
        <v>48</v>
      </c>
      <c r="E481" s="3" t="s">
        <v>309</v>
      </c>
      <c r="F481" s="3" t="s">
        <v>82</v>
      </c>
      <c r="G481" s="5">
        <v>0</v>
      </c>
      <c r="H481">
        <v>31</v>
      </c>
      <c r="I481" s="5">
        <v>117.42499997500001</v>
      </c>
      <c r="J481" s="5">
        <v>3.787903225</v>
      </c>
      <c r="K481">
        <v>1495</v>
      </c>
      <c r="L481" s="15">
        <v>2.0735785953177301E-2</v>
      </c>
      <c r="M481" s="13">
        <v>1.7294314381270901</v>
      </c>
      <c r="N481" s="15">
        <v>0</v>
      </c>
      <c r="O481" s="5">
        <v>0</v>
      </c>
      <c r="P481" s="5">
        <v>0</v>
      </c>
      <c r="Q481" s="5">
        <f t="shared" si="83"/>
        <v>117.42499997500001</v>
      </c>
      <c r="R481" s="5">
        <f t="shared" si="84"/>
        <v>-117.42499997500001</v>
      </c>
      <c r="S481" s="15">
        <f t="shared" si="85"/>
        <v>-1</v>
      </c>
      <c r="T481">
        <v>0</v>
      </c>
      <c r="U481" s="5" t="str">
        <f t="shared" si="86"/>
        <v>NA</v>
      </c>
      <c r="V481" s="15">
        <f t="shared" si="87"/>
        <v>0</v>
      </c>
      <c r="W481" s="15">
        <f t="shared" si="88"/>
        <v>0</v>
      </c>
      <c r="X481" s="5">
        <f t="shared" si="89"/>
        <v>0</v>
      </c>
      <c r="Y481" s="5">
        <f t="shared" si="90"/>
        <v>105.6824999775</v>
      </c>
      <c r="Z481" s="5">
        <f t="shared" si="91"/>
        <v>-123.29624997375001</v>
      </c>
      <c r="AA481" s="5">
        <f t="shared" si="92"/>
        <v>11.742499997500005</v>
      </c>
      <c r="AB481" s="5">
        <f t="shared" si="93"/>
        <v>5.8712499987500024</v>
      </c>
    </row>
    <row r="482" spans="1:28" x14ac:dyDescent="0.55000000000000004">
      <c r="A482" s="3" t="s">
        <v>44</v>
      </c>
      <c r="B482" s="3" t="s">
        <v>629</v>
      </c>
      <c r="C482" t="s">
        <v>47</v>
      </c>
      <c r="D482" s="3" t="s">
        <v>48</v>
      </c>
      <c r="E482" s="3" t="s">
        <v>309</v>
      </c>
      <c r="F482" s="3" t="s">
        <v>82</v>
      </c>
      <c r="G482" s="5">
        <v>0</v>
      </c>
      <c r="H482">
        <v>79</v>
      </c>
      <c r="I482" s="5">
        <v>356.29999942500001</v>
      </c>
      <c r="J482" s="5">
        <v>4.5101265750000001</v>
      </c>
      <c r="K482">
        <v>2353</v>
      </c>
      <c r="L482" s="15">
        <v>3.3574160645983897E-2</v>
      </c>
      <c r="M482" s="13">
        <v>1.89524011899703</v>
      </c>
      <c r="N482" s="15">
        <v>0</v>
      </c>
      <c r="O482" s="5">
        <v>0</v>
      </c>
      <c r="P482" s="5">
        <v>0</v>
      </c>
      <c r="Q482" s="5">
        <f t="shared" si="83"/>
        <v>356.29999942500001</v>
      </c>
      <c r="R482" s="5">
        <f t="shared" si="84"/>
        <v>-356.29999942500001</v>
      </c>
      <c r="S482" s="15">
        <f t="shared" si="85"/>
        <v>-1</v>
      </c>
      <c r="T482">
        <v>0</v>
      </c>
      <c r="U482" s="5" t="str">
        <f t="shared" si="86"/>
        <v>NA</v>
      </c>
      <c r="V482" s="15">
        <f t="shared" si="87"/>
        <v>0</v>
      </c>
      <c r="W482" s="15">
        <f t="shared" si="88"/>
        <v>0</v>
      </c>
      <c r="X482" s="5">
        <f t="shared" si="89"/>
        <v>0</v>
      </c>
      <c r="Y482" s="5">
        <f t="shared" si="90"/>
        <v>320.66999948250003</v>
      </c>
      <c r="Z482" s="5">
        <f t="shared" si="91"/>
        <v>-374.11499939625003</v>
      </c>
      <c r="AA482" s="5">
        <f t="shared" si="92"/>
        <v>35.629999942499978</v>
      </c>
      <c r="AB482" s="5">
        <f t="shared" si="93"/>
        <v>17.814999971250018</v>
      </c>
    </row>
    <row r="483" spans="1:28" x14ac:dyDescent="0.55000000000000004">
      <c r="A483" s="3" t="s">
        <v>44</v>
      </c>
      <c r="B483" s="3" t="s">
        <v>664</v>
      </c>
      <c r="C483" t="s">
        <v>47</v>
      </c>
      <c r="D483" s="3" t="s">
        <v>48</v>
      </c>
      <c r="E483" s="3" t="s">
        <v>49</v>
      </c>
      <c r="F483" s="3" t="s">
        <v>82</v>
      </c>
      <c r="G483" s="5">
        <v>0</v>
      </c>
      <c r="H483">
        <v>346</v>
      </c>
      <c r="I483" s="5">
        <v>2582.33749855</v>
      </c>
      <c r="J483" s="5">
        <v>7.4634031749999998</v>
      </c>
      <c r="K483">
        <v>23365</v>
      </c>
      <c r="L483" s="15">
        <v>1.48084742135673E-2</v>
      </c>
      <c r="M483" s="13">
        <v>3.10662101433768</v>
      </c>
      <c r="N483" s="15">
        <v>0</v>
      </c>
      <c r="O483" s="5">
        <v>0</v>
      </c>
      <c r="P483" s="5">
        <v>0</v>
      </c>
      <c r="Q483" s="5">
        <f t="shared" si="83"/>
        <v>2582.33749855</v>
      </c>
      <c r="R483" s="5">
        <f t="shared" si="84"/>
        <v>-2582.33749855</v>
      </c>
      <c r="S483" s="15">
        <f t="shared" si="85"/>
        <v>-1</v>
      </c>
      <c r="T483">
        <v>0</v>
      </c>
      <c r="U483" s="5" t="str">
        <f t="shared" si="86"/>
        <v>NA</v>
      </c>
      <c r="V483" s="15">
        <f t="shared" si="87"/>
        <v>0</v>
      </c>
      <c r="W483" s="15">
        <f t="shared" si="88"/>
        <v>0</v>
      </c>
      <c r="X483" s="5">
        <f t="shared" si="89"/>
        <v>0</v>
      </c>
      <c r="Y483" s="5">
        <f t="shared" si="90"/>
        <v>2324.1037486949999</v>
      </c>
      <c r="Z483" s="5">
        <f t="shared" si="91"/>
        <v>-2711.4543734775002</v>
      </c>
      <c r="AA483" s="5">
        <f t="shared" si="92"/>
        <v>258.23374985500004</v>
      </c>
      <c r="AB483" s="5">
        <f t="shared" si="93"/>
        <v>129.11687492750025</v>
      </c>
    </row>
    <row r="484" spans="1:28" x14ac:dyDescent="0.55000000000000004">
      <c r="A484" s="3" t="s">
        <v>210</v>
      </c>
      <c r="B484" s="3" t="s">
        <v>858</v>
      </c>
      <c r="C484" t="s">
        <v>47</v>
      </c>
      <c r="D484" s="3" t="s">
        <v>48</v>
      </c>
      <c r="E484" s="3" t="s">
        <v>88</v>
      </c>
      <c r="F484" s="3" t="s">
        <v>35</v>
      </c>
      <c r="G484" s="5">
        <v>0</v>
      </c>
      <c r="H484">
        <v>4</v>
      </c>
      <c r="I484" s="5">
        <v>0.42499999999999999</v>
      </c>
      <c r="J484" s="5">
        <v>0.10625</v>
      </c>
      <c r="K484">
        <v>91</v>
      </c>
      <c r="L484" s="15">
        <v>4.3956043956044001E-2</v>
      </c>
      <c r="M484" s="13">
        <v>1.06582417582418</v>
      </c>
      <c r="N484" s="15">
        <v>0</v>
      </c>
      <c r="O484" s="5">
        <v>0</v>
      </c>
      <c r="P484" s="5">
        <v>0</v>
      </c>
      <c r="Q484" s="5">
        <f t="shared" si="83"/>
        <v>0.42499999999999999</v>
      </c>
      <c r="R484" s="5">
        <f t="shared" si="84"/>
        <v>-0.42499999999999999</v>
      </c>
      <c r="S484" s="15">
        <f t="shared" si="85"/>
        <v>-1</v>
      </c>
      <c r="T484">
        <v>0</v>
      </c>
      <c r="U484" s="5" t="str">
        <f t="shared" si="86"/>
        <v>NA</v>
      </c>
      <c r="V484" s="15">
        <f t="shared" si="87"/>
        <v>0</v>
      </c>
      <c r="W484" s="15">
        <f t="shared" si="88"/>
        <v>0</v>
      </c>
      <c r="X484" s="5">
        <f t="shared" si="89"/>
        <v>0</v>
      </c>
      <c r="Y484" s="5">
        <f t="shared" si="90"/>
        <v>0.38250000000000001</v>
      </c>
      <c r="Z484" s="5">
        <f t="shared" si="91"/>
        <v>-0.44624999999999998</v>
      </c>
      <c r="AA484" s="5">
        <f t="shared" si="92"/>
        <v>4.2499999999999982E-2</v>
      </c>
      <c r="AB484" s="5">
        <f t="shared" si="93"/>
        <v>2.1249999999999991E-2</v>
      </c>
    </row>
    <row r="485" spans="1:28" x14ac:dyDescent="0.55000000000000004">
      <c r="A485" s="3" t="s">
        <v>210</v>
      </c>
      <c r="B485" s="3" t="s">
        <v>805</v>
      </c>
      <c r="C485" t="s">
        <v>47</v>
      </c>
      <c r="D485" s="3" t="s">
        <v>48</v>
      </c>
      <c r="E485" s="3" t="s">
        <v>309</v>
      </c>
      <c r="F485" s="3" t="s">
        <v>35</v>
      </c>
      <c r="G485" s="5">
        <v>0</v>
      </c>
      <c r="H485">
        <v>1</v>
      </c>
      <c r="I485" s="5">
        <v>0.58750000000000002</v>
      </c>
      <c r="J485" s="5">
        <v>0.58750000000000002</v>
      </c>
      <c r="K485">
        <v>29</v>
      </c>
      <c r="L485" s="15">
        <v>3.4482758620689703E-2</v>
      </c>
      <c r="M485" s="13">
        <v>1</v>
      </c>
      <c r="N485" s="15">
        <v>0</v>
      </c>
      <c r="O485" s="5">
        <v>0</v>
      </c>
      <c r="P485" s="5">
        <v>0</v>
      </c>
      <c r="Q485" s="5">
        <f t="shared" si="83"/>
        <v>0.58750000000000002</v>
      </c>
      <c r="R485" s="5">
        <f t="shared" si="84"/>
        <v>-0.58750000000000002</v>
      </c>
      <c r="S485" s="15">
        <f t="shared" si="85"/>
        <v>-1</v>
      </c>
      <c r="T485">
        <v>0</v>
      </c>
      <c r="U485" s="5" t="str">
        <f t="shared" si="86"/>
        <v>NA</v>
      </c>
      <c r="V485" s="15">
        <f t="shared" si="87"/>
        <v>0</v>
      </c>
      <c r="W485" s="15">
        <f t="shared" si="88"/>
        <v>0</v>
      </c>
      <c r="X485" s="5">
        <f t="shared" si="89"/>
        <v>0</v>
      </c>
      <c r="Y485" s="5">
        <f t="shared" si="90"/>
        <v>0.52875000000000005</v>
      </c>
      <c r="Z485" s="5">
        <f t="shared" si="91"/>
        <v>-0.61687500000000006</v>
      </c>
      <c r="AA485" s="5">
        <f t="shared" si="92"/>
        <v>5.8749999999999969E-2</v>
      </c>
      <c r="AB485" s="5">
        <f t="shared" si="93"/>
        <v>2.937500000000004E-2</v>
      </c>
    </row>
    <row r="486" spans="1:28" x14ac:dyDescent="0.55000000000000004">
      <c r="A486" s="3" t="s">
        <v>210</v>
      </c>
      <c r="B486" s="3" t="s">
        <v>911</v>
      </c>
      <c r="C486" t="s">
        <v>47</v>
      </c>
      <c r="D486" s="3" t="s">
        <v>48</v>
      </c>
      <c r="E486" s="3" t="s">
        <v>374</v>
      </c>
      <c r="F486" s="3" t="s">
        <v>35</v>
      </c>
      <c r="G486" s="5">
        <v>0</v>
      </c>
      <c r="H486">
        <v>1</v>
      </c>
      <c r="I486" s="5">
        <v>0.8125</v>
      </c>
      <c r="J486" s="5">
        <v>0.8125</v>
      </c>
      <c r="K486">
        <v>218</v>
      </c>
      <c r="L486" s="15">
        <v>4.5871559633027499E-3</v>
      </c>
      <c r="M486" s="13">
        <v>1.0045871559632999</v>
      </c>
      <c r="N486" s="15">
        <v>0</v>
      </c>
      <c r="O486" s="5">
        <v>0</v>
      </c>
      <c r="P486" s="5">
        <v>0</v>
      </c>
      <c r="Q486" s="5">
        <f t="shared" si="83"/>
        <v>0.8125</v>
      </c>
      <c r="R486" s="5">
        <f t="shared" si="84"/>
        <v>-0.8125</v>
      </c>
      <c r="S486" s="15">
        <f t="shared" si="85"/>
        <v>-1</v>
      </c>
      <c r="T486">
        <v>0</v>
      </c>
      <c r="U486" s="5" t="str">
        <f t="shared" si="86"/>
        <v>NA</v>
      </c>
      <c r="V486" s="15">
        <f t="shared" si="87"/>
        <v>0</v>
      </c>
      <c r="W486" s="15">
        <f t="shared" si="88"/>
        <v>0</v>
      </c>
      <c r="X486" s="5">
        <f t="shared" si="89"/>
        <v>0</v>
      </c>
      <c r="Y486" s="5">
        <f t="shared" si="90"/>
        <v>0.73125000000000007</v>
      </c>
      <c r="Z486" s="5">
        <f t="shared" si="91"/>
        <v>-0.85312500000000002</v>
      </c>
      <c r="AA486" s="5">
        <f t="shared" si="92"/>
        <v>8.1249999999999933E-2</v>
      </c>
      <c r="AB486" s="5">
        <f t="shared" si="93"/>
        <v>4.0625000000000022E-2</v>
      </c>
    </row>
    <row r="487" spans="1:28" x14ac:dyDescent="0.55000000000000004">
      <c r="A487" s="3" t="s">
        <v>210</v>
      </c>
      <c r="B487" s="3" t="s">
        <v>340</v>
      </c>
      <c r="C487" t="s">
        <v>47</v>
      </c>
      <c r="D487" s="3" t="s">
        <v>48</v>
      </c>
      <c r="E487" s="3" t="s">
        <v>309</v>
      </c>
      <c r="F487" s="3" t="s">
        <v>35</v>
      </c>
      <c r="G487" s="5">
        <v>0</v>
      </c>
      <c r="H487">
        <v>1</v>
      </c>
      <c r="I487" s="5">
        <v>1.0874999999999999</v>
      </c>
      <c r="J487" s="5">
        <v>1.0874999999999999</v>
      </c>
      <c r="K487">
        <v>68</v>
      </c>
      <c r="L487" s="15">
        <v>1.4705882352941201E-2</v>
      </c>
      <c r="M487" s="13">
        <v>2.2910294117647099</v>
      </c>
      <c r="N487" s="15">
        <v>0</v>
      </c>
      <c r="O487" s="5">
        <v>0</v>
      </c>
      <c r="P487" s="5">
        <v>0</v>
      </c>
      <c r="Q487" s="5">
        <f t="shared" si="83"/>
        <v>1.0874999999999999</v>
      </c>
      <c r="R487" s="5">
        <f t="shared" si="84"/>
        <v>-1.0874999999999999</v>
      </c>
      <c r="S487" s="15">
        <f t="shared" si="85"/>
        <v>-1</v>
      </c>
      <c r="T487">
        <v>0</v>
      </c>
      <c r="U487" s="5" t="str">
        <f t="shared" si="86"/>
        <v>NA</v>
      </c>
      <c r="V487" s="15">
        <f t="shared" si="87"/>
        <v>0</v>
      </c>
      <c r="W487" s="15">
        <f t="shared" si="88"/>
        <v>0</v>
      </c>
      <c r="X487" s="5">
        <f t="shared" si="89"/>
        <v>0</v>
      </c>
      <c r="Y487" s="5">
        <f t="shared" si="90"/>
        <v>0.9787499999999999</v>
      </c>
      <c r="Z487" s="5">
        <f t="shared" si="91"/>
        <v>-1.141875</v>
      </c>
      <c r="AA487" s="5">
        <f t="shared" si="92"/>
        <v>0.10875000000000001</v>
      </c>
      <c r="AB487" s="5">
        <f t="shared" si="93"/>
        <v>5.4375000000000062E-2</v>
      </c>
    </row>
    <row r="488" spans="1:28" x14ac:dyDescent="0.55000000000000004">
      <c r="A488" s="3" t="s">
        <v>210</v>
      </c>
      <c r="B488" s="3" t="s">
        <v>566</v>
      </c>
      <c r="C488" t="s">
        <v>47</v>
      </c>
      <c r="D488" s="3" t="s">
        <v>48</v>
      </c>
      <c r="E488" s="3" t="s">
        <v>309</v>
      </c>
      <c r="F488" s="3" t="s">
        <v>35</v>
      </c>
      <c r="G488" s="5">
        <v>0</v>
      </c>
      <c r="H488">
        <v>1</v>
      </c>
      <c r="I488" s="5">
        <v>1.2875000000000001</v>
      </c>
      <c r="J488" s="5">
        <v>1.2875000000000001</v>
      </c>
      <c r="K488">
        <v>89</v>
      </c>
      <c r="L488" s="15">
        <v>1.1235955056179801E-2</v>
      </c>
      <c r="M488" s="13">
        <v>2.60280898876404</v>
      </c>
      <c r="N488" s="15">
        <v>0</v>
      </c>
      <c r="O488" s="5">
        <v>0</v>
      </c>
      <c r="P488" s="5">
        <v>0</v>
      </c>
      <c r="Q488" s="5">
        <f t="shared" si="83"/>
        <v>1.2875000000000001</v>
      </c>
      <c r="R488" s="5">
        <f t="shared" si="84"/>
        <v>-1.2875000000000001</v>
      </c>
      <c r="S488" s="15">
        <f t="shared" si="85"/>
        <v>-1</v>
      </c>
      <c r="T488">
        <v>0</v>
      </c>
      <c r="U488" s="5" t="str">
        <f t="shared" si="86"/>
        <v>NA</v>
      </c>
      <c r="V488" s="15">
        <f t="shared" si="87"/>
        <v>0</v>
      </c>
      <c r="W488" s="15">
        <f t="shared" si="88"/>
        <v>0</v>
      </c>
      <c r="X488" s="5">
        <f t="shared" si="89"/>
        <v>0</v>
      </c>
      <c r="Y488" s="5">
        <f t="shared" si="90"/>
        <v>1.1587500000000002</v>
      </c>
      <c r="Z488" s="5">
        <f t="shared" si="91"/>
        <v>-1.3518750000000002</v>
      </c>
      <c r="AA488" s="5">
        <f t="shared" si="92"/>
        <v>0.12874999999999992</v>
      </c>
      <c r="AB488" s="5">
        <f t="shared" si="93"/>
        <v>6.4375000000000071E-2</v>
      </c>
    </row>
    <row r="489" spans="1:28" x14ac:dyDescent="0.55000000000000004">
      <c r="A489" s="3" t="s">
        <v>210</v>
      </c>
      <c r="B489" s="3" t="s">
        <v>266</v>
      </c>
      <c r="C489" t="s">
        <v>47</v>
      </c>
      <c r="D489" s="3" t="s">
        <v>48</v>
      </c>
      <c r="E489" s="3" t="s">
        <v>161</v>
      </c>
      <c r="F489" s="3" t="s">
        <v>35</v>
      </c>
      <c r="G489" s="5">
        <v>0</v>
      </c>
      <c r="H489">
        <v>1</v>
      </c>
      <c r="I489" s="5">
        <v>1.65</v>
      </c>
      <c r="J489" s="5">
        <v>1.65</v>
      </c>
      <c r="K489">
        <v>209</v>
      </c>
      <c r="L489" s="15">
        <v>4.7846889952153108E-3</v>
      </c>
      <c r="M489" s="13">
        <v>1.02368421052632</v>
      </c>
      <c r="N489" s="15">
        <v>0</v>
      </c>
      <c r="O489" s="5">
        <v>0</v>
      </c>
      <c r="P489" s="5">
        <v>0</v>
      </c>
      <c r="Q489" s="5">
        <f t="shared" si="83"/>
        <v>1.65</v>
      </c>
      <c r="R489" s="5">
        <f t="shared" si="84"/>
        <v>-1.65</v>
      </c>
      <c r="S489" s="15">
        <f t="shared" si="85"/>
        <v>-1</v>
      </c>
      <c r="T489">
        <v>0</v>
      </c>
      <c r="U489" s="5" t="str">
        <f t="shared" si="86"/>
        <v>NA</v>
      </c>
      <c r="V489" s="15">
        <f t="shared" si="87"/>
        <v>0</v>
      </c>
      <c r="W489" s="15">
        <f t="shared" si="88"/>
        <v>0</v>
      </c>
      <c r="X489" s="5">
        <f t="shared" si="89"/>
        <v>0</v>
      </c>
      <c r="Y489" s="5">
        <f t="shared" si="90"/>
        <v>1.4849999999999999</v>
      </c>
      <c r="Z489" s="5">
        <f t="shared" si="91"/>
        <v>-1.7324999999999999</v>
      </c>
      <c r="AA489" s="5">
        <f t="shared" si="92"/>
        <v>0.16500000000000004</v>
      </c>
      <c r="AB489" s="5">
        <f t="shared" si="93"/>
        <v>8.2500000000000018E-2</v>
      </c>
    </row>
    <row r="490" spans="1:28" x14ac:dyDescent="0.55000000000000004">
      <c r="A490" s="3" t="s">
        <v>210</v>
      </c>
      <c r="B490" s="3" t="s">
        <v>853</v>
      </c>
      <c r="C490" t="s">
        <v>47</v>
      </c>
      <c r="D490" s="3" t="s">
        <v>48</v>
      </c>
      <c r="E490" s="3" t="s">
        <v>49</v>
      </c>
      <c r="F490" s="3" t="s">
        <v>35</v>
      </c>
      <c r="G490" s="5">
        <v>0</v>
      </c>
      <c r="H490">
        <v>1</v>
      </c>
      <c r="I490" s="5">
        <v>2</v>
      </c>
      <c r="J490" s="5">
        <v>2</v>
      </c>
      <c r="K490">
        <v>90</v>
      </c>
      <c r="L490" s="15">
        <v>1.1111111111111101E-2</v>
      </c>
      <c r="M490" s="13">
        <v>2.0164444444444398</v>
      </c>
      <c r="N490" s="15">
        <v>0</v>
      </c>
      <c r="O490" s="5">
        <v>0</v>
      </c>
      <c r="P490" s="5">
        <v>0</v>
      </c>
      <c r="Q490" s="5">
        <f t="shared" si="83"/>
        <v>2</v>
      </c>
      <c r="R490" s="5">
        <f t="shared" si="84"/>
        <v>-2</v>
      </c>
      <c r="S490" s="15">
        <f t="shared" si="85"/>
        <v>-1</v>
      </c>
      <c r="T490">
        <v>0</v>
      </c>
      <c r="U490" s="5" t="str">
        <f t="shared" si="86"/>
        <v>NA</v>
      </c>
      <c r="V490" s="15">
        <f t="shared" si="87"/>
        <v>0</v>
      </c>
      <c r="W490" s="15">
        <f t="shared" si="88"/>
        <v>0</v>
      </c>
      <c r="X490" s="5">
        <f t="shared" si="89"/>
        <v>0</v>
      </c>
      <c r="Y490" s="5">
        <f t="shared" si="90"/>
        <v>1.8</v>
      </c>
      <c r="Z490" s="5">
        <f t="shared" si="91"/>
        <v>-2.1</v>
      </c>
      <c r="AA490" s="5">
        <f t="shared" si="92"/>
        <v>0.19999999999999996</v>
      </c>
      <c r="AB490" s="5">
        <f t="shared" si="93"/>
        <v>0.10000000000000009</v>
      </c>
    </row>
    <row r="491" spans="1:28" x14ac:dyDescent="0.55000000000000004">
      <c r="A491" s="3" t="s">
        <v>210</v>
      </c>
      <c r="B491" s="3" t="s">
        <v>797</v>
      </c>
      <c r="C491" t="s">
        <v>47</v>
      </c>
      <c r="D491" s="3" t="s">
        <v>48</v>
      </c>
      <c r="E491" s="3" t="s">
        <v>374</v>
      </c>
      <c r="F491" s="3" t="s">
        <v>35</v>
      </c>
      <c r="G491" s="5">
        <v>0</v>
      </c>
      <c r="H491">
        <v>2</v>
      </c>
      <c r="I491" s="5">
        <v>2.1625000000000001</v>
      </c>
      <c r="J491" s="5">
        <v>1.08125</v>
      </c>
      <c r="K491">
        <v>7</v>
      </c>
      <c r="L491" s="15">
        <v>0.28571428571428603</v>
      </c>
      <c r="M491" s="13">
        <v>1</v>
      </c>
      <c r="N491" s="15">
        <v>0</v>
      </c>
      <c r="O491" s="5">
        <v>0</v>
      </c>
      <c r="P491" s="5">
        <v>0</v>
      </c>
      <c r="Q491" s="5">
        <f t="shared" si="83"/>
        <v>2.1625000000000001</v>
      </c>
      <c r="R491" s="5">
        <f t="shared" si="84"/>
        <v>-2.1625000000000001</v>
      </c>
      <c r="S491" s="15">
        <f t="shared" si="85"/>
        <v>-1</v>
      </c>
      <c r="T491">
        <v>0</v>
      </c>
      <c r="U491" s="5" t="str">
        <f t="shared" si="86"/>
        <v>NA</v>
      </c>
      <c r="V491" s="15">
        <f t="shared" si="87"/>
        <v>0</v>
      </c>
      <c r="W491" s="15">
        <f t="shared" si="88"/>
        <v>0</v>
      </c>
      <c r="X491" s="5">
        <f t="shared" si="89"/>
        <v>0</v>
      </c>
      <c r="Y491" s="5">
        <f t="shared" si="90"/>
        <v>1.94625</v>
      </c>
      <c r="Z491" s="5">
        <f t="shared" si="91"/>
        <v>-2.2706250000000003</v>
      </c>
      <c r="AA491" s="5">
        <f t="shared" si="92"/>
        <v>0.21625000000000005</v>
      </c>
      <c r="AB491" s="5">
        <f t="shared" si="93"/>
        <v>0.10812500000000025</v>
      </c>
    </row>
    <row r="492" spans="1:28" x14ac:dyDescent="0.55000000000000004">
      <c r="A492" s="3" t="s">
        <v>210</v>
      </c>
      <c r="B492" s="3" t="s">
        <v>613</v>
      </c>
      <c r="C492" t="s">
        <v>47</v>
      </c>
      <c r="D492" s="3" t="s">
        <v>48</v>
      </c>
      <c r="E492" s="3" t="s">
        <v>165</v>
      </c>
      <c r="F492" s="3" t="s">
        <v>35</v>
      </c>
      <c r="G492" s="5">
        <v>0</v>
      </c>
      <c r="H492">
        <v>1</v>
      </c>
      <c r="I492" s="5">
        <v>2.6124999999999998</v>
      </c>
      <c r="J492" s="5">
        <v>2.6124999999999998</v>
      </c>
      <c r="K492">
        <v>20</v>
      </c>
      <c r="L492" s="15">
        <v>0.05</v>
      </c>
      <c r="M492" s="13">
        <v>1</v>
      </c>
      <c r="N492" s="15">
        <v>0</v>
      </c>
      <c r="O492" s="5">
        <v>0</v>
      </c>
      <c r="P492" s="5">
        <v>0</v>
      </c>
      <c r="Q492" s="5">
        <f t="shared" si="83"/>
        <v>2.6124999999999998</v>
      </c>
      <c r="R492" s="5">
        <f t="shared" si="84"/>
        <v>-2.6124999999999998</v>
      </c>
      <c r="S492" s="15">
        <f t="shared" si="85"/>
        <v>-1</v>
      </c>
      <c r="T492">
        <v>0</v>
      </c>
      <c r="U492" s="5" t="str">
        <f t="shared" si="86"/>
        <v>NA</v>
      </c>
      <c r="V492" s="15">
        <f t="shared" si="87"/>
        <v>0</v>
      </c>
      <c r="W492" s="15">
        <f t="shared" si="88"/>
        <v>0</v>
      </c>
      <c r="X492" s="5">
        <f t="shared" si="89"/>
        <v>0</v>
      </c>
      <c r="Y492" s="5">
        <f t="shared" si="90"/>
        <v>2.3512499999999998</v>
      </c>
      <c r="Z492" s="5">
        <f t="shared" si="91"/>
        <v>-2.743125</v>
      </c>
      <c r="AA492" s="5">
        <f t="shared" si="92"/>
        <v>0.26124999999999998</v>
      </c>
      <c r="AB492" s="5">
        <f t="shared" si="93"/>
        <v>0.13062500000000021</v>
      </c>
    </row>
    <row r="493" spans="1:28" x14ac:dyDescent="0.55000000000000004">
      <c r="A493" s="3" t="s">
        <v>210</v>
      </c>
      <c r="B493" s="3" t="s">
        <v>322</v>
      </c>
      <c r="C493" t="s">
        <v>47</v>
      </c>
      <c r="D493" s="3" t="s">
        <v>48</v>
      </c>
      <c r="E493" s="3" t="s">
        <v>309</v>
      </c>
      <c r="F493" s="3" t="s">
        <v>35</v>
      </c>
      <c r="G493" s="5">
        <v>0</v>
      </c>
      <c r="H493">
        <v>1</v>
      </c>
      <c r="I493" s="5">
        <v>2.6625000000000001</v>
      </c>
      <c r="J493" s="5">
        <v>2.6625000000000001</v>
      </c>
      <c r="K493">
        <v>9</v>
      </c>
      <c r="L493" s="15">
        <v>0.11111111111111099</v>
      </c>
      <c r="M493" s="13">
        <v>3.3222222222222202</v>
      </c>
      <c r="N493" s="15">
        <v>0</v>
      </c>
      <c r="O493" s="5">
        <v>0</v>
      </c>
      <c r="P493" s="5">
        <v>0</v>
      </c>
      <c r="Q493" s="5">
        <f t="shared" si="83"/>
        <v>2.6625000000000001</v>
      </c>
      <c r="R493" s="5">
        <f t="shared" si="84"/>
        <v>-2.6625000000000001</v>
      </c>
      <c r="S493" s="15">
        <f t="shared" si="85"/>
        <v>-1</v>
      </c>
      <c r="T493">
        <v>0</v>
      </c>
      <c r="U493" s="5" t="str">
        <f t="shared" si="86"/>
        <v>NA</v>
      </c>
      <c r="V493" s="15">
        <f t="shared" si="87"/>
        <v>0</v>
      </c>
      <c r="W493" s="15">
        <f t="shared" si="88"/>
        <v>0</v>
      </c>
      <c r="X493" s="5">
        <f t="shared" si="89"/>
        <v>0</v>
      </c>
      <c r="Y493" s="5">
        <f t="shared" si="90"/>
        <v>2.3962500000000002</v>
      </c>
      <c r="Z493" s="5">
        <f t="shared" si="91"/>
        <v>-2.7956250000000002</v>
      </c>
      <c r="AA493" s="5">
        <f t="shared" si="92"/>
        <v>0.26624999999999988</v>
      </c>
      <c r="AB493" s="5">
        <f t="shared" si="93"/>
        <v>0.13312500000000016</v>
      </c>
    </row>
    <row r="494" spans="1:28" x14ac:dyDescent="0.55000000000000004">
      <c r="A494" s="3" t="s">
        <v>210</v>
      </c>
      <c r="B494" s="3" t="s">
        <v>920</v>
      </c>
      <c r="C494" t="s">
        <v>47</v>
      </c>
      <c r="D494" s="3" t="s">
        <v>250</v>
      </c>
      <c r="E494" s="3" t="s">
        <v>251</v>
      </c>
      <c r="F494" s="3" t="s">
        <v>35</v>
      </c>
      <c r="G494" s="5">
        <v>0</v>
      </c>
      <c r="H494">
        <v>1</v>
      </c>
      <c r="I494" s="5">
        <v>2.6749999999999998</v>
      </c>
      <c r="J494" s="5">
        <v>2.6749999999999998</v>
      </c>
      <c r="K494">
        <v>1</v>
      </c>
      <c r="L494" s="15">
        <v>1</v>
      </c>
      <c r="M494" s="13">
        <v>1</v>
      </c>
      <c r="N494" s="15">
        <v>0</v>
      </c>
      <c r="O494" s="5">
        <v>0</v>
      </c>
      <c r="P494" s="5">
        <v>0</v>
      </c>
      <c r="Q494" s="5">
        <f t="shared" si="83"/>
        <v>2.6749999999999998</v>
      </c>
      <c r="R494" s="5">
        <f t="shared" si="84"/>
        <v>-2.6749999999999998</v>
      </c>
      <c r="S494" s="15">
        <f t="shared" si="85"/>
        <v>-1</v>
      </c>
      <c r="T494">
        <v>0</v>
      </c>
      <c r="U494" s="5" t="str">
        <f t="shared" si="86"/>
        <v>NA</v>
      </c>
      <c r="V494" s="15">
        <f t="shared" si="87"/>
        <v>0</v>
      </c>
      <c r="W494" s="15">
        <f t="shared" si="88"/>
        <v>0</v>
      </c>
      <c r="X494" s="5">
        <f t="shared" si="89"/>
        <v>0</v>
      </c>
      <c r="Y494" s="5">
        <f t="shared" si="90"/>
        <v>2.4074999999999998</v>
      </c>
      <c r="Z494" s="5">
        <f t="shared" si="91"/>
        <v>-2.8087499999999999</v>
      </c>
      <c r="AA494" s="5">
        <f t="shared" si="92"/>
        <v>0.26750000000000007</v>
      </c>
      <c r="AB494" s="5">
        <f t="shared" si="93"/>
        <v>0.13375000000000004</v>
      </c>
    </row>
    <row r="495" spans="1:28" x14ac:dyDescent="0.55000000000000004">
      <c r="A495" s="3" t="s">
        <v>210</v>
      </c>
      <c r="B495" s="3" t="s">
        <v>922</v>
      </c>
      <c r="C495" t="s">
        <v>47</v>
      </c>
      <c r="D495" s="3" t="s">
        <v>48</v>
      </c>
      <c r="E495" s="3" t="s">
        <v>400</v>
      </c>
      <c r="F495" s="3" t="s">
        <v>35</v>
      </c>
      <c r="G495" s="5">
        <v>0</v>
      </c>
      <c r="H495">
        <v>1</v>
      </c>
      <c r="I495" s="5">
        <v>2.7250000000000001</v>
      </c>
      <c r="J495" s="5">
        <v>2.7250000000000001</v>
      </c>
      <c r="K495">
        <v>24</v>
      </c>
      <c r="L495" s="15">
        <v>4.1666666666666699E-2</v>
      </c>
      <c r="M495" s="13">
        <v>1.4583333333333299</v>
      </c>
      <c r="N495" s="15">
        <v>0</v>
      </c>
      <c r="O495" s="5">
        <v>0</v>
      </c>
      <c r="P495" s="5">
        <v>0</v>
      </c>
      <c r="Q495" s="5">
        <f t="shared" si="83"/>
        <v>2.7250000000000001</v>
      </c>
      <c r="R495" s="5">
        <f t="shared" si="84"/>
        <v>-2.7250000000000001</v>
      </c>
      <c r="S495" s="15">
        <f t="shared" si="85"/>
        <v>-1</v>
      </c>
      <c r="T495">
        <v>0</v>
      </c>
      <c r="U495" s="5" t="str">
        <f t="shared" si="86"/>
        <v>NA</v>
      </c>
      <c r="V495" s="15">
        <f t="shared" si="87"/>
        <v>0</v>
      </c>
      <c r="W495" s="15">
        <f t="shared" si="88"/>
        <v>0</v>
      </c>
      <c r="X495" s="5">
        <f t="shared" si="89"/>
        <v>0</v>
      </c>
      <c r="Y495" s="5">
        <f t="shared" si="90"/>
        <v>2.4525000000000001</v>
      </c>
      <c r="Z495" s="5">
        <f t="shared" si="91"/>
        <v>-2.8612500000000001</v>
      </c>
      <c r="AA495" s="5">
        <f t="shared" si="92"/>
        <v>0.27249999999999996</v>
      </c>
      <c r="AB495" s="5">
        <f t="shared" si="93"/>
        <v>0.13624999999999998</v>
      </c>
    </row>
    <row r="496" spans="1:28" x14ac:dyDescent="0.55000000000000004">
      <c r="A496" s="3" t="s">
        <v>210</v>
      </c>
      <c r="B496" s="3" t="s">
        <v>924</v>
      </c>
      <c r="C496" t="s">
        <v>47</v>
      </c>
      <c r="D496" s="3" t="s">
        <v>48</v>
      </c>
      <c r="E496" s="3" t="s">
        <v>374</v>
      </c>
      <c r="F496" s="3" t="s">
        <v>35</v>
      </c>
      <c r="G496" s="5">
        <v>0</v>
      </c>
      <c r="H496">
        <v>1</v>
      </c>
      <c r="I496" s="5">
        <v>2.8875000000000002</v>
      </c>
      <c r="J496" s="5">
        <v>2.8875000000000002</v>
      </c>
      <c r="K496">
        <v>11</v>
      </c>
      <c r="L496" s="15">
        <v>9.0909090909090898E-2</v>
      </c>
      <c r="M496" s="13">
        <v>1.36363636363636</v>
      </c>
      <c r="N496" s="15">
        <v>0</v>
      </c>
      <c r="O496" s="5">
        <v>0</v>
      </c>
      <c r="P496" s="5">
        <v>0</v>
      </c>
      <c r="Q496" s="5">
        <f t="shared" si="83"/>
        <v>2.8875000000000002</v>
      </c>
      <c r="R496" s="5">
        <f t="shared" si="84"/>
        <v>-2.8875000000000002</v>
      </c>
      <c r="S496" s="15">
        <f t="shared" si="85"/>
        <v>-1</v>
      </c>
      <c r="T496">
        <v>0</v>
      </c>
      <c r="U496" s="5" t="str">
        <f t="shared" si="86"/>
        <v>NA</v>
      </c>
      <c r="V496" s="15">
        <f t="shared" si="87"/>
        <v>0</v>
      </c>
      <c r="W496" s="15">
        <f t="shared" si="88"/>
        <v>0</v>
      </c>
      <c r="X496" s="5">
        <f t="shared" si="89"/>
        <v>0</v>
      </c>
      <c r="Y496" s="5">
        <f t="shared" si="90"/>
        <v>2.5987500000000003</v>
      </c>
      <c r="Z496" s="5">
        <f t="shared" si="91"/>
        <v>-3.0318750000000003</v>
      </c>
      <c r="AA496" s="5">
        <f t="shared" si="92"/>
        <v>0.28874999999999984</v>
      </c>
      <c r="AB496" s="5">
        <f t="shared" si="93"/>
        <v>0.14437500000000014</v>
      </c>
    </row>
    <row r="497" spans="1:28" x14ac:dyDescent="0.55000000000000004">
      <c r="A497" s="3" t="s">
        <v>210</v>
      </c>
      <c r="B497" s="3" t="s">
        <v>744</v>
      </c>
      <c r="C497" t="s">
        <v>47</v>
      </c>
      <c r="D497" s="3" t="s">
        <v>48</v>
      </c>
      <c r="E497" s="3" t="s">
        <v>309</v>
      </c>
      <c r="F497" s="3" t="s">
        <v>35</v>
      </c>
      <c r="G497" s="5">
        <v>0</v>
      </c>
      <c r="H497">
        <v>1</v>
      </c>
      <c r="I497" s="5">
        <v>3.0874999999999999</v>
      </c>
      <c r="J497" s="5">
        <v>3.0874999999999999</v>
      </c>
      <c r="K497">
        <v>164</v>
      </c>
      <c r="L497" s="15">
        <v>6.0975609756097589E-3</v>
      </c>
      <c r="M497" s="13">
        <v>1.3667682926829301</v>
      </c>
      <c r="N497" s="15">
        <v>0</v>
      </c>
      <c r="O497" s="5">
        <v>0</v>
      </c>
      <c r="P497" s="5">
        <v>0</v>
      </c>
      <c r="Q497" s="5">
        <f t="shared" si="83"/>
        <v>3.0874999999999999</v>
      </c>
      <c r="R497" s="5">
        <f t="shared" si="84"/>
        <v>-3.0874999999999999</v>
      </c>
      <c r="S497" s="15">
        <f t="shared" si="85"/>
        <v>-1</v>
      </c>
      <c r="T497">
        <v>0</v>
      </c>
      <c r="U497" s="5" t="str">
        <f t="shared" si="86"/>
        <v>NA</v>
      </c>
      <c r="V497" s="15">
        <f t="shared" si="87"/>
        <v>0</v>
      </c>
      <c r="W497" s="15">
        <f t="shared" si="88"/>
        <v>0</v>
      </c>
      <c r="X497" s="5">
        <f t="shared" si="89"/>
        <v>0</v>
      </c>
      <c r="Y497" s="5">
        <f t="shared" si="90"/>
        <v>2.7787500000000001</v>
      </c>
      <c r="Z497" s="5">
        <f t="shared" si="91"/>
        <v>-3.2418749999999998</v>
      </c>
      <c r="AA497" s="5">
        <f t="shared" si="92"/>
        <v>0.30874999999999986</v>
      </c>
      <c r="AB497" s="5">
        <f t="shared" si="93"/>
        <v>0.15437499999999993</v>
      </c>
    </row>
    <row r="498" spans="1:28" x14ac:dyDescent="0.55000000000000004">
      <c r="A498" s="3" t="s">
        <v>210</v>
      </c>
      <c r="B498" s="3" t="s">
        <v>803</v>
      </c>
      <c r="C498" t="s">
        <v>47</v>
      </c>
      <c r="D498" s="3" t="s">
        <v>48</v>
      </c>
      <c r="E498" s="3" t="s">
        <v>309</v>
      </c>
      <c r="F498" s="3" t="s">
        <v>35</v>
      </c>
      <c r="G498" s="5">
        <v>0</v>
      </c>
      <c r="H498">
        <v>1</v>
      </c>
      <c r="I498" s="5">
        <v>3.1875</v>
      </c>
      <c r="J498" s="5">
        <v>3.1875</v>
      </c>
      <c r="K498">
        <v>15</v>
      </c>
      <c r="L498" s="15">
        <v>6.6666666666666693E-2</v>
      </c>
      <c r="M498" s="13">
        <v>1.6666666666666701</v>
      </c>
      <c r="N498" s="15">
        <v>0</v>
      </c>
      <c r="O498" s="5">
        <v>0</v>
      </c>
      <c r="P498" s="5">
        <v>0</v>
      </c>
      <c r="Q498" s="5">
        <f t="shared" si="83"/>
        <v>3.1875</v>
      </c>
      <c r="R498" s="5">
        <f t="shared" si="84"/>
        <v>-3.1875</v>
      </c>
      <c r="S498" s="15">
        <f t="shared" si="85"/>
        <v>-1</v>
      </c>
      <c r="T498">
        <v>0</v>
      </c>
      <c r="U498" s="5" t="str">
        <f t="shared" si="86"/>
        <v>NA</v>
      </c>
      <c r="V498" s="15">
        <f t="shared" si="87"/>
        <v>0</v>
      </c>
      <c r="W498" s="15">
        <f t="shared" si="88"/>
        <v>0</v>
      </c>
      <c r="X498" s="5">
        <f t="shared" si="89"/>
        <v>0</v>
      </c>
      <c r="Y498" s="5">
        <f t="shared" si="90"/>
        <v>2.8687499999999999</v>
      </c>
      <c r="Z498" s="5">
        <f t="shared" si="91"/>
        <v>-3.3468750000000003</v>
      </c>
      <c r="AA498" s="5">
        <f t="shared" si="92"/>
        <v>0.31875000000000009</v>
      </c>
      <c r="AB498" s="5">
        <f t="shared" si="93"/>
        <v>0.15937500000000027</v>
      </c>
    </row>
    <row r="499" spans="1:28" x14ac:dyDescent="0.55000000000000004">
      <c r="A499" s="3" t="s">
        <v>210</v>
      </c>
      <c r="B499" s="3" t="s">
        <v>928</v>
      </c>
      <c r="C499" t="s">
        <v>47</v>
      </c>
      <c r="D499" s="3" t="s">
        <v>48</v>
      </c>
      <c r="E499" s="3" t="s">
        <v>49</v>
      </c>
      <c r="F499" s="3" t="s">
        <v>35</v>
      </c>
      <c r="G499" s="5">
        <v>0</v>
      </c>
      <c r="H499">
        <v>1</v>
      </c>
      <c r="I499" s="5">
        <v>3.2749999999999999</v>
      </c>
      <c r="J499" s="5">
        <v>3.2749999999999999</v>
      </c>
      <c r="K499">
        <v>7</v>
      </c>
      <c r="L499" s="15">
        <v>0.14285714285714302</v>
      </c>
      <c r="M499" s="13">
        <v>1.1428571428571399</v>
      </c>
      <c r="N499" s="15">
        <v>0</v>
      </c>
      <c r="O499" s="5">
        <v>0</v>
      </c>
      <c r="P499" s="5">
        <v>0</v>
      </c>
      <c r="Q499" s="5">
        <f t="shared" si="83"/>
        <v>3.2749999999999999</v>
      </c>
      <c r="R499" s="5">
        <f t="shared" si="84"/>
        <v>-3.2749999999999999</v>
      </c>
      <c r="S499" s="15">
        <f t="shared" si="85"/>
        <v>-1</v>
      </c>
      <c r="T499">
        <v>0</v>
      </c>
      <c r="U499" s="5" t="str">
        <f t="shared" si="86"/>
        <v>NA</v>
      </c>
      <c r="V499" s="15">
        <f t="shared" si="87"/>
        <v>0</v>
      </c>
      <c r="W499" s="15">
        <f t="shared" si="88"/>
        <v>0</v>
      </c>
      <c r="X499" s="5">
        <f t="shared" si="89"/>
        <v>0</v>
      </c>
      <c r="Y499" s="5">
        <f t="shared" si="90"/>
        <v>2.9474999999999998</v>
      </c>
      <c r="Z499" s="5">
        <f t="shared" si="91"/>
        <v>-3.4387500000000002</v>
      </c>
      <c r="AA499" s="5">
        <f t="shared" si="92"/>
        <v>0.32750000000000012</v>
      </c>
      <c r="AB499" s="5">
        <f t="shared" si="93"/>
        <v>0.16375000000000028</v>
      </c>
    </row>
    <row r="500" spans="1:28" x14ac:dyDescent="0.55000000000000004">
      <c r="A500" s="3" t="s">
        <v>210</v>
      </c>
      <c r="B500" s="3" t="s">
        <v>193</v>
      </c>
      <c r="C500" t="s">
        <v>47</v>
      </c>
      <c r="D500" s="3" t="s">
        <v>48</v>
      </c>
      <c r="E500" s="3" t="s">
        <v>309</v>
      </c>
      <c r="F500" s="3" t="s">
        <v>35</v>
      </c>
      <c r="G500" s="5">
        <v>0</v>
      </c>
      <c r="H500">
        <v>1</v>
      </c>
      <c r="I500" s="5">
        <v>3.375</v>
      </c>
      <c r="J500" s="5">
        <v>3.375</v>
      </c>
      <c r="K500">
        <v>114</v>
      </c>
      <c r="L500" s="15">
        <v>8.7719298245614013E-3</v>
      </c>
      <c r="M500" s="13">
        <v>2.2856140350877201</v>
      </c>
      <c r="N500" s="15">
        <v>0</v>
      </c>
      <c r="O500" s="5">
        <v>0</v>
      </c>
      <c r="P500" s="5">
        <v>0</v>
      </c>
      <c r="Q500" s="5">
        <f t="shared" si="83"/>
        <v>3.375</v>
      </c>
      <c r="R500" s="5">
        <f t="shared" si="84"/>
        <v>-3.375</v>
      </c>
      <c r="S500" s="15">
        <f t="shared" si="85"/>
        <v>-1</v>
      </c>
      <c r="T500">
        <v>0</v>
      </c>
      <c r="U500" s="5" t="str">
        <f t="shared" si="86"/>
        <v>NA</v>
      </c>
      <c r="V500" s="15">
        <f t="shared" si="87"/>
        <v>0</v>
      </c>
      <c r="W500" s="15">
        <f t="shared" si="88"/>
        <v>0</v>
      </c>
      <c r="X500" s="5">
        <f t="shared" si="89"/>
        <v>0</v>
      </c>
      <c r="Y500" s="5">
        <f t="shared" si="90"/>
        <v>3.0375000000000001</v>
      </c>
      <c r="Z500" s="5">
        <f t="shared" si="91"/>
        <v>-3.5437500000000002</v>
      </c>
      <c r="AA500" s="5">
        <f t="shared" si="92"/>
        <v>0.33749999999999991</v>
      </c>
      <c r="AB500" s="5">
        <f t="shared" si="93"/>
        <v>0.16875000000000018</v>
      </c>
    </row>
    <row r="501" spans="1:28" x14ac:dyDescent="0.55000000000000004">
      <c r="A501" s="3" t="s">
        <v>210</v>
      </c>
      <c r="B501" s="3" t="s">
        <v>820</v>
      </c>
      <c r="C501" t="s">
        <v>47</v>
      </c>
      <c r="D501" s="3" t="s">
        <v>48</v>
      </c>
      <c r="E501" s="3" t="s">
        <v>161</v>
      </c>
      <c r="F501" s="3" t="s">
        <v>35</v>
      </c>
      <c r="G501" s="5">
        <v>0</v>
      </c>
      <c r="H501">
        <v>2</v>
      </c>
      <c r="I501" s="5">
        <v>3.3875000000000002</v>
      </c>
      <c r="J501" s="5">
        <v>1.6937500000000001</v>
      </c>
      <c r="K501">
        <v>211</v>
      </c>
      <c r="L501" s="15">
        <v>9.4786729857819912E-3</v>
      </c>
      <c r="M501" s="13">
        <v>1.1028436018957299</v>
      </c>
      <c r="N501" s="15">
        <v>0</v>
      </c>
      <c r="O501" s="5">
        <v>0</v>
      </c>
      <c r="P501" s="5">
        <v>0</v>
      </c>
      <c r="Q501" s="5">
        <f t="shared" si="83"/>
        <v>3.3875000000000002</v>
      </c>
      <c r="R501" s="5">
        <f t="shared" si="84"/>
        <v>-3.3875000000000002</v>
      </c>
      <c r="S501" s="15">
        <f t="shared" si="85"/>
        <v>-1</v>
      </c>
      <c r="T501">
        <v>0</v>
      </c>
      <c r="U501" s="5" t="str">
        <f t="shared" si="86"/>
        <v>NA</v>
      </c>
      <c r="V501" s="15">
        <f t="shared" si="87"/>
        <v>0</v>
      </c>
      <c r="W501" s="15">
        <f t="shared" si="88"/>
        <v>0</v>
      </c>
      <c r="X501" s="5">
        <f t="shared" si="89"/>
        <v>0</v>
      </c>
      <c r="Y501" s="5">
        <f t="shared" si="90"/>
        <v>3.0487500000000001</v>
      </c>
      <c r="Z501" s="5">
        <f t="shared" si="91"/>
        <v>-3.5568750000000002</v>
      </c>
      <c r="AA501" s="5">
        <f t="shared" si="92"/>
        <v>0.33875000000000011</v>
      </c>
      <c r="AB501" s="5">
        <f t="shared" si="93"/>
        <v>0.16937500000000005</v>
      </c>
    </row>
    <row r="502" spans="1:28" x14ac:dyDescent="0.55000000000000004">
      <c r="A502" s="3" t="s">
        <v>210</v>
      </c>
      <c r="B502" s="3" t="s">
        <v>568</v>
      </c>
      <c r="C502" t="s">
        <v>47</v>
      </c>
      <c r="D502" s="3" t="s">
        <v>48</v>
      </c>
      <c r="E502" s="3" t="s">
        <v>309</v>
      </c>
      <c r="F502" s="3" t="s">
        <v>35</v>
      </c>
      <c r="G502" s="5">
        <v>0</v>
      </c>
      <c r="H502">
        <v>1</v>
      </c>
      <c r="I502" s="5">
        <v>3.45</v>
      </c>
      <c r="J502" s="5">
        <v>3.45</v>
      </c>
      <c r="K502">
        <v>132</v>
      </c>
      <c r="L502" s="15">
        <v>7.5757575757575794E-3</v>
      </c>
      <c r="M502" s="13">
        <v>2.84537878787879</v>
      </c>
      <c r="N502" s="15">
        <v>0</v>
      </c>
      <c r="O502" s="5">
        <v>0</v>
      </c>
      <c r="P502" s="5">
        <v>0</v>
      </c>
      <c r="Q502" s="5">
        <f t="shared" si="83"/>
        <v>3.45</v>
      </c>
      <c r="R502" s="5">
        <f t="shared" si="84"/>
        <v>-3.45</v>
      </c>
      <c r="S502" s="15">
        <f t="shared" si="85"/>
        <v>-1</v>
      </c>
      <c r="T502">
        <v>0</v>
      </c>
      <c r="U502" s="5" t="str">
        <f t="shared" si="86"/>
        <v>NA</v>
      </c>
      <c r="V502" s="15">
        <f t="shared" si="87"/>
        <v>0</v>
      </c>
      <c r="W502" s="15">
        <f t="shared" si="88"/>
        <v>0</v>
      </c>
      <c r="X502" s="5">
        <f t="shared" si="89"/>
        <v>0</v>
      </c>
      <c r="Y502" s="5">
        <f t="shared" si="90"/>
        <v>3.1050000000000004</v>
      </c>
      <c r="Z502" s="5">
        <f t="shared" si="91"/>
        <v>-3.6225000000000005</v>
      </c>
      <c r="AA502" s="5">
        <f t="shared" si="92"/>
        <v>0.34499999999999975</v>
      </c>
      <c r="AB502" s="5">
        <f t="shared" si="93"/>
        <v>0.17250000000000032</v>
      </c>
    </row>
    <row r="503" spans="1:28" x14ac:dyDescent="0.55000000000000004">
      <c r="A503" s="3" t="s">
        <v>210</v>
      </c>
      <c r="B503" s="3" t="s">
        <v>428</v>
      </c>
      <c r="C503" t="s">
        <v>47</v>
      </c>
      <c r="D503" s="3" t="s">
        <v>48</v>
      </c>
      <c r="E503" s="3" t="s">
        <v>165</v>
      </c>
      <c r="F503" s="3" t="s">
        <v>35</v>
      </c>
      <c r="G503" s="5">
        <v>0</v>
      </c>
      <c r="H503">
        <v>2</v>
      </c>
      <c r="I503" s="5">
        <v>3.4750000000000001</v>
      </c>
      <c r="J503" s="5">
        <v>1.7375</v>
      </c>
      <c r="K503">
        <v>51</v>
      </c>
      <c r="L503" s="15">
        <v>3.9215686274509796E-2</v>
      </c>
      <c r="M503" s="13">
        <v>1.0968627450980399</v>
      </c>
      <c r="N503" s="15">
        <v>0</v>
      </c>
      <c r="O503" s="5">
        <v>0</v>
      </c>
      <c r="P503" s="5">
        <v>0</v>
      </c>
      <c r="Q503" s="5">
        <f t="shared" si="83"/>
        <v>3.4750000000000001</v>
      </c>
      <c r="R503" s="5">
        <f t="shared" si="84"/>
        <v>-3.4750000000000001</v>
      </c>
      <c r="S503" s="15">
        <f t="shared" si="85"/>
        <v>-1</v>
      </c>
      <c r="T503">
        <v>0</v>
      </c>
      <c r="U503" s="5" t="str">
        <f t="shared" si="86"/>
        <v>NA</v>
      </c>
      <c r="V503" s="15">
        <f t="shared" si="87"/>
        <v>0</v>
      </c>
      <c r="W503" s="15">
        <f t="shared" si="88"/>
        <v>0</v>
      </c>
      <c r="X503" s="5">
        <f t="shared" si="89"/>
        <v>0</v>
      </c>
      <c r="Y503" s="5">
        <f t="shared" si="90"/>
        <v>3.1274999999999999</v>
      </c>
      <c r="Z503" s="5">
        <f t="shared" si="91"/>
        <v>-3.6487500000000002</v>
      </c>
      <c r="AA503" s="5">
        <f t="shared" si="92"/>
        <v>0.34750000000000014</v>
      </c>
      <c r="AB503" s="5">
        <f t="shared" si="93"/>
        <v>0.17375000000000007</v>
      </c>
    </row>
    <row r="504" spans="1:28" x14ac:dyDescent="0.55000000000000004">
      <c r="A504" s="3" t="s">
        <v>210</v>
      </c>
      <c r="B504" s="3" t="s">
        <v>164</v>
      </c>
      <c r="C504" t="s">
        <v>47</v>
      </c>
      <c r="D504" s="3" t="s">
        <v>48</v>
      </c>
      <c r="E504" s="3" t="s">
        <v>165</v>
      </c>
      <c r="F504" s="3" t="s">
        <v>35</v>
      </c>
      <c r="G504" s="5">
        <v>0</v>
      </c>
      <c r="H504">
        <v>1</v>
      </c>
      <c r="I504" s="5">
        <v>3.4750000000000001</v>
      </c>
      <c r="J504" s="5">
        <v>3.4750000000000001</v>
      </c>
      <c r="K504">
        <v>60</v>
      </c>
      <c r="L504" s="15">
        <v>1.6666666666666701E-2</v>
      </c>
      <c r="M504" s="13">
        <v>1.633</v>
      </c>
      <c r="N504" s="15">
        <v>0</v>
      </c>
      <c r="O504" s="5">
        <v>0</v>
      </c>
      <c r="P504" s="5">
        <v>0</v>
      </c>
      <c r="Q504" s="5">
        <f t="shared" si="83"/>
        <v>3.4750000000000001</v>
      </c>
      <c r="R504" s="5">
        <f t="shared" si="84"/>
        <v>-3.4750000000000001</v>
      </c>
      <c r="S504" s="15">
        <f t="shared" si="85"/>
        <v>-1</v>
      </c>
      <c r="T504">
        <v>0</v>
      </c>
      <c r="U504" s="5" t="str">
        <f t="shared" si="86"/>
        <v>NA</v>
      </c>
      <c r="V504" s="15">
        <f t="shared" si="87"/>
        <v>0</v>
      </c>
      <c r="W504" s="15">
        <f t="shared" si="88"/>
        <v>0</v>
      </c>
      <c r="X504" s="5">
        <f t="shared" si="89"/>
        <v>0</v>
      </c>
      <c r="Y504" s="5">
        <f t="shared" si="90"/>
        <v>3.1274999999999999</v>
      </c>
      <c r="Z504" s="5">
        <f t="shared" si="91"/>
        <v>-3.6487500000000002</v>
      </c>
      <c r="AA504" s="5">
        <f t="shared" si="92"/>
        <v>0.34750000000000014</v>
      </c>
      <c r="AB504" s="5">
        <f t="shared" si="93"/>
        <v>0.17375000000000007</v>
      </c>
    </row>
    <row r="505" spans="1:28" x14ac:dyDescent="0.55000000000000004">
      <c r="A505" s="3" t="s">
        <v>210</v>
      </c>
      <c r="B505" s="3" t="s">
        <v>290</v>
      </c>
      <c r="C505" t="s">
        <v>47</v>
      </c>
      <c r="D505" s="3" t="s">
        <v>48</v>
      </c>
      <c r="E505" s="3" t="s">
        <v>49</v>
      </c>
      <c r="F505" s="3" t="s">
        <v>35</v>
      </c>
      <c r="G505" s="5">
        <v>0</v>
      </c>
      <c r="H505">
        <v>1</v>
      </c>
      <c r="I505" s="5">
        <v>3.625</v>
      </c>
      <c r="J505" s="5">
        <v>3.625</v>
      </c>
      <c r="K505">
        <v>145</v>
      </c>
      <c r="L505" s="15">
        <v>6.8965517241379292E-3</v>
      </c>
      <c r="M505" s="13">
        <v>2.4637931034482801</v>
      </c>
      <c r="N505" s="15">
        <v>0</v>
      </c>
      <c r="O505" s="5">
        <v>0</v>
      </c>
      <c r="P505" s="5">
        <v>0</v>
      </c>
      <c r="Q505" s="5">
        <f t="shared" si="83"/>
        <v>3.625</v>
      </c>
      <c r="R505" s="5">
        <f t="shared" si="84"/>
        <v>-3.625</v>
      </c>
      <c r="S505" s="15">
        <f t="shared" si="85"/>
        <v>-1</v>
      </c>
      <c r="T505">
        <v>0</v>
      </c>
      <c r="U505" s="5" t="str">
        <f t="shared" si="86"/>
        <v>NA</v>
      </c>
      <c r="V505" s="15">
        <f t="shared" si="87"/>
        <v>0</v>
      </c>
      <c r="W505" s="15">
        <f t="shared" si="88"/>
        <v>0</v>
      </c>
      <c r="X505" s="5">
        <f t="shared" si="89"/>
        <v>0</v>
      </c>
      <c r="Y505" s="5">
        <f t="shared" si="90"/>
        <v>3.2625000000000002</v>
      </c>
      <c r="Z505" s="5">
        <f t="shared" si="91"/>
        <v>-3.8062500000000004</v>
      </c>
      <c r="AA505" s="5">
        <f t="shared" si="92"/>
        <v>0.36249999999999982</v>
      </c>
      <c r="AB505" s="5">
        <f t="shared" si="93"/>
        <v>0.18125000000000036</v>
      </c>
    </row>
    <row r="506" spans="1:28" x14ac:dyDescent="0.55000000000000004">
      <c r="A506" s="3" t="s">
        <v>210</v>
      </c>
      <c r="B506" s="3" t="s">
        <v>936</v>
      </c>
      <c r="C506" t="s">
        <v>47</v>
      </c>
      <c r="D506" s="3" t="s">
        <v>48</v>
      </c>
      <c r="E506" s="3" t="s">
        <v>165</v>
      </c>
      <c r="F506" s="3" t="s">
        <v>35</v>
      </c>
      <c r="G506" s="5">
        <v>0</v>
      </c>
      <c r="H506">
        <v>1</v>
      </c>
      <c r="I506" s="5">
        <v>3.6375000000000002</v>
      </c>
      <c r="J506" s="5">
        <v>3.6375000000000002</v>
      </c>
      <c r="K506">
        <v>10</v>
      </c>
      <c r="L506" s="15">
        <v>0.1</v>
      </c>
      <c r="M506" s="13">
        <v>1.8979999999999999</v>
      </c>
      <c r="N506" s="15">
        <v>0</v>
      </c>
      <c r="O506" s="5">
        <v>0</v>
      </c>
      <c r="P506" s="5">
        <v>0</v>
      </c>
      <c r="Q506" s="5">
        <f t="shared" si="83"/>
        <v>3.6375000000000002</v>
      </c>
      <c r="R506" s="5">
        <f t="shared" si="84"/>
        <v>-3.6375000000000002</v>
      </c>
      <c r="S506" s="15">
        <f t="shared" si="85"/>
        <v>-1</v>
      </c>
      <c r="T506">
        <v>0</v>
      </c>
      <c r="U506" s="5" t="str">
        <f t="shared" si="86"/>
        <v>NA</v>
      </c>
      <c r="V506" s="15">
        <f t="shared" si="87"/>
        <v>0</v>
      </c>
      <c r="W506" s="15">
        <f t="shared" si="88"/>
        <v>0</v>
      </c>
      <c r="X506" s="5">
        <f t="shared" si="89"/>
        <v>0</v>
      </c>
      <c r="Y506" s="5">
        <f t="shared" si="90"/>
        <v>3.2737500000000002</v>
      </c>
      <c r="Z506" s="5">
        <f t="shared" si="91"/>
        <v>-3.8193750000000004</v>
      </c>
      <c r="AA506" s="5">
        <f t="shared" si="92"/>
        <v>0.36375000000000002</v>
      </c>
      <c r="AB506" s="5">
        <f t="shared" si="93"/>
        <v>0.18187500000000023</v>
      </c>
    </row>
    <row r="507" spans="1:28" x14ac:dyDescent="0.55000000000000004">
      <c r="A507" s="3" t="s">
        <v>210</v>
      </c>
      <c r="B507" s="3" t="s">
        <v>938</v>
      </c>
      <c r="C507" t="s">
        <v>47</v>
      </c>
      <c r="D507" s="3" t="s">
        <v>729</v>
      </c>
      <c r="E507" s="3" t="s">
        <v>730</v>
      </c>
      <c r="F507" s="3" t="s">
        <v>35</v>
      </c>
      <c r="G507" s="5">
        <v>0</v>
      </c>
      <c r="H507">
        <v>1</v>
      </c>
      <c r="I507" s="5">
        <v>5.2</v>
      </c>
      <c r="J507" s="5">
        <v>5.2</v>
      </c>
      <c r="K507">
        <v>220</v>
      </c>
      <c r="L507" s="15">
        <v>4.5454545454545504E-3</v>
      </c>
      <c r="M507" s="13">
        <v>2.66486363636364</v>
      </c>
      <c r="N507" s="15">
        <v>0</v>
      </c>
      <c r="O507" s="5">
        <v>0</v>
      </c>
      <c r="P507" s="5">
        <v>0</v>
      </c>
      <c r="Q507" s="5">
        <f t="shared" si="83"/>
        <v>5.2</v>
      </c>
      <c r="R507" s="5">
        <f t="shared" si="84"/>
        <v>-5.2</v>
      </c>
      <c r="S507" s="15">
        <f t="shared" si="85"/>
        <v>-1</v>
      </c>
      <c r="T507">
        <v>0</v>
      </c>
      <c r="U507" s="5" t="str">
        <f t="shared" si="86"/>
        <v>NA</v>
      </c>
      <c r="V507" s="15">
        <f t="shared" si="87"/>
        <v>0</v>
      </c>
      <c r="W507" s="15">
        <f t="shared" si="88"/>
        <v>0</v>
      </c>
      <c r="X507" s="5">
        <f t="shared" si="89"/>
        <v>0</v>
      </c>
      <c r="Y507" s="5">
        <f t="shared" si="90"/>
        <v>4.6800000000000006</v>
      </c>
      <c r="Z507" s="5">
        <f t="shared" si="91"/>
        <v>-5.4600000000000009</v>
      </c>
      <c r="AA507" s="5">
        <f t="shared" si="92"/>
        <v>0.51999999999999957</v>
      </c>
      <c r="AB507" s="5">
        <f t="shared" si="93"/>
        <v>0.26000000000000068</v>
      </c>
    </row>
    <row r="508" spans="1:28" x14ac:dyDescent="0.55000000000000004">
      <c r="A508" s="3" t="s">
        <v>210</v>
      </c>
      <c r="B508" s="3" t="s">
        <v>940</v>
      </c>
      <c r="C508" t="s">
        <v>47</v>
      </c>
      <c r="D508" s="3" t="s">
        <v>48</v>
      </c>
      <c r="E508" s="3" t="s">
        <v>49</v>
      </c>
      <c r="F508" s="3" t="s">
        <v>35</v>
      </c>
      <c r="G508" s="5">
        <v>0</v>
      </c>
      <c r="H508">
        <v>2</v>
      </c>
      <c r="I508" s="5">
        <v>5.2625000000000002</v>
      </c>
      <c r="J508" s="5">
        <v>2.6312500000000001</v>
      </c>
      <c r="K508">
        <v>59</v>
      </c>
      <c r="L508" s="15">
        <v>3.3898305084745804E-2</v>
      </c>
      <c r="M508" s="13">
        <v>1.5930508474576299</v>
      </c>
      <c r="N508" s="15">
        <v>0</v>
      </c>
      <c r="O508" s="5">
        <v>0</v>
      </c>
      <c r="P508" s="5">
        <v>0</v>
      </c>
      <c r="Q508" s="5">
        <f t="shared" si="83"/>
        <v>5.2625000000000002</v>
      </c>
      <c r="R508" s="5">
        <f t="shared" si="84"/>
        <v>-5.2625000000000002</v>
      </c>
      <c r="S508" s="15">
        <f t="shared" si="85"/>
        <v>-1</v>
      </c>
      <c r="T508">
        <v>0</v>
      </c>
      <c r="U508" s="5" t="str">
        <f t="shared" si="86"/>
        <v>NA</v>
      </c>
      <c r="V508" s="15">
        <f t="shared" si="87"/>
        <v>0</v>
      </c>
      <c r="W508" s="15">
        <f t="shared" si="88"/>
        <v>0</v>
      </c>
      <c r="X508" s="5">
        <f t="shared" si="89"/>
        <v>0</v>
      </c>
      <c r="Y508" s="5">
        <f t="shared" si="90"/>
        <v>4.7362500000000001</v>
      </c>
      <c r="Z508" s="5">
        <f t="shared" si="91"/>
        <v>-5.5256250000000007</v>
      </c>
      <c r="AA508" s="5">
        <f t="shared" si="92"/>
        <v>0.52625000000000011</v>
      </c>
      <c r="AB508" s="5">
        <f t="shared" si="93"/>
        <v>0.2631250000000005</v>
      </c>
    </row>
    <row r="509" spans="1:28" x14ac:dyDescent="0.55000000000000004">
      <c r="A509" s="3" t="s">
        <v>210</v>
      </c>
      <c r="B509" s="3" t="s">
        <v>942</v>
      </c>
      <c r="C509" t="s">
        <v>47</v>
      </c>
      <c r="D509" s="3" t="s">
        <v>729</v>
      </c>
      <c r="E509" s="3" t="s">
        <v>730</v>
      </c>
      <c r="F509" s="3" t="s">
        <v>35</v>
      </c>
      <c r="G509" s="5">
        <v>0</v>
      </c>
      <c r="H509">
        <v>1</v>
      </c>
      <c r="I509" s="5">
        <v>5.6</v>
      </c>
      <c r="J509" s="5">
        <v>5.6</v>
      </c>
      <c r="K509">
        <v>124</v>
      </c>
      <c r="L509" s="15">
        <v>8.0645161290322613E-3</v>
      </c>
      <c r="M509" s="13">
        <v>3.0660483870967701</v>
      </c>
      <c r="N509" s="15">
        <v>0</v>
      </c>
      <c r="O509" s="5">
        <v>0</v>
      </c>
      <c r="P509" s="5">
        <v>0</v>
      </c>
      <c r="Q509" s="5">
        <f t="shared" si="83"/>
        <v>5.6</v>
      </c>
      <c r="R509" s="5">
        <f t="shared" si="84"/>
        <v>-5.6</v>
      </c>
      <c r="S509" s="15">
        <f t="shared" si="85"/>
        <v>-1</v>
      </c>
      <c r="T509">
        <v>0</v>
      </c>
      <c r="U509" s="5" t="str">
        <f t="shared" si="86"/>
        <v>NA</v>
      </c>
      <c r="V509" s="15">
        <f t="shared" si="87"/>
        <v>0</v>
      </c>
      <c r="W509" s="15">
        <f t="shared" si="88"/>
        <v>0</v>
      </c>
      <c r="X509" s="5">
        <f t="shared" si="89"/>
        <v>0</v>
      </c>
      <c r="Y509" s="5">
        <f t="shared" si="90"/>
        <v>5.04</v>
      </c>
      <c r="Z509" s="5">
        <f t="shared" si="91"/>
        <v>-5.88</v>
      </c>
      <c r="AA509" s="5">
        <f t="shared" si="92"/>
        <v>0.55999999999999961</v>
      </c>
      <c r="AB509" s="5">
        <f t="shared" si="93"/>
        <v>0.28000000000000025</v>
      </c>
    </row>
    <row r="510" spans="1:28" x14ac:dyDescent="0.55000000000000004">
      <c r="A510" s="3" t="s">
        <v>210</v>
      </c>
      <c r="B510" s="3" t="s">
        <v>944</v>
      </c>
      <c r="C510" t="s">
        <v>47</v>
      </c>
      <c r="D510" s="3" t="s">
        <v>48</v>
      </c>
      <c r="E510" s="3" t="s">
        <v>400</v>
      </c>
      <c r="F510" s="3" t="s">
        <v>35</v>
      </c>
      <c r="G510" s="5">
        <v>0</v>
      </c>
      <c r="H510">
        <v>1</v>
      </c>
      <c r="I510" s="5">
        <v>5.65</v>
      </c>
      <c r="J510" s="5">
        <v>5.65</v>
      </c>
      <c r="K510">
        <v>11</v>
      </c>
      <c r="L510" s="15">
        <v>9.0909090909090898E-2</v>
      </c>
      <c r="M510" s="13">
        <v>1.1818181818181801</v>
      </c>
      <c r="N510" s="15">
        <v>0</v>
      </c>
      <c r="O510" s="5">
        <v>0</v>
      </c>
      <c r="P510" s="5">
        <v>0</v>
      </c>
      <c r="Q510" s="5">
        <f t="shared" si="83"/>
        <v>5.65</v>
      </c>
      <c r="R510" s="5">
        <f t="shared" si="84"/>
        <v>-5.65</v>
      </c>
      <c r="S510" s="15">
        <f t="shared" si="85"/>
        <v>-1</v>
      </c>
      <c r="T510">
        <v>0</v>
      </c>
      <c r="U510" s="5" t="str">
        <f t="shared" si="86"/>
        <v>NA</v>
      </c>
      <c r="V510" s="15">
        <f t="shared" si="87"/>
        <v>0</v>
      </c>
      <c r="W510" s="15">
        <f t="shared" si="88"/>
        <v>0</v>
      </c>
      <c r="X510" s="5">
        <f t="shared" si="89"/>
        <v>0</v>
      </c>
      <c r="Y510" s="5">
        <f t="shared" si="90"/>
        <v>5.0850000000000009</v>
      </c>
      <c r="Z510" s="5">
        <f t="shared" si="91"/>
        <v>-5.932500000000001</v>
      </c>
      <c r="AA510" s="5">
        <f t="shared" si="92"/>
        <v>0.5649999999999995</v>
      </c>
      <c r="AB510" s="5">
        <f t="shared" si="93"/>
        <v>0.28250000000000064</v>
      </c>
    </row>
    <row r="511" spans="1:28" x14ac:dyDescent="0.55000000000000004">
      <c r="A511" s="3" t="s">
        <v>210</v>
      </c>
      <c r="B511" s="3" t="s">
        <v>268</v>
      </c>
      <c r="C511" t="s">
        <v>47</v>
      </c>
      <c r="D511" s="3" t="s">
        <v>48</v>
      </c>
      <c r="E511" s="3" t="s">
        <v>161</v>
      </c>
      <c r="F511" s="3" t="s">
        <v>35</v>
      </c>
      <c r="G511" s="5">
        <v>0</v>
      </c>
      <c r="H511">
        <v>4</v>
      </c>
      <c r="I511" s="5">
        <v>5.7750000000000004</v>
      </c>
      <c r="J511" s="5">
        <v>1.4437500000000001</v>
      </c>
      <c r="K511">
        <v>232</v>
      </c>
      <c r="L511" s="15">
        <v>1.72413793103448E-2</v>
      </c>
      <c r="M511" s="13">
        <v>1.42573275862069</v>
      </c>
      <c r="N511" s="15">
        <v>0</v>
      </c>
      <c r="O511" s="5">
        <v>0</v>
      </c>
      <c r="P511" s="5">
        <v>0</v>
      </c>
      <c r="Q511" s="5">
        <f t="shared" si="83"/>
        <v>5.7750000000000004</v>
      </c>
      <c r="R511" s="5">
        <f t="shared" si="84"/>
        <v>-5.7750000000000004</v>
      </c>
      <c r="S511" s="15">
        <f t="shared" si="85"/>
        <v>-1</v>
      </c>
      <c r="T511">
        <v>0</v>
      </c>
      <c r="U511" s="5" t="str">
        <f t="shared" si="86"/>
        <v>NA</v>
      </c>
      <c r="V511" s="15">
        <f t="shared" si="87"/>
        <v>0</v>
      </c>
      <c r="W511" s="15">
        <f t="shared" si="88"/>
        <v>0</v>
      </c>
      <c r="X511" s="5">
        <f t="shared" si="89"/>
        <v>0</v>
      </c>
      <c r="Y511" s="5">
        <f t="shared" si="90"/>
        <v>5.1975000000000007</v>
      </c>
      <c r="Z511" s="5">
        <f t="shared" si="91"/>
        <v>-6.0637500000000006</v>
      </c>
      <c r="AA511" s="5">
        <f t="shared" si="92"/>
        <v>0.57749999999999968</v>
      </c>
      <c r="AB511" s="5">
        <f t="shared" si="93"/>
        <v>0.28875000000000028</v>
      </c>
    </row>
    <row r="512" spans="1:28" x14ac:dyDescent="0.55000000000000004">
      <c r="A512" s="3" t="s">
        <v>210</v>
      </c>
      <c r="B512" s="3" t="s">
        <v>397</v>
      </c>
      <c r="C512" t="s">
        <v>47</v>
      </c>
      <c r="D512" s="3" t="s">
        <v>48</v>
      </c>
      <c r="E512" s="3" t="s">
        <v>165</v>
      </c>
      <c r="F512" s="3" t="s">
        <v>35</v>
      </c>
      <c r="G512" s="5">
        <v>0</v>
      </c>
      <c r="H512">
        <v>2</v>
      </c>
      <c r="I512" s="5">
        <v>6.0125000000000002</v>
      </c>
      <c r="J512" s="5">
        <v>3.0062500000000001</v>
      </c>
      <c r="K512">
        <v>19</v>
      </c>
      <c r="L512" s="15">
        <v>0.10526315789473699</v>
      </c>
      <c r="M512" s="13">
        <v>2.2621052631578902</v>
      </c>
      <c r="N512" s="15">
        <v>0</v>
      </c>
      <c r="O512" s="5">
        <v>0</v>
      </c>
      <c r="P512" s="5">
        <v>0</v>
      </c>
      <c r="Q512" s="5">
        <f t="shared" si="83"/>
        <v>6.0125000000000002</v>
      </c>
      <c r="R512" s="5">
        <f t="shared" si="84"/>
        <v>-6.0125000000000002</v>
      </c>
      <c r="S512" s="15">
        <f t="shared" si="85"/>
        <v>-1</v>
      </c>
      <c r="T512">
        <v>0</v>
      </c>
      <c r="U512" s="5" t="str">
        <f t="shared" si="86"/>
        <v>NA</v>
      </c>
      <c r="V512" s="15">
        <f t="shared" si="87"/>
        <v>0</v>
      </c>
      <c r="W512" s="15">
        <f t="shared" si="88"/>
        <v>0</v>
      </c>
      <c r="X512" s="5">
        <f t="shared" si="89"/>
        <v>0</v>
      </c>
      <c r="Y512" s="5">
        <f t="shared" si="90"/>
        <v>5.4112499999999999</v>
      </c>
      <c r="Z512" s="5">
        <f t="shared" si="91"/>
        <v>-6.3131250000000003</v>
      </c>
      <c r="AA512" s="5">
        <f t="shared" si="92"/>
        <v>0.60125000000000028</v>
      </c>
      <c r="AB512" s="5">
        <f t="shared" si="93"/>
        <v>0.30062500000000014</v>
      </c>
    </row>
    <row r="513" spans="1:28" x14ac:dyDescent="0.55000000000000004">
      <c r="A513" s="3" t="s">
        <v>210</v>
      </c>
      <c r="B513" s="3" t="s">
        <v>948</v>
      </c>
      <c r="C513" t="s">
        <v>47</v>
      </c>
      <c r="D513" s="3" t="s">
        <v>48</v>
      </c>
      <c r="E513" s="3" t="s">
        <v>309</v>
      </c>
      <c r="F513" s="3" t="s">
        <v>35</v>
      </c>
      <c r="G513" s="5">
        <v>0</v>
      </c>
      <c r="H513">
        <v>1</v>
      </c>
      <c r="I513" s="5">
        <v>6.1875</v>
      </c>
      <c r="J513" s="5">
        <v>6.1875</v>
      </c>
      <c r="K513">
        <v>16</v>
      </c>
      <c r="L513" s="15">
        <v>6.25E-2</v>
      </c>
      <c r="M513" s="13">
        <v>1.6125</v>
      </c>
      <c r="N513" s="15">
        <v>0</v>
      </c>
      <c r="O513" s="5">
        <v>0</v>
      </c>
      <c r="P513" s="5">
        <v>0</v>
      </c>
      <c r="Q513" s="5">
        <f t="shared" si="83"/>
        <v>6.1875</v>
      </c>
      <c r="R513" s="5">
        <f t="shared" si="84"/>
        <v>-6.1875</v>
      </c>
      <c r="S513" s="15">
        <f t="shared" si="85"/>
        <v>-1</v>
      </c>
      <c r="T513">
        <v>0</v>
      </c>
      <c r="U513" s="5" t="str">
        <f t="shared" si="86"/>
        <v>NA</v>
      </c>
      <c r="V513" s="15">
        <f t="shared" si="87"/>
        <v>0</v>
      </c>
      <c r="W513" s="15">
        <f t="shared" si="88"/>
        <v>0</v>
      </c>
      <c r="X513" s="5">
        <f t="shared" si="89"/>
        <v>0</v>
      </c>
      <c r="Y513" s="5">
        <f t="shared" si="90"/>
        <v>5.5687500000000005</v>
      </c>
      <c r="Z513" s="5">
        <f t="shared" si="91"/>
        <v>-6.4968750000000002</v>
      </c>
      <c r="AA513" s="5">
        <f t="shared" si="92"/>
        <v>0.61874999999999947</v>
      </c>
      <c r="AB513" s="5">
        <f t="shared" si="93"/>
        <v>0.30937500000000018</v>
      </c>
    </row>
    <row r="514" spans="1:28" x14ac:dyDescent="0.55000000000000004">
      <c r="A514" s="3" t="s">
        <v>210</v>
      </c>
      <c r="B514" s="3" t="s">
        <v>800</v>
      </c>
      <c r="C514" t="s">
        <v>47</v>
      </c>
      <c r="D514" s="3" t="s">
        <v>48</v>
      </c>
      <c r="E514" s="3" t="s">
        <v>801</v>
      </c>
      <c r="F514" s="3" t="s">
        <v>35</v>
      </c>
      <c r="G514" s="5">
        <v>0</v>
      </c>
      <c r="H514">
        <v>4</v>
      </c>
      <c r="I514" s="5">
        <v>6.6124999999999998</v>
      </c>
      <c r="J514" s="5">
        <v>1.653125</v>
      </c>
      <c r="K514">
        <v>21</v>
      </c>
      <c r="L514" s="15">
        <v>0.19047619047619002</v>
      </c>
      <c r="M514" s="13">
        <v>1.0476190476190499</v>
      </c>
      <c r="N514" s="15">
        <v>0</v>
      </c>
      <c r="O514" s="5">
        <v>0</v>
      </c>
      <c r="P514" s="5">
        <v>0</v>
      </c>
      <c r="Q514" s="5">
        <f t="shared" ref="Q514:Q577" si="94">I514</f>
        <v>6.6124999999999998</v>
      </c>
      <c r="R514" s="5">
        <f t="shared" ref="R514:R577" si="95">P514-Q514</f>
        <v>-6.6124999999999998</v>
      </c>
      <c r="S514" s="15">
        <f t="shared" ref="S514:S577" si="96">IF(Q514=0,0,(P514-Q514)/Q514)</f>
        <v>-1</v>
      </c>
      <c r="T514">
        <v>0</v>
      </c>
      <c r="U514" s="5" t="str">
        <f t="shared" ref="U514:U577" si="97">IF(T514=0,"NA",P514/T514)</f>
        <v>NA</v>
      </c>
      <c r="V514" s="15">
        <f t="shared" si="87"/>
        <v>0</v>
      </c>
      <c r="W514" s="15">
        <f t="shared" si="88"/>
        <v>0</v>
      </c>
      <c r="X514" s="5">
        <f t="shared" si="89"/>
        <v>0</v>
      </c>
      <c r="Y514" s="5">
        <f t="shared" si="90"/>
        <v>5.9512499999999999</v>
      </c>
      <c r="Z514" s="5">
        <f t="shared" si="91"/>
        <v>-6.9431250000000002</v>
      </c>
      <c r="AA514" s="5">
        <f t="shared" si="92"/>
        <v>0.66124999999999989</v>
      </c>
      <c r="AB514" s="5">
        <f t="shared" si="93"/>
        <v>0.33062500000000039</v>
      </c>
    </row>
    <row r="515" spans="1:28" x14ac:dyDescent="0.55000000000000004">
      <c r="A515" s="3" t="s">
        <v>210</v>
      </c>
      <c r="B515" s="3" t="s">
        <v>951</v>
      </c>
      <c r="C515" t="s">
        <v>47</v>
      </c>
      <c r="D515" s="3" t="s">
        <v>48</v>
      </c>
      <c r="E515" s="3" t="s">
        <v>49</v>
      </c>
      <c r="F515" s="3" t="s">
        <v>35</v>
      </c>
      <c r="G515" s="5">
        <v>0</v>
      </c>
      <c r="H515">
        <v>3</v>
      </c>
      <c r="I515" s="5">
        <v>7.2</v>
      </c>
      <c r="J515" s="5">
        <v>2.4</v>
      </c>
      <c r="K515">
        <v>20</v>
      </c>
      <c r="L515" s="15">
        <v>0.15</v>
      </c>
      <c r="M515" s="13">
        <v>1.7</v>
      </c>
      <c r="N515" s="15">
        <v>0</v>
      </c>
      <c r="O515" s="5">
        <v>0</v>
      </c>
      <c r="P515" s="5">
        <v>0</v>
      </c>
      <c r="Q515" s="5">
        <f t="shared" si="94"/>
        <v>7.2</v>
      </c>
      <c r="R515" s="5">
        <f t="shared" si="95"/>
        <v>-7.2</v>
      </c>
      <c r="S515" s="15">
        <f t="shared" si="96"/>
        <v>-1</v>
      </c>
      <c r="T515">
        <v>0</v>
      </c>
      <c r="U515" s="5" t="str">
        <f t="shared" si="97"/>
        <v>NA</v>
      </c>
      <c r="V515" s="15">
        <f t="shared" ref="V515:V578" si="98">(L515*N515)</f>
        <v>0</v>
      </c>
      <c r="W515" s="15">
        <f t="shared" ref="W515:W578" si="99">IF(P515=0,0,R515/P515)</f>
        <v>0</v>
      </c>
      <c r="X515" s="5">
        <f t="shared" ref="X515:X578" si="100">IF(T515=0,0,Q515/T515)</f>
        <v>0</v>
      </c>
      <c r="Y515" s="5">
        <f t="shared" ref="Y515:Y578" si="101">Q515*0.9</f>
        <v>6.48</v>
      </c>
      <c r="Z515" s="5">
        <f t="shared" ref="Z515:Z578" si="102">R515*1.05</f>
        <v>-7.5600000000000005</v>
      </c>
      <c r="AA515" s="5">
        <f t="shared" ref="AA515:AA578" si="103">Q515-Y515</f>
        <v>0.71999999999999975</v>
      </c>
      <c r="AB515" s="5">
        <f t="shared" ref="AB515:AB578" si="104">R515-Z515</f>
        <v>0.36000000000000032</v>
      </c>
    </row>
    <row r="516" spans="1:28" x14ac:dyDescent="0.55000000000000004">
      <c r="A516" s="3" t="s">
        <v>210</v>
      </c>
      <c r="B516" s="3" t="s">
        <v>870</v>
      </c>
      <c r="C516" t="s">
        <v>47</v>
      </c>
      <c r="D516" s="3" t="s">
        <v>48</v>
      </c>
      <c r="E516" s="3" t="s">
        <v>49</v>
      </c>
      <c r="F516" s="3" t="s">
        <v>35</v>
      </c>
      <c r="G516" s="5">
        <v>0</v>
      </c>
      <c r="H516">
        <v>3</v>
      </c>
      <c r="I516" s="5">
        <v>7.4374999874999999</v>
      </c>
      <c r="J516" s="5">
        <v>2.4791666625</v>
      </c>
      <c r="K516">
        <v>519</v>
      </c>
      <c r="L516" s="15">
        <v>5.78034682080925E-3</v>
      </c>
      <c r="M516" s="13">
        <v>1.90718689788054</v>
      </c>
      <c r="N516" s="15">
        <v>0</v>
      </c>
      <c r="O516" s="5">
        <v>0</v>
      </c>
      <c r="P516" s="5">
        <v>0</v>
      </c>
      <c r="Q516" s="5">
        <f t="shared" si="94"/>
        <v>7.4374999874999999</v>
      </c>
      <c r="R516" s="5">
        <f t="shared" si="95"/>
        <v>-7.4374999874999999</v>
      </c>
      <c r="S516" s="15">
        <f t="shared" si="96"/>
        <v>-1</v>
      </c>
      <c r="T516">
        <v>0</v>
      </c>
      <c r="U516" s="5" t="str">
        <f t="shared" si="97"/>
        <v>NA</v>
      </c>
      <c r="V516" s="15">
        <f t="shared" si="98"/>
        <v>0</v>
      </c>
      <c r="W516" s="15">
        <f t="shared" si="99"/>
        <v>0</v>
      </c>
      <c r="X516" s="5">
        <f t="shared" si="100"/>
        <v>0</v>
      </c>
      <c r="Y516" s="5">
        <f t="shared" si="101"/>
        <v>6.6937499887499996</v>
      </c>
      <c r="Z516" s="5">
        <f t="shared" si="102"/>
        <v>-7.8093749868750004</v>
      </c>
      <c r="AA516" s="5">
        <f t="shared" si="103"/>
        <v>0.74374999875000025</v>
      </c>
      <c r="AB516" s="5">
        <f t="shared" si="104"/>
        <v>0.37187499937500057</v>
      </c>
    </row>
    <row r="517" spans="1:28" x14ac:dyDescent="0.55000000000000004">
      <c r="A517" s="3" t="s">
        <v>210</v>
      </c>
      <c r="B517" s="3" t="s">
        <v>954</v>
      </c>
      <c r="C517" t="s">
        <v>47</v>
      </c>
      <c r="D517" s="3" t="s">
        <v>48</v>
      </c>
      <c r="E517" s="3" t="s">
        <v>400</v>
      </c>
      <c r="F517" s="3" t="s">
        <v>35</v>
      </c>
      <c r="G517" s="5">
        <v>0</v>
      </c>
      <c r="H517">
        <v>1</v>
      </c>
      <c r="I517" s="5">
        <v>7.7</v>
      </c>
      <c r="J517" s="5">
        <v>7.7</v>
      </c>
      <c r="K517">
        <v>2</v>
      </c>
      <c r="L517" s="15">
        <v>0.5</v>
      </c>
      <c r="M517" s="13">
        <v>1.5</v>
      </c>
      <c r="N517" s="15">
        <v>0</v>
      </c>
      <c r="O517" s="5">
        <v>0</v>
      </c>
      <c r="P517" s="5">
        <v>0</v>
      </c>
      <c r="Q517" s="5">
        <f t="shared" si="94"/>
        <v>7.7</v>
      </c>
      <c r="R517" s="5">
        <f t="shared" si="95"/>
        <v>-7.7</v>
      </c>
      <c r="S517" s="15">
        <f t="shared" si="96"/>
        <v>-1</v>
      </c>
      <c r="T517">
        <v>0</v>
      </c>
      <c r="U517" s="5" t="str">
        <f t="shared" si="97"/>
        <v>NA</v>
      </c>
      <c r="V517" s="15">
        <f t="shared" si="98"/>
        <v>0</v>
      </c>
      <c r="W517" s="15">
        <f t="shared" si="99"/>
        <v>0</v>
      </c>
      <c r="X517" s="5">
        <f t="shared" si="100"/>
        <v>0</v>
      </c>
      <c r="Y517" s="5">
        <f t="shared" si="101"/>
        <v>6.9300000000000006</v>
      </c>
      <c r="Z517" s="5">
        <f t="shared" si="102"/>
        <v>-8.0850000000000009</v>
      </c>
      <c r="AA517" s="5">
        <f t="shared" si="103"/>
        <v>0.76999999999999957</v>
      </c>
      <c r="AB517" s="5">
        <f t="shared" si="104"/>
        <v>0.38500000000000068</v>
      </c>
    </row>
    <row r="518" spans="1:28" x14ac:dyDescent="0.55000000000000004">
      <c r="A518" s="3" t="s">
        <v>210</v>
      </c>
      <c r="B518" s="3" t="s">
        <v>844</v>
      </c>
      <c r="C518" t="s">
        <v>47</v>
      </c>
      <c r="D518" s="3" t="s">
        <v>48</v>
      </c>
      <c r="E518" s="3" t="s">
        <v>309</v>
      </c>
      <c r="F518" s="3" t="s">
        <v>35</v>
      </c>
      <c r="G518" s="5">
        <v>0</v>
      </c>
      <c r="H518">
        <v>5</v>
      </c>
      <c r="I518" s="5">
        <v>7.7874999999999996</v>
      </c>
      <c r="J518" s="5">
        <v>1.5575000000000001</v>
      </c>
      <c r="K518">
        <v>358</v>
      </c>
      <c r="L518" s="15">
        <v>1.3966480446927401E-2</v>
      </c>
      <c r="M518" s="13">
        <v>1.3791061452514</v>
      </c>
      <c r="N518" s="15">
        <v>0</v>
      </c>
      <c r="O518" s="5">
        <v>0</v>
      </c>
      <c r="P518" s="5">
        <v>0</v>
      </c>
      <c r="Q518" s="5">
        <f t="shared" si="94"/>
        <v>7.7874999999999996</v>
      </c>
      <c r="R518" s="5">
        <f t="shared" si="95"/>
        <v>-7.7874999999999996</v>
      </c>
      <c r="S518" s="15">
        <f t="shared" si="96"/>
        <v>-1</v>
      </c>
      <c r="T518">
        <v>0</v>
      </c>
      <c r="U518" s="5" t="str">
        <f t="shared" si="97"/>
        <v>NA</v>
      </c>
      <c r="V518" s="15">
        <f t="shared" si="98"/>
        <v>0</v>
      </c>
      <c r="W518" s="15">
        <f t="shared" si="99"/>
        <v>0</v>
      </c>
      <c r="X518" s="5">
        <f t="shared" si="100"/>
        <v>0</v>
      </c>
      <c r="Y518" s="5">
        <f t="shared" si="101"/>
        <v>7.00875</v>
      </c>
      <c r="Z518" s="5">
        <f t="shared" si="102"/>
        <v>-8.1768750000000008</v>
      </c>
      <c r="AA518" s="5">
        <f t="shared" si="103"/>
        <v>0.77874999999999961</v>
      </c>
      <c r="AB518" s="5">
        <f t="shared" si="104"/>
        <v>0.38937500000000114</v>
      </c>
    </row>
    <row r="519" spans="1:28" x14ac:dyDescent="0.55000000000000004">
      <c r="A519" s="3" t="s">
        <v>210</v>
      </c>
      <c r="B519" s="3" t="s">
        <v>611</v>
      </c>
      <c r="C519" t="s">
        <v>47</v>
      </c>
      <c r="D519" s="3" t="s">
        <v>48</v>
      </c>
      <c r="E519" s="3" t="s">
        <v>49</v>
      </c>
      <c r="F519" s="3" t="s">
        <v>35</v>
      </c>
      <c r="G519" s="5">
        <v>0</v>
      </c>
      <c r="H519">
        <v>2</v>
      </c>
      <c r="I519" s="5">
        <v>8.1125000000000007</v>
      </c>
      <c r="J519" s="5">
        <v>4.0562500000000004</v>
      </c>
      <c r="K519">
        <v>20</v>
      </c>
      <c r="L519" s="15">
        <v>0.1</v>
      </c>
      <c r="M519" s="13">
        <v>3.85</v>
      </c>
      <c r="N519" s="15">
        <v>0</v>
      </c>
      <c r="O519" s="5">
        <v>0</v>
      </c>
      <c r="P519" s="5">
        <v>0</v>
      </c>
      <c r="Q519" s="5">
        <f t="shared" si="94"/>
        <v>8.1125000000000007</v>
      </c>
      <c r="R519" s="5">
        <f t="shared" si="95"/>
        <v>-8.1125000000000007</v>
      </c>
      <c r="S519" s="15">
        <f t="shared" si="96"/>
        <v>-1</v>
      </c>
      <c r="T519">
        <v>0</v>
      </c>
      <c r="U519" s="5" t="str">
        <f t="shared" si="97"/>
        <v>NA</v>
      </c>
      <c r="V519" s="15">
        <f t="shared" si="98"/>
        <v>0</v>
      </c>
      <c r="W519" s="15">
        <f t="shared" si="99"/>
        <v>0</v>
      </c>
      <c r="X519" s="5">
        <f t="shared" si="100"/>
        <v>0</v>
      </c>
      <c r="Y519" s="5">
        <f t="shared" si="101"/>
        <v>7.3012500000000005</v>
      </c>
      <c r="Z519" s="5">
        <f t="shared" si="102"/>
        <v>-8.5181250000000013</v>
      </c>
      <c r="AA519" s="5">
        <f t="shared" si="103"/>
        <v>0.81125000000000025</v>
      </c>
      <c r="AB519" s="5">
        <f t="shared" si="104"/>
        <v>0.40562500000000057</v>
      </c>
    </row>
    <row r="520" spans="1:28" x14ac:dyDescent="0.55000000000000004">
      <c r="A520" s="3" t="s">
        <v>210</v>
      </c>
      <c r="B520" s="3" t="s">
        <v>191</v>
      </c>
      <c r="C520" t="s">
        <v>47</v>
      </c>
      <c r="D520" s="3" t="s">
        <v>48</v>
      </c>
      <c r="E520" s="3" t="s">
        <v>49</v>
      </c>
      <c r="F520" s="3" t="s">
        <v>35</v>
      </c>
      <c r="G520" s="5">
        <v>0</v>
      </c>
      <c r="H520">
        <v>1</v>
      </c>
      <c r="I520" s="5">
        <v>8.4749999999999996</v>
      </c>
      <c r="J520" s="5">
        <v>8.4749999999999996</v>
      </c>
      <c r="K520">
        <v>4</v>
      </c>
      <c r="L520" s="15">
        <v>0.25</v>
      </c>
      <c r="M520" s="13">
        <v>4.75</v>
      </c>
      <c r="N520" s="15">
        <v>0</v>
      </c>
      <c r="O520" s="5">
        <v>0</v>
      </c>
      <c r="P520" s="5">
        <v>0</v>
      </c>
      <c r="Q520" s="5">
        <f t="shared" si="94"/>
        <v>8.4749999999999996</v>
      </c>
      <c r="R520" s="5">
        <f t="shared" si="95"/>
        <v>-8.4749999999999996</v>
      </c>
      <c r="S520" s="15">
        <f t="shared" si="96"/>
        <v>-1</v>
      </c>
      <c r="T520">
        <v>0</v>
      </c>
      <c r="U520" s="5" t="str">
        <f t="shared" si="97"/>
        <v>NA</v>
      </c>
      <c r="V520" s="15">
        <f t="shared" si="98"/>
        <v>0</v>
      </c>
      <c r="W520" s="15">
        <f t="shared" si="99"/>
        <v>0</v>
      </c>
      <c r="X520" s="5">
        <f t="shared" si="100"/>
        <v>0</v>
      </c>
      <c r="Y520" s="5">
        <f t="shared" si="101"/>
        <v>7.6274999999999995</v>
      </c>
      <c r="Z520" s="5">
        <f t="shared" si="102"/>
        <v>-8.8987499999999997</v>
      </c>
      <c r="AA520" s="5">
        <f t="shared" si="103"/>
        <v>0.84750000000000014</v>
      </c>
      <c r="AB520" s="5">
        <f t="shared" si="104"/>
        <v>0.42375000000000007</v>
      </c>
    </row>
    <row r="521" spans="1:28" x14ac:dyDescent="0.55000000000000004">
      <c r="A521" s="3" t="s">
        <v>210</v>
      </c>
      <c r="B521" s="3" t="s">
        <v>461</v>
      </c>
      <c r="C521" t="s">
        <v>47</v>
      </c>
      <c r="D521" s="3" t="s">
        <v>48</v>
      </c>
      <c r="E521" s="3" t="s">
        <v>309</v>
      </c>
      <c r="F521" s="3" t="s">
        <v>35</v>
      </c>
      <c r="G521" s="5">
        <v>0</v>
      </c>
      <c r="H521">
        <v>2</v>
      </c>
      <c r="I521" s="5">
        <v>8.6750000000000007</v>
      </c>
      <c r="J521" s="5">
        <v>4.3375000000000004</v>
      </c>
      <c r="K521">
        <v>24</v>
      </c>
      <c r="L521" s="15">
        <v>8.3333333333333301E-2</v>
      </c>
      <c r="M521" s="13">
        <v>3.5750000000000002</v>
      </c>
      <c r="N521" s="15">
        <v>0</v>
      </c>
      <c r="O521" s="5">
        <v>0</v>
      </c>
      <c r="P521" s="5">
        <v>0</v>
      </c>
      <c r="Q521" s="5">
        <f t="shared" si="94"/>
        <v>8.6750000000000007</v>
      </c>
      <c r="R521" s="5">
        <f t="shared" si="95"/>
        <v>-8.6750000000000007</v>
      </c>
      <c r="S521" s="15">
        <f t="shared" si="96"/>
        <v>-1</v>
      </c>
      <c r="T521">
        <v>0</v>
      </c>
      <c r="U521" s="5" t="str">
        <f t="shared" si="97"/>
        <v>NA</v>
      </c>
      <c r="V521" s="15">
        <f t="shared" si="98"/>
        <v>0</v>
      </c>
      <c r="W521" s="15">
        <f t="shared" si="99"/>
        <v>0</v>
      </c>
      <c r="X521" s="5">
        <f t="shared" si="100"/>
        <v>0</v>
      </c>
      <c r="Y521" s="5">
        <f t="shared" si="101"/>
        <v>7.807500000000001</v>
      </c>
      <c r="Z521" s="5">
        <f t="shared" si="102"/>
        <v>-9.1087500000000006</v>
      </c>
      <c r="AA521" s="5">
        <f t="shared" si="103"/>
        <v>0.86749999999999972</v>
      </c>
      <c r="AB521" s="5">
        <f t="shared" si="104"/>
        <v>0.43374999999999986</v>
      </c>
    </row>
    <row r="522" spans="1:28" x14ac:dyDescent="0.55000000000000004">
      <c r="A522" s="3" t="s">
        <v>210</v>
      </c>
      <c r="B522" s="3" t="s">
        <v>960</v>
      </c>
      <c r="C522" t="s">
        <v>47</v>
      </c>
      <c r="D522" s="3" t="s">
        <v>48</v>
      </c>
      <c r="E522" s="3" t="s">
        <v>165</v>
      </c>
      <c r="F522" s="3" t="s">
        <v>35</v>
      </c>
      <c r="G522" s="5">
        <v>0</v>
      </c>
      <c r="H522">
        <v>2</v>
      </c>
      <c r="I522" s="5">
        <v>9.2750000000000004</v>
      </c>
      <c r="J522" s="5">
        <v>4.6375000000000002</v>
      </c>
      <c r="K522">
        <v>4</v>
      </c>
      <c r="L522" s="15">
        <v>0.5</v>
      </c>
      <c r="M522" s="13">
        <v>1</v>
      </c>
      <c r="N522" s="15">
        <v>0</v>
      </c>
      <c r="O522" s="5">
        <v>0</v>
      </c>
      <c r="P522" s="5">
        <v>0</v>
      </c>
      <c r="Q522" s="5">
        <f t="shared" si="94"/>
        <v>9.2750000000000004</v>
      </c>
      <c r="R522" s="5">
        <f t="shared" si="95"/>
        <v>-9.2750000000000004</v>
      </c>
      <c r="S522" s="15">
        <f t="shared" si="96"/>
        <v>-1</v>
      </c>
      <c r="T522">
        <v>0</v>
      </c>
      <c r="U522" s="5" t="str">
        <f t="shared" si="97"/>
        <v>NA</v>
      </c>
      <c r="V522" s="15">
        <f t="shared" si="98"/>
        <v>0</v>
      </c>
      <c r="W522" s="15">
        <f t="shared" si="99"/>
        <v>0</v>
      </c>
      <c r="X522" s="5">
        <f t="shared" si="100"/>
        <v>0</v>
      </c>
      <c r="Y522" s="5">
        <f t="shared" si="101"/>
        <v>8.3475000000000001</v>
      </c>
      <c r="Z522" s="5">
        <f t="shared" si="102"/>
        <v>-9.7387500000000014</v>
      </c>
      <c r="AA522" s="5">
        <f t="shared" si="103"/>
        <v>0.92750000000000021</v>
      </c>
      <c r="AB522" s="5">
        <f t="shared" si="104"/>
        <v>0.46375000000000099</v>
      </c>
    </row>
    <row r="523" spans="1:28" x14ac:dyDescent="0.55000000000000004">
      <c r="A523" s="3" t="s">
        <v>210</v>
      </c>
      <c r="B523" s="3" t="s">
        <v>494</v>
      </c>
      <c r="C523" t="s">
        <v>47</v>
      </c>
      <c r="D523" s="3" t="s">
        <v>48</v>
      </c>
      <c r="E523" s="3" t="s">
        <v>49</v>
      </c>
      <c r="F523" s="3" t="s">
        <v>35</v>
      </c>
      <c r="G523" s="5">
        <v>0</v>
      </c>
      <c r="H523">
        <v>3</v>
      </c>
      <c r="I523" s="5">
        <v>10.187499975</v>
      </c>
      <c r="J523" s="5">
        <v>3.3958333249999999</v>
      </c>
      <c r="K523">
        <v>43</v>
      </c>
      <c r="L523" s="15">
        <v>6.9767441860465101E-2</v>
      </c>
      <c r="M523" s="13">
        <v>2.0651162790697701</v>
      </c>
      <c r="N523" s="15">
        <v>0</v>
      </c>
      <c r="O523" s="5">
        <v>0</v>
      </c>
      <c r="P523" s="5">
        <v>0</v>
      </c>
      <c r="Q523" s="5">
        <f t="shared" si="94"/>
        <v>10.187499975</v>
      </c>
      <c r="R523" s="5">
        <f t="shared" si="95"/>
        <v>-10.187499975</v>
      </c>
      <c r="S523" s="15">
        <f t="shared" si="96"/>
        <v>-1</v>
      </c>
      <c r="T523">
        <v>0</v>
      </c>
      <c r="U523" s="5" t="str">
        <f t="shared" si="97"/>
        <v>NA</v>
      </c>
      <c r="V523" s="15">
        <f t="shared" si="98"/>
        <v>0</v>
      </c>
      <c r="W523" s="15">
        <f t="shared" si="99"/>
        <v>0</v>
      </c>
      <c r="X523" s="5">
        <f t="shared" si="100"/>
        <v>0</v>
      </c>
      <c r="Y523" s="5">
        <f t="shared" si="101"/>
        <v>9.1687499774999992</v>
      </c>
      <c r="Z523" s="5">
        <f t="shared" si="102"/>
        <v>-10.696874973750001</v>
      </c>
      <c r="AA523" s="5">
        <f t="shared" si="103"/>
        <v>1.0187499975000005</v>
      </c>
      <c r="AB523" s="5">
        <f t="shared" si="104"/>
        <v>0.50937499875000114</v>
      </c>
    </row>
    <row r="524" spans="1:28" x14ac:dyDescent="0.55000000000000004">
      <c r="A524" s="3" t="s">
        <v>210</v>
      </c>
      <c r="B524" s="3" t="s">
        <v>842</v>
      </c>
      <c r="C524" t="s">
        <v>47</v>
      </c>
      <c r="D524" s="3" t="s">
        <v>48</v>
      </c>
      <c r="E524" s="3" t="s">
        <v>49</v>
      </c>
      <c r="F524" s="3" t="s">
        <v>35</v>
      </c>
      <c r="G524" s="5">
        <v>0</v>
      </c>
      <c r="H524">
        <v>4</v>
      </c>
      <c r="I524" s="5">
        <v>11.775</v>
      </c>
      <c r="J524" s="5">
        <v>2.9437500000000001</v>
      </c>
      <c r="K524">
        <v>275</v>
      </c>
      <c r="L524" s="15">
        <v>1.4545454545454499E-2</v>
      </c>
      <c r="M524" s="13">
        <v>1.20229090909091</v>
      </c>
      <c r="N524" s="15">
        <v>0</v>
      </c>
      <c r="O524" s="5">
        <v>0</v>
      </c>
      <c r="P524" s="5">
        <v>0</v>
      </c>
      <c r="Q524" s="5">
        <f t="shared" si="94"/>
        <v>11.775</v>
      </c>
      <c r="R524" s="5">
        <f t="shared" si="95"/>
        <v>-11.775</v>
      </c>
      <c r="S524" s="15">
        <f t="shared" si="96"/>
        <v>-1</v>
      </c>
      <c r="T524">
        <v>0</v>
      </c>
      <c r="U524" s="5" t="str">
        <f t="shared" si="97"/>
        <v>NA</v>
      </c>
      <c r="V524" s="15">
        <f t="shared" si="98"/>
        <v>0</v>
      </c>
      <c r="W524" s="15">
        <f t="shared" si="99"/>
        <v>0</v>
      </c>
      <c r="X524" s="5">
        <f t="shared" si="100"/>
        <v>0</v>
      </c>
      <c r="Y524" s="5">
        <f t="shared" si="101"/>
        <v>10.5975</v>
      </c>
      <c r="Z524" s="5">
        <f t="shared" si="102"/>
        <v>-12.363750000000001</v>
      </c>
      <c r="AA524" s="5">
        <f t="shared" si="103"/>
        <v>1.1775000000000002</v>
      </c>
      <c r="AB524" s="5">
        <f t="shared" si="104"/>
        <v>0.58875000000000099</v>
      </c>
    </row>
    <row r="525" spans="1:28" x14ac:dyDescent="0.55000000000000004">
      <c r="A525" s="3" t="s">
        <v>210</v>
      </c>
      <c r="B525" s="3" t="s">
        <v>964</v>
      </c>
      <c r="C525" t="s">
        <v>47</v>
      </c>
      <c r="D525" s="3" t="s">
        <v>48</v>
      </c>
      <c r="E525" s="3" t="s">
        <v>165</v>
      </c>
      <c r="F525" s="3" t="s">
        <v>35</v>
      </c>
      <c r="G525" s="5">
        <v>0</v>
      </c>
      <c r="H525">
        <v>2</v>
      </c>
      <c r="I525" s="5">
        <v>12.824999999999999</v>
      </c>
      <c r="J525" s="5">
        <v>6.4124999999999996</v>
      </c>
      <c r="K525">
        <v>6</v>
      </c>
      <c r="L525" s="15">
        <v>0.33333333333333298</v>
      </c>
      <c r="M525" s="13">
        <v>1.6666666666666701</v>
      </c>
      <c r="N525" s="15">
        <v>0</v>
      </c>
      <c r="O525" s="5">
        <v>0</v>
      </c>
      <c r="P525" s="5">
        <v>0</v>
      </c>
      <c r="Q525" s="5">
        <f t="shared" si="94"/>
        <v>12.824999999999999</v>
      </c>
      <c r="R525" s="5">
        <f t="shared" si="95"/>
        <v>-12.824999999999999</v>
      </c>
      <c r="S525" s="15">
        <f t="shared" si="96"/>
        <v>-1</v>
      </c>
      <c r="T525">
        <v>0</v>
      </c>
      <c r="U525" s="5" t="str">
        <f t="shared" si="97"/>
        <v>NA</v>
      </c>
      <c r="V525" s="15">
        <f t="shared" si="98"/>
        <v>0</v>
      </c>
      <c r="W525" s="15">
        <f t="shared" si="99"/>
        <v>0</v>
      </c>
      <c r="X525" s="5">
        <f t="shared" si="100"/>
        <v>0</v>
      </c>
      <c r="Y525" s="5">
        <f t="shared" si="101"/>
        <v>11.5425</v>
      </c>
      <c r="Z525" s="5">
        <f t="shared" si="102"/>
        <v>-13.46625</v>
      </c>
      <c r="AA525" s="5">
        <f t="shared" si="103"/>
        <v>1.2824999999999989</v>
      </c>
      <c r="AB525" s="5">
        <f t="shared" si="104"/>
        <v>0.64125000000000121</v>
      </c>
    </row>
    <row r="526" spans="1:28" x14ac:dyDescent="0.55000000000000004">
      <c r="A526" s="3" t="s">
        <v>210</v>
      </c>
      <c r="B526" s="3" t="s">
        <v>499</v>
      </c>
      <c r="C526" t="s">
        <v>47</v>
      </c>
      <c r="D526" s="3" t="s">
        <v>48</v>
      </c>
      <c r="E526" s="3" t="s">
        <v>161</v>
      </c>
      <c r="F526" s="3" t="s">
        <v>35</v>
      </c>
      <c r="G526" s="5">
        <v>0</v>
      </c>
      <c r="H526">
        <v>9</v>
      </c>
      <c r="I526" s="5">
        <v>13.0249999125</v>
      </c>
      <c r="J526" s="5">
        <v>1.4472222125</v>
      </c>
      <c r="K526">
        <v>254</v>
      </c>
      <c r="L526" s="15">
        <v>3.5433070866141697E-2</v>
      </c>
      <c r="M526" s="13">
        <v>1.1868897637795299</v>
      </c>
      <c r="N526" s="15">
        <v>0</v>
      </c>
      <c r="O526" s="5">
        <v>0</v>
      </c>
      <c r="P526" s="5">
        <v>0</v>
      </c>
      <c r="Q526" s="5">
        <f t="shared" si="94"/>
        <v>13.0249999125</v>
      </c>
      <c r="R526" s="5">
        <f t="shared" si="95"/>
        <v>-13.0249999125</v>
      </c>
      <c r="S526" s="15">
        <f t="shared" si="96"/>
        <v>-1</v>
      </c>
      <c r="T526">
        <v>0</v>
      </c>
      <c r="U526" s="5" t="str">
        <f t="shared" si="97"/>
        <v>NA</v>
      </c>
      <c r="V526" s="15">
        <f t="shared" si="98"/>
        <v>0</v>
      </c>
      <c r="W526" s="15">
        <f t="shared" si="99"/>
        <v>0</v>
      </c>
      <c r="X526" s="5">
        <f t="shared" si="100"/>
        <v>0</v>
      </c>
      <c r="Y526" s="5">
        <f t="shared" si="101"/>
        <v>11.72249992125</v>
      </c>
      <c r="Z526" s="5">
        <f t="shared" si="102"/>
        <v>-13.676249908125001</v>
      </c>
      <c r="AA526" s="5">
        <f t="shared" si="103"/>
        <v>1.3024999912500004</v>
      </c>
      <c r="AB526" s="5">
        <f t="shared" si="104"/>
        <v>0.65124999562500108</v>
      </c>
    </row>
    <row r="527" spans="1:28" x14ac:dyDescent="0.55000000000000004">
      <c r="A527" s="3" t="s">
        <v>210</v>
      </c>
      <c r="B527" s="3" t="s">
        <v>860</v>
      </c>
      <c r="C527" t="s">
        <v>47</v>
      </c>
      <c r="D527" s="3" t="s">
        <v>48</v>
      </c>
      <c r="E527" s="3" t="s">
        <v>309</v>
      </c>
      <c r="F527" s="3" t="s">
        <v>35</v>
      </c>
      <c r="G527" s="5">
        <v>0</v>
      </c>
      <c r="H527">
        <v>3</v>
      </c>
      <c r="I527" s="5">
        <v>15.024999975</v>
      </c>
      <c r="J527" s="5">
        <v>5.0083333249999997</v>
      </c>
      <c r="K527">
        <v>174</v>
      </c>
      <c r="L527" s="15">
        <v>1.72413793103448E-2</v>
      </c>
      <c r="M527" s="13">
        <v>1.7132183908045999</v>
      </c>
      <c r="N527" s="15">
        <v>0</v>
      </c>
      <c r="O527" s="5">
        <v>0</v>
      </c>
      <c r="P527" s="5">
        <v>0</v>
      </c>
      <c r="Q527" s="5">
        <f t="shared" si="94"/>
        <v>15.024999975</v>
      </c>
      <c r="R527" s="5">
        <f t="shared" si="95"/>
        <v>-15.024999975</v>
      </c>
      <c r="S527" s="15">
        <f t="shared" si="96"/>
        <v>-1</v>
      </c>
      <c r="T527">
        <v>0</v>
      </c>
      <c r="U527" s="5" t="str">
        <f t="shared" si="97"/>
        <v>NA</v>
      </c>
      <c r="V527" s="15">
        <f t="shared" si="98"/>
        <v>0</v>
      </c>
      <c r="W527" s="15">
        <f t="shared" si="99"/>
        <v>0</v>
      </c>
      <c r="X527" s="5">
        <f t="shared" si="100"/>
        <v>0</v>
      </c>
      <c r="Y527" s="5">
        <f t="shared" si="101"/>
        <v>13.522499977500001</v>
      </c>
      <c r="Z527" s="5">
        <f t="shared" si="102"/>
        <v>-15.776249973750001</v>
      </c>
      <c r="AA527" s="5">
        <f t="shared" si="103"/>
        <v>1.5024999974999993</v>
      </c>
      <c r="AB527" s="5">
        <f t="shared" si="104"/>
        <v>0.75124999875000142</v>
      </c>
    </row>
    <row r="528" spans="1:28" x14ac:dyDescent="0.55000000000000004">
      <c r="A528" s="3" t="s">
        <v>210</v>
      </c>
      <c r="B528" s="3" t="s">
        <v>136</v>
      </c>
      <c r="C528" t="s">
        <v>47</v>
      </c>
      <c r="D528" s="3" t="s">
        <v>48</v>
      </c>
      <c r="E528" s="3" t="s">
        <v>309</v>
      </c>
      <c r="F528" s="3" t="s">
        <v>35</v>
      </c>
      <c r="G528" s="5">
        <v>0</v>
      </c>
      <c r="H528">
        <v>3</v>
      </c>
      <c r="I528" s="5">
        <v>15.074999999999999</v>
      </c>
      <c r="J528" s="5">
        <v>5.0250000000000004</v>
      </c>
      <c r="K528">
        <v>1101</v>
      </c>
      <c r="L528" s="15">
        <v>2.7247956403269801E-3</v>
      </c>
      <c r="M528" s="13">
        <v>1.95486830154405</v>
      </c>
      <c r="N528" s="15">
        <v>0</v>
      </c>
      <c r="O528" s="5">
        <v>0</v>
      </c>
      <c r="P528" s="5">
        <v>0</v>
      </c>
      <c r="Q528" s="5">
        <f t="shared" si="94"/>
        <v>15.074999999999999</v>
      </c>
      <c r="R528" s="5">
        <f t="shared" si="95"/>
        <v>-15.074999999999999</v>
      </c>
      <c r="S528" s="15">
        <f t="shared" si="96"/>
        <v>-1</v>
      </c>
      <c r="T528">
        <v>0</v>
      </c>
      <c r="U528" s="5" t="str">
        <f t="shared" si="97"/>
        <v>NA</v>
      </c>
      <c r="V528" s="15">
        <f t="shared" si="98"/>
        <v>0</v>
      </c>
      <c r="W528" s="15">
        <f t="shared" si="99"/>
        <v>0</v>
      </c>
      <c r="X528" s="5">
        <f t="shared" si="100"/>
        <v>0</v>
      </c>
      <c r="Y528" s="5">
        <f t="shared" si="101"/>
        <v>13.567499999999999</v>
      </c>
      <c r="Z528" s="5">
        <f t="shared" si="102"/>
        <v>-15.828749999999999</v>
      </c>
      <c r="AA528" s="5">
        <f t="shared" si="103"/>
        <v>1.5075000000000003</v>
      </c>
      <c r="AB528" s="5">
        <f t="shared" si="104"/>
        <v>0.75375000000000014</v>
      </c>
    </row>
    <row r="529" spans="1:28" x14ac:dyDescent="0.55000000000000004">
      <c r="A529" s="3" t="s">
        <v>210</v>
      </c>
      <c r="B529" s="3" t="s">
        <v>198</v>
      </c>
      <c r="C529" t="s">
        <v>47</v>
      </c>
      <c r="D529" s="3" t="s">
        <v>48</v>
      </c>
      <c r="E529" s="3" t="s">
        <v>161</v>
      </c>
      <c r="F529" s="3" t="s">
        <v>35</v>
      </c>
      <c r="G529" s="5">
        <v>0</v>
      </c>
      <c r="H529">
        <v>18</v>
      </c>
      <c r="I529" s="5">
        <v>15.22499985</v>
      </c>
      <c r="J529" s="5">
        <v>0.84583332499999997</v>
      </c>
      <c r="K529">
        <v>258</v>
      </c>
      <c r="L529" s="15">
        <v>6.9767441860465101E-2</v>
      </c>
      <c r="M529" s="13">
        <v>1.03081395348837</v>
      </c>
      <c r="N529" s="15">
        <v>0</v>
      </c>
      <c r="O529" s="5">
        <v>0</v>
      </c>
      <c r="P529" s="5">
        <v>0</v>
      </c>
      <c r="Q529" s="5">
        <f t="shared" si="94"/>
        <v>15.22499985</v>
      </c>
      <c r="R529" s="5">
        <f t="shared" si="95"/>
        <v>-15.22499985</v>
      </c>
      <c r="S529" s="15">
        <f t="shared" si="96"/>
        <v>-1</v>
      </c>
      <c r="T529">
        <v>0</v>
      </c>
      <c r="U529" s="5" t="str">
        <f t="shared" si="97"/>
        <v>NA</v>
      </c>
      <c r="V529" s="15">
        <f t="shared" si="98"/>
        <v>0</v>
      </c>
      <c r="W529" s="15">
        <f t="shared" si="99"/>
        <v>0</v>
      </c>
      <c r="X529" s="5">
        <f t="shared" si="100"/>
        <v>0</v>
      </c>
      <c r="Y529" s="5">
        <f t="shared" si="101"/>
        <v>13.702499865</v>
      </c>
      <c r="Z529" s="5">
        <f t="shared" si="102"/>
        <v>-15.986249842499999</v>
      </c>
      <c r="AA529" s="5">
        <f t="shared" si="103"/>
        <v>1.5224999849999996</v>
      </c>
      <c r="AB529" s="5">
        <f t="shared" si="104"/>
        <v>0.76124999249999981</v>
      </c>
    </row>
    <row r="530" spans="1:28" x14ac:dyDescent="0.55000000000000004">
      <c r="A530" s="3" t="s">
        <v>210</v>
      </c>
      <c r="B530" s="3" t="s">
        <v>455</v>
      </c>
      <c r="C530" t="s">
        <v>47</v>
      </c>
      <c r="D530" s="3" t="s">
        <v>48</v>
      </c>
      <c r="E530" s="3" t="s">
        <v>49</v>
      </c>
      <c r="F530" s="3" t="s">
        <v>35</v>
      </c>
      <c r="G530" s="5">
        <v>0</v>
      </c>
      <c r="H530">
        <v>14</v>
      </c>
      <c r="I530" s="5">
        <v>16.100000000000001</v>
      </c>
      <c r="J530" s="5">
        <v>1.1499999999999999</v>
      </c>
      <c r="K530">
        <v>198</v>
      </c>
      <c r="L530" s="15">
        <v>7.0707070707070704E-2</v>
      </c>
      <c r="M530" s="13">
        <v>1.10909090909091</v>
      </c>
      <c r="N530" s="15">
        <v>0</v>
      </c>
      <c r="O530" s="5">
        <v>0</v>
      </c>
      <c r="P530" s="5">
        <v>0</v>
      </c>
      <c r="Q530" s="5">
        <f t="shared" si="94"/>
        <v>16.100000000000001</v>
      </c>
      <c r="R530" s="5">
        <f t="shared" si="95"/>
        <v>-16.100000000000001</v>
      </c>
      <c r="S530" s="15">
        <f t="shared" si="96"/>
        <v>-1</v>
      </c>
      <c r="T530">
        <v>0</v>
      </c>
      <c r="U530" s="5" t="str">
        <f t="shared" si="97"/>
        <v>NA</v>
      </c>
      <c r="V530" s="15">
        <f t="shared" si="98"/>
        <v>0</v>
      </c>
      <c r="W530" s="15">
        <f t="shared" si="99"/>
        <v>0</v>
      </c>
      <c r="X530" s="5">
        <f t="shared" si="100"/>
        <v>0</v>
      </c>
      <c r="Y530" s="5">
        <f t="shared" si="101"/>
        <v>14.490000000000002</v>
      </c>
      <c r="Z530" s="5">
        <f t="shared" si="102"/>
        <v>-16.905000000000001</v>
      </c>
      <c r="AA530" s="5">
        <f t="shared" si="103"/>
        <v>1.6099999999999994</v>
      </c>
      <c r="AB530" s="5">
        <f t="shared" si="104"/>
        <v>0.80499999999999972</v>
      </c>
    </row>
    <row r="531" spans="1:28" x14ac:dyDescent="0.55000000000000004">
      <c r="A531" s="3" t="s">
        <v>210</v>
      </c>
      <c r="B531" s="3" t="s">
        <v>464</v>
      </c>
      <c r="C531" t="s">
        <v>47</v>
      </c>
      <c r="D531" s="3" t="s">
        <v>48</v>
      </c>
      <c r="E531" s="3" t="s">
        <v>374</v>
      </c>
      <c r="F531" s="3" t="s">
        <v>35</v>
      </c>
      <c r="G531" s="5">
        <v>0</v>
      </c>
      <c r="H531">
        <v>5</v>
      </c>
      <c r="I531" s="5">
        <v>16.587499999999999</v>
      </c>
      <c r="J531" s="5">
        <v>3.3174999999999999</v>
      </c>
      <c r="K531">
        <v>357</v>
      </c>
      <c r="L531" s="15">
        <v>1.4005602240896399E-2</v>
      </c>
      <c r="M531" s="13">
        <v>1.20831932773109</v>
      </c>
      <c r="N531" s="15">
        <v>0</v>
      </c>
      <c r="O531" s="5">
        <v>0</v>
      </c>
      <c r="P531" s="5">
        <v>0</v>
      </c>
      <c r="Q531" s="5">
        <f t="shared" si="94"/>
        <v>16.587499999999999</v>
      </c>
      <c r="R531" s="5">
        <f t="shared" si="95"/>
        <v>-16.587499999999999</v>
      </c>
      <c r="S531" s="15">
        <f t="shared" si="96"/>
        <v>-1</v>
      </c>
      <c r="T531">
        <v>0</v>
      </c>
      <c r="U531" s="5" t="str">
        <f t="shared" si="97"/>
        <v>NA</v>
      </c>
      <c r="V531" s="15">
        <f t="shared" si="98"/>
        <v>0</v>
      </c>
      <c r="W531" s="15">
        <f t="shared" si="99"/>
        <v>0</v>
      </c>
      <c r="X531" s="5">
        <f t="shared" si="100"/>
        <v>0</v>
      </c>
      <c r="Y531" s="5">
        <f t="shared" si="101"/>
        <v>14.928749999999999</v>
      </c>
      <c r="Z531" s="5">
        <f t="shared" si="102"/>
        <v>-17.416875000000001</v>
      </c>
      <c r="AA531" s="5">
        <f t="shared" si="103"/>
        <v>1.6587499999999995</v>
      </c>
      <c r="AB531" s="5">
        <f t="shared" si="104"/>
        <v>0.82937500000000242</v>
      </c>
    </row>
    <row r="532" spans="1:28" x14ac:dyDescent="0.55000000000000004">
      <c r="A532" s="3" t="s">
        <v>210</v>
      </c>
      <c r="B532" s="3" t="s">
        <v>604</v>
      </c>
      <c r="C532" t="s">
        <v>47</v>
      </c>
      <c r="D532" s="3" t="s">
        <v>48</v>
      </c>
      <c r="E532" s="3" t="s">
        <v>400</v>
      </c>
      <c r="F532" s="3" t="s">
        <v>35</v>
      </c>
      <c r="G532" s="5">
        <v>0</v>
      </c>
      <c r="H532">
        <v>5</v>
      </c>
      <c r="I532" s="5">
        <v>17.112500000000001</v>
      </c>
      <c r="J532" s="5">
        <v>3.4224999999999999</v>
      </c>
      <c r="K532">
        <v>65</v>
      </c>
      <c r="L532" s="15">
        <v>7.69230769230769E-2</v>
      </c>
      <c r="M532" s="13">
        <v>1.3673846153846201</v>
      </c>
      <c r="N532" s="15">
        <v>0</v>
      </c>
      <c r="O532" s="5">
        <v>0</v>
      </c>
      <c r="P532" s="5">
        <v>0</v>
      </c>
      <c r="Q532" s="5">
        <f t="shared" si="94"/>
        <v>17.112500000000001</v>
      </c>
      <c r="R532" s="5">
        <f t="shared" si="95"/>
        <v>-17.112500000000001</v>
      </c>
      <c r="S532" s="15">
        <f t="shared" si="96"/>
        <v>-1</v>
      </c>
      <c r="T532">
        <v>0</v>
      </c>
      <c r="U532" s="5" t="str">
        <f t="shared" si="97"/>
        <v>NA</v>
      </c>
      <c r="V532" s="15">
        <f t="shared" si="98"/>
        <v>0</v>
      </c>
      <c r="W532" s="15">
        <f t="shared" si="99"/>
        <v>0</v>
      </c>
      <c r="X532" s="5">
        <f t="shared" si="100"/>
        <v>0</v>
      </c>
      <c r="Y532" s="5">
        <f t="shared" si="101"/>
        <v>15.401250000000001</v>
      </c>
      <c r="Z532" s="5">
        <f t="shared" si="102"/>
        <v>-17.968125000000001</v>
      </c>
      <c r="AA532" s="5">
        <f t="shared" si="103"/>
        <v>1.7112499999999997</v>
      </c>
      <c r="AB532" s="5">
        <f t="shared" si="104"/>
        <v>0.85562499999999986</v>
      </c>
    </row>
    <row r="533" spans="1:28" x14ac:dyDescent="0.55000000000000004">
      <c r="A533" s="3" t="s">
        <v>210</v>
      </c>
      <c r="B533" s="3" t="s">
        <v>395</v>
      </c>
      <c r="C533" t="s">
        <v>47</v>
      </c>
      <c r="D533" s="3" t="s">
        <v>48</v>
      </c>
      <c r="E533" s="3" t="s">
        <v>88</v>
      </c>
      <c r="F533" s="3" t="s">
        <v>35</v>
      </c>
      <c r="G533" s="5">
        <v>0</v>
      </c>
      <c r="H533">
        <v>6</v>
      </c>
      <c r="I533" s="5">
        <v>17.274999975</v>
      </c>
      <c r="J533" s="5">
        <v>2.8791666625000003</v>
      </c>
      <c r="K533">
        <v>385</v>
      </c>
      <c r="L533" s="15">
        <v>1.55844155844156E-2</v>
      </c>
      <c r="M533" s="13">
        <v>1.7196883116883099</v>
      </c>
      <c r="N533" s="15">
        <v>0</v>
      </c>
      <c r="O533" s="5">
        <v>0</v>
      </c>
      <c r="P533" s="5">
        <v>0</v>
      </c>
      <c r="Q533" s="5">
        <f t="shared" si="94"/>
        <v>17.274999975</v>
      </c>
      <c r="R533" s="5">
        <f t="shared" si="95"/>
        <v>-17.274999975</v>
      </c>
      <c r="S533" s="15">
        <f t="shared" si="96"/>
        <v>-1</v>
      </c>
      <c r="T533">
        <v>0</v>
      </c>
      <c r="U533" s="5" t="str">
        <f t="shared" si="97"/>
        <v>NA</v>
      </c>
      <c r="V533" s="15">
        <f t="shared" si="98"/>
        <v>0</v>
      </c>
      <c r="W533" s="15">
        <f t="shared" si="99"/>
        <v>0</v>
      </c>
      <c r="X533" s="5">
        <f t="shared" si="100"/>
        <v>0</v>
      </c>
      <c r="Y533" s="5">
        <f t="shared" si="101"/>
        <v>15.547499977500001</v>
      </c>
      <c r="Z533" s="5">
        <f t="shared" si="102"/>
        <v>-18.138749973750002</v>
      </c>
      <c r="AA533" s="5">
        <f t="shared" si="103"/>
        <v>1.7274999974999989</v>
      </c>
      <c r="AB533" s="5">
        <f t="shared" si="104"/>
        <v>0.86374999875000213</v>
      </c>
    </row>
    <row r="534" spans="1:28" x14ac:dyDescent="0.55000000000000004">
      <c r="A534" s="3" t="s">
        <v>210</v>
      </c>
      <c r="B534" s="3" t="s">
        <v>511</v>
      </c>
      <c r="C534" t="s">
        <v>47</v>
      </c>
      <c r="D534" s="3" t="s">
        <v>48</v>
      </c>
      <c r="E534" s="3" t="s">
        <v>309</v>
      </c>
      <c r="F534" s="3" t="s">
        <v>35</v>
      </c>
      <c r="G534" s="5">
        <v>0</v>
      </c>
      <c r="H534">
        <v>15</v>
      </c>
      <c r="I534" s="5">
        <v>17.824999875</v>
      </c>
      <c r="J534" s="5">
        <v>1.1883333249999999</v>
      </c>
      <c r="K534">
        <v>239</v>
      </c>
      <c r="L534" s="15">
        <v>6.2761506276150597E-2</v>
      </c>
      <c r="M534" s="13">
        <v>1.16004184100418</v>
      </c>
      <c r="N534" s="15">
        <v>0</v>
      </c>
      <c r="O534" s="5">
        <v>0</v>
      </c>
      <c r="P534" s="5">
        <v>0</v>
      </c>
      <c r="Q534" s="5">
        <f t="shared" si="94"/>
        <v>17.824999875</v>
      </c>
      <c r="R534" s="5">
        <f t="shared" si="95"/>
        <v>-17.824999875</v>
      </c>
      <c r="S534" s="15">
        <f t="shared" si="96"/>
        <v>-1</v>
      </c>
      <c r="T534">
        <v>0</v>
      </c>
      <c r="U534" s="5" t="str">
        <f t="shared" si="97"/>
        <v>NA</v>
      </c>
      <c r="V534" s="15">
        <f t="shared" si="98"/>
        <v>0</v>
      </c>
      <c r="W534" s="15">
        <f t="shared" si="99"/>
        <v>0</v>
      </c>
      <c r="X534" s="5">
        <f t="shared" si="100"/>
        <v>0</v>
      </c>
      <c r="Y534" s="5">
        <f t="shared" si="101"/>
        <v>16.0424998875</v>
      </c>
      <c r="Z534" s="5">
        <f t="shared" si="102"/>
        <v>-18.716249868750001</v>
      </c>
      <c r="AA534" s="5">
        <f t="shared" si="103"/>
        <v>1.7824999874999996</v>
      </c>
      <c r="AB534" s="5">
        <f t="shared" si="104"/>
        <v>0.89124999375000158</v>
      </c>
    </row>
    <row r="535" spans="1:28" x14ac:dyDescent="0.55000000000000004">
      <c r="A535" s="3" t="s">
        <v>210</v>
      </c>
      <c r="B535" s="3" t="s">
        <v>430</v>
      </c>
      <c r="C535" t="s">
        <v>47</v>
      </c>
      <c r="D535" s="3" t="s">
        <v>48</v>
      </c>
      <c r="E535" s="3" t="s">
        <v>165</v>
      </c>
      <c r="F535" s="3" t="s">
        <v>35</v>
      </c>
      <c r="G535" s="5">
        <v>0</v>
      </c>
      <c r="H535">
        <v>4</v>
      </c>
      <c r="I535" s="5">
        <v>20.6</v>
      </c>
      <c r="J535" s="5">
        <v>5.15</v>
      </c>
      <c r="K535">
        <v>111</v>
      </c>
      <c r="L535" s="15">
        <v>3.6036036036036001E-2</v>
      </c>
      <c r="M535" s="13">
        <v>1.6836936936936899</v>
      </c>
      <c r="N535" s="15">
        <v>0</v>
      </c>
      <c r="O535" s="5">
        <v>0</v>
      </c>
      <c r="P535" s="5">
        <v>0</v>
      </c>
      <c r="Q535" s="5">
        <f t="shared" si="94"/>
        <v>20.6</v>
      </c>
      <c r="R535" s="5">
        <f t="shared" si="95"/>
        <v>-20.6</v>
      </c>
      <c r="S535" s="15">
        <f t="shared" si="96"/>
        <v>-1</v>
      </c>
      <c r="T535">
        <v>0</v>
      </c>
      <c r="U535" s="5" t="str">
        <f t="shared" si="97"/>
        <v>NA</v>
      </c>
      <c r="V535" s="15">
        <f t="shared" si="98"/>
        <v>0</v>
      </c>
      <c r="W535" s="15">
        <f t="shared" si="99"/>
        <v>0</v>
      </c>
      <c r="X535" s="5">
        <f t="shared" si="100"/>
        <v>0</v>
      </c>
      <c r="Y535" s="5">
        <f t="shared" si="101"/>
        <v>18.540000000000003</v>
      </c>
      <c r="Z535" s="5">
        <f t="shared" si="102"/>
        <v>-21.630000000000003</v>
      </c>
      <c r="AA535" s="5">
        <f t="shared" si="103"/>
        <v>2.0599999999999987</v>
      </c>
      <c r="AB535" s="5">
        <f t="shared" si="104"/>
        <v>1.0300000000000011</v>
      </c>
    </row>
    <row r="536" spans="1:28" x14ac:dyDescent="0.55000000000000004">
      <c r="A536" s="3" t="s">
        <v>210</v>
      </c>
      <c r="B536" s="3" t="s">
        <v>410</v>
      </c>
      <c r="C536" t="s">
        <v>47</v>
      </c>
      <c r="D536" s="3" t="s">
        <v>48</v>
      </c>
      <c r="E536" s="3" t="s">
        <v>309</v>
      </c>
      <c r="F536" s="3" t="s">
        <v>35</v>
      </c>
      <c r="G536" s="5">
        <v>0</v>
      </c>
      <c r="H536">
        <v>24</v>
      </c>
      <c r="I536" s="5">
        <v>21.162499799999999</v>
      </c>
      <c r="J536" s="5">
        <v>0.88177082500000004</v>
      </c>
      <c r="K536">
        <v>184</v>
      </c>
      <c r="L536" s="15">
        <v>0.13043478260869601</v>
      </c>
      <c r="M536" s="13">
        <v>1.0399456521739101</v>
      </c>
      <c r="N536" s="15">
        <v>0</v>
      </c>
      <c r="O536" s="5">
        <v>0</v>
      </c>
      <c r="P536" s="5">
        <v>0</v>
      </c>
      <c r="Q536" s="5">
        <f t="shared" si="94"/>
        <v>21.162499799999999</v>
      </c>
      <c r="R536" s="5">
        <f t="shared" si="95"/>
        <v>-21.162499799999999</v>
      </c>
      <c r="S536" s="15">
        <f t="shared" si="96"/>
        <v>-1</v>
      </c>
      <c r="T536">
        <v>0</v>
      </c>
      <c r="U536" s="5" t="str">
        <f t="shared" si="97"/>
        <v>NA</v>
      </c>
      <c r="V536" s="15">
        <f t="shared" si="98"/>
        <v>0</v>
      </c>
      <c r="W536" s="15">
        <f t="shared" si="99"/>
        <v>0</v>
      </c>
      <c r="X536" s="5">
        <f t="shared" si="100"/>
        <v>0</v>
      </c>
      <c r="Y536" s="5">
        <f t="shared" si="101"/>
        <v>19.04624982</v>
      </c>
      <c r="Z536" s="5">
        <f t="shared" si="102"/>
        <v>-22.220624789999999</v>
      </c>
      <c r="AA536" s="5">
        <f t="shared" si="103"/>
        <v>2.1162499799999992</v>
      </c>
      <c r="AB536" s="5">
        <f t="shared" si="104"/>
        <v>1.0581249899999996</v>
      </c>
    </row>
    <row r="537" spans="1:28" x14ac:dyDescent="0.55000000000000004">
      <c r="A537" s="3" t="s">
        <v>210</v>
      </c>
      <c r="B537" s="3" t="s">
        <v>509</v>
      </c>
      <c r="C537" t="s">
        <v>47</v>
      </c>
      <c r="D537" s="3" t="s">
        <v>48</v>
      </c>
      <c r="E537" s="3" t="s">
        <v>49</v>
      </c>
      <c r="F537" s="3" t="s">
        <v>35</v>
      </c>
      <c r="G537" s="5">
        <v>0</v>
      </c>
      <c r="H537">
        <v>8</v>
      </c>
      <c r="I537" s="5">
        <v>23</v>
      </c>
      <c r="J537" s="5">
        <v>2.875</v>
      </c>
      <c r="K537">
        <v>210</v>
      </c>
      <c r="L537" s="15">
        <v>3.8095238095238099E-2</v>
      </c>
      <c r="M537" s="13">
        <v>4.5031428571428602</v>
      </c>
      <c r="N537" s="15">
        <v>0</v>
      </c>
      <c r="O537" s="5">
        <v>0</v>
      </c>
      <c r="P537" s="5">
        <v>0</v>
      </c>
      <c r="Q537" s="5">
        <f t="shared" si="94"/>
        <v>23</v>
      </c>
      <c r="R537" s="5">
        <f t="shared" si="95"/>
        <v>-23</v>
      </c>
      <c r="S537" s="15">
        <f t="shared" si="96"/>
        <v>-1</v>
      </c>
      <c r="T537">
        <v>0</v>
      </c>
      <c r="U537" s="5" t="str">
        <f t="shared" si="97"/>
        <v>NA</v>
      </c>
      <c r="V537" s="15">
        <f t="shared" si="98"/>
        <v>0</v>
      </c>
      <c r="W537" s="15">
        <f t="shared" si="99"/>
        <v>0</v>
      </c>
      <c r="X537" s="5">
        <f t="shared" si="100"/>
        <v>0</v>
      </c>
      <c r="Y537" s="5">
        <f t="shared" si="101"/>
        <v>20.7</v>
      </c>
      <c r="Z537" s="5">
        <f t="shared" si="102"/>
        <v>-24.150000000000002</v>
      </c>
      <c r="AA537" s="5">
        <f t="shared" si="103"/>
        <v>2.3000000000000007</v>
      </c>
      <c r="AB537" s="5">
        <f t="shared" si="104"/>
        <v>1.1500000000000021</v>
      </c>
    </row>
    <row r="538" spans="1:28" x14ac:dyDescent="0.55000000000000004">
      <c r="A538" s="3" t="s">
        <v>210</v>
      </c>
      <c r="B538" s="3" t="s">
        <v>216</v>
      </c>
      <c r="C538" t="s">
        <v>47</v>
      </c>
      <c r="D538" s="3" t="s">
        <v>48</v>
      </c>
      <c r="E538" s="3" t="s">
        <v>49</v>
      </c>
      <c r="F538" s="3" t="s">
        <v>35</v>
      </c>
      <c r="G538" s="5">
        <v>0</v>
      </c>
      <c r="H538">
        <v>10</v>
      </c>
      <c r="I538" s="5">
        <v>23.774999999999999</v>
      </c>
      <c r="J538" s="5">
        <v>2.3774999999999999</v>
      </c>
      <c r="K538">
        <v>92</v>
      </c>
      <c r="L538" s="15">
        <v>0.108695652173913</v>
      </c>
      <c r="M538" s="13">
        <v>1.6173913043478301</v>
      </c>
      <c r="N538" s="15">
        <v>0</v>
      </c>
      <c r="O538" s="5">
        <v>0</v>
      </c>
      <c r="P538" s="5">
        <v>0</v>
      </c>
      <c r="Q538" s="5">
        <f t="shared" si="94"/>
        <v>23.774999999999999</v>
      </c>
      <c r="R538" s="5">
        <f t="shared" si="95"/>
        <v>-23.774999999999999</v>
      </c>
      <c r="S538" s="15">
        <f t="shared" si="96"/>
        <v>-1</v>
      </c>
      <c r="T538">
        <v>0</v>
      </c>
      <c r="U538" s="5" t="str">
        <f t="shared" si="97"/>
        <v>NA</v>
      </c>
      <c r="V538" s="15">
        <f t="shared" si="98"/>
        <v>0</v>
      </c>
      <c r="W538" s="15">
        <f t="shared" si="99"/>
        <v>0</v>
      </c>
      <c r="X538" s="5">
        <f t="shared" si="100"/>
        <v>0</v>
      </c>
      <c r="Y538" s="5">
        <f t="shared" si="101"/>
        <v>21.397500000000001</v>
      </c>
      <c r="Z538" s="5">
        <f t="shared" si="102"/>
        <v>-24.963750000000001</v>
      </c>
      <c r="AA538" s="5">
        <f t="shared" si="103"/>
        <v>2.3774999999999977</v>
      </c>
      <c r="AB538" s="5">
        <f t="shared" si="104"/>
        <v>1.1887500000000024</v>
      </c>
    </row>
    <row r="539" spans="1:28" x14ac:dyDescent="0.55000000000000004">
      <c r="A539" s="3" t="s">
        <v>210</v>
      </c>
      <c r="B539" s="3" t="s">
        <v>846</v>
      </c>
      <c r="C539" t="s">
        <v>47</v>
      </c>
      <c r="D539" s="3" t="s">
        <v>48</v>
      </c>
      <c r="E539" s="3" t="s">
        <v>165</v>
      </c>
      <c r="F539" s="3" t="s">
        <v>35</v>
      </c>
      <c r="G539" s="5">
        <v>0</v>
      </c>
      <c r="H539">
        <v>13</v>
      </c>
      <c r="I539" s="5">
        <v>23.862499862499998</v>
      </c>
      <c r="J539" s="5">
        <v>1.8355769124999999</v>
      </c>
      <c r="K539">
        <v>432</v>
      </c>
      <c r="L539" s="15">
        <v>3.0092592592592601E-2</v>
      </c>
      <c r="M539" s="13">
        <v>1.2237037037037</v>
      </c>
      <c r="N539" s="15">
        <v>0</v>
      </c>
      <c r="O539" s="5">
        <v>0</v>
      </c>
      <c r="P539" s="5">
        <v>0</v>
      </c>
      <c r="Q539" s="5">
        <f t="shared" si="94"/>
        <v>23.862499862499998</v>
      </c>
      <c r="R539" s="5">
        <f t="shared" si="95"/>
        <v>-23.862499862499998</v>
      </c>
      <c r="S539" s="15">
        <f t="shared" si="96"/>
        <v>-1</v>
      </c>
      <c r="T539">
        <v>0</v>
      </c>
      <c r="U539" s="5" t="str">
        <f t="shared" si="97"/>
        <v>NA</v>
      </c>
      <c r="V539" s="15">
        <f t="shared" si="98"/>
        <v>0</v>
      </c>
      <c r="W539" s="15">
        <f t="shared" si="99"/>
        <v>0</v>
      </c>
      <c r="X539" s="5">
        <f t="shared" si="100"/>
        <v>0</v>
      </c>
      <c r="Y539" s="5">
        <f t="shared" si="101"/>
        <v>21.476249876249998</v>
      </c>
      <c r="Z539" s="5">
        <f t="shared" si="102"/>
        <v>-25.055624855624998</v>
      </c>
      <c r="AA539" s="5">
        <f t="shared" si="103"/>
        <v>2.3862499862500002</v>
      </c>
      <c r="AB539" s="5">
        <f t="shared" si="104"/>
        <v>1.1931249931250001</v>
      </c>
    </row>
    <row r="540" spans="1:28" x14ac:dyDescent="0.55000000000000004">
      <c r="A540" s="3" t="s">
        <v>210</v>
      </c>
      <c r="B540" s="3" t="s">
        <v>513</v>
      </c>
      <c r="C540" t="s">
        <v>47</v>
      </c>
      <c r="D540" s="3" t="s">
        <v>48</v>
      </c>
      <c r="E540" s="3" t="s">
        <v>49</v>
      </c>
      <c r="F540" s="3" t="s">
        <v>35</v>
      </c>
      <c r="G540" s="5">
        <v>0</v>
      </c>
      <c r="H540">
        <v>15</v>
      </c>
      <c r="I540" s="5">
        <v>24.287499937500002</v>
      </c>
      <c r="J540" s="5">
        <v>1.6191666625000001</v>
      </c>
      <c r="K540">
        <v>354</v>
      </c>
      <c r="L540" s="15">
        <v>4.2372881355932195E-2</v>
      </c>
      <c r="M540" s="13">
        <v>1.0168361581920899</v>
      </c>
      <c r="N540" s="15">
        <v>0</v>
      </c>
      <c r="O540" s="5">
        <v>0</v>
      </c>
      <c r="P540" s="5">
        <v>0</v>
      </c>
      <c r="Q540" s="5">
        <f t="shared" si="94"/>
        <v>24.287499937500002</v>
      </c>
      <c r="R540" s="5">
        <f t="shared" si="95"/>
        <v>-24.287499937500002</v>
      </c>
      <c r="S540" s="15">
        <f t="shared" si="96"/>
        <v>-1</v>
      </c>
      <c r="T540">
        <v>0</v>
      </c>
      <c r="U540" s="5" t="str">
        <f t="shared" si="97"/>
        <v>NA</v>
      </c>
      <c r="V540" s="15">
        <f t="shared" si="98"/>
        <v>0</v>
      </c>
      <c r="W540" s="15">
        <f t="shared" si="99"/>
        <v>0</v>
      </c>
      <c r="X540" s="5">
        <f t="shared" si="100"/>
        <v>0</v>
      </c>
      <c r="Y540" s="5">
        <f t="shared" si="101"/>
        <v>21.858749943750002</v>
      </c>
      <c r="Z540" s="5">
        <f t="shared" si="102"/>
        <v>-25.501874934375003</v>
      </c>
      <c r="AA540" s="5">
        <f t="shared" si="103"/>
        <v>2.4287499937499994</v>
      </c>
      <c r="AB540" s="5">
        <f t="shared" si="104"/>
        <v>1.2143749968750015</v>
      </c>
    </row>
    <row r="541" spans="1:28" x14ac:dyDescent="0.55000000000000004">
      <c r="A541" s="3" t="s">
        <v>210</v>
      </c>
      <c r="B541" s="3" t="s">
        <v>875</v>
      </c>
      <c r="C541" t="s">
        <v>47</v>
      </c>
      <c r="D541" s="3" t="s">
        <v>48</v>
      </c>
      <c r="E541" s="3" t="s">
        <v>309</v>
      </c>
      <c r="F541" s="3" t="s">
        <v>35</v>
      </c>
      <c r="G541" s="5">
        <v>0</v>
      </c>
      <c r="H541">
        <v>10</v>
      </c>
      <c r="I541" s="5">
        <v>24.487500000000001</v>
      </c>
      <c r="J541" s="5">
        <v>2.44875</v>
      </c>
      <c r="K541">
        <v>437</v>
      </c>
      <c r="L541" s="15">
        <v>2.2883295194508001E-2</v>
      </c>
      <c r="M541" s="13">
        <v>1.5072082379862699</v>
      </c>
      <c r="N541" s="15">
        <v>0</v>
      </c>
      <c r="O541" s="5">
        <v>0</v>
      </c>
      <c r="P541" s="5">
        <v>0</v>
      </c>
      <c r="Q541" s="5">
        <f t="shared" si="94"/>
        <v>24.487500000000001</v>
      </c>
      <c r="R541" s="5">
        <f t="shared" si="95"/>
        <v>-24.487500000000001</v>
      </c>
      <c r="S541" s="15">
        <f t="shared" si="96"/>
        <v>-1</v>
      </c>
      <c r="T541">
        <v>0</v>
      </c>
      <c r="U541" s="5" t="str">
        <f t="shared" si="97"/>
        <v>NA</v>
      </c>
      <c r="V541" s="15">
        <f t="shared" si="98"/>
        <v>0</v>
      </c>
      <c r="W541" s="15">
        <f t="shared" si="99"/>
        <v>0</v>
      </c>
      <c r="X541" s="5">
        <f t="shared" si="100"/>
        <v>0</v>
      </c>
      <c r="Y541" s="5">
        <f t="shared" si="101"/>
        <v>22.03875</v>
      </c>
      <c r="Z541" s="5">
        <f t="shared" si="102"/>
        <v>-25.711875000000003</v>
      </c>
      <c r="AA541" s="5">
        <f t="shared" si="103"/>
        <v>2.4487500000000004</v>
      </c>
      <c r="AB541" s="5">
        <f t="shared" si="104"/>
        <v>1.224375000000002</v>
      </c>
    </row>
    <row r="542" spans="1:28" x14ac:dyDescent="0.55000000000000004">
      <c r="A542" s="3" t="s">
        <v>210</v>
      </c>
      <c r="B542" s="3" t="s">
        <v>855</v>
      </c>
      <c r="C542" t="s">
        <v>47</v>
      </c>
      <c r="D542" s="3" t="s">
        <v>48</v>
      </c>
      <c r="E542" s="3" t="s">
        <v>165</v>
      </c>
      <c r="F542" s="3" t="s">
        <v>35</v>
      </c>
      <c r="G542" s="5">
        <v>0</v>
      </c>
      <c r="H542">
        <v>14</v>
      </c>
      <c r="I542" s="5">
        <v>26.39999985</v>
      </c>
      <c r="J542" s="5">
        <v>1.885714275</v>
      </c>
      <c r="K542">
        <v>113</v>
      </c>
      <c r="L542" s="15">
        <v>0.12389380530973501</v>
      </c>
      <c r="M542" s="13">
        <v>1.61053097345133</v>
      </c>
      <c r="N542" s="15">
        <v>0</v>
      </c>
      <c r="O542" s="5">
        <v>0</v>
      </c>
      <c r="P542" s="5">
        <v>0</v>
      </c>
      <c r="Q542" s="5">
        <f t="shared" si="94"/>
        <v>26.39999985</v>
      </c>
      <c r="R542" s="5">
        <f t="shared" si="95"/>
        <v>-26.39999985</v>
      </c>
      <c r="S542" s="15">
        <f t="shared" si="96"/>
        <v>-1</v>
      </c>
      <c r="T542">
        <v>0</v>
      </c>
      <c r="U542" s="5" t="str">
        <f t="shared" si="97"/>
        <v>NA</v>
      </c>
      <c r="V542" s="15">
        <f t="shared" si="98"/>
        <v>0</v>
      </c>
      <c r="W542" s="15">
        <f t="shared" si="99"/>
        <v>0</v>
      </c>
      <c r="X542" s="5">
        <f t="shared" si="100"/>
        <v>0</v>
      </c>
      <c r="Y542" s="5">
        <f t="shared" si="101"/>
        <v>23.759999865000001</v>
      </c>
      <c r="Z542" s="5">
        <f t="shared" si="102"/>
        <v>-27.719999842500002</v>
      </c>
      <c r="AA542" s="5">
        <f t="shared" si="103"/>
        <v>2.6399999849999993</v>
      </c>
      <c r="AB542" s="5">
        <f t="shared" si="104"/>
        <v>1.3199999925000014</v>
      </c>
    </row>
    <row r="543" spans="1:28" x14ac:dyDescent="0.55000000000000004">
      <c r="A543" s="3" t="s">
        <v>210</v>
      </c>
      <c r="B543" s="3" t="s">
        <v>877</v>
      </c>
      <c r="C543" t="s">
        <v>47</v>
      </c>
      <c r="D543" s="3" t="s">
        <v>48</v>
      </c>
      <c r="E543" s="3" t="s">
        <v>49</v>
      </c>
      <c r="F543" s="3" t="s">
        <v>35</v>
      </c>
      <c r="G543" s="5">
        <v>0</v>
      </c>
      <c r="H543">
        <v>12</v>
      </c>
      <c r="I543" s="5">
        <v>26.787499949999997</v>
      </c>
      <c r="J543" s="5">
        <v>2.2322916624999998</v>
      </c>
      <c r="K543">
        <v>430</v>
      </c>
      <c r="L543" s="15">
        <v>2.7906976744185998E-2</v>
      </c>
      <c r="M543" s="13">
        <v>1.58374418604651</v>
      </c>
      <c r="N543" s="15">
        <v>0</v>
      </c>
      <c r="O543" s="5">
        <v>0</v>
      </c>
      <c r="P543" s="5">
        <v>0</v>
      </c>
      <c r="Q543" s="5">
        <f t="shared" si="94"/>
        <v>26.787499949999997</v>
      </c>
      <c r="R543" s="5">
        <f t="shared" si="95"/>
        <v>-26.787499949999997</v>
      </c>
      <c r="S543" s="15">
        <f t="shared" si="96"/>
        <v>-1</v>
      </c>
      <c r="T543">
        <v>0</v>
      </c>
      <c r="U543" s="5" t="str">
        <f t="shared" si="97"/>
        <v>NA</v>
      </c>
      <c r="V543" s="15">
        <f t="shared" si="98"/>
        <v>0</v>
      </c>
      <c r="W543" s="15">
        <f t="shared" si="99"/>
        <v>0</v>
      </c>
      <c r="X543" s="5">
        <f t="shared" si="100"/>
        <v>0</v>
      </c>
      <c r="Y543" s="5">
        <f t="shared" si="101"/>
        <v>24.108749954999997</v>
      </c>
      <c r="Z543" s="5">
        <f t="shared" si="102"/>
        <v>-28.126874947499999</v>
      </c>
      <c r="AA543" s="5">
        <f t="shared" si="103"/>
        <v>2.6787499950000004</v>
      </c>
      <c r="AB543" s="5">
        <f t="shared" si="104"/>
        <v>1.339374997500002</v>
      </c>
    </row>
    <row r="544" spans="1:28" x14ac:dyDescent="0.55000000000000004">
      <c r="A544" s="3" t="s">
        <v>210</v>
      </c>
      <c r="B544" s="3" t="s">
        <v>255</v>
      </c>
      <c r="C544" t="s">
        <v>47</v>
      </c>
      <c r="D544" s="3" t="s">
        <v>48</v>
      </c>
      <c r="E544" s="3" t="s">
        <v>309</v>
      </c>
      <c r="F544" s="3" t="s">
        <v>35</v>
      </c>
      <c r="G544" s="5">
        <v>0</v>
      </c>
      <c r="H544">
        <v>8</v>
      </c>
      <c r="I544" s="5">
        <v>28.112500000000001</v>
      </c>
      <c r="J544" s="5">
        <v>3.5140625000000001</v>
      </c>
      <c r="K544">
        <v>206</v>
      </c>
      <c r="L544" s="15">
        <v>3.8834951456310697E-2</v>
      </c>
      <c r="M544" s="13">
        <v>1.4184466019417501</v>
      </c>
      <c r="N544" s="15">
        <v>0</v>
      </c>
      <c r="O544" s="5">
        <v>0</v>
      </c>
      <c r="P544" s="5">
        <v>0</v>
      </c>
      <c r="Q544" s="5">
        <f t="shared" si="94"/>
        <v>28.112500000000001</v>
      </c>
      <c r="R544" s="5">
        <f t="shared" si="95"/>
        <v>-28.112500000000001</v>
      </c>
      <c r="S544" s="15">
        <f t="shared" si="96"/>
        <v>-1</v>
      </c>
      <c r="T544">
        <v>0</v>
      </c>
      <c r="U544" s="5" t="str">
        <f t="shared" si="97"/>
        <v>NA</v>
      </c>
      <c r="V544" s="15">
        <f t="shared" si="98"/>
        <v>0</v>
      </c>
      <c r="W544" s="15">
        <f t="shared" si="99"/>
        <v>0</v>
      </c>
      <c r="X544" s="5">
        <f t="shared" si="100"/>
        <v>0</v>
      </c>
      <c r="Y544" s="5">
        <f t="shared" si="101"/>
        <v>25.30125</v>
      </c>
      <c r="Z544" s="5">
        <f t="shared" si="102"/>
        <v>-29.518125000000001</v>
      </c>
      <c r="AA544" s="5">
        <f t="shared" si="103"/>
        <v>2.8112500000000011</v>
      </c>
      <c r="AB544" s="5">
        <f t="shared" si="104"/>
        <v>1.4056250000000006</v>
      </c>
    </row>
    <row r="545" spans="1:28" x14ac:dyDescent="0.55000000000000004">
      <c r="A545" s="3" t="s">
        <v>210</v>
      </c>
      <c r="B545" s="3" t="s">
        <v>258</v>
      </c>
      <c r="C545" t="s">
        <v>47</v>
      </c>
      <c r="D545" s="3" t="s">
        <v>48</v>
      </c>
      <c r="E545" s="3" t="s">
        <v>49</v>
      </c>
      <c r="F545" s="3" t="s">
        <v>35</v>
      </c>
      <c r="G545" s="5">
        <v>0</v>
      </c>
      <c r="H545">
        <v>19</v>
      </c>
      <c r="I545" s="5">
        <v>28.449999837499998</v>
      </c>
      <c r="J545" s="5">
        <v>1.4973684125</v>
      </c>
      <c r="K545">
        <v>247</v>
      </c>
      <c r="L545" s="15">
        <v>7.69230769230769E-2</v>
      </c>
      <c r="M545" s="13">
        <v>1.2314170040485799</v>
      </c>
      <c r="N545" s="15">
        <v>0</v>
      </c>
      <c r="O545" s="5">
        <v>0</v>
      </c>
      <c r="P545" s="5">
        <v>0</v>
      </c>
      <c r="Q545" s="5">
        <f t="shared" si="94"/>
        <v>28.449999837499998</v>
      </c>
      <c r="R545" s="5">
        <f t="shared" si="95"/>
        <v>-28.449999837499998</v>
      </c>
      <c r="S545" s="15">
        <f t="shared" si="96"/>
        <v>-1</v>
      </c>
      <c r="T545">
        <v>0</v>
      </c>
      <c r="U545" s="5" t="str">
        <f t="shared" si="97"/>
        <v>NA</v>
      </c>
      <c r="V545" s="15">
        <f t="shared" si="98"/>
        <v>0</v>
      </c>
      <c r="W545" s="15">
        <f t="shared" si="99"/>
        <v>0</v>
      </c>
      <c r="X545" s="5">
        <f t="shared" si="100"/>
        <v>0</v>
      </c>
      <c r="Y545" s="5">
        <f t="shared" si="101"/>
        <v>25.604999853749998</v>
      </c>
      <c r="Z545" s="5">
        <f t="shared" si="102"/>
        <v>-29.872499829374998</v>
      </c>
      <c r="AA545" s="5">
        <f t="shared" si="103"/>
        <v>2.8449999837500002</v>
      </c>
      <c r="AB545" s="5">
        <f t="shared" si="104"/>
        <v>1.4224999918750001</v>
      </c>
    </row>
    <row r="546" spans="1:28" x14ac:dyDescent="0.55000000000000004">
      <c r="A546" s="3" t="s">
        <v>210</v>
      </c>
      <c r="B546" s="3" t="s">
        <v>523</v>
      </c>
      <c r="C546" t="s">
        <v>47</v>
      </c>
      <c r="D546" s="3" t="s">
        <v>48</v>
      </c>
      <c r="E546" s="3" t="s">
        <v>49</v>
      </c>
      <c r="F546" s="3" t="s">
        <v>35</v>
      </c>
      <c r="G546" s="5">
        <v>0</v>
      </c>
      <c r="H546">
        <v>6</v>
      </c>
      <c r="I546" s="5">
        <v>30.98749995</v>
      </c>
      <c r="J546" s="5">
        <v>5.1645833249999997</v>
      </c>
      <c r="K546">
        <v>203</v>
      </c>
      <c r="L546" s="15">
        <v>2.95566502463054E-2</v>
      </c>
      <c r="M546" s="13">
        <v>2.1219704433497499</v>
      </c>
      <c r="N546" s="15">
        <v>0</v>
      </c>
      <c r="O546" s="5">
        <v>0</v>
      </c>
      <c r="P546" s="5">
        <v>0</v>
      </c>
      <c r="Q546" s="5">
        <f t="shared" si="94"/>
        <v>30.98749995</v>
      </c>
      <c r="R546" s="5">
        <f t="shared" si="95"/>
        <v>-30.98749995</v>
      </c>
      <c r="S546" s="15">
        <f t="shared" si="96"/>
        <v>-1</v>
      </c>
      <c r="T546">
        <v>0</v>
      </c>
      <c r="U546" s="5" t="str">
        <f t="shared" si="97"/>
        <v>NA</v>
      </c>
      <c r="V546" s="15">
        <f t="shared" si="98"/>
        <v>0</v>
      </c>
      <c r="W546" s="15">
        <f t="shared" si="99"/>
        <v>0</v>
      </c>
      <c r="X546" s="5">
        <f t="shared" si="100"/>
        <v>0</v>
      </c>
      <c r="Y546" s="5">
        <f t="shared" si="101"/>
        <v>27.888749955000002</v>
      </c>
      <c r="Z546" s="5">
        <f t="shared" si="102"/>
        <v>-32.536874947500003</v>
      </c>
      <c r="AA546" s="5">
        <f t="shared" si="103"/>
        <v>3.0987499949999986</v>
      </c>
      <c r="AB546" s="5">
        <f t="shared" si="104"/>
        <v>1.5493749975000028</v>
      </c>
    </row>
    <row r="547" spans="1:28" x14ac:dyDescent="0.55000000000000004">
      <c r="A547" s="3" t="s">
        <v>210</v>
      </c>
      <c r="B547" s="3" t="s">
        <v>886</v>
      </c>
      <c r="C547" t="s">
        <v>47</v>
      </c>
      <c r="D547" s="3" t="s">
        <v>48</v>
      </c>
      <c r="E547" s="3" t="s">
        <v>49</v>
      </c>
      <c r="F547" s="3" t="s">
        <v>35</v>
      </c>
      <c r="G547" s="5">
        <v>0</v>
      </c>
      <c r="H547">
        <v>15</v>
      </c>
      <c r="I547" s="5">
        <v>33.049999874999997</v>
      </c>
      <c r="J547" s="5">
        <v>2.203333325</v>
      </c>
      <c r="K547">
        <v>425</v>
      </c>
      <c r="L547" s="15">
        <v>3.5294117647058802E-2</v>
      </c>
      <c r="M547" s="13">
        <v>1.3590117647058799</v>
      </c>
      <c r="N547" s="15">
        <v>0</v>
      </c>
      <c r="O547" s="5">
        <v>0</v>
      </c>
      <c r="P547" s="5">
        <v>0</v>
      </c>
      <c r="Q547" s="5">
        <f t="shared" si="94"/>
        <v>33.049999874999997</v>
      </c>
      <c r="R547" s="5">
        <f t="shared" si="95"/>
        <v>-33.049999874999997</v>
      </c>
      <c r="S547" s="15">
        <f t="shared" si="96"/>
        <v>-1</v>
      </c>
      <c r="T547">
        <v>0</v>
      </c>
      <c r="U547" s="5" t="str">
        <f t="shared" si="97"/>
        <v>NA</v>
      </c>
      <c r="V547" s="15">
        <f t="shared" si="98"/>
        <v>0</v>
      </c>
      <c r="W547" s="15">
        <f t="shared" si="99"/>
        <v>0</v>
      </c>
      <c r="X547" s="5">
        <f t="shared" si="100"/>
        <v>0</v>
      </c>
      <c r="Y547" s="5">
        <f t="shared" si="101"/>
        <v>29.744999887499997</v>
      </c>
      <c r="Z547" s="5">
        <f t="shared" si="102"/>
        <v>-34.702499868749996</v>
      </c>
      <c r="AA547" s="5">
        <f t="shared" si="103"/>
        <v>3.3049999875000005</v>
      </c>
      <c r="AB547" s="5">
        <f t="shared" si="104"/>
        <v>1.6524999937499985</v>
      </c>
    </row>
    <row r="548" spans="1:28" x14ac:dyDescent="0.55000000000000004">
      <c r="A548" s="3" t="s">
        <v>210</v>
      </c>
      <c r="B548" s="3" t="s">
        <v>441</v>
      </c>
      <c r="C548" t="s">
        <v>47</v>
      </c>
      <c r="D548" s="3" t="s">
        <v>48</v>
      </c>
      <c r="E548" s="3" t="s">
        <v>309</v>
      </c>
      <c r="F548" s="3" t="s">
        <v>35</v>
      </c>
      <c r="G548" s="5">
        <v>0</v>
      </c>
      <c r="H548">
        <v>15</v>
      </c>
      <c r="I548" s="5">
        <v>35.599999875000002</v>
      </c>
      <c r="J548" s="5">
        <v>2.3733333249999999</v>
      </c>
      <c r="K548">
        <v>145</v>
      </c>
      <c r="L548" s="15">
        <v>0.10344827586206901</v>
      </c>
      <c r="M548" s="13">
        <v>1.57758620689655</v>
      </c>
      <c r="N548" s="15">
        <v>0</v>
      </c>
      <c r="O548" s="5">
        <v>0</v>
      </c>
      <c r="P548" s="5">
        <v>0</v>
      </c>
      <c r="Q548" s="5">
        <f t="shared" si="94"/>
        <v>35.599999875000002</v>
      </c>
      <c r="R548" s="5">
        <f t="shared" si="95"/>
        <v>-35.599999875000002</v>
      </c>
      <c r="S548" s="15">
        <f t="shared" si="96"/>
        <v>-1</v>
      </c>
      <c r="T548">
        <v>0</v>
      </c>
      <c r="U548" s="5" t="str">
        <f t="shared" si="97"/>
        <v>NA</v>
      </c>
      <c r="V548" s="15">
        <f t="shared" si="98"/>
        <v>0</v>
      </c>
      <c r="W548" s="15">
        <f t="shared" si="99"/>
        <v>0</v>
      </c>
      <c r="X548" s="5">
        <f t="shared" si="100"/>
        <v>0</v>
      </c>
      <c r="Y548" s="5">
        <f t="shared" si="101"/>
        <v>32.039999887500002</v>
      </c>
      <c r="Z548" s="5">
        <f t="shared" si="102"/>
        <v>-37.379999868750005</v>
      </c>
      <c r="AA548" s="5">
        <f t="shared" si="103"/>
        <v>3.5599999874999995</v>
      </c>
      <c r="AB548" s="5">
        <f t="shared" si="104"/>
        <v>1.7799999937500033</v>
      </c>
    </row>
    <row r="549" spans="1:28" x14ac:dyDescent="0.55000000000000004">
      <c r="A549" s="3" t="s">
        <v>210</v>
      </c>
      <c r="B549" s="3" t="s">
        <v>450</v>
      </c>
      <c r="C549" t="s">
        <v>47</v>
      </c>
      <c r="D549" s="3" t="s">
        <v>48</v>
      </c>
      <c r="E549" s="3" t="s">
        <v>49</v>
      </c>
      <c r="F549" s="3" t="s">
        <v>35</v>
      </c>
      <c r="G549" s="5">
        <v>0</v>
      </c>
      <c r="H549">
        <v>13</v>
      </c>
      <c r="I549" s="5">
        <v>35.887499862500007</v>
      </c>
      <c r="J549" s="5">
        <v>2.7605769125000004</v>
      </c>
      <c r="K549">
        <v>513</v>
      </c>
      <c r="L549" s="15">
        <v>2.5341130604288501E-2</v>
      </c>
      <c r="M549" s="13">
        <v>1.69231968810916</v>
      </c>
      <c r="N549" s="15">
        <v>0</v>
      </c>
      <c r="O549" s="5">
        <v>0</v>
      </c>
      <c r="P549" s="5">
        <v>0</v>
      </c>
      <c r="Q549" s="5">
        <f t="shared" si="94"/>
        <v>35.887499862500007</v>
      </c>
      <c r="R549" s="5">
        <f t="shared" si="95"/>
        <v>-35.887499862500007</v>
      </c>
      <c r="S549" s="15">
        <f t="shared" si="96"/>
        <v>-1</v>
      </c>
      <c r="T549">
        <v>0</v>
      </c>
      <c r="U549" s="5" t="str">
        <f t="shared" si="97"/>
        <v>NA</v>
      </c>
      <c r="V549" s="15">
        <f t="shared" si="98"/>
        <v>0</v>
      </c>
      <c r="W549" s="15">
        <f t="shared" si="99"/>
        <v>0</v>
      </c>
      <c r="X549" s="5">
        <f t="shared" si="100"/>
        <v>0</v>
      </c>
      <c r="Y549" s="5">
        <f t="shared" si="101"/>
        <v>32.298749876250007</v>
      </c>
      <c r="Z549" s="5">
        <f t="shared" si="102"/>
        <v>-37.681874855625011</v>
      </c>
      <c r="AA549" s="5">
        <f t="shared" si="103"/>
        <v>3.5887499862500007</v>
      </c>
      <c r="AB549" s="5">
        <f t="shared" si="104"/>
        <v>1.7943749931250039</v>
      </c>
    </row>
    <row r="550" spans="1:28" x14ac:dyDescent="0.55000000000000004">
      <c r="A550" s="3" t="s">
        <v>210</v>
      </c>
      <c r="B550" s="3" t="s">
        <v>559</v>
      </c>
      <c r="C550" t="s">
        <v>47</v>
      </c>
      <c r="D550" s="3" t="s">
        <v>48</v>
      </c>
      <c r="E550" s="3" t="s">
        <v>49</v>
      </c>
      <c r="F550" s="3" t="s">
        <v>35</v>
      </c>
      <c r="G550" s="5">
        <v>0</v>
      </c>
      <c r="H550">
        <v>17</v>
      </c>
      <c r="I550" s="5">
        <v>39.049999812499998</v>
      </c>
      <c r="J550" s="5">
        <v>2.2970588125</v>
      </c>
      <c r="K550">
        <v>248</v>
      </c>
      <c r="L550" s="15">
        <v>6.8548387096774202E-2</v>
      </c>
      <c r="M550" s="13">
        <v>1.85701612903226</v>
      </c>
      <c r="N550" s="15">
        <v>0</v>
      </c>
      <c r="O550" s="5">
        <v>0</v>
      </c>
      <c r="P550" s="5">
        <v>0</v>
      </c>
      <c r="Q550" s="5">
        <f t="shared" si="94"/>
        <v>39.049999812499998</v>
      </c>
      <c r="R550" s="5">
        <f t="shared" si="95"/>
        <v>-39.049999812499998</v>
      </c>
      <c r="S550" s="15">
        <f t="shared" si="96"/>
        <v>-1</v>
      </c>
      <c r="T550">
        <v>0</v>
      </c>
      <c r="U550" s="5" t="str">
        <f t="shared" si="97"/>
        <v>NA</v>
      </c>
      <c r="V550" s="15">
        <f t="shared" si="98"/>
        <v>0</v>
      </c>
      <c r="W550" s="15">
        <f t="shared" si="99"/>
        <v>0</v>
      </c>
      <c r="X550" s="5">
        <f t="shared" si="100"/>
        <v>0</v>
      </c>
      <c r="Y550" s="5">
        <f t="shared" si="101"/>
        <v>35.144999831249997</v>
      </c>
      <c r="Z550" s="5">
        <f t="shared" si="102"/>
        <v>-41.002499803124998</v>
      </c>
      <c r="AA550" s="5">
        <f t="shared" si="103"/>
        <v>3.9049999812500005</v>
      </c>
      <c r="AB550" s="5">
        <f t="shared" si="104"/>
        <v>1.9524999906250002</v>
      </c>
    </row>
    <row r="551" spans="1:28" x14ac:dyDescent="0.55000000000000004">
      <c r="A551" s="3" t="s">
        <v>210</v>
      </c>
      <c r="B551" s="3" t="s">
        <v>121</v>
      </c>
      <c r="C551" t="s">
        <v>47</v>
      </c>
      <c r="D551" s="3" t="s">
        <v>48</v>
      </c>
      <c r="E551" s="3" t="s">
        <v>49</v>
      </c>
      <c r="F551" s="3" t="s">
        <v>35</v>
      </c>
      <c r="G551" s="5">
        <v>0</v>
      </c>
      <c r="H551">
        <v>13</v>
      </c>
      <c r="I551" s="5">
        <v>39.787499862499999</v>
      </c>
      <c r="J551" s="5">
        <v>3.0605769124999997</v>
      </c>
      <c r="K551">
        <v>494</v>
      </c>
      <c r="L551" s="15">
        <v>2.6315789473684199E-2</v>
      </c>
      <c r="M551" s="13">
        <v>1.39206477732794</v>
      </c>
      <c r="N551" s="15">
        <v>0</v>
      </c>
      <c r="O551" s="5">
        <v>0</v>
      </c>
      <c r="P551" s="5">
        <v>0</v>
      </c>
      <c r="Q551" s="5">
        <f t="shared" si="94"/>
        <v>39.787499862499999</v>
      </c>
      <c r="R551" s="5">
        <f t="shared" si="95"/>
        <v>-39.787499862499999</v>
      </c>
      <c r="S551" s="15">
        <f t="shared" si="96"/>
        <v>-1</v>
      </c>
      <c r="T551">
        <v>0</v>
      </c>
      <c r="U551" s="5" t="str">
        <f t="shared" si="97"/>
        <v>NA</v>
      </c>
      <c r="V551" s="15">
        <f t="shared" si="98"/>
        <v>0</v>
      </c>
      <c r="W551" s="15">
        <f t="shared" si="99"/>
        <v>0</v>
      </c>
      <c r="X551" s="5">
        <f t="shared" si="100"/>
        <v>0</v>
      </c>
      <c r="Y551" s="5">
        <f t="shared" si="101"/>
        <v>35.808749876249998</v>
      </c>
      <c r="Z551" s="5">
        <f t="shared" si="102"/>
        <v>-41.776874855625003</v>
      </c>
      <c r="AA551" s="5">
        <f t="shared" si="103"/>
        <v>3.9787499862500013</v>
      </c>
      <c r="AB551" s="5">
        <f t="shared" si="104"/>
        <v>1.9893749931250042</v>
      </c>
    </row>
    <row r="552" spans="1:28" x14ac:dyDescent="0.55000000000000004">
      <c r="A552" s="3" t="s">
        <v>210</v>
      </c>
      <c r="B552" s="3" t="s">
        <v>220</v>
      </c>
      <c r="C552" t="s">
        <v>47</v>
      </c>
      <c r="D552" s="3" t="s">
        <v>48</v>
      </c>
      <c r="E552" s="3" t="s">
        <v>309</v>
      </c>
      <c r="F552" s="3" t="s">
        <v>35</v>
      </c>
      <c r="G552" s="5">
        <v>0</v>
      </c>
      <c r="H552">
        <v>16</v>
      </c>
      <c r="I552" s="5">
        <v>40.549999999999997</v>
      </c>
      <c r="J552" s="5">
        <v>2.5343749999999998</v>
      </c>
      <c r="K552">
        <v>380</v>
      </c>
      <c r="L552" s="15">
        <v>4.2105263157894701E-2</v>
      </c>
      <c r="M552" s="13">
        <v>1.5063157894736801</v>
      </c>
      <c r="N552" s="15">
        <v>0</v>
      </c>
      <c r="O552" s="5">
        <v>0</v>
      </c>
      <c r="P552" s="5">
        <v>0</v>
      </c>
      <c r="Q552" s="5">
        <f t="shared" si="94"/>
        <v>40.549999999999997</v>
      </c>
      <c r="R552" s="5">
        <f t="shared" si="95"/>
        <v>-40.549999999999997</v>
      </c>
      <c r="S552" s="15">
        <f t="shared" si="96"/>
        <v>-1</v>
      </c>
      <c r="T552">
        <v>0</v>
      </c>
      <c r="U552" s="5" t="str">
        <f t="shared" si="97"/>
        <v>NA</v>
      </c>
      <c r="V552" s="15">
        <f t="shared" si="98"/>
        <v>0</v>
      </c>
      <c r="W552" s="15">
        <f t="shared" si="99"/>
        <v>0</v>
      </c>
      <c r="X552" s="5">
        <f t="shared" si="100"/>
        <v>0</v>
      </c>
      <c r="Y552" s="5">
        <f t="shared" si="101"/>
        <v>36.494999999999997</v>
      </c>
      <c r="Z552" s="5">
        <f t="shared" si="102"/>
        <v>-42.577500000000001</v>
      </c>
      <c r="AA552" s="5">
        <f t="shared" si="103"/>
        <v>4.0549999999999997</v>
      </c>
      <c r="AB552" s="5">
        <f t="shared" si="104"/>
        <v>2.0275000000000034</v>
      </c>
    </row>
    <row r="553" spans="1:28" x14ac:dyDescent="0.55000000000000004">
      <c r="A553" s="3" t="s">
        <v>210</v>
      </c>
      <c r="B553" s="3" t="s">
        <v>478</v>
      </c>
      <c r="C553" t="s">
        <v>47</v>
      </c>
      <c r="D553" s="3" t="s">
        <v>48</v>
      </c>
      <c r="E553" s="3" t="s">
        <v>49</v>
      </c>
      <c r="F553" s="3" t="s">
        <v>35</v>
      </c>
      <c r="G553" s="5">
        <v>0</v>
      </c>
      <c r="H553">
        <v>17</v>
      </c>
      <c r="I553" s="5">
        <v>44.337499825000002</v>
      </c>
      <c r="J553" s="5">
        <v>2.6080882249999999</v>
      </c>
      <c r="K553">
        <v>645</v>
      </c>
      <c r="L553" s="15">
        <v>2.6356589147286801E-2</v>
      </c>
      <c r="M553" s="13">
        <v>1.91662015503876</v>
      </c>
      <c r="N553" s="15">
        <v>0</v>
      </c>
      <c r="O553" s="5">
        <v>0</v>
      </c>
      <c r="P553" s="5">
        <v>0</v>
      </c>
      <c r="Q553" s="5">
        <f t="shared" si="94"/>
        <v>44.337499825000002</v>
      </c>
      <c r="R553" s="5">
        <f t="shared" si="95"/>
        <v>-44.337499825000002</v>
      </c>
      <c r="S553" s="15">
        <f t="shared" si="96"/>
        <v>-1</v>
      </c>
      <c r="T553">
        <v>0</v>
      </c>
      <c r="U553" s="5" t="str">
        <f t="shared" si="97"/>
        <v>NA</v>
      </c>
      <c r="V553" s="15">
        <f t="shared" si="98"/>
        <v>0</v>
      </c>
      <c r="W553" s="15">
        <f t="shared" si="99"/>
        <v>0</v>
      </c>
      <c r="X553" s="5">
        <f t="shared" si="100"/>
        <v>0</v>
      </c>
      <c r="Y553" s="5">
        <f t="shared" si="101"/>
        <v>39.903749842500005</v>
      </c>
      <c r="Z553" s="5">
        <f t="shared" si="102"/>
        <v>-46.554374816250004</v>
      </c>
      <c r="AA553" s="5">
        <f t="shared" si="103"/>
        <v>4.4337499824999966</v>
      </c>
      <c r="AB553" s="5">
        <f t="shared" si="104"/>
        <v>2.2168749912500019</v>
      </c>
    </row>
    <row r="554" spans="1:28" x14ac:dyDescent="0.55000000000000004">
      <c r="A554" s="3" t="s">
        <v>210</v>
      </c>
      <c r="B554" s="3" t="s">
        <v>421</v>
      </c>
      <c r="C554" t="s">
        <v>47</v>
      </c>
      <c r="D554" s="3" t="s">
        <v>48</v>
      </c>
      <c r="E554" s="3" t="s">
        <v>49</v>
      </c>
      <c r="F554" s="3" t="s">
        <v>35</v>
      </c>
      <c r="G554" s="5">
        <v>0</v>
      </c>
      <c r="H554">
        <v>16</v>
      </c>
      <c r="I554" s="5">
        <v>45.0625</v>
      </c>
      <c r="J554" s="5">
        <v>2.81640625</v>
      </c>
      <c r="K554">
        <v>217</v>
      </c>
      <c r="L554" s="15">
        <v>7.3732718894009203E-2</v>
      </c>
      <c r="M554" s="13">
        <v>1.20299539170507</v>
      </c>
      <c r="N554" s="15">
        <v>0</v>
      </c>
      <c r="O554" s="5">
        <v>0</v>
      </c>
      <c r="P554" s="5">
        <v>0</v>
      </c>
      <c r="Q554" s="5">
        <f t="shared" si="94"/>
        <v>45.0625</v>
      </c>
      <c r="R554" s="5">
        <f t="shared" si="95"/>
        <v>-45.0625</v>
      </c>
      <c r="S554" s="15">
        <f t="shared" si="96"/>
        <v>-1</v>
      </c>
      <c r="T554">
        <v>0</v>
      </c>
      <c r="U554" s="5" t="str">
        <f t="shared" si="97"/>
        <v>NA</v>
      </c>
      <c r="V554" s="15">
        <f t="shared" si="98"/>
        <v>0</v>
      </c>
      <c r="W554" s="15">
        <f t="shared" si="99"/>
        <v>0</v>
      </c>
      <c r="X554" s="5">
        <f t="shared" si="100"/>
        <v>0</v>
      </c>
      <c r="Y554" s="5">
        <f t="shared" si="101"/>
        <v>40.556249999999999</v>
      </c>
      <c r="Z554" s="5">
        <f t="shared" si="102"/>
        <v>-47.315625000000004</v>
      </c>
      <c r="AA554" s="5">
        <f t="shared" si="103"/>
        <v>4.5062500000000014</v>
      </c>
      <c r="AB554" s="5">
        <f t="shared" si="104"/>
        <v>2.2531250000000043</v>
      </c>
    </row>
    <row r="555" spans="1:28" x14ac:dyDescent="0.55000000000000004">
      <c r="A555" s="3" t="s">
        <v>210</v>
      </c>
      <c r="B555" s="3" t="s">
        <v>379</v>
      </c>
      <c r="C555" t="s">
        <v>47</v>
      </c>
      <c r="D555" s="3" t="s">
        <v>48</v>
      </c>
      <c r="E555" s="3" t="s">
        <v>309</v>
      </c>
      <c r="F555" s="3" t="s">
        <v>35</v>
      </c>
      <c r="G555" s="5">
        <v>0</v>
      </c>
      <c r="H555">
        <v>22</v>
      </c>
      <c r="I555" s="5">
        <v>46.037499749999995</v>
      </c>
      <c r="J555" s="5">
        <v>2.0926136249999998</v>
      </c>
      <c r="K555">
        <v>1280</v>
      </c>
      <c r="L555" s="15">
        <v>1.7187500000000001E-2</v>
      </c>
      <c r="M555" s="13">
        <v>1.2646953125</v>
      </c>
      <c r="N555" s="15">
        <v>0</v>
      </c>
      <c r="O555" s="5">
        <v>0</v>
      </c>
      <c r="P555" s="5">
        <v>0</v>
      </c>
      <c r="Q555" s="5">
        <f t="shared" si="94"/>
        <v>46.037499749999995</v>
      </c>
      <c r="R555" s="5">
        <f t="shared" si="95"/>
        <v>-46.037499749999995</v>
      </c>
      <c r="S555" s="15">
        <f t="shared" si="96"/>
        <v>-1</v>
      </c>
      <c r="T555">
        <v>0</v>
      </c>
      <c r="U555" s="5" t="str">
        <f t="shared" si="97"/>
        <v>NA</v>
      </c>
      <c r="V555" s="15">
        <f t="shared" si="98"/>
        <v>0</v>
      </c>
      <c r="W555" s="15">
        <f t="shared" si="99"/>
        <v>0</v>
      </c>
      <c r="X555" s="5">
        <f t="shared" si="100"/>
        <v>0</v>
      </c>
      <c r="Y555" s="5">
        <f t="shared" si="101"/>
        <v>41.433749774999995</v>
      </c>
      <c r="Z555" s="5">
        <f t="shared" si="102"/>
        <v>-48.339374737499995</v>
      </c>
      <c r="AA555" s="5">
        <f t="shared" si="103"/>
        <v>4.6037499749999995</v>
      </c>
      <c r="AB555" s="5">
        <f t="shared" si="104"/>
        <v>2.3018749874999997</v>
      </c>
    </row>
    <row r="556" spans="1:28" x14ac:dyDescent="0.55000000000000004">
      <c r="A556" s="3" t="s">
        <v>210</v>
      </c>
      <c r="B556" s="3" t="s">
        <v>657</v>
      </c>
      <c r="C556" t="s">
        <v>47</v>
      </c>
      <c r="D556" s="3" t="s">
        <v>48</v>
      </c>
      <c r="E556" s="3" t="s">
        <v>309</v>
      </c>
      <c r="F556" s="3" t="s">
        <v>35</v>
      </c>
      <c r="G556" s="5">
        <v>0</v>
      </c>
      <c r="H556">
        <v>19</v>
      </c>
      <c r="I556" s="5">
        <v>52.962499999999999</v>
      </c>
      <c r="J556" s="5">
        <v>2.7875000000000001</v>
      </c>
      <c r="K556">
        <v>696</v>
      </c>
      <c r="L556" s="15">
        <v>2.72988505747126E-2</v>
      </c>
      <c r="M556" s="13">
        <v>1.65306034482759</v>
      </c>
      <c r="N556" s="15">
        <v>0</v>
      </c>
      <c r="O556" s="5">
        <v>0</v>
      </c>
      <c r="P556" s="5">
        <v>0</v>
      </c>
      <c r="Q556" s="5">
        <f t="shared" si="94"/>
        <v>52.962499999999999</v>
      </c>
      <c r="R556" s="5">
        <f t="shared" si="95"/>
        <v>-52.962499999999999</v>
      </c>
      <c r="S556" s="15">
        <f t="shared" si="96"/>
        <v>-1</v>
      </c>
      <c r="T556">
        <v>0</v>
      </c>
      <c r="U556" s="5" t="str">
        <f t="shared" si="97"/>
        <v>NA</v>
      </c>
      <c r="V556" s="15">
        <f t="shared" si="98"/>
        <v>0</v>
      </c>
      <c r="W556" s="15">
        <f t="shared" si="99"/>
        <v>0</v>
      </c>
      <c r="X556" s="5">
        <f t="shared" si="100"/>
        <v>0</v>
      </c>
      <c r="Y556" s="5">
        <f t="shared" si="101"/>
        <v>47.666249999999998</v>
      </c>
      <c r="Z556" s="5">
        <f t="shared" si="102"/>
        <v>-55.610624999999999</v>
      </c>
      <c r="AA556" s="5">
        <f t="shared" si="103"/>
        <v>5.2962500000000006</v>
      </c>
      <c r="AB556" s="5">
        <f t="shared" si="104"/>
        <v>2.6481250000000003</v>
      </c>
    </row>
    <row r="557" spans="1:28" x14ac:dyDescent="0.55000000000000004">
      <c r="A557" s="3" t="s">
        <v>210</v>
      </c>
      <c r="B557" s="3" t="s">
        <v>239</v>
      </c>
      <c r="C557" t="s">
        <v>47</v>
      </c>
      <c r="D557" s="3" t="s">
        <v>48</v>
      </c>
      <c r="E557" s="3" t="s">
        <v>309</v>
      </c>
      <c r="F557" s="3" t="s">
        <v>35</v>
      </c>
      <c r="G557" s="5">
        <v>0</v>
      </c>
      <c r="H557">
        <v>11</v>
      </c>
      <c r="I557" s="5">
        <v>56.549999962499996</v>
      </c>
      <c r="J557" s="5">
        <v>5.1409090874999999</v>
      </c>
      <c r="K557">
        <v>1840</v>
      </c>
      <c r="L557" s="15">
        <v>5.9782608695652193E-3</v>
      </c>
      <c r="M557" s="13">
        <v>1.2483206521739101</v>
      </c>
      <c r="N557" s="15">
        <v>0</v>
      </c>
      <c r="O557" s="5">
        <v>0</v>
      </c>
      <c r="P557" s="5">
        <v>0</v>
      </c>
      <c r="Q557" s="5">
        <f t="shared" si="94"/>
        <v>56.549999962499996</v>
      </c>
      <c r="R557" s="5">
        <f t="shared" si="95"/>
        <v>-56.549999962499996</v>
      </c>
      <c r="S557" s="15">
        <f t="shared" si="96"/>
        <v>-1</v>
      </c>
      <c r="T557">
        <v>0</v>
      </c>
      <c r="U557" s="5" t="str">
        <f t="shared" si="97"/>
        <v>NA</v>
      </c>
      <c r="V557" s="15">
        <f t="shared" si="98"/>
        <v>0</v>
      </c>
      <c r="W557" s="15">
        <f t="shared" si="99"/>
        <v>0</v>
      </c>
      <c r="X557" s="5">
        <f t="shared" si="100"/>
        <v>0</v>
      </c>
      <c r="Y557" s="5">
        <f t="shared" si="101"/>
        <v>50.894999966249998</v>
      </c>
      <c r="Z557" s="5">
        <f t="shared" si="102"/>
        <v>-59.377499960624995</v>
      </c>
      <c r="AA557" s="5">
        <f t="shared" si="103"/>
        <v>5.6549999962499982</v>
      </c>
      <c r="AB557" s="5">
        <f t="shared" si="104"/>
        <v>2.8274999981249991</v>
      </c>
    </row>
    <row r="558" spans="1:28" x14ac:dyDescent="0.55000000000000004">
      <c r="A558" s="3" t="s">
        <v>210</v>
      </c>
      <c r="B558" s="3" t="s">
        <v>407</v>
      </c>
      <c r="C558" t="s">
        <v>47</v>
      </c>
      <c r="D558" s="3" t="s">
        <v>48</v>
      </c>
      <c r="E558" s="3" t="s">
        <v>165</v>
      </c>
      <c r="F558" s="3" t="s">
        <v>35</v>
      </c>
      <c r="G558" s="5">
        <v>0</v>
      </c>
      <c r="H558">
        <v>31</v>
      </c>
      <c r="I558" s="5">
        <v>60.499999899999992</v>
      </c>
      <c r="J558" s="5">
        <v>1.9516128999999998</v>
      </c>
      <c r="K558">
        <v>402</v>
      </c>
      <c r="L558" s="15">
        <v>7.7114427860696499E-2</v>
      </c>
      <c r="M558" s="13">
        <v>1.14014925373134</v>
      </c>
      <c r="N558" s="15">
        <v>0</v>
      </c>
      <c r="O558" s="5">
        <v>0</v>
      </c>
      <c r="P558" s="5">
        <v>0</v>
      </c>
      <c r="Q558" s="5">
        <f t="shared" si="94"/>
        <v>60.499999899999992</v>
      </c>
      <c r="R558" s="5">
        <f t="shared" si="95"/>
        <v>-60.499999899999992</v>
      </c>
      <c r="S558" s="15">
        <f t="shared" si="96"/>
        <v>-1</v>
      </c>
      <c r="T558">
        <v>0</v>
      </c>
      <c r="U558" s="5" t="str">
        <f t="shared" si="97"/>
        <v>NA</v>
      </c>
      <c r="V558" s="15">
        <f t="shared" si="98"/>
        <v>0</v>
      </c>
      <c r="W558" s="15">
        <f t="shared" si="99"/>
        <v>0</v>
      </c>
      <c r="X558" s="5">
        <f t="shared" si="100"/>
        <v>0</v>
      </c>
      <c r="Y558" s="5">
        <f t="shared" si="101"/>
        <v>54.449999909999995</v>
      </c>
      <c r="Z558" s="5">
        <f t="shared" si="102"/>
        <v>-63.524999894999993</v>
      </c>
      <c r="AA558" s="5">
        <f t="shared" si="103"/>
        <v>6.0499999899999963</v>
      </c>
      <c r="AB558" s="5">
        <f t="shared" si="104"/>
        <v>3.0249999950000017</v>
      </c>
    </row>
    <row r="559" spans="1:28" x14ac:dyDescent="0.55000000000000004">
      <c r="A559" s="3" t="s">
        <v>210</v>
      </c>
      <c r="B559" s="3" t="s">
        <v>826</v>
      </c>
      <c r="C559" t="s">
        <v>47</v>
      </c>
      <c r="D559" s="3" t="s">
        <v>48</v>
      </c>
      <c r="E559" s="3" t="s">
        <v>309</v>
      </c>
      <c r="F559" s="3" t="s">
        <v>35</v>
      </c>
      <c r="G559" s="5">
        <v>0</v>
      </c>
      <c r="H559">
        <v>22</v>
      </c>
      <c r="I559" s="5">
        <v>60.912500000000001</v>
      </c>
      <c r="J559" s="5">
        <v>2.7687499999999998</v>
      </c>
      <c r="K559">
        <v>519</v>
      </c>
      <c r="L559" s="15">
        <v>4.2389210019267799E-2</v>
      </c>
      <c r="M559" s="13">
        <v>1.66458574181118</v>
      </c>
      <c r="N559" s="15">
        <v>0</v>
      </c>
      <c r="O559" s="5">
        <v>0</v>
      </c>
      <c r="P559" s="5">
        <v>0</v>
      </c>
      <c r="Q559" s="5">
        <f t="shared" si="94"/>
        <v>60.912500000000001</v>
      </c>
      <c r="R559" s="5">
        <f t="shared" si="95"/>
        <v>-60.912500000000001</v>
      </c>
      <c r="S559" s="15">
        <f t="shared" si="96"/>
        <v>-1</v>
      </c>
      <c r="T559">
        <v>0</v>
      </c>
      <c r="U559" s="5" t="str">
        <f t="shared" si="97"/>
        <v>NA</v>
      </c>
      <c r="V559" s="15">
        <f t="shared" si="98"/>
        <v>0</v>
      </c>
      <c r="W559" s="15">
        <f t="shared" si="99"/>
        <v>0</v>
      </c>
      <c r="X559" s="5">
        <f t="shared" si="100"/>
        <v>0</v>
      </c>
      <c r="Y559" s="5">
        <f t="shared" si="101"/>
        <v>54.821249999999999</v>
      </c>
      <c r="Z559" s="5">
        <f t="shared" si="102"/>
        <v>-63.958125000000003</v>
      </c>
      <c r="AA559" s="5">
        <f t="shared" si="103"/>
        <v>6.0912500000000023</v>
      </c>
      <c r="AB559" s="5">
        <f t="shared" si="104"/>
        <v>3.0456250000000011</v>
      </c>
    </row>
    <row r="560" spans="1:28" x14ac:dyDescent="0.55000000000000004">
      <c r="A560" s="3" t="s">
        <v>210</v>
      </c>
      <c r="B560" s="3" t="s">
        <v>249</v>
      </c>
      <c r="C560" t="s">
        <v>47</v>
      </c>
      <c r="D560" s="3" t="s">
        <v>48</v>
      </c>
      <c r="E560" s="3" t="s">
        <v>309</v>
      </c>
      <c r="F560" s="3" t="s">
        <v>35</v>
      </c>
      <c r="G560" s="5">
        <v>0</v>
      </c>
      <c r="H560">
        <v>25</v>
      </c>
      <c r="I560" s="5">
        <v>62.637500000000003</v>
      </c>
      <c r="J560" s="5">
        <v>2.5055000000000001</v>
      </c>
      <c r="K560">
        <v>638</v>
      </c>
      <c r="L560" s="15">
        <v>3.9184952978056402E-2</v>
      </c>
      <c r="M560" s="13">
        <v>1.79830721003135</v>
      </c>
      <c r="N560" s="15">
        <v>0</v>
      </c>
      <c r="O560" s="5">
        <v>0</v>
      </c>
      <c r="P560" s="5">
        <v>0</v>
      </c>
      <c r="Q560" s="5">
        <f t="shared" si="94"/>
        <v>62.637500000000003</v>
      </c>
      <c r="R560" s="5">
        <f t="shared" si="95"/>
        <v>-62.637500000000003</v>
      </c>
      <c r="S560" s="15">
        <f t="shared" si="96"/>
        <v>-1</v>
      </c>
      <c r="T560">
        <v>0</v>
      </c>
      <c r="U560" s="5" t="str">
        <f t="shared" si="97"/>
        <v>NA</v>
      </c>
      <c r="V560" s="15">
        <f t="shared" si="98"/>
        <v>0</v>
      </c>
      <c r="W560" s="15">
        <f t="shared" si="99"/>
        <v>0</v>
      </c>
      <c r="X560" s="5">
        <f t="shared" si="100"/>
        <v>0</v>
      </c>
      <c r="Y560" s="5">
        <f t="shared" si="101"/>
        <v>56.373750000000001</v>
      </c>
      <c r="Z560" s="5">
        <f t="shared" si="102"/>
        <v>-65.769375000000011</v>
      </c>
      <c r="AA560" s="5">
        <f t="shared" si="103"/>
        <v>6.2637500000000017</v>
      </c>
      <c r="AB560" s="5">
        <f t="shared" si="104"/>
        <v>3.131875000000008</v>
      </c>
    </row>
    <row r="561" spans="1:28" x14ac:dyDescent="0.55000000000000004">
      <c r="A561" s="3" t="s">
        <v>210</v>
      </c>
      <c r="B561" s="3" t="s">
        <v>447</v>
      </c>
      <c r="C561" t="s">
        <v>47</v>
      </c>
      <c r="D561" s="3" t="s">
        <v>48</v>
      </c>
      <c r="E561" s="3" t="s">
        <v>309</v>
      </c>
      <c r="F561" s="3" t="s">
        <v>35</v>
      </c>
      <c r="G561" s="5">
        <v>0</v>
      </c>
      <c r="H561">
        <v>48</v>
      </c>
      <c r="I561" s="5">
        <v>70.962499800000018</v>
      </c>
      <c r="J561" s="5">
        <v>1.4783854125000002</v>
      </c>
      <c r="K561">
        <v>2583</v>
      </c>
      <c r="L561" s="15">
        <v>1.85830429732869E-2</v>
      </c>
      <c r="M561" s="13">
        <v>1.3080332946186599</v>
      </c>
      <c r="N561" s="15">
        <v>0</v>
      </c>
      <c r="O561" s="5">
        <v>0</v>
      </c>
      <c r="P561" s="5">
        <v>0</v>
      </c>
      <c r="Q561" s="5">
        <f t="shared" si="94"/>
        <v>70.962499800000018</v>
      </c>
      <c r="R561" s="5">
        <f t="shared" si="95"/>
        <v>-70.962499800000018</v>
      </c>
      <c r="S561" s="15">
        <f t="shared" si="96"/>
        <v>-1</v>
      </c>
      <c r="T561">
        <v>0</v>
      </c>
      <c r="U561" s="5" t="str">
        <f t="shared" si="97"/>
        <v>NA</v>
      </c>
      <c r="V561" s="15">
        <f t="shared" si="98"/>
        <v>0</v>
      </c>
      <c r="W561" s="15">
        <f t="shared" si="99"/>
        <v>0</v>
      </c>
      <c r="X561" s="5">
        <f t="shared" si="100"/>
        <v>0</v>
      </c>
      <c r="Y561" s="5">
        <f t="shared" si="101"/>
        <v>63.866249820000014</v>
      </c>
      <c r="Z561" s="5">
        <f t="shared" si="102"/>
        <v>-74.510624790000023</v>
      </c>
      <c r="AA561" s="5">
        <f t="shared" si="103"/>
        <v>7.0962499800000032</v>
      </c>
      <c r="AB561" s="5">
        <f t="shared" si="104"/>
        <v>3.5481249900000051</v>
      </c>
    </row>
    <row r="562" spans="1:28" x14ac:dyDescent="0.55000000000000004">
      <c r="A562" s="3" t="s">
        <v>210</v>
      </c>
      <c r="B562" s="3" t="s">
        <v>600</v>
      </c>
      <c r="C562" t="s">
        <v>47</v>
      </c>
      <c r="D562" s="3" t="s">
        <v>48</v>
      </c>
      <c r="E562" s="3" t="s">
        <v>49</v>
      </c>
      <c r="F562" s="3" t="s">
        <v>35</v>
      </c>
      <c r="G562" s="5">
        <v>0</v>
      </c>
      <c r="H562">
        <v>12</v>
      </c>
      <c r="I562" s="5">
        <v>73.474999949999997</v>
      </c>
      <c r="J562" s="5">
        <v>6.1229166624999998</v>
      </c>
      <c r="K562">
        <v>1166</v>
      </c>
      <c r="L562" s="15">
        <v>1.0291595197255601E-2</v>
      </c>
      <c r="M562" s="13">
        <v>2.9629331046312202</v>
      </c>
      <c r="N562" s="15">
        <v>0</v>
      </c>
      <c r="O562" s="5">
        <v>0</v>
      </c>
      <c r="P562" s="5">
        <v>0</v>
      </c>
      <c r="Q562" s="5">
        <f t="shared" si="94"/>
        <v>73.474999949999997</v>
      </c>
      <c r="R562" s="5">
        <f t="shared" si="95"/>
        <v>-73.474999949999997</v>
      </c>
      <c r="S562" s="15">
        <f t="shared" si="96"/>
        <v>-1</v>
      </c>
      <c r="T562">
        <v>0</v>
      </c>
      <c r="U562" s="5" t="str">
        <f t="shared" si="97"/>
        <v>NA</v>
      </c>
      <c r="V562" s="15">
        <f t="shared" si="98"/>
        <v>0</v>
      </c>
      <c r="W562" s="15">
        <f t="shared" si="99"/>
        <v>0</v>
      </c>
      <c r="X562" s="5">
        <f t="shared" si="100"/>
        <v>0</v>
      </c>
      <c r="Y562" s="5">
        <f t="shared" si="101"/>
        <v>66.127499955000005</v>
      </c>
      <c r="Z562" s="5">
        <f t="shared" si="102"/>
        <v>-77.148749947499994</v>
      </c>
      <c r="AA562" s="5">
        <f t="shared" si="103"/>
        <v>7.3474999949999926</v>
      </c>
      <c r="AB562" s="5">
        <f t="shared" si="104"/>
        <v>3.6737499974999963</v>
      </c>
    </row>
    <row r="563" spans="1:28" x14ac:dyDescent="0.55000000000000004">
      <c r="A563" s="3" t="s">
        <v>210</v>
      </c>
      <c r="B563" s="3" t="s">
        <v>728</v>
      </c>
      <c r="C563" t="s">
        <v>47</v>
      </c>
      <c r="D563" s="3" t="s">
        <v>729</v>
      </c>
      <c r="E563" s="3" t="s">
        <v>730</v>
      </c>
      <c r="F563" s="3" t="s">
        <v>35</v>
      </c>
      <c r="G563" s="5">
        <v>0</v>
      </c>
      <c r="H563">
        <v>22</v>
      </c>
      <c r="I563" s="5">
        <v>118.09999987500001</v>
      </c>
      <c r="J563" s="5">
        <v>5.3681818125000005</v>
      </c>
      <c r="K563">
        <v>4847</v>
      </c>
      <c r="L563" s="15">
        <v>4.5388900350732406E-3</v>
      </c>
      <c r="M563" s="13">
        <v>2.50342067258098</v>
      </c>
      <c r="N563" s="15">
        <v>0</v>
      </c>
      <c r="O563" s="5">
        <v>0</v>
      </c>
      <c r="P563" s="5">
        <v>0</v>
      </c>
      <c r="Q563" s="5">
        <f t="shared" si="94"/>
        <v>118.09999987500001</v>
      </c>
      <c r="R563" s="5">
        <f t="shared" si="95"/>
        <v>-118.09999987500001</v>
      </c>
      <c r="S563" s="15">
        <f t="shared" si="96"/>
        <v>-1</v>
      </c>
      <c r="T563">
        <v>0</v>
      </c>
      <c r="U563" s="5" t="str">
        <f t="shared" si="97"/>
        <v>NA</v>
      </c>
      <c r="V563" s="15">
        <f t="shared" si="98"/>
        <v>0</v>
      </c>
      <c r="W563" s="15">
        <f t="shared" si="99"/>
        <v>0</v>
      </c>
      <c r="X563" s="5">
        <f t="shared" si="100"/>
        <v>0</v>
      </c>
      <c r="Y563" s="5">
        <f t="shared" si="101"/>
        <v>106.28999988750002</v>
      </c>
      <c r="Z563" s="5">
        <f t="shared" si="102"/>
        <v>-124.00499986875002</v>
      </c>
      <c r="AA563" s="5">
        <f t="shared" si="103"/>
        <v>11.809999987499992</v>
      </c>
      <c r="AB563" s="5">
        <f t="shared" si="104"/>
        <v>5.9049999937500104</v>
      </c>
    </row>
    <row r="564" spans="1:28" x14ac:dyDescent="0.55000000000000004">
      <c r="A564" s="3" t="s">
        <v>210</v>
      </c>
      <c r="B564" s="3" t="s">
        <v>423</v>
      </c>
      <c r="C564" t="s">
        <v>47</v>
      </c>
      <c r="D564" s="3" t="s">
        <v>48</v>
      </c>
      <c r="E564" s="3" t="s">
        <v>309</v>
      </c>
      <c r="F564" s="3" t="s">
        <v>35</v>
      </c>
      <c r="G564" s="5">
        <v>0</v>
      </c>
      <c r="H564">
        <v>38</v>
      </c>
      <c r="I564" s="5">
        <v>139.86249979999999</v>
      </c>
      <c r="J564" s="5">
        <v>3.6805921000000001</v>
      </c>
      <c r="K564">
        <v>422</v>
      </c>
      <c r="L564" s="15">
        <v>9.0047393364928896E-2</v>
      </c>
      <c r="M564" s="13">
        <v>1.7755687203791499</v>
      </c>
      <c r="N564" s="15">
        <v>0</v>
      </c>
      <c r="O564" s="5">
        <v>0</v>
      </c>
      <c r="P564" s="5">
        <v>0</v>
      </c>
      <c r="Q564" s="5">
        <f t="shared" si="94"/>
        <v>139.86249979999999</v>
      </c>
      <c r="R564" s="5">
        <f t="shared" si="95"/>
        <v>-139.86249979999999</v>
      </c>
      <c r="S564" s="15">
        <f t="shared" si="96"/>
        <v>-1</v>
      </c>
      <c r="T564">
        <v>0</v>
      </c>
      <c r="U564" s="5" t="str">
        <f t="shared" si="97"/>
        <v>NA</v>
      </c>
      <c r="V564" s="15">
        <f t="shared" si="98"/>
        <v>0</v>
      </c>
      <c r="W564" s="15">
        <f t="shared" si="99"/>
        <v>0</v>
      </c>
      <c r="X564" s="5">
        <f t="shared" si="100"/>
        <v>0</v>
      </c>
      <c r="Y564" s="5">
        <f t="shared" si="101"/>
        <v>125.87624982</v>
      </c>
      <c r="Z564" s="5">
        <f t="shared" si="102"/>
        <v>-146.85562479000001</v>
      </c>
      <c r="AA564" s="5">
        <f t="shared" si="103"/>
        <v>13.986249979999997</v>
      </c>
      <c r="AB564" s="5">
        <f t="shared" si="104"/>
        <v>6.9931249900000125</v>
      </c>
    </row>
    <row r="565" spans="1:28" x14ac:dyDescent="0.55000000000000004">
      <c r="A565" s="3" t="s">
        <v>210</v>
      </c>
      <c r="B565" s="3" t="s">
        <v>305</v>
      </c>
      <c r="C565" t="s">
        <v>47</v>
      </c>
      <c r="D565" s="3" t="s">
        <v>48</v>
      </c>
      <c r="E565" s="3" t="s">
        <v>161</v>
      </c>
      <c r="F565" s="3" t="s">
        <v>35</v>
      </c>
      <c r="G565" s="5">
        <v>0</v>
      </c>
      <c r="H565">
        <v>47</v>
      </c>
      <c r="I565" s="5">
        <v>141.06249942500003</v>
      </c>
      <c r="J565" s="5">
        <v>3.0013297750000003</v>
      </c>
      <c r="K565">
        <v>649</v>
      </c>
      <c r="L565" s="15">
        <v>7.24191063174114E-2</v>
      </c>
      <c r="M565" s="13">
        <v>1.16203389830508</v>
      </c>
      <c r="N565" s="15">
        <v>0</v>
      </c>
      <c r="O565" s="5">
        <v>0</v>
      </c>
      <c r="P565" s="5">
        <v>0</v>
      </c>
      <c r="Q565" s="5">
        <f t="shared" si="94"/>
        <v>141.06249942500003</v>
      </c>
      <c r="R565" s="5">
        <f t="shared" si="95"/>
        <v>-141.06249942500003</v>
      </c>
      <c r="S565" s="15">
        <f t="shared" si="96"/>
        <v>-1</v>
      </c>
      <c r="T565">
        <v>0</v>
      </c>
      <c r="U565" s="5" t="str">
        <f t="shared" si="97"/>
        <v>NA</v>
      </c>
      <c r="V565" s="15">
        <f t="shared" si="98"/>
        <v>0</v>
      </c>
      <c r="W565" s="15">
        <f t="shared" si="99"/>
        <v>0</v>
      </c>
      <c r="X565" s="5">
        <f t="shared" si="100"/>
        <v>0</v>
      </c>
      <c r="Y565" s="5">
        <f t="shared" si="101"/>
        <v>126.95624948250003</v>
      </c>
      <c r="Z565" s="5">
        <f t="shared" si="102"/>
        <v>-148.11562439625004</v>
      </c>
      <c r="AA565" s="5">
        <f t="shared" si="103"/>
        <v>14.1062499425</v>
      </c>
      <c r="AB565" s="5">
        <f t="shared" si="104"/>
        <v>7.0531249712500141</v>
      </c>
    </row>
    <row r="566" spans="1:28" x14ac:dyDescent="0.55000000000000004">
      <c r="A566" s="3" t="s">
        <v>210</v>
      </c>
      <c r="B566" s="3" t="s">
        <v>896</v>
      </c>
      <c r="C566" t="s">
        <v>47</v>
      </c>
      <c r="D566" s="3" t="s">
        <v>48</v>
      </c>
      <c r="E566" s="3" t="s">
        <v>309</v>
      </c>
      <c r="F566" s="3" t="s">
        <v>35</v>
      </c>
      <c r="G566" s="5">
        <v>0</v>
      </c>
      <c r="H566">
        <v>55</v>
      </c>
      <c r="I566" s="5">
        <v>145.99999974999997</v>
      </c>
      <c r="J566" s="5">
        <v>2.6545454499999996</v>
      </c>
      <c r="K566">
        <v>567</v>
      </c>
      <c r="L566" s="15">
        <v>9.7001763668430302E-2</v>
      </c>
      <c r="M566" s="13">
        <v>1.71641975308642</v>
      </c>
      <c r="N566" s="15">
        <v>0</v>
      </c>
      <c r="O566" s="5">
        <v>0</v>
      </c>
      <c r="P566" s="5">
        <v>0</v>
      </c>
      <c r="Q566" s="5">
        <f t="shared" si="94"/>
        <v>145.99999974999997</v>
      </c>
      <c r="R566" s="5">
        <f t="shared" si="95"/>
        <v>-145.99999974999997</v>
      </c>
      <c r="S566" s="15">
        <f t="shared" si="96"/>
        <v>-1</v>
      </c>
      <c r="T566">
        <v>0</v>
      </c>
      <c r="U566" s="5" t="str">
        <f t="shared" si="97"/>
        <v>NA</v>
      </c>
      <c r="V566" s="15">
        <f t="shared" si="98"/>
        <v>0</v>
      </c>
      <c r="W566" s="15">
        <f t="shared" si="99"/>
        <v>0</v>
      </c>
      <c r="X566" s="5">
        <f t="shared" si="100"/>
        <v>0</v>
      </c>
      <c r="Y566" s="5">
        <f t="shared" si="101"/>
        <v>131.39999977499997</v>
      </c>
      <c r="Z566" s="5">
        <f t="shared" si="102"/>
        <v>-153.29999973749997</v>
      </c>
      <c r="AA566" s="5">
        <f t="shared" si="103"/>
        <v>14.599999975000003</v>
      </c>
      <c r="AB566" s="5">
        <f t="shared" si="104"/>
        <v>7.2999999875000015</v>
      </c>
    </row>
    <row r="567" spans="1:28" x14ac:dyDescent="0.55000000000000004">
      <c r="A567" s="3" t="s">
        <v>210</v>
      </c>
      <c r="B567" s="3" t="s">
        <v>629</v>
      </c>
      <c r="C567" t="s">
        <v>47</v>
      </c>
      <c r="D567" s="3" t="s">
        <v>48</v>
      </c>
      <c r="E567" s="3" t="s">
        <v>309</v>
      </c>
      <c r="F567" s="3" t="s">
        <v>35</v>
      </c>
      <c r="G567" s="5">
        <v>0</v>
      </c>
      <c r="H567">
        <v>57</v>
      </c>
      <c r="I567" s="5">
        <v>170.24999969999999</v>
      </c>
      <c r="J567" s="5">
        <v>2.9868421000000001</v>
      </c>
      <c r="K567">
        <v>1750</v>
      </c>
      <c r="L567" s="15">
        <v>3.2571428571428598E-2</v>
      </c>
      <c r="M567" s="13">
        <v>2.1080857142857101</v>
      </c>
      <c r="N567" s="15">
        <v>0</v>
      </c>
      <c r="O567" s="5">
        <v>0</v>
      </c>
      <c r="P567" s="5">
        <v>0</v>
      </c>
      <c r="Q567" s="5">
        <f t="shared" si="94"/>
        <v>170.24999969999999</v>
      </c>
      <c r="R567" s="5">
        <f t="shared" si="95"/>
        <v>-170.24999969999999</v>
      </c>
      <c r="S567" s="15">
        <f t="shared" si="96"/>
        <v>-1</v>
      </c>
      <c r="T567">
        <v>0</v>
      </c>
      <c r="U567" s="5" t="str">
        <f t="shared" si="97"/>
        <v>NA</v>
      </c>
      <c r="V567" s="15">
        <f t="shared" si="98"/>
        <v>0</v>
      </c>
      <c r="W567" s="15">
        <f t="shared" si="99"/>
        <v>0</v>
      </c>
      <c r="X567" s="5">
        <f t="shared" si="100"/>
        <v>0</v>
      </c>
      <c r="Y567" s="5">
        <f t="shared" si="101"/>
        <v>153.22499973000001</v>
      </c>
      <c r="Z567" s="5">
        <f t="shared" si="102"/>
        <v>-178.76249968499999</v>
      </c>
      <c r="AA567" s="5">
        <f t="shared" si="103"/>
        <v>17.024999969999982</v>
      </c>
      <c r="AB567" s="5">
        <f t="shared" si="104"/>
        <v>8.5124999850000052</v>
      </c>
    </row>
    <row r="568" spans="1:28" x14ac:dyDescent="0.55000000000000004">
      <c r="A568" s="3" t="s">
        <v>210</v>
      </c>
      <c r="B568" s="3" t="s">
        <v>395</v>
      </c>
      <c r="C568" t="s">
        <v>47</v>
      </c>
      <c r="D568" s="3" t="s">
        <v>48</v>
      </c>
      <c r="E568" s="3" t="s">
        <v>309</v>
      </c>
      <c r="F568" s="3" t="s">
        <v>35</v>
      </c>
      <c r="G568" s="5">
        <v>0</v>
      </c>
      <c r="H568">
        <v>82</v>
      </c>
      <c r="I568" s="5">
        <v>175.29999975000001</v>
      </c>
      <c r="J568" s="5">
        <v>2.137804875</v>
      </c>
      <c r="K568">
        <v>2753</v>
      </c>
      <c r="L568" s="15">
        <v>2.9785688339992702E-2</v>
      </c>
      <c r="M568" s="13">
        <v>1.49896113330912</v>
      </c>
      <c r="N568" s="15">
        <v>0</v>
      </c>
      <c r="O568" s="5">
        <v>0</v>
      </c>
      <c r="P568" s="5">
        <v>0</v>
      </c>
      <c r="Q568" s="5">
        <f t="shared" si="94"/>
        <v>175.29999975000001</v>
      </c>
      <c r="R568" s="5">
        <f t="shared" si="95"/>
        <v>-175.29999975000001</v>
      </c>
      <c r="S568" s="15">
        <f t="shared" si="96"/>
        <v>-1</v>
      </c>
      <c r="T568">
        <v>0</v>
      </c>
      <c r="U568" s="5" t="str">
        <f t="shared" si="97"/>
        <v>NA</v>
      </c>
      <c r="V568" s="15">
        <f t="shared" si="98"/>
        <v>0</v>
      </c>
      <c r="W568" s="15">
        <f t="shared" si="99"/>
        <v>0</v>
      </c>
      <c r="X568" s="5">
        <f t="shared" si="100"/>
        <v>0</v>
      </c>
      <c r="Y568" s="5">
        <f t="shared" si="101"/>
        <v>157.769999775</v>
      </c>
      <c r="Z568" s="5">
        <f t="shared" si="102"/>
        <v>-184.06499973750002</v>
      </c>
      <c r="AA568" s="5">
        <f t="shared" si="103"/>
        <v>17.52999997500001</v>
      </c>
      <c r="AB568" s="5">
        <f t="shared" si="104"/>
        <v>8.7649999875000049</v>
      </c>
    </row>
    <row r="569" spans="1:28" x14ac:dyDescent="0.55000000000000004">
      <c r="A569" s="3" t="s">
        <v>210</v>
      </c>
      <c r="B569" s="3" t="s">
        <v>301</v>
      </c>
      <c r="C569" t="s">
        <v>47</v>
      </c>
      <c r="D569" s="3" t="s">
        <v>48</v>
      </c>
      <c r="E569" s="3" t="s">
        <v>309</v>
      </c>
      <c r="F569" s="3" t="s">
        <v>35</v>
      </c>
      <c r="G569" s="5">
        <v>0</v>
      </c>
      <c r="H569">
        <v>72</v>
      </c>
      <c r="I569" s="5">
        <v>234.14999939999998</v>
      </c>
      <c r="J569" s="5">
        <v>3.2520833249999996</v>
      </c>
      <c r="K569">
        <v>4123</v>
      </c>
      <c r="L569" s="15">
        <v>1.7463012369633799E-2</v>
      </c>
      <c r="M569" s="13">
        <v>1.4521198156682</v>
      </c>
      <c r="N569" s="15">
        <v>0</v>
      </c>
      <c r="O569" s="5">
        <v>0</v>
      </c>
      <c r="P569" s="5">
        <v>0</v>
      </c>
      <c r="Q569" s="5">
        <f t="shared" si="94"/>
        <v>234.14999939999998</v>
      </c>
      <c r="R569" s="5">
        <f t="shared" si="95"/>
        <v>-234.14999939999998</v>
      </c>
      <c r="S569" s="15">
        <f t="shared" si="96"/>
        <v>-1</v>
      </c>
      <c r="T569">
        <v>0</v>
      </c>
      <c r="U569" s="5" t="str">
        <f t="shared" si="97"/>
        <v>NA</v>
      </c>
      <c r="V569" s="15">
        <f t="shared" si="98"/>
        <v>0</v>
      </c>
      <c r="W569" s="15">
        <f t="shared" si="99"/>
        <v>0</v>
      </c>
      <c r="X569" s="5">
        <f t="shared" si="100"/>
        <v>0</v>
      </c>
      <c r="Y569" s="5">
        <f t="shared" si="101"/>
        <v>210.73499945999998</v>
      </c>
      <c r="Z569" s="5">
        <f t="shared" si="102"/>
        <v>-245.85749937</v>
      </c>
      <c r="AA569" s="5">
        <f t="shared" si="103"/>
        <v>23.414999940000001</v>
      </c>
      <c r="AB569" s="5">
        <f t="shared" si="104"/>
        <v>11.707499970000015</v>
      </c>
    </row>
    <row r="570" spans="1:28" x14ac:dyDescent="0.55000000000000004">
      <c r="A570" s="3" t="s">
        <v>210</v>
      </c>
      <c r="B570" s="3" t="s">
        <v>412</v>
      </c>
      <c r="C570" t="s">
        <v>47</v>
      </c>
      <c r="D570" s="3" t="s">
        <v>48</v>
      </c>
      <c r="E570" s="3" t="s">
        <v>309</v>
      </c>
      <c r="F570" s="3" t="s">
        <v>35</v>
      </c>
      <c r="G570" s="5">
        <v>0</v>
      </c>
      <c r="H570">
        <v>290</v>
      </c>
      <c r="I570" s="5">
        <v>480.61249774999999</v>
      </c>
      <c r="J570" s="5">
        <v>1.657284475</v>
      </c>
      <c r="K570">
        <v>4071</v>
      </c>
      <c r="L570" s="15">
        <v>7.1235568656349807E-2</v>
      </c>
      <c r="M570" s="13">
        <v>1.3082657823630599</v>
      </c>
      <c r="N570" s="15">
        <v>0</v>
      </c>
      <c r="O570" s="5">
        <v>0</v>
      </c>
      <c r="P570" s="5">
        <v>0</v>
      </c>
      <c r="Q570" s="5">
        <f t="shared" si="94"/>
        <v>480.61249774999999</v>
      </c>
      <c r="R570" s="5">
        <f t="shared" si="95"/>
        <v>-480.61249774999999</v>
      </c>
      <c r="S570" s="15">
        <f t="shared" si="96"/>
        <v>-1</v>
      </c>
      <c r="T570">
        <v>0</v>
      </c>
      <c r="U570" s="5" t="str">
        <f t="shared" si="97"/>
        <v>NA</v>
      </c>
      <c r="V570" s="15">
        <f t="shared" si="98"/>
        <v>0</v>
      </c>
      <c r="W570" s="15">
        <f t="shared" si="99"/>
        <v>0</v>
      </c>
      <c r="X570" s="5">
        <f t="shared" si="100"/>
        <v>0</v>
      </c>
      <c r="Y570" s="5">
        <f t="shared" si="101"/>
        <v>432.55124797500002</v>
      </c>
      <c r="Z570" s="5">
        <f t="shared" si="102"/>
        <v>-504.64312263750003</v>
      </c>
      <c r="AA570" s="5">
        <f t="shared" si="103"/>
        <v>48.061249774999965</v>
      </c>
      <c r="AB570" s="5">
        <f t="shared" si="104"/>
        <v>24.030624887500039</v>
      </c>
    </row>
    <row r="571" spans="1:28" x14ac:dyDescent="0.55000000000000004">
      <c r="A571" s="3" t="s">
        <v>210</v>
      </c>
      <c r="B571" s="3" t="s">
        <v>664</v>
      </c>
      <c r="C571" t="s">
        <v>47</v>
      </c>
      <c r="D571" s="3" t="s">
        <v>48</v>
      </c>
      <c r="E571" s="3" t="s">
        <v>49</v>
      </c>
      <c r="F571" s="3" t="s">
        <v>35</v>
      </c>
      <c r="G571" s="5">
        <v>0</v>
      </c>
      <c r="H571">
        <v>196</v>
      </c>
      <c r="I571" s="5">
        <v>713.87499994999996</v>
      </c>
      <c r="J571" s="5">
        <v>3.6422193875</v>
      </c>
      <c r="K571">
        <v>51140</v>
      </c>
      <c r="L571" s="15">
        <v>3.8326163472819697E-3</v>
      </c>
      <c r="M571" s="13">
        <v>1.46788560813453</v>
      </c>
      <c r="N571" s="15">
        <v>0</v>
      </c>
      <c r="O571" s="5">
        <v>0</v>
      </c>
      <c r="P571" s="5">
        <v>0</v>
      </c>
      <c r="Q571" s="5">
        <f t="shared" si="94"/>
        <v>713.87499994999996</v>
      </c>
      <c r="R571" s="5">
        <f t="shared" si="95"/>
        <v>-713.87499994999996</v>
      </c>
      <c r="S571" s="15">
        <f t="shared" si="96"/>
        <v>-1</v>
      </c>
      <c r="T571">
        <v>0</v>
      </c>
      <c r="U571" s="5" t="str">
        <f t="shared" si="97"/>
        <v>NA</v>
      </c>
      <c r="V571" s="15">
        <f t="shared" si="98"/>
        <v>0</v>
      </c>
      <c r="W571" s="15">
        <f t="shared" si="99"/>
        <v>0</v>
      </c>
      <c r="X571" s="5">
        <f t="shared" si="100"/>
        <v>0</v>
      </c>
      <c r="Y571" s="5">
        <f t="shared" si="101"/>
        <v>642.48749995499998</v>
      </c>
      <c r="Z571" s="5">
        <f t="shared" si="102"/>
        <v>-749.56874994750001</v>
      </c>
      <c r="AA571" s="5">
        <f t="shared" si="103"/>
        <v>71.387499994999985</v>
      </c>
      <c r="AB571" s="5">
        <f t="shared" si="104"/>
        <v>35.693749997500049</v>
      </c>
    </row>
    <row r="572" spans="1:28" x14ac:dyDescent="0.55000000000000004">
      <c r="A572" s="3" t="s">
        <v>210</v>
      </c>
      <c r="B572" s="3" t="s">
        <v>452</v>
      </c>
      <c r="C572" t="s">
        <v>47</v>
      </c>
      <c r="D572" s="3" t="s">
        <v>48</v>
      </c>
      <c r="E572" s="3" t="s">
        <v>309</v>
      </c>
      <c r="F572" s="3" t="s">
        <v>35</v>
      </c>
      <c r="G572" s="5">
        <v>0</v>
      </c>
      <c r="H572">
        <v>160</v>
      </c>
      <c r="I572" s="5">
        <v>824.51250000000005</v>
      </c>
      <c r="J572" s="5">
        <v>5.1532031250000001</v>
      </c>
      <c r="K572">
        <v>17476</v>
      </c>
      <c r="L572" s="15">
        <v>9.15541313801785E-3</v>
      </c>
      <c r="M572" s="13">
        <v>3.3789951934081</v>
      </c>
      <c r="N572" s="15">
        <v>0</v>
      </c>
      <c r="O572" s="5">
        <v>0</v>
      </c>
      <c r="P572" s="5">
        <v>0</v>
      </c>
      <c r="Q572" s="5">
        <f t="shared" si="94"/>
        <v>824.51250000000005</v>
      </c>
      <c r="R572" s="5">
        <f t="shared" si="95"/>
        <v>-824.51250000000005</v>
      </c>
      <c r="S572" s="15">
        <f t="shared" si="96"/>
        <v>-1</v>
      </c>
      <c r="T572">
        <v>0</v>
      </c>
      <c r="U572" s="5" t="str">
        <f t="shared" si="97"/>
        <v>NA</v>
      </c>
      <c r="V572" s="15">
        <f t="shared" si="98"/>
        <v>0</v>
      </c>
      <c r="W572" s="15">
        <f t="shared" si="99"/>
        <v>0</v>
      </c>
      <c r="X572" s="5">
        <f t="shared" si="100"/>
        <v>0</v>
      </c>
      <c r="Y572" s="5">
        <f t="shared" si="101"/>
        <v>742.06125000000009</v>
      </c>
      <c r="Z572" s="5">
        <f t="shared" si="102"/>
        <v>-865.73812500000008</v>
      </c>
      <c r="AA572" s="5">
        <f t="shared" si="103"/>
        <v>82.451249999999959</v>
      </c>
      <c r="AB572" s="5">
        <f t="shared" si="104"/>
        <v>41.225625000000036</v>
      </c>
    </row>
    <row r="573" spans="1:28" x14ac:dyDescent="0.55000000000000004">
      <c r="A573" s="3" t="s">
        <v>63</v>
      </c>
      <c r="B573" s="3" t="s">
        <v>1013</v>
      </c>
      <c r="C573" t="s">
        <v>66</v>
      </c>
      <c r="D573" s="3" t="s">
        <v>36</v>
      </c>
      <c r="E573" s="3" t="s">
        <v>36</v>
      </c>
      <c r="F573" s="3" t="s">
        <v>67</v>
      </c>
      <c r="G573" s="5">
        <v>0.125</v>
      </c>
      <c r="H573">
        <v>1</v>
      </c>
      <c r="I573" s="5">
        <v>0.125</v>
      </c>
      <c r="J573" s="5">
        <v>0.125</v>
      </c>
      <c r="K573">
        <v>212</v>
      </c>
      <c r="L573" s="15">
        <v>4.7169811320754698E-3</v>
      </c>
      <c r="M573" s="13">
        <v>1.11981132075472</v>
      </c>
      <c r="N573" s="15">
        <v>0</v>
      </c>
      <c r="O573" s="5">
        <v>0</v>
      </c>
      <c r="P573" s="5">
        <v>0</v>
      </c>
      <c r="Q573" s="5">
        <f t="shared" si="94"/>
        <v>0.125</v>
      </c>
      <c r="R573" s="5">
        <f t="shared" si="95"/>
        <v>-0.125</v>
      </c>
      <c r="S573" s="15">
        <f t="shared" si="96"/>
        <v>-1</v>
      </c>
      <c r="T573">
        <v>0</v>
      </c>
      <c r="U573" s="5" t="str">
        <f t="shared" si="97"/>
        <v>NA</v>
      </c>
      <c r="V573" s="15">
        <f t="shared" si="98"/>
        <v>0</v>
      </c>
      <c r="W573" s="15">
        <f t="shared" si="99"/>
        <v>0</v>
      </c>
      <c r="X573" s="5">
        <f t="shared" si="100"/>
        <v>0</v>
      </c>
      <c r="Y573" s="5">
        <f t="shared" si="101"/>
        <v>0.1125</v>
      </c>
      <c r="Z573" s="5">
        <f t="shared" si="102"/>
        <v>-0.13125000000000001</v>
      </c>
      <c r="AA573" s="5">
        <f t="shared" si="103"/>
        <v>1.2499999999999997E-2</v>
      </c>
      <c r="AB573" s="5">
        <f t="shared" si="104"/>
        <v>6.2500000000000056E-3</v>
      </c>
    </row>
    <row r="574" spans="1:28" x14ac:dyDescent="0.55000000000000004">
      <c r="A574" s="3" t="s">
        <v>63</v>
      </c>
      <c r="B574" s="3" t="s">
        <v>1015</v>
      </c>
      <c r="C574" t="s">
        <v>66</v>
      </c>
      <c r="D574" s="3" t="s">
        <v>36</v>
      </c>
      <c r="E574" s="3" t="s">
        <v>36</v>
      </c>
      <c r="F574" s="3" t="s">
        <v>67</v>
      </c>
      <c r="G574" s="5">
        <v>0.125</v>
      </c>
      <c r="H574">
        <v>1</v>
      </c>
      <c r="I574" s="5">
        <v>0.125</v>
      </c>
      <c r="J574" s="5">
        <v>0.125</v>
      </c>
      <c r="K574">
        <v>4417</v>
      </c>
      <c r="L574" s="15">
        <v>2.2639800769753201E-4</v>
      </c>
      <c r="M574" s="13">
        <v>1.83065429024225</v>
      </c>
      <c r="N574" s="15">
        <v>0</v>
      </c>
      <c r="O574" s="5">
        <v>0</v>
      </c>
      <c r="P574" s="5">
        <v>0</v>
      </c>
      <c r="Q574" s="5">
        <f t="shared" si="94"/>
        <v>0.125</v>
      </c>
      <c r="R574" s="5">
        <f t="shared" si="95"/>
        <v>-0.125</v>
      </c>
      <c r="S574" s="15">
        <f t="shared" si="96"/>
        <v>-1</v>
      </c>
      <c r="T574">
        <v>0</v>
      </c>
      <c r="U574" s="5" t="str">
        <f t="shared" si="97"/>
        <v>NA</v>
      </c>
      <c r="V574" s="15">
        <f t="shared" si="98"/>
        <v>0</v>
      </c>
      <c r="W574" s="15">
        <f t="shared" si="99"/>
        <v>0</v>
      </c>
      <c r="X574" s="5">
        <f t="shared" si="100"/>
        <v>0</v>
      </c>
      <c r="Y574" s="5">
        <f t="shared" si="101"/>
        <v>0.1125</v>
      </c>
      <c r="Z574" s="5">
        <f t="shared" si="102"/>
        <v>-0.13125000000000001</v>
      </c>
      <c r="AA574" s="5">
        <f t="shared" si="103"/>
        <v>1.2499999999999997E-2</v>
      </c>
      <c r="AB574" s="5">
        <f t="shared" si="104"/>
        <v>6.2500000000000056E-3</v>
      </c>
    </row>
    <row r="575" spans="1:28" x14ac:dyDescent="0.55000000000000004">
      <c r="A575" s="3" t="s">
        <v>63</v>
      </c>
      <c r="B575" s="3" t="s">
        <v>1018</v>
      </c>
      <c r="C575" t="s">
        <v>66</v>
      </c>
      <c r="D575" s="3" t="s">
        <v>36</v>
      </c>
      <c r="E575" s="3" t="s">
        <v>36</v>
      </c>
      <c r="F575" s="3" t="s">
        <v>67</v>
      </c>
      <c r="G575" s="5">
        <v>0.125</v>
      </c>
      <c r="H575">
        <v>1</v>
      </c>
      <c r="I575" s="5">
        <v>0.13750000000000001</v>
      </c>
      <c r="J575" s="5">
        <v>0.13750000000000001</v>
      </c>
      <c r="K575">
        <v>217</v>
      </c>
      <c r="L575" s="15">
        <v>4.6082949308755804E-3</v>
      </c>
      <c r="M575" s="13">
        <v>1.50599078341014</v>
      </c>
      <c r="N575" s="15">
        <v>0</v>
      </c>
      <c r="O575" s="5">
        <v>0</v>
      </c>
      <c r="P575" s="5">
        <v>0</v>
      </c>
      <c r="Q575" s="5">
        <f t="shared" si="94"/>
        <v>0.13750000000000001</v>
      </c>
      <c r="R575" s="5">
        <f t="shared" si="95"/>
        <v>-0.13750000000000001</v>
      </c>
      <c r="S575" s="15">
        <f t="shared" si="96"/>
        <v>-1</v>
      </c>
      <c r="T575">
        <v>0</v>
      </c>
      <c r="U575" s="5" t="str">
        <f t="shared" si="97"/>
        <v>NA</v>
      </c>
      <c r="V575" s="15">
        <f t="shared" si="98"/>
        <v>0</v>
      </c>
      <c r="W575" s="15">
        <f t="shared" si="99"/>
        <v>0</v>
      </c>
      <c r="X575" s="5">
        <f t="shared" si="100"/>
        <v>0</v>
      </c>
      <c r="Y575" s="5">
        <f t="shared" si="101"/>
        <v>0.12375000000000001</v>
      </c>
      <c r="Z575" s="5">
        <f t="shared" si="102"/>
        <v>-0.14437500000000003</v>
      </c>
      <c r="AA575" s="5">
        <f t="shared" si="103"/>
        <v>1.3749999999999998E-2</v>
      </c>
      <c r="AB575" s="5">
        <f t="shared" si="104"/>
        <v>6.87500000000002E-3</v>
      </c>
    </row>
    <row r="576" spans="1:28" x14ac:dyDescent="0.55000000000000004">
      <c r="A576" s="3" t="s">
        <v>63</v>
      </c>
      <c r="B576" s="3" t="s">
        <v>1021</v>
      </c>
      <c r="C576" t="s">
        <v>66</v>
      </c>
      <c r="D576" s="3" t="s">
        <v>36</v>
      </c>
      <c r="E576" s="3" t="s">
        <v>36</v>
      </c>
      <c r="F576" s="3" t="s">
        <v>67</v>
      </c>
      <c r="G576" s="5">
        <v>0.125</v>
      </c>
      <c r="H576">
        <v>1</v>
      </c>
      <c r="I576" s="5">
        <v>0.15</v>
      </c>
      <c r="J576" s="5">
        <v>0.15</v>
      </c>
      <c r="K576">
        <v>387</v>
      </c>
      <c r="L576" s="15">
        <v>2.58397932816538E-3</v>
      </c>
      <c r="M576" s="13">
        <v>1.43979328165375</v>
      </c>
      <c r="N576" s="15">
        <v>0</v>
      </c>
      <c r="O576" s="5">
        <v>0</v>
      </c>
      <c r="P576" s="5">
        <v>0</v>
      </c>
      <c r="Q576" s="5">
        <f t="shared" si="94"/>
        <v>0.15</v>
      </c>
      <c r="R576" s="5">
        <f t="shared" si="95"/>
        <v>-0.15</v>
      </c>
      <c r="S576" s="15">
        <f t="shared" si="96"/>
        <v>-1</v>
      </c>
      <c r="T576">
        <v>0</v>
      </c>
      <c r="U576" s="5" t="str">
        <f t="shared" si="97"/>
        <v>NA</v>
      </c>
      <c r="V576" s="15">
        <f t="shared" si="98"/>
        <v>0</v>
      </c>
      <c r="W576" s="15">
        <f t="shared" si="99"/>
        <v>0</v>
      </c>
      <c r="X576" s="5">
        <f t="shared" si="100"/>
        <v>0</v>
      </c>
      <c r="Y576" s="5">
        <f t="shared" si="101"/>
        <v>0.13500000000000001</v>
      </c>
      <c r="Z576" s="5">
        <f t="shared" si="102"/>
        <v>-0.1575</v>
      </c>
      <c r="AA576" s="5">
        <f t="shared" si="103"/>
        <v>1.4999999999999986E-2</v>
      </c>
      <c r="AB576" s="5">
        <f t="shared" si="104"/>
        <v>7.5000000000000067E-3</v>
      </c>
    </row>
    <row r="577" spans="1:28" x14ac:dyDescent="0.55000000000000004">
      <c r="A577" s="3" t="s">
        <v>63</v>
      </c>
      <c r="B577" s="3" t="s">
        <v>1024</v>
      </c>
      <c r="C577" t="s">
        <v>31</v>
      </c>
      <c r="D577" s="3" t="s">
        <v>36</v>
      </c>
      <c r="E577" s="3" t="s">
        <v>36</v>
      </c>
      <c r="F577" s="3" t="s">
        <v>67</v>
      </c>
      <c r="G577" s="5">
        <v>0.125</v>
      </c>
      <c r="H577">
        <v>2</v>
      </c>
      <c r="I577" s="5">
        <v>0.25</v>
      </c>
      <c r="J577" s="5">
        <v>0.125</v>
      </c>
      <c r="K577">
        <v>739</v>
      </c>
      <c r="L577" s="15">
        <v>2.7063599458728E-3</v>
      </c>
      <c r="M577" s="13">
        <v>3.19756427604871</v>
      </c>
      <c r="N577" s="15">
        <v>0</v>
      </c>
      <c r="O577" s="5">
        <v>0</v>
      </c>
      <c r="P577" s="5">
        <v>0</v>
      </c>
      <c r="Q577" s="5">
        <f t="shared" si="94"/>
        <v>0.25</v>
      </c>
      <c r="R577" s="5">
        <f t="shared" si="95"/>
        <v>-0.25</v>
      </c>
      <c r="S577" s="15">
        <f t="shared" si="96"/>
        <v>-1</v>
      </c>
      <c r="T577">
        <v>0</v>
      </c>
      <c r="U577" s="5" t="str">
        <f t="shared" si="97"/>
        <v>NA</v>
      </c>
      <c r="V577" s="15">
        <f t="shared" si="98"/>
        <v>0</v>
      </c>
      <c r="W577" s="15">
        <f t="shared" si="99"/>
        <v>0</v>
      </c>
      <c r="X577" s="5">
        <f t="shared" si="100"/>
        <v>0</v>
      </c>
      <c r="Y577" s="5">
        <f t="shared" si="101"/>
        <v>0.22500000000000001</v>
      </c>
      <c r="Z577" s="5">
        <f t="shared" si="102"/>
        <v>-0.26250000000000001</v>
      </c>
      <c r="AA577" s="5">
        <f t="shared" si="103"/>
        <v>2.4999999999999994E-2</v>
      </c>
      <c r="AB577" s="5">
        <f t="shared" si="104"/>
        <v>1.2500000000000011E-2</v>
      </c>
    </row>
    <row r="578" spans="1:28" x14ac:dyDescent="0.55000000000000004">
      <c r="A578" s="3" t="s">
        <v>63</v>
      </c>
      <c r="B578" s="3" t="s">
        <v>1026</v>
      </c>
      <c r="C578" t="s">
        <v>66</v>
      </c>
      <c r="D578" s="3" t="s">
        <v>36</v>
      </c>
      <c r="E578" s="3" t="s">
        <v>36</v>
      </c>
      <c r="F578" s="3" t="s">
        <v>67</v>
      </c>
      <c r="G578" s="5">
        <v>0.125</v>
      </c>
      <c r="H578">
        <v>2</v>
      </c>
      <c r="I578" s="5">
        <v>0.26250000000000001</v>
      </c>
      <c r="J578" s="5">
        <v>0.13125000000000001</v>
      </c>
      <c r="K578">
        <v>513</v>
      </c>
      <c r="L578" s="15">
        <v>3.8986354775828497E-3</v>
      </c>
      <c r="M578" s="13">
        <v>1.91461988304094</v>
      </c>
      <c r="N578" s="15">
        <v>0</v>
      </c>
      <c r="O578" s="5">
        <v>0</v>
      </c>
      <c r="P578" s="5">
        <v>0</v>
      </c>
      <c r="Q578" s="5">
        <f t="shared" ref="Q578:Q641" si="105">I578</f>
        <v>0.26250000000000001</v>
      </c>
      <c r="R578" s="5">
        <f t="shared" ref="R578:R641" si="106">P578-Q578</f>
        <v>-0.26250000000000001</v>
      </c>
      <c r="S578" s="15">
        <f t="shared" ref="S578:S641" si="107">IF(Q578=0,0,(P578-Q578)/Q578)</f>
        <v>-1</v>
      </c>
      <c r="T578">
        <v>0</v>
      </c>
      <c r="U578" s="5" t="str">
        <f t="shared" ref="U578:U641" si="108">IF(T578=0,"NA",P578/T578)</f>
        <v>NA</v>
      </c>
      <c r="V578" s="15">
        <f t="shared" si="98"/>
        <v>0</v>
      </c>
      <c r="W578" s="15">
        <f t="shared" si="99"/>
        <v>0</v>
      </c>
      <c r="X578" s="5">
        <f t="shared" si="100"/>
        <v>0</v>
      </c>
      <c r="Y578" s="5">
        <f t="shared" si="101"/>
        <v>0.23625000000000002</v>
      </c>
      <c r="Z578" s="5">
        <f t="shared" si="102"/>
        <v>-0.27562500000000001</v>
      </c>
      <c r="AA578" s="5">
        <f t="shared" si="103"/>
        <v>2.6249999999999996E-2</v>
      </c>
      <c r="AB578" s="5">
        <f t="shared" si="104"/>
        <v>1.3124999999999998E-2</v>
      </c>
    </row>
    <row r="579" spans="1:28" x14ac:dyDescent="0.55000000000000004">
      <c r="A579" s="3" t="s">
        <v>63</v>
      </c>
      <c r="B579" s="3" t="s">
        <v>1029</v>
      </c>
      <c r="C579" t="s">
        <v>66</v>
      </c>
      <c r="D579" s="3" t="s">
        <v>36</v>
      </c>
      <c r="E579" s="3" t="s">
        <v>36</v>
      </c>
      <c r="F579" s="3" t="s">
        <v>67</v>
      </c>
      <c r="G579" s="5">
        <v>0.125</v>
      </c>
      <c r="H579">
        <v>1</v>
      </c>
      <c r="I579" s="5">
        <v>0.27500000000000002</v>
      </c>
      <c r="J579" s="5">
        <v>0.27500000000000002</v>
      </c>
      <c r="K579">
        <v>1192</v>
      </c>
      <c r="L579" s="15">
        <v>8.3892617449664406E-4</v>
      </c>
      <c r="M579" s="13">
        <v>1.9994127516778499</v>
      </c>
      <c r="N579" s="15">
        <v>0</v>
      </c>
      <c r="O579" s="5">
        <v>0</v>
      </c>
      <c r="P579" s="5">
        <v>0</v>
      </c>
      <c r="Q579" s="5">
        <f t="shared" si="105"/>
        <v>0.27500000000000002</v>
      </c>
      <c r="R579" s="5">
        <f t="shared" si="106"/>
        <v>-0.27500000000000002</v>
      </c>
      <c r="S579" s="15">
        <f t="shared" si="107"/>
        <v>-1</v>
      </c>
      <c r="T579">
        <v>0</v>
      </c>
      <c r="U579" s="5" t="str">
        <f t="shared" si="108"/>
        <v>NA</v>
      </c>
      <c r="V579" s="15">
        <f t="shared" ref="V579:V642" si="109">(L579*N579)</f>
        <v>0</v>
      </c>
      <c r="W579" s="15">
        <f t="shared" ref="W579:W642" si="110">IF(P579=0,0,R579/P579)</f>
        <v>0</v>
      </c>
      <c r="X579" s="5">
        <f t="shared" ref="X579:X642" si="111">IF(T579=0,0,Q579/T579)</f>
        <v>0</v>
      </c>
      <c r="Y579" s="5">
        <f t="shared" ref="Y579:Y642" si="112">Q579*0.9</f>
        <v>0.24750000000000003</v>
      </c>
      <c r="Z579" s="5">
        <f t="shared" ref="Z579:Z642" si="113">R579*1.05</f>
        <v>-0.28875000000000006</v>
      </c>
      <c r="AA579" s="5">
        <f t="shared" ref="AA579:AA642" si="114">Q579-Y579</f>
        <v>2.7499999999999997E-2</v>
      </c>
      <c r="AB579" s="5">
        <f t="shared" ref="AB579:AB642" si="115">R579-Z579</f>
        <v>1.375000000000004E-2</v>
      </c>
    </row>
    <row r="580" spans="1:28" x14ac:dyDescent="0.55000000000000004">
      <c r="A580" s="3" t="s">
        <v>63</v>
      </c>
      <c r="B580" s="3" t="s">
        <v>1032</v>
      </c>
      <c r="C580" t="s">
        <v>66</v>
      </c>
      <c r="D580" s="3" t="s">
        <v>36</v>
      </c>
      <c r="E580" s="3" t="s">
        <v>36</v>
      </c>
      <c r="F580" s="3" t="s">
        <v>67</v>
      </c>
      <c r="G580" s="5">
        <v>0.125</v>
      </c>
      <c r="H580">
        <v>3</v>
      </c>
      <c r="I580" s="5">
        <v>0.375</v>
      </c>
      <c r="J580" s="5">
        <v>0.125</v>
      </c>
      <c r="K580">
        <v>136</v>
      </c>
      <c r="L580" s="15">
        <v>2.2058823529411801E-2</v>
      </c>
      <c r="M580" s="13">
        <v>1.8529411764705901</v>
      </c>
      <c r="N580" s="15">
        <v>0</v>
      </c>
      <c r="O580" s="5">
        <v>0</v>
      </c>
      <c r="P580" s="5">
        <v>0</v>
      </c>
      <c r="Q580" s="5">
        <f t="shared" si="105"/>
        <v>0.375</v>
      </c>
      <c r="R580" s="5">
        <f t="shared" si="106"/>
        <v>-0.375</v>
      </c>
      <c r="S580" s="15">
        <f t="shared" si="107"/>
        <v>-1</v>
      </c>
      <c r="T580">
        <v>0</v>
      </c>
      <c r="U580" s="5" t="str">
        <f t="shared" si="108"/>
        <v>NA</v>
      </c>
      <c r="V580" s="15">
        <f t="shared" si="109"/>
        <v>0</v>
      </c>
      <c r="W580" s="15">
        <f t="shared" si="110"/>
        <v>0</v>
      </c>
      <c r="X580" s="5">
        <f t="shared" si="111"/>
        <v>0</v>
      </c>
      <c r="Y580" s="5">
        <f t="shared" si="112"/>
        <v>0.33750000000000002</v>
      </c>
      <c r="Z580" s="5">
        <f t="shared" si="113"/>
        <v>-0.39375000000000004</v>
      </c>
      <c r="AA580" s="5">
        <f t="shared" si="114"/>
        <v>3.7499999999999978E-2</v>
      </c>
      <c r="AB580" s="5">
        <f t="shared" si="115"/>
        <v>1.8750000000000044E-2</v>
      </c>
    </row>
    <row r="581" spans="1:28" x14ac:dyDescent="0.55000000000000004">
      <c r="A581" s="3" t="s">
        <v>63</v>
      </c>
      <c r="B581" s="3" t="s">
        <v>1035</v>
      </c>
      <c r="C581" t="s">
        <v>31</v>
      </c>
      <c r="D581" s="3" t="s">
        <v>36</v>
      </c>
      <c r="E581" s="3" t="s">
        <v>36</v>
      </c>
      <c r="F581" s="3" t="s">
        <v>67</v>
      </c>
      <c r="G581" s="5">
        <v>0.125</v>
      </c>
      <c r="H581">
        <v>3</v>
      </c>
      <c r="I581" s="5">
        <v>0.39999997500000001</v>
      </c>
      <c r="J581" s="5">
        <v>0.133333325</v>
      </c>
      <c r="K581">
        <v>464</v>
      </c>
      <c r="L581" s="15">
        <v>6.4655172413793094E-3</v>
      </c>
      <c r="M581" s="13">
        <v>2.3980603448275901</v>
      </c>
      <c r="N581" s="15">
        <v>0</v>
      </c>
      <c r="O581" s="5">
        <v>0</v>
      </c>
      <c r="P581" s="5">
        <v>0</v>
      </c>
      <c r="Q581" s="5">
        <f t="shared" si="105"/>
        <v>0.39999997500000001</v>
      </c>
      <c r="R581" s="5">
        <f t="shared" si="106"/>
        <v>-0.39999997500000001</v>
      </c>
      <c r="S581" s="15">
        <f t="shared" si="107"/>
        <v>-1</v>
      </c>
      <c r="T581">
        <v>0</v>
      </c>
      <c r="U581" s="5" t="str">
        <f t="shared" si="108"/>
        <v>NA</v>
      </c>
      <c r="V581" s="15">
        <f t="shared" si="109"/>
        <v>0</v>
      </c>
      <c r="W581" s="15">
        <f t="shared" si="110"/>
        <v>0</v>
      </c>
      <c r="X581" s="5">
        <f t="shared" si="111"/>
        <v>0</v>
      </c>
      <c r="Y581" s="5">
        <f t="shared" si="112"/>
        <v>0.35999997750000001</v>
      </c>
      <c r="Z581" s="5">
        <f t="shared" si="113"/>
        <v>-0.41999997375000003</v>
      </c>
      <c r="AA581" s="5">
        <f t="shared" si="114"/>
        <v>3.9999997499999995E-2</v>
      </c>
      <c r="AB581" s="5">
        <f t="shared" si="115"/>
        <v>1.9999998750000025E-2</v>
      </c>
    </row>
    <row r="582" spans="1:28" x14ac:dyDescent="0.55000000000000004">
      <c r="A582" s="3" t="s">
        <v>63</v>
      </c>
      <c r="B582" s="3" t="s">
        <v>1037</v>
      </c>
      <c r="C582" t="s">
        <v>66</v>
      </c>
      <c r="D582" s="3" t="s">
        <v>36</v>
      </c>
      <c r="E582" s="3" t="s">
        <v>36</v>
      </c>
      <c r="F582" s="3" t="s">
        <v>67</v>
      </c>
      <c r="G582" s="5">
        <v>0.125</v>
      </c>
      <c r="H582">
        <v>4</v>
      </c>
      <c r="I582" s="5">
        <v>0.5</v>
      </c>
      <c r="J582" s="5">
        <v>0.125</v>
      </c>
      <c r="K582">
        <v>583</v>
      </c>
      <c r="L582" s="15">
        <v>6.8610634648370496E-3</v>
      </c>
      <c r="M582" s="13">
        <v>1.02144082332762</v>
      </c>
      <c r="N582" s="15">
        <v>0</v>
      </c>
      <c r="O582" s="5">
        <v>0</v>
      </c>
      <c r="P582" s="5">
        <v>0</v>
      </c>
      <c r="Q582" s="5">
        <f t="shared" si="105"/>
        <v>0.5</v>
      </c>
      <c r="R582" s="5">
        <f t="shared" si="106"/>
        <v>-0.5</v>
      </c>
      <c r="S582" s="15">
        <f t="shared" si="107"/>
        <v>-1</v>
      </c>
      <c r="T582">
        <v>0</v>
      </c>
      <c r="U582" s="5" t="str">
        <f t="shared" si="108"/>
        <v>NA</v>
      </c>
      <c r="V582" s="15">
        <f t="shared" si="109"/>
        <v>0</v>
      </c>
      <c r="W582" s="15">
        <f t="shared" si="110"/>
        <v>0</v>
      </c>
      <c r="X582" s="5">
        <f t="shared" si="111"/>
        <v>0</v>
      </c>
      <c r="Y582" s="5">
        <f t="shared" si="112"/>
        <v>0.45</v>
      </c>
      <c r="Z582" s="5">
        <f t="shared" si="113"/>
        <v>-0.52500000000000002</v>
      </c>
      <c r="AA582" s="5">
        <f t="shared" si="114"/>
        <v>4.9999999999999989E-2</v>
      </c>
      <c r="AB582" s="5">
        <f t="shared" si="115"/>
        <v>2.5000000000000022E-2</v>
      </c>
    </row>
    <row r="583" spans="1:28" x14ac:dyDescent="0.55000000000000004">
      <c r="A583" s="3" t="s">
        <v>63</v>
      </c>
      <c r="B583" s="3" t="s">
        <v>1039</v>
      </c>
      <c r="C583" t="s">
        <v>66</v>
      </c>
      <c r="D583" s="3" t="s">
        <v>36</v>
      </c>
      <c r="E583" s="3" t="s">
        <v>36</v>
      </c>
      <c r="F583" s="3" t="s">
        <v>67</v>
      </c>
      <c r="G583" s="5">
        <v>0.125</v>
      </c>
      <c r="H583">
        <v>2</v>
      </c>
      <c r="I583" s="5">
        <v>0.55000000000000004</v>
      </c>
      <c r="J583" s="5">
        <v>0.27500000000000002</v>
      </c>
      <c r="K583">
        <v>1868</v>
      </c>
      <c r="L583" s="15">
        <v>1.0706638115631701E-3</v>
      </c>
      <c r="M583" s="13">
        <v>1.8241970021413301</v>
      </c>
      <c r="N583" s="15">
        <v>0</v>
      </c>
      <c r="O583" s="5">
        <v>0</v>
      </c>
      <c r="P583" s="5">
        <v>0</v>
      </c>
      <c r="Q583" s="5">
        <f t="shared" si="105"/>
        <v>0.55000000000000004</v>
      </c>
      <c r="R583" s="5">
        <f t="shared" si="106"/>
        <v>-0.55000000000000004</v>
      </c>
      <c r="S583" s="15">
        <f t="shared" si="107"/>
        <v>-1</v>
      </c>
      <c r="T583">
        <v>0</v>
      </c>
      <c r="U583" s="5" t="str">
        <f t="shared" si="108"/>
        <v>NA</v>
      </c>
      <c r="V583" s="15">
        <f t="shared" si="109"/>
        <v>0</v>
      </c>
      <c r="W583" s="15">
        <f t="shared" si="110"/>
        <v>0</v>
      </c>
      <c r="X583" s="5">
        <f t="shared" si="111"/>
        <v>0</v>
      </c>
      <c r="Y583" s="5">
        <f t="shared" si="112"/>
        <v>0.49500000000000005</v>
      </c>
      <c r="Z583" s="5">
        <f t="shared" si="113"/>
        <v>-0.57750000000000012</v>
      </c>
      <c r="AA583" s="5">
        <f t="shared" si="114"/>
        <v>5.4999999999999993E-2</v>
      </c>
      <c r="AB583" s="5">
        <f t="shared" si="115"/>
        <v>2.750000000000008E-2</v>
      </c>
    </row>
    <row r="584" spans="1:28" x14ac:dyDescent="0.55000000000000004">
      <c r="A584" s="3" t="s">
        <v>63</v>
      </c>
      <c r="B584" s="3" t="s">
        <v>1042</v>
      </c>
      <c r="C584" t="s">
        <v>31</v>
      </c>
      <c r="D584" s="3" t="s">
        <v>36</v>
      </c>
      <c r="E584" s="3" t="s">
        <v>36</v>
      </c>
      <c r="F584" s="3" t="s">
        <v>67</v>
      </c>
      <c r="G584" s="5">
        <v>0.125</v>
      </c>
      <c r="H584">
        <v>1</v>
      </c>
      <c r="I584" s="5">
        <v>0.57499999999999996</v>
      </c>
      <c r="J584" s="5">
        <v>0.57499999999999996</v>
      </c>
      <c r="K584">
        <v>28</v>
      </c>
      <c r="L584" s="15">
        <v>3.5714285714285698E-2</v>
      </c>
      <c r="M584" s="13">
        <v>1.0714285714285701</v>
      </c>
      <c r="N584" s="15">
        <v>0</v>
      </c>
      <c r="O584" s="5">
        <v>0</v>
      </c>
      <c r="P584" s="5">
        <v>0</v>
      </c>
      <c r="Q584" s="5">
        <f t="shared" si="105"/>
        <v>0.57499999999999996</v>
      </c>
      <c r="R584" s="5">
        <f t="shared" si="106"/>
        <v>-0.57499999999999996</v>
      </c>
      <c r="S584" s="15">
        <f t="shared" si="107"/>
        <v>-1</v>
      </c>
      <c r="T584">
        <v>0</v>
      </c>
      <c r="U584" s="5" t="str">
        <f t="shared" si="108"/>
        <v>NA</v>
      </c>
      <c r="V584" s="15">
        <f t="shared" si="109"/>
        <v>0</v>
      </c>
      <c r="W584" s="15">
        <f t="shared" si="110"/>
        <v>0</v>
      </c>
      <c r="X584" s="5">
        <f t="shared" si="111"/>
        <v>0</v>
      </c>
      <c r="Y584" s="5">
        <f t="shared" si="112"/>
        <v>0.51749999999999996</v>
      </c>
      <c r="Z584" s="5">
        <f t="shared" si="113"/>
        <v>-0.60375000000000001</v>
      </c>
      <c r="AA584" s="5">
        <f t="shared" si="114"/>
        <v>5.7499999999999996E-2</v>
      </c>
      <c r="AB584" s="5">
        <f t="shared" si="115"/>
        <v>2.8750000000000053E-2</v>
      </c>
    </row>
    <row r="585" spans="1:28" x14ac:dyDescent="0.55000000000000004">
      <c r="A585" s="3" t="s">
        <v>63</v>
      </c>
      <c r="B585" s="3" t="s">
        <v>1044</v>
      </c>
      <c r="C585" t="s">
        <v>31</v>
      </c>
      <c r="D585" s="3" t="s">
        <v>36</v>
      </c>
      <c r="E585" s="3" t="s">
        <v>36</v>
      </c>
      <c r="F585" s="3" t="s">
        <v>67</v>
      </c>
      <c r="G585" s="5">
        <v>0.125</v>
      </c>
      <c r="H585">
        <v>5</v>
      </c>
      <c r="I585" s="5">
        <v>0.63749999999999996</v>
      </c>
      <c r="J585" s="5">
        <v>0.1275</v>
      </c>
      <c r="K585">
        <v>293</v>
      </c>
      <c r="L585" s="15">
        <v>1.7064846416382298E-2</v>
      </c>
      <c r="M585" s="13">
        <v>1.9470989761092199</v>
      </c>
      <c r="N585" s="15">
        <v>0</v>
      </c>
      <c r="O585" s="5">
        <v>0</v>
      </c>
      <c r="P585" s="5">
        <v>0</v>
      </c>
      <c r="Q585" s="5">
        <f t="shared" si="105"/>
        <v>0.63749999999999996</v>
      </c>
      <c r="R585" s="5">
        <f t="shared" si="106"/>
        <v>-0.63749999999999996</v>
      </c>
      <c r="S585" s="15">
        <f t="shared" si="107"/>
        <v>-1</v>
      </c>
      <c r="T585">
        <v>0</v>
      </c>
      <c r="U585" s="5" t="str">
        <f t="shared" si="108"/>
        <v>NA</v>
      </c>
      <c r="V585" s="15">
        <f t="shared" si="109"/>
        <v>0</v>
      </c>
      <c r="W585" s="15">
        <f t="shared" si="110"/>
        <v>0</v>
      </c>
      <c r="X585" s="5">
        <f t="shared" si="111"/>
        <v>0</v>
      </c>
      <c r="Y585" s="5">
        <f t="shared" si="112"/>
        <v>0.57374999999999998</v>
      </c>
      <c r="Z585" s="5">
        <f t="shared" si="113"/>
        <v>-0.66937499999999994</v>
      </c>
      <c r="AA585" s="5">
        <f t="shared" si="114"/>
        <v>6.3749999999999973E-2</v>
      </c>
      <c r="AB585" s="5">
        <f t="shared" si="115"/>
        <v>3.1874999999999987E-2</v>
      </c>
    </row>
    <row r="586" spans="1:28" x14ac:dyDescent="0.55000000000000004">
      <c r="A586" s="3" t="s">
        <v>63</v>
      </c>
      <c r="B586" s="3" t="s">
        <v>1046</v>
      </c>
      <c r="C586" t="s">
        <v>66</v>
      </c>
      <c r="D586" s="3" t="s">
        <v>36</v>
      </c>
      <c r="E586" s="3" t="s">
        <v>36</v>
      </c>
      <c r="F586" s="3" t="s">
        <v>67</v>
      </c>
      <c r="G586" s="5">
        <v>0.125</v>
      </c>
      <c r="H586">
        <v>6</v>
      </c>
      <c r="I586" s="5">
        <v>0.76249995000000004</v>
      </c>
      <c r="J586" s="5">
        <v>0.127083325</v>
      </c>
      <c r="K586">
        <v>736</v>
      </c>
      <c r="L586" s="15">
        <v>8.1521739130434798E-3</v>
      </c>
      <c r="M586" s="13">
        <v>3.85108695652174</v>
      </c>
      <c r="N586" s="15">
        <v>0</v>
      </c>
      <c r="O586" s="5">
        <v>0</v>
      </c>
      <c r="P586" s="5">
        <v>0</v>
      </c>
      <c r="Q586" s="5">
        <f t="shared" si="105"/>
        <v>0.76249995000000004</v>
      </c>
      <c r="R586" s="5">
        <f t="shared" si="106"/>
        <v>-0.76249995000000004</v>
      </c>
      <c r="S586" s="15">
        <f t="shared" si="107"/>
        <v>-1</v>
      </c>
      <c r="T586">
        <v>0</v>
      </c>
      <c r="U586" s="5" t="str">
        <f t="shared" si="108"/>
        <v>NA</v>
      </c>
      <c r="V586" s="15">
        <f t="shared" si="109"/>
        <v>0</v>
      </c>
      <c r="W586" s="15">
        <f t="shared" si="110"/>
        <v>0</v>
      </c>
      <c r="X586" s="5">
        <f t="shared" si="111"/>
        <v>0</v>
      </c>
      <c r="Y586" s="5">
        <f t="shared" si="112"/>
        <v>0.68624995500000008</v>
      </c>
      <c r="Z586" s="5">
        <f t="shared" si="113"/>
        <v>-0.80062494750000013</v>
      </c>
      <c r="AA586" s="5">
        <f t="shared" si="114"/>
        <v>7.6249994999999959E-2</v>
      </c>
      <c r="AB586" s="5">
        <f t="shared" si="115"/>
        <v>3.8124997500000091E-2</v>
      </c>
    </row>
    <row r="587" spans="1:28" x14ac:dyDescent="0.55000000000000004">
      <c r="A587" s="3" t="s">
        <v>63</v>
      </c>
      <c r="B587" s="3" t="s">
        <v>1048</v>
      </c>
      <c r="C587" t="s">
        <v>31</v>
      </c>
      <c r="D587" s="3" t="s">
        <v>36</v>
      </c>
      <c r="E587" s="3" t="s">
        <v>36</v>
      </c>
      <c r="F587" s="3" t="s">
        <v>67</v>
      </c>
      <c r="G587" s="5">
        <v>0.125</v>
      </c>
      <c r="H587">
        <v>10</v>
      </c>
      <c r="I587" s="5">
        <v>1.4375</v>
      </c>
      <c r="J587" s="5">
        <v>0.14374999999999999</v>
      </c>
      <c r="K587">
        <v>516</v>
      </c>
      <c r="L587" s="15">
        <v>1.9379844961240299E-2</v>
      </c>
      <c r="M587" s="13">
        <v>1.41279069767442</v>
      </c>
      <c r="N587" s="15">
        <v>0</v>
      </c>
      <c r="O587" s="5">
        <v>0</v>
      </c>
      <c r="P587" s="5">
        <v>0</v>
      </c>
      <c r="Q587" s="5">
        <f t="shared" si="105"/>
        <v>1.4375</v>
      </c>
      <c r="R587" s="5">
        <f t="shared" si="106"/>
        <v>-1.4375</v>
      </c>
      <c r="S587" s="15">
        <f t="shared" si="107"/>
        <v>-1</v>
      </c>
      <c r="T587">
        <v>0</v>
      </c>
      <c r="U587" s="5" t="str">
        <f t="shared" si="108"/>
        <v>NA</v>
      </c>
      <c r="V587" s="15">
        <f t="shared" si="109"/>
        <v>0</v>
      </c>
      <c r="W587" s="15">
        <f t="shared" si="110"/>
        <v>0</v>
      </c>
      <c r="X587" s="5">
        <f t="shared" si="111"/>
        <v>0</v>
      </c>
      <c r="Y587" s="5">
        <f t="shared" si="112"/>
        <v>1.29375</v>
      </c>
      <c r="Z587" s="5">
        <f t="shared" si="113"/>
        <v>-1.5093750000000001</v>
      </c>
      <c r="AA587" s="5">
        <f t="shared" si="114"/>
        <v>0.14375000000000004</v>
      </c>
      <c r="AB587" s="5">
        <f t="shared" si="115"/>
        <v>7.1875000000000133E-2</v>
      </c>
    </row>
    <row r="588" spans="1:28" x14ac:dyDescent="0.55000000000000004">
      <c r="A588" s="3" t="s">
        <v>63</v>
      </c>
      <c r="B588" s="3" t="s">
        <v>1050</v>
      </c>
      <c r="C588" t="s">
        <v>66</v>
      </c>
      <c r="D588" s="3" t="s">
        <v>36</v>
      </c>
      <c r="E588" s="3" t="s">
        <v>36</v>
      </c>
      <c r="F588" s="3" t="s">
        <v>67</v>
      </c>
      <c r="G588" s="5">
        <v>0.125</v>
      </c>
      <c r="H588">
        <v>11</v>
      </c>
      <c r="I588" s="5">
        <v>1.6874999624999998</v>
      </c>
      <c r="J588" s="5">
        <v>0.15340908749999999</v>
      </c>
      <c r="K588">
        <v>329</v>
      </c>
      <c r="L588" s="15">
        <v>3.3434650455927001E-2</v>
      </c>
      <c r="M588" s="13">
        <v>2.44559270516717</v>
      </c>
      <c r="N588" s="15">
        <v>0</v>
      </c>
      <c r="O588" s="5">
        <v>0</v>
      </c>
      <c r="P588" s="5">
        <v>0</v>
      </c>
      <c r="Q588" s="5">
        <f t="shared" si="105"/>
        <v>1.6874999624999998</v>
      </c>
      <c r="R588" s="5">
        <f t="shared" si="106"/>
        <v>-1.6874999624999998</v>
      </c>
      <c r="S588" s="15">
        <f t="shared" si="107"/>
        <v>-1</v>
      </c>
      <c r="T588">
        <v>0</v>
      </c>
      <c r="U588" s="5" t="str">
        <f t="shared" si="108"/>
        <v>NA</v>
      </c>
      <c r="V588" s="15">
        <f t="shared" si="109"/>
        <v>0</v>
      </c>
      <c r="W588" s="15">
        <f t="shared" si="110"/>
        <v>0</v>
      </c>
      <c r="X588" s="5">
        <f t="shared" si="111"/>
        <v>0</v>
      </c>
      <c r="Y588" s="5">
        <f t="shared" si="112"/>
        <v>1.5187499662499999</v>
      </c>
      <c r="Z588" s="5">
        <f t="shared" si="113"/>
        <v>-1.7718749606249999</v>
      </c>
      <c r="AA588" s="5">
        <f t="shared" si="114"/>
        <v>0.16874999624999987</v>
      </c>
      <c r="AB588" s="5">
        <f t="shared" si="115"/>
        <v>8.4374998125000156E-2</v>
      </c>
    </row>
    <row r="589" spans="1:28" x14ac:dyDescent="0.55000000000000004">
      <c r="A589" s="3" t="s">
        <v>63</v>
      </c>
      <c r="B589" s="3" t="s">
        <v>1052</v>
      </c>
      <c r="C589" t="s">
        <v>66</v>
      </c>
      <c r="D589" s="3" t="s">
        <v>36</v>
      </c>
      <c r="E589" s="3" t="s">
        <v>36</v>
      </c>
      <c r="F589" s="3" t="s">
        <v>67</v>
      </c>
      <c r="G589" s="5">
        <v>0.125</v>
      </c>
      <c r="H589">
        <v>7</v>
      </c>
      <c r="I589" s="5">
        <v>2.3624999999999998</v>
      </c>
      <c r="J589" s="5">
        <v>0.33750000000000002</v>
      </c>
      <c r="K589">
        <v>15060</v>
      </c>
      <c r="L589" s="15">
        <v>4.6480743691899097E-4</v>
      </c>
      <c r="M589" s="13">
        <v>2.5486852589641402</v>
      </c>
      <c r="N589" s="15">
        <v>0</v>
      </c>
      <c r="O589" s="5">
        <v>0</v>
      </c>
      <c r="P589" s="5">
        <v>0</v>
      </c>
      <c r="Q589" s="5">
        <f t="shared" si="105"/>
        <v>2.3624999999999998</v>
      </c>
      <c r="R589" s="5">
        <f t="shared" si="106"/>
        <v>-2.3624999999999998</v>
      </c>
      <c r="S589" s="15">
        <f t="shared" si="107"/>
        <v>-1</v>
      </c>
      <c r="T589">
        <v>0</v>
      </c>
      <c r="U589" s="5" t="str">
        <f t="shared" si="108"/>
        <v>NA</v>
      </c>
      <c r="V589" s="15">
        <f t="shared" si="109"/>
        <v>0</v>
      </c>
      <c r="W589" s="15">
        <f t="shared" si="110"/>
        <v>0</v>
      </c>
      <c r="X589" s="5">
        <f t="shared" si="111"/>
        <v>0</v>
      </c>
      <c r="Y589" s="5">
        <f t="shared" si="112"/>
        <v>2.1262499999999998</v>
      </c>
      <c r="Z589" s="5">
        <f t="shared" si="113"/>
        <v>-2.4806249999999999</v>
      </c>
      <c r="AA589" s="5">
        <f t="shared" si="114"/>
        <v>0.23625000000000007</v>
      </c>
      <c r="AB589" s="5">
        <f t="shared" si="115"/>
        <v>0.11812500000000004</v>
      </c>
    </row>
    <row r="590" spans="1:28" x14ac:dyDescent="0.55000000000000004">
      <c r="A590" s="3" t="s">
        <v>63</v>
      </c>
      <c r="B590" s="3" t="s">
        <v>1054</v>
      </c>
      <c r="C590" t="s">
        <v>31</v>
      </c>
      <c r="D590" s="3" t="s">
        <v>36</v>
      </c>
      <c r="E590" s="3" t="s">
        <v>36</v>
      </c>
      <c r="F590" s="3" t="s">
        <v>67</v>
      </c>
      <c r="G590" s="5">
        <v>0.125</v>
      </c>
      <c r="H590">
        <v>4</v>
      </c>
      <c r="I590" s="5">
        <v>2.4750000000000001</v>
      </c>
      <c r="J590" s="5">
        <v>0.61875000000000002</v>
      </c>
      <c r="K590">
        <v>648</v>
      </c>
      <c r="L590" s="15">
        <v>6.17283950617284E-3</v>
      </c>
      <c r="M590" s="13">
        <v>1.81604938271605</v>
      </c>
      <c r="N590" s="15">
        <v>0</v>
      </c>
      <c r="O590" s="5">
        <v>0</v>
      </c>
      <c r="P590" s="5">
        <v>0</v>
      </c>
      <c r="Q590" s="5">
        <f t="shared" si="105"/>
        <v>2.4750000000000001</v>
      </c>
      <c r="R590" s="5">
        <f t="shared" si="106"/>
        <v>-2.4750000000000001</v>
      </c>
      <c r="S590" s="15">
        <f t="shared" si="107"/>
        <v>-1</v>
      </c>
      <c r="T590">
        <v>0</v>
      </c>
      <c r="U590" s="5" t="str">
        <f t="shared" si="108"/>
        <v>NA</v>
      </c>
      <c r="V590" s="15">
        <f t="shared" si="109"/>
        <v>0</v>
      </c>
      <c r="W590" s="15">
        <f t="shared" si="110"/>
        <v>0</v>
      </c>
      <c r="X590" s="5">
        <f t="shared" si="111"/>
        <v>0</v>
      </c>
      <c r="Y590" s="5">
        <f t="shared" si="112"/>
        <v>2.2275</v>
      </c>
      <c r="Z590" s="5">
        <f t="shared" si="113"/>
        <v>-2.5987500000000003</v>
      </c>
      <c r="AA590" s="5">
        <f t="shared" si="114"/>
        <v>0.24750000000000005</v>
      </c>
      <c r="AB590" s="5">
        <f t="shared" si="115"/>
        <v>0.12375000000000025</v>
      </c>
    </row>
    <row r="591" spans="1:28" x14ac:dyDescent="0.55000000000000004">
      <c r="A591" s="3" t="s">
        <v>63</v>
      </c>
      <c r="B591" s="3" t="s">
        <v>1056</v>
      </c>
      <c r="C591" t="s">
        <v>66</v>
      </c>
      <c r="D591" s="3" t="s">
        <v>36</v>
      </c>
      <c r="E591" s="3" t="s">
        <v>36</v>
      </c>
      <c r="F591" s="3" t="s">
        <v>67</v>
      </c>
      <c r="G591" s="5">
        <v>0.125</v>
      </c>
      <c r="H591">
        <v>20</v>
      </c>
      <c r="I591" s="5">
        <v>3.1</v>
      </c>
      <c r="J591" s="5">
        <v>0.155</v>
      </c>
      <c r="K591">
        <v>867</v>
      </c>
      <c r="L591" s="15">
        <v>2.3068050749711699E-2</v>
      </c>
      <c r="M591" s="13">
        <v>2.0476355247981499</v>
      </c>
      <c r="N591" s="15">
        <v>0</v>
      </c>
      <c r="O591" s="5">
        <v>0</v>
      </c>
      <c r="P591" s="5">
        <v>0</v>
      </c>
      <c r="Q591" s="5">
        <f t="shared" si="105"/>
        <v>3.1</v>
      </c>
      <c r="R591" s="5">
        <f t="shared" si="106"/>
        <v>-3.1</v>
      </c>
      <c r="S591" s="15">
        <f t="shared" si="107"/>
        <v>-1</v>
      </c>
      <c r="T591">
        <v>0</v>
      </c>
      <c r="U591" s="5" t="str">
        <f t="shared" si="108"/>
        <v>NA</v>
      </c>
      <c r="V591" s="15">
        <f t="shared" si="109"/>
        <v>0</v>
      </c>
      <c r="W591" s="15">
        <f t="shared" si="110"/>
        <v>0</v>
      </c>
      <c r="X591" s="5">
        <f t="shared" si="111"/>
        <v>0</v>
      </c>
      <c r="Y591" s="5">
        <f t="shared" si="112"/>
        <v>2.79</v>
      </c>
      <c r="Z591" s="5">
        <f t="shared" si="113"/>
        <v>-3.2550000000000003</v>
      </c>
      <c r="AA591" s="5">
        <f t="shared" si="114"/>
        <v>0.31000000000000005</v>
      </c>
      <c r="AB591" s="5">
        <f t="shared" si="115"/>
        <v>0.15500000000000025</v>
      </c>
    </row>
    <row r="592" spans="1:28" x14ac:dyDescent="0.55000000000000004">
      <c r="A592" s="3" t="s">
        <v>63</v>
      </c>
      <c r="B592" s="3" t="s">
        <v>1058</v>
      </c>
      <c r="C592" t="s">
        <v>66</v>
      </c>
      <c r="D592" s="3" t="s">
        <v>36</v>
      </c>
      <c r="E592" s="3" t="s">
        <v>36</v>
      </c>
      <c r="F592" s="3" t="s">
        <v>67</v>
      </c>
      <c r="G592" s="5">
        <v>0.125</v>
      </c>
      <c r="H592">
        <v>11</v>
      </c>
      <c r="I592" s="5">
        <v>3.8374998749999993</v>
      </c>
      <c r="J592" s="5">
        <v>0.34886362499999996</v>
      </c>
      <c r="K592">
        <v>782</v>
      </c>
      <c r="L592" s="15">
        <v>1.40664961636829E-2</v>
      </c>
      <c r="M592" s="13">
        <v>3.6285166240409201</v>
      </c>
      <c r="N592" s="15">
        <v>0</v>
      </c>
      <c r="O592" s="5">
        <v>0</v>
      </c>
      <c r="P592" s="5">
        <v>0</v>
      </c>
      <c r="Q592" s="5">
        <f t="shared" si="105"/>
        <v>3.8374998749999993</v>
      </c>
      <c r="R592" s="5">
        <f t="shared" si="106"/>
        <v>-3.8374998749999993</v>
      </c>
      <c r="S592" s="15">
        <f t="shared" si="107"/>
        <v>-1</v>
      </c>
      <c r="T592">
        <v>0</v>
      </c>
      <c r="U592" s="5" t="str">
        <f t="shared" si="108"/>
        <v>NA</v>
      </c>
      <c r="V592" s="15">
        <f t="shared" si="109"/>
        <v>0</v>
      </c>
      <c r="W592" s="15">
        <f t="shared" si="110"/>
        <v>0</v>
      </c>
      <c r="X592" s="5">
        <f t="shared" si="111"/>
        <v>0</v>
      </c>
      <c r="Y592" s="5">
        <f t="shared" si="112"/>
        <v>3.4537498874999994</v>
      </c>
      <c r="Z592" s="5">
        <f t="shared" si="113"/>
        <v>-4.0293748687499997</v>
      </c>
      <c r="AA592" s="5">
        <f t="shared" si="114"/>
        <v>0.38374998749999989</v>
      </c>
      <c r="AB592" s="5">
        <f t="shared" si="115"/>
        <v>0.19187499375000039</v>
      </c>
    </row>
    <row r="593" spans="1:28" x14ac:dyDescent="0.55000000000000004">
      <c r="A593" s="3" t="s">
        <v>63</v>
      </c>
      <c r="B593" s="3" t="s">
        <v>1060</v>
      </c>
      <c r="C593" t="s">
        <v>66</v>
      </c>
      <c r="D593" s="3" t="s">
        <v>36</v>
      </c>
      <c r="E593" s="3" t="s">
        <v>36</v>
      </c>
      <c r="F593" s="3" t="s">
        <v>67</v>
      </c>
      <c r="G593" s="5">
        <v>0.125</v>
      </c>
      <c r="H593">
        <v>22</v>
      </c>
      <c r="I593" s="5">
        <v>4.0374999499999999</v>
      </c>
      <c r="J593" s="5">
        <v>0.183522725</v>
      </c>
      <c r="K593">
        <v>638</v>
      </c>
      <c r="L593" s="15">
        <v>3.4482758620689703E-2</v>
      </c>
      <c r="M593" s="13">
        <v>3.6623824451410698</v>
      </c>
      <c r="N593" s="15">
        <v>0</v>
      </c>
      <c r="O593" s="5">
        <v>0</v>
      </c>
      <c r="P593" s="5">
        <v>0</v>
      </c>
      <c r="Q593" s="5">
        <f t="shared" si="105"/>
        <v>4.0374999499999999</v>
      </c>
      <c r="R593" s="5">
        <f t="shared" si="106"/>
        <v>-4.0374999499999999</v>
      </c>
      <c r="S593" s="15">
        <f t="shared" si="107"/>
        <v>-1</v>
      </c>
      <c r="T593">
        <v>0</v>
      </c>
      <c r="U593" s="5" t="str">
        <f t="shared" si="108"/>
        <v>NA</v>
      </c>
      <c r="V593" s="15">
        <f t="shared" si="109"/>
        <v>0</v>
      </c>
      <c r="W593" s="15">
        <f t="shared" si="110"/>
        <v>0</v>
      </c>
      <c r="X593" s="5">
        <f t="shared" si="111"/>
        <v>0</v>
      </c>
      <c r="Y593" s="5">
        <f t="shared" si="112"/>
        <v>3.6337499549999999</v>
      </c>
      <c r="Z593" s="5">
        <f t="shared" si="113"/>
        <v>-4.2393749475</v>
      </c>
      <c r="AA593" s="5">
        <f t="shared" si="114"/>
        <v>0.40374999500000008</v>
      </c>
      <c r="AB593" s="5">
        <f t="shared" si="115"/>
        <v>0.20187499750000004</v>
      </c>
    </row>
    <row r="594" spans="1:28" x14ac:dyDescent="0.55000000000000004">
      <c r="A594" s="3" t="s">
        <v>63</v>
      </c>
      <c r="B594" s="3" t="s">
        <v>1062</v>
      </c>
      <c r="C594" t="s">
        <v>66</v>
      </c>
      <c r="D594" s="3" t="s">
        <v>36</v>
      </c>
      <c r="E594" s="3" t="s">
        <v>36</v>
      </c>
      <c r="F594" s="3" t="s">
        <v>67</v>
      </c>
      <c r="G594" s="5">
        <v>0.125</v>
      </c>
      <c r="H594">
        <v>32</v>
      </c>
      <c r="I594" s="5">
        <v>5.7625000000000002</v>
      </c>
      <c r="J594" s="5">
        <v>0.18007812500000001</v>
      </c>
      <c r="K594">
        <v>1033</v>
      </c>
      <c r="L594" s="15">
        <v>3.0977734753146201E-2</v>
      </c>
      <c r="M594" s="13">
        <v>2.6560503388189698</v>
      </c>
      <c r="N594" s="15">
        <v>0</v>
      </c>
      <c r="O594" s="5">
        <v>0</v>
      </c>
      <c r="P594" s="5">
        <v>0</v>
      </c>
      <c r="Q594" s="5">
        <f t="shared" si="105"/>
        <v>5.7625000000000002</v>
      </c>
      <c r="R594" s="5">
        <f t="shared" si="106"/>
        <v>-5.7625000000000002</v>
      </c>
      <c r="S594" s="15">
        <f t="shared" si="107"/>
        <v>-1</v>
      </c>
      <c r="T594">
        <v>0</v>
      </c>
      <c r="U594" s="5" t="str">
        <f t="shared" si="108"/>
        <v>NA</v>
      </c>
      <c r="V594" s="15">
        <f t="shared" si="109"/>
        <v>0</v>
      </c>
      <c r="W594" s="15">
        <f t="shared" si="110"/>
        <v>0</v>
      </c>
      <c r="X594" s="5">
        <f t="shared" si="111"/>
        <v>0</v>
      </c>
      <c r="Y594" s="5">
        <f t="shared" si="112"/>
        <v>5.1862500000000002</v>
      </c>
      <c r="Z594" s="5">
        <f t="shared" si="113"/>
        <v>-6.0506250000000001</v>
      </c>
      <c r="AA594" s="5">
        <f t="shared" si="114"/>
        <v>0.57624999999999993</v>
      </c>
      <c r="AB594" s="5">
        <f t="shared" si="115"/>
        <v>0.28812499999999996</v>
      </c>
    </row>
    <row r="595" spans="1:28" x14ac:dyDescent="0.55000000000000004">
      <c r="A595" s="3" t="s">
        <v>79</v>
      </c>
      <c r="B595" s="3" t="s">
        <v>1064</v>
      </c>
      <c r="C595" t="s">
        <v>31</v>
      </c>
      <c r="D595" s="3" t="s">
        <v>36</v>
      </c>
      <c r="E595" s="3" t="s">
        <v>36</v>
      </c>
      <c r="F595" s="3" t="s">
        <v>77</v>
      </c>
      <c r="G595" s="5">
        <v>0.125</v>
      </c>
      <c r="H595">
        <v>1</v>
      </c>
      <c r="I595" s="5">
        <v>0.125</v>
      </c>
      <c r="J595" s="5">
        <v>0.125</v>
      </c>
      <c r="K595">
        <v>125</v>
      </c>
      <c r="L595" s="15">
        <v>8.0000000000000002E-3</v>
      </c>
      <c r="M595" s="13">
        <v>3.3919999999999999</v>
      </c>
      <c r="N595" s="15">
        <v>0</v>
      </c>
      <c r="O595" s="5">
        <v>0</v>
      </c>
      <c r="P595" s="5">
        <v>0</v>
      </c>
      <c r="Q595" s="5">
        <f t="shared" si="105"/>
        <v>0.125</v>
      </c>
      <c r="R595" s="5">
        <f t="shared" si="106"/>
        <v>-0.125</v>
      </c>
      <c r="S595" s="15">
        <f t="shared" si="107"/>
        <v>-1</v>
      </c>
      <c r="T595">
        <v>0</v>
      </c>
      <c r="U595" s="5" t="str">
        <f t="shared" si="108"/>
        <v>NA</v>
      </c>
      <c r="V595" s="15">
        <f t="shared" si="109"/>
        <v>0</v>
      </c>
      <c r="W595" s="15">
        <f t="shared" si="110"/>
        <v>0</v>
      </c>
      <c r="X595" s="5">
        <f t="shared" si="111"/>
        <v>0</v>
      </c>
      <c r="Y595" s="5">
        <f t="shared" si="112"/>
        <v>0.1125</v>
      </c>
      <c r="Z595" s="5">
        <f t="shared" si="113"/>
        <v>-0.13125000000000001</v>
      </c>
      <c r="AA595" s="5">
        <f t="shared" si="114"/>
        <v>1.2499999999999997E-2</v>
      </c>
      <c r="AB595" s="5">
        <f t="shared" si="115"/>
        <v>6.2500000000000056E-3</v>
      </c>
    </row>
    <row r="596" spans="1:28" x14ac:dyDescent="0.55000000000000004">
      <c r="A596" s="3" t="s">
        <v>79</v>
      </c>
      <c r="B596" s="3" t="s">
        <v>1067</v>
      </c>
      <c r="C596" t="s">
        <v>31</v>
      </c>
      <c r="D596" s="3" t="s">
        <v>36</v>
      </c>
      <c r="E596" s="3" t="s">
        <v>36</v>
      </c>
      <c r="F596" s="3" t="s">
        <v>77</v>
      </c>
      <c r="G596" s="5">
        <v>0.125</v>
      </c>
      <c r="H596">
        <v>1</v>
      </c>
      <c r="I596" s="5">
        <v>0.125</v>
      </c>
      <c r="J596" s="5">
        <v>0.125</v>
      </c>
      <c r="K596">
        <v>5</v>
      </c>
      <c r="L596" s="15">
        <v>0.2</v>
      </c>
      <c r="M596" s="13">
        <v>1</v>
      </c>
      <c r="N596" s="15">
        <v>0</v>
      </c>
      <c r="O596" s="5">
        <v>0</v>
      </c>
      <c r="P596" s="5">
        <v>0</v>
      </c>
      <c r="Q596" s="5">
        <f t="shared" si="105"/>
        <v>0.125</v>
      </c>
      <c r="R596" s="5">
        <f t="shared" si="106"/>
        <v>-0.125</v>
      </c>
      <c r="S596" s="15">
        <f t="shared" si="107"/>
        <v>-1</v>
      </c>
      <c r="T596">
        <v>0</v>
      </c>
      <c r="U596" s="5" t="str">
        <f t="shared" si="108"/>
        <v>NA</v>
      </c>
      <c r="V596" s="15">
        <f t="shared" si="109"/>
        <v>0</v>
      </c>
      <c r="W596" s="15">
        <f t="shared" si="110"/>
        <v>0</v>
      </c>
      <c r="X596" s="5">
        <f t="shared" si="111"/>
        <v>0</v>
      </c>
      <c r="Y596" s="5">
        <f t="shared" si="112"/>
        <v>0.1125</v>
      </c>
      <c r="Z596" s="5">
        <f t="shared" si="113"/>
        <v>-0.13125000000000001</v>
      </c>
      <c r="AA596" s="5">
        <f t="shared" si="114"/>
        <v>1.2499999999999997E-2</v>
      </c>
      <c r="AB596" s="5">
        <f t="shared" si="115"/>
        <v>6.2500000000000056E-3</v>
      </c>
    </row>
    <row r="597" spans="1:28" x14ac:dyDescent="0.55000000000000004">
      <c r="A597" s="3" t="s">
        <v>79</v>
      </c>
      <c r="B597" s="3" t="s">
        <v>1070</v>
      </c>
      <c r="C597" t="s">
        <v>31</v>
      </c>
      <c r="D597" s="3" t="s">
        <v>36</v>
      </c>
      <c r="E597" s="3" t="s">
        <v>36</v>
      </c>
      <c r="F597" s="3" t="s">
        <v>77</v>
      </c>
      <c r="G597" s="5">
        <v>0.125</v>
      </c>
      <c r="H597">
        <v>1</v>
      </c>
      <c r="I597" s="5">
        <v>0.125</v>
      </c>
      <c r="J597" s="5">
        <v>0.125</v>
      </c>
      <c r="K597">
        <v>25</v>
      </c>
      <c r="L597" s="15">
        <v>0.04</v>
      </c>
      <c r="M597" s="13">
        <v>2.04</v>
      </c>
      <c r="N597" s="15">
        <v>0</v>
      </c>
      <c r="O597" s="5">
        <v>0</v>
      </c>
      <c r="P597" s="5">
        <v>0</v>
      </c>
      <c r="Q597" s="5">
        <f t="shared" si="105"/>
        <v>0.125</v>
      </c>
      <c r="R597" s="5">
        <f t="shared" si="106"/>
        <v>-0.125</v>
      </c>
      <c r="S597" s="15">
        <f t="shared" si="107"/>
        <v>-1</v>
      </c>
      <c r="T597">
        <v>0</v>
      </c>
      <c r="U597" s="5" t="str">
        <f t="shared" si="108"/>
        <v>NA</v>
      </c>
      <c r="V597" s="15">
        <f t="shared" si="109"/>
        <v>0</v>
      </c>
      <c r="W597" s="15">
        <f t="shared" si="110"/>
        <v>0</v>
      </c>
      <c r="X597" s="5">
        <f t="shared" si="111"/>
        <v>0</v>
      </c>
      <c r="Y597" s="5">
        <f t="shared" si="112"/>
        <v>0.1125</v>
      </c>
      <c r="Z597" s="5">
        <f t="shared" si="113"/>
        <v>-0.13125000000000001</v>
      </c>
      <c r="AA597" s="5">
        <f t="shared" si="114"/>
        <v>1.2499999999999997E-2</v>
      </c>
      <c r="AB597" s="5">
        <f t="shared" si="115"/>
        <v>6.2500000000000056E-3</v>
      </c>
    </row>
    <row r="598" spans="1:28" x14ac:dyDescent="0.55000000000000004">
      <c r="A598" s="3" t="s">
        <v>79</v>
      </c>
      <c r="B598" s="3" t="s">
        <v>1073</v>
      </c>
      <c r="C598" t="s">
        <v>31</v>
      </c>
      <c r="D598" s="3" t="s">
        <v>36</v>
      </c>
      <c r="E598" s="3" t="s">
        <v>36</v>
      </c>
      <c r="F598" s="3" t="s">
        <v>77</v>
      </c>
      <c r="G598" s="5">
        <v>0.125</v>
      </c>
      <c r="H598">
        <v>1</v>
      </c>
      <c r="I598" s="5">
        <v>0.125</v>
      </c>
      <c r="J598" s="5">
        <v>0.125</v>
      </c>
      <c r="K598">
        <v>44</v>
      </c>
      <c r="L598" s="15">
        <v>2.2727272727272697E-2</v>
      </c>
      <c r="M598" s="13">
        <v>1.69090909090909</v>
      </c>
      <c r="N598" s="15">
        <v>0</v>
      </c>
      <c r="O598" s="5">
        <v>0</v>
      </c>
      <c r="P598" s="5">
        <v>0</v>
      </c>
      <c r="Q598" s="5">
        <f t="shared" si="105"/>
        <v>0.125</v>
      </c>
      <c r="R598" s="5">
        <f t="shared" si="106"/>
        <v>-0.125</v>
      </c>
      <c r="S598" s="15">
        <f t="shared" si="107"/>
        <v>-1</v>
      </c>
      <c r="T598">
        <v>0</v>
      </c>
      <c r="U598" s="5" t="str">
        <f t="shared" si="108"/>
        <v>NA</v>
      </c>
      <c r="V598" s="15">
        <f t="shared" si="109"/>
        <v>0</v>
      </c>
      <c r="W598" s="15">
        <f t="shared" si="110"/>
        <v>0</v>
      </c>
      <c r="X598" s="5">
        <f t="shared" si="111"/>
        <v>0</v>
      </c>
      <c r="Y598" s="5">
        <f t="shared" si="112"/>
        <v>0.1125</v>
      </c>
      <c r="Z598" s="5">
        <f t="shared" si="113"/>
        <v>-0.13125000000000001</v>
      </c>
      <c r="AA598" s="5">
        <f t="shared" si="114"/>
        <v>1.2499999999999997E-2</v>
      </c>
      <c r="AB598" s="5">
        <f t="shared" si="115"/>
        <v>6.2500000000000056E-3</v>
      </c>
    </row>
    <row r="599" spans="1:28" x14ac:dyDescent="0.55000000000000004">
      <c r="A599" s="3" t="s">
        <v>79</v>
      </c>
      <c r="B599" s="3" t="s">
        <v>1076</v>
      </c>
      <c r="C599" t="s">
        <v>66</v>
      </c>
      <c r="D599" s="3" t="s">
        <v>36</v>
      </c>
      <c r="E599" s="3" t="s">
        <v>36</v>
      </c>
      <c r="F599" s="3" t="s">
        <v>77</v>
      </c>
      <c r="G599" s="5">
        <v>0.125</v>
      </c>
      <c r="H599">
        <v>1</v>
      </c>
      <c r="I599" s="5">
        <v>0.125</v>
      </c>
      <c r="J599" s="5">
        <v>0.125</v>
      </c>
      <c r="K599">
        <v>204</v>
      </c>
      <c r="L599" s="15">
        <v>4.9019607843137306E-3</v>
      </c>
      <c r="M599" s="13">
        <v>3.24411764705882</v>
      </c>
      <c r="N599" s="15">
        <v>0</v>
      </c>
      <c r="O599" s="5">
        <v>0</v>
      </c>
      <c r="P599" s="5">
        <v>0</v>
      </c>
      <c r="Q599" s="5">
        <f t="shared" si="105"/>
        <v>0.125</v>
      </c>
      <c r="R599" s="5">
        <f t="shared" si="106"/>
        <v>-0.125</v>
      </c>
      <c r="S599" s="15">
        <f t="shared" si="107"/>
        <v>-1</v>
      </c>
      <c r="T599">
        <v>0</v>
      </c>
      <c r="U599" s="5" t="str">
        <f t="shared" si="108"/>
        <v>NA</v>
      </c>
      <c r="V599" s="15">
        <f t="shared" si="109"/>
        <v>0</v>
      </c>
      <c r="W599" s="15">
        <f t="shared" si="110"/>
        <v>0</v>
      </c>
      <c r="X599" s="5">
        <f t="shared" si="111"/>
        <v>0</v>
      </c>
      <c r="Y599" s="5">
        <f t="shared" si="112"/>
        <v>0.1125</v>
      </c>
      <c r="Z599" s="5">
        <f t="shared" si="113"/>
        <v>-0.13125000000000001</v>
      </c>
      <c r="AA599" s="5">
        <f t="shared" si="114"/>
        <v>1.2499999999999997E-2</v>
      </c>
      <c r="AB599" s="5">
        <f t="shared" si="115"/>
        <v>6.2500000000000056E-3</v>
      </c>
    </row>
    <row r="600" spans="1:28" x14ac:dyDescent="0.55000000000000004">
      <c r="A600" s="3" t="s">
        <v>79</v>
      </c>
      <c r="B600" s="3" t="s">
        <v>1078</v>
      </c>
      <c r="C600" t="s">
        <v>66</v>
      </c>
      <c r="D600" s="3" t="s">
        <v>36</v>
      </c>
      <c r="E600" s="3" t="s">
        <v>36</v>
      </c>
      <c r="F600" s="3" t="s">
        <v>77</v>
      </c>
      <c r="G600" s="5">
        <v>0.125</v>
      </c>
      <c r="H600">
        <v>1</v>
      </c>
      <c r="I600" s="5">
        <v>0.125</v>
      </c>
      <c r="J600" s="5">
        <v>0.125</v>
      </c>
      <c r="K600">
        <v>715</v>
      </c>
      <c r="L600" s="15">
        <v>1.3986013986014001E-3</v>
      </c>
      <c r="M600" s="13">
        <v>1.0932867132867099</v>
      </c>
      <c r="N600" s="15">
        <v>0</v>
      </c>
      <c r="O600" s="5">
        <v>0</v>
      </c>
      <c r="P600" s="5">
        <v>0</v>
      </c>
      <c r="Q600" s="5">
        <f t="shared" si="105"/>
        <v>0.125</v>
      </c>
      <c r="R600" s="5">
        <f t="shared" si="106"/>
        <v>-0.125</v>
      </c>
      <c r="S600" s="15">
        <f t="shared" si="107"/>
        <v>-1</v>
      </c>
      <c r="T600">
        <v>0</v>
      </c>
      <c r="U600" s="5" t="str">
        <f t="shared" si="108"/>
        <v>NA</v>
      </c>
      <c r="V600" s="15">
        <f t="shared" si="109"/>
        <v>0</v>
      </c>
      <c r="W600" s="15">
        <f t="shared" si="110"/>
        <v>0</v>
      </c>
      <c r="X600" s="5">
        <f t="shared" si="111"/>
        <v>0</v>
      </c>
      <c r="Y600" s="5">
        <f t="shared" si="112"/>
        <v>0.1125</v>
      </c>
      <c r="Z600" s="5">
        <f t="shared" si="113"/>
        <v>-0.13125000000000001</v>
      </c>
      <c r="AA600" s="5">
        <f t="shared" si="114"/>
        <v>1.2499999999999997E-2</v>
      </c>
      <c r="AB600" s="5">
        <f t="shared" si="115"/>
        <v>6.2500000000000056E-3</v>
      </c>
    </row>
    <row r="601" spans="1:28" x14ac:dyDescent="0.55000000000000004">
      <c r="A601" s="3" t="s">
        <v>79</v>
      </c>
      <c r="B601" s="3" t="s">
        <v>1080</v>
      </c>
      <c r="C601" t="s">
        <v>66</v>
      </c>
      <c r="D601" s="3" t="s">
        <v>36</v>
      </c>
      <c r="E601" s="3" t="s">
        <v>36</v>
      </c>
      <c r="F601" s="3" t="s">
        <v>77</v>
      </c>
      <c r="G601" s="5">
        <v>0.125</v>
      </c>
      <c r="H601">
        <v>1</v>
      </c>
      <c r="I601" s="5">
        <v>0.125</v>
      </c>
      <c r="J601" s="5">
        <v>0.125</v>
      </c>
      <c r="K601">
        <v>372</v>
      </c>
      <c r="L601" s="15">
        <v>2.6881720430107503E-3</v>
      </c>
      <c r="M601" s="13">
        <v>2.5782258064516101</v>
      </c>
      <c r="N601" s="15">
        <v>0</v>
      </c>
      <c r="O601" s="5">
        <v>0</v>
      </c>
      <c r="P601" s="5">
        <v>0</v>
      </c>
      <c r="Q601" s="5">
        <f t="shared" si="105"/>
        <v>0.125</v>
      </c>
      <c r="R601" s="5">
        <f t="shared" si="106"/>
        <v>-0.125</v>
      </c>
      <c r="S601" s="15">
        <f t="shared" si="107"/>
        <v>-1</v>
      </c>
      <c r="T601">
        <v>0</v>
      </c>
      <c r="U601" s="5" t="str">
        <f t="shared" si="108"/>
        <v>NA</v>
      </c>
      <c r="V601" s="15">
        <f t="shared" si="109"/>
        <v>0</v>
      </c>
      <c r="W601" s="15">
        <f t="shared" si="110"/>
        <v>0</v>
      </c>
      <c r="X601" s="5">
        <f t="shared" si="111"/>
        <v>0</v>
      </c>
      <c r="Y601" s="5">
        <f t="shared" si="112"/>
        <v>0.1125</v>
      </c>
      <c r="Z601" s="5">
        <f t="shared" si="113"/>
        <v>-0.13125000000000001</v>
      </c>
      <c r="AA601" s="5">
        <f t="shared" si="114"/>
        <v>1.2499999999999997E-2</v>
      </c>
      <c r="AB601" s="5">
        <f t="shared" si="115"/>
        <v>6.2500000000000056E-3</v>
      </c>
    </row>
    <row r="602" spans="1:28" x14ac:dyDescent="0.55000000000000004">
      <c r="A602" s="3" t="s">
        <v>79</v>
      </c>
      <c r="B602" s="3" t="s">
        <v>1082</v>
      </c>
      <c r="C602" t="s">
        <v>66</v>
      </c>
      <c r="D602" s="3" t="s">
        <v>36</v>
      </c>
      <c r="E602" s="3" t="s">
        <v>36</v>
      </c>
      <c r="F602" s="3" t="s">
        <v>77</v>
      </c>
      <c r="G602" s="5">
        <v>0.125</v>
      </c>
      <c r="H602">
        <v>1</v>
      </c>
      <c r="I602" s="5">
        <v>0.125</v>
      </c>
      <c r="J602" s="5">
        <v>0.125</v>
      </c>
      <c r="K602">
        <v>110</v>
      </c>
      <c r="L602" s="15">
        <v>9.0909090909090905E-3</v>
      </c>
      <c r="M602" s="13">
        <v>4.1336363636363602</v>
      </c>
      <c r="N602" s="15">
        <v>0</v>
      </c>
      <c r="O602" s="5">
        <v>0</v>
      </c>
      <c r="P602" s="5">
        <v>0</v>
      </c>
      <c r="Q602" s="5">
        <f t="shared" si="105"/>
        <v>0.125</v>
      </c>
      <c r="R602" s="5">
        <f t="shared" si="106"/>
        <v>-0.125</v>
      </c>
      <c r="S602" s="15">
        <f t="shared" si="107"/>
        <v>-1</v>
      </c>
      <c r="T602">
        <v>0</v>
      </c>
      <c r="U602" s="5" t="str">
        <f t="shared" si="108"/>
        <v>NA</v>
      </c>
      <c r="V602" s="15">
        <f t="shared" si="109"/>
        <v>0</v>
      </c>
      <c r="W602" s="15">
        <f t="shared" si="110"/>
        <v>0</v>
      </c>
      <c r="X602" s="5">
        <f t="shared" si="111"/>
        <v>0</v>
      </c>
      <c r="Y602" s="5">
        <f t="shared" si="112"/>
        <v>0.1125</v>
      </c>
      <c r="Z602" s="5">
        <f t="shared" si="113"/>
        <v>-0.13125000000000001</v>
      </c>
      <c r="AA602" s="5">
        <f t="shared" si="114"/>
        <v>1.2499999999999997E-2</v>
      </c>
      <c r="AB602" s="5">
        <f t="shared" si="115"/>
        <v>6.2500000000000056E-3</v>
      </c>
    </row>
    <row r="603" spans="1:28" x14ac:dyDescent="0.55000000000000004">
      <c r="A603" s="3" t="s">
        <v>79</v>
      </c>
      <c r="B603" s="3" t="s">
        <v>1084</v>
      </c>
      <c r="C603" t="s">
        <v>66</v>
      </c>
      <c r="D603" s="3" t="s">
        <v>36</v>
      </c>
      <c r="E603" s="3" t="s">
        <v>36</v>
      </c>
      <c r="F603" s="3" t="s">
        <v>77</v>
      </c>
      <c r="G603" s="5">
        <v>0.125</v>
      </c>
      <c r="H603">
        <v>1</v>
      </c>
      <c r="I603" s="5">
        <v>0.125</v>
      </c>
      <c r="J603" s="5">
        <v>0.125</v>
      </c>
      <c r="K603">
        <v>631</v>
      </c>
      <c r="L603" s="15">
        <v>1.58478605388273E-3</v>
      </c>
      <c r="M603" s="13">
        <v>6.6290015847860504</v>
      </c>
      <c r="N603" s="15">
        <v>0</v>
      </c>
      <c r="O603" s="5">
        <v>0</v>
      </c>
      <c r="P603" s="5">
        <v>0</v>
      </c>
      <c r="Q603" s="5">
        <f t="shared" si="105"/>
        <v>0.125</v>
      </c>
      <c r="R603" s="5">
        <f t="shared" si="106"/>
        <v>-0.125</v>
      </c>
      <c r="S603" s="15">
        <f t="shared" si="107"/>
        <v>-1</v>
      </c>
      <c r="T603">
        <v>0</v>
      </c>
      <c r="U603" s="5" t="str">
        <f t="shared" si="108"/>
        <v>NA</v>
      </c>
      <c r="V603" s="15">
        <f t="shared" si="109"/>
        <v>0</v>
      </c>
      <c r="W603" s="15">
        <f t="shared" si="110"/>
        <v>0</v>
      </c>
      <c r="X603" s="5">
        <f t="shared" si="111"/>
        <v>0</v>
      </c>
      <c r="Y603" s="5">
        <f t="shared" si="112"/>
        <v>0.1125</v>
      </c>
      <c r="Z603" s="5">
        <f t="shared" si="113"/>
        <v>-0.13125000000000001</v>
      </c>
      <c r="AA603" s="5">
        <f t="shared" si="114"/>
        <v>1.2499999999999997E-2</v>
      </c>
      <c r="AB603" s="5">
        <f t="shared" si="115"/>
        <v>6.2500000000000056E-3</v>
      </c>
    </row>
    <row r="604" spans="1:28" x14ac:dyDescent="0.55000000000000004">
      <c r="A604" s="3" t="s">
        <v>79</v>
      </c>
      <c r="B604" s="3" t="s">
        <v>1086</v>
      </c>
      <c r="C604" t="s">
        <v>66</v>
      </c>
      <c r="D604" s="3" t="s">
        <v>36</v>
      </c>
      <c r="E604" s="3" t="s">
        <v>36</v>
      </c>
      <c r="F604" s="3" t="s">
        <v>50</v>
      </c>
      <c r="G604" s="5">
        <v>0.125</v>
      </c>
      <c r="H604">
        <v>1</v>
      </c>
      <c r="I604" s="5">
        <v>0.125</v>
      </c>
      <c r="J604" s="5">
        <v>0.125</v>
      </c>
      <c r="K604">
        <v>849</v>
      </c>
      <c r="L604" s="15">
        <v>1.1778563015312101E-3</v>
      </c>
      <c r="M604" s="13">
        <v>1.94287396937574</v>
      </c>
      <c r="N604" s="15">
        <v>0</v>
      </c>
      <c r="O604" s="5">
        <v>0</v>
      </c>
      <c r="P604" s="5">
        <v>0</v>
      </c>
      <c r="Q604" s="5">
        <f t="shared" si="105"/>
        <v>0.125</v>
      </c>
      <c r="R604" s="5">
        <f t="shared" si="106"/>
        <v>-0.125</v>
      </c>
      <c r="S604" s="15">
        <f t="shared" si="107"/>
        <v>-1</v>
      </c>
      <c r="T604">
        <v>0</v>
      </c>
      <c r="U604" s="5" t="str">
        <f t="shared" si="108"/>
        <v>NA</v>
      </c>
      <c r="V604" s="15">
        <f t="shared" si="109"/>
        <v>0</v>
      </c>
      <c r="W604" s="15">
        <f t="shared" si="110"/>
        <v>0</v>
      </c>
      <c r="X604" s="5">
        <f t="shared" si="111"/>
        <v>0</v>
      </c>
      <c r="Y604" s="5">
        <f t="shared" si="112"/>
        <v>0.1125</v>
      </c>
      <c r="Z604" s="5">
        <f t="shared" si="113"/>
        <v>-0.13125000000000001</v>
      </c>
      <c r="AA604" s="5">
        <f t="shared" si="114"/>
        <v>1.2499999999999997E-2</v>
      </c>
      <c r="AB604" s="5">
        <f t="shared" si="115"/>
        <v>6.2500000000000056E-3</v>
      </c>
    </row>
    <row r="605" spans="1:28" x14ac:dyDescent="0.55000000000000004">
      <c r="A605" s="3" t="s">
        <v>79</v>
      </c>
      <c r="B605" s="3" t="s">
        <v>1088</v>
      </c>
      <c r="C605" t="s">
        <v>66</v>
      </c>
      <c r="D605" s="3" t="s">
        <v>36</v>
      </c>
      <c r="E605" s="3" t="s">
        <v>36</v>
      </c>
      <c r="F605" s="3" t="s">
        <v>50</v>
      </c>
      <c r="G605" s="5">
        <v>0.125</v>
      </c>
      <c r="H605">
        <v>1</v>
      </c>
      <c r="I605" s="5">
        <v>0.125</v>
      </c>
      <c r="J605" s="5">
        <v>0.125</v>
      </c>
      <c r="K605">
        <v>120</v>
      </c>
      <c r="L605" s="15">
        <v>8.3333333333333297E-3</v>
      </c>
      <c r="M605" s="13">
        <v>3.2208333333333301</v>
      </c>
      <c r="N605" s="15">
        <v>0</v>
      </c>
      <c r="O605" s="5">
        <v>0</v>
      </c>
      <c r="P605" s="5">
        <v>0</v>
      </c>
      <c r="Q605" s="5">
        <f t="shared" si="105"/>
        <v>0.125</v>
      </c>
      <c r="R605" s="5">
        <f t="shared" si="106"/>
        <v>-0.125</v>
      </c>
      <c r="S605" s="15">
        <f t="shared" si="107"/>
        <v>-1</v>
      </c>
      <c r="T605">
        <v>0</v>
      </c>
      <c r="U605" s="5" t="str">
        <f t="shared" si="108"/>
        <v>NA</v>
      </c>
      <c r="V605" s="15">
        <f t="shared" si="109"/>
        <v>0</v>
      </c>
      <c r="W605" s="15">
        <f t="shared" si="110"/>
        <v>0</v>
      </c>
      <c r="X605" s="5">
        <f t="shared" si="111"/>
        <v>0</v>
      </c>
      <c r="Y605" s="5">
        <f t="shared" si="112"/>
        <v>0.1125</v>
      </c>
      <c r="Z605" s="5">
        <f t="shared" si="113"/>
        <v>-0.13125000000000001</v>
      </c>
      <c r="AA605" s="5">
        <f t="shared" si="114"/>
        <v>1.2499999999999997E-2</v>
      </c>
      <c r="AB605" s="5">
        <f t="shared" si="115"/>
        <v>6.2500000000000056E-3</v>
      </c>
    </row>
    <row r="606" spans="1:28" x14ac:dyDescent="0.55000000000000004">
      <c r="A606" s="3" t="s">
        <v>79</v>
      </c>
      <c r="B606" s="3" t="s">
        <v>1090</v>
      </c>
      <c r="C606" t="s">
        <v>66</v>
      </c>
      <c r="D606" s="3" t="s">
        <v>36</v>
      </c>
      <c r="E606" s="3" t="s">
        <v>36</v>
      </c>
      <c r="F606" s="3" t="s">
        <v>50</v>
      </c>
      <c r="G606" s="5">
        <v>0.125</v>
      </c>
      <c r="H606">
        <v>1</v>
      </c>
      <c r="I606" s="5">
        <v>0.13750000000000001</v>
      </c>
      <c r="J606" s="5">
        <v>0.13750000000000001</v>
      </c>
      <c r="K606">
        <v>50</v>
      </c>
      <c r="L606" s="15">
        <v>0.02</v>
      </c>
      <c r="M606" s="13">
        <v>4.0599999999999996</v>
      </c>
      <c r="N606" s="15">
        <v>0</v>
      </c>
      <c r="O606" s="5">
        <v>0</v>
      </c>
      <c r="P606" s="5">
        <v>0</v>
      </c>
      <c r="Q606" s="5">
        <f t="shared" si="105"/>
        <v>0.13750000000000001</v>
      </c>
      <c r="R606" s="5">
        <f t="shared" si="106"/>
        <v>-0.13750000000000001</v>
      </c>
      <c r="S606" s="15">
        <f t="shared" si="107"/>
        <v>-1</v>
      </c>
      <c r="T606">
        <v>0</v>
      </c>
      <c r="U606" s="5" t="str">
        <f t="shared" si="108"/>
        <v>NA</v>
      </c>
      <c r="V606" s="15">
        <f t="shared" si="109"/>
        <v>0</v>
      </c>
      <c r="W606" s="15">
        <f t="shared" si="110"/>
        <v>0</v>
      </c>
      <c r="X606" s="5">
        <f t="shared" si="111"/>
        <v>0</v>
      </c>
      <c r="Y606" s="5">
        <f t="shared" si="112"/>
        <v>0.12375000000000001</v>
      </c>
      <c r="Z606" s="5">
        <f t="shared" si="113"/>
        <v>-0.14437500000000003</v>
      </c>
      <c r="AA606" s="5">
        <f t="shared" si="114"/>
        <v>1.3749999999999998E-2</v>
      </c>
      <c r="AB606" s="5">
        <f t="shared" si="115"/>
        <v>6.87500000000002E-3</v>
      </c>
    </row>
    <row r="607" spans="1:28" x14ac:dyDescent="0.55000000000000004">
      <c r="A607" s="3" t="s">
        <v>79</v>
      </c>
      <c r="B607" s="3" t="s">
        <v>1092</v>
      </c>
      <c r="C607" t="s">
        <v>66</v>
      </c>
      <c r="D607" s="3" t="s">
        <v>36</v>
      </c>
      <c r="E607" s="3" t="s">
        <v>36</v>
      </c>
      <c r="F607" s="3" t="s">
        <v>77</v>
      </c>
      <c r="G607" s="5">
        <v>0.125</v>
      </c>
      <c r="H607">
        <v>1</v>
      </c>
      <c r="I607" s="5">
        <v>0.15</v>
      </c>
      <c r="J607" s="5">
        <v>0.15</v>
      </c>
      <c r="K607">
        <v>261</v>
      </c>
      <c r="L607" s="15">
        <v>3.83141762452107E-3</v>
      </c>
      <c r="M607" s="13">
        <v>4.4363984674329497</v>
      </c>
      <c r="N607" s="15">
        <v>0</v>
      </c>
      <c r="O607" s="5">
        <v>0</v>
      </c>
      <c r="P607" s="5">
        <v>0</v>
      </c>
      <c r="Q607" s="5">
        <f t="shared" si="105"/>
        <v>0.15</v>
      </c>
      <c r="R607" s="5">
        <f t="shared" si="106"/>
        <v>-0.15</v>
      </c>
      <c r="S607" s="15">
        <f t="shared" si="107"/>
        <v>-1</v>
      </c>
      <c r="T607">
        <v>0</v>
      </c>
      <c r="U607" s="5" t="str">
        <f t="shared" si="108"/>
        <v>NA</v>
      </c>
      <c r="V607" s="15">
        <f t="shared" si="109"/>
        <v>0</v>
      </c>
      <c r="W607" s="15">
        <f t="shared" si="110"/>
        <v>0</v>
      </c>
      <c r="X607" s="5">
        <f t="shared" si="111"/>
        <v>0</v>
      </c>
      <c r="Y607" s="5">
        <f t="shared" si="112"/>
        <v>0.13500000000000001</v>
      </c>
      <c r="Z607" s="5">
        <f t="shared" si="113"/>
        <v>-0.1575</v>
      </c>
      <c r="AA607" s="5">
        <f t="shared" si="114"/>
        <v>1.4999999999999986E-2</v>
      </c>
      <c r="AB607" s="5">
        <f t="shared" si="115"/>
        <v>7.5000000000000067E-3</v>
      </c>
    </row>
    <row r="608" spans="1:28" x14ac:dyDescent="0.55000000000000004">
      <c r="A608" s="3" t="s">
        <v>79</v>
      </c>
      <c r="B608" s="3" t="s">
        <v>1094</v>
      </c>
      <c r="C608" t="s">
        <v>66</v>
      </c>
      <c r="D608" s="3" t="s">
        <v>36</v>
      </c>
      <c r="E608" s="3" t="s">
        <v>36</v>
      </c>
      <c r="F608" s="3" t="s">
        <v>77</v>
      </c>
      <c r="G608" s="5">
        <v>0.125</v>
      </c>
      <c r="H608">
        <v>2</v>
      </c>
      <c r="I608" s="5">
        <v>0.25</v>
      </c>
      <c r="J608" s="5">
        <v>0.125</v>
      </c>
      <c r="K608">
        <v>56</v>
      </c>
      <c r="L608" s="15">
        <v>3.5714285714285698E-2</v>
      </c>
      <c r="M608" s="13">
        <v>2.3035714285714302</v>
      </c>
      <c r="N608" s="15">
        <v>0</v>
      </c>
      <c r="O608" s="5">
        <v>0</v>
      </c>
      <c r="P608" s="5">
        <v>0</v>
      </c>
      <c r="Q608" s="5">
        <f t="shared" si="105"/>
        <v>0.25</v>
      </c>
      <c r="R608" s="5">
        <f t="shared" si="106"/>
        <v>-0.25</v>
      </c>
      <c r="S608" s="15">
        <f t="shared" si="107"/>
        <v>-1</v>
      </c>
      <c r="T608">
        <v>0</v>
      </c>
      <c r="U608" s="5" t="str">
        <f t="shared" si="108"/>
        <v>NA</v>
      </c>
      <c r="V608" s="15">
        <f t="shared" si="109"/>
        <v>0</v>
      </c>
      <c r="W608" s="15">
        <f t="shared" si="110"/>
        <v>0</v>
      </c>
      <c r="X608" s="5">
        <f t="shared" si="111"/>
        <v>0</v>
      </c>
      <c r="Y608" s="5">
        <f t="shared" si="112"/>
        <v>0.22500000000000001</v>
      </c>
      <c r="Z608" s="5">
        <f t="shared" si="113"/>
        <v>-0.26250000000000001</v>
      </c>
      <c r="AA608" s="5">
        <f t="shared" si="114"/>
        <v>2.4999999999999994E-2</v>
      </c>
      <c r="AB608" s="5">
        <f t="shared" si="115"/>
        <v>1.2500000000000011E-2</v>
      </c>
    </row>
    <row r="609" spans="1:28" x14ac:dyDescent="0.55000000000000004">
      <c r="A609" s="3" t="s">
        <v>79</v>
      </c>
      <c r="B609" s="3" t="s">
        <v>1096</v>
      </c>
      <c r="C609" t="s">
        <v>66</v>
      </c>
      <c r="D609" s="3" t="s">
        <v>36</v>
      </c>
      <c r="E609" s="3" t="s">
        <v>36</v>
      </c>
      <c r="F609" s="3" t="s">
        <v>50</v>
      </c>
      <c r="G609" s="5">
        <v>0.125</v>
      </c>
      <c r="H609">
        <v>2</v>
      </c>
      <c r="I609" s="5">
        <v>0.25</v>
      </c>
      <c r="J609" s="5">
        <v>0.125</v>
      </c>
      <c r="K609">
        <v>120</v>
      </c>
      <c r="L609" s="15">
        <v>1.6666666666666701E-2</v>
      </c>
      <c r="M609" s="13">
        <v>3.2241666666666702</v>
      </c>
      <c r="N609" s="15">
        <v>0</v>
      </c>
      <c r="O609" s="5">
        <v>0</v>
      </c>
      <c r="P609" s="5">
        <v>0</v>
      </c>
      <c r="Q609" s="5">
        <f t="shared" si="105"/>
        <v>0.25</v>
      </c>
      <c r="R609" s="5">
        <f t="shared" si="106"/>
        <v>-0.25</v>
      </c>
      <c r="S609" s="15">
        <f t="shared" si="107"/>
        <v>-1</v>
      </c>
      <c r="T609">
        <v>0</v>
      </c>
      <c r="U609" s="5" t="str">
        <f t="shared" si="108"/>
        <v>NA</v>
      </c>
      <c r="V609" s="15">
        <f t="shared" si="109"/>
        <v>0</v>
      </c>
      <c r="W609" s="15">
        <f t="shared" si="110"/>
        <v>0</v>
      </c>
      <c r="X609" s="5">
        <f t="shared" si="111"/>
        <v>0</v>
      </c>
      <c r="Y609" s="5">
        <f t="shared" si="112"/>
        <v>0.22500000000000001</v>
      </c>
      <c r="Z609" s="5">
        <f t="shared" si="113"/>
        <v>-0.26250000000000001</v>
      </c>
      <c r="AA609" s="5">
        <f t="shared" si="114"/>
        <v>2.4999999999999994E-2</v>
      </c>
      <c r="AB609" s="5">
        <f t="shared" si="115"/>
        <v>1.2500000000000011E-2</v>
      </c>
    </row>
    <row r="610" spans="1:28" x14ac:dyDescent="0.55000000000000004">
      <c r="A610" s="3" t="s">
        <v>79</v>
      </c>
      <c r="B610" s="3" t="s">
        <v>342</v>
      </c>
      <c r="C610" t="s">
        <v>66</v>
      </c>
      <c r="D610" s="3" t="s">
        <v>36</v>
      </c>
      <c r="E610" s="3" t="s">
        <v>36</v>
      </c>
      <c r="F610" s="3" t="s">
        <v>82</v>
      </c>
      <c r="G610" s="5">
        <v>0.125</v>
      </c>
      <c r="H610">
        <v>2</v>
      </c>
      <c r="I610" s="5">
        <v>0.25</v>
      </c>
      <c r="J610" s="5">
        <v>0.125</v>
      </c>
      <c r="K610">
        <v>59</v>
      </c>
      <c r="L610" s="15">
        <v>3.3898305084745804E-2</v>
      </c>
      <c r="M610" s="13">
        <v>1.6966101694915301</v>
      </c>
      <c r="N610" s="15">
        <v>0</v>
      </c>
      <c r="O610" s="5">
        <v>0</v>
      </c>
      <c r="P610" s="5">
        <v>0</v>
      </c>
      <c r="Q610" s="5">
        <f t="shared" si="105"/>
        <v>0.25</v>
      </c>
      <c r="R610" s="5">
        <f t="shared" si="106"/>
        <v>-0.25</v>
      </c>
      <c r="S610" s="15">
        <f t="shared" si="107"/>
        <v>-1</v>
      </c>
      <c r="T610">
        <v>0</v>
      </c>
      <c r="U610" s="5" t="str">
        <f t="shared" si="108"/>
        <v>NA</v>
      </c>
      <c r="V610" s="15">
        <f t="shared" si="109"/>
        <v>0</v>
      </c>
      <c r="W610" s="15">
        <f t="shared" si="110"/>
        <v>0</v>
      </c>
      <c r="X610" s="5">
        <f t="shared" si="111"/>
        <v>0</v>
      </c>
      <c r="Y610" s="5">
        <f t="shared" si="112"/>
        <v>0.22500000000000001</v>
      </c>
      <c r="Z610" s="5">
        <f t="shared" si="113"/>
        <v>-0.26250000000000001</v>
      </c>
      <c r="AA610" s="5">
        <f t="shared" si="114"/>
        <v>2.4999999999999994E-2</v>
      </c>
      <c r="AB610" s="5">
        <f t="shared" si="115"/>
        <v>1.2500000000000011E-2</v>
      </c>
    </row>
    <row r="611" spans="1:28" x14ac:dyDescent="0.55000000000000004">
      <c r="A611" s="3" t="s">
        <v>79</v>
      </c>
      <c r="B611" s="3" t="s">
        <v>1099</v>
      </c>
      <c r="C611" t="s">
        <v>66</v>
      </c>
      <c r="D611" s="3" t="s">
        <v>36</v>
      </c>
      <c r="E611" s="3" t="s">
        <v>36</v>
      </c>
      <c r="F611" s="3" t="s">
        <v>50</v>
      </c>
      <c r="G611" s="5">
        <v>0.125</v>
      </c>
      <c r="H611">
        <v>2</v>
      </c>
      <c r="I611" s="5">
        <v>0.25</v>
      </c>
      <c r="J611" s="5">
        <v>0.125</v>
      </c>
      <c r="K611">
        <v>151</v>
      </c>
      <c r="L611" s="15">
        <v>1.3245033112582801E-2</v>
      </c>
      <c r="M611" s="13">
        <v>1.57086092715232</v>
      </c>
      <c r="N611" s="15">
        <v>0</v>
      </c>
      <c r="O611" s="5">
        <v>0</v>
      </c>
      <c r="P611" s="5">
        <v>0</v>
      </c>
      <c r="Q611" s="5">
        <f t="shared" si="105"/>
        <v>0.25</v>
      </c>
      <c r="R611" s="5">
        <f t="shared" si="106"/>
        <v>-0.25</v>
      </c>
      <c r="S611" s="15">
        <f t="shared" si="107"/>
        <v>-1</v>
      </c>
      <c r="T611">
        <v>0</v>
      </c>
      <c r="U611" s="5" t="str">
        <f t="shared" si="108"/>
        <v>NA</v>
      </c>
      <c r="V611" s="15">
        <f t="shared" si="109"/>
        <v>0</v>
      </c>
      <c r="W611" s="15">
        <f t="shared" si="110"/>
        <v>0</v>
      </c>
      <c r="X611" s="5">
        <f t="shared" si="111"/>
        <v>0</v>
      </c>
      <c r="Y611" s="5">
        <f t="shared" si="112"/>
        <v>0.22500000000000001</v>
      </c>
      <c r="Z611" s="5">
        <f t="shared" si="113"/>
        <v>-0.26250000000000001</v>
      </c>
      <c r="AA611" s="5">
        <f t="shared" si="114"/>
        <v>2.4999999999999994E-2</v>
      </c>
      <c r="AB611" s="5">
        <f t="shared" si="115"/>
        <v>1.2500000000000011E-2</v>
      </c>
    </row>
    <row r="612" spans="1:28" x14ac:dyDescent="0.55000000000000004">
      <c r="A612" s="3" t="s">
        <v>79</v>
      </c>
      <c r="B612" s="3" t="s">
        <v>1101</v>
      </c>
      <c r="C612" t="s">
        <v>31</v>
      </c>
      <c r="D612" s="3" t="s">
        <v>36</v>
      </c>
      <c r="E612" s="3" t="s">
        <v>36</v>
      </c>
      <c r="F612" s="3" t="s">
        <v>77</v>
      </c>
      <c r="G612" s="5">
        <v>0.125</v>
      </c>
      <c r="H612">
        <v>2</v>
      </c>
      <c r="I612" s="5">
        <v>0.25</v>
      </c>
      <c r="J612" s="5">
        <v>0.125</v>
      </c>
      <c r="K612">
        <v>375</v>
      </c>
      <c r="L612" s="15">
        <v>5.3333333333333297E-3</v>
      </c>
      <c r="M612" s="13">
        <v>1.1642666666666699</v>
      </c>
      <c r="N612" s="15">
        <v>0</v>
      </c>
      <c r="O612" s="5">
        <v>0</v>
      </c>
      <c r="P612" s="5">
        <v>0</v>
      </c>
      <c r="Q612" s="5">
        <f t="shared" si="105"/>
        <v>0.25</v>
      </c>
      <c r="R612" s="5">
        <f t="shared" si="106"/>
        <v>-0.25</v>
      </c>
      <c r="S612" s="15">
        <f t="shared" si="107"/>
        <v>-1</v>
      </c>
      <c r="T612">
        <v>0</v>
      </c>
      <c r="U612" s="5" t="str">
        <f t="shared" si="108"/>
        <v>NA</v>
      </c>
      <c r="V612" s="15">
        <f t="shared" si="109"/>
        <v>0</v>
      </c>
      <c r="W612" s="15">
        <f t="shared" si="110"/>
        <v>0</v>
      </c>
      <c r="X612" s="5">
        <f t="shared" si="111"/>
        <v>0</v>
      </c>
      <c r="Y612" s="5">
        <f t="shared" si="112"/>
        <v>0.22500000000000001</v>
      </c>
      <c r="Z612" s="5">
        <f t="shared" si="113"/>
        <v>-0.26250000000000001</v>
      </c>
      <c r="AA612" s="5">
        <f t="shared" si="114"/>
        <v>2.4999999999999994E-2</v>
      </c>
      <c r="AB612" s="5">
        <f t="shared" si="115"/>
        <v>1.2500000000000011E-2</v>
      </c>
    </row>
    <row r="613" spans="1:28" x14ac:dyDescent="0.55000000000000004">
      <c r="A613" s="3" t="s">
        <v>79</v>
      </c>
      <c r="B613" s="3" t="s">
        <v>1103</v>
      </c>
      <c r="C613" t="s">
        <v>31</v>
      </c>
      <c r="D613" s="3" t="s">
        <v>36</v>
      </c>
      <c r="E613" s="3" t="s">
        <v>36</v>
      </c>
      <c r="F613" s="3" t="s">
        <v>50</v>
      </c>
      <c r="G613" s="5">
        <v>0.125</v>
      </c>
      <c r="H613">
        <v>2</v>
      </c>
      <c r="I613" s="5">
        <v>0.25</v>
      </c>
      <c r="J613" s="5">
        <v>0.125</v>
      </c>
      <c r="K613">
        <v>369</v>
      </c>
      <c r="L613" s="15">
        <v>5.4200542005420002E-3</v>
      </c>
      <c r="M613" s="13">
        <v>1.1219512195121999</v>
      </c>
      <c r="N613" s="15">
        <v>0</v>
      </c>
      <c r="O613" s="5">
        <v>0</v>
      </c>
      <c r="P613" s="5">
        <v>0</v>
      </c>
      <c r="Q613" s="5">
        <f t="shared" si="105"/>
        <v>0.25</v>
      </c>
      <c r="R613" s="5">
        <f t="shared" si="106"/>
        <v>-0.25</v>
      </c>
      <c r="S613" s="15">
        <f t="shared" si="107"/>
        <v>-1</v>
      </c>
      <c r="T613">
        <v>0</v>
      </c>
      <c r="U613" s="5" t="str">
        <f t="shared" si="108"/>
        <v>NA</v>
      </c>
      <c r="V613" s="15">
        <f t="shared" si="109"/>
        <v>0</v>
      </c>
      <c r="W613" s="15">
        <f t="shared" si="110"/>
        <v>0</v>
      </c>
      <c r="X613" s="5">
        <f t="shared" si="111"/>
        <v>0</v>
      </c>
      <c r="Y613" s="5">
        <f t="shared" si="112"/>
        <v>0.22500000000000001</v>
      </c>
      <c r="Z613" s="5">
        <f t="shared" si="113"/>
        <v>-0.26250000000000001</v>
      </c>
      <c r="AA613" s="5">
        <f t="shared" si="114"/>
        <v>2.4999999999999994E-2</v>
      </c>
      <c r="AB613" s="5">
        <f t="shared" si="115"/>
        <v>1.2500000000000011E-2</v>
      </c>
    </row>
    <row r="614" spans="1:28" x14ac:dyDescent="0.55000000000000004">
      <c r="A614" s="3" t="s">
        <v>79</v>
      </c>
      <c r="B614" s="3" t="s">
        <v>1105</v>
      </c>
      <c r="C614" t="s">
        <v>66</v>
      </c>
      <c r="D614" s="3" t="s">
        <v>36</v>
      </c>
      <c r="E614" s="3" t="s">
        <v>36</v>
      </c>
      <c r="F614" s="3" t="s">
        <v>77</v>
      </c>
      <c r="G614" s="5">
        <v>0.125</v>
      </c>
      <c r="H614">
        <v>2</v>
      </c>
      <c r="I614" s="5">
        <v>0.26250000000000001</v>
      </c>
      <c r="J614" s="5">
        <v>0.13125000000000001</v>
      </c>
      <c r="K614">
        <v>15546</v>
      </c>
      <c r="L614" s="15">
        <v>1.28650456709121E-4</v>
      </c>
      <c r="M614" s="13">
        <v>1.47845748102406</v>
      </c>
      <c r="N614" s="15">
        <v>0</v>
      </c>
      <c r="O614" s="5">
        <v>0</v>
      </c>
      <c r="P614" s="5">
        <v>0</v>
      </c>
      <c r="Q614" s="5">
        <f t="shared" si="105"/>
        <v>0.26250000000000001</v>
      </c>
      <c r="R614" s="5">
        <f t="shared" si="106"/>
        <v>-0.26250000000000001</v>
      </c>
      <c r="S614" s="15">
        <f t="shared" si="107"/>
        <v>-1</v>
      </c>
      <c r="T614">
        <v>0</v>
      </c>
      <c r="U614" s="5" t="str">
        <f t="shared" si="108"/>
        <v>NA</v>
      </c>
      <c r="V614" s="15">
        <f t="shared" si="109"/>
        <v>0</v>
      </c>
      <c r="W614" s="15">
        <f t="shared" si="110"/>
        <v>0</v>
      </c>
      <c r="X614" s="5">
        <f t="shared" si="111"/>
        <v>0</v>
      </c>
      <c r="Y614" s="5">
        <f t="shared" si="112"/>
        <v>0.23625000000000002</v>
      </c>
      <c r="Z614" s="5">
        <f t="shared" si="113"/>
        <v>-0.27562500000000001</v>
      </c>
      <c r="AA614" s="5">
        <f t="shared" si="114"/>
        <v>2.6249999999999996E-2</v>
      </c>
      <c r="AB614" s="5">
        <f t="shared" si="115"/>
        <v>1.3124999999999998E-2</v>
      </c>
    </row>
    <row r="615" spans="1:28" x14ac:dyDescent="0.55000000000000004">
      <c r="A615" s="3" t="s">
        <v>79</v>
      </c>
      <c r="B615" s="3" t="s">
        <v>1054</v>
      </c>
      <c r="C615" t="s">
        <v>66</v>
      </c>
      <c r="D615" s="3" t="s">
        <v>36</v>
      </c>
      <c r="E615" s="3" t="s">
        <v>36</v>
      </c>
      <c r="F615" s="3" t="s">
        <v>50</v>
      </c>
      <c r="G615" s="5">
        <v>0.125</v>
      </c>
      <c r="H615">
        <v>2</v>
      </c>
      <c r="I615" s="5">
        <v>0.26250000000000001</v>
      </c>
      <c r="J615" s="5">
        <v>0.13125000000000001</v>
      </c>
      <c r="K615">
        <v>209</v>
      </c>
      <c r="L615" s="15">
        <v>9.5693779904306199E-3</v>
      </c>
      <c r="M615" s="13">
        <v>3.83540669856459</v>
      </c>
      <c r="N615" s="15">
        <v>0</v>
      </c>
      <c r="O615" s="5">
        <v>0</v>
      </c>
      <c r="P615" s="5">
        <v>0</v>
      </c>
      <c r="Q615" s="5">
        <f t="shared" si="105"/>
        <v>0.26250000000000001</v>
      </c>
      <c r="R615" s="5">
        <f t="shared" si="106"/>
        <v>-0.26250000000000001</v>
      </c>
      <c r="S615" s="15">
        <f t="shared" si="107"/>
        <v>-1</v>
      </c>
      <c r="T615">
        <v>0</v>
      </c>
      <c r="U615" s="5" t="str">
        <f t="shared" si="108"/>
        <v>NA</v>
      </c>
      <c r="V615" s="15">
        <f t="shared" si="109"/>
        <v>0</v>
      </c>
      <c r="W615" s="15">
        <f t="shared" si="110"/>
        <v>0</v>
      </c>
      <c r="X615" s="5">
        <f t="shared" si="111"/>
        <v>0</v>
      </c>
      <c r="Y615" s="5">
        <f t="shared" si="112"/>
        <v>0.23625000000000002</v>
      </c>
      <c r="Z615" s="5">
        <f t="shared" si="113"/>
        <v>-0.27562500000000001</v>
      </c>
      <c r="AA615" s="5">
        <f t="shared" si="114"/>
        <v>2.6249999999999996E-2</v>
      </c>
      <c r="AB615" s="5">
        <f t="shared" si="115"/>
        <v>1.3124999999999998E-2</v>
      </c>
    </row>
    <row r="616" spans="1:28" x14ac:dyDescent="0.55000000000000004">
      <c r="A616" s="3" t="s">
        <v>79</v>
      </c>
      <c r="B616" s="3" t="s">
        <v>1108</v>
      </c>
      <c r="C616" t="s">
        <v>66</v>
      </c>
      <c r="D616" s="3" t="s">
        <v>36</v>
      </c>
      <c r="E616" s="3" t="s">
        <v>36</v>
      </c>
      <c r="F616" s="3" t="s">
        <v>77</v>
      </c>
      <c r="G616" s="5">
        <v>0.125</v>
      </c>
      <c r="H616">
        <v>1</v>
      </c>
      <c r="I616" s="5">
        <v>0.3125</v>
      </c>
      <c r="J616" s="5">
        <v>0.3125</v>
      </c>
      <c r="K616">
        <v>976</v>
      </c>
      <c r="L616" s="15">
        <v>1.02459016393443E-3</v>
      </c>
      <c r="M616" s="13">
        <v>1.8947745901639299</v>
      </c>
      <c r="N616" s="15">
        <v>0</v>
      </c>
      <c r="O616" s="5">
        <v>0</v>
      </c>
      <c r="P616" s="5">
        <v>0</v>
      </c>
      <c r="Q616" s="5">
        <f t="shared" si="105"/>
        <v>0.3125</v>
      </c>
      <c r="R616" s="5">
        <f t="shared" si="106"/>
        <v>-0.3125</v>
      </c>
      <c r="S616" s="15">
        <f t="shared" si="107"/>
        <v>-1</v>
      </c>
      <c r="T616">
        <v>0</v>
      </c>
      <c r="U616" s="5" t="str">
        <f t="shared" si="108"/>
        <v>NA</v>
      </c>
      <c r="V616" s="15">
        <f t="shared" si="109"/>
        <v>0</v>
      </c>
      <c r="W616" s="15">
        <f t="shared" si="110"/>
        <v>0</v>
      </c>
      <c r="X616" s="5">
        <f t="shared" si="111"/>
        <v>0</v>
      </c>
      <c r="Y616" s="5">
        <f t="shared" si="112"/>
        <v>0.28125</v>
      </c>
      <c r="Z616" s="5">
        <f t="shared" si="113"/>
        <v>-0.328125</v>
      </c>
      <c r="AA616" s="5">
        <f t="shared" si="114"/>
        <v>3.125E-2</v>
      </c>
      <c r="AB616" s="5">
        <f t="shared" si="115"/>
        <v>1.5625E-2</v>
      </c>
    </row>
    <row r="617" spans="1:28" x14ac:dyDescent="0.55000000000000004">
      <c r="A617" s="3" t="s">
        <v>79</v>
      </c>
      <c r="B617" s="3" t="s">
        <v>1111</v>
      </c>
      <c r="C617" t="s">
        <v>66</v>
      </c>
      <c r="D617" s="3" t="s">
        <v>36</v>
      </c>
      <c r="E617" s="3" t="s">
        <v>36</v>
      </c>
      <c r="F617" s="3" t="s">
        <v>77</v>
      </c>
      <c r="G617" s="5">
        <v>0.125</v>
      </c>
      <c r="H617">
        <v>1</v>
      </c>
      <c r="I617" s="5">
        <v>0.3125</v>
      </c>
      <c r="J617" s="5">
        <v>0.3125</v>
      </c>
      <c r="K617">
        <v>51</v>
      </c>
      <c r="L617" s="15">
        <v>1.9607843137254898E-2</v>
      </c>
      <c r="M617" s="13">
        <v>2.7980392156862699</v>
      </c>
      <c r="N617" s="15">
        <v>0</v>
      </c>
      <c r="O617" s="5">
        <v>0</v>
      </c>
      <c r="P617" s="5">
        <v>0</v>
      </c>
      <c r="Q617" s="5">
        <f t="shared" si="105"/>
        <v>0.3125</v>
      </c>
      <c r="R617" s="5">
        <f t="shared" si="106"/>
        <v>-0.3125</v>
      </c>
      <c r="S617" s="15">
        <f t="shared" si="107"/>
        <v>-1</v>
      </c>
      <c r="T617">
        <v>0</v>
      </c>
      <c r="U617" s="5" t="str">
        <f t="shared" si="108"/>
        <v>NA</v>
      </c>
      <c r="V617" s="15">
        <f t="shared" si="109"/>
        <v>0</v>
      </c>
      <c r="W617" s="15">
        <f t="shared" si="110"/>
        <v>0</v>
      </c>
      <c r="X617" s="5">
        <f t="shared" si="111"/>
        <v>0</v>
      </c>
      <c r="Y617" s="5">
        <f t="shared" si="112"/>
        <v>0.28125</v>
      </c>
      <c r="Z617" s="5">
        <f t="shared" si="113"/>
        <v>-0.328125</v>
      </c>
      <c r="AA617" s="5">
        <f t="shared" si="114"/>
        <v>3.125E-2</v>
      </c>
      <c r="AB617" s="5">
        <f t="shared" si="115"/>
        <v>1.5625E-2</v>
      </c>
    </row>
    <row r="618" spans="1:28" x14ac:dyDescent="0.55000000000000004">
      <c r="A618" s="3" t="s">
        <v>79</v>
      </c>
      <c r="B618" s="3" t="s">
        <v>1113</v>
      </c>
      <c r="C618" t="s">
        <v>66</v>
      </c>
      <c r="D618" s="3" t="s">
        <v>36</v>
      </c>
      <c r="E618" s="3" t="s">
        <v>36</v>
      </c>
      <c r="F618" s="3" t="s">
        <v>50</v>
      </c>
      <c r="G618" s="5">
        <v>0.125</v>
      </c>
      <c r="H618">
        <v>1</v>
      </c>
      <c r="I618" s="5">
        <v>0.35</v>
      </c>
      <c r="J618" s="5">
        <v>0.35</v>
      </c>
      <c r="K618">
        <v>1099</v>
      </c>
      <c r="L618" s="15">
        <v>9.0991810737033692E-4</v>
      </c>
      <c r="M618" s="13">
        <v>4.0602365787079204</v>
      </c>
      <c r="N618" s="15">
        <v>0</v>
      </c>
      <c r="O618" s="5">
        <v>0</v>
      </c>
      <c r="P618" s="5">
        <v>0</v>
      </c>
      <c r="Q618" s="5">
        <f t="shared" si="105"/>
        <v>0.35</v>
      </c>
      <c r="R618" s="5">
        <f t="shared" si="106"/>
        <v>-0.35</v>
      </c>
      <c r="S618" s="15">
        <f t="shared" si="107"/>
        <v>-1</v>
      </c>
      <c r="T618">
        <v>0</v>
      </c>
      <c r="U618" s="5" t="str">
        <f t="shared" si="108"/>
        <v>NA</v>
      </c>
      <c r="V618" s="15">
        <f t="shared" si="109"/>
        <v>0</v>
      </c>
      <c r="W618" s="15">
        <f t="shared" si="110"/>
        <v>0</v>
      </c>
      <c r="X618" s="5">
        <f t="shared" si="111"/>
        <v>0</v>
      </c>
      <c r="Y618" s="5">
        <f t="shared" si="112"/>
        <v>0.315</v>
      </c>
      <c r="Z618" s="5">
        <f t="shared" si="113"/>
        <v>-0.36749999999999999</v>
      </c>
      <c r="AA618" s="5">
        <f t="shared" si="114"/>
        <v>3.4999999999999976E-2</v>
      </c>
      <c r="AB618" s="5">
        <f t="shared" si="115"/>
        <v>1.7500000000000016E-2</v>
      </c>
    </row>
    <row r="619" spans="1:28" x14ac:dyDescent="0.55000000000000004">
      <c r="A619" s="3" t="s">
        <v>79</v>
      </c>
      <c r="B619" s="3" t="s">
        <v>1115</v>
      </c>
      <c r="C619" t="s">
        <v>66</v>
      </c>
      <c r="D619" s="3" t="s">
        <v>36</v>
      </c>
      <c r="E619" s="3" t="s">
        <v>36</v>
      </c>
      <c r="F619" s="3" t="s">
        <v>50</v>
      </c>
      <c r="G619" s="5">
        <v>0.125</v>
      </c>
      <c r="H619">
        <v>1</v>
      </c>
      <c r="I619" s="5">
        <v>0.35</v>
      </c>
      <c r="J619" s="5">
        <v>0.35</v>
      </c>
      <c r="K619">
        <v>37</v>
      </c>
      <c r="L619" s="15">
        <v>2.7027027027027001E-2</v>
      </c>
      <c r="M619" s="13">
        <v>4.7324324324324296</v>
      </c>
      <c r="N619" s="15">
        <v>0</v>
      </c>
      <c r="O619" s="5">
        <v>0</v>
      </c>
      <c r="P619" s="5">
        <v>0</v>
      </c>
      <c r="Q619" s="5">
        <f t="shared" si="105"/>
        <v>0.35</v>
      </c>
      <c r="R619" s="5">
        <f t="shared" si="106"/>
        <v>-0.35</v>
      </c>
      <c r="S619" s="15">
        <f t="shared" si="107"/>
        <v>-1</v>
      </c>
      <c r="T619">
        <v>0</v>
      </c>
      <c r="U619" s="5" t="str">
        <f t="shared" si="108"/>
        <v>NA</v>
      </c>
      <c r="V619" s="15">
        <f t="shared" si="109"/>
        <v>0</v>
      </c>
      <c r="W619" s="15">
        <f t="shared" si="110"/>
        <v>0</v>
      </c>
      <c r="X619" s="5">
        <f t="shared" si="111"/>
        <v>0</v>
      </c>
      <c r="Y619" s="5">
        <f t="shared" si="112"/>
        <v>0.315</v>
      </c>
      <c r="Z619" s="5">
        <f t="shared" si="113"/>
        <v>-0.36749999999999999</v>
      </c>
      <c r="AA619" s="5">
        <f t="shared" si="114"/>
        <v>3.4999999999999976E-2</v>
      </c>
      <c r="AB619" s="5">
        <f t="shared" si="115"/>
        <v>1.7500000000000016E-2</v>
      </c>
    </row>
    <row r="620" spans="1:28" x14ac:dyDescent="0.55000000000000004">
      <c r="A620" s="3" t="s">
        <v>79</v>
      </c>
      <c r="B620" s="3" t="s">
        <v>1117</v>
      </c>
      <c r="C620" t="s">
        <v>66</v>
      </c>
      <c r="D620" s="3" t="s">
        <v>36</v>
      </c>
      <c r="E620" s="3" t="s">
        <v>36</v>
      </c>
      <c r="F620" s="3" t="s">
        <v>50</v>
      </c>
      <c r="G620" s="5">
        <v>0.125</v>
      </c>
      <c r="H620">
        <v>1</v>
      </c>
      <c r="I620" s="5">
        <v>0.35</v>
      </c>
      <c r="J620" s="5">
        <v>0.35</v>
      </c>
      <c r="K620">
        <v>114</v>
      </c>
      <c r="L620" s="15">
        <v>8.7719298245614013E-3</v>
      </c>
      <c r="M620" s="13">
        <v>4.3499999999999996</v>
      </c>
      <c r="N620" s="15">
        <v>0</v>
      </c>
      <c r="O620" s="5">
        <v>0</v>
      </c>
      <c r="P620" s="5">
        <v>0</v>
      </c>
      <c r="Q620" s="5">
        <f t="shared" si="105"/>
        <v>0.35</v>
      </c>
      <c r="R620" s="5">
        <f t="shared" si="106"/>
        <v>-0.35</v>
      </c>
      <c r="S620" s="15">
        <f t="shared" si="107"/>
        <v>-1</v>
      </c>
      <c r="T620">
        <v>0</v>
      </c>
      <c r="U620" s="5" t="str">
        <f t="shared" si="108"/>
        <v>NA</v>
      </c>
      <c r="V620" s="15">
        <f t="shared" si="109"/>
        <v>0</v>
      </c>
      <c r="W620" s="15">
        <f t="shared" si="110"/>
        <v>0</v>
      </c>
      <c r="X620" s="5">
        <f t="shared" si="111"/>
        <v>0</v>
      </c>
      <c r="Y620" s="5">
        <f t="shared" si="112"/>
        <v>0.315</v>
      </c>
      <c r="Z620" s="5">
        <f t="shared" si="113"/>
        <v>-0.36749999999999999</v>
      </c>
      <c r="AA620" s="5">
        <f t="shared" si="114"/>
        <v>3.4999999999999976E-2</v>
      </c>
      <c r="AB620" s="5">
        <f t="shared" si="115"/>
        <v>1.7500000000000016E-2</v>
      </c>
    </row>
    <row r="621" spans="1:28" x14ac:dyDescent="0.55000000000000004">
      <c r="A621" s="3" t="s">
        <v>79</v>
      </c>
      <c r="B621" s="3" t="s">
        <v>1119</v>
      </c>
      <c r="C621" t="s">
        <v>66</v>
      </c>
      <c r="D621" s="3" t="s">
        <v>36</v>
      </c>
      <c r="E621" s="3" t="s">
        <v>36</v>
      </c>
      <c r="F621" s="3" t="s">
        <v>50</v>
      </c>
      <c r="G621" s="5">
        <v>0.125</v>
      </c>
      <c r="H621">
        <v>3</v>
      </c>
      <c r="I621" s="5">
        <v>0.38749998750000003</v>
      </c>
      <c r="J621" s="5">
        <v>0.1291666625</v>
      </c>
      <c r="K621">
        <v>87</v>
      </c>
      <c r="L621" s="15">
        <v>3.4482758620689703E-2</v>
      </c>
      <c r="M621" s="13">
        <v>3.7425287356321801</v>
      </c>
      <c r="N621" s="15">
        <v>0</v>
      </c>
      <c r="O621" s="5">
        <v>0</v>
      </c>
      <c r="P621" s="5">
        <v>0</v>
      </c>
      <c r="Q621" s="5">
        <f t="shared" si="105"/>
        <v>0.38749998750000003</v>
      </c>
      <c r="R621" s="5">
        <f t="shared" si="106"/>
        <v>-0.38749998750000003</v>
      </c>
      <c r="S621" s="15">
        <f t="shared" si="107"/>
        <v>-1</v>
      </c>
      <c r="T621">
        <v>0</v>
      </c>
      <c r="U621" s="5" t="str">
        <f t="shared" si="108"/>
        <v>NA</v>
      </c>
      <c r="V621" s="15">
        <f t="shared" si="109"/>
        <v>0</v>
      </c>
      <c r="W621" s="15">
        <f t="shared" si="110"/>
        <v>0</v>
      </c>
      <c r="X621" s="5">
        <f t="shared" si="111"/>
        <v>0</v>
      </c>
      <c r="Y621" s="5">
        <f t="shared" si="112"/>
        <v>0.34874998875000002</v>
      </c>
      <c r="Z621" s="5">
        <f t="shared" si="113"/>
        <v>-0.40687498687500007</v>
      </c>
      <c r="AA621" s="5">
        <f t="shared" si="114"/>
        <v>3.8749998750000014E-2</v>
      </c>
      <c r="AB621" s="5">
        <f t="shared" si="115"/>
        <v>1.9374999375000035E-2</v>
      </c>
    </row>
    <row r="622" spans="1:28" x14ac:dyDescent="0.55000000000000004">
      <c r="A622" s="3" t="s">
        <v>79</v>
      </c>
      <c r="B622" s="3" t="s">
        <v>1121</v>
      </c>
      <c r="C622" t="s">
        <v>66</v>
      </c>
      <c r="D622" s="3" t="s">
        <v>36</v>
      </c>
      <c r="E622" s="3" t="s">
        <v>36</v>
      </c>
      <c r="F622" s="3" t="s">
        <v>77</v>
      </c>
      <c r="G622" s="5">
        <v>0.125</v>
      </c>
      <c r="H622">
        <v>1</v>
      </c>
      <c r="I622" s="5">
        <v>0.4</v>
      </c>
      <c r="J622" s="5">
        <v>0.4</v>
      </c>
      <c r="K622">
        <v>37</v>
      </c>
      <c r="L622" s="15">
        <v>2.7027027027027001E-2</v>
      </c>
      <c r="M622" s="13">
        <v>1.4783783783783799</v>
      </c>
      <c r="N622" s="15">
        <v>0</v>
      </c>
      <c r="O622" s="5">
        <v>0</v>
      </c>
      <c r="P622" s="5">
        <v>0</v>
      </c>
      <c r="Q622" s="5">
        <f t="shared" si="105"/>
        <v>0.4</v>
      </c>
      <c r="R622" s="5">
        <f t="shared" si="106"/>
        <v>-0.4</v>
      </c>
      <c r="S622" s="15">
        <f t="shared" si="107"/>
        <v>-1</v>
      </c>
      <c r="T622">
        <v>0</v>
      </c>
      <c r="U622" s="5" t="str">
        <f t="shared" si="108"/>
        <v>NA</v>
      </c>
      <c r="V622" s="15">
        <f t="shared" si="109"/>
        <v>0</v>
      </c>
      <c r="W622" s="15">
        <f t="shared" si="110"/>
        <v>0</v>
      </c>
      <c r="X622" s="5">
        <f t="shared" si="111"/>
        <v>0</v>
      </c>
      <c r="Y622" s="5">
        <f t="shared" si="112"/>
        <v>0.36000000000000004</v>
      </c>
      <c r="Z622" s="5">
        <f t="shared" si="113"/>
        <v>-0.42000000000000004</v>
      </c>
      <c r="AA622" s="5">
        <f t="shared" si="114"/>
        <v>3.999999999999998E-2</v>
      </c>
      <c r="AB622" s="5">
        <f t="shared" si="115"/>
        <v>2.0000000000000018E-2</v>
      </c>
    </row>
    <row r="623" spans="1:28" x14ac:dyDescent="0.55000000000000004">
      <c r="A623" s="3" t="s">
        <v>79</v>
      </c>
      <c r="B623" s="3" t="s">
        <v>1123</v>
      </c>
      <c r="C623" t="s">
        <v>66</v>
      </c>
      <c r="D623" s="3" t="s">
        <v>36</v>
      </c>
      <c r="E623" s="3" t="s">
        <v>36</v>
      </c>
      <c r="F623" s="3" t="s">
        <v>77</v>
      </c>
      <c r="G623" s="5">
        <v>0.125</v>
      </c>
      <c r="H623">
        <v>1</v>
      </c>
      <c r="I623" s="5">
        <v>0.4</v>
      </c>
      <c r="J623" s="5">
        <v>0.4</v>
      </c>
      <c r="K623">
        <v>157</v>
      </c>
      <c r="L623" s="15">
        <v>6.3694267515923596E-3</v>
      </c>
      <c r="M623" s="13">
        <v>3.05414012738854</v>
      </c>
      <c r="N623" s="15">
        <v>0</v>
      </c>
      <c r="O623" s="5">
        <v>0</v>
      </c>
      <c r="P623" s="5">
        <v>0</v>
      </c>
      <c r="Q623" s="5">
        <f t="shared" si="105"/>
        <v>0.4</v>
      </c>
      <c r="R623" s="5">
        <f t="shared" si="106"/>
        <v>-0.4</v>
      </c>
      <c r="S623" s="15">
        <f t="shared" si="107"/>
        <v>-1</v>
      </c>
      <c r="T623">
        <v>0</v>
      </c>
      <c r="U623" s="5" t="str">
        <f t="shared" si="108"/>
        <v>NA</v>
      </c>
      <c r="V623" s="15">
        <f t="shared" si="109"/>
        <v>0</v>
      </c>
      <c r="W623" s="15">
        <f t="shared" si="110"/>
        <v>0</v>
      </c>
      <c r="X623" s="5">
        <f t="shared" si="111"/>
        <v>0</v>
      </c>
      <c r="Y623" s="5">
        <f t="shared" si="112"/>
        <v>0.36000000000000004</v>
      </c>
      <c r="Z623" s="5">
        <f t="shared" si="113"/>
        <v>-0.42000000000000004</v>
      </c>
      <c r="AA623" s="5">
        <f t="shared" si="114"/>
        <v>3.999999999999998E-2</v>
      </c>
      <c r="AB623" s="5">
        <f t="shared" si="115"/>
        <v>2.0000000000000018E-2</v>
      </c>
    </row>
    <row r="624" spans="1:28" x14ac:dyDescent="0.55000000000000004">
      <c r="A624" s="3" t="s">
        <v>79</v>
      </c>
      <c r="B624" s="3" t="s">
        <v>1125</v>
      </c>
      <c r="C624" t="s">
        <v>66</v>
      </c>
      <c r="D624" s="3" t="s">
        <v>36</v>
      </c>
      <c r="E624" s="3" t="s">
        <v>36</v>
      </c>
      <c r="F624" s="3" t="s">
        <v>77</v>
      </c>
      <c r="G624" s="5">
        <v>0.125</v>
      </c>
      <c r="H624">
        <v>1</v>
      </c>
      <c r="I624" s="5">
        <v>0.42499999999999999</v>
      </c>
      <c r="J624" s="5">
        <v>0.42499999999999999</v>
      </c>
      <c r="K624">
        <v>182</v>
      </c>
      <c r="L624" s="15">
        <v>5.4945054945054906E-3</v>
      </c>
      <c r="M624" s="13">
        <v>3.35769230769231</v>
      </c>
      <c r="N624" s="15">
        <v>0</v>
      </c>
      <c r="O624" s="5">
        <v>0</v>
      </c>
      <c r="P624" s="5">
        <v>0</v>
      </c>
      <c r="Q624" s="5">
        <f t="shared" si="105"/>
        <v>0.42499999999999999</v>
      </c>
      <c r="R624" s="5">
        <f t="shared" si="106"/>
        <v>-0.42499999999999999</v>
      </c>
      <c r="S624" s="15">
        <f t="shared" si="107"/>
        <v>-1</v>
      </c>
      <c r="T624">
        <v>0</v>
      </c>
      <c r="U624" s="5" t="str">
        <f t="shared" si="108"/>
        <v>NA</v>
      </c>
      <c r="V624" s="15">
        <f t="shared" si="109"/>
        <v>0</v>
      </c>
      <c r="W624" s="15">
        <f t="shared" si="110"/>
        <v>0</v>
      </c>
      <c r="X624" s="5">
        <f t="shared" si="111"/>
        <v>0</v>
      </c>
      <c r="Y624" s="5">
        <f t="shared" si="112"/>
        <v>0.38250000000000001</v>
      </c>
      <c r="Z624" s="5">
        <f t="shared" si="113"/>
        <v>-0.44624999999999998</v>
      </c>
      <c r="AA624" s="5">
        <f t="shared" si="114"/>
        <v>4.2499999999999982E-2</v>
      </c>
      <c r="AB624" s="5">
        <f t="shared" si="115"/>
        <v>2.1249999999999991E-2</v>
      </c>
    </row>
    <row r="625" spans="1:28" x14ac:dyDescent="0.55000000000000004">
      <c r="A625" s="3" t="s">
        <v>79</v>
      </c>
      <c r="B625" s="3" t="s">
        <v>1127</v>
      </c>
      <c r="C625" t="s">
        <v>66</v>
      </c>
      <c r="D625" s="3" t="s">
        <v>36</v>
      </c>
      <c r="E625" s="3" t="s">
        <v>36</v>
      </c>
      <c r="F625" s="3" t="s">
        <v>50</v>
      </c>
      <c r="G625" s="5">
        <v>0.125</v>
      </c>
      <c r="H625">
        <v>2</v>
      </c>
      <c r="I625" s="5">
        <v>0.42499999999999999</v>
      </c>
      <c r="J625" s="5">
        <v>0.21249999999999999</v>
      </c>
      <c r="K625">
        <v>72</v>
      </c>
      <c r="L625" s="15">
        <v>2.7777777777777801E-2</v>
      </c>
      <c r="M625" s="13">
        <v>3.9555555555555602</v>
      </c>
      <c r="N625" s="15">
        <v>0</v>
      </c>
      <c r="O625" s="5">
        <v>0</v>
      </c>
      <c r="P625" s="5">
        <v>0</v>
      </c>
      <c r="Q625" s="5">
        <f t="shared" si="105"/>
        <v>0.42499999999999999</v>
      </c>
      <c r="R625" s="5">
        <f t="shared" si="106"/>
        <v>-0.42499999999999999</v>
      </c>
      <c r="S625" s="15">
        <f t="shared" si="107"/>
        <v>-1</v>
      </c>
      <c r="T625">
        <v>0</v>
      </c>
      <c r="U625" s="5" t="str">
        <f t="shared" si="108"/>
        <v>NA</v>
      </c>
      <c r="V625" s="15">
        <f t="shared" si="109"/>
        <v>0</v>
      </c>
      <c r="W625" s="15">
        <f t="shared" si="110"/>
        <v>0</v>
      </c>
      <c r="X625" s="5">
        <f t="shared" si="111"/>
        <v>0</v>
      </c>
      <c r="Y625" s="5">
        <f t="shared" si="112"/>
        <v>0.38250000000000001</v>
      </c>
      <c r="Z625" s="5">
        <f t="shared" si="113"/>
        <v>-0.44624999999999998</v>
      </c>
      <c r="AA625" s="5">
        <f t="shared" si="114"/>
        <v>4.2499999999999982E-2</v>
      </c>
      <c r="AB625" s="5">
        <f t="shared" si="115"/>
        <v>2.1249999999999991E-2</v>
      </c>
    </row>
    <row r="626" spans="1:28" x14ac:dyDescent="0.55000000000000004">
      <c r="A626" s="3" t="s">
        <v>79</v>
      </c>
      <c r="B626" s="3" t="s">
        <v>1129</v>
      </c>
      <c r="C626" t="s">
        <v>66</v>
      </c>
      <c r="D626" s="3" t="s">
        <v>36</v>
      </c>
      <c r="E626" s="3" t="s">
        <v>36</v>
      </c>
      <c r="F626" s="3" t="s">
        <v>50</v>
      </c>
      <c r="G626" s="5">
        <v>0.125</v>
      </c>
      <c r="H626">
        <v>2</v>
      </c>
      <c r="I626" s="5">
        <v>0.42499999999999999</v>
      </c>
      <c r="J626" s="5">
        <v>0.21249999999999999</v>
      </c>
      <c r="K626">
        <v>100</v>
      </c>
      <c r="L626" s="15">
        <v>0.02</v>
      </c>
      <c r="M626" s="13">
        <v>1.8220000000000001</v>
      </c>
      <c r="N626" s="15">
        <v>0</v>
      </c>
      <c r="O626" s="5">
        <v>0</v>
      </c>
      <c r="P626" s="5">
        <v>0</v>
      </c>
      <c r="Q626" s="5">
        <f t="shared" si="105"/>
        <v>0.42499999999999999</v>
      </c>
      <c r="R626" s="5">
        <f t="shared" si="106"/>
        <v>-0.42499999999999999</v>
      </c>
      <c r="S626" s="15">
        <f t="shared" si="107"/>
        <v>-1</v>
      </c>
      <c r="T626">
        <v>0</v>
      </c>
      <c r="U626" s="5" t="str">
        <f t="shared" si="108"/>
        <v>NA</v>
      </c>
      <c r="V626" s="15">
        <f t="shared" si="109"/>
        <v>0</v>
      </c>
      <c r="W626" s="15">
        <f t="shared" si="110"/>
        <v>0</v>
      </c>
      <c r="X626" s="5">
        <f t="shared" si="111"/>
        <v>0</v>
      </c>
      <c r="Y626" s="5">
        <f t="shared" si="112"/>
        <v>0.38250000000000001</v>
      </c>
      <c r="Z626" s="5">
        <f t="shared" si="113"/>
        <v>-0.44624999999999998</v>
      </c>
      <c r="AA626" s="5">
        <f t="shared" si="114"/>
        <v>4.2499999999999982E-2</v>
      </c>
      <c r="AB626" s="5">
        <f t="shared" si="115"/>
        <v>2.1249999999999991E-2</v>
      </c>
    </row>
    <row r="627" spans="1:28" x14ac:dyDescent="0.55000000000000004">
      <c r="A627" s="3" t="s">
        <v>79</v>
      </c>
      <c r="B627" s="3" t="s">
        <v>1044</v>
      </c>
      <c r="C627" t="s">
        <v>66</v>
      </c>
      <c r="D627" s="3" t="s">
        <v>36</v>
      </c>
      <c r="E627" s="3" t="s">
        <v>36</v>
      </c>
      <c r="F627" s="3" t="s">
        <v>50</v>
      </c>
      <c r="G627" s="5">
        <v>0.125</v>
      </c>
      <c r="H627">
        <v>2</v>
      </c>
      <c r="I627" s="5">
        <v>0.45</v>
      </c>
      <c r="J627" s="5">
        <v>0.22500000000000001</v>
      </c>
      <c r="K627">
        <v>64</v>
      </c>
      <c r="L627" s="15">
        <v>3.125E-2</v>
      </c>
      <c r="M627" s="13">
        <v>2.0671875000000002</v>
      </c>
      <c r="N627" s="15">
        <v>0</v>
      </c>
      <c r="O627" s="5">
        <v>0</v>
      </c>
      <c r="P627" s="5">
        <v>0</v>
      </c>
      <c r="Q627" s="5">
        <f t="shared" si="105"/>
        <v>0.45</v>
      </c>
      <c r="R627" s="5">
        <f t="shared" si="106"/>
        <v>-0.45</v>
      </c>
      <c r="S627" s="15">
        <f t="shared" si="107"/>
        <v>-1</v>
      </c>
      <c r="T627">
        <v>0</v>
      </c>
      <c r="U627" s="5" t="str">
        <f t="shared" si="108"/>
        <v>NA</v>
      </c>
      <c r="V627" s="15">
        <f t="shared" si="109"/>
        <v>0</v>
      </c>
      <c r="W627" s="15">
        <f t="shared" si="110"/>
        <v>0</v>
      </c>
      <c r="X627" s="5">
        <f t="shared" si="111"/>
        <v>0</v>
      </c>
      <c r="Y627" s="5">
        <f t="shared" si="112"/>
        <v>0.40500000000000003</v>
      </c>
      <c r="Z627" s="5">
        <f t="shared" si="113"/>
        <v>-0.47250000000000003</v>
      </c>
      <c r="AA627" s="5">
        <f t="shared" si="114"/>
        <v>4.4999999999999984E-2</v>
      </c>
      <c r="AB627" s="5">
        <f t="shared" si="115"/>
        <v>2.250000000000002E-2</v>
      </c>
    </row>
    <row r="628" spans="1:28" x14ac:dyDescent="0.55000000000000004">
      <c r="A628" s="3" t="s">
        <v>79</v>
      </c>
      <c r="B628" s="3" t="s">
        <v>1132</v>
      </c>
      <c r="C628" t="s">
        <v>66</v>
      </c>
      <c r="D628" s="3" t="s">
        <v>36</v>
      </c>
      <c r="E628" s="3" t="s">
        <v>36</v>
      </c>
      <c r="F628" s="3" t="s">
        <v>77</v>
      </c>
      <c r="G628" s="5">
        <v>0.125</v>
      </c>
      <c r="H628">
        <v>1</v>
      </c>
      <c r="I628" s="5">
        <v>0.51249999999999996</v>
      </c>
      <c r="J628" s="5">
        <v>0.51249999999999996</v>
      </c>
      <c r="K628">
        <v>118</v>
      </c>
      <c r="L628" s="15">
        <v>8.4745762711864406E-3</v>
      </c>
      <c r="M628" s="13">
        <v>3.1949152542372898</v>
      </c>
      <c r="N628" s="15">
        <v>0</v>
      </c>
      <c r="O628" s="5">
        <v>0</v>
      </c>
      <c r="P628" s="5">
        <v>0</v>
      </c>
      <c r="Q628" s="5">
        <f t="shared" si="105"/>
        <v>0.51249999999999996</v>
      </c>
      <c r="R628" s="5">
        <f t="shared" si="106"/>
        <v>-0.51249999999999996</v>
      </c>
      <c r="S628" s="15">
        <f t="shared" si="107"/>
        <v>-1</v>
      </c>
      <c r="T628">
        <v>0</v>
      </c>
      <c r="U628" s="5" t="str">
        <f t="shared" si="108"/>
        <v>NA</v>
      </c>
      <c r="V628" s="15">
        <f t="shared" si="109"/>
        <v>0</v>
      </c>
      <c r="W628" s="15">
        <f t="shared" si="110"/>
        <v>0</v>
      </c>
      <c r="X628" s="5">
        <f t="shared" si="111"/>
        <v>0</v>
      </c>
      <c r="Y628" s="5">
        <f t="shared" si="112"/>
        <v>0.46124999999999999</v>
      </c>
      <c r="Z628" s="5">
        <f t="shared" si="113"/>
        <v>-0.53812499999999996</v>
      </c>
      <c r="AA628" s="5">
        <f t="shared" si="114"/>
        <v>5.1249999999999962E-2</v>
      </c>
      <c r="AB628" s="5">
        <f t="shared" si="115"/>
        <v>2.5625000000000009E-2</v>
      </c>
    </row>
    <row r="629" spans="1:28" x14ac:dyDescent="0.55000000000000004">
      <c r="A629" s="3" t="s">
        <v>79</v>
      </c>
      <c r="B629" s="3" t="s">
        <v>1048</v>
      </c>
      <c r="C629" t="s">
        <v>66</v>
      </c>
      <c r="D629" s="3" t="s">
        <v>36</v>
      </c>
      <c r="E629" s="3" t="s">
        <v>36</v>
      </c>
      <c r="F629" s="3" t="s">
        <v>50</v>
      </c>
      <c r="G629" s="5">
        <v>0.125</v>
      </c>
      <c r="H629">
        <v>4</v>
      </c>
      <c r="I629" s="5">
        <v>0.57499999999999996</v>
      </c>
      <c r="J629" s="5">
        <v>0.14374999999999999</v>
      </c>
      <c r="K629">
        <v>172</v>
      </c>
      <c r="L629" s="15">
        <v>2.32558139534884E-2</v>
      </c>
      <c r="M629" s="13">
        <v>1.98546511627907</v>
      </c>
      <c r="N629" s="15">
        <v>0</v>
      </c>
      <c r="O629" s="5">
        <v>0</v>
      </c>
      <c r="P629" s="5">
        <v>0</v>
      </c>
      <c r="Q629" s="5">
        <f t="shared" si="105"/>
        <v>0.57499999999999996</v>
      </c>
      <c r="R629" s="5">
        <f t="shared" si="106"/>
        <v>-0.57499999999999996</v>
      </c>
      <c r="S629" s="15">
        <f t="shared" si="107"/>
        <v>-1</v>
      </c>
      <c r="T629">
        <v>0</v>
      </c>
      <c r="U629" s="5" t="str">
        <f t="shared" si="108"/>
        <v>NA</v>
      </c>
      <c r="V629" s="15">
        <f t="shared" si="109"/>
        <v>0</v>
      </c>
      <c r="W629" s="15">
        <f t="shared" si="110"/>
        <v>0</v>
      </c>
      <c r="X629" s="5">
        <f t="shared" si="111"/>
        <v>0</v>
      </c>
      <c r="Y629" s="5">
        <f t="shared" si="112"/>
        <v>0.51749999999999996</v>
      </c>
      <c r="Z629" s="5">
        <f t="shared" si="113"/>
        <v>-0.60375000000000001</v>
      </c>
      <c r="AA629" s="5">
        <f t="shared" si="114"/>
        <v>5.7499999999999996E-2</v>
      </c>
      <c r="AB629" s="5">
        <f t="shared" si="115"/>
        <v>2.8750000000000053E-2</v>
      </c>
    </row>
    <row r="630" spans="1:28" x14ac:dyDescent="0.55000000000000004">
      <c r="A630" s="3" t="s">
        <v>79</v>
      </c>
      <c r="B630" s="3" t="s">
        <v>1135</v>
      </c>
      <c r="C630" t="s">
        <v>66</v>
      </c>
      <c r="D630" s="3" t="s">
        <v>36</v>
      </c>
      <c r="E630" s="3" t="s">
        <v>36</v>
      </c>
      <c r="F630" s="3" t="s">
        <v>50</v>
      </c>
      <c r="G630" s="5">
        <v>0.125</v>
      </c>
      <c r="H630">
        <v>2</v>
      </c>
      <c r="I630" s="5">
        <v>0.57499999999999996</v>
      </c>
      <c r="J630" s="5">
        <v>0.28749999999999998</v>
      </c>
      <c r="K630">
        <v>122</v>
      </c>
      <c r="L630" s="15">
        <v>1.63934426229508E-2</v>
      </c>
      <c r="M630" s="13">
        <v>1.73688524590164</v>
      </c>
      <c r="N630" s="15">
        <v>0</v>
      </c>
      <c r="O630" s="5">
        <v>0</v>
      </c>
      <c r="P630" s="5">
        <v>0</v>
      </c>
      <c r="Q630" s="5">
        <f t="shared" si="105"/>
        <v>0.57499999999999996</v>
      </c>
      <c r="R630" s="5">
        <f t="shared" si="106"/>
        <v>-0.57499999999999996</v>
      </c>
      <c r="S630" s="15">
        <f t="shared" si="107"/>
        <v>-1</v>
      </c>
      <c r="T630">
        <v>0</v>
      </c>
      <c r="U630" s="5" t="str">
        <f t="shared" si="108"/>
        <v>NA</v>
      </c>
      <c r="V630" s="15">
        <f t="shared" si="109"/>
        <v>0</v>
      </c>
      <c r="W630" s="15">
        <f t="shared" si="110"/>
        <v>0</v>
      </c>
      <c r="X630" s="5">
        <f t="shared" si="111"/>
        <v>0</v>
      </c>
      <c r="Y630" s="5">
        <f t="shared" si="112"/>
        <v>0.51749999999999996</v>
      </c>
      <c r="Z630" s="5">
        <f t="shared" si="113"/>
        <v>-0.60375000000000001</v>
      </c>
      <c r="AA630" s="5">
        <f t="shared" si="114"/>
        <v>5.7499999999999996E-2</v>
      </c>
      <c r="AB630" s="5">
        <f t="shared" si="115"/>
        <v>2.8750000000000053E-2</v>
      </c>
    </row>
    <row r="631" spans="1:28" x14ac:dyDescent="0.55000000000000004">
      <c r="A631" s="3" t="s">
        <v>79</v>
      </c>
      <c r="B631" s="3" t="s">
        <v>1137</v>
      </c>
      <c r="C631" t="s">
        <v>66</v>
      </c>
      <c r="D631" s="3" t="s">
        <v>36</v>
      </c>
      <c r="E631" s="3" t="s">
        <v>36</v>
      </c>
      <c r="F631" s="3" t="s">
        <v>50</v>
      </c>
      <c r="G631" s="5">
        <v>0.125</v>
      </c>
      <c r="H631">
        <v>1</v>
      </c>
      <c r="I631" s="5">
        <v>0.6</v>
      </c>
      <c r="J631" s="5">
        <v>0.6</v>
      </c>
      <c r="K631">
        <v>18</v>
      </c>
      <c r="L631" s="15">
        <v>5.5555555555555601E-2</v>
      </c>
      <c r="M631" s="13">
        <v>2.6722222222222198</v>
      </c>
      <c r="N631" s="15">
        <v>0</v>
      </c>
      <c r="O631" s="5">
        <v>0</v>
      </c>
      <c r="P631" s="5">
        <v>0</v>
      </c>
      <c r="Q631" s="5">
        <f t="shared" si="105"/>
        <v>0.6</v>
      </c>
      <c r="R631" s="5">
        <f t="shared" si="106"/>
        <v>-0.6</v>
      </c>
      <c r="S631" s="15">
        <f t="shared" si="107"/>
        <v>-1</v>
      </c>
      <c r="T631">
        <v>0</v>
      </c>
      <c r="U631" s="5" t="str">
        <f t="shared" si="108"/>
        <v>NA</v>
      </c>
      <c r="V631" s="15">
        <f t="shared" si="109"/>
        <v>0</v>
      </c>
      <c r="W631" s="15">
        <f t="shared" si="110"/>
        <v>0</v>
      </c>
      <c r="X631" s="5">
        <f t="shared" si="111"/>
        <v>0</v>
      </c>
      <c r="Y631" s="5">
        <f t="shared" si="112"/>
        <v>0.54</v>
      </c>
      <c r="Z631" s="5">
        <f t="shared" si="113"/>
        <v>-0.63</v>
      </c>
      <c r="AA631" s="5">
        <f t="shared" si="114"/>
        <v>5.9999999999999942E-2</v>
      </c>
      <c r="AB631" s="5">
        <f t="shared" si="115"/>
        <v>3.0000000000000027E-2</v>
      </c>
    </row>
    <row r="632" spans="1:28" x14ac:dyDescent="0.55000000000000004">
      <c r="A632" s="3" t="s">
        <v>79</v>
      </c>
      <c r="B632" s="3" t="s">
        <v>1139</v>
      </c>
      <c r="C632" t="s">
        <v>66</v>
      </c>
      <c r="D632" s="3" t="s">
        <v>36</v>
      </c>
      <c r="E632" s="3" t="s">
        <v>36</v>
      </c>
      <c r="F632" s="3" t="s">
        <v>77</v>
      </c>
      <c r="G632" s="5">
        <v>0.125</v>
      </c>
      <c r="H632">
        <v>2</v>
      </c>
      <c r="I632" s="5">
        <v>0.63749999999999996</v>
      </c>
      <c r="J632" s="5">
        <v>0.31874999999999998</v>
      </c>
      <c r="K632">
        <v>76</v>
      </c>
      <c r="L632" s="15">
        <v>2.6315789473684199E-2</v>
      </c>
      <c r="M632" s="13">
        <v>2.2236842105263199</v>
      </c>
      <c r="N632" s="15">
        <v>0</v>
      </c>
      <c r="O632" s="5">
        <v>0</v>
      </c>
      <c r="P632" s="5">
        <v>0</v>
      </c>
      <c r="Q632" s="5">
        <f t="shared" si="105"/>
        <v>0.63749999999999996</v>
      </c>
      <c r="R632" s="5">
        <f t="shared" si="106"/>
        <v>-0.63749999999999996</v>
      </c>
      <c r="S632" s="15">
        <f t="shared" si="107"/>
        <v>-1</v>
      </c>
      <c r="T632">
        <v>0</v>
      </c>
      <c r="U632" s="5" t="str">
        <f t="shared" si="108"/>
        <v>NA</v>
      </c>
      <c r="V632" s="15">
        <f t="shared" si="109"/>
        <v>0</v>
      </c>
      <c r="W632" s="15">
        <f t="shared" si="110"/>
        <v>0</v>
      </c>
      <c r="X632" s="5">
        <f t="shared" si="111"/>
        <v>0</v>
      </c>
      <c r="Y632" s="5">
        <f t="shared" si="112"/>
        <v>0.57374999999999998</v>
      </c>
      <c r="Z632" s="5">
        <f t="shared" si="113"/>
        <v>-0.66937499999999994</v>
      </c>
      <c r="AA632" s="5">
        <f t="shared" si="114"/>
        <v>6.3749999999999973E-2</v>
      </c>
      <c r="AB632" s="5">
        <f t="shared" si="115"/>
        <v>3.1874999999999987E-2</v>
      </c>
    </row>
    <row r="633" spans="1:28" x14ac:dyDescent="0.55000000000000004">
      <c r="A633" s="3" t="s">
        <v>79</v>
      </c>
      <c r="B633" s="3" t="s">
        <v>1141</v>
      </c>
      <c r="C633" t="s">
        <v>66</v>
      </c>
      <c r="D633" s="3" t="s">
        <v>36</v>
      </c>
      <c r="E633" s="3" t="s">
        <v>36</v>
      </c>
      <c r="F633" s="3" t="s">
        <v>77</v>
      </c>
      <c r="G633" s="5">
        <v>0.125</v>
      </c>
      <c r="H633">
        <v>3</v>
      </c>
      <c r="I633" s="5">
        <v>0.64999998749999999</v>
      </c>
      <c r="J633" s="5">
        <v>0.2166666625</v>
      </c>
      <c r="K633">
        <v>101</v>
      </c>
      <c r="L633" s="15">
        <v>2.9702970297029698E-2</v>
      </c>
      <c r="M633" s="13">
        <v>2.4762376237623802</v>
      </c>
      <c r="N633" s="15">
        <v>0</v>
      </c>
      <c r="O633" s="5">
        <v>0</v>
      </c>
      <c r="P633" s="5">
        <v>0</v>
      </c>
      <c r="Q633" s="5">
        <f t="shared" si="105"/>
        <v>0.64999998749999999</v>
      </c>
      <c r="R633" s="5">
        <f t="shared" si="106"/>
        <v>-0.64999998749999999</v>
      </c>
      <c r="S633" s="15">
        <f t="shared" si="107"/>
        <v>-1</v>
      </c>
      <c r="T633">
        <v>0</v>
      </c>
      <c r="U633" s="5" t="str">
        <f t="shared" si="108"/>
        <v>NA</v>
      </c>
      <c r="V633" s="15">
        <f t="shared" si="109"/>
        <v>0</v>
      </c>
      <c r="W633" s="15">
        <f t="shared" si="110"/>
        <v>0</v>
      </c>
      <c r="X633" s="5">
        <f t="shared" si="111"/>
        <v>0</v>
      </c>
      <c r="Y633" s="5">
        <f t="shared" si="112"/>
        <v>0.58499998875000003</v>
      </c>
      <c r="Z633" s="5">
        <f t="shared" si="113"/>
        <v>-0.68249998687500002</v>
      </c>
      <c r="AA633" s="5">
        <f t="shared" si="114"/>
        <v>6.4999998749999954E-2</v>
      </c>
      <c r="AB633" s="5">
        <f t="shared" si="115"/>
        <v>3.2499999375000033E-2</v>
      </c>
    </row>
    <row r="634" spans="1:28" x14ac:dyDescent="0.55000000000000004">
      <c r="A634" s="3" t="s">
        <v>79</v>
      </c>
      <c r="B634" s="3" t="s">
        <v>1143</v>
      </c>
      <c r="C634" t="s">
        <v>66</v>
      </c>
      <c r="D634" s="3" t="s">
        <v>36</v>
      </c>
      <c r="E634" s="3" t="s">
        <v>36</v>
      </c>
      <c r="F634" s="3" t="s">
        <v>77</v>
      </c>
      <c r="G634" s="5">
        <v>0.125</v>
      </c>
      <c r="H634">
        <v>4</v>
      </c>
      <c r="I634" s="5">
        <v>0.82499999999999996</v>
      </c>
      <c r="J634" s="5">
        <v>0.20624999999999999</v>
      </c>
      <c r="K634">
        <v>98</v>
      </c>
      <c r="L634" s="15">
        <v>4.08163265306122E-2</v>
      </c>
      <c r="M634" s="13">
        <v>2.08469387755102</v>
      </c>
      <c r="N634" s="15">
        <v>0</v>
      </c>
      <c r="O634" s="5">
        <v>0</v>
      </c>
      <c r="P634" s="5">
        <v>0</v>
      </c>
      <c r="Q634" s="5">
        <f t="shared" si="105"/>
        <v>0.82499999999999996</v>
      </c>
      <c r="R634" s="5">
        <f t="shared" si="106"/>
        <v>-0.82499999999999996</v>
      </c>
      <c r="S634" s="15">
        <f t="shared" si="107"/>
        <v>-1</v>
      </c>
      <c r="T634">
        <v>0</v>
      </c>
      <c r="U634" s="5" t="str">
        <f t="shared" si="108"/>
        <v>NA</v>
      </c>
      <c r="V634" s="15">
        <f t="shared" si="109"/>
        <v>0</v>
      </c>
      <c r="W634" s="15">
        <f t="shared" si="110"/>
        <v>0</v>
      </c>
      <c r="X634" s="5">
        <f t="shared" si="111"/>
        <v>0</v>
      </c>
      <c r="Y634" s="5">
        <f t="shared" si="112"/>
        <v>0.74249999999999994</v>
      </c>
      <c r="Z634" s="5">
        <f t="shared" si="113"/>
        <v>-0.86624999999999996</v>
      </c>
      <c r="AA634" s="5">
        <f t="shared" si="114"/>
        <v>8.2500000000000018E-2</v>
      </c>
      <c r="AB634" s="5">
        <f t="shared" si="115"/>
        <v>4.1250000000000009E-2</v>
      </c>
    </row>
    <row r="635" spans="1:28" x14ac:dyDescent="0.55000000000000004">
      <c r="A635" s="3" t="s">
        <v>79</v>
      </c>
      <c r="B635" s="3" t="s">
        <v>1145</v>
      </c>
      <c r="C635" t="s">
        <v>66</v>
      </c>
      <c r="D635" s="3" t="s">
        <v>36</v>
      </c>
      <c r="E635" s="3" t="s">
        <v>36</v>
      </c>
      <c r="F635" s="3" t="s">
        <v>50</v>
      </c>
      <c r="G635" s="5">
        <v>0.125</v>
      </c>
      <c r="H635">
        <v>3</v>
      </c>
      <c r="I635" s="5">
        <v>0.82499999999999996</v>
      </c>
      <c r="J635" s="5">
        <v>0.27500000000000002</v>
      </c>
      <c r="K635">
        <v>527</v>
      </c>
      <c r="L635" s="15">
        <v>5.6925996204933603E-3</v>
      </c>
      <c r="M635" s="13">
        <v>2.2129032258064498</v>
      </c>
      <c r="N635" s="15">
        <v>0</v>
      </c>
      <c r="O635" s="5">
        <v>0</v>
      </c>
      <c r="P635" s="5">
        <v>0</v>
      </c>
      <c r="Q635" s="5">
        <f t="shared" si="105"/>
        <v>0.82499999999999996</v>
      </c>
      <c r="R635" s="5">
        <f t="shared" si="106"/>
        <v>-0.82499999999999996</v>
      </c>
      <c r="S635" s="15">
        <f t="shared" si="107"/>
        <v>-1</v>
      </c>
      <c r="T635">
        <v>0</v>
      </c>
      <c r="U635" s="5" t="str">
        <f t="shared" si="108"/>
        <v>NA</v>
      </c>
      <c r="V635" s="15">
        <f t="shared" si="109"/>
        <v>0</v>
      </c>
      <c r="W635" s="15">
        <f t="shared" si="110"/>
        <v>0</v>
      </c>
      <c r="X635" s="5">
        <f t="shared" si="111"/>
        <v>0</v>
      </c>
      <c r="Y635" s="5">
        <f t="shared" si="112"/>
        <v>0.74249999999999994</v>
      </c>
      <c r="Z635" s="5">
        <f t="shared" si="113"/>
        <v>-0.86624999999999996</v>
      </c>
      <c r="AA635" s="5">
        <f t="shared" si="114"/>
        <v>8.2500000000000018E-2</v>
      </c>
      <c r="AB635" s="5">
        <f t="shared" si="115"/>
        <v>4.1250000000000009E-2</v>
      </c>
    </row>
    <row r="636" spans="1:28" x14ac:dyDescent="0.55000000000000004">
      <c r="A636" s="3" t="s">
        <v>79</v>
      </c>
      <c r="B636" s="3" t="s">
        <v>87</v>
      </c>
      <c r="C636" t="s">
        <v>66</v>
      </c>
      <c r="D636" s="3" t="s">
        <v>36</v>
      </c>
      <c r="E636" s="3" t="s">
        <v>36</v>
      </c>
      <c r="F636" s="3" t="s">
        <v>50</v>
      </c>
      <c r="G636" s="5">
        <v>0.125</v>
      </c>
      <c r="H636">
        <v>2</v>
      </c>
      <c r="I636" s="5">
        <v>0.83750000000000002</v>
      </c>
      <c r="J636" s="5">
        <v>0.41875000000000001</v>
      </c>
      <c r="K636">
        <v>144</v>
      </c>
      <c r="L636" s="15">
        <v>1.38888888888889E-2</v>
      </c>
      <c r="M636" s="13">
        <v>3.1187499999999999</v>
      </c>
      <c r="N636" s="15">
        <v>0</v>
      </c>
      <c r="O636" s="5">
        <v>0</v>
      </c>
      <c r="P636" s="5">
        <v>0</v>
      </c>
      <c r="Q636" s="5">
        <f t="shared" si="105"/>
        <v>0.83750000000000002</v>
      </c>
      <c r="R636" s="5">
        <f t="shared" si="106"/>
        <v>-0.83750000000000002</v>
      </c>
      <c r="S636" s="15">
        <f t="shared" si="107"/>
        <v>-1</v>
      </c>
      <c r="T636">
        <v>0</v>
      </c>
      <c r="U636" s="5" t="str">
        <f t="shared" si="108"/>
        <v>NA</v>
      </c>
      <c r="V636" s="15">
        <f t="shared" si="109"/>
        <v>0</v>
      </c>
      <c r="W636" s="15">
        <f t="shared" si="110"/>
        <v>0</v>
      </c>
      <c r="X636" s="5">
        <f t="shared" si="111"/>
        <v>0</v>
      </c>
      <c r="Y636" s="5">
        <f t="shared" si="112"/>
        <v>0.75375000000000003</v>
      </c>
      <c r="Z636" s="5">
        <f t="shared" si="113"/>
        <v>-0.87937500000000002</v>
      </c>
      <c r="AA636" s="5">
        <f t="shared" si="114"/>
        <v>8.3749999999999991E-2</v>
      </c>
      <c r="AB636" s="5">
        <f t="shared" si="115"/>
        <v>4.1874999999999996E-2</v>
      </c>
    </row>
    <row r="637" spans="1:28" x14ac:dyDescent="0.55000000000000004">
      <c r="A637" s="3" t="s">
        <v>79</v>
      </c>
      <c r="B637" s="3" t="s">
        <v>928</v>
      </c>
      <c r="C637" t="s">
        <v>66</v>
      </c>
      <c r="D637" s="3" t="s">
        <v>36</v>
      </c>
      <c r="E637" s="3" t="s">
        <v>36</v>
      </c>
      <c r="F637" s="3" t="s">
        <v>50</v>
      </c>
      <c r="G637" s="5">
        <v>0.125</v>
      </c>
      <c r="H637">
        <v>1</v>
      </c>
      <c r="I637" s="5">
        <v>0.83750000000000002</v>
      </c>
      <c r="J637" s="5">
        <v>0.83750000000000002</v>
      </c>
      <c r="K637">
        <v>106</v>
      </c>
      <c r="L637" s="15">
        <v>9.4339622641509396E-3</v>
      </c>
      <c r="M637" s="13">
        <v>4.7141509433962296</v>
      </c>
      <c r="N637" s="15">
        <v>0</v>
      </c>
      <c r="O637" s="5">
        <v>0</v>
      </c>
      <c r="P637" s="5">
        <v>0</v>
      </c>
      <c r="Q637" s="5">
        <f t="shared" si="105"/>
        <v>0.83750000000000002</v>
      </c>
      <c r="R637" s="5">
        <f t="shared" si="106"/>
        <v>-0.83750000000000002</v>
      </c>
      <c r="S637" s="15">
        <f t="shared" si="107"/>
        <v>-1</v>
      </c>
      <c r="T637">
        <v>0</v>
      </c>
      <c r="U637" s="5" t="str">
        <f t="shared" si="108"/>
        <v>NA</v>
      </c>
      <c r="V637" s="15">
        <f t="shared" si="109"/>
        <v>0</v>
      </c>
      <c r="W637" s="15">
        <f t="shared" si="110"/>
        <v>0</v>
      </c>
      <c r="X637" s="5">
        <f t="shared" si="111"/>
        <v>0</v>
      </c>
      <c r="Y637" s="5">
        <f t="shared" si="112"/>
        <v>0.75375000000000003</v>
      </c>
      <c r="Z637" s="5">
        <f t="shared" si="113"/>
        <v>-0.87937500000000002</v>
      </c>
      <c r="AA637" s="5">
        <f t="shared" si="114"/>
        <v>8.3749999999999991E-2</v>
      </c>
      <c r="AB637" s="5">
        <f t="shared" si="115"/>
        <v>4.1874999999999996E-2</v>
      </c>
    </row>
    <row r="638" spans="1:28" x14ac:dyDescent="0.55000000000000004">
      <c r="A638" s="3" t="s">
        <v>79</v>
      </c>
      <c r="B638" s="3" t="s">
        <v>1149</v>
      </c>
      <c r="C638" t="s">
        <v>66</v>
      </c>
      <c r="D638" s="3" t="s">
        <v>36</v>
      </c>
      <c r="E638" s="3" t="s">
        <v>36</v>
      </c>
      <c r="F638" s="3" t="s">
        <v>50</v>
      </c>
      <c r="G638" s="5">
        <v>0.125</v>
      </c>
      <c r="H638">
        <v>2</v>
      </c>
      <c r="I638" s="5">
        <v>0.9</v>
      </c>
      <c r="J638" s="5">
        <v>0.45</v>
      </c>
      <c r="K638">
        <v>108</v>
      </c>
      <c r="L638" s="15">
        <v>1.85185185185185E-2</v>
      </c>
      <c r="M638" s="13">
        <v>5.8324074074074099</v>
      </c>
      <c r="N638" s="15">
        <v>0</v>
      </c>
      <c r="O638" s="5">
        <v>0</v>
      </c>
      <c r="P638" s="5">
        <v>0</v>
      </c>
      <c r="Q638" s="5">
        <f t="shared" si="105"/>
        <v>0.9</v>
      </c>
      <c r="R638" s="5">
        <f t="shared" si="106"/>
        <v>-0.9</v>
      </c>
      <c r="S638" s="15">
        <f t="shared" si="107"/>
        <v>-1</v>
      </c>
      <c r="T638">
        <v>0</v>
      </c>
      <c r="U638" s="5" t="str">
        <f t="shared" si="108"/>
        <v>NA</v>
      </c>
      <c r="V638" s="15">
        <f t="shared" si="109"/>
        <v>0</v>
      </c>
      <c r="W638" s="15">
        <f t="shared" si="110"/>
        <v>0</v>
      </c>
      <c r="X638" s="5">
        <f t="shared" si="111"/>
        <v>0</v>
      </c>
      <c r="Y638" s="5">
        <f t="shared" si="112"/>
        <v>0.81</v>
      </c>
      <c r="Z638" s="5">
        <f t="shared" si="113"/>
        <v>-0.94500000000000006</v>
      </c>
      <c r="AA638" s="5">
        <f t="shared" si="114"/>
        <v>8.9999999999999969E-2</v>
      </c>
      <c r="AB638" s="5">
        <f t="shared" si="115"/>
        <v>4.500000000000004E-2</v>
      </c>
    </row>
    <row r="639" spans="1:28" x14ac:dyDescent="0.55000000000000004">
      <c r="A639" s="3" t="s">
        <v>79</v>
      </c>
      <c r="B639" s="3" t="s">
        <v>1151</v>
      </c>
      <c r="C639" t="s">
        <v>66</v>
      </c>
      <c r="D639" s="3" t="s">
        <v>36</v>
      </c>
      <c r="E639" s="3" t="s">
        <v>36</v>
      </c>
      <c r="F639" s="3" t="s">
        <v>77</v>
      </c>
      <c r="G639" s="5">
        <v>0.125</v>
      </c>
      <c r="H639">
        <v>3</v>
      </c>
      <c r="I639" s="5">
        <v>0.9375</v>
      </c>
      <c r="J639" s="5">
        <v>0.3125</v>
      </c>
      <c r="K639">
        <v>50</v>
      </c>
      <c r="L639" s="15">
        <v>0.06</v>
      </c>
      <c r="M639" s="13">
        <v>1.58</v>
      </c>
      <c r="N639" s="15">
        <v>0</v>
      </c>
      <c r="O639" s="5">
        <v>0</v>
      </c>
      <c r="P639" s="5">
        <v>0</v>
      </c>
      <c r="Q639" s="5">
        <f t="shared" si="105"/>
        <v>0.9375</v>
      </c>
      <c r="R639" s="5">
        <f t="shared" si="106"/>
        <v>-0.9375</v>
      </c>
      <c r="S639" s="15">
        <f t="shared" si="107"/>
        <v>-1</v>
      </c>
      <c r="T639">
        <v>0</v>
      </c>
      <c r="U639" s="5" t="str">
        <f t="shared" si="108"/>
        <v>NA</v>
      </c>
      <c r="V639" s="15">
        <f t="shared" si="109"/>
        <v>0</v>
      </c>
      <c r="W639" s="15">
        <f t="shared" si="110"/>
        <v>0</v>
      </c>
      <c r="X639" s="5">
        <f t="shared" si="111"/>
        <v>0</v>
      </c>
      <c r="Y639" s="5">
        <f t="shared" si="112"/>
        <v>0.84375</v>
      </c>
      <c r="Z639" s="5">
        <f t="shared" si="113"/>
        <v>-0.984375</v>
      </c>
      <c r="AA639" s="5">
        <f t="shared" si="114"/>
        <v>9.375E-2</v>
      </c>
      <c r="AB639" s="5">
        <f t="shared" si="115"/>
        <v>4.6875E-2</v>
      </c>
    </row>
    <row r="640" spans="1:28" x14ac:dyDescent="0.55000000000000004">
      <c r="A640" s="3" t="s">
        <v>79</v>
      </c>
      <c r="B640" s="3" t="s">
        <v>1153</v>
      </c>
      <c r="C640" t="s">
        <v>66</v>
      </c>
      <c r="D640" s="3" t="s">
        <v>36</v>
      </c>
      <c r="E640" s="3" t="s">
        <v>36</v>
      </c>
      <c r="F640" s="3" t="s">
        <v>77</v>
      </c>
      <c r="G640" s="5">
        <v>0.125</v>
      </c>
      <c r="H640">
        <v>3</v>
      </c>
      <c r="I640" s="5">
        <v>0.96249997500000006</v>
      </c>
      <c r="J640" s="5">
        <v>0.320833325</v>
      </c>
      <c r="K640">
        <v>295</v>
      </c>
      <c r="L640" s="15">
        <v>1.01694915254237E-2</v>
      </c>
      <c r="M640" s="13">
        <v>2.0905084745762701</v>
      </c>
      <c r="N640" s="15">
        <v>0</v>
      </c>
      <c r="O640" s="5">
        <v>0</v>
      </c>
      <c r="P640" s="5">
        <v>0</v>
      </c>
      <c r="Q640" s="5">
        <f t="shared" si="105"/>
        <v>0.96249997500000006</v>
      </c>
      <c r="R640" s="5">
        <f t="shared" si="106"/>
        <v>-0.96249997500000006</v>
      </c>
      <c r="S640" s="15">
        <f t="shared" si="107"/>
        <v>-1</v>
      </c>
      <c r="T640">
        <v>0</v>
      </c>
      <c r="U640" s="5" t="str">
        <f t="shared" si="108"/>
        <v>NA</v>
      </c>
      <c r="V640" s="15">
        <f t="shared" si="109"/>
        <v>0</v>
      </c>
      <c r="W640" s="15">
        <f t="shared" si="110"/>
        <v>0</v>
      </c>
      <c r="X640" s="5">
        <f t="shared" si="111"/>
        <v>0</v>
      </c>
      <c r="Y640" s="5">
        <f t="shared" si="112"/>
        <v>0.8662499775000001</v>
      </c>
      <c r="Z640" s="5">
        <f t="shared" si="113"/>
        <v>-1.0106249737500002</v>
      </c>
      <c r="AA640" s="5">
        <f t="shared" si="114"/>
        <v>9.6249997499999962E-2</v>
      </c>
      <c r="AB640" s="5">
        <f t="shared" si="115"/>
        <v>4.8124998750000092E-2</v>
      </c>
    </row>
    <row r="641" spans="1:28" x14ac:dyDescent="0.55000000000000004">
      <c r="A641" s="3" t="s">
        <v>79</v>
      </c>
      <c r="B641" s="3" t="s">
        <v>1155</v>
      </c>
      <c r="C641" t="s">
        <v>66</v>
      </c>
      <c r="D641" s="3" t="s">
        <v>36</v>
      </c>
      <c r="E641" s="3" t="s">
        <v>36</v>
      </c>
      <c r="F641" s="3" t="s">
        <v>77</v>
      </c>
      <c r="G641" s="5">
        <v>0.125</v>
      </c>
      <c r="H641">
        <v>1</v>
      </c>
      <c r="I641" s="5">
        <v>1</v>
      </c>
      <c r="J641" s="5">
        <v>1</v>
      </c>
      <c r="K641">
        <v>115</v>
      </c>
      <c r="L641" s="15">
        <v>8.6956521739130401E-3</v>
      </c>
      <c r="M641" s="13">
        <v>3.2982608695652198</v>
      </c>
      <c r="N641" s="15">
        <v>0</v>
      </c>
      <c r="O641" s="5">
        <v>0</v>
      </c>
      <c r="P641" s="5">
        <v>0</v>
      </c>
      <c r="Q641" s="5">
        <f t="shared" si="105"/>
        <v>1</v>
      </c>
      <c r="R641" s="5">
        <f t="shared" si="106"/>
        <v>-1</v>
      </c>
      <c r="S641" s="15">
        <f t="shared" si="107"/>
        <v>-1</v>
      </c>
      <c r="T641">
        <v>0</v>
      </c>
      <c r="U641" s="5" t="str">
        <f t="shared" si="108"/>
        <v>NA</v>
      </c>
      <c r="V641" s="15">
        <f t="shared" si="109"/>
        <v>0</v>
      </c>
      <c r="W641" s="15">
        <f t="shared" si="110"/>
        <v>0</v>
      </c>
      <c r="X641" s="5">
        <f t="shared" si="111"/>
        <v>0</v>
      </c>
      <c r="Y641" s="5">
        <f t="shared" si="112"/>
        <v>0.9</v>
      </c>
      <c r="Z641" s="5">
        <f t="shared" si="113"/>
        <v>-1.05</v>
      </c>
      <c r="AA641" s="5">
        <f t="shared" si="114"/>
        <v>9.9999999999999978E-2</v>
      </c>
      <c r="AB641" s="5">
        <f t="shared" si="115"/>
        <v>5.0000000000000044E-2</v>
      </c>
    </row>
    <row r="642" spans="1:28" x14ac:dyDescent="0.55000000000000004">
      <c r="A642" s="3" t="s">
        <v>79</v>
      </c>
      <c r="B642" s="3" t="s">
        <v>1157</v>
      </c>
      <c r="C642" t="s">
        <v>66</v>
      </c>
      <c r="D642" s="3" t="s">
        <v>36</v>
      </c>
      <c r="E642" s="3" t="s">
        <v>36</v>
      </c>
      <c r="F642" s="3" t="s">
        <v>77</v>
      </c>
      <c r="G642" s="5">
        <v>0.125</v>
      </c>
      <c r="H642">
        <v>2</v>
      </c>
      <c r="I642" s="5">
        <v>1.125</v>
      </c>
      <c r="J642" s="5">
        <v>0.5625</v>
      </c>
      <c r="K642">
        <v>59</v>
      </c>
      <c r="L642" s="15">
        <v>3.3898305084745804E-2</v>
      </c>
      <c r="M642" s="13">
        <v>1.7542372881355901</v>
      </c>
      <c r="N642" s="15">
        <v>0</v>
      </c>
      <c r="O642" s="5">
        <v>0</v>
      </c>
      <c r="P642" s="5">
        <v>0</v>
      </c>
      <c r="Q642" s="5">
        <f t="shared" ref="Q642:Q705" si="116">I642</f>
        <v>1.125</v>
      </c>
      <c r="R642" s="5">
        <f t="shared" ref="R642:R705" si="117">P642-Q642</f>
        <v>-1.125</v>
      </c>
      <c r="S642" s="15">
        <f t="shared" ref="S642:S705" si="118">IF(Q642=0,0,(P642-Q642)/Q642)</f>
        <v>-1</v>
      </c>
      <c r="T642">
        <v>0</v>
      </c>
      <c r="U642" s="5" t="str">
        <f t="shared" ref="U642:U705" si="119">IF(T642=0,"NA",P642/T642)</f>
        <v>NA</v>
      </c>
      <c r="V642" s="15">
        <f t="shared" si="109"/>
        <v>0</v>
      </c>
      <c r="W642" s="15">
        <f t="shared" si="110"/>
        <v>0</v>
      </c>
      <c r="X642" s="5">
        <f t="shared" si="111"/>
        <v>0</v>
      </c>
      <c r="Y642" s="5">
        <f t="shared" si="112"/>
        <v>1.0125</v>
      </c>
      <c r="Z642" s="5">
        <f t="shared" si="113"/>
        <v>-1.1812500000000001</v>
      </c>
      <c r="AA642" s="5">
        <f t="shared" si="114"/>
        <v>0.11250000000000004</v>
      </c>
      <c r="AB642" s="5">
        <f t="shared" si="115"/>
        <v>5.6250000000000133E-2</v>
      </c>
    </row>
    <row r="643" spans="1:28" x14ac:dyDescent="0.55000000000000004">
      <c r="A643" s="3" t="s">
        <v>79</v>
      </c>
      <c r="B643" s="3" t="s">
        <v>1159</v>
      </c>
      <c r="C643" t="s">
        <v>66</v>
      </c>
      <c r="D643" s="3" t="s">
        <v>36</v>
      </c>
      <c r="E643" s="3" t="s">
        <v>36</v>
      </c>
      <c r="F643" s="3" t="s">
        <v>50</v>
      </c>
      <c r="G643" s="5">
        <v>0.125</v>
      </c>
      <c r="H643">
        <v>2</v>
      </c>
      <c r="I643" s="5">
        <v>1.125</v>
      </c>
      <c r="J643" s="5">
        <v>0.5625</v>
      </c>
      <c r="K643">
        <v>194</v>
      </c>
      <c r="L643" s="15">
        <v>1.03092783505155E-2</v>
      </c>
      <c r="M643" s="13">
        <v>3.1469072164948502</v>
      </c>
      <c r="N643" s="15">
        <v>0</v>
      </c>
      <c r="O643" s="5">
        <v>0</v>
      </c>
      <c r="P643" s="5">
        <v>0</v>
      </c>
      <c r="Q643" s="5">
        <f t="shared" si="116"/>
        <v>1.125</v>
      </c>
      <c r="R643" s="5">
        <f t="shared" si="117"/>
        <v>-1.125</v>
      </c>
      <c r="S643" s="15">
        <f t="shared" si="118"/>
        <v>-1</v>
      </c>
      <c r="T643">
        <v>0</v>
      </c>
      <c r="U643" s="5" t="str">
        <f t="shared" si="119"/>
        <v>NA</v>
      </c>
      <c r="V643" s="15">
        <f t="shared" ref="V643:V706" si="120">(L643*N643)</f>
        <v>0</v>
      </c>
      <c r="W643" s="15">
        <f t="shared" ref="W643:W706" si="121">IF(P643=0,0,R643/P643)</f>
        <v>0</v>
      </c>
      <c r="X643" s="5">
        <f t="shared" ref="X643:X706" si="122">IF(T643=0,0,Q643/T643)</f>
        <v>0</v>
      </c>
      <c r="Y643" s="5">
        <f t="shared" ref="Y643:Y706" si="123">Q643*0.9</f>
        <v>1.0125</v>
      </c>
      <c r="Z643" s="5">
        <f t="shared" ref="Z643:Z706" si="124">R643*1.05</f>
        <v>-1.1812500000000001</v>
      </c>
      <c r="AA643" s="5">
        <f t="shared" ref="AA643:AA706" si="125">Q643-Y643</f>
        <v>0.11250000000000004</v>
      </c>
      <c r="AB643" s="5">
        <f t="shared" ref="AB643:AB706" si="126">R643-Z643</f>
        <v>5.6250000000000133E-2</v>
      </c>
    </row>
    <row r="644" spans="1:28" x14ac:dyDescent="0.55000000000000004">
      <c r="A644" s="3" t="s">
        <v>79</v>
      </c>
      <c r="B644" s="3" t="s">
        <v>1161</v>
      </c>
      <c r="C644" t="s">
        <v>66</v>
      </c>
      <c r="D644" s="3" t="s">
        <v>36</v>
      </c>
      <c r="E644" s="3" t="s">
        <v>36</v>
      </c>
      <c r="F644" s="3" t="s">
        <v>50</v>
      </c>
      <c r="G644" s="5">
        <v>0.125</v>
      </c>
      <c r="H644">
        <v>10</v>
      </c>
      <c r="I644" s="5">
        <v>1.25</v>
      </c>
      <c r="J644" s="5">
        <v>0.125</v>
      </c>
      <c r="K644">
        <v>329</v>
      </c>
      <c r="L644" s="15">
        <v>3.0395136778115499E-2</v>
      </c>
      <c r="M644" s="13">
        <v>1.4841945288753799</v>
      </c>
      <c r="N644" s="15">
        <v>0</v>
      </c>
      <c r="O644" s="5">
        <v>0</v>
      </c>
      <c r="P644" s="5">
        <v>0</v>
      </c>
      <c r="Q644" s="5">
        <f t="shared" si="116"/>
        <v>1.25</v>
      </c>
      <c r="R644" s="5">
        <f t="shared" si="117"/>
        <v>-1.25</v>
      </c>
      <c r="S644" s="15">
        <f t="shared" si="118"/>
        <v>-1</v>
      </c>
      <c r="T644">
        <v>0</v>
      </c>
      <c r="U644" s="5" t="str">
        <f t="shared" si="119"/>
        <v>NA</v>
      </c>
      <c r="V644" s="15">
        <f t="shared" si="120"/>
        <v>0</v>
      </c>
      <c r="W644" s="15">
        <f t="shared" si="121"/>
        <v>0</v>
      </c>
      <c r="X644" s="5">
        <f t="shared" si="122"/>
        <v>0</v>
      </c>
      <c r="Y644" s="5">
        <f t="shared" si="123"/>
        <v>1.125</v>
      </c>
      <c r="Z644" s="5">
        <f t="shared" si="124"/>
        <v>-1.3125</v>
      </c>
      <c r="AA644" s="5">
        <f t="shared" si="125"/>
        <v>0.125</v>
      </c>
      <c r="AB644" s="5">
        <f t="shared" si="126"/>
        <v>6.25E-2</v>
      </c>
    </row>
    <row r="645" spans="1:28" x14ac:dyDescent="0.55000000000000004">
      <c r="A645" s="3" t="s">
        <v>79</v>
      </c>
      <c r="B645" s="3" t="s">
        <v>1163</v>
      </c>
      <c r="C645" t="s">
        <v>31</v>
      </c>
      <c r="D645" s="3" t="s">
        <v>36</v>
      </c>
      <c r="E645" s="3" t="s">
        <v>36</v>
      </c>
      <c r="F645" s="3" t="s">
        <v>77</v>
      </c>
      <c r="G645" s="5">
        <v>0.125</v>
      </c>
      <c r="H645">
        <v>1</v>
      </c>
      <c r="I645" s="5">
        <v>1.2625</v>
      </c>
      <c r="J645" s="5">
        <v>1.2625</v>
      </c>
      <c r="K645">
        <v>55</v>
      </c>
      <c r="L645" s="15">
        <v>1.8181818181818198E-2</v>
      </c>
      <c r="M645" s="13">
        <v>1.78909090909091</v>
      </c>
      <c r="N645" s="15">
        <v>0</v>
      </c>
      <c r="O645" s="5">
        <v>0</v>
      </c>
      <c r="P645" s="5">
        <v>0</v>
      </c>
      <c r="Q645" s="5">
        <f t="shared" si="116"/>
        <v>1.2625</v>
      </c>
      <c r="R645" s="5">
        <f t="shared" si="117"/>
        <v>-1.2625</v>
      </c>
      <c r="S645" s="15">
        <f t="shared" si="118"/>
        <v>-1</v>
      </c>
      <c r="T645">
        <v>0</v>
      </c>
      <c r="U645" s="5" t="str">
        <f t="shared" si="119"/>
        <v>NA</v>
      </c>
      <c r="V645" s="15">
        <f t="shared" si="120"/>
        <v>0</v>
      </c>
      <c r="W645" s="15">
        <f t="shared" si="121"/>
        <v>0</v>
      </c>
      <c r="X645" s="5">
        <f t="shared" si="122"/>
        <v>0</v>
      </c>
      <c r="Y645" s="5">
        <f t="shared" si="123"/>
        <v>1.13625</v>
      </c>
      <c r="Z645" s="5">
        <f t="shared" si="124"/>
        <v>-1.3256250000000001</v>
      </c>
      <c r="AA645" s="5">
        <f t="shared" si="125"/>
        <v>0.12624999999999997</v>
      </c>
      <c r="AB645" s="5">
        <f t="shared" si="126"/>
        <v>6.3125000000000098E-2</v>
      </c>
    </row>
    <row r="646" spans="1:28" x14ac:dyDescent="0.55000000000000004">
      <c r="A646" s="3" t="s">
        <v>79</v>
      </c>
      <c r="B646" s="3" t="s">
        <v>1165</v>
      </c>
      <c r="C646" t="s">
        <v>66</v>
      </c>
      <c r="D646" s="3" t="s">
        <v>36</v>
      </c>
      <c r="E646" s="3" t="s">
        <v>36</v>
      </c>
      <c r="F646" s="3" t="s">
        <v>50</v>
      </c>
      <c r="G646" s="5">
        <v>0.125</v>
      </c>
      <c r="H646">
        <v>2</v>
      </c>
      <c r="I646" s="5">
        <v>1.2625</v>
      </c>
      <c r="J646" s="5">
        <v>0.63124999999999998</v>
      </c>
      <c r="K646">
        <v>107</v>
      </c>
      <c r="L646" s="15">
        <v>1.86915887850467E-2</v>
      </c>
      <c r="M646" s="13">
        <v>2.9168224299065399</v>
      </c>
      <c r="N646" s="15">
        <v>0</v>
      </c>
      <c r="O646" s="5">
        <v>0</v>
      </c>
      <c r="P646" s="5">
        <v>0</v>
      </c>
      <c r="Q646" s="5">
        <f t="shared" si="116"/>
        <v>1.2625</v>
      </c>
      <c r="R646" s="5">
        <f t="shared" si="117"/>
        <v>-1.2625</v>
      </c>
      <c r="S646" s="15">
        <f t="shared" si="118"/>
        <v>-1</v>
      </c>
      <c r="T646">
        <v>0</v>
      </c>
      <c r="U646" s="5" t="str">
        <f t="shared" si="119"/>
        <v>NA</v>
      </c>
      <c r="V646" s="15">
        <f t="shared" si="120"/>
        <v>0</v>
      </c>
      <c r="W646" s="15">
        <f t="shared" si="121"/>
        <v>0</v>
      </c>
      <c r="X646" s="5">
        <f t="shared" si="122"/>
        <v>0</v>
      </c>
      <c r="Y646" s="5">
        <f t="shared" si="123"/>
        <v>1.13625</v>
      </c>
      <c r="Z646" s="5">
        <f t="shared" si="124"/>
        <v>-1.3256250000000001</v>
      </c>
      <c r="AA646" s="5">
        <f t="shared" si="125"/>
        <v>0.12624999999999997</v>
      </c>
      <c r="AB646" s="5">
        <f t="shared" si="126"/>
        <v>6.3125000000000098E-2</v>
      </c>
    </row>
    <row r="647" spans="1:28" x14ac:dyDescent="0.55000000000000004">
      <c r="A647" s="3" t="s">
        <v>79</v>
      </c>
      <c r="B647" s="3" t="s">
        <v>1167</v>
      </c>
      <c r="C647" t="s">
        <v>66</v>
      </c>
      <c r="D647" s="3" t="s">
        <v>36</v>
      </c>
      <c r="E647" s="3" t="s">
        <v>36</v>
      </c>
      <c r="F647" s="3" t="s">
        <v>77</v>
      </c>
      <c r="G647" s="5">
        <v>0.125</v>
      </c>
      <c r="H647">
        <v>3</v>
      </c>
      <c r="I647" s="5">
        <v>1.3249999875</v>
      </c>
      <c r="J647" s="5">
        <v>0.44166666249999997</v>
      </c>
      <c r="K647">
        <v>1728</v>
      </c>
      <c r="L647" s="15">
        <v>1.7361111111111099E-3</v>
      </c>
      <c r="M647" s="13">
        <v>2.2335069444444402</v>
      </c>
      <c r="N647" s="15">
        <v>0</v>
      </c>
      <c r="O647" s="5">
        <v>0</v>
      </c>
      <c r="P647" s="5">
        <v>0</v>
      </c>
      <c r="Q647" s="5">
        <f t="shared" si="116"/>
        <v>1.3249999875</v>
      </c>
      <c r="R647" s="5">
        <f t="shared" si="117"/>
        <v>-1.3249999875</v>
      </c>
      <c r="S647" s="15">
        <f t="shared" si="118"/>
        <v>-1</v>
      </c>
      <c r="T647">
        <v>0</v>
      </c>
      <c r="U647" s="5" t="str">
        <f t="shared" si="119"/>
        <v>NA</v>
      </c>
      <c r="V647" s="15">
        <f t="shared" si="120"/>
        <v>0</v>
      </c>
      <c r="W647" s="15">
        <f t="shared" si="121"/>
        <v>0</v>
      </c>
      <c r="X647" s="5">
        <f t="shared" si="122"/>
        <v>0</v>
      </c>
      <c r="Y647" s="5">
        <f t="shared" si="123"/>
        <v>1.1924999887500001</v>
      </c>
      <c r="Z647" s="5">
        <f t="shared" si="124"/>
        <v>-1.3912499868750001</v>
      </c>
      <c r="AA647" s="5">
        <f t="shared" si="125"/>
        <v>0.13249999874999996</v>
      </c>
      <c r="AB647" s="5">
        <f t="shared" si="126"/>
        <v>6.624999937500009E-2</v>
      </c>
    </row>
    <row r="648" spans="1:28" x14ac:dyDescent="0.55000000000000004">
      <c r="A648" s="3" t="s">
        <v>79</v>
      </c>
      <c r="B648" s="3" t="s">
        <v>1169</v>
      </c>
      <c r="C648" t="s">
        <v>31</v>
      </c>
      <c r="D648" s="3" t="s">
        <v>36</v>
      </c>
      <c r="E648" s="3" t="s">
        <v>36</v>
      </c>
      <c r="F648" s="3" t="s">
        <v>77</v>
      </c>
      <c r="G648" s="5">
        <v>0.125</v>
      </c>
      <c r="H648">
        <v>3</v>
      </c>
      <c r="I648" s="5">
        <v>1.425</v>
      </c>
      <c r="J648" s="5">
        <v>0.47499999999999998</v>
      </c>
      <c r="K648">
        <v>131</v>
      </c>
      <c r="L648" s="15">
        <v>2.2900763358778602E-2</v>
      </c>
      <c r="M648" s="13">
        <v>4.0832061068702297</v>
      </c>
      <c r="N648" s="15">
        <v>0</v>
      </c>
      <c r="O648" s="5">
        <v>0</v>
      </c>
      <c r="P648" s="5">
        <v>0</v>
      </c>
      <c r="Q648" s="5">
        <f t="shared" si="116"/>
        <v>1.425</v>
      </c>
      <c r="R648" s="5">
        <f t="shared" si="117"/>
        <v>-1.425</v>
      </c>
      <c r="S648" s="15">
        <f t="shared" si="118"/>
        <v>-1</v>
      </c>
      <c r="T648">
        <v>0</v>
      </c>
      <c r="U648" s="5" t="str">
        <f t="shared" si="119"/>
        <v>NA</v>
      </c>
      <c r="V648" s="15">
        <f t="shared" si="120"/>
        <v>0</v>
      </c>
      <c r="W648" s="15">
        <f t="shared" si="121"/>
        <v>0</v>
      </c>
      <c r="X648" s="5">
        <f t="shared" si="122"/>
        <v>0</v>
      </c>
      <c r="Y648" s="5">
        <f t="shared" si="123"/>
        <v>1.2825</v>
      </c>
      <c r="Z648" s="5">
        <f t="shared" si="124"/>
        <v>-1.4962500000000001</v>
      </c>
      <c r="AA648" s="5">
        <f t="shared" si="125"/>
        <v>0.14250000000000007</v>
      </c>
      <c r="AB648" s="5">
        <f t="shared" si="126"/>
        <v>7.1250000000000036E-2</v>
      </c>
    </row>
    <row r="649" spans="1:28" x14ac:dyDescent="0.55000000000000004">
      <c r="A649" s="3" t="s">
        <v>79</v>
      </c>
      <c r="B649" s="3" t="s">
        <v>1172</v>
      </c>
      <c r="C649" t="s">
        <v>66</v>
      </c>
      <c r="D649" s="3" t="s">
        <v>36</v>
      </c>
      <c r="E649" s="3" t="s">
        <v>36</v>
      </c>
      <c r="F649" s="3" t="s">
        <v>50</v>
      </c>
      <c r="G649" s="5">
        <v>0.125</v>
      </c>
      <c r="H649">
        <v>4</v>
      </c>
      <c r="I649" s="5">
        <v>1.5</v>
      </c>
      <c r="J649" s="5">
        <v>0.375</v>
      </c>
      <c r="K649">
        <v>36</v>
      </c>
      <c r="L649" s="15">
        <v>0.11111111111111099</v>
      </c>
      <c r="M649" s="13">
        <v>2.6111111111111098</v>
      </c>
      <c r="N649" s="15">
        <v>0</v>
      </c>
      <c r="O649" s="5">
        <v>0</v>
      </c>
      <c r="P649" s="5">
        <v>0</v>
      </c>
      <c r="Q649" s="5">
        <f t="shared" si="116"/>
        <v>1.5</v>
      </c>
      <c r="R649" s="5">
        <f t="shared" si="117"/>
        <v>-1.5</v>
      </c>
      <c r="S649" s="15">
        <f t="shared" si="118"/>
        <v>-1</v>
      </c>
      <c r="T649">
        <v>0</v>
      </c>
      <c r="U649" s="5" t="str">
        <f t="shared" si="119"/>
        <v>NA</v>
      </c>
      <c r="V649" s="15">
        <f t="shared" si="120"/>
        <v>0</v>
      </c>
      <c r="W649" s="15">
        <f t="shared" si="121"/>
        <v>0</v>
      </c>
      <c r="X649" s="5">
        <f t="shared" si="122"/>
        <v>0</v>
      </c>
      <c r="Y649" s="5">
        <f t="shared" si="123"/>
        <v>1.35</v>
      </c>
      <c r="Z649" s="5">
        <f t="shared" si="124"/>
        <v>-1.5750000000000002</v>
      </c>
      <c r="AA649" s="5">
        <f t="shared" si="125"/>
        <v>0.14999999999999991</v>
      </c>
      <c r="AB649" s="5">
        <f t="shared" si="126"/>
        <v>7.5000000000000178E-2</v>
      </c>
    </row>
    <row r="650" spans="1:28" x14ac:dyDescent="0.55000000000000004">
      <c r="A650" s="3" t="s">
        <v>79</v>
      </c>
      <c r="B650" s="3" t="s">
        <v>1174</v>
      </c>
      <c r="C650" t="s">
        <v>66</v>
      </c>
      <c r="D650" s="3" t="s">
        <v>36</v>
      </c>
      <c r="E650" s="3" t="s">
        <v>36</v>
      </c>
      <c r="F650" s="3" t="s">
        <v>77</v>
      </c>
      <c r="G650" s="5">
        <v>0.125</v>
      </c>
      <c r="H650">
        <v>5</v>
      </c>
      <c r="I650" s="5">
        <v>1.6</v>
      </c>
      <c r="J650" s="5">
        <v>0.32</v>
      </c>
      <c r="K650">
        <v>480</v>
      </c>
      <c r="L650" s="15">
        <v>1.0416666666666701E-2</v>
      </c>
      <c r="M650" s="13">
        <v>2.2822916666666702</v>
      </c>
      <c r="N650" s="15">
        <v>0</v>
      </c>
      <c r="O650" s="5">
        <v>0</v>
      </c>
      <c r="P650" s="5">
        <v>0</v>
      </c>
      <c r="Q650" s="5">
        <f t="shared" si="116"/>
        <v>1.6</v>
      </c>
      <c r="R650" s="5">
        <f t="shared" si="117"/>
        <v>-1.6</v>
      </c>
      <c r="S650" s="15">
        <f t="shared" si="118"/>
        <v>-1</v>
      </c>
      <c r="T650">
        <v>0</v>
      </c>
      <c r="U650" s="5" t="str">
        <f t="shared" si="119"/>
        <v>NA</v>
      </c>
      <c r="V650" s="15">
        <f t="shared" si="120"/>
        <v>0</v>
      </c>
      <c r="W650" s="15">
        <f t="shared" si="121"/>
        <v>0</v>
      </c>
      <c r="X650" s="5">
        <f t="shared" si="122"/>
        <v>0</v>
      </c>
      <c r="Y650" s="5">
        <f t="shared" si="123"/>
        <v>1.4400000000000002</v>
      </c>
      <c r="Z650" s="5">
        <f t="shared" si="124"/>
        <v>-1.6800000000000002</v>
      </c>
      <c r="AA650" s="5">
        <f t="shared" si="125"/>
        <v>0.15999999999999992</v>
      </c>
      <c r="AB650" s="5">
        <f t="shared" si="126"/>
        <v>8.0000000000000071E-2</v>
      </c>
    </row>
    <row r="651" spans="1:28" x14ac:dyDescent="0.55000000000000004">
      <c r="A651" s="3" t="s">
        <v>79</v>
      </c>
      <c r="B651" s="3" t="s">
        <v>1176</v>
      </c>
      <c r="C651" t="s">
        <v>66</v>
      </c>
      <c r="D651" s="3" t="s">
        <v>36</v>
      </c>
      <c r="E651" s="3" t="s">
        <v>36</v>
      </c>
      <c r="F651" s="3" t="s">
        <v>50</v>
      </c>
      <c r="G651" s="5">
        <v>0.125</v>
      </c>
      <c r="H651">
        <v>1</v>
      </c>
      <c r="I651" s="5">
        <v>1.8875</v>
      </c>
      <c r="J651" s="5">
        <v>1.8875</v>
      </c>
      <c r="K651">
        <v>801</v>
      </c>
      <c r="L651" s="15">
        <v>1.24843945068664E-3</v>
      </c>
      <c r="M651" s="13">
        <v>4.4942571785268397</v>
      </c>
      <c r="N651" s="15">
        <v>0</v>
      </c>
      <c r="O651" s="5">
        <v>0</v>
      </c>
      <c r="P651" s="5">
        <v>0</v>
      </c>
      <c r="Q651" s="5">
        <f t="shared" si="116"/>
        <v>1.8875</v>
      </c>
      <c r="R651" s="5">
        <f t="shared" si="117"/>
        <v>-1.8875</v>
      </c>
      <c r="S651" s="15">
        <f t="shared" si="118"/>
        <v>-1</v>
      </c>
      <c r="T651">
        <v>0</v>
      </c>
      <c r="U651" s="5" t="str">
        <f t="shared" si="119"/>
        <v>NA</v>
      </c>
      <c r="V651" s="15">
        <f t="shared" si="120"/>
        <v>0</v>
      </c>
      <c r="W651" s="15">
        <f t="shared" si="121"/>
        <v>0</v>
      </c>
      <c r="X651" s="5">
        <f t="shared" si="122"/>
        <v>0</v>
      </c>
      <c r="Y651" s="5">
        <f t="shared" si="123"/>
        <v>1.69875</v>
      </c>
      <c r="Z651" s="5">
        <f t="shared" si="124"/>
        <v>-1.9818750000000001</v>
      </c>
      <c r="AA651" s="5">
        <f t="shared" si="125"/>
        <v>0.18874999999999997</v>
      </c>
      <c r="AB651" s="5">
        <f t="shared" si="126"/>
        <v>9.4375000000000098E-2</v>
      </c>
    </row>
    <row r="652" spans="1:28" x14ac:dyDescent="0.55000000000000004">
      <c r="A652" s="3" t="s">
        <v>79</v>
      </c>
      <c r="B652" s="3" t="s">
        <v>1178</v>
      </c>
      <c r="C652" t="s">
        <v>66</v>
      </c>
      <c r="D652" s="3" t="s">
        <v>36</v>
      </c>
      <c r="E652" s="3" t="s">
        <v>36</v>
      </c>
      <c r="F652" s="3" t="s">
        <v>50</v>
      </c>
      <c r="G652" s="5">
        <v>0.125</v>
      </c>
      <c r="H652">
        <v>2</v>
      </c>
      <c r="I652" s="5">
        <v>2.1875</v>
      </c>
      <c r="J652" s="5">
        <v>1.09375</v>
      </c>
      <c r="K652">
        <v>266</v>
      </c>
      <c r="L652" s="15">
        <v>7.5187969924811991E-3</v>
      </c>
      <c r="M652" s="13">
        <v>2.49586466165414</v>
      </c>
      <c r="N652" s="15">
        <v>0</v>
      </c>
      <c r="O652" s="5">
        <v>0</v>
      </c>
      <c r="P652" s="5">
        <v>0</v>
      </c>
      <c r="Q652" s="5">
        <f t="shared" si="116"/>
        <v>2.1875</v>
      </c>
      <c r="R652" s="5">
        <f t="shared" si="117"/>
        <v>-2.1875</v>
      </c>
      <c r="S652" s="15">
        <f t="shared" si="118"/>
        <v>-1</v>
      </c>
      <c r="T652">
        <v>0</v>
      </c>
      <c r="U652" s="5" t="str">
        <f t="shared" si="119"/>
        <v>NA</v>
      </c>
      <c r="V652" s="15">
        <f t="shared" si="120"/>
        <v>0</v>
      </c>
      <c r="W652" s="15">
        <f t="shared" si="121"/>
        <v>0</v>
      </c>
      <c r="X652" s="5">
        <f t="shared" si="122"/>
        <v>0</v>
      </c>
      <c r="Y652" s="5">
        <f t="shared" si="123"/>
        <v>1.96875</v>
      </c>
      <c r="Z652" s="5">
        <f t="shared" si="124"/>
        <v>-2.296875</v>
      </c>
      <c r="AA652" s="5">
        <f t="shared" si="125"/>
        <v>0.21875</v>
      </c>
      <c r="AB652" s="5">
        <f t="shared" si="126"/>
        <v>0.109375</v>
      </c>
    </row>
    <row r="653" spans="1:28" x14ac:dyDescent="0.55000000000000004">
      <c r="A653" s="3" t="s">
        <v>79</v>
      </c>
      <c r="B653" s="3" t="s">
        <v>1180</v>
      </c>
      <c r="C653" t="s">
        <v>66</v>
      </c>
      <c r="D653" s="3" t="s">
        <v>36</v>
      </c>
      <c r="E653" s="3" t="s">
        <v>36</v>
      </c>
      <c r="F653" s="3" t="s">
        <v>77</v>
      </c>
      <c r="G653" s="5">
        <v>0.125</v>
      </c>
      <c r="H653">
        <v>6</v>
      </c>
      <c r="I653" s="5">
        <v>2.4750000000000001</v>
      </c>
      <c r="J653" s="5">
        <v>0.41249999999999998</v>
      </c>
      <c r="K653">
        <v>205</v>
      </c>
      <c r="L653" s="15">
        <v>2.9268292682926803E-2</v>
      </c>
      <c r="M653" s="13">
        <v>3.84829268292683</v>
      </c>
      <c r="N653" s="15">
        <v>0</v>
      </c>
      <c r="O653" s="5">
        <v>0</v>
      </c>
      <c r="P653" s="5">
        <v>0</v>
      </c>
      <c r="Q653" s="5">
        <f t="shared" si="116"/>
        <v>2.4750000000000001</v>
      </c>
      <c r="R653" s="5">
        <f t="shared" si="117"/>
        <v>-2.4750000000000001</v>
      </c>
      <c r="S653" s="15">
        <f t="shared" si="118"/>
        <v>-1</v>
      </c>
      <c r="T653">
        <v>0</v>
      </c>
      <c r="U653" s="5" t="str">
        <f t="shared" si="119"/>
        <v>NA</v>
      </c>
      <c r="V653" s="15">
        <f t="shared" si="120"/>
        <v>0</v>
      </c>
      <c r="W653" s="15">
        <f t="shared" si="121"/>
        <v>0</v>
      </c>
      <c r="X653" s="5">
        <f t="shared" si="122"/>
        <v>0</v>
      </c>
      <c r="Y653" s="5">
        <f t="shared" si="123"/>
        <v>2.2275</v>
      </c>
      <c r="Z653" s="5">
        <f t="shared" si="124"/>
        <v>-2.5987500000000003</v>
      </c>
      <c r="AA653" s="5">
        <f t="shared" si="125"/>
        <v>0.24750000000000005</v>
      </c>
      <c r="AB653" s="5">
        <f t="shared" si="126"/>
        <v>0.12375000000000025</v>
      </c>
    </row>
    <row r="654" spans="1:28" x14ac:dyDescent="0.55000000000000004">
      <c r="A654" s="3" t="s">
        <v>79</v>
      </c>
      <c r="B654" s="3" t="s">
        <v>1182</v>
      </c>
      <c r="C654" t="s">
        <v>66</v>
      </c>
      <c r="D654" s="3" t="s">
        <v>36</v>
      </c>
      <c r="E654" s="3" t="s">
        <v>36</v>
      </c>
      <c r="F654" s="3" t="s">
        <v>77</v>
      </c>
      <c r="G654" s="5">
        <v>0.125</v>
      </c>
      <c r="H654">
        <v>3</v>
      </c>
      <c r="I654" s="5">
        <v>2.987499975</v>
      </c>
      <c r="J654" s="5">
        <v>0.99583332499999999</v>
      </c>
      <c r="K654">
        <v>388</v>
      </c>
      <c r="L654" s="15">
        <v>7.7319587628865991E-3</v>
      </c>
      <c r="M654" s="13">
        <v>2.7567010309278399</v>
      </c>
      <c r="N654" s="15">
        <v>0</v>
      </c>
      <c r="O654" s="5">
        <v>0</v>
      </c>
      <c r="P654" s="5">
        <v>0</v>
      </c>
      <c r="Q654" s="5">
        <f t="shared" si="116"/>
        <v>2.987499975</v>
      </c>
      <c r="R654" s="5">
        <f t="shared" si="117"/>
        <v>-2.987499975</v>
      </c>
      <c r="S654" s="15">
        <f t="shared" si="118"/>
        <v>-1</v>
      </c>
      <c r="T654">
        <v>0</v>
      </c>
      <c r="U654" s="5" t="str">
        <f t="shared" si="119"/>
        <v>NA</v>
      </c>
      <c r="V654" s="15">
        <f t="shared" si="120"/>
        <v>0</v>
      </c>
      <c r="W654" s="15">
        <f t="shared" si="121"/>
        <v>0</v>
      </c>
      <c r="X654" s="5">
        <f t="shared" si="122"/>
        <v>0</v>
      </c>
      <c r="Y654" s="5">
        <f t="shared" si="123"/>
        <v>2.6887499775000001</v>
      </c>
      <c r="Z654" s="5">
        <f t="shared" si="124"/>
        <v>-3.1368749737499999</v>
      </c>
      <c r="AA654" s="5">
        <f t="shared" si="125"/>
        <v>0.29874999749999986</v>
      </c>
      <c r="AB654" s="5">
        <f t="shared" si="126"/>
        <v>0.14937499874999993</v>
      </c>
    </row>
    <row r="655" spans="1:28" x14ac:dyDescent="0.55000000000000004">
      <c r="A655" s="3" t="s">
        <v>79</v>
      </c>
      <c r="B655" s="3" t="s">
        <v>1184</v>
      </c>
      <c r="C655" t="s">
        <v>66</v>
      </c>
      <c r="D655" s="3" t="s">
        <v>36</v>
      </c>
      <c r="E655" s="3" t="s">
        <v>36</v>
      </c>
      <c r="F655" s="3" t="s">
        <v>77</v>
      </c>
      <c r="G655" s="5">
        <v>0.125</v>
      </c>
      <c r="H655">
        <v>5</v>
      </c>
      <c r="I655" s="5">
        <v>3.25</v>
      </c>
      <c r="J655" s="5">
        <v>0.65</v>
      </c>
      <c r="K655">
        <v>2168</v>
      </c>
      <c r="L655" s="15">
        <v>2.3062730627306303E-3</v>
      </c>
      <c r="M655" s="13">
        <v>2.16674354243542</v>
      </c>
      <c r="N655" s="15">
        <v>0</v>
      </c>
      <c r="O655" s="5">
        <v>0</v>
      </c>
      <c r="P655" s="5">
        <v>0</v>
      </c>
      <c r="Q655" s="5">
        <f t="shared" si="116"/>
        <v>3.25</v>
      </c>
      <c r="R655" s="5">
        <f t="shared" si="117"/>
        <v>-3.25</v>
      </c>
      <c r="S655" s="15">
        <f t="shared" si="118"/>
        <v>-1</v>
      </c>
      <c r="T655">
        <v>0</v>
      </c>
      <c r="U655" s="5" t="str">
        <f t="shared" si="119"/>
        <v>NA</v>
      </c>
      <c r="V655" s="15">
        <f t="shared" si="120"/>
        <v>0</v>
      </c>
      <c r="W655" s="15">
        <f t="shared" si="121"/>
        <v>0</v>
      </c>
      <c r="X655" s="5">
        <f t="shared" si="122"/>
        <v>0</v>
      </c>
      <c r="Y655" s="5">
        <f t="shared" si="123"/>
        <v>2.9250000000000003</v>
      </c>
      <c r="Z655" s="5">
        <f t="shared" si="124"/>
        <v>-3.4125000000000001</v>
      </c>
      <c r="AA655" s="5">
        <f t="shared" si="125"/>
        <v>0.32499999999999973</v>
      </c>
      <c r="AB655" s="5">
        <f t="shared" si="126"/>
        <v>0.16250000000000009</v>
      </c>
    </row>
    <row r="656" spans="1:28" x14ac:dyDescent="0.55000000000000004">
      <c r="A656" s="3" t="s">
        <v>79</v>
      </c>
      <c r="B656" s="3" t="s">
        <v>1186</v>
      </c>
      <c r="C656" t="s">
        <v>66</v>
      </c>
      <c r="D656" s="3" t="s">
        <v>36</v>
      </c>
      <c r="E656" s="3" t="s">
        <v>36</v>
      </c>
      <c r="F656" s="3" t="s">
        <v>77</v>
      </c>
      <c r="G656" s="5">
        <v>0.125</v>
      </c>
      <c r="H656">
        <v>3</v>
      </c>
      <c r="I656" s="5">
        <v>3.3249999749999999</v>
      </c>
      <c r="J656" s="5">
        <v>1.108333325</v>
      </c>
      <c r="K656">
        <v>102</v>
      </c>
      <c r="L656" s="15">
        <v>2.9411764705882401E-2</v>
      </c>
      <c r="M656" s="13">
        <v>1.30294117647059</v>
      </c>
      <c r="N656" s="15">
        <v>0</v>
      </c>
      <c r="O656" s="5">
        <v>0</v>
      </c>
      <c r="P656" s="5">
        <v>0</v>
      </c>
      <c r="Q656" s="5">
        <f t="shared" si="116"/>
        <v>3.3249999749999999</v>
      </c>
      <c r="R656" s="5">
        <f t="shared" si="117"/>
        <v>-3.3249999749999999</v>
      </c>
      <c r="S656" s="15">
        <f t="shared" si="118"/>
        <v>-1</v>
      </c>
      <c r="T656">
        <v>0</v>
      </c>
      <c r="U656" s="5" t="str">
        <f t="shared" si="119"/>
        <v>NA</v>
      </c>
      <c r="V656" s="15">
        <f t="shared" si="120"/>
        <v>0</v>
      </c>
      <c r="W656" s="15">
        <f t="shared" si="121"/>
        <v>0</v>
      </c>
      <c r="X656" s="5">
        <f t="shared" si="122"/>
        <v>0</v>
      </c>
      <c r="Y656" s="5">
        <f t="shared" si="123"/>
        <v>2.9924999775000001</v>
      </c>
      <c r="Z656" s="5">
        <f t="shared" si="124"/>
        <v>-3.49124997375</v>
      </c>
      <c r="AA656" s="5">
        <f t="shared" si="125"/>
        <v>0.33249999749999981</v>
      </c>
      <c r="AB656" s="5">
        <f t="shared" si="126"/>
        <v>0.16624999875000013</v>
      </c>
    </row>
    <row r="657" spans="1:28" x14ac:dyDescent="0.55000000000000004">
      <c r="A657" s="3" t="s">
        <v>79</v>
      </c>
      <c r="B657" s="3" t="s">
        <v>1188</v>
      </c>
      <c r="C657" t="s">
        <v>66</v>
      </c>
      <c r="D657" s="3" t="s">
        <v>36</v>
      </c>
      <c r="E657" s="3" t="s">
        <v>36</v>
      </c>
      <c r="F657" s="3" t="s">
        <v>50</v>
      </c>
      <c r="G657" s="5">
        <v>0.125</v>
      </c>
      <c r="H657">
        <v>15</v>
      </c>
      <c r="I657" s="5">
        <v>3.7749999375000005</v>
      </c>
      <c r="J657" s="5">
        <v>0.25166666250000003</v>
      </c>
      <c r="K657">
        <v>556</v>
      </c>
      <c r="L657" s="15">
        <v>2.6978417266187101E-2</v>
      </c>
      <c r="M657" s="13">
        <v>2.48525179856115</v>
      </c>
      <c r="N657" s="15">
        <v>0</v>
      </c>
      <c r="O657" s="5">
        <v>0</v>
      </c>
      <c r="P657" s="5">
        <v>0</v>
      </c>
      <c r="Q657" s="5">
        <f t="shared" si="116"/>
        <v>3.7749999375000005</v>
      </c>
      <c r="R657" s="5">
        <f t="shared" si="117"/>
        <v>-3.7749999375000005</v>
      </c>
      <c r="S657" s="15">
        <f t="shared" si="118"/>
        <v>-1</v>
      </c>
      <c r="T657">
        <v>0</v>
      </c>
      <c r="U657" s="5" t="str">
        <f t="shared" si="119"/>
        <v>NA</v>
      </c>
      <c r="V657" s="15">
        <f t="shared" si="120"/>
        <v>0</v>
      </c>
      <c r="W657" s="15">
        <f t="shared" si="121"/>
        <v>0</v>
      </c>
      <c r="X657" s="5">
        <f t="shared" si="122"/>
        <v>0</v>
      </c>
      <c r="Y657" s="5">
        <f t="shared" si="123"/>
        <v>3.3974999437500006</v>
      </c>
      <c r="Z657" s="5">
        <f t="shared" si="124"/>
        <v>-3.9637499343750009</v>
      </c>
      <c r="AA657" s="5">
        <f t="shared" si="125"/>
        <v>0.37749999374999987</v>
      </c>
      <c r="AB657" s="5">
        <f t="shared" si="126"/>
        <v>0.18874999687500038</v>
      </c>
    </row>
    <row r="658" spans="1:28" x14ac:dyDescent="0.55000000000000004">
      <c r="A658" s="3" t="s">
        <v>79</v>
      </c>
      <c r="B658" s="3" t="s">
        <v>1191</v>
      </c>
      <c r="C658" t="s">
        <v>66</v>
      </c>
      <c r="D658" s="3" t="s">
        <v>36</v>
      </c>
      <c r="E658" s="3" t="s">
        <v>36</v>
      </c>
      <c r="F658" s="3" t="s">
        <v>50</v>
      </c>
      <c r="G658" s="5">
        <v>0.125</v>
      </c>
      <c r="H658">
        <v>5</v>
      </c>
      <c r="I658" s="5">
        <v>4.2750000000000004</v>
      </c>
      <c r="J658" s="5">
        <v>0.85499999999999998</v>
      </c>
      <c r="K658">
        <v>199</v>
      </c>
      <c r="L658" s="15">
        <v>2.5125628140703501E-2</v>
      </c>
      <c r="M658" s="13">
        <v>4.1105527638190997</v>
      </c>
      <c r="N658" s="15">
        <v>0</v>
      </c>
      <c r="O658" s="5">
        <v>0</v>
      </c>
      <c r="P658" s="5">
        <v>0</v>
      </c>
      <c r="Q658" s="5">
        <f t="shared" si="116"/>
        <v>4.2750000000000004</v>
      </c>
      <c r="R658" s="5">
        <f t="shared" si="117"/>
        <v>-4.2750000000000004</v>
      </c>
      <c r="S658" s="15">
        <f t="shared" si="118"/>
        <v>-1</v>
      </c>
      <c r="T658">
        <v>0</v>
      </c>
      <c r="U658" s="5" t="str">
        <f t="shared" si="119"/>
        <v>NA</v>
      </c>
      <c r="V658" s="15">
        <f t="shared" si="120"/>
        <v>0</v>
      </c>
      <c r="W658" s="15">
        <f t="shared" si="121"/>
        <v>0</v>
      </c>
      <c r="X658" s="5">
        <f t="shared" si="122"/>
        <v>0</v>
      </c>
      <c r="Y658" s="5">
        <f t="shared" si="123"/>
        <v>3.8475000000000006</v>
      </c>
      <c r="Z658" s="5">
        <f t="shared" si="124"/>
        <v>-4.4887500000000005</v>
      </c>
      <c r="AA658" s="5">
        <f t="shared" si="125"/>
        <v>0.42749999999999977</v>
      </c>
      <c r="AB658" s="5">
        <f t="shared" si="126"/>
        <v>0.21375000000000011</v>
      </c>
    </row>
    <row r="659" spans="1:28" x14ac:dyDescent="0.55000000000000004">
      <c r="A659" s="3" t="s">
        <v>79</v>
      </c>
      <c r="B659" s="3" t="s">
        <v>1193</v>
      </c>
      <c r="C659" t="s">
        <v>66</v>
      </c>
      <c r="D659" s="3" t="s">
        <v>36</v>
      </c>
      <c r="E659" s="3" t="s">
        <v>36</v>
      </c>
      <c r="F659" s="3" t="s">
        <v>50</v>
      </c>
      <c r="G659" s="5">
        <v>0.125</v>
      </c>
      <c r="H659">
        <v>6</v>
      </c>
      <c r="I659" s="5">
        <v>4.4249999999999998</v>
      </c>
      <c r="J659" s="5">
        <v>0.73750000000000004</v>
      </c>
      <c r="K659">
        <v>759</v>
      </c>
      <c r="L659" s="15">
        <v>7.9051383399209498E-3</v>
      </c>
      <c r="M659" s="13">
        <v>5.5376811594202904</v>
      </c>
      <c r="N659" s="15">
        <v>0</v>
      </c>
      <c r="O659" s="5">
        <v>0</v>
      </c>
      <c r="P659" s="5">
        <v>0</v>
      </c>
      <c r="Q659" s="5">
        <f t="shared" si="116"/>
        <v>4.4249999999999998</v>
      </c>
      <c r="R659" s="5">
        <f t="shared" si="117"/>
        <v>-4.4249999999999998</v>
      </c>
      <c r="S659" s="15">
        <f t="shared" si="118"/>
        <v>-1</v>
      </c>
      <c r="T659">
        <v>0</v>
      </c>
      <c r="U659" s="5" t="str">
        <f t="shared" si="119"/>
        <v>NA</v>
      </c>
      <c r="V659" s="15">
        <f t="shared" si="120"/>
        <v>0</v>
      </c>
      <c r="W659" s="15">
        <f t="shared" si="121"/>
        <v>0</v>
      </c>
      <c r="X659" s="5">
        <f t="shared" si="122"/>
        <v>0</v>
      </c>
      <c r="Y659" s="5">
        <f t="shared" si="123"/>
        <v>3.9824999999999999</v>
      </c>
      <c r="Z659" s="5">
        <f t="shared" si="124"/>
        <v>-4.6462500000000002</v>
      </c>
      <c r="AA659" s="5">
        <f t="shared" si="125"/>
        <v>0.44249999999999989</v>
      </c>
      <c r="AB659" s="5">
        <f t="shared" si="126"/>
        <v>0.22125000000000039</v>
      </c>
    </row>
    <row r="660" spans="1:28" x14ac:dyDescent="0.55000000000000004">
      <c r="A660" s="3" t="s">
        <v>79</v>
      </c>
      <c r="B660" s="3" t="s">
        <v>1195</v>
      </c>
      <c r="C660" t="s">
        <v>66</v>
      </c>
      <c r="D660" s="3" t="s">
        <v>36</v>
      </c>
      <c r="E660" s="3" t="s">
        <v>36</v>
      </c>
      <c r="F660" s="3" t="s">
        <v>50</v>
      </c>
      <c r="G660" s="5">
        <v>0.125</v>
      </c>
      <c r="H660">
        <v>5</v>
      </c>
      <c r="I660" s="5">
        <v>6</v>
      </c>
      <c r="J660" s="5">
        <v>1.2</v>
      </c>
      <c r="K660">
        <v>42</v>
      </c>
      <c r="L660" s="15">
        <v>0.119047619047619</v>
      </c>
      <c r="M660" s="13">
        <v>4.1166666666666698</v>
      </c>
      <c r="N660" s="15">
        <v>0</v>
      </c>
      <c r="O660" s="5">
        <v>0</v>
      </c>
      <c r="P660" s="5">
        <v>0</v>
      </c>
      <c r="Q660" s="5">
        <f t="shared" si="116"/>
        <v>6</v>
      </c>
      <c r="R660" s="5">
        <f t="shared" si="117"/>
        <v>-6</v>
      </c>
      <c r="S660" s="15">
        <f t="shared" si="118"/>
        <v>-1</v>
      </c>
      <c r="T660">
        <v>0</v>
      </c>
      <c r="U660" s="5" t="str">
        <f t="shared" si="119"/>
        <v>NA</v>
      </c>
      <c r="V660" s="15">
        <f t="shared" si="120"/>
        <v>0</v>
      </c>
      <c r="W660" s="15">
        <f t="shared" si="121"/>
        <v>0</v>
      </c>
      <c r="X660" s="5">
        <f t="shared" si="122"/>
        <v>0</v>
      </c>
      <c r="Y660" s="5">
        <f t="shared" si="123"/>
        <v>5.4</v>
      </c>
      <c r="Z660" s="5">
        <f t="shared" si="124"/>
        <v>-6.3000000000000007</v>
      </c>
      <c r="AA660" s="5">
        <f t="shared" si="125"/>
        <v>0.59999999999999964</v>
      </c>
      <c r="AB660" s="5">
        <f t="shared" si="126"/>
        <v>0.30000000000000071</v>
      </c>
    </row>
    <row r="661" spans="1:28" x14ac:dyDescent="0.55000000000000004">
      <c r="A661" s="3" t="s">
        <v>79</v>
      </c>
      <c r="B661" s="3" t="s">
        <v>1197</v>
      </c>
      <c r="C661" t="s">
        <v>66</v>
      </c>
      <c r="D661" s="3" t="s">
        <v>36</v>
      </c>
      <c r="E661" s="3" t="s">
        <v>36</v>
      </c>
      <c r="F661" s="3" t="s">
        <v>77</v>
      </c>
      <c r="G661" s="5">
        <v>0.125</v>
      </c>
      <c r="H661">
        <v>4</v>
      </c>
      <c r="I661" s="5">
        <v>7.9375</v>
      </c>
      <c r="J661" s="5">
        <v>1.984375</v>
      </c>
      <c r="K661">
        <v>240</v>
      </c>
      <c r="L661" s="15">
        <v>1.6666666666666701E-2</v>
      </c>
      <c r="M661" s="13">
        <v>3.1458333333333299</v>
      </c>
      <c r="N661" s="15">
        <v>0</v>
      </c>
      <c r="O661" s="5">
        <v>0</v>
      </c>
      <c r="P661" s="5">
        <v>0</v>
      </c>
      <c r="Q661" s="5">
        <f t="shared" si="116"/>
        <v>7.9375</v>
      </c>
      <c r="R661" s="5">
        <f t="shared" si="117"/>
        <v>-7.9375</v>
      </c>
      <c r="S661" s="15">
        <f t="shared" si="118"/>
        <v>-1</v>
      </c>
      <c r="T661">
        <v>0</v>
      </c>
      <c r="U661" s="5" t="str">
        <f t="shared" si="119"/>
        <v>NA</v>
      </c>
      <c r="V661" s="15">
        <f t="shared" si="120"/>
        <v>0</v>
      </c>
      <c r="W661" s="15">
        <f t="shared" si="121"/>
        <v>0</v>
      </c>
      <c r="X661" s="5">
        <f t="shared" si="122"/>
        <v>0</v>
      </c>
      <c r="Y661" s="5">
        <f t="shared" si="123"/>
        <v>7.1437499999999998</v>
      </c>
      <c r="Z661" s="5">
        <f t="shared" si="124"/>
        <v>-8.3343749999999996</v>
      </c>
      <c r="AA661" s="5">
        <f t="shared" si="125"/>
        <v>0.79375000000000018</v>
      </c>
      <c r="AB661" s="5">
        <f t="shared" si="126"/>
        <v>0.39687499999999964</v>
      </c>
    </row>
    <row r="662" spans="1:28" x14ac:dyDescent="0.55000000000000004">
      <c r="A662" s="3" t="s">
        <v>79</v>
      </c>
      <c r="B662" s="3" t="s">
        <v>1199</v>
      </c>
      <c r="C662" t="s">
        <v>66</v>
      </c>
      <c r="D662" s="3" t="s">
        <v>36</v>
      </c>
      <c r="E662" s="3" t="s">
        <v>36</v>
      </c>
      <c r="F662" s="3" t="s">
        <v>77</v>
      </c>
      <c r="G662" s="5">
        <v>0.125</v>
      </c>
      <c r="H662">
        <v>46</v>
      </c>
      <c r="I662" s="5">
        <v>9.9124997500000003</v>
      </c>
      <c r="J662" s="5">
        <v>0.215489125</v>
      </c>
      <c r="K662">
        <v>2052</v>
      </c>
      <c r="L662" s="15">
        <v>2.2417153996101401E-2</v>
      </c>
      <c r="M662" s="13">
        <v>2.07889863547758</v>
      </c>
      <c r="N662" s="15">
        <v>0</v>
      </c>
      <c r="O662" s="5">
        <v>0</v>
      </c>
      <c r="P662" s="5">
        <v>0</v>
      </c>
      <c r="Q662" s="5">
        <f t="shared" si="116"/>
        <v>9.9124997500000003</v>
      </c>
      <c r="R662" s="5">
        <f t="shared" si="117"/>
        <v>-9.9124997500000003</v>
      </c>
      <c r="S662" s="15">
        <f t="shared" si="118"/>
        <v>-1</v>
      </c>
      <c r="T662">
        <v>0</v>
      </c>
      <c r="U662" s="5" t="str">
        <f t="shared" si="119"/>
        <v>NA</v>
      </c>
      <c r="V662" s="15">
        <f t="shared" si="120"/>
        <v>0</v>
      </c>
      <c r="W662" s="15">
        <f t="shared" si="121"/>
        <v>0</v>
      </c>
      <c r="X662" s="5">
        <f t="shared" si="122"/>
        <v>0</v>
      </c>
      <c r="Y662" s="5">
        <f t="shared" si="123"/>
        <v>8.9212497749999997</v>
      </c>
      <c r="Z662" s="5">
        <f t="shared" si="124"/>
        <v>-10.408124737500001</v>
      </c>
      <c r="AA662" s="5">
        <f t="shared" si="125"/>
        <v>0.99124997500000056</v>
      </c>
      <c r="AB662" s="5">
        <f t="shared" si="126"/>
        <v>0.49562498750000117</v>
      </c>
    </row>
    <row r="663" spans="1:28" x14ac:dyDescent="0.55000000000000004">
      <c r="A663" s="3" t="s">
        <v>63</v>
      </c>
      <c r="B663" s="3" t="s">
        <v>1201</v>
      </c>
      <c r="C663" t="s">
        <v>31</v>
      </c>
      <c r="D663" s="3" t="s">
        <v>36</v>
      </c>
      <c r="E663" s="3" t="s">
        <v>36</v>
      </c>
      <c r="F663" s="3" t="s">
        <v>67</v>
      </c>
      <c r="G663" s="5">
        <v>0.13750000000000001</v>
      </c>
      <c r="H663">
        <v>1</v>
      </c>
      <c r="I663" s="5">
        <v>0.23749999999999999</v>
      </c>
      <c r="J663" s="5">
        <v>0.23749999999999999</v>
      </c>
      <c r="K663">
        <v>402</v>
      </c>
      <c r="L663" s="15">
        <v>2.4875621890547302E-3</v>
      </c>
      <c r="M663" s="13">
        <v>1.6470149253731301</v>
      </c>
      <c r="N663" s="15">
        <v>0</v>
      </c>
      <c r="O663" s="5">
        <v>0</v>
      </c>
      <c r="P663" s="5">
        <v>0</v>
      </c>
      <c r="Q663" s="5">
        <f t="shared" si="116"/>
        <v>0.23749999999999999</v>
      </c>
      <c r="R663" s="5">
        <f t="shared" si="117"/>
        <v>-0.23749999999999999</v>
      </c>
      <c r="S663" s="15">
        <f t="shared" si="118"/>
        <v>-1</v>
      </c>
      <c r="T663">
        <v>0</v>
      </c>
      <c r="U663" s="5" t="str">
        <f t="shared" si="119"/>
        <v>NA</v>
      </c>
      <c r="V663" s="15">
        <f t="shared" si="120"/>
        <v>0</v>
      </c>
      <c r="W663" s="15">
        <f t="shared" si="121"/>
        <v>0</v>
      </c>
      <c r="X663" s="5">
        <f t="shared" si="122"/>
        <v>0</v>
      </c>
      <c r="Y663" s="5">
        <f t="shared" si="123"/>
        <v>0.21375</v>
      </c>
      <c r="Z663" s="5">
        <f t="shared" si="124"/>
        <v>-0.24937499999999999</v>
      </c>
      <c r="AA663" s="5">
        <f t="shared" si="125"/>
        <v>2.3749999999999993E-2</v>
      </c>
      <c r="AB663" s="5">
        <f t="shared" si="126"/>
        <v>1.1874999999999997E-2</v>
      </c>
    </row>
    <row r="664" spans="1:28" x14ac:dyDescent="0.55000000000000004">
      <c r="A664" s="3" t="s">
        <v>63</v>
      </c>
      <c r="B664" s="3" t="s">
        <v>1203</v>
      </c>
      <c r="C664" t="s">
        <v>66</v>
      </c>
      <c r="D664" s="3" t="s">
        <v>36</v>
      </c>
      <c r="E664" s="3" t="s">
        <v>36</v>
      </c>
      <c r="F664" s="3" t="s">
        <v>67</v>
      </c>
      <c r="G664" s="5">
        <v>0.13750000000000001</v>
      </c>
      <c r="H664">
        <v>2</v>
      </c>
      <c r="I664" s="5">
        <v>0.26250000000000001</v>
      </c>
      <c r="J664" s="5">
        <v>0.13125000000000001</v>
      </c>
      <c r="K664">
        <v>208</v>
      </c>
      <c r="L664" s="15">
        <v>9.6153846153846194E-3</v>
      </c>
      <c r="M664" s="13">
        <v>1.7100961538461501</v>
      </c>
      <c r="N664" s="15">
        <v>0</v>
      </c>
      <c r="O664" s="5">
        <v>0</v>
      </c>
      <c r="P664" s="5">
        <v>0</v>
      </c>
      <c r="Q664" s="5">
        <f t="shared" si="116"/>
        <v>0.26250000000000001</v>
      </c>
      <c r="R664" s="5">
        <f t="shared" si="117"/>
        <v>-0.26250000000000001</v>
      </c>
      <c r="S664" s="15">
        <f t="shared" si="118"/>
        <v>-1</v>
      </c>
      <c r="T664">
        <v>0</v>
      </c>
      <c r="U664" s="5" t="str">
        <f t="shared" si="119"/>
        <v>NA</v>
      </c>
      <c r="V664" s="15">
        <f t="shared" si="120"/>
        <v>0</v>
      </c>
      <c r="W664" s="15">
        <f t="shared" si="121"/>
        <v>0</v>
      </c>
      <c r="X664" s="5">
        <f t="shared" si="122"/>
        <v>0</v>
      </c>
      <c r="Y664" s="5">
        <f t="shared" si="123"/>
        <v>0.23625000000000002</v>
      </c>
      <c r="Z664" s="5">
        <f t="shared" si="124"/>
        <v>-0.27562500000000001</v>
      </c>
      <c r="AA664" s="5">
        <f t="shared" si="125"/>
        <v>2.6249999999999996E-2</v>
      </c>
      <c r="AB664" s="5">
        <f t="shared" si="126"/>
        <v>1.3124999999999998E-2</v>
      </c>
    </row>
    <row r="665" spans="1:28" x14ac:dyDescent="0.55000000000000004">
      <c r="A665" s="3" t="s">
        <v>63</v>
      </c>
      <c r="B665" s="3" t="s">
        <v>1205</v>
      </c>
      <c r="C665" t="s">
        <v>66</v>
      </c>
      <c r="D665" s="3" t="s">
        <v>36</v>
      </c>
      <c r="E665" s="3" t="s">
        <v>36</v>
      </c>
      <c r="F665" s="3" t="s">
        <v>67</v>
      </c>
      <c r="G665" s="5">
        <v>0.13750000000000001</v>
      </c>
      <c r="H665">
        <v>2</v>
      </c>
      <c r="I665" s="5">
        <v>0.27500000000000002</v>
      </c>
      <c r="J665" s="5">
        <v>0.13750000000000001</v>
      </c>
      <c r="K665">
        <v>230</v>
      </c>
      <c r="L665" s="15">
        <v>8.6956521739130401E-3</v>
      </c>
      <c r="M665" s="13">
        <v>2.9095652173912998</v>
      </c>
      <c r="N665" s="15">
        <v>0</v>
      </c>
      <c r="O665" s="5">
        <v>0</v>
      </c>
      <c r="P665" s="5">
        <v>0</v>
      </c>
      <c r="Q665" s="5">
        <f t="shared" si="116"/>
        <v>0.27500000000000002</v>
      </c>
      <c r="R665" s="5">
        <f t="shared" si="117"/>
        <v>-0.27500000000000002</v>
      </c>
      <c r="S665" s="15">
        <f t="shared" si="118"/>
        <v>-1</v>
      </c>
      <c r="T665">
        <v>0</v>
      </c>
      <c r="U665" s="5" t="str">
        <f t="shared" si="119"/>
        <v>NA</v>
      </c>
      <c r="V665" s="15">
        <f t="shared" si="120"/>
        <v>0</v>
      </c>
      <c r="W665" s="15">
        <f t="shared" si="121"/>
        <v>0</v>
      </c>
      <c r="X665" s="5">
        <f t="shared" si="122"/>
        <v>0</v>
      </c>
      <c r="Y665" s="5">
        <f t="shared" si="123"/>
        <v>0.24750000000000003</v>
      </c>
      <c r="Z665" s="5">
        <f t="shared" si="124"/>
        <v>-0.28875000000000006</v>
      </c>
      <c r="AA665" s="5">
        <f t="shared" si="125"/>
        <v>2.7499999999999997E-2</v>
      </c>
      <c r="AB665" s="5">
        <f t="shared" si="126"/>
        <v>1.375000000000004E-2</v>
      </c>
    </row>
    <row r="666" spans="1:28" x14ac:dyDescent="0.55000000000000004">
      <c r="A666" s="3" t="s">
        <v>63</v>
      </c>
      <c r="B666" s="3" t="s">
        <v>1207</v>
      </c>
      <c r="C666" t="s">
        <v>31</v>
      </c>
      <c r="D666" s="3" t="s">
        <v>36</v>
      </c>
      <c r="E666" s="3" t="s">
        <v>36</v>
      </c>
      <c r="F666" s="3" t="s">
        <v>67</v>
      </c>
      <c r="G666" s="5">
        <v>0.13750000000000001</v>
      </c>
      <c r="H666">
        <v>2</v>
      </c>
      <c r="I666" s="5">
        <v>0.51249999999999996</v>
      </c>
      <c r="J666" s="5">
        <v>0.25624999999999998</v>
      </c>
      <c r="K666">
        <v>452</v>
      </c>
      <c r="L666" s="15">
        <v>4.4247787610619503E-3</v>
      </c>
      <c r="M666" s="13">
        <v>1.8471238938053101</v>
      </c>
      <c r="N666" s="15">
        <v>0</v>
      </c>
      <c r="O666" s="5">
        <v>0</v>
      </c>
      <c r="P666" s="5">
        <v>0</v>
      </c>
      <c r="Q666" s="5">
        <f t="shared" si="116"/>
        <v>0.51249999999999996</v>
      </c>
      <c r="R666" s="5">
        <f t="shared" si="117"/>
        <v>-0.51249999999999996</v>
      </c>
      <c r="S666" s="15">
        <f t="shared" si="118"/>
        <v>-1</v>
      </c>
      <c r="T666">
        <v>0</v>
      </c>
      <c r="U666" s="5" t="str">
        <f t="shared" si="119"/>
        <v>NA</v>
      </c>
      <c r="V666" s="15">
        <f t="shared" si="120"/>
        <v>0</v>
      </c>
      <c r="W666" s="15">
        <f t="shared" si="121"/>
        <v>0</v>
      </c>
      <c r="X666" s="5">
        <f t="shared" si="122"/>
        <v>0</v>
      </c>
      <c r="Y666" s="5">
        <f t="shared" si="123"/>
        <v>0.46124999999999999</v>
      </c>
      <c r="Z666" s="5">
        <f t="shared" si="124"/>
        <v>-0.53812499999999996</v>
      </c>
      <c r="AA666" s="5">
        <f t="shared" si="125"/>
        <v>5.1249999999999962E-2</v>
      </c>
      <c r="AB666" s="5">
        <f t="shared" si="126"/>
        <v>2.5625000000000009E-2</v>
      </c>
    </row>
    <row r="667" spans="1:28" x14ac:dyDescent="0.55000000000000004">
      <c r="A667" s="3" t="s">
        <v>63</v>
      </c>
      <c r="B667" s="3" t="s">
        <v>1127</v>
      </c>
      <c r="C667" t="s">
        <v>31</v>
      </c>
      <c r="D667" s="3" t="s">
        <v>36</v>
      </c>
      <c r="E667" s="3" t="s">
        <v>36</v>
      </c>
      <c r="F667" s="3" t="s">
        <v>67</v>
      </c>
      <c r="G667" s="5">
        <v>0.13750000000000001</v>
      </c>
      <c r="H667">
        <v>3</v>
      </c>
      <c r="I667" s="5">
        <v>1.299999975</v>
      </c>
      <c r="J667" s="5">
        <v>0.43333332499999999</v>
      </c>
      <c r="K667">
        <v>391</v>
      </c>
      <c r="L667" s="15">
        <v>7.6726342710997401E-3</v>
      </c>
      <c r="M667" s="13">
        <v>2.2122762148337598</v>
      </c>
      <c r="N667" s="15">
        <v>0</v>
      </c>
      <c r="O667" s="5">
        <v>0</v>
      </c>
      <c r="P667" s="5">
        <v>0</v>
      </c>
      <c r="Q667" s="5">
        <f t="shared" si="116"/>
        <v>1.299999975</v>
      </c>
      <c r="R667" s="5">
        <f t="shared" si="117"/>
        <v>-1.299999975</v>
      </c>
      <c r="S667" s="15">
        <f t="shared" si="118"/>
        <v>-1</v>
      </c>
      <c r="T667">
        <v>0</v>
      </c>
      <c r="U667" s="5" t="str">
        <f t="shared" si="119"/>
        <v>NA</v>
      </c>
      <c r="V667" s="15">
        <f t="shared" si="120"/>
        <v>0</v>
      </c>
      <c r="W667" s="15">
        <f t="shared" si="121"/>
        <v>0</v>
      </c>
      <c r="X667" s="5">
        <f t="shared" si="122"/>
        <v>0</v>
      </c>
      <c r="Y667" s="5">
        <f t="shared" si="123"/>
        <v>1.1699999775000001</v>
      </c>
      <c r="Z667" s="5">
        <f t="shared" si="124"/>
        <v>-1.36499997375</v>
      </c>
      <c r="AA667" s="5">
        <f t="shared" si="125"/>
        <v>0.12999999749999991</v>
      </c>
      <c r="AB667" s="5">
        <f t="shared" si="126"/>
        <v>6.4999998750000065E-2</v>
      </c>
    </row>
    <row r="668" spans="1:28" x14ac:dyDescent="0.55000000000000004">
      <c r="A668" s="3" t="s">
        <v>63</v>
      </c>
      <c r="B668" s="3" t="s">
        <v>1210</v>
      </c>
      <c r="C668" t="s">
        <v>66</v>
      </c>
      <c r="D668" s="3" t="s">
        <v>36</v>
      </c>
      <c r="E668" s="3" t="s">
        <v>36</v>
      </c>
      <c r="F668" s="3" t="s">
        <v>67</v>
      </c>
      <c r="G668" s="5">
        <v>0.13750000000000001</v>
      </c>
      <c r="H668">
        <v>9</v>
      </c>
      <c r="I668" s="5">
        <v>1.8374999624999999</v>
      </c>
      <c r="J668" s="5">
        <v>0.20416666249999998</v>
      </c>
      <c r="K668">
        <v>560</v>
      </c>
      <c r="L668" s="15">
        <v>1.6071428571428601E-2</v>
      </c>
      <c r="M668" s="13">
        <v>2.3298214285714298</v>
      </c>
      <c r="N668" s="15">
        <v>0</v>
      </c>
      <c r="O668" s="5">
        <v>0</v>
      </c>
      <c r="P668" s="5">
        <v>0</v>
      </c>
      <c r="Q668" s="5">
        <f t="shared" si="116"/>
        <v>1.8374999624999999</v>
      </c>
      <c r="R668" s="5">
        <f t="shared" si="117"/>
        <v>-1.8374999624999999</v>
      </c>
      <c r="S668" s="15">
        <f t="shared" si="118"/>
        <v>-1</v>
      </c>
      <c r="T668">
        <v>0</v>
      </c>
      <c r="U668" s="5" t="str">
        <f t="shared" si="119"/>
        <v>NA</v>
      </c>
      <c r="V668" s="15">
        <f t="shared" si="120"/>
        <v>0</v>
      </c>
      <c r="W668" s="15">
        <f t="shared" si="121"/>
        <v>0</v>
      </c>
      <c r="X668" s="5">
        <f t="shared" si="122"/>
        <v>0</v>
      </c>
      <c r="Y668" s="5">
        <f t="shared" si="123"/>
        <v>1.6537499662499999</v>
      </c>
      <c r="Z668" s="5">
        <f t="shared" si="124"/>
        <v>-1.9293749606249999</v>
      </c>
      <c r="AA668" s="5">
        <f t="shared" si="125"/>
        <v>0.18374999624999999</v>
      </c>
      <c r="AB668" s="5">
        <f t="shared" si="126"/>
        <v>9.1874998124999996E-2</v>
      </c>
    </row>
    <row r="669" spans="1:28" x14ac:dyDescent="0.55000000000000004">
      <c r="A669" s="3" t="s">
        <v>63</v>
      </c>
      <c r="B669" s="3" t="s">
        <v>1115</v>
      </c>
      <c r="C669" t="s">
        <v>31</v>
      </c>
      <c r="D669" s="3" t="s">
        <v>36</v>
      </c>
      <c r="E669" s="3" t="s">
        <v>36</v>
      </c>
      <c r="F669" s="3" t="s">
        <v>67</v>
      </c>
      <c r="G669" s="5">
        <v>0.13750000000000001</v>
      </c>
      <c r="H669">
        <v>12</v>
      </c>
      <c r="I669" s="5">
        <v>2.7374999999999998</v>
      </c>
      <c r="J669" s="5">
        <v>0.22812499999999999</v>
      </c>
      <c r="K669">
        <v>118</v>
      </c>
      <c r="L669" s="15">
        <v>0.101694915254237</v>
      </c>
      <c r="M669" s="13">
        <v>3.64576271186441</v>
      </c>
      <c r="N669" s="15">
        <v>0</v>
      </c>
      <c r="O669" s="5">
        <v>0</v>
      </c>
      <c r="P669" s="5">
        <v>0</v>
      </c>
      <c r="Q669" s="5">
        <f t="shared" si="116"/>
        <v>2.7374999999999998</v>
      </c>
      <c r="R669" s="5">
        <f t="shared" si="117"/>
        <v>-2.7374999999999998</v>
      </c>
      <c r="S669" s="15">
        <f t="shared" si="118"/>
        <v>-1</v>
      </c>
      <c r="T669">
        <v>0</v>
      </c>
      <c r="U669" s="5" t="str">
        <f t="shared" si="119"/>
        <v>NA</v>
      </c>
      <c r="V669" s="15">
        <f t="shared" si="120"/>
        <v>0</v>
      </c>
      <c r="W669" s="15">
        <f t="shared" si="121"/>
        <v>0</v>
      </c>
      <c r="X669" s="5">
        <f t="shared" si="122"/>
        <v>0</v>
      </c>
      <c r="Y669" s="5">
        <f t="shared" si="123"/>
        <v>2.4637500000000001</v>
      </c>
      <c r="Z669" s="5">
        <f t="shared" si="124"/>
        <v>-2.8743750000000001</v>
      </c>
      <c r="AA669" s="5">
        <f t="shared" si="125"/>
        <v>0.27374999999999972</v>
      </c>
      <c r="AB669" s="5">
        <f t="shared" si="126"/>
        <v>0.1368750000000003</v>
      </c>
    </row>
    <row r="670" spans="1:28" x14ac:dyDescent="0.55000000000000004">
      <c r="A670" s="3" t="s">
        <v>63</v>
      </c>
      <c r="B670" s="3" t="s">
        <v>471</v>
      </c>
      <c r="C670" t="s">
        <v>66</v>
      </c>
      <c r="D670" s="3" t="s">
        <v>36</v>
      </c>
      <c r="E670" s="3" t="s">
        <v>36</v>
      </c>
      <c r="F670" s="3" t="s">
        <v>67</v>
      </c>
      <c r="G670" s="5">
        <v>0.13750000000000001</v>
      </c>
      <c r="H670">
        <v>12</v>
      </c>
      <c r="I670" s="5">
        <v>3.8124999000000002</v>
      </c>
      <c r="J670" s="5">
        <v>0.31770832500000001</v>
      </c>
      <c r="K670">
        <v>169</v>
      </c>
      <c r="L670" s="15">
        <v>7.1005917159763302E-2</v>
      </c>
      <c r="M670" s="13">
        <v>3.0177514792899398</v>
      </c>
      <c r="N670" s="15">
        <v>0</v>
      </c>
      <c r="O670" s="5">
        <v>0</v>
      </c>
      <c r="P670" s="5">
        <v>0</v>
      </c>
      <c r="Q670" s="5">
        <f t="shared" si="116"/>
        <v>3.8124999000000002</v>
      </c>
      <c r="R670" s="5">
        <f t="shared" si="117"/>
        <v>-3.8124999000000002</v>
      </c>
      <c r="S670" s="15">
        <f t="shared" si="118"/>
        <v>-1</v>
      </c>
      <c r="T670">
        <v>0</v>
      </c>
      <c r="U670" s="5" t="str">
        <f t="shared" si="119"/>
        <v>NA</v>
      </c>
      <c r="V670" s="15">
        <f t="shared" si="120"/>
        <v>0</v>
      </c>
      <c r="W670" s="15">
        <f t="shared" si="121"/>
        <v>0</v>
      </c>
      <c r="X670" s="5">
        <f t="shared" si="122"/>
        <v>0</v>
      </c>
      <c r="Y670" s="5">
        <f t="shared" si="123"/>
        <v>3.43124991</v>
      </c>
      <c r="Z670" s="5">
        <f t="shared" si="124"/>
        <v>-4.003124895</v>
      </c>
      <c r="AA670" s="5">
        <f t="shared" si="125"/>
        <v>0.38124999000000015</v>
      </c>
      <c r="AB670" s="5">
        <f t="shared" si="126"/>
        <v>0.19062499499999985</v>
      </c>
    </row>
    <row r="671" spans="1:28" x14ac:dyDescent="0.55000000000000004">
      <c r="A671" s="3" t="s">
        <v>63</v>
      </c>
      <c r="B671" s="3" t="s">
        <v>1215</v>
      </c>
      <c r="C671" t="s">
        <v>66</v>
      </c>
      <c r="D671" s="3" t="s">
        <v>36</v>
      </c>
      <c r="E671" s="3" t="s">
        <v>36</v>
      </c>
      <c r="F671" s="3" t="s">
        <v>67</v>
      </c>
      <c r="G671" s="5">
        <v>0.13750000000000001</v>
      </c>
      <c r="H671">
        <v>28</v>
      </c>
      <c r="I671" s="5">
        <v>4.7749999499999998</v>
      </c>
      <c r="J671" s="5">
        <v>0.17053571249999999</v>
      </c>
      <c r="K671">
        <v>3169</v>
      </c>
      <c r="L671" s="15">
        <v>8.8355948248658896E-3</v>
      </c>
      <c r="M671" s="13">
        <v>1.4735878826128099</v>
      </c>
      <c r="N671" s="15">
        <v>0</v>
      </c>
      <c r="O671" s="5">
        <v>0</v>
      </c>
      <c r="P671" s="5">
        <v>0</v>
      </c>
      <c r="Q671" s="5">
        <f t="shared" si="116"/>
        <v>4.7749999499999998</v>
      </c>
      <c r="R671" s="5">
        <f t="shared" si="117"/>
        <v>-4.7749999499999998</v>
      </c>
      <c r="S671" s="15">
        <f t="shared" si="118"/>
        <v>-1</v>
      </c>
      <c r="T671">
        <v>0</v>
      </c>
      <c r="U671" s="5" t="str">
        <f t="shared" si="119"/>
        <v>NA</v>
      </c>
      <c r="V671" s="15">
        <f t="shared" si="120"/>
        <v>0</v>
      </c>
      <c r="W671" s="15">
        <f t="shared" si="121"/>
        <v>0</v>
      </c>
      <c r="X671" s="5">
        <f t="shared" si="122"/>
        <v>0</v>
      </c>
      <c r="Y671" s="5">
        <f t="shared" si="123"/>
        <v>4.2974999550000001</v>
      </c>
      <c r="Z671" s="5">
        <f t="shared" si="124"/>
        <v>-5.0137499475</v>
      </c>
      <c r="AA671" s="5">
        <f t="shared" si="125"/>
        <v>0.47749999499999962</v>
      </c>
      <c r="AB671" s="5">
        <f t="shared" si="126"/>
        <v>0.23874999750000026</v>
      </c>
    </row>
    <row r="672" spans="1:28" x14ac:dyDescent="0.55000000000000004">
      <c r="A672" s="3" t="s">
        <v>63</v>
      </c>
      <c r="B672" s="3" t="s">
        <v>928</v>
      </c>
      <c r="C672" t="s">
        <v>31</v>
      </c>
      <c r="D672" s="3" t="s">
        <v>36</v>
      </c>
      <c r="E672" s="3" t="s">
        <v>36</v>
      </c>
      <c r="F672" s="3" t="s">
        <v>67</v>
      </c>
      <c r="G672" s="5">
        <v>0.13750000000000001</v>
      </c>
      <c r="H672">
        <v>9</v>
      </c>
      <c r="I672" s="5">
        <v>4.8624999749999995</v>
      </c>
      <c r="J672" s="5">
        <v>0.54027777499999996</v>
      </c>
      <c r="K672">
        <v>268</v>
      </c>
      <c r="L672" s="15">
        <v>3.3582089552238799E-2</v>
      </c>
      <c r="M672" s="13">
        <v>5.2033582089552199</v>
      </c>
      <c r="N672" s="15">
        <v>0</v>
      </c>
      <c r="O672" s="5">
        <v>0</v>
      </c>
      <c r="P672" s="5">
        <v>0</v>
      </c>
      <c r="Q672" s="5">
        <f t="shared" si="116"/>
        <v>4.8624999749999995</v>
      </c>
      <c r="R672" s="5">
        <f t="shared" si="117"/>
        <v>-4.8624999749999995</v>
      </c>
      <c r="S672" s="15">
        <f t="shared" si="118"/>
        <v>-1</v>
      </c>
      <c r="T672">
        <v>0</v>
      </c>
      <c r="U672" s="5" t="str">
        <f t="shared" si="119"/>
        <v>NA</v>
      </c>
      <c r="V672" s="15">
        <f t="shared" si="120"/>
        <v>0</v>
      </c>
      <c r="W672" s="15">
        <f t="shared" si="121"/>
        <v>0</v>
      </c>
      <c r="X672" s="5">
        <f t="shared" si="122"/>
        <v>0</v>
      </c>
      <c r="Y672" s="5">
        <f t="shared" si="123"/>
        <v>4.3762499774999997</v>
      </c>
      <c r="Z672" s="5">
        <f t="shared" si="124"/>
        <v>-5.1056249737499995</v>
      </c>
      <c r="AA672" s="5">
        <f t="shared" si="125"/>
        <v>0.48624999749999986</v>
      </c>
      <c r="AB672" s="5">
        <f t="shared" si="126"/>
        <v>0.24312499874999993</v>
      </c>
    </row>
    <row r="673" spans="1:28" x14ac:dyDescent="0.55000000000000004">
      <c r="A673" s="3" t="s">
        <v>63</v>
      </c>
      <c r="B673" s="3" t="s">
        <v>1191</v>
      </c>
      <c r="C673" t="s">
        <v>31</v>
      </c>
      <c r="D673" s="3" t="s">
        <v>36</v>
      </c>
      <c r="E673" s="3" t="s">
        <v>36</v>
      </c>
      <c r="F673" s="3" t="s">
        <v>67</v>
      </c>
      <c r="G673" s="5">
        <v>0.13750000000000001</v>
      </c>
      <c r="H673">
        <v>10</v>
      </c>
      <c r="I673" s="5">
        <v>5.4625000000000004</v>
      </c>
      <c r="J673" s="5">
        <v>0.54625000000000001</v>
      </c>
      <c r="K673">
        <v>630</v>
      </c>
      <c r="L673" s="15">
        <v>1.58730158730159E-2</v>
      </c>
      <c r="M673" s="13">
        <v>2.9660317460317498</v>
      </c>
      <c r="N673" s="15">
        <v>0</v>
      </c>
      <c r="O673" s="5">
        <v>0</v>
      </c>
      <c r="P673" s="5">
        <v>0</v>
      </c>
      <c r="Q673" s="5">
        <f t="shared" si="116"/>
        <v>5.4625000000000004</v>
      </c>
      <c r="R673" s="5">
        <f t="shared" si="117"/>
        <v>-5.4625000000000004</v>
      </c>
      <c r="S673" s="15">
        <f t="shared" si="118"/>
        <v>-1</v>
      </c>
      <c r="T673">
        <v>0</v>
      </c>
      <c r="U673" s="5" t="str">
        <f t="shared" si="119"/>
        <v>NA</v>
      </c>
      <c r="V673" s="15">
        <f t="shared" si="120"/>
        <v>0</v>
      </c>
      <c r="W673" s="15">
        <f t="shared" si="121"/>
        <v>0</v>
      </c>
      <c r="X673" s="5">
        <f t="shared" si="122"/>
        <v>0</v>
      </c>
      <c r="Y673" s="5">
        <f t="shared" si="123"/>
        <v>4.9162500000000007</v>
      </c>
      <c r="Z673" s="5">
        <f t="shared" si="124"/>
        <v>-5.7356250000000006</v>
      </c>
      <c r="AA673" s="5">
        <f t="shared" si="125"/>
        <v>0.54624999999999968</v>
      </c>
      <c r="AB673" s="5">
        <f t="shared" si="126"/>
        <v>0.27312500000000028</v>
      </c>
    </row>
    <row r="674" spans="1:28" x14ac:dyDescent="0.55000000000000004">
      <c r="A674" s="3" t="s">
        <v>63</v>
      </c>
      <c r="B674" s="3" t="s">
        <v>1219</v>
      </c>
      <c r="C674" t="s">
        <v>31</v>
      </c>
      <c r="D674" s="3" t="s">
        <v>36</v>
      </c>
      <c r="E674" s="3" t="s">
        <v>36</v>
      </c>
      <c r="F674" s="3" t="s">
        <v>67</v>
      </c>
      <c r="G674" s="5">
        <v>0.13750000000000001</v>
      </c>
      <c r="H674">
        <v>6</v>
      </c>
      <c r="I674" s="5">
        <v>6.1999999500000005</v>
      </c>
      <c r="J674" s="5">
        <v>1.0333333250000001</v>
      </c>
      <c r="K674">
        <v>280</v>
      </c>
      <c r="L674" s="15">
        <v>2.1428571428571401E-2</v>
      </c>
      <c r="M674" s="13">
        <v>1.9139285714285701</v>
      </c>
      <c r="N674" s="15">
        <v>0</v>
      </c>
      <c r="O674" s="5">
        <v>0</v>
      </c>
      <c r="P674" s="5">
        <v>0</v>
      </c>
      <c r="Q674" s="5">
        <f t="shared" si="116"/>
        <v>6.1999999500000005</v>
      </c>
      <c r="R674" s="5">
        <f t="shared" si="117"/>
        <v>-6.1999999500000005</v>
      </c>
      <c r="S674" s="15">
        <f t="shared" si="118"/>
        <v>-1</v>
      </c>
      <c r="T674">
        <v>0</v>
      </c>
      <c r="U674" s="5" t="str">
        <f t="shared" si="119"/>
        <v>NA</v>
      </c>
      <c r="V674" s="15">
        <f t="shared" si="120"/>
        <v>0</v>
      </c>
      <c r="W674" s="15">
        <f t="shared" si="121"/>
        <v>0</v>
      </c>
      <c r="X674" s="5">
        <f t="shared" si="122"/>
        <v>0</v>
      </c>
      <c r="Y674" s="5">
        <f t="shared" si="123"/>
        <v>5.5799999550000008</v>
      </c>
      <c r="Z674" s="5">
        <f t="shared" si="124"/>
        <v>-6.5099999475000008</v>
      </c>
      <c r="AA674" s="5">
        <f t="shared" si="125"/>
        <v>0.61999999499999969</v>
      </c>
      <c r="AB674" s="5">
        <f t="shared" si="126"/>
        <v>0.30999999750000029</v>
      </c>
    </row>
    <row r="675" spans="1:28" x14ac:dyDescent="0.55000000000000004">
      <c r="A675" s="3" t="s">
        <v>63</v>
      </c>
      <c r="B675" s="3" t="s">
        <v>1129</v>
      </c>
      <c r="C675" t="s">
        <v>31</v>
      </c>
      <c r="D675" s="3" t="s">
        <v>36</v>
      </c>
      <c r="E675" s="3" t="s">
        <v>36</v>
      </c>
      <c r="F675" s="3" t="s">
        <v>67</v>
      </c>
      <c r="G675" s="5">
        <v>0.13750000000000001</v>
      </c>
      <c r="H675">
        <v>12</v>
      </c>
      <c r="I675" s="5">
        <v>6.4749998999999994</v>
      </c>
      <c r="J675" s="5">
        <v>0.53958332499999995</v>
      </c>
      <c r="K675">
        <v>334</v>
      </c>
      <c r="L675" s="15">
        <v>3.59281437125748E-2</v>
      </c>
      <c r="M675" s="13">
        <v>1.52005988023952</v>
      </c>
      <c r="N675" s="15">
        <v>0</v>
      </c>
      <c r="O675" s="5">
        <v>0</v>
      </c>
      <c r="P675" s="5">
        <v>0</v>
      </c>
      <c r="Q675" s="5">
        <f t="shared" si="116"/>
        <v>6.4749998999999994</v>
      </c>
      <c r="R675" s="5">
        <f t="shared" si="117"/>
        <v>-6.4749998999999994</v>
      </c>
      <c r="S675" s="15">
        <f t="shared" si="118"/>
        <v>-1</v>
      </c>
      <c r="T675">
        <v>0</v>
      </c>
      <c r="U675" s="5" t="str">
        <f t="shared" si="119"/>
        <v>NA</v>
      </c>
      <c r="V675" s="15">
        <f t="shared" si="120"/>
        <v>0</v>
      </c>
      <c r="W675" s="15">
        <f t="shared" si="121"/>
        <v>0</v>
      </c>
      <c r="X675" s="5">
        <f t="shared" si="122"/>
        <v>0</v>
      </c>
      <c r="Y675" s="5">
        <f t="shared" si="123"/>
        <v>5.8274999099999993</v>
      </c>
      <c r="Z675" s="5">
        <f t="shared" si="124"/>
        <v>-6.7987498949999994</v>
      </c>
      <c r="AA675" s="5">
        <f t="shared" si="125"/>
        <v>0.64749999000000003</v>
      </c>
      <c r="AB675" s="5">
        <f t="shared" si="126"/>
        <v>0.32374999500000001</v>
      </c>
    </row>
    <row r="676" spans="1:28" x14ac:dyDescent="0.55000000000000004">
      <c r="A676" s="3" t="s">
        <v>63</v>
      </c>
      <c r="B676" s="3" t="s">
        <v>1172</v>
      </c>
      <c r="C676" t="s">
        <v>31</v>
      </c>
      <c r="D676" s="3" t="s">
        <v>36</v>
      </c>
      <c r="E676" s="3" t="s">
        <v>36</v>
      </c>
      <c r="F676" s="3" t="s">
        <v>67</v>
      </c>
      <c r="G676" s="5">
        <v>0.13750000000000001</v>
      </c>
      <c r="H676">
        <v>23</v>
      </c>
      <c r="I676" s="5">
        <v>7.8249999125000009</v>
      </c>
      <c r="J676" s="5">
        <v>0.34021738750000002</v>
      </c>
      <c r="K676">
        <v>228</v>
      </c>
      <c r="L676" s="15">
        <v>0.10087719298245601</v>
      </c>
      <c r="M676" s="13">
        <v>2.4991228070175402</v>
      </c>
      <c r="N676" s="15">
        <v>0</v>
      </c>
      <c r="O676" s="5">
        <v>0</v>
      </c>
      <c r="P676" s="5">
        <v>0</v>
      </c>
      <c r="Q676" s="5">
        <f t="shared" si="116"/>
        <v>7.8249999125000009</v>
      </c>
      <c r="R676" s="5">
        <f t="shared" si="117"/>
        <v>-7.8249999125000009</v>
      </c>
      <c r="S676" s="15">
        <f t="shared" si="118"/>
        <v>-1</v>
      </c>
      <c r="T676">
        <v>0</v>
      </c>
      <c r="U676" s="5" t="str">
        <f t="shared" si="119"/>
        <v>NA</v>
      </c>
      <c r="V676" s="15">
        <f t="shared" si="120"/>
        <v>0</v>
      </c>
      <c r="W676" s="15">
        <f t="shared" si="121"/>
        <v>0</v>
      </c>
      <c r="X676" s="5">
        <f t="shared" si="122"/>
        <v>0</v>
      </c>
      <c r="Y676" s="5">
        <f t="shared" si="123"/>
        <v>7.042499921250001</v>
      </c>
      <c r="Z676" s="5">
        <f t="shared" si="124"/>
        <v>-8.2162499081250004</v>
      </c>
      <c r="AA676" s="5">
        <f t="shared" si="125"/>
        <v>0.78249999124999992</v>
      </c>
      <c r="AB676" s="5">
        <f t="shared" si="126"/>
        <v>0.39124999562499951</v>
      </c>
    </row>
    <row r="677" spans="1:28" x14ac:dyDescent="0.55000000000000004">
      <c r="A677" s="3" t="s">
        <v>79</v>
      </c>
      <c r="B677" s="3" t="s">
        <v>1223</v>
      </c>
      <c r="C677" t="s">
        <v>31</v>
      </c>
      <c r="D677" s="3" t="s">
        <v>36</v>
      </c>
      <c r="E677" s="3" t="s">
        <v>36</v>
      </c>
      <c r="F677" s="3" t="s">
        <v>77</v>
      </c>
      <c r="G677" s="5">
        <v>0.13750000000000001</v>
      </c>
      <c r="H677">
        <v>1</v>
      </c>
      <c r="I677" s="5">
        <v>0.125</v>
      </c>
      <c r="J677" s="5">
        <v>0.125</v>
      </c>
      <c r="K677">
        <v>6</v>
      </c>
      <c r="L677" s="15">
        <v>0.16666666666666699</v>
      </c>
      <c r="M677" s="13">
        <v>3.6666666666666701</v>
      </c>
      <c r="N677" s="15">
        <v>0</v>
      </c>
      <c r="O677" s="5">
        <v>0</v>
      </c>
      <c r="P677" s="5">
        <v>0</v>
      </c>
      <c r="Q677" s="5">
        <f t="shared" si="116"/>
        <v>0.125</v>
      </c>
      <c r="R677" s="5">
        <f t="shared" si="117"/>
        <v>-0.125</v>
      </c>
      <c r="S677" s="15">
        <f t="shared" si="118"/>
        <v>-1</v>
      </c>
      <c r="T677">
        <v>0</v>
      </c>
      <c r="U677" s="5" t="str">
        <f t="shared" si="119"/>
        <v>NA</v>
      </c>
      <c r="V677" s="15">
        <f t="shared" si="120"/>
        <v>0</v>
      </c>
      <c r="W677" s="15">
        <f t="shared" si="121"/>
        <v>0</v>
      </c>
      <c r="X677" s="5">
        <f t="shared" si="122"/>
        <v>0</v>
      </c>
      <c r="Y677" s="5">
        <f t="shared" si="123"/>
        <v>0.1125</v>
      </c>
      <c r="Z677" s="5">
        <f t="shared" si="124"/>
        <v>-0.13125000000000001</v>
      </c>
      <c r="AA677" s="5">
        <f t="shared" si="125"/>
        <v>1.2499999999999997E-2</v>
      </c>
      <c r="AB677" s="5">
        <f t="shared" si="126"/>
        <v>6.2500000000000056E-3</v>
      </c>
    </row>
    <row r="678" spans="1:28" x14ac:dyDescent="0.55000000000000004">
      <c r="A678" s="3" t="s">
        <v>79</v>
      </c>
      <c r="B678" s="3" t="s">
        <v>1226</v>
      </c>
      <c r="C678" t="s">
        <v>66</v>
      </c>
      <c r="D678" s="3" t="s">
        <v>36</v>
      </c>
      <c r="E678" s="3" t="s">
        <v>36</v>
      </c>
      <c r="F678" s="3" t="s">
        <v>50</v>
      </c>
      <c r="G678" s="5">
        <v>0.13750000000000001</v>
      </c>
      <c r="H678">
        <v>1</v>
      </c>
      <c r="I678" s="5">
        <v>0.125</v>
      </c>
      <c r="J678" s="5">
        <v>0.125</v>
      </c>
      <c r="K678">
        <v>379</v>
      </c>
      <c r="L678" s="15">
        <v>2.6385224274406301E-3</v>
      </c>
      <c r="M678" s="13">
        <v>2.0788918205804698</v>
      </c>
      <c r="N678" s="15">
        <v>0</v>
      </c>
      <c r="O678" s="5">
        <v>0</v>
      </c>
      <c r="P678" s="5">
        <v>0</v>
      </c>
      <c r="Q678" s="5">
        <f t="shared" si="116"/>
        <v>0.125</v>
      </c>
      <c r="R678" s="5">
        <f t="shared" si="117"/>
        <v>-0.125</v>
      </c>
      <c r="S678" s="15">
        <f t="shared" si="118"/>
        <v>-1</v>
      </c>
      <c r="T678">
        <v>0</v>
      </c>
      <c r="U678" s="5" t="str">
        <f t="shared" si="119"/>
        <v>NA</v>
      </c>
      <c r="V678" s="15">
        <f t="shared" si="120"/>
        <v>0</v>
      </c>
      <c r="W678" s="15">
        <f t="shared" si="121"/>
        <v>0</v>
      </c>
      <c r="X678" s="5">
        <f t="shared" si="122"/>
        <v>0</v>
      </c>
      <c r="Y678" s="5">
        <f t="shared" si="123"/>
        <v>0.1125</v>
      </c>
      <c r="Z678" s="5">
        <f t="shared" si="124"/>
        <v>-0.13125000000000001</v>
      </c>
      <c r="AA678" s="5">
        <f t="shared" si="125"/>
        <v>1.2499999999999997E-2</v>
      </c>
      <c r="AB678" s="5">
        <f t="shared" si="126"/>
        <v>6.2500000000000056E-3</v>
      </c>
    </row>
    <row r="679" spans="1:28" x14ac:dyDescent="0.55000000000000004">
      <c r="A679" s="3" t="s">
        <v>79</v>
      </c>
      <c r="B679" s="3" t="s">
        <v>1228</v>
      </c>
      <c r="C679" t="s">
        <v>31</v>
      </c>
      <c r="D679" s="3" t="s">
        <v>36</v>
      </c>
      <c r="E679" s="3" t="s">
        <v>36</v>
      </c>
      <c r="F679" s="3" t="s">
        <v>77</v>
      </c>
      <c r="G679" s="5">
        <v>0.13750000000000001</v>
      </c>
      <c r="H679">
        <v>1</v>
      </c>
      <c r="I679" s="5">
        <v>0.13750000000000001</v>
      </c>
      <c r="J679" s="5">
        <v>0.13750000000000001</v>
      </c>
      <c r="K679">
        <v>31</v>
      </c>
      <c r="L679" s="15">
        <v>3.2258064516128997E-2</v>
      </c>
      <c r="M679" s="13">
        <v>3.3838709677419399</v>
      </c>
      <c r="N679" s="15">
        <v>0</v>
      </c>
      <c r="O679" s="5">
        <v>0</v>
      </c>
      <c r="P679" s="5">
        <v>0</v>
      </c>
      <c r="Q679" s="5">
        <f t="shared" si="116"/>
        <v>0.13750000000000001</v>
      </c>
      <c r="R679" s="5">
        <f t="shared" si="117"/>
        <v>-0.13750000000000001</v>
      </c>
      <c r="S679" s="15">
        <f t="shared" si="118"/>
        <v>-1</v>
      </c>
      <c r="T679">
        <v>0</v>
      </c>
      <c r="U679" s="5" t="str">
        <f t="shared" si="119"/>
        <v>NA</v>
      </c>
      <c r="V679" s="15">
        <f t="shared" si="120"/>
        <v>0</v>
      </c>
      <c r="W679" s="15">
        <f t="shared" si="121"/>
        <v>0</v>
      </c>
      <c r="X679" s="5">
        <f t="shared" si="122"/>
        <v>0</v>
      </c>
      <c r="Y679" s="5">
        <f t="shared" si="123"/>
        <v>0.12375000000000001</v>
      </c>
      <c r="Z679" s="5">
        <f t="shared" si="124"/>
        <v>-0.14437500000000003</v>
      </c>
      <c r="AA679" s="5">
        <f t="shared" si="125"/>
        <v>1.3749999999999998E-2</v>
      </c>
      <c r="AB679" s="5">
        <f t="shared" si="126"/>
        <v>6.87500000000002E-3</v>
      </c>
    </row>
    <row r="680" spans="1:28" x14ac:dyDescent="0.55000000000000004">
      <c r="A680" s="3" t="s">
        <v>79</v>
      </c>
      <c r="B680" s="3" t="s">
        <v>1231</v>
      </c>
      <c r="C680" t="s">
        <v>66</v>
      </c>
      <c r="D680" s="3" t="s">
        <v>36</v>
      </c>
      <c r="E680" s="3" t="s">
        <v>36</v>
      </c>
      <c r="F680" s="3" t="s">
        <v>77</v>
      </c>
      <c r="G680" s="5">
        <v>0.13750000000000001</v>
      </c>
      <c r="H680">
        <v>1</v>
      </c>
      <c r="I680" s="5">
        <v>0.15</v>
      </c>
      <c r="J680" s="5">
        <v>0.15</v>
      </c>
      <c r="K680">
        <v>107</v>
      </c>
      <c r="L680" s="15">
        <v>9.3457943925233603E-3</v>
      </c>
      <c r="M680" s="13">
        <v>4.6915887850467302</v>
      </c>
      <c r="N680" s="15">
        <v>0</v>
      </c>
      <c r="O680" s="5">
        <v>0</v>
      </c>
      <c r="P680" s="5">
        <v>0</v>
      </c>
      <c r="Q680" s="5">
        <f t="shared" si="116"/>
        <v>0.15</v>
      </c>
      <c r="R680" s="5">
        <f t="shared" si="117"/>
        <v>-0.15</v>
      </c>
      <c r="S680" s="15">
        <f t="shared" si="118"/>
        <v>-1</v>
      </c>
      <c r="T680">
        <v>0</v>
      </c>
      <c r="U680" s="5" t="str">
        <f t="shared" si="119"/>
        <v>NA</v>
      </c>
      <c r="V680" s="15">
        <f t="shared" si="120"/>
        <v>0</v>
      </c>
      <c r="W680" s="15">
        <f t="shared" si="121"/>
        <v>0</v>
      </c>
      <c r="X680" s="5">
        <f t="shared" si="122"/>
        <v>0</v>
      </c>
      <c r="Y680" s="5">
        <f t="shared" si="123"/>
        <v>0.13500000000000001</v>
      </c>
      <c r="Z680" s="5">
        <f t="shared" si="124"/>
        <v>-0.1575</v>
      </c>
      <c r="AA680" s="5">
        <f t="shared" si="125"/>
        <v>1.4999999999999986E-2</v>
      </c>
      <c r="AB680" s="5">
        <f t="shared" si="126"/>
        <v>7.5000000000000067E-3</v>
      </c>
    </row>
    <row r="681" spans="1:28" x14ac:dyDescent="0.55000000000000004">
      <c r="A681" s="3" t="s">
        <v>79</v>
      </c>
      <c r="B681" s="3" t="s">
        <v>1233</v>
      </c>
      <c r="C681" t="s">
        <v>66</v>
      </c>
      <c r="D681" s="3" t="s">
        <v>36</v>
      </c>
      <c r="E681" s="3" t="s">
        <v>36</v>
      </c>
      <c r="F681" s="3" t="s">
        <v>77</v>
      </c>
      <c r="G681" s="5">
        <v>0.13750000000000001</v>
      </c>
      <c r="H681">
        <v>1</v>
      </c>
      <c r="I681" s="5">
        <v>0.23749999999999999</v>
      </c>
      <c r="J681" s="5">
        <v>0.23749999999999999</v>
      </c>
      <c r="K681">
        <v>664</v>
      </c>
      <c r="L681" s="15">
        <v>1.5060240963855401E-3</v>
      </c>
      <c r="M681" s="13">
        <v>4.3382530120481899</v>
      </c>
      <c r="N681" s="15">
        <v>0</v>
      </c>
      <c r="O681" s="5">
        <v>0</v>
      </c>
      <c r="P681" s="5">
        <v>0</v>
      </c>
      <c r="Q681" s="5">
        <f t="shared" si="116"/>
        <v>0.23749999999999999</v>
      </c>
      <c r="R681" s="5">
        <f t="shared" si="117"/>
        <v>-0.23749999999999999</v>
      </c>
      <c r="S681" s="15">
        <f t="shared" si="118"/>
        <v>-1</v>
      </c>
      <c r="T681">
        <v>0</v>
      </c>
      <c r="U681" s="5" t="str">
        <f t="shared" si="119"/>
        <v>NA</v>
      </c>
      <c r="V681" s="15">
        <f t="shared" si="120"/>
        <v>0</v>
      </c>
      <c r="W681" s="15">
        <f t="shared" si="121"/>
        <v>0</v>
      </c>
      <c r="X681" s="5">
        <f t="shared" si="122"/>
        <v>0</v>
      </c>
      <c r="Y681" s="5">
        <f t="shared" si="123"/>
        <v>0.21375</v>
      </c>
      <c r="Z681" s="5">
        <f t="shared" si="124"/>
        <v>-0.24937499999999999</v>
      </c>
      <c r="AA681" s="5">
        <f t="shared" si="125"/>
        <v>2.3749999999999993E-2</v>
      </c>
      <c r="AB681" s="5">
        <f t="shared" si="126"/>
        <v>1.1874999999999997E-2</v>
      </c>
    </row>
    <row r="682" spans="1:28" x14ac:dyDescent="0.55000000000000004">
      <c r="A682" s="3" t="s">
        <v>79</v>
      </c>
      <c r="B682" s="3" t="s">
        <v>1235</v>
      </c>
      <c r="C682" t="s">
        <v>66</v>
      </c>
      <c r="D682" s="3" t="s">
        <v>36</v>
      </c>
      <c r="E682" s="3" t="s">
        <v>36</v>
      </c>
      <c r="F682" s="3" t="s">
        <v>77</v>
      </c>
      <c r="G682" s="5">
        <v>0.13750000000000001</v>
      </c>
      <c r="H682">
        <v>1</v>
      </c>
      <c r="I682" s="5">
        <v>0.41249999999999998</v>
      </c>
      <c r="J682" s="5">
        <v>0.41249999999999998</v>
      </c>
      <c r="K682">
        <v>536</v>
      </c>
      <c r="L682" s="15">
        <v>1.8656716417910402E-3</v>
      </c>
      <c r="M682" s="13">
        <v>5.0389925373134297</v>
      </c>
      <c r="N682" s="15">
        <v>0</v>
      </c>
      <c r="O682" s="5">
        <v>0</v>
      </c>
      <c r="P682" s="5">
        <v>0</v>
      </c>
      <c r="Q682" s="5">
        <f t="shared" si="116"/>
        <v>0.41249999999999998</v>
      </c>
      <c r="R682" s="5">
        <f t="shared" si="117"/>
        <v>-0.41249999999999998</v>
      </c>
      <c r="S682" s="15">
        <f t="shared" si="118"/>
        <v>-1</v>
      </c>
      <c r="T682">
        <v>0</v>
      </c>
      <c r="U682" s="5" t="str">
        <f t="shared" si="119"/>
        <v>NA</v>
      </c>
      <c r="V682" s="15">
        <f t="shared" si="120"/>
        <v>0</v>
      </c>
      <c r="W682" s="15">
        <f t="shared" si="121"/>
        <v>0</v>
      </c>
      <c r="X682" s="5">
        <f t="shared" si="122"/>
        <v>0</v>
      </c>
      <c r="Y682" s="5">
        <f t="shared" si="123"/>
        <v>0.37124999999999997</v>
      </c>
      <c r="Z682" s="5">
        <f t="shared" si="124"/>
        <v>-0.43312499999999998</v>
      </c>
      <c r="AA682" s="5">
        <f t="shared" si="125"/>
        <v>4.1250000000000009E-2</v>
      </c>
      <c r="AB682" s="5">
        <f t="shared" si="126"/>
        <v>2.0625000000000004E-2</v>
      </c>
    </row>
    <row r="683" spans="1:28" x14ac:dyDescent="0.55000000000000004">
      <c r="A683" s="3" t="s">
        <v>79</v>
      </c>
      <c r="B683" s="3" t="s">
        <v>1237</v>
      </c>
      <c r="C683" t="s">
        <v>66</v>
      </c>
      <c r="D683" s="3" t="s">
        <v>36</v>
      </c>
      <c r="E683" s="3" t="s">
        <v>36</v>
      </c>
      <c r="F683" s="3" t="s">
        <v>50</v>
      </c>
      <c r="G683" s="5">
        <v>0.13750000000000001</v>
      </c>
      <c r="H683">
        <v>1</v>
      </c>
      <c r="I683" s="5">
        <v>0.57499999999999996</v>
      </c>
      <c r="J683" s="5">
        <v>0.57499999999999996</v>
      </c>
      <c r="K683">
        <v>124</v>
      </c>
      <c r="L683" s="15">
        <v>8.0645161290322613E-3</v>
      </c>
      <c r="M683" s="13">
        <v>3.4346774193548399</v>
      </c>
      <c r="N683" s="15">
        <v>0</v>
      </c>
      <c r="O683" s="5">
        <v>0</v>
      </c>
      <c r="P683" s="5">
        <v>0</v>
      </c>
      <c r="Q683" s="5">
        <f t="shared" si="116"/>
        <v>0.57499999999999996</v>
      </c>
      <c r="R683" s="5">
        <f t="shared" si="117"/>
        <v>-0.57499999999999996</v>
      </c>
      <c r="S683" s="15">
        <f t="shared" si="118"/>
        <v>-1</v>
      </c>
      <c r="T683">
        <v>0</v>
      </c>
      <c r="U683" s="5" t="str">
        <f t="shared" si="119"/>
        <v>NA</v>
      </c>
      <c r="V683" s="15">
        <f t="shared" si="120"/>
        <v>0</v>
      </c>
      <c r="W683" s="15">
        <f t="shared" si="121"/>
        <v>0</v>
      </c>
      <c r="X683" s="5">
        <f t="shared" si="122"/>
        <v>0</v>
      </c>
      <c r="Y683" s="5">
        <f t="shared" si="123"/>
        <v>0.51749999999999996</v>
      </c>
      <c r="Z683" s="5">
        <f t="shared" si="124"/>
        <v>-0.60375000000000001</v>
      </c>
      <c r="AA683" s="5">
        <f t="shared" si="125"/>
        <v>5.7499999999999996E-2</v>
      </c>
      <c r="AB683" s="5">
        <f t="shared" si="126"/>
        <v>2.8750000000000053E-2</v>
      </c>
    </row>
    <row r="684" spans="1:28" x14ac:dyDescent="0.55000000000000004">
      <c r="A684" s="3" t="s">
        <v>79</v>
      </c>
      <c r="B684" s="3" t="s">
        <v>944</v>
      </c>
      <c r="C684" t="s">
        <v>66</v>
      </c>
      <c r="D684" s="3" t="s">
        <v>36</v>
      </c>
      <c r="E684" s="3" t="s">
        <v>36</v>
      </c>
      <c r="F684" s="3" t="s">
        <v>50</v>
      </c>
      <c r="G684" s="5">
        <v>0.13750000000000001</v>
      </c>
      <c r="H684">
        <v>2</v>
      </c>
      <c r="I684" s="5">
        <v>0.63749999999999996</v>
      </c>
      <c r="J684" s="5">
        <v>0.31874999999999998</v>
      </c>
      <c r="K684">
        <v>42</v>
      </c>
      <c r="L684" s="15">
        <v>4.7619047619047603E-2</v>
      </c>
      <c r="M684" s="13">
        <v>3.7380952380952399</v>
      </c>
      <c r="N684" s="15">
        <v>0</v>
      </c>
      <c r="O684" s="5">
        <v>0</v>
      </c>
      <c r="P684" s="5">
        <v>0</v>
      </c>
      <c r="Q684" s="5">
        <f t="shared" si="116"/>
        <v>0.63749999999999996</v>
      </c>
      <c r="R684" s="5">
        <f t="shared" si="117"/>
        <v>-0.63749999999999996</v>
      </c>
      <c r="S684" s="15">
        <f t="shared" si="118"/>
        <v>-1</v>
      </c>
      <c r="T684">
        <v>0</v>
      </c>
      <c r="U684" s="5" t="str">
        <f t="shared" si="119"/>
        <v>NA</v>
      </c>
      <c r="V684" s="15">
        <f t="shared" si="120"/>
        <v>0</v>
      </c>
      <c r="W684" s="15">
        <f t="shared" si="121"/>
        <v>0</v>
      </c>
      <c r="X684" s="5">
        <f t="shared" si="122"/>
        <v>0</v>
      </c>
      <c r="Y684" s="5">
        <f t="shared" si="123"/>
        <v>0.57374999999999998</v>
      </c>
      <c r="Z684" s="5">
        <f t="shared" si="124"/>
        <v>-0.66937499999999994</v>
      </c>
      <c r="AA684" s="5">
        <f t="shared" si="125"/>
        <v>6.3749999999999973E-2</v>
      </c>
      <c r="AB684" s="5">
        <f t="shared" si="126"/>
        <v>3.1874999999999987E-2</v>
      </c>
    </row>
    <row r="685" spans="1:28" x14ac:dyDescent="0.55000000000000004">
      <c r="A685" s="3" t="s">
        <v>79</v>
      </c>
      <c r="B685" s="3" t="s">
        <v>1240</v>
      </c>
      <c r="C685" t="s">
        <v>66</v>
      </c>
      <c r="D685" s="3" t="s">
        <v>36</v>
      </c>
      <c r="E685" s="3" t="s">
        <v>36</v>
      </c>
      <c r="F685" s="3" t="s">
        <v>50</v>
      </c>
      <c r="G685" s="5">
        <v>0.13750000000000001</v>
      </c>
      <c r="H685">
        <v>2</v>
      </c>
      <c r="I685" s="5">
        <v>0.67500000000000004</v>
      </c>
      <c r="J685" s="5">
        <v>0.33750000000000002</v>
      </c>
      <c r="K685">
        <v>176</v>
      </c>
      <c r="L685" s="15">
        <v>1.13636363636364E-2</v>
      </c>
      <c r="M685" s="13">
        <v>2.63238636363636</v>
      </c>
      <c r="N685" s="15">
        <v>0</v>
      </c>
      <c r="O685" s="5">
        <v>0</v>
      </c>
      <c r="P685" s="5">
        <v>0</v>
      </c>
      <c r="Q685" s="5">
        <f t="shared" si="116"/>
        <v>0.67500000000000004</v>
      </c>
      <c r="R685" s="5">
        <f t="shared" si="117"/>
        <v>-0.67500000000000004</v>
      </c>
      <c r="S685" s="15">
        <f t="shared" si="118"/>
        <v>-1</v>
      </c>
      <c r="T685">
        <v>0</v>
      </c>
      <c r="U685" s="5" t="str">
        <f t="shared" si="119"/>
        <v>NA</v>
      </c>
      <c r="V685" s="15">
        <f t="shared" si="120"/>
        <v>0</v>
      </c>
      <c r="W685" s="15">
        <f t="shared" si="121"/>
        <v>0</v>
      </c>
      <c r="X685" s="5">
        <f t="shared" si="122"/>
        <v>0</v>
      </c>
      <c r="Y685" s="5">
        <f t="shared" si="123"/>
        <v>0.60750000000000004</v>
      </c>
      <c r="Z685" s="5">
        <f t="shared" si="124"/>
        <v>-0.7087500000000001</v>
      </c>
      <c r="AA685" s="5">
        <f t="shared" si="125"/>
        <v>6.7500000000000004E-2</v>
      </c>
      <c r="AB685" s="5">
        <f t="shared" si="126"/>
        <v>3.3750000000000058E-2</v>
      </c>
    </row>
    <row r="686" spans="1:28" x14ac:dyDescent="0.55000000000000004">
      <c r="A686" s="3" t="s">
        <v>79</v>
      </c>
      <c r="B686" s="3" t="s">
        <v>1242</v>
      </c>
      <c r="C686" t="s">
        <v>66</v>
      </c>
      <c r="D686" s="3" t="s">
        <v>36</v>
      </c>
      <c r="E686" s="3" t="s">
        <v>36</v>
      </c>
      <c r="F686" s="3" t="s">
        <v>77</v>
      </c>
      <c r="G686" s="5">
        <v>0.13750000000000001</v>
      </c>
      <c r="H686">
        <v>2</v>
      </c>
      <c r="I686" s="5">
        <v>0.7</v>
      </c>
      <c r="J686" s="5">
        <v>0.35</v>
      </c>
      <c r="K686">
        <v>79</v>
      </c>
      <c r="L686" s="15">
        <v>2.5316455696202497E-2</v>
      </c>
      <c r="M686" s="13">
        <v>3.08227848101266</v>
      </c>
      <c r="N686" s="15">
        <v>0</v>
      </c>
      <c r="O686" s="5">
        <v>0</v>
      </c>
      <c r="P686" s="5">
        <v>0</v>
      </c>
      <c r="Q686" s="5">
        <f t="shared" si="116"/>
        <v>0.7</v>
      </c>
      <c r="R686" s="5">
        <f t="shared" si="117"/>
        <v>-0.7</v>
      </c>
      <c r="S686" s="15">
        <f t="shared" si="118"/>
        <v>-1</v>
      </c>
      <c r="T686">
        <v>0</v>
      </c>
      <c r="U686" s="5" t="str">
        <f t="shared" si="119"/>
        <v>NA</v>
      </c>
      <c r="V686" s="15">
        <f t="shared" si="120"/>
        <v>0</v>
      </c>
      <c r="W686" s="15">
        <f t="shared" si="121"/>
        <v>0</v>
      </c>
      <c r="X686" s="5">
        <f t="shared" si="122"/>
        <v>0</v>
      </c>
      <c r="Y686" s="5">
        <f t="shared" si="123"/>
        <v>0.63</v>
      </c>
      <c r="Z686" s="5">
        <f t="shared" si="124"/>
        <v>-0.73499999999999999</v>
      </c>
      <c r="AA686" s="5">
        <f t="shared" si="125"/>
        <v>6.9999999999999951E-2</v>
      </c>
      <c r="AB686" s="5">
        <f t="shared" si="126"/>
        <v>3.5000000000000031E-2</v>
      </c>
    </row>
    <row r="687" spans="1:28" x14ac:dyDescent="0.55000000000000004">
      <c r="A687" s="3" t="s">
        <v>79</v>
      </c>
      <c r="B687" s="3" t="s">
        <v>1244</v>
      </c>
      <c r="C687" t="s">
        <v>66</v>
      </c>
      <c r="D687" s="3" t="s">
        <v>36</v>
      </c>
      <c r="E687" s="3" t="s">
        <v>36</v>
      </c>
      <c r="F687" s="3" t="s">
        <v>50</v>
      </c>
      <c r="G687" s="5">
        <v>0.13750000000000001</v>
      </c>
      <c r="H687">
        <v>1</v>
      </c>
      <c r="I687" s="5">
        <v>0.7</v>
      </c>
      <c r="J687" s="5">
        <v>0.7</v>
      </c>
      <c r="K687">
        <v>85</v>
      </c>
      <c r="L687" s="15">
        <v>1.1764705882352899E-2</v>
      </c>
      <c r="M687" s="13">
        <v>3.0117647058823498</v>
      </c>
      <c r="N687" s="15">
        <v>0</v>
      </c>
      <c r="O687" s="5">
        <v>0</v>
      </c>
      <c r="P687" s="5">
        <v>0</v>
      </c>
      <c r="Q687" s="5">
        <f t="shared" si="116"/>
        <v>0.7</v>
      </c>
      <c r="R687" s="5">
        <f t="shared" si="117"/>
        <v>-0.7</v>
      </c>
      <c r="S687" s="15">
        <f t="shared" si="118"/>
        <v>-1</v>
      </c>
      <c r="T687">
        <v>0</v>
      </c>
      <c r="U687" s="5" t="str">
        <f t="shared" si="119"/>
        <v>NA</v>
      </c>
      <c r="V687" s="15">
        <f t="shared" si="120"/>
        <v>0</v>
      </c>
      <c r="W687" s="15">
        <f t="shared" si="121"/>
        <v>0</v>
      </c>
      <c r="X687" s="5">
        <f t="shared" si="122"/>
        <v>0</v>
      </c>
      <c r="Y687" s="5">
        <f t="shared" si="123"/>
        <v>0.63</v>
      </c>
      <c r="Z687" s="5">
        <f t="shared" si="124"/>
        <v>-0.73499999999999999</v>
      </c>
      <c r="AA687" s="5">
        <f t="shared" si="125"/>
        <v>6.9999999999999951E-2</v>
      </c>
      <c r="AB687" s="5">
        <f t="shared" si="126"/>
        <v>3.5000000000000031E-2</v>
      </c>
    </row>
    <row r="688" spans="1:28" x14ac:dyDescent="0.55000000000000004">
      <c r="A688" s="3" t="s">
        <v>79</v>
      </c>
      <c r="B688" s="3" t="s">
        <v>1246</v>
      </c>
      <c r="C688" t="s">
        <v>66</v>
      </c>
      <c r="D688" s="3" t="s">
        <v>36</v>
      </c>
      <c r="E688" s="3" t="s">
        <v>36</v>
      </c>
      <c r="F688" s="3" t="s">
        <v>50</v>
      </c>
      <c r="G688" s="5">
        <v>0.13750000000000001</v>
      </c>
      <c r="H688">
        <v>3</v>
      </c>
      <c r="I688" s="5">
        <v>0.73749997499999997</v>
      </c>
      <c r="J688" s="5">
        <v>0.24583332499999999</v>
      </c>
      <c r="K688">
        <v>51</v>
      </c>
      <c r="L688" s="15">
        <v>5.8823529411764698E-2</v>
      </c>
      <c r="M688" s="13">
        <v>2.5843137254902002</v>
      </c>
      <c r="N688" s="15">
        <v>0</v>
      </c>
      <c r="O688" s="5">
        <v>0</v>
      </c>
      <c r="P688" s="5">
        <v>0</v>
      </c>
      <c r="Q688" s="5">
        <f t="shared" si="116"/>
        <v>0.73749997499999997</v>
      </c>
      <c r="R688" s="5">
        <f t="shared" si="117"/>
        <v>-0.73749997499999997</v>
      </c>
      <c r="S688" s="15">
        <f t="shared" si="118"/>
        <v>-1</v>
      </c>
      <c r="T688">
        <v>0</v>
      </c>
      <c r="U688" s="5" t="str">
        <f t="shared" si="119"/>
        <v>NA</v>
      </c>
      <c r="V688" s="15">
        <f t="shared" si="120"/>
        <v>0</v>
      </c>
      <c r="W688" s="15">
        <f t="shared" si="121"/>
        <v>0</v>
      </c>
      <c r="X688" s="5">
        <f t="shared" si="122"/>
        <v>0</v>
      </c>
      <c r="Y688" s="5">
        <f t="shared" si="123"/>
        <v>0.66374997749999998</v>
      </c>
      <c r="Z688" s="5">
        <f t="shared" si="124"/>
        <v>-0.77437497374999997</v>
      </c>
      <c r="AA688" s="5">
        <f t="shared" si="125"/>
        <v>7.3749997499999997E-2</v>
      </c>
      <c r="AB688" s="5">
        <f t="shared" si="126"/>
        <v>3.6874998749999999E-2</v>
      </c>
    </row>
    <row r="689" spans="1:28" x14ac:dyDescent="0.55000000000000004">
      <c r="A689" s="3" t="s">
        <v>79</v>
      </c>
      <c r="B689" s="3" t="s">
        <v>1248</v>
      </c>
      <c r="C689" t="s">
        <v>66</v>
      </c>
      <c r="D689" s="3" t="s">
        <v>36</v>
      </c>
      <c r="E689" s="3" t="s">
        <v>36</v>
      </c>
      <c r="F689" s="3" t="s">
        <v>50</v>
      </c>
      <c r="G689" s="5">
        <v>0.13750000000000001</v>
      </c>
      <c r="H689">
        <v>4</v>
      </c>
      <c r="I689" s="5">
        <v>0.875</v>
      </c>
      <c r="J689" s="5">
        <v>0.21875</v>
      </c>
      <c r="K689">
        <v>671</v>
      </c>
      <c r="L689" s="15">
        <v>5.9612518628912106E-3</v>
      </c>
      <c r="M689" s="13">
        <v>2.3476900149031299</v>
      </c>
      <c r="N689" s="15">
        <v>0</v>
      </c>
      <c r="O689" s="5">
        <v>0</v>
      </c>
      <c r="P689" s="5">
        <v>0</v>
      </c>
      <c r="Q689" s="5">
        <f t="shared" si="116"/>
        <v>0.875</v>
      </c>
      <c r="R689" s="5">
        <f t="shared" si="117"/>
        <v>-0.875</v>
      </c>
      <c r="S689" s="15">
        <f t="shared" si="118"/>
        <v>-1</v>
      </c>
      <c r="T689">
        <v>0</v>
      </c>
      <c r="U689" s="5" t="str">
        <f t="shared" si="119"/>
        <v>NA</v>
      </c>
      <c r="V689" s="15">
        <f t="shared" si="120"/>
        <v>0</v>
      </c>
      <c r="W689" s="15">
        <f t="shared" si="121"/>
        <v>0</v>
      </c>
      <c r="X689" s="5">
        <f t="shared" si="122"/>
        <v>0</v>
      </c>
      <c r="Y689" s="5">
        <f t="shared" si="123"/>
        <v>0.78749999999999998</v>
      </c>
      <c r="Z689" s="5">
        <f t="shared" si="124"/>
        <v>-0.91875000000000007</v>
      </c>
      <c r="AA689" s="5">
        <f t="shared" si="125"/>
        <v>8.7500000000000022E-2</v>
      </c>
      <c r="AB689" s="5">
        <f t="shared" si="126"/>
        <v>4.3750000000000067E-2</v>
      </c>
    </row>
    <row r="690" spans="1:28" x14ac:dyDescent="0.55000000000000004">
      <c r="A690" s="3" t="s">
        <v>79</v>
      </c>
      <c r="B690" s="3" t="s">
        <v>1250</v>
      </c>
      <c r="C690" t="s">
        <v>66</v>
      </c>
      <c r="D690" s="3" t="s">
        <v>36</v>
      </c>
      <c r="E690" s="3" t="s">
        <v>36</v>
      </c>
      <c r="F690" s="3" t="s">
        <v>77</v>
      </c>
      <c r="G690" s="5">
        <v>0.13750000000000001</v>
      </c>
      <c r="H690">
        <v>1</v>
      </c>
      <c r="I690" s="5">
        <v>0.95</v>
      </c>
      <c r="J690" s="5">
        <v>0.95</v>
      </c>
      <c r="K690">
        <v>77</v>
      </c>
      <c r="L690" s="15">
        <v>1.2987012987013E-2</v>
      </c>
      <c r="M690" s="13">
        <v>3.9948051948051999</v>
      </c>
      <c r="N690" s="15">
        <v>0</v>
      </c>
      <c r="O690" s="5">
        <v>0</v>
      </c>
      <c r="P690" s="5">
        <v>0</v>
      </c>
      <c r="Q690" s="5">
        <f t="shared" si="116"/>
        <v>0.95</v>
      </c>
      <c r="R690" s="5">
        <f t="shared" si="117"/>
        <v>-0.95</v>
      </c>
      <c r="S690" s="15">
        <f t="shared" si="118"/>
        <v>-1</v>
      </c>
      <c r="T690">
        <v>0</v>
      </c>
      <c r="U690" s="5" t="str">
        <f t="shared" si="119"/>
        <v>NA</v>
      </c>
      <c r="V690" s="15">
        <f t="shared" si="120"/>
        <v>0</v>
      </c>
      <c r="W690" s="15">
        <f t="shared" si="121"/>
        <v>0</v>
      </c>
      <c r="X690" s="5">
        <f t="shared" si="122"/>
        <v>0</v>
      </c>
      <c r="Y690" s="5">
        <f t="shared" si="123"/>
        <v>0.85499999999999998</v>
      </c>
      <c r="Z690" s="5">
        <f t="shared" si="124"/>
        <v>-0.99749999999999994</v>
      </c>
      <c r="AA690" s="5">
        <f t="shared" si="125"/>
        <v>9.4999999999999973E-2</v>
      </c>
      <c r="AB690" s="5">
        <f t="shared" si="126"/>
        <v>4.7499999999999987E-2</v>
      </c>
    </row>
    <row r="691" spans="1:28" x14ac:dyDescent="0.55000000000000004">
      <c r="A691" s="3" t="s">
        <v>79</v>
      </c>
      <c r="B691" s="3" t="s">
        <v>1252</v>
      </c>
      <c r="C691" t="s">
        <v>66</v>
      </c>
      <c r="D691" s="3" t="s">
        <v>36</v>
      </c>
      <c r="E691" s="3" t="s">
        <v>36</v>
      </c>
      <c r="F691" s="3" t="s">
        <v>77</v>
      </c>
      <c r="G691" s="5">
        <v>0.13750000000000001</v>
      </c>
      <c r="H691">
        <v>2</v>
      </c>
      <c r="I691" s="5">
        <v>0.95</v>
      </c>
      <c r="J691" s="5">
        <v>0.47499999999999998</v>
      </c>
      <c r="K691">
        <v>139</v>
      </c>
      <c r="L691" s="15">
        <v>1.4388489208633099E-2</v>
      </c>
      <c r="M691" s="13">
        <v>4.2215827338129497</v>
      </c>
      <c r="N691" s="15">
        <v>0</v>
      </c>
      <c r="O691" s="5">
        <v>0</v>
      </c>
      <c r="P691" s="5">
        <v>0</v>
      </c>
      <c r="Q691" s="5">
        <f t="shared" si="116"/>
        <v>0.95</v>
      </c>
      <c r="R691" s="5">
        <f t="shared" si="117"/>
        <v>-0.95</v>
      </c>
      <c r="S691" s="15">
        <f t="shared" si="118"/>
        <v>-1</v>
      </c>
      <c r="T691">
        <v>0</v>
      </c>
      <c r="U691" s="5" t="str">
        <f t="shared" si="119"/>
        <v>NA</v>
      </c>
      <c r="V691" s="15">
        <f t="shared" si="120"/>
        <v>0</v>
      </c>
      <c r="W691" s="15">
        <f t="shared" si="121"/>
        <v>0</v>
      </c>
      <c r="X691" s="5">
        <f t="shared" si="122"/>
        <v>0</v>
      </c>
      <c r="Y691" s="5">
        <f t="shared" si="123"/>
        <v>0.85499999999999998</v>
      </c>
      <c r="Z691" s="5">
        <f t="shared" si="124"/>
        <v>-0.99749999999999994</v>
      </c>
      <c r="AA691" s="5">
        <f t="shared" si="125"/>
        <v>9.4999999999999973E-2</v>
      </c>
      <c r="AB691" s="5">
        <f t="shared" si="126"/>
        <v>4.7499999999999987E-2</v>
      </c>
    </row>
    <row r="692" spans="1:28" x14ac:dyDescent="0.55000000000000004">
      <c r="A692" s="3" t="s">
        <v>79</v>
      </c>
      <c r="B692" s="3" t="s">
        <v>1254</v>
      </c>
      <c r="C692" t="s">
        <v>31</v>
      </c>
      <c r="D692" s="3" t="s">
        <v>36</v>
      </c>
      <c r="E692" s="3" t="s">
        <v>36</v>
      </c>
      <c r="F692" s="3" t="s">
        <v>77</v>
      </c>
      <c r="G692" s="5">
        <v>0.13750000000000001</v>
      </c>
      <c r="H692">
        <v>8</v>
      </c>
      <c r="I692" s="5">
        <v>1.0874999999999999</v>
      </c>
      <c r="J692" s="5">
        <v>0.13593749999999999</v>
      </c>
      <c r="K692">
        <v>167</v>
      </c>
      <c r="L692" s="15">
        <v>4.7904191616766498E-2</v>
      </c>
      <c r="M692" s="13">
        <v>3.7844311377245501</v>
      </c>
      <c r="N692" s="15">
        <v>0</v>
      </c>
      <c r="O692" s="5">
        <v>0</v>
      </c>
      <c r="P692" s="5">
        <v>0</v>
      </c>
      <c r="Q692" s="5">
        <f t="shared" si="116"/>
        <v>1.0874999999999999</v>
      </c>
      <c r="R692" s="5">
        <f t="shared" si="117"/>
        <v>-1.0874999999999999</v>
      </c>
      <c r="S692" s="15">
        <f t="shared" si="118"/>
        <v>-1</v>
      </c>
      <c r="T692">
        <v>0</v>
      </c>
      <c r="U692" s="5" t="str">
        <f t="shared" si="119"/>
        <v>NA</v>
      </c>
      <c r="V692" s="15">
        <f t="shared" si="120"/>
        <v>0</v>
      </c>
      <c r="W692" s="15">
        <f t="shared" si="121"/>
        <v>0</v>
      </c>
      <c r="X692" s="5">
        <f t="shared" si="122"/>
        <v>0</v>
      </c>
      <c r="Y692" s="5">
        <f t="shared" si="123"/>
        <v>0.9787499999999999</v>
      </c>
      <c r="Z692" s="5">
        <f t="shared" si="124"/>
        <v>-1.141875</v>
      </c>
      <c r="AA692" s="5">
        <f t="shared" si="125"/>
        <v>0.10875000000000001</v>
      </c>
      <c r="AB692" s="5">
        <f t="shared" si="126"/>
        <v>5.4375000000000062E-2</v>
      </c>
    </row>
    <row r="693" spans="1:28" x14ac:dyDescent="0.55000000000000004">
      <c r="A693" s="3" t="s">
        <v>79</v>
      </c>
      <c r="B693" s="3" t="s">
        <v>1257</v>
      </c>
      <c r="C693" t="s">
        <v>66</v>
      </c>
      <c r="D693" s="3" t="s">
        <v>36</v>
      </c>
      <c r="E693" s="3" t="s">
        <v>36</v>
      </c>
      <c r="F693" s="3" t="s">
        <v>77</v>
      </c>
      <c r="G693" s="5">
        <v>0.13750000000000001</v>
      </c>
      <c r="H693">
        <v>2</v>
      </c>
      <c r="I693" s="5">
        <v>1.425</v>
      </c>
      <c r="J693" s="5">
        <v>0.71250000000000002</v>
      </c>
      <c r="K693">
        <v>215</v>
      </c>
      <c r="L693" s="15">
        <v>9.3023255813953504E-3</v>
      </c>
      <c r="M693" s="13">
        <v>2.4483720930232602</v>
      </c>
      <c r="N693" s="15">
        <v>0</v>
      </c>
      <c r="O693" s="5">
        <v>0</v>
      </c>
      <c r="P693" s="5">
        <v>0</v>
      </c>
      <c r="Q693" s="5">
        <f t="shared" si="116"/>
        <v>1.425</v>
      </c>
      <c r="R693" s="5">
        <f t="shared" si="117"/>
        <v>-1.425</v>
      </c>
      <c r="S693" s="15">
        <f t="shared" si="118"/>
        <v>-1</v>
      </c>
      <c r="T693">
        <v>0</v>
      </c>
      <c r="U693" s="5" t="str">
        <f t="shared" si="119"/>
        <v>NA</v>
      </c>
      <c r="V693" s="15">
        <f t="shared" si="120"/>
        <v>0</v>
      </c>
      <c r="W693" s="15">
        <f t="shared" si="121"/>
        <v>0</v>
      </c>
      <c r="X693" s="5">
        <f t="shared" si="122"/>
        <v>0</v>
      </c>
      <c r="Y693" s="5">
        <f t="shared" si="123"/>
        <v>1.2825</v>
      </c>
      <c r="Z693" s="5">
        <f t="shared" si="124"/>
        <v>-1.4962500000000001</v>
      </c>
      <c r="AA693" s="5">
        <f t="shared" si="125"/>
        <v>0.14250000000000007</v>
      </c>
      <c r="AB693" s="5">
        <f t="shared" si="126"/>
        <v>7.1250000000000036E-2</v>
      </c>
    </row>
    <row r="694" spans="1:28" x14ac:dyDescent="0.55000000000000004">
      <c r="A694" s="3" t="s">
        <v>79</v>
      </c>
      <c r="B694" s="3" t="s">
        <v>1259</v>
      </c>
      <c r="C694" t="s">
        <v>66</v>
      </c>
      <c r="D694" s="3" t="s">
        <v>36</v>
      </c>
      <c r="E694" s="3" t="s">
        <v>36</v>
      </c>
      <c r="F694" s="3" t="s">
        <v>77</v>
      </c>
      <c r="G694" s="5">
        <v>0.13750000000000001</v>
      </c>
      <c r="H694">
        <v>2</v>
      </c>
      <c r="I694" s="5">
        <v>1.45</v>
      </c>
      <c r="J694" s="5">
        <v>0.72499999999999998</v>
      </c>
      <c r="K694">
        <v>73</v>
      </c>
      <c r="L694" s="15">
        <v>2.7397260273972601E-2</v>
      </c>
      <c r="M694" s="13">
        <v>3.1260273972602701</v>
      </c>
      <c r="N694" s="15">
        <v>0</v>
      </c>
      <c r="O694" s="5">
        <v>0</v>
      </c>
      <c r="P694" s="5">
        <v>0</v>
      </c>
      <c r="Q694" s="5">
        <f t="shared" si="116"/>
        <v>1.45</v>
      </c>
      <c r="R694" s="5">
        <f t="shared" si="117"/>
        <v>-1.45</v>
      </c>
      <c r="S694" s="15">
        <f t="shared" si="118"/>
        <v>-1</v>
      </c>
      <c r="T694">
        <v>0</v>
      </c>
      <c r="U694" s="5" t="str">
        <f t="shared" si="119"/>
        <v>NA</v>
      </c>
      <c r="V694" s="15">
        <f t="shared" si="120"/>
        <v>0</v>
      </c>
      <c r="W694" s="15">
        <f t="shared" si="121"/>
        <v>0</v>
      </c>
      <c r="X694" s="5">
        <f t="shared" si="122"/>
        <v>0</v>
      </c>
      <c r="Y694" s="5">
        <f t="shared" si="123"/>
        <v>1.3049999999999999</v>
      </c>
      <c r="Z694" s="5">
        <f t="shared" si="124"/>
        <v>-1.5225</v>
      </c>
      <c r="AA694" s="5">
        <f t="shared" si="125"/>
        <v>0.14500000000000002</v>
      </c>
      <c r="AB694" s="5">
        <f t="shared" si="126"/>
        <v>7.2500000000000009E-2</v>
      </c>
    </row>
    <row r="695" spans="1:28" x14ac:dyDescent="0.55000000000000004">
      <c r="A695" s="3" t="s">
        <v>79</v>
      </c>
      <c r="B695" s="3" t="s">
        <v>1219</v>
      </c>
      <c r="C695" t="s">
        <v>66</v>
      </c>
      <c r="D695" s="3" t="s">
        <v>36</v>
      </c>
      <c r="E695" s="3" t="s">
        <v>36</v>
      </c>
      <c r="F695" s="3" t="s">
        <v>50</v>
      </c>
      <c r="G695" s="5">
        <v>0.13750000000000001</v>
      </c>
      <c r="H695">
        <v>3</v>
      </c>
      <c r="I695" s="5">
        <v>1.8999999750000001</v>
      </c>
      <c r="J695" s="5">
        <v>0.63333332500000006</v>
      </c>
      <c r="K695">
        <v>101</v>
      </c>
      <c r="L695" s="15">
        <v>2.9702970297029698E-2</v>
      </c>
      <c r="M695" s="13">
        <v>2.3841584158415801</v>
      </c>
      <c r="N695" s="15">
        <v>0</v>
      </c>
      <c r="O695" s="5">
        <v>0</v>
      </c>
      <c r="P695" s="5">
        <v>0</v>
      </c>
      <c r="Q695" s="5">
        <f t="shared" si="116"/>
        <v>1.8999999750000001</v>
      </c>
      <c r="R695" s="5">
        <f t="shared" si="117"/>
        <v>-1.8999999750000001</v>
      </c>
      <c r="S695" s="15">
        <f t="shared" si="118"/>
        <v>-1</v>
      </c>
      <c r="T695">
        <v>0</v>
      </c>
      <c r="U695" s="5" t="str">
        <f t="shared" si="119"/>
        <v>NA</v>
      </c>
      <c r="V695" s="15">
        <f t="shared" si="120"/>
        <v>0</v>
      </c>
      <c r="W695" s="15">
        <f t="shared" si="121"/>
        <v>0</v>
      </c>
      <c r="X695" s="5">
        <f t="shared" si="122"/>
        <v>0</v>
      </c>
      <c r="Y695" s="5">
        <f t="shared" si="123"/>
        <v>1.7099999775000001</v>
      </c>
      <c r="Z695" s="5">
        <f t="shared" si="124"/>
        <v>-1.9949999737500002</v>
      </c>
      <c r="AA695" s="5">
        <f t="shared" si="125"/>
        <v>0.18999999749999996</v>
      </c>
      <c r="AB695" s="5">
        <f t="shared" si="126"/>
        <v>9.4999998750000092E-2</v>
      </c>
    </row>
    <row r="696" spans="1:28" x14ac:dyDescent="0.55000000000000004">
      <c r="A696" s="3" t="s">
        <v>79</v>
      </c>
      <c r="B696" s="3" t="s">
        <v>1262</v>
      </c>
      <c r="C696" t="s">
        <v>66</v>
      </c>
      <c r="D696" s="3" t="s">
        <v>36</v>
      </c>
      <c r="E696" s="3" t="s">
        <v>36</v>
      </c>
      <c r="F696" s="3" t="s">
        <v>77</v>
      </c>
      <c r="G696" s="5">
        <v>0.13750000000000001</v>
      </c>
      <c r="H696">
        <v>3</v>
      </c>
      <c r="I696" s="5">
        <v>1.9749999749999998</v>
      </c>
      <c r="J696" s="5">
        <v>0.65833332499999997</v>
      </c>
      <c r="K696">
        <v>1473</v>
      </c>
      <c r="L696" s="15">
        <v>2.0366598778004102E-3</v>
      </c>
      <c r="M696" s="13">
        <v>3.2526816021724398</v>
      </c>
      <c r="N696" s="15">
        <v>0</v>
      </c>
      <c r="O696" s="5">
        <v>0</v>
      </c>
      <c r="P696" s="5">
        <v>0</v>
      </c>
      <c r="Q696" s="5">
        <f t="shared" si="116"/>
        <v>1.9749999749999998</v>
      </c>
      <c r="R696" s="5">
        <f t="shared" si="117"/>
        <v>-1.9749999749999998</v>
      </c>
      <c r="S696" s="15">
        <f t="shared" si="118"/>
        <v>-1</v>
      </c>
      <c r="T696">
        <v>0</v>
      </c>
      <c r="U696" s="5" t="str">
        <f t="shared" si="119"/>
        <v>NA</v>
      </c>
      <c r="V696" s="15">
        <f t="shared" si="120"/>
        <v>0</v>
      </c>
      <c r="W696" s="15">
        <f t="shared" si="121"/>
        <v>0</v>
      </c>
      <c r="X696" s="5">
        <f t="shared" si="122"/>
        <v>0</v>
      </c>
      <c r="Y696" s="5">
        <f t="shared" si="123"/>
        <v>1.7774999774999998</v>
      </c>
      <c r="Z696" s="5">
        <f t="shared" si="124"/>
        <v>-2.07374997375</v>
      </c>
      <c r="AA696" s="5">
        <f t="shared" si="125"/>
        <v>0.19749999750000002</v>
      </c>
      <c r="AB696" s="5">
        <f t="shared" si="126"/>
        <v>9.8749998750000234E-2</v>
      </c>
    </row>
    <row r="697" spans="1:28" x14ac:dyDescent="0.55000000000000004">
      <c r="A697" s="3" t="s">
        <v>79</v>
      </c>
      <c r="B697" s="3" t="s">
        <v>1264</v>
      </c>
      <c r="C697" t="s">
        <v>66</v>
      </c>
      <c r="D697" s="3" t="s">
        <v>36</v>
      </c>
      <c r="E697" s="3" t="s">
        <v>36</v>
      </c>
      <c r="F697" s="3" t="s">
        <v>50</v>
      </c>
      <c r="G697" s="5">
        <v>0.13750000000000001</v>
      </c>
      <c r="H697">
        <v>5</v>
      </c>
      <c r="I697" s="5">
        <v>4.5625</v>
      </c>
      <c r="J697" s="5">
        <v>0.91249999999999998</v>
      </c>
      <c r="K697">
        <v>1129</v>
      </c>
      <c r="L697" s="15">
        <v>4.4286979627989401E-3</v>
      </c>
      <c r="M697" s="13">
        <v>2.3519043401239998</v>
      </c>
      <c r="N697" s="15">
        <v>0</v>
      </c>
      <c r="O697" s="5">
        <v>0</v>
      </c>
      <c r="P697" s="5">
        <v>0</v>
      </c>
      <c r="Q697" s="5">
        <f t="shared" si="116"/>
        <v>4.5625</v>
      </c>
      <c r="R697" s="5">
        <f t="shared" si="117"/>
        <v>-4.5625</v>
      </c>
      <c r="S697" s="15">
        <f t="shared" si="118"/>
        <v>-1</v>
      </c>
      <c r="T697">
        <v>0</v>
      </c>
      <c r="U697" s="5" t="str">
        <f t="shared" si="119"/>
        <v>NA</v>
      </c>
      <c r="V697" s="15">
        <f t="shared" si="120"/>
        <v>0</v>
      </c>
      <c r="W697" s="15">
        <f t="shared" si="121"/>
        <v>0</v>
      </c>
      <c r="X697" s="5">
        <f t="shared" si="122"/>
        <v>0</v>
      </c>
      <c r="Y697" s="5">
        <f t="shared" si="123"/>
        <v>4.1062500000000002</v>
      </c>
      <c r="Z697" s="5">
        <f t="shared" si="124"/>
        <v>-4.7906250000000004</v>
      </c>
      <c r="AA697" s="5">
        <f t="shared" si="125"/>
        <v>0.45624999999999982</v>
      </c>
      <c r="AB697" s="5">
        <f t="shared" si="126"/>
        <v>0.22812500000000036</v>
      </c>
    </row>
    <row r="698" spans="1:28" x14ac:dyDescent="0.55000000000000004">
      <c r="A698" s="3" t="s">
        <v>79</v>
      </c>
      <c r="B698" s="3" t="s">
        <v>255</v>
      </c>
      <c r="C698" t="s">
        <v>66</v>
      </c>
      <c r="D698" s="3" t="s">
        <v>36</v>
      </c>
      <c r="E698" s="3" t="s">
        <v>36</v>
      </c>
      <c r="F698" s="3" t="s">
        <v>50</v>
      </c>
      <c r="G698" s="5">
        <v>0.13750000000000001</v>
      </c>
      <c r="H698">
        <v>8</v>
      </c>
      <c r="I698" s="5">
        <v>7.0750000000000002</v>
      </c>
      <c r="J698" s="5">
        <v>0.88437500000000002</v>
      </c>
      <c r="K698">
        <v>686</v>
      </c>
      <c r="L698" s="15">
        <v>1.1661807580174901E-2</v>
      </c>
      <c r="M698" s="13">
        <v>3.0590379008746398</v>
      </c>
      <c r="N698" s="15">
        <v>0</v>
      </c>
      <c r="O698" s="5">
        <v>0</v>
      </c>
      <c r="P698" s="5">
        <v>0</v>
      </c>
      <c r="Q698" s="5">
        <f t="shared" si="116"/>
        <v>7.0750000000000002</v>
      </c>
      <c r="R698" s="5">
        <f t="shared" si="117"/>
        <v>-7.0750000000000002</v>
      </c>
      <c r="S698" s="15">
        <f t="shared" si="118"/>
        <v>-1</v>
      </c>
      <c r="T698">
        <v>0</v>
      </c>
      <c r="U698" s="5" t="str">
        <f t="shared" si="119"/>
        <v>NA</v>
      </c>
      <c r="V698" s="15">
        <f t="shared" si="120"/>
        <v>0</v>
      </c>
      <c r="W698" s="15">
        <f t="shared" si="121"/>
        <v>0</v>
      </c>
      <c r="X698" s="5">
        <f t="shared" si="122"/>
        <v>0</v>
      </c>
      <c r="Y698" s="5">
        <f t="shared" si="123"/>
        <v>6.3675000000000006</v>
      </c>
      <c r="Z698" s="5">
        <f t="shared" si="124"/>
        <v>-7.4287500000000009</v>
      </c>
      <c r="AA698" s="5">
        <f t="shared" si="125"/>
        <v>0.70749999999999957</v>
      </c>
      <c r="AB698" s="5">
        <f t="shared" si="126"/>
        <v>0.35375000000000068</v>
      </c>
    </row>
    <row r="699" spans="1:28" x14ac:dyDescent="0.55000000000000004">
      <c r="A699" s="3" t="s">
        <v>79</v>
      </c>
      <c r="B699" s="3" t="s">
        <v>1267</v>
      </c>
      <c r="C699" t="s">
        <v>66</v>
      </c>
      <c r="D699" s="3" t="s">
        <v>36</v>
      </c>
      <c r="E699" s="3" t="s">
        <v>36</v>
      </c>
      <c r="F699" s="3" t="s">
        <v>50</v>
      </c>
      <c r="G699" s="5">
        <v>0.13750000000000001</v>
      </c>
      <c r="H699">
        <v>9</v>
      </c>
      <c r="I699" s="5">
        <v>8.4124999124999995</v>
      </c>
      <c r="J699" s="5">
        <v>0.93472221249999998</v>
      </c>
      <c r="K699">
        <v>2037</v>
      </c>
      <c r="L699" s="15">
        <v>4.4182621502209104E-3</v>
      </c>
      <c r="M699" s="13">
        <v>2.99577810505646</v>
      </c>
      <c r="N699" s="15">
        <v>0</v>
      </c>
      <c r="O699" s="5">
        <v>0</v>
      </c>
      <c r="P699" s="5">
        <v>0</v>
      </c>
      <c r="Q699" s="5">
        <f t="shared" si="116"/>
        <v>8.4124999124999995</v>
      </c>
      <c r="R699" s="5">
        <f t="shared" si="117"/>
        <v>-8.4124999124999995</v>
      </c>
      <c r="S699" s="15">
        <f t="shared" si="118"/>
        <v>-1</v>
      </c>
      <c r="T699">
        <v>0</v>
      </c>
      <c r="U699" s="5" t="str">
        <f t="shared" si="119"/>
        <v>NA</v>
      </c>
      <c r="V699" s="15">
        <f t="shared" si="120"/>
        <v>0</v>
      </c>
      <c r="W699" s="15">
        <f t="shared" si="121"/>
        <v>0</v>
      </c>
      <c r="X699" s="5">
        <f t="shared" si="122"/>
        <v>0</v>
      </c>
      <c r="Y699" s="5">
        <f t="shared" si="123"/>
        <v>7.5712499212499997</v>
      </c>
      <c r="Z699" s="5">
        <f t="shared" si="124"/>
        <v>-8.8331249081250007</v>
      </c>
      <c r="AA699" s="5">
        <f t="shared" si="125"/>
        <v>0.84124999124999977</v>
      </c>
      <c r="AB699" s="5">
        <f t="shared" si="126"/>
        <v>0.42062499562500122</v>
      </c>
    </row>
    <row r="700" spans="1:28" x14ac:dyDescent="0.55000000000000004">
      <c r="A700" s="3" t="s">
        <v>79</v>
      </c>
      <c r="B700" s="3" t="s">
        <v>1269</v>
      </c>
      <c r="C700" t="s">
        <v>66</v>
      </c>
      <c r="D700" s="3" t="s">
        <v>36</v>
      </c>
      <c r="E700" s="3" t="s">
        <v>36</v>
      </c>
      <c r="F700" s="3" t="s">
        <v>77</v>
      </c>
      <c r="G700" s="5">
        <v>0.13750000000000001</v>
      </c>
      <c r="H700">
        <v>22</v>
      </c>
      <c r="I700" s="5">
        <v>9.1499999249999995</v>
      </c>
      <c r="J700" s="5">
        <v>0.4159090875</v>
      </c>
      <c r="K700">
        <v>477</v>
      </c>
      <c r="L700" s="15">
        <v>4.6121593291404597E-2</v>
      </c>
      <c r="M700" s="13">
        <v>4.0270440251572301</v>
      </c>
      <c r="N700" s="15">
        <v>0</v>
      </c>
      <c r="O700" s="5">
        <v>0</v>
      </c>
      <c r="P700" s="5">
        <v>0</v>
      </c>
      <c r="Q700" s="5">
        <f t="shared" si="116"/>
        <v>9.1499999249999995</v>
      </c>
      <c r="R700" s="5">
        <f t="shared" si="117"/>
        <v>-9.1499999249999995</v>
      </c>
      <c r="S700" s="15">
        <f t="shared" si="118"/>
        <v>-1</v>
      </c>
      <c r="T700">
        <v>0</v>
      </c>
      <c r="U700" s="5" t="str">
        <f t="shared" si="119"/>
        <v>NA</v>
      </c>
      <c r="V700" s="15">
        <f t="shared" si="120"/>
        <v>0</v>
      </c>
      <c r="W700" s="15">
        <f t="shared" si="121"/>
        <v>0</v>
      </c>
      <c r="X700" s="5">
        <f t="shared" si="122"/>
        <v>0</v>
      </c>
      <c r="Y700" s="5">
        <f t="shared" si="123"/>
        <v>8.2349999324999992</v>
      </c>
      <c r="Z700" s="5">
        <f t="shared" si="124"/>
        <v>-9.6074999212499996</v>
      </c>
      <c r="AA700" s="5">
        <f t="shared" si="125"/>
        <v>0.9149999925000003</v>
      </c>
      <c r="AB700" s="5">
        <f t="shared" si="126"/>
        <v>0.45749999625000015</v>
      </c>
    </row>
    <row r="701" spans="1:28" x14ac:dyDescent="0.55000000000000004">
      <c r="A701" s="3" t="s">
        <v>63</v>
      </c>
      <c r="B701" s="3" t="s">
        <v>792</v>
      </c>
      <c r="C701" t="s">
        <v>66</v>
      </c>
      <c r="D701" s="3" t="s">
        <v>36</v>
      </c>
      <c r="E701" s="3" t="s">
        <v>36</v>
      </c>
      <c r="F701" s="3" t="s">
        <v>67</v>
      </c>
      <c r="G701" s="5">
        <v>0.15</v>
      </c>
      <c r="H701">
        <v>1</v>
      </c>
      <c r="I701" s="5">
        <v>0.17499999999999999</v>
      </c>
      <c r="J701" s="5">
        <v>0.17499999999999999</v>
      </c>
      <c r="K701">
        <v>446</v>
      </c>
      <c r="L701" s="15">
        <v>2.2421524663677099E-3</v>
      </c>
      <c r="M701" s="13">
        <v>1.76726457399103</v>
      </c>
      <c r="N701" s="15">
        <v>0</v>
      </c>
      <c r="O701" s="5">
        <v>0</v>
      </c>
      <c r="P701" s="5">
        <v>0</v>
      </c>
      <c r="Q701" s="5">
        <f t="shared" si="116"/>
        <v>0.17499999999999999</v>
      </c>
      <c r="R701" s="5">
        <f t="shared" si="117"/>
        <v>-0.17499999999999999</v>
      </c>
      <c r="S701" s="15">
        <f t="shared" si="118"/>
        <v>-1</v>
      </c>
      <c r="T701">
        <v>0</v>
      </c>
      <c r="U701" s="5" t="str">
        <f t="shared" si="119"/>
        <v>NA</v>
      </c>
      <c r="V701" s="15">
        <f t="shared" si="120"/>
        <v>0</v>
      </c>
      <c r="W701" s="15">
        <f t="shared" si="121"/>
        <v>0</v>
      </c>
      <c r="X701" s="5">
        <f t="shared" si="122"/>
        <v>0</v>
      </c>
      <c r="Y701" s="5">
        <f t="shared" si="123"/>
        <v>0.1575</v>
      </c>
      <c r="Z701" s="5">
        <f t="shared" si="124"/>
        <v>-0.18375</v>
      </c>
      <c r="AA701" s="5">
        <f t="shared" si="125"/>
        <v>1.7499999999999988E-2</v>
      </c>
      <c r="AB701" s="5">
        <f t="shared" si="126"/>
        <v>8.7500000000000078E-3</v>
      </c>
    </row>
    <row r="702" spans="1:28" x14ac:dyDescent="0.55000000000000004">
      <c r="A702" s="3" t="s">
        <v>63</v>
      </c>
      <c r="B702" s="3" t="s">
        <v>1272</v>
      </c>
      <c r="C702" t="s">
        <v>66</v>
      </c>
      <c r="D702" s="3" t="s">
        <v>36</v>
      </c>
      <c r="E702" s="3" t="s">
        <v>36</v>
      </c>
      <c r="F702" s="3" t="s">
        <v>67</v>
      </c>
      <c r="G702" s="5">
        <v>0.15</v>
      </c>
      <c r="H702">
        <v>2</v>
      </c>
      <c r="I702" s="5">
        <v>0.26250000000000001</v>
      </c>
      <c r="J702" s="5">
        <v>0.13125000000000001</v>
      </c>
      <c r="K702">
        <v>140</v>
      </c>
      <c r="L702" s="15">
        <v>1.4285714285714299E-2</v>
      </c>
      <c r="M702" s="13">
        <v>1.74142857142857</v>
      </c>
      <c r="N702" s="15">
        <v>0</v>
      </c>
      <c r="O702" s="5">
        <v>0</v>
      </c>
      <c r="P702" s="5">
        <v>0</v>
      </c>
      <c r="Q702" s="5">
        <f t="shared" si="116"/>
        <v>0.26250000000000001</v>
      </c>
      <c r="R702" s="5">
        <f t="shared" si="117"/>
        <v>-0.26250000000000001</v>
      </c>
      <c r="S702" s="15">
        <f t="shared" si="118"/>
        <v>-1</v>
      </c>
      <c r="T702">
        <v>0</v>
      </c>
      <c r="U702" s="5" t="str">
        <f t="shared" si="119"/>
        <v>NA</v>
      </c>
      <c r="V702" s="15">
        <f t="shared" si="120"/>
        <v>0</v>
      </c>
      <c r="W702" s="15">
        <f t="shared" si="121"/>
        <v>0</v>
      </c>
      <c r="X702" s="5">
        <f t="shared" si="122"/>
        <v>0</v>
      </c>
      <c r="Y702" s="5">
        <f t="shared" si="123"/>
        <v>0.23625000000000002</v>
      </c>
      <c r="Z702" s="5">
        <f t="shared" si="124"/>
        <v>-0.27562500000000001</v>
      </c>
      <c r="AA702" s="5">
        <f t="shared" si="125"/>
        <v>2.6249999999999996E-2</v>
      </c>
      <c r="AB702" s="5">
        <f t="shared" si="126"/>
        <v>1.3124999999999998E-2</v>
      </c>
    </row>
    <row r="703" spans="1:28" x14ac:dyDescent="0.55000000000000004">
      <c r="A703" s="3" t="s">
        <v>63</v>
      </c>
      <c r="B703" s="3" t="s">
        <v>1275</v>
      </c>
      <c r="C703" t="s">
        <v>66</v>
      </c>
      <c r="D703" s="3" t="s">
        <v>36</v>
      </c>
      <c r="E703" s="3" t="s">
        <v>36</v>
      </c>
      <c r="F703" s="3" t="s">
        <v>67</v>
      </c>
      <c r="G703" s="5">
        <v>0.15</v>
      </c>
      <c r="H703">
        <v>6</v>
      </c>
      <c r="I703" s="5">
        <v>2.07499995</v>
      </c>
      <c r="J703" s="5">
        <v>0.34583332500000002</v>
      </c>
      <c r="K703">
        <v>859</v>
      </c>
      <c r="L703" s="15">
        <v>6.9848661233992996E-3</v>
      </c>
      <c r="M703" s="13">
        <v>3.3053550640279399</v>
      </c>
      <c r="N703" s="15">
        <v>0</v>
      </c>
      <c r="O703" s="5">
        <v>0</v>
      </c>
      <c r="P703" s="5">
        <v>0</v>
      </c>
      <c r="Q703" s="5">
        <f t="shared" si="116"/>
        <v>2.07499995</v>
      </c>
      <c r="R703" s="5">
        <f t="shared" si="117"/>
        <v>-2.07499995</v>
      </c>
      <c r="S703" s="15">
        <f t="shared" si="118"/>
        <v>-1</v>
      </c>
      <c r="T703">
        <v>0</v>
      </c>
      <c r="U703" s="5" t="str">
        <f t="shared" si="119"/>
        <v>NA</v>
      </c>
      <c r="V703" s="15">
        <f t="shared" si="120"/>
        <v>0</v>
      </c>
      <c r="W703" s="15">
        <f t="shared" si="121"/>
        <v>0</v>
      </c>
      <c r="X703" s="5">
        <f t="shared" si="122"/>
        <v>0</v>
      </c>
      <c r="Y703" s="5">
        <f t="shared" si="123"/>
        <v>1.867499955</v>
      </c>
      <c r="Z703" s="5">
        <f t="shared" si="124"/>
        <v>-2.1787499475000001</v>
      </c>
      <c r="AA703" s="5">
        <f t="shared" si="125"/>
        <v>0.20749999500000005</v>
      </c>
      <c r="AB703" s="5">
        <f t="shared" si="126"/>
        <v>0.10374999750000002</v>
      </c>
    </row>
    <row r="704" spans="1:28" x14ac:dyDescent="0.55000000000000004">
      <c r="A704" s="3" t="s">
        <v>63</v>
      </c>
      <c r="B704" s="3" t="s">
        <v>1277</v>
      </c>
      <c r="C704" t="s">
        <v>66</v>
      </c>
      <c r="D704" s="3" t="s">
        <v>36</v>
      </c>
      <c r="E704" s="3" t="s">
        <v>36</v>
      </c>
      <c r="F704" s="3" t="s">
        <v>67</v>
      </c>
      <c r="G704" s="5">
        <v>0.15</v>
      </c>
      <c r="H704">
        <v>15</v>
      </c>
      <c r="I704" s="5">
        <v>2.625</v>
      </c>
      <c r="J704" s="5">
        <v>0.17499999999999999</v>
      </c>
      <c r="K704">
        <v>864</v>
      </c>
      <c r="L704" s="15">
        <v>1.7361111111111101E-2</v>
      </c>
      <c r="M704" s="13">
        <v>5.4128472222222204</v>
      </c>
      <c r="N704" s="15">
        <v>0</v>
      </c>
      <c r="O704" s="5">
        <v>0</v>
      </c>
      <c r="P704" s="5">
        <v>0</v>
      </c>
      <c r="Q704" s="5">
        <f t="shared" si="116"/>
        <v>2.625</v>
      </c>
      <c r="R704" s="5">
        <f t="shared" si="117"/>
        <v>-2.625</v>
      </c>
      <c r="S704" s="15">
        <f t="shared" si="118"/>
        <v>-1</v>
      </c>
      <c r="T704">
        <v>0</v>
      </c>
      <c r="U704" s="5" t="str">
        <f t="shared" si="119"/>
        <v>NA</v>
      </c>
      <c r="V704" s="15">
        <f t="shared" si="120"/>
        <v>0</v>
      </c>
      <c r="W704" s="15">
        <f t="shared" si="121"/>
        <v>0</v>
      </c>
      <c r="X704" s="5">
        <f t="shared" si="122"/>
        <v>0</v>
      </c>
      <c r="Y704" s="5">
        <f t="shared" si="123"/>
        <v>2.3625000000000003</v>
      </c>
      <c r="Z704" s="5">
        <f t="shared" si="124"/>
        <v>-2.7562500000000001</v>
      </c>
      <c r="AA704" s="5">
        <f t="shared" si="125"/>
        <v>0.26249999999999973</v>
      </c>
      <c r="AB704" s="5">
        <f t="shared" si="126"/>
        <v>0.13125000000000009</v>
      </c>
    </row>
    <row r="705" spans="1:28" x14ac:dyDescent="0.55000000000000004">
      <c r="A705" s="3" t="s">
        <v>79</v>
      </c>
      <c r="B705" s="3" t="s">
        <v>1279</v>
      </c>
      <c r="C705" t="s">
        <v>66</v>
      </c>
      <c r="D705" s="3" t="s">
        <v>36</v>
      </c>
      <c r="E705" s="3" t="s">
        <v>36</v>
      </c>
      <c r="F705" s="3" t="s">
        <v>77</v>
      </c>
      <c r="G705" s="5">
        <v>0.15</v>
      </c>
      <c r="H705">
        <v>1</v>
      </c>
      <c r="I705" s="5">
        <v>0.13750000000000001</v>
      </c>
      <c r="J705" s="5">
        <v>0.13750000000000001</v>
      </c>
      <c r="K705">
        <v>126</v>
      </c>
      <c r="L705" s="15">
        <v>7.9365079365079395E-3</v>
      </c>
      <c r="M705" s="13">
        <v>3.3738095238095198</v>
      </c>
      <c r="N705" s="15">
        <v>0</v>
      </c>
      <c r="O705" s="5">
        <v>0</v>
      </c>
      <c r="P705" s="5">
        <v>0</v>
      </c>
      <c r="Q705" s="5">
        <f t="shared" si="116"/>
        <v>0.13750000000000001</v>
      </c>
      <c r="R705" s="5">
        <f t="shared" si="117"/>
        <v>-0.13750000000000001</v>
      </c>
      <c r="S705" s="15">
        <f t="shared" si="118"/>
        <v>-1</v>
      </c>
      <c r="T705">
        <v>0</v>
      </c>
      <c r="U705" s="5" t="str">
        <f t="shared" si="119"/>
        <v>NA</v>
      </c>
      <c r="V705" s="15">
        <f t="shared" si="120"/>
        <v>0</v>
      </c>
      <c r="W705" s="15">
        <f t="shared" si="121"/>
        <v>0</v>
      </c>
      <c r="X705" s="5">
        <f t="shared" si="122"/>
        <v>0</v>
      </c>
      <c r="Y705" s="5">
        <f t="shared" si="123"/>
        <v>0.12375000000000001</v>
      </c>
      <c r="Z705" s="5">
        <f t="shared" si="124"/>
        <v>-0.14437500000000003</v>
      </c>
      <c r="AA705" s="5">
        <f t="shared" si="125"/>
        <v>1.3749999999999998E-2</v>
      </c>
      <c r="AB705" s="5">
        <f t="shared" si="126"/>
        <v>6.87500000000002E-3</v>
      </c>
    </row>
    <row r="706" spans="1:28" x14ac:dyDescent="0.55000000000000004">
      <c r="A706" s="3" t="s">
        <v>79</v>
      </c>
      <c r="B706" s="3" t="s">
        <v>1281</v>
      </c>
      <c r="C706" t="s">
        <v>66</v>
      </c>
      <c r="D706" s="3" t="s">
        <v>36</v>
      </c>
      <c r="E706" s="3" t="s">
        <v>36</v>
      </c>
      <c r="F706" s="3" t="s">
        <v>77</v>
      </c>
      <c r="G706" s="5">
        <v>0.15</v>
      </c>
      <c r="H706">
        <v>1</v>
      </c>
      <c r="I706" s="5">
        <v>0.3125</v>
      </c>
      <c r="J706" s="5">
        <v>0.3125</v>
      </c>
      <c r="K706">
        <v>875</v>
      </c>
      <c r="L706" s="15">
        <v>1.1428571428571401E-3</v>
      </c>
      <c r="M706" s="13">
        <v>3.8651428571428599</v>
      </c>
      <c r="N706" s="15">
        <v>0</v>
      </c>
      <c r="O706" s="5">
        <v>0</v>
      </c>
      <c r="P706" s="5">
        <v>0</v>
      </c>
      <c r="Q706" s="5">
        <f t="shared" ref="Q706:Q769" si="127">I706</f>
        <v>0.3125</v>
      </c>
      <c r="R706" s="5">
        <f t="shared" ref="R706:R769" si="128">P706-Q706</f>
        <v>-0.3125</v>
      </c>
      <c r="S706" s="15">
        <f t="shared" ref="S706:S769" si="129">IF(Q706=0,0,(P706-Q706)/Q706)</f>
        <v>-1</v>
      </c>
      <c r="T706">
        <v>0</v>
      </c>
      <c r="U706" s="5" t="str">
        <f t="shared" ref="U706:U769" si="130">IF(T706=0,"NA",P706/T706)</f>
        <v>NA</v>
      </c>
      <c r="V706" s="15">
        <f t="shared" si="120"/>
        <v>0</v>
      </c>
      <c r="W706" s="15">
        <f t="shared" si="121"/>
        <v>0</v>
      </c>
      <c r="X706" s="5">
        <f t="shared" si="122"/>
        <v>0</v>
      </c>
      <c r="Y706" s="5">
        <f t="shared" si="123"/>
        <v>0.28125</v>
      </c>
      <c r="Z706" s="5">
        <f t="shared" si="124"/>
        <v>-0.328125</v>
      </c>
      <c r="AA706" s="5">
        <f t="shared" si="125"/>
        <v>3.125E-2</v>
      </c>
      <c r="AB706" s="5">
        <f t="shared" si="126"/>
        <v>1.5625E-2</v>
      </c>
    </row>
    <row r="707" spans="1:28" x14ac:dyDescent="0.55000000000000004">
      <c r="A707" s="3" t="s">
        <v>79</v>
      </c>
      <c r="B707" s="3" t="s">
        <v>1283</v>
      </c>
      <c r="C707" t="s">
        <v>66</v>
      </c>
      <c r="D707" s="3" t="s">
        <v>36</v>
      </c>
      <c r="E707" s="3" t="s">
        <v>36</v>
      </c>
      <c r="F707" s="3" t="s">
        <v>77</v>
      </c>
      <c r="G707" s="5">
        <v>0.15</v>
      </c>
      <c r="H707">
        <v>1</v>
      </c>
      <c r="I707" s="5">
        <v>0.32500000000000001</v>
      </c>
      <c r="J707" s="5">
        <v>0.32500000000000001</v>
      </c>
      <c r="K707">
        <v>248</v>
      </c>
      <c r="L707" s="15">
        <v>4.0322580645161307E-3</v>
      </c>
      <c r="M707" s="13">
        <v>2.8774193548387101</v>
      </c>
      <c r="N707" s="15">
        <v>0</v>
      </c>
      <c r="O707" s="5">
        <v>0</v>
      </c>
      <c r="P707" s="5">
        <v>0</v>
      </c>
      <c r="Q707" s="5">
        <f t="shared" si="127"/>
        <v>0.32500000000000001</v>
      </c>
      <c r="R707" s="5">
        <f t="shared" si="128"/>
        <v>-0.32500000000000001</v>
      </c>
      <c r="S707" s="15">
        <f t="shared" si="129"/>
        <v>-1</v>
      </c>
      <c r="T707">
        <v>0</v>
      </c>
      <c r="U707" s="5" t="str">
        <f t="shared" si="130"/>
        <v>NA</v>
      </c>
      <c r="V707" s="15">
        <f t="shared" ref="V707:V770" si="131">(L707*N707)</f>
        <v>0</v>
      </c>
      <c r="W707" s="15">
        <f t="shared" ref="W707:W770" si="132">IF(P707=0,0,R707/P707)</f>
        <v>0</v>
      </c>
      <c r="X707" s="5">
        <f t="shared" ref="X707:X770" si="133">IF(T707=0,0,Q707/T707)</f>
        <v>0</v>
      </c>
      <c r="Y707" s="5">
        <f t="shared" ref="Y707:Y770" si="134">Q707*0.9</f>
        <v>0.29250000000000004</v>
      </c>
      <c r="Z707" s="5">
        <f t="shared" ref="Z707:Z770" si="135">R707*1.05</f>
        <v>-0.34125000000000005</v>
      </c>
      <c r="AA707" s="5">
        <f t="shared" ref="AA707:AA770" si="136">Q707-Y707</f>
        <v>3.2499999999999973E-2</v>
      </c>
      <c r="AB707" s="5">
        <f t="shared" ref="AB707:AB770" si="137">R707-Z707</f>
        <v>1.6250000000000042E-2</v>
      </c>
    </row>
    <row r="708" spans="1:28" x14ac:dyDescent="0.55000000000000004">
      <c r="A708" s="3" t="s">
        <v>79</v>
      </c>
      <c r="B708" s="3" t="s">
        <v>1285</v>
      </c>
      <c r="C708" t="s">
        <v>66</v>
      </c>
      <c r="D708" s="3" t="s">
        <v>36</v>
      </c>
      <c r="E708" s="3" t="s">
        <v>36</v>
      </c>
      <c r="F708" s="3" t="s">
        <v>50</v>
      </c>
      <c r="G708" s="5">
        <v>0.15</v>
      </c>
      <c r="H708">
        <v>1</v>
      </c>
      <c r="I708" s="5">
        <v>0.35</v>
      </c>
      <c r="J708" s="5">
        <v>0.35</v>
      </c>
      <c r="K708">
        <v>400</v>
      </c>
      <c r="L708" s="15">
        <v>2.5000000000000001E-3</v>
      </c>
      <c r="M708" s="13">
        <v>3.5567500000000001</v>
      </c>
      <c r="N708" s="15">
        <v>0</v>
      </c>
      <c r="O708" s="5">
        <v>0</v>
      </c>
      <c r="P708" s="5">
        <v>0</v>
      </c>
      <c r="Q708" s="5">
        <f t="shared" si="127"/>
        <v>0.35</v>
      </c>
      <c r="R708" s="5">
        <f t="shared" si="128"/>
        <v>-0.35</v>
      </c>
      <c r="S708" s="15">
        <f t="shared" si="129"/>
        <v>-1</v>
      </c>
      <c r="T708">
        <v>0</v>
      </c>
      <c r="U708" s="5" t="str">
        <f t="shared" si="130"/>
        <v>NA</v>
      </c>
      <c r="V708" s="15">
        <f t="shared" si="131"/>
        <v>0</v>
      </c>
      <c r="W708" s="15">
        <f t="shared" si="132"/>
        <v>0</v>
      </c>
      <c r="X708" s="5">
        <f t="shared" si="133"/>
        <v>0</v>
      </c>
      <c r="Y708" s="5">
        <f t="shared" si="134"/>
        <v>0.315</v>
      </c>
      <c r="Z708" s="5">
        <f t="shared" si="135"/>
        <v>-0.36749999999999999</v>
      </c>
      <c r="AA708" s="5">
        <f t="shared" si="136"/>
        <v>3.4999999999999976E-2</v>
      </c>
      <c r="AB708" s="5">
        <f t="shared" si="137"/>
        <v>1.7500000000000016E-2</v>
      </c>
    </row>
    <row r="709" spans="1:28" x14ac:dyDescent="0.55000000000000004">
      <c r="A709" s="3" t="s">
        <v>79</v>
      </c>
      <c r="B709" s="3" t="s">
        <v>1287</v>
      </c>
      <c r="C709" t="s">
        <v>31</v>
      </c>
      <c r="D709" s="3" t="s">
        <v>36</v>
      </c>
      <c r="E709" s="3" t="s">
        <v>36</v>
      </c>
      <c r="F709" s="3" t="s">
        <v>82</v>
      </c>
      <c r="G709" s="5">
        <v>0.15</v>
      </c>
      <c r="H709">
        <v>3</v>
      </c>
      <c r="I709" s="5">
        <v>0.45</v>
      </c>
      <c r="J709" s="5">
        <v>0.15</v>
      </c>
      <c r="K709">
        <v>976</v>
      </c>
      <c r="L709" s="15">
        <v>3.0737704918032799E-3</v>
      </c>
      <c r="M709" s="13">
        <v>3.6413934426229502</v>
      </c>
      <c r="N709" s="15">
        <v>0</v>
      </c>
      <c r="O709" s="5">
        <v>0</v>
      </c>
      <c r="P709" s="5">
        <v>0</v>
      </c>
      <c r="Q709" s="5">
        <f t="shared" si="127"/>
        <v>0.45</v>
      </c>
      <c r="R709" s="5">
        <f t="shared" si="128"/>
        <v>-0.45</v>
      </c>
      <c r="S709" s="15">
        <f t="shared" si="129"/>
        <v>-1</v>
      </c>
      <c r="T709">
        <v>0</v>
      </c>
      <c r="U709" s="5" t="str">
        <f t="shared" si="130"/>
        <v>NA</v>
      </c>
      <c r="V709" s="15">
        <f t="shared" si="131"/>
        <v>0</v>
      </c>
      <c r="W709" s="15">
        <f t="shared" si="132"/>
        <v>0</v>
      </c>
      <c r="X709" s="5">
        <f t="shared" si="133"/>
        <v>0</v>
      </c>
      <c r="Y709" s="5">
        <f t="shared" si="134"/>
        <v>0.40500000000000003</v>
      </c>
      <c r="Z709" s="5">
        <f t="shared" si="135"/>
        <v>-0.47250000000000003</v>
      </c>
      <c r="AA709" s="5">
        <f t="shared" si="136"/>
        <v>4.4999999999999984E-2</v>
      </c>
      <c r="AB709" s="5">
        <f t="shared" si="137"/>
        <v>2.250000000000002E-2</v>
      </c>
    </row>
    <row r="710" spans="1:28" x14ac:dyDescent="0.55000000000000004">
      <c r="A710" s="3" t="s">
        <v>79</v>
      </c>
      <c r="B710" s="3" t="s">
        <v>1289</v>
      </c>
      <c r="C710" t="s">
        <v>66</v>
      </c>
      <c r="D710" s="3" t="s">
        <v>36</v>
      </c>
      <c r="E710" s="3" t="s">
        <v>36</v>
      </c>
      <c r="F710" s="3" t="s">
        <v>77</v>
      </c>
      <c r="G710" s="5">
        <v>0.15</v>
      </c>
      <c r="H710">
        <v>1</v>
      </c>
      <c r="I710" s="5">
        <v>0.5</v>
      </c>
      <c r="J710" s="5">
        <v>0.5</v>
      </c>
      <c r="K710">
        <v>134</v>
      </c>
      <c r="L710" s="15">
        <v>7.4626865671641798E-3</v>
      </c>
      <c r="M710" s="13">
        <v>3.3723880597014899</v>
      </c>
      <c r="N710" s="15">
        <v>0</v>
      </c>
      <c r="O710" s="5">
        <v>0</v>
      </c>
      <c r="P710" s="5">
        <v>0</v>
      </c>
      <c r="Q710" s="5">
        <f t="shared" si="127"/>
        <v>0.5</v>
      </c>
      <c r="R710" s="5">
        <f t="shared" si="128"/>
        <v>-0.5</v>
      </c>
      <c r="S710" s="15">
        <f t="shared" si="129"/>
        <v>-1</v>
      </c>
      <c r="T710">
        <v>0</v>
      </c>
      <c r="U710" s="5" t="str">
        <f t="shared" si="130"/>
        <v>NA</v>
      </c>
      <c r="V710" s="15">
        <f t="shared" si="131"/>
        <v>0</v>
      </c>
      <c r="W710" s="15">
        <f t="shared" si="132"/>
        <v>0</v>
      </c>
      <c r="X710" s="5">
        <f t="shared" si="133"/>
        <v>0</v>
      </c>
      <c r="Y710" s="5">
        <f t="shared" si="134"/>
        <v>0.45</v>
      </c>
      <c r="Z710" s="5">
        <f t="shared" si="135"/>
        <v>-0.52500000000000002</v>
      </c>
      <c r="AA710" s="5">
        <f t="shared" si="136"/>
        <v>4.9999999999999989E-2</v>
      </c>
      <c r="AB710" s="5">
        <f t="shared" si="137"/>
        <v>2.5000000000000022E-2</v>
      </c>
    </row>
    <row r="711" spans="1:28" x14ac:dyDescent="0.55000000000000004">
      <c r="A711" s="3" t="s">
        <v>79</v>
      </c>
      <c r="B711" s="3" t="s">
        <v>1291</v>
      </c>
      <c r="C711" t="s">
        <v>66</v>
      </c>
      <c r="D711" s="3" t="s">
        <v>36</v>
      </c>
      <c r="E711" s="3" t="s">
        <v>36</v>
      </c>
      <c r="F711" s="3" t="s">
        <v>77</v>
      </c>
      <c r="G711" s="5">
        <v>0.15</v>
      </c>
      <c r="H711">
        <v>2</v>
      </c>
      <c r="I711" s="5">
        <v>0.9</v>
      </c>
      <c r="J711" s="5">
        <v>0.45</v>
      </c>
      <c r="K711">
        <v>215</v>
      </c>
      <c r="L711" s="15">
        <v>9.3023255813953504E-3</v>
      </c>
      <c r="M711" s="13">
        <v>3.9037209302325602</v>
      </c>
      <c r="N711" s="15">
        <v>0</v>
      </c>
      <c r="O711" s="5">
        <v>0</v>
      </c>
      <c r="P711" s="5">
        <v>0</v>
      </c>
      <c r="Q711" s="5">
        <f t="shared" si="127"/>
        <v>0.9</v>
      </c>
      <c r="R711" s="5">
        <f t="shared" si="128"/>
        <v>-0.9</v>
      </c>
      <c r="S711" s="15">
        <f t="shared" si="129"/>
        <v>-1</v>
      </c>
      <c r="T711">
        <v>0</v>
      </c>
      <c r="U711" s="5" t="str">
        <f t="shared" si="130"/>
        <v>NA</v>
      </c>
      <c r="V711" s="15">
        <f t="shared" si="131"/>
        <v>0</v>
      </c>
      <c r="W711" s="15">
        <f t="shared" si="132"/>
        <v>0</v>
      </c>
      <c r="X711" s="5">
        <f t="shared" si="133"/>
        <v>0</v>
      </c>
      <c r="Y711" s="5">
        <f t="shared" si="134"/>
        <v>0.81</v>
      </c>
      <c r="Z711" s="5">
        <f t="shared" si="135"/>
        <v>-0.94500000000000006</v>
      </c>
      <c r="AA711" s="5">
        <f t="shared" si="136"/>
        <v>8.9999999999999969E-2</v>
      </c>
      <c r="AB711" s="5">
        <f t="shared" si="137"/>
        <v>4.500000000000004E-2</v>
      </c>
    </row>
    <row r="712" spans="1:28" x14ac:dyDescent="0.55000000000000004">
      <c r="A712" s="3" t="s">
        <v>79</v>
      </c>
      <c r="B712" s="3" t="s">
        <v>1293</v>
      </c>
      <c r="C712" t="s">
        <v>66</v>
      </c>
      <c r="D712" s="3" t="s">
        <v>36</v>
      </c>
      <c r="E712" s="3" t="s">
        <v>36</v>
      </c>
      <c r="F712" s="3" t="s">
        <v>77</v>
      </c>
      <c r="G712" s="5">
        <v>0.15</v>
      </c>
      <c r="H712">
        <v>4</v>
      </c>
      <c r="I712" s="5">
        <v>2.8250000000000002</v>
      </c>
      <c r="J712" s="5">
        <v>0.70625000000000004</v>
      </c>
      <c r="K712">
        <v>1247</v>
      </c>
      <c r="L712" s="15">
        <v>3.2076984763432198E-3</v>
      </c>
      <c r="M712" s="13">
        <v>2.8902165196471499</v>
      </c>
      <c r="N712" s="15">
        <v>0</v>
      </c>
      <c r="O712" s="5">
        <v>0</v>
      </c>
      <c r="P712" s="5">
        <v>0</v>
      </c>
      <c r="Q712" s="5">
        <f t="shared" si="127"/>
        <v>2.8250000000000002</v>
      </c>
      <c r="R712" s="5">
        <f t="shared" si="128"/>
        <v>-2.8250000000000002</v>
      </c>
      <c r="S712" s="15">
        <f t="shared" si="129"/>
        <v>-1</v>
      </c>
      <c r="T712">
        <v>0</v>
      </c>
      <c r="U712" s="5" t="str">
        <f t="shared" si="130"/>
        <v>NA</v>
      </c>
      <c r="V712" s="15">
        <f t="shared" si="131"/>
        <v>0</v>
      </c>
      <c r="W712" s="15">
        <f t="shared" si="132"/>
        <v>0</v>
      </c>
      <c r="X712" s="5">
        <f t="shared" si="133"/>
        <v>0</v>
      </c>
      <c r="Y712" s="5">
        <f t="shared" si="134"/>
        <v>2.5425000000000004</v>
      </c>
      <c r="Z712" s="5">
        <f t="shared" si="135"/>
        <v>-2.9662500000000005</v>
      </c>
      <c r="AA712" s="5">
        <f t="shared" si="136"/>
        <v>0.28249999999999975</v>
      </c>
      <c r="AB712" s="5">
        <f t="shared" si="137"/>
        <v>0.14125000000000032</v>
      </c>
    </row>
    <row r="713" spans="1:28" x14ac:dyDescent="0.55000000000000004">
      <c r="A713" s="3" t="s">
        <v>79</v>
      </c>
      <c r="B713" s="3" t="s">
        <v>1295</v>
      </c>
      <c r="C713" t="s">
        <v>66</v>
      </c>
      <c r="D713" s="3" t="s">
        <v>36</v>
      </c>
      <c r="E713" s="3" t="s">
        <v>36</v>
      </c>
      <c r="F713" s="3" t="s">
        <v>77</v>
      </c>
      <c r="G713" s="5">
        <v>0.15</v>
      </c>
      <c r="H713">
        <v>8</v>
      </c>
      <c r="I713" s="5">
        <v>3.7</v>
      </c>
      <c r="J713" s="5">
        <v>0.46250000000000002</v>
      </c>
      <c r="K713">
        <v>493</v>
      </c>
      <c r="L713" s="15">
        <v>1.6227180527383402E-2</v>
      </c>
      <c r="M713" s="13">
        <v>2.9758620689655202</v>
      </c>
      <c r="N713" s="15">
        <v>0</v>
      </c>
      <c r="O713" s="5">
        <v>0</v>
      </c>
      <c r="P713" s="5">
        <v>0</v>
      </c>
      <c r="Q713" s="5">
        <f t="shared" si="127"/>
        <v>3.7</v>
      </c>
      <c r="R713" s="5">
        <f t="shared" si="128"/>
        <v>-3.7</v>
      </c>
      <c r="S713" s="15">
        <f t="shared" si="129"/>
        <v>-1</v>
      </c>
      <c r="T713">
        <v>0</v>
      </c>
      <c r="U713" s="5" t="str">
        <f t="shared" si="130"/>
        <v>NA</v>
      </c>
      <c r="V713" s="15">
        <f t="shared" si="131"/>
        <v>0</v>
      </c>
      <c r="W713" s="15">
        <f t="shared" si="132"/>
        <v>0</v>
      </c>
      <c r="X713" s="5">
        <f t="shared" si="133"/>
        <v>0</v>
      </c>
      <c r="Y713" s="5">
        <f t="shared" si="134"/>
        <v>3.33</v>
      </c>
      <c r="Z713" s="5">
        <f t="shared" si="135"/>
        <v>-3.8850000000000002</v>
      </c>
      <c r="AA713" s="5">
        <f t="shared" si="136"/>
        <v>0.37000000000000011</v>
      </c>
      <c r="AB713" s="5">
        <f t="shared" si="137"/>
        <v>0.18500000000000005</v>
      </c>
    </row>
    <row r="714" spans="1:28" x14ac:dyDescent="0.55000000000000004">
      <c r="A714" s="3" t="s">
        <v>79</v>
      </c>
      <c r="B714" s="3" t="s">
        <v>1297</v>
      </c>
      <c r="C714" t="s">
        <v>66</v>
      </c>
      <c r="D714" s="3" t="s">
        <v>36</v>
      </c>
      <c r="E714" s="3" t="s">
        <v>36</v>
      </c>
      <c r="F714" s="3" t="s">
        <v>50</v>
      </c>
      <c r="G714" s="5">
        <v>0.15</v>
      </c>
      <c r="H714">
        <v>5</v>
      </c>
      <c r="I714" s="5">
        <v>4.0875000000000004</v>
      </c>
      <c r="J714" s="5">
        <v>0.8175</v>
      </c>
      <c r="K714">
        <v>80</v>
      </c>
      <c r="L714" s="15">
        <v>6.25E-2</v>
      </c>
      <c r="M714" s="13">
        <v>3.2774999999999999</v>
      </c>
      <c r="N714" s="15">
        <v>0</v>
      </c>
      <c r="O714" s="5">
        <v>0</v>
      </c>
      <c r="P714" s="5">
        <v>0</v>
      </c>
      <c r="Q714" s="5">
        <f t="shared" si="127"/>
        <v>4.0875000000000004</v>
      </c>
      <c r="R714" s="5">
        <f t="shared" si="128"/>
        <v>-4.0875000000000004</v>
      </c>
      <c r="S714" s="15">
        <f t="shared" si="129"/>
        <v>-1</v>
      </c>
      <c r="T714">
        <v>0</v>
      </c>
      <c r="U714" s="5" t="str">
        <f t="shared" si="130"/>
        <v>NA</v>
      </c>
      <c r="V714" s="15">
        <f t="shared" si="131"/>
        <v>0</v>
      </c>
      <c r="W714" s="15">
        <f t="shared" si="132"/>
        <v>0</v>
      </c>
      <c r="X714" s="5">
        <f t="shared" si="133"/>
        <v>0</v>
      </c>
      <c r="Y714" s="5">
        <f t="shared" si="134"/>
        <v>3.6787500000000004</v>
      </c>
      <c r="Z714" s="5">
        <f t="shared" si="135"/>
        <v>-4.291875000000001</v>
      </c>
      <c r="AA714" s="5">
        <f t="shared" si="136"/>
        <v>0.40874999999999995</v>
      </c>
      <c r="AB714" s="5">
        <f t="shared" si="137"/>
        <v>0.20437500000000064</v>
      </c>
    </row>
    <row r="715" spans="1:28" x14ac:dyDescent="0.55000000000000004">
      <c r="A715" s="3" t="s">
        <v>63</v>
      </c>
      <c r="B715" s="3" t="s">
        <v>1299</v>
      </c>
      <c r="C715" t="s">
        <v>31</v>
      </c>
      <c r="D715" s="3" t="s">
        <v>36</v>
      </c>
      <c r="E715" s="3" t="s">
        <v>36</v>
      </c>
      <c r="F715" s="3" t="s">
        <v>67</v>
      </c>
      <c r="G715" s="5">
        <v>0.16250000000000001</v>
      </c>
      <c r="H715">
        <v>7</v>
      </c>
      <c r="I715" s="5">
        <v>1.4</v>
      </c>
      <c r="J715" s="5">
        <v>0.2</v>
      </c>
      <c r="K715">
        <v>2350</v>
      </c>
      <c r="L715" s="15">
        <v>2.9787234042553202E-3</v>
      </c>
      <c r="M715" s="13">
        <v>2.4325106382978698</v>
      </c>
      <c r="N715" s="15">
        <v>0</v>
      </c>
      <c r="O715" s="5">
        <v>0</v>
      </c>
      <c r="P715" s="5">
        <v>0</v>
      </c>
      <c r="Q715" s="5">
        <f t="shared" si="127"/>
        <v>1.4</v>
      </c>
      <c r="R715" s="5">
        <f t="shared" si="128"/>
        <v>-1.4</v>
      </c>
      <c r="S715" s="15">
        <f t="shared" si="129"/>
        <v>-1</v>
      </c>
      <c r="T715">
        <v>0</v>
      </c>
      <c r="U715" s="5" t="str">
        <f t="shared" si="130"/>
        <v>NA</v>
      </c>
      <c r="V715" s="15">
        <f t="shared" si="131"/>
        <v>0</v>
      </c>
      <c r="W715" s="15">
        <f t="shared" si="132"/>
        <v>0</v>
      </c>
      <c r="X715" s="5">
        <f t="shared" si="133"/>
        <v>0</v>
      </c>
      <c r="Y715" s="5">
        <f t="shared" si="134"/>
        <v>1.26</v>
      </c>
      <c r="Z715" s="5">
        <f t="shared" si="135"/>
        <v>-1.47</v>
      </c>
      <c r="AA715" s="5">
        <f t="shared" si="136"/>
        <v>0.1399999999999999</v>
      </c>
      <c r="AB715" s="5">
        <f t="shared" si="137"/>
        <v>7.0000000000000062E-2</v>
      </c>
    </row>
    <row r="716" spans="1:28" x14ac:dyDescent="0.55000000000000004">
      <c r="A716" s="3" t="s">
        <v>63</v>
      </c>
      <c r="B716" s="3" t="s">
        <v>1301</v>
      </c>
      <c r="C716" t="s">
        <v>31</v>
      </c>
      <c r="D716" s="3" t="s">
        <v>36</v>
      </c>
      <c r="E716" s="3" t="s">
        <v>36</v>
      </c>
      <c r="F716" s="3" t="s">
        <v>67</v>
      </c>
      <c r="G716" s="5">
        <v>0.16250000000000001</v>
      </c>
      <c r="H716">
        <v>6</v>
      </c>
      <c r="I716" s="5">
        <v>1.6374999750000001</v>
      </c>
      <c r="J716" s="5">
        <v>0.27291666250000002</v>
      </c>
      <c r="K716">
        <v>152</v>
      </c>
      <c r="L716" s="15">
        <v>3.94736842105263E-2</v>
      </c>
      <c r="M716" s="13">
        <v>4.1585526315789503</v>
      </c>
      <c r="N716" s="15">
        <v>0</v>
      </c>
      <c r="O716" s="5">
        <v>0</v>
      </c>
      <c r="P716" s="5">
        <v>0</v>
      </c>
      <c r="Q716" s="5">
        <f t="shared" si="127"/>
        <v>1.6374999750000001</v>
      </c>
      <c r="R716" s="5">
        <f t="shared" si="128"/>
        <v>-1.6374999750000001</v>
      </c>
      <c r="S716" s="15">
        <f t="shared" si="129"/>
        <v>-1</v>
      </c>
      <c r="T716">
        <v>0</v>
      </c>
      <c r="U716" s="5" t="str">
        <f t="shared" si="130"/>
        <v>NA</v>
      </c>
      <c r="V716" s="15">
        <f t="shared" si="131"/>
        <v>0</v>
      </c>
      <c r="W716" s="15">
        <f t="shared" si="132"/>
        <v>0</v>
      </c>
      <c r="X716" s="5">
        <f t="shared" si="133"/>
        <v>0</v>
      </c>
      <c r="Y716" s="5">
        <f t="shared" si="134"/>
        <v>1.4737499775</v>
      </c>
      <c r="Z716" s="5">
        <f t="shared" si="135"/>
        <v>-1.7193749737500001</v>
      </c>
      <c r="AA716" s="5">
        <f t="shared" si="136"/>
        <v>0.16374999750000008</v>
      </c>
      <c r="AB716" s="5">
        <f t="shared" si="137"/>
        <v>8.1874998750000039E-2</v>
      </c>
    </row>
    <row r="717" spans="1:28" x14ac:dyDescent="0.55000000000000004">
      <c r="A717" s="3" t="s">
        <v>63</v>
      </c>
      <c r="B717" s="3" t="s">
        <v>1303</v>
      </c>
      <c r="C717" t="s">
        <v>66</v>
      </c>
      <c r="D717" s="3" t="s">
        <v>36</v>
      </c>
      <c r="E717" s="3" t="s">
        <v>36</v>
      </c>
      <c r="F717" s="3" t="s">
        <v>67</v>
      </c>
      <c r="G717" s="5">
        <v>0.16250000000000001</v>
      </c>
      <c r="H717">
        <v>7</v>
      </c>
      <c r="I717" s="5">
        <v>1.6749999874999999</v>
      </c>
      <c r="J717" s="5">
        <v>0.2392857125</v>
      </c>
      <c r="K717">
        <v>626</v>
      </c>
      <c r="L717" s="15">
        <v>1.11821086261981E-2</v>
      </c>
      <c r="M717" s="13">
        <v>2.8004792332268398</v>
      </c>
      <c r="N717" s="15">
        <v>0</v>
      </c>
      <c r="O717" s="5">
        <v>0</v>
      </c>
      <c r="P717" s="5">
        <v>0</v>
      </c>
      <c r="Q717" s="5">
        <f t="shared" si="127"/>
        <v>1.6749999874999999</v>
      </c>
      <c r="R717" s="5">
        <f t="shared" si="128"/>
        <v>-1.6749999874999999</v>
      </c>
      <c r="S717" s="15">
        <f t="shared" si="129"/>
        <v>-1</v>
      </c>
      <c r="T717">
        <v>0</v>
      </c>
      <c r="U717" s="5" t="str">
        <f t="shared" si="130"/>
        <v>NA</v>
      </c>
      <c r="V717" s="15">
        <f t="shared" si="131"/>
        <v>0</v>
      </c>
      <c r="W717" s="15">
        <f t="shared" si="132"/>
        <v>0</v>
      </c>
      <c r="X717" s="5">
        <f t="shared" si="133"/>
        <v>0</v>
      </c>
      <c r="Y717" s="5">
        <f t="shared" si="134"/>
        <v>1.50749998875</v>
      </c>
      <c r="Z717" s="5">
        <f t="shared" si="135"/>
        <v>-1.7587499868750001</v>
      </c>
      <c r="AA717" s="5">
        <f t="shared" si="136"/>
        <v>0.16749999874999988</v>
      </c>
      <c r="AB717" s="5">
        <f t="shared" si="137"/>
        <v>8.3749999375000161E-2</v>
      </c>
    </row>
    <row r="718" spans="1:28" x14ac:dyDescent="0.55000000000000004">
      <c r="A718" s="3" t="s">
        <v>63</v>
      </c>
      <c r="B718" s="3" t="s">
        <v>1305</v>
      </c>
      <c r="C718" t="s">
        <v>31</v>
      </c>
      <c r="D718" s="3" t="s">
        <v>36</v>
      </c>
      <c r="E718" s="3" t="s">
        <v>36</v>
      </c>
      <c r="F718" s="3" t="s">
        <v>67</v>
      </c>
      <c r="G718" s="5">
        <v>0.16250000000000001</v>
      </c>
      <c r="H718">
        <v>9</v>
      </c>
      <c r="I718" s="5">
        <v>1.762499925</v>
      </c>
      <c r="J718" s="5">
        <v>0.195833325</v>
      </c>
      <c r="K718">
        <v>2472</v>
      </c>
      <c r="L718" s="15">
        <v>3.6407766990291302E-3</v>
      </c>
      <c r="M718" s="13">
        <v>2.56496763754045</v>
      </c>
      <c r="N718" s="15">
        <v>0</v>
      </c>
      <c r="O718" s="5">
        <v>0</v>
      </c>
      <c r="P718" s="5">
        <v>0</v>
      </c>
      <c r="Q718" s="5">
        <f t="shared" si="127"/>
        <v>1.762499925</v>
      </c>
      <c r="R718" s="5">
        <f t="shared" si="128"/>
        <v>-1.762499925</v>
      </c>
      <c r="S718" s="15">
        <f t="shared" si="129"/>
        <v>-1</v>
      </c>
      <c r="T718">
        <v>0</v>
      </c>
      <c r="U718" s="5" t="str">
        <f t="shared" si="130"/>
        <v>NA</v>
      </c>
      <c r="V718" s="15">
        <f t="shared" si="131"/>
        <v>0</v>
      </c>
      <c r="W718" s="15">
        <f t="shared" si="132"/>
        <v>0</v>
      </c>
      <c r="X718" s="5">
        <f t="shared" si="133"/>
        <v>0</v>
      </c>
      <c r="Y718" s="5">
        <f t="shared" si="134"/>
        <v>1.5862499324999999</v>
      </c>
      <c r="Z718" s="5">
        <f t="shared" si="135"/>
        <v>-1.8506249212500001</v>
      </c>
      <c r="AA718" s="5">
        <f t="shared" si="136"/>
        <v>0.17624999250000006</v>
      </c>
      <c r="AB718" s="5">
        <f t="shared" si="137"/>
        <v>8.8124996250000143E-2</v>
      </c>
    </row>
    <row r="719" spans="1:28" x14ac:dyDescent="0.55000000000000004">
      <c r="A719" s="3" t="s">
        <v>79</v>
      </c>
      <c r="B719" s="3" t="s">
        <v>1307</v>
      </c>
      <c r="C719" t="s">
        <v>66</v>
      </c>
      <c r="D719" s="3" t="s">
        <v>36</v>
      </c>
      <c r="E719" s="3" t="s">
        <v>36</v>
      </c>
      <c r="F719" s="3" t="s">
        <v>50</v>
      </c>
      <c r="G719" s="5">
        <v>0.16250000000000001</v>
      </c>
      <c r="H719">
        <v>1</v>
      </c>
      <c r="I719" s="5">
        <v>0.15</v>
      </c>
      <c r="J719" s="5">
        <v>0.15</v>
      </c>
      <c r="K719">
        <v>375</v>
      </c>
      <c r="L719" s="15">
        <v>2.66666666666667E-3</v>
      </c>
      <c r="M719" s="13">
        <v>3.3290666666666699</v>
      </c>
      <c r="N719" s="15">
        <v>0</v>
      </c>
      <c r="O719" s="5">
        <v>0</v>
      </c>
      <c r="P719" s="5">
        <v>0</v>
      </c>
      <c r="Q719" s="5">
        <f t="shared" si="127"/>
        <v>0.15</v>
      </c>
      <c r="R719" s="5">
        <f t="shared" si="128"/>
        <v>-0.15</v>
      </c>
      <c r="S719" s="15">
        <f t="shared" si="129"/>
        <v>-1</v>
      </c>
      <c r="T719">
        <v>0</v>
      </c>
      <c r="U719" s="5" t="str">
        <f t="shared" si="130"/>
        <v>NA</v>
      </c>
      <c r="V719" s="15">
        <f t="shared" si="131"/>
        <v>0</v>
      </c>
      <c r="W719" s="15">
        <f t="shared" si="132"/>
        <v>0</v>
      </c>
      <c r="X719" s="5">
        <f t="shared" si="133"/>
        <v>0</v>
      </c>
      <c r="Y719" s="5">
        <f t="shared" si="134"/>
        <v>0.13500000000000001</v>
      </c>
      <c r="Z719" s="5">
        <f t="shared" si="135"/>
        <v>-0.1575</v>
      </c>
      <c r="AA719" s="5">
        <f t="shared" si="136"/>
        <v>1.4999999999999986E-2</v>
      </c>
      <c r="AB719" s="5">
        <f t="shared" si="137"/>
        <v>7.5000000000000067E-3</v>
      </c>
    </row>
    <row r="720" spans="1:28" x14ac:dyDescent="0.55000000000000004">
      <c r="A720" s="3" t="s">
        <v>79</v>
      </c>
      <c r="B720" s="3" t="s">
        <v>1301</v>
      </c>
      <c r="C720" t="s">
        <v>66</v>
      </c>
      <c r="D720" s="3" t="s">
        <v>36</v>
      </c>
      <c r="E720" s="3" t="s">
        <v>36</v>
      </c>
      <c r="F720" s="3" t="s">
        <v>50</v>
      </c>
      <c r="G720" s="5">
        <v>0.16250000000000001</v>
      </c>
      <c r="H720">
        <v>1</v>
      </c>
      <c r="I720" s="5">
        <v>0.16250000000000001</v>
      </c>
      <c r="J720" s="5">
        <v>0.16250000000000001</v>
      </c>
      <c r="K720">
        <v>31</v>
      </c>
      <c r="L720" s="15">
        <v>3.2258064516128997E-2</v>
      </c>
      <c r="M720" s="13">
        <v>3.5774193548387099</v>
      </c>
      <c r="N720" s="15">
        <v>0</v>
      </c>
      <c r="O720" s="5">
        <v>0</v>
      </c>
      <c r="P720" s="5">
        <v>0</v>
      </c>
      <c r="Q720" s="5">
        <f t="shared" si="127"/>
        <v>0.16250000000000001</v>
      </c>
      <c r="R720" s="5">
        <f t="shared" si="128"/>
        <v>-0.16250000000000001</v>
      </c>
      <c r="S720" s="15">
        <f t="shared" si="129"/>
        <v>-1</v>
      </c>
      <c r="T720">
        <v>0</v>
      </c>
      <c r="U720" s="5" t="str">
        <f t="shared" si="130"/>
        <v>NA</v>
      </c>
      <c r="V720" s="15">
        <f t="shared" si="131"/>
        <v>0</v>
      </c>
      <c r="W720" s="15">
        <f t="shared" si="132"/>
        <v>0</v>
      </c>
      <c r="X720" s="5">
        <f t="shared" si="133"/>
        <v>0</v>
      </c>
      <c r="Y720" s="5">
        <f t="shared" si="134"/>
        <v>0.14625000000000002</v>
      </c>
      <c r="Z720" s="5">
        <f t="shared" si="135"/>
        <v>-0.17062500000000003</v>
      </c>
      <c r="AA720" s="5">
        <f t="shared" si="136"/>
        <v>1.6249999999999987E-2</v>
      </c>
      <c r="AB720" s="5">
        <f t="shared" si="137"/>
        <v>8.1250000000000211E-3</v>
      </c>
    </row>
    <row r="721" spans="1:28" x14ac:dyDescent="0.55000000000000004">
      <c r="A721" s="3" t="s">
        <v>79</v>
      </c>
      <c r="B721" s="3" t="s">
        <v>1310</v>
      </c>
      <c r="C721" t="s">
        <v>66</v>
      </c>
      <c r="D721" s="3" t="s">
        <v>36</v>
      </c>
      <c r="E721" s="3" t="s">
        <v>36</v>
      </c>
      <c r="F721" s="3" t="s">
        <v>77</v>
      </c>
      <c r="G721" s="5">
        <v>0.16250000000000001</v>
      </c>
      <c r="H721">
        <v>1</v>
      </c>
      <c r="I721" s="5">
        <v>1.2625</v>
      </c>
      <c r="J721" s="5">
        <v>1.2625</v>
      </c>
      <c r="K721">
        <v>1677</v>
      </c>
      <c r="L721" s="15">
        <v>5.9630292188431698E-4</v>
      </c>
      <c r="M721" s="13">
        <v>3.8039355992844399</v>
      </c>
      <c r="N721" s="15">
        <v>0</v>
      </c>
      <c r="O721" s="5">
        <v>0</v>
      </c>
      <c r="P721" s="5">
        <v>0</v>
      </c>
      <c r="Q721" s="5">
        <f t="shared" si="127"/>
        <v>1.2625</v>
      </c>
      <c r="R721" s="5">
        <f t="shared" si="128"/>
        <v>-1.2625</v>
      </c>
      <c r="S721" s="15">
        <f t="shared" si="129"/>
        <v>-1</v>
      </c>
      <c r="T721">
        <v>0</v>
      </c>
      <c r="U721" s="5" t="str">
        <f t="shared" si="130"/>
        <v>NA</v>
      </c>
      <c r="V721" s="15">
        <f t="shared" si="131"/>
        <v>0</v>
      </c>
      <c r="W721" s="15">
        <f t="shared" si="132"/>
        <v>0</v>
      </c>
      <c r="X721" s="5">
        <f t="shared" si="133"/>
        <v>0</v>
      </c>
      <c r="Y721" s="5">
        <f t="shared" si="134"/>
        <v>1.13625</v>
      </c>
      <c r="Z721" s="5">
        <f t="shared" si="135"/>
        <v>-1.3256250000000001</v>
      </c>
      <c r="AA721" s="5">
        <f t="shared" si="136"/>
        <v>0.12624999999999997</v>
      </c>
      <c r="AB721" s="5">
        <f t="shared" si="137"/>
        <v>6.3125000000000098E-2</v>
      </c>
    </row>
    <row r="722" spans="1:28" x14ac:dyDescent="0.55000000000000004">
      <c r="A722" s="3" t="s">
        <v>79</v>
      </c>
      <c r="B722" s="3" t="s">
        <v>1312</v>
      </c>
      <c r="C722" t="s">
        <v>66</v>
      </c>
      <c r="D722" s="3" t="s">
        <v>36</v>
      </c>
      <c r="E722" s="3" t="s">
        <v>36</v>
      </c>
      <c r="F722" s="3" t="s">
        <v>77</v>
      </c>
      <c r="G722" s="5">
        <v>0.16250000000000001</v>
      </c>
      <c r="H722">
        <v>1</v>
      </c>
      <c r="I722" s="5">
        <v>1.2625</v>
      </c>
      <c r="J722" s="5">
        <v>1.2625</v>
      </c>
      <c r="K722">
        <v>164</v>
      </c>
      <c r="L722" s="15">
        <v>6.0975609756097589E-3</v>
      </c>
      <c r="M722" s="13">
        <v>3.63170731707317</v>
      </c>
      <c r="N722" s="15">
        <v>0</v>
      </c>
      <c r="O722" s="5">
        <v>0</v>
      </c>
      <c r="P722" s="5">
        <v>0</v>
      </c>
      <c r="Q722" s="5">
        <f t="shared" si="127"/>
        <v>1.2625</v>
      </c>
      <c r="R722" s="5">
        <f t="shared" si="128"/>
        <v>-1.2625</v>
      </c>
      <c r="S722" s="15">
        <f t="shared" si="129"/>
        <v>-1</v>
      </c>
      <c r="T722">
        <v>0</v>
      </c>
      <c r="U722" s="5" t="str">
        <f t="shared" si="130"/>
        <v>NA</v>
      </c>
      <c r="V722" s="15">
        <f t="shared" si="131"/>
        <v>0</v>
      </c>
      <c r="W722" s="15">
        <f t="shared" si="132"/>
        <v>0</v>
      </c>
      <c r="X722" s="5">
        <f t="shared" si="133"/>
        <v>0</v>
      </c>
      <c r="Y722" s="5">
        <f t="shared" si="134"/>
        <v>1.13625</v>
      </c>
      <c r="Z722" s="5">
        <f t="shared" si="135"/>
        <v>-1.3256250000000001</v>
      </c>
      <c r="AA722" s="5">
        <f t="shared" si="136"/>
        <v>0.12624999999999997</v>
      </c>
      <c r="AB722" s="5">
        <f t="shared" si="137"/>
        <v>6.3125000000000098E-2</v>
      </c>
    </row>
    <row r="723" spans="1:28" x14ac:dyDescent="0.55000000000000004">
      <c r="A723" s="3" t="s">
        <v>79</v>
      </c>
      <c r="B723" s="3" t="s">
        <v>503</v>
      </c>
      <c r="C723" t="s">
        <v>66</v>
      </c>
      <c r="D723" s="3" t="s">
        <v>36</v>
      </c>
      <c r="E723" s="3" t="s">
        <v>36</v>
      </c>
      <c r="F723" s="3" t="s">
        <v>50</v>
      </c>
      <c r="G723" s="5">
        <v>0.16250000000000001</v>
      </c>
      <c r="H723">
        <v>3</v>
      </c>
      <c r="I723" s="5">
        <v>1.425</v>
      </c>
      <c r="J723" s="5">
        <v>0.47499999999999998</v>
      </c>
      <c r="K723">
        <v>65</v>
      </c>
      <c r="L723" s="15">
        <v>4.6153846153846205E-2</v>
      </c>
      <c r="M723" s="13">
        <v>2.1969230769230799</v>
      </c>
      <c r="N723" s="15">
        <v>0</v>
      </c>
      <c r="O723" s="5">
        <v>0</v>
      </c>
      <c r="P723" s="5">
        <v>0</v>
      </c>
      <c r="Q723" s="5">
        <f t="shared" si="127"/>
        <v>1.425</v>
      </c>
      <c r="R723" s="5">
        <f t="shared" si="128"/>
        <v>-1.425</v>
      </c>
      <c r="S723" s="15">
        <f t="shared" si="129"/>
        <v>-1</v>
      </c>
      <c r="T723">
        <v>0</v>
      </c>
      <c r="U723" s="5" t="str">
        <f t="shared" si="130"/>
        <v>NA</v>
      </c>
      <c r="V723" s="15">
        <f t="shared" si="131"/>
        <v>0</v>
      </c>
      <c r="W723" s="15">
        <f t="shared" si="132"/>
        <v>0</v>
      </c>
      <c r="X723" s="5">
        <f t="shared" si="133"/>
        <v>0</v>
      </c>
      <c r="Y723" s="5">
        <f t="shared" si="134"/>
        <v>1.2825</v>
      </c>
      <c r="Z723" s="5">
        <f t="shared" si="135"/>
        <v>-1.4962500000000001</v>
      </c>
      <c r="AA723" s="5">
        <f t="shared" si="136"/>
        <v>0.14250000000000007</v>
      </c>
      <c r="AB723" s="5">
        <f t="shared" si="137"/>
        <v>7.1250000000000036E-2</v>
      </c>
    </row>
    <row r="724" spans="1:28" x14ac:dyDescent="0.55000000000000004">
      <c r="A724" s="3" t="s">
        <v>79</v>
      </c>
      <c r="B724" s="3" t="s">
        <v>803</v>
      </c>
      <c r="C724" t="s">
        <v>66</v>
      </c>
      <c r="D724" s="3" t="s">
        <v>36</v>
      </c>
      <c r="E724" s="3" t="s">
        <v>36</v>
      </c>
      <c r="F724" s="3" t="s">
        <v>50</v>
      </c>
      <c r="G724" s="5">
        <v>0.16250000000000001</v>
      </c>
      <c r="H724">
        <v>4</v>
      </c>
      <c r="I724" s="5">
        <v>2.5125000000000002</v>
      </c>
      <c r="J724" s="5">
        <v>0.62812500000000004</v>
      </c>
      <c r="K724">
        <v>54</v>
      </c>
      <c r="L724" s="15">
        <v>7.4074074074074098E-2</v>
      </c>
      <c r="M724" s="13">
        <v>2.5333333333333301</v>
      </c>
      <c r="N724" s="15">
        <v>0</v>
      </c>
      <c r="O724" s="5">
        <v>0</v>
      </c>
      <c r="P724" s="5">
        <v>0</v>
      </c>
      <c r="Q724" s="5">
        <f t="shared" si="127"/>
        <v>2.5125000000000002</v>
      </c>
      <c r="R724" s="5">
        <f t="shared" si="128"/>
        <v>-2.5125000000000002</v>
      </c>
      <c r="S724" s="15">
        <f t="shared" si="129"/>
        <v>-1</v>
      </c>
      <c r="T724">
        <v>0</v>
      </c>
      <c r="U724" s="5" t="str">
        <f t="shared" si="130"/>
        <v>NA</v>
      </c>
      <c r="V724" s="15">
        <f t="shared" si="131"/>
        <v>0</v>
      </c>
      <c r="W724" s="15">
        <f t="shared" si="132"/>
        <v>0</v>
      </c>
      <c r="X724" s="5">
        <f t="shared" si="133"/>
        <v>0</v>
      </c>
      <c r="Y724" s="5">
        <f t="shared" si="134"/>
        <v>2.2612500000000004</v>
      </c>
      <c r="Z724" s="5">
        <f t="shared" si="135"/>
        <v>-2.6381250000000005</v>
      </c>
      <c r="AA724" s="5">
        <f t="shared" si="136"/>
        <v>0.25124999999999975</v>
      </c>
      <c r="AB724" s="5">
        <f t="shared" si="137"/>
        <v>0.12562500000000032</v>
      </c>
    </row>
    <row r="725" spans="1:28" x14ac:dyDescent="0.55000000000000004">
      <c r="A725" s="3" t="s">
        <v>79</v>
      </c>
      <c r="B725" s="3" t="s">
        <v>1316</v>
      </c>
      <c r="C725" t="s">
        <v>66</v>
      </c>
      <c r="D725" s="3" t="s">
        <v>36</v>
      </c>
      <c r="E725" s="3" t="s">
        <v>36</v>
      </c>
      <c r="F725" s="3" t="s">
        <v>50</v>
      </c>
      <c r="G725" s="5">
        <v>0.16250000000000001</v>
      </c>
      <c r="H725">
        <v>5</v>
      </c>
      <c r="I725" s="5">
        <v>3.2250000000000001</v>
      </c>
      <c r="J725" s="5">
        <v>0.64500000000000002</v>
      </c>
      <c r="K725">
        <v>60</v>
      </c>
      <c r="L725" s="15">
        <v>8.3333333333333301E-2</v>
      </c>
      <c r="M725" s="13">
        <v>2.8433333333333302</v>
      </c>
      <c r="N725" s="15">
        <v>0</v>
      </c>
      <c r="O725" s="5">
        <v>0</v>
      </c>
      <c r="P725" s="5">
        <v>0</v>
      </c>
      <c r="Q725" s="5">
        <f t="shared" si="127"/>
        <v>3.2250000000000001</v>
      </c>
      <c r="R725" s="5">
        <f t="shared" si="128"/>
        <v>-3.2250000000000001</v>
      </c>
      <c r="S725" s="15">
        <f t="shared" si="129"/>
        <v>-1</v>
      </c>
      <c r="T725">
        <v>0</v>
      </c>
      <c r="U725" s="5" t="str">
        <f t="shared" si="130"/>
        <v>NA</v>
      </c>
      <c r="V725" s="15">
        <f t="shared" si="131"/>
        <v>0</v>
      </c>
      <c r="W725" s="15">
        <f t="shared" si="132"/>
        <v>0</v>
      </c>
      <c r="X725" s="5">
        <f t="shared" si="133"/>
        <v>0</v>
      </c>
      <c r="Y725" s="5">
        <f t="shared" si="134"/>
        <v>2.9025000000000003</v>
      </c>
      <c r="Z725" s="5">
        <f t="shared" si="135"/>
        <v>-3.3862500000000004</v>
      </c>
      <c r="AA725" s="5">
        <f t="shared" si="136"/>
        <v>0.32249999999999979</v>
      </c>
      <c r="AB725" s="5">
        <f t="shared" si="137"/>
        <v>0.16125000000000034</v>
      </c>
    </row>
    <row r="726" spans="1:28" x14ac:dyDescent="0.55000000000000004">
      <c r="A726" s="3" t="s">
        <v>79</v>
      </c>
      <c r="B726" s="3" t="s">
        <v>499</v>
      </c>
      <c r="C726" t="s">
        <v>66</v>
      </c>
      <c r="D726" s="3" t="s">
        <v>36</v>
      </c>
      <c r="E726" s="3" t="s">
        <v>36</v>
      </c>
      <c r="F726" s="3" t="s">
        <v>50</v>
      </c>
      <c r="G726" s="5">
        <v>0.16250000000000001</v>
      </c>
      <c r="H726">
        <v>43</v>
      </c>
      <c r="I726" s="5">
        <v>17.937499987500004</v>
      </c>
      <c r="J726" s="5">
        <v>0.41715116250000006</v>
      </c>
      <c r="K726">
        <v>1158</v>
      </c>
      <c r="L726" s="15">
        <v>3.7132987910189999E-2</v>
      </c>
      <c r="M726" s="13">
        <v>3.7356649395509498</v>
      </c>
      <c r="N726" s="15">
        <v>0</v>
      </c>
      <c r="O726" s="5">
        <v>0</v>
      </c>
      <c r="P726" s="5">
        <v>0</v>
      </c>
      <c r="Q726" s="5">
        <f t="shared" si="127"/>
        <v>17.937499987500004</v>
      </c>
      <c r="R726" s="5">
        <f t="shared" si="128"/>
        <v>-17.937499987500004</v>
      </c>
      <c r="S726" s="15">
        <f t="shared" si="129"/>
        <v>-1</v>
      </c>
      <c r="T726">
        <v>0</v>
      </c>
      <c r="U726" s="5" t="str">
        <f t="shared" si="130"/>
        <v>NA</v>
      </c>
      <c r="V726" s="15">
        <f t="shared" si="131"/>
        <v>0</v>
      </c>
      <c r="W726" s="15">
        <f t="shared" si="132"/>
        <v>0</v>
      </c>
      <c r="X726" s="5">
        <f t="shared" si="133"/>
        <v>0</v>
      </c>
      <c r="Y726" s="5">
        <f t="shared" si="134"/>
        <v>16.143749988750006</v>
      </c>
      <c r="Z726" s="5">
        <f t="shared" si="135"/>
        <v>-18.834374986875005</v>
      </c>
      <c r="AA726" s="5">
        <f t="shared" si="136"/>
        <v>1.7937499987499983</v>
      </c>
      <c r="AB726" s="5">
        <f t="shared" si="137"/>
        <v>0.89687499937500093</v>
      </c>
    </row>
    <row r="727" spans="1:28" x14ac:dyDescent="0.55000000000000004">
      <c r="A727" s="3" t="s">
        <v>63</v>
      </c>
      <c r="B727" s="3" t="s">
        <v>1319</v>
      </c>
      <c r="C727" t="s">
        <v>66</v>
      </c>
      <c r="D727" s="3" t="s">
        <v>36</v>
      </c>
      <c r="E727" s="3" t="s">
        <v>36</v>
      </c>
      <c r="F727" s="3" t="s">
        <v>67</v>
      </c>
      <c r="G727" s="5">
        <v>0.17499999999999999</v>
      </c>
      <c r="H727">
        <v>3</v>
      </c>
      <c r="I727" s="5">
        <v>0.43749997500000004</v>
      </c>
      <c r="J727" s="5">
        <v>0.14583332500000001</v>
      </c>
      <c r="K727">
        <v>144</v>
      </c>
      <c r="L727" s="15">
        <v>2.0833333333333301E-2</v>
      </c>
      <c r="M727" s="13">
        <v>2.3076388888888899</v>
      </c>
      <c r="N727" s="15">
        <v>0</v>
      </c>
      <c r="O727" s="5">
        <v>0</v>
      </c>
      <c r="P727" s="5">
        <v>0</v>
      </c>
      <c r="Q727" s="5">
        <f t="shared" si="127"/>
        <v>0.43749997500000004</v>
      </c>
      <c r="R727" s="5">
        <f t="shared" si="128"/>
        <v>-0.43749997500000004</v>
      </c>
      <c r="S727" s="15">
        <f t="shared" si="129"/>
        <v>-1</v>
      </c>
      <c r="T727">
        <v>0</v>
      </c>
      <c r="U727" s="5" t="str">
        <f t="shared" si="130"/>
        <v>NA</v>
      </c>
      <c r="V727" s="15">
        <f t="shared" si="131"/>
        <v>0</v>
      </c>
      <c r="W727" s="15">
        <f t="shared" si="132"/>
        <v>0</v>
      </c>
      <c r="X727" s="5">
        <f t="shared" si="133"/>
        <v>0</v>
      </c>
      <c r="Y727" s="5">
        <f t="shared" si="134"/>
        <v>0.39374997750000007</v>
      </c>
      <c r="Z727" s="5">
        <f t="shared" si="135"/>
        <v>-0.45937497375000008</v>
      </c>
      <c r="AA727" s="5">
        <f t="shared" si="136"/>
        <v>4.3749997499999971E-2</v>
      </c>
      <c r="AB727" s="5">
        <f t="shared" si="137"/>
        <v>2.1874998750000041E-2</v>
      </c>
    </row>
    <row r="728" spans="1:28" x14ac:dyDescent="0.55000000000000004">
      <c r="A728" s="3" t="s">
        <v>63</v>
      </c>
      <c r="B728" s="3" t="s">
        <v>1322</v>
      </c>
      <c r="C728" t="s">
        <v>66</v>
      </c>
      <c r="D728" s="3" t="s">
        <v>36</v>
      </c>
      <c r="E728" s="3" t="s">
        <v>36</v>
      </c>
      <c r="F728" s="3" t="s">
        <v>67</v>
      </c>
      <c r="G728" s="5">
        <v>0.17499999999999999</v>
      </c>
      <c r="H728">
        <v>4</v>
      </c>
      <c r="I728" s="5">
        <v>0.72499999999999998</v>
      </c>
      <c r="J728" s="5">
        <v>0.18124999999999999</v>
      </c>
      <c r="K728">
        <v>223</v>
      </c>
      <c r="L728" s="15">
        <v>1.79372197309417E-2</v>
      </c>
      <c r="M728" s="13">
        <v>1.8197309417040399</v>
      </c>
      <c r="N728" s="15">
        <v>0</v>
      </c>
      <c r="O728" s="5">
        <v>0</v>
      </c>
      <c r="P728" s="5">
        <v>0</v>
      </c>
      <c r="Q728" s="5">
        <f t="shared" si="127"/>
        <v>0.72499999999999998</v>
      </c>
      <c r="R728" s="5">
        <f t="shared" si="128"/>
        <v>-0.72499999999999998</v>
      </c>
      <c r="S728" s="15">
        <f t="shared" si="129"/>
        <v>-1</v>
      </c>
      <c r="T728">
        <v>0</v>
      </c>
      <c r="U728" s="5" t="str">
        <f t="shared" si="130"/>
        <v>NA</v>
      </c>
      <c r="V728" s="15">
        <f t="shared" si="131"/>
        <v>0</v>
      </c>
      <c r="W728" s="15">
        <f t="shared" si="132"/>
        <v>0</v>
      </c>
      <c r="X728" s="5">
        <f t="shared" si="133"/>
        <v>0</v>
      </c>
      <c r="Y728" s="5">
        <f t="shared" si="134"/>
        <v>0.65249999999999997</v>
      </c>
      <c r="Z728" s="5">
        <f t="shared" si="135"/>
        <v>-0.76124999999999998</v>
      </c>
      <c r="AA728" s="5">
        <f t="shared" si="136"/>
        <v>7.2500000000000009E-2</v>
      </c>
      <c r="AB728" s="5">
        <f t="shared" si="137"/>
        <v>3.6250000000000004E-2</v>
      </c>
    </row>
    <row r="729" spans="1:28" x14ac:dyDescent="0.55000000000000004">
      <c r="A729" s="3" t="s">
        <v>63</v>
      </c>
      <c r="B729" s="3" t="s">
        <v>1324</v>
      </c>
      <c r="C729" t="s">
        <v>66</v>
      </c>
      <c r="D729" s="3" t="s">
        <v>36</v>
      </c>
      <c r="E729" s="3" t="s">
        <v>36</v>
      </c>
      <c r="F729" s="3" t="s">
        <v>67</v>
      </c>
      <c r="G729" s="5">
        <v>0.17499999999999999</v>
      </c>
      <c r="H729">
        <v>7</v>
      </c>
      <c r="I729" s="5">
        <v>1.5499999375</v>
      </c>
      <c r="J729" s="5">
        <v>0.22142856249999998</v>
      </c>
      <c r="K729">
        <v>247</v>
      </c>
      <c r="L729" s="15">
        <v>2.8340080971659899E-2</v>
      </c>
      <c r="M729" s="13">
        <v>2.1514170040485801</v>
      </c>
      <c r="N729" s="15">
        <v>0</v>
      </c>
      <c r="O729" s="5">
        <v>0</v>
      </c>
      <c r="P729" s="5">
        <v>0</v>
      </c>
      <c r="Q729" s="5">
        <f t="shared" si="127"/>
        <v>1.5499999375</v>
      </c>
      <c r="R729" s="5">
        <f t="shared" si="128"/>
        <v>-1.5499999375</v>
      </c>
      <c r="S729" s="15">
        <f t="shared" si="129"/>
        <v>-1</v>
      </c>
      <c r="T729">
        <v>0</v>
      </c>
      <c r="U729" s="5" t="str">
        <f t="shared" si="130"/>
        <v>NA</v>
      </c>
      <c r="V729" s="15">
        <f t="shared" si="131"/>
        <v>0</v>
      </c>
      <c r="W729" s="15">
        <f t="shared" si="132"/>
        <v>0</v>
      </c>
      <c r="X729" s="5">
        <f t="shared" si="133"/>
        <v>0</v>
      </c>
      <c r="Y729" s="5">
        <f t="shared" si="134"/>
        <v>1.39499994375</v>
      </c>
      <c r="Z729" s="5">
        <f t="shared" si="135"/>
        <v>-1.6274999343750001</v>
      </c>
      <c r="AA729" s="5">
        <f t="shared" si="136"/>
        <v>0.15499999374999995</v>
      </c>
      <c r="AB729" s="5">
        <f t="shared" si="137"/>
        <v>7.7499996875000088E-2</v>
      </c>
    </row>
    <row r="730" spans="1:28" x14ac:dyDescent="0.55000000000000004">
      <c r="A730" s="3" t="s">
        <v>63</v>
      </c>
      <c r="B730" s="3" t="s">
        <v>1326</v>
      </c>
      <c r="C730" t="s">
        <v>31</v>
      </c>
      <c r="D730" s="3" t="s">
        <v>36</v>
      </c>
      <c r="E730" s="3" t="s">
        <v>36</v>
      </c>
      <c r="F730" s="3" t="s">
        <v>67</v>
      </c>
      <c r="G730" s="5">
        <v>0.17499999999999999</v>
      </c>
      <c r="H730">
        <v>5</v>
      </c>
      <c r="I730" s="5">
        <v>1.7375</v>
      </c>
      <c r="J730" s="5">
        <v>0.34749999999999998</v>
      </c>
      <c r="K730">
        <v>443</v>
      </c>
      <c r="L730" s="15">
        <v>1.1286681715575599E-2</v>
      </c>
      <c r="M730" s="13">
        <v>2.2866817155756198</v>
      </c>
      <c r="N730" s="15">
        <v>0</v>
      </c>
      <c r="O730" s="5">
        <v>0</v>
      </c>
      <c r="P730" s="5">
        <v>0</v>
      </c>
      <c r="Q730" s="5">
        <f t="shared" si="127"/>
        <v>1.7375</v>
      </c>
      <c r="R730" s="5">
        <f t="shared" si="128"/>
        <v>-1.7375</v>
      </c>
      <c r="S730" s="15">
        <f t="shared" si="129"/>
        <v>-1</v>
      </c>
      <c r="T730">
        <v>0</v>
      </c>
      <c r="U730" s="5" t="str">
        <f t="shared" si="130"/>
        <v>NA</v>
      </c>
      <c r="V730" s="15">
        <f t="shared" si="131"/>
        <v>0</v>
      </c>
      <c r="W730" s="15">
        <f t="shared" si="132"/>
        <v>0</v>
      </c>
      <c r="X730" s="5">
        <f t="shared" si="133"/>
        <v>0</v>
      </c>
      <c r="Y730" s="5">
        <f t="shared" si="134"/>
        <v>1.56375</v>
      </c>
      <c r="Z730" s="5">
        <f t="shared" si="135"/>
        <v>-1.8243750000000001</v>
      </c>
      <c r="AA730" s="5">
        <f t="shared" si="136"/>
        <v>0.17375000000000007</v>
      </c>
      <c r="AB730" s="5">
        <f t="shared" si="137"/>
        <v>8.6875000000000036E-2</v>
      </c>
    </row>
    <row r="731" spans="1:28" x14ac:dyDescent="0.55000000000000004">
      <c r="A731" s="3" t="s">
        <v>63</v>
      </c>
      <c r="B731" s="3" t="s">
        <v>1316</v>
      </c>
      <c r="C731" t="s">
        <v>31</v>
      </c>
      <c r="D731" s="3" t="s">
        <v>36</v>
      </c>
      <c r="E731" s="3" t="s">
        <v>36</v>
      </c>
      <c r="F731" s="3" t="s">
        <v>67</v>
      </c>
      <c r="G731" s="5">
        <v>0.17499999999999999</v>
      </c>
      <c r="H731">
        <v>17</v>
      </c>
      <c r="I731" s="5">
        <v>8.8624999249999998</v>
      </c>
      <c r="J731" s="5">
        <v>0.52132352500000001</v>
      </c>
      <c r="K731">
        <v>10203</v>
      </c>
      <c r="L731" s="15">
        <v>1.6661766147211602E-3</v>
      </c>
      <c r="M731" s="13">
        <v>3.0659021856316802</v>
      </c>
      <c r="N731" s="15">
        <v>0</v>
      </c>
      <c r="O731" s="5">
        <v>0</v>
      </c>
      <c r="P731" s="5">
        <v>0</v>
      </c>
      <c r="Q731" s="5">
        <f t="shared" si="127"/>
        <v>8.8624999249999998</v>
      </c>
      <c r="R731" s="5">
        <f t="shared" si="128"/>
        <v>-8.8624999249999998</v>
      </c>
      <c r="S731" s="15">
        <f t="shared" si="129"/>
        <v>-1</v>
      </c>
      <c r="T731">
        <v>0</v>
      </c>
      <c r="U731" s="5" t="str">
        <f t="shared" si="130"/>
        <v>NA</v>
      </c>
      <c r="V731" s="15">
        <f t="shared" si="131"/>
        <v>0</v>
      </c>
      <c r="W731" s="15">
        <f t="shared" si="132"/>
        <v>0</v>
      </c>
      <c r="X731" s="5">
        <f t="shared" si="133"/>
        <v>0</v>
      </c>
      <c r="Y731" s="5">
        <f t="shared" si="134"/>
        <v>7.9762499325</v>
      </c>
      <c r="Z731" s="5">
        <f t="shared" si="135"/>
        <v>-9.3056249212500006</v>
      </c>
      <c r="AA731" s="5">
        <f t="shared" si="136"/>
        <v>0.88624999249999981</v>
      </c>
      <c r="AB731" s="5">
        <f t="shared" si="137"/>
        <v>0.44312499625000079</v>
      </c>
    </row>
    <row r="732" spans="1:28" x14ac:dyDescent="0.55000000000000004">
      <c r="A732" s="3" t="s">
        <v>79</v>
      </c>
      <c r="B732" s="3" t="s">
        <v>1329</v>
      </c>
      <c r="C732" t="s">
        <v>66</v>
      </c>
      <c r="D732" s="3" t="s">
        <v>36</v>
      </c>
      <c r="E732" s="3" t="s">
        <v>36</v>
      </c>
      <c r="F732" s="3" t="s">
        <v>77</v>
      </c>
      <c r="G732" s="5">
        <v>0.17499999999999999</v>
      </c>
      <c r="H732">
        <v>4</v>
      </c>
      <c r="I732" s="5">
        <v>0.91249999999999998</v>
      </c>
      <c r="J732" s="5">
        <v>0.22812499999999999</v>
      </c>
      <c r="K732">
        <v>3217</v>
      </c>
      <c r="L732" s="15">
        <v>1.2433944668946201E-3</v>
      </c>
      <c r="M732" s="13">
        <v>2.27662418402238</v>
      </c>
      <c r="N732" s="15">
        <v>0</v>
      </c>
      <c r="O732" s="5">
        <v>0</v>
      </c>
      <c r="P732" s="5">
        <v>0</v>
      </c>
      <c r="Q732" s="5">
        <f t="shared" si="127"/>
        <v>0.91249999999999998</v>
      </c>
      <c r="R732" s="5">
        <f t="shared" si="128"/>
        <v>-0.91249999999999998</v>
      </c>
      <c r="S732" s="15">
        <f t="shared" si="129"/>
        <v>-1</v>
      </c>
      <c r="T732">
        <v>0</v>
      </c>
      <c r="U732" s="5" t="str">
        <f t="shared" si="130"/>
        <v>NA</v>
      </c>
      <c r="V732" s="15">
        <f t="shared" si="131"/>
        <v>0</v>
      </c>
      <c r="W732" s="15">
        <f t="shared" si="132"/>
        <v>0</v>
      </c>
      <c r="X732" s="5">
        <f t="shared" si="133"/>
        <v>0</v>
      </c>
      <c r="Y732" s="5">
        <f t="shared" si="134"/>
        <v>0.82125000000000004</v>
      </c>
      <c r="Z732" s="5">
        <f t="shared" si="135"/>
        <v>-0.958125</v>
      </c>
      <c r="AA732" s="5">
        <f t="shared" si="136"/>
        <v>9.1249999999999942E-2</v>
      </c>
      <c r="AB732" s="5">
        <f t="shared" si="137"/>
        <v>4.5625000000000027E-2</v>
      </c>
    </row>
    <row r="733" spans="1:28" x14ac:dyDescent="0.55000000000000004">
      <c r="A733" s="3" t="s">
        <v>79</v>
      </c>
      <c r="B733" s="3" t="s">
        <v>1331</v>
      </c>
      <c r="C733" t="s">
        <v>66</v>
      </c>
      <c r="D733" s="3" t="s">
        <v>36</v>
      </c>
      <c r="E733" s="3" t="s">
        <v>36</v>
      </c>
      <c r="F733" s="3" t="s">
        <v>77</v>
      </c>
      <c r="G733" s="5">
        <v>0.17499999999999999</v>
      </c>
      <c r="H733">
        <v>2</v>
      </c>
      <c r="I733" s="5">
        <v>0.98750000000000004</v>
      </c>
      <c r="J733" s="5">
        <v>0.49375000000000002</v>
      </c>
      <c r="K733">
        <v>95</v>
      </c>
      <c r="L733" s="15">
        <v>2.1052631578947399E-2</v>
      </c>
      <c r="M733" s="13">
        <v>4.1284210526315803</v>
      </c>
      <c r="N733" s="15">
        <v>0</v>
      </c>
      <c r="O733" s="5">
        <v>0</v>
      </c>
      <c r="P733" s="5">
        <v>0</v>
      </c>
      <c r="Q733" s="5">
        <f t="shared" si="127"/>
        <v>0.98750000000000004</v>
      </c>
      <c r="R733" s="5">
        <f t="shared" si="128"/>
        <v>-0.98750000000000004</v>
      </c>
      <c r="S733" s="15">
        <f t="shared" si="129"/>
        <v>-1</v>
      </c>
      <c r="T733">
        <v>0</v>
      </c>
      <c r="U733" s="5" t="str">
        <f t="shared" si="130"/>
        <v>NA</v>
      </c>
      <c r="V733" s="15">
        <f t="shared" si="131"/>
        <v>0</v>
      </c>
      <c r="W733" s="15">
        <f t="shared" si="132"/>
        <v>0</v>
      </c>
      <c r="X733" s="5">
        <f t="shared" si="133"/>
        <v>0</v>
      </c>
      <c r="Y733" s="5">
        <f t="shared" si="134"/>
        <v>0.88875000000000004</v>
      </c>
      <c r="Z733" s="5">
        <f t="shared" si="135"/>
        <v>-1.036875</v>
      </c>
      <c r="AA733" s="5">
        <f t="shared" si="136"/>
        <v>9.8750000000000004E-2</v>
      </c>
      <c r="AB733" s="5">
        <f t="shared" si="137"/>
        <v>4.9374999999999947E-2</v>
      </c>
    </row>
    <row r="734" spans="1:28" x14ac:dyDescent="0.55000000000000004">
      <c r="A734" s="3" t="s">
        <v>79</v>
      </c>
      <c r="B734" s="3" t="s">
        <v>1333</v>
      </c>
      <c r="C734" t="s">
        <v>66</v>
      </c>
      <c r="D734" s="3" t="s">
        <v>36</v>
      </c>
      <c r="E734" s="3" t="s">
        <v>36</v>
      </c>
      <c r="F734" s="3" t="s">
        <v>50</v>
      </c>
      <c r="G734" s="5">
        <v>0.17499999999999999</v>
      </c>
      <c r="H734">
        <v>2</v>
      </c>
      <c r="I734" s="5">
        <v>1.1499999999999999</v>
      </c>
      <c r="J734" s="5">
        <v>0.57499999999999996</v>
      </c>
      <c r="K734">
        <v>158</v>
      </c>
      <c r="L734" s="15">
        <v>1.26582278481013E-2</v>
      </c>
      <c r="M734" s="13">
        <v>2.7569620253164602</v>
      </c>
      <c r="N734" s="15">
        <v>0</v>
      </c>
      <c r="O734" s="5">
        <v>0</v>
      </c>
      <c r="P734" s="5">
        <v>0</v>
      </c>
      <c r="Q734" s="5">
        <f t="shared" si="127"/>
        <v>1.1499999999999999</v>
      </c>
      <c r="R734" s="5">
        <f t="shared" si="128"/>
        <v>-1.1499999999999999</v>
      </c>
      <c r="S734" s="15">
        <f t="shared" si="129"/>
        <v>-1</v>
      </c>
      <c r="T734">
        <v>0</v>
      </c>
      <c r="U734" s="5" t="str">
        <f t="shared" si="130"/>
        <v>NA</v>
      </c>
      <c r="V734" s="15">
        <f t="shared" si="131"/>
        <v>0</v>
      </c>
      <c r="W734" s="15">
        <f t="shared" si="132"/>
        <v>0</v>
      </c>
      <c r="X734" s="5">
        <f t="shared" si="133"/>
        <v>0</v>
      </c>
      <c r="Y734" s="5">
        <f t="shared" si="134"/>
        <v>1.0349999999999999</v>
      </c>
      <c r="Z734" s="5">
        <f t="shared" si="135"/>
        <v>-1.2075</v>
      </c>
      <c r="AA734" s="5">
        <f t="shared" si="136"/>
        <v>0.11499999999999999</v>
      </c>
      <c r="AB734" s="5">
        <f t="shared" si="137"/>
        <v>5.7500000000000107E-2</v>
      </c>
    </row>
    <row r="735" spans="1:28" x14ac:dyDescent="0.55000000000000004">
      <c r="A735" s="3" t="s">
        <v>79</v>
      </c>
      <c r="B735" s="3" t="s">
        <v>1335</v>
      </c>
      <c r="C735" t="s">
        <v>66</v>
      </c>
      <c r="D735" s="3" t="s">
        <v>36</v>
      </c>
      <c r="E735" s="3" t="s">
        <v>36</v>
      </c>
      <c r="F735" s="3" t="s">
        <v>77</v>
      </c>
      <c r="G735" s="5">
        <v>0.17499999999999999</v>
      </c>
      <c r="H735">
        <v>3</v>
      </c>
      <c r="I735" s="5">
        <v>2.85</v>
      </c>
      <c r="J735" s="5">
        <v>0.95</v>
      </c>
      <c r="K735">
        <v>611</v>
      </c>
      <c r="L735" s="15">
        <v>4.9099836333878905E-3</v>
      </c>
      <c r="M735" s="13">
        <v>4.0689034369885402</v>
      </c>
      <c r="N735" s="15">
        <v>0</v>
      </c>
      <c r="O735" s="5">
        <v>0</v>
      </c>
      <c r="P735" s="5">
        <v>0</v>
      </c>
      <c r="Q735" s="5">
        <f t="shared" si="127"/>
        <v>2.85</v>
      </c>
      <c r="R735" s="5">
        <f t="shared" si="128"/>
        <v>-2.85</v>
      </c>
      <c r="S735" s="15">
        <f t="shared" si="129"/>
        <v>-1</v>
      </c>
      <c r="T735">
        <v>0</v>
      </c>
      <c r="U735" s="5" t="str">
        <f t="shared" si="130"/>
        <v>NA</v>
      </c>
      <c r="V735" s="15">
        <f t="shared" si="131"/>
        <v>0</v>
      </c>
      <c r="W735" s="15">
        <f t="shared" si="132"/>
        <v>0</v>
      </c>
      <c r="X735" s="5">
        <f t="shared" si="133"/>
        <v>0</v>
      </c>
      <c r="Y735" s="5">
        <f t="shared" si="134"/>
        <v>2.5649999999999999</v>
      </c>
      <c r="Z735" s="5">
        <f t="shared" si="135"/>
        <v>-2.9925000000000002</v>
      </c>
      <c r="AA735" s="5">
        <f t="shared" si="136"/>
        <v>0.28500000000000014</v>
      </c>
      <c r="AB735" s="5">
        <f t="shared" si="137"/>
        <v>0.14250000000000007</v>
      </c>
    </row>
    <row r="736" spans="1:28" x14ac:dyDescent="0.55000000000000004">
      <c r="A736" s="3" t="s">
        <v>63</v>
      </c>
      <c r="B736" s="3" t="s">
        <v>212</v>
      </c>
      <c r="C736" t="s">
        <v>66</v>
      </c>
      <c r="D736" s="3" t="s">
        <v>36</v>
      </c>
      <c r="E736" s="3" t="s">
        <v>36</v>
      </c>
      <c r="F736" s="3" t="s">
        <v>67</v>
      </c>
      <c r="G736" s="5">
        <v>0.1875</v>
      </c>
      <c r="H736">
        <v>1</v>
      </c>
      <c r="I736" s="5">
        <v>0.3125</v>
      </c>
      <c r="J736" s="5">
        <v>0.3125</v>
      </c>
      <c r="K736">
        <v>221</v>
      </c>
      <c r="L736" s="15">
        <v>4.5248868778280504E-3</v>
      </c>
      <c r="M736" s="13">
        <v>3.7049773755656101</v>
      </c>
      <c r="N736" s="15">
        <v>0</v>
      </c>
      <c r="O736" s="5">
        <v>0</v>
      </c>
      <c r="P736" s="5">
        <v>0</v>
      </c>
      <c r="Q736" s="5">
        <f t="shared" si="127"/>
        <v>0.3125</v>
      </c>
      <c r="R736" s="5">
        <f t="shared" si="128"/>
        <v>-0.3125</v>
      </c>
      <c r="S736" s="15">
        <f t="shared" si="129"/>
        <v>-1</v>
      </c>
      <c r="T736">
        <v>0</v>
      </c>
      <c r="U736" s="5" t="str">
        <f t="shared" si="130"/>
        <v>NA</v>
      </c>
      <c r="V736" s="15">
        <f t="shared" si="131"/>
        <v>0</v>
      </c>
      <c r="W736" s="15">
        <f t="shared" si="132"/>
        <v>0</v>
      </c>
      <c r="X736" s="5">
        <f t="shared" si="133"/>
        <v>0</v>
      </c>
      <c r="Y736" s="5">
        <f t="shared" si="134"/>
        <v>0.28125</v>
      </c>
      <c r="Z736" s="5">
        <f t="shared" si="135"/>
        <v>-0.328125</v>
      </c>
      <c r="AA736" s="5">
        <f t="shared" si="136"/>
        <v>3.125E-2</v>
      </c>
      <c r="AB736" s="5">
        <f t="shared" si="137"/>
        <v>1.5625E-2</v>
      </c>
    </row>
    <row r="737" spans="1:28" x14ac:dyDescent="0.55000000000000004">
      <c r="A737" s="3" t="s">
        <v>63</v>
      </c>
      <c r="B737" s="3" t="s">
        <v>1338</v>
      </c>
      <c r="C737" t="s">
        <v>66</v>
      </c>
      <c r="D737" s="3" t="s">
        <v>36</v>
      </c>
      <c r="E737" s="3" t="s">
        <v>36</v>
      </c>
      <c r="F737" s="3" t="s">
        <v>67</v>
      </c>
      <c r="G737" s="5">
        <v>0.1875</v>
      </c>
      <c r="H737">
        <v>8</v>
      </c>
      <c r="I737" s="5">
        <v>3.3125</v>
      </c>
      <c r="J737" s="5">
        <v>0.4140625</v>
      </c>
      <c r="K737">
        <v>2683</v>
      </c>
      <c r="L737" s="15">
        <v>2.9817368617219503E-3</v>
      </c>
      <c r="M737" s="13">
        <v>3.4451733134550899</v>
      </c>
      <c r="N737" s="15">
        <v>0</v>
      </c>
      <c r="O737" s="5">
        <v>0</v>
      </c>
      <c r="P737" s="5">
        <v>0</v>
      </c>
      <c r="Q737" s="5">
        <f t="shared" si="127"/>
        <v>3.3125</v>
      </c>
      <c r="R737" s="5">
        <f t="shared" si="128"/>
        <v>-3.3125</v>
      </c>
      <c r="S737" s="15">
        <f t="shared" si="129"/>
        <v>-1</v>
      </c>
      <c r="T737">
        <v>0</v>
      </c>
      <c r="U737" s="5" t="str">
        <f t="shared" si="130"/>
        <v>NA</v>
      </c>
      <c r="V737" s="15">
        <f t="shared" si="131"/>
        <v>0</v>
      </c>
      <c r="W737" s="15">
        <f t="shared" si="132"/>
        <v>0</v>
      </c>
      <c r="X737" s="5">
        <f t="shared" si="133"/>
        <v>0</v>
      </c>
      <c r="Y737" s="5">
        <f t="shared" si="134"/>
        <v>2.9812500000000002</v>
      </c>
      <c r="Z737" s="5">
        <f t="shared" si="135"/>
        <v>-3.4781250000000004</v>
      </c>
      <c r="AA737" s="5">
        <f t="shared" si="136"/>
        <v>0.33124999999999982</v>
      </c>
      <c r="AB737" s="5">
        <f t="shared" si="137"/>
        <v>0.16562500000000036</v>
      </c>
    </row>
    <row r="738" spans="1:28" x14ac:dyDescent="0.55000000000000004">
      <c r="A738" s="3" t="s">
        <v>79</v>
      </c>
      <c r="B738" s="3" t="s">
        <v>1340</v>
      </c>
      <c r="C738" t="s">
        <v>66</v>
      </c>
      <c r="D738" s="3" t="s">
        <v>36</v>
      </c>
      <c r="E738" s="3" t="s">
        <v>36</v>
      </c>
      <c r="F738" s="3" t="s">
        <v>50</v>
      </c>
      <c r="G738" s="5">
        <v>0.1875</v>
      </c>
      <c r="H738">
        <v>2</v>
      </c>
      <c r="I738" s="5">
        <v>0.73750000000000004</v>
      </c>
      <c r="J738" s="5">
        <v>0.36875000000000002</v>
      </c>
      <c r="K738">
        <v>263</v>
      </c>
      <c r="L738" s="15">
        <v>7.6045627376425898E-3</v>
      </c>
      <c r="M738" s="13">
        <v>3.4608365019011398</v>
      </c>
      <c r="N738" s="15">
        <v>0</v>
      </c>
      <c r="O738" s="5">
        <v>0</v>
      </c>
      <c r="P738" s="5">
        <v>0</v>
      </c>
      <c r="Q738" s="5">
        <f t="shared" si="127"/>
        <v>0.73750000000000004</v>
      </c>
      <c r="R738" s="5">
        <f t="shared" si="128"/>
        <v>-0.73750000000000004</v>
      </c>
      <c r="S738" s="15">
        <f t="shared" si="129"/>
        <v>-1</v>
      </c>
      <c r="T738">
        <v>0</v>
      </c>
      <c r="U738" s="5" t="str">
        <f t="shared" si="130"/>
        <v>NA</v>
      </c>
      <c r="V738" s="15">
        <f t="shared" si="131"/>
        <v>0</v>
      </c>
      <c r="W738" s="15">
        <f t="shared" si="132"/>
        <v>0</v>
      </c>
      <c r="X738" s="5">
        <f t="shared" si="133"/>
        <v>0</v>
      </c>
      <c r="Y738" s="5">
        <f t="shared" si="134"/>
        <v>0.66375000000000006</v>
      </c>
      <c r="Z738" s="5">
        <f t="shared" si="135"/>
        <v>-0.77437500000000004</v>
      </c>
      <c r="AA738" s="5">
        <f t="shared" si="136"/>
        <v>7.3749999999999982E-2</v>
      </c>
      <c r="AB738" s="5">
        <f t="shared" si="137"/>
        <v>3.6874999999999991E-2</v>
      </c>
    </row>
    <row r="739" spans="1:28" x14ac:dyDescent="0.55000000000000004">
      <c r="A739" s="3" t="s">
        <v>79</v>
      </c>
      <c r="B739" s="3" t="s">
        <v>1342</v>
      </c>
      <c r="C739" t="s">
        <v>66</v>
      </c>
      <c r="D739" s="3" t="s">
        <v>36</v>
      </c>
      <c r="E739" s="3" t="s">
        <v>36</v>
      </c>
      <c r="F739" s="3" t="s">
        <v>77</v>
      </c>
      <c r="G739" s="5">
        <v>0.1875</v>
      </c>
      <c r="H739">
        <v>2</v>
      </c>
      <c r="I739" s="5">
        <v>1.6375</v>
      </c>
      <c r="J739" s="5">
        <v>0.81874999999999998</v>
      </c>
      <c r="K739">
        <v>4047</v>
      </c>
      <c r="L739" s="15">
        <v>4.9419322955275504E-4</v>
      </c>
      <c r="M739" s="13">
        <v>3.2357548801581402</v>
      </c>
      <c r="N739" s="15">
        <v>0</v>
      </c>
      <c r="O739" s="5">
        <v>0</v>
      </c>
      <c r="P739" s="5">
        <v>0</v>
      </c>
      <c r="Q739" s="5">
        <f t="shared" si="127"/>
        <v>1.6375</v>
      </c>
      <c r="R739" s="5">
        <f t="shared" si="128"/>
        <v>-1.6375</v>
      </c>
      <c r="S739" s="15">
        <f t="shared" si="129"/>
        <v>-1</v>
      </c>
      <c r="T739">
        <v>0</v>
      </c>
      <c r="U739" s="5" t="str">
        <f t="shared" si="130"/>
        <v>NA</v>
      </c>
      <c r="V739" s="15">
        <f t="shared" si="131"/>
        <v>0</v>
      </c>
      <c r="W739" s="15">
        <f t="shared" si="132"/>
        <v>0</v>
      </c>
      <c r="X739" s="5">
        <f t="shared" si="133"/>
        <v>0</v>
      </c>
      <c r="Y739" s="5">
        <f t="shared" si="134"/>
        <v>1.4737499999999999</v>
      </c>
      <c r="Z739" s="5">
        <f t="shared" si="135"/>
        <v>-1.7193750000000001</v>
      </c>
      <c r="AA739" s="5">
        <f t="shared" si="136"/>
        <v>0.16375000000000006</v>
      </c>
      <c r="AB739" s="5">
        <f t="shared" si="137"/>
        <v>8.1875000000000142E-2</v>
      </c>
    </row>
    <row r="740" spans="1:28" x14ac:dyDescent="0.55000000000000004">
      <c r="A740" s="3" t="s">
        <v>79</v>
      </c>
      <c r="B740" s="3" t="s">
        <v>1344</v>
      </c>
      <c r="C740" t="s">
        <v>66</v>
      </c>
      <c r="D740" s="3" t="s">
        <v>36</v>
      </c>
      <c r="E740" s="3" t="s">
        <v>36</v>
      </c>
      <c r="F740" s="3" t="s">
        <v>77</v>
      </c>
      <c r="G740" s="5">
        <v>0.1875</v>
      </c>
      <c r="H740">
        <v>5</v>
      </c>
      <c r="I740" s="5">
        <v>1.7375</v>
      </c>
      <c r="J740" s="5">
        <v>0.34749999999999998</v>
      </c>
      <c r="K740">
        <v>277</v>
      </c>
      <c r="L740" s="15">
        <v>1.8050541516245501E-2</v>
      </c>
      <c r="M740" s="13">
        <v>3.8530685920577601</v>
      </c>
      <c r="N740" s="15">
        <v>0</v>
      </c>
      <c r="O740" s="5">
        <v>0</v>
      </c>
      <c r="P740" s="5">
        <v>0</v>
      </c>
      <c r="Q740" s="5">
        <f t="shared" si="127"/>
        <v>1.7375</v>
      </c>
      <c r="R740" s="5">
        <f t="shared" si="128"/>
        <v>-1.7375</v>
      </c>
      <c r="S740" s="15">
        <f t="shared" si="129"/>
        <v>-1</v>
      </c>
      <c r="T740">
        <v>0</v>
      </c>
      <c r="U740" s="5" t="str">
        <f t="shared" si="130"/>
        <v>NA</v>
      </c>
      <c r="V740" s="15">
        <f t="shared" si="131"/>
        <v>0</v>
      </c>
      <c r="W740" s="15">
        <f t="shared" si="132"/>
        <v>0</v>
      </c>
      <c r="X740" s="5">
        <f t="shared" si="133"/>
        <v>0</v>
      </c>
      <c r="Y740" s="5">
        <f t="shared" si="134"/>
        <v>1.56375</v>
      </c>
      <c r="Z740" s="5">
        <f t="shared" si="135"/>
        <v>-1.8243750000000001</v>
      </c>
      <c r="AA740" s="5">
        <f t="shared" si="136"/>
        <v>0.17375000000000007</v>
      </c>
      <c r="AB740" s="5">
        <f t="shared" si="137"/>
        <v>8.6875000000000036E-2</v>
      </c>
    </row>
    <row r="741" spans="1:28" x14ac:dyDescent="0.55000000000000004">
      <c r="A741" s="3" t="s">
        <v>79</v>
      </c>
      <c r="B741" s="3" t="s">
        <v>1346</v>
      </c>
      <c r="C741" t="s">
        <v>66</v>
      </c>
      <c r="D741" s="3" t="s">
        <v>36</v>
      </c>
      <c r="E741" s="3" t="s">
        <v>36</v>
      </c>
      <c r="F741" s="3" t="s">
        <v>77</v>
      </c>
      <c r="G741" s="5">
        <v>0.1875</v>
      </c>
      <c r="H741">
        <v>5</v>
      </c>
      <c r="I741" s="5">
        <v>2.1875</v>
      </c>
      <c r="J741" s="5">
        <v>0.4375</v>
      </c>
      <c r="K741">
        <v>844</v>
      </c>
      <c r="L741" s="15">
        <v>5.9241706161137393E-3</v>
      </c>
      <c r="M741" s="13">
        <v>4.0159952606635096</v>
      </c>
      <c r="N741" s="15">
        <v>0</v>
      </c>
      <c r="O741" s="5">
        <v>0</v>
      </c>
      <c r="P741" s="5">
        <v>0</v>
      </c>
      <c r="Q741" s="5">
        <f t="shared" si="127"/>
        <v>2.1875</v>
      </c>
      <c r="R741" s="5">
        <f t="shared" si="128"/>
        <v>-2.1875</v>
      </c>
      <c r="S741" s="15">
        <f t="shared" si="129"/>
        <v>-1</v>
      </c>
      <c r="T741">
        <v>0</v>
      </c>
      <c r="U741" s="5" t="str">
        <f t="shared" si="130"/>
        <v>NA</v>
      </c>
      <c r="V741" s="15">
        <f t="shared" si="131"/>
        <v>0</v>
      </c>
      <c r="W741" s="15">
        <f t="shared" si="132"/>
        <v>0</v>
      </c>
      <c r="X741" s="5">
        <f t="shared" si="133"/>
        <v>0</v>
      </c>
      <c r="Y741" s="5">
        <f t="shared" si="134"/>
        <v>1.96875</v>
      </c>
      <c r="Z741" s="5">
        <f t="shared" si="135"/>
        <v>-2.296875</v>
      </c>
      <c r="AA741" s="5">
        <f t="shared" si="136"/>
        <v>0.21875</v>
      </c>
      <c r="AB741" s="5">
        <f t="shared" si="137"/>
        <v>0.109375</v>
      </c>
    </row>
    <row r="742" spans="1:28" x14ac:dyDescent="0.55000000000000004">
      <c r="A742" s="3" t="s">
        <v>79</v>
      </c>
      <c r="B742" s="3" t="s">
        <v>1348</v>
      </c>
      <c r="C742" t="s">
        <v>66</v>
      </c>
      <c r="D742" s="3" t="s">
        <v>36</v>
      </c>
      <c r="E742" s="3" t="s">
        <v>36</v>
      </c>
      <c r="F742" s="3" t="s">
        <v>50</v>
      </c>
      <c r="G742" s="5">
        <v>0.1875</v>
      </c>
      <c r="H742">
        <v>5</v>
      </c>
      <c r="I742" s="5">
        <v>2.2124999999999999</v>
      </c>
      <c r="J742" s="5">
        <v>0.4425</v>
      </c>
      <c r="K742">
        <v>78</v>
      </c>
      <c r="L742" s="15">
        <v>6.4102564102564097E-2</v>
      </c>
      <c r="M742" s="13">
        <v>2.6397435897435901</v>
      </c>
      <c r="N742" s="15">
        <v>0</v>
      </c>
      <c r="O742" s="5">
        <v>0</v>
      </c>
      <c r="P742" s="5">
        <v>0</v>
      </c>
      <c r="Q742" s="5">
        <f t="shared" si="127"/>
        <v>2.2124999999999999</v>
      </c>
      <c r="R742" s="5">
        <f t="shared" si="128"/>
        <v>-2.2124999999999999</v>
      </c>
      <c r="S742" s="15">
        <f t="shared" si="129"/>
        <v>-1</v>
      </c>
      <c r="T742">
        <v>0</v>
      </c>
      <c r="U742" s="5" t="str">
        <f t="shared" si="130"/>
        <v>NA</v>
      </c>
      <c r="V742" s="15">
        <f t="shared" si="131"/>
        <v>0</v>
      </c>
      <c r="W742" s="15">
        <f t="shared" si="132"/>
        <v>0</v>
      </c>
      <c r="X742" s="5">
        <f t="shared" si="133"/>
        <v>0</v>
      </c>
      <c r="Y742" s="5">
        <f t="shared" si="134"/>
        <v>1.99125</v>
      </c>
      <c r="Z742" s="5">
        <f t="shared" si="135"/>
        <v>-2.3231250000000001</v>
      </c>
      <c r="AA742" s="5">
        <f t="shared" si="136"/>
        <v>0.22124999999999995</v>
      </c>
      <c r="AB742" s="5">
        <f t="shared" si="137"/>
        <v>0.1106250000000002</v>
      </c>
    </row>
    <row r="743" spans="1:28" x14ac:dyDescent="0.55000000000000004">
      <c r="A743" s="3" t="s">
        <v>79</v>
      </c>
      <c r="B743" s="3" t="s">
        <v>1350</v>
      </c>
      <c r="C743" t="s">
        <v>31</v>
      </c>
      <c r="D743" s="3" t="s">
        <v>36</v>
      </c>
      <c r="E743" s="3" t="s">
        <v>36</v>
      </c>
      <c r="F743" s="3" t="s">
        <v>77</v>
      </c>
      <c r="G743" s="5">
        <v>0.1875</v>
      </c>
      <c r="H743">
        <v>4</v>
      </c>
      <c r="I743" s="5">
        <v>2.9375</v>
      </c>
      <c r="J743" s="5">
        <v>0.734375</v>
      </c>
      <c r="K743">
        <v>169</v>
      </c>
      <c r="L743" s="15">
        <v>2.3668639053254399E-2</v>
      </c>
      <c r="M743" s="13">
        <v>3.0846153846153799</v>
      </c>
      <c r="N743" s="15">
        <v>0</v>
      </c>
      <c r="O743" s="5">
        <v>0</v>
      </c>
      <c r="P743" s="5">
        <v>0</v>
      </c>
      <c r="Q743" s="5">
        <f t="shared" si="127"/>
        <v>2.9375</v>
      </c>
      <c r="R743" s="5">
        <f t="shared" si="128"/>
        <v>-2.9375</v>
      </c>
      <c r="S743" s="15">
        <f t="shared" si="129"/>
        <v>-1</v>
      </c>
      <c r="T743">
        <v>0</v>
      </c>
      <c r="U743" s="5" t="str">
        <f t="shared" si="130"/>
        <v>NA</v>
      </c>
      <c r="V743" s="15">
        <f t="shared" si="131"/>
        <v>0</v>
      </c>
      <c r="W743" s="15">
        <f t="shared" si="132"/>
        <v>0</v>
      </c>
      <c r="X743" s="5">
        <f t="shared" si="133"/>
        <v>0</v>
      </c>
      <c r="Y743" s="5">
        <f t="shared" si="134"/>
        <v>2.6437500000000003</v>
      </c>
      <c r="Z743" s="5">
        <f t="shared" si="135"/>
        <v>-3.0843750000000001</v>
      </c>
      <c r="AA743" s="5">
        <f t="shared" si="136"/>
        <v>0.29374999999999973</v>
      </c>
      <c r="AB743" s="5">
        <f t="shared" si="137"/>
        <v>0.14687500000000009</v>
      </c>
    </row>
    <row r="744" spans="1:28" x14ac:dyDescent="0.55000000000000004">
      <c r="A744" s="3" t="s">
        <v>79</v>
      </c>
      <c r="B744" s="3" t="s">
        <v>1352</v>
      </c>
      <c r="C744" t="s">
        <v>31</v>
      </c>
      <c r="D744" s="3" t="s">
        <v>36</v>
      </c>
      <c r="E744" s="3" t="s">
        <v>36</v>
      </c>
      <c r="F744" s="3" t="s">
        <v>77</v>
      </c>
      <c r="G744" s="5">
        <v>0.1875</v>
      </c>
      <c r="H744">
        <v>7</v>
      </c>
      <c r="I744" s="5">
        <v>3.6499999375000001</v>
      </c>
      <c r="J744" s="5">
        <v>0.52142856250000003</v>
      </c>
      <c r="K744">
        <v>655</v>
      </c>
      <c r="L744" s="15">
        <v>1.0687022900763401E-2</v>
      </c>
      <c r="M744" s="13">
        <v>3.23221374045802</v>
      </c>
      <c r="N744" s="15">
        <v>0</v>
      </c>
      <c r="O744" s="5">
        <v>0</v>
      </c>
      <c r="P744" s="5">
        <v>0</v>
      </c>
      <c r="Q744" s="5">
        <f t="shared" si="127"/>
        <v>3.6499999375000001</v>
      </c>
      <c r="R744" s="5">
        <f t="shared" si="128"/>
        <v>-3.6499999375000001</v>
      </c>
      <c r="S744" s="15">
        <f t="shared" si="129"/>
        <v>-1</v>
      </c>
      <c r="T744">
        <v>0</v>
      </c>
      <c r="U744" s="5" t="str">
        <f t="shared" si="130"/>
        <v>NA</v>
      </c>
      <c r="V744" s="15">
        <f t="shared" si="131"/>
        <v>0</v>
      </c>
      <c r="W744" s="15">
        <f t="shared" si="132"/>
        <v>0</v>
      </c>
      <c r="X744" s="5">
        <f t="shared" si="133"/>
        <v>0</v>
      </c>
      <c r="Y744" s="5">
        <f t="shared" si="134"/>
        <v>3.2849999437499999</v>
      </c>
      <c r="Z744" s="5">
        <f t="shared" si="135"/>
        <v>-3.8324999343750004</v>
      </c>
      <c r="AA744" s="5">
        <f t="shared" si="136"/>
        <v>0.36499999375000014</v>
      </c>
      <c r="AB744" s="5">
        <f t="shared" si="137"/>
        <v>0.18249999687500029</v>
      </c>
    </row>
    <row r="745" spans="1:28" x14ac:dyDescent="0.55000000000000004">
      <c r="A745" s="3" t="s">
        <v>79</v>
      </c>
      <c r="B745" s="3" t="s">
        <v>1355</v>
      </c>
      <c r="C745" t="s">
        <v>31</v>
      </c>
      <c r="D745" s="3" t="s">
        <v>36</v>
      </c>
      <c r="E745" s="3" t="s">
        <v>36</v>
      </c>
      <c r="F745" s="3" t="s">
        <v>77</v>
      </c>
      <c r="G745" s="5">
        <v>0.1875</v>
      </c>
      <c r="H745">
        <v>8</v>
      </c>
      <c r="I745" s="5">
        <v>4.3125</v>
      </c>
      <c r="J745" s="5">
        <v>0.5390625</v>
      </c>
      <c r="K745">
        <v>195</v>
      </c>
      <c r="L745" s="15">
        <v>4.1025641025641005E-2</v>
      </c>
      <c r="M745" s="13">
        <v>3.2194871794871802</v>
      </c>
      <c r="N745" s="15">
        <v>0</v>
      </c>
      <c r="O745" s="5">
        <v>0</v>
      </c>
      <c r="P745" s="5">
        <v>0</v>
      </c>
      <c r="Q745" s="5">
        <f t="shared" si="127"/>
        <v>4.3125</v>
      </c>
      <c r="R745" s="5">
        <f t="shared" si="128"/>
        <v>-4.3125</v>
      </c>
      <c r="S745" s="15">
        <f t="shared" si="129"/>
        <v>-1</v>
      </c>
      <c r="T745">
        <v>0</v>
      </c>
      <c r="U745" s="5" t="str">
        <f t="shared" si="130"/>
        <v>NA</v>
      </c>
      <c r="V745" s="15">
        <f t="shared" si="131"/>
        <v>0</v>
      </c>
      <c r="W745" s="15">
        <f t="shared" si="132"/>
        <v>0</v>
      </c>
      <c r="X745" s="5">
        <f t="shared" si="133"/>
        <v>0</v>
      </c>
      <c r="Y745" s="5">
        <f t="shared" si="134"/>
        <v>3.8812500000000001</v>
      </c>
      <c r="Z745" s="5">
        <f t="shared" si="135"/>
        <v>-4.5281250000000002</v>
      </c>
      <c r="AA745" s="5">
        <f t="shared" si="136"/>
        <v>0.43124999999999991</v>
      </c>
      <c r="AB745" s="5">
        <f t="shared" si="137"/>
        <v>0.21562500000000018</v>
      </c>
    </row>
    <row r="746" spans="1:28" x14ac:dyDescent="0.55000000000000004">
      <c r="A746" s="3" t="s">
        <v>79</v>
      </c>
      <c r="B746" s="3" t="s">
        <v>1357</v>
      </c>
      <c r="C746" t="s">
        <v>31</v>
      </c>
      <c r="D746" s="3" t="s">
        <v>36</v>
      </c>
      <c r="E746" s="3" t="s">
        <v>36</v>
      </c>
      <c r="F746" s="3" t="s">
        <v>77</v>
      </c>
      <c r="G746" s="5">
        <v>0.1875</v>
      </c>
      <c r="H746">
        <v>18</v>
      </c>
      <c r="I746" s="5">
        <v>12.324999825000003</v>
      </c>
      <c r="J746" s="5">
        <v>0.68472221250000009</v>
      </c>
      <c r="K746">
        <v>379</v>
      </c>
      <c r="L746" s="15">
        <v>4.7493403693931402E-2</v>
      </c>
      <c r="M746" s="13">
        <v>2.6688654353561998</v>
      </c>
      <c r="N746" s="15">
        <v>0</v>
      </c>
      <c r="O746" s="5">
        <v>0</v>
      </c>
      <c r="P746" s="5">
        <v>0</v>
      </c>
      <c r="Q746" s="5">
        <f t="shared" si="127"/>
        <v>12.324999825000003</v>
      </c>
      <c r="R746" s="5">
        <f t="shared" si="128"/>
        <v>-12.324999825000003</v>
      </c>
      <c r="S746" s="15">
        <f t="shared" si="129"/>
        <v>-1</v>
      </c>
      <c r="T746">
        <v>0</v>
      </c>
      <c r="U746" s="5" t="str">
        <f t="shared" si="130"/>
        <v>NA</v>
      </c>
      <c r="V746" s="15">
        <f t="shared" si="131"/>
        <v>0</v>
      </c>
      <c r="W746" s="15">
        <f t="shared" si="132"/>
        <v>0</v>
      </c>
      <c r="X746" s="5">
        <f t="shared" si="133"/>
        <v>0</v>
      </c>
      <c r="Y746" s="5">
        <f t="shared" si="134"/>
        <v>11.092499842500002</v>
      </c>
      <c r="Z746" s="5">
        <f t="shared" si="135"/>
        <v>-12.941249816250004</v>
      </c>
      <c r="AA746" s="5">
        <f t="shared" si="136"/>
        <v>1.2324999825000003</v>
      </c>
      <c r="AB746" s="5">
        <f t="shared" si="137"/>
        <v>0.61624999125000102</v>
      </c>
    </row>
    <row r="747" spans="1:28" x14ac:dyDescent="0.55000000000000004">
      <c r="A747" s="3" t="s">
        <v>63</v>
      </c>
      <c r="B747" s="3" t="s">
        <v>1359</v>
      </c>
      <c r="C747" t="s">
        <v>66</v>
      </c>
      <c r="D747" s="3" t="s">
        <v>36</v>
      </c>
      <c r="E747" s="3" t="s">
        <v>36</v>
      </c>
      <c r="F747" s="3" t="s">
        <v>67</v>
      </c>
      <c r="G747" s="5">
        <v>0.2</v>
      </c>
      <c r="H747">
        <v>3</v>
      </c>
      <c r="I747" s="5">
        <v>0.47499997499999991</v>
      </c>
      <c r="J747" s="5">
        <v>0.15833332499999997</v>
      </c>
      <c r="K747">
        <v>116</v>
      </c>
      <c r="L747" s="15">
        <v>2.5862068965517203E-2</v>
      </c>
      <c r="M747" s="13">
        <v>1.5818965517241399</v>
      </c>
      <c r="N747" s="15">
        <v>0</v>
      </c>
      <c r="O747" s="5">
        <v>0</v>
      </c>
      <c r="P747" s="5">
        <v>0</v>
      </c>
      <c r="Q747" s="5">
        <f t="shared" si="127"/>
        <v>0.47499997499999991</v>
      </c>
      <c r="R747" s="5">
        <f t="shared" si="128"/>
        <v>-0.47499997499999991</v>
      </c>
      <c r="S747" s="15">
        <f t="shared" si="129"/>
        <v>-1</v>
      </c>
      <c r="T747">
        <v>0</v>
      </c>
      <c r="U747" s="5" t="str">
        <f t="shared" si="130"/>
        <v>NA</v>
      </c>
      <c r="V747" s="15">
        <f t="shared" si="131"/>
        <v>0</v>
      </c>
      <c r="W747" s="15">
        <f t="shared" si="132"/>
        <v>0</v>
      </c>
      <c r="X747" s="5">
        <f t="shared" si="133"/>
        <v>0</v>
      </c>
      <c r="Y747" s="5">
        <f t="shared" si="134"/>
        <v>0.42749997749999991</v>
      </c>
      <c r="Z747" s="5">
        <f t="shared" si="135"/>
        <v>-0.49874997374999991</v>
      </c>
      <c r="AA747" s="5">
        <f t="shared" si="136"/>
        <v>4.7499997500000002E-2</v>
      </c>
      <c r="AB747" s="5">
        <f t="shared" si="137"/>
        <v>2.3749998750000001E-2</v>
      </c>
    </row>
    <row r="748" spans="1:28" x14ac:dyDescent="0.55000000000000004">
      <c r="A748" s="3" t="s">
        <v>63</v>
      </c>
      <c r="B748" s="3" t="s">
        <v>1362</v>
      </c>
      <c r="C748" t="s">
        <v>66</v>
      </c>
      <c r="D748" s="3" t="s">
        <v>36</v>
      </c>
      <c r="E748" s="3" t="s">
        <v>36</v>
      </c>
      <c r="F748" s="3" t="s">
        <v>67</v>
      </c>
      <c r="G748" s="5">
        <v>0.2</v>
      </c>
      <c r="H748">
        <v>1</v>
      </c>
      <c r="I748" s="5">
        <v>0.51249999999999996</v>
      </c>
      <c r="J748" s="5">
        <v>0.51249999999999996</v>
      </c>
      <c r="K748">
        <v>142</v>
      </c>
      <c r="L748" s="15">
        <v>7.0422535211267599E-3</v>
      </c>
      <c r="M748" s="13">
        <v>2.97535211267606</v>
      </c>
      <c r="N748" s="15">
        <v>0</v>
      </c>
      <c r="O748" s="5">
        <v>0</v>
      </c>
      <c r="P748" s="5">
        <v>0</v>
      </c>
      <c r="Q748" s="5">
        <f t="shared" si="127"/>
        <v>0.51249999999999996</v>
      </c>
      <c r="R748" s="5">
        <f t="shared" si="128"/>
        <v>-0.51249999999999996</v>
      </c>
      <c r="S748" s="15">
        <f t="shared" si="129"/>
        <v>-1</v>
      </c>
      <c r="T748">
        <v>0</v>
      </c>
      <c r="U748" s="5" t="str">
        <f t="shared" si="130"/>
        <v>NA</v>
      </c>
      <c r="V748" s="15">
        <f t="shared" si="131"/>
        <v>0</v>
      </c>
      <c r="W748" s="15">
        <f t="shared" si="132"/>
        <v>0</v>
      </c>
      <c r="X748" s="5">
        <f t="shared" si="133"/>
        <v>0</v>
      </c>
      <c r="Y748" s="5">
        <f t="shared" si="134"/>
        <v>0.46124999999999999</v>
      </c>
      <c r="Z748" s="5">
        <f t="shared" si="135"/>
        <v>-0.53812499999999996</v>
      </c>
      <c r="AA748" s="5">
        <f t="shared" si="136"/>
        <v>5.1249999999999962E-2</v>
      </c>
      <c r="AB748" s="5">
        <f t="shared" si="137"/>
        <v>2.5625000000000009E-2</v>
      </c>
    </row>
    <row r="749" spans="1:28" x14ac:dyDescent="0.55000000000000004">
      <c r="A749" s="3" t="s">
        <v>63</v>
      </c>
      <c r="B749" s="3" t="s">
        <v>1365</v>
      </c>
      <c r="C749" t="s">
        <v>66</v>
      </c>
      <c r="D749" s="3" t="s">
        <v>36</v>
      </c>
      <c r="E749" s="3" t="s">
        <v>36</v>
      </c>
      <c r="F749" s="3" t="s">
        <v>67</v>
      </c>
      <c r="G749" s="5">
        <v>0.2</v>
      </c>
      <c r="H749">
        <v>4</v>
      </c>
      <c r="I749" s="5">
        <v>2.0499999999999998</v>
      </c>
      <c r="J749" s="5">
        <v>0.51249999999999996</v>
      </c>
      <c r="K749">
        <v>218</v>
      </c>
      <c r="L749" s="15">
        <v>1.8348623853211E-2</v>
      </c>
      <c r="M749" s="13">
        <v>2.0555045871559599</v>
      </c>
      <c r="N749" s="15">
        <v>0</v>
      </c>
      <c r="O749" s="5">
        <v>0</v>
      </c>
      <c r="P749" s="5">
        <v>0</v>
      </c>
      <c r="Q749" s="5">
        <f t="shared" si="127"/>
        <v>2.0499999999999998</v>
      </c>
      <c r="R749" s="5">
        <f t="shared" si="128"/>
        <v>-2.0499999999999998</v>
      </c>
      <c r="S749" s="15">
        <f t="shared" si="129"/>
        <v>-1</v>
      </c>
      <c r="T749">
        <v>0</v>
      </c>
      <c r="U749" s="5" t="str">
        <f t="shared" si="130"/>
        <v>NA</v>
      </c>
      <c r="V749" s="15">
        <f t="shared" si="131"/>
        <v>0</v>
      </c>
      <c r="W749" s="15">
        <f t="shared" si="132"/>
        <v>0</v>
      </c>
      <c r="X749" s="5">
        <f t="shared" si="133"/>
        <v>0</v>
      </c>
      <c r="Y749" s="5">
        <f t="shared" si="134"/>
        <v>1.845</v>
      </c>
      <c r="Z749" s="5">
        <f t="shared" si="135"/>
        <v>-2.1524999999999999</v>
      </c>
      <c r="AA749" s="5">
        <f t="shared" si="136"/>
        <v>0.20499999999999985</v>
      </c>
      <c r="AB749" s="5">
        <f t="shared" si="137"/>
        <v>0.10250000000000004</v>
      </c>
    </row>
    <row r="750" spans="1:28" x14ac:dyDescent="0.55000000000000004">
      <c r="A750" s="3" t="s">
        <v>63</v>
      </c>
      <c r="B750" s="3" t="s">
        <v>1368</v>
      </c>
      <c r="C750" t="s">
        <v>31</v>
      </c>
      <c r="D750" s="3" t="s">
        <v>36</v>
      </c>
      <c r="E750" s="3" t="s">
        <v>36</v>
      </c>
      <c r="F750" s="3" t="s">
        <v>67</v>
      </c>
      <c r="G750" s="5">
        <v>0.2</v>
      </c>
      <c r="H750">
        <v>7</v>
      </c>
      <c r="I750" s="5">
        <v>5.0374999500000008</v>
      </c>
      <c r="J750" s="5">
        <v>0.71964285000000006</v>
      </c>
      <c r="K750">
        <v>2314</v>
      </c>
      <c r="L750" s="15">
        <v>3.0250648228176296E-3</v>
      </c>
      <c r="M750" s="13">
        <v>1.82294727744166</v>
      </c>
      <c r="N750" s="15">
        <v>0</v>
      </c>
      <c r="O750" s="5">
        <v>0</v>
      </c>
      <c r="P750" s="5">
        <v>0</v>
      </c>
      <c r="Q750" s="5">
        <f t="shared" si="127"/>
        <v>5.0374999500000008</v>
      </c>
      <c r="R750" s="5">
        <f t="shared" si="128"/>
        <v>-5.0374999500000008</v>
      </c>
      <c r="S750" s="15">
        <f t="shared" si="129"/>
        <v>-1</v>
      </c>
      <c r="T750">
        <v>0</v>
      </c>
      <c r="U750" s="5" t="str">
        <f t="shared" si="130"/>
        <v>NA</v>
      </c>
      <c r="V750" s="15">
        <f t="shared" si="131"/>
        <v>0</v>
      </c>
      <c r="W750" s="15">
        <f t="shared" si="132"/>
        <v>0</v>
      </c>
      <c r="X750" s="5">
        <f t="shared" si="133"/>
        <v>0</v>
      </c>
      <c r="Y750" s="5">
        <f t="shared" si="134"/>
        <v>4.5337499550000011</v>
      </c>
      <c r="Z750" s="5">
        <f t="shared" si="135"/>
        <v>-5.2893749475000007</v>
      </c>
      <c r="AA750" s="5">
        <f t="shared" si="136"/>
        <v>0.50374999499999973</v>
      </c>
      <c r="AB750" s="5">
        <f t="shared" si="137"/>
        <v>0.25187499749999986</v>
      </c>
    </row>
    <row r="751" spans="1:28" x14ac:dyDescent="0.55000000000000004">
      <c r="A751" s="3" t="s">
        <v>79</v>
      </c>
      <c r="B751" s="3" t="s">
        <v>1370</v>
      </c>
      <c r="C751" t="s">
        <v>66</v>
      </c>
      <c r="D751" s="3" t="s">
        <v>36</v>
      </c>
      <c r="E751" s="3" t="s">
        <v>36</v>
      </c>
      <c r="F751" s="3" t="s">
        <v>77</v>
      </c>
      <c r="G751" s="5">
        <v>0.2</v>
      </c>
      <c r="H751">
        <v>1</v>
      </c>
      <c r="I751" s="5">
        <v>0.48749999999999999</v>
      </c>
      <c r="J751" s="5">
        <v>0.48749999999999999</v>
      </c>
      <c r="K751">
        <v>481</v>
      </c>
      <c r="L751" s="15">
        <v>2.0790020790020804E-3</v>
      </c>
      <c r="M751" s="13">
        <v>3.6049896049896</v>
      </c>
      <c r="N751" s="15">
        <v>0</v>
      </c>
      <c r="O751" s="5">
        <v>0</v>
      </c>
      <c r="P751" s="5">
        <v>0</v>
      </c>
      <c r="Q751" s="5">
        <f t="shared" si="127"/>
        <v>0.48749999999999999</v>
      </c>
      <c r="R751" s="5">
        <f t="shared" si="128"/>
        <v>-0.48749999999999999</v>
      </c>
      <c r="S751" s="15">
        <f t="shared" si="129"/>
        <v>-1</v>
      </c>
      <c r="T751">
        <v>0</v>
      </c>
      <c r="U751" s="5" t="str">
        <f t="shared" si="130"/>
        <v>NA</v>
      </c>
      <c r="V751" s="15">
        <f t="shared" si="131"/>
        <v>0</v>
      </c>
      <c r="W751" s="15">
        <f t="shared" si="132"/>
        <v>0</v>
      </c>
      <c r="X751" s="5">
        <f t="shared" si="133"/>
        <v>0</v>
      </c>
      <c r="Y751" s="5">
        <f t="shared" si="134"/>
        <v>0.43874999999999997</v>
      </c>
      <c r="Z751" s="5">
        <f t="shared" si="135"/>
        <v>-0.51187499999999997</v>
      </c>
      <c r="AA751" s="5">
        <f t="shared" si="136"/>
        <v>4.8750000000000016E-2</v>
      </c>
      <c r="AB751" s="5">
        <f t="shared" si="137"/>
        <v>2.437499999999998E-2</v>
      </c>
    </row>
    <row r="752" spans="1:28" x14ac:dyDescent="0.55000000000000004">
      <c r="A752" s="3" t="s">
        <v>79</v>
      </c>
      <c r="B752" s="3" t="s">
        <v>1372</v>
      </c>
      <c r="C752" t="s">
        <v>31</v>
      </c>
      <c r="D752" s="3" t="s">
        <v>36</v>
      </c>
      <c r="E752" s="3" t="s">
        <v>36</v>
      </c>
      <c r="F752" s="3" t="s">
        <v>77</v>
      </c>
      <c r="G752" s="5">
        <v>0.2</v>
      </c>
      <c r="H752">
        <v>1</v>
      </c>
      <c r="I752" s="5">
        <v>0.51249999999999996</v>
      </c>
      <c r="J752" s="5">
        <v>0.51249999999999996</v>
      </c>
      <c r="K752">
        <v>24</v>
      </c>
      <c r="L752" s="15">
        <v>4.1666666666666699E-2</v>
      </c>
      <c r="M752" s="13">
        <v>1.6666666666666701</v>
      </c>
      <c r="N752" s="15">
        <v>0</v>
      </c>
      <c r="O752" s="5">
        <v>0</v>
      </c>
      <c r="P752" s="5">
        <v>0</v>
      </c>
      <c r="Q752" s="5">
        <f t="shared" si="127"/>
        <v>0.51249999999999996</v>
      </c>
      <c r="R752" s="5">
        <f t="shared" si="128"/>
        <v>-0.51249999999999996</v>
      </c>
      <c r="S752" s="15">
        <f t="shared" si="129"/>
        <v>-1</v>
      </c>
      <c r="T752">
        <v>0</v>
      </c>
      <c r="U752" s="5" t="str">
        <f t="shared" si="130"/>
        <v>NA</v>
      </c>
      <c r="V752" s="15">
        <f t="shared" si="131"/>
        <v>0</v>
      </c>
      <c r="W752" s="15">
        <f t="shared" si="132"/>
        <v>0</v>
      </c>
      <c r="X752" s="5">
        <f t="shared" si="133"/>
        <v>0</v>
      </c>
      <c r="Y752" s="5">
        <f t="shared" si="134"/>
        <v>0.46124999999999999</v>
      </c>
      <c r="Z752" s="5">
        <f t="shared" si="135"/>
        <v>-0.53812499999999996</v>
      </c>
      <c r="AA752" s="5">
        <f t="shared" si="136"/>
        <v>5.1249999999999962E-2</v>
      </c>
      <c r="AB752" s="5">
        <f t="shared" si="137"/>
        <v>2.5625000000000009E-2</v>
      </c>
    </row>
    <row r="753" spans="1:28" x14ac:dyDescent="0.55000000000000004">
      <c r="A753" s="3" t="s">
        <v>79</v>
      </c>
      <c r="B753" s="3" t="s">
        <v>1375</v>
      </c>
      <c r="C753" t="s">
        <v>31</v>
      </c>
      <c r="D753" s="3" t="s">
        <v>36</v>
      </c>
      <c r="E753" s="3" t="s">
        <v>36</v>
      </c>
      <c r="F753" s="3" t="s">
        <v>77</v>
      </c>
      <c r="G753" s="5">
        <v>0.2</v>
      </c>
      <c r="H753">
        <v>4</v>
      </c>
      <c r="I753" s="5">
        <v>1.1000000000000001</v>
      </c>
      <c r="J753" s="5">
        <v>0.27500000000000002</v>
      </c>
      <c r="K753">
        <v>188</v>
      </c>
      <c r="L753" s="15">
        <v>2.1276595744680899E-2</v>
      </c>
      <c r="M753" s="13">
        <v>2.6829787234042599</v>
      </c>
      <c r="N753" s="15">
        <v>0</v>
      </c>
      <c r="O753" s="5">
        <v>0</v>
      </c>
      <c r="P753" s="5">
        <v>0</v>
      </c>
      <c r="Q753" s="5">
        <f t="shared" si="127"/>
        <v>1.1000000000000001</v>
      </c>
      <c r="R753" s="5">
        <f t="shared" si="128"/>
        <v>-1.1000000000000001</v>
      </c>
      <c r="S753" s="15">
        <f t="shared" si="129"/>
        <v>-1</v>
      </c>
      <c r="T753">
        <v>0</v>
      </c>
      <c r="U753" s="5" t="str">
        <f t="shared" si="130"/>
        <v>NA</v>
      </c>
      <c r="V753" s="15">
        <f t="shared" si="131"/>
        <v>0</v>
      </c>
      <c r="W753" s="15">
        <f t="shared" si="132"/>
        <v>0</v>
      </c>
      <c r="X753" s="5">
        <f t="shared" si="133"/>
        <v>0</v>
      </c>
      <c r="Y753" s="5">
        <f t="shared" si="134"/>
        <v>0.9900000000000001</v>
      </c>
      <c r="Z753" s="5">
        <f t="shared" si="135"/>
        <v>-1.1550000000000002</v>
      </c>
      <c r="AA753" s="5">
        <f t="shared" si="136"/>
        <v>0.10999999999999999</v>
      </c>
      <c r="AB753" s="5">
        <f t="shared" si="137"/>
        <v>5.500000000000016E-2</v>
      </c>
    </row>
    <row r="754" spans="1:28" x14ac:dyDescent="0.55000000000000004">
      <c r="A754" s="3" t="s">
        <v>79</v>
      </c>
      <c r="B754" s="3" t="s">
        <v>1377</v>
      </c>
      <c r="C754" t="s">
        <v>66</v>
      </c>
      <c r="D754" s="3" t="s">
        <v>36</v>
      </c>
      <c r="E754" s="3" t="s">
        <v>36</v>
      </c>
      <c r="F754" s="3" t="s">
        <v>77</v>
      </c>
      <c r="G754" s="5">
        <v>0.2</v>
      </c>
      <c r="H754">
        <v>4</v>
      </c>
      <c r="I754" s="5">
        <v>1.2625</v>
      </c>
      <c r="J754" s="5">
        <v>0.31562499999999999</v>
      </c>
      <c r="K754">
        <v>859</v>
      </c>
      <c r="L754" s="15">
        <v>4.6565774155995308E-3</v>
      </c>
      <c r="M754" s="13">
        <v>2.50221187427241</v>
      </c>
      <c r="N754" s="15">
        <v>0</v>
      </c>
      <c r="O754" s="5">
        <v>0</v>
      </c>
      <c r="P754" s="5">
        <v>0</v>
      </c>
      <c r="Q754" s="5">
        <f t="shared" si="127"/>
        <v>1.2625</v>
      </c>
      <c r="R754" s="5">
        <f t="shared" si="128"/>
        <v>-1.2625</v>
      </c>
      <c r="S754" s="15">
        <f t="shared" si="129"/>
        <v>-1</v>
      </c>
      <c r="T754">
        <v>0</v>
      </c>
      <c r="U754" s="5" t="str">
        <f t="shared" si="130"/>
        <v>NA</v>
      </c>
      <c r="V754" s="15">
        <f t="shared" si="131"/>
        <v>0</v>
      </c>
      <c r="W754" s="15">
        <f t="shared" si="132"/>
        <v>0</v>
      </c>
      <c r="X754" s="5">
        <f t="shared" si="133"/>
        <v>0</v>
      </c>
      <c r="Y754" s="5">
        <f t="shared" si="134"/>
        <v>1.13625</v>
      </c>
      <c r="Z754" s="5">
        <f t="shared" si="135"/>
        <v>-1.3256250000000001</v>
      </c>
      <c r="AA754" s="5">
        <f t="shared" si="136"/>
        <v>0.12624999999999997</v>
      </c>
      <c r="AB754" s="5">
        <f t="shared" si="137"/>
        <v>6.3125000000000098E-2</v>
      </c>
    </row>
    <row r="755" spans="1:28" x14ac:dyDescent="0.55000000000000004">
      <c r="A755" s="3" t="s">
        <v>79</v>
      </c>
      <c r="B755" s="3" t="s">
        <v>1379</v>
      </c>
      <c r="C755" t="s">
        <v>66</v>
      </c>
      <c r="D755" s="3" t="s">
        <v>36</v>
      </c>
      <c r="E755" s="3" t="s">
        <v>36</v>
      </c>
      <c r="F755" s="3" t="s">
        <v>77</v>
      </c>
      <c r="G755" s="5">
        <v>0.2</v>
      </c>
      <c r="H755">
        <v>1</v>
      </c>
      <c r="I755" s="5">
        <v>1.3875</v>
      </c>
      <c r="J755" s="5">
        <v>1.3875</v>
      </c>
      <c r="K755">
        <v>153</v>
      </c>
      <c r="L755" s="15">
        <v>6.5359477124183E-3</v>
      </c>
      <c r="M755" s="13">
        <v>4.1104575163398698</v>
      </c>
      <c r="N755" s="15">
        <v>0</v>
      </c>
      <c r="O755" s="5">
        <v>0</v>
      </c>
      <c r="P755" s="5">
        <v>0</v>
      </c>
      <c r="Q755" s="5">
        <f t="shared" si="127"/>
        <v>1.3875</v>
      </c>
      <c r="R755" s="5">
        <f t="shared" si="128"/>
        <v>-1.3875</v>
      </c>
      <c r="S755" s="15">
        <f t="shared" si="129"/>
        <v>-1</v>
      </c>
      <c r="T755">
        <v>0</v>
      </c>
      <c r="U755" s="5" t="str">
        <f t="shared" si="130"/>
        <v>NA</v>
      </c>
      <c r="V755" s="15">
        <f t="shared" si="131"/>
        <v>0</v>
      </c>
      <c r="W755" s="15">
        <f t="shared" si="132"/>
        <v>0</v>
      </c>
      <c r="X755" s="5">
        <f t="shared" si="133"/>
        <v>0</v>
      </c>
      <c r="Y755" s="5">
        <f t="shared" si="134"/>
        <v>1.24875</v>
      </c>
      <c r="Z755" s="5">
        <f t="shared" si="135"/>
        <v>-1.4568749999999999</v>
      </c>
      <c r="AA755" s="5">
        <f t="shared" si="136"/>
        <v>0.13874999999999993</v>
      </c>
      <c r="AB755" s="5">
        <f t="shared" si="137"/>
        <v>6.9374999999999964E-2</v>
      </c>
    </row>
    <row r="756" spans="1:28" x14ac:dyDescent="0.55000000000000004">
      <c r="A756" s="3" t="s">
        <v>79</v>
      </c>
      <c r="B756" s="3" t="s">
        <v>1381</v>
      </c>
      <c r="C756" t="s">
        <v>66</v>
      </c>
      <c r="D756" s="3" t="s">
        <v>36</v>
      </c>
      <c r="E756" s="3" t="s">
        <v>36</v>
      </c>
      <c r="F756" s="3" t="s">
        <v>77</v>
      </c>
      <c r="G756" s="5">
        <v>0.2</v>
      </c>
      <c r="H756">
        <v>8</v>
      </c>
      <c r="I756" s="5">
        <v>5.4249999999999998</v>
      </c>
      <c r="J756" s="5">
        <v>0.67812499999999998</v>
      </c>
      <c r="K756">
        <v>1168</v>
      </c>
      <c r="L756" s="15">
        <v>6.8493150684931503E-3</v>
      </c>
      <c r="M756" s="13">
        <v>4.2333047945205502</v>
      </c>
      <c r="N756" s="15">
        <v>0</v>
      </c>
      <c r="O756" s="5">
        <v>0</v>
      </c>
      <c r="P756" s="5">
        <v>0</v>
      </c>
      <c r="Q756" s="5">
        <f t="shared" si="127"/>
        <v>5.4249999999999998</v>
      </c>
      <c r="R756" s="5">
        <f t="shared" si="128"/>
        <v>-5.4249999999999998</v>
      </c>
      <c r="S756" s="15">
        <f t="shared" si="129"/>
        <v>-1</v>
      </c>
      <c r="T756">
        <v>0</v>
      </c>
      <c r="U756" s="5" t="str">
        <f t="shared" si="130"/>
        <v>NA</v>
      </c>
      <c r="V756" s="15">
        <f t="shared" si="131"/>
        <v>0</v>
      </c>
      <c r="W756" s="15">
        <f t="shared" si="132"/>
        <v>0</v>
      </c>
      <c r="X756" s="5">
        <f t="shared" si="133"/>
        <v>0</v>
      </c>
      <c r="Y756" s="5">
        <f t="shared" si="134"/>
        <v>4.8825000000000003</v>
      </c>
      <c r="Z756" s="5">
        <f t="shared" si="135"/>
        <v>-5.69625</v>
      </c>
      <c r="AA756" s="5">
        <f t="shared" si="136"/>
        <v>0.54249999999999954</v>
      </c>
      <c r="AB756" s="5">
        <f t="shared" si="137"/>
        <v>0.27125000000000021</v>
      </c>
    </row>
    <row r="757" spans="1:28" x14ac:dyDescent="0.55000000000000004">
      <c r="A757" s="3" t="s">
        <v>79</v>
      </c>
      <c r="B757" s="3" t="s">
        <v>1383</v>
      </c>
      <c r="C757" t="s">
        <v>66</v>
      </c>
      <c r="D757" s="3" t="s">
        <v>36</v>
      </c>
      <c r="E757" s="3" t="s">
        <v>36</v>
      </c>
      <c r="F757" s="3" t="s">
        <v>50</v>
      </c>
      <c r="G757" s="5">
        <v>0.2</v>
      </c>
      <c r="H757">
        <v>6</v>
      </c>
      <c r="I757" s="5">
        <v>5.8374999750000001</v>
      </c>
      <c r="J757" s="5">
        <v>0.97291666250000008</v>
      </c>
      <c r="K757">
        <v>2728</v>
      </c>
      <c r="L757" s="15">
        <v>2.1994134897360702E-3</v>
      </c>
      <c r="M757" s="13">
        <v>2.3531891495601198</v>
      </c>
      <c r="N757" s="15">
        <v>0</v>
      </c>
      <c r="O757" s="5">
        <v>0</v>
      </c>
      <c r="P757" s="5">
        <v>0</v>
      </c>
      <c r="Q757" s="5">
        <f t="shared" si="127"/>
        <v>5.8374999750000001</v>
      </c>
      <c r="R757" s="5">
        <f t="shared" si="128"/>
        <v>-5.8374999750000001</v>
      </c>
      <c r="S757" s="15">
        <f t="shared" si="129"/>
        <v>-1</v>
      </c>
      <c r="T757">
        <v>0</v>
      </c>
      <c r="U757" s="5" t="str">
        <f t="shared" si="130"/>
        <v>NA</v>
      </c>
      <c r="V757" s="15">
        <f t="shared" si="131"/>
        <v>0</v>
      </c>
      <c r="W757" s="15">
        <f t="shared" si="132"/>
        <v>0</v>
      </c>
      <c r="X757" s="5">
        <f t="shared" si="133"/>
        <v>0</v>
      </c>
      <c r="Y757" s="5">
        <f t="shared" si="134"/>
        <v>5.2537499775000001</v>
      </c>
      <c r="Z757" s="5">
        <f t="shared" si="135"/>
        <v>-6.1293749737500001</v>
      </c>
      <c r="AA757" s="5">
        <f t="shared" si="136"/>
        <v>0.58374999750000001</v>
      </c>
      <c r="AB757" s="5">
        <f t="shared" si="137"/>
        <v>0.29187499875</v>
      </c>
    </row>
    <row r="758" spans="1:28" x14ac:dyDescent="0.55000000000000004">
      <c r="A758" s="3" t="s">
        <v>79</v>
      </c>
      <c r="B758" s="3" t="s">
        <v>1385</v>
      </c>
      <c r="C758" t="s">
        <v>31</v>
      </c>
      <c r="D758" s="3" t="s">
        <v>36</v>
      </c>
      <c r="E758" s="3" t="s">
        <v>36</v>
      </c>
      <c r="F758" s="3" t="s">
        <v>77</v>
      </c>
      <c r="G758" s="5">
        <v>0.2</v>
      </c>
      <c r="H758">
        <v>16</v>
      </c>
      <c r="I758" s="5">
        <v>8.6750000000000007</v>
      </c>
      <c r="J758" s="5">
        <v>0.54218750000000004</v>
      </c>
      <c r="K758">
        <v>422</v>
      </c>
      <c r="L758" s="15">
        <v>3.7914691943128E-2</v>
      </c>
      <c r="M758" s="13">
        <v>1.8713270142180101</v>
      </c>
      <c r="N758" s="15">
        <v>0</v>
      </c>
      <c r="O758" s="5">
        <v>0</v>
      </c>
      <c r="P758" s="5">
        <v>0</v>
      </c>
      <c r="Q758" s="5">
        <f t="shared" si="127"/>
        <v>8.6750000000000007</v>
      </c>
      <c r="R758" s="5">
        <f t="shared" si="128"/>
        <v>-8.6750000000000007</v>
      </c>
      <c r="S758" s="15">
        <f t="shared" si="129"/>
        <v>-1</v>
      </c>
      <c r="T758">
        <v>0</v>
      </c>
      <c r="U758" s="5" t="str">
        <f t="shared" si="130"/>
        <v>NA</v>
      </c>
      <c r="V758" s="15">
        <f t="shared" si="131"/>
        <v>0</v>
      </c>
      <c r="W758" s="15">
        <f t="shared" si="132"/>
        <v>0</v>
      </c>
      <c r="X758" s="5">
        <f t="shared" si="133"/>
        <v>0</v>
      </c>
      <c r="Y758" s="5">
        <f t="shared" si="134"/>
        <v>7.807500000000001</v>
      </c>
      <c r="Z758" s="5">
        <f t="shared" si="135"/>
        <v>-9.1087500000000006</v>
      </c>
      <c r="AA758" s="5">
        <f t="shared" si="136"/>
        <v>0.86749999999999972</v>
      </c>
      <c r="AB758" s="5">
        <f t="shared" si="137"/>
        <v>0.43374999999999986</v>
      </c>
    </row>
    <row r="759" spans="1:28" x14ac:dyDescent="0.55000000000000004">
      <c r="A759" s="3" t="s">
        <v>79</v>
      </c>
      <c r="B759" s="3" t="s">
        <v>1387</v>
      </c>
      <c r="C759" t="s">
        <v>66</v>
      </c>
      <c r="D759" s="3" t="s">
        <v>36</v>
      </c>
      <c r="E759" s="3" t="s">
        <v>36</v>
      </c>
      <c r="F759" s="3" t="s">
        <v>77</v>
      </c>
      <c r="G759" s="5">
        <v>0.2</v>
      </c>
      <c r="H759">
        <v>7</v>
      </c>
      <c r="I759" s="5">
        <v>9.0124999999999993</v>
      </c>
      <c r="J759" s="5">
        <v>1.2875000000000001</v>
      </c>
      <c r="K759">
        <v>158</v>
      </c>
      <c r="L759" s="15">
        <v>4.4303797468354403E-2</v>
      </c>
      <c r="M759" s="13">
        <v>3.30126582278481</v>
      </c>
      <c r="N759" s="15">
        <v>0</v>
      </c>
      <c r="O759" s="5">
        <v>0</v>
      </c>
      <c r="P759" s="5">
        <v>0</v>
      </c>
      <c r="Q759" s="5">
        <f t="shared" si="127"/>
        <v>9.0124999999999993</v>
      </c>
      <c r="R759" s="5">
        <f t="shared" si="128"/>
        <v>-9.0124999999999993</v>
      </c>
      <c r="S759" s="15">
        <f t="shared" si="129"/>
        <v>-1</v>
      </c>
      <c r="T759">
        <v>0</v>
      </c>
      <c r="U759" s="5" t="str">
        <f t="shared" si="130"/>
        <v>NA</v>
      </c>
      <c r="V759" s="15">
        <f t="shared" si="131"/>
        <v>0</v>
      </c>
      <c r="W759" s="15">
        <f t="shared" si="132"/>
        <v>0</v>
      </c>
      <c r="X759" s="5">
        <f t="shared" si="133"/>
        <v>0</v>
      </c>
      <c r="Y759" s="5">
        <f t="shared" si="134"/>
        <v>8.1112500000000001</v>
      </c>
      <c r="Z759" s="5">
        <f t="shared" si="135"/>
        <v>-9.4631249999999998</v>
      </c>
      <c r="AA759" s="5">
        <f t="shared" si="136"/>
        <v>0.90124999999999922</v>
      </c>
      <c r="AB759" s="5">
        <f t="shared" si="137"/>
        <v>0.4506250000000005</v>
      </c>
    </row>
    <row r="760" spans="1:28" x14ac:dyDescent="0.55000000000000004">
      <c r="A760" s="3" t="s">
        <v>79</v>
      </c>
      <c r="B760" s="3" t="s">
        <v>1390</v>
      </c>
      <c r="C760" t="s">
        <v>31</v>
      </c>
      <c r="D760" s="3" t="s">
        <v>36</v>
      </c>
      <c r="E760" s="3" t="s">
        <v>36</v>
      </c>
      <c r="F760" s="3" t="s">
        <v>77</v>
      </c>
      <c r="G760" s="5">
        <v>0.2</v>
      </c>
      <c r="H760">
        <v>22</v>
      </c>
      <c r="I760" s="5">
        <v>12.549999825000002</v>
      </c>
      <c r="J760" s="5">
        <v>0.57045453750000008</v>
      </c>
      <c r="K760">
        <v>243</v>
      </c>
      <c r="L760" s="15">
        <v>9.0534979423868303E-2</v>
      </c>
      <c r="M760" s="13">
        <v>1.5353909465020601</v>
      </c>
      <c r="N760" s="15">
        <v>0</v>
      </c>
      <c r="O760" s="5">
        <v>0</v>
      </c>
      <c r="P760" s="5">
        <v>0</v>
      </c>
      <c r="Q760" s="5">
        <f t="shared" si="127"/>
        <v>12.549999825000002</v>
      </c>
      <c r="R760" s="5">
        <f t="shared" si="128"/>
        <v>-12.549999825000002</v>
      </c>
      <c r="S760" s="15">
        <f t="shared" si="129"/>
        <v>-1</v>
      </c>
      <c r="T760">
        <v>0</v>
      </c>
      <c r="U760" s="5" t="str">
        <f t="shared" si="130"/>
        <v>NA</v>
      </c>
      <c r="V760" s="15">
        <f t="shared" si="131"/>
        <v>0</v>
      </c>
      <c r="W760" s="15">
        <f t="shared" si="132"/>
        <v>0</v>
      </c>
      <c r="X760" s="5">
        <f t="shared" si="133"/>
        <v>0</v>
      </c>
      <c r="Y760" s="5">
        <f t="shared" si="134"/>
        <v>11.294999842500003</v>
      </c>
      <c r="Z760" s="5">
        <f t="shared" si="135"/>
        <v>-13.177499816250004</v>
      </c>
      <c r="AA760" s="5">
        <f t="shared" si="136"/>
        <v>1.2549999824999993</v>
      </c>
      <c r="AB760" s="5">
        <f t="shared" si="137"/>
        <v>0.62749999125000144</v>
      </c>
    </row>
    <row r="761" spans="1:28" x14ac:dyDescent="0.55000000000000004">
      <c r="A761" s="3" t="s">
        <v>63</v>
      </c>
      <c r="B761" s="3" t="s">
        <v>1392</v>
      </c>
      <c r="C761" t="s">
        <v>66</v>
      </c>
      <c r="D761" s="3" t="s">
        <v>36</v>
      </c>
      <c r="E761" s="3" t="s">
        <v>36</v>
      </c>
      <c r="F761" s="3" t="s">
        <v>67</v>
      </c>
      <c r="G761" s="5">
        <v>0.21249999999999999</v>
      </c>
      <c r="H761">
        <v>4</v>
      </c>
      <c r="I761" s="5">
        <v>0.98750000000000004</v>
      </c>
      <c r="J761" s="5">
        <v>0.24687500000000001</v>
      </c>
      <c r="K761">
        <v>495</v>
      </c>
      <c r="L761" s="15">
        <v>8.0808080808080808E-3</v>
      </c>
      <c r="M761" s="13">
        <v>2.5056565656565701</v>
      </c>
      <c r="N761" s="15">
        <v>0</v>
      </c>
      <c r="O761" s="5">
        <v>0</v>
      </c>
      <c r="P761" s="5">
        <v>0</v>
      </c>
      <c r="Q761" s="5">
        <f t="shared" si="127"/>
        <v>0.98750000000000004</v>
      </c>
      <c r="R761" s="5">
        <f t="shared" si="128"/>
        <v>-0.98750000000000004</v>
      </c>
      <c r="S761" s="15">
        <f t="shared" si="129"/>
        <v>-1</v>
      </c>
      <c r="T761">
        <v>0</v>
      </c>
      <c r="U761" s="5" t="str">
        <f t="shared" si="130"/>
        <v>NA</v>
      </c>
      <c r="V761" s="15">
        <f t="shared" si="131"/>
        <v>0</v>
      </c>
      <c r="W761" s="15">
        <f t="shared" si="132"/>
        <v>0</v>
      </c>
      <c r="X761" s="5">
        <f t="shared" si="133"/>
        <v>0</v>
      </c>
      <c r="Y761" s="5">
        <f t="shared" si="134"/>
        <v>0.88875000000000004</v>
      </c>
      <c r="Z761" s="5">
        <f t="shared" si="135"/>
        <v>-1.036875</v>
      </c>
      <c r="AA761" s="5">
        <f t="shared" si="136"/>
        <v>9.8750000000000004E-2</v>
      </c>
      <c r="AB761" s="5">
        <f t="shared" si="137"/>
        <v>4.9374999999999947E-2</v>
      </c>
    </row>
    <row r="762" spans="1:28" x14ac:dyDescent="0.55000000000000004">
      <c r="A762" s="3" t="s">
        <v>63</v>
      </c>
      <c r="B762" s="3" t="s">
        <v>46</v>
      </c>
      <c r="C762" t="s">
        <v>66</v>
      </c>
      <c r="D762" s="3" t="s">
        <v>36</v>
      </c>
      <c r="E762" s="3" t="s">
        <v>36</v>
      </c>
      <c r="F762" s="3" t="s">
        <v>67</v>
      </c>
      <c r="G762" s="5">
        <v>0.21249999999999999</v>
      </c>
      <c r="H762">
        <v>4</v>
      </c>
      <c r="I762" s="5">
        <v>1.3</v>
      </c>
      <c r="J762" s="5">
        <v>0.32500000000000001</v>
      </c>
      <c r="K762">
        <v>302</v>
      </c>
      <c r="L762" s="15">
        <v>1.3245033112582801E-2</v>
      </c>
      <c r="M762" s="13">
        <v>2.68443708609272</v>
      </c>
      <c r="N762" s="15">
        <v>0</v>
      </c>
      <c r="O762" s="5">
        <v>0</v>
      </c>
      <c r="P762" s="5">
        <v>0</v>
      </c>
      <c r="Q762" s="5">
        <f t="shared" si="127"/>
        <v>1.3</v>
      </c>
      <c r="R762" s="5">
        <f t="shared" si="128"/>
        <v>-1.3</v>
      </c>
      <c r="S762" s="15">
        <f t="shared" si="129"/>
        <v>-1</v>
      </c>
      <c r="T762">
        <v>0</v>
      </c>
      <c r="U762" s="5" t="str">
        <f t="shared" si="130"/>
        <v>NA</v>
      </c>
      <c r="V762" s="15">
        <f t="shared" si="131"/>
        <v>0</v>
      </c>
      <c r="W762" s="15">
        <f t="shared" si="132"/>
        <v>0</v>
      </c>
      <c r="X762" s="5">
        <f t="shared" si="133"/>
        <v>0</v>
      </c>
      <c r="Y762" s="5">
        <f t="shared" si="134"/>
        <v>1.1700000000000002</v>
      </c>
      <c r="Z762" s="5">
        <f t="shared" si="135"/>
        <v>-1.3650000000000002</v>
      </c>
      <c r="AA762" s="5">
        <f t="shared" si="136"/>
        <v>0.12999999999999989</v>
      </c>
      <c r="AB762" s="5">
        <f t="shared" si="137"/>
        <v>6.5000000000000169E-2</v>
      </c>
    </row>
    <row r="763" spans="1:28" x14ac:dyDescent="0.55000000000000004">
      <c r="A763" s="3" t="s">
        <v>63</v>
      </c>
      <c r="B763" s="3" t="s">
        <v>1396</v>
      </c>
      <c r="C763" t="s">
        <v>66</v>
      </c>
      <c r="D763" s="3" t="s">
        <v>36</v>
      </c>
      <c r="E763" s="3" t="s">
        <v>36</v>
      </c>
      <c r="F763" s="3" t="s">
        <v>67</v>
      </c>
      <c r="G763" s="5">
        <v>0.21249999999999999</v>
      </c>
      <c r="H763">
        <v>6</v>
      </c>
      <c r="I763" s="5">
        <v>1.7374999500000001</v>
      </c>
      <c r="J763" s="5">
        <v>0.289583325</v>
      </c>
      <c r="K763">
        <v>321</v>
      </c>
      <c r="L763" s="15">
        <v>1.86915887850467E-2</v>
      </c>
      <c r="M763" s="13">
        <v>2.0775700934579402</v>
      </c>
      <c r="N763" s="15">
        <v>0</v>
      </c>
      <c r="O763" s="5">
        <v>0</v>
      </c>
      <c r="P763" s="5">
        <v>0</v>
      </c>
      <c r="Q763" s="5">
        <f t="shared" si="127"/>
        <v>1.7374999500000001</v>
      </c>
      <c r="R763" s="5">
        <f t="shared" si="128"/>
        <v>-1.7374999500000001</v>
      </c>
      <c r="S763" s="15">
        <f t="shared" si="129"/>
        <v>-1</v>
      </c>
      <c r="T763">
        <v>0</v>
      </c>
      <c r="U763" s="5" t="str">
        <f t="shared" si="130"/>
        <v>NA</v>
      </c>
      <c r="V763" s="15">
        <f t="shared" si="131"/>
        <v>0</v>
      </c>
      <c r="W763" s="15">
        <f t="shared" si="132"/>
        <v>0</v>
      </c>
      <c r="X763" s="5">
        <f t="shared" si="133"/>
        <v>0</v>
      </c>
      <c r="Y763" s="5">
        <f t="shared" si="134"/>
        <v>1.5637499550000002</v>
      </c>
      <c r="Z763" s="5">
        <f t="shared" si="135"/>
        <v>-1.8243749475000002</v>
      </c>
      <c r="AA763" s="5">
        <f t="shared" si="136"/>
        <v>0.17374999499999988</v>
      </c>
      <c r="AB763" s="5">
        <f t="shared" si="137"/>
        <v>8.6874997500000051E-2</v>
      </c>
    </row>
    <row r="764" spans="1:28" x14ac:dyDescent="0.55000000000000004">
      <c r="A764" s="3" t="s">
        <v>63</v>
      </c>
      <c r="B764" s="3" t="s">
        <v>1240</v>
      </c>
      <c r="C764" t="s">
        <v>31</v>
      </c>
      <c r="D764" s="3" t="s">
        <v>36</v>
      </c>
      <c r="E764" s="3" t="s">
        <v>36</v>
      </c>
      <c r="F764" s="3" t="s">
        <v>67</v>
      </c>
      <c r="G764" s="5">
        <v>0.21249999999999999</v>
      </c>
      <c r="H764">
        <v>5</v>
      </c>
      <c r="I764" s="5">
        <v>2.0249999999999999</v>
      </c>
      <c r="J764" s="5">
        <v>0.40500000000000003</v>
      </c>
      <c r="K764">
        <v>564</v>
      </c>
      <c r="L764" s="15">
        <v>8.8652482269503605E-3</v>
      </c>
      <c r="M764" s="13">
        <v>1.64468085106383</v>
      </c>
      <c r="N764" s="15">
        <v>0</v>
      </c>
      <c r="O764" s="5">
        <v>0</v>
      </c>
      <c r="P764" s="5">
        <v>0</v>
      </c>
      <c r="Q764" s="5">
        <f t="shared" si="127"/>
        <v>2.0249999999999999</v>
      </c>
      <c r="R764" s="5">
        <f t="shared" si="128"/>
        <v>-2.0249999999999999</v>
      </c>
      <c r="S764" s="15">
        <f t="shared" si="129"/>
        <v>-1</v>
      </c>
      <c r="T764">
        <v>0</v>
      </c>
      <c r="U764" s="5" t="str">
        <f t="shared" si="130"/>
        <v>NA</v>
      </c>
      <c r="V764" s="15">
        <f t="shared" si="131"/>
        <v>0</v>
      </c>
      <c r="W764" s="15">
        <f t="shared" si="132"/>
        <v>0</v>
      </c>
      <c r="X764" s="5">
        <f t="shared" si="133"/>
        <v>0</v>
      </c>
      <c r="Y764" s="5">
        <f t="shared" si="134"/>
        <v>1.8225</v>
      </c>
      <c r="Z764" s="5">
        <f t="shared" si="135"/>
        <v>-2.1262500000000002</v>
      </c>
      <c r="AA764" s="5">
        <f t="shared" si="136"/>
        <v>0.2024999999999999</v>
      </c>
      <c r="AB764" s="5">
        <f t="shared" si="137"/>
        <v>0.10125000000000028</v>
      </c>
    </row>
    <row r="765" spans="1:28" x14ac:dyDescent="0.55000000000000004">
      <c r="A765" s="3" t="s">
        <v>63</v>
      </c>
      <c r="B765" s="3" t="s">
        <v>1145</v>
      </c>
      <c r="C765" t="s">
        <v>31</v>
      </c>
      <c r="D765" s="3" t="s">
        <v>36</v>
      </c>
      <c r="E765" s="3" t="s">
        <v>36</v>
      </c>
      <c r="F765" s="3" t="s">
        <v>67</v>
      </c>
      <c r="G765" s="5">
        <v>0.21249999999999999</v>
      </c>
      <c r="H765">
        <v>14</v>
      </c>
      <c r="I765" s="5">
        <v>4.7374998999999995</v>
      </c>
      <c r="J765" s="5">
        <v>0.33839284999999997</v>
      </c>
      <c r="K765">
        <v>2187</v>
      </c>
      <c r="L765" s="15">
        <v>6.4014631915866489E-3</v>
      </c>
      <c r="M765" s="13">
        <v>2.0546867855509801</v>
      </c>
      <c r="N765" s="15">
        <v>0</v>
      </c>
      <c r="O765" s="5">
        <v>0</v>
      </c>
      <c r="P765" s="5">
        <v>0</v>
      </c>
      <c r="Q765" s="5">
        <f t="shared" si="127"/>
        <v>4.7374998999999995</v>
      </c>
      <c r="R765" s="5">
        <f t="shared" si="128"/>
        <v>-4.7374998999999995</v>
      </c>
      <c r="S765" s="15">
        <f t="shared" si="129"/>
        <v>-1</v>
      </c>
      <c r="T765">
        <v>0</v>
      </c>
      <c r="U765" s="5" t="str">
        <f t="shared" si="130"/>
        <v>NA</v>
      </c>
      <c r="V765" s="15">
        <f t="shared" si="131"/>
        <v>0</v>
      </c>
      <c r="W765" s="15">
        <f t="shared" si="132"/>
        <v>0</v>
      </c>
      <c r="X765" s="5">
        <f t="shared" si="133"/>
        <v>0</v>
      </c>
      <c r="Y765" s="5">
        <f t="shared" si="134"/>
        <v>4.2637499099999996</v>
      </c>
      <c r="Z765" s="5">
        <f t="shared" si="135"/>
        <v>-4.9743748949999995</v>
      </c>
      <c r="AA765" s="5">
        <f t="shared" si="136"/>
        <v>0.47374998999999995</v>
      </c>
      <c r="AB765" s="5">
        <f t="shared" si="137"/>
        <v>0.23687499499999998</v>
      </c>
    </row>
    <row r="766" spans="1:28" x14ac:dyDescent="0.55000000000000004">
      <c r="A766" s="3" t="s">
        <v>79</v>
      </c>
      <c r="B766" s="3" t="s">
        <v>1400</v>
      </c>
      <c r="C766" t="s">
        <v>66</v>
      </c>
      <c r="D766" s="3" t="s">
        <v>36</v>
      </c>
      <c r="E766" s="3" t="s">
        <v>36</v>
      </c>
      <c r="F766" s="3" t="s">
        <v>77</v>
      </c>
      <c r="G766" s="5">
        <v>0.21249999999999999</v>
      </c>
      <c r="H766">
        <v>1</v>
      </c>
      <c r="I766" s="5">
        <v>0.22500000000000001</v>
      </c>
      <c r="J766" s="5">
        <v>0.22500000000000001</v>
      </c>
      <c r="K766">
        <v>238</v>
      </c>
      <c r="L766" s="15">
        <v>4.20168067226891E-3</v>
      </c>
      <c r="M766" s="13">
        <v>4.3058823529411798</v>
      </c>
      <c r="N766" s="15">
        <v>0</v>
      </c>
      <c r="O766" s="5">
        <v>0</v>
      </c>
      <c r="P766" s="5">
        <v>0</v>
      </c>
      <c r="Q766" s="5">
        <f t="shared" si="127"/>
        <v>0.22500000000000001</v>
      </c>
      <c r="R766" s="5">
        <f t="shared" si="128"/>
        <v>-0.22500000000000001</v>
      </c>
      <c r="S766" s="15">
        <f t="shared" si="129"/>
        <v>-1</v>
      </c>
      <c r="T766">
        <v>0</v>
      </c>
      <c r="U766" s="5" t="str">
        <f t="shared" si="130"/>
        <v>NA</v>
      </c>
      <c r="V766" s="15">
        <f t="shared" si="131"/>
        <v>0</v>
      </c>
      <c r="W766" s="15">
        <f t="shared" si="132"/>
        <v>0</v>
      </c>
      <c r="X766" s="5">
        <f t="shared" si="133"/>
        <v>0</v>
      </c>
      <c r="Y766" s="5">
        <f t="shared" si="134"/>
        <v>0.20250000000000001</v>
      </c>
      <c r="Z766" s="5">
        <f t="shared" si="135"/>
        <v>-0.23625000000000002</v>
      </c>
      <c r="AA766" s="5">
        <f t="shared" si="136"/>
        <v>2.2499999999999992E-2</v>
      </c>
      <c r="AB766" s="5">
        <f t="shared" si="137"/>
        <v>1.125000000000001E-2</v>
      </c>
    </row>
    <row r="767" spans="1:28" x14ac:dyDescent="0.55000000000000004">
      <c r="A767" s="3" t="s">
        <v>79</v>
      </c>
      <c r="B767" s="3" t="s">
        <v>1402</v>
      </c>
      <c r="C767" t="s">
        <v>66</v>
      </c>
      <c r="D767" s="3" t="s">
        <v>36</v>
      </c>
      <c r="E767" s="3" t="s">
        <v>36</v>
      </c>
      <c r="F767" s="3" t="s">
        <v>77</v>
      </c>
      <c r="G767" s="5">
        <v>0.21249999999999999</v>
      </c>
      <c r="H767">
        <v>1</v>
      </c>
      <c r="I767" s="5">
        <v>0.52500000000000002</v>
      </c>
      <c r="J767" s="5">
        <v>0.52500000000000002</v>
      </c>
      <c r="K767">
        <v>701</v>
      </c>
      <c r="L767" s="15">
        <v>1.4265335235378001E-3</v>
      </c>
      <c r="M767" s="13">
        <v>4.2613409415121204</v>
      </c>
      <c r="N767" s="15">
        <v>0</v>
      </c>
      <c r="O767" s="5">
        <v>0</v>
      </c>
      <c r="P767" s="5">
        <v>0</v>
      </c>
      <c r="Q767" s="5">
        <f t="shared" si="127"/>
        <v>0.52500000000000002</v>
      </c>
      <c r="R767" s="5">
        <f t="shared" si="128"/>
        <v>-0.52500000000000002</v>
      </c>
      <c r="S767" s="15">
        <f t="shared" si="129"/>
        <v>-1</v>
      </c>
      <c r="T767">
        <v>0</v>
      </c>
      <c r="U767" s="5" t="str">
        <f t="shared" si="130"/>
        <v>NA</v>
      </c>
      <c r="V767" s="15">
        <f t="shared" si="131"/>
        <v>0</v>
      </c>
      <c r="W767" s="15">
        <f t="shared" si="132"/>
        <v>0</v>
      </c>
      <c r="X767" s="5">
        <f t="shared" si="133"/>
        <v>0</v>
      </c>
      <c r="Y767" s="5">
        <f t="shared" si="134"/>
        <v>0.47250000000000003</v>
      </c>
      <c r="Z767" s="5">
        <f t="shared" si="135"/>
        <v>-0.55125000000000002</v>
      </c>
      <c r="AA767" s="5">
        <f t="shared" si="136"/>
        <v>5.2499999999999991E-2</v>
      </c>
      <c r="AB767" s="5">
        <f t="shared" si="137"/>
        <v>2.6249999999999996E-2</v>
      </c>
    </row>
    <row r="768" spans="1:28" x14ac:dyDescent="0.55000000000000004">
      <c r="A768" s="3" t="s">
        <v>79</v>
      </c>
      <c r="B768" s="3" t="s">
        <v>1404</v>
      </c>
      <c r="C768" t="s">
        <v>66</v>
      </c>
      <c r="D768" s="3" t="s">
        <v>36</v>
      </c>
      <c r="E768" s="3" t="s">
        <v>36</v>
      </c>
      <c r="F768" s="3" t="s">
        <v>77</v>
      </c>
      <c r="G768" s="5">
        <v>0.21249999999999999</v>
      </c>
      <c r="H768">
        <v>1</v>
      </c>
      <c r="I768" s="5">
        <v>0.82499999999999996</v>
      </c>
      <c r="J768" s="5">
        <v>0.82499999999999996</v>
      </c>
      <c r="K768">
        <v>38</v>
      </c>
      <c r="L768" s="15">
        <v>2.6315789473684199E-2</v>
      </c>
      <c r="M768" s="13">
        <v>3.2052631578947399</v>
      </c>
      <c r="N768" s="15">
        <v>0</v>
      </c>
      <c r="O768" s="5">
        <v>0</v>
      </c>
      <c r="P768" s="5">
        <v>0</v>
      </c>
      <c r="Q768" s="5">
        <f t="shared" si="127"/>
        <v>0.82499999999999996</v>
      </c>
      <c r="R768" s="5">
        <f t="shared" si="128"/>
        <v>-0.82499999999999996</v>
      </c>
      <c r="S768" s="15">
        <f t="shared" si="129"/>
        <v>-1</v>
      </c>
      <c r="T768">
        <v>0</v>
      </c>
      <c r="U768" s="5" t="str">
        <f t="shared" si="130"/>
        <v>NA</v>
      </c>
      <c r="V768" s="15">
        <f t="shared" si="131"/>
        <v>0</v>
      </c>
      <c r="W768" s="15">
        <f t="shared" si="132"/>
        <v>0</v>
      </c>
      <c r="X768" s="5">
        <f t="shared" si="133"/>
        <v>0</v>
      </c>
      <c r="Y768" s="5">
        <f t="shared" si="134"/>
        <v>0.74249999999999994</v>
      </c>
      <c r="Z768" s="5">
        <f t="shared" si="135"/>
        <v>-0.86624999999999996</v>
      </c>
      <c r="AA768" s="5">
        <f t="shared" si="136"/>
        <v>8.2500000000000018E-2</v>
      </c>
      <c r="AB768" s="5">
        <f t="shared" si="137"/>
        <v>4.1250000000000009E-2</v>
      </c>
    </row>
    <row r="769" spans="1:28" x14ac:dyDescent="0.55000000000000004">
      <c r="A769" s="3" t="s">
        <v>79</v>
      </c>
      <c r="B769" s="3" t="s">
        <v>1406</v>
      </c>
      <c r="C769" t="s">
        <v>66</v>
      </c>
      <c r="D769" s="3" t="s">
        <v>36</v>
      </c>
      <c r="E769" s="3" t="s">
        <v>36</v>
      </c>
      <c r="F769" s="3" t="s">
        <v>50</v>
      </c>
      <c r="G769" s="5">
        <v>0.21249999999999999</v>
      </c>
      <c r="H769">
        <v>2</v>
      </c>
      <c r="I769" s="5">
        <v>0.86250000000000004</v>
      </c>
      <c r="J769" s="5">
        <v>0.43125000000000002</v>
      </c>
      <c r="K769">
        <v>103</v>
      </c>
      <c r="L769" s="15">
        <v>1.94174757281553E-2</v>
      </c>
      <c r="M769" s="13">
        <v>5.0252427184466004</v>
      </c>
      <c r="N769" s="15">
        <v>0</v>
      </c>
      <c r="O769" s="5">
        <v>0</v>
      </c>
      <c r="P769" s="5">
        <v>0</v>
      </c>
      <c r="Q769" s="5">
        <f t="shared" si="127"/>
        <v>0.86250000000000004</v>
      </c>
      <c r="R769" s="5">
        <f t="shared" si="128"/>
        <v>-0.86250000000000004</v>
      </c>
      <c r="S769" s="15">
        <f t="shared" si="129"/>
        <v>-1</v>
      </c>
      <c r="T769">
        <v>0</v>
      </c>
      <c r="U769" s="5" t="str">
        <f t="shared" si="130"/>
        <v>NA</v>
      </c>
      <c r="V769" s="15">
        <f t="shared" si="131"/>
        <v>0</v>
      </c>
      <c r="W769" s="15">
        <f t="shared" si="132"/>
        <v>0</v>
      </c>
      <c r="X769" s="5">
        <f t="shared" si="133"/>
        <v>0</v>
      </c>
      <c r="Y769" s="5">
        <f t="shared" si="134"/>
        <v>0.77625000000000011</v>
      </c>
      <c r="Z769" s="5">
        <f t="shared" si="135"/>
        <v>-0.90562500000000012</v>
      </c>
      <c r="AA769" s="5">
        <f t="shared" si="136"/>
        <v>8.6249999999999938E-2</v>
      </c>
      <c r="AB769" s="5">
        <f t="shared" si="137"/>
        <v>4.312500000000008E-2</v>
      </c>
    </row>
    <row r="770" spans="1:28" x14ac:dyDescent="0.55000000000000004">
      <c r="A770" s="3" t="s">
        <v>79</v>
      </c>
      <c r="B770" s="3" t="s">
        <v>1408</v>
      </c>
      <c r="C770" t="s">
        <v>66</v>
      </c>
      <c r="D770" s="3" t="s">
        <v>36</v>
      </c>
      <c r="E770" s="3" t="s">
        <v>36</v>
      </c>
      <c r="F770" s="3" t="s">
        <v>77</v>
      </c>
      <c r="G770" s="5">
        <v>0.21249999999999999</v>
      </c>
      <c r="H770">
        <v>2</v>
      </c>
      <c r="I770" s="5">
        <v>1.125</v>
      </c>
      <c r="J770" s="5">
        <v>0.5625</v>
      </c>
      <c r="K770">
        <v>245</v>
      </c>
      <c r="L770" s="15">
        <v>8.1632653061224497E-3</v>
      </c>
      <c r="M770" s="13">
        <v>3.0751020408163301</v>
      </c>
      <c r="N770" s="15">
        <v>0</v>
      </c>
      <c r="O770" s="5">
        <v>0</v>
      </c>
      <c r="P770" s="5">
        <v>0</v>
      </c>
      <c r="Q770" s="5">
        <f t="shared" ref="Q770:Q833" si="138">I770</f>
        <v>1.125</v>
      </c>
      <c r="R770" s="5">
        <f t="shared" ref="R770:R833" si="139">P770-Q770</f>
        <v>-1.125</v>
      </c>
      <c r="S770" s="15">
        <f t="shared" ref="S770:S833" si="140">IF(Q770=0,0,(P770-Q770)/Q770)</f>
        <v>-1</v>
      </c>
      <c r="T770">
        <v>0</v>
      </c>
      <c r="U770" s="5" t="str">
        <f t="shared" ref="U770:U833" si="141">IF(T770=0,"NA",P770/T770)</f>
        <v>NA</v>
      </c>
      <c r="V770" s="15">
        <f t="shared" si="131"/>
        <v>0</v>
      </c>
      <c r="W770" s="15">
        <f t="shared" si="132"/>
        <v>0</v>
      </c>
      <c r="X770" s="5">
        <f t="shared" si="133"/>
        <v>0</v>
      </c>
      <c r="Y770" s="5">
        <f t="shared" si="134"/>
        <v>1.0125</v>
      </c>
      <c r="Z770" s="5">
        <f t="shared" si="135"/>
        <v>-1.1812500000000001</v>
      </c>
      <c r="AA770" s="5">
        <f t="shared" si="136"/>
        <v>0.11250000000000004</v>
      </c>
      <c r="AB770" s="5">
        <f t="shared" si="137"/>
        <v>5.6250000000000133E-2</v>
      </c>
    </row>
    <row r="771" spans="1:28" x14ac:dyDescent="0.55000000000000004">
      <c r="A771" s="3" t="s">
        <v>79</v>
      </c>
      <c r="B771" s="3" t="s">
        <v>740</v>
      </c>
      <c r="C771" t="s">
        <v>66</v>
      </c>
      <c r="D771" s="3" t="s">
        <v>36</v>
      </c>
      <c r="E771" s="3" t="s">
        <v>36</v>
      </c>
      <c r="F771" s="3" t="s">
        <v>50</v>
      </c>
      <c r="G771" s="5">
        <v>0.21249999999999999</v>
      </c>
      <c r="H771">
        <v>5</v>
      </c>
      <c r="I771" s="5">
        <v>1.6375</v>
      </c>
      <c r="J771" s="5">
        <v>0.32750000000000001</v>
      </c>
      <c r="K771">
        <v>618</v>
      </c>
      <c r="L771" s="15">
        <v>8.0906148867313909E-3</v>
      </c>
      <c r="M771" s="13">
        <v>2.5004854368932001</v>
      </c>
      <c r="N771" s="15">
        <v>0</v>
      </c>
      <c r="O771" s="5">
        <v>0</v>
      </c>
      <c r="P771" s="5">
        <v>0</v>
      </c>
      <c r="Q771" s="5">
        <f t="shared" si="138"/>
        <v>1.6375</v>
      </c>
      <c r="R771" s="5">
        <f t="shared" si="139"/>
        <v>-1.6375</v>
      </c>
      <c r="S771" s="15">
        <f t="shared" si="140"/>
        <v>-1</v>
      </c>
      <c r="T771">
        <v>0</v>
      </c>
      <c r="U771" s="5" t="str">
        <f t="shared" si="141"/>
        <v>NA</v>
      </c>
      <c r="V771" s="15">
        <f t="shared" ref="V771:V834" si="142">(L771*N771)</f>
        <v>0</v>
      </c>
      <c r="W771" s="15">
        <f t="shared" ref="W771:W834" si="143">IF(P771=0,0,R771/P771)</f>
        <v>0</v>
      </c>
      <c r="X771" s="5">
        <f t="shared" ref="X771:X834" si="144">IF(T771=0,0,Q771/T771)</f>
        <v>0</v>
      </c>
      <c r="Y771" s="5">
        <f t="shared" ref="Y771:Y834" si="145">Q771*0.9</f>
        <v>1.4737499999999999</v>
      </c>
      <c r="Z771" s="5">
        <f t="shared" ref="Z771:Z834" si="146">R771*1.05</f>
        <v>-1.7193750000000001</v>
      </c>
      <c r="AA771" s="5">
        <f t="shared" ref="AA771:AA834" si="147">Q771-Y771</f>
        <v>0.16375000000000006</v>
      </c>
      <c r="AB771" s="5">
        <f t="shared" ref="AB771:AB834" si="148">R771-Z771</f>
        <v>8.1875000000000142E-2</v>
      </c>
    </row>
    <row r="772" spans="1:28" x14ac:dyDescent="0.55000000000000004">
      <c r="A772" s="3" t="s">
        <v>79</v>
      </c>
      <c r="B772" s="3" t="s">
        <v>1411</v>
      </c>
      <c r="C772" t="s">
        <v>66</v>
      </c>
      <c r="D772" s="3" t="s">
        <v>36</v>
      </c>
      <c r="E772" s="3" t="s">
        <v>36</v>
      </c>
      <c r="F772" s="3" t="s">
        <v>77</v>
      </c>
      <c r="G772" s="5">
        <v>0.21249999999999999</v>
      </c>
      <c r="H772">
        <v>7</v>
      </c>
      <c r="I772" s="5">
        <v>2.7749999374999996</v>
      </c>
      <c r="J772" s="5">
        <v>0.39642856249999997</v>
      </c>
      <c r="K772">
        <v>135</v>
      </c>
      <c r="L772" s="15">
        <v>5.1851851851851899E-2</v>
      </c>
      <c r="M772" s="13">
        <v>2.7111111111111099</v>
      </c>
      <c r="N772" s="15">
        <v>0</v>
      </c>
      <c r="O772" s="5">
        <v>0</v>
      </c>
      <c r="P772" s="5">
        <v>0</v>
      </c>
      <c r="Q772" s="5">
        <f t="shared" si="138"/>
        <v>2.7749999374999996</v>
      </c>
      <c r="R772" s="5">
        <f t="shared" si="139"/>
        <v>-2.7749999374999996</v>
      </c>
      <c r="S772" s="15">
        <f t="shared" si="140"/>
        <v>-1</v>
      </c>
      <c r="T772">
        <v>0</v>
      </c>
      <c r="U772" s="5" t="str">
        <f t="shared" si="141"/>
        <v>NA</v>
      </c>
      <c r="V772" s="15">
        <f t="shared" si="142"/>
        <v>0</v>
      </c>
      <c r="W772" s="15">
        <f t="shared" si="143"/>
        <v>0</v>
      </c>
      <c r="X772" s="5">
        <f t="shared" si="144"/>
        <v>0</v>
      </c>
      <c r="Y772" s="5">
        <f t="shared" si="145"/>
        <v>2.4974999437499998</v>
      </c>
      <c r="Z772" s="5">
        <f t="shared" si="146"/>
        <v>-2.9137499343749997</v>
      </c>
      <c r="AA772" s="5">
        <f t="shared" si="147"/>
        <v>0.27749999374999978</v>
      </c>
      <c r="AB772" s="5">
        <f t="shared" si="148"/>
        <v>0.13874999687500011</v>
      </c>
    </row>
    <row r="773" spans="1:28" x14ac:dyDescent="0.55000000000000004">
      <c r="A773" s="3" t="s">
        <v>79</v>
      </c>
      <c r="B773" s="3" t="s">
        <v>1413</v>
      </c>
      <c r="C773" t="s">
        <v>31</v>
      </c>
      <c r="D773" s="3" t="s">
        <v>36</v>
      </c>
      <c r="E773" s="3" t="s">
        <v>36</v>
      </c>
      <c r="F773" s="3" t="s">
        <v>77</v>
      </c>
      <c r="G773" s="5">
        <v>0.21249999999999999</v>
      </c>
      <c r="H773">
        <v>14</v>
      </c>
      <c r="I773" s="5">
        <v>2.8249999749999999</v>
      </c>
      <c r="J773" s="5">
        <v>0.20178571249999999</v>
      </c>
      <c r="K773">
        <v>4023</v>
      </c>
      <c r="L773" s="15">
        <v>3.47999005717126E-3</v>
      </c>
      <c r="M773" s="13">
        <v>3.6290330599055398</v>
      </c>
      <c r="N773" s="15">
        <v>0</v>
      </c>
      <c r="O773" s="5">
        <v>0</v>
      </c>
      <c r="P773" s="5">
        <v>0</v>
      </c>
      <c r="Q773" s="5">
        <f t="shared" si="138"/>
        <v>2.8249999749999999</v>
      </c>
      <c r="R773" s="5">
        <f t="shared" si="139"/>
        <v>-2.8249999749999999</v>
      </c>
      <c r="S773" s="15">
        <f t="shared" si="140"/>
        <v>-1</v>
      </c>
      <c r="T773">
        <v>0</v>
      </c>
      <c r="U773" s="5" t="str">
        <f t="shared" si="141"/>
        <v>NA</v>
      </c>
      <c r="V773" s="15">
        <f t="shared" si="142"/>
        <v>0</v>
      </c>
      <c r="W773" s="15">
        <f t="shared" si="143"/>
        <v>0</v>
      </c>
      <c r="X773" s="5">
        <f t="shared" si="144"/>
        <v>0</v>
      </c>
      <c r="Y773" s="5">
        <f t="shared" si="145"/>
        <v>2.5424999774999999</v>
      </c>
      <c r="Z773" s="5">
        <f t="shared" si="146"/>
        <v>-2.9662499737500001</v>
      </c>
      <c r="AA773" s="5">
        <f t="shared" si="147"/>
        <v>0.28249999749999999</v>
      </c>
      <c r="AB773" s="5">
        <f t="shared" si="148"/>
        <v>0.14124999875000022</v>
      </c>
    </row>
    <row r="774" spans="1:28" x14ac:dyDescent="0.55000000000000004">
      <c r="A774" s="3" t="s">
        <v>79</v>
      </c>
      <c r="B774" s="3" t="s">
        <v>1415</v>
      </c>
      <c r="C774" t="s">
        <v>31</v>
      </c>
      <c r="D774" s="3" t="s">
        <v>36</v>
      </c>
      <c r="E774" s="3" t="s">
        <v>36</v>
      </c>
      <c r="F774" s="3" t="s">
        <v>77</v>
      </c>
      <c r="G774" s="5">
        <v>0.21249999999999999</v>
      </c>
      <c r="H774">
        <v>21</v>
      </c>
      <c r="I774" s="5">
        <v>20.362499849999999</v>
      </c>
      <c r="J774" s="5">
        <v>0.96964284999999995</v>
      </c>
      <c r="K774">
        <v>684</v>
      </c>
      <c r="L774" s="15">
        <v>3.07017543859649E-2</v>
      </c>
      <c r="M774" s="13">
        <v>2.6089181286549699</v>
      </c>
      <c r="N774" s="15">
        <v>0</v>
      </c>
      <c r="O774" s="5">
        <v>0</v>
      </c>
      <c r="P774" s="5">
        <v>0</v>
      </c>
      <c r="Q774" s="5">
        <f t="shared" si="138"/>
        <v>20.362499849999999</v>
      </c>
      <c r="R774" s="5">
        <f t="shared" si="139"/>
        <v>-20.362499849999999</v>
      </c>
      <c r="S774" s="15">
        <f t="shared" si="140"/>
        <v>-1</v>
      </c>
      <c r="T774">
        <v>0</v>
      </c>
      <c r="U774" s="5" t="str">
        <f t="shared" si="141"/>
        <v>NA</v>
      </c>
      <c r="V774" s="15">
        <f t="shared" si="142"/>
        <v>0</v>
      </c>
      <c r="W774" s="15">
        <f t="shared" si="143"/>
        <v>0</v>
      </c>
      <c r="X774" s="5">
        <f t="shared" si="144"/>
        <v>0</v>
      </c>
      <c r="Y774" s="5">
        <f t="shared" si="145"/>
        <v>18.326249865000001</v>
      </c>
      <c r="Z774" s="5">
        <f t="shared" si="146"/>
        <v>-21.380624842500001</v>
      </c>
      <c r="AA774" s="5">
        <f t="shared" si="147"/>
        <v>2.0362499849999978</v>
      </c>
      <c r="AB774" s="5">
        <f t="shared" si="148"/>
        <v>1.0181249925000024</v>
      </c>
    </row>
    <row r="775" spans="1:28" x14ac:dyDescent="0.55000000000000004">
      <c r="A775" s="3" t="s">
        <v>79</v>
      </c>
      <c r="B775" s="3" t="s">
        <v>1418</v>
      </c>
      <c r="C775" t="s">
        <v>31</v>
      </c>
      <c r="D775" s="3" t="s">
        <v>36</v>
      </c>
      <c r="E775" s="3" t="s">
        <v>36</v>
      </c>
      <c r="F775" s="3" t="s">
        <v>77</v>
      </c>
      <c r="G775" s="5">
        <v>0.21249999999999999</v>
      </c>
      <c r="H775">
        <v>29</v>
      </c>
      <c r="I775" s="5">
        <v>27.224999899999997</v>
      </c>
      <c r="J775" s="5">
        <v>0.93879309999999994</v>
      </c>
      <c r="K775">
        <v>506</v>
      </c>
      <c r="L775" s="15">
        <v>5.73122529644269E-2</v>
      </c>
      <c r="M775" s="13">
        <v>1.67569169960474</v>
      </c>
      <c r="N775" s="15">
        <v>0</v>
      </c>
      <c r="O775" s="5">
        <v>0</v>
      </c>
      <c r="P775" s="5">
        <v>0</v>
      </c>
      <c r="Q775" s="5">
        <f t="shared" si="138"/>
        <v>27.224999899999997</v>
      </c>
      <c r="R775" s="5">
        <f t="shared" si="139"/>
        <v>-27.224999899999997</v>
      </c>
      <c r="S775" s="15">
        <f t="shared" si="140"/>
        <v>-1</v>
      </c>
      <c r="T775">
        <v>0</v>
      </c>
      <c r="U775" s="5" t="str">
        <f t="shared" si="141"/>
        <v>NA</v>
      </c>
      <c r="V775" s="15">
        <f t="shared" si="142"/>
        <v>0</v>
      </c>
      <c r="W775" s="15">
        <f t="shared" si="143"/>
        <v>0</v>
      </c>
      <c r="X775" s="5">
        <f t="shared" si="144"/>
        <v>0</v>
      </c>
      <c r="Y775" s="5">
        <f t="shared" si="145"/>
        <v>24.502499909999997</v>
      </c>
      <c r="Z775" s="5">
        <f t="shared" si="146"/>
        <v>-28.586249894999998</v>
      </c>
      <c r="AA775" s="5">
        <f t="shared" si="147"/>
        <v>2.7224999899999993</v>
      </c>
      <c r="AB775" s="5">
        <f t="shared" si="148"/>
        <v>1.3612499950000014</v>
      </c>
    </row>
    <row r="776" spans="1:28" x14ac:dyDescent="0.55000000000000004">
      <c r="A776" s="3" t="s">
        <v>63</v>
      </c>
      <c r="B776" s="3" t="s">
        <v>1420</v>
      </c>
      <c r="C776" t="s">
        <v>66</v>
      </c>
      <c r="D776" s="3" t="s">
        <v>36</v>
      </c>
      <c r="E776" s="3" t="s">
        <v>36</v>
      </c>
      <c r="F776" s="3" t="s">
        <v>67</v>
      </c>
      <c r="G776" s="5">
        <v>0.22500000000000001</v>
      </c>
      <c r="H776">
        <v>11</v>
      </c>
      <c r="I776" s="5">
        <v>3.8874999624999997</v>
      </c>
      <c r="J776" s="5">
        <v>0.3534090875</v>
      </c>
      <c r="K776">
        <v>622</v>
      </c>
      <c r="L776" s="15">
        <v>1.7684887459807098E-2</v>
      </c>
      <c r="M776" s="13">
        <v>1.6908360128617399</v>
      </c>
      <c r="N776" s="15">
        <v>0</v>
      </c>
      <c r="O776" s="5">
        <v>0</v>
      </c>
      <c r="P776" s="5">
        <v>0</v>
      </c>
      <c r="Q776" s="5">
        <f t="shared" si="138"/>
        <v>3.8874999624999997</v>
      </c>
      <c r="R776" s="5">
        <f t="shared" si="139"/>
        <v>-3.8874999624999997</v>
      </c>
      <c r="S776" s="15">
        <f t="shared" si="140"/>
        <v>-1</v>
      </c>
      <c r="T776">
        <v>0</v>
      </c>
      <c r="U776" s="5" t="str">
        <f t="shared" si="141"/>
        <v>NA</v>
      </c>
      <c r="V776" s="15">
        <f t="shared" si="142"/>
        <v>0</v>
      </c>
      <c r="W776" s="15">
        <f t="shared" si="143"/>
        <v>0</v>
      </c>
      <c r="X776" s="5">
        <f t="shared" si="144"/>
        <v>0</v>
      </c>
      <c r="Y776" s="5">
        <f t="shared" si="145"/>
        <v>3.4987499662499997</v>
      </c>
      <c r="Z776" s="5">
        <f t="shared" si="146"/>
        <v>-4.081874960625</v>
      </c>
      <c r="AA776" s="5">
        <f t="shared" si="147"/>
        <v>0.38874999625000006</v>
      </c>
      <c r="AB776" s="5">
        <f t="shared" si="148"/>
        <v>0.19437499812500025</v>
      </c>
    </row>
    <row r="777" spans="1:28" x14ac:dyDescent="0.55000000000000004">
      <c r="A777" s="3" t="s">
        <v>79</v>
      </c>
      <c r="B777" s="3" t="s">
        <v>1423</v>
      </c>
      <c r="C777" t="s">
        <v>66</v>
      </c>
      <c r="D777" s="3" t="s">
        <v>36</v>
      </c>
      <c r="E777" s="3" t="s">
        <v>36</v>
      </c>
      <c r="F777" s="3" t="s">
        <v>77</v>
      </c>
      <c r="G777" s="5">
        <v>0.22500000000000001</v>
      </c>
      <c r="H777">
        <v>1</v>
      </c>
      <c r="I777" s="5">
        <v>0.23749999999999999</v>
      </c>
      <c r="J777" s="5">
        <v>0.23749999999999999</v>
      </c>
      <c r="K777">
        <v>91</v>
      </c>
      <c r="L777" s="15">
        <v>1.0989010989011E-2</v>
      </c>
      <c r="M777" s="13">
        <v>3.0043956043955999</v>
      </c>
      <c r="N777" s="15">
        <v>0</v>
      </c>
      <c r="O777" s="5">
        <v>0</v>
      </c>
      <c r="P777" s="5">
        <v>0</v>
      </c>
      <c r="Q777" s="5">
        <f t="shared" si="138"/>
        <v>0.23749999999999999</v>
      </c>
      <c r="R777" s="5">
        <f t="shared" si="139"/>
        <v>-0.23749999999999999</v>
      </c>
      <c r="S777" s="15">
        <f t="shared" si="140"/>
        <v>-1</v>
      </c>
      <c r="T777">
        <v>0</v>
      </c>
      <c r="U777" s="5" t="str">
        <f t="shared" si="141"/>
        <v>NA</v>
      </c>
      <c r="V777" s="15">
        <f t="shared" si="142"/>
        <v>0</v>
      </c>
      <c r="W777" s="15">
        <f t="shared" si="143"/>
        <v>0</v>
      </c>
      <c r="X777" s="5">
        <f t="shared" si="144"/>
        <v>0</v>
      </c>
      <c r="Y777" s="5">
        <f t="shared" si="145"/>
        <v>0.21375</v>
      </c>
      <c r="Z777" s="5">
        <f t="shared" si="146"/>
        <v>-0.24937499999999999</v>
      </c>
      <c r="AA777" s="5">
        <f t="shared" si="147"/>
        <v>2.3749999999999993E-2</v>
      </c>
      <c r="AB777" s="5">
        <f t="shared" si="148"/>
        <v>1.1874999999999997E-2</v>
      </c>
    </row>
    <row r="778" spans="1:28" x14ac:dyDescent="0.55000000000000004">
      <c r="A778" s="3" t="s">
        <v>79</v>
      </c>
      <c r="B778" s="3" t="s">
        <v>1425</v>
      </c>
      <c r="C778" t="s">
        <v>66</v>
      </c>
      <c r="D778" s="3" t="s">
        <v>36</v>
      </c>
      <c r="E778" s="3" t="s">
        <v>36</v>
      </c>
      <c r="F778" s="3" t="s">
        <v>77</v>
      </c>
      <c r="G778" s="5">
        <v>0.22500000000000001</v>
      </c>
      <c r="H778">
        <v>1</v>
      </c>
      <c r="I778" s="5">
        <v>0.6</v>
      </c>
      <c r="J778" s="5">
        <v>0.6</v>
      </c>
      <c r="K778">
        <v>624</v>
      </c>
      <c r="L778" s="15">
        <v>1.6025641025640999E-3</v>
      </c>
      <c r="M778" s="13">
        <v>3.8309294871794899</v>
      </c>
      <c r="N778" s="15">
        <v>0</v>
      </c>
      <c r="O778" s="5">
        <v>0</v>
      </c>
      <c r="P778" s="5">
        <v>0</v>
      </c>
      <c r="Q778" s="5">
        <f t="shared" si="138"/>
        <v>0.6</v>
      </c>
      <c r="R778" s="5">
        <f t="shared" si="139"/>
        <v>-0.6</v>
      </c>
      <c r="S778" s="15">
        <f t="shared" si="140"/>
        <v>-1</v>
      </c>
      <c r="T778">
        <v>0</v>
      </c>
      <c r="U778" s="5" t="str">
        <f t="shared" si="141"/>
        <v>NA</v>
      </c>
      <c r="V778" s="15">
        <f t="shared" si="142"/>
        <v>0</v>
      </c>
      <c r="W778" s="15">
        <f t="shared" si="143"/>
        <v>0</v>
      </c>
      <c r="X778" s="5">
        <f t="shared" si="144"/>
        <v>0</v>
      </c>
      <c r="Y778" s="5">
        <f t="shared" si="145"/>
        <v>0.54</v>
      </c>
      <c r="Z778" s="5">
        <f t="shared" si="146"/>
        <v>-0.63</v>
      </c>
      <c r="AA778" s="5">
        <f t="shared" si="147"/>
        <v>5.9999999999999942E-2</v>
      </c>
      <c r="AB778" s="5">
        <f t="shared" si="148"/>
        <v>3.0000000000000027E-2</v>
      </c>
    </row>
    <row r="779" spans="1:28" x14ac:dyDescent="0.55000000000000004">
      <c r="A779" s="3" t="s">
        <v>79</v>
      </c>
      <c r="B779" s="3" t="s">
        <v>1427</v>
      </c>
      <c r="C779" t="s">
        <v>66</v>
      </c>
      <c r="D779" s="3" t="s">
        <v>36</v>
      </c>
      <c r="E779" s="3" t="s">
        <v>36</v>
      </c>
      <c r="F779" s="3" t="s">
        <v>77</v>
      </c>
      <c r="G779" s="5">
        <v>0.22500000000000001</v>
      </c>
      <c r="H779">
        <v>5</v>
      </c>
      <c r="I779" s="5">
        <v>1.05</v>
      </c>
      <c r="J779" s="5">
        <v>0.21</v>
      </c>
      <c r="K779">
        <v>3295</v>
      </c>
      <c r="L779" s="15">
        <v>1.5174506828528099E-3</v>
      </c>
      <c r="M779" s="13">
        <v>2.1891957511380902</v>
      </c>
      <c r="N779" s="15">
        <v>0</v>
      </c>
      <c r="O779" s="5">
        <v>0</v>
      </c>
      <c r="P779" s="5">
        <v>0</v>
      </c>
      <c r="Q779" s="5">
        <f t="shared" si="138"/>
        <v>1.05</v>
      </c>
      <c r="R779" s="5">
        <f t="shared" si="139"/>
        <v>-1.05</v>
      </c>
      <c r="S779" s="15">
        <f t="shared" si="140"/>
        <v>-1</v>
      </c>
      <c r="T779">
        <v>0</v>
      </c>
      <c r="U779" s="5" t="str">
        <f t="shared" si="141"/>
        <v>NA</v>
      </c>
      <c r="V779" s="15">
        <f t="shared" si="142"/>
        <v>0</v>
      </c>
      <c r="W779" s="15">
        <f t="shared" si="143"/>
        <v>0</v>
      </c>
      <c r="X779" s="5">
        <f t="shared" si="144"/>
        <v>0</v>
      </c>
      <c r="Y779" s="5">
        <f t="shared" si="145"/>
        <v>0.94500000000000006</v>
      </c>
      <c r="Z779" s="5">
        <f t="shared" si="146"/>
        <v>-1.1025</v>
      </c>
      <c r="AA779" s="5">
        <f t="shared" si="147"/>
        <v>0.10499999999999998</v>
      </c>
      <c r="AB779" s="5">
        <f t="shared" si="148"/>
        <v>5.2499999999999991E-2</v>
      </c>
    </row>
    <row r="780" spans="1:28" x14ac:dyDescent="0.55000000000000004">
      <c r="A780" s="3" t="s">
        <v>79</v>
      </c>
      <c r="B780" s="3" t="s">
        <v>1429</v>
      </c>
      <c r="C780" t="s">
        <v>66</v>
      </c>
      <c r="D780" s="3" t="s">
        <v>36</v>
      </c>
      <c r="E780" s="3" t="s">
        <v>36</v>
      </c>
      <c r="F780" s="3" t="s">
        <v>50</v>
      </c>
      <c r="G780" s="5">
        <v>0.22500000000000001</v>
      </c>
      <c r="H780">
        <v>4</v>
      </c>
      <c r="I780" s="5">
        <v>1.5</v>
      </c>
      <c r="J780" s="5">
        <v>0.375</v>
      </c>
      <c r="K780">
        <v>640</v>
      </c>
      <c r="L780" s="15">
        <v>6.2500000000000003E-3</v>
      </c>
      <c r="M780" s="13">
        <v>2.3951562499999999</v>
      </c>
      <c r="N780" s="15">
        <v>0</v>
      </c>
      <c r="O780" s="5">
        <v>0</v>
      </c>
      <c r="P780" s="5">
        <v>0</v>
      </c>
      <c r="Q780" s="5">
        <f t="shared" si="138"/>
        <v>1.5</v>
      </c>
      <c r="R780" s="5">
        <f t="shared" si="139"/>
        <v>-1.5</v>
      </c>
      <c r="S780" s="15">
        <f t="shared" si="140"/>
        <v>-1</v>
      </c>
      <c r="T780">
        <v>0</v>
      </c>
      <c r="U780" s="5" t="str">
        <f t="shared" si="141"/>
        <v>NA</v>
      </c>
      <c r="V780" s="15">
        <f t="shared" si="142"/>
        <v>0</v>
      </c>
      <c r="W780" s="15">
        <f t="shared" si="143"/>
        <v>0</v>
      </c>
      <c r="X780" s="5">
        <f t="shared" si="144"/>
        <v>0</v>
      </c>
      <c r="Y780" s="5">
        <f t="shared" si="145"/>
        <v>1.35</v>
      </c>
      <c r="Z780" s="5">
        <f t="shared" si="146"/>
        <v>-1.5750000000000002</v>
      </c>
      <c r="AA780" s="5">
        <f t="shared" si="147"/>
        <v>0.14999999999999991</v>
      </c>
      <c r="AB780" s="5">
        <f t="shared" si="148"/>
        <v>7.5000000000000178E-2</v>
      </c>
    </row>
    <row r="781" spans="1:28" x14ac:dyDescent="0.55000000000000004">
      <c r="A781" s="3" t="s">
        <v>79</v>
      </c>
      <c r="B781" s="3" t="s">
        <v>1431</v>
      </c>
      <c r="C781" t="s">
        <v>66</v>
      </c>
      <c r="D781" s="3" t="s">
        <v>36</v>
      </c>
      <c r="E781" s="3" t="s">
        <v>36</v>
      </c>
      <c r="F781" s="3" t="s">
        <v>77</v>
      </c>
      <c r="G781" s="5">
        <v>0.22500000000000001</v>
      </c>
      <c r="H781">
        <v>2</v>
      </c>
      <c r="I781" s="5">
        <v>1.9</v>
      </c>
      <c r="J781" s="5">
        <v>0.95</v>
      </c>
      <c r="K781">
        <v>4256</v>
      </c>
      <c r="L781" s="15">
        <v>4.69924812030075E-4</v>
      </c>
      <c r="M781" s="13">
        <v>2.4744125939849599</v>
      </c>
      <c r="N781" s="15">
        <v>0</v>
      </c>
      <c r="O781" s="5">
        <v>0</v>
      </c>
      <c r="P781" s="5">
        <v>0</v>
      </c>
      <c r="Q781" s="5">
        <f t="shared" si="138"/>
        <v>1.9</v>
      </c>
      <c r="R781" s="5">
        <f t="shared" si="139"/>
        <v>-1.9</v>
      </c>
      <c r="S781" s="15">
        <f t="shared" si="140"/>
        <v>-1</v>
      </c>
      <c r="T781">
        <v>0</v>
      </c>
      <c r="U781" s="5" t="str">
        <f t="shared" si="141"/>
        <v>NA</v>
      </c>
      <c r="V781" s="15">
        <f t="shared" si="142"/>
        <v>0</v>
      </c>
      <c r="W781" s="15">
        <f t="shared" si="143"/>
        <v>0</v>
      </c>
      <c r="X781" s="5">
        <f t="shared" si="144"/>
        <v>0</v>
      </c>
      <c r="Y781" s="5">
        <f t="shared" si="145"/>
        <v>1.71</v>
      </c>
      <c r="Z781" s="5">
        <f t="shared" si="146"/>
        <v>-1.9949999999999999</v>
      </c>
      <c r="AA781" s="5">
        <f t="shared" si="147"/>
        <v>0.18999999999999995</v>
      </c>
      <c r="AB781" s="5">
        <f t="shared" si="148"/>
        <v>9.4999999999999973E-2</v>
      </c>
    </row>
    <row r="782" spans="1:28" x14ac:dyDescent="0.55000000000000004">
      <c r="A782" s="3" t="s">
        <v>79</v>
      </c>
      <c r="B782" s="3" t="s">
        <v>1433</v>
      </c>
      <c r="C782" t="s">
        <v>31</v>
      </c>
      <c r="D782" s="3" t="s">
        <v>36</v>
      </c>
      <c r="E782" s="3" t="s">
        <v>36</v>
      </c>
      <c r="F782" s="3" t="s">
        <v>77</v>
      </c>
      <c r="G782" s="5">
        <v>0.22500000000000001</v>
      </c>
      <c r="H782">
        <v>44</v>
      </c>
      <c r="I782" s="5">
        <v>28.749999849999998</v>
      </c>
      <c r="J782" s="5">
        <v>0.65340908749999993</v>
      </c>
      <c r="K782">
        <v>842</v>
      </c>
      <c r="L782" s="15">
        <v>5.22565320665083E-2</v>
      </c>
      <c r="M782" s="13">
        <v>2.0545130641330198</v>
      </c>
      <c r="N782" s="15">
        <v>0</v>
      </c>
      <c r="O782" s="5">
        <v>0</v>
      </c>
      <c r="P782" s="5">
        <v>0</v>
      </c>
      <c r="Q782" s="5">
        <f t="shared" si="138"/>
        <v>28.749999849999998</v>
      </c>
      <c r="R782" s="5">
        <f t="shared" si="139"/>
        <v>-28.749999849999998</v>
      </c>
      <c r="S782" s="15">
        <f t="shared" si="140"/>
        <v>-1</v>
      </c>
      <c r="T782">
        <v>0</v>
      </c>
      <c r="U782" s="5" t="str">
        <f t="shared" si="141"/>
        <v>NA</v>
      </c>
      <c r="V782" s="15">
        <f t="shared" si="142"/>
        <v>0</v>
      </c>
      <c r="W782" s="15">
        <f t="shared" si="143"/>
        <v>0</v>
      </c>
      <c r="X782" s="5">
        <f t="shared" si="144"/>
        <v>0</v>
      </c>
      <c r="Y782" s="5">
        <f t="shared" si="145"/>
        <v>25.874999864999999</v>
      </c>
      <c r="Z782" s="5">
        <f t="shared" si="146"/>
        <v>-30.187499842499999</v>
      </c>
      <c r="AA782" s="5">
        <f t="shared" si="147"/>
        <v>2.8749999849999988</v>
      </c>
      <c r="AB782" s="5">
        <f t="shared" si="148"/>
        <v>1.4374999925000012</v>
      </c>
    </row>
    <row r="783" spans="1:28" x14ac:dyDescent="0.55000000000000004">
      <c r="A783" s="3" t="s">
        <v>79</v>
      </c>
      <c r="B783" s="3" t="s">
        <v>1436</v>
      </c>
      <c r="C783" t="s">
        <v>31</v>
      </c>
      <c r="D783" s="3" t="s">
        <v>36</v>
      </c>
      <c r="E783" s="3" t="s">
        <v>36</v>
      </c>
      <c r="F783" s="3" t="s">
        <v>77</v>
      </c>
      <c r="G783" s="5">
        <v>0.22500000000000001</v>
      </c>
      <c r="H783">
        <v>35</v>
      </c>
      <c r="I783" s="5">
        <v>37.975000000000001</v>
      </c>
      <c r="J783" s="5">
        <v>1.085</v>
      </c>
      <c r="K783">
        <v>522</v>
      </c>
      <c r="L783" s="15">
        <v>6.7049808429118798E-2</v>
      </c>
      <c r="M783" s="13">
        <v>3.8932950191570899</v>
      </c>
      <c r="N783" s="15">
        <v>0</v>
      </c>
      <c r="O783" s="5">
        <v>0</v>
      </c>
      <c r="P783" s="5">
        <v>0</v>
      </c>
      <c r="Q783" s="5">
        <f t="shared" si="138"/>
        <v>37.975000000000001</v>
      </c>
      <c r="R783" s="5">
        <f t="shared" si="139"/>
        <v>-37.975000000000001</v>
      </c>
      <c r="S783" s="15">
        <f t="shared" si="140"/>
        <v>-1</v>
      </c>
      <c r="T783">
        <v>0</v>
      </c>
      <c r="U783" s="5" t="str">
        <f t="shared" si="141"/>
        <v>NA</v>
      </c>
      <c r="V783" s="15">
        <f t="shared" si="142"/>
        <v>0</v>
      </c>
      <c r="W783" s="15">
        <f t="shared" si="143"/>
        <v>0</v>
      </c>
      <c r="X783" s="5">
        <f t="shared" si="144"/>
        <v>0</v>
      </c>
      <c r="Y783" s="5">
        <f t="shared" si="145"/>
        <v>34.177500000000002</v>
      </c>
      <c r="Z783" s="5">
        <f t="shared" si="146"/>
        <v>-39.873750000000001</v>
      </c>
      <c r="AA783" s="5">
        <f t="shared" si="147"/>
        <v>3.7974999999999994</v>
      </c>
      <c r="AB783" s="5">
        <f t="shared" si="148"/>
        <v>1.8987499999999997</v>
      </c>
    </row>
    <row r="784" spans="1:28" x14ac:dyDescent="0.55000000000000004">
      <c r="A784" s="3" t="s">
        <v>63</v>
      </c>
      <c r="B784" s="3" t="s">
        <v>1438</v>
      </c>
      <c r="C784" t="s">
        <v>66</v>
      </c>
      <c r="D784" s="3" t="s">
        <v>36</v>
      </c>
      <c r="E784" s="3" t="s">
        <v>36</v>
      </c>
      <c r="F784" s="3" t="s">
        <v>67</v>
      </c>
      <c r="G784" s="5">
        <v>0.23749999999999999</v>
      </c>
      <c r="H784">
        <v>2</v>
      </c>
      <c r="I784" s="5">
        <v>1.1875</v>
      </c>
      <c r="J784" s="5">
        <v>0.59375</v>
      </c>
      <c r="K784">
        <v>492</v>
      </c>
      <c r="L784" s="15">
        <v>4.0650406504065002E-3</v>
      </c>
      <c r="M784" s="13">
        <v>3.9209349593495899</v>
      </c>
      <c r="N784" s="15">
        <v>0</v>
      </c>
      <c r="O784" s="5">
        <v>0</v>
      </c>
      <c r="P784" s="5">
        <v>0</v>
      </c>
      <c r="Q784" s="5">
        <f t="shared" si="138"/>
        <v>1.1875</v>
      </c>
      <c r="R784" s="5">
        <f t="shared" si="139"/>
        <v>-1.1875</v>
      </c>
      <c r="S784" s="15">
        <f t="shared" si="140"/>
        <v>-1</v>
      </c>
      <c r="T784">
        <v>0</v>
      </c>
      <c r="U784" s="5" t="str">
        <f t="shared" si="141"/>
        <v>NA</v>
      </c>
      <c r="V784" s="15">
        <f t="shared" si="142"/>
        <v>0</v>
      </c>
      <c r="W784" s="15">
        <f t="shared" si="143"/>
        <v>0</v>
      </c>
      <c r="X784" s="5">
        <f t="shared" si="144"/>
        <v>0</v>
      </c>
      <c r="Y784" s="5">
        <f t="shared" si="145"/>
        <v>1.0687500000000001</v>
      </c>
      <c r="Z784" s="5">
        <f t="shared" si="146"/>
        <v>-1.246875</v>
      </c>
      <c r="AA784" s="5">
        <f t="shared" si="147"/>
        <v>0.11874999999999991</v>
      </c>
      <c r="AB784" s="5">
        <f t="shared" si="148"/>
        <v>5.9374999999999956E-2</v>
      </c>
    </row>
    <row r="785" spans="1:28" x14ac:dyDescent="0.55000000000000004">
      <c r="A785" s="3" t="s">
        <v>63</v>
      </c>
      <c r="B785" s="3" t="s">
        <v>846</v>
      </c>
      <c r="C785" t="s">
        <v>66</v>
      </c>
      <c r="D785" s="3" t="s">
        <v>36</v>
      </c>
      <c r="E785" s="3" t="s">
        <v>36</v>
      </c>
      <c r="F785" s="3" t="s">
        <v>67</v>
      </c>
      <c r="G785" s="5">
        <v>0.23749999999999999</v>
      </c>
      <c r="H785">
        <v>17</v>
      </c>
      <c r="I785" s="5">
        <v>3.7874999124999995</v>
      </c>
      <c r="J785" s="5">
        <v>0.22279411249999997</v>
      </c>
      <c r="K785">
        <v>19322</v>
      </c>
      <c r="L785" s="15">
        <v>8.7982610495807901E-4</v>
      </c>
      <c r="M785" s="13">
        <v>2.4016768450471</v>
      </c>
      <c r="N785" s="15">
        <v>0</v>
      </c>
      <c r="O785" s="5">
        <v>0</v>
      </c>
      <c r="P785" s="5">
        <v>0</v>
      </c>
      <c r="Q785" s="5">
        <f t="shared" si="138"/>
        <v>3.7874999124999995</v>
      </c>
      <c r="R785" s="5">
        <f t="shared" si="139"/>
        <v>-3.7874999124999995</v>
      </c>
      <c r="S785" s="15">
        <f t="shared" si="140"/>
        <v>-1</v>
      </c>
      <c r="T785">
        <v>0</v>
      </c>
      <c r="U785" s="5" t="str">
        <f t="shared" si="141"/>
        <v>NA</v>
      </c>
      <c r="V785" s="15">
        <f t="shared" si="142"/>
        <v>0</v>
      </c>
      <c r="W785" s="15">
        <f t="shared" si="143"/>
        <v>0</v>
      </c>
      <c r="X785" s="5">
        <f t="shared" si="144"/>
        <v>0</v>
      </c>
      <c r="Y785" s="5">
        <f t="shared" si="145"/>
        <v>3.4087499212499996</v>
      </c>
      <c r="Z785" s="5">
        <f t="shared" si="146"/>
        <v>-3.9768749081249997</v>
      </c>
      <c r="AA785" s="5">
        <f t="shared" si="147"/>
        <v>0.37874999124999986</v>
      </c>
      <c r="AB785" s="5">
        <f t="shared" si="148"/>
        <v>0.18937499562500015</v>
      </c>
    </row>
    <row r="786" spans="1:28" x14ac:dyDescent="0.55000000000000004">
      <c r="A786" s="3" t="s">
        <v>63</v>
      </c>
      <c r="B786" s="3" t="s">
        <v>1406</v>
      </c>
      <c r="C786" t="s">
        <v>31</v>
      </c>
      <c r="D786" s="3" t="s">
        <v>36</v>
      </c>
      <c r="E786" s="3" t="s">
        <v>36</v>
      </c>
      <c r="F786" s="3" t="s">
        <v>67</v>
      </c>
      <c r="G786" s="5">
        <v>0.23749999999999999</v>
      </c>
      <c r="H786">
        <v>8</v>
      </c>
      <c r="I786" s="5">
        <v>4.75</v>
      </c>
      <c r="J786" s="5">
        <v>0.59375</v>
      </c>
      <c r="K786">
        <v>344</v>
      </c>
      <c r="L786" s="15">
        <v>2.32558139534884E-2</v>
      </c>
      <c r="M786" s="13">
        <v>3.71511627906977</v>
      </c>
      <c r="N786" s="15">
        <v>0</v>
      </c>
      <c r="O786" s="5">
        <v>0</v>
      </c>
      <c r="P786" s="5">
        <v>0</v>
      </c>
      <c r="Q786" s="5">
        <f t="shared" si="138"/>
        <v>4.75</v>
      </c>
      <c r="R786" s="5">
        <f t="shared" si="139"/>
        <v>-4.75</v>
      </c>
      <c r="S786" s="15">
        <f t="shared" si="140"/>
        <v>-1</v>
      </c>
      <c r="T786">
        <v>0</v>
      </c>
      <c r="U786" s="5" t="str">
        <f t="shared" si="141"/>
        <v>NA</v>
      </c>
      <c r="V786" s="15">
        <f t="shared" si="142"/>
        <v>0</v>
      </c>
      <c r="W786" s="15">
        <f t="shared" si="143"/>
        <v>0</v>
      </c>
      <c r="X786" s="5">
        <f t="shared" si="144"/>
        <v>0</v>
      </c>
      <c r="Y786" s="5">
        <f t="shared" si="145"/>
        <v>4.2750000000000004</v>
      </c>
      <c r="Z786" s="5">
        <f t="shared" si="146"/>
        <v>-4.9874999999999998</v>
      </c>
      <c r="AA786" s="5">
        <f t="shared" si="147"/>
        <v>0.47499999999999964</v>
      </c>
      <c r="AB786" s="5">
        <f t="shared" si="148"/>
        <v>0.23749999999999982</v>
      </c>
    </row>
    <row r="787" spans="1:28" x14ac:dyDescent="0.55000000000000004">
      <c r="A787" s="3" t="s">
        <v>79</v>
      </c>
      <c r="B787" s="3" t="s">
        <v>1442</v>
      </c>
      <c r="C787" t="s">
        <v>66</v>
      </c>
      <c r="D787" s="3" t="s">
        <v>36</v>
      </c>
      <c r="E787" s="3" t="s">
        <v>36</v>
      </c>
      <c r="F787" s="3" t="s">
        <v>77</v>
      </c>
      <c r="G787" s="5">
        <v>0.23749999999999999</v>
      </c>
      <c r="H787">
        <v>1</v>
      </c>
      <c r="I787" s="5">
        <v>0.5625</v>
      </c>
      <c r="J787" s="5">
        <v>0.5625</v>
      </c>
      <c r="K787">
        <v>199</v>
      </c>
      <c r="L787" s="15">
        <v>5.0251256281407001E-3</v>
      </c>
      <c r="M787" s="13">
        <v>3.9447236180904501</v>
      </c>
      <c r="N787" s="15">
        <v>0</v>
      </c>
      <c r="O787" s="5">
        <v>0</v>
      </c>
      <c r="P787" s="5">
        <v>0</v>
      </c>
      <c r="Q787" s="5">
        <f t="shared" si="138"/>
        <v>0.5625</v>
      </c>
      <c r="R787" s="5">
        <f t="shared" si="139"/>
        <v>-0.5625</v>
      </c>
      <c r="S787" s="15">
        <f t="shared" si="140"/>
        <v>-1</v>
      </c>
      <c r="T787">
        <v>0</v>
      </c>
      <c r="U787" s="5" t="str">
        <f t="shared" si="141"/>
        <v>NA</v>
      </c>
      <c r="V787" s="15">
        <f t="shared" si="142"/>
        <v>0</v>
      </c>
      <c r="W787" s="15">
        <f t="shared" si="143"/>
        <v>0</v>
      </c>
      <c r="X787" s="5">
        <f t="shared" si="144"/>
        <v>0</v>
      </c>
      <c r="Y787" s="5">
        <f t="shared" si="145"/>
        <v>0.50624999999999998</v>
      </c>
      <c r="Z787" s="5">
        <f t="shared" si="146"/>
        <v>-0.59062500000000007</v>
      </c>
      <c r="AA787" s="5">
        <f t="shared" si="147"/>
        <v>5.6250000000000022E-2</v>
      </c>
      <c r="AB787" s="5">
        <f t="shared" si="148"/>
        <v>2.8125000000000067E-2</v>
      </c>
    </row>
    <row r="788" spans="1:28" x14ac:dyDescent="0.55000000000000004">
      <c r="A788" s="3" t="s">
        <v>79</v>
      </c>
      <c r="B788" s="3" t="s">
        <v>1444</v>
      </c>
      <c r="C788" t="s">
        <v>66</v>
      </c>
      <c r="D788" s="3" t="s">
        <v>36</v>
      </c>
      <c r="E788" s="3" t="s">
        <v>36</v>
      </c>
      <c r="F788" s="3" t="s">
        <v>77</v>
      </c>
      <c r="G788" s="5">
        <v>0.23749999999999999</v>
      </c>
      <c r="H788">
        <v>4</v>
      </c>
      <c r="I788" s="5">
        <v>2.4624999999999999</v>
      </c>
      <c r="J788" s="5">
        <v>0.61562499999999998</v>
      </c>
      <c r="K788">
        <v>158</v>
      </c>
      <c r="L788" s="15">
        <v>2.5316455696202497E-2</v>
      </c>
      <c r="M788" s="13">
        <v>3.2582278481012699</v>
      </c>
      <c r="N788" s="15">
        <v>0</v>
      </c>
      <c r="O788" s="5">
        <v>0</v>
      </c>
      <c r="P788" s="5">
        <v>0</v>
      </c>
      <c r="Q788" s="5">
        <f t="shared" si="138"/>
        <v>2.4624999999999999</v>
      </c>
      <c r="R788" s="5">
        <f t="shared" si="139"/>
        <v>-2.4624999999999999</v>
      </c>
      <c r="S788" s="15">
        <f t="shared" si="140"/>
        <v>-1</v>
      </c>
      <c r="T788">
        <v>0</v>
      </c>
      <c r="U788" s="5" t="str">
        <f t="shared" si="141"/>
        <v>NA</v>
      </c>
      <c r="V788" s="15">
        <f t="shared" si="142"/>
        <v>0</v>
      </c>
      <c r="W788" s="15">
        <f t="shared" si="143"/>
        <v>0</v>
      </c>
      <c r="X788" s="5">
        <f t="shared" si="144"/>
        <v>0</v>
      </c>
      <c r="Y788" s="5">
        <f t="shared" si="145"/>
        <v>2.2162500000000001</v>
      </c>
      <c r="Z788" s="5">
        <f t="shared" si="146"/>
        <v>-2.5856249999999998</v>
      </c>
      <c r="AA788" s="5">
        <f t="shared" si="147"/>
        <v>0.24624999999999986</v>
      </c>
      <c r="AB788" s="5">
        <f t="shared" si="148"/>
        <v>0.12312499999999993</v>
      </c>
    </row>
    <row r="789" spans="1:28" x14ac:dyDescent="0.55000000000000004">
      <c r="A789" s="3" t="s">
        <v>79</v>
      </c>
      <c r="B789" s="3" t="s">
        <v>1446</v>
      </c>
      <c r="C789" t="s">
        <v>66</v>
      </c>
      <c r="D789" s="3" t="s">
        <v>36</v>
      </c>
      <c r="E789" s="3" t="s">
        <v>36</v>
      </c>
      <c r="F789" s="3" t="s">
        <v>77</v>
      </c>
      <c r="G789" s="5">
        <v>0.23749999999999999</v>
      </c>
      <c r="H789">
        <v>10</v>
      </c>
      <c r="I789" s="5">
        <v>2.5249999999999999</v>
      </c>
      <c r="J789" s="5">
        <v>0.2525</v>
      </c>
      <c r="K789">
        <v>26870</v>
      </c>
      <c r="L789" s="15">
        <v>3.7216226274655796E-4</v>
      </c>
      <c r="M789" s="13">
        <v>1.4903349460364701</v>
      </c>
      <c r="N789" s="15">
        <v>0</v>
      </c>
      <c r="O789" s="5">
        <v>0</v>
      </c>
      <c r="P789" s="5">
        <v>0</v>
      </c>
      <c r="Q789" s="5">
        <f t="shared" si="138"/>
        <v>2.5249999999999999</v>
      </c>
      <c r="R789" s="5">
        <f t="shared" si="139"/>
        <v>-2.5249999999999999</v>
      </c>
      <c r="S789" s="15">
        <f t="shared" si="140"/>
        <v>-1</v>
      </c>
      <c r="T789">
        <v>0</v>
      </c>
      <c r="U789" s="5" t="str">
        <f t="shared" si="141"/>
        <v>NA</v>
      </c>
      <c r="V789" s="15">
        <f t="shared" si="142"/>
        <v>0</v>
      </c>
      <c r="W789" s="15">
        <f t="shared" si="143"/>
        <v>0</v>
      </c>
      <c r="X789" s="5">
        <f t="shared" si="144"/>
        <v>0</v>
      </c>
      <c r="Y789" s="5">
        <f t="shared" si="145"/>
        <v>2.2725</v>
      </c>
      <c r="Z789" s="5">
        <f t="shared" si="146"/>
        <v>-2.6512500000000001</v>
      </c>
      <c r="AA789" s="5">
        <f t="shared" si="147"/>
        <v>0.25249999999999995</v>
      </c>
      <c r="AB789" s="5">
        <f t="shared" si="148"/>
        <v>0.1262500000000002</v>
      </c>
    </row>
    <row r="790" spans="1:28" x14ac:dyDescent="0.55000000000000004">
      <c r="A790" s="3" t="s">
        <v>79</v>
      </c>
      <c r="B790" s="3" t="s">
        <v>1448</v>
      </c>
      <c r="C790" t="s">
        <v>66</v>
      </c>
      <c r="D790" s="3" t="s">
        <v>36</v>
      </c>
      <c r="E790" s="3" t="s">
        <v>36</v>
      </c>
      <c r="F790" s="3" t="s">
        <v>50</v>
      </c>
      <c r="G790" s="5">
        <v>0.23749999999999999</v>
      </c>
      <c r="H790">
        <v>7</v>
      </c>
      <c r="I790" s="5">
        <v>3.1124999499999997</v>
      </c>
      <c r="J790" s="5">
        <v>0.44464284999999998</v>
      </c>
      <c r="K790">
        <v>577</v>
      </c>
      <c r="L790" s="15">
        <v>1.2131715771230501E-2</v>
      </c>
      <c r="M790" s="13">
        <v>2.9577123050259999</v>
      </c>
      <c r="N790" s="15">
        <v>0</v>
      </c>
      <c r="O790" s="5">
        <v>0</v>
      </c>
      <c r="P790" s="5">
        <v>0</v>
      </c>
      <c r="Q790" s="5">
        <f t="shared" si="138"/>
        <v>3.1124999499999997</v>
      </c>
      <c r="R790" s="5">
        <f t="shared" si="139"/>
        <v>-3.1124999499999997</v>
      </c>
      <c r="S790" s="15">
        <f t="shared" si="140"/>
        <v>-1</v>
      </c>
      <c r="T790">
        <v>0</v>
      </c>
      <c r="U790" s="5" t="str">
        <f t="shared" si="141"/>
        <v>NA</v>
      </c>
      <c r="V790" s="15">
        <f t="shared" si="142"/>
        <v>0</v>
      </c>
      <c r="W790" s="15">
        <f t="shared" si="143"/>
        <v>0</v>
      </c>
      <c r="X790" s="5">
        <f t="shared" si="144"/>
        <v>0</v>
      </c>
      <c r="Y790" s="5">
        <f t="shared" si="145"/>
        <v>2.8012499549999998</v>
      </c>
      <c r="Z790" s="5">
        <f t="shared" si="146"/>
        <v>-3.2681249474999996</v>
      </c>
      <c r="AA790" s="5">
        <f t="shared" si="147"/>
        <v>0.31124999499999983</v>
      </c>
      <c r="AB790" s="5">
        <f t="shared" si="148"/>
        <v>0.15562499749999992</v>
      </c>
    </row>
    <row r="791" spans="1:28" x14ac:dyDescent="0.55000000000000004">
      <c r="A791" s="3" t="s">
        <v>79</v>
      </c>
      <c r="B791" s="3" t="s">
        <v>1450</v>
      </c>
      <c r="C791" t="s">
        <v>66</v>
      </c>
      <c r="D791" s="3" t="s">
        <v>36</v>
      </c>
      <c r="E791" s="3" t="s">
        <v>36</v>
      </c>
      <c r="F791" s="3" t="s">
        <v>77</v>
      </c>
      <c r="G791" s="5">
        <v>0.23749999999999999</v>
      </c>
      <c r="H791">
        <v>8</v>
      </c>
      <c r="I791" s="5">
        <v>3.5750000000000002</v>
      </c>
      <c r="J791" s="5">
        <v>0.44687500000000002</v>
      </c>
      <c r="K791">
        <v>319</v>
      </c>
      <c r="L791" s="15">
        <v>2.5078369905956101E-2</v>
      </c>
      <c r="M791" s="13">
        <v>3.13699059561129</v>
      </c>
      <c r="N791" s="15">
        <v>0</v>
      </c>
      <c r="O791" s="5">
        <v>0</v>
      </c>
      <c r="P791" s="5">
        <v>0</v>
      </c>
      <c r="Q791" s="5">
        <f t="shared" si="138"/>
        <v>3.5750000000000002</v>
      </c>
      <c r="R791" s="5">
        <f t="shared" si="139"/>
        <v>-3.5750000000000002</v>
      </c>
      <c r="S791" s="15">
        <f t="shared" si="140"/>
        <v>-1</v>
      </c>
      <c r="T791">
        <v>0</v>
      </c>
      <c r="U791" s="5" t="str">
        <f t="shared" si="141"/>
        <v>NA</v>
      </c>
      <c r="V791" s="15">
        <f t="shared" si="142"/>
        <v>0</v>
      </c>
      <c r="W791" s="15">
        <f t="shared" si="143"/>
        <v>0</v>
      </c>
      <c r="X791" s="5">
        <f t="shared" si="144"/>
        <v>0</v>
      </c>
      <c r="Y791" s="5">
        <f t="shared" si="145"/>
        <v>3.2175000000000002</v>
      </c>
      <c r="Z791" s="5">
        <f t="shared" si="146"/>
        <v>-3.7537500000000001</v>
      </c>
      <c r="AA791" s="5">
        <f t="shared" si="147"/>
        <v>0.35749999999999993</v>
      </c>
      <c r="AB791" s="5">
        <f t="shared" si="148"/>
        <v>0.17874999999999996</v>
      </c>
    </row>
    <row r="792" spans="1:28" x14ac:dyDescent="0.55000000000000004">
      <c r="A792" s="3" t="s">
        <v>79</v>
      </c>
      <c r="B792" s="3" t="s">
        <v>1452</v>
      </c>
      <c r="C792" t="s">
        <v>66</v>
      </c>
      <c r="D792" s="3" t="s">
        <v>36</v>
      </c>
      <c r="E792" s="3" t="s">
        <v>36</v>
      </c>
      <c r="F792" s="3" t="s">
        <v>77</v>
      </c>
      <c r="G792" s="5">
        <v>0.23749999999999999</v>
      </c>
      <c r="H792">
        <v>9</v>
      </c>
      <c r="I792" s="5">
        <v>8.8249999500000005</v>
      </c>
      <c r="J792" s="5">
        <v>0.98055555000000005</v>
      </c>
      <c r="K792">
        <v>3232</v>
      </c>
      <c r="L792" s="15">
        <v>2.7846534653465298E-3</v>
      </c>
      <c r="M792" s="13">
        <v>2.92320544554455</v>
      </c>
      <c r="N792" s="15">
        <v>0</v>
      </c>
      <c r="O792" s="5">
        <v>0</v>
      </c>
      <c r="P792" s="5">
        <v>0</v>
      </c>
      <c r="Q792" s="5">
        <f t="shared" si="138"/>
        <v>8.8249999500000005</v>
      </c>
      <c r="R792" s="5">
        <f t="shared" si="139"/>
        <v>-8.8249999500000005</v>
      </c>
      <c r="S792" s="15">
        <f t="shared" si="140"/>
        <v>-1</v>
      </c>
      <c r="T792">
        <v>0</v>
      </c>
      <c r="U792" s="5" t="str">
        <f t="shared" si="141"/>
        <v>NA</v>
      </c>
      <c r="V792" s="15">
        <f t="shared" si="142"/>
        <v>0</v>
      </c>
      <c r="W792" s="15">
        <f t="shared" si="143"/>
        <v>0</v>
      </c>
      <c r="X792" s="5">
        <f t="shared" si="144"/>
        <v>0</v>
      </c>
      <c r="Y792" s="5">
        <f t="shared" si="145"/>
        <v>7.9424999550000006</v>
      </c>
      <c r="Z792" s="5">
        <f t="shared" si="146"/>
        <v>-9.2662499475000004</v>
      </c>
      <c r="AA792" s="5">
        <f t="shared" si="147"/>
        <v>0.88249999499999987</v>
      </c>
      <c r="AB792" s="5">
        <f t="shared" si="148"/>
        <v>0.44124999749999994</v>
      </c>
    </row>
    <row r="793" spans="1:28" x14ac:dyDescent="0.55000000000000004">
      <c r="A793" s="3" t="s">
        <v>79</v>
      </c>
      <c r="B793" s="3" t="s">
        <v>1454</v>
      </c>
      <c r="C793" t="s">
        <v>31</v>
      </c>
      <c r="D793" s="3" t="s">
        <v>36</v>
      </c>
      <c r="E793" s="3" t="s">
        <v>36</v>
      </c>
      <c r="F793" s="3" t="s">
        <v>77</v>
      </c>
      <c r="G793" s="5">
        <v>0.23749999999999999</v>
      </c>
      <c r="H793">
        <v>27</v>
      </c>
      <c r="I793" s="5">
        <v>19.649999925000003</v>
      </c>
      <c r="J793" s="5">
        <v>0.72777777500000007</v>
      </c>
      <c r="K793">
        <v>412</v>
      </c>
      <c r="L793" s="15">
        <v>6.5533980582524298E-2</v>
      </c>
      <c r="M793" s="13">
        <v>1.4135922330097099</v>
      </c>
      <c r="N793" s="15">
        <v>0</v>
      </c>
      <c r="O793" s="5">
        <v>0</v>
      </c>
      <c r="P793" s="5">
        <v>0</v>
      </c>
      <c r="Q793" s="5">
        <f t="shared" si="138"/>
        <v>19.649999925000003</v>
      </c>
      <c r="R793" s="5">
        <f t="shared" si="139"/>
        <v>-19.649999925000003</v>
      </c>
      <c r="S793" s="15">
        <f t="shared" si="140"/>
        <v>-1</v>
      </c>
      <c r="T793">
        <v>0</v>
      </c>
      <c r="U793" s="5" t="str">
        <f t="shared" si="141"/>
        <v>NA</v>
      </c>
      <c r="V793" s="15">
        <f t="shared" si="142"/>
        <v>0</v>
      </c>
      <c r="W793" s="15">
        <f t="shared" si="143"/>
        <v>0</v>
      </c>
      <c r="X793" s="5">
        <f t="shared" si="144"/>
        <v>0</v>
      </c>
      <c r="Y793" s="5">
        <f t="shared" si="145"/>
        <v>17.684999932500002</v>
      </c>
      <c r="Z793" s="5">
        <f t="shared" si="146"/>
        <v>-20.632499921250005</v>
      </c>
      <c r="AA793" s="5">
        <f t="shared" si="147"/>
        <v>1.964999992500001</v>
      </c>
      <c r="AB793" s="5">
        <f t="shared" si="148"/>
        <v>0.98249999625000228</v>
      </c>
    </row>
    <row r="794" spans="1:28" x14ac:dyDescent="0.55000000000000004">
      <c r="A794" s="3" t="s">
        <v>63</v>
      </c>
      <c r="B794" s="3" t="s">
        <v>1456</v>
      </c>
      <c r="C794" t="s">
        <v>66</v>
      </c>
      <c r="D794" s="3" t="s">
        <v>36</v>
      </c>
      <c r="E794" s="3" t="s">
        <v>36</v>
      </c>
      <c r="F794" s="3" t="s">
        <v>67</v>
      </c>
      <c r="G794" s="5">
        <v>0.25</v>
      </c>
      <c r="H794">
        <v>14</v>
      </c>
      <c r="I794" s="5">
        <v>5.1999998749999996</v>
      </c>
      <c r="J794" s="5">
        <v>0.3714285625</v>
      </c>
      <c r="K794">
        <v>1214</v>
      </c>
      <c r="L794" s="15">
        <v>1.1532125205930801E-2</v>
      </c>
      <c r="M794" s="13">
        <v>4.1618616144975302</v>
      </c>
      <c r="N794" s="15">
        <v>0</v>
      </c>
      <c r="O794" s="5">
        <v>0</v>
      </c>
      <c r="P794" s="5">
        <v>0</v>
      </c>
      <c r="Q794" s="5">
        <f t="shared" si="138"/>
        <v>5.1999998749999996</v>
      </c>
      <c r="R794" s="5">
        <f t="shared" si="139"/>
        <v>-5.1999998749999996</v>
      </c>
      <c r="S794" s="15">
        <f t="shared" si="140"/>
        <v>-1</v>
      </c>
      <c r="T794">
        <v>0</v>
      </c>
      <c r="U794" s="5" t="str">
        <f t="shared" si="141"/>
        <v>NA</v>
      </c>
      <c r="V794" s="15">
        <f t="shared" si="142"/>
        <v>0</v>
      </c>
      <c r="W794" s="15">
        <f t="shared" si="143"/>
        <v>0</v>
      </c>
      <c r="X794" s="5">
        <f t="shared" si="144"/>
        <v>0</v>
      </c>
      <c r="Y794" s="5">
        <f t="shared" si="145"/>
        <v>4.6799998875000002</v>
      </c>
      <c r="Z794" s="5">
        <f t="shared" si="146"/>
        <v>-5.4599998687499998</v>
      </c>
      <c r="AA794" s="5">
        <f t="shared" si="147"/>
        <v>0.51999998749999943</v>
      </c>
      <c r="AB794" s="5">
        <f t="shared" si="148"/>
        <v>0.25999999375000016</v>
      </c>
    </row>
    <row r="795" spans="1:28" x14ac:dyDescent="0.55000000000000004">
      <c r="A795" s="3" t="s">
        <v>79</v>
      </c>
      <c r="B795" s="3" t="s">
        <v>1458</v>
      </c>
      <c r="C795" t="s">
        <v>66</v>
      </c>
      <c r="D795" s="3" t="s">
        <v>36</v>
      </c>
      <c r="E795" s="3" t="s">
        <v>36</v>
      </c>
      <c r="F795" s="3" t="s">
        <v>50</v>
      </c>
      <c r="G795" s="5">
        <v>0.25</v>
      </c>
      <c r="H795">
        <v>27</v>
      </c>
      <c r="I795" s="5">
        <v>18.962499937500002</v>
      </c>
      <c r="J795" s="5">
        <v>0.70231481250000005</v>
      </c>
      <c r="K795">
        <v>1273</v>
      </c>
      <c r="L795" s="15">
        <v>2.1209740769834999E-2</v>
      </c>
      <c r="M795" s="13">
        <v>2.83809897879026</v>
      </c>
      <c r="N795" s="15">
        <v>0</v>
      </c>
      <c r="O795" s="5">
        <v>0</v>
      </c>
      <c r="P795" s="5">
        <v>0</v>
      </c>
      <c r="Q795" s="5">
        <f t="shared" si="138"/>
        <v>18.962499937500002</v>
      </c>
      <c r="R795" s="5">
        <f t="shared" si="139"/>
        <v>-18.962499937500002</v>
      </c>
      <c r="S795" s="15">
        <f t="shared" si="140"/>
        <v>-1</v>
      </c>
      <c r="T795">
        <v>0</v>
      </c>
      <c r="U795" s="5" t="str">
        <f t="shared" si="141"/>
        <v>NA</v>
      </c>
      <c r="V795" s="15">
        <f t="shared" si="142"/>
        <v>0</v>
      </c>
      <c r="W795" s="15">
        <f t="shared" si="143"/>
        <v>0</v>
      </c>
      <c r="X795" s="5">
        <f t="shared" si="144"/>
        <v>0</v>
      </c>
      <c r="Y795" s="5">
        <f t="shared" si="145"/>
        <v>17.066249943750002</v>
      </c>
      <c r="Z795" s="5">
        <f t="shared" si="146"/>
        <v>-19.910624934375004</v>
      </c>
      <c r="AA795" s="5">
        <f t="shared" si="147"/>
        <v>1.8962499937500006</v>
      </c>
      <c r="AB795" s="5">
        <f t="shared" si="148"/>
        <v>0.94812499687500207</v>
      </c>
    </row>
    <row r="796" spans="1:28" x14ac:dyDescent="0.55000000000000004">
      <c r="A796" s="3" t="s">
        <v>79</v>
      </c>
      <c r="B796" s="3" t="s">
        <v>1460</v>
      </c>
      <c r="C796" t="s">
        <v>66</v>
      </c>
      <c r="D796" s="3" t="s">
        <v>36</v>
      </c>
      <c r="E796" s="3" t="s">
        <v>36</v>
      </c>
      <c r="F796" s="3" t="s">
        <v>77</v>
      </c>
      <c r="G796" s="5">
        <v>0.25</v>
      </c>
      <c r="H796">
        <v>9</v>
      </c>
      <c r="I796" s="5">
        <v>23.274999899999997</v>
      </c>
      <c r="J796" s="5">
        <v>2.5861110999999997</v>
      </c>
      <c r="K796">
        <v>594</v>
      </c>
      <c r="L796" s="15">
        <v>1.5151515151515201E-2</v>
      </c>
      <c r="M796" s="13">
        <v>3.05740740740741</v>
      </c>
      <c r="N796" s="15">
        <v>0</v>
      </c>
      <c r="O796" s="5">
        <v>0</v>
      </c>
      <c r="P796" s="5">
        <v>0</v>
      </c>
      <c r="Q796" s="5">
        <f t="shared" si="138"/>
        <v>23.274999899999997</v>
      </c>
      <c r="R796" s="5">
        <f t="shared" si="139"/>
        <v>-23.274999899999997</v>
      </c>
      <c r="S796" s="15">
        <f t="shared" si="140"/>
        <v>-1</v>
      </c>
      <c r="T796">
        <v>0</v>
      </c>
      <c r="U796" s="5" t="str">
        <f t="shared" si="141"/>
        <v>NA</v>
      </c>
      <c r="V796" s="15">
        <f t="shared" si="142"/>
        <v>0</v>
      </c>
      <c r="W796" s="15">
        <f t="shared" si="143"/>
        <v>0</v>
      </c>
      <c r="X796" s="5">
        <f t="shared" si="144"/>
        <v>0</v>
      </c>
      <c r="Y796" s="5">
        <f t="shared" si="145"/>
        <v>20.947499909999998</v>
      </c>
      <c r="Z796" s="5">
        <f t="shared" si="146"/>
        <v>-24.438749894999997</v>
      </c>
      <c r="AA796" s="5">
        <f t="shared" si="147"/>
        <v>2.3274999899999997</v>
      </c>
      <c r="AB796" s="5">
        <f t="shared" si="148"/>
        <v>1.1637499949999999</v>
      </c>
    </row>
    <row r="797" spans="1:28" x14ac:dyDescent="0.55000000000000004">
      <c r="A797" s="3" t="s">
        <v>63</v>
      </c>
      <c r="B797" s="3" t="s">
        <v>1462</v>
      </c>
      <c r="C797" t="s">
        <v>66</v>
      </c>
      <c r="D797" s="3" t="s">
        <v>36</v>
      </c>
      <c r="E797" s="3" t="s">
        <v>36</v>
      </c>
      <c r="F797" s="3" t="s">
        <v>67</v>
      </c>
      <c r="G797" s="5">
        <v>0.26250000000000001</v>
      </c>
      <c r="H797">
        <v>2</v>
      </c>
      <c r="I797" s="5">
        <v>1.7</v>
      </c>
      <c r="J797" s="5">
        <v>0.85</v>
      </c>
      <c r="K797">
        <v>359</v>
      </c>
      <c r="L797" s="15">
        <v>5.5710306406685194E-3</v>
      </c>
      <c r="M797" s="13">
        <v>2.6796657381615598</v>
      </c>
      <c r="N797" s="15">
        <v>0</v>
      </c>
      <c r="O797" s="5">
        <v>0</v>
      </c>
      <c r="P797" s="5">
        <v>0</v>
      </c>
      <c r="Q797" s="5">
        <f t="shared" si="138"/>
        <v>1.7</v>
      </c>
      <c r="R797" s="5">
        <f t="shared" si="139"/>
        <v>-1.7</v>
      </c>
      <c r="S797" s="15">
        <f t="shared" si="140"/>
        <v>-1</v>
      </c>
      <c r="T797">
        <v>0</v>
      </c>
      <c r="U797" s="5" t="str">
        <f t="shared" si="141"/>
        <v>NA</v>
      </c>
      <c r="V797" s="15">
        <f t="shared" si="142"/>
        <v>0</v>
      </c>
      <c r="W797" s="15">
        <f t="shared" si="143"/>
        <v>0</v>
      </c>
      <c r="X797" s="5">
        <f t="shared" si="144"/>
        <v>0</v>
      </c>
      <c r="Y797" s="5">
        <f t="shared" si="145"/>
        <v>1.53</v>
      </c>
      <c r="Z797" s="5">
        <f t="shared" si="146"/>
        <v>-1.7849999999999999</v>
      </c>
      <c r="AA797" s="5">
        <f t="shared" si="147"/>
        <v>0.16999999999999993</v>
      </c>
      <c r="AB797" s="5">
        <f t="shared" si="148"/>
        <v>8.4999999999999964E-2</v>
      </c>
    </row>
    <row r="798" spans="1:28" x14ac:dyDescent="0.55000000000000004">
      <c r="A798" s="3" t="s">
        <v>63</v>
      </c>
      <c r="B798" s="3" t="s">
        <v>1178</v>
      </c>
      <c r="C798" t="s">
        <v>31</v>
      </c>
      <c r="D798" s="3" t="s">
        <v>36</v>
      </c>
      <c r="E798" s="3" t="s">
        <v>36</v>
      </c>
      <c r="F798" s="3" t="s">
        <v>67</v>
      </c>
      <c r="G798" s="5">
        <v>0.26250000000000001</v>
      </c>
      <c r="H798">
        <v>8</v>
      </c>
      <c r="I798" s="5">
        <v>2.25</v>
      </c>
      <c r="J798" s="5">
        <v>0.28125</v>
      </c>
      <c r="K798">
        <v>569</v>
      </c>
      <c r="L798" s="15">
        <v>1.4059753954305801E-2</v>
      </c>
      <c r="M798" s="13">
        <v>2.4984182776801398</v>
      </c>
      <c r="N798" s="15">
        <v>0</v>
      </c>
      <c r="O798" s="5">
        <v>0</v>
      </c>
      <c r="P798" s="5">
        <v>0</v>
      </c>
      <c r="Q798" s="5">
        <f t="shared" si="138"/>
        <v>2.25</v>
      </c>
      <c r="R798" s="5">
        <f t="shared" si="139"/>
        <v>-2.25</v>
      </c>
      <c r="S798" s="15">
        <f t="shared" si="140"/>
        <v>-1</v>
      </c>
      <c r="T798">
        <v>0</v>
      </c>
      <c r="U798" s="5" t="str">
        <f t="shared" si="141"/>
        <v>NA</v>
      </c>
      <c r="V798" s="15">
        <f t="shared" si="142"/>
        <v>0</v>
      </c>
      <c r="W798" s="15">
        <f t="shared" si="143"/>
        <v>0</v>
      </c>
      <c r="X798" s="5">
        <f t="shared" si="144"/>
        <v>0</v>
      </c>
      <c r="Y798" s="5">
        <f t="shared" si="145"/>
        <v>2.0249999999999999</v>
      </c>
      <c r="Z798" s="5">
        <f t="shared" si="146"/>
        <v>-2.3625000000000003</v>
      </c>
      <c r="AA798" s="5">
        <f t="shared" si="147"/>
        <v>0.22500000000000009</v>
      </c>
      <c r="AB798" s="5">
        <f t="shared" si="148"/>
        <v>0.11250000000000027</v>
      </c>
    </row>
    <row r="799" spans="1:28" x14ac:dyDescent="0.55000000000000004">
      <c r="A799" s="3" t="s">
        <v>63</v>
      </c>
      <c r="B799" s="3" t="s">
        <v>1465</v>
      </c>
      <c r="C799" t="s">
        <v>66</v>
      </c>
      <c r="D799" s="3" t="s">
        <v>36</v>
      </c>
      <c r="E799" s="3" t="s">
        <v>36</v>
      </c>
      <c r="F799" s="3" t="s">
        <v>67</v>
      </c>
      <c r="G799" s="5">
        <v>0.26250000000000001</v>
      </c>
      <c r="H799">
        <v>6</v>
      </c>
      <c r="I799" s="5">
        <v>3.0750000000000002</v>
      </c>
      <c r="J799" s="5">
        <v>0.51249999999999996</v>
      </c>
      <c r="K799">
        <v>457</v>
      </c>
      <c r="L799" s="15">
        <v>1.3129102844638901E-2</v>
      </c>
      <c r="M799" s="13">
        <v>1.8982494529540499</v>
      </c>
      <c r="N799" s="15">
        <v>0</v>
      </c>
      <c r="O799" s="5">
        <v>0</v>
      </c>
      <c r="P799" s="5">
        <v>0</v>
      </c>
      <c r="Q799" s="5">
        <f t="shared" si="138"/>
        <v>3.0750000000000002</v>
      </c>
      <c r="R799" s="5">
        <f t="shared" si="139"/>
        <v>-3.0750000000000002</v>
      </c>
      <c r="S799" s="15">
        <f t="shared" si="140"/>
        <v>-1</v>
      </c>
      <c r="T799">
        <v>0</v>
      </c>
      <c r="U799" s="5" t="str">
        <f t="shared" si="141"/>
        <v>NA</v>
      </c>
      <c r="V799" s="15">
        <f t="shared" si="142"/>
        <v>0</v>
      </c>
      <c r="W799" s="15">
        <f t="shared" si="143"/>
        <v>0</v>
      </c>
      <c r="X799" s="5">
        <f t="shared" si="144"/>
        <v>0</v>
      </c>
      <c r="Y799" s="5">
        <f t="shared" si="145"/>
        <v>2.7675000000000001</v>
      </c>
      <c r="Z799" s="5">
        <f t="shared" si="146"/>
        <v>-3.2287500000000002</v>
      </c>
      <c r="AA799" s="5">
        <f t="shared" si="147"/>
        <v>0.30750000000000011</v>
      </c>
      <c r="AB799" s="5">
        <f t="shared" si="148"/>
        <v>0.15375000000000005</v>
      </c>
    </row>
    <row r="800" spans="1:28" x14ac:dyDescent="0.55000000000000004">
      <c r="A800" s="3" t="s">
        <v>63</v>
      </c>
      <c r="B800" s="3" t="s">
        <v>1468</v>
      </c>
      <c r="C800" t="s">
        <v>66</v>
      </c>
      <c r="D800" s="3" t="s">
        <v>36</v>
      </c>
      <c r="E800" s="3" t="s">
        <v>36</v>
      </c>
      <c r="F800" s="3" t="s">
        <v>67</v>
      </c>
      <c r="G800" s="5">
        <v>0.26250000000000001</v>
      </c>
      <c r="H800">
        <v>22</v>
      </c>
      <c r="I800" s="5">
        <v>3.737499975</v>
      </c>
      <c r="J800" s="5">
        <v>0.1698863625</v>
      </c>
      <c r="K800">
        <v>4101</v>
      </c>
      <c r="L800" s="15">
        <v>5.3645452328700306E-3</v>
      </c>
      <c r="M800" s="13">
        <v>2.136454523287</v>
      </c>
      <c r="N800" s="15">
        <v>0</v>
      </c>
      <c r="O800" s="5">
        <v>0</v>
      </c>
      <c r="P800" s="5">
        <v>0</v>
      </c>
      <c r="Q800" s="5">
        <f t="shared" si="138"/>
        <v>3.737499975</v>
      </c>
      <c r="R800" s="5">
        <f t="shared" si="139"/>
        <v>-3.737499975</v>
      </c>
      <c r="S800" s="15">
        <f t="shared" si="140"/>
        <v>-1</v>
      </c>
      <c r="T800">
        <v>0</v>
      </c>
      <c r="U800" s="5" t="str">
        <f t="shared" si="141"/>
        <v>NA</v>
      </c>
      <c r="V800" s="15">
        <f t="shared" si="142"/>
        <v>0</v>
      </c>
      <c r="W800" s="15">
        <f t="shared" si="143"/>
        <v>0</v>
      </c>
      <c r="X800" s="5">
        <f t="shared" si="144"/>
        <v>0</v>
      </c>
      <c r="Y800" s="5">
        <f t="shared" si="145"/>
        <v>3.3637499774999999</v>
      </c>
      <c r="Z800" s="5">
        <f t="shared" si="146"/>
        <v>-3.92437497375</v>
      </c>
      <c r="AA800" s="5">
        <f t="shared" si="147"/>
        <v>0.37374999750000004</v>
      </c>
      <c r="AB800" s="5">
        <f t="shared" si="148"/>
        <v>0.18687499875000002</v>
      </c>
    </row>
    <row r="801" spans="1:28" x14ac:dyDescent="0.55000000000000004">
      <c r="A801" s="3" t="s">
        <v>63</v>
      </c>
      <c r="B801" s="3" t="s">
        <v>1470</v>
      </c>
      <c r="C801" t="s">
        <v>66</v>
      </c>
      <c r="D801" s="3" t="s">
        <v>36</v>
      </c>
      <c r="E801" s="3" t="s">
        <v>36</v>
      </c>
      <c r="F801" s="3" t="s">
        <v>67</v>
      </c>
      <c r="G801" s="5">
        <v>0.26250000000000001</v>
      </c>
      <c r="H801">
        <v>17</v>
      </c>
      <c r="I801" s="5">
        <v>4.8249999249999993</v>
      </c>
      <c r="J801" s="5">
        <v>0.28382352499999997</v>
      </c>
      <c r="K801">
        <v>1767</v>
      </c>
      <c r="L801" s="15">
        <v>9.6208262591963804E-3</v>
      </c>
      <c r="M801" s="13">
        <v>2.66785512167516</v>
      </c>
      <c r="N801" s="15">
        <v>0</v>
      </c>
      <c r="O801" s="5">
        <v>0</v>
      </c>
      <c r="P801" s="5">
        <v>0</v>
      </c>
      <c r="Q801" s="5">
        <f t="shared" si="138"/>
        <v>4.8249999249999993</v>
      </c>
      <c r="R801" s="5">
        <f t="shared" si="139"/>
        <v>-4.8249999249999993</v>
      </c>
      <c r="S801" s="15">
        <f t="shared" si="140"/>
        <v>-1</v>
      </c>
      <c r="T801">
        <v>0</v>
      </c>
      <c r="U801" s="5" t="str">
        <f t="shared" si="141"/>
        <v>NA</v>
      </c>
      <c r="V801" s="15">
        <f t="shared" si="142"/>
        <v>0</v>
      </c>
      <c r="W801" s="15">
        <f t="shared" si="143"/>
        <v>0</v>
      </c>
      <c r="X801" s="5">
        <f t="shared" si="144"/>
        <v>0</v>
      </c>
      <c r="Y801" s="5">
        <f t="shared" si="145"/>
        <v>4.3424999324999991</v>
      </c>
      <c r="Z801" s="5">
        <f t="shared" si="146"/>
        <v>-5.0662499212499998</v>
      </c>
      <c r="AA801" s="5">
        <f t="shared" si="147"/>
        <v>0.4824999925000002</v>
      </c>
      <c r="AB801" s="5">
        <f t="shared" si="148"/>
        <v>0.24124999625000054</v>
      </c>
    </row>
    <row r="802" spans="1:28" x14ac:dyDescent="0.55000000000000004">
      <c r="A802" s="3" t="s">
        <v>63</v>
      </c>
      <c r="B802" s="3" t="s">
        <v>1246</v>
      </c>
      <c r="C802" t="s">
        <v>31</v>
      </c>
      <c r="D802" s="3" t="s">
        <v>36</v>
      </c>
      <c r="E802" s="3" t="s">
        <v>36</v>
      </c>
      <c r="F802" s="3" t="s">
        <v>67</v>
      </c>
      <c r="G802" s="5">
        <v>0.26250000000000001</v>
      </c>
      <c r="H802">
        <v>16</v>
      </c>
      <c r="I802" s="5">
        <v>8.2874999999999996</v>
      </c>
      <c r="J802" s="5">
        <v>0.51796874999999998</v>
      </c>
      <c r="K802">
        <v>6643</v>
      </c>
      <c r="L802" s="15">
        <v>2.4085503537558299E-3</v>
      </c>
      <c r="M802" s="13">
        <v>2.3641276531687501</v>
      </c>
      <c r="N802" s="15">
        <v>0</v>
      </c>
      <c r="O802" s="5">
        <v>0</v>
      </c>
      <c r="P802" s="5">
        <v>0</v>
      </c>
      <c r="Q802" s="5">
        <f t="shared" si="138"/>
        <v>8.2874999999999996</v>
      </c>
      <c r="R802" s="5">
        <f t="shared" si="139"/>
        <v>-8.2874999999999996</v>
      </c>
      <c r="S802" s="15">
        <f t="shared" si="140"/>
        <v>-1</v>
      </c>
      <c r="T802">
        <v>0</v>
      </c>
      <c r="U802" s="5" t="str">
        <f t="shared" si="141"/>
        <v>NA</v>
      </c>
      <c r="V802" s="15">
        <f t="shared" si="142"/>
        <v>0</v>
      </c>
      <c r="W802" s="15">
        <f t="shared" si="143"/>
        <v>0</v>
      </c>
      <c r="X802" s="5">
        <f t="shared" si="144"/>
        <v>0</v>
      </c>
      <c r="Y802" s="5">
        <f t="shared" si="145"/>
        <v>7.4587500000000002</v>
      </c>
      <c r="Z802" s="5">
        <f t="shared" si="146"/>
        <v>-8.7018749999999994</v>
      </c>
      <c r="AA802" s="5">
        <f t="shared" si="147"/>
        <v>0.82874999999999943</v>
      </c>
      <c r="AB802" s="5">
        <f t="shared" si="148"/>
        <v>0.41437499999999972</v>
      </c>
    </row>
    <row r="803" spans="1:28" x14ac:dyDescent="0.55000000000000004">
      <c r="A803" s="3" t="s">
        <v>63</v>
      </c>
      <c r="B803" s="3" t="s">
        <v>99</v>
      </c>
      <c r="C803" t="s">
        <v>31</v>
      </c>
      <c r="D803" s="3" t="s">
        <v>36</v>
      </c>
      <c r="E803" s="3" t="s">
        <v>36</v>
      </c>
      <c r="F803" s="3" t="s">
        <v>67</v>
      </c>
      <c r="G803" s="5">
        <v>0.26250000000000001</v>
      </c>
      <c r="H803">
        <v>106</v>
      </c>
      <c r="I803" s="5">
        <v>26.599999074999999</v>
      </c>
      <c r="J803" s="5">
        <v>0.2509433875</v>
      </c>
      <c r="K803">
        <v>701</v>
      </c>
      <c r="L803" s="15">
        <v>0.15121255349500701</v>
      </c>
      <c r="M803" s="13">
        <v>1.3169757489300999</v>
      </c>
      <c r="N803" s="15">
        <v>0</v>
      </c>
      <c r="O803" s="5">
        <v>0</v>
      </c>
      <c r="P803" s="5">
        <v>0</v>
      </c>
      <c r="Q803" s="5">
        <f t="shared" si="138"/>
        <v>26.599999074999999</v>
      </c>
      <c r="R803" s="5">
        <f t="shared" si="139"/>
        <v>-26.599999074999999</v>
      </c>
      <c r="S803" s="15">
        <f t="shared" si="140"/>
        <v>-1</v>
      </c>
      <c r="T803">
        <v>0</v>
      </c>
      <c r="U803" s="5" t="str">
        <f t="shared" si="141"/>
        <v>NA</v>
      </c>
      <c r="V803" s="15">
        <f t="shared" si="142"/>
        <v>0</v>
      </c>
      <c r="W803" s="15">
        <f t="shared" si="143"/>
        <v>0</v>
      </c>
      <c r="X803" s="5">
        <f t="shared" si="144"/>
        <v>0</v>
      </c>
      <c r="Y803" s="5">
        <f t="shared" si="145"/>
        <v>23.939999167500002</v>
      </c>
      <c r="Z803" s="5">
        <f t="shared" si="146"/>
        <v>-27.92999902875</v>
      </c>
      <c r="AA803" s="5">
        <f t="shared" si="147"/>
        <v>2.6599999074999978</v>
      </c>
      <c r="AB803" s="5">
        <f t="shared" si="148"/>
        <v>1.3299999537500007</v>
      </c>
    </row>
    <row r="804" spans="1:28" x14ac:dyDescent="0.55000000000000004">
      <c r="A804" s="3" t="s">
        <v>63</v>
      </c>
      <c r="B804" s="3" t="s">
        <v>447</v>
      </c>
      <c r="C804" t="s">
        <v>31</v>
      </c>
      <c r="D804" s="3" t="s">
        <v>36</v>
      </c>
      <c r="E804" s="3" t="s">
        <v>36</v>
      </c>
      <c r="F804" s="3" t="s">
        <v>67</v>
      </c>
      <c r="G804" s="5">
        <v>0.26250000000000001</v>
      </c>
      <c r="H804">
        <v>149</v>
      </c>
      <c r="I804" s="5">
        <v>101.46249987500001</v>
      </c>
      <c r="J804" s="5">
        <v>0.68095637500000006</v>
      </c>
      <c r="K804">
        <v>19046</v>
      </c>
      <c r="L804" s="15">
        <v>7.8231649690223698E-3</v>
      </c>
      <c r="M804" s="13">
        <v>2.5036700619552699</v>
      </c>
      <c r="N804" s="15">
        <v>0</v>
      </c>
      <c r="O804" s="5">
        <v>0</v>
      </c>
      <c r="P804" s="5">
        <v>0</v>
      </c>
      <c r="Q804" s="5">
        <f t="shared" si="138"/>
        <v>101.46249987500001</v>
      </c>
      <c r="R804" s="5">
        <f t="shared" si="139"/>
        <v>-101.46249987500001</v>
      </c>
      <c r="S804" s="15">
        <f t="shared" si="140"/>
        <v>-1</v>
      </c>
      <c r="T804">
        <v>0</v>
      </c>
      <c r="U804" s="5" t="str">
        <f t="shared" si="141"/>
        <v>NA</v>
      </c>
      <c r="V804" s="15">
        <f t="shared" si="142"/>
        <v>0</v>
      </c>
      <c r="W804" s="15">
        <f t="shared" si="143"/>
        <v>0</v>
      </c>
      <c r="X804" s="5">
        <f t="shared" si="144"/>
        <v>0</v>
      </c>
      <c r="Y804" s="5">
        <f t="shared" si="145"/>
        <v>91.316249887500007</v>
      </c>
      <c r="Z804" s="5">
        <f t="shared" si="146"/>
        <v>-106.53562486875001</v>
      </c>
      <c r="AA804" s="5">
        <f t="shared" si="147"/>
        <v>10.146249987499999</v>
      </c>
      <c r="AB804" s="5">
        <f t="shared" si="148"/>
        <v>5.0731249937499996</v>
      </c>
    </row>
    <row r="805" spans="1:28" x14ac:dyDescent="0.55000000000000004">
      <c r="A805" s="3" t="s">
        <v>79</v>
      </c>
      <c r="B805" s="3" t="s">
        <v>813</v>
      </c>
      <c r="C805" t="s">
        <v>66</v>
      </c>
      <c r="D805" s="3" t="s">
        <v>36</v>
      </c>
      <c r="E805" s="3" t="s">
        <v>36</v>
      </c>
      <c r="F805" s="3" t="s">
        <v>50</v>
      </c>
      <c r="G805" s="5">
        <v>0.26250000000000001</v>
      </c>
      <c r="H805">
        <v>1</v>
      </c>
      <c r="I805" s="5">
        <v>0.375</v>
      </c>
      <c r="J805" s="5">
        <v>0.375</v>
      </c>
      <c r="K805">
        <v>2667</v>
      </c>
      <c r="L805" s="15">
        <v>3.7495313085864296E-4</v>
      </c>
      <c r="M805" s="13">
        <v>1.9311586051743499</v>
      </c>
      <c r="N805" s="15">
        <v>0</v>
      </c>
      <c r="O805" s="5">
        <v>0</v>
      </c>
      <c r="P805" s="5">
        <v>0</v>
      </c>
      <c r="Q805" s="5">
        <f t="shared" si="138"/>
        <v>0.375</v>
      </c>
      <c r="R805" s="5">
        <f t="shared" si="139"/>
        <v>-0.375</v>
      </c>
      <c r="S805" s="15">
        <f t="shared" si="140"/>
        <v>-1</v>
      </c>
      <c r="T805">
        <v>0</v>
      </c>
      <c r="U805" s="5" t="str">
        <f t="shared" si="141"/>
        <v>NA</v>
      </c>
      <c r="V805" s="15">
        <f t="shared" si="142"/>
        <v>0</v>
      </c>
      <c r="W805" s="15">
        <f t="shared" si="143"/>
        <v>0</v>
      </c>
      <c r="X805" s="5">
        <f t="shared" si="144"/>
        <v>0</v>
      </c>
      <c r="Y805" s="5">
        <f t="shared" si="145"/>
        <v>0.33750000000000002</v>
      </c>
      <c r="Z805" s="5">
        <f t="shared" si="146"/>
        <v>-0.39375000000000004</v>
      </c>
      <c r="AA805" s="5">
        <f t="shared" si="147"/>
        <v>3.7499999999999978E-2</v>
      </c>
      <c r="AB805" s="5">
        <f t="shared" si="148"/>
        <v>1.8750000000000044E-2</v>
      </c>
    </row>
    <row r="806" spans="1:28" x14ac:dyDescent="0.55000000000000004">
      <c r="A806" s="3" t="s">
        <v>79</v>
      </c>
      <c r="B806" s="3" t="s">
        <v>1476</v>
      </c>
      <c r="C806" t="s">
        <v>66</v>
      </c>
      <c r="D806" s="3" t="s">
        <v>36</v>
      </c>
      <c r="E806" s="3" t="s">
        <v>36</v>
      </c>
      <c r="F806" s="3" t="s">
        <v>50</v>
      </c>
      <c r="G806" s="5">
        <v>0.26250000000000001</v>
      </c>
      <c r="H806">
        <v>1</v>
      </c>
      <c r="I806" s="5">
        <v>0.55000000000000004</v>
      </c>
      <c r="J806" s="5">
        <v>0.55000000000000004</v>
      </c>
      <c r="K806">
        <v>405</v>
      </c>
      <c r="L806" s="15">
        <v>2.4691358024691401E-3</v>
      </c>
      <c r="M806" s="13">
        <v>4.7911111111111104</v>
      </c>
      <c r="N806" s="15">
        <v>0</v>
      </c>
      <c r="O806" s="5">
        <v>0</v>
      </c>
      <c r="P806" s="5">
        <v>0</v>
      </c>
      <c r="Q806" s="5">
        <f t="shared" si="138"/>
        <v>0.55000000000000004</v>
      </c>
      <c r="R806" s="5">
        <f t="shared" si="139"/>
        <v>-0.55000000000000004</v>
      </c>
      <c r="S806" s="15">
        <f t="shared" si="140"/>
        <v>-1</v>
      </c>
      <c r="T806">
        <v>0</v>
      </c>
      <c r="U806" s="5" t="str">
        <f t="shared" si="141"/>
        <v>NA</v>
      </c>
      <c r="V806" s="15">
        <f t="shared" si="142"/>
        <v>0</v>
      </c>
      <c r="W806" s="15">
        <f t="shared" si="143"/>
        <v>0</v>
      </c>
      <c r="X806" s="5">
        <f t="shared" si="144"/>
        <v>0</v>
      </c>
      <c r="Y806" s="5">
        <f t="shared" si="145"/>
        <v>0.49500000000000005</v>
      </c>
      <c r="Z806" s="5">
        <f t="shared" si="146"/>
        <v>-0.57750000000000012</v>
      </c>
      <c r="AA806" s="5">
        <f t="shared" si="147"/>
        <v>5.4999999999999993E-2</v>
      </c>
      <c r="AB806" s="5">
        <f t="shared" si="148"/>
        <v>2.750000000000008E-2</v>
      </c>
    </row>
    <row r="807" spans="1:28" x14ac:dyDescent="0.55000000000000004">
      <c r="A807" s="3" t="s">
        <v>79</v>
      </c>
      <c r="B807" s="3" t="s">
        <v>1478</v>
      </c>
      <c r="C807" t="s">
        <v>31</v>
      </c>
      <c r="D807" s="3" t="s">
        <v>36</v>
      </c>
      <c r="E807" s="3" t="s">
        <v>36</v>
      </c>
      <c r="F807" s="3" t="s">
        <v>77</v>
      </c>
      <c r="G807" s="5">
        <v>0.26250000000000001</v>
      </c>
      <c r="H807">
        <v>1</v>
      </c>
      <c r="I807" s="5">
        <v>0.625</v>
      </c>
      <c r="J807" s="5">
        <v>0.625</v>
      </c>
      <c r="K807">
        <v>63</v>
      </c>
      <c r="L807" s="15">
        <v>1.58730158730159E-2</v>
      </c>
      <c r="M807" s="13">
        <v>3.3222222222222202</v>
      </c>
      <c r="N807" s="15">
        <v>0</v>
      </c>
      <c r="O807" s="5">
        <v>0</v>
      </c>
      <c r="P807" s="5">
        <v>0</v>
      </c>
      <c r="Q807" s="5">
        <f t="shared" si="138"/>
        <v>0.625</v>
      </c>
      <c r="R807" s="5">
        <f t="shared" si="139"/>
        <v>-0.625</v>
      </c>
      <c r="S807" s="15">
        <f t="shared" si="140"/>
        <v>-1</v>
      </c>
      <c r="T807">
        <v>0</v>
      </c>
      <c r="U807" s="5" t="str">
        <f t="shared" si="141"/>
        <v>NA</v>
      </c>
      <c r="V807" s="15">
        <f t="shared" si="142"/>
        <v>0</v>
      </c>
      <c r="W807" s="15">
        <f t="shared" si="143"/>
        <v>0</v>
      </c>
      <c r="X807" s="5">
        <f t="shared" si="144"/>
        <v>0</v>
      </c>
      <c r="Y807" s="5">
        <f t="shared" si="145"/>
        <v>0.5625</v>
      </c>
      <c r="Z807" s="5">
        <f t="shared" si="146"/>
        <v>-0.65625</v>
      </c>
      <c r="AA807" s="5">
        <f t="shared" si="147"/>
        <v>6.25E-2</v>
      </c>
      <c r="AB807" s="5">
        <f t="shared" si="148"/>
        <v>3.125E-2</v>
      </c>
    </row>
    <row r="808" spans="1:28" x14ac:dyDescent="0.55000000000000004">
      <c r="A808" s="3" t="s">
        <v>79</v>
      </c>
      <c r="B808" s="3" t="s">
        <v>1480</v>
      </c>
      <c r="C808" t="s">
        <v>66</v>
      </c>
      <c r="D808" s="3" t="s">
        <v>36</v>
      </c>
      <c r="E808" s="3" t="s">
        <v>36</v>
      </c>
      <c r="F808" s="3" t="s">
        <v>77</v>
      </c>
      <c r="G808" s="5">
        <v>0.26250000000000001</v>
      </c>
      <c r="H808">
        <v>2</v>
      </c>
      <c r="I808" s="5">
        <v>1.2749999999999999</v>
      </c>
      <c r="J808" s="5">
        <v>0.63749999999999996</v>
      </c>
      <c r="K808">
        <v>326</v>
      </c>
      <c r="L808" s="15">
        <v>6.13496932515337E-3</v>
      </c>
      <c r="M808" s="13">
        <v>3.55981595092025</v>
      </c>
      <c r="N808" s="15">
        <v>0</v>
      </c>
      <c r="O808" s="5">
        <v>0</v>
      </c>
      <c r="P808" s="5">
        <v>0</v>
      </c>
      <c r="Q808" s="5">
        <f t="shared" si="138"/>
        <v>1.2749999999999999</v>
      </c>
      <c r="R808" s="5">
        <f t="shared" si="139"/>
        <v>-1.2749999999999999</v>
      </c>
      <c r="S808" s="15">
        <f t="shared" si="140"/>
        <v>-1</v>
      </c>
      <c r="T808">
        <v>0</v>
      </c>
      <c r="U808" s="5" t="str">
        <f t="shared" si="141"/>
        <v>NA</v>
      </c>
      <c r="V808" s="15">
        <f t="shared" si="142"/>
        <v>0</v>
      </c>
      <c r="W808" s="15">
        <f t="shared" si="143"/>
        <v>0</v>
      </c>
      <c r="X808" s="5">
        <f t="shared" si="144"/>
        <v>0</v>
      </c>
      <c r="Y808" s="5">
        <f t="shared" si="145"/>
        <v>1.1475</v>
      </c>
      <c r="Z808" s="5">
        <f t="shared" si="146"/>
        <v>-1.3387499999999999</v>
      </c>
      <c r="AA808" s="5">
        <f t="shared" si="147"/>
        <v>0.12749999999999995</v>
      </c>
      <c r="AB808" s="5">
        <f t="shared" si="148"/>
        <v>6.3749999999999973E-2</v>
      </c>
    </row>
    <row r="809" spans="1:28" x14ac:dyDescent="0.55000000000000004">
      <c r="A809" s="3" t="s">
        <v>79</v>
      </c>
      <c r="B809" s="3" t="s">
        <v>1482</v>
      </c>
      <c r="C809" t="s">
        <v>31</v>
      </c>
      <c r="D809" s="3" t="s">
        <v>36</v>
      </c>
      <c r="E809" s="3" t="s">
        <v>36</v>
      </c>
      <c r="F809" s="3" t="s">
        <v>77</v>
      </c>
      <c r="G809" s="5">
        <v>0.26250000000000001</v>
      </c>
      <c r="H809">
        <v>5</v>
      </c>
      <c r="I809" s="5">
        <v>2.8125</v>
      </c>
      <c r="J809" s="5">
        <v>0.5625</v>
      </c>
      <c r="K809">
        <v>112</v>
      </c>
      <c r="L809" s="15">
        <v>4.4642857142857102E-2</v>
      </c>
      <c r="M809" s="13">
        <v>2.60535714285714</v>
      </c>
      <c r="N809" s="15">
        <v>0</v>
      </c>
      <c r="O809" s="5">
        <v>0</v>
      </c>
      <c r="P809" s="5">
        <v>0</v>
      </c>
      <c r="Q809" s="5">
        <f t="shared" si="138"/>
        <v>2.8125</v>
      </c>
      <c r="R809" s="5">
        <f t="shared" si="139"/>
        <v>-2.8125</v>
      </c>
      <c r="S809" s="15">
        <f t="shared" si="140"/>
        <v>-1</v>
      </c>
      <c r="T809">
        <v>0</v>
      </c>
      <c r="U809" s="5" t="str">
        <f t="shared" si="141"/>
        <v>NA</v>
      </c>
      <c r="V809" s="15">
        <f t="shared" si="142"/>
        <v>0</v>
      </c>
      <c r="W809" s="15">
        <f t="shared" si="143"/>
        <v>0</v>
      </c>
      <c r="X809" s="5">
        <f t="shared" si="144"/>
        <v>0</v>
      </c>
      <c r="Y809" s="5">
        <f t="shared" si="145"/>
        <v>2.53125</v>
      </c>
      <c r="Z809" s="5">
        <f t="shared" si="146"/>
        <v>-2.953125</v>
      </c>
      <c r="AA809" s="5">
        <f t="shared" si="147"/>
        <v>0.28125</v>
      </c>
      <c r="AB809" s="5">
        <f t="shared" si="148"/>
        <v>0.140625</v>
      </c>
    </row>
    <row r="810" spans="1:28" x14ac:dyDescent="0.55000000000000004">
      <c r="A810" s="3" t="s">
        <v>79</v>
      </c>
      <c r="B810" s="3" t="s">
        <v>1484</v>
      </c>
      <c r="C810" t="s">
        <v>31</v>
      </c>
      <c r="D810" s="3" t="s">
        <v>36</v>
      </c>
      <c r="E810" s="3" t="s">
        <v>36</v>
      </c>
      <c r="F810" s="3" t="s">
        <v>77</v>
      </c>
      <c r="G810" s="5">
        <v>0.26250000000000001</v>
      </c>
      <c r="H810">
        <v>7</v>
      </c>
      <c r="I810" s="5">
        <v>4.0250000000000004</v>
      </c>
      <c r="J810" s="5">
        <v>0.57499999999999996</v>
      </c>
      <c r="K810">
        <v>148</v>
      </c>
      <c r="L810" s="15">
        <v>4.72972972972973E-2</v>
      </c>
      <c r="M810" s="13">
        <v>1.58310810810811</v>
      </c>
      <c r="N810" s="15">
        <v>0</v>
      </c>
      <c r="O810" s="5">
        <v>0</v>
      </c>
      <c r="P810" s="5">
        <v>0</v>
      </c>
      <c r="Q810" s="5">
        <f t="shared" si="138"/>
        <v>4.0250000000000004</v>
      </c>
      <c r="R810" s="5">
        <f t="shared" si="139"/>
        <v>-4.0250000000000004</v>
      </c>
      <c r="S810" s="15">
        <f t="shared" si="140"/>
        <v>-1</v>
      </c>
      <c r="T810">
        <v>0</v>
      </c>
      <c r="U810" s="5" t="str">
        <f t="shared" si="141"/>
        <v>NA</v>
      </c>
      <c r="V810" s="15">
        <f t="shared" si="142"/>
        <v>0</v>
      </c>
      <c r="W810" s="15">
        <f t="shared" si="143"/>
        <v>0</v>
      </c>
      <c r="X810" s="5">
        <f t="shared" si="144"/>
        <v>0</v>
      </c>
      <c r="Y810" s="5">
        <f t="shared" si="145"/>
        <v>3.6225000000000005</v>
      </c>
      <c r="Z810" s="5">
        <f t="shared" si="146"/>
        <v>-4.2262500000000003</v>
      </c>
      <c r="AA810" s="5">
        <f t="shared" si="147"/>
        <v>0.40249999999999986</v>
      </c>
      <c r="AB810" s="5">
        <f t="shared" si="148"/>
        <v>0.20124999999999993</v>
      </c>
    </row>
    <row r="811" spans="1:28" x14ac:dyDescent="0.55000000000000004">
      <c r="A811" s="3" t="s">
        <v>79</v>
      </c>
      <c r="B811" s="3" t="s">
        <v>1486</v>
      </c>
      <c r="C811" t="s">
        <v>31</v>
      </c>
      <c r="D811" s="3" t="s">
        <v>36</v>
      </c>
      <c r="E811" s="3" t="s">
        <v>36</v>
      </c>
      <c r="F811" s="3" t="s">
        <v>77</v>
      </c>
      <c r="G811" s="5">
        <v>0.26250000000000001</v>
      </c>
      <c r="H811">
        <v>9</v>
      </c>
      <c r="I811" s="5">
        <v>7.3624999500000001</v>
      </c>
      <c r="J811" s="5">
        <v>0.81805554999999996</v>
      </c>
      <c r="K811">
        <v>176</v>
      </c>
      <c r="L811" s="15">
        <v>5.1136363636363598E-2</v>
      </c>
      <c r="M811" s="13">
        <v>3.2045454545454501</v>
      </c>
      <c r="N811" s="15">
        <v>0</v>
      </c>
      <c r="O811" s="5">
        <v>0</v>
      </c>
      <c r="P811" s="5">
        <v>0</v>
      </c>
      <c r="Q811" s="5">
        <f t="shared" si="138"/>
        <v>7.3624999500000001</v>
      </c>
      <c r="R811" s="5">
        <f t="shared" si="139"/>
        <v>-7.3624999500000001</v>
      </c>
      <c r="S811" s="15">
        <f t="shared" si="140"/>
        <v>-1</v>
      </c>
      <c r="T811">
        <v>0</v>
      </c>
      <c r="U811" s="5" t="str">
        <f t="shared" si="141"/>
        <v>NA</v>
      </c>
      <c r="V811" s="15">
        <f t="shared" si="142"/>
        <v>0</v>
      </c>
      <c r="W811" s="15">
        <f t="shared" si="143"/>
        <v>0</v>
      </c>
      <c r="X811" s="5">
        <f t="shared" si="144"/>
        <v>0</v>
      </c>
      <c r="Y811" s="5">
        <f t="shared" si="145"/>
        <v>6.6262499550000005</v>
      </c>
      <c r="Z811" s="5">
        <f t="shared" si="146"/>
        <v>-7.7306249475000008</v>
      </c>
      <c r="AA811" s="5">
        <f t="shared" si="147"/>
        <v>0.73624999499999966</v>
      </c>
      <c r="AB811" s="5">
        <f t="shared" si="148"/>
        <v>0.36812499750000072</v>
      </c>
    </row>
    <row r="812" spans="1:28" x14ac:dyDescent="0.55000000000000004">
      <c r="A812" s="3" t="s">
        <v>79</v>
      </c>
      <c r="B812" s="3" t="s">
        <v>1488</v>
      </c>
      <c r="C812" t="s">
        <v>31</v>
      </c>
      <c r="D812" s="3" t="s">
        <v>36</v>
      </c>
      <c r="E812" s="3" t="s">
        <v>36</v>
      </c>
      <c r="F812" s="3" t="s">
        <v>77</v>
      </c>
      <c r="G812" s="5">
        <v>0.26250000000000001</v>
      </c>
      <c r="H812">
        <v>26</v>
      </c>
      <c r="I812" s="5">
        <v>26.249999750000001</v>
      </c>
      <c r="J812" s="5">
        <v>1.0096153750000001</v>
      </c>
      <c r="K812">
        <v>250</v>
      </c>
      <c r="L812" s="15">
        <v>0.10400000000000001</v>
      </c>
      <c r="M812" s="13">
        <v>1.4992000000000001</v>
      </c>
      <c r="N812" s="15">
        <v>0</v>
      </c>
      <c r="O812" s="5">
        <v>0</v>
      </c>
      <c r="P812" s="5">
        <v>0</v>
      </c>
      <c r="Q812" s="5">
        <f t="shared" si="138"/>
        <v>26.249999750000001</v>
      </c>
      <c r="R812" s="5">
        <f t="shared" si="139"/>
        <v>-26.249999750000001</v>
      </c>
      <c r="S812" s="15">
        <f t="shared" si="140"/>
        <v>-1</v>
      </c>
      <c r="T812">
        <v>0</v>
      </c>
      <c r="U812" s="5" t="str">
        <f t="shared" si="141"/>
        <v>NA</v>
      </c>
      <c r="V812" s="15">
        <f t="shared" si="142"/>
        <v>0</v>
      </c>
      <c r="W812" s="15">
        <f t="shared" si="143"/>
        <v>0</v>
      </c>
      <c r="X812" s="5">
        <f t="shared" si="144"/>
        <v>0</v>
      </c>
      <c r="Y812" s="5">
        <f t="shared" si="145"/>
        <v>23.624999775000003</v>
      </c>
      <c r="Z812" s="5">
        <f t="shared" si="146"/>
        <v>-27.562499737500001</v>
      </c>
      <c r="AA812" s="5">
        <f t="shared" si="147"/>
        <v>2.6249999749999979</v>
      </c>
      <c r="AB812" s="5">
        <f t="shared" si="148"/>
        <v>1.3124999875000007</v>
      </c>
    </row>
    <row r="813" spans="1:28" x14ac:dyDescent="0.55000000000000004">
      <c r="A813" s="3" t="s">
        <v>63</v>
      </c>
      <c r="B813" s="3" t="s">
        <v>1491</v>
      </c>
      <c r="C813" t="s">
        <v>66</v>
      </c>
      <c r="D813" s="3" t="s">
        <v>36</v>
      </c>
      <c r="E813" s="3" t="s">
        <v>36</v>
      </c>
      <c r="F813" s="3" t="s">
        <v>67</v>
      </c>
      <c r="G813" s="5">
        <v>0.27500000000000002</v>
      </c>
      <c r="H813">
        <v>2</v>
      </c>
      <c r="I813" s="5">
        <v>0.4</v>
      </c>
      <c r="J813" s="5">
        <v>0.2</v>
      </c>
      <c r="K813">
        <v>553</v>
      </c>
      <c r="L813" s="15">
        <v>3.6166365280289299E-3</v>
      </c>
      <c r="M813" s="13">
        <v>1.45877034358047</v>
      </c>
      <c r="N813" s="15">
        <v>0</v>
      </c>
      <c r="O813" s="5">
        <v>0</v>
      </c>
      <c r="P813" s="5">
        <v>0</v>
      </c>
      <c r="Q813" s="5">
        <f t="shared" si="138"/>
        <v>0.4</v>
      </c>
      <c r="R813" s="5">
        <f t="shared" si="139"/>
        <v>-0.4</v>
      </c>
      <c r="S813" s="15">
        <f t="shared" si="140"/>
        <v>-1</v>
      </c>
      <c r="T813">
        <v>0</v>
      </c>
      <c r="U813" s="5" t="str">
        <f t="shared" si="141"/>
        <v>NA</v>
      </c>
      <c r="V813" s="15">
        <f t="shared" si="142"/>
        <v>0</v>
      </c>
      <c r="W813" s="15">
        <f t="shared" si="143"/>
        <v>0</v>
      </c>
      <c r="X813" s="5">
        <f t="shared" si="144"/>
        <v>0</v>
      </c>
      <c r="Y813" s="5">
        <f t="shared" si="145"/>
        <v>0.36000000000000004</v>
      </c>
      <c r="Z813" s="5">
        <f t="shared" si="146"/>
        <v>-0.42000000000000004</v>
      </c>
      <c r="AA813" s="5">
        <f t="shared" si="147"/>
        <v>3.999999999999998E-2</v>
      </c>
      <c r="AB813" s="5">
        <f t="shared" si="148"/>
        <v>2.0000000000000018E-2</v>
      </c>
    </row>
    <row r="814" spans="1:28" x14ac:dyDescent="0.55000000000000004">
      <c r="A814" s="3" t="s">
        <v>63</v>
      </c>
      <c r="B814" s="3" t="s">
        <v>1494</v>
      </c>
      <c r="C814" t="s">
        <v>66</v>
      </c>
      <c r="D814" s="3" t="s">
        <v>36</v>
      </c>
      <c r="E814" s="3" t="s">
        <v>36</v>
      </c>
      <c r="F814" s="3" t="s">
        <v>67</v>
      </c>
      <c r="G814" s="5">
        <v>0.27500000000000002</v>
      </c>
      <c r="H814">
        <v>2</v>
      </c>
      <c r="I814" s="5">
        <v>0.55000000000000004</v>
      </c>
      <c r="J814" s="5">
        <v>0.27500000000000002</v>
      </c>
      <c r="K814">
        <v>1063</v>
      </c>
      <c r="L814" s="15">
        <v>1.8814675446848499E-3</v>
      </c>
      <c r="M814" s="13">
        <v>2.0873000940733801</v>
      </c>
      <c r="N814" s="15">
        <v>0</v>
      </c>
      <c r="O814" s="5">
        <v>0</v>
      </c>
      <c r="P814" s="5">
        <v>0</v>
      </c>
      <c r="Q814" s="5">
        <f t="shared" si="138"/>
        <v>0.55000000000000004</v>
      </c>
      <c r="R814" s="5">
        <f t="shared" si="139"/>
        <v>-0.55000000000000004</v>
      </c>
      <c r="S814" s="15">
        <f t="shared" si="140"/>
        <v>-1</v>
      </c>
      <c r="T814">
        <v>0</v>
      </c>
      <c r="U814" s="5" t="str">
        <f t="shared" si="141"/>
        <v>NA</v>
      </c>
      <c r="V814" s="15">
        <f t="shared" si="142"/>
        <v>0</v>
      </c>
      <c r="W814" s="15">
        <f t="shared" si="143"/>
        <v>0</v>
      </c>
      <c r="X814" s="5">
        <f t="shared" si="144"/>
        <v>0</v>
      </c>
      <c r="Y814" s="5">
        <f t="shared" si="145"/>
        <v>0.49500000000000005</v>
      </c>
      <c r="Z814" s="5">
        <f t="shared" si="146"/>
        <v>-0.57750000000000012</v>
      </c>
      <c r="AA814" s="5">
        <f t="shared" si="147"/>
        <v>5.4999999999999993E-2</v>
      </c>
      <c r="AB814" s="5">
        <f t="shared" si="148"/>
        <v>2.750000000000008E-2</v>
      </c>
    </row>
    <row r="815" spans="1:28" x14ac:dyDescent="0.55000000000000004">
      <c r="A815" s="3" t="s">
        <v>63</v>
      </c>
      <c r="B815" s="3" t="s">
        <v>1496</v>
      </c>
      <c r="C815" t="s">
        <v>66</v>
      </c>
      <c r="D815" s="3" t="s">
        <v>36</v>
      </c>
      <c r="E815" s="3" t="s">
        <v>36</v>
      </c>
      <c r="F815" s="3" t="s">
        <v>67</v>
      </c>
      <c r="G815" s="5">
        <v>0.27500000000000002</v>
      </c>
      <c r="H815">
        <v>2</v>
      </c>
      <c r="I815" s="5">
        <v>0.57499999999999996</v>
      </c>
      <c r="J815" s="5">
        <v>0.28749999999999998</v>
      </c>
      <c r="K815">
        <v>918</v>
      </c>
      <c r="L815" s="15">
        <v>2.1786492374727701E-3</v>
      </c>
      <c r="M815" s="13">
        <v>3.08398692810457</v>
      </c>
      <c r="N815" s="15">
        <v>0</v>
      </c>
      <c r="O815" s="5">
        <v>0</v>
      </c>
      <c r="P815" s="5">
        <v>0</v>
      </c>
      <c r="Q815" s="5">
        <f t="shared" si="138"/>
        <v>0.57499999999999996</v>
      </c>
      <c r="R815" s="5">
        <f t="shared" si="139"/>
        <v>-0.57499999999999996</v>
      </c>
      <c r="S815" s="15">
        <f t="shared" si="140"/>
        <v>-1</v>
      </c>
      <c r="T815">
        <v>0</v>
      </c>
      <c r="U815" s="5" t="str">
        <f t="shared" si="141"/>
        <v>NA</v>
      </c>
      <c r="V815" s="15">
        <f t="shared" si="142"/>
        <v>0</v>
      </c>
      <c r="W815" s="15">
        <f t="shared" si="143"/>
        <v>0</v>
      </c>
      <c r="X815" s="5">
        <f t="shared" si="144"/>
        <v>0</v>
      </c>
      <c r="Y815" s="5">
        <f t="shared" si="145"/>
        <v>0.51749999999999996</v>
      </c>
      <c r="Z815" s="5">
        <f t="shared" si="146"/>
        <v>-0.60375000000000001</v>
      </c>
      <c r="AA815" s="5">
        <f t="shared" si="147"/>
        <v>5.7499999999999996E-2</v>
      </c>
      <c r="AB815" s="5">
        <f t="shared" si="148"/>
        <v>2.8750000000000053E-2</v>
      </c>
    </row>
    <row r="816" spans="1:28" x14ac:dyDescent="0.55000000000000004">
      <c r="A816" s="3" t="s">
        <v>63</v>
      </c>
      <c r="B816" s="3" t="s">
        <v>1498</v>
      </c>
      <c r="C816" t="s">
        <v>66</v>
      </c>
      <c r="D816" s="3" t="s">
        <v>36</v>
      </c>
      <c r="E816" s="3" t="s">
        <v>36</v>
      </c>
      <c r="F816" s="3" t="s">
        <v>67</v>
      </c>
      <c r="G816" s="5">
        <v>0.27500000000000002</v>
      </c>
      <c r="H816">
        <v>3</v>
      </c>
      <c r="I816" s="5">
        <v>0.82499999999999996</v>
      </c>
      <c r="J816" s="5">
        <v>0.27500000000000002</v>
      </c>
      <c r="K816">
        <v>223</v>
      </c>
      <c r="L816" s="15">
        <v>1.34529147982063E-2</v>
      </c>
      <c r="M816" s="13">
        <v>1.97847533632287</v>
      </c>
      <c r="N816" s="15">
        <v>0</v>
      </c>
      <c r="O816" s="5">
        <v>0</v>
      </c>
      <c r="P816" s="5">
        <v>0</v>
      </c>
      <c r="Q816" s="5">
        <f t="shared" si="138"/>
        <v>0.82499999999999996</v>
      </c>
      <c r="R816" s="5">
        <f t="shared" si="139"/>
        <v>-0.82499999999999996</v>
      </c>
      <c r="S816" s="15">
        <f t="shared" si="140"/>
        <v>-1</v>
      </c>
      <c r="T816">
        <v>0</v>
      </c>
      <c r="U816" s="5" t="str">
        <f t="shared" si="141"/>
        <v>NA</v>
      </c>
      <c r="V816" s="15">
        <f t="shared" si="142"/>
        <v>0</v>
      </c>
      <c r="W816" s="15">
        <f t="shared" si="143"/>
        <v>0</v>
      </c>
      <c r="X816" s="5">
        <f t="shared" si="144"/>
        <v>0</v>
      </c>
      <c r="Y816" s="5">
        <f t="shared" si="145"/>
        <v>0.74249999999999994</v>
      </c>
      <c r="Z816" s="5">
        <f t="shared" si="146"/>
        <v>-0.86624999999999996</v>
      </c>
      <c r="AA816" s="5">
        <f t="shared" si="147"/>
        <v>8.2500000000000018E-2</v>
      </c>
      <c r="AB816" s="5">
        <f t="shared" si="148"/>
        <v>4.1250000000000009E-2</v>
      </c>
    </row>
    <row r="817" spans="1:28" x14ac:dyDescent="0.55000000000000004">
      <c r="A817" s="3" t="s">
        <v>63</v>
      </c>
      <c r="B817" s="3" t="s">
        <v>1501</v>
      </c>
      <c r="C817" t="s">
        <v>31</v>
      </c>
      <c r="D817" s="3" t="s">
        <v>36</v>
      </c>
      <c r="E817" s="3" t="s">
        <v>36</v>
      </c>
      <c r="F817" s="3" t="s">
        <v>67</v>
      </c>
      <c r="G817" s="5">
        <v>0.27500000000000002</v>
      </c>
      <c r="H817">
        <v>2</v>
      </c>
      <c r="I817" s="5">
        <v>0.96250000000000002</v>
      </c>
      <c r="J817" s="5">
        <v>0.48125000000000001</v>
      </c>
      <c r="K817">
        <v>737</v>
      </c>
      <c r="L817" s="15">
        <v>2.7137042062415199E-3</v>
      </c>
      <c r="M817" s="13">
        <v>2.74681139755767</v>
      </c>
      <c r="N817" s="15">
        <v>0</v>
      </c>
      <c r="O817" s="5">
        <v>0</v>
      </c>
      <c r="P817" s="5">
        <v>0</v>
      </c>
      <c r="Q817" s="5">
        <f t="shared" si="138"/>
        <v>0.96250000000000002</v>
      </c>
      <c r="R817" s="5">
        <f t="shared" si="139"/>
        <v>-0.96250000000000002</v>
      </c>
      <c r="S817" s="15">
        <f t="shared" si="140"/>
        <v>-1</v>
      </c>
      <c r="T817">
        <v>0</v>
      </c>
      <c r="U817" s="5" t="str">
        <f t="shared" si="141"/>
        <v>NA</v>
      </c>
      <c r="V817" s="15">
        <f t="shared" si="142"/>
        <v>0</v>
      </c>
      <c r="W817" s="15">
        <f t="shared" si="143"/>
        <v>0</v>
      </c>
      <c r="X817" s="5">
        <f t="shared" si="144"/>
        <v>0</v>
      </c>
      <c r="Y817" s="5">
        <f t="shared" si="145"/>
        <v>0.86625000000000008</v>
      </c>
      <c r="Z817" s="5">
        <f t="shared" si="146"/>
        <v>-1.0106250000000001</v>
      </c>
      <c r="AA817" s="5">
        <f t="shared" si="147"/>
        <v>9.6249999999999947E-2</v>
      </c>
      <c r="AB817" s="5">
        <f t="shared" si="148"/>
        <v>4.8125000000000084E-2</v>
      </c>
    </row>
    <row r="818" spans="1:28" x14ac:dyDescent="0.55000000000000004">
      <c r="A818" s="3" t="s">
        <v>63</v>
      </c>
      <c r="B818" s="3" t="s">
        <v>1503</v>
      </c>
      <c r="C818" t="s">
        <v>66</v>
      </c>
      <c r="D818" s="3" t="s">
        <v>36</v>
      </c>
      <c r="E818" s="3" t="s">
        <v>36</v>
      </c>
      <c r="F818" s="3" t="s">
        <v>67</v>
      </c>
      <c r="G818" s="5">
        <v>0.27500000000000002</v>
      </c>
      <c r="H818">
        <v>4</v>
      </c>
      <c r="I818" s="5">
        <v>1.0249999999999999</v>
      </c>
      <c r="J818" s="5">
        <v>0.25624999999999998</v>
      </c>
      <c r="K818">
        <v>485</v>
      </c>
      <c r="L818" s="15">
        <v>8.2474226804123713E-3</v>
      </c>
      <c r="M818" s="13">
        <v>3.5257731958762899</v>
      </c>
      <c r="N818" s="15">
        <v>0</v>
      </c>
      <c r="O818" s="5">
        <v>0</v>
      </c>
      <c r="P818" s="5">
        <v>0</v>
      </c>
      <c r="Q818" s="5">
        <f t="shared" si="138"/>
        <v>1.0249999999999999</v>
      </c>
      <c r="R818" s="5">
        <f t="shared" si="139"/>
        <v>-1.0249999999999999</v>
      </c>
      <c r="S818" s="15">
        <f t="shared" si="140"/>
        <v>-1</v>
      </c>
      <c r="T818">
        <v>0</v>
      </c>
      <c r="U818" s="5" t="str">
        <f t="shared" si="141"/>
        <v>NA</v>
      </c>
      <c r="V818" s="15">
        <f t="shared" si="142"/>
        <v>0</v>
      </c>
      <c r="W818" s="15">
        <f t="shared" si="143"/>
        <v>0</v>
      </c>
      <c r="X818" s="5">
        <f t="shared" si="144"/>
        <v>0</v>
      </c>
      <c r="Y818" s="5">
        <f t="shared" si="145"/>
        <v>0.92249999999999999</v>
      </c>
      <c r="Z818" s="5">
        <f t="shared" si="146"/>
        <v>-1.0762499999999999</v>
      </c>
      <c r="AA818" s="5">
        <f t="shared" si="147"/>
        <v>0.10249999999999992</v>
      </c>
      <c r="AB818" s="5">
        <f t="shared" si="148"/>
        <v>5.1250000000000018E-2</v>
      </c>
    </row>
    <row r="819" spans="1:28" x14ac:dyDescent="0.55000000000000004">
      <c r="A819" s="3" t="s">
        <v>63</v>
      </c>
      <c r="B819" s="3" t="s">
        <v>1506</v>
      </c>
      <c r="C819" t="s">
        <v>66</v>
      </c>
      <c r="D819" s="3" t="s">
        <v>36</v>
      </c>
      <c r="E819" s="3" t="s">
        <v>36</v>
      </c>
      <c r="F819" s="3" t="s">
        <v>67</v>
      </c>
      <c r="G819" s="5">
        <v>0.27500000000000002</v>
      </c>
      <c r="H819">
        <v>7</v>
      </c>
      <c r="I819" s="5">
        <v>1.7374999249999998</v>
      </c>
      <c r="J819" s="5">
        <v>0.24821427499999998</v>
      </c>
      <c r="K819">
        <v>1787</v>
      </c>
      <c r="L819" s="15">
        <v>3.9171796306659203E-3</v>
      </c>
      <c r="M819" s="13">
        <v>2.7869613878007802</v>
      </c>
      <c r="N819" s="15">
        <v>0</v>
      </c>
      <c r="O819" s="5">
        <v>0</v>
      </c>
      <c r="P819" s="5">
        <v>0</v>
      </c>
      <c r="Q819" s="5">
        <f t="shared" si="138"/>
        <v>1.7374999249999998</v>
      </c>
      <c r="R819" s="5">
        <f t="shared" si="139"/>
        <v>-1.7374999249999998</v>
      </c>
      <c r="S819" s="15">
        <f t="shared" si="140"/>
        <v>-1</v>
      </c>
      <c r="T819">
        <v>0</v>
      </c>
      <c r="U819" s="5" t="str">
        <f t="shared" si="141"/>
        <v>NA</v>
      </c>
      <c r="V819" s="15">
        <f t="shared" si="142"/>
        <v>0</v>
      </c>
      <c r="W819" s="15">
        <f t="shared" si="143"/>
        <v>0</v>
      </c>
      <c r="X819" s="5">
        <f t="shared" si="144"/>
        <v>0</v>
      </c>
      <c r="Y819" s="5">
        <f t="shared" si="145"/>
        <v>1.5637499324999999</v>
      </c>
      <c r="Z819" s="5">
        <f t="shared" si="146"/>
        <v>-1.82437492125</v>
      </c>
      <c r="AA819" s="5">
        <f t="shared" si="147"/>
        <v>0.17374999249999989</v>
      </c>
      <c r="AB819" s="5">
        <f t="shared" si="148"/>
        <v>8.6874996250000169E-2</v>
      </c>
    </row>
    <row r="820" spans="1:28" x14ac:dyDescent="0.55000000000000004">
      <c r="A820" s="3" t="s">
        <v>63</v>
      </c>
      <c r="B820" s="3" t="s">
        <v>1508</v>
      </c>
      <c r="C820" t="s">
        <v>66</v>
      </c>
      <c r="D820" s="3" t="s">
        <v>36</v>
      </c>
      <c r="E820" s="3" t="s">
        <v>36</v>
      </c>
      <c r="F820" s="3" t="s">
        <v>67</v>
      </c>
      <c r="G820" s="5">
        <v>0.27500000000000002</v>
      </c>
      <c r="H820">
        <v>8</v>
      </c>
      <c r="I820" s="5">
        <v>2.0125000000000002</v>
      </c>
      <c r="J820" s="5">
        <v>0.25156250000000002</v>
      </c>
      <c r="K820">
        <v>547</v>
      </c>
      <c r="L820" s="15">
        <v>1.46252285191956E-2</v>
      </c>
      <c r="M820" s="13">
        <v>2.1199268738574002</v>
      </c>
      <c r="N820" s="15">
        <v>0</v>
      </c>
      <c r="O820" s="5">
        <v>0</v>
      </c>
      <c r="P820" s="5">
        <v>0</v>
      </c>
      <c r="Q820" s="5">
        <f t="shared" si="138"/>
        <v>2.0125000000000002</v>
      </c>
      <c r="R820" s="5">
        <f t="shared" si="139"/>
        <v>-2.0125000000000002</v>
      </c>
      <c r="S820" s="15">
        <f t="shared" si="140"/>
        <v>-1</v>
      </c>
      <c r="T820">
        <v>0</v>
      </c>
      <c r="U820" s="5" t="str">
        <f t="shared" si="141"/>
        <v>NA</v>
      </c>
      <c r="V820" s="15">
        <f t="shared" si="142"/>
        <v>0</v>
      </c>
      <c r="W820" s="15">
        <f t="shared" si="143"/>
        <v>0</v>
      </c>
      <c r="X820" s="5">
        <f t="shared" si="144"/>
        <v>0</v>
      </c>
      <c r="Y820" s="5">
        <f t="shared" si="145"/>
        <v>1.8112500000000002</v>
      </c>
      <c r="Z820" s="5">
        <f t="shared" si="146"/>
        <v>-2.1131250000000001</v>
      </c>
      <c r="AA820" s="5">
        <f t="shared" si="147"/>
        <v>0.20124999999999993</v>
      </c>
      <c r="AB820" s="5">
        <f t="shared" si="148"/>
        <v>0.10062499999999996</v>
      </c>
    </row>
    <row r="821" spans="1:28" x14ac:dyDescent="0.55000000000000004">
      <c r="A821" s="3" t="s">
        <v>63</v>
      </c>
      <c r="B821" s="3" t="s">
        <v>1511</v>
      </c>
      <c r="C821" t="s">
        <v>66</v>
      </c>
      <c r="D821" s="3" t="s">
        <v>36</v>
      </c>
      <c r="E821" s="3" t="s">
        <v>36</v>
      </c>
      <c r="F821" s="3" t="s">
        <v>67</v>
      </c>
      <c r="G821" s="5">
        <v>0.27500000000000002</v>
      </c>
      <c r="H821">
        <v>4</v>
      </c>
      <c r="I821" s="5">
        <v>2.0499999999999998</v>
      </c>
      <c r="J821" s="5">
        <v>0.51249999999999996</v>
      </c>
      <c r="K821">
        <v>341</v>
      </c>
      <c r="L821" s="15">
        <v>1.17302052785924E-2</v>
      </c>
      <c r="M821" s="13">
        <v>1.69090909090909</v>
      </c>
      <c r="N821" s="15">
        <v>0</v>
      </c>
      <c r="O821" s="5">
        <v>0</v>
      </c>
      <c r="P821" s="5">
        <v>0</v>
      </c>
      <c r="Q821" s="5">
        <f t="shared" si="138"/>
        <v>2.0499999999999998</v>
      </c>
      <c r="R821" s="5">
        <f t="shared" si="139"/>
        <v>-2.0499999999999998</v>
      </c>
      <c r="S821" s="15">
        <f t="shared" si="140"/>
        <v>-1</v>
      </c>
      <c r="T821">
        <v>0</v>
      </c>
      <c r="U821" s="5" t="str">
        <f t="shared" si="141"/>
        <v>NA</v>
      </c>
      <c r="V821" s="15">
        <f t="shared" si="142"/>
        <v>0</v>
      </c>
      <c r="W821" s="15">
        <f t="shared" si="143"/>
        <v>0</v>
      </c>
      <c r="X821" s="5">
        <f t="shared" si="144"/>
        <v>0</v>
      </c>
      <c r="Y821" s="5">
        <f t="shared" si="145"/>
        <v>1.845</v>
      </c>
      <c r="Z821" s="5">
        <f t="shared" si="146"/>
        <v>-2.1524999999999999</v>
      </c>
      <c r="AA821" s="5">
        <f t="shared" si="147"/>
        <v>0.20499999999999985</v>
      </c>
      <c r="AB821" s="5">
        <f t="shared" si="148"/>
        <v>0.10250000000000004</v>
      </c>
    </row>
    <row r="822" spans="1:28" x14ac:dyDescent="0.55000000000000004">
      <c r="A822" s="3" t="s">
        <v>63</v>
      </c>
      <c r="B822" s="3" t="s">
        <v>1514</v>
      </c>
      <c r="C822" t="s">
        <v>66</v>
      </c>
      <c r="D822" s="3" t="s">
        <v>36</v>
      </c>
      <c r="E822" s="3" t="s">
        <v>36</v>
      </c>
      <c r="F822" s="3" t="s">
        <v>67</v>
      </c>
      <c r="G822" s="5">
        <v>0.27500000000000002</v>
      </c>
      <c r="H822">
        <v>10</v>
      </c>
      <c r="I822" s="5">
        <v>2.5750000000000002</v>
      </c>
      <c r="J822" s="5">
        <v>0.25750000000000001</v>
      </c>
      <c r="K822">
        <v>577</v>
      </c>
      <c r="L822" s="15">
        <v>1.7331022530329299E-2</v>
      </c>
      <c r="M822" s="13">
        <v>2.2544194107452298</v>
      </c>
      <c r="N822" s="15">
        <v>0</v>
      </c>
      <c r="O822" s="5">
        <v>0</v>
      </c>
      <c r="P822" s="5">
        <v>0</v>
      </c>
      <c r="Q822" s="5">
        <f t="shared" si="138"/>
        <v>2.5750000000000002</v>
      </c>
      <c r="R822" s="5">
        <f t="shared" si="139"/>
        <v>-2.5750000000000002</v>
      </c>
      <c r="S822" s="15">
        <f t="shared" si="140"/>
        <v>-1</v>
      </c>
      <c r="T822">
        <v>0</v>
      </c>
      <c r="U822" s="5" t="str">
        <f t="shared" si="141"/>
        <v>NA</v>
      </c>
      <c r="V822" s="15">
        <f t="shared" si="142"/>
        <v>0</v>
      </c>
      <c r="W822" s="15">
        <f t="shared" si="143"/>
        <v>0</v>
      </c>
      <c r="X822" s="5">
        <f t="shared" si="144"/>
        <v>0</v>
      </c>
      <c r="Y822" s="5">
        <f t="shared" si="145"/>
        <v>2.3175000000000003</v>
      </c>
      <c r="Z822" s="5">
        <f t="shared" si="146"/>
        <v>-2.7037500000000003</v>
      </c>
      <c r="AA822" s="5">
        <f t="shared" si="147"/>
        <v>0.25749999999999984</v>
      </c>
      <c r="AB822" s="5">
        <f t="shared" si="148"/>
        <v>0.12875000000000014</v>
      </c>
    </row>
    <row r="823" spans="1:28" x14ac:dyDescent="0.55000000000000004">
      <c r="A823" s="3" t="s">
        <v>63</v>
      </c>
      <c r="B823" s="3" t="s">
        <v>740</v>
      </c>
      <c r="C823" t="s">
        <v>31</v>
      </c>
      <c r="D823" s="3" t="s">
        <v>36</v>
      </c>
      <c r="E823" s="3" t="s">
        <v>36</v>
      </c>
      <c r="F823" s="3" t="s">
        <v>67</v>
      </c>
      <c r="G823" s="5">
        <v>0.27500000000000002</v>
      </c>
      <c r="H823">
        <v>8</v>
      </c>
      <c r="I823" s="5">
        <v>3.35</v>
      </c>
      <c r="J823" s="5">
        <v>0.41875000000000001</v>
      </c>
      <c r="K823">
        <v>1428</v>
      </c>
      <c r="L823" s="15">
        <v>5.60224089635854E-3</v>
      </c>
      <c r="M823" s="13">
        <v>2.3253501400560199</v>
      </c>
      <c r="N823" s="15">
        <v>0</v>
      </c>
      <c r="O823" s="5">
        <v>0</v>
      </c>
      <c r="P823" s="5">
        <v>0</v>
      </c>
      <c r="Q823" s="5">
        <f t="shared" si="138"/>
        <v>3.35</v>
      </c>
      <c r="R823" s="5">
        <f t="shared" si="139"/>
        <v>-3.35</v>
      </c>
      <c r="S823" s="15">
        <f t="shared" si="140"/>
        <v>-1</v>
      </c>
      <c r="T823">
        <v>0</v>
      </c>
      <c r="U823" s="5" t="str">
        <f t="shared" si="141"/>
        <v>NA</v>
      </c>
      <c r="V823" s="15">
        <f t="shared" si="142"/>
        <v>0</v>
      </c>
      <c r="W823" s="15">
        <f t="shared" si="143"/>
        <v>0</v>
      </c>
      <c r="X823" s="5">
        <f t="shared" si="144"/>
        <v>0</v>
      </c>
      <c r="Y823" s="5">
        <f t="shared" si="145"/>
        <v>3.0150000000000001</v>
      </c>
      <c r="Z823" s="5">
        <f t="shared" si="146"/>
        <v>-3.5175000000000001</v>
      </c>
      <c r="AA823" s="5">
        <f t="shared" si="147"/>
        <v>0.33499999999999996</v>
      </c>
      <c r="AB823" s="5">
        <f t="shared" si="148"/>
        <v>0.16749999999999998</v>
      </c>
    </row>
    <row r="824" spans="1:28" x14ac:dyDescent="0.55000000000000004">
      <c r="A824" s="3" t="s">
        <v>63</v>
      </c>
      <c r="B824" s="3" t="s">
        <v>1518</v>
      </c>
      <c r="C824" t="s">
        <v>66</v>
      </c>
      <c r="D824" s="3" t="s">
        <v>36</v>
      </c>
      <c r="E824" s="3" t="s">
        <v>36</v>
      </c>
      <c r="F824" s="3" t="s">
        <v>67</v>
      </c>
      <c r="G824" s="5">
        <v>0.27500000000000002</v>
      </c>
      <c r="H824">
        <v>10</v>
      </c>
      <c r="I824" s="5">
        <v>3.5750000000000002</v>
      </c>
      <c r="J824" s="5">
        <v>0.35749999999999998</v>
      </c>
      <c r="K824">
        <v>1133</v>
      </c>
      <c r="L824" s="15">
        <v>8.8261253309797009E-3</v>
      </c>
      <c r="M824" s="13">
        <v>2.16469549867608</v>
      </c>
      <c r="N824" s="15">
        <v>0</v>
      </c>
      <c r="O824" s="5">
        <v>0</v>
      </c>
      <c r="P824" s="5">
        <v>0</v>
      </c>
      <c r="Q824" s="5">
        <f t="shared" si="138"/>
        <v>3.5750000000000002</v>
      </c>
      <c r="R824" s="5">
        <f t="shared" si="139"/>
        <v>-3.5750000000000002</v>
      </c>
      <c r="S824" s="15">
        <f t="shared" si="140"/>
        <v>-1</v>
      </c>
      <c r="T824">
        <v>0</v>
      </c>
      <c r="U824" s="5" t="str">
        <f t="shared" si="141"/>
        <v>NA</v>
      </c>
      <c r="V824" s="15">
        <f t="shared" si="142"/>
        <v>0</v>
      </c>
      <c r="W824" s="15">
        <f t="shared" si="143"/>
        <v>0</v>
      </c>
      <c r="X824" s="5">
        <f t="shared" si="144"/>
        <v>0</v>
      </c>
      <c r="Y824" s="5">
        <f t="shared" si="145"/>
        <v>3.2175000000000002</v>
      </c>
      <c r="Z824" s="5">
        <f t="shared" si="146"/>
        <v>-3.7537500000000001</v>
      </c>
      <c r="AA824" s="5">
        <f t="shared" si="147"/>
        <v>0.35749999999999993</v>
      </c>
      <c r="AB824" s="5">
        <f t="shared" si="148"/>
        <v>0.17874999999999996</v>
      </c>
    </row>
    <row r="825" spans="1:28" x14ac:dyDescent="0.55000000000000004">
      <c r="A825" s="3" t="s">
        <v>63</v>
      </c>
      <c r="B825" s="3" t="s">
        <v>1285</v>
      </c>
      <c r="C825" t="s">
        <v>31</v>
      </c>
      <c r="D825" s="3" t="s">
        <v>36</v>
      </c>
      <c r="E825" s="3" t="s">
        <v>36</v>
      </c>
      <c r="F825" s="3" t="s">
        <v>67</v>
      </c>
      <c r="G825" s="5">
        <v>0.27500000000000002</v>
      </c>
      <c r="H825">
        <v>18</v>
      </c>
      <c r="I825" s="5">
        <v>4.8249998999999999</v>
      </c>
      <c r="J825" s="5">
        <v>0.26805554999999998</v>
      </c>
      <c r="K825">
        <v>1720</v>
      </c>
      <c r="L825" s="15">
        <v>1.0465116279069799E-2</v>
      </c>
      <c r="M825" s="13">
        <v>2.7449418604651199</v>
      </c>
      <c r="N825" s="15">
        <v>0</v>
      </c>
      <c r="O825" s="5">
        <v>0</v>
      </c>
      <c r="P825" s="5">
        <v>0</v>
      </c>
      <c r="Q825" s="5">
        <f t="shared" si="138"/>
        <v>4.8249998999999999</v>
      </c>
      <c r="R825" s="5">
        <f t="shared" si="139"/>
        <v>-4.8249998999999999</v>
      </c>
      <c r="S825" s="15">
        <f t="shared" si="140"/>
        <v>-1</v>
      </c>
      <c r="T825">
        <v>0</v>
      </c>
      <c r="U825" s="5" t="str">
        <f t="shared" si="141"/>
        <v>NA</v>
      </c>
      <c r="V825" s="15">
        <f t="shared" si="142"/>
        <v>0</v>
      </c>
      <c r="W825" s="15">
        <f t="shared" si="143"/>
        <v>0</v>
      </c>
      <c r="X825" s="5">
        <f t="shared" si="144"/>
        <v>0</v>
      </c>
      <c r="Y825" s="5">
        <f t="shared" si="145"/>
        <v>4.3424999099999999</v>
      </c>
      <c r="Z825" s="5">
        <f t="shared" si="146"/>
        <v>-5.0662498950000003</v>
      </c>
      <c r="AA825" s="5">
        <f t="shared" si="147"/>
        <v>0.48249998999999999</v>
      </c>
      <c r="AB825" s="5">
        <f t="shared" si="148"/>
        <v>0.24124999500000044</v>
      </c>
    </row>
    <row r="826" spans="1:28" x14ac:dyDescent="0.55000000000000004">
      <c r="A826" s="3" t="s">
        <v>63</v>
      </c>
      <c r="B826" s="3" t="s">
        <v>1521</v>
      </c>
      <c r="C826" t="s">
        <v>66</v>
      </c>
      <c r="D826" s="3" t="s">
        <v>36</v>
      </c>
      <c r="E826" s="3" t="s">
        <v>36</v>
      </c>
      <c r="F826" s="3" t="s">
        <v>67</v>
      </c>
      <c r="G826" s="5">
        <v>0.27500000000000002</v>
      </c>
      <c r="H826">
        <v>20</v>
      </c>
      <c r="I826" s="5">
        <v>5.45</v>
      </c>
      <c r="J826" s="5">
        <v>0.27250000000000002</v>
      </c>
      <c r="K826">
        <v>991</v>
      </c>
      <c r="L826" s="15">
        <v>2.0181634712411699E-2</v>
      </c>
      <c r="M826" s="13">
        <v>1.72189707366297</v>
      </c>
      <c r="N826" s="15">
        <v>0</v>
      </c>
      <c r="O826" s="5">
        <v>0</v>
      </c>
      <c r="P826" s="5">
        <v>0</v>
      </c>
      <c r="Q826" s="5">
        <f t="shared" si="138"/>
        <v>5.45</v>
      </c>
      <c r="R826" s="5">
        <f t="shared" si="139"/>
        <v>-5.45</v>
      </c>
      <c r="S826" s="15">
        <f t="shared" si="140"/>
        <v>-1</v>
      </c>
      <c r="T826">
        <v>0</v>
      </c>
      <c r="U826" s="5" t="str">
        <f t="shared" si="141"/>
        <v>NA</v>
      </c>
      <c r="V826" s="15">
        <f t="shared" si="142"/>
        <v>0</v>
      </c>
      <c r="W826" s="15">
        <f t="shared" si="143"/>
        <v>0</v>
      </c>
      <c r="X826" s="5">
        <f t="shared" si="144"/>
        <v>0</v>
      </c>
      <c r="Y826" s="5">
        <f t="shared" si="145"/>
        <v>4.9050000000000002</v>
      </c>
      <c r="Z826" s="5">
        <f t="shared" si="146"/>
        <v>-5.7225000000000001</v>
      </c>
      <c r="AA826" s="5">
        <f t="shared" si="147"/>
        <v>0.54499999999999993</v>
      </c>
      <c r="AB826" s="5">
        <f t="shared" si="148"/>
        <v>0.27249999999999996</v>
      </c>
    </row>
    <row r="827" spans="1:28" x14ac:dyDescent="0.55000000000000004">
      <c r="A827" s="3" t="s">
        <v>63</v>
      </c>
      <c r="B827" s="3" t="s">
        <v>1113</v>
      </c>
      <c r="C827" t="s">
        <v>31</v>
      </c>
      <c r="D827" s="3" t="s">
        <v>36</v>
      </c>
      <c r="E827" s="3" t="s">
        <v>36</v>
      </c>
      <c r="F827" s="3" t="s">
        <v>67</v>
      </c>
      <c r="G827" s="5">
        <v>0.27500000000000002</v>
      </c>
      <c r="H827">
        <v>11</v>
      </c>
      <c r="I827" s="5">
        <v>5.9124999999999996</v>
      </c>
      <c r="J827" s="5">
        <v>0.53749999999999998</v>
      </c>
      <c r="K827">
        <v>2583</v>
      </c>
      <c r="L827" s="15">
        <v>4.25861401471158E-3</v>
      </c>
      <c r="M827" s="13">
        <v>2.23170731707317</v>
      </c>
      <c r="N827" s="15">
        <v>0</v>
      </c>
      <c r="O827" s="5">
        <v>0</v>
      </c>
      <c r="P827" s="5">
        <v>0</v>
      </c>
      <c r="Q827" s="5">
        <f t="shared" si="138"/>
        <v>5.9124999999999996</v>
      </c>
      <c r="R827" s="5">
        <f t="shared" si="139"/>
        <v>-5.9124999999999996</v>
      </c>
      <c r="S827" s="15">
        <f t="shared" si="140"/>
        <v>-1</v>
      </c>
      <c r="T827">
        <v>0</v>
      </c>
      <c r="U827" s="5" t="str">
        <f t="shared" si="141"/>
        <v>NA</v>
      </c>
      <c r="V827" s="15">
        <f t="shared" si="142"/>
        <v>0</v>
      </c>
      <c r="W827" s="15">
        <f t="shared" si="143"/>
        <v>0</v>
      </c>
      <c r="X827" s="5">
        <f t="shared" si="144"/>
        <v>0</v>
      </c>
      <c r="Y827" s="5">
        <f t="shared" si="145"/>
        <v>5.32125</v>
      </c>
      <c r="Z827" s="5">
        <f t="shared" si="146"/>
        <v>-6.2081249999999999</v>
      </c>
      <c r="AA827" s="5">
        <f t="shared" si="147"/>
        <v>0.59124999999999961</v>
      </c>
      <c r="AB827" s="5">
        <f t="shared" si="148"/>
        <v>0.29562500000000025</v>
      </c>
    </row>
    <row r="828" spans="1:28" x14ac:dyDescent="0.55000000000000004">
      <c r="A828" s="3" t="s">
        <v>63</v>
      </c>
      <c r="B828" s="3" t="s">
        <v>1248</v>
      </c>
      <c r="C828" t="s">
        <v>31</v>
      </c>
      <c r="D828" s="3" t="s">
        <v>36</v>
      </c>
      <c r="E828" s="3" t="s">
        <v>36</v>
      </c>
      <c r="F828" s="3" t="s">
        <v>67</v>
      </c>
      <c r="G828" s="5">
        <v>0.27500000000000002</v>
      </c>
      <c r="H828">
        <v>22</v>
      </c>
      <c r="I828" s="5">
        <v>5.9374999749999997</v>
      </c>
      <c r="J828" s="5">
        <v>0.26988636249999998</v>
      </c>
      <c r="K828">
        <v>2598</v>
      </c>
      <c r="L828" s="15">
        <v>8.4680523479599701E-3</v>
      </c>
      <c r="M828" s="13">
        <v>1.9203233256351</v>
      </c>
      <c r="N828" s="15">
        <v>0</v>
      </c>
      <c r="O828" s="5">
        <v>0</v>
      </c>
      <c r="P828" s="5">
        <v>0</v>
      </c>
      <c r="Q828" s="5">
        <f t="shared" si="138"/>
        <v>5.9374999749999997</v>
      </c>
      <c r="R828" s="5">
        <f t="shared" si="139"/>
        <v>-5.9374999749999997</v>
      </c>
      <c r="S828" s="15">
        <f t="shared" si="140"/>
        <v>-1</v>
      </c>
      <c r="T828">
        <v>0</v>
      </c>
      <c r="U828" s="5" t="str">
        <f t="shared" si="141"/>
        <v>NA</v>
      </c>
      <c r="V828" s="15">
        <f t="shared" si="142"/>
        <v>0</v>
      </c>
      <c r="W828" s="15">
        <f t="shared" si="143"/>
        <v>0</v>
      </c>
      <c r="X828" s="5">
        <f t="shared" si="144"/>
        <v>0</v>
      </c>
      <c r="Y828" s="5">
        <f t="shared" si="145"/>
        <v>5.3437499774999999</v>
      </c>
      <c r="Z828" s="5">
        <f t="shared" si="146"/>
        <v>-6.2343749737499996</v>
      </c>
      <c r="AA828" s="5">
        <f t="shared" si="147"/>
        <v>0.59374999749999979</v>
      </c>
      <c r="AB828" s="5">
        <f t="shared" si="148"/>
        <v>0.2968749987499999</v>
      </c>
    </row>
    <row r="829" spans="1:28" x14ac:dyDescent="0.55000000000000004">
      <c r="A829" s="3" t="s">
        <v>63</v>
      </c>
      <c r="B829" s="3" t="s">
        <v>1264</v>
      </c>
      <c r="C829" t="s">
        <v>31</v>
      </c>
      <c r="D829" s="3" t="s">
        <v>36</v>
      </c>
      <c r="E829" s="3" t="s">
        <v>36</v>
      </c>
      <c r="F829" s="3" t="s">
        <v>67</v>
      </c>
      <c r="G829" s="5">
        <v>0.27500000000000002</v>
      </c>
      <c r="H829">
        <v>14</v>
      </c>
      <c r="I829" s="5">
        <v>6.8874998500000002</v>
      </c>
      <c r="J829" s="5">
        <v>0.49196427500000001</v>
      </c>
      <c r="K829">
        <v>4688</v>
      </c>
      <c r="L829" s="15">
        <v>2.9863481228668905E-3</v>
      </c>
      <c r="M829" s="13">
        <v>2.0774317406143301</v>
      </c>
      <c r="N829" s="15">
        <v>0</v>
      </c>
      <c r="O829" s="5">
        <v>0</v>
      </c>
      <c r="P829" s="5">
        <v>0</v>
      </c>
      <c r="Q829" s="5">
        <f t="shared" si="138"/>
        <v>6.8874998500000002</v>
      </c>
      <c r="R829" s="5">
        <f t="shared" si="139"/>
        <v>-6.8874998500000002</v>
      </c>
      <c r="S829" s="15">
        <f t="shared" si="140"/>
        <v>-1</v>
      </c>
      <c r="T829">
        <v>0</v>
      </c>
      <c r="U829" s="5" t="str">
        <f t="shared" si="141"/>
        <v>NA</v>
      </c>
      <c r="V829" s="15">
        <f t="shared" si="142"/>
        <v>0</v>
      </c>
      <c r="W829" s="15">
        <f t="shared" si="143"/>
        <v>0</v>
      </c>
      <c r="X829" s="5">
        <f t="shared" si="144"/>
        <v>0</v>
      </c>
      <c r="Y829" s="5">
        <f t="shared" si="145"/>
        <v>6.1987498649999999</v>
      </c>
      <c r="Z829" s="5">
        <f t="shared" si="146"/>
        <v>-7.2318748425000008</v>
      </c>
      <c r="AA829" s="5">
        <f t="shared" si="147"/>
        <v>0.68874998500000029</v>
      </c>
      <c r="AB829" s="5">
        <f t="shared" si="148"/>
        <v>0.34437499250000059</v>
      </c>
    </row>
    <row r="830" spans="1:28" x14ac:dyDescent="0.55000000000000004">
      <c r="A830" s="3" t="s">
        <v>63</v>
      </c>
      <c r="B830" s="3" t="s">
        <v>1267</v>
      </c>
      <c r="C830" t="s">
        <v>31</v>
      </c>
      <c r="D830" s="3" t="s">
        <v>36</v>
      </c>
      <c r="E830" s="3" t="s">
        <v>36</v>
      </c>
      <c r="F830" s="3" t="s">
        <v>67</v>
      </c>
      <c r="G830" s="5">
        <v>0.27500000000000002</v>
      </c>
      <c r="H830">
        <v>28</v>
      </c>
      <c r="I830" s="5">
        <v>10.4125</v>
      </c>
      <c r="J830" s="5">
        <v>0.37187500000000001</v>
      </c>
      <c r="K830">
        <v>7379</v>
      </c>
      <c r="L830" s="15">
        <v>3.7945521073316198E-3</v>
      </c>
      <c r="M830" s="13">
        <v>2.7333514026290802</v>
      </c>
      <c r="N830" s="15">
        <v>0</v>
      </c>
      <c r="O830" s="5">
        <v>0</v>
      </c>
      <c r="P830" s="5">
        <v>0</v>
      </c>
      <c r="Q830" s="5">
        <f t="shared" si="138"/>
        <v>10.4125</v>
      </c>
      <c r="R830" s="5">
        <f t="shared" si="139"/>
        <v>-10.4125</v>
      </c>
      <c r="S830" s="15">
        <f t="shared" si="140"/>
        <v>-1</v>
      </c>
      <c r="T830">
        <v>0</v>
      </c>
      <c r="U830" s="5" t="str">
        <f t="shared" si="141"/>
        <v>NA</v>
      </c>
      <c r="V830" s="15">
        <f t="shared" si="142"/>
        <v>0</v>
      </c>
      <c r="W830" s="15">
        <f t="shared" si="143"/>
        <v>0</v>
      </c>
      <c r="X830" s="5">
        <f t="shared" si="144"/>
        <v>0</v>
      </c>
      <c r="Y830" s="5">
        <f t="shared" si="145"/>
        <v>9.3712499999999999</v>
      </c>
      <c r="Z830" s="5">
        <f t="shared" si="146"/>
        <v>-10.933125</v>
      </c>
      <c r="AA830" s="5">
        <f t="shared" si="147"/>
        <v>1.0412499999999998</v>
      </c>
      <c r="AB830" s="5">
        <f t="shared" si="148"/>
        <v>0.52062500000000078</v>
      </c>
    </row>
    <row r="831" spans="1:28" x14ac:dyDescent="0.55000000000000004">
      <c r="A831" s="3" t="s">
        <v>63</v>
      </c>
      <c r="B831" s="3" t="s">
        <v>870</v>
      </c>
      <c r="C831" t="s">
        <v>31</v>
      </c>
      <c r="D831" s="3" t="s">
        <v>36</v>
      </c>
      <c r="E831" s="3" t="s">
        <v>36</v>
      </c>
      <c r="F831" s="3" t="s">
        <v>67</v>
      </c>
      <c r="G831" s="5">
        <v>0.27500000000000002</v>
      </c>
      <c r="H831">
        <v>71</v>
      </c>
      <c r="I831" s="5">
        <v>26.287499725</v>
      </c>
      <c r="J831" s="5">
        <v>0.37024647500000002</v>
      </c>
      <c r="K831">
        <v>5261</v>
      </c>
      <c r="L831" s="15">
        <v>1.34955331685991E-2</v>
      </c>
      <c r="M831" s="13">
        <v>2.6845086485459002</v>
      </c>
      <c r="N831" s="15">
        <v>0</v>
      </c>
      <c r="O831" s="5">
        <v>0</v>
      </c>
      <c r="P831" s="5">
        <v>0</v>
      </c>
      <c r="Q831" s="5">
        <f t="shared" si="138"/>
        <v>26.287499725</v>
      </c>
      <c r="R831" s="5">
        <f t="shared" si="139"/>
        <v>-26.287499725</v>
      </c>
      <c r="S831" s="15">
        <f t="shared" si="140"/>
        <v>-1</v>
      </c>
      <c r="T831">
        <v>0</v>
      </c>
      <c r="U831" s="5" t="str">
        <f t="shared" si="141"/>
        <v>NA</v>
      </c>
      <c r="V831" s="15">
        <f t="shared" si="142"/>
        <v>0</v>
      </c>
      <c r="W831" s="15">
        <f t="shared" si="143"/>
        <v>0</v>
      </c>
      <c r="X831" s="5">
        <f t="shared" si="144"/>
        <v>0</v>
      </c>
      <c r="Y831" s="5">
        <f t="shared" si="145"/>
        <v>23.6587497525</v>
      </c>
      <c r="Z831" s="5">
        <f t="shared" si="146"/>
        <v>-27.601874711250002</v>
      </c>
      <c r="AA831" s="5">
        <f t="shared" si="147"/>
        <v>2.6287499724999996</v>
      </c>
      <c r="AB831" s="5">
        <f t="shared" si="148"/>
        <v>1.3143749862500016</v>
      </c>
    </row>
    <row r="832" spans="1:28" x14ac:dyDescent="0.55000000000000004">
      <c r="A832" s="3" t="s">
        <v>79</v>
      </c>
      <c r="B832" s="3" t="s">
        <v>1528</v>
      </c>
      <c r="C832" t="s">
        <v>66</v>
      </c>
      <c r="D832" s="3" t="s">
        <v>36</v>
      </c>
      <c r="E832" s="3" t="s">
        <v>36</v>
      </c>
      <c r="F832" s="3" t="s">
        <v>77</v>
      </c>
      <c r="G832" s="5">
        <v>0.27500000000000002</v>
      </c>
      <c r="H832">
        <v>1</v>
      </c>
      <c r="I832" s="5">
        <v>0.61250000000000004</v>
      </c>
      <c r="J832" s="5">
        <v>0.61250000000000004</v>
      </c>
      <c r="K832">
        <v>640</v>
      </c>
      <c r="L832" s="15">
        <v>1.5625000000000001E-3</v>
      </c>
      <c r="M832" s="13">
        <v>3.6257812500000002</v>
      </c>
      <c r="N832" s="15">
        <v>0</v>
      </c>
      <c r="O832" s="5">
        <v>0</v>
      </c>
      <c r="P832" s="5">
        <v>0</v>
      </c>
      <c r="Q832" s="5">
        <f t="shared" si="138"/>
        <v>0.61250000000000004</v>
      </c>
      <c r="R832" s="5">
        <f t="shared" si="139"/>
        <v>-0.61250000000000004</v>
      </c>
      <c r="S832" s="15">
        <f t="shared" si="140"/>
        <v>-1</v>
      </c>
      <c r="T832">
        <v>0</v>
      </c>
      <c r="U832" s="5" t="str">
        <f t="shared" si="141"/>
        <v>NA</v>
      </c>
      <c r="V832" s="15">
        <f t="shared" si="142"/>
        <v>0</v>
      </c>
      <c r="W832" s="15">
        <f t="shared" si="143"/>
        <v>0</v>
      </c>
      <c r="X832" s="5">
        <f t="shared" si="144"/>
        <v>0</v>
      </c>
      <c r="Y832" s="5">
        <f t="shared" si="145"/>
        <v>0.55125000000000002</v>
      </c>
      <c r="Z832" s="5">
        <f t="shared" si="146"/>
        <v>-0.64312500000000006</v>
      </c>
      <c r="AA832" s="5">
        <f t="shared" si="147"/>
        <v>6.1250000000000027E-2</v>
      </c>
      <c r="AB832" s="5">
        <f t="shared" si="148"/>
        <v>3.0625000000000013E-2</v>
      </c>
    </row>
    <row r="833" spans="1:28" x14ac:dyDescent="0.55000000000000004">
      <c r="A833" s="3" t="s">
        <v>79</v>
      </c>
      <c r="B833" s="3" t="s">
        <v>225</v>
      </c>
      <c r="C833" t="s">
        <v>66</v>
      </c>
      <c r="D833" s="3" t="s">
        <v>36</v>
      </c>
      <c r="E833" s="3" t="s">
        <v>36</v>
      </c>
      <c r="F833" s="3" t="s">
        <v>82</v>
      </c>
      <c r="G833" s="5">
        <v>0.27500000000000002</v>
      </c>
      <c r="H833">
        <v>4</v>
      </c>
      <c r="I833" s="5">
        <v>1.7625</v>
      </c>
      <c r="J833" s="5">
        <v>0.44062499999999999</v>
      </c>
      <c r="K833">
        <v>60</v>
      </c>
      <c r="L833" s="15">
        <v>6.6666666666666693E-2</v>
      </c>
      <c r="M833" s="13">
        <v>2.5516666666666699</v>
      </c>
      <c r="N833" s="15">
        <v>0</v>
      </c>
      <c r="O833" s="5">
        <v>0</v>
      </c>
      <c r="P833" s="5">
        <v>0</v>
      </c>
      <c r="Q833" s="5">
        <f t="shared" si="138"/>
        <v>1.7625</v>
      </c>
      <c r="R833" s="5">
        <f t="shared" si="139"/>
        <v>-1.7625</v>
      </c>
      <c r="S833" s="15">
        <f t="shared" si="140"/>
        <v>-1</v>
      </c>
      <c r="T833">
        <v>0</v>
      </c>
      <c r="U833" s="5" t="str">
        <f t="shared" si="141"/>
        <v>NA</v>
      </c>
      <c r="V833" s="15">
        <f t="shared" si="142"/>
        <v>0</v>
      </c>
      <c r="W833" s="15">
        <f t="shared" si="143"/>
        <v>0</v>
      </c>
      <c r="X833" s="5">
        <f t="shared" si="144"/>
        <v>0</v>
      </c>
      <c r="Y833" s="5">
        <f t="shared" si="145"/>
        <v>1.5862499999999999</v>
      </c>
      <c r="Z833" s="5">
        <f t="shared" si="146"/>
        <v>-1.850625</v>
      </c>
      <c r="AA833" s="5">
        <f t="shared" si="147"/>
        <v>0.17625000000000002</v>
      </c>
      <c r="AB833" s="5">
        <f t="shared" si="148"/>
        <v>8.8125000000000009E-2</v>
      </c>
    </row>
    <row r="834" spans="1:28" x14ac:dyDescent="0.55000000000000004">
      <c r="A834" s="3" t="s">
        <v>63</v>
      </c>
      <c r="B834" s="3" t="s">
        <v>735</v>
      </c>
      <c r="C834" t="s">
        <v>66</v>
      </c>
      <c r="D834" s="3" t="s">
        <v>36</v>
      </c>
      <c r="E834" s="3" t="s">
        <v>36</v>
      </c>
      <c r="F834" s="3" t="s">
        <v>67</v>
      </c>
      <c r="G834" s="5">
        <v>0.28749999999999998</v>
      </c>
      <c r="H834">
        <v>1</v>
      </c>
      <c r="I834" s="5">
        <v>0.2</v>
      </c>
      <c r="J834" s="5">
        <v>0.2</v>
      </c>
      <c r="K834">
        <v>66</v>
      </c>
      <c r="L834" s="15">
        <v>1.5151515151515201E-2</v>
      </c>
      <c r="M834" s="13">
        <v>1.75757575757576</v>
      </c>
      <c r="N834" s="15">
        <v>0</v>
      </c>
      <c r="O834" s="5">
        <v>0</v>
      </c>
      <c r="P834" s="5">
        <v>0</v>
      </c>
      <c r="Q834" s="5">
        <f t="shared" ref="Q834:Q897" si="149">I834</f>
        <v>0.2</v>
      </c>
      <c r="R834" s="5">
        <f t="shared" ref="R834:R897" si="150">P834-Q834</f>
        <v>-0.2</v>
      </c>
      <c r="S834" s="15">
        <f t="shared" ref="S834:S897" si="151">IF(Q834=0,0,(P834-Q834)/Q834)</f>
        <v>-1</v>
      </c>
      <c r="T834">
        <v>0</v>
      </c>
      <c r="U834" s="5" t="str">
        <f t="shared" ref="U834:U897" si="152">IF(T834=0,"NA",P834/T834)</f>
        <v>NA</v>
      </c>
      <c r="V834" s="15">
        <f t="shared" si="142"/>
        <v>0</v>
      </c>
      <c r="W834" s="15">
        <f t="shared" si="143"/>
        <v>0</v>
      </c>
      <c r="X834" s="5">
        <f t="shared" si="144"/>
        <v>0</v>
      </c>
      <c r="Y834" s="5">
        <f t="shared" si="145"/>
        <v>0.18000000000000002</v>
      </c>
      <c r="Z834" s="5">
        <f t="shared" si="146"/>
        <v>-0.21000000000000002</v>
      </c>
      <c r="AA834" s="5">
        <f t="shared" si="147"/>
        <v>1.999999999999999E-2</v>
      </c>
      <c r="AB834" s="5">
        <f t="shared" si="148"/>
        <v>1.0000000000000009E-2</v>
      </c>
    </row>
    <row r="835" spans="1:28" x14ac:dyDescent="0.55000000000000004">
      <c r="A835" s="3" t="s">
        <v>63</v>
      </c>
      <c r="B835" s="3" t="s">
        <v>951</v>
      </c>
      <c r="C835" t="s">
        <v>66</v>
      </c>
      <c r="D835" s="3" t="s">
        <v>36</v>
      </c>
      <c r="E835" s="3" t="s">
        <v>36</v>
      </c>
      <c r="F835" s="3" t="s">
        <v>67</v>
      </c>
      <c r="G835" s="5">
        <v>0.28749999999999998</v>
      </c>
      <c r="H835">
        <v>2</v>
      </c>
      <c r="I835" s="5">
        <v>0.5</v>
      </c>
      <c r="J835" s="5">
        <v>0.25</v>
      </c>
      <c r="K835">
        <v>590</v>
      </c>
      <c r="L835" s="15">
        <v>3.3898305084745801E-3</v>
      </c>
      <c r="M835" s="13">
        <v>3.21186440677966</v>
      </c>
      <c r="N835" s="15">
        <v>0</v>
      </c>
      <c r="O835" s="5">
        <v>0</v>
      </c>
      <c r="P835" s="5">
        <v>0</v>
      </c>
      <c r="Q835" s="5">
        <f t="shared" si="149"/>
        <v>0.5</v>
      </c>
      <c r="R835" s="5">
        <f t="shared" si="150"/>
        <v>-0.5</v>
      </c>
      <c r="S835" s="15">
        <f t="shared" si="151"/>
        <v>-1</v>
      </c>
      <c r="T835">
        <v>0</v>
      </c>
      <c r="U835" s="5" t="str">
        <f t="shared" si="152"/>
        <v>NA</v>
      </c>
      <c r="V835" s="15">
        <f t="shared" ref="V835:V898" si="153">(L835*N835)</f>
        <v>0</v>
      </c>
      <c r="W835" s="15">
        <f t="shared" ref="W835:W898" si="154">IF(P835=0,0,R835/P835)</f>
        <v>0</v>
      </c>
      <c r="X835" s="5">
        <f t="shared" ref="X835:X898" si="155">IF(T835=0,0,Q835/T835)</f>
        <v>0</v>
      </c>
      <c r="Y835" s="5">
        <f t="shared" ref="Y835:Y898" si="156">Q835*0.9</f>
        <v>0.45</v>
      </c>
      <c r="Z835" s="5">
        <f t="shared" ref="Z835:Z898" si="157">R835*1.05</f>
        <v>-0.52500000000000002</v>
      </c>
      <c r="AA835" s="5">
        <f t="shared" ref="AA835:AA898" si="158">Q835-Y835</f>
        <v>4.9999999999999989E-2</v>
      </c>
      <c r="AB835" s="5">
        <f t="shared" ref="AB835:AB898" si="159">R835-Z835</f>
        <v>2.5000000000000022E-2</v>
      </c>
    </row>
    <row r="836" spans="1:28" x14ac:dyDescent="0.55000000000000004">
      <c r="A836" s="3" t="s">
        <v>63</v>
      </c>
      <c r="B836" s="3" t="s">
        <v>1340</v>
      </c>
      <c r="C836" t="s">
        <v>31</v>
      </c>
      <c r="D836" s="3" t="s">
        <v>36</v>
      </c>
      <c r="E836" s="3" t="s">
        <v>36</v>
      </c>
      <c r="F836" s="3" t="s">
        <v>67</v>
      </c>
      <c r="G836" s="5">
        <v>0.28749999999999998</v>
      </c>
      <c r="H836">
        <v>5</v>
      </c>
      <c r="I836" s="5">
        <v>1.3625</v>
      </c>
      <c r="J836" s="5">
        <v>0.27250000000000002</v>
      </c>
      <c r="K836">
        <v>947</v>
      </c>
      <c r="L836" s="15">
        <v>5.2798310454065496E-3</v>
      </c>
      <c r="M836" s="13">
        <v>3.0102428722280901</v>
      </c>
      <c r="N836" s="15">
        <v>0</v>
      </c>
      <c r="O836" s="5">
        <v>0</v>
      </c>
      <c r="P836" s="5">
        <v>0</v>
      </c>
      <c r="Q836" s="5">
        <f t="shared" si="149"/>
        <v>1.3625</v>
      </c>
      <c r="R836" s="5">
        <f t="shared" si="150"/>
        <v>-1.3625</v>
      </c>
      <c r="S836" s="15">
        <f t="shared" si="151"/>
        <v>-1</v>
      </c>
      <c r="T836">
        <v>0</v>
      </c>
      <c r="U836" s="5" t="str">
        <f t="shared" si="152"/>
        <v>NA</v>
      </c>
      <c r="V836" s="15">
        <f t="shared" si="153"/>
        <v>0</v>
      </c>
      <c r="W836" s="15">
        <f t="shared" si="154"/>
        <v>0</v>
      </c>
      <c r="X836" s="5">
        <f t="shared" si="155"/>
        <v>0</v>
      </c>
      <c r="Y836" s="5">
        <f t="shared" si="156"/>
        <v>1.2262500000000001</v>
      </c>
      <c r="Z836" s="5">
        <f t="shared" si="157"/>
        <v>-1.430625</v>
      </c>
      <c r="AA836" s="5">
        <f t="shared" si="158"/>
        <v>0.13624999999999998</v>
      </c>
      <c r="AB836" s="5">
        <f t="shared" si="159"/>
        <v>6.8124999999999991E-2</v>
      </c>
    </row>
    <row r="837" spans="1:28" x14ac:dyDescent="0.55000000000000004">
      <c r="A837" s="3" t="s">
        <v>63</v>
      </c>
      <c r="B837" s="3" t="s">
        <v>1534</v>
      </c>
      <c r="C837" t="s">
        <v>66</v>
      </c>
      <c r="D837" s="3" t="s">
        <v>36</v>
      </c>
      <c r="E837" s="3" t="s">
        <v>36</v>
      </c>
      <c r="F837" s="3" t="s">
        <v>67</v>
      </c>
      <c r="G837" s="5">
        <v>0.28749999999999998</v>
      </c>
      <c r="H837">
        <v>8</v>
      </c>
      <c r="I837" s="5">
        <v>2.5125000000000002</v>
      </c>
      <c r="J837" s="5">
        <v>0.31406250000000002</v>
      </c>
      <c r="K837">
        <v>480</v>
      </c>
      <c r="L837" s="15">
        <v>1.6666666666666701E-2</v>
      </c>
      <c r="M837" s="13">
        <v>2.4766666666666701</v>
      </c>
      <c r="N837" s="15">
        <v>0</v>
      </c>
      <c r="O837" s="5">
        <v>0</v>
      </c>
      <c r="P837" s="5">
        <v>0</v>
      </c>
      <c r="Q837" s="5">
        <f t="shared" si="149"/>
        <v>2.5125000000000002</v>
      </c>
      <c r="R837" s="5">
        <f t="shared" si="150"/>
        <v>-2.5125000000000002</v>
      </c>
      <c r="S837" s="15">
        <f t="shared" si="151"/>
        <v>-1</v>
      </c>
      <c r="T837">
        <v>0</v>
      </c>
      <c r="U837" s="5" t="str">
        <f t="shared" si="152"/>
        <v>NA</v>
      </c>
      <c r="V837" s="15">
        <f t="shared" si="153"/>
        <v>0</v>
      </c>
      <c r="W837" s="15">
        <f t="shared" si="154"/>
        <v>0</v>
      </c>
      <c r="X837" s="5">
        <f t="shared" si="155"/>
        <v>0</v>
      </c>
      <c r="Y837" s="5">
        <f t="shared" si="156"/>
        <v>2.2612500000000004</v>
      </c>
      <c r="Z837" s="5">
        <f t="shared" si="157"/>
        <v>-2.6381250000000005</v>
      </c>
      <c r="AA837" s="5">
        <f t="shared" si="158"/>
        <v>0.25124999999999975</v>
      </c>
      <c r="AB837" s="5">
        <f t="shared" si="159"/>
        <v>0.12562500000000032</v>
      </c>
    </row>
    <row r="838" spans="1:28" x14ac:dyDescent="0.55000000000000004">
      <c r="A838" s="3" t="s">
        <v>63</v>
      </c>
      <c r="B838" s="3" t="s">
        <v>944</v>
      </c>
      <c r="C838" t="s">
        <v>31</v>
      </c>
      <c r="D838" s="3" t="s">
        <v>36</v>
      </c>
      <c r="E838" s="3" t="s">
        <v>36</v>
      </c>
      <c r="F838" s="3" t="s">
        <v>67</v>
      </c>
      <c r="G838" s="5">
        <v>0.28749999999999998</v>
      </c>
      <c r="H838">
        <v>6</v>
      </c>
      <c r="I838" s="5">
        <v>2.6749999500000001</v>
      </c>
      <c r="J838" s="5">
        <v>0.44583332500000006</v>
      </c>
      <c r="K838">
        <v>119</v>
      </c>
      <c r="L838" s="15">
        <v>5.0420168067226899E-2</v>
      </c>
      <c r="M838" s="13">
        <v>1.8092436974789901</v>
      </c>
      <c r="N838" s="15">
        <v>0</v>
      </c>
      <c r="O838" s="5">
        <v>0</v>
      </c>
      <c r="P838" s="5">
        <v>0</v>
      </c>
      <c r="Q838" s="5">
        <f t="shared" si="149"/>
        <v>2.6749999500000001</v>
      </c>
      <c r="R838" s="5">
        <f t="shared" si="150"/>
        <v>-2.6749999500000001</v>
      </c>
      <c r="S838" s="15">
        <f t="shared" si="151"/>
        <v>-1</v>
      </c>
      <c r="T838">
        <v>0</v>
      </c>
      <c r="U838" s="5" t="str">
        <f t="shared" si="152"/>
        <v>NA</v>
      </c>
      <c r="V838" s="15">
        <f t="shared" si="153"/>
        <v>0</v>
      </c>
      <c r="W838" s="15">
        <f t="shared" si="154"/>
        <v>0</v>
      </c>
      <c r="X838" s="5">
        <f t="shared" si="155"/>
        <v>0</v>
      </c>
      <c r="Y838" s="5">
        <f t="shared" si="156"/>
        <v>2.407499955</v>
      </c>
      <c r="Z838" s="5">
        <f t="shared" si="157"/>
        <v>-2.8087499475000004</v>
      </c>
      <c r="AA838" s="5">
        <f t="shared" si="158"/>
        <v>0.2674999950000001</v>
      </c>
      <c r="AB838" s="5">
        <f t="shared" si="159"/>
        <v>0.13374999750000027</v>
      </c>
    </row>
    <row r="839" spans="1:28" x14ac:dyDescent="0.55000000000000004">
      <c r="A839" s="3" t="s">
        <v>63</v>
      </c>
      <c r="B839" s="3" t="s">
        <v>1537</v>
      </c>
      <c r="C839" t="s">
        <v>66</v>
      </c>
      <c r="D839" s="3" t="s">
        <v>36</v>
      </c>
      <c r="E839" s="3" t="s">
        <v>36</v>
      </c>
      <c r="F839" s="3" t="s">
        <v>67</v>
      </c>
      <c r="G839" s="5">
        <v>0.28749999999999998</v>
      </c>
      <c r="H839">
        <v>14</v>
      </c>
      <c r="I839" s="5">
        <v>2.68749985</v>
      </c>
      <c r="J839" s="5">
        <v>0.19196427499999999</v>
      </c>
      <c r="K839">
        <v>598</v>
      </c>
      <c r="L839" s="15">
        <v>2.3411371237458199E-2</v>
      </c>
      <c r="M839" s="13">
        <v>2.2112040133779298</v>
      </c>
      <c r="N839" s="15">
        <v>0</v>
      </c>
      <c r="O839" s="5">
        <v>0</v>
      </c>
      <c r="P839" s="5">
        <v>0</v>
      </c>
      <c r="Q839" s="5">
        <f t="shared" si="149"/>
        <v>2.68749985</v>
      </c>
      <c r="R839" s="5">
        <f t="shared" si="150"/>
        <v>-2.68749985</v>
      </c>
      <c r="S839" s="15">
        <f t="shared" si="151"/>
        <v>-1</v>
      </c>
      <c r="T839">
        <v>0</v>
      </c>
      <c r="U839" s="5" t="str">
        <f t="shared" si="152"/>
        <v>NA</v>
      </c>
      <c r="V839" s="15">
        <f t="shared" si="153"/>
        <v>0</v>
      </c>
      <c r="W839" s="15">
        <f t="shared" si="154"/>
        <v>0</v>
      </c>
      <c r="X839" s="5">
        <f t="shared" si="155"/>
        <v>0</v>
      </c>
      <c r="Y839" s="5">
        <f t="shared" si="156"/>
        <v>2.4187498650000001</v>
      </c>
      <c r="Z839" s="5">
        <f t="shared" si="157"/>
        <v>-2.8218748425000002</v>
      </c>
      <c r="AA839" s="5">
        <f t="shared" si="158"/>
        <v>0.26874998499999991</v>
      </c>
      <c r="AB839" s="5">
        <f t="shared" si="159"/>
        <v>0.13437499250000018</v>
      </c>
    </row>
    <row r="840" spans="1:28" x14ac:dyDescent="0.55000000000000004">
      <c r="A840" s="3" t="s">
        <v>63</v>
      </c>
      <c r="B840" s="3" t="s">
        <v>1539</v>
      </c>
      <c r="C840" t="s">
        <v>66</v>
      </c>
      <c r="D840" s="3" t="s">
        <v>36</v>
      </c>
      <c r="E840" s="3" t="s">
        <v>36</v>
      </c>
      <c r="F840" s="3" t="s">
        <v>67</v>
      </c>
      <c r="G840" s="5">
        <v>0.28749999999999998</v>
      </c>
      <c r="H840">
        <v>1</v>
      </c>
      <c r="I840" s="5">
        <v>3.7625000000000002</v>
      </c>
      <c r="J840" s="5">
        <v>3.7625000000000002</v>
      </c>
      <c r="K840">
        <v>42</v>
      </c>
      <c r="L840" s="15">
        <v>2.3809523809523801E-2</v>
      </c>
      <c r="M840" s="13">
        <v>2.88095238095238</v>
      </c>
      <c r="N840" s="15">
        <v>0</v>
      </c>
      <c r="O840" s="5">
        <v>0</v>
      </c>
      <c r="P840" s="5">
        <v>0</v>
      </c>
      <c r="Q840" s="5">
        <f t="shared" si="149"/>
        <v>3.7625000000000002</v>
      </c>
      <c r="R840" s="5">
        <f t="shared" si="150"/>
        <v>-3.7625000000000002</v>
      </c>
      <c r="S840" s="15">
        <f t="shared" si="151"/>
        <v>-1</v>
      </c>
      <c r="T840">
        <v>0</v>
      </c>
      <c r="U840" s="5" t="str">
        <f t="shared" si="152"/>
        <v>NA</v>
      </c>
      <c r="V840" s="15">
        <f t="shared" si="153"/>
        <v>0</v>
      </c>
      <c r="W840" s="15">
        <f t="shared" si="154"/>
        <v>0</v>
      </c>
      <c r="X840" s="5">
        <f t="shared" si="155"/>
        <v>0</v>
      </c>
      <c r="Y840" s="5">
        <f t="shared" si="156"/>
        <v>3.3862500000000004</v>
      </c>
      <c r="Z840" s="5">
        <f t="shared" si="157"/>
        <v>-3.9506250000000005</v>
      </c>
      <c r="AA840" s="5">
        <f t="shared" si="158"/>
        <v>0.37624999999999975</v>
      </c>
      <c r="AB840" s="5">
        <f t="shared" si="159"/>
        <v>0.18812500000000032</v>
      </c>
    </row>
    <row r="841" spans="1:28" x14ac:dyDescent="0.55000000000000004">
      <c r="A841" s="3" t="s">
        <v>63</v>
      </c>
      <c r="B841" s="3" t="s">
        <v>860</v>
      </c>
      <c r="C841" t="s">
        <v>66</v>
      </c>
      <c r="D841" s="3" t="s">
        <v>36</v>
      </c>
      <c r="E841" s="3" t="s">
        <v>36</v>
      </c>
      <c r="F841" s="3" t="s">
        <v>67</v>
      </c>
      <c r="G841" s="5">
        <v>0.28749999999999998</v>
      </c>
      <c r="H841">
        <v>18</v>
      </c>
      <c r="I841" s="5">
        <v>4.9749999750000002</v>
      </c>
      <c r="J841" s="5">
        <v>0.27638888750000001</v>
      </c>
      <c r="K841">
        <v>1443</v>
      </c>
      <c r="L841" s="15">
        <v>1.2474012474012499E-2</v>
      </c>
      <c r="M841" s="13">
        <v>2.7</v>
      </c>
      <c r="N841" s="15">
        <v>0</v>
      </c>
      <c r="O841" s="5">
        <v>0</v>
      </c>
      <c r="P841" s="5">
        <v>0</v>
      </c>
      <c r="Q841" s="5">
        <f t="shared" si="149"/>
        <v>4.9749999750000002</v>
      </c>
      <c r="R841" s="5">
        <f t="shared" si="150"/>
        <v>-4.9749999750000002</v>
      </c>
      <c r="S841" s="15">
        <f t="shared" si="151"/>
        <v>-1</v>
      </c>
      <c r="T841">
        <v>0</v>
      </c>
      <c r="U841" s="5" t="str">
        <f t="shared" si="152"/>
        <v>NA</v>
      </c>
      <c r="V841" s="15">
        <f t="shared" si="153"/>
        <v>0</v>
      </c>
      <c r="W841" s="15">
        <f t="shared" si="154"/>
        <v>0</v>
      </c>
      <c r="X841" s="5">
        <f t="shared" si="155"/>
        <v>0</v>
      </c>
      <c r="Y841" s="5">
        <f t="shared" si="156"/>
        <v>4.4774999775</v>
      </c>
      <c r="Z841" s="5">
        <f t="shared" si="157"/>
        <v>-5.2237499737500004</v>
      </c>
      <c r="AA841" s="5">
        <f t="shared" si="158"/>
        <v>0.49749999750000029</v>
      </c>
      <c r="AB841" s="5">
        <f t="shared" si="159"/>
        <v>0.24874999875000015</v>
      </c>
    </row>
    <row r="842" spans="1:28" x14ac:dyDescent="0.55000000000000004">
      <c r="A842" s="3" t="s">
        <v>63</v>
      </c>
      <c r="B842" s="3" t="s">
        <v>1297</v>
      </c>
      <c r="C842" t="s">
        <v>31</v>
      </c>
      <c r="D842" s="3" t="s">
        <v>36</v>
      </c>
      <c r="E842" s="3" t="s">
        <v>36</v>
      </c>
      <c r="F842" s="3" t="s">
        <v>67</v>
      </c>
      <c r="G842" s="5">
        <v>0.28749999999999998</v>
      </c>
      <c r="H842">
        <v>13</v>
      </c>
      <c r="I842" s="5">
        <v>9.524999900000001</v>
      </c>
      <c r="J842" s="5">
        <v>0.73269230000000007</v>
      </c>
      <c r="K842">
        <v>200</v>
      </c>
      <c r="L842" s="15">
        <v>6.5000000000000002E-2</v>
      </c>
      <c r="M842" s="13">
        <v>3.1019999999999999</v>
      </c>
      <c r="N842" s="15">
        <v>0</v>
      </c>
      <c r="O842" s="5">
        <v>0</v>
      </c>
      <c r="P842" s="5">
        <v>0</v>
      </c>
      <c r="Q842" s="5">
        <f t="shared" si="149"/>
        <v>9.524999900000001</v>
      </c>
      <c r="R842" s="5">
        <f t="shared" si="150"/>
        <v>-9.524999900000001</v>
      </c>
      <c r="S842" s="15">
        <f t="shared" si="151"/>
        <v>-1</v>
      </c>
      <c r="T842">
        <v>0</v>
      </c>
      <c r="U842" s="5" t="str">
        <f t="shared" si="152"/>
        <v>NA</v>
      </c>
      <c r="V842" s="15">
        <f t="shared" si="153"/>
        <v>0</v>
      </c>
      <c r="W842" s="15">
        <f t="shared" si="154"/>
        <v>0</v>
      </c>
      <c r="X842" s="5">
        <f t="shared" si="155"/>
        <v>0</v>
      </c>
      <c r="Y842" s="5">
        <f t="shared" si="156"/>
        <v>8.5724999100000012</v>
      </c>
      <c r="Z842" s="5">
        <f t="shared" si="157"/>
        <v>-10.001249895000001</v>
      </c>
      <c r="AA842" s="5">
        <f t="shared" si="158"/>
        <v>0.95249998999999974</v>
      </c>
      <c r="AB842" s="5">
        <f t="shared" si="159"/>
        <v>0.47624999499999987</v>
      </c>
    </row>
    <row r="843" spans="1:28" x14ac:dyDescent="0.55000000000000004">
      <c r="A843" s="3" t="s">
        <v>63</v>
      </c>
      <c r="B843" s="3" t="s">
        <v>1149</v>
      </c>
      <c r="C843" t="s">
        <v>31</v>
      </c>
      <c r="D843" s="3" t="s">
        <v>36</v>
      </c>
      <c r="E843" s="3" t="s">
        <v>36</v>
      </c>
      <c r="F843" s="3" t="s">
        <v>67</v>
      </c>
      <c r="G843" s="5">
        <v>0.28749999999999998</v>
      </c>
      <c r="H843">
        <v>27</v>
      </c>
      <c r="I843" s="5">
        <v>10.537499925000001</v>
      </c>
      <c r="J843" s="5">
        <v>0.39027777499999999</v>
      </c>
      <c r="K843">
        <v>6422</v>
      </c>
      <c r="L843" s="15">
        <v>4.2042977265649298E-3</v>
      </c>
      <c r="M843" s="13">
        <v>2.5662877608221701</v>
      </c>
      <c r="N843" s="15">
        <v>0</v>
      </c>
      <c r="O843" s="5">
        <v>0</v>
      </c>
      <c r="P843" s="5">
        <v>0</v>
      </c>
      <c r="Q843" s="5">
        <f t="shared" si="149"/>
        <v>10.537499925000001</v>
      </c>
      <c r="R843" s="5">
        <f t="shared" si="150"/>
        <v>-10.537499925000001</v>
      </c>
      <c r="S843" s="15">
        <f t="shared" si="151"/>
        <v>-1</v>
      </c>
      <c r="T843">
        <v>0</v>
      </c>
      <c r="U843" s="5" t="str">
        <f t="shared" si="152"/>
        <v>NA</v>
      </c>
      <c r="V843" s="15">
        <f t="shared" si="153"/>
        <v>0</v>
      </c>
      <c r="W843" s="15">
        <f t="shared" si="154"/>
        <v>0</v>
      </c>
      <c r="X843" s="5">
        <f t="shared" si="155"/>
        <v>0</v>
      </c>
      <c r="Y843" s="5">
        <f t="shared" si="156"/>
        <v>9.4837499325000003</v>
      </c>
      <c r="Z843" s="5">
        <f t="shared" si="157"/>
        <v>-11.064374921250002</v>
      </c>
      <c r="AA843" s="5">
        <f t="shared" si="158"/>
        <v>1.0537499925000002</v>
      </c>
      <c r="AB843" s="5">
        <f t="shared" si="159"/>
        <v>0.526874996250001</v>
      </c>
    </row>
    <row r="844" spans="1:28" x14ac:dyDescent="0.55000000000000004">
      <c r="A844" s="3" t="s">
        <v>63</v>
      </c>
      <c r="B844" s="3" t="s">
        <v>1429</v>
      </c>
      <c r="C844" t="s">
        <v>31</v>
      </c>
      <c r="D844" s="3" t="s">
        <v>36</v>
      </c>
      <c r="E844" s="3" t="s">
        <v>36</v>
      </c>
      <c r="F844" s="3" t="s">
        <v>67</v>
      </c>
      <c r="G844" s="5">
        <v>0.28749999999999998</v>
      </c>
      <c r="H844">
        <v>30</v>
      </c>
      <c r="I844" s="5">
        <v>11.72499975</v>
      </c>
      <c r="J844" s="5">
        <v>0.39083332500000001</v>
      </c>
      <c r="K844">
        <v>5068</v>
      </c>
      <c r="L844" s="15">
        <v>5.9194948697711101E-3</v>
      </c>
      <c r="M844" s="13">
        <v>1.4349250197316501</v>
      </c>
      <c r="N844" s="15">
        <v>0</v>
      </c>
      <c r="O844" s="5">
        <v>0</v>
      </c>
      <c r="P844" s="5">
        <v>0</v>
      </c>
      <c r="Q844" s="5">
        <f t="shared" si="149"/>
        <v>11.72499975</v>
      </c>
      <c r="R844" s="5">
        <f t="shared" si="150"/>
        <v>-11.72499975</v>
      </c>
      <c r="S844" s="15">
        <f t="shared" si="151"/>
        <v>-1</v>
      </c>
      <c r="T844">
        <v>0</v>
      </c>
      <c r="U844" s="5" t="str">
        <f t="shared" si="152"/>
        <v>NA</v>
      </c>
      <c r="V844" s="15">
        <f t="shared" si="153"/>
        <v>0</v>
      </c>
      <c r="W844" s="15">
        <f t="shared" si="154"/>
        <v>0</v>
      </c>
      <c r="X844" s="5">
        <f t="shared" si="155"/>
        <v>0</v>
      </c>
      <c r="Y844" s="5">
        <f t="shared" si="156"/>
        <v>10.552499775000001</v>
      </c>
      <c r="Z844" s="5">
        <f t="shared" si="157"/>
        <v>-12.311249737500001</v>
      </c>
      <c r="AA844" s="5">
        <f t="shared" si="158"/>
        <v>1.1724999749999991</v>
      </c>
      <c r="AB844" s="5">
        <f t="shared" si="159"/>
        <v>0.58624998750000046</v>
      </c>
    </row>
    <row r="845" spans="1:28" x14ac:dyDescent="0.55000000000000004">
      <c r="A845" s="3" t="s">
        <v>63</v>
      </c>
      <c r="B845" s="3" t="s">
        <v>513</v>
      </c>
      <c r="C845" t="s">
        <v>31</v>
      </c>
      <c r="D845" s="3" t="s">
        <v>36</v>
      </c>
      <c r="E845" s="3" t="s">
        <v>36</v>
      </c>
      <c r="F845" s="3" t="s">
        <v>67</v>
      </c>
      <c r="G845" s="5">
        <v>0.28749999999999998</v>
      </c>
      <c r="H845">
        <v>28</v>
      </c>
      <c r="I845" s="5">
        <v>17.312499750000001</v>
      </c>
      <c r="J845" s="5">
        <v>0.61830356250000007</v>
      </c>
      <c r="K845">
        <v>991</v>
      </c>
      <c r="L845" s="15">
        <v>2.8254288597376397E-2</v>
      </c>
      <c r="M845" s="13">
        <v>6.2536831483350204</v>
      </c>
      <c r="N845" s="15">
        <v>0</v>
      </c>
      <c r="O845" s="5">
        <v>0</v>
      </c>
      <c r="P845" s="5">
        <v>0</v>
      </c>
      <c r="Q845" s="5">
        <f t="shared" si="149"/>
        <v>17.312499750000001</v>
      </c>
      <c r="R845" s="5">
        <f t="shared" si="150"/>
        <v>-17.312499750000001</v>
      </c>
      <c r="S845" s="15">
        <f t="shared" si="151"/>
        <v>-1</v>
      </c>
      <c r="T845">
        <v>0</v>
      </c>
      <c r="U845" s="5" t="str">
        <f t="shared" si="152"/>
        <v>NA</v>
      </c>
      <c r="V845" s="15">
        <f t="shared" si="153"/>
        <v>0</v>
      </c>
      <c r="W845" s="15">
        <f t="shared" si="154"/>
        <v>0</v>
      </c>
      <c r="X845" s="5">
        <f t="shared" si="155"/>
        <v>0</v>
      </c>
      <c r="Y845" s="5">
        <f t="shared" si="156"/>
        <v>15.581249775000002</v>
      </c>
      <c r="Z845" s="5">
        <f t="shared" si="157"/>
        <v>-18.178124737500003</v>
      </c>
      <c r="AA845" s="5">
        <f t="shared" si="158"/>
        <v>1.731249974999999</v>
      </c>
      <c r="AB845" s="5">
        <f t="shared" si="159"/>
        <v>0.86562498750000216</v>
      </c>
    </row>
    <row r="846" spans="1:28" x14ac:dyDescent="0.55000000000000004">
      <c r="A846" s="3" t="s">
        <v>79</v>
      </c>
      <c r="B846" s="3" t="s">
        <v>1546</v>
      </c>
      <c r="C846" t="s">
        <v>31</v>
      </c>
      <c r="D846" s="3" t="s">
        <v>36</v>
      </c>
      <c r="E846" s="3" t="s">
        <v>36</v>
      </c>
      <c r="F846" s="3" t="s">
        <v>77</v>
      </c>
      <c r="G846" s="5">
        <v>0.28749999999999998</v>
      </c>
      <c r="H846">
        <v>2</v>
      </c>
      <c r="I846" s="5">
        <v>1.55</v>
      </c>
      <c r="J846" s="5">
        <v>0.77500000000000002</v>
      </c>
      <c r="K846">
        <v>213</v>
      </c>
      <c r="L846" s="15">
        <v>9.3896713615023494E-3</v>
      </c>
      <c r="M846" s="13">
        <v>1.9441314553990601</v>
      </c>
      <c r="N846" s="15">
        <v>0</v>
      </c>
      <c r="O846" s="5">
        <v>0</v>
      </c>
      <c r="P846" s="5">
        <v>0</v>
      </c>
      <c r="Q846" s="5">
        <f t="shared" si="149"/>
        <v>1.55</v>
      </c>
      <c r="R846" s="5">
        <f t="shared" si="150"/>
        <v>-1.55</v>
      </c>
      <c r="S846" s="15">
        <f t="shared" si="151"/>
        <v>-1</v>
      </c>
      <c r="T846">
        <v>0</v>
      </c>
      <c r="U846" s="5" t="str">
        <f t="shared" si="152"/>
        <v>NA</v>
      </c>
      <c r="V846" s="15">
        <f t="shared" si="153"/>
        <v>0</v>
      </c>
      <c r="W846" s="15">
        <f t="shared" si="154"/>
        <v>0</v>
      </c>
      <c r="X846" s="5">
        <f t="shared" si="155"/>
        <v>0</v>
      </c>
      <c r="Y846" s="5">
        <f t="shared" si="156"/>
        <v>1.395</v>
      </c>
      <c r="Z846" s="5">
        <f t="shared" si="157"/>
        <v>-1.6275000000000002</v>
      </c>
      <c r="AA846" s="5">
        <f t="shared" si="158"/>
        <v>0.15500000000000003</v>
      </c>
      <c r="AB846" s="5">
        <f t="shared" si="159"/>
        <v>7.7500000000000124E-2</v>
      </c>
    </row>
    <row r="847" spans="1:28" x14ac:dyDescent="0.55000000000000004">
      <c r="A847" s="3" t="s">
        <v>79</v>
      </c>
      <c r="B847" s="3" t="s">
        <v>1548</v>
      </c>
      <c r="C847" t="s">
        <v>66</v>
      </c>
      <c r="D847" s="3" t="s">
        <v>36</v>
      </c>
      <c r="E847" s="3" t="s">
        <v>36</v>
      </c>
      <c r="F847" s="3" t="s">
        <v>77</v>
      </c>
      <c r="G847" s="5">
        <v>0.28749999999999998</v>
      </c>
      <c r="H847">
        <v>5</v>
      </c>
      <c r="I847" s="5">
        <v>2.85</v>
      </c>
      <c r="J847" s="5">
        <v>0.56999999999999995</v>
      </c>
      <c r="K847">
        <v>696</v>
      </c>
      <c r="L847" s="15">
        <v>7.1839080459770097E-3</v>
      </c>
      <c r="M847" s="13">
        <v>3.0472701149425299</v>
      </c>
      <c r="N847" s="15">
        <v>0</v>
      </c>
      <c r="O847" s="5">
        <v>0</v>
      </c>
      <c r="P847" s="5">
        <v>0</v>
      </c>
      <c r="Q847" s="5">
        <f t="shared" si="149"/>
        <v>2.85</v>
      </c>
      <c r="R847" s="5">
        <f t="shared" si="150"/>
        <v>-2.85</v>
      </c>
      <c r="S847" s="15">
        <f t="shared" si="151"/>
        <v>-1</v>
      </c>
      <c r="T847">
        <v>0</v>
      </c>
      <c r="U847" s="5" t="str">
        <f t="shared" si="152"/>
        <v>NA</v>
      </c>
      <c r="V847" s="15">
        <f t="shared" si="153"/>
        <v>0</v>
      </c>
      <c r="W847" s="15">
        <f t="shared" si="154"/>
        <v>0</v>
      </c>
      <c r="X847" s="5">
        <f t="shared" si="155"/>
        <v>0</v>
      </c>
      <c r="Y847" s="5">
        <f t="shared" si="156"/>
        <v>2.5649999999999999</v>
      </c>
      <c r="Z847" s="5">
        <f t="shared" si="157"/>
        <v>-2.9925000000000002</v>
      </c>
      <c r="AA847" s="5">
        <f t="shared" si="158"/>
        <v>0.28500000000000014</v>
      </c>
      <c r="AB847" s="5">
        <f t="shared" si="159"/>
        <v>0.14250000000000007</v>
      </c>
    </row>
    <row r="848" spans="1:28" x14ac:dyDescent="0.55000000000000004">
      <c r="A848" s="3" t="s">
        <v>79</v>
      </c>
      <c r="B848" s="3" t="s">
        <v>870</v>
      </c>
      <c r="C848" t="s">
        <v>66</v>
      </c>
      <c r="D848" s="3" t="s">
        <v>36</v>
      </c>
      <c r="E848" s="3" t="s">
        <v>36</v>
      </c>
      <c r="F848" s="3" t="s">
        <v>50</v>
      </c>
      <c r="G848" s="5">
        <v>0.28749999999999998</v>
      </c>
      <c r="H848">
        <v>12</v>
      </c>
      <c r="I848" s="5">
        <v>4.6749998999999995</v>
      </c>
      <c r="J848" s="5">
        <v>0.38958332499999998</v>
      </c>
      <c r="K848">
        <v>1345</v>
      </c>
      <c r="L848" s="15">
        <v>8.9219330855018607E-3</v>
      </c>
      <c r="M848" s="13">
        <v>2.8889962825278799</v>
      </c>
      <c r="N848" s="15">
        <v>0</v>
      </c>
      <c r="O848" s="5">
        <v>0</v>
      </c>
      <c r="P848" s="5">
        <v>0</v>
      </c>
      <c r="Q848" s="5">
        <f t="shared" si="149"/>
        <v>4.6749998999999995</v>
      </c>
      <c r="R848" s="5">
        <f t="shared" si="150"/>
        <v>-4.6749998999999995</v>
      </c>
      <c r="S848" s="15">
        <f t="shared" si="151"/>
        <v>-1</v>
      </c>
      <c r="T848">
        <v>0</v>
      </c>
      <c r="U848" s="5" t="str">
        <f t="shared" si="152"/>
        <v>NA</v>
      </c>
      <c r="V848" s="15">
        <f t="shared" si="153"/>
        <v>0</v>
      </c>
      <c r="W848" s="15">
        <f t="shared" si="154"/>
        <v>0</v>
      </c>
      <c r="X848" s="5">
        <f t="shared" si="155"/>
        <v>0</v>
      </c>
      <c r="Y848" s="5">
        <f t="shared" si="156"/>
        <v>4.2074999100000001</v>
      </c>
      <c r="Z848" s="5">
        <f t="shared" si="157"/>
        <v>-4.9087498949999997</v>
      </c>
      <c r="AA848" s="5">
        <f t="shared" si="158"/>
        <v>0.46749998999999942</v>
      </c>
      <c r="AB848" s="5">
        <f t="shared" si="159"/>
        <v>0.23374999500000015</v>
      </c>
    </row>
    <row r="849" spans="1:28" x14ac:dyDescent="0.55000000000000004">
      <c r="A849" s="3" t="s">
        <v>63</v>
      </c>
      <c r="B849" s="3" t="s">
        <v>877</v>
      </c>
      <c r="C849" t="s">
        <v>31</v>
      </c>
      <c r="D849" s="3" t="s">
        <v>36</v>
      </c>
      <c r="E849" s="3" t="s">
        <v>36</v>
      </c>
      <c r="F849" s="3" t="s">
        <v>67</v>
      </c>
      <c r="G849" s="5">
        <v>0.3</v>
      </c>
      <c r="H849">
        <v>3</v>
      </c>
      <c r="I849" s="5">
        <v>0.75</v>
      </c>
      <c r="J849" s="5">
        <v>0.25</v>
      </c>
      <c r="K849">
        <v>310</v>
      </c>
      <c r="L849" s="15">
        <v>9.6774193548387101E-3</v>
      </c>
      <c r="M849" s="13">
        <v>2.6638709677419401</v>
      </c>
      <c r="N849" s="15">
        <v>0</v>
      </c>
      <c r="O849" s="5">
        <v>0</v>
      </c>
      <c r="P849" s="5">
        <v>0</v>
      </c>
      <c r="Q849" s="5">
        <f t="shared" si="149"/>
        <v>0.75</v>
      </c>
      <c r="R849" s="5">
        <f t="shared" si="150"/>
        <v>-0.75</v>
      </c>
      <c r="S849" s="15">
        <f t="shared" si="151"/>
        <v>-1</v>
      </c>
      <c r="T849">
        <v>0</v>
      </c>
      <c r="U849" s="5" t="str">
        <f t="shared" si="152"/>
        <v>NA</v>
      </c>
      <c r="V849" s="15">
        <f t="shared" si="153"/>
        <v>0</v>
      </c>
      <c r="W849" s="15">
        <f t="shared" si="154"/>
        <v>0</v>
      </c>
      <c r="X849" s="5">
        <f t="shared" si="155"/>
        <v>0</v>
      </c>
      <c r="Y849" s="5">
        <f t="shared" si="156"/>
        <v>0.67500000000000004</v>
      </c>
      <c r="Z849" s="5">
        <f t="shared" si="157"/>
        <v>-0.78750000000000009</v>
      </c>
      <c r="AA849" s="5">
        <f t="shared" si="158"/>
        <v>7.4999999999999956E-2</v>
      </c>
      <c r="AB849" s="5">
        <f t="shared" si="159"/>
        <v>3.7500000000000089E-2</v>
      </c>
    </row>
    <row r="850" spans="1:28" x14ac:dyDescent="0.55000000000000004">
      <c r="A850" s="3" t="s">
        <v>63</v>
      </c>
      <c r="B850" s="3" t="s">
        <v>143</v>
      </c>
      <c r="C850" t="s">
        <v>66</v>
      </c>
      <c r="D850" s="3" t="s">
        <v>36</v>
      </c>
      <c r="E850" s="3" t="s">
        <v>36</v>
      </c>
      <c r="F850" s="3" t="s">
        <v>67</v>
      </c>
      <c r="G850" s="5">
        <v>0.3</v>
      </c>
      <c r="H850">
        <v>7</v>
      </c>
      <c r="I850" s="5">
        <v>1.9499999749999999</v>
      </c>
      <c r="J850" s="5">
        <v>0.27857142499999998</v>
      </c>
      <c r="K850">
        <v>619</v>
      </c>
      <c r="L850" s="15">
        <v>1.1308562197092101E-2</v>
      </c>
      <c r="M850" s="13">
        <v>3.2972536348949899</v>
      </c>
      <c r="N850" s="15">
        <v>0</v>
      </c>
      <c r="O850" s="5">
        <v>0</v>
      </c>
      <c r="P850" s="5">
        <v>0</v>
      </c>
      <c r="Q850" s="5">
        <f t="shared" si="149"/>
        <v>1.9499999749999999</v>
      </c>
      <c r="R850" s="5">
        <f t="shared" si="150"/>
        <v>-1.9499999749999999</v>
      </c>
      <c r="S850" s="15">
        <f t="shared" si="151"/>
        <v>-1</v>
      </c>
      <c r="T850">
        <v>0</v>
      </c>
      <c r="U850" s="5" t="str">
        <f t="shared" si="152"/>
        <v>NA</v>
      </c>
      <c r="V850" s="15">
        <f t="shared" si="153"/>
        <v>0</v>
      </c>
      <c r="W850" s="15">
        <f t="shared" si="154"/>
        <v>0</v>
      </c>
      <c r="X850" s="5">
        <f t="shared" si="155"/>
        <v>0</v>
      </c>
      <c r="Y850" s="5">
        <f t="shared" si="156"/>
        <v>1.7549999775</v>
      </c>
      <c r="Z850" s="5">
        <f t="shared" si="157"/>
        <v>-2.0474999737499999</v>
      </c>
      <c r="AA850" s="5">
        <f t="shared" si="158"/>
        <v>0.19499999749999986</v>
      </c>
      <c r="AB850" s="5">
        <f t="shared" si="159"/>
        <v>9.7499998750000039E-2</v>
      </c>
    </row>
    <row r="851" spans="1:28" x14ac:dyDescent="0.55000000000000004">
      <c r="A851" s="3" t="s">
        <v>63</v>
      </c>
      <c r="B851" s="3" t="s">
        <v>1553</v>
      </c>
      <c r="C851" t="s">
        <v>66</v>
      </c>
      <c r="D851" s="3" t="s">
        <v>36</v>
      </c>
      <c r="E851" s="3" t="s">
        <v>36</v>
      </c>
      <c r="F851" s="3" t="s">
        <v>67</v>
      </c>
      <c r="G851" s="5">
        <v>0.3</v>
      </c>
      <c r="H851">
        <v>5</v>
      </c>
      <c r="I851" s="5">
        <v>2.9375</v>
      </c>
      <c r="J851" s="5">
        <v>0.58750000000000002</v>
      </c>
      <c r="K851">
        <v>879</v>
      </c>
      <c r="L851" s="15">
        <v>5.6882821387940798E-3</v>
      </c>
      <c r="M851" s="13">
        <v>3.1374288964732702</v>
      </c>
      <c r="N851" s="15">
        <v>0</v>
      </c>
      <c r="O851" s="5">
        <v>0</v>
      </c>
      <c r="P851" s="5">
        <v>0</v>
      </c>
      <c r="Q851" s="5">
        <f t="shared" si="149"/>
        <v>2.9375</v>
      </c>
      <c r="R851" s="5">
        <f t="shared" si="150"/>
        <v>-2.9375</v>
      </c>
      <c r="S851" s="15">
        <f t="shared" si="151"/>
        <v>-1</v>
      </c>
      <c r="T851">
        <v>0</v>
      </c>
      <c r="U851" s="5" t="str">
        <f t="shared" si="152"/>
        <v>NA</v>
      </c>
      <c r="V851" s="15">
        <f t="shared" si="153"/>
        <v>0</v>
      </c>
      <c r="W851" s="15">
        <f t="shared" si="154"/>
        <v>0</v>
      </c>
      <c r="X851" s="5">
        <f t="shared" si="155"/>
        <v>0</v>
      </c>
      <c r="Y851" s="5">
        <f t="shared" si="156"/>
        <v>2.6437500000000003</v>
      </c>
      <c r="Z851" s="5">
        <f t="shared" si="157"/>
        <v>-3.0843750000000001</v>
      </c>
      <c r="AA851" s="5">
        <f t="shared" si="158"/>
        <v>0.29374999999999973</v>
      </c>
      <c r="AB851" s="5">
        <f t="shared" si="159"/>
        <v>0.14687500000000009</v>
      </c>
    </row>
    <row r="852" spans="1:28" x14ac:dyDescent="0.55000000000000004">
      <c r="A852" s="3" t="s">
        <v>79</v>
      </c>
      <c r="B852" s="3" t="s">
        <v>1555</v>
      </c>
      <c r="C852" t="s">
        <v>66</v>
      </c>
      <c r="D852" s="3" t="s">
        <v>36</v>
      </c>
      <c r="E852" s="3" t="s">
        <v>36</v>
      </c>
      <c r="F852" s="3" t="s">
        <v>50</v>
      </c>
      <c r="G852" s="5">
        <v>0.3</v>
      </c>
      <c r="H852">
        <v>3</v>
      </c>
      <c r="I852" s="5">
        <v>1.0624999875000001</v>
      </c>
      <c r="J852" s="5">
        <v>0.35416666250000001</v>
      </c>
      <c r="K852">
        <v>266</v>
      </c>
      <c r="L852" s="15">
        <v>1.12781954887218E-2</v>
      </c>
      <c r="M852" s="13">
        <v>1.9853383458646601</v>
      </c>
      <c r="N852" s="15">
        <v>0</v>
      </c>
      <c r="O852" s="5">
        <v>0</v>
      </c>
      <c r="P852" s="5">
        <v>0</v>
      </c>
      <c r="Q852" s="5">
        <f t="shared" si="149"/>
        <v>1.0624999875000001</v>
      </c>
      <c r="R852" s="5">
        <f t="shared" si="150"/>
        <v>-1.0624999875000001</v>
      </c>
      <c r="S852" s="15">
        <f t="shared" si="151"/>
        <v>-1</v>
      </c>
      <c r="T852">
        <v>0</v>
      </c>
      <c r="U852" s="5" t="str">
        <f t="shared" si="152"/>
        <v>NA</v>
      </c>
      <c r="V852" s="15">
        <f t="shared" si="153"/>
        <v>0</v>
      </c>
      <c r="W852" s="15">
        <f t="shared" si="154"/>
        <v>0</v>
      </c>
      <c r="X852" s="5">
        <f t="shared" si="155"/>
        <v>0</v>
      </c>
      <c r="Y852" s="5">
        <f t="shared" si="156"/>
        <v>0.95624998875000011</v>
      </c>
      <c r="Z852" s="5">
        <f t="shared" si="157"/>
        <v>-1.1156249868750001</v>
      </c>
      <c r="AA852" s="5">
        <f t="shared" si="158"/>
        <v>0.10624999874999996</v>
      </c>
      <c r="AB852" s="5">
        <f t="shared" si="159"/>
        <v>5.3124999375000037E-2</v>
      </c>
    </row>
    <row r="853" spans="1:28" x14ac:dyDescent="0.55000000000000004">
      <c r="A853" s="3" t="s">
        <v>79</v>
      </c>
      <c r="B853" s="3" t="s">
        <v>1557</v>
      </c>
      <c r="C853" t="s">
        <v>66</v>
      </c>
      <c r="D853" s="3" t="s">
        <v>36</v>
      </c>
      <c r="E853" s="3" t="s">
        <v>36</v>
      </c>
      <c r="F853" s="3" t="s">
        <v>77</v>
      </c>
      <c r="G853" s="5">
        <v>0.3</v>
      </c>
      <c r="H853">
        <v>38</v>
      </c>
      <c r="I853" s="5">
        <v>32.824999924999993</v>
      </c>
      <c r="J853" s="5">
        <v>0.86381578749999988</v>
      </c>
      <c r="K853">
        <v>816</v>
      </c>
      <c r="L853" s="15">
        <v>4.6568627450980407E-2</v>
      </c>
      <c r="M853" s="13">
        <v>2.6383578431372601</v>
      </c>
      <c r="N853" s="15">
        <v>0</v>
      </c>
      <c r="O853" s="5">
        <v>0</v>
      </c>
      <c r="P853" s="5">
        <v>0</v>
      </c>
      <c r="Q853" s="5">
        <f t="shared" si="149"/>
        <v>32.824999924999993</v>
      </c>
      <c r="R853" s="5">
        <f t="shared" si="150"/>
        <v>-32.824999924999993</v>
      </c>
      <c r="S853" s="15">
        <f t="shared" si="151"/>
        <v>-1</v>
      </c>
      <c r="T853">
        <v>0</v>
      </c>
      <c r="U853" s="5" t="str">
        <f t="shared" si="152"/>
        <v>NA</v>
      </c>
      <c r="V853" s="15">
        <f t="shared" si="153"/>
        <v>0</v>
      </c>
      <c r="W853" s="15">
        <f t="shared" si="154"/>
        <v>0</v>
      </c>
      <c r="X853" s="5">
        <f t="shared" si="155"/>
        <v>0</v>
      </c>
      <c r="Y853" s="5">
        <f t="shared" si="156"/>
        <v>29.542499932499993</v>
      </c>
      <c r="Z853" s="5">
        <f t="shared" si="157"/>
        <v>-34.466249921249997</v>
      </c>
      <c r="AA853" s="5">
        <f t="shared" si="158"/>
        <v>3.2824999925</v>
      </c>
      <c r="AB853" s="5">
        <f t="shared" si="159"/>
        <v>1.6412499962500036</v>
      </c>
    </row>
    <row r="854" spans="1:28" x14ac:dyDescent="0.55000000000000004">
      <c r="A854" s="3" t="s">
        <v>79</v>
      </c>
      <c r="B854" s="3" t="s">
        <v>379</v>
      </c>
      <c r="C854" t="s">
        <v>66</v>
      </c>
      <c r="D854" s="3" t="s">
        <v>36</v>
      </c>
      <c r="E854" s="3" t="s">
        <v>36</v>
      </c>
      <c r="F854" s="3" t="s">
        <v>50</v>
      </c>
      <c r="G854" s="5">
        <v>0.3</v>
      </c>
      <c r="H854">
        <v>76</v>
      </c>
      <c r="I854" s="5">
        <v>50.224999949999997</v>
      </c>
      <c r="J854" s="5">
        <v>0.66085526249999993</v>
      </c>
      <c r="K854">
        <v>3682</v>
      </c>
      <c r="L854" s="15">
        <v>2.0640956002172701E-2</v>
      </c>
      <c r="M854" s="13">
        <v>2.1414448669201498</v>
      </c>
      <c r="N854" s="15">
        <v>0</v>
      </c>
      <c r="O854" s="5">
        <v>0</v>
      </c>
      <c r="P854" s="5">
        <v>0</v>
      </c>
      <c r="Q854" s="5">
        <f t="shared" si="149"/>
        <v>50.224999949999997</v>
      </c>
      <c r="R854" s="5">
        <f t="shared" si="150"/>
        <v>-50.224999949999997</v>
      </c>
      <c r="S854" s="15">
        <f t="shared" si="151"/>
        <v>-1</v>
      </c>
      <c r="T854">
        <v>0</v>
      </c>
      <c r="U854" s="5" t="str">
        <f t="shared" si="152"/>
        <v>NA</v>
      </c>
      <c r="V854" s="15">
        <f t="shared" si="153"/>
        <v>0</v>
      </c>
      <c r="W854" s="15">
        <f t="shared" si="154"/>
        <v>0</v>
      </c>
      <c r="X854" s="5">
        <f t="shared" si="155"/>
        <v>0</v>
      </c>
      <c r="Y854" s="5">
        <f t="shared" si="156"/>
        <v>45.202499955</v>
      </c>
      <c r="Z854" s="5">
        <f t="shared" si="157"/>
        <v>-52.736249947499999</v>
      </c>
      <c r="AA854" s="5">
        <f t="shared" si="158"/>
        <v>5.0224999949999969</v>
      </c>
      <c r="AB854" s="5">
        <f t="shared" si="159"/>
        <v>2.511249997500002</v>
      </c>
    </row>
    <row r="855" spans="1:28" x14ac:dyDescent="0.55000000000000004">
      <c r="A855" s="3" t="s">
        <v>63</v>
      </c>
      <c r="B855" s="3" t="s">
        <v>1560</v>
      </c>
      <c r="C855" t="s">
        <v>66</v>
      </c>
      <c r="D855" s="3" t="s">
        <v>36</v>
      </c>
      <c r="E855" s="3" t="s">
        <v>36</v>
      </c>
      <c r="F855" s="3" t="s">
        <v>67</v>
      </c>
      <c r="G855" s="5">
        <v>0.3125</v>
      </c>
      <c r="H855">
        <v>1</v>
      </c>
      <c r="I855" s="5">
        <v>0.3125</v>
      </c>
      <c r="J855" s="5">
        <v>0.3125</v>
      </c>
      <c r="K855">
        <v>290</v>
      </c>
      <c r="L855" s="15">
        <v>3.4482758620689698E-3</v>
      </c>
      <c r="M855" s="13">
        <v>2.0462068965517202</v>
      </c>
      <c r="N855" s="15">
        <v>0</v>
      </c>
      <c r="O855" s="5">
        <v>0</v>
      </c>
      <c r="P855" s="5">
        <v>0</v>
      </c>
      <c r="Q855" s="5">
        <f t="shared" si="149"/>
        <v>0.3125</v>
      </c>
      <c r="R855" s="5">
        <f t="shared" si="150"/>
        <v>-0.3125</v>
      </c>
      <c r="S855" s="15">
        <f t="shared" si="151"/>
        <v>-1</v>
      </c>
      <c r="T855">
        <v>0</v>
      </c>
      <c r="U855" s="5" t="str">
        <f t="shared" si="152"/>
        <v>NA</v>
      </c>
      <c r="V855" s="15">
        <f t="shared" si="153"/>
        <v>0</v>
      </c>
      <c r="W855" s="15">
        <f t="shared" si="154"/>
        <v>0</v>
      </c>
      <c r="X855" s="5">
        <f t="shared" si="155"/>
        <v>0</v>
      </c>
      <c r="Y855" s="5">
        <f t="shared" si="156"/>
        <v>0.28125</v>
      </c>
      <c r="Z855" s="5">
        <f t="shared" si="157"/>
        <v>-0.328125</v>
      </c>
      <c r="AA855" s="5">
        <f t="shared" si="158"/>
        <v>3.125E-2</v>
      </c>
      <c r="AB855" s="5">
        <f t="shared" si="159"/>
        <v>1.5625E-2</v>
      </c>
    </row>
    <row r="856" spans="1:28" x14ac:dyDescent="0.55000000000000004">
      <c r="A856" s="3" t="s">
        <v>63</v>
      </c>
      <c r="B856" s="3" t="s">
        <v>1563</v>
      </c>
      <c r="C856" t="s">
        <v>66</v>
      </c>
      <c r="D856" s="3" t="s">
        <v>36</v>
      </c>
      <c r="E856" s="3" t="s">
        <v>36</v>
      </c>
      <c r="F856" s="3" t="s">
        <v>67</v>
      </c>
      <c r="G856" s="5">
        <v>0.3125</v>
      </c>
      <c r="H856">
        <v>3</v>
      </c>
      <c r="I856" s="5">
        <v>0.97499999999999998</v>
      </c>
      <c r="J856" s="5">
        <v>0.32500000000000001</v>
      </c>
      <c r="K856">
        <v>315</v>
      </c>
      <c r="L856" s="15">
        <v>9.5238095238095195E-3</v>
      </c>
      <c r="M856" s="13">
        <v>2.19619047619048</v>
      </c>
      <c r="N856" s="15">
        <v>0</v>
      </c>
      <c r="O856" s="5">
        <v>0</v>
      </c>
      <c r="P856" s="5">
        <v>0</v>
      </c>
      <c r="Q856" s="5">
        <f t="shared" si="149"/>
        <v>0.97499999999999998</v>
      </c>
      <c r="R856" s="5">
        <f t="shared" si="150"/>
        <v>-0.97499999999999998</v>
      </c>
      <c r="S856" s="15">
        <f t="shared" si="151"/>
        <v>-1</v>
      </c>
      <c r="T856">
        <v>0</v>
      </c>
      <c r="U856" s="5" t="str">
        <f t="shared" si="152"/>
        <v>NA</v>
      </c>
      <c r="V856" s="15">
        <f t="shared" si="153"/>
        <v>0</v>
      </c>
      <c r="W856" s="15">
        <f t="shared" si="154"/>
        <v>0</v>
      </c>
      <c r="X856" s="5">
        <f t="shared" si="155"/>
        <v>0</v>
      </c>
      <c r="Y856" s="5">
        <f t="shared" si="156"/>
        <v>0.87749999999999995</v>
      </c>
      <c r="Z856" s="5">
        <f t="shared" si="157"/>
        <v>-1.0237499999999999</v>
      </c>
      <c r="AA856" s="5">
        <f t="shared" si="158"/>
        <v>9.7500000000000031E-2</v>
      </c>
      <c r="AB856" s="5">
        <f t="shared" si="159"/>
        <v>4.874999999999996E-2</v>
      </c>
    </row>
    <row r="857" spans="1:28" x14ac:dyDescent="0.55000000000000004">
      <c r="A857" s="3" t="s">
        <v>79</v>
      </c>
      <c r="B857" s="3" t="s">
        <v>1565</v>
      </c>
      <c r="C857" t="s">
        <v>66</v>
      </c>
      <c r="D857" s="3" t="s">
        <v>36</v>
      </c>
      <c r="E857" s="3" t="s">
        <v>36</v>
      </c>
      <c r="F857" s="3" t="s">
        <v>50</v>
      </c>
      <c r="G857" s="5">
        <v>0.3125</v>
      </c>
      <c r="H857">
        <v>5</v>
      </c>
      <c r="I857" s="5">
        <v>2.5625</v>
      </c>
      <c r="J857" s="5">
        <v>0.51249999999999996</v>
      </c>
      <c r="K857">
        <v>58</v>
      </c>
      <c r="L857" s="15">
        <v>8.6206896551724088E-2</v>
      </c>
      <c r="M857" s="13">
        <v>3.8465517241379299</v>
      </c>
      <c r="N857" s="15">
        <v>0</v>
      </c>
      <c r="O857" s="5">
        <v>0</v>
      </c>
      <c r="P857" s="5">
        <v>0</v>
      </c>
      <c r="Q857" s="5">
        <f t="shared" si="149"/>
        <v>2.5625</v>
      </c>
      <c r="R857" s="5">
        <f t="shared" si="150"/>
        <v>-2.5625</v>
      </c>
      <c r="S857" s="15">
        <f t="shared" si="151"/>
        <v>-1</v>
      </c>
      <c r="T857">
        <v>0</v>
      </c>
      <c r="U857" s="5" t="str">
        <f t="shared" si="152"/>
        <v>NA</v>
      </c>
      <c r="V857" s="15">
        <f t="shared" si="153"/>
        <v>0</v>
      </c>
      <c r="W857" s="15">
        <f t="shared" si="154"/>
        <v>0</v>
      </c>
      <c r="X857" s="5">
        <f t="shared" si="155"/>
        <v>0</v>
      </c>
      <c r="Y857" s="5">
        <f t="shared" si="156"/>
        <v>2.3062499999999999</v>
      </c>
      <c r="Z857" s="5">
        <f t="shared" si="157"/>
        <v>-2.6906250000000003</v>
      </c>
      <c r="AA857" s="5">
        <f t="shared" si="158"/>
        <v>0.25625000000000009</v>
      </c>
      <c r="AB857" s="5">
        <f t="shared" si="159"/>
        <v>0.12812500000000027</v>
      </c>
    </row>
    <row r="858" spans="1:28" x14ac:dyDescent="0.55000000000000004">
      <c r="A858" s="3" t="s">
        <v>79</v>
      </c>
      <c r="B858" s="3" t="s">
        <v>1567</v>
      </c>
      <c r="C858" t="s">
        <v>66</v>
      </c>
      <c r="D858" s="3" t="s">
        <v>36</v>
      </c>
      <c r="E858" s="3" t="s">
        <v>36</v>
      </c>
      <c r="F858" s="3" t="s">
        <v>77</v>
      </c>
      <c r="G858" s="5">
        <v>0.3125</v>
      </c>
      <c r="H858">
        <v>6</v>
      </c>
      <c r="I858" s="5">
        <v>2.85</v>
      </c>
      <c r="J858" s="5">
        <v>0.47499999999999998</v>
      </c>
      <c r="K858">
        <v>1206</v>
      </c>
      <c r="L858" s="15">
        <v>4.97512437810945E-3</v>
      </c>
      <c r="M858" s="13">
        <v>4.0971807628523997</v>
      </c>
      <c r="N858" s="15">
        <v>0</v>
      </c>
      <c r="O858" s="5">
        <v>0</v>
      </c>
      <c r="P858" s="5">
        <v>0</v>
      </c>
      <c r="Q858" s="5">
        <f t="shared" si="149"/>
        <v>2.85</v>
      </c>
      <c r="R858" s="5">
        <f t="shared" si="150"/>
        <v>-2.85</v>
      </c>
      <c r="S858" s="15">
        <f t="shared" si="151"/>
        <v>-1</v>
      </c>
      <c r="T858">
        <v>0</v>
      </c>
      <c r="U858" s="5" t="str">
        <f t="shared" si="152"/>
        <v>NA</v>
      </c>
      <c r="V858" s="15">
        <f t="shared" si="153"/>
        <v>0</v>
      </c>
      <c r="W858" s="15">
        <f t="shared" si="154"/>
        <v>0</v>
      </c>
      <c r="X858" s="5">
        <f t="shared" si="155"/>
        <v>0</v>
      </c>
      <c r="Y858" s="5">
        <f t="shared" si="156"/>
        <v>2.5649999999999999</v>
      </c>
      <c r="Z858" s="5">
        <f t="shared" si="157"/>
        <v>-2.9925000000000002</v>
      </c>
      <c r="AA858" s="5">
        <f t="shared" si="158"/>
        <v>0.28500000000000014</v>
      </c>
      <c r="AB858" s="5">
        <f t="shared" si="159"/>
        <v>0.14250000000000007</v>
      </c>
    </row>
    <row r="859" spans="1:28" x14ac:dyDescent="0.55000000000000004">
      <c r="A859" s="3" t="s">
        <v>79</v>
      </c>
      <c r="B859" s="3" t="s">
        <v>1569</v>
      </c>
      <c r="C859" t="s">
        <v>66</v>
      </c>
      <c r="D859" s="3" t="s">
        <v>36</v>
      </c>
      <c r="E859" s="3" t="s">
        <v>36</v>
      </c>
      <c r="F859" s="3" t="s">
        <v>50</v>
      </c>
      <c r="G859" s="5">
        <v>0.3125</v>
      </c>
      <c r="H859">
        <v>8</v>
      </c>
      <c r="I859" s="5">
        <v>7.8</v>
      </c>
      <c r="J859" s="5">
        <v>0.97499999999999998</v>
      </c>
      <c r="K859">
        <v>84</v>
      </c>
      <c r="L859" s="15">
        <v>9.5238095238095205E-2</v>
      </c>
      <c r="M859" s="13">
        <v>2.0714285714285698</v>
      </c>
      <c r="N859" s="15">
        <v>0</v>
      </c>
      <c r="O859" s="5">
        <v>0</v>
      </c>
      <c r="P859" s="5">
        <v>0</v>
      </c>
      <c r="Q859" s="5">
        <f t="shared" si="149"/>
        <v>7.8</v>
      </c>
      <c r="R859" s="5">
        <f t="shared" si="150"/>
        <v>-7.8</v>
      </c>
      <c r="S859" s="15">
        <f t="shared" si="151"/>
        <v>-1</v>
      </c>
      <c r="T859">
        <v>0</v>
      </c>
      <c r="U859" s="5" t="str">
        <f t="shared" si="152"/>
        <v>NA</v>
      </c>
      <c r="V859" s="15">
        <f t="shared" si="153"/>
        <v>0</v>
      </c>
      <c r="W859" s="15">
        <f t="shared" si="154"/>
        <v>0</v>
      </c>
      <c r="X859" s="5">
        <f t="shared" si="155"/>
        <v>0</v>
      </c>
      <c r="Y859" s="5">
        <f t="shared" si="156"/>
        <v>7.02</v>
      </c>
      <c r="Z859" s="5">
        <f t="shared" si="157"/>
        <v>-8.19</v>
      </c>
      <c r="AA859" s="5">
        <f t="shared" si="158"/>
        <v>0.78000000000000025</v>
      </c>
      <c r="AB859" s="5">
        <f t="shared" si="159"/>
        <v>0.38999999999999968</v>
      </c>
    </row>
    <row r="860" spans="1:28" x14ac:dyDescent="0.55000000000000004">
      <c r="A860" s="3" t="s">
        <v>79</v>
      </c>
      <c r="B860" s="3" t="s">
        <v>1571</v>
      </c>
      <c r="C860" t="s">
        <v>31</v>
      </c>
      <c r="D860" s="3" t="s">
        <v>36</v>
      </c>
      <c r="E860" s="3" t="s">
        <v>36</v>
      </c>
      <c r="F860" s="3" t="s">
        <v>77</v>
      </c>
      <c r="G860" s="5">
        <v>0.3125</v>
      </c>
      <c r="H860">
        <v>19</v>
      </c>
      <c r="I860" s="5">
        <v>9.9374999375000002</v>
      </c>
      <c r="J860" s="5">
        <v>0.52302631249999998</v>
      </c>
      <c r="K860">
        <v>220</v>
      </c>
      <c r="L860" s="15">
        <v>8.6363636363636406E-2</v>
      </c>
      <c r="M860" s="13">
        <v>1.99545454545455</v>
      </c>
      <c r="N860" s="15">
        <v>0</v>
      </c>
      <c r="O860" s="5">
        <v>0</v>
      </c>
      <c r="P860" s="5">
        <v>0</v>
      </c>
      <c r="Q860" s="5">
        <f t="shared" si="149"/>
        <v>9.9374999375000002</v>
      </c>
      <c r="R860" s="5">
        <f t="shared" si="150"/>
        <v>-9.9374999375000002</v>
      </c>
      <c r="S860" s="15">
        <f t="shared" si="151"/>
        <v>-1</v>
      </c>
      <c r="T860">
        <v>0</v>
      </c>
      <c r="U860" s="5" t="str">
        <f t="shared" si="152"/>
        <v>NA</v>
      </c>
      <c r="V860" s="15">
        <f t="shared" si="153"/>
        <v>0</v>
      </c>
      <c r="W860" s="15">
        <f t="shared" si="154"/>
        <v>0</v>
      </c>
      <c r="X860" s="5">
        <f t="shared" si="155"/>
        <v>0</v>
      </c>
      <c r="Y860" s="5">
        <f t="shared" si="156"/>
        <v>8.9437499437500012</v>
      </c>
      <c r="Z860" s="5">
        <f t="shared" si="157"/>
        <v>-10.434374934375001</v>
      </c>
      <c r="AA860" s="5">
        <f t="shared" si="158"/>
        <v>0.99374999374999895</v>
      </c>
      <c r="AB860" s="5">
        <f t="shared" si="159"/>
        <v>0.49687499687500036</v>
      </c>
    </row>
    <row r="861" spans="1:28" x14ac:dyDescent="0.55000000000000004">
      <c r="A861" s="3" t="s">
        <v>79</v>
      </c>
      <c r="B861" s="3" t="s">
        <v>1574</v>
      </c>
      <c r="C861" t="s">
        <v>31</v>
      </c>
      <c r="D861" s="3" t="s">
        <v>36</v>
      </c>
      <c r="E861" s="3" t="s">
        <v>36</v>
      </c>
      <c r="F861" s="3" t="s">
        <v>77</v>
      </c>
      <c r="G861" s="5">
        <v>0.3125</v>
      </c>
      <c r="H861">
        <v>33</v>
      </c>
      <c r="I861" s="5">
        <v>21.212499824999998</v>
      </c>
      <c r="J861" s="5">
        <v>0.64280302499999997</v>
      </c>
      <c r="K861">
        <v>1019</v>
      </c>
      <c r="L861" s="15">
        <v>3.23846908734053E-2</v>
      </c>
      <c r="M861" s="13">
        <v>1.76202158979392</v>
      </c>
      <c r="N861" s="15">
        <v>0</v>
      </c>
      <c r="O861" s="5">
        <v>0</v>
      </c>
      <c r="P861" s="5">
        <v>0</v>
      </c>
      <c r="Q861" s="5">
        <f t="shared" si="149"/>
        <v>21.212499824999998</v>
      </c>
      <c r="R861" s="5">
        <f t="shared" si="150"/>
        <v>-21.212499824999998</v>
      </c>
      <c r="S861" s="15">
        <f t="shared" si="151"/>
        <v>-1</v>
      </c>
      <c r="T861">
        <v>0</v>
      </c>
      <c r="U861" s="5" t="str">
        <f t="shared" si="152"/>
        <v>NA</v>
      </c>
      <c r="V861" s="15">
        <f t="shared" si="153"/>
        <v>0</v>
      </c>
      <c r="W861" s="15">
        <f t="shared" si="154"/>
        <v>0</v>
      </c>
      <c r="X861" s="5">
        <f t="shared" si="155"/>
        <v>0</v>
      </c>
      <c r="Y861" s="5">
        <f t="shared" si="156"/>
        <v>19.091249842499998</v>
      </c>
      <c r="Z861" s="5">
        <f t="shared" si="157"/>
        <v>-22.27312481625</v>
      </c>
      <c r="AA861" s="5">
        <f t="shared" si="158"/>
        <v>2.1212499825000002</v>
      </c>
      <c r="AB861" s="5">
        <f t="shared" si="159"/>
        <v>1.0606249912500019</v>
      </c>
    </row>
    <row r="862" spans="1:28" x14ac:dyDescent="0.55000000000000004">
      <c r="A862" s="3" t="s">
        <v>63</v>
      </c>
      <c r="B862" s="3" t="s">
        <v>948</v>
      </c>
      <c r="C862" t="s">
        <v>66</v>
      </c>
      <c r="D862" s="3" t="s">
        <v>36</v>
      </c>
      <c r="E862" s="3" t="s">
        <v>36</v>
      </c>
      <c r="F862" s="3" t="s">
        <v>67</v>
      </c>
      <c r="G862" s="5">
        <v>0.32500000000000001</v>
      </c>
      <c r="H862">
        <v>3</v>
      </c>
      <c r="I862" s="5">
        <v>0.77499997500000006</v>
      </c>
      <c r="J862" s="5">
        <v>0.258333325</v>
      </c>
      <c r="K862">
        <v>276</v>
      </c>
      <c r="L862" s="15">
        <v>1.0869565217391299E-2</v>
      </c>
      <c r="M862" s="13">
        <v>2.66413043478261</v>
      </c>
      <c r="N862" s="15">
        <v>0</v>
      </c>
      <c r="O862" s="5">
        <v>0</v>
      </c>
      <c r="P862" s="5">
        <v>0</v>
      </c>
      <c r="Q862" s="5">
        <f t="shared" si="149"/>
        <v>0.77499997500000006</v>
      </c>
      <c r="R862" s="5">
        <f t="shared" si="150"/>
        <v>-0.77499997500000006</v>
      </c>
      <c r="S862" s="15">
        <f t="shared" si="151"/>
        <v>-1</v>
      </c>
      <c r="T862">
        <v>0</v>
      </c>
      <c r="U862" s="5" t="str">
        <f t="shared" si="152"/>
        <v>NA</v>
      </c>
      <c r="V862" s="15">
        <f t="shared" si="153"/>
        <v>0</v>
      </c>
      <c r="W862" s="15">
        <f t="shared" si="154"/>
        <v>0</v>
      </c>
      <c r="X862" s="5">
        <f t="shared" si="155"/>
        <v>0</v>
      </c>
      <c r="Y862" s="5">
        <f t="shared" si="156"/>
        <v>0.69749997750000003</v>
      </c>
      <c r="Z862" s="5">
        <f t="shared" si="157"/>
        <v>-0.81374997375000013</v>
      </c>
      <c r="AA862" s="5">
        <f t="shared" si="158"/>
        <v>7.7499997500000029E-2</v>
      </c>
      <c r="AB862" s="5">
        <f t="shared" si="159"/>
        <v>3.874999875000007E-2</v>
      </c>
    </row>
    <row r="863" spans="1:28" x14ac:dyDescent="0.55000000000000004">
      <c r="A863" s="3" t="s">
        <v>63</v>
      </c>
      <c r="B863" s="3" t="s">
        <v>1307</v>
      </c>
      <c r="C863" t="s">
        <v>31</v>
      </c>
      <c r="D863" s="3" t="s">
        <v>36</v>
      </c>
      <c r="E863" s="3" t="s">
        <v>36</v>
      </c>
      <c r="F863" s="3" t="s">
        <v>67</v>
      </c>
      <c r="G863" s="5">
        <v>0.32500000000000001</v>
      </c>
      <c r="H863">
        <v>6</v>
      </c>
      <c r="I863" s="5">
        <v>1.8</v>
      </c>
      <c r="J863" s="5">
        <v>0.3</v>
      </c>
      <c r="K863">
        <v>1315</v>
      </c>
      <c r="L863" s="15">
        <v>4.5627376425855506E-3</v>
      </c>
      <c r="M863" s="13">
        <v>3.07414448669202</v>
      </c>
      <c r="N863" s="15">
        <v>0</v>
      </c>
      <c r="O863" s="5">
        <v>0</v>
      </c>
      <c r="P863" s="5">
        <v>0</v>
      </c>
      <c r="Q863" s="5">
        <f t="shared" si="149"/>
        <v>1.8</v>
      </c>
      <c r="R863" s="5">
        <f t="shared" si="150"/>
        <v>-1.8</v>
      </c>
      <c r="S863" s="15">
        <f t="shared" si="151"/>
        <v>-1</v>
      </c>
      <c r="T863">
        <v>0</v>
      </c>
      <c r="U863" s="5" t="str">
        <f t="shared" si="152"/>
        <v>NA</v>
      </c>
      <c r="V863" s="15">
        <f t="shared" si="153"/>
        <v>0</v>
      </c>
      <c r="W863" s="15">
        <f t="shared" si="154"/>
        <v>0</v>
      </c>
      <c r="X863" s="5">
        <f t="shared" si="155"/>
        <v>0</v>
      </c>
      <c r="Y863" s="5">
        <f t="shared" si="156"/>
        <v>1.62</v>
      </c>
      <c r="Z863" s="5">
        <f t="shared" si="157"/>
        <v>-1.8900000000000001</v>
      </c>
      <c r="AA863" s="5">
        <f t="shared" si="158"/>
        <v>0.17999999999999994</v>
      </c>
      <c r="AB863" s="5">
        <f t="shared" si="159"/>
        <v>9.000000000000008E-2</v>
      </c>
    </row>
    <row r="864" spans="1:28" x14ac:dyDescent="0.55000000000000004">
      <c r="A864" s="3" t="s">
        <v>79</v>
      </c>
      <c r="B864" s="3" t="s">
        <v>1578</v>
      </c>
      <c r="C864" t="s">
        <v>31</v>
      </c>
      <c r="D864" s="3" t="s">
        <v>36</v>
      </c>
      <c r="E864" s="3" t="s">
        <v>36</v>
      </c>
      <c r="F864" s="3" t="s">
        <v>77</v>
      </c>
      <c r="G864" s="5">
        <v>0.32500000000000001</v>
      </c>
      <c r="H864">
        <v>1</v>
      </c>
      <c r="I864" s="5">
        <v>0.125</v>
      </c>
      <c r="J864" s="5">
        <v>0.125</v>
      </c>
      <c r="K864">
        <v>190</v>
      </c>
      <c r="L864" s="15">
        <v>5.2631578947368394E-3</v>
      </c>
      <c r="M864" s="13">
        <v>4.65736842105263</v>
      </c>
      <c r="N864" s="15">
        <v>0</v>
      </c>
      <c r="O864" s="5">
        <v>0</v>
      </c>
      <c r="P864" s="5">
        <v>0</v>
      </c>
      <c r="Q864" s="5">
        <f t="shared" si="149"/>
        <v>0.125</v>
      </c>
      <c r="R864" s="5">
        <f t="shared" si="150"/>
        <v>-0.125</v>
      </c>
      <c r="S864" s="15">
        <f t="shared" si="151"/>
        <v>-1</v>
      </c>
      <c r="T864">
        <v>0</v>
      </c>
      <c r="U864" s="5" t="str">
        <f t="shared" si="152"/>
        <v>NA</v>
      </c>
      <c r="V864" s="15">
        <f t="shared" si="153"/>
        <v>0</v>
      </c>
      <c r="W864" s="15">
        <f t="shared" si="154"/>
        <v>0</v>
      </c>
      <c r="X864" s="5">
        <f t="shared" si="155"/>
        <v>0</v>
      </c>
      <c r="Y864" s="5">
        <f t="shared" si="156"/>
        <v>0.1125</v>
      </c>
      <c r="Z864" s="5">
        <f t="shared" si="157"/>
        <v>-0.13125000000000001</v>
      </c>
      <c r="AA864" s="5">
        <f t="shared" si="158"/>
        <v>1.2499999999999997E-2</v>
      </c>
      <c r="AB864" s="5">
        <f t="shared" si="159"/>
        <v>6.2500000000000056E-3</v>
      </c>
    </row>
    <row r="865" spans="1:28" x14ac:dyDescent="0.55000000000000004">
      <c r="A865" s="3" t="s">
        <v>79</v>
      </c>
      <c r="B865" s="3" t="s">
        <v>1581</v>
      </c>
      <c r="C865" t="s">
        <v>66</v>
      </c>
      <c r="D865" s="3" t="s">
        <v>36</v>
      </c>
      <c r="E865" s="3" t="s">
        <v>36</v>
      </c>
      <c r="F865" s="3" t="s">
        <v>77</v>
      </c>
      <c r="G865" s="5">
        <v>0.32500000000000001</v>
      </c>
      <c r="H865">
        <v>3</v>
      </c>
      <c r="I865" s="5">
        <v>1.1874999750000002</v>
      </c>
      <c r="J865" s="5">
        <v>0.39583332500000001</v>
      </c>
      <c r="K865">
        <v>297</v>
      </c>
      <c r="L865" s="15">
        <v>1.01010101010101E-2</v>
      </c>
      <c r="M865" s="13">
        <v>3.8356902356902398</v>
      </c>
      <c r="N865" s="15">
        <v>0</v>
      </c>
      <c r="O865" s="5">
        <v>0</v>
      </c>
      <c r="P865" s="5">
        <v>0</v>
      </c>
      <c r="Q865" s="5">
        <f t="shared" si="149"/>
        <v>1.1874999750000002</v>
      </c>
      <c r="R865" s="5">
        <f t="shared" si="150"/>
        <v>-1.1874999750000002</v>
      </c>
      <c r="S865" s="15">
        <f t="shared" si="151"/>
        <v>-1</v>
      </c>
      <c r="T865">
        <v>0</v>
      </c>
      <c r="U865" s="5" t="str">
        <f t="shared" si="152"/>
        <v>NA</v>
      </c>
      <c r="V865" s="15">
        <f t="shared" si="153"/>
        <v>0</v>
      </c>
      <c r="W865" s="15">
        <f t="shared" si="154"/>
        <v>0</v>
      </c>
      <c r="X865" s="5">
        <f t="shared" si="155"/>
        <v>0</v>
      </c>
      <c r="Y865" s="5">
        <f t="shared" si="156"/>
        <v>1.0687499775000002</v>
      </c>
      <c r="Z865" s="5">
        <f t="shared" si="157"/>
        <v>-1.2468749737500002</v>
      </c>
      <c r="AA865" s="5">
        <f t="shared" si="158"/>
        <v>0.11874999749999993</v>
      </c>
      <c r="AB865" s="5">
        <f t="shared" si="159"/>
        <v>5.9374998750000074E-2</v>
      </c>
    </row>
    <row r="866" spans="1:28" x14ac:dyDescent="0.55000000000000004">
      <c r="A866" s="3" t="s">
        <v>79</v>
      </c>
      <c r="B866" s="3" t="s">
        <v>1583</v>
      </c>
      <c r="C866" t="s">
        <v>66</v>
      </c>
      <c r="D866" s="3" t="s">
        <v>36</v>
      </c>
      <c r="E866" s="3" t="s">
        <v>36</v>
      </c>
      <c r="F866" s="3" t="s">
        <v>77</v>
      </c>
      <c r="G866" s="5">
        <v>0.32500000000000001</v>
      </c>
      <c r="H866">
        <v>3</v>
      </c>
      <c r="I866" s="5">
        <v>1.9624999875</v>
      </c>
      <c r="J866" s="5">
        <v>0.6541666625</v>
      </c>
      <c r="K866">
        <v>907</v>
      </c>
      <c r="L866" s="15">
        <v>3.3076074972436596E-3</v>
      </c>
      <c r="M866" s="13">
        <v>3.5930540242557898</v>
      </c>
      <c r="N866" s="15">
        <v>0</v>
      </c>
      <c r="O866" s="5">
        <v>0</v>
      </c>
      <c r="P866" s="5">
        <v>0</v>
      </c>
      <c r="Q866" s="5">
        <f t="shared" si="149"/>
        <v>1.9624999875</v>
      </c>
      <c r="R866" s="5">
        <f t="shared" si="150"/>
        <v>-1.9624999875</v>
      </c>
      <c r="S866" s="15">
        <f t="shared" si="151"/>
        <v>-1</v>
      </c>
      <c r="T866">
        <v>0</v>
      </c>
      <c r="U866" s="5" t="str">
        <f t="shared" si="152"/>
        <v>NA</v>
      </c>
      <c r="V866" s="15">
        <f t="shared" si="153"/>
        <v>0</v>
      </c>
      <c r="W866" s="15">
        <f t="shared" si="154"/>
        <v>0</v>
      </c>
      <c r="X866" s="5">
        <f t="shared" si="155"/>
        <v>0</v>
      </c>
      <c r="Y866" s="5">
        <f t="shared" si="156"/>
        <v>1.7662499887500001</v>
      </c>
      <c r="Z866" s="5">
        <f t="shared" si="157"/>
        <v>-2.0606249868750002</v>
      </c>
      <c r="AA866" s="5">
        <f t="shared" si="158"/>
        <v>0.19624999874999993</v>
      </c>
      <c r="AB866" s="5">
        <f t="shared" si="159"/>
        <v>9.8124999375000188E-2</v>
      </c>
    </row>
    <row r="867" spans="1:28" x14ac:dyDescent="0.55000000000000004">
      <c r="A867" s="3" t="s">
        <v>79</v>
      </c>
      <c r="B867" s="3" t="s">
        <v>1585</v>
      </c>
      <c r="C867" t="s">
        <v>66</v>
      </c>
      <c r="D867" s="3" t="s">
        <v>36</v>
      </c>
      <c r="E867" s="3" t="s">
        <v>36</v>
      </c>
      <c r="F867" s="3" t="s">
        <v>77</v>
      </c>
      <c r="G867" s="5">
        <v>0.32500000000000001</v>
      </c>
      <c r="H867">
        <v>5</v>
      </c>
      <c r="I867" s="5">
        <v>4.5999999999999996</v>
      </c>
      <c r="J867" s="5">
        <v>0.92</v>
      </c>
      <c r="K867">
        <v>673</v>
      </c>
      <c r="L867" s="15">
        <v>7.4294205052005888E-3</v>
      </c>
      <c r="M867" s="13">
        <v>5.6353640416047499</v>
      </c>
      <c r="N867" s="15">
        <v>0</v>
      </c>
      <c r="O867" s="5">
        <v>0</v>
      </c>
      <c r="P867" s="5">
        <v>0</v>
      </c>
      <c r="Q867" s="5">
        <f t="shared" si="149"/>
        <v>4.5999999999999996</v>
      </c>
      <c r="R867" s="5">
        <f t="shared" si="150"/>
        <v>-4.5999999999999996</v>
      </c>
      <c r="S867" s="15">
        <f t="shared" si="151"/>
        <v>-1</v>
      </c>
      <c r="T867">
        <v>0</v>
      </c>
      <c r="U867" s="5" t="str">
        <f t="shared" si="152"/>
        <v>NA</v>
      </c>
      <c r="V867" s="15">
        <f t="shared" si="153"/>
        <v>0</v>
      </c>
      <c r="W867" s="15">
        <f t="shared" si="154"/>
        <v>0</v>
      </c>
      <c r="X867" s="5">
        <f t="shared" si="155"/>
        <v>0</v>
      </c>
      <c r="Y867" s="5">
        <f t="shared" si="156"/>
        <v>4.1399999999999997</v>
      </c>
      <c r="Z867" s="5">
        <f t="shared" si="157"/>
        <v>-4.83</v>
      </c>
      <c r="AA867" s="5">
        <f t="shared" si="158"/>
        <v>0.45999999999999996</v>
      </c>
      <c r="AB867" s="5">
        <f t="shared" si="159"/>
        <v>0.23000000000000043</v>
      </c>
    </row>
    <row r="868" spans="1:28" x14ac:dyDescent="0.55000000000000004">
      <c r="A868" s="3" t="s">
        <v>79</v>
      </c>
      <c r="B868" s="3" t="s">
        <v>329</v>
      </c>
      <c r="C868" t="s">
        <v>66</v>
      </c>
      <c r="D868" s="3" t="s">
        <v>36</v>
      </c>
      <c r="E868" s="3" t="s">
        <v>36</v>
      </c>
      <c r="F868" s="3" t="s">
        <v>50</v>
      </c>
      <c r="G868" s="5">
        <v>0.32500000000000001</v>
      </c>
      <c r="H868">
        <v>7</v>
      </c>
      <c r="I868" s="5">
        <v>5.5874999249999995</v>
      </c>
      <c r="J868" s="5">
        <v>0.79821427499999997</v>
      </c>
      <c r="K868">
        <v>187</v>
      </c>
      <c r="L868" s="15">
        <v>3.7433155080213901E-2</v>
      </c>
      <c r="M868" s="13">
        <v>1.9641711229946499</v>
      </c>
      <c r="N868" s="15">
        <v>0</v>
      </c>
      <c r="O868" s="5">
        <v>0</v>
      </c>
      <c r="P868" s="5">
        <v>0</v>
      </c>
      <c r="Q868" s="5">
        <f t="shared" si="149"/>
        <v>5.5874999249999995</v>
      </c>
      <c r="R868" s="5">
        <f t="shared" si="150"/>
        <v>-5.5874999249999995</v>
      </c>
      <c r="S868" s="15">
        <f t="shared" si="151"/>
        <v>-1</v>
      </c>
      <c r="T868">
        <v>0</v>
      </c>
      <c r="U868" s="5" t="str">
        <f t="shared" si="152"/>
        <v>NA</v>
      </c>
      <c r="V868" s="15">
        <f t="shared" si="153"/>
        <v>0</v>
      </c>
      <c r="W868" s="15">
        <f t="shared" si="154"/>
        <v>0</v>
      </c>
      <c r="X868" s="5">
        <f t="shared" si="155"/>
        <v>0</v>
      </c>
      <c r="Y868" s="5">
        <f t="shared" si="156"/>
        <v>5.0287499324999994</v>
      </c>
      <c r="Z868" s="5">
        <f t="shared" si="157"/>
        <v>-5.86687492125</v>
      </c>
      <c r="AA868" s="5">
        <f t="shared" si="158"/>
        <v>0.55874999250000013</v>
      </c>
      <c r="AB868" s="5">
        <f t="shared" si="159"/>
        <v>0.27937499625000051</v>
      </c>
    </row>
    <row r="869" spans="1:28" x14ac:dyDescent="0.55000000000000004">
      <c r="A869" s="3" t="s">
        <v>79</v>
      </c>
      <c r="B869" s="3" t="s">
        <v>1588</v>
      </c>
      <c r="C869" t="s">
        <v>66</v>
      </c>
      <c r="D869" s="3" t="s">
        <v>36</v>
      </c>
      <c r="E869" s="3" t="s">
        <v>36</v>
      </c>
      <c r="F869" s="3" t="s">
        <v>77</v>
      </c>
      <c r="G869" s="5">
        <v>0.32500000000000001</v>
      </c>
      <c r="H869">
        <v>6</v>
      </c>
      <c r="I869" s="5">
        <v>8.0625</v>
      </c>
      <c r="J869" s="5">
        <v>1.34375</v>
      </c>
      <c r="K869">
        <v>9177</v>
      </c>
      <c r="L869" s="15">
        <v>6.5380843412880005E-4</v>
      </c>
      <c r="M869" s="13">
        <v>3.6153318077803198</v>
      </c>
      <c r="N869" s="15">
        <v>0</v>
      </c>
      <c r="O869" s="5">
        <v>0</v>
      </c>
      <c r="P869" s="5">
        <v>0</v>
      </c>
      <c r="Q869" s="5">
        <f t="shared" si="149"/>
        <v>8.0625</v>
      </c>
      <c r="R869" s="5">
        <f t="shared" si="150"/>
        <v>-8.0625</v>
      </c>
      <c r="S869" s="15">
        <f t="shared" si="151"/>
        <v>-1</v>
      </c>
      <c r="T869">
        <v>0</v>
      </c>
      <c r="U869" s="5" t="str">
        <f t="shared" si="152"/>
        <v>NA</v>
      </c>
      <c r="V869" s="15">
        <f t="shared" si="153"/>
        <v>0</v>
      </c>
      <c r="W869" s="15">
        <f t="shared" si="154"/>
        <v>0</v>
      </c>
      <c r="X869" s="5">
        <f t="shared" si="155"/>
        <v>0</v>
      </c>
      <c r="Y869" s="5">
        <f t="shared" si="156"/>
        <v>7.2562500000000005</v>
      </c>
      <c r="Z869" s="5">
        <f t="shared" si="157"/>
        <v>-8.4656250000000011</v>
      </c>
      <c r="AA869" s="5">
        <f t="shared" si="158"/>
        <v>0.80624999999999947</v>
      </c>
      <c r="AB869" s="5">
        <f t="shared" si="159"/>
        <v>0.40312500000000107</v>
      </c>
    </row>
    <row r="870" spans="1:28" x14ac:dyDescent="0.55000000000000004">
      <c r="A870" s="3" t="s">
        <v>79</v>
      </c>
      <c r="B870" s="3" t="s">
        <v>1590</v>
      </c>
      <c r="C870" t="s">
        <v>66</v>
      </c>
      <c r="D870" s="3" t="s">
        <v>36</v>
      </c>
      <c r="E870" s="3" t="s">
        <v>36</v>
      </c>
      <c r="F870" s="3" t="s">
        <v>77</v>
      </c>
      <c r="G870" s="5">
        <v>0.32500000000000001</v>
      </c>
      <c r="H870">
        <v>41</v>
      </c>
      <c r="I870" s="5">
        <v>10.949999662500002</v>
      </c>
      <c r="J870" s="5">
        <v>0.26707316250000002</v>
      </c>
      <c r="K870">
        <v>58738</v>
      </c>
      <c r="L870" s="15">
        <v>6.9801491368449693E-4</v>
      </c>
      <c r="M870" s="13">
        <v>1.0397800401784201</v>
      </c>
      <c r="N870" s="15">
        <v>0</v>
      </c>
      <c r="O870" s="5">
        <v>0</v>
      </c>
      <c r="P870" s="5">
        <v>0</v>
      </c>
      <c r="Q870" s="5">
        <f t="shared" si="149"/>
        <v>10.949999662500002</v>
      </c>
      <c r="R870" s="5">
        <f t="shared" si="150"/>
        <v>-10.949999662500002</v>
      </c>
      <c r="S870" s="15">
        <f t="shared" si="151"/>
        <v>-1</v>
      </c>
      <c r="T870">
        <v>0</v>
      </c>
      <c r="U870" s="5" t="str">
        <f t="shared" si="152"/>
        <v>NA</v>
      </c>
      <c r="V870" s="15">
        <f t="shared" si="153"/>
        <v>0</v>
      </c>
      <c r="W870" s="15">
        <f t="shared" si="154"/>
        <v>0</v>
      </c>
      <c r="X870" s="5">
        <f t="shared" si="155"/>
        <v>0</v>
      </c>
      <c r="Y870" s="5">
        <f t="shared" si="156"/>
        <v>9.8549996962500011</v>
      </c>
      <c r="Z870" s="5">
        <f t="shared" si="157"/>
        <v>-11.497499645625002</v>
      </c>
      <c r="AA870" s="5">
        <f t="shared" si="158"/>
        <v>1.0949999662500005</v>
      </c>
      <c r="AB870" s="5">
        <f t="shared" si="159"/>
        <v>0.54749998312500026</v>
      </c>
    </row>
    <row r="871" spans="1:28" x14ac:dyDescent="0.55000000000000004">
      <c r="A871" s="3" t="s">
        <v>79</v>
      </c>
      <c r="B871" s="3" t="s">
        <v>1592</v>
      </c>
      <c r="C871" t="s">
        <v>31</v>
      </c>
      <c r="D871" s="3" t="s">
        <v>36</v>
      </c>
      <c r="E871" s="3" t="s">
        <v>36</v>
      </c>
      <c r="F871" s="3" t="s">
        <v>77</v>
      </c>
      <c r="G871" s="5">
        <v>0.32500000000000001</v>
      </c>
      <c r="H871">
        <v>29</v>
      </c>
      <c r="I871" s="5">
        <v>20.037499974999999</v>
      </c>
      <c r="J871" s="5">
        <v>0.690948275</v>
      </c>
      <c r="K871">
        <v>413</v>
      </c>
      <c r="L871" s="15">
        <v>7.0217917675544805E-2</v>
      </c>
      <c r="M871" s="13">
        <v>1.71791767554479</v>
      </c>
      <c r="N871" s="15">
        <v>0</v>
      </c>
      <c r="O871" s="5">
        <v>0</v>
      </c>
      <c r="P871" s="5">
        <v>0</v>
      </c>
      <c r="Q871" s="5">
        <f t="shared" si="149"/>
        <v>20.037499974999999</v>
      </c>
      <c r="R871" s="5">
        <f t="shared" si="150"/>
        <v>-20.037499974999999</v>
      </c>
      <c r="S871" s="15">
        <f t="shared" si="151"/>
        <v>-1</v>
      </c>
      <c r="T871">
        <v>0</v>
      </c>
      <c r="U871" s="5" t="str">
        <f t="shared" si="152"/>
        <v>NA</v>
      </c>
      <c r="V871" s="15">
        <f t="shared" si="153"/>
        <v>0</v>
      </c>
      <c r="W871" s="15">
        <f t="shared" si="154"/>
        <v>0</v>
      </c>
      <c r="X871" s="5">
        <f t="shared" si="155"/>
        <v>0</v>
      </c>
      <c r="Y871" s="5">
        <f t="shared" si="156"/>
        <v>18.033749977500001</v>
      </c>
      <c r="Z871" s="5">
        <f t="shared" si="157"/>
        <v>-21.03937497375</v>
      </c>
      <c r="AA871" s="5">
        <f t="shared" si="158"/>
        <v>2.0037499974999982</v>
      </c>
      <c r="AB871" s="5">
        <f t="shared" si="159"/>
        <v>1.0018749987500009</v>
      </c>
    </row>
    <row r="872" spans="1:28" x14ac:dyDescent="0.55000000000000004">
      <c r="A872" s="3" t="s">
        <v>63</v>
      </c>
      <c r="B872" s="3" t="s">
        <v>1594</v>
      </c>
      <c r="C872" t="s">
        <v>66</v>
      </c>
      <c r="D872" s="3" t="s">
        <v>36</v>
      </c>
      <c r="E872" s="3" t="s">
        <v>36</v>
      </c>
      <c r="F872" s="3" t="s">
        <v>67</v>
      </c>
      <c r="G872" s="5">
        <v>0.33750000000000002</v>
      </c>
      <c r="H872">
        <v>2</v>
      </c>
      <c r="I872" s="5">
        <v>0.76249999999999996</v>
      </c>
      <c r="J872" s="5">
        <v>0.38124999999999998</v>
      </c>
      <c r="K872">
        <v>74</v>
      </c>
      <c r="L872" s="15">
        <v>2.7027027027027001E-2</v>
      </c>
      <c r="M872" s="13">
        <v>1.8243243243243199</v>
      </c>
      <c r="N872" s="15">
        <v>0</v>
      </c>
      <c r="O872" s="5">
        <v>0</v>
      </c>
      <c r="P872" s="5">
        <v>0</v>
      </c>
      <c r="Q872" s="5">
        <f t="shared" si="149"/>
        <v>0.76249999999999996</v>
      </c>
      <c r="R872" s="5">
        <f t="shared" si="150"/>
        <v>-0.76249999999999996</v>
      </c>
      <c r="S872" s="15">
        <f t="shared" si="151"/>
        <v>-1</v>
      </c>
      <c r="T872">
        <v>0</v>
      </c>
      <c r="U872" s="5" t="str">
        <f t="shared" si="152"/>
        <v>NA</v>
      </c>
      <c r="V872" s="15">
        <f t="shared" si="153"/>
        <v>0</v>
      </c>
      <c r="W872" s="15">
        <f t="shared" si="154"/>
        <v>0</v>
      </c>
      <c r="X872" s="5">
        <f t="shared" si="155"/>
        <v>0</v>
      </c>
      <c r="Y872" s="5">
        <f t="shared" si="156"/>
        <v>0.68625000000000003</v>
      </c>
      <c r="Z872" s="5">
        <f t="shared" si="157"/>
        <v>-0.80062500000000003</v>
      </c>
      <c r="AA872" s="5">
        <f t="shared" si="158"/>
        <v>7.6249999999999929E-2</v>
      </c>
      <c r="AB872" s="5">
        <f t="shared" si="159"/>
        <v>3.8125000000000075E-2</v>
      </c>
    </row>
    <row r="873" spans="1:28" x14ac:dyDescent="0.55000000000000004">
      <c r="A873" s="3" t="s">
        <v>63</v>
      </c>
      <c r="B873" s="3" t="s">
        <v>1596</v>
      </c>
      <c r="C873" t="s">
        <v>66</v>
      </c>
      <c r="D873" s="3" t="s">
        <v>36</v>
      </c>
      <c r="E873" s="3" t="s">
        <v>36</v>
      </c>
      <c r="F873" s="3" t="s">
        <v>67</v>
      </c>
      <c r="G873" s="5">
        <v>0.35</v>
      </c>
      <c r="H873">
        <v>2</v>
      </c>
      <c r="I873" s="5">
        <v>1.05</v>
      </c>
      <c r="J873" s="5">
        <v>0.52500000000000002</v>
      </c>
      <c r="K873">
        <v>300</v>
      </c>
      <c r="L873" s="15">
        <v>6.6666666666666697E-3</v>
      </c>
      <c r="M873" s="13">
        <v>2.3666666666666698</v>
      </c>
      <c r="N873" s="15">
        <v>0</v>
      </c>
      <c r="O873" s="5">
        <v>0</v>
      </c>
      <c r="P873" s="5">
        <v>0</v>
      </c>
      <c r="Q873" s="5">
        <f t="shared" si="149"/>
        <v>1.05</v>
      </c>
      <c r="R873" s="5">
        <f t="shared" si="150"/>
        <v>-1.05</v>
      </c>
      <c r="S873" s="15">
        <f t="shared" si="151"/>
        <v>-1</v>
      </c>
      <c r="T873">
        <v>0</v>
      </c>
      <c r="U873" s="5" t="str">
        <f t="shared" si="152"/>
        <v>NA</v>
      </c>
      <c r="V873" s="15">
        <f t="shared" si="153"/>
        <v>0</v>
      </c>
      <c r="W873" s="15">
        <f t="shared" si="154"/>
        <v>0</v>
      </c>
      <c r="X873" s="5">
        <f t="shared" si="155"/>
        <v>0</v>
      </c>
      <c r="Y873" s="5">
        <f t="shared" si="156"/>
        <v>0.94500000000000006</v>
      </c>
      <c r="Z873" s="5">
        <f t="shared" si="157"/>
        <v>-1.1025</v>
      </c>
      <c r="AA873" s="5">
        <f t="shared" si="158"/>
        <v>0.10499999999999998</v>
      </c>
      <c r="AB873" s="5">
        <f t="shared" si="159"/>
        <v>5.2499999999999991E-2</v>
      </c>
    </row>
    <row r="874" spans="1:28" x14ac:dyDescent="0.55000000000000004">
      <c r="A874" s="3" t="s">
        <v>63</v>
      </c>
      <c r="B874" s="3" t="s">
        <v>1348</v>
      </c>
      <c r="C874" t="s">
        <v>31</v>
      </c>
      <c r="D874" s="3" t="s">
        <v>36</v>
      </c>
      <c r="E874" s="3" t="s">
        <v>36</v>
      </c>
      <c r="F874" s="3" t="s">
        <v>67</v>
      </c>
      <c r="G874" s="5">
        <v>0.35</v>
      </c>
      <c r="H874">
        <v>22</v>
      </c>
      <c r="I874" s="5">
        <v>16.562499800000001</v>
      </c>
      <c r="J874" s="5">
        <v>0.75284090000000004</v>
      </c>
      <c r="K874">
        <v>681</v>
      </c>
      <c r="L874" s="15">
        <v>3.2305433186490505E-2</v>
      </c>
      <c r="M874" s="13">
        <v>2.4712187958884</v>
      </c>
      <c r="N874" s="15">
        <v>0</v>
      </c>
      <c r="O874" s="5">
        <v>0</v>
      </c>
      <c r="P874" s="5">
        <v>0</v>
      </c>
      <c r="Q874" s="5">
        <f t="shared" si="149"/>
        <v>16.562499800000001</v>
      </c>
      <c r="R874" s="5">
        <f t="shared" si="150"/>
        <v>-16.562499800000001</v>
      </c>
      <c r="S874" s="15">
        <f t="shared" si="151"/>
        <v>-1</v>
      </c>
      <c r="T874">
        <v>0</v>
      </c>
      <c r="U874" s="5" t="str">
        <f t="shared" si="152"/>
        <v>NA</v>
      </c>
      <c r="V874" s="15">
        <f t="shared" si="153"/>
        <v>0</v>
      </c>
      <c r="W874" s="15">
        <f t="shared" si="154"/>
        <v>0</v>
      </c>
      <c r="X874" s="5">
        <f t="shared" si="155"/>
        <v>0</v>
      </c>
      <c r="Y874" s="5">
        <f t="shared" si="156"/>
        <v>14.906249820000001</v>
      </c>
      <c r="Z874" s="5">
        <f t="shared" si="157"/>
        <v>-17.39062479</v>
      </c>
      <c r="AA874" s="5">
        <f t="shared" si="158"/>
        <v>1.6562499800000001</v>
      </c>
      <c r="AB874" s="5">
        <f t="shared" si="159"/>
        <v>0.82812498999999917</v>
      </c>
    </row>
    <row r="875" spans="1:28" x14ac:dyDescent="0.55000000000000004">
      <c r="A875" s="3" t="s">
        <v>79</v>
      </c>
      <c r="B875" s="3" t="s">
        <v>1600</v>
      </c>
      <c r="C875" t="s">
        <v>31</v>
      </c>
      <c r="D875" s="3" t="s">
        <v>36</v>
      </c>
      <c r="E875" s="3" t="s">
        <v>36</v>
      </c>
      <c r="F875" s="3" t="s">
        <v>77</v>
      </c>
      <c r="G875" s="5">
        <v>0.35</v>
      </c>
      <c r="H875">
        <v>2</v>
      </c>
      <c r="I875" s="5">
        <v>0.45</v>
      </c>
      <c r="J875" s="5">
        <v>0.22500000000000001</v>
      </c>
      <c r="K875">
        <v>294</v>
      </c>
      <c r="L875" s="15">
        <v>6.8027210884353696E-3</v>
      </c>
      <c r="M875" s="13">
        <v>2.6649659863945598</v>
      </c>
      <c r="N875" s="15">
        <v>0</v>
      </c>
      <c r="O875" s="5">
        <v>0</v>
      </c>
      <c r="P875" s="5">
        <v>0</v>
      </c>
      <c r="Q875" s="5">
        <f t="shared" si="149"/>
        <v>0.45</v>
      </c>
      <c r="R875" s="5">
        <f t="shared" si="150"/>
        <v>-0.45</v>
      </c>
      <c r="S875" s="15">
        <f t="shared" si="151"/>
        <v>-1</v>
      </c>
      <c r="T875">
        <v>0</v>
      </c>
      <c r="U875" s="5" t="str">
        <f t="shared" si="152"/>
        <v>NA</v>
      </c>
      <c r="V875" s="15">
        <f t="shared" si="153"/>
        <v>0</v>
      </c>
      <c r="W875" s="15">
        <f t="shared" si="154"/>
        <v>0</v>
      </c>
      <c r="X875" s="5">
        <f t="shared" si="155"/>
        <v>0</v>
      </c>
      <c r="Y875" s="5">
        <f t="shared" si="156"/>
        <v>0.40500000000000003</v>
      </c>
      <c r="Z875" s="5">
        <f t="shared" si="157"/>
        <v>-0.47250000000000003</v>
      </c>
      <c r="AA875" s="5">
        <f t="shared" si="158"/>
        <v>4.4999999999999984E-2</v>
      </c>
      <c r="AB875" s="5">
        <f t="shared" si="159"/>
        <v>2.250000000000002E-2</v>
      </c>
    </row>
    <row r="876" spans="1:28" x14ac:dyDescent="0.55000000000000004">
      <c r="A876" s="3" t="s">
        <v>79</v>
      </c>
      <c r="B876" s="3" t="s">
        <v>1603</v>
      </c>
      <c r="C876" t="s">
        <v>66</v>
      </c>
      <c r="D876" s="3" t="s">
        <v>36</v>
      </c>
      <c r="E876" s="3" t="s">
        <v>36</v>
      </c>
      <c r="F876" s="3" t="s">
        <v>77</v>
      </c>
      <c r="G876" s="5">
        <v>0.35</v>
      </c>
      <c r="H876">
        <v>3</v>
      </c>
      <c r="I876" s="5">
        <v>1.5499999875000001</v>
      </c>
      <c r="J876" s="5">
        <v>0.51666666250000004</v>
      </c>
      <c r="K876">
        <v>245</v>
      </c>
      <c r="L876" s="15">
        <v>1.2244897959183701E-2</v>
      </c>
      <c r="M876" s="13">
        <v>2.5</v>
      </c>
      <c r="N876" s="15">
        <v>0</v>
      </c>
      <c r="O876" s="5">
        <v>0</v>
      </c>
      <c r="P876" s="5">
        <v>0</v>
      </c>
      <c r="Q876" s="5">
        <f t="shared" si="149"/>
        <v>1.5499999875000001</v>
      </c>
      <c r="R876" s="5">
        <f t="shared" si="150"/>
        <v>-1.5499999875000001</v>
      </c>
      <c r="S876" s="15">
        <f t="shared" si="151"/>
        <v>-1</v>
      </c>
      <c r="T876">
        <v>0</v>
      </c>
      <c r="U876" s="5" t="str">
        <f t="shared" si="152"/>
        <v>NA</v>
      </c>
      <c r="V876" s="15">
        <f t="shared" si="153"/>
        <v>0</v>
      </c>
      <c r="W876" s="15">
        <f t="shared" si="154"/>
        <v>0</v>
      </c>
      <c r="X876" s="5">
        <f t="shared" si="155"/>
        <v>0</v>
      </c>
      <c r="Y876" s="5">
        <f t="shared" si="156"/>
        <v>1.3949999887500002</v>
      </c>
      <c r="Z876" s="5">
        <f t="shared" si="157"/>
        <v>-1.6274999868750002</v>
      </c>
      <c r="AA876" s="5">
        <f t="shared" si="158"/>
        <v>0.15499999874999992</v>
      </c>
      <c r="AB876" s="5">
        <f t="shared" si="159"/>
        <v>7.7499999375000073E-2</v>
      </c>
    </row>
    <row r="877" spans="1:28" x14ac:dyDescent="0.55000000000000004">
      <c r="A877" s="3" t="s">
        <v>79</v>
      </c>
      <c r="B877" s="3" t="s">
        <v>1605</v>
      </c>
      <c r="C877" t="s">
        <v>66</v>
      </c>
      <c r="D877" s="3" t="s">
        <v>36</v>
      </c>
      <c r="E877" s="3" t="s">
        <v>36</v>
      </c>
      <c r="F877" s="3" t="s">
        <v>50</v>
      </c>
      <c r="G877" s="5">
        <v>0.35</v>
      </c>
      <c r="H877">
        <v>9</v>
      </c>
      <c r="I877" s="5">
        <v>7.0999999874999995</v>
      </c>
      <c r="J877" s="5">
        <v>0.78888888749999997</v>
      </c>
      <c r="K877">
        <v>105</v>
      </c>
      <c r="L877" s="15">
        <v>8.5714285714285687E-2</v>
      </c>
      <c r="M877" s="13">
        <v>1.98285714285714</v>
      </c>
      <c r="N877" s="15">
        <v>0</v>
      </c>
      <c r="O877" s="5">
        <v>0</v>
      </c>
      <c r="P877" s="5">
        <v>0</v>
      </c>
      <c r="Q877" s="5">
        <f t="shared" si="149"/>
        <v>7.0999999874999995</v>
      </c>
      <c r="R877" s="5">
        <f t="shared" si="150"/>
        <v>-7.0999999874999995</v>
      </c>
      <c r="S877" s="15">
        <f t="shared" si="151"/>
        <v>-1</v>
      </c>
      <c r="T877">
        <v>0</v>
      </c>
      <c r="U877" s="5" t="str">
        <f t="shared" si="152"/>
        <v>NA</v>
      </c>
      <c r="V877" s="15">
        <f t="shared" si="153"/>
        <v>0</v>
      </c>
      <c r="W877" s="15">
        <f t="shared" si="154"/>
        <v>0</v>
      </c>
      <c r="X877" s="5">
        <f t="shared" si="155"/>
        <v>0</v>
      </c>
      <c r="Y877" s="5">
        <f t="shared" si="156"/>
        <v>6.3899999887499996</v>
      </c>
      <c r="Z877" s="5">
        <f t="shared" si="157"/>
        <v>-7.4549999868749994</v>
      </c>
      <c r="AA877" s="5">
        <f t="shared" si="158"/>
        <v>0.70999999874999986</v>
      </c>
      <c r="AB877" s="5">
        <f t="shared" si="159"/>
        <v>0.35499999937499993</v>
      </c>
    </row>
    <row r="878" spans="1:28" x14ac:dyDescent="0.55000000000000004">
      <c r="A878" s="3" t="s">
        <v>63</v>
      </c>
      <c r="B878" s="3" t="s">
        <v>1607</v>
      </c>
      <c r="C878" t="s">
        <v>31</v>
      </c>
      <c r="D878" s="3" t="s">
        <v>36</v>
      </c>
      <c r="E878" s="3" t="s">
        <v>36</v>
      </c>
      <c r="F878" s="3" t="s">
        <v>67</v>
      </c>
      <c r="G878" s="5">
        <v>0.36249999999999999</v>
      </c>
      <c r="H878">
        <v>1</v>
      </c>
      <c r="I878" s="5">
        <v>0.4375</v>
      </c>
      <c r="J878" s="5">
        <v>0.4375</v>
      </c>
      <c r="K878">
        <v>197</v>
      </c>
      <c r="L878" s="15">
        <v>5.0761421319796994E-3</v>
      </c>
      <c r="M878" s="13">
        <v>1.23350253807107</v>
      </c>
      <c r="N878" s="15">
        <v>0</v>
      </c>
      <c r="O878" s="5">
        <v>0</v>
      </c>
      <c r="P878" s="5">
        <v>0</v>
      </c>
      <c r="Q878" s="5">
        <f t="shared" si="149"/>
        <v>0.4375</v>
      </c>
      <c r="R878" s="5">
        <f t="shared" si="150"/>
        <v>-0.4375</v>
      </c>
      <c r="S878" s="15">
        <f t="shared" si="151"/>
        <v>-1</v>
      </c>
      <c r="T878">
        <v>0</v>
      </c>
      <c r="U878" s="5" t="str">
        <f t="shared" si="152"/>
        <v>NA</v>
      </c>
      <c r="V878" s="15">
        <f t="shared" si="153"/>
        <v>0</v>
      </c>
      <c r="W878" s="15">
        <f t="shared" si="154"/>
        <v>0</v>
      </c>
      <c r="X878" s="5">
        <f t="shared" si="155"/>
        <v>0</v>
      </c>
      <c r="Y878" s="5">
        <f t="shared" si="156"/>
        <v>0.39374999999999999</v>
      </c>
      <c r="Z878" s="5">
        <f t="shared" si="157"/>
        <v>-0.45937500000000003</v>
      </c>
      <c r="AA878" s="5">
        <f t="shared" si="158"/>
        <v>4.3750000000000011E-2</v>
      </c>
      <c r="AB878" s="5">
        <f t="shared" si="159"/>
        <v>2.1875000000000033E-2</v>
      </c>
    </row>
    <row r="879" spans="1:28" x14ac:dyDescent="0.55000000000000004">
      <c r="A879" s="3" t="s">
        <v>63</v>
      </c>
      <c r="B879" s="3" t="s">
        <v>1244</v>
      </c>
      <c r="C879" t="s">
        <v>31</v>
      </c>
      <c r="D879" s="3" t="s">
        <v>36</v>
      </c>
      <c r="E879" s="3" t="s">
        <v>36</v>
      </c>
      <c r="F879" s="3" t="s">
        <v>67</v>
      </c>
      <c r="G879" s="5">
        <v>0.36249999999999999</v>
      </c>
      <c r="H879">
        <v>4</v>
      </c>
      <c r="I879" s="5">
        <v>1.95</v>
      </c>
      <c r="J879" s="5">
        <v>0.48749999999999999</v>
      </c>
      <c r="K879">
        <v>226</v>
      </c>
      <c r="L879" s="15">
        <v>1.7699115044247801E-2</v>
      </c>
      <c r="M879" s="13">
        <v>2.4951327433628299</v>
      </c>
      <c r="N879" s="15">
        <v>0</v>
      </c>
      <c r="O879" s="5">
        <v>0</v>
      </c>
      <c r="P879" s="5">
        <v>0</v>
      </c>
      <c r="Q879" s="5">
        <f t="shared" si="149"/>
        <v>1.95</v>
      </c>
      <c r="R879" s="5">
        <f t="shared" si="150"/>
        <v>-1.95</v>
      </c>
      <c r="S879" s="15">
        <f t="shared" si="151"/>
        <v>-1</v>
      </c>
      <c r="T879">
        <v>0</v>
      </c>
      <c r="U879" s="5" t="str">
        <f t="shared" si="152"/>
        <v>NA</v>
      </c>
      <c r="V879" s="15">
        <f t="shared" si="153"/>
        <v>0</v>
      </c>
      <c r="W879" s="15">
        <f t="shared" si="154"/>
        <v>0</v>
      </c>
      <c r="X879" s="5">
        <f t="shared" si="155"/>
        <v>0</v>
      </c>
      <c r="Y879" s="5">
        <f t="shared" si="156"/>
        <v>1.7549999999999999</v>
      </c>
      <c r="Z879" s="5">
        <f t="shared" si="157"/>
        <v>-2.0474999999999999</v>
      </c>
      <c r="AA879" s="5">
        <f t="shared" si="158"/>
        <v>0.19500000000000006</v>
      </c>
      <c r="AB879" s="5">
        <f t="shared" si="159"/>
        <v>9.749999999999992E-2</v>
      </c>
    </row>
    <row r="880" spans="1:28" x14ac:dyDescent="0.55000000000000004">
      <c r="A880" s="3" t="s">
        <v>63</v>
      </c>
      <c r="B880" s="3" t="s">
        <v>1610</v>
      </c>
      <c r="C880" t="s">
        <v>31</v>
      </c>
      <c r="D880" s="3" t="s">
        <v>36</v>
      </c>
      <c r="E880" s="3" t="s">
        <v>36</v>
      </c>
      <c r="F880" s="3" t="s">
        <v>67</v>
      </c>
      <c r="G880" s="5">
        <v>0.36249999999999999</v>
      </c>
      <c r="H880">
        <v>8</v>
      </c>
      <c r="I880" s="5">
        <v>2.8624999999999998</v>
      </c>
      <c r="J880" s="5">
        <v>0.35781249999999998</v>
      </c>
      <c r="K880">
        <v>1225</v>
      </c>
      <c r="L880" s="15">
        <v>6.5306122448979594E-3</v>
      </c>
      <c r="M880" s="13">
        <v>3.5410612244898001</v>
      </c>
      <c r="N880" s="15">
        <v>0</v>
      </c>
      <c r="O880" s="5">
        <v>0</v>
      </c>
      <c r="P880" s="5">
        <v>0</v>
      </c>
      <c r="Q880" s="5">
        <f t="shared" si="149"/>
        <v>2.8624999999999998</v>
      </c>
      <c r="R880" s="5">
        <f t="shared" si="150"/>
        <v>-2.8624999999999998</v>
      </c>
      <c r="S880" s="15">
        <f t="shared" si="151"/>
        <v>-1</v>
      </c>
      <c r="T880">
        <v>0</v>
      </c>
      <c r="U880" s="5" t="str">
        <f t="shared" si="152"/>
        <v>NA</v>
      </c>
      <c r="V880" s="15">
        <f t="shared" si="153"/>
        <v>0</v>
      </c>
      <c r="W880" s="15">
        <f t="shared" si="154"/>
        <v>0</v>
      </c>
      <c r="X880" s="5">
        <f t="shared" si="155"/>
        <v>0</v>
      </c>
      <c r="Y880" s="5">
        <f t="shared" si="156"/>
        <v>2.5762499999999999</v>
      </c>
      <c r="Z880" s="5">
        <f t="shared" si="157"/>
        <v>-3.0056249999999998</v>
      </c>
      <c r="AA880" s="5">
        <f t="shared" si="158"/>
        <v>0.28624999999999989</v>
      </c>
      <c r="AB880" s="5">
        <f t="shared" si="159"/>
        <v>0.14312499999999995</v>
      </c>
    </row>
    <row r="881" spans="1:28" x14ac:dyDescent="0.55000000000000004">
      <c r="A881" s="3" t="s">
        <v>63</v>
      </c>
      <c r="B881" s="3" t="s">
        <v>1612</v>
      </c>
      <c r="C881" t="s">
        <v>31</v>
      </c>
      <c r="D881" s="3" t="s">
        <v>36</v>
      </c>
      <c r="E881" s="3" t="s">
        <v>36</v>
      </c>
      <c r="F881" s="3" t="s">
        <v>67</v>
      </c>
      <c r="G881" s="5">
        <v>0.36249999999999999</v>
      </c>
      <c r="H881">
        <v>19</v>
      </c>
      <c r="I881" s="5">
        <v>12.612499962500001</v>
      </c>
      <c r="J881" s="5">
        <v>0.66381578750000003</v>
      </c>
      <c r="K881">
        <v>837</v>
      </c>
      <c r="L881" s="15">
        <v>2.2700119474313E-2</v>
      </c>
      <c r="M881" s="13">
        <v>1.5048984468339299</v>
      </c>
      <c r="N881" s="15">
        <v>0</v>
      </c>
      <c r="O881" s="5">
        <v>0</v>
      </c>
      <c r="P881" s="5">
        <v>0</v>
      </c>
      <c r="Q881" s="5">
        <f t="shared" si="149"/>
        <v>12.612499962500001</v>
      </c>
      <c r="R881" s="5">
        <f t="shared" si="150"/>
        <v>-12.612499962500001</v>
      </c>
      <c r="S881" s="15">
        <f t="shared" si="151"/>
        <v>-1</v>
      </c>
      <c r="T881">
        <v>0</v>
      </c>
      <c r="U881" s="5" t="str">
        <f t="shared" si="152"/>
        <v>NA</v>
      </c>
      <c r="V881" s="15">
        <f t="shared" si="153"/>
        <v>0</v>
      </c>
      <c r="W881" s="15">
        <f t="shared" si="154"/>
        <v>0</v>
      </c>
      <c r="X881" s="5">
        <f t="shared" si="155"/>
        <v>0</v>
      </c>
      <c r="Y881" s="5">
        <f t="shared" si="156"/>
        <v>11.351249966250002</v>
      </c>
      <c r="Z881" s="5">
        <f t="shared" si="157"/>
        <v>-13.243124960625002</v>
      </c>
      <c r="AA881" s="5">
        <f t="shared" si="158"/>
        <v>1.2612499962499992</v>
      </c>
      <c r="AB881" s="5">
        <f t="shared" si="159"/>
        <v>0.6306249981250005</v>
      </c>
    </row>
    <row r="882" spans="1:28" x14ac:dyDescent="0.55000000000000004">
      <c r="A882" s="3" t="s">
        <v>63</v>
      </c>
      <c r="B882" s="3" t="s">
        <v>1614</v>
      </c>
      <c r="C882" t="s">
        <v>31</v>
      </c>
      <c r="D882" s="3" t="s">
        <v>36</v>
      </c>
      <c r="E882" s="3" t="s">
        <v>36</v>
      </c>
      <c r="F882" s="3" t="s">
        <v>67</v>
      </c>
      <c r="G882" s="5">
        <v>0.36249999999999999</v>
      </c>
      <c r="H882">
        <v>29</v>
      </c>
      <c r="I882" s="5">
        <v>14.187499987499999</v>
      </c>
      <c r="J882" s="5">
        <v>0.48922413749999999</v>
      </c>
      <c r="K882">
        <v>568</v>
      </c>
      <c r="L882" s="15">
        <v>5.1056338028169002E-2</v>
      </c>
      <c r="M882" s="13">
        <v>1.9244718309859199</v>
      </c>
      <c r="N882" s="15">
        <v>0</v>
      </c>
      <c r="O882" s="5">
        <v>0</v>
      </c>
      <c r="P882" s="5">
        <v>0</v>
      </c>
      <c r="Q882" s="5">
        <f t="shared" si="149"/>
        <v>14.187499987499999</v>
      </c>
      <c r="R882" s="5">
        <f t="shared" si="150"/>
        <v>-14.187499987499999</v>
      </c>
      <c r="S882" s="15">
        <f t="shared" si="151"/>
        <v>-1</v>
      </c>
      <c r="T882">
        <v>0</v>
      </c>
      <c r="U882" s="5" t="str">
        <f t="shared" si="152"/>
        <v>NA</v>
      </c>
      <c r="V882" s="15">
        <f t="shared" si="153"/>
        <v>0</v>
      </c>
      <c r="W882" s="15">
        <f t="shared" si="154"/>
        <v>0</v>
      </c>
      <c r="X882" s="5">
        <f t="shared" si="155"/>
        <v>0</v>
      </c>
      <c r="Y882" s="5">
        <f t="shared" si="156"/>
        <v>12.768749988749999</v>
      </c>
      <c r="Z882" s="5">
        <f t="shared" si="157"/>
        <v>-14.896874986875</v>
      </c>
      <c r="AA882" s="5">
        <f t="shared" si="158"/>
        <v>1.4187499987500001</v>
      </c>
      <c r="AB882" s="5">
        <f t="shared" si="159"/>
        <v>0.70937499937500093</v>
      </c>
    </row>
    <row r="883" spans="1:28" x14ac:dyDescent="0.55000000000000004">
      <c r="A883" s="3" t="s">
        <v>63</v>
      </c>
      <c r="B883" s="3" t="s">
        <v>875</v>
      </c>
      <c r="C883" t="s">
        <v>66</v>
      </c>
      <c r="D883" s="3" t="s">
        <v>36</v>
      </c>
      <c r="E883" s="3" t="s">
        <v>36</v>
      </c>
      <c r="F883" s="3" t="s">
        <v>67</v>
      </c>
      <c r="G883" s="5">
        <v>0.36249999999999999</v>
      </c>
      <c r="H883">
        <v>37</v>
      </c>
      <c r="I883" s="5">
        <v>14.674999662499999</v>
      </c>
      <c r="J883" s="5">
        <v>0.3966216125</v>
      </c>
      <c r="K883">
        <v>3770</v>
      </c>
      <c r="L883" s="15">
        <v>9.8143236074270598E-3</v>
      </c>
      <c r="M883" s="13">
        <v>1.92652519893899</v>
      </c>
      <c r="N883" s="15">
        <v>0</v>
      </c>
      <c r="O883" s="5">
        <v>0</v>
      </c>
      <c r="P883" s="5">
        <v>0</v>
      </c>
      <c r="Q883" s="5">
        <f t="shared" si="149"/>
        <v>14.674999662499999</v>
      </c>
      <c r="R883" s="5">
        <f t="shared" si="150"/>
        <v>-14.674999662499999</v>
      </c>
      <c r="S883" s="15">
        <f t="shared" si="151"/>
        <v>-1</v>
      </c>
      <c r="T883">
        <v>0</v>
      </c>
      <c r="U883" s="5" t="str">
        <f t="shared" si="152"/>
        <v>NA</v>
      </c>
      <c r="V883" s="15">
        <f t="shared" si="153"/>
        <v>0</v>
      </c>
      <c r="W883" s="15">
        <f t="shared" si="154"/>
        <v>0</v>
      </c>
      <c r="X883" s="5">
        <f t="shared" si="155"/>
        <v>0</v>
      </c>
      <c r="Y883" s="5">
        <f t="shared" si="156"/>
        <v>13.20749969625</v>
      </c>
      <c r="Z883" s="5">
        <f t="shared" si="157"/>
        <v>-15.408749645625001</v>
      </c>
      <c r="AA883" s="5">
        <f t="shared" si="158"/>
        <v>1.4674999662499992</v>
      </c>
      <c r="AB883" s="5">
        <f t="shared" si="159"/>
        <v>0.73374998312500139</v>
      </c>
    </row>
    <row r="884" spans="1:28" x14ac:dyDescent="0.55000000000000004">
      <c r="A884" s="3" t="s">
        <v>63</v>
      </c>
      <c r="B884" s="3" t="s">
        <v>1617</v>
      </c>
      <c r="C884" t="s">
        <v>66</v>
      </c>
      <c r="D884" s="3" t="s">
        <v>36</v>
      </c>
      <c r="E884" s="3" t="s">
        <v>36</v>
      </c>
      <c r="F884" s="3" t="s">
        <v>67</v>
      </c>
      <c r="G884" s="5">
        <v>0.36249999999999999</v>
      </c>
      <c r="H884">
        <v>54</v>
      </c>
      <c r="I884" s="5">
        <v>20.812499774999999</v>
      </c>
      <c r="J884" s="5">
        <v>0.38541666250000001</v>
      </c>
      <c r="K884">
        <v>993</v>
      </c>
      <c r="L884" s="15">
        <v>5.4380664652568002E-2</v>
      </c>
      <c r="M884" s="13">
        <v>1.80070493454179</v>
      </c>
      <c r="N884" s="15">
        <v>0</v>
      </c>
      <c r="O884" s="5">
        <v>0</v>
      </c>
      <c r="P884" s="5">
        <v>0</v>
      </c>
      <c r="Q884" s="5">
        <f t="shared" si="149"/>
        <v>20.812499774999999</v>
      </c>
      <c r="R884" s="5">
        <f t="shared" si="150"/>
        <v>-20.812499774999999</v>
      </c>
      <c r="S884" s="15">
        <f t="shared" si="151"/>
        <v>-1</v>
      </c>
      <c r="T884">
        <v>0</v>
      </c>
      <c r="U884" s="5" t="str">
        <f t="shared" si="152"/>
        <v>NA</v>
      </c>
      <c r="V884" s="15">
        <f t="shared" si="153"/>
        <v>0</v>
      </c>
      <c r="W884" s="15">
        <f t="shared" si="154"/>
        <v>0</v>
      </c>
      <c r="X884" s="5">
        <f t="shared" si="155"/>
        <v>0</v>
      </c>
      <c r="Y884" s="5">
        <f t="shared" si="156"/>
        <v>18.731249797499999</v>
      </c>
      <c r="Z884" s="5">
        <f t="shared" si="157"/>
        <v>-21.853124763749999</v>
      </c>
      <c r="AA884" s="5">
        <f t="shared" si="158"/>
        <v>2.0812499775000006</v>
      </c>
      <c r="AB884" s="5">
        <f t="shared" si="159"/>
        <v>1.0406249887500003</v>
      </c>
    </row>
    <row r="885" spans="1:28" x14ac:dyDescent="0.55000000000000004">
      <c r="A885" s="3" t="s">
        <v>79</v>
      </c>
      <c r="B885" s="3" t="s">
        <v>1619</v>
      </c>
      <c r="C885" t="s">
        <v>31</v>
      </c>
      <c r="D885" s="3" t="s">
        <v>36</v>
      </c>
      <c r="E885" s="3" t="s">
        <v>36</v>
      </c>
      <c r="F885" s="3" t="s">
        <v>77</v>
      </c>
      <c r="G885" s="5">
        <v>0.36249999999999999</v>
      </c>
      <c r="H885">
        <v>1</v>
      </c>
      <c r="I885" s="5">
        <v>0.32500000000000001</v>
      </c>
      <c r="J885" s="5">
        <v>0.32500000000000001</v>
      </c>
      <c r="K885">
        <v>711</v>
      </c>
      <c r="L885" s="15">
        <v>1.40646976090014E-3</v>
      </c>
      <c r="M885" s="13">
        <v>3.8978902953586498</v>
      </c>
      <c r="N885" s="15">
        <v>0</v>
      </c>
      <c r="O885" s="5">
        <v>0</v>
      </c>
      <c r="P885" s="5">
        <v>0</v>
      </c>
      <c r="Q885" s="5">
        <f t="shared" si="149"/>
        <v>0.32500000000000001</v>
      </c>
      <c r="R885" s="5">
        <f t="shared" si="150"/>
        <v>-0.32500000000000001</v>
      </c>
      <c r="S885" s="15">
        <f t="shared" si="151"/>
        <v>-1</v>
      </c>
      <c r="T885">
        <v>0</v>
      </c>
      <c r="U885" s="5" t="str">
        <f t="shared" si="152"/>
        <v>NA</v>
      </c>
      <c r="V885" s="15">
        <f t="shared" si="153"/>
        <v>0</v>
      </c>
      <c r="W885" s="15">
        <f t="shared" si="154"/>
        <v>0</v>
      </c>
      <c r="X885" s="5">
        <f t="shared" si="155"/>
        <v>0</v>
      </c>
      <c r="Y885" s="5">
        <f t="shared" si="156"/>
        <v>0.29250000000000004</v>
      </c>
      <c r="Z885" s="5">
        <f t="shared" si="157"/>
        <v>-0.34125000000000005</v>
      </c>
      <c r="AA885" s="5">
        <f t="shared" si="158"/>
        <v>3.2499999999999973E-2</v>
      </c>
      <c r="AB885" s="5">
        <f t="shared" si="159"/>
        <v>1.6250000000000042E-2</v>
      </c>
    </row>
    <row r="886" spans="1:28" x14ac:dyDescent="0.55000000000000004">
      <c r="A886" s="3" t="s">
        <v>79</v>
      </c>
      <c r="B886" s="3" t="s">
        <v>1621</v>
      </c>
      <c r="C886" t="s">
        <v>66</v>
      </c>
      <c r="D886" s="3" t="s">
        <v>36</v>
      </c>
      <c r="E886" s="3" t="s">
        <v>36</v>
      </c>
      <c r="F886" s="3" t="s">
        <v>77</v>
      </c>
      <c r="G886" s="5">
        <v>0.36249999999999999</v>
      </c>
      <c r="H886">
        <v>1</v>
      </c>
      <c r="I886" s="5">
        <v>0.47499999999999998</v>
      </c>
      <c r="J886" s="5">
        <v>0.47499999999999998</v>
      </c>
      <c r="K886">
        <v>245</v>
      </c>
      <c r="L886" s="15">
        <v>4.0816326530612205E-3</v>
      </c>
      <c r="M886" s="13">
        <v>2.8779591836734699</v>
      </c>
      <c r="N886" s="15">
        <v>0</v>
      </c>
      <c r="O886" s="5">
        <v>0</v>
      </c>
      <c r="P886" s="5">
        <v>0</v>
      </c>
      <c r="Q886" s="5">
        <f t="shared" si="149"/>
        <v>0.47499999999999998</v>
      </c>
      <c r="R886" s="5">
        <f t="shared" si="150"/>
        <v>-0.47499999999999998</v>
      </c>
      <c r="S886" s="15">
        <f t="shared" si="151"/>
        <v>-1</v>
      </c>
      <c r="T886">
        <v>0</v>
      </c>
      <c r="U886" s="5" t="str">
        <f t="shared" si="152"/>
        <v>NA</v>
      </c>
      <c r="V886" s="15">
        <f t="shared" si="153"/>
        <v>0</v>
      </c>
      <c r="W886" s="15">
        <f t="shared" si="154"/>
        <v>0</v>
      </c>
      <c r="X886" s="5">
        <f t="shared" si="155"/>
        <v>0</v>
      </c>
      <c r="Y886" s="5">
        <f t="shared" si="156"/>
        <v>0.42749999999999999</v>
      </c>
      <c r="Z886" s="5">
        <f t="shared" si="157"/>
        <v>-0.49874999999999997</v>
      </c>
      <c r="AA886" s="5">
        <f t="shared" si="158"/>
        <v>4.7499999999999987E-2</v>
      </c>
      <c r="AB886" s="5">
        <f t="shared" si="159"/>
        <v>2.3749999999999993E-2</v>
      </c>
    </row>
    <row r="887" spans="1:28" x14ac:dyDescent="0.55000000000000004">
      <c r="A887" s="3" t="s">
        <v>79</v>
      </c>
      <c r="B887" s="3" t="s">
        <v>1623</v>
      </c>
      <c r="C887" t="s">
        <v>31</v>
      </c>
      <c r="D887" s="3" t="s">
        <v>36</v>
      </c>
      <c r="E887" s="3" t="s">
        <v>36</v>
      </c>
      <c r="F887" s="3" t="s">
        <v>77</v>
      </c>
      <c r="G887" s="5">
        <v>0.36249999999999999</v>
      </c>
      <c r="H887">
        <v>2</v>
      </c>
      <c r="I887" s="5">
        <v>0.5</v>
      </c>
      <c r="J887" s="5">
        <v>0.25</v>
      </c>
      <c r="K887">
        <v>1584</v>
      </c>
      <c r="L887" s="15">
        <v>1.2626262626262599E-3</v>
      </c>
      <c r="M887" s="13">
        <v>2.1880050505050499</v>
      </c>
      <c r="N887" s="15">
        <v>0</v>
      </c>
      <c r="O887" s="5">
        <v>0</v>
      </c>
      <c r="P887" s="5">
        <v>0</v>
      </c>
      <c r="Q887" s="5">
        <f t="shared" si="149"/>
        <v>0.5</v>
      </c>
      <c r="R887" s="5">
        <f t="shared" si="150"/>
        <v>-0.5</v>
      </c>
      <c r="S887" s="15">
        <f t="shared" si="151"/>
        <v>-1</v>
      </c>
      <c r="T887">
        <v>0</v>
      </c>
      <c r="U887" s="5" t="str">
        <f t="shared" si="152"/>
        <v>NA</v>
      </c>
      <c r="V887" s="15">
        <f t="shared" si="153"/>
        <v>0</v>
      </c>
      <c r="W887" s="15">
        <f t="shared" si="154"/>
        <v>0</v>
      </c>
      <c r="X887" s="5">
        <f t="shared" si="155"/>
        <v>0</v>
      </c>
      <c r="Y887" s="5">
        <f t="shared" si="156"/>
        <v>0.45</v>
      </c>
      <c r="Z887" s="5">
        <f t="shared" si="157"/>
        <v>-0.52500000000000002</v>
      </c>
      <c r="AA887" s="5">
        <f t="shared" si="158"/>
        <v>4.9999999999999989E-2</v>
      </c>
      <c r="AB887" s="5">
        <f t="shared" si="159"/>
        <v>2.5000000000000022E-2</v>
      </c>
    </row>
    <row r="888" spans="1:28" x14ac:dyDescent="0.55000000000000004">
      <c r="A888" s="3" t="s">
        <v>79</v>
      </c>
      <c r="B888" s="3" t="s">
        <v>1625</v>
      </c>
      <c r="C888" t="s">
        <v>66</v>
      </c>
      <c r="D888" s="3" t="s">
        <v>36</v>
      </c>
      <c r="E888" s="3" t="s">
        <v>36</v>
      </c>
      <c r="F888" s="3" t="s">
        <v>77</v>
      </c>
      <c r="G888" s="5">
        <v>0.36249999999999999</v>
      </c>
      <c r="H888">
        <v>1</v>
      </c>
      <c r="I888" s="5">
        <v>0.51249999999999996</v>
      </c>
      <c r="J888" s="5">
        <v>0.51249999999999996</v>
      </c>
      <c r="K888">
        <v>537</v>
      </c>
      <c r="L888" s="15">
        <v>1.8621973929236501E-3</v>
      </c>
      <c r="M888" s="13">
        <v>3.75772811918063</v>
      </c>
      <c r="N888" s="15">
        <v>0</v>
      </c>
      <c r="O888" s="5">
        <v>0</v>
      </c>
      <c r="P888" s="5">
        <v>0</v>
      </c>
      <c r="Q888" s="5">
        <f t="shared" si="149"/>
        <v>0.51249999999999996</v>
      </c>
      <c r="R888" s="5">
        <f t="shared" si="150"/>
        <v>-0.51249999999999996</v>
      </c>
      <c r="S888" s="15">
        <f t="shared" si="151"/>
        <v>-1</v>
      </c>
      <c r="T888">
        <v>0</v>
      </c>
      <c r="U888" s="5" t="str">
        <f t="shared" si="152"/>
        <v>NA</v>
      </c>
      <c r="V888" s="15">
        <f t="shared" si="153"/>
        <v>0</v>
      </c>
      <c r="W888" s="15">
        <f t="shared" si="154"/>
        <v>0</v>
      </c>
      <c r="X888" s="5">
        <f t="shared" si="155"/>
        <v>0</v>
      </c>
      <c r="Y888" s="5">
        <f t="shared" si="156"/>
        <v>0.46124999999999999</v>
      </c>
      <c r="Z888" s="5">
        <f t="shared" si="157"/>
        <v>-0.53812499999999996</v>
      </c>
      <c r="AA888" s="5">
        <f t="shared" si="158"/>
        <v>5.1249999999999962E-2</v>
      </c>
      <c r="AB888" s="5">
        <f t="shared" si="159"/>
        <v>2.5625000000000009E-2</v>
      </c>
    </row>
    <row r="889" spans="1:28" x14ac:dyDescent="0.55000000000000004">
      <c r="A889" s="3" t="s">
        <v>79</v>
      </c>
      <c r="B889" s="3" t="s">
        <v>1627</v>
      </c>
      <c r="C889" t="s">
        <v>31</v>
      </c>
      <c r="D889" s="3" t="s">
        <v>36</v>
      </c>
      <c r="E889" s="3" t="s">
        <v>36</v>
      </c>
      <c r="F889" s="3" t="s">
        <v>77</v>
      </c>
      <c r="G889" s="5">
        <v>0.36249999999999999</v>
      </c>
      <c r="H889">
        <v>1</v>
      </c>
      <c r="I889" s="5">
        <v>0.51249999999999996</v>
      </c>
      <c r="J889" s="5">
        <v>0.51249999999999996</v>
      </c>
      <c r="K889">
        <v>60</v>
      </c>
      <c r="L889" s="15">
        <v>1.6666666666666701E-2</v>
      </c>
      <c r="M889" s="13">
        <v>3.5966666666666698</v>
      </c>
      <c r="N889" s="15">
        <v>0</v>
      </c>
      <c r="O889" s="5">
        <v>0</v>
      </c>
      <c r="P889" s="5">
        <v>0</v>
      </c>
      <c r="Q889" s="5">
        <f t="shared" si="149"/>
        <v>0.51249999999999996</v>
      </c>
      <c r="R889" s="5">
        <f t="shared" si="150"/>
        <v>-0.51249999999999996</v>
      </c>
      <c r="S889" s="15">
        <f t="shared" si="151"/>
        <v>-1</v>
      </c>
      <c r="T889">
        <v>0</v>
      </c>
      <c r="U889" s="5" t="str">
        <f t="shared" si="152"/>
        <v>NA</v>
      </c>
      <c r="V889" s="15">
        <f t="shared" si="153"/>
        <v>0</v>
      </c>
      <c r="W889" s="15">
        <f t="shared" si="154"/>
        <v>0</v>
      </c>
      <c r="X889" s="5">
        <f t="shared" si="155"/>
        <v>0</v>
      </c>
      <c r="Y889" s="5">
        <f t="shared" si="156"/>
        <v>0.46124999999999999</v>
      </c>
      <c r="Z889" s="5">
        <f t="shared" si="157"/>
        <v>-0.53812499999999996</v>
      </c>
      <c r="AA889" s="5">
        <f t="shared" si="158"/>
        <v>5.1249999999999962E-2</v>
      </c>
      <c r="AB889" s="5">
        <f t="shared" si="159"/>
        <v>2.5625000000000009E-2</v>
      </c>
    </row>
    <row r="890" spans="1:28" x14ac:dyDescent="0.55000000000000004">
      <c r="A890" s="3" t="s">
        <v>79</v>
      </c>
      <c r="B890" s="3" t="s">
        <v>1629</v>
      </c>
      <c r="C890" t="s">
        <v>66</v>
      </c>
      <c r="D890" s="3" t="s">
        <v>36</v>
      </c>
      <c r="E890" s="3" t="s">
        <v>36</v>
      </c>
      <c r="F890" s="3" t="s">
        <v>77</v>
      </c>
      <c r="G890" s="5">
        <v>0.36249999999999999</v>
      </c>
      <c r="H890">
        <v>2</v>
      </c>
      <c r="I890" s="5">
        <v>0.85</v>
      </c>
      <c r="J890" s="5">
        <v>0.42499999999999999</v>
      </c>
      <c r="K890">
        <v>589</v>
      </c>
      <c r="L890" s="15">
        <v>3.3955857385398998E-3</v>
      </c>
      <c r="M890" s="13">
        <v>3.3471986417656998</v>
      </c>
      <c r="N890" s="15">
        <v>0</v>
      </c>
      <c r="O890" s="5">
        <v>0</v>
      </c>
      <c r="P890" s="5">
        <v>0</v>
      </c>
      <c r="Q890" s="5">
        <f t="shared" si="149"/>
        <v>0.85</v>
      </c>
      <c r="R890" s="5">
        <f t="shared" si="150"/>
        <v>-0.85</v>
      </c>
      <c r="S890" s="15">
        <f t="shared" si="151"/>
        <v>-1</v>
      </c>
      <c r="T890">
        <v>0</v>
      </c>
      <c r="U890" s="5" t="str">
        <f t="shared" si="152"/>
        <v>NA</v>
      </c>
      <c r="V890" s="15">
        <f t="shared" si="153"/>
        <v>0</v>
      </c>
      <c r="W890" s="15">
        <f t="shared" si="154"/>
        <v>0</v>
      </c>
      <c r="X890" s="5">
        <f t="shared" si="155"/>
        <v>0</v>
      </c>
      <c r="Y890" s="5">
        <f t="shared" si="156"/>
        <v>0.76500000000000001</v>
      </c>
      <c r="Z890" s="5">
        <f t="shared" si="157"/>
        <v>-0.89249999999999996</v>
      </c>
      <c r="AA890" s="5">
        <f t="shared" si="158"/>
        <v>8.4999999999999964E-2</v>
      </c>
      <c r="AB890" s="5">
        <f t="shared" si="159"/>
        <v>4.2499999999999982E-2</v>
      </c>
    </row>
    <row r="891" spans="1:28" x14ac:dyDescent="0.55000000000000004">
      <c r="A891" s="3" t="s">
        <v>79</v>
      </c>
      <c r="B891" s="3" t="s">
        <v>1631</v>
      </c>
      <c r="C891" t="s">
        <v>66</v>
      </c>
      <c r="D891" s="3" t="s">
        <v>36</v>
      </c>
      <c r="E891" s="3" t="s">
        <v>36</v>
      </c>
      <c r="F891" s="3" t="s">
        <v>77</v>
      </c>
      <c r="G891" s="5">
        <v>0.36249999999999999</v>
      </c>
      <c r="H891">
        <v>7</v>
      </c>
      <c r="I891" s="5">
        <v>4.9749999250000005</v>
      </c>
      <c r="J891" s="5">
        <v>0.71071427500000006</v>
      </c>
      <c r="K891">
        <v>1451</v>
      </c>
      <c r="L891" s="15">
        <v>4.8242591316333596E-3</v>
      </c>
      <c r="M891" s="13">
        <v>2.4618194348725</v>
      </c>
      <c r="N891" s="15">
        <v>0</v>
      </c>
      <c r="O891" s="5">
        <v>0</v>
      </c>
      <c r="P891" s="5">
        <v>0</v>
      </c>
      <c r="Q891" s="5">
        <f t="shared" si="149"/>
        <v>4.9749999250000005</v>
      </c>
      <c r="R891" s="5">
        <f t="shared" si="150"/>
        <v>-4.9749999250000005</v>
      </c>
      <c r="S891" s="15">
        <f t="shared" si="151"/>
        <v>-1</v>
      </c>
      <c r="T891">
        <v>0</v>
      </c>
      <c r="U891" s="5" t="str">
        <f t="shared" si="152"/>
        <v>NA</v>
      </c>
      <c r="V891" s="15">
        <f t="shared" si="153"/>
        <v>0</v>
      </c>
      <c r="W891" s="15">
        <f t="shared" si="154"/>
        <v>0</v>
      </c>
      <c r="X891" s="5">
        <f t="shared" si="155"/>
        <v>0</v>
      </c>
      <c r="Y891" s="5">
        <f t="shared" si="156"/>
        <v>4.4774999325000007</v>
      </c>
      <c r="Z891" s="5">
        <f t="shared" si="157"/>
        <v>-5.2237499212500005</v>
      </c>
      <c r="AA891" s="5">
        <f t="shared" si="158"/>
        <v>0.49749999249999988</v>
      </c>
      <c r="AB891" s="5">
        <f t="shared" si="159"/>
        <v>0.24874999624999994</v>
      </c>
    </row>
    <row r="892" spans="1:28" x14ac:dyDescent="0.55000000000000004">
      <c r="A892" s="3" t="s">
        <v>79</v>
      </c>
      <c r="B892" s="3" t="s">
        <v>1633</v>
      </c>
      <c r="C892" t="s">
        <v>31</v>
      </c>
      <c r="D892" s="3" t="s">
        <v>36</v>
      </c>
      <c r="E892" s="3" t="s">
        <v>36</v>
      </c>
      <c r="F892" s="3" t="s">
        <v>77</v>
      </c>
      <c r="G892" s="5">
        <v>0.36249999999999999</v>
      </c>
      <c r="H892">
        <v>16</v>
      </c>
      <c r="I892" s="5">
        <v>11.675000000000001</v>
      </c>
      <c r="J892" s="5">
        <v>0.72968750000000004</v>
      </c>
      <c r="K892">
        <v>404</v>
      </c>
      <c r="L892" s="15">
        <v>3.9603960396039598E-2</v>
      </c>
      <c r="M892" s="13">
        <v>2.1690594059405899</v>
      </c>
      <c r="N892" s="15">
        <v>0</v>
      </c>
      <c r="O892" s="5">
        <v>0</v>
      </c>
      <c r="P892" s="5">
        <v>0</v>
      </c>
      <c r="Q892" s="5">
        <f t="shared" si="149"/>
        <v>11.675000000000001</v>
      </c>
      <c r="R892" s="5">
        <f t="shared" si="150"/>
        <v>-11.675000000000001</v>
      </c>
      <c r="S892" s="15">
        <f t="shared" si="151"/>
        <v>-1</v>
      </c>
      <c r="T892">
        <v>0</v>
      </c>
      <c r="U892" s="5" t="str">
        <f t="shared" si="152"/>
        <v>NA</v>
      </c>
      <c r="V892" s="15">
        <f t="shared" si="153"/>
        <v>0</v>
      </c>
      <c r="W892" s="15">
        <f t="shared" si="154"/>
        <v>0</v>
      </c>
      <c r="X892" s="5">
        <f t="shared" si="155"/>
        <v>0</v>
      </c>
      <c r="Y892" s="5">
        <f t="shared" si="156"/>
        <v>10.5075</v>
      </c>
      <c r="Z892" s="5">
        <f t="shared" si="157"/>
        <v>-12.258750000000001</v>
      </c>
      <c r="AA892" s="5">
        <f t="shared" si="158"/>
        <v>1.1675000000000004</v>
      </c>
      <c r="AB892" s="5">
        <f t="shared" si="159"/>
        <v>0.58375000000000021</v>
      </c>
    </row>
    <row r="893" spans="1:28" x14ac:dyDescent="0.55000000000000004">
      <c r="A893" s="3" t="s">
        <v>79</v>
      </c>
      <c r="B893" s="3" t="s">
        <v>1635</v>
      </c>
      <c r="C893" t="s">
        <v>31</v>
      </c>
      <c r="D893" s="3" t="s">
        <v>36</v>
      </c>
      <c r="E893" s="3" t="s">
        <v>36</v>
      </c>
      <c r="F893" s="3" t="s">
        <v>77</v>
      </c>
      <c r="G893" s="5">
        <v>0.36249999999999999</v>
      </c>
      <c r="H893">
        <v>30</v>
      </c>
      <c r="I893" s="5">
        <v>23.987499750000001</v>
      </c>
      <c r="J893" s="5">
        <v>0.79958332500000007</v>
      </c>
      <c r="K893">
        <v>435</v>
      </c>
      <c r="L893" s="15">
        <v>6.8965517241379296E-2</v>
      </c>
      <c r="M893" s="13">
        <v>1.96459770114943</v>
      </c>
      <c r="N893" s="15">
        <v>0</v>
      </c>
      <c r="O893" s="5">
        <v>0</v>
      </c>
      <c r="P893" s="5">
        <v>0</v>
      </c>
      <c r="Q893" s="5">
        <f t="shared" si="149"/>
        <v>23.987499750000001</v>
      </c>
      <c r="R893" s="5">
        <f t="shared" si="150"/>
        <v>-23.987499750000001</v>
      </c>
      <c r="S893" s="15">
        <f t="shared" si="151"/>
        <v>-1</v>
      </c>
      <c r="T893">
        <v>0</v>
      </c>
      <c r="U893" s="5" t="str">
        <f t="shared" si="152"/>
        <v>NA</v>
      </c>
      <c r="V893" s="15">
        <f t="shared" si="153"/>
        <v>0</v>
      </c>
      <c r="W893" s="15">
        <f t="shared" si="154"/>
        <v>0</v>
      </c>
      <c r="X893" s="5">
        <f t="shared" si="155"/>
        <v>0</v>
      </c>
      <c r="Y893" s="5">
        <f t="shared" si="156"/>
        <v>21.588749775</v>
      </c>
      <c r="Z893" s="5">
        <f t="shared" si="157"/>
        <v>-25.186874737500002</v>
      </c>
      <c r="AA893" s="5">
        <f t="shared" si="158"/>
        <v>2.3987499750000012</v>
      </c>
      <c r="AB893" s="5">
        <f t="shared" si="159"/>
        <v>1.1993749875000006</v>
      </c>
    </row>
    <row r="894" spans="1:28" x14ac:dyDescent="0.55000000000000004">
      <c r="A894" s="3" t="s">
        <v>79</v>
      </c>
      <c r="B894" s="3" t="s">
        <v>1637</v>
      </c>
      <c r="C894" t="s">
        <v>31</v>
      </c>
      <c r="D894" s="3" t="s">
        <v>36</v>
      </c>
      <c r="E894" s="3" t="s">
        <v>36</v>
      </c>
      <c r="F894" s="3" t="s">
        <v>77</v>
      </c>
      <c r="G894" s="5">
        <v>0.36249999999999999</v>
      </c>
      <c r="H894">
        <v>79</v>
      </c>
      <c r="I894" s="5">
        <v>61.987499112499997</v>
      </c>
      <c r="J894" s="5">
        <v>0.78465188749999992</v>
      </c>
      <c r="K894">
        <v>940</v>
      </c>
      <c r="L894" s="15">
        <v>8.40425531914894E-2</v>
      </c>
      <c r="M894" s="13">
        <v>1.55329787234043</v>
      </c>
      <c r="N894" s="15">
        <v>0</v>
      </c>
      <c r="O894" s="5">
        <v>0</v>
      </c>
      <c r="P894" s="5">
        <v>0</v>
      </c>
      <c r="Q894" s="5">
        <f t="shared" si="149"/>
        <v>61.987499112499997</v>
      </c>
      <c r="R894" s="5">
        <f t="shared" si="150"/>
        <v>-61.987499112499997</v>
      </c>
      <c r="S894" s="15">
        <f t="shared" si="151"/>
        <v>-1</v>
      </c>
      <c r="T894">
        <v>0</v>
      </c>
      <c r="U894" s="5" t="str">
        <f t="shared" si="152"/>
        <v>NA</v>
      </c>
      <c r="V894" s="15">
        <f t="shared" si="153"/>
        <v>0</v>
      </c>
      <c r="W894" s="15">
        <f t="shared" si="154"/>
        <v>0</v>
      </c>
      <c r="X894" s="5">
        <f t="shared" si="155"/>
        <v>0</v>
      </c>
      <c r="Y894" s="5">
        <f t="shared" si="156"/>
        <v>55.788749201249999</v>
      </c>
      <c r="Z894" s="5">
        <f t="shared" si="157"/>
        <v>-65.086874068124999</v>
      </c>
      <c r="AA894" s="5">
        <f t="shared" si="158"/>
        <v>6.1987499112499975</v>
      </c>
      <c r="AB894" s="5">
        <f t="shared" si="159"/>
        <v>3.0993749556250023</v>
      </c>
    </row>
    <row r="895" spans="1:28" x14ac:dyDescent="0.55000000000000004">
      <c r="A895" s="3" t="s">
        <v>79</v>
      </c>
      <c r="B895" s="3" t="s">
        <v>1639</v>
      </c>
      <c r="C895" t="s">
        <v>31</v>
      </c>
      <c r="D895" s="3" t="s">
        <v>36</v>
      </c>
      <c r="E895" s="3" t="s">
        <v>36</v>
      </c>
      <c r="F895" s="3" t="s">
        <v>77</v>
      </c>
      <c r="G895" s="5">
        <v>0.36249999999999999</v>
      </c>
      <c r="H895">
        <v>69</v>
      </c>
      <c r="I895" s="5">
        <v>70.537499400000002</v>
      </c>
      <c r="J895" s="5">
        <v>1.0222826</v>
      </c>
      <c r="K895">
        <v>837</v>
      </c>
      <c r="L895" s="15">
        <v>8.2437275985663097E-2</v>
      </c>
      <c r="M895" s="13">
        <v>1.3758661887694099</v>
      </c>
      <c r="N895" s="15">
        <v>0</v>
      </c>
      <c r="O895" s="5">
        <v>0</v>
      </c>
      <c r="P895" s="5">
        <v>0</v>
      </c>
      <c r="Q895" s="5">
        <f t="shared" si="149"/>
        <v>70.537499400000002</v>
      </c>
      <c r="R895" s="5">
        <f t="shared" si="150"/>
        <v>-70.537499400000002</v>
      </c>
      <c r="S895" s="15">
        <f t="shared" si="151"/>
        <v>-1</v>
      </c>
      <c r="T895">
        <v>0</v>
      </c>
      <c r="U895" s="5" t="str">
        <f t="shared" si="152"/>
        <v>NA</v>
      </c>
      <c r="V895" s="15">
        <f t="shared" si="153"/>
        <v>0</v>
      </c>
      <c r="W895" s="15">
        <f t="shared" si="154"/>
        <v>0</v>
      </c>
      <c r="X895" s="5">
        <f t="shared" si="155"/>
        <v>0</v>
      </c>
      <c r="Y895" s="5">
        <f t="shared" si="156"/>
        <v>63.483749460000006</v>
      </c>
      <c r="Z895" s="5">
        <f t="shared" si="157"/>
        <v>-74.06437437000001</v>
      </c>
      <c r="AA895" s="5">
        <f t="shared" si="158"/>
        <v>7.0537499399999959</v>
      </c>
      <c r="AB895" s="5">
        <f t="shared" si="159"/>
        <v>3.5268749700000086</v>
      </c>
    </row>
    <row r="896" spans="1:28" x14ac:dyDescent="0.55000000000000004">
      <c r="A896" s="3" t="s">
        <v>63</v>
      </c>
      <c r="B896" s="3" t="s">
        <v>1641</v>
      </c>
      <c r="C896" t="s">
        <v>66</v>
      </c>
      <c r="D896" s="3" t="s">
        <v>36</v>
      </c>
      <c r="E896" s="3" t="s">
        <v>36</v>
      </c>
      <c r="F896" s="3" t="s">
        <v>67</v>
      </c>
      <c r="G896" s="5">
        <v>0.375</v>
      </c>
      <c r="H896">
        <v>1</v>
      </c>
      <c r="I896" s="5">
        <v>0.4375</v>
      </c>
      <c r="J896" s="5">
        <v>0.4375</v>
      </c>
      <c r="K896">
        <v>366</v>
      </c>
      <c r="L896" s="15">
        <v>2.7322404371584704E-3</v>
      </c>
      <c r="M896" s="13">
        <v>1.5617486338797799</v>
      </c>
      <c r="N896" s="15">
        <v>0</v>
      </c>
      <c r="O896" s="5">
        <v>0</v>
      </c>
      <c r="P896" s="5">
        <v>0</v>
      </c>
      <c r="Q896" s="5">
        <f t="shared" si="149"/>
        <v>0.4375</v>
      </c>
      <c r="R896" s="5">
        <f t="shared" si="150"/>
        <v>-0.4375</v>
      </c>
      <c r="S896" s="15">
        <f t="shared" si="151"/>
        <v>-1</v>
      </c>
      <c r="T896">
        <v>0</v>
      </c>
      <c r="U896" s="5" t="str">
        <f t="shared" si="152"/>
        <v>NA</v>
      </c>
      <c r="V896" s="15">
        <f t="shared" si="153"/>
        <v>0</v>
      </c>
      <c r="W896" s="15">
        <f t="shared" si="154"/>
        <v>0</v>
      </c>
      <c r="X896" s="5">
        <f t="shared" si="155"/>
        <v>0</v>
      </c>
      <c r="Y896" s="5">
        <f t="shared" si="156"/>
        <v>0.39374999999999999</v>
      </c>
      <c r="Z896" s="5">
        <f t="shared" si="157"/>
        <v>-0.45937500000000003</v>
      </c>
      <c r="AA896" s="5">
        <f t="shared" si="158"/>
        <v>4.3750000000000011E-2</v>
      </c>
      <c r="AB896" s="5">
        <f t="shared" si="159"/>
        <v>2.1875000000000033E-2</v>
      </c>
    </row>
    <row r="897" spans="1:28" x14ac:dyDescent="0.55000000000000004">
      <c r="A897" s="3" t="s">
        <v>63</v>
      </c>
      <c r="B897" s="3" t="s">
        <v>1643</v>
      </c>
      <c r="C897" t="s">
        <v>66</v>
      </c>
      <c r="D897" s="3" t="s">
        <v>36</v>
      </c>
      <c r="E897" s="3" t="s">
        <v>36</v>
      </c>
      <c r="F897" s="3" t="s">
        <v>67</v>
      </c>
      <c r="G897" s="5">
        <v>0.375</v>
      </c>
      <c r="H897">
        <v>2</v>
      </c>
      <c r="I897" s="5">
        <v>0.82499999999999996</v>
      </c>
      <c r="J897" s="5">
        <v>0.41249999999999998</v>
      </c>
      <c r="K897">
        <v>1224</v>
      </c>
      <c r="L897" s="15">
        <v>1.6339869281045802E-3</v>
      </c>
      <c r="M897" s="13">
        <v>1.6547385620915001</v>
      </c>
      <c r="N897" s="15">
        <v>0</v>
      </c>
      <c r="O897" s="5">
        <v>0</v>
      </c>
      <c r="P897" s="5">
        <v>0</v>
      </c>
      <c r="Q897" s="5">
        <f t="shared" si="149"/>
        <v>0.82499999999999996</v>
      </c>
      <c r="R897" s="5">
        <f t="shared" si="150"/>
        <v>-0.82499999999999996</v>
      </c>
      <c r="S897" s="15">
        <f t="shared" si="151"/>
        <v>-1</v>
      </c>
      <c r="T897">
        <v>0</v>
      </c>
      <c r="U897" s="5" t="str">
        <f t="shared" si="152"/>
        <v>NA</v>
      </c>
      <c r="V897" s="15">
        <f t="shared" si="153"/>
        <v>0</v>
      </c>
      <c r="W897" s="15">
        <f t="shared" si="154"/>
        <v>0</v>
      </c>
      <c r="X897" s="5">
        <f t="shared" si="155"/>
        <v>0</v>
      </c>
      <c r="Y897" s="5">
        <f t="shared" si="156"/>
        <v>0.74249999999999994</v>
      </c>
      <c r="Z897" s="5">
        <f t="shared" si="157"/>
        <v>-0.86624999999999996</v>
      </c>
      <c r="AA897" s="5">
        <f t="shared" si="158"/>
        <v>8.2500000000000018E-2</v>
      </c>
      <c r="AB897" s="5">
        <f t="shared" si="159"/>
        <v>4.1250000000000009E-2</v>
      </c>
    </row>
    <row r="898" spans="1:28" x14ac:dyDescent="0.55000000000000004">
      <c r="A898" s="3" t="s">
        <v>63</v>
      </c>
      <c r="B898" s="3" t="s">
        <v>1645</v>
      </c>
      <c r="C898" t="s">
        <v>31</v>
      </c>
      <c r="D898" s="3" t="s">
        <v>36</v>
      </c>
      <c r="E898" s="3" t="s">
        <v>36</v>
      </c>
      <c r="F898" s="3" t="s">
        <v>67</v>
      </c>
      <c r="G898" s="5">
        <v>0.375</v>
      </c>
      <c r="H898">
        <v>5</v>
      </c>
      <c r="I898" s="5">
        <v>1.5249999999999999</v>
      </c>
      <c r="J898" s="5">
        <v>0.30499999999999999</v>
      </c>
      <c r="K898">
        <v>415</v>
      </c>
      <c r="L898" s="15">
        <v>1.20481927710843E-2</v>
      </c>
      <c r="M898" s="13">
        <v>1.5874698795180699</v>
      </c>
      <c r="N898" s="15">
        <v>0</v>
      </c>
      <c r="O898" s="5">
        <v>0</v>
      </c>
      <c r="P898" s="5">
        <v>0</v>
      </c>
      <c r="Q898" s="5">
        <f t="shared" ref="Q898:Q961" si="160">I898</f>
        <v>1.5249999999999999</v>
      </c>
      <c r="R898" s="5">
        <f t="shared" ref="R898:R961" si="161">P898-Q898</f>
        <v>-1.5249999999999999</v>
      </c>
      <c r="S898" s="15">
        <f t="shared" ref="S898:S961" si="162">IF(Q898=0,0,(P898-Q898)/Q898)</f>
        <v>-1</v>
      </c>
      <c r="T898">
        <v>0</v>
      </c>
      <c r="U898" s="5" t="str">
        <f t="shared" ref="U898:U961" si="163">IF(T898=0,"NA",P898/T898)</f>
        <v>NA</v>
      </c>
      <c r="V898" s="15">
        <f t="shared" si="153"/>
        <v>0</v>
      </c>
      <c r="W898" s="15">
        <f t="shared" si="154"/>
        <v>0</v>
      </c>
      <c r="X898" s="5">
        <f t="shared" si="155"/>
        <v>0</v>
      </c>
      <c r="Y898" s="5">
        <f t="shared" si="156"/>
        <v>1.3725000000000001</v>
      </c>
      <c r="Z898" s="5">
        <f t="shared" si="157"/>
        <v>-1.6012500000000001</v>
      </c>
      <c r="AA898" s="5">
        <f t="shared" si="158"/>
        <v>0.15249999999999986</v>
      </c>
      <c r="AB898" s="5">
        <f t="shared" si="159"/>
        <v>7.6250000000000151E-2</v>
      </c>
    </row>
    <row r="899" spans="1:28" x14ac:dyDescent="0.55000000000000004">
      <c r="A899" s="3" t="s">
        <v>63</v>
      </c>
      <c r="B899" s="3" t="s">
        <v>844</v>
      </c>
      <c r="C899" t="s">
        <v>66</v>
      </c>
      <c r="D899" s="3" t="s">
        <v>36</v>
      </c>
      <c r="E899" s="3" t="s">
        <v>36</v>
      </c>
      <c r="F899" s="3" t="s">
        <v>67</v>
      </c>
      <c r="G899" s="5">
        <v>0.375</v>
      </c>
      <c r="H899">
        <v>7</v>
      </c>
      <c r="I899" s="5">
        <v>2.7749999374999996</v>
      </c>
      <c r="J899" s="5">
        <v>0.39642856249999997</v>
      </c>
      <c r="K899">
        <v>2814</v>
      </c>
      <c r="L899" s="15">
        <v>2.4875621890547302E-3</v>
      </c>
      <c r="M899" s="13">
        <v>3.7820895522388098</v>
      </c>
      <c r="N899" s="15">
        <v>0</v>
      </c>
      <c r="O899" s="5">
        <v>0</v>
      </c>
      <c r="P899" s="5">
        <v>0</v>
      </c>
      <c r="Q899" s="5">
        <f t="shared" si="160"/>
        <v>2.7749999374999996</v>
      </c>
      <c r="R899" s="5">
        <f t="shared" si="161"/>
        <v>-2.7749999374999996</v>
      </c>
      <c r="S899" s="15">
        <f t="shared" si="162"/>
        <v>-1</v>
      </c>
      <c r="T899">
        <v>0</v>
      </c>
      <c r="U899" s="5" t="str">
        <f t="shared" si="163"/>
        <v>NA</v>
      </c>
      <c r="V899" s="15">
        <f t="shared" ref="V899:V962" si="164">(L899*N899)</f>
        <v>0</v>
      </c>
      <c r="W899" s="15">
        <f t="shared" ref="W899:W962" si="165">IF(P899=0,0,R899/P899)</f>
        <v>0</v>
      </c>
      <c r="X899" s="5">
        <f t="shared" ref="X899:X962" si="166">IF(T899=0,0,Q899/T899)</f>
        <v>0</v>
      </c>
      <c r="Y899" s="5">
        <f t="shared" ref="Y899:Y962" si="167">Q899*0.9</f>
        <v>2.4974999437499998</v>
      </c>
      <c r="Z899" s="5">
        <f t="shared" ref="Z899:Z962" si="168">R899*1.05</f>
        <v>-2.9137499343749997</v>
      </c>
      <c r="AA899" s="5">
        <f t="shared" ref="AA899:AA962" si="169">Q899-Y899</f>
        <v>0.27749999374999978</v>
      </c>
      <c r="AB899" s="5">
        <f t="shared" ref="AB899:AB962" si="170">R899-Z899</f>
        <v>0.13874999687500011</v>
      </c>
    </row>
    <row r="900" spans="1:28" x14ac:dyDescent="0.55000000000000004">
      <c r="A900" s="3" t="s">
        <v>63</v>
      </c>
      <c r="B900" s="3" t="s">
        <v>1648</v>
      </c>
      <c r="C900" t="s">
        <v>66</v>
      </c>
      <c r="D900" s="3" t="s">
        <v>36</v>
      </c>
      <c r="E900" s="3" t="s">
        <v>36</v>
      </c>
      <c r="F900" s="3" t="s">
        <v>67</v>
      </c>
      <c r="G900" s="5">
        <v>0.375</v>
      </c>
      <c r="H900">
        <v>6</v>
      </c>
      <c r="I900" s="5">
        <v>3.0375000000000001</v>
      </c>
      <c r="J900" s="5">
        <v>0.50624999999999998</v>
      </c>
      <c r="K900">
        <v>76</v>
      </c>
      <c r="L900" s="15">
        <v>7.8947368421052599E-2</v>
      </c>
      <c r="M900" s="13">
        <v>3.1394736842105302</v>
      </c>
      <c r="N900" s="15">
        <v>0</v>
      </c>
      <c r="O900" s="5">
        <v>0</v>
      </c>
      <c r="P900" s="5">
        <v>0</v>
      </c>
      <c r="Q900" s="5">
        <f t="shared" si="160"/>
        <v>3.0375000000000001</v>
      </c>
      <c r="R900" s="5">
        <f t="shared" si="161"/>
        <v>-3.0375000000000001</v>
      </c>
      <c r="S900" s="15">
        <f t="shared" si="162"/>
        <v>-1</v>
      </c>
      <c r="T900">
        <v>0</v>
      </c>
      <c r="U900" s="5" t="str">
        <f t="shared" si="163"/>
        <v>NA</v>
      </c>
      <c r="V900" s="15">
        <f t="shared" si="164"/>
        <v>0</v>
      </c>
      <c r="W900" s="15">
        <f t="shared" si="165"/>
        <v>0</v>
      </c>
      <c r="X900" s="5">
        <f t="shared" si="166"/>
        <v>0</v>
      </c>
      <c r="Y900" s="5">
        <f t="shared" si="167"/>
        <v>2.7337500000000001</v>
      </c>
      <c r="Z900" s="5">
        <f t="shared" si="168"/>
        <v>-3.1893750000000001</v>
      </c>
      <c r="AA900" s="5">
        <f t="shared" si="169"/>
        <v>0.30374999999999996</v>
      </c>
      <c r="AB900" s="5">
        <f t="shared" si="170"/>
        <v>0.15187499999999998</v>
      </c>
    </row>
    <row r="901" spans="1:28" x14ac:dyDescent="0.55000000000000004">
      <c r="A901" s="3" t="s">
        <v>63</v>
      </c>
      <c r="B901" s="3" t="s">
        <v>1565</v>
      </c>
      <c r="C901" t="s">
        <v>31</v>
      </c>
      <c r="D901" s="3" t="s">
        <v>36</v>
      </c>
      <c r="E901" s="3" t="s">
        <v>36</v>
      </c>
      <c r="F901" s="3" t="s">
        <v>67</v>
      </c>
      <c r="G901" s="5">
        <v>0.375</v>
      </c>
      <c r="H901">
        <v>10</v>
      </c>
      <c r="I901" s="5">
        <v>3.9624999999999999</v>
      </c>
      <c r="J901" s="5">
        <v>0.39624999999999999</v>
      </c>
      <c r="K901">
        <v>399</v>
      </c>
      <c r="L901" s="15">
        <v>2.5062656641603998E-2</v>
      </c>
      <c r="M901" s="13">
        <v>2.8353383458646602</v>
      </c>
      <c r="N901" s="15">
        <v>0</v>
      </c>
      <c r="O901" s="5">
        <v>0</v>
      </c>
      <c r="P901" s="5">
        <v>0</v>
      </c>
      <c r="Q901" s="5">
        <f t="shared" si="160"/>
        <v>3.9624999999999999</v>
      </c>
      <c r="R901" s="5">
        <f t="shared" si="161"/>
        <v>-3.9624999999999999</v>
      </c>
      <c r="S901" s="15">
        <f t="shared" si="162"/>
        <v>-1</v>
      </c>
      <c r="T901">
        <v>0</v>
      </c>
      <c r="U901" s="5" t="str">
        <f t="shared" si="163"/>
        <v>NA</v>
      </c>
      <c r="V901" s="15">
        <f t="shared" si="164"/>
        <v>0</v>
      </c>
      <c r="W901" s="15">
        <f t="shared" si="165"/>
        <v>0</v>
      </c>
      <c r="X901" s="5">
        <f t="shared" si="166"/>
        <v>0</v>
      </c>
      <c r="Y901" s="5">
        <f t="shared" si="167"/>
        <v>3.5662500000000001</v>
      </c>
      <c r="Z901" s="5">
        <f t="shared" si="168"/>
        <v>-4.1606250000000005</v>
      </c>
      <c r="AA901" s="5">
        <f t="shared" si="169"/>
        <v>0.39624999999999977</v>
      </c>
      <c r="AB901" s="5">
        <f t="shared" si="170"/>
        <v>0.19812500000000055</v>
      </c>
    </row>
    <row r="902" spans="1:28" x14ac:dyDescent="0.55000000000000004">
      <c r="A902" s="3" t="s">
        <v>63</v>
      </c>
      <c r="B902" s="3" t="s">
        <v>813</v>
      </c>
      <c r="C902" t="s">
        <v>31</v>
      </c>
      <c r="D902" s="3" t="s">
        <v>36</v>
      </c>
      <c r="E902" s="3" t="s">
        <v>36</v>
      </c>
      <c r="F902" s="3" t="s">
        <v>67</v>
      </c>
      <c r="G902" s="5">
        <v>0.375</v>
      </c>
      <c r="H902">
        <v>12</v>
      </c>
      <c r="I902" s="5">
        <v>4.5374999999999996</v>
      </c>
      <c r="J902" s="5">
        <v>0.37812499999999999</v>
      </c>
      <c r="K902">
        <v>9077</v>
      </c>
      <c r="L902" s="15">
        <v>1.32202269472293E-3</v>
      </c>
      <c r="M902" s="13">
        <v>1.24600638977636</v>
      </c>
      <c r="N902" s="15">
        <v>0</v>
      </c>
      <c r="O902" s="5">
        <v>0</v>
      </c>
      <c r="P902" s="5">
        <v>0</v>
      </c>
      <c r="Q902" s="5">
        <f t="shared" si="160"/>
        <v>4.5374999999999996</v>
      </c>
      <c r="R902" s="5">
        <f t="shared" si="161"/>
        <v>-4.5374999999999996</v>
      </c>
      <c r="S902" s="15">
        <f t="shared" si="162"/>
        <v>-1</v>
      </c>
      <c r="T902">
        <v>0</v>
      </c>
      <c r="U902" s="5" t="str">
        <f t="shared" si="163"/>
        <v>NA</v>
      </c>
      <c r="V902" s="15">
        <f t="shared" si="164"/>
        <v>0</v>
      </c>
      <c r="W902" s="15">
        <f t="shared" si="165"/>
        <v>0</v>
      </c>
      <c r="X902" s="5">
        <f t="shared" si="166"/>
        <v>0</v>
      </c>
      <c r="Y902" s="5">
        <f t="shared" si="167"/>
        <v>4.0837500000000002</v>
      </c>
      <c r="Z902" s="5">
        <f t="shared" si="168"/>
        <v>-4.7643750000000002</v>
      </c>
      <c r="AA902" s="5">
        <f t="shared" si="169"/>
        <v>0.45374999999999943</v>
      </c>
      <c r="AB902" s="5">
        <f t="shared" si="170"/>
        <v>0.2268750000000006</v>
      </c>
    </row>
    <row r="903" spans="1:28" x14ac:dyDescent="0.55000000000000004">
      <c r="A903" s="3" t="s">
        <v>63</v>
      </c>
      <c r="B903" s="3" t="s">
        <v>1237</v>
      </c>
      <c r="C903" t="s">
        <v>31</v>
      </c>
      <c r="D903" s="3" t="s">
        <v>36</v>
      </c>
      <c r="E903" s="3" t="s">
        <v>36</v>
      </c>
      <c r="F903" s="3" t="s">
        <v>67</v>
      </c>
      <c r="G903" s="5">
        <v>0.375</v>
      </c>
      <c r="H903">
        <v>9</v>
      </c>
      <c r="I903" s="5">
        <v>6.9499999125</v>
      </c>
      <c r="J903" s="5">
        <v>0.7722222125</v>
      </c>
      <c r="K903">
        <v>482</v>
      </c>
      <c r="L903" s="15">
        <v>1.8672199170124498E-2</v>
      </c>
      <c r="M903" s="13">
        <v>2.5153526970954401</v>
      </c>
      <c r="N903" s="15">
        <v>0</v>
      </c>
      <c r="O903" s="5">
        <v>0</v>
      </c>
      <c r="P903" s="5">
        <v>0</v>
      </c>
      <c r="Q903" s="5">
        <f t="shared" si="160"/>
        <v>6.9499999125</v>
      </c>
      <c r="R903" s="5">
        <f t="shared" si="161"/>
        <v>-6.9499999125</v>
      </c>
      <c r="S903" s="15">
        <f t="shared" si="162"/>
        <v>-1</v>
      </c>
      <c r="T903">
        <v>0</v>
      </c>
      <c r="U903" s="5" t="str">
        <f t="shared" si="163"/>
        <v>NA</v>
      </c>
      <c r="V903" s="15">
        <f t="shared" si="164"/>
        <v>0</v>
      </c>
      <c r="W903" s="15">
        <f t="shared" si="165"/>
        <v>0</v>
      </c>
      <c r="X903" s="5">
        <f t="shared" si="166"/>
        <v>0</v>
      </c>
      <c r="Y903" s="5">
        <f t="shared" si="167"/>
        <v>6.2549999212500005</v>
      </c>
      <c r="Z903" s="5">
        <f t="shared" si="168"/>
        <v>-7.2974999081250003</v>
      </c>
      <c r="AA903" s="5">
        <f t="shared" si="169"/>
        <v>0.69499999124999956</v>
      </c>
      <c r="AB903" s="5">
        <f t="shared" si="170"/>
        <v>0.34749999562500022</v>
      </c>
    </row>
    <row r="904" spans="1:28" x14ac:dyDescent="0.55000000000000004">
      <c r="A904" s="3" t="s">
        <v>63</v>
      </c>
      <c r="B904" s="3" t="s">
        <v>1653</v>
      </c>
      <c r="C904" t="s">
        <v>31</v>
      </c>
      <c r="D904" s="3" t="s">
        <v>36</v>
      </c>
      <c r="E904" s="3" t="s">
        <v>36</v>
      </c>
      <c r="F904" s="3" t="s">
        <v>67</v>
      </c>
      <c r="G904" s="5">
        <v>0.375</v>
      </c>
      <c r="H904">
        <v>18</v>
      </c>
      <c r="I904" s="5">
        <v>10.899999899999999</v>
      </c>
      <c r="J904" s="5">
        <v>0.60555554999999994</v>
      </c>
      <c r="K904">
        <v>1328</v>
      </c>
      <c r="L904" s="15">
        <v>1.3554216867469899E-2</v>
      </c>
      <c r="M904" s="13">
        <v>2.4585843373494001</v>
      </c>
      <c r="N904" s="15">
        <v>0</v>
      </c>
      <c r="O904" s="5">
        <v>0</v>
      </c>
      <c r="P904" s="5">
        <v>0</v>
      </c>
      <c r="Q904" s="5">
        <f t="shared" si="160"/>
        <v>10.899999899999999</v>
      </c>
      <c r="R904" s="5">
        <f t="shared" si="161"/>
        <v>-10.899999899999999</v>
      </c>
      <c r="S904" s="15">
        <f t="shared" si="162"/>
        <v>-1</v>
      </c>
      <c r="T904">
        <v>0</v>
      </c>
      <c r="U904" s="5" t="str">
        <f t="shared" si="163"/>
        <v>NA</v>
      </c>
      <c r="V904" s="15">
        <f t="shared" si="164"/>
        <v>0</v>
      </c>
      <c r="W904" s="15">
        <f t="shared" si="165"/>
        <v>0</v>
      </c>
      <c r="X904" s="5">
        <f t="shared" si="166"/>
        <v>0</v>
      </c>
      <c r="Y904" s="5">
        <f t="shared" si="167"/>
        <v>9.8099999100000002</v>
      </c>
      <c r="Z904" s="5">
        <f t="shared" si="168"/>
        <v>-11.444999895</v>
      </c>
      <c r="AA904" s="5">
        <f t="shared" si="169"/>
        <v>1.089999989999999</v>
      </c>
      <c r="AB904" s="5">
        <f t="shared" si="170"/>
        <v>0.54499999500000129</v>
      </c>
    </row>
    <row r="905" spans="1:28" x14ac:dyDescent="0.55000000000000004">
      <c r="A905" s="3" t="s">
        <v>79</v>
      </c>
      <c r="B905" s="3" t="s">
        <v>1655</v>
      </c>
      <c r="C905" t="s">
        <v>66</v>
      </c>
      <c r="D905" s="3" t="s">
        <v>36</v>
      </c>
      <c r="E905" s="3" t="s">
        <v>36</v>
      </c>
      <c r="F905" s="3" t="s">
        <v>77</v>
      </c>
      <c r="G905" s="5">
        <v>0.375</v>
      </c>
      <c r="H905">
        <v>1</v>
      </c>
      <c r="I905" s="5">
        <v>0.16250000000000001</v>
      </c>
      <c r="J905" s="5">
        <v>0.16250000000000001</v>
      </c>
      <c r="K905">
        <v>132</v>
      </c>
      <c r="L905" s="15">
        <v>7.5757575757575794E-3</v>
      </c>
      <c r="M905" s="13">
        <v>3.10606060606061</v>
      </c>
      <c r="N905" s="15">
        <v>0</v>
      </c>
      <c r="O905" s="5">
        <v>0</v>
      </c>
      <c r="P905" s="5">
        <v>0</v>
      </c>
      <c r="Q905" s="5">
        <f t="shared" si="160"/>
        <v>0.16250000000000001</v>
      </c>
      <c r="R905" s="5">
        <f t="shared" si="161"/>
        <v>-0.16250000000000001</v>
      </c>
      <c r="S905" s="15">
        <f t="shared" si="162"/>
        <v>-1</v>
      </c>
      <c r="T905">
        <v>0</v>
      </c>
      <c r="U905" s="5" t="str">
        <f t="shared" si="163"/>
        <v>NA</v>
      </c>
      <c r="V905" s="15">
        <f t="shared" si="164"/>
        <v>0</v>
      </c>
      <c r="W905" s="15">
        <f t="shared" si="165"/>
        <v>0</v>
      </c>
      <c r="X905" s="5">
        <f t="shared" si="166"/>
        <v>0</v>
      </c>
      <c r="Y905" s="5">
        <f t="shared" si="167"/>
        <v>0.14625000000000002</v>
      </c>
      <c r="Z905" s="5">
        <f t="shared" si="168"/>
        <v>-0.17062500000000003</v>
      </c>
      <c r="AA905" s="5">
        <f t="shared" si="169"/>
        <v>1.6249999999999987E-2</v>
      </c>
      <c r="AB905" s="5">
        <f t="shared" si="170"/>
        <v>8.1250000000000211E-3</v>
      </c>
    </row>
    <row r="906" spans="1:28" x14ac:dyDescent="0.55000000000000004">
      <c r="A906" s="3" t="s">
        <v>79</v>
      </c>
      <c r="B906" s="3" t="s">
        <v>1657</v>
      </c>
      <c r="C906" t="s">
        <v>66</v>
      </c>
      <c r="D906" s="3" t="s">
        <v>36</v>
      </c>
      <c r="E906" s="3" t="s">
        <v>36</v>
      </c>
      <c r="F906" s="3" t="s">
        <v>50</v>
      </c>
      <c r="G906" s="5">
        <v>0.375</v>
      </c>
      <c r="H906">
        <v>2</v>
      </c>
      <c r="I906" s="5">
        <v>0.86250000000000004</v>
      </c>
      <c r="J906" s="5">
        <v>0.43125000000000002</v>
      </c>
      <c r="K906">
        <v>121</v>
      </c>
      <c r="L906" s="15">
        <v>1.6528925619834701E-2</v>
      </c>
      <c r="M906" s="13">
        <v>2.65619834710744</v>
      </c>
      <c r="N906" s="15">
        <v>0</v>
      </c>
      <c r="O906" s="5">
        <v>0</v>
      </c>
      <c r="P906" s="5">
        <v>0</v>
      </c>
      <c r="Q906" s="5">
        <f t="shared" si="160"/>
        <v>0.86250000000000004</v>
      </c>
      <c r="R906" s="5">
        <f t="shared" si="161"/>
        <v>-0.86250000000000004</v>
      </c>
      <c r="S906" s="15">
        <f t="shared" si="162"/>
        <v>-1</v>
      </c>
      <c r="T906">
        <v>0</v>
      </c>
      <c r="U906" s="5" t="str">
        <f t="shared" si="163"/>
        <v>NA</v>
      </c>
      <c r="V906" s="15">
        <f t="shared" si="164"/>
        <v>0</v>
      </c>
      <c r="W906" s="15">
        <f t="shared" si="165"/>
        <v>0</v>
      </c>
      <c r="X906" s="5">
        <f t="shared" si="166"/>
        <v>0</v>
      </c>
      <c r="Y906" s="5">
        <f t="shared" si="167"/>
        <v>0.77625000000000011</v>
      </c>
      <c r="Z906" s="5">
        <f t="shared" si="168"/>
        <v>-0.90562500000000012</v>
      </c>
      <c r="AA906" s="5">
        <f t="shared" si="169"/>
        <v>8.6249999999999938E-2</v>
      </c>
      <c r="AB906" s="5">
        <f t="shared" si="170"/>
        <v>4.312500000000008E-2</v>
      </c>
    </row>
    <row r="907" spans="1:28" x14ac:dyDescent="0.55000000000000004">
      <c r="A907" s="3" t="s">
        <v>79</v>
      </c>
      <c r="B907" s="3" t="s">
        <v>1659</v>
      </c>
      <c r="C907" t="s">
        <v>66</v>
      </c>
      <c r="D907" s="3" t="s">
        <v>36</v>
      </c>
      <c r="E907" s="3" t="s">
        <v>36</v>
      </c>
      <c r="F907" s="3" t="s">
        <v>77</v>
      </c>
      <c r="G907" s="5">
        <v>0.375</v>
      </c>
      <c r="H907">
        <v>3</v>
      </c>
      <c r="I907" s="5">
        <v>1.0874999999999999</v>
      </c>
      <c r="J907" s="5">
        <v>0.36249999999999999</v>
      </c>
      <c r="K907">
        <v>5638</v>
      </c>
      <c r="L907" s="15">
        <v>5.3210358283079103E-4</v>
      </c>
      <c r="M907" s="13">
        <v>2.3112628591699198</v>
      </c>
      <c r="N907" s="15">
        <v>0</v>
      </c>
      <c r="O907" s="5">
        <v>0</v>
      </c>
      <c r="P907" s="5">
        <v>0</v>
      </c>
      <c r="Q907" s="5">
        <f t="shared" si="160"/>
        <v>1.0874999999999999</v>
      </c>
      <c r="R907" s="5">
        <f t="shared" si="161"/>
        <v>-1.0874999999999999</v>
      </c>
      <c r="S907" s="15">
        <f t="shared" si="162"/>
        <v>-1</v>
      </c>
      <c r="T907">
        <v>0</v>
      </c>
      <c r="U907" s="5" t="str">
        <f t="shared" si="163"/>
        <v>NA</v>
      </c>
      <c r="V907" s="15">
        <f t="shared" si="164"/>
        <v>0</v>
      </c>
      <c r="W907" s="15">
        <f t="shared" si="165"/>
        <v>0</v>
      </c>
      <c r="X907" s="5">
        <f t="shared" si="166"/>
        <v>0</v>
      </c>
      <c r="Y907" s="5">
        <f t="shared" si="167"/>
        <v>0.9787499999999999</v>
      </c>
      <c r="Z907" s="5">
        <f t="shared" si="168"/>
        <v>-1.141875</v>
      </c>
      <c r="AA907" s="5">
        <f t="shared" si="169"/>
        <v>0.10875000000000001</v>
      </c>
      <c r="AB907" s="5">
        <f t="shared" si="170"/>
        <v>5.4375000000000062E-2</v>
      </c>
    </row>
    <row r="908" spans="1:28" x14ac:dyDescent="0.55000000000000004">
      <c r="A908" s="3" t="s">
        <v>79</v>
      </c>
      <c r="B908" s="3" t="s">
        <v>1661</v>
      </c>
      <c r="C908" t="s">
        <v>31</v>
      </c>
      <c r="D908" s="3" t="s">
        <v>36</v>
      </c>
      <c r="E908" s="3" t="s">
        <v>36</v>
      </c>
      <c r="F908" s="3" t="s">
        <v>77</v>
      </c>
      <c r="G908" s="5">
        <v>0.375</v>
      </c>
      <c r="H908">
        <v>4</v>
      </c>
      <c r="I908" s="5">
        <v>2.85</v>
      </c>
      <c r="J908" s="5">
        <v>0.71250000000000002</v>
      </c>
      <c r="K908">
        <v>85</v>
      </c>
      <c r="L908" s="15">
        <v>4.7058823529411799E-2</v>
      </c>
      <c r="M908" s="13">
        <v>2.3858823529411799</v>
      </c>
      <c r="N908" s="15">
        <v>0</v>
      </c>
      <c r="O908" s="5">
        <v>0</v>
      </c>
      <c r="P908" s="5">
        <v>0</v>
      </c>
      <c r="Q908" s="5">
        <f t="shared" si="160"/>
        <v>2.85</v>
      </c>
      <c r="R908" s="5">
        <f t="shared" si="161"/>
        <v>-2.85</v>
      </c>
      <c r="S908" s="15">
        <f t="shared" si="162"/>
        <v>-1</v>
      </c>
      <c r="T908">
        <v>0</v>
      </c>
      <c r="U908" s="5" t="str">
        <f t="shared" si="163"/>
        <v>NA</v>
      </c>
      <c r="V908" s="15">
        <f t="shared" si="164"/>
        <v>0</v>
      </c>
      <c r="W908" s="15">
        <f t="shared" si="165"/>
        <v>0</v>
      </c>
      <c r="X908" s="5">
        <f t="shared" si="166"/>
        <v>0</v>
      </c>
      <c r="Y908" s="5">
        <f t="shared" si="167"/>
        <v>2.5649999999999999</v>
      </c>
      <c r="Z908" s="5">
        <f t="shared" si="168"/>
        <v>-2.9925000000000002</v>
      </c>
      <c r="AA908" s="5">
        <f t="shared" si="169"/>
        <v>0.28500000000000014</v>
      </c>
      <c r="AB908" s="5">
        <f t="shared" si="170"/>
        <v>0.14250000000000007</v>
      </c>
    </row>
    <row r="909" spans="1:28" x14ac:dyDescent="0.55000000000000004">
      <c r="A909" s="3" t="s">
        <v>79</v>
      </c>
      <c r="B909" s="3" t="s">
        <v>1664</v>
      </c>
      <c r="C909" t="s">
        <v>66</v>
      </c>
      <c r="D909" s="3" t="s">
        <v>36</v>
      </c>
      <c r="E909" s="3" t="s">
        <v>36</v>
      </c>
      <c r="F909" s="3" t="s">
        <v>77</v>
      </c>
      <c r="G909" s="5">
        <v>0.375</v>
      </c>
      <c r="H909">
        <v>5</v>
      </c>
      <c r="I909" s="5">
        <v>3.0249999999999999</v>
      </c>
      <c r="J909" s="5">
        <v>0.60499999999999998</v>
      </c>
      <c r="K909">
        <v>1884</v>
      </c>
      <c r="L909" s="15">
        <v>2.6539278131634801E-3</v>
      </c>
      <c r="M909" s="13">
        <v>4.6260615711252697</v>
      </c>
      <c r="N909" s="15">
        <v>0</v>
      </c>
      <c r="O909" s="5">
        <v>0</v>
      </c>
      <c r="P909" s="5">
        <v>0</v>
      </c>
      <c r="Q909" s="5">
        <f t="shared" si="160"/>
        <v>3.0249999999999999</v>
      </c>
      <c r="R909" s="5">
        <f t="shared" si="161"/>
        <v>-3.0249999999999999</v>
      </c>
      <c r="S909" s="15">
        <f t="shared" si="162"/>
        <v>-1</v>
      </c>
      <c r="T909">
        <v>0</v>
      </c>
      <c r="U909" s="5" t="str">
        <f t="shared" si="163"/>
        <v>NA</v>
      </c>
      <c r="V909" s="15">
        <f t="shared" si="164"/>
        <v>0</v>
      </c>
      <c r="W909" s="15">
        <f t="shared" si="165"/>
        <v>0</v>
      </c>
      <c r="X909" s="5">
        <f t="shared" si="166"/>
        <v>0</v>
      </c>
      <c r="Y909" s="5">
        <f t="shared" si="167"/>
        <v>2.7225000000000001</v>
      </c>
      <c r="Z909" s="5">
        <f t="shared" si="168"/>
        <v>-3.17625</v>
      </c>
      <c r="AA909" s="5">
        <f t="shared" si="169"/>
        <v>0.30249999999999977</v>
      </c>
      <c r="AB909" s="5">
        <f t="shared" si="170"/>
        <v>0.15125000000000011</v>
      </c>
    </row>
    <row r="910" spans="1:28" x14ac:dyDescent="0.55000000000000004">
      <c r="A910" s="3" t="s">
        <v>79</v>
      </c>
      <c r="B910" s="3" t="s">
        <v>1666</v>
      </c>
      <c r="C910" t="s">
        <v>66</v>
      </c>
      <c r="D910" s="3" t="s">
        <v>36</v>
      </c>
      <c r="E910" s="3" t="s">
        <v>36</v>
      </c>
      <c r="F910" s="3" t="s">
        <v>50</v>
      </c>
      <c r="G910" s="5">
        <v>0.375</v>
      </c>
      <c r="H910">
        <v>6</v>
      </c>
      <c r="I910" s="5">
        <v>3.1875</v>
      </c>
      <c r="J910" s="5">
        <v>0.53125</v>
      </c>
      <c r="K910">
        <v>451</v>
      </c>
      <c r="L910" s="15">
        <v>1.3303769401330401E-2</v>
      </c>
      <c r="M910" s="13">
        <v>1.73880266075388</v>
      </c>
      <c r="N910" s="15">
        <v>0</v>
      </c>
      <c r="O910" s="5">
        <v>0</v>
      </c>
      <c r="P910" s="5">
        <v>0</v>
      </c>
      <c r="Q910" s="5">
        <f t="shared" si="160"/>
        <v>3.1875</v>
      </c>
      <c r="R910" s="5">
        <f t="shared" si="161"/>
        <v>-3.1875</v>
      </c>
      <c r="S910" s="15">
        <f t="shared" si="162"/>
        <v>-1</v>
      </c>
      <c r="T910">
        <v>0</v>
      </c>
      <c r="U910" s="5" t="str">
        <f t="shared" si="163"/>
        <v>NA</v>
      </c>
      <c r="V910" s="15">
        <f t="shared" si="164"/>
        <v>0</v>
      </c>
      <c r="W910" s="15">
        <f t="shared" si="165"/>
        <v>0</v>
      </c>
      <c r="X910" s="5">
        <f t="shared" si="166"/>
        <v>0</v>
      </c>
      <c r="Y910" s="5">
        <f t="shared" si="167"/>
        <v>2.8687499999999999</v>
      </c>
      <c r="Z910" s="5">
        <f t="shared" si="168"/>
        <v>-3.3468750000000003</v>
      </c>
      <c r="AA910" s="5">
        <f t="shared" si="169"/>
        <v>0.31875000000000009</v>
      </c>
      <c r="AB910" s="5">
        <f t="shared" si="170"/>
        <v>0.15937500000000027</v>
      </c>
    </row>
    <row r="911" spans="1:28" x14ac:dyDescent="0.55000000000000004">
      <c r="A911" s="3" t="s">
        <v>79</v>
      </c>
      <c r="B911" s="3" t="s">
        <v>1668</v>
      </c>
      <c r="C911" t="s">
        <v>66</v>
      </c>
      <c r="D911" s="3" t="s">
        <v>36</v>
      </c>
      <c r="E911" s="3" t="s">
        <v>36</v>
      </c>
      <c r="F911" s="3" t="s">
        <v>77</v>
      </c>
      <c r="G911" s="5">
        <v>0.375</v>
      </c>
      <c r="H911">
        <v>10</v>
      </c>
      <c r="I911" s="5">
        <v>5.6749999999999998</v>
      </c>
      <c r="J911" s="5">
        <v>0.5675</v>
      </c>
      <c r="K911">
        <v>546</v>
      </c>
      <c r="L911" s="15">
        <v>1.8315018315018302E-2</v>
      </c>
      <c r="M911" s="13">
        <v>2.9805860805860802</v>
      </c>
      <c r="N911" s="15">
        <v>0</v>
      </c>
      <c r="O911" s="5">
        <v>0</v>
      </c>
      <c r="P911" s="5">
        <v>0</v>
      </c>
      <c r="Q911" s="5">
        <f t="shared" si="160"/>
        <v>5.6749999999999998</v>
      </c>
      <c r="R911" s="5">
        <f t="shared" si="161"/>
        <v>-5.6749999999999998</v>
      </c>
      <c r="S911" s="15">
        <f t="shared" si="162"/>
        <v>-1</v>
      </c>
      <c r="T911">
        <v>0</v>
      </c>
      <c r="U911" s="5" t="str">
        <f t="shared" si="163"/>
        <v>NA</v>
      </c>
      <c r="V911" s="15">
        <f t="shared" si="164"/>
        <v>0</v>
      </c>
      <c r="W911" s="15">
        <f t="shared" si="165"/>
        <v>0</v>
      </c>
      <c r="X911" s="5">
        <f t="shared" si="166"/>
        <v>0</v>
      </c>
      <c r="Y911" s="5">
        <f t="shared" si="167"/>
        <v>5.1074999999999999</v>
      </c>
      <c r="Z911" s="5">
        <f t="shared" si="168"/>
        <v>-5.9587500000000002</v>
      </c>
      <c r="AA911" s="5">
        <f t="shared" si="169"/>
        <v>0.56749999999999989</v>
      </c>
      <c r="AB911" s="5">
        <f t="shared" si="170"/>
        <v>0.28375000000000039</v>
      </c>
    </row>
    <row r="912" spans="1:28" x14ac:dyDescent="0.55000000000000004">
      <c r="A912" s="3" t="s">
        <v>79</v>
      </c>
      <c r="B912" s="3" t="s">
        <v>1670</v>
      </c>
      <c r="C912" t="s">
        <v>66</v>
      </c>
      <c r="D912" s="3" t="s">
        <v>36</v>
      </c>
      <c r="E912" s="3" t="s">
        <v>36</v>
      </c>
      <c r="F912" s="3" t="s">
        <v>77</v>
      </c>
      <c r="G912" s="5">
        <v>0.375</v>
      </c>
      <c r="H912">
        <v>16</v>
      </c>
      <c r="I912" s="5">
        <v>13.987500000000001</v>
      </c>
      <c r="J912" s="5">
        <v>0.87421875000000004</v>
      </c>
      <c r="K912">
        <v>871</v>
      </c>
      <c r="L912" s="15">
        <v>1.8369690011481098E-2</v>
      </c>
      <c r="M912" s="13">
        <v>4.0366245694603897</v>
      </c>
      <c r="N912" s="15">
        <v>0</v>
      </c>
      <c r="O912" s="5">
        <v>0</v>
      </c>
      <c r="P912" s="5">
        <v>0</v>
      </c>
      <c r="Q912" s="5">
        <f t="shared" si="160"/>
        <v>13.987500000000001</v>
      </c>
      <c r="R912" s="5">
        <f t="shared" si="161"/>
        <v>-13.987500000000001</v>
      </c>
      <c r="S912" s="15">
        <f t="shared" si="162"/>
        <v>-1</v>
      </c>
      <c r="T912">
        <v>0</v>
      </c>
      <c r="U912" s="5" t="str">
        <f t="shared" si="163"/>
        <v>NA</v>
      </c>
      <c r="V912" s="15">
        <f t="shared" si="164"/>
        <v>0</v>
      </c>
      <c r="W912" s="15">
        <f t="shared" si="165"/>
        <v>0</v>
      </c>
      <c r="X912" s="5">
        <f t="shared" si="166"/>
        <v>0</v>
      </c>
      <c r="Y912" s="5">
        <f t="shared" si="167"/>
        <v>12.588750000000001</v>
      </c>
      <c r="Z912" s="5">
        <f t="shared" si="168"/>
        <v>-14.686875000000001</v>
      </c>
      <c r="AA912" s="5">
        <f t="shared" si="169"/>
        <v>1.3987499999999997</v>
      </c>
      <c r="AB912" s="5">
        <f t="shared" si="170"/>
        <v>0.69937499999999986</v>
      </c>
    </row>
    <row r="913" spans="1:28" x14ac:dyDescent="0.55000000000000004">
      <c r="A913" s="3" t="s">
        <v>79</v>
      </c>
      <c r="B913" s="3" t="s">
        <v>1672</v>
      </c>
      <c r="C913" t="s">
        <v>31</v>
      </c>
      <c r="D913" s="3" t="s">
        <v>36</v>
      </c>
      <c r="E913" s="3" t="s">
        <v>36</v>
      </c>
      <c r="F913" s="3" t="s">
        <v>77</v>
      </c>
      <c r="G913" s="5">
        <v>0.375</v>
      </c>
      <c r="H913">
        <v>44</v>
      </c>
      <c r="I913" s="5">
        <v>19.124999849999998</v>
      </c>
      <c r="J913" s="5">
        <v>0.43465908749999999</v>
      </c>
      <c r="K913">
        <v>2693</v>
      </c>
      <c r="L913" s="15">
        <v>1.63386557742295E-2</v>
      </c>
      <c r="M913" s="13">
        <v>4.2432603044931296</v>
      </c>
      <c r="N913" s="15">
        <v>0</v>
      </c>
      <c r="O913" s="5">
        <v>0</v>
      </c>
      <c r="P913" s="5">
        <v>0</v>
      </c>
      <c r="Q913" s="5">
        <f t="shared" si="160"/>
        <v>19.124999849999998</v>
      </c>
      <c r="R913" s="5">
        <f t="shared" si="161"/>
        <v>-19.124999849999998</v>
      </c>
      <c r="S913" s="15">
        <f t="shared" si="162"/>
        <v>-1</v>
      </c>
      <c r="T913">
        <v>0</v>
      </c>
      <c r="U913" s="5" t="str">
        <f t="shared" si="163"/>
        <v>NA</v>
      </c>
      <c r="V913" s="15">
        <f t="shared" si="164"/>
        <v>0</v>
      </c>
      <c r="W913" s="15">
        <f t="shared" si="165"/>
        <v>0</v>
      </c>
      <c r="X913" s="5">
        <f t="shared" si="166"/>
        <v>0</v>
      </c>
      <c r="Y913" s="5">
        <f t="shared" si="167"/>
        <v>17.212499864999998</v>
      </c>
      <c r="Z913" s="5">
        <f t="shared" si="168"/>
        <v>-20.0812498425</v>
      </c>
      <c r="AA913" s="5">
        <f t="shared" si="169"/>
        <v>1.9124999850000002</v>
      </c>
      <c r="AB913" s="5">
        <f t="shared" si="170"/>
        <v>0.95624999250000187</v>
      </c>
    </row>
    <row r="914" spans="1:28" x14ac:dyDescent="0.55000000000000004">
      <c r="A914" s="3" t="s">
        <v>63</v>
      </c>
      <c r="B914" s="3" t="s">
        <v>1137</v>
      </c>
      <c r="C914" t="s">
        <v>31</v>
      </c>
      <c r="D914" s="3" t="s">
        <v>36</v>
      </c>
      <c r="E914" s="3" t="s">
        <v>36</v>
      </c>
      <c r="F914" s="3" t="s">
        <v>67</v>
      </c>
      <c r="G914" s="5">
        <v>0.38750000000000001</v>
      </c>
      <c r="H914">
        <v>2</v>
      </c>
      <c r="I914" s="5">
        <v>0.95</v>
      </c>
      <c r="J914" s="5">
        <v>0.47499999999999998</v>
      </c>
      <c r="K914">
        <v>146</v>
      </c>
      <c r="L914" s="15">
        <v>1.3698630136986301E-2</v>
      </c>
      <c r="M914" s="13">
        <v>2.2205479452054799</v>
      </c>
      <c r="N914" s="15">
        <v>0</v>
      </c>
      <c r="O914" s="5">
        <v>0</v>
      </c>
      <c r="P914" s="5">
        <v>0</v>
      </c>
      <c r="Q914" s="5">
        <f t="shared" si="160"/>
        <v>0.95</v>
      </c>
      <c r="R914" s="5">
        <f t="shared" si="161"/>
        <v>-0.95</v>
      </c>
      <c r="S914" s="15">
        <f t="shared" si="162"/>
        <v>-1</v>
      </c>
      <c r="T914">
        <v>0</v>
      </c>
      <c r="U914" s="5" t="str">
        <f t="shared" si="163"/>
        <v>NA</v>
      </c>
      <c r="V914" s="15">
        <f t="shared" si="164"/>
        <v>0</v>
      </c>
      <c r="W914" s="15">
        <f t="shared" si="165"/>
        <v>0</v>
      </c>
      <c r="X914" s="5">
        <f t="shared" si="166"/>
        <v>0</v>
      </c>
      <c r="Y914" s="5">
        <f t="shared" si="167"/>
        <v>0.85499999999999998</v>
      </c>
      <c r="Z914" s="5">
        <f t="shared" si="168"/>
        <v>-0.99749999999999994</v>
      </c>
      <c r="AA914" s="5">
        <f t="shared" si="169"/>
        <v>9.4999999999999973E-2</v>
      </c>
      <c r="AB914" s="5">
        <f t="shared" si="170"/>
        <v>4.7499999999999987E-2</v>
      </c>
    </row>
    <row r="915" spans="1:28" x14ac:dyDescent="0.55000000000000004">
      <c r="A915" s="3" t="s">
        <v>63</v>
      </c>
      <c r="B915" s="3" t="s">
        <v>452</v>
      </c>
      <c r="C915" t="s">
        <v>66</v>
      </c>
      <c r="D915" s="3" t="s">
        <v>36</v>
      </c>
      <c r="E915" s="3" t="s">
        <v>36</v>
      </c>
      <c r="F915" s="3" t="s">
        <v>67</v>
      </c>
      <c r="G915" s="5">
        <v>0.38750000000000001</v>
      </c>
      <c r="H915">
        <v>10</v>
      </c>
      <c r="I915" s="5">
        <v>3.7875000000000001</v>
      </c>
      <c r="J915" s="5">
        <v>0.37874999999999998</v>
      </c>
      <c r="K915">
        <v>712</v>
      </c>
      <c r="L915" s="15">
        <v>1.40449438202247E-2</v>
      </c>
      <c r="M915" s="13">
        <v>2.0650280898876399</v>
      </c>
      <c r="N915" s="15">
        <v>0</v>
      </c>
      <c r="O915" s="5">
        <v>0</v>
      </c>
      <c r="P915" s="5">
        <v>0</v>
      </c>
      <c r="Q915" s="5">
        <f t="shared" si="160"/>
        <v>3.7875000000000001</v>
      </c>
      <c r="R915" s="5">
        <f t="shared" si="161"/>
        <v>-3.7875000000000001</v>
      </c>
      <c r="S915" s="15">
        <f t="shared" si="162"/>
        <v>-1</v>
      </c>
      <c r="T915">
        <v>0</v>
      </c>
      <c r="U915" s="5" t="str">
        <f t="shared" si="163"/>
        <v>NA</v>
      </c>
      <c r="V915" s="15">
        <f t="shared" si="164"/>
        <v>0</v>
      </c>
      <c r="W915" s="15">
        <f t="shared" si="165"/>
        <v>0</v>
      </c>
      <c r="X915" s="5">
        <f t="shared" si="166"/>
        <v>0</v>
      </c>
      <c r="Y915" s="5">
        <f t="shared" si="167"/>
        <v>3.4087499999999999</v>
      </c>
      <c r="Z915" s="5">
        <f t="shared" si="168"/>
        <v>-3.9768750000000002</v>
      </c>
      <c r="AA915" s="5">
        <f t="shared" si="169"/>
        <v>0.37875000000000014</v>
      </c>
      <c r="AB915" s="5">
        <f t="shared" si="170"/>
        <v>0.18937500000000007</v>
      </c>
    </row>
    <row r="916" spans="1:28" x14ac:dyDescent="0.55000000000000004">
      <c r="A916" s="3" t="s">
        <v>79</v>
      </c>
      <c r="B916" s="3" t="s">
        <v>1676</v>
      </c>
      <c r="C916" t="s">
        <v>66</v>
      </c>
      <c r="D916" s="3" t="s">
        <v>36</v>
      </c>
      <c r="E916" s="3" t="s">
        <v>36</v>
      </c>
      <c r="F916" s="3" t="s">
        <v>77</v>
      </c>
      <c r="G916" s="5">
        <v>0.38750000000000001</v>
      </c>
      <c r="H916">
        <v>3</v>
      </c>
      <c r="I916" s="5">
        <v>1.9249999875000001</v>
      </c>
      <c r="J916" s="5">
        <v>0.64166666250000004</v>
      </c>
      <c r="K916">
        <v>138</v>
      </c>
      <c r="L916" s="15">
        <v>2.1739130434782598E-2</v>
      </c>
      <c r="M916" s="13">
        <v>2.2869565217391301</v>
      </c>
      <c r="N916" s="15">
        <v>0</v>
      </c>
      <c r="O916" s="5">
        <v>0</v>
      </c>
      <c r="P916" s="5">
        <v>0</v>
      </c>
      <c r="Q916" s="5">
        <f t="shared" si="160"/>
        <v>1.9249999875000001</v>
      </c>
      <c r="R916" s="5">
        <f t="shared" si="161"/>
        <v>-1.9249999875000001</v>
      </c>
      <c r="S916" s="15">
        <f t="shared" si="162"/>
        <v>-1</v>
      </c>
      <c r="T916">
        <v>0</v>
      </c>
      <c r="U916" s="5" t="str">
        <f t="shared" si="163"/>
        <v>NA</v>
      </c>
      <c r="V916" s="15">
        <f t="shared" si="164"/>
        <v>0</v>
      </c>
      <c r="W916" s="15">
        <f t="shared" si="165"/>
        <v>0</v>
      </c>
      <c r="X916" s="5">
        <f t="shared" si="166"/>
        <v>0</v>
      </c>
      <c r="Y916" s="5">
        <f t="shared" si="167"/>
        <v>1.7324999887500001</v>
      </c>
      <c r="Z916" s="5">
        <f t="shared" si="168"/>
        <v>-2.021249986875</v>
      </c>
      <c r="AA916" s="5">
        <f t="shared" si="169"/>
        <v>0.19249999875000001</v>
      </c>
      <c r="AB916" s="5">
        <f t="shared" si="170"/>
        <v>9.6249999374999895E-2</v>
      </c>
    </row>
    <row r="917" spans="1:28" x14ac:dyDescent="0.55000000000000004">
      <c r="A917" s="3" t="s">
        <v>79</v>
      </c>
      <c r="B917" s="3" t="s">
        <v>1678</v>
      </c>
      <c r="C917" t="s">
        <v>31</v>
      </c>
      <c r="D917" s="3" t="s">
        <v>36</v>
      </c>
      <c r="E917" s="3" t="s">
        <v>36</v>
      </c>
      <c r="F917" s="3" t="s">
        <v>77</v>
      </c>
      <c r="G917" s="5">
        <v>0.38750000000000001</v>
      </c>
      <c r="H917">
        <v>5</v>
      </c>
      <c r="I917" s="5">
        <v>4.1375000000000002</v>
      </c>
      <c r="J917" s="5">
        <v>0.82750000000000001</v>
      </c>
      <c r="K917">
        <v>125</v>
      </c>
      <c r="L917" s="15">
        <v>0.04</v>
      </c>
      <c r="M917" s="13">
        <v>2.6608000000000001</v>
      </c>
      <c r="N917" s="15">
        <v>0</v>
      </c>
      <c r="O917" s="5">
        <v>0</v>
      </c>
      <c r="P917" s="5">
        <v>0</v>
      </c>
      <c r="Q917" s="5">
        <f t="shared" si="160"/>
        <v>4.1375000000000002</v>
      </c>
      <c r="R917" s="5">
        <f t="shared" si="161"/>
        <v>-4.1375000000000002</v>
      </c>
      <c r="S917" s="15">
        <f t="shared" si="162"/>
        <v>-1</v>
      </c>
      <c r="T917">
        <v>0</v>
      </c>
      <c r="U917" s="5" t="str">
        <f t="shared" si="163"/>
        <v>NA</v>
      </c>
      <c r="V917" s="15">
        <f t="shared" si="164"/>
        <v>0</v>
      </c>
      <c r="W917" s="15">
        <f t="shared" si="165"/>
        <v>0</v>
      </c>
      <c r="X917" s="5">
        <f t="shared" si="166"/>
        <v>0</v>
      </c>
      <c r="Y917" s="5">
        <f t="shared" si="167"/>
        <v>3.7237500000000003</v>
      </c>
      <c r="Z917" s="5">
        <f t="shared" si="168"/>
        <v>-4.3443750000000003</v>
      </c>
      <c r="AA917" s="5">
        <f t="shared" si="169"/>
        <v>0.41374999999999984</v>
      </c>
      <c r="AB917" s="5">
        <f t="shared" si="170"/>
        <v>0.20687500000000014</v>
      </c>
    </row>
    <row r="918" spans="1:28" x14ac:dyDescent="0.55000000000000004">
      <c r="A918" s="3" t="s">
        <v>79</v>
      </c>
      <c r="B918" s="3" t="s">
        <v>1680</v>
      </c>
      <c r="C918" t="s">
        <v>31</v>
      </c>
      <c r="D918" s="3" t="s">
        <v>36</v>
      </c>
      <c r="E918" s="3" t="s">
        <v>36</v>
      </c>
      <c r="F918" s="3" t="s">
        <v>77</v>
      </c>
      <c r="G918" s="5">
        <v>0.38750000000000001</v>
      </c>
      <c r="H918">
        <v>5</v>
      </c>
      <c r="I918" s="5">
        <v>4.5125000000000002</v>
      </c>
      <c r="J918" s="5">
        <v>0.90249999999999997</v>
      </c>
      <c r="K918">
        <v>74</v>
      </c>
      <c r="L918" s="15">
        <v>6.7567567567567599E-2</v>
      </c>
      <c r="M918" s="13">
        <v>3.83378378378378</v>
      </c>
      <c r="N918" s="15">
        <v>0</v>
      </c>
      <c r="O918" s="5">
        <v>0</v>
      </c>
      <c r="P918" s="5">
        <v>0</v>
      </c>
      <c r="Q918" s="5">
        <f t="shared" si="160"/>
        <v>4.5125000000000002</v>
      </c>
      <c r="R918" s="5">
        <f t="shared" si="161"/>
        <v>-4.5125000000000002</v>
      </c>
      <c r="S918" s="15">
        <f t="shared" si="162"/>
        <v>-1</v>
      </c>
      <c r="T918">
        <v>0</v>
      </c>
      <c r="U918" s="5" t="str">
        <f t="shared" si="163"/>
        <v>NA</v>
      </c>
      <c r="V918" s="15">
        <f t="shared" si="164"/>
        <v>0</v>
      </c>
      <c r="W918" s="15">
        <f t="shared" si="165"/>
        <v>0</v>
      </c>
      <c r="X918" s="5">
        <f t="shared" si="166"/>
        <v>0</v>
      </c>
      <c r="Y918" s="5">
        <f t="shared" si="167"/>
        <v>4.0612500000000002</v>
      </c>
      <c r="Z918" s="5">
        <f t="shared" si="168"/>
        <v>-4.7381250000000001</v>
      </c>
      <c r="AA918" s="5">
        <f t="shared" si="169"/>
        <v>0.45124999999999993</v>
      </c>
      <c r="AB918" s="5">
        <f t="shared" si="170"/>
        <v>0.22562499999999996</v>
      </c>
    </row>
    <row r="919" spans="1:28" x14ac:dyDescent="0.55000000000000004">
      <c r="A919" s="3" t="s">
        <v>79</v>
      </c>
      <c r="B919" s="3" t="s">
        <v>1683</v>
      </c>
      <c r="C919" t="s">
        <v>66</v>
      </c>
      <c r="D919" s="3" t="s">
        <v>36</v>
      </c>
      <c r="E919" s="3" t="s">
        <v>36</v>
      </c>
      <c r="F919" s="3" t="s">
        <v>77</v>
      </c>
      <c r="G919" s="5">
        <v>0.38750000000000001</v>
      </c>
      <c r="H919">
        <v>38</v>
      </c>
      <c r="I919" s="5">
        <v>25.462499924999999</v>
      </c>
      <c r="J919" s="5">
        <v>0.67006578750000001</v>
      </c>
      <c r="K919">
        <v>2118</v>
      </c>
      <c r="L919" s="15">
        <v>1.7941454202077399E-2</v>
      </c>
      <c r="M919" s="13">
        <v>3.83101983002833</v>
      </c>
      <c r="N919" s="15">
        <v>0</v>
      </c>
      <c r="O919" s="5">
        <v>0</v>
      </c>
      <c r="P919" s="5">
        <v>0</v>
      </c>
      <c r="Q919" s="5">
        <f t="shared" si="160"/>
        <v>25.462499924999999</v>
      </c>
      <c r="R919" s="5">
        <f t="shared" si="161"/>
        <v>-25.462499924999999</v>
      </c>
      <c r="S919" s="15">
        <f t="shared" si="162"/>
        <v>-1</v>
      </c>
      <c r="T919">
        <v>0</v>
      </c>
      <c r="U919" s="5" t="str">
        <f t="shared" si="163"/>
        <v>NA</v>
      </c>
      <c r="V919" s="15">
        <f t="shared" si="164"/>
        <v>0</v>
      </c>
      <c r="W919" s="15">
        <f t="shared" si="165"/>
        <v>0</v>
      </c>
      <c r="X919" s="5">
        <f t="shared" si="166"/>
        <v>0</v>
      </c>
      <c r="Y919" s="5">
        <f t="shared" si="167"/>
        <v>22.916249932500001</v>
      </c>
      <c r="Z919" s="5">
        <f t="shared" si="168"/>
        <v>-26.73562492125</v>
      </c>
      <c r="AA919" s="5">
        <f t="shared" si="169"/>
        <v>2.5462499924999982</v>
      </c>
      <c r="AB919" s="5">
        <f t="shared" si="170"/>
        <v>1.2731249962500009</v>
      </c>
    </row>
    <row r="920" spans="1:28" x14ac:dyDescent="0.55000000000000004">
      <c r="A920" s="3" t="s">
        <v>79</v>
      </c>
      <c r="B920" s="3" t="s">
        <v>1685</v>
      </c>
      <c r="C920" t="s">
        <v>31</v>
      </c>
      <c r="D920" s="3" t="s">
        <v>36</v>
      </c>
      <c r="E920" s="3" t="s">
        <v>36</v>
      </c>
      <c r="F920" s="3" t="s">
        <v>77</v>
      </c>
      <c r="G920" s="5">
        <v>0.38750000000000001</v>
      </c>
      <c r="H920">
        <v>57</v>
      </c>
      <c r="I920" s="5">
        <v>40.262499337500003</v>
      </c>
      <c r="J920" s="5">
        <v>0.70635963750000008</v>
      </c>
      <c r="K920">
        <v>866</v>
      </c>
      <c r="L920" s="15">
        <v>6.5819861431870699E-2</v>
      </c>
      <c r="M920" s="13">
        <v>1.56362586605081</v>
      </c>
      <c r="N920" s="15">
        <v>0</v>
      </c>
      <c r="O920" s="5">
        <v>0</v>
      </c>
      <c r="P920" s="5">
        <v>0</v>
      </c>
      <c r="Q920" s="5">
        <f t="shared" si="160"/>
        <v>40.262499337500003</v>
      </c>
      <c r="R920" s="5">
        <f t="shared" si="161"/>
        <v>-40.262499337500003</v>
      </c>
      <c r="S920" s="15">
        <f t="shared" si="162"/>
        <v>-1</v>
      </c>
      <c r="T920">
        <v>0</v>
      </c>
      <c r="U920" s="5" t="str">
        <f t="shared" si="163"/>
        <v>NA</v>
      </c>
      <c r="V920" s="15">
        <f t="shared" si="164"/>
        <v>0</v>
      </c>
      <c r="W920" s="15">
        <f t="shared" si="165"/>
        <v>0</v>
      </c>
      <c r="X920" s="5">
        <f t="shared" si="166"/>
        <v>0</v>
      </c>
      <c r="Y920" s="5">
        <f t="shared" si="167"/>
        <v>36.236249403750001</v>
      </c>
      <c r="Z920" s="5">
        <f t="shared" si="168"/>
        <v>-42.275624304375008</v>
      </c>
      <c r="AA920" s="5">
        <f t="shared" si="169"/>
        <v>4.0262499337500017</v>
      </c>
      <c r="AB920" s="5">
        <f t="shared" si="170"/>
        <v>2.0131249668750044</v>
      </c>
    </row>
    <row r="921" spans="1:28" x14ac:dyDescent="0.55000000000000004">
      <c r="A921" s="3" t="s">
        <v>79</v>
      </c>
      <c r="B921" s="3" t="s">
        <v>1687</v>
      </c>
      <c r="C921" t="s">
        <v>66</v>
      </c>
      <c r="D921" s="3" t="s">
        <v>36</v>
      </c>
      <c r="E921" s="3" t="s">
        <v>36</v>
      </c>
      <c r="F921" s="3" t="s">
        <v>77</v>
      </c>
      <c r="G921" s="5">
        <v>0.38750000000000001</v>
      </c>
      <c r="H921">
        <v>302</v>
      </c>
      <c r="I921" s="5">
        <v>207.23749624999999</v>
      </c>
      <c r="J921" s="5">
        <v>0.68621687499999995</v>
      </c>
      <c r="K921">
        <v>5144</v>
      </c>
      <c r="L921" s="15">
        <v>5.8709175738724702E-2</v>
      </c>
      <c r="M921" s="13">
        <v>2.4230559875583202</v>
      </c>
      <c r="N921" s="15">
        <v>0</v>
      </c>
      <c r="O921" s="5">
        <v>0</v>
      </c>
      <c r="P921" s="5">
        <v>0</v>
      </c>
      <c r="Q921" s="5">
        <f t="shared" si="160"/>
        <v>207.23749624999999</v>
      </c>
      <c r="R921" s="5">
        <f t="shared" si="161"/>
        <v>-207.23749624999999</v>
      </c>
      <c r="S921" s="15">
        <f t="shared" si="162"/>
        <v>-1</v>
      </c>
      <c r="T921">
        <v>0</v>
      </c>
      <c r="U921" s="5" t="str">
        <f t="shared" si="163"/>
        <v>NA</v>
      </c>
      <c r="V921" s="15">
        <f t="shared" si="164"/>
        <v>0</v>
      </c>
      <c r="W921" s="15">
        <f t="shared" si="165"/>
        <v>0</v>
      </c>
      <c r="X921" s="5">
        <f t="shared" si="166"/>
        <v>0</v>
      </c>
      <c r="Y921" s="5">
        <f t="shared" si="167"/>
        <v>186.51374662500001</v>
      </c>
      <c r="Z921" s="5">
        <f t="shared" si="168"/>
        <v>-217.59937106250001</v>
      </c>
      <c r="AA921" s="5">
        <f t="shared" si="169"/>
        <v>20.723749624999982</v>
      </c>
      <c r="AB921" s="5">
        <f t="shared" si="170"/>
        <v>10.36187481250002</v>
      </c>
    </row>
    <row r="922" spans="1:28" x14ac:dyDescent="0.55000000000000004">
      <c r="A922" s="3" t="s">
        <v>79</v>
      </c>
      <c r="B922" s="3" t="s">
        <v>1689</v>
      </c>
      <c r="C922" t="s">
        <v>66</v>
      </c>
      <c r="D922" s="3" t="s">
        <v>36</v>
      </c>
      <c r="E922" s="3" t="s">
        <v>36</v>
      </c>
      <c r="F922" s="3" t="s">
        <v>77</v>
      </c>
      <c r="G922" s="5">
        <v>0.4</v>
      </c>
      <c r="H922">
        <v>1</v>
      </c>
      <c r="I922" s="5">
        <v>0.32500000000000001</v>
      </c>
      <c r="J922" s="5">
        <v>0.32500000000000001</v>
      </c>
      <c r="K922">
        <v>590</v>
      </c>
      <c r="L922" s="15">
        <v>1.69491525423729E-3</v>
      </c>
      <c r="M922" s="13">
        <v>3.49220338983051</v>
      </c>
      <c r="N922" s="15">
        <v>0</v>
      </c>
      <c r="O922" s="5">
        <v>0</v>
      </c>
      <c r="P922" s="5">
        <v>0</v>
      </c>
      <c r="Q922" s="5">
        <f t="shared" si="160"/>
        <v>0.32500000000000001</v>
      </c>
      <c r="R922" s="5">
        <f t="shared" si="161"/>
        <v>-0.32500000000000001</v>
      </c>
      <c r="S922" s="15">
        <f t="shared" si="162"/>
        <v>-1</v>
      </c>
      <c r="T922">
        <v>0</v>
      </c>
      <c r="U922" s="5" t="str">
        <f t="shared" si="163"/>
        <v>NA</v>
      </c>
      <c r="V922" s="15">
        <f t="shared" si="164"/>
        <v>0</v>
      </c>
      <c r="W922" s="15">
        <f t="shared" si="165"/>
        <v>0</v>
      </c>
      <c r="X922" s="5">
        <f t="shared" si="166"/>
        <v>0</v>
      </c>
      <c r="Y922" s="5">
        <f t="shared" si="167"/>
        <v>0.29250000000000004</v>
      </c>
      <c r="Z922" s="5">
        <f t="shared" si="168"/>
        <v>-0.34125000000000005</v>
      </c>
      <c r="AA922" s="5">
        <f t="shared" si="169"/>
        <v>3.2499999999999973E-2</v>
      </c>
      <c r="AB922" s="5">
        <f t="shared" si="170"/>
        <v>1.6250000000000042E-2</v>
      </c>
    </row>
    <row r="923" spans="1:28" x14ac:dyDescent="0.55000000000000004">
      <c r="A923" s="3" t="s">
        <v>79</v>
      </c>
      <c r="B923" s="3" t="s">
        <v>1691</v>
      </c>
      <c r="C923" t="s">
        <v>66</v>
      </c>
      <c r="D923" s="3" t="s">
        <v>36</v>
      </c>
      <c r="E923" s="3" t="s">
        <v>36</v>
      </c>
      <c r="F923" s="3" t="s">
        <v>50</v>
      </c>
      <c r="G923" s="5">
        <v>0.4</v>
      </c>
      <c r="H923">
        <v>4</v>
      </c>
      <c r="I923" s="5">
        <v>1.7375</v>
      </c>
      <c r="J923" s="5">
        <v>0.43437500000000001</v>
      </c>
      <c r="K923">
        <v>274</v>
      </c>
      <c r="L923" s="15">
        <v>1.4598540145985399E-2</v>
      </c>
      <c r="M923" s="13">
        <v>2.2204379562043801</v>
      </c>
      <c r="N923" s="15">
        <v>0</v>
      </c>
      <c r="O923" s="5">
        <v>0</v>
      </c>
      <c r="P923" s="5">
        <v>0</v>
      </c>
      <c r="Q923" s="5">
        <f t="shared" si="160"/>
        <v>1.7375</v>
      </c>
      <c r="R923" s="5">
        <f t="shared" si="161"/>
        <v>-1.7375</v>
      </c>
      <c r="S923" s="15">
        <f t="shared" si="162"/>
        <v>-1</v>
      </c>
      <c r="T923">
        <v>0</v>
      </c>
      <c r="U923" s="5" t="str">
        <f t="shared" si="163"/>
        <v>NA</v>
      </c>
      <c r="V923" s="15">
        <f t="shared" si="164"/>
        <v>0</v>
      </c>
      <c r="W923" s="15">
        <f t="shared" si="165"/>
        <v>0</v>
      </c>
      <c r="X923" s="5">
        <f t="shared" si="166"/>
        <v>0</v>
      </c>
      <c r="Y923" s="5">
        <f t="shared" si="167"/>
        <v>1.56375</v>
      </c>
      <c r="Z923" s="5">
        <f t="shared" si="168"/>
        <v>-1.8243750000000001</v>
      </c>
      <c r="AA923" s="5">
        <f t="shared" si="169"/>
        <v>0.17375000000000007</v>
      </c>
      <c r="AB923" s="5">
        <f t="shared" si="170"/>
        <v>8.6875000000000036E-2</v>
      </c>
    </row>
    <row r="924" spans="1:28" x14ac:dyDescent="0.55000000000000004">
      <c r="A924" s="3" t="s">
        <v>79</v>
      </c>
      <c r="B924" s="3" t="s">
        <v>1693</v>
      </c>
      <c r="C924" t="s">
        <v>66</v>
      </c>
      <c r="D924" s="3" t="s">
        <v>36</v>
      </c>
      <c r="E924" s="3" t="s">
        <v>36</v>
      </c>
      <c r="F924" s="3" t="s">
        <v>77</v>
      </c>
      <c r="G924" s="5">
        <v>0.4</v>
      </c>
      <c r="H924">
        <v>6</v>
      </c>
      <c r="I924" s="5">
        <v>3.15</v>
      </c>
      <c r="J924" s="5">
        <v>0.52500000000000002</v>
      </c>
      <c r="K924">
        <v>789</v>
      </c>
      <c r="L924" s="15">
        <v>7.6045627376425898E-3</v>
      </c>
      <c r="M924" s="13">
        <v>3.0470215462610901</v>
      </c>
      <c r="N924" s="15">
        <v>0</v>
      </c>
      <c r="O924" s="5">
        <v>0</v>
      </c>
      <c r="P924" s="5">
        <v>0</v>
      </c>
      <c r="Q924" s="5">
        <f t="shared" si="160"/>
        <v>3.15</v>
      </c>
      <c r="R924" s="5">
        <f t="shared" si="161"/>
        <v>-3.15</v>
      </c>
      <c r="S924" s="15">
        <f t="shared" si="162"/>
        <v>-1</v>
      </c>
      <c r="T924">
        <v>0</v>
      </c>
      <c r="U924" s="5" t="str">
        <f t="shared" si="163"/>
        <v>NA</v>
      </c>
      <c r="V924" s="15">
        <f t="shared" si="164"/>
        <v>0</v>
      </c>
      <c r="W924" s="15">
        <f t="shared" si="165"/>
        <v>0</v>
      </c>
      <c r="X924" s="5">
        <f t="shared" si="166"/>
        <v>0</v>
      </c>
      <c r="Y924" s="5">
        <f t="shared" si="167"/>
        <v>2.835</v>
      </c>
      <c r="Z924" s="5">
        <f t="shared" si="168"/>
        <v>-3.3075000000000001</v>
      </c>
      <c r="AA924" s="5">
        <f t="shared" si="169"/>
        <v>0.31499999999999995</v>
      </c>
      <c r="AB924" s="5">
        <f t="shared" si="170"/>
        <v>0.1575000000000002</v>
      </c>
    </row>
    <row r="925" spans="1:28" x14ac:dyDescent="0.55000000000000004">
      <c r="A925" s="3" t="s">
        <v>79</v>
      </c>
      <c r="B925" s="3" t="s">
        <v>1695</v>
      </c>
      <c r="C925" t="s">
        <v>31</v>
      </c>
      <c r="D925" s="3" t="s">
        <v>36</v>
      </c>
      <c r="E925" s="3" t="s">
        <v>36</v>
      </c>
      <c r="F925" s="3" t="s">
        <v>77</v>
      </c>
      <c r="G925" s="5">
        <v>0.4</v>
      </c>
      <c r="H925">
        <v>11</v>
      </c>
      <c r="I925" s="5">
        <v>11.9625</v>
      </c>
      <c r="J925" s="5">
        <v>1.0874999999999999</v>
      </c>
      <c r="K925">
        <v>241</v>
      </c>
      <c r="L925" s="15">
        <v>4.5643153526970993E-2</v>
      </c>
      <c r="M925" s="13">
        <v>1.4489626556016599</v>
      </c>
      <c r="N925" s="15">
        <v>0</v>
      </c>
      <c r="O925" s="5">
        <v>0</v>
      </c>
      <c r="P925" s="5">
        <v>0</v>
      </c>
      <c r="Q925" s="5">
        <f t="shared" si="160"/>
        <v>11.9625</v>
      </c>
      <c r="R925" s="5">
        <f t="shared" si="161"/>
        <v>-11.9625</v>
      </c>
      <c r="S925" s="15">
        <f t="shared" si="162"/>
        <v>-1</v>
      </c>
      <c r="T925">
        <v>0</v>
      </c>
      <c r="U925" s="5" t="str">
        <f t="shared" si="163"/>
        <v>NA</v>
      </c>
      <c r="V925" s="15">
        <f t="shared" si="164"/>
        <v>0</v>
      </c>
      <c r="W925" s="15">
        <f t="shared" si="165"/>
        <v>0</v>
      </c>
      <c r="X925" s="5">
        <f t="shared" si="166"/>
        <v>0</v>
      </c>
      <c r="Y925" s="5">
        <f t="shared" si="167"/>
        <v>10.766250000000001</v>
      </c>
      <c r="Z925" s="5">
        <f t="shared" si="168"/>
        <v>-12.560625000000002</v>
      </c>
      <c r="AA925" s="5">
        <f t="shared" si="169"/>
        <v>1.1962499999999991</v>
      </c>
      <c r="AB925" s="5">
        <f t="shared" si="170"/>
        <v>0.59812500000000135</v>
      </c>
    </row>
    <row r="926" spans="1:28" x14ac:dyDescent="0.55000000000000004">
      <c r="A926" s="3" t="s">
        <v>63</v>
      </c>
      <c r="B926" s="3" t="s">
        <v>1697</v>
      </c>
      <c r="C926" t="s">
        <v>66</v>
      </c>
      <c r="D926" s="3" t="s">
        <v>36</v>
      </c>
      <c r="E926" s="3" t="s">
        <v>36</v>
      </c>
      <c r="F926" s="3" t="s">
        <v>67</v>
      </c>
      <c r="G926" s="5">
        <v>0.41249999999999998</v>
      </c>
      <c r="H926">
        <v>40</v>
      </c>
      <c r="I926" s="5">
        <v>17.074999999999999</v>
      </c>
      <c r="J926" s="5">
        <v>0.426875</v>
      </c>
      <c r="K926">
        <v>4182</v>
      </c>
      <c r="L926" s="15">
        <v>9.5648015303682506E-3</v>
      </c>
      <c r="M926" s="13">
        <v>4.2221664275466297</v>
      </c>
      <c r="N926" s="15">
        <v>0</v>
      </c>
      <c r="O926" s="5">
        <v>0</v>
      </c>
      <c r="P926" s="5">
        <v>0</v>
      </c>
      <c r="Q926" s="5">
        <f t="shared" si="160"/>
        <v>17.074999999999999</v>
      </c>
      <c r="R926" s="5">
        <f t="shared" si="161"/>
        <v>-17.074999999999999</v>
      </c>
      <c r="S926" s="15">
        <f t="shared" si="162"/>
        <v>-1</v>
      </c>
      <c r="T926">
        <v>0</v>
      </c>
      <c r="U926" s="5" t="str">
        <f t="shared" si="163"/>
        <v>NA</v>
      </c>
      <c r="V926" s="15">
        <f t="shared" si="164"/>
        <v>0</v>
      </c>
      <c r="W926" s="15">
        <f t="shared" si="165"/>
        <v>0</v>
      </c>
      <c r="X926" s="5">
        <f t="shared" si="166"/>
        <v>0</v>
      </c>
      <c r="Y926" s="5">
        <f t="shared" si="167"/>
        <v>15.3675</v>
      </c>
      <c r="Z926" s="5">
        <f t="shared" si="168"/>
        <v>-17.928750000000001</v>
      </c>
      <c r="AA926" s="5">
        <f t="shared" si="169"/>
        <v>1.7074999999999996</v>
      </c>
      <c r="AB926" s="5">
        <f t="shared" si="170"/>
        <v>0.85375000000000156</v>
      </c>
    </row>
    <row r="927" spans="1:28" x14ac:dyDescent="0.55000000000000004">
      <c r="A927" s="3" t="s">
        <v>63</v>
      </c>
      <c r="B927" s="3" t="s">
        <v>1458</v>
      </c>
      <c r="C927" t="s">
        <v>31</v>
      </c>
      <c r="D927" s="3" t="s">
        <v>36</v>
      </c>
      <c r="E927" s="3" t="s">
        <v>36</v>
      </c>
      <c r="F927" s="3" t="s">
        <v>67</v>
      </c>
      <c r="G927" s="5">
        <v>0.41249999999999998</v>
      </c>
      <c r="H927">
        <v>97</v>
      </c>
      <c r="I927" s="5">
        <v>72.049999499999998</v>
      </c>
      <c r="J927" s="5">
        <v>0.74278350000000004</v>
      </c>
      <c r="K927">
        <v>5132</v>
      </c>
      <c r="L927" s="15">
        <v>1.8901013250194901E-2</v>
      </c>
      <c r="M927" s="13">
        <v>1.65227981293843</v>
      </c>
      <c r="N927" s="15">
        <v>0</v>
      </c>
      <c r="O927" s="5">
        <v>0</v>
      </c>
      <c r="P927" s="5">
        <v>0</v>
      </c>
      <c r="Q927" s="5">
        <f t="shared" si="160"/>
        <v>72.049999499999998</v>
      </c>
      <c r="R927" s="5">
        <f t="shared" si="161"/>
        <v>-72.049999499999998</v>
      </c>
      <c r="S927" s="15">
        <f t="shared" si="162"/>
        <v>-1</v>
      </c>
      <c r="T927">
        <v>0</v>
      </c>
      <c r="U927" s="5" t="str">
        <f t="shared" si="163"/>
        <v>NA</v>
      </c>
      <c r="V927" s="15">
        <f t="shared" si="164"/>
        <v>0</v>
      </c>
      <c r="W927" s="15">
        <f t="shared" si="165"/>
        <v>0</v>
      </c>
      <c r="X927" s="5">
        <f t="shared" si="166"/>
        <v>0</v>
      </c>
      <c r="Y927" s="5">
        <f t="shared" si="167"/>
        <v>64.844999549999997</v>
      </c>
      <c r="Z927" s="5">
        <f t="shared" si="168"/>
        <v>-75.652499474999999</v>
      </c>
      <c r="AA927" s="5">
        <f t="shared" si="169"/>
        <v>7.2049999500000013</v>
      </c>
      <c r="AB927" s="5">
        <f t="shared" si="170"/>
        <v>3.6024999750000006</v>
      </c>
    </row>
    <row r="928" spans="1:28" x14ac:dyDescent="0.55000000000000004">
      <c r="A928" s="3" t="s">
        <v>79</v>
      </c>
      <c r="B928" s="3" t="s">
        <v>1700</v>
      </c>
      <c r="C928" t="s">
        <v>31</v>
      </c>
      <c r="D928" s="3" t="s">
        <v>36</v>
      </c>
      <c r="E928" s="3" t="s">
        <v>36</v>
      </c>
      <c r="F928" s="3" t="s">
        <v>77</v>
      </c>
      <c r="G928" s="5">
        <v>0.41249999999999998</v>
      </c>
      <c r="H928">
        <v>1</v>
      </c>
      <c r="I928" s="5">
        <v>0.41249999999999998</v>
      </c>
      <c r="J928" s="5">
        <v>0.41249999999999998</v>
      </c>
      <c r="K928">
        <v>87</v>
      </c>
      <c r="L928" s="15">
        <v>1.1494252873563199E-2</v>
      </c>
      <c r="M928" s="13">
        <v>3.0919540229885101</v>
      </c>
      <c r="N928" s="15">
        <v>0</v>
      </c>
      <c r="O928" s="5">
        <v>0</v>
      </c>
      <c r="P928" s="5">
        <v>0</v>
      </c>
      <c r="Q928" s="5">
        <f t="shared" si="160"/>
        <v>0.41249999999999998</v>
      </c>
      <c r="R928" s="5">
        <f t="shared" si="161"/>
        <v>-0.41249999999999998</v>
      </c>
      <c r="S928" s="15">
        <f t="shared" si="162"/>
        <v>-1</v>
      </c>
      <c r="T928">
        <v>0</v>
      </c>
      <c r="U928" s="5" t="str">
        <f t="shared" si="163"/>
        <v>NA</v>
      </c>
      <c r="V928" s="15">
        <f t="shared" si="164"/>
        <v>0</v>
      </c>
      <c r="W928" s="15">
        <f t="shared" si="165"/>
        <v>0</v>
      </c>
      <c r="X928" s="5">
        <f t="shared" si="166"/>
        <v>0</v>
      </c>
      <c r="Y928" s="5">
        <f t="shared" si="167"/>
        <v>0.37124999999999997</v>
      </c>
      <c r="Z928" s="5">
        <f t="shared" si="168"/>
        <v>-0.43312499999999998</v>
      </c>
      <c r="AA928" s="5">
        <f t="shared" si="169"/>
        <v>4.1250000000000009E-2</v>
      </c>
      <c r="AB928" s="5">
        <f t="shared" si="170"/>
        <v>2.0625000000000004E-2</v>
      </c>
    </row>
    <row r="929" spans="1:28" x14ac:dyDescent="0.55000000000000004">
      <c r="A929" s="3" t="s">
        <v>79</v>
      </c>
      <c r="B929" s="3" t="s">
        <v>1702</v>
      </c>
      <c r="C929" t="s">
        <v>66</v>
      </c>
      <c r="D929" s="3" t="s">
        <v>36</v>
      </c>
      <c r="E929" s="3" t="s">
        <v>36</v>
      </c>
      <c r="F929" s="3" t="s">
        <v>77</v>
      </c>
      <c r="G929" s="5">
        <v>0.41249999999999998</v>
      </c>
      <c r="H929">
        <v>1</v>
      </c>
      <c r="I929" s="5">
        <v>0.41249999999999998</v>
      </c>
      <c r="J929" s="5">
        <v>0.41249999999999998</v>
      </c>
      <c r="K929">
        <v>662</v>
      </c>
      <c r="L929" s="15">
        <v>1.5105740181268902E-3</v>
      </c>
      <c r="M929" s="13">
        <v>5.2427492447129902</v>
      </c>
      <c r="N929" s="15">
        <v>0</v>
      </c>
      <c r="O929" s="5">
        <v>0</v>
      </c>
      <c r="P929" s="5">
        <v>0</v>
      </c>
      <c r="Q929" s="5">
        <f t="shared" si="160"/>
        <v>0.41249999999999998</v>
      </c>
      <c r="R929" s="5">
        <f t="shared" si="161"/>
        <v>-0.41249999999999998</v>
      </c>
      <c r="S929" s="15">
        <f t="shared" si="162"/>
        <v>-1</v>
      </c>
      <c r="T929">
        <v>0</v>
      </c>
      <c r="U929" s="5" t="str">
        <f t="shared" si="163"/>
        <v>NA</v>
      </c>
      <c r="V929" s="15">
        <f t="shared" si="164"/>
        <v>0</v>
      </c>
      <c r="W929" s="15">
        <f t="shared" si="165"/>
        <v>0</v>
      </c>
      <c r="X929" s="5">
        <f t="shared" si="166"/>
        <v>0</v>
      </c>
      <c r="Y929" s="5">
        <f t="shared" si="167"/>
        <v>0.37124999999999997</v>
      </c>
      <c r="Z929" s="5">
        <f t="shared" si="168"/>
        <v>-0.43312499999999998</v>
      </c>
      <c r="AA929" s="5">
        <f t="shared" si="169"/>
        <v>4.1250000000000009E-2</v>
      </c>
      <c r="AB929" s="5">
        <f t="shared" si="170"/>
        <v>2.0625000000000004E-2</v>
      </c>
    </row>
    <row r="930" spans="1:28" x14ac:dyDescent="0.55000000000000004">
      <c r="A930" s="3" t="s">
        <v>79</v>
      </c>
      <c r="B930" s="3" t="s">
        <v>1704</v>
      </c>
      <c r="C930" t="s">
        <v>66</v>
      </c>
      <c r="D930" s="3" t="s">
        <v>36</v>
      </c>
      <c r="E930" s="3" t="s">
        <v>36</v>
      </c>
      <c r="F930" s="3" t="s">
        <v>77</v>
      </c>
      <c r="G930" s="5">
        <v>0.41249999999999998</v>
      </c>
      <c r="H930">
        <v>2</v>
      </c>
      <c r="I930" s="5">
        <v>2</v>
      </c>
      <c r="J930" s="5">
        <v>1</v>
      </c>
      <c r="K930">
        <v>200</v>
      </c>
      <c r="L930" s="15">
        <v>0.01</v>
      </c>
      <c r="M930" s="13">
        <v>3.1335000000000002</v>
      </c>
      <c r="N930" s="15">
        <v>0</v>
      </c>
      <c r="O930" s="5">
        <v>0</v>
      </c>
      <c r="P930" s="5">
        <v>0</v>
      </c>
      <c r="Q930" s="5">
        <f t="shared" si="160"/>
        <v>2</v>
      </c>
      <c r="R930" s="5">
        <f t="shared" si="161"/>
        <v>-2</v>
      </c>
      <c r="S930" s="15">
        <f t="shared" si="162"/>
        <v>-1</v>
      </c>
      <c r="T930">
        <v>0</v>
      </c>
      <c r="U930" s="5" t="str">
        <f t="shared" si="163"/>
        <v>NA</v>
      </c>
      <c r="V930" s="15">
        <f t="shared" si="164"/>
        <v>0</v>
      </c>
      <c r="W930" s="15">
        <f t="shared" si="165"/>
        <v>0</v>
      </c>
      <c r="X930" s="5">
        <f t="shared" si="166"/>
        <v>0</v>
      </c>
      <c r="Y930" s="5">
        <f t="shared" si="167"/>
        <v>1.8</v>
      </c>
      <c r="Z930" s="5">
        <f t="shared" si="168"/>
        <v>-2.1</v>
      </c>
      <c r="AA930" s="5">
        <f t="shared" si="169"/>
        <v>0.19999999999999996</v>
      </c>
      <c r="AB930" s="5">
        <f t="shared" si="170"/>
        <v>0.10000000000000009</v>
      </c>
    </row>
    <row r="931" spans="1:28" x14ac:dyDescent="0.55000000000000004">
      <c r="A931" s="3" t="s">
        <v>79</v>
      </c>
      <c r="B931" s="3" t="s">
        <v>1706</v>
      </c>
      <c r="C931" t="s">
        <v>66</v>
      </c>
      <c r="D931" s="3" t="s">
        <v>36</v>
      </c>
      <c r="E931" s="3" t="s">
        <v>36</v>
      </c>
      <c r="F931" s="3" t="s">
        <v>77</v>
      </c>
      <c r="G931" s="5">
        <v>0.41249999999999998</v>
      </c>
      <c r="H931">
        <v>14</v>
      </c>
      <c r="I931" s="5">
        <v>17.174999974999999</v>
      </c>
      <c r="J931" s="5">
        <v>1.2267857124999999</v>
      </c>
      <c r="K931">
        <v>901</v>
      </c>
      <c r="L931" s="15">
        <v>1.55382907880133E-2</v>
      </c>
      <c r="M931" s="13">
        <v>2.9325194228634799</v>
      </c>
      <c r="N931" s="15">
        <v>0</v>
      </c>
      <c r="O931" s="5">
        <v>0</v>
      </c>
      <c r="P931" s="5">
        <v>0</v>
      </c>
      <c r="Q931" s="5">
        <f t="shared" si="160"/>
        <v>17.174999974999999</v>
      </c>
      <c r="R931" s="5">
        <f t="shared" si="161"/>
        <v>-17.174999974999999</v>
      </c>
      <c r="S931" s="15">
        <f t="shared" si="162"/>
        <v>-1</v>
      </c>
      <c r="T931">
        <v>0</v>
      </c>
      <c r="U931" s="5" t="str">
        <f t="shared" si="163"/>
        <v>NA</v>
      </c>
      <c r="V931" s="15">
        <f t="shared" si="164"/>
        <v>0</v>
      </c>
      <c r="W931" s="15">
        <f t="shared" si="165"/>
        <v>0</v>
      </c>
      <c r="X931" s="5">
        <f t="shared" si="166"/>
        <v>0</v>
      </c>
      <c r="Y931" s="5">
        <f t="shared" si="167"/>
        <v>15.457499977499999</v>
      </c>
      <c r="Z931" s="5">
        <f t="shared" si="168"/>
        <v>-18.033749973749998</v>
      </c>
      <c r="AA931" s="5">
        <f t="shared" si="169"/>
        <v>1.7174999974999992</v>
      </c>
      <c r="AB931" s="5">
        <f t="shared" si="170"/>
        <v>0.85874999874999958</v>
      </c>
    </row>
    <row r="932" spans="1:28" x14ac:dyDescent="0.55000000000000004">
      <c r="A932" s="3" t="s">
        <v>79</v>
      </c>
      <c r="B932" s="3" t="s">
        <v>1708</v>
      </c>
      <c r="C932" t="s">
        <v>66</v>
      </c>
      <c r="D932" s="3" t="s">
        <v>36</v>
      </c>
      <c r="E932" s="3" t="s">
        <v>36</v>
      </c>
      <c r="F932" s="3" t="s">
        <v>77</v>
      </c>
      <c r="G932" s="5">
        <v>0.41249999999999998</v>
      </c>
      <c r="H932">
        <v>37</v>
      </c>
      <c r="I932" s="5">
        <v>27.312499975000001</v>
      </c>
      <c r="J932" s="5">
        <v>0.73817567500000003</v>
      </c>
      <c r="K932">
        <v>864</v>
      </c>
      <c r="L932" s="15">
        <v>4.2824074074074098E-2</v>
      </c>
      <c r="M932" s="13">
        <v>2.3857638888888899</v>
      </c>
      <c r="N932" s="15">
        <v>0</v>
      </c>
      <c r="O932" s="5">
        <v>0</v>
      </c>
      <c r="P932" s="5">
        <v>0</v>
      </c>
      <c r="Q932" s="5">
        <f t="shared" si="160"/>
        <v>27.312499975000001</v>
      </c>
      <c r="R932" s="5">
        <f t="shared" si="161"/>
        <v>-27.312499975000001</v>
      </c>
      <c r="S932" s="15">
        <f t="shared" si="162"/>
        <v>-1</v>
      </c>
      <c r="T932">
        <v>0</v>
      </c>
      <c r="U932" s="5" t="str">
        <f t="shared" si="163"/>
        <v>NA</v>
      </c>
      <c r="V932" s="15">
        <f t="shared" si="164"/>
        <v>0</v>
      </c>
      <c r="W932" s="15">
        <f t="shared" si="165"/>
        <v>0</v>
      </c>
      <c r="X932" s="5">
        <f t="shared" si="166"/>
        <v>0</v>
      </c>
      <c r="Y932" s="5">
        <f t="shared" si="167"/>
        <v>24.581249977500001</v>
      </c>
      <c r="Z932" s="5">
        <f t="shared" si="168"/>
        <v>-28.678124973750002</v>
      </c>
      <c r="AA932" s="5">
        <f t="shared" si="169"/>
        <v>2.7312499975000009</v>
      </c>
      <c r="AB932" s="5">
        <f t="shared" si="170"/>
        <v>1.3656249987500004</v>
      </c>
    </row>
    <row r="933" spans="1:28" x14ac:dyDescent="0.55000000000000004">
      <c r="A933" s="3" t="s">
        <v>63</v>
      </c>
      <c r="B933" s="3" t="s">
        <v>1710</v>
      </c>
      <c r="C933" t="s">
        <v>31</v>
      </c>
      <c r="D933" s="3" t="s">
        <v>36</v>
      </c>
      <c r="E933" s="3" t="s">
        <v>36</v>
      </c>
      <c r="F933" s="3" t="s">
        <v>67</v>
      </c>
      <c r="G933" s="5">
        <v>0.42499999999999999</v>
      </c>
      <c r="H933">
        <v>3</v>
      </c>
      <c r="I933" s="5">
        <v>1.4374999875000003</v>
      </c>
      <c r="J933" s="5">
        <v>0.47916666250000006</v>
      </c>
      <c r="K933">
        <v>415</v>
      </c>
      <c r="L933" s="15">
        <v>7.2289156626505991E-3</v>
      </c>
      <c r="M933" s="13">
        <v>3.0657831325301199</v>
      </c>
      <c r="N933" s="15">
        <v>0</v>
      </c>
      <c r="O933" s="5">
        <v>0</v>
      </c>
      <c r="P933" s="5">
        <v>0</v>
      </c>
      <c r="Q933" s="5">
        <f t="shared" si="160"/>
        <v>1.4374999875000003</v>
      </c>
      <c r="R933" s="5">
        <f t="shared" si="161"/>
        <v>-1.4374999875000003</v>
      </c>
      <c r="S933" s="15">
        <f t="shared" si="162"/>
        <v>-1</v>
      </c>
      <c r="T933">
        <v>0</v>
      </c>
      <c r="U933" s="5" t="str">
        <f t="shared" si="163"/>
        <v>NA</v>
      </c>
      <c r="V933" s="15">
        <f t="shared" si="164"/>
        <v>0</v>
      </c>
      <c r="W933" s="15">
        <f t="shared" si="165"/>
        <v>0</v>
      </c>
      <c r="X933" s="5">
        <f t="shared" si="166"/>
        <v>0</v>
      </c>
      <c r="Y933" s="5">
        <f t="shared" si="167"/>
        <v>1.2937499887500004</v>
      </c>
      <c r="Z933" s="5">
        <f t="shared" si="168"/>
        <v>-1.5093749868750004</v>
      </c>
      <c r="AA933" s="5">
        <f t="shared" si="169"/>
        <v>0.14374999874999994</v>
      </c>
      <c r="AB933" s="5">
        <f t="shared" si="170"/>
        <v>7.1874999375000082E-2</v>
      </c>
    </row>
    <row r="934" spans="1:28" x14ac:dyDescent="0.55000000000000004">
      <c r="A934" s="3" t="s">
        <v>63</v>
      </c>
      <c r="B934" s="3" t="s">
        <v>1712</v>
      </c>
      <c r="C934" t="s">
        <v>31</v>
      </c>
      <c r="D934" s="3" t="s">
        <v>36</v>
      </c>
      <c r="E934" s="3" t="s">
        <v>36</v>
      </c>
      <c r="F934" s="3" t="s">
        <v>67</v>
      </c>
      <c r="G934" s="5">
        <v>0.42499999999999999</v>
      </c>
      <c r="H934">
        <v>6</v>
      </c>
      <c r="I934" s="5">
        <v>2.7</v>
      </c>
      <c r="J934" s="5">
        <v>0.45</v>
      </c>
      <c r="K934">
        <v>148</v>
      </c>
      <c r="L934" s="15">
        <v>4.0540540540540501E-2</v>
      </c>
      <c r="M934" s="13">
        <v>2.1682432432432401</v>
      </c>
      <c r="N934" s="15">
        <v>0</v>
      </c>
      <c r="O934" s="5">
        <v>0</v>
      </c>
      <c r="P934" s="5">
        <v>0</v>
      </c>
      <c r="Q934" s="5">
        <f t="shared" si="160"/>
        <v>2.7</v>
      </c>
      <c r="R934" s="5">
        <f t="shared" si="161"/>
        <v>-2.7</v>
      </c>
      <c r="S934" s="15">
        <f t="shared" si="162"/>
        <v>-1</v>
      </c>
      <c r="T934">
        <v>0</v>
      </c>
      <c r="U934" s="5" t="str">
        <f t="shared" si="163"/>
        <v>NA</v>
      </c>
      <c r="V934" s="15">
        <f t="shared" si="164"/>
        <v>0</v>
      </c>
      <c r="W934" s="15">
        <f t="shared" si="165"/>
        <v>0</v>
      </c>
      <c r="X934" s="5">
        <f t="shared" si="166"/>
        <v>0</v>
      </c>
      <c r="Y934" s="5">
        <f t="shared" si="167"/>
        <v>2.4300000000000002</v>
      </c>
      <c r="Z934" s="5">
        <f t="shared" si="168"/>
        <v>-2.8350000000000004</v>
      </c>
      <c r="AA934" s="5">
        <f t="shared" si="169"/>
        <v>0.27</v>
      </c>
      <c r="AB934" s="5">
        <f t="shared" si="170"/>
        <v>0.13500000000000023</v>
      </c>
    </row>
    <row r="935" spans="1:28" x14ac:dyDescent="0.55000000000000004">
      <c r="A935" s="3" t="s">
        <v>79</v>
      </c>
      <c r="B935" s="3" t="s">
        <v>1653</v>
      </c>
      <c r="C935" t="s">
        <v>66</v>
      </c>
      <c r="D935" s="3" t="s">
        <v>36</v>
      </c>
      <c r="E935" s="3" t="s">
        <v>36</v>
      </c>
      <c r="F935" s="3" t="s">
        <v>50</v>
      </c>
      <c r="G935" s="5">
        <v>0.42499999999999999</v>
      </c>
      <c r="H935">
        <v>5</v>
      </c>
      <c r="I935" s="5">
        <v>3.25</v>
      </c>
      <c r="J935" s="5">
        <v>0.65</v>
      </c>
      <c r="K935">
        <v>368</v>
      </c>
      <c r="L935" s="15">
        <v>1.3586956521739101E-2</v>
      </c>
      <c r="M935" s="13">
        <v>2.5364130434782601</v>
      </c>
      <c r="N935" s="15">
        <v>0</v>
      </c>
      <c r="O935" s="5">
        <v>0</v>
      </c>
      <c r="P935" s="5">
        <v>0</v>
      </c>
      <c r="Q935" s="5">
        <f t="shared" si="160"/>
        <v>3.25</v>
      </c>
      <c r="R935" s="5">
        <f t="shared" si="161"/>
        <v>-3.25</v>
      </c>
      <c r="S935" s="15">
        <f t="shared" si="162"/>
        <v>-1</v>
      </c>
      <c r="T935">
        <v>0</v>
      </c>
      <c r="U935" s="5" t="str">
        <f t="shared" si="163"/>
        <v>NA</v>
      </c>
      <c r="V935" s="15">
        <f t="shared" si="164"/>
        <v>0</v>
      </c>
      <c r="W935" s="15">
        <f t="shared" si="165"/>
        <v>0</v>
      </c>
      <c r="X935" s="5">
        <f t="shared" si="166"/>
        <v>0</v>
      </c>
      <c r="Y935" s="5">
        <f t="shared" si="167"/>
        <v>2.9250000000000003</v>
      </c>
      <c r="Z935" s="5">
        <f t="shared" si="168"/>
        <v>-3.4125000000000001</v>
      </c>
      <c r="AA935" s="5">
        <f t="shared" si="169"/>
        <v>0.32499999999999973</v>
      </c>
      <c r="AB935" s="5">
        <f t="shared" si="170"/>
        <v>0.16250000000000009</v>
      </c>
    </row>
    <row r="936" spans="1:28" x14ac:dyDescent="0.55000000000000004">
      <c r="A936" s="3" t="s">
        <v>79</v>
      </c>
      <c r="B936" s="3" t="s">
        <v>1715</v>
      </c>
      <c r="C936" t="s">
        <v>66</v>
      </c>
      <c r="D936" s="3" t="s">
        <v>36</v>
      </c>
      <c r="E936" s="3" t="s">
        <v>36</v>
      </c>
      <c r="F936" s="3" t="s">
        <v>77</v>
      </c>
      <c r="G936" s="5">
        <v>0.42499999999999999</v>
      </c>
      <c r="H936">
        <v>5</v>
      </c>
      <c r="I936" s="5">
        <v>4.1500000000000004</v>
      </c>
      <c r="J936" s="5">
        <v>0.83</v>
      </c>
      <c r="K936">
        <v>929</v>
      </c>
      <c r="L936" s="15">
        <v>5.3821313240043104E-3</v>
      </c>
      <c r="M936" s="13">
        <v>3.74176533907427</v>
      </c>
      <c r="N936" s="15">
        <v>0</v>
      </c>
      <c r="O936" s="5">
        <v>0</v>
      </c>
      <c r="P936" s="5">
        <v>0</v>
      </c>
      <c r="Q936" s="5">
        <f t="shared" si="160"/>
        <v>4.1500000000000004</v>
      </c>
      <c r="R936" s="5">
        <f t="shared" si="161"/>
        <v>-4.1500000000000004</v>
      </c>
      <c r="S936" s="15">
        <f t="shared" si="162"/>
        <v>-1</v>
      </c>
      <c r="T936">
        <v>0</v>
      </c>
      <c r="U936" s="5" t="str">
        <f t="shared" si="163"/>
        <v>NA</v>
      </c>
      <c r="V936" s="15">
        <f t="shared" si="164"/>
        <v>0</v>
      </c>
      <c r="W936" s="15">
        <f t="shared" si="165"/>
        <v>0</v>
      </c>
      <c r="X936" s="5">
        <f t="shared" si="166"/>
        <v>0</v>
      </c>
      <c r="Y936" s="5">
        <f t="shared" si="167"/>
        <v>3.7350000000000003</v>
      </c>
      <c r="Z936" s="5">
        <f t="shared" si="168"/>
        <v>-4.3575000000000008</v>
      </c>
      <c r="AA936" s="5">
        <f t="shared" si="169"/>
        <v>0.41500000000000004</v>
      </c>
      <c r="AB936" s="5">
        <f t="shared" si="170"/>
        <v>0.20750000000000046</v>
      </c>
    </row>
    <row r="937" spans="1:28" x14ac:dyDescent="0.55000000000000004">
      <c r="A937" s="3" t="s">
        <v>79</v>
      </c>
      <c r="B937" s="3" t="s">
        <v>1717</v>
      </c>
      <c r="C937" t="s">
        <v>66</v>
      </c>
      <c r="D937" s="3" t="s">
        <v>36</v>
      </c>
      <c r="E937" s="3" t="s">
        <v>36</v>
      </c>
      <c r="F937" s="3" t="s">
        <v>77</v>
      </c>
      <c r="G937" s="5">
        <v>0.42499999999999999</v>
      </c>
      <c r="H937">
        <v>7</v>
      </c>
      <c r="I937" s="5">
        <v>7.2874999749999994</v>
      </c>
      <c r="J937" s="5">
        <v>1.0410714249999999</v>
      </c>
      <c r="K937">
        <v>683</v>
      </c>
      <c r="L937" s="15">
        <v>1.02489019033675E-2</v>
      </c>
      <c r="M937" s="13">
        <v>3.2549048316251801</v>
      </c>
      <c r="N937" s="15">
        <v>0</v>
      </c>
      <c r="O937" s="5">
        <v>0</v>
      </c>
      <c r="P937" s="5">
        <v>0</v>
      </c>
      <c r="Q937" s="5">
        <f t="shared" si="160"/>
        <v>7.2874999749999994</v>
      </c>
      <c r="R937" s="5">
        <f t="shared" si="161"/>
        <v>-7.2874999749999994</v>
      </c>
      <c r="S937" s="15">
        <f t="shared" si="162"/>
        <v>-1</v>
      </c>
      <c r="T937">
        <v>0</v>
      </c>
      <c r="U937" s="5" t="str">
        <f t="shared" si="163"/>
        <v>NA</v>
      </c>
      <c r="V937" s="15">
        <f t="shared" si="164"/>
        <v>0</v>
      </c>
      <c r="W937" s="15">
        <f t="shared" si="165"/>
        <v>0</v>
      </c>
      <c r="X937" s="5">
        <f t="shared" si="166"/>
        <v>0</v>
      </c>
      <c r="Y937" s="5">
        <f t="shared" si="167"/>
        <v>6.5587499774999998</v>
      </c>
      <c r="Z937" s="5">
        <f t="shared" si="168"/>
        <v>-7.65187497375</v>
      </c>
      <c r="AA937" s="5">
        <f t="shared" si="169"/>
        <v>0.72874999749999958</v>
      </c>
      <c r="AB937" s="5">
        <f t="shared" si="170"/>
        <v>0.36437499875000068</v>
      </c>
    </row>
    <row r="938" spans="1:28" x14ac:dyDescent="0.55000000000000004">
      <c r="A938" s="3" t="s">
        <v>79</v>
      </c>
      <c r="B938" s="3" t="s">
        <v>90</v>
      </c>
      <c r="C938" t="s">
        <v>66</v>
      </c>
      <c r="D938" s="3" t="s">
        <v>36</v>
      </c>
      <c r="E938" s="3" t="s">
        <v>36</v>
      </c>
      <c r="F938" s="3" t="s">
        <v>82</v>
      </c>
      <c r="G938" s="5">
        <v>0.42499999999999999</v>
      </c>
      <c r="H938">
        <v>12</v>
      </c>
      <c r="I938" s="5">
        <v>9.7125000000000004</v>
      </c>
      <c r="J938" s="5">
        <v>0.80937499999999996</v>
      </c>
      <c r="K938">
        <v>173</v>
      </c>
      <c r="L938" s="15">
        <v>6.9364161849711004E-2</v>
      </c>
      <c r="M938" s="13">
        <v>4.8763005780346802</v>
      </c>
      <c r="N938" s="15">
        <v>0</v>
      </c>
      <c r="O938" s="5">
        <v>0</v>
      </c>
      <c r="P938" s="5">
        <v>0</v>
      </c>
      <c r="Q938" s="5">
        <f t="shared" si="160"/>
        <v>9.7125000000000004</v>
      </c>
      <c r="R938" s="5">
        <f t="shared" si="161"/>
        <v>-9.7125000000000004</v>
      </c>
      <c r="S938" s="15">
        <f t="shared" si="162"/>
        <v>-1</v>
      </c>
      <c r="T938">
        <v>0</v>
      </c>
      <c r="U938" s="5" t="str">
        <f t="shared" si="163"/>
        <v>NA</v>
      </c>
      <c r="V938" s="15">
        <f t="shared" si="164"/>
        <v>0</v>
      </c>
      <c r="W938" s="15">
        <f t="shared" si="165"/>
        <v>0</v>
      </c>
      <c r="X938" s="5">
        <f t="shared" si="166"/>
        <v>0</v>
      </c>
      <c r="Y938" s="5">
        <f t="shared" si="167"/>
        <v>8.7412500000000009</v>
      </c>
      <c r="Z938" s="5">
        <f t="shared" si="168"/>
        <v>-10.198125000000001</v>
      </c>
      <c r="AA938" s="5">
        <f t="shared" si="169"/>
        <v>0.9712499999999995</v>
      </c>
      <c r="AB938" s="5">
        <f t="shared" si="170"/>
        <v>0.48562500000000064</v>
      </c>
    </row>
    <row r="939" spans="1:28" x14ac:dyDescent="0.55000000000000004">
      <c r="A939" s="3" t="s">
        <v>79</v>
      </c>
      <c r="B939" s="3" t="s">
        <v>1720</v>
      </c>
      <c r="C939" t="s">
        <v>31</v>
      </c>
      <c r="D939" s="3" t="s">
        <v>36</v>
      </c>
      <c r="E939" s="3" t="s">
        <v>36</v>
      </c>
      <c r="F939" s="3" t="s">
        <v>77</v>
      </c>
      <c r="G939" s="5">
        <v>0.4375</v>
      </c>
      <c r="H939">
        <v>2</v>
      </c>
      <c r="I939" s="5">
        <v>1.7625</v>
      </c>
      <c r="J939" s="5">
        <v>0.88124999999999998</v>
      </c>
      <c r="K939">
        <v>4240</v>
      </c>
      <c r="L939" s="15">
        <v>4.7169811320754701E-4</v>
      </c>
      <c r="M939" s="13">
        <v>1.2438679245283</v>
      </c>
      <c r="N939" s="15">
        <v>0</v>
      </c>
      <c r="O939" s="5">
        <v>0</v>
      </c>
      <c r="P939" s="5">
        <v>0</v>
      </c>
      <c r="Q939" s="5">
        <f t="shared" si="160"/>
        <v>1.7625</v>
      </c>
      <c r="R939" s="5">
        <f t="shared" si="161"/>
        <v>-1.7625</v>
      </c>
      <c r="S939" s="15">
        <f t="shared" si="162"/>
        <v>-1</v>
      </c>
      <c r="T939">
        <v>0</v>
      </c>
      <c r="U939" s="5" t="str">
        <f t="shared" si="163"/>
        <v>NA</v>
      </c>
      <c r="V939" s="15">
        <f t="shared" si="164"/>
        <v>0</v>
      </c>
      <c r="W939" s="15">
        <f t="shared" si="165"/>
        <v>0</v>
      </c>
      <c r="X939" s="5">
        <f t="shared" si="166"/>
        <v>0</v>
      </c>
      <c r="Y939" s="5">
        <f t="shared" si="167"/>
        <v>1.5862499999999999</v>
      </c>
      <c r="Z939" s="5">
        <f t="shared" si="168"/>
        <v>-1.850625</v>
      </c>
      <c r="AA939" s="5">
        <f t="shared" si="169"/>
        <v>0.17625000000000002</v>
      </c>
      <c r="AB939" s="5">
        <f t="shared" si="170"/>
        <v>8.8125000000000009E-2</v>
      </c>
    </row>
    <row r="940" spans="1:28" x14ac:dyDescent="0.55000000000000004">
      <c r="A940" s="3" t="s">
        <v>79</v>
      </c>
      <c r="B940" s="3" t="s">
        <v>1722</v>
      </c>
      <c r="C940" t="s">
        <v>66</v>
      </c>
      <c r="D940" s="3" t="s">
        <v>36</v>
      </c>
      <c r="E940" s="3" t="s">
        <v>36</v>
      </c>
      <c r="F940" s="3" t="s">
        <v>77</v>
      </c>
      <c r="G940" s="5">
        <v>0.4375</v>
      </c>
      <c r="H940">
        <v>2</v>
      </c>
      <c r="I940" s="5">
        <v>1.85</v>
      </c>
      <c r="J940" s="5">
        <v>0.92500000000000004</v>
      </c>
      <c r="K940">
        <v>868</v>
      </c>
      <c r="L940" s="15">
        <v>2.3041474654377902E-3</v>
      </c>
      <c r="M940" s="13">
        <v>3.19354838709677</v>
      </c>
      <c r="N940" s="15">
        <v>0</v>
      </c>
      <c r="O940" s="5">
        <v>0</v>
      </c>
      <c r="P940" s="5">
        <v>0</v>
      </c>
      <c r="Q940" s="5">
        <f t="shared" si="160"/>
        <v>1.85</v>
      </c>
      <c r="R940" s="5">
        <f t="shared" si="161"/>
        <v>-1.85</v>
      </c>
      <c r="S940" s="15">
        <f t="shared" si="162"/>
        <v>-1</v>
      </c>
      <c r="T940">
        <v>0</v>
      </c>
      <c r="U940" s="5" t="str">
        <f t="shared" si="163"/>
        <v>NA</v>
      </c>
      <c r="V940" s="15">
        <f t="shared" si="164"/>
        <v>0</v>
      </c>
      <c r="W940" s="15">
        <f t="shared" si="165"/>
        <v>0</v>
      </c>
      <c r="X940" s="5">
        <f t="shared" si="166"/>
        <v>0</v>
      </c>
      <c r="Y940" s="5">
        <f t="shared" si="167"/>
        <v>1.665</v>
      </c>
      <c r="Z940" s="5">
        <f t="shared" si="168"/>
        <v>-1.9425000000000001</v>
      </c>
      <c r="AA940" s="5">
        <f t="shared" si="169"/>
        <v>0.18500000000000005</v>
      </c>
      <c r="AB940" s="5">
        <f t="shared" si="170"/>
        <v>9.2500000000000027E-2</v>
      </c>
    </row>
    <row r="941" spans="1:28" x14ac:dyDescent="0.55000000000000004">
      <c r="A941" s="3" t="s">
        <v>79</v>
      </c>
      <c r="B941" s="3" t="s">
        <v>1724</v>
      </c>
      <c r="C941" t="s">
        <v>31</v>
      </c>
      <c r="D941" s="3" t="s">
        <v>36</v>
      </c>
      <c r="E941" s="3" t="s">
        <v>36</v>
      </c>
      <c r="F941" s="3" t="s">
        <v>77</v>
      </c>
      <c r="G941" s="5">
        <v>0.4375</v>
      </c>
      <c r="H941">
        <v>6</v>
      </c>
      <c r="I941" s="5">
        <v>2.1</v>
      </c>
      <c r="J941" s="5">
        <v>0.35</v>
      </c>
      <c r="K941">
        <v>627</v>
      </c>
      <c r="L941" s="15">
        <v>9.5693779904306199E-3</v>
      </c>
      <c r="M941" s="13">
        <v>3.7170653907496001</v>
      </c>
      <c r="N941" s="15">
        <v>0</v>
      </c>
      <c r="O941" s="5">
        <v>0</v>
      </c>
      <c r="P941" s="5">
        <v>0</v>
      </c>
      <c r="Q941" s="5">
        <f t="shared" si="160"/>
        <v>2.1</v>
      </c>
      <c r="R941" s="5">
        <f t="shared" si="161"/>
        <v>-2.1</v>
      </c>
      <c r="S941" s="15">
        <f t="shared" si="162"/>
        <v>-1</v>
      </c>
      <c r="T941">
        <v>0</v>
      </c>
      <c r="U941" s="5" t="str">
        <f t="shared" si="163"/>
        <v>NA</v>
      </c>
      <c r="V941" s="15">
        <f t="shared" si="164"/>
        <v>0</v>
      </c>
      <c r="W941" s="15">
        <f t="shared" si="165"/>
        <v>0</v>
      </c>
      <c r="X941" s="5">
        <f t="shared" si="166"/>
        <v>0</v>
      </c>
      <c r="Y941" s="5">
        <f t="shared" si="167"/>
        <v>1.8900000000000001</v>
      </c>
      <c r="Z941" s="5">
        <f t="shared" si="168"/>
        <v>-2.2050000000000001</v>
      </c>
      <c r="AA941" s="5">
        <f t="shared" si="169"/>
        <v>0.20999999999999996</v>
      </c>
      <c r="AB941" s="5">
        <f t="shared" si="170"/>
        <v>0.10499999999999998</v>
      </c>
    </row>
    <row r="942" spans="1:28" x14ac:dyDescent="0.55000000000000004">
      <c r="A942" s="3" t="s">
        <v>79</v>
      </c>
      <c r="B942" s="3" t="s">
        <v>1726</v>
      </c>
      <c r="C942" t="s">
        <v>31</v>
      </c>
      <c r="D942" s="3" t="s">
        <v>36</v>
      </c>
      <c r="E942" s="3" t="s">
        <v>36</v>
      </c>
      <c r="F942" s="3" t="s">
        <v>77</v>
      </c>
      <c r="G942" s="5">
        <v>0.4375</v>
      </c>
      <c r="H942">
        <v>11</v>
      </c>
      <c r="I942" s="5">
        <v>4.4000000000000004</v>
      </c>
      <c r="J942" s="5">
        <v>0.4</v>
      </c>
      <c r="K942">
        <v>990</v>
      </c>
      <c r="L942" s="15">
        <v>1.1111111111111101E-2</v>
      </c>
      <c r="M942" s="13">
        <v>4.9364646464646498</v>
      </c>
      <c r="N942" s="15">
        <v>0</v>
      </c>
      <c r="O942" s="5">
        <v>0</v>
      </c>
      <c r="P942" s="5">
        <v>0</v>
      </c>
      <c r="Q942" s="5">
        <f t="shared" si="160"/>
        <v>4.4000000000000004</v>
      </c>
      <c r="R942" s="5">
        <f t="shared" si="161"/>
        <v>-4.4000000000000004</v>
      </c>
      <c r="S942" s="15">
        <f t="shared" si="162"/>
        <v>-1</v>
      </c>
      <c r="T942">
        <v>0</v>
      </c>
      <c r="U942" s="5" t="str">
        <f t="shared" si="163"/>
        <v>NA</v>
      </c>
      <c r="V942" s="15">
        <f t="shared" si="164"/>
        <v>0</v>
      </c>
      <c r="W942" s="15">
        <f t="shared" si="165"/>
        <v>0</v>
      </c>
      <c r="X942" s="5">
        <f t="shared" si="166"/>
        <v>0</v>
      </c>
      <c r="Y942" s="5">
        <f t="shared" si="167"/>
        <v>3.9600000000000004</v>
      </c>
      <c r="Z942" s="5">
        <f t="shared" si="168"/>
        <v>-4.620000000000001</v>
      </c>
      <c r="AA942" s="5">
        <f t="shared" si="169"/>
        <v>0.43999999999999995</v>
      </c>
      <c r="AB942" s="5">
        <f t="shared" si="170"/>
        <v>0.22000000000000064</v>
      </c>
    </row>
    <row r="943" spans="1:28" x14ac:dyDescent="0.55000000000000004">
      <c r="A943" s="3" t="s">
        <v>79</v>
      </c>
      <c r="B943" s="3" t="s">
        <v>1729</v>
      </c>
      <c r="C943" t="s">
        <v>66</v>
      </c>
      <c r="D943" s="3" t="s">
        <v>36</v>
      </c>
      <c r="E943" s="3" t="s">
        <v>36</v>
      </c>
      <c r="F943" s="3" t="s">
        <v>50</v>
      </c>
      <c r="G943" s="5">
        <v>0.4375</v>
      </c>
      <c r="H943">
        <v>8</v>
      </c>
      <c r="I943" s="5">
        <v>5.9124999999999996</v>
      </c>
      <c r="J943" s="5">
        <v>0.73906249999999996</v>
      </c>
      <c r="K943">
        <v>140</v>
      </c>
      <c r="L943" s="15">
        <v>5.7142857142857099E-2</v>
      </c>
      <c r="M943" s="13">
        <v>2.6214285714285701</v>
      </c>
      <c r="N943" s="15">
        <v>0</v>
      </c>
      <c r="O943" s="5">
        <v>0</v>
      </c>
      <c r="P943" s="5">
        <v>0</v>
      </c>
      <c r="Q943" s="5">
        <f t="shared" si="160"/>
        <v>5.9124999999999996</v>
      </c>
      <c r="R943" s="5">
        <f t="shared" si="161"/>
        <v>-5.9124999999999996</v>
      </c>
      <c r="S943" s="15">
        <f t="shared" si="162"/>
        <v>-1</v>
      </c>
      <c r="T943">
        <v>0</v>
      </c>
      <c r="U943" s="5" t="str">
        <f t="shared" si="163"/>
        <v>NA</v>
      </c>
      <c r="V943" s="15">
        <f t="shared" si="164"/>
        <v>0</v>
      </c>
      <c r="W943" s="15">
        <f t="shared" si="165"/>
        <v>0</v>
      </c>
      <c r="X943" s="5">
        <f t="shared" si="166"/>
        <v>0</v>
      </c>
      <c r="Y943" s="5">
        <f t="shared" si="167"/>
        <v>5.32125</v>
      </c>
      <c r="Z943" s="5">
        <f t="shared" si="168"/>
        <v>-6.2081249999999999</v>
      </c>
      <c r="AA943" s="5">
        <f t="shared" si="169"/>
        <v>0.59124999999999961</v>
      </c>
      <c r="AB943" s="5">
        <f t="shared" si="170"/>
        <v>0.29562500000000025</v>
      </c>
    </row>
    <row r="944" spans="1:28" x14ac:dyDescent="0.55000000000000004">
      <c r="A944" s="3" t="s">
        <v>79</v>
      </c>
      <c r="B944" s="3" t="s">
        <v>1731</v>
      </c>
      <c r="C944" t="s">
        <v>66</v>
      </c>
      <c r="D944" s="3" t="s">
        <v>36</v>
      </c>
      <c r="E944" s="3" t="s">
        <v>36</v>
      </c>
      <c r="F944" s="3" t="s">
        <v>50</v>
      </c>
      <c r="G944" s="5">
        <v>0.4375</v>
      </c>
      <c r="H944">
        <v>15</v>
      </c>
      <c r="I944" s="5">
        <v>14.512499999999999</v>
      </c>
      <c r="J944" s="5">
        <v>0.96750000000000003</v>
      </c>
      <c r="K944">
        <v>375</v>
      </c>
      <c r="L944" s="15">
        <v>0.04</v>
      </c>
      <c r="M944" s="13">
        <v>2.1463999999999999</v>
      </c>
      <c r="N944" s="15">
        <v>0</v>
      </c>
      <c r="O944" s="5">
        <v>0</v>
      </c>
      <c r="P944" s="5">
        <v>0</v>
      </c>
      <c r="Q944" s="5">
        <f t="shared" si="160"/>
        <v>14.512499999999999</v>
      </c>
      <c r="R944" s="5">
        <f t="shared" si="161"/>
        <v>-14.512499999999999</v>
      </c>
      <c r="S944" s="15">
        <f t="shared" si="162"/>
        <v>-1</v>
      </c>
      <c r="T944">
        <v>0</v>
      </c>
      <c r="U944" s="5" t="str">
        <f t="shared" si="163"/>
        <v>NA</v>
      </c>
      <c r="V944" s="15">
        <f t="shared" si="164"/>
        <v>0</v>
      </c>
      <c r="W944" s="15">
        <f t="shared" si="165"/>
        <v>0</v>
      </c>
      <c r="X944" s="5">
        <f t="shared" si="166"/>
        <v>0</v>
      </c>
      <c r="Y944" s="5">
        <f t="shared" si="167"/>
        <v>13.061249999999999</v>
      </c>
      <c r="Z944" s="5">
        <f t="shared" si="168"/>
        <v>-15.238125</v>
      </c>
      <c r="AA944" s="5">
        <f t="shared" si="169"/>
        <v>1.4512499999999999</v>
      </c>
      <c r="AB944" s="5">
        <f t="shared" si="170"/>
        <v>0.72562500000000085</v>
      </c>
    </row>
    <row r="945" spans="1:28" x14ac:dyDescent="0.55000000000000004">
      <c r="A945" s="3" t="s">
        <v>63</v>
      </c>
      <c r="B945" s="3" t="s">
        <v>1193</v>
      </c>
      <c r="C945" t="s">
        <v>31</v>
      </c>
      <c r="D945" s="3" t="s">
        <v>36</v>
      </c>
      <c r="E945" s="3" t="s">
        <v>36</v>
      </c>
      <c r="F945" s="3" t="s">
        <v>67</v>
      </c>
      <c r="G945" s="5">
        <v>0.45</v>
      </c>
      <c r="H945">
        <v>14</v>
      </c>
      <c r="I945" s="5">
        <v>5.9874998750000001</v>
      </c>
      <c r="J945" s="5">
        <v>0.42767856250000003</v>
      </c>
      <c r="K945">
        <v>2315</v>
      </c>
      <c r="L945" s="15">
        <v>6.0475161987040994E-3</v>
      </c>
      <c r="M945" s="13">
        <v>4.4844924406047504</v>
      </c>
      <c r="N945" s="15">
        <v>0</v>
      </c>
      <c r="O945" s="5">
        <v>0</v>
      </c>
      <c r="P945" s="5">
        <v>0</v>
      </c>
      <c r="Q945" s="5">
        <f t="shared" si="160"/>
        <v>5.9874998750000001</v>
      </c>
      <c r="R945" s="5">
        <f t="shared" si="161"/>
        <v>-5.9874998750000001</v>
      </c>
      <c r="S945" s="15">
        <f t="shared" si="162"/>
        <v>-1</v>
      </c>
      <c r="T945">
        <v>0</v>
      </c>
      <c r="U945" s="5" t="str">
        <f t="shared" si="163"/>
        <v>NA</v>
      </c>
      <c r="V945" s="15">
        <f t="shared" si="164"/>
        <v>0</v>
      </c>
      <c r="W945" s="15">
        <f t="shared" si="165"/>
        <v>0</v>
      </c>
      <c r="X945" s="5">
        <f t="shared" si="166"/>
        <v>0</v>
      </c>
      <c r="Y945" s="5">
        <f t="shared" si="167"/>
        <v>5.3887498875000004</v>
      </c>
      <c r="Z945" s="5">
        <f t="shared" si="168"/>
        <v>-6.28687486875</v>
      </c>
      <c r="AA945" s="5">
        <f t="shared" si="169"/>
        <v>0.59874998749999975</v>
      </c>
      <c r="AB945" s="5">
        <f t="shared" si="170"/>
        <v>0.29937499374999987</v>
      </c>
    </row>
    <row r="946" spans="1:28" x14ac:dyDescent="0.55000000000000004">
      <c r="A946" s="3" t="s">
        <v>63</v>
      </c>
      <c r="B946" s="3" t="s">
        <v>1734</v>
      </c>
      <c r="C946" t="s">
        <v>66</v>
      </c>
      <c r="D946" s="3" t="s">
        <v>36</v>
      </c>
      <c r="E946" s="3" t="s">
        <v>36</v>
      </c>
      <c r="F946" s="3" t="s">
        <v>67</v>
      </c>
      <c r="G946" s="5">
        <v>0.45</v>
      </c>
      <c r="H946">
        <v>29</v>
      </c>
      <c r="I946" s="5">
        <v>11.9249997375</v>
      </c>
      <c r="J946" s="5">
        <v>0.41120688750000001</v>
      </c>
      <c r="K946">
        <v>6604</v>
      </c>
      <c r="L946" s="15">
        <v>4.3912780133252604E-3</v>
      </c>
      <c r="M946" s="13">
        <v>1.9328437310720801</v>
      </c>
      <c r="N946" s="15">
        <v>0</v>
      </c>
      <c r="O946" s="5">
        <v>0</v>
      </c>
      <c r="P946" s="5">
        <v>0</v>
      </c>
      <c r="Q946" s="5">
        <f t="shared" si="160"/>
        <v>11.9249997375</v>
      </c>
      <c r="R946" s="5">
        <f t="shared" si="161"/>
        <v>-11.9249997375</v>
      </c>
      <c r="S946" s="15">
        <f t="shared" si="162"/>
        <v>-1</v>
      </c>
      <c r="T946">
        <v>0</v>
      </c>
      <c r="U946" s="5" t="str">
        <f t="shared" si="163"/>
        <v>NA</v>
      </c>
      <c r="V946" s="15">
        <f t="shared" si="164"/>
        <v>0</v>
      </c>
      <c r="W946" s="15">
        <f t="shared" si="165"/>
        <v>0</v>
      </c>
      <c r="X946" s="5">
        <f t="shared" si="166"/>
        <v>0</v>
      </c>
      <c r="Y946" s="5">
        <f t="shared" si="167"/>
        <v>10.732499763750001</v>
      </c>
      <c r="Z946" s="5">
        <f t="shared" si="168"/>
        <v>-12.521249724375</v>
      </c>
      <c r="AA946" s="5">
        <f t="shared" si="169"/>
        <v>1.1924999737499995</v>
      </c>
      <c r="AB946" s="5">
        <f t="shared" si="170"/>
        <v>0.59624998687499975</v>
      </c>
    </row>
    <row r="947" spans="1:28" x14ac:dyDescent="0.55000000000000004">
      <c r="A947" s="3" t="s">
        <v>79</v>
      </c>
      <c r="B947" s="3" t="s">
        <v>1710</v>
      </c>
      <c r="C947" t="s">
        <v>66</v>
      </c>
      <c r="D947" s="3" t="s">
        <v>36</v>
      </c>
      <c r="E947" s="3" t="s">
        <v>36</v>
      </c>
      <c r="F947" s="3" t="s">
        <v>50</v>
      </c>
      <c r="G947" s="5">
        <v>0.45</v>
      </c>
      <c r="H947">
        <v>1</v>
      </c>
      <c r="I947" s="5">
        <v>0.41249999999999998</v>
      </c>
      <c r="J947" s="5">
        <v>0.41249999999999998</v>
      </c>
      <c r="K947">
        <v>111</v>
      </c>
      <c r="L947" s="15">
        <v>9.0090090090090107E-3</v>
      </c>
      <c r="M947" s="13">
        <v>4.3135135135135103</v>
      </c>
      <c r="N947" s="15">
        <v>0</v>
      </c>
      <c r="O947" s="5">
        <v>0</v>
      </c>
      <c r="P947" s="5">
        <v>0</v>
      </c>
      <c r="Q947" s="5">
        <f t="shared" si="160"/>
        <v>0.41249999999999998</v>
      </c>
      <c r="R947" s="5">
        <f t="shared" si="161"/>
        <v>-0.41249999999999998</v>
      </c>
      <c r="S947" s="15">
        <f t="shared" si="162"/>
        <v>-1</v>
      </c>
      <c r="T947">
        <v>0</v>
      </c>
      <c r="U947" s="5" t="str">
        <f t="shared" si="163"/>
        <v>NA</v>
      </c>
      <c r="V947" s="15">
        <f t="shared" si="164"/>
        <v>0</v>
      </c>
      <c r="W947" s="15">
        <f t="shared" si="165"/>
        <v>0</v>
      </c>
      <c r="X947" s="5">
        <f t="shared" si="166"/>
        <v>0</v>
      </c>
      <c r="Y947" s="5">
        <f t="shared" si="167"/>
        <v>0.37124999999999997</v>
      </c>
      <c r="Z947" s="5">
        <f t="shared" si="168"/>
        <v>-0.43312499999999998</v>
      </c>
      <c r="AA947" s="5">
        <f t="shared" si="169"/>
        <v>4.1250000000000009E-2</v>
      </c>
      <c r="AB947" s="5">
        <f t="shared" si="170"/>
        <v>2.0625000000000004E-2</v>
      </c>
    </row>
    <row r="948" spans="1:28" x14ac:dyDescent="0.55000000000000004">
      <c r="A948" s="3" t="s">
        <v>79</v>
      </c>
      <c r="B948" s="3" t="s">
        <v>1737</v>
      </c>
      <c r="C948" t="s">
        <v>66</v>
      </c>
      <c r="D948" s="3" t="s">
        <v>36</v>
      </c>
      <c r="E948" s="3" t="s">
        <v>36</v>
      </c>
      <c r="F948" s="3" t="s">
        <v>50</v>
      </c>
      <c r="G948" s="5">
        <v>0.45</v>
      </c>
      <c r="H948">
        <v>1</v>
      </c>
      <c r="I948" s="5">
        <v>0.6</v>
      </c>
      <c r="J948" s="5">
        <v>0.6</v>
      </c>
      <c r="K948">
        <v>90</v>
      </c>
      <c r="L948" s="15">
        <v>1.1111111111111101E-2</v>
      </c>
      <c r="M948" s="13">
        <v>1.9877777777777801</v>
      </c>
      <c r="N948" s="15">
        <v>0</v>
      </c>
      <c r="O948" s="5">
        <v>0</v>
      </c>
      <c r="P948" s="5">
        <v>0</v>
      </c>
      <c r="Q948" s="5">
        <f t="shared" si="160"/>
        <v>0.6</v>
      </c>
      <c r="R948" s="5">
        <f t="shared" si="161"/>
        <v>-0.6</v>
      </c>
      <c r="S948" s="15">
        <f t="shared" si="162"/>
        <v>-1</v>
      </c>
      <c r="T948">
        <v>0</v>
      </c>
      <c r="U948" s="5" t="str">
        <f t="shared" si="163"/>
        <v>NA</v>
      </c>
      <c r="V948" s="15">
        <f t="shared" si="164"/>
        <v>0</v>
      </c>
      <c r="W948" s="15">
        <f t="shared" si="165"/>
        <v>0</v>
      </c>
      <c r="X948" s="5">
        <f t="shared" si="166"/>
        <v>0</v>
      </c>
      <c r="Y948" s="5">
        <f t="shared" si="167"/>
        <v>0.54</v>
      </c>
      <c r="Z948" s="5">
        <f t="shared" si="168"/>
        <v>-0.63</v>
      </c>
      <c r="AA948" s="5">
        <f t="shared" si="169"/>
        <v>5.9999999999999942E-2</v>
      </c>
      <c r="AB948" s="5">
        <f t="shared" si="170"/>
        <v>3.0000000000000027E-2</v>
      </c>
    </row>
    <row r="949" spans="1:28" x14ac:dyDescent="0.55000000000000004">
      <c r="A949" s="3" t="s">
        <v>79</v>
      </c>
      <c r="B949" s="3" t="s">
        <v>1739</v>
      </c>
      <c r="C949" t="s">
        <v>31</v>
      </c>
      <c r="D949" s="3" t="s">
        <v>36</v>
      </c>
      <c r="E949" s="3" t="s">
        <v>36</v>
      </c>
      <c r="F949" s="3" t="s">
        <v>77</v>
      </c>
      <c r="G949" s="5">
        <v>0.45</v>
      </c>
      <c r="H949">
        <v>2</v>
      </c>
      <c r="I949" s="5">
        <v>1.0249999999999999</v>
      </c>
      <c r="J949" s="5">
        <v>0.51249999999999996</v>
      </c>
      <c r="K949">
        <v>70</v>
      </c>
      <c r="L949" s="15">
        <v>2.8571428571428598E-2</v>
      </c>
      <c r="M949" s="13">
        <v>2.0514285714285698</v>
      </c>
      <c r="N949" s="15">
        <v>0</v>
      </c>
      <c r="O949" s="5">
        <v>0</v>
      </c>
      <c r="P949" s="5">
        <v>0</v>
      </c>
      <c r="Q949" s="5">
        <f t="shared" si="160"/>
        <v>1.0249999999999999</v>
      </c>
      <c r="R949" s="5">
        <f t="shared" si="161"/>
        <v>-1.0249999999999999</v>
      </c>
      <c r="S949" s="15">
        <f t="shared" si="162"/>
        <v>-1</v>
      </c>
      <c r="T949">
        <v>0</v>
      </c>
      <c r="U949" s="5" t="str">
        <f t="shared" si="163"/>
        <v>NA</v>
      </c>
      <c r="V949" s="15">
        <f t="shared" si="164"/>
        <v>0</v>
      </c>
      <c r="W949" s="15">
        <f t="shared" si="165"/>
        <v>0</v>
      </c>
      <c r="X949" s="5">
        <f t="shared" si="166"/>
        <v>0</v>
      </c>
      <c r="Y949" s="5">
        <f t="shared" si="167"/>
        <v>0.92249999999999999</v>
      </c>
      <c r="Z949" s="5">
        <f t="shared" si="168"/>
        <v>-1.0762499999999999</v>
      </c>
      <c r="AA949" s="5">
        <f t="shared" si="169"/>
        <v>0.10249999999999992</v>
      </c>
      <c r="AB949" s="5">
        <f t="shared" si="170"/>
        <v>5.1250000000000018E-2</v>
      </c>
    </row>
    <row r="950" spans="1:28" x14ac:dyDescent="0.55000000000000004">
      <c r="A950" s="3" t="s">
        <v>79</v>
      </c>
      <c r="B950" s="3" t="s">
        <v>473</v>
      </c>
      <c r="C950" t="s">
        <v>31</v>
      </c>
      <c r="D950" s="3" t="s">
        <v>36</v>
      </c>
      <c r="E950" s="3" t="s">
        <v>36</v>
      </c>
      <c r="F950" s="3" t="s">
        <v>77</v>
      </c>
      <c r="G950" s="5">
        <v>0.45</v>
      </c>
      <c r="H950">
        <v>3</v>
      </c>
      <c r="I950" s="5">
        <v>1.35</v>
      </c>
      <c r="J950" s="5">
        <v>0.45</v>
      </c>
      <c r="K950">
        <v>215</v>
      </c>
      <c r="L950" s="15">
        <v>1.3953488372092999E-2</v>
      </c>
      <c r="M950" s="13">
        <v>2.91581395348837</v>
      </c>
      <c r="N950" s="15">
        <v>0</v>
      </c>
      <c r="O950" s="5">
        <v>0</v>
      </c>
      <c r="P950" s="5">
        <v>0</v>
      </c>
      <c r="Q950" s="5">
        <f t="shared" si="160"/>
        <v>1.35</v>
      </c>
      <c r="R950" s="5">
        <f t="shared" si="161"/>
        <v>-1.35</v>
      </c>
      <c r="S950" s="15">
        <f t="shared" si="162"/>
        <v>-1</v>
      </c>
      <c r="T950">
        <v>0</v>
      </c>
      <c r="U950" s="5" t="str">
        <f t="shared" si="163"/>
        <v>NA</v>
      </c>
      <c r="V950" s="15">
        <f t="shared" si="164"/>
        <v>0</v>
      </c>
      <c r="W950" s="15">
        <f t="shared" si="165"/>
        <v>0</v>
      </c>
      <c r="X950" s="5">
        <f t="shared" si="166"/>
        <v>0</v>
      </c>
      <c r="Y950" s="5">
        <f t="shared" si="167"/>
        <v>1.2150000000000001</v>
      </c>
      <c r="Z950" s="5">
        <f t="shared" si="168"/>
        <v>-1.4175000000000002</v>
      </c>
      <c r="AA950" s="5">
        <f t="shared" si="169"/>
        <v>0.13500000000000001</v>
      </c>
      <c r="AB950" s="5">
        <f t="shared" si="170"/>
        <v>6.7500000000000115E-2</v>
      </c>
    </row>
    <row r="951" spans="1:28" x14ac:dyDescent="0.55000000000000004">
      <c r="A951" s="3" t="s">
        <v>79</v>
      </c>
      <c r="B951" s="3" t="s">
        <v>1742</v>
      </c>
      <c r="C951" t="s">
        <v>66</v>
      </c>
      <c r="D951" s="3" t="s">
        <v>36</v>
      </c>
      <c r="E951" s="3" t="s">
        <v>36</v>
      </c>
      <c r="F951" s="3" t="s">
        <v>77</v>
      </c>
      <c r="G951" s="5">
        <v>0.45</v>
      </c>
      <c r="H951">
        <v>4</v>
      </c>
      <c r="I951" s="5">
        <v>2.1</v>
      </c>
      <c r="J951" s="5">
        <v>0.52500000000000002</v>
      </c>
      <c r="K951">
        <v>624</v>
      </c>
      <c r="L951" s="15">
        <v>6.41025641025641E-3</v>
      </c>
      <c r="M951" s="13">
        <v>4.5001602564102603</v>
      </c>
      <c r="N951" s="15">
        <v>0</v>
      </c>
      <c r="O951" s="5">
        <v>0</v>
      </c>
      <c r="P951" s="5">
        <v>0</v>
      </c>
      <c r="Q951" s="5">
        <f t="shared" si="160"/>
        <v>2.1</v>
      </c>
      <c r="R951" s="5">
        <f t="shared" si="161"/>
        <v>-2.1</v>
      </c>
      <c r="S951" s="15">
        <f t="shared" si="162"/>
        <v>-1</v>
      </c>
      <c r="T951">
        <v>0</v>
      </c>
      <c r="U951" s="5" t="str">
        <f t="shared" si="163"/>
        <v>NA</v>
      </c>
      <c r="V951" s="15">
        <f t="shared" si="164"/>
        <v>0</v>
      </c>
      <c r="W951" s="15">
        <f t="shared" si="165"/>
        <v>0</v>
      </c>
      <c r="X951" s="5">
        <f t="shared" si="166"/>
        <v>0</v>
      </c>
      <c r="Y951" s="5">
        <f t="shared" si="167"/>
        <v>1.8900000000000001</v>
      </c>
      <c r="Z951" s="5">
        <f t="shared" si="168"/>
        <v>-2.2050000000000001</v>
      </c>
      <c r="AA951" s="5">
        <f t="shared" si="169"/>
        <v>0.20999999999999996</v>
      </c>
      <c r="AB951" s="5">
        <f t="shared" si="170"/>
        <v>0.10499999999999998</v>
      </c>
    </row>
    <row r="952" spans="1:28" x14ac:dyDescent="0.55000000000000004">
      <c r="A952" s="3" t="s">
        <v>79</v>
      </c>
      <c r="B952" s="3" t="s">
        <v>1744</v>
      </c>
      <c r="C952" t="s">
        <v>66</v>
      </c>
      <c r="D952" s="3" t="s">
        <v>36</v>
      </c>
      <c r="E952" s="3" t="s">
        <v>36</v>
      </c>
      <c r="F952" s="3" t="s">
        <v>77</v>
      </c>
      <c r="G952" s="5">
        <v>0.45</v>
      </c>
      <c r="H952">
        <v>17</v>
      </c>
      <c r="I952" s="5">
        <v>20.674999862500002</v>
      </c>
      <c r="J952" s="5">
        <v>1.2161764625</v>
      </c>
      <c r="K952">
        <v>2114</v>
      </c>
      <c r="L952" s="15">
        <v>8.0416272469252606E-3</v>
      </c>
      <c r="M952" s="13">
        <v>3.5934247871334</v>
      </c>
      <c r="N952" s="15">
        <v>0</v>
      </c>
      <c r="O952" s="5">
        <v>0</v>
      </c>
      <c r="P952" s="5">
        <v>0</v>
      </c>
      <c r="Q952" s="5">
        <f t="shared" si="160"/>
        <v>20.674999862500002</v>
      </c>
      <c r="R952" s="5">
        <f t="shared" si="161"/>
        <v>-20.674999862500002</v>
      </c>
      <c r="S952" s="15">
        <f t="shared" si="162"/>
        <v>-1</v>
      </c>
      <c r="T952">
        <v>0</v>
      </c>
      <c r="U952" s="5" t="str">
        <f t="shared" si="163"/>
        <v>NA</v>
      </c>
      <c r="V952" s="15">
        <f t="shared" si="164"/>
        <v>0</v>
      </c>
      <c r="W952" s="15">
        <f t="shared" si="165"/>
        <v>0</v>
      </c>
      <c r="X952" s="5">
        <f t="shared" si="166"/>
        <v>0</v>
      </c>
      <c r="Y952" s="5">
        <f t="shared" si="167"/>
        <v>18.607499876250003</v>
      </c>
      <c r="Z952" s="5">
        <f t="shared" si="168"/>
        <v>-21.708749855625001</v>
      </c>
      <c r="AA952" s="5">
        <f t="shared" si="169"/>
        <v>2.0674999862499988</v>
      </c>
      <c r="AB952" s="5">
        <f t="shared" si="170"/>
        <v>1.0337499931249994</v>
      </c>
    </row>
    <row r="953" spans="1:28" x14ac:dyDescent="0.55000000000000004">
      <c r="A953" s="3" t="s">
        <v>79</v>
      </c>
      <c r="B953" s="3" t="s">
        <v>1746</v>
      </c>
      <c r="C953" t="s">
        <v>66</v>
      </c>
      <c r="D953" s="3" t="s">
        <v>36</v>
      </c>
      <c r="E953" s="3" t="s">
        <v>36</v>
      </c>
      <c r="F953" s="3" t="s">
        <v>77</v>
      </c>
      <c r="G953" s="5">
        <v>0.45</v>
      </c>
      <c r="H953">
        <v>60</v>
      </c>
      <c r="I953" s="5">
        <v>39.587499749999999</v>
      </c>
      <c r="J953" s="5">
        <v>0.65979166249999999</v>
      </c>
      <c r="K953">
        <v>1504</v>
      </c>
      <c r="L953" s="15">
        <v>3.9893617021276605E-2</v>
      </c>
      <c r="M953" s="13">
        <v>3.0948138297872299</v>
      </c>
      <c r="N953" s="15">
        <v>0</v>
      </c>
      <c r="O953" s="5">
        <v>0</v>
      </c>
      <c r="P953" s="5">
        <v>0</v>
      </c>
      <c r="Q953" s="5">
        <f t="shared" si="160"/>
        <v>39.587499749999999</v>
      </c>
      <c r="R953" s="5">
        <f t="shared" si="161"/>
        <v>-39.587499749999999</v>
      </c>
      <c r="S953" s="15">
        <f t="shared" si="162"/>
        <v>-1</v>
      </c>
      <c r="T953">
        <v>0</v>
      </c>
      <c r="U953" s="5" t="str">
        <f t="shared" si="163"/>
        <v>NA</v>
      </c>
      <c r="V953" s="15">
        <f t="shared" si="164"/>
        <v>0</v>
      </c>
      <c r="W953" s="15">
        <f t="shared" si="165"/>
        <v>0</v>
      </c>
      <c r="X953" s="5">
        <f t="shared" si="166"/>
        <v>0</v>
      </c>
      <c r="Y953" s="5">
        <f t="shared" si="167"/>
        <v>35.628749775000003</v>
      </c>
      <c r="Z953" s="5">
        <f t="shared" si="168"/>
        <v>-41.566874737500001</v>
      </c>
      <c r="AA953" s="5">
        <f t="shared" si="169"/>
        <v>3.9587499749999964</v>
      </c>
      <c r="AB953" s="5">
        <f t="shared" si="170"/>
        <v>1.9793749875000017</v>
      </c>
    </row>
    <row r="954" spans="1:28" x14ac:dyDescent="0.55000000000000004">
      <c r="A954" s="3" t="s">
        <v>79</v>
      </c>
      <c r="B954" s="3" t="s">
        <v>1748</v>
      </c>
      <c r="C954" t="s">
        <v>66</v>
      </c>
      <c r="D954" s="3" t="s">
        <v>36</v>
      </c>
      <c r="E954" s="3" t="s">
        <v>36</v>
      </c>
      <c r="F954" s="3" t="s">
        <v>77</v>
      </c>
      <c r="G954" s="5">
        <v>0.45</v>
      </c>
      <c r="H954">
        <v>81</v>
      </c>
      <c r="I954" s="5">
        <v>83.599999762500005</v>
      </c>
      <c r="J954" s="5">
        <v>1.0320987625</v>
      </c>
      <c r="K954">
        <v>4047</v>
      </c>
      <c r="L954" s="15">
        <v>2.0014825796886598E-2</v>
      </c>
      <c r="M954" s="13">
        <v>2.7429453916481301</v>
      </c>
      <c r="N954" s="15">
        <v>0</v>
      </c>
      <c r="O954" s="5">
        <v>0</v>
      </c>
      <c r="P954" s="5">
        <v>0</v>
      </c>
      <c r="Q954" s="5">
        <f t="shared" si="160"/>
        <v>83.599999762500005</v>
      </c>
      <c r="R954" s="5">
        <f t="shared" si="161"/>
        <v>-83.599999762500005</v>
      </c>
      <c r="S954" s="15">
        <f t="shared" si="162"/>
        <v>-1</v>
      </c>
      <c r="T954">
        <v>0</v>
      </c>
      <c r="U954" s="5" t="str">
        <f t="shared" si="163"/>
        <v>NA</v>
      </c>
      <c r="V954" s="15">
        <f t="shared" si="164"/>
        <v>0</v>
      </c>
      <c r="W954" s="15">
        <f t="shared" si="165"/>
        <v>0</v>
      </c>
      <c r="X954" s="5">
        <f t="shared" si="166"/>
        <v>0</v>
      </c>
      <c r="Y954" s="5">
        <f t="shared" si="167"/>
        <v>75.23999978625001</v>
      </c>
      <c r="Z954" s="5">
        <f t="shared" si="168"/>
        <v>-87.779999750625009</v>
      </c>
      <c r="AA954" s="5">
        <f t="shared" si="169"/>
        <v>8.3599999762499948</v>
      </c>
      <c r="AB954" s="5">
        <f t="shared" si="170"/>
        <v>4.1799999881250045</v>
      </c>
    </row>
    <row r="955" spans="1:28" x14ac:dyDescent="0.55000000000000004">
      <c r="A955" s="3" t="s">
        <v>79</v>
      </c>
      <c r="B955" s="3" t="s">
        <v>1750</v>
      </c>
      <c r="C955" t="s">
        <v>66</v>
      </c>
      <c r="D955" s="3" t="s">
        <v>36</v>
      </c>
      <c r="E955" s="3" t="s">
        <v>36</v>
      </c>
      <c r="F955" s="3" t="s">
        <v>50</v>
      </c>
      <c r="G955" s="5">
        <v>0.46250000000000002</v>
      </c>
      <c r="H955">
        <v>2</v>
      </c>
      <c r="I955" s="5">
        <v>1.45</v>
      </c>
      <c r="J955" s="5">
        <v>0.72499999999999998</v>
      </c>
      <c r="K955">
        <v>112</v>
      </c>
      <c r="L955" s="15">
        <v>1.7857142857142901E-2</v>
      </c>
      <c r="M955" s="13">
        <v>3.4464285714285698</v>
      </c>
      <c r="N955" s="15">
        <v>0</v>
      </c>
      <c r="O955" s="5">
        <v>0</v>
      </c>
      <c r="P955" s="5">
        <v>0</v>
      </c>
      <c r="Q955" s="5">
        <f t="shared" si="160"/>
        <v>1.45</v>
      </c>
      <c r="R955" s="5">
        <f t="shared" si="161"/>
        <v>-1.45</v>
      </c>
      <c r="S955" s="15">
        <f t="shared" si="162"/>
        <v>-1</v>
      </c>
      <c r="T955">
        <v>0</v>
      </c>
      <c r="U955" s="5" t="str">
        <f t="shared" si="163"/>
        <v>NA</v>
      </c>
      <c r="V955" s="15">
        <f t="shared" si="164"/>
        <v>0</v>
      </c>
      <c r="W955" s="15">
        <f t="shared" si="165"/>
        <v>0</v>
      </c>
      <c r="X955" s="5">
        <f t="shared" si="166"/>
        <v>0</v>
      </c>
      <c r="Y955" s="5">
        <f t="shared" si="167"/>
        <v>1.3049999999999999</v>
      </c>
      <c r="Z955" s="5">
        <f t="shared" si="168"/>
        <v>-1.5225</v>
      </c>
      <c r="AA955" s="5">
        <f t="shared" si="169"/>
        <v>0.14500000000000002</v>
      </c>
      <c r="AB955" s="5">
        <f t="shared" si="170"/>
        <v>7.2500000000000009E-2</v>
      </c>
    </row>
    <row r="956" spans="1:28" x14ac:dyDescent="0.55000000000000004">
      <c r="A956" s="3" t="s">
        <v>79</v>
      </c>
      <c r="B956" s="3" t="s">
        <v>1752</v>
      </c>
      <c r="C956" t="s">
        <v>66</v>
      </c>
      <c r="D956" s="3" t="s">
        <v>36</v>
      </c>
      <c r="E956" s="3" t="s">
        <v>36</v>
      </c>
      <c r="F956" s="3" t="s">
        <v>77</v>
      </c>
      <c r="G956" s="5">
        <v>0.46250000000000002</v>
      </c>
      <c r="H956">
        <v>6</v>
      </c>
      <c r="I956" s="5">
        <v>3.1875</v>
      </c>
      <c r="J956" s="5">
        <v>0.53125</v>
      </c>
      <c r="K956">
        <v>1951</v>
      </c>
      <c r="L956" s="15">
        <v>3.0753459764223503E-3</v>
      </c>
      <c r="M956" s="13">
        <v>3.69144028703229</v>
      </c>
      <c r="N956" s="15">
        <v>0</v>
      </c>
      <c r="O956" s="5">
        <v>0</v>
      </c>
      <c r="P956" s="5">
        <v>0</v>
      </c>
      <c r="Q956" s="5">
        <f t="shared" si="160"/>
        <v>3.1875</v>
      </c>
      <c r="R956" s="5">
        <f t="shared" si="161"/>
        <v>-3.1875</v>
      </c>
      <c r="S956" s="15">
        <f t="shared" si="162"/>
        <v>-1</v>
      </c>
      <c r="T956">
        <v>0</v>
      </c>
      <c r="U956" s="5" t="str">
        <f t="shared" si="163"/>
        <v>NA</v>
      </c>
      <c r="V956" s="15">
        <f t="shared" si="164"/>
        <v>0</v>
      </c>
      <c r="W956" s="15">
        <f t="shared" si="165"/>
        <v>0</v>
      </c>
      <c r="X956" s="5">
        <f t="shared" si="166"/>
        <v>0</v>
      </c>
      <c r="Y956" s="5">
        <f t="shared" si="167"/>
        <v>2.8687499999999999</v>
      </c>
      <c r="Z956" s="5">
        <f t="shared" si="168"/>
        <v>-3.3468750000000003</v>
      </c>
      <c r="AA956" s="5">
        <f t="shared" si="169"/>
        <v>0.31875000000000009</v>
      </c>
      <c r="AB956" s="5">
        <f t="shared" si="170"/>
        <v>0.15937500000000027</v>
      </c>
    </row>
    <row r="957" spans="1:28" x14ac:dyDescent="0.55000000000000004">
      <c r="A957" s="3" t="s">
        <v>79</v>
      </c>
      <c r="B957" s="3" t="s">
        <v>1754</v>
      </c>
      <c r="C957" t="s">
        <v>66</v>
      </c>
      <c r="D957" s="3" t="s">
        <v>36</v>
      </c>
      <c r="E957" s="3" t="s">
        <v>36</v>
      </c>
      <c r="F957" s="3" t="s">
        <v>77</v>
      </c>
      <c r="G957" s="5">
        <v>0.46250000000000002</v>
      </c>
      <c r="H957">
        <v>8</v>
      </c>
      <c r="I957" s="5">
        <v>5.1624999999999996</v>
      </c>
      <c r="J957" s="5">
        <v>0.64531249999999996</v>
      </c>
      <c r="K957">
        <v>1681</v>
      </c>
      <c r="L957" s="15">
        <v>4.7590719809637097E-3</v>
      </c>
      <c r="M957" s="13">
        <v>3.05651397977394</v>
      </c>
      <c r="N957" s="15">
        <v>0</v>
      </c>
      <c r="O957" s="5">
        <v>0</v>
      </c>
      <c r="P957" s="5">
        <v>0</v>
      </c>
      <c r="Q957" s="5">
        <f t="shared" si="160"/>
        <v>5.1624999999999996</v>
      </c>
      <c r="R957" s="5">
        <f t="shared" si="161"/>
        <v>-5.1624999999999996</v>
      </c>
      <c r="S957" s="15">
        <f t="shared" si="162"/>
        <v>-1</v>
      </c>
      <c r="T957">
        <v>0</v>
      </c>
      <c r="U957" s="5" t="str">
        <f t="shared" si="163"/>
        <v>NA</v>
      </c>
      <c r="V957" s="15">
        <f t="shared" si="164"/>
        <v>0</v>
      </c>
      <c r="W957" s="15">
        <f t="shared" si="165"/>
        <v>0</v>
      </c>
      <c r="X957" s="5">
        <f t="shared" si="166"/>
        <v>0</v>
      </c>
      <c r="Y957" s="5">
        <f t="shared" si="167"/>
        <v>4.6462500000000002</v>
      </c>
      <c r="Z957" s="5">
        <f t="shared" si="168"/>
        <v>-5.4206250000000002</v>
      </c>
      <c r="AA957" s="5">
        <f t="shared" si="169"/>
        <v>0.51624999999999943</v>
      </c>
      <c r="AB957" s="5">
        <f t="shared" si="170"/>
        <v>0.2581250000000006</v>
      </c>
    </row>
    <row r="958" spans="1:28" x14ac:dyDescent="0.55000000000000004">
      <c r="A958" s="3" t="s">
        <v>79</v>
      </c>
      <c r="B958" s="3" t="s">
        <v>340</v>
      </c>
      <c r="C958" t="s">
        <v>66</v>
      </c>
      <c r="D958" s="3" t="s">
        <v>36</v>
      </c>
      <c r="E958" s="3" t="s">
        <v>36</v>
      </c>
      <c r="F958" s="3" t="s">
        <v>50</v>
      </c>
      <c r="G958" s="5">
        <v>0.46250000000000002</v>
      </c>
      <c r="H958">
        <v>11</v>
      </c>
      <c r="I958" s="5">
        <v>7.15</v>
      </c>
      <c r="J958" s="5">
        <v>0.65</v>
      </c>
      <c r="K958">
        <v>172</v>
      </c>
      <c r="L958" s="15">
        <v>6.3953488372092998E-2</v>
      </c>
      <c r="M958" s="13">
        <v>2.7418604651162801</v>
      </c>
      <c r="N958" s="15">
        <v>0</v>
      </c>
      <c r="O958" s="5">
        <v>0</v>
      </c>
      <c r="P958" s="5">
        <v>0</v>
      </c>
      <c r="Q958" s="5">
        <f t="shared" si="160"/>
        <v>7.15</v>
      </c>
      <c r="R958" s="5">
        <f t="shared" si="161"/>
        <v>-7.15</v>
      </c>
      <c r="S958" s="15">
        <f t="shared" si="162"/>
        <v>-1</v>
      </c>
      <c r="T958">
        <v>0</v>
      </c>
      <c r="U958" s="5" t="str">
        <f t="shared" si="163"/>
        <v>NA</v>
      </c>
      <c r="V958" s="15">
        <f t="shared" si="164"/>
        <v>0</v>
      </c>
      <c r="W958" s="15">
        <f t="shared" si="165"/>
        <v>0</v>
      </c>
      <c r="X958" s="5">
        <f t="shared" si="166"/>
        <v>0</v>
      </c>
      <c r="Y958" s="5">
        <f t="shared" si="167"/>
        <v>6.4350000000000005</v>
      </c>
      <c r="Z958" s="5">
        <f t="shared" si="168"/>
        <v>-7.5075000000000003</v>
      </c>
      <c r="AA958" s="5">
        <f t="shared" si="169"/>
        <v>0.71499999999999986</v>
      </c>
      <c r="AB958" s="5">
        <f t="shared" si="170"/>
        <v>0.35749999999999993</v>
      </c>
    </row>
    <row r="959" spans="1:28" x14ac:dyDescent="0.55000000000000004">
      <c r="A959" s="3" t="s">
        <v>79</v>
      </c>
      <c r="B959" s="3" t="s">
        <v>305</v>
      </c>
      <c r="C959" t="s">
        <v>66</v>
      </c>
      <c r="D959" s="3" t="s">
        <v>36</v>
      </c>
      <c r="E959" s="3" t="s">
        <v>36</v>
      </c>
      <c r="F959" s="3" t="s">
        <v>82</v>
      </c>
      <c r="G959" s="5">
        <v>0.46250000000000002</v>
      </c>
      <c r="H959">
        <v>18</v>
      </c>
      <c r="I959" s="5">
        <v>10.749999825</v>
      </c>
      <c r="J959" s="5">
        <v>0.59722221249999996</v>
      </c>
      <c r="K959">
        <v>1013</v>
      </c>
      <c r="L959" s="15">
        <v>1.77690029615005E-2</v>
      </c>
      <c r="M959" s="13">
        <v>1.9264560710760099</v>
      </c>
      <c r="N959" s="15">
        <v>0</v>
      </c>
      <c r="O959" s="5">
        <v>0</v>
      </c>
      <c r="P959" s="5">
        <v>0</v>
      </c>
      <c r="Q959" s="5">
        <f t="shared" si="160"/>
        <v>10.749999825</v>
      </c>
      <c r="R959" s="5">
        <f t="shared" si="161"/>
        <v>-10.749999825</v>
      </c>
      <c r="S959" s="15">
        <f t="shared" si="162"/>
        <v>-1</v>
      </c>
      <c r="T959">
        <v>0</v>
      </c>
      <c r="U959" s="5" t="str">
        <f t="shared" si="163"/>
        <v>NA</v>
      </c>
      <c r="V959" s="15">
        <f t="shared" si="164"/>
        <v>0</v>
      </c>
      <c r="W959" s="15">
        <f t="shared" si="165"/>
        <v>0</v>
      </c>
      <c r="X959" s="5">
        <f t="shared" si="166"/>
        <v>0</v>
      </c>
      <c r="Y959" s="5">
        <f t="shared" si="167"/>
        <v>9.6749998425000001</v>
      </c>
      <c r="Z959" s="5">
        <f t="shared" si="168"/>
        <v>-11.28749981625</v>
      </c>
      <c r="AA959" s="5">
        <f t="shared" si="169"/>
        <v>1.0749999824999996</v>
      </c>
      <c r="AB959" s="5">
        <f t="shared" si="170"/>
        <v>0.53749999124999981</v>
      </c>
    </row>
    <row r="960" spans="1:28" x14ac:dyDescent="0.55000000000000004">
      <c r="A960" s="3" t="s">
        <v>79</v>
      </c>
      <c r="B960" s="3" t="s">
        <v>1758</v>
      </c>
      <c r="C960" t="s">
        <v>66</v>
      </c>
      <c r="D960" s="3" t="s">
        <v>36</v>
      </c>
      <c r="E960" s="3" t="s">
        <v>36</v>
      </c>
      <c r="F960" s="3" t="s">
        <v>77</v>
      </c>
      <c r="G960" s="5">
        <v>0.46250000000000002</v>
      </c>
      <c r="H960">
        <v>20</v>
      </c>
      <c r="I960" s="5">
        <v>20.987500000000001</v>
      </c>
      <c r="J960" s="5">
        <v>1.0493749999999999</v>
      </c>
      <c r="K960">
        <v>2904</v>
      </c>
      <c r="L960" s="15">
        <v>6.8870523415977998E-3</v>
      </c>
      <c r="M960" s="13">
        <v>3.2858471074380202</v>
      </c>
      <c r="N960" s="15">
        <v>0</v>
      </c>
      <c r="O960" s="5">
        <v>0</v>
      </c>
      <c r="P960" s="5">
        <v>0</v>
      </c>
      <c r="Q960" s="5">
        <f t="shared" si="160"/>
        <v>20.987500000000001</v>
      </c>
      <c r="R960" s="5">
        <f t="shared" si="161"/>
        <v>-20.987500000000001</v>
      </c>
      <c r="S960" s="15">
        <f t="shared" si="162"/>
        <v>-1</v>
      </c>
      <c r="T960">
        <v>0</v>
      </c>
      <c r="U960" s="5" t="str">
        <f t="shared" si="163"/>
        <v>NA</v>
      </c>
      <c r="V960" s="15">
        <f t="shared" si="164"/>
        <v>0</v>
      </c>
      <c r="W960" s="15">
        <f t="shared" si="165"/>
        <v>0</v>
      </c>
      <c r="X960" s="5">
        <f t="shared" si="166"/>
        <v>0</v>
      </c>
      <c r="Y960" s="5">
        <f t="shared" si="167"/>
        <v>18.888750000000002</v>
      </c>
      <c r="Z960" s="5">
        <f t="shared" si="168"/>
        <v>-22.036875000000002</v>
      </c>
      <c r="AA960" s="5">
        <f t="shared" si="169"/>
        <v>2.098749999999999</v>
      </c>
      <c r="AB960" s="5">
        <f t="shared" si="170"/>
        <v>1.0493750000000013</v>
      </c>
    </row>
    <row r="961" spans="1:28" x14ac:dyDescent="0.55000000000000004">
      <c r="A961" s="3" t="s">
        <v>79</v>
      </c>
      <c r="B961" s="3" t="s">
        <v>1760</v>
      </c>
      <c r="C961" t="s">
        <v>31</v>
      </c>
      <c r="D961" s="3" t="s">
        <v>36</v>
      </c>
      <c r="E961" s="3" t="s">
        <v>36</v>
      </c>
      <c r="F961" s="3" t="s">
        <v>77</v>
      </c>
      <c r="G961" s="5">
        <v>0.46250000000000002</v>
      </c>
      <c r="H961">
        <v>59</v>
      </c>
      <c r="I961" s="5">
        <v>33.4999994</v>
      </c>
      <c r="J961" s="5">
        <v>0.56779659999999998</v>
      </c>
      <c r="K961">
        <v>530</v>
      </c>
      <c r="L961" s="15">
        <v>0.111320754716981</v>
      </c>
      <c r="M961" s="13">
        <v>1.7705660377358501</v>
      </c>
      <c r="N961" s="15">
        <v>0</v>
      </c>
      <c r="O961" s="5">
        <v>0</v>
      </c>
      <c r="P961" s="5">
        <v>0</v>
      </c>
      <c r="Q961" s="5">
        <f t="shared" si="160"/>
        <v>33.4999994</v>
      </c>
      <c r="R961" s="5">
        <f t="shared" si="161"/>
        <v>-33.4999994</v>
      </c>
      <c r="S961" s="15">
        <f t="shared" si="162"/>
        <v>-1</v>
      </c>
      <c r="T961">
        <v>0</v>
      </c>
      <c r="U961" s="5" t="str">
        <f t="shared" si="163"/>
        <v>NA</v>
      </c>
      <c r="V961" s="15">
        <f t="shared" si="164"/>
        <v>0</v>
      </c>
      <c r="W961" s="15">
        <f t="shared" si="165"/>
        <v>0</v>
      </c>
      <c r="X961" s="5">
        <f t="shared" si="166"/>
        <v>0</v>
      </c>
      <c r="Y961" s="5">
        <f t="shared" si="167"/>
        <v>30.14999946</v>
      </c>
      <c r="Z961" s="5">
        <f t="shared" si="168"/>
        <v>-35.174999370000002</v>
      </c>
      <c r="AA961" s="5">
        <f t="shared" si="169"/>
        <v>3.34999994</v>
      </c>
      <c r="AB961" s="5">
        <f t="shared" si="170"/>
        <v>1.6749999700000018</v>
      </c>
    </row>
    <row r="962" spans="1:28" x14ac:dyDescent="0.55000000000000004">
      <c r="A962" s="3" t="s">
        <v>63</v>
      </c>
      <c r="B962" s="3" t="s">
        <v>1762</v>
      </c>
      <c r="C962" t="s">
        <v>66</v>
      </c>
      <c r="D962" s="3" t="s">
        <v>36</v>
      </c>
      <c r="E962" s="3" t="s">
        <v>36</v>
      </c>
      <c r="F962" s="3" t="s">
        <v>67</v>
      </c>
      <c r="G962" s="5">
        <v>0.47499999999999998</v>
      </c>
      <c r="H962">
        <v>7</v>
      </c>
      <c r="I962" s="5">
        <v>3.1749999750000004</v>
      </c>
      <c r="J962" s="5">
        <v>0.45357142500000003</v>
      </c>
      <c r="K962">
        <v>480</v>
      </c>
      <c r="L962" s="15">
        <v>1.4583333333333299E-2</v>
      </c>
      <c r="M962" s="13">
        <v>1.7335416666666701</v>
      </c>
      <c r="N962" s="15">
        <v>0</v>
      </c>
      <c r="O962" s="5">
        <v>0</v>
      </c>
      <c r="P962" s="5">
        <v>0</v>
      </c>
      <c r="Q962" s="5">
        <f t="shared" ref="Q962:Q1025" si="171">I962</f>
        <v>3.1749999750000004</v>
      </c>
      <c r="R962" s="5">
        <f t="shared" ref="R962:R1025" si="172">P962-Q962</f>
        <v>-3.1749999750000004</v>
      </c>
      <c r="S962" s="15">
        <f t="shared" ref="S962:S1025" si="173">IF(Q962=0,0,(P962-Q962)/Q962)</f>
        <v>-1</v>
      </c>
      <c r="T962">
        <v>0</v>
      </c>
      <c r="U962" s="5" t="str">
        <f t="shared" ref="U962:U1025" si="174">IF(T962=0,"NA",P962/T962)</f>
        <v>NA</v>
      </c>
      <c r="V962" s="15">
        <f t="shared" si="164"/>
        <v>0</v>
      </c>
      <c r="W962" s="15">
        <f t="shared" si="165"/>
        <v>0</v>
      </c>
      <c r="X962" s="5">
        <f t="shared" si="166"/>
        <v>0</v>
      </c>
      <c r="Y962" s="5">
        <f t="shared" si="167"/>
        <v>2.8574999775000003</v>
      </c>
      <c r="Z962" s="5">
        <f t="shared" si="168"/>
        <v>-3.3337499737500007</v>
      </c>
      <c r="AA962" s="5">
        <f t="shared" si="169"/>
        <v>0.31749999750000013</v>
      </c>
      <c r="AB962" s="5">
        <f t="shared" si="170"/>
        <v>0.15874999875000029</v>
      </c>
    </row>
    <row r="963" spans="1:28" x14ac:dyDescent="0.55000000000000004">
      <c r="A963" s="3" t="s">
        <v>63</v>
      </c>
      <c r="B963" s="3" t="s">
        <v>1765</v>
      </c>
      <c r="C963" t="s">
        <v>66</v>
      </c>
      <c r="D963" s="3" t="s">
        <v>36</v>
      </c>
      <c r="E963" s="3" t="s">
        <v>36</v>
      </c>
      <c r="F963" s="3" t="s">
        <v>67</v>
      </c>
      <c r="G963" s="5">
        <v>0.47499999999999998</v>
      </c>
      <c r="H963">
        <v>8</v>
      </c>
      <c r="I963" s="5">
        <v>4.1375000000000002</v>
      </c>
      <c r="J963" s="5">
        <v>0.51718750000000002</v>
      </c>
      <c r="K963">
        <v>2417</v>
      </c>
      <c r="L963" s="15">
        <v>3.3098882912701699E-3</v>
      </c>
      <c r="M963" s="13">
        <v>2.09760033098883</v>
      </c>
      <c r="N963" s="15">
        <v>0</v>
      </c>
      <c r="O963" s="5">
        <v>0</v>
      </c>
      <c r="P963" s="5">
        <v>0</v>
      </c>
      <c r="Q963" s="5">
        <f t="shared" si="171"/>
        <v>4.1375000000000002</v>
      </c>
      <c r="R963" s="5">
        <f t="shared" si="172"/>
        <v>-4.1375000000000002</v>
      </c>
      <c r="S963" s="15">
        <f t="shared" si="173"/>
        <v>-1</v>
      </c>
      <c r="T963">
        <v>0</v>
      </c>
      <c r="U963" s="5" t="str">
        <f t="shared" si="174"/>
        <v>NA</v>
      </c>
      <c r="V963" s="15">
        <f t="shared" ref="V963:V1026" si="175">(L963*N963)</f>
        <v>0</v>
      </c>
      <c r="W963" s="15">
        <f t="shared" ref="W963:W1026" si="176">IF(P963=0,0,R963/P963)</f>
        <v>0</v>
      </c>
      <c r="X963" s="5">
        <f t="shared" ref="X963:X1026" si="177">IF(T963=0,0,Q963/T963)</f>
        <v>0</v>
      </c>
      <c r="Y963" s="5">
        <f t="shared" ref="Y963:Y1026" si="178">Q963*0.9</f>
        <v>3.7237500000000003</v>
      </c>
      <c r="Z963" s="5">
        <f t="shared" ref="Z963:Z1026" si="179">R963*1.05</f>
        <v>-4.3443750000000003</v>
      </c>
      <c r="AA963" s="5">
        <f t="shared" ref="AA963:AA1026" si="180">Q963-Y963</f>
        <v>0.41374999999999984</v>
      </c>
      <c r="AB963" s="5">
        <f t="shared" ref="AB963:AB1026" si="181">R963-Z963</f>
        <v>0.20687500000000014</v>
      </c>
    </row>
    <row r="964" spans="1:28" x14ac:dyDescent="0.55000000000000004">
      <c r="A964" s="3" t="s">
        <v>63</v>
      </c>
      <c r="B964" s="3" t="s">
        <v>795</v>
      </c>
      <c r="C964" t="s">
        <v>31</v>
      </c>
      <c r="D964" s="3" t="s">
        <v>36</v>
      </c>
      <c r="E964" s="3" t="s">
        <v>36</v>
      </c>
      <c r="F964" s="3" t="s">
        <v>67</v>
      </c>
      <c r="G964" s="5">
        <v>0.47499999999999998</v>
      </c>
      <c r="H964">
        <v>6</v>
      </c>
      <c r="I964" s="5">
        <v>5.2374999750000004</v>
      </c>
      <c r="J964" s="5">
        <v>0.8729166625</v>
      </c>
      <c r="K964">
        <v>322</v>
      </c>
      <c r="L964" s="15">
        <v>1.8633540372670801E-2</v>
      </c>
      <c r="M964" s="13">
        <v>2.3391304347826098</v>
      </c>
      <c r="N964" s="15">
        <v>0</v>
      </c>
      <c r="O964" s="5">
        <v>0</v>
      </c>
      <c r="P964" s="5">
        <v>0</v>
      </c>
      <c r="Q964" s="5">
        <f t="shared" si="171"/>
        <v>5.2374999750000004</v>
      </c>
      <c r="R964" s="5">
        <f t="shared" si="172"/>
        <v>-5.2374999750000004</v>
      </c>
      <c r="S964" s="15">
        <f t="shared" si="173"/>
        <v>-1</v>
      </c>
      <c r="T964">
        <v>0</v>
      </c>
      <c r="U964" s="5" t="str">
        <f t="shared" si="174"/>
        <v>NA</v>
      </c>
      <c r="V964" s="15">
        <f t="shared" si="175"/>
        <v>0</v>
      </c>
      <c r="W964" s="15">
        <f t="shared" si="176"/>
        <v>0</v>
      </c>
      <c r="X964" s="5">
        <f t="shared" si="177"/>
        <v>0</v>
      </c>
      <c r="Y964" s="5">
        <f t="shared" si="178"/>
        <v>4.7137499775000009</v>
      </c>
      <c r="Z964" s="5">
        <f t="shared" si="179"/>
        <v>-5.4993749737500011</v>
      </c>
      <c r="AA964" s="5">
        <f t="shared" si="180"/>
        <v>0.52374999749999951</v>
      </c>
      <c r="AB964" s="5">
        <f t="shared" si="181"/>
        <v>0.26187499875000064</v>
      </c>
    </row>
    <row r="965" spans="1:28" x14ac:dyDescent="0.55000000000000004">
      <c r="A965" s="3" t="s">
        <v>63</v>
      </c>
      <c r="B965" s="3" t="s">
        <v>1768</v>
      </c>
      <c r="C965" t="s">
        <v>66</v>
      </c>
      <c r="D965" s="3" t="s">
        <v>36</v>
      </c>
      <c r="E965" s="3" t="s">
        <v>36</v>
      </c>
      <c r="F965" s="3" t="s">
        <v>67</v>
      </c>
      <c r="G965" s="5">
        <v>0.47499999999999998</v>
      </c>
      <c r="H965">
        <v>24</v>
      </c>
      <c r="I965" s="5">
        <v>10.937499899999999</v>
      </c>
      <c r="J965" s="5">
        <v>0.45572916249999995</v>
      </c>
      <c r="K965">
        <v>947</v>
      </c>
      <c r="L965" s="15">
        <v>2.5343189017951403E-2</v>
      </c>
      <c r="M965" s="13">
        <v>2.65997888067582</v>
      </c>
      <c r="N965" s="15">
        <v>0</v>
      </c>
      <c r="O965" s="5">
        <v>0</v>
      </c>
      <c r="P965" s="5">
        <v>0</v>
      </c>
      <c r="Q965" s="5">
        <f t="shared" si="171"/>
        <v>10.937499899999999</v>
      </c>
      <c r="R965" s="5">
        <f t="shared" si="172"/>
        <v>-10.937499899999999</v>
      </c>
      <c r="S965" s="15">
        <f t="shared" si="173"/>
        <v>-1</v>
      </c>
      <c r="T965">
        <v>0</v>
      </c>
      <c r="U965" s="5" t="str">
        <f t="shared" si="174"/>
        <v>NA</v>
      </c>
      <c r="V965" s="15">
        <f t="shared" si="175"/>
        <v>0</v>
      </c>
      <c r="W965" s="15">
        <f t="shared" si="176"/>
        <v>0</v>
      </c>
      <c r="X965" s="5">
        <f t="shared" si="177"/>
        <v>0</v>
      </c>
      <c r="Y965" s="5">
        <f t="shared" si="178"/>
        <v>9.8437499099999997</v>
      </c>
      <c r="Z965" s="5">
        <f t="shared" si="179"/>
        <v>-11.484374894999998</v>
      </c>
      <c r="AA965" s="5">
        <f t="shared" si="180"/>
        <v>1.0937499899999992</v>
      </c>
      <c r="AB965" s="5">
        <f t="shared" si="181"/>
        <v>0.54687499499999959</v>
      </c>
    </row>
    <row r="966" spans="1:28" x14ac:dyDescent="0.55000000000000004">
      <c r="A966" s="3" t="s">
        <v>79</v>
      </c>
      <c r="B966" s="3" t="s">
        <v>1770</v>
      </c>
      <c r="C966" t="s">
        <v>66</v>
      </c>
      <c r="D966" s="3" t="s">
        <v>36</v>
      </c>
      <c r="E966" s="3" t="s">
        <v>36</v>
      </c>
      <c r="F966" s="3" t="s">
        <v>50</v>
      </c>
      <c r="G966" s="5">
        <v>0.47499999999999998</v>
      </c>
      <c r="H966">
        <v>1</v>
      </c>
      <c r="I966" s="5">
        <v>0.7</v>
      </c>
      <c r="J966" s="5">
        <v>0.7</v>
      </c>
      <c r="K966">
        <v>41</v>
      </c>
      <c r="L966" s="15">
        <v>2.4390243902439001E-2</v>
      </c>
      <c r="M966" s="13">
        <v>2.14878048780488</v>
      </c>
      <c r="N966" s="15">
        <v>0</v>
      </c>
      <c r="O966" s="5">
        <v>0</v>
      </c>
      <c r="P966" s="5">
        <v>0</v>
      </c>
      <c r="Q966" s="5">
        <f t="shared" si="171"/>
        <v>0.7</v>
      </c>
      <c r="R966" s="5">
        <f t="shared" si="172"/>
        <v>-0.7</v>
      </c>
      <c r="S966" s="15">
        <f t="shared" si="173"/>
        <v>-1</v>
      </c>
      <c r="T966">
        <v>0</v>
      </c>
      <c r="U966" s="5" t="str">
        <f t="shared" si="174"/>
        <v>NA</v>
      </c>
      <c r="V966" s="15">
        <f t="shared" si="175"/>
        <v>0</v>
      </c>
      <c r="W966" s="15">
        <f t="shared" si="176"/>
        <v>0</v>
      </c>
      <c r="X966" s="5">
        <f t="shared" si="177"/>
        <v>0</v>
      </c>
      <c r="Y966" s="5">
        <f t="shared" si="178"/>
        <v>0.63</v>
      </c>
      <c r="Z966" s="5">
        <f t="shared" si="179"/>
        <v>-0.73499999999999999</v>
      </c>
      <c r="AA966" s="5">
        <f t="shared" si="180"/>
        <v>6.9999999999999951E-2</v>
      </c>
      <c r="AB966" s="5">
        <f t="shared" si="181"/>
        <v>3.5000000000000031E-2</v>
      </c>
    </row>
    <row r="967" spans="1:28" x14ac:dyDescent="0.55000000000000004">
      <c r="A967" s="3" t="s">
        <v>79</v>
      </c>
      <c r="B967" s="3" t="s">
        <v>1772</v>
      </c>
      <c r="C967" t="s">
        <v>31</v>
      </c>
      <c r="D967" s="3" t="s">
        <v>36</v>
      </c>
      <c r="E967" s="3" t="s">
        <v>36</v>
      </c>
      <c r="F967" s="3" t="s">
        <v>77</v>
      </c>
      <c r="G967" s="5">
        <v>0.47499999999999998</v>
      </c>
      <c r="H967">
        <v>2</v>
      </c>
      <c r="I967" s="5">
        <v>1.3875</v>
      </c>
      <c r="J967" s="5">
        <v>0.69374999999999998</v>
      </c>
      <c r="K967">
        <v>25</v>
      </c>
      <c r="L967" s="15">
        <v>0.08</v>
      </c>
      <c r="M967" s="13">
        <v>2.88</v>
      </c>
      <c r="N967" s="15">
        <v>0</v>
      </c>
      <c r="O967" s="5">
        <v>0</v>
      </c>
      <c r="P967" s="5">
        <v>0</v>
      </c>
      <c r="Q967" s="5">
        <f t="shared" si="171"/>
        <v>1.3875</v>
      </c>
      <c r="R967" s="5">
        <f t="shared" si="172"/>
        <v>-1.3875</v>
      </c>
      <c r="S967" s="15">
        <f t="shared" si="173"/>
        <v>-1</v>
      </c>
      <c r="T967">
        <v>0</v>
      </c>
      <c r="U967" s="5" t="str">
        <f t="shared" si="174"/>
        <v>NA</v>
      </c>
      <c r="V967" s="15">
        <f t="shared" si="175"/>
        <v>0</v>
      </c>
      <c r="W967" s="15">
        <f t="shared" si="176"/>
        <v>0</v>
      </c>
      <c r="X967" s="5">
        <f t="shared" si="177"/>
        <v>0</v>
      </c>
      <c r="Y967" s="5">
        <f t="shared" si="178"/>
        <v>1.24875</v>
      </c>
      <c r="Z967" s="5">
        <f t="shared" si="179"/>
        <v>-1.4568749999999999</v>
      </c>
      <c r="AA967" s="5">
        <f t="shared" si="180"/>
        <v>0.13874999999999993</v>
      </c>
      <c r="AB967" s="5">
        <f t="shared" si="181"/>
        <v>6.9374999999999964E-2</v>
      </c>
    </row>
    <row r="968" spans="1:28" x14ac:dyDescent="0.55000000000000004">
      <c r="A968" s="3" t="s">
        <v>79</v>
      </c>
      <c r="B968" s="3" t="s">
        <v>1774</v>
      </c>
      <c r="C968" t="s">
        <v>66</v>
      </c>
      <c r="D968" s="3" t="s">
        <v>36</v>
      </c>
      <c r="E968" s="3" t="s">
        <v>36</v>
      </c>
      <c r="F968" s="3" t="s">
        <v>77</v>
      </c>
      <c r="G968" s="5">
        <v>0.47499999999999998</v>
      </c>
      <c r="H968">
        <v>3</v>
      </c>
      <c r="I968" s="5">
        <v>1.8249999749999999</v>
      </c>
      <c r="J968" s="5">
        <v>0.60833332499999992</v>
      </c>
      <c r="K968">
        <v>739</v>
      </c>
      <c r="L968" s="15">
        <v>4.0595399188091998E-3</v>
      </c>
      <c r="M968" s="13">
        <v>3.53599458728011</v>
      </c>
      <c r="N968" s="15">
        <v>0</v>
      </c>
      <c r="O968" s="5">
        <v>0</v>
      </c>
      <c r="P968" s="5">
        <v>0</v>
      </c>
      <c r="Q968" s="5">
        <f t="shared" si="171"/>
        <v>1.8249999749999999</v>
      </c>
      <c r="R968" s="5">
        <f t="shared" si="172"/>
        <v>-1.8249999749999999</v>
      </c>
      <c r="S968" s="15">
        <f t="shared" si="173"/>
        <v>-1</v>
      </c>
      <c r="T968">
        <v>0</v>
      </c>
      <c r="U968" s="5" t="str">
        <f t="shared" si="174"/>
        <v>NA</v>
      </c>
      <c r="V968" s="15">
        <f t="shared" si="175"/>
        <v>0</v>
      </c>
      <c r="W968" s="15">
        <f t="shared" si="176"/>
        <v>0</v>
      </c>
      <c r="X968" s="5">
        <f t="shared" si="177"/>
        <v>0</v>
      </c>
      <c r="Y968" s="5">
        <f t="shared" si="178"/>
        <v>1.6424999775</v>
      </c>
      <c r="Z968" s="5">
        <f t="shared" si="179"/>
        <v>-1.9162499737500001</v>
      </c>
      <c r="AA968" s="5">
        <f t="shared" si="180"/>
        <v>0.1824999974999999</v>
      </c>
      <c r="AB968" s="5">
        <f t="shared" si="181"/>
        <v>9.1249998750000172E-2</v>
      </c>
    </row>
    <row r="969" spans="1:28" x14ac:dyDescent="0.55000000000000004">
      <c r="A969" s="3" t="s">
        <v>79</v>
      </c>
      <c r="B969" s="3" t="s">
        <v>1776</v>
      </c>
      <c r="C969" t="s">
        <v>66</v>
      </c>
      <c r="D969" s="3" t="s">
        <v>36</v>
      </c>
      <c r="E969" s="3" t="s">
        <v>36</v>
      </c>
      <c r="F969" s="3" t="s">
        <v>77</v>
      </c>
      <c r="G969" s="5">
        <v>0.47499999999999998</v>
      </c>
      <c r="H969">
        <v>4</v>
      </c>
      <c r="I969" s="5">
        <v>2.6749999999999998</v>
      </c>
      <c r="J969" s="5">
        <v>0.66874999999999996</v>
      </c>
      <c r="K969">
        <v>551</v>
      </c>
      <c r="L969" s="15">
        <v>7.2595281306715095E-3</v>
      </c>
      <c r="M969" s="13">
        <v>2.9148820326678799</v>
      </c>
      <c r="N969" s="15">
        <v>0</v>
      </c>
      <c r="O969" s="5">
        <v>0</v>
      </c>
      <c r="P969" s="5">
        <v>0</v>
      </c>
      <c r="Q969" s="5">
        <f t="shared" si="171"/>
        <v>2.6749999999999998</v>
      </c>
      <c r="R969" s="5">
        <f t="shared" si="172"/>
        <v>-2.6749999999999998</v>
      </c>
      <c r="S969" s="15">
        <f t="shared" si="173"/>
        <v>-1</v>
      </c>
      <c r="T969">
        <v>0</v>
      </c>
      <c r="U969" s="5" t="str">
        <f t="shared" si="174"/>
        <v>NA</v>
      </c>
      <c r="V969" s="15">
        <f t="shared" si="175"/>
        <v>0</v>
      </c>
      <c r="W969" s="15">
        <f t="shared" si="176"/>
        <v>0</v>
      </c>
      <c r="X969" s="5">
        <f t="shared" si="177"/>
        <v>0</v>
      </c>
      <c r="Y969" s="5">
        <f t="shared" si="178"/>
        <v>2.4074999999999998</v>
      </c>
      <c r="Z969" s="5">
        <f t="shared" si="179"/>
        <v>-2.8087499999999999</v>
      </c>
      <c r="AA969" s="5">
        <f t="shared" si="180"/>
        <v>0.26750000000000007</v>
      </c>
      <c r="AB969" s="5">
        <f t="shared" si="181"/>
        <v>0.13375000000000004</v>
      </c>
    </row>
    <row r="970" spans="1:28" x14ac:dyDescent="0.55000000000000004">
      <c r="A970" s="3" t="s">
        <v>79</v>
      </c>
      <c r="B970" s="3" t="s">
        <v>1778</v>
      </c>
      <c r="C970" t="s">
        <v>66</v>
      </c>
      <c r="D970" s="3" t="s">
        <v>36</v>
      </c>
      <c r="E970" s="3" t="s">
        <v>36</v>
      </c>
      <c r="F970" s="3" t="s">
        <v>77</v>
      </c>
      <c r="G970" s="5">
        <v>0.47499999999999998</v>
      </c>
      <c r="H970">
        <v>316</v>
      </c>
      <c r="I970" s="5">
        <v>224.48749810000001</v>
      </c>
      <c r="J970" s="5">
        <v>0.71040347500000001</v>
      </c>
      <c r="K970">
        <v>108245</v>
      </c>
      <c r="L970" s="15">
        <v>2.91930343202919E-3</v>
      </c>
      <c r="M970" s="13">
        <v>2.8304762344681</v>
      </c>
      <c r="N970" s="15">
        <v>0</v>
      </c>
      <c r="O970" s="5">
        <v>0</v>
      </c>
      <c r="P970" s="5">
        <v>0</v>
      </c>
      <c r="Q970" s="5">
        <f t="shared" si="171"/>
        <v>224.48749810000001</v>
      </c>
      <c r="R970" s="5">
        <f t="shared" si="172"/>
        <v>-224.48749810000001</v>
      </c>
      <c r="S970" s="15">
        <f t="shared" si="173"/>
        <v>-1</v>
      </c>
      <c r="T970">
        <v>0</v>
      </c>
      <c r="U970" s="5" t="str">
        <f t="shared" si="174"/>
        <v>NA</v>
      </c>
      <c r="V970" s="15">
        <f t="shared" si="175"/>
        <v>0</v>
      </c>
      <c r="W970" s="15">
        <f t="shared" si="176"/>
        <v>0</v>
      </c>
      <c r="X970" s="5">
        <f t="shared" si="177"/>
        <v>0</v>
      </c>
      <c r="Y970" s="5">
        <f t="shared" si="178"/>
        <v>202.03874829</v>
      </c>
      <c r="Z970" s="5">
        <f t="shared" si="179"/>
        <v>-235.71187300500003</v>
      </c>
      <c r="AA970" s="5">
        <f t="shared" si="180"/>
        <v>22.44874981000001</v>
      </c>
      <c r="AB970" s="5">
        <f t="shared" si="181"/>
        <v>11.224374905000019</v>
      </c>
    </row>
    <row r="971" spans="1:28" x14ac:dyDescent="0.55000000000000004">
      <c r="A971" s="3" t="s">
        <v>63</v>
      </c>
      <c r="B971" s="3" t="s">
        <v>1780</v>
      </c>
      <c r="C971" t="s">
        <v>66</v>
      </c>
      <c r="D971" s="3" t="s">
        <v>36</v>
      </c>
      <c r="E971" s="3" t="s">
        <v>36</v>
      </c>
      <c r="F971" s="3" t="s">
        <v>67</v>
      </c>
      <c r="G971" s="5">
        <v>0.48749999999999999</v>
      </c>
      <c r="H971">
        <v>3</v>
      </c>
      <c r="I971" s="5">
        <v>1.2124999875</v>
      </c>
      <c r="J971" s="5">
        <v>0.4041666625</v>
      </c>
      <c r="K971">
        <v>1487</v>
      </c>
      <c r="L971" s="15">
        <v>2.0174848688634798E-3</v>
      </c>
      <c r="M971" s="13">
        <v>1.58924008069939</v>
      </c>
      <c r="N971" s="15">
        <v>0</v>
      </c>
      <c r="O971" s="5">
        <v>0</v>
      </c>
      <c r="P971" s="5">
        <v>0</v>
      </c>
      <c r="Q971" s="5">
        <f t="shared" si="171"/>
        <v>1.2124999875</v>
      </c>
      <c r="R971" s="5">
        <f t="shared" si="172"/>
        <v>-1.2124999875</v>
      </c>
      <c r="S971" s="15">
        <f t="shared" si="173"/>
        <v>-1</v>
      </c>
      <c r="T971">
        <v>0</v>
      </c>
      <c r="U971" s="5" t="str">
        <f t="shared" si="174"/>
        <v>NA</v>
      </c>
      <c r="V971" s="15">
        <f t="shared" si="175"/>
        <v>0</v>
      </c>
      <c r="W971" s="15">
        <f t="shared" si="176"/>
        <v>0</v>
      </c>
      <c r="X971" s="5">
        <f t="shared" si="177"/>
        <v>0</v>
      </c>
      <c r="Y971" s="5">
        <f t="shared" si="178"/>
        <v>1.09124998875</v>
      </c>
      <c r="Z971" s="5">
        <f t="shared" si="179"/>
        <v>-1.2731249868750001</v>
      </c>
      <c r="AA971" s="5">
        <f t="shared" si="180"/>
        <v>0.12124999874999998</v>
      </c>
      <c r="AB971" s="5">
        <f t="shared" si="181"/>
        <v>6.0624999375000099E-2</v>
      </c>
    </row>
    <row r="972" spans="1:28" x14ac:dyDescent="0.55000000000000004">
      <c r="A972" s="3" t="s">
        <v>63</v>
      </c>
      <c r="B972" s="3" t="s">
        <v>1783</v>
      </c>
      <c r="C972" t="s">
        <v>66</v>
      </c>
      <c r="D972" s="3" t="s">
        <v>36</v>
      </c>
      <c r="E972" s="3" t="s">
        <v>36</v>
      </c>
      <c r="F972" s="3" t="s">
        <v>67</v>
      </c>
      <c r="G972" s="5">
        <v>0.48749999999999999</v>
      </c>
      <c r="H972">
        <v>3</v>
      </c>
      <c r="I972" s="5">
        <v>1.6125</v>
      </c>
      <c r="J972" s="5">
        <v>0.53749999999999998</v>
      </c>
      <c r="K972">
        <v>589</v>
      </c>
      <c r="L972" s="15">
        <v>5.0933786078098502E-3</v>
      </c>
      <c r="M972" s="13">
        <v>2.6008488964346399</v>
      </c>
      <c r="N972" s="15">
        <v>0</v>
      </c>
      <c r="O972" s="5">
        <v>0</v>
      </c>
      <c r="P972" s="5">
        <v>0</v>
      </c>
      <c r="Q972" s="5">
        <f t="shared" si="171"/>
        <v>1.6125</v>
      </c>
      <c r="R972" s="5">
        <f t="shared" si="172"/>
        <v>-1.6125</v>
      </c>
      <c r="S972" s="15">
        <f t="shared" si="173"/>
        <v>-1</v>
      </c>
      <c r="T972">
        <v>0</v>
      </c>
      <c r="U972" s="5" t="str">
        <f t="shared" si="174"/>
        <v>NA</v>
      </c>
      <c r="V972" s="15">
        <f t="shared" si="175"/>
        <v>0</v>
      </c>
      <c r="W972" s="15">
        <f t="shared" si="176"/>
        <v>0</v>
      </c>
      <c r="X972" s="5">
        <f t="shared" si="177"/>
        <v>0</v>
      </c>
      <c r="Y972" s="5">
        <f t="shared" si="178"/>
        <v>1.4512500000000002</v>
      </c>
      <c r="Z972" s="5">
        <f t="shared" si="179"/>
        <v>-1.6931250000000002</v>
      </c>
      <c r="AA972" s="5">
        <f t="shared" si="180"/>
        <v>0.16124999999999989</v>
      </c>
      <c r="AB972" s="5">
        <f t="shared" si="181"/>
        <v>8.0625000000000169E-2</v>
      </c>
    </row>
    <row r="973" spans="1:28" x14ac:dyDescent="0.55000000000000004">
      <c r="A973" s="3" t="s">
        <v>63</v>
      </c>
      <c r="B973" s="3" t="s">
        <v>1786</v>
      </c>
      <c r="C973" t="s">
        <v>31</v>
      </c>
      <c r="D973" s="3" t="s">
        <v>36</v>
      </c>
      <c r="E973" s="3" t="s">
        <v>36</v>
      </c>
      <c r="F973" s="3" t="s">
        <v>67</v>
      </c>
      <c r="G973" s="5">
        <v>0.48749999999999999</v>
      </c>
      <c r="H973">
        <v>4</v>
      </c>
      <c r="I973" s="5">
        <v>2.15</v>
      </c>
      <c r="J973" s="5">
        <v>0.53749999999999998</v>
      </c>
      <c r="K973">
        <v>388</v>
      </c>
      <c r="L973" s="15">
        <v>1.03092783505155E-2</v>
      </c>
      <c r="M973" s="13">
        <v>2.8641752577319601</v>
      </c>
      <c r="N973" s="15">
        <v>0</v>
      </c>
      <c r="O973" s="5">
        <v>0</v>
      </c>
      <c r="P973" s="5">
        <v>0</v>
      </c>
      <c r="Q973" s="5">
        <f t="shared" si="171"/>
        <v>2.15</v>
      </c>
      <c r="R973" s="5">
        <f t="shared" si="172"/>
        <v>-2.15</v>
      </c>
      <c r="S973" s="15">
        <f t="shared" si="173"/>
        <v>-1</v>
      </c>
      <c r="T973">
        <v>0</v>
      </c>
      <c r="U973" s="5" t="str">
        <f t="shared" si="174"/>
        <v>NA</v>
      </c>
      <c r="V973" s="15">
        <f t="shared" si="175"/>
        <v>0</v>
      </c>
      <c r="W973" s="15">
        <f t="shared" si="176"/>
        <v>0</v>
      </c>
      <c r="X973" s="5">
        <f t="shared" si="177"/>
        <v>0</v>
      </c>
      <c r="Y973" s="5">
        <f t="shared" si="178"/>
        <v>1.9350000000000001</v>
      </c>
      <c r="Z973" s="5">
        <f t="shared" si="179"/>
        <v>-2.2574999999999998</v>
      </c>
      <c r="AA973" s="5">
        <f t="shared" si="180"/>
        <v>0.21499999999999986</v>
      </c>
      <c r="AB973" s="5">
        <f t="shared" si="181"/>
        <v>0.10749999999999993</v>
      </c>
    </row>
    <row r="974" spans="1:28" x14ac:dyDescent="0.55000000000000004">
      <c r="A974" s="3" t="s">
        <v>63</v>
      </c>
      <c r="B974" s="3" t="s">
        <v>1788</v>
      </c>
      <c r="C974" t="s">
        <v>31</v>
      </c>
      <c r="D974" s="3" t="s">
        <v>36</v>
      </c>
      <c r="E974" s="3" t="s">
        <v>36</v>
      </c>
      <c r="F974" s="3" t="s">
        <v>67</v>
      </c>
      <c r="G974" s="5">
        <v>0.48749999999999999</v>
      </c>
      <c r="H974">
        <v>28</v>
      </c>
      <c r="I974" s="5">
        <v>17.549999949999997</v>
      </c>
      <c r="J974" s="5">
        <v>0.62678571249999993</v>
      </c>
      <c r="K974">
        <v>602</v>
      </c>
      <c r="L974" s="15">
        <v>4.6511627906976702E-2</v>
      </c>
      <c r="M974" s="13">
        <v>1.4234219269102999</v>
      </c>
      <c r="N974" s="15">
        <v>0</v>
      </c>
      <c r="O974" s="5">
        <v>0</v>
      </c>
      <c r="P974" s="5">
        <v>0</v>
      </c>
      <c r="Q974" s="5">
        <f t="shared" si="171"/>
        <v>17.549999949999997</v>
      </c>
      <c r="R974" s="5">
        <f t="shared" si="172"/>
        <v>-17.549999949999997</v>
      </c>
      <c r="S974" s="15">
        <f t="shared" si="173"/>
        <v>-1</v>
      </c>
      <c r="T974">
        <v>0</v>
      </c>
      <c r="U974" s="5" t="str">
        <f t="shared" si="174"/>
        <v>NA</v>
      </c>
      <c r="V974" s="15">
        <f t="shared" si="175"/>
        <v>0</v>
      </c>
      <c r="W974" s="15">
        <f t="shared" si="176"/>
        <v>0</v>
      </c>
      <c r="X974" s="5">
        <f t="shared" si="177"/>
        <v>0</v>
      </c>
      <c r="Y974" s="5">
        <f t="shared" si="178"/>
        <v>15.794999954999998</v>
      </c>
      <c r="Z974" s="5">
        <f t="shared" si="179"/>
        <v>-18.427499947499996</v>
      </c>
      <c r="AA974" s="5">
        <f t="shared" si="180"/>
        <v>1.7549999949999986</v>
      </c>
      <c r="AB974" s="5">
        <f t="shared" si="181"/>
        <v>0.8774999974999993</v>
      </c>
    </row>
    <row r="975" spans="1:28" x14ac:dyDescent="0.55000000000000004">
      <c r="A975" s="3" t="s">
        <v>79</v>
      </c>
      <c r="B975" s="3" t="s">
        <v>1790</v>
      </c>
      <c r="C975" t="s">
        <v>66</v>
      </c>
      <c r="D975" s="3" t="s">
        <v>36</v>
      </c>
      <c r="E975" s="3" t="s">
        <v>36</v>
      </c>
      <c r="F975" s="3" t="s">
        <v>77</v>
      </c>
      <c r="G975" s="5">
        <v>0.48749999999999999</v>
      </c>
      <c r="H975">
        <v>1</v>
      </c>
      <c r="I975" s="5">
        <v>0.42499999999999999</v>
      </c>
      <c r="J975" s="5">
        <v>0.42499999999999999</v>
      </c>
      <c r="K975">
        <v>447</v>
      </c>
      <c r="L975" s="15">
        <v>2.23713646532438E-3</v>
      </c>
      <c r="M975" s="13">
        <v>4.2868008948545899</v>
      </c>
      <c r="N975" s="15">
        <v>0</v>
      </c>
      <c r="O975" s="5">
        <v>0</v>
      </c>
      <c r="P975" s="5">
        <v>0</v>
      </c>
      <c r="Q975" s="5">
        <f t="shared" si="171"/>
        <v>0.42499999999999999</v>
      </c>
      <c r="R975" s="5">
        <f t="shared" si="172"/>
        <v>-0.42499999999999999</v>
      </c>
      <c r="S975" s="15">
        <f t="shared" si="173"/>
        <v>-1</v>
      </c>
      <c r="T975">
        <v>0</v>
      </c>
      <c r="U975" s="5" t="str">
        <f t="shared" si="174"/>
        <v>NA</v>
      </c>
      <c r="V975" s="15">
        <f t="shared" si="175"/>
        <v>0</v>
      </c>
      <c r="W975" s="15">
        <f t="shared" si="176"/>
        <v>0</v>
      </c>
      <c r="X975" s="5">
        <f t="shared" si="177"/>
        <v>0</v>
      </c>
      <c r="Y975" s="5">
        <f t="shared" si="178"/>
        <v>0.38250000000000001</v>
      </c>
      <c r="Z975" s="5">
        <f t="shared" si="179"/>
        <v>-0.44624999999999998</v>
      </c>
      <c r="AA975" s="5">
        <f t="shared" si="180"/>
        <v>4.2499999999999982E-2</v>
      </c>
      <c r="AB975" s="5">
        <f t="shared" si="181"/>
        <v>2.1249999999999991E-2</v>
      </c>
    </row>
    <row r="976" spans="1:28" x14ac:dyDescent="0.55000000000000004">
      <c r="A976" s="3" t="s">
        <v>79</v>
      </c>
      <c r="B976" s="3" t="s">
        <v>1792</v>
      </c>
      <c r="C976" t="s">
        <v>66</v>
      </c>
      <c r="D976" s="3" t="s">
        <v>36</v>
      </c>
      <c r="E976" s="3" t="s">
        <v>36</v>
      </c>
      <c r="F976" s="3" t="s">
        <v>50</v>
      </c>
      <c r="G976" s="5">
        <v>0.48749999999999999</v>
      </c>
      <c r="H976">
        <v>1</v>
      </c>
      <c r="I976" s="5">
        <v>0.51249999999999996</v>
      </c>
      <c r="J976" s="5">
        <v>0.51249999999999996</v>
      </c>
      <c r="K976">
        <v>203</v>
      </c>
      <c r="L976" s="15">
        <v>4.9261083743842408E-3</v>
      </c>
      <c r="M976" s="13">
        <v>1.7684729064039399</v>
      </c>
      <c r="N976" s="15">
        <v>0</v>
      </c>
      <c r="O976" s="5">
        <v>0</v>
      </c>
      <c r="P976" s="5">
        <v>0</v>
      </c>
      <c r="Q976" s="5">
        <f t="shared" si="171"/>
        <v>0.51249999999999996</v>
      </c>
      <c r="R976" s="5">
        <f t="shared" si="172"/>
        <v>-0.51249999999999996</v>
      </c>
      <c r="S976" s="15">
        <f t="shared" si="173"/>
        <v>-1</v>
      </c>
      <c r="T976">
        <v>0</v>
      </c>
      <c r="U976" s="5" t="str">
        <f t="shared" si="174"/>
        <v>NA</v>
      </c>
      <c r="V976" s="15">
        <f t="shared" si="175"/>
        <v>0</v>
      </c>
      <c r="W976" s="15">
        <f t="shared" si="176"/>
        <v>0</v>
      </c>
      <c r="X976" s="5">
        <f t="shared" si="177"/>
        <v>0</v>
      </c>
      <c r="Y976" s="5">
        <f t="shared" si="178"/>
        <v>0.46124999999999999</v>
      </c>
      <c r="Z976" s="5">
        <f t="shared" si="179"/>
        <v>-0.53812499999999996</v>
      </c>
      <c r="AA976" s="5">
        <f t="shared" si="180"/>
        <v>5.1249999999999962E-2</v>
      </c>
      <c r="AB976" s="5">
        <f t="shared" si="181"/>
        <v>2.5625000000000009E-2</v>
      </c>
    </row>
    <row r="977" spans="1:28" x14ac:dyDescent="0.55000000000000004">
      <c r="A977" s="3" t="s">
        <v>79</v>
      </c>
      <c r="B977" s="3" t="s">
        <v>1794</v>
      </c>
      <c r="C977" t="s">
        <v>31</v>
      </c>
      <c r="D977" s="3" t="s">
        <v>36</v>
      </c>
      <c r="E977" s="3" t="s">
        <v>36</v>
      </c>
      <c r="F977" s="3" t="s">
        <v>77</v>
      </c>
      <c r="G977" s="5">
        <v>0.48749999999999999</v>
      </c>
      <c r="H977">
        <v>3</v>
      </c>
      <c r="I977" s="5">
        <v>1.4624999999999999</v>
      </c>
      <c r="J977" s="5">
        <v>0.48749999999999999</v>
      </c>
      <c r="K977">
        <v>163</v>
      </c>
      <c r="L977" s="15">
        <v>1.84049079754601E-2</v>
      </c>
      <c r="M977" s="13">
        <v>1.69754601226994</v>
      </c>
      <c r="N977" s="15">
        <v>0</v>
      </c>
      <c r="O977" s="5">
        <v>0</v>
      </c>
      <c r="P977" s="5">
        <v>0</v>
      </c>
      <c r="Q977" s="5">
        <f t="shared" si="171"/>
        <v>1.4624999999999999</v>
      </c>
      <c r="R977" s="5">
        <f t="shared" si="172"/>
        <v>-1.4624999999999999</v>
      </c>
      <c r="S977" s="15">
        <f t="shared" si="173"/>
        <v>-1</v>
      </c>
      <c r="T977">
        <v>0</v>
      </c>
      <c r="U977" s="5" t="str">
        <f t="shared" si="174"/>
        <v>NA</v>
      </c>
      <c r="V977" s="15">
        <f t="shared" si="175"/>
        <v>0</v>
      </c>
      <c r="W977" s="15">
        <f t="shared" si="176"/>
        <v>0</v>
      </c>
      <c r="X977" s="5">
        <f t="shared" si="177"/>
        <v>0</v>
      </c>
      <c r="Y977" s="5">
        <f t="shared" si="178"/>
        <v>1.3162499999999999</v>
      </c>
      <c r="Z977" s="5">
        <f t="shared" si="179"/>
        <v>-1.535625</v>
      </c>
      <c r="AA977" s="5">
        <f t="shared" si="180"/>
        <v>0.14624999999999999</v>
      </c>
      <c r="AB977" s="5">
        <f t="shared" si="181"/>
        <v>7.3125000000000107E-2</v>
      </c>
    </row>
    <row r="978" spans="1:28" x14ac:dyDescent="0.55000000000000004">
      <c r="A978" s="3" t="s">
        <v>79</v>
      </c>
      <c r="B978" s="3" t="s">
        <v>1796</v>
      </c>
      <c r="C978" t="s">
        <v>66</v>
      </c>
      <c r="D978" s="3" t="s">
        <v>36</v>
      </c>
      <c r="E978" s="3" t="s">
        <v>36</v>
      </c>
      <c r="F978" s="3" t="s">
        <v>50</v>
      </c>
      <c r="G978" s="5">
        <v>0.48749999999999999</v>
      </c>
      <c r="H978">
        <v>2</v>
      </c>
      <c r="I978" s="5">
        <v>3.2124999999999999</v>
      </c>
      <c r="J978" s="5">
        <v>1.60625</v>
      </c>
      <c r="K978">
        <v>34</v>
      </c>
      <c r="L978" s="15">
        <v>5.8823529411764698E-2</v>
      </c>
      <c r="M978" s="13">
        <v>2.7058823529411802</v>
      </c>
      <c r="N978" s="15">
        <v>0</v>
      </c>
      <c r="O978" s="5">
        <v>0</v>
      </c>
      <c r="P978" s="5">
        <v>0</v>
      </c>
      <c r="Q978" s="5">
        <f t="shared" si="171"/>
        <v>3.2124999999999999</v>
      </c>
      <c r="R978" s="5">
        <f t="shared" si="172"/>
        <v>-3.2124999999999999</v>
      </c>
      <c r="S978" s="15">
        <f t="shared" si="173"/>
        <v>-1</v>
      </c>
      <c r="T978">
        <v>0</v>
      </c>
      <c r="U978" s="5" t="str">
        <f t="shared" si="174"/>
        <v>NA</v>
      </c>
      <c r="V978" s="15">
        <f t="shared" si="175"/>
        <v>0</v>
      </c>
      <c r="W978" s="15">
        <f t="shared" si="176"/>
        <v>0</v>
      </c>
      <c r="X978" s="5">
        <f t="shared" si="177"/>
        <v>0</v>
      </c>
      <c r="Y978" s="5">
        <f t="shared" si="178"/>
        <v>2.8912499999999999</v>
      </c>
      <c r="Z978" s="5">
        <f t="shared" si="179"/>
        <v>-3.3731249999999999</v>
      </c>
      <c r="AA978" s="5">
        <f t="shared" si="180"/>
        <v>0.32125000000000004</v>
      </c>
      <c r="AB978" s="5">
        <f t="shared" si="181"/>
        <v>0.16062500000000002</v>
      </c>
    </row>
    <row r="979" spans="1:28" x14ac:dyDescent="0.55000000000000004">
      <c r="A979" s="3" t="s">
        <v>79</v>
      </c>
      <c r="B979" s="3" t="s">
        <v>1786</v>
      </c>
      <c r="C979" t="s">
        <v>66</v>
      </c>
      <c r="D979" s="3" t="s">
        <v>36</v>
      </c>
      <c r="E979" s="3" t="s">
        <v>36</v>
      </c>
      <c r="F979" s="3" t="s">
        <v>50</v>
      </c>
      <c r="G979" s="5">
        <v>0.48749999999999999</v>
      </c>
      <c r="H979">
        <v>5</v>
      </c>
      <c r="I979" s="5">
        <v>3.5125000000000002</v>
      </c>
      <c r="J979" s="5">
        <v>0.70250000000000001</v>
      </c>
      <c r="K979">
        <v>67</v>
      </c>
      <c r="L979" s="15">
        <v>7.4626865671641798E-2</v>
      </c>
      <c r="M979" s="13">
        <v>2.6925373134328399</v>
      </c>
      <c r="N979" s="15">
        <v>0</v>
      </c>
      <c r="O979" s="5">
        <v>0</v>
      </c>
      <c r="P979" s="5">
        <v>0</v>
      </c>
      <c r="Q979" s="5">
        <f t="shared" si="171"/>
        <v>3.5125000000000002</v>
      </c>
      <c r="R979" s="5">
        <f t="shared" si="172"/>
        <v>-3.5125000000000002</v>
      </c>
      <c r="S979" s="15">
        <f t="shared" si="173"/>
        <v>-1</v>
      </c>
      <c r="T979">
        <v>0</v>
      </c>
      <c r="U979" s="5" t="str">
        <f t="shared" si="174"/>
        <v>NA</v>
      </c>
      <c r="V979" s="15">
        <f t="shared" si="175"/>
        <v>0</v>
      </c>
      <c r="W979" s="15">
        <f t="shared" si="176"/>
        <v>0</v>
      </c>
      <c r="X979" s="5">
        <f t="shared" si="177"/>
        <v>0</v>
      </c>
      <c r="Y979" s="5">
        <f t="shared" si="178"/>
        <v>3.1612500000000003</v>
      </c>
      <c r="Z979" s="5">
        <f t="shared" si="179"/>
        <v>-3.6881250000000003</v>
      </c>
      <c r="AA979" s="5">
        <f t="shared" si="180"/>
        <v>0.35124999999999984</v>
      </c>
      <c r="AB979" s="5">
        <f t="shared" si="181"/>
        <v>0.17562500000000014</v>
      </c>
    </row>
    <row r="980" spans="1:28" x14ac:dyDescent="0.55000000000000004">
      <c r="A980" s="3" t="s">
        <v>79</v>
      </c>
      <c r="B980" s="3" t="s">
        <v>1799</v>
      </c>
      <c r="C980" t="s">
        <v>31</v>
      </c>
      <c r="D980" s="3" t="s">
        <v>36</v>
      </c>
      <c r="E980" s="3" t="s">
        <v>36</v>
      </c>
      <c r="F980" s="3" t="s">
        <v>77</v>
      </c>
      <c r="G980" s="5">
        <v>0.48749999999999999</v>
      </c>
      <c r="H980">
        <v>15</v>
      </c>
      <c r="I980" s="5">
        <v>7.5624999374999993</v>
      </c>
      <c r="J980" s="5">
        <v>0.50416666249999997</v>
      </c>
      <c r="K980">
        <v>185</v>
      </c>
      <c r="L980" s="15">
        <v>8.1081081081081099E-2</v>
      </c>
      <c r="M980" s="13">
        <v>2.8945945945945901</v>
      </c>
      <c r="N980" s="15">
        <v>0</v>
      </c>
      <c r="O980" s="5">
        <v>0</v>
      </c>
      <c r="P980" s="5">
        <v>0</v>
      </c>
      <c r="Q980" s="5">
        <f t="shared" si="171"/>
        <v>7.5624999374999993</v>
      </c>
      <c r="R980" s="5">
        <f t="shared" si="172"/>
        <v>-7.5624999374999993</v>
      </c>
      <c r="S980" s="15">
        <f t="shared" si="173"/>
        <v>-1</v>
      </c>
      <c r="T980">
        <v>0</v>
      </c>
      <c r="U980" s="5" t="str">
        <f t="shared" si="174"/>
        <v>NA</v>
      </c>
      <c r="V980" s="15">
        <f t="shared" si="175"/>
        <v>0</v>
      </c>
      <c r="W980" s="15">
        <f t="shared" si="176"/>
        <v>0</v>
      </c>
      <c r="X980" s="5">
        <f t="shared" si="177"/>
        <v>0</v>
      </c>
      <c r="Y980" s="5">
        <f t="shared" si="178"/>
        <v>6.8062499437499993</v>
      </c>
      <c r="Z980" s="5">
        <f t="shared" si="179"/>
        <v>-7.9406249343749993</v>
      </c>
      <c r="AA980" s="5">
        <f t="shared" si="180"/>
        <v>0.75624999375000002</v>
      </c>
      <c r="AB980" s="5">
        <f t="shared" si="181"/>
        <v>0.37812499687500001</v>
      </c>
    </row>
    <row r="981" spans="1:28" x14ac:dyDescent="0.55000000000000004">
      <c r="A981" s="3" t="s">
        <v>63</v>
      </c>
      <c r="B981" s="3" t="s">
        <v>1801</v>
      </c>
      <c r="C981" t="s">
        <v>66</v>
      </c>
      <c r="D981" s="3" t="s">
        <v>36</v>
      </c>
      <c r="E981" s="3" t="s">
        <v>36</v>
      </c>
      <c r="F981" s="3" t="s">
        <v>67</v>
      </c>
      <c r="G981" s="5">
        <v>0.5</v>
      </c>
      <c r="H981">
        <v>2</v>
      </c>
      <c r="I981" s="5">
        <v>1.0249999999999999</v>
      </c>
      <c r="J981" s="5">
        <v>0.51249999999999996</v>
      </c>
      <c r="K981">
        <v>78</v>
      </c>
      <c r="L981" s="15">
        <v>2.5641025641025599E-2</v>
      </c>
      <c r="M981" s="13">
        <v>2.33589743589744</v>
      </c>
      <c r="N981" s="15">
        <v>0</v>
      </c>
      <c r="O981" s="5">
        <v>0</v>
      </c>
      <c r="P981" s="5">
        <v>0</v>
      </c>
      <c r="Q981" s="5">
        <f t="shared" si="171"/>
        <v>1.0249999999999999</v>
      </c>
      <c r="R981" s="5">
        <f t="shared" si="172"/>
        <v>-1.0249999999999999</v>
      </c>
      <c r="S981" s="15">
        <f t="shared" si="173"/>
        <v>-1</v>
      </c>
      <c r="T981">
        <v>0</v>
      </c>
      <c r="U981" s="5" t="str">
        <f t="shared" si="174"/>
        <v>NA</v>
      </c>
      <c r="V981" s="15">
        <f t="shared" si="175"/>
        <v>0</v>
      </c>
      <c r="W981" s="15">
        <f t="shared" si="176"/>
        <v>0</v>
      </c>
      <c r="X981" s="5">
        <f t="shared" si="177"/>
        <v>0</v>
      </c>
      <c r="Y981" s="5">
        <f t="shared" si="178"/>
        <v>0.92249999999999999</v>
      </c>
      <c r="Z981" s="5">
        <f t="shared" si="179"/>
        <v>-1.0762499999999999</v>
      </c>
      <c r="AA981" s="5">
        <f t="shared" si="180"/>
        <v>0.10249999999999992</v>
      </c>
      <c r="AB981" s="5">
        <f t="shared" si="181"/>
        <v>5.1250000000000018E-2</v>
      </c>
    </row>
    <row r="982" spans="1:28" x14ac:dyDescent="0.55000000000000004">
      <c r="A982" s="3" t="s">
        <v>63</v>
      </c>
      <c r="B982" s="3" t="s">
        <v>1804</v>
      </c>
      <c r="C982" t="s">
        <v>66</v>
      </c>
      <c r="D982" s="3" t="s">
        <v>36</v>
      </c>
      <c r="E982" s="3" t="s">
        <v>36</v>
      </c>
      <c r="F982" s="3" t="s">
        <v>67</v>
      </c>
      <c r="G982" s="5">
        <v>0.5</v>
      </c>
      <c r="H982">
        <v>3</v>
      </c>
      <c r="I982" s="5">
        <v>1.5375000000000001</v>
      </c>
      <c r="J982" s="5">
        <v>0.51249999999999996</v>
      </c>
      <c r="K982">
        <v>545</v>
      </c>
      <c r="L982" s="15">
        <v>5.5045871559632996E-3</v>
      </c>
      <c r="M982" s="13">
        <v>3.3836697247706402</v>
      </c>
      <c r="N982" s="15">
        <v>0</v>
      </c>
      <c r="O982" s="5">
        <v>0</v>
      </c>
      <c r="P982" s="5">
        <v>0</v>
      </c>
      <c r="Q982" s="5">
        <f t="shared" si="171"/>
        <v>1.5375000000000001</v>
      </c>
      <c r="R982" s="5">
        <f t="shared" si="172"/>
        <v>-1.5375000000000001</v>
      </c>
      <c r="S982" s="15">
        <f t="shared" si="173"/>
        <v>-1</v>
      </c>
      <c r="T982">
        <v>0</v>
      </c>
      <c r="U982" s="5" t="str">
        <f t="shared" si="174"/>
        <v>NA</v>
      </c>
      <c r="V982" s="15">
        <f t="shared" si="175"/>
        <v>0</v>
      </c>
      <c r="W982" s="15">
        <f t="shared" si="176"/>
        <v>0</v>
      </c>
      <c r="X982" s="5">
        <f t="shared" si="177"/>
        <v>0</v>
      </c>
      <c r="Y982" s="5">
        <f t="shared" si="178"/>
        <v>1.38375</v>
      </c>
      <c r="Z982" s="5">
        <f t="shared" si="179"/>
        <v>-1.6143750000000001</v>
      </c>
      <c r="AA982" s="5">
        <f t="shared" si="180"/>
        <v>0.15375000000000005</v>
      </c>
      <c r="AB982" s="5">
        <f t="shared" si="181"/>
        <v>7.6875000000000027E-2</v>
      </c>
    </row>
    <row r="983" spans="1:28" x14ac:dyDescent="0.55000000000000004">
      <c r="A983" s="3" t="s">
        <v>63</v>
      </c>
      <c r="B983" s="3" t="s">
        <v>1807</v>
      </c>
      <c r="C983" t="s">
        <v>66</v>
      </c>
      <c r="D983" s="3" t="s">
        <v>36</v>
      </c>
      <c r="E983" s="3" t="s">
        <v>36</v>
      </c>
      <c r="F983" s="3" t="s">
        <v>67</v>
      </c>
      <c r="G983" s="5">
        <v>0.5</v>
      </c>
      <c r="H983">
        <v>3</v>
      </c>
      <c r="I983" s="5">
        <v>1.5499999875000001</v>
      </c>
      <c r="J983" s="5">
        <v>0.51666666250000004</v>
      </c>
      <c r="K983">
        <v>443</v>
      </c>
      <c r="L983" s="15">
        <v>6.7720090293453697E-3</v>
      </c>
      <c r="M983" s="13">
        <v>1.60993227990971</v>
      </c>
      <c r="N983" s="15">
        <v>0</v>
      </c>
      <c r="O983" s="5">
        <v>0</v>
      </c>
      <c r="P983" s="5">
        <v>0</v>
      </c>
      <c r="Q983" s="5">
        <f t="shared" si="171"/>
        <v>1.5499999875000001</v>
      </c>
      <c r="R983" s="5">
        <f t="shared" si="172"/>
        <v>-1.5499999875000001</v>
      </c>
      <c r="S983" s="15">
        <f t="shared" si="173"/>
        <v>-1</v>
      </c>
      <c r="T983">
        <v>0</v>
      </c>
      <c r="U983" s="5" t="str">
        <f t="shared" si="174"/>
        <v>NA</v>
      </c>
      <c r="V983" s="15">
        <f t="shared" si="175"/>
        <v>0</v>
      </c>
      <c r="W983" s="15">
        <f t="shared" si="176"/>
        <v>0</v>
      </c>
      <c r="X983" s="5">
        <f t="shared" si="177"/>
        <v>0</v>
      </c>
      <c r="Y983" s="5">
        <f t="shared" si="178"/>
        <v>1.3949999887500002</v>
      </c>
      <c r="Z983" s="5">
        <f t="shared" si="179"/>
        <v>-1.6274999868750002</v>
      </c>
      <c r="AA983" s="5">
        <f t="shared" si="180"/>
        <v>0.15499999874999992</v>
      </c>
      <c r="AB983" s="5">
        <f t="shared" si="181"/>
        <v>7.7499999375000073E-2</v>
      </c>
    </row>
    <row r="984" spans="1:28" x14ac:dyDescent="0.55000000000000004">
      <c r="A984" s="3" t="s">
        <v>63</v>
      </c>
      <c r="B984" s="3" t="s">
        <v>789</v>
      </c>
      <c r="C984" t="s">
        <v>31</v>
      </c>
      <c r="D984" s="3" t="s">
        <v>36</v>
      </c>
      <c r="E984" s="3" t="s">
        <v>36</v>
      </c>
      <c r="F984" s="3" t="s">
        <v>67</v>
      </c>
      <c r="G984" s="5">
        <v>0.5</v>
      </c>
      <c r="H984">
        <v>5</v>
      </c>
      <c r="I984" s="5">
        <v>2.1875</v>
      </c>
      <c r="J984" s="5">
        <v>0.4375</v>
      </c>
      <c r="K984">
        <v>498</v>
      </c>
      <c r="L984" s="15">
        <v>1.00401606425703E-2</v>
      </c>
      <c r="M984" s="13">
        <v>1.68413654618474</v>
      </c>
      <c r="N984" s="15">
        <v>0</v>
      </c>
      <c r="O984" s="5">
        <v>0</v>
      </c>
      <c r="P984" s="5">
        <v>0</v>
      </c>
      <c r="Q984" s="5">
        <f t="shared" si="171"/>
        <v>2.1875</v>
      </c>
      <c r="R984" s="5">
        <f t="shared" si="172"/>
        <v>-2.1875</v>
      </c>
      <c r="S984" s="15">
        <f t="shared" si="173"/>
        <v>-1</v>
      </c>
      <c r="T984">
        <v>0</v>
      </c>
      <c r="U984" s="5" t="str">
        <f t="shared" si="174"/>
        <v>NA</v>
      </c>
      <c r="V984" s="15">
        <f t="shared" si="175"/>
        <v>0</v>
      </c>
      <c r="W984" s="15">
        <f t="shared" si="176"/>
        <v>0</v>
      </c>
      <c r="X984" s="5">
        <f t="shared" si="177"/>
        <v>0</v>
      </c>
      <c r="Y984" s="5">
        <f t="shared" si="178"/>
        <v>1.96875</v>
      </c>
      <c r="Z984" s="5">
        <f t="shared" si="179"/>
        <v>-2.296875</v>
      </c>
      <c r="AA984" s="5">
        <f t="shared" si="180"/>
        <v>0.21875</v>
      </c>
      <c r="AB984" s="5">
        <f t="shared" si="181"/>
        <v>0.109375</v>
      </c>
    </row>
    <row r="985" spans="1:28" x14ac:dyDescent="0.55000000000000004">
      <c r="A985" s="3" t="s">
        <v>63</v>
      </c>
      <c r="B985" s="3" t="s">
        <v>1810</v>
      </c>
      <c r="C985" t="s">
        <v>31</v>
      </c>
      <c r="D985" s="3" t="s">
        <v>36</v>
      </c>
      <c r="E985" s="3" t="s">
        <v>36</v>
      </c>
      <c r="F985" s="3" t="s">
        <v>67</v>
      </c>
      <c r="G985" s="5">
        <v>0.5</v>
      </c>
      <c r="H985">
        <v>11</v>
      </c>
      <c r="I985" s="5">
        <v>5.462499900000001</v>
      </c>
      <c r="J985" s="5">
        <v>0.49659090000000006</v>
      </c>
      <c r="K985">
        <v>277</v>
      </c>
      <c r="L985" s="15">
        <v>3.9711191335740102E-2</v>
      </c>
      <c r="M985" s="13">
        <v>1.74945848375451</v>
      </c>
      <c r="N985" s="15">
        <v>0</v>
      </c>
      <c r="O985" s="5">
        <v>0</v>
      </c>
      <c r="P985" s="5">
        <v>0</v>
      </c>
      <c r="Q985" s="5">
        <f t="shared" si="171"/>
        <v>5.462499900000001</v>
      </c>
      <c r="R985" s="5">
        <f t="shared" si="172"/>
        <v>-5.462499900000001</v>
      </c>
      <c r="S985" s="15">
        <f t="shared" si="173"/>
        <v>-1</v>
      </c>
      <c r="T985">
        <v>0</v>
      </c>
      <c r="U985" s="5" t="str">
        <f t="shared" si="174"/>
        <v>NA</v>
      </c>
      <c r="V985" s="15">
        <f t="shared" si="175"/>
        <v>0</v>
      </c>
      <c r="W985" s="15">
        <f t="shared" si="176"/>
        <v>0</v>
      </c>
      <c r="X985" s="5">
        <f t="shared" si="177"/>
        <v>0</v>
      </c>
      <c r="Y985" s="5">
        <f t="shared" si="178"/>
        <v>4.9162499100000012</v>
      </c>
      <c r="Z985" s="5">
        <f t="shared" si="179"/>
        <v>-5.7356248950000008</v>
      </c>
      <c r="AA985" s="5">
        <f t="shared" si="180"/>
        <v>0.54624998999999974</v>
      </c>
      <c r="AB985" s="5">
        <f t="shared" si="181"/>
        <v>0.27312499499999987</v>
      </c>
    </row>
    <row r="986" spans="1:28" x14ac:dyDescent="0.55000000000000004">
      <c r="A986" s="3" t="s">
        <v>63</v>
      </c>
      <c r="B986" s="3" t="s">
        <v>1812</v>
      </c>
      <c r="C986" t="s">
        <v>66</v>
      </c>
      <c r="D986" s="3" t="s">
        <v>36</v>
      </c>
      <c r="E986" s="3" t="s">
        <v>36</v>
      </c>
      <c r="F986" s="3" t="s">
        <v>67</v>
      </c>
      <c r="G986" s="5">
        <v>0.5</v>
      </c>
      <c r="H986">
        <v>14</v>
      </c>
      <c r="I986" s="5">
        <v>7.1999999749999999</v>
      </c>
      <c r="J986" s="5">
        <v>0.51428571249999999</v>
      </c>
      <c r="K986">
        <v>485</v>
      </c>
      <c r="L986" s="15">
        <v>2.8865979381443297E-2</v>
      </c>
      <c r="M986" s="13">
        <v>1.6981443298969101</v>
      </c>
      <c r="N986" s="15">
        <v>0</v>
      </c>
      <c r="O986" s="5">
        <v>0</v>
      </c>
      <c r="P986" s="5">
        <v>0</v>
      </c>
      <c r="Q986" s="5">
        <f t="shared" si="171"/>
        <v>7.1999999749999999</v>
      </c>
      <c r="R986" s="5">
        <f t="shared" si="172"/>
        <v>-7.1999999749999999</v>
      </c>
      <c r="S986" s="15">
        <f t="shared" si="173"/>
        <v>-1</v>
      </c>
      <c r="T986">
        <v>0</v>
      </c>
      <c r="U986" s="5" t="str">
        <f t="shared" si="174"/>
        <v>NA</v>
      </c>
      <c r="V986" s="15">
        <f t="shared" si="175"/>
        <v>0</v>
      </c>
      <c r="W986" s="15">
        <f t="shared" si="176"/>
        <v>0</v>
      </c>
      <c r="X986" s="5">
        <f t="shared" si="177"/>
        <v>0</v>
      </c>
      <c r="Y986" s="5">
        <f t="shared" si="178"/>
        <v>6.4799999775000003</v>
      </c>
      <c r="Z986" s="5">
        <f t="shared" si="179"/>
        <v>-7.5599999737500001</v>
      </c>
      <c r="AA986" s="5">
        <f t="shared" si="180"/>
        <v>0.71999999749999954</v>
      </c>
      <c r="AB986" s="5">
        <f t="shared" si="181"/>
        <v>0.35999999875000022</v>
      </c>
    </row>
    <row r="987" spans="1:28" x14ac:dyDescent="0.55000000000000004">
      <c r="A987" s="3" t="s">
        <v>63</v>
      </c>
      <c r="B987" s="3" t="s">
        <v>1814</v>
      </c>
      <c r="C987" t="s">
        <v>66</v>
      </c>
      <c r="D987" s="3" t="s">
        <v>36</v>
      </c>
      <c r="E987" s="3" t="s">
        <v>36</v>
      </c>
      <c r="F987" s="3" t="s">
        <v>67</v>
      </c>
      <c r="G987" s="5">
        <v>0.5</v>
      </c>
      <c r="H987">
        <v>39</v>
      </c>
      <c r="I987" s="5">
        <v>23.262499650000002</v>
      </c>
      <c r="J987" s="5">
        <v>0.59647435000000004</v>
      </c>
      <c r="K987">
        <v>606</v>
      </c>
      <c r="L987" s="15">
        <v>6.43564356435644E-2</v>
      </c>
      <c r="M987" s="13">
        <v>2.27590759075908</v>
      </c>
      <c r="N987" s="15">
        <v>0</v>
      </c>
      <c r="O987" s="5">
        <v>0</v>
      </c>
      <c r="P987" s="5">
        <v>0</v>
      </c>
      <c r="Q987" s="5">
        <f t="shared" si="171"/>
        <v>23.262499650000002</v>
      </c>
      <c r="R987" s="5">
        <f t="shared" si="172"/>
        <v>-23.262499650000002</v>
      </c>
      <c r="S987" s="15">
        <f t="shared" si="173"/>
        <v>-1</v>
      </c>
      <c r="T987">
        <v>0</v>
      </c>
      <c r="U987" s="5" t="str">
        <f t="shared" si="174"/>
        <v>NA</v>
      </c>
      <c r="V987" s="15">
        <f t="shared" si="175"/>
        <v>0</v>
      </c>
      <c r="W987" s="15">
        <f t="shared" si="176"/>
        <v>0</v>
      </c>
      <c r="X987" s="5">
        <f t="shared" si="177"/>
        <v>0</v>
      </c>
      <c r="Y987" s="5">
        <f t="shared" si="178"/>
        <v>20.936249685000003</v>
      </c>
      <c r="Z987" s="5">
        <f t="shared" si="179"/>
        <v>-24.425624632500003</v>
      </c>
      <c r="AA987" s="5">
        <f t="shared" si="180"/>
        <v>2.3262499649999988</v>
      </c>
      <c r="AB987" s="5">
        <f t="shared" si="181"/>
        <v>1.1631249825000012</v>
      </c>
    </row>
    <row r="988" spans="1:28" x14ac:dyDescent="0.55000000000000004">
      <c r="A988" s="3" t="s">
        <v>63</v>
      </c>
      <c r="B988" s="3" t="s">
        <v>379</v>
      </c>
      <c r="C988" t="s">
        <v>31</v>
      </c>
      <c r="D988" s="3" t="s">
        <v>36</v>
      </c>
      <c r="E988" s="3" t="s">
        <v>36</v>
      </c>
      <c r="F988" s="3" t="s">
        <v>67</v>
      </c>
      <c r="G988" s="5">
        <v>0.5</v>
      </c>
      <c r="H988">
        <v>255</v>
      </c>
      <c r="I988" s="5">
        <v>145.09999800000003</v>
      </c>
      <c r="J988" s="5">
        <v>0.56901960000000007</v>
      </c>
      <c r="K988">
        <v>15392</v>
      </c>
      <c r="L988" s="15">
        <v>1.6567047817047799E-2</v>
      </c>
      <c r="M988" s="13">
        <v>1.7363500519750501</v>
      </c>
      <c r="N988" s="15">
        <v>0</v>
      </c>
      <c r="O988" s="5">
        <v>0</v>
      </c>
      <c r="P988" s="5">
        <v>0</v>
      </c>
      <c r="Q988" s="5">
        <f t="shared" si="171"/>
        <v>145.09999800000003</v>
      </c>
      <c r="R988" s="5">
        <f t="shared" si="172"/>
        <v>-145.09999800000003</v>
      </c>
      <c r="S988" s="15">
        <f t="shared" si="173"/>
        <v>-1</v>
      </c>
      <c r="T988">
        <v>0</v>
      </c>
      <c r="U988" s="5" t="str">
        <f t="shared" si="174"/>
        <v>NA</v>
      </c>
      <c r="V988" s="15">
        <f t="shared" si="175"/>
        <v>0</v>
      </c>
      <c r="W988" s="15">
        <f t="shared" si="176"/>
        <v>0</v>
      </c>
      <c r="X988" s="5">
        <f t="shared" si="177"/>
        <v>0</v>
      </c>
      <c r="Y988" s="5">
        <f t="shared" si="178"/>
        <v>130.58999820000003</v>
      </c>
      <c r="Z988" s="5">
        <f t="shared" si="179"/>
        <v>-152.35499790000003</v>
      </c>
      <c r="AA988" s="5">
        <f t="shared" si="180"/>
        <v>14.509999800000003</v>
      </c>
      <c r="AB988" s="5">
        <f t="shared" si="181"/>
        <v>7.2549999000000014</v>
      </c>
    </row>
    <row r="989" spans="1:28" x14ac:dyDescent="0.55000000000000004">
      <c r="A989" s="3" t="s">
        <v>79</v>
      </c>
      <c r="B989" s="3" t="s">
        <v>1817</v>
      </c>
      <c r="C989" t="s">
        <v>66</v>
      </c>
      <c r="D989" s="3" t="s">
        <v>36</v>
      </c>
      <c r="E989" s="3" t="s">
        <v>36</v>
      </c>
      <c r="F989" s="3" t="s">
        <v>77</v>
      </c>
      <c r="G989" s="5">
        <v>0.5</v>
      </c>
      <c r="H989">
        <v>1</v>
      </c>
      <c r="I989" s="5">
        <v>0.41249999999999998</v>
      </c>
      <c r="J989" s="5">
        <v>0.41249999999999998</v>
      </c>
      <c r="K989">
        <v>1151</v>
      </c>
      <c r="L989" s="15">
        <v>8.6880973066898312E-4</v>
      </c>
      <c r="M989" s="13">
        <v>3.1592528236316202</v>
      </c>
      <c r="N989" s="15">
        <v>0</v>
      </c>
      <c r="O989" s="5">
        <v>0</v>
      </c>
      <c r="P989" s="5">
        <v>0</v>
      </c>
      <c r="Q989" s="5">
        <f t="shared" si="171"/>
        <v>0.41249999999999998</v>
      </c>
      <c r="R989" s="5">
        <f t="shared" si="172"/>
        <v>-0.41249999999999998</v>
      </c>
      <c r="S989" s="15">
        <f t="shared" si="173"/>
        <v>-1</v>
      </c>
      <c r="T989">
        <v>0</v>
      </c>
      <c r="U989" s="5" t="str">
        <f t="shared" si="174"/>
        <v>NA</v>
      </c>
      <c r="V989" s="15">
        <f t="shared" si="175"/>
        <v>0</v>
      </c>
      <c r="W989" s="15">
        <f t="shared" si="176"/>
        <v>0</v>
      </c>
      <c r="X989" s="5">
        <f t="shared" si="177"/>
        <v>0</v>
      </c>
      <c r="Y989" s="5">
        <f t="shared" si="178"/>
        <v>0.37124999999999997</v>
      </c>
      <c r="Z989" s="5">
        <f t="shared" si="179"/>
        <v>-0.43312499999999998</v>
      </c>
      <c r="AA989" s="5">
        <f t="shared" si="180"/>
        <v>4.1250000000000009E-2</v>
      </c>
      <c r="AB989" s="5">
        <f t="shared" si="181"/>
        <v>2.0625000000000004E-2</v>
      </c>
    </row>
    <row r="990" spans="1:28" x14ac:dyDescent="0.55000000000000004">
      <c r="A990" s="3" t="s">
        <v>79</v>
      </c>
      <c r="B990" s="3" t="s">
        <v>1819</v>
      </c>
      <c r="C990" t="s">
        <v>66</v>
      </c>
      <c r="D990" s="3" t="s">
        <v>36</v>
      </c>
      <c r="E990" s="3" t="s">
        <v>36</v>
      </c>
      <c r="F990" s="3" t="s">
        <v>50</v>
      </c>
      <c r="G990" s="5">
        <v>0.5</v>
      </c>
      <c r="H990">
        <v>2</v>
      </c>
      <c r="I990" s="5">
        <v>1.075</v>
      </c>
      <c r="J990" s="5">
        <v>0.53749999999999998</v>
      </c>
      <c r="K990">
        <v>65</v>
      </c>
      <c r="L990" s="15">
        <v>3.0769230769230802E-2</v>
      </c>
      <c r="M990" s="13">
        <v>1.9415384615384601</v>
      </c>
      <c r="N990" s="15">
        <v>0</v>
      </c>
      <c r="O990" s="5">
        <v>0</v>
      </c>
      <c r="P990" s="5">
        <v>0</v>
      </c>
      <c r="Q990" s="5">
        <f t="shared" si="171"/>
        <v>1.075</v>
      </c>
      <c r="R990" s="5">
        <f t="shared" si="172"/>
        <v>-1.075</v>
      </c>
      <c r="S990" s="15">
        <f t="shared" si="173"/>
        <v>-1</v>
      </c>
      <c r="T990">
        <v>0</v>
      </c>
      <c r="U990" s="5" t="str">
        <f t="shared" si="174"/>
        <v>NA</v>
      </c>
      <c r="V990" s="15">
        <f t="shared" si="175"/>
        <v>0</v>
      </c>
      <c r="W990" s="15">
        <f t="shared" si="176"/>
        <v>0</v>
      </c>
      <c r="X990" s="5">
        <f t="shared" si="177"/>
        <v>0</v>
      </c>
      <c r="Y990" s="5">
        <f t="shared" si="178"/>
        <v>0.96750000000000003</v>
      </c>
      <c r="Z990" s="5">
        <f t="shared" si="179"/>
        <v>-1.1287499999999999</v>
      </c>
      <c r="AA990" s="5">
        <f t="shared" si="180"/>
        <v>0.10749999999999993</v>
      </c>
      <c r="AB990" s="5">
        <f t="shared" si="181"/>
        <v>5.3749999999999964E-2</v>
      </c>
    </row>
    <row r="991" spans="1:28" x14ac:dyDescent="0.55000000000000004">
      <c r="A991" s="3" t="s">
        <v>79</v>
      </c>
      <c r="B991" s="3" t="s">
        <v>1810</v>
      </c>
      <c r="C991" t="s">
        <v>66</v>
      </c>
      <c r="D991" s="3" t="s">
        <v>36</v>
      </c>
      <c r="E991" s="3" t="s">
        <v>36</v>
      </c>
      <c r="F991" s="3" t="s">
        <v>50</v>
      </c>
      <c r="G991" s="5">
        <v>0.5</v>
      </c>
      <c r="H991">
        <v>2</v>
      </c>
      <c r="I991" s="5">
        <v>1.125</v>
      </c>
      <c r="J991" s="5">
        <v>0.5625</v>
      </c>
      <c r="K991">
        <v>66</v>
      </c>
      <c r="L991" s="15">
        <v>3.0303030303030297E-2</v>
      </c>
      <c r="M991" s="13">
        <v>1.9439393939393901</v>
      </c>
      <c r="N991" s="15">
        <v>0</v>
      </c>
      <c r="O991" s="5">
        <v>0</v>
      </c>
      <c r="P991" s="5">
        <v>0</v>
      </c>
      <c r="Q991" s="5">
        <f t="shared" si="171"/>
        <v>1.125</v>
      </c>
      <c r="R991" s="5">
        <f t="shared" si="172"/>
        <v>-1.125</v>
      </c>
      <c r="S991" s="15">
        <f t="shared" si="173"/>
        <v>-1</v>
      </c>
      <c r="T991">
        <v>0</v>
      </c>
      <c r="U991" s="5" t="str">
        <f t="shared" si="174"/>
        <v>NA</v>
      </c>
      <c r="V991" s="15">
        <f t="shared" si="175"/>
        <v>0</v>
      </c>
      <c r="W991" s="15">
        <f t="shared" si="176"/>
        <v>0</v>
      </c>
      <c r="X991" s="5">
        <f t="shared" si="177"/>
        <v>0</v>
      </c>
      <c r="Y991" s="5">
        <f t="shared" si="178"/>
        <v>1.0125</v>
      </c>
      <c r="Z991" s="5">
        <f t="shared" si="179"/>
        <v>-1.1812500000000001</v>
      </c>
      <c r="AA991" s="5">
        <f t="shared" si="180"/>
        <v>0.11250000000000004</v>
      </c>
      <c r="AB991" s="5">
        <f t="shared" si="181"/>
        <v>5.6250000000000133E-2</v>
      </c>
    </row>
    <row r="992" spans="1:28" x14ac:dyDescent="0.55000000000000004">
      <c r="A992" s="3" t="s">
        <v>79</v>
      </c>
      <c r="B992" s="3" t="s">
        <v>1822</v>
      </c>
      <c r="C992" t="s">
        <v>31</v>
      </c>
      <c r="D992" s="3" t="s">
        <v>36</v>
      </c>
      <c r="E992" s="3" t="s">
        <v>36</v>
      </c>
      <c r="F992" s="3" t="s">
        <v>77</v>
      </c>
      <c r="G992" s="5">
        <v>0.5</v>
      </c>
      <c r="H992">
        <v>2</v>
      </c>
      <c r="I992" s="5">
        <v>1.55</v>
      </c>
      <c r="J992" s="5">
        <v>0.77500000000000002</v>
      </c>
      <c r="K992">
        <v>59</v>
      </c>
      <c r="L992" s="15">
        <v>3.3898305084745804E-2</v>
      </c>
      <c r="M992" s="13">
        <v>1.77966101694915</v>
      </c>
      <c r="N992" s="15">
        <v>0</v>
      </c>
      <c r="O992" s="5">
        <v>0</v>
      </c>
      <c r="P992" s="5">
        <v>0</v>
      </c>
      <c r="Q992" s="5">
        <f t="shared" si="171"/>
        <v>1.55</v>
      </c>
      <c r="R992" s="5">
        <f t="shared" si="172"/>
        <v>-1.55</v>
      </c>
      <c r="S992" s="15">
        <f t="shared" si="173"/>
        <v>-1</v>
      </c>
      <c r="T992">
        <v>0</v>
      </c>
      <c r="U992" s="5" t="str">
        <f t="shared" si="174"/>
        <v>NA</v>
      </c>
      <c r="V992" s="15">
        <f t="shared" si="175"/>
        <v>0</v>
      </c>
      <c r="W992" s="15">
        <f t="shared" si="176"/>
        <v>0</v>
      </c>
      <c r="X992" s="5">
        <f t="shared" si="177"/>
        <v>0</v>
      </c>
      <c r="Y992" s="5">
        <f t="shared" si="178"/>
        <v>1.395</v>
      </c>
      <c r="Z992" s="5">
        <f t="shared" si="179"/>
        <v>-1.6275000000000002</v>
      </c>
      <c r="AA992" s="5">
        <f t="shared" si="180"/>
        <v>0.15500000000000003</v>
      </c>
      <c r="AB992" s="5">
        <f t="shared" si="181"/>
        <v>7.7500000000000124E-2</v>
      </c>
    </row>
    <row r="993" spans="1:28" x14ac:dyDescent="0.55000000000000004">
      <c r="A993" s="3" t="s">
        <v>79</v>
      </c>
      <c r="B993" s="3" t="s">
        <v>1824</v>
      </c>
      <c r="C993" t="s">
        <v>66</v>
      </c>
      <c r="D993" s="3" t="s">
        <v>36</v>
      </c>
      <c r="E993" s="3" t="s">
        <v>36</v>
      </c>
      <c r="F993" s="3" t="s">
        <v>50</v>
      </c>
      <c r="G993" s="5">
        <v>0.5</v>
      </c>
      <c r="H993">
        <v>7</v>
      </c>
      <c r="I993" s="5">
        <v>4.2</v>
      </c>
      <c r="J993" s="5">
        <v>0.6</v>
      </c>
      <c r="K993">
        <v>97</v>
      </c>
      <c r="L993" s="15">
        <v>7.2164948453608199E-2</v>
      </c>
      <c r="M993" s="13">
        <v>1.5278350515463901</v>
      </c>
      <c r="N993" s="15">
        <v>0</v>
      </c>
      <c r="O993" s="5">
        <v>0</v>
      </c>
      <c r="P993" s="5">
        <v>0</v>
      </c>
      <c r="Q993" s="5">
        <f t="shared" si="171"/>
        <v>4.2</v>
      </c>
      <c r="R993" s="5">
        <f t="shared" si="172"/>
        <v>-4.2</v>
      </c>
      <c r="S993" s="15">
        <f t="shared" si="173"/>
        <v>-1</v>
      </c>
      <c r="T993">
        <v>0</v>
      </c>
      <c r="U993" s="5" t="str">
        <f t="shared" si="174"/>
        <v>NA</v>
      </c>
      <c r="V993" s="15">
        <f t="shared" si="175"/>
        <v>0</v>
      </c>
      <c r="W993" s="15">
        <f t="shared" si="176"/>
        <v>0</v>
      </c>
      <c r="X993" s="5">
        <f t="shared" si="177"/>
        <v>0</v>
      </c>
      <c r="Y993" s="5">
        <f t="shared" si="178"/>
        <v>3.7800000000000002</v>
      </c>
      <c r="Z993" s="5">
        <f t="shared" si="179"/>
        <v>-4.41</v>
      </c>
      <c r="AA993" s="5">
        <f t="shared" si="180"/>
        <v>0.41999999999999993</v>
      </c>
      <c r="AB993" s="5">
        <f t="shared" si="181"/>
        <v>0.20999999999999996</v>
      </c>
    </row>
    <row r="994" spans="1:28" x14ac:dyDescent="0.55000000000000004">
      <c r="A994" s="3" t="s">
        <v>79</v>
      </c>
      <c r="B994" s="3" t="s">
        <v>1614</v>
      </c>
      <c r="C994" t="s">
        <v>66</v>
      </c>
      <c r="D994" s="3" t="s">
        <v>36</v>
      </c>
      <c r="E994" s="3" t="s">
        <v>36</v>
      </c>
      <c r="F994" s="3" t="s">
        <v>50</v>
      </c>
      <c r="G994" s="5">
        <v>0.5</v>
      </c>
      <c r="H994">
        <v>10</v>
      </c>
      <c r="I994" s="5">
        <v>5.4874999999999998</v>
      </c>
      <c r="J994" s="5">
        <v>0.54874999999999996</v>
      </c>
      <c r="K994">
        <v>187</v>
      </c>
      <c r="L994" s="15">
        <v>5.3475935828876997E-2</v>
      </c>
      <c r="M994" s="13">
        <v>2.9780748663101599</v>
      </c>
      <c r="N994" s="15">
        <v>0</v>
      </c>
      <c r="O994" s="5">
        <v>0</v>
      </c>
      <c r="P994" s="5">
        <v>0</v>
      </c>
      <c r="Q994" s="5">
        <f t="shared" si="171"/>
        <v>5.4874999999999998</v>
      </c>
      <c r="R994" s="5">
        <f t="shared" si="172"/>
        <v>-5.4874999999999998</v>
      </c>
      <c r="S994" s="15">
        <f t="shared" si="173"/>
        <v>-1</v>
      </c>
      <c r="T994">
        <v>0</v>
      </c>
      <c r="U994" s="5" t="str">
        <f t="shared" si="174"/>
        <v>NA</v>
      </c>
      <c r="V994" s="15">
        <f t="shared" si="175"/>
        <v>0</v>
      </c>
      <c r="W994" s="15">
        <f t="shared" si="176"/>
        <v>0</v>
      </c>
      <c r="X994" s="5">
        <f t="shared" si="177"/>
        <v>0</v>
      </c>
      <c r="Y994" s="5">
        <f t="shared" si="178"/>
        <v>4.9387499999999998</v>
      </c>
      <c r="Z994" s="5">
        <f t="shared" si="179"/>
        <v>-5.7618749999999999</v>
      </c>
      <c r="AA994" s="5">
        <f t="shared" si="180"/>
        <v>0.54875000000000007</v>
      </c>
      <c r="AB994" s="5">
        <f t="shared" si="181"/>
        <v>0.27437500000000004</v>
      </c>
    </row>
    <row r="995" spans="1:28" x14ac:dyDescent="0.55000000000000004">
      <c r="A995" s="3" t="s">
        <v>79</v>
      </c>
      <c r="B995" s="3" t="s">
        <v>1788</v>
      </c>
      <c r="C995" t="s">
        <v>66</v>
      </c>
      <c r="D995" s="3" t="s">
        <v>36</v>
      </c>
      <c r="E995" s="3" t="s">
        <v>36</v>
      </c>
      <c r="F995" s="3" t="s">
        <v>50</v>
      </c>
      <c r="G995" s="5">
        <v>0.5</v>
      </c>
      <c r="H995">
        <v>10</v>
      </c>
      <c r="I995" s="5">
        <v>5.5125000000000002</v>
      </c>
      <c r="J995" s="5">
        <v>0.55125000000000002</v>
      </c>
      <c r="K995">
        <v>153</v>
      </c>
      <c r="L995" s="15">
        <v>6.5359477124182996E-2</v>
      </c>
      <c r="M995" s="13">
        <v>1.5450980392156901</v>
      </c>
      <c r="N995" s="15">
        <v>0</v>
      </c>
      <c r="O995" s="5">
        <v>0</v>
      </c>
      <c r="P995" s="5">
        <v>0</v>
      </c>
      <c r="Q995" s="5">
        <f t="shared" si="171"/>
        <v>5.5125000000000002</v>
      </c>
      <c r="R995" s="5">
        <f t="shared" si="172"/>
        <v>-5.5125000000000002</v>
      </c>
      <c r="S995" s="15">
        <f t="shared" si="173"/>
        <v>-1</v>
      </c>
      <c r="T995">
        <v>0</v>
      </c>
      <c r="U995" s="5" t="str">
        <f t="shared" si="174"/>
        <v>NA</v>
      </c>
      <c r="V995" s="15">
        <f t="shared" si="175"/>
        <v>0</v>
      </c>
      <c r="W995" s="15">
        <f t="shared" si="176"/>
        <v>0</v>
      </c>
      <c r="X995" s="5">
        <f t="shared" si="177"/>
        <v>0</v>
      </c>
      <c r="Y995" s="5">
        <f t="shared" si="178"/>
        <v>4.9612500000000006</v>
      </c>
      <c r="Z995" s="5">
        <f t="shared" si="179"/>
        <v>-5.7881250000000009</v>
      </c>
      <c r="AA995" s="5">
        <f t="shared" si="180"/>
        <v>0.55124999999999957</v>
      </c>
      <c r="AB995" s="5">
        <f t="shared" si="181"/>
        <v>0.27562500000000068</v>
      </c>
    </row>
    <row r="996" spans="1:28" x14ac:dyDescent="0.55000000000000004">
      <c r="A996" s="3" t="s">
        <v>79</v>
      </c>
      <c r="B996" s="3" t="s">
        <v>1828</v>
      </c>
      <c r="C996" t="s">
        <v>31</v>
      </c>
      <c r="D996" s="3" t="s">
        <v>36</v>
      </c>
      <c r="E996" s="3" t="s">
        <v>36</v>
      </c>
      <c r="F996" s="3" t="s">
        <v>77</v>
      </c>
      <c r="G996" s="5">
        <v>0.5</v>
      </c>
      <c r="H996">
        <v>19</v>
      </c>
      <c r="I996" s="5">
        <v>9.5874999874999993</v>
      </c>
      <c r="J996" s="5">
        <v>0.50460526249999993</v>
      </c>
      <c r="K996">
        <v>162</v>
      </c>
      <c r="L996" s="15">
        <v>0.11728395061728399</v>
      </c>
      <c r="M996" s="13">
        <v>2.6382716049382702</v>
      </c>
      <c r="N996" s="15">
        <v>0</v>
      </c>
      <c r="O996" s="5">
        <v>0</v>
      </c>
      <c r="P996" s="5">
        <v>0</v>
      </c>
      <c r="Q996" s="5">
        <f t="shared" si="171"/>
        <v>9.5874999874999993</v>
      </c>
      <c r="R996" s="5">
        <f t="shared" si="172"/>
        <v>-9.5874999874999993</v>
      </c>
      <c r="S996" s="15">
        <f t="shared" si="173"/>
        <v>-1</v>
      </c>
      <c r="T996">
        <v>0</v>
      </c>
      <c r="U996" s="5" t="str">
        <f t="shared" si="174"/>
        <v>NA</v>
      </c>
      <c r="V996" s="15">
        <f t="shared" si="175"/>
        <v>0</v>
      </c>
      <c r="W996" s="15">
        <f t="shared" si="176"/>
        <v>0</v>
      </c>
      <c r="X996" s="5">
        <f t="shared" si="177"/>
        <v>0</v>
      </c>
      <c r="Y996" s="5">
        <f t="shared" si="178"/>
        <v>8.6287499887500001</v>
      </c>
      <c r="Z996" s="5">
        <f t="shared" si="179"/>
        <v>-10.066874986875</v>
      </c>
      <c r="AA996" s="5">
        <f t="shared" si="180"/>
        <v>0.95874999874999922</v>
      </c>
      <c r="AB996" s="5">
        <f t="shared" si="181"/>
        <v>0.4793749993750005</v>
      </c>
    </row>
    <row r="997" spans="1:28" x14ac:dyDescent="0.55000000000000004">
      <c r="A997" s="3" t="s">
        <v>79</v>
      </c>
      <c r="B997" s="3" t="s">
        <v>1830</v>
      </c>
      <c r="C997" t="s">
        <v>66</v>
      </c>
      <c r="D997" s="3" t="s">
        <v>36</v>
      </c>
      <c r="E997" s="3" t="s">
        <v>36</v>
      </c>
      <c r="F997" s="3" t="s">
        <v>77</v>
      </c>
      <c r="G997" s="5">
        <v>0.5</v>
      </c>
      <c r="H997">
        <v>18</v>
      </c>
      <c r="I997" s="5">
        <v>19.474999875000002</v>
      </c>
      <c r="J997" s="5">
        <v>1.0819444375</v>
      </c>
      <c r="K997">
        <v>3080</v>
      </c>
      <c r="L997" s="15">
        <v>5.8441558441558409E-3</v>
      </c>
      <c r="M997" s="13">
        <v>3.0150649350649399</v>
      </c>
      <c r="N997" s="15">
        <v>0</v>
      </c>
      <c r="O997" s="5">
        <v>0</v>
      </c>
      <c r="P997" s="5">
        <v>0</v>
      </c>
      <c r="Q997" s="5">
        <f t="shared" si="171"/>
        <v>19.474999875000002</v>
      </c>
      <c r="R997" s="5">
        <f t="shared" si="172"/>
        <v>-19.474999875000002</v>
      </c>
      <c r="S997" s="15">
        <f t="shared" si="173"/>
        <v>-1</v>
      </c>
      <c r="T997">
        <v>0</v>
      </c>
      <c r="U997" s="5" t="str">
        <f t="shared" si="174"/>
        <v>NA</v>
      </c>
      <c r="V997" s="15">
        <f t="shared" si="175"/>
        <v>0</v>
      </c>
      <c r="W997" s="15">
        <f t="shared" si="176"/>
        <v>0</v>
      </c>
      <c r="X997" s="5">
        <f t="shared" si="177"/>
        <v>0</v>
      </c>
      <c r="Y997" s="5">
        <f t="shared" si="178"/>
        <v>17.527499887500003</v>
      </c>
      <c r="Z997" s="5">
        <f t="shared" si="179"/>
        <v>-20.448749868750003</v>
      </c>
      <c r="AA997" s="5">
        <f t="shared" si="180"/>
        <v>1.9474999874999988</v>
      </c>
      <c r="AB997" s="5">
        <f t="shared" si="181"/>
        <v>0.97374999375000115</v>
      </c>
    </row>
    <row r="998" spans="1:28" x14ac:dyDescent="0.55000000000000004">
      <c r="A998" s="3" t="s">
        <v>79</v>
      </c>
      <c r="B998" s="3" t="s">
        <v>1832</v>
      </c>
      <c r="C998" t="s">
        <v>66</v>
      </c>
      <c r="D998" s="3" t="s">
        <v>36</v>
      </c>
      <c r="E998" s="3" t="s">
        <v>36</v>
      </c>
      <c r="F998" s="3" t="s">
        <v>77</v>
      </c>
      <c r="G998" s="5">
        <v>0.5</v>
      </c>
      <c r="H998">
        <v>37</v>
      </c>
      <c r="I998" s="5">
        <v>32.937499899999999</v>
      </c>
      <c r="J998" s="5">
        <v>0.89020270000000001</v>
      </c>
      <c r="K998">
        <v>1949</v>
      </c>
      <c r="L998" s="15">
        <v>1.8984094407388401E-2</v>
      </c>
      <c r="M998" s="13">
        <v>3.16187788609543</v>
      </c>
      <c r="N998" s="15">
        <v>0</v>
      </c>
      <c r="O998" s="5">
        <v>0</v>
      </c>
      <c r="P998" s="5">
        <v>0</v>
      </c>
      <c r="Q998" s="5">
        <f t="shared" si="171"/>
        <v>32.937499899999999</v>
      </c>
      <c r="R998" s="5">
        <f t="shared" si="172"/>
        <v>-32.937499899999999</v>
      </c>
      <c r="S998" s="15">
        <f t="shared" si="173"/>
        <v>-1</v>
      </c>
      <c r="T998">
        <v>0</v>
      </c>
      <c r="U998" s="5" t="str">
        <f t="shared" si="174"/>
        <v>NA</v>
      </c>
      <c r="V998" s="15">
        <f t="shared" si="175"/>
        <v>0</v>
      </c>
      <c r="W998" s="15">
        <f t="shared" si="176"/>
        <v>0</v>
      </c>
      <c r="X998" s="5">
        <f t="shared" si="177"/>
        <v>0</v>
      </c>
      <c r="Y998" s="5">
        <f t="shared" si="178"/>
        <v>29.64374991</v>
      </c>
      <c r="Z998" s="5">
        <f t="shared" si="179"/>
        <v>-34.584374895000003</v>
      </c>
      <c r="AA998" s="5">
        <f t="shared" si="180"/>
        <v>3.2937499899999985</v>
      </c>
      <c r="AB998" s="5">
        <f t="shared" si="181"/>
        <v>1.6468749950000046</v>
      </c>
    </row>
    <row r="999" spans="1:28" x14ac:dyDescent="0.55000000000000004">
      <c r="A999" s="3" t="s">
        <v>63</v>
      </c>
      <c r="B999" s="3" t="s">
        <v>1834</v>
      </c>
      <c r="C999" t="s">
        <v>66</v>
      </c>
      <c r="D999" s="3" t="s">
        <v>36</v>
      </c>
      <c r="E999" s="3" t="s">
        <v>36</v>
      </c>
      <c r="F999" s="3" t="s">
        <v>67</v>
      </c>
      <c r="G999" s="5">
        <v>0.51249999999999996</v>
      </c>
      <c r="H999">
        <v>1</v>
      </c>
      <c r="I999" s="5">
        <v>0.58750000000000002</v>
      </c>
      <c r="J999" s="5">
        <v>0.58750000000000002</v>
      </c>
      <c r="K999">
        <v>47</v>
      </c>
      <c r="L999" s="15">
        <v>2.1276595744680899E-2</v>
      </c>
      <c r="M999" s="13">
        <v>2.0212765957446801</v>
      </c>
      <c r="N999" s="15">
        <v>0</v>
      </c>
      <c r="O999" s="5">
        <v>0</v>
      </c>
      <c r="P999" s="5">
        <v>0</v>
      </c>
      <c r="Q999" s="5">
        <f t="shared" si="171"/>
        <v>0.58750000000000002</v>
      </c>
      <c r="R999" s="5">
        <f t="shared" si="172"/>
        <v>-0.58750000000000002</v>
      </c>
      <c r="S999" s="15">
        <f t="shared" si="173"/>
        <v>-1</v>
      </c>
      <c r="T999">
        <v>0</v>
      </c>
      <c r="U999" s="5" t="str">
        <f t="shared" si="174"/>
        <v>NA</v>
      </c>
      <c r="V999" s="15">
        <f t="shared" si="175"/>
        <v>0</v>
      </c>
      <c r="W999" s="15">
        <f t="shared" si="176"/>
        <v>0</v>
      </c>
      <c r="X999" s="5">
        <f t="shared" si="177"/>
        <v>0</v>
      </c>
      <c r="Y999" s="5">
        <f t="shared" si="178"/>
        <v>0.52875000000000005</v>
      </c>
      <c r="Z999" s="5">
        <f t="shared" si="179"/>
        <v>-0.61687500000000006</v>
      </c>
      <c r="AA999" s="5">
        <f t="shared" si="180"/>
        <v>5.8749999999999969E-2</v>
      </c>
      <c r="AB999" s="5">
        <f t="shared" si="181"/>
        <v>2.937500000000004E-2</v>
      </c>
    </row>
    <row r="1000" spans="1:28" x14ac:dyDescent="0.55000000000000004">
      <c r="A1000" s="3" t="s">
        <v>63</v>
      </c>
      <c r="B1000" s="3" t="s">
        <v>1836</v>
      </c>
      <c r="C1000" t="s">
        <v>66</v>
      </c>
      <c r="D1000" s="3" t="s">
        <v>36</v>
      </c>
      <c r="E1000" s="3" t="s">
        <v>36</v>
      </c>
      <c r="F1000" s="3" t="s">
        <v>67</v>
      </c>
      <c r="G1000" s="5">
        <v>0.51249999999999996</v>
      </c>
      <c r="H1000">
        <v>3</v>
      </c>
      <c r="I1000" s="5">
        <v>1.6125</v>
      </c>
      <c r="J1000" s="5">
        <v>0.53749999999999998</v>
      </c>
      <c r="K1000">
        <v>94</v>
      </c>
      <c r="L1000" s="15">
        <v>3.1914893617021295E-2</v>
      </c>
      <c r="M1000" s="13">
        <v>2.0117021276595701</v>
      </c>
      <c r="N1000" s="15">
        <v>0</v>
      </c>
      <c r="O1000" s="5">
        <v>0</v>
      </c>
      <c r="P1000" s="5">
        <v>0</v>
      </c>
      <c r="Q1000" s="5">
        <f t="shared" si="171"/>
        <v>1.6125</v>
      </c>
      <c r="R1000" s="5">
        <f t="shared" si="172"/>
        <v>-1.6125</v>
      </c>
      <c r="S1000" s="15">
        <f t="shared" si="173"/>
        <v>-1</v>
      </c>
      <c r="T1000">
        <v>0</v>
      </c>
      <c r="U1000" s="5" t="str">
        <f t="shared" si="174"/>
        <v>NA</v>
      </c>
      <c r="V1000" s="15">
        <f t="shared" si="175"/>
        <v>0</v>
      </c>
      <c r="W1000" s="15">
        <f t="shared" si="176"/>
        <v>0</v>
      </c>
      <c r="X1000" s="5">
        <f t="shared" si="177"/>
        <v>0</v>
      </c>
      <c r="Y1000" s="5">
        <f t="shared" si="178"/>
        <v>1.4512500000000002</v>
      </c>
      <c r="Z1000" s="5">
        <f t="shared" si="179"/>
        <v>-1.6931250000000002</v>
      </c>
      <c r="AA1000" s="5">
        <f t="shared" si="180"/>
        <v>0.16124999999999989</v>
      </c>
      <c r="AB1000" s="5">
        <f t="shared" si="181"/>
        <v>8.0625000000000169E-2</v>
      </c>
    </row>
    <row r="1001" spans="1:28" x14ac:dyDescent="0.55000000000000004">
      <c r="A1001" s="3" t="s">
        <v>63</v>
      </c>
      <c r="B1001" s="3" t="s">
        <v>1838</v>
      </c>
      <c r="C1001" t="s">
        <v>31</v>
      </c>
      <c r="D1001" s="3" t="s">
        <v>36</v>
      </c>
      <c r="E1001" s="3" t="s">
        <v>36</v>
      </c>
      <c r="F1001" s="3" t="s">
        <v>67</v>
      </c>
      <c r="G1001" s="5">
        <v>0.51249999999999996</v>
      </c>
      <c r="H1001">
        <v>3</v>
      </c>
      <c r="I1001" s="5">
        <v>1.6624999874999999</v>
      </c>
      <c r="J1001" s="5">
        <v>0.55416666250000002</v>
      </c>
      <c r="K1001">
        <v>98</v>
      </c>
      <c r="L1001" s="15">
        <v>3.06122448979592E-2</v>
      </c>
      <c r="M1001" s="13">
        <v>1.7469387755101999</v>
      </c>
      <c r="N1001" s="15">
        <v>0</v>
      </c>
      <c r="O1001" s="5">
        <v>0</v>
      </c>
      <c r="P1001" s="5">
        <v>0</v>
      </c>
      <c r="Q1001" s="5">
        <f t="shared" si="171"/>
        <v>1.6624999874999999</v>
      </c>
      <c r="R1001" s="5">
        <f t="shared" si="172"/>
        <v>-1.6624999874999999</v>
      </c>
      <c r="S1001" s="15">
        <f t="shared" si="173"/>
        <v>-1</v>
      </c>
      <c r="T1001">
        <v>0</v>
      </c>
      <c r="U1001" s="5" t="str">
        <f t="shared" si="174"/>
        <v>NA</v>
      </c>
      <c r="V1001" s="15">
        <f t="shared" si="175"/>
        <v>0</v>
      </c>
      <c r="W1001" s="15">
        <f t="shared" si="176"/>
        <v>0</v>
      </c>
      <c r="X1001" s="5">
        <f t="shared" si="177"/>
        <v>0</v>
      </c>
      <c r="Y1001" s="5">
        <f t="shared" si="178"/>
        <v>1.49624998875</v>
      </c>
      <c r="Z1001" s="5">
        <f t="shared" si="179"/>
        <v>-1.745624986875</v>
      </c>
      <c r="AA1001" s="5">
        <f t="shared" si="180"/>
        <v>0.16624999874999991</v>
      </c>
      <c r="AB1001" s="5">
        <f t="shared" si="181"/>
        <v>8.3124999375000064E-2</v>
      </c>
    </row>
    <row r="1002" spans="1:28" x14ac:dyDescent="0.55000000000000004">
      <c r="A1002" s="3" t="s">
        <v>63</v>
      </c>
      <c r="B1002" s="3" t="s">
        <v>1840</v>
      </c>
      <c r="C1002" t="s">
        <v>31</v>
      </c>
      <c r="D1002" s="3" t="s">
        <v>36</v>
      </c>
      <c r="E1002" s="3" t="s">
        <v>36</v>
      </c>
      <c r="F1002" s="3" t="s">
        <v>67</v>
      </c>
      <c r="G1002" s="5">
        <v>0.51249999999999996</v>
      </c>
      <c r="H1002">
        <v>5</v>
      </c>
      <c r="I1002" s="5">
        <v>5.2750000000000004</v>
      </c>
      <c r="J1002" s="5">
        <v>1.0549999999999999</v>
      </c>
      <c r="K1002">
        <v>388</v>
      </c>
      <c r="L1002" s="15">
        <v>1.28865979381443E-2</v>
      </c>
      <c r="M1002" s="13">
        <v>4.0453608247422697</v>
      </c>
      <c r="N1002" s="15">
        <v>0</v>
      </c>
      <c r="O1002" s="5">
        <v>0</v>
      </c>
      <c r="P1002" s="5">
        <v>0</v>
      </c>
      <c r="Q1002" s="5">
        <f t="shared" si="171"/>
        <v>5.2750000000000004</v>
      </c>
      <c r="R1002" s="5">
        <f t="shared" si="172"/>
        <v>-5.2750000000000004</v>
      </c>
      <c r="S1002" s="15">
        <f t="shared" si="173"/>
        <v>-1</v>
      </c>
      <c r="T1002">
        <v>0</v>
      </c>
      <c r="U1002" s="5" t="str">
        <f t="shared" si="174"/>
        <v>NA</v>
      </c>
      <c r="V1002" s="15">
        <f t="shared" si="175"/>
        <v>0</v>
      </c>
      <c r="W1002" s="15">
        <f t="shared" si="176"/>
        <v>0</v>
      </c>
      <c r="X1002" s="5">
        <f t="shared" si="177"/>
        <v>0</v>
      </c>
      <c r="Y1002" s="5">
        <f t="shared" si="178"/>
        <v>4.7475000000000005</v>
      </c>
      <c r="Z1002" s="5">
        <f t="shared" si="179"/>
        <v>-5.5387500000000003</v>
      </c>
      <c r="AA1002" s="5">
        <f t="shared" si="180"/>
        <v>0.52749999999999986</v>
      </c>
      <c r="AB1002" s="5">
        <f t="shared" si="181"/>
        <v>0.26374999999999993</v>
      </c>
    </row>
    <row r="1003" spans="1:28" x14ac:dyDescent="0.55000000000000004">
      <c r="A1003" s="3" t="s">
        <v>63</v>
      </c>
      <c r="B1003" s="3" t="s">
        <v>803</v>
      </c>
      <c r="C1003" t="s">
        <v>31</v>
      </c>
      <c r="D1003" s="3" t="s">
        <v>36</v>
      </c>
      <c r="E1003" s="3" t="s">
        <v>36</v>
      </c>
      <c r="F1003" s="3" t="s">
        <v>67</v>
      </c>
      <c r="G1003" s="5">
        <v>0.51249999999999996</v>
      </c>
      <c r="H1003">
        <v>9</v>
      </c>
      <c r="I1003" s="5">
        <v>7.8499999124999995</v>
      </c>
      <c r="J1003" s="5">
        <v>0.87222221249999998</v>
      </c>
      <c r="K1003">
        <v>177</v>
      </c>
      <c r="L1003" s="15">
        <v>5.0847457627118703E-2</v>
      </c>
      <c r="M1003" s="13">
        <v>1.37683615819209</v>
      </c>
      <c r="N1003" s="15">
        <v>0</v>
      </c>
      <c r="O1003" s="5">
        <v>0</v>
      </c>
      <c r="P1003" s="5">
        <v>0</v>
      </c>
      <c r="Q1003" s="5">
        <f t="shared" si="171"/>
        <v>7.8499999124999995</v>
      </c>
      <c r="R1003" s="5">
        <f t="shared" si="172"/>
        <v>-7.8499999124999995</v>
      </c>
      <c r="S1003" s="15">
        <f t="shared" si="173"/>
        <v>-1</v>
      </c>
      <c r="T1003">
        <v>0</v>
      </c>
      <c r="U1003" s="5" t="str">
        <f t="shared" si="174"/>
        <v>NA</v>
      </c>
      <c r="V1003" s="15">
        <f t="shared" si="175"/>
        <v>0</v>
      </c>
      <c r="W1003" s="15">
        <f t="shared" si="176"/>
        <v>0</v>
      </c>
      <c r="X1003" s="5">
        <f t="shared" si="177"/>
        <v>0</v>
      </c>
      <c r="Y1003" s="5">
        <f t="shared" si="178"/>
        <v>7.0649999212500001</v>
      </c>
      <c r="Z1003" s="5">
        <f t="shared" si="179"/>
        <v>-8.2424999081249997</v>
      </c>
      <c r="AA1003" s="5">
        <f t="shared" si="180"/>
        <v>0.78499999124999942</v>
      </c>
      <c r="AB1003" s="5">
        <f t="shared" si="181"/>
        <v>0.39249999562500015</v>
      </c>
    </row>
    <row r="1004" spans="1:28" x14ac:dyDescent="0.55000000000000004">
      <c r="A1004" s="3" t="s">
        <v>63</v>
      </c>
      <c r="B1004" s="3" t="s">
        <v>1843</v>
      </c>
      <c r="C1004" t="s">
        <v>66</v>
      </c>
      <c r="D1004" s="3" t="s">
        <v>36</v>
      </c>
      <c r="E1004" s="3" t="s">
        <v>36</v>
      </c>
      <c r="F1004" s="3" t="s">
        <v>67</v>
      </c>
      <c r="G1004" s="5">
        <v>0.51249999999999996</v>
      </c>
      <c r="H1004">
        <v>19</v>
      </c>
      <c r="I1004" s="5">
        <v>8.6999997749999984</v>
      </c>
      <c r="J1004" s="5">
        <v>0.45789472499999995</v>
      </c>
      <c r="K1004">
        <v>14345</v>
      </c>
      <c r="L1004" s="15">
        <v>1.3245033112582801E-3</v>
      </c>
      <c r="M1004" s="13">
        <v>1.2248518647612401</v>
      </c>
      <c r="N1004" s="15">
        <v>0</v>
      </c>
      <c r="O1004" s="5">
        <v>0</v>
      </c>
      <c r="P1004" s="5">
        <v>0</v>
      </c>
      <c r="Q1004" s="5">
        <f t="shared" si="171"/>
        <v>8.6999997749999984</v>
      </c>
      <c r="R1004" s="5">
        <f t="shared" si="172"/>
        <v>-8.6999997749999984</v>
      </c>
      <c r="S1004" s="15">
        <f t="shared" si="173"/>
        <v>-1</v>
      </c>
      <c r="T1004">
        <v>0</v>
      </c>
      <c r="U1004" s="5" t="str">
        <f t="shared" si="174"/>
        <v>NA</v>
      </c>
      <c r="V1004" s="15">
        <f t="shared" si="175"/>
        <v>0</v>
      </c>
      <c r="W1004" s="15">
        <f t="shared" si="176"/>
        <v>0</v>
      </c>
      <c r="X1004" s="5">
        <f t="shared" si="177"/>
        <v>0</v>
      </c>
      <c r="Y1004" s="5">
        <f t="shared" si="178"/>
        <v>7.8299997974999984</v>
      </c>
      <c r="Z1004" s="5">
        <f t="shared" si="179"/>
        <v>-9.1349997637499989</v>
      </c>
      <c r="AA1004" s="5">
        <f t="shared" si="180"/>
        <v>0.86999997750000002</v>
      </c>
      <c r="AB1004" s="5">
        <f t="shared" si="181"/>
        <v>0.43499998875000045</v>
      </c>
    </row>
    <row r="1005" spans="1:28" x14ac:dyDescent="0.55000000000000004">
      <c r="A1005" s="3" t="s">
        <v>63</v>
      </c>
      <c r="B1005" s="3" t="s">
        <v>1792</v>
      </c>
      <c r="C1005" t="s">
        <v>31</v>
      </c>
      <c r="D1005" s="3" t="s">
        <v>36</v>
      </c>
      <c r="E1005" s="3" t="s">
        <v>36</v>
      </c>
      <c r="F1005" s="3" t="s">
        <v>67</v>
      </c>
      <c r="G1005" s="5">
        <v>0.51249999999999996</v>
      </c>
      <c r="H1005">
        <v>16</v>
      </c>
      <c r="I1005" s="5">
        <v>9.2750000000000004</v>
      </c>
      <c r="J1005" s="5">
        <v>0.57968750000000002</v>
      </c>
      <c r="K1005">
        <v>3717</v>
      </c>
      <c r="L1005" s="15">
        <v>4.3045466774280297E-3</v>
      </c>
      <c r="M1005" s="13">
        <v>2.4046004842615001</v>
      </c>
      <c r="N1005" s="15">
        <v>0</v>
      </c>
      <c r="O1005" s="5">
        <v>0</v>
      </c>
      <c r="P1005" s="5">
        <v>0</v>
      </c>
      <c r="Q1005" s="5">
        <f t="shared" si="171"/>
        <v>9.2750000000000004</v>
      </c>
      <c r="R1005" s="5">
        <f t="shared" si="172"/>
        <v>-9.2750000000000004</v>
      </c>
      <c r="S1005" s="15">
        <f t="shared" si="173"/>
        <v>-1</v>
      </c>
      <c r="T1005">
        <v>0</v>
      </c>
      <c r="U1005" s="5" t="str">
        <f t="shared" si="174"/>
        <v>NA</v>
      </c>
      <c r="V1005" s="15">
        <f t="shared" si="175"/>
        <v>0</v>
      </c>
      <c r="W1005" s="15">
        <f t="shared" si="176"/>
        <v>0</v>
      </c>
      <c r="X1005" s="5">
        <f t="shared" si="177"/>
        <v>0</v>
      </c>
      <c r="Y1005" s="5">
        <f t="shared" si="178"/>
        <v>8.3475000000000001</v>
      </c>
      <c r="Z1005" s="5">
        <f t="shared" si="179"/>
        <v>-9.7387500000000014</v>
      </c>
      <c r="AA1005" s="5">
        <f t="shared" si="180"/>
        <v>0.92750000000000021</v>
      </c>
      <c r="AB1005" s="5">
        <f t="shared" si="181"/>
        <v>0.46375000000000099</v>
      </c>
    </row>
    <row r="1006" spans="1:28" x14ac:dyDescent="0.55000000000000004">
      <c r="A1006" s="3" t="s">
        <v>63</v>
      </c>
      <c r="B1006" s="3" t="s">
        <v>1846</v>
      </c>
      <c r="C1006" t="s">
        <v>66</v>
      </c>
      <c r="D1006" s="3" t="s">
        <v>36</v>
      </c>
      <c r="E1006" s="3" t="s">
        <v>36</v>
      </c>
      <c r="F1006" s="3" t="s">
        <v>67</v>
      </c>
      <c r="G1006" s="5">
        <v>0.51249999999999996</v>
      </c>
      <c r="H1006">
        <v>20</v>
      </c>
      <c r="I1006" s="5">
        <v>10.25</v>
      </c>
      <c r="J1006" s="5">
        <v>0.51249999999999996</v>
      </c>
      <c r="K1006">
        <v>407</v>
      </c>
      <c r="L1006" s="15">
        <v>4.9140049140049102E-2</v>
      </c>
      <c r="M1006" s="13">
        <v>1.6972972972972999</v>
      </c>
      <c r="N1006" s="15">
        <v>0</v>
      </c>
      <c r="O1006" s="5">
        <v>0</v>
      </c>
      <c r="P1006" s="5">
        <v>0</v>
      </c>
      <c r="Q1006" s="5">
        <f t="shared" si="171"/>
        <v>10.25</v>
      </c>
      <c r="R1006" s="5">
        <f t="shared" si="172"/>
        <v>-10.25</v>
      </c>
      <c r="S1006" s="15">
        <f t="shared" si="173"/>
        <v>-1</v>
      </c>
      <c r="T1006">
        <v>0</v>
      </c>
      <c r="U1006" s="5" t="str">
        <f t="shared" si="174"/>
        <v>NA</v>
      </c>
      <c r="V1006" s="15">
        <f t="shared" si="175"/>
        <v>0</v>
      </c>
      <c r="W1006" s="15">
        <f t="shared" si="176"/>
        <v>0</v>
      </c>
      <c r="X1006" s="5">
        <f t="shared" si="177"/>
        <v>0</v>
      </c>
      <c r="Y1006" s="5">
        <f t="shared" si="178"/>
        <v>9.2249999999999996</v>
      </c>
      <c r="Z1006" s="5">
        <f t="shared" si="179"/>
        <v>-10.762500000000001</v>
      </c>
      <c r="AA1006" s="5">
        <f t="shared" si="180"/>
        <v>1.0250000000000004</v>
      </c>
      <c r="AB1006" s="5">
        <f t="shared" si="181"/>
        <v>0.51250000000000107</v>
      </c>
    </row>
    <row r="1007" spans="1:28" x14ac:dyDescent="0.55000000000000004">
      <c r="A1007" s="3" t="s">
        <v>63</v>
      </c>
      <c r="B1007" s="3" t="s">
        <v>340</v>
      </c>
      <c r="C1007" t="s">
        <v>31</v>
      </c>
      <c r="D1007" s="3" t="s">
        <v>36</v>
      </c>
      <c r="E1007" s="3" t="s">
        <v>36</v>
      </c>
      <c r="F1007" s="3" t="s">
        <v>67</v>
      </c>
      <c r="G1007" s="5">
        <v>0.51249999999999996</v>
      </c>
      <c r="H1007">
        <v>37</v>
      </c>
      <c r="I1007" s="5">
        <v>25.612499824999997</v>
      </c>
      <c r="J1007" s="5">
        <v>0.69222972499999991</v>
      </c>
      <c r="K1007">
        <v>550</v>
      </c>
      <c r="L1007" s="15">
        <v>6.7272727272727303E-2</v>
      </c>
      <c r="M1007" s="13">
        <v>1.6579999999999999</v>
      </c>
      <c r="N1007" s="15">
        <v>0</v>
      </c>
      <c r="O1007" s="5">
        <v>0</v>
      </c>
      <c r="P1007" s="5">
        <v>0</v>
      </c>
      <c r="Q1007" s="5">
        <f t="shared" si="171"/>
        <v>25.612499824999997</v>
      </c>
      <c r="R1007" s="5">
        <f t="shared" si="172"/>
        <v>-25.612499824999997</v>
      </c>
      <c r="S1007" s="15">
        <f t="shared" si="173"/>
        <v>-1</v>
      </c>
      <c r="T1007">
        <v>0</v>
      </c>
      <c r="U1007" s="5" t="str">
        <f t="shared" si="174"/>
        <v>NA</v>
      </c>
      <c r="V1007" s="15">
        <f t="shared" si="175"/>
        <v>0</v>
      </c>
      <c r="W1007" s="15">
        <f t="shared" si="176"/>
        <v>0</v>
      </c>
      <c r="X1007" s="5">
        <f t="shared" si="177"/>
        <v>0</v>
      </c>
      <c r="Y1007" s="5">
        <f t="shared" si="178"/>
        <v>23.051249842499999</v>
      </c>
      <c r="Z1007" s="5">
        <f t="shared" si="179"/>
        <v>-26.893124816249998</v>
      </c>
      <c r="AA1007" s="5">
        <f t="shared" si="180"/>
        <v>2.5612499824999979</v>
      </c>
      <c r="AB1007" s="5">
        <f t="shared" si="181"/>
        <v>1.2806249912500007</v>
      </c>
    </row>
    <row r="1008" spans="1:28" x14ac:dyDescent="0.55000000000000004">
      <c r="A1008" s="3" t="s">
        <v>63</v>
      </c>
      <c r="B1008" s="3" t="s">
        <v>1691</v>
      </c>
      <c r="C1008" t="s">
        <v>31</v>
      </c>
      <c r="D1008" s="3" t="s">
        <v>36</v>
      </c>
      <c r="E1008" s="3" t="s">
        <v>36</v>
      </c>
      <c r="F1008" s="3" t="s">
        <v>67</v>
      </c>
      <c r="G1008" s="5">
        <v>0.51249999999999996</v>
      </c>
      <c r="H1008">
        <v>73</v>
      </c>
      <c r="I1008" s="5">
        <v>40.162499425</v>
      </c>
      <c r="J1008" s="5">
        <v>0.55017122500000004</v>
      </c>
      <c r="K1008">
        <v>1223</v>
      </c>
      <c r="L1008" s="15">
        <v>5.9689288634505296E-2</v>
      </c>
      <c r="M1008" s="13">
        <v>1.64186426819297</v>
      </c>
      <c r="N1008" s="15">
        <v>0</v>
      </c>
      <c r="O1008" s="5">
        <v>0</v>
      </c>
      <c r="P1008" s="5">
        <v>0</v>
      </c>
      <c r="Q1008" s="5">
        <f t="shared" si="171"/>
        <v>40.162499425</v>
      </c>
      <c r="R1008" s="5">
        <f t="shared" si="172"/>
        <v>-40.162499425</v>
      </c>
      <c r="S1008" s="15">
        <f t="shared" si="173"/>
        <v>-1</v>
      </c>
      <c r="T1008">
        <v>0</v>
      </c>
      <c r="U1008" s="5" t="str">
        <f t="shared" si="174"/>
        <v>NA</v>
      </c>
      <c r="V1008" s="15">
        <f t="shared" si="175"/>
        <v>0</v>
      </c>
      <c r="W1008" s="15">
        <f t="shared" si="176"/>
        <v>0</v>
      </c>
      <c r="X1008" s="5">
        <f t="shared" si="177"/>
        <v>0</v>
      </c>
      <c r="Y1008" s="5">
        <f t="shared" si="178"/>
        <v>36.146249482500004</v>
      </c>
      <c r="Z1008" s="5">
        <f t="shared" si="179"/>
        <v>-42.170624396250005</v>
      </c>
      <c r="AA1008" s="5">
        <f t="shared" si="180"/>
        <v>4.0162499424999965</v>
      </c>
      <c r="AB1008" s="5">
        <f t="shared" si="181"/>
        <v>2.0081249712500053</v>
      </c>
    </row>
    <row r="1009" spans="1:28" x14ac:dyDescent="0.55000000000000004">
      <c r="A1009" s="3" t="s">
        <v>79</v>
      </c>
      <c r="B1009" s="3" t="s">
        <v>1840</v>
      </c>
      <c r="C1009" t="s">
        <v>66</v>
      </c>
      <c r="D1009" s="3" t="s">
        <v>36</v>
      </c>
      <c r="E1009" s="3" t="s">
        <v>36</v>
      </c>
      <c r="F1009" s="3" t="s">
        <v>50</v>
      </c>
      <c r="G1009" s="5">
        <v>0.51249999999999996</v>
      </c>
      <c r="H1009">
        <v>1</v>
      </c>
      <c r="I1009" s="5">
        <v>0.51249999999999996</v>
      </c>
      <c r="J1009" s="5">
        <v>0.51249999999999996</v>
      </c>
      <c r="K1009">
        <v>96</v>
      </c>
      <c r="L1009" s="15">
        <v>1.0416666666666701E-2</v>
      </c>
      <c r="M1009" s="13">
        <v>3.7156250000000002</v>
      </c>
      <c r="N1009" s="15">
        <v>0</v>
      </c>
      <c r="O1009" s="5">
        <v>0</v>
      </c>
      <c r="P1009" s="5">
        <v>0</v>
      </c>
      <c r="Q1009" s="5">
        <f t="shared" si="171"/>
        <v>0.51249999999999996</v>
      </c>
      <c r="R1009" s="5">
        <f t="shared" si="172"/>
        <v>-0.51249999999999996</v>
      </c>
      <c r="S1009" s="15">
        <f t="shared" si="173"/>
        <v>-1</v>
      </c>
      <c r="T1009">
        <v>0</v>
      </c>
      <c r="U1009" s="5" t="str">
        <f t="shared" si="174"/>
        <v>NA</v>
      </c>
      <c r="V1009" s="15">
        <f t="shared" si="175"/>
        <v>0</v>
      </c>
      <c r="W1009" s="15">
        <f t="shared" si="176"/>
        <v>0</v>
      </c>
      <c r="X1009" s="5">
        <f t="shared" si="177"/>
        <v>0</v>
      </c>
      <c r="Y1009" s="5">
        <f t="shared" si="178"/>
        <v>0.46124999999999999</v>
      </c>
      <c r="Z1009" s="5">
        <f t="shared" si="179"/>
        <v>-0.53812499999999996</v>
      </c>
      <c r="AA1009" s="5">
        <f t="shared" si="180"/>
        <v>5.1249999999999962E-2</v>
      </c>
      <c r="AB1009" s="5">
        <f t="shared" si="181"/>
        <v>2.5625000000000009E-2</v>
      </c>
    </row>
    <row r="1010" spans="1:28" x14ac:dyDescent="0.55000000000000004">
      <c r="A1010" s="3" t="s">
        <v>79</v>
      </c>
      <c r="B1010" s="3" t="s">
        <v>613</v>
      </c>
      <c r="C1010" t="s">
        <v>31</v>
      </c>
      <c r="D1010" s="3" t="s">
        <v>36</v>
      </c>
      <c r="E1010" s="3" t="s">
        <v>36</v>
      </c>
      <c r="F1010" s="3" t="s">
        <v>50</v>
      </c>
      <c r="G1010" s="5">
        <v>0.51249999999999996</v>
      </c>
      <c r="H1010">
        <v>1</v>
      </c>
      <c r="I1010" s="5">
        <v>0.52500000000000002</v>
      </c>
      <c r="J1010" s="5">
        <v>0.52500000000000002</v>
      </c>
      <c r="K1010">
        <v>152</v>
      </c>
      <c r="L1010" s="15">
        <v>6.5789473684210497E-3</v>
      </c>
      <c r="M1010" s="13">
        <v>2.0282894736842101</v>
      </c>
      <c r="N1010" s="15">
        <v>0</v>
      </c>
      <c r="O1010" s="5">
        <v>0</v>
      </c>
      <c r="P1010" s="5">
        <v>0</v>
      </c>
      <c r="Q1010" s="5">
        <f t="shared" si="171"/>
        <v>0.52500000000000002</v>
      </c>
      <c r="R1010" s="5">
        <f t="shared" si="172"/>
        <v>-0.52500000000000002</v>
      </c>
      <c r="S1010" s="15">
        <f t="shared" si="173"/>
        <v>-1</v>
      </c>
      <c r="T1010">
        <v>0</v>
      </c>
      <c r="U1010" s="5" t="str">
        <f t="shared" si="174"/>
        <v>NA</v>
      </c>
      <c r="V1010" s="15">
        <f t="shared" si="175"/>
        <v>0</v>
      </c>
      <c r="W1010" s="15">
        <f t="shared" si="176"/>
        <v>0</v>
      </c>
      <c r="X1010" s="5">
        <f t="shared" si="177"/>
        <v>0</v>
      </c>
      <c r="Y1010" s="5">
        <f t="shared" si="178"/>
        <v>0.47250000000000003</v>
      </c>
      <c r="Z1010" s="5">
        <f t="shared" si="179"/>
        <v>-0.55125000000000002</v>
      </c>
      <c r="AA1010" s="5">
        <f t="shared" si="180"/>
        <v>5.2499999999999991E-2</v>
      </c>
      <c r="AB1010" s="5">
        <f t="shared" si="181"/>
        <v>2.6249999999999996E-2</v>
      </c>
    </row>
    <row r="1011" spans="1:28" x14ac:dyDescent="0.55000000000000004">
      <c r="A1011" s="3" t="s">
        <v>79</v>
      </c>
      <c r="B1011" s="3" t="s">
        <v>1853</v>
      </c>
      <c r="C1011" t="s">
        <v>66</v>
      </c>
      <c r="D1011" s="3" t="s">
        <v>36</v>
      </c>
      <c r="E1011" s="3" t="s">
        <v>36</v>
      </c>
      <c r="F1011" s="3" t="s">
        <v>77</v>
      </c>
      <c r="G1011" s="5">
        <v>0.51249999999999996</v>
      </c>
      <c r="H1011">
        <v>1</v>
      </c>
      <c r="I1011" s="5">
        <v>0.96250000000000002</v>
      </c>
      <c r="J1011" s="5">
        <v>0.96250000000000002</v>
      </c>
      <c r="K1011">
        <v>420</v>
      </c>
      <c r="L1011" s="15">
        <v>2.3809523809523799E-3</v>
      </c>
      <c r="M1011" s="13">
        <v>3.8173809523809501</v>
      </c>
      <c r="N1011" s="15">
        <v>0</v>
      </c>
      <c r="O1011" s="5">
        <v>0</v>
      </c>
      <c r="P1011" s="5">
        <v>0</v>
      </c>
      <c r="Q1011" s="5">
        <f t="shared" si="171"/>
        <v>0.96250000000000002</v>
      </c>
      <c r="R1011" s="5">
        <f t="shared" si="172"/>
        <v>-0.96250000000000002</v>
      </c>
      <c r="S1011" s="15">
        <f t="shared" si="173"/>
        <v>-1</v>
      </c>
      <c r="T1011">
        <v>0</v>
      </c>
      <c r="U1011" s="5" t="str">
        <f t="shared" si="174"/>
        <v>NA</v>
      </c>
      <c r="V1011" s="15">
        <f t="shared" si="175"/>
        <v>0</v>
      </c>
      <c r="W1011" s="15">
        <f t="shared" si="176"/>
        <v>0</v>
      </c>
      <c r="X1011" s="5">
        <f t="shared" si="177"/>
        <v>0</v>
      </c>
      <c r="Y1011" s="5">
        <f t="shared" si="178"/>
        <v>0.86625000000000008</v>
      </c>
      <c r="Z1011" s="5">
        <f t="shared" si="179"/>
        <v>-1.0106250000000001</v>
      </c>
      <c r="AA1011" s="5">
        <f t="shared" si="180"/>
        <v>9.6249999999999947E-2</v>
      </c>
      <c r="AB1011" s="5">
        <f t="shared" si="181"/>
        <v>4.8125000000000084E-2</v>
      </c>
    </row>
    <row r="1012" spans="1:28" x14ac:dyDescent="0.55000000000000004">
      <c r="A1012" s="3" t="s">
        <v>79</v>
      </c>
      <c r="B1012" s="3" t="s">
        <v>1855</v>
      </c>
      <c r="C1012" t="s">
        <v>31</v>
      </c>
      <c r="D1012" s="3" t="s">
        <v>36</v>
      </c>
      <c r="E1012" s="3" t="s">
        <v>36</v>
      </c>
      <c r="F1012" s="3" t="s">
        <v>77</v>
      </c>
      <c r="G1012" s="5">
        <v>0.51249999999999996</v>
      </c>
      <c r="H1012">
        <v>2</v>
      </c>
      <c r="I1012" s="5">
        <v>1.0249999999999999</v>
      </c>
      <c r="J1012" s="5">
        <v>0.51249999999999996</v>
      </c>
      <c r="K1012">
        <v>94</v>
      </c>
      <c r="L1012" s="15">
        <v>2.1276595744680899E-2</v>
      </c>
      <c r="M1012" s="13">
        <v>1.6797872340425499</v>
      </c>
      <c r="N1012" s="15">
        <v>0</v>
      </c>
      <c r="O1012" s="5">
        <v>0</v>
      </c>
      <c r="P1012" s="5">
        <v>0</v>
      </c>
      <c r="Q1012" s="5">
        <f t="shared" si="171"/>
        <v>1.0249999999999999</v>
      </c>
      <c r="R1012" s="5">
        <f t="shared" si="172"/>
        <v>-1.0249999999999999</v>
      </c>
      <c r="S1012" s="15">
        <f t="shared" si="173"/>
        <v>-1</v>
      </c>
      <c r="T1012">
        <v>0</v>
      </c>
      <c r="U1012" s="5" t="str">
        <f t="shared" si="174"/>
        <v>NA</v>
      </c>
      <c r="V1012" s="15">
        <f t="shared" si="175"/>
        <v>0</v>
      </c>
      <c r="W1012" s="15">
        <f t="shared" si="176"/>
        <v>0</v>
      </c>
      <c r="X1012" s="5">
        <f t="shared" si="177"/>
        <v>0</v>
      </c>
      <c r="Y1012" s="5">
        <f t="shared" si="178"/>
        <v>0.92249999999999999</v>
      </c>
      <c r="Z1012" s="5">
        <f t="shared" si="179"/>
        <v>-1.0762499999999999</v>
      </c>
      <c r="AA1012" s="5">
        <f t="shared" si="180"/>
        <v>0.10249999999999992</v>
      </c>
      <c r="AB1012" s="5">
        <f t="shared" si="181"/>
        <v>5.1250000000000018E-2</v>
      </c>
    </row>
    <row r="1013" spans="1:28" x14ac:dyDescent="0.55000000000000004">
      <c r="A1013" s="3" t="s">
        <v>79</v>
      </c>
      <c r="B1013" s="3" t="s">
        <v>1858</v>
      </c>
      <c r="C1013" t="s">
        <v>31</v>
      </c>
      <c r="D1013" s="3" t="s">
        <v>36</v>
      </c>
      <c r="E1013" s="3" t="s">
        <v>36</v>
      </c>
      <c r="F1013" s="3" t="s">
        <v>77</v>
      </c>
      <c r="G1013" s="5">
        <v>0.51249999999999996</v>
      </c>
      <c r="H1013">
        <v>2</v>
      </c>
      <c r="I1013" s="5">
        <v>1.1000000000000001</v>
      </c>
      <c r="J1013" s="5">
        <v>0.55000000000000004</v>
      </c>
      <c r="K1013">
        <v>62</v>
      </c>
      <c r="L1013" s="15">
        <v>3.2258064516128997E-2</v>
      </c>
      <c r="M1013" s="13">
        <v>1.50322580645161</v>
      </c>
      <c r="N1013" s="15">
        <v>0</v>
      </c>
      <c r="O1013" s="5">
        <v>0</v>
      </c>
      <c r="P1013" s="5">
        <v>0</v>
      </c>
      <c r="Q1013" s="5">
        <f t="shared" si="171"/>
        <v>1.1000000000000001</v>
      </c>
      <c r="R1013" s="5">
        <f t="shared" si="172"/>
        <v>-1.1000000000000001</v>
      </c>
      <c r="S1013" s="15">
        <f t="shared" si="173"/>
        <v>-1</v>
      </c>
      <c r="T1013">
        <v>0</v>
      </c>
      <c r="U1013" s="5" t="str">
        <f t="shared" si="174"/>
        <v>NA</v>
      </c>
      <c r="V1013" s="15">
        <f t="shared" si="175"/>
        <v>0</v>
      </c>
      <c r="W1013" s="15">
        <f t="shared" si="176"/>
        <v>0</v>
      </c>
      <c r="X1013" s="5">
        <f t="shared" si="177"/>
        <v>0</v>
      </c>
      <c r="Y1013" s="5">
        <f t="shared" si="178"/>
        <v>0.9900000000000001</v>
      </c>
      <c r="Z1013" s="5">
        <f t="shared" si="179"/>
        <v>-1.1550000000000002</v>
      </c>
      <c r="AA1013" s="5">
        <f t="shared" si="180"/>
        <v>0.10999999999999999</v>
      </c>
      <c r="AB1013" s="5">
        <f t="shared" si="181"/>
        <v>5.500000000000016E-2</v>
      </c>
    </row>
    <row r="1014" spans="1:28" x14ac:dyDescent="0.55000000000000004">
      <c r="A1014" s="3" t="s">
        <v>79</v>
      </c>
      <c r="B1014" s="3" t="s">
        <v>733</v>
      </c>
      <c r="C1014" t="s">
        <v>66</v>
      </c>
      <c r="D1014" s="3" t="s">
        <v>36</v>
      </c>
      <c r="E1014" s="3" t="s">
        <v>36</v>
      </c>
      <c r="F1014" s="3" t="s">
        <v>50</v>
      </c>
      <c r="G1014" s="5">
        <v>0.51249999999999996</v>
      </c>
      <c r="H1014">
        <v>1</v>
      </c>
      <c r="I1014" s="5">
        <v>1.25</v>
      </c>
      <c r="J1014" s="5">
        <v>1.25</v>
      </c>
      <c r="K1014">
        <v>36</v>
      </c>
      <c r="L1014" s="15">
        <v>2.7777777777777801E-2</v>
      </c>
      <c r="M1014" s="13">
        <v>2.1388888888888902</v>
      </c>
      <c r="N1014" s="15">
        <v>0</v>
      </c>
      <c r="O1014" s="5">
        <v>0</v>
      </c>
      <c r="P1014" s="5">
        <v>0</v>
      </c>
      <c r="Q1014" s="5">
        <f t="shared" si="171"/>
        <v>1.25</v>
      </c>
      <c r="R1014" s="5">
        <f t="shared" si="172"/>
        <v>-1.25</v>
      </c>
      <c r="S1014" s="15">
        <f t="shared" si="173"/>
        <v>-1</v>
      </c>
      <c r="T1014">
        <v>0</v>
      </c>
      <c r="U1014" s="5" t="str">
        <f t="shared" si="174"/>
        <v>NA</v>
      </c>
      <c r="V1014" s="15">
        <f t="shared" si="175"/>
        <v>0</v>
      </c>
      <c r="W1014" s="15">
        <f t="shared" si="176"/>
        <v>0</v>
      </c>
      <c r="X1014" s="5">
        <f t="shared" si="177"/>
        <v>0</v>
      </c>
      <c r="Y1014" s="5">
        <f t="shared" si="178"/>
        <v>1.125</v>
      </c>
      <c r="Z1014" s="5">
        <f t="shared" si="179"/>
        <v>-1.3125</v>
      </c>
      <c r="AA1014" s="5">
        <f t="shared" si="180"/>
        <v>0.125</v>
      </c>
      <c r="AB1014" s="5">
        <f t="shared" si="181"/>
        <v>6.25E-2</v>
      </c>
    </row>
    <row r="1015" spans="1:28" x14ac:dyDescent="0.55000000000000004">
      <c r="A1015" s="3" t="s">
        <v>79</v>
      </c>
      <c r="B1015" s="3" t="s">
        <v>1861</v>
      </c>
      <c r="C1015" t="s">
        <v>31</v>
      </c>
      <c r="D1015" s="3" t="s">
        <v>36</v>
      </c>
      <c r="E1015" s="3" t="s">
        <v>36</v>
      </c>
      <c r="F1015" s="3" t="s">
        <v>77</v>
      </c>
      <c r="G1015" s="5">
        <v>0.51249999999999996</v>
      </c>
      <c r="H1015">
        <v>1</v>
      </c>
      <c r="I1015" s="5">
        <v>1.2625</v>
      </c>
      <c r="J1015" s="5">
        <v>1.2625</v>
      </c>
      <c r="K1015">
        <v>22</v>
      </c>
      <c r="L1015" s="15">
        <v>4.5454545454545504E-2</v>
      </c>
      <c r="M1015" s="13">
        <v>2.72272727272727</v>
      </c>
      <c r="N1015" s="15">
        <v>0</v>
      </c>
      <c r="O1015" s="5">
        <v>0</v>
      </c>
      <c r="P1015" s="5">
        <v>0</v>
      </c>
      <c r="Q1015" s="5">
        <f t="shared" si="171"/>
        <v>1.2625</v>
      </c>
      <c r="R1015" s="5">
        <f t="shared" si="172"/>
        <v>-1.2625</v>
      </c>
      <c r="S1015" s="15">
        <f t="shared" si="173"/>
        <v>-1</v>
      </c>
      <c r="T1015">
        <v>0</v>
      </c>
      <c r="U1015" s="5" t="str">
        <f t="shared" si="174"/>
        <v>NA</v>
      </c>
      <c r="V1015" s="15">
        <f t="shared" si="175"/>
        <v>0</v>
      </c>
      <c r="W1015" s="15">
        <f t="shared" si="176"/>
        <v>0</v>
      </c>
      <c r="X1015" s="5">
        <f t="shared" si="177"/>
        <v>0</v>
      </c>
      <c r="Y1015" s="5">
        <f t="shared" si="178"/>
        <v>1.13625</v>
      </c>
      <c r="Z1015" s="5">
        <f t="shared" si="179"/>
        <v>-1.3256250000000001</v>
      </c>
      <c r="AA1015" s="5">
        <f t="shared" si="180"/>
        <v>0.12624999999999997</v>
      </c>
      <c r="AB1015" s="5">
        <f t="shared" si="181"/>
        <v>6.3125000000000098E-2</v>
      </c>
    </row>
    <row r="1016" spans="1:28" x14ac:dyDescent="0.55000000000000004">
      <c r="A1016" s="3" t="s">
        <v>79</v>
      </c>
      <c r="B1016" s="3" t="s">
        <v>116</v>
      </c>
      <c r="C1016" t="s">
        <v>66</v>
      </c>
      <c r="D1016" s="3" t="s">
        <v>36</v>
      </c>
      <c r="E1016" s="3" t="s">
        <v>36</v>
      </c>
      <c r="F1016" s="3" t="s">
        <v>82</v>
      </c>
      <c r="G1016" s="5">
        <v>0.51249999999999996</v>
      </c>
      <c r="H1016">
        <v>4</v>
      </c>
      <c r="I1016" s="5">
        <v>1.675</v>
      </c>
      <c r="J1016" s="5">
        <v>0.41875000000000001</v>
      </c>
      <c r="K1016">
        <v>407</v>
      </c>
      <c r="L1016" s="15">
        <v>9.8280098280098312E-3</v>
      </c>
      <c r="M1016" s="13">
        <v>1.82407862407862</v>
      </c>
      <c r="N1016" s="15">
        <v>0</v>
      </c>
      <c r="O1016" s="5">
        <v>0</v>
      </c>
      <c r="P1016" s="5">
        <v>0</v>
      </c>
      <c r="Q1016" s="5">
        <f t="shared" si="171"/>
        <v>1.675</v>
      </c>
      <c r="R1016" s="5">
        <f t="shared" si="172"/>
        <v>-1.675</v>
      </c>
      <c r="S1016" s="15">
        <f t="shared" si="173"/>
        <v>-1</v>
      </c>
      <c r="T1016">
        <v>0</v>
      </c>
      <c r="U1016" s="5" t="str">
        <f t="shared" si="174"/>
        <v>NA</v>
      </c>
      <c r="V1016" s="15">
        <f t="shared" si="175"/>
        <v>0</v>
      </c>
      <c r="W1016" s="15">
        <f t="shared" si="176"/>
        <v>0</v>
      </c>
      <c r="X1016" s="5">
        <f t="shared" si="177"/>
        <v>0</v>
      </c>
      <c r="Y1016" s="5">
        <f t="shared" si="178"/>
        <v>1.5075000000000001</v>
      </c>
      <c r="Z1016" s="5">
        <f t="shared" si="179"/>
        <v>-1.75875</v>
      </c>
      <c r="AA1016" s="5">
        <f t="shared" si="180"/>
        <v>0.16749999999999998</v>
      </c>
      <c r="AB1016" s="5">
        <f t="shared" si="181"/>
        <v>8.3749999999999991E-2</v>
      </c>
    </row>
    <row r="1017" spans="1:28" x14ac:dyDescent="0.55000000000000004">
      <c r="A1017" s="3" t="s">
        <v>79</v>
      </c>
      <c r="B1017" s="3" t="s">
        <v>1864</v>
      </c>
      <c r="C1017" t="s">
        <v>31</v>
      </c>
      <c r="D1017" s="3" t="s">
        <v>36</v>
      </c>
      <c r="E1017" s="3" t="s">
        <v>36</v>
      </c>
      <c r="F1017" s="3" t="s">
        <v>77</v>
      </c>
      <c r="G1017" s="5">
        <v>0.51249999999999996</v>
      </c>
      <c r="H1017">
        <v>4</v>
      </c>
      <c r="I1017" s="5">
        <v>2.9249999999999998</v>
      </c>
      <c r="J1017" s="5">
        <v>0.73124999999999996</v>
      </c>
      <c r="K1017">
        <v>1365</v>
      </c>
      <c r="L1017" s="15">
        <v>2.93040293040293E-3</v>
      </c>
      <c r="M1017" s="13">
        <v>2.0709890109890101</v>
      </c>
      <c r="N1017" s="15">
        <v>0</v>
      </c>
      <c r="O1017" s="5">
        <v>0</v>
      </c>
      <c r="P1017" s="5">
        <v>0</v>
      </c>
      <c r="Q1017" s="5">
        <f t="shared" si="171"/>
        <v>2.9249999999999998</v>
      </c>
      <c r="R1017" s="5">
        <f t="shared" si="172"/>
        <v>-2.9249999999999998</v>
      </c>
      <c r="S1017" s="15">
        <f t="shared" si="173"/>
        <v>-1</v>
      </c>
      <c r="T1017">
        <v>0</v>
      </c>
      <c r="U1017" s="5" t="str">
        <f t="shared" si="174"/>
        <v>NA</v>
      </c>
      <c r="V1017" s="15">
        <f t="shared" si="175"/>
        <v>0</v>
      </c>
      <c r="W1017" s="15">
        <f t="shared" si="176"/>
        <v>0</v>
      </c>
      <c r="X1017" s="5">
        <f t="shared" si="177"/>
        <v>0</v>
      </c>
      <c r="Y1017" s="5">
        <f t="shared" si="178"/>
        <v>2.6324999999999998</v>
      </c>
      <c r="Z1017" s="5">
        <f t="shared" si="179"/>
        <v>-3.07125</v>
      </c>
      <c r="AA1017" s="5">
        <f t="shared" si="180"/>
        <v>0.29249999999999998</v>
      </c>
      <c r="AB1017" s="5">
        <f t="shared" si="181"/>
        <v>0.14625000000000021</v>
      </c>
    </row>
    <row r="1018" spans="1:28" x14ac:dyDescent="0.55000000000000004">
      <c r="A1018" s="3" t="s">
        <v>79</v>
      </c>
      <c r="B1018" s="3" t="s">
        <v>1866</v>
      </c>
      <c r="C1018" t="s">
        <v>31</v>
      </c>
      <c r="D1018" s="3" t="s">
        <v>36</v>
      </c>
      <c r="E1018" s="3" t="s">
        <v>36</v>
      </c>
      <c r="F1018" s="3" t="s">
        <v>77</v>
      </c>
      <c r="G1018" s="5">
        <v>0.51249999999999996</v>
      </c>
      <c r="H1018">
        <v>6</v>
      </c>
      <c r="I1018" s="5">
        <v>3.0874999500000002</v>
      </c>
      <c r="J1018" s="5">
        <v>0.51458332500000004</v>
      </c>
      <c r="K1018">
        <v>154</v>
      </c>
      <c r="L1018" s="15">
        <v>3.8961038961039002E-2</v>
      </c>
      <c r="M1018" s="13">
        <v>2.2525974025974</v>
      </c>
      <c r="N1018" s="15">
        <v>0</v>
      </c>
      <c r="O1018" s="5">
        <v>0</v>
      </c>
      <c r="P1018" s="5">
        <v>0</v>
      </c>
      <c r="Q1018" s="5">
        <f t="shared" si="171"/>
        <v>3.0874999500000002</v>
      </c>
      <c r="R1018" s="5">
        <f t="shared" si="172"/>
        <v>-3.0874999500000002</v>
      </c>
      <c r="S1018" s="15">
        <f t="shared" si="173"/>
        <v>-1</v>
      </c>
      <c r="T1018">
        <v>0</v>
      </c>
      <c r="U1018" s="5" t="str">
        <f t="shared" si="174"/>
        <v>NA</v>
      </c>
      <c r="V1018" s="15">
        <f t="shared" si="175"/>
        <v>0</v>
      </c>
      <c r="W1018" s="15">
        <f t="shared" si="176"/>
        <v>0</v>
      </c>
      <c r="X1018" s="5">
        <f t="shared" si="177"/>
        <v>0</v>
      </c>
      <c r="Y1018" s="5">
        <f t="shared" si="178"/>
        <v>2.7787499550000003</v>
      </c>
      <c r="Z1018" s="5">
        <f t="shared" si="179"/>
        <v>-3.2418749475000004</v>
      </c>
      <c r="AA1018" s="5">
        <f t="shared" si="180"/>
        <v>0.30874999499999989</v>
      </c>
      <c r="AB1018" s="5">
        <f t="shared" si="181"/>
        <v>0.15437499750000017</v>
      </c>
    </row>
    <row r="1019" spans="1:28" x14ac:dyDescent="0.55000000000000004">
      <c r="A1019" s="3" t="s">
        <v>79</v>
      </c>
      <c r="B1019" s="3" t="s">
        <v>1868</v>
      </c>
      <c r="C1019" t="s">
        <v>31</v>
      </c>
      <c r="D1019" s="3" t="s">
        <v>36</v>
      </c>
      <c r="E1019" s="3" t="s">
        <v>36</v>
      </c>
      <c r="F1019" s="3" t="s">
        <v>77</v>
      </c>
      <c r="G1019" s="5">
        <v>0.51249999999999996</v>
      </c>
      <c r="H1019">
        <v>6</v>
      </c>
      <c r="I1019" s="5">
        <v>3.1124999999999998</v>
      </c>
      <c r="J1019" s="5">
        <v>0.51875000000000004</v>
      </c>
      <c r="K1019">
        <v>179</v>
      </c>
      <c r="L1019" s="15">
        <v>3.3519553072625698E-2</v>
      </c>
      <c r="M1019" s="13">
        <v>2.1977653631284899</v>
      </c>
      <c r="N1019" s="15">
        <v>0</v>
      </c>
      <c r="O1019" s="5">
        <v>0</v>
      </c>
      <c r="P1019" s="5">
        <v>0</v>
      </c>
      <c r="Q1019" s="5">
        <f t="shared" si="171"/>
        <v>3.1124999999999998</v>
      </c>
      <c r="R1019" s="5">
        <f t="shared" si="172"/>
        <v>-3.1124999999999998</v>
      </c>
      <c r="S1019" s="15">
        <f t="shared" si="173"/>
        <v>-1</v>
      </c>
      <c r="T1019">
        <v>0</v>
      </c>
      <c r="U1019" s="5" t="str">
        <f t="shared" si="174"/>
        <v>NA</v>
      </c>
      <c r="V1019" s="15">
        <f t="shared" si="175"/>
        <v>0</v>
      </c>
      <c r="W1019" s="15">
        <f t="shared" si="176"/>
        <v>0</v>
      </c>
      <c r="X1019" s="5">
        <f t="shared" si="177"/>
        <v>0</v>
      </c>
      <c r="Y1019" s="5">
        <f t="shared" si="178"/>
        <v>2.80125</v>
      </c>
      <c r="Z1019" s="5">
        <f t="shared" si="179"/>
        <v>-3.2681249999999999</v>
      </c>
      <c r="AA1019" s="5">
        <f t="shared" si="180"/>
        <v>0.3112499999999998</v>
      </c>
      <c r="AB1019" s="5">
        <f t="shared" si="181"/>
        <v>0.15562500000000012</v>
      </c>
    </row>
    <row r="1020" spans="1:28" x14ac:dyDescent="0.55000000000000004">
      <c r="A1020" s="3" t="s">
        <v>79</v>
      </c>
      <c r="B1020" s="3" t="s">
        <v>1870</v>
      </c>
      <c r="C1020" t="s">
        <v>31</v>
      </c>
      <c r="D1020" s="3" t="s">
        <v>36</v>
      </c>
      <c r="E1020" s="3" t="s">
        <v>36</v>
      </c>
      <c r="F1020" s="3" t="s">
        <v>50</v>
      </c>
      <c r="G1020" s="5">
        <v>0.51249999999999996</v>
      </c>
      <c r="H1020">
        <v>7</v>
      </c>
      <c r="I1020" s="5">
        <v>3.8249999375000003</v>
      </c>
      <c r="J1020" s="5">
        <v>0.54642856250000005</v>
      </c>
      <c r="K1020">
        <v>438</v>
      </c>
      <c r="L1020" s="15">
        <v>1.5981735159817399E-2</v>
      </c>
      <c r="M1020" s="13">
        <v>1.68424657534247</v>
      </c>
      <c r="N1020" s="15">
        <v>0</v>
      </c>
      <c r="O1020" s="5">
        <v>0</v>
      </c>
      <c r="P1020" s="5">
        <v>0</v>
      </c>
      <c r="Q1020" s="5">
        <f t="shared" si="171"/>
        <v>3.8249999375000003</v>
      </c>
      <c r="R1020" s="5">
        <f t="shared" si="172"/>
        <v>-3.8249999375000003</v>
      </c>
      <c r="S1020" s="15">
        <f t="shared" si="173"/>
        <v>-1</v>
      </c>
      <c r="T1020">
        <v>0</v>
      </c>
      <c r="U1020" s="5" t="str">
        <f t="shared" si="174"/>
        <v>NA</v>
      </c>
      <c r="V1020" s="15">
        <f t="shared" si="175"/>
        <v>0</v>
      </c>
      <c r="W1020" s="15">
        <f t="shared" si="176"/>
        <v>0</v>
      </c>
      <c r="X1020" s="5">
        <f t="shared" si="177"/>
        <v>0</v>
      </c>
      <c r="Y1020" s="5">
        <f t="shared" si="178"/>
        <v>3.4424999437500006</v>
      </c>
      <c r="Z1020" s="5">
        <f t="shared" si="179"/>
        <v>-4.0162499343750007</v>
      </c>
      <c r="AA1020" s="5">
        <f t="shared" si="180"/>
        <v>0.38249999374999977</v>
      </c>
      <c r="AB1020" s="5">
        <f t="shared" si="181"/>
        <v>0.19124999687500033</v>
      </c>
    </row>
    <row r="1021" spans="1:28" x14ac:dyDescent="0.55000000000000004">
      <c r="A1021" s="3" t="s">
        <v>79</v>
      </c>
      <c r="B1021" s="3" t="s">
        <v>1872</v>
      </c>
      <c r="C1021" t="s">
        <v>31</v>
      </c>
      <c r="D1021" s="3" t="s">
        <v>36</v>
      </c>
      <c r="E1021" s="3" t="s">
        <v>36</v>
      </c>
      <c r="F1021" s="3" t="s">
        <v>77</v>
      </c>
      <c r="G1021" s="5">
        <v>0.51249999999999996</v>
      </c>
      <c r="H1021">
        <v>8</v>
      </c>
      <c r="I1021" s="5">
        <v>4.0125000000000002</v>
      </c>
      <c r="J1021" s="5">
        <v>0.50156250000000002</v>
      </c>
      <c r="K1021">
        <v>2320</v>
      </c>
      <c r="L1021" s="15">
        <v>3.4482758620689698E-3</v>
      </c>
      <c r="M1021" s="13">
        <v>2.7165086206896598</v>
      </c>
      <c r="N1021" s="15">
        <v>0</v>
      </c>
      <c r="O1021" s="5">
        <v>0</v>
      </c>
      <c r="P1021" s="5">
        <v>0</v>
      </c>
      <c r="Q1021" s="5">
        <f t="shared" si="171"/>
        <v>4.0125000000000002</v>
      </c>
      <c r="R1021" s="5">
        <f t="shared" si="172"/>
        <v>-4.0125000000000002</v>
      </c>
      <c r="S1021" s="15">
        <f t="shared" si="173"/>
        <v>-1</v>
      </c>
      <c r="T1021">
        <v>0</v>
      </c>
      <c r="U1021" s="5" t="str">
        <f t="shared" si="174"/>
        <v>NA</v>
      </c>
      <c r="V1021" s="15">
        <f t="shared" si="175"/>
        <v>0</v>
      </c>
      <c r="W1021" s="15">
        <f t="shared" si="176"/>
        <v>0</v>
      </c>
      <c r="X1021" s="5">
        <f t="shared" si="177"/>
        <v>0</v>
      </c>
      <c r="Y1021" s="5">
        <f t="shared" si="178"/>
        <v>3.6112500000000001</v>
      </c>
      <c r="Z1021" s="5">
        <f t="shared" si="179"/>
        <v>-4.2131250000000007</v>
      </c>
      <c r="AA1021" s="5">
        <f t="shared" si="180"/>
        <v>0.40125000000000011</v>
      </c>
      <c r="AB1021" s="5">
        <f t="shared" si="181"/>
        <v>0.2006250000000005</v>
      </c>
    </row>
    <row r="1022" spans="1:28" x14ac:dyDescent="0.55000000000000004">
      <c r="A1022" s="3" t="s">
        <v>79</v>
      </c>
      <c r="B1022" s="3" t="s">
        <v>1874</v>
      </c>
      <c r="C1022" t="s">
        <v>31</v>
      </c>
      <c r="D1022" s="3" t="s">
        <v>36</v>
      </c>
      <c r="E1022" s="3" t="s">
        <v>36</v>
      </c>
      <c r="F1022" s="3" t="s">
        <v>77</v>
      </c>
      <c r="G1022" s="5">
        <v>0.51249999999999996</v>
      </c>
      <c r="H1022">
        <v>13</v>
      </c>
      <c r="I1022" s="5">
        <v>7.2499999000000006</v>
      </c>
      <c r="J1022" s="5">
        <v>0.55769230000000003</v>
      </c>
      <c r="K1022">
        <v>155</v>
      </c>
      <c r="L1022" s="15">
        <v>8.3870967741935504E-2</v>
      </c>
      <c r="M1022" s="13">
        <v>1.61096774193548</v>
      </c>
      <c r="N1022" s="15">
        <v>0</v>
      </c>
      <c r="O1022" s="5">
        <v>0</v>
      </c>
      <c r="P1022" s="5">
        <v>0</v>
      </c>
      <c r="Q1022" s="5">
        <f t="shared" si="171"/>
        <v>7.2499999000000006</v>
      </c>
      <c r="R1022" s="5">
        <f t="shared" si="172"/>
        <v>-7.2499999000000006</v>
      </c>
      <c r="S1022" s="15">
        <f t="shared" si="173"/>
        <v>-1</v>
      </c>
      <c r="T1022">
        <v>0</v>
      </c>
      <c r="U1022" s="5" t="str">
        <f t="shared" si="174"/>
        <v>NA</v>
      </c>
      <c r="V1022" s="15">
        <f t="shared" si="175"/>
        <v>0</v>
      </c>
      <c r="W1022" s="15">
        <f t="shared" si="176"/>
        <v>0</v>
      </c>
      <c r="X1022" s="5">
        <f t="shared" si="177"/>
        <v>0</v>
      </c>
      <c r="Y1022" s="5">
        <f t="shared" si="178"/>
        <v>6.5249999100000009</v>
      </c>
      <c r="Z1022" s="5">
        <f t="shared" si="179"/>
        <v>-7.6124998950000009</v>
      </c>
      <c r="AA1022" s="5">
        <f t="shared" si="180"/>
        <v>0.72499998999999971</v>
      </c>
      <c r="AB1022" s="5">
        <f t="shared" si="181"/>
        <v>0.3624999950000003</v>
      </c>
    </row>
    <row r="1023" spans="1:28" x14ac:dyDescent="0.55000000000000004">
      <c r="A1023" s="3" t="s">
        <v>79</v>
      </c>
      <c r="B1023" s="3" t="s">
        <v>1876</v>
      </c>
      <c r="C1023" t="s">
        <v>31</v>
      </c>
      <c r="D1023" s="3" t="s">
        <v>36</v>
      </c>
      <c r="E1023" s="3" t="s">
        <v>36</v>
      </c>
      <c r="F1023" s="3" t="s">
        <v>77</v>
      </c>
      <c r="G1023" s="5">
        <v>0.51249999999999996</v>
      </c>
      <c r="H1023">
        <v>11</v>
      </c>
      <c r="I1023" s="5">
        <v>8.4999998875000013</v>
      </c>
      <c r="J1023" s="5">
        <v>0.77272726250000012</v>
      </c>
      <c r="K1023">
        <v>243</v>
      </c>
      <c r="L1023" s="15">
        <v>4.52674897119342E-2</v>
      </c>
      <c r="M1023" s="13">
        <v>1.48847736625514</v>
      </c>
      <c r="N1023" s="15">
        <v>0</v>
      </c>
      <c r="O1023" s="5">
        <v>0</v>
      </c>
      <c r="P1023" s="5">
        <v>0</v>
      </c>
      <c r="Q1023" s="5">
        <f t="shared" si="171"/>
        <v>8.4999998875000013</v>
      </c>
      <c r="R1023" s="5">
        <f t="shared" si="172"/>
        <v>-8.4999998875000013</v>
      </c>
      <c r="S1023" s="15">
        <f t="shared" si="173"/>
        <v>-1</v>
      </c>
      <c r="T1023">
        <v>0</v>
      </c>
      <c r="U1023" s="5" t="str">
        <f t="shared" si="174"/>
        <v>NA</v>
      </c>
      <c r="V1023" s="15">
        <f t="shared" si="175"/>
        <v>0</v>
      </c>
      <c r="W1023" s="15">
        <f t="shared" si="176"/>
        <v>0</v>
      </c>
      <c r="X1023" s="5">
        <f t="shared" si="177"/>
        <v>0</v>
      </c>
      <c r="Y1023" s="5">
        <f t="shared" si="178"/>
        <v>7.6499998987500017</v>
      </c>
      <c r="Z1023" s="5">
        <f t="shared" si="179"/>
        <v>-8.9249998818750012</v>
      </c>
      <c r="AA1023" s="5">
        <f t="shared" si="180"/>
        <v>0.8499999887499996</v>
      </c>
      <c r="AB1023" s="5">
        <f t="shared" si="181"/>
        <v>0.4249999943749998</v>
      </c>
    </row>
    <row r="1024" spans="1:28" x14ac:dyDescent="0.55000000000000004">
      <c r="A1024" s="3" t="s">
        <v>79</v>
      </c>
      <c r="B1024" s="3" t="s">
        <v>1878</v>
      </c>
      <c r="C1024" t="s">
        <v>31</v>
      </c>
      <c r="D1024" s="3" t="s">
        <v>36</v>
      </c>
      <c r="E1024" s="3" t="s">
        <v>36</v>
      </c>
      <c r="F1024" s="3" t="s">
        <v>77</v>
      </c>
      <c r="G1024" s="5">
        <v>0.51249999999999996</v>
      </c>
      <c r="H1024">
        <v>12</v>
      </c>
      <c r="I1024" s="5">
        <v>9.087499949999998</v>
      </c>
      <c r="J1024" s="5">
        <v>0.75729166249999991</v>
      </c>
      <c r="K1024">
        <v>11712</v>
      </c>
      <c r="L1024" s="15">
        <v>1.02459016393443E-3</v>
      </c>
      <c r="M1024" s="13">
        <v>2.6084016393442599</v>
      </c>
      <c r="N1024" s="15">
        <v>0</v>
      </c>
      <c r="O1024" s="5">
        <v>0</v>
      </c>
      <c r="P1024" s="5">
        <v>0</v>
      </c>
      <c r="Q1024" s="5">
        <f t="shared" si="171"/>
        <v>9.087499949999998</v>
      </c>
      <c r="R1024" s="5">
        <f t="shared" si="172"/>
        <v>-9.087499949999998</v>
      </c>
      <c r="S1024" s="15">
        <f t="shared" si="173"/>
        <v>-1</v>
      </c>
      <c r="T1024">
        <v>0</v>
      </c>
      <c r="U1024" s="5" t="str">
        <f t="shared" si="174"/>
        <v>NA</v>
      </c>
      <c r="V1024" s="15">
        <f t="shared" si="175"/>
        <v>0</v>
      </c>
      <c r="W1024" s="15">
        <f t="shared" si="176"/>
        <v>0</v>
      </c>
      <c r="X1024" s="5">
        <f t="shared" si="177"/>
        <v>0</v>
      </c>
      <c r="Y1024" s="5">
        <f t="shared" si="178"/>
        <v>8.1787499549999989</v>
      </c>
      <c r="Z1024" s="5">
        <f t="shared" si="179"/>
        <v>-9.5418749474999984</v>
      </c>
      <c r="AA1024" s="5">
        <f t="shared" si="180"/>
        <v>0.90874999499999909</v>
      </c>
      <c r="AB1024" s="5">
        <f t="shared" si="181"/>
        <v>0.45437499750000043</v>
      </c>
    </row>
    <row r="1025" spans="1:28" x14ac:dyDescent="0.55000000000000004">
      <c r="A1025" s="3" t="s">
        <v>79</v>
      </c>
      <c r="B1025" s="3" t="s">
        <v>1880</v>
      </c>
      <c r="C1025" t="s">
        <v>31</v>
      </c>
      <c r="D1025" s="3" t="s">
        <v>36</v>
      </c>
      <c r="E1025" s="3" t="s">
        <v>36</v>
      </c>
      <c r="F1025" s="3" t="s">
        <v>77</v>
      </c>
      <c r="G1025" s="5">
        <v>0.51249999999999996</v>
      </c>
      <c r="H1025">
        <v>34</v>
      </c>
      <c r="I1025" s="5">
        <v>21.387499825000003</v>
      </c>
      <c r="J1025" s="5">
        <v>0.62904411250000003</v>
      </c>
      <c r="K1025">
        <v>31725</v>
      </c>
      <c r="L1025" s="15">
        <v>1.0717100078802202E-3</v>
      </c>
      <c r="M1025" s="13">
        <v>1.1229251379038601</v>
      </c>
      <c r="N1025" s="15">
        <v>0</v>
      </c>
      <c r="O1025" s="5">
        <v>0</v>
      </c>
      <c r="P1025" s="5">
        <v>0</v>
      </c>
      <c r="Q1025" s="5">
        <f t="shared" si="171"/>
        <v>21.387499825000003</v>
      </c>
      <c r="R1025" s="5">
        <f t="shared" si="172"/>
        <v>-21.387499825000003</v>
      </c>
      <c r="S1025" s="15">
        <f t="shared" si="173"/>
        <v>-1</v>
      </c>
      <c r="T1025">
        <v>0</v>
      </c>
      <c r="U1025" s="5" t="str">
        <f t="shared" si="174"/>
        <v>NA</v>
      </c>
      <c r="V1025" s="15">
        <f t="shared" si="175"/>
        <v>0</v>
      </c>
      <c r="W1025" s="15">
        <f t="shared" si="176"/>
        <v>0</v>
      </c>
      <c r="X1025" s="5">
        <f t="shared" si="177"/>
        <v>0</v>
      </c>
      <c r="Y1025" s="5">
        <f t="shared" si="178"/>
        <v>19.248749842500004</v>
      </c>
      <c r="Z1025" s="5">
        <f t="shared" si="179"/>
        <v>-22.456874816250004</v>
      </c>
      <c r="AA1025" s="5">
        <f t="shared" si="180"/>
        <v>2.1387499824999985</v>
      </c>
      <c r="AB1025" s="5">
        <f t="shared" si="181"/>
        <v>1.069374991250001</v>
      </c>
    </row>
    <row r="1026" spans="1:28" x14ac:dyDescent="0.55000000000000004">
      <c r="A1026" s="3" t="s">
        <v>79</v>
      </c>
      <c r="B1026" s="3" t="s">
        <v>1883</v>
      </c>
      <c r="C1026" t="s">
        <v>31</v>
      </c>
      <c r="D1026" s="3" t="s">
        <v>36</v>
      </c>
      <c r="E1026" s="3" t="s">
        <v>36</v>
      </c>
      <c r="F1026" s="3" t="s">
        <v>77</v>
      </c>
      <c r="G1026" s="5">
        <v>0.51249999999999996</v>
      </c>
      <c r="H1026">
        <v>24</v>
      </c>
      <c r="I1026" s="5">
        <v>25.524999900000001</v>
      </c>
      <c r="J1026" s="5">
        <v>1.0635416625</v>
      </c>
      <c r="K1026">
        <v>800</v>
      </c>
      <c r="L1026" s="15">
        <v>0.03</v>
      </c>
      <c r="M1026" s="13">
        <v>1.4848749999999999</v>
      </c>
      <c r="N1026" s="15">
        <v>0</v>
      </c>
      <c r="O1026" s="5">
        <v>0</v>
      </c>
      <c r="P1026" s="5">
        <v>0</v>
      </c>
      <c r="Q1026" s="5">
        <f t="shared" ref="Q1026:Q1089" si="182">I1026</f>
        <v>25.524999900000001</v>
      </c>
      <c r="R1026" s="5">
        <f t="shared" ref="R1026:R1089" si="183">P1026-Q1026</f>
        <v>-25.524999900000001</v>
      </c>
      <c r="S1026" s="15">
        <f t="shared" ref="S1026:S1089" si="184">IF(Q1026=0,0,(P1026-Q1026)/Q1026)</f>
        <v>-1</v>
      </c>
      <c r="T1026">
        <v>0</v>
      </c>
      <c r="U1026" s="5" t="str">
        <f t="shared" ref="U1026:U1089" si="185">IF(T1026=0,"NA",P1026/T1026)</f>
        <v>NA</v>
      </c>
      <c r="V1026" s="15">
        <f t="shared" si="175"/>
        <v>0</v>
      </c>
      <c r="W1026" s="15">
        <f t="shared" si="176"/>
        <v>0</v>
      </c>
      <c r="X1026" s="5">
        <f t="shared" si="177"/>
        <v>0</v>
      </c>
      <c r="Y1026" s="5">
        <f t="shared" si="178"/>
        <v>22.97249991</v>
      </c>
      <c r="Z1026" s="5">
        <f t="shared" si="179"/>
        <v>-26.801249895000002</v>
      </c>
      <c r="AA1026" s="5">
        <f t="shared" si="180"/>
        <v>2.5524999900000012</v>
      </c>
      <c r="AB1026" s="5">
        <f t="shared" si="181"/>
        <v>1.2762499950000006</v>
      </c>
    </row>
    <row r="1027" spans="1:28" x14ac:dyDescent="0.55000000000000004">
      <c r="A1027" s="3" t="s">
        <v>79</v>
      </c>
      <c r="B1027" s="3" t="s">
        <v>1885</v>
      </c>
      <c r="C1027" t="s">
        <v>31</v>
      </c>
      <c r="D1027" s="3" t="s">
        <v>36</v>
      </c>
      <c r="E1027" s="3" t="s">
        <v>36</v>
      </c>
      <c r="F1027" s="3" t="s">
        <v>77</v>
      </c>
      <c r="G1027" s="5">
        <v>0.51249999999999996</v>
      </c>
      <c r="H1027">
        <v>111</v>
      </c>
      <c r="I1027" s="5">
        <v>88.362499049999997</v>
      </c>
      <c r="J1027" s="5">
        <v>0.79605855000000003</v>
      </c>
      <c r="K1027">
        <v>1899</v>
      </c>
      <c r="L1027" s="15">
        <v>5.8451816745655603E-2</v>
      </c>
      <c r="M1027" s="13">
        <v>1.4053185887309101</v>
      </c>
      <c r="N1027" s="15">
        <v>0</v>
      </c>
      <c r="O1027" s="5">
        <v>0</v>
      </c>
      <c r="P1027" s="5">
        <v>0</v>
      </c>
      <c r="Q1027" s="5">
        <f t="shared" si="182"/>
        <v>88.362499049999997</v>
      </c>
      <c r="R1027" s="5">
        <f t="shared" si="183"/>
        <v>-88.362499049999997</v>
      </c>
      <c r="S1027" s="15">
        <f t="shared" si="184"/>
        <v>-1</v>
      </c>
      <c r="T1027">
        <v>0</v>
      </c>
      <c r="U1027" s="5" t="str">
        <f t="shared" si="185"/>
        <v>NA</v>
      </c>
      <c r="V1027" s="15">
        <f t="shared" ref="V1027:V1090" si="186">(L1027*N1027)</f>
        <v>0</v>
      </c>
      <c r="W1027" s="15">
        <f t="shared" ref="W1027:W1090" si="187">IF(P1027=0,0,R1027/P1027)</f>
        <v>0</v>
      </c>
      <c r="X1027" s="5">
        <f t="shared" ref="X1027:X1090" si="188">IF(T1027=0,0,Q1027/T1027)</f>
        <v>0</v>
      </c>
      <c r="Y1027" s="5">
        <f t="shared" ref="Y1027:Y1090" si="189">Q1027*0.9</f>
        <v>79.526249144999994</v>
      </c>
      <c r="Z1027" s="5">
        <f t="shared" ref="Z1027:Z1090" si="190">R1027*1.05</f>
        <v>-92.780624002500005</v>
      </c>
      <c r="AA1027" s="5">
        <f t="shared" ref="AA1027:AA1090" si="191">Q1027-Y1027</f>
        <v>8.8362499050000025</v>
      </c>
      <c r="AB1027" s="5">
        <f t="shared" ref="AB1027:AB1090" si="192">R1027-Z1027</f>
        <v>4.4181249525000084</v>
      </c>
    </row>
    <row r="1028" spans="1:28" x14ac:dyDescent="0.55000000000000004">
      <c r="A1028" s="3" t="s">
        <v>79</v>
      </c>
      <c r="B1028" s="3" t="s">
        <v>1887</v>
      </c>
      <c r="C1028" t="s">
        <v>66</v>
      </c>
      <c r="D1028" s="3" t="s">
        <v>36</v>
      </c>
      <c r="E1028" s="3" t="s">
        <v>36</v>
      </c>
      <c r="F1028" s="3" t="s">
        <v>77</v>
      </c>
      <c r="G1028" s="5">
        <v>0.51249999999999996</v>
      </c>
      <c r="H1028">
        <v>168</v>
      </c>
      <c r="I1028" s="5">
        <v>117.79999979999999</v>
      </c>
      <c r="J1028" s="5">
        <v>0.70119047499999998</v>
      </c>
      <c r="K1028">
        <v>11984</v>
      </c>
      <c r="L1028" s="15">
        <v>1.4018691588785E-2</v>
      </c>
      <c r="M1028" s="13">
        <v>1.8480223631508701</v>
      </c>
      <c r="N1028" s="15">
        <v>0</v>
      </c>
      <c r="O1028" s="5">
        <v>0</v>
      </c>
      <c r="P1028" s="5">
        <v>0</v>
      </c>
      <c r="Q1028" s="5">
        <f t="shared" si="182"/>
        <v>117.79999979999999</v>
      </c>
      <c r="R1028" s="5">
        <f t="shared" si="183"/>
        <v>-117.79999979999999</v>
      </c>
      <c r="S1028" s="15">
        <f t="shared" si="184"/>
        <v>-1</v>
      </c>
      <c r="T1028">
        <v>0</v>
      </c>
      <c r="U1028" s="5" t="str">
        <f t="shared" si="185"/>
        <v>NA</v>
      </c>
      <c r="V1028" s="15">
        <f t="shared" si="186"/>
        <v>0</v>
      </c>
      <c r="W1028" s="15">
        <f t="shared" si="187"/>
        <v>0</v>
      </c>
      <c r="X1028" s="5">
        <f t="shared" si="188"/>
        <v>0</v>
      </c>
      <c r="Y1028" s="5">
        <f t="shared" si="189"/>
        <v>106.01999982</v>
      </c>
      <c r="Z1028" s="5">
        <f t="shared" si="190"/>
        <v>-123.68999979</v>
      </c>
      <c r="AA1028" s="5">
        <f t="shared" si="191"/>
        <v>11.779999979999999</v>
      </c>
      <c r="AB1028" s="5">
        <f t="shared" si="192"/>
        <v>5.8899999900000068</v>
      </c>
    </row>
    <row r="1029" spans="1:28" x14ac:dyDescent="0.55000000000000004">
      <c r="A1029" s="3" t="s">
        <v>79</v>
      </c>
      <c r="B1029" s="3" t="s">
        <v>1889</v>
      </c>
      <c r="C1029" t="s">
        <v>66</v>
      </c>
      <c r="D1029" s="3" t="s">
        <v>36</v>
      </c>
      <c r="E1029" s="3" t="s">
        <v>36</v>
      </c>
      <c r="F1029" s="3" t="s">
        <v>77</v>
      </c>
      <c r="G1029" s="5">
        <v>0.51249999999999996</v>
      </c>
      <c r="H1029">
        <v>257</v>
      </c>
      <c r="I1029" s="5">
        <v>187.12499923749999</v>
      </c>
      <c r="J1029" s="5">
        <v>0.7281128375</v>
      </c>
      <c r="K1029">
        <v>13691</v>
      </c>
      <c r="L1029" s="15">
        <v>1.8771455700825401E-2</v>
      </c>
      <c r="M1029" s="13">
        <v>2.48867869403258</v>
      </c>
      <c r="N1029" s="15">
        <v>0</v>
      </c>
      <c r="O1029" s="5">
        <v>0</v>
      </c>
      <c r="P1029" s="5">
        <v>0</v>
      </c>
      <c r="Q1029" s="5">
        <f t="shared" si="182"/>
        <v>187.12499923749999</v>
      </c>
      <c r="R1029" s="5">
        <f t="shared" si="183"/>
        <v>-187.12499923749999</v>
      </c>
      <c r="S1029" s="15">
        <f t="shared" si="184"/>
        <v>-1</v>
      </c>
      <c r="T1029">
        <v>0</v>
      </c>
      <c r="U1029" s="5" t="str">
        <f t="shared" si="185"/>
        <v>NA</v>
      </c>
      <c r="V1029" s="15">
        <f t="shared" si="186"/>
        <v>0</v>
      </c>
      <c r="W1029" s="15">
        <f t="shared" si="187"/>
        <v>0</v>
      </c>
      <c r="X1029" s="5">
        <f t="shared" si="188"/>
        <v>0</v>
      </c>
      <c r="Y1029" s="5">
        <f t="shared" si="189"/>
        <v>168.41249931375</v>
      </c>
      <c r="Z1029" s="5">
        <f t="shared" si="190"/>
        <v>-196.48124919937499</v>
      </c>
      <c r="AA1029" s="5">
        <f t="shared" si="191"/>
        <v>18.712499923749988</v>
      </c>
      <c r="AB1029" s="5">
        <f t="shared" si="192"/>
        <v>9.3562499618749939</v>
      </c>
    </row>
    <row r="1030" spans="1:28" x14ac:dyDescent="0.55000000000000004">
      <c r="A1030" s="3" t="s">
        <v>63</v>
      </c>
      <c r="B1030" s="3" t="s">
        <v>1891</v>
      </c>
      <c r="C1030" t="s">
        <v>66</v>
      </c>
      <c r="D1030" s="3" t="s">
        <v>36</v>
      </c>
      <c r="E1030" s="3" t="s">
        <v>36</v>
      </c>
      <c r="F1030" s="3" t="s">
        <v>67</v>
      </c>
      <c r="G1030" s="5">
        <v>0.52500000000000002</v>
      </c>
      <c r="H1030">
        <v>2</v>
      </c>
      <c r="I1030" s="5">
        <v>1.05</v>
      </c>
      <c r="J1030" s="5">
        <v>0.52500000000000002</v>
      </c>
      <c r="K1030">
        <v>324</v>
      </c>
      <c r="L1030" s="15">
        <v>6.17283950617284E-3</v>
      </c>
      <c r="M1030" s="13">
        <v>1.62067901234568</v>
      </c>
      <c r="N1030" s="15">
        <v>0</v>
      </c>
      <c r="O1030" s="5">
        <v>0</v>
      </c>
      <c r="P1030" s="5">
        <v>0</v>
      </c>
      <c r="Q1030" s="5">
        <f t="shared" si="182"/>
        <v>1.05</v>
      </c>
      <c r="R1030" s="5">
        <f t="shared" si="183"/>
        <v>-1.05</v>
      </c>
      <c r="S1030" s="15">
        <f t="shared" si="184"/>
        <v>-1</v>
      </c>
      <c r="T1030">
        <v>0</v>
      </c>
      <c r="U1030" s="5" t="str">
        <f t="shared" si="185"/>
        <v>NA</v>
      </c>
      <c r="V1030" s="15">
        <f t="shared" si="186"/>
        <v>0</v>
      </c>
      <c r="W1030" s="15">
        <f t="shared" si="187"/>
        <v>0</v>
      </c>
      <c r="X1030" s="5">
        <f t="shared" si="188"/>
        <v>0</v>
      </c>
      <c r="Y1030" s="5">
        <f t="shared" si="189"/>
        <v>0.94500000000000006</v>
      </c>
      <c r="Z1030" s="5">
        <f t="shared" si="190"/>
        <v>-1.1025</v>
      </c>
      <c r="AA1030" s="5">
        <f t="shared" si="191"/>
        <v>0.10499999999999998</v>
      </c>
      <c r="AB1030" s="5">
        <f t="shared" si="192"/>
        <v>5.2499999999999991E-2</v>
      </c>
    </row>
    <row r="1031" spans="1:28" x14ac:dyDescent="0.55000000000000004">
      <c r="A1031" s="3" t="s">
        <v>63</v>
      </c>
      <c r="B1031" s="3" t="s">
        <v>1893</v>
      </c>
      <c r="C1031" t="s">
        <v>66</v>
      </c>
      <c r="D1031" s="3" t="s">
        <v>36</v>
      </c>
      <c r="E1031" s="3" t="s">
        <v>36</v>
      </c>
      <c r="F1031" s="3" t="s">
        <v>67</v>
      </c>
      <c r="G1031" s="5">
        <v>0.52500000000000002</v>
      </c>
      <c r="H1031">
        <v>23</v>
      </c>
      <c r="I1031" s="5">
        <v>12.999999912500002</v>
      </c>
      <c r="J1031" s="5">
        <v>0.56521738750000006</v>
      </c>
      <c r="K1031">
        <v>647</v>
      </c>
      <c r="L1031" s="15">
        <v>3.5548686244204E-2</v>
      </c>
      <c r="M1031" s="13">
        <v>1.88098918083462</v>
      </c>
      <c r="N1031" s="15">
        <v>0</v>
      </c>
      <c r="O1031" s="5">
        <v>0</v>
      </c>
      <c r="P1031" s="5">
        <v>0</v>
      </c>
      <c r="Q1031" s="5">
        <f t="shared" si="182"/>
        <v>12.999999912500002</v>
      </c>
      <c r="R1031" s="5">
        <f t="shared" si="183"/>
        <v>-12.999999912500002</v>
      </c>
      <c r="S1031" s="15">
        <f t="shared" si="184"/>
        <v>-1</v>
      </c>
      <c r="T1031">
        <v>0</v>
      </c>
      <c r="U1031" s="5" t="str">
        <f t="shared" si="185"/>
        <v>NA</v>
      </c>
      <c r="V1031" s="15">
        <f t="shared" si="186"/>
        <v>0</v>
      </c>
      <c r="W1031" s="15">
        <f t="shared" si="187"/>
        <v>0</v>
      </c>
      <c r="X1031" s="5">
        <f t="shared" si="188"/>
        <v>0</v>
      </c>
      <c r="Y1031" s="5">
        <f t="shared" si="189"/>
        <v>11.699999921250003</v>
      </c>
      <c r="Z1031" s="5">
        <f t="shared" si="190"/>
        <v>-13.649999908125002</v>
      </c>
      <c r="AA1031" s="5">
        <f t="shared" si="191"/>
        <v>1.2999999912499991</v>
      </c>
      <c r="AB1031" s="5">
        <f t="shared" si="192"/>
        <v>0.64999999562500044</v>
      </c>
    </row>
    <row r="1032" spans="1:28" x14ac:dyDescent="0.55000000000000004">
      <c r="A1032" s="3" t="s">
        <v>79</v>
      </c>
      <c r="B1032" s="3" t="s">
        <v>1895</v>
      </c>
      <c r="C1032" t="s">
        <v>66</v>
      </c>
      <c r="D1032" s="3" t="s">
        <v>36</v>
      </c>
      <c r="E1032" s="3" t="s">
        <v>36</v>
      </c>
      <c r="F1032" s="3" t="s">
        <v>77</v>
      </c>
      <c r="G1032" s="5">
        <v>0.52500000000000002</v>
      </c>
      <c r="H1032">
        <v>10</v>
      </c>
      <c r="I1032" s="5">
        <v>4.8499999999999996</v>
      </c>
      <c r="J1032" s="5">
        <v>0.48499999999999999</v>
      </c>
      <c r="K1032">
        <v>3988</v>
      </c>
      <c r="L1032" s="15">
        <v>2.5075225677031101E-3</v>
      </c>
      <c r="M1032" s="13">
        <v>2.6430541624874602</v>
      </c>
      <c r="N1032" s="15">
        <v>0</v>
      </c>
      <c r="O1032" s="5">
        <v>0</v>
      </c>
      <c r="P1032" s="5">
        <v>0</v>
      </c>
      <c r="Q1032" s="5">
        <f t="shared" si="182"/>
        <v>4.8499999999999996</v>
      </c>
      <c r="R1032" s="5">
        <f t="shared" si="183"/>
        <v>-4.8499999999999996</v>
      </c>
      <c r="S1032" s="15">
        <f t="shared" si="184"/>
        <v>-1</v>
      </c>
      <c r="T1032">
        <v>0</v>
      </c>
      <c r="U1032" s="5" t="str">
        <f t="shared" si="185"/>
        <v>NA</v>
      </c>
      <c r="V1032" s="15">
        <f t="shared" si="186"/>
        <v>0</v>
      </c>
      <c r="W1032" s="15">
        <f t="shared" si="187"/>
        <v>0</v>
      </c>
      <c r="X1032" s="5">
        <f t="shared" si="188"/>
        <v>0</v>
      </c>
      <c r="Y1032" s="5">
        <f t="shared" si="189"/>
        <v>4.3650000000000002</v>
      </c>
      <c r="Z1032" s="5">
        <f t="shared" si="190"/>
        <v>-5.0925000000000002</v>
      </c>
      <c r="AA1032" s="5">
        <f t="shared" si="191"/>
        <v>0.48499999999999943</v>
      </c>
      <c r="AB1032" s="5">
        <f t="shared" si="192"/>
        <v>0.2425000000000006</v>
      </c>
    </row>
    <row r="1033" spans="1:28" x14ac:dyDescent="0.55000000000000004">
      <c r="A1033" s="3" t="s">
        <v>79</v>
      </c>
      <c r="B1033" s="3" t="s">
        <v>1897</v>
      </c>
      <c r="C1033" t="s">
        <v>31</v>
      </c>
      <c r="D1033" s="3" t="s">
        <v>36</v>
      </c>
      <c r="E1033" s="3" t="s">
        <v>36</v>
      </c>
      <c r="F1033" s="3" t="s">
        <v>77</v>
      </c>
      <c r="G1033" s="5">
        <v>0.52500000000000002</v>
      </c>
      <c r="H1033">
        <v>11</v>
      </c>
      <c r="I1033" s="5">
        <v>9.474999875</v>
      </c>
      <c r="J1033" s="5">
        <v>0.86136362499999997</v>
      </c>
      <c r="K1033">
        <v>87</v>
      </c>
      <c r="L1033" s="15">
        <v>0.126436781609195</v>
      </c>
      <c r="M1033" s="13">
        <v>2.1057471264367802</v>
      </c>
      <c r="N1033" s="15">
        <v>0</v>
      </c>
      <c r="O1033" s="5">
        <v>0</v>
      </c>
      <c r="P1033" s="5">
        <v>0</v>
      </c>
      <c r="Q1033" s="5">
        <f t="shared" si="182"/>
        <v>9.474999875</v>
      </c>
      <c r="R1033" s="5">
        <f t="shared" si="183"/>
        <v>-9.474999875</v>
      </c>
      <c r="S1033" s="15">
        <f t="shared" si="184"/>
        <v>-1</v>
      </c>
      <c r="T1033">
        <v>0</v>
      </c>
      <c r="U1033" s="5" t="str">
        <f t="shared" si="185"/>
        <v>NA</v>
      </c>
      <c r="V1033" s="15">
        <f t="shared" si="186"/>
        <v>0</v>
      </c>
      <c r="W1033" s="15">
        <f t="shared" si="187"/>
        <v>0</v>
      </c>
      <c r="X1033" s="5">
        <f t="shared" si="188"/>
        <v>0</v>
      </c>
      <c r="Y1033" s="5">
        <f t="shared" si="189"/>
        <v>8.5274998874999994</v>
      </c>
      <c r="Z1033" s="5">
        <f t="shared" si="190"/>
        <v>-9.9487498687500011</v>
      </c>
      <c r="AA1033" s="5">
        <f t="shared" si="191"/>
        <v>0.94749998750000053</v>
      </c>
      <c r="AB1033" s="5">
        <f t="shared" si="192"/>
        <v>0.47374999375000115</v>
      </c>
    </row>
    <row r="1034" spans="1:28" x14ac:dyDescent="0.55000000000000004">
      <c r="A1034" s="3" t="s">
        <v>79</v>
      </c>
      <c r="B1034" s="3" t="s">
        <v>1900</v>
      </c>
      <c r="C1034" t="s">
        <v>31</v>
      </c>
      <c r="D1034" s="3" t="s">
        <v>36</v>
      </c>
      <c r="E1034" s="3" t="s">
        <v>36</v>
      </c>
      <c r="F1034" s="3" t="s">
        <v>77</v>
      </c>
      <c r="G1034" s="5">
        <v>0.52500000000000002</v>
      </c>
      <c r="H1034">
        <v>17</v>
      </c>
      <c r="I1034" s="5">
        <v>9.7624998999999999</v>
      </c>
      <c r="J1034" s="5">
        <v>0.57426469999999996</v>
      </c>
      <c r="K1034">
        <v>237</v>
      </c>
      <c r="L1034" s="15">
        <v>7.1729957805907199E-2</v>
      </c>
      <c r="M1034" s="13">
        <v>2.4375527426160302</v>
      </c>
      <c r="N1034" s="15">
        <v>0</v>
      </c>
      <c r="O1034" s="5">
        <v>0</v>
      </c>
      <c r="P1034" s="5">
        <v>0</v>
      </c>
      <c r="Q1034" s="5">
        <f t="shared" si="182"/>
        <v>9.7624998999999999</v>
      </c>
      <c r="R1034" s="5">
        <f t="shared" si="183"/>
        <v>-9.7624998999999999</v>
      </c>
      <c r="S1034" s="15">
        <f t="shared" si="184"/>
        <v>-1</v>
      </c>
      <c r="T1034">
        <v>0</v>
      </c>
      <c r="U1034" s="5" t="str">
        <f t="shared" si="185"/>
        <v>NA</v>
      </c>
      <c r="V1034" s="15">
        <f t="shared" si="186"/>
        <v>0</v>
      </c>
      <c r="W1034" s="15">
        <f t="shared" si="187"/>
        <v>0</v>
      </c>
      <c r="X1034" s="5">
        <f t="shared" si="188"/>
        <v>0</v>
      </c>
      <c r="Y1034" s="5">
        <f t="shared" si="189"/>
        <v>8.7862499100000004</v>
      </c>
      <c r="Z1034" s="5">
        <f t="shared" si="190"/>
        <v>-10.250624895</v>
      </c>
      <c r="AA1034" s="5">
        <f t="shared" si="191"/>
        <v>0.97624998999999946</v>
      </c>
      <c r="AB1034" s="5">
        <f t="shared" si="192"/>
        <v>0.48812499499999973</v>
      </c>
    </row>
    <row r="1035" spans="1:28" x14ac:dyDescent="0.55000000000000004">
      <c r="A1035" s="3" t="s">
        <v>79</v>
      </c>
      <c r="B1035" s="3" t="s">
        <v>1902</v>
      </c>
      <c r="C1035" t="s">
        <v>66</v>
      </c>
      <c r="D1035" s="3" t="s">
        <v>36</v>
      </c>
      <c r="E1035" s="3" t="s">
        <v>36</v>
      </c>
      <c r="F1035" s="3" t="s">
        <v>77</v>
      </c>
      <c r="G1035" s="5">
        <v>0.52500000000000002</v>
      </c>
      <c r="H1035">
        <v>15</v>
      </c>
      <c r="I1035" s="5">
        <v>10.425000000000001</v>
      </c>
      <c r="J1035" s="5">
        <v>0.69499999999999995</v>
      </c>
      <c r="K1035">
        <v>3199</v>
      </c>
      <c r="L1035" s="15">
        <v>4.6889653016567697E-3</v>
      </c>
      <c r="M1035" s="13">
        <v>3.8748358862144401</v>
      </c>
      <c r="N1035" s="15">
        <v>0</v>
      </c>
      <c r="O1035" s="5">
        <v>0</v>
      </c>
      <c r="P1035" s="5">
        <v>0</v>
      </c>
      <c r="Q1035" s="5">
        <f t="shared" si="182"/>
        <v>10.425000000000001</v>
      </c>
      <c r="R1035" s="5">
        <f t="shared" si="183"/>
        <v>-10.425000000000001</v>
      </c>
      <c r="S1035" s="15">
        <f t="shared" si="184"/>
        <v>-1</v>
      </c>
      <c r="T1035">
        <v>0</v>
      </c>
      <c r="U1035" s="5" t="str">
        <f t="shared" si="185"/>
        <v>NA</v>
      </c>
      <c r="V1035" s="15">
        <f t="shared" si="186"/>
        <v>0</v>
      </c>
      <c r="W1035" s="15">
        <f t="shared" si="187"/>
        <v>0</v>
      </c>
      <c r="X1035" s="5">
        <f t="shared" si="188"/>
        <v>0</v>
      </c>
      <c r="Y1035" s="5">
        <f t="shared" si="189"/>
        <v>9.3825000000000003</v>
      </c>
      <c r="Z1035" s="5">
        <f t="shared" si="190"/>
        <v>-10.946250000000001</v>
      </c>
      <c r="AA1035" s="5">
        <f t="shared" si="191"/>
        <v>1.0425000000000004</v>
      </c>
      <c r="AB1035" s="5">
        <f t="shared" si="192"/>
        <v>0.52125000000000021</v>
      </c>
    </row>
    <row r="1036" spans="1:28" x14ac:dyDescent="0.55000000000000004">
      <c r="A1036" s="3" t="s">
        <v>79</v>
      </c>
      <c r="B1036" s="3" t="s">
        <v>1904</v>
      </c>
      <c r="C1036" t="s">
        <v>31</v>
      </c>
      <c r="D1036" s="3" t="s">
        <v>36</v>
      </c>
      <c r="E1036" s="3" t="s">
        <v>36</v>
      </c>
      <c r="F1036" s="3" t="s">
        <v>77</v>
      </c>
      <c r="G1036" s="5">
        <v>0.52500000000000002</v>
      </c>
      <c r="H1036">
        <v>16</v>
      </c>
      <c r="I1036" s="5">
        <v>14.025</v>
      </c>
      <c r="J1036" s="5">
        <v>0.87656250000000002</v>
      </c>
      <c r="K1036">
        <v>292</v>
      </c>
      <c r="L1036" s="15">
        <v>5.4794520547945202E-2</v>
      </c>
      <c r="M1036" s="13">
        <v>1.53664383561644</v>
      </c>
      <c r="N1036" s="15">
        <v>0</v>
      </c>
      <c r="O1036" s="5">
        <v>0</v>
      </c>
      <c r="P1036" s="5">
        <v>0</v>
      </c>
      <c r="Q1036" s="5">
        <f t="shared" si="182"/>
        <v>14.025</v>
      </c>
      <c r="R1036" s="5">
        <f t="shared" si="183"/>
        <v>-14.025</v>
      </c>
      <c r="S1036" s="15">
        <f t="shared" si="184"/>
        <v>-1</v>
      </c>
      <c r="T1036">
        <v>0</v>
      </c>
      <c r="U1036" s="5" t="str">
        <f t="shared" si="185"/>
        <v>NA</v>
      </c>
      <c r="V1036" s="15">
        <f t="shared" si="186"/>
        <v>0</v>
      </c>
      <c r="W1036" s="15">
        <f t="shared" si="187"/>
        <v>0</v>
      </c>
      <c r="X1036" s="5">
        <f t="shared" si="188"/>
        <v>0</v>
      </c>
      <c r="Y1036" s="5">
        <f t="shared" si="189"/>
        <v>12.6225</v>
      </c>
      <c r="Z1036" s="5">
        <f t="shared" si="190"/>
        <v>-14.72625</v>
      </c>
      <c r="AA1036" s="5">
        <f t="shared" si="191"/>
        <v>1.4024999999999999</v>
      </c>
      <c r="AB1036" s="5">
        <f t="shared" si="192"/>
        <v>0.70124999999999993</v>
      </c>
    </row>
    <row r="1037" spans="1:28" x14ac:dyDescent="0.55000000000000004">
      <c r="A1037" s="3" t="s">
        <v>79</v>
      </c>
      <c r="B1037" s="3" t="s">
        <v>276</v>
      </c>
      <c r="C1037" t="s">
        <v>66</v>
      </c>
      <c r="D1037" s="3" t="s">
        <v>36</v>
      </c>
      <c r="E1037" s="3" t="s">
        <v>36</v>
      </c>
      <c r="F1037" s="3" t="s">
        <v>50</v>
      </c>
      <c r="G1037" s="5">
        <v>0.52500000000000002</v>
      </c>
      <c r="H1037">
        <v>52</v>
      </c>
      <c r="I1037" s="5">
        <v>51.212499649999998</v>
      </c>
      <c r="J1037" s="5">
        <v>0.98485576249999995</v>
      </c>
      <c r="K1037">
        <v>7766</v>
      </c>
      <c r="L1037" s="15">
        <v>6.6958537213494696E-3</v>
      </c>
      <c r="M1037" s="13">
        <v>1.3724311099665201</v>
      </c>
      <c r="N1037" s="15">
        <v>0</v>
      </c>
      <c r="O1037" s="5">
        <v>0</v>
      </c>
      <c r="P1037" s="5">
        <v>0</v>
      </c>
      <c r="Q1037" s="5">
        <f t="shared" si="182"/>
        <v>51.212499649999998</v>
      </c>
      <c r="R1037" s="5">
        <f t="shared" si="183"/>
        <v>-51.212499649999998</v>
      </c>
      <c r="S1037" s="15">
        <f t="shared" si="184"/>
        <v>-1</v>
      </c>
      <c r="T1037">
        <v>0</v>
      </c>
      <c r="U1037" s="5" t="str">
        <f t="shared" si="185"/>
        <v>NA</v>
      </c>
      <c r="V1037" s="15">
        <f t="shared" si="186"/>
        <v>0</v>
      </c>
      <c r="W1037" s="15">
        <f t="shared" si="187"/>
        <v>0</v>
      </c>
      <c r="X1037" s="5">
        <f t="shared" si="188"/>
        <v>0</v>
      </c>
      <c r="Y1037" s="5">
        <f t="shared" si="189"/>
        <v>46.091249685000001</v>
      </c>
      <c r="Z1037" s="5">
        <f t="shared" si="190"/>
        <v>-53.7731246325</v>
      </c>
      <c r="AA1037" s="5">
        <f t="shared" si="191"/>
        <v>5.121249964999997</v>
      </c>
      <c r="AB1037" s="5">
        <f t="shared" si="192"/>
        <v>2.560624982500002</v>
      </c>
    </row>
    <row r="1038" spans="1:28" x14ac:dyDescent="0.55000000000000004">
      <c r="A1038" s="3" t="s">
        <v>79</v>
      </c>
      <c r="B1038" s="3" t="s">
        <v>1907</v>
      </c>
      <c r="C1038" t="s">
        <v>66</v>
      </c>
      <c r="D1038" s="3" t="s">
        <v>36</v>
      </c>
      <c r="E1038" s="3" t="s">
        <v>36</v>
      </c>
      <c r="F1038" s="3" t="s">
        <v>50</v>
      </c>
      <c r="G1038" s="5">
        <v>0.52500000000000002</v>
      </c>
      <c r="H1038">
        <v>71</v>
      </c>
      <c r="I1038" s="5">
        <v>76.649999837500005</v>
      </c>
      <c r="J1038" s="5">
        <v>1.0795774625000001</v>
      </c>
      <c r="K1038">
        <v>781</v>
      </c>
      <c r="L1038" s="15">
        <v>9.0909090909090898E-2</v>
      </c>
      <c r="M1038" s="13">
        <v>2.8145966709347001</v>
      </c>
      <c r="N1038" s="15">
        <v>0</v>
      </c>
      <c r="O1038" s="5">
        <v>0</v>
      </c>
      <c r="P1038" s="5">
        <v>0</v>
      </c>
      <c r="Q1038" s="5">
        <f t="shared" si="182"/>
        <v>76.649999837500005</v>
      </c>
      <c r="R1038" s="5">
        <f t="shared" si="183"/>
        <v>-76.649999837500005</v>
      </c>
      <c r="S1038" s="15">
        <f t="shared" si="184"/>
        <v>-1</v>
      </c>
      <c r="T1038">
        <v>0</v>
      </c>
      <c r="U1038" s="5" t="str">
        <f t="shared" si="185"/>
        <v>NA</v>
      </c>
      <c r="V1038" s="15">
        <f t="shared" si="186"/>
        <v>0</v>
      </c>
      <c r="W1038" s="15">
        <f t="shared" si="187"/>
        <v>0</v>
      </c>
      <c r="X1038" s="5">
        <f t="shared" si="188"/>
        <v>0</v>
      </c>
      <c r="Y1038" s="5">
        <f t="shared" si="189"/>
        <v>68.984999853750011</v>
      </c>
      <c r="Z1038" s="5">
        <f t="shared" si="190"/>
        <v>-80.482499829375001</v>
      </c>
      <c r="AA1038" s="5">
        <f t="shared" si="191"/>
        <v>7.6649999837499934</v>
      </c>
      <c r="AB1038" s="5">
        <f t="shared" si="192"/>
        <v>3.8324999918749967</v>
      </c>
    </row>
    <row r="1039" spans="1:28" x14ac:dyDescent="0.55000000000000004">
      <c r="A1039" s="3" t="s">
        <v>63</v>
      </c>
      <c r="B1039" s="3" t="s">
        <v>1909</v>
      </c>
      <c r="C1039" t="s">
        <v>66</v>
      </c>
      <c r="D1039" s="3" t="s">
        <v>36</v>
      </c>
      <c r="E1039" s="3" t="s">
        <v>36</v>
      </c>
      <c r="F1039" s="3" t="s">
        <v>67</v>
      </c>
      <c r="G1039" s="5">
        <v>0.53749999999999998</v>
      </c>
      <c r="H1039">
        <v>7</v>
      </c>
      <c r="I1039" s="5">
        <v>3.0499999250000003</v>
      </c>
      <c r="J1039" s="5">
        <v>0.43571427500000004</v>
      </c>
      <c r="K1039">
        <v>217</v>
      </c>
      <c r="L1039" s="15">
        <v>3.2258064516128997E-2</v>
      </c>
      <c r="M1039" s="13">
        <v>1.82672811059908</v>
      </c>
      <c r="N1039" s="15">
        <v>0</v>
      </c>
      <c r="O1039" s="5">
        <v>0</v>
      </c>
      <c r="P1039" s="5">
        <v>0</v>
      </c>
      <c r="Q1039" s="5">
        <f t="shared" si="182"/>
        <v>3.0499999250000003</v>
      </c>
      <c r="R1039" s="5">
        <f t="shared" si="183"/>
        <v>-3.0499999250000003</v>
      </c>
      <c r="S1039" s="15">
        <f t="shared" si="184"/>
        <v>-1</v>
      </c>
      <c r="T1039">
        <v>0</v>
      </c>
      <c r="U1039" s="5" t="str">
        <f t="shared" si="185"/>
        <v>NA</v>
      </c>
      <c r="V1039" s="15">
        <f t="shared" si="186"/>
        <v>0</v>
      </c>
      <c r="W1039" s="15">
        <f t="shared" si="187"/>
        <v>0</v>
      </c>
      <c r="X1039" s="5">
        <f t="shared" si="188"/>
        <v>0</v>
      </c>
      <c r="Y1039" s="5">
        <f t="shared" si="189"/>
        <v>2.7449999325000003</v>
      </c>
      <c r="Z1039" s="5">
        <f t="shared" si="190"/>
        <v>-3.2024999212500003</v>
      </c>
      <c r="AA1039" s="5">
        <f t="shared" si="191"/>
        <v>0.30499999249999998</v>
      </c>
      <c r="AB1039" s="5">
        <f t="shared" si="192"/>
        <v>0.15249999624999999</v>
      </c>
    </row>
    <row r="1040" spans="1:28" x14ac:dyDescent="0.55000000000000004">
      <c r="A1040" s="3" t="s">
        <v>63</v>
      </c>
      <c r="B1040" s="3" t="s">
        <v>421</v>
      </c>
      <c r="C1040" t="s">
        <v>31</v>
      </c>
      <c r="D1040" s="3" t="s">
        <v>36</v>
      </c>
      <c r="E1040" s="3" t="s">
        <v>36</v>
      </c>
      <c r="F1040" s="3" t="s">
        <v>67</v>
      </c>
      <c r="G1040" s="5">
        <v>0.53749999999999998</v>
      </c>
      <c r="H1040">
        <v>213</v>
      </c>
      <c r="I1040" s="5">
        <v>126.54999884999999</v>
      </c>
      <c r="J1040" s="5">
        <v>0.59413145000000001</v>
      </c>
      <c r="K1040">
        <v>5228</v>
      </c>
      <c r="L1040" s="15">
        <v>4.0742157612853901E-2</v>
      </c>
      <c r="M1040" s="13">
        <v>2.3541315990818701</v>
      </c>
      <c r="N1040" s="15">
        <v>0</v>
      </c>
      <c r="O1040" s="5">
        <v>0</v>
      </c>
      <c r="P1040" s="5">
        <v>0</v>
      </c>
      <c r="Q1040" s="5">
        <f t="shared" si="182"/>
        <v>126.54999884999999</v>
      </c>
      <c r="R1040" s="5">
        <f t="shared" si="183"/>
        <v>-126.54999884999999</v>
      </c>
      <c r="S1040" s="15">
        <f t="shared" si="184"/>
        <v>-1</v>
      </c>
      <c r="T1040">
        <v>0</v>
      </c>
      <c r="U1040" s="5" t="str">
        <f t="shared" si="185"/>
        <v>NA</v>
      </c>
      <c r="V1040" s="15">
        <f t="shared" si="186"/>
        <v>0</v>
      </c>
      <c r="W1040" s="15">
        <f t="shared" si="187"/>
        <v>0</v>
      </c>
      <c r="X1040" s="5">
        <f t="shared" si="188"/>
        <v>0</v>
      </c>
      <c r="Y1040" s="5">
        <f t="shared" si="189"/>
        <v>113.894998965</v>
      </c>
      <c r="Z1040" s="5">
        <f t="shared" si="190"/>
        <v>-132.87749879250001</v>
      </c>
      <c r="AA1040" s="5">
        <f t="shared" si="191"/>
        <v>12.654999884999995</v>
      </c>
      <c r="AB1040" s="5">
        <f t="shared" si="192"/>
        <v>6.3274999425000118</v>
      </c>
    </row>
    <row r="1041" spans="1:28" x14ac:dyDescent="0.55000000000000004">
      <c r="A1041" s="3" t="s">
        <v>79</v>
      </c>
      <c r="B1041" s="3" t="s">
        <v>1913</v>
      </c>
      <c r="C1041" t="s">
        <v>66</v>
      </c>
      <c r="D1041" s="3" t="s">
        <v>36</v>
      </c>
      <c r="E1041" s="3" t="s">
        <v>36</v>
      </c>
      <c r="F1041" s="3" t="s">
        <v>77</v>
      </c>
      <c r="G1041" s="5">
        <v>0.53749999999999998</v>
      </c>
      <c r="H1041">
        <v>3</v>
      </c>
      <c r="I1041" s="5">
        <v>2.3499999750000002</v>
      </c>
      <c r="J1041" s="5">
        <v>0.78333332500000008</v>
      </c>
      <c r="K1041">
        <v>848</v>
      </c>
      <c r="L1041" s="15">
        <v>3.5377358490565995E-3</v>
      </c>
      <c r="M1041" s="13">
        <v>3.2824292452830202</v>
      </c>
      <c r="N1041" s="15">
        <v>0</v>
      </c>
      <c r="O1041" s="5">
        <v>0</v>
      </c>
      <c r="P1041" s="5">
        <v>0</v>
      </c>
      <c r="Q1041" s="5">
        <f t="shared" si="182"/>
        <v>2.3499999750000002</v>
      </c>
      <c r="R1041" s="5">
        <f t="shared" si="183"/>
        <v>-2.3499999750000002</v>
      </c>
      <c r="S1041" s="15">
        <f t="shared" si="184"/>
        <v>-1</v>
      </c>
      <c r="T1041">
        <v>0</v>
      </c>
      <c r="U1041" s="5" t="str">
        <f t="shared" si="185"/>
        <v>NA</v>
      </c>
      <c r="V1041" s="15">
        <f t="shared" si="186"/>
        <v>0</v>
      </c>
      <c r="W1041" s="15">
        <f t="shared" si="187"/>
        <v>0</v>
      </c>
      <c r="X1041" s="5">
        <f t="shared" si="188"/>
        <v>0</v>
      </c>
      <c r="Y1041" s="5">
        <f t="shared" si="189"/>
        <v>2.1149999775000001</v>
      </c>
      <c r="Z1041" s="5">
        <f t="shared" si="190"/>
        <v>-2.4674999737500003</v>
      </c>
      <c r="AA1041" s="5">
        <f t="shared" si="191"/>
        <v>0.23499999750000011</v>
      </c>
      <c r="AB1041" s="5">
        <f t="shared" si="192"/>
        <v>0.11749999875000006</v>
      </c>
    </row>
    <row r="1042" spans="1:28" x14ac:dyDescent="0.55000000000000004">
      <c r="A1042" s="3" t="s">
        <v>79</v>
      </c>
      <c r="B1042" s="3" t="s">
        <v>1915</v>
      </c>
      <c r="C1042" t="s">
        <v>31</v>
      </c>
      <c r="D1042" s="3" t="s">
        <v>36</v>
      </c>
      <c r="E1042" s="3" t="s">
        <v>36</v>
      </c>
      <c r="F1042" s="3" t="s">
        <v>77</v>
      </c>
      <c r="G1042" s="5">
        <v>0.53749999999999998</v>
      </c>
      <c r="H1042">
        <v>5</v>
      </c>
      <c r="I1042" s="5">
        <v>2.8</v>
      </c>
      <c r="J1042" s="5">
        <v>0.56000000000000005</v>
      </c>
      <c r="K1042">
        <v>154</v>
      </c>
      <c r="L1042" s="15">
        <v>3.2467532467532499E-2</v>
      </c>
      <c r="M1042" s="13">
        <v>2.1090909090909098</v>
      </c>
      <c r="N1042" s="15">
        <v>0</v>
      </c>
      <c r="O1042" s="5">
        <v>0</v>
      </c>
      <c r="P1042" s="5">
        <v>0</v>
      </c>
      <c r="Q1042" s="5">
        <f t="shared" si="182"/>
        <v>2.8</v>
      </c>
      <c r="R1042" s="5">
        <f t="shared" si="183"/>
        <v>-2.8</v>
      </c>
      <c r="S1042" s="15">
        <f t="shared" si="184"/>
        <v>-1</v>
      </c>
      <c r="T1042">
        <v>0</v>
      </c>
      <c r="U1042" s="5" t="str">
        <f t="shared" si="185"/>
        <v>NA</v>
      </c>
      <c r="V1042" s="15">
        <f t="shared" si="186"/>
        <v>0</v>
      </c>
      <c r="W1042" s="15">
        <f t="shared" si="187"/>
        <v>0</v>
      </c>
      <c r="X1042" s="5">
        <f t="shared" si="188"/>
        <v>0</v>
      </c>
      <c r="Y1042" s="5">
        <f t="shared" si="189"/>
        <v>2.52</v>
      </c>
      <c r="Z1042" s="5">
        <f t="shared" si="190"/>
        <v>-2.94</v>
      </c>
      <c r="AA1042" s="5">
        <f t="shared" si="191"/>
        <v>0.2799999999999998</v>
      </c>
      <c r="AB1042" s="5">
        <f t="shared" si="192"/>
        <v>0.14000000000000012</v>
      </c>
    </row>
    <row r="1043" spans="1:28" x14ac:dyDescent="0.55000000000000004">
      <c r="A1043" s="3" t="s">
        <v>79</v>
      </c>
      <c r="B1043" s="3" t="s">
        <v>1917</v>
      </c>
      <c r="C1043" t="s">
        <v>66</v>
      </c>
      <c r="D1043" s="3" t="s">
        <v>36</v>
      </c>
      <c r="E1043" s="3" t="s">
        <v>36</v>
      </c>
      <c r="F1043" s="3" t="s">
        <v>77</v>
      </c>
      <c r="G1043" s="5">
        <v>0.53749999999999998</v>
      </c>
      <c r="H1043">
        <v>6</v>
      </c>
      <c r="I1043" s="5">
        <v>9.9</v>
      </c>
      <c r="J1043" s="5">
        <v>1.65</v>
      </c>
      <c r="K1043">
        <v>764</v>
      </c>
      <c r="L1043" s="15">
        <v>7.8534031413612596E-3</v>
      </c>
      <c r="M1043" s="13">
        <v>3.53861256544503</v>
      </c>
      <c r="N1043" s="15">
        <v>0</v>
      </c>
      <c r="O1043" s="5">
        <v>0</v>
      </c>
      <c r="P1043" s="5">
        <v>0</v>
      </c>
      <c r="Q1043" s="5">
        <f t="shared" si="182"/>
        <v>9.9</v>
      </c>
      <c r="R1043" s="5">
        <f t="shared" si="183"/>
        <v>-9.9</v>
      </c>
      <c r="S1043" s="15">
        <f t="shared" si="184"/>
        <v>-1</v>
      </c>
      <c r="T1043">
        <v>0</v>
      </c>
      <c r="U1043" s="5" t="str">
        <f t="shared" si="185"/>
        <v>NA</v>
      </c>
      <c r="V1043" s="15">
        <f t="shared" si="186"/>
        <v>0</v>
      </c>
      <c r="W1043" s="15">
        <f t="shared" si="187"/>
        <v>0</v>
      </c>
      <c r="X1043" s="5">
        <f t="shared" si="188"/>
        <v>0</v>
      </c>
      <c r="Y1043" s="5">
        <f t="shared" si="189"/>
        <v>8.91</v>
      </c>
      <c r="Z1043" s="5">
        <f t="shared" si="190"/>
        <v>-10.395000000000001</v>
      </c>
      <c r="AA1043" s="5">
        <f t="shared" si="191"/>
        <v>0.99000000000000021</v>
      </c>
      <c r="AB1043" s="5">
        <f t="shared" si="192"/>
        <v>0.49500000000000099</v>
      </c>
    </row>
    <row r="1044" spans="1:28" x14ac:dyDescent="0.55000000000000004">
      <c r="A1044" s="3" t="s">
        <v>79</v>
      </c>
      <c r="B1044" s="3" t="s">
        <v>1919</v>
      </c>
      <c r="C1044" t="s">
        <v>66</v>
      </c>
      <c r="D1044" s="3" t="s">
        <v>36</v>
      </c>
      <c r="E1044" s="3" t="s">
        <v>36</v>
      </c>
      <c r="F1044" s="3" t="s">
        <v>77</v>
      </c>
      <c r="G1044" s="5">
        <v>0.53749999999999998</v>
      </c>
      <c r="H1044">
        <v>43</v>
      </c>
      <c r="I1044" s="5">
        <v>25.562499712499999</v>
      </c>
      <c r="J1044" s="5">
        <v>0.59447673749999996</v>
      </c>
      <c r="K1044">
        <v>7162</v>
      </c>
      <c r="L1044" s="15">
        <v>6.0039095224797504E-3</v>
      </c>
      <c r="M1044" s="13">
        <v>4.1332169784976296</v>
      </c>
      <c r="N1044" s="15">
        <v>0</v>
      </c>
      <c r="O1044" s="5">
        <v>0</v>
      </c>
      <c r="P1044" s="5">
        <v>0</v>
      </c>
      <c r="Q1044" s="5">
        <f t="shared" si="182"/>
        <v>25.562499712499999</v>
      </c>
      <c r="R1044" s="5">
        <f t="shared" si="183"/>
        <v>-25.562499712499999</v>
      </c>
      <c r="S1044" s="15">
        <f t="shared" si="184"/>
        <v>-1</v>
      </c>
      <c r="T1044">
        <v>0</v>
      </c>
      <c r="U1044" s="5" t="str">
        <f t="shared" si="185"/>
        <v>NA</v>
      </c>
      <c r="V1044" s="15">
        <f t="shared" si="186"/>
        <v>0</v>
      </c>
      <c r="W1044" s="15">
        <f t="shared" si="187"/>
        <v>0</v>
      </c>
      <c r="X1044" s="5">
        <f t="shared" si="188"/>
        <v>0</v>
      </c>
      <c r="Y1044" s="5">
        <f t="shared" si="189"/>
        <v>23.006249741249999</v>
      </c>
      <c r="Z1044" s="5">
        <f t="shared" si="190"/>
        <v>-26.840624698125001</v>
      </c>
      <c r="AA1044" s="5">
        <f t="shared" si="191"/>
        <v>2.5562499712500006</v>
      </c>
      <c r="AB1044" s="5">
        <f t="shared" si="192"/>
        <v>1.2781249856250021</v>
      </c>
    </row>
    <row r="1045" spans="1:28" x14ac:dyDescent="0.55000000000000004">
      <c r="A1045" s="3" t="s">
        <v>63</v>
      </c>
      <c r="B1045" s="3" t="s">
        <v>1921</v>
      </c>
      <c r="C1045" t="s">
        <v>66</v>
      </c>
      <c r="D1045" s="3" t="s">
        <v>36</v>
      </c>
      <c r="E1045" s="3" t="s">
        <v>36</v>
      </c>
      <c r="F1045" s="3" t="s">
        <v>67</v>
      </c>
      <c r="G1045" s="5">
        <v>0.55000000000000004</v>
      </c>
      <c r="H1045">
        <v>1</v>
      </c>
      <c r="I1045" s="5">
        <v>0.57499999999999996</v>
      </c>
      <c r="J1045" s="5">
        <v>0.57499999999999996</v>
      </c>
      <c r="K1045">
        <v>669</v>
      </c>
      <c r="L1045" s="15">
        <v>1.49476831091181E-3</v>
      </c>
      <c r="M1045" s="13">
        <v>1.90986547085202</v>
      </c>
      <c r="N1045" s="15">
        <v>0</v>
      </c>
      <c r="O1045" s="5">
        <v>0</v>
      </c>
      <c r="P1045" s="5">
        <v>0</v>
      </c>
      <c r="Q1045" s="5">
        <f t="shared" si="182"/>
        <v>0.57499999999999996</v>
      </c>
      <c r="R1045" s="5">
        <f t="shared" si="183"/>
        <v>-0.57499999999999996</v>
      </c>
      <c r="S1045" s="15">
        <f t="shared" si="184"/>
        <v>-1</v>
      </c>
      <c r="T1045">
        <v>0</v>
      </c>
      <c r="U1045" s="5" t="str">
        <f t="shared" si="185"/>
        <v>NA</v>
      </c>
      <c r="V1045" s="15">
        <f t="shared" si="186"/>
        <v>0</v>
      </c>
      <c r="W1045" s="15">
        <f t="shared" si="187"/>
        <v>0</v>
      </c>
      <c r="X1045" s="5">
        <f t="shared" si="188"/>
        <v>0</v>
      </c>
      <c r="Y1045" s="5">
        <f t="shared" si="189"/>
        <v>0.51749999999999996</v>
      </c>
      <c r="Z1045" s="5">
        <f t="shared" si="190"/>
        <v>-0.60375000000000001</v>
      </c>
      <c r="AA1045" s="5">
        <f t="shared" si="191"/>
        <v>5.7499999999999996E-2</v>
      </c>
      <c r="AB1045" s="5">
        <f t="shared" si="192"/>
        <v>2.8750000000000053E-2</v>
      </c>
    </row>
    <row r="1046" spans="1:28" x14ac:dyDescent="0.55000000000000004">
      <c r="A1046" s="3" t="s">
        <v>63</v>
      </c>
      <c r="B1046" s="3" t="s">
        <v>1923</v>
      </c>
      <c r="C1046" t="s">
        <v>66</v>
      </c>
      <c r="D1046" s="3" t="s">
        <v>36</v>
      </c>
      <c r="E1046" s="3" t="s">
        <v>36</v>
      </c>
      <c r="F1046" s="3" t="s">
        <v>67</v>
      </c>
      <c r="G1046" s="5">
        <v>0.55000000000000004</v>
      </c>
      <c r="H1046">
        <v>3</v>
      </c>
      <c r="I1046" s="5">
        <v>1.674999975</v>
      </c>
      <c r="J1046" s="5">
        <v>0.55833332499999999</v>
      </c>
      <c r="K1046">
        <v>108</v>
      </c>
      <c r="L1046" s="15">
        <v>2.7777777777777801E-2</v>
      </c>
      <c r="M1046" s="13">
        <v>1.86574074074074</v>
      </c>
      <c r="N1046" s="15">
        <v>0</v>
      </c>
      <c r="O1046" s="5">
        <v>0</v>
      </c>
      <c r="P1046" s="5">
        <v>0</v>
      </c>
      <c r="Q1046" s="5">
        <f t="shared" si="182"/>
        <v>1.674999975</v>
      </c>
      <c r="R1046" s="5">
        <f t="shared" si="183"/>
        <v>-1.674999975</v>
      </c>
      <c r="S1046" s="15">
        <f t="shared" si="184"/>
        <v>-1</v>
      </c>
      <c r="T1046">
        <v>0</v>
      </c>
      <c r="U1046" s="5" t="str">
        <f t="shared" si="185"/>
        <v>NA</v>
      </c>
      <c r="V1046" s="15">
        <f t="shared" si="186"/>
        <v>0</v>
      </c>
      <c r="W1046" s="15">
        <f t="shared" si="187"/>
        <v>0</v>
      </c>
      <c r="X1046" s="5">
        <f t="shared" si="188"/>
        <v>0</v>
      </c>
      <c r="Y1046" s="5">
        <f t="shared" si="189"/>
        <v>1.5074999775</v>
      </c>
      <c r="Z1046" s="5">
        <f t="shared" si="190"/>
        <v>-1.7587499737500001</v>
      </c>
      <c r="AA1046" s="5">
        <f t="shared" si="191"/>
        <v>0.1674999975</v>
      </c>
      <c r="AB1046" s="5">
        <f t="shared" si="192"/>
        <v>8.374999875000011E-2</v>
      </c>
    </row>
    <row r="1047" spans="1:28" x14ac:dyDescent="0.55000000000000004">
      <c r="A1047" s="3" t="s">
        <v>63</v>
      </c>
      <c r="B1047" s="3" t="s">
        <v>1925</v>
      </c>
      <c r="C1047" t="s">
        <v>31</v>
      </c>
      <c r="D1047" s="3" t="s">
        <v>36</v>
      </c>
      <c r="E1047" s="3" t="s">
        <v>36</v>
      </c>
      <c r="F1047" s="3" t="s">
        <v>67</v>
      </c>
      <c r="G1047" s="5">
        <v>0.55000000000000004</v>
      </c>
      <c r="H1047">
        <v>10</v>
      </c>
      <c r="I1047" s="5">
        <v>6.55</v>
      </c>
      <c r="J1047" s="5">
        <v>0.65500000000000003</v>
      </c>
      <c r="K1047">
        <v>1025</v>
      </c>
      <c r="L1047" s="15">
        <v>9.7560975609756115E-3</v>
      </c>
      <c r="M1047" s="13">
        <v>1.84829268292683</v>
      </c>
      <c r="N1047" s="15">
        <v>0</v>
      </c>
      <c r="O1047" s="5">
        <v>0</v>
      </c>
      <c r="P1047" s="5">
        <v>0</v>
      </c>
      <c r="Q1047" s="5">
        <f t="shared" si="182"/>
        <v>6.55</v>
      </c>
      <c r="R1047" s="5">
        <f t="shared" si="183"/>
        <v>-6.55</v>
      </c>
      <c r="S1047" s="15">
        <f t="shared" si="184"/>
        <v>-1</v>
      </c>
      <c r="T1047">
        <v>0</v>
      </c>
      <c r="U1047" s="5" t="str">
        <f t="shared" si="185"/>
        <v>NA</v>
      </c>
      <c r="V1047" s="15">
        <f t="shared" si="186"/>
        <v>0</v>
      </c>
      <c r="W1047" s="15">
        <f t="shared" si="187"/>
        <v>0</v>
      </c>
      <c r="X1047" s="5">
        <f t="shared" si="188"/>
        <v>0</v>
      </c>
      <c r="Y1047" s="5">
        <f t="shared" si="189"/>
        <v>5.8949999999999996</v>
      </c>
      <c r="Z1047" s="5">
        <f t="shared" si="190"/>
        <v>-6.8775000000000004</v>
      </c>
      <c r="AA1047" s="5">
        <f t="shared" si="191"/>
        <v>0.65500000000000025</v>
      </c>
      <c r="AB1047" s="5">
        <f t="shared" si="192"/>
        <v>0.32750000000000057</v>
      </c>
    </row>
    <row r="1048" spans="1:28" x14ac:dyDescent="0.55000000000000004">
      <c r="A1048" s="3" t="s">
        <v>79</v>
      </c>
      <c r="B1048" s="3" t="s">
        <v>1927</v>
      </c>
      <c r="C1048" t="s">
        <v>31</v>
      </c>
      <c r="D1048" s="3" t="s">
        <v>36</v>
      </c>
      <c r="E1048" s="3" t="s">
        <v>36</v>
      </c>
      <c r="F1048" s="3" t="s">
        <v>77</v>
      </c>
      <c r="G1048" s="5">
        <v>0.55000000000000004</v>
      </c>
      <c r="H1048">
        <v>2</v>
      </c>
      <c r="I1048" s="5">
        <v>0.63749999999999996</v>
      </c>
      <c r="J1048" s="5">
        <v>0.31874999999999998</v>
      </c>
      <c r="K1048">
        <v>23</v>
      </c>
      <c r="L1048" s="15">
        <v>8.6956521739130391E-2</v>
      </c>
      <c r="M1048" s="13">
        <v>1.5652173913043499</v>
      </c>
      <c r="N1048" s="15">
        <v>0</v>
      </c>
      <c r="O1048" s="5">
        <v>0</v>
      </c>
      <c r="P1048" s="5">
        <v>0</v>
      </c>
      <c r="Q1048" s="5">
        <f t="shared" si="182"/>
        <v>0.63749999999999996</v>
      </c>
      <c r="R1048" s="5">
        <f t="shared" si="183"/>
        <v>-0.63749999999999996</v>
      </c>
      <c r="S1048" s="15">
        <f t="shared" si="184"/>
        <v>-1</v>
      </c>
      <c r="T1048">
        <v>0</v>
      </c>
      <c r="U1048" s="5" t="str">
        <f t="shared" si="185"/>
        <v>NA</v>
      </c>
      <c r="V1048" s="15">
        <f t="shared" si="186"/>
        <v>0</v>
      </c>
      <c r="W1048" s="15">
        <f t="shared" si="187"/>
        <v>0</v>
      </c>
      <c r="X1048" s="5">
        <f t="shared" si="188"/>
        <v>0</v>
      </c>
      <c r="Y1048" s="5">
        <f t="shared" si="189"/>
        <v>0.57374999999999998</v>
      </c>
      <c r="Z1048" s="5">
        <f t="shared" si="190"/>
        <v>-0.66937499999999994</v>
      </c>
      <c r="AA1048" s="5">
        <f t="shared" si="191"/>
        <v>6.3749999999999973E-2</v>
      </c>
      <c r="AB1048" s="5">
        <f t="shared" si="192"/>
        <v>3.1874999999999987E-2</v>
      </c>
    </row>
    <row r="1049" spans="1:28" x14ac:dyDescent="0.55000000000000004">
      <c r="A1049" s="3" t="s">
        <v>79</v>
      </c>
      <c r="B1049" s="3" t="s">
        <v>1929</v>
      </c>
      <c r="C1049" t="s">
        <v>31</v>
      </c>
      <c r="D1049" s="3" t="s">
        <v>36</v>
      </c>
      <c r="E1049" s="3" t="s">
        <v>36</v>
      </c>
      <c r="F1049" s="3" t="s">
        <v>77</v>
      </c>
      <c r="G1049" s="5">
        <v>0.55000000000000004</v>
      </c>
      <c r="H1049">
        <v>2</v>
      </c>
      <c r="I1049" s="5">
        <v>0.8125</v>
      </c>
      <c r="J1049" s="5">
        <v>0.40625</v>
      </c>
      <c r="K1049">
        <v>105</v>
      </c>
      <c r="L1049" s="15">
        <v>1.9047619047619001E-2</v>
      </c>
      <c r="M1049" s="13">
        <v>1.74571428571429</v>
      </c>
      <c r="N1049" s="15">
        <v>0</v>
      </c>
      <c r="O1049" s="5">
        <v>0</v>
      </c>
      <c r="P1049" s="5">
        <v>0</v>
      </c>
      <c r="Q1049" s="5">
        <f t="shared" si="182"/>
        <v>0.8125</v>
      </c>
      <c r="R1049" s="5">
        <f t="shared" si="183"/>
        <v>-0.8125</v>
      </c>
      <c r="S1049" s="15">
        <f t="shared" si="184"/>
        <v>-1</v>
      </c>
      <c r="T1049">
        <v>0</v>
      </c>
      <c r="U1049" s="5" t="str">
        <f t="shared" si="185"/>
        <v>NA</v>
      </c>
      <c r="V1049" s="15">
        <f t="shared" si="186"/>
        <v>0</v>
      </c>
      <c r="W1049" s="15">
        <f t="shared" si="187"/>
        <v>0</v>
      </c>
      <c r="X1049" s="5">
        <f t="shared" si="188"/>
        <v>0</v>
      </c>
      <c r="Y1049" s="5">
        <f t="shared" si="189"/>
        <v>0.73125000000000007</v>
      </c>
      <c r="Z1049" s="5">
        <f t="shared" si="190"/>
        <v>-0.85312500000000002</v>
      </c>
      <c r="AA1049" s="5">
        <f t="shared" si="191"/>
        <v>8.1249999999999933E-2</v>
      </c>
      <c r="AB1049" s="5">
        <f t="shared" si="192"/>
        <v>4.0625000000000022E-2</v>
      </c>
    </row>
    <row r="1050" spans="1:28" x14ac:dyDescent="0.55000000000000004">
      <c r="A1050" s="3" t="s">
        <v>79</v>
      </c>
      <c r="B1050" s="3" t="s">
        <v>1932</v>
      </c>
      <c r="C1050" t="s">
        <v>31</v>
      </c>
      <c r="D1050" s="3" t="s">
        <v>36</v>
      </c>
      <c r="E1050" s="3" t="s">
        <v>36</v>
      </c>
      <c r="F1050" s="3" t="s">
        <v>77</v>
      </c>
      <c r="G1050" s="5">
        <v>0.55000000000000004</v>
      </c>
      <c r="H1050">
        <v>2</v>
      </c>
      <c r="I1050" s="5">
        <v>1</v>
      </c>
      <c r="J1050" s="5">
        <v>0.5</v>
      </c>
      <c r="K1050">
        <v>415</v>
      </c>
      <c r="L1050" s="15">
        <v>4.8192771084337406E-3</v>
      </c>
      <c r="M1050" s="13">
        <v>7.0604819277108399</v>
      </c>
      <c r="N1050" s="15">
        <v>0</v>
      </c>
      <c r="O1050" s="5">
        <v>0</v>
      </c>
      <c r="P1050" s="5">
        <v>0</v>
      </c>
      <c r="Q1050" s="5">
        <f t="shared" si="182"/>
        <v>1</v>
      </c>
      <c r="R1050" s="5">
        <f t="shared" si="183"/>
        <v>-1</v>
      </c>
      <c r="S1050" s="15">
        <f t="shared" si="184"/>
        <v>-1</v>
      </c>
      <c r="T1050">
        <v>0</v>
      </c>
      <c r="U1050" s="5" t="str">
        <f t="shared" si="185"/>
        <v>NA</v>
      </c>
      <c r="V1050" s="15">
        <f t="shared" si="186"/>
        <v>0</v>
      </c>
      <c r="W1050" s="15">
        <f t="shared" si="187"/>
        <v>0</v>
      </c>
      <c r="X1050" s="5">
        <f t="shared" si="188"/>
        <v>0</v>
      </c>
      <c r="Y1050" s="5">
        <f t="shared" si="189"/>
        <v>0.9</v>
      </c>
      <c r="Z1050" s="5">
        <f t="shared" si="190"/>
        <v>-1.05</v>
      </c>
      <c r="AA1050" s="5">
        <f t="shared" si="191"/>
        <v>9.9999999999999978E-2</v>
      </c>
      <c r="AB1050" s="5">
        <f t="shared" si="192"/>
        <v>5.0000000000000044E-2</v>
      </c>
    </row>
    <row r="1051" spans="1:28" x14ac:dyDescent="0.55000000000000004">
      <c r="A1051" s="3" t="s">
        <v>79</v>
      </c>
      <c r="B1051" s="3" t="s">
        <v>1934</v>
      </c>
      <c r="C1051" t="s">
        <v>31</v>
      </c>
      <c r="D1051" s="3" t="s">
        <v>36</v>
      </c>
      <c r="E1051" s="3" t="s">
        <v>36</v>
      </c>
      <c r="F1051" s="3" t="s">
        <v>77</v>
      </c>
      <c r="G1051" s="5">
        <v>0.55000000000000004</v>
      </c>
      <c r="H1051">
        <v>3</v>
      </c>
      <c r="I1051" s="5">
        <v>1.487499975</v>
      </c>
      <c r="J1051" s="5">
        <v>0.49583332499999999</v>
      </c>
      <c r="K1051">
        <v>181</v>
      </c>
      <c r="L1051" s="15">
        <v>1.6574585635359101E-2</v>
      </c>
      <c r="M1051" s="13">
        <v>2.8552486187845298</v>
      </c>
      <c r="N1051" s="15">
        <v>0</v>
      </c>
      <c r="O1051" s="5">
        <v>0</v>
      </c>
      <c r="P1051" s="5">
        <v>0</v>
      </c>
      <c r="Q1051" s="5">
        <f t="shared" si="182"/>
        <v>1.487499975</v>
      </c>
      <c r="R1051" s="5">
        <f t="shared" si="183"/>
        <v>-1.487499975</v>
      </c>
      <c r="S1051" s="15">
        <f t="shared" si="184"/>
        <v>-1</v>
      </c>
      <c r="T1051">
        <v>0</v>
      </c>
      <c r="U1051" s="5" t="str">
        <f t="shared" si="185"/>
        <v>NA</v>
      </c>
      <c r="V1051" s="15">
        <f t="shared" si="186"/>
        <v>0</v>
      </c>
      <c r="W1051" s="15">
        <f t="shared" si="187"/>
        <v>0</v>
      </c>
      <c r="X1051" s="5">
        <f t="shared" si="188"/>
        <v>0</v>
      </c>
      <c r="Y1051" s="5">
        <f t="shared" si="189"/>
        <v>1.3387499775</v>
      </c>
      <c r="Z1051" s="5">
        <f t="shared" si="190"/>
        <v>-1.56187497375</v>
      </c>
      <c r="AA1051" s="5">
        <f t="shared" si="191"/>
        <v>0.14874999749999995</v>
      </c>
      <c r="AB1051" s="5">
        <f t="shared" si="192"/>
        <v>7.4374998749999977E-2</v>
      </c>
    </row>
    <row r="1052" spans="1:28" x14ac:dyDescent="0.55000000000000004">
      <c r="A1052" s="3" t="s">
        <v>79</v>
      </c>
      <c r="B1052" s="3" t="s">
        <v>1936</v>
      </c>
      <c r="C1052" t="s">
        <v>31</v>
      </c>
      <c r="D1052" s="3" t="s">
        <v>36</v>
      </c>
      <c r="E1052" s="3" t="s">
        <v>36</v>
      </c>
      <c r="F1052" s="3" t="s">
        <v>77</v>
      </c>
      <c r="G1052" s="5">
        <v>0.55000000000000004</v>
      </c>
      <c r="H1052">
        <v>17</v>
      </c>
      <c r="I1052" s="5">
        <v>10.487499962499999</v>
      </c>
      <c r="J1052" s="5">
        <v>0.61691176250000002</v>
      </c>
      <c r="K1052">
        <v>320</v>
      </c>
      <c r="L1052" s="15">
        <v>5.3124999999999999E-2</v>
      </c>
      <c r="M1052" s="13">
        <v>2.1534374999999999</v>
      </c>
      <c r="N1052" s="15">
        <v>0</v>
      </c>
      <c r="O1052" s="5">
        <v>0</v>
      </c>
      <c r="P1052" s="5">
        <v>0</v>
      </c>
      <c r="Q1052" s="5">
        <f t="shared" si="182"/>
        <v>10.487499962499999</v>
      </c>
      <c r="R1052" s="5">
        <f t="shared" si="183"/>
        <v>-10.487499962499999</v>
      </c>
      <c r="S1052" s="15">
        <f t="shared" si="184"/>
        <v>-1</v>
      </c>
      <c r="T1052">
        <v>0</v>
      </c>
      <c r="U1052" s="5" t="str">
        <f t="shared" si="185"/>
        <v>NA</v>
      </c>
      <c r="V1052" s="15">
        <f t="shared" si="186"/>
        <v>0</v>
      </c>
      <c r="W1052" s="15">
        <f t="shared" si="187"/>
        <v>0</v>
      </c>
      <c r="X1052" s="5">
        <f t="shared" si="188"/>
        <v>0</v>
      </c>
      <c r="Y1052" s="5">
        <f t="shared" si="189"/>
        <v>9.4387499662500005</v>
      </c>
      <c r="Z1052" s="5">
        <f t="shared" si="190"/>
        <v>-11.011874960625001</v>
      </c>
      <c r="AA1052" s="5">
        <f t="shared" si="191"/>
        <v>1.0487499962499989</v>
      </c>
      <c r="AB1052" s="5">
        <f t="shared" si="192"/>
        <v>0.52437499812500121</v>
      </c>
    </row>
    <row r="1053" spans="1:28" x14ac:dyDescent="0.55000000000000004">
      <c r="A1053" s="3" t="s">
        <v>79</v>
      </c>
      <c r="B1053" s="3" t="s">
        <v>1938</v>
      </c>
      <c r="C1053" t="s">
        <v>66</v>
      </c>
      <c r="D1053" s="3" t="s">
        <v>36</v>
      </c>
      <c r="E1053" s="3" t="s">
        <v>36</v>
      </c>
      <c r="F1053" s="3" t="s">
        <v>77</v>
      </c>
      <c r="G1053" s="5">
        <v>0.55000000000000004</v>
      </c>
      <c r="H1053">
        <v>11</v>
      </c>
      <c r="I1053" s="5">
        <v>13.462499874999999</v>
      </c>
      <c r="J1053" s="5">
        <v>1.2238636249999999</v>
      </c>
      <c r="K1053">
        <v>383</v>
      </c>
      <c r="L1053" s="15">
        <v>2.8720626631853801E-2</v>
      </c>
      <c r="M1053" s="13">
        <v>2.2234986945169699</v>
      </c>
      <c r="N1053" s="15">
        <v>0</v>
      </c>
      <c r="O1053" s="5">
        <v>0</v>
      </c>
      <c r="P1053" s="5">
        <v>0</v>
      </c>
      <c r="Q1053" s="5">
        <f t="shared" si="182"/>
        <v>13.462499874999999</v>
      </c>
      <c r="R1053" s="5">
        <f t="shared" si="183"/>
        <v>-13.462499874999999</v>
      </c>
      <c r="S1053" s="15">
        <f t="shared" si="184"/>
        <v>-1</v>
      </c>
      <c r="T1053">
        <v>0</v>
      </c>
      <c r="U1053" s="5" t="str">
        <f t="shared" si="185"/>
        <v>NA</v>
      </c>
      <c r="V1053" s="15">
        <f t="shared" si="186"/>
        <v>0</v>
      </c>
      <c r="W1053" s="15">
        <f t="shared" si="187"/>
        <v>0</v>
      </c>
      <c r="X1053" s="5">
        <f t="shared" si="188"/>
        <v>0</v>
      </c>
      <c r="Y1053" s="5">
        <f t="shared" si="189"/>
        <v>12.116249887499999</v>
      </c>
      <c r="Z1053" s="5">
        <f t="shared" si="190"/>
        <v>-14.13562486875</v>
      </c>
      <c r="AA1053" s="5">
        <f t="shared" si="191"/>
        <v>1.3462499875000002</v>
      </c>
      <c r="AB1053" s="5">
        <f t="shared" si="192"/>
        <v>0.67312499375000101</v>
      </c>
    </row>
    <row r="1054" spans="1:28" x14ac:dyDescent="0.55000000000000004">
      <c r="A1054" s="3" t="s">
        <v>79</v>
      </c>
      <c r="B1054" s="3" t="s">
        <v>1940</v>
      </c>
      <c r="C1054" t="s">
        <v>66</v>
      </c>
      <c r="D1054" s="3" t="s">
        <v>36</v>
      </c>
      <c r="E1054" s="3" t="s">
        <v>36</v>
      </c>
      <c r="F1054" s="3" t="s">
        <v>77</v>
      </c>
      <c r="G1054" s="5">
        <v>0.55000000000000004</v>
      </c>
      <c r="H1054">
        <v>23</v>
      </c>
      <c r="I1054" s="5">
        <v>19.8999999125</v>
      </c>
      <c r="J1054" s="5">
        <v>0.86521738749999999</v>
      </c>
      <c r="K1054">
        <v>2574</v>
      </c>
      <c r="L1054" s="15">
        <v>8.9355089355089394E-3</v>
      </c>
      <c r="M1054" s="13">
        <v>3.3967754467754498</v>
      </c>
      <c r="N1054" s="15">
        <v>0</v>
      </c>
      <c r="O1054" s="5">
        <v>0</v>
      </c>
      <c r="P1054" s="5">
        <v>0</v>
      </c>
      <c r="Q1054" s="5">
        <f t="shared" si="182"/>
        <v>19.8999999125</v>
      </c>
      <c r="R1054" s="5">
        <f t="shared" si="183"/>
        <v>-19.8999999125</v>
      </c>
      <c r="S1054" s="15">
        <f t="shared" si="184"/>
        <v>-1</v>
      </c>
      <c r="T1054">
        <v>0</v>
      </c>
      <c r="U1054" s="5" t="str">
        <f t="shared" si="185"/>
        <v>NA</v>
      </c>
      <c r="V1054" s="15">
        <f t="shared" si="186"/>
        <v>0</v>
      </c>
      <c r="W1054" s="15">
        <f t="shared" si="187"/>
        <v>0</v>
      </c>
      <c r="X1054" s="5">
        <f t="shared" si="188"/>
        <v>0</v>
      </c>
      <c r="Y1054" s="5">
        <f t="shared" si="189"/>
        <v>17.909999921250002</v>
      </c>
      <c r="Z1054" s="5">
        <f t="shared" si="190"/>
        <v>-20.894999908125001</v>
      </c>
      <c r="AA1054" s="5">
        <f t="shared" si="191"/>
        <v>1.9899999912499986</v>
      </c>
      <c r="AB1054" s="5">
        <f t="shared" si="192"/>
        <v>0.99499999562500108</v>
      </c>
    </row>
    <row r="1055" spans="1:28" x14ac:dyDescent="0.55000000000000004">
      <c r="A1055" s="3" t="s">
        <v>79</v>
      </c>
      <c r="B1055" s="3" t="s">
        <v>1942</v>
      </c>
      <c r="C1055" t="s">
        <v>31</v>
      </c>
      <c r="D1055" s="3" t="s">
        <v>36</v>
      </c>
      <c r="E1055" s="3" t="s">
        <v>36</v>
      </c>
      <c r="F1055" s="3" t="s">
        <v>77</v>
      </c>
      <c r="G1055" s="5">
        <v>0.5625</v>
      </c>
      <c r="H1055">
        <v>2</v>
      </c>
      <c r="I1055" s="5">
        <v>1.075</v>
      </c>
      <c r="J1055" s="5">
        <v>0.53749999999999998</v>
      </c>
      <c r="K1055">
        <v>44</v>
      </c>
      <c r="L1055" s="15">
        <v>4.5454545454545504E-2</v>
      </c>
      <c r="M1055" s="13">
        <v>1.7250000000000001</v>
      </c>
      <c r="N1055" s="15">
        <v>0</v>
      </c>
      <c r="O1055" s="5">
        <v>0</v>
      </c>
      <c r="P1055" s="5">
        <v>0</v>
      </c>
      <c r="Q1055" s="5">
        <f t="shared" si="182"/>
        <v>1.075</v>
      </c>
      <c r="R1055" s="5">
        <f t="shared" si="183"/>
        <v>-1.075</v>
      </c>
      <c r="S1055" s="15">
        <f t="shared" si="184"/>
        <v>-1</v>
      </c>
      <c r="T1055">
        <v>0</v>
      </c>
      <c r="U1055" s="5" t="str">
        <f t="shared" si="185"/>
        <v>NA</v>
      </c>
      <c r="V1055" s="15">
        <f t="shared" si="186"/>
        <v>0</v>
      </c>
      <c r="W1055" s="15">
        <f t="shared" si="187"/>
        <v>0</v>
      </c>
      <c r="X1055" s="5">
        <f t="shared" si="188"/>
        <v>0</v>
      </c>
      <c r="Y1055" s="5">
        <f t="shared" si="189"/>
        <v>0.96750000000000003</v>
      </c>
      <c r="Z1055" s="5">
        <f t="shared" si="190"/>
        <v>-1.1287499999999999</v>
      </c>
      <c r="AA1055" s="5">
        <f t="shared" si="191"/>
        <v>0.10749999999999993</v>
      </c>
      <c r="AB1055" s="5">
        <f t="shared" si="192"/>
        <v>5.3749999999999964E-2</v>
      </c>
    </row>
    <row r="1056" spans="1:28" x14ac:dyDescent="0.55000000000000004">
      <c r="A1056" s="3" t="s">
        <v>79</v>
      </c>
      <c r="B1056" s="3" t="s">
        <v>1944</v>
      </c>
      <c r="C1056" t="s">
        <v>31</v>
      </c>
      <c r="D1056" s="3" t="s">
        <v>36</v>
      </c>
      <c r="E1056" s="3" t="s">
        <v>36</v>
      </c>
      <c r="F1056" s="3" t="s">
        <v>77</v>
      </c>
      <c r="G1056" s="5">
        <v>0.5625</v>
      </c>
      <c r="H1056">
        <v>2</v>
      </c>
      <c r="I1056" s="5">
        <v>1.125</v>
      </c>
      <c r="J1056" s="5">
        <v>0.5625</v>
      </c>
      <c r="K1056">
        <v>90</v>
      </c>
      <c r="L1056" s="15">
        <v>2.2222222222222202E-2</v>
      </c>
      <c r="M1056" s="13">
        <v>1.7433333333333301</v>
      </c>
      <c r="N1056" s="15">
        <v>0</v>
      </c>
      <c r="O1056" s="5">
        <v>0</v>
      </c>
      <c r="P1056" s="5">
        <v>0</v>
      </c>
      <c r="Q1056" s="5">
        <f t="shared" si="182"/>
        <v>1.125</v>
      </c>
      <c r="R1056" s="5">
        <f t="shared" si="183"/>
        <v>-1.125</v>
      </c>
      <c r="S1056" s="15">
        <f t="shared" si="184"/>
        <v>-1</v>
      </c>
      <c r="T1056">
        <v>0</v>
      </c>
      <c r="U1056" s="5" t="str">
        <f t="shared" si="185"/>
        <v>NA</v>
      </c>
      <c r="V1056" s="15">
        <f t="shared" si="186"/>
        <v>0</v>
      </c>
      <c r="W1056" s="15">
        <f t="shared" si="187"/>
        <v>0</v>
      </c>
      <c r="X1056" s="5">
        <f t="shared" si="188"/>
        <v>0</v>
      </c>
      <c r="Y1056" s="5">
        <f t="shared" si="189"/>
        <v>1.0125</v>
      </c>
      <c r="Z1056" s="5">
        <f t="shared" si="190"/>
        <v>-1.1812500000000001</v>
      </c>
      <c r="AA1056" s="5">
        <f t="shared" si="191"/>
        <v>0.11250000000000004</v>
      </c>
      <c r="AB1056" s="5">
        <f t="shared" si="192"/>
        <v>5.6250000000000133E-2</v>
      </c>
    </row>
    <row r="1057" spans="1:28" x14ac:dyDescent="0.55000000000000004">
      <c r="A1057" s="3" t="s">
        <v>79</v>
      </c>
      <c r="B1057" s="3" t="s">
        <v>1946</v>
      </c>
      <c r="C1057" t="s">
        <v>31</v>
      </c>
      <c r="D1057" s="3" t="s">
        <v>36</v>
      </c>
      <c r="E1057" s="3" t="s">
        <v>36</v>
      </c>
      <c r="F1057" s="3" t="s">
        <v>77</v>
      </c>
      <c r="G1057" s="5">
        <v>0.5625</v>
      </c>
      <c r="H1057">
        <v>5</v>
      </c>
      <c r="I1057" s="5">
        <v>2.875</v>
      </c>
      <c r="J1057" s="5">
        <v>0.57499999999999996</v>
      </c>
      <c r="K1057">
        <v>161</v>
      </c>
      <c r="L1057" s="15">
        <v>3.1055900621118002E-2</v>
      </c>
      <c r="M1057" s="13">
        <v>3.5583850931677001</v>
      </c>
      <c r="N1057" s="15">
        <v>0</v>
      </c>
      <c r="O1057" s="5">
        <v>0</v>
      </c>
      <c r="P1057" s="5">
        <v>0</v>
      </c>
      <c r="Q1057" s="5">
        <f t="shared" si="182"/>
        <v>2.875</v>
      </c>
      <c r="R1057" s="5">
        <f t="shared" si="183"/>
        <v>-2.875</v>
      </c>
      <c r="S1057" s="15">
        <f t="shared" si="184"/>
        <v>-1</v>
      </c>
      <c r="T1057">
        <v>0</v>
      </c>
      <c r="U1057" s="5" t="str">
        <f t="shared" si="185"/>
        <v>NA</v>
      </c>
      <c r="V1057" s="15">
        <f t="shared" si="186"/>
        <v>0</v>
      </c>
      <c r="W1057" s="15">
        <f t="shared" si="187"/>
        <v>0</v>
      </c>
      <c r="X1057" s="5">
        <f t="shared" si="188"/>
        <v>0</v>
      </c>
      <c r="Y1057" s="5">
        <f t="shared" si="189"/>
        <v>2.5874999999999999</v>
      </c>
      <c r="Z1057" s="5">
        <f t="shared" si="190"/>
        <v>-3.0187500000000003</v>
      </c>
      <c r="AA1057" s="5">
        <f t="shared" si="191"/>
        <v>0.28750000000000009</v>
      </c>
      <c r="AB1057" s="5">
        <f t="shared" si="192"/>
        <v>0.14375000000000027</v>
      </c>
    </row>
    <row r="1058" spans="1:28" x14ac:dyDescent="0.55000000000000004">
      <c r="A1058" s="3" t="s">
        <v>79</v>
      </c>
      <c r="B1058" s="3" t="s">
        <v>1948</v>
      </c>
      <c r="C1058" t="s">
        <v>66</v>
      </c>
      <c r="D1058" s="3" t="s">
        <v>36</v>
      </c>
      <c r="E1058" s="3" t="s">
        <v>36</v>
      </c>
      <c r="F1058" s="3" t="s">
        <v>77</v>
      </c>
      <c r="G1058" s="5">
        <v>0.5625</v>
      </c>
      <c r="H1058">
        <v>3</v>
      </c>
      <c r="I1058" s="5">
        <v>2.9749999874999995</v>
      </c>
      <c r="J1058" s="5">
        <v>0.99166666249999991</v>
      </c>
      <c r="K1058">
        <v>462</v>
      </c>
      <c r="L1058" s="15">
        <v>6.4935064935064905E-3</v>
      </c>
      <c r="M1058" s="13">
        <v>2.6145021645021602</v>
      </c>
      <c r="N1058" s="15">
        <v>0</v>
      </c>
      <c r="O1058" s="5">
        <v>0</v>
      </c>
      <c r="P1058" s="5">
        <v>0</v>
      </c>
      <c r="Q1058" s="5">
        <f t="shared" si="182"/>
        <v>2.9749999874999995</v>
      </c>
      <c r="R1058" s="5">
        <f t="shared" si="183"/>
        <v>-2.9749999874999995</v>
      </c>
      <c r="S1058" s="15">
        <f t="shared" si="184"/>
        <v>-1</v>
      </c>
      <c r="T1058">
        <v>0</v>
      </c>
      <c r="U1058" s="5" t="str">
        <f t="shared" si="185"/>
        <v>NA</v>
      </c>
      <c r="V1058" s="15">
        <f t="shared" si="186"/>
        <v>0</v>
      </c>
      <c r="W1058" s="15">
        <f t="shared" si="187"/>
        <v>0</v>
      </c>
      <c r="X1058" s="5">
        <f t="shared" si="188"/>
        <v>0</v>
      </c>
      <c r="Y1058" s="5">
        <f t="shared" si="189"/>
        <v>2.6774999887499997</v>
      </c>
      <c r="Z1058" s="5">
        <f t="shared" si="190"/>
        <v>-3.1237499868749996</v>
      </c>
      <c r="AA1058" s="5">
        <f t="shared" si="191"/>
        <v>0.29749999874999977</v>
      </c>
      <c r="AB1058" s="5">
        <f t="shared" si="192"/>
        <v>0.14874999937500011</v>
      </c>
    </row>
    <row r="1059" spans="1:28" x14ac:dyDescent="0.55000000000000004">
      <c r="A1059" s="3" t="s">
        <v>79</v>
      </c>
      <c r="B1059" s="3" t="s">
        <v>109</v>
      </c>
      <c r="C1059" t="s">
        <v>66</v>
      </c>
      <c r="D1059" s="3" t="s">
        <v>36</v>
      </c>
      <c r="E1059" s="3" t="s">
        <v>36</v>
      </c>
      <c r="F1059" s="3" t="s">
        <v>82</v>
      </c>
      <c r="G1059" s="5">
        <v>0.5625</v>
      </c>
      <c r="H1059">
        <v>6</v>
      </c>
      <c r="I1059" s="5">
        <v>3.0874999500000002</v>
      </c>
      <c r="J1059" s="5">
        <v>0.51458332500000004</v>
      </c>
      <c r="K1059">
        <v>88</v>
      </c>
      <c r="L1059" s="15">
        <v>6.8181818181818205E-2</v>
      </c>
      <c r="M1059" s="13">
        <v>2.8204545454545502</v>
      </c>
      <c r="N1059" s="15">
        <v>0</v>
      </c>
      <c r="O1059" s="5">
        <v>0</v>
      </c>
      <c r="P1059" s="5">
        <v>0</v>
      </c>
      <c r="Q1059" s="5">
        <f t="shared" si="182"/>
        <v>3.0874999500000002</v>
      </c>
      <c r="R1059" s="5">
        <f t="shared" si="183"/>
        <v>-3.0874999500000002</v>
      </c>
      <c r="S1059" s="15">
        <f t="shared" si="184"/>
        <v>-1</v>
      </c>
      <c r="T1059">
        <v>0</v>
      </c>
      <c r="U1059" s="5" t="str">
        <f t="shared" si="185"/>
        <v>NA</v>
      </c>
      <c r="V1059" s="15">
        <f t="shared" si="186"/>
        <v>0</v>
      </c>
      <c r="W1059" s="15">
        <f t="shared" si="187"/>
        <v>0</v>
      </c>
      <c r="X1059" s="5">
        <f t="shared" si="188"/>
        <v>0</v>
      </c>
      <c r="Y1059" s="5">
        <f t="shared" si="189"/>
        <v>2.7787499550000003</v>
      </c>
      <c r="Z1059" s="5">
        <f t="shared" si="190"/>
        <v>-3.2418749475000004</v>
      </c>
      <c r="AA1059" s="5">
        <f t="shared" si="191"/>
        <v>0.30874999499999989</v>
      </c>
      <c r="AB1059" s="5">
        <f t="shared" si="192"/>
        <v>0.15437499750000017</v>
      </c>
    </row>
    <row r="1060" spans="1:28" x14ac:dyDescent="0.55000000000000004">
      <c r="A1060" s="3" t="s">
        <v>79</v>
      </c>
      <c r="B1060" s="3" t="s">
        <v>1951</v>
      </c>
      <c r="C1060" t="s">
        <v>66</v>
      </c>
      <c r="D1060" s="3" t="s">
        <v>36</v>
      </c>
      <c r="E1060" s="3" t="s">
        <v>36</v>
      </c>
      <c r="F1060" s="3" t="s">
        <v>77</v>
      </c>
      <c r="G1060" s="5">
        <v>0.5625</v>
      </c>
      <c r="H1060">
        <v>9</v>
      </c>
      <c r="I1060" s="5">
        <v>6.4874999249999998</v>
      </c>
      <c r="J1060" s="5">
        <v>0.72083332499999997</v>
      </c>
      <c r="K1060">
        <v>1974</v>
      </c>
      <c r="L1060" s="15">
        <v>4.5592705167173207E-3</v>
      </c>
      <c r="M1060" s="13">
        <v>2.27608915906788</v>
      </c>
      <c r="N1060" s="15">
        <v>0</v>
      </c>
      <c r="O1060" s="5">
        <v>0</v>
      </c>
      <c r="P1060" s="5">
        <v>0</v>
      </c>
      <c r="Q1060" s="5">
        <f t="shared" si="182"/>
        <v>6.4874999249999998</v>
      </c>
      <c r="R1060" s="5">
        <f t="shared" si="183"/>
        <v>-6.4874999249999998</v>
      </c>
      <c r="S1060" s="15">
        <f t="shared" si="184"/>
        <v>-1</v>
      </c>
      <c r="T1060">
        <v>0</v>
      </c>
      <c r="U1060" s="5" t="str">
        <f t="shared" si="185"/>
        <v>NA</v>
      </c>
      <c r="V1060" s="15">
        <f t="shared" si="186"/>
        <v>0</v>
      </c>
      <c r="W1060" s="15">
        <f t="shared" si="187"/>
        <v>0</v>
      </c>
      <c r="X1060" s="5">
        <f t="shared" si="188"/>
        <v>0</v>
      </c>
      <c r="Y1060" s="5">
        <f t="shared" si="189"/>
        <v>5.8387499324999999</v>
      </c>
      <c r="Z1060" s="5">
        <f t="shared" si="190"/>
        <v>-6.8118749212500003</v>
      </c>
      <c r="AA1060" s="5">
        <f t="shared" si="191"/>
        <v>0.64874999249999998</v>
      </c>
      <c r="AB1060" s="5">
        <f t="shared" si="192"/>
        <v>0.32437499625000044</v>
      </c>
    </row>
    <row r="1061" spans="1:28" x14ac:dyDescent="0.55000000000000004">
      <c r="A1061" s="3" t="s">
        <v>79</v>
      </c>
      <c r="B1061" s="3" t="s">
        <v>1953</v>
      </c>
      <c r="C1061" t="s">
        <v>66</v>
      </c>
      <c r="D1061" s="3" t="s">
        <v>36</v>
      </c>
      <c r="E1061" s="3" t="s">
        <v>36</v>
      </c>
      <c r="F1061" s="3" t="s">
        <v>50</v>
      </c>
      <c r="G1061" s="5">
        <v>0.5625</v>
      </c>
      <c r="H1061">
        <v>13</v>
      </c>
      <c r="I1061" s="5">
        <v>10.637499925</v>
      </c>
      <c r="J1061" s="5">
        <v>0.81826922499999999</v>
      </c>
      <c r="K1061">
        <v>581</v>
      </c>
      <c r="L1061" s="15">
        <v>2.2375215146299497E-2</v>
      </c>
      <c r="M1061" s="13">
        <v>3.2247848537005201</v>
      </c>
      <c r="N1061" s="15">
        <v>0</v>
      </c>
      <c r="O1061" s="5">
        <v>0</v>
      </c>
      <c r="P1061" s="5">
        <v>0</v>
      </c>
      <c r="Q1061" s="5">
        <f t="shared" si="182"/>
        <v>10.637499925</v>
      </c>
      <c r="R1061" s="5">
        <f t="shared" si="183"/>
        <v>-10.637499925</v>
      </c>
      <c r="S1061" s="15">
        <f t="shared" si="184"/>
        <v>-1</v>
      </c>
      <c r="T1061">
        <v>0</v>
      </c>
      <c r="U1061" s="5" t="str">
        <f t="shared" si="185"/>
        <v>NA</v>
      </c>
      <c r="V1061" s="15">
        <f t="shared" si="186"/>
        <v>0</v>
      </c>
      <c r="W1061" s="15">
        <f t="shared" si="187"/>
        <v>0</v>
      </c>
      <c r="X1061" s="5">
        <f t="shared" si="188"/>
        <v>0</v>
      </c>
      <c r="Y1061" s="5">
        <f t="shared" si="189"/>
        <v>9.5737499325000002</v>
      </c>
      <c r="Z1061" s="5">
        <f t="shared" si="190"/>
        <v>-11.16937492125</v>
      </c>
      <c r="AA1061" s="5">
        <f t="shared" si="191"/>
        <v>1.0637499925</v>
      </c>
      <c r="AB1061" s="5">
        <f t="shared" si="192"/>
        <v>0.53187499625000001</v>
      </c>
    </row>
    <row r="1062" spans="1:28" x14ac:dyDescent="0.55000000000000004">
      <c r="A1062" s="3" t="s">
        <v>63</v>
      </c>
      <c r="B1062" s="3" t="s">
        <v>1476</v>
      </c>
      <c r="C1062" t="s">
        <v>31</v>
      </c>
      <c r="D1062" s="3" t="s">
        <v>36</v>
      </c>
      <c r="E1062" s="3" t="s">
        <v>36</v>
      </c>
      <c r="F1062" s="3" t="s">
        <v>67</v>
      </c>
      <c r="G1062" s="5">
        <v>0.57499999999999996</v>
      </c>
      <c r="H1062">
        <v>2</v>
      </c>
      <c r="I1062" s="5">
        <v>1.55</v>
      </c>
      <c r="J1062" s="5">
        <v>0.77500000000000002</v>
      </c>
      <c r="K1062">
        <v>2661</v>
      </c>
      <c r="L1062" s="15">
        <v>7.5159714393085303E-4</v>
      </c>
      <c r="M1062" s="13">
        <v>1.2690341976700501</v>
      </c>
      <c r="N1062" s="15">
        <v>0</v>
      </c>
      <c r="O1062" s="5">
        <v>0</v>
      </c>
      <c r="P1062" s="5">
        <v>0</v>
      </c>
      <c r="Q1062" s="5">
        <f t="shared" si="182"/>
        <v>1.55</v>
      </c>
      <c r="R1062" s="5">
        <f t="shared" si="183"/>
        <v>-1.55</v>
      </c>
      <c r="S1062" s="15">
        <f t="shared" si="184"/>
        <v>-1</v>
      </c>
      <c r="T1062">
        <v>0</v>
      </c>
      <c r="U1062" s="5" t="str">
        <f t="shared" si="185"/>
        <v>NA</v>
      </c>
      <c r="V1062" s="15">
        <f t="shared" si="186"/>
        <v>0</v>
      </c>
      <c r="W1062" s="15">
        <f t="shared" si="187"/>
        <v>0</v>
      </c>
      <c r="X1062" s="5">
        <f t="shared" si="188"/>
        <v>0</v>
      </c>
      <c r="Y1062" s="5">
        <f t="shared" si="189"/>
        <v>1.395</v>
      </c>
      <c r="Z1062" s="5">
        <f t="shared" si="190"/>
        <v>-1.6275000000000002</v>
      </c>
      <c r="AA1062" s="5">
        <f t="shared" si="191"/>
        <v>0.15500000000000003</v>
      </c>
      <c r="AB1062" s="5">
        <f t="shared" si="192"/>
        <v>7.7500000000000124E-2</v>
      </c>
    </row>
    <row r="1063" spans="1:28" x14ac:dyDescent="0.55000000000000004">
      <c r="A1063" s="3" t="s">
        <v>63</v>
      </c>
      <c r="B1063" s="3" t="s">
        <v>1956</v>
      </c>
      <c r="C1063" t="s">
        <v>31</v>
      </c>
      <c r="D1063" s="3" t="s">
        <v>36</v>
      </c>
      <c r="E1063" s="3" t="s">
        <v>36</v>
      </c>
      <c r="F1063" s="3" t="s">
        <v>67</v>
      </c>
      <c r="G1063" s="5">
        <v>0.57499999999999996</v>
      </c>
      <c r="H1063">
        <v>6</v>
      </c>
      <c r="I1063" s="5">
        <v>2.612499975</v>
      </c>
      <c r="J1063" s="5">
        <v>0.4354166625</v>
      </c>
      <c r="K1063">
        <v>14936</v>
      </c>
      <c r="L1063" s="15">
        <v>4.0171397964649196E-4</v>
      </c>
      <c r="M1063" s="13">
        <v>2.5406467595072302</v>
      </c>
      <c r="N1063" s="15">
        <v>0</v>
      </c>
      <c r="O1063" s="5">
        <v>0</v>
      </c>
      <c r="P1063" s="5">
        <v>0</v>
      </c>
      <c r="Q1063" s="5">
        <f t="shared" si="182"/>
        <v>2.612499975</v>
      </c>
      <c r="R1063" s="5">
        <f t="shared" si="183"/>
        <v>-2.612499975</v>
      </c>
      <c r="S1063" s="15">
        <f t="shared" si="184"/>
        <v>-1</v>
      </c>
      <c r="T1063">
        <v>0</v>
      </c>
      <c r="U1063" s="5" t="str">
        <f t="shared" si="185"/>
        <v>NA</v>
      </c>
      <c r="V1063" s="15">
        <f t="shared" si="186"/>
        <v>0</v>
      </c>
      <c r="W1063" s="15">
        <f t="shared" si="187"/>
        <v>0</v>
      </c>
      <c r="X1063" s="5">
        <f t="shared" si="188"/>
        <v>0</v>
      </c>
      <c r="Y1063" s="5">
        <f t="shared" si="189"/>
        <v>2.3512499775000002</v>
      </c>
      <c r="Z1063" s="5">
        <f t="shared" si="190"/>
        <v>-2.7431249737500001</v>
      </c>
      <c r="AA1063" s="5">
        <f t="shared" si="191"/>
        <v>0.26124999749999978</v>
      </c>
      <c r="AB1063" s="5">
        <f t="shared" si="192"/>
        <v>0.13062499875000011</v>
      </c>
    </row>
    <row r="1064" spans="1:28" x14ac:dyDescent="0.55000000000000004">
      <c r="A1064" s="3" t="s">
        <v>63</v>
      </c>
      <c r="B1064" s="3" t="s">
        <v>1958</v>
      </c>
      <c r="C1064" t="s">
        <v>66</v>
      </c>
      <c r="D1064" s="3" t="s">
        <v>36</v>
      </c>
      <c r="E1064" s="3" t="s">
        <v>36</v>
      </c>
      <c r="F1064" s="3" t="s">
        <v>67</v>
      </c>
      <c r="G1064" s="5">
        <v>0.57499999999999996</v>
      </c>
      <c r="H1064">
        <v>8</v>
      </c>
      <c r="I1064" s="5">
        <v>2.8875000000000002</v>
      </c>
      <c r="J1064" s="5">
        <v>0.36093750000000002</v>
      </c>
      <c r="K1064">
        <v>616</v>
      </c>
      <c r="L1064" s="15">
        <v>1.2987012987013E-2</v>
      </c>
      <c r="M1064" s="13">
        <v>2.02987012987013</v>
      </c>
      <c r="N1064" s="15">
        <v>0</v>
      </c>
      <c r="O1064" s="5">
        <v>0</v>
      </c>
      <c r="P1064" s="5">
        <v>0</v>
      </c>
      <c r="Q1064" s="5">
        <f t="shared" si="182"/>
        <v>2.8875000000000002</v>
      </c>
      <c r="R1064" s="5">
        <f t="shared" si="183"/>
        <v>-2.8875000000000002</v>
      </c>
      <c r="S1064" s="15">
        <f t="shared" si="184"/>
        <v>-1</v>
      </c>
      <c r="T1064">
        <v>0</v>
      </c>
      <c r="U1064" s="5" t="str">
        <f t="shared" si="185"/>
        <v>NA</v>
      </c>
      <c r="V1064" s="15">
        <f t="shared" si="186"/>
        <v>0</v>
      </c>
      <c r="W1064" s="15">
        <f t="shared" si="187"/>
        <v>0</v>
      </c>
      <c r="X1064" s="5">
        <f t="shared" si="188"/>
        <v>0</v>
      </c>
      <c r="Y1064" s="5">
        <f t="shared" si="189"/>
        <v>2.5987500000000003</v>
      </c>
      <c r="Z1064" s="5">
        <f t="shared" si="190"/>
        <v>-3.0318750000000003</v>
      </c>
      <c r="AA1064" s="5">
        <f t="shared" si="191"/>
        <v>0.28874999999999984</v>
      </c>
      <c r="AB1064" s="5">
        <f t="shared" si="192"/>
        <v>0.14437500000000014</v>
      </c>
    </row>
    <row r="1065" spans="1:28" x14ac:dyDescent="0.55000000000000004">
      <c r="A1065" s="3" t="s">
        <v>63</v>
      </c>
      <c r="B1065" s="3" t="s">
        <v>1960</v>
      </c>
      <c r="C1065" t="s">
        <v>66</v>
      </c>
      <c r="D1065" s="3" t="s">
        <v>36</v>
      </c>
      <c r="E1065" s="3" t="s">
        <v>36</v>
      </c>
      <c r="F1065" s="3" t="s">
        <v>67</v>
      </c>
      <c r="G1065" s="5">
        <v>0.57499999999999996</v>
      </c>
      <c r="H1065">
        <v>7</v>
      </c>
      <c r="I1065" s="5">
        <v>4.2374999624999994</v>
      </c>
      <c r="J1065" s="5">
        <v>0.60535713749999998</v>
      </c>
      <c r="K1065">
        <v>1067</v>
      </c>
      <c r="L1065" s="15">
        <v>6.5604498594189296E-3</v>
      </c>
      <c r="M1065" s="13">
        <v>2.1020618556701001</v>
      </c>
      <c r="N1065" s="15">
        <v>0</v>
      </c>
      <c r="O1065" s="5">
        <v>0</v>
      </c>
      <c r="P1065" s="5">
        <v>0</v>
      </c>
      <c r="Q1065" s="5">
        <f t="shared" si="182"/>
        <v>4.2374999624999994</v>
      </c>
      <c r="R1065" s="5">
        <f t="shared" si="183"/>
        <v>-4.2374999624999994</v>
      </c>
      <c r="S1065" s="15">
        <f t="shared" si="184"/>
        <v>-1</v>
      </c>
      <c r="T1065">
        <v>0</v>
      </c>
      <c r="U1065" s="5" t="str">
        <f t="shared" si="185"/>
        <v>NA</v>
      </c>
      <c r="V1065" s="15">
        <f t="shared" si="186"/>
        <v>0</v>
      </c>
      <c r="W1065" s="15">
        <f t="shared" si="187"/>
        <v>0</v>
      </c>
      <c r="X1065" s="5">
        <f t="shared" si="188"/>
        <v>0</v>
      </c>
      <c r="Y1065" s="5">
        <f t="shared" si="189"/>
        <v>3.8137499662499996</v>
      </c>
      <c r="Z1065" s="5">
        <f t="shared" si="190"/>
        <v>-4.4493749606249997</v>
      </c>
      <c r="AA1065" s="5">
        <f t="shared" si="191"/>
        <v>0.42374999624999976</v>
      </c>
      <c r="AB1065" s="5">
        <f t="shared" si="192"/>
        <v>0.21187499812500032</v>
      </c>
    </row>
    <row r="1066" spans="1:28" x14ac:dyDescent="0.55000000000000004">
      <c r="A1066" s="3" t="s">
        <v>63</v>
      </c>
      <c r="B1066" s="3" t="s">
        <v>1962</v>
      </c>
      <c r="C1066" t="s">
        <v>31</v>
      </c>
      <c r="D1066" s="3" t="s">
        <v>36</v>
      </c>
      <c r="E1066" s="3" t="s">
        <v>36</v>
      </c>
      <c r="F1066" s="3" t="s">
        <v>67</v>
      </c>
      <c r="G1066" s="5">
        <v>0.57499999999999996</v>
      </c>
      <c r="H1066">
        <v>9</v>
      </c>
      <c r="I1066" s="5">
        <v>5.6999999250000002</v>
      </c>
      <c r="J1066" s="5">
        <v>0.63333332500000006</v>
      </c>
      <c r="K1066">
        <v>478</v>
      </c>
      <c r="L1066" s="15">
        <v>1.8828451882845199E-2</v>
      </c>
      <c r="M1066" s="13">
        <v>2.0882845188284498</v>
      </c>
      <c r="N1066" s="15">
        <v>0</v>
      </c>
      <c r="O1066" s="5">
        <v>0</v>
      </c>
      <c r="P1066" s="5">
        <v>0</v>
      </c>
      <c r="Q1066" s="5">
        <f t="shared" si="182"/>
        <v>5.6999999250000002</v>
      </c>
      <c r="R1066" s="5">
        <f t="shared" si="183"/>
        <v>-5.6999999250000002</v>
      </c>
      <c r="S1066" s="15">
        <f t="shared" si="184"/>
        <v>-1</v>
      </c>
      <c r="T1066">
        <v>0</v>
      </c>
      <c r="U1066" s="5" t="str">
        <f t="shared" si="185"/>
        <v>NA</v>
      </c>
      <c r="V1066" s="15">
        <f t="shared" si="186"/>
        <v>0</v>
      </c>
      <c r="W1066" s="15">
        <f t="shared" si="187"/>
        <v>0</v>
      </c>
      <c r="X1066" s="5">
        <f t="shared" si="188"/>
        <v>0</v>
      </c>
      <c r="Y1066" s="5">
        <f t="shared" si="189"/>
        <v>5.1299999325000005</v>
      </c>
      <c r="Z1066" s="5">
        <f t="shared" si="190"/>
        <v>-5.98499992125</v>
      </c>
      <c r="AA1066" s="5">
        <f t="shared" si="191"/>
        <v>0.56999999249999966</v>
      </c>
      <c r="AB1066" s="5">
        <f t="shared" si="192"/>
        <v>0.28499999624999983</v>
      </c>
    </row>
    <row r="1067" spans="1:28" x14ac:dyDescent="0.55000000000000004">
      <c r="A1067" s="3" t="s">
        <v>63</v>
      </c>
      <c r="B1067" s="3" t="s">
        <v>1964</v>
      </c>
      <c r="C1067" t="s">
        <v>66</v>
      </c>
      <c r="D1067" s="3" t="s">
        <v>36</v>
      </c>
      <c r="E1067" s="3" t="s">
        <v>36</v>
      </c>
      <c r="F1067" s="3" t="s">
        <v>67</v>
      </c>
      <c r="G1067" s="5">
        <v>0.57499999999999996</v>
      </c>
      <c r="H1067">
        <v>11</v>
      </c>
      <c r="I1067" s="5">
        <v>6.1875</v>
      </c>
      <c r="J1067" s="5">
        <v>0.5625</v>
      </c>
      <c r="K1067">
        <v>482</v>
      </c>
      <c r="L1067" s="15">
        <v>2.2821576763485497E-2</v>
      </c>
      <c r="M1067" s="13">
        <v>1.6049792531120299</v>
      </c>
      <c r="N1067" s="15">
        <v>0</v>
      </c>
      <c r="O1067" s="5">
        <v>0</v>
      </c>
      <c r="P1067" s="5">
        <v>0</v>
      </c>
      <c r="Q1067" s="5">
        <f t="shared" si="182"/>
        <v>6.1875</v>
      </c>
      <c r="R1067" s="5">
        <f t="shared" si="183"/>
        <v>-6.1875</v>
      </c>
      <c r="S1067" s="15">
        <f t="shared" si="184"/>
        <v>-1</v>
      </c>
      <c r="T1067">
        <v>0</v>
      </c>
      <c r="U1067" s="5" t="str">
        <f t="shared" si="185"/>
        <v>NA</v>
      </c>
      <c r="V1067" s="15">
        <f t="shared" si="186"/>
        <v>0</v>
      </c>
      <c r="W1067" s="15">
        <f t="shared" si="187"/>
        <v>0</v>
      </c>
      <c r="X1067" s="5">
        <f t="shared" si="188"/>
        <v>0</v>
      </c>
      <c r="Y1067" s="5">
        <f t="shared" si="189"/>
        <v>5.5687500000000005</v>
      </c>
      <c r="Z1067" s="5">
        <f t="shared" si="190"/>
        <v>-6.4968750000000002</v>
      </c>
      <c r="AA1067" s="5">
        <f t="shared" si="191"/>
        <v>0.61874999999999947</v>
      </c>
      <c r="AB1067" s="5">
        <f t="shared" si="192"/>
        <v>0.30937500000000018</v>
      </c>
    </row>
    <row r="1068" spans="1:28" x14ac:dyDescent="0.55000000000000004">
      <c r="A1068" s="3" t="s">
        <v>63</v>
      </c>
      <c r="B1068" s="3" t="s">
        <v>1737</v>
      </c>
      <c r="C1068" t="s">
        <v>31</v>
      </c>
      <c r="D1068" s="3" t="s">
        <v>36</v>
      </c>
      <c r="E1068" s="3" t="s">
        <v>36</v>
      </c>
      <c r="F1068" s="3" t="s">
        <v>67</v>
      </c>
      <c r="G1068" s="5">
        <v>0.57499999999999996</v>
      </c>
      <c r="H1068">
        <v>11</v>
      </c>
      <c r="I1068" s="5">
        <v>8.9375</v>
      </c>
      <c r="J1068" s="5">
        <v>0.8125</v>
      </c>
      <c r="K1068">
        <v>8617</v>
      </c>
      <c r="L1068" s="15">
        <v>1.2765463618428703E-3</v>
      </c>
      <c r="M1068" s="13">
        <v>2.6575026111175601</v>
      </c>
      <c r="N1068" s="15">
        <v>0</v>
      </c>
      <c r="O1068" s="5">
        <v>0</v>
      </c>
      <c r="P1068" s="5">
        <v>0</v>
      </c>
      <c r="Q1068" s="5">
        <f t="shared" si="182"/>
        <v>8.9375</v>
      </c>
      <c r="R1068" s="5">
        <f t="shared" si="183"/>
        <v>-8.9375</v>
      </c>
      <c r="S1068" s="15">
        <f t="shared" si="184"/>
        <v>-1</v>
      </c>
      <c r="T1068">
        <v>0</v>
      </c>
      <c r="U1068" s="5" t="str">
        <f t="shared" si="185"/>
        <v>NA</v>
      </c>
      <c r="V1068" s="15">
        <f t="shared" si="186"/>
        <v>0</v>
      </c>
      <c r="W1068" s="15">
        <f t="shared" si="187"/>
        <v>0</v>
      </c>
      <c r="X1068" s="5">
        <f t="shared" si="188"/>
        <v>0</v>
      </c>
      <c r="Y1068" s="5">
        <f t="shared" si="189"/>
        <v>8.0437500000000011</v>
      </c>
      <c r="Z1068" s="5">
        <f t="shared" si="190"/>
        <v>-9.3843750000000004</v>
      </c>
      <c r="AA1068" s="5">
        <f t="shared" si="191"/>
        <v>0.89374999999999893</v>
      </c>
      <c r="AB1068" s="5">
        <f t="shared" si="192"/>
        <v>0.44687500000000036</v>
      </c>
    </row>
    <row r="1069" spans="1:28" x14ac:dyDescent="0.55000000000000004">
      <c r="A1069" s="3" t="s">
        <v>63</v>
      </c>
      <c r="B1069" s="3" t="s">
        <v>1967</v>
      </c>
      <c r="C1069" t="s">
        <v>66</v>
      </c>
      <c r="D1069" s="3" t="s">
        <v>36</v>
      </c>
      <c r="E1069" s="3" t="s">
        <v>36</v>
      </c>
      <c r="F1069" s="3" t="s">
        <v>67</v>
      </c>
      <c r="G1069" s="5">
        <v>0.57499999999999996</v>
      </c>
      <c r="H1069">
        <v>16</v>
      </c>
      <c r="I1069" s="5">
        <v>10.074999999999999</v>
      </c>
      <c r="J1069" s="5">
        <v>0.62968749999999996</v>
      </c>
      <c r="K1069">
        <v>548</v>
      </c>
      <c r="L1069" s="15">
        <v>2.9197080291970798E-2</v>
      </c>
      <c r="M1069" s="13">
        <v>1.6529197080292</v>
      </c>
      <c r="N1069" s="15">
        <v>0</v>
      </c>
      <c r="O1069" s="5">
        <v>0</v>
      </c>
      <c r="P1069" s="5">
        <v>0</v>
      </c>
      <c r="Q1069" s="5">
        <f t="shared" si="182"/>
        <v>10.074999999999999</v>
      </c>
      <c r="R1069" s="5">
        <f t="shared" si="183"/>
        <v>-10.074999999999999</v>
      </c>
      <c r="S1069" s="15">
        <f t="shared" si="184"/>
        <v>-1</v>
      </c>
      <c r="T1069">
        <v>0</v>
      </c>
      <c r="U1069" s="5" t="str">
        <f t="shared" si="185"/>
        <v>NA</v>
      </c>
      <c r="V1069" s="15">
        <f t="shared" si="186"/>
        <v>0</v>
      </c>
      <c r="W1069" s="15">
        <f t="shared" si="187"/>
        <v>0</v>
      </c>
      <c r="X1069" s="5">
        <f t="shared" si="188"/>
        <v>0</v>
      </c>
      <c r="Y1069" s="5">
        <f t="shared" si="189"/>
        <v>9.067499999999999</v>
      </c>
      <c r="Z1069" s="5">
        <f t="shared" si="190"/>
        <v>-10.578749999999999</v>
      </c>
      <c r="AA1069" s="5">
        <f t="shared" si="191"/>
        <v>1.0075000000000003</v>
      </c>
      <c r="AB1069" s="5">
        <f t="shared" si="192"/>
        <v>0.50375000000000014</v>
      </c>
    </row>
    <row r="1070" spans="1:28" x14ac:dyDescent="0.55000000000000004">
      <c r="A1070" s="3" t="s">
        <v>79</v>
      </c>
      <c r="B1070" s="3" t="s">
        <v>1969</v>
      </c>
      <c r="C1070" t="s">
        <v>66</v>
      </c>
      <c r="D1070" s="3" t="s">
        <v>36</v>
      </c>
      <c r="E1070" s="3" t="s">
        <v>36</v>
      </c>
      <c r="F1070" s="3" t="s">
        <v>77</v>
      </c>
      <c r="G1070" s="5">
        <v>0.57499999999999996</v>
      </c>
      <c r="H1070">
        <v>1</v>
      </c>
      <c r="I1070" s="5">
        <v>0.41249999999999998</v>
      </c>
      <c r="J1070" s="5">
        <v>0.41249999999999998</v>
      </c>
      <c r="K1070">
        <v>944</v>
      </c>
      <c r="L1070" s="15">
        <v>1.0593220338983101E-3</v>
      </c>
      <c r="M1070" s="13">
        <v>3.2372881355932202</v>
      </c>
      <c r="N1070" s="15">
        <v>0</v>
      </c>
      <c r="O1070" s="5">
        <v>0</v>
      </c>
      <c r="P1070" s="5">
        <v>0</v>
      </c>
      <c r="Q1070" s="5">
        <f t="shared" si="182"/>
        <v>0.41249999999999998</v>
      </c>
      <c r="R1070" s="5">
        <f t="shared" si="183"/>
        <v>-0.41249999999999998</v>
      </c>
      <c r="S1070" s="15">
        <f t="shared" si="184"/>
        <v>-1</v>
      </c>
      <c r="T1070">
        <v>0</v>
      </c>
      <c r="U1070" s="5" t="str">
        <f t="shared" si="185"/>
        <v>NA</v>
      </c>
      <c r="V1070" s="15">
        <f t="shared" si="186"/>
        <v>0</v>
      </c>
      <c r="W1070" s="15">
        <f t="shared" si="187"/>
        <v>0</v>
      </c>
      <c r="X1070" s="5">
        <f t="shared" si="188"/>
        <v>0</v>
      </c>
      <c r="Y1070" s="5">
        <f t="shared" si="189"/>
        <v>0.37124999999999997</v>
      </c>
      <c r="Z1070" s="5">
        <f t="shared" si="190"/>
        <v>-0.43312499999999998</v>
      </c>
      <c r="AA1070" s="5">
        <f t="shared" si="191"/>
        <v>4.1250000000000009E-2</v>
      </c>
      <c r="AB1070" s="5">
        <f t="shared" si="192"/>
        <v>2.0625000000000004E-2</v>
      </c>
    </row>
    <row r="1071" spans="1:28" x14ac:dyDescent="0.55000000000000004">
      <c r="A1071" s="3" t="s">
        <v>79</v>
      </c>
      <c r="B1071" s="3" t="s">
        <v>1925</v>
      </c>
      <c r="C1071" t="s">
        <v>66</v>
      </c>
      <c r="D1071" s="3" t="s">
        <v>36</v>
      </c>
      <c r="E1071" s="3" t="s">
        <v>36</v>
      </c>
      <c r="F1071" s="3" t="s">
        <v>50</v>
      </c>
      <c r="G1071" s="5">
        <v>0.57499999999999996</v>
      </c>
      <c r="H1071">
        <v>1</v>
      </c>
      <c r="I1071" s="5">
        <v>0.67500000000000004</v>
      </c>
      <c r="J1071" s="5">
        <v>0.67500000000000004</v>
      </c>
      <c r="K1071">
        <v>301</v>
      </c>
      <c r="L1071" s="15">
        <v>3.3222591362126199E-3</v>
      </c>
      <c r="M1071" s="13">
        <v>2.2398671096345502</v>
      </c>
      <c r="N1071" s="15">
        <v>0</v>
      </c>
      <c r="O1071" s="5">
        <v>0</v>
      </c>
      <c r="P1071" s="5">
        <v>0</v>
      </c>
      <c r="Q1071" s="5">
        <f t="shared" si="182"/>
        <v>0.67500000000000004</v>
      </c>
      <c r="R1071" s="5">
        <f t="shared" si="183"/>
        <v>-0.67500000000000004</v>
      </c>
      <c r="S1071" s="15">
        <f t="shared" si="184"/>
        <v>-1</v>
      </c>
      <c r="T1071">
        <v>0</v>
      </c>
      <c r="U1071" s="5" t="str">
        <f t="shared" si="185"/>
        <v>NA</v>
      </c>
      <c r="V1071" s="15">
        <f t="shared" si="186"/>
        <v>0</v>
      </c>
      <c r="W1071" s="15">
        <f t="shared" si="187"/>
        <v>0</v>
      </c>
      <c r="X1071" s="5">
        <f t="shared" si="188"/>
        <v>0</v>
      </c>
      <c r="Y1071" s="5">
        <f t="shared" si="189"/>
        <v>0.60750000000000004</v>
      </c>
      <c r="Z1071" s="5">
        <f t="shared" si="190"/>
        <v>-0.7087500000000001</v>
      </c>
      <c r="AA1071" s="5">
        <f t="shared" si="191"/>
        <v>6.7500000000000004E-2</v>
      </c>
      <c r="AB1071" s="5">
        <f t="shared" si="192"/>
        <v>3.3750000000000058E-2</v>
      </c>
    </row>
    <row r="1072" spans="1:28" x14ac:dyDescent="0.55000000000000004">
      <c r="A1072" s="3" t="s">
        <v>79</v>
      </c>
      <c r="B1072" s="3" t="s">
        <v>1972</v>
      </c>
      <c r="C1072" t="s">
        <v>31</v>
      </c>
      <c r="D1072" s="3" t="s">
        <v>36</v>
      </c>
      <c r="E1072" s="3" t="s">
        <v>36</v>
      </c>
      <c r="F1072" s="3" t="s">
        <v>77</v>
      </c>
      <c r="G1072" s="5">
        <v>0.57499999999999996</v>
      </c>
      <c r="H1072">
        <v>2</v>
      </c>
      <c r="I1072" s="5">
        <v>1.5625</v>
      </c>
      <c r="J1072" s="5">
        <v>0.78125</v>
      </c>
      <c r="K1072">
        <v>37</v>
      </c>
      <c r="L1072" s="15">
        <v>5.4054054054054099E-2</v>
      </c>
      <c r="M1072" s="13">
        <v>2.3729729729729701</v>
      </c>
      <c r="N1072" s="15">
        <v>0</v>
      </c>
      <c r="O1072" s="5">
        <v>0</v>
      </c>
      <c r="P1072" s="5">
        <v>0</v>
      </c>
      <c r="Q1072" s="5">
        <f t="shared" si="182"/>
        <v>1.5625</v>
      </c>
      <c r="R1072" s="5">
        <f t="shared" si="183"/>
        <v>-1.5625</v>
      </c>
      <c r="S1072" s="15">
        <f t="shared" si="184"/>
        <v>-1</v>
      </c>
      <c r="T1072">
        <v>0</v>
      </c>
      <c r="U1072" s="5" t="str">
        <f t="shared" si="185"/>
        <v>NA</v>
      </c>
      <c r="V1072" s="15">
        <f t="shared" si="186"/>
        <v>0</v>
      </c>
      <c r="W1072" s="15">
        <f t="shared" si="187"/>
        <v>0</v>
      </c>
      <c r="X1072" s="5">
        <f t="shared" si="188"/>
        <v>0</v>
      </c>
      <c r="Y1072" s="5">
        <f t="shared" si="189"/>
        <v>1.40625</v>
      </c>
      <c r="Z1072" s="5">
        <f t="shared" si="190"/>
        <v>-1.640625</v>
      </c>
      <c r="AA1072" s="5">
        <f t="shared" si="191"/>
        <v>0.15625</v>
      </c>
      <c r="AB1072" s="5">
        <f t="shared" si="192"/>
        <v>7.8125E-2</v>
      </c>
    </row>
    <row r="1073" spans="1:28" x14ac:dyDescent="0.55000000000000004">
      <c r="A1073" s="3" t="s">
        <v>79</v>
      </c>
      <c r="B1073" s="3" t="s">
        <v>1974</v>
      </c>
      <c r="C1073" t="s">
        <v>66</v>
      </c>
      <c r="D1073" s="3" t="s">
        <v>36</v>
      </c>
      <c r="E1073" s="3" t="s">
        <v>36</v>
      </c>
      <c r="F1073" s="3" t="s">
        <v>50</v>
      </c>
      <c r="G1073" s="5">
        <v>0.57499999999999996</v>
      </c>
      <c r="H1073">
        <v>2</v>
      </c>
      <c r="I1073" s="5">
        <v>1.95</v>
      </c>
      <c r="J1073" s="5">
        <v>0.97499999999999998</v>
      </c>
      <c r="K1073">
        <v>64</v>
      </c>
      <c r="L1073" s="15">
        <v>3.125E-2</v>
      </c>
      <c r="M1073" s="13">
        <v>2.5953124999999999</v>
      </c>
      <c r="N1073" s="15">
        <v>0</v>
      </c>
      <c r="O1073" s="5">
        <v>0</v>
      </c>
      <c r="P1073" s="5">
        <v>0</v>
      </c>
      <c r="Q1073" s="5">
        <f t="shared" si="182"/>
        <v>1.95</v>
      </c>
      <c r="R1073" s="5">
        <f t="shared" si="183"/>
        <v>-1.95</v>
      </c>
      <c r="S1073" s="15">
        <f t="shared" si="184"/>
        <v>-1</v>
      </c>
      <c r="T1073">
        <v>0</v>
      </c>
      <c r="U1073" s="5" t="str">
        <f t="shared" si="185"/>
        <v>NA</v>
      </c>
      <c r="V1073" s="15">
        <f t="shared" si="186"/>
        <v>0</v>
      </c>
      <c r="W1073" s="15">
        <f t="shared" si="187"/>
        <v>0</v>
      </c>
      <c r="X1073" s="5">
        <f t="shared" si="188"/>
        <v>0</v>
      </c>
      <c r="Y1073" s="5">
        <f t="shared" si="189"/>
        <v>1.7549999999999999</v>
      </c>
      <c r="Z1073" s="5">
        <f t="shared" si="190"/>
        <v>-2.0474999999999999</v>
      </c>
      <c r="AA1073" s="5">
        <f t="shared" si="191"/>
        <v>0.19500000000000006</v>
      </c>
      <c r="AB1073" s="5">
        <f t="shared" si="192"/>
        <v>9.749999999999992E-2</v>
      </c>
    </row>
    <row r="1074" spans="1:28" x14ac:dyDescent="0.55000000000000004">
      <c r="A1074" s="3" t="s">
        <v>79</v>
      </c>
      <c r="B1074" s="3" t="s">
        <v>1976</v>
      </c>
      <c r="C1074" t="s">
        <v>31</v>
      </c>
      <c r="D1074" s="3" t="s">
        <v>36</v>
      </c>
      <c r="E1074" s="3" t="s">
        <v>36</v>
      </c>
      <c r="F1074" s="3" t="s">
        <v>77</v>
      </c>
      <c r="G1074" s="5">
        <v>0.57499999999999996</v>
      </c>
      <c r="H1074">
        <v>4</v>
      </c>
      <c r="I1074" s="5">
        <v>2.5125000000000002</v>
      </c>
      <c r="J1074" s="5">
        <v>0.62812500000000004</v>
      </c>
      <c r="K1074">
        <v>2577</v>
      </c>
      <c r="L1074" s="15">
        <v>1.55219247186651E-3</v>
      </c>
      <c r="M1074" s="13">
        <v>2.8467209934031801</v>
      </c>
      <c r="N1074" s="15">
        <v>0</v>
      </c>
      <c r="O1074" s="5">
        <v>0</v>
      </c>
      <c r="P1074" s="5">
        <v>0</v>
      </c>
      <c r="Q1074" s="5">
        <f t="shared" si="182"/>
        <v>2.5125000000000002</v>
      </c>
      <c r="R1074" s="5">
        <f t="shared" si="183"/>
        <v>-2.5125000000000002</v>
      </c>
      <c r="S1074" s="15">
        <f t="shared" si="184"/>
        <v>-1</v>
      </c>
      <c r="T1074">
        <v>0</v>
      </c>
      <c r="U1074" s="5" t="str">
        <f t="shared" si="185"/>
        <v>NA</v>
      </c>
      <c r="V1074" s="15">
        <f t="shared" si="186"/>
        <v>0</v>
      </c>
      <c r="W1074" s="15">
        <f t="shared" si="187"/>
        <v>0</v>
      </c>
      <c r="X1074" s="5">
        <f t="shared" si="188"/>
        <v>0</v>
      </c>
      <c r="Y1074" s="5">
        <f t="shared" si="189"/>
        <v>2.2612500000000004</v>
      </c>
      <c r="Z1074" s="5">
        <f t="shared" si="190"/>
        <v>-2.6381250000000005</v>
      </c>
      <c r="AA1074" s="5">
        <f t="shared" si="191"/>
        <v>0.25124999999999975</v>
      </c>
      <c r="AB1074" s="5">
        <f t="shared" si="192"/>
        <v>0.12562500000000032</v>
      </c>
    </row>
    <row r="1075" spans="1:28" x14ac:dyDescent="0.55000000000000004">
      <c r="A1075" s="3" t="s">
        <v>79</v>
      </c>
      <c r="B1075" s="3" t="s">
        <v>1978</v>
      </c>
      <c r="C1075" t="s">
        <v>31</v>
      </c>
      <c r="D1075" s="3" t="s">
        <v>36</v>
      </c>
      <c r="E1075" s="3" t="s">
        <v>36</v>
      </c>
      <c r="F1075" s="3" t="s">
        <v>77</v>
      </c>
      <c r="G1075" s="5">
        <v>0.57499999999999996</v>
      </c>
      <c r="H1075">
        <v>6</v>
      </c>
      <c r="I1075" s="5">
        <v>3.2499999750000006</v>
      </c>
      <c r="J1075" s="5">
        <v>0.54166666250000006</v>
      </c>
      <c r="K1075">
        <v>322</v>
      </c>
      <c r="L1075" s="15">
        <v>1.8633540372670801E-2</v>
      </c>
      <c r="M1075" s="13">
        <v>3.4031055900621099</v>
      </c>
      <c r="N1075" s="15">
        <v>0</v>
      </c>
      <c r="O1075" s="5">
        <v>0</v>
      </c>
      <c r="P1075" s="5">
        <v>0</v>
      </c>
      <c r="Q1075" s="5">
        <f t="shared" si="182"/>
        <v>3.2499999750000006</v>
      </c>
      <c r="R1075" s="5">
        <f t="shared" si="183"/>
        <v>-3.2499999750000006</v>
      </c>
      <c r="S1075" s="15">
        <f t="shared" si="184"/>
        <v>-1</v>
      </c>
      <c r="T1075">
        <v>0</v>
      </c>
      <c r="U1075" s="5" t="str">
        <f t="shared" si="185"/>
        <v>NA</v>
      </c>
      <c r="V1075" s="15">
        <f t="shared" si="186"/>
        <v>0</v>
      </c>
      <c r="W1075" s="15">
        <f t="shared" si="187"/>
        <v>0</v>
      </c>
      <c r="X1075" s="5">
        <f t="shared" si="188"/>
        <v>0</v>
      </c>
      <c r="Y1075" s="5">
        <f t="shared" si="189"/>
        <v>2.9249999775000006</v>
      </c>
      <c r="Z1075" s="5">
        <f t="shared" si="190"/>
        <v>-3.4124999737500006</v>
      </c>
      <c r="AA1075" s="5">
        <f t="shared" si="191"/>
        <v>0.32499999749999997</v>
      </c>
      <c r="AB1075" s="5">
        <f t="shared" si="192"/>
        <v>0.16249999874999999</v>
      </c>
    </row>
    <row r="1076" spans="1:28" x14ac:dyDescent="0.55000000000000004">
      <c r="A1076" s="3" t="s">
        <v>79</v>
      </c>
      <c r="B1076" s="3" t="s">
        <v>1981</v>
      </c>
      <c r="C1076" t="s">
        <v>66</v>
      </c>
      <c r="D1076" s="3" t="s">
        <v>36</v>
      </c>
      <c r="E1076" s="3" t="s">
        <v>36</v>
      </c>
      <c r="F1076" s="3" t="s">
        <v>77</v>
      </c>
      <c r="G1076" s="5">
        <v>0.57499999999999996</v>
      </c>
      <c r="H1076">
        <v>3</v>
      </c>
      <c r="I1076" s="5">
        <v>3.3874999875</v>
      </c>
      <c r="J1076" s="5">
        <v>1.1291666625000001</v>
      </c>
      <c r="K1076">
        <v>1348</v>
      </c>
      <c r="L1076" s="15">
        <v>2.2255192878338301E-3</v>
      </c>
      <c r="M1076" s="13">
        <v>3.3344213649851602</v>
      </c>
      <c r="N1076" s="15">
        <v>0</v>
      </c>
      <c r="O1076" s="5">
        <v>0</v>
      </c>
      <c r="P1076" s="5">
        <v>0</v>
      </c>
      <c r="Q1076" s="5">
        <f t="shared" si="182"/>
        <v>3.3874999875</v>
      </c>
      <c r="R1076" s="5">
        <f t="shared" si="183"/>
        <v>-3.3874999875</v>
      </c>
      <c r="S1076" s="15">
        <f t="shared" si="184"/>
        <v>-1</v>
      </c>
      <c r="T1076">
        <v>0</v>
      </c>
      <c r="U1076" s="5" t="str">
        <f t="shared" si="185"/>
        <v>NA</v>
      </c>
      <c r="V1076" s="15">
        <f t="shared" si="186"/>
        <v>0</v>
      </c>
      <c r="W1076" s="15">
        <f t="shared" si="187"/>
        <v>0</v>
      </c>
      <c r="X1076" s="5">
        <f t="shared" si="188"/>
        <v>0</v>
      </c>
      <c r="Y1076" s="5">
        <f t="shared" si="189"/>
        <v>3.04874998875</v>
      </c>
      <c r="Z1076" s="5">
        <f t="shared" si="190"/>
        <v>-3.556874986875</v>
      </c>
      <c r="AA1076" s="5">
        <f t="shared" si="191"/>
        <v>0.33874999875</v>
      </c>
      <c r="AB1076" s="5">
        <f t="shared" si="192"/>
        <v>0.169374999375</v>
      </c>
    </row>
    <row r="1077" spans="1:28" x14ac:dyDescent="0.55000000000000004">
      <c r="A1077" s="3" t="s">
        <v>79</v>
      </c>
      <c r="B1077" s="3" t="s">
        <v>1983</v>
      </c>
      <c r="C1077" t="s">
        <v>31</v>
      </c>
      <c r="D1077" s="3" t="s">
        <v>36</v>
      </c>
      <c r="E1077" s="3" t="s">
        <v>36</v>
      </c>
      <c r="F1077" s="3" t="s">
        <v>77</v>
      </c>
      <c r="G1077" s="5">
        <v>0.57499999999999996</v>
      </c>
      <c r="H1077">
        <v>2</v>
      </c>
      <c r="I1077" s="5">
        <v>3.8250000000000002</v>
      </c>
      <c r="J1077" s="5">
        <v>1.9125000000000001</v>
      </c>
      <c r="K1077">
        <v>88</v>
      </c>
      <c r="L1077" s="15">
        <v>2.2727272727272697E-2</v>
      </c>
      <c r="M1077" s="13">
        <v>2.1022727272727302</v>
      </c>
      <c r="N1077" s="15">
        <v>0</v>
      </c>
      <c r="O1077" s="5">
        <v>0</v>
      </c>
      <c r="P1077" s="5">
        <v>0</v>
      </c>
      <c r="Q1077" s="5">
        <f t="shared" si="182"/>
        <v>3.8250000000000002</v>
      </c>
      <c r="R1077" s="5">
        <f t="shared" si="183"/>
        <v>-3.8250000000000002</v>
      </c>
      <c r="S1077" s="15">
        <f t="shared" si="184"/>
        <v>-1</v>
      </c>
      <c r="T1077">
        <v>0</v>
      </c>
      <c r="U1077" s="5" t="str">
        <f t="shared" si="185"/>
        <v>NA</v>
      </c>
      <c r="V1077" s="15">
        <f t="shared" si="186"/>
        <v>0</v>
      </c>
      <c r="W1077" s="15">
        <f t="shared" si="187"/>
        <v>0</v>
      </c>
      <c r="X1077" s="5">
        <f t="shared" si="188"/>
        <v>0</v>
      </c>
      <c r="Y1077" s="5">
        <f t="shared" si="189"/>
        <v>3.4425000000000003</v>
      </c>
      <c r="Z1077" s="5">
        <f t="shared" si="190"/>
        <v>-4.0162500000000003</v>
      </c>
      <c r="AA1077" s="5">
        <f t="shared" si="191"/>
        <v>0.38249999999999984</v>
      </c>
      <c r="AB1077" s="5">
        <f t="shared" si="192"/>
        <v>0.19125000000000014</v>
      </c>
    </row>
    <row r="1078" spans="1:28" x14ac:dyDescent="0.55000000000000004">
      <c r="A1078" s="3" t="s">
        <v>79</v>
      </c>
      <c r="B1078" s="3" t="s">
        <v>1985</v>
      </c>
      <c r="C1078" t="s">
        <v>31</v>
      </c>
      <c r="D1078" s="3" t="s">
        <v>36</v>
      </c>
      <c r="E1078" s="3" t="s">
        <v>36</v>
      </c>
      <c r="F1078" s="3" t="s">
        <v>77</v>
      </c>
      <c r="G1078" s="5">
        <v>0.57499999999999996</v>
      </c>
      <c r="H1078">
        <v>4</v>
      </c>
      <c r="I1078" s="5">
        <v>3.85</v>
      </c>
      <c r="J1078" s="5">
        <v>0.96250000000000002</v>
      </c>
      <c r="K1078">
        <v>226</v>
      </c>
      <c r="L1078" s="15">
        <v>1.7699115044247801E-2</v>
      </c>
      <c r="M1078" s="13">
        <v>2.8610619469026499</v>
      </c>
      <c r="N1078" s="15">
        <v>0</v>
      </c>
      <c r="O1078" s="5">
        <v>0</v>
      </c>
      <c r="P1078" s="5">
        <v>0</v>
      </c>
      <c r="Q1078" s="5">
        <f t="shared" si="182"/>
        <v>3.85</v>
      </c>
      <c r="R1078" s="5">
        <f t="shared" si="183"/>
        <v>-3.85</v>
      </c>
      <c r="S1078" s="15">
        <f t="shared" si="184"/>
        <v>-1</v>
      </c>
      <c r="T1078">
        <v>0</v>
      </c>
      <c r="U1078" s="5" t="str">
        <f t="shared" si="185"/>
        <v>NA</v>
      </c>
      <c r="V1078" s="15">
        <f t="shared" si="186"/>
        <v>0</v>
      </c>
      <c r="W1078" s="15">
        <f t="shared" si="187"/>
        <v>0</v>
      </c>
      <c r="X1078" s="5">
        <f t="shared" si="188"/>
        <v>0</v>
      </c>
      <c r="Y1078" s="5">
        <f t="shared" si="189"/>
        <v>3.4650000000000003</v>
      </c>
      <c r="Z1078" s="5">
        <f t="shared" si="190"/>
        <v>-4.0425000000000004</v>
      </c>
      <c r="AA1078" s="5">
        <f t="shared" si="191"/>
        <v>0.38499999999999979</v>
      </c>
      <c r="AB1078" s="5">
        <f t="shared" si="192"/>
        <v>0.19250000000000034</v>
      </c>
    </row>
    <row r="1079" spans="1:28" x14ac:dyDescent="0.55000000000000004">
      <c r="A1079" s="3" t="s">
        <v>79</v>
      </c>
      <c r="B1079" s="3" t="s">
        <v>513</v>
      </c>
      <c r="C1079" t="s">
        <v>66</v>
      </c>
      <c r="D1079" s="3" t="s">
        <v>36</v>
      </c>
      <c r="E1079" s="3" t="s">
        <v>36</v>
      </c>
      <c r="F1079" s="3" t="s">
        <v>50</v>
      </c>
      <c r="G1079" s="5">
        <v>0.57499999999999996</v>
      </c>
      <c r="H1079">
        <v>10</v>
      </c>
      <c r="I1079" s="5">
        <v>4.1624999999999996</v>
      </c>
      <c r="J1079" s="5">
        <v>0.41625000000000001</v>
      </c>
      <c r="K1079">
        <v>212</v>
      </c>
      <c r="L1079" s="15">
        <v>4.71698113207547E-2</v>
      </c>
      <c r="M1079" s="13">
        <v>2.6452830188679202</v>
      </c>
      <c r="N1079" s="15">
        <v>0</v>
      </c>
      <c r="O1079" s="5">
        <v>0</v>
      </c>
      <c r="P1079" s="5">
        <v>0</v>
      </c>
      <c r="Q1079" s="5">
        <f t="shared" si="182"/>
        <v>4.1624999999999996</v>
      </c>
      <c r="R1079" s="5">
        <f t="shared" si="183"/>
        <v>-4.1624999999999996</v>
      </c>
      <c r="S1079" s="15">
        <f t="shared" si="184"/>
        <v>-1</v>
      </c>
      <c r="T1079">
        <v>0</v>
      </c>
      <c r="U1079" s="5" t="str">
        <f t="shared" si="185"/>
        <v>NA</v>
      </c>
      <c r="V1079" s="15">
        <f t="shared" si="186"/>
        <v>0</v>
      </c>
      <c r="W1079" s="15">
        <f t="shared" si="187"/>
        <v>0</v>
      </c>
      <c r="X1079" s="5">
        <f t="shared" si="188"/>
        <v>0</v>
      </c>
      <c r="Y1079" s="5">
        <f t="shared" si="189"/>
        <v>3.7462499999999999</v>
      </c>
      <c r="Z1079" s="5">
        <f t="shared" si="190"/>
        <v>-4.3706249999999995</v>
      </c>
      <c r="AA1079" s="5">
        <f t="shared" si="191"/>
        <v>0.41624999999999979</v>
      </c>
      <c r="AB1079" s="5">
        <f t="shared" si="192"/>
        <v>0.20812499999999989</v>
      </c>
    </row>
    <row r="1080" spans="1:28" x14ac:dyDescent="0.55000000000000004">
      <c r="A1080" s="3" t="s">
        <v>79</v>
      </c>
      <c r="B1080" s="3" t="s">
        <v>1988</v>
      </c>
      <c r="C1080" t="s">
        <v>66</v>
      </c>
      <c r="D1080" s="3" t="s">
        <v>36</v>
      </c>
      <c r="E1080" s="3" t="s">
        <v>36</v>
      </c>
      <c r="F1080" s="3" t="s">
        <v>50</v>
      </c>
      <c r="G1080" s="5">
        <v>0.57499999999999996</v>
      </c>
      <c r="H1080">
        <v>21</v>
      </c>
      <c r="I1080" s="5">
        <v>24.037499849999996</v>
      </c>
      <c r="J1080" s="5">
        <v>1.1446428499999999</v>
      </c>
      <c r="K1080">
        <v>658</v>
      </c>
      <c r="L1080" s="15">
        <v>3.1914893617021295E-2</v>
      </c>
      <c r="M1080" s="13">
        <v>2.9629179331306998</v>
      </c>
      <c r="N1080" s="15">
        <v>0</v>
      </c>
      <c r="O1080" s="5">
        <v>0</v>
      </c>
      <c r="P1080" s="5">
        <v>0</v>
      </c>
      <c r="Q1080" s="5">
        <f t="shared" si="182"/>
        <v>24.037499849999996</v>
      </c>
      <c r="R1080" s="5">
        <f t="shared" si="183"/>
        <v>-24.037499849999996</v>
      </c>
      <c r="S1080" s="15">
        <f t="shared" si="184"/>
        <v>-1</v>
      </c>
      <c r="T1080">
        <v>0</v>
      </c>
      <c r="U1080" s="5" t="str">
        <f t="shared" si="185"/>
        <v>NA</v>
      </c>
      <c r="V1080" s="15">
        <f t="shared" si="186"/>
        <v>0</v>
      </c>
      <c r="W1080" s="15">
        <f t="shared" si="187"/>
        <v>0</v>
      </c>
      <c r="X1080" s="5">
        <f t="shared" si="188"/>
        <v>0</v>
      </c>
      <c r="Y1080" s="5">
        <f t="shared" si="189"/>
        <v>21.633749864999999</v>
      </c>
      <c r="Z1080" s="5">
        <f t="shared" si="190"/>
        <v>-25.239374842499998</v>
      </c>
      <c r="AA1080" s="5">
        <f t="shared" si="191"/>
        <v>2.4037499849999975</v>
      </c>
      <c r="AB1080" s="5">
        <f t="shared" si="192"/>
        <v>1.2018749925000023</v>
      </c>
    </row>
    <row r="1081" spans="1:28" x14ac:dyDescent="0.55000000000000004">
      <c r="A1081" s="3" t="s">
        <v>79</v>
      </c>
      <c r="B1081" s="3" t="s">
        <v>1990</v>
      </c>
      <c r="C1081" t="s">
        <v>31</v>
      </c>
      <c r="D1081" s="3" t="s">
        <v>36</v>
      </c>
      <c r="E1081" s="3" t="s">
        <v>36</v>
      </c>
      <c r="F1081" s="3" t="s">
        <v>77</v>
      </c>
      <c r="G1081" s="5">
        <v>0.57499999999999996</v>
      </c>
      <c r="H1081">
        <v>73</v>
      </c>
      <c r="I1081" s="5">
        <v>57.574999624999997</v>
      </c>
      <c r="J1081" s="5">
        <v>0.78869862499999999</v>
      </c>
      <c r="K1081">
        <v>5043</v>
      </c>
      <c r="L1081" s="15">
        <v>1.4475510608764598E-2</v>
      </c>
      <c r="M1081" s="13">
        <v>1.6174895895300401</v>
      </c>
      <c r="N1081" s="15">
        <v>0</v>
      </c>
      <c r="O1081" s="5">
        <v>0</v>
      </c>
      <c r="P1081" s="5">
        <v>0</v>
      </c>
      <c r="Q1081" s="5">
        <f t="shared" si="182"/>
        <v>57.574999624999997</v>
      </c>
      <c r="R1081" s="5">
        <f t="shared" si="183"/>
        <v>-57.574999624999997</v>
      </c>
      <c r="S1081" s="15">
        <f t="shared" si="184"/>
        <v>-1</v>
      </c>
      <c r="T1081">
        <v>0</v>
      </c>
      <c r="U1081" s="5" t="str">
        <f t="shared" si="185"/>
        <v>NA</v>
      </c>
      <c r="V1081" s="15">
        <f t="shared" si="186"/>
        <v>0</v>
      </c>
      <c r="W1081" s="15">
        <f t="shared" si="187"/>
        <v>0</v>
      </c>
      <c r="X1081" s="5">
        <f t="shared" si="188"/>
        <v>0</v>
      </c>
      <c r="Y1081" s="5">
        <f t="shared" si="189"/>
        <v>51.817499662499998</v>
      </c>
      <c r="Z1081" s="5">
        <f t="shared" si="190"/>
        <v>-60.45374960625</v>
      </c>
      <c r="AA1081" s="5">
        <f t="shared" si="191"/>
        <v>5.757499962499999</v>
      </c>
      <c r="AB1081" s="5">
        <f t="shared" si="192"/>
        <v>2.878749981250003</v>
      </c>
    </row>
    <row r="1082" spans="1:28" x14ac:dyDescent="0.55000000000000004">
      <c r="A1082" s="3" t="s">
        <v>79</v>
      </c>
      <c r="B1082" s="3" t="s">
        <v>1992</v>
      </c>
      <c r="C1082" t="s">
        <v>66</v>
      </c>
      <c r="D1082" s="3" t="s">
        <v>36</v>
      </c>
      <c r="E1082" s="3" t="s">
        <v>36</v>
      </c>
      <c r="F1082" s="3" t="s">
        <v>77</v>
      </c>
      <c r="G1082" s="5">
        <v>0.57499999999999996</v>
      </c>
      <c r="H1082">
        <v>288</v>
      </c>
      <c r="I1082" s="5">
        <v>182.03749920000001</v>
      </c>
      <c r="J1082" s="5">
        <v>0.63207465000000007</v>
      </c>
      <c r="K1082">
        <v>7569</v>
      </c>
      <c r="L1082" s="15">
        <v>3.8049940546967899E-2</v>
      </c>
      <c r="M1082" s="13">
        <v>1.90808561236623</v>
      </c>
      <c r="N1082" s="15">
        <v>0</v>
      </c>
      <c r="O1082" s="5">
        <v>0</v>
      </c>
      <c r="P1082" s="5">
        <v>0</v>
      </c>
      <c r="Q1082" s="5">
        <f t="shared" si="182"/>
        <v>182.03749920000001</v>
      </c>
      <c r="R1082" s="5">
        <f t="shared" si="183"/>
        <v>-182.03749920000001</v>
      </c>
      <c r="S1082" s="15">
        <f t="shared" si="184"/>
        <v>-1</v>
      </c>
      <c r="T1082">
        <v>0</v>
      </c>
      <c r="U1082" s="5" t="str">
        <f t="shared" si="185"/>
        <v>NA</v>
      </c>
      <c r="V1082" s="15">
        <f t="shared" si="186"/>
        <v>0</v>
      </c>
      <c r="W1082" s="15">
        <f t="shared" si="187"/>
        <v>0</v>
      </c>
      <c r="X1082" s="5">
        <f t="shared" si="188"/>
        <v>0</v>
      </c>
      <c r="Y1082" s="5">
        <f t="shared" si="189"/>
        <v>163.83374928000001</v>
      </c>
      <c r="Z1082" s="5">
        <f t="shared" si="190"/>
        <v>-191.13937416000002</v>
      </c>
      <c r="AA1082" s="5">
        <f t="shared" si="191"/>
        <v>18.203749920000007</v>
      </c>
      <c r="AB1082" s="5">
        <f t="shared" si="192"/>
        <v>9.1018749600000035</v>
      </c>
    </row>
    <row r="1083" spans="1:28" x14ac:dyDescent="0.55000000000000004">
      <c r="A1083" s="3" t="s">
        <v>63</v>
      </c>
      <c r="B1083" s="3" t="s">
        <v>1994</v>
      </c>
      <c r="C1083" t="s">
        <v>66</v>
      </c>
      <c r="D1083" s="3" t="s">
        <v>36</v>
      </c>
      <c r="E1083" s="3" t="s">
        <v>36</v>
      </c>
      <c r="F1083" s="3" t="s">
        <v>67</v>
      </c>
      <c r="G1083" s="5">
        <v>0.58750000000000002</v>
      </c>
      <c r="H1083">
        <v>1</v>
      </c>
      <c r="I1083" s="5">
        <v>0.58750000000000002</v>
      </c>
      <c r="J1083" s="5">
        <v>0.58750000000000002</v>
      </c>
      <c r="K1083">
        <v>54</v>
      </c>
      <c r="L1083" s="15">
        <v>1.85185185185185E-2</v>
      </c>
      <c r="M1083" s="13">
        <v>1.37037037037037</v>
      </c>
      <c r="N1083" s="15">
        <v>0</v>
      </c>
      <c r="O1083" s="5">
        <v>0</v>
      </c>
      <c r="P1083" s="5">
        <v>0</v>
      </c>
      <c r="Q1083" s="5">
        <f t="shared" si="182"/>
        <v>0.58750000000000002</v>
      </c>
      <c r="R1083" s="5">
        <f t="shared" si="183"/>
        <v>-0.58750000000000002</v>
      </c>
      <c r="S1083" s="15">
        <f t="shared" si="184"/>
        <v>-1</v>
      </c>
      <c r="T1083">
        <v>0</v>
      </c>
      <c r="U1083" s="5" t="str">
        <f t="shared" si="185"/>
        <v>NA</v>
      </c>
      <c r="V1083" s="15">
        <f t="shared" si="186"/>
        <v>0</v>
      </c>
      <c r="W1083" s="15">
        <f t="shared" si="187"/>
        <v>0</v>
      </c>
      <c r="X1083" s="5">
        <f t="shared" si="188"/>
        <v>0</v>
      </c>
      <c r="Y1083" s="5">
        <f t="shared" si="189"/>
        <v>0.52875000000000005</v>
      </c>
      <c r="Z1083" s="5">
        <f t="shared" si="190"/>
        <v>-0.61687500000000006</v>
      </c>
      <c r="AA1083" s="5">
        <f t="shared" si="191"/>
        <v>5.8749999999999969E-2</v>
      </c>
      <c r="AB1083" s="5">
        <f t="shared" si="192"/>
        <v>2.937500000000004E-2</v>
      </c>
    </row>
    <row r="1084" spans="1:28" x14ac:dyDescent="0.55000000000000004">
      <c r="A1084" s="3" t="s">
        <v>63</v>
      </c>
      <c r="B1084" s="3" t="s">
        <v>1997</v>
      </c>
      <c r="C1084" t="s">
        <v>31</v>
      </c>
      <c r="D1084" s="3" t="s">
        <v>36</v>
      </c>
      <c r="E1084" s="3" t="s">
        <v>36</v>
      </c>
      <c r="F1084" s="3" t="s">
        <v>67</v>
      </c>
      <c r="G1084" s="5">
        <v>0.58750000000000002</v>
      </c>
      <c r="H1084">
        <v>2</v>
      </c>
      <c r="I1084" s="5">
        <v>1.0125</v>
      </c>
      <c r="J1084" s="5">
        <v>0.50624999999999998</v>
      </c>
      <c r="K1084">
        <v>35</v>
      </c>
      <c r="L1084" s="15">
        <v>5.7142857142857099E-2</v>
      </c>
      <c r="M1084" s="13">
        <v>1.8257142857142901</v>
      </c>
      <c r="N1084" s="15">
        <v>0</v>
      </c>
      <c r="O1084" s="5">
        <v>0</v>
      </c>
      <c r="P1084" s="5">
        <v>0</v>
      </c>
      <c r="Q1084" s="5">
        <f t="shared" si="182"/>
        <v>1.0125</v>
      </c>
      <c r="R1084" s="5">
        <f t="shared" si="183"/>
        <v>-1.0125</v>
      </c>
      <c r="S1084" s="15">
        <f t="shared" si="184"/>
        <v>-1</v>
      </c>
      <c r="T1084">
        <v>0</v>
      </c>
      <c r="U1084" s="5" t="str">
        <f t="shared" si="185"/>
        <v>NA</v>
      </c>
      <c r="V1084" s="15">
        <f t="shared" si="186"/>
        <v>0</v>
      </c>
      <c r="W1084" s="15">
        <f t="shared" si="187"/>
        <v>0</v>
      </c>
      <c r="X1084" s="5">
        <f t="shared" si="188"/>
        <v>0</v>
      </c>
      <c r="Y1084" s="5">
        <f t="shared" si="189"/>
        <v>0.91125</v>
      </c>
      <c r="Z1084" s="5">
        <f t="shared" si="190"/>
        <v>-1.0631250000000001</v>
      </c>
      <c r="AA1084" s="5">
        <f t="shared" si="191"/>
        <v>0.10124999999999995</v>
      </c>
      <c r="AB1084" s="5">
        <f t="shared" si="192"/>
        <v>5.0625000000000142E-2</v>
      </c>
    </row>
    <row r="1085" spans="1:28" x14ac:dyDescent="0.55000000000000004">
      <c r="A1085" s="3" t="s">
        <v>63</v>
      </c>
      <c r="B1085" s="3" t="s">
        <v>1999</v>
      </c>
      <c r="C1085" t="s">
        <v>31</v>
      </c>
      <c r="D1085" s="3" t="s">
        <v>36</v>
      </c>
      <c r="E1085" s="3" t="s">
        <v>36</v>
      </c>
      <c r="F1085" s="3" t="s">
        <v>67</v>
      </c>
      <c r="G1085" s="5">
        <v>0.58750000000000002</v>
      </c>
      <c r="H1085">
        <v>3</v>
      </c>
      <c r="I1085" s="5">
        <v>2.2749999750000001</v>
      </c>
      <c r="J1085" s="5">
        <v>0.75833332500000006</v>
      </c>
      <c r="K1085">
        <v>3158</v>
      </c>
      <c r="L1085" s="15">
        <v>9.4996833438885399E-4</v>
      </c>
      <c r="M1085" s="13">
        <v>2.0056998100063299</v>
      </c>
      <c r="N1085" s="15">
        <v>0</v>
      </c>
      <c r="O1085" s="5">
        <v>0</v>
      </c>
      <c r="P1085" s="5">
        <v>0</v>
      </c>
      <c r="Q1085" s="5">
        <f t="shared" si="182"/>
        <v>2.2749999750000001</v>
      </c>
      <c r="R1085" s="5">
        <f t="shared" si="183"/>
        <v>-2.2749999750000001</v>
      </c>
      <c r="S1085" s="15">
        <f t="shared" si="184"/>
        <v>-1</v>
      </c>
      <c r="T1085">
        <v>0</v>
      </c>
      <c r="U1085" s="5" t="str">
        <f t="shared" si="185"/>
        <v>NA</v>
      </c>
      <c r="V1085" s="15">
        <f t="shared" si="186"/>
        <v>0</v>
      </c>
      <c r="W1085" s="15">
        <f t="shared" si="187"/>
        <v>0</v>
      </c>
      <c r="X1085" s="5">
        <f t="shared" si="188"/>
        <v>0</v>
      </c>
      <c r="Y1085" s="5">
        <f t="shared" si="189"/>
        <v>2.0474999775000002</v>
      </c>
      <c r="Z1085" s="5">
        <f t="shared" si="190"/>
        <v>-2.38874997375</v>
      </c>
      <c r="AA1085" s="5">
        <f t="shared" si="191"/>
        <v>0.22749999749999983</v>
      </c>
      <c r="AB1085" s="5">
        <f t="shared" si="192"/>
        <v>0.11374999874999991</v>
      </c>
    </row>
    <row r="1086" spans="1:28" x14ac:dyDescent="0.55000000000000004">
      <c r="A1086" s="3" t="s">
        <v>63</v>
      </c>
      <c r="B1086" s="3" t="s">
        <v>2001</v>
      </c>
      <c r="C1086" t="s">
        <v>66</v>
      </c>
      <c r="D1086" s="3" t="s">
        <v>36</v>
      </c>
      <c r="E1086" s="3" t="s">
        <v>36</v>
      </c>
      <c r="F1086" s="3" t="s">
        <v>67</v>
      </c>
      <c r="G1086" s="5">
        <v>0.58750000000000002</v>
      </c>
      <c r="H1086">
        <v>4</v>
      </c>
      <c r="I1086" s="5">
        <v>2.4</v>
      </c>
      <c r="J1086" s="5">
        <v>0.6</v>
      </c>
      <c r="K1086">
        <v>398</v>
      </c>
      <c r="L1086" s="15">
        <v>1.00502512562814E-2</v>
      </c>
      <c r="M1086" s="13">
        <v>1.3987437185929601</v>
      </c>
      <c r="N1086" s="15">
        <v>0</v>
      </c>
      <c r="O1086" s="5">
        <v>0</v>
      </c>
      <c r="P1086" s="5">
        <v>0</v>
      </c>
      <c r="Q1086" s="5">
        <f t="shared" si="182"/>
        <v>2.4</v>
      </c>
      <c r="R1086" s="5">
        <f t="shared" si="183"/>
        <v>-2.4</v>
      </c>
      <c r="S1086" s="15">
        <f t="shared" si="184"/>
        <v>-1</v>
      </c>
      <c r="T1086">
        <v>0</v>
      </c>
      <c r="U1086" s="5" t="str">
        <f t="shared" si="185"/>
        <v>NA</v>
      </c>
      <c r="V1086" s="15">
        <f t="shared" si="186"/>
        <v>0</v>
      </c>
      <c r="W1086" s="15">
        <f t="shared" si="187"/>
        <v>0</v>
      </c>
      <c r="X1086" s="5">
        <f t="shared" si="188"/>
        <v>0</v>
      </c>
      <c r="Y1086" s="5">
        <f t="shared" si="189"/>
        <v>2.16</v>
      </c>
      <c r="Z1086" s="5">
        <f t="shared" si="190"/>
        <v>-2.52</v>
      </c>
      <c r="AA1086" s="5">
        <f t="shared" si="191"/>
        <v>0.23999999999999977</v>
      </c>
      <c r="AB1086" s="5">
        <f t="shared" si="192"/>
        <v>0.12000000000000011</v>
      </c>
    </row>
    <row r="1087" spans="1:28" x14ac:dyDescent="0.55000000000000004">
      <c r="A1087" s="3" t="s">
        <v>63</v>
      </c>
      <c r="B1087" s="3" t="s">
        <v>2003</v>
      </c>
      <c r="C1087" t="s">
        <v>66</v>
      </c>
      <c r="D1087" s="3" t="s">
        <v>36</v>
      </c>
      <c r="E1087" s="3" t="s">
        <v>36</v>
      </c>
      <c r="F1087" s="3" t="s">
        <v>67</v>
      </c>
      <c r="G1087" s="5">
        <v>0.58750000000000002</v>
      </c>
      <c r="H1087">
        <v>6</v>
      </c>
      <c r="I1087" s="5">
        <v>4.1499999750000001</v>
      </c>
      <c r="J1087" s="5">
        <v>0.69166666249999997</v>
      </c>
      <c r="K1087">
        <v>275</v>
      </c>
      <c r="L1087" s="15">
        <v>2.1818181818181799E-2</v>
      </c>
      <c r="M1087" s="13">
        <v>2.2861818181818201</v>
      </c>
      <c r="N1087" s="15">
        <v>0</v>
      </c>
      <c r="O1087" s="5">
        <v>0</v>
      </c>
      <c r="P1087" s="5">
        <v>0</v>
      </c>
      <c r="Q1087" s="5">
        <f t="shared" si="182"/>
        <v>4.1499999750000001</v>
      </c>
      <c r="R1087" s="5">
        <f t="shared" si="183"/>
        <v>-4.1499999750000001</v>
      </c>
      <c r="S1087" s="15">
        <f t="shared" si="184"/>
        <v>-1</v>
      </c>
      <c r="T1087">
        <v>0</v>
      </c>
      <c r="U1087" s="5" t="str">
        <f t="shared" si="185"/>
        <v>NA</v>
      </c>
      <c r="V1087" s="15">
        <f t="shared" si="186"/>
        <v>0</v>
      </c>
      <c r="W1087" s="15">
        <f t="shared" si="187"/>
        <v>0</v>
      </c>
      <c r="X1087" s="5">
        <f t="shared" si="188"/>
        <v>0</v>
      </c>
      <c r="Y1087" s="5">
        <f t="shared" si="189"/>
        <v>3.7349999775000002</v>
      </c>
      <c r="Z1087" s="5">
        <f t="shared" si="190"/>
        <v>-4.3574999737500004</v>
      </c>
      <c r="AA1087" s="5">
        <f t="shared" si="191"/>
        <v>0.41499999749999983</v>
      </c>
      <c r="AB1087" s="5">
        <f t="shared" si="192"/>
        <v>0.20749999875000036</v>
      </c>
    </row>
    <row r="1088" spans="1:28" x14ac:dyDescent="0.55000000000000004">
      <c r="A1088" s="3" t="s">
        <v>63</v>
      </c>
      <c r="B1088" s="3" t="s">
        <v>1819</v>
      </c>
      <c r="C1088" t="s">
        <v>31</v>
      </c>
      <c r="D1088" s="3" t="s">
        <v>36</v>
      </c>
      <c r="E1088" s="3" t="s">
        <v>36</v>
      </c>
      <c r="F1088" s="3" t="s">
        <v>67</v>
      </c>
      <c r="G1088" s="5">
        <v>0.58750000000000002</v>
      </c>
      <c r="H1088">
        <v>17</v>
      </c>
      <c r="I1088" s="5">
        <v>9.599999875</v>
      </c>
      <c r="J1088" s="5">
        <v>0.56470587500000002</v>
      </c>
      <c r="K1088">
        <v>205</v>
      </c>
      <c r="L1088" s="15">
        <v>8.2926829268292701E-2</v>
      </c>
      <c r="M1088" s="13">
        <v>2.05707317073171</v>
      </c>
      <c r="N1088" s="15">
        <v>0</v>
      </c>
      <c r="O1088" s="5">
        <v>0</v>
      </c>
      <c r="P1088" s="5">
        <v>0</v>
      </c>
      <c r="Q1088" s="5">
        <f t="shared" si="182"/>
        <v>9.599999875</v>
      </c>
      <c r="R1088" s="5">
        <f t="shared" si="183"/>
        <v>-9.599999875</v>
      </c>
      <c r="S1088" s="15">
        <f t="shared" si="184"/>
        <v>-1</v>
      </c>
      <c r="T1088">
        <v>0</v>
      </c>
      <c r="U1088" s="5" t="str">
        <f t="shared" si="185"/>
        <v>NA</v>
      </c>
      <c r="V1088" s="15">
        <f t="shared" si="186"/>
        <v>0</v>
      </c>
      <c r="W1088" s="15">
        <f t="shared" si="187"/>
        <v>0</v>
      </c>
      <c r="X1088" s="5">
        <f t="shared" si="188"/>
        <v>0</v>
      </c>
      <c r="Y1088" s="5">
        <f t="shared" si="189"/>
        <v>8.6399998875000001</v>
      </c>
      <c r="Z1088" s="5">
        <f t="shared" si="190"/>
        <v>-10.079999868750001</v>
      </c>
      <c r="AA1088" s="5">
        <f t="shared" si="191"/>
        <v>0.95999998749999982</v>
      </c>
      <c r="AB1088" s="5">
        <f t="shared" si="192"/>
        <v>0.4799999937500008</v>
      </c>
    </row>
    <row r="1089" spans="1:28" x14ac:dyDescent="0.55000000000000004">
      <c r="A1089" s="3" t="s">
        <v>63</v>
      </c>
      <c r="B1089" s="3" t="s">
        <v>1666</v>
      </c>
      <c r="C1089" t="s">
        <v>31</v>
      </c>
      <c r="D1089" s="3" t="s">
        <v>36</v>
      </c>
      <c r="E1089" s="3" t="s">
        <v>36</v>
      </c>
      <c r="F1089" s="3" t="s">
        <v>67</v>
      </c>
      <c r="G1089" s="5">
        <v>0.58750000000000002</v>
      </c>
      <c r="H1089">
        <v>38</v>
      </c>
      <c r="I1089" s="5">
        <v>20.937499825</v>
      </c>
      <c r="J1089" s="5">
        <v>0.55098683749999999</v>
      </c>
      <c r="K1089">
        <v>10655</v>
      </c>
      <c r="L1089" s="15">
        <v>3.5664007508212098E-3</v>
      </c>
      <c r="M1089" s="13">
        <v>2.2577193805725</v>
      </c>
      <c r="N1089" s="15">
        <v>0</v>
      </c>
      <c r="O1089" s="5">
        <v>0</v>
      </c>
      <c r="P1089" s="5">
        <v>0</v>
      </c>
      <c r="Q1089" s="5">
        <f t="shared" si="182"/>
        <v>20.937499825</v>
      </c>
      <c r="R1089" s="5">
        <f t="shared" si="183"/>
        <v>-20.937499825</v>
      </c>
      <c r="S1089" s="15">
        <f t="shared" si="184"/>
        <v>-1</v>
      </c>
      <c r="T1089">
        <v>0</v>
      </c>
      <c r="U1089" s="5" t="str">
        <f t="shared" si="185"/>
        <v>NA</v>
      </c>
      <c r="V1089" s="15">
        <f t="shared" si="186"/>
        <v>0</v>
      </c>
      <c r="W1089" s="15">
        <f t="shared" si="187"/>
        <v>0</v>
      </c>
      <c r="X1089" s="5">
        <f t="shared" si="188"/>
        <v>0</v>
      </c>
      <c r="Y1089" s="5">
        <f t="shared" si="189"/>
        <v>18.843749842499999</v>
      </c>
      <c r="Z1089" s="5">
        <f t="shared" si="190"/>
        <v>-21.98437481625</v>
      </c>
      <c r="AA1089" s="5">
        <f t="shared" si="191"/>
        <v>2.0937499825000003</v>
      </c>
      <c r="AB1089" s="5">
        <f t="shared" si="192"/>
        <v>1.0468749912500002</v>
      </c>
    </row>
    <row r="1090" spans="1:28" x14ac:dyDescent="0.55000000000000004">
      <c r="A1090" s="3" t="s">
        <v>79</v>
      </c>
      <c r="B1090" s="3" t="s">
        <v>2007</v>
      </c>
      <c r="C1090" t="s">
        <v>31</v>
      </c>
      <c r="D1090" s="3" t="s">
        <v>36</v>
      </c>
      <c r="E1090" s="3" t="s">
        <v>36</v>
      </c>
      <c r="F1090" s="3" t="s">
        <v>77</v>
      </c>
      <c r="G1090" s="5">
        <v>0.58750000000000002</v>
      </c>
      <c r="H1090">
        <v>2</v>
      </c>
      <c r="I1090" s="5">
        <v>1.1000000000000001</v>
      </c>
      <c r="J1090" s="5">
        <v>0.55000000000000004</v>
      </c>
      <c r="K1090">
        <v>131</v>
      </c>
      <c r="L1090" s="15">
        <v>1.5267175572519101E-2</v>
      </c>
      <c r="M1090" s="13">
        <v>3.7366412213740499</v>
      </c>
      <c r="N1090" s="15">
        <v>0</v>
      </c>
      <c r="O1090" s="5">
        <v>0</v>
      </c>
      <c r="P1090" s="5">
        <v>0</v>
      </c>
      <c r="Q1090" s="5">
        <f t="shared" ref="Q1090:Q1153" si="193">I1090</f>
        <v>1.1000000000000001</v>
      </c>
      <c r="R1090" s="5">
        <f t="shared" ref="R1090:R1153" si="194">P1090-Q1090</f>
        <v>-1.1000000000000001</v>
      </c>
      <c r="S1090" s="15">
        <f t="shared" ref="S1090:S1153" si="195">IF(Q1090=0,0,(P1090-Q1090)/Q1090)</f>
        <v>-1</v>
      </c>
      <c r="T1090">
        <v>0</v>
      </c>
      <c r="U1090" s="5" t="str">
        <f t="shared" ref="U1090:U1153" si="196">IF(T1090=0,"NA",P1090/T1090)</f>
        <v>NA</v>
      </c>
      <c r="V1090" s="15">
        <f t="shared" si="186"/>
        <v>0</v>
      </c>
      <c r="W1090" s="15">
        <f t="shared" si="187"/>
        <v>0</v>
      </c>
      <c r="X1090" s="5">
        <f t="shared" si="188"/>
        <v>0</v>
      </c>
      <c r="Y1090" s="5">
        <f t="shared" si="189"/>
        <v>0.9900000000000001</v>
      </c>
      <c r="Z1090" s="5">
        <f t="shared" si="190"/>
        <v>-1.1550000000000002</v>
      </c>
      <c r="AA1090" s="5">
        <f t="shared" si="191"/>
        <v>0.10999999999999999</v>
      </c>
      <c r="AB1090" s="5">
        <f t="shared" si="192"/>
        <v>5.500000000000016E-2</v>
      </c>
    </row>
    <row r="1091" spans="1:28" x14ac:dyDescent="0.55000000000000004">
      <c r="A1091" s="3" t="s">
        <v>79</v>
      </c>
      <c r="B1091" s="3" t="s">
        <v>2009</v>
      </c>
      <c r="C1091" t="s">
        <v>31</v>
      </c>
      <c r="D1091" s="3" t="s">
        <v>36</v>
      </c>
      <c r="E1091" s="3" t="s">
        <v>36</v>
      </c>
      <c r="F1091" s="3" t="s">
        <v>77</v>
      </c>
      <c r="G1091" s="5">
        <v>0.58750000000000002</v>
      </c>
      <c r="H1091">
        <v>3</v>
      </c>
      <c r="I1091" s="5">
        <v>1.5499999875000001</v>
      </c>
      <c r="J1091" s="5">
        <v>0.51666666250000004</v>
      </c>
      <c r="K1091">
        <v>347</v>
      </c>
      <c r="L1091" s="15">
        <v>8.6455331412103806E-3</v>
      </c>
      <c r="M1091" s="13">
        <v>1.3985590778098</v>
      </c>
      <c r="N1091" s="15">
        <v>0</v>
      </c>
      <c r="O1091" s="5">
        <v>0</v>
      </c>
      <c r="P1091" s="5">
        <v>0</v>
      </c>
      <c r="Q1091" s="5">
        <f t="shared" si="193"/>
        <v>1.5499999875000001</v>
      </c>
      <c r="R1091" s="5">
        <f t="shared" si="194"/>
        <v>-1.5499999875000001</v>
      </c>
      <c r="S1091" s="15">
        <f t="shared" si="195"/>
        <v>-1</v>
      </c>
      <c r="T1091">
        <v>0</v>
      </c>
      <c r="U1091" s="5" t="str">
        <f t="shared" si="196"/>
        <v>NA</v>
      </c>
      <c r="V1091" s="15">
        <f t="shared" ref="V1091:V1154" si="197">(L1091*N1091)</f>
        <v>0</v>
      </c>
      <c r="W1091" s="15">
        <f t="shared" ref="W1091:W1154" si="198">IF(P1091=0,0,R1091/P1091)</f>
        <v>0</v>
      </c>
      <c r="X1091" s="5">
        <f t="shared" ref="X1091:X1154" si="199">IF(T1091=0,0,Q1091/T1091)</f>
        <v>0</v>
      </c>
      <c r="Y1091" s="5">
        <f t="shared" ref="Y1091:Y1154" si="200">Q1091*0.9</f>
        <v>1.3949999887500002</v>
      </c>
      <c r="Z1091" s="5">
        <f t="shared" ref="Z1091:Z1154" si="201">R1091*1.05</f>
        <v>-1.6274999868750002</v>
      </c>
      <c r="AA1091" s="5">
        <f t="shared" ref="AA1091:AA1154" si="202">Q1091-Y1091</f>
        <v>0.15499999874999992</v>
      </c>
      <c r="AB1091" s="5">
        <f t="shared" ref="AB1091:AB1154" si="203">R1091-Z1091</f>
        <v>7.7499999375000073E-2</v>
      </c>
    </row>
    <row r="1092" spans="1:28" x14ac:dyDescent="0.55000000000000004">
      <c r="A1092" s="3" t="s">
        <v>79</v>
      </c>
      <c r="B1092" s="3" t="s">
        <v>1962</v>
      </c>
      <c r="C1092" t="s">
        <v>66</v>
      </c>
      <c r="D1092" s="3" t="s">
        <v>36</v>
      </c>
      <c r="E1092" s="3" t="s">
        <v>36</v>
      </c>
      <c r="F1092" s="3" t="s">
        <v>50</v>
      </c>
      <c r="G1092" s="5">
        <v>0.58750000000000002</v>
      </c>
      <c r="H1092">
        <v>4</v>
      </c>
      <c r="I1092" s="5">
        <v>2.3875000000000002</v>
      </c>
      <c r="J1092" s="5">
        <v>0.59687500000000004</v>
      </c>
      <c r="K1092">
        <v>167</v>
      </c>
      <c r="L1092" s="15">
        <v>2.39520958083832E-2</v>
      </c>
      <c r="M1092" s="13">
        <v>2.06047904191617</v>
      </c>
      <c r="N1092" s="15">
        <v>0</v>
      </c>
      <c r="O1092" s="5">
        <v>0</v>
      </c>
      <c r="P1092" s="5">
        <v>0</v>
      </c>
      <c r="Q1092" s="5">
        <f t="shared" si="193"/>
        <v>2.3875000000000002</v>
      </c>
      <c r="R1092" s="5">
        <f t="shared" si="194"/>
        <v>-2.3875000000000002</v>
      </c>
      <c r="S1092" s="15">
        <f t="shared" si="195"/>
        <v>-1</v>
      </c>
      <c r="T1092">
        <v>0</v>
      </c>
      <c r="U1092" s="5" t="str">
        <f t="shared" si="196"/>
        <v>NA</v>
      </c>
      <c r="V1092" s="15">
        <f t="shared" si="197"/>
        <v>0</v>
      </c>
      <c r="W1092" s="15">
        <f t="shared" si="198"/>
        <v>0</v>
      </c>
      <c r="X1092" s="5">
        <f t="shared" si="199"/>
        <v>0</v>
      </c>
      <c r="Y1092" s="5">
        <f t="shared" si="200"/>
        <v>2.1487500000000002</v>
      </c>
      <c r="Z1092" s="5">
        <f t="shared" si="201"/>
        <v>-2.5068750000000004</v>
      </c>
      <c r="AA1092" s="5">
        <f t="shared" si="202"/>
        <v>0.23875000000000002</v>
      </c>
      <c r="AB1092" s="5">
        <f t="shared" si="203"/>
        <v>0.11937500000000023</v>
      </c>
    </row>
    <row r="1093" spans="1:28" x14ac:dyDescent="0.55000000000000004">
      <c r="A1093" s="3" t="s">
        <v>79</v>
      </c>
      <c r="B1093" s="3" t="s">
        <v>2012</v>
      </c>
      <c r="C1093" t="s">
        <v>31</v>
      </c>
      <c r="D1093" s="3" t="s">
        <v>36</v>
      </c>
      <c r="E1093" s="3" t="s">
        <v>36</v>
      </c>
      <c r="F1093" s="3" t="s">
        <v>77</v>
      </c>
      <c r="G1093" s="5">
        <v>0.58750000000000002</v>
      </c>
      <c r="H1093">
        <v>4</v>
      </c>
      <c r="I1093" s="5">
        <v>3.7</v>
      </c>
      <c r="J1093" s="5">
        <v>0.92500000000000004</v>
      </c>
      <c r="K1093">
        <v>104</v>
      </c>
      <c r="L1093" s="15">
        <v>3.8461538461538498E-2</v>
      </c>
      <c r="M1093" s="13">
        <v>3.10769230769231</v>
      </c>
      <c r="N1093" s="15">
        <v>0</v>
      </c>
      <c r="O1093" s="5">
        <v>0</v>
      </c>
      <c r="P1093" s="5">
        <v>0</v>
      </c>
      <c r="Q1093" s="5">
        <f t="shared" si="193"/>
        <v>3.7</v>
      </c>
      <c r="R1093" s="5">
        <f t="shared" si="194"/>
        <v>-3.7</v>
      </c>
      <c r="S1093" s="15">
        <f t="shared" si="195"/>
        <v>-1</v>
      </c>
      <c r="T1093">
        <v>0</v>
      </c>
      <c r="U1093" s="5" t="str">
        <f t="shared" si="196"/>
        <v>NA</v>
      </c>
      <c r="V1093" s="15">
        <f t="shared" si="197"/>
        <v>0</v>
      </c>
      <c r="W1093" s="15">
        <f t="shared" si="198"/>
        <v>0</v>
      </c>
      <c r="X1093" s="5">
        <f t="shared" si="199"/>
        <v>0</v>
      </c>
      <c r="Y1093" s="5">
        <f t="shared" si="200"/>
        <v>3.33</v>
      </c>
      <c r="Z1093" s="5">
        <f t="shared" si="201"/>
        <v>-3.8850000000000002</v>
      </c>
      <c r="AA1093" s="5">
        <f t="shared" si="202"/>
        <v>0.37000000000000011</v>
      </c>
      <c r="AB1093" s="5">
        <f t="shared" si="203"/>
        <v>0.18500000000000005</v>
      </c>
    </row>
    <row r="1094" spans="1:28" x14ac:dyDescent="0.55000000000000004">
      <c r="A1094" s="3" t="s">
        <v>79</v>
      </c>
      <c r="B1094" s="3" t="s">
        <v>2014</v>
      </c>
      <c r="C1094" t="s">
        <v>31</v>
      </c>
      <c r="D1094" s="3" t="s">
        <v>36</v>
      </c>
      <c r="E1094" s="3" t="s">
        <v>36</v>
      </c>
      <c r="F1094" s="3" t="s">
        <v>77</v>
      </c>
      <c r="G1094" s="5">
        <v>0.58750000000000002</v>
      </c>
      <c r="H1094">
        <v>6</v>
      </c>
      <c r="I1094" s="5">
        <v>5.4124999499999999</v>
      </c>
      <c r="J1094" s="5">
        <v>0.90208332499999999</v>
      </c>
      <c r="K1094">
        <v>64</v>
      </c>
      <c r="L1094" s="15">
        <v>9.375E-2</v>
      </c>
      <c r="M1094" s="13">
        <v>3.140625</v>
      </c>
      <c r="N1094" s="15">
        <v>0</v>
      </c>
      <c r="O1094" s="5">
        <v>0</v>
      </c>
      <c r="P1094" s="5">
        <v>0</v>
      </c>
      <c r="Q1094" s="5">
        <f t="shared" si="193"/>
        <v>5.4124999499999999</v>
      </c>
      <c r="R1094" s="5">
        <f t="shared" si="194"/>
        <v>-5.4124999499999999</v>
      </c>
      <c r="S1094" s="15">
        <f t="shared" si="195"/>
        <v>-1</v>
      </c>
      <c r="T1094">
        <v>0</v>
      </c>
      <c r="U1094" s="5" t="str">
        <f t="shared" si="196"/>
        <v>NA</v>
      </c>
      <c r="V1094" s="15">
        <f t="shared" si="197"/>
        <v>0</v>
      </c>
      <c r="W1094" s="15">
        <f t="shared" si="198"/>
        <v>0</v>
      </c>
      <c r="X1094" s="5">
        <f t="shared" si="199"/>
        <v>0</v>
      </c>
      <c r="Y1094" s="5">
        <f t="shared" si="200"/>
        <v>4.8712499549999997</v>
      </c>
      <c r="Z1094" s="5">
        <f t="shared" si="201"/>
        <v>-5.6831249475000005</v>
      </c>
      <c r="AA1094" s="5">
        <f t="shared" si="202"/>
        <v>0.54124999500000026</v>
      </c>
      <c r="AB1094" s="5">
        <f t="shared" si="203"/>
        <v>0.27062499750000057</v>
      </c>
    </row>
    <row r="1095" spans="1:28" x14ac:dyDescent="0.55000000000000004">
      <c r="A1095" s="3" t="s">
        <v>79</v>
      </c>
      <c r="B1095" s="3" t="s">
        <v>2016</v>
      </c>
      <c r="C1095" t="s">
        <v>31</v>
      </c>
      <c r="D1095" s="3" t="s">
        <v>36</v>
      </c>
      <c r="E1095" s="3" t="s">
        <v>36</v>
      </c>
      <c r="F1095" s="3" t="s">
        <v>77</v>
      </c>
      <c r="G1095" s="5">
        <v>0.58750000000000002</v>
      </c>
      <c r="H1095">
        <v>16</v>
      </c>
      <c r="I1095" s="5">
        <v>7.3125</v>
      </c>
      <c r="J1095" s="5">
        <v>0.45703125</v>
      </c>
      <c r="K1095">
        <v>18057</v>
      </c>
      <c r="L1095" s="15">
        <v>8.8608295951708509E-4</v>
      </c>
      <c r="M1095" s="13">
        <v>1.37592069557512</v>
      </c>
      <c r="N1095" s="15">
        <v>0</v>
      </c>
      <c r="O1095" s="5">
        <v>0</v>
      </c>
      <c r="P1095" s="5">
        <v>0</v>
      </c>
      <c r="Q1095" s="5">
        <f t="shared" si="193"/>
        <v>7.3125</v>
      </c>
      <c r="R1095" s="5">
        <f t="shared" si="194"/>
        <v>-7.3125</v>
      </c>
      <c r="S1095" s="15">
        <f t="shared" si="195"/>
        <v>-1</v>
      </c>
      <c r="T1095">
        <v>0</v>
      </c>
      <c r="U1095" s="5" t="str">
        <f t="shared" si="196"/>
        <v>NA</v>
      </c>
      <c r="V1095" s="15">
        <f t="shared" si="197"/>
        <v>0</v>
      </c>
      <c r="W1095" s="15">
        <f t="shared" si="198"/>
        <v>0</v>
      </c>
      <c r="X1095" s="5">
        <f t="shared" si="199"/>
        <v>0</v>
      </c>
      <c r="Y1095" s="5">
        <f t="shared" si="200"/>
        <v>6.5812499999999998</v>
      </c>
      <c r="Z1095" s="5">
        <f t="shared" si="201"/>
        <v>-7.6781250000000005</v>
      </c>
      <c r="AA1095" s="5">
        <f t="shared" si="202"/>
        <v>0.73125000000000018</v>
      </c>
      <c r="AB1095" s="5">
        <f t="shared" si="203"/>
        <v>0.36562500000000053</v>
      </c>
    </row>
    <row r="1096" spans="1:28" x14ac:dyDescent="0.55000000000000004">
      <c r="A1096" s="3" t="s">
        <v>79</v>
      </c>
      <c r="B1096" s="3" t="s">
        <v>2018</v>
      </c>
      <c r="C1096" t="s">
        <v>31</v>
      </c>
      <c r="D1096" s="3" t="s">
        <v>36</v>
      </c>
      <c r="E1096" s="3" t="s">
        <v>36</v>
      </c>
      <c r="F1096" s="3" t="s">
        <v>77</v>
      </c>
      <c r="G1096" s="5">
        <v>0.58750000000000002</v>
      </c>
      <c r="H1096">
        <v>12</v>
      </c>
      <c r="I1096" s="5">
        <v>7.5124999499999987</v>
      </c>
      <c r="J1096" s="5">
        <v>0.62604166249999993</v>
      </c>
      <c r="K1096">
        <v>203</v>
      </c>
      <c r="L1096" s="15">
        <v>5.91133004926108E-2</v>
      </c>
      <c r="M1096" s="13">
        <v>1.8384236453202001</v>
      </c>
      <c r="N1096" s="15">
        <v>0</v>
      </c>
      <c r="O1096" s="5">
        <v>0</v>
      </c>
      <c r="P1096" s="5">
        <v>0</v>
      </c>
      <c r="Q1096" s="5">
        <f t="shared" si="193"/>
        <v>7.5124999499999987</v>
      </c>
      <c r="R1096" s="5">
        <f t="shared" si="194"/>
        <v>-7.5124999499999987</v>
      </c>
      <c r="S1096" s="15">
        <f t="shared" si="195"/>
        <v>-1</v>
      </c>
      <c r="T1096">
        <v>0</v>
      </c>
      <c r="U1096" s="5" t="str">
        <f t="shared" si="196"/>
        <v>NA</v>
      </c>
      <c r="V1096" s="15">
        <f t="shared" si="197"/>
        <v>0</v>
      </c>
      <c r="W1096" s="15">
        <f t="shared" si="198"/>
        <v>0</v>
      </c>
      <c r="X1096" s="5">
        <f t="shared" si="199"/>
        <v>0</v>
      </c>
      <c r="Y1096" s="5">
        <f t="shared" si="200"/>
        <v>6.7612499549999994</v>
      </c>
      <c r="Z1096" s="5">
        <f t="shared" si="201"/>
        <v>-7.8881249474999988</v>
      </c>
      <c r="AA1096" s="5">
        <f t="shared" si="202"/>
        <v>0.75124999499999934</v>
      </c>
      <c r="AB1096" s="5">
        <f t="shared" si="203"/>
        <v>0.37562499750000011</v>
      </c>
    </row>
    <row r="1097" spans="1:28" x14ac:dyDescent="0.55000000000000004">
      <c r="A1097" s="3" t="s">
        <v>79</v>
      </c>
      <c r="B1097" s="3" t="s">
        <v>2020</v>
      </c>
      <c r="C1097" t="s">
        <v>66</v>
      </c>
      <c r="D1097" s="3" t="s">
        <v>36</v>
      </c>
      <c r="E1097" s="3" t="s">
        <v>36</v>
      </c>
      <c r="F1097" s="3" t="s">
        <v>77</v>
      </c>
      <c r="G1097" s="5">
        <v>0.58750000000000002</v>
      </c>
      <c r="H1097">
        <v>6</v>
      </c>
      <c r="I1097" s="5">
        <v>9.087499949999998</v>
      </c>
      <c r="J1097" s="5">
        <v>1.5145833249999998</v>
      </c>
      <c r="K1097">
        <v>1362</v>
      </c>
      <c r="L1097" s="15">
        <v>4.4052863436123404E-3</v>
      </c>
      <c r="M1097" s="13">
        <v>4.5870044052863399</v>
      </c>
      <c r="N1097" s="15">
        <v>0</v>
      </c>
      <c r="O1097" s="5">
        <v>0</v>
      </c>
      <c r="P1097" s="5">
        <v>0</v>
      </c>
      <c r="Q1097" s="5">
        <f t="shared" si="193"/>
        <v>9.087499949999998</v>
      </c>
      <c r="R1097" s="5">
        <f t="shared" si="194"/>
        <v>-9.087499949999998</v>
      </c>
      <c r="S1097" s="15">
        <f t="shared" si="195"/>
        <v>-1</v>
      </c>
      <c r="T1097">
        <v>0</v>
      </c>
      <c r="U1097" s="5" t="str">
        <f t="shared" si="196"/>
        <v>NA</v>
      </c>
      <c r="V1097" s="15">
        <f t="shared" si="197"/>
        <v>0</v>
      </c>
      <c r="W1097" s="15">
        <f t="shared" si="198"/>
        <v>0</v>
      </c>
      <c r="X1097" s="5">
        <f t="shared" si="199"/>
        <v>0</v>
      </c>
      <c r="Y1097" s="5">
        <f t="shared" si="200"/>
        <v>8.1787499549999989</v>
      </c>
      <c r="Z1097" s="5">
        <f t="shared" si="201"/>
        <v>-9.5418749474999984</v>
      </c>
      <c r="AA1097" s="5">
        <f t="shared" si="202"/>
        <v>0.90874999499999909</v>
      </c>
      <c r="AB1097" s="5">
        <f t="shared" si="203"/>
        <v>0.45437499750000043</v>
      </c>
    </row>
    <row r="1098" spans="1:28" x14ac:dyDescent="0.55000000000000004">
      <c r="A1098" s="3" t="s">
        <v>79</v>
      </c>
      <c r="B1098" s="3" t="s">
        <v>2022</v>
      </c>
      <c r="C1098" t="s">
        <v>31</v>
      </c>
      <c r="D1098" s="3" t="s">
        <v>36</v>
      </c>
      <c r="E1098" s="3" t="s">
        <v>36</v>
      </c>
      <c r="F1098" s="3" t="s">
        <v>77</v>
      </c>
      <c r="G1098" s="5">
        <v>0.58750000000000002</v>
      </c>
      <c r="H1098">
        <v>17</v>
      </c>
      <c r="I1098" s="5">
        <v>11.14999995</v>
      </c>
      <c r="J1098" s="5">
        <v>0.65588234999999995</v>
      </c>
      <c r="K1098">
        <v>289</v>
      </c>
      <c r="L1098" s="15">
        <v>5.8823529411764698E-2</v>
      </c>
      <c r="M1098" s="13">
        <v>1.6065743944636699</v>
      </c>
      <c r="N1098" s="15">
        <v>0</v>
      </c>
      <c r="O1098" s="5">
        <v>0</v>
      </c>
      <c r="P1098" s="5">
        <v>0</v>
      </c>
      <c r="Q1098" s="5">
        <f t="shared" si="193"/>
        <v>11.14999995</v>
      </c>
      <c r="R1098" s="5">
        <f t="shared" si="194"/>
        <v>-11.14999995</v>
      </c>
      <c r="S1098" s="15">
        <f t="shared" si="195"/>
        <v>-1</v>
      </c>
      <c r="T1098">
        <v>0</v>
      </c>
      <c r="U1098" s="5" t="str">
        <f t="shared" si="196"/>
        <v>NA</v>
      </c>
      <c r="V1098" s="15">
        <f t="shared" si="197"/>
        <v>0</v>
      </c>
      <c r="W1098" s="15">
        <f t="shared" si="198"/>
        <v>0</v>
      </c>
      <c r="X1098" s="5">
        <f t="shared" si="199"/>
        <v>0</v>
      </c>
      <c r="Y1098" s="5">
        <f t="shared" si="200"/>
        <v>10.034999955</v>
      </c>
      <c r="Z1098" s="5">
        <f t="shared" si="201"/>
        <v>-11.707499947500001</v>
      </c>
      <c r="AA1098" s="5">
        <f t="shared" si="202"/>
        <v>1.1149999949999998</v>
      </c>
      <c r="AB1098" s="5">
        <f t="shared" si="203"/>
        <v>0.55749999750000079</v>
      </c>
    </row>
    <row r="1099" spans="1:28" x14ac:dyDescent="0.55000000000000004">
      <c r="A1099" s="3" t="s">
        <v>79</v>
      </c>
      <c r="B1099" s="3" t="s">
        <v>2024</v>
      </c>
      <c r="C1099" t="s">
        <v>31</v>
      </c>
      <c r="D1099" s="3" t="s">
        <v>36</v>
      </c>
      <c r="E1099" s="3" t="s">
        <v>36</v>
      </c>
      <c r="F1099" s="3" t="s">
        <v>77</v>
      </c>
      <c r="G1099" s="5">
        <v>0.58750000000000002</v>
      </c>
      <c r="H1099">
        <v>59</v>
      </c>
      <c r="I1099" s="5">
        <v>40.362499587500004</v>
      </c>
      <c r="J1099" s="5">
        <v>0.68411016250000001</v>
      </c>
      <c r="K1099">
        <v>2145</v>
      </c>
      <c r="L1099" s="15">
        <v>2.7505827505827498E-2</v>
      </c>
      <c r="M1099" s="13">
        <v>1.4760839160839201</v>
      </c>
      <c r="N1099" s="15">
        <v>0</v>
      </c>
      <c r="O1099" s="5">
        <v>0</v>
      </c>
      <c r="P1099" s="5">
        <v>0</v>
      </c>
      <c r="Q1099" s="5">
        <f t="shared" si="193"/>
        <v>40.362499587500004</v>
      </c>
      <c r="R1099" s="5">
        <f t="shared" si="194"/>
        <v>-40.362499587500004</v>
      </c>
      <c r="S1099" s="15">
        <f t="shared" si="195"/>
        <v>-1</v>
      </c>
      <c r="T1099">
        <v>0</v>
      </c>
      <c r="U1099" s="5" t="str">
        <f t="shared" si="196"/>
        <v>NA</v>
      </c>
      <c r="V1099" s="15">
        <f t="shared" si="197"/>
        <v>0</v>
      </c>
      <c r="W1099" s="15">
        <f t="shared" si="198"/>
        <v>0</v>
      </c>
      <c r="X1099" s="5">
        <f t="shared" si="199"/>
        <v>0</v>
      </c>
      <c r="Y1099" s="5">
        <f t="shared" si="200"/>
        <v>36.326249628750006</v>
      </c>
      <c r="Z1099" s="5">
        <f t="shared" si="201"/>
        <v>-42.380624566875007</v>
      </c>
      <c r="AA1099" s="5">
        <f t="shared" si="202"/>
        <v>4.0362499587499983</v>
      </c>
      <c r="AB1099" s="5">
        <f t="shared" si="203"/>
        <v>2.0181249793750027</v>
      </c>
    </row>
    <row r="1100" spans="1:28" x14ac:dyDescent="0.55000000000000004">
      <c r="A1100" s="3" t="s">
        <v>79</v>
      </c>
      <c r="B1100" s="3" t="s">
        <v>2026</v>
      </c>
      <c r="C1100" t="s">
        <v>66</v>
      </c>
      <c r="D1100" s="3" t="s">
        <v>36</v>
      </c>
      <c r="E1100" s="3" t="s">
        <v>36</v>
      </c>
      <c r="F1100" s="3" t="s">
        <v>77</v>
      </c>
      <c r="G1100" s="5">
        <v>0.58750000000000002</v>
      </c>
      <c r="H1100">
        <v>205</v>
      </c>
      <c r="I1100" s="5">
        <v>213.58749868750002</v>
      </c>
      <c r="J1100" s="5">
        <v>1.0418902375000001</v>
      </c>
      <c r="K1100">
        <v>56909</v>
      </c>
      <c r="L1100" s="15">
        <v>3.6022421761057102E-3</v>
      </c>
      <c r="M1100" s="13">
        <v>2.9346254546732502</v>
      </c>
      <c r="N1100" s="15">
        <v>0</v>
      </c>
      <c r="O1100" s="5">
        <v>0</v>
      </c>
      <c r="P1100" s="5">
        <v>0</v>
      </c>
      <c r="Q1100" s="5">
        <f t="shared" si="193"/>
        <v>213.58749868750002</v>
      </c>
      <c r="R1100" s="5">
        <f t="shared" si="194"/>
        <v>-213.58749868750002</v>
      </c>
      <c r="S1100" s="15">
        <f t="shared" si="195"/>
        <v>-1</v>
      </c>
      <c r="T1100">
        <v>0</v>
      </c>
      <c r="U1100" s="5" t="str">
        <f t="shared" si="196"/>
        <v>NA</v>
      </c>
      <c r="V1100" s="15">
        <f t="shared" si="197"/>
        <v>0</v>
      </c>
      <c r="W1100" s="15">
        <f t="shared" si="198"/>
        <v>0</v>
      </c>
      <c r="X1100" s="5">
        <f t="shared" si="199"/>
        <v>0</v>
      </c>
      <c r="Y1100" s="5">
        <f t="shared" si="200"/>
        <v>192.22874881875001</v>
      </c>
      <c r="Z1100" s="5">
        <f t="shared" si="201"/>
        <v>-224.26687362187502</v>
      </c>
      <c r="AA1100" s="5">
        <f t="shared" si="202"/>
        <v>21.35874986875001</v>
      </c>
      <c r="AB1100" s="5">
        <f t="shared" si="203"/>
        <v>10.679374934375005</v>
      </c>
    </row>
    <row r="1101" spans="1:28" x14ac:dyDescent="0.55000000000000004">
      <c r="A1101" s="3" t="s">
        <v>63</v>
      </c>
      <c r="B1101" s="3" t="s">
        <v>455</v>
      </c>
      <c r="C1101" t="s">
        <v>31</v>
      </c>
      <c r="D1101" s="3" t="s">
        <v>36</v>
      </c>
      <c r="E1101" s="3" t="s">
        <v>36</v>
      </c>
      <c r="F1101" s="3" t="s">
        <v>67</v>
      </c>
      <c r="G1101" s="5">
        <v>0.6</v>
      </c>
      <c r="H1101">
        <v>33</v>
      </c>
      <c r="I1101" s="5">
        <v>26.524999875000002</v>
      </c>
      <c r="J1101" s="5">
        <v>0.80378787500000004</v>
      </c>
      <c r="K1101">
        <v>3608</v>
      </c>
      <c r="L1101" s="15">
        <v>9.1463414634146301E-3</v>
      </c>
      <c r="M1101" s="13">
        <v>1.2421563192904701</v>
      </c>
      <c r="N1101" s="15">
        <v>0</v>
      </c>
      <c r="O1101" s="5">
        <v>0</v>
      </c>
      <c r="P1101" s="5">
        <v>0</v>
      </c>
      <c r="Q1101" s="5">
        <f t="shared" si="193"/>
        <v>26.524999875000002</v>
      </c>
      <c r="R1101" s="5">
        <f t="shared" si="194"/>
        <v>-26.524999875000002</v>
      </c>
      <c r="S1101" s="15">
        <f t="shared" si="195"/>
        <v>-1</v>
      </c>
      <c r="T1101">
        <v>0</v>
      </c>
      <c r="U1101" s="5" t="str">
        <f t="shared" si="196"/>
        <v>NA</v>
      </c>
      <c r="V1101" s="15">
        <f t="shared" si="197"/>
        <v>0</v>
      </c>
      <c r="W1101" s="15">
        <f t="shared" si="198"/>
        <v>0</v>
      </c>
      <c r="X1101" s="5">
        <f t="shared" si="199"/>
        <v>0</v>
      </c>
      <c r="Y1101" s="5">
        <f t="shared" si="200"/>
        <v>23.872499887500002</v>
      </c>
      <c r="Z1101" s="5">
        <f t="shared" si="201"/>
        <v>-27.851249868750003</v>
      </c>
      <c r="AA1101" s="5">
        <f t="shared" si="202"/>
        <v>2.6524999875000006</v>
      </c>
      <c r="AB1101" s="5">
        <f t="shared" si="203"/>
        <v>1.3262499937500003</v>
      </c>
    </row>
    <row r="1102" spans="1:28" x14ac:dyDescent="0.55000000000000004">
      <c r="A1102" s="3" t="s">
        <v>63</v>
      </c>
      <c r="B1102" s="3" t="s">
        <v>2029</v>
      </c>
      <c r="C1102" t="s">
        <v>31</v>
      </c>
      <c r="D1102" s="3" t="s">
        <v>36</v>
      </c>
      <c r="E1102" s="3" t="s">
        <v>36</v>
      </c>
      <c r="F1102" s="3" t="s">
        <v>67</v>
      </c>
      <c r="G1102" s="5">
        <v>0.6</v>
      </c>
      <c r="H1102">
        <v>104</v>
      </c>
      <c r="I1102" s="5">
        <v>78.449998900000011</v>
      </c>
      <c r="J1102" s="5">
        <v>0.75432691250000006</v>
      </c>
      <c r="K1102">
        <v>1371</v>
      </c>
      <c r="L1102" s="15">
        <v>7.5857038657913906E-2</v>
      </c>
      <c r="M1102" s="13">
        <v>3.0320933625091202</v>
      </c>
      <c r="N1102" s="15">
        <v>0</v>
      </c>
      <c r="O1102" s="5">
        <v>0</v>
      </c>
      <c r="P1102" s="5">
        <v>0</v>
      </c>
      <c r="Q1102" s="5">
        <f t="shared" si="193"/>
        <v>78.449998900000011</v>
      </c>
      <c r="R1102" s="5">
        <f t="shared" si="194"/>
        <v>-78.449998900000011</v>
      </c>
      <c r="S1102" s="15">
        <f t="shared" si="195"/>
        <v>-1</v>
      </c>
      <c r="T1102">
        <v>0</v>
      </c>
      <c r="U1102" s="5" t="str">
        <f t="shared" si="196"/>
        <v>NA</v>
      </c>
      <c r="V1102" s="15">
        <f t="shared" si="197"/>
        <v>0</v>
      </c>
      <c r="W1102" s="15">
        <f t="shared" si="198"/>
        <v>0</v>
      </c>
      <c r="X1102" s="5">
        <f t="shared" si="199"/>
        <v>0</v>
      </c>
      <c r="Y1102" s="5">
        <f t="shared" si="200"/>
        <v>70.604999010000014</v>
      </c>
      <c r="Z1102" s="5">
        <f t="shared" si="201"/>
        <v>-82.37249884500001</v>
      </c>
      <c r="AA1102" s="5">
        <f t="shared" si="202"/>
        <v>7.8449998899999969</v>
      </c>
      <c r="AB1102" s="5">
        <f t="shared" si="203"/>
        <v>3.9224999449999984</v>
      </c>
    </row>
    <row r="1103" spans="1:28" x14ac:dyDescent="0.55000000000000004">
      <c r="A1103" s="3" t="s">
        <v>79</v>
      </c>
      <c r="B1103" s="3" t="s">
        <v>2031</v>
      </c>
      <c r="C1103" t="s">
        <v>31</v>
      </c>
      <c r="D1103" s="3" t="s">
        <v>36</v>
      </c>
      <c r="E1103" s="3" t="s">
        <v>36</v>
      </c>
      <c r="F1103" s="3" t="s">
        <v>77</v>
      </c>
      <c r="G1103" s="5">
        <v>0.6</v>
      </c>
      <c r="H1103">
        <v>1</v>
      </c>
      <c r="I1103" s="5">
        <v>0.48749999999999999</v>
      </c>
      <c r="J1103" s="5">
        <v>0.48749999999999999</v>
      </c>
      <c r="K1103">
        <v>1168</v>
      </c>
      <c r="L1103" s="15">
        <v>8.5616438356164411E-4</v>
      </c>
      <c r="M1103" s="13">
        <v>1.9619006849315099</v>
      </c>
      <c r="N1103" s="15">
        <v>0</v>
      </c>
      <c r="O1103" s="5">
        <v>0</v>
      </c>
      <c r="P1103" s="5">
        <v>0</v>
      </c>
      <c r="Q1103" s="5">
        <f t="shared" si="193"/>
        <v>0.48749999999999999</v>
      </c>
      <c r="R1103" s="5">
        <f t="shared" si="194"/>
        <v>-0.48749999999999999</v>
      </c>
      <c r="S1103" s="15">
        <f t="shared" si="195"/>
        <v>-1</v>
      </c>
      <c r="T1103">
        <v>0</v>
      </c>
      <c r="U1103" s="5" t="str">
        <f t="shared" si="196"/>
        <v>NA</v>
      </c>
      <c r="V1103" s="15">
        <f t="shared" si="197"/>
        <v>0</v>
      </c>
      <c r="W1103" s="15">
        <f t="shared" si="198"/>
        <v>0</v>
      </c>
      <c r="X1103" s="5">
        <f t="shared" si="199"/>
        <v>0</v>
      </c>
      <c r="Y1103" s="5">
        <f t="shared" si="200"/>
        <v>0.43874999999999997</v>
      </c>
      <c r="Z1103" s="5">
        <f t="shared" si="201"/>
        <v>-0.51187499999999997</v>
      </c>
      <c r="AA1103" s="5">
        <f t="shared" si="202"/>
        <v>4.8750000000000016E-2</v>
      </c>
      <c r="AB1103" s="5">
        <f t="shared" si="203"/>
        <v>2.437499999999998E-2</v>
      </c>
    </row>
    <row r="1104" spans="1:28" x14ac:dyDescent="0.55000000000000004">
      <c r="A1104" s="3" t="s">
        <v>79</v>
      </c>
      <c r="B1104" s="3" t="s">
        <v>2033</v>
      </c>
      <c r="C1104" t="s">
        <v>66</v>
      </c>
      <c r="D1104" s="3" t="s">
        <v>36</v>
      </c>
      <c r="E1104" s="3" t="s">
        <v>36</v>
      </c>
      <c r="F1104" s="3" t="s">
        <v>77</v>
      </c>
      <c r="G1104" s="5">
        <v>0.6</v>
      </c>
      <c r="H1104">
        <v>6</v>
      </c>
      <c r="I1104" s="5">
        <v>7.637499974999999</v>
      </c>
      <c r="J1104" s="5">
        <v>1.2729166624999999</v>
      </c>
      <c r="K1104">
        <v>1407</v>
      </c>
      <c r="L1104" s="15">
        <v>4.26439232409382E-3</v>
      </c>
      <c r="M1104" s="13">
        <v>3.7604122245913301</v>
      </c>
      <c r="N1104" s="15">
        <v>0</v>
      </c>
      <c r="O1104" s="5">
        <v>0</v>
      </c>
      <c r="P1104" s="5">
        <v>0</v>
      </c>
      <c r="Q1104" s="5">
        <f t="shared" si="193"/>
        <v>7.637499974999999</v>
      </c>
      <c r="R1104" s="5">
        <f t="shared" si="194"/>
        <v>-7.637499974999999</v>
      </c>
      <c r="S1104" s="15">
        <f t="shared" si="195"/>
        <v>-1</v>
      </c>
      <c r="T1104">
        <v>0</v>
      </c>
      <c r="U1104" s="5" t="str">
        <f t="shared" si="196"/>
        <v>NA</v>
      </c>
      <c r="V1104" s="15">
        <f t="shared" si="197"/>
        <v>0</v>
      </c>
      <c r="W1104" s="15">
        <f t="shared" si="198"/>
        <v>0</v>
      </c>
      <c r="X1104" s="5">
        <f t="shared" si="199"/>
        <v>0</v>
      </c>
      <c r="Y1104" s="5">
        <f t="shared" si="200"/>
        <v>6.8737499774999993</v>
      </c>
      <c r="Z1104" s="5">
        <f t="shared" si="201"/>
        <v>-8.0193749737499989</v>
      </c>
      <c r="AA1104" s="5">
        <f t="shared" si="202"/>
        <v>0.76374999749999972</v>
      </c>
      <c r="AB1104" s="5">
        <f t="shared" si="203"/>
        <v>0.38187499874999986</v>
      </c>
    </row>
    <row r="1105" spans="1:28" x14ac:dyDescent="0.55000000000000004">
      <c r="A1105" s="3" t="s">
        <v>79</v>
      </c>
      <c r="B1105" s="3" t="s">
        <v>2035</v>
      </c>
      <c r="C1105" t="s">
        <v>66</v>
      </c>
      <c r="D1105" s="3" t="s">
        <v>36</v>
      </c>
      <c r="E1105" s="3" t="s">
        <v>36</v>
      </c>
      <c r="F1105" s="3" t="s">
        <v>77</v>
      </c>
      <c r="G1105" s="5">
        <v>0.6</v>
      </c>
      <c r="H1105">
        <v>11</v>
      </c>
      <c r="I1105" s="5">
        <v>7.8375000000000004</v>
      </c>
      <c r="J1105" s="5">
        <v>0.71250000000000002</v>
      </c>
      <c r="K1105">
        <v>1554</v>
      </c>
      <c r="L1105" s="15">
        <v>7.0785070785070788E-3</v>
      </c>
      <c r="M1105" s="13">
        <v>2.99382239382239</v>
      </c>
      <c r="N1105" s="15">
        <v>0</v>
      </c>
      <c r="O1105" s="5">
        <v>0</v>
      </c>
      <c r="P1105" s="5">
        <v>0</v>
      </c>
      <c r="Q1105" s="5">
        <f t="shared" si="193"/>
        <v>7.8375000000000004</v>
      </c>
      <c r="R1105" s="5">
        <f t="shared" si="194"/>
        <v>-7.8375000000000004</v>
      </c>
      <c r="S1105" s="15">
        <f t="shared" si="195"/>
        <v>-1</v>
      </c>
      <c r="T1105">
        <v>0</v>
      </c>
      <c r="U1105" s="5" t="str">
        <f t="shared" si="196"/>
        <v>NA</v>
      </c>
      <c r="V1105" s="15">
        <f t="shared" si="197"/>
        <v>0</v>
      </c>
      <c r="W1105" s="15">
        <f t="shared" si="198"/>
        <v>0</v>
      </c>
      <c r="X1105" s="5">
        <f t="shared" si="199"/>
        <v>0</v>
      </c>
      <c r="Y1105" s="5">
        <f t="shared" si="200"/>
        <v>7.0537500000000009</v>
      </c>
      <c r="Z1105" s="5">
        <f t="shared" si="201"/>
        <v>-8.229375000000001</v>
      </c>
      <c r="AA1105" s="5">
        <f t="shared" si="202"/>
        <v>0.7837499999999995</v>
      </c>
      <c r="AB1105" s="5">
        <f t="shared" si="203"/>
        <v>0.39187500000000064</v>
      </c>
    </row>
    <row r="1106" spans="1:28" x14ac:dyDescent="0.55000000000000004">
      <c r="A1106" s="3" t="s">
        <v>79</v>
      </c>
      <c r="B1106" s="3" t="s">
        <v>2037</v>
      </c>
      <c r="C1106" t="s">
        <v>31</v>
      </c>
      <c r="D1106" s="3" t="s">
        <v>36</v>
      </c>
      <c r="E1106" s="3" t="s">
        <v>36</v>
      </c>
      <c r="F1106" s="3" t="s">
        <v>77</v>
      </c>
      <c r="G1106" s="5">
        <v>0.6</v>
      </c>
      <c r="H1106">
        <v>61</v>
      </c>
      <c r="I1106" s="5">
        <v>38.8499994875</v>
      </c>
      <c r="J1106" s="5">
        <v>0.63688523750000003</v>
      </c>
      <c r="K1106">
        <v>14541</v>
      </c>
      <c r="L1106" s="15">
        <v>4.1950347293858705E-3</v>
      </c>
      <c r="M1106" s="13">
        <v>1.92732274258992</v>
      </c>
      <c r="N1106" s="15">
        <v>0</v>
      </c>
      <c r="O1106" s="5">
        <v>0</v>
      </c>
      <c r="P1106" s="5">
        <v>0</v>
      </c>
      <c r="Q1106" s="5">
        <f t="shared" si="193"/>
        <v>38.8499994875</v>
      </c>
      <c r="R1106" s="5">
        <f t="shared" si="194"/>
        <v>-38.8499994875</v>
      </c>
      <c r="S1106" s="15">
        <f t="shared" si="195"/>
        <v>-1</v>
      </c>
      <c r="T1106">
        <v>0</v>
      </c>
      <c r="U1106" s="5" t="str">
        <f t="shared" si="196"/>
        <v>NA</v>
      </c>
      <c r="V1106" s="15">
        <f t="shared" si="197"/>
        <v>0</v>
      </c>
      <c r="W1106" s="15">
        <f t="shared" si="198"/>
        <v>0</v>
      </c>
      <c r="X1106" s="5">
        <f t="shared" si="199"/>
        <v>0</v>
      </c>
      <c r="Y1106" s="5">
        <f t="shared" si="200"/>
        <v>34.96499953875</v>
      </c>
      <c r="Z1106" s="5">
        <f t="shared" si="201"/>
        <v>-40.792499461875003</v>
      </c>
      <c r="AA1106" s="5">
        <f t="shared" si="202"/>
        <v>3.88499994875</v>
      </c>
      <c r="AB1106" s="5">
        <f t="shared" si="203"/>
        <v>1.9424999743750035</v>
      </c>
    </row>
    <row r="1107" spans="1:28" x14ac:dyDescent="0.55000000000000004">
      <c r="A1107" s="3" t="s">
        <v>63</v>
      </c>
      <c r="B1107" s="3" t="s">
        <v>2039</v>
      </c>
      <c r="C1107" t="s">
        <v>66</v>
      </c>
      <c r="D1107" s="3" t="s">
        <v>36</v>
      </c>
      <c r="E1107" s="3" t="s">
        <v>36</v>
      </c>
      <c r="F1107" s="3" t="s">
        <v>67</v>
      </c>
      <c r="G1107" s="5">
        <v>0.61250000000000004</v>
      </c>
      <c r="H1107">
        <v>6</v>
      </c>
      <c r="I1107" s="5">
        <v>3.6375000000000002</v>
      </c>
      <c r="J1107" s="5">
        <v>0.60624999999999996</v>
      </c>
      <c r="K1107">
        <v>588</v>
      </c>
      <c r="L1107" s="15">
        <v>1.0204081632653099E-2</v>
      </c>
      <c r="M1107" s="13">
        <v>1.65646258503401</v>
      </c>
      <c r="N1107" s="15">
        <v>0</v>
      </c>
      <c r="O1107" s="5">
        <v>0</v>
      </c>
      <c r="P1107" s="5">
        <v>0</v>
      </c>
      <c r="Q1107" s="5">
        <f t="shared" si="193"/>
        <v>3.6375000000000002</v>
      </c>
      <c r="R1107" s="5">
        <f t="shared" si="194"/>
        <v>-3.6375000000000002</v>
      </c>
      <c r="S1107" s="15">
        <f t="shared" si="195"/>
        <v>-1</v>
      </c>
      <c r="T1107">
        <v>0</v>
      </c>
      <c r="U1107" s="5" t="str">
        <f t="shared" si="196"/>
        <v>NA</v>
      </c>
      <c r="V1107" s="15">
        <f t="shared" si="197"/>
        <v>0</v>
      </c>
      <c r="W1107" s="15">
        <f t="shared" si="198"/>
        <v>0</v>
      </c>
      <c r="X1107" s="5">
        <f t="shared" si="199"/>
        <v>0</v>
      </c>
      <c r="Y1107" s="5">
        <f t="shared" si="200"/>
        <v>3.2737500000000002</v>
      </c>
      <c r="Z1107" s="5">
        <f t="shared" si="201"/>
        <v>-3.8193750000000004</v>
      </c>
      <c r="AA1107" s="5">
        <f t="shared" si="202"/>
        <v>0.36375000000000002</v>
      </c>
      <c r="AB1107" s="5">
        <f t="shared" si="203"/>
        <v>0.18187500000000023</v>
      </c>
    </row>
    <row r="1108" spans="1:28" x14ac:dyDescent="0.55000000000000004">
      <c r="A1108" s="3" t="s">
        <v>63</v>
      </c>
      <c r="B1108" s="3" t="s">
        <v>2041</v>
      </c>
      <c r="C1108" t="s">
        <v>66</v>
      </c>
      <c r="D1108" s="3" t="s">
        <v>36</v>
      </c>
      <c r="E1108" s="3" t="s">
        <v>36</v>
      </c>
      <c r="F1108" s="3" t="s">
        <v>67</v>
      </c>
      <c r="G1108" s="5">
        <v>0.61250000000000004</v>
      </c>
      <c r="H1108">
        <v>7</v>
      </c>
      <c r="I1108" s="5">
        <v>4.5749999750000008</v>
      </c>
      <c r="J1108" s="5">
        <v>0.65357142500000009</v>
      </c>
      <c r="K1108">
        <v>780</v>
      </c>
      <c r="L1108" s="15">
        <v>8.9743589743589702E-3</v>
      </c>
      <c r="M1108" s="13">
        <v>1.7860256410256401</v>
      </c>
      <c r="N1108" s="15">
        <v>0</v>
      </c>
      <c r="O1108" s="5">
        <v>0</v>
      </c>
      <c r="P1108" s="5">
        <v>0</v>
      </c>
      <c r="Q1108" s="5">
        <f t="shared" si="193"/>
        <v>4.5749999750000008</v>
      </c>
      <c r="R1108" s="5">
        <f t="shared" si="194"/>
        <v>-4.5749999750000008</v>
      </c>
      <c r="S1108" s="15">
        <f t="shared" si="195"/>
        <v>-1</v>
      </c>
      <c r="T1108">
        <v>0</v>
      </c>
      <c r="U1108" s="5" t="str">
        <f t="shared" si="196"/>
        <v>NA</v>
      </c>
      <c r="V1108" s="15">
        <f t="shared" si="197"/>
        <v>0</v>
      </c>
      <c r="W1108" s="15">
        <f t="shared" si="198"/>
        <v>0</v>
      </c>
      <c r="X1108" s="5">
        <f t="shared" si="199"/>
        <v>0</v>
      </c>
      <c r="Y1108" s="5">
        <f t="shared" si="200"/>
        <v>4.1174999775000005</v>
      </c>
      <c r="Z1108" s="5">
        <f t="shared" si="201"/>
        <v>-4.8037499737500013</v>
      </c>
      <c r="AA1108" s="5">
        <f t="shared" si="202"/>
        <v>0.45749999750000026</v>
      </c>
      <c r="AB1108" s="5">
        <f t="shared" si="203"/>
        <v>0.22874999875000057</v>
      </c>
    </row>
    <row r="1109" spans="1:28" x14ac:dyDescent="0.55000000000000004">
      <c r="A1109" s="3" t="s">
        <v>63</v>
      </c>
      <c r="B1109" s="3" t="s">
        <v>2044</v>
      </c>
      <c r="C1109" t="s">
        <v>66</v>
      </c>
      <c r="D1109" s="3" t="s">
        <v>36</v>
      </c>
      <c r="E1109" s="3" t="s">
        <v>36</v>
      </c>
      <c r="F1109" s="3" t="s">
        <v>67</v>
      </c>
      <c r="G1109" s="5">
        <v>0.61250000000000004</v>
      </c>
      <c r="H1109">
        <v>29</v>
      </c>
      <c r="I1109" s="5">
        <v>18.287499687500002</v>
      </c>
      <c r="J1109" s="5">
        <v>0.63060343750000003</v>
      </c>
      <c r="K1109">
        <v>1787</v>
      </c>
      <c r="L1109" s="15">
        <v>1.6228315612758799E-2</v>
      </c>
      <c r="M1109" s="13">
        <v>1.57034135422496</v>
      </c>
      <c r="N1109" s="15">
        <v>0</v>
      </c>
      <c r="O1109" s="5">
        <v>0</v>
      </c>
      <c r="P1109" s="5">
        <v>0</v>
      </c>
      <c r="Q1109" s="5">
        <f t="shared" si="193"/>
        <v>18.287499687500002</v>
      </c>
      <c r="R1109" s="5">
        <f t="shared" si="194"/>
        <v>-18.287499687500002</v>
      </c>
      <c r="S1109" s="15">
        <f t="shared" si="195"/>
        <v>-1</v>
      </c>
      <c r="T1109">
        <v>0</v>
      </c>
      <c r="U1109" s="5" t="str">
        <f t="shared" si="196"/>
        <v>NA</v>
      </c>
      <c r="V1109" s="15">
        <f t="shared" si="197"/>
        <v>0</v>
      </c>
      <c r="W1109" s="15">
        <f t="shared" si="198"/>
        <v>0</v>
      </c>
      <c r="X1109" s="5">
        <f t="shared" si="199"/>
        <v>0</v>
      </c>
      <c r="Y1109" s="5">
        <f t="shared" si="200"/>
        <v>16.458749718750003</v>
      </c>
      <c r="Z1109" s="5">
        <f t="shared" si="201"/>
        <v>-19.201874671875004</v>
      </c>
      <c r="AA1109" s="5">
        <f t="shared" si="202"/>
        <v>1.8287499687499995</v>
      </c>
      <c r="AB1109" s="5">
        <f t="shared" si="203"/>
        <v>0.91437498437500153</v>
      </c>
    </row>
    <row r="1110" spans="1:28" x14ac:dyDescent="0.55000000000000004">
      <c r="A1110" s="3" t="s">
        <v>79</v>
      </c>
      <c r="B1110" s="3" t="s">
        <v>2046</v>
      </c>
      <c r="C1110" t="s">
        <v>31</v>
      </c>
      <c r="D1110" s="3" t="s">
        <v>36</v>
      </c>
      <c r="E1110" s="3" t="s">
        <v>36</v>
      </c>
      <c r="F1110" s="3" t="s">
        <v>77</v>
      </c>
      <c r="G1110" s="5">
        <v>0.61250000000000004</v>
      </c>
      <c r="H1110">
        <v>3</v>
      </c>
      <c r="I1110" s="5">
        <v>0.6</v>
      </c>
      <c r="J1110" s="5">
        <v>0.2</v>
      </c>
      <c r="K1110">
        <v>520</v>
      </c>
      <c r="L1110" s="15">
        <v>5.7692307692307696E-3</v>
      </c>
      <c r="M1110" s="13">
        <v>1.9</v>
      </c>
      <c r="N1110" s="15">
        <v>0</v>
      </c>
      <c r="O1110" s="5">
        <v>0</v>
      </c>
      <c r="P1110" s="5">
        <v>0</v>
      </c>
      <c r="Q1110" s="5">
        <f t="shared" si="193"/>
        <v>0.6</v>
      </c>
      <c r="R1110" s="5">
        <f t="shared" si="194"/>
        <v>-0.6</v>
      </c>
      <c r="S1110" s="15">
        <f t="shared" si="195"/>
        <v>-1</v>
      </c>
      <c r="T1110">
        <v>0</v>
      </c>
      <c r="U1110" s="5" t="str">
        <f t="shared" si="196"/>
        <v>NA</v>
      </c>
      <c r="V1110" s="15">
        <f t="shared" si="197"/>
        <v>0</v>
      </c>
      <c r="W1110" s="15">
        <f t="shared" si="198"/>
        <v>0</v>
      </c>
      <c r="X1110" s="5">
        <f t="shared" si="199"/>
        <v>0</v>
      </c>
      <c r="Y1110" s="5">
        <f t="shared" si="200"/>
        <v>0.54</v>
      </c>
      <c r="Z1110" s="5">
        <f t="shared" si="201"/>
        <v>-0.63</v>
      </c>
      <c r="AA1110" s="5">
        <f t="shared" si="202"/>
        <v>5.9999999999999942E-2</v>
      </c>
      <c r="AB1110" s="5">
        <f t="shared" si="203"/>
        <v>3.0000000000000027E-2</v>
      </c>
    </row>
    <row r="1111" spans="1:28" x14ac:dyDescent="0.55000000000000004">
      <c r="A1111" s="3" t="s">
        <v>79</v>
      </c>
      <c r="B1111" s="3" t="s">
        <v>2048</v>
      </c>
      <c r="C1111" t="s">
        <v>31</v>
      </c>
      <c r="D1111" s="3" t="s">
        <v>36</v>
      </c>
      <c r="E1111" s="3" t="s">
        <v>36</v>
      </c>
      <c r="F1111" s="3" t="s">
        <v>77</v>
      </c>
      <c r="G1111" s="5">
        <v>0.61250000000000004</v>
      </c>
      <c r="H1111">
        <v>1</v>
      </c>
      <c r="I1111" s="5">
        <v>0.625</v>
      </c>
      <c r="J1111" s="5">
        <v>0.625</v>
      </c>
      <c r="K1111">
        <v>45</v>
      </c>
      <c r="L1111" s="15">
        <v>2.2222222222222202E-2</v>
      </c>
      <c r="M1111" s="13">
        <v>1.68888888888889</v>
      </c>
      <c r="N1111" s="15">
        <v>0</v>
      </c>
      <c r="O1111" s="5">
        <v>0</v>
      </c>
      <c r="P1111" s="5">
        <v>0</v>
      </c>
      <c r="Q1111" s="5">
        <f t="shared" si="193"/>
        <v>0.625</v>
      </c>
      <c r="R1111" s="5">
        <f t="shared" si="194"/>
        <v>-0.625</v>
      </c>
      <c r="S1111" s="15">
        <f t="shared" si="195"/>
        <v>-1</v>
      </c>
      <c r="T1111">
        <v>0</v>
      </c>
      <c r="U1111" s="5" t="str">
        <f t="shared" si="196"/>
        <v>NA</v>
      </c>
      <c r="V1111" s="15">
        <f t="shared" si="197"/>
        <v>0</v>
      </c>
      <c r="W1111" s="15">
        <f t="shared" si="198"/>
        <v>0</v>
      </c>
      <c r="X1111" s="5">
        <f t="shared" si="199"/>
        <v>0</v>
      </c>
      <c r="Y1111" s="5">
        <f t="shared" si="200"/>
        <v>0.5625</v>
      </c>
      <c r="Z1111" s="5">
        <f t="shared" si="201"/>
        <v>-0.65625</v>
      </c>
      <c r="AA1111" s="5">
        <f t="shared" si="202"/>
        <v>6.25E-2</v>
      </c>
      <c r="AB1111" s="5">
        <f t="shared" si="203"/>
        <v>3.125E-2</v>
      </c>
    </row>
    <row r="1112" spans="1:28" x14ac:dyDescent="0.55000000000000004">
      <c r="A1112" s="3" t="s">
        <v>79</v>
      </c>
      <c r="B1112" s="3" t="s">
        <v>2050</v>
      </c>
      <c r="C1112" t="s">
        <v>31</v>
      </c>
      <c r="D1112" s="3" t="s">
        <v>36</v>
      </c>
      <c r="E1112" s="3" t="s">
        <v>36</v>
      </c>
      <c r="F1112" s="3" t="s">
        <v>77</v>
      </c>
      <c r="G1112" s="5">
        <v>0.61250000000000004</v>
      </c>
      <c r="H1112">
        <v>3</v>
      </c>
      <c r="I1112" s="5">
        <v>2.0374999874999995</v>
      </c>
      <c r="J1112" s="5">
        <v>0.67916666249999991</v>
      </c>
      <c r="K1112">
        <v>1091</v>
      </c>
      <c r="L1112" s="15">
        <v>2.7497708524289598E-3</v>
      </c>
      <c r="M1112" s="13">
        <v>1.43693858845096</v>
      </c>
      <c r="N1112" s="15">
        <v>0</v>
      </c>
      <c r="O1112" s="5">
        <v>0</v>
      </c>
      <c r="P1112" s="5">
        <v>0</v>
      </c>
      <c r="Q1112" s="5">
        <f t="shared" si="193"/>
        <v>2.0374999874999995</v>
      </c>
      <c r="R1112" s="5">
        <f t="shared" si="194"/>
        <v>-2.0374999874999995</v>
      </c>
      <c r="S1112" s="15">
        <f t="shared" si="195"/>
        <v>-1</v>
      </c>
      <c r="T1112">
        <v>0</v>
      </c>
      <c r="U1112" s="5" t="str">
        <f t="shared" si="196"/>
        <v>NA</v>
      </c>
      <c r="V1112" s="15">
        <f t="shared" si="197"/>
        <v>0</v>
      </c>
      <c r="W1112" s="15">
        <f t="shared" si="198"/>
        <v>0</v>
      </c>
      <c r="X1112" s="5">
        <f t="shared" si="199"/>
        <v>0</v>
      </c>
      <c r="Y1112" s="5">
        <f t="shared" si="200"/>
        <v>1.8337499887499995</v>
      </c>
      <c r="Z1112" s="5">
        <f t="shared" si="201"/>
        <v>-2.1393749868749996</v>
      </c>
      <c r="AA1112" s="5">
        <f t="shared" si="202"/>
        <v>0.20374999874999999</v>
      </c>
      <c r="AB1112" s="5">
        <f t="shared" si="203"/>
        <v>0.10187499937500011</v>
      </c>
    </row>
    <row r="1113" spans="1:28" x14ac:dyDescent="0.55000000000000004">
      <c r="A1113" s="3" t="s">
        <v>79</v>
      </c>
      <c r="B1113" s="3" t="s">
        <v>2052</v>
      </c>
      <c r="C1113" t="s">
        <v>31</v>
      </c>
      <c r="D1113" s="3" t="s">
        <v>36</v>
      </c>
      <c r="E1113" s="3" t="s">
        <v>36</v>
      </c>
      <c r="F1113" s="3" t="s">
        <v>77</v>
      </c>
      <c r="G1113" s="5">
        <v>0.61250000000000004</v>
      </c>
      <c r="H1113">
        <v>3</v>
      </c>
      <c r="I1113" s="5">
        <v>4.6374999749999999</v>
      </c>
      <c r="J1113" s="5">
        <v>1.545833325</v>
      </c>
      <c r="K1113">
        <v>74</v>
      </c>
      <c r="L1113" s="15">
        <v>4.0540540540540501E-2</v>
      </c>
      <c r="M1113" s="13">
        <v>2.6743243243243202</v>
      </c>
      <c r="N1113" s="15">
        <v>0</v>
      </c>
      <c r="O1113" s="5">
        <v>0</v>
      </c>
      <c r="P1113" s="5">
        <v>0</v>
      </c>
      <c r="Q1113" s="5">
        <f t="shared" si="193"/>
        <v>4.6374999749999999</v>
      </c>
      <c r="R1113" s="5">
        <f t="shared" si="194"/>
        <v>-4.6374999749999999</v>
      </c>
      <c r="S1113" s="15">
        <f t="shared" si="195"/>
        <v>-1</v>
      </c>
      <c r="T1113">
        <v>0</v>
      </c>
      <c r="U1113" s="5" t="str">
        <f t="shared" si="196"/>
        <v>NA</v>
      </c>
      <c r="V1113" s="15">
        <f t="shared" si="197"/>
        <v>0</v>
      </c>
      <c r="W1113" s="15">
        <f t="shared" si="198"/>
        <v>0</v>
      </c>
      <c r="X1113" s="5">
        <f t="shared" si="199"/>
        <v>0</v>
      </c>
      <c r="Y1113" s="5">
        <f t="shared" si="200"/>
        <v>4.1737499775</v>
      </c>
      <c r="Z1113" s="5">
        <f t="shared" si="201"/>
        <v>-4.8693749737500003</v>
      </c>
      <c r="AA1113" s="5">
        <f t="shared" si="202"/>
        <v>0.4637499974999999</v>
      </c>
      <c r="AB1113" s="5">
        <f t="shared" si="203"/>
        <v>0.23187499875000039</v>
      </c>
    </row>
    <row r="1114" spans="1:28" x14ac:dyDescent="0.55000000000000004">
      <c r="A1114" s="3" t="s">
        <v>79</v>
      </c>
      <c r="B1114" s="3" t="s">
        <v>2054</v>
      </c>
      <c r="C1114" t="s">
        <v>31</v>
      </c>
      <c r="D1114" s="3" t="s">
        <v>36</v>
      </c>
      <c r="E1114" s="3" t="s">
        <v>36</v>
      </c>
      <c r="F1114" s="3" t="s">
        <v>77</v>
      </c>
      <c r="G1114" s="5">
        <v>0.61250000000000004</v>
      </c>
      <c r="H1114">
        <v>8</v>
      </c>
      <c r="I1114" s="5">
        <v>5.5625</v>
      </c>
      <c r="J1114" s="5">
        <v>0.6953125</v>
      </c>
      <c r="K1114">
        <v>2283</v>
      </c>
      <c r="L1114" s="15">
        <v>3.5041611914148098E-3</v>
      </c>
      <c r="M1114" s="13">
        <v>4.2980727113447204</v>
      </c>
      <c r="N1114" s="15">
        <v>0</v>
      </c>
      <c r="O1114" s="5">
        <v>0</v>
      </c>
      <c r="P1114" s="5">
        <v>0</v>
      </c>
      <c r="Q1114" s="5">
        <f t="shared" si="193"/>
        <v>5.5625</v>
      </c>
      <c r="R1114" s="5">
        <f t="shared" si="194"/>
        <v>-5.5625</v>
      </c>
      <c r="S1114" s="15">
        <f t="shared" si="195"/>
        <v>-1</v>
      </c>
      <c r="T1114">
        <v>0</v>
      </c>
      <c r="U1114" s="5" t="str">
        <f t="shared" si="196"/>
        <v>NA</v>
      </c>
      <c r="V1114" s="15">
        <f t="shared" si="197"/>
        <v>0</v>
      </c>
      <c r="W1114" s="15">
        <f t="shared" si="198"/>
        <v>0</v>
      </c>
      <c r="X1114" s="5">
        <f t="shared" si="199"/>
        <v>0</v>
      </c>
      <c r="Y1114" s="5">
        <f t="shared" si="200"/>
        <v>5.0062500000000005</v>
      </c>
      <c r="Z1114" s="5">
        <f t="shared" si="201"/>
        <v>-5.8406250000000002</v>
      </c>
      <c r="AA1114" s="5">
        <f t="shared" si="202"/>
        <v>0.55624999999999947</v>
      </c>
      <c r="AB1114" s="5">
        <f t="shared" si="203"/>
        <v>0.27812500000000018</v>
      </c>
    </row>
    <row r="1115" spans="1:28" x14ac:dyDescent="0.55000000000000004">
      <c r="A1115" s="3" t="s">
        <v>79</v>
      </c>
      <c r="B1115" s="3" t="s">
        <v>2056</v>
      </c>
      <c r="C1115" t="s">
        <v>66</v>
      </c>
      <c r="D1115" s="3" t="s">
        <v>36</v>
      </c>
      <c r="E1115" s="3" t="s">
        <v>36</v>
      </c>
      <c r="F1115" s="3" t="s">
        <v>77</v>
      </c>
      <c r="G1115" s="5">
        <v>0.61250000000000004</v>
      </c>
      <c r="H1115">
        <v>58</v>
      </c>
      <c r="I1115" s="5">
        <v>63.662499399999994</v>
      </c>
      <c r="J1115" s="5">
        <v>1.0976292999999999</v>
      </c>
      <c r="K1115">
        <v>1041</v>
      </c>
      <c r="L1115" s="15">
        <v>5.5715658021133499E-2</v>
      </c>
      <c r="M1115" s="13">
        <v>1.9131604226705099</v>
      </c>
      <c r="N1115" s="15">
        <v>0</v>
      </c>
      <c r="O1115" s="5">
        <v>0</v>
      </c>
      <c r="P1115" s="5">
        <v>0</v>
      </c>
      <c r="Q1115" s="5">
        <f t="shared" si="193"/>
        <v>63.662499399999994</v>
      </c>
      <c r="R1115" s="5">
        <f t="shared" si="194"/>
        <v>-63.662499399999994</v>
      </c>
      <c r="S1115" s="15">
        <f t="shared" si="195"/>
        <v>-1</v>
      </c>
      <c r="T1115">
        <v>0</v>
      </c>
      <c r="U1115" s="5" t="str">
        <f t="shared" si="196"/>
        <v>NA</v>
      </c>
      <c r="V1115" s="15">
        <f t="shared" si="197"/>
        <v>0</v>
      </c>
      <c r="W1115" s="15">
        <f t="shared" si="198"/>
        <v>0</v>
      </c>
      <c r="X1115" s="5">
        <f t="shared" si="199"/>
        <v>0</v>
      </c>
      <c r="Y1115" s="5">
        <f t="shared" si="200"/>
        <v>57.296249459999999</v>
      </c>
      <c r="Z1115" s="5">
        <f t="shared" si="201"/>
        <v>-66.845624369999996</v>
      </c>
      <c r="AA1115" s="5">
        <f t="shared" si="202"/>
        <v>6.3662499399999959</v>
      </c>
      <c r="AB1115" s="5">
        <f t="shared" si="203"/>
        <v>3.1831249700000015</v>
      </c>
    </row>
    <row r="1116" spans="1:28" x14ac:dyDescent="0.55000000000000004">
      <c r="A1116" s="3" t="s">
        <v>63</v>
      </c>
      <c r="B1116" s="3" t="s">
        <v>148</v>
      </c>
      <c r="C1116" t="s">
        <v>31</v>
      </c>
      <c r="D1116" s="3" t="s">
        <v>36</v>
      </c>
      <c r="E1116" s="3" t="s">
        <v>36</v>
      </c>
      <c r="F1116" s="3" t="s">
        <v>67</v>
      </c>
      <c r="G1116" s="5">
        <v>0.625</v>
      </c>
      <c r="H1116">
        <v>1</v>
      </c>
      <c r="I1116" s="5">
        <v>0.58750000000000002</v>
      </c>
      <c r="J1116" s="5">
        <v>0.58750000000000002</v>
      </c>
      <c r="K1116">
        <v>102</v>
      </c>
      <c r="L1116" s="15">
        <v>9.8039215686274508E-3</v>
      </c>
      <c r="M1116" s="13">
        <v>1.5705882352941201</v>
      </c>
      <c r="N1116" s="15">
        <v>0</v>
      </c>
      <c r="O1116" s="5">
        <v>0</v>
      </c>
      <c r="P1116" s="5">
        <v>0</v>
      </c>
      <c r="Q1116" s="5">
        <f t="shared" si="193"/>
        <v>0.58750000000000002</v>
      </c>
      <c r="R1116" s="5">
        <f t="shared" si="194"/>
        <v>-0.58750000000000002</v>
      </c>
      <c r="S1116" s="15">
        <f t="shared" si="195"/>
        <v>-1</v>
      </c>
      <c r="T1116">
        <v>0</v>
      </c>
      <c r="U1116" s="5" t="str">
        <f t="shared" si="196"/>
        <v>NA</v>
      </c>
      <c r="V1116" s="15">
        <f t="shared" si="197"/>
        <v>0</v>
      </c>
      <c r="W1116" s="15">
        <f t="shared" si="198"/>
        <v>0</v>
      </c>
      <c r="X1116" s="5">
        <f t="shared" si="199"/>
        <v>0</v>
      </c>
      <c r="Y1116" s="5">
        <f t="shared" si="200"/>
        <v>0.52875000000000005</v>
      </c>
      <c r="Z1116" s="5">
        <f t="shared" si="201"/>
        <v>-0.61687500000000006</v>
      </c>
      <c r="AA1116" s="5">
        <f t="shared" si="202"/>
        <v>5.8749999999999969E-2</v>
      </c>
      <c r="AB1116" s="5">
        <f t="shared" si="203"/>
        <v>2.937500000000004E-2</v>
      </c>
    </row>
    <row r="1117" spans="1:28" x14ac:dyDescent="0.55000000000000004">
      <c r="A1117" s="3" t="s">
        <v>79</v>
      </c>
      <c r="B1117" s="3" t="s">
        <v>2059</v>
      </c>
      <c r="C1117" t="s">
        <v>31</v>
      </c>
      <c r="D1117" s="3" t="s">
        <v>36</v>
      </c>
      <c r="E1117" s="3" t="s">
        <v>36</v>
      </c>
      <c r="F1117" s="3" t="s">
        <v>77</v>
      </c>
      <c r="G1117" s="5">
        <v>0.625</v>
      </c>
      <c r="H1117">
        <v>1</v>
      </c>
      <c r="I1117" s="5">
        <v>0.625</v>
      </c>
      <c r="J1117" s="5">
        <v>0.625</v>
      </c>
      <c r="K1117">
        <v>33</v>
      </c>
      <c r="L1117" s="15">
        <v>3.0303030303030297E-2</v>
      </c>
      <c r="M1117" s="13">
        <v>1.4545454545454499</v>
      </c>
      <c r="N1117" s="15">
        <v>0</v>
      </c>
      <c r="O1117" s="5">
        <v>0</v>
      </c>
      <c r="P1117" s="5">
        <v>0</v>
      </c>
      <c r="Q1117" s="5">
        <f t="shared" si="193"/>
        <v>0.625</v>
      </c>
      <c r="R1117" s="5">
        <f t="shared" si="194"/>
        <v>-0.625</v>
      </c>
      <c r="S1117" s="15">
        <f t="shared" si="195"/>
        <v>-1</v>
      </c>
      <c r="T1117">
        <v>0</v>
      </c>
      <c r="U1117" s="5" t="str">
        <f t="shared" si="196"/>
        <v>NA</v>
      </c>
      <c r="V1117" s="15">
        <f t="shared" si="197"/>
        <v>0</v>
      </c>
      <c r="W1117" s="15">
        <f t="shared" si="198"/>
        <v>0</v>
      </c>
      <c r="X1117" s="5">
        <f t="shared" si="199"/>
        <v>0</v>
      </c>
      <c r="Y1117" s="5">
        <f t="shared" si="200"/>
        <v>0.5625</v>
      </c>
      <c r="Z1117" s="5">
        <f t="shared" si="201"/>
        <v>-0.65625</v>
      </c>
      <c r="AA1117" s="5">
        <f t="shared" si="202"/>
        <v>6.25E-2</v>
      </c>
      <c r="AB1117" s="5">
        <f t="shared" si="203"/>
        <v>3.125E-2</v>
      </c>
    </row>
    <row r="1118" spans="1:28" x14ac:dyDescent="0.55000000000000004">
      <c r="A1118" s="3" t="s">
        <v>79</v>
      </c>
      <c r="B1118" s="3" t="s">
        <v>2061</v>
      </c>
      <c r="C1118" t="s">
        <v>66</v>
      </c>
      <c r="D1118" s="3" t="s">
        <v>36</v>
      </c>
      <c r="E1118" s="3" t="s">
        <v>36</v>
      </c>
      <c r="F1118" s="3" t="s">
        <v>50</v>
      </c>
      <c r="G1118" s="5">
        <v>0.625</v>
      </c>
      <c r="H1118">
        <v>1</v>
      </c>
      <c r="I1118" s="5">
        <v>1.2625</v>
      </c>
      <c r="J1118" s="5">
        <v>1.2625</v>
      </c>
      <c r="K1118">
        <v>11</v>
      </c>
      <c r="L1118" s="15">
        <v>9.0909090909090898E-2</v>
      </c>
      <c r="M1118" s="13">
        <v>2.9090909090909101</v>
      </c>
      <c r="N1118" s="15">
        <v>0</v>
      </c>
      <c r="O1118" s="5">
        <v>0</v>
      </c>
      <c r="P1118" s="5">
        <v>0</v>
      </c>
      <c r="Q1118" s="5">
        <f t="shared" si="193"/>
        <v>1.2625</v>
      </c>
      <c r="R1118" s="5">
        <f t="shared" si="194"/>
        <v>-1.2625</v>
      </c>
      <c r="S1118" s="15">
        <f t="shared" si="195"/>
        <v>-1</v>
      </c>
      <c r="T1118">
        <v>0</v>
      </c>
      <c r="U1118" s="5" t="str">
        <f t="shared" si="196"/>
        <v>NA</v>
      </c>
      <c r="V1118" s="15">
        <f t="shared" si="197"/>
        <v>0</v>
      </c>
      <c r="W1118" s="15">
        <f t="shared" si="198"/>
        <v>0</v>
      </c>
      <c r="X1118" s="5">
        <f t="shared" si="199"/>
        <v>0</v>
      </c>
      <c r="Y1118" s="5">
        <f t="shared" si="200"/>
        <v>1.13625</v>
      </c>
      <c r="Z1118" s="5">
        <f t="shared" si="201"/>
        <v>-1.3256250000000001</v>
      </c>
      <c r="AA1118" s="5">
        <f t="shared" si="202"/>
        <v>0.12624999999999997</v>
      </c>
      <c r="AB1118" s="5">
        <f t="shared" si="203"/>
        <v>6.3125000000000098E-2</v>
      </c>
    </row>
    <row r="1119" spans="1:28" x14ac:dyDescent="0.55000000000000004">
      <c r="A1119" s="3" t="s">
        <v>79</v>
      </c>
      <c r="B1119" s="3" t="s">
        <v>2063</v>
      </c>
      <c r="C1119" t="s">
        <v>66</v>
      </c>
      <c r="D1119" s="3" t="s">
        <v>36</v>
      </c>
      <c r="E1119" s="3" t="s">
        <v>36</v>
      </c>
      <c r="F1119" s="3" t="s">
        <v>77</v>
      </c>
      <c r="G1119" s="5">
        <v>0.625</v>
      </c>
      <c r="H1119">
        <v>2</v>
      </c>
      <c r="I1119" s="5">
        <v>1.5249999999999999</v>
      </c>
      <c r="J1119" s="5">
        <v>0.76249999999999996</v>
      </c>
      <c r="K1119">
        <v>870</v>
      </c>
      <c r="L1119" s="15">
        <v>2.2988505747126402E-3</v>
      </c>
      <c r="M1119" s="13">
        <v>3.9395402298850599</v>
      </c>
      <c r="N1119" s="15">
        <v>0</v>
      </c>
      <c r="O1119" s="5">
        <v>0</v>
      </c>
      <c r="P1119" s="5">
        <v>0</v>
      </c>
      <c r="Q1119" s="5">
        <f t="shared" si="193"/>
        <v>1.5249999999999999</v>
      </c>
      <c r="R1119" s="5">
        <f t="shared" si="194"/>
        <v>-1.5249999999999999</v>
      </c>
      <c r="S1119" s="15">
        <f t="shared" si="195"/>
        <v>-1</v>
      </c>
      <c r="T1119">
        <v>0</v>
      </c>
      <c r="U1119" s="5" t="str">
        <f t="shared" si="196"/>
        <v>NA</v>
      </c>
      <c r="V1119" s="15">
        <f t="shared" si="197"/>
        <v>0</v>
      </c>
      <c r="W1119" s="15">
        <f t="shared" si="198"/>
        <v>0</v>
      </c>
      <c r="X1119" s="5">
        <f t="shared" si="199"/>
        <v>0</v>
      </c>
      <c r="Y1119" s="5">
        <f t="shared" si="200"/>
        <v>1.3725000000000001</v>
      </c>
      <c r="Z1119" s="5">
        <f t="shared" si="201"/>
        <v>-1.6012500000000001</v>
      </c>
      <c r="AA1119" s="5">
        <f t="shared" si="202"/>
        <v>0.15249999999999986</v>
      </c>
      <c r="AB1119" s="5">
        <f t="shared" si="203"/>
        <v>7.6250000000000151E-2</v>
      </c>
    </row>
    <row r="1120" spans="1:28" x14ac:dyDescent="0.55000000000000004">
      <c r="A1120" s="3" t="s">
        <v>79</v>
      </c>
      <c r="B1120" s="3" t="s">
        <v>2065</v>
      </c>
      <c r="C1120" t="s">
        <v>31</v>
      </c>
      <c r="D1120" s="3" t="s">
        <v>36</v>
      </c>
      <c r="E1120" s="3" t="s">
        <v>36</v>
      </c>
      <c r="F1120" s="3" t="s">
        <v>77</v>
      </c>
      <c r="G1120" s="5">
        <v>0.625</v>
      </c>
      <c r="H1120">
        <v>5</v>
      </c>
      <c r="I1120" s="5">
        <v>4.3250000000000002</v>
      </c>
      <c r="J1120" s="5">
        <v>0.86499999999999999</v>
      </c>
      <c r="K1120">
        <v>17418</v>
      </c>
      <c r="L1120" s="15">
        <v>2.8705936387645001E-4</v>
      </c>
      <c r="M1120" s="13">
        <v>1.2004478126076501</v>
      </c>
      <c r="N1120" s="15">
        <v>0</v>
      </c>
      <c r="O1120" s="5">
        <v>0</v>
      </c>
      <c r="P1120" s="5">
        <v>0</v>
      </c>
      <c r="Q1120" s="5">
        <f t="shared" si="193"/>
        <v>4.3250000000000002</v>
      </c>
      <c r="R1120" s="5">
        <f t="shared" si="194"/>
        <v>-4.3250000000000002</v>
      </c>
      <c r="S1120" s="15">
        <f t="shared" si="195"/>
        <v>-1</v>
      </c>
      <c r="T1120">
        <v>0</v>
      </c>
      <c r="U1120" s="5" t="str">
        <f t="shared" si="196"/>
        <v>NA</v>
      </c>
      <c r="V1120" s="15">
        <f t="shared" si="197"/>
        <v>0</v>
      </c>
      <c r="W1120" s="15">
        <f t="shared" si="198"/>
        <v>0</v>
      </c>
      <c r="X1120" s="5">
        <f t="shared" si="199"/>
        <v>0</v>
      </c>
      <c r="Y1120" s="5">
        <f t="shared" si="200"/>
        <v>3.8925000000000001</v>
      </c>
      <c r="Z1120" s="5">
        <f t="shared" si="201"/>
        <v>-4.5412500000000007</v>
      </c>
      <c r="AA1120" s="5">
        <f t="shared" si="202"/>
        <v>0.43250000000000011</v>
      </c>
      <c r="AB1120" s="5">
        <f t="shared" si="203"/>
        <v>0.2162500000000005</v>
      </c>
    </row>
    <row r="1121" spans="1:28" x14ac:dyDescent="0.55000000000000004">
      <c r="A1121" s="3" t="s">
        <v>79</v>
      </c>
      <c r="B1121" s="3" t="s">
        <v>2067</v>
      </c>
      <c r="C1121" t="s">
        <v>31</v>
      </c>
      <c r="D1121" s="3" t="s">
        <v>36</v>
      </c>
      <c r="E1121" s="3" t="s">
        <v>36</v>
      </c>
      <c r="F1121" s="3" t="s">
        <v>77</v>
      </c>
      <c r="G1121" s="5">
        <v>0.625</v>
      </c>
      <c r="H1121">
        <v>16</v>
      </c>
      <c r="I1121" s="5">
        <v>4.3499999999999996</v>
      </c>
      <c r="J1121" s="5">
        <v>0.27187499999999998</v>
      </c>
      <c r="K1121">
        <v>3881</v>
      </c>
      <c r="L1121" s="15">
        <v>4.1226488018551903E-3</v>
      </c>
      <c r="M1121" s="13">
        <v>1.1247874259211501</v>
      </c>
      <c r="N1121" s="15">
        <v>0</v>
      </c>
      <c r="O1121" s="5">
        <v>0</v>
      </c>
      <c r="P1121" s="5">
        <v>0</v>
      </c>
      <c r="Q1121" s="5">
        <f t="shared" si="193"/>
        <v>4.3499999999999996</v>
      </c>
      <c r="R1121" s="5">
        <f t="shared" si="194"/>
        <v>-4.3499999999999996</v>
      </c>
      <c r="S1121" s="15">
        <f t="shared" si="195"/>
        <v>-1</v>
      </c>
      <c r="T1121">
        <v>0</v>
      </c>
      <c r="U1121" s="5" t="str">
        <f t="shared" si="196"/>
        <v>NA</v>
      </c>
      <c r="V1121" s="15">
        <f t="shared" si="197"/>
        <v>0</v>
      </c>
      <c r="W1121" s="15">
        <f t="shared" si="198"/>
        <v>0</v>
      </c>
      <c r="X1121" s="5">
        <f t="shared" si="199"/>
        <v>0</v>
      </c>
      <c r="Y1121" s="5">
        <f t="shared" si="200"/>
        <v>3.9149999999999996</v>
      </c>
      <c r="Z1121" s="5">
        <f t="shared" si="201"/>
        <v>-4.5674999999999999</v>
      </c>
      <c r="AA1121" s="5">
        <f t="shared" si="202"/>
        <v>0.43500000000000005</v>
      </c>
      <c r="AB1121" s="5">
        <f t="shared" si="203"/>
        <v>0.21750000000000025</v>
      </c>
    </row>
    <row r="1122" spans="1:28" x14ac:dyDescent="0.55000000000000004">
      <c r="A1122" s="3" t="s">
        <v>79</v>
      </c>
      <c r="B1122" s="3" t="s">
        <v>2069</v>
      </c>
      <c r="C1122" t="s">
        <v>31</v>
      </c>
      <c r="D1122" s="3" t="s">
        <v>36</v>
      </c>
      <c r="E1122" s="3" t="s">
        <v>36</v>
      </c>
      <c r="F1122" s="3" t="s">
        <v>77</v>
      </c>
      <c r="G1122" s="5">
        <v>0.625</v>
      </c>
      <c r="H1122">
        <v>5</v>
      </c>
      <c r="I1122" s="5">
        <v>5.6749999999999998</v>
      </c>
      <c r="J1122" s="5">
        <v>1.135</v>
      </c>
      <c r="K1122">
        <v>93</v>
      </c>
      <c r="L1122" s="15">
        <v>5.3763440860215103E-2</v>
      </c>
      <c r="M1122" s="13">
        <v>1.50430107526882</v>
      </c>
      <c r="N1122" s="15">
        <v>0</v>
      </c>
      <c r="O1122" s="5">
        <v>0</v>
      </c>
      <c r="P1122" s="5">
        <v>0</v>
      </c>
      <c r="Q1122" s="5">
        <f t="shared" si="193"/>
        <v>5.6749999999999998</v>
      </c>
      <c r="R1122" s="5">
        <f t="shared" si="194"/>
        <v>-5.6749999999999998</v>
      </c>
      <c r="S1122" s="15">
        <f t="shared" si="195"/>
        <v>-1</v>
      </c>
      <c r="T1122">
        <v>0</v>
      </c>
      <c r="U1122" s="5" t="str">
        <f t="shared" si="196"/>
        <v>NA</v>
      </c>
      <c r="V1122" s="15">
        <f t="shared" si="197"/>
        <v>0</v>
      </c>
      <c r="W1122" s="15">
        <f t="shared" si="198"/>
        <v>0</v>
      </c>
      <c r="X1122" s="5">
        <f t="shared" si="199"/>
        <v>0</v>
      </c>
      <c r="Y1122" s="5">
        <f t="shared" si="200"/>
        <v>5.1074999999999999</v>
      </c>
      <c r="Z1122" s="5">
        <f t="shared" si="201"/>
        <v>-5.9587500000000002</v>
      </c>
      <c r="AA1122" s="5">
        <f t="shared" si="202"/>
        <v>0.56749999999999989</v>
      </c>
      <c r="AB1122" s="5">
        <f t="shared" si="203"/>
        <v>0.28375000000000039</v>
      </c>
    </row>
    <row r="1123" spans="1:28" x14ac:dyDescent="0.55000000000000004">
      <c r="A1123" s="3" t="s">
        <v>79</v>
      </c>
      <c r="B1123" s="3" t="s">
        <v>2071</v>
      </c>
      <c r="C1123" t="s">
        <v>66</v>
      </c>
      <c r="D1123" s="3" t="s">
        <v>36</v>
      </c>
      <c r="E1123" s="3" t="s">
        <v>36</v>
      </c>
      <c r="F1123" s="3" t="s">
        <v>77</v>
      </c>
      <c r="G1123" s="5">
        <v>0.625</v>
      </c>
      <c r="H1123">
        <v>5</v>
      </c>
      <c r="I1123" s="5">
        <v>6.6124999999999998</v>
      </c>
      <c r="J1123" s="5">
        <v>1.3225</v>
      </c>
      <c r="K1123">
        <v>1839</v>
      </c>
      <c r="L1123" s="15">
        <v>2.7188689505165901E-3</v>
      </c>
      <c r="M1123" s="13">
        <v>3.1160957041870598</v>
      </c>
      <c r="N1123" s="15">
        <v>0</v>
      </c>
      <c r="O1123" s="5">
        <v>0</v>
      </c>
      <c r="P1123" s="5">
        <v>0</v>
      </c>
      <c r="Q1123" s="5">
        <f t="shared" si="193"/>
        <v>6.6124999999999998</v>
      </c>
      <c r="R1123" s="5">
        <f t="shared" si="194"/>
        <v>-6.6124999999999998</v>
      </c>
      <c r="S1123" s="15">
        <f t="shared" si="195"/>
        <v>-1</v>
      </c>
      <c r="T1123">
        <v>0</v>
      </c>
      <c r="U1123" s="5" t="str">
        <f t="shared" si="196"/>
        <v>NA</v>
      </c>
      <c r="V1123" s="15">
        <f t="shared" si="197"/>
        <v>0</v>
      </c>
      <c r="W1123" s="15">
        <f t="shared" si="198"/>
        <v>0</v>
      </c>
      <c r="X1123" s="5">
        <f t="shared" si="199"/>
        <v>0</v>
      </c>
      <c r="Y1123" s="5">
        <f t="shared" si="200"/>
        <v>5.9512499999999999</v>
      </c>
      <c r="Z1123" s="5">
        <f t="shared" si="201"/>
        <v>-6.9431250000000002</v>
      </c>
      <c r="AA1123" s="5">
        <f t="shared" si="202"/>
        <v>0.66124999999999989</v>
      </c>
      <c r="AB1123" s="5">
        <f t="shared" si="203"/>
        <v>0.33062500000000039</v>
      </c>
    </row>
    <row r="1124" spans="1:28" x14ac:dyDescent="0.55000000000000004">
      <c r="A1124" s="3" t="s">
        <v>79</v>
      </c>
      <c r="B1124" s="3" t="s">
        <v>2073</v>
      </c>
      <c r="C1124" t="s">
        <v>31</v>
      </c>
      <c r="D1124" s="3" t="s">
        <v>36</v>
      </c>
      <c r="E1124" s="3" t="s">
        <v>36</v>
      </c>
      <c r="F1124" s="3" t="s">
        <v>77</v>
      </c>
      <c r="G1124" s="5">
        <v>0.625</v>
      </c>
      <c r="H1124">
        <v>19</v>
      </c>
      <c r="I1124" s="5">
        <v>7.4499999875</v>
      </c>
      <c r="J1124" s="5">
        <v>0.3921052625</v>
      </c>
      <c r="K1124">
        <v>17220</v>
      </c>
      <c r="L1124" s="15">
        <v>1.10336817653891E-3</v>
      </c>
      <c r="M1124" s="13">
        <v>1.4481765389082499</v>
      </c>
      <c r="N1124" s="15">
        <v>0</v>
      </c>
      <c r="O1124" s="5">
        <v>0</v>
      </c>
      <c r="P1124" s="5">
        <v>0</v>
      </c>
      <c r="Q1124" s="5">
        <f t="shared" si="193"/>
        <v>7.4499999875</v>
      </c>
      <c r="R1124" s="5">
        <f t="shared" si="194"/>
        <v>-7.4499999875</v>
      </c>
      <c r="S1124" s="15">
        <f t="shared" si="195"/>
        <v>-1</v>
      </c>
      <c r="T1124">
        <v>0</v>
      </c>
      <c r="U1124" s="5" t="str">
        <f t="shared" si="196"/>
        <v>NA</v>
      </c>
      <c r="V1124" s="15">
        <f t="shared" si="197"/>
        <v>0</v>
      </c>
      <c r="W1124" s="15">
        <f t="shared" si="198"/>
        <v>0</v>
      </c>
      <c r="X1124" s="5">
        <f t="shared" si="199"/>
        <v>0</v>
      </c>
      <c r="Y1124" s="5">
        <f t="shared" si="200"/>
        <v>6.70499998875</v>
      </c>
      <c r="Z1124" s="5">
        <f t="shared" si="201"/>
        <v>-7.822499986875</v>
      </c>
      <c r="AA1124" s="5">
        <f t="shared" si="202"/>
        <v>0.74499999875</v>
      </c>
      <c r="AB1124" s="5">
        <f t="shared" si="203"/>
        <v>0.372499999375</v>
      </c>
    </row>
    <row r="1125" spans="1:28" x14ac:dyDescent="0.55000000000000004">
      <c r="A1125" s="3" t="s">
        <v>79</v>
      </c>
      <c r="B1125" s="3" t="s">
        <v>2075</v>
      </c>
      <c r="C1125" t="s">
        <v>66</v>
      </c>
      <c r="D1125" s="3" t="s">
        <v>36</v>
      </c>
      <c r="E1125" s="3" t="s">
        <v>36</v>
      </c>
      <c r="F1125" s="3" t="s">
        <v>77</v>
      </c>
      <c r="G1125" s="5">
        <v>0.625</v>
      </c>
      <c r="H1125">
        <v>11</v>
      </c>
      <c r="I1125" s="5">
        <v>11.7499999375</v>
      </c>
      <c r="J1125" s="5">
        <v>1.0681818125</v>
      </c>
      <c r="K1125">
        <v>2728</v>
      </c>
      <c r="L1125" s="15">
        <v>4.0322580645161307E-3</v>
      </c>
      <c r="M1125" s="13">
        <v>3.33768328445748</v>
      </c>
      <c r="N1125" s="15">
        <v>0</v>
      </c>
      <c r="O1125" s="5">
        <v>0</v>
      </c>
      <c r="P1125" s="5">
        <v>0</v>
      </c>
      <c r="Q1125" s="5">
        <f t="shared" si="193"/>
        <v>11.7499999375</v>
      </c>
      <c r="R1125" s="5">
        <f t="shared" si="194"/>
        <v>-11.7499999375</v>
      </c>
      <c r="S1125" s="15">
        <f t="shared" si="195"/>
        <v>-1</v>
      </c>
      <c r="T1125">
        <v>0</v>
      </c>
      <c r="U1125" s="5" t="str">
        <f t="shared" si="196"/>
        <v>NA</v>
      </c>
      <c r="V1125" s="15">
        <f t="shared" si="197"/>
        <v>0</v>
      </c>
      <c r="W1125" s="15">
        <f t="shared" si="198"/>
        <v>0</v>
      </c>
      <c r="X1125" s="5">
        <f t="shared" si="199"/>
        <v>0</v>
      </c>
      <c r="Y1125" s="5">
        <f t="shared" si="200"/>
        <v>10.574999943750001</v>
      </c>
      <c r="Z1125" s="5">
        <f t="shared" si="201"/>
        <v>-12.337499934375</v>
      </c>
      <c r="AA1125" s="5">
        <f t="shared" si="202"/>
        <v>1.1749999937499993</v>
      </c>
      <c r="AB1125" s="5">
        <f t="shared" si="203"/>
        <v>0.58749999687499965</v>
      </c>
    </row>
    <row r="1126" spans="1:28" x14ac:dyDescent="0.55000000000000004">
      <c r="A1126" s="3" t="s">
        <v>79</v>
      </c>
      <c r="B1126" s="3" t="s">
        <v>2077</v>
      </c>
      <c r="C1126" t="s">
        <v>66</v>
      </c>
      <c r="D1126" s="3" t="s">
        <v>36</v>
      </c>
      <c r="E1126" s="3" t="s">
        <v>36</v>
      </c>
      <c r="F1126" s="3" t="s">
        <v>77</v>
      </c>
      <c r="G1126" s="5">
        <v>0.625</v>
      </c>
      <c r="H1126">
        <v>18</v>
      </c>
      <c r="I1126" s="5">
        <v>17.174999925000002</v>
      </c>
      <c r="J1126" s="5">
        <v>0.95416666250000004</v>
      </c>
      <c r="K1126">
        <v>3553</v>
      </c>
      <c r="L1126" s="15">
        <v>5.0661412890515099E-3</v>
      </c>
      <c r="M1126" s="13">
        <v>3.5141289051505802</v>
      </c>
      <c r="N1126" s="15">
        <v>0</v>
      </c>
      <c r="O1126" s="5">
        <v>0</v>
      </c>
      <c r="P1126" s="5">
        <v>0</v>
      </c>
      <c r="Q1126" s="5">
        <f t="shared" si="193"/>
        <v>17.174999925000002</v>
      </c>
      <c r="R1126" s="5">
        <f t="shared" si="194"/>
        <v>-17.174999925000002</v>
      </c>
      <c r="S1126" s="15">
        <f t="shared" si="195"/>
        <v>-1</v>
      </c>
      <c r="T1126">
        <v>0</v>
      </c>
      <c r="U1126" s="5" t="str">
        <f t="shared" si="196"/>
        <v>NA</v>
      </c>
      <c r="V1126" s="15">
        <f t="shared" si="197"/>
        <v>0</v>
      </c>
      <c r="W1126" s="15">
        <f t="shared" si="198"/>
        <v>0</v>
      </c>
      <c r="X1126" s="5">
        <f t="shared" si="199"/>
        <v>0</v>
      </c>
      <c r="Y1126" s="5">
        <f t="shared" si="200"/>
        <v>15.457499932500001</v>
      </c>
      <c r="Z1126" s="5">
        <f t="shared" si="201"/>
        <v>-18.033749921250003</v>
      </c>
      <c r="AA1126" s="5">
        <f t="shared" si="202"/>
        <v>1.7174999925000005</v>
      </c>
      <c r="AB1126" s="5">
        <f t="shared" si="203"/>
        <v>0.85874999625000115</v>
      </c>
    </row>
    <row r="1127" spans="1:28" x14ac:dyDescent="0.55000000000000004">
      <c r="A1127" s="3" t="s">
        <v>79</v>
      </c>
      <c r="B1127" s="3" t="s">
        <v>2079</v>
      </c>
      <c r="C1127" t="s">
        <v>66</v>
      </c>
      <c r="D1127" s="3" t="s">
        <v>36</v>
      </c>
      <c r="E1127" s="3" t="s">
        <v>36</v>
      </c>
      <c r="F1127" s="3" t="s">
        <v>77</v>
      </c>
      <c r="G1127" s="5">
        <v>0.625</v>
      </c>
      <c r="H1127">
        <v>42</v>
      </c>
      <c r="I1127" s="5">
        <v>45.98749995</v>
      </c>
      <c r="J1127" s="5">
        <v>1.094940475</v>
      </c>
      <c r="K1127">
        <v>1924</v>
      </c>
      <c r="L1127" s="15">
        <v>2.18295218295218E-2</v>
      </c>
      <c r="M1127" s="13">
        <v>3.51127858627859</v>
      </c>
      <c r="N1127" s="15">
        <v>0</v>
      </c>
      <c r="O1127" s="5">
        <v>0</v>
      </c>
      <c r="P1127" s="5">
        <v>0</v>
      </c>
      <c r="Q1127" s="5">
        <f t="shared" si="193"/>
        <v>45.98749995</v>
      </c>
      <c r="R1127" s="5">
        <f t="shared" si="194"/>
        <v>-45.98749995</v>
      </c>
      <c r="S1127" s="15">
        <f t="shared" si="195"/>
        <v>-1</v>
      </c>
      <c r="T1127">
        <v>0</v>
      </c>
      <c r="U1127" s="5" t="str">
        <f t="shared" si="196"/>
        <v>NA</v>
      </c>
      <c r="V1127" s="15">
        <f t="shared" si="197"/>
        <v>0</v>
      </c>
      <c r="W1127" s="15">
        <f t="shared" si="198"/>
        <v>0</v>
      </c>
      <c r="X1127" s="5">
        <f t="shared" si="199"/>
        <v>0</v>
      </c>
      <c r="Y1127" s="5">
        <f t="shared" si="200"/>
        <v>41.388749955000002</v>
      </c>
      <c r="Z1127" s="5">
        <f t="shared" si="201"/>
        <v>-48.286874947500003</v>
      </c>
      <c r="AA1127" s="5">
        <f t="shared" si="202"/>
        <v>4.5987499949999986</v>
      </c>
      <c r="AB1127" s="5">
        <f t="shared" si="203"/>
        <v>2.2993749975000028</v>
      </c>
    </row>
    <row r="1128" spans="1:28" x14ac:dyDescent="0.55000000000000004">
      <c r="A1128" s="3" t="s">
        <v>79</v>
      </c>
      <c r="B1128" s="3" t="s">
        <v>2081</v>
      </c>
      <c r="C1128" t="s">
        <v>31</v>
      </c>
      <c r="D1128" s="3" t="s">
        <v>36</v>
      </c>
      <c r="E1128" s="3" t="s">
        <v>36</v>
      </c>
      <c r="F1128" s="3" t="s">
        <v>77</v>
      </c>
      <c r="G1128" s="5">
        <v>0.625</v>
      </c>
      <c r="H1128">
        <v>83</v>
      </c>
      <c r="I1128" s="5">
        <v>115.04999972500001</v>
      </c>
      <c r="J1128" s="5">
        <v>1.3861445750000001</v>
      </c>
      <c r="K1128">
        <v>2594</v>
      </c>
      <c r="L1128" s="15">
        <v>3.1996915959907501E-2</v>
      </c>
      <c r="M1128" s="13">
        <v>1.4896684656900501</v>
      </c>
      <c r="N1128" s="15">
        <v>0</v>
      </c>
      <c r="O1128" s="5">
        <v>0</v>
      </c>
      <c r="P1128" s="5">
        <v>0</v>
      </c>
      <c r="Q1128" s="5">
        <f t="shared" si="193"/>
        <v>115.04999972500001</v>
      </c>
      <c r="R1128" s="5">
        <f t="shared" si="194"/>
        <v>-115.04999972500001</v>
      </c>
      <c r="S1128" s="15">
        <f t="shared" si="195"/>
        <v>-1</v>
      </c>
      <c r="T1128">
        <v>0</v>
      </c>
      <c r="U1128" s="5" t="str">
        <f t="shared" si="196"/>
        <v>NA</v>
      </c>
      <c r="V1128" s="15">
        <f t="shared" si="197"/>
        <v>0</v>
      </c>
      <c r="W1128" s="15">
        <f t="shared" si="198"/>
        <v>0</v>
      </c>
      <c r="X1128" s="5">
        <f t="shared" si="199"/>
        <v>0</v>
      </c>
      <c r="Y1128" s="5">
        <f t="shared" si="200"/>
        <v>103.5449997525</v>
      </c>
      <c r="Z1128" s="5">
        <f t="shared" si="201"/>
        <v>-120.80249971125001</v>
      </c>
      <c r="AA1128" s="5">
        <f t="shared" si="202"/>
        <v>11.504999972500002</v>
      </c>
      <c r="AB1128" s="5">
        <f t="shared" si="203"/>
        <v>5.752499986250001</v>
      </c>
    </row>
    <row r="1129" spans="1:28" x14ac:dyDescent="0.55000000000000004">
      <c r="A1129" s="3" t="s">
        <v>63</v>
      </c>
      <c r="B1129" s="3" t="s">
        <v>1972</v>
      </c>
      <c r="C1129" t="s">
        <v>66</v>
      </c>
      <c r="D1129" s="3" t="s">
        <v>36</v>
      </c>
      <c r="E1129" s="3" t="s">
        <v>36</v>
      </c>
      <c r="F1129" s="3" t="s">
        <v>67</v>
      </c>
      <c r="G1129" s="5">
        <v>0.63749999999999996</v>
      </c>
      <c r="H1129">
        <v>6</v>
      </c>
      <c r="I1129" s="5">
        <v>14.137499999999999</v>
      </c>
      <c r="J1129" s="5">
        <v>2.3562500000000002</v>
      </c>
      <c r="K1129">
        <v>368</v>
      </c>
      <c r="L1129" s="15">
        <v>1.6304347826087001E-2</v>
      </c>
      <c r="M1129" s="13">
        <v>3.0209239130434802</v>
      </c>
      <c r="N1129" s="15">
        <v>0</v>
      </c>
      <c r="O1129" s="5">
        <v>0</v>
      </c>
      <c r="P1129" s="5">
        <v>0</v>
      </c>
      <c r="Q1129" s="5">
        <f t="shared" si="193"/>
        <v>14.137499999999999</v>
      </c>
      <c r="R1129" s="5">
        <f t="shared" si="194"/>
        <v>-14.137499999999999</v>
      </c>
      <c r="S1129" s="15">
        <f t="shared" si="195"/>
        <v>-1</v>
      </c>
      <c r="T1129">
        <v>0</v>
      </c>
      <c r="U1129" s="5" t="str">
        <f t="shared" si="196"/>
        <v>NA</v>
      </c>
      <c r="V1129" s="15">
        <f t="shared" si="197"/>
        <v>0</v>
      </c>
      <c r="W1129" s="15">
        <f t="shared" si="198"/>
        <v>0</v>
      </c>
      <c r="X1129" s="5">
        <f t="shared" si="199"/>
        <v>0</v>
      </c>
      <c r="Y1129" s="5">
        <f t="shared" si="200"/>
        <v>12.723749999999999</v>
      </c>
      <c r="Z1129" s="5">
        <f t="shared" si="201"/>
        <v>-14.844374999999999</v>
      </c>
      <c r="AA1129" s="5">
        <f t="shared" si="202"/>
        <v>1.4137500000000003</v>
      </c>
      <c r="AB1129" s="5">
        <f t="shared" si="203"/>
        <v>0.70687500000000014</v>
      </c>
    </row>
    <row r="1130" spans="1:28" x14ac:dyDescent="0.55000000000000004">
      <c r="A1130" s="3" t="s">
        <v>63</v>
      </c>
      <c r="B1130" s="3" t="s">
        <v>2084</v>
      </c>
      <c r="C1130" t="s">
        <v>31</v>
      </c>
      <c r="D1130" s="3" t="s">
        <v>36</v>
      </c>
      <c r="E1130" s="3" t="s">
        <v>36</v>
      </c>
      <c r="F1130" s="3" t="s">
        <v>67</v>
      </c>
      <c r="G1130" s="5">
        <v>0.63749999999999996</v>
      </c>
      <c r="H1130">
        <v>23</v>
      </c>
      <c r="I1130" s="5">
        <v>20.462499987499999</v>
      </c>
      <c r="J1130" s="5">
        <v>0.88967391249999994</v>
      </c>
      <c r="K1130">
        <v>5915</v>
      </c>
      <c r="L1130" s="15">
        <v>3.8884192730346601E-3</v>
      </c>
      <c r="M1130" s="13">
        <v>1.7277092138630601</v>
      </c>
      <c r="N1130" s="15">
        <v>0</v>
      </c>
      <c r="O1130" s="5">
        <v>0</v>
      </c>
      <c r="P1130" s="5">
        <v>0</v>
      </c>
      <c r="Q1130" s="5">
        <f t="shared" si="193"/>
        <v>20.462499987499999</v>
      </c>
      <c r="R1130" s="5">
        <f t="shared" si="194"/>
        <v>-20.462499987499999</v>
      </c>
      <c r="S1130" s="15">
        <f t="shared" si="195"/>
        <v>-1</v>
      </c>
      <c r="T1130">
        <v>0</v>
      </c>
      <c r="U1130" s="5" t="str">
        <f t="shared" si="196"/>
        <v>NA</v>
      </c>
      <c r="V1130" s="15">
        <f t="shared" si="197"/>
        <v>0</v>
      </c>
      <c r="W1130" s="15">
        <f t="shared" si="198"/>
        <v>0</v>
      </c>
      <c r="X1130" s="5">
        <f t="shared" si="199"/>
        <v>0</v>
      </c>
      <c r="Y1130" s="5">
        <f t="shared" si="200"/>
        <v>18.41624998875</v>
      </c>
      <c r="Z1130" s="5">
        <f t="shared" si="201"/>
        <v>-21.485624986874999</v>
      </c>
      <c r="AA1130" s="5">
        <f t="shared" si="202"/>
        <v>2.0462499987499996</v>
      </c>
      <c r="AB1130" s="5">
        <f t="shared" si="203"/>
        <v>1.0231249993749998</v>
      </c>
    </row>
    <row r="1131" spans="1:28" x14ac:dyDescent="0.55000000000000004">
      <c r="A1131" s="3" t="s">
        <v>79</v>
      </c>
      <c r="B1131" s="3" t="s">
        <v>148</v>
      </c>
      <c r="C1131" t="s">
        <v>66</v>
      </c>
      <c r="D1131" s="3" t="s">
        <v>36</v>
      </c>
      <c r="E1131" s="3" t="s">
        <v>36</v>
      </c>
      <c r="F1131" s="3" t="s">
        <v>50</v>
      </c>
      <c r="G1131" s="5">
        <v>0.63749999999999996</v>
      </c>
      <c r="H1131">
        <v>1</v>
      </c>
      <c r="I1131" s="5">
        <v>0.65</v>
      </c>
      <c r="J1131" s="5">
        <v>0.65</v>
      </c>
      <c r="K1131">
        <v>8</v>
      </c>
      <c r="L1131" s="15">
        <v>0.125</v>
      </c>
      <c r="M1131" s="13">
        <v>2.5</v>
      </c>
      <c r="N1131" s="15">
        <v>0</v>
      </c>
      <c r="O1131" s="5">
        <v>0</v>
      </c>
      <c r="P1131" s="5">
        <v>0</v>
      </c>
      <c r="Q1131" s="5">
        <f t="shared" si="193"/>
        <v>0.65</v>
      </c>
      <c r="R1131" s="5">
        <f t="shared" si="194"/>
        <v>-0.65</v>
      </c>
      <c r="S1131" s="15">
        <f t="shared" si="195"/>
        <v>-1</v>
      </c>
      <c r="T1131">
        <v>0</v>
      </c>
      <c r="U1131" s="5" t="str">
        <f t="shared" si="196"/>
        <v>NA</v>
      </c>
      <c r="V1131" s="15">
        <f t="shared" si="197"/>
        <v>0</v>
      </c>
      <c r="W1131" s="15">
        <f t="shared" si="198"/>
        <v>0</v>
      </c>
      <c r="X1131" s="5">
        <f t="shared" si="199"/>
        <v>0</v>
      </c>
      <c r="Y1131" s="5">
        <f t="shared" si="200"/>
        <v>0.58500000000000008</v>
      </c>
      <c r="Z1131" s="5">
        <f t="shared" si="201"/>
        <v>-0.68250000000000011</v>
      </c>
      <c r="AA1131" s="5">
        <f t="shared" si="202"/>
        <v>6.4999999999999947E-2</v>
      </c>
      <c r="AB1131" s="5">
        <f t="shared" si="203"/>
        <v>3.2500000000000084E-2</v>
      </c>
    </row>
    <row r="1132" spans="1:28" x14ac:dyDescent="0.55000000000000004">
      <c r="A1132" s="3" t="s">
        <v>79</v>
      </c>
      <c r="B1132" s="3" t="s">
        <v>2087</v>
      </c>
      <c r="C1132" t="s">
        <v>66</v>
      </c>
      <c r="D1132" s="3" t="s">
        <v>36</v>
      </c>
      <c r="E1132" s="3" t="s">
        <v>36</v>
      </c>
      <c r="F1132" s="3" t="s">
        <v>77</v>
      </c>
      <c r="G1132" s="5">
        <v>0.63749999999999996</v>
      </c>
      <c r="H1132">
        <v>2</v>
      </c>
      <c r="I1132" s="5">
        <v>1.6875</v>
      </c>
      <c r="J1132" s="5">
        <v>0.84375</v>
      </c>
      <c r="K1132">
        <v>770</v>
      </c>
      <c r="L1132" s="15">
        <v>2.5974025974026E-3</v>
      </c>
      <c r="M1132" s="13">
        <v>3.12077922077922</v>
      </c>
      <c r="N1132" s="15">
        <v>0</v>
      </c>
      <c r="O1132" s="5">
        <v>0</v>
      </c>
      <c r="P1132" s="5">
        <v>0</v>
      </c>
      <c r="Q1132" s="5">
        <f t="shared" si="193"/>
        <v>1.6875</v>
      </c>
      <c r="R1132" s="5">
        <f t="shared" si="194"/>
        <v>-1.6875</v>
      </c>
      <c r="S1132" s="15">
        <f t="shared" si="195"/>
        <v>-1</v>
      </c>
      <c r="T1132">
        <v>0</v>
      </c>
      <c r="U1132" s="5" t="str">
        <f t="shared" si="196"/>
        <v>NA</v>
      </c>
      <c r="V1132" s="15">
        <f t="shared" si="197"/>
        <v>0</v>
      </c>
      <c r="W1132" s="15">
        <f t="shared" si="198"/>
        <v>0</v>
      </c>
      <c r="X1132" s="5">
        <f t="shared" si="199"/>
        <v>0</v>
      </c>
      <c r="Y1132" s="5">
        <f t="shared" si="200"/>
        <v>1.51875</v>
      </c>
      <c r="Z1132" s="5">
        <f t="shared" si="201"/>
        <v>-1.7718750000000001</v>
      </c>
      <c r="AA1132" s="5">
        <f t="shared" si="202"/>
        <v>0.16874999999999996</v>
      </c>
      <c r="AB1132" s="5">
        <f t="shared" si="203"/>
        <v>8.4375000000000089E-2</v>
      </c>
    </row>
    <row r="1133" spans="1:28" x14ac:dyDescent="0.55000000000000004">
      <c r="A1133" s="3" t="s">
        <v>79</v>
      </c>
      <c r="B1133" s="3" t="s">
        <v>2089</v>
      </c>
      <c r="C1133" t="s">
        <v>66</v>
      </c>
      <c r="D1133" s="3" t="s">
        <v>36</v>
      </c>
      <c r="E1133" s="3" t="s">
        <v>36</v>
      </c>
      <c r="F1133" s="3" t="s">
        <v>50</v>
      </c>
      <c r="G1133" s="5">
        <v>0.63749999999999996</v>
      </c>
      <c r="H1133">
        <v>6</v>
      </c>
      <c r="I1133" s="5">
        <v>4.9999999499999994</v>
      </c>
      <c r="J1133" s="5">
        <v>0.8333333249999999</v>
      </c>
      <c r="K1133">
        <v>248</v>
      </c>
      <c r="L1133" s="15">
        <v>2.4193548387096801E-2</v>
      </c>
      <c r="M1133" s="13">
        <v>2.70887096774194</v>
      </c>
      <c r="N1133" s="15">
        <v>0</v>
      </c>
      <c r="O1133" s="5">
        <v>0</v>
      </c>
      <c r="P1133" s="5">
        <v>0</v>
      </c>
      <c r="Q1133" s="5">
        <f t="shared" si="193"/>
        <v>4.9999999499999994</v>
      </c>
      <c r="R1133" s="5">
        <f t="shared" si="194"/>
        <v>-4.9999999499999994</v>
      </c>
      <c r="S1133" s="15">
        <f t="shared" si="195"/>
        <v>-1</v>
      </c>
      <c r="T1133">
        <v>0</v>
      </c>
      <c r="U1133" s="5" t="str">
        <f t="shared" si="196"/>
        <v>NA</v>
      </c>
      <c r="V1133" s="15">
        <f t="shared" si="197"/>
        <v>0</v>
      </c>
      <c r="W1133" s="15">
        <f t="shared" si="198"/>
        <v>0</v>
      </c>
      <c r="X1133" s="5">
        <f t="shared" si="199"/>
        <v>0</v>
      </c>
      <c r="Y1133" s="5">
        <f t="shared" si="200"/>
        <v>4.4999999549999998</v>
      </c>
      <c r="Z1133" s="5">
        <f t="shared" si="201"/>
        <v>-5.2499999474999992</v>
      </c>
      <c r="AA1133" s="5">
        <f t="shared" si="202"/>
        <v>0.49999999499999959</v>
      </c>
      <c r="AB1133" s="5">
        <f t="shared" si="203"/>
        <v>0.24999999749999979</v>
      </c>
    </row>
    <row r="1134" spans="1:28" x14ac:dyDescent="0.55000000000000004">
      <c r="A1134" s="3" t="s">
        <v>79</v>
      </c>
      <c r="B1134" s="3" t="s">
        <v>2091</v>
      </c>
      <c r="C1134" t="s">
        <v>66</v>
      </c>
      <c r="D1134" s="3" t="s">
        <v>36</v>
      </c>
      <c r="E1134" s="3" t="s">
        <v>36</v>
      </c>
      <c r="F1134" s="3" t="s">
        <v>50</v>
      </c>
      <c r="G1134" s="5">
        <v>0.63749999999999996</v>
      </c>
      <c r="H1134">
        <v>5</v>
      </c>
      <c r="I1134" s="5">
        <v>6.1624999999999996</v>
      </c>
      <c r="J1134" s="5">
        <v>1.2324999999999999</v>
      </c>
      <c r="K1134">
        <v>392</v>
      </c>
      <c r="L1134" s="15">
        <v>1.2755102040816299E-2</v>
      </c>
      <c r="M1134" s="13">
        <v>3.2382653061224498</v>
      </c>
      <c r="N1134" s="15">
        <v>0</v>
      </c>
      <c r="O1134" s="5">
        <v>0</v>
      </c>
      <c r="P1134" s="5">
        <v>0</v>
      </c>
      <c r="Q1134" s="5">
        <f t="shared" si="193"/>
        <v>6.1624999999999996</v>
      </c>
      <c r="R1134" s="5">
        <f t="shared" si="194"/>
        <v>-6.1624999999999996</v>
      </c>
      <c r="S1134" s="15">
        <f t="shared" si="195"/>
        <v>-1</v>
      </c>
      <c r="T1134">
        <v>0</v>
      </c>
      <c r="U1134" s="5" t="str">
        <f t="shared" si="196"/>
        <v>NA</v>
      </c>
      <c r="V1134" s="15">
        <f t="shared" si="197"/>
        <v>0</v>
      </c>
      <c r="W1134" s="15">
        <f t="shared" si="198"/>
        <v>0</v>
      </c>
      <c r="X1134" s="5">
        <f t="shared" si="199"/>
        <v>0</v>
      </c>
      <c r="Y1134" s="5">
        <f t="shared" si="200"/>
        <v>5.5462499999999997</v>
      </c>
      <c r="Z1134" s="5">
        <f t="shared" si="201"/>
        <v>-6.4706250000000001</v>
      </c>
      <c r="AA1134" s="5">
        <f t="shared" si="202"/>
        <v>0.61624999999999996</v>
      </c>
      <c r="AB1134" s="5">
        <f t="shared" si="203"/>
        <v>0.30812500000000043</v>
      </c>
    </row>
    <row r="1135" spans="1:28" x14ac:dyDescent="0.55000000000000004">
      <c r="A1135" s="3" t="s">
        <v>79</v>
      </c>
      <c r="B1135" s="3" t="s">
        <v>2093</v>
      </c>
      <c r="C1135" t="s">
        <v>31</v>
      </c>
      <c r="D1135" s="3" t="s">
        <v>36</v>
      </c>
      <c r="E1135" s="3" t="s">
        <v>36</v>
      </c>
      <c r="F1135" s="3" t="s">
        <v>77</v>
      </c>
      <c r="G1135" s="5">
        <v>0.63749999999999996</v>
      </c>
      <c r="H1135">
        <v>11</v>
      </c>
      <c r="I1135" s="5">
        <v>6.4374998875000005</v>
      </c>
      <c r="J1135" s="5">
        <v>0.58522726250000001</v>
      </c>
      <c r="K1135">
        <v>169</v>
      </c>
      <c r="L1135" s="15">
        <v>6.5088757396449703E-2</v>
      </c>
      <c r="M1135" s="13">
        <v>2.0822485207100598</v>
      </c>
      <c r="N1135" s="15">
        <v>0</v>
      </c>
      <c r="O1135" s="5">
        <v>0</v>
      </c>
      <c r="P1135" s="5">
        <v>0</v>
      </c>
      <c r="Q1135" s="5">
        <f t="shared" si="193"/>
        <v>6.4374998875000005</v>
      </c>
      <c r="R1135" s="5">
        <f t="shared" si="194"/>
        <v>-6.4374998875000005</v>
      </c>
      <c r="S1135" s="15">
        <f t="shared" si="195"/>
        <v>-1</v>
      </c>
      <c r="T1135">
        <v>0</v>
      </c>
      <c r="U1135" s="5" t="str">
        <f t="shared" si="196"/>
        <v>NA</v>
      </c>
      <c r="V1135" s="15">
        <f t="shared" si="197"/>
        <v>0</v>
      </c>
      <c r="W1135" s="15">
        <f t="shared" si="198"/>
        <v>0</v>
      </c>
      <c r="X1135" s="5">
        <f t="shared" si="199"/>
        <v>0</v>
      </c>
      <c r="Y1135" s="5">
        <f t="shared" si="200"/>
        <v>5.7937498987500007</v>
      </c>
      <c r="Z1135" s="5">
        <f t="shared" si="201"/>
        <v>-6.7593748818750008</v>
      </c>
      <c r="AA1135" s="5">
        <f t="shared" si="202"/>
        <v>0.64374998874999978</v>
      </c>
      <c r="AB1135" s="5">
        <f t="shared" si="203"/>
        <v>0.32187499437500033</v>
      </c>
    </row>
    <row r="1136" spans="1:28" x14ac:dyDescent="0.55000000000000004">
      <c r="A1136" s="3" t="s">
        <v>79</v>
      </c>
      <c r="B1136" s="3" t="s">
        <v>2095</v>
      </c>
      <c r="C1136" t="s">
        <v>31</v>
      </c>
      <c r="D1136" s="3" t="s">
        <v>36</v>
      </c>
      <c r="E1136" s="3" t="s">
        <v>36</v>
      </c>
      <c r="F1136" s="3" t="s">
        <v>77</v>
      </c>
      <c r="G1136" s="5">
        <v>0.63749999999999996</v>
      </c>
      <c r="H1136">
        <v>7</v>
      </c>
      <c r="I1136" s="5">
        <v>6.65</v>
      </c>
      <c r="J1136" s="5">
        <v>0.95</v>
      </c>
      <c r="K1136">
        <v>186</v>
      </c>
      <c r="L1136" s="15">
        <v>3.7634408602150497E-2</v>
      </c>
      <c r="M1136" s="13">
        <v>2.6376344086021501</v>
      </c>
      <c r="N1136" s="15">
        <v>0</v>
      </c>
      <c r="O1136" s="5">
        <v>0</v>
      </c>
      <c r="P1136" s="5">
        <v>0</v>
      </c>
      <c r="Q1136" s="5">
        <f t="shared" si="193"/>
        <v>6.65</v>
      </c>
      <c r="R1136" s="5">
        <f t="shared" si="194"/>
        <v>-6.65</v>
      </c>
      <c r="S1136" s="15">
        <f t="shared" si="195"/>
        <v>-1</v>
      </c>
      <c r="T1136">
        <v>0</v>
      </c>
      <c r="U1136" s="5" t="str">
        <f t="shared" si="196"/>
        <v>NA</v>
      </c>
      <c r="V1136" s="15">
        <f t="shared" si="197"/>
        <v>0</v>
      </c>
      <c r="W1136" s="15">
        <f t="shared" si="198"/>
        <v>0</v>
      </c>
      <c r="X1136" s="5">
        <f t="shared" si="199"/>
        <v>0</v>
      </c>
      <c r="Y1136" s="5">
        <f t="shared" si="200"/>
        <v>5.9850000000000003</v>
      </c>
      <c r="Z1136" s="5">
        <f t="shared" si="201"/>
        <v>-6.9825000000000008</v>
      </c>
      <c r="AA1136" s="5">
        <f t="shared" si="202"/>
        <v>0.66500000000000004</v>
      </c>
      <c r="AB1136" s="5">
        <f t="shared" si="203"/>
        <v>0.33250000000000046</v>
      </c>
    </row>
    <row r="1137" spans="1:28" x14ac:dyDescent="0.55000000000000004">
      <c r="A1137" s="3" t="s">
        <v>79</v>
      </c>
      <c r="B1137" s="3" t="s">
        <v>2097</v>
      </c>
      <c r="C1137" t="s">
        <v>66</v>
      </c>
      <c r="D1137" s="3" t="s">
        <v>36</v>
      </c>
      <c r="E1137" s="3" t="s">
        <v>36</v>
      </c>
      <c r="F1137" s="3" t="s">
        <v>50</v>
      </c>
      <c r="G1137" s="5">
        <v>0.63749999999999996</v>
      </c>
      <c r="H1137">
        <v>7</v>
      </c>
      <c r="I1137" s="5">
        <v>7.5250000000000004</v>
      </c>
      <c r="J1137" s="5">
        <v>1.075</v>
      </c>
      <c r="K1137">
        <v>249</v>
      </c>
      <c r="L1137" s="15">
        <v>2.81124497991968E-2</v>
      </c>
      <c r="M1137" s="13">
        <v>3.01004016064257</v>
      </c>
      <c r="N1137" s="15">
        <v>0</v>
      </c>
      <c r="O1137" s="5">
        <v>0</v>
      </c>
      <c r="P1137" s="5">
        <v>0</v>
      </c>
      <c r="Q1137" s="5">
        <f t="shared" si="193"/>
        <v>7.5250000000000004</v>
      </c>
      <c r="R1137" s="5">
        <f t="shared" si="194"/>
        <v>-7.5250000000000004</v>
      </c>
      <c r="S1137" s="15">
        <f t="shared" si="195"/>
        <v>-1</v>
      </c>
      <c r="T1137">
        <v>0</v>
      </c>
      <c r="U1137" s="5" t="str">
        <f t="shared" si="196"/>
        <v>NA</v>
      </c>
      <c r="V1137" s="15">
        <f t="shared" si="197"/>
        <v>0</v>
      </c>
      <c r="W1137" s="15">
        <f t="shared" si="198"/>
        <v>0</v>
      </c>
      <c r="X1137" s="5">
        <f t="shared" si="199"/>
        <v>0</v>
      </c>
      <c r="Y1137" s="5">
        <f t="shared" si="200"/>
        <v>6.7725000000000009</v>
      </c>
      <c r="Z1137" s="5">
        <f t="shared" si="201"/>
        <v>-7.901250000000001</v>
      </c>
      <c r="AA1137" s="5">
        <f t="shared" si="202"/>
        <v>0.7524999999999995</v>
      </c>
      <c r="AB1137" s="5">
        <f t="shared" si="203"/>
        <v>0.37625000000000064</v>
      </c>
    </row>
    <row r="1138" spans="1:28" x14ac:dyDescent="0.55000000000000004">
      <c r="A1138" s="3" t="s">
        <v>79</v>
      </c>
      <c r="B1138" s="3" t="s">
        <v>2099</v>
      </c>
      <c r="C1138" t="s">
        <v>31</v>
      </c>
      <c r="D1138" s="3" t="s">
        <v>36</v>
      </c>
      <c r="E1138" s="3" t="s">
        <v>36</v>
      </c>
      <c r="F1138" s="3" t="s">
        <v>77</v>
      </c>
      <c r="G1138" s="5">
        <v>0.63749999999999996</v>
      </c>
      <c r="H1138">
        <v>4</v>
      </c>
      <c r="I1138" s="5">
        <v>7.625</v>
      </c>
      <c r="J1138" s="5">
        <v>1.90625</v>
      </c>
      <c r="K1138">
        <v>104</v>
      </c>
      <c r="L1138" s="15">
        <v>3.8461538461538498E-2</v>
      </c>
      <c r="M1138" s="13">
        <v>2.25</v>
      </c>
      <c r="N1138" s="15">
        <v>0</v>
      </c>
      <c r="O1138" s="5">
        <v>0</v>
      </c>
      <c r="P1138" s="5">
        <v>0</v>
      </c>
      <c r="Q1138" s="5">
        <f t="shared" si="193"/>
        <v>7.625</v>
      </c>
      <c r="R1138" s="5">
        <f t="shared" si="194"/>
        <v>-7.625</v>
      </c>
      <c r="S1138" s="15">
        <f t="shared" si="195"/>
        <v>-1</v>
      </c>
      <c r="T1138">
        <v>0</v>
      </c>
      <c r="U1138" s="5" t="str">
        <f t="shared" si="196"/>
        <v>NA</v>
      </c>
      <c r="V1138" s="15">
        <f t="shared" si="197"/>
        <v>0</v>
      </c>
      <c r="W1138" s="15">
        <f t="shared" si="198"/>
        <v>0</v>
      </c>
      <c r="X1138" s="5">
        <f t="shared" si="199"/>
        <v>0</v>
      </c>
      <c r="Y1138" s="5">
        <f t="shared" si="200"/>
        <v>6.8624999999999998</v>
      </c>
      <c r="Z1138" s="5">
        <f t="shared" si="201"/>
        <v>-8.0062499999999996</v>
      </c>
      <c r="AA1138" s="5">
        <f t="shared" si="202"/>
        <v>0.76250000000000018</v>
      </c>
      <c r="AB1138" s="5">
        <f t="shared" si="203"/>
        <v>0.38124999999999964</v>
      </c>
    </row>
    <row r="1139" spans="1:28" x14ac:dyDescent="0.55000000000000004">
      <c r="A1139" s="3" t="s">
        <v>79</v>
      </c>
      <c r="B1139" s="3" t="s">
        <v>2101</v>
      </c>
      <c r="C1139" t="s">
        <v>31</v>
      </c>
      <c r="D1139" s="3" t="s">
        <v>36</v>
      </c>
      <c r="E1139" s="3" t="s">
        <v>36</v>
      </c>
      <c r="F1139" s="3" t="s">
        <v>77</v>
      </c>
      <c r="G1139" s="5">
        <v>0.63749999999999996</v>
      </c>
      <c r="H1139">
        <v>14</v>
      </c>
      <c r="I1139" s="5">
        <v>8.5749999999999993</v>
      </c>
      <c r="J1139" s="5">
        <v>0.61250000000000004</v>
      </c>
      <c r="K1139">
        <v>484</v>
      </c>
      <c r="L1139" s="15">
        <v>2.89256198347107E-2</v>
      </c>
      <c r="M1139" s="13">
        <v>2.3931818181818199</v>
      </c>
      <c r="N1139" s="15">
        <v>0</v>
      </c>
      <c r="O1139" s="5">
        <v>0</v>
      </c>
      <c r="P1139" s="5">
        <v>0</v>
      </c>
      <c r="Q1139" s="5">
        <f t="shared" si="193"/>
        <v>8.5749999999999993</v>
      </c>
      <c r="R1139" s="5">
        <f t="shared" si="194"/>
        <v>-8.5749999999999993</v>
      </c>
      <c r="S1139" s="15">
        <f t="shared" si="195"/>
        <v>-1</v>
      </c>
      <c r="T1139">
        <v>0</v>
      </c>
      <c r="U1139" s="5" t="str">
        <f t="shared" si="196"/>
        <v>NA</v>
      </c>
      <c r="V1139" s="15">
        <f t="shared" si="197"/>
        <v>0</v>
      </c>
      <c r="W1139" s="15">
        <f t="shared" si="198"/>
        <v>0</v>
      </c>
      <c r="X1139" s="5">
        <f t="shared" si="199"/>
        <v>0</v>
      </c>
      <c r="Y1139" s="5">
        <f t="shared" si="200"/>
        <v>7.7174999999999994</v>
      </c>
      <c r="Z1139" s="5">
        <f t="shared" si="201"/>
        <v>-9.0037500000000001</v>
      </c>
      <c r="AA1139" s="5">
        <f t="shared" si="202"/>
        <v>0.85749999999999993</v>
      </c>
      <c r="AB1139" s="5">
        <f t="shared" si="203"/>
        <v>0.42875000000000085</v>
      </c>
    </row>
    <row r="1140" spans="1:28" x14ac:dyDescent="0.55000000000000004">
      <c r="A1140" s="3" t="s">
        <v>79</v>
      </c>
      <c r="B1140" s="3" t="s">
        <v>2103</v>
      </c>
      <c r="C1140" t="s">
        <v>31</v>
      </c>
      <c r="D1140" s="3" t="s">
        <v>36</v>
      </c>
      <c r="E1140" s="3" t="s">
        <v>36</v>
      </c>
      <c r="F1140" s="3" t="s">
        <v>77</v>
      </c>
      <c r="G1140" s="5">
        <v>0.63749999999999996</v>
      </c>
      <c r="H1140">
        <v>24</v>
      </c>
      <c r="I1140" s="5">
        <v>13.612500000000001</v>
      </c>
      <c r="J1140" s="5">
        <v>0.56718749999999996</v>
      </c>
      <c r="K1140">
        <v>247</v>
      </c>
      <c r="L1140" s="15">
        <v>9.7165991902833995E-2</v>
      </c>
      <c r="M1140" s="13">
        <v>1.81457489878543</v>
      </c>
      <c r="N1140" s="15">
        <v>0</v>
      </c>
      <c r="O1140" s="5">
        <v>0</v>
      </c>
      <c r="P1140" s="5">
        <v>0</v>
      </c>
      <c r="Q1140" s="5">
        <f t="shared" si="193"/>
        <v>13.612500000000001</v>
      </c>
      <c r="R1140" s="5">
        <f t="shared" si="194"/>
        <v>-13.612500000000001</v>
      </c>
      <c r="S1140" s="15">
        <f t="shared" si="195"/>
        <v>-1</v>
      </c>
      <c r="T1140">
        <v>0</v>
      </c>
      <c r="U1140" s="5" t="str">
        <f t="shared" si="196"/>
        <v>NA</v>
      </c>
      <c r="V1140" s="15">
        <f t="shared" si="197"/>
        <v>0</v>
      </c>
      <c r="W1140" s="15">
        <f t="shared" si="198"/>
        <v>0</v>
      </c>
      <c r="X1140" s="5">
        <f t="shared" si="199"/>
        <v>0</v>
      </c>
      <c r="Y1140" s="5">
        <f t="shared" si="200"/>
        <v>12.251250000000001</v>
      </c>
      <c r="Z1140" s="5">
        <f t="shared" si="201"/>
        <v>-14.293125000000002</v>
      </c>
      <c r="AA1140" s="5">
        <f t="shared" si="202"/>
        <v>1.3612500000000001</v>
      </c>
      <c r="AB1140" s="5">
        <f t="shared" si="203"/>
        <v>0.68062500000000092</v>
      </c>
    </row>
    <row r="1141" spans="1:28" x14ac:dyDescent="0.55000000000000004">
      <c r="A1141" s="3" t="s">
        <v>79</v>
      </c>
      <c r="B1141" s="3" t="s">
        <v>2105</v>
      </c>
      <c r="C1141" t="s">
        <v>31</v>
      </c>
      <c r="D1141" s="3" t="s">
        <v>36</v>
      </c>
      <c r="E1141" s="3" t="s">
        <v>36</v>
      </c>
      <c r="F1141" s="3" t="s">
        <v>77</v>
      </c>
      <c r="G1141" s="5">
        <v>0.63749999999999996</v>
      </c>
      <c r="H1141">
        <v>19</v>
      </c>
      <c r="I1141" s="5">
        <v>14.274999962499999</v>
      </c>
      <c r="J1141" s="5">
        <v>0.75131578749999994</v>
      </c>
      <c r="K1141">
        <v>1222</v>
      </c>
      <c r="L1141" s="15">
        <v>1.55482815057283E-2</v>
      </c>
      <c r="M1141" s="13">
        <v>1.9333060556464801</v>
      </c>
      <c r="N1141" s="15">
        <v>0</v>
      </c>
      <c r="O1141" s="5">
        <v>0</v>
      </c>
      <c r="P1141" s="5">
        <v>0</v>
      </c>
      <c r="Q1141" s="5">
        <f t="shared" si="193"/>
        <v>14.274999962499999</v>
      </c>
      <c r="R1141" s="5">
        <f t="shared" si="194"/>
        <v>-14.274999962499999</v>
      </c>
      <c r="S1141" s="15">
        <f t="shared" si="195"/>
        <v>-1</v>
      </c>
      <c r="T1141">
        <v>0</v>
      </c>
      <c r="U1141" s="5" t="str">
        <f t="shared" si="196"/>
        <v>NA</v>
      </c>
      <c r="V1141" s="15">
        <f t="shared" si="197"/>
        <v>0</v>
      </c>
      <c r="W1141" s="15">
        <f t="shared" si="198"/>
        <v>0</v>
      </c>
      <c r="X1141" s="5">
        <f t="shared" si="199"/>
        <v>0</v>
      </c>
      <c r="Y1141" s="5">
        <f t="shared" si="200"/>
        <v>12.84749996625</v>
      </c>
      <c r="Z1141" s="5">
        <f t="shared" si="201"/>
        <v>-14.988749960625</v>
      </c>
      <c r="AA1141" s="5">
        <f t="shared" si="202"/>
        <v>1.427499996249999</v>
      </c>
      <c r="AB1141" s="5">
        <f t="shared" si="203"/>
        <v>0.71374999812500128</v>
      </c>
    </row>
    <row r="1142" spans="1:28" x14ac:dyDescent="0.55000000000000004">
      <c r="A1142" s="3" t="s">
        <v>79</v>
      </c>
      <c r="B1142" s="3" t="s">
        <v>2107</v>
      </c>
      <c r="C1142" t="s">
        <v>31</v>
      </c>
      <c r="D1142" s="3" t="s">
        <v>36</v>
      </c>
      <c r="E1142" s="3" t="s">
        <v>36</v>
      </c>
      <c r="F1142" s="3" t="s">
        <v>77</v>
      </c>
      <c r="G1142" s="5">
        <v>0.63749999999999996</v>
      </c>
      <c r="H1142">
        <v>21</v>
      </c>
      <c r="I1142" s="5">
        <v>15.887499862499999</v>
      </c>
      <c r="J1142" s="5">
        <v>0.75654761249999991</v>
      </c>
      <c r="K1142">
        <v>233</v>
      </c>
      <c r="L1142" s="15">
        <v>9.0128755364806898E-2</v>
      </c>
      <c r="M1142" s="13">
        <v>1.7798283261802601</v>
      </c>
      <c r="N1142" s="15">
        <v>0</v>
      </c>
      <c r="O1142" s="5">
        <v>0</v>
      </c>
      <c r="P1142" s="5">
        <v>0</v>
      </c>
      <c r="Q1142" s="5">
        <f t="shared" si="193"/>
        <v>15.887499862499999</v>
      </c>
      <c r="R1142" s="5">
        <f t="shared" si="194"/>
        <v>-15.887499862499999</v>
      </c>
      <c r="S1142" s="15">
        <f t="shared" si="195"/>
        <v>-1</v>
      </c>
      <c r="T1142">
        <v>0</v>
      </c>
      <c r="U1142" s="5" t="str">
        <f t="shared" si="196"/>
        <v>NA</v>
      </c>
      <c r="V1142" s="15">
        <f t="shared" si="197"/>
        <v>0</v>
      </c>
      <c r="W1142" s="15">
        <f t="shared" si="198"/>
        <v>0</v>
      </c>
      <c r="X1142" s="5">
        <f t="shared" si="199"/>
        <v>0</v>
      </c>
      <c r="Y1142" s="5">
        <f t="shared" si="200"/>
        <v>14.29874987625</v>
      </c>
      <c r="Z1142" s="5">
        <f t="shared" si="201"/>
        <v>-16.681874855625001</v>
      </c>
      <c r="AA1142" s="5">
        <f t="shared" si="202"/>
        <v>1.588749986249999</v>
      </c>
      <c r="AB1142" s="5">
        <f t="shared" si="203"/>
        <v>0.79437499312500215</v>
      </c>
    </row>
    <row r="1143" spans="1:28" x14ac:dyDescent="0.55000000000000004">
      <c r="A1143" s="3" t="s">
        <v>79</v>
      </c>
      <c r="B1143" s="3" t="s">
        <v>2109</v>
      </c>
      <c r="C1143" t="s">
        <v>31</v>
      </c>
      <c r="D1143" s="3" t="s">
        <v>36</v>
      </c>
      <c r="E1143" s="3" t="s">
        <v>36</v>
      </c>
      <c r="F1143" s="3" t="s">
        <v>77</v>
      </c>
      <c r="G1143" s="5">
        <v>0.63749999999999996</v>
      </c>
      <c r="H1143">
        <v>25</v>
      </c>
      <c r="I1143" s="5">
        <v>21.7</v>
      </c>
      <c r="J1143" s="5">
        <v>0.86799999999999999</v>
      </c>
      <c r="K1143">
        <v>352</v>
      </c>
      <c r="L1143" s="15">
        <v>7.1022727272727307E-2</v>
      </c>
      <c r="M1143" s="13">
        <v>2.0181818181818199</v>
      </c>
      <c r="N1143" s="15">
        <v>0</v>
      </c>
      <c r="O1143" s="5">
        <v>0</v>
      </c>
      <c r="P1143" s="5">
        <v>0</v>
      </c>
      <c r="Q1143" s="5">
        <f t="shared" si="193"/>
        <v>21.7</v>
      </c>
      <c r="R1143" s="5">
        <f t="shared" si="194"/>
        <v>-21.7</v>
      </c>
      <c r="S1143" s="15">
        <f t="shared" si="195"/>
        <v>-1</v>
      </c>
      <c r="T1143">
        <v>0</v>
      </c>
      <c r="U1143" s="5" t="str">
        <f t="shared" si="196"/>
        <v>NA</v>
      </c>
      <c r="V1143" s="15">
        <f t="shared" si="197"/>
        <v>0</v>
      </c>
      <c r="W1143" s="15">
        <f t="shared" si="198"/>
        <v>0</v>
      </c>
      <c r="X1143" s="5">
        <f t="shared" si="199"/>
        <v>0</v>
      </c>
      <c r="Y1143" s="5">
        <f t="shared" si="200"/>
        <v>19.53</v>
      </c>
      <c r="Z1143" s="5">
        <f t="shared" si="201"/>
        <v>-22.785</v>
      </c>
      <c r="AA1143" s="5">
        <f t="shared" si="202"/>
        <v>2.1699999999999982</v>
      </c>
      <c r="AB1143" s="5">
        <f t="shared" si="203"/>
        <v>1.0850000000000009</v>
      </c>
    </row>
    <row r="1144" spans="1:28" x14ac:dyDescent="0.55000000000000004">
      <c r="A1144" s="3" t="s">
        <v>79</v>
      </c>
      <c r="B1144" s="3" t="s">
        <v>2111</v>
      </c>
      <c r="C1144" t="s">
        <v>31</v>
      </c>
      <c r="D1144" s="3" t="s">
        <v>36</v>
      </c>
      <c r="E1144" s="3" t="s">
        <v>36</v>
      </c>
      <c r="F1144" s="3" t="s">
        <v>77</v>
      </c>
      <c r="G1144" s="5">
        <v>0.63749999999999996</v>
      </c>
      <c r="H1144">
        <v>33</v>
      </c>
      <c r="I1144" s="5">
        <v>23.412499687500002</v>
      </c>
      <c r="J1144" s="5">
        <v>0.70946968750000006</v>
      </c>
      <c r="K1144">
        <v>299</v>
      </c>
      <c r="L1144" s="15">
        <v>0.11036789297658901</v>
      </c>
      <c r="M1144" s="13">
        <v>3.4745819397993301</v>
      </c>
      <c r="N1144" s="15">
        <v>0</v>
      </c>
      <c r="O1144" s="5">
        <v>0</v>
      </c>
      <c r="P1144" s="5">
        <v>0</v>
      </c>
      <c r="Q1144" s="5">
        <f t="shared" si="193"/>
        <v>23.412499687500002</v>
      </c>
      <c r="R1144" s="5">
        <f t="shared" si="194"/>
        <v>-23.412499687500002</v>
      </c>
      <c r="S1144" s="15">
        <f t="shared" si="195"/>
        <v>-1</v>
      </c>
      <c r="T1144">
        <v>0</v>
      </c>
      <c r="U1144" s="5" t="str">
        <f t="shared" si="196"/>
        <v>NA</v>
      </c>
      <c r="V1144" s="15">
        <f t="shared" si="197"/>
        <v>0</v>
      </c>
      <c r="W1144" s="15">
        <f t="shared" si="198"/>
        <v>0</v>
      </c>
      <c r="X1144" s="5">
        <f t="shared" si="199"/>
        <v>0</v>
      </c>
      <c r="Y1144" s="5">
        <f t="shared" si="200"/>
        <v>21.071249718750003</v>
      </c>
      <c r="Z1144" s="5">
        <f t="shared" si="201"/>
        <v>-24.583124671875002</v>
      </c>
      <c r="AA1144" s="5">
        <f t="shared" si="202"/>
        <v>2.3412499687499988</v>
      </c>
      <c r="AB1144" s="5">
        <f t="shared" si="203"/>
        <v>1.1706249843749994</v>
      </c>
    </row>
    <row r="1145" spans="1:28" x14ac:dyDescent="0.55000000000000004">
      <c r="A1145" s="3" t="s">
        <v>79</v>
      </c>
      <c r="B1145" s="3" t="s">
        <v>2113</v>
      </c>
      <c r="C1145" t="s">
        <v>31</v>
      </c>
      <c r="D1145" s="3" t="s">
        <v>36</v>
      </c>
      <c r="E1145" s="3" t="s">
        <v>36</v>
      </c>
      <c r="F1145" s="3" t="s">
        <v>77</v>
      </c>
      <c r="G1145" s="5">
        <v>0.63749999999999996</v>
      </c>
      <c r="H1145">
        <v>36</v>
      </c>
      <c r="I1145" s="5">
        <v>34.92499995</v>
      </c>
      <c r="J1145" s="5">
        <v>0.97013888749999999</v>
      </c>
      <c r="K1145">
        <v>556</v>
      </c>
      <c r="L1145" s="15">
        <v>6.4748201438848907E-2</v>
      </c>
      <c r="M1145" s="13">
        <v>1.8129496402877701</v>
      </c>
      <c r="N1145" s="15">
        <v>0</v>
      </c>
      <c r="O1145" s="5">
        <v>0</v>
      </c>
      <c r="P1145" s="5">
        <v>0</v>
      </c>
      <c r="Q1145" s="5">
        <f t="shared" si="193"/>
        <v>34.92499995</v>
      </c>
      <c r="R1145" s="5">
        <f t="shared" si="194"/>
        <v>-34.92499995</v>
      </c>
      <c r="S1145" s="15">
        <f t="shared" si="195"/>
        <v>-1</v>
      </c>
      <c r="T1145">
        <v>0</v>
      </c>
      <c r="U1145" s="5" t="str">
        <f t="shared" si="196"/>
        <v>NA</v>
      </c>
      <c r="V1145" s="15">
        <f t="shared" si="197"/>
        <v>0</v>
      </c>
      <c r="W1145" s="15">
        <f t="shared" si="198"/>
        <v>0</v>
      </c>
      <c r="X1145" s="5">
        <f t="shared" si="199"/>
        <v>0</v>
      </c>
      <c r="Y1145" s="5">
        <f t="shared" si="200"/>
        <v>31.432499955000001</v>
      </c>
      <c r="Z1145" s="5">
        <f t="shared" si="201"/>
        <v>-36.671249947500002</v>
      </c>
      <c r="AA1145" s="5">
        <f t="shared" si="202"/>
        <v>3.4924999949999993</v>
      </c>
      <c r="AB1145" s="5">
        <f t="shared" si="203"/>
        <v>1.7462499975000014</v>
      </c>
    </row>
    <row r="1146" spans="1:28" x14ac:dyDescent="0.55000000000000004">
      <c r="A1146" s="3" t="s">
        <v>79</v>
      </c>
      <c r="B1146" s="3" t="s">
        <v>2115</v>
      </c>
      <c r="C1146" t="s">
        <v>31</v>
      </c>
      <c r="D1146" s="3" t="s">
        <v>36</v>
      </c>
      <c r="E1146" s="3" t="s">
        <v>36</v>
      </c>
      <c r="F1146" s="3" t="s">
        <v>77</v>
      </c>
      <c r="G1146" s="5">
        <v>0.63749999999999996</v>
      </c>
      <c r="H1146">
        <v>54</v>
      </c>
      <c r="I1146" s="5">
        <v>37.349999775000001</v>
      </c>
      <c r="J1146" s="5">
        <v>0.69166666249999997</v>
      </c>
      <c r="K1146">
        <v>702</v>
      </c>
      <c r="L1146" s="15">
        <v>7.69230769230769E-2</v>
      </c>
      <c r="M1146" s="13">
        <v>3.0552706552706601</v>
      </c>
      <c r="N1146" s="15">
        <v>0</v>
      </c>
      <c r="O1146" s="5">
        <v>0</v>
      </c>
      <c r="P1146" s="5">
        <v>0</v>
      </c>
      <c r="Q1146" s="5">
        <f t="shared" si="193"/>
        <v>37.349999775000001</v>
      </c>
      <c r="R1146" s="5">
        <f t="shared" si="194"/>
        <v>-37.349999775000001</v>
      </c>
      <c r="S1146" s="15">
        <f t="shared" si="195"/>
        <v>-1</v>
      </c>
      <c r="T1146">
        <v>0</v>
      </c>
      <c r="U1146" s="5" t="str">
        <f t="shared" si="196"/>
        <v>NA</v>
      </c>
      <c r="V1146" s="15">
        <f t="shared" si="197"/>
        <v>0</v>
      </c>
      <c r="W1146" s="15">
        <f t="shared" si="198"/>
        <v>0</v>
      </c>
      <c r="X1146" s="5">
        <f t="shared" si="199"/>
        <v>0</v>
      </c>
      <c r="Y1146" s="5">
        <f t="shared" si="200"/>
        <v>33.614999797500005</v>
      </c>
      <c r="Z1146" s="5">
        <f t="shared" si="201"/>
        <v>-39.217499763750006</v>
      </c>
      <c r="AA1146" s="5">
        <f t="shared" si="202"/>
        <v>3.7349999774999958</v>
      </c>
      <c r="AB1146" s="5">
        <f t="shared" si="203"/>
        <v>1.867499988750005</v>
      </c>
    </row>
    <row r="1147" spans="1:28" x14ac:dyDescent="0.55000000000000004">
      <c r="A1147" s="3" t="s">
        <v>79</v>
      </c>
      <c r="B1147" s="3" t="s">
        <v>2117</v>
      </c>
      <c r="C1147" t="s">
        <v>31</v>
      </c>
      <c r="D1147" s="3" t="s">
        <v>36</v>
      </c>
      <c r="E1147" s="3" t="s">
        <v>36</v>
      </c>
      <c r="F1147" s="3" t="s">
        <v>77</v>
      </c>
      <c r="G1147" s="5">
        <v>0.63749999999999996</v>
      </c>
      <c r="H1147">
        <v>35</v>
      </c>
      <c r="I1147" s="5">
        <v>41.874999687500001</v>
      </c>
      <c r="J1147" s="5">
        <v>1.1964285625</v>
      </c>
      <c r="K1147">
        <v>541</v>
      </c>
      <c r="L1147" s="15">
        <v>6.4695009242144191E-2</v>
      </c>
      <c r="M1147" s="13">
        <v>3.8086876155268001</v>
      </c>
      <c r="N1147" s="15">
        <v>0</v>
      </c>
      <c r="O1147" s="5">
        <v>0</v>
      </c>
      <c r="P1147" s="5">
        <v>0</v>
      </c>
      <c r="Q1147" s="5">
        <f t="shared" si="193"/>
        <v>41.874999687500001</v>
      </c>
      <c r="R1147" s="5">
        <f t="shared" si="194"/>
        <v>-41.874999687500001</v>
      </c>
      <c r="S1147" s="15">
        <f t="shared" si="195"/>
        <v>-1</v>
      </c>
      <c r="T1147">
        <v>0</v>
      </c>
      <c r="U1147" s="5" t="str">
        <f t="shared" si="196"/>
        <v>NA</v>
      </c>
      <c r="V1147" s="15">
        <f t="shared" si="197"/>
        <v>0</v>
      </c>
      <c r="W1147" s="15">
        <f t="shared" si="198"/>
        <v>0</v>
      </c>
      <c r="X1147" s="5">
        <f t="shared" si="199"/>
        <v>0</v>
      </c>
      <c r="Y1147" s="5">
        <f t="shared" si="200"/>
        <v>37.687499718750004</v>
      </c>
      <c r="Z1147" s="5">
        <f t="shared" si="201"/>
        <v>-43.968749671875003</v>
      </c>
      <c r="AA1147" s="5">
        <f t="shared" si="202"/>
        <v>4.1874999687499965</v>
      </c>
      <c r="AB1147" s="5">
        <f t="shared" si="203"/>
        <v>2.0937499843750018</v>
      </c>
    </row>
    <row r="1148" spans="1:28" x14ac:dyDescent="0.55000000000000004">
      <c r="A1148" s="3" t="s">
        <v>63</v>
      </c>
      <c r="B1148" s="3" t="s">
        <v>2119</v>
      </c>
      <c r="C1148" t="s">
        <v>31</v>
      </c>
      <c r="D1148" s="3" t="s">
        <v>36</v>
      </c>
      <c r="E1148" s="3" t="s">
        <v>36</v>
      </c>
      <c r="F1148" s="3" t="s">
        <v>67</v>
      </c>
      <c r="G1148" s="5">
        <v>0.65</v>
      </c>
      <c r="H1148">
        <v>12</v>
      </c>
      <c r="I1148" s="5">
        <v>7.8874999500000005</v>
      </c>
      <c r="J1148" s="5">
        <v>0.65729166250000004</v>
      </c>
      <c r="K1148">
        <v>24561</v>
      </c>
      <c r="L1148" s="15">
        <v>4.8857945523390694E-4</v>
      </c>
      <c r="M1148" s="13">
        <v>2.3558039167786302</v>
      </c>
      <c r="N1148" s="15">
        <v>0</v>
      </c>
      <c r="O1148" s="5">
        <v>0</v>
      </c>
      <c r="P1148" s="5">
        <v>0</v>
      </c>
      <c r="Q1148" s="5">
        <f t="shared" si="193"/>
        <v>7.8874999500000005</v>
      </c>
      <c r="R1148" s="5">
        <f t="shared" si="194"/>
        <v>-7.8874999500000005</v>
      </c>
      <c r="S1148" s="15">
        <f t="shared" si="195"/>
        <v>-1</v>
      </c>
      <c r="T1148">
        <v>0</v>
      </c>
      <c r="U1148" s="5" t="str">
        <f t="shared" si="196"/>
        <v>NA</v>
      </c>
      <c r="V1148" s="15">
        <f t="shared" si="197"/>
        <v>0</v>
      </c>
      <c r="W1148" s="15">
        <f t="shared" si="198"/>
        <v>0</v>
      </c>
      <c r="X1148" s="5">
        <f t="shared" si="199"/>
        <v>0</v>
      </c>
      <c r="Y1148" s="5">
        <f t="shared" si="200"/>
        <v>7.0987499550000006</v>
      </c>
      <c r="Z1148" s="5">
        <f t="shared" si="201"/>
        <v>-8.2818749475000004</v>
      </c>
      <c r="AA1148" s="5">
        <f t="shared" si="202"/>
        <v>0.78874999499999987</v>
      </c>
      <c r="AB1148" s="5">
        <f t="shared" si="203"/>
        <v>0.39437499749999994</v>
      </c>
    </row>
    <row r="1149" spans="1:28" x14ac:dyDescent="0.55000000000000004">
      <c r="A1149" s="3" t="s">
        <v>63</v>
      </c>
      <c r="B1149" s="3" t="s">
        <v>2121</v>
      </c>
      <c r="C1149" t="s">
        <v>66</v>
      </c>
      <c r="D1149" s="3" t="s">
        <v>36</v>
      </c>
      <c r="E1149" s="3" t="s">
        <v>36</v>
      </c>
      <c r="F1149" s="3" t="s">
        <v>67</v>
      </c>
      <c r="G1149" s="5">
        <v>0.65</v>
      </c>
      <c r="H1149">
        <v>23</v>
      </c>
      <c r="I1149" s="5">
        <v>16.312499875</v>
      </c>
      <c r="J1149" s="5">
        <v>0.70923912500000008</v>
      </c>
      <c r="K1149">
        <v>7697</v>
      </c>
      <c r="L1149" s="15">
        <v>2.9881772119007399E-3</v>
      </c>
      <c r="M1149" s="13">
        <v>2.6513057035208498</v>
      </c>
      <c r="N1149" s="15">
        <v>0</v>
      </c>
      <c r="O1149" s="5">
        <v>0</v>
      </c>
      <c r="P1149" s="5">
        <v>0</v>
      </c>
      <c r="Q1149" s="5">
        <f t="shared" si="193"/>
        <v>16.312499875</v>
      </c>
      <c r="R1149" s="5">
        <f t="shared" si="194"/>
        <v>-16.312499875</v>
      </c>
      <c r="S1149" s="15">
        <f t="shared" si="195"/>
        <v>-1</v>
      </c>
      <c r="T1149">
        <v>0</v>
      </c>
      <c r="U1149" s="5" t="str">
        <f t="shared" si="196"/>
        <v>NA</v>
      </c>
      <c r="V1149" s="15">
        <f t="shared" si="197"/>
        <v>0</v>
      </c>
      <c r="W1149" s="15">
        <f t="shared" si="198"/>
        <v>0</v>
      </c>
      <c r="X1149" s="5">
        <f t="shared" si="199"/>
        <v>0</v>
      </c>
      <c r="Y1149" s="5">
        <f t="shared" si="200"/>
        <v>14.6812498875</v>
      </c>
      <c r="Z1149" s="5">
        <f t="shared" si="201"/>
        <v>-17.12812486875</v>
      </c>
      <c r="AA1149" s="5">
        <f t="shared" si="202"/>
        <v>1.6312499875000004</v>
      </c>
      <c r="AB1149" s="5">
        <f t="shared" si="203"/>
        <v>0.81562499374999931</v>
      </c>
    </row>
    <row r="1150" spans="1:28" x14ac:dyDescent="0.55000000000000004">
      <c r="A1150" s="3" t="s">
        <v>63</v>
      </c>
      <c r="B1150" s="3" t="s">
        <v>2123</v>
      </c>
      <c r="C1150" t="s">
        <v>31</v>
      </c>
      <c r="D1150" s="3" t="s">
        <v>36</v>
      </c>
      <c r="E1150" s="3" t="s">
        <v>36</v>
      </c>
      <c r="F1150" s="3" t="s">
        <v>67</v>
      </c>
      <c r="G1150" s="5">
        <v>0.65</v>
      </c>
      <c r="H1150">
        <v>45</v>
      </c>
      <c r="I1150" s="5">
        <v>38.787499687500002</v>
      </c>
      <c r="J1150" s="5">
        <v>0.86194443750000005</v>
      </c>
      <c r="K1150">
        <v>19688</v>
      </c>
      <c r="L1150" s="15">
        <v>2.28565623730191E-3</v>
      </c>
      <c r="M1150" s="13">
        <v>2.5609965461194601</v>
      </c>
      <c r="N1150" s="15">
        <v>0</v>
      </c>
      <c r="O1150" s="5">
        <v>0</v>
      </c>
      <c r="P1150" s="5">
        <v>0</v>
      </c>
      <c r="Q1150" s="5">
        <f t="shared" si="193"/>
        <v>38.787499687500002</v>
      </c>
      <c r="R1150" s="5">
        <f t="shared" si="194"/>
        <v>-38.787499687500002</v>
      </c>
      <c r="S1150" s="15">
        <f t="shared" si="195"/>
        <v>-1</v>
      </c>
      <c r="T1150">
        <v>0</v>
      </c>
      <c r="U1150" s="5" t="str">
        <f t="shared" si="196"/>
        <v>NA</v>
      </c>
      <c r="V1150" s="15">
        <f t="shared" si="197"/>
        <v>0</v>
      </c>
      <c r="W1150" s="15">
        <f t="shared" si="198"/>
        <v>0</v>
      </c>
      <c r="X1150" s="5">
        <f t="shared" si="199"/>
        <v>0</v>
      </c>
      <c r="Y1150" s="5">
        <f t="shared" si="200"/>
        <v>34.908749718750002</v>
      </c>
      <c r="Z1150" s="5">
        <f t="shared" si="201"/>
        <v>-40.726874671875002</v>
      </c>
      <c r="AA1150" s="5">
        <f t="shared" si="202"/>
        <v>3.8787499687500002</v>
      </c>
      <c r="AB1150" s="5">
        <f t="shared" si="203"/>
        <v>1.9393749843750001</v>
      </c>
    </row>
    <row r="1151" spans="1:28" x14ac:dyDescent="0.55000000000000004">
      <c r="A1151" s="3" t="s">
        <v>63</v>
      </c>
      <c r="B1151" s="3" t="s">
        <v>2125</v>
      </c>
      <c r="C1151" t="s">
        <v>66</v>
      </c>
      <c r="D1151" s="3" t="s">
        <v>36</v>
      </c>
      <c r="E1151" s="3" t="s">
        <v>36</v>
      </c>
      <c r="F1151" s="3" t="s">
        <v>67</v>
      </c>
      <c r="G1151" s="5">
        <v>0.65</v>
      </c>
      <c r="H1151">
        <v>105</v>
      </c>
      <c r="I1151" s="5">
        <v>67.324999874999989</v>
      </c>
      <c r="J1151" s="5">
        <v>0.64119047499999993</v>
      </c>
      <c r="K1151">
        <v>3475</v>
      </c>
      <c r="L1151" s="15">
        <v>3.0215827338129501E-2</v>
      </c>
      <c r="M1151" s="13">
        <v>1.5578992805755401</v>
      </c>
      <c r="N1151" s="15">
        <v>0</v>
      </c>
      <c r="O1151" s="5">
        <v>0</v>
      </c>
      <c r="P1151" s="5">
        <v>0</v>
      </c>
      <c r="Q1151" s="5">
        <f t="shared" si="193"/>
        <v>67.324999874999989</v>
      </c>
      <c r="R1151" s="5">
        <f t="shared" si="194"/>
        <v>-67.324999874999989</v>
      </c>
      <c r="S1151" s="15">
        <f t="shared" si="195"/>
        <v>-1</v>
      </c>
      <c r="T1151">
        <v>0</v>
      </c>
      <c r="U1151" s="5" t="str">
        <f t="shared" si="196"/>
        <v>NA</v>
      </c>
      <c r="V1151" s="15">
        <f t="shared" si="197"/>
        <v>0</v>
      </c>
      <c r="W1151" s="15">
        <f t="shared" si="198"/>
        <v>0</v>
      </c>
      <c r="X1151" s="5">
        <f t="shared" si="199"/>
        <v>0</v>
      </c>
      <c r="Y1151" s="5">
        <f t="shared" si="200"/>
        <v>60.59249988749999</v>
      </c>
      <c r="Z1151" s="5">
        <f t="shared" si="201"/>
        <v>-70.691249868749992</v>
      </c>
      <c r="AA1151" s="5">
        <f t="shared" si="202"/>
        <v>6.7324999874999989</v>
      </c>
      <c r="AB1151" s="5">
        <f t="shared" si="203"/>
        <v>3.366249993750003</v>
      </c>
    </row>
    <row r="1152" spans="1:28" x14ac:dyDescent="0.55000000000000004">
      <c r="A1152" s="3" t="s">
        <v>63</v>
      </c>
      <c r="B1152" s="3" t="s">
        <v>2127</v>
      </c>
      <c r="C1152" t="s">
        <v>31</v>
      </c>
      <c r="D1152" s="3" t="s">
        <v>36</v>
      </c>
      <c r="E1152" s="3" t="s">
        <v>36</v>
      </c>
      <c r="F1152" s="3" t="s">
        <v>67</v>
      </c>
      <c r="G1152" s="5">
        <v>0.65</v>
      </c>
      <c r="H1152">
        <v>116</v>
      </c>
      <c r="I1152" s="5">
        <v>107.0124998</v>
      </c>
      <c r="J1152" s="5">
        <v>0.92252155000000002</v>
      </c>
      <c r="K1152">
        <v>3604</v>
      </c>
      <c r="L1152" s="15">
        <v>3.2186459489456198E-2</v>
      </c>
      <c r="M1152" s="13">
        <v>1.4768035516093201</v>
      </c>
      <c r="N1152" s="15">
        <v>0</v>
      </c>
      <c r="O1152" s="5">
        <v>0</v>
      </c>
      <c r="P1152" s="5">
        <v>0</v>
      </c>
      <c r="Q1152" s="5">
        <f t="shared" si="193"/>
        <v>107.0124998</v>
      </c>
      <c r="R1152" s="5">
        <f t="shared" si="194"/>
        <v>-107.0124998</v>
      </c>
      <c r="S1152" s="15">
        <f t="shared" si="195"/>
        <v>-1</v>
      </c>
      <c r="T1152">
        <v>0</v>
      </c>
      <c r="U1152" s="5" t="str">
        <f t="shared" si="196"/>
        <v>NA</v>
      </c>
      <c r="V1152" s="15">
        <f t="shared" si="197"/>
        <v>0</v>
      </c>
      <c r="W1152" s="15">
        <f t="shared" si="198"/>
        <v>0</v>
      </c>
      <c r="X1152" s="5">
        <f t="shared" si="199"/>
        <v>0</v>
      </c>
      <c r="Y1152" s="5">
        <f t="shared" si="200"/>
        <v>96.31124982</v>
      </c>
      <c r="Z1152" s="5">
        <f t="shared" si="201"/>
        <v>-112.36312479</v>
      </c>
      <c r="AA1152" s="5">
        <f t="shared" si="202"/>
        <v>10.70124998</v>
      </c>
      <c r="AB1152" s="5">
        <f t="shared" si="203"/>
        <v>5.35062499</v>
      </c>
    </row>
    <row r="1153" spans="1:28" x14ac:dyDescent="0.55000000000000004">
      <c r="A1153" s="3" t="s">
        <v>79</v>
      </c>
      <c r="B1153" s="3" t="s">
        <v>2129</v>
      </c>
      <c r="C1153" t="s">
        <v>31</v>
      </c>
      <c r="D1153" s="3" t="s">
        <v>36</v>
      </c>
      <c r="E1153" s="3" t="s">
        <v>36</v>
      </c>
      <c r="F1153" s="3" t="s">
        <v>77</v>
      </c>
      <c r="G1153" s="5">
        <v>0.65</v>
      </c>
      <c r="H1153">
        <v>5</v>
      </c>
      <c r="I1153" s="5">
        <v>2.5750000000000002</v>
      </c>
      <c r="J1153" s="5">
        <v>0.51500000000000001</v>
      </c>
      <c r="K1153">
        <v>3596</v>
      </c>
      <c r="L1153" s="15">
        <v>1.39043381535039E-3</v>
      </c>
      <c r="M1153" s="13">
        <v>2.5202447163514998</v>
      </c>
      <c r="N1153" s="15">
        <v>0</v>
      </c>
      <c r="O1153" s="5">
        <v>0</v>
      </c>
      <c r="P1153" s="5">
        <v>0</v>
      </c>
      <c r="Q1153" s="5">
        <f t="shared" si="193"/>
        <v>2.5750000000000002</v>
      </c>
      <c r="R1153" s="5">
        <f t="shared" si="194"/>
        <v>-2.5750000000000002</v>
      </c>
      <c r="S1153" s="15">
        <f t="shared" si="195"/>
        <v>-1</v>
      </c>
      <c r="T1153">
        <v>0</v>
      </c>
      <c r="U1153" s="5" t="str">
        <f t="shared" si="196"/>
        <v>NA</v>
      </c>
      <c r="V1153" s="15">
        <f t="shared" si="197"/>
        <v>0</v>
      </c>
      <c r="W1153" s="15">
        <f t="shared" si="198"/>
        <v>0</v>
      </c>
      <c r="X1153" s="5">
        <f t="shared" si="199"/>
        <v>0</v>
      </c>
      <c r="Y1153" s="5">
        <f t="shared" si="200"/>
        <v>2.3175000000000003</v>
      </c>
      <c r="Z1153" s="5">
        <f t="shared" si="201"/>
        <v>-2.7037500000000003</v>
      </c>
      <c r="AA1153" s="5">
        <f t="shared" si="202"/>
        <v>0.25749999999999984</v>
      </c>
      <c r="AB1153" s="5">
        <f t="shared" si="203"/>
        <v>0.12875000000000014</v>
      </c>
    </row>
    <row r="1154" spans="1:28" x14ac:dyDescent="0.55000000000000004">
      <c r="A1154" s="3" t="s">
        <v>79</v>
      </c>
      <c r="B1154" s="3" t="s">
        <v>2131</v>
      </c>
      <c r="C1154" t="s">
        <v>31</v>
      </c>
      <c r="D1154" s="3" t="s">
        <v>36</v>
      </c>
      <c r="E1154" s="3" t="s">
        <v>36</v>
      </c>
      <c r="F1154" s="3" t="s">
        <v>77</v>
      </c>
      <c r="G1154" s="5">
        <v>0.65</v>
      </c>
      <c r="H1154">
        <v>8</v>
      </c>
      <c r="I1154" s="5">
        <v>6.5875000000000004</v>
      </c>
      <c r="J1154" s="5">
        <v>0.82343750000000004</v>
      </c>
      <c r="K1154">
        <v>192</v>
      </c>
      <c r="L1154" s="15">
        <v>4.1666666666666699E-2</v>
      </c>
      <c r="M1154" s="13">
        <v>2.83229166666667</v>
      </c>
      <c r="N1154" s="15">
        <v>0</v>
      </c>
      <c r="O1154" s="5">
        <v>0</v>
      </c>
      <c r="P1154" s="5">
        <v>0</v>
      </c>
      <c r="Q1154" s="5">
        <f t="shared" ref="Q1154:Q1217" si="204">I1154</f>
        <v>6.5875000000000004</v>
      </c>
      <c r="R1154" s="5">
        <f t="shared" ref="R1154:R1217" si="205">P1154-Q1154</f>
        <v>-6.5875000000000004</v>
      </c>
      <c r="S1154" s="15">
        <f t="shared" ref="S1154:S1217" si="206">IF(Q1154=0,0,(P1154-Q1154)/Q1154)</f>
        <v>-1</v>
      </c>
      <c r="T1154">
        <v>0</v>
      </c>
      <c r="U1154" s="5" t="str">
        <f t="shared" ref="U1154:U1217" si="207">IF(T1154=0,"NA",P1154/T1154)</f>
        <v>NA</v>
      </c>
      <c r="V1154" s="15">
        <f t="shared" si="197"/>
        <v>0</v>
      </c>
      <c r="W1154" s="15">
        <f t="shared" si="198"/>
        <v>0</v>
      </c>
      <c r="X1154" s="5">
        <f t="shared" si="199"/>
        <v>0</v>
      </c>
      <c r="Y1154" s="5">
        <f t="shared" si="200"/>
        <v>5.9287500000000009</v>
      </c>
      <c r="Z1154" s="5">
        <f t="shared" si="201"/>
        <v>-6.916875000000001</v>
      </c>
      <c r="AA1154" s="5">
        <f t="shared" si="202"/>
        <v>0.6587499999999995</v>
      </c>
      <c r="AB1154" s="5">
        <f t="shared" si="203"/>
        <v>0.32937500000000064</v>
      </c>
    </row>
    <row r="1155" spans="1:28" x14ac:dyDescent="0.55000000000000004">
      <c r="A1155" s="3" t="s">
        <v>79</v>
      </c>
      <c r="B1155" s="3" t="s">
        <v>2133</v>
      </c>
      <c r="C1155" t="s">
        <v>31</v>
      </c>
      <c r="D1155" s="3" t="s">
        <v>36</v>
      </c>
      <c r="E1155" s="3" t="s">
        <v>36</v>
      </c>
      <c r="F1155" s="3" t="s">
        <v>77</v>
      </c>
      <c r="G1155" s="5">
        <v>0.65</v>
      </c>
      <c r="H1155">
        <v>28</v>
      </c>
      <c r="I1155" s="5">
        <v>15.6625</v>
      </c>
      <c r="J1155" s="5">
        <v>0.55937499999999996</v>
      </c>
      <c r="K1155">
        <v>3702</v>
      </c>
      <c r="L1155" s="15">
        <v>7.5634792004321992E-3</v>
      </c>
      <c r="M1155" s="13">
        <v>2.2490275526742298</v>
      </c>
      <c r="N1155" s="15">
        <v>0</v>
      </c>
      <c r="O1155" s="5">
        <v>0</v>
      </c>
      <c r="P1155" s="5">
        <v>0</v>
      </c>
      <c r="Q1155" s="5">
        <f t="shared" si="204"/>
        <v>15.6625</v>
      </c>
      <c r="R1155" s="5">
        <f t="shared" si="205"/>
        <v>-15.6625</v>
      </c>
      <c r="S1155" s="15">
        <f t="shared" si="206"/>
        <v>-1</v>
      </c>
      <c r="T1155">
        <v>0</v>
      </c>
      <c r="U1155" s="5" t="str">
        <f t="shared" si="207"/>
        <v>NA</v>
      </c>
      <c r="V1155" s="15">
        <f t="shared" ref="V1155:V1218" si="208">(L1155*N1155)</f>
        <v>0</v>
      </c>
      <c r="W1155" s="15">
        <f t="shared" ref="W1155:W1218" si="209">IF(P1155=0,0,R1155/P1155)</f>
        <v>0</v>
      </c>
      <c r="X1155" s="5">
        <f t="shared" ref="X1155:X1218" si="210">IF(T1155=0,0,Q1155/T1155)</f>
        <v>0</v>
      </c>
      <c r="Y1155" s="5">
        <f t="shared" ref="Y1155:Y1218" si="211">Q1155*0.9</f>
        <v>14.09625</v>
      </c>
      <c r="Z1155" s="5">
        <f t="shared" ref="Z1155:Z1218" si="212">R1155*1.05</f>
        <v>-16.445625</v>
      </c>
      <c r="AA1155" s="5">
        <f t="shared" ref="AA1155:AA1218" si="213">Q1155-Y1155</f>
        <v>1.5662500000000001</v>
      </c>
      <c r="AB1155" s="5">
        <f t="shared" ref="AB1155:AB1218" si="214">R1155-Z1155</f>
        <v>0.78312500000000007</v>
      </c>
    </row>
    <row r="1156" spans="1:28" x14ac:dyDescent="0.55000000000000004">
      <c r="A1156" s="3" t="s">
        <v>79</v>
      </c>
      <c r="B1156" s="3" t="s">
        <v>284</v>
      </c>
      <c r="C1156" t="s">
        <v>66</v>
      </c>
      <c r="D1156" s="3" t="s">
        <v>36</v>
      </c>
      <c r="E1156" s="3" t="s">
        <v>36</v>
      </c>
      <c r="F1156" s="3" t="s">
        <v>77</v>
      </c>
      <c r="G1156" s="5">
        <v>0.65</v>
      </c>
      <c r="H1156">
        <v>112</v>
      </c>
      <c r="I1156" s="5">
        <v>138.43749919999999</v>
      </c>
      <c r="J1156" s="5">
        <v>1.2360491</v>
      </c>
      <c r="K1156">
        <v>19055</v>
      </c>
      <c r="L1156" s="15">
        <v>5.8777223825767499E-3</v>
      </c>
      <c r="M1156" s="13">
        <v>3.6234269220676998</v>
      </c>
      <c r="N1156" s="15">
        <v>0</v>
      </c>
      <c r="O1156" s="5">
        <v>0</v>
      </c>
      <c r="P1156" s="5">
        <v>0</v>
      </c>
      <c r="Q1156" s="5">
        <f t="shared" si="204"/>
        <v>138.43749919999999</v>
      </c>
      <c r="R1156" s="5">
        <f t="shared" si="205"/>
        <v>-138.43749919999999</v>
      </c>
      <c r="S1156" s="15">
        <f t="shared" si="206"/>
        <v>-1</v>
      </c>
      <c r="T1156">
        <v>0</v>
      </c>
      <c r="U1156" s="5" t="str">
        <f t="shared" si="207"/>
        <v>NA</v>
      </c>
      <c r="V1156" s="15">
        <f t="shared" si="208"/>
        <v>0</v>
      </c>
      <c r="W1156" s="15">
        <f t="shared" si="209"/>
        <v>0</v>
      </c>
      <c r="X1156" s="5">
        <f t="shared" si="210"/>
        <v>0</v>
      </c>
      <c r="Y1156" s="5">
        <f t="shared" si="211"/>
        <v>124.59374928</v>
      </c>
      <c r="Z1156" s="5">
        <f t="shared" si="212"/>
        <v>-145.35937415999999</v>
      </c>
      <c r="AA1156" s="5">
        <f t="shared" si="213"/>
        <v>13.843749919999993</v>
      </c>
      <c r="AB1156" s="5">
        <f t="shared" si="214"/>
        <v>6.9218749599999967</v>
      </c>
    </row>
    <row r="1157" spans="1:28" x14ac:dyDescent="0.55000000000000004">
      <c r="A1157" s="3" t="s">
        <v>79</v>
      </c>
      <c r="B1157" s="3" t="s">
        <v>2136</v>
      </c>
      <c r="C1157" t="s">
        <v>66</v>
      </c>
      <c r="D1157" s="3" t="s">
        <v>36</v>
      </c>
      <c r="E1157" s="3" t="s">
        <v>36</v>
      </c>
      <c r="F1157" s="3" t="s">
        <v>77</v>
      </c>
      <c r="G1157" s="5">
        <v>0.65</v>
      </c>
      <c r="H1157">
        <v>278</v>
      </c>
      <c r="I1157" s="5">
        <v>181.0124998</v>
      </c>
      <c r="J1157" s="5">
        <v>0.65112409999999998</v>
      </c>
      <c r="K1157">
        <v>103233</v>
      </c>
      <c r="L1157" s="15">
        <v>2.6929373359294E-3</v>
      </c>
      <c r="M1157" s="13">
        <v>1.02472077727083</v>
      </c>
      <c r="N1157" s="15">
        <v>0</v>
      </c>
      <c r="O1157" s="5">
        <v>0</v>
      </c>
      <c r="P1157" s="5">
        <v>0</v>
      </c>
      <c r="Q1157" s="5">
        <f t="shared" si="204"/>
        <v>181.0124998</v>
      </c>
      <c r="R1157" s="5">
        <f t="shared" si="205"/>
        <v>-181.0124998</v>
      </c>
      <c r="S1157" s="15">
        <f t="shared" si="206"/>
        <v>-1</v>
      </c>
      <c r="T1157">
        <v>0</v>
      </c>
      <c r="U1157" s="5" t="str">
        <f t="shared" si="207"/>
        <v>NA</v>
      </c>
      <c r="V1157" s="15">
        <f t="shared" si="208"/>
        <v>0</v>
      </c>
      <c r="W1157" s="15">
        <f t="shared" si="209"/>
        <v>0</v>
      </c>
      <c r="X1157" s="5">
        <f t="shared" si="210"/>
        <v>0</v>
      </c>
      <c r="Y1157" s="5">
        <f t="shared" si="211"/>
        <v>162.91124981999999</v>
      </c>
      <c r="Z1157" s="5">
        <f t="shared" si="212"/>
        <v>-190.06312479000002</v>
      </c>
      <c r="AA1157" s="5">
        <f t="shared" si="213"/>
        <v>18.101249980000006</v>
      </c>
      <c r="AB1157" s="5">
        <f t="shared" si="214"/>
        <v>9.0506249900000171</v>
      </c>
    </row>
    <row r="1158" spans="1:28" x14ac:dyDescent="0.55000000000000004">
      <c r="A1158" s="3" t="s">
        <v>63</v>
      </c>
      <c r="B1158" s="3" t="s">
        <v>2091</v>
      </c>
      <c r="C1158" t="s">
        <v>31</v>
      </c>
      <c r="D1158" s="3" t="s">
        <v>36</v>
      </c>
      <c r="E1158" s="3" t="s">
        <v>36</v>
      </c>
      <c r="F1158" s="3" t="s">
        <v>67</v>
      </c>
      <c r="G1158" s="5">
        <v>0.66249999999999998</v>
      </c>
      <c r="H1158">
        <v>41</v>
      </c>
      <c r="I1158" s="5">
        <v>29.099999587499997</v>
      </c>
      <c r="J1158" s="5">
        <v>0.70975608749999997</v>
      </c>
      <c r="K1158">
        <v>1033</v>
      </c>
      <c r="L1158" s="15">
        <v>3.96902226524685E-2</v>
      </c>
      <c r="M1158" s="13">
        <v>1.78983543078412</v>
      </c>
      <c r="N1158" s="15">
        <v>0</v>
      </c>
      <c r="O1158" s="5">
        <v>0</v>
      </c>
      <c r="P1158" s="5">
        <v>0</v>
      </c>
      <c r="Q1158" s="5">
        <f t="shared" si="204"/>
        <v>29.099999587499997</v>
      </c>
      <c r="R1158" s="5">
        <f t="shared" si="205"/>
        <v>-29.099999587499997</v>
      </c>
      <c r="S1158" s="15">
        <f t="shared" si="206"/>
        <v>-1</v>
      </c>
      <c r="T1158">
        <v>0</v>
      </c>
      <c r="U1158" s="5" t="str">
        <f t="shared" si="207"/>
        <v>NA</v>
      </c>
      <c r="V1158" s="15">
        <f t="shared" si="208"/>
        <v>0</v>
      </c>
      <c r="W1158" s="15">
        <f t="shared" si="209"/>
        <v>0</v>
      </c>
      <c r="X1158" s="5">
        <f t="shared" si="210"/>
        <v>0</v>
      </c>
      <c r="Y1158" s="5">
        <f t="shared" si="211"/>
        <v>26.189999628749998</v>
      </c>
      <c r="Z1158" s="5">
        <f t="shared" si="212"/>
        <v>-30.554999566874997</v>
      </c>
      <c r="AA1158" s="5">
        <f t="shared" si="213"/>
        <v>2.9099999587499994</v>
      </c>
      <c r="AB1158" s="5">
        <f t="shared" si="214"/>
        <v>1.4549999793749997</v>
      </c>
    </row>
    <row r="1159" spans="1:28" x14ac:dyDescent="0.55000000000000004">
      <c r="A1159" s="3" t="s">
        <v>79</v>
      </c>
      <c r="B1159" s="3" t="s">
        <v>2139</v>
      </c>
      <c r="C1159" t="s">
        <v>66</v>
      </c>
      <c r="D1159" s="3" t="s">
        <v>36</v>
      </c>
      <c r="E1159" s="3" t="s">
        <v>36</v>
      </c>
      <c r="F1159" s="3" t="s">
        <v>77</v>
      </c>
      <c r="G1159" s="5">
        <v>0.66249999999999998</v>
      </c>
      <c r="H1159">
        <v>1</v>
      </c>
      <c r="I1159" s="5">
        <v>0.96250000000000002</v>
      </c>
      <c r="J1159" s="5">
        <v>0.96250000000000002</v>
      </c>
      <c r="K1159">
        <v>691</v>
      </c>
      <c r="L1159" s="15">
        <v>1.44717800289436E-3</v>
      </c>
      <c r="M1159" s="13">
        <v>3.8852387843704799</v>
      </c>
      <c r="N1159" s="15">
        <v>0</v>
      </c>
      <c r="O1159" s="5">
        <v>0</v>
      </c>
      <c r="P1159" s="5">
        <v>0</v>
      </c>
      <c r="Q1159" s="5">
        <f t="shared" si="204"/>
        <v>0.96250000000000002</v>
      </c>
      <c r="R1159" s="5">
        <f t="shared" si="205"/>
        <v>-0.96250000000000002</v>
      </c>
      <c r="S1159" s="15">
        <f t="shared" si="206"/>
        <v>-1</v>
      </c>
      <c r="T1159">
        <v>0</v>
      </c>
      <c r="U1159" s="5" t="str">
        <f t="shared" si="207"/>
        <v>NA</v>
      </c>
      <c r="V1159" s="15">
        <f t="shared" si="208"/>
        <v>0</v>
      </c>
      <c r="W1159" s="15">
        <f t="shared" si="209"/>
        <v>0</v>
      </c>
      <c r="X1159" s="5">
        <f t="shared" si="210"/>
        <v>0</v>
      </c>
      <c r="Y1159" s="5">
        <f t="shared" si="211"/>
        <v>0.86625000000000008</v>
      </c>
      <c r="Z1159" s="5">
        <f t="shared" si="212"/>
        <v>-1.0106250000000001</v>
      </c>
      <c r="AA1159" s="5">
        <f t="shared" si="213"/>
        <v>9.6249999999999947E-2</v>
      </c>
      <c r="AB1159" s="5">
        <f t="shared" si="214"/>
        <v>4.8125000000000084E-2</v>
      </c>
    </row>
    <row r="1160" spans="1:28" x14ac:dyDescent="0.55000000000000004">
      <c r="A1160" s="3" t="s">
        <v>79</v>
      </c>
      <c r="B1160" s="3" t="s">
        <v>2141</v>
      </c>
      <c r="C1160" t="s">
        <v>31</v>
      </c>
      <c r="D1160" s="3" t="s">
        <v>36</v>
      </c>
      <c r="E1160" s="3" t="s">
        <v>36</v>
      </c>
      <c r="F1160" s="3" t="s">
        <v>77</v>
      </c>
      <c r="G1160" s="5">
        <v>0.66249999999999998</v>
      </c>
      <c r="H1160">
        <v>21</v>
      </c>
      <c r="I1160" s="5">
        <v>17.399999924999999</v>
      </c>
      <c r="J1160" s="5">
        <v>0.82857142499999992</v>
      </c>
      <c r="K1160">
        <v>584</v>
      </c>
      <c r="L1160" s="15">
        <v>3.5958904109588997E-2</v>
      </c>
      <c r="M1160" s="13">
        <v>1.7671232876712299</v>
      </c>
      <c r="N1160" s="15">
        <v>0</v>
      </c>
      <c r="O1160" s="5">
        <v>0</v>
      </c>
      <c r="P1160" s="5">
        <v>0</v>
      </c>
      <c r="Q1160" s="5">
        <f t="shared" si="204"/>
        <v>17.399999924999999</v>
      </c>
      <c r="R1160" s="5">
        <f t="shared" si="205"/>
        <v>-17.399999924999999</v>
      </c>
      <c r="S1160" s="15">
        <f t="shared" si="206"/>
        <v>-1</v>
      </c>
      <c r="T1160">
        <v>0</v>
      </c>
      <c r="U1160" s="5" t="str">
        <f t="shared" si="207"/>
        <v>NA</v>
      </c>
      <c r="V1160" s="15">
        <f t="shared" si="208"/>
        <v>0</v>
      </c>
      <c r="W1160" s="15">
        <f t="shared" si="209"/>
        <v>0</v>
      </c>
      <c r="X1160" s="5">
        <f t="shared" si="210"/>
        <v>0</v>
      </c>
      <c r="Y1160" s="5">
        <f t="shared" si="211"/>
        <v>15.6599999325</v>
      </c>
      <c r="Z1160" s="5">
        <f t="shared" si="212"/>
        <v>-18.269999921250001</v>
      </c>
      <c r="AA1160" s="5">
        <f t="shared" si="213"/>
        <v>1.7399999924999996</v>
      </c>
      <c r="AB1160" s="5">
        <f t="shared" si="214"/>
        <v>0.86999999625000157</v>
      </c>
    </row>
    <row r="1161" spans="1:28" x14ac:dyDescent="0.55000000000000004">
      <c r="A1161" s="3" t="s">
        <v>79</v>
      </c>
      <c r="B1161" s="3" t="s">
        <v>2143</v>
      </c>
      <c r="C1161" t="s">
        <v>31</v>
      </c>
      <c r="D1161" s="3" t="s">
        <v>36</v>
      </c>
      <c r="E1161" s="3" t="s">
        <v>36</v>
      </c>
      <c r="F1161" s="3" t="s">
        <v>77</v>
      </c>
      <c r="G1161" s="5">
        <v>0.66249999999999998</v>
      </c>
      <c r="H1161">
        <v>28</v>
      </c>
      <c r="I1161" s="5">
        <v>20.287499750000002</v>
      </c>
      <c r="J1161" s="5">
        <v>0.72455356250000003</v>
      </c>
      <c r="K1161">
        <v>2014</v>
      </c>
      <c r="L1161" s="15">
        <v>1.39026812313803E-2</v>
      </c>
      <c r="M1161" s="13">
        <v>1.5974677259185699</v>
      </c>
      <c r="N1161" s="15">
        <v>0</v>
      </c>
      <c r="O1161" s="5">
        <v>0</v>
      </c>
      <c r="P1161" s="5">
        <v>0</v>
      </c>
      <c r="Q1161" s="5">
        <f t="shared" si="204"/>
        <v>20.287499750000002</v>
      </c>
      <c r="R1161" s="5">
        <f t="shared" si="205"/>
        <v>-20.287499750000002</v>
      </c>
      <c r="S1161" s="15">
        <f t="shared" si="206"/>
        <v>-1</v>
      </c>
      <c r="T1161">
        <v>0</v>
      </c>
      <c r="U1161" s="5" t="str">
        <f t="shared" si="207"/>
        <v>NA</v>
      </c>
      <c r="V1161" s="15">
        <f t="shared" si="208"/>
        <v>0</v>
      </c>
      <c r="W1161" s="15">
        <f t="shared" si="209"/>
        <v>0</v>
      </c>
      <c r="X1161" s="5">
        <f t="shared" si="210"/>
        <v>0</v>
      </c>
      <c r="Y1161" s="5">
        <f t="shared" si="211"/>
        <v>18.258749775000002</v>
      </c>
      <c r="Z1161" s="5">
        <f t="shared" si="212"/>
        <v>-21.301874737500004</v>
      </c>
      <c r="AA1161" s="5">
        <f t="shared" si="213"/>
        <v>2.0287499750000002</v>
      </c>
      <c r="AB1161" s="5">
        <f t="shared" si="214"/>
        <v>1.0143749875000019</v>
      </c>
    </row>
    <row r="1162" spans="1:28" x14ac:dyDescent="0.55000000000000004">
      <c r="A1162" s="3" t="s">
        <v>79</v>
      </c>
      <c r="B1162" s="3" t="s">
        <v>2145</v>
      </c>
      <c r="C1162" t="s">
        <v>66</v>
      </c>
      <c r="D1162" s="3" t="s">
        <v>36</v>
      </c>
      <c r="E1162" s="3" t="s">
        <v>36</v>
      </c>
      <c r="F1162" s="3" t="s">
        <v>77</v>
      </c>
      <c r="G1162" s="5">
        <v>0.66249999999999998</v>
      </c>
      <c r="H1162">
        <v>140</v>
      </c>
      <c r="I1162" s="5">
        <v>155.82499974999999</v>
      </c>
      <c r="J1162" s="5">
        <v>1.1130357124999999</v>
      </c>
      <c r="K1162">
        <v>10484</v>
      </c>
      <c r="L1162" s="15">
        <v>1.3353681800839401E-2</v>
      </c>
      <c r="M1162" s="13">
        <v>2.56852346432659</v>
      </c>
      <c r="N1162" s="15">
        <v>0</v>
      </c>
      <c r="O1162" s="5">
        <v>0</v>
      </c>
      <c r="P1162" s="5">
        <v>0</v>
      </c>
      <c r="Q1162" s="5">
        <f t="shared" si="204"/>
        <v>155.82499974999999</v>
      </c>
      <c r="R1162" s="5">
        <f t="shared" si="205"/>
        <v>-155.82499974999999</v>
      </c>
      <c r="S1162" s="15">
        <f t="shared" si="206"/>
        <v>-1</v>
      </c>
      <c r="T1162">
        <v>0</v>
      </c>
      <c r="U1162" s="5" t="str">
        <f t="shared" si="207"/>
        <v>NA</v>
      </c>
      <c r="V1162" s="15">
        <f t="shared" si="208"/>
        <v>0</v>
      </c>
      <c r="W1162" s="15">
        <f t="shared" si="209"/>
        <v>0</v>
      </c>
      <c r="X1162" s="5">
        <f t="shared" si="210"/>
        <v>0</v>
      </c>
      <c r="Y1162" s="5">
        <f t="shared" si="211"/>
        <v>140.242499775</v>
      </c>
      <c r="Z1162" s="5">
        <f t="shared" si="212"/>
        <v>-163.6162497375</v>
      </c>
      <c r="AA1162" s="5">
        <f t="shared" si="213"/>
        <v>15.58249997499999</v>
      </c>
      <c r="AB1162" s="5">
        <f t="shared" si="214"/>
        <v>7.7912499875000094</v>
      </c>
    </row>
    <row r="1163" spans="1:28" x14ac:dyDescent="0.55000000000000004">
      <c r="A1163" s="3" t="s">
        <v>79</v>
      </c>
      <c r="B1163" s="3" t="s">
        <v>2147</v>
      </c>
      <c r="C1163" t="s">
        <v>66</v>
      </c>
      <c r="D1163" s="3" t="s">
        <v>36</v>
      </c>
      <c r="E1163" s="3" t="s">
        <v>36</v>
      </c>
      <c r="F1163" s="3" t="s">
        <v>77</v>
      </c>
      <c r="G1163" s="5">
        <v>0.66249999999999998</v>
      </c>
      <c r="H1163">
        <v>386</v>
      </c>
      <c r="I1163" s="5">
        <v>465.94999909999996</v>
      </c>
      <c r="J1163" s="5">
        <v>1.20712435</v>
      </c>
      <c r="K1163">
        <v>15967</v>
      </c>
      <c r="L1163" s="15">
        <v>2.41748606500908E-2</v>
      </c>
      <c r="M1163" s="13">
        <v>2.9235423060061398</v>
      </c>
      <c r="N1163" s="15">
        <v>0</v>
      </c>
      <c r="O1163" s="5">
        <v>0</v>
      </c>
      <c r="P1163" s="5">
        <v>0</v>
      </c>
      <c r="Q1163" s="5">
        <f t="shared" si="204"/>
        <v>465.94999909999996</v>
      </c>
      <c r="R1163" s="5">
        <f t="shared" si="205"/>
        <v>-465.94999909999996</v>
      </c>
      <c r="S1163" s="15">
        <f t="shared" si="206"/>
        <v>-1</v>
      </c>
      <c r="T1163">
        <v>0</v>
      </c>
      <c r="U1163" s="5" t="str">
        <f t="shared" si="207"/>
        <v>NA</v>
      </c>
      <c r="V1163" s="15">
        <f t="shared" si="208"/>
        <v>0</v>
      </c>
      <c r="W1163" s="15">
        <f t="shared" si="209"/>
        <v>0</v>
      </c>
      <c r="X1163" s="5">
        <f t="shared" si="210"/>
        <v>0</v>
      </c>
      <c r="Y1163" s="5">
        <f t="shared" si="211"/>
        <v>419.35499918999994</v>
      </c>
      <c r="Z1163" s="5">
        <f t="shared" si="212"/>
        <v>-489.24749905499999</v>
      </c>
      <c r="AA1163" s="5">
        <f t="shared" si="213"/>
        <v>46.594999910000013</v>
      </c>
      <c r="AB1163" s="5">
        <f t="shared" si="214"/>
        <v>23.297499955000035</v>
      </c>
    </row>
    <row r="1164" spans="1:28" x14ac:dyDescent="0.55000000000000004">
      <c r="A1164" s="3" t="s">
        <v>79</v>
      </c>
      <c r="B1164" s="3" t="s">
        <v>2149</v>
      </c>
      <c r="C1164" t="s">
        <v>31</v>
      </c>
      <c r="D1164" s="3" t="s">
        <v>36</v>
      </c>
      <c r="E1164" s="3" t="s">
        <v>36</v>
      </c>
      <c r="F1164" s="3" t="s">
        <v>77</v>
      </c>
      <c r="G1164" s="5">
        <v>0.67500000000000004</v>
      </c>
      <c r="H1164">
        <v>15</v>
      </c>
      <c r="I1164" s="5">
        <v>12.5625</v>
      </c>
      <c r="J1164" s="5">
        <v>0.83750000000000002</v>
      </c>
      <c r="K1164">
        <v>633</v>
      </c>
      <c r="L1164" s="15">
        <v>2.3696682464454999E-2</v>
      </c>
      <c r="M1164" s="13">
        <v>1.46113744075829</v>
      </c>
      <c r="N1164" s="15">
        <v>0</v>
      </c>
      <c r="O1164" s="5">
        <v>0</v>
      </c>
      <c r="P1164" s="5">
        <v>0</v>
      </c>
      <c r="Q1164" s="5">
        <f t="shared" si="204"/>
        <v>12.5625</v>
      </c>
      <c r="R1164" s="5">
        <f t="shared" si="205"/>
        <v>-12.5625</v>
      </c>
      <c r="S1164" s="15">
        <f t="shared" si="206"/>
        <v>-1</v>
      </c>
      <c r="T1164">
        <v>0</v>
      </c>
      <c r="U1164" s="5" t="str">
        <f t="shared" si="207"/>
        <v>NA</v>
      </c>
      <c r="V1164" s="15">
        <f t="shared" si="208"/>
        <v>0</v>
      </c>
      <c r="W1164" s="15">
        <f t="shared" si="209"/>
        <v>0</v>
      </c>
      <c r="X1164" s="5">
        <f t="shared" si="210"/>
        <v>0</v>
      </c>
      <c r="Y1164" s="5">
        <f t="shared" si="211"/>
        <v>11.30625</v>
      </c>
      <c r="Z1164" s="5">
        <f t="shared" si="212"/>
        <v>-13.190625000000001</v>
      </c>
      <c r="AA1164" s="5">
        <f t="shared" si="213"/>
        <v>1.2562499999999996</v>
      </c>
      <c r="AB1164" s="5">
        <f t="shared" si="214"/>
        <v>0.62812500000000071</v>
      </c>
    </row>
    <row r="1165" spans="1:28" x14ac:dyDescent="0.55000000000000004">
      <c r="A1165" s="3" t="s">
        <v>79</v>
      </c>
      <c r="B1165" s="3" t="s">
        <v>410</v>
      </c>
      <c r="C1165" t="s">
        <v>66</v>
      </c>
      <c r="D1165" s="3" t="s">
        <v>36</v>
      </c>
      <c r="E1165" s="3" t="s">
        <v>36</v>
      </c>
      <c r="F1165" s="3" t="s">
        <v>50</v>
      </c>
      <c r="G1165" s="5">
        <v>0.67500000000000004</v>
      </c>
      <c r="H1165">
        <v>19</v>
      </c>
      <c r="I1165" s="5">
        <v>18.887499812500003</v>
      </c>
      <c r="J1165" s="5">
        <v>0.99407893750000009</v>
      </c>
      <c r="K1165">
        <v>440</v>
      </c>
      <c r="L1165" s="15">
        <v>4.3181818181818203E-2</v>
      </c>
      <c r="M1165" s="13">
        <v>2.3554545454545499</v>
      </c>
      <c r="N1165" s="15">
        <v>0</v>
      </c>
      <c r="O1165" s="5">
        <v>0</v>
      </c>
      <c r="P1165" s="5">
        <v>0</v>
      </c>
      <c r="Q1165" s="5">
        <f t="shared" si="204"/>
        <v>18.887499812500003</v>
      </c>
      <c r="R1165" s="5">
        <f t="shared" si="205"/>
        <v>-18.887499812500003</v>
      </c>
      <c r="S1165" s="15">
        <f t="shared" si="206"/>
        <v>-1</v>
      </c>
      <c r="T1165">
        <v>0</v>
      </c>
      <c r="U1165" s="5" t="str">
        <f t="shared" si="207"/>
        <v>NA</v>
      </c>
      <c r="V1165" s="15">
        <f t="shared" si="208"/>
        <v>0</v>
      </c>
      <c r="W1165" s="15">
        <f t="shared" si="209"/>
        <v>0</v>
      </c>
      <c r="X1165" s="5">
        <f t="shared" si="210"/>
        <v>0</v>
      </c>
      <c r="Y1165" s="5">
        <f t="shared" si="211"/>
        <v>16.998749831250002</v>
      </c>
      <c r="Z1165" s="5">
        <f t="shared" si="212"/>
        <v>-19.831874803125004</v>
      </c>
      <c r="AA1165" s="5">
        <f t="shared" si="213"/>
        <v>1.888749981250001</v>
      </c>
      <c r="AB1165" s="5">
        <f t="shared" si="214"/>
        <v>0.94437499062500052</v>
      </c>
    </row>
    <row r="1166" spans="1:28" x14ac:dyDescent="0.55000000000000004">
      <c r="A1166" s="3" t="s">
        <v>79</v>
      </c>
      <c r="B1166" s="3" t="s">
        <v>2152</v>
      </c>
      <c r="C1166" t="s">
        <v>31</v>
      </c>
      <c r="D1166" s="3" t="s">
        <v>36</v>
      </c>
      <c r="E1166" s="3" t="s">
        <v>36</v>
      </c>
      <c r="F1166" s="3" t="s">
        <v>77</v>
      </c>
      <c r="G1166" s="5">
        <v>0.67500000000000004</v>
      </c>
      <c r="H1166">
        <v>104</v>
      </c>
      <c r="I1166" s="5">
        <v>113.67499909999999</v>
      </c>
      <c r="J1166" s="5">
        <v>1.0930288374999999</v>
      </c>
      <c r="K1166">
        <v>1010</v>
      </c>
      <c r="L1166" s="15">
        <v>0.10297029702970301</v>
      </c>
      <c r="M1166" s="13">
        <v>2.4129702970297</v>
      </c>
      <c r="N1166" s="15">
        <v>0</v>
      </c>
      <c r="O1166" s="5">
        <v>0</v>
      </c>
      <c r="P1166" s="5">
        <v>0</v>
      </c>
      <c r="Q1166" s="5">
        <f t="shared" si="204"/>
        <v>113.67499909999999</v>
      </c>
      <c r="R1166" s="5">
        <f t="shared" si="205"/>
        <v>-113.67499909999999</v>
      </c>
      <c r="S1166" s="15">
        <f t="shared" si="206"/>
        <v>-1</v>
      </c>
      <c r="T1166">
        <v>0</v>
      </c>
      <c r="U1166" s="5" t="str">
        <f t="shared" si="207"/>
        <v>NA</v>
      </c>
      <c r="V1166" s="15">
        <f t="shared" si="208"/>
        <v>0</v>
      </c>
      <c r="W1166" s="15">
        <f t="shared" si="209"/>
        <v>0</v>
      </c>
      <c r="X1166" s="5">
        <f t="shared" si="210"/>
        <v>0</v>
      </c>
      <c r="Y1166" s="5">
        <f t="shared" si="211"/>
        <v>102.30749919</v>
      </c>
      <c r="Z1166" s="5">
        <f t="shared" si="212"/>
        <v>-119.358749055</v>
      </c>
      <c r="AA1166" s="5">
        <f t="shared" si="213"/>
        <v>11.367499909999992</v>
      </c>
      <c r="AB1166" s="5">
        <f t="shared" si="214"/>
        <v>5.6837499550000103</v>
      </c>
    </row>
    <row r="1167" spans="1:28" x14ac:dyDescent="0.55000000000000004">
      <c r="A1167" s="3" t="s">
        <v>63</v>
      </c>
      <c r="B1167" s="3" t="s">
        <v>2154</v>
      </c>
      <c r="C1167" t="s">
        <v>31</v>
      </c>
      <c r="D1167" s="3" t="s">
        <v>36</v>
      </c>
      <c r="E1167" s="3" t="s">
        <v>36</v>
      </c>
      <c r="F1167" s="3" t="s">
        <v>67</v>
      </c>
      <c r="G1167" s="5">
        <v>0.6875</v>
      </c>
      <c r="H1167">
        <v>15</v>
      </c>
      <c r="I1167" s="5">
        <v>11.5374999375</v>
      </c>
      <c r="J1167" s="5">
        <v>0.76916666249999999</v>
      </c>
      <c r="K1167">
        <v>1410</v>
      </c>
      <c r="L1167" s="15">
        <v>1.0638297872340401E-2</v>
      </c>
      <c r="M1167" s="13">
        <v>1.48751773049645</v>
      </c>
      <c r="N1167" s="15">
        <v>0</v>
      </c>
      <c r="O1167" s="5">
        <v>0</v>
      </c>
      <c r="P1167" s="5">
        <v>0</v>
      </c>
      <c r="Q1167" s="5">
        <f t="shared" si="204"/>
        <v>11.5374999375</v>
      </c>
      <c r="R1167" s="5">
        <f t="shared" si="205"/>
        <v>-11.5374999375</v>
      </c>
      <c r="S1167" s="15">
        <f t="shared" si="206"/>
        <v>-1</v>
      </c>
      <c r="T1167">
        <v>0</v>
      </c>
      <c r="U1167" s="5" t="str">
        <f t="shared" si="207"/>
        <v>NA</v>
      </c>
      <c r="V1167" s="15">
        <f t="shared" si="208"/>
        <v>0</v>
      </c>
      <c r="W1167" s="15">
        <f t="shared" si="209"/>
        <v>0</v>
      </c>
      <c r="X1167" s="5">
        <f t="shared" si="210"/>
        <v>0</v>
      </c>
      <c r="Y1167" s="5">
        <f t="shared" si="211"/>
        <v>10.383749943750001</v>
      </c>
      <c r="Z1167" s="5">
        <f t="shared" si="212"/>
        <v>-12.114374934375</v>
      </c>
      <c r="AA1167" s="5">
        <f t="shared" si="213"/>
        <v>1.1537499937499991</v>
      </c>
      <c r="AB1167" s="5">
        <f t="shared" si="214"/>
        <v>0.57687499687500043</v>
      </c>
    </row>
    <row r="1168" spans="1:28" x14ac:dyDescent="0.55000000000000004">
      <c r="A1168" s="3" t="s">
        <v>79</v>
      </c>
      <c r="B1168" s="3" t="s">
        <v>2154</v>
      </c>
      <c r="C1168" t="s">
        <v>66</v>
      </c>
      <c r="D1168" s="3" t="s">
        <v>36</v>
      </c>
      <c r="E1168" s="3" t="s">
        <v>36</v>
      </c>
      <c r="F1168" s="3" t="s">
        <v>50</v>
      </c>
      <c r="G1168" s="5">
        <v>0.6875</v>
      </c>
      <c r="H1168">
        <v>3</v>
      </c>
      <c r="I1168" s="5">
        <v>2.1</v>
      </c>
      <c r="J1168" s="5">
        <v>0.7</v>
      </c>
      <c r="K1168">
        <v>261</v>
      </c>
      <c r="L1168" s="15">
        <v>1.1494252873563199E-2</v>
      </c>
      <c r="M1168" s="13">
        <v>1.75938697318008</v>
      </c>
      <c r="N1168" s="15">
        <v>0</v>
      </c>
      <c r="O1168" s="5">
        <v>0</v>
      </c>
      <c r="P1168" s="5">
        <v>0</v>
      </c>
      <c r="Q1168" s="5">
        <f t="shared" si="204"/>
        <v>2.1</v>
      </c>
      <c r="R1168" s="5">
        <f t="shared" si="205"/>
        <v>-2.1</v>
      </c>
      <c r="S1168" s="15">
        <f t="shared" si="206"/>
        <v>-1</v>
      </c>
      <c r="T1168">
        <v>0</v>
      </c>
      <c r="U1168" s="5" t="str">
        <f t="shared" si="207"/>
        <v>NA</v>
      </c>
      <c r="V1168" s="15">
        <f t="shared" si="208"/>
        <v>0</v>
      </c>
      <c r="W1168" s="15">
        <f t="shared" si="209"/>
        <v>0</v>
      </c>
      <c r="X1168" s="5">
        <f t="shared" si="210"/>
        <v>0</v>
      </c>
      <c r="Y1168" s="5">
        <f t="shared" si="211"/>
        <v>1.8900000000000001</v>
      </c>
      <c r="Z1168" s="5">
        <f t="shared" si="212"/>
        <v>-2.2050000000000001</v>
      </c>
      <c r="AA1168" s="5">
        <f t="shared" si="213"/>
        <v>0.20999999999999996</v>
      </c>
      <c r="AB1168" s="5">
        <f t="shared" si="214"/>
        <v>0.10499999999999998</v>
      </c>
    </row>
    <row r="1169" spans="1:28" x14ac:dyDescent="0.55000000000000004">
      <c r="A1169" s="3" t="s">
        <v>79</v>
      </c>
      <c r="B1169" s="3" t="s">
        <v>2157</v>
      </c>
      <c r="C1169" t="s">
        <v>31</v>
      </c>
      <c r="D1169" s="3" t="s">
        <v>36</v>
      </c>
      <c r="E1169" s="3" t="s">
        <v>36</v>
      </c>
      <c r="F1169" s="3" t="s">
        <v>77</v>
      </c>
      <c r="G1169" s="5">
        <v>0.6875</v>
      </c>
      <c r="H1169">
        <v>6</v>
      </c>
      <c r="I1169" s="5">
        <v>4.0875000000000004</v>
      </c>
      <c r="J1169" s="5">
        <v>0.68125000000000002</v>
      </c>
      <c r="K1169">
        <v>561</v>
      </c>
      <c r="L1169" s="15">
        <v>1.0695187165775399E-2</v>
      </c>
      <c r="M1169" s="13">
        <v>3.4003565062388601</v>
      </c>
      <c r="N1169" s="15">
        <v>0</v>
      </c>
      <c r="O1169" s="5">
        <v>0</v>
      </c>
      <c r="P1169" s="5">
        <v>0</v>
      </c>
      <c r="Q1169" s="5">
        <f t="shared" si="204"/>
        <v>4.0875000000000004</v>
      </c>
      <c r="R1169" s="5">
        <f t="shared" si="205"/>
        <v>-4.0875000000000004</v>
      </c>
      <c r="S1169" s="15">
        <f t="shared" si="206"/>
        <v>-1</v>
      </c>
      <c r="T1169">
        <v>0</v>
      </c>
      <c r="U1169" s="5" t="str">
        <f t="shared" si="207"/>
        <v>NA</v>
      </c>
      <c r="V1169" s="15">
        <f t="shared" si="208"/>
        <v>0</v>
      </c>
      <c r="W1169" s="15">
        <f t="shared" si="209"/>
        <v>0</v>
      </c>
      <c r="X1169" s="5">
        <f t="shared" si="210"/>
        <v>0</v>
      </c>
      <c r="Y1169" s="5">
        <f t="shared" si="211"/>
        <v>3.6787500000000004</v>
      </c>
      <c r="Z1169" s="5">
        <f t="shared" si="212"/>
        <v>-4.291875000000001</v>
      </c>
      <c r="AA1169" s="5">
        <f t="shared" si="213"/>
        <v>0.40874999999999995</v>
      </c>
      <c r="AB1169" s="5">
        <f t="shared" si="214"/>
        <v>0.20437500000000064</v>
      </c>
    </row>
    <row r="1170" spans="1:28" x14ac:dyDescent="0.55000000000000004">
      <c r="A1170" s="3" t="s">
        <v>79</v>
      </c>
      <c r="B1170" s="3" t="s">
        <v>2159</v>
      </c>
      <c r="C1170" t="s">
        <v>31</v>
      </c>
      <c r="D1170" s="3" t="s">
        <v>36</v>
      </c>
      <c r="E1170" s="3" t="s">
        <v>36</v>
      </c>
      <c r="F1170" s="3" t="s">
        <v>77</v>
      </c>
      <c r="G1170" s="5">
        <v>0.6875</v>
      </c>
      <c r="H1170">
        <v>28</v>
      </c>
      <c r="I1170" s="5">
        <v>21.8999998</v>
      </c>
      <c r="J1170" s="5">
        <v>0.78214284999999995</v>
      </c>
      <c r="K1170">
        <v>2590</v>
      </c>
      <c r="L1170" s="15">
        <v>1.0810810810810801E-2</v>
      </c>
      <c r="M1170" s="13">
        <v>1.4402702702702701</v>
      </c>
      <c r="N1170" s="15">
        <v>0</v>
      </c>
      <c r="O1170" s="5">
        <v>0</v>
      </c>
      <c r="P1170" s="5">
        <v>0</v>
      </c>
      <c r="Q1170" s="5">
        <f t="shared" si="204"/>
        <v>21.8999998</v>
      </c>
      <c r="R1170" s="5">
        <f t="shared" si="205"/>
        <v>-21.8999998</v>
      </c>
      <c r="S1170" s="15">
        <f t="shared" si="206"/>
        <v>-1</v>
      </c>
      <c r="T1170">
        <v>0</v>
      </c>
      <c r="U1170" s="5" t="str">
        <f t="shared" si="207"/>
        <v>NA</v>
      </c>
      <c r="V1170" s="15">
        <f t="shared" si="208"/>
        <v>0</v>
      </c>
      <c r="W1170" s="15">
        <f t="shared" si="209"/>
        <v>0</v>
      </c>
      <c r="X1170" s="5">
        <f t="shared" si="210"/>
        <v>0</v>
      </c>
      <c r="Y1170" s="5">
        <f t="shared" si="211"/>
        <v>19.70999982</v>
      </c>
      <c r="Z1170" s="5">
        <f t="shared" si="212"/>
        <v>-22.994999790000001</v>
      </c>
      <c r="AA1170" s="5">
        <f t="shared" si="213"/>
        <v>2.1899999799999996</v>
      </c>
      <c r="AB1170" s="5">
        <f t="shared" si="214"/>
        <v>1.0949999900000016</v>
      </c>
    </row>
    <row r="1171" spans="1:28" x14ac:dyDescent="0.55000000000000004">
      <c r="A1171" s="3" t="s">
        <v>79</v>
      </c>
      <c r="B1171" s="3" t="s">
        <v>2161</v>
      </c>
      <c r="C1171" t="s">
        <v>66</v>
      </c>
      <c r="D1171" s="3" t="s">
        <v>36</v>
      </c>
      <c r="E1171" s="3" t="s">
        <v>36</v>
      </c>
      <c r="F1171" s="3" t="s">
        <v>77</v>
      </c>
      <c r="G1171" s="5">
        <v>0.6875</v>
      </c>
      <c r="H1171">
        <v>117</v>
      </c>
      <c r="I1171" s="5">
        <v>234.94999905000003</v>
      </c>
      <c r="J1171" s="5">
        <v>2.0081196500000003</v>
      </c>
      <c r="K1171">
        <v>6820</v>
      </c>
      <c r="L1171" s="15">
        <v>1.71554252199413E-2</v>
      </c>
      <c r="M1171" s="13">
        <v>2.3644428152492698</v>
      </c>
      <c r="N1171" s="15">
        <v>0</v>
      </c>
      <c r="O1171" s="5">
        <v>0</v>
      </c>
      <c r="P1171" s="5">
        <v>0</v>
      </c>
      <c r="Q1171" s="5">
        <f t="shared" si="204"/>
        <v>234.94999905000003</v>
      </c>
      <c r="R1171" s="5">
        <f t="shared" si="205"/>
        <v>-234.94999905000003</v>
      </c>
      <c r="S1171" s="15">
        <f t="shared" si="206"/>
        <v>-1</v>
      </c>
      <c r="T1171">
        <v>0</v>
      </c>
      <c r="U1171" s="5" t="str">
        <f t="shared" si="207"/>
        <v>NA</v>
      </c>
      <c r="V1171" s="15">
        <f t="shared" si="208"/>
        <v>0</v>
      </c>
      <c r="W1171" s="15">
        <f t="shared" si="209"/>
        <v>0</v>
      </c>
      <c r="X1171" s="5">
        <f t="shared" si="210"/>
        <v>0</v>
      </c>
      <c r="Y1171" s="5">
        <f t="shared" si="211"/>
        <v>211.45499914500004</v>
      </c>
      <c r="Z1171" s="5">
        <f t="shared" si="212"/>
        <v>-246.69749900250005</v>
      </c>
      <c r="AA1171" s="5">
        <f t="shared" si="213"/>
        <v>23.494999904999986</v>
      </c>
      <c r="AB1171" s="5">
        <f t="shared" si="214"/>
        <v>11.747499952500021</v>
      </c>
    </row>
    <row r="1172" spans="1:28" x14ac:dyDescent="0.55000000000000004">
      <c r="A1172" s="3" t="s">
        <v>63</v>
      </c>
      <c r="B1172" s="3" t="s">
        <v>1159</v>
      </c>
      <c r="C1172" t="s">
        <v>31</v>
      </c>
      <c r="D1172" s="3" t="s">
        <v>36</v>
      </c>
      <c r="E1172" s="3" t="s">
        <v>36</v>
      </c>
      <c r="F1172" s="3" t="s">
        <v>67</v>
      </c>
      <c r="G1172" s="5">
        <v>0.7</v>
      </c>
      <c r="H1172">
        <v>4</v>
      </c>
      <c r="I1172" s="5">
        <v>2.125</v>
      </c>
      <c r="J1172" s="5">
        <v>0.53125</v>
      </c>
      <c r="K1172">
        <v>863</v>
      </c>
      <c r="L1172" s="15">
        <v>4.6349942062572404E-3</v>
      </c>
      <c r="M1172" s="13">
        <v>2.9924681344148301</v>
      </c>
      <c r="N1172" s="15">
        <v>0</v>
      </c>
      <c r="O1172" s="5">
        <v>0</v>
      </c>
      <c r="P1172" s="5">
        <v>0</v>
      </c>
      <c r="Q1172" s="5">
        <f t="shared" si="204"/>
        <v>2.125</v>
      </c>
      <c r="R1172" s="5">
        <f t="shared" si="205"/>
        <v>-2.125</v>
      </c>
      <c r="S1172" s="15">
        <f t="shared" si="206"/>
        <v>-1</v>
      </c>
      <c r="T1172">
        <v>0</v>
      </c>
      <c r="U1172" s="5" t="str">
        <f t="shared" si="207"/>
        <v>NA</v>
      </c>
      <c r="V1172" s="15">
        <f t="shared" si="208"/>
        <v>0</v>
      </c>
      <c r="W1172" s="15">
        <f t="shared" si="209"/>
        <v>0</v>
      </c>
      <c r="X1172" s="5">
        <f t="shared" si="210"/>
        <v>0</v>
      </c>
      <c r="Y1172" s="5">
        <f t="shared" si="211"/>
        <v>1.9125000000000001</v>
      </c>
      <c r="Z1172" s="5">
        <f t="shared" si="212"/>
        <v>-2.2312500000000002</v>
      </c>
      <c r="AA1172" s="5">
        <f t="shared" si="213"/>
        <v>0.21249999999999991</v>
      </c>
      <c r="AB1172" s="5">
        <f t="shared" si="214"/>
        <v>0.10625000000000018</v>
      </c>
    </row>
    <row r="1173" spans="1:28" x14ac:dyDescent="0.55000000000000004">
      <c r="A1173" s="3" t="s">
        <v>63</v>
      </c>
      <c r="B1173" s="3" t="s">
        <v>2164</v>
      </c>
      <c r="C1173" t="s">
        <v>31</v>
      </c>
      <c r="D1173" s="3" t="s">
        <v>36</v>
      </c>
      <c r="E1173" s="3" t="s">
        <v>36</v>
      </c>
      <c r="F1173" s="3" t="s">
        <v>67</v>
      </c>
      <c r="G1173" s="5">
        <v>0.7</v>
      </c>
      <c r="H1173">
        <v>8</v>
      </c>
      <c r="I1173" s="5">
        <v>6</v>
      </c>
      <c r="J1173" s="5">
        <v>0.75</v>
      </c>
      <c r="K1173">
        <v>1287</v>
      </c>
      <c r="L1173" s="15">
        <v>6.2160062160062203E-3</v>
      </c>
      <c r="M1173" s="13">
        <v>2.7790986790986798</v>
      </c>
      <c r="N1173" s="15">
        <v>0</v>
      </c>
      <c r="O1173" s="5">
        <v>0</v>
      </c>
      <c r="P1173" s="5">
        <v>0</v>
      </c>
      <c r="Q1173" s="5">
        <f t="shared" si="204"/>
        <v>6</v>
      </c>
      <c r="R1173" s="5">
        <f t="shared" si="205"/>
        <v>-6</v>
      </c>
      <c r="S1173" s="15">
        <f t="shared" si="206"/>
        <v>-1</v>
      </c>
      <c r="T1173">
        <v>0</v>
      </c>
      <c r="U1173" s="5" t="str">
        <f t="shared" si="207"/>
        <v>NA</v>
      </c>
      <c r="V1173" s="15">
        <f t="shared" si="208"/>
        <v>0</v>
      </c>
      <c r="W1173" s="15">
        <f t="shared" si="209"/>
        <v>0</v>
      </c>
      <c r="X1173" s="5">
        <f t="shared" si="210"/>
        <v>0</v>
      </c>
      <c r="Y1173" s="5">
        <f t="shared" si="211"/>
        <v>5.4</v>
      </c>
      <c r="Z1173" s="5">
        <f t="shared" si="212"/>
        <v>-6.3000000000000007</v>
      </c>
      <c r="AA1173" s="5">
        <f t="shared" si="213"/>
        <v>0.59999999999999964</v>
      </c>
      <c r="AB1173" s="5">
        <f t="shared" si="214"/>
        <v>0.30000000000000071</v>
      </c>
    </row>
    <row r="1174" spans="1:28" x14ac:dyDescent="0.55000000000000004">
      <c r="A1174" s="3" t="s">
        <v>63</v>
      </c>
      <c r="B1174" s="3" t="s">
        <v>2166</v>
      </c>
      <c r="C1174" t="s">
        <v>31</v>
      </c>
      <c r="D1174" s="3" t="s">
        <v>36</v>
      </c>
      <c r="E1174" s="3" t="s">
        <v>36</v>
      </c>
      <c r="F1174" s="3" t="s">
        <v>67</v>
      </c>
      <c r="G1174" s="5">
        <v>0.7</v>
      </c>
      <c r="H1174">
        <v>20</v>
      </c>
      <c r="I1174" s="5">
        <v>11.7125</v>
      </c>
      <c r="J1174" s="5">
        <v>0.58562499999999995</v>
      </c>
      <c r="K1174">
        <v>377</v>
      </c>
      <c r="L1174" s="15">
        <v>5.3050397877984101E-2</v>
      </c>
      <c r="M1174" s="13">
        <v>2.41114058355438</v>
      </c>
      <c r="N1174" s="15">
        <v>0</v>
      </c>
      <c r="O1174" s="5">
        <v>0</v>
      </c>
      <c r="P1174" s="5">
        <v>0</v>
      </c>
      <c r="Q1174" s="5">
        <f t="shared" si="204"/>
        <v>11.7125</v>
      </c>
      <c r="R1174" s="5">
        <f t="shared" si="205"/>
        <v>-11.7125</v>
      </c>
      <c r="S1174" s="15">
        <f t="shared" si="206"/>
        <v>-1</v>
      </c>
      <c r="T1174">
        <v>0</v>
      </c>
      <c r="U1174" s="5" t="str">
        <f t="shared" si="207"/>
        <v>NA</v>
      </c>
      <c r="V1174" s="15">
        <f t="shared" si="208"/>
        <v>0</v>
      </c>
      <c r="W1174" s="15">
        <f t="shared" si="209"/>
        <v>0</v>
      </c>
      <c r="X1174" s="5">
        <f t="shared" si="210"/>
        <v>0</v>
      </c>
      <c r="Y1174" s="5">
        <f t="shared" si="211"/>
        <v>10.54125</v>
      </c>
      <c r="Z1174" s="5">
        <f t="shared" si="212"/>
        <v>-12.298125000000001</v>
      </c>
      <c r="AA1174" s="5">
        <f t="shared" si="213"/>
        <v>1.1712500000000006</v>
      </c>
      <c r="AB1174" s="5">
        <f t="shared" si="214"/>
        <v>0.58562500000000028</v>
      </c>
    </row>
    <row r="1175" spans="1:28" x14ac:dyDescent="0.55000000000000004">
      <c r="A1175" s="3" t="s">
        <v>63</v>
      </c>
      <c r="B1175" s="3" t="s">
        <v>805</v>
      </c>
      <c r="C1175" t="s">
        <v>31</v>
      </c>
      <c r="D1175" s="3" t="s">
        <v>36</v>
      </c>
      <c r="E1175" s="3" t="s">
        <v>36</v>
      </c>
      <c r="F1175" s="3" t="s">
        <v>67</v>
      </c>
      <c r="G1175" s="5">
        <v>0.7</v>
      </c>
      <c r="H1175">
        <v>42</v>
      </c>
      <c r="I1175" s="5">
        <v>30.599999849999996</v>
      </c>
      <c r="J1175" s="5">
        <v>0.72857142499999994</v>
      </c>
      <c r="K1175">
        <v>616</v>
      </c>
      <c r="L1175" s="15">
        <v>6.8181818181818205E-2</v>
      </c>
      <c r="M1175" s="13">
        <v>2.42824675324675</v>
      </c>
      <c r="N1175" s="15">
        <v>0</v>
      </c>
      <c r="O1175" s="5">
        <v>0</v>
      </c>
      <c r="P1175" s="5">
        <v>0</v>
      </c>
      <c r="Q1175" s="5">
        <f t="shared" si="204"/>
        <v>30.599999849999996</v>
      </c>
      <c r="R1175" s="5">
        <f t="shared" si="205"/>
        <v>-30.599999849999996</v>
      </c>
      <c r="S1175" s="15">
        <f t="shared" si="206"/>
        <v>-1</v>
      </c>
      <c r="T1175">
        <v>0</v>
      </c>
      <c r="U1175" s="5" t="str">
        <f t="shared" si="207"/>
        <v>NA</v>
      </c>
      <c r="V1175" s="15">
        <f t="shared" si="208"/>
        <v>0</v>
      </c>
      <c r="W1175" s="15">
        <f t="shared" si="209"/>
        <v>0</v>
      </c>
      <c r="X1175" s="5">
        <f t="shared" si="210"/>
        <v>0</v>
      </c>
      <c r="Y1175" s="5">
        <f t="shared" si="211"/>
        <v>27.539999864999999</v>
      </c>
      <c r="Z1175" s="5">
        <f t="shared" si="212"/>
        <v>-32.129999842499998</v>
      </c>
      <c r="AA1175" s="5">
        <f t="shared" si="213"/>
        <v>3.0599999849999975</v>
      </c>
      <c r="AB1175" s="5">
        <f t="shared" si="214"/>
        <v>1.5299999925000023</v>
      </c>
    </row>
    <row r="1176" spans="1:28" x14ac:dyDescent="0.55000000000000004">
      <c r="A1176" s="3" t="s">
        <v>63</v>
      </c>
      <c r="B1176" s="3" t="s">
        <v>1953</v>
      </c>
      <c r="C1176" t="s">
        <v>31</v>
      </c>
      <c r="D1176" s="3" t="s">
        <v>36</v>
      </c>
      <c r="E1176" s="3" t="s">
        <v>36</v>
      </c>
      <c r="F1176" s="3" t="s">
        <v>67</v>
      </c>
      <c r="G1176" s="5">
        <v>0.7</v>
      </c>
      <c r="H1176">
        <v>48</v>
      </c>
      <c r="I1176" s="5">
        <v>44.8125</v>
      </c>
      <c r="J1176" s="5">
        <v>0.93359375</v>
      </c>
      <c r="K1176">
        <v>9240</v>
      </c>
      <c r="L1176" s="15">
        <v>5.1948051948051896E-3</v>
      </c>
      <c r="M1176" s="13">
        <v>2.6412012987012998</v>
      </c>
      <c r="N1176" s="15">
        <v>0</v>
      </c>
      <c r="O1176" s="5">
        <v>0</v>
      </c>
      <c r="P1176" s="5">
        <v>0</v>
      </c>
      <c r="Q1176" s="5">
        <f t="shared" si="204"/>
        <v>44.8125</v>
      </c>
      <c r="R1176" s="5">
        <f t="shared" si="205"/>
        <v>-44.8125</v>
      </c>
      <c r="S1176" s="15">
        <f t="shared" si="206"/>
        <v>-1</v>
      </c>
      <c r="T1176">
        <v>0</v>
      </c>
      <c r="U1176" s="5" t="str">
        <f t="shared" si="207"/>
        <v>NA</v>
      </c>
      <c r="V1176" s="15">
        <f t="shared" si="208"/>
        <v>0</v>
      </c>
      <c r="W1176" s="15">
        <f t="shared" si="209"/>
        <v>0</v>
      </c>
      <c r="X1176" s="5">
        <f t="shared" si="210"/>
        <v>0</v>
      </c>
      <c r="Y1176" s="5">
        <f t="shared" si="211"/>
        <v>40.331250000000004</v>
      </c>
      <c r="Z1176" s="5">
        <f t="shared" si="212"/>
        <v>-47.053125000000001</v>
      </c>
      <c r="AA1176" s="5">
        <f t="shared" si="213"/>
        <v>4.4812499999999957</v>
      </c>
      <c r="AB1176" s="5">
        <f t="shared" si="214"/>
        <v>2.2406250000000014</v>
      </c>
    </row>
    <row r="1177" spans="1:28" x14ac:dyDescent="0.55000000000000004">
      <c r="A1177" s="3" t="s">
        <v>63</v>
      </c>
      <c r="B1177" s="3" t="s">
        <v>295</v>
      </c>
      <c r="C1177" t="s">
        <v>31</v>
      </c>
      <c r="D1177" s="3" t="s">
        <v>36</v>
      </c>
      <c r="E1177" s="3" t="s">
        <v>36</v>
      </c>
      <c r="F1177" s="3" t="s">
        <v>67</v>
      </c>
      <c r="G1177" s="5">
        <v>0.7</v>
      </c>
      <c r="H1177">
        <v>62</v>
      </c>
      <c r="I1177" s="5">
        <v>71.462499674999989</v>
      </c>
      <c r="J1177" s="5">
        <v>1.1526209624999999</v>
      </c>
      <c r="K1177">
        <v>771</v>
      </c>
      <c r="L1177" s="15">
        <v>8.0415045395590107E-2</v>
      </c>
      <c r="M1177" s="13">
        <v>1.5055771725032401</v>
      </c>
      <c r="N1177" s="15">
        <v>0</v>
      </c>
      <c r="O1177" s="5">
        <v>0</v>
      </c>
      <c r="P1177" s="5">
        <v>0</v>
      </c>
      <c r="Q1177" s="5">
        <f t="shared" si="204"/>
        <v>71.462499674999989</v>
      </c>
      <c r="R1177" s="5">
        <f t="shared" si="205"/>
        <v>-71.462499674999989</v>
      </c>
      <c r="S1177" s="15">
        <f t="shared" si="206"/>
        <v>-1</v>
      </c>
      <c r="T1177">
        <v>0</v>
      </c>
      <c r="U1177" s="5" t="str">
        <f t="shared" si="207"/>
        <v>NA</v>
      </c>
      <c r="V1177" s="15">
        <f t="shared" si="208"/>
        <v>0</v>
      </c>
      <c r="W1177" s="15">
        <f t="shared" si="209"/>
        <v>0</v>
      </c>
      <c r="X1177" s="5">
        <f t="shared" si="210"/>
        <v>0</v>
      </c>
      <c r="Y1177" s="5">
        <f t="shared" si="211"/>
        <v>64.316249707499992</v>
      </c>
      <c r="Z1177" s="5">
        <f t="shared" si="212"/>
        <v>-75.035624658749995</v>
      </c>
      <c r="AA1177" s="5">
        <f t="shared" si="213"/>
        <v>7.1462499674999975</v>
      </c>
      <c r="AB1177" s="5">
        <f t="shared" si="214"/>
        <v>3.5731249837500059</v>
      </c>
    </row>
    <row r="1178" spans="1:28" x14ac:dyDescent="0.55000000000000004">
      <c r="A1178" s="3" t="s">
        <v>63</v>
      </c>
      <c r="B1178" s="3" t="s">
        <v>1731</v>
      </c>
      <c r="C1178" t="s">
        <v>31</v>
      </c>
      <c r="D1178" s="3" t="s">
        <v>36</v>
      </c>
      <c r="E1178" s="3" t="s">
        <v>36</v>
      </c>
      <c r="F1178" s="3" t="s">
        <v>67</v>
      </c>
      <c r="G1178" s="5">
        <v>0.7</v>
      </c>
      <c r="H1178">
        <v>79</v>
      </c>
      <c r="I1178" s="5">
        <v>91.149999537500008</v>
      </c>
      <c r="J1178" s="5">
        <v>1.1537974625</v>
      </c>
      <c r="K1178">
        <v>995</v>
      </c>
      <c r="L1178" s="15">
        <v>7.9396984924623104E-2</v>
      </c>
      <c r="M1178" s="13">
        <v>1.4096482412060301</v>
      </c>
      <c r="N1178" s="15">
        <v>0</v>
      </c>
      <c r="O1178" s="5">
        <v>0</v>
      </c>
      <c r="P1178" s="5">
        <v>0</v>
      </c>
      <c r="Q1178" s="5">
        <f t="shared" si="204"/>
        <v>91.149999537500008</v>
      </c>
      <c r="R1178" s="5">
        <f t="shared" si="205"/>
        <v>-91.149999537500008</v>
      </c>
      <c r="S1178" s="15">
        <f t="shared" si="206"/>
        <v>-1</v>
      </c>
      <c r="T1178">
        <v>0</v>
      </c>
      <c r="U1178" s="5" t="str">
        <f t="shared" si="207"/>
        <v>NA</v>
      </c>
      <c r="V1178" s="15">
        <f t="shared" si="208"/>
        <v>0</v>
      </c>
      <c r="W1178" s="15">
        <f t="shared" si="209"/>
        <v>0</v>
      </c>
      <c r="X1178" s="5">
        <f t="shared" si="210"/>
        <v>0</v>
      </c>
      <c r="Y1178" s="5">
        <f t="shared" si="211"/>
        <v>82.034999583750007</v>
      </c>
      <c r="Z1178" s="5">
        <f t="shared" si="212"/>
        <v>-95.707499514375016</v>
      </c>
      <c r="AA1178" s="5">
        <f t="shared" si="213"/>
        <v>9.1149999537500008</v>
      </c>
      <c r="AB1178" s="5">
        <f t="shared" si="214"/>
        <v>4.5574999768750075</v>
      </c>
    </row>
    <row r="1179" spans="1:28" x14ac:dyDescent="0.55000000000000004">
      <c r="A1179" s="3" t="s">
        <v>63</v>
      </c>
      <c r="B1179" s="3" t="s">
        <v>1907</v>
      </c>
      <c r="C1179" t="s">
        <v>31</v>
      </c>
      <c r="D1179" s="3" t="s">
        <v>36</v>
      </c>
      <c r="E1179" s="3" t="s">
        <v>36</v>
      </c>
      <c r="F1179" s="3" t="s">
        <v>67</v>
      </c>
      <c r="G1179" s="5">
        <v>0.7</v>
      </c>
      <c r="H1179">
        <v>208</v>
      </c>
      <c r="I1179" s="5">
        <v>227.24999959999997</v>
      </c>
      <c r="J1179" s="5">
        <v>1.0925480749999998</v>
      </c>
      <c r="K1179">
        <v>3272</v>
      </c>
      <c r="L1179" s="15">
        <v>6.3569682151589202E-2</v>
      </c>
      <c r="M1179" s="13">
        <v>3.8463325183374102</v>
      </c>
      <c r="N1179" s="15">
        <v>0</v>
      </c>
      <c r="O1179" s="5">
        <v>0</v>
      </c>
      <c r="P1179" s="5">
        <v>0</v>
      </c>
      <c r="Q1179" s="5">
        <f t="shared" si="204"/>
        <v>227.24999959999997</v>
      </c>
      <c r="R1179" s="5">
        <f t="shared" si="205"/>
        <v>-227.24999959999997</v>
      </c>
      <c r="S1179" s="15">
        <f t="shared" si="206"/>
        <v>-1</v>
      </c>
      <c r="T1179">
        <v>0</v>
      </c>
      <c r="U1179" s="5" t="str">
        <f t="shared" si="207"/>
        <v>NA</v>
      </c>
      <c r="V1179" s="15">
        <f t="shared" si="208"/>
        <v>0</v>
      </c>
      <c r="W1179" s="15">
        <f t="shared" si="209"/>
        <v>0</v>
      </c>
      <c r="X1179" s="5">
        <f t="shared" si="210"/>
        <v>0</v>
      </c>
      <c r="Y1179" s="5">
        <f t="shared" si="211"/>
        <v>204.52499963999998</v>
      </c>
      <c r="Z1179" s="5">
        <f t="shared" si="212"/>
        <v>-238.61249957999996</v>
      </c>
      <c r="AA1179" s="5">
        <f t="shared" si="213"/>
        <v>22.724999959999991</v>
      </c>
      <c r="AB1179" s="5">
        <f t="shared" si="214"/>
        <v>11.362499979999996</v>
      </c>
    </row>
    <row r="1180" spans="1:28" x14ac:dyDescent="0.55000000000000004">
      <c r="A1180" s="3" t="s">
        <v>79</v>
      </c>
      <c r="B1180" s="3" t="s">
        <v>805</v>
      </c>
      <c r="C1180" t="s">
        <v>66</v>
      </c>
      <c r="D1180" s="3" t="s">
        <v>36</v>
      </c>
      <c r="E1180" s="3" t="s">
        <v>36</v>
      </c>
      <c r="F1180" s="3" t="s">
        <v>50</v>
      </c>
      <c r="G1180" s="5">
        <v>0.7</v>
      </c>
      <c r="H1180">
        <v>2</v>
      </c>
      <c r="I1180" s="5">
        <v>2.5249999999999999</v>
      </c>
      <c r="J1180" s="5">
        <v>1.2625</v>
      </c>
      <c r="K1180">
        <v>135</v>
      </c>
      <c r="L1180" s="15">
        <v>1.4814814814814802E-2</v>
      </c>
      <c r="M1180" s="13">
        <v>3.16074074074074</v>
      </c>
      <c r="N1180" s="15">
        <v>0</v>
      </c>
      <c r="O1180" s="5">
        <v>0</v>
      </c>
      <c r="P1180" s="5">
        <v>0</v>
      </c>
      <c r="Q1180" s="5">
        <f t="shared" si="204"/>
        <v>2.5249999999999999</v>
      </c>
      <c r="R1180" s="5">
        <f t="shared" si="205"/>
        <v>-2.5249999999999999</v>
      </c>
      <c r="S1180" s="15">
        <f t="shared" si="206"/>
        <v>-1</v>
      </c>
      <c r="T1180">
        <v>0</v>
      </c>
      <c r="U1180" s="5" t="str">
        <f t="shared" si="207"/>
        <v>NA</v>
      </c>
      <c r="V1180" s="15">
        <f t="shared" si="208"/>
        <v>0</v>
      </c>
      <c r="W1180" s="15">
        <f t="shared" si="209"/>
        <v>0</v>
      </c>
      <c r="X1180" s="5">
        <f t="shared" si="210"/>
        <v>0</v>
      </c>
      <c r="Y1180" s="5">
        <f t="shared" si="211"/>
        <v>2.2725</v>
      </c>
      <c r="Z1180" s="5">
        <f t="shared" si="212"/>
        <v>-2.6512500000000001</v>
      </c>
      <c r="AA1180" s="5">
        <f t="shared" si="213"/>
        <v>0.25249999999999995</v>
      </c>
      <c r="AB1180" s="5">
        <f t="shared" si="214"/>
        <v>0.1262500000000002</v>
      </c>
    </row>
    <row r="1181" spans="1:28" x14ac:dyDescent="0.55000000000000004">
      <c r="A1181" s="3" t="s">
        <v>79</v>
      </c>
      <c r="B1181" s="3" t="s">
        <v>2174</v>
      </c>
      <c r="C1181" t="s">
        <v>31</v>
      </c>
      <c r="D1181" s="3" t="s">
        <v>36</v>
      </c>
      <c r="E1181" s="3" t="s">
        <v>36</v>
      </c>
      <c r="F1181" s="3" t="s">
        <v>77</v>
      </c>
      <c r="G1181" s="5">
        <v>0.7</v>
      </c>
      <c r="H1181">
        <v>6</v>
      </c>
      <c r="I1181" s="5">
        <v>3.3</v>
      </c>
      <c r="J1181" s="5">
        <v>0.55000000000000004</v>
      </c>
      <c r="K1181">
        <v>499</v>
      </c>
      <c r="L1181" s="15">
        <v>1.2024048096192399E-2</v>
      </c>
      <c r="M1181" s="13">
        <v>3.7386773547094201</v>
      </c>
      <c r="N1181" s="15">
        <v>0</v>
      </c>
      <c r="O1181" s="5">
        <v>0</v>
      </c>
      <c r="P1181" s="5">
        <v>0</v>
      </c>
      <c r="Q1181" s="5">
        <f t="shared" si="204"/>
        <v>3.3</v>
      </c>
      <c r="R1181" s="5">
        <f t="shared" si="205"/>
        <v>-3.3</v>
      </c>
      <c r="S1181" s="15">
        <f t="shared" si="206"/>
        <v>-1</v>
      </c>
      <c r="T1181">
        <v>0</v>
      </c>
      <c r="U1181" s="5" t="str">
        <f t="shared" si="207"/>
        <v>NA</v>
      </c>
      <c r="V1181" s="15">
        <f t="shared" si="208"/>
        <v>0</v>
      </c>
      <c r="W1181" s="15">
        <f t="shared" si="209"/>
        <v>0</v>
      </c>
      <c r="X1181" s="5">
        <f t="shared" si="210"/>
        <v>0</v>
      </c>
      <c r="Y1181" s="5">
        <f t="shared" si="211"/>
        <v>2.9699999999999998</v>
      </c>
      <c r="Z1181" s="5">
        <f t="shared" si="212"/>
        <v>-3.4649999999999999</v>
      </c>
      <c r="AA1181" s="5">
        <f t="shared" si="213"/>
        <v>0.33000000000000007</v>
      </c>
      <c r="AB1181" s="5">
        <f t="shared" si="214"/>
        <v>0.16500000000000004</v>
      </c>
    </row>
    <row r="1182" spans="1:28" x14ac:dyDescent="0.55000000000000004">
      <c r="A1182" s="3" t="s">
        <v>79</v>
      </c>
      <c r="B1182" s="3" t="s">
        <v>369</v>
      </c>
      <c r="C1182" t="s">
        <v>66</v>
      </c>
      <c r="D1182" s="3" t="s">
        <v>36</v>
      </c>
      <c r="E1182" s="3" t="s">
        <v>36</v>
      </c>
      <c r="F1182" s="3" t="s">
        <v>50</v>
      </c>
      <c r="G1182" s="5">
        <v>0.7</v>
      </c>
      <c r="H1182">
        <v>15</v>
      </c>
      <c r="I1182" s="5">
        <v>14.049999937499999</v>
      </c>
      <c r="J1182" s="5">
        <v>0.93666666249999997</v>
      </c>
      <c r="K1182">
        <v>347</v>
      </c>
      <c r="L1182" s="15">
        <v>4.3227665706051903E-2</v>
      </c>
      <c r="M1182" s="13">
        <v>3.0498559077809801</v>
      </c>
      <c r="N1182" s="15">
        <v>0</v>
      </c>
      <c r="O1182" s="5">
        <v>0</v>
      </c>
      <c r="P1182" s="5">
        <v>0</v>
      </c>
      <c r="Q1182" s="5">
        <f t="shared" si="204"/>
        <v>14.049999937499999</v>
      </c>
      <c r="R1182" s="5">
        <f t="shared" si="205"/>
        <v>-14.049999937499999</v>
      </c>
      <c r="S1182" s="15">
        <f t="shared" si="206"/>
        <v>-1</v>
      </c>
      <c r="T1182">
        <v>0</v>
      </c>
      <c r="U1182" s="5" t="str">
        <f t="shared" si="207"/>
        <v>NA</v>
      </c>
      <c r="V1182" s="15">
        <f t="shared" si="208"/>
        <v>0</v>
      </c>
      <c r="W1182" s="15">
        <f t="shared" si="209"/>
        <v>0</v>
      </c>
      <c r="X1182" s="5">
        <f t="shared" si="210"/>
        <v>0</v>
      </c>
      <c r="Y1182" s="5">
        <f t="shared" si="211"/>
        <v>12.644999943749999</v>
      </c>
      <c r="Z1182" s="5">
        <f t="shared" si="212"/>
        <v>-14.752499934374999</v>
      </c>
      <c r="AA1182" s="5">
        <f t="shared" si="213"/>
        <v>1.4049999937499997</v>
      </c>
      <c r="AB1182" s="5">
        <f t="shared" si="214"/>
        <v>0.70249999687499987</v>
      </c>
    </row>
    <row r="1183" spans="1:28" x14ac:dyDescent="0.55000000000000004">
      <c r="A1183" s="3" t="s">
        <v>79</v>
      </c>
      <c r="B1183" s="3" t="s">
        <v>2177</v>
      </c>
      <c r="C1183" t="s">
        <v>31</v>
      </c>
      <c r="D1183" s="3" t="s">
        <v>36</v>
      </c>
      <c r="E1183" s="3" t="s">
        <v>36</v>
      </c>
      <c r="F1183" s="3" t="s">
        <v>77</v>
      </c>
      <c r="G1183" s="5">
        <v>0.7</v>
      </c>
      <c r="H1183">
        <v>16</v>
      </c>
      <c r="I1183" s="5">
        <v>18.274999999999999</v>
      </c>
      <c r="J1183" s="5">
        <v>1.1421874999999999</v>
      </c>
      <c r="K1183">
        <v>5672</v>
      </c>
      <c r="L1183" s="15">
        <v>2.8208744710860401E-3</v>
      </c>
      <c r="M1183" s="13">
        <v>3.0584626234132601</v>
      </c>
      <c r="N1183" s="15">
        <v>0</v>
      </c>
      <c r="O1183" s="5">
        <v>0</v>
      </c>
      <c r="P1183" s="5">
        <v>0</v>
      </c>
      <c r="Q1183" s="5">
        <f t="shared" si="204"/>
        <v>18.274999999999999</v>
      </c>
      <c r="R1183" s="5">
        <f t="shared" si="205"/>
        <v>-18.274999999999999</v>
      </c>
      <c r="S1183" s="15">
        <f t="shared" si="206"/>
        <v>-1</v>
      </c>
      <c r="T1183">
        <v>0</v>
      </c>
      <c r="U1183" s="5" t="str">
        <f t="shared" si="207"/>
        <v>NA</v>
      </c>
      <c r="V1183" s="15">
        <f t="shared" si="208"/>
        <v>0</v>
      </c>
      <c r="W1183" s="15">
        <f t="shared" si="209"/>
        <v>0</v>
      </c>
      <c r="X1183" s="5">
        <f t="shared" si="210"/>
        <v>0</v>
      </c>
      <c r="Y1183" s="5">
        <f t="shared" si="211"/>
        <v>16.447499999999998</v>
      </c>
      <c r="Z1183" s="5">
        <f t="shared" si="212"/>
        <v>-19.188749999999999</v>
      </c>
      <c r="AA1183" s="5">
        <f t="shared" si="213"/>
        <v>1.8275000000000006</v>
      </c>
      <c r="AB1183" s="5">
        <f t="shared" si="214"/>
        <v>0.91375000000000028</v>
      </c>
    </row>
    <row r="1184" spans="1:28" x14ac:dyDescent="0.55000000000000004">
      <c r="A1184" s="3" t="s">
        <v>79</v>
      </c>
      <c r="B1184" s="3" t="s">
        <v>322</v>
      </c>
      <c r="C1184" t="s">
        <v>66</v>
      </c>
      <c r="D1184" s="3" t="s">
        <v>36</v>
      </c>
      <c r="E1184" s="3" t="s">
        <v>36</v>
      </c>
      <c r="F1184" s="3" t="s">
        <v>82</v>
      </c>
      <c r="G1184" s="5">
        <v>0.7</v>
      </c>
      <c r="H1184">
        <v>18</v>
      </c>
      <c r="I1184" s="5">
        <v>20.074999949999999</v>
      </c>
      <c r="J1184" s="5">
        <v>1.115277775</v>
      </c>
      <c r="K1184">
        <v>258</v>
      </c>
      <c r="L1184" s="15">
        <v>6.9767441860465101E-2</v>
      </c>
      <c r="M1184" s="13">
        <v>1.86744186046512</v>
      </c>
      <c r="N1184" s="15">
        <v>0</v>
      </c>
      <c r="O1184" s="5">
        <v>0</v>
      </c>
      <c r="P1184" s="5">
        <v>0</v>
      </c>
      <c r="Q1184" s="5">
        <f t="shared" si="204"/>
        <v>20.074999949999999</v>
      </c>
      <c r="R1184" s="5">
        <f t="shared" si="205"/>
        <v>-20.074999949999999</v>
      </c>
      <c r="S1184" s="15">
        <f t="shared" si="206"/>
        <v>-1</v>
      </c>
      <c r="T1184">
        <v>0</v>
      </c>
      <c r="U1184" s="5" t="str">
        <f t="shared" si="207"/>
        <v>NA</v>
      </c>
      <c r="V1184" s="15">
        <f t="shared" si="208"/>
        <v>0</v>
      </c>
      <c r="W1184" s="15">
        <f t="shared" si="209"/>
        <v>0</v>
      </c>
      <c r="X1184" s="5">
        <f t="shared" si="210"/>
        <v>0</v>
      </c>
      <c r="Y1184" s="5">
        <f t="shared" si="211"/>
        <v>18.067499954999999</v>
      </c>
      <c r="Z1184" s="5">
        <f t="shared" si="212"/>
        <v>-21.0787499475</v>
      </c>
      <c r="AA1184" s="5">
        <f t="shared" si="213"/>
        <v>2.0074999949999999</v>
      </c>
      <c r="AB1184" s="5">
        <f t="shared" si="214"/>
        <v>1.0037499975000017</v>
      </c>
    </row>
    <row r="1185" spans="1:28" x14ac:dyDescent="0.55000000000000004">
      <c r="A1185" s="3" t="s">
        <v>79</v>
      </c>
      <c r="B1185" s="3" t="s">
        <v>2180</v>
      </c>
      <c r="C1185" t="s">
        <v>66</v>
      </c>
      <c r="D1185" s="3" t="s">
        <v>36</v>
      </c>
      <c r="E1185" s="3" t="s">
        <v>36</v>
      </c>
      <c r="F1185" s="3" t="s">
        <v>77</v>
      </c>
      <c r="G1185" s="5">
        <v>0.7</v>
      </c>
      <c r="H1185">
        <v>14</v>
      </c>
      <c r="I1185" s="5">
        <v>31.54999995</v>
      </c>
      <c r="J1185" s="5">
        <v>2.2535714250000001</v>
      </c>
      <c r="K1185">
        <v>5134</v>
      </c>
      <c r="L1185" s="15">
        <v>2.72691858200234E-3</v>
      </c>
      <c r="M1185" s="13">
        <v>2.8535255161667301</v>
      </c>
      <c r="N1185" s="15">
        <v>0</v>
      </c>
      <c r="O1185" s="5">
        <v>0</v>
      </c>
      <c r="P1185" s="5">
        <v>0</v>
      </c>
      <c r="Q1185" s="5">
        <f t="shared" si="204"/>
        <v>31.54999995</v>
      </c>
      <c r="R1185" s="5">
        <f t="shared" si="205"/>
        <v>-31.54999995</v>
      </c>
      <c r="S1185" s="15">
        <f t="shared" si="206"/>
        <v>-1</v>
      </c>
      <c r="T1185">
        <v>0</v>
      </c>
      <c r="U1185" s="5" t="str">
        <f t="shared" si="207"/>
        <v>NA</v>
      </c>
      <c r="V1185" s="15">
        <f t="shared" si="208"/>
        <v>0</v>
      </c>
      <c r="W1185" s="15">
        <f t="shared" si="209"/>
        <v>0</v>
      </c>
      <c r="X1185" s="5">
        <f t="shared" si="210"/>
        <v>0</v>
      </c>
      <c r="Y1185" s="5">
        <f t="shared" si="211"/>
        <v>28.394999954999999</v>
      </c>
      <c r="Z1185" s="5">
        <f t="shared" si="212"/>
        <v>-33.127499947499999</v>
      </c>
      <c r="AA1185" s="5">
        <f t="shared" si="213"/>
        <v>3.1549999950000007</v>
      </c>
      <c r="AB1185" s="5">
        <f t="shared" si="214"/>
        <v>1.5774999974999986</v>
      </c>
    </row>
    <row r="1186" spans="1:28" x14ac:dyDescent="0.55000000000000004">
      <c r="A1186" s="3" t="s">
        <v>79</v>
      </c>
      <c r="B1186" s="3" t="s">
        <v>653</v>
      </c>
      <c r="C1186" t="s">
        <v>31</v>
      </c>
      <c r="D1186" s="3" t="s">
        <v>36</v>
      </c>
      <c r="E1186" s="3" t="s">
        <v>36</v>
      </c>
      <c r="F1186" s="3" t="s">
        <v>77</v>
      </c>
      <c r="G1186" s="5">
        <v>0.7</v>
      </c>
      <c r="H1186">
        <v>473</v>
      </c>
      <c r="I1186" s="5">
        <v>371.16249692499997</v>
      </c>
      <c r="J1186" s="5">
        <v>0.78469872499999993</v>
      </c>
      <c r="K1186">
        <v>9476</v>
      </c>
      <c r="L1186" s="15">
        <v>4.9915576192486301E-2</v>
      </c>
      <c r="M1186" s="13">
        <v>1.53234487125369</v>
      </c>
      <c r="N1186" s="15">
        <v>0</v>
      </c>
      <c r="O1186" s="5">
        <v>0</v>
      </c>
      <c r="P1186" s="5">
        <v>0</v>
      </c>
      <c r="Q1186" s="5">
        <f t="shared" si="204"/>
        <v>371.16249692499997</v>
      </c>
      <c r="R1186" s="5">
        <f t="shared" si="205"/>
        <v>-371.16249692499997</v>
      </c>
      <c r="S1186" s="15">
        <f t="shared" si="206"/>
        <v>-1</v>
      </c>
      <c r="T1186">
        <v>0</v>
      </c>
      <c r="U1186" s="5" t="str">
        <f t="shared" si="207"/>
        <v>NA</v>
      </c>
      <c r="V1186" s="15">
        <f t="shared" si="208"/>
        <v>0</v>
      </c>
      <c r="W1186" s="15">
        <f t="shared" si="209"/>
        <v>0</v>
      </c>
      <c r="X1186" s="5">
        <f t="shared" si="210"/>
        <v>0</v>
      </c>
      <c r="Y1186" s="5">
        <f t="shared" si="211"/>
        <v>334.04624723249998</v>
      </c>
      <c r="Z1186" s="5">
        <f t="shared" si="212"/>
        <v>-389.72062177124997</v>
      </c>
      <c r="AA1186" s="5">
        <f t="shared" si="213"/>
        <v>37.116249692499991</v>
      </c>
      <c r="AB1186" s="5">
        <f t="shared" si="214"/>
        <v>18.558124846249996</v>
      </c>
    </row>
    <row r="1187" spans="1:28" x14ac:dyDescent="0.55000000000000004">
      <c r="A1187" s="3" t="s">
        <v>63</v>
      </c>
      <c r="B1187" s="3" t="s">
        <v>2183</v>
      </c>
      <c r="C1187" t="s">
        <v>66</v>
      </c>
      <c r="D1187" s="3" t="s">
        <v>36</v>
      </c>
      <c r="E1187" s="3" t="s">
        <v>36</v>
      </c>
      <c r="F1187" s="3" t="s">
        <v>67</v>
      </c>
      <c r="G1187" s="5">
        <v>0.71250000000000002</v>
      </c>
      <c r="H1187">
        <v>15</v>
      </c>
      <c r="I1187" s="5">
        <v>7.9624998749999989</v>
      </c>
      <c r="J1187" s="5">
        <v>0.53083332499999991</v>
      </c>
      <c r="K1187">
        <v>721</v>
      </c>
      <c r="L1187" s="15">
        <v>2.0804438280166399E-2</v>
      </c>
      <c r="M1187" s="13">
        <v>2.4024965325936201</v>
      </c>
      <c r="N1187" s="15">
        <v>0</v>
      </c>
      <c r="O1187" s="5">
        <v>0</v>
      </c>
      <c r="P1187" s="5">
        <v>0</v>
      </c>
      <c r="Q1187" s="5">
        <f t="shared" si="204"/>
        <v>7.9624998749999989</v>
      </c>
      <c r="R1187" s="5">
        <f t="shared" si="205"/>
        <v>-7.9624998749999989</v>
      </c>
      <c r="S1187" s="15">
        <f t="shared" si="206"/>
        <v>-1</v>
      </c>
      <c r="T1187">
        <v>0</v>
      </c>
      <c r="U1187" s="5" t="str">
        <f t="shared" si="207"/>
        <v>NA</v>
      </c>
      <c r="V1187" s="15">
        <f t="shared" si="208"/>
        <v>0</v>
      </c>
      <c r="W1187" s="15">
        <f t="shared" si="209"/>
        <v>0</v>
      </c>
      <c r="X1187" s="5">
        <f t="shared" si="210"/>
        <v>0</v>
      </c>
      <c r="Y1187" s="5">
        <f t="shared" si="211"/>
        <v>7.1662498874999994</v>
      </c>
      <c r="Z1187" s="5">
        <f t="shared" si="212"/>
        <v>-8.3606248687499995</v>
      </c>
      <c r="AA1187" s="5">
        <f t="shared" si="213"/>
        <v>0.79624998749999953</v>
      </c>
      <c r="AB1187" s="5">
        <f t="shared" si="214"/>
        <v>0.39812499375000066</v>
      </c>
    </row>
    <row r="1188" spans="1:28" x14ac:dyDescent="0.55000000000000004">
      <c r="A1188" s="3" t="s">
        <v>63</v>
      </c>
      <c r="B1188" s="3" t="s">
        <v>2089</v>
      </c>
      <c r="C1188" t="s">
        <v>31</v>
      </c>
      <c r="D1188" s="3" t="s">
        <v>36</v>
      </c>
      <c r="E1188" s="3" t="s">
        <v>36</v>
      </c>
      <c r="F1188" s="3" t="s">
        <v>67</v>
      </c>
      <c r="G1188" s="5">
        <v>0.71250000000000002</v>
      </c>
      <c r="H1188">
        <v>23</v>
      </c>
      <c r="I1188" s="5">
        <v>20.474999912499996</v>
      </c>
      <c r="J1188" s="5">
        <v>0.8902173874999999</v>
      </c>
      <c r="K1188">
        <v>8823</v>
      </c>
      <c r="L1188" s="15">
        <v>2.6068230760512303E-3</v>
      </c>
      <c r="M1188" s="13">
        <v>2.3313838830329798</v>
      </c>
      <c r="N1188" s="15">
        <v>0</v>
      </c>
      <c r="O1188" s="5">
        <v>0</v>
      </c>
      <c r="P1188" s="5">
        <v>0</v>
      </c>
      <c r="Q1188" s="5">
        <f t="shared" si="204"/>
        <v>20.474999912499996</v>
      </c>
      <c r="R1188" s="5">
        <f t="shared" si="205"/>
        <v>-20.474999912499996</v>
      </c>
      <c r="S1188" s="15">
        <f t="shared" si="206"/>
        <v>-1</v>
      </c>
      <c r="T1188">
        <v>0</v>
      </c>
      <c r="U1188" s="5" t="str">
        <f t="shared" si="207"/>
        <v>NA</v>
      </c>
      <c r="V1188" s="15">
        <f t="shared" si="208"/>
        <v>0</v>
      </c>
      <c r="W1188" s="15">
        <f t="shared" si="209"/>
        <v>0</v>
      </c>
      <c r="X1188" s="5">
        <f t="shared" si="210"/>
        <v>0</v>
      </c>
      <c r="Y1188" s="5">
        <f t="shared" si="211"/>
        <v>18.427499921249996</v>
      </c>
      <c r="Z1188" s="5">
        <f t="shared" si="212"/>
        <v>-21.498749908124996</v>
      </c>
      <c r="AA1188" s="5">
        <f t="shared" si="213"/>
        <v>2.0474999912499996</v>
      </c>
      <c r="AB1188" s="5">
        <f t="shared" si="214"/>
        <v>1.0237499956249998</v>
      </c>
    </row>
    <row r="1189" spans="1:28" x14ac:dyDescent="0.55000000000000004">
      <c r="A1189" s="3" t="s">
        <v>63</v>
      </c>
      <c r="B1189" s="3" t="s">
        <v>322</v>
      </c>
      <c r="C1189" t="s">
        <v>31</v>
      </c>
      <c r="D1189" s="3" t="s">
        <v>36</v>
      </c>
      <c r="E1189" s="3" t="s">
        <v>36</v>
      </c>
      <c r="F1189" s="3" t="s">
        <v>67</v>
      </c>
      <c r="G1189" s="5">
        <v>0.71250000000000002</v>
      </c>
      <c r="H1189">
        <v>39</v>
      </c>
      <c r="I1189" s="5">
        <v>32.212499962499997</v>
      </c>
      <c r="J1189" s="5">
        <v>0.82596153750000001</v>
      </c>
      <c r="K1189">
        <v>7552</v>
      </c>
      <c r="L1189" s="15">
        <v>5.16419491525424E-3</v>
      </c>
      <c r="M1189" s="13">
        <v>2.6885990466101699</v>
      </c>
      <c r="N1189" s="15">
        <v>0</v>
      </c>
      <c r="O1189" s="5">
        <v>0</v>
      </c>
      <c r="P1189" s="5">
        <v>0</v>
      </c>
      <c r="Q1189" s="5">
        <f t="shared" si="204"/>
        <v>32.212499962499997</v>
      </c>
      <c r="R1189" s="5">
        <f t="shared" si="205"/>
        <v>-32.212499962499997</v>
      </c>
      <c r="S1189" s="15">
        <f t="shared" si="206"/>
        <v>-1</v>
      </c>
      <c r="T1189">
        <v>0</v>
      </c>
      <c r="U1189" s="5" t="str">
        <f t="shared" si="207"/>
        <v>NA</v>
      </c>
      <c r="V1189" s="15">
        <f t="shared" si="208"/>
        <v>0</v>
      </c>
      <c r="W1189" s="15">
        <f t="shared" si="209"/>
        <v>0</v>
      </c>
      <c r="X1189" s="5">
        <f t="shared" si="210"/>
        <v>0</v>
      </c>
      <c r="Y1189" s="5">
        <f t="shared" si="211"/>
        <v>28.991249966249999</v>
      </c>
      <c r="Z1189" s="5">
        <f t="shared" si="212"/>
        <v>-33.823124960625002</v>
      </c>
      <c r="AA1189" s="5">
        <f t="shared" si="213"/>
        <v>3.2212499962499983</v>
      </c>
      <c r="AB1189" s="5">
        <f t="shared" si="214"/>
        <v>1.6106249981250045</v>
      </c>
    </row>
    <row r="1190" spans="1:28" x14ac:dyDescent="0.55000000000000004">
      <c r="A1190" s="3" t="s">
        <v>63</v>
      </c>
      <c r="B1190" s="3" t="s">
        <v>410</v>
      </c>
      <c r="C1190" t="s">
        <v>31</v>
      </c>
      <c r="D1190" s="3" t="s">
        <v>36</v>
      </c>
      <c r="E1190" s="3" t="s">
        <v>36</v>
      </c>
      <c r="F1190" s="3" t="s">
        <v>67</v>
      </c>
      <c r="G1190" s="5">
        <v>0.71250000000000002</v>
      </c>
      <c r="H1190">
        <v>99</v>
      </c>
      <c r="I1190" s="5">
        <v>76.049999437500006</v>
      </c>
      <c r="J1190" s="5">
        <v>0.76818181250000006</v>
      </c>
      <c r="K1190">
        <v>10230</v>
      </c>
      <c r="L1190" s="15">
        <v>9.6774193548387101E-3</v>
      </c>
      <c r="M1190" s="13">
        <v>2.53690127077224</v>
      </c>
      <c r="N1190" s="15">
        <v>0</v>
      </c>
      <c r="O1190" s="5">
        <v>0</v>
      </c>
      <c r="P1190" s="5">
        <v>0</v>
      </c>
      <c r="Q1190" s="5">
        <f t="shared" si="204"/>
        <v>76.049999437500006</v>
      </c>
      <c r="R1190" s="5">
        <f t="shared" si="205"/>
        <v>-76.049999437500006</v>
      </c>
      <c r="S1190" s="15">
        <f t="shared" si="206"/>
        <v>-1</v>
      </c>
      <c r="T1190">
        <v>0</v>
      </c>
      <c r="U1190" s="5" t="str">
        <f t="shared" si="207"/>
        <v>NA</v>
      </c>
      <c r="V1190" s="15">
        <f t="shared" si="208"/>
        <v>0</v>
      </c>
      <c r="W1190" s="15">
        <f t="shared" si="209"/>
        <v>0</v>
      </c>
      <c r="X1190" s="5">
        <f t="shared" si="210"/>
        <v>0</v>
      </c>
      <c r="Y1190" s="5">
        <f t="shared" si="211"/>
        <v>68.444999493750004</v>
      </c>
      <c r="Z1190" s="5">
        <f t="shared" si="212"/>
        <v>-79.852499409375014</v>
      </c>
      <c r="AA1190" s="5">
        <f t="shared" si="213"/>
        <v>7.604999943750002</v>
      </c>
      <c r="AB1190" s="5">
        <f t="shared" si="214"/>
        <v>3.8024999718750081</v>
      </c>
    </row>
    <row r="1191" spans="1:28" x14ac:dyDescent="0.55000000000000004">
      <c r="A1191" s="3" t="s">
        <v>79</v>
      </c>
      <c r="B1191" s="3" t="s">
        <v>2188</v>
      </c>
      <c r="C1191" t="s">
        <v>31</v>
      </c>
      <c r="D1191" s="3" t="s">
        <v>36</v>
      </c>
      <c r="E1191" s="3" t="s">
        <v>36</v>
      </c>
      <c r="F1191" s="3" t="s">
        <v>77</v>
      </c>
      <c r="G1191" s="5">
        <v>0.71250000000000002</v>
      </c>
      <c r="H1191">
        <v>1</v>
      </c>
      <c r="I1191" s="5">
        <v>0.2</v>
      </c>
      <c r="J1191" s="5">
        <v>0.2</v>
      </c>
      <c r="K1191">
        <v>353</v>
      </c>
      <c r="L1191" s="15">
        <v>2.8328611898017003E-3</v>
      </c>
      <c r="M1191" s="13">
        <v>2.19943342776204</v>
      </c>
      <c r="N1191" s="15">
        <v>0</v>
      </c>
      <c r="O1191" s="5">
        <v>0</v>
      </c>
      <c r="P1191" s="5">
        <v>0</v>
      </c>
      <c r="Q1191" s="5">
        <f t="shared" si="204"/>
        <v>0.2</v>
      </c>
      <c r="R1191" s="5">
        <f t="shared" si="205"/>
        <v>-0.2</v>
      </c>
      <c r="S1191" s="15">
        <f t="shared" si="206"/>
        <v>-1</v>
      </c>
      <c r="T1191">
        <v>0</v>
      </c>
      <c r="U1191" s="5" t="str">
        <f t="shared" si="207"/>
        <v>NA</v>
      </c>
      <c r="V1191" s="15">
        <f t="shared" si="208"/>
        <v>0</v>
      </c>
      <c r="W1191" s="15">
        <f t="shared" si="209"/>
        <v>0</v>
      </c>
      <c r="X1191" s="5">
        <f t="shared" si="210"/>
        <v>0</v>
      </c>
      <c r="Y1191" s="5">
        <f t="shared" si="211"/>
        <v>0.18000000000000002</v>
      </c>
      <c r="Z1191" s="5">
        <f t="shared" si="212"/>
        <v>-0.21000000000000002</v>
      </c>
      <c r="AA1191" s="5">
        <f t="shared" si="213"/>
        <v>1.999999999999999E-2</v>
      </c>
      <c r="AB1191" s="5">
        <f t="shared" si="214"/>
        <v>1.0000000000000009E-2</v>
      </c>
    </row>
    <row r="1192" spans="1:28" x14ac:dyDescent="0.55000000000000004">
      <c r="A1192" s="3" t="s">
        <v>79</v>
      </c>
      <c r="B1192" s="3" t="s">
        <v>2190</v>
      </c>
      <c r="C1192" t="s">
        <v>66</v>
      </c>
      <c r="D1192" s="3" t="s">
        <v>36</v>
      </c>
      <c r="E1192" s="3" t="s">
        <v>36</v>
      </c>
      <c r="F1192" s="3" t="s">
        <v>77</v>
      </c>
      <c r="G1192" s="5">
        <v>0.71250000000000002</v>
      </c>
      <c r="H1192">
        <v>1</v>
      </c>
      <c r="I1192" s="5">
        <v>0.625</v>
      </c>
      <c r="J1192" s="5">
        <v>0.625</v>
      </c>
      <c r="K1192">
        <v>3059</v>
      </c>
      <c r="L1192" s="15">
        <v>3.2690421706440002E-4</v>
      </c>
      <c r="M1192" s="13">
        <v>4.2832298136646001</v>
      </c>
      <c r="N1192" s="15">
        <v>0</v>
      </c>
      <c r="O1192" s="5">
        <v>0</v>
      </c>
      <c r="P1192" s="5">
        <v>0</v>
      </c>
      <c r="Q1192" s="5">
        <f t="shared" si="204"/>
        <v>0.625</v>
      </c>
      <c r="R1192" s="5">
        <f t="shared" si="205"/>
        <v>-0.625</v>
      </c>
      <c r="S1192" s="15">
        <f t="shared" si="206"/>
        <v>-1</v>
      </c>
      <c r="T1192">
        <v>0</v>
      </c>
      <c r="U1192" s="5" t="str">
        <f t="shared" si="207"/>
        <v>NA</v>
      </c>
      <c r="V1192" s="15">
        <f t="shared" si="208"/>
        <v>0</v>
      </c>
      <c r="W1192" s="15">
        <f t="shared" si="209"/>
        <v>0</v>
      </c>
      <c r="X1192" s="5">
        <f t="shared" si="210"/>
        <v>0</v>
      </c>
      <c r="Y1192" s="5">
        <f t="shared" si="211"/>
        <v>0.5625</v>
      </c>
      <c r="Z1192" s="5">
        <f t="shared" si="212"/>
        <v>-0.65625</v>
      </c>
      <c r="AA1192" s="5">
        <f t="shared" si="213"/>
        <v>6.25E-2</v>
      </c>
      <c r="AB1192" s="5">
        <f t="shared" si="214"/>
        <v>3.125E-2</v>
      </c>
    </row>
    <row r="1193" spans="1:28" x14ac:dyDescent="0.55000000000000004">
      <c r="A1193" s="3" t="s">
        <v>79</v>
      </c>
      <c r="B1193" s="3" t="s">
        <v>2192</v>
      </c>
      <c r="C1193" t="s">
        <v>31</v>
      </c>
      <c r="D1193" s="3" t="s">
        <v>36</v>
      </c>
      <c r="E1193" s="3" t="s">
        <v>36</v>
      </c>
      <c r="F1193" s="3" t="s">
        <v>77</v>
      </c>
      <c r="G1193" s="5">
        <v>0.71250000000000002</v>
      </c>
      <c r="H1193">
        <v>8</v>
      </c>
      <c r="I1193" s="5">
        <v>7.7249999999999996</v>
      </c>
      <c r="J1193" s="5">
        <v>0.96562499999999996</v>
      </c>
      <c r="K1193">
        <v>177</v>
      </c>
      <c r="L1193" s="15">
        <v>4.5197740112994399E-2</v>
      </c>
      <c r="M1193" s="13">
        <v>2.05028248587571</v>
      </c>
      <c r="N1193" s="15">
        <v>0</v>
      </c>
      <c r="O1193" s="5">
        <v>0</v>
      </c>
      <c r="P1193" s="5">
        <v>0</v>
      </c>
      <c r="Q1193" s="5">
        <f t="shared" si="204"/>
        <v>7.7249999999999996</v>
      </c>
      <c r="R1193" s="5">
        <f t="shared" si="205"/>
        <v>-7.7249999999999996</v>
      </c>
      <c r="S1193" s="15">
        <f t="shared" si="206"/>
        <v>-1</v>
      </c>
      <c r="T1193">
        <v>0</v>
      </c>
      <c r="U1193" s="5" t="str">
        <f t="shared" si="207"/>
        <v>NA</v>
      </c>
      <c r="V1193" s="15">
        <f t="shared" si="208"/>
        <v>0</v>
      </c>
      <c r="W1193" s="15">
        <f t="shared" si="209"/>
        <v>0</v>
      </c>
      <c r="X1193" s="5">
        <f t="shared" si="210"/>
        <v>0</v>
      </c>
      <c r="Y1193" s="5">
        <f t="shared" si="211"/>
        <v>6.9524999999999997</v>
      </c>
      <c r="Z1193" s="5">
        <f t="shared" si="212"/>
        <v>-8.1112500000000001</v>
      </c>
      <c r="AA1193" s="5">
        <f t="shared" si="213"/>
        <v>0.77249999999999996</v>
      </c>
      <c r="AB1193" s="5">
        <f t="shared" si="214"/>
        <v>0.38625000000000043</v>
      </c>
    </row>
    <row r="1194" spans="1:28" x14ac:dyDescent="0.55000000000000004">
      <c r="A1194" s="3" t="s">
        <v>79</v>
      </c>
      <c r="B1194" s="3" t="s">
        <v>2194</v>
      </c>
      <c r="C1194" t="s">
        <v>66</v>
      </c>
      <c r="D1194" s="3" t="s">
        <v>36</v>
      </c>
      <c r="E1194" s="3" t="s">
        <v>36</v>
      </c>
      <c r="F1194" s="3" t="s">
        <v>77</v>
      </c>
      <c r="G1194" s="5">
        <v>0.71250000000000002</v>
      </c>
      <c r="H1194">
        <v>20</v>
      </c>
      <c r="I1194" s="5">
        <v>22.074999999999999</v>
      </c>
      <c r="J1194" s="5">
        <v>1.10375</v>
      </c>
      <c r="K1194">
        <v>1949</v>
      </c>
      <c r="L1194" s="15">
        <v>1.02616726526424E-2</v>
      </c>
      <c r="M1194" s="13">
        <v>3.48296562339661</v>
      </c>
      <c r="N1194" s="15">
        <v>0</v>
      </c>
      <c r="O1194" s="5">
        <v>0</v>
      </c>
      <c r="P1194" s="5">
        <v>0</v>
      </c>
      <c r="Q1194" s="5">
        <f t="shared" si="204"/>
        <v>22.074999999999999</v>
      </c>
      <c r="R1194" s="5">
        <f t="shared" si="205"/>
        <v>-22.074999999999999</v>
      </c>
      <c r="S1194" s="15">
        <f t="shared" si="206"/>
        <v>-1</v>
      </c>
      <c r="T1194">
        <v>0</v>
      </c>
      <c r="U1194" s="5" t="str">
        <f t="shared" si="207"/>
        <v>NA</v>
      </c>
      <c r="V1194" s="15">
        <f t="shared" si="208"/>
        <v>0</v>
      </c>
      <c r="W1194" s="15">
        <f t="shared" si="209"/>
        <v>0</v>
      </c>
      <c r="X1194" s="5">
        <f t="shared" si="210"/>
        <v>0</v>
      </c>
      <c r="Y1194" s="5">
        <f t="shared" si="211"/>
        <v>19.8675</v>
      </c>
      <c r="Z1194" s="5">
        <f t="shared" si="212"/>
        <v>-23.178750000000001</v>
      </c>
      <c r="AA1194" s="5">
        <f t="shared" si="213"/>
        <v>2.2074999999999996</v>
      </c>
      <c r="AB1194" s="5">
        <f t="shared" si="214"/>
        <v>1.1037500000000016</v>
      </c>
    </row>
    <row r="1195" spans="1:28" x14ac:dyDescent="0.55000000000000004">
      <c r="A1195" s="3" t="s">
        <v>79</v>
      </c>
      <c r="B1195" s="3" t="s">
        <v>2196</v>
      </c>
      <c r="C1195" t="s">
        <v>31</v>
      </c>
      <c r="D1195" s="3" t="s">
        <v>36</v>
      </c>
      <c r="E1195" s="3" t="s">
        <v>36</v>
      </c>
      <c r="F1195" s="3" t="s">
        <v>77</v>
      </c>
      <c r="G1195" s="5">
        <v>0.71250000000000002</v>
      </c>
      <c r="H1195">
        <v>21</v>
      </c>
      <c r="I1195" s="5">
        <v>23.049999787499999</v>
      </c>
      <c r="J1195" s="5">
        <v>1.0976190374999999</v>
      </c>
      <c r="K1195">
        <v>271</v>
      </c>
      <c r="L1195" s="15">
        <v>7.7490774907749096E-2</v>
      </c>
      <c r="M1195" s="13">
        <v>2.3051660516605201</v>
      </c>
      <c r="N1195" s="15">
        <v>0</v>
      </c>
      <c r="O1195" s="5">
        <v>0</v>
      </c>
      <c r="P1195" s="5">
        <v>0</v>
      </c>
      <c r="Q1195" s="5">
        <f t="shared" si="204"/>
        <v>23.049999787499999</v>
      </c>
      <c r="R1195" s="5">
        <f t="shared" si="205"/>
        <v>-23.049999787499999</v>
      </c>
      <c r="S1195" s="15">
        <f t="shared" si="206"/>
        <v>-1</v>
      </c>
      <c r="T1195">
        <v>0</v>
      </c>
      <c r="U1195" s="5" t="str">
        <f t="shared" si="207"/>
        <v>NA</v>
      </c>
      <c r="V1195" s="15">
        <f t="shared" si="208"/>
        <v>0</v>
      </c>
      <c r="W1195" s="15">
        <f t="shared" si="209"/>
        <v>0</v>
      </c>
      <c r="X1195" s="5">
        <f t="shared" si="210"/>
        <v>0</v>
      </c>
      <c r="Y1195" s="5">
        <f t="shared" si="211"/>
        <v>20.744999808749998</v>
      </c>
      <c r="Z1195" s="5">
        <f t="shared" si="212"/>
        <v>-24.202499776875001</v>
      </c>
      <c r="AA1195" s="5">
        <f t="shared" si="213"/>
        <v>2.3049999787500006</v>
      </c>
      <c r="AB1195" s="5">
        <f t="shared" si="214"/>
        <v>1.1524999893750021</v>
      </c>
    </row>
    <row r="1196" spans="1:28" x14ac:dyDescent="0.55000000000000004">
      <c r="A1196" s="3" t="s">
        <v>79</v>
      </c>
      <c r="B1196" s="3" t="s">
        <v>421</v>
      </c>
      <c r="C1196" t="s">
        <v>66</v>
      </c>
      <c r="D1196" s="3" t="s">
        <v>36</v>
      </c>
      <c r="E1196" s="3" t="s">
        <v>36</v>
      </c>
      <c r="F1196" s="3" t="s">
        <v>50</v>
      </c>
      <c r="G1196" s="5">
        <v>0.71250000000000002</v>
      </c>
      <c r="H1196">
        <v>50</v>
      </c>
      <c r="I1196" s="5">
        <v>25.412500000000001</v>
      </c>
      <c r="J1196" s="5">
        <v>0.50824999999999998</v>
      </c>
      <c r="K1196">
        <v>1241</v>
      </c>
      <c r="L1196" s="15">
        <v>4.0290088638194999E-2</v>
      </c>
      <c r="M1196" s="13">
        <v>2.6883964544721999</v>
      </c>
      <c r="N1196" s="15">
        <v>0</v>
      </c>
      <c r="O1196" s="5">
        <v>0</v>
      </c>
      <c r="P1196" s="5">
        <v>0</v>
      </c>
      <c r="Q1196" s="5">
        <f t="shared" si="204"/>
        <v>25.412500000000001</v>
      </c>
      <c r="R1196" s="5">
        <f t="shared" si="205"/>
        <v>-25.412500000000001</v>
      </c>
      <c r="S1196" s="15">
        <f t="shared" si="206"/>
        <v>-1</v>
      </c>
      <c r="T1196">
        <v>0</v>
      </c>
      <c r="U1196" s="5" t="str">
        <f t="shared" si="207"/>
        <v>NA</v>
      </c>
      <c r="V1196" s="15">
        <f t="shared" si="208"/>
        <v>0</v>
      </c>
      <c r="W1196" s="15">
        <f t="shared" si="209"/>
        <v>0</v>
      </c>
      <c r="X1196" s="5">
        <f t="shared" si="210"/>
        <v>0</v>
      </c>
      <c r="Y1196" s="5">
        <f t="shared" si="211"/>
        <v>22.871250000000003</v>
      </c>
      <c r="Z1196" s="5">
        <f t="shared" si="212"/>
        <v>-26.683125000000004</v>
      </c>
      <c r="AA1196" s="5">
        <f t="shared" si="213"/>
        <v>2.541249999999998</v>
      </c>
      <c r="AB1196" s="5">
        <f t="shared" si="214"/>
        <v>1.2706250000000026</v>
      </c>
    </row>
    <row r="1197" spans="1:28" x14ac:dyDescent="0.55000000000000004">
      <c r="A1197" s="3" t="s">
        <v>79</v>
      </c>
      <c r="B1197" s="3" t="s">
        <v>544</v>
      </c>
      <c r="C1197" t="s">
        <v>31</v>
      </c>
      <c r="D1197" s="3" t="s">
        <v>36</v>
      </c>
      <c r="E1197" s="3" t="s">
        <v>36</v>
      </c>
      <c r="F1197" s="3" t="s">
        <v>77</v>
      </c>
      <c r="G1197" s="5">
        <v>0.71250000000000002</v>
      </c>
      <c r="H1197">
        <v>229</v>
      </c>
      <c r="I1197" s="5">
        <v>222.324999225</v>
      </c>
      <c r="J1197" s="5">
        <v>0.97085152499999994</v>
      </c>
      <c r="K1197">
        <v>8854</v>
      </c>
      <c r="L1197" s="15">
        <v>2.5864016263835599E-2</v>
      </c>
      <c r="M1197" s="13">
        <v>1.57140275581658</v>
      </c>
      <c r="N1197" s="15">
        <v>0</v>
      </c>
      <c r="O1197" s="5">
        <v>0</v>
      </c>
      <c r="P1197" s="5">
        <v>0</v>
      </c>
      <c r="Q1197" s="5">
        <f t="shared" si="204"/>
        <v>222.324999225</v>
      </c>
      <c r="R1197" s="5">
        <f t="shared" si="205"/>
        <v>-222.324999225</v>
      </c>
      <c r="S1197" s="15">
        <f t="shared" si="206"/>
        <v>-1</v>
      </c>
      <c r="T1197">
        <v>0</v>
      </c>
      <c r="U1197" s="5" t="str">
        <f t="shared" si="207"/>
        <v>NA</v>
      </c>
      <c r="V1197" s="15">
        <f t="shared" si="208"/>
        <v>0</v>
      </c>
      <c r="W1197" s="15">
        <f t="shared" si="209"/>
        <v>0</v>
      </c>
      <c r="X1197" s="5">
        <f t="shared" si="210"/>
        <v>0</v>
      </c>
      <c r="Y1197" s="5">
        <f t="shared" si="211"/>
        <v>200.09249930250002</v>
      </c>
      <c r="Z1197" s="5">
        <f t="shared" si="212"/>
        <v>-233.44124918625002</v>
      </c>
      <c r="AA1197" s="5">
        <f t="shared" si="213"/>
        <v>22.232499922499983</v>
      </c>
      <c r="AB1197" s="5">
        <f t="shared" si="214"/>
        <v>11.11624996125002</v>
      </c>
    </row>
    <row r="1198" spans="1:28" x14ac:dyDescent="0.55000000000000004">
      <c r="A1198" s="3" t="s">
        <v>63</v>
      </c>
      <c r="B1198" s="3" t="s">
        <v>1165</v>
      </c>
      <c r="C1198" t="s">
        <v>31</v>
      </c>
      <c r="D1198" s="3" t="s">
        <v>36</v>
      </c>
      <c r="E1198" s="3" t="s">
        <v>36</v>
      </c>
      <c r="F1198" s="3" t="s">
        <v>67</v>
      </c>
      <c r="G1198" s="5">
        <v>0.72499999999999998</v>
      </c>
      <c r="H1198">
        <v>8</v>
      </c>
      <c r="I1198" s="5">
        <v>4.0625</v>
      </c>
      <c r="J1198" s="5">
        <v>0.5078125</v>
      </c>
      <c r="K1198">
        <v>622</v>
      </c>
      <c r="L1198" s="15">
        <v>1.2861736334405101E-2</v>
      </c>
      <c r="M1198" s="13">
        <v>2.2403536977492</v>
      </c>
      <c r="N1198" s="15">
        <v>0</v>
      </c>
      <c r="O1198" s="5">
        <v>0</v>
      </c>
      <c r="P1198" s="5">
        <v>0</v>
      </c>
      <c r="Q1198" s="5">
        <f t="shared" si="204"/>
        <v>4.0625</v>
      </c>
      <c r="R1198" s="5">
        <f t="shared" si="205"/>
        <v>-4.0625</v>
      </c>
      <c r="S1198" s="15">
        <f t="shared" si="206"/>
        <v>-1</v>
      </c>
      <c r="T1198">
        <v>0</v>
      </c>
      <c r="U1198" s="5" t="str">
        <f t="shared" si="207"/>
        <v>NA</v>
      </c>
      <c r="V1198" s="15">
        <f t="shared" si="208"/>
        <v>0</v>
      </c>
      <c r="W1198" s="15">
        <f t="shared" si="209"/>
        <v>0</v>
      </c>
      <c r="X1198" s="5">
        <f t="shared" si="210"/>
        <v>0</v>
      </c>
      <c r="Y1198" s="5">
        <f t="shared" si="211"/>
        <v>3.65625</v>
      </c>
      <c r="Z1198" s="5">
        <f t="shared" si="212"/>
        <v>-4.265625</v>
      </c>
      <c r="AA1198" s="5">
        <f t="shared" si="213"/>
        <v>0.40625</v>
      </c>
      <c r="AB1198" s="5">
        <f t="shared" si="214"/>
        <v>0.203125</v>
      </c>
    </row>
    <row r="1199" spans="1:28" x14ac:dyDescent="0.55000000000000004">
      <c r="A1199" s="3" t="s">
        <v>63</v>
      </c>
      <c r="B1199" s="3" t="s">
        <v>2201</v>
      </c>
      <c r="C1199" t="s">
        <v>31</v>
      </c>
      <c r="D1199" s="3" t="s">
        <v>36</v>
      </c>
      <c r="E1199" s="3" t="s">
        <v>36</v>
      </c>
      <c r="F1199" s="3" t="s">
        <v>67</v>
      </c>
      <c r="G1199" s="5">
        <v>0.72499999999999998</v>
      </c>
      <c r="H1199">
        <v>54</v>
      </c>
      <c r="I1199" s="5">
        <v>52.712499600000001</v>
      </c>
      <c r="J1199" s="5">
        <v>0.97615740000000006</v>
      </c>
      <c r="K1199">
        <v>13043</v>
      </c>
      <c r="L1199" s="15">
        <v>4.1401518055662005E-3</v>
      </c>
      <c r="M1199" s="13">
        <v>2.84015947251399</v>
      </c>
      <c r="N1199" s="15">
        <v>0</v>
      </c>
      <c r="O1199" s="5">
        <v>0</v>
      </c>
      <c r="P1199" s="5">
        <v>0</v>
      </c>
      <c r="Q1199" s="5">
        <f t="shared" si="204"/>
        <v>52.712499600000001</v>
      </c>
      <c r="R1199" s="5">
        <f t="shared" si="205"/>
        <v>-52.712499600000001</v>
      </c>
      <c r="S1199" s="15">
        <f t="shared" si="206"/>
        <v>-1</v>
      </c>
      <c r="T1199">
        <v>0</v>
      </c>
      <c r="U1199" s="5" t="str">
        <f t="shared" si="207"/>
        <v>NA</v>
      </c>
      <c r="V1199" s="15">
        <f t="shared" si="208"/>
        <v>0</v>
      </c>
      <c r="W1199" s="15">
        <f t="shared" si="209"/>
        <v>0</v>
      </c>
      <c r="X1199" s="5">
        <f t="shared" si="210"/>
        <v>0</v>
      </c>
      <c r="Y1199" s="5">
        <f t="shared" si="211"/>
        <v>47.441249640000002</v>
      </c>
      <c r="Z1199" s="5">
        <f t="shared" si="212"/>
        <v>-55.348124580000004</v>
      </c>
      <c r="AA1199" s="5">
        <f t="shared" si="213"/>
        <v>5.2712499599999987</v>
      </c>
      <c r="AB1199" s="5">
        <f t="shared" si="214"/>
        <v>2.6356249800000029</v>
      </c>
    </row>
    <row r="1200" spans="1:28" x14ac:dyDescent="0.55000000000000004">
      <c r="A1200" s="3" t="s">
        <v>79</v>
      </c>
      <c r="B1200" s="3" t="s">
        <v>1999</v>
      </c>
      <c r="C1200" t="s">
        <v>66</v>
      </c>
      <c r="D1200" s="3" t="s">
        <v>36</v>
      </c>
      <c r="E1200" s="3" t="s">
        <v>36</v>
      </c>
      <c r="F1200" s="3" t="s">
        <v>50</v>
      </c>
      <c r="G1200" s="5">
        <v>0.72499999999999998</v>
      </c>
      <c r="H1200">
        <v>1</v>
      </c>
      <c r="I1200" s="5">
        <v>0.58750000000000002</v>
      </c>
      <c r="J1200" s="5">
        <v>0.58750000000000002</v>
      </c>
      <c r="K1200">
        <v>310</v>
      </c>
      <c r="L1200" s="15">
        <v>3.2258064516128998E-3</v>
      </c>
      <c r="M1200" s="13">
        <v>2.0929032258064502</v>
      </c>
      <c r="N1200" s="15">
        <v>0</v>
      </c>
      <c r="O1200" s="5">
        <v>0</v>
      </c>
      <c r="P1200" s="5">
        <v>0</v>
      </c>
      <c r="Q1200" s="5">
        <f t="shared" si="204"/>
        <v>0.58750000000000002</v>
      </c>
      <c r="R1200" s="5">
        <f t="shared" si="205"/>
        <v>-0.58750000000000002</v>
      </c>
      <c r="S1200" s="15">
        <f t="shared" si="206"/>
        <v>-1</v>
      </c>
      <c r="T1200">
        <v>0</v>
      </c>
      <c r="U1200" s="5" t="str">
        <f t="shared" si="207"/>
        <v>NA</v>
      </c>
      <c r="V1200" s="15">
        <f t="shared" si="208"/>
        <v>0</v>
      </c>
      <c r="W1200" s="15">
        <f t="shared" si="209"/>
        <v>0</v>
      </c>
      <c r="X1200" s="5">
        <f t="shared" si="210"/>
        <v>0</v>
      </c>
      <c r="Y1200" s="5">
        <f t="shared" si="211"/>
        <v>0.52875000000000005</v>
      </c>
      <c r="Z1200" s="5">
        <f t="shared" si="212"/>
        <v>-0.61687500000000006</v>
      </c>
      <c r="AA1200" s="5">
        <f t="shared" si="213"/>
        <v>5.8749999999999969E-2</v>
      </c>
      <c r="AB1200" s="5">
        <f t="shared" si="214"/>
        <v>2.937500000000004E-2</v>
      </c>
    </row>
    <row r="1201" spans="1:28" x14ac:dyDescent="0.55000000000000004">
      <c r="A1201" s="3" t="s">
        <v>79</v>
      </c>
      <c r="B1201" s="3" t="s">
        <v>218</v>
      </c>
      <c r="C1201" t="s">
        <v>66</v>
      </c>
      <c r="D1201" s="3" t="s">
        <v>36</v>
      </c>
      <c r="E1201" s="3" t="s">
        <v>36</v>
      </c>
      <c r="F1201" s="3" t="s">
        <v>82</v>
      </c>
      <c r="G1201" s="5">
        <v>0.72499999999999998</v>
      </c>
      <c r="H1201">
        <v>7</v>
      </c>
      <c r="I1201" s="5">
        <v>6.2374999750000004</v>
      </c>
      <c r="J1201" s="5">
        <v>0.89107142500000003</v>
      </c>
      <c r="K1201">
        <v>222</v>
      </c>
      <c r="L1201" s="15">
        <v>3.1531531531531501E-2</v>
      </c>
      <c r="M1201" s="13">
        <v>2.4013513513513498</v>
      </c>
      <c r="N1201" s="15">
        <v>0</v>
      </c>
      <c r="O1201" s="5">
        <v>0</v>
      </c>
      <c r="P1201" s="5">
        <v>0</v>
      </c>
      <c r="Q1201" s="5">
        <f t="shared" si="204"/>
        <v>6.2374999750000004</v>
      </c>
      <c r="R1201" s="5">
        <f t="shared" si="205"/>
        <v>-6.2374999750000004</v>
      </c>
      <c r="S1201" s="15">
        <f t="shared" si="206"/>
        <v>-1</v>
      </c>
      <c r="T1201">
        <v>0</v>
      </c>
      <c r="U1201" s="5" t="str">
        <f t="shared" si="207"/>
        <v>NA</v>
      </c>
      <c r="V1201" s="15">
        <f t="shared" si="208"/>
        <v>0</v>
      </c>
      <c r="W1201" s="15">
        <f t="shared" si="209"/>
        <v>0</v>
      </c>
      <c r="X1201" s="5">
        <f t="shared" si="210"/>
        <v>0</v>
      </c>
      <c r="Y1201" s="5">
        <f t="shared" si="211"/>
        <v>5.6137499775000004</v>
      </c>
      <c r="Z1201" s="5">
        <f t="shared" si="212"/>
        <v>-6.5493749737500009</v>
      </c>
      <c r="AA1201" s="5">
        <f t="shared" si="213"/>
        <v>0.62374999750000004</v>
      </c>
      <c r="AB1201" s="5">
        <f t="shared" si="214"/>
        <v>0.31187499875000047</v>
      </c>
    </row>
    <row r="1202" spans="1:28" x14ac:dyDescent="0.55000000000000004">
      <c r="A1202" s="3" t="s">
        <v>79</v>
      </c>
      <c r="B1202" s="3" t="s">
        <v>185</v>
      </c>
      <c r="C1202" t="s">
        <v>66</v>
      </c>
      <c r="D1202" s="3" t="s">
        <v>36</v>
      </c>
      <c r="E1202" s="3" t="s">
        <v>36</v>
      </c>
      <c r="F1202" s="3" t="s">
        <v>82</v>
      </c>
      <c r="G1202" s="5">
        <v>0.72499999999999998</v>
      </c>
      <c r="H1202">
        <v>17</v>
      </c>
      <c r="I1202" s="5">
        <v>14.237500000000001</v>
      </c>
      <c r="J1202" s="5">
        <v>0.83750000000000002</v>
      </c>
      <c r="K1202">
        <v>812</v>
      </c>
      <c r="L1202" s="15">
        <v>2.0935960591132997E-2</v>
      </c>
      <c r="M1202" s="13">
        <v>3.3635467980295601</v>
      </c>
      <c r="N1202" s="15">
        <v>0</v>
      </c>
      <c r="O1202" s="5">
        <v>0</v>
      </c>
      <c r="P1202" s="5">
        <v>0</v>
      </c>
      <c r="Q1202" s="5">
        <f t="shared" si="204"/>
        <v>14.237500000000001</v>
      </c>
      <c r="R1202" s="5">
        <f t="shared" si="205"/>
        <v>-14.237500000000001</v>
      </c>
      <c r="S1202" s="15">
        <f t="shared" si="206"/>
        <v>-1</v>
      </c>
      <c r="T1202">
        <v>0</v>
      </c>
      <c r="U1202" s="5" t="str">
        <f t="shared" si="207"/>
        <v>NA</v>
      </c>
      <c r="V1202" s="15">
        <f t="shared" si="208"/>
        <v>0</v>
      </c>
      <c r="W1202" s="15">
        <f t="shared" si="209"/>
        <v>0</v>
      </c>
      <c r="X1202" s="5">
        <f t="shared" si="210"/>
        <v>0</v>
      </c>
      <c r="Y1202" s="5">
        <f t="shared" si="211"/>
        <v>12.813750000000001</v>
      </c>
      <c r="Z1202" s="5">
        <f t="shared" si="212"/>
        <v>-14.949375000000002</v>
      </c>
      <c r="AA1202" s="5">
        <f t="shared" si="213"/>
        <v>1.4237500000000001</v>
      </c>
      <c r="AB1202" s="5">
        <f t="shared" si="214"/>
        <v>0.71187500000000092</v>
      </c>
    </row>
    <row r="1203" spans="1:28" x14ac:dyDescent="0.55000000000000004">
      <c r="A1203" s="3" t="s">
        <v>79</v>
      </c>
      <c r="B1203" s="3" t="s">
        <v>2201</v>
      </c>
      <c r="C1203" t="s">
        <v>66</v>
      </c>
      <c r="D1203" s="3" t="s">
        <v>36</v>
      </c>
      <c r="E1203" s="3" t="s">
        <v>36</v>
      </c>
      <c r="F1203" s="3" t="s">
        <v>50</v>
      </c>
      <c r="G1203" s="5">
        <v>0.72499999999999998</v>
      </c>
      <c r="H1203">
        <v>20</v>
      </c>
      <c r="I1203" s="5">
        <v>16.899999999999999</v>
      </c>
      <c r="J1203" s="5">
        <v>0.84499999999999997</v>
      </c>
      <c r="K1203">
        <v>309</v>
      </c>
      <c r="L1203" s="15">
        <v>6.4724919093851099E-2</v>
      </c>
      <c r="M1203" s="13">
        <v>2.2857605177993499</v>
      </c>
      <c r="N1203" s="15">
        <v>0</v>
      </c>
      <c r="O1203" s="5">
        <v>0</v>
      </c>
      <c r="P1203" s="5">
        <v>0</v>
      </c>
      <c r="Q1203" s="5">
        <f t="shared" si="204"/>
        <v>16.899999999999999</v>
      </c>
      <c r="R1203" s="5">
        <f t="shared" si="205"/>
        <v>-16.899999999999999</v>
      </c>
      <c r="S1203" s="15">
        <f t="shared" si="206"/>
        <v>-1</v>
      </c>
      <c r="T1203">
        <v>0</v>
      </c>
      <c r="U1203" s="5" t="str">
        <f t="shared" si="207"/>
        <v>NA</v>
      </c>
      <c r="V1203" s="15">
        <f t="shared" si="208"/>
        <v>0</v>
      </c>
      <c r="W1203" s="15">
        <f t="shared" si="209"/>
        <v>0</v>
      </c>
      <c r="X1203" s="5">
        <f t="shared" si="210"/>
        <v>0</v>
      </c>
      <c r="Y1203" s="5">
        <f t="shared" si="211"/>
        <v>15.209999999999999</v>
      </c>
      <c r="Z1203" s="5">
        <f t="shared" si="212"/>
        <v>-17.745000000000001</v>
      </c>
      <c r="AA1203" s="5">
        <f t="shared" si="213"/>
        <v>1.6899999999999995</v>
      </c>
      <c r="AB1203" s="5">
        <f t="shared" si="214"/>
        <v>0.84500000000000242</v>
      </c>
    </row>
    <row r="1204" spans="1:28" x14ac:dyDescent="0.55000000000000004">
      <c r="A1204" s="3" t="s">
        <v>79</v>
      </c>
      <c r="B1204" s="3" t="s">
        <v>2207</v>
      </c>
      <c r="C1204" t="s">
        <v>66</v>
      </c>
      <c r="D1204" s="3" t="s">
        <v>36</v>
      </c>
      <c r="E1204" s="3" t="s">
        <v>36</v>
      </c>
      <c r="F1204" s="3" t="s">
        <v>50</v>
      </c>
      <c r="G1204" s="5">
        <v>0.72499999999999998</v>
      </c>
      <c r="H1204">
        <v>32</v>
      </c>
      <c r="I1204" s="5">
        <v>20.462499999999999</v>
      </c>
      <c r="J1204" s="5">
        <v>0.63945312499999996</v>
      </c>
      <c r="K1204">
        <v>981</v>
      </c>
      <c r="L1204" s="15">
        <v>3.2619775739041804E-2</v>
      </c>
      <c r="M1204" s="13">
        <v>1.8447502548420001</v>
      </c>
      <c r="N1204" s="15">
        <v>0</v>
      </c>
      <c r="O1204" s="5">
        <v>0</v>
      </c>
      <c r="P1204" s="5">
        <v>0</v>
      </c>
      <c r="Q1204" s="5">
        <f t="shared" si="204"/>
        <v>20.462499999999999</v>
      </c>
      <c r="R1204" s="5">
        <f t="shared" si="205"/>
        <v>-20.462499999999999</v>
      </c>
      <c r="S1204" s="15">
        <f t="shared" si="206"/>
        <v>-1</v>
      </c>
      <c r="T1204">
        <v>0</v>
      </c>
      <c r="U1204" s="5" t="str">
        <f t="shared" si="207"/>
        <v>NA</v>
      </c>
      <c r="V1204" s="15">
        <f t="shared" si="208"/>
        <v>0</v>
      </c>
      <c r="W1204" s="15">
        <f t="shared" si="209"/>
        <v>0</v>
      </c>
      <c r="X1204" s="5">
        <f t="shared" si="210"/>
        <v>0</v>
      </c>
      <c r="Y1204" s="5">
        <f t="shared" si="211"/>
        <v>18.416249999999998</v>
      </c>
      <c r="Z1204" s="5">
        <f t="shared" si="212"/>
        <v>-21.485624999999999</v>
      </c>
      <c r="AA1204" s="5">
        <f t="shared" si="213"/>
        <v>2.0462500000000006</v>
      </c>
      <c r="AB1204" s="5">
        <f t="shared" si="214"/>
        <v>1.0231250000000003</v>
      </c>
    </row>
    <row r="1205" spans="1:28" x14ac:dyDescent="0.55000000000000004">
      <c r="A1205" s="3" t="s">
        <v>79</v>
      </c>
      <c r="B1205" s="3" t="s">
        <v>2209</v>
      </c>
      <c r="C1205" t="s">
        <v>66</v>
      </c>
      <c r="D1205" s="3" t="s">
        <v>36</v>
      </c>
      <c r="E1205" s="3" t="s">
        <v>36</v>
      </c>
      <c r="F1205" s="3" t="s">
        <v>77</v>
      </c>
      <c r="G1205" s="5">
        <v>0.72499999999999998</v>
      </c>
      <c r="H1205">
        <v>26</v>
      </c>
      <c r="I1205" s="5">
        <v>26.474999850000003</v>
      </c>
      <c r="J1205" s="5">
        <v>1.0182692250000001</v>
      </c>
      <c r="K1205">
        <v>3492</v>
      </c>
      <c r="L1205" s="15">
        <v>7.44558991981672E-3</v>
      </c>
      <c r="M1205" s="13">
        <v>3.0315864833906101</v>
      </c>
      <c r="N1205" s="15">
        <v>0</v>
      </c>
      <c r="O1205" s="5">
        <v>0</v>
      </c>
      <c r="P1205" s="5">
        <v>0</v>
      </c>
      <c r="Q1205" s="5">
        <f t="shared" si="204"/>
        <v>26.474999850000003</v>
      </c>
      <c r="R1205" s="5">
        <f t="shared" si="205"/>
        <v>-26.474999850000003</v>
      </c>
      <c r="S1205" s="15">
        <f t="shared" si="206"/>
        <v>-1</v>
      </c>
      <c r="T1205">
        <v>0</v>
      </c>
      <c r="U1205" s="5" t="str">
        <f t="shared" si="207"/>
        <v>NA</v>
      </c>
      <c r="V1205" s="15">
        <f t="shared" si="208"/>
        <v>0</v>
      </c>
      <c r="W1205" s="15">
        <f t="shared" si="209"/>
        <v>0</v>
      </c>
      <c r="X1205" s="5">
        <f t="shared" si="210"/>
        <v>0</v>
      </c>
      <c r="Y1205" s="5">
        <f t="shared" si="211"/>
        <v>23.827499865000004</v>
      </c>
      <c r="Z1205" s="5">
        <f t="shared" si="212"/>
        <v>-27.798749842500005</v>
      </c>
      <c r="AA1205" s="5">
        <f t="shared" si="213"/>
        <v>2.6474999849999996</v>
      </c>
      <c r="AB1205" s="5">
        <f t="shared" si="214"/>
        <v>1.3237499925000016</v>
      </c>
    </row>
    <row r="1206" spans="1:28" x14ac:dyDescent="0.55000000000000004">
      <c r="A1206" s="3" t="s">
        <v>79</v>
      </c>
      <c r="B1206" s="3" t="s">
        <v>2211</v>
      </c>
      <c r="C1206" t="s">
        <v>66</v>
      </c>
      <c r="D1206" s="3" t="s">
        <v>36</v>
      </c>
      <c r="E1206" s="3" t="s">
        <v>36</v>
      </c>
      <c r="F1206" s="3" t="s">
        <v>77</v>
      </c>
      <c r="G1206" s="5">
        <v>0.72499999999999998</v>
      </c>
      <c r="H1206">
        <v>88</v>
      </c>
      <c r="I1206" s="5">
        <v>109.92499979999998</v>
      </c>
      <c r="J1206" s="5">
        <v>1.2491477249999998</v>
      </c>
      <c r="K1206">
        <v>6901</v>
      </c>
      <c r="L1206" s="15">
        <v>1.2751775105057199E-2</v>
      </c>
      <c r="M1206" s="13">
        <v>1.6748297348210399</v>
      </c>
      <c r="N1206" s="15">
        <v>0</v>
      </c>
      <c r="O1206" s="5">
        <v>0</v>
      </c>
      <c r="P1206" s="5">
        <v>0</v>
      </c>
      <c r="Q1206" s="5">
        <f t="shared" si="204"/>
        <v>109.92499979999998</v>
      </c>
      <c r="R1206" s="5">
        <f t="shared" si="205"/>
        <v>-109.92499979999998</v>
      </c>
      <c r="S1206" s="15">
        <f t="shared" si="206"/>
        <v>-1</v>
      </c>
      <c r="T1206">
        <v>0</v>
      </c>
      <c r="U1206" s="5" t="str">
        <f t="shared" si="207"/>
        <v>NA</v>
      </c>
      <c r="V1206" s="15">
        <f t="shared" si="208"/>
        <v>0</v>
      </c>
      <c r="W1206" s="15">
        <f t="shared" si="209"/>
        <v>0</v>
      </c>
      <c r="X1206" s="5">
        <f t="shared" si="210"/>
        <v>0</v>
      </c>
      <c r="Y1206" s="5">
        <f t="shared" si="211"/>
        <v>98.93249981999999</v>
      </c>
      <c r="Z1206" s="5">
        <f t="shared" si="212"/>
        <v>-115.42124978999999</v>
      </c>
      <c r="AA1206" s="5">
        <f t="shared" si="213"/>
        <v>10.992499979999991</v>
      </c>
      <c r="AB1206" s="5">
        <f t="shared" si="214"/>
        <v>5.4962499900000097</v>
      </c>
    </row>
    <row r="1207" spans="1:28" x14ac:dyDescent="0.55000000000000004">
      <c r="A1207" s="3" t="s">
        <v>79</v>
      </c>
      <c r="B1207" s="3" t="s">
        <v>2213</v>
      </c>
      <c r="C1207" t="s">
        <v>66</v>
      </c>
      <c r="D1207" s="3" t="s">
        <v>36</v>
      </c>
      <c r="E1207" s="3" t="s">
        <v>36</v>
      </c>
      <c r="F1207" s="3" t="s">
        <v>77</v>
      </c>
      <c r="G1207" s="5">
        <v>0.73750000000000004</v>
      </c>
      <c r="H1207">
        <v>527</v>
      </c>
      <c r="I1207" s="5">
        <v>519.22499772499998</v>
      </c>
      <c r="J1207" s="5">
        <v>0.98524667499999996</v>
      </c>
      <c r="K1207">
        <v>13679</v>
      </c>
      <c r="L1207" s="15">
        <v>3.8526208056144505E-2</v>
      </c>
      <c r="M1207" s="13">
        <v>2.9305870312157301</v>
      </c>
      <c r="N1207" s="15">
        <v>0</v>
      </c>
      <c r="O1207" s="5">
        <v>0</v>
      </c>
      <c r="P1207" s="5">
        <v>0</v>
      </c>
      <c r="Q1207" s="5">
        <f t="shared" si="204"/>
        <v>519.22499772499998</v>
      </c>
      <c r="R1207" s="5">
        <f t="shared" si="205"/>
        <v>-519.22499772499998</v>
      </c>
      <c r="S1207" s="15">
        <f t="shared" si="206"/>
        <v>-1</v>
      </c>
      <c r="T1207">
        <v>0</v>
      </c>
      <c r="U1207" s="5" t="str">
        <f t="shared" si="207"/>
        <v>NA</v>
      </c>
      <c r="V1207" s="15">
        <f t="shared" si="208"/>
        <v>0</v>
      </c>
      <c r="W1207" s="15">
        <f t="shared" si="209"/>
        <v>0</v>
      </c>
      <c r="X1207" s="5">
        <f t="shared" si="210"/>
        <v>0</v>
      </c>
      <c r="Y1207" s="5">
        <f t="shared" si="211"/>
        <v>467.3024979525</v>
      </c>
      <c r="Z1207" s="5">
        <f t="shared" si="212"/>
        <v>-545.18624761125</v>
      </c>
      <c r="AA1207" s="5">
        <f t="shared" si="213"/>
        <v>51.922499772499975</v>
      </c>
      <c r="AB1207" s="5">
        <f t="shared" si="214"/>
        <v>25.961249886250016</v>
      </c>
    </row>
    <row r="1208" spans="1:28" x14ac:dyDescent="0.55000000000000004">
      <c r="A1208" s="3" t="s">
        <v>63</v>
      </c>
      <c r="B1208" s="3" t="s">
        <v>2215</v>
      </c>
      <c r="C1208" t="s">
        <v>31</v>
      </c>
      <c r="D1208" s="3" t="s">
        <v>36</v>
      </c>
      <c r="E1208" s="3" t="s">
        <v>36</v>
      </c>
      <c r="F1208" s="3" t="s">
        <v>67</v>
      </c>
      <c r="G1208" s="5">
        <v>0.75</v>
      </c>
      <c r="H1208">
        <v>13</v>
      </c>
      <c r="I1208" s="5">
        <v>7.9499998499999993</v>
      </c>
      <c r="J1208" s="5">
        <v>0.61153844999999996</v>
      </c>
      <c r="K1208">
        <v>959</v>
      </c>
      <c r="L1208" s="15">
        <v>1.3555787278414999E-2</v>
      </c>
      <c r="M1208" s="13">
        <v>1.92544316996872</v>
      </c>
      <c r="N1208" s="15">
        <v>0</v>
      </c>
      <c r="O1208" s="5">
        <v>0</v>
      </c>
      <c r="P1208" s="5">
        <v>0</v>
      </c>
      <c r="Q1208" s="5">
        <f t="shared" si="204"/>
        <v>7.9499998499999993</v>
      </c>
      <c r="R1208" s="5">
        <f t="shared" si="205"/>
        <v>-7.9499998499999993</v>
      </c>
      <c r="S1208" s="15">
        <f t="shared" si="206"/>
        <v>-1</v>
      </c>
      <c r="T1208">
        <v>0</v>
      </c>
      <c r="U1208" s="5" t="str">
        <f t="shared" si="207"/>
        <v>NA</v>
      </c>
      <c r="V1208" s="15">
        <f t="shared" si="208"/>
        <v>0</v>
      </c>
      <c r="W1208" s="15">
        <f t="shared" si="209"/>
        <v>0</v>
      </c>
      <c r="X1208" s="5">
        <f t="shared" si="210"/>
        <v>0</v>
      </c>
      <c r="Y1208" s="5">
        <f t="shared" si="211"/>
        <v>7.1549998649999997</v>
      </c>
      <c r="Z1208" s="5">
        <f t="shared" si="212"/>
        <v>-8.3474998424999995</v>
      </c>
      <c r="AA1208" s="5">
        <f t="shared" si="213"/>
        <v>0.79499998499999958</v>
      </c>
      <c r="AB1208" s="5">
        <f t="shared" si="214"/>
        <v>0.39749999250000023</v>
      </c>
    </row>
    <row r="1209" spans="1:28" x14ac:dyDescent="0.55000000000000004">
      <c r="A1209" s="3" t="s">
        <v>79</v>
      </c>
      <c r="B1209" s="3" t="s">
        <v>2217</v>
      </c>
      <c r="C1209" t="s">
        <v>31</v>
      </c>
      <c r="D1209" s="3" t="s">
        <v>36</v>
      </c>
      <c r="E1209" s="3" t="s">
        <v>36</v>
      </c>
      <c r="F1209" s="3" t="s">
        <v>77</v>
      </c>
      <c r="G1209" s="5">
        <v>0.75</v>
      </c>
      <c r="H1209">
        <v>2</v>
      </c>
      <c r="I1209" s="5">
        <v>1.175</v>
      </c>
      <c r="J1209" s="5">
        <v>0.58750000000000002</v>
      </c>
      <c r="K1209">
        <v>177</v>
      </c>
      <c r="L1209" s="15">
        <v>1.12994350282486E-2</v>
      </c>
      <c r="M1209" s="13">
        <v>1.60734463276836</v>
      </c>
      <c r="N1209" s="15">
        <v>0</v>
      </c>
      <c r="O1209" s="5">
        <v>0</v>
      </c>
      <c r="P1209" s="5">
        <v>0</v>
      </c>
      <c r="Q1209" s="5">
        <f t="shared" si="204"/>
        <v>1.175</v>
      </c>
      <c r="R1209" s="5">
        <f t="shared" si="205"/>
        <v>-1.175</v>
      </c>
      <c r="S1209" s="15">
        <f t="shared" si="206"/>
        <v>-1</v>
      </c>
      <c r="T1209">
        <v>0</v>
      </c>
      <c r="U1209" s="5" t="str">
        <f t="shared" si="207"/>
        <v>NA</v>
      </c>
      <c r="V1209" s="15">
        <f t="shared" si="208"/>
        <v>0</v>
      </c>
      <c r="W1209" s="15">
        <f t="shared" si="209"/>
        <v>0</v>
      </c>
      <c r="X1209" s="5">
        <f t="shared" si="210"/>
        <v>0</v>
      </c>
      <c r="Y1209" s="5">
        <f t="shared" si="211"/>
        <v>1.0575000000000001</v>
      </c>
      <c r="Z1209" s="5">
        <f t="shared" si="212"/>
        <v>-1.2337500000000001</v>
      </c>
      <c r="AA1209" s="5">
        <f t="shared" si="213"/>
        <v>0.11749999999999994</v>
      </c>
      <c r="AB1209" s="5">
        <f t="shared" si="214"/>
        <v>5.875000000000008E-2</v>
      </c>
    </row>
    <row r="1210" spans="1:28" x14ac:dyDescent="0.55000000000000004">
      <c r="A1210" s="3" t="s">
        <v>28</v>
      </c>
      <c r="B1210" s="3" t="s">
        <v>772</v>
      </c>
      <c r="C1210" t="s">
        <v>31</v>
      </c>
      <c r="D1210" s="3" t="s">
        <v>32</v>
      </c>
      <c r="E1210" s="3" t="s">
        <v>697</v>
      </c>
      <c r="F1210" s="3" t="s">
        <v>35</v>
      </c>
      <c r="G1210" s="5">
        <v>0.75</v>
      </c>
      <c r="H1210">
        <v>2</v>
      </c>
      <c r="I1210" s="5">
        <v>1.2375</v>
      </c>
      <c r="J1210" s="5">
        <v>0.61875000000000002</v>
      </c>
      <c r="K1210">
        <v>18</v>
      </c>
      <c r="L1210" s="15">
        <v>0.11111111111111099</v>
      </c>
      <c r="M1210" s="13">
        <v>4.10666666666667</v>
      </c>
      <c r="N1210" s="15">
        <v>0</v>
      </c>
      <c r="O1210" s="5">
        <v>0</v>
      </c>
      <c r="P1210" s="5">
        <v>0</v>
      </c>
      <c r="Q1210" s="5">
        <f t="shared" si="204"/>
        <v>1.2375</v>
      </c>
      <c r="R1210" s="5">
        <f t="shared" si="205"/>
        <v>-1.2375</v>
      </c>
      <c r="S1210" s="15">
        <f t="shared" si="206"/>
        <v>-1</v>
      </c>
      <c r="T1210">
        <v>0</v>
      </c>
      <c r="U1210" s="5" t="str">
        <f t="shared" si="207"/>
        <v>NA</v>
      </c>
      <c r="V1210" s="15">
        <f t="shared" si="208"/>
        <v>0</v>
      </c>
      <c r="W1210" s="15">
        <f t="shared" si="209"/>
        <v>0</v>
      </c>
      <c r="X1210" s="5">
        <f t="shared" si="210"/>
        <v>0</v>
      </c>
      <c r="Y1210" s="5">
        <f t="shared" si="211"/>
        <v>1.11375</v>
      </c>
      <c r="Z1210" s="5">
        <f t="shared" si="212"/>
        <v>-1.2993750000000002</v>
      </c>
      <c r="AA1210" s="5">
        <f t="shared" si="213"/>
        <v>0.12375000000000003</v>
      </c>
      <c r="AB1210" s="5">
        <f t="shared" si="214"/>
        <v>6.1875000000000124E-2</v>
      </c>
    </row>
    <row r="1211" spans="1:28" x14ac:dyDescent="0.55000000000000004">
      <c r="A1211" s="3" t="s">
        <v>63</v>
      </c>
      <c r="B1211" s="3" t="s">
        <v>2220</v>
      </c>
      <c r="C1211" t="s">
        <v>66</v>
      </c>
      <c r="D1211" s="3" t="s">
        <v>36</v>
      </c>
      <c r="E1211" s="3" t="s">
        <v>36</v>
      </c>
      <c r="F1211" s="3" t="s">
        <v>67</v>
      </c>
      <c r="G1211" s="5">
        <v>0.76249999999999996</v>
      </c>
      <c r="H1211">
        <v>18</v>
      </c>
      <c r="I1211" s="5">
        <v>11.874999825000002</v>
      </c>
      <c r="J1211" s="5">
        <v>0.65972221250000007</v>
      </c>
      <c r="K1211">
        <v>764</v>
      </c>
      <c r="L1211" s="15">
        <v>2.3560209424083798E-2</v>
      </c>
      <c r="M1211" s="13">
        <v>1.4763089005235599</v>
      </c>
      <c r="N1211" s="15">
        <v>0</v>
      </c>
      <c r="O1211" s="5">
        <v>0</v>
      </c>
      <c r="P1211" s="5">
        <v>0</v>
      </c>
      <c r="Q1211" s="5">
        <f t="shared" si="204"/>
        <v>11.874999825000002</v>
      </c>
      <c r="R1211" s="5">
        <f t="shared" si="205"/>
        <v>-11.874999825000002</v>
      </c>
      <c r="S1211" s="15">
        <f t="shared" si="206"/>
        <v>-1</v>
      </c>
      <c r="T1211">
        <v>0</v>
      </c>
      <c r="U1211" s="5" t="str">
        <f t="shared" si="207"/>
        <v>NA</v>
      </c>
      <c r="V1211" s="15">
        <f t="shared" si="208"/>
        <v>0</v>
      </c>
      <c r="W1211" s="15">
        <f t="shared" si="209"/>
        <v>0</v>
      </c>
      <c r="X1211" s="5">
        <f t="shared" si="210"/>
        <v>0</v>
      </c>
      <c r="Y1211" s="5">
        <f t="shared" si="211"/>
        <v>10.687499842500001</v>
      </c>
      <c r="Z1211" s="5">
        <f t="shared" si="212"/>
        <v>-12.468749816250002</v>
      </c>
      <c r="AA1211" s="5">
        <f t="shared" si="213"/>
        <v>1.1874999825000003</v>
      </c>
      <c r="AB1211" s="5">
        <f t="shared" si="214"/>
        <v>0.59374999125000016</v>
      </c>
    </row>
    <row r="1212" spans="1:28" x14ac:dyDescent="0.55000000000000004">
      <c r="A1212" s="3" t="s">
        <v>63</v>
      </c>
      <c r="B1212" s="3" t="s">
        <v>1605</v>
      </c>
      <c r="C1212" t="s">
        <v>31</v>
      </c>
      <c r="D1212" s="3" t="s">
        <v>36</v>
      </c>
      <c r="E1212" s="3" t="s">
        <v>36</v>
      </c>
      <c r="F1212" s="3" t="s">
        <v>67</v>
      </c>
      <c r="G1212" s="5">
        <v>0.76249999999999996</v>
      </c>
      <c r="H1212">
        <v>30</v>
      </c>
      <c r="I1212" s="5">
        <v>27.949999875000003</v>
      </c>
      <c r="J1212" s="5">
        <v>0.93166666250000008</v>
      </c>
      <c r="K1212">
        <v>488</v>
      </c>
      <c r="L1212" s="15">
        <v>6.14754098360656E-2</v>
      </c>
      <c r="M1212" s="13">
        <v>1.5344262295082001</v>
      </c>
      <c r="N1212" s="15">
        <v>0</v>
      </c>
      <c r="O1212" s="5">
        <v>0</v>
      </c>
      <c r="P1212" s="5">
        <v>0</v>
      </c>
      <c r="Q1212" s="5">
        <f t="shared" si="204"/>
        <v>27.949999875000003</v>
      </c>
      <c r="R1212" s="5">
        <f t="shared" si="205"/>
        <v>-27.949999875000003</v>
      </c>
      <c r="S1212" s="15">
        <f t="shared" si="206"/>
        <v>-1</v>
      </c>
      <c r="T1212">
        <v>0</v>
      </c>
      <c r="U1212" s="5" t="str">
        <f t="shared" si="207"/>
        <v>NA</v>
      </c>
      <c r="V1212" s="15">
        <f t="shared" si="208"/>
        <v>0</v>
      </c>
      <c r="W1212" s="15">
        <f t="shared" si="209"/>
        <v>0</v>
      </c>
      <c r="X1212" s="5">
        <f t="shared" si="210"/>
        <v>0</v>
      </c>
      <c r="Y1212" s="5">
        <f t="shared" si="211"/>
        <v>25.154999887500004</v>
      </c>
      <c r="Z1212" s="5">
        <f t="shared" si="212"/>
        <v>-29.347499868750006</v>
      </c>
      <c r="AA1212" s="5">
        <f t="shared" si="213"/>
        <v>2.7949999874999989</v>
      </c>
      <c r="AB1212" s="5">
        <f t="shared" si="214"/>
        <v>1.397499993750003</v>
      </c>
    </row>
    <row r="1213" spans="1:28" x14ac:dyDescent="0.55000000000000004">
      <c r="A1213" s="3" t="s">
        <v>79</v>
      </c>
      <c r="B1213" s="3" t="s">
        <v>2223</v>
      </c>
      <c r="C1213" t="s">
        <v>31</v>
      </c>
      <c r="D1213" s="3" t="s">
        <v>36</v>
      </c>
      <c r="E1213" s="3" t="s">
        <v>36</v>
      </c>
      <c r="F1213" s="3" t="s">
        <v>77</v>
      </c>
      <c r="G1213" s="5">
        <v>0.76249999999999996</v>
      </c>
      <c r="H1213">
        <v>5</v>
      </c>
      <c r="I1213" s="5">
        <v>5.1375000000000002</v>
      </c>
      <c r="J1213" s="5">
        <v>1.0275000000000001</v>
      </c>
      <c r="K1213">
        <v>1004</v>
      </c>
      <c r="L1213" s="15">
        <v>4.9800796812749003E-3</v>
      </c>
      <c r="M1213" s="13">
        <v>1.8321713147410399</v>
      </c>
      <c r="N1213" s="15">
        <v>0</v>
      </c>
      <c r="O1213" s="5">
        <v>0</v>
      </c>
      <c r="P1213" s="5">
        <v>0</v>
      </c>
      <c r="Q1213" s="5">
        <f t="shared" si="204"/>
        <v>5.1375000000000002</v>
      </c>
      <c r="R1213" s="5">
        <f t="shared" si="205"/>
        <v>-5.1375000000000002</v>
      </c>
      <c r="S1213" s="15">
        <f t="shared" si="206"/>
        <v>-1</v>
      </c>
      <c r="T1213">
        <v>0</v>
      </c>
      <c r="U1213" s="5" t="str">
        <f t="shared" si="207"/>
        <v>NA</v>
      </c>
      <c r="V1213" s="15">
        <f t="shared" si="208"/>
        <v>0</v>
      </c>
      <c r="W1213" s="15">
        <f t="shared" si="209"/>
        <v>0</v>
      </c>
      <c r="X1213" s="5">
        <f t="shared" si="210"/>
        <v>0</v>
      </c>
      <c r="Y1213" s="5">
        <f t="shared" si="211"/>
        <v>4.6237500000000002</v>
      </c>
      <c r="Z1213" s="5">
        <f t="shared" si="212"/>
        <v>-5.3943750000000001</v>
      </c>
      <c r="AA1213" s="5">
        <f t="shared" si="213"/>
        <v>0.51374999999999993</v>
      </c>
      <c r="AB1213" s="5">
        <f t="shared" si="214"/>
        <v>0.25687499999999996</v>
      </c>
    </row>
    <row r="1214" spans="1:28" x14ac:dyDescent="0.55000000000000004">
      <c r="A1214" s="3" t="s">
        <v>63</v>
      </c>
      <c r="B1214" s="3" t="s">
        <v>849</v>
      </c>
      <c r="C1214" t="s">
        <v>31</v>
      </c>
      <c r="D1214" s="3" t="s">
        <v>36</v>
      </c>
      <c r="E1214" s="3" t="s">
        <v>36</v>
      </c>
      <c r="F1214" s="3" t="s">
        <v>67</v>
      </c>
      <c r="G1214" s="5">
        <v>0.77500000000000002</v>
      </c>
      <c r="H1214">
        <v>74</v>
      </c>
      <c r="I1214" s="5">
        <v>58.712499100000009</v>
      </c>
      <c r="J1214" s="5">
        <v>0.79341215000000009</v>
      </c>
      <c r="K1214">
        <v>13814</v>
      </c>
      <c r="L1214" s="15">
        <v>5.3568843202548098E-3</v>
      </c>
      <c r="M1214" s="13">
        <v>2.5238091790936701</v>
      </c>
      <c r="N1214" s="15">
        <v>0</v>
      </c>
      <c r="O1214" s="5">
        <v>0</v>
      </c>
      <c r="P1214" s="5">
        <v>0</v>
      </c>
      <c r="Q1214" s="5">
        <f t="shared" si="204"/>
        <v>58.712499100000009</v>
      </c>
      <c r="R1214" s="5">
        <f t="shared" si="205"/>
        <v>-58.712499100000009</v>
      </c>
      <c r="S1214" s="15">
        <f t="shared" si="206"/>
        <v>-1</v>
      </c>
      <c r="T1214">
        <v>0</v>
      </c>
      <c r="U1214" s="5" t="str">
        <f t="shared" si="207"/>
        <v>NA</v>
      </c>
      <c r="V1214" s="15">
        <f t="shared" si="208"/>
        <v>0</v>
      </c>
      <c r="W1214" s="15">
        <f t="shared" si="209"/>
        <v>0</v>
      </c>
      <c r="X1214" s="5">
        <f t="shared" si="210"/>
        <v>0</v>
      </c>
      <c r="Y1214" s="5">
        <f t="shared" si="211"/>
        <v>52.841249190000006</v>
      </c>
      <c r="Z1214" s="5">
        <f t="shared" si="212"/>
        <v>-61.648124055000011</v>
      </c>
      <c r="AA1214" s="5">
        <f t="shared" si="213"/>
        <v>5.8712499100000031</v>
      </c>
      <c r="AB1214" s="5">
        <f t="shared" si="214"/>
        <v>2.9356249550000015</v>
      </c>
    </row>
    <row r="1215" spans="1:28" x14ac:dyDescent="0.55000000000000004">
      <c r="A1215" s="3" t="s">
        <v>79</v>
      </c>
      <c r="B1215" s="3" t="s">
        <v>2226</v>
      </c>
      <c r="C1215" t="s">
        <v>31</v>
      </c>
      <c r="D1215" s="3" t="s">
        <v>36</v>
      </c>
      <c r="E1215" s="3" t="s">
        <v>36</v>
      </c>
      <c r="F1215" s="3" t="s">
        <v>77</v>
      </c>
      <c r="G1215" s="5">
        <v>0.77500000000000002</v>
      </c>
      <c r="H1215">
        <v>4</v>
      </c>
      <c r="I1215" s="5">
        <v>2.7</v>
      </c>
      <c r="J1215" s="5">
        <v>0.67500000000000004</v>
      </c>
      <c r="K1215">
        <v>349</v>
      </c>
      <c r="L1215" s="15">
        <v>1.14613180515759E-2</v>
      </c>
      <c r="M1215" s="13">
        <v>2.3865329512894</v>
      </c>
      <c r="N1215" s="15">
        <v>0</v>
      </c>
      <c r="O1215" s="5">
        <v>0</v>
      </c>
      <c r="P1215" s="5">
        <v>0</v>
      </c>
      <c r="Q1215" s="5">
        <f t="shared" si="204"/>
        <v>2.7</v>
      </c>
      <c r="R1215" s="5">
        <f t="shared" si="205"/>
        <v>-2.7</v>
      </c>
      <c r="S1215" s="15">
        <f t="shared" si="206"/>
        <v>-1</v>
      </c>
      <c r="T1215">
        <v>0</v>
      </c>
      <c r="U1215" s="5" t="str">
        <f t="shared" si="207"/>
        <v>NA</v>
      </c>
      <c r="V1215" s="15">
        <f t="shared" si="208"/>
        <v>0</v>
      </c>
      <c r="W1215" s="15">
        <f t="shared" si="209"/>
        <v>0</v>
      </c>
      <c r="X1215" s="5">
        <f t="shared" si="210"/>
        <v>0</v>
      </c>
      <c r="Y1215" s="5">
        <f t="shared" si="211"/>
        <v>2.4300000000000002</v>
      </c>
      <c r="Z1215" s="5">
        <f t="shared" si="212"/>
        <v>-2.8350000000000004</v>
      </c>
      <c r="AA1215" s="5">
        <f t="shared" si="213"/>
        <v>0.27</v>
      </c>
      <c r="AB1215" s="5">
        <f t="shared" si="214"/>
        <v>0.13500000000000023</v>
      </c>
    </row>
    <row r="1216" spans="1:28" x14ac:dyDescent="0.55000000000000004">
      <c r="A1216" s="3" t="s">
        <v>79</v>
      </c>
      <c r="B1216" s="3" t="s">
        <v>2228</v>
      </c>
      <c r="C1216" t="s">
        <v>66</v>
      </c>
      <c r="D1216" s="3" t="s">
        <v>36</v>
      </c>
      <c r="E1216" s="3" t="s">
        <v>36</v>
      </c>
      <c r="F1216" s="3" t="s">
        <v>77</v>
      </c>
      <c r="G1216" s="5">
        <v>0.77500000000000002</v>
      </c>
      <c r="H1216">
        <v>4</v>
      </c>
      <c r="I1216" s="5">
        <v>4.0750000000000002</v>
      </c>
      <c r="J1216" s="5">
        <v>1.01875</v>
      </c>
      <c r="K1216">
        <v>850</v>
      </c>
      <c r="L1216" s="15">
        <v>4.7058823529411804E-3</v>
      </c>
      <c r="M1216" s="13">
        <v>3.2167058823529402</v>
      </c>
      <c r="N1216" s="15">
        <v>0</v>
      </c>
      <c r="O1216" s="5">
        <v>0</v>
      </c>
      <c r="P1216" s="5">
        <v>0</v>
      </c>
      <c r="Q1216" s="5">
        <f t="shared" si="204"/>
        <v>4.0750000000000002</v>
      </c>
      <c r="R1216" s="5">
        <f t="shared" si="205"/>
        <v>-4.0750000000000002</v>
      </c>
      <c r="S1216" s="15">
        <f t="shared" si="206"/>
        <v>-1</v>
      </c>
      <c r="T1216">
        <v>0</v>
      </c>
      <c r="U1216" s="5" t="str">
        <f t="shared" si="207"/>
        <v>NA</v>
      </c>
      <c r="V1216" s="15">
        <f t="shared" si="208"/>
        <v>0</v>
      </c>
      <c r="W1216" s="15">
        <f t="shared" si="209"/>
        <v>0</v>
      </c>
      <c r="X1216" s="5">
        <f t="shared" si="210"/>
        <v>0</v>
      </c>
      <c r="Y1216" s="5">
        <f t="shared" si="211"/>
        <v>3.6675000000000004</v>
      </c>
      <c r="Z1216" s="5">
        <f t="shared" si="212"/>
        <v>-4.2787500000000005</v>
      </c>
      <c r="AA1216" s="5">
        <f t="shared" si="213"/>
        <v>0.40749999999999975</v>
      </c>
      <c r="AB1216" s="5">
        <f t="shared" si="214"/>
        <v>0.20375000000000032</v>
      </c>
    </row>
    <row r="1217" spans="1:28" x14ac:dyDescent="0.55000000000000004">
      <c r="A1217" s="3" t="s">
        <v>79</v>
      </c>
      <c r="B1217" s="3" t="s">
        <v>2230</v>
      </c>
      <c r="C1217" t="s">
        <v>31</v>
      </c>
      <c r="D1217" s="3" t="s">
        <v>36</v>
      </c>
      <c r="E1217" s="3" t="s">
        <v>36</v>
      </c>
      <c r="F1217" s="3" t="s">
        <v>77</v>
      </c>
      <c r="G1217" s="5">
        <v>0.77500000000000002</v>
      </c>
      <c r="H1217">
        <v>6</v>
      </c>
      <c r="I1217" s="5">
        <v>4.9999999499999994</v>
      </c>
      <c r="J1217" s="5">
        <v>0.8333333249999999</v>
      </c>
      <c r="K1217">
        <v>763</v>
      </c>
      <c r="L1217" s="15">
        <v>7.86369593709043E-3</v>
      </c>
      <c r="M1217" s="13">
        <v>2.5214941022280501</v>
      </c>
      <c r="N1217" s="15">
        <v>0</v>
      </c>
      <c r="O1217" s="5">
        <v>0</v>
      </c>
      <c r="P1217" s="5">
        <v>0</v>
      </c>
      <c r="Q1217" s="5">
        <f t="shared" si="204"/>
        <v>4.9999999499999994</v>
      </c>
      <c r="R1217" s="5">
        <f t="shared" si="205"/>
        <v>-4.9999999499999994</v>
      </c>
      <c r="S1217" s="15">
        <f t="shared" si="206"/>
        <v>-1</v>
      </c>
      <c r="T1217">
        <v>0</v>
      </c>
      <c r="U1217" s="5" t="str">
        <f t="shared" si="207"/>
        <v>NA</v>
      </c>
      <c r="V1217" s="15">
        <f t="shared" si="208"/>
        <v>0</v>
      </c>
      <c r="W1217" s="15">
        <f t="shared" si="209"/>
        <v>0</v>
      </c>
      <c r="X1217" s="5">
        <f t="shared" si="210"/>
        <v>0</v>
      </c>
      <c r="Y1217" s="5">
        <f t="shared" si="211"/>
        <v>4.4999999549999998</v>
      </c>
      <c r="Z1217" s="5">
        <f t="shared" si="212"/>
        <v>-5.2499999474999992</v>
      </c>
      <c r="AA1217" s="5">
        <f t="shared" si="213"/>
        <v>0.49999999499999959</v>
      </c>
      <c r="AB1217" s="5">
        <f t="shared" si="214"/>
        <v>0.24999999749999979</v>
      </c>
    </row>
    <row r="1218" spans="1:28" x14ac:dyDescent="0.55000000000000004">
      <c r="A1218" s="3" t="s">
        <v>79</v>
      </c>
      <c r="B1218" s="3" t="s">
        <v>2232</v>
      </c>
      <c r="C1218" t="s">
        <v>31</v>
      </c>
      <c r="D1218" s="3" t="s">
        <v>36</v>
      </c>
      <c r="E1218" s="3" t="s">
        <v>36</v>
      </c>
      <c r="F1218" s="3" t="s">
        <v>77</v>
      </c>
      <c r="G1218" s="5">
        <v>0.77500000000000002</v>
      </c>
      <c r="H1218">
        <v>11</v>
      </c>
      <c r="I1218" s="5">
        <v>6.0624999874999999</v>
      </c>
      <c r="J1218" s="5">
        <v>0.55113636249999998</v>
      </c>
      <c r="K1218">
        <v>280</v>
      </c>
      <c r="L1218" s="15">
        <v>3.9285714285714299E-2</v>
      </c>
      <c r="M1218" s="13">
        <v>2.0789285714285701</v>
      </c>
      <c r="N1218" s="15">
        <v>0</v>
      </c>
      <c r="O1218" s="5">
        <v>0</v>
      </c>
      <c r="P1218" s="5">
        <v>0</v>
      </c>
      <c r="Q1218" s="5">
        <f t="shared" ref="Q1218:Q1281" si="215">I1218</f>
        <v>6.0624999874999999</v>
      </c>
      <c r="R1218" s="5">
        <f t="shared" ref="R1218:R1281" si="216">P1218-Q1218</f>
        <v>-6.0624999874999999</v>
      </c>
      <c r="S1218" s="15">
        <f t="shared" ref="S1218:S1281" si="217">IF(Q1218=0,0,(P1218-Q1218)/Q1218)</f>
        <v>-1</v>
      </c>
      <c r="T1218">
        <v>0</v>
      </c>
      <c r="U1218" s="5" t="str">
        <f t="shared" ref="U1218:U1281" si="218">IF(T1218=0,"NA",P1218/T1218)</f>
        <v>NA</v>
      </c>
      <c r="V1218" s="15">
        <f t="shared" si="208"/>
        <v>0</v>
      </c>
      <c r="W1218" s="15">
        <f t="shared" si="209"/>
        <v>0</v>
      </c>
      <c r="X1218" s="5">
        <f t="shared" si="210"/>
        <v>0</v>
      </c>
      <c r="Y1218" s="5">
        <f t="shared" si="211"/>
        <v>5.4562499887499998</v>
      </c>
      <c r="Z1218" s="5">
        <f t="shared" si="212"/>
        <v>-6.3656249868749999</v>
      </c>
      <c r="AA1218" s="5">
        <f t="shared" si="213"/>
        <v>0.60624999875000007</v>
      </c>
      <c r="AB1218" s="5">
        <f t="shared" si="214"/>
        <v>0.30312499937500004</v>
      </c>
    </row>
    <row r="1219" spans="1:28" x14ac:dyDescent="0.55000000000000004">
      <c r="A1219" s="3" t="s">
        <v>79</v>
      </c>
      <c r="B1219" s="3" t="s">
        <v>2234</v>
      </c>
      <c r="C1219" t="s">
        <v>31</v>
      </c>
      <c r="D1219" s="3" t="s">
        <v>36</v>
      </c>
      <c r="E1219" s="3" t="s">
        <v>36</v>
      </c>
      <c r="F1219" s="3" t="s">
        <v>77</v>
      </c>
      <c r="G1219" s="5">
        <v>0.77500000000000002</v>
      </c>
      <c r="H1219">
        <v>12</v>
      </c>
      <c r="I1219" s="5">
        <v>10.5375</v>
      </c>
      <c r="J1219" s="5">
        <v>0.87812500000000004</v>
      </c>
      <c r="K1219">
        <v>257</v>
      </c>
      <c r="L1219" s="15">
        <v>4.66926070038911E-2</v>
      </c>
      <c r="M1219" s="13">
        <v>1.9147859922179</v>
      </c>
      <c r="N1219" s="15">
        <v>0</v>
      </c>
      <c r="O1219" s="5">
        <v>0</v>
      </c>
      <c r="P1219" s="5">
        <v>0</v>
      </c>
      <c r="Q1219" s="5">
        <f t="shared" si="215"/>
        <v>10.5375</v>
      </c>
      <c r="R1219" s="5">
        <f t="shared" si="216"/>
        <v>-10.5375</v>
      </c>
      <c r="S1219" s="15">
        <f t="shared" si="217"/>
        <v>-1</v>
      </c>
      <c r="T1219">
        <v>0</v>
      </c>
      <c r="U1219" s="5" t="str">
        <f t="shared" si="218"/>
        <v>NA</v>
      </c>
      <c r="V1219" s="15">
        <f t="shared" ref="V1219:V1282" si="219">(L1219*N1219)</f>
        <v>0</v>
      </c>
      <c r="W1219" s="15">
        <f t="shared" ref="W1219:W1282" si="220">IF(P1219=0,0,R1219/P1219)</f>
        <v>0</v>
      </c>
      <c r="X1219" s="5">
        <f t="shared" ref="X1219:X1282" si="221">IF(T1219=0,0,Q1219/T1219)</f>
        <v>0</v>
      </c>
      <c r="Y1219" s="5">
        <f t="shared" ref="Y1219:Y1282" si="222">Q1219*0.9</f>
        <v>9.4837500000000006</v>
      </c>
      <c r="Z1219" s="5">
        <f t="shared" ref="Z1219:Z1282" si="223">R1219*1.05</f>
        <v>-11.064375</v>
      </c>
      <c r="AA1219" s="5">
        <f t="shared" ref="AA1219:AA1282" si="224">Q1219-Y1219</f>
        <v>1.0537499999999991</v>
      </c>
      <c r="AB1219" s="5">
        <f t="shared" ref="AB1219:AB1282" si="225">R1219-Z1219</f>
        <v>0.52687500000000043</v>
      </c>
    </row>
    <row r="1220" spans="1:28" x14ac:dyDescent="0.55000000000000004">
      <c r="A1220" s="3" t="s">
        <v>79</v>
      </c>
      <c r="B1220" s="3" t="s">
        <v>2236</v>
      </c>
      <c r="C1220" t="s">
        <v>31</v>
      </c>
      <c r="D1220" s="3" t="s">
        <v>36</v>
      </c>
      <c r="E1220" s="3" t="s">
        <v>36</v>
      </c>
      <c r="F1220" s="3" t="s">
        <v>77</v>
      </c>
      <c r="G1220" s="5">
        <v>0.77500000000000002</v>
      </c>
      <c r="H1220">
        <v>16</v>
      </c>
      <c r="I1220" s="5">
        <v>18.0625</v>
      </c>
      <c r="J1220" s="5">
        <v>1.12890625</v>
      </c>
      <c r="K1220">
        <v>1294</v>
      </c>
      <c r="L1220" s="15">
        <v>1.2364760432766599E-2</v>
      </c>
      <c r="M1220" s="13">
        <v>3.2941267387944402</v>
      </c>
      <c r="N1220" s="15">
        <v>0</v>
      </c>
      <c r="O1220" s="5">
        <v>0</v>
      </c>
      <c r="P1220" s="5">
        <v>0</v>
      </c>
      <c r="Q1220" s="5">
        <f t="shared" si="215"/>
        <v>18.0625</v>
      </c>
      <c r="R1220" s="5">
        <f t="shared" si="216"/>
        <v>-18.0625</v>
      </c>
      <c r="S1220" s="15">
        <f t="shared" si="217"/>
        <v>-1</v>
      </c>
      <c r="T1220">
        <v>0</v>
      </c>
      <c r="U1220" s="5" t="str">
        <f t="shared" si="218"/>
        <v>NA</v>
      </c>
      <c r="V1220" s="15">
        <f t="shared" si="219"/>
        <v>0</v>
      </c>
      <c r="W1220" s="15">
        <f t="shared" si="220"/>
        <v>0</v>
      </c>
      <c r="X1220" s="5">
        <f t="shared" si="221"/>
        <v>0</v>
      </c>
      <c r="Y1220" s="5">
        <f t="shared" si="222"/>
        <v>16.256250000000001</v>
      </c>
      <c r="Z1220" s="5">
        <f t="shared" si="223"/>
        <v>-18.965624999999999</v>
      </c>
      <c r="AA1220" s="5">
        <f t="shared" si="224"/>
        <v>1.8062499999999986</v>
      </c>
      <c r="AB1220" s="5">
        <f t="shared" si="225"/>
        <v>0.90312499999999929</v>
      </c>
    </row>
    <row r="1221" spans="1:28" x14ac:dyDescent="0.55000000000000004">
      <c r="A1221" s="3" t="s">
        <v>79</v>
      </c>
      <c r="B1221" s="3" t="s">
        <v>2238</v>
      </c>
      <c r="C1221" t="s">
        <v>31</v>
      </c>
      <c r="D1221" s="3" t="s">
        <v>36</v>
      </c>
      <c r="E1221" s="3" t="s">
        <v>36</v>
      </c>
      <c r="F1221" s="3" t="s">
        <v>77</v>
      </c>
      <c r="G1221" s="5">
        <v>0.77500000000000002</v>
      </c>
      <c r="H1221">
        <v>29</v>
      </c>
      <c r="I1221" s="5">
        <v>29.224999762499998</v>
      </c>
      <c r="J1221" s="5">
        <v>1.0077586125</v>
      </c>
      <c r="K1221">
        <v>361</v>
      </c>
      <c r="L1221" s="15">
        <v>8.0332409972299193E-2</v>
      </c>
      <c r="M1221" s="13">
        <v>2.1952908587257598</v>
      </c>
      <c r="N1221" s="15">
        <v>0</v>
      </c>
      <c r="O1221" s="5">
        <v>0</v>
      </c>
      <c r="P1221" s="5">
        <v>0</v>
      </c>
      <c r="Q1221" s="5">
        <f t="shared" si="215"/>
        <v>29.224999762499998</v>
      </c>
      <c r="R1221" s="5">
        <f t="shared" si="216"/>
        <v>-29.224999762499998</v>
      </c>
      <c r="S1221" s="15">
        <f t="shared" si="217"/>
        <v>-1</v>
      </c>
      <c r="T1221">
        <v>0</v>
      </c>
      <c r="U1221" s="5" t="str">
        <f t="shared" si="218"/>
        <v>NA</v>
      </c>
      <c r="V1221" s="15">
        <f t="shared" si="219"/>
        <v>0</v>
      </c>
      <c r="W1221" s="15">
        <f t="shared" si="220"/>
        <v>0</v>
      </c>
      <c r="X1221" s="5">
        <f t="shared" si="221"/>
        <v>0</v>
      </c>
      <c r="Y1221" s="5">
        <f t="shared" si="222"/>
        <v>26.302499786249999</v>
      </c>
      <c r="Z1221" s="5">
        <f t="shared" si="223"/>
        <v>-30.686249750624999</v>
      </c>
      <c r="AA1221" s="5">
        <f t="shared" si="224"/>
        <v>2.9224999762499984</v>
      </c>
      <c r="AB1221" s="5">
        <f t="shared" si="225"/>
        <v>1.461249988125001</v>
      </c>
    </row>
    <row r="1222" spans="1:28" x14ac:dyDescent="0.55000000000000004">
      <c r="A1222" s="3" t="s">
        <v>79</v>
      </c>
      <c r="B1222" s="3" t="s">
        <v>2240</v>
      </c>
      <c r="C1222" t="s">
        <v>31</v>
      </c>
      <c r="D1222" s="3" t="s">
        <v>36</v>
      </c>
      <c r="E1222" s="3" t="s">
        <v>36</v>
      </c>
      <c r="F1222" s="3" t="s">
        <v>77</v>
      </c>
      <c r="G1222" s="5">
        <v>0.77500000000000002</v>
      </c>
      <c r="H1222">
        <v>33</v>
      </c>
      <c r="I1222" s="5">
        <v>35.737499737500002</v>
      </c>
      <c r="J1222" s="5">
        <v>1.0829545375</v>
      </c>
      <c r="K1222">
        <v>1060</v>
      </c>
      <c r="L1222" s="15">
        <v>3.1132075471698099E-2</v>
      </c>
      <c r="M1222" s="13">
        <v>2.44528301886792</v>
      </c>
      <c r="N1222" s="15">
        <v>0</v>
      </c>
      <c r="O1222" s="5">
        <v>0</v>
      </c>
      <c r="P1222" s="5">
        <v>0</v>
      </c>
      <c r="Q1222" s="5">
        <f t="shared" si="215"/>
        <v>35.737499737500002</v>
      </c>
      <c r="R1222" s="5">
        <f t="shared" si="216"/>
        <v>-35.737499737500002</v>
      </c>
      <c r="S1222" s="15">
        <f t="shared" si="217"/>
        <v>-1</v>
      </c>
      <c r="T1222">
        <v>0</v>
      </c>
      <c r="U1222" s="5" t="str">
        <f t="shared" si="218"/>
        <v>NA</v>
      </c>
      <c r="V1222" s="15">
        <f t="shared" si="219"/>
        <v>0</v>
      </c>
      <c r="W1222" s="15">
        <f t="shared" si="220"/>
        <v>0</v>
      </c>
      <c r="X1222" s="5">
        <f t="shared" si="221"/>
        <v>0</v>
      </c>
      <c r="Y1222" s="5">
        <f t="shared" si="222"/>
        <v>32.163749763750005</v>
      </c>
      <c r="Z1222" s="5">
        <f t="shared" si="223"/>
        <v>-37.524374724375001</v>
      </c>
      <c r="AA1222" s="5">
        <f t="shared" si="224"/>
        <v>3.5737499737499974</v>
      </c>
      <c r="AB1222" s="5">
        <f t="shared" si="225"/>
        <v>1.7868749868749987</v>
      </c>
    </row>
    <row r="1223" spans="1:28" x14ac:dyDescent="0.55000000000000004">
      <c r="A1223" s="3" t="s">
        <v>28</v>
      </c>
      <c r="B1223" s="3" t="s">
        <v>281</v>
      </c>
      <c r="C1223" t="s">
        <v>31</v>
      </c>
      <c r="D1223" s="3" t="s">
        <v>32</v>
      </c>
      <c r="E1223" s="3" t="s">
        <v>467</v>
      </c>
      <c r="F1223" s="3" t="s">
        <v>35</v>
      </c>
      <c r="G1223" s="5">
        <v>0.77500000000000002</v>
      </c>
      <c r="H1223">
        <v>15</v>
      </c>
      <c r="I1223" s="5">
        <v>9.1374999375000012</v>
      </c>
      <c r="J1223" s="5">
        <v>0.60916666250000007</v>
      </c>
      <c r="K1223">
        <v>658</v>
      </c>
      <c r="L1223" s="15">
        <v>2.2796352583586602E-2</v>
      </c>
      <c r="M1223" s="13">
        <v>5.0008206686930103</v>
      </c>
      <c r="N1223" s="15">
        <v>0</v>
      </c>
      <c r="O1223" s="5">
        <v>0</v>
      </c>
      <c r="P1223" s="5">
        <v>0</v>
      </c>
      <c r="Q1223" s="5">
        <f t="shared" si="215"/>
        <v>9.1374999375000012</v>
      </c>
      <c r="R1223" s="5">
        <f t="shared" si="216"/>
        <v>-9.1374999375000012</v>
      </c>
      <c r="S1223" s="15">
        <f t="shared" si="217"/>
        <v>-1</v>
      </c>
      <c r="T1223">
        <v>0</v>
      </c>
      <c r="U1223" s="5" t="str">
        <f t="shared" si="218"/>
        <v>NA</v>
      </c>
      <c r="V1223" s="15">
        <f t="shared" si="219"/>
        <v>0</v>
      </c>
      <c r="W1223" s="15">
        <f t="shared" si="220"/>
        <v>0</v>
      </c>
      <c r="X1223" s="5">
        <f t="shared" si="221"/>
        <v>0</v>
      </c>
      <c r="Y1223" s="5">
        <f t="shared" si="222"/>
        <v>8.2237499437500006</v>
      </c>
      <c r="Z1223" s="5">
        <f t="shared" si="223"/>
        <v>-9.5943749343750024</v>
      </c>
      <c r="AA1223" s="5">
        <f t="shared" si="224"/>
        <v>0.91374999375000066</v>
      </c>
      <c r="AB1223" s="5">
        <f t="shared" si="225"/>
        <v>0.45687499687500122</v>
      </c>
    </row>
    <row r="1224" spans="1:28" x14ac:dyDescent="0.55000000000000004">
      <c r="A1224" s="3" t="s">
        <v>79</v>
      </c>
      <c r="B1224" s="3" t="s">
        <v>2243</v>
      </c>
      <c r="C1224" t="s">
        <v>66</v>
      </c>
      <c r="D1224" s="3" t="s">
        <v>36</v>
      </c>
      <c r="E1224" s="3" t="s">
        <v>36</v>
      </c>
      <c r="F1224" s="3" t="s">
        <v>77</v>
      </c>
      <c r="G1224" s="5">
        <v>0.78749999999999998</v>
      </c>
      <c r="H1224">
        <v>1</v>
      </c>
      <c r="I1224" s="5">
        <v>3.0249999999999999</v>
      </c>
      <c r="J1224" s="5">
        <v>3.0249999999999999</v>
      </c>
      <c r="K1224">
        <v>420</v>
      </c>
      <c r="L1224" s="15">
        <v>2.3809523809523799E-3</v>
      </c>
      <c r="M1224" s="13">
        <v>4.5271428571428602</v>
      </c>
      <c r="N1224" s="15">
        <v>0</v>
      </c>
      <c r="O1224" s="5">
        <v>0</v>
      </c>
      <c r="P1224" s="5">
        <v>0</v>
      </c>
      <c r="Q1224" s="5">
        <f t="shared" si="215"/>
        <v>3.0249999999999999</v>
      </c>
      <c r="R1224" s="5">
        <f t="shared" si="216"/>
        <v>-3.0249999999999999</v>
      </c>
      <c r="S1224" s="15">
        <f t="shared" si="217"/>
        <v>-1</v>
      </c>
      <c r="T1224">
        <v>0</v>
      </c>
      <c r="U1224" s="5" t="str">
        <f t="shared" si="218"/>
        <v>NA</v>
      </c>
      <c r="V1224" s="15">
        <f t="shared" si="219"/>
        <v>0</v>
      </c>
      <c r="W1224" s="15">
        <f t="shared" si="220"/>
        <v>0</v>
      </c>
      <c r="X1224" s="5">
        <f t="shared" si="221"/>
        <v>0</v>
      </c>
      <c r="Y1224" s="5">
        <f t="shared" si="222"/>
        <v>2.7225000000000001</v>
      </c>
      <c r="Z1224" s="5">
        <f t="shared" si="223"/>
        <v>-3.17625</v>
      </c>
      <c r="AA1224" s="5">
        <f t="shared" si="224"/>
        <v>0.30249999999999977</v>
      </c>
      <c r="AB1224" s="5">
        <f t="shared" si="225"/>
        <v>0.15125000000000011</v>
      </c>
    </row>
    <row r="1225" spans="1:28" x14ac:dyDescent="0.55000000000000004">
      <c r="A1225" s="3" t="s">
        <v>79</v>
      </c>
      <c r="B1225" s="3" t="s">
        <v>2245</v>
      </c>
      <c r="C1225" t="s">
        <v>31</v>
      </c>
      <c r="D1225" s="3" t="s">
        <v>36</v>
      </c>
      <c r="E1225" s="3" t="s">
        <v>36</v>
      </c>
      <c r="F1225" s="3" t="s">
        <v>77</v>
      </c>
      <c r="G1225" s="5">
        <v>0.78749999999999998</v>
      </c>
      <c r="H1225">
        <v>24</v>
      </c>
      <c r="I1225" s="5">
        <v>13.3125</v>
      </c>
      <c r="J1225" s="5">
        <v>0.5546875</v>
      </c>
      <c r="K1225">
        <v>6468</v>
      </c>
      <c r="L1225" s="15">
        <v>3.7105751391465695E-3</v>
      </c>
      <c r="M1225" s="13">
        <v>1.9281694495980199</v>
      </c>
      <c r="N1225" s="15">
        <v>0</v>
      </c>
      <c r="O1225" s="5">
        <v>0</v>
      </c>
      <c r="P1225" s="5">
        <v>0</v>
      </c>
      <c r="Q1225" s="5">
        <f t="shared" si="215"/>
        <v>13.3125</v>
      </c>
      <c r="R1225" s="5">
        <f t="shared" si="216"/>
        <v>-13.3125</v>
      </c>
      <c r="S1225" s="15">
        <f t="shared" si="217"/>
        <v>-1</v>
      </c>
      <c r="T1225">
        <v>0</v>
      </c>
      <c r="U1225" s="5" t="str">
        <f t="shared" si="218"/>
        <v>NA</v>
      </c>
      <c r="V1225" s="15">
        <f t="shared" si="219"/>
        <v>0</v>
      </c>
      <c r="W1225" s="15">
        <f t="shared" si="220"/>
        <v>0</v>
      </c>
      <c r="X1225" s="5">
        <f t="shared" si="221"/>
        <v>0</v>
      </c>
      <c r="Y1225" s="5">
        <f t="shared" si="222"/>
        <v>11.981250000000001</v>
      </c>
      <c r="Z1225" s="5">
        <f t="shared" si="223"/>
        <v>-13.978125</v>
      </c>
      <c r="AA1225" s="5">
        <f t="shared" si="224"/>
        <v>1.3312499999999989</v>
      </c>
      <c r="AB1225" s="5">
        <f t="shared" si="225"/>
        <v>0.66562500000000036</v>
      </c>
    </row>
    <row r="1226" spans="1:28" x14ac:dyDescent="0.55000000000000004">
      <c r="A1226" s="3" t="s">
        <v>79</v>
      </c>
      <c r="B1226" s="3" t="s">
        <v>2247</v>
      </c>
      <c r="C1226" t="s">
        <v>66</v>
      </c>
      <c r="D1226" s="3" t="s">
        <v>36</v>
      </c>
      <c r="E1226" s="3" t="s">
        <v>36</v>
      </c>
      <c r="F1226" s="3" t="s">
        <v>77</v>
      </c>
      <c r="G1226" s="5">
        <v>0.78749999999999998</v>
      </c>
      <c r="H1226">
        <v>118</v>
      </c>
      <c r="I1226" s="5">
        <v>80.049999350000007</v>
      </c>
      <c r="J1226" s="5">
        <v>0.678389825</v>
      </c>
      <c r="K1226">
        <v>75104</v>
      </c>
      <c r="L1226" s="15">
        <v>1.5711546655304601E-3</v>
      </c>
      <c r="M1226" s="13">
        <v>2.4266124307626802</v>
      </c>
      <c r="N1226" s="15">
        <v>0</v>
      </c>
      <c r="O1226" s="5">
        <v>0</v>
      </c>
      <c r="P1226" s="5">
        <v>0</v>
      </c>
      <c r="Q1226" s="5">
        <f t="shared" si="215"/>
        <v>80.049999350000007</v>
      </c>
      <c r="R1226" s="5">
        <f t="shared" si="216"/>
        <v>-80.049999350000007</v>
      </c>
      <c r="S1226" s="15">
        <f t="shared" si="217"/>
        <v>-1</v>
      </c>
      <c r="T1226">
        <v>0</v>
      </c>
      <c r="U1226" s="5" t="str">
        <f t="shared" si="218"/>
        <v>NA</v>
      </c>
      <c r="V1226" s="15">
        <f t="shared" si="219"/>
        <v>0</v>
      </c>
      <c r="W1226" s="15">
        <f t="shared" si="220"/>
        <v>0</v>
      </c>
      <c r="X1226" s="5">
        <f t="shared" si="221"/>
        <v>0</v>
      </c>
      <c r="Y1226" s="5">
        <f t="shared" si="222"/>
        <v>72.044999415000007</v>
      </c>
      <c r="Z1226" s="5">
        <f t="shared" si="223"/>
        <v>-84.052499317500008</v>
      </c>
      <c r="AA1226" s="5">
        <f t="shared" si="224"/>
        <v>8.0049999350000007</v>
      </c>
      <c r="AB1226" s="5">
        <f t="shared" si="225"/>
        <v>4.0024999675000004</v>
      </c>
    </row>
    <row r="1227" spans="1:28" x14ac:dyDescent="0.55000000000000004">
      <c r="A1227" s="3" t="s">
        <v>79</v>
      </c>
      <c r="B1227" s="3" t="s">
        <v>2249</v>
      </c>
      <c r="C1227" t="s">
        <v>66</v>
      </c>
      <c r="D1227" s="3" t="s">
        <v>36</v>
      </c>
      <c r="E1227" s="3" t="s">
        <v>36</v>
      </c>
      <c r="F1227" s="3" t="s">
        <v>77</v>
      </c>
      <c r="G1227" s="5">
        <v>0.78749999999999998</v>
      </c>
      <c r="H1227">
        <v>710</v>
      </c>
      <c r="I1227" s="5">
        <v>757.42499137499999</v>
      </c>
      <c r="J1227" s="5">
        <v>1.0667957625</v>
      </c>
      <c r="K1227">
        <v>285198</v>
      </c>
      <c r="L1227" s="15">
        <v>2.4894985238325699E-3</v>
      </c>
      <c r="M1227" s="13">
        <v>4.0272817481188499</v>
      </c>
      <c r="N1227" s="15">
        <v>0</v>
      </c>
      <c r="O1227" s="5">
        <v>0</v>
      </c>
      <c r="P1227" s="5">
        <v>0</v>
      </c>
      <c r="Q1227" s="5">
        <f t="shared" si="215"/>
        <v>757.42499137499999</v>
      </c>
      <c r="R1227" s="5">
        <f t="shared" si="216"/>
        <v>-757.42499137499999</v>
      </c>
      <c r="S1227" s="15">
        <f t="shared" si="217"/>
        <v>-1</v>
      </c>
      <c r="T1227">
        <v>0</v>
      </c>
      <c r="U1227" s="5" t="str">
        <f t="shared" si="218"/>
        <v>NA</v>
      </c>
      <c r="V1227" s="15">
        <f t="shared" si="219"/>
        <v>0</v>
      </c>
      <c r="W1227" s="15">
        <f t="shared" si="220"/>
        <v>0</v>
      </c>
      <c r="X1227" s="5">
        <f t="shared" si="221"/>
        <v>0</v>
      </c>
      <c r="Y1227" s="5">
        <f t="shared" si="222"/>
        <v>681.68249223750001</v>
      </c>
      <c r="Z1227" s="5">
        <f t="shared" si="223"/>
        <v>-795.29624094375004</v>
      </c>
      <c r="AA1227" s="5">
        <f t="shared" si="224"/>
        <v>75.742499137499976</v>
      </c>
      <c r="AB1227" s="5">
        <f t="shared" si="225"/>
        <v>37.871249568750045</v>
      </c>
    </row>
    <row r="1228" spans="1:28" x14ac:dyDescent="0.55000000000000004">
      <c r="A1228" s="3" t="s">
        <v>63</v>
      </c>
      <c r="B1228" s="3" t="s">
        <v>1569</v>
      </c>
      <c r="C1228" t="s">
        <v>31</v>
      </c>
      <c r="D1228" s="3" t="s">
        <v>36</v>
      </c>
      <c r="E1228" s="3" t="s">
        <v>36</v>
      </c>
      <c r="F1228" s="3" t="s">
        <v>67</v>
      </c>
      <c r="G1228" s="5">
        <v>0.8</v>
      </c>
      <c r="H1228">
        <v>22</v>
      </c>
      <c r="I1228" s="5">
        <v>19.224999749999998</v>
      </c>
      <c r="J1228" s="5">
        <v>0.87386362499999992</v>
      </c>
      <c r="K1228">
        <v>271</v>
      </c>
      <c r="L1228" s="15">
        <v>8.1180811808118106E-2</v>
      </c>
      <c r="M1228" s="13">
        <v>2.7915129151291498</v>
      </c>
      <c r="N1228" s="15">
        <v>0</v>
      </c>
      <c r="O1228" s="5">
        <v>0</v>
      </c>
      <c r="P1228" s="5">
        <v>0</v>
      </c>
      <c r="Q1228" s="5">
        <f t="shared" si="215"/>
        <v>19.224999749999998</v>
      </c>
      <c r="R1228" s="5">
        <f t="shared" si="216"/>
        <v>-19.224999749999998</v>
      </c>
      <c r="S1228" s="15">
        <f t="shared" si="217"/>
        <v>-1</v>
      </c>
      <c r="T1228">
        <v>0</v>
      </c>
      <c r="U1228" s="5" t="str">
        <f t="shared" si="218"/>
        <v>NA</v>
      </c>
      <c r="V1228" s="15">
        <f t="shared" si="219"/>
        <v>0</v>
      </c>
      <c r="W1228" s="15">
        <f t="shared" si="220"/>
        <v>0</v>
      </c>
      <c r="X1228" s="5">
        <f t="shared" si="221"/>
        <v>0</v>
      </c>
      <c r="Y1228" s="5">
        <f t="shared" si="222"/>
        <v>17.302499774999998</v>
      </c>
      <c r="Z1228" s="5">
        <f t="shared" si="223"/>
        <v>-20.186249737499999</v>
      </c>
      <c r="AA1228" s="5">
        <f t="shared" si="224"/>
        <v>1.9224999750000009</v>
      </c>
      <c r="AB1228" s="5">
        <f t="shared" si="225"/>
        <v>0.96124998750000046</v>
      </c>
    </row>
    <row r="1229" spans="1:28" x14ac:dyDescent="0.55000000000000004">
      <c r="A1229" s="3" t="s">
        <v>63</v>
      </c>
      <c r="B1229" s="3" t="s">
        <v>276</v>
      </c>
      <c r="C1229" t="s">
        <v>31</v>
      </c>
      <c r="D1229" s="3" t="s">
        <v>36</v>
      </c>
      <c r="E1229" s="3" t="s">
        <v>36</v>
      </c>
      <c r="F1229" s="3" t="s">
        <v>67</v>
      </c>
      <c r="G1229" s="5">
        <v>0.8</v>
      </c>
      <c r="H1229">
        <v>253</v>
      </c>
      <c r="I1229" s="5">
        <v>237.9249981625</v>
      </c>
      <c r="J1229" s="5">
        <v>0.94041501250000004</v>
      </c>
      <c r="K1229">
        <v>34116</v>
      </c>
      <c r="L1229" s="15">
        <v>7.4158752491499591E-3</v>
      </c>
      <c r="M1229" s="13">
        <v>1.61099190995427</v>
      </c>
      <c r="N1229" s="15">
        <v>0</v>
      </c>
      <c r="O1229" s="5">
        <v>0</v>
      </c>
      <c r="P1229" s="5">
        <v>0</v>
      </c>
      <c r="Q1229" s="5">
        <f t="shared" si="215"/>
        <v>237.9249981625</v>
      </c>
      <c r="R1229" s="5">
        <f t="shared" si="216"/>
        <v>-237.9249981625</v>
      </c>
      <c r="S1229" s="15">
        <f t="shared" si="217"/>
        <v>-1</v>
      </c>
      <c r="T1229">
        <v>0</v>
      </c>
      <c r="U1229" s="5" t="str">
        <f t="shared" si="218"/>
        <v>NA</v>
      </c>
      <c r="V1229" s="15">
        <f t="shared" si="219"/>
        <v>0</v>
      </c>
      <c r="W1229" s="15">
        <f t="shared" si="220"/>
        <v>0</v>
      </c>
      <c r="X1229" s="5">
        <f t="shared" si="221"/>
        <v>0</v>
      </c>
      <c r="Y1229" s="5">
        <f t="shared" si="222"/>
        <v>214.13249834625</v>
      </c>
      <c r="Z1229" s="5">
        <f t="shared" si="223"/>
        <v>-249.82124807062502</v>
      </c>
      <c r="AA1229" s="5">
        <f t="shared" si="224"/>
        <v>23.79249981625</v>
      </c>
      <c r="AB1229" s="5">
        <f t="shared" si="225"/>
        <v>11.896249908125014</v>
      </c>
    </row>
    <row r="1230" spans="1:28" x14ac:dyDescent="0.55000000000000004">
      <c r="A1230" s="3" t="s">
        <v>79</v>
      </c>
      <c r="B1230" s="3" t="s">
        <v>2253</v>
      </c>
      <c r="C1230" t="s">
        <v>31</v>
      </c>
      <c r="D1230" s="3" t="s">
        <v>36</v>
      </c>
      <c r="E1230" s="3" t="s">
        <v>36</v>
      </c>
      <c r="F1230" s="3" t="s">
        <v>77</v>
      </c>
      <c r="G1230" s="5">
        <v>0.8</v>
      </c>
      <c r="H1230">
        <v>8</v>
      </c>
      <c r="I1230" s="5">
        <v>10.6</v>
      </c>
      <c r="J1230" s="5">
        <v>1.325</v>
      </c>
      <c r="K1230">
        <v>147</v>
      </c>
      <c r="L1230" s="15">
        <v>5.4421768707482998E-2</v>
      </c>
      <c r="M1230" s="13">
        <v>2.3394557823129301</v>
      </c>
      <c r="N1230" s="15">
        <v>0</v>
      </c>
      <c r="O1230" s="5">
        <v>0</v>
      </c>
      <c r="P1230" s="5">
        <v>0</v>
      </c>
      <c r="Q1230" s="5">
        <f t="shared" si="215"/>
        <v>10.6</v>
      </c>
      <c r="R1230" s="5">
        <f t="shared" si="216"/>
        <v>-10.6</v>
      </c>
      <c r="S1230" s="15">
        <f t="shared" si="217"/>
        <v>-1</v>
      </c>
      <c r="T1230">
        <v>0</v>
      </c>
      <c r="U1230" s="5" t="str">
        <f t="shared" si="218"/>
        <v>NA</v>
      </c>
      <c r="V1230" s="15">
        <f t="shared" si="219"/>
        <v>0</v>
      </c>
      <c r="W1230" s="15">
        <f t="shared" si="220"/>
        <v>0</v>
      </c>
      <c r="X1230" s="5">
        <f t="shared" si="221"/>
        <v>0</v>
      </c>
      <c r="Y1230" s="5">
        <f t="shared" si="222"/>
        <v>9.5399999999999991</v>
      </c>
      <c r="Z1230" s="5">
        <f t="shared" si="223"/>
        <v>-11.13</v>
      </c>
      <c r="AA1230" s="5">
        <f t="shared" si="224"/>
        <v>1.0600000000000005</v>
      </c>
      <c r="AB1230" s="5">
        <f t="shared" si="225"/>
        <v>0.53000000000000114</v>
      </c>
    </row>
    <row r="1231" spans="1:28" x14ac:dyDescent="0.55000000000000004">
      <c r="A1231" s="3" t="s">
        <v>79</v>
      </c>
      <c r="B1231" s="3" t="s">
        <v>2255</v>
      </c>
      <c r="C1231" t="s">
        <v>31</v>
      </c>
      <c r="D1231" s="3" t="s">
        <v>36</v>
      </c>
      <c r="E1231" s="3" t="s">
        <v>36</v>
      </c>
      <c r="F1231" s="3" t="s">
        <v>77</v>
      </c>
      <c r="G1231" s="5">
        <v>0.8125</v>
      </c>
      <c r="H1231">
        <v>14</v>
      </c>
      <c r="I1231" s="5">
        <v>5.5624999500000003</v>
      </c>
      <c r="J1231" s="5">
        <v>0.39732142500000001</v>
      </c>
      <c r="K1231">
        <v>10840</v>
      </c>
      <c r="L1231" s="15">
        <v>1.2915129151291503E-3</v>
      </c>
      <c r="M1231" s="13">
        <v>2.9856180811808102</v>
      </c>
      <c r="N1231" s="15">
        <v>0</v>
      </c>
      <c r="O1231" s="5">
        <v>0</v>
      </c>
      <c r="P1231" s="5">
        <v>0</v>
      </c>
      <c r="Q1231" s="5">
        <f t="shared" si="215"/>
        <v>5.5624999500000003</v>
      </c>
      <c r="R1231" s="5">
        <f t="shared" si="216"/>
        <v>-5.5624999500000003</v>
      </c>
      <c r="S1231" s="15">
        <f t="shared" si="217"/>
        <v>-1</v>
      </c>
      <c r="T1231">
        <v>0</v>
      </c>
      <c r="U1231" s="5" t="str">
        <f t="shared" si="218"/>
        <v>NA</v>
      </c>
      <c r="V1231" s="15">
        <f t="shared" si="219"/>
        <v>0</v>
      </c>
      <c r="W1231" s="15">
        <f t="shared" si="220"/>
        <v>0</v>
      </c>
      <c r="X1231" s="5">
        <f t="shared" si="221"/>
        <v>0</v>
      </c>
      <c r="Y1231" s="5">
        <f t="shared" si="222"/>
        <v>5.0062499550000004</v>
      </c>
      <c r="Z1231" s="5">
        <f t="shared" si="223"/>
        <v>-5.8406249475000003</v>
      </c>
      <c r="AA1231" s="5">
        <f t="shared" si="224"/>
        <v>0.55624999499999994</v>
      </c>
      <c r="AB1231" s="5">
        <f t="shared" si="225"/>
        <v>0.27812499749999997</v>
      </c>
    </row>
    <row r="1232" spans="1:28" x14ac:dyDescent="0.55000000000000004">
      <c r="A1232" s="3" t="s">
        <v>79</v>
      </c>
      <c r="B1232" s="3" t="s">
        <v>517</v>
      </c>
      <c r="C1232" t="s">
        <v>66</v>
      </c>
      <c r="D1232" s="3" t="s">
        <v>36</v>
      </c>
      <c r="E1232" s="3" t="s">
        <v>36</v>
      </c>
      <c r="F1232" s="3" t="s">
        <v>82</v>
      </c>
      <c r="G1232" s="5">
        <v>0.8125</v>
      </c>
      <c r="H1232">
        <v>249</v>
      </c>
      <c r="I1232" s="5">
        <v>272.4124989</v>
      </c>
      <c r="J1232" s="5">
        <v>1.0940261</v>
      </c>
      <c r="K1232">
        <v>12322</v>
      </c>
      <c r="L1232" s="15">
        <v>2.02077584807661E-2</v>
      </c>
      <c r="M1232" s="13">
        <v>1.42063788346048</v>
      </c>
      <c r="N1232" s="15">
        <v>0</v>
      </c>
      <c r="O1232" s="5">
        <v>0</v>
      </c>
      <c r="P1232" s="5">
        <v>0</v>
      </c>
      <c r="Q1232" s="5">
        <f t="shared" si="215"/>
        <v>272.4124989</v>
      </c>
      <c r="R1232" s="5">
        <f t="shared" si="216"/>
        <v>-272.4124989</v>
      </c>
      <c r="S1232" s="15">
        <f t="shared" si="217"/>
        <v>-1</v>
      </c>
      <c r="T1232">
        <v>0</v>
      </c>
      <c r="U1232" s="5" t="str">
        <f t="shared" si="218"/>
        <v>NA</v>
      </c>
      <c r="V1232" s="15">
        <f t="shared" si="219"/>
        <v>0</v>
      </c>
      <c r="W1232" s="15">
        <f t="shared" si="220"/>
        <v>0</v>
      </c>
      <c r="X1232" s="5">
        <f t="shared" si="221"/>
        <v>0</v>
      </c>
      <c r="Y1232" s="5">
        <f t="shared" si="222"/>
        <v>245.17124901</v>
      </c>
      <c r="Z1232" s="5">
        <f t="shared" si="223"/>
        <v>-286.03312384500003</v>
      </c>
      <c r="AA1232" s="5">
        <f t="shared" si="224"/>
        <v>27.241249890000006</v>
      </c>
      <c r="AB1232" s="5">
        <f t="shared" si="225"/>
        <v>13.620624945000031</v>
      </c>
    </row>
    <row r="1233" spans="1:28" x14ac:dyDescent="0.55000000000000004">
      <c r="A1233" s="3" t="s">
        <v>63</v>
      </c>
      <c r="B1233" s="3" t="s">
        <v>2258</v>
      </c>
      <c r="C1233" t="s">
        <v>66</v>
      </c>
      <c r="D1233" s="3" t="s">
        <v>36</v>
      </c>
      <c r="E1233" s="3" t="s">
        <v>36</v>
      </c>
      <c r="F1233" s="3" t="s">
        <v>67</v>
      </c>
      <c r="G1233" s="5">
        <v>0.82499999999999996</v>
      </c>
      <c r="H1233">
        <v>79</v>
      </c>
      <c r="I1233" s="5">
        <v>37.912499937500002</v>
      </c>
      <c r="J1233" s="5">
        <v>0.47990506250000003</v>
      </c>
      <c r="K1233">
        <v>1804</v>
      </c>
      <c r="L1233" s="15">
        <v>4.37915742793792E-2</v>
      </c>
      <c r="M1233" s="13">
        <v>1.96507760532151</v>
      </c>
      <c r="N1233" s="15">
        <v>0</v>
      </c>
      <c r="O1233" s="5">
        <v>0</v>
      </c>
      <c r="P1233" s="5">
        <v>0</v>
      </c>
      <c r="Q1233" s="5">
        <f t="shared" si="215"/>
        <v>37.912499937500002</v>
      </c>
      <c r="R1233" s="5">
        <f t="shared" si="216"/>
        <v>-37.912499937500002</v>
      </c>
      <c r="S1233" s="15">
        <f t="shared" si="217"/>
        <v>-1</v>
      </c>
      <c r="T1233">
        <v>0</v>
      </c>
      <c r="U1233" s="5" t="str">
        <f t="shared" si="218"/>
        <v>NA</v>
      </c>
      <c r="V1233" s="15">
        <f t="shared" si="219"/>
        <v>0</v>
      </c>
      <c r="W1233" s="15">
        <f t="shared" si="220"/>
        <v>0</v>
      </c>
      <c r="X1233" s="5">
        <f t="shared" si="221"/>
        <v>0</v>
      </c>
      <c r="Y1233" s="5">
        <f t="shared" si="222"/>
        <v>34.121249943750001</v>
      </c>
      <c r="Z1233" s="5">
        <f t="shared" si="223"/>
        <v>-39.808124934375002</v>
      </c>
      <c r="AA1233" s="5">
        <f t="shared" si="224"/>
        <v>3.7912499937500002</v>
      </c>
      <c r="AB1233" s="5">
        <f t="shared" si="225"/>
        <v>1.8956249968750001</v>
      </c>
    </row>
    <row r="1234" spans="1:28" x14ac:dyDescent="0.55000000000000004">
      <c r="A1234" s="3" t="s">
        <v>63</v>
      </c>
      <c r="B1234" s="3" t="s">
        <v>853</v>
      </c>
      <c r="C1234" t="s">
        <v>31</v>
      </c>
      <c r="D1234" s="3" t="s">
        <v>36</v>
      </c>
      <c r="E1234" s="3" t="s">
        <v>36</v>
      </c>
      <c r="F1234" s="3" t="s">
        <v>67</v>
      </c>
      <c r="G1234" s="5">
        <v>0.82499999999999996</v>
      </c>
      <c r="H1234">
        <v>113</v>
      </c>
      <c r="I1234" s="5">
        <v>164.63749982499999</v>
      </c>
      <c r="J1234" s="5">
        <v>1.456969025</v>
      </c>
      <c r="K1234">
        <v>5559</v>
      </c>
      <c r="L1234" s="15">
        <v>2.03273970138514E-2</v>
      </c>
      <c r="M1234" s="13">
        <v>1.7350242849433399</v>
      </c>
      <c r="N1234" s="15">
        <v>0</v>
      </c>
      <c r="O1234" s="5">
        <v>0</v>
      </c>
      <c r="P1234" s="5">
        <v>0</v>
      </c>
      <c r="Q1234" s="5">
        <f t="shared" si="215"/>
        <v>164.63749982499999</v>
      </c>
      <c r="R1234" s="5">
        <f t="shared" si="216"/>
        <v>-164.63749982499999</v>
      </c>
      <c r="S1234" s="15">
        <f t="shared" si="217"/>
        <v>-1</v>
      </c>
      <c r="T1234">
        <v>0</v>
      </c>
      <c r="U1234" s="5" t="str">
        <f t="shared" si="218"/>
        <v>NA</v>
      </c>
      <c r="V1234" s="15">
        <f t="shared" si="219"/>
        <v>0</v>
      </c>
      <c r="W1234" s="15">
        <f t="shared" si="220"/>
        <v>0</v>
      </c>
      <c r="X1234" s="5">
        <f t="shared" si="221"/>
        <v>0</v>
      </c>
      <c r="Y1234" s="5">
        <f t="shared" si="222"/>
        <v>148.1737498425</v>
      </c>
      <c r="Z1234" s="5">
        <f t="shared" si="223"/>
        <v>-172.86937481625</v>
      </c>
      <c r="AA1234" s="5">
        <f t="shared" si="224"/>
        <v>16.463749982499991</v>
      </c>
      <c r="AB1234" s="5">
        <f t="shared" si="225"/>
        <v>8.2318749912500095</v>
      </c>
    </row>
    <row r="1235" spans="1:28" x14ac:dyDescent="0.55000000000000004">
      <c r="A1235" s="3" t="s">
        <v>79</v>
      </c>
      <c r="B1235" s="3" t="s">
        <v>2261</v>
      </c>
      <c r="C1235" t="s">
        <v>31</v>
      </c>
      <c r="D1235" s="3" t="s">
        <v>36</v>
      </c>
      <c r="E1235" s="3" t="s">
        <v>36</v>
      </c>
      <c r="F1235" s="3" t="s">
        <v>77</v>
      </c>
      <c r="G1235" s="5">
        <v>0.82499999999999996</v>
      </c>
      <c r="H1235">
        <v>2</v>
      </c>
      <c r="I1235" s="5">
        <v>1.3</v>
      </c>
      <c r="J1235" s="5">
        <v>0.65</v>
      </c>
      <c r="K1235">
        <v>672</v>
      </c>
      <c r="L1235" s="15">
        <v>2.9761904761904799E-3</v>
      </c>
      <c r="M1235" s="13">
        <v>2.6477678571428598</v>
      </c>
      <c r="N1235" s="15">
        <v>0</v>
      </c>
      <c r="O1235" s="5">
        <v>0</v>
      </c>
      <c r="P1235" s="5">
        <v>0</v>
      </c>
      <c r="Q1235" s="5">
        <f t="shared" si="215"/>
        <v>1.3</v>
      </c>
      <c r="R1235" s="5">
        <f t="shared" si="216"/>
        <v>-1.3</v>
      </c>
      <c r="S1235" s="15">
        <f t="shared" si="217"/>
        <v>-1</v>
      </c>
      <c r="T1235">
        <v>0</v>
      </c>
      <c r="U1235" s="5" t="str">
        <f t="shared" si="218"/>
        <v>NA</v>
      </c>
      <c r="V1235" s="15">
        <f t="shared" si="219"/>
        <v>0</v>
      </c>
      <c r="W1235" s="15">
        <f t="shared" si="220"/>
        <v>0</v>
      </c>
      <c r="X1235" s="5">
        <f t="shared" si="221"/>
        <v>0</v>
      </c>
      <c r="Y1235" s="5">
        <f t="shared" si="222"/>
        <v>1.1700000000000002</v>
      </c>
      <c r="Z1235" s="5">
        <f t="shared" si="223"/>
        <v>-1.3650000000000002</v>
      </c>
      <c r="AA1235" s="5">
        <f t="shared" si="224"/>
        <v>0.12999999999999989</v>
      </c>
      <c r="AB1235" s="5">
        <f t="shared" si="225"/>
        <v>6.5000000000000169E-2</v>
      </c>
    </row>
    <row r="1236" spans="1:28" x14ac:dyDescent="0.55000000000000004">
      <c r="A1236" s="3" t="s">
        <v>79</v>
      </c>
      <c r="B1236" s="3" t="s">
        <v>2263</v>
      </c>
      <c r="C1236" t="s">
        <v>31</v>
      </c>
      <c r="D1236" s="3" t="s">
        <v>36</v>
      </c>
      <c r="E1236" s="3" t="s">
        <v>36</v>
      </c>
      <c r="F1236" s="3" t="s">
        <v>77</v>
      </c>
      <c r="G1236" s="5">
        <v>0.82499999999999996</v>
      </c>
      <c r="H1236">
        <v>3</v>
      </c>
      <c r="I1236" s="5">
        <v>1.7124999749999998</v>
      </c>
      <c r="J1236" s="5">
        <v>0.57083332499999995</v>
      </c>
      <c r="K1236">
        <v>127</v>
      </c>
      <c r="L1236" s="15">
        <v>2.3622047244094498E-2</v>
      </c>
      <c r="M1236" s="13">
        <v>2.02362204724409</v>
      </c>
      <c r="N1236" s="15">
        <v>0</v>
      </c>
      <c r="O1236" s="5">
        <v>0</v>
      </c>
      <c r="P1236" s="5">
        <v>0</v>
      </c>
      <c r="Q1236" s="5">
        <f t="shared" si="215"/>
        <v>1.7124999749999998</v>
      </c>
      <c r="R1236" s="5">
        <f t="shared" si="216"/>
        <v>-1.7124999749999998</v>
      </c>
      <c r="S1236" s="15">
        <f t="shared" si="217"/>
        <v>-1</v>
      </c>
      <c r="T1236">
        <v>0</v>
      </c>
      <c r="U1236" s="5" t="str">
        <f t="shared" si="218"/>
        <v>NA</v>
      </c>
      <c r="V1236" s="15">
        <f t="shared" si="219"/>
        <v>0</v>
      </c>
      <c r="W1236" s="15">
        <f t="shared" si="220"/>
        <v>0</v>
      </c>
      <c r="X1236" s="5">
        <f t="shared" si="221"/>
        <v>0</v>
      </c>
      <c r="Y1236" s="5">
        <f t="shared" si="222"/>
        <v>1.5412499774999999</v>
      </c>
      <c r="Z1236" s="5">
        <f t="shared" si="223"/>
        <v>-1.7981249737499998</v>
      </c>
      <c r="AA1236" s="5">
        <f t="shared" si="224"/>
        <v>0.17124999749999992</v>
      </c>
      <c r="AB1236" s="5">
        <f t="shared" si="225"/>
        <v>8.5624998749999959E-2</v>
      </c>
    </row>
    <row r="1237" spans="1:28" x14ac:dyDescent="0.55000000000000004">
      <c r="A1237" s="3" t="s">
        <v>79</v>
      </c>
      <c r="B1237" s="3" t="s">
        <v>2265</v>
      </c>
      <c r="C1237" t="s">
        <v>31</v>
      </c>
      <c r="D1237" s="3" t="s">
        <v>36</v>
      </c>
      <c r="E1237" s="3" t="s">
        <v>36</v>
      </c>
      <c r="F1237" s="3" t="s">
        <v>77</v>
      </c>
      <c r="G1237" s="5">
        <v>0.82499999999999996</v>
      </c>
      <c r="H1237">
        <v>3</v>
      </c>
      <c r="I1237" s="5">
        <v>2.9124999749999998</v>
      </c>
      <c r="J1237" s="5">
        <v>0.97083332499999997</v>
      </c>
      <c r="K1237">
        <v>146</v>
      </c>
      <c r="L1237" s="15">
        <v>2.0547945205479402E-2</v>
      </c>
      <c r="M1237" s="13">
        <v>2.0965753424657501</v>
      </c>
      <c r="N1237" s="15">
        <v>0</v>
      </c>
      <c r="O1237" s="5">
        <v>0</v>
      </c>
      <c r="P1237" s="5">
        <v>0</v>
      </c>
      <c r="Q1237" s="5">
        <f t="shared" si="215"/>
        <v>2.9124999749999998</v>
      </c>
      <c r="R1237" s="5">
        <f t="shared" si="216"/>
        <v>-2.9124999749999998</v>
      </c>
      <c r="S1237" s="15">
        <f t="shared" si="217"/>
        <v>-1</v>
      </c>
      <c r="T1237">
        <v>0</v>
      </c>
      <c r="U1237" s="5" t="str">
        <f t="shared" si="218"/>
        <v>NA</v>
      </c>
      <c r="V1237" s="15">
        <f t="shared" si="219"/>
        <v>0</v>
      </c>
      <c r="W1237" s="15">
        <f t="shared" si="220"/>
        <v>0</v>
      </c>
      <c r="X1237" s="5">
        <f t="shared" si="221"/>
        <v>0</v>
      </c>
      <c r="Y1237" s="5">
        <f t="shared" si="222"/>
        <v>2.6212499774999998</v>
      </c>
      <c r="Z1237" s="5">
        <f t="shared" si="223"/>
        <v>-3.05812497375</v>
      </c>
      <c r="AA1237" s="5">
        <f t="shared" si="224"/>
        <v>0.29124999750000002</v>
      </c>
      <c r="AB1237" s="5">
        <f t="shared" si="225"/>
        <v>0.14562499875000023</v>
      </c>
    </row>
    <row r="1238" spans="1:28" x14ac:dyDescent="0.55000000000000004">
      <c r="A1238" s="3" t="s">
        <v>79</v>
      </c>
      <c r="B1238" s="3" t="s">
        <v>2267</v>
      </c>
      <c r="C1238" t="s">
        <v>31</v>
      </c>
      <c r="D1238" s="3" t="s">
        <v>36</v>
      </c>
      <c r="E1238" s="3" t="s">
        <v>36</v>
      </c>
      <c r="F1238" s="3" t="s">
        <v>77</v>
      </c>
      <c r="G1238" s="5">
        <v>0.82499999999999996</v>
      </c>
      <c r="H1238">
        <v>5</v>
      </c>
      <c r="I1238" s="5">
        <v>4.9375</v>
      </c>
      <c r="J1238" s="5">
        <v>0.98750000000000004</v>
      </c>
      <c r="K1238">
        <v>208</v>
      </c>
      <c r="L1238" s="15">
        <v>2.4038461538461502E-2</v>
      </c>
      <c r="M1238" s="13">
        <v>2.45384615384615</v>
      </c>
      <c r="N1238" s="15">
        <v>0</v>
      </c>
      <c r="O1238" s="5">
        <v>0</v>
      </c>
      <c r="P1238" s="5">
        <v>0</v>
      </c>
      <c r="Q1238" s="5">
        <f t="shared" si="215"/>
        <v>4.9375</v>
      </c>
      <c r="R1238" s="5">
        <f t="shared" si="216"/>
        <v>-4.9375</v>
      </c>
      <c r="S1238" s="15">
        <f t="shared" si="217"/>
        <v>-1</v>
      </c>
      <c r="T1238">
        <v>0</v>
      </c>
      <c r="U1238" s="5" t="str">
        <f t="shared" si="218"/>
        <v>NA</v>
      </c>
      <c r="V1238" s="15">
        <f t="shared" si="219"/>
        <v>0</v>
      </c>
      <c r="W1238" s="15">
        <f t="shared" si="220"/>
        <v>0</v>
      </c>
      <c r="X1238" s="5">
        <f t="shared" si="221"/>
        <v>0</v>
      </c>
      <c r="Y1238" s="5">
        <f t="shared" si="222"/>
        <v>4.4437500000000005</v>
      </c>
      <c r="Z1238" s="5">
        <f t="shared" si="223"/>
        <v>-5.1843750000000002</v>
      </c>
      <c r="AA1238" s="5">
        <f t="shared" si="224"/>
        <v>0.49374999999999947</v>
      </c>
      <c r="AB1238" s="5">
        <f t="shared" si="225"/>
        <v>0.24687500000000018</v>
      </c>
    </row>
    <row r="1239" spans="1:28" x14ac:dyDescent="0.55000000000000004">
      <c r="A1239" s="3" t="s">
        <v>79</v>
      </c>
      <c r="B1239" s="3" t="s">
        <v>2269</v>
      </c>
      <c r="C1239" t="s">
        <v>31</v>
      </c>
      <c r="D1239" s="3" t="s">
        <v>36</v>
      </c>
      <c r="E1239" s="3" t="s">
        <v>36</v>
      </c>
      <c r="F1239" s="3" t="s">
        <v>77</v>
      </c>
      <c r="G1239" s="5">
        <v>0.82499999999999996</v>
      </c>
      <c r="H1239">
        <v>10</v>
      </c>
      <c r="I1239" s="5">
        <v>7.3125</v>
      </c>
      <c r="J1239" s="5">
        <v>0.73124999999999996</v>
      </c>
      <c r="K1239">
        <v>255</v>
      </c>
      <c r="L1239" s="15">
        <v>3.9215686274509796E-2</v>
      </c>
      <c r="M1239" s="13">
        <v>1.8470588235294101</v>
      </c>
      <c r="N1239" s="15">
        <v>0</v>
      </c>
      <c r="O1239" s="5">
        <v>0</v>
      </c>
      <c r="P1239" s="5">
        <v>0</v>
      </c>
      <c r="Q1239" s="5">
        <f t="shared" si="215"/>
        <v>7.3125</v>
      </c>
      <c r="R1239" s="5">
        <f t="shared" si="216"/>
        <v>-7.3125</v>
      </c>
      <c r="S1239" s="15">
        <f t="shared" si="217"/>
        <v>-1</v>
      </c>
      <c r="T1239">
        <v>0</v>
      </c>
      <c r="U1239" s="5" t="str">
        <f t="shared" si="218"/>
        <v>NA</v>
      </c>
      <c r="V1239" s="15">
        <f t="shared" si="219"/>
        <v>0</v>
      </c>
      <c r="W1239" s="15">
        <f t="shared" si="220"/>
        <v>0</v>
      </c>
      <c r="X1239" s="5">
        <f t="shared" si="221"/>
        <v>0</v>
      </c>
      <c r="Y1239" s="5">
        <f t="shared" si="222"/>
        <v>6.5812499999999998</v>
      </c>
      <c r="Z1239" s="5">
        <f t="shared" si="223"/>
        <v>-7.6781250000000005</v>
      </c>
      <c r="AA1239" s="5">
        <f t="shared" si="224"/>
        <v>0.73125000000000018</v>
      </c>
      <c r="AB1239" s="5">
        <f t="shared" si="225"/>
        <v>0.36562500000000053</v>
      </c>
    </row>
    <row r="1240" spans="1:28" x14ac:dyDescent="0.55000000000000004">
      <c r="A1240" s="3" t="s">
        <v>79</v>
      </c>
      <c r="B1240" s="3" t="s">
        <v>2271</v>
      </c>
      <c r="C1240" t="s">
        <v>31</v>
      </c>
      <c r="D1240" s="3" t="s">
        <v>36</v>
      </c>
      <c r="E1240" s="3" t="s">
        <v>36</v>
      </c>
      <c r="F1240" s="3" t="s">
        <v>77</v>
      </c>
      <c r="G1240" s="5">
        <v>0.82499999999999996</v>
      </c>
      <c r="H1240">
        <v>8</v>
      </c>
      <c r="I1240" s="5">
        <v>8.75</v>
      </c>
      <c r="J1240" s="5">
        <v>1.09375</v>
      </c>
      <c r="K1240">
        <v>137</v>
      </c>
      <c r="L1240" s="15">
        <v>5.8394160583941597E-2</v>
      </c>
      <c r="M1240" s="13">
        <v>2.7576642335766399</v>
      </c>
      <c r="N1240" s="15">
        <v>0</v>
      </c>
      <c r="O1240" s="5">
        <v>0</v>
      </c>
      <c r="P1240" s="5">
        <v>0</v>
      </c>
      <c r="Q1240" s="5">
        <f t="shared" si="215"/>
        <v>8.75</v>
      </c>
      <c r="R1240" s="5">
        <f t="shared" si="216"/>
        <v>-8.75</v>
      </c>
      <c r="S1240" s="15">
        <f t="shared" si="217"/>
        <v>-1</v>
      </c>
      <c r="T1240">
        <v>0</v>
      </c>
      <c r="U1240" s="5" t="str">
        <f t="shared" si="218"/>
        <v>NA</v>
      </c>
      <c r="V1240" s="15">
        <f t="shared" si="219"/>
        <v>0</v>
      </c>
      <c r="W1240" s="15">
        <f t="shared" si="220"/>
        <v>0</v>
      </c>
      <c r="X1240" s="5">
        <f t="shared" si="221"/>
        <v>0</v>
      </c>
      <c r="Y1240" s="5">
        <f t="shared" si="222"/>
        <v>7.875</v>
      </c>
      <c r="Z1240" s="5">
        <f t="shared" si="223"/>
        <v>-9.1875</v>
      </c>
      <c r="AA1240" s="5">
        <f t="shared" si="224"/>
        <v>0.875</v>
      </c>
      <c r="AB1240" s="5">
        <f t="shared" si="225"/>
        <v>0.4375</v>
      </c>
    </row>
    <row r="1241" spans="1:28" x14ac:dyDescent="0.55000000000000004">
      <c r="A1241" s="3" t="s">
        <v>79</v>
      </c>
      <c r="B1241" s="3" t="s">
        <v>2273</v>
      </c>
      <c r="C1241" t="s">
        <v>31</v>
      </c>
      <c r="D1241" s="3" t="s">
        <v>36</v>
      </c>
      <c r="E1241" s="3" t="s">
        <v>36</v>
      </c>
      <c r="F1241" s="3" t="s">
        <v>77</v>
      </c>
      <c r="G1241" s="5">
        <v>0.82499999999999996</v>
      </c>
      <c r="H1241">
        <v>32</v>
      </c>
      <c r="I1241" s="5">
        <v>20.212499999999999</v>
      </c>
      <c r="J1241" s="5">
        <v>0.63164062499999996</v>
      </c>
      <c r="K1241">
        <v>879</v>
      </c>
      <c r="L1241" s="15">
        <v>3.6405005688282102E-2</v>
      </c>
      <c r="M1241" s="13">
        <v>1.8757679180887401</v>
      </c>
      <c r="N1241" s="15">
        <v>0</v>
      </c>
      <c r="O1241" s="5">
        <v>0</v>
      </c>
      <c r="P1241" s="5">
        <v>0</v>
      </c>
      <c r="Q1241" s="5">
        <f t="shared" si="215"/>
        <v>20.212499999999999</v>
      </c>
      <c r="R1241" s="5">
        <f t="shared" si="216"/>
        <v>-20.212499999999999</v>
      </c>
      <c r="S1241" s="15">
        <f t="shared" si="217"/>
        <v>-1</v>
      </c>
      <c r="T1241">
        <v>0</v>
      </c>
      <c r="U1241" s="5" t="str">
        <f t="shared" si="218"/>
        <v>NA</v>
      </c>
      <c r="V1241" s="15">
        <f t="shared" si="219"/>
        <v>0</v>
      </c>
      <c r="W1241" s="15">
        <f t="shared" si="220"/>
        <v>0</v>
      </c>
      <c r="X1241" s="5">
        <f t="shared" si="221"/>
        <v>0</v>
      </c>
      <c r="Y1241" s="5">
        <f t="shared" si="222"/>
        <v>18.19125</v>
      </c>
      <c r="Z1241" s="5">
        <f t="shared" si="223"/>
        <v>-21.223125</v>
      </c>
      <c r="AA1241" s="5">
        <f t="shared" si="224"/>
        <v>2.0212499999999984</v>
      </c>
      <c r="AB1241" s="5">
        <f t="shared" si="225"/>
        <v>1.010625000000001</v>
      </c>
    </row>
    <row r="1242" spans="1:28" x14ac:dyDescent="0.55000000000000004">
      <c r="A1242" s="3" t="s">
        <v>79</v>
      </c>
      <c r="B1242" s="3" t="s">
        <v>2275</v>
      </c>
      <c r="C1242" t="s">
        <v>31</v>
      </c>
      <c r="D1242" s="3" t="s">
        <v>36</v>
      </c>
      <c r="E1242" s="3" t="s">
        <v>36</v>
      </c>
      <c r="F1242" s="3" t="s">
        <v>77</v>
      </c>
      <c r="G1242" s="5">
        <v>0.82499999999999996</v>
      </c>
      <c r="H1242">
        <v>61</v>
      </c>
      <c r="I1242" s="5">
        <v>39.737499924999995</v>
      </c>
      <c r="J1242" s="5">
        <v>0.65143442499999993</v>
      </c>
      <c r="K1242">
        <v>1152</v>
      </c>
      <c r="L1242" s="15">
        <v>5.2951388888888902E-2</v>
      </c>
      <c r="M1242" s="13">
        <v>1.6642361111111099</v>
      </c>
      <c r="N1242" s="15">
        <v>0</v>
      </c>
      <c r="O1242" s="5">
        <v>0</v>
      </c>
      <c r="P1242" s="5">
        <v>0</v>
      </c>
      <c r="Q1242" s="5">
        <f t="shared" si="215"/>
        <v>39.737499924999995</v>
      </c>
      <c r="R1242" s="5">
        <f t="shared" si="216"/>
        <v>-39.737499924999995</v>
      </c>
      <c r="S1242" s="15">
        <f t="shared" si="217"/>
        <v>-1</v>
      </c>
      <c r="T1242">
        <v>0</v>
      </c>
      <c r="U1242" s="5" t="str">
        <f t="shared" si="218"/>
        <v>NA</v>
      </c>
      <c r="V1242" s="15">
        <f t="shared" si="219"/>
        <v>0</v>
      </c>
      <c r="W1242" s="15">
        <f t="shared" si="220"/>
        <v>0</v>
      </c>
      <c r="X1242" s="5">
        <f t="shared" si="221"/>
        <v>0</v>
      </c>
      <c r="Y1242" s="5">
        <f t="shared" si="222"/>
        <v>35.763749932499998</v>
      </c>
      <c r="Z1242" s="5">
        <f t="shared" si="223"/>
        <v>-41.724374921249996</v>
      </c>
      <c r="AA1242" s="5">
        <f t="shared" si="224"/>
        <v>3.9737499924999966</v>
      </c>
      <c r="AB1242" s="5">
        <f t="shared" si="225"/>
        <v>1.9868749962500019</v>
      </c>
    </row>
    <row r="1243" spans="1:28" x14ac:dyDescent="0.55000000000000004">
      <c r="A1243" s="3" t="s">
        <v>79</v>
      </c>
      <c r="B1243" s="3" t="s">
        <v>2277</v>
      </c>
      <c r="C1243" t="s">
        <v>31</v>
      </c>
      <c r="D1243" s="3" t="s">
        <v>36</v>
      </c>
      <c r="E1243" s="3" t="s">
        <v>36</v>
      </c>
      <c r="F1243" s="3" t="s">
        <v>77</v>
      </c>
      <c r="G1243" s="5">
        <v>0.82499999999999996</v>
      </c>
      <c r="H1243">
        <v>55</v>
      </c>
      <c r="I1243" s="5">
        <v>45.237499999999997</v>
      </c>
      <c r="J1243" s="5">
        <v>0.82250000000000001</v>
      </c>
      <c r="K1243">
        <v>858</v>
      </c>
      <c r="L1243" s="15">
        <v>6.4102564102564097E-2</v>
      </c>
      <c r="M1243" s="13">
        <v>1.83158508158508</v>
      </c>
      <c r="N1243" s="15">
        <v>0</v>
      </c>
      <c r="O1243" s="5">
        <v>0</v>
      </c>
      <c r="P1243" s="5">
        <v>0</v>
      </c>
      <c r="Q1243" s="5">
        <f t="shared" si="215"/>
        <v>45.237499999999997</v>
      </c>
      <c r="R1243" s="5">
        <f t="shared" si="216"/>
        <v>-45.237499999999997</v>
      </c>
      <c r="S1243" s="15">
        <f t="shared" si="217"/>
        <v>-1</v>
      </c>
      <c r="T1243">
        <v>0</v>
      </c>
      <c r="U1243" s="5" t="str">
        <f t="shared" si="218"/>
        <v>NA</v>
      </c>
      <c r="V1243" s="15">
        <f t="shared" si="219"/>
        <v>0</v>
      </c>
      <c r="W1243" s="15">
        <f t="shared" si="220"/>
        <v>0</v>
      </c>
      <c r="X1243" s="5">
        <f t="shared" si="221"/>
        <v>0</v>
      </c>
      <c r="Y1243" s="5">
        <f t="shared" si="222"/>
        <v>40.713749999999997</v>
      </c>
      <c r="Z1243" s="5">
        <f t="shared" si="223"/>
        <v>-47.499375000000001</v>
      </c>
      <c r="AA1243" s="5">
        <f t="shared" si="224"/>
        <v>4.5237499999999997</v>
      </c>
      <c r="AB1243" s="5">
        <f t="shared" si="225"/>
        <v>2.2618750000000034</v>
      </c>
    </row>
    <row r="1244" spans="1:28" x14ac:dyDescent="0.55000000000000004">
      <c r="A1244" s="3" t="s">
        <v>79</v>
      </c>
      <c r="B1244" s="3" t="s">
        <v>2279</v>
      </c>
      <c r="C1244" t="s">
        <v>66</v>
      </c>
      <c r="D1244" s="3" t="s">
        <v>36</v>
      </c>
      <c r="E1244" s="3" t="s">
        <v>36</v>
      </c>
      <c r="F1244" s="3" t="s">
        <v>77</v>
      </c>
      <c r="G1244" s="5">
        <v>0.83750000000000002</v>
      </c>
      <c r="H1244">
        <v>16</v>
      </c>
      <c r="I1244" s="5">
        <v>14.6875</v>
      </c>
      <c r="J1244" s="5">
        <v>0.91796875</v>
      </c>
      <c r="K1244">
        <v>981</v>
      </c>
      <c r="L1244" s="15">
        <v>1.6309887869520902E-2</v>
      </c>
      <c r="M1244" s="13">
        <v>3.8974515800203902</v>
      </c>
      <c r="N1244" s="15">
        <v>0</v>
      </c>
      <c r="O1244" s="5">
        <v>0</v>
      </c>
      <c r="P1244" s="5">
        <v>0</v>
      </c>
      <c r="Q1244" s="5">
        <f t="shared" si="215"/>
        <v>14.6875</v>
      </c>
      <c r="R1244" s="5">
        <f t="shared" si="216"/>
        <v>-14.6875</v>
      </c>
      <c r="S1244" s="15">
        <f t="shared" si="217"/>
        <v>-1</v>
      </c>
      <c r="T1244">
        <v>0</v>
      </c>
      <c r="U1244" s="5" t="str">
        <f t="shared" si="218"/>
        <v>NA</v>
      </c>
      <c r="V1244" s="15">
        <f t="shared" si="219"/>
        <v>0</v>
      </c>
      <c r="W1244" s="15">
        <f t="shared" si="220"/>
        <v>0</v>
      </c>
      <c r="X1244" s="5">
        <f t="shared" si="221"/>
        <v>0</v>
      </c>
      <c r="Y1244" s="5">
        <f t="shared" si="222"/>
        <v>13.21875</v>
      </c>
      <c r="Z1244" s="5">
        <f t="shared" si="223"/>
        <v>-15.421875</v>
      </c>
      <c r="AA1244" s="5">
        <f t="shared" si="224"/>
        <v>1.46875</v>
      </c>
      <c r="AB1244" s="5">
        <f t="shared" si="225"/>
        <v>0.734375</v>
      </c>
    </row>
    <row r="1245" spans="1:28" x14ac:dyDescent="0.55000000000000004">
      <c r="A1245" s="3" t="s">
        <v>79</v>
      </c>
      <c r="B1245" s="3" t="s">
        <v>2281</v>
      </c>
      <c r="C1245" t="s">
        <v>31</v>
      </c>
      <c r="D1245" s="3" t="s">
        <v>36</v>
      </c>
      <c r="E1245" s="3" t="s">
        <v>36</v>
      </c>
      <c r="F1245" s="3" t="s">
        <v>77</v>
      </c>
      <c r="G1245" s="5">
        <v>0.83750000000000002</v>
      </c>
      <c r="H1245">
        <v>44</v>
      </c>
      <c r="I1245" s="5">
        <v>43.099999799999999</v>
      </c>
      <c r="J1245" s="5">
        <v>0.97954545000000004</v>
      </c>
      <c r="K1245">
        <v>1080</v>
      </c>
      <c r="L1245" s="15">
        <v>4.0740740740740702E-2</v>
      </c>
      <c r="M1245" s="13">
        <v>2.1988888888888898</v>
      </c>
      <c r="N1245" s="15">
        <v>0</v>
      </c>
      <c r="O1245" s="5">
        <v>0</v>
      </c>
      <c r="P1245" s="5">
        <v>0</v>
      </c>
      <c r="Q1245" s="5">
        <f t="shared" si="215"/>
        <v>43.099999799999999</v>
      </c>
      <c r="R1245" s="5">
        <f t="shared" si="216"/>
        <v>-43.099999799999999</v>
      </c>
      <c r="S1245" s="15">
        <f t="shared" si="217"/>
        <v>-1</v>
      </c>
      <c r="T1245">
        <v>0</v>
      </c>
      <c r="U1245" s="5" t="str">
        <f t="shared" si="218"/>
        <v>NA</v>
      </c>
      <c r="V1245" s="15">
        <f t="shared" si="219"/>
        <v>0</v>
      </c>
      <c r="W1245" s="15">
        <f t="shared" si="220"/>
        <v>0</v>
      </c>
      <c r="X1245" s="5">
        <f t="shared" si="221"/>
        <v>0</v>
      </c>
      <c r="Y1245" s="5">
        <f t="shared" si="222"/>
        <v>38.789999819999998</v>
      </c>
      <c r="Z1245" s="5">
        <f t="shared" si="223"/>
        <v>-45.254999789999999</v>
      </c>
      <c r="AA1245" s="5">
        <f t="shared" si="224"/>
        <v>4.3099999800000006</v>
      </c>
      <c r="AB1245" s="5">
        <f t="shared" si="225"/>
        <v>2.1549999900000003</v>
      </c>
    </row>
    <row r="1246" spans="1:28" x14ac:dyDescent="0.55000000000000004">
      <c r="A1246" s="3" t="s">
        <v>79</v>
      </c>
      <c r="B1246" s="3" t="s">
        <v>2283</v>
      </c>
      <c r="C1246" t="s">
        <v>66</v>
      </c>
      <c r="D1246" s="3" t="s">
        <v>36</v>
      </c>
      <c r="E1246" s="3" t="s">
        <v>36</v>
      </c>
      <c r="F1246" s="3" t="s">
        <v>50</v>
      </c>
      <c r="G1246" s="5">
        <v>0.83750000000000002</v>
      </c>
      <c r="H1246">
        <v>61</v>
      </c>
      <c r="I1246" s="5">
        <v>67.687499387499997</v>
      </c>
      <c r="J1246" s="5">
        <v>1.1096311374999999</v>
      </c>
      <c r="K1246">
        <v>1373</v>
      </c>
      <c r="L1246" s="15">
        <v>4.4428259286234499E-2</v>
      </c>
      <c r="M1246" s="13">
        <v>5.1322651128914796</v>
      </c>
      <c r="N1246" s="15">
        <v>0</v>
      </c>
      <c r="O1246" s="5">
        <v>0</v>
      </c>
      <c r="P1246" s="5">
        <v>0</v>
      </c>
      <c r="Q1246" s="5">
        <f t="shared" si="215"/>
        <v>67.687499387499997</v>
      </c>
      <c r="R1246" s="5">
        <f t="shared" si="216"/>
        <v>-67.687499387499997</v>
      </c>
      <c r="S1246" s="15">
        <f t="shared" si="217"/>
        <v>-1</v>
      </c>
      <c r="T1246">
        <v>0</v>
      </c>
      <c r="U1246" s="5" t="str">
        <f t="shared" si="218"/>
        <v>NA</v>
      </c>
      <c r="V1246" s="15">
        <f t="shared" si="219"/>
        <v>0</v>
      </c>
      <c r="W1246" s="15">
        <f t="shared" si="220"/>
        <v>0</v>
      </c>
      <c r="X1246" s="5">
        <f t="shared" si="221"/>
        <v>0</v>
      </c>
      <c r="Y1246" s="5">
        <f t="shared" si="222"/>
        <v>60.918749448749999</v>
      </c>
      <c r="Z1246" s="5">
        <f t="shared" si="223"/>
        <v>-71.071874356875</v>
      </c>
      <c r="AA1246" s="5">
        <f t="shared" si="224"/>
        <v>6.7687499387499983</v>
      </c>
      <c r="AB1246" s="5">
        <f t="shared" si="225"/>
        <v>3.3843749693750027</v>
      </c>
    </row>
    <row r="1247" spans="1:28" x14ac:dyDescent="0.55000000000000004">
      <c r="A1247" s="3" t="s">
        <v>79</v>
      </c>
      <c r="B1247" s="3" t="s">
        <v>2285</v>
      </c>
      <c r="C1247" t="s">
        <v>31</v>
      </c>
      <c r="D1247" s="3" t="s">
        <v>36</v>
      </c>
      <c r="E1247" s="3" t="s">
        <v>36</v>
      </c>
      <c r="F1247" s="3" t="s">
        <v>77</v>
      </c>
      <c r="G1247" s="5">
        <v>0.85</v>
      </c>
      <c r="H1247">
        <v>1</v>
      </c>
      <c r="I1247" s="5">
        <v>0.66249999999999998</v>
      </c>
      <c r="J1247" s="5">
        <v>0.66249999999999998</v>
      </c>
      <c r="K1247">
        <v>94</v>
      </c>
      <c r="L1247" s="15">
        <v>1.0638297872340401E-2</v>
      </c>
      <c r="M1247" s="13">
        <v>2.3893617021276601</v>
      </c>
      <c r="N1247" s="15">
        <v>0</v>
      </c>
      <c r="O1247" s="5">
        <v>0</v>
      </c>
      <c r="P1247" s="5">
        <v>0</v>
      </c>
      <c r="Q1247" s="5">
        <f t="shared" si="215"/>
        <v>0.66249999999999998</v>
      </c>
      <c r="R1247" s="5">
        <f t="shared" si="216"/>
        <v>-0.66249999999999998</v>
      </c>
      <c r="S1247" s="15">
        <f t="shared" si="217"/>
        <v>-1</v>
      </c>
      <c r="T1247">
        <v>0</v>
      </c>
      <c r="U1247" s="5" t="str">
        <f t="shared" si="218"/>
        <v>NA</v>
      </c>
      <c r="V1247" s="15">
        <f t="shared" si="219"/>
        <v>0</v>
      </c>
      <c r="W1247" s="15">
        <f t="shared" si="220"/>
        <v>0</v>
      </c>
      <c r="X1247" s="5">
        <f t="shared" si="221"/>
        <v>0</v>
      </c>
      <c r="Y1247" s="5">
        <f t="shared" si="222"/>
        <v>0.59624999999999995</v>
      </c>
      <c r="Z1247" s="5">
        <f t="shared" si="223"/>
        <v>-0.69562500000000005</v>
      </c>
      <c r="AA1247" s="5">
        <f t="shared" si="224"/>
        <v>6.6250000000000031E-2</v>
      </c>
      <c r="AB1247" s="5">
        <f t="shared" si="225"/>
        <v>3.3125000000000071E-2</v>
      </c>
    </row>
    <row r="1248" spans="1:28" x14ac:dyDescent="0.55000000000000004">
      <c r="A1248" s="3" t="s">
        <v>79</v>
      </c>
      <c r="B1248" s="3" t="s">
        <v>2287</v>
      </c>
      <c r="C1248" t="s">
        <v>31</v>
      </c>
      <c r="D1248" s="3" t="s">
        <v>36</v>
      </c>
      <c r="E1248" s="3" t="s">
        <v>36</v>
      </c>
      <c r="F1248" s="3" t="s">
        <v>77</v>
      </c>
      <c r="G1248" s="5">
        <v>0.85</v>
      </c>
      <c r="H1248">
        <v>4</v>
      </c>
      <c r="I1248" s="5">
        <v>2.4750000000000001</v>
      </c>
      <c r="J1248" s="5">
        <v>0.61875000000000002</v>
      </c>
      <c r="K1248">
        <v>590</v>
      </c>
      <c r="L1248" s="15">
        <v>6.7796610169491497E-3</v>
      </c>
      <c r="M1248" s="13">
        <v>3.9930508474576301</v>
      </c>
      <c r="N1248" s="15">
        <v>0</v>
      </c>
      <c r="O1248" s="5">
        <v>0</v>
      </c>
      <c r="P1248" s="5">
        <v>0</v>
      </c>
      <c r="Q1248" s="5">
        <f t="shared" si="215"/>
        <v>2.4750000000000001</v>
      </c>
      <c r="R1248" s="5">
        <f t="shared" si="216"/>
        <v>-2.4750000000000001</v>
      </c>
      <c r="S1248" s="15">
        <f t="shared" si="217"/>
        <v>-1</v>
      </c>
      <c r="T1248">
        <v>0</v>
      </c>
      <c r="U1248" s="5" t="str">
        <f t="shared" si="218"/>
        <v>NA</v>
      </c>
      <c r="V1248" s="15">
        <f t="shared" si="219"/>
        <v>0</v>
      </c>
      <c r="W1248" s="15">
        <f t="shared" si="220"/>
        <v>0</v>
      </c>
      <c r="X1248" s="5">
        <f t="shared" si="221"/>
        <v>0</v>
      </c>
      <c r="Y1248" s="5">
        <f t="shared" si="222"/>
        <v>2.2275</v>
      </c>
      <c r="Z1248" s="5">
        <f t="shared" si="223"/>
        <v>-2.5987500000000003</v>
      </c>
      <c r="AA1248" s="5">
        <f t="shared" si="224"/>
        <v>0.24750000000000005</v>
      </c>
      <c r="AB1248" s="5">
        <f t="shared" si="225"/>
        <v>0.12375000000000025</v>
      </c>
    </row>
    <row r="1249" spans="1:28" x14ac:dyDescent="0.55000000000000004">
      <c r="A1249" s="3" t="s">
        <v>79</v>
      </c>
      <c r="B1249" s="3" t="s">
        <v>2289</v>
      </c>
      <c r="C1249" t="s">
        <v>31</v>
      </c>
      <c r="D1249" s="3" t="s">
        <v>36</v>
      </c>
      <c r="E1249" s="3" t="s">
        <v>36</v>
      </c>
      <c r="F1249" s="3" t="s">
        <v>77</v>
      </c>
      <c r="G1249" s="5">
        <v>0.85</v>
      </c>
      <c r="H1249">
        <v>60</v>
      </c>
      <c r="I1249" s="5">
        <v>40.762500000000003</v>
      </c>
      <c r="J1249" s="5">
        <v>0.67937499999999995</v>
      </c>
      <c r="K1249">
        <v>3980</v>
      </c>
      <c r="L1249" s="15">
        <v>1.5075376884422099E-2</v>
      </c>
      <c r="M1249" s="13">
        <v>2.1850251256281399</v>
      </c>
      <c r="N1249" s="15">
        <v>0</v>
      </c>
      <c r="O1249" s="5">
        <v>0</v>
      </c>
      <c r="P1249" s="5">
        <v>0</v>
      </c>
      <c r="Q1249" s="5">
        <f t="shared" si="215"/>
        <v>40.762500000000003</v>
      </c>
      <c r="R1249" s="5">
        <f t="shared" si="216"/>
        <v>-40.762500000000003</v>
      </c>
      <c r="S1249" s="15">
        <f t="shared" si="217"/>
        <v>-1</v>
      </c>
      <c r="T1249">
        <v>0</v>
      </c>
      <c r="U1249" s="5" t="str">
        <f t="shared" si="218"/>
        <v>NA</v>
      </c>
      <c r="V1249" s="15">
        <f t="shared" si="219"/>
        <v>0</v>
      </c>
      <c r="W1249" s="15">
        <f t="shared" si="220"/>
        <v>0</v>
      </c>
      <c r="X1249" s="5">
        <f t="shared" si="221"/>
        <v>0</v>
      </c>
      <c r="Y1249" s="5">
        <f t="shared" si="222"/>
        <v>36.686250000000001</v>
      </c>
      <c r="Z1249" s="5">
        <f t="shared" si="223"/>
        <v>-42.800625000000004</v>
      </c>
      <c r="AA1249" s="5">
        <f t="shared" si="224"/>
        <v>4.0762500000000017</v>
      </c>
      <c r="AB1249" s="5">
        <f t="shared" si="225"/>
        <v>2.0381250000000009</v>
      </c>
    </row>
    <row r="1250" spans="1:28" x14ac:dyDescent="0.55000000000000004">
      <c r="A1250" s="3" t="s">
        <v>63</v>
      </c>
      <c r="B1250" s="3" t="s">
        <v>369</v>
      </c>
      <c r="C1250" t="s">
        <v>31</v>
      </c>
      <c r="D1250" s="3" t="s">
        <v>36</v>
      </c>
      <c r="E1250" s="3" t="s">
        <v>36</v>
      </c>
      <c r="F1250" s="3" t="s">
        <v>67</v>
      </c>
      <c r="G1250" s="5">
        <v>0.86250000000000004</v>
      </c>
      <c r="H1250">
        <v>62</v>
      </c>
      <c r="I1250" s="5">
        <v>60.037499274999995</v>
      </c>
      <c r="J1250" s="5">
        <v>0.96834676249999996</v>
      </c>
      <c r="K1250">
        <v>1430</v>
      </c>
      <c r="L1250" s="15">
        <v>4.3356643356643298E-2</v>
      </c>
      <c r="M1250" s="13">
        <v>1.8779020979020999</v>
      </c>
      <c r="N1250" s="15">
        <v>0</v>
      </c>
      <c r="O1250" s="5">
        <v>0</v>
      </c>
      <c r="P1250" s="5">
        <v>0</v>
      </c>
      <c r="Q1250" s="5">
        <f t="shared" si="215"/>
        <v>60.037499274999995</v>
      </c>
      <c r="R1250" s="5">
        <f t="shared" si="216"/>
        <v>-60.037499274999995</v>
      </c>
      <c r="S1250" s="15">
        <f t="shared" si="217"/>
        <v>-1</v>
      </c>
      <c r="T1250">
        <v>0</v>
      </c>
      <c r="U1250" s="5" t="str">
        <f t="shared" si="218"/>
        <v>NA</v>
      </c>
      <c r="V1250" s="15">
        <f t="shared" si="219"/>
        <v>0</v>
      </c>
      <c r="W1250" s="15">
        <f t="shared" si="220"/>
        <v>0</v>
      </c>
      <c r="X1250" s="5">
        <f t="shared" si="221"/>
        <v>0</v>
      </c>
      <c r="Y1250" s="5">
        <f t="shared" si="222"/>
        <v>54.033749347499999</v>
      </c>
      <c r="Z1250" s="5">
        <f t="shared" si="223"/>
        <v>-63.03937423875</v>
      </c>
      <c r="AA1250" s="5">
        <f t="shared" si="224"/>
        <v>6.0037499274999959</v>
      </c>
      <c r="AB1250" s="5">
        <f t="shared" si="225"/>
        <v>3.0018749637500051</v>
      </c>
    </row>
    <row r="1251" spans="1:28" x14ac:dyDescent="0.55000000000000004">
      <c r="A1251" s="3" t="s">
        <v>79</v>
      </c>
      <c r="B1251" s="3" t="s">
        <v>2292</v>
      </c>
      <c r="C1251" t="s">
        <v>31</v>
      </c>
      <c r="D1251" s="3" t="s">
        <v>36</v>
      </c>
      <c r="E1251" s="3" t="s">
        <v>36</v>
      </c>
      <c r="F1251" s="3" t="s">
        <v>77</v>
      </c>
      <c r="G1251" s="5">
        <v>0.86250000000000004</v>
      </c>
      <c r="H1251">
        <v>110</v>
      </c>
      <c r="I1251" s="5">
        <v>93.849999374999996</v>
      </c>
      <c r="J1251" s="5">
        <v>0.85318181250000003</v>
      </c>
      <c r="K1251">
        <v>35005</v>
      </c>
      <c r="L1251" s="15">
        <v>3.14240822739609E-3</v>
      </c>
      <c r="M1251" s="13">
        <v>2.0777603199542898</v>
      </c>
      <c r="N1251" s="15">
        <v>0</v>
      </c>
      <c r="O1251" s="5">
        <v>0</v>
      </c>
      <c r="P1251" s="5">
        <v>0</v>
      </c>
      <c r="Q1251" s="5">
        <f t="shared" si="215"/>
        <v>93.849999374999996</v>
      </c>
      <c r="R1251" s="5">
        <f t="shared" si="216"/>
        <v>-93.849999374999996</v>
      </c>
      <c r="S1251" s="15">
        <f t="shared" si="217"/>
        <v>-1</v>
      </c>
      <c r="T1251">
        <v>0</v>
      </c>
      <c r="U1251" s="5" t="str">
        <f t="shared" si="218"/>
        <v>NA</v>
      </c>
      <c r="V1251" s="15">
        <f t="shared" si="219"/>
        <v>0</v>
      </c>
      <c r="W1251" s="15">
        <f t="shared" si="220"/>
        <v>0</v>
      </c>
      <c r="X1251" s="5">
        <f t="shared" si="221"/>
        <v>0</v>
      </c>
      <c r="Y1251" s="5">
        <f t="shared" si="222"/>
        <v>84.464999437499998</v>
      </c>
      <c r="Z1251" s="5">
        <f t="shared" si="223"/>
        <v>-98.542499343749995</v>
      </c>
      <c r="AA1251" s="5">
        <f t="shared" si="224"/>
        <v>9.3849999374999982</v>
      </c>
      <c r="AB1251" s="5">
        <f t="shared" si="225"/>
        <v>4.6924999687499991</v>
      </c>
    </row>
    <row r="1252" spans="1:28" x14ac:dyDescent="0.55000000000000004">
      <c r="A1252" s="3" t="s">
        <v>79</v>
      </c>
      <c r="B1252" s="3" t="s">
        <v>690</v>
      </c>
      <c r="C1252" t="s">
        <v>31</v>
      </c>
      <c r="D1252" s="3" t="s">
        <v>36</v>
      </c>
      <c r="E1252" s="3" t="s">
        <v>36</v>
      </c>
      <c r="F1252" s="3" t="s">
        <v>82</v>
      </c>
      <c r="G1252" s="5">
        <v>0.86250000000000004</v>
      </c>
      <c r="H1252">
        <v>355</v>
      </c>
      <c r="I1252" s="5">
        <v>311.99999931249994</v>
      </c>
      <c r="J1252" s="5">
        <v>0.8788732374999999</v>
      </c>
      <c r="K1252">
        <v>5466</v>
      </c>
      <c r="L1252" s="15">
        <v>6.4946944749359692E-2</v>
      </c>
      <c r="M1252" s="13">
        <v>1.1779363336992299</v>
      </c>
      <c r="N1252" s="15">
        <v>0</v>
      </c>
      <c r="O1252" s="5">
        <v>0</v>
      </c>
      <c r="P1252" s="5">
        <v>0</v>
      </c>
      <c r="Q1252" s="5">
        <f t="shared" si="215"/>
        <v>311.99999931249994</v>
      </c>
      <c r="R1252" s="5">
        <f t="shared" si="216"/>
        <v>-311.99999931249994</v>
      </c>
      <c r="S1252" s="15">
        <f t="shared" si="217"/>
        <v>-1</v>
      </c>
      <c r="T1252">
        <v>0</v>
      </c>
      <c r="U1252" s="5" t="str">
        <f t="shared" si="218"/>
        <v>NA</v>
      </c>
      <c r="V1252" s="15">
        <f t="shared" si="219"/>
        <v>0</v>
      </c>
      <c r="W1252" s="15">
        <f t="shared" si="220"/>
        <v>0</v>
      </c>
      <c r="X1252" s="5">
        <f t="shared" si="221"/>
        <v>0</v>
      </c>
      <c r="Y1252" s="5">
        <f t="shared" si="222"/>
        <v>280.79999938124996</v>
      </c>
      <c r="Z1252" s="5">
        <f t="shared" si="223"/>
        <v>-327.59999927812493</v>
      </c>
      <c r="AA1252" s="5">
        <f t="shared" si="224"/>
        <v>31.199999931249977</v>
      </c>
      <c r="AB1252" s="5">
        <f t="shared" si="225"/>
        <v>15.599999965624988</v>
      </c>
    </row>
    <row r="1253" spans="1:28" x14ac:dyDescent="0.55000000000000004">
      <c r="A1253" s="3" t="s">
        <v>79</v>
      </c>
      <c r="B1253" s="3" t="s">
        <v>2295</v>
      </c>
      <c r="C1253" t="s">
        <v>66</v>
      </c>
      <c r="D1253" s="3" t="s">
        <v>36</v>
      </c>
      <c r="E1253" s="3" t="s">
        <v>36</v>
      </c>
      <c r="F1253" s="3" t="s">
        <v>50</v>
      </c>
      <c r="G1253" s="5">
        <v>0.875</v>
      </c>
      <c r="H1253">
        <v>9</v>
      </c>
      <c r="I1253" s="5">
        <v>8.6249999250000009</v>
      </c>
      <c r="J1253" s="5">
        <v>0.95833332500000012</v>
      </c>
      <c r="K1253">
        <v>1244</v>
      </c>
      <c r="L1253" s="15">
        <v>7.2347266881028893E-3</v>
      </c>
      <c r="M1253" s="13">
        <v>3.39236334405145</v>
      </c>
      <c r="N1253" s="15">
        <v>0</v>
      </c>
      <c r="O1253" s="5">
        <v>0</v>
      </c>
      <c r="P1253" s="5">
        <v>0</v>
      </c>
      <c r="Q1253" s="5">
        <f t="shared" si="215"/>
        <v>8.6249999250000009</v>
      </c>
      <c r="R1253" s="5">
        <f t="shared" si="216"/>
        <v>-8.6249999250000009</v>
      </c>
      <c r="S1253" s="15">
        <f t="shared" si="217"/>
        <v>-1</v>
      </c>
      <c r="T1253">
        <v>0</v>
      </c>
      <c r="U1253" s="5" t="str">
        <f t="shared" si="218"/>
        <v>NA</v>
      </c>
      <c r="V1253" s="15">
        <f t="shared" si="219"/>
        <v>0</v>
      </c>
      <c r="W1253" s="15">
        <f t="shared" si="220"/>
        <v>0</v>
      </c>
      <c r="X1253" s="5">
        <f t="shared" si="221"/>
        <v>0</v>
      </c>
      <c r="Y1253" s="5">
        <f t="shared" si="222"/>
        <v>7.7624999325000008</v>
      </c>
      <c r="Z1253" s="5">
        <f t="shared" si="223"/>
        <v>-9.0562499212500018</v>
      </c>
      <c r="AA1253" s="5">
        <f t="shared" si="224"/>
        <v>0.86249999250000009</v>
      </c>
      <c r="AB1253" s="5">
        <f t="shared" si="225"/>
        <v>0.43124999625000093</v>
      </c>
    </row>
    <row r="1254" spans="1:28" x14ac:dyDescent="0.55000000000000004">
      <c r="A1254" s="3" t="s">
        <v>79</v>
      </c>
      <c r="B1254" s="3" t="s">
        <v>2297</v>
      </c>
      <c r="C1254" t="s">
        <v>31</v>
      </c>
      <c r="D1254" s="3" t="s">
        <v>36</v>
      </c>
      <c r="E1254" s="3" t="s">
        <v>36</v>
      </c>
      <c r="F1254" s="3" t="s">
        <v>77</v>
      </c>
      <c r="G1254" s="5">
        <v>0.875</v>
      </c>
      <c r="H1254">
        <v>268</v>
      </c>
      <c r="I1254" s="5">
        <v>242.3999968</v>
      </c>
      <c r="J1254" s="5">
        <v>0.90447759999999999</v>
      </c>
      <c r="K1254">
        <v>4852</v>
      </c>
      <c r="L1254" s="15">
        <v>5.5234954657873002E-2</v>
      </c>
      <c r="M1254" s="13">
        <v>1.80941879637263</v>
      </c>
      <c r="N1254" s="15">
        <v>0</v>
      </c>
      <c r="O1254" s="5">
        <v>0</v>
      </c>
      <c r="P1254" s="5">
        <v>0</v>
      </c>
      <c r="Q1254" s="5">
        <f t="shared" si="215"/>
        <v>242.3999968</v>
      </c>
      <c r="R1254" s="5">
        <f t="shared" si="216"/>
        <v>-242.3999968</v>
      </c>
      <c r="S1254" s="15">
        <f t="shared" si="217"/>
        <v>-1</v>
      </c>
      <c r="T1254">
        <v>0</v>
      </c>
      <c r="U1254" s="5" t="str">
        <f t="shared" si="218"/>
        <v>NA</v>
      </c>
      <c r="V1254" s="15">
        <f t="shared" si="219"/>
        <v>0</v>
      </c>
      <c r="W1254" s="15">
        <f t="shared" si="220"/>
        <v>0</v>
      </c>
      <c r="X1254" s="5">
        <f t="shared" si="221"/>
        <v>0</v>
      </c>
      <c r="Y1254" s="5">
        <f t="shared" si="222"/>
        <v>218.15999712000001</v>
      </c>
      <c r="Z1254" s="5">
        <f t="shared" si="223"/>
        <v>-254.51999664000002</v>
      </c>
      <c r="AA1254" s="5">
        <f t="shared" si="224"/>
        <v>24.239999679999983</v>
      </c>
      <c r="AB1254" s="5">
        <f t="shared" si="225"/>
        <v>12.11999984000002</v>
      </c>
    </row>
    <row r="1255" spans="1:28" x14ac:dyDescent="0.55000000000000004">
      <c r="A1255" s="3" t="s">
        <v>63</v>
      </c>
      <c r="B1255" s="3" t="s">
        <v>1383</v>
      </c>
      <c r="C1255" t="s">
        <v>31</v>
      </c>
      <c r="D1255" s="3" t="s">
        <v>36</v>
      </c>
      <c r="E1255" s="3" t="s">
        <v>36</v>
      </c>
      <c r="F1255" s="3" t="s">
        <v>67</v>
      </c>
      <c r="G1255" s="5">
        <v>0.91249999999999998</v>
      </c>
      <c r="H1255">
        <v>28</v>
      </c>
      <c r="I1255" s="5">
        <v>19.474999950000001</v>
      </c>
      <c r="J1255" s="5">
        <v>0.69553571250000001</v>
      </c>
      <c r="K1255">
        <v>7198</v>
      </c>
      <c r="L1255" s="15">
        <v>3.8899694359544302E-3</v>
      </c>
      <c r="M1255" s="13">
        <v>1.72353431508752</v>
      </c>
      <c r="N1255" s="15">
        <v>0</v>
      </c>
      <c r="O1255" s="5">
        <v>0</v>
      </c>
      <c r="P1255" s="5">
        <v>0</v>
      </c>
      <c r="Q1255" s="5">
        <f t="shared" si="215"/>
        <v>19.474999950000001</v>
      </c>
      <c r="R1255" s="5">
        <f t="shared" si="216"/>
        <v>-19.474999950000001</v>
      </c>
      <c r="S1255" s="15">
        <f t="shared" si="217"/>
        <v>-1</v>
      </c>
      <c r="T1255">
        <v>0</v>
      </c>
      <c r="U1255" s="5" t="str">
        <f t="shared" si="218"/>
        <v>NA</v>
      </c>
      <c r="V1255" s="15">
        <f t="shared" si="219"/>
        <v>0</v>
      </c>
      <c r="W1255" s="15">
        <f t="shared" si="220"/>
        <v>0</v>
      </c>
      <c r="X1255" s="5">
        <f t="shared" si="221"/>
        <v>0</v>
      </c>
      <c r="Y1255" s="5">
        <f t="shared" si="222"/>
        <v>17.527499955</v>
      </c>
      <c r="Z1255" s="5">
        <f t="shared" si="223"/>
        <v>-20.448749947500001</v>
      </c>
      <c r="AA1255" s="5">
        <f t="shared" si="224"/>
        <v>1.9474999950000011</v>
      </c>
      <c r="AB1255" s="5">
        <f t="shared" si="225"/>
        <v>0.97374999750000057</v>
      </c>
    </row>
    <row r="1256" spans="1:28" x14ac:dyDescent="0.55000000000000004">
      <c r="A1256" s="3" t="s">
        <v>79</v>
      </c>
      <c r="B1256" s="3" t="s">
        <v>2300</v>
      </c>
      <c r="C1256" t="s">
        <v>31</v>
      </c>
      <c r="D1256" s="3" t="s">
        <v>36</v>
      </c>
      <c r="E1256" s="3" t="s">
        <v>36</v>
      </c>
      <c r="F1256" s="3" t="s">
        <v>67</v>
      </c>
      <c r="G1256" s="5">
        <v>0.95</v>
      </c>
      <c r="H1256">
        <v>4</v>
      </c>
      <c r="I1256" s="5">
        <v>3.8374999999999999</v>
      </c>
      <c r="J1256" s="5">
        <v>0.95937499999999998</v>
      </c>
      <c r="K1256">
        <v>93</v>
      </c>
      <c r="L1256" s="15">
        <v>4.3010752688171998E-2</v>
      </c>
      <c r="M1256" s="13">
        <v>1.98279569892473</v>
      </c>
      <c r="N1256" s="15">
        <v>0</v>
      </c>
      <c r="O1256" s="5">
        <v>0</v>
      </c>
      <c r="P1256" s="5">
        <v>0</v>
      </c>
      <c r="Q1256" s="5">
        <f t="shared" si="215"/>
        <v>3.8374999999999999</v>
      </c>
      <c r="R1256" s="5">
        <f t="shared" si="216"/>
        <v>-3.8374999999999999</v>
      </c>
      <c r="S1256" s="15">
        <f t="shared" si="217"/>
        <v>-1</v>
      </c>
      <c r="T1256">
        <v>0</v>
      </c>
      <c r="U1256" s="5" t="str">
        <f t="shared" si="218"/>
        <v>NA</v>
      </c>
      <c r="V1256" s="15">
        <f t="shared" si="219"/>
        <v>0</v>
      </c>
      <c r="W1256" s="15">
        <f t="shared" si="220"/>
        <v>0</v>
      </c>
      <c r="X1256" s="5">
        <f t="shared" si="221"/>
        <v>0</v>
      </c>
      <c r="Y1256" s="5">
        <f t="shared" si="222"/>
        <v>3.4537499999999999</v>
      </c>
      <c r="Z1256" s="5">
        <f t="shared" si="223"/>
        <v>-4.0293749999999999</v>
      </c>
      <c r="AA1256" s="5">
        <f t="shared" si="224"/>
        <v>0.38375000000000004</v>
      </c>
      <c r="AB1256" s="5">
        <f t="shared" si="225"/>
        <v>0.19187500000000002</v>
      </c>
    </row>
    <row r="1257" spans="1:28" x14ac:dyDescent="0.55000000000000004">
      <c r="A1257" s="3" t="s">
        <v>28</v>
      </c>
      <c r="B1257" s="3" t="s">
        <v>774</v>
      </c>
      <c r="C1257" t="s">
        <v>31</v>
      </c>
      <c r="D1257" s="3" t="s">
        <v>32</v>
      </c>
      <c r="E1257" s="3" t="s">
        <v>33</v>
      </c>
      <c r="F1257" s="3" t="s">
        <v>35</v>
      </c>
      <c r="G1257" s="5">
        <v>0.95</v>
      </c>
      <c r="H1257">
        <v>17</v>
      </c>
      <c r="I1257" s="5">
        <v>14.349999837499999</v>
      </c>
      <c r="J1257" s="5">
        <v>0.84411763749999991</v>
      </c>
      <c r="K1257">
        <v>7168</v>
      </c>
      <c r="L1257" s="15">
        <v>2.3716517857142903E-3</v>
      </c>
      <c r="M1257" s="13">
        <v>3.2306263950892902</v>
      </c>
      <c r="N1257" s="15">
        <v>0</v>
      </c>
      <c r="O1257" s="5">
        <v>0</v>
      </c>
      <c r="P1257" s="5">
        <v>0</v>
      </c>
      <c r="Q1257" s="5">
        <f t="shared" si="215"/>
        <v>14.349999837499999</v>
      </c>
      <c r="R1257" s="5">
        <f t="shared" si="216"/>
        <v>-14.349999837499999</v>
      </c>
      <c r="S1257" s="15">
        <f t="shared" si="217"/>
        <v>-1</v>
      </c>
      <c r="T1257">
        <v>0</v>
      </c>
      <c r="U1257" s="5" t="str">
        <f t="shared" si="218"/>
        <v>NA</v>
      </c>
      <c r="V1257" s="15">
        <f t="shared" si="219"/>
        <v>0</v>
      </c>
      <c r="W1257" s="15">
        <f t="shared" si="220"/>
        <v>0</v>
      </c>
      <c r="X1257" s="5">
        <f t="shared" si="221"/>
        <v>0</v>
      </c>
      <c r="Y1257" s="5">
        <f t="shared" si="222"/>
        <v>12.914999853749999</v>
      </c>
      <c r="Z1257" s="5">
        <f t="shared" si="223"/>
        <v>-15.067499829374999</v>
      </c>
      <c r="AA1257" s="5">
        <f t="shared" si="224"/>
        <v>1.43499998375</v>
      </c>
      <c r="AB1257" s="5">
        <f t="shared" si="225"/>
        <v>0.71749999187500002</v>
      </c>
    </row>
    <row r="1258" spans="1:28" x14ac:dyDescent="0.55000000000000004">
      <c r="A1258" s="3" t="s">
        <v>79</v>
      </c>
      <c r="B1258" s="3" t="s">
        <v>2303</v>
      </c>
      <c r="C1258" t="s">
        <v>31</v>
      </c>
      <c r="D1258" s="3" t="s">
        <v>36</v>
      </c>
      <c r="E1258" s="3" t="s">
        <v>36</v>
      </c>
      <c r="F1258" s="3" t="s">
        <v>77</v>
      </c>
      <c r="G1258" s="5">
        <v>1.0125</v>
      </c>
      <c r="H1258">
        <v>15</v>
      </c>
      <c r="I1258" s="5">
        <v>10.5</v>
      </c>
      <c r="J1258" s="5">
        <v>0.7</v>
      </c>
      <c r="K1258">
        <v>685</v>
      </c>
      <c r="L1258" s="15">
        <v>2.1897810218978103E-2</v>
      </c>
      <c r="M1258" s="13">
        <v>1.68423357664234</v>
      </c>
      <c r="N1258" s="15">
        <v>0</v>
      </c>
      <c r="O1258" s="5">
        <v>0</v>
      </c>
      <c r="P1258" s="5">
        <v>0</v>
      </c>
      <c r="Q1258" s="5">
        <f t="shared" si="215"/>
        <v>10.5</v>
      </c>
      <c r="R1258" s="5">
        <f t="shared" si="216"/>
        <v>-10.5</v>
      </c>
      <c r="S1258" s="15">
        <f t="shared" si="217"/>
        <v>-1</v>
      </c>
      <c r="T1258">
        <v>0</v>
      </c>
      <c r="U1258" s="5" t="str">
        <f t="shared" si="218"/>
        <v>NA</v>
      </c>
      <c r="V1258" s="15">
        <f t="shared" si="219"/>
        <v>0</v>
      </c>
      <c r="W1258" s="15">
        <f t="shared" si="220"/>
        <v>0</v>
      </c>
      <c r="X1258" s="5">
        <f t="shared" si="221"/>
        <v>0</v>
      </c>
      <c r="Y1258" s="5">
        <f t="shared" si="222"/>
        <v>9.4500000000000011</v>
      </c>
      <c r="Z1258" s="5">
        <f t="shared" si="223"/>
        <v>-11.025</v>
      </c>
      <c r="AA1258" s="5">
        <f t="shared" si="224"/>
        <v>1.0499999999999989</v>
      </c>
      <c r="AB1258" s="5">
        <f t="shared" si="225"/>
        <v>0.52500000000000036</v>
      </c>
    </row>
    <row r="1259" spans="1:28" x14ac:dyDescent="0.55000000000000004">
      <c r="A1259" s="3" t="s">
        <v>63</v>
      </c>
      <c r="B1259" s="3" t="s">
        <v>2305</v>
      </c>
      <c r="C1259" t="s">
        <v>31</v>
      </c>
      <c r="D1259" s="3" t="s">
        <v>36</v>
      </c>
      <c r="E1259" s="3" t="s">
        <v>36</v>
      </c>
      <c r="F1259" s="3" t="s">
        <v>67</v>
      </c>
      <c r="G1259" s="5">
        <v>1.0249999999999999</v>
      </c>
      <c r="H1259">
        <v>15</v>
      </c>
      <c r="I1259" s="5">
        <v>12.687499875</v>
      </c>
      <c r="J1259" s="5">
        <v>0.84583332499999997</v>
      </c>
      <c r="K1259">
        <v>1057</v>
      </c>
      <c r="L1259" s="15">
        <v>1.41911069063387E-2</v>
      </c>
      <c r="M1259" s="13">
        <v>2.44919583727531</v>
      </c>
      <c r="N1259" s="15">
        <v>0</v>
      </c>
      <c r="O1259" s="5">
        <v>0</v>
      </c>
      <c r="P1259" s="5">
        <v>0</v>
      </c>
      <c r="Q1259" s="5">
        <f t="shared" si="215"/>
        <v>12.687499875</v>
      </c>
      <c r="R1259" s="5">
        <f t="shared" si="216"/>
        <v>-12.687499875</v>
      </c>
      <c r="S1259" s="15">
        <f t="shared" si="217"/>
        <v>-1</v>
      </c>
      <c r="T1259">
        <v>0</v>
      </c>
      <c r="U1259" s="5" t="str">
        <f t="shared" si="218"/>
        <v>NA</v>
      </c>
      <c r="V1259" s="15">
        <f t="shared" si="219"/>
        <v>0</v>
      </c>
      <c r="W1259" s="15">
        <f t="shared" si="220"/>
        <v>0</v>
      </c>
      <c r="X1259" s="5">
        <f t="shared" si="221"/>
        <v>0</v>
      </c>
      <c r="Y1259" s="5">
        <f t="shared" si="222"/>
        <v>11.418749887500001</v>
      </c>
      <c r="Z1259" s="5">
        <f t="shared" si="223"/>
        <v>-13.321874868750001</v>
      </c>
      <c r="AA1259" s="5">
        <f t="shared" si="224"/>
        <v>1.2687499874999997</v>
      </c>
      <c r="AB1259" s="5">
        <f t="shared" si="225"/>
        <v>0.63437499375000073</v>
      </c>
    </row>
    <row r="1260" spans="1:28" x14ac:dyDescent="0.55000000000000004">
      <c r="A1260" s="3" t="s">
        <v>28</v>
      </c>
      <c r="B1260" s="3" t="s">
        <v>653</v>
      </c>
      <c r="C1260" t="s">
        <v>31</v>
      </c>
      <c r="D1260" s="3" t="s">
        <v>32</v>
      </c>
      <c r="E1260" s="3" t="s">
        <v>467</v>
      </c>
      <c r="F1260" s="3" t="s">
        <v>35</v>
      </c>
      <c r="G1260" s="5">
        <v>1.0249999999999999</v>
      </c>
      <c r="H1260">
        <v>9</v>
      </c>
      <c r="I1260" s="5">
        <v>8.0124999750000008</v>
      </c>
      <c r="J1260" s="5">
        <v>0.89027777500000005</v>
      </c>
      <c r="K1260">
        <v>310</v>
      </c>
      <c r="L1260" s="15">
        <v>2.9032258064516099E-2</v>
      </c>
      <c r="M1260" s="13">
        <v>1.51329032258065</v>
      </c>
      <c r="N1260" s="15">
        <v>0</v>
      </c>
      <c r="O1260" s="5">
        <v>0</v>
      </c>
      <c r="P1260" s="5">
        <v>0</v>
      </c>
      <c r="Q1260" s="5">
        <f t="shared" si="215"/>
        <v>8.0124999750000008</v>
      </c>
      <c r="R1260" s="5">
        <f t="shared" si="216"/>
        <v>-8.0124999750000008</v>
      </c>
      <c r="S1260" s="15">
        <f t="shared" si="217"/>
        <v>-1</v>
      </c>
      <c r="T1260">
        <v>0</v>
      </c>
      <c r="U1260" s="5" t="str">
        <f t="shared" si="218"/>
        <v>NA</v>
      </c>
      <c r="V1260" s="15">
        <f t="shared" si="219"/>
        <v>0</v>
      </c>
      <c r="W1260" s="15">
        <f t="shared" si="220"/>
        <v>0</v>
      </c>
      <c r="X1260" s="5">
        <f t="shared" si="221"/>
        <v>0</v>
      </c>
      <c r="Y1260" s="5">
        <f t="shared" si="222"/>
        <v>7.2112499775000005</v>
      </c>
      <c r="Z1260" s="5">
        <f t="shared" si="223"/>
        <v>-8.4131249737500013</v>
      </c>
      <c r="AA1260" s="5">
        <f t="shared" si="224"/>
        <v>0.80124999750000026</v>
      </c>
      <c r="AB1260" s="5">
        <f t="shared" si="225"/>
        <v>0.40062499875000057</v>
      </c>
    </row>
    <row r="1261" spans="1:28" x14ac:dyDescent="0.55000000000000004">
      <c r="A1261" s="3" t="s">
        <v>79</v>
      </c>
      <c r="B1261" s="3" t="s">
        <v>2308</v>
      </c>
      <c r="C1261" t="s">
        <v>31</v>
      </c>
      <c r="D1261" s="3" t="s">
        <v>36</v>
      </c>
      <c r="E1261" s="3" t="s">
        <v>36</v>
      </c>
      <c r="F1261" s="3" t="s">
        <v>77</v>
      </c>
      <c r="G1261" s="5">
        <v>1.0375000000000001</v>
      </c>
      <c r="H1261">
        <v>1</v>
      </c>
      <c r="I1261" s="5">
        <v>0.9375</v>
      </c>
      <c r="J1261" s="5">
        <v>0.9375</v>
      </c>
      <c r="K1261">
        <v>458</v>
      </c>
      <c r="L1261" s="15">
        <v>2.1834061135371204E-3</v>
      </c>
      <c r="M1261" s="13">
        <v>2.31091703056769</v>
      </c>
      <c r="N1261" s="15">
        <v>0</v>
      </c>
      <c r="O1261" s="5">
        <v>0</v>
      </c>
      <c r="P1261" s="5">
        <v>0</v>
      </c>
      <c r="Q1261" s="5">
        <f t="shared" si="215"/>
        <v>0.9375</v>
      </c>
      <c r="R1261" s="5">
        <f t="shared" si="216"/>
        <v>-0.9375</v>
      </c>
      <c r="S1261" s="15">
        <f t="shared" si="217"/>
        <v>-1</v>
      </c>
      <c r="T1261">
        <v>0</v>
      </c>
      <c r="U1261" s="5" t="str">
        <f t="shared" si="218"/>
        <v>NA</v>
      </c>
      <c r="V1261" s="15">
        <f t="shared" si="219"/>
        <v>0</v>
      </c>
      <c r="W1261" s="15">
        <f t="shared" si="220"/>
        <v>0</v>
      </c>
      <c r="X1261" s="5">
        <f t="shared" si="221"/>
        <v>0</v>
      </c>
      <c r="Y1261" s="5">
        <f t="shared" si="222"/>
        <v>0.84375</v>
      </c>
      <c r="Z1261" s="5">
        <f t="shared" si="223"/>
        <v>-0.984375</v>
      </c>
      <c r="AA1261" s="5">
        <f t="shared" si="224"/>
        <v>9.375E-2</v>
      </c>
      <c r="AB1261" s="5">
        <f t="shared" si="225"/>
        <v>4.6875E-2</v>
      </c>
    </row>
    <row r="1262" spans="1:28" x14ac:dyDescent="0.55000000000000004">
      <c r="A1262" s="3" t="s">
        <v>79</v>
      </c>
      <c r="B1262" s="3" t="s">
        <v>2310</v>
      </c>
      <c r="C1262" t="s">
        <v>31</v>
      </c>
      <c r="D1262" s="3" t="s">
        <v>36</v>
      </c>
      <c r="E1262" s="3" t="s">
        <v>36</v>
      </c>
      <c r="F1262" s="3" t="s">
        <v>77</v>
      </c>
      <c r="G1262" s="5">
        <v>1.05</v>
      </c>
      <c r="H1262">
        <v>16</v>
      </c>
      <c r="I1262" s="5">
        <v>11.5375</v>
      </c>
      <c r="J1262" s="5">
        <v>0.72109374999999998</v>
      </c>
      <c r="K1262">
        <v>1201</v>
      </c>
      <c r="L1262" s="15">
        <v>1.3322231473771899E-2</v>
      </c>
      <c r="M1262" s="13">
        <v>1.9542880932556199</v>
      </c>
      <c r="N1262" s="15">
        <v>0</v>
      </c>
      <c r="O1262" s="5">
        <v>0</v>
      </c>
      <c r="P1262" s="5">
        <v>0</v>
      </c>
      <c r="Q1262" s="5">
        <f t="shared" si="215"/>
        <v>11.5375</v>
      </c>
      <c r="R1262" s="5">
        <f t="shared" si="216"/>
        <v>-11.5375</v>
      </c>
      <c r="S1262" s="15">
        <f t="shared" si="217"/>
        <v>-1</v>
      </c>
      <c r="T1262">
        <v>0</v>
      </c>
      <c r="U1262" s="5" t="str">
        <f t="shared" si="218"/>
        <v>NA</v>
      </c>
      <c r="V1262" s="15">
        <f t="shared" si="219"/>
        <v>0</v>
      </c>
      <c r="W1262" s="15">
        <f t="shared" si="220"/>
        <v>0</v>
      </c>
      <c r="X1262" s="5">
        <f t="shared" si="221"/>
        <v>0</v>
      </c>
      <c r="Y1262" s="5">
        <f t="shared" si="222"/>
        <v>10.383749999999999</v>
      </c>
      <c r="Z1262" s="5">
        <f t="shared" si="223"/>
        <v>-12.114375000000001</v>
      </c>
      <c r="AA1262" s="5">
        <f t="shared" si="224"/>
        <v>1.1537500000000005</v>
      </c>
      <c r="AB1262" s="5">
        <f t="shared" si="225"/>
        <v>0.57687500000000114</v>
      </c>
    </row>
    <row r="1263" spans="1:28" x14ac:dyDescent="0.55000000000000004">
      <c r="A1263" s="3" t="s">
        <v>63</v>
      </c>
      <c r="B1263" s="3" t="s">
        <v>2312</v>
      </c>
      <c r="C1263" t="s">
        <v>66</v>
      </c>
      <c r="D1263" s="3" t="s">
        <v>36</v>
      </c>
      <c r="E1263" s="3" t="s">
        <v>36</v>
      </c>
      <c r="F1263" s="3" t="s">
        <v>67</v>
      </c>
      <c r="G1263" s="5">
        <v>1.075</v>
      </c>
      <c r="H1263">
        <v>6</v>
      </c>
      <c r="I1263" s="5">
        <v>4.7874999750000002</v>
      </c>
      <c r="J1263" s="5">
        <v>0.79791666250000004</v>
      </c>
      <c r="K1263">
        <v>456</v>
      </c>
      <c r="L1263" s="15">
        <v>1.3157894736842099E-2</v>
      </c>
      <c r="M1263" s="13">
        <v>1.39868421052632</v>
      </c>
      <c r="N1263" s="15">
        <v>0</v>
      </c>
      <c r="O1263" s="5">
        <v>0</v>
      </c>
      <c r="P1263" s="5">
        <v>0</v>
      </c>
      <c r="Q1263" s="5">
        <f t="shared" si="215"/>
        <v>4.7874999750000002</v>
      </c>
      <c r="R1263" s="5">
        <f t="shared" si="216"/>
        <v>-4.7874999750000002</v>
      </c>
      <c r="S1263" s="15">
        <f t="shared" si="217"/>
        <v>-1</v>
      </c>
      <c r="T1263">
        <v>0</v>
      </c>
      <c r="U1263" s="5" t="str">
        <f t="shared" si="218"/>
        <v>NA</v>
      </c>
      <c r="V1263" s="15">
        <f t="shared" si="219"/>
        <v>0</v>
      </c>
      <c r="W1263" s="15">
        <f t="shared" si="220"/>
        <v>0</v>
      </c>
      <c r="X1263" s="5">
        <f t="shared" si="221"/>
        <v>0</v>
      </c>
      <c r="Y1263" s="5">
        <f t="shared" si="222"/>
        <v>4.3087499775000007</v>
      </c>
      <c r="Z1263" s="5">
        <f t="shared" si="223"/>
        <v>-5.02687497375</v>
      </c>
      <c r="AA1263" s="5">
        <f t="shared" si="224"/>
        <v>0.47874999749999958</v>
      </c>
      <c r="AB1263" s="5">
        <f t="shared" si="225"/>
        <v>0.23937499874999979</v>
      </c>
    </row>
    <row r="1264" spans="1:28" x14ac:dyDescent="0.55000000000000004">
      <c r="A1264" s="3" t="s">
        <v>63</v>
      </c>
      <c r="B1264" s="3" t="s">
        <v>430</v>
      </c>
      <c r="C1264" t="s">
        <v>31</v>
      </c>
      <c r="D1264" s="3" t="s">
        <v>36</v>
      </c>
      <c r="E1264" s="3" t="s">
        <v>36</v>
      </c>
      <c r="F1264" s="3" t="s">
        <v>67</v>
      </c>
      <c r="G1264" s="5">
        <v>1.075</v>
      </c>
      <c r="H1264">
        <v>15</v>
      </c>
      <c r="I1264" s="5">
        <v>8.7999999374999991</v>
      </c>
      <c r="J1264" s="5">
        <v>0.58666666249999999</v>
      </c>
      <c r="K1264">
        <v>8622</v>
      </c>
      <c r="L1264" s="15">
        <v>1.73973556019485E-3</v>
      </c>
      <c r="M1264" s="13">
        <v>2.1030503363488799</v>
      </c>
      <c r="N1264" s="15">
        <v>0</v>
      </c>
      <c r="O1264" s="5">
        <v>0</v>
      </c>
      <c r="P1264" s="5">
        <v>0</v>
      </c>
      <c r="Q1264" s="5">
        <f t="shared" si="215"/>
        <v>8.7999999374999991</v>
      </c>
      <c r="R1264" s="5">
        <f t="shared" si="216"/>
        <v>-8.7999999374999991</v>
      </c>
      <c r="S1264" s="15">
        <f t="shared" si="217"/>
        <v>-1</v>
      </c>
      <c r="T1264">
        <v>0</v>
      </c>
      <c r="U1264" s="5" t="str">
        <f t="shared" si="218"/>
        <v>NA</v>
      </c>
      <c r="V1264" s="15">
        <f t="shared" si="219"/>
        <v>0</v>
      </c>
      <c r="W1264" s="15">
        <f t="shared" si="220"/>
        <v>0</v>
      </c>
      <c r="X1264" s="5">
        <f t="shared" si="221"/>
        <v>0</v>
      </c>
      <c r="Y1264" s="5">
        <f t="shared" si="222"/>
        <v>7.9199999437499997</v>
      </c>
      <c r="Z1264" s="5">
        <f t="shared" si="223"/>
        <v>-9.2399999343749997</v>
      </c>
      <c r="AA1264" s="5">
        <f t="shared" si="224"/>
        <v>0.87999999374999938</v>
      </c>
      <c r="AB1264" s="5">
        <f t="shared" si="225"/>
        <v>0.43999999687500058</v>
      </c>
    </row>
    <row r="1265" spans="1:28" x14ac:dyDescent="0.55000000000000004">
      <c r="A1265" s="3" t="s">
        <v>63</v>
      </c>
      <c r="B1265" s="3" t="s">
        <v>1988</v>
      </c>
      <c r="C1265" t="s">
        <v>31</v>
      </c>
      <c r="D1265" s="3" t="s">
        <v>36</v>
      </c>
      <c r="E1265" s="3" t="s">
        <v>36</v>
      </c>
      <c r="F1265" s="3" t="s">
        <v>67</v>
      </c>
      <c r="G1265" s="5">
        <v>1.075</v>
      </c>
      <c r="H1265">
        <v>76</v>
      </c>
      <c r="I1265" s="5">
        <v>89.749999799999998</v>
      </c>
      <c r="J1265" s="5">
        <v>1.18092105</v>
      </c>
      <c r="K1265">
        <v>1331</v>
      </c>
      <c r="L1265" s="15">
        <v>5.7099924868519898E-2</v>
      </c>
      <c r="M1265" s="13">
        <v>1.7307287753568701</v>
      </c>
      <c r="N1265" s="15">
        <v>0</v>
      </c>
      <c r="O1265" s="5">
        <v>0</v>
      </c>
      <c r="P1265" s="5">
        <v>0</v>
      </c>
      <c r="Q1265" s="5">
        <f t="shared" si="215"/>
        <v>89.749999799999998</v>
      </c>
      <c r="R1265" s="5">
        <f t="shared" si="216"/>
        <v>-89.749999799999998</v>
      </c>
      <c r="S1265" s="15">
        <f t="shared" si="217"/>
        <v>-1</v>
      </c>
      <c r="T1265">
        <v>0</v>
      </c>
      <c r="U1265" s="5" t="str">
        <f t="shared" si="218"/>
        <v>NA</v>
      </c>
      <c r="V1265" s="15">
        <f t="shared" si="219"/>
        <v>0</v>
      </c>
      <c r="W1265" s="15">
        <f t="shared" si="220"/>
        <v>0</v>
      </c>
      <c r="X1265" s="5">
        <f t="shared" si="221"/>
        <v>0</v>
      </c>
      <c r="Y1265" s="5">
        <f t="shared" si="222"/>
        <v>80.774999820000005</v>
      </c>
      <c r="Z1265" s="5">
        <f t="shared" si="223"/>
        <v>-94.237499790000001</v>
      </c>
      <c r="AA1265" s="5">
        <f t="shared" si="224"/>
        <v>8.9749999799999927</v>
      </c>
      <c r="AB1265" s="5">
        <f t="shared" si="225"/>
        <v>4.4874999900000034</v>
      </c>
    </row>
    <row r="1266" spans="1:28" x14ac:dyDescent="0.55000000000000004">
      <c r="A1266" s="3" t="s">
        <v>79</v>
      </c>
      <c r="B1266" s="3" t="s">
        <v>2316</v>
      </c>
      <c r="C1266" t="s">
        <v>31</v>
      </c>
      <c r="D1266" s="3" t="s">
        <v>36</v>
      </c>
      <c r="E1266" s="3" t="s">
        <v>36</v>
      </c>
      <c r="F1266" s="3" t="s">
        <v>77</v>
      </c>
      <c r="G1266" s="5">
        <v>1.075</v>
      </c>
      <c r="H1266">
        <v>85</v>
      </c>
      <c r="I1266" s="5">
        <v>69.224999812500002</v>
      </c>
      <c r="J1266" s="5">
        <v>0.81441176250000002</v>
      </c>
      <c r="K1266">
        <v>2490</v>
      </c>
      <c r="L1266" s="15">
        <v>3.4136546184738999E-2</v>
      </c>
      <c r="M1266" s="13">
        <v>2.4175903614457801</v>
      </c>
      <c r="N1266" s="15">
        <v>0</v>
      </c>
      <c r="O1266" s="5">
        <v>0</v>
      </c>
      <c r="P1266" s="5">
        <v>0</v>
      </c>
      <c r="Q1266" s="5">
        <f t="shared" si="215"/>
        <v>69.224999812500002</v>
      </c>
      <c r="R1266" s="5">
        <f t="shared" si="216"/>
        <v>-69.224999812500002</v>
      </c>
      <c r="S1266" s="15">
        <f t="shared" si="217"/>
        <v>-1</v>
      </c>
      <c r="T1266">
        <v>0</v>
      </c>
      <c r="U1266" s="5" t="str">
        <f t="shared" si="218"/>
        <v>NA</v>
      </c>
      <c r="V1266" s="15">
        <f t="shared" si="219"/>
        <v>0</v>
      </c>
      <c r="W1266" s="15">
        <f t="shared" si="220"/>
        <v>0</v>
      </c>
      <c r="X1266" s="5">
        <f t="shared" si="221"/>
        <v>0</v>
      </c>
      <c r="Y1266" s="5">
        <f t="shared" si="222"/>
        <v>62.302499831250003</v>
      </c>
      <c r="Z1266" s="5">
        <f t="shared" si="223"/>
        <v>-72.686249803125008</v>
      </c>
      <c r="AA1266" s="5">
        <f t="shared" si="224"/>
        <v>6.9224999812499988</v>
      </c>
      <c r="AB1266" s="5">
        <f t="shared" si="225"/>
        <v>3.4612499906250065</v>
      </c>
    </row>
    <row r="1267" spans="1:28" x14ac:dyDescent="0.55000000000000004">
      <c r="A1267" s="3" t="s">
        <v>79</v>
      </c>
      <c r="B1267" s="3" t="s">
        <v>566</v>
      </c>
      <c r="C1267" t="s">
        <v>66</v>
      </c>
      <c r="D1267" s="3" t="s">
        <v>36</v>
      </c>
      <c r="E1267" s="3" t="s">
        <v>36</v>
      </c>
      <c r="F1267" s="3" t="s">
        <v>82</v>
      </c>
      <c r="G1267" s="5">
        <v>1.075</v>
      </c>
      <c r="H1267">
        <v>166</v>
      </c>
      <c r="I1267" s="5">
        <v>326.06249954999998</v>
      </c>
      <c r="J1267" s="5">
        <v>1.964231925</v>
      </c>
      <c r="K1267">
        <v>14085</v>
      </c>
      <c r="L1267" s="15">
        <v>1.1785587504437301E-2</v>
      </c>
      <c r="M1267" s="13">
        <v>1.5145473908413201</v>
      </c>
      <c r="N1267" s="15">
        <v>0</v>
      </c>
      <c r="O1267" s="5">
        <v>0</v>
      </c>
      <c r="P1267" s="5">
        <v>0</v>
      </c>
      <c r="Q1267" s="5">
        <f t="shared" si="215"/>
        <v>326.06249954999998</v>
      </c>
      <c r="R1267" s="5">
        <f t="shared" si="216"/>
        <v>-326.06249954999998</v>
      </c>
      <c r="S1267" s="15">
        <f t="shared" si="217"/>
        <v>-1</v>
      </c>
      <c r="T1267">
        <v>0</v>
      </c>
      <c r="U1267" s="5" t="str">
        <f t="shared" si="218"/>
        <v>NA</v>
      </c>
      <c r="V1267" s="15">
        <f t="shared" si="219"/>
        <v>0</v>
      </c>
      <c r="W1267" s="15">
        <f t="shared" si="220"/>
        <v>0</v>
      </c>
      <c r="X1267" s="5">
        <f t="shared" si="221"/>
        <v>0</v>
      </c>
      <c r="Y1267" s="5">
        <f t="shared" si="222"/>
        <v>293.45624959499997</v>
      </c>
      <c r="Z1267" s="5">
        <f t="shared" si="223"/>
        <v>-342.36562452750002</v>
      </c>
      <c r="AA1267" s="5">
        <f t="shared" si="224"/>
        <v>32.60624995500001</v>
      </c>
      <c r="AB1267" s="5">
        <f t="shared" si="225"/>
        <v>16.303124977500033</v>
      </c>
    </row>
    <row r="1268" spans="1:28" x14ac:dyDescent="0.55000000000000004">
      <c r="A1268" s="3" t="s">
        <v>79</v>
      </c>
      <c r="B1268" s="3" t="s">
        <v>2084</v>
      </c>
      <c r="C1268" t="s">
        <v>66</v>
      </c>
      <c r="D1268" s="3" t="s">
        <v>36</v>
      </c>
      <c r="E1268" s="3" t="s">
        <v>36</v>
      </c>
      <c r="F1268" s="3" t="s">
        <v>50</v>
      </c>
      <c r="G1268" s="5">
        <v>1.1000000000000001</v>
      </c>
      <c r="H1268">
        <v>3</v>
      </c>
      <c r="I1268" s="5">
        <v>2.0124999749999999</v>
      </c>
      <c r="J1268" s="5">
        <v>0.67083332499999992</v>
      </c>
      <c r="K1268">
        <v>616</v>
      </c>
      <c r="L1268" s="15">
        <v>4.87012987012987E-3</v>
      </c>
      <c r="M1268" s="13">
        <v>2.1074675324675298</v>
      </c>
      <c r="N1268" s="15">
        <v>0</v>
      </c>
      <c r="O1268" s="5">
        <v>0</v>
      </c>
      <c r="P1268" s="5">
        <v>0</v>
      </c>
      <c r="Q1268" s="5">
        <f t="shared" si="215"/>
        <v>2.0124999749999999</v>
      </c>
      <c r="R1268" s="5">
        <f t="shared" si="216"/>
        <v>-2.0124999749999999</v>
      </c>
      <c r="S1268" s="15">
        <f t="shared" si="217"/>
        <v>-1</v>
      </c>
      <c r="T1268">
        <v>0</v>
      </c>
      <c r="U1268" s="5" t="str">
        <f t="shared" si="218"/>
        <v>NA</v>
      </c>
      <c r="V1268" s="15">
        <f t="shared" si="219"/>
        <v>0</v>
      </c>
      <c r="W1268" s="15">
        <f t="shared" si="220"/>
        <v>0</v>
      </c>
      <c r="X1268" s="5">
        <f t="shared" si="221"/>
        <v>0</v>
      </c>
      <c r="Y1268" s="5">
        <f t="shared" si="222"/>
        <v>1.8112499774999999</v>
      </c>
      <c r="Z1268" s="5">
        <f t="shared" si="223"/>
        <v>-2.1131249737500002</v>
      </c>
      <c r="AA1268" s="5">
        <f t="shared" si="224"/>
        <v>0.20124999749999994</v>
      </c>
      <c r="AB1268" s="5">
        <f t="shared" si="225"/>
        <v>0.10062499875000031</v>
      </c>
    </row>
    <row r="1269" spans="1:28" x14ac:dyDescent="0.55000000000000004">
      <c r="A1269" s="3" t="s">
        <v>79</v>
      </c>
      <c r="B1269" s="3" t="s">
        <v>2320</v>
      </c>
      <c r="C1269" t="s">
        <v>31</v>
      </c>
      <c r="D1269" s="3" t="s">
        <v>36</v>
      </c>
      <c r="E1269" s="3" t="s">
        <v>36</v>
      </c>
      <c r="F1269" s="3" t="s">
        <v>77</v>
      </c>
      <c r="G1269" s="5">
        <v>1.125</v>
      </c>
      <c r="H1269">
        <v>116</v>
      </c>
      <c r="I1269" s="5">
        <v>140.07499960000001</v>
      </c>
      <c r="J1269" s="5">
        <v>1.2075431000000001</v>
      </c>
      <c r="K1269">
        <v>6357</v>
      </c>
      <c r="L1269" s="15">
        <v>1.8247601069687001E-2</v>
      </c>
      <c r="M1269" s="13">
        <v>1.19836400817996</v>
      </c>
      <c r="N1269" s="15">
        <v>0</v>
      </c>
      <c r="O1269" s="5">
        <v>0</v>
      </c>
      <c r="P1269" s="5">
        <v>0</v>
      </c>
      <c r="Q1269" s="5">
        <f t="shared" si="215"/>
        <v>140.07499960000001</v>
      </c>
      <c r="R1269" s="5">
        <f t="shared" si="216"/>
        <v>-140.07499960000001</v>
      </c>
      <c r="S1269" s="15">
        <f t="shared" si="217"/>
        <v>-1</v>
      </c>
      <c r="T1269">
        <v>0</v>
      </c>
      <c r="U1269" s="5" t="str">
        <f t="shared" si="218"/>
        <v>NA</v>
      </c>
      <c r="V1269" s="15">
        <f t="shared" si="219"/>
        <v>0</v>
      </c>
      <c r="W1269" s="15">
        <f t="shared" si="220"/>
        <v>0</v>
      </c>
      <c r="X1269" s="5">
        <f t="shared" si="221"/>
        <v>0</v>
      </c>
      <c r="Y1269" s="5">
        <f t="shared" si="222"/>
        <v>126.06749964000001</v>
      </c>
      <c r="Z1269" s="5">
        <f t="shared" si="223"/>
        <v>-147.07874958000002</v>
      </c>
      <c r="AA1269" s="5">
        <f t="shared" si="224"/>
        <v>14.007499960000004</v>
      </c>
      <c r="AB1269" s="5">
        <f t="shared" si="225"/>
        <v>7.0037499800000091</v>
      </c>
    </row>
    <row r="1270" spans="1:28" x14ac:dyDescent="0.55000000000000004">
      <c r="A1270" s="3" t="s">
        <v>79</v>
      </c>
      <c r="B1270" s="3" t="s">
        <v>597</v>
      </c>
      <c r="C1270" t="s">
        <v>66</v>
      </c>
      <c r="D1270" s="3" t="s">
        <v>36</v>
      </c>
      <c r="E1270" s="3" t="s">
        <v>36</v>
      </c>
      <c r="F1270" s="3" t="s">
        <v>82</v>
      </c>
      <c r="G1270" s="5">
        <v>1.1375</v>
      </c>
      <c r="H1270">
        <v>74</v>
      </c>
      <c r="I1270" s="5">
        <v>86.512499974999997</v>
      </c>
      <c r="J1270" s="5">
        <v>1.1690878375</v>
      </c>
      <c r="K1270">
        <v>953</v>
      </c>
      <c r="L1270" s="15">
        <v>7.7649527806925495E-2</v>
      </c>
      <c r="M1270" s="13">
        <v>1.6453305351521501</v>
      </c>
      <c r="N1270" s="15">
        <v>0</v>
      </c>
      <c r="O1270" s="5">
        <v>0</v>
      </c>
      <c r="P1270" s="5">
        <v>0</v>
      </c>
      <c r="Q1270" s="5">
        <f t="shared" si="215"/>
        <v>86.512499974999997</v>
      </c>
      <c r="R1270" s="5">
        <f t="shared" si="216"/>
        <v>-86.512499974999997</v>
      </c>
      <c r="S1270" s="15">
        <f t="shared" si="217"/>
        <v>-1</v>
      </c>
      <c r="T1270">
        <v>0</v>
      </c>
      <c r="U1270" s="5" t="str">
        <f t="shared" si="218"/>
        <v>NA</v>
      </c>
      <c r="V1270" s="15">
        <f t="shared" si="219"/>
        <v>0</v>
      </c>
      <c r="W1270" s="15">
        <f t="shared" si="220"/>
        <v>0</v>
      </c>
      <c r="X1270" s="5">
        <f t="shared" si="221"/>
        <v>0</v>
      </c>
      <c r="Y1270" s="5">
        <f t="shared" si="222"/>
        <v>77.861249977499995</v>
      </c>
      <c r="Z1270" s="5">
        <f t="shared" si="223"/>
        <v>-90.838124973749999</v>
      </c>
      <c r="AA1270" s="5">
        <f t="shared" si="224"/>
        <v>8.6512499975000026</v>
      </c>
      <c r="AB1270" s="5">
        <f t="shared" si="225"/>
        <v>4.3256249987500013</v>
      </c>
    </row>
    <row r="1271" spans="1:28" x14ac:dyDescent="0.55000000000000004">
      <c r="A1271" s="3" t="s">
        <v>79</v>
      </c>
      <c r="B1271" s="3" t="s">
        <v>2323</v>
      </c>
      <c r="C1271" t="s">
        <v>31</v>
      </c>
      <c r="D1271" s="3" t="s">
        <v>36</v>
      </c>
      <c r="E1271" s="3" t="s">
        <v>36</v>
      </c>
      <c r="F1271" s="3" t="s">
        <v>77</v>
      </c>
      <c r="G1271" s="5">
        <v>1.1625000000000001</v>
      </c>
      <c r="H1271">
        <v>21</v>
      </c>
      <c r="I1271" s="5">
        <v>17.987499862500002</v>
      </c>
      <c r="J1271" s="5">
        <v>0.8565476125</v>
      </c>
      <c r="K1271">
        <v>1648</v>
      </c>
      <c r="L1271" s="15">
        <v>1.27427184466019E-2</v>
      </c>
      <c r="M1271" s="13">
        <v>2.9647451456310701</v>
      </c>
      <c r="N1271" s="15">
        <v>0</v>
      </c>
      <c r="O1271" s="5">
        <v>0</v>
      </c>
      <c r="P1271" s="5">
        <v>0</v>
      </c>
      <c r="Q1271" s="5">
        <f t="shared" si="215"/>
        <v>17.987499862500002</v>
      </c>
      <c r="R1271" s="5">
        <f t="shared" si="216"/>
        <v>-17.987499862500002</v>
      </c>
      <c r="S1271" s="15">
        <f t="shared" si="217"/>
        <v>-1</v>
      </c>
      <c r="T1271">
        <v>0</v>
      </c>
      <c r="U1271" s="5" t="str">
        <f t="shared" si="218"/>
        <v>NA</v>
      </c>
      <c r="V1271" s="15">
        <f t="shared" si="219"/>
        <v>0</v>
      </c>
      <c r="W1271" s="15">
        <f t="shared" si="220"/>
        <v>0</v>
      </c>
      <c r="X1271" s="5">
        <f t="shared" si="221"/>
        <v>0</v>
      </c>
      <c r="Y1271" s="5">
        <f t="shared" si="222"/>
        <v>16.188749876250004</v>
      </c>
      <c r="Z1271" s="5">
        <f t="shared" si="223"/>
        <v>-18.886874855625003</v>
      </c>
      <c r="AA1271" s="5">
        <f t="shared" si="224"/>
        <v>1.798749986249998</v>
      </c>
      <c r="AB1271" s="5">
        <f t="shared" si="225"/>
        <v>0.8993749931250008</v>
      </c>
    </row>
    <row r="1272" spans="1:28" x14ac:dyDescent="0.55000000000000004">
      <c r="A1272" s="3" t="s">
        <v>79</v>
      </c>
      <c r="B1272" s="3" t="s">
        <v>2325</v>
      </c>
      <c r="C1272" t="s">
        <v>66</v>
      </c>
      <c r="D1272" s="3" t="s">
        <v>36</v>
      </c>
      <c r="E1272" s="3" t="s">
        <v>36</v>
      </c>
      <c r="F1272" s="3" t="s">
        <v>82</v>
      </c>
      <c r="G1272" s="5">
        <v>1.2375</v>
      </c>
      <c r="H1272">
        <v>997</v>
      </c>
      <c r="I1272" s="5">
        <v>1221.325</v>
      </c>
      <c r="J1272" s="5">
        <v>1.2250000000000001</v>
      </c>
      <c r="K1272">
        <v>146487</v>
      </c>
      <c r="L1272" s="15">
        <v>6.8060647019872102E-3</v>
      </c>
      <c r="M1272" s="13">
        <v>3.0361165154587102</v>
      </c>
      <c r="N1272" s="15">
        <v>0</v>
      </c>
      <c r="O1272" s="5">
        <v>0</v>
      </c>
      <c r="P1272" s="5">
        <v>0</v>
      </c>
      <c r="Q1272" s="5">
        <f t="shared" si="215"/>
        <v>1221.325</v>
      </c>
      <c r="R1272" s="5">
        <f t="shared" si="216"/>
        <v>-1221.325</v>
      </c>
      <c r="S1272" s="15">
        <f t="shared" si="217"/>
        <v>-1</v>
      </c>
      <c r="T1272">
        <v>0</v>
      </c>
      <c r="U1272" s="5" t="str">
        <f t="shared" si="218"/>
        <v>NA</v>
      </c>
      <c r="V1272" s="15">
        <f t="shared" si="219"/>
        <v>0</v>
      </c>
      <c r="W1272" s="15">
        <f t="shared" si="220"/>
        <v>0</v>
      </c>
      <c r="X1272" s="5">
        <f t="shared" si="221"/>
        <v>0</v>
      </c>
      <c r="Y1272" s="5">
        <f t="shared" si="222"/>
        <v>1099.1925000000001</v>
      </c>
      <c r="Z1272" s="5">
        <f t="shared" si="223"/>
        <v>-1282.3912500000001</v>
      </c>
      <c r="AA1272" s="5">
        <f t="shared" si="224"/>
        <v>122.13249999999994</v>
      </c>
      <c r="AB1272" s="5">
        <f t="shared" si="225"/>
        <v>61.066250000000082</v>
      </c>
    </row>
    <row r="1273" spans="1:28" x14ac:dyDescent="0.55000000000000004">
      <c r="A1273" s="3" t="s">
        <v>53</v>
      </c>
      <c r="B1273" s="3" t="s">
        <v>2327</v>
      </c>
      <c r="C1273" t="s">
        <v>47</v>
      </c>
      <c r="D1273" s="3" t="s">
        <v>57</v>
      </c>
      <c r="E1273" s="3" t="s">
        <v>165</v>
      </c>
      <c r="F1273" s="3" t="s">
        <v>60</v>
      </c>
      <c r="G1273" s="5">
        <v>1.25</v>
      </c>
      <c r="H1273">
        <v>1</v>
      </c>
      <c r="I1273" s="5">
        <v>0.6875</v>
      </c>
      <c r="J1273" s="5">
        <v>0.6875</v>
      </c>
      <c r="K1273">
        <v>72</v>
      </c>
      <c r="L1273" s="15">
        <v>1.38888888888889E-2</v>
      </c>
      <c r="M1273" s="13">
        <v>1.4055555555555601</v>
      </c>
      <c r="N1273" s="15">
        <v>0</v>
      </c>
      <c r="O1273" s="5">
        <v>0</v>
      </c>
      <c r="P1273" s="5">
        <v>0</v>
      </c>
      <c r="Q1273" s="5">
        <f t="shared" si="215"/>
        <v>0.6875</v>
      </c>
      <c r="R1273" s="5">
        <f t="shared" si="216"/>
        <v>-0.6875</v>
      </c>
      <c r="S1273" s="15">
        <f t="shared" si="217"/>
        <v>-1</v>
      </c>
      <c r="T1273">
        <v>0</v>
      </c>
      <c r="U1273" s="5" t="str">
        <f t="shared" si="218"/>
        <v>NA</v>
      </c>
      <c r="V1273" s="15">
        <f t="shared" si="219"/>
        <v>0</v>
      </c>
      <c r="W1273" s="15">
        <f t="shared" si="220"/>
        <v>0</v>
      </c>
      <c r="X1273" s="5">
        <f t="shared" si="221"/>
        <v>0</v>
      </c>
      <c r="Y1273" s="5">
        <f t="shared" si="222"/>
        <v>0.61875000000000002</v>
      </c>
      <c r="Z1273" s="5">
        <f t="shared" si="223"/>
        <v>-0.72187500000000004</v>
      </c>
      <c r="AA1273" s="5">
        <f t="shared" si="224"/>
        <v>6.8749999999999978E-2</v>
      </c>
      <c r="AB1273" s="5">
        <f t="shared" si="225"/>
        <v>3.4375000000000044E-2</v>
      </c>
    </row>
    <row r="1274" spans="1:28" x14ac:dyDescent="0.55000000000000004">
      <c r="A1274" s="3" t="s">
        <v>53</v>
      </c>
      <c r="B1274" s="3" t="s">
        <v>2329</v>
      </c>
      <c r="C1274" t="s">
        <v>47</v>
      </c>
      <c r="D1274" s="3" t="s">
        <v>57</v>
      </c>
      <c r="E1274" s="3" t="s">
        <v>736</v>
      </c>
      <c r="F1274" s="3" t="s">
        <v>60</v>
      </c>
      <c r="G1274" s="5">
        <v>1.25</v>
      </c>
      <c r="H1274">
        <v>2</v>
      </c>
      <c r="I1274" s="5">
        <v>0.7</v>
      </c>
      <c r="J1274" s="5">
        <v>0.35</v>
      </c>
      <c r="K1274">
        <v>20</v>
      </c>
      <c r="L1274" s="15">
        <v>0.1</v>
      </c>
      <c r="M1274" s="13">
        <v>1.7</v>
      </c>
      <c r="N1274" s="15">
        <v>0</v>
      </c>
      <c r="O1274" s="5">
        <v>0</v>
      </c>
      <c r="P1274" s="5">
        <v>0</v>
      </c>
      <c r="Q1274" s="5">
        <f t="shared" si="215"/>
        <v>0.7</v>
      </c>
      <c r="R1274" s="5">
        <f t="shared" si="216"/>
        <v>-0.7</v>
      </c>
      <c r="S1274" s="15">
        <f t="shared" si="217"/>
        <v>-1</v>
      </c>
      <c r="T1274">
        <v>0</v>
      </c>
      <c r="U1274" s="5" t="str">
        <f t="shared" si="218"/>
        <v>NA</v>
      </c>
      <c r="V1274" s="15">
        <f t="shared" si="219"/>
        <v>0</v>
      </c>
      <c r="W1274" s="15">
        <f t="shared" si="220"/>
        <v>0</v>
      </c>
      <c r="X1274" s="5">
        <f t="shared" si="221"/>
        <v>0</v>
      </c>
      <c r="Y1274" s="5">
        <f t="shared" si="222"/>
        <v>0.63</v>
      </c>
      <c r="Z1274" s="5">
        <f t="shared" si="223"/>
        <v>-0.73499999999999999</v>
      </c>
      <c r="AA1274" s="5">
        <f t="shared" si="224"/>
        <v>6.9999999999999951E-2</v>
      </c>
      <c r="AB1274" s="5">
        <f t="shared" si="225"/>
        <v>3.5000000000000031E-2</v>
      </c>
    </row>
    <row r="1275" spans="1:28" x14ac:dyDescent="0.55000000000000004">
      <c r="A1275" s="3" t="s">
        <v>53</v>
      </c>
      <c r="B1275" s="3" t="s">
        <v>1285</v>
      </c>
      <c r="C1275" t="s">
        <v>47</v>
      </c>
      <c r="D1275" s="3" t="s">
        <v>57</v>
      </c>
      <c r="E1275" s="3" t="s">
        <v>400</v>
      </c>
      <c r="F1275" s="3" t="s">
        <v>60</v>
      </c>
      <c r="G1275" s="5">
        <v>1.25</v>
      </c>
      <c r="H1275">
        <v>1</v>
      </c>
      <c r="I1275" s="5">
        <v>0.7</v>
      </c>
      <c r="J1275" s="5">
        <v>0.7</v>
      </c>
      <c r="K1275">
        <v>404</v>
      </c>
      <c r="L1275" s="15">
        <v>2.47524752475248E-3</v>
      </c>
      <c r="M1275" s="13">
        <v>1.21757425742574</v>
      </c>
      <c r="N1275" s="15">
        <v>0</v>
      </c>
      <c r="O1275" s="5">
        <v>0</v>
      </c>
      <c r="P1275" s="5">
        <v>0</v>
      </c>
      <c r="Q1275" s="5">
        <f t="shared" si="215"/>
        <v>0.7</v>
      </c>
      <c r="R1275" s="5">
        <f t="shared" si="216"/>
        <v>-0.7</v>
      </c>
      <c r="S1275" s="15">
        <f t="shared" si="217"/>
        <v>-1</v>
      </c>
      <c r="T1275">
        <v>0</v>
      </c>
      <c r="U1275" s="5" t="str">
        <f t="shared" si="218"/>
        <v>NA</v>
      </c>
      <c r="V1275" s="15">
        <f t="shared" si="219"/>
        <v>0</v>
      </c>
      <c r="W1275" s="15">
        <f t="shared" si="220"/>
        <v>0</v>
      </c>
      <c r="X1275" s="5">
        <f t="shared" si="221"/>
        <v>0</v>
      </c>
      <c r="Y1275" s="5">
        <f t="shared" si="222"/>
        <v>0.63</v>
      </c>
      <c r="Z1275" s="5">
        <f t="shared" si="223"/>
        <v>-0.73499999999999999</v>
      </c>
      <c r="AA1275" s="5">
        <f t="shared" si="224"/>
        <v>6.9999999999999951E-2</v>
      </c>
      <c r="AB1275" s="5">
        <f t="shared" si="225"/>
        <v>3.5000000000000031E-2</v>
      </c>
    </row>
    <row r="1276" spans="1:28" x14ac:dyDescent="0.55000000000000004">
      <c r="A1276" s="3" t="s">
        <v>53</v>
      </c>
      <c r="B1276" s="3" t="s">
        <v>2332</v>
      </c>
      <c r="C1276" t="s">
        <v>47</v>
      </c>
      <c r="D1276" s="3" t="s">
        <v>57</v>
      </c>
      <c r="E1276" s="3" t="s">
        <v>400</v>
      </c>
      <c r="F1276" s="3" t="s">
        <v>60</v>
      </c>
      <c r="G1276" s="5">
        <v>1.25</v>
      </c>
      <c r="H1276">
        <v>1</v>
      </c>
      <c r="I1276" s="5">
        <v>0.71250000000000002</v>
      </c>
      <c r="J1276" s="5">
        <v>0.71250000000000002</v>
      </c>
      <c r="K1276">
        <v>199</v>
      </c>
      <c r="L1276" s="15">
        <v>5.0251256281407001E-3</v>
      </c>
      <c r="M1276" s="13">
        <v>1.78040201005025</v>
      </c>
      <c r="N1276" s="15">
        <v>0</v>
      </c>
      <c r="O1276" s="5">
        <v>0</v>
      </c>
      <c r="P1276" s="5">
        <v>0</v>
      </c>
      <c r="Q1276" s="5">
        <f t="shared" si="215"/>
        <v>0.71250000000000002</v>
      </c>
      <c r="R1276" s="5">
        <f t="shared" si="216"/>
        <v>-0.71250000000000002</v>
      </c>
      <c r="S1276" s="15">
        <f t="shared" si="217"/>
        <v>-1</v>
      </c>
      <c r="T1276">
        <v>0</v>
      </c>
      <c r="U1276" s="5" t="str">
        <f t="shared" si="218"/>
        <v>NA</v>
      </c>
      <c r="V1276" s="15">
        <f t="shared" si="219"/>
        <v>0</v>
      </c>
      <c r="W1276" s="15">
        <f t="shared" si="220"/>
        <v>0</v>
      </c>
      <c r="X1276" s="5">
        <f t="shared" si="221"/>
        <v>0</v>
      </c>
      <c r="Y1276" s="5">
        <f t="shared" si="222"/>
        <v>0.64124999999999999</v>
      </c>
      <c r="Z1276" s="5">
        <f t="shared" si="223"/>
        <v>-0.74812500000000004</v>
      </c>
      <c r="AA1276" s="5">
        <f t="shared" si="224"/>
        <v>7.1250000000000036E-2</v>
      </c>
      <c r="AB1276" s="5">
        <f t="shared" si="225"/>
        <v>3.5625000000000018E-2</v>
      </c>
    </row>
    <row r="1277" spans="1:28" x14ac:dyDescent="0.55000000000000004">
      <c r="A1277" s="3" t="s">
        <v>53</v>
      </c>
      <c r="B1277" s="3" t="s">
        <v>2334</v>
      </c>
      <c r="C1277" t="s">
        <v>47</v>
      </c>
      <c r="D1277" s="3" t="s">
        <v>57</v>
      </c>
      <c r="E1277" s="3" t="s">
        <v>736</v>
      </c>
      <c r="F1277" s="3" t="s">
        <v>60</v>
      </c>
      <c r="G1277" s="5">
        <v>1.25</v>
      </c>
      <c r="H1277">
        <v>1</v>
      </c>
      <c r="I1277" s="5">
        <v>0.75</v>
      </c>
      <c r="J1277" s="5">
        <v>0.75</v>
      </c>
      <c r="K1277">
        <v>43</v>
      </c>
      <c r="L1277" s="15">
        <v>2.32558139534884E-2</v>
      </c>
      <c r="M1277" s="13">
        <v>1.3953488372092999</v>
      </c>
      <c r="N1277" s="15">
        <v>0</v>
      </c>
      <c r="O1277" s="5">
        <v>0</v>
      </c>
      <c r="P1277" s="5">
        <v>0</v>
      </c>
      <c r="Q1277" s="5">
        <f t="shared" si="215"/>
        <v>0.75</v>
      </c>
      <c r="R1277" s="5">
        <f t="shared" si="216"/>
        <v>-0.75</v>
      </c>
      <c r="S1277" s="15">
        <f t="shared" si="217"/>
        <v>-1</v>
      </c>
      <c r="T1277">
        <v>0</v>
      </c>
      <c r="U1277" s="5" t="str">
        <f t="shared" si="218"/>
        <v>NA</v>
      </c>
      <c r="V1277" s="15">
        <f t="shared" si="219"/>
        <v>0</v>
      </c>
      <c r="W1277" s="15">
        <f t="shared" si="220"/>
        <v>0</v>
      </c>
      <c r="X1277" s="5">
        <f t="shared" si="221"/>
        <v>0</v>
      </c>
      <c r="Y1277" s="5">
        <f t="shared" si="222"/>
        <v>0.67500000000000004</v>
      </c>
      <c r="Z1277" s="5">
        <f t="shared" si="223"/>
        <v>-0.78750000000000009</v>
      </c>
      <c r="AA1277" s="5">
        <f t="shared" si="224"/>
        <v>7.4999999999999956E-2</v>
      </c>
      <c r="AB1277" s="5">
        <f t="shared" si="225"/>
        <v>3.7500000000000089E-2</v>
      </c>
    </row>
    <row r="1278" spans="1:28" x14ac:dyDescent="0.55000000000000004">
      <c r="A1278" s="3" t="s">
        <v>53</v>
      </c>
      <c r="B1278" s="3" t="s">
        <v>2336</v>
      </c>
      <c r="C1278" t="s">
        <v>47</v>
      </c>
      <c r="D1278" s="3" t="s">
        <v>57</v>
      </c>
      <c r="E1278" s="3" t="s">
        <v>149</v>
      </c>
      <c r="F1278" s="3" t="s">
        <v>60</v>
      </c>
      <c r="G1278" s="5">
        <v>1.25</v>
      </c>
      <c r="H1278">
        <v>1</v>
      </c>
      <c r="I1278" s="5">
        <v>1.5625</v>
      </c>
      <c r="J1278" s="5">
        <v>1.5625</v>
      </c>
      <c r="K1278">
        <v>1101</v>
      </c>
      <c r="L1278" s="15">
        <v>9.0826521344232502E-4</v>
      </c>
      <c r="M1278" s="13">
        <v>1.30835603996367</v>
      </c>
      <c r="N1278" s="15">
        <v>0</v>
      </c>
      <c r="O1278" s="5">
        <v>0</v>
      </c>
      <c r="P1278" s="5">
        <v>0</v>
      </c>
      <c r="Q1278" s="5">
        <f t="shared" si="215"/>
        <v>1.5625</v>
      </c>
      <c r="R1278" s="5">
        <f t="shared" si="216"/>
        <v>-1.5625</v>
      </c>
      <c r="S1278" s="15">
        <f t="shared" si="217"/>
        <v>-1</v>
      </c>
      <c r="T1278">
        <v>0</v>
      </c>
      <c r="U1278" s="5" t="str">
        <f t="shared" si="218"/>
        <v>NA</v>
      </c>
      <c r="V1278" s="15">
        <f t="shared" si="219"/>
        <v>0</v>
      </c>
      <c r="W1278" s="15">
        <f t="shared" si="220"/>
        <v>0</v>
      </c>
      <c r="X1278" s="5">
        <f t="shared" si="221"/>
        <v>0</v>
      </c>
      <c r="Y1278" s="5">
        <f t="shared" si="222"/>
        <v>1.40625</v>
      </c>
      <c r="Z1278" s="5">
        <f t="shared" si="223"/>
        <v>-1.640625</v>
      </c>
      <c r="AA1278" s="5">
        <f t="shared" si="224"/>
        <v>0.15625</v>
      </c>
      <c r="AB1278" s="5">
        <f t="shared" si="225"/>
        <v>7.8125E-2</v>
      </c>
    </row>
    <row r="1279" spans="1:28" x14ac:dyDescent="0.55000000000000004">
      <c r="A1279" s="3" t="s">
        <v>53</v>
      </c>
      <c r="B1279" s="3" t="s">
        <v>2338</v>
      </c>
      <c r="C1279" t="s">
        <v>47</v>
      </c>
      <c r="D1279" s="3" t="s">
        <v>57</v>
      </c>
      <c r="E1279" s="3" t="s">
        <v>736</v>
      </c>
      <c r="F1279" s="3" t="s">
        <v>60</v>
      </c>
      <c r="G1279" s="5">
        <v>1.25</v>
      </c>
      <c r="H1279">
        <v>2</v>
      </c>
      <c r="I1279" s="5">
        <v>1.6875</v>
      </c>
      <c r="J1279" s="5">
        <v>0.84375</v>
      </c>
      <c r="K1279">
        <v>312</v>
      </c>
      <c r="L1279" s="15">
        <v>6.41025641025641E-3</v>
      </c>
      <c r="M1279" s="13">
        <v>1.7435897435897401</v>
      </c>
      <c r="N1279" s="15">
        <v>0</v>
      </c>
      <c r="O1279" s="5">
        <v>0</v>
      </c>
      <c r="P1279" s="5">
        <v>0</v>
      </c>
      <c r="Q1279" s="5">
        <f t="shared" si="215"/>
        <v>1.6875</v>
      </c>
      <c r="R1279" s="5">
        <f t="shared" si="216"/>
        <v>-1.6875</v>
      </c>
      <c r="S1279" s="15">
        <f t="shared" si="217"/>
        <v>-1</v>
      </c>
      <c r="T1279">
        <v>0</v>
      </c>
      <c r="U1279" s="5" t="str">
        <f t="shared" si="218"/>
        <v>NA</v>
      </c>
      <c r="V1279" s="15">
        <f t="shared" si="219"/>
        <v>0</v>
      </c>
      <c r="W1279" s="15">
        <f t="shared" si="220"/>
        <v>0</v>
      </c>
      <c r="X1279" s="5">
        <f t="shared" si="221"/>
        <v>0</v>
      </c>
      <c r="Y1279" s="5">
        <f t="shared" si="222"/>
        <v>1.51875</v>
      </c>
      <c r="Z1279" s="5">
        <f t="shared" si="223"/>
        <v>-1.7718750000000001</v>
      </c>
      <c r="AA1279" s="5">
        <f t="shared" si="224"/>
        <v>0.16874999999999996</v>
      </c>
      <c r="AB1279" s="5">
        <f t="shared" si="225"/>
        <v>8.4375000000000089E-2</v>
      </c>
    </row>
    <row r="1280" spans="1:28" x14ac:dyDescent="0.55000000000000004">
      <c r="A1280" s="3" t="s">
        <v>53</v>
      </c>
      <c r="B1280" s="3" t="s">
        <v>2340</v>
      </c>
      <c r="C1280" t="s">
        <v>47</v>
      </c>
      <c r="D1280" s="3" t="s">
        <v>57</v>
      </c>
      <c r="E1280" s="3" t="s">
        <v>736</v>
      </c>
      <c r="F1280" s="3" t="s">
        <v>60</v>
      </c>
      <c r="G1280" s="5">
        <v>1.25</v>
      </c>
      <c r="H1280">
        <v>1</v>
      </c>
      <c r="I1280" s="5">
        <v>1.6875</v>
      </c>
      <c r="J1280" s="5">
        <v>1.6875</v>
      </c>
      <c r="K1280">
        <v>1221</v>
      </c>
      <c r="L1280" s="15">
        <v>8.1900081900081894E-4</v>
      </c>
      <c r="M1280" s="13">
        <v>1.6476658476658499</v>
      </c>
      <c r="N1280" s="15">
        <v>0</v>
      </c>
      <c r="O1280" s="5">
        <v>0</v>
      </c>
      <c r="P1280" s="5">
        <v>0</v>
      </c>
      <c r="Q1280" s="5">
        <f t="shared" si="215"/>
        <v>1.6875</v>
      </c>
      <c r="R1280" s="5">
        <f t="shared" si="216"/>
        <v>-1.6875</v>
      </c>
      <c r="S1280" s="15">
        <f t="shared" si="217"/>
        <v>-1</v>
      </c>
      <c r="T1280">
        <v>0</v>
      </c>
      <c r="U1280" s="5" t="str">
        <f t="shared" si="218"/>
        <v>NA</v>
      </c>
      <c r="V1280" s="15">
        <f t="shared" si="219"/>
        <v>0</v>
      </c>
      <c r="W1280" s="15">
        <f t="shared" si="220"/>
        <v>0</v>
      </c>
      <c r="X1280" s="5">
        <f t="shared" si="221"/>
        <v>0</v>
      </c>
      <c r="Y1280" s="5">
        <f t="shared" si="222"/>
        <v>1.51875</v>
      </c>
      <c r="Z1280" s="5">
        <f t="shared" si="223"/>
        <v>-1.7718750000000001</v>
      </c>
      <c r="AA1280" s="5">
        <f t="shared" si="224"/>
        <v>0.16874999999999996</v>
      </c>
      <c r="AB1280" s="5">
        <f t="shared" si="225"/>
        <v>8.4375000000000089E-2</v>
      </c>
    </row>
    <row r="1281" spans="1:28" x14ac:dyDescent="0.55000000000000004">
      <c r="A1281" s="3" t="s">
        <v>53</v>
      </c>
      <c r="B1281" s="3" t="s">
        <v>2342</v>
      </c>
      <c r="C1281" t="s">
        <v>47</v>
      </c>
      <c r="D1281" s="3" t="s">
        <v>57</v>
      </c>
      <c r="E1281" s="3" t="s">
        <v>400</v>
      </c>
      <c r="F1281" s="3" t="s">
        <v>60</v>
      </c>
      <c r="G1281" s="5">
        <v>1.25</v>
      </c>
      <c r="H1281">
        <v>1</v>
      </c>
      <c r="I1281" s="5">
        <v>1.8374999999999999</v>
      </c>
      <c r="J1281" s="5">
        <v>1.8374999999999999</v>
      </c>
      <c r="K1281">
        <v>11</v>
      </c>
      <c r="L1281" s="15">
        <v>9.0909090909090898E-2</v>
      </c>
      <c r="M1281" s="13">
        <v>1.63636363636364</v>
      </c>
      <c r="N1281" s="15">
        <v>0</v>
      </c>
      <c r="O1281" s="5">
        <v>0</v>
      </c>
      <c r="P1281" s="5">
        <v>0</v>
      </c>
      <c r="Q1281" s="5">
        <f t="shared" si="215"/>
        <v>1.8374999999999999</v>
      </c>
      <c r="R1281" s="5">
        <f t="shared" si="216"/>
        <v>-1.8374999999999999</v>
      </c>
      <c r="S1281" s="15">
        <f t="shared" si="217"/>
        <v>-1</v>
      </c>
      <c r="T1281">
        <v>0</v>
      </c>
      <c r="U1281" s="5" t="str">
        <f t="shared" si="218"/>
        <v>NA</v>
      </c>
      <c r="V1281" s="15">
        <f t="shared" si="219"/>
        <v>0</v>
      </c>
      <c r="W1281" s="15">
        <f t="shared" si="220"/>
        <v>0</v>
      </c>
      <c r="X1281" s="5">
        <f t="shared" si="221"/>
        <v>0</v>
      </c>
      <c r="Y1281" s="5">
        <f t="shared" si="222"/>
        <v>1.6537500000000001</v>
      </c>
      <c r="Z1281" s="5">
        <f t="shared" si="223"/>
        <v>-1.9293750000000001</v>
      </c>
      <c r="AA1281" s="5">
        <f t="shared" si="224"/>
        <v>0.18374999999999986</v>
      </c>
      <c r="AB1281" s="5">
        <f t="shared" si="225"/>
        <v>9.1875000000000151E-2</v>
      </c>
    </row>
    <row r="1282" spans="1:28" x14ac:dyDescent="0.55000000000000004">
      <c r="A1282" s="3" t="s">
        <v>53</v>
      </c>
      <c r="B1282" s="3" t="s">
        <v>2344</v>
      </c>
      <c r="C1282" t="s">
        <v>47</v>
      </c>
      <c r="D1282" s="3" t="s">
        <v>57</v>
      </c>
      <c r="E1282" s="3" t="s">
        <v>149</v>
      </c>
      <c r="F1282" s="3" t="s">
        <v>60</v>
      </c>
      <c r="G1282" s="5">
        <v>1.25</v>
      </c>
      <c r="H1282">
        <v>2</v>
      </c>
      <c r="I1282" s="5">
        <v>1.9624999999999999</v>
      </c>
      <c r="J1282" s="5">
        <v>0.98124999999999996</v>
      </c>
      <c r="K1282">
        <v>36</v>
      </c>
      <c r="L1282" s="15">
        <v>5.5555555555555601E-2</v>
      </c>
      <c r="M1282" s="13">
        <v>1.9750000000000001</v>
      </c>
      <c r="N1282" s="15">
        <v>0</v>
      </c>
      <c r="O1282" s="5">
        <v>0</v>
      </c>
      <c r="P1282" s="5">
        <v>0</v>
      </c>
      <c r="Q1282" s="5">
        <f t="shared" ref="Q1282:Q1345" si="226">I1282</f>
        <v>1.9624999999999999</v>
      </c>
      <c r="R1282" s="5">
        <f t="shared" ref="R1282:R1345" si="227">P1282-Q1282</f>
        <v>-1.9624999999999999</v>
      </c>
      <c r="S1282" s="15">
        <f t="shared" ref="S1282:S1345" si="228">IF(Q1282=0,0,(P1282-Q1282)/Q1282)</f>
        <v>-1</v>
      </c>
      <c r="T1282">
        <v>0</v>
      </c>
      <c r="U1282" s="5" t="str">
        <f t="shared" ref="U1282:U1345" si="229">IF(T1282=0,"NA",P1282/T1282)</f>
        <v>NA</v>
      </c>
      <c r="V1282" s="15">
        <f t="shared" si="219"/>
        <v>0</v>
      </c>
      <c r="W1282" s="15">
        <f t="shared" si="220"/>
        <v>0</v>
      </c>
      <c r="X1282" s="5">
        <f t="shared" si="221"/>
        <v>0</v>
      </c>
      <c r="Y1282" s="5">
        <f t="shared" si="222"/>
        <v>1.7662499999999999</v>
      </c>
      <c r="Z1282" s="5">
        <f t="shared" si="223"/>
        <v>-2.0606249999999999</v>
      </c>
      <c r="AA1282" s="5">
        <f t="shared" si="224"/>
        <v>0.19625000000000004</v>
      </c>
      <c r="AB1282" s="5">
        <f t="shared" si="225"/>
        <v>9.8125000000000018E-2</v>
      </c>
    </row>
    <row r="1283" spans="1:28" x14ac:dyDescent="0.55000000000000004">
      <c r="A1283" s="3" t="s">
        <v>53</v>
      </c>
      <c r="B1283" s="3" t="s">
        <v>2346</v>
      </c>
      <c r="C1283" t="s">
        <v>47</v>
      </c>
      <c r="D1283" s="3" t="s">
        <v>57</v>
      </c>
      <c r="E1283" s="3" t="s">
        <v>400</v>
      </c>
      <c r="F1283" s="3" t="s">
        <v>60</v>
      </c>
      <c r="G1283" s="5">
        <v>1.25</v>
      </c>
      <c r="H1283">
        <v>2</v>
      </c>
      <c r="I1283" s="5">
        <v>2.1375000000000002</v>
      </c>
      <c r="J1283" s="5">
        <v>1.0687500000000001</v>
      </c>
      <c r="K1283">
        <v>45</v>
      </c>
      <c r="L1283" s="15">
        <v>4.4444444444444405E-2</v>
      </c>
      <c r="M1283" s="13">
        <v>1.71333333333333</v>
      </c>
      <c r="N1283" s="15">
        <v>0</v>
      </c>
      <c r="O1283" s="5">
        <v>0</v>
      </c>
      <c r="P1283" s="5">
        <v>0</v>
      </c>
      <c r="Q1283" s="5">
        <f t="shared" si="226"/>
        <v>2.1375000000000002</v>
      </c>
      <c r="R1283" s="5">
        <f t="shared" si="227"/>
        <v>-2.1375000000000002</v>
      </c>
      <c r="S1283" s="15">
        <f t="shared" si="228"/>
        <v>-1</v>
      </c>
      <c r="T1283">
        <v>0</v>
      </c>
      <c r="U1283" s="5" t="str">
        <f t="shared" si="229"/>
        <v>NA</v>
      </c>
      <c r="V1283" s="15">
        <f t="shared" ref="V1283:V1346" si="230">(L1283*N1283)</f>
        <v>0</v>
      </c>
      <c r="W1283" s="15">
        <f t="shared" ref="W1283:W1346" si="231">IF(P1283=0,0,R1283/P1283)</f>
        <v>0</v>
      </c>
      <c r="X1283" s="5">
        <f t="shared" ref="X1283:X1346" si="232">IF(T1283=0,0,Q1283/T1283)</f>
        <v>0</v>
      </c>
      <c r="Y1283" s="5">
        <f t="shared" ref="Y1283:Y1346" si="233">Q1283*0.9</f>
        <v>1.9237500000000003</v>
      </c>
      <c r="Z1283" s="5">
        <f t="shared" ref="Z1283:Z1346" si="234">R1283*1.05</f>
        <v>-2.2443750000000002</v>
      </c>
      <c r="AA1283" s="5">
        <f t="shared" ref="AA1283:AA1346" si="235">Q1283-Y1283</f>
        <v>0.21374999999999988</v>
      </c>
      <c r="AB1283" s="5">
        <f t="shared" ref="AB1283:AB1346" si="236">R1283-Z1283</f>
        <v>0.10687500000000005</v>
      </c>
    </row>
    <row r="1284" spans="1:28" x14ac:dyDescent="0.55000000000000004">
      <c r="A1284" s="3" t="s">
        <v>53</v>
      </c>
      <c r="B1284" s="3" t="s">
        <v>2348</v>
      </c>
      <c r="C1284" t="s">
        <v>47</v>
      </c>
      <c r="D1284" s="3" t="s">
        <v>57</v>
      </c>
      <c r="E1284" s="3" t="s">
        <v>400</v>
      </c>
      <c r="F1284" s="3" t="s">
        <v>60</v>
      </c>
      <c r="G1284" s="5">
        <v>1.25</v>
      </c>
      <c r="H1284">
        <v>2</v>
      </c>
      <c r="I1284" s="5">
        <v>2.5375000000000001</v>
      </c>
      <c r="J1284" s="5">
        <v>1.26875</v>
      </c>
      <c r="K1284">
        <v>96</v>
      </c>
      <c r="L1284" s="15">
        <v>2.0833333333333301E-2</v>
      </c>
      <c r="M1284" s="13">
        <v>1.22708333333333</v>
      </c>
      <c r="N1284" s="15">
        <v>0</v>
      </c>
      <c r="O1284" s="5">
        <v>0</v>
      </c>
      <c r="P1284" s="5">
        <v>0</v>
      </c>
      <c r="Q1284" s="5">
        <f t="shared" si="226"/>
        <v>2.5375000000000001</v>
      </c>
      <c r="R1284" s="5">
        <f t="shared" si="227"/>
        <v>-2.5375000000000001</v>
      </c>
      <c r="S1284" s="15">
        <f t="shared" si="228"/>
        <v>-1</v>
      </c>
      <c r="T1284">
        <v>0</v>
      </c>
      <c r="U1284" s="5" t="str">
        <f t="shared" si="229"/>
        <v>NA</v>
      </c>
      <c r="V1284" s="15">
        <f t="shared" si="230"/>
        <v>0</v>
      </c>
      <c r="W1284" s="15">
        <f t="shared" si="231"/>
        <v>0</v>
      </c>
      <c r="X1284" s="5">
        <f t="shared" si="232"/>
        <v>0</v>
      </c>
      <c r="Y1284" s="5">
        <f t="shared" si="233"/>
        <v>2.2837499999999999</v>
      </c>
      <c r="Z1284" s="5">
        <f t="shared" si="234"/>
        <v>-2.6643750000000002</v>
      </c>
      <c r="AA1284" s="5">
        <f t="shared" si="235"/>
        <v>0.25375000000000014</v>
      </c>
      <c r="AB1284" s="5">
        <f t="shared" si="236"/>
        <v>0.12687500000000007</v>
      </c>
    </row>
    <row r="1285" spans="1:28" x14ac:dyDescent="0.55000000000000004">
      <c r="A1285" s="3" t="s">
        <v>53</v>
      </c>
      <c r="B1285" s="3" t="s">
        <v>846</v>
      </c>
      <c r="C1285" t="s">
        <v>47</v>
      </c>
      <c r="D1285" s="3" t="s">
        <v>57</v>
      </c>
      <c r="E1285" s="3" t="s">
        <v>165</v>
      </c>
      <c r="F1285" s="3" t="s">
        <v>60</v>
      </c>
      <c r="G1285" s="5">
        <v>1.25</v>
      </c>
      <c r="H1285">
        <v>3</v>
      </c>
      <c r="I1285" s="5">
        <v>2.8875000000000002</v>
      </c>
      <c r="J1285" s="5">
        <v>0.96250000000000002</v>
      </c>
      <c r="K1285">
        <v>1363</v>
      </c>
      <c r="L1285" s="15">
        <v>2.2010271460014704E-3</v>
      </c>
      <c r="M1285" s="13">
        <v>1.7483492296405001</v>
      </c>
      <c r="N1285" s="15">
        <v>0</v>
      </c>
      <c r="O1285" s="5">
        <v>0</v>
      </c>
      <c r="P1285" s="5">
        <v>0</v>
      </c>
      <c r="Q1285" s="5">
        <f t="shared" si="226"/>
        <v>2.8875000000000002</v>
      </c>
      <c r="R1285" s="5">
        <f t="shared" si="227"/>
        <v>-2.8875000000000002</v>
      </c>
      <c r="S1285" s="15">
        <f t="shared" si="228"/>
        <v>-1</v>
      </c>
      <c r="T1285">
        <v>0</v>
      </c>
      <c r="U1285" s="5" t="str">
        <f t="shared" si="229"/>
        <v>NA</v>
      </c>
      <c r="V1285" s="15">
        <f t="shared" si="230"/>
        <v>0</v>
      </c>
      <c r="W1285" s="15">
        <f t="shared" si="231"/>
        <v>0</v>
      </c>
      <c r="X1285" s="5">
        <f t="shared" si="232"/>
        <v>0</v>
      </c>
      <c r="Y1285" s="5">
        <f t="shared" si="233"/>
        <v>2.5987500000000003</v>
      </c>
      <c r="Z1285" s="5">
        <f t="shared" si="234"/>
        <v>-3.0318750000000003</v>
      </c>
      <c r="AA1285" s="5">
        <f t="shared" si="235"/>
        <v>0.28874999999999984</v>
      </c>
      <c r="AB1285" s="5">
        <f t="shared" si="236"/>
        <v>0.14437500000000014</v>
      </c>
    </row>
    <row r="1286" spans="1:28" x14ac:dyDescent="0.55000000000000004">
      <c r="A1286" s="3" t="s">
        <v>53</v>
      </c>
      <c r="B1286" s="3" t="s">
        <v>2351</v>
      </c>
      <c r="C1286" t="s">
        <v>47</v>
      </c>
      <c r="D1286" s="3" t="s">
        <v>57</v>
      </c>
      <c r="E1286" s="3" t="s">
        <v>165</v>
      </c>
      <c r="F1286" s="3" t="s">
        <v>60</v>
      </c>
      <c r="G1286" s="5">
        <v>1.25</v>
      </c>
      <c r="H1286">
        <v>3</v>
      </c>
      <c r="I1286" s="5">
        <v>3.2374999875000001</v>
      </c>
      <c r="J1286" s="5">
        <v>1.0791666625</v>
      </c>
      <c r="K1286">
        <v>502</v>
      </c>
      <c r="L1286" s="15">
        <v>5.9760956175298795E-3</v>
      </c>
      <c r="M1286" s="13">
        <v>1.61892430278884</v>
      </c>
      <c r="N1286" s="15">
        <v>0</v>
      </c>
      <c r="O1286" s="5">
        <v>0</v>
      </c>
      <c r="P1286" s="5">
        <v>0</v>
      </c>
      <c r="Q1286" s="5">
        <f t="shared" si="226"/>
        <v>3.2374999875000001</v>
      </c>
      <c r="R1286" s="5">
        <f t="shared" si="227"/>
        <v>-3.2374999875000001</v>
      </c>
      <c r="S1286" s="15">
        <f t="shared" si="228"/>
        <v>-1</v>
      </c>
      <c r="T1286">
        <v>0</v>
      </c>
      <c r="U1286" s="5" t="str">
        <f t="shared" si="229"/>
        <v>NA</v>
      </c>
      <c r="V1286" s="15">
        <f t="shared" si="230"/>
        <v>0</v>
      </c>
      <c r="W1286" s="15">
        <f t="shared" si="231"/>
        <v>0</v>
      </c>
      <c r="X1286" s="5">
        <f t="shared" si="232"/>
        <v>0</v>
      </c>
      <c r="Y1286" s="5">
        <f t="shared" si="233"/>
        <v>2.9137499887500002</v>
      </c>
      <c r="Z1286" s="5">
        <f t="shared" si="234"/>
        <v>-3.3993749868750003</v>
      </c>
      <c r="AA1286" s="5">
        <f t="shared" si="235"/>
        <v>0.32374999874999988</v>
      </c>
      <c r="AB1286" s="5">
        <f t="shared" si="236"/>
        <v>0.16187499937500016</v>
      </c>
    </row>
    <row r="1287" spans="1:28" x14ac:dyDescent="0.55000000000000004">
      <c r="A1287" s="3" t="s">
        <v>53</v>
      </c>
      <c r="B1287" s="3" t="s">
        <v>1052</v>
      </c>
      <c r="C1287" t="s">
        <v>47</v>
      </c>
      <c r="D1287" s="3" t="s">
        <v>57</v>
      </c>
      <c r="E1287" s="3" t="s">
        <v>165</v>
      </c>
      <c r="F1287" s="3" t="s">
        <v>60</v>
      </c>
      <c r="G1287" s="5">
        <v>1.25</v>
      </c>
      <c r="H1287">
        <v>2</v>
      </c>
      <c r="I1287" s="5">
        <v>3.4624999999999999</v>
      </c>
      <c r="J1287" s="5">
        <v>1.73125</v>
      </c>
      <c r="K1287">
        <v>6</v>
      </c>
      <c r="L1287" s="15">
        <v>0.33333333333333298</v>
      </c>
      <c r="M1287" s="13">
        <v>3.5</v>
      </c>
      <c r="N1287" s="15">
        <v>0</v>
      </c>
      <c r="O1287" s="5">
        <v>0</v>
      </c>
      <c r="P1287" s="5">
        <v>0</v>
      </c>
      <c r="Q1287" s="5">
        <f t="shared" si="226"/>
        <v>3.4624999999999999</v>
      </c>
      <c r="R1287" s="5">
        <f t="shared" si="227"/>
        <v>-3.4624999999999999</v>
      </c>
      <c r="S1287" s="15">
        <f t="shared" si="228"/>
        <v>-1</v>
      </c>
      <c r="T1287">
        <v>0</v>
      </c>
      <c r="U1287" s="5" t="str">
        <f t="shared" si="229"/>
        <v>NA</v>
      </c>
      <c r="V1287" s="15">
        <f t="shared" si="230"/>
        <v>0</v>
      </c>
      <c r="W1287" s="15">
        <f t="shared" si="231"/>
        <v>0</v>
      </c>
      <c r="X1287" s="5">
        <f t="shared" si="232"/>
        <v>0</v>
      </c>
      <c r="Y1287" s="5">
        <f t="shared" si="233"/>
        <v>3.11625</v>
      </c>
      <c r="Z1287" s="5">
        <f t="shared" si="234"/>
        <v>-3.6356250000000001</v>
      </c>
      <c r="AA1287" s="5">
        <f t="shared" si="235"/>
        <v>0.34624999999999995</v>
      </c>
      <c r="AB1287" s="5">
        <f t="shared" si="236"/>
        <v>0.1731250000000002</v>
      </c>
    </row>
    <row r="1288" spans="1:28" x14ac:dyDescent="0.55000000000000004">
      <c r="A1288" s="3" t="s">
        <v>53</v>
      </c>
      <c r="B1288" s="3" t="s">
        <v>2354</v>
      </c>
      <c r="C1288" t="s">
        <v>47</v>
      </c>
      <c r="D1288" s="3" t="s">
        <v>57</v>
      </c>
      <c r="E1288" s="3" t="s">
        <v>400</v>
      </c>
      <c r="F1288" s="3" t="s">
        <v>60</v>
      </c>
      <c r="G1288" s="5">
        <v>1.25</v>
      </c>
      <c r="H1288">
        <v>3</v>
      </c>
      <c r="I1288" s="5">
        <v>3.9750000000000001</v>
      </c>
      <c r="J1288" s="5">
        <v>1.325</v>
      </c>
      <c r="K1288">
        <v>306</v>
      </c>
      <c r="L1288" s="15">
        <v>9.8039215686274508E-3</v>
      </c>
      <c r="M1288" s="13">
        <v>1.23496732026144</v>
      </c>
      <c r="N1288" s="15">
        <v>0</v>
      </c>
      <c r="O1288" s="5">
        <v>0</v>
      </c>
      <c r="P1288" s="5">
        <v>0</v>
      </c>
      <c r="Q1288" s="5">
        <f t="shared" si="226"/>
        <v>3.9750000000000001</v>
      </c>
      <c r="R1288" s="5">
        <f t="shared" si="227"/>
        <v>-3.9750000000000001</v>
      </c>
      <c r="S1288" s="15">
        <f t="shared" si="228"/>
        <v>-1</v>
      </c>
      <c r="T1288">
        <v>0</v>
      </c>
      <c r="U1288" s="5" t="str">
        <f t="shared" si="229"/>
        <v>NA</v>
      </c>
      <c r="V1288" s="15">
        <f t="shared" si="230"/>
        <v>0</v>
      </c>
      <c r="W1288" s="15">
        <f t="shared" si="231"/>
        <v>0</v>
      </c>
      <c r="X1288" s="5">
        <f t="shared" si="232"/>
        <v>0</v>
      </c>
      <c r="Y1288" s="5">
        <f t="shared" si="233"/>
        <v>3.5775000000000001</v>
      </c>
      <c r="Z1288" s="5">
        <f t="shared" si="234"/>
        <v>-4.1737500000000001</v>
      </c>
      <c r="AA1288" s="5">
        <f t="shared" si="235"/>
        <v>0.39749999999999996</v>
      </c>
      <c r="AB1288" s="5">
        <f t="shared" si="236"/>
        <v>0.19874999999999998</v>
      </c>
    </row>
    <row r="1289" spans="1:28" x14ac:dyDescent="0.55000000000000004">
      <c r="A1289" s="3" t="s">
        <v>53</v>
      </c>
      <c r="B1289" s="3" t="s">
        <v>870</v>
      </c>
      <c r="C1289" t="s">
        <v>47</v>
      </c>
      <c r="D1289" s="3" t="s">
        <v>57</v>
      </c>
      <c r="E1289" s="3" t="s">
        <v>49</v>
      </c>
      <c r="F1289" s="3" t="s">
        <v>60</v>
      </c>
      <c r="G1289" s="5">
        <v>1.25</v>
      </c>
      <c r="H1289">
        <v>4</v>
      </c>
      <c r="I1289" s="5">
        <v>4.1875</v>
      </c>
      <c r="J1289" s="5">
        <v>1.046875</v>
      </c>
      <c r="K1289">
        <v>377</v>
      </c>
      <c r="L1289" s="15">
        <v>1.0610079575596801E-2</v>
      </c>
      <c r="M1289" s="13">
        <v>1.6514588859416399</v>
      </c>
      <c r="N1289" s="15">
        <v>0</v>
      </c>
      <c r="O1289" s="5">
        <v>0</v>
      </c>
      <c r="P1289" s="5">
        <v>0</v>
      </c>
      <c r="Q1289" s="5">
        <f t="shared" si="226"/>
        <v>4.1875</v>
      </c>
      <c r="R1289" s="5">
        <f t="shared" si="227"/>
        <v>-4.1875</v>
      </c>
      <c r="S1289" s="15">
        <f t="shared" si="228"/>
        <v>-1</v>
      </c>
      <c r="T1289">
        <v>0</v>
      </c>
      <c r="U1289" s="5" t="str">
        <f t="shared" si="229"/>
        <v>NA</v>
      </c>
      <c r="V1289" s="15">
        <f t="shared" si="230"/>
        <v>0</v>
      </c>
      <c r="W1289" s="15">
        <f t="shared" si="231"/>
        <v>0</v>
      </c>
      <c r="X1289" s="5">
        <f t="shared" si="232"/>
        <v>0</v>
      </c>
      <c r="Y1289" s="5">
        <f t="shared" si="233"/>
        <v>3.7687500000000003</v>
      </c>
      <c r="Z1289" s="5">
        <f t="shared" si="234"/>
        <v>-4.3968750000000005</v>
      </c>
      <c r="AA1289" s="5">
        <f t="shared" si="235"/>
        <v>0.41874999999999973</v>
      </c>
      <c r="AB1289" s="5">
        <f t="shared" si="236"/>
        <v>0.20937500000000053</v>
      </c>
    </row>
    <row r="1290" spans="1:28" x14ac:dyDescent="0.55000000000000004">
      <c r="A1290" s="3" t="s">
        <v>53</v>
      </c>
      <c r="B1290" s="3" t="s">
        <v>331</v>
      </c>
      <c r="C1290" t="s">
        <v>47</v>
      </c>
      <c r="D1290" s="3" t="s">
        <v>57</v>
      </c>
      <c r="E1290" s="3" t="s">
        <v>400</v>
      </c>
      <c r="F1290" s="3" t="s">
        <v>60</v>
      </c>
      <c r="G1290" s="5">
        <v>1.25</v>
      </c>
      <c r="H1290">
        <v>5</v>
      </c>
      <c r="I1290" s="5">
        <v>5.5250000000000004</v>
      </c>
      <c r="J1290" s="5">
        <v>1.105</v>
      </c>
      <c r="K1290">
        <v>86</v>
      </c>
      <c r="L1290" s="15">
        <v>5.8139534883720902E-2</v>
      </c>
      <c r="M1290" s="13">
        <v>2.7581395348837199</v>
      </c>
      <c r="N1290" s="15">
        <v>0</v>
      </c>
      <c r="O1290" s="5">
        <v>0</v>
      </c>
      <c r="P1290" s="5">
        <v>0</v>
      </c>
      <c r="Q1290" s="5">
        <f t="shared" si="226"/>
        <v>5.5250000000000004</v>
      </c>
      <c r="R1290" s="5">
        <f t="shared" si="227"/>
        <v>-5.5250000000000004</v>
      </c>
      <c r="S1290" s="15">
        <f t="shared" si="228"/>
        <v>-1</v>
      </c>
      <c r="T1290">
        <v>0</v>
      </c>
      <c r="U1290" s="5" t="str">
        <f t="shared" si="229"/>
        <v>NA</v>
      </c>
      <c r="V1290" s="15">
        <f t="shared" si="230"/>
        <v>0</v>
      </c>
      <c r="W1290" s="15">
        <f t="shared" si="231"/>
        <v>0</v>
      </c>
      <c r="X1290" s="5">
        <f t="shared" si="232"/>
        <v>0</v>
      </c>
      <c r="Y1290" s="5">
        <f t="shared" si="233"/>
        <v>4.9725000000000001</v>
      </c>
      <c r="Z1290" s="5">
        <f t="shared" si="234"/>
        <v>-5.8012500000000005</v>
      </c>
      <c r="AA1290" s="5">
        <f t="shared" si="235"/>
        <v>0.55250000000000021</v>
      </c>
      <c r="AB1290" s="5">
        <f t="shared" si="236"/>
        <v>0.27625000000000011</v>
      </c>
    </row>
    <row r="1291" spans="1:28" x14ac:dyDescent="0.55000000000000004">
      <c r="A1291" s="3" t="s">
        <v>53</v>
      </c>
      <c r="B1291" s="3" t="s">
        <v>2358</v>
      </c>
      <c r="C1291" t="s">
        <v>47</v>
      </c>
      <c r="D1291" s="3" t="s">
        <v>57</v>
      </c>
      <c r="E1291" s="3" t="s">
        <v>149</v>
      </c>
      <c r="F1291" s="3" t="s">
        <v>60</v>
      </c>
      <c r="G1291" s="5">
        <v>1.25</v>
      </c>
      <c r="H1291">
        <v>3</v>
      </c>
      <c r="I1291" s="5">
        <v>6.1999999875</v>
      </c>
      <c r="J1291" s="5">
        <v>2.0666666624999999</v>
      </c>
      <c r="K1291">
        <v>377</v>
      </c>
      <c r="L1291" s="15">
        <v>7.9575596816976093E-3</v>
      </c>
      <c r="M1291" s="13">
        <v>1.53740053050398</v>
      </c>
      <c r="N1291" s="15">
        <v>0</v>
      </c>
      <c r="O1291" s="5">
        <v>0</v>
      </c>
      <c r="P1291" s="5">
        <v>0</v>
      </c>
      <c r="Q1291" s="5">
        <f t="shared" si="226"/>
        <v>6.1999999875</v>
      </c>
      <c r="R1291" s="5">
        <f t="shared" si="227"/>
        <v>-6.1999999875</v>
      </c>
      <c r="S1291" s="15">
        <f t="shared" si="228"/>
        <v>-1</v>
      </c>
      <c r="T1291">
        <v>0</v>
      </c>
      <c r="U1291" s="5" t="str">
        <f t="shared" si="229"/>
        <v>NA</v>
      </c>
      <c r="V1291" s="15">
        <f t="shared" si="230"/>
        <v>0</v>
      </c>
      <c r="W1291" s="15">
        <f t="shared" si="231"/>
        <v>0</v>
      </c>
      <c r="X1291" s="5">
        <f t="shared" si="232"/>
        <v>0</v>
      </c>
      <c r="Y1291" s="5">
        <f t="shared" si="233"/>
        <v>5.57999998875</v>
      </c>
      <c r="Z1291" s="5">
        <f t="shared" si="234"/>
        <v>-6.509999986875</v>
      </c>
      <c r="AA1291" s="5">
        <f t="shared" si="235"/>
        <v>0.61999999875</v>
      </c>
      <c r="AB1291" s="5">
        <f t="shared" si="236"/>
        <v>0.309999999375</v>
      </c>
    </row>
    <row r="1292" spans="1:28" x14ac:dyDescent="0.55000000000000004">
      <c r="A1292" s="3" t="s">
        <v>53</v>
      </c>
      <c r="B1292" s="3" t="s">
        <v>319</v>
      </c>
      <c r="C1292" t="s">
        <v>47</v>
      </c>
      <c r="D1292" s="3" t="s">
        <v>57</v>
      </c>
      <c r="E1292" s="3" t="s">
        <v>736</v>
      </c>
      <c r="F1292" s="3" t="s">
        <v>60</v>
      </c>
      <c r="G1292" s="5">
        <v>1.25</v>
      </c>
      <c r="H1292">
        <v>7</v>
      </c>
      <c r="I1292" s="5">
        <v>6.5499999249999998</v>
      </c>
      <c r="J1292" s="5">
        <v>0.93571427500000004</v>
      </c>
      <c r="K1292">
        <v>553</v>
      </c>
      <c r="L1292" s="15">
        <v>1.26582278481013E-2</v>
      </c>
      <c r="M1292" s="13">
        <v>1.32766726943942</v>
      </c>
      <c r="N1292" s="15">
        <v>0</v>
      </c>
      <c r="O1292" s="5">
        <v>0</v>
      </c>
      <c r="P1292" s="5">
        <v>0</v>
      </c>
      <c r="Q1292" s="5">
        <f t="shared" si="226"/>
        <v>6.5499999249999998</v>
      </c>
      <c r="R1292" s="5">
        <f t="shared" si="227"/>
        <v>-6.5499999249999998</v>
      </c>
      <c r="S1292" s="15">
        <f t="shared" si="228"/>
        <v>-1</v>
      </c>
      <c r="T1292">
        <v>0</v>
      </c>
      <c r="U1292" s="5" t="str">
        <f t="shared" si="229"/>
        <v>NA</v>
      </c>
      <c r="V1292" s="15">
        <f t="shared" si="230"/>
        <v>0</v>
      </c>
      <c r="W1292" s="15">
        <f t="shared" si="231"/>
        <v>0</v>
      </c>
      <c r="X1292" s="5">
        <f t="shared" si="232"/>
        <v>0</v>
      </c>
      <c r="Y1292" s="5">
        <f t="shared" si="233"/>
        <v>5.8949999325000002</v>
      </c>
      <c r="Z1292" s="5">
        <f t="shared" si="234"/>
        <v>-6.8774999212500001</v>
      </c>
      <c r="AA1292" s="5">
        <f t="shared" si="235"/>
        <v>0.65499999249999963</v>
      </c>
      <c r="AB1292" s="5">
        <f t="shared" si="236"/>
        <v>0.32749999625000026</v>
      </c>
    </row>
    <row r="1293" spans="1:28" x14ac:dyDescent="0.55000000000000004">
      <c r="A1293" s="3" t="s">
        <v>53</v>
      </c>
      <c r="B1293" s="3" t="s">
        <v>2361</v>
      </c>
      <c r="C1293" t="s">
        <v>47</v>
      </c>
      <c r="D1293" s="3" t="s">
        <v>57</v>
      </c>
      <c r="E1293" s="3" t="s">
        <v>400</v>
      </c>
      <c r="F1293" s="3" t="s">
        <v>60</v>
      </c>
      <c r="G1293" s="5">
        <v>1.25</v>
      </c>
      <c r="H1293">
        <v>6</v>
      </c>
      <c r="I1293" s="5">
        <v>8.7999999750000004</v>
      </c>
      <c r="J1293" s="5">
        <v>1.4666666625</v>
      </c>
      <c r="K1293">
        <v>869</v>
      </c>
      <c r="L1293" s="15">
        <v>6.9044879171461394E-3</v>
      </c>
      <c r="M1293" s="13">
        <v>1.6171461449942499</v>
      </c>
      <c r="N1293" s="15">
        <v>0</v>
      </c>
      <c r="O1293" s="5">
        <v>0</v>
      </c>
      <c r="P1293" s="5">
        <v>0</v>
      </c>
      <c r="Q1293" s="5">
        <f t="shared" si="226"/>
        <v>8.7999999750000004</v>
      </c>
      <c r="R1293" s="5">
        <f t="shared" si="227"/>
        <v>-8.7999999750000004</v>
      </c>
      <c r="S1293" s="15">
        <f t="shared" si="228"/>
        <v>-1</v>
      </c>
      <c r="T1293">
        <v>0</v>
      </c>
      <c r="U1293" s="5" t="str">
        <f t="shared" si="229"/>
        <v>NA</v>
      </c>
      <c r="V1293" s="15">
        <f t="shared" si="230"/>
        <v>0</v>
      </c>
      <c r="W1293" s="15">
        <f t="shared" si="231"/>
        <v>0</v>
      </c>
      <c r="X1293" s="5">
        <f t="shared" si="232"/>
        <v>0</v>
      </c>
      <c r="Y1293" s="5">
        <f t="shared" si="233"/>
        <v>7.9199999775000007</v>
      </c>
      <c r="Z1293" s="5">
        <f t="shared" si="234"/>
        <v>-9.2399999737500007</v>
      </c>
      <c r="AA1293" s="5">
        <f t="shared" si="235"/>
        <v>0.87999999749999969</v>
      </c>
      <c r="AB1293" s="5">
        <f t="shared" si="236"/>
        <v>0.43999999875000029</v>
      </c>
    </row>
    <row r="1294" spans="1:28" x14ac:dyDescent="0.55000000000000004">
      <c r="A1294" s="3" t="s">
        <v>53</v>
      </c>
      <c r="B1294" s="3" t="s">
        <v>2363</v>
      </c>
      <c r="C1294" t="s">
        <v>47</v>
      </c>
      <c r="D1294" s="3" t="s">
        <v>57</v>
      </c>
      <c r="E1294" s="3" t="s">
        <v>400</v>
      </c>
      <c r="F1294" s="3" t="s">
        <v>60</v>
      </c>
      <c r="G1294" s="5">
        <v>1.25</v>
      </c>
      <c r="H1294">
        <v>12</v>
      </c>
      <c r="I1294" s="5">
        <v>9.75</v>
      </c>
      <c r="J1294" s="5">
        <v>0.8125</v>
      </c>
      <c r="K1294">
        <v>742</v>
      </c>
      <c r="L1294" s="15">
        <v>1.61725067385445E-2</v>
      </c>
      <c r="M1294" s="13">
        <v>1.75</v>
      </c>
      <c r="N1294" s="15">
        <v>0</v>
      </c>
      <c r="O1294" s="5">
        <v>0</v>
      </c>
      <c r="P1294" s="5">
        <v>0</v>
      </c>
      <c r="Q1294" s="5">
        <f t="shared" si="226"/>
        <v>9.75</v>
      </c>
      <c r="R1294" s="5">
        <f t="shared" si="227"/>
        <v>-9.75</v>
      </c>
      <c r="S1294" s="15">
        <f t="shared" si="228"/>
        <v>-1</v>
      </c>
      <c r="T1294">
        <v>0</v>
      </c>
      <c r="U1294" s="5" t="str">
        <f t="shared" si="229"/>
        <v>NA</v>
      </c>
      <c r="V1294" s="15">
        <f t="shared" si="230"/>
        <v>0</v>
      </c>
      <c r="W1294" s="15">
        <f t="shared" si="231"/>
        <v>0</v>
      </c>
      <c r="X1294" s="5">
        <f t="shared" si="232"/>
        <v>0</v>
      </c>
      <c r="Y1294" s="5">
        <f t="shared" si="233"/>
        <v>8.7750000000000004</v>
      </c>
      <c r="Z1294" s="5">
        <f t="shared" si="234"/>
        <v>-10.237500000000001</v>
      </c>
      <c r="AA1294" s="5">
        <f t="shared" si="235"/>
        <v>0.97499999999999964</v>
      </c>
      <c r="AB1294" s="5">
        <f t="shared" si="236"/>
        <v>0.48750000000000071</v>
      </c>
    </row>
    <row r="1295" spans="1:28" x14ac:dyDescent="0.55000000000000004">
      <c r="A1295" s="3" t="s">
        <v>53</v>
      </c>
      <c r="B1295" s="3" t="s">
        <v>2365</v>
      </c>
      <c r="C1295" t="s">
        <v>47</v>
      </c>
      <c r="D1295" s="3" t="s">
        <v>57</v>
      </c>
      <c r="E1295" s="3" t="s">
        <v>736</v>
      </c>
      <c r="F1295" s="3" t="s">
        <v>60</v>
      </c>
      <c r="G1295" s="5">
        <v>1.25</v>
      </c>
      <c r="H1295">
        <v>9</v>
      </c>
      <c r="I1295" s="5">
        <v>11.524999949999998</v>
      </c>
      <c r="J1295" s="5">
        <v>1.2805555499999999</v>
      </c>
      <c r="K1295">
        <v>3073</v>
      </c>
      <c r="L1295" s="15">
        <v>2.9287341360234305E-3</v>
      </c>
      <c r="M1295" s="13">
        <v>1.2395704523267199</v>
      </c>
      <c r="N1295" s="15">
        <v>0</v>
      </c>
      <c r="O1295" s="5">
        <v>0</v>
      </c>
      <c r="P1295" s="5">
        <v>0</v>
      </c>
      <c r="Q1295" s="5">
        <f t="shared" si="226"/>
        <v>11.524999949999998</v>
      </c>
      <c r="R1295" s="5">
        <f t="shared" si="227"/>
        <v>-11.524999949999998</v>
      </c>
      <c r="S1295" s="15">
        <f t="shared" si="228"/>
        <v>-1</v>
      </c>
      <c r="T1295">
        <v>0</v>
      </c>
      <c r="U1295" s="5" t="str">
        <f t="shared" si="229"/>
        <v>NA</v>
      </c>
      <c r="V1295" s="15">
        <f t="shared" si="230"/>
        <v>0</v>
      </c>
      <c r="W1295" s="15">
        <f t="shared" si="231"/>
        <v>0</v>
      </c>
      <c r="X1295" s="5">
        <f t="shared" si="232"/>
        <v>0</v>
      </c>
      <c r="Y1295" s="5">
        <f t="shared" si="233"/>
        <v>10.372499954999999</v>
      </c>
      <c r="Z1295" s="5">
        <f t="shared" si="234"/>
        <v>-12.101249947499998</v>
      </c>
      <c r="AA1295" s="5">
        <f t="shared" si="235"/>
        <v>1.1524999949999994</v>
      </c>
      <c r="AB1295" s="5">
        <f t="shared" si="236"/>
        <v>0.57624999749999972</v>
      </c>
    </row>
    <row r="1296" spans="1:28" x14ac:dyDescent="0.55000000000000004">
      <c r="A1296" s="3" t="s">
        <v>53</v>
      </c>
      <c r="B1296" s="3" t="s">
        <v>87</v>
      </c>
      <c r="C1296" t="s">
        <v>47</v>
      </c>
      <c r="D1296" s="3" t="s">
        <v>57</v>
      </c>
      <c r="E1296" s="3" t="s">
        <v>88</v>
      </c>
      <c r="F1296" s="3" t="s">
        <v>60</v>
      </c>
      <c r="G1296" s="5">
        <v>1.25</v>
      </c>
      <c r="H1296">
        <v>32</v>
      </c>
      <c r="I1296" s="5">
        <v>12.762499999999999</v>
      </c>
      <c r="J1296" s="5">
        <v>0.39882812499999998</v>
      </c>
      <c r="K1296">
        <v>336</v>
      </c>
      <c r="L1296" s="15">
        <v>9.5238095238095205E-2</v>
      </c>
      <c r="M1296" s="13">
        <v>1.3610119047619</v>
      </c>
      <c r="N1296" s="15">
        <v>0</v>
      </c>
      <c r="O1296" s="5">
        <v>0</v>
      </c>
      <c r="P1296" s="5">
        <v>0</v>
      </c>
      <c r="Q1296" s="5">
        <f t="shared" si="226"/>
        <v>12.762499999999999</v>
      </c>
      <c r="R1296" s="5">
        <f t="shared" si="227"/>
        <v>-12.762499999999999</v>
      </c>
      <c r="S1296" s="15">
        <f t="shared" si="228"/>
        <v>-1</v>
      </c>
      <c r="T1296">
        <v>0</v>
      </c>
      <c r="U1296" s="5" t="str">
        <f t="shared" si="229"/>
        <v>NA</v>
      </c>
      <c r="V1296" s="15">
        <f t="shared" si="230"/>
        <v>0</v>
      </c>
      <c r="W1296" s="15">
        <f t="shared" si="231"/>
        <v>0</v>
      </c>
      <c r="X1296" s="5">
        <f t="shared" si="232"/>
        <v>0</v>
      </c>
      <c r="Y1296" s="5">
        <f t="shared" si="233"/>
        <v>11.48625</v>
      </c>
      <c r="Z1296" s="5">
        <f t="shared" si="234"/>
        <v>-13.400625</v>
      </c>
      <c r="AA1296" s="5">
        <f t="shared" si="235"/>
        <v>1.2762499999999992</v>
      </c>
      <c r="AB1296" s="5">
        <f t="shared" si="236"/>
        <v>0.6381250000000005</v>
      </c>
    </row>
    <row r="1297" spans="1:28" x14ac:dyDescent="0.55000000000000004">
      <c r="A1297" s="3" t="s">
        <v>53</v>
      </c>
      <c r="B1297" s="3" t="s">
        <v>613</v>
      </c>
      <c r="C1297" t="s">
        <v>47</v>
      </c>
      <c r="D1297" s="3" t="s">
        <v>57</v>
      </c>
      <c r="E1297" s="3" t="s">
        <v>165</v>
      </c>
      <c r="F1297" s="3" t="s">
        <v>60</v>
      </c>
      <c r="G1297" s="5">
        <v>1.25</v>
      </c>
      <c r="H1297">
        <v>15</v>
      </c>
      <c r="I1297" s="5">
        <v>14.3124999375</v>
      </c>
      <c r="J1297" s="5">
        <v>0.95416666250000004</v>
      </c>
      <c r="K1297">
        <v>380</v>
      </c>
      <c r="L1297" s="15">
        <v>3.94736842105263E-2</v>
      </c>
      <c r="M1297" s="13">
        <v>1.85</v>
      </c>
      <c r="N1297" s="15">
        <v>0</v>
      </c>
      <c r="O1297" s="5">
        <v>0</v>
      </c>
      <c r="P1297" s="5">
        <v>0</v>
      </c>
      <c r="Q1297" s="5">
        <f t="shared" si="226"/>
        <v>14.3124999375</v>
      </c>
      <c r="R1297" s="5">
        <f t="shared" si="227"/>
        <v>-14.3124999375</v>
      </c>
      <c r="S1297" s="15">
        <f t="shared" si="228"/>
        <v>-1</v>
      </c>
      <c r="T1297">
        <v>0</v>
      </c>
      <c r="U1297" s="5" t="str">
        <f t="shared" si="229"/>
        <v>NA</v>
      </c>
      <c r="V1297" s="15">
        <f t="shared" si="230"/>
        <v>0</v>
      </c>
      <c r="W1297" s="15">
        <f t="shared" si="231"/>
        <v>0</v>
      </c>
      <c r="X1297" s="5">
        <f t="shared" si="232"/>
        <v>0</v>
      </c>
      <c r="Y1297" s="5">
        <f t="shared" si="233"/>
        <v>12.881249943750001</v>
      </c>
      <c r="Z1297" s="5">
        <f t="shared" si="234"/>
        <v>-15.028124934375001</v>
      </c>
      <c r="AA1297" s="5">
        <f t="shared" si="235"/>
        <v>1.4312499937499989</v>
      </c>
      <c r="AB1297" s="5">
        <f t="shared" si="236"/>
        <v>0.71562499687500036</v>
      </c>
    </row>
    <row r="1298" spans="1:28" x14ac:dyDescent="0.55000000000000004">
      <c r="A1298" s="3" t="s">
        <v>53</v>
      </c>
      <c r="B1298" s="3" t="s">
        <v>815</v>
      </c>
      <c r="C1298" t="s">
        <v>47</v>
      </c>
      <c r="D1298" s="3" t="s">
        <v>57</v>
      </c>
      <c r="E1298" s="3" t="s">
        <v>165</v>
      </c>
      <c r="F1298" s="3" t="s">
        <v>60</v>
      </c>
      <c r="G1298" s="5">
        <v>1.25</v>
      </c>
      <c r="H1298">
        <v>9</v>
      </c>
      <c r="I1298" s="5">
        <v>15.4999999125</v>
      </c>
      <c r="J1298" s="5">
        <v>1.7222222125</v>
      </c>
      <c r="K1298">
        <v>1830</v>
      </c>
      <c r="L1298" s="15">
        <v>4.9180327868852507E-3</v>
      </c>
      <c r="M1298" s="13">
        <v>1.91863387978142</v>
      </c>
      <c r="N1298" s="15">
        <v>0</v>
      </c>
      <c r="O1298" s="5">
        <v>0</v>
      </c>
      <c r="P1298" s="5">
        <v>0</v>
      </c>
      <c r="Q1298" s="5">
        <f t="shared" si="226"/>
        <v>15.4999999125</v>
      </c>
      <c r="R1298" s="5">
        <f t="shared" si="227"/>
        <v>-15.4999999125</v>
      </c>
      <c r="S1298" s="15">
        <f t="shared" si="228"/>
        <v>-1</v>
      </c>
      <c r="T1298">
        <v>0</v>
      </c>
      <c r="U1298" s="5" t="str">
        <f t="shared" si="229"/>
        <v>NA</v>
      </c>
      <c r="V1298" s="15">
        <f t="shared" si="230"/>
        <v>0</v>
      </c>
      <c r="W1298" s="15">
        <f t="shared" si="231"/>
        <v>0</v>
      </c>
      <c r="X1298" s="5">
        <f t="shared" si="232"/>
        <v>0</v>
      </c>
      <c r="Y1298" s="5">
        <f t="shared" si="233"/>
        <v>13.949999921250001</v>
      </c>
      <c r="Z1298" s="5">
        <f t="shared" si="234"/>
        <v>-16.274999908125</v>
      </c>
      <c r="AA1298" s="5">
        <f t="shared" si="235"/>
        <v>1.5499999912499991</v>
      </c>
      <c r="AB1298" s="5">
        <f t="shared" si="236"/>
        <v>0.77499999562500044</v>
      </c>
    </row>
    <row r="1299" spans="1:28" x14ac:dyDescent="0.55000000000000004">
      <c r="A1299" s="3" t="s">
        <v>53</v>
      </c>
      <c r="B1299" s="3" t="s">
        <v>2370</v>
      </c>
      <c r="C1299" t="s">
        <v>47</v>
      </c>
      <c r="D1299" s="3" t="s">
        <v>57</v>
      </c>
      <c r="E1299" s="3" t="s">
        <v>149</v>
      </c>
      <c r="F1299" s="3" t="s">
        <v>60</v>
      </c>
      <c r="G1299" s="5">
        <v>1.25</v>
      </c>
      <c r="H1299">
        <v>15</v>
      </c>
      <c r="I1299" s="5">
        <v>20.824999874999996</v>
      </c>
      <c r="J1299" s="5">
        <v>1.3883333249999998</v>
      </c>
      <c r="K1299">
        <v>970</v>
      </c>
      <c r="L1299" s="15">
        <v>1.5463917525773202E-2</v>
      </c>
      <c r="M1299" s="13">
        <v>1.3959793814432999</v>
      </c>
      <c r="N1299" s="15">
        <v>0</v>
      </c>
      <c r="O1299" s="5">
        <v>0</v>
      </c>
      <c r="P1299" s="5">
        <v>0</v>
      </c>
      <c r="Q1299" s="5">
        <f t="shared" si="226"/>
        <v>20.824999874999996</v>
      </c>
      <c r="R1299" s="5">
        <f t="shared" si="227"/>
        <v>-20.824999874999996</v>
      </c>
      <c r="S1299" s="15">
        <f t="shared" si="228"/>
        <v>-1</v>
      </c>
      <c r="T1299">
        <v>0</v>
      </c>
      <c r="U1299" s="5" t="str">
        <f t="shared" si="229"/>
        <v>NA</v>
      </c>
      <c r="V1299" s="15">
        <f t="shared" si="230"/>
        <v>0</v>
      </c>
      <c r="W1299" s="15">
        <f t="shared" si="231"/>
        <v>0</v>
      </c>
      <c r="X1299" s="5">
        <f t="shared" si="232"/>
        <v>0</v>
      </c>
      <c r="Y1299" s="5">
        <f t="shared" si="233"/>
        <v>18.742499887499996</v>
      </c>
      <c r="Z1299" s="5">
        <f t="shared" si="234"/>
        <v>-21.866249868749996</v>
      </c>
      <c r="AA1299" s="5">
        <f t="shared" si="235"/>
        <v>2.0824999875000003</v>
      </c>
      <c r="AB1299" s="5">
        <f t="shared" si="236"/>
        <v>1.0412499937500002</v>
      </c>
    </row>
    <row r="1300" spans="1:28" x14ac:dyDescent="0.55000000000000004">
      <c r="A1300" s="3" t="s">
        <v>53</v>
      </c>
      <c r="B1300" s="3" t="s">
        <v>922</v>
      </c>
      <c r="C1300" t="s">
        <v>47</v>
      </c>
      <c r="D1300" s="3" t="s">
        <v>57</v>
      </c>
      <c r="E1300" s="3" t="s">
        <v>400</v>
      </c>
      <c r="F1300" s="3" t="s">
        <v>60</v>
      </c>
      <c r="G1300" s="5">
        <v>1.25</v>
      </c>
      <c r="H1300">
        <v>17</v>
      </c>
      <c r="I1300" s="5">
        <v>21.099999862500002</v>
      </c>
      <c r="J1300" s="5">
        <v>1.2411764625000001</v>
      </c>
      <c r="K1300">
        <v>994</v>
      </c>
      <c r="L1300" s="15">
        <v>1.7102615694165001E-2</v>
      </c>
      <c r="M1300" s="13">
        <v>1.8045271629778701</v>
      </c>
      <c r="N1300" s="15">
        <v>0</v>
      </c>
      <c r="O1300" s="5">
        <v>0</v>
      </c>
      <c r="P1300" s="5">
        <v>0</v>
      </c>
      <c r="Q1300" s="5">
        <f t="shared" si="226"/>
        <v>21.099999862500002</v>
      </c>
      <c r="R1300" s="5">
        <f t="shared" si="227"/>
        <v>-21.099999862500002</v>
      </c>
      <c r="S1300" s="15">
        <f t="shared" si="228"/>
        <v>-1</v>
      </c>
      <c r="T1300">
        <v>0</v>
      </c>
      <c r="U1300" s="5" t="str">
        <f t="shared" si="229"/>
        <v>NA</v>
      </c>
      <c r="V1300" s="15">
        <f t="shared" si="230"/>
        <v>0</v>
      </c>
      <c r="W1300" s="15">
        <f t="shared" si="231"/>
        <v>0</v>
      </c>
      <c r="X1300" s="5">
        <f t="shared" si="232"/>
        <v>0</v>
      </c>
      <c r="Y1300" s="5">
        <f t="shared" si="233"/>
        <v>18.989999876250003</v>
      </c>
      <c r="Z1300" s="5">
        <f t="shared" si="234"/>
        <v>-22.154999855625004</v>
      </c>
      <c r="AA1300" s="5">
        <f t="shared" si="235"/>
        <v>2.1099999862499992</v>
      </c>
      <c r="AB1300" s="5">
        <f t="shared" si="236"/>
        <v>1.0549999931250014</v>
      </c>
    </row>
    <row r="1301" spans="1:28" x14ac:dyDescent="0.55000000000000004">
      <c r="A1301" s="3" t="s">
        <v>53</v>
      </c>
      <c r="B1301" s="3" t="s">
        <v>2373</v>
      </c>
      <c r="C1301" t="s">
        <v>47</v>
      </c>
      <c r="D1301" s="3" t="s">
        <v>57</v>
      </c>
      <c r="E1301" s="3" t="s">
        <v>736</v>
      </c>
      <c r="F1301" s="3" t="s">
        <v>60</v>
      </c>
      <c r="G1301" s="5">
        <v>1.25</v>
      </c>
      <c r="H1301">
        <v>19</v>
      </c>
      <c r="I1301" s="5">
        <v>21.774999875000002</v>
      </c>
      <c r="J1301" s="5">
        <v>1.146052625</v>
      </c>
      <c r="K1301">
        <v>1988</v>
      </c>
      <c r="L1301" s="15">
        <v>9.5573440643863198E-3</v>
      </c>
      <c r="M1301" s="13">
        <v>1.88591549295775</v>
      </c>
      <c r="N1301" s="15">
        <v>0</v>
      </c>
      <c r="O1301" s="5">
        <v>0</v>
      </c>
      <c r="P1301" s="5">
        <v>0</v>
      </c>
      <c r="Q1301" s="5">
        <f t="shared" si="226"/>
        <v>21.774999875000002</v>
      </c>
      <c r="R1301" s="5">
        <f t="shared" si="227"/>
        <v>-21.774999875000002</v>
      </c>
      <c r="S1301" s="15">
        <f t="shared" si="228"/>
        <v>-1</v>
      </c>
      <c r="T1301">
        <v>0</v>
      </c>
      <c r="U1301" s="5" t="str">
        <f t="shared" si="229"/>
        <v>NA</v>
      </c>
      <c r="V1301" s="15">
        <f t="shared" si="230"/>
        <v>0</v>
      </c>
      <c r="W1301" s="15">
        <f t="shared" si="231"/>
        <v>0</v>
      </c>
      <c r="X1301" s="5">
        <f t="shared" si="232"/>
        <v>0</v>
      </c>
      <c r="Y1301" s="5">
        <f t="shared" si="233"/>
        <v>19.597499887500003</v>
      </c>
      <c r="Z1301" s="5">
        <f t="shared" si="234"/>
        <v>-22.863749868750002</v>
      </c>
      <c r="AA1301" s="5">
        <f t="shared" si="235"/>
        <v>2.1774999874999992</v>
      </c>
      <c r="AB1301" s="5">
        <f t="shared" si="236"/>
        <v>1.0887499937499996</v>
      </c>
    </row>
    <row r="1302" spans="1:28" x14ac:dyDescent="0.55000000000000004">
      <c r="A1302" s="3" t="s">
        <v>53</v>
      </c>
      <c r="B1302" s="3" t="s">
        <v>229</v>
      </c>
      <c r="C1302" t="s">
        <v>47</v>
      </c>
      <c r="D1302" s="3" t="s">
        <v>57</v>
      </c>
      <c r="E1302" s="3" t="s">
        <v>88</v>
      </c>
      <c r="F1302" s="3" t="s">
        <v>60</v>
      </c>
      <c r="G1302" s="5">
        <v>1.25</v>
      </c>
      <c r="H1302">
        <v>44</v>
      </c>
      <c r="I1302" s="5">
        <v>25.449999850000005</v>
      </c>
      <c r="J1302" s="5">
        <v>0.57840908750000009</v>
      </c>
      <c r="K1302">
        <v>304</v>
      </c>
      <c r="L1302" s="15">
        <v>0.144736842105263</v>
      </c>
      <c r="M1302" s="13">
        <v>1.17467105263158</v>
      </c>
      <c r="N1302" s="15">
        <v>0</v>
      </c>
      <c r="O1302" s="5">
        <v>0</v>
      </c>
      <c r="P1302" s="5">
        <v>0</v>
      </c>
      <c r="Q1302" s="5">
        <f t="shared" si="226"/>
        <v>25.449999850000005</v>
      </c>
      <c r="R1302" s="5">
        <f t="shared" si="227"/>
        <v>-25.449999850000005</v>
      </c>
      <c r="S1302" s="15">
        <f t="shared" si="228"/>
        <v>-1</v>
      </c>
      <c r="T1302">
        <v>0</v>
      </c>
      <c r="U1302" s="5" t="str">
        <f t="shared" si="229"/>
        <v>NA</v>
      </c>
      <c r="V1302" s="15">
        <f t="shared" si="230"/>
        <v>0</v>
      </c>
      <c r="W1302" s="15">
        <f t="shared" si="231"/>
        <v>0</v>
      </c>
      <c r="X1302" s="5">
        <f t="shared" si="232"/>
        <v>0</v>
      </c>
      <c r="Y1302" s="5">
        <f t="shared" si="233"/>
        <v>22.904999865000004</v>
      </c>
      <c r="Z1302" s="5">
        <f t="shared" si="234"/>
        <v>-26.722499842500007</v>
      </c>
      <c r="AA1302" s="5">
        <f t="shared" si="235"/>
        <v>2.5449999850000005</v>
      </c>
      <c r="AB1302" s="5">
        <f t="shared" si="236"/>
        <v>1.272499992500002</v>
      </c>
    </row>
    <row r="1303" spans="1:28" x14ac:dyDescent="0.55000000000000004">
      <c r="A1303" s="3" t="s">
        <v>53</v>
      </c>
      <c r="B1303" s="3" t="s">
        <v>604</v>
      </c>
      <c r="C1303" t="s">
        <v>47</v>
      </c>
      <c r="D1303" s="3" t="s">
        <v>57</v>
      </c>
      <c r="E1303" s="3" t="s">
        <v>400</v>
      </c>
      <c r="F1303" s="3" t="s">
        <v>60</v>
      </c>
      <c r="G1303" s="5">
        <v>1.25</v>
      </c>
      <c r="H1303">
        <v>31</v>
      </c>
      <c r="I1303" s="5">
        <v>38.9499999875</v>
      </c>
      <c r="J1303" s="5">
        <v>1.2564516125</v>
      </c>
      <c r="K1303">
        <v>1040</v>
      </c>
      <c r="L1303" s="15">
        <v>2.9807692307692299E-2</v>
      </c>
      <c r="M1303" s="13">
        <v>1.5020192307692299</v>
      </c>
      <c r="N1303" s="15">
        <v>0</v>
      </c>
      <c r="O1303" s="5">
        <v>0</v>
      </c>
      <c r="P1303" s="5">
        <v>0</v>
      </c>
      <c r="Q1303" s="5">
        <f t="shared" si="226"/>
        <v>38.9499999875</v>
      </c>
      <c r="R1303" s="5">
        <f t="shared" si="227"/>
        <v>-38.9499999875</v>
      </c>
      <c r="S1303" s="15">
        <f t="shared" si="228"/>
        <v>-1</v>
      </c>
      <c r="T1303">
        <v>0</v>
      </c>
      <c r="U1303" s="5" t="str">
        <f t="shared" si="229"/>
        <v>NA</v>
      </c>
      <c r="V1303" s="15">
        <f t="shared" si="230"/>
        <v>0</v>
      </c>
      <c r="W1303" s="15">
        <f t="shared" si="231"/>
        <v>0</v>
      </c>
      <c r="X1303" s="5">
        <f t="shared" si="232"/>
        <v>0</v>
      </c>
      <c r="Y1303" s="5">
        <f t="shared" si="233"/>
        <v>35.054999988749998</v>
      </c>
      <c r="Z1303" s="5">
        <f t="shared" si="234"/>
        <v>-40.897499986875005</v>
      </c>
      <c r="AA1303" s="5">
        <f t="shared" si="235"/>
        <v>3.8949999987500021</v>
      </c>
      <c r="AB1303" s="5">
        <f t="shared" si="236"/>
        <v>1.9474999993750046</v>
      </c>
    </row>
    <row r="1304" spans="1:28" x14ac:dyDescent="0.55000000000000004">
      <c r="A1304" s="3" t="s">
        <v>53</v>
      </c>
      <c r="B1304" s="3" t="s">
        <v>936</v>
      </c>
      <c r="C1304" t="s">
        <v>47</v>
      </c>
      <c r="D1304" s="3" t="s">
        <v>57</v>
      </c>
      <c r="E1304" s="3" t="s">
        <v>165</v>
      </c>
      <c r="F1304" s="3" t="s">
        <v>60</v>
      </c>
      <c r="G1304" s="5">
        <v>1.25</v>
      </c>
      <c r="H1304">
        <v>37</v>
      </c>
      <c r="I1304" s="5">
        <v>42.024999600000001</v>
      </c>
      <c r="J1304" s="5">
        <v>1.1358108</v>
      </c>
      <c r="K1304">
        <v>1225</v>
      </c>
      <c r="L1304" s="15">
        <v>3.0204081632653101E-2</v>
      </c>
      <c r="M1304" s="13">
        <v>1.548</v>
      </c>
      <c r="N1304" s="15">
        <v>0</v>
      </c>
      <c r="O1304" s="5">
        <v>0</v>
      </c>
      <c r="P1304" s="5">
        <v>0</v>
      </c>
      <c r="Q1304" s="5">
        <f t="shared" si="226"/>
        <v>42.024999600000001</v>
      </c>
      <c r="R1304" s="5">
        <f t="shared" si="227"/>
        <v>-42.024999600000001</v>
      </c>
      <c r="S1304" s="15">
        <f t="shared" si="228"/>
        <v>-1</v>
      </c>
      <c r="T1304">
        <v>0</v>
      </c>
      <c r="U1304" s="5" t="str">
        <f t="shared" si="229"/>
        <v>NA</v>
      </c>
      <c r="V1304" s="15">
        <f t="shared" si="230"/>
        <v>0</v>
      </c>
      <c r="W1304" s="15">
        <f t="shared" si="231"/>
        <v>0</v>
      </c>
      <c r="X1304" s="5">
        <f t="shared" si="232"/>
        <v>0</v>
      </c>
      <c r="Y1304" s="5">
        <f t="shared" si="233"/>
        <v>37.822499640000004</v>
      </c>
      <c r="Z1304" s="5">
        <f t="shared" si="234"/>
        <v>-44.12624958</v>
      </c>
      <c r="AA1304" s="5">
        <f t="shared" si="235"/>
        <v>4.2024999599999973</v>
      </c>
      <c r="AB1304" s="5">
        <f t="shared" si="236"/>
        <v>2.1012499799999986</v>
      </c>
    </row>
    <row r="1305" spans="1:28" x14ac:dyDescent="0.55000000000000004">
      <c r="A1305" s="3" t="s">
        <v>53</v>
      </c>
      <c r="B1305" s="3" t="s">
        <v>842</v>
      </c>
      <c r="C1305" t="s">
        <v>47</v>
      </c>
      <c r="D1305" s="3" t="s">
        <v>57</v>
      </c>
      <c r="E1305" s="3" t="s">
        <v>49</v>
      </c>
      <c r="F1305" s="3" t="s">
        <v>60</v>
      </c>
      <c r="G1305" s="5">
        <v>1.25</v>
      </c>
      <c r="H1305">
        <v>66</v>
      </c>
      <c r="I1305" s="5">
        <v>52.324999650000002</v>
      </c>
      <c r="J1305" s="5">
        <v>0.79280302499999999</v>
      </c>
      <c r="K1305">
        <v>4347</v>
      </c>
      <c r="L1305" s="15">
        <v>1.5182884748102098E-2</v>
      </c>
      <c r="M1305" s="13">
        <v>1.3675638371290499</v>
      </c>
      <c r="N1305" s="15">
        <v>0</v>
      </c>
      <c r="O1305" s="5">
        <v>0</v>
      </c>
      <c r="P1305" s="5">
        <v>0</v>
      </c>
      <c r="Q1305" s="5">
        <f t="shared" si="226"/>
        <v>52.324999650000002</v>
      </c>
      <c r="R1305" s="5">
        <f t="shared" si="227"/>
        <v>-52.324999650000002</v>
      </c>
      <c r="S1305" s="15">
        <f t="shared" si="228"/>
        <v>-1</v>
      </c>
      <c r="T1305">
        <v>0</v>
      </c>
      <c r="U1305" s="5" t="str">
        <f t="shared" si="229"/>
        <v>NA</v>
      </c>
      <c r="V1305" s="15">
        <f t="shared" si="230"/>
        <v>0</v>
      </c>
      <c r="W1305" s="15">
        <f t="shared" si="231"/>
        <v>0</v>
      </c>
      <c r="X1305" s="5">
        <f t="shared" si="232"/>
        <v>0</v>
      </c>
      <c r="Y1305" s="5">
        <f t="shared" si="233"/>
        <v>47.092499685</v>
      </c>
      <c r="Z1305" s="5">
        <f t="shared" si="234"/>
        <v>-54.941249632500003</v>
      </c>
      <c r="AA1305" s="5">
        <f t="shared" si="235"/>
        <v>5.2324999650000024</v>
      </c>
      <c r="AB1305" s="5">
        <f t="shared" si="236"/>
        <v>2.6162499825000012</v>
      </c>
    </row>
    <row r="1306" spans="1:28" x14ac:dyDescent="0.55000000000000004">
      <c r="A1306" s="3" t="s">
        <v>72</v>
      </c>
      <c r="B1306" s="3" t="s">
        <v>2379</v>
      </c>
      <c r="C1306" t="s">
        <v>47</v>
      </c>
      <c r="D1306" s="3" t="s">
        <v>32</v>
      </c>
      <c r="E1306" s="3" t="s">
        <v>2380</v>
      </c>
      <c r="F1306" s="3" t="s">
        <v>77</v>
      </c>
      <c r="G1306" s="5">
        <v>1.25</v>
      </c>
      <c r="H1306">
        <v>6</v>
      </c>
      <c r="I1306" s="5">
        <v>6.9624999749999992</v>
      </c>
      <c r="J1306" s="5">
        <v>1.1604166624999999</v>
      </c>
      <c r="K1306">
        <v>78</v>
      </c>
      <c r="L1306" s="15">
        <v>7.69230769230769E-2</v>
      </c>
      <c r="M1306" s="13">
        <v>2.3820512820512798</v>
      </c>
      <c r="N1306" s="15">
        <v>0</v>
      </c>
      <c r="O1306" s="5">
        <v>0</v>
      </c>
      <c r="P1306" s="5">
        <v>0</v>
      </c>
      <c r="Q1306" s="5">
        <f t="shared" si="226"/>
        <v>6.9624999749999992</v>
      </c>
      <c r="R1306" s="5">
        <f t="shared" si="227"/>
        <v>-6.9624999749999992</v>
      </c>
      <c r="S1306" s="15">
        <f t="shared" si="228"/>
        <v>-1</v>
      </c>
      <c r="T1306">
        <v>0</v>
      </c>
      <c r="U1306" s="5" t="str">
        <f t="shared" si="229"/>
        <v>NA</v>
      </c>
      <c r="V1306" s="15">
        <f t="shared" si="230"/>
        <v>0</v>
      </c>
      <c r="W1306" s="15">
        <f t="shared" si="231"/>
        <v>0</v>
      </c>
      <c r="X1306" s="5">
        <f t="shared" si="232"/>
        <v>0</v>
      </c>
      <c r="Y1306" s="5">
        <f t="shared" si="233"/>
        <v>6.2662499774999993</v>
      </c>
      <c r="Z1306" s="5">
        <f t="shared" si="234"/>
        <v>-7.3106249737499995</v>
      </c>
      <c r="AA1306" s="5">
        <f t="shared" si="235"/>
        <v>0.69624999749999983</v>
      </c>
      <c r="AB1306" s="5">
        <f t="shared" si="236"/>
        <v>0.34812499875000036</v>
      </c>
    </row>
    <row r="1307" spans="1:28" x14ac:dyDescent="0.55000000000000004">
      <c r="A1307" s="3" t="s">
        <v>72</v>
      </c>
      <c r="B1307" s="3" t="s">
        <v>2382</v>
      </c>
      <c r="C1307" t="s">
        <v>56</v>
      </c>
      <c r="D1307" s="3" t="s">
        <v>32</v>
      </c>
      <c r="E1307" s="3" t="s">
        <v>170</v>
      </c>
      <c r="F1307" s="3" t="s">
        <v>77</v>
      </c>
      <c r="G1307" s="5">
        <v>1.25</v>
      </c>
      <c r="H1307">
        <v>13</v>
      </c>
      <c r="I1307" s="5">
        <v>29.074999849999998</v>
      </c>
      <c r="J1307" s="5">
        <v>2.2365384499999998</v>
      </c>
      <c r="K1307">
        <v>670</v>
      </c>
      <c r="L1307" s="15">
        <v>1.9402985074626899E-2</v>
      </c>
      <c r="M1307" s="13">
        <v>1.1103432835820899</v>
      </c>
      <c r="N1307" s="15">
        <v>0</v>
      </c>
      <c r="O1307" s="5">
        <v>0</v>
      </c>
      <c r="P1307" s="5">
        <v>0</v>
      </c>
      <c r="Q1307" s="5">
        <f t="shared" si="226"/>
        <v>29.074999849999998</v>
      </c>
      <c r="R1307" s="5">
        <f t="shared" si="227"/>
        <v>-29.074999849999998</v>
      </c>
      <c r="S1307" s="15">
        <f t="shared" si="228"/>
        <v>-1</v>
      </c>
      <c r="T1307">
        <v>0</v>
      </c>
      <c r="U1307" s="5" t="str">
        <f t="shared" si="229"/>
        <v>NA</v>
      </c>
      <c r="V1307" s="15">
        <f t="shared" si="230"/>
        <v>0</v>
      </c>
      <c r="W1307" s="15">
        <f t="shared" si="231"/>
        <v>0</v>
      </c>
      <c r="X1307" s="5">
        <f t="shared" si="232"/>
        <v>0</v>
      </c>
      <c r="Y1307" s="5">
        <f t="shared" si="233"/>
        <v>26.167499865</v>
      </c>
      <c r="Z1307" s="5">
        <f t="shared" si="234"/>
        <v>-30.528749842499998</v>
      </c>
      <c r="AA1307" s="5">
        <f t="shared" si="235"/>
        <v>2.9074999849999976</v>
      </c>
      <c r="AB1307" s="5">
        <f t="shared" si="236"/>
        <v>1.4537499925000006</v>
      </c>
    </row>
    <row r="1308" spans="1:28" x14ac:dyDescent="0.55000000000000004">
      <c r="A1308" s="3" t="s">
        <v>63</v>
      </c>
      <c r="B1308" s="3" t="s">
        <v>255</v>
      </c>
      <c r="C1308" t="s">
        <v>31</v>
      </c>
      <c r="D1308" s="3" t="s">
        <v>36</v>
      </c>
      <c r="E1308" s="3" t="s">
        <v>36</v>
      </c>
      <c r="F1308" s="3" t="s">
        <v>35</v>
      </c>
      <c r="G1308" s="5">
        <v>1.25</v>
      </c>
      <c r="H1308">
        <v>50</v>
      </c>
      <c r="I1308" s="5">
        <v>34.700000000000003</v>
      </c>
      <c r="J1308" s="5">
        <v>0.69400000000000006</v>
      </c>
      <c r="K1308">
        <v>2655</v>
      </c>
      <c r="L1308" s="15">
        <v>1.88323917137476E-2</v>
      </c>
      <c r="M1308" s="13">
        <v>3.0905084745762701</v>
      </c>
      <c r="N1308" s="15">
        <v>0</v>
      </c>
      <c r="O1308" s="5">
        <v>0</v>
      </c>
      <c r="P1308" s="5">
        <v>0</v>
      </c>
      <c r="Q1308" s="5">
        <f t="shared" si="226"/>
        <v>34.700000000000003</v>
      </c>
      <c r="R1308" s="5">
        <f t="shared" si="227"/>
        <v>-34.700000000000003</v>
      </c>
      <c r="S1308" s="15">
        <f t="shared" si="228"/>
        <v>-1</v>
      </c>
      <c r="T1308">
        <v>0</v>
      </c>
      <c r="U1308" s="5" t="str">
        <f t="shared" si="229"/>
        <v>NA</v>
      </c>
      <c r="V1308" s="15">
        <f t="shared" si="230"/>
        <v>0</v>
      </c>
      <c r="W1308" s="15">
        <f t="shared" si="231"/>
        <v>0</v>
      </c>
      <c r="X1308" s="5">
        <f t="shared" si="232"/>
        <v>0</v>
      </c>
      <c r="Y1308" s="5">
        <f t="shared" si="233"/>
        <v>31.230000000000004</v>
      </c>
      <c r="Z1308" s="5">
        <f t="shared" si="234"/>
        <v>-36.435000000000002</v>
      </c>
      <c r="AA1308" s="5">
        <f t="shared" si="235"/>
        <v>3.4699999999999989</v>
      </c>
      <c r="AB1308" s="5">
        <f t="shared" si="236"/>
        <v>1.7349999999999994</v>
      </c>
    </row>
    <row r="1309" spans="1:28" x14ac:dyDescent="0.55000000000000004">
      <c r="A1309" s="3" t="s">
        <v>79</v>
      </c>
      <c r="B1309" s="3" t="s">
        <v>2385</v>
      </c>
      <c r="C1309" t="s">
        <v>31</v>
      </c>
      <c r="D1309" s="3" t="s">
        <v>36</v>
      </c>
      <c r="E1309" s="3" t="s">
        <v>36</v>
      </c>
      <c r="F1309" s="3" t="s">
        <v>77</v>
      </c>
      <c r="G1309" s="5">
        <v>1.25</v>
      </c>
      <c r="H1309">
        <v>3</v>
      </c>
      <c r="I1309" s="5">
        <v>1.1749999875000001</v>
      </c>
      <c r="J1309" s="5">
        <v>0.39166666250000004</v>
      </c>
      <c r="K1309">
        <v>95</v>
      </c>
      <c r="L1309" s="15">
        <v>3.1578947368421102E-2</v>
      </c>
      <c r="M1309" s="13">
        <v>2.7842105263157899</v>
      </c>
      <c r="N1309" s="15">
        <v>0</v>
      </c>
      <c r="O1309" s="5">
        <v>0</v>
      </c>
      <c r="P1309" s="5">
        <v>0</v>
      </c>
      <c r="Q1309" s="5">
        <f t="shared" si="226"/>
        <v>1.1749999875000001</v>
      </c>
      <c r="R1309" s="5">
        <f t="shared" si="227"/>
        <v>-1.1749999875000001</v>
      </c>
      <c r="S1309" s="15">
        <f t="shared" si="228"/>
        <v>-1</v>
      </c>
      <c r="T1309">
        <v>0</v>
      </c>
      <c r="U1309" s="5" t="str">
        <f t="shared" si="229"/>
        <v>NA</v>
      </c>
      <c r="V1309" s="15">
        <f t="shared" si="230"/>
        <v>0</v>
      </c>
      <c r="W1309" s="15">
        <f t="shared" si="231"/>
        <v>0</v>
      </c>
      <c r="X1309" s="5">
        <f t="shared" si="232"/>
        <v>0</v>
      </c>
      <c r="Y1309" s="5">
        <f t="shared" si="233"/>
        <v>1.0574999887500001</v>
      </c>
      <c r="Z1309" s="5">
        <f t="shared" si="234"/>
        <v>-1.2337499868750001</v>
      </c>
      <c r="AA1309" s="5">
        <f t="shared" si="235"/>
        <v>0.11749999875000006</v>
      </c>
      <c r="AB1309" s="5">
        <f t="shared" si="236"/>
        <v>5.8749999375000028E-2</v>
      </c>
    </row>
    <row r="1310" spans="1:28" x14ac:dyDescent="0.55000000000000004">
      <c r="A1310" s="3" t="s">
        <v>79</v>
      </c>
      <c r="B1310" s="3" t="s">
        <v>2387</v>
      </c>
      <c r="C1310" t="s">
        <v>31</v>
      </c>
      <c r="D1310" s="3" t="s">
        <v>36</v>
      </c>
      <c r="E1310" s="3" t="s">
        <v>36</v>
      </c>
      <c r="F1310" s="3" t="s">
        <v>77</v>
      </c>
      <c r="G1310" s="5">
        <v>1.25</v>
      </c>
      <c r="H1310">
        <v>7</v>
      </c>
      <c r="I1310" s="5">
        <v>5.25</v>
      </c>
      <c r="J1310" s="5">
        <v>0.75</v>
      </c>
      <c r="K1310">
        <v>323</v>
      </c>
      <c r="L1310" s="15">
        <v>2.1671826625386997E-2</v>
      </c>
      <c r="M1310" s="13">
        <v>4.3479876160990703</v>
      </c>
      <c r="N1310" s="15">
        <v>0</v>
      </c>
      <c r="O1310" s="5">
        <v>0</v>
      </c>
      <c r="P1310" s="5">
        <v>0</v>
      </c>
      <c r="Q1310" s="5">
        <f t="shared" si="226"/>
        <v>5.25</v>
      </c>
      <c r="R1310" s="5">
        <f t="shared" si="227"/>
        <v>-5.25</v>
      </c>
      <c r="S1310" s="15">
        <f t="shared" si="228"/>
        <v>-1</v>
      </c>
      <c r="T1310">
        <v>0</v>
      </c>
      <c r="U1310" s="5" t="str">
        <f t="shared" si="229"/>
        <v>NA</v>
      </c>
      <c r="V1310" s="15">
        <f t="shared" si="230"/>
        <v>0</v>
      </c>
      <c r="W1310" s="15">
        <f t="shared" si="231"/>
        <v>0</v>
      </c>
      <c r="X1310" s="5">
        <f t="shared" si="232"/>
        <v>0</v>
      </c>
      <c r="Y1310" s="5">
        <f t="shared" si="233"/>
        <v>4.7250000000000005</v>
      </c>
      <c r="Z1310" s="5">
        <f t="shared" si="234"/>
        <v>-5.5125000000000002</v>
      </c>
      <c r="AA1310" s="5">
        <f t="shared" si="235"/>
        <v>0.52499999999999947</v>
      </c>
      <c r="AB1310" s="5">
        <f t="shared" si="236"/>
        <v>0.26250000000000018</v>
      </c>
    </row>
    <row r="1311" spans="1:28" x14ac:dyDescent="0.55000000000000004">
      <c r="A1311" s="3" t="s">
        <v>79</v>
      </c>
      <c r="B1311" s="3" t="s">
        <v>2389</v>
      </c>
      <c r="C1311" t="s">
        <v>31</v>
      </c>
      <c r="D1311" s="3" t="s">
        <v>36</v>
      </c>
      <c r="E1311" s="3" t="s">
        <v>36</v>
      </c>
      <c r="F1311" s="3" t="s">
        <v>77</v>
      </c>
      <c r="G1311" s="5">
        <v>1.25</v>
      </c>
      <c r="H1311">
        <v>8</v>
      </c>
      <c r="I1311" s="5">
        <v>5.3</v>
      </c>
      <c r="J1311" s="5">
        <v>0.66249999999999998</v>
      </c>
      <c r="K1311">
        <v>212</v>
      </c>
      <c r="L1311" s="15">
        <v>3.77358490566038E-2</v>
      </c>
      <c r="M1311" s="13">
        <v>2.0523584905660401</v>
      </c>
      <c r="N1311" s="15">
        <v>0</v>
      </c>
      <c r="O1311" s="5">
        <v>0</v>
      </c>
      <c r="P1311" s="5">
        <v>0</v>
      </c>
      <c r="Q1311" s="5">
        <f t="shared" si="226"/>
        <v>5.3</v>
      </c>
      <c r="R1311" s="5">
        <f t="shared" si="227"/>
        <v>-5.3</v>
      </c>
      <c r="S1311" s="15">
        <f t="shared" si="228"/>
        <v>-1</v>
      </c>
      <c r="T1311">
        <v>0</v>
      </c>
      <c r="U1311" s="5" t="str">
        <f t="shared" si="229"/>
        <v>NA</v>
      </c>
      <c r="V1311" s="15">
        <f t="shared" si="230"/>
        <v>0</v>
      </c>
      <c r="W1311" s="15">
        <f t="shared" si="231"/>
        <v>0</v>
      </c>
      <c r="X1311" s="5">
        <f t="shared" si="232"/>
        <v>0</v>
      </c>
      <c r="Y1311" s="5">
        <f t="shared" si="233"/>
        <v>4.7699999999999996</v>
      </c>
      <c r="Z1311" s="5">
        <f t="shared" si="234"/>
        <v>-5.5650000000000004</v>
      </c>
      <c r="AA1311" s="5">
        <f t="shared" si="235"/>
        <v>0.53000000000000025</v>
      </c>
      <c r="AB1311" s="5">
        <f t="shared" si="236"/>
        <v>0.26500000000000057</v>
      </c>
    </row>
    <row r="1312" spans="1:28" x14ac:dyDescent="0.55000000000000004">
      <c r="A1312" s="3" t="s">
        <v>79</v>
      </c>
      <c r="B1312" s="3" t="s">
        <v>2391</v>
      </c>
      <c r="C1312" t="s">
        <v>31</v>
      </c>
      <c r="D1312" s="3" t="s">
        <v>36</v>
      </c>
      <c r="E1312" s="3" t="s">
        <v>36</v>
      </c>
      <c r="F1312" s="3" t="s">
        <v>77</v>
      </c>
      <c r="G1312" s="5">
        <v>1.25</v>
      </c>
      <c r="H1312">
        <v>16</v>
      </c>
      <c r="I1312" s="5">
        <v>13.05</v>
      </c>
      <c r="J1312" s="5">
        <v>0.81562500000000004</v>
      </c>
      <c r="K1312">
        <v>301</v>
      </c>
      <c r="L1312" s="15">
        <v>5.3156146179402002E-2</v>
      </c>
      <c r="M1312" s="13">
        <v>1.7956810631229201</v>
      </c>
      <c r="N1312" s="15">
        <v>0</v>
      </c>
      <c r="O1312" s="5">
        <v>0</v>
      </c>
      <c r="P1312" s="5">
        <v>0</v>
      </c>
      <c r="Q1312" s="5">
        <f t="shared" si="226"/>
        <v>13.05</v>
      </c>
      <c r="R1312" s="5">
        <f t="shared" si="227"/>
        <v>-13.05</v>
      </c>
      <c r="S1312" s="15">
        <f t="shared" si="228"/>
        <v>-1</v>
      </c>
      <c r="T1312">
        <v>0</v>
      </c>
      <c r="U1312" s="5" t="str">
        <f t="shared" si="229"/>
        <v>NA</v>
      </c>
      <c r="V1312" s="15">
        <f t="shared" si="230"/>
        <v>0</v>
      </c>
      <c r="W1312" s="15">
        <f t="shared" si="231"/>
        <v>0</v>
      </c>
      <c r="X1312" s="5">
        <f t="shared" si="232"/>
        <v>0</v>
      </c>
      <c r="Y1312" s="5">
        <f t="shared" si="233"/>
        <v>11.745000000000001</v>
      </c>
      <c r="Z1312" s="5">
        <f t="shared" si="234"/>
        <v>-13.702500000000001</v>
      </c>
      <c r="AA1312" s="5">
        <f t="shared" si="235"/>
        <v>1.3049999999999997</v>
      </c>
      <c r="AB1312" s="5">
        <f t="shared" si="236"/>
        <v>0.65249999999999986</v>
      </c>
    </row>
    <row r="1313" spans="1:28" x14ac:dyDescent="0.55000000000000004">
      <c r="A1313" s="3" t="s">
        <v>79</v>
      </c>
      <c r="B1313" s="3" t="s">
        <v>2393</v>
      </c>
      <c r="C1313" t="s">
        <v>31</v>
      </c>
      <c r="D1313" s="3" t="s">
        <v>36</v>
      </c>
      <c r="E1313" s="3" t="s">
        <v>36</v>
      </c>
      <c r="F1313" s="3" t="s">
        <v>77</v>
      </c>
      <c r="G1313" s="5">
        <v>1.25</v>
      </c>
      <c r="H1313">
        <v>48</v>
      </c>
      <c r="I1313" s="5">
        <v>46.437499800000005</v>
      </c>
      <c r="J1313" s="5">
        <v>0.96744791250000006</v>
      </c>
      <c r="K1313">
        <v>1001</v>
      </c>
      <c r="L1313" s="15">
        <v>4.7952047952048001E-2</v>
      </c>
      <c r="M1313" s="13">
        <v>1.8323676323676299</v>
      </c>
      <c r="N1313" s="15">
        <v>0</v>
      </c>
      <c r="O1313" s="5">
        <v>0</v>
      </c>
      <c r="P1313" s="5">
        <v>0</v>
      </c>
      <c r="Q1313" s="5">
        <f t="shared" si="226"/>
        <v>46.437499800000005</v>
      </c>
      <c r="R1313" s="5">
        <f t="shared" si="227"/>
        <v>-46.437499800000005</v>
      </c>
      <c r="S1313" s="15">
        <f t="shared" si="228"/>
        <v>-1</v>
      </c>
      <c r="T1313">
        <v>0</v>
      </c>
      <c r="U1313" s="5" t="str">
        <f t="shared" si="229"/>
        <v>NA</v>
      </c>
      <c r="V1313" s="15">
        <f t="shared" si="230"/>
        <v>0</v>
      </c>
      <c r="W1313" s="15">
        <f t="shared" si="231"/>
        <v>0</v>
      </c>
      <c r="X1313" s="5">
        <f t="shared" si="232"/>
        <v>0</v>
      </c>
      <c r="Y1313" s="5">
        <f t="shared" si="233"/>
        <v>41.793749820000002</v>
      </c>
      <c r="Z1313" s="5">
        <f t="shared" si="234"/>
        <v>-48.75937479000001</v>
      </c>
      <c r="AA1313" s="5">
        <f t="shared" si="235"/>
        <v>4.6437499800000026</v>
      </c>
      <c r="AB1313" s="5">
        <f t="shared" si="236"/>
        <v>2.3218749900000049</v>
      </c>
    </row>
    <row r="1314" spans="1:28" x14ac:dyDescent="0.55000000000000004">
      <c r="A1314" s="3" t="s">
        <v>79</v>
      </c>
      <c r="B1314" s="3" t="s">
        <v>2395</v>
      </c>
      <c r="C1314" t="s">
        <v>31</v>
      </c>
      <c r="D1314" s="3" t="s">
        <v>36</v>
      </c>
      <c r="E1314" s="3" t="s">
        <v>36</v>
      </c>
      <c r="F1314" s="3" t="s">
        <v>82</v>
      </c>
      <c r="G1314" s="5">
        <v>1.25</v>
      </c>
      <c r="H1314">
        <v>724</v>
      </c>
      <c r="I1314" s="5">
        <v>534.6249942500001</v>
      </c>
      <c r="J1314" s="5">
        <v>0.73843231250000008</v>
      </c>
      <c r="K1314">
        <v>379338</v>
      </c>
      <c r="L1314" s="15">
        <v>1.9085881193025699E-3</v>
      </c>
      <c r="M1314" s="13">
        <v>1.6763451064749599</v>
      </c>
      <c r="N1314" s="15">
        <v>0</v>
      </c>
      <c r="O1314" s="5">
        <v>0</v>
      </c>
      <c r="P1314" s="5">
        <v>0</v>
      </c>
      <c r="Q1314" s="5">
        <f t="shared" si="226"/>
        <v>534.6249942500001</v>
      </c>
      <c r="R1314" s="5">
        <f t="shared" si="227"/>
        <v>-534.6249942500001</v>
      </c>
      <c r="S1314" s="15">
        <f t="shared" si="228"/>
        <v>-1</v>
      </c>
      <c r="T1314">
        <v>0</v>
      </c>
      <c r="U1314" s="5" t="str">
        <f t="shared" si="229"/>
        <v>NA</v>
      </c>
      <c r="V1314" s="15">
        <f t="shared" si="230"/>
        <v>0</v>
      </c>
      <c r="W1314" s="15">
        <f t="shared" si="231"/>
        <v>0</v>
      </c>
      <c r="X1314" s="5">
        <f t="shared" si="232"/>
        <v>0</v>
      </c>
      <c r="Y1314" s="5">
        <f t="shared" si="233"/>
        <v>481.16249482500012</v>
      </c>
      <c r="Z1314" s="5">
        <f t="shared" si="234"/>
        <v>-561.35624396250012</v>
      </c>
      <c r="AA1314" s="5">
        <f t="shared" si="235"/>
        <v>53.462499424999976</v>
      </c>
      <c r="AB1314" s="5">
        <f t="shared" si="236"/>
        <v>26.731249712500016</v>
      </c>
    </row>
    <row r="1315" spans="1:28" x14ac:dyDescent="0.55000000000000004">
      <c r="A1315" s="3" t="s">
        <v>79</v>
      </c>
      <c r="B1315" s="3" t="s">
        <v>2397</v>
      </c>
      <c r="C1315" t="s">
        <v>31</v>
      </c>
      <c r="D1315" s="3" t="s">
        <v>36</v>
      </c>
      <c r="E1315" s="3" t="s">
        <v>36</v>
      </c>
      <c r="F1315" s="3" t="s">
        <v>77</v>
      </c>
      <c r="G1315" s="5">
        <v>1.25</v>
      </c>
      <c r="H1315">
        <v>1097</v>
      </c>
      <c r="I1315" s="5">
        <v>1062.049991375</v>
      </c>
      <c r="J1315" s="5">
        <v>0.96814037500000005</v>
      </c>
      <c r="K1315">
        <v>29983</v>
      </c>
      <c r="L1315" s="15">
        <v>3.65873995263983E-2</v>
      </c>
      <c r="M1315" s="13">
        <v>1.5195610846146199</v>
      </c>
      <c r="N1315" s="15">
        <v>0</v>
      </c>
      <c r="O1315" s="5">
        <v>0</v>
      </c>
      <c r="P1315" s="5">
        <v>0</v>
      </c>
      <c r="Q1315" s="5">
        <f t="shared" si="226"/>
        <v>1062.049991375</v>
      </c>
      <c r="R1315" s="5">
        <f t="shared" si="227"/>
        <v>-1062.049991375</v>
      </c>
      <c r="S1315" s="15">
        <f t="shared" si="228"/>
        <v>-1</v>
      </c>
      <c r="T1315">
        <v>0</v>
      </c>
      <c r="U1315" s="5" t="str">
        <f t="shared" si="229"/>
        <v>NA</v>
      </c>
      <c r="V1315" s="15">
        <f t="shared" si="230"/>
        <v>0</v>
      </c>
      <c r="W1315" s="15">
        <f t="shared" si="231"/>
        <v>0</v>
      </c>
      <c r="X1315" s="5">
        <f t="shared" si="232"/>
        <v>0</v>
      </c>
      <c r="Y1315" s="5">
        <f t="shared" si="233"/>
        <v>955.84499223750004</v>
      </c>
      <c r="Z1315" s="5">
        <f t="shared" si="234"/>
        <v>-1115.1524909437501</v>
      </c>
      <c r="AA1315" s="5">
        <f t="shared" si="235"/>
        <v>106.20499913749995</v>
      </c>
      <c r="AB1315" s="5">
        <f t="shared" si="236"/>
        <v>53.10249956875009</v>
      </c>
    </row>
    <row r="1316" spans="1:28" x14ac:dyDescent="0.55000000000000004">
      <c r="A1316" s="3" t="s">
        <v>79</v>
      </c>
      <c r="B1316" s="3" t="s">
        <v>2399</v>
      </c>
      <c r="C1316" t="s">
        <v>66</v>
      </c>
      <c r="D1316" s="3" t="s">
        <v>36</v>
      </c>
      <c r="E1316" s="3" t="s">
        <v>36</v>
      </c>
      <c r="F1316" s="3" t="s">
        <v>50</v>
      </c>
      <c r="G1316" s="5">
        <v>1.2625</v>
      </c>
      <c r="H1316">
        <v>1</v>
      </c>
      <c r="I1316" s="5">
        <v>0.3</v>
      </c>
      <c r="J1316" s="5">
        <v>0.3</v>
      </c>
      <c r="K1316">
        <v>25</v>
      </c>
      <c r="L1316" s="15">
        <v>0.04</v>
      </c>
      <c r="M1316" s="13">
        <v>2.04</v>
      </c>
      <c r="N1316" s="15">
        <v>0</v>
      </c>
      <c r="O1316" s="5">
        <v>0</v>
      </c>
      <c r="P1316" s="5">
        <v>0</v>
      </c>
      <c r="Q1316" s="5">
        <f t="shared" si="226"/>
        <v>0.3</v>
      </c>
      <c r="R1316" s="5">
        <f t="shared" si="227"/>
        <v>-0.3</v>
      </c>
      <c r="S1316" s="15">
        <f t="shared" si="228"/>
        <v>-1</v>
      </c>
      <c r="T1316">
        <v>0</v>
      </c>
      <c r="U1316" s="5" t="str">
        <f t="shared" si="229"/>
        <v>NA</v>
      </c>
      <c r="V1316" s="15">
        <f t="shared" si="230"/>
        <v>0</v>
      </c>
      <c r="W1316" s="15">
        <f t="shared" si="231"/>
        <v>0</v>
      </c>
      <c r="X1316" s="5">
        <f t="shared" si="232"/>
        <v>0</v>
      </c>
      <c r="Y1316" s="5">
        <f t="shared" si="233"/>
        <v>0.27</v>
      </c>
      <c r="Z1316" s="5">
        <f t="shared" si="234"/>
        <v>-0.315</v>
      </c>
      <c r="AA1316" s="5">
        <f t="shared" si="235"/>
        <v>2.9999999999999971E-2</v>
      </c>
      <c r="AB1316" s="5">
        <f t="shared" si="236"/>
        <v>1.5000000000000013E-2</v>
      </c>
    </row>
    <row r="1317" spans="1:28" x14ac:dyDescent="0.55000000000000004">
      <c r="A1317" s="3" t="s">
        <v>79</v>
      </c>
      <c r="B1317" s="3" t="s">
        <v>2305</v>
      </c>
      <c r="C1317" t="s">
        <v>66</v>
      </c>
      <c r="D1317" s="3" t="s">
        <v>36</v>
      </c>
      <c r="E1317" s="3" t="s">
        <v>36</v>
      </c>
      <c r="F1317" s="3" t="s">
        <v>50</v>
      </c>
      <c r="G1317" s="5">
        <v>1.2625</v>
      </c>
      <c r="H1317">
        <v>2</v>
      </c>
      <c r="I1317" s="5">
        <v>1.2875000000000001</v>
      </c>
      <c r="J1317" s="5">
        <v>0.64375000000000004</v>
      </c>
      <c r="K1317">
        <v>168</v>
      </c>
      <c r="L1317" s="15">
        <v>1.1904761904761901E-2</v>
      </c>
      <c r="M1317" s="13">
        <v>2.6</v>
      </c>
      <c r="N1317" s="15">
        <v>0</v>
      </c>
      <c r="O1317" s="5">
        <v>0</v>
      </c>
      <c r="P1317" s="5">
        <v>0</v>
      </c>
      <c r="Q1317" s="5">
        <f t="shared" si="226"/>
        <v>1.2875000000000001</v>
      </c>
      <c r="R1317" s="5">
        <f t="shared" si="227"/>
        <v>-1.2875000000000001</v>
      </c>
      <c r="S1317" s="15">
        <f t="shared" si="228"/>
        <v>-1</v>
      </c>
      <c r="T1317">
        <v>0</v>
      </c>
      <c r="U1317" s="5" t="str">
        <f t="shared" si="229"/>
        <v>NA</v>
      </c>
      <c r="V1317" s="15">
        <f t="shared" si="230"/>
        <v>0</v>
      </c>
      <c r="W1317" s="15">
        <f t="shared" si="231"/>
        <v>0</v>
      </c>
      <c r="X1317" s="5">
        <f t="shared" si="232"/>
        <v>0</v>
      </c>
      <c r="Y1317" s="5">
        <f t="shared" si="233"/>
        <v>1.1587500000000002</v>
      </c>
      <c r="Z1317" s="5">
        <f t="shared" si="234"/>
        <v>-1.3518750000000002</v>
      </c>
      <c r="AA1317" s="5">
        <f t="shared" si="235"/>
        <v>0.12874999999999992</v>
      </c>
      <c r="AB1317" s="5">
        <f t="shared" si="236"/>
        <v>6.4375000000000071E-2</v>
      </c>
    </row>
    <row r="1318" spans="1:28" x14ac:dyDescent="0.55000000000000004">
      <c r="A1318" s="3" t="s">
        <v>79</v>
      </c>
      <c r="B1318" s="3" t="s">
        <v>430</v>
      </c>
      <c r="C1318" t="s">
        <v>66</v>
      </c>
      <c r="D1318" s="3" t="s">
        <v>36</v>
      </c>
      <c r="E1318" s="3" t="s">
        <v>36</v>
      </c>
      <c r="F1318" s="3" t="s">
        <v>50</v>
      </c>
      <c r="G1318" s="5">
        <v>1.2625</v>
      </c>
      <c r="H1318">
        <v>3</v>
      </c>
      <c r="I1318" s="5">
        <v>2.7499999874999999</v>
      </c>
      <c r="J1318" s="5">
        <v>0.91666666249999995</v>
      </c>
      <c r="K1318">
        <v>240</v>
      </c>
      <c r="L1318" s="15">
        <v>1.2500000000000001E-2</v>
      </c>
      <c r="M1318" s="13">
        <v>2.4741666666666702</v>
      </c>
      <c r="N1318" s="15">
        <v>0</v>
      </c>
      <c r="O1318" s="5">
        <v>0</v>
      </c>
      <c r="P1318" s="5">
        <v>0</v>
      </c>
      <c r="Q1318" s="5">
        <f t="shared" si="226"/>
        <v>2.7499999874999999</v>
      </c>
      <c r="R1318" s="5">
        <f t="shared" si="227"/>
        <v>-2.7499999874999999</v>
      </c>
      <c r="S1318" s="15">
        <f t="shared" si="228"/>
        <v>-1</v>
      </c>
      <c r="T1318">
        <v>0</v>
      </c>
      <c r="U1318" s="5" t="str">
        <f t="shared" si="229"/>
        <v>NA</v>
      </c>
      <c r="V1318" s="15">
        <f t="shared" si="230"/>
        <v>0</v>
      </c>
      <c r="W1318" s="15">
        <f t="shared" si="231"/>
        <v>0</v>
      </c>
      <c r="X1318" s="5">
        <f t="shared" si="232"/>
        <v>0</v>
      </c>
      <c r="Y1318" s="5">
        <f t="shared" si="233"/>
        <v>2.47499998875</v>
      </c>
      <c r="Z1318" s="5">
        <f t="shared" si="234"/>
        <v>-2.887499986875</v>
      </c>
      <c r="AA1318" s="5">
        <f t="shared" si="235"/>
        <v>0.27499999874999981</v>
      </c>
      <c r="AB1318" s="5">
        <f t="shared" si="236"/>
        <v>0.13749999937500013</v>
      </c>
    </row>
    <row r="1319" spans="1:28" x14ac:dyDescent="0.55000000000000004">
      <c r="A1319" s="3" t="s">
        <v>79</v>
      </c>
      <c r="B1319" s="3" t="s">
        <v>2403</v>
      </c>
      <c r="C1319" t="s">
        <v>31</v>
      </c>
      <c r="D1319" s="3" t="s">
        <v>36</v>
      </c>
      <c r="E1319" s="3" t="s">
        <v>36</v>
      </c>
      <c r="F1319" s="3" t="s">
        <v>77</v>
      </c>
      <c r="G1319" s="5">
        <v>1.2625</v>
      </c>
      <c r="H1319">
        <v>5</v>
      </c>
      <c r="I1319" s="5">
        <v>4.2874999999999996</v>
      </c>
      <c r="J1319" s="5">
        <v>0.85750000000000004</v>
      </c>
      <c r="K1319">
        <v>573</v>
      </c>
      <c r="L1319" s="15">
        <v>8.7260034904014013E-3</v>
      </c>
      <c r="M1319" s="13">
        <v>1.87696335078534</v>
      </c>
      <c r="N1319" s="15">
        <v>0</v>
      </c>
      <c r="O1319" s="5">
        <v>0</v>
      </c>
      <c r="P1319" s="5">
        <v>0</v>
      </c>
      <c r="Q1319" s="5">
        <f t="shared" si="226"/>
        <v>4.2874999999999996</v>
      </c>
      <c r="R1319" s="5">
        <f t="shared" si="227"/>
        <v>-4.2874999999999996</v>
      </c>
      <c r="S1319" s="15">
        <f t="shared" si="228"/>
        <v>-1</v>
      </c>
      <c r="T1319">
        <v>0</v>
      </c>
      <c r="U1319" s="5" t="str">
        <f t="shared" si="229"/>
        <v>NA</v>
      </c>
      <c r="V1319" s="15">
        <f t="shared" si="230"/>
        <v>0</v>
      </c>
      <c r="W1319" s="15">
        <f t="shared" si="231"/>
        <v>0</v>
      </c>
      <c r="X1319" s="5">
        <f t="shared" si="232"/>
        <v>0</v>
      </c>
      <c r="Y1319" s="5">
        <f t="shared" si="233"/>
        <v>3.8587499999999997</v>
      </c>
      <c r="Z1319" s="5">
        <f t="shared" si="234"/>
        <v>-4.5018750000000001</v>
      </c>
      <c r="AA1319" s="5">
        <f t="shared" si="235"/>
        <v>0.42874999999999996</v>
      </c>
      <c r="AB1319" s="5">
        <f t="shared" si="236"/>
        <v>0.21437500000000043</v>
      </c>
    </row>
    <row r="1320" spans="1:28" x14ac:dyDescent="0.55000000000000004">
      <c r="A1320" s="3" t="s">
        <v>79</v>
      </c>
      <c r="B1320" s="3" t="s">
        <v>455</v>
      </c>
      <c r="C1320" t="s">
        <v>66</v>
      </c>
      <c r="D1320" s="3" t="s">
        <v>36</v>
      </c>
      <c r="E1320" s="3" t="s">
        <v>36</v>
      </c>
      <c r="F1320" s="3" t="s">
        <v>50</v>
      </c>
      <c r="G1320" s="5">
        <v>1.2625</v>
      </c>
      <c r="H1320">
        <v>10</v>
      </c>
      <c r="I1320" s="5">
        <v>7</v>
      </c>
      <c r="J1320" s="5">
        <v>0.7</v>
      </c>
      <c r="K1320">
        <v>296</v>
      </c>
      <c r="L1320" s="15">
        <v>3.37837837837838E-2</v>
      </c>
      <c r="M1320" s="13">
        <v>2.3709459459459499</v>
      </c>
      <c r="N1320" s="15">
        <v>0</v>
      </c>
      <c r="O1320" s="5">
        <v>0</v>
      </c>
      <c r="P1320" s="5">
        <v>0</v>
      </c>
      <c r="Q1320" s="5">
        <f t="shared" si="226"/>
        <v>7</v>
      </c>
      <c r="R1320" s="5">
        <f t="shared" si="227"/>
        <v>-7</v>
      </c>
      <c r="S1320" s="15">
        <f t="shared" si="228"/>
        <v>-1</v>
      </c>
      <c r="T1320">
        <v>0</v>
      </c>
      <c r="U1320" s="5" t="str">
        <f t="shared" si="229"/>
        <v>NA</v>
      </c>
      <c r="V1320" s="15">
        <f t="shared" si="230"/>
        <v>0</v>
      </c>
      <c r="W1320" s="15">
        <f t="shared" si="231"/>
        <v>0</v>
      </c>
      <c r="X1320" s="5">
        <f t="shared" si="232"/>
        <v>0</v>
      </c>
      <c r="Y1320" s="5">
        <f t="shared" si="233"/>
        <v>6.3</v>
      </c>
      <c r="Z1320" s="5">
        <f t="shared" si="234"/>
        <v>-7.3500000000000005</v>
      </c>
      <c r="AA1320" s="5">
        <f t="shared" si="235"/>
        <v>0.70000000000000018</v>
      </c>
      <c r="AB1320" s="5">
        <f t="shared" si="236"/>
        <v>0.35000000000000053</v>
      </c>
    </row>
    <row r="1321" spans="1:28" x14ac:dyDescent="0.55000000000000004">
      <c r="A1321" s="3" t="s">
        <v>79</v>
      </c>
      <c r="B1321" s="3" t="s">
        <v>2406</v>
      </c>
      <c r="C1321" t="s">
        <v>31</v>
      </c>
      <c r="D1321" s="3" t="s">
        <v>36</v>
      </c>
      <c r="E1321" s="3" t="s">
        <v>36</v>
      </c>
      <c r="F1321" s="3" t="s">
        <v>77</v>
      </c>
      <c r="G1321" s="5">
        <v>1.2625</v>
      </c>
      <c r="H1321">
        <v>9</v>
      </c>
      <c r="I1321" s="5">
        <v>10.587499987499999</v>
      </c>
      <c r="J1321" s="5">
        <v>1.1763888874999999</v>
      </c>
      <c r="K1321">
        <v>784</v>
      </c>
      <c r="L1321" s="15">
        <v>1.14795918367347E-2</v>
      </c>
      <c r="M1321" s="13">
        <v>1.33928571428571</v>
      </c>
      <c r="N1321" s="15">
        <v>0</v>
      </c>
      <c r="O1321" s="5">
        <v>0</v>
      </c>
      <c r="P1321" s="5">
        <v>0</v>
      </c>
      <c r="Q1321" s="5">
        <f t="shared" si="226"/>
        <v>10.587499987499999</v>
      </c>
      <c r="R1321" s="5">
        <f t="shared" si="227"/>
        <v>-10.587499987499999</v>
      </c>
      <c r="S1321" s="15">
        <f t="shared" si="228"/>
        <v>-1</v>
      </c>
      <c r="T1321">
        <v>0</v>
      </c>
      <c r="U1321" s="5" t="str">
        <f t="shared" si="229"/>
        <v>NA</v>
      </c>
      <c r="V1321" s="15">
        <f t="shared" si="230"/>
        <v>0</v>
      </c>
      <c r="W1321" s="15">
        <f t="shared" si="231"/>
        <v>0</v>
      </c>
      <c r="X1321" s="5">
        <f t="shared" si="232"/>
        <v>0</v>
      </c>
      <c r="Y1321" s="5">
        <f t="shared" si="233"/>
        <v>9.5287499887500005</v>
      </c>
      <c r="Z1321" s="5">
        <f t="shared" si="234"/>
        <v>-11.116874986875001</v>
      </c>
      <c r="AA1321" s="5">
        <f t="shared" si="235"/>
        <v>1.0587499987499989</v>
      </c>
      <c r="AB1321" s="5">
        <f t="shared" si="236"/>
        <v>0.52937499937500121</v>
      </c>
    </row>
    <row r="1322" spans="1:28" x14ac:dyDescent="0.55000000000000004">
      <c r="A1322" s="3" t="s">
        <v>79</v>
      </c>
      <c r="B1322" s="3" t="s">
        <v>2127</v>
      </c>
      <c r="C1322" t="s">
        <v>66</v>
      </c>
      <c r="D1322" s="3" t="s">
        <v>36</v>
      </c>
      <c r="E1322" s="3" t="s">
        <v>36</v>
      </c>
      <c r="F1322" s="3" t="s">
        <v>50</v>
      </c>
      <c r="G1322" s="5">
        <v>1.2625</v>
      </c>
      <c r="H1322">
        <v>15</v>
      </c>
      <c r="I1322" s="5">
        <v>10.774999875000001</v>
      </c>
      <c r="J1322" s="5">
        <v>0.71833332500000002</v>
      </c>
      <c r="K1322">
        <v>1830</v>
      </c>
      <c r="L1322" s="15">
        <v>8.1967213114754103E-3</v>
      </c>
      <c r="M1322" s="13">
        <v>1.2314207650273199</v>
      </c>
      <c r="N1322" s="15">
        <v>0</v>
      </c>
      <c r="O1322" s="5">
        <v>0</v>
      </c>
      <c r="P1322" s="5">
        <v>0</v>
      </c>
      <c r="Q1322" s="5">
        <f t="shared" si="226"/>
        <v>10.774999875000001</v>
      </c>
      <c r="R1322" s="5">
        <f t="shared" si="227"/>
        <v>-10.774999875000001</v>
      </c>
      <c r="S1322" s="15">
        <f t="shared" si="228"/>
        <v>-1</v>
      </c>
      <c r="T1322">
        <v>0</v>
      </c>
      <c r="U1322" s="5" t="str">
        <f t="shared" si="229"/>
        <v>NA</v>
      </c>
      <c r="V1322" s="15">
        <f t="shared" si="230"/>
        <v>0</v>
      </c>
      <c r="W1322" s="15">
        <f t="shared" si="231"/>
        <v>0</v>
      </c>
      <c r="X1322" s="5">
        <f t="shared" si="232"/>
        <v>0</v>
      </c>
      <c r="Y1322" s="5">
        <f t="shared" si="233"/>
        <v>9.6974998875000011</v>
      </c>
      <c r="Z1322" s="5">
        <f t="shared" si="234"/>
        <v>-11.313749868750001</v>
      </c>
      <c r="AA1322" s="5">
        <f t="shared" si="235"/>
        <v>1.0774999874999995</v>
      </c>
      <c r="AB1322" s="5">
        <f t="shared" si="236"/>
        <v>0.53874999375000066</v>
      </c>
    </row>
    <row r="1323" spans="1:28" x14ac:dyDescent="0.55000000000000004">
      <c r="A1323" s="3" t="s">
        <v>79</v>
      </c>
      <c r="B1323" s="3" t="s">
        <v>2409</v>
      </c>
      <c r="C1323" t="s">
        <v>31</v>
      </c>
      <c r="D1323" s="3" t="s">
        <v>36</v>
      </c>
      <c r="E1323" s="3" t="s">
        <v>36</v>
      </c>
      <c r="F1323" s="3" t="s">
        <v>77</v>
      </c>
      <c r="G1323" s="5">
        <v>1.2625</v>
      </c>
      <c r="H1323">
        <v>6</v>
      </c>
      <c r="I1323" s="5">
        <v>10.8375</v>
      </c>
      <c r="J1323" s="5">
        <v>1.8062499999999999</v>
      </c>
      <c r="K1323">
        <v>132</v>
      </c>
      <c r="L1323" s="15">
        <v>4.5454545454545504E-2</v>
      </c>
      <c r="M1323" s="13">
        <v>2.26212121212121</v>
      </c>
      <c r="N1323" s="15">
        <v>0</v>
      </c>
      <c r="O1323" s="5">
        <v>0</v>
      </c>
      <c r="P1323" s="5">
        <v>0</v>
      </c>
      <c r="Q1323" s="5">
        <f t="shared" si="226"/>
        <v>10.8375</v>
      </c>
      <c r="R1323" s="5">
        <f t="shared" si="227"/>
        <v>-10.8375</v>
      </c>
      <c r="S1323" s="15">
        <f t="shared" si="228"/>
        <v>-1</v>
      </c>
      <c r="T1323">
        <v>0</v>
      </c>
      <c r="U1323" s="5" t="str">
        <f t="shared" si="229"/>
        <v>NA</v>
      </c>
      <c r="V1323" s="15">
        <f t="shared" si="230"/>
        <v>0</v>
      </c>
      <c r="W1323" s="15">
        <f t="shared" si="231"/>
        <v>0</v>
      </c>
      <c r="X1323" s="5">
        <f t="shared" si="232"/>
        <v>0</v>
      </c>
      <c r="Y1323" s="5">
        <f t="shared" si="233"/>
        <v>9.7537500000000001</v>
      </c>
      <c r="Z1323" s="5">
        <f t="shared" si="234"/>
        <v>-11.379375000000001</v>
      </c>
      <c r="AA1323" s="5">
        <f t="shared" si="235"/>
        <v>1.0837500000000002</v>
      </c>
      <c r="AB1323" s="5">
        <f t="shared" si="236"/>
        <v>0.54187500000000099</v>
      </c>
    </row>
    <row r="1324" spans="1:28" x14ac:dyDescent="0.55000000000000004">
      <c r="A1324" s="3" t="s">
        <v>79</v>
      </c>
      <c r="B1324" s="3" t="s">
        <v>2029</v>
      </c>
      <c r="C1324" t="s">
        <v>66</v>
      </c>
      <c r="D1324" s="3" t="s">
        <v>36</v>
      </c>
      <c r="E1324" s="3" t="s">
        <v>36</v>
      </c>
      <c r="F1324" s="3" t="s">
        <v>50</v>
      </c>
      <c r="G1324" s="5">
        <v>1.2625</v>
      </c>
      <c r="H1324">
        <v>17</v>
      </c>
      <c r="I1324" s="5">
        <v>12.899999924999999</v>
      </c>
      <c r="J1324" s="5">
        <v>0.75882352499999994</v>
      </c>
      <c r="K1324">
        <v>178</v>
      </c>
      <c r="L1324" s="15">
        <v>9.5505617977528101E-2</v>
      </c>
      <c r="M1324" s="13">
        <v>3.7185393258427002</v>
      </c>
      <c r="N1324" s="15">
        <v>0</v>
      </c>
      <c r="O1324" s="5">
        <v>0</v>
      </c>
      <c r="P1324" s="5">
        <v>0</v>
      </c>
      <c r="Q1324" s="5">
        <f t="shared" si="226"/>
        <v>12.899999924999999</v>
      </c>
      <c r="R1324" s="5">
        <f t="shared" si="227"/>
        <v>-12.899999924999999</v>
      </c>
      <c r="S1324" s="15">
        <f t="shared" si="228"/>
        <v>-1</v>
      </c>
      <c r="T1324">
        <v>0</v>
      </c>
      <c r="U1324" s="5" t="str">
        <f t="shared" si="229"/>
        <v>NA</v>
      </c>
      <c r="V1324" s="15">
        <f t="shared" si="230"/>
        <v>0</v>
      </c>
      <c r="W1324" s="15">
        <f t="shared" si="231"/>
        <v>0</v>
      </c>
      <c r="X1324" s="5">
        <f t="shared" si="232"/>
        <v>0</v>
      </c>
      <c r="Y1324" s="5">
        <f t="shared" si="233"/>
        <v>11.609999932499999</v>
      </c>
      <c r="Z1324" s="5">
        <f t="shared" si="234"/>
        <v>-13.54499992125</v>
      </c>
      <c r="AA1324" s="5">
        <f t="shared" si="235"/>
        <v>1.2899999925000003</v>
      </c>
      <c r="AB1324" s="5">
        <f t="shared" si="236"/>
        <v>0.64499999625000015</v>
      </c>
    </row>
    <row r="1325" spans="1:28" x14ac:dyDescent="0.55000000000000004">
      <c r="A1325" s="3" t="s">
        <v>79</v>
      </c>
      <c r="B1325" s="3" t="s">
        <v>2123</v>
      </c>
      <c r="C1325" t="s">
        <v>66</v>
      </c>
      <c r="D1325" s="3" t="s">
        <v>36</v>
      </c>
      <c r="E1325" s="3" t="s">
        <v>36</v>
      </c>
      <c r="F1325" s="3" t="s">
        <v>50</v>
      </c>
      <c r="G1325" s="5">
        <v>1.2625</v>
      </c>
      <c r="H1325">
        <v>17</v>
      </c>
      <c r="I1325" s="5">
        <v>14.837499912499998</v>
      </c>
      <c r="J1325" s="5">
        <v>0.87279411249999994</v>
      </c>
      <c r="K1325">
        <v>675</v>
      </c>
      <c r="L1325" s="15">
        <v>2.5185185185185199E-2</v>
      </c>
      <c r="M1325" s="13">
        <v>1.7856296296296299</v>
      </c>
      <c r="N1325" s="15">
        <v>0</v>
      </c>
      <c r="O1325" s="5">
        <v>0</v>
      </c>
      <c r="P1325" s="5">
        <v>0</v>
      </c>
      <c r="Q1325" s="5">
        <f t="shared" si="226"/>
        <v>14.837499912499998</v>
      </c>
      <c r="R1325" s="5">
        <f t="shared" si="227"/>
        <v>-14.837499912499998</v>
      </c>
      <c r="S1325" s="15">
        <f t="shared" si="228"/>
        <v>-1</v>
      </c>
      <c r="T1325">
        <v>0</v>
      </c>
      <c r="U1325" s="5" t="str">
        <f t="shared" si="229"/>
        <v>NA</v>
      </c>
      <c r="V1325" s="15">
        <f t="shared" si="230"/>
        <v>0</v>
      </c>
      <c r="W1325" s="15">
        <f t="shared" si="231"/>
        <v>0</v>
      </c>
      <c r="X1325" s="5">
        <f t="shared" si="232"/>
        <v>0</v>
      </c>
      <c r="Y1325" s="5">
        <f t="shared" si="233"/>
        <v>13.353749921249999</v>
      </c>
      <c r="Z1325" s="5">
        <f t="shared" si="234"/>
        <v>-15.579374908124999</v>
      </c>
      <c r="AA1325" s="5">
        <f t="shared" si="235"/>
        <v>1.483749991249999</v>
      </c>
      <c r="AB1325" s="5">
        <f t="shared" si="236"/>
        <v>0.74187499562500037</v>
      </c>
    </row>
    <row r="1326" spans="1:28" x14ac:dyDescent="0.55000000000000004">
      <c r="A1326" s="3" t="s">
        <v>79</v>
      </c>
      <c r="B1326" s="3" t="s">
        <v>853</v>
      </c>
      <c r="C1326" t="s">
        <v>66</v>
      </c>
      <c r="D1326" s="3" t="s">
        <v>36</v>
      </c>
      <c r="E1326" s="3" t="s">
        <v>36</v>
      </c>
      <c r="F1326" s="3" t="s">
        <v>50</v>
      </c>
      <c r="G1326" s="5">
        <v>1.2625</v>
      </c>
      <c r="H1326">
        <v>16</v>
      </c>
      <c r="I1326" s="5">
        <v>30.162500000000001</v>
      </c>
      <c r="J1326" s="5">
        <v>1.8851562500000001</v>
      </c>
      <c r="K1326">
        <v>1210</v>
      </c>
      <c r="L1326" s="15">
        <v>1.3223140495867799E-2</v>
      </c>
      <c r="M1326" s="13">
        <v>2.0303305785124</v>
      </c>
      <c r="N1326" s="15">
        <v>0</v>
      </c>
      <c r="O1326" s="5">
        <v>0</v>
      </c>
      <c r="P1326" s="5">
        <v>0</v>
      </c>
      <c r="Q1326" s="5">
        <f t="shared" si="226"/>
        <v>30.162500000000001</v>
      </c>
      <c r="R1326" s="5">
        <f t="shared" si="227"/>
        <v>-30.162500000000001</v>
      </c>
      <c r="S1326" s="15">
        <f t="shared" si="228"/>
        <v>-1</v>
      </c>
      <c r="T1326">
        <v>0</v>
      </c>
      <c r="U1326" s="5" t="str">
        <f t="shared" si="229"/>
        <v>NA</v>
      </c>
      <c r="V1326" s="15">
        <f t="shared" si="230"/>
        <v>0</v>
      </c>
      <c r="W1326" s="15">
        <f t="shared" si="231"/>
        <v>0</v>
      </c>
      <c r="X1326" s="5">
        <f t="shared" si="232"/>
        <v>0</v>
      </c>
      <c r="Y1326" s="5">
        <f t="shared" si="233"/>
        <v>27.146250000000002</v>
      </c>
      <c r="Z1326" s="5">
        <f t="shared" si="234"/>
        <v>-31.670625000000001</v>
      </c>
      <c r="AA1326" s="5">
        <f t="shared" si="235"/>
        <v>3.0162499999999994</v>
      </c>
      <c r="AB1326" s="5">
        <f t="shared" si="236"/>
        <v>1.5081249999999997</v>
      </c>
    </row>
    <row r="1327" spans="1:28" x14ac:dyDescent="0.55000000000000004">
      <c r="A1327" s="3" t="s">
        <v>79</v>
      </c>
      <c r="B1327" s="3" t="s">
        <v>2414</v>
      </c>
      <c r="C1327" t="s">
        <v>31</v>
      </c>
      <c r="D1327" s="3" t="s">
        <v>36</v>
      </c>
      <c r="E1327" s="3" t="s">
        <v>36</v>
      </c>
      <c r="F1327" s="3" t="s">
        <v>77</v>
      </c>
      <c r="G1327" s="5">
        <v>1.2625</v>
      </c>
      <c r="H1327">
        <v>42</v>
      </c>
      <c r="I1327" s="5">
        <v>37.637499900000002</v>
      </c>
      <c r="J1327" s="5">
        <v>0.89613095000000009</v>
      </c>
      <c r="K1327">
        <v>6680</v>
      </c>
      <c r="L1327" s="15">
        <v>6.2874251497005993E-3</v>
      </c>
      <c r="M1327" s="13">
        <v>1.9757784431137699</v>
      </c>
      <c r="N1327" s="15">
        <v>0</v>
      </c>
      <c r="O1327" s="5">
        <v>0</v>
      </c>
      <c r="P1327" s="5">
        <v>0</v>
      </c>
      <c r="Q1327" s="5">
        <f t="shared" si="226"/>
        <v>37.637499900000002</v>
      </c>
      <c r="R1327" s="5">
        <f t="shared" si="227"/>
        <v>-37.637499900000002</v>
      </c>
      <c r="S1327" s="15">
        <f t="shared" si="228"/>
        <v>-1</v>
      </c>
      <c r="T1327">
        <v>0</v>
      </c>
      <c r="U1327" s="5" t="str">
        <f t="shared" si="229"/>
        <v>NA</v>
      </c>
      <c r="V1327" s="15">
        <f t="shared" si="230"/>
        <v>0</v>
      </c>
      <c r="W1327" s="15">
        <f t="shared" si="231"/>
        <v>0</v>
      </c>
      <c r="X1327" s="5">
        <f t="shared" si="232"/>
        <v>0</v>
      </c>
      <c r="Y1327" s="5">
        <f t="shared" si="233"/>
        <v>33.873749910000001</v>
      </c>
      <c r="Z1327" s="5">
        <f t="shared" si="234"/>
        <v>-39.519374895000006</v>
      </c>
      <c r="AA1327" s="5">
        <f t="shared" si="235"/>
        <v>3.7637499900000009</v>
      </c>
      <c r="AB1327" s="5">
        <f t="shared" si="236"/>
        <v>1.881874995000004</v>
      </c>
    </row>
    <row r="1328" spans="1:28" x14ac:dyDescent="0.55000000000000004">
      <c r="A1328" s="3" t="s">
        <v>79</v>
      </c>
      <c r="B1328" s="3" t="s">
        <v>826</v>
      </c>
      <c r="C1328" t="s">
        <v>66</v>
      </c>
      <c r="D1328" s="3" t="s">
        <v>36</v>
      </c>
      <c r="E1328" s="3" t="s">
        <v>36</v>
      </c>
      <c r="F1328" s="3" t="s">
        <v>50</v>
      </c>
      <c r="G1328" s="5">
        <v>1.2749999999999999</v>
      </c>
      <c r="H1328">
        <v>22</v>
      </c>
      <c r="I1328" s="5">
        <v>27.399999824999998</v>
      </c>
      <c r="J1328" s="5">
        <v>1.2454545374999999</v>
      </c>
      <c r="K1328">
        <v>3315</v>
      </c>
      <c r="L1328" s="15">
        <v>6.6365007541478093E-3</v>
      </c>
      <c r="M1328" s="13">
        <v>2.0803318250377099</v>
      </c>
      <c r="N1328" s="15">
        <v>0</v>
      </c>
      <c r="O1328" s="5">
        <v>0</v>
      </c>
      <c r="P1328" s="5">
        <v>0</v>
      </c>
      <c r="Q1328" s="5">
        <f t="shared" si="226"/>
        <v>27.399999824999998</v>
      </c>
      <c r="R1328" s="5">
        <f t="shared" si="227"/>
        <v>-27.399999824999998</v>
      </c>
      <c r="S1328" s="15">
        <f t="shared" si="228"/>
        <v>-1</v>
      </c>
      <c r="T1328">
        <v>0</v>
      </c>
      <c r="U1328" s="5" t="str">
        <f t="shared" si="229"/>
        <v>NA</v>
      </c>
      <c r="V1328" s="15">
        <f t="shared" si="230"/>
        <v>0</v>
      </c>
      <c r="W1328" s="15">
        <f t="shared" si="231"/>
        <v>0</v>
      </c>
      <c r="X1328" s="5">
        <f t="shared" si="232"/>
        <v>0</v>
      </c>
      <c r="Y1328" s="5">
        <f t="shared" si="233"/>
        <v>24.6599998425</v>
      </c>
      <c r="Z1328" s="5">
        <f t="shared" si="234"/>
        <v>-28.769999816249999</v>
      </c>
      <c r="AA1328" s="5">
        <f t="shared" si="235"/>
        <v>2.7399999824999988</v>
      </c>
      <c r="AB1328" s="5">
        <f t="shared" si="236"/>
        <v>1.3699999912500012</v>
      </c>
    </row>
    <row r="1329" spans="1:28" x14ac:dyDescent="0.55000000000000004">
      <c r="A1329" s="3" t="s">
        <v>63</v>
      </c>
      <c r="B1329" s="3" t="s">
        <v>826</v>
      </c>
      <c r="C1329" t="s">
        <v>31</v>
      </c>
      <c r="D1329" s="3" t="s">
        <v>36</v>
      </c>
      <c r="E1329" s="3" t="s">
        <v>36</v>
      </c>
      <c r="F1329" s="3" t="s">
        <v>67</v>
      </c>
      <c r="G1329" s="5">
        <v>1.2875000000000001</v>
      </c>
      <c r="H1329">
        <v>74</v>
      </c>
      <c r="I1329" s="5">
        <v>98.199999849999998</v>
      </c>
      <c r="J1329" s="5">
        <v>1.327027025</v>
      </c>
      <c r="K1329">
        <v>9427</v>
      </c>
      <c r="L1329" s="15">
        <v>7.8497931473427394E-3</v>
      </c>
      <c r="M1329" s="13">
        <v>1.72605282698632</v>
      </c>
      <c r="N1329" s="15">
        <v>0</v>
      </c>
      <c r="O1329" s="5">
        <v>0</v>
      </c>
      <c r="P1329" s="5">
        <v>0</v>
      </c>
      <c r="Q1329" s="5">
        <f t="shared" si="226"/>
        <v>98.199999849999998</v>
      </c>
      <c r="R1329" s="5">
        <f t="shared" si="227"/>
        <v>-98.199999849999998</v>
      </c>
      <c r="S1329" s="15">
        <f t="shared" si="228"/>
        <v>-1</v>
      </c>
      <c r="T1329">
        <v>0</v>
      </c>
      <c r="U1329" s="5" t="str">
        <f t="shared" si="229"/>
        <v>NA</v>
      </c>
      <c r="V1329" s="15">
        <f t="shared" si="230"/>
        <v>0</v>
      </c>
      <c r="W1329" s="15">
        <f t="shared" si="231"/>
        <v>0</v>
      </c>
      <c r="X1329" s="5">
        <f t="shared" si="232"/>
        <v>0</v>
      </c>
      <c r="Y1329" s="5">
        <f t="shared" si="233"/>
        <v>88.379999865000002</v>
      </c>
      <c r="Z1329" s="5">
        <f t="shared" si="234"/>
        <v>-103.1099998425</v>
      </c>
      <c r="AA1329" s="5">
        <f t="shared" si="235"/>
        <v>9.8199999849999955</v>
      </c>
      <c r="AB1329" s="5">
        <f t="shared" si="236"/>
        <v>4.9099999925000049</v>
      </c>
    </row>
    <row r="1330" spans="1:28" x14ac:dyDescent="0.55000000000000004">
      <c r="A1330" s="3" t="s">
        <v>79</v>
      </c>
      <c r="B1330" s="3" t="s">
        <v>2418</v>
      </c>
      <c r="C1330" t="s">
        <v>31</v>
      </c>
      <c r="D1330" s="3" t="s">
        <v>36</v>
      </c>
      <c r="E1330" s="3" t="s">
        <v>36</v>
      </c>
      <c r="F1330" s="3" t="s">
        <v>77</v>
      </c>
      <c r="G1330" s="5">
        <v>1.325</v>
      </c>
      <c r="H1330">
        <v>14</v>
      </c>
      <c r="I1330" s="5">
        <v>9.5124998500000011</v>
      </c>
      <c r="J1330" s="5">
        <v>0.67946427500000006</v>
      </c>
      <c r="K1330">
        <v>1153</v>
      </c>
      <c r="L1330" s="15">
        <v>1.21422376409367E-2</v>
      </c>
      <c r="M1330" s="13">
        <v>5.8248048568950601</v>
      </c>
      <c r="N1330" s="15">
        <v>0</v>
      </c>
      <c r="O1330" s="5">
        <v>0</v>
      </c>
      <c r="P1330" s="5">
        <v>0</v>
      </c>
      <c r="Q1330" s="5">
        <f t="shared" si="226"/>
        <v>9.5124998500000011</v>
      </c>
      <c r="R1330" s="5">
        <f t="shared" si="227"/>
        <v>-9.5124998500000011</v>
      </c>
      <c r="S1330" s="15">
        <f t="shared" si="228"/>
        <v>-1</v>
      </c>
      <c r="T1330">
        <v>0</v>
      </c>
      <c r="U1330" s="5" t="str">
        <f t="shared" si="229"/>
        <v>NA</v>
      </c>
      <c r="V1330" s="15">
        <f t="shared" si="230"/>
        <v>0</v>
      </c>
      <c r="W1330" s="15">
        <f t="shared" si="231"/>
        <v>0</v>
      </c>
      <c r="X1330" s="5">
        <f t="shared" si="232"/>
        <v>0</v>
      </c>
      <c r="Y1330" s="5">
        <f t="shared" si="233"/>
        <v>8.5612498650000006</v>
      </c>
      <c r="Z1330" s="5">
        <f t="shared" si="234"/>
        <v>-9.9881248425000013</v>
      </c>
      <c r="AA1330" s="5">
        <f t="shared" si="235"/>
        <v>0.95124998500000046</v>
      </c>
      <c r="AB1330" s="5">
        <f t="shared" si="236"/>
        <v>0.47562499250000023</v>
      </c>
    </row>
    <row r="1331" spans="1:28" x14ac:dyDescent="0.55000000000000004">
      <c r="A1331" s="3" t="s">
        <v>79</v>
      </c>
      <c r="B1331" s="3" t="s">
        <v>2420</v>
      </c>
      <c r="C1331" t="s">
        <v>31</v>
      </c>
      <c r="D1331" s="3" t="s">
        <v>36</v>
      </c>
      <c r="E1331" s="3" t="s">
        <v>36</v>
      </c>
      <c r="F1331" s="3" t="s">
        <v>77</v>
      </c>
      <c r="G1331" s="5">
        <v>1.325</v>
      </c>
      <c r="H1331">
        <v>4</v>
      </c>
      <c r="I1331" s="5">
        <v>17.1875</v>
      </c>
      <c r="J1331" s="5">
        <v>4.296875</v>
      </c>
      <c r="K1331">
        <v>666</v>
      </c>
      <c r="L1331" s="15">
        <v>6.0060060060060094E-3</v>
      </c>
      <c r="M1331" s="13">
        <v>5.5406906906906901</v>
      </c>
      <c r="N1331" s="15">
        <v>0</v>
      </c>
      <c r="O1331" s="5">
        <v>0</v>
      </c>
      <c r="P1331" s="5">
        <v>0</v>
      </c>
      <c r="Q1331" s="5">
        <f t="shared" si="226"/>
        <v>17.1875</v>
      </c>
      <c r="R1331" s="5">
        <f t="shared" si="227"/>
        <v>-17.1875</v>
      </c>
      <c r="S1331" s="15">
        <f t="shared" si="228"/>
        <v>-1</v>
      </c>
      <c r="T1331">
        <v>0</v>
      </c>
      <c r="U1331" s="5" t="str">
        <f t="shared" si="229"/>
        <v>NA</v>
      </c>
      <c r="V1331" s="15">
        <f t="shared" si="230"/>
        <v>0</v>
      </c>
      <c r="W1331" s="15">
        <f t="shared" si="231"/>
        <v>0</v>
      </c>
      <c r="X1331" s="5">
        <f t="shared" si="232"/>
        <v>0</v>
      </c>
      <c r="Y1331" s="5">
        <f t="shared" si="233"/>
        <v>15.46875</v>
      </c>
      <c r="Z1331" s="5">
        <f t="shared" si="234"/>
        <v>-18.046875</v>
      </c>
      <c r="AA1331" s="5">
        <f t="shared" si="235"/>
        <v>1.71875</v>
      </c>
      <c r="AB1331" s="5">
        <f t="shared" si="236"/>
        <v>0.859375</v>
      </c>
    </row>
    <row r="1332" spans="1:28" x14ac:dyDescent="0.55000000000000004">
      <c r="A1332" s="3" t="s">
        <v>79</v>
      </c>
      <c r="B1332" s="3" t="s">
        <v>2422</v>
      </c>
      <c r="C1332" t="s">
        <v>31</v>
      </c>
      <c r="D1332" s="3" t="s">
        <v>36</v>
      </c>
      <c r="E1332" s="3" t="s">
        <v>36</v>
      </c>
      <c r="F1332" s="3" t="s">
        <v>77</v>
      </c>
      <c r="G1332" s="5">
        <v>1.325</v>
      </c>
      <c r="H1332">
        <v>114</v>
      </c>
      <c r="I1332" s="5">
        <v>155.51249865</v>
      </c>
      <c r="J1332" s="5">
        <v>1.3641447250000001</v>
      </c>
      <c r="K1332">
        <v>11510</v>
      </c>
      <c r="L1332" s="15">
        <v>9.9044309296264094E-3</v>
      </c>
      <c r="M1332" s="13">
        <v>1.60471763683753</v>
      </c>
      <c r="N1332" s="15">
        <v>0</v>
      </c>
      <c r="O1332" s="5">
        <v>0</v>
      </c>
      <c r="P1332" s="5">
        <v>0</v>
      </c>
      <c r="Q1332" s="5">
        <f t="shared" si="226"/>
        <v>155.51249865</v>
      </c>
      <c r="R1332" s="5">
        <f t="shared" si="227"/>
        <v>-155.51249865</v>
      </c>
      <c r="S1332" s="15">
        <f t="shared" si="228"/>
        <v>-1</v>
      </c>
      <c r="T1332">
        <v>0</v>
      </c>
      <c r="U1332" s="5" t="str">
        <f t="shared" si="229"/>
        <v>NA</v>
      </c>
      <c r="V1332" s="15">
        <f t="shared" si="230"/>
        <v>0</v>
      </c>
      <c r="W1332" s="15">
        <f t="shared" si="231"/>
        <v>0</v>
      </c>
      <c r="X1332" s="5">
        <f t="shared" si="232"/>
        <v>0</v>
      </c>
      <c r="Y1332" s="5">
        <f t="shared" si="233"/>
        <v>139.96124878500001</v>
      </c>
      <c r="Z1332" s="5">
        <f t="shared" si="234"/>
        <v>-163.28812358249999</v>
      </c>
      <c r="AA1332" s="5">
        <f t="shared" si="235"/>
        <v>15.551249864999988</v>
      </c>
      <c r="AB1332" s="5">
        <f t="shared" si="236"/>
        <v>7.7756249324999942</v>
      </c>
    </row>
    <row r="1333" spans="1:28" x14ac:dyDescent="0.55000000000000004">
      <c r="A1333" s="3" t="s">
        <v>72</v>
      </c>
      <c r="B1333" s="3" t="s">
        <v>858</v>
      </c>
      <c r="C1333" t="s">
        <v>47</v>
      </c>
      <c r="D1333" s="3" t="s">
        <v>96</v>
      </c>
      <c r="E1333" s="3" t="s">
        <v>88</v>
      </c>
      <c r="F1333" s="3" t="s">
        <v>50</v>
      </c>
      <c r="G1333" s="5">
        <v>1.35</v>
      </c>
      <c r="H1333">
        <v>4</v>
      </c>
      <c r="I1333" s="5">
        <v>3.5249999999999999</v>
      </c>
      <c r="J1333" s="5">
        <v>0.88124999999999998</v>
      </c>
      <c r="K1333">
        <v>72</v>
      </c>
      <c r="L1333" s="15">
        <v>5.5555555555555601E-2</v>
      </c>
      <c r="M1333" s="13">
        <v>1.0277777777777799</v>
      </c>
      <c r="N1333" s="15">
        <v>0</v>
      </c>
      <c r="O1333" s="5">
        <v>0</v>
      </c>
      <c r="P1333" s="5">
        <v>0</v>
      </c>
      <c r="Q1333" s="5">
        <f t="shared" si="226"/>
        <v>3.5249999999999999</v>
      </c>
      <c r="R1333" s="5">
        <f t="shared" si="227"/>
        <v>-3.5249999999999999</v>
      </c>
      <c r="S1333" s="15">
        <f t="shared" si="228"/>
        <v>-1</v>
      </c>
      <c r="T1333">
        <v>0</v>
      </c>
      <c r="U1333" s="5" t="str">
        <f t="shared" si="229"/>
        <v>NA</v>
      </c>
      <c r="V1333" s="15">
        <f t="shared" si="230"/>
        <v>0</v>
      </c>
      <c r="W1333" s="15">
        <f t="shared" si="231"/>
        <v>0</v>
      </c>
      <c r="X1333" s="5">
        <f t="shared" si="232"/>
        <v>0</v>
      </c>
      <c r="Y1333" s="5">
        <f t="shared" si="233"/>
        <v>3.1724999999999999</v>
      </c>
      <c r="Z1333" s="5">
        <f t="shared" si="234"/>
        <v>-3.7012499999999999</v>
      </c>
      <c r="AA1333" s="5">
        <f t="shared" si="235"/>
        <v>0.35250000000000004</v>
      </c>
      <c r="AB1333" s="5">
        <f t="shared" si="236"/>
        <v>0.17625000000000002</v>
      </c>
    </row>
    <row r="1334" spans="1:28" x14ac:dyDescent="0.55000000000000004">
      <c r="A1334" s="3" t="s">
        <v>79</v>
      </c>
      <c r="B1334" s="3" t="s">
        <v>589</v>
      </c>
      <c r="C1334" t="s">
        <v>66</v>
      </c>
      <c r="D1334" s="3" t="s">
        <v>36</v>
      </c>
      <c r="E1334" s="3" t="s">
        <v>36</v>
      </c>
      <c r="F1334" s="3" t="s">
        <v>50</v>
      </c>
      <c r="G1334" s="5">
        <v>1.3625</v>
      </c>
      <c r="H1334">
        <v>322</v>
      </c>
      <c r="I1334" s="5">
        <v>527.92499725000005</v>
      </c>
      <c r="J1334" s="5">
        <v>1.639518625</v>
      </c>
      <c r="K1334">
        <v>12486</v>
      </c>
      <c r="L1334" s="15">
        <v>2.5788883549575502E-2</v>
      </c>
      <c r="M1334" s="13">
        <v>2.13068236424796</v>
      </c>
      <c r="N1334" s="15">
        <v>0</v>
      </c>
      <c r="O1334" s="5">
        <v>0</v>
      </c>
      <c r="P1334" s="5">
        <v>0</v>
      </c>
      <c r="Q1334" s="5">
        <f t="shared" si="226"/>
        <v>527.92499725000005</v>
      </c>
      <c r="R1334" s="5">
        <f t="shared" si="227"/>
        <v>-527.92499725000005</v>
      </c>
      <c r="S1334" s="15">
        <f t="shared" si="228"/>
        <v>-1</v>
      </c>
      <c r="T1334">
        <v>0</v>
      </c>
      <c r="U1334" s="5" t="str">
        <f t="shared" si="229"/>
        <v>NA</v>
      </c>
      <c r="V1334" s="15">
        <f t="shared" si="230"/>
        <v>0</v>
      </c>
      <c r="W1334" s="15">
        <f t="shared" si="231"/>
        <v>0</v>
      </c>
      <c r="X1334" s="5">
        <f t="shared" si="232"/>
        <v>0</v>
      </c>
      <c r="Y1334" s="5">
        <f t="shared" si="233"/>
        <v>475.13249752500008</v>
      </c>
      <c r="Z1334" s="5">
        <f t="shared" si="234"/>
        <v>-554.32124711250003</v>
      </c>
      <c r="AA1334" s="5">
        <f t="shared" si="235"/>
        <v>52.792499724999971</v>
      </c>
      <c r="AB1334" s="5">
        <f t="shared" si="236"/>
        <v>26.396249862499985</v>
      </c>
    </row>
    <row r="1335" spans="1:28" x14ac:dyDescent="0.55000000000000004">
      <c r="A1335" s="3" t="s">
        <v>79</v>
      </c>
      <c r="B1335" s="3" t="s">
        <v>2426</v>
      </c>
      <c r="C1335" t="s">
        <v>31</v>
      </c>
      <c r="D1335" s="3" t="s">
        <v>36</v>
      </c>
      <c r="E1335" s="3" t="s">
        <v>36</v>
      </c>
      <c r="F1335" s="3" t="s">
        <v>77</v>
      </c>
      <c r="G1335" s="5">
        <v>1.4624999999999999</v>
      </c>
      <c r="H1335">
        <v>2</v>
      </c>
      <c r="I1335" s="5">
        <v>1.45</v>
      </c>
      <c r="J1335" s="5">
        <v>0.72499999999999998</v>
      </c>
      <c r="K1335">
        <v>78</v>
      </c>
      <c r="L1335" s="15">
        <v>2.5641025641025599E-2</v>
      </c>
      <c r="M1335" s="13">
        <v>1.6410256410256401</v>
      </c>
      <c r="N1335" s="15">
        <v>0</v>
      </c>
      <c r="O1335" s="5">
        <v>0</v>
      </c>
      <c r="P1335" s="5">
        <v>0</v>
      </c>
      <c r="Q1335" s="5">
        <f t="shared" si="226"/>
        <v>1.45</v>
      </c>
      <c r="R1335" s="5">
        <f t="shared" si="227"/>
        <v>-1.45</v>
      </c>
      <c r="S1335" s="15">
        <f t="shared" si="228"/>
        <v>-1</v>
      </c>
      <c r="T1335">
        <v>0</v>
      </c>
      <c r="U1335" s="5" t="str">
        <f t="shared" si="229"/>
        <v>NA</v>
      </c>
      <c r="V1335" s="15">
        <f t="shared" si="230"/>
        <v>0</v>
      </c>
      <c r="W1335" s="15">
        <f t="shared" si="231"/>
        <v>0</v>
      </c>
      <c r="X1335" s="5">
        <f t="shared" si="232"/>
        <v>0</v>
      </c>
      <c r="Y1335" s="5">
        <f t="shared" si="233"/>
        <v>1.3049999999999999</v>
      </c>
      <c r="Z1335" s="5">
        <f t="shared" si="234"/>
        <v>-1.5225</v>
      </c>
      <c r="AA1335" s="5">
        <f t="shared" si="235"/>
        <v>0.14500000000000002</v>
      </c>
      <c r="AB1335" s="5">
        <f t="shared" si="236"/>
        <v>7.2500000000000009E-2</v>
      </c>
    </row>
    <row r="1336" spans="1:28" x14ac:dyDescent="0.55000000000000004">
      <c r="A1336" s="3" t="s">
        <v>79</v>
      </c>
      <c r="B1336" s="3" t="s">
        <v>2428</v>
      </c>
      <c r="C1336" t="s">
        <v>31</v>
      </c>
      <c r="D1336" s="3" t="s">
        <v>36</v>
      </c>
      <c r="E1336" s="3" t="s">
        <v>36</v>
      </c>
      <c r="F1336" s="3" t="s">
        <v>77</v>
      </c>
      <c r="G1336" s="5">
        <v>1.4624999999999999</v>
      </c>
      <c r="H1336">
        <v>7</v>
      </c>
      <c r="I1336" s="5">
        <v>4.6124999375000009</v>
      </c>
      <c r="J1336" s="5">
        <v>0.65892856250000009</v>
      </c>
      <c r="K1336">
        <v>245</v>
      </c>
      <c r="L1336" s="15">
        <v>2.8571428571428598E-2</v>
      </c>
      <c r="M1336" s="13">
        <v>4.8204081632653102</v>
      </c>
      <c r="N1336" s="15">
        <v>0</v>
      </c>
      <c r="O1336" s="5">
        <v>0</v>
      </c>
      <c r="P1336" s="5">
        <v>0</v>
      </c>
      <c r="Q1336" s="5">
        <f t="shared" si="226"/>
        <v>4.6124999375000009</v>
      </c>
      <c r="R1336" s="5">
        <f t="shared" si="227"/>
        <v>-4.6124999375000009</v>
      </c>
      <c r="S1336" s="15">
        <f t="shared" si="228"/>
        <v>-1</v>
      </c>
      <c r="T1336">
        <v>0</v>
      </c>
      <c r="U1336" s="5" t="str">
        <f t="shared" si="229"/>
        <v>NA</v>
      </c>
      <c r="V1336" s="15">
        <f t="shared" si="230"/>
        <v>0</v>
      </c>
      <c r="W1336" s="15">
        <f t="shared" si="231"/>
        <v>0</v>
      </c>
      <c r="X1336" s="5">
        <f t="shared" si="232"/>
        <v>0</v>
      </c>
      <c r="Y1336" s="5">
        <f t="shared" si="233"/>
        <v>4.1512499437500008</v>
      </c>
      <c r="Z1336" s="5">
        <f t="shared" si="234"/>
        <v>-4.8431249343750009</v>
      </c>
      <c r="AA1336" s="5">
        <f t="shared" si="235"/>
        <v>0.46124999375000009</v>
      </c>
      <c r="AB1336" s="5">
        <f t="shared" si="236"/>
        <v>0.23062499687500004</v>
      </c>
    </row>
    <row r="1337" spans="1:28" x14ac:dyDescent="0.55000000000000004">
      <c r="A1337" s="3" t="s">
        <v>79</v>
      </c>
      <c r="B1337" s="3" t="s">
        <v>2430</v>
      </c>
      <c r="C1337" t="s">
        <v>31</v>
      </c>
      <c r="D1337" s="3" t="s">
        <v>36</v>
      </c>
      <c r="E1337" s="3" t="s">
        <v>36</v>
      </c>
      <c r="F1337" s="3" t="s">
        <v>77</v>
      </c>
      <c r="G1337" s="5">
        <v>1.4750000000000001</v>
      </c>
      <c r="H1337">
        <v>605</v>
      </c>
      <c r="I1337" s="5">
        <v>516.01249356250003</v>
      </c>
      <c r="J1337" s="5">
        <v>0.85291321249999996</v>
      </c>
      <c r="K1337">
        <v>20883</v>
      </c>
      <c r="L1337" s="15">
        <v>2.89709332950247E-2</v>
      </c>
      <c r="M1337" s="13">
        <v>1.0223866302734299</v>
      </c>
      <c r="N1337" s="15">
        <v>0</v>
      </c>
      <c r="O1337" s="5">
        <v>0</v>
      </c>
      <c r="P1337" s="5">
        <v>0</v>
      </c>
      <c r="Q1337" s="5">
        <f t="shared" si="226"/>
        <v>516.01249356250003</v>
      </c>
      <c r="R1337" s="5">
        <f t="shared" si="227"/>
        <v>-516.01249356250003</v>
      </c>
      <c r="S1337" s="15">
        <f t="shared" si="228"/>
        <v>-1</v>
      </c>
      <c r="T1337">
        <v>0</v>
      </c>
      <c r="U1337" s="5" t="str">
        <f t="shared" si="229"/>
        <v>NA</v>
      </c>
      <c r="V1337" s="15">
        <f t="shared" si="230"/>
        <v>0</v>
      </c>
      <c r="W1337" s="15">
        <f t="shared" si="231"/>
        <v>0</v>
      </c>
      <c r="X1337" s="5">
        <f t="shared" si="232"/>
        <v>0</v>
      </c>
      <c r="Y1337" s="5">
        <f t="shared" si="233"/>
        <v>464.41124420625005</v>
      </c>
      <c r="Z1337" s="5">
        <f t="shared" si="234"/>
        <v>-541.81311824062504</v>
      </c>
      <c r="AA1337" s="5">
        <f t="shared" si="235"/>
        <v>51.60124935624998</v>
      </c>
      <c r="AB1337" s="5">
        <f t="shared" si="236"/>
        <v>25.800624678125018</v>
      </c>
    </row>
    <row r="1338" spans="1:28" x14ac:dyDescent="0.55000000000000004">
      <c r="A1338" s="3" t="s">
        <v>79</v>
      </c>
      <c r="B1338" s="3" t="s">
        <v>2432</v>
      </c>
      <c r="C1338" t="s">
        <v>31</v>
      </c>
      <c r="D1338" s="3" t="s">
        <v>36</v>
      </c>
      <c r="E1338" s="3" t="s">
        <v>36</v>
      </c>
      <c r="F1338" s="3" t="s">
        <v>77</v>
      </c>
      <c r="G1338" s="5">
        <v>1.55</v>
      </c>
      <c r="H1338">
        <v>2</v>
      </c>
      <c r="I1338" s="5">
        <v>2.1</v>
      </c>
      <c r="J1338" s="5">
        <v>1.05</v>
      </c>
      <c r="K1338">
        <v>423</v>
      </c>
      <c r="L1338" s="15">
        <v>4.72813238770686E-3</v>
      </c>
      <c r="M1338" s="13">
        <v>3.4704491725768301</v>
      </c>
      <c r="N1338" s="15">
        <v>0</v>
      </c>
      <c r="O1338" s="5">
        <v>0</v>
      </c>
      <c r="P1338" s="5">
        <v>0</v>
      </c>
      <c r="Q1338" s="5">
        <f t="shared" si="226"/>
        <v>2.1</v>
      </c>
      <c r="R1338" s="5">
        <f t="shared" si="227"/>
        <v>-2.1</v>
      </c>
      <c r="S1338" s="15">
        <f t="shared" si="228"/>
        <v>-1</v>
      </c>
      <c r="T1338">
        <v>0</v>
      </c>
      <c r="U1338" s="5" t="str">
        <f t="shared" si="229"/>
        <v>NA</v>
      </c>
      <c r="V1338" s="15">
        <f t="shared" si="230"/>
        <v>0</v>
      </c>
      <c r="W1338" s="15">
        <f t="shared" si="231"/>
        <v>0</v>
      </c>
      <c r="X1338" s="5">
        <f t="shared" si="232"/>
        <v>0</v>
      </c>
      <c r="Y1338" s="5">
        <f t="shared" si="233"/>
        <v>1.8900000000000001</v>
      </c>
      <c r="Z1338" s="5">
        <f t="shared" si="234"/>
        <v>-2.2050000000000001</v>
      </c>
      <c r="AA1338" s="5">
        <f t="shared" si="235"/>
        <v>0.20999999999999996</v>
      </c>
      <c r="AB1338" s="5">
        <f t="shared" si="236"/>
        <v>0.10499999999999998</v>
      </c>
    </row>
    <row r="1339" spans="1:28" x14ac:dyDescent="0.55000000000000004">
      <c r="A1339" s="3" t="s">
        <v>79</v>
      </c>
      <c r="B1339" s="3" t="s">
        <v>2434</v>
      </c>
      <c r="C1339" t="s">
        <v>31</v>
      </c>
      <c r="D1339" s="3" t="s">
        <v>36</v>
      </c>
      <c r="E1339" s="3" t="s">
        <v>36</v>
      </c>
      <c r="F1339" s="3" t="s">
        <v>77</v>
      </c>
      <c r="G1339" s="5">
        <v>1.575</v>
      </c>
      <c r="H1339">
        <v>2</v>
      </c>
      <c r="I1339" s="5">
        <v>0.4</v>
      </c>
      <c r="J1339" s="5">
        <v>0.2</v>
      </c>
      <c r="K1339">
        <v>807</v>
      </c>
      <c r="L1339" s="15">
        <v>2.4783147459727399E-3</v>
      </c>
      <c r="M1339" s="13">
        <v>1.1448574969021099</v>
      </c>
      <c r="N1339" s="15">
        <v>0</v>
      </c>
      <c r="O1339" s="5">
        <v>0</v>
      </c>
      <c r="P1339" s="5">
        <v>0</v>
      </c>
      <c r="Q1339" s="5">
        <f t="shared" si="226"/>
        <v>0.4</v>
      </c>
      <c r="R1339" s="5">
        <f t="shared" si="227"/>
        <v>-0.4</v>
      </c>
      <c r="S1339" s="15">
        <f t="shared" si="228"/>
        <v>-1</v>
      </c>
      <c r="T1339">
        <v>0</v>
      </c>
      <c r="U1339" s="5" t="str">
        <f t="shared" si="229"/>
        <v>NA</v>
      </c>
      <c r="V1339" s="15">
        <f t="shared" si="230"/>
        <v>0</v>
      </c>
      <c r="W1339" s="15">
        <f t="shared" si="231"/>
        <v>0</v>
      </c>
      <c r="X1339" s="5">
        <f t="shared" si="232"/>
        <v>0</v>
      </c>
      <c r="Y1339" s="5">
        <f t="shared" si="233"/>
        <v>0.36000000000000004</v>
      </c>
      <c r="Z1339" s="5">
        <f t="shared" si="234"/>
        <v>-0.42000000000000004</v>
      </c>
      <c r="AA1339" s="5">
        <f t="shared" si="235"/>
        <v>3.999999999999998E-2</v>
      </c>
      <c r="AB1339" s="5">
        <f t="shared" si="236"/>
        <v>2.0000000000000018E-2</v>
      </c>
    </row>
    <row r="1340" spans="1:28" x14ac:dyDescent="0.55000000000000004">
      <c r="A1340" s="3" t="s">
        <v>79</v>
      </c>
      <c r="B1340" s="3" t="s">
        <v>2436</v>
      </c>
      <c r="C1340" t="s">
        <v>31</v>
      </c>
      <c r="D1340" s="3" t="s">
        <v>36</v>
      </c>
      <c r="E1340" s="3" t="s">
        <v>36</v>
      </c>
      <c r="F1340" s="3" t="s">
        <v>77</v>
      </c>
      <c r="G1340" s="5">
        <v>1.575</v>
      </c>
      <c r="H1340">
        <v>328</v>
      </c>
      <c r="I1340" s="5">
        <v>437.28749670000002</v>
      </c>
      <c r="J1340" s="5">
        <v>1.3331935875000001</v>
      </c>
      <c r="K1340">
        <v>9378</v>
      </c>
      <c r="L1340" s="15">
        <v>3.49754745148219E-2</v>
      </c>
      <c r="M1340" s="13">
        <v>1.0006291320110901</v>
      </c>
      <c r="N1340" s="15">
        <v>0</v>
      </c>
      <c r="O1340" s="5">
        <v>0</v>
      </c>
      <c r="P1340" s="5">
        <v>0</v>
      </c>
      <c r="Q1340" s="5">
        <f t="shared" si="226"/>
        <v>437.28749670000002</v>
      </c>
      <c r="R1340" s="5">
        <f t="shared" si="227"/>
        <v>-437.28749670000002</v>
      </c>
      <c r="S1340" s="15">
        <f t="shared" si="228"/>
        <v>-1</v>
      </c>
      <c r="T1340">
        <v>0</v>
      </c>
      <c r="U1340" s="5" t="str">
        <f t="shared" si="229"/>
        <v>NA</v>
      </c>
      <c r="V1340" s="15">
        <f t="shared" si="230"/>
        <v>0</v>
      </c>
      <c r="W1340" s="15">
        <f t="shared" si="231"/>
        <v>0</v>
      </c>
      <c r="X1340" s="5">
        <f t="shared" si="232"/>
        <v>0</v>
      </c>
      <c r="Y1340" s="5">
        <f t="shared" si="233"/>
        <v>393.55874703000001</v>
      </c>
      <c r="Z1340" s="5">
        <f t="shared" si="234"/>
        <v>-459.15187153500005</v>
      </c>
      <c r="AA1340" s="5">
        <f t="shared" si="235"/>
        <v>43.728749670000013</v>
      </c>
      <c r="AB1340" s="5">
        <f t="shared" si="236"/>
        <v>21.864374835000035</v>
      </c>
    </row>
    <row r="1341" spans="1:28" x14ac:dyDescent="0.55000000000000004">
      <c r="A1341" s="3" t="s">
        <v>79</v>
      </c>
      <c r="B1341" s="3" t="s">
        <v>2438</v>
      </c>
      <c r="C1341" t="s">
        <v>31</v>
      </c>
      <c r="D1341" s="3" t="s">
        <v>36</v>
      </c>
      <c r="E1341" s="3" t="s">
        <v>36</v>
      </c>
      <c r="F1341" s="3" t="s">
        <v>77</v>
      </c>
      <c r="G1341" s="5">
        <v>1.5874999999999999</v>
      </c>
      <c r="H1341">
        <v>400</v>
      </c>
      <c r="I1341" s="5">
        <v>494.21249999999998</v>
      </c>
      <c r="J1341" s="5">
        <v>1.23553125</v>
      </c>
      <c r="K1341">
        <v>25627</v>
      </c>
      <c r="L1341" s="15">
        <v>1.5608537870214999E-2</v>
      </c>
      <c r="M1341" s="13">
        <v>1.65935146525149</v>
      </c>
      <c r="N1341" s="15">
        <v>0</v>
      </c>
      <c r="O1341" s="5">
        <v>0</v>
      </c>
      <c r="P1341" s="5">
        <v>0</v>
      </c>
      <c r="Q1341" s="5">
        <f t="shared" si="226"/>
        <v>494.21249999999998</v>
      </c>
      <c r="R1341" s="5">
        <f t="shared" si="227"/>
        <v>-494.21249999999998</v>
      </c>
      <c r="S1341" s="15">
        <f t="shared" si="228"/>
        <v>-1</v>
      </c>
      <c r="T1341">
        <v>0</v>
      </c>
      <c r="U1341" s="5" t="str">
        <f t="shared" si="229"/>
        <v>NA</v>
      </c>
      <c r="V1341" s="15">
        <f t="shared" si="230"/>
        <v>0</v>
      </c>
      <c r="W1341" s="15">
        <f t="shared" si="231"/>
        <v>0</v>
      </c>
      <c r="X1341" s="5">
        <f t="shared" si="232"/>
        <v>0</v>
      </c>
      <c r="Y1341" s="5">
        <f t="shared" si="233"/>
        <v>444.79124999999999</v>
      </c>
      <c r="Z1341" s="5">
        <f t="shared" si="234"/>
        <v>-518.92312500000003</v>
      </c>
      <c r="AA1341" s="5">
        <f t="shared" si="235"/>
        <v>49.421249999999986</v>
      </c>
      <c r="AB1341" s="5">
        <f t="shared" si="236"/>
        <v>24.71062500000005</v>
      </c>
    </row>
    <row r="1342" spans="1:28" x14ac:dyDescent="0.55000000000000004">
      <c r="A1342" s="3" t="s">
        <v>63</v>
      </c>
      <c r="B1342" s="3" t="s">
        <v>589</v>
      </c>
      <c r="C1342" t="s">
        <v>31</v>
      </c>
      <c r="D1342" s="3" t="s">
        <v>36</v>
      </c>
      <c r="E1342" s="3" t="s">
        <v>36</v>
      </c>
      <c r="F1342" s="3" t="s">
        <v>67</v>
      </c>
      <c r="G1342" s="5">
        <v>1.675</v>
      </c>
      <c r="H1342">
        <v>716</v>
      </c>
      <c r="I1342" s="5">
        <v>931.9999981000002</v>
      </c>
      <c r="J1342" s="5">
        <v>1.3016759750000002</v>
      </c>
      <c r="K1342">
        <v>189941</v>
      </c>
      <c r="L1342" s="15">
        <v>3.76959161002627E-3</v>
      </c>
      <c r="M1342" s="13">
        <v>1.59588819686113</v>
      </c>
      <c r="N1342" s="15">
        <v>0</v>
      </c>
      <c r="O1342" s="5">
        <v>0</v>
      </c>
      <c r="P1342" s="5">
        <v>0</v>
      </c>
      <c r="Q1342" s="5">
        <f t="shared" si="226"/>
        <v>931.9999981000002</v>
      </c>
      <c r="R1342" s="5">
        <f t="shared" si="227"/>
        <v>-931.9999981000002</v>
      </c>
      <c r="S1342" s="15">
        <f t="shared" si="228"/>
        <v>-1</v>
      </c>
      <c r="T1342">
        <v>0</v>
      </c>
      <c r="U1342" s="5" t="str">
        <f t="shared" si="229"/>
        <v>NA</v>
      </c>
      <c r="V1342" s="15">
        <f t="shared" si="230"/>
        <v>0</v>
      </c>
      <c r="W1342" s="15">
        <f t="shared" si="231"/>
        <v>0</v>
      </c>
      <c r="X1342" s="5">
        <f t="shared" si="232"/>
        <v>0</v>
      </c>
      <c r="Y1342" s="5">
        <f t="shared" si="233"/>
        <v>838.79999829000019</v>
      </c>
      <c r="Z1342" s="5">
        <f t="shared" si="234"/>
        <v>-978.5999980050002</v>
      </c>
      <c r="AA1342" s="5">
        <f t="shared" si="235"/>
        <v>93.199999810000008</v>
      </c>
      <c r="AB1342" s="5">
        <f t="shared" si="236"/>
        <v>46.599999905000004</v>
      </c>
    </row>
    <row r="1343" spans="1:28" x14ac:dyDescent="0.55000000000000004">
      <c r="A1343" s="3" t="s">
        <v>79</v>
      </c>
      <c r="B1343" s="3" t="s">
        <v>2441</v>
      </c>
      <c r="C1343" t="s">
        <v>31</v>
      </c>
      <c r="D1343" s="3" t="s">
        <v>36</v>
      </c>
      <c r="E1343" s="3" t="s">
        <v>36</v>
      </c>
      <c r="F1343" s="3" t="s">
        <v>77</v>
      </c>
      <c r="G1343" s="5">
        <v>1.8875</v>
      </c>
      <c r="H1343">
        <v>37</v>
      </c>
      <c r="I1343" s="5">
        <v>39.987499787500006</v>
      </c>
      <c r="J1343" s="5">
        <v>1.0807432375000001</v>
      </c>
      <c r="K1343">
        <v>611</v>
      </c>
      <c r="L1343" s="15">
        <v>6.0556464811783998E-2</v>
      </c>
      <c r="M1343" s="13">
        <v>1.9824877250409201</v>
      </c>
      <c r="N1343" s="15">
        <v>0</v>
      </c>
      <c r="O1343" s="5">
        <v>0</v>
      </c>
      <c r="P1343" s="5">
        <v>0</v>
      </c>
      <c r="Q1343" s="5">
        <f t="shared" si="226"/>
        <v>39.987499787500006</v>
      </c>
      <c r="R1343" s="5">
        <f t="shared" si="227"/>
        <v>-39.987499787500006</v>
      </c>
      <c r="S1343" s="15">
        <f t="shared" si="228"/>
        <v>-1</v>
      </c>
      <c r="T1343">
        <v>0</v>
      </c>
      <c r="U1343" s="5" t="str">
        <f t="shared" si="229"/>
        <v>NA</v>
      </c>
      <c r="V1343" s="15">
        <f t="shared" si="230"/>
        <v>0</v>
      </c>
      <c r="W1343" s="15">
        <f t="shared" si="231"/>
        <v>0</v>
      </c>
      <c r="X1343" s="5">
        <f t="shared" si="232"/>
        <v>0</v>
      </c>
      <c r="Y1343" s="5">
        <f t="shared" si="233"/>
        <v>35.988749808750008</v>
      </c>
      <c r="Z1343" s="5">
        <f t="shared" si="234"/>
        <v>-41.986874776875005</v>
      </c>
      <c r="AA1343" s="5">
        <f t="shared" si="235"/>
        <v>3.9987499787499985</v>
      </c>
      <c r="AB1343" s="5">
        <f t="shared" si="236"/>
        <v>1.9993749893749992</v>
      </c>
    </row>
    <row r="1344" spans="1:28" x14ac:dyDescent="0.55000000000000004">
      <c r="A1344" s="3" t="s">
        <v>79</v>
      </c>
      <c r="B1344" s="3" t="s">
        <v>719</v>
      </c>
      <c r="C1344" t="s">
        <v>66</v>
      </c>
      <c r="D1344" s="3" t="s">
        <v>36</v>
      </c>
      <c r="E1344" s="3" t="s">
        <v>36</v>
      </c>
      <c r="F1344" s="3" t="s">
        <v>50</v>
      </c>
      <c r="G1344" s="5">
        <v>1.8875</v>
      </c>
      <c r="H1344">
        <v>263</v>
      </c>
      <c r="I1344" s="5">
        <v>550.01249832500002</v>
      </c>
      <c r="J1344" s="5">
        <v>2.0913022749999999</v>
      </c>
      <c r="K1344">
        <v>35045</v>
      </c>
      <c r="L1344" s="15">
        <v>7.5046368954201689E-3</v>
      </c>
      <c r="M1344" s="13">
        <v>2.0167498929947199</v>
      </c>
      <c r="N1344" s="15">
        <v>0</v>
      </c>
      <c r="O1344" s="5">
        <v>0</v>
      </c>
      <c r="P1344" s="5">
        <v>0</v>
      </c>
      <c r="Q1344" s="5">
        <f t="shared" si="226"/>
        <v>550.01249832500002</v>
      </c>
      <c r="R1344" s="5">
        <f t="shared" si="227"/>
        <v>-550.01249832500002</v>
      </c>
      <c r="S1344" s="15">
        <f t="shared" si="228"/>
        <v>-1</v>
      </c>
      <c r="T1344">
        <v>0</v>
      </c>
      <c r="U1344" s="5" t="str">
        <f t="shared" si="229"/>
        <v>NA</v>
      </c>
      <c r="V1344" s="15">
        <f t="shared" si="230"/>
        <v>0</v>
      </c>
      <c r="W1344" s="15">
        <f t="shared" si="231"/>
        <v>0</v>
      </c>
      <c r="X1344" s="5">
        <f t="shared" si="232"/>
        <v>0</v>
      </c>
      <c r="Y1344" s="5">
        <f t="shared" si="233"/>
        <v>495.01124849250004</v>
      </c>
      <c r="Z1344" s="5">
        <f t="shared" si="234"/>
        <v>-577.51312324125001</v>
      </c>
      <c r="AA1344" s="5">
        <f t="shared" si="235"/>
        <v>55.00124983249998</v>
      </c>
      <c r="AB1344" s="5">
        <f t="shared" si="236"/>
        <v>27.50062491624999</v>
      </c>
    </row>
    <row r="1345" spans="1:28" x14ac:dyDescent="0.55000000000000004">
      <c r="A1345" s="3" t="s">
        <v>79</v>
      </c>
      <c r="B1345" s="3" t="s">
        <v>666</v>
      </c>
      <c r="C1345" t="s">
        <v>66</v>
      </c>
      <c r="D1345" s="3" t="s">
        <v>36</v>
      </c>
      <c r="E1345" s="3" t="s">
        <v>36</v>
      </c>
      <c r="F1345" s="3" t="s">
        <v>82</v>
      </c>
      <c r="G1345" s="5">
        <v>1.8875</v>
      </c>
      <c r="H1345">
        <v>463</v>
      </c>
      <c r="I1345" s="5">
        <v>918.93749638750012</v>
      </c>
      <c r="J1345" s="5">
        <v>1.9847462125000002</v>
      </c>
      <c r="K1345">
        <v>24977</v>
      </c>
      <c r="L1345" s="15">
        <v>1.8537054089762597E-2</v>
      </c>
      <c r="M1345" s="13">
        <v>1.35994715137927</v>
      </c>
      <c r="N1345" s="15">
        <v>0</v>
      </c>
      <c r="O1345" s="5">
        <v>0</v>
      </c>
      <c r="P1345" s="5">
        <v>0</v>
      </c>
      <c r="Q1345" s="5">
        <f t="shared" si="226"/>
        <v>918.93749638750012</v>
      </c>
      <c r="R1345" s="5">
        <f t="shared" si="227"/>
        <v>-918.93749638750012</v>
      </c>
      <c r="S1345" s="15">
        <f t="shared" si="228"/>
        <v>-1</v>
      </c>
      <c r="T1345">
        <v>0</v>
      </c>
      <c r="U1345" s="5" t="str">
        <f t="shared" si="229"/>
        <v>NA</v>
      </c>
      <c r="V1345" s="15">
        <f t="shared" si="230"/>
        <v>0</v>
      </c>
      <c r="W1345" s="15">
        <f t="shared" si="231"/>
        <v>0</v>
      </c>
      <c r="X1345" s="5">
        <f t="shared" si="232"/>
        <v>0</v>
      </c>
      <c r="Y1345" s="5">
        <f t="shared" si="233"/>
        <v>827.0437467487501</v>
      </c>
      <c r="Z1345" s="5">
        <f t="shared" si="234"/>
        <v>-964.88437120687513</v>
      </c>
      <c r="AA1345" s="5">
        <f t="shared" si="235"/>
        <v>91.893749638750023</v>
      </c>
      <c r="AB1345" s="5">
        <f t="shared" si="236"/>
        <v>45.946874819375012</v>
      </c>
    </row>
    <row r="1346" spans="1:28" x14ac:dyDescent="0.55000000000000004">
      <c r="A1346" s="3" t="s">
        <v>79</v>
      </c>
      <c r="B1346" s="3" t="s">
        <v>2445</v>
      </c>
      <c r="C1346" t="s">
        <v>31</v>
      </c>
      <c r="D1346" s="3" t="s">
        <v>36</v>
      </c>
      <c r="E1346" s="3" t="s">
        <v>36</v>
      </c>
      <c r="F1346" s="3" t="s">
        <v>77</v>
      </c>
      <c r="G1346" s="5">
        <v>1.9125000000000001</v>
      </c>
      <c r="H1346">
        <v>123</v>
      </c>
      <c r="I1346" s="5">
        <v>177.46249965000001</v>
      </c>
      <c r="J1346" s="5">
        <v>1.4427845500000001</v>
      </c>
      <c r="K1346">
        <v>13588</v>
      </c>
      <c r="L1346" s="15">
        <v>9.0521047983514909E-3</v>
      </c>
      <c r="M1346" s="13">
        <v>1.3409994112452199</v>
      </c>
      <c r="N1346" s="15">
        <v>0</v>
      </c>
      <c r="O1346" s="5">
        <v>0</v>
      </c>
      <c r="P1346" s="5">
        <v>0</v>
      </c>
      <c r="Q1346" s="5">
        <f t="shared" ref="Q1346:Q1409" si="237">I1346</f>
        <v>177.46249965000001</v>
      </c>
      <c r="R1346" s="5">
        <f t="shared" ref="R1346:R1409" si="238">P1346-Q1346</f>
        <v>-177.46249965000001</v>
      </c>
      <c r="S1346" s="15">
        <f t="shared" ref="S1346:S1409" si="239">IF(Q1346=0,0,(P1346-Q1346)/Q1346)</f>
        <v>-1</v>
      </c>
      <c r="T1346">
        <v>0</v>
      </c>
      <c r="U1346" s="5" t="str">
        <f t="shared" ref="U1346:U1409" si="240">IF(T1346=0,"NA",P1346/T1346)</f>
        <v>NA</v>
      </c>
      <c r="V1346" s="15">
        <f t="shared" si="230"/>
        <v>0</v>
      </c>
      <c r="W1346" s="15">
        <f t="shared" si="231"/>
        <v>0</v>
      </c>
      <c r="X1346" s="5">
        <f t="shared" si="232"/>
        <v>0</v>
      </c>
      <c r="Y1346" s="5">
        <f t="shared" si="233"/>
        <v>159.71624968500001</v>
      </c>
      <c r="Z1346" s="5">
        <f t="shared" si="234"/>
        <v>-186.33562463250001</v>
      </c>
      <c r="AA1346" s="5">
        <f t="shared" si="235"/>
        <v>17.746249965000004</v>
      </c>
      <c r="AB1346" s="5">
        <f t="shared" si="236"/>
        <v>8.873124982500002</v>
      </c>
    </row>
    <row r="1347" spans="1:28" x14ac:dyDescent="0.55000000000000004">
      <c r="A1347" s="3" t="s">
        <v>79</v>
      </c>
      <c r="B1347" s="3" t="s">
        <v>2447</v>
      </c>
      <c r="C1347" t="s">
        <v>31</v>
      </c>
      <c r="D1347" s="3" t="s">
        <v>36</v>
      </c>
      <c r="E1347" s="3" t="s">
        <v>36</v>
      </c>
      <c r="F1347" s="3" t="s">
        <v>77</v>
      </c>
      <c r="G1347" s="5">
        <v>2.2000000000000002</v>
      </c>
      <c r="H1347">
        <v>29</v>
      </c>
      <c r="I1347" s="5">
        <v>52.624999712499992</v>
      </c>
      <c r="J1347" s="5">
        <v>1.8146551624999998</v>
      </c>
      <c r="K1347">
        <v>6903</v>
      </c>
      <c r="L1347" s="15">
        <v>4.2010719976821702E-3</v>
      </c>
      <c r="M1347" s="13">
        <v>1.85299145299145</v>
      </c>
      <c r="N1347" s="15">
        <v>0</v>
      </c>
      <c r="O1347" s="5">
        <v>0</v>
      </c>
      <c r="P1347" s="5">
        <v>0</v>
      </c>
      <c r="Q1347" s="5">
        <f t="shared" si="237"/>
        <v>52.624999712499992</v>
      </c>
      <c r="R1347" s="5">
        <f t="shared" si="238"/>
        <v>-52.624999712499992</v>
      </c>
      <c r="S1347" s="15">
        <f t="shared" si="239"/>
        <v>-1</v>
      </c>
      <c r="T1347">
        <v>0</v>
      </c>
      <c r="U1347" s="5" t="str">
        <f t="shared" si="240"/>
        <v>NA</v>
      </c>
      <c r="V1347" s="15">
        <f t="shared" ref="V1347:V1410" si="241">(L1347*N1347)</f>
        <v>0</v>
      </c>
      <c r="W1347" s="15">
        <f t="shared" ref="W1347:W1410" si="242">IF(P1347=0,0,R1347/P1347)</f>
        <v>0</v>
      </c>
      <c r="X1347" s="5">
        <f t="shared" ref="X1347:X1410" si="243">IF(T1347=0,0,Q1347/T1347)</f>
        <v>0</v>
      </c>
      <c r="Y1347" s="5">
        <f t="shared" ref="Y1347:Y1410" si="244">Q1347*0.9</f>
        <v>47.362499741249991</v>
      </c>
      <c r="Z1347" s="5">
        <f t="shared" ref="Z1347:Z1410" si="245">R1347*1.05</f>
        <v>-55.256249698124996</v>
      </c>
      <c r="AA1347" s="5">
        <f t="shared" ref="AA1347:AA1410" si="246">Q1347-Y1347</f>
        <v>5.2624999712500014</v>
      </c>
      <c r="AB1347" s="5">
        <f t="shared" ref="AB1347:AB1410" si="247">R1347-Z1347</f>
        <v>2.6312499856250042</v>
      </c>
    </row>
    <row r="1348" spans="1:28" x14ac:dyDescent="0.55000000000000004">
      <c r="A1348" s="3" t="s">
        <v>53</v>
      </c>
      <c r="B1348" s="3" t="s">
        <v>2449</v>
      </c>
      <c r="C1348" t="s">
        <v>47</v>
      </c>
      <c r="D1348" s="3" t="s">
        <v>57</v>
      </c>
      <c r="E1348" s="3" t="s">
        <v>149</v>
      </c>
      <c r="F1348" s="3" t="s">
        <v>60</v>
      </c>
      <c r="G1348" s="5">
        <v>2.5</v>
      </c>
      <c r="H1348">
        <v>1</v>
      </c>
      <c r="I1348" s="5">
        <v>0.76249999999999996</v>
      </c>
      <c r="J1348" s="5">
        <v>0.76249999999999996</v>
      </c>
      <c r="K1348">
        <v>62</v>
      </c>
      <c r="L1348" s="15">
        <v>1.6129032258064498E-2</v>
      </c>
      <c r="M1348" s="13">
        <v>3.76129032258065</v>
      </c>
      <c r="N1348" s="15">
        <v>0</v>
      </c>
      <c r="O1348" s="5">
        <v>0</v>
      </c>
      <c r="P1348" s="5">
        <v>0</v>
      </c>
      <c r="Q1348" s="5">
        <f t="shared" si="237"/>
        <v>0.76249999999999996</v>
      </c>
      <c r="R1348" s="5">
        <f t="shared" si="238"/>
        <v>-0.76249999999999996</v>
      </c>
      <c r="S1348" s="15">
        <f t="shared" si="239"/>
        <v>-1</v>
      </c>
      <c r="T1348">
        <v>0</v>
      </c>
      <c r="U1348" s="5" t="str">
        <f t="shared" si="240"/>
        <v>NA</v>
      </c>
      <c r="V1348" s="15">
        <f t="shared" si="241"/>
        <v>0</v>
      </c>
      <c r="W1348" s="15">
        <f t="shared" si="242"/>
        <v>0</v>
      </c>
      <c r="X1348" s="5">
        <f t="shared" si="243"/>
        <v>0</v>
      </c>
      <c r="Y1348" s="5">
        <f t="shared" si="244"/>
        <v>0.68625000000000003</v>
      </c>
      <c r="Z1348" s="5">
        <f t="shared" si="245"/>
        <v>-0.80062500000000003</v>
      </c>
      <c r="AA1348" s="5">
        <f t="shared" si="246"/>
        <v>7.6249999999999929E-2</v>
      </c>
      <c r="AB1348" s="5">
        <f t="shared" si="247"/>
        <v>3.8125000000000075E-2</v>
      </c>
    </row>
    <row r="1349" spans="1:28" x14ac:dyDescent="0.55000000000000004">
      <c r="A1349" s="3" t="s">
        <v>53</v>
      </c>
      <c r="B1349" s="3" t="s">
        <v>2451</v>
      </c>
      <c r="C1349" t="s">
        <v>47</v>
      </c>
      <c r="D1349" s="3" t="s">
        <v>57</v>
      </c>
      <c r="E1349" s="3" t="s">
        <v>736</v>
      </c>
      <c r="F1349" s="3" t="s">
        <v>60</v>
      </c>
      <c r="G1349" s="5">
        <v>2.5</v>
      </c>
      <c r="H1349">
        <v>1</v>
      </c>
      <c r="I1349" s="5">
        <v>1.075</v>
      </c>
      <c r="J1349" s="5">
        <v>1.075</v>
      </c>
      <c r="K1349">
        <v>24</v>
      </c>
      <c r="L1349" s="15">
        <v>4.1666666666666699E-2</v>
      </c>
      <c r="M1349" s="13">
        <v>1.7916666666666701</v>
      </c>
      <c r="N1349" s="15">
        <v>0</v>
      </c>
      <c r="O1349" s="5">
        <v>0</v>
      </c>
      <c r="P1349" s="5">
        <v>0</v>
      </c>
      <c r="Q1349" s="5">
        <f t="shared" si="237"/>
        <v>1.075</v>
      </c>
      <c r="R1349" s="5">
        <f t="shared" si="238"/>
        <v>-1.075</v>
      </c>
      <c r="S1349" s="15">
        <f t="shared" si="239"/>
        <v>-1</v>
      </c>
      <c r="T1349">
        <v>0</v>
      </c>
      <c r="U1349" s="5" t="str">
        <f t="shared" si="240"/>
        <v>NA</v>
      </c>
      <c r="V1349" s="15">
        <f t="shared" si="241"/>
        <v>0</v>
      </c>
      <c r="W1349" s="15">
        <f t="shared" si="242"/>
        <v>0</v>
      </c>
      <c r="X1349" s="5">
        <f t="shared" si="243"/>
        <v>0</v>
      </c>
      <c r="Y1349" s="5">
        <f t="shared" si="244"/>
        <v>0.96750000000000003</v>
      </c>
      <c r="Z1349" s="5">
        <f t="shared" si="245"/>
        <v>-1.1287499999999999</v>
      </c>
      <c r="AA1349" s="5">
        <f t="shared" si="246"/>
        <v>0.10749999999999993</v>
      </c>
      <c r="AB1349" s="5">
        <f t="shared" si="247"/>
        <v>5.3749999999999964E-2</v>
      </c>
    </row>
    <row r="1350" spans="1:28" x14ac:dyDescent="0.55000000000000004">
      <c r="A1350" s="3" t="s">
        <v>53</v>
      </c>
      <c r="B1350" s="3" t="s">
        <v>2453</v>
      </c>
      <c r="C1350" t="s">
        <v>47</v>
      </c>
      <c r="D1350" s="3" t="s">
        <v>57</v>
      </c>
      <c r="E1350" s="3" t="s">
        <v>736</v>
      </c>
      <c r="F1350" s="3" t="s">
        <v>60</v>
      </c>
      <c r="G1350" s="5">
        <v>2.5</v>
      </c>
      <c r="H1350">
        <v>1</v>
      </c>
      <c r="I1350" s="5">
        <v>1.9750000000000001</v>
      </c>
      <c r="J1350" s="5">
        <v>1.9750000000000001</v>
      </c>
      <c r="K1350">
        <v>3</v>
      </c>
      <c r="L1350" s="15">
        <v>0.33333333333333298</v>
      </c>
      <c r="M1350" s="13">
        <v>2.6666666666666701</v>
      </c>
      <c r="N1350" s="15">
        <v>0</v>
      </c>
      <c r="O1350" s="5">
        <v>0</v>
      </c>
      <c r="P1350" s="5">
        <v>0</v>
      </c>
      <c r="Q1350" s="5">
        <f t="shared" si="237"/>
        <v>1.9750000000000001</v>
      </c>
      <c r="R1350" s="5">
        <f t="shared" si="238"/>
        <v>-1.9750000000000001</v>
      </c>
      <c r="S1350" s="15">
        <f t="shared" si="239"/>
        <v>-1</v>
      </c>
      <c r="T1350">
        <v>0</v>
      </c>
      <c r="U1350" s="5" t="str">
        <f t="shared" si="240"/>
        <v>NA</v>
      </c>
      <c r="V1350" s="15">
        <f t="shared" si="241"/>
        <v>0</v>
      </c>
      <c r="W1350" s="15">
        <f t="shared" si="242"/>
        <v>0</v>
      </c>
      <c r="X1350" s="5">
        <f t="shared" si="243"/>
        <v>0</v>
      </c>
      <c r="Y1350" s="5">
        <f t="shared" si="244"/>
        <v>1.7775000000000001</v>
      </c>
      <c r="Z1350" s="5">
        <f t="shared" si="245"/>
        <v>-2.07375</v>
      </c>
      <c r="AA1350" s="5">
        <f t="shared" si="246"/>
        <v>0.19750000000000001</v>
      </c>
      <c r="AB1350" s="5">
        <f t="shared" si="247"/>
        <v>9.8749999999999893E-2</v>
      </c>
    </row>
    <row r="1351" spans="1:28" x14ac:dyDescent="0.55000000000000004">
      <c r="A1351" s="3" t="s">
        <v>53</v>
      </c>
      <c r="B1351" s="3" t="s">
        <v>2455</v>
      </c>
      <c r="C1351" t="s">
        <v>47</v>
      </c>
      <c r="D1351" s="3" t="s">
        <v>57</v>
      </c>
      <c r="E1351" s="3" t="s">
        <v>400</v>
      </c>
      <c r="F1351" s="3" t="s">
        <v>60</v>
      </c>
      <c r="G1351" s="5">
        <v>2.5</v>
      </c>
      <c r="H1351">
        <v>2</v>
      </c>
      <c r="I1351" s="5">
        <v>2.1749999999999998</v>
      </c>
      <c r="J1351" s="5">
        <v>1.0874999999999999</v>
      </c>
      <c r="K1351">
        <v>35</v>
      </c>
      <c r="L1351" s="15">
        <v>5.7142857142857099E-2</v>
      </c>
      <c r="M1351" s="13">
        <v>1.8</v>
      </c>
      <c r="N1351" s="15">
        <v>0</v>
      </c>
      <c r="O1351" s="5">
        <v>0</v>
      </c>
      <c r="P1351" s="5">
        <v>0</v>
      </c>
      <c r="Q1351" s="5">
        <f t="shared" si="237"/>
        <v>2.1749999999999998</v>
      </c>
      <c r="R1351" s="5">
        <f t="shared" si="238"/>
        <v>-2.1749999999999998</v>
      </c>
      <c r="S1351" s="15">
        <f t="shared" si="239"/>
        <v>-1</v>
      </c>
      <c r="T1351">
        <v>0</v>
      </c>
      <c r="U1351" s="5" t="str">
        <f t="shared" si="240"/>
        <v>NA</v>
      </c>
      <c r="V1351" s="15">
        <f t="shared" si="241"/>
        <v>0</v>
      </c>
      <c r="W1351" s="15">
        <f t="shared" si="242"/>
        <v>0</v>
      </c>
      <c r="X1351" s="5">
        <f t="shared" si="243"/>
        <v>0</v>
      </c>
      <c r="Y1351" s="5">
        <f t="shared" si="244"/>
        <v>1.9574999999999998</v>
      </c>
      <c r="Z1351" s="5">
        <f t="shared" si="245"/>
        <v>-2.2837499999999999</v>
      </c>
      <c r="AA1351" s="5">
        <f t="shared" si="246"/>
        <v>0.21750000000000003</v>
      </c>
      <c r="AB1351" s="5">
        <f t="shared" si="247"/>
        <v>0.10875000000000012</v>
      </c>
    </row>
    <row r="1352" spans="1:28" x14ac:dyDescent="0.55000000000000004">
      <c r="A1352" s="3" t="s">
        <v>53</v>
      </c>
      <c r="B1352" s="3" t="s">
        <v>2457</v>
      </c>
      <c r="C1352" t="s">
        <v>47</v>
      </c>
      <c r="D1352" s="3" t="s">
        <v>57</v>
      </c>
      <c r="E1352" s="3" t="s">
        <v>149</v>
      </c>
      <c r="F1352" s="3" t="s">
        <v>60</v>
      </c>
      <c r="G1352" s="5">
        <v>2.5</v>
      </c>
      <c r="H1352">
        <v>1</v>
      </c>
      <c r="I1352" s="5">
        <v>3.3125</v>
      </c>
      <c r="J1352" s="5">
        <v>3.3125</v>
      </c>
      <c r="K1352">
        <v>4</v>
      </c>
      <c r="L1352" s="15">
        <v>0.25</v>
      </c>
      <c r="M1352" s="13">
        <v>1</v>
      </c>
      <c r="N1352" s="15">
        <v>0</v>
      </c>
      <c r="O1352" s="5">
        <v>0</v>
      </c>
      <c r="P1352" s="5">
        <v>0</v>
      </c>
      <c r="Q1352" s="5">
        <f t="shared" si="237"/>
        <v>3.3125</v>
      </c>
      <c r="R1352" s="5">
        <f t="shared" si="238"/>
        <v>-3.3125</v>
      </c>
      <c r="S1352" s="15">
        <f t="shared" si="239"/>
        <v>-1</v>
      </c>
      <c r="T1352">
        <v>0</v>
      </c>
      <c r="U1352" s="5" t="str">
        <f t="shared" si="240"/>
        <v>NA</v>
      </c>
      <c r="V1352" s="15">
        <f t="shared" si="241"/>
        <v>0</v>
      </c>
      <c r="W1352" s="15">
        <f t="shared" si="242"/>
        <v>0</v>
      </c>
      <c r="X1352" s="5">
        <f t="shared" si="243"/>
        <v>0</v>
      </c>
      <c r="Y1352" s="5">
        <f t="shared" si="244"/>
        <v>2.9812500000000002</v>
      </c>
      <c r="Z1352" s="5">
        <f t="shared" si="245"/>
        <v>-3.4781250000000004</v>
      </c>
      <c r="AA1352" s="5">
        <f t="shared" si="246"/>
        <v>0.33124999999999982</v>
      </c>
      <c r="AB1352" s="5">
        <f t="shared" si="247"/>
        <v>0.16562500000000036</v>
      </c>
    </row>
    <row r="1353" spans="1:28" x14ac:dyDescent="0.55000000000000004">
      <c r="A1353" s="3" t="s">
        <v>53</v>
      </c>
      <c r="B1353" s="3" t="s">
        <v>817</v>
      </c>
      <c r="C1353" t="s">
        <v>47</v>
      </c>
      <c r="D1353" s="3" t="s">
        <v>57</v>
      </c>
      <c r="E1353" s="3" t="s">
        <v>149</v>
      </c>
      <c r="F1353" s="3" t="s">
        <v>60</v>
      </c>
      <c r="G1353" s="5">
        <v>2.5</v>
      </c>
      <c r="H1353">
        <v>1</v>
      </c>
      <c r="I1353" s="5">
        <v>3.4</v>
      </c>
      <c r="J1353" s="5">
        <v>3.4</v>
      </c>
      <c r="K1353">
        <v>85</v>
      </c>
      <c r="L1353" s="15">
        <v>1.1764705882352899E-2</v>
      </c>
      <c r="M1353" s="13">
        <v>1.69647058823529</v>
      </c>
      <c r="N1353" s="15">
        <v>0</v>
      </c>
      <c r="O1353" s="5">
        <v>0</v>
      </c>
      <c r="P1353" s="5">
        <v>0</v>
      </c>
      <c r="Q1353" s="5">
        <f t="shared" si="237"/>
        <v>3.4</v>
      </c>
      <c r="R1353" s="5">
        <f t="shared" si="238"/>
        <v>-3.4</v>
      </c>
      <c r="S1353" s="15">
        <f t="shared" si="239"/>
        <v>-1</v>
      </c>
      <c r="T1353">
        <v>0</v>
      </c>
      <c r="U1353" s="5" t="str">
        <f t="shared" si="240"/>
        <v>NA</v>
      </c>
      <c r="V1353" s="15">
        <f t="shared" si="241"/>
        <v>0</v>
      </c>
      <c r="W1353" s="15">
        <f t="shared" si="242"/>
        <v>0</v>
      </c>
      <c r="X1353" s="5">
        <f t="shared" si="243"/>
        <v>0</v>
      </c>
      <c r="Y1353" s="5">
        <f t="shared" si="244"/>
        <v>3.06</v>
      </c>
      <c r="Z1353" s="5">
        <f t="shared" si="245"/>
        <v>-3.57</v>
      </c>
      <c r="AA1353" s="5">
        <f t="shared" si="246"/>
        <v>0.33999999999999986</v>
      </c>
      <c r="AB1353" s="5">
        <f t="shared" si="247"/>
        <v>0.16999999999999993</v>
      </c>
    </row>
    <row r="1354" spans="1:28" x14ac:dyDescent="0.55000000000000004">
      <c r="A1354" s="3" t="s">
        <v>53</v>
      </c>
      <c r="B1354" s="3" t="s">
        <v>2460</v>
      </c>
      <c r="C1354" t="s">
        <v>47</v>
      </c>
      <c r="D1354" s="3" t="s">
        <v>57</v>
      </c>
      <c r="E1354" s="3" t="s">
        <v>400</v>
      </c>
      <c r="F1354" s="3" t="s">
        <v>60</v>
      </c>
      <c r="G1354" s="5">
        <v>2.5</v>
      </c>
      <c r="H1354">
        <v>2</v>
      </c>
      <c r="I1354" s="5">
        <v>3.7625000000000002</v>
      </c>
      <c r="J1354" s="5">
        <v>1.8812500000000001</v>
      </c>
      <c r="K1354">
        <v>64</v>
      </c>
      <c r="L1354" s="15">
        <v>3.125E-2</v>
      </c>
      <c r="M1354" s="13">
        <v>1.34375</v>
      </c>
      <c r="N1354" s="15">
        <v>0</v>
      </c>
      <c r="O1354" s="5">
        <v>0</v>
      </c>
      <c r="P1354" s="5">
        <v>0</v>
      </c>
      <c r="Q1354" s="5">
        <f t="shared" si="237"/>
        <v>3.7625000000000002</v>
      </c>
      <c r="R1354" s="5">
        <f t="shared" si="238"/>
        <v>-3.7625000000000002</v>
      </c>
      <c r="S1354" s="15">
        <f t="shared" si="239"/>
        <v>-1</v>
      </c>
      <c r="T1354">
        <v>0</v>
      </c>
      <c r="U1354" s="5" t="str">
        <f t="shared" si="240"/>
        <v>NA</v>
      </c>
      <c r="V1354" s="15">
        <f t="shared" si="241"/>
        <v>0</v>
      </c>
      <c r="W1354" s="15">
        <f t="shared" si="242"/>
        <v>0</v>
      </c>
      <c r="X1354" s="5">
        <f t="shared" si="243"/>
        <v>0</v>
      </c>
      <c r="Y1354" s="5">
        <f t="shared" si="244"/>
        <v>3.3862500000000004</v>
      </c>
      <c r="Z1354" s="5">
        <f t="shared" si="245"/>
        <v>-3.9506250000000005</v>
      </c>
      <c r="AA1354" s="5">
        <f t="shared" si="246"/>
        <v>0.37624999999999975</v>
      </c>
      <c r="AB1354" s="5">
        <f t="shared" si="247"/>
        <v>0.18812500000000032</v>
      </c>
    </row>
    <row r="1355" spans="1:28" x14ac:dyDescent="0.55000000000000004">
      <c r="A1355" s="3" t="s">
        <v>53</v>
      </c>
      <c r="B1355" s="3" t="s">
        <v>2462</v>
      </c>
      <c r="C1355" t="s">
        <v>47</v>
      </c>
      <c r="D1355" s="3" t="s">
        <v>57</v>
      </c>
      <c r="E1355" s="3" t="s">
        <v>736</v>
      </c>
      <c r="F1355" s="3" t="s">
        <v>60</v>
      </c>
      <c r="G1355" s="5">
        <v>2.5</v>
      </c>
      <c r="H1355">
        <v>3</v>
      </c>
      <c r="I1355" s="5">
        <v>5.4624999750000001</v>
      </c>
      <c r="J1355" s="5">
        <v>1.8208333249999999</v>
      </c>
      <c r="K1355">
        <v>135</v>
      </c>
      <c r="L1355" s="15">
        <v>2.2222222222222202E-2</v>
      </c>
      <c r="M1355" s="13">
        <v>1.2074074074074099</v>
      </c>
      <c r="N1355" s="15">
        <v>0</v>
      </c>
      <c r="O1355" s="5">
        <v>0</v>
      </c>
      <c r="P1355" s="5">
        <v>0</v>
      </c>
      <c r="Q1355" s="5">
        <f t="shared" si="237"/>
        <v>5.4624999750000001</v>
      </c>
      <c r="R1355" s="5">
        <f t="shared" si="238"/>
        <v>-5.4624999750000001</v>
      </c>
      <c r="S1355" s="15">
        <f t="shared" si="239"/>
        <v>-1</v>
      </c>
      <c r="T1355">
        <v>0</v>
      </c>
      <c r="U1355" s="5" t="str">
        <f t="shared" si="240"/>
        <v>NA</v>
      </c>
      <c r="V1355" s="15">
        <f t="shared" si="241"/>
        <v>0</v>
      </c>
      <c r="W1355" s="15">
        <f t="shared" si="242"/>
        <v>0</v>
      </c>
      <c r="X1355" s="5">
        <f t="shared" si="243"/>
        <v>0</v>
      </c>
      <c r="Y1355" s="5">
        <f t="shared" si="244"/>
        <v>4.9162499775000006</v>
      </c>
      <c r="Z1355" s="5">
        <f t="shared" si="245"/>
        <v>-5.7356249737500002</v>
      </c>
      <c r="AA1355" s="5">
        <f t="shared" si="246"/>
        <v>0.54624999749999947</v>
      </c>
      <c r="AB1355" s="5">
        <f t="shared" si="247"/>
        <v>0.27312499875000018</v>
      </c>
    </row>
    <row r="1356" spans="1:28" x14ac:dyDescent="0.55000000000000004">
      <c r="A1356" s="3" t="s">
        <v>53</v>
      </c>
      <c r="B1356" s="3" t="s">
        <v>444</v>
      </c>
      <c r="C1356" t="s">
        <v>47</v>
      </c>
      <c r="D1356" s="3" t="s">
        <v>57</v>
      </c>
      <c r="E1356" s="3" t="s">
        <v>165</v>
      </c>
      <c r="F1356" s="3" t="s">
        <v>60</v>
      </c>
      <c r="G1356" s="5">
        <v>2.5</v>
      </c>
      <c r="H1356">
        <v>5</v>
      </c>
      <c r="I1356" s="5">
        <v>5.7625000000000002</v>
      </c>
      <c r="J1356" s="5">
        <v>1.1525000000000001</v>
      </c>
      <c r="K1356">
        <v>78</v>
      </c>
      <c r="L1356" s="15">
        <v>6.4102564102564097E-2</v>
      </c>
      <c r="M1356" s="13">
        <v>2.1153846153846199</v>
      </c>
      <c r="N1356" s="15">
        <v>0</v>
      </c>
      <c r="O1356" s="5">
        <v>0</v>
      </c>
      <c r="P1356" s="5">
        <v>0</v>
      </c>
      <c r="Q1356" s="5">
        <f t="shared" si="237"/>
        <v>5.7625000000000002</v>
      </c>
      <c r="R1356" s="5">
        <f t="shared" si="238"/>
        <v>-5.7625000000000002</v>
      </c>
      <c r="S1356" s="15">
        <f t="shared" si="239"/>
        <v>-1</v>
      </c>
      <c r="T1356">
        <v>0</v>
      </c>
      <c r="U1356" s="5" t="str">
        <f t="shared" si="240"/>
        <v>NA</v>
      </c>
      <c r="V1356" s="15">
        <f t="shared" si="241"/>
        <v>0</v>
      </c>
      <c r="W1356" s="15">
        <f t="shared" si="242"/>
        <v>0</v>
      </c>
      <c r="X1356" s="5">
        <f t="shared" si="243"/>
        <v>0</v>
      </c>
      <c r="Y1356" s="5">
        <f t="shared" si="244"/>
        <v>5.1862500000000002</v>
      </c>
      <c r="Z1356" s="5">
        <f t="shared" si="245"/>
        <v>-6.0506250000000001</v>
      </c>
      <c r="AA1356" s="5">
        <f t="shared" si="246"/>
        <v>0.57624999999999993</v>
      </c>
      <c r="AB1356" s="5">
        <f t="shared" si="247"/>
        <v>0.28812499999999996</v>
      </c>
    </row>
    <row r="1357" spans="1:28" x14ac:dyDescent="0.55000000000000004">
      <c r="A1357" s="3" t="s">
        <v>53</v>
      </c>
      <c r="B1357" s="3" t="s">
        <v>2465</v>
      </c>
      <c r="C1357" t="s">
        <v>47</v>
      </c>
      <c r="D1357" s="3" t="s">
        <v>57</v>
      </c>
      <c r="E1357" s="3" t="s">
        <v>149</v>
      </c>
      <c r="F1357" s="3" t="s">
        <v>60</v>
      </c>
      <c r="G1357" s="5">
        <v>2.5</v>
      </c>
      <c r="H1357">
        <v>4</v>
      </c>
      <c r="I1357" s="5">
        <v>5.9375</v>
      </c>
      <c r="J1357" s="5">
        <v>1.484375</v>
      </c>
      <c r="K1357">
        <v>2520</v>
      </c>
      <c r="L1357" s="15">
        <v>1.5873015873015899E-3</v>
      </c>
      <c r="M1357" s="13">
        <v>1.6870634920634899</v>
      </c>
      <c r="N1357" s="15">
        <v>0</v>
      </c>
      <c r="O1357" s="5">
        <v>0</v>
      </c>
      <c r="P1357" s="5">
        <v>0</v>
      </c>
      <c r="Q1357" s="5">
        <f t="shared" si="237"/>
        <v>5.9375</v>
      </c>
      <c r="R1357" s="5">
        <f t="shared" si="238"/>
        <v>-5.9375</v>
      </c>
      <c r="S1357" s="15">
        <f t="shared" si="239"/>
        <v>-1</v>
      </c>
      <c r="T1357">
        <v>0</v>
      </c>
      <c r="U1357" s="5" t="str">
        <f t="shared" si="240"/>
        <v>NA</v>
      </c>
      <c r="V1357" s="15">
        <f t="shared" si="241"/>
        <v>0</v>
      </c>
      <c r="W1357" s="15">
        <f t="shared" si="242"/>
        <v>0</v>
      </c>
      <c r="X1357" s="5">
        <f t="shared" si="243"/>
        <v>0</v>
      </c>
      <c r="Y1357" s="5">
        <f t="shared" si="244"/>
        <v>5.34375</v>
      </c>
      <c r="Z1357" s="5">
        <f t="shared" si="245"/>
        <v>-6.234375</v>
      </c>
      <c r="AA1357" s="5">
        <f t="shared" si="246"/>
        <v>0.59375</v>
      </c>
      <c r="AB1357" s="5">
        <f t="shared" si="247"/>
        <v>0.296875</v>
      </c>
    </row>
    <row r="1358" spans="1:28" x14ac:dyDescent="0.55000000000000004">
      <c r="A1358" s="3" t="s">
        <v>53</v>
      </c>
      <c r="B1358" s="3" t="s">
        <v>268</v>
      </c>
      <c r="C1358" t="s">
        <v>47</v>
      </c>
      <c r="D1358" s="3" t="s">
        <v>57</v>
      </c>
      <c r="E1358" s="3" t="s">
        <v>58</v>
      </c>
      <c r="F1358" s="3" t="s">
        <v>60</v>
      </c>
      <c r="G1358" s="5">
        <v>2.5</v>
      </c>
      <c r="H1358">
        <v>10</v>
      </c>
      <c r="I1358" s="5">
        <v>7.8375000000000004</v>
      </c>
      <c r="J1358" s="5">
        <v>0.78374999999999995</v>
      </c>
      <c r="K1358">
        <v>269</v>
      </c>
      <c r="L1358" s="15">
        <v>3.7174721189591101E-2</v>
      </c>
      <c r="M1358" s="13">
        <v>1.2301115241635701</v>
      </c>
      <c r="N1358" s="15">
        <v>0</v>
      </c>
      <c r="O1358" s="5">
        <v>0</v>
      </c>
      <c r="P1358" s="5">
        <v>0</v>
      </c>
      <c r="Q1358" s="5">
        <f t="shared" si="237"/>
        <v>7.8375000000000004</v>
      </c>
      <c r="R1358" s="5">
        <f t="shared" si="238"/>
        <v>-7.8375000000000004</v>
      </c>
      <c r="S1358" s="15">
        <f t="shared" si="239"/>
        <v>-1</v>
      </c>
      <c r="T1358">
        <v>0</v>
      </c>
      <c r="U1358" s="5" t="str">
        <f t="shared" si="240"/>
        <v>NA</v>
      </c>
      <c r="V1358" s="15">
        <f t="shared" si="241"/>
        <v>0</v>
      </c>
      <c r="W1358" s="15">
        <f t="shared" si="242"/>
        <v>0</v>
      </c>
      <c r="X1358" s="5">
        <f t="shared" si="243"/>
        <v>0</v>
      </c>
      <c r="Y1358" s="5">
        <f t="shared" si="244"/>
        <v>7.0537500000000009</v>
      </c>
      <c r="Z1358" s="5">
        <f t="shared" si="245"/>
        <v>-8.229375000000001</v>
      </c>
      <c r="AA1358" s="5">
        <f t="shared" si="246"/>
        <v>0.7837499999999995</v>
      </c>
      <c r="AB1358" s="5">
        <f t="shared" si="247"/>
        <v>0.39187500000000064</v>
      </c>
    </row>
    <row r="1359" spans="1:28" x14ac:dyDescent="0.55000000000000004">
      <c r="A1359" s="3" t="s">
        <v>53</v>
      </c>
      <c r="B1359" s="3" t="s">
        <v>2468</v>
      </c>
      <c r="C1359" t="s">
        <v>47</v>
      </c>
      <c r="D1359" s="3" t="s">
        <v>57</v>
      </c>
      <c r="E1359" s="3" t="s">
        <v>400</v>
      </c>
      <c r="F1359" s="3" t="s">
        <v>60</v>
      </c>
      <c r="G1359" s="5">
        <v>2.5</v>
      </c>
      <c r="H1359">
        <v>4</v>
      </c>
      <c r="I1359" s="5">
        <v>7.9249999999999998</v>
      </c>
      <c r="J1359" s="5">
        <v>1.98125</v>
      </c>
      <c r="K1359">
        <v>71</v>
      </c>
      <c r="L1359" s="15">
        <v>5.63380281690141E-2</v>
      </c>
      <c r="M1359" s="13">
        <v>1.99718309859155</v>
      </c>
      <c r="N1359" s="15">
        <v>0</v>
      </c>
      <c r="O1359" s="5">
        <v>0</v>
      </c>
      <c r="P1359" s="5">
        <v>0</v>
      </c>
      <c r="Q1359" s="5">
        <f t="shared" si="237"/>
        <v>7.9249999999999998</v>
      </c>
      <c r="R1359" s="5">
        <f t="shared" si="238"/>
        <v>-7.9249999999999998</v>
      </c>
      <c r="S1359" s="15">
        <f t="shared" si="239"/>
        <v>-1</v>
      </c>
      <c r="T1359">
        <v>0</v>
      </c>
      <c r="U1359" s="5" t="str">
        <f t="shared" si="240"/>
        <v>NA</v>
      </c>
      <c r="V1359" s="15">
        <f t="shared" si="241"/>
        <v>0</v>
      </c>
      <c r="W1359" s="15">
        <f t="shared" si="242"/>
        <v>0</v>
      </c>
      <c r="X1359" s="5">
        <f t="shared" si="243"/>
        <v>0</v>
      </c>
      <c r="Y1359" s="5">
        <f t="shared" si="244"/>
        <v>7.1325000000000003</v>
      </c>
      <c r="Z1359" s="5">
        <f t="shared" si="245"/>
        <v>-8.3212500000000009</v>
      </c>
      <c r="AA1359" s="5">
        <f t="shared" si="246"/>
        <v>0.79249999999999954</v>
      </c>
      <c r="AB1359" s="5">
        <f t="shared" si="247"/>
        <v>0.3962500000000011</v>
      </c>
    </row>
    <row r="1360" spans="1:28" x14ac:dyDescent="0.55000000000000004">
      <c r="A1360" s="3" t="s">
        <v>53</v>
      </c>
      <c r="B1360" s="3" t="s">
        <v>447</v>
      </c>
      <c r="C1360" t="s">
        <v>47</v>
      </c>
      <c r="D1360" s="3" t="s">
        <v>57</v>
      </c>
      <c r="E1360" s="3" t="s">
        <v>309</v>
      </c>
      <c r="F1360" s="3" t="s">
        <v>60</v>
      </c>
      <c r="G1360" s="5">
        <v>2.5</v>
      </c>
      <c r="H1360">
        <v>15</v>
      </c>
      <c r="I1360" s="5">
        <v>17.749999875</v>
      </c>
      <c r="J1360" s="5">
        <v>1.183333325</v>
      </c>
      <c r="K1360">
        <v>5353</v>
      </c>
      <c r="L1360" s="15">
        <v>2.8021670091537502E-3</v>
      </c>
      <c r="M1360" s="13">
        <v>1.07438819353633</v>
      </c>
      <c r="N1360" s="15">
        <v>0</v>
      </c>
      <c r="O1360" s="5">
        <v>0</v>
      </c>
      <c r="P1360" s="5">
        <v>0</v>
      </c>
      <c r="Q1360" s="5">
        <f t="shared" si="237"/>
        <v>17.749999875</v>
      </c>
      <c r="R1360" s="5">
        <f t="shared" si="238"/>
        <v>-17.749999875</v>
      </c>
      <c r="S1360" s="15">
        <f t="shared" si="239"/>
        <v>-1</v>
      </c>
      <c r="T1360">
        <v>0</v>
      </c>
      <c r="U1360" s="5" t="str">
        <f t="shared" si="240"/>
        <v>NA</v>
      </c>
      <c r="V1360" s="15">
        <f t="shared" si="241"/>
        <v>0</v>
      </c>
      <c r="W1360" s="15">
        <f t="shared" si="242"/>
        <v>0</v>
      </c>
      <c r="X1360" s="5">
        <f t="shared" si="243"/>
        <v>0</v>
      </c>
      <c r="Y1360" s="5">
        <f t="shared" si="244"/>
        <v>15.974999887500001</v>
      </c>
      <c r="Z1360" s="5">
        <f t="shared" si="245"/>
        <v>-18.637499868750002</v>
      </c>
      <c r="AA1360" s="5">
        <f t="shared" si="246"/>
        <v>1.7749999874999993</v>
      </c>
      <c r="AB1360" s="5">
        <f t="shared" si="247"/>
        <v>0.88749999375000144</v>
      </c>
    </row>
    <row r="1361" spans="1:28" x14ac:dyDescent="0.55000000000000004">
      <c r="A1361" s="3" t="s">
        <v>53</v>
      </c>
      <c r="B1361" s="3" t="s">
        <v>964</v>
      </c>
      <c r="C1361" t="s">
        <v>47</v>
      </c>
      <c r="D1361" s="3" t="s">
        <v>57</v>
      </c>
      <c r="E1361" s="3" t="s">
        <v>165</v>
      </c>
      <c r="F1361" s="3" t="s">
        <v>60</v>
      </c>
      <c r="G1361" s="5">
        <v>2.5</v>
      </c>
      <c r="H1361">
        <v>10</v>
      </c>
      <c r="I1361" s="5">
        <v>18.5625</v>
      </c>
      <c r="J1361" s="5">
        <v>1.85625</v>
      </c>
      <c r="K1361">
        <v>106</v>
      </c>
      <c r="L1361" s="15">
        <v>9.4339622641509399E-2</v>
      </c>
      <c r="M1361" s="13">
        <v>2.5849056603773599</v>
      </c>
      <c r="N1361" s="15">
        <v>0</v>
      </c>
      <c r="O1361" s="5">
        <v>0</v>
      </c>
      <c r="P1361" s="5">
        <v>0</v>
      </c>
      <c r="Q1361" s="5">
        <f t="shared" si="237"/>
        <v>18.5625</v>
      </c>
      <c r="R1361" s="5">
        <f t="shared" si="238"/>
        <v>-18.5625</v>
      </c>
      <c r="S1361" s="15">
        <f t="shared" si="239"/>
        <v>-1</v>
      </c>
      <c r="T1361">
        <v>0</v>
      </c>
      <c r="U1361" s="5" t="str">
        <f t="shared" si="240"/>
        <v>NA</v>
      </c>
      <c r="V1361" s="15">
        <f t="shared" si="241"/>
        <v>0</v>
      </c>
      <c r="W1361" s="15">
        <f t="shared" si="242"/>
        <v>0</v>
      </c>
      <c r="X1361" s="5">
        <f t="shared" si="243"/>
        <v>0</v>
      </c>
      <c r="Y1361" s="5">
        <f t="shared" si="244"/>
        <v>16.706250000000001</v>
      </c>
      <c r="Z1361" s="5">
        <f t="shared" si="245"/>
        <v>-19.490625000000001</v>
      </c>
      <c r="AA1361" s="5">
        <f t="shared" si="246"/>
        <v>1.8562499999999993</v>
      </c>
      <c r="AB1361" s="5">
        <f t="shared" si="247"/>
        <v>0.92812500000000142</v>
      </c>
    </row>
    <row r="1362" spans="1:28" x14ac:dyDescent="0.55000000000000004">
      <c r="A1362" s="3" t="s">
        <v>53</v>
      </c>
      <c r="B1362" s="3" t="s">
        <v>839</v>
      </c>
      <c r="C1362" t="s">
        <v>47</v>
      </c>
      <c r="D1362" s="3" t="s">
        <v>57</v>
      </c>
      <c r="E1362" s="3" t="s">
        <v>149</v>
      </c>
      <c r="F1362" s="3" t="s">
        <v>60</v>
      </c>
      <c r="G1362" s="5">
        <v>2.5</v>
      </c>
      <c r="H1362">
        <v>14</v>
      </c>
      <c r="I1362" s="5">
        <v>23.487499875000001</v>
      </c>
      <c r="J1362" s="5">
        <v>1.6776785625000001</v>
      </c>
      <c r="K1362">
        <v>5122</v>
      </c>
      <c r="L1362" s="15">
        <v>2.7333073018352199E-3</v>
      </c>
      <c r="M1362" s="13">
        <v>1.25851229988286</v>
      </c>
      <c r="N1362" s="15">
        <v>0</v>
      </c>
      <c r="O1362" s="5">
        <v>0</v>
      </c>
      <c r="P1362" s="5">
        <v>0</v>
      </c>
      <c r="Q1362" s="5">
        <f t="shared" si="237"/>
        <v>23.487499875000001</v>
      </c>
      <c r="R1362" s="5">
        <f t="shared" si="238"/>
        <v>-23.487499875000001</v>
      </c>
      <c r="S1362" s="15">
        <f t="shared" si="239"/>
        <v>-1</v>
      </c>
      <c r="T1362">
        <v>0</v>
      </c>
      <c r="U1362" s="5" t="str">
        <f t="shared" si="240"/>
        <v>NA</v>
      </c>
      <c r="V1362" s="15">
        <f t="shared" si="241"/>
        <v>0</v>
      </c>
      <c r="W1362" s="15">
        <f t="shared" si="242"/>
        <v>0</v>
      </c>
      <c r="X1362" s="5">
        <f t="shared" si="243"/>
        <v>0</v>
      </c>
      <c r="Y1362" s="5">
        <f t="shared" si="244"/>
        <v>21.138749887500001</v>
      </c>
      <c r="Z1362" s="5">
        <f t="shared" si="245"/>
        <v>-24.661874868750001</v>
      </c>
      <c r="AA1362" s="5">
        <f t="shared" si="246"/>
        <v>2.3487499874999997</v>
      </c>
      <c r="AB1362" s="5">
        <f t="shared" si="247"/>
        <v>1.1743749937499999</v>
      </c>
    </row>
    <row r="1363" spans="1:28" x14ac:dyDescent="0.55000000000000004">
      <c r="A1363" s="3" t="s">
        <v>53</v>
      </c>
      <c r="B1363" s="3" t="s">
        <v>2473</v>
      </c>
      <c r="C1363" t="s">
        <v>47</v>
      </c>
      <c r="D1363" s="3" t="s">
        <v>57</v>
      </c>
      <c r="E1363" s="3" t="s">
        <v>165</v>
      </c>
      <c r="F1363" s="3" t="s">
        <v>60</v>
      </c>
      <c r="G1363" s="5">
        <v>2.5</v>
      </c>
      <c r="H1363">
        <v>23</v>
      </c>
      <c r="I1363" s="5">
        <v>38.412499812500002</v>
      </c>
      <c r="J1363" s="5">
        <v>1.6701086875000002</v>
      </c>
      <c r="K1363">
        <v>1328</v>
      </c>
      <c r="L1363" s="15">
        <v>1.73192771084337E-2</v>
      </c>
      <c r="M1363" s="13">
        <v>1.50376506024096</v>
      </c>
      <c r="N1363" s="15">
        <v>0</v>
      </c>
      <c r="O1363" s="5">
        <v>0</v>
      </c>
      <c r="P1363" s="5">
        <v>0</v>
      </c>
      <c r="Q1363" s="5">
        <f t="shared" si="237"/>
        <v>38.412499812500002</v>
      </c>
      <c r="R1363" s="5">
        <f t="shared" si="238"/>
        <v>-38.412499812500002</v>
      </c>
      <c r="S1363" s="15">
        <f t="shared" si="239"/>
        <v>-1</v>
      </c>
      <c r="T1363">
        <v>0</v>
      </c>
      <c r="U1363" s="5" t="str">
        <f t="shared" si="240"/>
        <v>NA</v>
      </c>
      <c r="V1363" s="15">
        <f t="shared" si="241"/>
        <v>0</v>
      </c>
      <c r="W1363" s="15">
        <f t="shared" si="242"/>
        <v>0</v>
      </c>
      <c r="X1363" s="5">
        <f t="shared" si="243"/>
        <v>0</v>
      </c>
      <c r="Y1363" s="5">
        <f t="shared" si="244"/>
        <v>34.57124983125</v>
      </c>
      <c r="Z1363" s="5">
        <f t="shared" si="245"/>
        <v>-40.333124803125003</v>
      </c>
      <c r="AA1363" s="5">
        <f t="shared" si="246"/>
        <v>3.8412499812500016</v>
      </c>
      <c r="AB1363" s="5">
        <f t="shared" si="247"/>
        <v>1.9206249906250008</v>
      </c>
    </row>
    <row r="1364" spans="1:28" x14ac:dyDescent="0.55000000000000004">
      <c r="A1364" s="3" t="s">
        <v>53</v>
      </c>
      <c r="B1364" s="3" t="s">
        <v>595</v>
      </c>
      <c r="C1364" t="s">
        <v>47</v>
      </c>
      <c r="D1364" s="3" t="s">
        <v>57</v>
      </c>
      <c r="E1364" s="3" t="s">
        <v>165</v>
      </c>
      <c r="F1364" s="3" t="s">
        <v>60</v>
      </c>
      <c r="G1364" s="5">
        <v>2.5</v>
      </c>
      <c r="H1364">
        <v>23</v>
      </c>
      <c r="I1364" s="5">
        <v>46.662499762499998</v>
      </c>
      <c r="J1364" s="5">
        <v>2.0288043375</v>
      </c>
      <c r="K1364">
        <v>2140</v>
      </c>
      <c r="L1364" s="15">
        <v>1.0747663551401901E-2</v>
      </c>
      <c r="M1364" s="13">
        <v>1.9267289719626199</v>
      </c>
      <c r="N1364" s="15">
        <v>0</v>
      </c>
      <c r="O1364" s="5">
        <v>0</v>
      </c>
      <c r="P1364" s="5">
        <v>0</v>
      </c>
      <c r="Q1364" s="5">
        <f t="shared" si="237"/>
        <v>46.662499762499998</v>
      </c>
      <c r="R1364" s="5">
        <f t="shared" si="238"/>
        <v>-46.662499762499998</v>
      </c>
      <c r="S1364" s="15">
        <f t="shared" si="239"/>
        <v>-1</v>
      </c>
      <c r="T1364">
        <v>0</v>
      </c>
      <c r="U1364" s="5" t="str">
        <f t="shared" si="240"/>
        <v>NA</v>
      </c>
      <c r="V1364" s="15">
        <f t="shared" si="241"/>
        <v>0</v>
      </c>
      <c r="W1364" s="15">
        <f t="shared" si="242"/>
        <v>0</v>
      </c>
      <c r="X1364" s="5">
        <f t="shared" si="243"/>
        <v>0</v>
      </c>
      <c r="Y1364" s="5">
        <f t="shared" si="244"/>
        <v>41.996249786249997</v>
      </c>
      <c r="Z1364" s="5">
        <f t="shared" si="245"/>
        <v>-48.995624750624998</v>
      </c>
      <c r="AA1364" s="5">
        <f t="shared" si="246"/>
        <v>4.6662499762500005</v>
      </c>
      <c r="AB1364" s="5">
        <f t="shared" si="247"/>
        <v>2.3331249881250002</v>
      </c>
    </row>
    <row r="1365" spans="1:28" x14ac:dyDescent="0.55000000000000004">
      <c r="A1365" s="3" t="s">
        <v>53</v>
      </c>
      <c r="B1365" s="3" t="s">
        <v>2476</v>
      </c>
      <c r="C1365" t="s">
        <v>47</v>
      </c>
      <c r="D1365" s="3" t="s">
        <v>57</v>
      </c>
      <c r="E1365" s="3" t="s">
        <v>400</v>
      </c>
      <c r="F1365" s="3" t="s">
        <v>60</v>
      </c>
      <c r="G1365" s="5">
        <v>2.5</v>
      </c>
      <c r="H1365">
        <v>33</v>
      </c>
      <c r="I1365" s="5">
        <v>60.937499700000004</v>
      </c>
      <c r="J1365" s="5">
        <v>1.8465909</v>
      </c>
      <c r="K1365">
        <v>1072</v>
      </c>
      <c r="L1365" s="15">
        <v>3.0783582089552199E-2</v>
      </c>
      <c r="M1365" s="13">
        <v>1.0830223880597001</v>
      </c>
      <c r="N1365" s="15">
        <v>0</v>
      </c>
      <c r="O1365" s="5">
        <v>0</v>
      </c>
      <c r="P1365" s="5">
        <v>0</v>
      </c>
      <c r="Q1365" s="5">
        <f t="shared" si="237"/>
        <v>60.937499700000004</v>
      </c>
      <c r="R1365" s="5">
        <f t="shared" si="238"/>
        <v>-60.937499700000004</v>
      </c>
      <c r="S1365" s="15">
        <f t="shared" si="239"/>
        <v>-1</v>
      </c>
      <c r="T1365">
        <v>0</v>
      </c>
      <c r="U1365" s="5" t="str">
        <f t="shared" si="240"/>
        <v>NA</v>
      </c>
      <c r="V1365" s="15">
        <f t="shared" si="241"/>
        <v>0</v>
      </c>
      <c r="W1365" s="15">
        <f t="shared" si="242"/>
        <v>0</v>
      </c>
      <c r="X1365" s="5">
        <f t="shared" si="243"/>
        <v>0</v>
      </c>
      <c r="Y1365" s="5">
        <f t="shared" si="244"/>
        <v>54.843749730000006</v>
      </c>
      <c r="Z1365" s="5">
        <f t="shared" si="245"/>
        <v>-63.984374685000006</v>
      </c>
      <c r="AA1365" s="5">
        <f t="shared" si="246"/>
        <v>6.0937499699999975</v>
      </c>
      <c r="AB1365" s="5">
        <f t="shared" si="247"/>
        <v>3.0468749850000023</v>
      </c>
    </row>
    <row r="1366" spans="1:28" x14ac:dyDescent="0.55000000000000004">
      <c r="A1366" s="3" t="s">
        <v>53</v>
      </c>
      <c r="B1366" s="3" t="s">
        <v>855</v>
      </c>
      <c r="C1366" t="s">
        <v>47</v>
      </c>
      <c r="D1366" s="3" t="s">
        <v>57</v>
      </c>
      <c r="E1366" s="3" t="s">
        <v>165</v>
      </c>
      <c r="F1366" s="3" t="s">
        <v>60</v>
      </c>
      <c r="G1366" s="5">
        <v>2.5</v>
      </c>
      <c r="H1366">
        <v>91</v>
      </c>
      <c r="I1366" s="5">
        <v>125.07499891250001</v>
      </c>
      <c r="J1366" s="5">
        <v>1.3744505375</v>
      </c>
      <c r="K1366">
        <v>3760</v>
      </c>
      <c r="L1366" s="15">
        <v>2.4202127659574503E-2</v>
      </c>
      <c r="M1366" s="13">
        <v>1.26037234042553</v>
      </c>
      <c r="N1366" s="15">
        <v>0</v>
      </c>
      <c r="O1366" s="5">
        <v>0</v>
      </c>
      <c r="P1366" s="5">
        <v>0</v>
      </c>
      <c r="Q1366" s="5">
        <f t="shared" si="237"/>
        <v>125.07499891250001</v>
      </c>
      <c r="R1366" s="5">
        <f t="shared" si="238"/>
        <v>-125.07499891250001</v>
      </c>
      <c r="S1366" s="15">
        <f t="shared" si="239"/>
        <v>-1</v>
      </c>
      <c r="T1366">
        <v>0</v>
      </c>
      <c r="U1366" s="5" t="str">
        <f t="shared" si="240"/>
        <v>NA</v>
      </c>
      <c r="V1366" s="15">
        <f t="shared" si="241"/>
        <v>0</v>
      </c>
      <c r="W1366" s="15">
        <f t="shared" si="242"/>
        <v>0</v>
      </c>
      <c r="X1366" s="5">
        <f t="shared" si="243"/>
        <v>0</v>
      </c>
      <c r="Y1366" s="5">
        <f t="shared" si="244"/>
        <v>112.56749902125001</v>
      </c>
      <c r="Z1366" s="5">
        <f t="shared" si="245"/>
        <v>-131.32874885812501</v>
      </c>
      <c r="AA1366" s="5">
        <f t="shared" si="246"/>
        <v>12.507499891249992</v>
      </c>
      <c r="AB1366" s="5">
        <f t="shared" si="247"/>
        <v>6.2537499456250032</v>
      </c>
    </row>
    <row r="1367" spans="1:28" x14ac:dyDescent="0.55000000000000004">
      <c r="A1367" s="3" t="s">
        <v>53</v>
      </c>
      <c r="B1367" s="3" t="s">
        <v>410</v>
      </c>
      <c r="C1367" t="s">
        <v>47</v>
      </c>
      <c r="D1367" s="3" t="s">
        <v>57</v>
      </c>
      <c r="E1367" s="3" t="s">
        <v>309</v>
      </c>
      <c r="F1367" s="3" t="s">
        <v>60</v>
      </c>
      <c r="G1367" s="5">
        <v>2.5</v>
      </c>
      <c r="H1367">
        <v>188</v>
      </c>
      <c r="I1367" s="5">
        <v>186.08749950000001</v>
      </c>
      <c r="J1367" s="5">
        <v>0.98982712500000003</v>
      </c>
      <c r="K1367">
        <v>2950</v>
      </c>
      <c r="L1367" s="15">
        <v>6.3728813559322001E-2</v>
      </c>
      <c r="M1367" s="13">
        <v>2.5265762711864399</v>
      </c>
      <c r="N1367" s="15">
        <v>0</v>
      </c>
      <c r="O1367" s="5">
        <v>0</v>
      </c>
      <c r="P1367" s="5">
        <v>0</v>
      </c>
      <c r="Q1367" s="5">
        <f t="shared" si="237"/>
        <v>186.08749950000001</v>
      </c>
      <c r="R1367" s="5">
        <f t="shared" si="238"/>
        <v>-186.08749950000001</v>
      </c>
      <c r="S1367" s="15">
        <f t="shared" si="239"/>
        <v>-1</v>
      </c>
      <c r="T1367">
        <v>0</v>
      </c>
      <c r="U1367" s="5" t="str">
        <f t="shared" si="240"/>
        <v>NA</v>
      </c>
      <c r="V1367" s="15">
        <f t="shared" si="241"/>
        <v>0</v>
      </c>
      <c r="W1367" s="15">
        <f t="shared" si="242"/>
        <v>0</v>
      </c>
      <c r="X1367" s="5">
        <f t="shared" si="243"/>
        <v>0</v>
      </c>
      <c r="Y1367" s="5">
        <f t="shared" si="244"/>
        <v>167.47874955</v>
      </c>
      <c r="Z1367" s="5">
        <f t="shared" si="245"/>
        <v>-195.39187447500001</v>
      </c>
      <c r="AA1367" s="5">
        <f t="shared" si="246"/>
        <v>18.608749950000004</v>
      </c>
      <c r="AB1367" s="5">
        <f t="shared" si="247"/>
        <v>9.3043749750000018</v>
      </c>
    </row>
    <row r="1368" spans="1:28" x14ac:dyDescent="0.55000000000000004">
      <c r="A1368" s="3" t="s">
        <v>53</v>
      </c>
      <c r="B1368" s="3" t="s">
        <v>511</v>
      </c>
      <c r="C1368" t="s">
        <v>47</v>
      </c>
      <c r="D1368" s="3" t="s">
        <v>57</v>
      </c>
      <c r="E1368" s="3" t="s">
        <v>309</v>
      </c>
      <c r="F1368" s="3" t="s">
        <v>60</v>
      </c>
      <c r="G1368" s="5">
        <v>2.5</v>
      </c>
      <c r="H1368">
        <v>224</v>
      </c>
      <c r="I1368" s="5">
        <v>457.42499880000003</v>
      </c>
      <c r="J1368" s="5">
        <v>2.0420758875000002</v>
      </c>
      <c r="K1368">
        <v>26959</v>
      </c>
      <c r="L1368" s="15">
        <v>8.3089135353685215E-3</v>
      </c>
      <c r="M1368" s="13">
        <v>1.80852034571015</v>
      </c>
      <c r="N1368" s="15">
        <v>0</v>
      </c>
      <c r="O1368" s="5">
        <v>0</v>
      </c>
      <c r="P1368" s="5">
        <v>0</v>
      </c>
      <c r="Q1368" s="5">
        <f t="shared" si="237"/>
        <v>457.42499880000003</v>
      </c>
      <c r="R1368" s="5">
        <f t="shared" si="238"/>
        <v>-457.42499880000003</v>
      </c>
      <c r="S1368" s="15">
        <f t="shared" si="239"/>
        <v>-1</v>
      </c>
      <c r="T1368">
        <v>0</v>
      </c>
      <c r="U1368" s="5" t="str">
        <f t="shared" si="240"/>
        <v>NA</v>
      </c>
      <c r="V1368" s="15">
        <f t="shared" si="241"/>
        <v>0</v>
      </c>
      <c r="W1368" s="15">
        <f t="shared" si="242"/>
        <v>0</v>
      </c>
      <c r="X1368" s="5">
        <f t="shared" si="243"/>
        <v>0</v>
      </c>
      <c r="Y1368" s="5">
        <f t="shared" si="244"/>
        <v>411.68249892000006</v>
      </c>
      <c r="Z1368" s="5">
        <f t="shared" si="245"/>
        <v>-480.29624874000007</v>
      </c>
      <c r="AA1368" s="5">
        <f t="shared" si="246"/>
        <v>45.742499879999968</v>
      </c>
      <c r="AB1368" s="5">
        <f t="shared" si="247"/>
        <v>22.871249940000041</v>
      </c>
    </row>
    <row r="1369" spans="1:28" x14ac:dyDescent="0.55000000000000004">
      <c r="A1369" s="3" t="s">
        <v>72</v>
      </c>
      <c r="B1369" s="3" t="s">
        <v>2481</v>
      </c>
      <c r="C1369" t="s">
        <v>47</v>
      </c>
      <c r="D1369" s="3" t="s">
        <v>32</v>
      </c>
      <c r="E1369" s="3" t="s">
        <v>752</v>
      </c>
      <c r="F1369" s="3" t="s">
        <v>77</v>
      </c>
      <c r="G1369" s="5">
        <v>2.5</v>
      </c>
      <c r="H1369">
        <v>2</v>
      </c>
      <c r="I1369" s="5">
        <v>1.4624999999999999</v>
      </c>
      <c r="J1369" s="5">
        <v>0.73124999999999996</v>
      </c>
      <c r="K1369">
        <v>9</v>
      </c>
      <c r="L1369" s="15">
        <v>0.22222222222222199</v>
      </c>
      <c r="M1369" s="13">
        <v>1</v>
      </c>
      <c r="N1369" s="15">
        <v>0</v>
      </c>
      <c r="O1369" s="5">
        <v>0</v>
      </c>
      <c r="P1369" s="5">
        <v>0</v>
      </c>
      <c r="Q1369" s="5">
        <f t="shared" si="237"/>
        <v>1.4624999999999999</v>
      </c>
      <c r="R1369" s="5">
        <f t="shared" si="238"/>
        <v>-1.4624999999999999</v>
      </c>
      <c r="S1369" s="15">
        <f t="shared" si="239"/>
        <v>-1</v>
      </c>
      <c r="T1369">
        <v>0</v>
      </c>
      <c r="U1369" s="5" t="str">
        <f t="shared" si="240"/>
        <v>NA</v>
      </c>
      <c r="V1369" s="15">
        <f t="shared" si="241"/>
        <v>0</v>
      </c>
      <c r="W1369" s="15">
        <f t="shared" si="242"/>
        <v>0</v>
      </c>
      <c r="X1369" s="5">
        <f t="shared" si="243"/>
        <v>0</v>
      </c>
      <c r="Y1369" s="5">
        <f t="shared" si="244"/>
        <v>1.3162499999999999</v>
      </c>
      <c r="Z1369" s="5">
        <f t="shared" si="245"/>
        <v>-1.535625</v>
      </c>
      <c r="AA1369" s="5">
        <f t="shared" si="246"/>
        <v>0.14624999999999999</v>
      </c>
      <c r="AB1369" s="5">
        <f t="shared" si="247"/>
        <v>7.3125000000000107E-2</v>
      </c>
    </row>
    <row r="1370" spans="1:28" x14ac:dyDescent="0.55000000000000004">
      <c r="A1370" s="3" t="s">
        <v>72</v>
      </c>
      <c r="B1370" s="3" t="s">
        <v>255</v>
      </c>
      <c r="C1370" t="s">
        <v>47</v>
      </c>
      <c r="D1370" s="3" t="s">
        <v>144</v>
      </c>
      <c r="E1370" s="3" t="s">
        <v>309</v>
      </c>
      <c r="F1370" s="3" t="s">
        <v>77</v>
      </c>
      <c r="G1370" s="5">
        <v>2.5</v>
      </c>
      <c r="H1370">
        <v>383</v>
      </c>
      <c r="I1370" s="5">
        <v>1152.0624967250001</v>
      </c>
      <c r="J1370" s="5">
        <v>3.0079960750000003</v>
      </c>
      <c r="K1370">
        <v>6780</v>
      </c>
      <c r="L1370" s="15">
        <v>5.6489675516224198E-2</v>
      </c>
      <c r="M1370" s="13">
        <v>1.8627241887905599</v>
      </c>
      <c r="N1370" s="15">
        <v>0</v>
      </c>
      <c r="O1370" s="5">
        <v>0</v>
      </c>
      <c r="P1370" s="5">
        <v>0</v>
      </c>
      <c r="Q1370" s="5">
        <f t="shared" si="237"/>
        <v>1152.0624967250001</v>
      </c>
      <c r="R1370" s="5">
        <f t="shared" si="238"/>
        <v>-1152.0624967250001</v>
      </c>
      <c r="S1370" s="15">
        <f t="shared" si="239"/>
        <v>-1</v>
      </c>
      <c r="T1370">
        <v>0</v>
      </c>
      <c r="U1370" s="5" t="str">
        <f t="shared" si="240"/>
        <v>NA</v>
      </c>
      <c r="V1370" s="15">
        <f t="shared" si="241"/>
        <v>0</v>
      </c>
      <c r="W1370" s="15">
        <f t="shared" si="242"/>
        <v>0</v>
      </c>
      <c r="X1370" s="5">
        <f t="shared" si="243"/>
        <v>0</v>
      </c>
      <c r="Y1370" s="5">
        <f t="shared" si="244"/>
        <v>1036.8562470525001</v>
      </c>
      <c r="Z1370" s="5">
        <f t="shared" si="245"/>
        <v>-1209.6656215612502</v>
      </c>
      <c r="AA1370" s="5">
        <f t="shared" si="246"/>
        <v>115.20624967250001</v>
      </c>
      <c r="AB1370" s="5">
        <f t="shared" si="247"/>
        <v>57.603124836250117</v>
      </c>
    </row>
    <row r="1371" spans="1:28" x14ac:dyDescent="0.55000000000000004">
      <c r="A1371" s="3" t="s">
        <v>72</v>
      </c>
      <c r="B1371" s="3" t="s">
        <v>169</v>
      </c>
      <c r="C1371" t="s">
        <v>47</v>
      </c>
      <c r="D1371" s="3" t="s">
        <v>32</v>
      </c>
      <c r="E1371" s="3" t="s">
        <v>170</v>
      </c>
      <c r="F1371" s="3" t="s">
        <v>77</v>
      </c>
      <c r="G1371" s="5">
        <v>2.5</v>
      </c>
      <c r="H1371">
        <v>488</v>
      </c>
      <c r="I1371" s="5">
        <v>1243.7499961999999</v>
      </c>
      <c r="J1371" s="5">
        <v>2.548668025</v>
      </c>
      <c r="K1371">
        <v>24166</v>
      </c>
      <c r="L1371" s="15">
        <v>2.0193660514772799E-2</v>
      </c>
      <c r="M1371" s="13">
        <v>4.5077832491930803</v>
      </c>
      <c r="N1371" s="15">
        <v>0</v>
      </c>
      <c r="O1371" s="5">
        <v>0</v>
      </c>
      <c r="P1371" s="5">
        <v>0</v>
      </c>
      <c r="Q1371" s="5">
        <f t="shared" si="237"/>
        <v>1243.7499961999999</v>
      </c>
      <c r="R1371" s="5">
        <f t="shared" si="238"/>
        <v>-1243.7499961999999</v>
      </c>
      <c r="S1371" s="15">
        <f t="shared" si="239"/>
        <v>-1</v>
      </c>
      <c r="T1371">
        <v>0</v>
      </c>
      <c r="U1371" s="5" t="str">
        <f t="shared" si="240"/>
        <v>NA</v>
      </c>
      <c r="V1371" s="15">
        <f t="shared" si="241"/>
        <v>0</v>
      </c>
      <c r="W1371" s="15">
        <f t="shared" si="242"/>
        <v>0</v>
      </c>
      <c r="X1371" s="5">
        <f t="shared" si="243"/>
        <v>0</v>
      </c>
      <c r="Y1371" s="5">
        <f t="shared" si="244"/>
        <v>1119.37499658</v>
      </c>
      <c r="Z1371" s="5">
        <f t="shared" si="245"/>
        <v>-1305.9374960099999</v>
      </c>
      <c r="AA1371" s="5">
        <f t="shared" si="246"/>
        <v>124.37499961999993</v>
      </c>
      <c r="AB1371" s="5">
        <f t="shared" si="247"/>
        <v>62.187499809999963</v>
      </c>
    </row>
    <row r="1372" spans="1:28" x14ac:dyDescent="0.55000000000000004">
      <c r="A1372" s="3" t="s">
        <v>63</v>
      </c>
      <c r="B1372" s="3" t="s">
        <v>2485</v>
      </c>
      <c r="C1372" t="s">
        <v>66</v>
      </c>
      <c r="D1372" s="3" t="s">
        <v>36</v>
      </c>
      <c r="E1372" s="3" t="s">
        <v>36</v>
      </c>
      <c r="F1372" s="3" t="s">
        <v>67</v>
      </c>
      <c r="G1372" s="5">
        <v>2.5</v>
      </c>
      <c r="H1372">
        <v>19</v>
      </c>
      <c r="I1372" s="5">
        <v>48.79999995</v>
      </c>
      <c r="J1372" s="5">
        <v>2.56842105</v>
      </c>
      <c r="K1372">
        <v>3225</v>
      </c>
      <c r="L1372" s="15">
        <v>5.8914728682170504E-3</v>
      </c>
      <c r="M1372" s="13">
        <v>1.5601550387596901</v>
      </c>
      <c r="N1372" s="15">
        <v>0</v>
      </c>
      <c r="O1372" s="5">
        <v>0</v>
      </c>
      <c r="P1372" s="5">
        <v>0</v>
      </c>
      <c r="Q1372" s="5">
        <f t="shared" si="237"/>
        <v>48.79999995</v>
      </c>
      <c r="R1372" s="5">
        <f t="shared" si="238"/>
        <v>-48.79999995</v>
      </c>
      <c r="S1372" s="15">
        <f t="shared" si="239"/>
        <v>-1</v>
      </c>
      <c r="T1372">
        <v>0</v>
      </c>
      <c r="U1372" s="5" t="str">
        <f t="shared" si="240"/>
        <v>NA</v>
      </c>
      <c r="V1372" s="15">
        <f t="shared" si="241"/>
        <v>0</v>
      </c>
      <c r="W1372" s="15">
        <f t="shared" si="242"/>
        <v>0</v>
      </c>
      <c r="X1372" s="5">
        <f t="shared" si="243"/>
        <v>0</v>
      </c>
      <c r="Y1372" s="5">
        <f t="shared" si="244"/>
        <v>43.919999955000002</v>
      </c>
      <c r="Z1372" s="5">
        <f t="shared" si="245"/>
        <v>-51.239999947500003</v>
      </c>
      <c r="AA1372" s="5">
        <f t="shared" si="246"/>
        <v>4.8799999949999986</v>
      </c>
      <c r="AB1372" s="5">
        <f t="shared" si="247"/>
        <v>2.4399999975000028</v>
      </c>
    </row>
    <row r="1373" spans="1:28" x14ac:dyDescent="0.55000000000000004">
      <c r="A1373" s="3" t="s">
        <v>79</v>
      </c>
      <c r="B1373" s="3" t="s">
        <v>539</v>
      </c>
      <c r="C1373" t="s">
        <v>31</v>
      </c>
      <c r="D1373" s="3" t="s">
        <v>36</v>
      </c>
      <c r="E1373" s="3" t="s">
        <v>36</v>
      </c>
      <c r="F1373" s="3" t="s">
        <v>77</v>
      </c>
      <c r="G1373" s="5">
        <v>2.6375000000000002</v>
      </c>
      <c r="H1373">
        <v>13</v>
      </c>
      <c r="I1373" s="5">
        <v>15.6</v>
      </c>
      <c r="J1373" s="5">
        <v>1.2</v>
      </c>
      <c r="K1373">
        <v>22032</v>
      </c>
      <c r="L1373" s="15">
        <v>5.9005083514887405E-4</v>
      </c>
      <c r="M1373" s="13">
        <v>1.92697893972404</v>
      </c>
      <c r="N1373" s="15">
        <v>0</v>
      </c>
      <c r="O1373" s="5">
        <v>0</v>
      </c>
      <c r="P1373" s="5">
        <v>0</v>
      </c>
      <c r="Q1373" s="5">
        <f t="shared" si="237"/>
        <v>15.6</v>
      </c>
      <c r="R1373" s="5">
        <f t="shared" si="238"/>
        <v>-15.6</v>
      </c>
      <c r="S1373" s="15">
        <f t="shared" si="239"/>
        <v>-1</v>
      </c>
      <c r="T1373">
        <v>0</v>
      </c>
      <c r="U1373" s="5" t="str">
        <f t="shared" si="240"/>
        <v>NA</v>
      </c>
      <c r="V1373" s="15">
        <f t="shared" si="241"/>
        <v>0</v>
      </c>
      <c r="W1373" s="15">
        <f t="shared" si="242"/>
        <v>0</v>
      </c>
      <c r="X1373" s="5">
        <f t="shared" si="243"/>
        <v>0</v>
      </c>
      <c r="Y1373" s="5">
        <f t="shared" si="244"/>
        <v>14.04</v>
      </c>
      <c r="Z1373" s="5">
        <f t="shared" si="245"/>
        <v>-16.38</v>
      </c>
      <c r="AA1373" s="5">
        <f t="shared" si="246"/>
        <v>1.5600000000000005</v>
      </c>
      <c r="AB1373" s="5">
        <f t="shared" si="247"/>
        <v>0.77999999999999936</v>
      </c>
    </row>
    <row r="1374" spans="1:28" x14ac:dyDescent="0.55000000000000004">
      <c r="A1374" s="3" t="s">
        <v>79</v>
      </c>
      <c r="B1374" s="3" t="s">
        <v>2488</v>
      </c>
      <c r="C1374" t="s">
        <v>31</v>
      </c>
      <c r="D1374" s="3" t="s">
        <v>36</v>
      </c>
      <c r="E1374" s="3" t="s">
        <v>36</v>
      </c>
      <c r="F1374" s="3" t="s">
        <v>67</v>
      </c>
      <c r="G1374" s="5">
        <v>2.75</v>
      </c>
      <c r="H1374">
        <v>2</v>
      </c>
      <c r="I1374" s="5">
        <v>2.7625000000000002</v>
      </c>
      <c r="J1374" s="5">
        <v>1.3812500000000001</v>
      </c>
      <c r="K1374">
        <v>446</v>
      </c>
      <c r="L1374" s="15">
        <v>4.4843049327354303E-3</v>
      </c>
      <c r="M1374" s="13">
        <v>1.7</v>
      </c>
      <c r="N1374" s="15">
        <v>0</v>
      </c>
      <c r="O1374" s="5">
        <v>0</v>
      </c>
      <c r="P1374" s="5">
        <v>0</v>
      </c>
      <c r="Q1374" s="5">
        <f t="shared" si="237"/>
        <v>2.7625000000000002</v>
      </c>
      <c r="R1374" s="5">
        <f t="shared" si="238"/>
        <v>-2.7625000000000002</v>
      </c>
      <c r="S1374" s="15">
        <f t="shared" si="239"/>
        <v>-1</v>
      </c>
      <c r="T1374">
        <v>0</v>
      </c>
      <c r="U1374" s="5" t="str">
        <f t="shared" si="240"/>
        <v>NA</v>
      </c>
      <c r="V1374" s="15">
        <f t="shared" si="241"/>
        <v>0</v>
      </c>
      <c r="W1374" s="15">
        <f t="shared" si="242"/>
        <v>0</v>
      </c>
      <c r="X1374" s="5">
        <f t="shared" si="243"/>
        <v>0</v>
      </c>
      <c r="Y1374" s="5">
        <f t="shared" si="244"/>
        <v>2.4862500000000001</v>
      </c>
      <c r="Z1374" s="5">
        <f t="shared" si="245"/>
        <v>-2.9006250000000002</v>
      </c>
      <c r="AA1374" s="5">
        <f t="shared" si="246"/>
        <v>0.27625000000000011</v>
      </c>
      <c r="AB1374" s="5">
        <f t="shared" si="247"/>
        <v>0.13812500000000005</v>
      </c>
    </row>
    <row r="1375" spans="1:28" x14ac:dyDescent="0.55000000000000004">
      <c r="A1375" s="3" t="s">
        <v>79</v>
      </c>
      <c r="B1375" s="3" t="s">
        <v>2490</v>
      </c>
      <c r="C1375" t="s">
        <v>31</v>
      </c>
      <c r="D1375" s="3" t="s">
        <v>36</v>
      </c>
      <c r="E1375" s="3" t="s">
        <v>36</v>
      </c>
      <c r="F1375" s="3" t="s">
        <v>67</v>
      </c>
      <c r="G1375" s="5">
        <v>2.75</v>
      </c>
      <c r="H1375">
        <v>35</v>
      </c>
      <c r="I1375" s="5">
        <v>92.149999812499999</v>
      </c>
      <c r="J1375" s="5">
        <v>2.6328571374999998</v>
      </c>
      <c r="K1375">
        <v>7089</v>
      </c>
      <c r="L1375" s="15">
        <v>4.9372266892368502E-3</v>
      </c>
      <c r="M1375" s="13">
        <v>1.0636902242911599</v>
      </c>
      <c r="N1375" s="15">
        <v>0</v>
      </c>
      <c r="O1375" s="5">
        <v>0</v>
      </c>
      <c r="P1375" s="5">
        <v>0</v>
      </c>
      <c r="Q1375" s="5">
        <f t="shared" si="237"/>
        <v>92.149999812499999</v>
      </c>
      <c r="R1375" s="5">
        <f t="shared" si="238"/>
        <v>-92.149999812499999</v>
      </c>
      <c r="S1375" s="15">
        <f t="shared" si="239"/>
        <v>-1</v>
      </c>
      <c r="T1375">
        <v>0</v>
      </c>
      <c r="U1375" s="5" t="str">
        <f t="shared" si="240"/>
        <v>NA</v>
      </c>
      <c r="V1375" s="15">
        <f t="shared" si="241"/>
        <v>0</v>
      </c>
      <c r="W1375" s="15">
        <f t="shared" si="242"/>
        <v>0</v>
      </c>
      <c r="X1375" s="5">
        <f t="shared" si="243"/>
        <v>0</v>
      </c>
      <c r="Y1375" s="5">
        <f t="shared" si="244"/>
        <v>82.934999831249996</v>
      </c>
      <c r="Z1375" s="5">
        <f t="shared" si="245"/>
        <v>-96.757499803125</v>
      </c>
      <c r="AA1375" s="5">
        <f t="shared" si="246"/>
        <v>9.2149999812500027</v>
      </c>
      <c r="AB1375" s="5">
        <f t="shared" si="247"/>
        <v>4.6074999906250014</v>
      </c>
    </row>
    <row r="1376" spans="1:28" x14ac:dyDescent="0.55000000000000004">
      <c r="A1376" s="3" t="s">
        <v>72</v>
      </c>
      <c r="B1376" s="3" t="s">
        <v>499</v>
      </c>
      <c r="C1376" t="s">
        <v>47</v>
      </c>
      <c r="D1376" s="3" t="s">
        <v>144</v>
      </c>
      <c r="E1376" s="3" t="s">
        <v>49</v>
      </c>
      <c r="F1376" s="3" t="s">
        <v>456</v>
      </c>
      <c r="G1376" s="5">
        <v>2.9375</v>
      </c>
      <c r="H1376">
        <v>629</v>
      </c>
      <c r="I1376" s="5">
        <v>1070.6374977375001</v>
      </c>
      <c r="J1376" s="5">
        <v>1.7021263875000001</v>
      </c>
      <c r="K1376">
        <v>15026</v>
      </c>
      <c r="L1376" s="15">
        <v>4.1860774657260701E-2</v>
      </c>
      <c r="M1376" s="13">
        <v>1.7975176360974301</v>
      </c>
      <c r="N1376" s="15">
        <v>0</v>
      </c>
      <c r="O1376" s="5">
        <v>0</v>
      </c>
      <c r="P1376" s="5">
        <v>0</v>
      </c>
      <c r="Q1376" s="5">
        <f t="shared" si="237"/>
        <v>1070.6374977375001</v>
      </c>
      <c r="R1376" s="5">
        <f t="shared" si="238"/>
        <v>-1070.6374977375001</v>
      </c>
      <c r="S1376" s="15">
        <f t="shared" si="239"/>
        <v>-1</v>
      </c>
      <c r="T1376">
        <v>0</v>
      </c>
      <c r="U1376" s="5" t="str">
        <f t="shared" si="240"/>
        <v>NA</v>
      </c>
      <c r="V1376" s="15">
        <f t="shared" si="241"/>
        <v>0</v>
      </c>
      <c r="W1376" s="15">
        <f t="shared" si="242"/>
        <v>0</v>
      </c>
      <c r="X1376" s="5">
        <f t="shared" si="243"/>
        <v>0</v>
      </c>
      <c r="Y1376" s="5">
        <f t="shared" si="244"/>
        <v>963.57374796375007</v>
      </c>
      <c r="Z1376" s="5">
        <f t="shared" si="245"/>
        <v>-1124.1693726243752</v>
      </c>
      <c r="AA1376" s="5">
        <f t="shared" si="246"/>
        <v>107.06374977375003</v>
      </c>
      <c r="AB1376" s="5">
        <f t="shared" si="247"/>
        <v>53.53187488687513</v>
      </c>
    </row>
    <row r="1377" spans="1:28" x14ac:dyDescent="0.55000000000000004">
      <c r="A1377" s="3" t="s">
        <v>63</v>
      </c>
      <c r="B1377" s="3" t="s">
        <v>613</v>
      </c>
      <c r="C1377" t="s">
        <v>31</v>
      </c>
      <c r="D1377" s="3" t="s">
        <v>36</v>
      </c>
      <c r="E1377" s="3" t="s">
        <v>36</v>
      </c>
      <c r="F1377" s="3" t="s">
        <v>67</v>
      </c>
      <c r="G1377" s="5">
        <v>3.125</v>
      </c>
      <c r="H1377">
        <v>12</v>
      </c>
      <c r="I1377" s="5">
        <v>4.8375000000000004</v>
      </c>
      <c r="J1377" s="5">
        <v>0.40312500000000001</v>
      </c>
      <c r="K1377">
        <v>16044</v>
      </c>
      <c r="L1377" s="15">
        <v>7.4794315632012009E-4</v>
      </c>
      <c r="M1377" s="13">
        <v>2.52756793817003</v>
      </c>
      <c r="N1377" s="15">
        <v>0</v>
      </c>
      <c r="O1377" s="5">
        <v>0</v>
      </c>
      <c r="P1377" s="5">
        <v>0</v>
      </c>
      <c r="Q1377" s="5">
        <f t="shared" si="237"/>
        <v>4.8375000000000004</v>
      </c>
      <c r="R1377" s="5">
        <f t="shared" si="238"/>
        <v>-4.8375000000000004</v>
      </c>
      <c r="S1377" s="15">
        <f t="shared" si="239"/>
        <v>-1</v>
      </c>
      <c r="T1377">
        <v>0</v>
      </c>
      <c r="U1377" s="5" t="str">
        <f t="shared" si="240"/>
        <v>NA</v>
      </c>
      <c r="V1377" s="15">
        <f t="shared" si="241"/>
        <v>0</v>
      </c>
      <c r="W1377" s="15">
        <f t="shared" si="242"/>
        <v>0</v>
      </c>
      <c r="X1377" s="5">
        <f t="shared" si="243"/>
        <v>0</v>
      </c>
      <c r="Y1377" s="5">
        <f t="shared" si="244"/>
        <v>4.3537500000000007</v>
      </c>
      <c r="Z1377" s="5">
        <f t="shared" si="245"/>
        <v>-5.0793750000000006</v>
      </c>
      <c r="AA1377" s="5">
        <f t="shared" si="246"/>
        <v>0.48374999999999968</v>
      </c>
      <c r="AB1377" s="5">
        <f t="shared" si="247"/>
        <v>0.24187500000000028</v>
      </c>
    </row>
    <row r="1378" spans="1:28" x14ac:dyDescent="0.55000000000000004">
      <c r="A1378" s="3" t="s">
        <v>63</v>
      </c>
      <c r="B1378" s="3" t="s">
        <v>1974</v>
      </c>
      <c r="C1378" t="s">
        <v>31</v>
      </c>
      <c r="D1378" s="3" t="s">
        <v>36</v>
      </c>
      <c r="E1378" s="3" t="s">
        <v>36</v>
      </c>
      <c r="F1378" s="3" t="s">
        <v>67</v>
      </c>
      <c r="G1378" s="5">
        <v>3.125</v>
      </c>
      <c r="H1378">
        <v>9</v>
      </c>
      <c r="I1378" s="5">
        <v>6.0499999125000006</v>
      </c>
      <c r="J1378" s="5">
        <v>0.67222221250000003</v>
      </c>
      <c r="K1378">
        <v>962</v>
      </c>
      <c r="L1378" s="15">
        <v>9.3555093555093612E-3</v>
      </c>
      <c r="M1378" s="13">
        <v>1.89740124740125</v>
      </c>
      <c r="N1378" s="15">
        <v>0</v>
      </c>
      <c r="O1378" s="5">
        <v>0</v>
      </c>
      <c r="P1378" s="5">
        <v>0</v>
      </c>
      <c r="Q1378" s="5">
        <f t="shared" si="237"/>
        <v>6.0499999125000006</v>
      </c>
      <c r="R1378" s="5">
        <f t="shared" si="238"/>
        <v>-6.0499999125000006</v>
      </c>
      <c r="S1378" s="15">
        <f t="shared" si="239"/>
        <v>-1</v>
      </c>
      <c r="T1378">
        <v>0</v>
      </c>
      <c r="U1378" s="5" t="str">
        <f t="shared" si="240"/>
        <v>NA</v>
      </c>
      <c r="V1378" s="15">
        <f t="shared" si="241"/>
        <v>0</v>
      </c>
      <c r="W1378" s="15">
        <f t="shared" si="242"/>
        <v>0</v>
      </c>
      <c r="X1378" s="5">
        <f t="shared" si="243"/>
        <v>0</v>
      </c>
      <c r="Y1378" s="5">
        <f t="shared" si="244"/>
        <v>5.4449999212500009</v>
      </c>
      <c r="Z1378" s="5">
        <f t="shared" si="245"/>
        <v>-6.3524999081250009</v>
      </c>
      <c r="AA1378" s="5">
        <f t="shared" si="246"/>
        <v>0.6049999912499997</v>
      </c>
      <c r="AB1378" s="5">
        <f t="shared" si="247"/>
        <v>0.3024999956250003</v>
      </c>
    </row>
    <row r="1379" spans="1:28" x14ac:dyDescent="0.55000000000000004">
      <c r="A1379" s="3" t="s">
        <v>79</v>
      </c>
      <c r="B1379" s="3" t="s">
        <v>352</v>
      </c>
      <c r="C1379" t="s">
        <v>66</v>
      </c>
      <c r="D1379" s="3" t="s">
        <v>36</v>
      </c>
      <c r="E1379" s="3" t="s">
        <v>36</v>
      </c>
      <c r="F1379" s="3" t="s">
        <v>82</v>
      </c>
      <c r="G1379" s="5">
        <v>3.1375000000000002</v>
      </c>
      <c r="H1379">
        <v>3</v>
      </c>
      <c r="I1379" s="5">
        <v>1.875</v>
      </c>
      <c r="J1379" s="5">
        <v>0.625</v>
      </c>
      <c r="K1379">
        <v>100</v>
      </c>
      <c r="L1379" s="15">
        <v>0.03</v>
      </c>
      <c r="M1379" s="13">
        <v>2.93</v>
      </c>
      <c r="N1379" s="15">
        <v>0</v>
      </c>
      <c r="O1379" s="5">
        <v>0</v>
      </c>
      <c r="P1379" s="5">
        <v>0</v>
      </c>
      <c r="Q1379" s="5">
        <f t="shared" si="237"/>
        <v>1.875</v>
      </c>
      <c r="R1379" s="5">
        <f t="shared" si="238"/>
        <v>-1.875</v>
      </c>
      <c r="S1379" s="15">
        <f t="shared" si="239"/>
        <v>-1</v>
      </c>
      <c r="T1379">
        <v>0</v>
      </c>
      <c r="U1379" s="5" t="str">
        <f t="shared" si="240"/>
        <v>NA</v>
      </c>
      <c r="V1379" s="15">
        <f t="shared" si="241"/>
        <v>0</v>
      </c>
      <c r="W1379" s="15">
        <f t="shared" si="242"/>
        <v>0</v>
      </c>
      <c r="X1379" s="5">
        <f t="shared" si="243"/>
        <v>0</v>
      </c>
      <c r="Y1379" s="5">
        <f t="shared" si="244"/>
        <v>1.6875</v>
      </c>
      <c r="Z1379" s="5">
        <f t="shared" si="245"/>
        <v>-1.96875</v>
      </c>
      <c r="AA1379" s="5">
        <f t="shared" si="246"/>
        <v>0.1875</v>
      </c>
      <c r="AB1379" s="5">
        <f t="shared" si="247"/>
        <v>9.375E-2</v>
      </c>
    </row>
    <row r="1380" spans="1:28" x14ac:dyDescent="0.55000000000000004">
      <c r="A1380" s="3" t="s">
        <v>79</v>
      </c>
      <c r="B1380" s="3" t="s">
        <v>191</v>
      </c>
      <c r="C1380" t="s">
        <v>66</v>
      </c>
      <c r="D1380" s="3" t="s">
        <v>36</v>
      </c>
      <c r="E1380" s="3" t="s">
        <v>36</v>
      </c>
      <c r="F1380" s="3" t="s">
        <v>82</v>
      </c>
      <c r="G1380" s="5">
        <v>3.1375000000000002</v>
      </c>
      <c r="H1380">
        <v>3</v>
      </c>
      <c r="I1380" s="5">
        <v>2.4375</v>
      </c>
      <c r="J1380" s="5">
        <v>0.8125</v>
      </c>
      <c r="K1380">
        <v>111</v>
      </c>
      <c r="L1380" s="15">
        <v>2.7027027027027001E-2</v>
      </c>
      <c r="M1380" s="13">
        <v>1.64684684684685</v>
      </c>
      <c r="N1380" s="15">
        <v>0</v>
      </c>
      <c r="O1380" s="5">
        <v>0</v>
      </c>
      <c r="P1380" s="5">
        <v>0</v>
      </c>
      <c r="Q1380" s="5">
        <f t="shared" si="237"/>
        <v>2.4375</v>
      </c>
      <c r="R1380" s="5">
        <f t="shared" si="238"/>
        <v>-2.4375</v>
      </c>
      <c r="S1380" s="15">
        <f t="shared" si="239"/>
        <v>-1</v>
      </c>
      <c r="T1380">
        <v>0</v>
      </c>
      <c r="U1380" s="5" t="str">
        <f t="shared" si="240"/>
        <v>NA</v>
      </c>
      <c r="V1380" s="15">
        <f t="shared" si="241"/>
        <v>0</v>
      </c>
      <c r="W1380" s="15">
        <f t="shared" si="242"/>
        <v>0</v>
      </c>
      <c r="X1380" s="5">
        <f t="shared" si="243"/>
        <v>0</v>
      </c>
      <c r="Y1380" s="5">
        <f t="shared" si="244"/>
        <v>2.1937500000000001</v>
      </c>
      <c r="Z1380" s="5">
        <f t="shared" si="245"/>
        <v>-2.5593750000000002</v>
      </c>
      <c r="AA1380" s="5">
        <f t="shared" si="246"/>
        <v>0.24374999999999991</v>
      </c>
      <c r="AB1380" s="5">
        <f t="shared" si="247"/>
        <v>0.12187500000000018</v>
      </c>
    </row>
    <row r="1381" spans="1:28" x14ac:dyDescent="0.55000000000000004">
      <c r="A1381" s="3" t="s">
        <v>79</v>
      </c>
      <c r="B1381" s="3" t="s">
        <v>319</v>
      </c>
      <c r="C1381" t="s">
        <v>66</v>
      </c>
      <c r="D1381" s="3" t="s">
        <v>36</v>
      </c>
      <c r="E1381" s="3" t="s">
        <v>36</v>
      </c>
      <c r="F1381" s="3" t="s">
        <v>82</v>
      </c>
      <c r="G1381" s="5">
        <v>3.1375000000000002</v>
      </c>
      <c r="H1381">
        <v>20</v>
      </c>
      <c r="I1381" s="5">
        <v>13.475</v>
      </c>
      <c r="J1381" s="5">
        <v>0.67374999999999996</v>
      </c>
      <c r="K1381">
        <v>698</v>
      </c>
      <c r="L1381" s="15">
        <v>2.8653295128939802E-2</v>
      </c>
      <c r="M1381" s="13">
        <v>1.1468481375358199</v>
      </c>
      <c r="N1381" s="15">
        <v>0</v>
      </c>
      <c r="O1381" s="5">
        <v>0</v>
      </c>
      <c r="P1381" s="5">
        <v>0</v>
      </c>
      <c r="Q1381" s="5">
        <f t="shared" si="237"/>
        <v>13.475</v>
      </c>
      <c r="R1381" s="5">
        <f t="shared" si="238"/>
        <v>-13.475</v>
      </c>
      <c r="S1381" s="15">
        <f t="shared" si="239"/>
        <v>-1</v>
      </c>
      <c r="T1381">
        <v>0</v>
      </c>
      <c r="U1381" s="5" t="str">
        <f t="shared" si="240"/>
        <v>NA</v>
      </c>
      <c r="V1381" s="15">
        <f t="shared" si="241"/>
        <v>0</v>
      </c>
      <c r="W1381" s="15">
        <f t="shared" si="242"/>
        <v>0</v>
      </c>
      <c r="X1381" s="5">
        <f t="shared" si="243"/>
        <v>0</v>
      </c>
      <c r="Y1381" s="5">
        <f t="shared" si="244"/>
        <v>12.1275</v>
      </c>
      <c r="Z1381" s="5">
        <f t="shared" si="245"/>
        <v>-14.14875</v>
      </c>
      <c r="AA1381" s="5">
        <f t="shared" si="246"/>
        <v>1.3475000000000001</v>
      </c>
      <c r="AB1381" s="5">
        <f t="shared" si="247"/>
        <v>0.67375000000000007</v>
      </c>
    </row>
    <row r="1382" spans="1:28" x14ac:dyDescent="0.55000000000000004">
      <c r="A1382" s="3" t="s">
        <v>79</v>
      </c>
      <c r="B1382" s="3" t="s">
        <v>331</v>
      </c>
      <c r="C1382" t="s">
        <v>66</v>
      </c>
      <c r="D1382" s="3" t="s">
        <v>36</v>
      </c>
      <c r="E1382" s="3" t="s">
        <v>36</v>
      </c>
      <c r="F1382" s="3" t="s">
        <v>82</v>
      </c>
      <c r="G1382" s="5">
        <v>3.1375000000000002</v>
      </c>
      <c r="H1382">
        <v>20</v>
      </c>
      <c r="I1382" s="5">
        <v>16.850000000000001</v>
      </c>
      <c r="J1382" s="5">
        <v>0.84250000000000003</v>
      </c>
      <c r="K1382">
        <v>960</v>
      </c>
      <c r="L1382" s="15">
        <v>2.0833333333333301E-2</v>
      </c>
      <c r="M1382" s="13">
        <v>1.33833333333333</v>
      </c>
      <c r="N1382" s="15">
        <v>0</v>
      </c>
      <c r="O1382" s="5">
        <v>0</v>
      </c>
      <c r="P1382" s="5">
        <v>0</v>
      </c>
      <c r="Q1382" s="5">
        <f t="shared" si="237"/>
        <v>16.850000000000001</v>
      </c>
      <c r="R1382" s="5">
        <f t="shared" si="238"/>
        <v>-16.850000000000001</v>
      </c>
      <c r="S1382" s="15">
        <f t="shared" si="239"/>
        <v>-1</v>
      </c>
      <c r="T1382">
        <v>0</v>
      </c>
      <c r="U1382" s="5" t="str">
        <f t="shared" si="240"/>
        <v>NA</v>
      </c>
      <c r="V1382" s="15">
        <f t="shared" si="241"/>
        <v>0</v>
      </c>
      <c r="W1382" s="15">
        <f t="shared" si="242"/>
        <v>0</v>
      </c>
      <c r="X1382" s="5">
        <f t="shared" si="243"/>
        <v>0</v>
      </c>
      <c r="Y1382" s="5">
        <f t="shared" si="244"/>
        <v>15.165000000000001</v>
      </c>
      <c r="Z1382" s="5">
        <f t="shared" si="245"/>
        <v>-17.692500000000003</v>
      </c>
      <c r="AA1382" s="5">
        <f t="shared" si="246"/>
        <v>1.6850000000000005</v>
      </c>
      <c r="AB1382" s="5">
        <f t="shared" si="247"/>
        <v>0.84250000000000114</v>
      </c>
    </row>
    <row r="1383" spans="1:28" x14ac:dyDescent="0.55000000000000004">
      <c r="A1383" s="3" t="s">
        <v>79</v>
      </c>
      <c r="B1383" s="3" t="s">
        <v>849</v>
      </c>
      <c r="C1383" t="s">
        <v>66</v>
      </c>
      <c r="D1383" s="3" t="s">
        <v>36</v>
      </c>
      <c r="E1383" s="3" t="s">
        <v>36</v>
      </c>
      <c r="F1383" s="3" t="s">
        <v>50</v>
      </c>
      <c r="G1383" s="5">
        <v>3.1375000000000002</v>
      </c>
      <c r="H1383">
        <v>28</v>
      </c>
      <c r="I1383" s="5">
        <v>23.962499749999999</v>
      </c>
      <c r="J1383" s="5">
        <v>0.8558035625</v>
      </c>
      <c r="K1383">
        <v>3999</v>
      </c>
      <c r="L1383" s="15">
        <v>7.0017504376093994E-3</v>
      </c>
      <c r="M1383" s="13">
        <v>3.0005251312828198</v>
      </c>
      <c r="N1383" s="15">
        <v>0</v>
      </c>
      <c r="O1383" s="5">
        <v>0</v>
      </c>
      <c r="P1383" s="5">
        <v>0</v>
      </c>
      <c r="Q1383" s="5">
        <f t="shared" si="237"/>
        <v>23.962499749999999</v>
      </c>
      <c r="R1383" s="5">
        <f t="shared" si="238"/>
        <v>-23.962499749999999</v>
      </c>
      <c r="S1383" s="15">
        <f t="shared" si="239"/>
        <v>-1</v>
      </c>
      <c r="T1383">
        <v>0</v>
      </c>
      <c r="U1383" s="5" t="str">
        <f t="shared" si="240"/>
        <v>NA</v>
      </c>
      <c r="V1383" s="15">
        <f t="shared" si="241"/>
        <v>0</v>
      </c>
      <c r="W1383" s="15">
        <f t="shared" si="242"/>
        <v>0</v>
      </c>
      <c r="X1383" s="5">
        <f t="shared" si="243"/>
        <v>0</v>
      </c>
      <c r="Y1383" s="5">
        <f t="shared" si="244"/>
        <v>21.566249774999999</v>
      </c>
      <c r="Z1383" s="5">
        <f t="shared" si="245"/>
        <v>-25.160624737500001</v>
      </c>
      <c r="AA1383" s="5">
        <f t="shared" si="246"/>
        <v>2.3962499749999999</v>
      </c>
      <c r="AB1383" s="5">
        <f t="shared" si="247"/>
        <v>1.1981249875000017</v>
      </c>
    </row>
    <row r="1384" spans="1:28" x14ac:dyDescent="0.55000000000000004">
      <c r="A1384" s="3" t="s">
        <v>79</v>
      </c>
      <c r="B1384" s="3" t="s">
        <v>397</v>
      </c>
      <c r="C1384" t="s">
        <v>66</v>
      </c>
      <c r="D1384" s="3" t="s">
        <v>36</v>
      </c>
      <c r="E1384" s="3" t="s">
        <v>36</v>
      </c>
      <c r="F1384" s="3" t="s">
        <v>82</v>
      </c>
      <c r="G1384" s="5">
        <v>3.1375000000000002</v>
      </c>
      <c r="H1384">
        <v>88</v>
      </c>
      <c r="I1384" s="5">
        <v>111.21249919999998</v>
      </c>
      <c r="J1384" s="5">
        <v>1.2637783999999999</v>
      </c>
      <c r="K1384">
        <v>4345</v>
      </c>
      <c r="L1384" s="15">
        <v>2.0253164556962001E-2</v>
      </c>
      <c r="M1384" s="13">
        <v>1.4845339470655901</v>
      </c>
      <c r="N1384" s="15">
        <v>0</v>
      </c>
      <c r="O1384" s="5">
        <v>0</v>
      </c>
      <c r="P1384" s="5">
        <v>0</v>
      </c>
      <c r="Q1384" s="5">
        <f t="shared" si="237"/>
        <v>111.21249919999998</v>
      </c>
      <c r="R1384" s="5">
        <f t="shared" si="238"/>
        <v>-111.21249919999998</v>
      </c>
      <c r="S1384" s="15">
        <f t="shared" si="239"/>
        <v>-1</v>
      </c>
      <c r="T1384">
        <v>0</v>
      </c>
      <c r="U1384" s="5" t="str">
        <f t="shared" si="240"/>
        <v>NA</v>
      </c>
      <c r="V1384" s="15">
        <f t="shared" si="241"/>
        <v>0</v>
      </c>
      <c r="W1384" s="15">
        <f t="shared" si="242"/>
        <v>0</v>
      </c>
      <c r="X1384" s="5">
        <f t="shared" si="243"/>
        <v>0</v>
      </c>
      <c r="Y1384" s="5">
        <f t="shared" si="244"/>
        <v>100.09124927999999</v>
      </c>
      <c r="Z1384" s="5">
        <f t="shared" si="245"/>
        <v>-116.77312415999998</v>
      </c>
      <c r="AA1384" s="5">
        <f t="shared" si="246"/>
        <v>11.121249919999997</v>
      </c>
      <c r="AB1384" s="5">
        <f t="shared" si="247"/>
        <v>5.5606249599999984</v>
      </c>
    </row>
    <row r="1385" spans="1:28" x14ac:dyDescent="0.55000000000000004">
      <c r="A1385" s="3" t="s">
        <v>79</v>
      </c>
      <c r="B1385" s="3" t="s">
        <v>344</v>
      </c>
      <c r="C1385" t="s">
        <v>66</v>
      </c>
      <c r="D1385" s="3" t="s">
        <v>36</v>
      </c>
      <c r="E1385" s="3" t="s">
        <v>36</v>
      </c>
      <c r="F1385" s="3" t="s">
        <v>82</v>
      </c>
      <c r="G1385" s="5">
        <v>3.1375000000000002</v>
      </c>
      <c r="H1385">
        <v>141</v>
      </c>
      <c r="I1385" s="5">
        <v>132.01249961249999</v>
      </c>
      <c r="J1385" s="5">
        <v>0.93625886250000001</v>
      </c>
      <c r="K1385">
        <v>6425</v>
      </c>
      <c r="L1385" s="15">
        <v>2.1945525291828801E-2</v>
      </c>
      <c r="M1385" s="13">
        <v>1.2357354085603101</v>
      </c>
      <c r="N1385" s="15">
        <v>0</v>
      </c>
      <c r="O1385" s="5">
        <v>0</v>
      </c>
      <c r="P1385" s="5">
        <v>0</v>
      </c>
      <c r="Q1385" s="5">
        <f t="shared" si="237"/>
        <v>132.01249961249999</v>
      </c>
      <c r="R1385" s="5">
        <f t="shared" si="238"/>
        <v>-132.01249961249999</v>
      </c>
      <c r="S1385" s="15">
        <f t="shared" si="239"/>
        <v>-1</v>
      </c>
      <c r="T1385">
        <v>0</v>
      </c>
      <c r="U1385" s="5" t="str">
        <f t="shared" si="240"/>
        <v>NA</v>
      </c>
      <c r="V1385" s="15">
        <f t="shared" si="241"/>
        <v>0</v>
      </c>
      <c r="W1385" s="15">
        <f t="shared" si="242"/>
        <v>0</v>
      </c>
      <c r="X1385" s="5">
        <f t="shared" si="243"/>
        <v>0</v>
      </c>
      <c r="Y1385" s="5">
        <f t="shared" si="244"/>
        <v>118.81124965124999</v>
      </c>
      <c r="Z1385" s="5">
        <f t="shared" si="245"/>
        <v>-138.61312459312501</v>
      </c>
      <c r="AA1385" s="5">
        <f t="shared" si="246"/>
        <v>13.201249961249999</v>
      </c>
      <c r="AB1385" s="5">
        <f t="shared" si="247"/>
        <v>6.6006249806250139</v>
      </c>
    </row>
    <row r="1386" spans="1:28" x14ac:dyDescent="0.55000000000000004">
      <c r="A1386" s="3" t="s">
        <v>79</v>
      </c>
      <c r="B1386" s="3" t="s">
        <v>2502</v>
      </c>
      <c r="C1386" t="s">
        <v>31</v>
      </c>
      <c r="D1386" s="3" t="s">
        <v>36</v>
      </c>
      <c r="E1386" s="3" t="s">
        <v>36</v>
      </c>
      <c r="F1386" s="3" t="s">
        <v>82</v>
      </c>
      <c r="G1386" s="5">
        <v>3.2749999999999999</v>
      </c>
      <c r="H1386">
        <v>605</v>
      </c>
      <c r="I1386" s="5">
        <v>1545.0374974375002</v>
      </c>
      <c r="J1386" s="5">
        <v>2.5537809875000002</v>
      </c>
      <c r="K1386">
        <v>295419</v>
      </c>
      <c r="L1386" s="15">
        <v>2.0479386904701503E-3</v>
      </c>
      <c r="M1386" s="13">
        <v>2.0703109820289098</v>
      </c>
      <c r="N1386" s="15">
        <v>0</v>
      </c>
      <c r="O1386" s="5">
        <v>0</v>
      </c>
      <c r="P1386" s="5">
        <v>0</v>
      </c>
      <c r="Q1386" s="5">
        <f t="shared" si="237"/>
        <v>1545.0374974375002</v>
      </c>
      <c r="R1386" s="5">
        <f t="shared" si="238"/>
        <v>-1545.0374974375002</v>
      </c>
      <c r="S1386" s="15">
        <f t="shared" si="239"/>
        <v>-1</v>
      </c>
      <c r="T1386">
        <v>0</v>
      </c>
      <c r="U1386" s="5" t="str">
        <f t="shared" si="240"/>
        <v>NA</v>
      </c>
      <c r="V1386" s="15">
        <f t="shared" si="241"/>
        <v>0</v>
      </c>
      <c r="W1386" s="15">
        <f t="shared" si="242"/>
        <v>0</v>
      </c>
      <c r="X1386" s="5">
        <f t="shared" si="243"/>
        <v>0</v>
      </c>
      <c r="Y1386" s="5">
        <f t="shared" si="244"/>
        <v>1390.5337476937502</v>
      </c>
      <c r="Z1386" s="5">
        <f t="shared" si="245"/>
        <v>-1622.2893723093753</v>
      </c>
      <c r="AA1386" s="5">
        <f t="shared" si="246"/>
        <v>154.50374974374995</v>
      </c>
      <c r="AB1386" s="5">
        <f t="shared" si="247"/>
        <v>77.251874871875089</v>
      </c>
    </row>
    <row r="1387" spans="1:28" x14ac:dyDescent="0.55000000000000004">
      <c r="A1387" s="3" t="s">
        <v>28</v>
      </c>
      <c r="B1387" s="3" t="s">
        <v>2504</v>
      </c>
      <c r="C1387" t="s">
        <v>66</v>
      </c>
      <c r="D1387" s="3" t="s">
        <v>32</v>
      </c>
      <c r="E1387" s="3" t="s">
        <v>170</v>
      </c>
      <c r="F1387" s="3" t="s">
        <v>35</v>
      </c>
      <c r="G1387" s="5">
        <v>3.7124999999999999</v>
      </c>
      <c r="H1387">
        <v>3</v>
      </c>
      <c r="I1387" s="5">
        <v>3.9124999875000004</v>
      </c>
      <c r="J1387" s="5">
        <v>1.3041666625000001</v>
      </c>
      <c r="K1387">
        <v>35</v>
      </c>
      <c r="L1387" s="15">
        <v>8.5714285714285687E-2</v>
      </c>
      <c r="M1387" s="13">
        <v>1.02857142857143</v>
      </c>
      <c r="N1387" s="15">
        <v>0</v>
      </c>
      <c r="O1387" s="5">
        <v>0</v>
      </c>
      <c r="P1387" s="5">
        <v>0</v>
      </c>
      <c r="Q1387" s="5">
        <f t="shared" si="237"/>
        <v>3.9124999875000004</v>
      </c>
      <c r="R1387" s="5">
        <f t="shared" si="238"/>
        <v>-3.9124999875000004</v>
      </c>
      <c r="S1387" s="15">
        <f t="shared" si="239"/>
        <v>-1</v>
      </c>
      <c r="T1387">
        <v>0</v>
      </c>
      <c r="U1387" s="5" t="str">
        <f t="shared" si="240"/>
        <v>NA</v>
      </c>
      <c r="V1387" s="15">
        <f t="shared" si="241"/>
        <v>0</v>
      </c>
      <c r="W1387" s="15">
        <f t="shared" si="242"/>
        <v>0</v>
      </c>
      <c r="X1387" s="5">
        <f t="shared" si="243"/>
        <v>0</v>
      </c>
      <c r="Y1387" s="5">
        <f t="shared" si="244"/>
        <v>3.5212499887500006</v>
      </c>
      <c r="Z1387" s="5">
        <f t="shared" si="245"/>
        <v>-4.1081249868750005</v>
      </c>
      <c r="AA1387" s="5">
        <f t="shared" si="246"/>
        <v>0.39124999874999977</v>
      </c>
      <c r="AB1387" s="5">
        <f t="shared" si="247"/>
        <v>0.19562499937500011</v>
      </c>
    </row>
    <row r="1388" spans="1:28" x14ac:dyDescent="0.55000000000000004">
      <c r="A1388" s="3" t="s">
        <v>53</v>
      </c>
      <c r="B1388" s="3" t="s">
        <v>2506</v>
      </c>
      <c r="C1388" t="s">
        <v>47</v>
      </c>
      <c r="D1388" s="3" t="s">
        <v>57</v>
      </c>
      <c r="E1388" s="3" t="s">
        <v>736</v>
      </c>
      <c r="F1388" s="3" t="s">
        <v>60</v>
      </c>
      <c r="G1388" s="5">
        <v>3.75</v>
      </c>
      <c r="H1388">
        <v>3</v>
      </c>
      <c r="I1388" s="5">
        <v>4.3499999999999996</v>
      </c>
      <c r="J1388" s="5">
        <v>1.45</v>
      </c>
      <c r="K1388">
        <v>24</v>
      </c>
      <c r="L1388" s="15">
        <v>0.125</v>
      </c>
      <c r="M1388" s="13">
        <v>1.4583333333333299</v>
      </c>
      <c r="N1388" s="15">
        <v>0</v>
      </c>
      <c r="O1388" s="5">
        <v>0</v>
      </c>
      <c r="P1388" s="5">
        <v>0</v>
      </c>
      <c r="Q1388" s="5">
        <f t="shared" si="237"/>
        <v>4.3499999999999996</v>
      </c>
      <c r="R1388" s="5">
        <f t="shared" si="238"/>
        <v>-4.3499999999999996</v>
      </c>
      <c r="S1388" s="15">
        <f t="shared" si="239"/>
        <v>-1</v>
      </c>
      <c r="T1388">
        <v>0</v>
      </c>
      <c r="U1388" s="5" t="str">
        <f t="shared" si="240"/>
        <v>NA</v>
      </c>
      <c r="V1388" s="15">
        <f t="shared" si="241"/>
        <v>0</v>
      </c>
      <c r="W1388" s="15">
        <f t="shared" si="242"/>
        <v>0</v>
      </c>
      <c r="X1388" s="5">
        <f t="shared" si="243"/>
        <v>0</v>
      </c>
      <c r="Y1388" s="5">
        <f t="shared" si="244"/>
        <v>3.9149999999999996</v>
      </c>
      <c r="Z1388" s="5">
        <f t="shared" si="245"/>
        <v>-4.5674999999999999</v>
      </c>
      <c r="AA1388" s="5">
        <f t="shared" si="246"/>
        <v>0.43500000000000005</v>
      </c>
      <c r="AB1388" s="5">
        <f t="shared" si="247"/>
        <v>0.21750000000000025</v>
      </c>
    </row>
    <row r="1389" spans="1:28" x14ac:dyDescent="0.55000000000000004">
      <c r="A1389" s="3" t="s">
        <v>53</v>
      </c>
      <c r="B1389" s="3" t="s">
        <v>837</v>
      </c>
      <c r="C1389" t="s">
        <v>47</v>
      </c>
      <c r="D1389" s="3" t="s">
        <v>57</v>
      </c>
      <c r="E1389" s="3" t="s">
        <v>736</v>
      </c>
      <c r="F1389" s="3" t="s">
        <v>60</v>
      </c>
      <c r="G1389" s="5">
        <v>3.75</v>
      </c>
      <c r="H1389">
        <v>8</v>
      </c>
      <c r="I1389" s="5">
        <v>7.625</v>
      </c>
      <c r="J1389" s="5">
        <v>0.953125</v>
      </c>
      <c r="K1389">
        <v>765</v>
      </c>
      <c r="L1389" s="15">
        <v>1.0457516339869299E-2</v>
      </c>
      <c r="M1389" s="13">
        <v>1.14196078431373</v>
      </c>
      <c r="N1389" s="15">
        <v>0</v>
      </c>
      <c r="O1389" s="5">
        <v>0</v>
      </c>
      <c r="P1389" s="5">
        <v>0</v>
      </c>
      <c r="Q1389" s="5">
        <f t="shared" si="237"/>
        <v>7.625</v>
      </c>
      <c r="R1389" s="5">
        <f t="shared" si="238"/>
        <v>-7.625</v>
      </c>
      <c r="S1389" s="15">
        <f t="shared" si="239"/>
        <v>-1</v>
      </c>
      <c r="T1389">
        <v>0</v>
      </c>
      <c r="U1389" s="5" t="str">
        <f t="shared" si="240"/>
        <v>NA</v>
      </c>
      <c r="V1389" s="15">
        <f t="shared" si="241"/>
        <v>0</v>
      </c>
      <c r="W1389" s="15">
        <f t="shared" si="242"/>
        <v>0</v>
      </c>
      <c r="X1389" s="5">
        <f t="shared" si="243"/>
        <v>0</v>
      </c>
      <c r="Y1389" s="5">
        <f t="shared" si="244"/>
        <v>6.8624999999999998</v>
      </c>
      <c r="Z1389" s="5">
        <f t="shared" si="245"/>
        <v>-8.0062499999999996</v>
      </c>
      <c r="AA1389" s="5">
        <f t="shared" si="246"/>
        <v>0.76250000000000018</v>
      </c>
      <c r="AB1389" s="5">
        <f t="shared" si="247"/>
        <v>0.38124999999999964</v>
      </c>
    </row>
    <row r="1390" spans="1:28" x14ac:dyDescent="0.55000000000000004">
      <c r="A1390" s="3" t="s">
        <v>53</v>
      </c>
      <c r="B1390" s="3" t="s">
        <v>2509</v>
      </c>
      <c r="C1390" t="s">
        <v>47</v>
      </c>
      <c r="D1390" s="3" t="s">
        <v>57</v>
      </c>
      <c r="E1390" s="3" t="s">
        <v>736</v>
      </c>
      <c r="F1390" s="3" t="s">
        <v>60</v>
      </c>
      <c r="G1390" s="5">
        <v>3.75</v>
      </c>
      <c r="H1390">
        <v>6</v>
      </c>
      <c r="I1390" s="5">
        <v>9.9249999750000022</v>
      </c>
      <c r="J1390" s="5">
        <v>1.6541666625000002</v>
      </c>
      <c r="K1390">
        <v>1562</v>
      </c>
      <c r="L1390" s="15">
        <v>3.8412291933418697E-3</v>
      </c>
      <c r="M1390" s="13">
        <v>1.5491037131882199</v>
      </c>
      <c r="N1390" s="15">
        <v>0</v>
      </c>
      <c r="O1390" s="5">
        <v>0</v>
      </c>
      <c r="P1390" s="5">
        <v>0</v>
      </c>
      <c r="Q1390" s="5">
        <f t="shared" si="237"/>
        <v>9.9249999750000022</v>
      </c>
      <c r="R1390" s="5">
        <f t="shared" si="238"/>
        <v>-9.9249999750000022</v>
      </c>
      <c r="S1390" s="15">
        <f t="shared" si="239"/>
        <v>-1</v>
      </c>
      <c r="T1390">
        <v>0</v>
      </c>
      <c r="U1390" s="5" t="str">
        <f t="shared" si="240"/>
        <v>NA</v>
      </c>
      <c r="V1390" s="15">
        <f t="shared" si="241"/>
        <v>0</v>
      </c>
      <c r="W1390" s="15">
        <f t="shared" si="242"/>
        <v>0</v>
      </c>
      <c r="X1390" s="5">
        <f t="shared" si="243"/>
        <v>0</v>
      </c>
      <c r="Y1390" s="5">
        <f t="shared" si="244"/>
        <v>8.9324999775000027</v>
      </c>
      <c r="Z1390" s="5">
        <f t="shared" si="245"/>
        <v>-10.421249973750003</v>
      </c>
      <c r="AA1390" s="5">
        <f t="shared" si="246"/>
        <v>0.99249999749999951</v>
      </c>
      <c r="AB1390" s="5">
        <f t="shared" si="247"/>
        <v>0.49624999875000064</v>
      </c>
    </row>
    <row r="1391" spans="1:28" x14ac:dyDescent="0.55000000000000004">
      <c r="A1391" s="3" t="s">
        <v>53</v>
      </c>
      <c r="B1391" s="3" t="s">
        <v>1999</v>
      </c>
      <c r="C1391" t="s">
        <v>47</v>
      </c>
      <c r="D1391" s="3" t="s">
        <v>57</v>
      </c>
      <c r="E1391" s="3" t="s">
        <v>149</v>
      </c>
      <c r="F1391" s="3" t="s">
        <v>60</v>
      </c>
      <c r="G1391" s="5">
        <v>3.75</v>
      </c>
      <c r="H1391">
        <v>4</v>
      </c>
      <c r="I1391" s="5">
        <v>9.9375</v>
      </c>
      <c r="J1391" s="5">
        <v>2.484375</v>
      </c>
      <c r="K1391">
        <v>925</v>
      </c>
      <c r="L1391" s="15">
        <v>4.3243243243243201E-3</v>
      </c>
      <c r="M1391" s="13">
        <v>1.5378378378378399</v>
      </c>
      <c r="N1391" s="15">
        <v>0</v>
      </c>
      <c r="O1391" s="5">
        <v>0</v>
      </c>
      <c r="P1391" s="5">
        <v>0</v>
      </c>
      <c r="Q1391" s="5">
        <f t="shared" si="237"/>
        <v>9.9375</v>
      </c>
      <c r="R1391" s="5">
        <f t="shared" si="238"/>
        <v>-9.9375</v>
      </c>
      <c r="S1391" s="15">
        <f t="shared" si="239"/>
        <v>-1</v>
      </c>
      <c r="T1391">
        <v>0</v>
      </c>
      <c r="U1391" s="5" t="str">
        <f t="shared" si="240"/>
        <v>NA</v>
      </c>
      <c r="V1391" s="15">
        <f t="shared" si="241"/>
        <v>0</v>
      </c>
      <c r="W1391" s="15">
        <f t="shared" si="242"/>
        <v>0</v>
      </c>
      <c r="X1391" s="5">
        <f t="shared" si="243"/>
        <v>0</v>
      </c>
      <c r="Y1391" s="5">
        <f t="shared" si="244"/>
        <v>8.9437499999999996</v>
      </c>
      <c r="Z1391" s="5">
        <f t="shared" si="245"/>
        <v>-10.434375000000001</v>
      </c>
      <c r="AA1391" s="5">
        <f t="shared" si="246"/>
        <v>0.99375000000000036</v>
      </c>
      <c r="AB1391" s="5">
        <f t="shared" si="247"/>
        <v>0.49687500000000107</v>
      </c>
    </row>
    <row r="1392" spans="1:28" x14ac:dyDescent="0.55000000000000004">
      <c r="A1392" s="3" t="s">
        <v>53</v>
      </c>
      <c r="B1392" s="3" t="s">
        <v>2512</v>
      </c>
      <c r="C1392" t="s">
        <v>47</v>
      </c>
      <c r="D1392" s="3" t="s">
        <v>57</v>
      </c>
      <c r="E1392" s="3" t="s">
        <v>165</v>
      </c>
      <c r="F1392" s="3" t="s">
        <v>60</v>
      </c>
      <c r="G1392" s="5">
        <v>3.75</v>
      </c>
      <c r="H1392">
        <v>6</v>
      </c>
      <c r="I1392" s="5">
        <v>13.275</v>
      </c>
      <c r="J1392" s="5">
        <v>2.2124999999999999</v>
      </c>
      <c r="K1392">
        <v>216</v>
      </c>
      <c r="L1392" s="15">
        <v>2.7777777777777801E-2</v>
      </c>
      <c r="M1392" s="13">
        <v>1.4875</v>
      </c>
      <c r="N1392" s="15">
        <v>0</v>
      </c>
      <c r="O1392" s="5">
        <v>0</v>
      </c>
      <c r="P1392" s="5">
        <v>0</v>
      </c>
      <c r="Q1392" s="5">
        <f t="shared" si="237"/>
        <v>13.275</v>
      </c>
      <c r="R1392" s="5">
        <f t="shared" si="238"/>
        <v>-13.275</v>
      </c>
      <c r="S1392" s="15">
        <f t="shared" si="239"/>
        <v>-1</v>
      </c>
      <c r="T1392">
        <v>0</v>
      </c>
      <c r="U1392" s="5" t="str">
        <f t="shared" si="240"/>
        <v>NA</v>
      </c>
      <c r="V1392" s="15">
        <f t="shared" si="241"/>
        <v>0</v>
      </c>
      <c r="W1392" s="15">
        <f t="shared" si="242"/>
        <v>0</v>
      </c>
      <c r="X1392" s="5">
        <f t="shared" si="243"/>
        <v>0</v>
      </c>
      <c r="Y1392" s="5">
        <f t="shared" si="244"/>
        <v>11.9475</v>
      </c>
      <c r="Z1392" s="5">
        <f t="shared" si="245"/>
        <v>-13.938750000000001</v>
      </c>
      <c r="AA1392" s="5">
        <f t="shared" si="246"/>
        <v>1.3275000000000006</v>
      </c>
      <c r="AB1392" s="5">
        <f t="shared" si="247"/>
        <v>0.66375000000000028</v>
      </c>
    </row>
    <row r="1393" spans="1:28" x14ac:dyDescent="0.55000000000000004">
      <c r="A1393" s="3" t="s">
        <v>53</v>
      </c>
      <c r="B1393" s="3" t="s">
        <v>198</v>
      </c>
      <c r="C1393" t="s">
        <v>47</v>
      </c>
      <c r="D1393" s="3" t="s">
        <v>57</v>
      </c>
      <c r="E1393" s="3" t="s">
        <v>58</v>
      </c>
      <c r="F1393" s="3" t="s">
        <v>60</v>
      </c>
      <c r="G1393" s="5">
        <v>3.75</v>
      </c>
      <c r="H1393">
        <v>26</v>
      </c>
      <c r="I1393" s="5">
        <v>17.724999825000001</v>
      </c>
      <c r="J1393" s="5">
        <v>0.68173076250000009</v>
      </c>
      <c r="K1393">
        <v>586</v>
      </c>
      <c r="L1393" s="15">
        <v>4.4368600682593906E-2</v>
      </c>
      <c r="M1393" s="13">
        <v>1.21501706484642</v>
      </c>
      <c r="N1393" s="15">
        <v>0</v>
      </c>
      <c r="O1393" s="5">
        <v>0</v>
      </c>
      <c r="P1393" s="5">
        <v>0</v>
      </c>
      <c r="Q1393" s="5">
        <f t="shared" si="237"/>
        <v>17.724999825000001</v>
      </c>
      <c r="R1393" s="5">
        <f t="shared" si="238"/>
        <v>-17.724999825000001</v>
      </c>
      <c r="S1393" s="15">
        <f t="shared" si="239"/>
        <v>-1</v>
      </c>
      <c r="T1393">
        <v>0</v>
      </c>
      <c r="U1393" s="5" t="str">
        <f t="shared" si="240"/>
        <v>NA</v>
      </c>
      <c r="V1393" s="15">
        <f t="shared" si="241"/>
        <v>0</v>
      </c>
      <c r="W1393" s="15">
        <f t="shared" si="242"/>
        <v>0</v>
      </c>
      <c r="X1393" s="5">
        <f t="shared" si="243"/>
        <v>0</v>
      </c>
      <c r="Y1393" s="5">
        <f t="shared" si="244"/>
        <v>15.952499842500002</v>
      </c>
      <c r="Z1393" s="5">
        <f t="shared" si="245"/>
        <v>-18.611249816250002</v>
      </c>
      <c r="AA1393" s="5">
        <f t="shared" si="246"/>
        <v>1.7724999824999994</v>
      </c>
      <c r="AB1393" s="5">
        <f t="shared" si="247"/>
        <v>0.88624999125000059</v>
      </c>
    </row>
    <row r="1394" spans="1:28" x14ac:dyDescent="0.55000000000000004">
      <c r="A1394" s="3" t="s">
        <v>53</v>
      </c>
      <c r="B1394" s="3" t="s">
        <v>2515</v>
      </c>
      <c r="C1394" t="s">
        <v>47</v>
      </c>
      <c r="D1394" s="3" t="s">
        <v>57</v>
      </c>
      <c r="E1394" s="3" t="s">
        <v>400</v>
      </c>
      <c r="F1394" s="3" t="s">
        <v>60</v>
      </c>
      <c r="G1394" s="5">
        <v>3.75</v>
      </c>
      <c r="H1394">
        <v>10</v>
      </c>
      <c r="I1394" s="5">
        <v>18.462499999999999</v>
      </c>
      <c r="J1394" s="5">
        <v>1.8462499999999999</v>
      </c>
      <c r="K1394">
        <v>1759</v>
      </c>
      <c r="L1394" s="15">
        <v>5.6850483229107492E-3</v>
      </c>
      <c r="M1394" s="13">
        <v>1.50608300170551</v>
      </c>
      <c r="N1394" s="15">
        <v>0</v>
      </c>
      <c r="O1394" s="5">
        <v>0</v>
      </c>
      <c r="P1394" s="5">
        <v>0</v>
      </c>
      <c r="Q1394" s="5">
        <f t="shared" si="237"/>
        <v>18.462499999999999</v>
      </c>
      <c r="R1394" s="5">
        <f t="shared" si="238"/>
        <v>-18.462499999999999</v>
      </c>
      <c r="S1394" s="15">
        <f t="shared" si="239"/>
        <v>-1</v>
      </c>
      <c r="T1394">
        <v>0</v>
      </c>
      <c r="U1394" s="5" t="str">
        <f t="shared" si="240"/>
        <v>NA</v>
      </c>
      <c r="V1394" s="15">
        <f t="shared" si="241"/>
        <v>0</v>
      </c>
      <c r="W1394" s="15">
        <f t="shared" si="242"/>
        <v>0</v>
      </c>
      <c r="X1394" s="5">
        <f t="shared" si="243"/>
        <v>0</v>
      </c>
      <c r="Y1394" s="5">
        <f t="shared" si="244"/>
        <v>16.616250000000001</v>
      </c>
      <c r="Z1394" s="5">
        <f t="shared" si="245"/>
        <v>-19.385625000000001</v>
      </c>
      <c r="AA1394" s="5">
        <f t="shared" si="246"/>
        <v>1.8462499999999977</v>
      </c>
      <c r="AB1394" s="5">
        <f t="shared" si="247"/>
        <v>0.92312500000000242</v>
      </c>
    </row>
    <row r="1395" spans="1:28" x14ac:dyDescent="0.55000000000000004">
      <c r="A1395" s="3" t="s">
        <v>53</v>
      </c>
      <c r="B1395" s="3" t="s">
        <v>132</v>
      </c>
      <c r="C1395" t="s">
        <v>47</v>
      </c>
      <c r="D1395" s="3" t="s">
        <v>57</v>
      </c>
      <c r="E1395" s="3" t="s">
        <v>309</v>
      </c>
      <c r="F1395" s="3" t="s">
        <v>60</v>
      </c>
      <c r="G1395" s="5">
        <v>3.75</v>
      </c>
      <c r="H1395">
        <v>43</v>
      </c>
      <c r="I1395" s="5">
        <v>84.749999674999998</v>
      </c>
      <c r="J1395" s="5">
        <v>1.970930225</v>
      </c>
      <c r="K1395">
        <v>1440</v>
      </c>
      <c r="L1395" s="15">
        <v>2.9861111111111099E-2</v>
      </c>
      <c r="M1395" s="13">
        <v>2.61763888888889</v>
      </c>
      <c r="N1395" s="15">
        <v>0</v>
      </c>
      <c r="O1395" s="5">
        <v>0</v>
      </c>
      <c r="P1395" s="5">
        <v>0</v>
      </c>
      <c r="Q1395" s="5">
        <f t="shared" si="237"/>
        <v>84.749999674999998</v>
      </c>
      <c r="R1395" s="5">
        <f t="shared" si="238"/>
        <v>-84.749999674999998</v>
      </c>
      <c r="S1395" s="15">
        <f t="shared" si="239"/>
        <v>-1</v>
      </c>
      <c r="T1395">
        <v>0</v>
      </c>
      <c r="U1395" s="5" t="str">
        <f t="shared" si="240"/>
        <v>NA</v>
      </c>
      <c r="V1395" s="15">
        <f t="shared" si="241"/>
        <v>0</v>
      </c>
      <c r="W1395" s="15">
        <f t="shared" si="242"/>
        <v>0</v>
      </c>
      <c r="X1395" s="5">
        <f t="shared" si="243"/>
        <v>0</v>
      </c>
      <c r="Y1395" s="5">
        <f t="shared" si="244"/>
        <v>76.274999707500001</v>
      </c>
      <c r="Z1395" s="5">
        <f t="shared" si="245"/>
        <v>-88.987499658749996</v>
      </c>
      <c r="AA1395" s="5">
        <f t="shared" si="246"/>
        <v>8.474999967499997</v>
      </c>
      <c r="AB1395" s="5">
        <f t="shared" si="247"/>
        <v>4.2374999837499985</v>
      </c>
    </row>
    <row r="1396" spans="1:28" x14ac:dyDescent="0.55000000000000004">
      <c r="A1396" s="3" t="s">
        <v>53</v>
      </c>
      <c r="B1396" s="3" t="s">
        <v>499</v>
      </c>
      <c r="C1396" t="s">
        <v>47</v>
      </c>
      <c r="D1396" s="3" t="s">
        <v>57</v>
      </c>
      <c r="E1396" s="3" t="s">
        <v>58</v>
      </c>
      <c r="F1396" s="3" t="s">
        <v>60</v>
      </c>
      <c r="G1396" s="5">
        <v>3.75</v>
      </c>
      <c r="H1396">
        <v>233</v>
      </c>
      <c r="I1396" s="5">
        <v>623.08749907499998</v>
      </c>
      <c r="J1396" s="5">
        <v>2.6741952749999998</v>
      </c>
      <c r="K1396">
        <v>18214</v>
      </c>
      <c r="L1396" s="15">
        <v>1.27923575271769E-2</v>
      </c>
      <c r="M1396" s="13">
        <v>1.9825628637312001</v>
      </c>
      <c r="N1396" s="15">
        <v>0</v>
      </c>
      <c r="O1396" s="5">
        <v>0</v>
      </c>
      <c r="P1396" s="5">
        <v>0</v>
      </c>
      <c r="Q1396" s="5">
        <f t="shared" si="237"/>
        <v>623.08749907499998</v>
      </c>
      <c r="R1396" s="5">
        <f t="shared" si="238"/>
        <v>-623.08749907499998</v>
      </c>
      <c r="S1396" s="15">
        <f t="shared" si="239"/>
        <v>-1</v>
      </c>
      <c r="T1396">
        <v>0</v>
      </c>
      <c r="U1396" s="5" t="str">
        <f t="shared" si="240"/>
        <v>NA</v>
      </c>
      <c r="V1396" s="15">
        <f t="shared" si="241"/>
        <v>0</v>
      </c>
      <c r="W1396" s="15">
        <f t="shared" si="242"/>
        <v>0</v>
      </c>
      <c r="X1396" s="5">
        <f t="shared" si="243"/>
        <v>0</v>
      </c>
      <c r="Y1396" s="5">
        <f t="shared" si="244"/>
        <v>560.7787491675</v>
      </c>
      <c r="Z1396" s="5">
        <f t="shared" si="245"/>
        <v>-654.24187402874998</v>
      </c>
      <c r="AA1396" s="5">
        <f t="shared" si="246"/>
        <v>62.308749907499987</v>
      </c>
      <c r="AB1396" s="5">
        <f t="shared" si="247"/>
        <v>31.154374953749993</v>
      </c>
    </row>
    <row r="1397" spans="1:28" x14ac:dyDescent="0.55000000000000004">
      <c r="A1397" s="3" t="s">
        <v>79</v>
      </c>
      <c r="B1397" s="3" t="s">
        <v>469</v>
      </c>
      <c r="C1397" t="s">
        <v>66</v>
      </c>
      <c r="D1397" s="3" t="s">
        <v>36</v>
      </c>
      <c r="E1397" s="3" t="s">
        <v>36</v>
      </c>
      <c r="F1397" s="3" t="s">
        <v>82</v>
      </c>
      <c r="G1397" s="5">
        <v>4.45</v>
      </c>
      <c r="H1397">
        <v>33</v>
      </c>
      <c r="I1397" s="5">
        <v>59.249999737499998</v>
      </c>
      <c r="J1397" s="5">
        <v>1.7954545374999999</v>
      </c>
      <c r="K1397">
        <v>1055</v>
      </c>
      <c r="L1397" s="15">
        <v>3.12796208530806E-2</v>
      </c>
      <c r="M1397" s="13">
        <v>1.58142180094787</v>
      </c>
      <c r="N1397" s="15">
        <v>0</v>
      </c>
      <c r="O1397" s="5">
        <v>0</v>
      </c>
      <c r="P1397" s="5">
        <v>0</v>
      </c>
      <c r="Q1397" s="5">
        <f t="shared" si="237"/>
        <v>59.249999737499998</v>
      </c>
      <c r="R1397" s="5">
        <f t="shared" si="238"/>
        <v>-59.249999737499998</v>
      </c>
      <c r="S1397" s="15">
        <f t="shared" si="239"/>
        <v>-1</v>
      </c>
      <c r="T1397">
        <v>0</v>
      </c>
      <c r="U1397" s="5" t="str">
        <f t="shared" si="240"/>
        <v>NA</v>
      </c>
      <c r="V1397" s="15">
        <f t="shared" si="241"/>
        <v>0</v>
      </c>
      <c r="W1397" s="15">
        <f t="shared" si="242"/>
        <v>0</v>
      </c>
      <c r="X1397" s="5">
        <f t="shared" si="243"/>
        <v>0</v>
      </c>
      <c r="Y1397" s="5">
        <f t="shared" si="244"/>
        <v>53.32499976375</v>
      </c>
      <c r="Z1397" s="5">
        <f t="shared" si="245"/>
        <v>-62.212499724375</v>
      </c>
      <c r="AA1397" s="5">
        <f t="shared" si="246"/>
        <v>5.9249999737499977</v>
      </c>
      <c r="AB1397" s="5">
        <f t="shared" si="247"/>
        <v>2.9624999868750024</v>
      </c>
    </row>
    <row r="1398" spans="1:28" x14ac:dyDescent="0.55000000000000004">
      <c r="A1398" s="3" t="s">
        <v>79</v>
      </c>
      <c r="B1398" s="3" t="s">
        <v>450</v>
      </c>
      <c r="C1398" t="s">
        <v>66</v>
      </c>
      <c r="D1398" s="3" t="s">
        <v>36</v>
      </c>
      <c r="E1398" s="3" t="s">
        <v>36</v>
      </c>
      <c r="F1398" s="3" t="s">
        <v>82</v>
      </c>
      <c r="G1398" s="5">
        <v>4.45</v>
      </c>
      <c r="H1398">
        <v>68</v>
      </c>
      <c r="I1398" s="5">
        <v>89.737499650000018</v>
      </c>
      <c r="J1398" s="5">
        <v>1.3196691125000002</v>
      </c>
      <c r="K1398">
        <v>7142</v>
      </c>
      <c r="L1398" s="15">
        <v>9.5211425371044493E-3</v>
      </c>
      <c r="M1398" s="13">
        <v>1.23765051806217</v>
      </c>
      <c r="N1398" s="15">
        <v>0</v>
      </c>
      <c r="O1398" s="5">
        <v>0</v>
      </c>
      <c r="P1398" s="5">
        <v>0</v>
      </c>
      <c r="Q1398" s="5">
        <f t="shared" si="237"/>
        <v>89.737499650000018</v>
      </c>
      <c r="R1398" s="5">
        <f t="shared" si="238"/>
        <v>-89.737499650000018</v>
      </c>
      <c r="S1398" s="15">
        <f t="shared" si="239"/>
        <v>-1</v>
      </c>
      <c r="T1398">
        <v>0</v>
      </c>
      <c r="U1398" s="5" t="str">
        <f t="shared" si="240"/>
        <v>NA</v>
      </c>
      <c r="V1398" s="15">
        <f t="shared" si="241"/>
        <v>0</v>
      </c>
      <c r="W1398" s="15">
        <f t="shared" si="242"/>
        <v>0</v>
      </c>
      <c r="X1398" s="5">
        <f t="shared" si="243"/>
        <v>0</v>
      </c>
      <c r="Y1398" s="5">
        <f t="shared" si="244"/>
        <v>80.763749685000022</v>
      </c>
      <c r="Z1398" s="5">
        <f t="shared" si="245"/>
        <v>-94.224374632500016</v>
      </c>
      <c r="AA1398" s="5">
        <f t="shared" si="246"/>
        <v>8.9737499649999961</v>
      </c>
      <c r="AB1398" s="5">
        <f t="shared" si="247"/>
        <v>4.4868749824999981</v>
      </c>
    </row>
    <row r="1399" spans="1:28" x14ac:dyDescent="0.55000000000000004">
      <c r="A1399" s="3" t="s">
        <v>79</v>
      </c>
      <c r="B1399" s="3" t="s">
        <v>461</v>
      </c>
      <c r="C1399" t="s">
        <v>66</v>
      </c>
      <c r="D1399" s="3" t="s">
        <v>36</v>
      </c>
      <c r="E1399" s="3" t="s">
        <v>36</v>
      </c>
      <c r="F1399" s="3" t="s">
        <v>82</v>
      </c>
      <c r="G1399" s="5">
        <v>4.45</v>
      </c>
      <c r="H1399">
        <v>73</v>
      </c>
      <c r="I1399" s="5">
        <v>106.71249956250001</v>
      </c>
      <c r="J1399" s="5">
        <v>1.4618150625000002</v>
      </c>
      <c r="K1399">
        <v>2605</v>
      </c>
      <c r="L1399" s="15">
        <v>2.8023032629558502E-2</v>
      </c>
      <c r="M1399" s="13">
        <v>2.1815355086372401</v>
      </c>
      <c r="N1399" s="15">
        <v>0</v>
      </c>
      <c r="O1399" s="5">
        <v>0</v>
      </c>
      <c r="P1399" s="5">
        <v>0</v>
      </c>
      <c r="Q1399" s="5">
        <f t="shared" si="237"/>
        <v>106.71249956250001</v>
      </c>
      <c r="R1399" s="5">
        <f t="shared" si="238"/>
        <v>-106.71249956250001</v>
      </c>
      <c r="S1399" s="15">
        <f t="shared" si="239"/>
        <v>-1</v>
      </c>
      <c r="T1399">
        <v>0</v>
      </c>
      <c r="U1399" s="5" t="str">
        <f t="shared" si="240"/>
        <v>NA</v>
      </c>
      <c r="V1399" s="15">
        <f t="shared" si="241"/>
        <v>0</v>
      </c>
      <c r="W1399" s="15">
        <f t="shared" si="242"/>
        <v>0</v>
      </c>
      <c r="X1399" s="5">
        <f t="shared" si="243"/>
        <v>0</v>
      </c>
      <c r="Y1399" s="5">
        <f t="shared" si="244"/>
        <v>96.04124960625002</v>
      </c>
      <c r="Z1399" s="5">
        <f t="shared" si="245"/>
        <v>-112.04812454062503</v>
      </c>
      <c r="AA1399" s="5">
        <f t="shared" si="246"/>
        <v>10.671249956249994</v>
      </c>
      <c r="AB1399" s="5">
        <f t="shared" si="247"/>
        <v>5.3356249781250114</v>
      </c>
    </row>
    <row r="1400" spans="1:28" x14ac:dyDescent="0.55000000000000004">
      <c r="A1400" s="3" t="s">
        <v>53</v>
      </c>
      <c r="B1400" s="3" t="s">
        <v>835</v>
      </c>
      <c r="C1400" t="s">
        <v>47</v>
      </c>
      <c r="D1400" s="3" t="s">
        <v>48</v>
      </c>
      <c r="E1400" s="3" t="s">
        <v>149</v>
      </c>
      <c r="F1400" s="3" t="s">
        <v>35</v>
      </c>
      <c r="G1400" s="5">
        <v>5</v>
      </c>
      <c r="H1400">
        <v>1</v>
      </c>
      <c r="I1400" s="5">
        <v>0.8</v>
      </c>
      <c r="J1400" s="5">
        <v>0.8</v>
      </c>
      <c r="K1400">
        <v>15</v>
      </c>
      <c r="L1400" s="15">
        <v>6.6666666666666693E-2</v>
      </c>
      <c r="M1400" s="13">
        <v>1.9466666666666701</v>
      </c>
      <c r="N1400" s="15">
        <v>0</v>
      </c>
      <c r="O1400" s="5">
        <v>0</v>
      </c>
      <c r="P1400" s="5">
        <v>0</v>
      </c>
      <c r="Q1400" s="5">
        <f t="shared" si="237"/>
        <v>0.8</v>
      </c>
      <c r="R1400" s="5">
        <f t="shared" si="238"/>
        <v>-0.8</v>
      </c>
      <c r="S1400" s="15">
        <f t="shared" si="239"/>
        <v>-1</v>
      </c>
      <c r="T1400">
        <v>0</v>
      </c>
      <c r="U1400" s="5" t="str">
        <f t="shared" si="240"/>
        <v>NA</v>
      </c>
      <c r="V1400" s="15">
        <f t="shared" si="241"/>
        <v>0</v>
      </c>
      <c r="W1400" s="15">
        <f t="shared" si="242"/>
        <v>0</v>
      </c>
      <c r="X1400" s="5">
        <f t="shared" si="243"/>
        <v>0</v>
      </c>
      <c r="Y1400" s="5">
        <f t="shared" si="244"/>
        <v>0.72000000000000008</v>
      </c>
      <c r="Z1400" s="5">
        <f t="shared" si="245"/>
        <v>-0.84000000000000008</v>
      </c>
      <c r="AA1400" s="5">
        <f t="shared" si="246"/>
        <v>7.999999999999996E-2</v>
      </c>
      <c r="AB1400" s="5">
        <f t="shared" si="247"/>
        <v>4.0000000000000036E-2</v>
      </c>
    </row>
    <row r="1401" spans="1:28" x14ac:dyDescent="0.55000000000000004">
      <c r="A1401" s="3" t="s">
        <v>53</v>
      </c>
      <c r="B1401" s="3" t="s">
        <v>397</v>
      </c>
      <c r="C1401" t="s">
        <v>47</v>
      </c>
      <c r="D1401" s="3" t="s">
        <v>48</v>
      </c>
      <c r="E1401" s="3" t="s">
        <v>165</v>
      </c>
      <c r="F1401" s="3" t="s">
        <v>35</v>
      </c>
      <c r="G1401" s="5">
        <v>5</v>
      </c>
      <c r="H1401">
        <v>1</v>
      </c>
      <c r="I1401" s="5">
        <v>0.83750000000000002</v>
      </c>
      <c r="J1401" s="5">
        <v>0.83750000000000002</v>
      </c>
      <c r="K1401">
        <v>15</v>
      </c>
      <c r="L1401" s="15">
        <v>6.6666666666666693E-2</v>
      </c>
      <c r="M1401" s="13">
        <v>1.32666666666667</v>
      </c>
      <c r="N1401" s="15">
        <v>0</v>
      </c>
      <c r="O1401" s="5">
        <v>0</v>
      </c>
      <c r="P1401" s="5">
        <v>0</v>
      </c>
      <c r="Q1401" s="5">
        <f t="shared" si="237"/>
        <v>0.83750000000000002</v>
      </c>
      <c r="R1401" s="5">
        <f t="shared" si="238"/>
        <v>-0.83750000000000002</v>
      </c>
      <c r="S1401" s="15">
        <f t="shared" si="239"/>
        <v>-1</v>
      </c>
      <c r="T1401">
        <v>0</v>
      </c>
      <c r="U1401" s="5" t="str">
        <f t="shared" si="240"/>
        <v>NA</v>
      </c>
      <c r="V1401" s="15">
        <f t="shared" si="241"/>
        <v>0</v>
      </c>
      <c r="W1401" s="15">
        <f t="shared" si="242"/>
        <v>0</v>
      </c>
      <c r="X1401" s="5">
        <f t="shared" si="243"/>
        <v>0</v>
      </c>
      <c r="Y1401" s="5">
        <f t="shared" si="244"/>
        <v>0.75375000000000003</v>
      </c>
      <c r="Z1401" s="5">
        <f t="shared" si="245"/>
        <v>-0.87937500000000002</v>
      </c>
      <c r="AA1401" s="5">
        <f t="shared" si="246"/>
        <v>8.3749999999999991E-2</v>
      </c>
      <c r="AB1401" s="5">
        <f t="shared" si="247"/>
        <v>4.1874999999999996E-2</v>
      </c>
    </row>
    <row r="1402" spans="1:28" x14ac:dyDescent="0.55000000000000004">
      <c r="A1402" s="3" t="s">
        <v>53</v>
      </c>
      <c r="B1402" s="3" t="s">
        <v>2365</v>
      </c>
      <c r="C1402" t="s">
        <v>47</v>
      </c>
      <c r="D1402" s="3" t="s">
        <v>48</v>
      </c>
      <c r="E1402" s="3" t="s">
        <v>736</v>
      </c>
      <c r="F1402" s="3" t="s">
        <v>35</v>
      </c>
      <c r="G1402" s="5">
        <v>5</v>
      </c>
      <c r="H1402">
        <v>1</v>
      </c>
      <c r="I1402" s="5">
        <v>1.1000000000000001</v>
      </c>
      <c r="J1402" s="5">
        <v>1.1000000000000001</v>
      </c>
      <c r="K1402">
        <v>3</v>
      </c>
      <c r="L1402" s="15">
        <v>0.33333333333333298</v>
      </c>
      <c r="M1402" s="13">
        <v>1</v>
      </c>
      <c r="N1402" s="15">
        <v>0</v>
      </c>
      <c r="O1402" s="5">
        <v>0</v>
      </c>
      <c r="P1402" s="5">
        <v>0</v>
      </c>
      <c r="Q1402" s="5">
        <f t="shared" si="237"/>
        <v>1.1000000000000001</v>
      </c>
      <c r="R1402" s="5">
        <f t="shared" si="238"/>
        <v>-1.1000000000000001</v>
      </c>
      <c r="S1402" s="15">
        <f t="shared" si="239"/>
        <v>-1</v>
      </c>
      <c r="T1402">
        <v>0</v>
      </c>
      <c r="U1402" s="5" t="str">
        <f t="shared" si="240"/>
        <v>NA</v>
      </c>
      <c r="V1402" s="15">
        <f t="shared" si="241"/>
        <v>0</v>
      </c>
      <c r="W1402" s="15">
        <f t="shared" si="242"/>
        <v>0</v>
      </c>
      <c r="X1402" s="5">
        <f t="shared" si="243"/>
        <v>0</v>
      </c>
      <c r="Y1402" s="5">
        <f t="shared" si="244"/>
        <v>0.9900000000000001</v>
      </c>
      <c r="Z1402" s="5">
        <f t="shared" si="245"/>
        <v>-1.1550000000000002</v>
      </c>
      <c r="AA1402" s="5">
        <f t="shared" si="246"/>
        <v>0.10999999999999999</v>
      </c>
      <c r="AB1402" s="5">
        <f t="shared" si="247"/>
        <v>5.500000000000016E-2</v>
      </c>
    </row>
    <row r="1403" spans="1:28" x14ac:dyDescent="0.55000000000000004">
      <c r="A1403" s="3" t="s">
        <v>53</v>
      </c>
      <c r="B1403" s="3" t="s">
        <v>2525</v>
      </c>
      <c r="C1403" t="s">
        <v>47</v>
      </c>
      <c r="D1403" s="3" t="s">
        <v>48</v>
      </c>
      <c r="E1403" s="3" t="s">
        <v>165</v>
      </c>
      <c r="F1403" s="3" t="s">
        <v>35</v>
      </c>
      <c r="G1403" s="5">
        <v>5</v>
      </c>
      <c r="H1403">
        <v>1</v>
      </c>
      <c r="I1403" s="5">
        <v>1.2124999999999999</v>
      </c>
      <c r="J1403" s="5">
        <v>1.2124999999999999</v>
      </c>
      <c r="K1403">
        <v>2</v>
      </c>
      <c r="L1403" s="15">
        <v>0.5</v>
      </c>
      <c r="M1403" s="13">
        <v>1</v>
      </c>
      <c r="N1403" s="15">
        <v>0</v>
      </c>
      <c r="O1403" s="5">
        <v>0</v>
      </c>
      <c r="P1403" s="5">
        <v>0</v>
      </c>
      <c r="Q1403" s="5">
        <f t="shared" si="237"/>
        <v>1.2124999999999999</v>
      </c>
      <c r="R1403" s="5">
        <f t="shared" si="238"/>
        <v>-1.2124999999999999</v>
      </c>
      <c r="S1403" s="15">
        <f t="shared" si="239"/>
        <v>-1</v>
      </c>
      <c r="T1403">
        <v>0</v>
      </c>
      <c r="U1403" s="5" t="str">
        <f t="shared" si="240"/>
        <v>NA</v>
      </c>
      <c r="V1403" s="15">
        <f t="shared" si="241"/>
        <v>0</v>
      </c>
      <c r="W1403" s="15">
        <f t="shared" si="242"/>
        <v>0</v>
      </c>
      <c r="X1403" s="5">
        <f t="shared" si="243"/>
        <v>0</v>
      </c>
      <c r="Y1403" s="5">
        <f t="shared" si="244"/>
        <v>1.0912500000000001</v>
      </c>
      <c r="Z1403" s="5">
        <f t="shared" si="245"/>
        <v>-1.2731250000000001</v>
      </c>
      <c r="AA1403" s="5">
        <f t="shared" si="246"/>
        <v>0.12124999999999986</v>
      </c>
      <c r="AB1403" s="5">
        <f t="shared" si="247"/>
        <v>6.0625000000000151E-2</v>
      </c>
    </row>
    <row r="1404" spans="1:28" x14ac:dyDescent="0.55000000000000004">
      <c r="A1404" s="3" t="s">
        <v>53</v>
      </c>
      <c r="B1404" s="3" t="s">
        <v>613</v>
      </c>
      <c r="C1404" t="s">
        <v>47</v>
      </c>
      <c r="D1404" s="3" t="s">
        <v>48</v>
      </c>
      <c r="E1404" s="3" t="s">
        <v>165</v>
      </c>
      <c r="F1404" s="3" t="s">
        <v>35</v>
      </c>
      <c r="G1404" s="5">
        <v>5</v>
      </c>
      <c r="H1404">
        <v>1</v>
      </c>
      <c r="I1404" s="5">
        <v>1.35</v>
      </c>
      <c r="J1404" s="5">
        <v>1.35</v>
      </c>
      <c r="K1404">
        <v>19</v>
      </c>
      <c r="L1404" s="15">
        <v>5.2631578947368397E-2</v>
      </c>
      <c r="M1404" s="13">
        <v>1.1052631578947401</v>
      </c>
      <c r="N1404" s="15">
        <v>0</v>
      </c>
      <c r="O1404" s="5">
        <v>0</v>
      </c>
      <c r="P1404" s="5">
        <v>0</v>
      </c>
      <c r="Q1404" s="5">
        <f t="shared" si="237"/>
        <v>1.35</v>
      </c>
      <c r="R1404" s="5">
        <f t="shared" si="238"/>
        <v>-1.35</v>
      </c>
      <c r="S1404" s="15">
        <f t="shared" si="239"/>
        <v>-1</v>
      </c>
      <c r="T1404">
        <v>0</v>
      </c>
      <c r="U1404" s="5" t="str">
        <f t="shared" si="240"/>
        <v>NA</v>
      </c>
      <c r="V1404" s="15">
        <f t="shared" si="241"/>
        <v>0</v>
      </c>
      <c r="W1404" s="15">
        <f t="shared" si="242"/>
        <v>0</v>
      </c>
      <c r="X1404" s="5">
        <f t="shared" si="243"/>
        <v>0</v>
      </c>
      <c r="Y1404" s="5">
        <f t="shared" si="244"/>
        <v>1.2150000000000001</v>
      </c>
      <c r="Z1404" s="5">
        <f t="shared" si="245"/>
        <v>-1.4175000000000002</v>
      </c>
      <c r="AA1404" s="5">
        <f t="shared" si="246"/>
        <v>0.13500000000000001</v>
      </c>
      <c r="AB1404" s="5">
        <f t="shared" si="247"/>
        <v>6.7500000000000115E-2</v>
      </c>
    </row>
    <row r="1405" spans="1:28" x14ac:dyDescent="0.55000000000000004">
      <c r="A1405" s="3" t="s">
        <v>53</v>
      </c>
      <c r="B1405" s="3" t="s">
        <v>911</v>
      </c>
      <c r="C1405" t="s">
        <v>47</v>
      </c>
      <c r="D1405" s="3" t="s">
        <v>48</v>
      </c>
      <c r="E1405" s="3" t="s">
        <v>374</v>
      </c>
      <c r="F1405" s="3" t="s">
        <v>35</v>
      </c>
      <c r="G1405" s="5">
        <v>5</v>
      </c>
      <c r="H1405">
        <v>1</v>
      </c>
      <c r="I1405" s="5">
        <v>1.4375</v>
      </c>
      <c r="J1405" s="5">
        <v>1.4375</v>
      </c>
      <c r="K1405">
        <v>5</v>
      </c>
      <c r="L1405" s="15">
        <v>0.2</v>
      </c>
      <c r="M1405" s="13">
        <v>1</v>
      </c>
      <c r="N1405" s="15">
        <v>0</v>
      </c>
      <c r="O1405" s="5">
        <v>0</v>
      </c>
      <c r="P1405" s="5">
        <v>0</v>
      </c>
      <c r="Q1405" s="5">
        <f t="shared" si="237"/>
        <v>1.4375</v>
      </c>
      <c r="R1405" s="5">
        <f t="shared" si="238"/>
        <v>-1.4375</v>
      </c>
      <c r="S1405" s="15">
        <f t="shared" si="239"/>
        <v>-1</v>
      </c>
      <c r="T1405">
        <v>0</v>
      </c>
      <c r="U1405" s="5" t="str">
        <f t="shared" si="240"/>
        <v>NA</v>
      </c>
      <c r="V1405" s="15">
        <f t="shared" si="241"/>
        <v>0</v>
      </c>
      <c r="W1405" s="15">
        <f t="shared" si="242"/>
        <v>0</v>
      </c>
      <c r="X1405" s="5">
        <f t="shared" si="243"/>
        <v>0</v>
      </c>
      <c r="Y1405" s="5">
        <f t="shared" si="244"/>
        <v>1.29375</v>
      </c>
      <c r="Z1405" s="5">
        <f t="shared" si="245"/>
        <v>-1.5093750000000001</v>
      </c>
      <c r="AA1405" s="5">
        <f t="shared" si="246"/>
        <v>0.14375000000000004</v>
      </c>
      <c r="AB1405" s="5">
        <f t="shared" si="247"/>
        <v>7.1875000000000133E-2</v>
      </c>
    </row>
    <row r="1406" spans="1:28" x14ac:dyDescent="0.55000000000000004">
      <c r="A1406" s="3" t="s">
        <v>53</v>
      </c>
      <c r="B1406" s="3" t="s">
        <v>858</v>
      </c>
      <c r="C1406" t="s">
        <v>47</v>
      </c>
      <c r="D1406" s="3" t="s">
        <v>48</v>
      </c>
      <c r="E1406" s="3" t="s">
        <v>88</v>
      </c>
      <c r="F1406" s="3" t="s">
        <v>35</v>
      </c>
      <c r="G1406" s="5">
        <v>5</v>
      </c>
      <c r="H1406">
        <v>2</v>
      </c>
      <c r="I1406" s="5">
        <v>1.6375</v>
      </c>
      <c r="J1406" s="5">
        <v>0.81874999999999998</v>
      </c>
      <c r="K1406">
        <v>12</v>
      </c>
      <c r="L1406" s="15">
        <v>0.16666666666666699</v>
      </c>
      <c r="M1406" s="13">
        <v>1</v>
      </c>
      <c r="N1406" s="15">
        <v>0</v>
      </c>
      <c r="O1406" s="5">
        <v>0</v>
      </c>
      <c r="P1406" s="5">
        <v>0</v>
      </c>
      <c r="Q1406" s="5">
        <f t="shared" si="237"/>
        <v>1.6375</v>
      </c>
      <c r="R1406" s="5">
        <f t="shared" si="238"/>
        <v>-1.6375</v>
      </c>
      <c r="S1406" s="15">
        <f t="shared" si="239"/>
        <v>-1</v>
      </c>
      <c r="T1406">
        <v>0</v>
      </c>
      <c r="U1406" s="5" t="str">
        <f t="shared" si="240"/>
        <v>NA</v>
      </c>
      <c r="V1406" s="15">
        <f t="shared" si="241"/>
        <v>0</v>
      </c>
      <c r="W1406" s="15">
        <f t="shared" si="242"/>
        <v>0</v>
      </c>
      <c r="X1406" s="5">
        <f t="shared" si="243"/>
        <v>0</v>
      </c>
      <c r="Y1406" s="5">
        <f t="shared" si="244"/>
        <v>1.4737499999999999</v>
      </c>
      <c r="Z1406" s="5">
        <f t="shared" si="245"/>
        <v>-1.7193750000000001</v>
      </c>
      <c r="AA1406" s="5">
        <f t="shared" si="246"/>
        <v>0.16375000000000006</v>
      </c>
      <c r="AB1406" s="5">
        <f t="shared" si="247"/>
        <v>8.1875000000000142E-2</v>
      </c>
    </row>
    <row r="1407" spans="1:28" x14ac:dyDescent="0.55000000000000004">
      <c r="A1407" s="3" t="s">
        <v>53</v>
      </c>
      <c r="B1407" s="3" t="s">
        <v>831</v>
      </c>
      <c r="C1407" t="s">
        <v>47</v>
      </c>
      <c r="D1407" s="3" t="s">
        <v>48</v>
      </c>
      <c r="E1407" s="3" t="s">
        <v>374</v>
      </c>
      <c r="F1407" s="3" t="s">
        <v>35</v>
      </c>
      <c r="G1407" s="5">
        <v>5</v>
      </c>
      <c r="H1407">
        <v>1</v>
      </c>
      <c r="I1407" s="5">
        <v>1.9375</v>
      </c>
      <c r="J1407" s="5">
        <v>1.9375</v>
      </c>
      <c r="K1407">
        <v>8</v>
      </c>
      <c r="L1407" s="15">
        <v>0.125</v>
      </c>
      <c r="M1407" s="13">
        <v>1</v>
      </c>
      <c r="N1407" s="15">
        <v>0</v>
      </c>
      <c r="O1407" s="5">
        <v>0</v>
      </c>
      <c r="P1407" s="5">
        <v>0</v>
      </c>
      <c r="Q1407" s="5">
        <f t="shared" si="237"/>
        <v>1.9375</v>
      </c>
      <c r="R1407" s="5">
        <f t="shared" si="238"/>
        <v>-1.9375</v>
      </c>
      <c r="S1407" s="15">
        <f t="shared" si="239"/>
        <v>-1</v>
      </c>
      <c r="T1407">
        <v>0</v>
      </c>
      <c r="U1407" s="5" t="str">
        <f t="shared" si="240"/>
        <v>NA</v>
      </c>
      <c r="V1407" s="15">
        <f t="shared" si="241"/>
        <v>0</v>
      </c>
      <c r="W1407" s="15">
        <f t="shared" si="242"/>
        <v>0</v>
      </c>
      <c r="X1407" s="5">
        <f t="shared" si="243"/>
        <v>0</v>
      </c>
      <c r="Y1407" s="5">
        <f t="shared" si="244"/>
        <v>1.7437500000000001</v>
      </c>
      <c r="Z1407" s="5">
        <f t="shared" si="245"/>
        <v>-2.0343750000000003</v>
      </c>
      <c r="AA1407" s="5">
        <f t="shared" si="246"/>
        <v>0.19374999999999987</v>
      </c>
      <c r="AB1407" s="5">
        <f t="shared" si="247"/>
        <v>9.6875000000000266E-2</v>
      </c>
    </row>
    <row r="1408" spans="1:28" x14ac:dyDescent="0.55000000000000004">
      <c r="A1408" s="3" t="s">
        <v>53</v>
      </c>
      <c r="B1408" s="3" t="s">
        <v>928</v>
      </c>
      <c r="C1408" t="s">
        <v>47</v>
      </c>
      <c r="D1408" s="3" t="s">
        <v>48</v>
      </c>
      <c r="E1408" s="3" t="s">
        <v>49</v>
      </c>
      <c r="F1408" s="3" t="s">
        <v>35</v>
      </c>
      <c r="G1408" s="5">
        <v>5</v>
      </c>
      <c r="H1408">
        <v>2</v>
      </c>
      <c r="I1408" s="5">
        <v>2.0499999999999998</v>
      </c>
      <c r="J1408" s="5">
        <v>1.0249999999999999</v>
      </c>
      <c r="K1408">
        <v>3</v>
      </c>
      <c r="L1408" s="15">
        <v>0.66666666666666696</v>
      </c>
      <c r="M1408" s="13">
        <v>1</v>
      </c>
      <c r="N1408" s="15">
        <v>0</v>
      </c>
      <c r="O1408" s="5">
        <v>0</v>
      </c>
      <c r="P1408" s="5">
        <v>0</v>
      </c>
      <c r="Q1408" s="5">
        <f t="shared" si="237"/>
        <v>2.0499999999999998</v>
      </c>
      <c r="R1408" s="5">
        <f t="shared" si="238"/>
        <v>-2.0499999999999998</v>
      </c>
      <c r="S1408" s="15">
        <f t="shared" si="239"/>
        <v>-1</v>
      </c>
      <c r="T1408">
        <v>0</v>
      </c>
      <c r="U1408" s="5" t="str">
        <f t="shared" si="240"/>
        <v>NA</v>
      </c>
      <c r="V1408" s="15">
        <f t="shared" si="241"/>
        <v>0</v>
      </c>
      <c r="W1408" s="15">
        <f t="shared" si="242"/>
        <v>0</v>
      </c>
      <c r="X1408" s="5">
        <f t="shared" si="243"/>
        <v>0</v>
      </c>
      <c r="Y1408" s="5">
        <f t="shared" si="244"/>
        <v>1.845</v>
      </c>
      <c r="Z1408" s="5">
        <f t="shared" si="245"/>
        <v>-2.1524999999999999</v>
      </c>
      <c r="AA1408" s="5">
        <f t="shared" si="246"/>
        <v>0.20499999999999985</v>
      </c>
      <c r="AB1408" s="5">
        <f t="shared" si="247"/>
        <v>0.10250000000000004</v>
      </c>
    </row>
    <row r="1409" spans="1:28" x14ac:dyDescent="0.55000000000000004">
      <c r="A1409" s="3" t="s">
        <v>53</v>
      </c>
      <c r="B1409" s="3" t="s">
        <v>855</v>
      </c>
      <c r="C1409" t="s">
        <v>47</v>
      </c>
      <c r="D1409" s="3" t="s">
        <v>48</v>
      </c>
      <c r="E1409" s="3" t="s">
        <v>165</v>
      </c>
      <c r="F1409" s="3" t="s">
        <v>35</v>
      </c>
      <c r="G1409" s="5">
        <v>5</v>
      </c>
      <c r="H1409">
        <v>1</v>
      </c>
      <c r="I1409" s="5">
        <v>2.2625000000000002</v>
      </c>
      <c r="J1409" s="5">
        <v>2.2625000000000002</v>
      </c>
      <c r="K1409">
        <v>7</v>
      </c>
      <c r="L1409" s="15">
        <v>0.14285714285714302</v>
      </c>
      <c r="M1409" s="13">
        <v>1</v>
      </c>
      <c r="N1409" s="15">
        <v>0</v>
      </c>
      <c r="O1409" s="5">
        <v>0</v>
      </c>
      <c r="P1409" s="5">
        <v>0</v>
      </c>
      <c r="Q1409" s="5">
        <f t="shared" si="237"/>
        <v>2.2625000000000002</v>
      </c>
      <c r="R1409" s="5">
        <f t="shared" si="238"/>
        <v>-2.2625000000000002</v>
      </c>
      <c r="S1409" s="15">
        <f t="shared" si="239"/>
        <v>-1</v>
      </c>
      <c r="T1409">
        <v>0</v>
      </c>
      <c r="U1409" s="5" t="str">
        <f t="shared" si="240"/>
        <v>NA</v>
      </c>
      <c r="V1409" s="15">
        <f t="shared" si="241"/>
        <v>0</v>
      </c>
      <c r="W1409" s="15">
        <f t="shared" si="242"/>
        <v>0</v>
      </c>
      <c r="X1409" s="5">
        <f t="shared" si="243"/>
        <v>0</v>
      </c>
      <c r="Y1409" s="5">
        <f t="shared" si="244"/>
        <v>2.0362500000000003</v>
      </c>
      <c r="Z1409" s="5">
        <f t="shared" si="245"/>
        <v>-2.3756250000000003</v>
      </c>
      <c r="AA1409" s="5">
        <f t="shared" si="246"/>
        <v>0.22624999999999984</v>
      </c>
      <c r="AB1409" s="5">
        <f t="shared" si="247"/>
        <v>0.11312500000000014</v>
      </c>
    </row>
    <row r="1410" spans="1:28" x14ac:dyDescent="0.55000000000000004">
      <c r="A1410" s="3" t="s">
        <v>53</v>
      </c>
      <c r="B1410" s="3" t="s">
        <v>2533</v>
      </c>
      <c r="C1410" t="s">
        <v>47</v>
      </c>
      <c r="D1410" s="3" t="s">
        <v>48</v>
      </c>
      <c r="E1410" s="3" t="s">
        <v>374</v>
      </c>
      <c r="F1410" s="3" t="s">
        <v>35</v>
      </c>
      <c r="G1410" s="5">
        <v>5</v>
      </c>
      <c r="H1410">
        <v>1</v>
      </c>
      <c r="I1410" s="5">
        <v>2.2875000000000001</v>
      </c>
      <c r="J1410" s="5">
        <v>2.2875000000000001</v>
      </c>
      <c r="K1410">
        <v>4</v>
      </c>
      <c r="L1410" s="15">
        <v>0.25</v>
      </c>
      <c r="M1410" s="13">
        <v>1</v>
      </c>
      <c r="N1410" s="15">
        <v>0</v>
      </c>
      <c r="O1410" s="5">
        <v>0</v>
      </c>
      <c r="P1410" s="5">
        <v>0</v>
      </c>
      <c r="Q1410" s="5">
        <f t="shared" ref="Q1410:Q1473" si="248">I1410</f>
        <v>2.2875000000000001</v>
      </c>
      <c r="R1410" s="5">
        <f t="shared" ref="R1410:R1473" si="249">P1410-Q1410</f>
        <v>-2.2875000000000001</v>
      </c>
      <c r="S1410" s="15">
        <f t="shared" ref="S1410:S1473" si="250">IF(Q1410=0,0,(P1410-Q1410)/Q1410)</f>
        <v>-1</v>
      </c>
      <c r="T1410">
        <v>0</v>
      </c>
      <c r="U1410" s="5" t="str">
        <f t="shared" ref="U1410:U1473" si="251">IF(T1410=0,"NA",P1410/T1410)</f>
        <v>NA</v>
      </c>
      <c r="V1410" s="15">
        <f t="shared" si="241"/>
        <v>0</v>
      </c>
      <c r="W1410" s="15">
        <f t="shared" si="242"/>
        <v>0</v>
      </c>
      <c r="X1410" s="5">
        <f t="shared" si="243"/>
        <v>0</v>
      </c>
      <c r="Y1410" s="5">
        <f t="shared" si="244"/>
        <v>2.0587500000000003</v>
      </c>
      <c r="Z1410" s="5">
        <f t="shared" si="245"/>
        <v>-2.401875</v>
      </c>
      <c r="AA1410" s="5">
        <f t="shared" si="246"/>
        <v>0.22874999999999979</v>
      </c>
      <c r="AB1410" s="5">
        <f t="shared" si="247"/>
        <v>0.11437499999999989</v>
      </c>
    </row>
    <row r="1411" spans="1:28" x14ac:dyDescent="0.55000000000000004">
      <c r="A1411" s="3" t="s">
        <v>53</v>
      </c>
      <c r="B1411" s="3" t="s">
        <v>428</v>
      </c>
      <c r="C1411" t="s">
        <v>47</v>
      </c>
      <c r="D1411" s="3" t="s">
        <v>48</v>
      </c>
      <c r="E1411" s="3" t="s">
        <v>165</v>
      </c>
      <c r="F1411" s="3" t="s">
        <v>35</v>
      </c>
      <c r="G1411" s="5">
        <v>5</v>
      </c>
      <c r="H1411">
        <v>1</v>
      </c>
      <c r="I1411" s="5">
        <v>3.4</v>
      </c>
      <c r="J1411" s="5">
        <v>3.4</v>
      </c>
      <c r="K1411">
        <v>17</v>
      </c>
      <c r="L1411" s="15">
        <v>5.8823529411764698E-2</v>
      </c>
      <c r="M1411" s="13">
        <v>1.1705882352941199</v>
      </c>
      <c r="N1411" s="15">
        <v>0</v>
      </c>
      <c r="O1411" s="5">
        <v>0</v>
      </c>
      <c r="P1411" s="5">
        <v>0</v>
      </c>
      <c r="Q1411" s="5">
        <f t="shared" si="248"/>
        <v>3.4</v>
      </c>
      <c r="R1411" s="5">
        <f t="shared" si="249"/>
        <v>-3.4</v>
      </c>
      <c r="S1411" s="15">
        <f t="shared" si="250"/>
        <v>-1</v>
      </c>
      <c r="T1411">
        <v>0</v>
      </c>
      <c r="U1411" s="5" t="str">
        <f t="shared" si="251"/>
        <v>NA</v>
      </c>
      <c r="V1411" s="15">
        <f t="shared" ref="V1411:V1474" si="252">(L1411*N1411)</f>
        <v>0</v>
      </c>
      <c r="W1411" s="15">
        <f t="shared" ref="W1411:W1474" si="253">IF(P1411=0,0,R1411/P1411)</f>
        <v>0</v>
      </c>
      <c r="X1411" s="5">
        <f t="shared" ref="X1411:X1474" si="254">IF(T1411=0,0,Q1411/T1411)</f>
        <v>0</v>
      </c>
      <c r="Y1411" s="5">
        <f t="shared" ref="Y1411:Y1474" si="255">Q1411*0.9</f>
        <v>3.06</v>
      </c>
      <c r="Z1411" s="5">
        <f t="shared" ref="Z1411:Z1474" si="256">R1411*1.05</f>
        <v>-3.57</v>
      </c>
      <c r="AA1411" s="5">
        <f t="shared" ref="AA1411:AA1474" si="257">Q1411-Y1411</f>
        <v>0.33999999999999986</v>
      </c>
      <c r="AB1411" s="5">
        <f t="shared" ref="AB1411:AB1474" si="258">R1411-Z1411</f>
        <v>0.16999999999999993</v>
      </c>
    </row>
    <row r="1412" spans="1:28" x14ac:dyDescent="0.55000000000000004">
      <c r="A1412" s="3" t="s">
        <v>53</v>
      </c>
      <c r="B1412" s="3" t="s">
        <v>164</v>
      </c>
      <c r="C1412" t="s">
        <v>47</v>
      </c>
      <c r="D1412" s="3" t="s">
        <v>48</v>
      </c>
      <c r="E1412" s="3" t="s">
        <v>165</v>
      </c>
      <c r="F1412" s="3" t="s">
        <v>35</v>
      </c>
      <c r="G1412" s="5">
        <v>5</v>
      </c>
      <c r="H1412">
        <v>4</v>
      </c>
      <c r="I1412" s="5">
        <v>3.5125000000000002</v>
      </c>
      <c r="J1412" s="5">
        <v>0.87812500000000004</v>
      </c>
      <c r="K1412">
        <v>86</v>
      </c>
      <c r="L1412" s="15">
        <v>4.6511627906976702E-2</v>
      </c>
      <c r="M1412" s="13">
        <v>1.05</v>
      </c>
      <c r="N1412" s="15">
        <v>0</v>
      </c>
      <c r="O1412" s="5">
        <v>0</v>
      </c>
      <c r="P1412" s="5">
        <v>0</v>
      </c>
      <c r="Q1412" s="5">
        <f t="shared" si="248"/>
        <v>3.5125000000000002</v>
      </c>
      <c r="R1412" s="5">
        <f t="shared" si="249"/>
        <v>-3.5125000000000002</v>
      </c>
      <c r="S1412" s="15">
        <f t="shared" si="250"/>
        <v>-1</v>
      </c>
      <c r="T1412">
        <v>0</v>
      </c>
      <c r="U1412" s="5" t="str">
        <f t="shared" si="251"/>
        <v>NA</v>
      </c>
      <c r="V1412" s="15">
        <f t="shared" si="252"/>
        <v>0</v>
      </c>
      <c r="W1412" s="15">
        <f t="shared" si="253"/>
        <v>0</v>
      </c>
      <c r="X1412" s="5">
        <f t="shared" si="254"/>
        <v>0</v>
      </c>
      <c r="Y1412" s="5">
        <f t="shared" si="255"/>
        <v>3.1612500000000003</v>
      </c>
      <c r="Z1412" s="5">
        <f t="shared" si="256"/>
        <v>-3.6881250000000003</v>
      </c>
      <c r="AA1412" s="5">
        <f t="shared" si="257"/>
        <v>0.35124999999999984</v>
      </c>
      <c r="AB1412" s="5">
        <f t="shared" si="258"/>
        <v>0.17562500000000014</v>
      </c>
    </row>
    <row r="1413" spans="1:28" x14ac:dyDescent="0.55000000000000004">
      <c r="A1413" s="3" t="s">
        <v>53</v>
      </c>
      <c r="B1413" s="3" t="s">
        <v>797</v>
      </c>
      <c r="C1413" t="s">
        <v>47</v>
      </c>
      <c r="D1413" s="3" t="s">
        <v>48</v>
      </c>
      <c r="E1413" s="3" t="s">
        <v>374</v>
      </c>
      <c r="F1413" s="3" t="s">
        <v>35</v>
      </c>
      <c r="G1413" s="5">
        <v>5</v>
      </c>
      <c r="H1413">
        <v>4</v>
      </c>
      <c r="I1413" s="5">
        <v>4.5250000000000004</v>
      </c>
      <c r="J1413" s="5">
        <v>1.1312500000000001</v>
      </c>
      <c r="K1413">
        <v>30</v>
      </c>
      <c r="L1413" s="15">
        <v>0.133333333333333</v>
      </c>
      <c r="M1413" s="13">
        <v>1.13333333333333</v>
      </c>
      <c r="N1413" s="15">
        <v>0</v>
      </c>
      <c r="O1413" s="5">
        <v>0</v>
      </c>
      <c r="P1413" s="5">
        <v>0</v>
      </c>
      <c r="Q1413" s="5">
        <f t="shared" si="248"/>
        <v>4.5250000000000004</v>
      </c>
      <c r="R1413" s="5">
        <f t="shared" si="249"/>
        <v>-4.5250000000000004</v>
      </c>
      <c r="S1413" s="15">
        <f t="shared" si="250"/>
        <v>-1</v>
      </c>
      <c r="T1413">
        <v>0</v>
      </c>
      <c r="U1413" s="5" t="str">
        <f t="shared" si="251"/>
        <v>NA</v>
      </c>
      <c r="V1413" s="15">
        <f t="shared" si="252"/>
        <v>0</v>
      </c>
      <c r="W1413" s="15">
        <f t="shared" si="253"/>
        <v>0</v>
      </c>
      <c r="X1413" s="5">
        <f t="shared" si="254"/>
        <v>0</v>
      </c>
      <c r="Y1413" s="5">
        <f t="shared" si="255"/>
        <v>4.0725000000000007</v>
      </c>
      <c r="Z1413" s="5">
        <f t="shared" si="256"/>
        <v>-4.7512500000000006</v>
      </c>
      <c r="AA1413" s="5">
        <f t="shared" si="257"/>
        <v>0.45249999999999968</v>
      </c>
      <c r="AB1413" s="5">
        <f t="shared" si="258"/>
        <v>0.22625000000000028</v>
      </c>
    </row>
    <row r="1414" spans="1:28" x14ac:dyDescent="0.55000000000000004">
      <c r="A1414" s="3" t="s">
        <v>53</v>
      </c>
      <c r="B1414" s="3" t="s">
        <v>2509</v>
      </c>
      <c r="C1414" t="s">
        <v>47</v>
      </c>
      <c r="D1414" s="3" t="s">
        <v>48</v>
      </c>
      <c r="E1414" s="3" t="s">
        <v>736</v>
      </c>
      <c r="F1414" s="3" t="s">
        <v>35</v>
      </c>
      <c r="G1414" s="5">
        <v>5</v>
      </c>
      <c r="H1414">
        <v>1</v>
      </c>
      <c r="I1414" s="5">
        <v>4.5374999999999996</v>
      </c>
      <c r="J1414" s="5">
        <v>4.5374999999999996</v>
      </c>
      <c r="K1414">
        <v>12</v>
      </c>
      <c r="L1414" s="15">
        <v>8.3333333333333301E-2</v>
      </c>
      <c r="M1414" s="13">
        <v>1</v>
      </c>
      <c r="N1414" s="15">
        <v>0</v>
      </c>
      <c r="O1414" s="5">
        <v>0</v>
      </c>
      <c r="P1414" s="5">
        <v>0</v>
      </c>
      <c r="Q1414" s="5">
        <f t="shared" si="248"/>
        <v>4.5374999999999996</v>
      </c>
      <c r="R1414" s="5">
        <f t="shared" si="249"/>
        <v>-4.5374999999999996</v>
      </c>
      <c r="S1414" s="15">
        <f t="shared" si="250"/>
        <v>-1</v>
      </c>
      <c r="T1414">
        <v>0</v>
      </c>
      <c r="U1414" s="5" t="str">
        <f t="shared" si="251"/>
        <v>NA</v>
      </c>
      <c r="V1414" s="15">
        <f t="shared" si="252"/>
        <v>0</v>
      </c>
      <c r="W1414" s="15">
        <f t="shared" si="253"/>
        <v>0</v>
      </c>
      <c r="X1414" s="5">
        <f t="shared" si="254"/>
        <v>0</v>
      </c>
      <c r="Y1414" s="5">
        <f t="shared" si="255"/>
        <v>4.0837500000000002</v>
      </c>
      <c r="Z1414" s="5">
        <f t="shared" si="256"/>
        <v>-4.7643750000000002</v>
      </c>
      <c r="AA1414" s="5">
        <f t="shared" si="257"/>
        <v>0.45374999999999943</v>
      </c>
      <c r="AB1414" s="5">
        <f t="shared" si="258"/>
        <v>0.2268750000000006</v>
      </c>
    </row>
    <row r="1415" spans="1:28" x14ac:dyDescent="0.55000000000000004">
      <c r="A1415" s="3" t="s">
        <v>53</v>
      </c>
      <c r="B1415" s="3" t="s">
        <v>2539</v>
      </c>
      <c r="C1415" t="s">
        <v>47</v>
      </c>
      <c r="D1415" s="3" t="s">
        <v>48</v>
      </c>
      <c r="E1415" s="3" t="s">
        <v>374</v>
      </c>
      <c r="F1415" s="3" t="s">
        <v>35</v>
      </c>
      <c r="G1415" s="5">
        <v>5</v>
      </c>
      <c r="H1415">
        <v>4</v>
      </c>
      <c r="I1415" s="5">
        <v>4.6749999999999998</v>
      </c>
      <c r="J1415" s="5">
        <v>1.16875</v>
      </c>
      <c r="K1415">
        <v>7</v>
      </c>
      <c r="L1415" s="15">
        <v>0.57142857142857106</v>
      </c>
      <c r="M1415" s="13">
        <v>1.28571428571429</v>
      </c>
      <c r="N1415" s="15">
        <v>0</v>
      </c>
      <c r="O1415" s="5">
        <v>0</v>
      </c>
      <c r="P1415" s="5">
        <v>0</v>
      </c>
      <c r="Q1415" s="5">
        <f t="shared" si="248"/>
        <v>4.6749999999999998</v>
      </c>
      <c r="R1415" s="5">
        <f t="shared" si="249"/>
        <v>-4.6749999999999998</v>
      </c>
      <c r="S1415" s="15">
        <f t="shared" si="250"/>
        <v>-1</v>
      </c>
      <c r="T1415">
        <v>0</v>
      </c>
      <c r="U1415" s="5" t="str">
        <f t="shared" si="251"/>
        <v>NA</v>
      </c>
      <c r="V1415" s="15">
        <f t="shared" si="252"/>
        <v>0</v>
      </c>
      <c r="W1415" s="15">
        <f t="shared" si="253"/>
        <v>0</v>
      </c>
      <c r="X1415" s="5">
        <f t="shared" si="254"/>
        <v>0</v>
      </c>
      <c r="Y1415" s="5">
        <f t="shared" si="255"/>
        <v>4.2074999999999996</v>
      </c>
      <c r="Z1415" s="5">
        <f t="shared" si="256"/>
        <v>-4.9087500000000004</v>
      </c>
      <c r="AA1415" s="5">
        <f t="shared" si="257"/>
        <v>0.46750000000000025</v>
      </c>
      <c r="AB1415" s="5">
        <f t="shared" si="258"/>
        <v>0.23375000000000057</v>
      </c>
    </row>
    <row r="1416" spans="1:28" x14ac:dyDescent="0.55000000000000004">
      <c r="A1416" s="3" t="s">
        <v>53</v>
      </c>
      <c r="B1416" s="3" t="s">
        <v>2373</v>
      </c>
      <c r="C1416" t="s">
        <v>47</v>
      </c>
      <c r="D1416" s="3" t="s">
        <v>48</v>
      </c>
      <c r="E1416" s="3" t="s">
        <v>736</v>
      </c>
      <c r="F1416" s="3" t="s">
        <v>35</v>
      </c>
      <c r="G1416" s="5">
        <v>5</v>
      </c>
      <c r="H1416">
        <v>2</v>
      </c>
      <c r="I1416" s="5">
        <v>5.2750000000000004</v>
      </c>
      <c r="J1416" s="5">
        <v>2.6375000000000002</v>
      </c>
      <c r="K1416">
        <v>12</v>
      </c>
      <c r="L1416" s="15">
        <v>0.16666666666666699</v>
      </c>
      <c r="M1416" s="13">
        <v>1.43333333333333</v>
      </c>
      <c r="N1416" s="15">
        <v>0</v>
      </c>
      <c r="O1416" s="5">
        <v>0</v>
      </c>
      <c r="P1416" s="5">
        <v>0</v>
      </c>
      <c r="Q1416" s="5">
        <f t="shared" si="248"/>
        <v>5.2750000000000004</v>
      </c>
      <c r="R1416" s="5">
        <f t="shared" si="249"/>
        <v>-5.2750000000000004</v>
      </c>
      <c r="S1416" s="15">
        <f t="shared" si="250"/>
        <v>-1</v>
      </c>
      <c r="T1416">
        <v>0</v>
      </c>
      <c r="U1416" s="5" t="str">
        <f t="shared" si="251"/>
        <v>NA</v>
      </c>
      <c r="V1416" s="15">
        <f t="shared" si="252"/>
        <v>0</v>
      </c>
      <c r="W1416" s="15">
        <f t="shared" si="253"/>
        <v>0</v>
      </c>
      <c r="X1416" s="5">
        <f t="shared" si="254"/>
        <v>0</v>
      </c>
      <c r="Y1416" s="5">
        <f t="shared" si="255"/>
        <v>4.7475000000000005</v>
      </c>
      <c r="Z1416" s="5">
        <f t="shared" si="256"/>
        <v>-5.5387500000000003</v>
      </c>
      <c r="AA1416" s="5">
        <f t="shared" si="257"/>
        <v>0.52749999999999986</v>
      </c>
      <c r="AB1416" s="5">
        <f t="shared" si="258"/>
        <v>0.26374999999999993</v>
      </c>
    </row>
    <row r="1417" spans="1:28" x14ac:dyDescent="0.55000000000000004">
      <c r="A1417" s="3" t="s">
        <v>53</v>
      </c>
      <c r="B1417" s="3" t="s">
        <v>266</v>
      </c>
      <c r="C1417" t="s">
        <v>47</v>
      </c>
      <c r="D1417" s="3" t="s">
        <v>48</v>
      </c>
      <c r="E1417" s="3" t="s">
        <v>161</v>
      </c>
      <c r="F1417" s="3" t="s">
        <v>35</v>
      </c>
      <c r="G1417" s="5">
        <v>5</v>
      </c>
      <c r="H1417">
        <v>8</v>
      </c>
      <c r="I1417" s="5">
        <v>5.8250000000000002</v>
      </c>
      <c r="J1417" s="5">
        <v>0.72812500000000002</v>
      </c>
      <c r="K1417">
        <v>34</v>
      </c>
      <c r="L1417" s="15">
        <v>0.23529411764705899</v>
      </c>
      <c r="M1417" s="13">
        <v>1</v>
      </c>
      <c r="N1417" s="15">
        <v>0</v>
      </c>
      <c r="O1417" s="5">
        <v>0</v>
      </c>
      <c r="P1417" s="5">
        <v>0</v>
      </c>
      <c r="Q1417" s="5">
        <f t="shared" si="248"/>
        <v>5.8250000000000002</v>
      </c>
      <c r="R1417" s="5">
        <f t="shared" si="249"/>
        <v>-5.8250000000000002</v>
      </c>
      <c r="S1417" s="15">
        <f t="shared" si="250"/>
        <v>-1</v>
      </c>
      <c r="T1417">
        <v>0</v>
      </c>
      <c r="U1417" s="5" t="str">
        <f t="shared" si="251"/>
        <v>NA</v>
      </c>
      <c r="V1417" s="15">
        <f t="shared" si="252"/>
        <v>0</v>
      </c>
      <c r="W1417" s="15">
        <f t="shared" si="253"/>
        <v>0</v>
      </c>
      <c r="X1417" s="5">
        <f t="shared" si="254"/>
        <v>0</v>
      </c>
      <c r="Y1417" s="5">
        <f t="shared" si="255"/>
        <v>5.2425000000000006</v>
      </c>
      <c r="Z1417" s="5">
        <f t="shared" si="256"/>
        <v>-6.1162500000000009</v>
      </c>
      <c r="AA1417" s="5">
        <f t="shared" si="257"/>
        <v>0.58249999999999957</v>
      </c>
      <c r="AB1417" s="5">
        <f t="shared" si="258"/>
        <v>0.29125000000000068</v>
      </c>
    </row>
    <row r="1418" spans="1:28" x14ac:dyDescent="0.55000000000000004">
      <c r="A1418" s="3" t="s">
        <v>53</v>
      </c>
      <c r="B1418" s="3" t="s">
        <v>924</v>
      </c>
      <c r="C1418" t="s">
        <v>47</v>
      </c>
      <c r="D1418" s="3" t="s">
        <v>48</v>
      </c>
      <c r="E1418" s="3" t="s">
        <v>374</v>
      </c>
      <c r="F1418" s="3" t="s">
        <v>35</v>
      </c>
      <c r="G1418" s="5">
        <v>5</v>
      </c>
      <c r="H1418">
        <v>4</v>
      </c>
      <c r="I1418" s="5">
        <v>7.125</v>
      </c>
      <c r="J1418" s="5">
        <v>1.78125</v>
      </c>
      <c r="K1418">
        <v>7</v>
      </c>
      <c r="L1418" s="15">
        <v>0.57142857142857106</v>
      </c>
      <c r="M1418" s="13">
        <v>1</v>
      </c>
      <c r="N1418" s="15">
        <v>0</v>
      </c>
      <c r="O1418" s="5">
        <v>0</v>
      </c>
      <c r="P1418" s="5">
        <v>0</v>
      </c>
      <c r="Q1418" s="5">
        <f t="shared" si="248"/>
        <v>7.125</v>
      </c>
      <c r="R1418" s="5">
        <f t="shared" si="249"/>
        <v>-7.125</v>
      </c>
      <c r="S1418" s="15">
        <f t="shared" si="250"/>
        <v>-1</v>
      </c>
      <c r="T1418">
        <v>0</v>
      </c>
      <c r="U1418" s="5" t="str">
        <f t="shared" si="251"/>
        <v>NA</v>
      </c>
      <c r="V1418" s="15">
        <f t="shared" si="252"/>
        <v>0</v>
      </c>
      <c r="W1418" s="15">
        <f t="shared" si="253"/>
        <v>0</v>
      </c>
      <c r="X1418" s="5">
        <f t="shared" si="254"/>
        <v>0</v>
      </c>
      <c r="Y1418" s="5">
        <f t="shared" si="255"/>
        <v>6.4125000000000005</v>
      </c>
      <c r="Z1418" s="5">
        <f t="shared" si="256"/>
        <v>-7.4812500000000002</v>
      </c>
      <c r="AA1418" s="5">
        <f t="shared" si="257"/>
        <v>0.71249999999999947</v>
      </c>
      <c r="AB1418" s="5">
        <f t="shared" si="258"/>
        <v>0.35625000000000018</v>
      </c>
    </row>
    <row r="1419" spans="1:28" x14ac:dyDescent="0.55000000000000004">
      <c r="A1419" s="3" t="s">
        <v>53</v>
      </c>
      <c r="B1419" s="3" t="s">
        <v>430</v>
      </c>
      <c r="C1419" t="s">
        <v>47</v>
      </c>
      <c r="D1419" s="3" t="s">
        <v>48</v>
      </c>
      <c r="E1419" s="3" t="s">
        <v>165</v>
      </c>
      <c r="F1419" s="3" t="s">
        <v>35</v>
      </c>
      <c r="G1419" s="5">
        <v>5</v>
      </c>
      <c r="H1419">
        <v>4</v>
      </c>
      <c r="I1419" s="5">
        <v>7.55</v>
      </c>
      <c r="J1419" s="5">
        <v>1.8875</v>
      </c>
      <c r="K1419">
        <v>56</v>
      </c>
      <c r="L1419" s="15">
        <v>7.1428571428571397E-2</v>
      </c>
      <c r="M1419" s="13">
        <v>1.40357142857143</v>
      </c>
      <c r="N1419" s="15">
        <v>0</v>
      </c>
      <c r="O1419" s="5">
        <v>0</v>
      </c>
      <c r="P1419" s="5">
        <v>0</v>
      </c>
      <c r="Q1419" s="5">
        <f t="shared" si="248"/>
        <v>7.55</v>
      </c>
      <c r="R1419" s="5">
        <f t="shared" si="249"/>
        <v>-7.55</v>
      </c>
      <c r="S1419" s="15">
        <f t="shared" si="250"/>
        <v>-1</v>
      </c>
      <c r="T1419">
        <v>0</v>
      </c>
      <c r="U1419" s="5" t="str">
        <f t="shared" si="251"/>
        <v>NA</v>
      </c>
      <c r="V1419" s="15">
        <f t="shared" si="252"/>
        <v>0</v>
      </c>
      <c r="W1419" s="15">
        <f t="shared" si="253"/>
        <v>0</v>
      </c>
      <c r="X1419" s="5">
        <f t="shared" si="254"/>
        <v>0</v>
      </c>
      <c r="Y1419" s="5">
        <f t="shared" si="255"/>
        <v>6.7949999999999999</v>
      </c>
      <c r="Z1419" s="5">
        <f t="shared" si="256"/>
        <v>-7.9275000000000002</v>
      </c>
      <c r="AA1419" s="5">
        <f t="shared" si="257"/>
        <v>0.75499999999999989</v>
      </c>
      <c r="AB1419" s="5">
        <f t="shared" si="258"/>
        <v>0.37750000000000039</v>
      </c>
    </row>
    <row r="1420" spans="1:28" x14ac:dyDescent="0.55000000000000004">
      <c r="A1420" s="3" t="s">
        <v>53</v>
      </c>
      <c r="B1420" s="3" t="s">
        <v>670</v>
      </c>
      <c r="C1420" t="s">
        <v>47</v>
      </c>
      <c r="D1420" s="3" t="s">
        <v>48</v>
      </c>
      <c r="E1420" s="3" t="s">
        <v>165</v>
      </c>
      <c r="F1420" s="3" t="s">
        <v>35</v>
      </c>
      <c r="G1420" s="5">
        <v>5</v>
      </c>
      <c r="H1420">
        <v>3</v>
      </c>
      <c r="I1420" s="5">
        <v>7.7749999875000011</v>
      </c>
      <c r="J1420" s="5">
        <v>2.5916666625000002</v>
      </c>
      <c r="K1420">
        <v>96</v>
      </c>
      <c r="L1420" s="15">
        <v>3.125E-2</v>
      </c>
      <c r="M1420" s="13">
        <v>1.3270833333333301</v>
      </c>
      <c r="N1420" s="15">
        <v>0</v>
      </c>
      <c r="O1420" s="5">
        <v>0</v>
      </c>
      <c r="P1420" s="5">
        <v>0</v>
      </c>
      <c r="Q1420" s="5">
        <f t="shared" si="248"/>
        <v>7.7749999875000011</v>
      </c>
      <c r="R1420" s="5">
        <f t="shared" si="249"/>
        <v>-7.7749999875000011</v>
      </c>
      <c r="S1420" s="15">
        <f t="shared" si="250"/>
        <v>-1</v>
      </c>
      <c r="T1420">
        <v>0</v>
      </c>
      <c r="U1420" s="5" t="str">
        <f t="shared" si="251"/>
        <v>NA</v>
      </c>
      <c r="V1420" s="15">
        <f t="shared" si="252"/>
        <v>0</v>
      </c>
      <c r="W1420" s="15">
        <f t="shared" si="253"/>
        <v>0</v>
      </c>
      <c r="X1420" s="5">
        <f t="shared" si="254"/>
        <v>0</v>
      </c>
      <c r="Y1420" s="5">
        <f t="shared" si="255"/>
        <v>6.9974999887500013</v>
      </c>
      <c r="Z1420" s="5">
        <f t="shared" si="256"/>
        <v>-8.1637499868750023</v>
      </c>
      <c r="AA1420" s="5">
        <f t="shared" si="257"/>
        <v>0.77749999874999975</v>
      </c>
      <c r="AB1420" s="5">
        <f t="shared" si="258"/>
        <v>0.38874999937500121</v>
      </c>
    </row>
    <row r="1421" spans="1:28" x14ac:dyDescent="0.55000000000000004">
      <c r="A1421" s="3" t="s">
        <v>53</v>
      </c>
      <c r="B1421" s="3" t="s">
        <v>1569</v>
      </c>
      <c r="C1421" t="s">
        <v>47</v>
      </c>
      <c r="D1421" s="3" t="s">
        <v>48</v>
      </c>
      <c r="E1421" s="3" t="s">
        <v>309</v>
      </c>
      <c r="F1421" s="3" t="s">
        <v>35</v>
      </c>
      <c r="G1421" s="5">
        <v>5</v>
      </c>
      <c r="H1421">
        <v>5</v>
      </c>
      <c r="I1421" s="5">
        <v>9.1</v>
      </c>
      <c r="J1421" s="5">
        <v>1.82</v>
      </c>
      <c r="K1421">
        <v>17</v>
      </c>
      <c r="L1421" s="15">
        <v>0.29411764705882404</v>
      </c>
      <c r="M1421" s="13">
        <v>2.4117647058823501</v>
      </c>
      <c r="N1421" s="15">
        <v>0</v>
      </c>
      <c r="O1421" s="5">
        <v>0</v>
      </c>
      <c r="P1421" s="5">
        <v>0</v>
      </c>
      <c r="Q1421" s="5">
        <f t="shared" si="248"/>
        <v>9.1</v>
      </c>
      <c r="R1421" s="5">
        <f t="shared" si="249"/>
        <v>-9.1</v>
      </c>
      <c r="S1421" s="15">
        <f t="shared" si="250"/>
        <v>-1</v>
      </c>
      <c r="T1421">
        <v>0</v>
      </c>
      <c r="U1421" s="5" t="str">
        <f t="shared" si="251"/>
        <v>NA</v>
      </c>
      <c r="V1421" s="15">
        <f t="shared" si="252"/>
        <v>0</v>
      </c>
      <c r="W1421" s="15">
        <f t="shared" si="253"/>
        <v>0</v>
      </c>
      <c r="X1421" s="5">
        <f t="shared" si="254"/>
        <v>0</v>
      </c>
      <c r="Y1421" s="5">
        <f t="shared" si="255"/>
        <v>8.19</v>
      </c>
      <c r="Z1421" s="5">
        <f t="shared" si="256"/>
        <v>-9.5549999999999997</v>
      </c>
      <c r="AA1421" s="5">
        <f t="shared" si="257"/>
        <v>0.91000000000000014</v>
      </c>
      <c r="AB1421" s="5">
        <f t="shared" si="258"/>
        <v>0.45500000000000007</v>
      </c>
    </row>
    <row r="1422" spans="1:28" x14ac:dyDescent="0.55000000000000004">
      <c r="A1422" s="3" t="s">
        <v>53</v>
      </c>
      <c r="B1422" s="3" t="s">
        <v>2547</v>
      </c>
      <c r="C1422" t="s">
        <v>47</v>
      </c>
      <c r="D1422" s="3" t="s">
        <v>57</v>
      </c>
      <c r="E1422" s="3" t="s">
        <v>165</v>
      </c>
      <c r="F1422" s="3" t="s">
        <v>60</v>
      </c>
      <c r="G1422" s="5">
        <v>5</v>
      </c>
      <c r="H1422">
        <v>5</v>
      </c>
      <c r="I1422" s="5">
        <v>9.1125000000000007</v>
      </c>
      <c r="J1422" s="5">
        <v>1.8225</v>
      </c>
      <c r="K1422">
        <v>79</v>
      </c>
      <c r="L1422" s="15">
        <v>6.3291139240506306E-2</v>
      </c>
      <c r="M1422" s="13">
        <v>1.77848101265823</v>
      </c>
      <c r="N1422" s="15">
        <v>0</v>
      </c>
      <c r="O1422" s="5">
        <v>0</v>
      </c>
      <c r="P1422" s="5">
        <v>0</v>
      </c>
      <c r="Q1422" s="5">
        <f t="shared" si="248"/>
        <v>9.1125000000000007</v>
      </c>
      <c r="R1422" s="5">
        <f t="shared" si="249"/>
        <v>-9.1125000000000007</v>
      </c>
      <c r="S1422" s="15">
        <f t="shared" si="250"/>
        <v>-1</v>
      </c>
      <c r="T1422">
        <v>0</v>
      </c>
      <c r="U1422" s="5" t="str">
        <f t="shared" si="251"/>
        <v>NA</v>
      </c>
      <c r="V1422" s="15">
        <f t="shared" si="252"/>
        <v>0</v>
      </c>
      <c r="W1422" s="15">
        <f t="shared" si="253"/>
        <v>0</v>
      </c>
      <c r="X1422" s="5">
        <f t="shared" si="254"/>
        <v>0</v>
      </c>
      <c r="Y1422" s="5">
        <f t="shared" si="255"/>
        <v>8.2012500000000017</v>
      </c>
      <c r="Z1422" s="5">
        <f t="shared" si="256"/>
        <v>-9.568125000000002</v>
      </c>
      <c r="AA1422" s="5">
        <f t="shared" si="257"/>
        <v>0.91124999999999901</v>
      </c>
      <c r="AB1422" s="5">
        <f t="shared" si="258"/>
        <v>0.45562500000000128</v>
      </c>
    </row>
    <row r="1423" spans="1:28" x14ac:dyDescent="0.55000000000000004">
      <c r="A1423" s="3" t="s">
        <v>53</v>
      </c>
      <c r="B1423" s="3" t="s">
        <v>1710</v>
      </c>
      <c r="C1423" t="s">
        <v>47</v>
      </c>
      <c r="D1423" s="3" t="s">
        <v>48</v>
      </c>
      <c r="E1423" s="3" t="s">
        <v>49</v>
      </c>
      <c r="F1423" s="3" t="s">
        <v>35</v>
      </c>
      <c r="G1423" s="5">
        <v>5</v>
      </c>
      <c r="H1423">
        <v>4</v>
      </c>
      <c r="I1423" s="5">
        <v>9.2624999999999993</v>
      </c>
      <c r="J1423" s="5">
        <v>2.3156249999999998</v>
      </c>
      <c r="K1423">
        <v>101</v>
      </c>
      <c r="L1423" s="15">
        <v>3.9603960396039598E-2</v>
      </c>
      <c r="M1423" s="13">
        <v>1.3178217821782201</v>
      </c>
      <c r="N1423" s="15">
        <v>0</v>
      </c>
      <c r="O1423" s="5">
        <v>0</v>
      </c>
      <c r="P1423" s="5">
        <v>0</v>
      </c>
      <c r="Q1423" s="5">
        <f t="shared" si="248"/>
        <v>9.2624999999999993</v>
      </c>
      <c r="R1423" s="5">
        <f t="shared" si="249"/>
        <v>-9.2624999999999993</v>
      </c>
      <c r="S1423" s="15">
        <f t="shared" si="250"/>
        <v>-1</v>
      </c>
      <c r="T1423">
        <v>0</v>
      </c>
      <c r="U1423" s="5" t="str">
        <f t="shared" si="251"/>
        <v>NA</v>
      </c>
      <c r="V1423" s="15">
        <f t="shared" si="252"/>
        <v>0</v>
      </c>
      <c r="W1423" s="15">
        <f t="shared" si="253"/>
        <v>0</v>
      </c>
      <c r="X1423" s="5">
        <f t="shared" si="254"/>
        <v>0</v>
      </c>
      <c r="Y1423" s="5">
        <f t="shared" si="255"/>
        <v>8.3362499999999997</v>
      </c>
      <c r="Z1423" s="5">
        <f t="shared" si="256"/>
        <v>-9.7256249999999991</v>
      </c>
      <c r="AA1423" s="5">
        <f t="shared" si="257"/>
        <v>0.92624999999999957</v>
      </c>
      <c r="AB1423" s="5">
        <f t="shared" si="258"/>
        <v>0.46312499999999979</v>
      </c>
    </row>
    <row r="1424" spans="1:28" x14ac:dyDescent="0.55000000000000004">
      <c r="A1424" s="3" t="s">
        <v>53</v>
      </c>
      <c r="B1424" s="3" t="s">
        <v>860</v>
      </c>
      <c r="C1424" t="s">
        <v>47</v>
      </c>
      <c r="D1424" s="3" t="s">
        <v>48</v>
      </c>
      <c r="E1424" s="3" t="s">
        <v>309</v>
      </c>
      <c r="F1424" s="3" t="s">
        <v>35</v>
      </c>
      <c r="G1424" s="5">
        <v>5</v>
      </c>
      <c r="H1424">
        <v>4</v>
      </c>
      <c r="I1424" s="5">
        <v>9.4375</v>
      </c>
      <c r="J1424" s="5">
        <v>2.359375</v>
      </c>
      <c r="K1424">
        <v>344</v>
      </c>
      <c r="L1424" s="15">
        <v>1.16279069767442E-2</v>
      </c>
      <c r="M1424" s="13">
        <v>1.5328488372093001</v>
      </c>
      <c r="N1424" s="15">
        <v>0</v>
      </c>
      <c r="O1424" s="5">
        <v>0</v>
      </c>
      <c r="P1424" s="5">
        <v>0</v>
      </c>
      <c r="Q1424" s="5">
        <f t="shared" si="248"/>
        <v>9.4375</v>
      </c>
      <c r="R1424" s="5">
        <f t="shared" si="249"/>
        <v>-9.4375</v>
      </c>
      <c r="S1424" s="15">
        <f t="shared" si="250"/>
        <v>-1</v>
      </c>
      <c r="T1424">
        <v>0</v>
      </c>
      <c r="U1424" s="5" t="str">
        <f t="shared" si="251"/>
        <v>NA</v>
      </c>
      <c r="V1424" s="15">
        <f t="shared" si="252"/>
        <v>0</v>
      </c>
      <c r="W1424" s="15">
        <f t="shared" si="253"/>
        <v>0</v>
      </c>
      <c r="X1424" s="5">
        <f t="shared" si="254"/>
        <v>0</v>
      </c>
      <c r="Y1424" s="5">
        <f t="shared" si="255"/>
        <v>8.4937500000000004</v>
      </c>
      <c r="Z1424" s="5">
        <f t="shared" si="256"/>
        <v>-9.9093750000000007</v>
      </c>
      <c r="AA1424" s="5">
        <f t="shared" si="257"/>
        <v>0.94374999999999964</v>
      </c>
      <c r="AB1424" s="5">
        <f t="shared" si="258"/>
        <v>0.47187500000000071</v>
      </c>
    </row>
    <row r="1425" spans="1:28" x14ac:dyDescent="0.55000000000000004">
      <c r="A1425" s="3" t="s">
        <v>53</v>
      </c>
      <c r="B1425" s="3" t="s">
        <v>877</v>
      </c>
      <c r="C1425" t="s">
        <v>47</v>
      </c>
      <c r="D1425" s="3" t="s">
        <v>48</v>
      </c>
      <c r="E1425" s="3" t="s">
        <v>49</v>
      </c>
      <c r="F1425" s="3" t="s">
        <v>35</v>
      </c>
      <c r="G1425" s="5">
        <v>5</v>
      </c>
      <c r="H1425">
        <v>3</v>
      </c>
      <c r="I1425" s="5">
        <v>9.5374999874999986</v>
      </c>
      <c r="J1425" s="5">
        <v>3.1791666624999997</v>
      </c>
      <c r="K1425">
        <v>52</v>
      </c>
      <c r="L1425" s="15">
        <v>5.7692307692307702E-2</v>
      </c>
      <c r="M1425" s="13">
        <v>1.3</v>
      </c>
      <c r="N1425" s="15">
        <v>0</v>
      </c>
      <c r="O1425" s="5">
        <v>0</v>
      </c>
      <c r="P1425" s="5">
        <v>0</v>
      </c>
      <c r="Q1425" s="5">
        <f t="shared" si="248"/>
        <v>9.5374999874999986</v>
      </c>
      <c r="R1425" s="5">
        <f t="shared" si="249"/>
        <v>-9.5374999874999986</v>
      </c>
      <c r="S1425" s="15">
        <f t="shared" si="250"/>
        <v>-1</v>
      </c>
      <c r="T1425">
        <v>0</v>
      </c>
      <c r="U1425" s="5" t="str">
        <f t="shared" si="251"/>
        <v>NA</v>
      </c>
      <c r="V1425" s="15">
        <f t="shared" si="252"/>
        <v>0</v>
      </c>
      <c r="W1425" s="15">
        <f t="shared" si="253"/>
        <v>0</v>
      </c>
      <c r="X1425" s="5">
        <f t="shared" si="254"/>
        <v>0</v>
      </c>
      <c r="Y1425" s="5">
        <f t="shared" si="255"/>
        <v>8.5837499887499984</v>
      </c>
      <c r="Z1425" s="5">
        <f t="shared" si="256"/>
        <v>-10.014374986875</v>
      </c>
      <c r="AA1425" s="5">
        <f t="shared" si="257"/>
        <v>0.95374999875000022</v>
      </c>
      <c r="AB1425" s="5">
        <f t="shared" si="258"/>
        <v>0.476874999375001</v>
      </c>
    </row>
    <row r="1426" spans="1:28" x14ac:dyDescent="0.55000000000000004">
      <c r="A1426" s="3" t="s">
        <v>53</v>
      </c>
      <c r="B1426" s="3" t="s">
        <v>849</v>
      </c>
      <c r="C1426" t="s">
        <v>47</v>
      </c>
      <c r="D1426" s="3" t="s">
        <v>48</v>
      </c>
      <c r="E1426" s="3" t="s">
        <v>49</v>
      </c>
      <c r="F1426" s="3" t="s">
        <v>35</v>
      </c>
      <c r="G1426" s="5">
        <v>5</v>
      </c>
      <c r="H1426">
        <v>4</v>
      </c>
      <c r="I1426" s="5">
        <v>10.025</v>
      </c>
      <c r="J1426" s="5">
        <v>2.5062500000000001</v>
      </c>
      <c r="K1426">
        <v>469</v>
      </c>
      <c r="L1426" s="15">
        <v>8.5287846481876314E-3</v>
      </c>
      <c r="M1426" s="13">
        <v>1.2379530916844399</v>
      </c>
      <c r="N1426" s="15">
        <v>0</v>
      </c>
      <c r="O1426" s="5">
        <v>0</v>
      </c>
      <c r="P1426" s="5">
        <v>0</v>
      </c>
      <c r="Q1426" s="5">
        <f t="shared" si="248"/>
        <v>10.025</v>
      </c>
      <c r="R1426" s="5">
        <f t="shared" si="249"/>
        <v>-10.025</v>
      </c>
      <c r="S1426" s="15">
        <f t="shared" si="250"/>
        <v>-1</v>
      </c>
      <c r="T1426">
        <v>0</v>
      </c>
      <c r="U1426" s="5" t="str">
        <f t="shared" si="251"/>
        <v>NA</v>
      </c>
      <c r="V1426" s="15">
        <f t="shared" si="252"/>
        <v>0</v>
      </c>
      <c r="W1426" s="15">
        <f t="shared" si="253"/>
        <v>0</v>
      </c>
      <c r="X1426" s="5">
        <f t="shared" si="254"/>
        <v>0</v>
      </c>
      <c r="Y1426" s="5">
        <f t="shared" si="255"/>
        <v>9.0225000000000009</v>
      </c>
      <c r="Z1426" s="5">
        <f t="shared" si="256"/>
        <v>-10.526250000000001</v>
      </c>
      <c r="AA1426" s="5">
        <f t="shared" si="257"/>
        <v>1.0024999999999995</v>
      </c>
      <c r="AB1426" s="5">
        <f t="shared" si="258"/>
        <v>0.50125000000000064</v>
      </c>
    </row>
    <row r="1427" spans="1:28" x14ac:dyDescent="0.55000000000000004">
      <c r="A1427" s="3" t="s">
        <v>53</v>
      </c>
      <c r="B1427" s="3" t="s">
        <v>870</v>
      </c>
      <c r="C1427" t="s">
        <v>47</v>
      </c>
      <c r="D1427" s="3" t="s">
        <v>48</v>
      </c>
      <c r="E1427" s="3" t="s">
        <v>49</v>
      </c>
      <c r="F1427" s="3" t="s">
        <v>35</v>
      </c>
      <c r="G1427" s="5">
        <v>5</v>
      </c>
      <c r="H1427">
        <v>6</v>
      </c>
      <c r="I1427" s="5">
        <v>11.599999950000001</v>
      </c>
      <c r="J1427" s="5">
        <v>1.933333325</v>
      </c>
      <c r="K1427">
        <v>306</v>
      </c>
      <c r="L1427" s="15">
        <v>1.9607843137254898E-2</v>
      </c>
      <c r="M1427" s="13">
        <v>1.2369281045751599</v>
      </c>
      <c r="N1427" s="15">
        <v>0</v>
      </c>
      <c r="O1427" s="5">
        <v>0</v>
      </c>
      <c r="P1427" s="5">
        <v>0</v>
      </c>
      <c r="Q1427" s="5">
        <f t="shared" si="248"/>
        <v>11.599999950000001</v>
      </c>
      <c r="R1427" s="5">
        <f t="shared" si="249"/>
        <v>-11.599999950000001</v>
      </c>
      <c r="S1427" s="15">
        <f t="shared" si="250"/>
        <v>-1</v>
      </c>
      <c r="T1427">
        <v>0</v>
      </c>
      <c r="U1427" s="5" t="str">
        <f t="shared" si="251"/>
        <v>NA</v>
      </c>
      <c r="V1427" s="15">
        <f t="shared" si="252"/>
        <v>0</v>
      </c>
      <c r="W1427" s="15">
        <f t="shared" si="253"/>
        <v>0</v>
      </c>
      <c r="X1427" s="5">
        <f t="shared" si="254"/>
        <v>0</v>
      </c>
      <c r="Y1427" s="5">
        <f t="shared" si="255"/>
        <v>10.439999955000001</v>
      </c>
      <c r="Z1427" s="5">
        <f t="shared" si="256"/>
        <v>-12.179999947500001</v>
      </c>
      <c r="AA1427" s="5">
        <f t="shared" si="257"/>
        <v>1.1599999949999997</v>
      </c>
      <c r="AB1427" s="5">
        <f t="shared" si="258"/>
        <v>0.57999999749999986</v>
      </c>
    </row>
    <row r="1428" spans="1:28" x14ac:dyDescent="0.55000000000000004">
      <c r="A1428" s="3" t="s">
        <v>53</v>
      </c>
      <c r="B1428" s="3" t="s">
        <v>407</v>
      </c>
      <c r="C1428" t="s">
        <v>47</v>
      </c>
      <c r="D1428" s="3" t="s">
        <v>48</v>
      </c>
      <c r="E1428" s="3" t="s">
        <v>165</v>
      </c>
      <c r="F1428" s="3" t="s">
        <v>35</v>
      </c>
      <c r="G1428" s="5">
        <v>5</v>
      </c>
      <c r="H1428">
        <v>11</v>
      </c>
      <c r="I1428" s="5">
        <v>12.174999924999998</v>
      </c>
      <c r="J1428" s="5">
        <v>1.1068181749999999</v>
      </c>
      <c r="K1428">
        <v>115</v>
      </c>
      <c r="L1428" s="15">
        <v>9.5652173913043495E-2</v>
      </c>
      <c r="M1428" s="13">
        <v>1.07565217391304</v>
      </c>
      <c r="N1428" s="15">
        <v>0</v>
      </c>
      <c r="O1428" s="5">
        <v>0</v>
      </c>
      <c r="P1428" s="5">
        <v>0</v>
      </c>
      <c r="Q1428" s="5">
        <f t="shared" si="248"/>
        <v>12.174999924999998</v>
      </c>
      <c r="R1428" s="5">
        <f t="shared" si="249"/>
        <v>-12.174999924999998</v>
      </c>
      <c r="S1428" s="15">
        <f t="shared" si="250"/>
        <v>-1</v>
      </c>
      <c r="T1428">
        <v>0</v>
      </c>
      <c r="U1428" s="5" t="str">
        <f t="shared" si="251"/>
        <v>NA</v>
      </c>
      <c r="V1428" s="15">
        <f t="shared" si="252"/>
        <v>0</v>
      </c>
      <c r="W1428" s="15">
        <f t="shared" si="253"/>
        <v>0</v>
      </c>
      <c r="X1428" s="5">
        <f t="shared" si="254"/>
        <v>0</v>
      </c>
      <c r="Y1428" s="5">
        <f t="shared" si="255"/>
        <v>10.957499932499999</v>
      </c>
      <c r="Z1428" s="5">
        <f t="shared" si="256"/>
        <v>-12.783749921249999</v>
      </c>
      <c r="AA1428" s="5">
        <f t="shared" si="257"/>
        <v>1.2174999924999987</v>
      </c>
      <c r="AB1428" s="5">
        <f t="shared" si="258"/>
        <v>0.60874999625000115</v>
      </c>
    </row>
    <row r="1429" spans="1:28" x14ac:dyDescent="0.55000000000000004">
      <c r="A1429" s="3" t="s">
        <v>53</v>
      </c>
      <c r="B1429" s="3" t="s">
        <v>471</v>
      </c>
      <c r="C1429" t="s">
        <v>47</v>
      </c>
      <c r="D1429" s="3" t="s">
        <v>48</v>
      </c>
      <c r="E1429" s="3" t="s">
        <v>161</v>
      </c>
      <c r="F1429" s="3" t="s">
        <v>35</v>
      </c>
      <c r="G1429" s="5">
        <v>5</v>
      </c>
      <c r="H1429">
        <v>6</v>
      </c>
      <c r="I1429" s="5">
        <v>12.637499999999999</v>
      </c>
      <c r="J1429" s="5">
        <v>2.1062500000000002</v>
      </c>
      <c r="K1429">
        <v>61</v>
      </c>
      <c r="L1429" s="15">
        <v>9.8360655737704902E-2</v>
      </c>
      <c r="M1429" s="13">
        <v>2.30819672131148</v>
      </c>
      <c r="N1429" s="15">
        <v>0</v>
      </c>
      <c r="O1429" s="5">
        <v>0</v>
      </c>
      <c r="P1429" s="5">
        <v>0</v>
      </c>
      <c r="Q1429" s="5">
        <f t="shared" si="248"/>
        <v>12.637499999999999</v>
      </c>
      <c r="R1429" s="5">
        <f t="shared" si="249"/>
        <v>-12.637499999999999</v>
      </c>
      <c r="S1429" s="15">
        <f t="shared" si="250"/>
        <v>-1</v>
      </c>
      <c r="T1429">
        <v>0</v>
      </c>
      <c r="U1429" s="5" t="str">
        <f t="shared" si="251"/>
        <v>NA</v>
      </c>
      <c r="V1429" s="15">
        <f t="shared" si="252"/>
        <v>0</v>
      </c>
      <c r="W1429" s="15">
        <f t="shared" si="253"/>
        <v>0</v>
      </c>
      <c r="X1429" s="5">
        <f t="shared" si="254"/>
        <v>0</v>
      </c>
      <c r="Y1429" s="5">
        <f t="shared" si="255"/>
        <v>11.373749999999999</v>
      </c>
      <c r="Z1429" s="5">
        <f t="shared" si="256"/>
        <v>-13.269375</v>
      </c>
      <c r="AA1429" s="5">
        <f t="shared" si="257"/>
        <v>1.2637499999999999</v>
      </c>
      <c r="AB1429" s="5">
        <f t="shared" si="258"/>
        <v>0.63187500000000085</v>
      </c>
    </row>
    <row r="1430" spans="1:28" x14ac:dyDescent="0.55000000000000004">
      <c r="A1430" s="3" t="s">
        <v>53</v>
      </c>
      <c r="B1430" s="3" t="s">
        <v>1476</v>
      </c>
      <c r="C1430" t="s">
        <v>47</v>
      </c>
      <c r="D1430" s="3" t="s">
        <v>48</v>
      </c>
      <c r="E1430" s="3" t="s">
        <v>309</v>
      </c>
      <c r="F1430" s="3" t="s">
        <v>35</v>
      </c>
      <c r="G1430" s="5">
        <v>5</v>
      </c>
      <c r="H1430">
        <v>5</v>
      </c>
      <c r="I1430" s="5">
        <v>13.262499999999999</v>
      </c>
      <c r="J1430" s="5">
        <v>2.6524999999999999</v>
      </c>
      <c r="K1430">
        <v>164</v>
      </c>
      <c r="L1430" s="15">
        <v>3.0487804878048797E-2</v>
      </c>
      <c r="M1430" s="13">
        <v>1.19390243902439</v>
      </c>
      <c r="N1430" s="15">
        <v>0</v>
      </c>
      <c r="O1430" s="5">
        <v>0</v>
      </c>
      <c r="P1430" s="5">
        <v>0</v>
      </c>
      <c r="Q1430" s="5">
        <f t="shared" si="248"/>
        <v>13.262499999999999</v>
      </c>
      <c r="R1430" s="5">
        <f t="shared" si="249"/>
        <v>-13.262499999999999</v>
      </c>
      <c r="S1430" s="15">
        <f t="shared" si="250"/>
        <v>-1</v>
      </c>
      <c r="T1430">
        <v>0</v>
      </c>
      <c r="U1430" s="5" t="str">
        <f t="shared" si="251"/>
        <v>NA</v>
      </c>
      <c r="V1430" s="15">
        <f t="shared" si="252"/>
        <v>0</v>
      </c>
      <c r="W1430" s="15">
        <f t="shared" si="253"/>
        <v>0</v>
      </c>
      <c r="X1430" s="5">
        <f t="shared" si="254"/>
        <v>0</v>
      </c>
      <c r="Y1430" s="5">
        <f t="shared" si="255"/>
        <v>11.936249999999999</v>
      </c>
      <c r="Z1430" s="5">
        <f t="shared" si="256"/>
        <v>-13.925625</v>
      </c>
      <c r="AA1430" s="5">
        <f t="shared" si="257"/>
        <v>1.3262499999999999</v>
      </c>
      <c r="AB1430" s="5">
        <f t="shared" si="258"/>
        <v>0.66312500000000085</v>
      </c>
    </row>
    <row r="1431" spans="1:28" x14ac:dyDescent="0.55000000000000004">
      <c r="A1431" s="3" t="s">
        <v>53</v>
      </c>
      <c r="B1431" s="3" t="s">
        <v>1612</v>
      </c>
      <c r="C1431" t="s">
        <v>47</v>
      </c>
      <c r="D1431" s="3" t="s">
        <v>48</v>
      </c>
      <c r="E1431" s="3" t="s">
        <v>49</v>
      </c>
      <c r="F1431" s="3" t="s">
        <v>35</v>
      </c>
      <c r="G1431" s="5">
        <v>5</v>
      </c>
      <c r="H1431">
        <v>6</v>
      </c>
      <c r="I1431" s="5">
        <v>19.512499949999999</v>
      </c>
      <c r="J1431" s="5">
        <v>3.2520833249999996</v>
      </c>
      <c r="K1431">
        <v>156</v>
      </c>
      <c r="L1431" s="15">
        <v>3.8461538461538498E-2</v>
      </c>
      <c r="M1431" s="13">
        <v>1.33012820512821</v>
      </c>
      <c r="N1431" s="15">
        <v>0</v>
      </c>
      <c r="O1431" s="5">
        <v>0</v>
      </c>
      <c r="P1431" s="5">
        <v>0</v>
      </c>
      <c r="Q1431" s="5">
        <f t="shared" si="248"/>
        <v>19.512499949999999</v>
      </c>
      <c r="R1431" s="5">
        <f t="shared" si="249"/>
        <v>-19.512499949999999</v>
      </c>
      <c r="S1431" s="15">
        <f t="shared" si="250"/>
        <v>-1</v>
      </c>
      <c r="T1431">
        <v>0</v>
      </c>
      <c r="U1431" s="5" t="str">
        <f t="shared" si="251"/>
        <v>NA</v>
      </c>
      <c r="V1431" s="15">
        <f t="shared" si="252"/>
        <v>0</v>
      </c>
      <c r="W1431" s="15">
        <f t="shared" si="253"/>
        <v>0</v>
      </c>
      <c r="X1431" s="5">
        <f t="shared" si="254"/>
        <v>0</v>
      </c>
      <c r="Y1431" s="5">
        <f t="shared" si="255"/>
        <v>17.561249955000001</v>
      </c>
      <c r="Z1431" s="5">
        <f t="shared" si="256"/>
        <v>-20.488124947500001</v>
      </c>
      <c r="AA1431" s="5">
        <f t="shared" si="257"/>
        <v>1.9512499949999977</v>
      </c>
      <c r="AB1431" s="5">
        <f t="shared" si="258"/>
        <v>0.97562499750000242</v>
      </c>
    </row>
    <row r="1432" spans="1:28" x14ac:dyDescent="0.55000000000000004">
      <c r="A1432" s="3" t="s">
        <v>53</v>
      </c>
      <c r="B1432" s="3" t="s">
        <v>1165</v>
      </c>
      <c r="C1432" t="s">
        <v>47</v>
      </c>
      <c r="D1432" s="3" t="s">
        <v>48</v>
      </c>
      <c r="E1432" s="3" t="s">
        <v>309</v>
      </c>
      <c r="F1432" s="3" t="s">
        <v>35</v>
      </c>
      <c r="G1432" s="5">
        <v>5</v>
      </c>
      <c r="H1432">
        <v>8</v>
      </c>
      <c r="I1432" s="5">
        <v>23.25</v>
      </c>
      <c r="J1432" s="5">
        <v>2.90625</v>
      </c>
      <c r="K1432">
        <v>261</v>
      </c>
      <c r="L1432" s="15">
        <v>3.0651340996168602E-2</v>
      </c>
      <c r="M1432" s="13">
        <v>1.31034482758621</v>
      </c>
      <c r="N1432" s="15">
        <v>0</v>
      </c>
      <c r="O1432" s="5">
        <v>0</v>
      </c>
      <c r="P1432" s="5">
        <v>0</v>
      </c>
      <c r="Q1432" s="5">
        <f t="shared" si="248"/>
        <v>23.25</v>
      </c>
      <c r="R1432" s="5">
        <f t="shared" si="249"/>
        <v>-23.25</v>
      </c>
      <c r="S1432" s="15">
        <f t="shared" si="250"/>
        <v>-1</v>
      </c>
      <c r="T1432">
        <v>0</v>
      </c>
      <c r="U1432" s="5" t="str">
        <f t="shared" si="251"/>
        <v>NA</v>
      </c>
      <c r="V1432" s="15">
        <f t="shared" si="252"/>
        <v>0</v>
      </c>
      <c r="W1432" s="15">
        <f t="shared" si="253"/>
        <v>0</v>
      </c>
      <c r="X1432" s="5">
        <f t="shared" si="254"/>
        <v>0</v>
      </c>
      <c r="Y1432" s="5">
        <f t="shared" si="255"/>
        <v>20.925000000000001</v>
      </c>
      <c r="Z1432" s="5">
        <f t="shared" si="256"/>
        <v>-24.412500000000001</v>
      </c>
      <c r="AA1432" s="5">
        <f t="shared" si="257"/>
        <v>2.3249999999999993</v>
      </c>
      <c r="AB1432" s="5">
        <f t="shared" si="258"/>
        <v>1.1625000000000014</v>
      </c>
    </row>
    <row r="1433" spans="1:28" x14ac:dyDescent="0.55000000000000004">
      <c r="A1433" s="3" t="s">
        <v>53</v>
      </c>
      <c r="B1433" s="3" t="s">
        <v>2559</v>
      </c>
      <c r="C1433" t="s">
        <v>47</v>
      </c>
      <c r="D1433" s="3" t="s">
        <v>57</v>
      </c>
      <c r="E1433" s="3" t="s">
        <v>400</v>
      </c>
      <c r="F1433" s="3" t="s">
        <v>60</v>
      </c>
      <c r="G1433" s="5">
        <v>5</v>
      </c>
      <c r="H1433">
        <v>17</v>
      </c>
      <c r="I1433" s="5">
        <v>24.674999987500001</v>
      </c>
      <c r="J1433" s="5">
        <v>1.4514705875</v>
      </c>
      <c r="K1433">
        <v>1232</v>
      </c>
      <c r="L1433" s="15">
        <v>1.37987012987013E-2</v>
      </c>
      <c r="M1433" s="13">
        <v>1.20316558441558</v>
      </c>
      <c r="N1433" s="15">
        <v>0</v>
      </c>
      <c r="O1433" s="5">
        <v>0</v>
      </c>
      <c r="P1433" s="5">
        <v>0</v>
      </c>
      <c r="Q1433" s="5">
        <f t="shared" si="248"/>
        <v>24.674999987500001</v>
      </c>
      <c r="R1433" s="5">
        <f t="shared" si="249"/>
        <v>-24.674999987500001</v>
      </c>
      <c r="S1433" s="15">
        <f t="shared" si="250"/>
        <v>-1</v>
      </c>
      <c r="T1433">
        <v>0</v>
      </c>
      <c r="U1433" s="5" t="str">
        <f t="shared" si="251"/>
        <v>NA</v>
      </c>
      <c r="V1433" s="15">
        <f t="shared" si="252"/>
        <v>0</v>
      </c>
      <c r="W1433" s="15">
        <f t="shared" si="253"/>
        <v>0</v>
      </c>
      <c r="X1433" s="5">
        <f t="shared" si="254"/>
        <v>0</v>
      </c>
      <c r="Y1433" s="5">
        <f t="shared" si="255"/>
        <v>22.207499988750001</v>
      </c>
      <c r="Z1433" s="5">
        <f t="shared" si="256"/>
        <v>-25.908749986875002</v>
      </c>
      <c r="AA1433" s="5">
        <f t="shared" si="257"/>
        <v>2.4674999987500001</v>
      </c>
      <c r="AB1433" s="5">
        <f t="shared" si="258"/>
        <v>1.2337499993750001</v>
      </c>
    </row>
    <row r="1434" spans="1:28" x14ac:dyDescent="0.55000000000000004">
      <c r="A1434" s="3" t="s">
        <v>53</v>
      </c>
      <c r="B1434" s="3" t="s">
        <v>268</v>
      </c>
      <c r="C1434" t="s">
        <v>47</v>
      </c>
      <c r="D1434" s="3" t="s">
        <v>48</v>
      </c>
      <c r="E1434" s="3" t="s">
        <v>161</v>
      </c>
      <c r="F1434" s="3" t="s">
        <v>35</v>
      </c>
      <c r="G1434" s="5">
        <v>5</v>
      </c>
      <c r="H1434">
        <v>27</v>
      </c>
      <c r="I1434" s="5">
        <v>24.78749985</v>
      </c>
      <c r="J1434" s="5">
        <v>0.91805554999999994</v>
      </c>
      <c r="K1434">
        <v>142</v>
      </c>
      <c r="L1434" s="15">
        <v>0.19014084507042298</v>
      </c>
      <c r="M1434" s="13">
        <v>1.05</v>
      </c>
      <c r="N1434" s="15">
        <v>0</v>
      </c>
      <c r="O1434" s="5">
        <v>0</v>
      </c>
      <c r="P1434" s="5">
        <v>0</v>
      </c>
      <c r="Q1434" s="5">
        <f t="shared" si="248"/>
        <v>24.78749985</v>
      </c>
      <c r="R1434" s="5">
        <f t="shared" si="249"/>
        <v>-24.78749985</v>
      </c>
      <c r="S1434" s="15">
        <f t="shared" si="250"/>
        <v>-1</v>
      </c>
      <c r="T1434">
        <v>0</v>
      </c>
      <c r="U1434" s="5" t="str">
        <f t="shared" si="251"/>
        <v>NA</v>
      </c>
      <c r="V1434" s="15">
        <f t="shared" si="252"/>
        <v>0</v>
      </c>
      <c r="W1434" s="15">
        <f t="shared" si="253"/>
        <v>0</v>
      </c>
      <c r="X1434" s="5">
        <f t="shared" si="254"/>
        <v>0</v>
      </c>
      <c r="Y1434" s="5">
        <f t="shared" si="255"/>
        <v>22.308749864999999</v>
      </c>
      <c r="Z1434" s="5">
        <f t="shared" si="256"/>
        <v>-26.0268748425</v>
      </c>
      <c r="AA1434" s="5">
        <f t="shared" si="257"/>
        <v>2.4787499850000003</v>
      </c>
      <c r="AB1434" s="5">
        <f t="shared" si="258"/>
        <v>1.2393749925000002</v>
      </c>
    </row>
    <row r="1435" spans="1:28" x14ac:dyDescent="0.55000000000000004">
      <c r="A1435" s="3" t="s">
        <v>53</v>
      </c>
      <c r="B1435" s="3" t="s">
        <v>198</v>
      </c>
      <c r="C1435" t="s">
        <v>47</v>
      </c>
      <c r="D1435" s="3" t="s">
        <v>48</v>
      </c>
      <c r="E1435" s="3" t="s">
        <v>161</v>
      </c>
      <c r="F1435" s="3" t="s">
        <v>35</v>
      </c>
      <c r="G1435" s="5">
        <v>5</v>
      </c>
      <c r="H1435">
        <v>33</v>
      </c>
      <c r="I1435" s="5">
        <v>26.149999837500001</v>
      </c>
      <c r="J1435" s="5">
        <v>0.79242423750000002</v>
      </c>
      <c r="K1435">
        <v>258</v>
      </c>
      <c r="L1435" s="15">
        <v>0.127906976744186</v>
      </c>
      <c r="M1435" s="13">
        <v>1.02984496124031</v>
      </c>
      <c r="N1435" s="15">
        <v>0</v>
      </c>
      <c r="O1435" s="5">
        <v>0</v>
      </c>
      <c r="P1435" s="5">
        <v>0</v>
      </c>
      <c r="Q1435" s="5">
        <f t="shared" si="248"/>
        <v>26.149999837500001</v>
      </c>
      <c r="R1435" s="5">
        <f t="shared" si="249"/>
        <v>-26.149999837500001</v>
      </c>
      <c r="S1435" s="15">
        <f t="shared" si="250"/>
        <v>-1</v>
      </c>
      <c r="T1435">
        <v>0</v>
      </c>
      <c r="U1435" s="5" t="str">
        <f t="shared" si="251"/>
        <v>NA</v>
      </c>
      <c r="V1435" s="15">
        <f t="shared" si="252"/>
        <v>0</v>
      </c>
      <c r="W1435" s="15">
        <f t="shared" si="253"/>
        <v>0</v>
      </c>
      <c r="X1435" s="5">
        <f t="shared" si="254"/>
        <v>0</v>
      </c>
      <c r="Y1435" s="5">
        <f t="shared" si="255"/>
        <v>23.534999853750001</v>
      </c>
      <c r="Z1435" s="5">
        <f t="shared" si="256"/>
        <v>-27.457499829375003</v>
      </c>
      <c r="AA1435" s="5">
        <f t="shared" si="257"/>
        <v>2.6149999837499998</v>
      </c>
      <c r="AB1435" s="5">
        <f t="shared" si="258"/>
        <v>1.3074999918750017</v>
      </c>
    </row>
    <row r="1436" spans="1:28" x14ac:dyDescent="0.55000000000000004">
      <c r="A1436" s="3" t="s">
        <v>53</v>
      </c>
      <c r="B1436" s="3" t="s">
        <v>229</v>
      </c>
      <c r="C1436" t="s">
        <v>47</v>
      </c>
      <c r="D1436" s="3" t="s">
        <v>48</v>
      </c>
      <c r="E1436" s="3" t="s">
        <v>88</v>
      </c>
      <c r="F1436" s="3" t="s">
        <v>35</v>
      </c>
      <c r="G1436" s="5">
        <v>5</v>
      </c>
      <c r="H1436">
        <v>38</v>
      </c>
      <c r="I1436" s="5">
        <v>26.374999625000001</v>
      </c>
      <c r="J1436" s="5">
        <v>0.69407893750000005</v>
      </c>
      <c r="K1436">
        <v>138</v>
      </c>
      <c r="L1436" s="15">
        <v>0.27536231884057999</v>
      </c>
      <c r="M1436" s="13">
        <v>1.04565217391304</v>
      </c>
      <c r="N1436" s="15">
        <v>0</v>
      </c>
      <c r="O1436" s="5">
        <v>0</v>
      </c>
      <c r="P1436" s="5">
        <v>0</v>
      </c>
      <c r="Q1436" s="5">
        <f t="shared" si="248"/>
        <v>26.374999625000001</v>
      </c>
      <c r="R1436" s="5">
        <f t="shared" si="249"/>
        <v>-26.374999625000001</v>
      </c>
      <c r="S1436" s="15">
        <f t="shared" si="250"/>
        <v>-1</v>
      </c>
      <c r="T1436">
        <v>0</v>
      </c>
      <c r="U1436" s="5" t="str">
        <f t="shared" si="251"/>
        <v>NA</v>
      </c>
      <c r="V1436" s="15">
        <f t="shared" si="252"/>
        <v>0</v>
      </c>
      <c r="W1436" s="15">
        <f t="shared" si="253"/>
        <v>0</v>
      </c>
      <c r="X1436" s="5">
        <f t="shared" si="254"/>
        <v>0</v>
      </c>
      <c r="Y1436" s="5">
        <f t="shared" si="255"/>
        <v>23.737499662500003</v>
      </c>
      <c r="Z1436" s="5">
        <f t="shared" si="256"/>
        <v>-27.693749606250002</v>
      </c>
      <c r="AA1436" s="5">
        <f t="shared" si="257"/>
        <v>2.637499962499998</v>
      </c>
      <c r="AB1436" s="5">
        <f t="shared" si="258"/>
        <v>1.3187499812500008</v>
      </c>
    </row>
    <row r="1437" spans="1:28" x14ac:dyDescent="0.55000000000000004">
      <c r="A1437" s="3" t="s">
        <v>53</v>
      </c>
      <c r="B1437" s="3" t="s">
        <v>2564</v>
      </c>
      <c r="C1437" t="s">
        <v>47</v>
      </c>
      <c r="D1437" s="3" t="s">
        <v>48</v>
      </c>
      <c r="E1437" s="3" t="s">
        <v>49</v>
      </c>
      <c r="F1437" s="3" t="s">
        <v>35</v>
      </c>
      <c r="G1437" s="5">
        <v>5</v>
      </c>
      <c r="H1437">
        <v>12</v>
      </c>
      <c r="I1437" s="5">
        <v>29.524999950000002</v>
      </c>
      <c r="J1437" s="5">
        <v>2.4604166625000001</v>
      </c>
      <c r="K1437">
        <v>91</v>
      </c>
      <c r="L1437" s="15">
        <v>0.13186813186813201</v>
      </c>
      <c r="M1437" s="13">
        <v>1.89340659340659</v>
      </c>
      <c r="N1437" s="15">
        <v>0</v>
      </c>
      <c r="O1437" s="5">
        <v>0</v>
      </c>
      <c r="P1437" s="5">
        <v>0</v>
      </c>
      <c r="Q1437" s="5">
        <f t="shared" si="248"/>
        <v>29.524999950000002</v>
      </c>
      <c r="R1437" s="5">
        <f t="shared" si="249"/>
        <v>-29.524999950000002</v>
      </c>
      <c r="S1437" s="15">
        <f t="shared" si="250"/>
        <v>-1</v>
      </c>
      <c r="T1437">
        <v>0</v>
      </c>
      <c r="U1437" s="5" t="str">
        <f t="shared" si="251"/>
        <v>NA</v>
      </c>
      <c r="V1437" s="15">
        <f t="shared" si="252"/>
        <v>0</v>
      </c>
      <c r="W1437" s="15">
        <f t="shared" si="253"/>
        <v>0</v>
      </c>
      <c r="X1437" s="5">
        <f t="shared" si="254"/>
        <v>0</v>
      </c>
      <c r="Y1437" s="5">
        <f t="shared" si="255"/>
        <v>26.572499955000001</v>
      </c>
      <c r="Z1437" s="5">
        <f t="shared" si="256"/>
        <v>-31.001249947500003</v>
      </c>
      <c r="AA1437" s="5">
        <f t="shared" si="257"/>
        <v>2.9524999950000002</v>
      </c>
      <c r="AB1437" s="5">
        <f t="shared" si="258"/>
        <v>1.4762499975000019</v>
      </c>
    </row>
    <row r="1438" spans="1:28" x14ac:dyDescent="0.55000000000000004">
      <c r="A1438" s="3" t="s">
        <v>53</v>
      </c>
      <c r="B1438" s="3" t="s">
        <v>948</v>
      </c>
      <c r="C1438" t="s">
        <v>47</v>
      </c>
      <c r="D1438" s="3" t="s">
        <v>48</v>
      </c>
      <c r="E1438" s="3" t="s">
        <v>309</v>
      </c>
      <c r="F1438" s="3" t="s">
        <v>35</v>
      </c>
      <c r="G1438" s="5">
        <v>5</v>
      </c>
      <c r="H1438">
        <v>19</v>
      </c>
      <c r="I1438" s="5">
        <v>32.824999924999993</v>
      </c>
      <c r="J1438" s="5">
        <v>1.7276315749999998</v>
      </c>
      <c r="K1438">
        <v>173</v>
      </c>
      <c r="L1438" s="15">
        <v>0.109826589595376</v>
      </c>
      <c r="M1438" s="13">
        <v>1.6086705202312099</v>
      </c>
      <c r="N1438" s="15">
        <v>0</v>
      </c>
      <c r="O1438" s="5">
        <v>0</v>
      </c>
      <c r="P1438" s="5">
        <v>0</v>
      </c>
      <c r="Q1438" s="5">
        <f t="shared" si="248"/>
        <v>32.824999924999993</v>
      </c>
      <c r="R1438" s="5">
        <f t="shared" si="249"/>
        <v>-32.824999924999993</v>
      </c>
      <c r="S1438" s="15">
        <f t="shared" si="250"/>
        <v>-1</v>
      </c>
      <c r="T1438">
        <v>0</v>
      </c>
      <c r="U1438" s="5" t="str">
        <f t="shared" si="251"/>
        <v>NA</v>
      </c>
      <c r="V1438" s="15">
        <f t="shared" si="252"/>
        <v>0</v>
      </c>
      <c r="W1438" s="15">
        <f t="shared" si="253"/>
        <v>0</v>
      </c>
      <c r="X1438" s="5">
        <f t="shared" si="254"/>
        <v>0</v>
      </c>
      <c r="Y1438" s="5">
        <f t="shared" si="255"/>
        <v>29.542499932499993</v>
      </c>
      <c r="Z1438" s="5">
        <f t="shared" si="256"/>
        <v>-34.466249921249997</v>
      </c>
      <c r="AA1438" s="5">
        <f t="shared" si="257"/>
        <v>3.2824999925</v>
      </c>
      <c r="AB1438" s="5">
        <f t="shared" si="258"/>
        <v>1.6412499962500036</v>
      </c>
    </row>
    <row r="1439" spans="1:28" x14ac:dyDescent="0.55000000000000004">
      <c r="A1439" s="3" t="s">
        <v>53</v>
      </c>
      <c r="B1439" s="3" t="s">
        <v>842</v>
      </c>
      <c r="C1439" t="s">
        <v>47</v>
      </c>
      <c r="D1439" s="3" t="s">
        <v>48</v>
      </c>
      <c r="E1439" s="3" t="s">
        <v>49</v>
      </c>
      <c r="F1439" s="3" t="s">
        <v>35</v>
      </c>
      <c r="G1439" s="5">
        <v>5</v>
      </c>
      <c r="H1439">
        <v>30</v>
      </c>
      <c r="I1439" s="5">
        <v>33.75</v>
      </c>
      <c r="J1439" s="5">
        <v>1.125</v>
      </c>
      <c r="K1439">
        <v>1099</v>
      </c>
      <c r="L1439" s="15">
        <v>2.7297543221110099E-2</v>
      </c>
      <c r="M1439" s="13">
        <v>1.0395814376706101</v>
      </c>
      <c r="N1439" s="15">
        <v>0</v>
      </c>
      <c r="O1439" s="5">
        <v>0</v>
      </c>
      <c r="P1439" s="5">
        <v>0</v>
      </c>
      <c r="Q1439" s="5">
        <f t="shared" si="248"/>
        <v>33.75</v>
      </c>
      <c r="R1439" s="5">
        <f t="shared" si="249"/>
        <v>-33.75</v>
      </c>
      <c r="S1439" s="15">
        <f t="shared" si="250"/>
        <v>-1</v>
      </c>
      <c r="T1439">
        <v>0</v>
      </c>
      <c r="U1439" s="5" t="str">
        <f t="shared" si="251"/>
        <v>NA</v>
      </c>
      <c r="V1439" s="15">
        <f t="shared" si="252"/>
        <v>0</v>
      </c>
      <c r="W1439" s="15">
        <f t="shared" si="253"/>
        <v>0</v>
      </c>
      <c r="X1439" s="5">
        <f t="shared" si="254"/>
        <v>0</v>
      </c>
      <c r="Y1439" s="5">
        <f t="shared" si="255"/>
        <v>30.375</v>
      </c>
      <c r="Z1439" s="5">
        <f t="shared" si="256"/>
        <v>-35.4375</v>
      </c>
      <c r="AA1439" s="5">
        <f t="shared" si="257"/>
        <v>3.375</v>
      </c>
      <c r="AB1439" s="5">
        <f t="shared" si="258"/>
        <v>1.6875</v>
      </c>
    </row>
    <row r="1440" spans="1:28" x14ac:dyDescent="0.55000000000000004">
      <c r="A1440" s="3" t="s">
        <v>53</v>
      </c>
      <c r="B1440" s="3" t="s">
        <v>805</v>
      </c>
      <c r="C1440" t="s">
        <v>47</v>
      </c>
      <c r="D1440" s="3" t="s">
        <v>48</v>
      </c>
      <c r="E1440" s="3" t="s">
        <v>309</v>
      </c>
      <c r="F1440" s="3" t="s">
        <v>35</v>
      </c>
      <c r="G1440" s="5">
        <v>5</v>
      </c>
      <c r="H1440">
        <v>15</v>
      </c>
      <c r="I1440" s="5">
        <v>39.4374999375</v>
      </c>
      <c r="J1440" s="5">
        <v>2.6291666624999999</v>
      </c>
      <c r="K1440">
        <v>109</v>
      </c>
      <c r="L1440" s="15">
        <v>0.13761467889908299</v>
      </c>
      <c r="M1440" s="13">
        <v>1.0458715596330299</v>
      </c>
      <c r="N1440" s="15">
        <v>0</v>
      </c>
      <c r="O1440" s="5">
        <v>0</v>
      </c>
      <c r="P1440" s="5">
        <v>0</v>
      </c>
      <c r="Q1440" s="5">
        <f t="shared" si="248"/>
        <v>39.4374999375</v>
      </c>
      <c r="R1440" s="5">
        <f t="shared" si="249"/>
        <v>-39.4374999375</v>
      </c>
      <c r="S1440" s="15">
        <f t="shared" si="250"/>
        <v>-1</v>
      </c>
      <c r="T1440">
        <v>0</v>
      </c>
      <c r="U1440" s="5" t="str">
        <f t="shared" si="251"/>
        <v>NA</v>
      </c>
      <c r="V1440" s="15">
        <f t="shared" si="252"/>
        <v>0</v>
      </c>
      <c r="W1440" s="15">
        <f t="shared" si="253"/>
        <v>0</v>
      </c>
      <c r="X1440" s="5">
        <f t="shared" si="254"/>
        <v>0</v>
      </c>
      <c r="Y1440" s="5">
        <f t="shared" si="255"/>
        <v>35.493749943750004</v>
      </c>
      <c r="Z1440" s="5">
        <f t="shared" si="256"/>
        <v>-41.409374934375002</v>
      </c>
      <c r="AA1440" s="5">
        <f t="shared" si="257"/>
        <v>3.9437499937499965</v>
      </c>
      <c r="AB1440" s="5">
        <f t="shared" si="258"/>
        <v>1.9718749968750018</v>
      </c>
    </row>
    <row r="1441" spans="1:28" x14ac:dyDescent="0.55000000000000004">
      <c r="A1441" s="3" t="s">
        <v>53</v>
      </c>
      <c r="B1441" s="3" t="s">
        <v>447</v>
      </c>
      <c r="C1441" t="s">
        <v>47</v>
      </c>
      <c r="D1441" s="3" t="s">
        <v>48</v>
      </c>
      <c r="E1441" s="3" t="s">
        <v>309</v>
      </c>
      <c r="F1441" s="3" t="s">
        <v>35</v>
      </c>
      <c r="G1441" s="5">
        <v>5</v>
      </c>
      <c r="H1441">
        <v>21</v>
      </c>
      <c r="I1441" s="5">
        <v>47.799999974999999</v>
      </c>
      <c r="J1441" s="5">
        <v>2.2761904749999999</v>
      </c>
      <c r="K1441">
        <v>3180</v>
      </c>
      <c r="L1441" s="15">
        <v>6.6037735849056598E-3</v>
      </c>
      <c r="M1441" s="13">
        <v>1.1944654088050299</v>
      </c>
      <c r="N1441" s="15">
        <v>0</v>
      </c>
      <c r="O1441" s="5">
        <v>0</v>
      </c>
      <c r="P1441" s="5">
        <v>0</v>
      </c>
      <c r="Q1441" s="5">
        <f t="shared" si="248"/>
        <v>47.799999974999999</v>
      </c>
      <c r="R1441" s="5">
        <f t="shared" si="249"/>
        <v>-47.799999974999999</v>
      </c>
      <c r="S1441" s="15">
        <f t="shared" si="250"/>
        <v>-1</v>
      </c>
      <c r="T1441">
        <v>0</v>
      </c>
      <c r="U1441" s="5" t="str">
        <f t="shared" si="251"/>
        <v>NA</v>
      </c>
      <c r="V1441" s="15">
        <f t="shared" si="252"/>
        <v>0</v>
      </c>
      <c r="W1441" s="15">
        <f t="shared" si="253"/>
        <v>0</v>
      </c>
      <c r="X1441" s="5">
        <f t="shared" si="254"/>
        <v>0</v>
      </c>
      <c r="Y1441" s="5">
        <f t="shared" si="255"/>
        <v>43.019999977499999</v>
      </c>
      <c r="Z1441" s="5">
        <f t="shared" si="256"/>
        <v>-50.189999973749998</v>
      </c>
      <c r="AA1441" s="5">
        <f t="shared" si="257"/>
        <v>4.7799999974999992</v>
      </c>
      <c r="AB1441" s="5">
        <f t="shared" si="258"/>
        <v>2.3899999987499996</v>
      </c>
    </row>
    <row r="1442" spans="1:28" x14ac:dyDescent="0.55000000000000004">
      <c r="A1442" s="3" t="s">
        <v>53</v>
      </c>
      <c r="B1442" s="3" t="s">
        <v>322</v>
      </c>
      <c r="C1442" t="s">
        <v>47</v>
      </c>
      <c r="D1442" s="3" t="s">
        <v>57</v>
      </c>
      <c r="E1442" s="3" t="s">
        <v>309</v>
      </c>
      <c r="F1442" s="3" t="s">
        <v>60</v>
      </c>
      <c r="G1442" s="5">
        <v>5</v>
      </c>
      <c r="H1442">
        <v>27</v>
      </c>
      <c r="I1442" s="5">
        <v>49.999999950000003</v>
      </c>
      <c r="J1442" s="5">
        <v>1.8518518500000001</v>
      </c>
      <c r="K1442">
        <v>288</v>
      </c>
      <c r="L1442" s="15">
        <v>9.375E-2</v>
      </c>
      <c r="M1442" s="13">
        <v>2.6256944444444401</v>
      </c>
      <c r="N1442" s="15">
        <v>0</v>
      </c>
      <c r="O1442" s="5">
        <v>0</v>
      </c>
      <c r="P1442" s="5">
        <v>0</v>
      </c>
      <c r="Q1442" s="5">
        <f t="shared" si="248"/>
        <v>49.999999950000003</v>
      </c>
      <c r="R1442" s="5">
        <f t="shared" si="249"/>
        <v>-49.999999950000003</v>
      </c>
      <c r="S1442" s="15">
        <f t="shared" si="250"/>
        <v>-1</v>
      </c>
      <c r="T1442">
        <v>0</v>
      </c>
      <c r="U1442" s="5" t="str">
        <f t="shared" si="251"/>
        <v>NA</v>
      </c>
      <c r="V1442" s="15">
        <f t="shared" si="252"/>
        <v>0</v>
      </c>
      <c r="W1442" s="15">
        <f t="shared" si="253"/>
        <v>0</v>
      </c>
      <c r="X1442" s="5">
        <f t="shared" si="254"/>
        <v>0</v>
      </c>
      <c r="Y1442" s="5">
        <f t="shared" si="255"/>
        <v>44.999999955000007</v>
      </c>
      <c r="Z1442" s="5">
        <f t="shared" si="256"/>
        <v>-52.499999947500008</v>
      </c>
      <c r="AA1442" s="5">
        <f t="shared" si="257"/>
        <v>4.999999994999996</v>
      </c>
      <c r="AB1442" s="5">
        <f t="shared" si="258"/>
        <v>2.4999999975000051</v>
      </c>
    </row>
    <row r="1443" spans="1:28" x14ac:dyDescent="0.55000000000000004">
      <c r="A1443" s="3" t="s">
        <v>53</v>
      </c>
      <c r="B1443" s="3" t="s">
        <v>844</v>
      </c>
      <c r="C1443" t="s">
        <v>47</v>
      </c>
      <c r="D1443" s="3" t="s">
        <v>48</v>
      </c>
      <c r="E1443" s="3" t="s">
        <v>309</v>
      </c>
      <c r="F1443" s="3" t="s">
        <v>35</v>
      </c>
      <c r="G1443" s="5">
        <v>5</v>
      </c>
      <c r="H1443">
        <v>28</v>
      </c>
      <c r="I1443" s="5">
        <v>50.774999799999996</v>
      </c>
      <c r="J1443" s="5">
        <v>1.8133928499999998</v>
      </c>
      <c r="K1443">
        <v>1074</v>
      </c>
      <c r="L1443" s="15">
        <v>2.6070763500931099E-2</v>
      </c>
      <c r="M1443" s="13">
        <v>1.5418063314711401</v>
      </c>
      <c r="N1443" s="15">
        <v>0</v>
      </c>
      <c r="O1443" s="5">
        <v>0</v>
      </c>
      <c r="P1443" s="5">
        <v>0</v>
      </c>
      <c r="Q1443" s="5">
        <f t="shared" si="248"/>
        <v>50.774999799999996</v>
      </c>
      <c r="R1443" s="5">
        <f t="shared" si="249"/>
        <v>-50.774999799999996</v>
      </c>
      <c r="S1443" s="15">
        <f t="shared" si="250"/>
        <v>-1</v>
      </c>
      <c r="T1443">
        <v>0</v>
      </c>
      <c r="U1443" s="5" t="str">
        <f t="shared" si="251"/>
        <v>NA</v>
      </c>
      <c r="V1443" s="15">
        <f t="shared" si="252"/>
        <v>0</v>
      </c>
      <c r="W1443" s="15">
        <f t="shared" si="253"/>
        <v>0</v>
      </c>
      <c r="X1443" s="5">
        <f t="shared" si="254"/>
        <v>0</v>
      </c>
      <c r="Y1443" s="5">
        <f t="shared" si="255"/>
        <v>45.697499819999997</v>
      </c>
      <c r="Z1443" s="5">
        <f t="shared" si="256"/>
        <v>-53.313749789999996</v>
      </c>
      <c r="AA1443" s="5">
        <f t="shared" si="257"/>
        <v>5.0774999799999989</v>
      </c>
      <c r="AB1443" s="5">
        <f t="shared" si="258"/>
        <v>2.5387499899999995</v>
      </c>
    </row>
    <row r="1444" spans="1:28" x14ac:dyDescent="0.55000000000000004">
      <c r="A1444" s="3" t="s">
        <v>53</v>
      </c>
      <c r="B1444" s="3" t="s">
        <v>2572</v>
      </c>
      <c r="C1444" t="s">
        <v>47</v>
      </c>
      <c r="D1444" s="3" t="s">
        <v>57</v>
      </c>
      <c r="E1444" s="3" t="s">
        <v>149</v>
      </c>
      <c r="F1444" s="3" t="s">
        <v>60</v>
      </c>
      <c r="G1444" s="5">
        <v>5</v>
      </c>
      <c r="H1444">
        <v>32</v>
      </c>
      <c r="I1444" s="5">
        <v>54.774999999999999</v>
      </c>
      <c r="J1444" s="5">
        <v>1.71171875</v>
      </c>
      <c r="K1444">
        <v>3529</v>
      </c>
      <c r="L1444" s="15">
        <v>9.0677245678662498E-3</v>
      </c>
      <c r="M1444" s="13">
        <v>1.20456219892321</v>
      </c>
      <c r="N1444" s="15">
        <v>0</v>
      </c>
      <c r="O1444" s="5">
        <v>0</v>
      </c>
      <c r="P1444" s="5">
        <v>0</v>
      </c>
      <c r="Q1444" s="5">
        <f t="shared" si="248"/>
        <v>54.774999999999999</v>
      </c>
      <c r="R1444" s="5">
        <f t="shared" si="249"/>
        <v>-54.774999999999999</v>
      </c>
      <c r="S1444" s="15">
        <f t="shared" si="250"/>
        <v>-1</v>
      </c>
      <c r="T1444">
        <v>0</v>
      </c>
      <c r="U1444" s="5" t="str">
        <f t="shared" si="251"/>
        <v>NA</v>
      </c>
      <c r="V1444" s="15">
        <f t="shared" si="252"/>
        <v>0</v>
      </c>
      <c r="W1444" s="15">
        <f t="shared" si="253"/>
        <v>0</v>
      </c>
      <c r="X1444" s="5">
        <f t="shared" si="254"/>
        <v>0</v>
      </c>
      <c r="Y1444" s="5">
        <f t="shared" si="255"/>
        <v>49.297499999999999</v>
      </c>
      <c r="Z1444" s="5">
        <f t="shared" si="256"/>
        <v>-57.513750000000002</v>
      </c>
      <c r="AA1444" s="5">
        <f t="shared" si="257"/>
        <v>5.4774999999999991</v>
      </c>
      <c r="AB1444" s="5">
        <f t="shared" si="258"/>
        <v>2.7387500000000031</v>
      </c>
    </row>
    <row r="1445" spans="1:28" x14ac:dyDescent="0.55000000000000004">
      <c r="A1445" s="3" t="s">
        <v>53</v>
      </c>
      <c r="B1445" s="3" t="s">
        <v>744</v>
      </c>
      <c r="C1445" t="s">
        <v>47</v>
      </c>
      <c r="D1445" s="3" t="s">
        <v>48</v>
      </c>
      <c r="E1445" s="3" t="s">
        <v>309</v>
      </c>
      <c r="F1445" s="3" t="s">
        <v>35</v>
      </c>
      <c r="G1445" s="5">
        <v>5</v>
      </c>
      <c r="H1445">
        <v>20</v>
      </c>
      <c r="I1445" s="5">
        <v>54.8</v>
      </c>
      <c r="J1445" s="5">
        <v>2.74</v>
      </c>
      <c r="K1445">
        <v>986</v>
      </c>
      <c r="L1445" s="15">
        <v>2.0283975659229202E-2</v>
      </c>
      <c r="M1445" s="13">
        <v>1.0841784989858001</v>
      </c>
      <c r="N1445" s="15">
        <v>0</v>
      </c>
      <c r="O1445" s="5">
        <v>0</v>
      </c>
      <c r="P1445" s="5">
        <v>0</v>
      </c>
      <c r="Q1445" s="5">
        <f t="shared" si="248"/>
        <v>54.8</v>
      </c>
      <c r="R1445" s="5">
        <f t="shared" si="249"/>
        <v>-54.8</v>
      </c>
      <c r="S1445" s="15">
        <f t="shared" si="250"/>
        <v>-1</v>
      </c>
      <c r="T1445">
        <v>0</v>
      </c>
      <c r="U1445" s="5" t="str">
        <f t="shared" si="251"/>
        <v>NA</v>
      </c>
      <c r="V1445" s="15">
        <f t="shared" si="252"/>
        <v>0</v>
      </c>
      <c r="W1445" s="15">
        <f t="shared" si="253"/>
        <v>0</v>
      </c>
      <c r="X1445" s="5">
        <f t="shared" si="254"/>
        <v>0</v>
      </c>
      <c r="Y1445" s="5">
        <f t="shared" si="255"/>
        <v>49.32</v>
      </c>
      <c r="Z1445" s="5">
        <f t="shared" si="256"/>
        <v>-57.54</v>
      </c>
      <c r="AA1445" s="5">
        <f t="shared" si="257"/>
        <v>5.4799999999999969</v>
      </c>
      <c r="AB1445" s="5">
        <f t="shared" si="258"/>
        <v>2.740000000000002</v>
      </c>
    </row>
    <row r="1446" spans="1:28" x14ac:dyDescent="0.55000000000000004">
      <c r="A1446" s="3" t="s">
        <v>53</v>
      </c>
      <c r="B1446" s="3" t="s">
        <v>464</v>
      </c>
      <c r="C1446" t="s">
        <v>47</v>
      </c>
      <c r="D1446" s="3" t="s">
        <v>48</v>
      </c>
      <c r="E1446" s="3" t="s">
        <v>374</v>
      </c>
      <c r="F1446" s="3" t="s">
        <v>35</v>
      </c>
      <c r="G1446" s="5">
        <v>5</v>
      </c>
      <c r="H1446">
        <v>43</v>
      </c>
      <c r="I1446" s="5">
        <v>63.987499662500007</v>
      </c>
      <c r="J1446" s="5">
        <v>1.4880813875000001</v>
      </c>
      <c r="K1446">
        <v>272</v>
      </c>
      <c r="L1446" s="15">
        <v>0.158088235294118</v>
      </c>
      <c r="M1446" s="13">
        <v>1.0823529411764701</v>
      </c>
      <c r="N1446" s="15">
        <v>0</v>
      </c>
      <c r="O1446" s="5">
        <v>0</v>
      </c>
      <c r="P1446" s="5">
        <v>0</v>
      </c>
      <c r="Q1446" s="5">
        <f t="shared" si="248"/>
        <v>63.987499662500007</v>
      </c>
      <c r="R1446" s="5">
        <f t="shared" si="249"/>
        <v>-63.987499662500007</v>
      </c>
      <c r="S1446" s="15">
        <f t="shared" si="250"/>
        <v>-1</v>
      </c>
      <c r="T1446">
        <v>0</v>
      </c>
      <c r="U1446" s="5" t="str">
        <f t="shared" si="251"/>
        <v>NA</v>
      </c>
      <c r="V1446" s="15">
        <f t="shared" si="252"/>
        <v>0</v>
      </c>
      <c r="W1446" s="15">
        <f t="shared" si="253"/>
        <v>0</v>
      </c>
      <c r="X1446" s="5">
        <f t="shared" si="254"/>
        <v>0</v>
      </c>
      <c r="Y1446" s="5">
        <f t="shared" si="255"/>
        <v>57.588749696250005</v>
      </c>
      <c r="Z1446" s="5">
        <f t="shared" si="256"/>
        <v>-67.186874645625011</v>
      </c>
      <c r="AA1446" s="5">
        <f t="shared" si="257"/>
        <v>6.3987499662500014</v>
      </c>
      <c r="AB1446" s="5">
        <f t="shared" si="258"/>
        <v>3.1993749831250042</v>
      </c>
    </row>
    <row r="1447" spans="1:28" x14ac:dyDescent="0.55000000000000004">
      <c r="A1447" s="3" t="s">
        <v>53</v>
      </c>
      <c r="B1447" s="3" t="s">
        <v>390</v>
      </c>
      <c r="C1447" t="s">
        <v>47</v>
      </c>
      <c r="D1447" s="3" t="s">
        <v>48</v>
      </c>
      <c r="E1447" s="3" t="s">
        <v>49</v>
      </c>
      <c r="F1447" s="3" t="s">
        <v>35</v>
      </c>
      <c r="G1447" s="5">
        <v>5</v>
      </c>
      <c r="H1447">
        <v>21</v>
      </c>
      <c r="I1447" s="5">
        <v>65.699999925</v>
      </c>
      <c r="J1447" s="5">
        <v>3.1285714250000001</v>
      </c>
      <c r="K1447">
        <v>176</v>
      </c>
      <c r="L1447" s="15">
        <v>0.11931818181818199</v>
      </c>
      <c r="M1447" s="13">
        <v>1.5755681818181799</v>
      </c>
      <c r="N1447" s="15">
        <v>0</v>
      </c>
      <c r="O1447" s="5">
        <v>0</v>
      </c>
      <c r="P1447" s="5">
        <v>0</v>
      </c>
      <c r="Q1447" s="5">
        <f t="shared" si="248"/>
        <v>65.699999925</v>
      </c>
      <c r="R1447" s="5">
        <f t="shared" si="249"/>
        <v>-65.699999925</v>
      </c>
      <c r="S1447" s="15">
        <f t="shared" si="250"/>
        <v>-1</v>
      </c>
      <c r="T1447">
        <v>0</v>
      </c>
      <c r="U1447" s="5" t="str">
        <f t="shared" si="251"/>
        <v>NA</v>
      </c>
      <c r="V1447" s="15">
        <f t="shared" si="252"/>
        <v>0</v>
      </c>
      <c r="W1447" s="15">
        <f t="shared" si="253"/>
        <v>0</v>
      </c>
      <c r="X1447" s="5">
        <f t="shared" si="254"/>
        <v>0</v>
      </c>
      <c r="Y1447" s="5">
        <f t="shared" si="255"/>
        <v>59.129999932499999</v>
      </c>
      <c r="Z1447" s="5">
        <f t="shared" si="256"/>
        <v>-68.984999921250008</v>
      </c>
      <c r="AA1447" s="5">
        <f t="shared" si="257"/>
        <v>6.5699999925000014</v>
      </c>
      <c r="AB1447" s="5">
        <f t="shared" si="258"/>
        <v>3.2849999962500078</v>
      </c>
    </row>
    <row r="1448" spans="1:28" x14ac:dyDescent="0.55000000000000004">
      <c r="A1448" s="3" t="s">
        <v>53</v>
      </c>
      <c r="B1448" s="3" t="s">
        <v>503</v>
      </c>
      <c r="C1448" t="s">
        <v>47</v>
      </c>
      <c r="D1448" s="3" t="s">
        <v>48</v>
      </c>
      <c r="E1448" s="3" t="s">
        <v>49</v>
      </c>
      <c r="F1448" s="3" t="s">
        <v>35</v>
      </c>
      <c r="G1448" s="5">
        <v>5</v>
      </c>
      <c r="H1448">
        <v>27</v>
      </c>
      <c r="I1448" s="5">
        <v>66.087499725000001</v>
      </c>
      <c r="J1448" s="5">
        <v>2.4476851750000002</v>
      </c>
      <c r="K1448">
        <v>301</v>
      </c>
      <c r="L1448" s="15">
        <v>8.9700996677740896E-2</v>
      </c>
      <c r="M1448" s="13">
        <v>1.3830564784053201</v>
      </c>
      <c r="N1448" s="15">
        <v>0</v>
      </c>
      <c r="O1448" s="5">
        <v>0</v>
      </c>
      <c r="P1448" s="5">
        <v>0</v>
      </c>
      <c r="Q1448" s="5">
        <f t="shared" si="248"/>
        <v>66.087499725000001</v>
      </c>
      <c r="R1448" s="5">
        <f t="shared" si="249"/>
        <v>-66.087499725000001</v>
      </c>
      <c r="S1448" s="15">
        <f t="shared" si="250"/>
        <v>-1</v>
      </c>
      <c r="T1448">
        <v>0</v>
      </c>
      <c r="U1448" s="5" t="str">
        <f t="shared" si="251"/>
        <v>NA</v>
      </c>
      <c r="V1448" s="15">
        <f t="shared" si="252"/>
        <v>0</v>
      </c>
      <c r="W1448" s="15">
        <f t="shared" si="253"/>
        <v>0</v>
      </c>
      <c r="X1448" s="5">
        <f t="shared" si="254"/>
        <v>0</v>
      </c>
      <c r="Y1448" s="5">
        <f t="shared" si="255"/>
        <v>59.478749752500001</v>
      </c>
      <c r="Z1448" s="5">
        <f t="shared" si="256"/>
        <v>-69.391874711249997</v>
      </c>
      <c r="AA1448" s="5">
        <f t="shared" si="257"/>
        <v>6.6087499725000001</v>
      </c>
      <c r="AB1448" s="5">
        <f t="shared" si="258"/>
        <v>3.3043749862499965</v>
      </c>
    </row>
    <row r="1449" spans="1:28" x14ac:dyDescent="0.55000000000000004">
      <c r="A1449" s="3" t="s">
        <v>53</v>
      </c>
      <c r="B1449" s="3" t="s">
        <v>369</v>
      </c>
      <c r="C1449" t="s">
        <v>47</v>
      </c>
      <c r="D1449" s="3" t="s">
        <v>48</v>
      </c>
      <c r="E1449" s="3" t="s">
        <v>309</v>
      </c>
      <c r="F1449" s="3" t="s">
        <v>35</v>
      </c>
      <c r="G1449" s="5">
        <v>5</v>
      </c>
      <c r="H1449">
        <v>23</v>
      </c>
      <c r="I1449" s="5">
        <v>81.537499812500002</v>
      </c>
      <c r="J1449" s="5">
        <v>3.5451086875</v>
      </c>
      <c r="K1449">
        <v>126</v>
      </c>
      <c r="L1449" s="15">
        <v>0.182539682539683</v>
      </c>
      <c r="M1449" s="13">
        <v>2.0730158730158701</v>
      </c>
      <c r="N1449" s="15">
        <v>0</v>
      </c>
      <c r="O1449" s="5">
        <v>0</v>
      </c>
      <c r="P1449" s="5">
        <v>0</v>
      </c>
      <c r="Q1449" s="5">
        <f t="shared" si="248"/>
        <v>81.537499812500002</v>
      </c>
      <c r="R1449" s="5">
        <f t="shared" si="249"/>
        <v>-81.537499812500002</v>
      </c>
      <c r="S1449" s="15">
        <f t="shared" si="250"/>
        <v>-1</v>
      </c>
      <c r="T1449">
        <v>0</v>
      </c>
      <c r="U1449" s="5" t="str">
        <f t="shared" si="251"/>
        <v>NA</v>
      </c>
      <c r="V1449" s="15">
        <f t="shared" si="252"/>
        <v>0</v>
      </c>
      <c r="W1449" s="15">
        <f t="shared" si="253"/>
        <v>0</v>
      </c>
      <c r="X1449" s="5">
        <f t="shared" si="254"/>
        <v>0</v>
      </c>
      <c r="Y1449" s="5">
        <f t="shared" si="255"/>
        <v>73.38374983125</v>
      </c>
      <c r="Z1449" s="5">
        <f t="shared" si="256"/>
        <v>-85.614374803125003</v>
      </c>
      <c r="AA1449" s="5">
        <f t="shared" si="257"/>
        <v>8.1537499812500016</v>
      </c>
      <c r="AB1449" s="5">
        <f t="shared" si="258"/>
        <v>4.0768749906250008</v>
      </c>
    </row>
    <row r="1450" spans="1:28" x14ac:dyDescent="0.55000000000000004">
      <c r="A1450" s="3" t="s">
        <v>53</v>
      </c>
      <c r="B1450" s="3" t="s">
        <v>536</v>
      </c>
      <c r="C1450" t="s">
        <v>47</v>
      </c>
      <c r="D1450" s="3" t="s">
        <v>48</v>
      </c>
      <c r="E1450" s="3" t="s">
        <v>49</v>
      </c>
      <c r="F1450" s="3" t="s">
        <v>35</v>
      </c>
      <c r="G1450" s="5">
        <v>5</v>
      </c>
      <c r="H1450">
        <v>30</v>
      </c>
      <c r="I1450" s="5">
        <v>84.525000000000006</v>
      </c>
      <c r="J1450" s="5">
        <v>2.8174999999999999</v>
      </c>
      <c r="K1450">
        <v>573</v>
      </c>
      <c r="L1450" s="15">
        <v>5.2356020942408404E-2</v>
      </c>
      <c r="M1450" s="13">
        <v>1.5610820244328101</v>
      </c>
      <c r="N1450" s="15">
        <v>0</v>
      </c>
      <c r="O1450" s="5">
        <v>0</v>
      </c>
      <c r="P1450" s="5">
        <v>0</v>
      </c>
      <c r="Q1450" s="5">
        <f t="shared" si="248"/>
        <v>84.525000000000006</v>
      </c>
      <c r="R1450" s="5">
        <f t="shared" si="249"/>
        <v>-84.525000000000006</v>
      </c>
      <c r="S1450" s="15">
        <f t="shared" si="250"/>
        <v>-1</v>
      </c>
      <c r="T1450">
        <v>0</v>
      </c>
      <c r="U1450" s="5" t="str">
        <f t="shared" si="251"/>
        <v>NA</v>
      </c>
      <c r="V1450" s="15">
        <f t="shared" si="252"/>
        <v>0</v>
      </c>
      <c r="W1450" s="15">
        <f t="shared" si="253"/>
        <v>0</v>
      </c>
      <c r="X1450" s="5">
        <f t="shared" si="254"/>
        <v>0</v>
      </c>
      <c r="Y1450" s="5">
        <f t="shared" si="255"/>
        <v>76.072500000000005</v>
      </c>
      <c r="Z1450" s="5">
        <f t="shared" si="256"/>
        <v>-88.751250000000013</v>
      </c>
      <c r="AA1450" s="5">
        <f t="shared" si="257"/>
        <v>8.4525000000000006</v>
      </c>
      <c r="AB1450" s="5">
        <f t="shared" si="258"/>
        <v>4.2262500000000074</v>
      </c>
    </row>
    <row r="1451" spans="1:28" x14ac:dyDescent="0.55000000000000004">
      <c r="A1451" s="3" t="s">
        <v>53</v>
      </c>
      <c r="B1451" s="3" t="s">
        <v>2580</v>
      </c>
      <c r="C1451" t="s">
        <v>47</v>
      </c>
      <c r="D1451" s="3" t="s">
        <v>57</v>
      </c>
      <c r="E1451" s="3" t="s">
        <v>736</v>
      </c>
      <c r="F1451" s="3" t="s">
        <v>60</v>
      </c>
      <c r="G1451" s="5">
        <v>5</v>
      </c>
      <c r="H1451">
        <v>29</v>
      </c>
      <c r="I1451" s="5">
        <v>91.849999875000009</v>
      </c>
      <c r="J1451" s="5">
        <v>3.1672413750000001</v>
      </c>
      <c r="K1451">
        <v>7494</v>
      </c>
      <c r="L1451" s="15">
        <v>3.8697624766479799E-3</v>
      </c>
      <c r="M1451" s="13">
        <v>1.56455831331732</v>
      </c>
      <c r="N1451" s="15">
        <v>0</v>
      </c>
      <c r="O1451" s="5">
        <v>0</v>
      </c>
      <c r="P1451" s="5">
        <v>0</v>
      </c>
      <c r="Q1451" s="5">
        <f t="shared" si="248"/>
        <v>91.849999875000009</v>
      </c>
      <c r="R1451" s="5">
        <f t="shared" si="249"/>
        <v>-91.849999875000009</v>
      </c>
      <c r="S1451" s="15">
        <f t="shared" si="250"/>
        <v>-1</v>
      </c>
      <c r="T1451">
        <v>0</v>
      </c>
      <c r="U1451" s="5" t="str">
        <f t="shared" si="251"/>
        <v>NA</v>
      </c>
      <c r="V1451" s="15">
        <f t="shared" si="252"/>
        <v>0</v>
      </c>
      <c r="W1451" s="15">
        <f t="shared" si="253"/>
        <v>0</v>
      </c>
      <c r="X1451" s="5">
        <f t="shared" si="254"/>
        <v>0</v>
      </c>
      <c r="Y1451" s="5">
        <f t="shared" si="255"/>
        <v>82.664999887500016</v>
      </c>
      <c r="Z1451" s="5">
        <f t="shared" si="256"/>
        <v>-96.442499868750019</v>
      </c>
      <c r="AA1451" s="5">
        <f t="shared" si="257"/>
        <v>9.1849999874999924</v>
      </c>
      <c r="AB1451" s="5">
        <f t="shared" si="258"/>
        <v>4.5924999937500104</v>
      </c>
    </row>
    <row r="1452" spans="1:28" x14ac:dyDescent="0.55000000000000004">
      <c r="A1452" s="3" t="s">
        <v>53</v>
      </c>
      <c r="B1452" s="3" t="s">
        <v>611</v>
      </c>
      <c r="C1452" t="s">
        <v>47</v>
      </c>
      <c r="D1452" s="3" t="s">
        <v>48</v>
      </c>
      <c r="E1452" s="3" t="s">
        <v>49</v>
      </c>
      <c r="F1452" s="3" t="s">
        <v>35</v>
      </c>
      <c r="G1452" s="5">
        <v>5</v>
      </c>
      <c r="H1452">
        <v>31</v>
      </c>
      <c r="I1452" s="5">
        <v>95.862499700000001</v>
      </c>
      <c r="J1452" s="5">
        <v>3.0923387</v>
      </c>
      <c r="K1452">
        <v>323</v>
      </c>
      <c r="L1452" s="15">
        <v>9.5975232198142399E-2</v>
      </c>
      <c r="M1452" s="13">
        <v>2.8325077399380798</v>
      </c>
      <c r="N1452" s="15">
        <v>0</v>
      </c>
      <c r="O1452" s="5">
        <v>0</v>
      </c>
      <c r="P1452" s="5">
        <v>0</v>
      </c>
      <c r="Q1452" s="5">
        <f t="shared" si="248"/>
        <v>95.862499700000001</v>
      </c>
      <c r="R1452" s="5">
        <f t="shared" si="249"/>
        <v>-95.862499700000001</v>
      </c>
      <c r="S1452" s="15">
        <f t="shared" si="250"/>
        <v>-1</v>
      </c>
      <c r="T1452">
        <v>0</v>
      </c>
      <c r="U1452" s="5" t="str">
        <f t="shared" si="251"/>
        <v>NA</v>
      </c>
      <c r="V1452" s="15">
        <f t="shared" si="252"/>
        <v>0</v>
      </c>
      <c r="W1452" s="15">
        <f t="shared" si="253"/>
        <v>0</v>
      </c>
      <c r="X1452" s="5">
        <f t="shared" si="254"/>
        <v>0</v>
      </c>
      <c r="Y1452" s="5">
        <f t="shared" si="255"/>
        <v>86.276249730000004</v>
      </c>
      <c r="Z1452" s="5">
        <f t="shared" si="256"/>
        <v>-100.65562468500001</v>
      </c>
      <c r="AA1452" s="5">
        <f t="shared" si="257"/>
        <v>9.5862499699999972</v>
      </c>
      <c r="AB1452" s="5">
        <f t="shared" si="258"/>
        <v>4.7931249850000057</v>
      </c>
    </row>
    <row r="1453" spans="1:28" x14ac:dyDescent="0.55000000000000004">
      <c r="A1453" s="3" t="s">
        <v>53</v>
      </c>
      <c r="B1453" s="3" t="s">
        <v>2583</v>
      </c>
      <c r="C1453" t="s">
        <v>47</v>
      </c>
      <c r="D1453" s="3" t="s">
        <v>48</v>
      </c>
      <c r="E1453" s="3" t="s">
        <v>49</v>
      </c>
      <c r="F1453" s="3" t="s">
        <v>35</v>
      </c>
      <c r="G1453" s="5">
        <v>5</v>
      </c>
      <c r="H1453">
        <v>36</v>
      </c>
      <c r="I1453" s="5">
        <v>103.1374998</v>
      </c>
      <c r="J1453" s="5">
        <v>2.86493055</v>
      </c>
      <c r="K1453">
        <v>226</v>
      </c>
      <c r="L1453" s="15">
        <v>0.15929203539823</v>
      </c>
      <c r="M1453" s="13">
        <v>1.2858407079645999</v>
      </c>
      <c r="N1453" s="15">
        <v>0</v>
      </c>
      <c r="O1453" s="5">
        <v>0</v>
      </c>
      <c r="P1453" s="5">
        <v>0</v>
      </c>
      <c r="Q1453" s="5">
        <f t="shared" si="248"/>
        <v>103.1374998</v>
      </c>
      <c r="R1453" s="5">
        <f t="shared" si="249"/>
        <v>-103.1374998</v>
      </c>
      <c r="S1453" s="15">
        <f t="shared" si="250"/>
        <v>-1</v>
      </c>
      <c r="T1453">
        <v>0</v>
      </c>
      <c r="U1453" s="5" t="str">
        <f t="shared" si="251"/>
        <v>NA</v>
      </c>
      <c r="V1453" s="15">
        <f t="shared" si="252"/>
        <v>0</v>
      </c>
      <c r="W1453" s="15">
        <f t="shared" si="253"/>
        <v>0</v>
      </c>
      <c r="X1453" s="5">
        <f t="shared" si="254"/>
        <v>0</v>
      </c>
      <c r="Y1453" s="5">
        <f t="shared" si="255"/>
        <v>92.823749820000003</v>
      </c>
      <c r="Z1453" s="5">
        <f t="shared" si="256"/>
        <v>-108.29437479000001</v>
      </c>
      <c r="AA1453" s="5">
        <f t="shared" si="257"/>
        <v>10.313749979999997</v>
      </c>
      <c r="AB1453" s="5">
        <f t="shared" si="258"/>
        <v>5.1568749900000057</v>
      </c>
    </row>
    <row r="1454" spans="1:28" x14ac:dyDescent="0.55000000000000004">
      <c r="A1454" s="3" t="s">
        <v>53</v>
      </c>
      <c r="B1454" s="3" t="s">
        <v>381</v>
      </c>
      <c r="C1454" t="s">
        <v>47</v>
      </c>
      <c r="D1454" s="3" t="s">
        <v>57</v>
      </c>
      <c r="E1454" s="3" t="s">
        <v>309</v>
      </c>
      <c r="F1454" s="3" t="s">
        <v>60</v>
      </c>
      <c r="G1454" s="5">
        <v>5</v>
      </c>
      <c r="H1454">
        <v>95</v>
      </c>
      <c r="I1454" s="5">
        <v>122.36249968750001</v>
      </c>
      <c r="J1454" s="5">
        <v>1.2880263125</v>
      </c>
      <c r="K1454">
        <v>2426</v>
      </c>
      <c r="L1454" s="15">
        <v>3.9159109645507E-2</v>
      </c>
      <c r="M1454" s="13">
        <v>2.7434872217642199</v>
      </c>
      <c r="N1454" s="15">
        <v>0</v>
      </c>
      <c r="O1454" s="5">
        <v>0</v>
      </c>
      <c r="P1454" s="5">
        <v>0</v>
      </c>
      <c r="Q1454" s="5">
        <f t="shared" si="248"/>
        <v>122.36249968750001</v>
      </c>
      <c r="R1454" s="5">
        <f t="shared" si="249"/>
        <v>-122.36249968750001</v>
      </c>
      <c r="S1454" s="15">
        <f t="shared" si="250"/>
        <v>-1</v>
      </c>
      <c r="T1454">
        <v>0</v>
      </c>
      <c r="U1454" s="5" t="str">
        <f t="shared" si="251"/>
        <v>NA</v>
      </c>
      <c r="V1454" s="15">
        <f t="shared" si="252"/>
        <v>0</v>
      </c>
      <c r="W1454" s="15">
        <f t="shared" si="253"/>
        <v>0</v>
      </c>
      <c r="X1454" s="5">
        <f t="shared" si="254"/>
        <v>0</v>
      </c>
      <c r="Y1454" s="5">
        <f t="shared" si="255"/>
        <v>110.12624971875</v>
      </c>
      <c r="Z1454" s="5">
        <f t="shared" si="256"/>
        <v>-128.48062467187501</v>
      </c>
      <c r="AA1454" s="5">
        <f t="shared" si="257"/>
        <v>12.236249968750002</v>
      </c>
      <c r="AB1454" s="5">
        <f t="shared" si="258"/>
        <v>6.118124984375001</v>
      </c>
    </row>
    <row r="1455" spans="1:28" x14ac:dyDescent="0.55000000000000004">
      <c r="A1455" s="3" t="s">
        <v>53</v>
      </c>
      <c r="B1455" s="3" t="s">
        <v>455</v>
      </c>
      <c r="C1455" t="s">
        <v>47</v>
      </c>
      <c r="D1455" s="3" t="s">
        <v>48</v>
      </c>
      <c r="E1455" s="3" t="s">
        <v>49</v>
      </c>
      <c r="F1455" s="3" t="s">
        <v>35</v>
      </c>
      <c r="G1455" s="5">
        <v>5</v>
      </c>
      <c r="H1455">
        <v>40</v>
      </c>
      <c r="I1455" s="5">
        <v>126.7375</v>
      </c>
      <c r="J1455" s="5">
        <v>3.1684375</v>
      </c>
      <c r="K1455">
        <v>411</v>
      </c>
      <c r="L1455" s="15">
        <v>9.7323600973236002E-2</v>
      </c>
      <c r="M1455" s="13">
        <v>1.8250608272506099</v>
      </c>
      <c r="N1455" s="15">
        <v>0</v>
      </c>
      <c r="O1455" s="5">
        <v>0</v>
      </c>
      <c r="P1455" s="5">
        <v>0</v>
      </c>
      <c r="Q1455" s="5">
        <f t="shared" si="248"/>
        <v>126.7375</v>
      </c>
      <c r="R1455" s="5">
        <f t="shared" si="249"/>
        <v>-126.7375</v>
      </c>
      <c r="S1455" s="15">
        <f t="shared" si="250"/>
        <v>-1</v>
      </c>
      <c r="T1455">
        <v>0</v>
      </c>
      <c r="U1455" s="5" t="str">
        <f t="shared" si="251"/>
        <v>NA</v>
      </c>
      <c r="V1455" s="15">
        <f t="shared" si="252"/>
        <v>0</v>
      </c>
      <c r="W1455" s="15">
        <f t="shared" si="253"/>
        <v>0</v>
      </c>
      <c r="X1455" s="5">
        <f t="shared" si="254"/>
        <v>0</v>
      </c>
      <c r="Y1455" s="5">
        <f t="shared" si="255"/>
        <v>114.06375</v>
      </c>
      <c r="Z1455" s="5">
        <f t="shared" si="256"/>
        <v>-133.074375</v>
      </c>
      <c r="AA1455" s="5">
        <f t="shared" si="257"/>
        <v>12.673749999999998</v>
      </c>
      <c r="AB1455" s="5">
        <f t="shared" si="258"/>
        <v>6.3368750000000063</v>
      </c>
    </row>
    <row r="1456" spans="1:28" x14ac:dyDescent="0.55000000000000004">
      <c r="A1456" s="3" t="s">
        <v>53</v>
      </c>
      <c r="B1456" s="3" t="s">
        <v>2587</v>
      </c>
      <c r="C1456" t="s">
        <v>47</v>
      </c>
      <c r="D1456" s="3" t="s">
        <v>48</v>
      </c>
      <c r="E1456" s="3" t="s">
        <v>49</v>
      </c>
      <c r="F1456" s="3" t="s">
        <v>35</v>
      </c>
      <c r="G1456" s="5">
        <v>5</v>
      </c>
      <c r="H1456">
        <v>51</v>
      </c>
      <c r="I1456" s="5">
        <v>134.34999997499997</v>
      </c>
      <c r="J1456" s="5">
        <v>2.6343137249999997</v>
      </c>
      <c r="K1456">
        <v>1018</v>
      </c>
      <c r="L1456" s="15">
        <v>5.0098231827111997E-2</v>
      </c>
      <c r="M1456" s="13">
        <v>1.5094302554027501</v>
      </c>
      <c r="N1456" s="15">
        <v>0</v>
      </c>
      <c r="O1456" s="5">
        <v>0</v>
      </c>
      <c r="P1456" s="5">
        <v>0</v>
      </c>
      <c r="Q1456" s="5">
        <f t="shared" si="248"/>
        <v>134.34999997499997</v>
      </c>
      <c r="R1456" s="5">
        <f t="shared" si="249"/>
        <v>-134.34999997499997</v>
      </c>
      <c r="S1456" s="15">
        <f t="shared" si="250"/>
        <v>-1</v>
      </c>
      <c r="T1456">
        <v>0</v>
      </c>
      <c r="U1456" s="5" t="str">
        <f t="shared" si="251"/>
        <v>NA</v>
      </c>
      <c r="V1456" s="15">
        <f t="shared" si="252"/>
        <v>0</v>
      </c>
      <c r="W1456" s="15">
        <f t="shared" si="253"/>
        <v>0</v>
      </c>
      <c r="X1456" s="5">
        <f t="shared" si="254"/>
        <v>0</v>
      </c>
      <c r="Y1456" s="5">
        <f t="shared" si="255"/>
        <v>120.91499997749997</v>
      </c>
      <c r="Z1456" s="5">
        <f t="shared" si="256"/>
        <v>-141.06749997374999</v>
      </c>
      <c r="AA1456" s="5">
        <f t="shared" si="257"/>
        <v>13.4349999975</v>
      </c>
      <c r="AB1456" s="5">
        <f t="shared" si="258"/>
        <v>6.7174999987500144</v>
      </c>
    </row>
    <row r="1457" spans="1:28" x14ac:dyDescent="0.55000000000000004">
      <c r="A1457" s="3" t="s">
        <v>53</v>
      </c>
      <c r="B1457" s="3" t="s">
        <v>421</v>
      </c>
      <c r="C1457" t="s">
        <v>47</v>
      </c>
      <c r="D1457" s="3" t="s">
        <v>48</v>
      </c>
      <c r="E1457" s="3" t="s">
        <v>49</v>
      </c>
      <c r="F1457" s="3" t="s">
        <v>35</v>
      </c>
      <c r="G1457" s="5">
        <v>5</v>
      </c>
      <c r="H1457">
        <v>60</v>
      </c>
      <c r="I1457" s="5">
        <v>141.27499950000001</v>
      </c>
      <c r="J1457" s="5">
        <v>2.3545833250000001</v>
      </c>
      <c r="K1457">
        <v>1247</v>
      </c>
      <c r="L1457" s="15">
        <v>4.8115477145148404E-2</v>
      </c>
      <c r="M1457" s="13">
        <v>1.2670408981555701</v>
      </c>
      <c r="N1457" s="15">
        <v>0</v>
      </c>
      <c r="O1457" s="5">
        <v>0</v>
      </c>
      <c r="P1457" s="5">
        <v>0</v>
      </c>
      <c r="Q1457" s="5">
        <f t="shared" si="248"/>
        <v>141.27499950000001</v>
      </c>
      <c r="R1457" s="5">
        <f t="shared" si="249"/>
        <v>-141.27499950000001</v>
      </c>
      <c r="S1457" s="15">
        <f t="shared" si="250"/>
        <v>-1</v>
      </c>
      <c r="T1457">
        <v>0</v>
      </c>
      <c r="U1457" s="5" t="str">
        <f t="shared" si="251"/>
        <v>NA</v>
      </c>
      <c r="V1457" s="15">
        <f t="shared" si="252"/>
        <v>0</v>
      </c>
      <c r="W1457" s="15">
        <f t="shared" si="253"/>
        <v>0</v>
      </c>
      <c r="X1457" s="5">
        <f t="shared" si="254"/>
        <v>0</v>
      </c>
      <c r="Y1457" s="5">
        <f t="shared" si="255"/>
        <v>127.14749955000001</v>
      </c>
      <c r="Z1457" s="5">
        <f t="shared" si="256"/>
        <v>-148.33874947500001</v>
      </c>
      <c r="AA1457" s="5">
        <f t="shared" si="257"/>
        <v>14.127499950000001</v>
      </c>
      <c r="AB1457" s="5">
        <f t="shared" si="258"/>
        <v>7.0637499750000075</v>
      </c>
    </row>
    <row r="1458" spans="1:28" x14ac:dyDescent="0.55000000000000004">
      <c r="A1458" s="3" t="s">
        <v>53</v>
      </c>
      <c r="B1458" s="3" t="s">
        <v>940</v>
      </c>
      <c r="C1458" t="s">
        <v>47</v>
      </c>
      <c r="D1458" s="3" t="s">
        <v>48</v>
      </c>
      <c r="E1458" s="3" t="s">
        <v>49</v>
      </c>
      <c r="F1458" s="3" t="s">
        <v>35</v>
      </c>
      <c r="G1458" s="5">
        <v>5</v>
      </c>
      <c r="H1458">
        <v>60</v>
      </c>
      <c r="I1458" s="5">
        <v>154.63749974999996</v>
      </c>
      <c r="J1458" s="5">
        <v>2.5772916624999995</v>
      </c>
      <c r="K1458">
        <v>446</v>
      </c>
      <c r="L1458" s="15">
        <v>0.134529147982063</v>
      </c>
      <c r="M1458" s="13">
        <v>1.4172645739910299</v>
      </c>
      <c r="N1458" s="15">
        <v>0</v>
      </c>
      <c r="O1458" s="5">
        <v>0</v>
      </c>
      <c r="P1458" s="5">
        <v>0</v>
      </c>
      <c r="Q1458" s="5">
        <f t="shared" si="248"/>
        <v>154.63749974999996</v>
      </c>
      <c r="R1458" s="5">
        <f t="shared" si="249"/>
        <v>-154.63749974999996</v>
      </c>
      <c r="S1458" s="15">
        <f t="shared" si="250"/>
        <v>-1</v>
      </c>
      <c r="T1458">
        <v>0</v>
      </c>
      <c r="U1458" s="5" t="str">
        <f t="shared" si="251"/>
        <v>NA</v>
      </c>
      <c r="V1458" s="15">
        <f t="shared" si="252"/>
        <v>0</v>
      </c>
      <c r="W1458" s="15">
        <f t="shared" si="253"/>
        <v>0</v>
      </c>
      <c r="X1458" s="5">
        <f t="shared" si="254"/>
        <v>0</v>
      </c>
      <c r="Y1458" s="5">
        <f t="shared" si="255"/>
        <v>139.17374977499998</v>
      </c>
      <c r="Z1458" s="5">
        <f t="shared" si="256"/>
        <v>-162.36937473749995</v>
      </c>
      <c r="AA1458" s="5">
        <f t="shared" si="257"/>
        <v>15.463749974999985</v>
      </c>
      <c r="AB1458" s="5">
        <f t="shared" si="258"/>
        <v>7.7318749874999924</v>
      </c>
    </row>
    <row r="1459" spans="1:28" x14ac:dyDescent="0.55000000000000004">
      <c r="A1459" s="3" t="s">
        <v>53</v>
      </c>
      <c r="B1459" s="3" t="s">
        <v>853</v>
      </c>
      <c r="C1459" t="s">
        <v>47</v>
      </c>
      <c r="D1459" s="3" t="s">
        <v>48</v>
      </c>
      <c r="E1459" s="3" t="s">
        <v>49</v>
      </c>
      <c r="F1459" s="3" t="s">
        <v>35</v>
      </c>
      <c r="G1459" s="5">
        <v>5</v>
      </c>
      <c r="H1459">
        <v>54</v>
      </c>
      <c r="I1459" s="5">
        <v>156.67499992500001</v>
      </c>
      <c r="J1459" s="5">
        <v>2.9013888875</v>
      </c>
      <c r="K1459">
        <v>952</v>
      </c>
      <c r="L1459" s="15">
        <v>5.67226890756303E-2</v>
      </c>
      <c r="M1459" s="13">
        <v>1.64590336134454</v>
      </c>
      <c r="N1459" s="15">
        <v>0</v>
      </c>
      <c r="O1459" s="5">
        <v>0</v>
      </c>
      <c r="P1459" s="5">
        <v>0</v>
      </c>
      <c r="Q1459" s="5">
        <f t="shared" si="248"/>
        <v>156.67499992500001</v>
      </c>
      <c r="R1459" s="5">
        <f t="shared" si="249"/>
        <v>-156.67499992500001</v>
      </c>
      <c r="S1459" s="15">
        <f t="shared" si="250"/>
        <v>-1</v>
      </c>
      <c r="T1459">
        <v>0</v>
      </c>
      <c r="U1459" s="5" t="str">
        <f t="shared" si="251"/>
        <v>NA</v>
      </c>
      <c r="V1459" s="15">
        <f t="shared" si="252"/>
        <v>0</v>
      </c>
      <c r="W1459" s="15">
        <f t="shared" si="253"/>
        <v>0</v>
      </c>
      <c r="X1459" s="5">
        <f t="shared" si="254"/>
        <v>0</v>
      </c>
      <c r="Y1459" s="5">
        <f t="shared" si="255"/>
        <v>141.00749993250002</v>
      </c>
      <c r="Z1459" s="5">
        <f t="shared" si="256"/>
        <v>-164.50874992125003</v>
      </c>
      <c r="AA1459" s="5">
        <f t="shared" si="257"/>
        <v>15.667499992499984</v>
      </c>
      <c r="AB1459" s="5">
        <f t="shared" si="258"/>
        <v>7.8337499962500203</v>
      </c>
    </row>
    <row r="1460" spans="1:28" x14ac:dyDescent="0.55000000000000004">
      <c r="A1460" s="3" t="s">
        <v>53</v>
      </c>
      <c r="B1460" s="3" t="s">
        <v>820</v>
      </c>
      <c r="C1460" t="s">
        <v>47</v>
      </c>
      <c r="D1460" s="3" t="s">
        <v>48</v>
      </c>
      <c r="E1460" s="3" t="s">
        <v>161</v>
      </c>
      <c r="F1460" s="3" t="s">
        <v>35</v>
      </c>
      <c r="G1460" s="5">
        <v>5</v>
      </c>
      <c r="H1460">
        <v>61</v>
      </c>
      <c r="I1460" s="5">
        <v>168.87499936250001</v>
      </c>
      <c r="J1460" s="5">
        <v>2.7684426124999999</v>
      </c>
      <c r="K1460">
        <v>415</v>
      </c>
      <c r="L1460" s="15">
        <v>0.14698795180722901</v>
      </c>
      <c r="M1460" s="13">
        <v>1.78602409638554</v>
      </c>
      <c r="N1460" s="15">
        <v>0</v>
      </c>
      <c r="O1460" s="5">
        <v>0</v>
      </c>
      <c r="P1460" s="5">
        <v>0</v>
      </c>
      <c r="Q1460" s="5">
        <f t="shared" si="248"/>
        <v>168.87499936250001</v>
      </c>
      <c r="R1460" s="5">
        <f t="shared" si="249"/>
        <v>-168.87499936250001</v>
      </c>
      <c r="S1460" s="15">
        <f t="shared" si="250"/>
        <v>-1</v>
      </c>
      <c r="T1460">
        <v>0</v>
      </c>
      <c r="U1460" s="5" t="str">
        <f t="shared" si="251"/>
        <v>NA</v>
      </c>
      <c r="V1460" s="15">
        <f t="shared" si="252"/>
        <v>0</v>
      </c>
      <c r="W1460" s="15">
        <f t="shared" si="253"/>
        <v>0</v>
      </c>
      <c r="X1460" s="5">
        <f t="shared" si="254"/>
        <v>0</v>
      </c>
      <c r="Y1460" s="5">
        <f t="shared" si="255"/>
        <v>151.98749942625</v>
      </c>
      <c r="Z1460" s="5">
        <f t="shared" si="256"/>
        <v>-177.31874933062502</v>
      </c>
      <c r="AA1460" s="5">
        <f t="shared" si="257"/>
        <v>16.887499936250009</v>
      </c>
      <c r="AB1460" s="5">
        <f t="shared" si="258"/>
        <v>8.4437499681250188</v>
      </c>
    </row>
    <row r="1461" spans="1:28" x14ac:dyDescent="0.55000000000000004">
      <c r="A1461" s="3" t="s">
        <v>53</v>
      </c>
      <c r="B1461" s="3" t="s">
        <v>494</v>
      </c>
      <c r="C1461" t="s">
        <v>47</v>
      </c>
      <c r="D1461" s="3" t="s">
        <v>48</v>
      </c>
      <c r="E1461" s="3" t="s">
        <v>49</v>
      </c>
      <c r="F1461" s="3" t="s">
        <v>35</v>
      </c>
      <c r="G1461" s="5">
        <v>5</v>
      </c>
      <c r="H1461">
        <v>63</v>
      </c>
      <c r="I1461" s="5">
        <v>171.83749983750002</v>
      </c>
      <c r="J1461" s="5">
        <v>2.7275793625000002</v>
      </c>
      <c r="K1461">
        <v>440</v>
      </c>
      <c r="L1461" s="15">
        <v>0.14318181818181799</v>
      </c>
      <c r="M1461" s="13">
        <v>1.36840909090909</v>
      </c>
      <c r="N1461" s="15">
        <v>0</v>
      </c>
      <c r="O1461" s="5">
        <v>0</v>
      </c>
      <c r="P1461" s="5">
        <v>0</v>
      </c>
      <c r="Q1461" s="5">
        <f t="shared" si="248"/>
        <v>171.83749983750002</v>
      </c>
      <c r="R1461" s="5">
        <f t="shared" si="249"/>
        <v>-171.83749983750002</v>
      </c>
      <c r="S1461" s="15">
        <f t="shared" si="250"/>
        <v>-1</v>
      </c>
      <c r="T1461">
        <v>0</v>
      </c>
      <c r="U1461" s="5" t="str">
        <f t="shared" si="251"/>
        <v>NA</v>
      </c>
      <c r="V1461" s="15">
        <f t="shared" si="252"/>
        <v>0</v>
      </c>
      <c r="W1461" s="15">
        <f t="shared" si="253"/>
        <v>0</v>
      </c>
      <c r="X1461" s="5">
        <f t="shared" si="254"/>
        <v>0</v>
      </c>
      <c r="Y1461" s="5">
        <f t="shared" si="255"/>
        <v>154.65374985375001</v>
      </c>
      <c r="Z1461" s="5">
        <f t="shared" si="256"/>
        <v>-180.42937482937504</v>
      </c>
      <c r="AA1461" s="5">
        <f t="shared" si="257"/>
        <v>17.183749983750005</v>
      </c>
      <c r="AB1461" s="5">
        <f t="shared" si="258"/>
        <v>8.5918749918750166</v>
      </c>
    </row>
    <row r="1462" spans="1:28" x14ac:dyDescent="0.55000000000000004">
      <c r="A1462" s="3" t="s">
        <v>53</v>
      </c>
      <c r="B1462" s="3" t="s">
        <v>886</v>
      </c>
      <c r="C1462" t="s">
        <v>47</v>
      </c>
      <c r="D1462" s="3" t="s">
        <v>48</v>
      </c>
      <c r="E1462" s="3" t="s">
        <v>49</v>
      </c>
      <c r="F1462" s="3" t="s">
        <v>35</v>
      </c>
      <c r="G1462" s="5">
        <v>5</v>
      </c>
      <c r="H1462">
        <v>62</v>
      </c>
      <c r="I1462" s="5">
        <v>208.39999937499999</v>
      </c>
      <c r="J1462" s="5">
        <v>3.3612903125</v>
      </c>
      <c r="K1462">
        <v>954</v>
      </c>
      <c r="L1462" s="15">
        <v>6.4989517819706494E-2</v>
      </c>
      <c r="M1462" s="13">
        <v>3.02253668763103</v>
      </c>
      <c r="N1462" s="15">
        <v>0</v>
      </c>
      <c r="O1462" s="5">
        <v>0</v>
      </c>
      <c r="P1462" s="5">
        <v>0</v>
      </c>
      <c r="Q1462" s="5">
        <f t="shared" si="248"/>
        <v>208.39999937499999</v>
      </c>
      <c r="R1462" s="5">
        <f t="shared" si="249"/>
        <v>-208.39999937499999</v>
      </c>
      <c r="S1462" s="15">
        <f t="shared" si="250"/>
        <v>-1</v>
      </c>
      <c r="T1462">
        <v>0</v>
      </c>
      <c r="U1462" s="5" t="str">
        <f t="shared" si="251"/>
        <v>NA</v>
      </c>
      <c r="V1462" s="15">
        <f t="shared" si="252"/>
        <v>0</v>
      </c>
      <c r="W1462" s="15">
        <f t="shared" si="253"/>
        <v>0</v>
      </c>
      <c r="X1462" s="5">
        <f t="shared" si="254"/>
        <v>0</v>
      </c>
      <c r="Y1462" s="5">
        <f t="shared" si="255"/>
        <v>187.55999943750001</v>
      </c>
      <c r="Z1462" s="5">
        <f t="shared" si="256"/>
        <v>-218.81999934375</v>
      </c>
      <c r="AA1462" s="5">
        <f t="shared" si="257"/>
        <v>20.839999937499982</v>
      </c>
      <c r="AB1462" s="5">
        <f t="shared" si="258"/>
        <v>10.419999968750005</v>
      </c>
    </row>
    <row r="1463" spans="1:28" x14ac:dyDescent="0.55000000000000004">
      <c r="A1463" s="3" t="s">
        <v>53</v>
      </c>
      <c r="B1463" s="3" t="s">
        <v>290</v>
      </c>
      <c r="C1463" t="s">
        <v>47</v>
      </c>
      <c r="D1463" s="3" t="s">
        <v>48</v>
      </c>
      <c r="E1463" s="3" t="s">
        <v>49</v>
      </c>
      <c r="F1463" s="3" t="s">
        <v>35</v>
      </c>
      <c r="G1463" s="5">
        <v>5</v>
      </c>
      <c r="H1463">
        <v>73</v>
      </c>
      <c r="I1463" s="5">
        <v>213.78749978750002</v>
      </c>
      <c r="J1463" s="5">
        <v>2.9285958875000002</v>
      </c>
      <c r="K1463">
        <v>1291</v>
      </c>
      <c r="L1463" s="15">
        <v>5.6545313710302095E-2</v>
      </c>
      <c r="M1463" s="13">
        <v>1.4147947327653001</v>
      </c>
      <c r="N1463" s="15">
        <v>0</v>
      </c>
      <c r="O1463" s="5">
        <v>0</v>
      </c>
      <c r="P1463" s="5">
        <v>0</v>
      </c>
      <c r="Q1463" s="5">
        <f t="shared" si="248"/>
        <v>213.78749978750002</v>
      </c>
      <c r="R1463" s="5">
        <f t="shared" si="249"/>
        <v>-213.78749978750002</v>
      </c>
      <c r="S1463" s="15">
        <f t="shared" si="250"/>
        <v>-1</v>
      </c>
      <c r="T1463">
        <v>0</v>
      </c>
      <c r="U1463" s="5" t="str">
        <f t="shared" si="251"/>
        <v>NA</v>
      </c>
      <c r="V1463" s="15">
        <f t="shared" si="252"/>
        <v>0</v>
      </c>
      <c r="W1463" s="15">
        <f t="shared" si="253"/>
        <v>0</v>
      </c>
      <c r="X1463" s="5">
        <f t="shared" si="254"/>
        <v>0</v>
      </c>
      <c r="Y1463" s="5">
        <f t="shared" si="255"/>
        <v>192.40874980875003</v>
      </c>
      <c r="Z1463" s="5">
        <f t="shared" si="256"/>
        <v>-224.47687477687504</v>
      </c>
      <c r="AA1463" s="5">
        <f t="shared" si="257"/>
        <v>21.378749978749994</v>
      </c>
      <c r="AB1463" s="5">
        <f t="shared" si="258"/>
        <v>10.689374989375011</v>
      </c>
    </row>
    <row r="1464" spans="1:28" x14ac:dyDescent="0.55000000000000004">
      <c r="A1464" s="3" t="s">
        <v>53</v>
      </c>
      <c r="B1464" s="3" t="s">
        <v>513</v>
      </c>
      <c r="C1464" t="s">
        <v>47</v>
      </c>
      <c r="D1464" s="3" t="s">
        <v>48</v>
      </c>
      <c r="E1464" s="3" t="s">
        <v>49</v>
      </c>
      <c r="F1464" s="3" t="s">
        <v>35</v>
      </c>
      <c r="G1464" s="5">
        <v>5</v>
      </c>
      <c r="H1464">
        <v>92</v>
      </c>
      <c r="I1464" s="5">
        <v>214.08749945</v>
      </c>
      <c r="J1464" s="5">
        <v>2.3270380374999999</v>
      </c>
      <c r="K1464">
        <v>873</v>
      </c>
      <c r="L1464" s="15">
        <v>0.10538373424971401</v>
      </c>
      <c r="M1464" s="13">
        <v>1.2888888888888901</v>
      </c>
      <c r="N1464" s="15">
        <v>0</v>
      </c>
      <c r="O1464" s="5">
        <v>0</v>
      </c>
      <c r="P1464" s="5">
        <v>0</v>
      </c>
      <c r="Q1464" s="5">
        <f t="shared" si="248"/>
        <v>214.08749945</v>
      </c>
      <c r="R1464" s="5">
        <f t="shared" si="249"/>
        <v>-214.08749945</v>
      </c>
      <c r="S1464" s="15">
        <f t="shared" si="250"/>
        <v>-1</v>
      </c>
      <c r="T1464">
        <v>0</v>
      </c>
      <c r="U1464" s="5" t="str">
        <f t="shared" si="251"/>
        <v>NA</v>
      </c>
      <c r="V1464" s="15">
        <f t="shared" si="252"/>
        <v>0</v>
      </c>
      <c r="W1464" s="15">
        <f t="shared" si="253"/>
        <v>0</v>
      </c>
      <c r="X1464" s="5">
        <f t="shared" si="254"/>
        <v>0</v>
      </c>
      <c r="Y1464" s="5">
        <f t="shared" si="255"/>
        <v>192.67874950500001</v>
      </c>
      <c r="Z1464" s="5">
        <f t="shared" si="256"/>
        <v>-224.7918744225</v>
      </c>
      <c r="AA1464" s="5">
        <f t="shared" si="257"/>
        <v>21.408749944999983</v>
      </c>
      <c r="AB1464" s="5">
        <f t="shared" si="258"/>
        <v>10.704374972500005</v>
      </c>
    </row>
    <row r="1465" spans="1:28" x14ac:dyDescent="0.55000000000000004">
      <c r="A1465" s="3" t="s">
        <v>53</v>
      </c>
      <c r="B1465" s="3" t="s">
        <v>875</v>
      </c>
      <c r="C1465" t="s">
        <v>47</v>
      </c>
      <c r="D1465" s="3" t="s">
        <v>48</v>
      </c>
      <c r="E1465" s="3" t="s">
        <v>309</v>
      </c>
      <c r="F1465" s="3" t="s">
        <v>35</v>
      </c>
      <c r="G1465" s="5">
        <v>5</v>
      </c>
      <c r="H1465">
        <v>66</v>
      </c>
      <c r="I1465" s="5">
        <v>217.32499965</v>
      </c>
      <c r="J1465" s="5">
        <v>3.292803025</v>
      </c>
      <c r="K1465">
        <v>1800</v>
      </c>
      <c r="L1465" s="15">
        <v>3.6666666666666702E-2</v>
      </c>
      <c r="M1465" s="13">
        <v>1.1001666666666701</v>
      </c>
      <c r="N1465" s="15">
        <v>0</v>
      </c>
      <c r="O1465" s="5">
        <v>0</v>
      </c>
      <c r="P1465" s="5">
        <v>0</v>
      </c>
      <c r="Q1465" s="5">
        <f t="shared" si="248"/>
        <v>217.32499965</v>
      </c>
      <c r="R1465" s="5">
        <f t="shared" si="249"/>
        <v>-217.32499965</v>
      </c>
      <c r="S1465" s="15">
        <f t="shared" si="250"/>
        <v>-1</v>
      </c>
      <c r="T1465">
        <v>0</v>
      </c>
      <c r="U1465" s="5" t="str">
        <f t="shared" si="251"/>
        <v>NA</v>
      </c>
      <c r="V1465" s="15">
        <f t="shared" si="252"/>
        <v>0</v>
      </c>
      <c r="W1465" s="15">
        <f t="shared" si="253"/>
        <v>0</v>
      </c>
      <c r="X1465" s="5">
        <f t="shared" si="254"/>
        <v>0</v>
      </c>
      <c r="Y1465" s="5">
        <f t="shared" si="255"/>
        <v>195.59249968500001</v>
      </c>
      <c r="Z1465" s="5">
        <f t="shared" si="256"/>
        <v>-228.19124963250002</v>
      </c>
      <c r="AA1465" s="5">
        <f t="shared" si="257"/>
        <v>21.732499964999988</v>
      </c>
      <c r="AB1465" s="5">
        <f t="shared" si="258"/>
        <v>10.866249982500022</v>
      </c>
    </row>
    <row r="1466" spans="1:28" x14ac:dyDescent="0.55000000000000004">
      <c r="A1466" s="3" t="s">
        <v>53</v>
      </c>
      <c r="B1466" s="3" t="s">
        <v>523</v>
      </c>
      <c r="C1466" t="s">
        <v>47</v>
      </c>
      <c r="D1466" s="3" t="s">
        <v>48</v>
      </c>
      <c r="E1466" s="3" t="s">
        <v>49</v>
      </c>
      <c r="F1466" s="3" t="s">
        <v>35</v>
      </c>
      <c r="G1466" s="5">
        <v>5</v>
      </c>
      <c r="H1466">
        <v>96</v>
      </c>
      <c r="I1466" s="5">
        <v>283.72500000000002</v>
      </c>
      <c r="J1466" s="5">
        <v>2.9554687500000001</v>
      </c>
      <c r="K1466">
        <v>1580</v>
      </c>
      <c r="L1466" s="15">
        <v>6.0759493670886094E-2</v>
      </c>
      <c r="M1466" s="13">
        <v>1.7450000000000001</v>
      </c>
      <c r="N1466" s="15">
        <v>0</v>
      </c>
      <c r="O1466" s="5">
        <v>0</v>
      </c>
      <c r="P1466" s="5">
        <v>0</v>
      </c>
      <c r="Q1466" s="5">
        <f t="shared" si="248"/>
        <v>283.72500000000002</v>
      </c>
      <c r="R1466" s="5">
        <f t="shared" si="249"/>
        <v>-283.72500000000002</v>
      </c>
      <c r="S1466" s="15">
        <f t="shared" si="250"/>
        <v>-1</v>
      </c>
      <c r="T1466">
        <v>0</v>
      </c>
      <c r="U1466" s="5" t="str">
        <f t="shared" si="251"/>
        <v>NA</v>
      </c>
      <c r="V1466" s="15">
        <f t="shared" si="252"/>
        <v>0</v>
      </c>
      <c r="W1466" s="15">
        <f t="shared" si="253"/>
        <v>0</v>
      </c>
      <c r="X1466" s="5">
        <f t="shared" si="254"/>
        <v>0</v>
      </c>
      <c r="Y1466" s="5">
        <f t="shared" si="255"/>
        <v>255.35250000000002</v>
      </c>
      <c r="Z1466" s="5">
        <f t="shared" si="256"/>
        <v>-297.91125000000005</v>
      </c>
      <c r="AA1466" s="5">
        <f t="shared" si="257"/>
        <v>28.372500000000002</v>
      </c>
      <c r="AB1466" s="5">
        <f t="shared" si="258"/>
        <v>14.18625000000003</v>
      </c>
    </row>
    <row r="1467" spans="1:28" x14ac:dyDescent="0.55000000000000004">
      <c r="A1467" s="3" t="s">
        <v>53</v>
      </c>
      <c r="B1467" s="3" t="s">
        <v>220</v>
      </c>
      <c r="C1467" t="s">
        <v>47</v>
      </c>
      <c r="D1467" s="3" t="s">
        <v>57</v>
      </c>
      <c r="E1467" s="3" t="s">
        <v>309</v>
      </c>
      <c r="F1467" s="3" t="s">
        <v>60</v>
      </c>
      <c r="G1467" s="5">
        <v>5</v>
      </c>
      <c r="H1467">
        <v>161</v>
      </c>
      <c r="I1467" s="5">
        <v>361.84999952499999</v>
      </c>
      <c r="J1467" s="5">
        <v>2.2475155249999998</v>
      </c>
      <c r="K1467">
        <v>6987</v>
      </c>
      <c r="L1467" s="15">
        <v>2.30427937598397E-2</v>
      </c>
      <c r="M1467" s="13">
        <v>1.93619579218549</v>
      </c>
      <c r="N1467" s="15">
        <v>0</v>
      </c>
      <c r="O1467" s="5">
        <v>0</v>
      </c>
      <c r="P1467" s="5">
        <v>0</v>
      </c>
      <c r="Q1467" s="5">
        <f t="shared" si="248"/>
        <v>361.84999952499999</v>
      </c>
      <c r="R1467" s="5">
        <f t="shared" si="249"/>
        <v>-361.84999952499999</v>
      </c>
      <c r="S1467" s="15">
        <f t="shared" si="250"/>
        <v>-1</v>
      </c>
      <c r="T1467">
        <v>0</v>
      </c>
      <c r="U1467" s="5" t="str">
        <f t="shared" si="251"/>
        <v>NA</v>
      </c>
      <c r="V1467" s="15">
        <f t="shared" si="252"/>
        <v>0</v>
      </c>
      <c r="W1467" s="15">
        <f t="shared" si="253"/>
        <v>0</v>
      </c>
      <c r="X1467" s="5">
        <f t="shared" si="254"/>
        <v>0</v>
      </c>
      <c r="Y1467" s="5">
        <f t="shared" si="255"/>
        <v>325.66499957249999</v>
      </c>
      <c r="Z1467" s="5">
        <f t="shared" si="256"/>
        <v>-379.94249950124998</v>
      </c>
      <c r="AA1467" s="5">
        <f t="shared" si="257"/>
        <v>36.184999952499993</v>
      </c>
      <c r="AB1467" s="5">
        <f t="shared" si="258"/>
        <v>18.092499976249997</v>
      </c>
    </row>
    <row r="1468" spans="1:28" x14ac:dyDescent="0.55000000000000004">
      <c r="A1468" s="3" t="s">
        <v>53</v>
      </c>
      <c r="B1468" s="3" t="s">
        <v>568</v>
      </c>
      <c r="C1468" t="s">
        <v>47</v>
      </c>
      <c r="D1468" s="3" t="s">
        <v>48</v>
      </c>
      <c r="E1468" s="3" t="s">
        <v>309</v>
      </c>
      <c r="F1468" s="3" t="s">
        <v>35</v>
      </c>
      <c r="G1468" s="5">
        <v>5</v>
      </c>
      <c r="H1468">
        <v>147</v>
      </c>
      <c r="I1468" s="5">
        <v>372.83749833749999</v>
      </c>
      <c r="J1468" s="5">
        <v>2.5363095124999999</v>
      </c>
      <c r="K1468">
        <v>1386</v>
      </c>
      <c r="L1468" s="15">
        <v>0.10606060606060601</v>
      </c>
      <c r="M1468" s="13">
        <v>1.46688311688312</v>
      </c>
      <c r="N1468" s="15">
        <v>0</v>
      </c>
      <c r="O1468" s="5">
        <v>0</v>
      </c>
      <c r="P1468" s="5">
        <v>0</v>
      </c>
      <c r="Q1468" s="5">
        <f t="shared" si="248"/>
        <v>372.83749833749999</v>
      </c>
      <c r="R1468" s="5">
        <f t="shared" si="249"/>
        <v>-372.83749833749999</v>
      </c>
      <c r="S1468" s="15">
        <f t="shared" si="250"/>
        <v>-1</v>
      </c>
      <c r="T1468">
        <v>0</v>
      </c>
      <c r="U1468" s="5" t="str">
        <f t="shared" si="251"/>
        <v>NA</v>
      </c>
      <c r="V1468" s="15">
        <f t="shared" si="252"/>
        <v>0</v>
      </c>
      <c r="W1468" s="15">
        <f t="shared" si="253"/>
        <v>0</v>
      </c>
      <c r="X1468" s="5">
        <f t="shared" si="254"/>
        <v>0</v>
      </c>
      <c r="Y1468" s="5">
        <f t="shared" si="255"/>
        <v>335.55374850375</v>
      </c>
      <c r="Z1468" s="5">
        <f t="shared" si="256"/>
        <v>-391.47937325437499</v>
      </c>
      <c r="AA1468" s="5">
        <f t="shared" si="257"/>
        <v>37.283749833749994</v>
      </c>
      <c r="AB1468" s="5">
        <f t="shared" si="258"/>
        <v>18.641874916874997</v>
      </c>
    </row>
    <row r="1469" spans="1:28" x14ac:dyDescent="0.55000000000000004">
      <c r="A1469" s="3" t="s">
        <v>53</v>
      </c>
      <c r="B1469" s="3" t="s">
        <v>566</v>
      </c>
      <c r="C1469" t="s">
        <v>47</v>
      </c>
      <c r="D1469" s="3" t="s">
        <v>48</v>
      </c>
      <c r="E1469" s="3" t="s">
        <v>309</v>
      </c>
      <c r="F1469" s="3" t="s">
        <v>35</v>
      </c>
      <c r="G1469" s="5">
        <v>5</v>
      </c>
      <c r="H1469">
        <v>122</v>
      </c>
      <c r="I1469" s="5">
        <v>418.06249959999997</v>
      </c>
      <c r="J1469" s="5">
        <v>3.4267417999999998</v>
      </c>
      <c r="K1469">
        <v>1783</v>
      </c>
      <c r="L1469" s="15">
        <v>6.8424004486819998E-2</v>
      </c>
      <c r="M1469" s="13">
        <v>1.5858104318564199</v>
      </c>
      <c r="N1469" s="15">
        <v>0</v>
      </c>
      <c r="O1469" s="5">
        <v>0</v>
      </c>
      <c r="P1469" s="5">
        <v>0</v>
      </c>
      <c r="Q1469" s="5">
        <f t="shared" si="248"/>
        <v>418.06249959999997</v>
      </c>
      <c r="R1469" s="5">
        <f t="shared" si="249"/>
        <v>-418.06249959999997</v>
      </c>
      <c r="S1469" s="15">
        <f t="shared" si="250"/>
        <v>-1</v>
      </c>
      <c r="T1469">
        <v>0</v>
      </c>
      <c r="U1469" s="5" t="str">
        <f t="shared" si="251"/>
        <v>NA</v>
      </c>
      <c r="V1469" s="15">
        <f t="shared" si="252"/>
        <v>0</v>
      </c>
      <c r="W1469" s="15">
        <f t="shared" si="253"/>
        <v>0</v>
      </c>
      <c r="X1469" s="5">
        <f t="shared" si="254"/>
        <v>0</v>
      </c>
      <c r="Y1469" s="5">
        <f t="shared" si="255"/>
        <v>376.25624963999996</v>
      </c>
      <c r="Z1469" s="5">
        <f t="shared" si="256"/>
        <v>-438.96562458</v>
      </c>
      <c r="AA1469" s="5">
        <f t="shared" si="257"/>
        <v>41.806249960000002</v>
      </c>
      <c r="AB1469" s="5">
        <f t="shared" si="258"/>
        <v>20.90312498000003</v>
      </c>
    </row>
    <row r="1470" spans="1:28" x14ac:dyDescent="0.55000000000000004">
      <c r="A1470" s="3" t="s">
        <v>53</v>
      </c>
      <c r="B1470" s="3" t="s">
        <v>452</v>
      </c>
      <c r="C1470" t="s">
        <v>47</v>
      </c>
      <c r="D1470" s="3" t="s">
        <v>48</v>
      </c>
      <c r="E1470" s="3" t="s">
        <v>309</v>
      </c>
      <c r="F1470" s="3" t="s">
        <v>35</v>
      </c>
      <c r="G1470" s="5">
        <v>5</v>
      </c>
      <c r="H1470">
        <v>128</v>
      </c>
      <c r="I1470" s="5">
        <v>429.13749919999998</v>
      </c>
      <c r="J1470" s="5">
        <v>3.3526367124999998</v>
      </c>
      <c r="K1470">
        <v>3870</v>
      </c>
      <c r="L1470" s="15">
        <v>3.30749354005168E-2</v>
      </c>
      <c r="M1470" s="13">
        <v>1.67330749354005</v>
      </c>
      <c r="N1470" s="15">
        <v>0</v>
      </c>
      <c r="O1470" s="5">
        <v>0</v>
      </c>
      <c r="P1470" s="5">
        <v>0</v>
      </c>
      <c r="Q1470" s="5">
        <f t="shared" si="248"/>
        <v>429.13749919999998</v>
      </c>
      <c r="R1470" s="5">
        <f t="shared" si="249"/>
        <v>-429.13749919999998</v>
      </c>
      <c r="S1470" s="15">
        <f t="shared" si="250"/>
        <v>-1</v>
      </c>
      <c r="T1470">
        <v>0</v>
      </c>
      <c r="U1470" s="5" t="str">
        <f t="shared" si="251"/>
        <v>NA</v>
      </c>
      <c r="V1470" s="15">
        <f t="shared" si="252"/>
        <v>0</v>
      </c>
      <c r="W1470" s="15">
        <f t="shared" si="253"/>
        <v>0</v>
      </c>
      <c r="X1470" s="5">
        <f t="shared" si="254"/>
        <v>0</v>
      </c>
      <c r="Y1470" s="5">
        <f t="shared" si="255"/>
        <v>386.22374927999999</v>
      </c>
      <c r="Z1470" s="5">
        <f t="shared" si="256"/>
        <v>-450.59437415999997</v>
      </c>
      <c r="AA1470" s="5">
        <f t="shared" si="257"/>
        <v>42.913749919999987</v>
      </c>
      <c r="AB1470" s="5">
        <f t="shared" si="258"/>
        <v>21.456874959999993</v>
      </c>
    </row>
    <row r="1471" spans="1:28" x14ac:dyDescent="0.55000000000000004">
      <c r="A1471" s="3" t="s">
        <v>53</v>
      </c>
      <c r="B1471" s="3" t="s">
        <v>826</v>
      </c>
      <c r="C1471" t="s">
        <v>47</v>
      </c>
      <c r="D1471" s="3" t="s">
        <v>48</v>
      </c>
      <c r="E1471" s="3" t="s">
        <v>309</v>
      </c>
      <c r="F1471" s="3" t="s">
        <v>35</v>
      </c>
      <c r="G1471" s="5">
        <v>5</v>
      </c>
      <c r="H1471">
        <v>141</v>
      </c>
      <c r="I1471" s="5">
        <v>470.63749860000001</v>
      </c>
      <c r="J1471" s="5">
        <v>3.3378546</v>
      </c>
      <c r="K1471">
        <v>2442</v>
      </c>
      <c r="L1471" s="15">
        <v>5.7739557739557697E-2</v>
      </c>
      <c r="M1471" s="13">
        <v>1.66437346437346</v>
      </c>
      <c r="N1471" s="15">
        <v>0</v>
      </c>
      <c r="O1471" s="5">
        <v>0</v>
      </c>
      <c r="P1471" s="5">
        <v>0</v>
      </c>
      <c r="Q1471" s="5">
        <f t="shared" si="248"/>
        <v>470.63749860000001</v>
      </c>
      <c r="R1471" s="5">
        <f t="shared" si="249"/>
        <v>-470.63749860000001</v>
      </c>
      <c r="S1471" s="15">
        <f t="shared" si="250"/>
        <v>-1</v>
      </c>
      <c r="T1471">
        <v>0</v>
      </c>
      <c r="U1471" s="5" t="str">
        <f t="shared" si="251"/>
        <v>NA</v>
      </c>
      <c r="V1471" s="15">
        <f t="shared" si="252"/>
        <v>0</v>
      </c>
      <c r="W1471" s="15">
        <f t="shared" si="253"/>
        <v>0</v>
      </c>
      <c r="X1471" s="5">
        <f t="shared" si="254"/>
        <v>0</v>
      </c>
      <c r="Y1471" s="5">
        <f t="shared" si="255"/>
        <v>423.57374874000004</v>
      </c>
      <c r="Z1471" s="5">
        <f t="shared" si="256"/>
        <v>-494.16937353000003</v>
      </c>
      <c r="AA1471" s="5">
        <f t="shared" si="257"/>
        <v>47.063749859999973</v>
      </c>
      <c r="AB1471" s="5">
        <f t="shared" si="258"/>
        <v>23.531874930000015</v>
      </c>
    </row>
    <row r="1472" spans="1:28" x14ac:dyDescent="0.55000000000000004">
      <c r="A1472" s="3" t="s">
        <v>53</v>
      </c>
      <c r="B1472" s="3" t="s">
        <v>559</v>
      </c>
      <c r="C1472" t="s">
        <v>47</v>
      </c>
      <c r="D1472" s="3" t="s">
        <v>48</v>
      </c>
      <c r="E1472" s="3" t="s">
        <v>49</v>
      </c>
      <c r="F1472" s="3" t="s">
        <v>35</v>
      </c>
      <c r="G1472" s="5">
        <v>5</v>
      </c>
      <c r="H1472">
        <v>197</v>
      </c>
      <c r="I1472" s="5">
        <v>522.13749754999992</v>
      </c>
      <c r="J1472" s="5">
        <v>2.6504441499999998</v>
      </c>
      <c r="K1472">
        <v>1524</v>
      </c>
      <c r="L1472" s="15">
        <v>0.12926509186351701</v>
      </c>
      <c r="M1472" s="13">
        <v>1.49730971128609</v>
      </c>
      <c r="N1472" s="15">
        <v>0</v>
      </c>
      <c r="O1472" s="5">
        <v>0</v>
      </c>
      <c r="P1472" s="5">
        <v>0</v>
      </c>
      <c r="Q1472" s="5">
        <f t="shared" si="248"/>
        <v>522.13749754999992</v>
      </c>
      <c r="R1472" s="5">
        <f t="shared" si="249"/>
        <v>-522.13749754999992</v>
      </c>
      <c r="S1472" s="15">
        <f t="shared" si="250"/>
        <v>-1</v>
      </c>
      <c r="T1472">
        <v>0</v>
      </c>
      <c r="U1472" s="5" t="str">
        <f t="shared" si="251"/>
        <v>NA</v>
      </c>
      <c r="V1472" s="15">
        <f t="shared" si="252"/>
        <v>0</v>
      </c>
      <c r="W1472" s="15">
        <f t="shared" si="253"/>
        <v>0</v>
      </c>
      <c r="X1472" s="5">
        <f t="shared" si="254"/>
        <v>0</v>
      </c>
      <c r="Y1472" s="5">
        <f t="shared" si="255"/>
        <v>469.92374779499994</v>
      </c>
      <c r="Z1472" s="5">
        <f t="shared" si="256"/>
        <v>-548.24437242749991</v>
      </c>
      <c r="AA1472" s="5">
        <f t="shared" si="257"/>
        <v>52.213749754999981</v>
      </c>
      <c r="AB1472" s="5">
        <f t="shared" si="258"/>
        <v>26.10687487749999</v>
      </c>
    </row>
    <row r="1473" spans="1:28" x14ac:dyDescent="0.55000000000000004">
      <c r="A1473" s="3" t="s">
        <v>53</v>
      </c>
      <c r="B1473" s="3" t="s">
        <v>896</v>
      </c>
      <c r="C1473" t="s">
        <v>47</v>
      </c>
      <c r="D1473" s="3" t="s">
        <v>48</v>
      </c>
      <c r="E1473" s="3" t="s">
        <v>309</v>
      </c>
      <c r="F1473" s="3" t="s">
        <v>35</v>
      </c>
      <c r="G1473" s="5">
        <v>5</v>
      </c>
      <c r="H1473">
        <v>175</v>
      </c>
      <c r="I1473" s="5">
        <v>586.57499906250007</v>
      </c>
      <c r="J1473" s="5">
        <v>3.3518571375000001</v>
      </c>
      <c r="K1473">
        <v>1501</v>
      </c>
      <c r="L1473" s="15">
        <v>0.11658894070619599</v>
      </c>
      <c r="M1473" s="13">
        <v>2.4085942704863399</v>
      </c>
      <c r="N1473" s="15">
        <v>0</v>
      </c>
      <c r="O1473" s="5">
        <v>0</v>
      </c>
      <c r="P1473" s="5">
        <v>0</v>
      </c>
      <c r="Q1473" s="5">
        <f t="shared" si="248"/>
        <v>586.57499906250007</v>
      </c>
      <c r="R1473" s="5">
        <f t="shared" si="249"/>
        <v>-586.57499906250007</v>
      </c>
      <c r="S1473" s="15">
        <f t="shared" si="250"/>
        <v>-1</v>
      </c>
      <c r="T1473">
        <v>0</v>
      </c>
      <c r="U1473" s="5" t="str">
        <f t="shared" si="251"/>
        <v>NA</v>
      </c>
      <c r="V1473" s="15">
        <f t="shared" si="252"/>
        <v>0</v>
      </c>
      <c r="W1473" s="15">
        <f t="shared" si="253"/>
        <v>0</v>
      </c>
      <c r="X1473" s="5">
        <f t="shared" si="254"/>
        <v>0</v>
      </c>
      <c r="Y1473" s="5">
        <f t="shared" si="255"/>
        <v>527.91749915625007</v>
      </c>
      <c r="Z1473" s="5">
        <f t="shared" si="256"/>
        <v>-615.90374901562507</v>
      </c>
      <c r="AA1473" s="5">
        <f t="shared" si="257"/>
        <v>58.657499906249996</v>
      </c>
      <c r="AB1473" s="5">
        <f t="shared" si="258"/>
        <v>29.328749953124998</v>
      </c>
    </row>
    <row r="1474" spans="1:28" x14ac:dyDescent="0.55000000000000004">
      <c r="A1474" s="3" t="s">
        <v>53</v>
      </c>
      <c r="B1474" s="3" t="s">
        <v>216</v>
      </c>
      <c r="C1474" t="s">
        <v>47</v>
      </c>
      <c r="D1474" s="3" t="s">
        <v>48</v>
      </c>
      <c r="E1474" s="3" t="s">
        <v>49</v>
      </c>
      <c r="F1474" s="3" t="s">
        <v>35</v>
      </c>
      <c r="G1474" s="5">
        <v>5</v>
      </c>
      <c r="H1474">
        <v>184</v>
      </c>
      <c r="I1474" s="5">
        <v>629.26249929999994</v>
      </c>
      <c r="J1474" s="5">
        <v>3.4199048875</v>
      </c>
      <c r="K1474">
        <v>1334</v>
      </c>
      <c r="L1474" s="15">
        <v>0.13793103448275901</v>
      </c>
      <c r="M1474" s="13">
        <v>1.5428035982009001</v>
      </c>
      <c r="N1474" s="15">
        <v>0</v>
      </c>
      <c r="O1474" s="5">
        <v>0</v>
      </c>
      <c r="P1474" s="5">
        <v>0</v>
      </c>
      <c r="Q1474" s="5">
        <f t="shared" ref="Q1474:Q1537" si="259">I1474</f>
        <v>629.26249929999994</v>
      </c>
      <c r="R1474" s="5">
        <f t="shared" ref="R1474:R1537" si="260">P1474-Q1474</f>
        <v>-629.26249929999994</v>
      </c>
      <c r="S1474" s="15">
        <f t="shared" ref="S1474:S1537" si="261">IF(Q1474=0,0,(P1474-Q1474)/Q1474)</f>
        <v>-1</v>
      </c>
      <c r="T1474">
        <v>0</v>
      </c>
      <c r="U1474" s="5" t="str">
        <f t="shared" ref="U1474:U1537" si="262">IF(T1474=0,"NA",P1474/T1474)</f>
        <v>NA</v>
      </c>
      <c r="V1474" s="15">
        <f t="shared" si="252"/>
        <v>0</v>
      </c>
      <c r="W1474" s="15">
        <f t="shared" si="253"/>
        <v>0</v>
      </c>
      <c r="X1474" s="5">
        <f t="shared" si="254"/>
        <v>0</v>
      </c>
      <c r="Y1474" s="5">
        <f t="shared" si="255"/>
        <v>566.33624937000002</v>
      </c>
      <c r="Z1474" s="5">
        <f t="shared" si="256"/>
        <v>-660.72562426499996</v>
      </c>
      <c r="AA1474" s="5">
        <f t="shared" si="257"/>
        <v>62.926249929999926</v>
      </c>
      <c r="AB1474" s="5">
        <f t="shared" si="258"/>
        <v>31.46312496500002</v>
      </c>
    </row>
    <row r="1475" spans="1:28" x14ac:dyDescent="0.55000000000000004">
      <c r="A1475" s="3" t="s">
        <v>53</v>
      </c>
      <c r="B1475" s="3" t="s">
        <v>395</v>
      </c>
      <c r="C1475" t="s">
        <v>47</v>
      </c>
      <c r="D1475" s="3" t="s">
        <v>48</v>
      </c>
      <c r="E1475" s="3" t="s">
        <v>309</v>
      </c>
      <c r="F1475" s="3" t="s">
        <v>35</v>
      </c>
      <c r="G1475" s="5">
        <v>5</v>
      </c>
      <c r="H1475">
        <v>264</v>
      </c>
      <c r="I1475" s="5">
        <v>669.74999850000006</v>
      </c>
      <c r="J1475" s="5">
        <v>2.5369318125000002</v>
      </c>
      <c r="K1475">
        <v>2400</v>
      </c>
      <c r="L1475" s="15">
        <v>0.11</v>
      </c>
      <c r="M1475" s="13">
        <v>1.40295833333333</v>
      </c>
      <c r="N1475" s="15">
        <v>0</v>
      </c>
      <c r="O1475" s="5">
        <v>0</v>
      </c>
      <c r="P1475" s="5">
        <v>0</v>
      </c>
      <c r="Q1475" s="5">
        <f t="shared" si="259"/>
        <v>669.74999850000006</v>
      </c>
      <c r="R1475" s="5">
        <f t="shared" si="260"/>
        <v>-669.74999850000006</v>
      </c>
      <c r="S1475" s="15">
        <f t="shared" si="261"/>
        <v>-1</v>
      </c>
      <c r="T1475">
        <v>0</v>
      </c>
      <c r="U1475" s="5" t="str">
        <f t="shared" si="262"/>
        <v>NA</v>
      </c>
      <c r="V1475" s="15">
        <f t="shared" ref="V1475:V1538" si="263">(L1475*N1475)</f>
        <v>0</v>
      </c>
      <c r="W1475" s="15">
        <f t="shared" ref="W1475:W1538" si="264">IF(P1475=0,0,R1475/P1475)</f>
        <v>0</v>
      </c>
      <c r="X1475" s="5">
        <f t="shared" ref="X1475:X1538" si="265">IF(T1475=0,0,Q1475/T1475)</f>
        <v>0</v>
      </c>
      <c r="Y1475" s="5">
        <f t="shared" ref="Y1475:Y1538" si="266">Q1475*0.9</f>
        <v>602.77499865000004</v>
      </c>
      <c r="Z1475" s="5">
        <f t="shared" ref="Z1475:Z1538" si="267">R1475*1.05</f>
        <v>-703.23749842500013</v>
      </c>
      <c r="AA1475" s="5">
        <f t="shared" ref="AA1475:AA1538" si="268">Q1475-Y1475</f>
        <v>66.974999850000017</v>
      </c>
      <c r="AB1475" s="5">
        <f t="shared" ref="AB1475:AB1538" si="269">R1475-Z1475</f>
        <v>33.487499925000066</v>
      </c>
    </row>
    <row r="1476" spans="1:28" x14ac:dyDescent="0.55000000000000004">
      <c r="A1476" s="3" t="s">
        <v>53</v>
      </c>
      <c r="B1476" s="3" t="s">
        <v>664</v>
      </c>
      <c r="C1476" t="s">
        <v>47</v>
      </c>
      <c r="D1476" s="3" t="s">
        <v>48</v>
      </c>
      <c r="E1476" s="3" t="s">
        <v>49</v>
      </c>
      <c r="F1476" s="3" t="s">
        <v>35</v>
      </c>
      <c r="G1476" s="5">
        <v>5</v>
      </c>
      <c r="H1476">
        <v>240</v>
      </c>
      <c r="I1476" s="5">
        <v>745.83749999999998</v>
      </c>
      <c r="J1476" s="5">
        <v>3.1076562499999998</v>
      </c>
      <c r="K1476">
        <v>4274</v>
      </c>
      <c r="L1476" s="15">
        <v>5.6153486195601302E-2</v>
      </c>
      <c r="M1476" s="13">
        <v>2.1582592419279401</v>
      </c>
      <c r="N1476" s="15">
        <v>0</v>
      </c>
      <c r="O1476" s="5">
        <v>0</v>
      </c>
      <c r="P1476" s="5">
        <v>0</v>
      </c>
      <c r="Q1476" s="5">
        <f t="shared" si="259"/>
        <v>745.83749999999998</v>
      </c>
      <c r="R1476" s="5">
        <f t="shared" si="260"/>
        <v>-745.83749999999998</v>
      </c>
      <c r="S1476" s="15">
        <f t="shared" si="261"/>
        <v>-1</v>
      </c>
      <c r="T1476">
        <v>0</v>
      </c>
      <c r="U1476" s="5" t="str">
        <f t="shared" si="262"/>
        <v>NA</v>
      </c>
      <c r="V1476" s="15">
        <f t="shared" si="263"/>
        <v>0</v>
      </c>
      <c r="W1476" s="15">
        <f t="shared" si="264"/>
        <v>0</v>
      </c>
      <c r="X1476" s="5">
        <f t="shared" si="265"/>
        <v>0</v>
      </c>
      <c r="Y1476" s="5">
        <f t="shared" si="266"/>
        <v>671.25374999999997</v>
      </c>
      <c r="Z1476" s="5">
        <f t="shared" si="267"/>
        <v>-783.12937499999998</v>
      </c>
      <c r="AA1476" s="5">
        <f t="shared" si="268"/>
        <v>74.583750000000009</v>
      </c>
      <c r="AB1476" s="5">
        <f t="shared" si="269"/>
        <v>37.291875000000005</v>
      </c>
    </row>
    <row r="1477" spans="1:28" x14ac:dyDescent="0.55000000000000004">
      <c r="A1477" s="3" t="s">
        <v>53</v>
      </c>
      <c r="B1477" s="3" t="s">
        <v>657</v>
      </c>
      <c r="C1477" t="s">
        <v>47</v>
      </c>
      <c r="D1477" s="3" t="s">
        <v>48</v>
      </c>
      <c r="E1477" s="3" t="s">
        <v>309</v>
      </c>
      <c r="F1477" s="3" t="s">
        <v>35</v>
      </c>
      <c r="G1477" s="5">
        <v>5</v>
      </c>
      <c r="H1477">
        <v>215</v>
      </c>
      <c r="I1477" s="5">
        <v>760.23749793749994</v>
      </c>
      <c r="J1477" s="5">
        <v>3.5359883624999999</v>
      </c>
      <c r="K1477">
        <v>2132</v>
      </c>
      <c r="L1477" s="15">
        <v>0.10084427767354599</v>
      </c>
      <c r="M1477" s="13">
        <v>1.5051125703564701</v>
      </c>
      <c r="N1477" s="15">
        <v>0</v>
      </c>
      <c r="O1477" s="5">
        <v>0</v>
      </c>
      <c r="P1477" s="5">
        <v>0</v>
      </c>
      <c r="Q1477" s="5">
        <f t="shared" si="259"/>
        <v>760.23749793749994</v>
      </c>
      <c r="R1477" s="5">
        <f t="shared" si="260"/>
        <v>-760.23749793749994</v>
      </c>
      <c r="S1477" s="15">
        <f t="shared" si="261"/>
        <v>-1</v>
      </c>
      <c r="T1477">
        <v>0</v>
      </c>
      <c r="U1477" s="5" t="str">
        <f t="shared" si="262"/>
        <v>NA</v>
      </c>
      <c r="V1477" s="15">
        <f t="shared" si="263"/>
        <v>0</v>
      </c>
      <c r="W1477" s="15">
        <f t="shared" si="264"/>
        <v>0</v>
      </c>
      <c r="X1477" s="5">
        <f t="shared" si="265"/>
        <v>0</v>
      </c>
      <c r="Y1477" s="5">
        <f t="shared" si="266"/>
        <v>684.21374814374997</v>
      </c>
      <c r="Z1477" s="5">
        <f t="shared" si="267"/>
        <v>-798.24937283437498</v>
      </c>
      <c r="AA1477" s="5">
        <f t="shared" si="268"/>
        <v>76.023749793749971</v>
      </c>
      <c r="AB1477" s="5">
        <f t="shared" si="269"/>
        <v>38.011874896875042</v>
      </c>
    </row>
    <row r="1478" spans="1:28" x14ac:dyDescent="0.55000000000000004">
      <c r="A1478" s="3" t="s">
        <v>53</v>
      </c>
      <c r="B1478" s="3" t="s">
        <v>415</v>
      </c>
      <c r="C1478" t="s">
        <v>47</v>
      </c>
      <c r="D1478" s="3" t="s">
        <v>48</v>
      </c>
      <c r="E1478" s="3" t="s">
        <v>161</v>
      </c>
      <c r="F1478" s="3" t="s">
        <v>35</v>
      </c>
      <c r="G1478" s="5">
        <v>5</v>
      </c>
      <c r="H1478">
        <v>330</v>
      </c>
      <c r="I1478" s="5">
        <v>989.53749675000006</v>
      </c>
      <c r="J1478" s="5">
        <v>2.9985984750000001</v>
      </c>
      <c r="K1478">
        <v>8498</v>
      </c>
      <c r="L1478" s="15">
        <v>3.8832666509767001E-2</v>
      </c>
      <c r="M1478" s="13">
        <v>1.43656154389268</v>
      </c>
      <c r="N1478" s="15">
        <v>0</v>
      </c>
      <c r="O1478" s="5">
        <v>0</v>
      </c>
      <c r="P1478" s="5">
        <v>0</v>
      </c>
      <c r="Q1478" s="5">
        <f t="shared" si="259"/>
        <v>989.53749675000006</v>
      </c>
      <c r="R1478" s="5">
        <f t="shared" si="260"/>
        <v>-989.53749675000006</v>
      </c>
      <c r="S1478" s="15">
        <f t="shared" si="261"/>
        <v>-1</v>
      </c>
      <c r="T1478">
        <v>0</v>
      </c>
      <c r="U1478" s="5" t="str">
        <f t="shared" si="262"/>
        <v>NA</v>
      </c>
      <c r="V1478" s="15">
        <f t="shared" si="263"/>
        <v>0</v>
      </c>
      <c r="W1478" s="15">
        <f t="shared" si="264"/>
        <v>0</v>
      </c>
      <c r="X1478" s="5">
        <f t="shared" si="265"/>
        <v>0</v>
      </c>
      <c r="Y1478" s="5">
        <f t="shared" si="266"/>
        <v>890.58374707500002</v>
      </c>
      <c r="Z1478" s="5">
        <f t="shared" si="267"/>
        <v>-1039.0143715875001</v>
      </c>
      <c r="AA1478" s="5">
        <f t="shared" si="268"/>
        <v>98.95374967500004</v>
      </c>
      <c r="AB1478" s="5">
        <f t="shared" si="269"/>
        <v>49.476874837500077</v>
      </c>
    </row>
    <row r="1479" spans="1:28" x14ac:dyDescent="0.55000000000000004">
      <c r="A1479" s="3" t="s">
        <v>53</v>
      </c>
      <c r="B1479" s="3" t="s">
        <v>121</v>
      </c>
      <c r="C1479" t="s">
        <v>47</v>
      </c>
      <c r="D1479" s="3" t="s">
        <v>48</v>
      </c>
      <c r="E1479" s="3" t="s">
        <v>49</v>
      </c>
      <c r="F1479" s="3" t="s">
        <v>35</v>
      </c>
      <c r="G1479" s="5">
        <v>5</v>
      </c>
      <c r="H1479">
        <v>351</v>
      </c>
      <c r="I1479" s="5">
        <v>1310.3624971124998</v>
      </c>
      <c r="J1479" s="5">
        <v>3.7332264874999996</v>
      </c>
      <c r="K1479">
        <v>3087</v>
      </c>
      <c r="L1479" s="15">
        <v>0.113702623906706</v>
      </c>
      <c r="M1479" s="13">
        <v>1.6457402008422399</v>
      </c>
      <c r="N1479" s="15">
        <v>0</v>
      </c>
      <c r="O1479" s="5">
        <v>0</v>
      </c>
      <c r="P1479" s="5">
        <v>0</v>
      </c>
      <c r="Q1479" s="5">
        <f t="shared" si="259"/>
        <v>1310.3624971124998</v>
      </c>
      <c r="R1479" s="5">
        <f t="shared" si="260"/>
        <v>-1310.3624971124998</v>
      </c>
      <c r="S1479" s="15">
        <f t="shared" si="261"/>
        <v>-1</v>
      </c>
      <c r="T1479">
        <v>0</v>
      </c>
      <c r="U1479" s="5" t="str">
        <f t="shared" si="262"/>
        <v>NA</v>
      </c>
      <c r="V1479" s="15">
        <f t="shared" si="263"/>
        <v>0</v>
      </c>
      <c r="W1479" s="15">
        <f t="shared" si="264"/>
        <v>0</v>
      </c>
      <c r="X1479" s="5">
        <f t="shared" si="265"/>
        <v>0</v>
      </c>
      <c r="Y1479" s="5">
        <f t="shared" si="266"/>
        <v>1179.3262474012499</v>
      </c>
      <c r="Z1479" s="5">
        <f t="shared" si="267"/>
        <v>-1375.8806219681248</v>
      </c>
      <c r="AA1479" s="5">
        <f t="shared" si="268"/>
        <v>131.03624971124987</v>
      </c>
      <c r="AB1479" s="5">
        <f t="shared" si="269"/>
        <v>65.518124855625047</v>
      </c>
    </row>
    <row r="1480" spans="1:28" x14ac:dyDescent="0.55000000000000004">
      <c r="A1480" s="3" t="s">
        <v>72</v>
      </c>
      <c r="B1480" s="3" t="s">
        <v>2612</v>
      </c>
      <c r="C1480" t="s">
        <v>47</v>
      </c>
      <c r="D1480" s="3" t="s">
        <v>250</v>
      </c>
      <c r="E1480" s="3" t="s">
        <v>251</v>
      </c>
      <c r="F1480" s="3" t="s">
        <v>50</v>
      </c>
      <c r="G1480" s="5">
        <v>5</v>
      </c>
      <c r="H1480">
        <v>1</v>
      </c>
      <c r="I1480" s="5">
        <v>1.125</v>
      </c>
      <c r="J1480" s="5">
        <v>1.125</v>
      </c>
      <c r="K1480">
        <v>7</v>
      </c>
      <c r="L1480" s="15">
        <v>0.14285714285714302</v>
      </c>
      <c r="M1480" s="13">
        <v>1</v>
      </c>
      <c r="N1480" s="15">
        <v>0</v>
      </c>
      <c r="O1480" s="5">
        <v>0</v>
      </c>
      <c r="P1480" s="5">
        <v>0</v>
      </c>
      <c r="Q1480" s="5">
        <f t="shared" si="259"/>
        <v>1.125</v>
      </c>
      <c r="R1480" s="5">
        <f t="shared" si="260"/>
        <v>-1.125</v>
      </c>
      <c r="S1480" s="15">
        <f t="shared" si="261"/>
        <v>-1</v>
      </c>
      <c r="T1480">
        <v>0</v>
      </c>
      <c r="U1480" s="5" t="str">
        <f t="shared" si="262"/>
        <v>NA</v>
      </c>
      <c r="V1480" s="15">
        <f t="shared" si="263"/>
        <v>0</v>
      </c>
      <c r="W1480" s="15">
        <f t="shared" si="264"/>
        <v>0</v>
      </c>
      <c r="X1480" s="5">
        <f t="shared" si="265"/>
        <v>0</v>
      </c>
      <c r="Y1480" s="5">
        <f t="shared" si="266"/>
        <v>1.0125</v>
      </c>
      <c r="Z1480" s="5">
        <f t="shared" si="267"/>
        <v>-1.1812500000000001</v>
      </c>
      <c r="AA1480" s="5">
        <f t="shared" si="268"/>
        <v>0.11250000000000004</v>
      </c>
      <c r="AB1480" s="5">
        <f t="shared" si="269"/>
        <v>5.6250000000000133E-2</v>
      </c>
    </row>
    <row r="1481" spans="1:28" x14ac:dyDescent="0.55000000000000004">
      <c r="A1481" s="3" t="s">
        <v>72</v>
      </c>
      <c r="B1481" s="3" t="s">
        <v>2614</v>
      </c>
      <c r="C1481" t="s">
        <v>47</v>
      </c>
      <c r="D1481" s="3" t="s">
        <v>250</v>
      </c>
      <c r="E1481" s="3" t="s">
        <v>251</v>
      </c>
      <c r="F1481" s="3" t="s">
        <v>50</v>
      </c>
      <c r="G1481" s="5">
        <v>5</v>
      </c>
      <c r="H1481">
        <v>1</v>
      </c>
      <c r="I1481" s="5">
        <v>1.3625</v>
      </c>
      <c r="J1481" s="5">
        <v>1.3625</v>
      </c>
      <c r="K1481">
        <v>5</v>
      </c>
      <c r="L1481" s="15">
        <v>0.2</v>
      </c>
      <c r="M1481" s="13">
        <v>1.4</v>
      </c>
      <c r="N1481" s="15">
        <v>0</v>
      </c>
      <c r="O1481" s="5">
        <v>0</v>
      </c>
      <c r="P1481" s="5">
        <v>0</v>
      </c>
      <c r="Q1481" s="5">
        <f t="shared" si="259"/>
        <v>1.3625</v>
      </c>
      <c r="R1481" s="5">
        <f t="shared" si="260"/>
        <v>-1.3625</v>
      </c>
      <c r="S1481" s="15">
        <f t="shared" si="261"/>
        <v>-1</v>
      </c>
      <c r="T1481">
        <v>0</v>
      </c>
      <c r="U1481" s="5" t="str">
        <f t="shared" si="262"/>
        <v>NA</v>
      </c>
      <c r="V1481" s="15">
        <f t="shared" si="263"/>
        <v>0</v>
      </c>
      <c r="W1481" s="15">
        <f t="shared" si="264"/>
        <v>0</v>
      </c>
      <c r="X1481" s="5">
        <f t="shared" si="265"/>
        <v>0</v>
      </c>
      <c r="Y1481" s="5">
        <f t="shared" si="266"/>
        <v>1.2262500000000001</v>
      </c>
      <c r="Z1481" s="5">
        <f t="shared" si="267"/>
        <v>-1.430625</v>
      </c>
      <c r="AA1481" s="5">
        <f t="shared" si="268"/>
        <v>0.13624999999999998</v>
      </c>
      <c r="AB1481" s="5">
        <f t="shared" si="269"/>
        <v>6.8124999999999991E-2</v>
      </c>
    </row>
    <row r="1482" spans="1:28" x14ac:dyDescent="0.55000000000000004">
      <c r="A1482" s="3" t="s">
        <v>72</v>
      </c>
      <c r="B1482" s="3" t="s">
        <v>2616</v>
      </c>
      <c r="C1482" t="s">
        <v>47</v>
      </c>
      <c r="D1482" s="3" t="s">
        <v>250</v>
      </c>
      <c r="E1482" s="3" t="s">
        <v>251</v>
      </c>
      <c r="F1482" s="3" t="s">
        <v>50</v>
      </c>
      <c r="G1482" s="5">
        <v>5</v>
      </c>
      <c r="H1482">
        <v>1</v>
      </c>
      <c r="I1482" s="5">
        <v>1.375</v>
      </c>
      <c r="J1482" s="5">
        <v>1.375</v>
      </c>
      <c r="K1482">
        <v>12</v>
      </c>
      <c r="L1482" s="15">
        <v>8.3333333333333301E-2</v>
      </c>
      <c r="M1482" s="13">
        <v>2.4158333333333299</v>
      </c>
      <c r="N1482" s="15">
        <v>0</v>
      </c>
      <c r="O1482" s="5">
        <v>0</v>
      </c>
      <c r="P1482" s="5">
        <v>0</v>
      </c>
      <c r="Q1482" s="5">
        <f t="shared" si="259"/>
        <v>1.375</v>
      </c>
      <c r="R1482" s="5">
        <f t="shared" si="260"/>
        <v>-1.375</v>
      </c>
      <c r="S1482" s="15">
        <f t="shared" si="261"/>
        <v>-1</v>
      </c>
      <c r="T1482">
        <v>0</v>
      </c>
      <c r="U1482" s="5" t="str">
        <f t="shared" si="262"/>
        <v>NA</v>
      </c>
      <c r="V1482" s="15">
        <f t="shared" si="263"/>
        <v>0</v>
      </c>
      <c r="W1482" s="15">
        <f t="shared" si="264"/>
        <v>0</v>
      </c>
      <c r="X1482" s="5">
        <f t="shared" si="265"/>
        <v>0</v>
      </c>
      <c r="Y1482" s="5">
        <f t="shared" si="266"/>
        <v>1.2375</v>
      </c>
      <c r="Z1482" s="5">
        <f t="shared" si="267"/>
        <v>-1.4437500000000001</v>
      </c>
      <c r="AA1482" s="5">
        <f t="shared" si="268"/>
        <v>0.13749999999999996</v>
      </c>
      <c r="AB1482" s="5">
        <f t="shared" si="269"/>
        <v>6.8750000000000089E-2</v>
      </c>
    </row>
    <row r="1483" spans="1:28" x14ac:dyDescent="0.55000000000000004">
      <c r="A1483" s="3" t="s">
        <v>72</v>
      </c>
      <c r="B1483" s="3" t="s">
        <v>2618</v>
      </c>
      <c r="C1483" t="s">
        <v>47</v>
      </c>
      <c r="D1483" s="3" t="s">
        <v>250</v>
      </c>
      <c r="E1483" s="3" t="s">
        <v>251</v>
      </c>
      <c r="F1483" s="3" t="s">
        <v>50</v>
      </c>
      <c r="G1483" s="5">
        <v>5</v>
      </c>
      <c r="H1483">
        <v>1</v>
      </c>
      <c r="I1483" s="5">
        <v>2.0499999999999998</v>
      </c>
      <c r="J1483" s="5">
        <v>2.0499999999999998</v>
      </c>
      <c r="K1483">
        <v>5</v>
      </c>
      <c r="L1483" s="15">
        <v>0.2</v>
      </c>
      <c r="M1483" s="13">
        <v>1.6</v>
      </c>
      <c r="N1483" s="15">
        <v>0</v>
      </c>
      <c r="O1483" s="5">
        <v>0</v>
      </c>
      <c r="P1483" s="5">
        <v>0</v>
      </c>
      <c r="Q1483" s="5">
        <f t="shared" si="259"/>
        <v>2.0499999999999998</v>
      </c>
      <c r="R1483" s="5">
        <f t="shared" si="260"/>
        <v>-2.0499999999999998</v>
      </c>
      <c r="S1483" s="15">
        <f t="shared" si="261"/>
        <v>-1</v>
      </c>
      <c r="T1483">
        <v>0</v>
      </c>
      <c r="U1483" s="5" t="str">
        <f t="shared" si="262"/>
        <v>NA</v>
      </c>
      <c r="V1483" s="15">
        <f t="shared" si="263"/>
        <v>0</v>
      </c>
      <c r="W1483" s="15">
        <f t="shared" si="264"/>
        <v>0</v>
      </c>
      <c r="X1483" s="5">
        <f t="shared" si="265"/>
        <v>0</v>
      </c>
      <c r="Y1483" s="5">
        <f t="shared" si="266"/>
        <v>1.845</v>
      </c>
      <c r="Z1483" s="5">
        <f t="shared" si="267"/>
        <v>-2.1524999999999999</v>
      </c>
      <c r="AA1483" s="5">
        <f t="shared" si="268"/>
        <v>0.20499999999999985</v>
      </c>
      <c r="AB1483" s="5">
        <f t="shared" si="269"/>
        <v>0.10250000000000004</v>
      </c>
    </row>
    <row r="1484" spans="1:28" x14ac:dyDescent="0.55000000000000004">
      <c r="A1484" s="3" t="s">
        <v>72</v>
      </c>
      <c r="B1484" s="3" t="s">
        <v>2620</v>
      </c>
      <c r="C1484" t="s">
        <v>47</v>
      </c>
      <c r="D1484" s="3" t="s">
        <v>250</v>
      </c>
      <c r="E1484" s="3" t="s">
        <v>251</v>
      </c>
      <c r="F1484" s="3" t="s">
        <v>50</v>
      </c>
      <c r="G1484" s="5">
        <v>5</v>
      </c>
      <c r="H1484">
        <v>1</v>
      </c>
      <c r="I1484" s="5">
        <v>2.1749999999999998</v>
      </c>
      <c r="J1484" s="5">
        <v>2.1749999999999998</v>
      </c>
      <c r="K1484">
        <v>7</v>
      </c>
      <c r="L1484" s="15">
        <v>0.14285714285714302</v>
      </c>
      <c r="M1484" s="13">
        <v>2.28571428571429</v>
      </c>
      <c r="N1484" s="15">
        <v>0</v>
      </c>
      <c r="O1484" s="5">
        <v>0</v>
      </c>
      <c r="P1484" s="5">
        <v>0</v>
      </c>
      <c r="Q1484" s="5">
        <f t="shared" si="259"/>
        <v>2.1749999999999998</v>
      </c>
      <c r="R1484" s="5">
        <f t="shared" si="260"/>
        <v>-2.1749999999999998</v>
      </c>
      <c r="S1484" s="15">
        <f t="shared" si="261"/>
        <v>-1</v>
      </c>
      <c r="T1484">
        <v>0</v>
      </c>
      <c r="U1484" s="5" t="str">
        <f t="shared" si="262"/>
        <v>NA</v>
      </c>
      <c r="V1484" s="15">
        <f t="shared" si="263"/>
        <v>0</v>
      </c>
      <c r="W1484" s="15">
        <f t="shared" si="264"/>
        <v>0</v>
      </c>
      <c r="X1484" s="5">
        <f t="shared" si="265"/>
        <v>0</v>
      </c>
      <c r="Y1484" s="5">
        <f t="shared" si="266"/>
        <v>1.9574999999999998</v>
      </c>
      <c r="Z1484" s="5">
        <f t="shared" si="267"/>
        <v>-2.2837499999999999</v>
      </c>
      <c r="AA1484" s="5">
        <f t="shared" si="268"/>
        <v>0.21750000000000003</v>
      </c>
      <c r="AB1484" s="5">
        <f t="shared" si="269"/>
        <v>0.10875000000000012</v>
      </c>
    </row>
    <row r="1485" spans="1:28" x14ac:dyDescent="0.55000000000000004">
      <c r="A1485" s="3" t="s">
        <v>72</v>
      </c>
      <c r="B1485" s="3" t="s">
        <v>253</v>
      </c>
      <c r="C1485" t="s">
        <v>47</v>
      </c>
      <c r="D1485" s="3" t="s">
        <v>250</v>
      </c>
      <c r="E1485" s="3" t="s">
        <v>251</v>
      </c>
      <c r="F1485" s="3" t="s">
        <v>50</v>
      </c>
      <c r="G1485" s="5">
        <v>5</v>
      </c>
      <c r="H1485">
        <v>1</v>
      </c>
      <c r="I1485" s="5">
        <v>2.5499999999999998</v>
      </c>
      <c r="J1485" s="5">
        <v>2.5499999999999998</v>
      </c>
      <c r="K1485">
        <v>1</v>
      </c>
      <c r="L1485" s="15">
        <v>1</v>
      </c>
      <c r="M1485" s="13">
        <v>1</v>
      </c>
      <c r="N1485" s="15">
        <v>0</v>
      </c>
      <c r="O1485" s="5">
        <v>0</v>
      </c>
      <c r="P1485" s="5">
        <v>0</v>
      </c>
      <c r="Q1485" s="5">
        <f t="shared" si="259"/>
        <v>2.5499999999999998</v>
      </c>
      <c r="R1485" s="5">
        <f t="shared" si="260"/>
        <v>-2.5499999999999998</v>
      </c>
      <c r="S1485" s="15">
        <f t="shared" si="261"/>
        <v>-1</v>
      </c>
      <c r="T1485">
        <v>0</v>
      </c>
      <c r="U1485" s="5" t="str">
        <f t="shared" si="262"/>
        <v>NA</v>
      </c>
      <c r="V1485" s="15">
        <f t="shared" si="263"/>
        <v>0</v>
      </c>
      <c r="W1485" s="15">
        <f t="shared" si="264"/>
        <v>0</v>
      </c>
      <c r="X1485" s="5">
        <f t="shared" si="265"/>
        <v>0</v>
      </c>
      <c r="Y1485" s="5">
        <f t="shared" si="266"/>
        <v>2.2949999999999999</v>
      </c>
      <c r="Z1485" s="5">
        <f t="shared" si="267"/>
        <v>-2.6774999999999998</v>
      </c>
      <c r="AA1485" s="5">
        <f t="shared" si="268"/>
        <v>0.25499999999999989</v>
      </c>
      <c r="AB1485" s="5">
        <f t="shared" si="269"/>
        <v>0.12749999999999995</v>
      </c>
    </row>
    <row r="1486" spans="1:28" x14ac:dyDescent="0.55000000000000004">
      <c r="A1486" s="3" t="s">
        <v>72</v>
      </c>
      <c r="B1486" s="3" t="s">
        <v>2623</v>
      </c>
      <c r="C1486" t="s">
        <v>47</v>
      </c>
      <c r="D1486" s="3" t="s">
        <v>250</v>
      </c>
      <c r="E1486" s="3" t="s">
        <v>251</v>
      </c>
      <c r="F1486" s="3" t="s">
        <v>50</v>
      </c>
      <c r="G1486" s="5">
        <v>5</v>
      </c>
      <c r="H1486">
        <v>1</v>
      </c>
      <c r="I1486" s="5">
        <v>2.8624999999999998</v>
      </c>
      <c r="J1486" s="5">
        <v>2.8624999999999998</v>
      </c>
      <c r="K1486">
        <v>12</v>
      </c>
      <c r="L1486" s="15">
        <v>8.3333333333333301E-2</v>
      </c>
      <c r="M1486" s="13">
        <v>1.25</v>
      </c>
      <c r="N1486" s="15">
        <v>0</v>
      </c>
      <c r="O1486" s="5">
        <v>0</v>
      </c>
      <c r="P1486" s="5">
        <v>0</v>
      </c>
      <c r="Q1486" s="5">
        <f t="shared" si="259"/>
        <v>2.8624999999999998</v>
      </c>
      <c r="R1486" s="5">
        <f t="shared" si="260"/>
        <v>-2.8624999999999998</v>
      </c>
      <c r="S1486" s="15">
        <f t="shared" si="261"/>
        <v>-1</v>
      </c>
      <c r="T1486">
        <v>0</v>
      </c>
      <c r="U1486" s="5" t="str">
        <f t="shared" si="262"/>
        <v>NA</v>
      </c>
      <c r="V1486" s="15">
        <f t="shared" si="263"/>
        <v>0</v>
      </c>
      <c r="W1486" s="15">
        <f t="shared" si="264"/>
        <v>0</v>
      </c>
      <c r="X1486" s="5">
        <f t="shared" si="265"/>
        <v>0</v>
      </c>
      <c r="Y1486" s="5">
        <f t="shared" si="266"/>
        <v>2.5762499999999999</v>
      </c>
      <c r="Z1486" s="5">
        <f t="shared" si="267"/>
        <v>-3.0056249999999998</v>
      </c>
      <c r="AA1486" s="5">
        <f t="shared" si="268"/>
        <v>0.28624999999999989</v>
      </c>
      <c r="AB1486" s="5">
        <f t="shared" si="269"/>
        <v>0.14312499999999995</v>
      </c>
    </row>
    <row r="1487" spans="1:28" x14ac:dyDescent="0.55000000000000004">
      <c r="A1487" s="3" t="s">
        <v>72</v>
      </c>
      <c r="B1487" s="3" t="s">
        <v>2625</v>
      </c>
      <c r="C1487" t="s">
        <v>47</v>
      </c>
      <c r="D1487" s="3" t="s">
        <v>250</v>
      </c>
      <c r="E1487" s="3" t="s">
        <v>251</v>
      </c>
      <c r="F1487" s="3" t="s">
        <v>50</v>
      </c>
      <c r="G1487" s="5">
        <v>5</v>
      </c>
      <c r="H1487">
        <v>1</v>
      </c>
      <c r="I1487" s="5">
        <v>3.3250000000000002</v>
      </c>
      <c r="J1487" s="5">
        <v>3.3250000000000002</v>
      </c>
      <c r="K1487">
        <v>1</v>
      </c>
      <c r="L1487" s="15">
        <v>1</v>
      </c>
      <c r="M1487" s="13">
        <v>1</v>
      </c>
      <c r="N1487" s="15">
        <v>0</v>
      </c>
      <c r="O1487" s="5">
        <v>0</v>
      </c>
      <c r="P1487" s="5">
        <v>0</v>
      </c>
      <c r="Q1487" s="5">
        <f t="shared" si="259"/>
        <v>3.3250000000000002</v>
      </c>
      <c r="R1487" s="5">
        <f t="shared" si="260"/>
        <v>-3.3250000000000002</v>
      </c>
      <c r="S1487" s="15">
        <f t="shared" si="261"/>
        <v>-1</v>
      </c>
      <c r="T1487">
        <v>0</v>
      </c>
      <c r="U1487" s="5" t="str">
        <f t="shared" si="262"/>
        <v>NA</v>
      </c>
      <c r="V1487" s="15">
        <f t="shared" si="263"/>
        <v>0</v>
      </c>
      <c r="W1487" s="15">
        <f t="shared" si="264"/>
        <v>0</v>
      </c>
      <c r="X1487" s="5">
        <f t="shared" si="265"/>
        <v>0</v>
      </c>
      <c r="Y1487" s="5">
        <f t="shared" si="266"/>
        <v>2.9925000000000002</v>
      </c>
      <c r="Z1487" s="5">
        <f t="shared" si="267"/>
        <v>-3.4912500000000004</v>
      </c>
      <c r="AA1487" s="5">
        <f t="shared" si="268"/>
        <v>0.33250000000000002</v>
      </c>
      <c r="AB1487" s="5">
        <f t="shared" si="269"/>
        <v>0.16625000000000023</v>
      </c>
    </row>
    <row r="1488" spans="1:28" x14ac:dyDescent="0.55000000000000004">
      <c r="A1488" s="3" t="s">
        <v>72</v>
      </c>
      <c r="B1488" s="3" t="s">
        <v>2627</v>
      </c>
      <c r="C1488" t="s">
        <v>47</v>
      </c>
      <c r="D1488" s="3" t="s">
        <v>32</v>
      </c>
      <c r="E1488" s="3" t="s">
        <v>752</v>
      </c>
      <c r="F1488" s="3" t="s">
        <v>77</v>
      </c>
      <c r="G1488" s="5">
        <v>5</v>
      </c>
      <c r="H1488">
        <v>1</v>
      </c>
      <c r="I1488" s="5">
        <v>4.4000000000000004</v>
      </c>
      <c r="J1488" s="5">
        <v>4.4000000000000004</v>
      </c>
      <c r="K1488">
        <v>6</v>
      </c>
      <c r="L1488" s="15">
        <v>0.16666666666666699</v>
      </c>
      <c r="M1488" s="13">
        <v>1.3333333333333299</v>
      </c>
      <c r="N1488" s="15">
        <v>0</v>
      </c>
      <c r="O1488" s="5">
        <v>0</v>
      </c>
      <c r="P1488" s="5">
        <v>0</v>
      </c>
      <c r="Q1488" s="5">
        <f t="shared" si="259"/>
        <v>4.4000000000000004</v>
      </c>
      <c r="R1488" s="5">
        <f t="shared" si="260"/>
        <v>-4.4000000000000004</v>
      </c>
      <c r="S1488" s="15">
        <f t="shared" si="261"/>
        <v>-1</v>
      </c>
      <c r="T1488">
        <v>0</v>
      </c>
      <c r="U1488" s="5" t="str">
        <f t="shared" si="262"/>
        <v>NA</v>
      </c>
      <c r="V1488" s="15">
        <f t="shared" si="263"/>
        <v>0</v>
      </c>
      <c r="W1488" s="15">
        <f t="shared" si="264"/>
        <v>0</v>
      </c>
      <c r="X1488" s="5">
        <f t="shared" si="265"/>
        <v>0</v>
      </c>
      <c r="Y1488" s="5">
        <f t="shared" si="266"/>
        <v>3.9600000000000004</v>
      </c>
      <c r="Z1488" s="5">
        <f t="shared" si="267"/>
        <v>-4.620000000000001</v>
      </c>
      <c r="AA1488" s="5">
        <f t="shared" si="268"/>
        <v>0.43999999999999995</v>
      </c>
      <c r="AB1488" s="5">
        <f t="shared" si="269"/>
        <v>0.22000000000000064</v>
      </c>
    </row>
    <row r="1489" spans="1:28" x14ac:dyDescent="0.55000000000000004">
      <c r="A1489" s="3" t="s">
        <v>72</v>
      </c>
      <c r="B1489" s="3" t="s">
        <v>231</v>
      </c>
      <c r="C1489" t="s">
        <v>47</v>
      </c>
      <c r="D1489" s="3" t="s">
        <v>250</v>
      </c>
      <c r="E1489" s="3" t="s">
        <v>251</v>
      </c>
      <c r="F1489" s="3" t="s">
        <v>50</v>
      </c>
      <c r="G1489" s="5">
        <v>5</v>
      </c>
      <c r="H1489">
        <v>3</v>
      </c>
      <c r="I1489" s="5">
        <v>5.7624999749999999</v>
      </c>
      <c r="J1489" s="5">
        <v>1.920833325</v>
      </c>
      <c r="K1489">
        <v>10</v>
      </c>
      <c r="L1489" s="15">
        <v>0.3</v>
      </c>
      <c r="M1489" s="13">
        <v>1.3</v>
      </c>
      <c r="N1489" s="15">
        <v>0</v>
      </c>
      <c r="O1489" s="5">
        <v>0</v>
      </c>
      <c r="P1489" s="5">
        <v>0</v>
      </c>
      <c r="Q1489" s="5">
        <f t="shared" si="259"/>
        <v>5.7624999749999999</v>
      </c>
      <c r="R1489" s="5">
        <f t="shared" si="260"/>
        <v>-5.7624999749999999</v>
      </c>
      <c r="S1489" s="15">
        <f t="shared" si="261"/>
        <v>-1</v>
      </c>
      <c r="T1489">
        <v>0</v>
      </c>
      <c r="U1489" s="5" t="str">
        <f t="shared" si="262"/>
        <v>NA</v>
      </c>
      <c r="V1489" s="15">
        <f t="shared" si="263"/>
        <v>0</v>
      </c>
      <c r="W1489" s="15">
        <f t="shared" si="264"/>
        <v>0</v>
      </c>
      <c r="X1489" s="5">
        <f t="shared" si="265"/>
        <v>0</v>
      </c>
      <c r="Y1489" s="5">
        <f t="shared" si="266"/>
        <v>5.1862499775000002</v>
      </c>
      <c r="Z1489" s="5">
        <f t="shared" si="267"/>
        <v>-6.0506249737499997</v>
      </c>
      <c r="AA1489" s="5">
        <f t="shared" si="268"/>
        <v>0.57624999749999972</v>
      </c>
      <c r="AB1489" s="5">
        <f t="shared" si="269"/>
        <v>0.28812499874999986</v>
      </c>
    </row>
    <row r="1490" spans="1:28" x14ac:dyDescent="0.55000000000000004">
      <c r="A1490" s="3" t="s">
        <v>72</v>
      </c>
      <c r="B1490" s="3" t="s">
        <v>132</v>
      </c>
      <c r="C1490" t="s">
        <v>47</v>
      </c>
      <c r="D1490" s="3" t="s">
        <v>250</v>
      </c>
      <c r="E1490" s="3" t="s">
        <v>251</v>
      </c>
      <c r="F1490" s="3" t="s">
        <v>50</v>
      </c>
      <c r="G1490" s="5">
        <v>5</v>
      </c>
      <c r="H1490">
        <v>2</v>
      </c>
      <c r="I1490" s="5">
        <v>5.8125</v>
      </c>
      <c r="J1490" s="5">
        <v>2.90625</v>
      </c>
      <c r="K1490">
        <v>24</v>
      </c>
      <c r="L1490" s="15">
        <v>8.3333333333333301E-2</v>
      </c>
      <c r="M1490" s="13">
        <v>1.875</v>
      </c>
      <c r="N1490" s="15">
        <v>0</v>
      </c>
      <c r="O1490" s="5">
        <v>0</v>
      </c>
      <c r="P1490" s="5">
        <v>0</v>
      </c>
      <c r="Q1490" s="5">
        <f t="shared" si="259"/>
        <v>5.8125</v>
      </c>
      <c r="R1490" s="5">
        <f t="shared" si="260"/>
        <v>-5.8125</v>
      </c>
      <c r="S1490" s="15">
        <f t="shared" si="261"/>
        <v>-1</v>
      </c>
      <c r="T1490">
        <v>0</v>
      </c>
      <c r="U1490" s="5" t="str">
        <f t="shared" si="262"/>
        <v>NA</v>
      </c>
      <c r="V1490" s="15">
        <f t="shared" si="263"/>
        <v>0</v>
      </c>
      <c r="W1490" s="15">
        <f t="shared" si="264"/>
        <v>0</v>
      </c>
      <c r="X1490" s="5">
        <f t="shared" si="265"/>
        <v>0</v>
      </c>
      <c r="Y1490" s="5">
        <f t="shared" si="266"/>
        <v>5.2312500000000002</v>
      </c>
      <c r="Z1490" s="5">
        <f t="shared" si="267"/>
        <v>-6.1031250000000004</v>
      </c>
      <c r="AA1490" s="5">
        <f t="shared" si="268"/>
        <v>0.58124999999999982</v>
      </c>
      <c r="AB1490" s="5">
        <f t="shared" si="269"/>
        <v>0.29062500000000036</v>
      </c>
    </row>
    <row r="1491" spans="1:28" x14ac:dyDescent="0.55000000000000004">
      <c r="A1491" s="3" t="s">
        <v>72</v>
      </c>
      <c r="B1491" s="3" t="s">
        <v>237</v>
      </c>
      <c r="C1491" t="s">
        <v>47</v>
      </c>
      <c r="D1491" s="3" t="s">
        <v>250</v>
      </c>
      <c r="E1491" s="3" t="s">
        <v>251</v>
      </c>
      <c r="F1491" s="3" t="s">
        <v>50</v>
      </c>
      <c r="G1491" s="5">
        <v>5</v>
      </c>
      <c r="H1491">
        <v>3</v>
      </c>
      <c r="I1491" s="5">
        <v>6.4374999749999997</v>
      </c>
      <c r="J1491" s="5">
        <v>2.1458333249999999</v>
      </c>
      <c r="K1491">
        <v>21</v>
      </c>
      <c r="L1491" s="15">
        <v>0.14285714285714302</v>
      </c>
      <c r="M1491" s="13">
        <v>1.5714285714285701</v>
      </c>
      <c r="N1491" s="15">
        <v>0</v>
      </c>
      <c r="O1491" s="5">
        <v>0</v>
      </c>
      <c r="P1491" s="5">
        <v>0</v>
      </c>
      <c r="Q1491" s="5">
        <f t="shared" si="259"/>
        <v>6.4374999749999997</v>
      </c>
      <c r="R1491" s="5">
        <f t="shared" si="260"/>
        <v>-6.4374999749999997</v>
      </c>
      <c r="S1491" s="15">
        <f t="shared" si="261"/>
        <v>-1</v>
      </c>
      <c r="T1491">
        <v>0</v>
      </c>
      <c r="U1491" s="5" t="str">
        <f t="shared" si="262"/>
        <v>NA</v>
      </c>
      <c r="V1491" s="15">
        <f t="shared" si="263"/>
        <v>0</v>
      </c>
      <c r="W1491" s="15">
        <f t="shared" si="264"/>
        <v>0</v>
      </c>
      <c r="X1491" s="5">
        <f t="shared" si="265"/>
        <v>0</v>
      </c>
      <c r="Y1491" s="5">
        <f t="shared" si="266"/>
        <v>5.7937499775000001</v>
      </c>
      <c r="Z1491" s="5">
        <f t="shared" si="267"/>
        <v>-6.75937497375</v>
      </c>
      <c r="AA1491" s="5">
        <f t="shared" si="268"/>
        <v>0.64374999749999962</v>
      </c>
      <c r="AB1491" s="5">
        <f t="shared" si="269"/>
        <v>0.32187499875000025</v>
      </c>
    </row>
    <row r="1492" spans="1:28" x14ac:dyDescent="0.55000000000000004">
      <c r="A1492" s="3" t="s">
        <v>72</v>
      </c>
      <c r="B1492" s="3" t="s">
        <v>2632</v>
      </c>
      <c r="C1492" t="s">
        <v>47</v>
      </c>
      <c r="D1492" s="3" t="s">
        <v>250</v>
      </c>
      <c r="E1492" s="3" t="s">
        <v>251</v>
      </c>
      <c r="F1492" s="3" t="s">
        <v>50</v>
      </c>
      <c r="G1492" s="5">
        <v>5</v>
      </c>
      <c r="H1492">
        <v>3</v>
      </c>
      <c r="I1492" s="5">
        <v>8.5875000000000004</v>
      </c>
      <c r="J1492" s="5">
        <v>2.8624999999999998</v>
      </c>
      <c r="K1492">
        <v>7</v>
      </c>
      <c r="L1492" s="15">
        <v>0.42857142857142899</v>
      </c>
      <c r="M1492" s="13">
        <v>1.28571428571429</v>
      </c>
      <c r="N1492" s="15">
        <v>0</v>
      </c>
      <c r="O1492" s="5">
        <v>0</v>
      </c>
      <c r="P1492" s="5">
        <v>0</v>
      </c>
      <c r="Q1492" s="5">
        <f t="shared" si="259"/>
        <v>8.5875000000000004</v>
      </c>
      <c r="R1492" s="5">
        <f t="shared" si="260"/>
        <v>-8.5875000000000004</v>
      </c>
      <c r="S1492" s="15">
        <f t="shared" si="261"/>
        <v>-1</v>
      </c>
      <c r="T1492">
        <v>0</v>
      </c>
      <c r="U1492" s="5" t="str">
        <f t="shared" si="262"/>
        <v>NA</v>
      </c>
      <c r="V1492" s="15">
        <f t="shared" si="263"/>
        <v>0</v>
      </c>
      <c r="W1492" s="15">
        <f t="shared" si="264"/>
        <v>0</v>
      </c>
      <c r="X1492" s="5">
        <f t="shared" si="265"/>
        <v>0</v>
      </c>
      <c r="Y1492" s="5">
        <f t="shared" si="266"/>
        <v>7.7287500000000007</v>
      </c>
      <c r="Z1492" s="5">
        <f t="shared" si="267"/>
        <v>-9.0168750000000006</v>
      </c>
      <c r="AA1492" s="5">
        <f t="shared" si="268"/>
        <v>0.85874999999999968</v>
      </c>
      <c r="AB1492" s="5">
        <f t="shared" si="269"/>
        <v>0.42937500000000028</v>
      </c>
    </row>
    <row r="1493" spans="1:28" x14ac:dyDescent="0.55000000000000004">
      <c r="A1493" s="3" t="s">
        <v>72</v>
      </c>
      <c r="B1493" s="3" t="s">
        <v>74</v>
      </c>
      <c r="C1493" t="s">
        <v>47</v>
      </c>
      <c r="D1493" s="3" t="s">
        <v>250</v>
      </c>
      <c r="E1493" s="3" t="s">
        <v>251</v>
      </c>
      <c r="F1493" s="3" t="s">
        <v>50</v>
      </c>
      <c r="G1493" s="5">
        <v>5</v>
      </c>
      <c r="H1493">
        <v>4</v>
      </c>
      <c r="I1493" s="5">
        <v>11.7125</v>
      </c>
      <c r="J1493" s="5">
        <v>2.9281250000000001</v>
      </c>
      <c r="K1493">
        <v>13</v>
      </c>
      <c r="L1493" s="15">
        <v>0.30769230769230799</v>
      </c>
      <c r="M1493" s="13">
        <v>2</v>
      </c>
      <c r="N1493" s="15">
        <v>0</v>
      </c>
      <c r="O1493" s="5">
        <v>0</v>
      </c>
      <c r="P1493" s="5">
        <v>0</v>
      </c>
      <c r="Q1493" s="5">
        <f t="shared" si="259"/>
        <v>11.7125</v>
      </c>
      <c r="R1493" s="5">
        <f t="shared" si="260"/>
        <v>-11.7125</v>
      </c>
      <c r="S1493" s="15">
        <f t="shared" si="261"/>
        <v>-1</v>
      </c>
      <c r="T1493">
        <v>0</v>
      </c>
      <c r="U1493" s="5" t="str">
        <f t="shared" si="262"/>
        <v>NA</v>
      </c>
      <c r="V1493" s="15">
        <f t="shared" si="263"/>
        <v>0</v>
      </c>
      <c r="W1493" s="15">
        <f t="shared" si="264"/>
        <v>0</v>
      </c>
      <c r="X1493" s="5">
        <f t="shared" si="265"/>
        <v>0</v>
      </c>
      <c r="Y1493" s="5">
        <f t="shared" si="266"/>
        <v>10.54125</v>
      </c>
      <c r="Z1493" s="5">
        <f t="shared" si="267"/>
        <v>-12.298125000000001</v>
      </c>
      <c r="AA1493" s="5">
        <f t="shared" si="268"/>
        <v>1.1712500000000006</v>
      </c>
      <c r="AB1493" s="5">
        <f t="shared" si="269"/>
        <v>0.58562500000000028</v>
      </c>
    </row>
    <row r="1494" spans="1:28" x14ac:dyDescent="0.55000000000000004">
      <c r="A1494" s="3" t="s">
        <v>72</v>
      </c>
      <c r="B1494" s="3" t="s">
        <v>447</v>
      </c>
      <c r="C1494" t="s">
        <v>47</v>
      </c>
      <c r="D1494" s="3" t="s">
        <v>250</v>
      </c>
      <c r="E1494" s="3" t="s">
        <v>251</v>
      </c>
      <c r="F1494" s="3" t="s">
        <v>50</v>
      </c>
      <c r="G1494" s="5">
        <v>5</v>
      </c>
      <c r="H1494">
        <v>6</v>
      </c>
      <c r="I1494" s="5">
        <v>14.48749995</v>
      </c>
      <c r="J1494" s="5">
        <v>2.4145833250000002</v>
      </c>
      <c r="K1494">
        <v>310</v>
      </c>
      <c r="L1494" s="15">
        <v>1.9354838709677399E-2</v>
      </c>
      <c r="M1494" s="13">
        <v>1.28603225806452</v>
      </c>
      <c r="N1494" s="15">
        <v>0</v>
      </c>
      <c r="O1494" s="5">
        <v>0</v>
      </c>
      <c r="P1494" s="5">
        <v>0</v>
      </c>
      <c r="Q1494" s="5">
        <f t="shared" si="259"/>
        <v>14.48749995</v>
      </c>
      <c r="R1494" s="5">
        <f t="shared" si="260"/>
        <v>-14.48749995</v>
      </c>
      <c r="S1494" s="15">
        <f t="shared" si="261"/>
        <v>-1</v>
      </c>
      <c r="T1494">
        <v>0</v>
      </c>
      <c r="U1494" s="5" t="str">
        <f t="shared" si="262"/>
        <v>NA</v>
      </c>
      <c r="V1494" s="15">
        <f t="shared" si="263"/>
        <v>0</v>
      </c>
      <c r="W1494" s="15">
        <f t="shared" si="264"/>
        <v>0</v>
      </c>
      <c r="X1494" s="5">
        <f t="shared" si="265"/>
        <v>0</v>
      </c>
      <c r="Y1494" s="5">
        <f t="shared" si="266"/>
        <v>13.038749955</v>
      </c>
      <c r="Z1494" s="5">
        <f t="shared" si="267"/>
        <v>-15.2118749475</v>
      </c>
      <c r="AA1494" s="5">
        <f t="shared" si="268"/>
        <v>1.448749995</v>
      </c>
      <c r="AB1494" s="5">
        <f t="shared" si="269"/>
        <v>0.72437499750000001</v>
      </c>
    </row>
    <row r="1495" spans="1:28" x14ac:dyDescent="0.55000000000000004">
      <c r="A1495" s="3" t="s">
        <v>72</v>
      </c>
      <c r="B1495" s="3" t="s">
        <v>506</v>
      </c>
      <c r="C1495" t="s">
        <v>47</v>
      </c>
      <c r="D1495" s="3" t="s">
        <v>250</v>
      </c>
      <c r="E1495" s="3" t="s">
        <v>251</v>
      </c>
      <c r="F1495" s="3" t="s">
        <v>50</v>
      </c>
      <c r="G1495" s="5">
        <v>5</v>
      </c>
      <c r="H1495">
        <v>7</v>
      </c>
      <c r="I1495" s="5">
        <v>14.875</v>
      </c>
      <c r="J1495" s="5">
        <v>2.125</v>
      </c>
      <c r="K1495">
        <v>49</v>
      </c>
      <c r="L1495" s="15">
        <v>0.14285714285714302</v>
      </c>
      <c r="M1495" s="13">
        <v>1.9383673469387801</v>
      </c>
      <c r="N1495" s="15">
        <v>0</v>
      </c>
      <c r="O1495" s="5">
        <v>0</v>
      </c>
      <c r="P1495" s="5">
        <v>0</v>
      </c>
      <c r="Q1495" s="5">
        <f t="shared" si="259"/>
        <v>14.875</v>
      </c>
      <c r="R1495" s="5">
        <f t="shared" si="260"/>
        <v>-14.875</v>
      </c>
      <c r="S1495" s="15">
        <f t="shared" si="261"/>
        <v>-1</v>
      </c>
      <c r="T1495">
        <v>0</v>
      </c>
      <c r="U1495" s="5" t="str">
        <f t="shared" si="262"/>
        <v>NA</v>
      </c>
      <c r="V1495" s="15">
        <f t="shared" si="263"/>
        <v>0</v>
      </c>
      <c r="W1495" s="15">
        <f t="shared" si="264"/>
        <v>0</v>
      </c>
      <c r="X1495" s="5">
        <f t="shared" si="265"/>
        <v>0</v>
      </c>
      <c r="Y1495" s="5">
        <f t="shared" si="266"/>
        <v>13.387500000000001</v>
      </c>
      <c r="Z1495" s="5">
        <f t="shared" si="267"/>
        <v>-15.61875</v>
      </c>
      <c r="AA1495" s="5">
        <f t="shared" si="268"/>
        <v>1.4874999999999989</v>
      </c>
      <c r="AB1495" s="5">
        <f t="shared" si="269"/>
        <v>0.74375000000000036</v>
      </c>
    </row>
    <row r="1496" spans="1:28" x14ac:dyDescent="0.55000000000000004">
      <c r="A1496" s="3" t="s">
        <v>72</v>
      </c>
      <c r="B1496" s="3" t="s">
        <v>239</v>
      </c>
      <c r="C1496" t="s">
        <v>47</v>
      </c>
      <c r="D1496" s="3" t="s">
        <v>250</v>
      </c>
      <c r="E1496" s="3" t="s">
        <v>251</v>
      </c>
      <c r="F1496" s="3" t="s">
        <v>50</v>
      </c>
      <c r="G1496" s="5">
        <v>5</v>
      </c>
      <c r="H1496">
        <v>9</v>
      </c>
      <c r="I1496" s="5">
        <v>15.062499900000001</v>
      </c>
      <c r="J1496" s="5">
        <v>1.6736111</v>
      </c>
      <c r="K1496">
        <v>62</v>
      </c>
      <c r="L1496" s="15">
        <v>0.14516129032258099</v>
      </c>
      <c r="M1496" s="13">
        <v>1.75741935483871</v>
      </c>
      <c r="N1496" s="15">
        <v>0</v>
      </c>
      <c r="O1496" s="5">
        <v>0</v>
      </c>
      <c r="P1496" s="5">
        <v>0</v>
      </c>
      <c r="Q1496" s="5">
        <f t="shared" si="259"/>
        <v>15.062499900000001</v>
      </c>
      <c r="R1496" s="5">
        <f t="shared" si="260"/>
        <v>-15.062499900000001</v>
      </c>
      <c r="S1496" s="15">
        <f t="shared" si="261"/>
        <v>-1</v>
      </c>
      <c r="T1496">
        <v>0</v>
      </c>
      <c r="U1496" s="5" t="str">
        <f t="shared" si="262"/>
        <v>NA</v>
      </c>
      <c r="V1496" s="15">
        <f t="shared" si="263"/>
        <v>0</v>
      </c>
      <c r="W1496" s="15">
        <f t="shared" si="264"/>
        <v>0</v>
      </c>
      <c r="X1496" s="5">
        <f t="shared" si="265"/>
        <v>0</v>
      </c>
      <c r="Y1496" s="5">
        <f t="shared" si="266"/>
        <v>13.55624991</v>
      </c>
      <c r="Z1496" s="5">
        <f t="shared" si="267"/>
        <v>-15.815624895000001</v>
      </c>
      <c r="AA1496" s="5">
        <f t="shared" si="268"/>
        <v>1.5062499900000006</v>
      </c>
      <c r="AB1496" s="5">
        <f t="shared" si="269"/>
        <v>0.7531249950000003</v>
      </c>
    </row>
    <row r="1497" spans="1:28" x14ac:dyDescent="0.55000000000000004">
      <c r="A1497" s="3" t="s">
        <v>72</v>
      </c>
      <c r="B1497" s="3" t="s">
        <v>2638</v>
      </c>
      <c r="C1497" t="s">
        <v>47</v>
      </c>
      <c r="D1497" s="3" t="s">
        <v>250</v>
      </c>
      <c r="E1497" s="3" t="s">
        <v>251</v>
      </c>
      <c r="F1497" s="3" t="s">
        <v>50</v>
      </c>
      <c r="G1497" s="5">
        <v>5</v>
      </c>
      <c r="H1497">
        <v>9</v>
      </c>
      <c r="I1497" s="5">
        <v>15.774999975000002</v>
      </c>
      <c r="J1497" s="5">
        <v>1.7527777750000002</v>
      </c>
      <c r="K1497">
        <v>56</v>
      </c>
      <c r="L1497" s="15">
        <v>0.160714285714286</v>
      </c>
      <c r="M1497" s="13">
        <v>1.85535714285714</v>
      </c>
      <c r="N1497" s="15">
        <v>0</v>
      </c>
      <c r="O1497" s="5">
        <v>0</v>
      </c>
      <c r="P1497" s="5">
        <v>0</v>
      </c>
      <c r="Q1497" s="5">
        <f t="shared" si="259"/>
        <v>15.774999975000002</v>
      </c>
      <c r="R1497" s="5">
        <f t="shared" si="260"/>
        <v>-15.774999975000002</v>
      </c>
      <c r="S1497" s="15">
        <f t="shared" si="261"/>
        <v>-1</v>
      </c>
      <c r="T1497">
        <v>0</v>
      </c>
      <c r="U1497" s="5" t="str">
        <f t="shared" si="262"/>
        <v>NA</v>
      </c>
      <c r="V1497" s="15">
        <f t="shared" si="263"/>
        <v>0</v>
      </c>
      <c r="W1497" s="15">
        <f t="shared" si="264"/>
        <v>0</v>
      </c>
      <c r="X1497" s="5">
        <f t="shared" si="265"/>
        <v>0</v>
      </c>
      <c r="Y1497" s="5">
        <f t="shared" si="266"/>
        <v>14.197499977500001</v>
      </c>
      <c r="Z1497" s="5">
        <f t="shared" si="267"/>
        <v>-16.563749973750003</v>
      </c>
      <c r="AA1497" s="5">
        <f t="shared" si="268"/>
        <v>1.5774999975000004</v>
      </c>
      <c r="AB1497" s="5">
        <f t="shared" si="269"/>
        <v>0.78874999875000107</v>
      </c>
    </row>
    <row r="1498" spans="1:28" x14ac:dyDescent="0.55000000000000004">
      <c r="A1498" s="3" t="s">
        <v>72</v>
      </c>
      <c r="B1498" s="3" t="s">
        <v>920</v>
      </c>
      <c r="C1498" t="s">
        <v>47</v>
      </c>
      <c r="D1498" s="3" t="s">
        <v>250</v>
      </c>
      <c r="E1498" s="3" t="s">
        <v>251</v>
      </c>
      <c r="F1498" s="3" t="s">
        <v>50</v>
      </c>
      <c r="G1498" s="5">
        <v>5</v>
      </c>
      <c r="H1498">
        <v>8</v>
      </c>
      <c r="I1498" s="5">
        <v>15.85</v>
      </c>
      <c r="J1498" s="5">
        <v>1.98125</v>
      </c>
      <c r="K1498">
        <v>45</v>
      </c>
      <c r="L1498" s="15">
        <v>0.17777777777777801</v>
      </c>
      <c r="M1498" s="13">
        <v>1.48844444444444</v>
      </c>
      <c r="N1498" s="15">
        <v>0</v>
      </c>
      <c r="O1498" s="5">
        <v>0</v>
      </c>
      <c r="P1498" s="5">
        <v>0</v>
      </c>
      <c r="Q1498" s="5">
        <f t="shared" si="259"/>
        <v>15.85</v>
      </c>
      <c r="R1498" s="5">
        <f t="shared" si="260"/>
        <v>-15.85</v>
      </c>
      <c r="S1498" s="15">
        <f t="shared" si="261"/>
        <v>-1</v>
      </c>
      <c r="T1498">
        <v>0</v>
      </c>
      <c r="U1498" s="5" t="str">
        <f t="shared" si="262"/>
        <v>NA</v>
      </c>
      <c r="V1498" s="15">
        <f t="shared" si="263"/>
        <v>0</v>
      </c>
      <c r="W1498" s="15">
        <f t="shared" si="264"/>
        <v>0</v>
      </c>
      <c r="X1498" s="5">
        <f t="shared" si="265"/>
        <v>0</v>
      </c>
      <c r="Y1498" s="5">
        <f t="shared" si="266"/>
        <v>14.265000000000001</v>
      </c>
      <c r="Z1498" s="5">
        <f t="shared" si="267"/>
        <v>-16.642500000000002</v>
      </c>
      <c r="AA1498" s="5">
        <f t="shared" si="268"/>
        <v>1.5849999999999991</v>
      </c>
      <c r="AB1498" s="5">
        <f t="shared" si="269"/>
        <v>0.7925000000000022</v>
      </c>
    </row>
    <row r="1499" spans="1:28" x14ac:dyDescent="0.55000000000000004">
      <c r="A1499" s="3" t="s">
        <v>72</v>
      </c>
      <c r="B1499" s="3" t="s">
        <v>381</v>
      </c>
      <c r="C1499" t="s">
        <v>47</v>
      </c>
      <c r="D1499" s="3" t="s">
        <v>250</v>
      </c>
      <c r="E1499" s="3" t="s">
        <v>251</v>
      </c>
      <c r="F1499" s="3" t="s">
        <v>50</v>
      </c>
      <c r="G1499" s="5">
        <v>5</v>
      </c>
      <c r="H1499">
        <v>7</v>
      </c>
      <c r="I1499" s="5">
        <v>16.562499974999998</v>
      </c>
      <c r="J1499" s="5">
        <v>2.3660714249999999</v>
      </c>
      <c r="K1499">
        <v>186</v>
      </c>
      <c r="L1499" s="15">
        <v>3.7634408602150497E-2</v>
      </c>
      <c r="M1499" s="13">
        <v>4.1154838709677399</v>
      </c>
      <c r="N1499" s="15">
        <v>0</v>
      </c>
      <c r="O1499" s="5">
        <v>0</v>
      </c>
      <c r="P1499" s="5">
        <v>0</v>
      </c>
      <c r="Q1499" s="5">
        <f t="shared" si="259"/>
        <v>16.562499974999998</v>
      </c>
      <c r="R1499" s="5">
        <f t="shared" si="260"/>
        <v>-16.562499974999998</v>
      </c>
      <c r="S1499" s="15">
        <f t="shared" si="261"/>
        <v>-1</v>
      </c>
      <c r="T1499">
        <v>0</v>
      </c>
      <c r="U1499" s="5" t="str">
        <f t="shared" si="262"/>
        <v>NA</v>
      </c>
      <c r="V1499" s="15">
        <f t="shared" si="263"/>
        <v>0</v>
      </c>
      <c r="W1499" s="15">
        <f t="shared" si="264"/>
        <v>0</v>
      </c>
      <c r="X1499" s="5">
        <f t="shared" si="265"/>
        <v>0</v>
      </c>
      <c r="Y1499" s="5">
        <f t="shared" si="266"/>
        <v>14.906249977499998</v>
      </c>
      <c r="Z1499" s="5">
        <f t="shared" si="267"/>
        <v>-17.390624973749997</v>
      </c>
      <c r="AA1499" s="5">
        <f t="shared" si="268"/>
        <v>1.6562499974999998</v>
      </c>
      <c r="AB1499" s="5">
        <f t="shared" si="269"/>
        <v>0.82812499874999901</v>
      </c>
    </row>
    <row r="1500" spans="1:28" x14ac:dyDescent="0.55000000000000004">
      <c r="A1500" s="3" t="s">
        <v>72</v>
      </c>
      <c r="B1500" s="3" t="s">
        <v>2642</v>
      </c>
      <c r="C1500" t="s">
        <v>47</v>
      </c>
      <c r="D1500" s="3" t="s">
        <v>250</v>
      </c>
      <c r="E1500" s="3" t="s">
        <v>251</v>
      </c>
      <c r="F1500" s="3" t="s">
        <v>50</v>
      </c>
      <c r="G1500" s="5">
        <v>5</v>
      </c>
      <c r="H1500">
        <v>4</v>
      </c>
      <c r="I1500" s="5">
        <v>17.125</v>
      </c>
      <c r="J1500" s="5">
        <v>4.28125</v>
      </c>
      <c r="K1500">
        <v>9</v>
      </c>
      <c r="L1500" s="15">
        <v>0.44444444444444398</v>
      </c>
      <c r="M1500" s="13">
        <v>1.7766666666666699</v>
      </c>
      <c r="N1500" s="15">
        <v>0</v>
      </c>
      <c r="O1500" s="5">
        <v>0</v>
      </c>
      <c r="P1500" s="5">
        <v>0</v>
      </c>
      <c r="Q1500" s="5">
        <f t="shared" si="259"/>
        <v>17.125</v>
      </c>
      <c r="R1500" s="5">
        <f t="shared" si="260"/>
        <v>-17.125</v>
      </c>
      <c r="S1500" s="15">
        <f t="shared" si="261"/>
        <v>-1</v>
      </c>
      <c r="T1500">
        <v>0</v>
      </c>
      <c r="U1500" s="5" t="str">
        <f t="shared" si="262"/>
        <v>NA</v>
      </c>
      <c r="V1500" s="15">
        <f t="shared" si="263"/>
        <v>0</v>
      </c>
      <c r="W1500" s="15">
        <f t="shared" si="264"/>
        <v>0</v>
      </c>
      <c r="X1500" s="5">
        <f t="shared" si="265"/>
        <v>0</v>
      </c>
      <c r="Y1500" s="5">
        <f t="shared" si="266"/>
        <v>15.4125</v>
      </c>
      <c r="Z1500" s="5">
        <f t="shared" si="267"/>
        <v>-17.981249999999999</v>
      </c>
      <c r="AA1500" s="5">
        <f t="shared" si="268"/>
        <v>1.7125000000000004</v>
      </c>
      <c r="AB1500" s="5">
        <f t="shared" si="269"/>
        <v>0.85624999999999929</v>
      </c>
    </row>
    <row r="1501" spans="1:28" x14ac:dyDescent="0.55000000000000004">
      <c r="A1501" s="3" t="s">
        <v>72</v>
      </c>
      <c r="B1501" s="3" t="s">
        <v>2644</v>
      </c>
      <c r="C1501" t="s">
        <v>47</v>
      </c>
      <c r="D1501" s="3" t="s">
        <v>250</v>
      </c>
      <c r="E1501" s="3" t="s">
        <v>251</v>
      </c>
      <c r="F1501" s="3" t="s">
        <v>50</v>
      </c>
      <c r="G1501" s="5">
        <v>5</v>
      </c>
      <c r="H1501">
        <v>8</v>
      </c>
      <c r="I1501" s="5">
        <v>19.55</v>
      </c>
      <c r="J1501" s="5">
        <v>2.4437500000000001</v>
      </c>
      <c r="K1501">
        <v>44</v>
      </c>
      <c r="L1501" s="15">
        <v>0.18181818181818202</v>
      </c>
      <c r="M1501" s="13">
        <v>1.2725</v>
      </c>
      <c r="N1501" s="15">
        <v>0</v>
      </c>
      <c r="O1501" s="5">
        <v>0</v>
      </c>
      <c r="P1501" s="5">
        <v>0</v>
      </c>
      <c r="Q1501" s="5">
        <f t="shared" si="259"/>
        <v>19.55</v>
      </c>
      <c r="R1501" s="5">
        <f t="shared" si="260"/>
        <v>-19.55</v>
      </c>
      <c r="S1501" s="15">
        <f t="shared" si="261"/>
        <v>-1</v>
      </c>
      <c r="T1501">
        <v>0</v>
      </c>
      <c r="U1501" s="5" t="str">
        <f t="shared" si="262"/>
        <v>NA</v>
      </c>
      <c r="V1501" s="15">
        <f t="shared" si="263"/>
        <v>0</v>
      </c>
      <c r="W1501" s="15">
        <f t="shared" si="264"/>
        <v>0</v>
      </c>
      <c r="X1501" s="5">
        <f t="shared" si="265"/>
        <v>0</v>
      </c>
      <c r="Y1501" s="5">
        <f t="shared" si="266"/>
        <v>17.595000000000002</v>
      </c>
      <c r="Z1501" s="5">
        <f t="shared" si="267"/>
        <v>-20.5275</v>
      </c>
      <c r="AA1501" s="5">
        <f t="shared" si="268"/>
        <v>1.9549999999999983</v>
      </c>
      <c r="AB1501" s="5">
        <f t="shared" si="269"/>
        <v>0.97749999999999915</v>
      </c>
    </row>
    <row r="1502" spans="1:28" x14ac:dyDescent="0.55000000000000004">
      <c r="A1502" s="3" t="s">
        <v>72</v>
      </c>
      <c r="B1502" s="3" t="s">
        <v>744</v>
      </c>
      <c r="C1502" t="s">
        <v>47</v>
      </c>
      <c r="D1502" s="3" t="s">
        <v>250</v>
      </c>
      <c r="E1502" s="3" t="s">
        <v>251</v>
      </c>
      <c r="F1502" s="3" t="s">
        <v>50</v>
      </c>
      <c r="G1502" s="5">
        <v>5</v>
      </c>
      <c r="H1502">
        <v>6</v>
      </c>
      <c r="I1502" s="5">
        <v>19.849999950000004</v>
      </c>
      <c r="J1502" s="5">
        <v>3.3083333250000004</v>
      </c>
      <c r="K1502">
        <v>132</v>
      </c>
      <c r="L1502" s="15">
        <v>4.5454545454545504E-2</v>
      </c>
      <c r="M1502" s="13">
        <v>1.0530303030303001</v>
      </c>
      <c r="N1502" s="15">
        <v>0</v>
      </c>
      <c r="O1502" s="5">
        <v>0</v>
      </c>
      <c r="P1502" s="5">
        <v>0</v>
      </c>
      <c r="Q1502" s="5">
        <f t="shared" si="259"/>
        <v>19.849999950000004</v>
      </c>
      <c r="R1502" s="5">
        <f t="shared" si="260"/>
        <v>-19.849999950000004</v>
      </c>
      <c r="S1502" s="15">
        <f t="shared" si="261"/>
        <v>-1</v>
      </c>
      <c r="T1502">
        <v>0</v>
      </c>
      <c r="U1502" s="5" t="str">
        <f t="shared" si="262"/>
        <v>NA</v>
      </c>
      <c r="V1502" s="15">
        <f t="shared" si="263"/>
        <v>0</v>
      </c>
      <c r="W1502" s="15">
        <f t="shared" si="264"/>
        <v>0</v>
      </c>
      <c r="X1502" s="5">
        <f t="shared" si="265"/>
        <v>0</v>
      </c>
      <c r="Y1502" s="5">
        <f t="shared" si="266"/>
        <v>17.864999955000005</v>
      </c>
      <c r="Z1502" s="5">
        <f t="shared" si="267"/>
        <v>-20.842499947500006</v>
      </c>
      <c r="AA1502" s="5">
        <f t="shared" si="268"/>
        <v>1.984999994999999</v>
      </c>
      <c r="AB1502" s="5">
        <f t="shared" si="269"/>
        <v>0.99249999750000129</v>
      </c>
    </row>
    <row r="1503" spans="1:28" x14ac:dyDescent="0.55000000000000004">
      <c r="A1503" s="3" t="s">
        <v>72</v>
      </c>
      <c r="B1503" s="3" t="s">
        <v>255</v>
      </c>
      <c r="C1503" t="s">
        <v>47</v>
      </c>
      <c r="D1503" s="3" t="s">
        <v>250</v>
      </c>
      <c r="E1503" s="3" t="s">
        <v>251</v>
      </c>
      <c r="F1503" s="3" t="s">
        <v>50</v>
      </c>
      <c r="G1503" s="5">
        <v>5</v>
      </c>
      <c r="H1503">
        <v>9</v>
      </c>
      <c r="I1503" s="5">
        <v>20.037499987500002</v>
      </c>
      <c r="J1503" s="5">
        <v>2.2263888875000002</v>
      </c>
      <c r="K1503">
        <v>239</v>
      </c>
      <c r="L1503" s="15">
        <v>3.7656903765690398E-2</v>
      </c>
      <c r="M1503" s="13">
        <v>1.3120502092050199</v>
      </c>
      <c r="N1503" s="15">
        <v>0</v>
      </c>
      <c r="O1503" s="5">
        <v>0</v>
      </c>
      <c r="P1503" s="5">
        <v>0</v>
      </c>
      <c r="Q1503" s="5">
        <f t="shared" si="259"/>
        <v>20.037499987500002</v>
      </c>
      <c r="R1503" s="5">
        <f t="shared" si="260"/>
        <v>-20.037499987500002</v>
      </c>
      <c r="S1503" s="15">
        <f t="shared" si="261"/>
        <v>-1</v>
      </c>
      <c r="T1503">
        <v>0</v>
      </c>
      <c r="U1503" s="5" t="str">
        <f t="shared" si="262"/>
        <v>NA</v>
      </c>
      <c r="V1503" s="15">
        <f t="shared" si="263"/>
        <v>0</v>
      </c>
      <c r="W1503" s="15">
        <f t="shared" si="264"/>
        <v>0</v>
      </c>
      <c r="X1503" s="5">
        <f t="shared" si="265"/>
        <v>0</v>
      </c>
      <c r="Y1503" s="5">
        <f t="shared" si="266"/>
        <v>18.033749988750003</v>
      </c>
      <c r="Z1503" s="5">
        <f t="shared" si="267"/>
        <v>-21.039374986875004</v>
      </c>
      <c r="AA1503" s="5">
        <f t="shared" si="268"/>
        <v>2.0037499987499992</v>
      </c>
      <c r="AB1503" s="5">
        <f t="shared" si="269"/>
        <v>1.0018749993750014</v>
      </c>
    </row>
    <row r="1504" spans="1:28" x14ac:dyDescent="0.55000000000000004">
      <c r="A1504" s="3" t="s">
        <v>72</v>
      </c>
      <c r="B1504" s="3" t="s">
        <v>568</v>
      </c>
      <c r="C1504" t="s">
        <v>47</v>
      </c>
      <c r="D1504" s="3" t="s">
        <v>250</v>
      </c>
      <c r="E1504" s="3" t="s">
        <v>251</v>
      </c>
      <c r="F1504" s="3" t="s">
        <v>50</v>
      </c>
      <c r="G1504" s="5">
        <v>5</v>
      </c>
      <c r="H1504">
        <v>6</v>
      </c>
      <c r="I1504" s="5">
        <v>21</v>
      </c>
      <c r="J1504" s="5">
        <v>3.5</v>
      </c>
      <c r="K1504">
        <v>98</v>
      </c>
      <c r="L1504" s="15">
        <v>6.1224489795918401E-2</v>
      </c>
      <c r="M1504" s="13">
        <v>1.4372448979591801</v>
      </c>
      <c r="N1504" s="15">
        <v>0</v>
      </c>
      <c r="O1504" s="5">
        <v>0</v>
      </c>
      <c r="P1504" s="5">
        <v>0</v>
      </c>
      <c r="Q1504" s="5">
        <f t="shared" si="259"/>
        <v>21</v>
      </c>
      <c r="R1504" s="5">
        <f t="shared" si="260"/>
        <v>-21</v>
      </c>
      <c r="S1504" s="15">
        <f t="shared" si="261"/>
        <v>-1</v>
      </c>
      <c r="T1504">
        <v>0</v>
      </c>
      <c r="U1504" s="5" t="str">
        <f t="shared" si="262"/>
        <v>NA</v>
      </c>
      <c r="V1504" s="15">
        <f t="shared" si="263"/>
        <v>0</v>
      </c>
      <c r="W1504" s="15">
        <f t="shared" si="264"/>
        <v>0</v>
      </c>
      <c r="X1504" s="5">
        <f t="shared" si="265"/>
        <v>0</v>
      </c>
      <c r="Y1504" s="5">
        <f t="shared" si="266"/>
        <v>18.900000000000002</v>
      </c>
      <c r="Z1504" s="5">
        <f t="shared" si="267"/>
        <v>-22.05</v>
      </c>
      <c r="AA1504" s="5">
        <f t="shared" si="268"/>
        <v>2.0999999999999979</v>
      </c>
      <c r="AB1504" s="5">
        <f t="shared" si="269"/>
        <v>1.0500000000000007</v>
      </c>
    </row>
    <row r="1505" spans="1:28" x14ac:dyDescent="0.55000000000000004">
      <c r="A1505" s="3" t="s">
        <v>72</v>
      </c>
      <c r="B1505" s="3" t="s">
        <v>220</v>
      </c>
      <c r="C1505" t="s">
        <v>47</v>
      </c>
      <c r="D1505" s="3" t="s">
        <v>250</v>
      </c>
      <c r="E1505" s="3" t="s">
        <v>251</v>
      </c>
      <c r="F1505" s="3" t="s">
        <v>50</v>
      </c>
      <c r="G1505" s="5">
        <v>5</v>
      </c>
      <c r="H1505">
        <v>11</v>
      </c>
      <c r="I1505" s="5">
        <v>27.837499937500002</v>
      </c>
      <c r="J1505" s="5">
        <v>2.5306818125000001</v>
      </c>
      <c r="K1505">
        <v>150</v>
      </c>
      <c r="L1505" s="15">
        <v>7.3333333333333306E-2</v>
      </c>
      <c r="M1505" s="13">
        <v>1.6788000000000001</v>
      </c>
      <c r="N1505" s="15">
        <v>0</v>
      </c>
      <c r="O1505" s="5">
        <v>0</v>
      </c>
      <c r="P1505" s="5">
        <v>0</v>
      </c>
      <c r="Q1505" s="5">
        <f t="shared" si="259"/>
        <v>27.837499937500002</v>
      </c>
      <c r="R1505" s="5">
        <f t="shared" si="260"/>
        <v>-27.837499937500002</v>
      </c>
      <c r="S1505" s="15">
        <f t="shared" si="261"/>
        <v>-1</v>
      </c>
      <c r="T1505">
        <v>0</v>
      </c>
      <c r="U1505" s="5" t="str">
        <f t="shared" si="262"/>
        <v>NA</v>
      </c>
      <c r="V1505" s="15">
        <f t="shared" si="263"/>
        <v>0</v>
      </c>
      <c r="W1505" s="15">
        <f t="shared" si="264"/>
        <v>0</v>
      </c>
      <c r="X1505" s="5">
        <f t="shared" si="265"/>
        <v>0</v>
      </c>
      <c r="Y1505" s="5">
        <f t="shared" si="266"/>
        <v>25.053749943750002</v>
      </c>
      <c r="Z1505" s="5">
        <f t="shared" si="267"/>
        <v>-29.229374934375002</v>
      </c>
      <c r="AA1505" s="5">
        <f t="shared" si="268"/>
        <v>2.7837499937499999</v>
      </c>
      <c r="AB1505" s="5">
        <f t="shared" si="269"/>
        <v>1.3918749968749999</v>
      </c>
    </row>
    <row r="1506" spans="1:28" x14ac:dyDescent="0.55000000000000004">
      <c r="A1506" s="3" t="s">
        <v>72</v>
      </c>
      <c r="B1506" s="3" t="s">
        <v>423</v>
      </c>
      <c r="C1506" t="s">
        <v>47</v>
      </c>
      <c r="D1506" s="3" t="s">
        <v>250</v>
      </c>
      <c r="E1506" s="3" t="s">
        <v>251</v>
      </c>
      <c r="F1506" s="3" t="s">
        <v>50</v>
      </c>
      <c r="G1506" s="5">
        <v>5</v>
      </c>
      <c r="H1506">
        <v>22</v>
      </c>
      <c r="I1506" s="5">
        <v>38.487499874999997</v>
      </c>
      <c r="J1506" s="5">
        <v>1.7494318124999999</v>
      </c>
      <c r="K1506">
        <v>178</v>
      </c>
      <c r="L1506" s="15">
        <v>0.123595505617978</v>
      </c>
      <c r="M1506" s="13">
        <v>2.5883707865168502</v>
      </c>
      <c r="N1506" s="15">
        <v>0</v>
      </c>
      <c r="O1506" s="5">
        <v>0</v>
      </c>
      <c r="P1506" s="5">
        <v>0</v>
      </c>
      <c r="Q1506" s="5">
        <f t="shared" si="259"/>
        <v>38.487499874999997</v>
      </c>
      <c r="R1506" s="5">
        <f t="shared" si="260"/>
        <v>-38.487499874999997</v>
      </c>
      <c r="S1506" s="15">
        <f t="shared" si="261"/>
        <v>-1</v>
      </c>
      <c r="T1506">
        <v>0</v>
      </c>
      <c r="U1506" s="5" t="str">
        <f t="shared" si="262"/>
        <v>NA</v>
      </c>
      <c r="V1506" s="15">
        <f t="shared" si="263"/>
        <v>0</v>
      </c>
      <c r="W1506" s="15">
        <f t="shared" si="264"/>
        <v>0</v>
      </c>
      <c r="X1506" s="5">
        <f t="shared" si="265"/>
        <v>0</v>
      </c>
      <c r="Y1506" s="5">
        <f t="shared" si="266"/>
        <v>34.638749887499998</v>
      </c>
      <c r="Z1506" s="5">
        <f t="shared" si="267"/>
        <v>-40.411874868749997</v>
      </c>
      <c r="AA1506" s="5">
        <f t="shared" si="268"/>
        <v>3.8487499874999997</v>
      </c>
      <c r="AB1506" s="5">
        <f t="shared" si="269"/>
        <v>1.9243749937499999</v>
      </c>
    </row>
    <row r="1507" spans="1:28" x14ac:dyDescent="0.55000000000000004">
      <c r="A1507" s="3" t="s">
        <v>72</v>
      </c>
      <c r="B1507" s="3" t="s">
        <v>511</v>
      </c>
      <c r="C1507" t="s">
        <v>47</v>
      </c>
      <c r="D1507" s="3" t="s">
        <v>250</v>
      </c>
      <c r="E1507" s="3" t="s">
        <v>251</v>
      </c>
      <c r="F1507" s="3" t="s">
        <v>50</v>
      </c>
      <c r="G1507" s="5">
        <v>5</v>
      </c>
      <c r="H1507">
        <v>44</v>
      </c>
      <c r="I1507" s="5">
        <v>93.39999954999999</v>
      </c>
      <c r="J1507" s="5">
        <v>2.1227272624999998</v>
      </c>
      <c r="K1507">
        <v>392</v>
      </c>
      <c r="L1507" s="15">
        <v>0.11224489795918399</v>
      </c>
      <c r="M1507" s="13">
        <v>1.6199744897959201</v>
      </c>
      <c r="N1507" s="15">
        <v>0</v>
      </c>
      <c r="O1507" s="5">
        <v>0</v>
      </c>
      <c r="P1507" s="5">
        <v>0</v>
      </c>
      <c r="Q1507" s="5">
        <f t="shared" si="259"/>
        <v>93.39999954999999</v>
      </c>
      <c r="R1507" s="5">
        <f t="shared" si="260"/>
        <v>-93.39999954999999</v>
      </c>
      <c r="S1507" s="15">
        <f t="shared" si="261"/>
        <v>-1</v>
      </c>
      <c r="T1507">
        <v>0</v>
      </c>
      <c r="U1507" s="5" t="str">
        <f t="shared" si="262"/>
        <v>NA</v>
      </c>
      <c r="V1507" s="15">
        <f t="shared" si="263"/>
        <v>0</v>
      </c>
      <c r="W1507" s="15">
        <f t="shared" si="264"/>
        <v>0</v>
      </c>
      <c r="X1507" s="5">
        <f t="shared" si="265"/>
        <v>0</v>
      </c>
      <c r="Y1507" s="5">
        <f t="shared" si="266"/>
        <v>84.059999594999994</v>
      </c>
      <c r="Z1507" s="5">
        <f t="shared" si="267"/>
        <v>-98.069999527499988</v>
      </c>
      <c r="AA1507" s="5">
        <f t="shared" si="268"/>
        <v>9.3399999549999961</v>
      </c>
      <c r="AB1507" s="5">
        <f t="shared" si="269"/>
        <v>4.6699999774999981</v>
      </c>
    </row>
    <row r="1508" spans="1:28" x14ac:dyDescent="0.55000000000000004">
      <c r="A1508" s="3" t="s">
        <v>72</v>
      </c>
      <c r="B1508" s="3" t="s">
        <v>136</v>
      </c>
      <c r="C1508" t="s">
        <v>47</v>
      </c>
      <c r="D1508" s="3" t="s">
        <v>250</v>
      </c>
      <c r="E1508" s="3" t="s">
        <v>251</v>
      </c>
      <c r="F1508" s="3" t="s">
        <v>50</v>
      </c>
      <c r="G1508" s="5">
        <v>5</v>
      </c>
      <c r="H1508">
        <v>55</v>
      </c>
      <c r="I1508" s="5">
        <v>107.27499956249999</v>
      </c>
      <c r="J1508" s="5">
        <v>1.9504545374999998</v>
      </c>
      <c r="K1508">
        <v>289</v>
      </c>
      <c r="L1508" s="15">
        <v>0.19031141868512103</v>
      </c>
      <c r="M1508" s="13">
        <v>1.1130795847750901</v>
      </c>
      <c r="N1508" s="15">
        <v>0</v>
      </c>
      <c r="O1508" s="5">
        <v>0</v>
      </c>
      <c r="P1508" s="5">
        <v>0</v>
      </c>
      <c r="Q1508" s="5">
        <f t="shared" si="259"/>
        <v>107.27499956249999</v>
      </c>
      <c r="R1508" s="5">
        <f t="shared" si="260"/>
        <v>-107.27499956249999</v>
      </c>
      <c r="S1508" s="15">
        <f t="shared" si="261"/>
        <v>-1</v>
      </c>
      <c r="T1508">
        <v>0</v>
      </c>
      <c r="U1508" s="5" t="str">
        <f t="shared" si="262"/>
        <v>NA</v>
      </c>
      <c r="V1508" s="15">
        <f t="shared" si="263"/>
        <v>0</v>
      </c>
      <c r="W1508" s="15">
        <f t="shared" si="264"/>
        <v>0</v>
      </c>
      <c r="X1508" s="5">
        <f t="shared" si="265"/>
        <v>0</v>
      </c>
      <c r="Y1508" s="5">
        <f t="shared" si="266"/>
        <v>96.547499606249986</v>
      </c>
      <c r="Z1508" s="5">
        <f t="shared" si="267"/>
        <v>-112.63874954062499</v>
      </c>
      <c r="AA1508" s="5">
        <f t="shared" si="268"/>
        <v>10.72749995625</v>
      </c>
      <c r="AB1508" s="5">
        <f t="shared" si="269"/>
        <v>5.363749978125</v>
      </c>
    </row>
    <row r="1509" spans="1:28" x14ac:dyDescent="0.55000000000000004">
      <c r="A1509" s="3" t="s">
        <v>72</v>
      </c>
      <c r="B1509" s="3" t="s">
        <v>276</v>
      </c>
      <c r="C1509" t="s">
        <v>47</v>
      </c>
      <c r="D1509" s="3" t="s">
        <v>250</v>
      </c>
      <c r="E1509" s="3" t="s">
        <v>251</v>
      </c>
      <c r="F1509" s="3" t="s">
        <v>50</v>
      </c>
      <c r="G1509" s="5">
        <v>5</v>
      </c>
      <c r="H1509">
        <v>61</v>
      </c>
      <c r="I1509" s="5">
        <v>117.77499970000001</v>
      </c>
      <c r="J1509" s="5">
        <v>1.9307377000000001</v>
      </c>
      <c r="K1509">
        <v>483</v>
      </c>
      <c r="L1509" s="15">
        <v>0.126293995859213</v>
      </c>
      <c r="M1509" s="13">
        <v>1.86002070393375</v>
      </c>
      <c r="N1509" s="15">
        <v>0</v>
      </c>
      <c r="O1509" s="5">
        <v>0</v>
      </c>
      <c r="P1509" s="5">
        <v>0</v>
      </c>
      <c r="Q1509" s="5">
        <f t="shared" si="259"/>
        <v>117.77499970000001</v>
      </c>
      <c r="R1509" s="5">
        <f t="shared" si="260"/>
        <v>-117.77499970000001</v>
      </c>
      <c r="S1509" s="15">
        <f t="shared" si="261"/>
        <v>-1</v>
      </c>
      <c r="T1509">
        <v>0</v>
      </c>
      <c r="U1509" s="5" t="str">
        <f t="shared" si="262"/>
        <v>NA</v>
      </c>
      <c r="V1509" s="15">
        <f t="shared" si="263"/>
        <v>0</v>
      </c>
      <c r="W1509" s="15">
        <f t="shared" si="264"/>
        <v>0</v>
      </c>
      <c r="X1509" s="5">
        <f t="shared" si="265"/>
        <v>0</v>
      </c>
      <c r="Y1509" s="5">
        <f t="shared" si="266"/>
        <v>105.99749973000002</v>
      </c>
      <c r="Z1509" s="5">
        <f t="shared" si="267"/>
        <v>-123.66374968500001</v>
      </c>
      <c r="AA1509" s="5">
        <f t="shared" si="268"/>
        <v>11.777499969999994</v>
      </c>
      <c r="AB1509" s="5">
        <f t="shared" si="269"/>
        <v>5.888749985000004</v>
      </c>
    </row>
    <row r="1510" spans="1:28" x14ac:dyDescent="0.55000000000000004">
      <c r="A1510" s="3" t="s">
        <v>72</v>
      </c>
      <c r="B1510" s="3" t="s">
        <v>301</v>
      </c>
      <c r="C1510" t="s">
        <v>47</v>
      </c>
      <c r="D1510" s="3" t="s">
        <v>250</v>
      </c>
      <c r="E1510" s="3" t="s">
        <v>251</v>
      </c>
      <c r="F1510" s="3" t="s">
        <v>50</v>
      </c>
      <c r="G1510" s="5">
        <v>5</v>
      </c>
      <c r="H1510">
        <v>129</v>
      </c>
      <c r="I1510" s="5">
        <v>262.43749841249996</v>
      </c>
      <c r="J1510" s="5">
        <v>2.0343992124999999</v>
      </c>
      <c r="K1510">
        <v>976</v>
      </c>
      <c r="L1510" s="15">
        <v>0.13217213114754101</v>
      </c>
      <c r="M1510" s="13">
        <v>1.70061475409836</v>
      </c>
      <c r="N1510" s="15">
        <v>0</v>
      </c>
      <c r="O1510" s="5">
        <v>0</v>
      </c>
      <c r="P1510" s="5">
        <v>0</v>
      </c>
      <c r="Q1510" s="5">
        <f t="shared" si="259"/>
        <v>262.43749841249996</v>
      </c>
      <c r="R1510" s="5">
        <f t="shared" si="260"/>
        <v>-262.43749841249996</v>
      </c>
      <c r="S1510" s="15">
        <f t="shared" si="261"/>
        <v>-1</v>
      </c>
      <c r="T1510">
        <v>0</v>
      </c>
      <c r="U1510" s="5" t="str">
        <f t="shared" si="262"/>
        <v>NA</v>
      </c>
      <c r="V1510" s="15">
        <f t="shared" si="263"/>
        <v>0</v>
      </c>
      <c r="W1510" s="15">
        <f t="shared" si="264"/>
        <v>0</v>
      </c>
      <c r="X1510" s="5">
        <f t="shared" si="265"/>
        <v>0</v>
      </c>
      <c r="Y1510" s="5">
        <f t="shared" si="266"/>
        <v>236.19374857124998</v>
      </c>
      <c r="Z1510" s="5">
        <f t="shared" si="267"/>
        <v>-275.559373333125</v>
      </c>
      <c r="AA1510" s="5">
        <f t="shared" si="268"/>
        <v>26.243749841249979</v>
      </c>
      <c r="AB1510" s="5">
        <f t="shared" si="269"/>
        <v>13.121874920625032</v>
      </c>
    </row>
    <row r="1511" spans="1:28" x14ac:dyDescent="0.55000000000000004">
      <c r="A1511" s="3" t="s">
        <v>28</v>
      </c>
      <c r="B1511" s="3" t="s">
        <v>2655</v>
      </c>
      <c r="C1511" t="s">
        <v>31</v>
      </c>
      <c r="D1511" s="3" t="s">
        <v>250</v>
      </c>
      <c r="E1511" s="3" t="s">
        <v>251</v>
      </c>
      <c r="F1511" s="3" t="s">
        <v>35</v>
      </c>
      <c r="G1511" s="5">
        <v>5</v>
      </c>
      <c r="H1511">
        <v>1</v>
      </c>
      <c r="I1511" s="5">
        <v>0.35</v>
      </c>
      <c r="J1511" s="5">
        <v>0.35</v>
      </c>
      <c r="K1511">
        <v>1</v>
      </c>
      <c r="L1511" s="15">
        <v>1</v>
      </c>
      <c r="M1511" s="13">
        <v>1</v>
      </c>
      <c r="N1511" s="15">
        <v>0</v>
      </c>
      <c r="O1511" s="5">
        <v>0</v>
      </c>
      <c r="P1511" s="5">
        <v>0</v>
      </c>
      <c r="Q1511" s="5">
        <f t="shared" si="259"/>
        <v>0.35</v>
      </c>
      <c r="R1511" s="5">
        <f t="shared" si="260"/>
        <v>-0.35</v>
      </c>
      <c r="S1511" s="15">
        <f t="shared" si="261"/>
        <v>-1</v>
      </c>
      <c r="T1511">
        <v>0</v>
      </c>
      <c r="U1511" s="5" t="str">
        <f t="shared" si="262"/>
        <v>NA</v>
      </c>
      <c r="V1511" s="15">
        <f t="shared" si="263"/>
        <v>0</v>
      </c>
      <c r="W1511" s="15">
        <f t="shared" si="264"/>
        <v>0</v>
      </c>
      <c r="X1511" s="5">
        <f t="shared" si="265"/>
        <v>0</v>
      </c>
      <c r="Y1511" s="5">
        <f t="shared" si="266"/>
        <v>0.315</v>
      </c>
      <c r="Z1511" s="5">
        <f t="shared" si="267"/>
        <v>-0.36749999999999999</v>
      </c>
      <c r="AA1511" s="5">
        <f t="shared" si="268"/>
        <v>3.4999999999999976E-2</v>
      </c>
      <c r="AB1511" s="5">
        <f t="shared" si="269"/>
        <v>1.7500000000000016E-2</v>
      </c>
    </row>
    <row r="1512" spans="1:28" x14ac:dyDescent="0.55000000000000004">
      <c r="A1512" s="3" t="s">
        <v>72</v>
      </c>
      <c r="B1512" s="3" t="s">
        <v>820</v>
      </c>
      <c r="C1512" t="s">
        <v>47</v>
      </c>
      <c r="D1512" s="3" t="s">
        <v>96</v>
      </c>
      <c r="E1512" s="3" t="s">
        <v>161</v>
      </c>
      <c r="F1512" s="3" t="s">
        <v>162</v>
      </c>
      <c r="G1512" s="5">
        <v>5.4625000000000004</v>
      </c>
      <c r="H1512">
        <v>278</v>
      </c>
      <c r="I1512" s="5">
        <v>711.08749860000012</v>
      </c>
      <c r="J1512" s="5">
        <v>2.5578687000000002</v>
      </c>
      <c r="K1512">
        <v>2455</v>
      </c>
      <c r="L1512" s="15">
        <v>0.113238289205703</v>
      </c>
      <c r="M1512" s="13">
        <v>1.9389490835030501</v>
      </c>
      <c r="N1512" s="15">
        <v>0</v>
      </c>
      <c r="O1512" s="5">
        <v>0</v>
      </c>
      <c r="P1512" s="5">
        <v>0</v>
      </c>
      <c r="Q1512" s="5">
        <f t="shared" si="259"/>
        <v>711.08749860000012</v>
      </c>
      <c r="R1512" s="5">
        <f t="shared" si="260"/>
        <v>-711.08749860000012</v>
      </c>
      <c r="S1512" s="15">
        <f t="shared" si="261"/>
        <v>-1</v>
      </c>
      <c r="T1512">
        <v>0</v>
      </c>
      <c r="U1512" s="5" t="str">
        <f t="shared" si="262"/>
        <v>NA</v>
      </c>
      <c r="V1512" s="15">
        <f t="shared" si="263"/>
        <v>0</v>
      </c>
      <c r="W1512" s="15">
        <f t="shared" si="264"/>
        <v>0</v>
      </c>
      <c r="X1512" s="5">
        <f t="shared" si="265"/>
        <v>0</v>
      </c>
      <c r="Y1512" s="5">
        <f t="shared" si="266"/>
        <v>639.97874874000013</v>
      </c>
      <c r="Z1512" s="5">
        <f t="shared" si="267"/>
        <v>-746.64187353000011</v>
      </c>
      <c r="AA1512" s="5">
        <f t="shared" si="268"/>
        <v>71.108749859999989</v>
      </c>
      <c r="AB1512" s="5">
        <f t="shared" si="269"/>
        <v>35.554374929999994</v>
      </c>
    </row>
    <row r="1513" spans="1:28" x14ac:dyDescent="0.55000000000000004">
      <c r="A1513" s="3" t="s">
        <v>53</v>
      </c>
      <c r="B1513" s="3" t="s">
        <v>2658</v>
      </c>
      <c r="C1513" t="s">
        <v>47</v>
      </c>
      <c r="D1513" s="3" t="s">
        <v>57</v>
      </c>
      <c r="E1513" s="3" t="s">
        <v>256</v>
      </c>
      <c r="F1513" s="3" t="s">
        <v>35</v>
      </c>
      <c r="G1513" s="5">
        <v>6.25</v>
      </c>
      <c r="H1513">
        <v>1</v>
      </c>
      <c r="I1513" s="5">
        <v>1.3125</v>
      </c>
      <c r="J1513" s="5">
        <v>1.3125</v>
      </c>
      <c r="K1513">
        <v>6</v>
      </c>
      <c r="L1513" s="15">
        <v>0.16666666666666699</v>
      </c>
      <c r="M1513" s="13">
        <v>1.3333333333333299</v>
      </c>
      <c r="N1513" s="15">
        <v>0</v>
      </c>
      <c r="O1513" s="5">
        <v>0</v>
      </c>
      <c r="P1513" s="5">
        <v>0</v>
      </c>
      <c r="Q1513" s="5">
        <f t="shared" si="259"/>
        <v>1.3125</v>
      </c>
      <c r="R1513" s="5">
        <f t="shared" si="260"/>
        <v>-1.3125</v>
      </c>
      <c r="S1513" s="15">
        <f t="shared" si="261"/>
        <v>-1</v>
      </c>
      <c r="T1513">
        <v>0</v>
      </c>
      <c r="U1513" s="5" t="str">
        <f t="shared" si="262"/>
        <v>NA</v>
      </c>
      <c r="V1513" s="15">
        <f t="shared" si="263"/>
        <v>0</v>
      </c>
      <c r="W1513" s="15">
        <f t="shared" si="264"/>
        <v>0</v>
      </c>
      <c r="X1513" s="5">
        <f t="shared" si="265"/>
        <v>0</v>
      </c>
      <c r="Y1513" s="5">
        <f t="shared" si="266"/>
        <v>1.1812500000000001</v>
      </c>
      <c r="Z1513" s="5">
        <f t="shared" si="267"/>
        <v>-1.378125</v>
      </c>
      <c r="AA1513" s="5">
        <f t="shared" si="268"/>
        <v>0.13124999999999987</v>
      </c>
      <c r="AB1513" s="5">
        <f t="shared" si="269"/>
        <v>6.5625000000000044E-2</v>
      </c>
    </row>
    <row r="1514" spans="1:28" x14ac:dyDescent="0.55000000000000004">
      <c r="A1514" s="3" t="s">
        <v>53</v>
      </c>
      <c r="B1514" s="3" t="s">
        <v>2660</v>
      </c>
      <c r="C1514" t="s">
        <v>47</v>
      </c>
      <c r="D1514" s="3" t="s">
        <v>57</v>
      </c>
      <c r="E1514" s="3" t="s">
        <v>256</v>
      </c>
      <c r="F1514" s="3" t="s">
        <v>35</v>
      </c>
      <c r="G1514" s="5">
        <v>6.25</v>
      </c>
      <c r="H1514">
        <v>1</v>
      </c>
      <c r="I1514" s="5">
        <v>2.4</v>
      </c>
      <c r="J1514" s="5">
        <v>2.4</v>
      </c>
      <c r="K1514">
        <v>41</v>
      </c>
      <c r="L1514" s="15">
        <v>2.4390243902439001E-2</v>
      </c>
      <c r="M1514" s="13">
        <v>1.07317073170732</v>
      </c>
      <c r="N1514" s="15">
        <v>0</v>
      </c>
      <c r="O1514" s="5">
        <v>0</v>
      </c>
      <c r="P1514" s="5">
        <v>0</v>
      </c>
      <c r="Q1514" s="5">
        <f t="shared" si="259"/>
        <v>2.4</v>
      </c>
      <c r="R1514" s="5">
        <f t="shared" si="260"/>
        <v>-2.4</v>
      </c>
      <c r="S1514" s="15">
        <f t="shared" si="261"/>
        <v>-1</v>
      </c>
      <c r="T1514">
        <v>0</v>
      </c>
      <c r="U1514" s="5" t="str">
        <f t="shared" si="262"/>
        <v>NA</v>
      </c>
      <c r="V1514" s="15">
        <f t="shared" si="263"/>
        <v>0</v>
      </c>
      <c r="W1514" s="15">
        <f t="shared" si="264"/>
        <v>0</v>
      </c>
      <c r="X1514" s="5">
        <f t="shared" si="265"/>
        <v>0</v>
      </c>
      <c r="Y1514" s="5">
        <f t="shared" si="266"/>
        <v>2.16</v>
      </c>
      <c r="Z1514" s="5">
        <f t="shared" si="267"/>
        <v>-2.52</v>
      </c>
      <c r="AA1514" s="5">
        <f t="shared" si="268"/>
        <v>0.23999999999999977</v>
      </c>
      <c r="AB1514" s="5">
        <f t="shared" si="269"/>
        <v>0.12000000000000011</v>
      </c>
    </row>
    <row r="1515" spans="1:28" x14ac:dyDescent="0.55000000000000004">
      <c r="A1515" s="3" t="s">
        <v>53</v>
      </c>
      <c r="B1515" s="3" t="s">
        <v>2662</v>
      </c>
      <c r="C1515" t="s">
        <v>47</v>
      </c>
      <c r="D1515" s="3" t="s">
        <v>57</v>
      </c>
      <c r="E1515" s="3" t="s">
        <v>256</v>
      </c>
      <c r="F1515" s="3" t="s">
        <v>35</v>
      </c>
      <c r="G1515" s="5">
        <v>6.25</v>
      </c>
      <c r="H1515">
        <v>1</v>
      </c>
      <c r="I1515" s="5">
        <v>2.5499999999999998</v>
      </c>
      <c r="J1515" s="5">
        <v>2.5499999999999998</v>
      </c>
      <c r="K1515">
        <v>21</v>
      </c>
      <c r="L1515" s="15">
        <v>4.7619047619047603E-2</v>
      </c>
      <c r="M1515" s="13">
        <v>1</v>
      </c>
      <c r="N1515" s="15">
        <v>0</v>
      </c>
      <c r="O1515" s="5">
        <v>0</v>
      </c>
      <c r="P1515" s="5">
        <v>0</v>
      </c>
      <c r="Q1515" s="5">
        <f t="shared" si="259"/>
        <v>2.5499999999999998</v>
      </c>
      <c r="R1515" s="5">
        <f t="shared" si="260"/>
        <v>-2.5499999999999998</v>
      </c>
      <c r="S1515" s="15">
        <f t="shared" si="261"/>
        <v>-1</v>
      </c>
      <c r="T1515">
        <v>0</v>
      </c>
      <c r="U1515" s="5" t="str">
        <f t="shared" si="262"/>
        <v>NA</v>
      </c>
      <c r="V1515" s="15">
        <f t="shared" si="263"/>
        <v>0</v>
      </c>
      <c r="W1515" s="15">
        <f t="shared" si="264"/>
        <v>0</v>
      </c>
      <c r="X1515" s="5">
        <f t="shared" si="265"/>
        <v>0</v>
      </c>
      <c r="Y1515" s="5">
        <f t="shared" si="266"/>
        <v>2.2949999999999999</v>
      </c>
      <c r="Z1515" s="5">
        <f t="shared" si="267"/>
        <v>-2.6774999999999998</v>
      </c>
      <c r="AA1515" s="5">
        <f t="shared" si="268"/>
        <v>0.25499999999999989</v>
      </c>
      <c r="AB1515" s="5">
        <f t="shared" si="269"/>
        <v>0.12749999999999995</v>
      </c>
    </row>
    <row r="1516" spans="1:28" x14ac:dyDescent="0.55000000000000004">
      <c r="A1516" s="3" t="s">
        <v>53</v>
      </c>
      <c r="B1516" s="3" t="s">
        <v>2664</v>
      </c>
      <c r="C1516" t="s">
        <v>47</v>
      </c>
      <c r="D1516" s="3" t="s">
        <v>57</v>
      </c>
      <c r="E1516" s="3" t="s">
        <v>256</v>
      </c>
      <c r="F1516" s="3" t="s">
        <v>35</v>
      </c>
      <c r="G1516" s="5">
        <v>6.25</v>
      </c>
      <c r="H1516">
        <v>1</v>
      </c>
      <c r="I1516" s="5">
        <v>3.3</v>
      </c>
      <c r="J1516" s="5">
        <v>3.3</v>
      </c>
      <c r="K1516">
        <v>21</v>
      </c>
      <c r="L1516" s="15">
        <v>4.7619047619047603E-2</v>
      </c>
      <c r="M1516" s="13">
        <v>1.04285714285714</v>
      </c>
      <c r="N1516" s="15">
        <v>0</v>
      </c>
      <c r="O1516" s="5">
        <v>0</v>
      </c>
      <c r="P1516" s="5">
        <v>0</v>
      </c>
      <c r="Q1516" s="5">
        <f t="shared" si="259"/>
        <v>3.3</v>
      </c>
      <c r="R1516" s="5">
        <f t="shared" si="260"/>
        <v>-3.3</v>
      </c>
      <c r="S1516" s="15">
        <f t="shared" si="261"/>
        <v>-1</v>
      </c>
      <c r="T1516">
        <v>0</v>
      </c>
      <c r="U1516" s="5" t="str">
        <f t="shared" si="262"/>
        <v>NA</v>
      </c>
      <c r="V1516" s="15">
        <f t="shared" si="263"/>
        <v>0</v>
      </c>
      <c r="W1516" s="15">
        <f t="shared" si="264"/>
        <v>0</v>
      </c>
      <c r="X1516" s="5">
        <f t="shared" si="265"/>
        <v>0</v>
      </c>
      <c r="Y1516" s="5">
        <f t="shared" si="266"/>
        <v>2.9699999999999998</v>
      </c>
      <c r="Z1516" s="5">
        <f t="shared" si="267"/>
        <v>-3.4649999999999999</v>
      </c>
      <c r="AA1516" s="5">
        <f t="shared" si="268"/>
        <v>0.33000000000000007</v>
      </c>
      <c r="AB1516" s="5">
        <f t="shared" si="269"/>
        <v>0.16500000000000004</v>
      </c>
    </row>
    <row r="1517" spans="1:28" x14ac:dyDescent="0.55000000000000004">
      <c r="A1517" s="3" t="s">
        <v>53</v>
      </c>
      <c r="B1517" s="3" t="s">
        <v>1834</v>
      </c>
      <c r="C1517" t="s">
        <v>47</v>
      </c>
      <c r="D1517" s="3" t="s">
        <v>57</v>
      </c>
      <c r="E1517" s="3" t="s">
        <v>736</v>
      </c>
      <c r="F1517" s="3" t="s">
        <v>60</v>
      </c>
      <c r="G1517" s="5">
        <v>6.25</v>
      </c>
      <c r="H1517">
        <v>4</v>
      </c>
      <c r="I1517" s="5">
        <v>3.9624999999999999</v>
      </c>
      <c r="J1517" s="5">
        <v>0.99062499999999998</v>
      </c>
      <c r="K1517">
        <v>197</v>
      </c>
      <c r="L1517" s="15">
        <v>2.0304568527918797E-2</v>
      </c>
      <c r="M1517" s="13">
        <v>1.61522842639594</v>
      </c>
      <c r="N1517" s="15">
        <v>0</v>
      </c>
      <c r="O1517" s="5">
        <v>0</v>
      </c>
      <c r="P1517" s="5">
        <v>0</v>
      </c>
      <c r="Q1517" s="5">
        <f t="shared" si="259"/>
        <v>3.9624999999999999</v>
      </c>
      <c r="R1517" s="5">
        <f t="shared" si="260"/>
        <v>-3.9624999999999999</v>
      </c>
      <c r="S1517" s="15">
        <f t="shared" si="261"/>
        <v>-1</v>
      </c>
      <c r="T1517">
        <v>0</v>
      </c>
      <c r="U1517" s="5" t="str">
        <f t="shared" si="262"/>
        <v>NA</v>
      </c>
      <c r="V1517" s="15">
        <f t="shared" si="263"/>
        <v>0</v>
      </c>
      <c r="W1517" s="15">
        <f t="shared" si="264"/>
        <v>0</v>
      </c>
      <c r="X1517" s="5">
        <f t="shared" si="265"/>
        <v>0</v>
      </c>
      <c r="Y1517" s="5">
        <f t="shared" si="266"/>
        <v>3.5662500000000001</v>
      </c>
      <c r="Z1517" s="5">
        <f t="shared" si="267"/>
        <v>-4.1606250000000005</v>
      </c>
      <c r="AA1517" s="5">
        <f t="shared" si="268"/>
        <v>0.39624999999999977</v>
      </c>
      <c r="AB1517" s="5">
        <f t="shared" si="269"/>
        <v>0.19812500000000055</v>
      </c>
    </row>
    <row r="1518" spans="1:28" x14ac:dyDescent="0.55000000000000004">
      <c r="A1518" s="3" t="s">
        <v>53</v>
      </c>
      <c r="B1518" s="3" t="s">
        <v>2667</v>
      </c>
      <c r="C1518" t="s">
        <v>47</v>
      </c>
      <c r="D1518" s="3" t="s">
        <v>57</v>
      </c>
      <c r="E1518" s="3" t="s">
        <v>256</v>
      </c>
      <c r="F1518" s="3" t="s">
        <v>35</v>
      </c>
      <c r="G1518" s="5">
        <v>6.25</v>
      </c>
      <c r="H1518">
        <v>3</v>
      </c>
      <c r="I1518" s="5">
        <v>7.125</v>
      </c>
      <c r="J1518" s="5">
        <v>2.375</v>
      </c>
      <c r="K1518">
        <v>14</v>
      </c>
      <c r="L1518" s="15">
        <v>0.214285714285714</v>
      </c>
      <c r="M1518" s="13">
        <v>1</v>
      </c>
      <c r="N1518" s="15">
        <v>0</v>
      </c>
      <c r="O1518" s="5">
        <v>0</v>
      </c>
      <c r="P1518" s="5">
        <v>0</v>
      </c>
      <c r="Q1518" s="5">
        <f t="shared" si="259"/>
        <v>7.125</v>
      </c>
      <c r="R1518" s="5">
        <f t="shared" si="260"/>
        <v>-7.125</v>
      </c>
      <c r="S1518" s="15">
        <f t="shared" si="261"/>
        <v>-1</v>
      </c>
      <c r="T1518">
        <v>0</v>
      </c>
      <c r="U1518" s="5" t="str">
        <f t="shared" si="262"/>
        <v>NA</v>
      </c>
      <c r="V1518" s="15">
        <f t="shared" si="263"/>
        <v>0</v>
      </c>
      <c r="W1518" s="15">
        <f t="shared" si="264"/>
        <v>0</v>
      </c>
      <c r="X1518" s="5">
        <f t="shared" si="265"/>
        <v>0</v>
      </c>
      <c r="Y1518" s="5">
        <f t="shared" si="266"/>
        <v>6.4125000000000005</v>
      </c>
      <c r="Z1518" s="5">
        <f t="shared" si="267"/>
        <v>-7.4812500000000002</v>
      </c>
      <c r="AA1518" s="5">
        <f t="shared" si="268"/>
        <v>0.71249999999999947</v>
      </c>
      <c r="AB1518" s="5">
        <f t="shared" si="269"/>
        <v>0.35625000000000018</v>
      </c>
    </row>
    <row r="1519" spans="1:28" x14ac:dyDescent="0.55000000000000004">
      <c r="A1519" s="3" t="s">
        <v>53</v>
      </c>
      <c r="B1519" s="3" t="s">
        <v>2669</v>
      </c>
      <c r="C1519" t="s">
        <v>47</v>
      </c>
      <c r="D1519" s="3" t="s">
        <v>57</v>
      </c>
      <c r="E1519" s="3" t="s">
        <v>256</v>
      </c>
      <c r="F1519" s="3" t="s">
        <v>35</v>
      </c>
      <c r="G1519" s="5">
        <v>6.25</v>
      </c>
      <c r="H1519">
        <v>5</v>
      </c>
      <c r="I1519" s="5">
        <v>7.5</v>
      </c>
      <c r="J1519" s="5">
        <v>1.5</v>
      </c>
      <c r="K1519">
        <v>39</v>
      </c>
      <c r="L1519" s="15">
        <v>0.128205128205128</v>
      </c>
      <c r="M1519" s="13">
        <v>1.02564102564103</v>
      </c>
      <c r="N1519" s="15">
        <v>0</v>
      </c>
      <c r="O1519" s="5">
        <v>0</v>
      </c>
      <c r="P1519" s="5">
        <v>0</v>
      </c>
      <c r="Q1519" s="5">
        <f t="shared" si="259"/>
        <v>7.5</v>
      </c>
      <c r="R1519" s="5">
        <f t="shared" si="260"/>
        <v>-7.5</v>
      </c>
      <c r="S1519" s="15">
        <f t="shared" si="261"/>
        <v>-1</v>
      </c>
      <c r="T1519">
        <v>0</v>
      </c>
      <c r="U1519" s="5" t="str">
        <f t="shared" si="262"/>
        <v>NA</v>
      </c>
      <c r="V1519" s="15">
        <f t="shared" si="263"/>
        <v>0</v>
      </c>
      <c r="W1519" s="15">
        <f t="shared" si="264"/>
        <v>0</v>
      </c>
      <c r="X1519" s="5">
        <f t="shared" si="265"/>
        <v>0</v>
      </c>
      <c r="Y1519" s="5">
        <f t="shared" si="266"/>
        <v>6.75</v>
      </c>
      <c r="Z1519" s="5">
        <f t="shared" si="267"/>
        <v>-7.875</v>
      </c>
      <c r="AA1519" s="5">
        <f t="shared" si="268"/>
        <v>0.75</v>
      </c>
      <c r="AB1519" s="5">
        <f t="shared" si="269"/>
        <v>0.375</v>
      </c>
    </row>
    <row r="1520" spans="1:28" x14ac:dyDescent="0.55000000000000004">
      <c r="A1520" s="3" t="s">
        <v>53</v>
      </c>
      <c r="B1520" s="3" t="s">
        <v>2671</v>
      </c>
      <c r="C1520" t="s">
        <v>47</v>
      </c>
      <c r="D1520" s="3" t="s">
        <v>57</v>
      </c>
      <c r="E1520" s="3" t="s">
        <v>256</v>
      </c>
      <c r="F1520" s="3" t="s">
        <v>35</v>
      </c>
      <c r="G1520" s="5">
        <v>6.25</v>
      </c>
      <c r="H1520">
        <v>4</v>
      </c>
      <c r="I1520" s="5">
        <v>16.212499999999999</v>
      </c>
      <c r="J1520" s="5">
        <v>4.0531249999999996</v>
      </c>
      <c r="K1520">
        <v>124</v>
      </c>
      <c r="L1520" s="15">
        <v>3.2258064516128997E-2</v>
      </c>
      <c r="M1520" s="13">
        <v>1.31854838709677</v>
      </c>
      <c r="N1520" s="15">
        <v>0</v>
      </c>
      <c r="O1520" s="5">
        <v>0</v>
      </c>
      <c r="P1520" s="5">
        <v>0</v>
      </c>
      <c r="Q1520" s="5">
        <f t="shared" si="259"/>
        <v>16.212499999999999</v>
      </c>
      <c r="R1520" s="5">
        <f t="shared" si="260"/>
        <v>-16.212499999999999</v>
      </c>
      <c r="S1520" s="15">
        <f t="shared" si="261"/>
        <v>-1</v>
      </c>
      <c r="T1520">
        <v>0</v>
      </c>
      <c r="U1520" s="5" t="str">
        <f t="shared" si="262"/>
        <v>NA</v>
      </c>
      <c r="V1520" s="15">
        <f t="shared" si="263"/>
        <v>0</v>
      </c>
      <c r="W1520" s="15">
        <f t="shared" si="264"/>
        <v>0</v>
      </c>
      <c r="X1520" s="5">
        <f t="shared" si="265"/>
        <v>0</v>
      </c>
      <c r="Y1520" s="5">
        <f t="shared" si="266"/>
        <v>14.591249999999999</v>
      </c>
      <c r="Z1520" s="5">
        <f t="shared" si="267"/>
        <v>-17.023125</v>
      </c>
      <c r="AA1520" s="5">
        <f t="shared" si="268"/>
        <v>1.6212499999999999</v>
      </c>
      <c r="AB1520" s="5">
        <f t="shared" si="269"/>
        <v>0.81062500000000171</v>
      </c>
    </row>
    <row r="1521" spans="1:28" x14ac:dyDescent="0.55000000000000004">
      <c r="A1521" s="3" t="s">
        <v>53</v>
      </c>
      <c r="B1521" s="3" t="s">
        <v>2564</v>
      </c>
      <c r="C1521" t="s">
        <v>47</v>
      </c>
      <c r="D1521" s="3" t="s">
        <v>57</v>
      </c>
      <c r="E1521" s="3" t="s">
        <v>49</v>
      </c>
      <c r="F1521" s="3" t="s">
        <v>60</v>
      </c>
      <c r="G1521" s="5">
        <v>6.25</v>
      </c>
      <c r="H1521">
        <v>14</v>
      </c>
      <c r="I1521" s="5">
        <v>42.712499899999997</v>
      </c>
      <c r="J1521" s="5">
        <v>3.0508928499999999</v>
      </c>
      <c r="K1521">
        <v>295</v>
      </c>
      <c r="L1521" s="15">
        <v>4.7457627118644104E-2</v>
      </c>
      <c r="M1521" s="13">
        <v>2.86542372881356</v>
      </c>
      <c r="N1521" s="15">
        <v>0</v>
      </c>
      <c r="O1521" s="5">
        <v>0</v>
      </c>
      <c r="P1521" s="5">
        <v>0</v>
      </c>
      <c r="Q1521" s="5">
        <f t="shared" si="259"/>
        <v>42.712499899999997</v>
      </c>
      <c r="R1521" s="5">
        <f t="shared" si="260"/>
        <v>-42.712499899999997</v>
      </c>
      <c r="S1521" s="15">
        <f t="shared" si="261"/>
        <v>-1</v>
      </c>
      <c r="T1521">
        <v>0</v>
      </c>
      <c r="U1521" s="5" t="str">
        <f t="shared" si="262"/>
        <v>NA</v>
      </c>
      <c r="V1521" s="15">
        <f t="shared" si="263"/>
        <v>0</v>
      </c>
      <c r="W1521" s="15">
        <f t="shared" si="264"/>
        <v>0</v>
      </c>
      <c r="X1521" s="5">
        <f t="shared" si="265"/>
        <v>0</v>
      </c>
      <c r="Y1521" s="5">
        <f t="shared" si="266"/>
        <v>38.441249909999996</v>
      </c>
      <c r="Z1521" s="5">
        <f t="shared" si="267"/>
        <v>-44.848124894999998</v>
      </c>
      <c r="AA1521" s="5">
        <f t="shared" si="268"/>
        <v>4.2712499900000012</v>
      </c>
      <c r="AB1521" s="5">
        <f t="shared" si="269"/>
        <v>2.1356249950000006</v>
      </c>
    </row>
    <row r="1522" spans="1:28" x14ac:dyDescent="0.55000000000000004">
      <c r="A1522" s="3" t="s">
        <v>53</v>
      </c>
      <c r="B1522" s="3" t="s">
        <v>2674</v>
      </c>
      <c r="C1522" t="s">
        <v>47</v>
      </c>
      <c r="D1522" s="3" t="s">
        <v>57</v>
      </c>
      <c r="E1522" s="3" t="s">
        <v>256</v>
      </c>
      <c r="F1522" s="3" t="s">
        <v>35</v>
      </c>
      <c r="G1522" s="5">
        <v>6.25</v>
      </c>
      <c r="H1522">
        <v>28</v>
      </c>
      <c r="I1522" s="5">
        <v>57.499999899999999</v>
      </c>
      <c r="J1522" s="5">
        <v>2.0535714249999999</v>
      </c>
      <c r="K1522">
        <v>751</v>
      </c>
      <c r="L1522" s="15">
        <v>3.72836218375499E-2</v>
      </c>
      <c r="M1522" s="13">
        <v>1.67083888149134</v>
      </c>
      <c r="N1522" s="15">
        <v>0</v>
      </c>
      <c r="O1522" s="5">
        <v>0</v>
      </c>
      <c r="P1522" s="5">
        <v>0</v>
      </c>
      <c r="Q1522" s="5">
        <f t="shared" si="259"/>
        <v>57.499999899999999</v>
      </c>
      <c r="R1522" s="5">
        <f t="shared" si="260"/>
        <v>-57.499999899999999</v>
      </c>
      <c r="S1522" s="15">
        <f t="shared" si="261"/>
        <v>-1</v>
      </c>
      <c r="T1522">
        <v>0</v>
      </c>
      <c r="U1522" s="5" t="str">
        <f t="shared" si="262"/>
        <v>NA</v>
      </c>
      <c r="V1522" s="15">
        <f t="shared" si="263"/>
        <v>0</v>
      </c>
      <c r="W1522" s="15">
        <f t="shared" si="264"/>
        <v>0</v>
      </c>
      <c r="X1522" s="5">
        <f t="shared" si="265"/>
        <v>0</v>
      </c>
      <c r="Y1522" s="5">
        <f t="shared" si="266"/>
        <v>51.74999991</v>
      </c>
      <c r="Z1522" s="5">
        <f t="shared" si="267"/>
        <v>-60.374999895000002</v>
      </c>
      <c r="AA1522" s="5">
        <f t="shared" si="268"/>
        <v>5.7499999899999992</v>
      </c>
      <c r="AB1522" s="5">
        <f t="shared" si="269"/>
        <v>2.8749999950000031</v>
      </c>
    </row>
    <row r="1523" spans="1:28" x14ac:dyDescent="0.55000000000000004">
      <c r="A1523" s="3" t="s">
        <v>53</v>
      </c>
      <c r="B1523" s="3" t="s">
        <v>2676</v>
      </c>
      <c r="C1523" t="s">
        <v>47</v>
      </c>
      <c r="D1523" s="3" t="s">
        <v>57</v>
      </c>
      <c r="E1523" s="3" t="s">
        <v>256</v>
      </c>
      <c r="F1523" s="3" t="s">
        <v>35</v>
      </c>
      <c r="G1523" s="5">
        <v>6.25</v>
      </c>
      <c r="H1523">
        <v>14</v>
      </c>
      <c r="I1523" s="5">
        <v>66.024999949999994</v>
      </c>
      <c r="J1523" s="5">
        <v>4.716071425</v>
      </c>
      <c r="K1523">
        <v>2704</v>
      </c>
      <c r="L1523" s="15">
        <v>5.1775147928994104E-3</v>
      </c>
      <c r="M1523" s="13">
        <v>2.2450813609467501</v>
      </c>
      <c r="N1523" s="15">
        <v>0</v>
      </c>
      <c r="O1523" s="5">
        <v>0</v>
      </c>
      <c r="P1523" s="5">
        <v>0</v>
      </c>
      <c r="Q1523" s="5">
        <f t="shared" si="259"/>
        <v>66.024999949999994</v>
      </c>
      <c r="R1523" s="5">
        <f t="shared" si="260"/>
        <v>-66.024999949999994</v>
      </c>
      <c r="S1523" s="15">
        <f t="shared" si="261"/>
        <v>-1</v>
      </c>
      <c r="T1523">
        <v>0</v>
      </c>
      <c r="U1523" s="5" t="str">
        <f t="shared" si="262"/>
        <v>NA</v>
      </c>
      <c r="V1523" s="15">
        <f t="shared" si="263"/>
        <v>0</v>
      </c>
      <c r="W1523" s="15">
        <f t="shared" si="264"/>
        <v>0</v>
      </c>
      <c r="X1523" s="5">
        <f t="shared" si="265"/>
        <v>0</v>
      </c>
      <c r="Y1523" s="5">
        <f t="shared" si="266"/>
        <v>59.422499954999999</v>
      </c>
      <c r="Z1523" s="5">
        <f t="shared" si="267"/>
        <v>-69.326249947500003</v>
      </c>
      <c r="AA1523" s="5">
        <f t="shared" si="268"/>
        <v>6.6024999949999952</v>
      </c>
      <c r="AB1523" s="5">
        <f t="shared" si="269"/>
        <v>3.3012499975000082</v>
      </c>
    </row>
    <row r="1524" spans="1:28" x14ac:dyDescent="0.55000000000000004">
      <c r="A1524" s="3" t="s">
        <v>53</v>
      </c>
      <c r="B1524" s="3" t="s">
        <v>940</v>
      </c>
      <c r="C1524" t="s">
        <v>47</v>
      </c>
      <c r="D1524" s="3" t="s">
        <v>57</v>
      </c>
      <c r="E1524" s="3" t="s">
        <v>49</v>
      </c>
      <c r="F1524" s="3" t="s">
        <v>60</v>
      </c>
      <c r="G1524" s="5">
        <v>6.25</v>
      </c>
      <c r="H1524">
        <v>238</v>
      </c>
      <c r="I1524" s="5">
        <v>717.17499735000001</v>
      </c>
      <c r="J1524" s="5">
        <v>3.0133403250000002</v>
      </c>
      <c r="K1524">
        <v>4699</v>
      </c>
      <c r="L1524" s="15">
        <v>5.0649074271121503E-2</v>
      </c>
      <c r="M1524" s="13">
        <v>2.2163651840817198</v>
      </c>
      <c r="N1524" s="15">
        <v>0</v>
      </c>
      <c r="O1524" s="5">
        <v>0</v>
      </c>
      <c r="P1524" s="5">
        <v>0</v>
      </c>
      <c r="Q1524" s="5">
        <f t="shared" si="259"/>
        <v>717.17499735000001</v>
      </c>
      <c r="R1524" s="5">
        <f t="shared" si="260"/>
        <v>-717.17499735000001</v>
      </c>
      <c r="S1524" s="15">
        <f t="shared" si="261"/>
        <v>-1</v>
      </c>
      <c r="T1524">
        <v>0</v>
      </c>
      <c r="U1524" s="5" t="str">
        <f t="shared" si="262"/>
        <v>NA</v>
      </c>
      <c r="V1524" s="15">
        <f t="shared" si="263"/>
        <v>0</v>
      </c>
      <c r="W1524" s="15">
        <f t="shared" si="264"/>
        <v>0</v>
      </c>
      <c r="X1524" s="5">
        <f t="shared" si="265"/>
        <v>0</v>
      </c>
      <c r="Y1524" s="5">
        <f t="shared" si="266"/>
        <v>645.45749761500008</v>
      </c>
      <c r="Z1524" s="5">
        <f t="shared" si="267"/>
        <v>-753.03374721750004</v>
      </c>
      <c r="AA1524" s="5">
        <f t="shared" si="268"/>
        <v>71.717499734999933</v>
      </c>
      <c r="AB1524" s="5">
        <f t="shared" si="269"/>
        <v>35.858749867500023</v>
      </c>
    </row>
    <row r="1525" spans="1:28" x14ac:dyDescent="0.55000000000000004">
      <c r="A1525" s="3" t="s">
        <v>53</v>
      </c>
      <c r="B1525" s="3" t="s">
        <v>2679</v>
      </c>
      <c r="C1525" t="s">
        <v>47</v>
      </c>
      <c r="D1525" s="3" t="s">
        <v>57</v>
      </c>
      <c r="E1525" s="3" t="s">
        <v>256</v>
      </c>
      <c r="F1525" s="3" t="s">
        <v>35</v>
      </c>
      <c r="G1525" s="5">
        <v>6.25</v>
      </c>
      <c r="H1525">
        <v>958</v>
      </c>
      <c r="I1525" s="5">
        <v>3151.7874998499997</v>
      </c>
      <c r="J1525" s="5">
        <v>3.2899660749999997</v>
      </c>
      <c r="K1525">
        <v>17901</v>
      </c>
      <c r="L1525" s="15">
        <v>5.3516563320484906E-2</v>
      </c>
      <c r="M1525" s="13">
        <v>1.3930897715211401</v>
      </c>
      <c r="N1525" s="15">
        <v>0</v>
      </c>
      <c r="O1525" s="5">
        <v>0</v>
      </c>
      <c r="P1525" s="5">
        <v>0</v>
      </c>
      <c r="Q1525" s="5">
        <f t="shared" si="259"/>
        <v>3151.7874998499997</v>
      </c>
      <c r="R1525" s="5">
        <f t="shared" si="260"/>
        <v>-3151.7874998499997</v>
      </c>
      <c r="S1525" s="15">
        <f t="shared" si="261"/>
        <v>-1</v>
      </c>
      <c r="T1525">
        <v>0</v>
      </c>
      <c r="U1525" s="5" t="str">
        <f t="shared" si="262"/>
        <v>NA</v>
      </c>
      <c r="V1525" s="15">
        <f t="shared" si="263"/>
        <v>0</v>
      </c>
      <c r="W1525" s="15">
        <f t="shared" si="264"/>
        <v>0</v>
      </c>
      <c r="X1525" s="5">
        <f t="shared" si="265"/>
        <v>0</v>
      </c>
      <c r="Y1525" s="5">
        <f t="shared" si="266"/>
        <v>2836.6087498649999</v>
      </c>
      <c r="Z1525" s="5">
        <f t="shared" si="267"/>
        <v>-3309.3768748425</v>
      </c>
      <c r="AA1525" s="5">
        <f t="shared" si="268"/>
        <v>315.17874998499974</v>
      </c>
      <c r="AB1525" s="5">
        <f t="shared" si="269"/>
        <v>157.58937499250032</v>
      </c>
    </row>
    <row r="1526" spans="1:28" x14ac:dyDescent="0.55000000000000004">
      <c r="A1526" s="3" t="s">
        <v>72</v>
      </c>
      <c r="B1526" s="3" t="s">
        <v>503</v>
      </c>
      <c r="C1526" t="s">
        <v>47</v>
      </c>
      <c r="D1526" s="3" t="s">
        <v>133</v>
      </c>
      <c r="E1526" s="3" t="s">
        <v>2681</v>
      </c>
      <c r="F1526" s="3" t="s">
        <v>77</v>
      </c>
      <c r="G1526" s="5">
        <v>6.25</v>
      </c>
      <c r="H1526">
        <v>1</v>
      </c>
      <c r="I1526" s="5">
        <v>0.05</v>
      </c>
      <c r="J1526" s="5">
        <v>0.05</v>
      </c>
      <c r="K1526">
        <v>12</v>
      </c>
      <c r="L1526" s="15">
        <v>8.3333333333333301E-2</v>
      </c>
      <c r="M1526" s="13">
        <v>1.05833333333333</v>
      </c>
      <c r="N1526" s="15">
        <v>0</v>
      </c>
      <c r="O1526" s="5">
        <v>0</v>
      </c>
      <c r="P1526" s="5">
        <v>0</v>
      </c>
      <c r="Q1526" s="5">
        <f t="shared" si="259"/>
        <v>0.05</v>
      </c>
      <c r="R1526" s="5">
        <f t="shared" si="260"/>
        <v>-0.05</v>
      </c>
      <c r="S1526" s="15">
        <f t="shared" si="261"/>
        <v>-1</v>
      </c>
      <c r="T1526">
        <v>0</v>
      </c>
      <c r="U1526" s="5" t="str">
        <f t="shared" si="262"/>
        <v>NA</v>
      </c>
      <c r="V1526" s="15">
        <f t="shared" si="263"/>
        <v>0</v>
      </c>
      <c r="W1526" s="15">
        <f t="shared" si="264"/>
        <v>0</v>
      </c>
      <c r="X1526" s="5">
        <f t="shared" si="265"/>
        <v>0</v>
      </c>
      <c r="Y1526" s="5">
        <f t="shared" si="266"/>
        <v>4.5000000000000005E-2</v>
      </c>
      <c r="Z1526" s="5">
        <f t="shared" si="267"/>
        <v>-5.2500000000000005E-2</v>
      </c>
      <c r="AA1526" s="5">
        <f t="shared" si="268"/>
        <v>4.9999999999999975E-3</v>
      </c>
      <c r="AB1526" s="5">
        <f t="shared" si="269"/>
        <v>2.5000000000000022E-3</v>
      </c>
    </row>
    <row r="1527" spans="1:28" x14ac:dyDescent="0.55000000000000004">
      <c r="A1527" s="3" t="s">
        <v>72</v>
      </c>
      <c r="B1527" s="3" t="s">
        <v>2683</v>
      </c>
      <c r="C1527" t="s">
        <v>47</v>
      </c>
      <c r="D1527" s="3" t="s">
        <v>113</v>
      </c>
      <c r="E1527" s="3" t="s">
        <v>114</v>
      </c>
      <c r="F1527" s="3" t="s">
        <v>77</v>
      </c>
      <c r="G1527" s="5">
        <v>6.25</v>
      </c>
      <c r="H1527">
        <v>1</v>
      </c>
      <c r="I1527" s="5">
        <v>0.1125</v>
      </c>
      <c r="J1527" s="5">
        <v>0.1125</v>
      </c>
      <c r="K1527">
        <v>15</v>
      </c>
      <c r="L1527" s="15">
        <v>6.6666666666666693E-2</v>
      </c>
      <c r="M1527" s="13">
        <v>1.21333333333333</v>
      </c>
      <c r="N1527" s="15">
        <v>0</v>
      </c>
      <c r="O1527" s="5">
        <v>0</v>
      </c>
      <c r="P1527" s="5">
        <v>0</v>
      </c>
      <c r="Q1527" s="5">
        <f t="shared" si="259"/>
        <v>0.1125</v>
      </c>
      <c r="R1527" s="5">
        <f t="shared" si="260"/>
        <v>-0.1125</v>
      </c>
      <c r="S1527" s="15">
        <f t="shared" si="261"/>
        <v>-1</v>
      </c>
      <c r="T1527">
        <v>0</v>
      </c>
      <c r="U1527" s="5" t="str">
        <f t="shared" si="262"/>
        <v>NA</v>
      </c>
      <c r="V1527" s="15">
        <f t="shared" si="263"/>
        <v>0</v>
      </c>
      <c r="W1527" s="15">
        <f t="shared" si="264"/>
        <v>0</v>
      </c>
      <c r="X1527" s="5">
        <f t="shared" si="265"/>
        <v>0</v>
      </c>
      <c r="Y1527" s="5">
        <f t="shared" si="266"/>
        <v>0.10125000000000001</v>
      </c>
      <c r="Z1527" s="5">
        <f t="shared" si="267"/>
        <v>-0.11812500000000001</v>
      </c>
      <c r="AA1527" s="5">
        <f t="shared" si="268"/>
        <v>1.1249999999999996E-2</v>
      </c>
      <c r="AB1527" s="5">
        <f t="shared" si="269"/>
        <v>5.625000000000005E-3</v>
      </c>
    </row>
    <row r="1528" spans="1:28" x14ac:dyDescent="0.55000000000000004">
      <c r="A1528" s="3" t="s">
        <v>72</v>
      </c>
      <c r="B1528" s="3" t="s">
        <v>2685</v>
      </c>
      <c r="C1528" t="s">
        <v>47</v>
      </c>
      <c r="D1528" s="3" t="s">
        <v>32</v>
      </c>
      <c r="E1528" s="3" t="s">
        <v>2686</v>
      </c>
      <c r="F1528" s="3" t="s">
        <v>77</v>
      </c>
      <c r="G1528" s="5">
        <v>6.25</v>
      </c>
      <c r="H1528">
        <v>1</v>
      </c>
      <c r="I1528" s="5">
        <v>0.125</v>
      </c>
      <c r="J1528" s="5">
        <v>0.125</v>
      </c>
      <c r="K1528">
        <v>41</v>
      </c>
      <c r="L1528" s="15">
        <v>2.4390243902439001E-2</v>
      </c>
      <c r="M1528" s="13">
        <v>2.0682926829268302</v>
      </c>
      <c r="N1528" s="15">
        <v>0</v>
      </c>
      <c r="O1528" s="5">
        <v>0</v>
      </c>
      <c r="P1528" s="5">
        <v>0</v>
      </c>
      <c r="Q1528" s="5">
        <f t="shared" si="259"/>
        <v>0.125</v>
      </c>
      <c r="R1528" s="5">
        <f t="shared" si="260"/>
        <v>-0.125</v>
      </c>
      <c r="S1528" s="15">
        <f t="shared" si="261"/>
        <v>-1</v>
      </c>
      <c r="T1528">
        <v>0</v>
      </c>
      <c r="U1528" s="5" t="str">
        <f t="shared" si="262"/>
        <v>NA</v>
      </c>
      <c r="V1528" s="15">
        <f t="shared" si="263"/>
        <v>0</v>
      </c>
      <c r="W1528" s="15">
        <f t="shared" si="264"/>
        <v>0</v>
      </c>
      <c r="X1528" s="5">
        <f t="shared" si="265"/>
        <v>0</v>
      </c>
      <c r="Y1528" s="5">
        <f t="shared" si="266"/>
        <v>0.1125</v>
      </c>
      <c r="Z1528" s="5">
        <f t="shared" si="267"/>
        <v>-0.13125000000000001</v>
      </c>
      <c r="AA1528" s="5">
        <f t="shared" si="268"/>
        <v>1.2499999999999997E-2</v>
      </c>
      <c r="AB1528" s="5">
        <f t="shared" si="269"/>
        <v>6.2500000000000056E-3</v>
      </c>
    </row>
    <row r="1529" spans="1:28" x14ac:dyDescent="0.55000000000000004">
      <c r="A1529" s="3" t="s">
        <v>72</v>
      </c>
      <c r="B1529" s="3" t="s">
        <v>870</v>
      </c>
      <c r="C1529" t="s">
        <v>47</v>
      </c>
      <c r="D1529" s="3" t="s">
        <v>133</v>
      </c>
      <c r="E1529" s="3" t="s">
        <v>2681</v>
      </c>
      <c r="F1529" s="3" t="s">
        <v>77</v>
      </c>
      <c r="G1529" s="5">
        <v>6.25</v>
      </c>
      <c r="H1529">
        <v>1</v>
      </c>
      <c r="I1529" s="5">
        <v>0.17499999999999999</v>
      </c>
      <c r="J1529" s="5">
        <v>0.17499999999999999</v>
      </c>
      <c r="K1529">
        <v>12</v>
      </c>
      <c r="L1529" s="15">
        <v>8.3333333333333301E-2</v>
      </c>
      <c r="M1529" s="13">
        <v>1.5833333333333299</v>
      </c>
      <c r="N1529" s="15">
        <v>0</v>
      </c>
      <c r="O1529" s="5">
        <v>0</v>
      </c>
      <c r="P1529" s="5">
        <v>0</v>
      </c>
      <c r="Q1529" s="5">
        <f t="shared" si="259"/>
        <v>0.17499999999999999</v>
      </c>
      <c r="R1529" s="5">
        <f t="shared" si="260"/>
        <v>-0.17499999999999999</v>
      </c>
      <c r="S1529" s="15">
        <f t="shared" si="261"/>
        <v>-1</v>
      </c>
      <c r="T1529">
        <v>0</v>
      </c>
      <c r="U1529" s="5" t="str">
        <f t="shared" si="262"/>
        <v>NA</v>
      </c>
      <c r="V1529" s="15">
        <f t="shared" si="263"/>
        <v>0</v>
      </c>
      <c r="W1529" s="15">
        <f t="shared" si="264"/>
        <v>0</v>
      </c>
      <c r="X1529" s="5">
        <f t="shared" si="265"/>
        <v>0</v>
      </c>
      <c r="Y1529" s="5">
        <f t="shared" si="266"/>
        <v>0.1575</v>
      </c>
      <c r="Z1529" s="5">
        <f t="shared" si="267"/>
        <v>-0.18375</v>
      </c>
      <c r="AA1529" s="5">
        <f t="shared" si="268"/>
        <v>1.7499999999999988E-2</v>
      </c>
      <c r="AB1529" s="5">
        <f t="shared" si="269"/>
        <v>8.7500000000000078E-3</v>
      </c>
    </row>
    <row r="1530" spans="1:28" x14ac:dyDescent="0.55000000000000004">
      <c r="A1530" s="3" t="s">
        <v>72</v>
      </c>
      <c r="B1530" s="3" t="s">
        <v>2689</v>
      </c>
      <c r="C1530" t="s">
        <v>47</v>
      </c>
      <c r="D1530" s="3" t="s">
        <v>32</v>
      </c>
      <c r="E1530" s="3" t="s">
        <v>2690</v>
      </c>
      <c r="F1530" s="3" t="s">
        <v>77</v>
      </c>
      <c r="G1530" s="5">
        <v>6.25</v>
      </c>
      <c r="H1530">
        <v>1</v>
      </c>
      <c r="I1530" s="5">
        <v>0.2</v>
      </c>
      <c r="J1530" s="5">
        <v>0.2</v>
      </c>
      <c r="K1530">
        <v>883</v>
      </c>
      <c r="L1530" s="15">
        <v>1.1325028312570802E-3</v>
      </c>
      <c r="M1530" s="13">
        <v>3.9917327293318201</v>
      </c>
      <c r="N1530" s="15">
        <v>0</v>
      </c>
      <c r="O1530" s="5">
        <v>0</v>
      </c>
      <c r="P1530" s="5">
        <v>0</v>
      </c>
      <c r="Q1530" s="5">
        <f t="shared" si="259"/>
        <v>0.2</v>
      </c>
      <c r="R1530" s="5">
        <f t="shared" si="260"/>
        <v>-0.2</v>
      </c>
      <c r="S1530" s="15">
        <f t="shared" si="261"/>
        <v>-1</v>
      </c>
      <c r="T1530">
        <v>0</v>
      </c>
      <c r="U1530" s="5" t="str">
        <f t="shared" si="262"/>
        <v>NA</v>
      </c>
      <c r="V1530" s="15">
        <f t="shared" si="263"/>
        <v>0</v>
      </c>
      <c r="W1530" s="15">
        <f t="shared" si="264"/>
        <v>0</v>
      </c>
      <c r="X1530" s="5">
        <f t="shared" si="265"/>
        <v>0</v>
      </c>
      <c r="Y1530" s="5">
        <f t="shared" si="266"/>
        <v>0.18000000000000002</v>
      </c>
      <c r="Z1530" s="5">
        <f t="shared" si="267"/>
        <v>-0.21000000000000002</v>
      </c>
      <c r="AA1530" s="5">
        <f t="shared" si="268"/>
        <v>1.999999999999999E-2</v>
      </c>
      <c r="AB1530" s="5">
        <f t="shared" si="269"/>
        <v>1.0000000000000009E-2</v>
      </c>
    </row>
    <row r="1531" spans="1:28" x14ac:dyDescent="0.55000000000000004">
      <c r="A1531" s="3" t="s">
        <v>72</v>
      </c>
      <c r="B1531" s="3" t="s">
        <v>260</v>
      </c>
      <c r="C1531" t="s">
        <v>47</v>
      </c>
      <c r="D1531" s="3" t="s">
        <v>194</v>
      </c>
      <c r="E1531" s="3" t="s">
        <v>2692</v>
      </c>
      <c r="F1531" s="3" t="s">
        <v>77</v>
      </c>
      <c r="G1531" s="5">
        <v>6.25</v>
      </c>
      <c r="H1531">
        <v>1</v>
      </c>
      <c r="I1531" s="5">
        <v>0.21249999999999999</v>
      </c>
      <c r="J1531" s="5">
        <v>0.21249999999999999</v>
      </c>
      <c r="K1531">
        <v>8</v>
      </c>
      <c r="L1531" s="15">
        <v>0.125</v>
      </c>
      <c r="M1531" s="13">
        <v>1.375</v>
      </c>
      <c r="N1531" s="15">
        <v>0</v>
      </c>
      <c r="O1531" s="5">
        <v>0</v>
      </c>
      <c r="P1531" s="5">
        <v>0</v>
      </c>
      <c r="Q1531" s="5">
        <f t="shared" si="259"/>
        <v>0.21249999999999999</v>
      </c>
      <c r="R1531" s="5">
        <f t="shared" si="260"/>
        <v>-0.21249999999999999</v>
      </c>
      <c r="S1531" s="15">
        <f t="shared" si="261"/>
        <v>-1</v>
      </c>
      <c r="T1531">
        <v>0</v>
      </c>
      <c r="U1531" s="5" t="str">
        <f t="shared" si="262"/>
        <v>NA</v>
      </c>
      <c r="V1531" s="15">
        <f t="shared" si="263"/>
        <v>0</v>
      </c>
      <c r="W1531" s="15">
        <f t="shared" si="264"/>
        <v>0</v>
      </c>
      <c r="X1531" s="5">
        <f t="shared" si="265"/>
        <v>0</v>
      </c>
      <c r="Y1531" s="5">
        <f t="shared" si="266"/>
        <v>0.19125</v>
      </c>
      <c r="Z1531" s="5">
        <f t="shared" si="267"/>
        <v>-0.22312499999999999</v>
      </c>
      <c r="AA1531" s="5">
        <f t="shared" si="268"/>
        <v>2.1249999999999991E-2</v>
      </c>
      <c r="AB1531" s="5">
        <f t="shared" si="269"/>
        <v>1.0624999999999996E-2</v>
      </c>
    </row>
    <row r="1532" spans="1:28" x14ac:dyDescent="0.55000000000000004">
      <c r="A1532" s="3" t="s">
        <v>72</v>
      </c>
      <c r="B1532" s="3" t="s">
        <v>2694</v>
      </c>
      <c r="C1532" t="s">
        <v>47</v>
      </c>
      <c r="D1532" s="3" t="s">
        <v>32</v>
      </c>
      <c r="E1532" s="3" t="s">
        <v>2690</v>
      </c>
      <c r="F1532" s="3" t="s">
        <v>77</v>
      </c>
      <c r="G1532" s="5">
        <v>6.25</v>
      </c>
      <c r="H1532">
        <v>1</v>
      </c>
      <c r="I1532" s="5">
        <v>0.22500000000000001</v>
      </c>
      <c r="J1532" s="5">
        <v>0.22500000000000001</v>
      </c>
      <c r="K1532">
        <v>156</v>
      </c>
      <c r="L1532" s="15">
        <v>6.41025641025641E-3</v>
      </c>
      <c r="M1532" s="13">
        <v>6.1307692307692303</v>
      </c>
      <c r="N1532" s="15">
        <v>0</v>
      </c>
      <c r="O1532" s="5">
        <v>0</v>
      </c>
      <c r="P1532" s="5">
        <v>0</v>
      </c>
      <c r="Q1532" s="5">
        <f t="shared" si="259"/>
        <v>0.22500000000000001</v>
      </c>
      <c r="R1532" s="5">
        <f t="shared" si="260"/>
        <v>-0.22500000000000001</v>
      </c>
      <c r="S1532" s="15">
        <f t="shared" si="261"/>
        <v>-1</v>
      </c>
      <c r="T1532">
        <v>0</v>
      </c>
      <c r="U1532" s="5" t="str">
        <f t="shared" si="262"/>
        <v>NA</v>
      </c>
      <c r="V1532" s="15">
        <f t="shared" si="263"/>
        <v>0</v>
      </c>
      <c r="W1532" s="15">
        <f t="shared" si="264"/>
        <v>0</v>
      </c>
      <c r="X1532" s="5">
        <f t="shared" si="265"/>
        <v>0</v>
      </c>
      <c r="Y1532" s="5">
        <f t="shared" si="266"/>
        <v>0.20250000000000001</v>
      </c>
      <c r="Z1532" s="5">
        <f t="shared" si="267"/>
        <v>-0.23625000000000002</v>
      </c>
      <c r="AA1532" s="5">
        <f t="shared" si="268"/>
        <v>2.2499999999999992E-2</v>
      </c>
      <c r="AB1532" s="5">
        <f t="shared" si="269"/>
        <v>1.125000000000001E-2</v>
      </c>
    </row>
    <row r="1533" spans="1:28" x14ac:dyDescent="0.55000000000000004">
      <c r="A1533" s="3" t="s">
        <v>72</v>
      </c>
      <c r="B1533" s="3" t="s">
        <v>2696</v>
      </c>
      <c r="C1533" t="s">
        <v>47</v>
      </c>
      <c r="D1533" s="3" t="s">
        <v>173</v>
      </c>
      <c r="E1533" s="3" t="s">
        <v>188</v>
      </c>
      <c r="F1533" s="3" t="s">
        <v>77</v>
      </c>
      <c r="G1533" s="5">
        <v>6.25</v>
      </c>
      <c r="H1533">
        <v>2</v>
      </c>
      <c r="I1533" s="5">
        <v>0.23749999999999999</v>
      </c>
      <c r="J1533" s="5">
        <v>0.11874999999999999</v>
      </c>
      <c r="K1533">
        <v>420</v>
      </c>
      <c r="L1533" s="15">
        <v>4.7619047619047597E-3</v>
      </c>
      <c r="M1533" s="13">
        <v>1.53404761904762</v>
      </c>
      <c r="N1533" s="15">
        <v>0</v>
      </c>
      <c r="O1533" s="5">
        <v>0</v>
      </c>
      <c r="P1533" s="5">
        <v>0</v>
      </c>
      <c r="Q1533" s="5">
        <f t="shared" si="259"/>
        <v>0.23749999999999999</v>
      </c>
      <c r="R1533" s="5">
        <f t="shared" si="260"/>
        <v>-0.23749999999999999</v>
      </c>
      <c r="S1533" s="15">
        <f t="shared" si="261"/>
        <v>-1</v>
      </c>
      <c r="T1533">
        <v>0</v>
      </c>
      <c r="U1533" s="5" t="str">
        <f t="shared" si="262"/>
        <v>NA</v>
      </c>
      <c r="V1533" s="15">
        <f t="shared" si="263"/>
        <v>0</v>
      </c>
      <c r="W1533" s="15">
        <f t="shared" si="264"/>
        <v>0</v>
      </c>
      <c r="X1533" s="5">
        <f t="shared" si="265"/>
        <v>0</v>
      </c>
      <c r="Y1533" s="5">
        <f t="shared" si="266"/>
        <v>0.21375</v>
      </c>
      <c r="Z1533" s="5">
        <f t="shared" si="267"/>
        <v>-0.24937499999999999</v>
      </c>
      <c r="AA1533" s="5">
        <f t="shared" si="268"/>
        <v>2.3749999999999993E-2</v>
      </c>
      <c r="AB1533" s="5">
        <f t="shared" si="269"/>
        <v>1.1874999999999997E-2</v>
      </c>
    </row>
    <row r="1534" spans="1:28" x14ac:dyDescent="0.55000000000000004">
      <c r="A1534" s="3" t="s">
        <v>72</v>
      </c>
      <c r="B1534" s="3" t="s">
        <v>2698</v>
      </c>
      <c r="C1534" t="s">
        <v>47</v>
      </c>
      <c r="D1534" s="3" t="s">
        <v>173</v>
      </c>
      <c r="E1534" s="3" t="s">
        <v>2699</v>
      </c>
      <c r="F1534" s="3" t="s">
        <v>77</v>
      </c>
      <c r="G1534" s="5">
        <v>6.25</v>
      </c>
      <c r="H1534">
        <v>1</v>
      </c>
      <c r="I1534" s="5">
        <v>0.25</v>
      </c>
      <c r="J1534" s="5">
        <v>0.25</v>
      </c>
      <c r="K1534">
        <v>198</v>
      </c>
      <c r="L1534" s="15">
        <v>5.0505050505050501E-3</v>
      </c>
      <c r="M1534" s="13">
        <v>1.5010101010101</v>
      </c>
      <c r="N1534" s="15">
        <v>0</v>
      </c>
      <c r="O1534" s="5">
        <v>0</v>
      </c>
      <c r="P1534" s="5">
        <v>0</v>
      </c>
      <c r="Q1534" s="5">
        <f t="shared" si="259"/>
        <v>0.25</v>
      </c>
      <c r="R1534" s="5">
        <f t="shared" si="260"/>
        <v>-0.25</v>
      </c>
      <c r="S1534" s="15">
        <f t="shared" si="261"/>
        <v>-1</v>
      </c>
      <c r="T1534">
        <v>0</v>
      </c>
      <c r="U1534" s="5" t="str">
        <f t="shared" si="262"/>
        <v>NA</v>
      </c>
      <c r="V1534" s="15">
        <f t="shared" si="263"/>
        <v>0</v>
      </c>
      <c r="W1534" s="15">
        <f t="shared" si="264"/>
        <v>0</v>
      </c>
      <c r="X1534" s="5">
        <f t="shared" si="265"/>
        <v>0</v>
      </c>
      <c r="Y1534" s="5">
        <f t="shared" si="266"/>
        <v>0.22500000000000001</v>
      </c>
      <c r="Z1534" s="5">
        <f t="shared" si="267"/>
        <v>-0.26250000000000001</v>
      </c>
      <c r="AA1534" s="5">
        <f t="shared" si="268"/>
        <v>2.4999999999999994E-2</v>
      </c>
      <c r="AB1534" s="5">
        <f t="shared" si="269"/>
        <v>1.2500000000000011E-2</v>
      </c>
    </row>
    <row r="1535" spans="1:28" x14ac:dyDescent="0.55000000000000004">
      <c r="A1535" s="3" t="s">
        <v>72</v>
      </c>
      <c r="B1535" s="3" t="s">
        <v>2701</v>
      </c>
      <c r="C1535" t="s">
        <v>47</v>
      </c>
      <c r="D1535" s="3" t="s">
        <v>173</v>
      </c>
      <c r="E1535" s="3" t="s">
        <v>2699</v>
      </c>
      <c r="F1535" s="3" t="s">
        <v>77</v>
      </c>
      <c r="G1535" s="5">
        <v>6.25</v>
      </c>
      <c r="H1535">
        <v>1</v>
      </c>
      <c r="I1535" s="5">
        <v>0.26250000000000001</v>
      </c>
      <c r="J1535" s="5">
        <v>0.26250000000000001</v>
      </c>
      <c r="K1535">
        <v>17</v>
      </c>
      <c r="L1535" s="15">
        <v>5.8823529411764698E-2</v>
      </c>
      <c r="M1535" s="13">
        <v>1.1176470588235301</v>
      </c>
      <c r="N1535" s="15">
        <v>0</v>
      </c>
      <c r="O1535" s="5">
        <v>0</v>
      </c>
      <c r="P1535" s="5">
        <v>0</v>
      </c>
      <c r="Q1535" s="5">
        <f t="shared" si="259"/>
        <v>0.26250000000000001</v>
      </c>
      <c r="R1535" s="5">
        <f t="shared" si="260"/>
        <v>-0.26250000000000001</v>
      </c>
      <c r="S1535" s="15">
        <f t="shared" si="261"/>
        <v>-1</v>
      </c>
      <c r="T1535">
        <v>0</v>
      </c>
      <c r="U1535" s="5" t="str">
        <f t="shared" si="262"/>
        <v>NA</v>
      </c>
      <c r="V1535" s="15">
        <f t="shared" si="263"/>
        <v>0</v>
      </c>
      <c r="W1535" s="15">
        <f t="shared" si="264"/>
        <v>0</v>
      </c>
      <c r="X1535" s="5">
        <f t="shared" si="265"/>
        <v>0</v>
      </c>
      <c r="Y1535" s="5">
        <f t="shared" si="266"/>
        <v>0.23625000000000002</v>
      </c>
      <c r="Z1535" s="5">
        <f t="shared" si="267"/>
        <v>-0.27562500000000001</v>
      </c>
      <c r="AA1535" s="5">
        <f t="shared" si="268"/>
        <v>2.6249999999999996E-2</v>
      </c>
      <c r="AB1535" s="5">
        <f t="shared" si="269"/>
        <v>1.3124999999999998E-2</v>
      </c>
    </row>
    <row r="1536" spans="1:28" x14ac:dyDescent="0.55000000000000004">
      <c r="A1536" s="3" t="s">
        <v>72</v>
      </c>
      <c r="B1536" s="3" t="s">
        <v>2703</v>
      </c>
      <c r="C1536" t="s">
        <v>47</v>
      </c>
      <c r="D1536" s="3" t="s">
        <v>32</v>
      </c>
      <c r="E1536" s="3" t="s">
        <v>482</v>
      </c>
      <c r="F1536" s="3" t="s">
        <v>77</v>
      </c>
      <c r="G1536" s="5">
        <v>6.25</v>
      </c>
      <c r="H1536">
        <v>1</v>
      </c>
      <c r="I1536" s="5">
        <v>0.32500000000000001</v>
      </c>
      <c r="J1536" s="5">
        <v>0.32500000000000001</v>
      </c>
      <c r="K1536">
        <v>115</v>
      </c>
      <c r="L1536" s="15">
        <v>8.6956521739130401E-3</v>
      </c>
      <c r="M1536" s="13">
        <v>5.3426086956521699</v>
      </c>
      <c r="N1536" s="15">
        <v>0</v>
      </c>
      <c r="O1536" s="5">
        <v>0</v>
      </c>
      <c r="P1536" s="5">
        <v>0</v>
      </c>
      <c r="Q1536" s="5">
        <f t="shared" si="259"/>
        <v>0.32500000000000001</v>
      </c>
      <c r="R1536" s="5">
        <f t="shared" si="260"/>
        <v>-0.32500000000000001</v>
      </c>
      <c r="S1536" s="15">
        <f t="shared" si="261"/>
        <v>-1</v>
      </c>
      <c r="T1536">
        <v>0</v>
      </c>
      <c r="U1536" s="5" t="str">
        <f t="shared" si="262"/>
        <v>NA</v>
      </c>
      <c r="V1536" s="15">
        <f t="shared" si="263"/>
        <v>0</v>
      </c>
      <c r="W1536" s="15">
        <f t="shared" si="264"/>
        <v>0</v>
      </c>
      <c r="X1536" s="5">
        <f t="shared" si="265"/>
        <v>0</v>
      </c>
      <c r="Y1536" s="5">
        <f t="shared" si="266"/>
        <v>0.29250000000000004</v>
      </c>
      <c r="Z1536" s="5">
        <f t="shared" si="267"/>
        <v>-0.34125000000000005</v>
      </c>
      <c r="AA1536" s="5">
        <f t="shared" si="268"/>
        <v>3.2499999999999973E-2</v>
      </c>
      <c r="AB1536" s="5">
        <f t="shared" si="269"/>
        <v>1.6250000000000042E-2</v>
      </c>
    </row>
    <row r="1537" spans="1:28" x14ac:dyDescent="0.55000000000000004">
      <c r="A1537" s="3" t="s">
        <v>72</v>
      </c>
      <c r="B1537" s="3" t="s">
        <v>2705</v>
      </c>
      <c r="C1537" t="s">
        <v>47</v>
      </c>
      <c r="D1537" s="3" t="s">
        <v>262</v>
      </c>
      <c r="E1537" s="3" t="s">
        <v>2706</v>
      </c>
      <c r="F1537" s="3" t="s">
        <v>77</v>
      </c>
      <c r="G1537" s="5">
        <v>6.25</v>
      </c>
      <c r="H1537">
        <v>1</v>
      </c>
      <c r="I1537" s="5">
        <v>0.32500000000000001</v>
      </c>
      <c r="J1537" s="5">
        <v>0.32500000000000001</v>
      </c>
      <c r="K1537">
        <v>786</v>
      </c>
      <c r="L1537" s="15">
        <v>1.2722646310432601E-3</v>
      </c>
      <c r="M1537" s="13">
        <v>1.0575063613231599</v>
      </c>
      <c r="N1537" s="15">
        <v>0</v>
      </c>
      <c r="O1537" s="5">
        <v>0</v>
      </c>
      <c r="P1537" s="5">
        <v>0</v>
      </c>
      <c r="Q1537" s="5">
        <f t="shared" si="259"/>
        <v>0.32500000000000001</v>
      </c>
      <c r="R1537" s="5">
        <f t="shared" si="260"/>
        <v>-0.32500000000000001</v>
      </c>
      <c r="S1537" s="15">
        <f t="shared" si="261"/>
        <v>-1</v>
      </c>
      <c r="T1537">
        <v>0</v>
      </c>
      <c r="U1537" s="5" t="str">
        <f t="shared" si="262"/>
        <v>NA</v>
      </c>
      <c r="V1537" s="15">
        <f t="shared" si="263"/>
        <v>0</v>
      </c>
      <c r="W1537" s="15">
        <f t="shared" si="264"/>
        <v>0</v>
      </c>
      <c r="X1537" s="5">
        <f t="shared" si="265"/>
        <v>0</v>
      </c>
      <c r="Y1537" s="5">
        <f t="shared" si="266"/>
        <v>0.29250000000000004</v>
      </c>
      <c r="Z1537" s="5">
        <f t="shared" si="267"/>
        <v>-0.34125000000000005</v>
      </c>
      <c r="AA1537" s="5">
        <f t="shared" si="268"/>
        <v>3.2499999999999973E-2</v>
      </c>
      <c r="AB1537" s="5">
        <f t="shared" si="269"/>
        <v>1.6250000000000042E-2</v>
      </c>
    </row>
    <row r="1538" spans="1:28" x14ac:dyDescent="0.55000000000000004">
      <c r="A1538" s="3" t="s">
        <v>72</v>
      </c>
      <c r="B1538" s="3" t="s">
        <v>2708</v>
      </c>
      <c r="C1538" t="s">
        <v>47</v>
      </c>
      <c r="D1538" s="3" t="s">
        <v>125</v>
      </c>
      <c r="E1538" s="3" t="s">
        <v>2709</v>
      </c>
      <c r="F1538" s="3" t="s">
        <v>77</v>
      </c>
      <c r="G1538" s="5">
        <v>6.25</v>
      </c>
      <c r="H1538">
        <v>1</v>
      </c>
      <c r="I1538" s="5">
        <v>0.41249999999999998</v>
      </c>
      <c r="J1538" s="5">
        <v>0.41249999999999998</v>
      </c>
      <c r="K1538">
        <v>1</v>
      </c>
      <c r="L1538" s="15">
        <v>1</v>
      </c>
      <c r="M1538" s="13">
        <v>1</v>
      </c>
      <c r="N1538" s="15">
        <v>0</v>
      </c>
      <c r="O1538" s="5">
        <v>0</v>
      </c>
      <c r="P1538" s="5">
        <v>0</v>
      </c>
      <c r="Q1538" s="5">
        <f t="shared" ref="Q1538:Q1601" si="270">I1538</f>
        <v>0.41249999999999998</v>
      </c>
      <c r="R1538" s="5">
        <f t="shared" ref="R1538:R1601" si="271">P1538-Q1538</f>
        <v>-0.41249999999999998</v>
      </c>
      <c r="S1538" s="15">
        <f t="shared" ref="S1538:S1601" si="272">IF(Q1538=0,0,(P1538-Q1538)/Q1538)</f>
        <v>-1</v>
      </c>
      <c r="T1538">
        <v>0</v>
      </c>
      <c r="U1538" s="5" t="str">
        <f t="shared" ref="U1538:U1601" si="273">IF(T1538=0,"NA",P1538/T1538)</f>
        <v>NA</v>
      </c>
      <c r="V1538" s="15">
        <f t="shared" si="263"/>
        <v>0</v>
      </c>
      <c r="W1538" s="15">
        <f t="shared" si="264"/>
        <v>0</v>
      </c>
      <c r="X1538" s="5">
        <f t="shared" si="265"/>
        <v>0</v>
      </c>
      <c r="Y1538" s="5">
        <f t="shared" si="266"/>
        <v>0.37124999999999997</v>
      </c>
      <c r="Z1538" s="5">
        <f t="shared" si="267"/>
        <v>-0.43312499999999998</v>
      </c>
      <c r="AA1538" s="5">
        <f t="shared" si="268"/>
        <v>4.1250000000000009E-2</v>
      </c>
      <c r="AB1538" s="5">
        <f t="shared" si="269"/>
        <v>2.0625000000000004E-2</v>
      </c>
    </row>
    <row r="1539" spans="1:28" x14ac:dyDescent="0.55000000000000004">
      <c r="A1539" s="3" t="s">
        <v>72</v>
      </c>
      <c r="B1539" s="3" t="s">
        <v>2711</v>
      </c>
      <c r="C1539" t="s">
        <v>47</v>
      </c>
      <c r="D1539" s="3" t="s">
        <v>173</v>
      </c>
      <c r="E1539" s="3" t="s">
        <v>2699</v>
      </c>
      <c r="F1539" s="3" t="s">
        <v>77</v>
      </c>
      <c r="G1539" s="5">
        <v>6.25</v>
      </c>
      <c r="H1539">
        <v>1</v>
      </c>
      <c r="I1539" s="5">
        <v>0.4375</v>
      </c>
      <c r="J1539" s="5">
        <v>0.4375</v>
      </c>
      <c r="K1539">
        <v>37</v>
      </c>
      <c r="L1539" s="15">
        <v>2.7027027027027001E-2</v>
      </c>
      <c r="M1539" s="13">
        <v>2.4081081081081099</v>
      </c>
      <c r="N1539" s="15">
        <v>0</v>
      </c>
      <c r="O1539" s="5">
        <v>0</v>
      </c>
      <c r="P1539" s="5">
        <v>0</v>
      </c>
      <c r="Q1539" s="5">
        <f t="shared" si="270"/>
        <v>0.4375</v>
      </c>
      <c r="R1539" s="5">
        <f t="shared" si="271"/>
        <v>-0.4375</v>
      </c>
      <c r="S1539" s="15">
        <f t="shared" si="272"/>
        <v>-1</v>
      </c>
      <c r="T1539">
        <v>0</v>
      </c>
      <c r="U1539" s="5" t="str">
        <f t="shared" si="273"/>
        <v>NA</v>
      </c>
      <c r="V1539" s="15">
        <f t="shared" ref="V1539:V1602" si="274">(L1539*N1539)</f>
        <v>0</v>
      </c>
      <c r="W1539" s="15">
        <f t="shared" ref="W1539:W1602" si="275">IF(P1539=0,0,R1539/P1539)</f>
        <v>0</v>
      </c>
      <c r="X1539" s="5">
        <f t="shared" ref="X1539:X1602" si="276">IF(T1539=0,0,Q1539/T1539)</f>
        <v>0</v>
      </c>
      <c r="Y1539" s="5">
        <f t="shared" ref="Y1539:Y1602" si="277">Q1539*0.9</f>
        <v>0.39374999999999999</v>
      </c>
      <c r="Z1539" s="5">
        <f t="shared" ref="Z1539:Z1602" si="278">R1539*1.05</f>
        <v>-0.45937500000000003</v>
      </c>
      <c r="AA1539" s="5">
        <f t="shared" ref="AA1539:AA1602" si="279">Q1539-Y1539</f>
        <v>4.3750000000000011E-2</v>
      </c>
      <c r="AB1539" s="5">
        <f t="shared" ref="AB1539:AB1602" si="280">R1539-Z1539</f>
        <v>2.1875000000000033E-2</v>
      </c>
    </row>
    <row r="1540" spans="1:28" x14ac:dyDescent="0.55000000000000004">
      <c r="A1540" s="3" t="s">
        <v>72</v>
      </c>
      <c r="B1540" s="3" t="s">
        <v>2713</v>
      </c>
      <c r="C1540" t="s">
        <v>47</v>
      </c>
      <c r="D1540" s="3" t="s">
        <v>32</v>
      </c>
      <c r="E1540" s="3" t="s">
        <v>2714</v>
      </c>
      <c r="F1540" s="3" t="s">
        <v>77</v>
      </c>
      <c r="G1540" s="5">
        <v>6.25</v>
      </c>
      <c r="H1540">
        <v>1</v>
      </c>
      <c r="I1540" s="5">
        <v>0.4375</v>
      </c>
      <c r="J1540" s="5">
        <v>0.4375</v>
      </c>
      <c r="K1540">
        <v>123</v>
      </c>
      <c r="L1540" s="15">
        <v>8.1300813008130107E-3</v>
      </c>
      <c r="M1540" s="13">
        <v>3.8317073170731701</v>
      </c>
      <c r="N1540" s="15">
        <v>0</v>
      </c>
      <c r="O1540" s="5">
        <v>0</v>
      </c>
      <c r="P1540" s="5">
        <v>0</v>
      </c>
      <c r="Q1540" s="5">
        <f t="shared" si="270"/>
        <v>0.4375</v>
      </c>
      <c r="R1540" s="5">
        <f t="shared" si="271"/>
        <v>-0.4375</v>
      </c>
      <c r="S1540" s="15">
        <f t="shared" si="272"/>
        <v>-1</v>
      </c>
      <c r="T1540">
        <v>0</v>
      </c>
      <c r="U1540" s="5" t="str">
        <f t="shared" si="273"/>
        <v>NA</v>
      </c>
      <c r="V1540" s="15">
        <f t="shared" si="274"/>
        <v>0</v>
      </c>
      <c r="W1540" s="15">
        <f t="shared" si="275"/>
        <v>0</v>
      </c>
      <c r="X1540" s="5">
        <f t="shared" si="276"/>
        <v>0</v>
      </c>
      <c r="Y1540" s="5">
        <f t="shared" si="277"/>
        <v>0.39374999999999999</v>
      </c>
      <c r="Z1540" s="5">
        <f t="shared" si="278"/>
        <v>-0.45937500000000003</v>
      </c>
      <c r="AA1540" s="5">
        <f t="shared" si="279"/>
        <v>4.3750000000000011E-2</v>
      </c>
      <c r="AB1540" s="5">
        <f t="shared" si="280"/>
        <v>2.1875000000000033E-2</v>
      </c>
    </row>
    <row r="1541" spans="1:28" x14ac:dyDescent="0.55000000000000004">
      <c r="A1541" s="3" t="s">
        <v>72</v>
      </c>
      <c r="B1541" s="3" t="s">
        <v>842</v>
      </c>
      <c r="C1541" t="s">
        <v>47</v>
      </c>
      <c r="D1541" s="3" t="s">
        <v>113</v>
      </c>
      <c r="E1541" s="3" t="s">
        <v>114</v>
      </c>
      <c r="F1541" s="3" t="s">
        <v>77</v>
      </c>
      <c r="G1541" s="5">
        <v>6.25</v>
      </c>
      <c r="H1541">
        <v>1</v>
      </c>
      <c r="I1541" s="5">
        <v>0.46250000000000002</v>
      </c>
      <c r="J1541" s="5">
        <v>0.46250000000000002</v>
      </c>
      <c r="K1541">
        <v>11</v>
      </c>
      <c r="L1541" s="15">
        <v>9.0909090909090898E-2</v>
      </c>
      <c r="M1541" s="13">
        <v>1</v>
      </c>
      <c r="N1541" s="15">
        <v>0</v>
      </c>
      <c r="O1541" s="5">
        <v>0</v>
      </c>
      <c r="P1541" s="5">
        <v>0</v>
      </c>
      <c r="Q1541" s="5">
        <f t="shared" si="270"/>
        <v>0.46250000000000002</v>
      </c>
      <c r="R1541" s="5">
        <f t="shared" si="271"/>
        <v>-0.46250000000000002</v>
      </c>
      <c r="S1541" s="15">
        <f t="shared" si="272"/>
        <v>-1</v>
      </c>
      <c r="T1541">
        <v>0</v>
      </c>
      <c r="U1541" s="5" t="str">
        <f t="shared" si="273"/>
        <v>NA</v>
      </c>
      <c r="V1541" s="15">
        <f t="shared" si="274"/>
        <v>0</v>
      </c>
      <c r="W1541" s="15">
        <f t="shared" si="275"/>
        <v>0</v>
      </c>
      <c r="X1541" s="5">
        <f t="shared" si="276"/>
        <v>0</v>
      </c>
      <c r="Y1541" s="5">
        <f t="shared" si="277"/>
        <v>0.41625000000000001</v>
      </c>
      <c r="Z1541" s="5">
        <f t="shared" si="278"/>
        <v>-0.48562500000000003</v>
      </c>
      <c r="AA1541" s="5">
        <f t="shared" si="279"/>
        <v>4.6250000000000013E-2</v>
      </c>
      <c r="AB1541" s="5">
        <f t="shared" si="280"/>
        <v>2.3125000000000007E-2</v>
      </c>
    </row>
    <row r="1542" spans="1:28" x14ac:dyDescent="0.55000000000000004">
      <c r="A1542" s="3" t="s">
        <v>72</v>
      </c>
      <c r="B1542" s="3" t="s">
        <v>2717</v>
      </c>
      <c r="C1542" t="s">
        <v>47</v>
      </c>
      <c r="D1542" s="3" t="s">
        <v>173</v>
      </c>
      <c r="E1542" s="3" t="s">
        <v>2718</v>
      </c>
      <c r="F1542" s="3" t="s">
        <v>77</v>
      </c>
      <c r="G1542" s="5">
        <v>6.25</v>
      </c>
      <c r="H1542">
        <v>1</v>
      </c>
      <c r="I1542" s="5">
        <v>0.47499999999999998</v>
      </c>
      <c r="J1542" s="5">
        <v>0.47499999999999998</v>
      </c>
      <c r="K1542">
        <v>56</v>
      </c>
      <c r="L1542" s="15">
        <v>1.7857142857142901E-2</v>
      </c>
      <c r="M1542" s="13">
        <v>2.3232142857142901</v>
      </c>
      <c r="N1542" s="15">
        <v>0</v>
      </c>
      <c r="O1542" s="5">
        <v>0</v>
      </c>
      <c r="P1542" s="5">
        <v>0</v>
      </c>
      <c r="Q1542" s="5">
        <f t="shared" si="270"/>
        <v>0.47499999999999998</v>
      </c>
      <c r="R1542" s="5">
        <f t="shared" si="271"/>
        <v>-0.47499999999999998</v>
      </c>
      <c r="S1542" s="15">
        <f t="shared" si="272"/>
        <v>-1</v>
      </c>
      <c r="T1542">
        <v>0</v>
      </c>
      <c r="U1542" s="5" t="str">
        <f t="shared" si="273"/>
        <v>NA</v>
      </c>
      <c r="V1542" s="15">
        <f t="shared" si="274"/>
        <v>0</v>
      </c>
      <c r="W1542" s="15">
        <f t="shared" si="275"/>
        <v>0</v>
      </c>
      <c r="X1542" s="5">
        <f t="shared" si="276"/>
        <v>0</v>
      </c>
      <c r="Y1542" s="5">
        <f t="shared" si="277"/>
        <v>0.42749999999999999</v>
      </c>
      <c r="Z1542" s="5">
        <f t="shared" si="278"/>
        <v>-0.49874999999999997</v>
      </c>
      <c r="AA1542" s="5">
        <f t="shared" si="279"/>
        <v>4.7499999999999987E-2</v>
      </c>
      <c r="AB1542" s="5">
        <f t="shared" si="280"/>
        <v>2.3749999999999993E-2</v>
      </c>
    </row>
    <row r="1543" spans="1:28" x14ac:dyDescent="0.55000000000000004">
      <c r="A1543" s="3" t="s">
        <v>72</v>
      </c>
      <c r="B1543" s="3" t="s">
        <v>2720</v>
      </c>
      <c r="C1543" t="s">
        <v>47</v>
      </c>
      <c r="D1543" s="3" t="s">
        <v>173</v>
      </c>
      <c r="E1543" s="3" t="s">
        <v>2721</v>
      </c>
      <c r="F1543" s="3" t="s">
        <v>77</v>
      </c>
      <c r="G1543" s="5">
        <v>6.25</v>
      </c>
      <c r="H1543">
        <v>1</v>
      </c>
      <c r="I1543" s="5">
        <v>0.47499999999999998</v>
      </c>
      <c r="J1543" s="5">
        <v>0.47499999999999998</v>
      </c>
      <c r="K1543">
        <v>8</v>
      </c>
      <c r="L1543" s="15">
        <v>0.125</v>
      </c>
      <c r="M1543" s="13">
        <v>1</v>
      </c>
      <c r="N1543" s="15">
        <v>0</v>
      </c>
      <c r="O1543" s="5">
        <v>0</v>
      </c>
      <c r="P1543" s="5">
        <v>0</v>
      </c>
      <c r="Q1543" s="5">
        <f t="shared" si="270"/>
        <v>0.47499999999999998</v>
      </c>
      <c r="R1543" s="5">
        <f t="shared" si="271"/>
        <v>-0.47499999999999998</v>
      </c>
      <c r="S1543" s="15">
        <f t="shared" si="272"/>
        <v>-1</v>
      </c>
      <c r="T1543">
        <v>0</v>
      </c>
      <c r="U1543" s="5" t="str">
        <f t="shared" si="273"/>
        <v>NA</v>
      </c>
      <c r="V1543" s="15">
        <f t="shared" si="274"/>
        <v>0</v>
      </c>
      <c r="W1543" s="15">
        <f t="shared" si="275"/>
        <v>0</v>
      </c>
      <c r="X1543" s="5">
        <f t="shared" si="276"/>
        <v>0</v>
      </c>
      <c r="Y1543" s="5">
        <f t="shared" si="277"/>
        <v>0.42749999999999999</v>
      </c>
      <c r="Z1543" s="5">
        <f t="shared" si="278"/>
        <v>-0.49874999999999997</v>
      </c>
      <c r="AA1543" s="5">
        <f t="shared" si="279"/>
        <v>4.7499999999999987E-2</v>
      </c>
      <c r="AB1543" s="5">
        <f t="shared" si="280"/>
        <v>2.3749999999999993E-2</v>
      </c>
    </row>
    <row r="1544" spans="1:28" x14ac:dyDescent="0.55000000000000004">
      <c r="A1544" s="3" t="s">
        <v>72</v>
      </c>
      <c r="B1544" s="3" t="s">
        <v>266</v>
      </c>
      <c r="C1544" t="s">
        <v>47</v>
      </c>
      <c r="D1544" s="3" t="s">
        <v>262</v>
      </c>
      <c r="E1544" s="3" t="s">
        <v>2723</v>
      </c>
      <c r="F1544" s="3" t="s">
        <v>77</v>
      </c>
      <c r="G1544" s="5">
        <v>6.25</v>
      </c>
      <c r="H1544">
        <v>1</v>
      </c>
      <c r="I1544" s="5">
        <v>0.48749999999999999</v>
      </c>
      <c r="J1544" s="5">
        <v>0.48749999999999999</v>
      </c>
      <c r="K1544">
        <v>1</v>
      </c>
      <c r="L1544" s="15">
        <v>1</v>
      </c>
      <c r="M1544" s="13">
        <v>2</v>
      </c>
      <c r="N1544" s="15">
        <v>0</v>
      </c>
      <c r="O1544" s="5">
        <v>0</v>
      </c>
      <c r="P1544" s="5">
        <v>0</v>
      </c>
      <c r="Q1544" s="5">
        <f t="shared" si="270"/>
        <v>0.48749999999999999</v>
      </c>
      <c r="R1544" s="5">
        <f t="shared" si="271"/>
        <v>-0.48749999999999999</v>
      </c>
      <c r="S1544" s="15">
        <f t="shared" si="272"/>
        <v>-1</v>
      </c>
      <c r="T1544">
        <v>0</v>
      </c>
      <c r="U1544" s="5" t="str">
        <f t="shared" si="273"/>
        <v>NA</v>
      </c>
      <c r="V1544" s="15">
        <f t="shared" si="274"/>
        <v>0</v>
      </c>
      <c r="W1544" s="15">
        <f t="shared" si="275"/>
        <v>0</v>
      </c>
      <c r="X1544" s="5">
        <f t="shared" si="276"/>
        <v>0</v>
      </c>
      <c r="Y1544" s="5">
        <f t="shared" si="277"/>
        <v>0.43874999999999997</v>
      </c>
      <c r="Z1544" s="5">
        <f t="shared" si="278"/>
        <v>-0.51187499999999997</v>
      </c>
      <c r="AA1544" s="5">
        <f t="shared" si="279"/>
        <v>4.8750000000000016E-2</v>
      </c>
      <c r="AB1544" s="5">
        <f t="shared" si="280"/>
        <v>2.437499999999998E-2</v>
      </c>
    </row>
    <row r="1545" spans="1:28" x14ac:dyDescent="0.55000000000000004">
      <c r="A1545" s="3" t="s">
        <v>72</v>
      </c>
      <c r="B1545" s="3" t="s">
        <v>2725</v>
      </c>
      <c r="C1545" t="s">
        <v>47</v>
      </c>
      <c r="D1545" s="3" t="s">
        <v>32</v>
      </c>
      <c r="E1545" s="3" t="s">
        <v>2690</v>
      </c>
      <c r="F1545" s="3" t="s">
        <v>77</v>
      </c>
      <c r="G1545" s="5">
        <v>6.25</v>
      </c>
      <c r="H1545">
        <v>2</v>
      </c>
      <c r="I1545" s="5">
        <v>0.5</v>
      </c>
      <c r="J1545" s="5">
        <v>0.25</v>
      </c>
      <c r="K1545">
        <v>1102</v>
      </c>
      <c r="L1545" s="15">
        <v>1.81488203266788E-3</v>
      </c>
      <c r="M1545" s="13">
        <v>3.1228675136116202</v>
      </c>
      <c r="N1545" s="15">
        <v>0</v>
      </c>
      <c r="O1545" s="5">
        <v>0</v>
      </c>
      <c r="P1545" s="5">
        <v>0</v>
      </c>
      <c r="Q1545" s="5">
        <f t="shared" si="270"/>
        <v>0.5</v>
      </c>
      <c r="R1545" s="5">
        <f t="shared" si="271"/>
        <v>-0.5</v>
      </c>
      <c r="S1545" s="15">
        <f t="shared" si="272"/>
        <v>-1</v>
      </c>
      <c r="T1545">
        <v>0</v>
      </c>
      <c r="U1545" s="5" t="str">
        <f t="shared" si="273"/>
        <v>NA</v>
      </c>
      <c r="V1545" s="15">
        <f t="shared" si="274"/>
        <v>0</v>
      </c>
      <c r="W1545" s="15">
        <f t="shared" si="275"/>
        <v>0</v>
      </c>
      <c r="X1545" s="5">
        <f t="shared" si="276"/>
        <v>0</v>
      </c>
      <c r="Y1545" s="5">
        <f t="shared" si="277"/>
        <v>0.45</v>
      </c>
      <c r="Z1545" s="5">
        <f t="shared" si="278"/>
        <v>-0.52500000000000002</v>
      </c>
      <c r="AA1545" s="5">
        <f t="shared" si="279"/>
        <v>4.9999999999999989E-2</v>
      </c>
      <c r="AB1545" s="5">
        <f t="shared" si="280"/>
        <v>2.5000000000000022E-2</v>
      </c>
    </row>
    <row r="1546" spans="1:28" x14ac:dyDescent="0.55000000000000004">
      <c r="A1546" s="3" t="s">
        <v>72</v>
      </c>
      <c r="B1546" s="3" t="s">
        <v>128</v>
      </c>
      <c r="C1546" t="s">
        <v>47</v>
      </c>
      <c r="D1546" s="3" t="s">
        <v>113</v>
      </c>
      <c r="E1546" s="3" t="s">
        <v>114</v>
      </c>
      <c r="F1546" s="3" t="s">
        <v>77</v>
      </c>
      <c r="G1546" s="5">
        <v>6.25</v>
      </c>
      <c r="H1546">
        <v>1</v>
      </c>
      <c r="I1546" s="5">
        <v>0.51249999999999996</v>
      </c>
      <c r="J1546" s="5">
        <v>0.51249999999999996</v>
      </c>
      <c r="K1546">
        <v>6</v>
      </c>
      <c r="L1546" s="15">
        <v>0.16666666666666699</v>
      </c>
      <c r="M1546" s="13">
        <v>1.8333333333333299</v>
      </c>
      <c r="N1546" s="15">
        <v>0</v>
      </c>
      <c r="O1546" s="5">
        <v>0</v>
      </c>
      <c r="P1546" s="5">
        <v>0</v>
      </c>
      <c r="Q1546" s="5">
        <f t="shared" si="270"/>
        <v>0.51249999999999996</v>
      </c>
      <c r="R1546" s="5">
        <f t="shared" si="271"/>
        <v>-0.51249999999999996</v>
      </c>
      <c r="S1546" s="15">
        <f t="shared" si="272"/>
        <v>-1</v>
      </c>
      <c r="T1546">
        <v>0</v>
      </c>
      <c r="U1546" s="5" t="str">
        <f t="shared" si="273"/>
        <v>NA</v>
      </c>
      <c r="V1546" s="15">
        <f t="shared" si="274"/>
        <v>0</v>
      </c>
      <c r="W1546" s="15">
        <f t="shared" si="275"/>
        <v>0</v>
      </c>
      <c r="X1546" s="5">
        <f t="shared" si="276"/>
        <v>0</v>
      </c>
      <c r="Y1546" s="5">
        <f t="shared" si="277"/>
        <v>0.46124999999999999</v>
      </c>
      <c r="Z1546" s="5">
        <f t="shared" si="278"/>
        <v>-0.53812499999999996</v>
      </c>
      <c r="AA1546" s="5">
        <f t="shared" si="279"/>
        <v>5.1249999999999962E-2</v>
      </c>
      <c r="AB1546" s="5">
        <f t="shared" si="280"/>
        <v>2.5625000000000009E-2</v>
      </c>
    </row>
    <row r="1547" spans="1:28" x14ac:dyDescent="0.55000000000000004">
      <c r="A1547" s="3" t="s">
        <v>72</v>
      </c>
      <c r="B1547" s="3" t="s">
        <v>744</v>
      </c>
      <c r="C1547" t="s">
        <v>47</v>
      </c>
      <c r="D1547" s="3" t="s">
        <v>125</v>
      </c>
      <c r="E1547" s="3" t="s">
        <v>2728</v>
      </c>
      <c r="F1547" s="3" t="s">
        <v>77</v>
      </c>
      <c r="G1547" s="5">
        <v>6.25</v>
      </c>
      <c r="H1547">
        <v>1</v>
      </c>
      <c r="I1547" s="5">
        <v>0.53749999999999998</v>
      </c>
      <c r="J1547" s="5">
        <v>0.53749999999999998</v>
      </c>
      <c r="K1547">
        <v>17</v>
      </c>
      <c r="L1547" s="15">
        <v>5.8823529411764698E-2</v>
      </c>
      <c r="M1547" s="13">
        <v>1</v>
      </c>
      <c r="N1547" s="15">
        <v>0</v>
      </c>
      <c r="O1547" s="5">
        <v>0</v>
      </c>
      <c r="P1547" s="5">
        <v>0</v>
      </c>
      <c r="Q1547" s="5">
        <f t="shared" si="270"/>
        <v>0.53749999999999998</v>
      </c>
      <c r="R1547" s="5">
        <f t="shared" si="271"/>
        <v>-0.53749999999999998</v>
      </c>
      <c r="S1547" s="15">
        <f t="shared" si="272"/>
        <v>-1</v>
      </c>
      <c r="T1547">
        <v>0</v>
      </c>
      <c r="U1547" s="5" t="str">
        <f t="shared" si="273"/>
        <v>NA</v>
      </c>
      <c r="V1547" s="15">
        <f t="shared" si="274"/>
        <v>0</v>
      </c>
      <c r="W1547" s="15">
        <f t="shared" si="275"/>
        <v>0</v>
      </c>
      <c r="X1547" s="5">
        <f t="shared" si="276"/>
        <v>0</v>
      </c>
      <c r="Y1547" s="5">
        <f t="shared" si="277"/>
        <v>0.48375000000000001</v>
      </c>
      <c r="Z1547" s="5">
        <f t="shared" si="278"/>
        <v>-0.56437499999999996</v>
      </c>
      <c r="AA1547" s="5">
        <f t="shared" si="279"/>
        <v>5.3749999999999964E-2</v>
      </c>
      <c r="AB1547" s="5">
        <f t="shared" si="280"/>
        <v>2.6874999999999982E-2</v>
      </c>
    </row>
    <row r="1548" spans="1:28" x14ac:dyDescent="0.55000000000000004">
      <c r="A1548" s="3" t="s">
        <v>72</v>
      </c>
      <c r="B1548" s="3" t="s">
        <v>2730</v>
      </c>
      <c r="C1548" t="s">
        <v>47</v>
      </c>
      <c r="D1548" s="3" t="s">
        <v>32</v>
      </c>
      <c r="E1548" s="3" t="s">
        <v>2731</v>
      </c>
      <c r="F1548" s="3" t="s">
        <v>77</v>
      </c>
      <c r="G1548" s="5">
        <v>6.25</v>
      </c>
      <c r="H1548">
        <v>1</v>
      </c>
      <c r="I1548" s="5">
        <v>0.55000000000000004</v>
      </c>
      <c r="J1548" s="5">
        <v>0.55000000000000004</v>
      </c>
      <c r="K1548">
        <v>4</v>
      </c>
      <c r="L1548" s="15">
        <v>0.25</v>
      </c>
      <c r="M1548" s="13">
        <v>2.5</v>
      </c>
      <c r="N1548" s="15">
        <v>0</v>
      </c>
      <c r="O1548" s="5">
        <v>0</v>
      </c>
      <c r="P1548" s="5">
        <v>0</v>
      </c>
      <c r="Q1548" s="5">
        <f t="shared" si="270"/>
        <v>0.55000000000000004</v>
      </c>
      <c r="R1548" s="5">
        <f t="shared" si="271"/>
        <v>-0.55000000000000004</v>
      </c>
      <c r="S1548" s="15">
        <f t="shared" si="272"/>
        <v>-1</v>
      </c>
      <c r="T1548">
        <v>0</v>
      </c>
      <c r="U1548" s="5" t="str">
        <f t="shared" si="273"/>
        <v>NA</v>
      </c>
      <c r="V1548" s="15">
        <f t="shared" si="274"/>
        <v>0</v>
      </c>
      <c r="W1548" s="15">
        <f t="shared" si="275"/>
        <v>0</v>
      </c>
      <c r="X1548" s="5">
        <f t="shared" si="276"/>
        <v>0</v>
      </c>
      <c r="Y1548" s="5">
        <f t="shared" si="277"/>
        <v>0.49500000000000005</v>
      </c>
      <c r="Z1548" s="5">
        <f t="shared" si="278"/>
        <v>-0.57750000000000012</v>
      </c>
      <c r="AA1548" s="5">
        <f t="shared" si="279"/>
        <v>5.4999999999999993E-2</v>
      </c>
      <c r="AB1548" s="5">
        <f t="shared" si="280"/>
        <v>2.750000000000008E-2</v>
      </c>
    </row>
    <row r="1549" spans="1:28" x14ac:dyDescent="0.55000000000000004">
      <c r="A1549" s="3" t="s">
        <v>72</v>
      </c>
      <c r="B1549" s="3" t="s">
        <v>423</v>
      </c>
      <c r="C1549" t="s">
        <v>47</v>
      </c>
      <c r="D1549" s="3" t="s">
        <v>125</v>
      </c>
      <c r="E1549" s="3" t="s">
        <v>2728</v>
      </c>
      <c r="F1549" s="3" t="s">
        <v>77</v>
      </c>
      <c r="G1549" s="5">
        <v>6.25</v>
      </c>
      <c r="H1549">
        <v>1</v>
      </c>
      <c r="I1549" s="5">
        <v>0.55000000000000004</v>
      </c>
      <c r="J1549" s="5">
        <v>0.55000000000000004</v>
      </c>
      <c r="K1549">
        <v>6</v>
      </c>
      <c r="L1549" s="15">
        <v>0.16666666666666699</v>
      </c>
      <c r="M1549" s="13">
        <v>3.3333333333333299</v>
      </c>
      <c r="N1549" s="15">
        <v>0</v>
      </c>
      <c r="O1549" s="5">
        <v>0</v>
      </c>
      <c r="P1549" s="5">
        <v>0</v>
      </c>
      <c r="Q1549" s="5">
        <f t="shared" si="270"/>
        <v>0.55000000000000004</v>
      </c>
      <c r="R1549" s="5">
        <f t="shared" si="271"/>
        <v>-0.55000000000000004</v>
      </c>
      <c r="S1549" s="15">
        <f t="shared" si="272"/>
        <v>-1</v>
      </c>
      <c r="T1549">
        <v>0</v>
      </c>
      <c r="U1549" s="5" t="str">
        <f t="shared" si="273"/>
        <v>NA</v>
      </c>
      <c r="V1549" s="15">
        <f t="shared" si="274"/>
        <v>0</v>
      </c>
      <c r="W1549" s="15">
        <f t="shared" si="275"/>
        <v>0</v>
      </c>
      <c r="X1549" s="5">
        <f t="shared" si="276"/>
        <v>0</v>
      </c>
      <c r="Y1549" s="5">
        <f t="shared" si="277"/>
        <v>0.49500000000000005</v>
      </c>
      <c r="Z1549" s="5">
        <f t="shared" si="278"/>
        <v>-0.57750000000000012</v>
      </c>
      <c r="AA1549" s="5">
        <f t="shared" si="279"/>
        <v>5.4999999999999993E-2</v>
      </c>
      <c r="AB1549" s="5">
        <f t="shared" si="280"/>
        <v>2.750000000000008E-2</v>
      </c>
    </row>
    <row r="1550" spans="1:28" x14ac:dyDescent="0.55000000000000004">
      <c r="A1550" s="3" t="s">
        <v>72</v>
      </c>
      <c r="B1550" s="3" t="s">
        <v>2734</v>
      </c>
      <c r="C1550" t="s">
        <v>47</v>
      </c>
      <c r="D1550" s="3" t="s">
        <v>173</v>
      </c>
      <c r="E1550" s="3" t="s">
        <v>2735</v>
      </c>
      <c r="F1550" s="3" t="s">
        <v>77</v>
      </c>
      <c r="G1550" s="5">
        <v>6.25</v>
      </c>
      <c r="H1550">
        <v>1</v>
      </c>
      <c r="I1550" s="5">
        <v>0.5625</v>
      </c>
      <c r="J1550" s="5">
        <v>0.5625</v>
      </c>
      <c r="K1550">
        <v>6</v>
      </c>
      <c r="L1550" s="15">
        <v>0.16666666666666699</v>
      </c>
      <c r="M1550" s="13">
        <v>2.1666666666666701</v>
      </c>
      <c r="N1550" s="15">
        <v>0</v>
      </c>
      <c r="O1550" s="5">
        <v>0</v>
      </c>
      <c r="P1550" s="5">
        <v>0</v>
      </c>
      <c r="Q1550" s="5">
        <f t="shared" si="270"/>
        <v>0.5625</v>
      </c>
      <c r="R1550" s="5">
        <f t="shared" si="271"/>
        <v>-0.5625</v>
      </c>
      <c r="S1550" s="15">
        <f t="shared" si="272"/>
        <v>-1</v>
      </c>
      <c r="T1550">
        <v>0</v>
      </c>
      <c r="U1550" s="5" t="str">
        <f t="shared" si="273"/>
        <v>NA</v>
      </c>
      <c r="V1550" s="15">
        <f t="shared" si="274"/>
        <v>0</v>
      </c>
      <c r="W1550" s="15">
        <f t="shared" si="275"/>
        <v>0</v>
      </c>
      <c r="X1550" s="5">
        <f t="shared" si="276"/>
        <v>0</v>
      </c>
      <c r="Y1550" s="5">
        <f t="shared" si="277"/>
        <v>0.50624999999999998</v>
      </c>
      <c r="Z1550" s="5">
        <f t="shared" si="278"/>
        <v>-0.59062500000000007</v>
      </c>
      <c r="AA1550" s="5">
        <f t="shared" si="279"/>
        <v>5.6250000000000022E-2</v>
      </c>
      <c r="AB1550" s="5">
        <f t="shared" si="280"/>
        <v>2.8125000000000067E-2</v>
      </c>
    </row>
    <row r="1551" spans="1:28" x14ac:dyDescent="0.55000000000000004">
      <c r="A1551" s="3" t="s">
        <v>72</v>
      </c>
      <c r="B1551" s="3" t="s">
        <v>2737</v>
      </c>
      <c r="C1551" t="s">
        <v>47</v>
      </c>
      <c r="D1551" s="3" t="s">
        <v>104</v>
      </c>
      <c r="E1551" s="3" t="s">
        <v>105</v>
      </c>
      <c r="F1551" s="3" t="s">
        <v>77</v>
      </c>
      <c r="G1551" s="5">
        <v>6.25</v>
      </c>
      <c r="H1551">
        <v>1</v>
      </c>
      <c r="I1551" s="5">
        <v>0.5625</v>
      </c>
      <c r="J1551" s="5">
        <v>0.5625</v>
      </c>
      <c r="K1551">
        <v>3</v>
      </c>
      <c r="L1551" s="15">
        <v>0.33333333333333298</v>
      </c>
      <c r="M1551" s="13">
        <v>1</v>
      </c>
      <c r="N1551" s="15">
        <v>0</v>
      </c>
      <c r="O1551" s="5">
        <v>0</v>
      </c>
      <c r="P1551" s="5">
        <v>0</v>
      </c>
      <c r="Q1551" s="5">
        <f t="shared" si="270"/>
        <v>0.5625</v>
      </c>
      <c r="R1551" s="5">
        <f t="shared" si="271"/>
        <v>-0.5625</v>
      </c>
      <c r="S1551" s="15">
        <f t="shared" si="272"/>
        <v>-1</v>
      </c>
      <c r="T1551">
        <v>0</v>
      </c>
      <c r="U1551" s="5" t="str">
        <f t="shared" si="273"/>
        <v>NA</v>
      </c>
      <c r="V1551" s="15">
        <f t="shared" si="274"/>
        <v>0</v>
      </c>
      <c r="W1551" s="15">
        <f t="shared" si="275"/>
        <v>0</v>
      </c>
      <c r="X1551" s="5">
        <f t="shared" si="276"/>
        <v>0</v>
      </c>
      <c r="Y1551" s="5">
        <f t="shared" si="277"/>
        <v>0.50624999999999998</v>
      </c>
      <c r="Z1551" s="5">
        <f t="shared" si="278"/>
        <v>-0.59062500000000007</v>
      </c>
      <c r="AA1551" s="5">
        <f t="shared" si="279"/>
        <v>5.6250000000000022E-2</v>
      </c>
      <c r="AB1551" s="5">
        <f t="shared" si="280"/>
        <v>2.8125000000000067E-2</v>
      </c>
    </row>
    <row r="1552" spans="1:28" x14ac:dyDescent="0.55000000000000004">
      <c r="A1552" s="3" t="s">
        <v>72</v>
      </c>
      <c r="B1552" s="3" t="s">
        <v>260</v>
      </c>
      <c r="C1552" t="s">
        <v>47</v>
      </c>
      <c r="D1552" s="3" t="s">
        <v>125</v>
      </c>
      <c r="E1552" s="3" t="s">
        <v>2739</v>
      </c>
      <c r="F1552" s="3" t="s">
        <v>77</v>
      </c>
      <c r="G1552" s="5">
        <v>6.25</v>
      </c>
      <c r="H1552">
        <v>1</v>
      </c>
      <c r="I1552" s="5">
        <v>0.6</v>
      </c>
      <c r="J1552" s="5">
        <v>0.6</v>
      </c>
      <c r="K1552">
        <v>20</v>
      </c>
      <c r="L1552" s="15">
        <v>0.05</v>
      </c>
      <c r="M1552" s="13">
        <v>1.05</v>
      </c>
      <c r="N1552" s="15">
        <v>0</v>
      </c>
      <c r="O1552" s="5">
        <v>0</v>
      </c>
      <c r="P1552" s="5">
        <v>0</v>
      </c>
      <c r="Q1552" s="5">
        <f t="shared" si="270"/>
        <v>0.6</v>
      </c>
      <c r="R1552" s="5">
        <f t="shared" si="271"/>
        <v>-0.6</v>
      </c>
      <c r="S1552" s="15">
        <f t="shared" si="272"/>
        <v>-1</v>
      </c>
      <c r="T1552">
        <v>0</v>
      </c>
      <c r="U1552" s="5" t="str">
        <f t="shared" si="273"/>
        <v>NA</v>
      </c>
      <c r="V1552" s="15">
        <f t="shared" si="274"/>
        <v>0</v>
      </c>
      <c r="W1552" s="15">
        <f t="shared" si="275"/>
        <v>0</v>
      </c>
      <c r="X1552" s="5">
        <f t="shared" si="276"/>
        <v>0</v>
      </c>
      <c r="Y1552" s="5">
        <f t="shared" si="277"/>
        <v>0.54</v>
      </c>
      <c r="Z1552" s="5">
        <f t="shared" si="278"/>
        <v>-0.63</v>
      </c>
      <c r="AA1552" s="5">
        <f t="shared" si="279"/>
        <v>5.9999999999999942E-2</v>
      </c>
      <c r="AB1552" s="5">
        <f t="shared" si="280"/>
        <v>3.0000000000000027E-2</v>
      </c>
    </row>
    <row r="1553" spans="1:28" x14ac:dyDescent="0.55000000000000004">
      <c r="A1553" s="3" t="s">
        <v>72</v>
      </c>
      <c r="B1553" s="3" t="s">
        <v>2131</v>
      </c>
      <c r="C1553" t="s">
        <v>47</v>
      </c>
      <c r="D1553" s="3" t="s">
        <v>32</v>
      </c>
      <c r="E1553" s="3" t="s">
        <v>697</v>
      </c>
      <c r="F1553" s="3" t="s">
        <v>77</v>
      </c>
      <c r="G1553" s="5">
        <v>6.25</v>
      </c>
      <c r="H1553">
        <v>1</v>
      </c>
      <c r="I1553" s="5">
        <v>0.625</v>
      </c>
      <c r="J1553" s="5">
        <v>0.625</v>
      </c>
      <c r="K1553">
        <v>64</v>
      </c>
      <c r="L1553" s="15">
        <v>1.5625E-2</v>
      </c>
      <c r="M1553" s="13">
        <v>5.2218749999999998</v>
      </c>
      <c r="N1553" s="15">
        <v>0</v>
      </c>
      <c r="O1553" s="5">
        <v>0</v>
      </c>
      <c r="P1553" s="5">
        <v>0</v>
      </c>
      <c r="Q1553" s="5">
        <f t="shared" si="270"/>
        <v>0.625</v>
      </c>
      <c r="R1553" s="5">
        <f t="shared" si="271"/>
        <v>-0.625</v>
      </c>
      <c r="S1553" s="15">
        <f t="shared" si="272"/>
        <v>-1</v>
      </c>
      <c r="T1553">
        <v>0</v>
      </c>
      <c r="U1553" s="5" t="str">
        <f t="shared" si="273"/>
        <v>NA</v>
      </c>
      <c r="V1553" s="15">
        <f t="shared" si="274"/>
        <v>0</v>
      </c>
      <c r="W1553" s="15">
        <f t="shared" si="275"/>
        <v>0</v>
      </c>
      <c r="X1553" s="5">
        <f t="shared" si="276"/>
        <v>0</v>
      </c>
      <c r="Y1553" s="5">
        <f t="shared" si="277"/>
        <v>0.5625</v>
      </c>
      <c r="Z1553" s="5">
        <f t="shared" si="278"/>
        <v>-0.65625</v>
      </c>
      <c r="AA1553" s="5">
        <f t="shared" si="279"/>
        <v>6.25E-2</v>
      </c>
      <c r="AB1553" s="5">
        <f t="shared" si="280"/>
        <v>3.125E-2</v>
      </c>
    </row>
    <row r="1554" spans="1:28" x14ac:dyDescent="0.55000000000000004">
      <c r="A1554" s="3" t="s">
        <v>72</v>
      </c>
      <c r="B1554" s="3" t="s">
        <v>2742</v>
      </c>
      <c r="C1554" t="s">
        <v>47</v>
      </c>
      <c r="D1554" s="3" t="s">
        <v>104</v>
      </c>
      <c r="E1554" s="3" t="s">
        <v>201</v>
      </c>
      <c r="F1554" s="3" t="s">
        <v>77</v>
      </c>
      <c r="G1554" s="5">
        <v>6.25</v>
      </c>
      <c r="H1554">
        <v>1</v>
      </c>
      <c r="I1554" s="5">
        <v>0.625</v>
      </c>
      <c r="J1554" s="5">
        <v>0.625</v>
      </c>
      <c r="K1554">
        <v>3</v>
      </c>
      <c r="L1554" s="15">
        <v>0.33333333333333298</v>
      </c>
      <c r="M1554" s="13">
        <v>1</v>
      </c>
      <c r="N1554" s="15">
        <v>0</v>
      </c>
      <c r="O1554" s="5">
        <v>0</v>
      </c>
      <c r="P1554" s="5">
        <v>0</v>
      </c>
      <c r="Q1554" s="5">
        <f t="shared" si="270"/>
        <v>0.625</v>
      </c>
      <c r="R1554" s="5">
        <f t="shared" si="271"/>
        <v>-0.625</v>
      </c>
      <c r="S1554" s="15">
        <f t="shared" si="272"/>
        <v>-1</v>
      </c>
      <c r="T1554">
        <v>0</v>
      </c>
      <c r="U1554" s="5" t="str">
        <f t="shared" si="273"/>
        <v>NA</v>
      </c>
      <c r="V1554" s="15">
        <f t="shared" si="274"/>
        <v>0</v>
      </c>
      <c r="W1554" s="15">
        <f t="shared" si="275"/>
        <v>0</v>
      </c>
      <c r="X1554" s="5">
        <f t="shared" si="276"/>
        <v>0</v>
      </c>
      <c r="Y1554" s="5">
        <f t="shared" si="277"/>
        <v>0.5625</v>
      </c>
      <c r="Z1554" s="5">
        <f t="shared" si="278"/>
        <v>-0.65625</v>
      </c>
      <c r="AA1554" s="5">
        <f t="shared" si="279"/>
        <v>6.25E-2</v>
      </c>
      <c r="AB1554" s="5">
        <f t="shared" si="280"/>
        <v>3.125E-2</v>
      </c>
    </row>
    <row r="1555" spans="1:28" x14ac:dyDescent="0.55000000000000004">
      <c r="A1555" s="3" t="s">
        <v>72</v>
      </c>
      <c r="B1555" s="3" t="s">
        <v>1293</v>
      </c>
      <c r="C1555" t="s">
        <v>47</v>
      </c>
      <c r="D1555" s="3" t="s">
        <v>32</v>
      </c>
      <c r="E1555" s="3" t="s">
        <v>2744</v>
      </c>
      <c r="F1555" s="3" t="s">
        <v>77</v>
      </c>
      <c r="G1555" s="5">
        <v>6.25</v>
      </c>
      <c r="H1555">
        <v>1</v>
      </c>
      <c r="I1555" s="5">
        <v>0.63749999999999996</v>
      </c>
      <c r="J1555" s="5">
        <v>0.63749999999999996</v>
      </c>
      <c r="K1555">
        <v>19</v>
      </c>
      <c r="L1555" s="15">
        <v>5.2631578947368397E-2</v>
      </c>
      <c r="M1555" s="13">
        <v>2.8947368421052602</v>
      </c>
      <c r="N1555" s="15">
        <v>0</v>
      </c>
      <c r="O1555" s="5">
        <v>0</v>
      </c>
      <c r="P1555" s="5">
        <v>0</v>
      </c>
      <c r="Q1555" s="5">
        <f t="shared" si="270"/>
        <v>0.63749999999999996</v>
      </c>
      <c r="R1555" s="5">
        <f t="shared" si="271"/>
        <v>-0.63749999999999996</v>
      </c>
      <c r="S1555" s="15">
        <f t="shared" si="272"/>
        <v>-1</v>
      </c>
      <c r="T1555">
        <v>0</v>
      </c>
      <c r="U1555" s="5" t="str">
        <f t="shared" si="273"/>
        <v>NA</v>
      </c>
      <c r="V1555" s="15">
        <f t="shared" si="274"/>
        <v>0</v>
      </c>
      <c r="W1555" s="15">
        <f t="shared" si="275"/>
        <v>0</v>
      </c>
      <c r="X1555" s="5">
        <f t="shared" si="276"/>
        <v>0</v>
      </c>
      <c r="Y1555" s="5">
        <f t="shared" si="277"/>
        <v>0.57374999999999998</v>
      </c>
      <c r="Z1555" s="5">
        <f t="shared" si="278"/>
        <v>-0.66937499999999994</v>
      </c>
      <c r="AA1555" s="5">
        <f t="shared" si="279"/>
        <v>6.3749999999999973E-2</v>
      </c>
      <c r="AB1555" s="5">
        <f t="shared" si="280"/>
        <v>3.1874999999999987E-2</v>
      </c>
    </row>
    <row r="1556" spans="1:28" x14ac:dyDescent="0.55000000000000004">
      <c r="A1556" s="3" t="s">
        <v>72</v>
      </c>
      <c r="B1556" s="3" t="s">
        <v>2746</v>
      </c>
      <c r="C1556" t="s">
        <v>47</v>
      </c>
      <c r="D1556" s="3" t="s">
        <v>104</v>
      </c>
      <c r="E1556" s="3" t="s">
        <v>105</v>
      </c>
      <c r="F1556" s="3" t="s">
        <v>77</v>
      </c>
      <c r="G1556" s="5">
        <v>6.25</v>
      </c>
      <c r="H1556">
        <v>1</v>
      </c>
      <c r="I1556" s="5">
        <v>0.65</v>
      </c>
      <c r="J1556" s="5">
        <v>0.65</v>
      </c>
      <c r="K1556">
        <v>12</v>
      </c>
      <c r="L1556" s="15">
        <v>8.3333333333333301E-2</v>
      </c>
      <c r="M1556" s="13">
        <v>2.0825</v>
      </c>
      <c r="N1556" s="15">
        <v>0</v>
      </c>
      <c r="O1556" s="5">
        <v>0</v>
      </c>
      <c r="P1556" s="5">
        <v>0</v>
      </c>
      <c r="Q1556" s="5">
        <f t="shared" si="270"/>
        <v>0.65</v>
      </c>
      <c r="R1556" s="5">
        <f t="shared" si="271"/>
        <v>-0.65</v>
      </c>
      <c r="S1556" s="15">
        <f t="shared" si="272"/>
        <v>-1</v>
      </c>
      <c r="T1556">
        <v>0</v>
      </c>
      <c r="U1556" s="5" t="str">
        <f t="shared" si="273"/>
        <v>NA</v>
      </c>
      <c r="V1556" s="15">
        <f t="shared" si="274"/>
        <v>0</v>
      </c>
      <c r="W1556" s="15">
        <f t="shared" si="275"/>
        <v>0</v>
      </c>
      <c r="X1556" s="5">
        <f t="shared" si="276"/>
        <v>0</v>
      </c>
      <c r="Y1556" s="5">
        <f t="shared" si="277"/>
        <v>0.58500000000000008</v>
      </c>
      <c r="Z1556" s="5">
        <f t="shared" si="278"/>
        <v>-0.68250000000000011</v>
      </c>
      <c r="AA1556" s="5">
        <f t="shared" si="279"/>
        <v>6.4999999999999947E-2</v>
      </c>
      <c r="AB1556" s="5">
        <f t="shared" si="280"/>
        <v>3.2500000000000084E-2</v>
      </c>
    </row>
    <row r="1557" spans="1:28" x14ac:dyDescent="0.55000000000000004">
      <c r="A1557" s="3" t="s">
        <v>72</v>
      </c>
      <c r="B1557" s="3" t="s">
        <v>2683</v>
      </c>
      <c r="C1557" t="s">
        <v>47</v>
      </c>
      <c r="D1557" s="3" t="s">
        <v>221</v>
      </c>
      <c r="E1557" s="3" t="s">
        <v>2748</v>
      </c>
      <c r="F1557" s="3" t="s">
        <v>77</v>
      </c>
      <c r="G1557" s="5">
        <v>6.25</v>
      </c>
      <c r="H1557">
        <v>1</v>
      </c>
      <c r="I1557" s="5">
        <v>0.6875</v>
      </c>
      <c r="J1557" s="5">
        <v>0.6875</v>
      </c>
      <c r="K1557">
        <v>4</v>
      </c>
      <c r="L1557" s="15">
        <v>0.25</v>
      </c>
      <c r="M1557" s="13">
        <v>1.25</v>
      </c>
      <c r="N1557" s="15">
        <v>0</v>
      </c>
      <c r="O1557" s="5">
        <v>0</v>
      </c>
      <c r="P1557" s="5">
        <v>0</v>
      </c>
      <c r="Q1557" s="5">
        <f t="shared" si="270"/>
        <v>0.6875</v>
      </c>
      <c r="R1557" s="5">
        <f t="shared" si="271"/>
        <v>-0.6875</v>
      </c>
      <c r="S1557" s="15">
        <f t="shared" si="272"/>
        <v>-1</v>
      </c>
      <c r="T1557">
        <v>0</v>
      </c>
      <c r="U1557" s="5" t="str">
        <f t="shared" si="273"/>
        <v>NA</v>
      </c>
      <c r="V1557" s="15">
        <f t="shared" si="274"/>
        <v>0</v>
      </c>
      <c r="W1557" s="15">
        <f t="shared" si="275"/>
        <v>0</v>
      </c>
      <c r="X1557" s="5">
        <f t="shared" si="276"/>
        <v>0</v>
      </c>
      <c r="Y1557" s="5">
        <f t="shared" si="277"/>
        <v>0.61875000000000002</v>
      </c>
      <c r="Z1557" s="5">
        <f t="shared" si="278"/>
        <v>-0.72187500000000004</v>
      </c>
      <c r="AA1557" s="5">
        <f t="shared" si="279"/>
        <v>6.8749999999999978E-2</v>
      </c>
      <c r="AB1557" s="5">
        <f t="shared" si="280"/>
        <v>3.4375000000000044E-2</v>
      </c>
    </row>
    <row r="1558" spans="1:28" x14ac:dyDescent="0.55000000000000004">
      <c r="A1558" s="3" t="s">
        <v>72</v>
      </c>
      <c r="B1558" s="3" t="s">
        <v>317</v>
      </c>
      <c r="C1558" t="s">
        <v>47</v>
      </c>
      <c r="D1558" s="3" t="s">
        <v>104</v>
      </c>
      <c r="E1558" s="3" t="s">
        <v>2750</v>
      </c>
      <c r="F1558" s="3" t="s">
        <v>77</v>
      </c>
      <c r="G1558" s="5">
        <v>6.25</v>
      </c>
      <c r="H1558">
        <v>1</v>
      </c>
      <c r="I1558" s="5">
        <v>0.7</v>
      </c>
      <c r="J1558" s="5">
        <v>0.7</v>
      </c>
      <c r="K1558">
        <v>25</v>
      </c>
      <c r="L1558" s="15">
        <v>0.04</v>
      </c>
      <c r="M1558" s="13">
        <v>1.66</v>
      </c>
      <c r="N1558" s="15">
        <v>0</v>
      </c>
      <c r="O1558" s="5">
        <v>0</v>
      </c>
      <c r="P1558" s="5">
        <v>0</v>
      </c>
      <c r="Q1558" s="5">
        <f t="shared" si="270"/>
        <v>0.7</v>
      </c>
      <c r="R1558" s="5">
        <f t="shared" si="271"/>
        <v>-0.7</v>
      </c>
      <c r="S1558" s="15">
        <f t="shared" si="272"/>
        <v>-1</v>
      </c>
      <c r="T1558">
        <v>0</v>
      </c>
      <c r="U1558" s="5" t="str">
        <f t="shared" si="273"/>
        <v>NA</v>
      </c>
      <c r="V1558" s="15">
        <f t="shared" si="274"/>
        <v>0</v>
      </c>
      <c r="W1558" s="15">
        <f t="shared" si="275"/>
        <v>0</v>
      </c>
      <c r="X1558" s="5">
        <f t="shared" si="276"/>
        <v>0</v>
      </c>
      <c r="Y1558" s="5">
        <f t="shared" si="277"/>
        <v>0.63</v>
      </c>
      <c r="Z1558" s="5">
        <f t="shared" si="278"/>
        <v>-0.73499999999999999</v>
      </c>
      <c r="AA1558" s="5">
        <f t="shared" si="279"/>
        <v>6.9999999999999951E-2</v>
      </c>
      <c r="AB1558" s="5">
        <f t="shared" si="280"/>
        <v>3.5000000000000031E-2</v>
      </c>
    </row>
    <row r="1559" spans="1:28" x14ac:dyDescent="0.55000000000000004">
      <c r="A1559" s="3" t="s">
        <v>72</v>
      </c>
      <c r="B1559" s="3" t="s">
        <v>447</v>
      </c>
      <c r="C1559" t="s">
        <v>47</v>
      </c>
      <c r="D1559" s="3" t="s">
        <v>221</v>
      </c>
      <c r="E1559" s="3" t="s">
        <v>222</v>
      </c>
      <c r="F1559" s="3" t="s">
        <v>77</v>
      </c>
      <c r="G1559" s="5">
        <v>6.25</v>
      </c>
      <c r="H1559">
        <v>1</v>
      </c>
      <c r="I1559" s="5">
        <v>0.71250000000000002</v>
      </c>
      <c r="J1559" s="5">
        <v>0.71250000000000002</v>
      </c>
      <c r="K1559">
        <v>120</v>
      </c>
      <c r="L1559" s="15">
        <v>8.3333333333333297E-3</v>
      </c>
      <c r="M1559" s="13">
        <v>1.3540000000000001</v>
      </c>
      <c r="N1559" s="15">
        <v>0</v>
      </c>
      <c r="O1559" s="5">
        <v>0</v>
      </c>
      <c r="P1559" s="5">
        <v>0</v>
      </c>
      <c r="Q1559" s="5">
        <f t="shared" si="270"/>
        <v>0.71250000000000002</v>
      </c>
      <c r="R1559" s="5">
        <f t="shared" si="271"/>
        <v>-0.71250000000000002</v>
      </c>
      <c r="S1559" s="15">
        <f t="shared" si="272"/>
        <v>-1</v>
      </c>
      <c r="T1559">
        <v>0</v>
      </c>
      <c r="U1559" s="5" t="str">
        <f t="shared" si="273"/>
        <v>NA</v>
      </c>
      <c r="V1559" s="15">
        <f t="shared" si="274"/>
        <v>0</v>
      </c>
      <c r="W1559" s="15">
        <f t="shared" si="275"/>
        <v>0</v>
      </c>
      <c r="X1559" s="5">
        <f t="shared" si="276"/>
        <v>0</v>
      </c>
      <c r="Y1559" s="5">
        <f t="shared" si="277"/>
        <v>0.64124999999999999</v>
      </c>
      <c r="Z1559" s="5">
        <f t="shared" si="278"/>
        <v>-0.74812500000000004</v>
      </c>
      <c r="AA1559" s="5">
        <f t="shared" si="279"/>
        <v>7.1250000000000036E-2</v>
      </c>
      <c r="AB1559" s="5">
        <f t="shared" si="280"/>
        <v>3.5625000000000018E-2</v>
      </c>
    </row>
    <row r="1560" spans="1:28" x14ac:dyDescent="0.55000000000000004">
      <c r="A1560" s="3" t="s">
        <v>72</v>
      </c>
      <c r="B1560" s="3" t="s">
        <v>128</v>
      </c>
      <c r="C1560" t="s">
        <v>47</v>
      </c>
      <c r="D1560" s="3" t="s">
        <v>262</v>
      </c>
      <c r="E1560" s="3" t="s">
        <v>263</v>
      </c>
      <c r="F1560" s="3" t="s">
        <v>77</v>
      </c>
      <c r="G1560" s="5">
        <v>6.25</v>
      </c>
      <c r="H1560">
        <v>1</v>
      </c>
      <c r="I1560" s="5">
        <v>0.76249999999999996</v>
      </c>
      <c r="J1560" s="5">
        <v>0.76249999999999996</v>
      </c>
      <c r="K1560">
        <v>16</v>
      </c>
      <c r="L1560" s="15">
        <v>6.25E-2</v>
      </c>
      <c r="M1560" s="13">
        <v>1</v>
      </c>
      <c r="N1560" s="15">
        <v>0</v>
      </c>
      <c r="O1560" s="5">
        <v>0</v>
      </c>
      <c r="P1560" s="5">
        <v>0</v>
      </c>
      <c r="Q1560" s="5">
        <f t="shared" si="270"/>
        <v>0.76249999999999996</v>
      </c>
      <c r="R1560" s="5">
        <f t="shared" si="271"/>
        <v>-0.76249999999999996</v>
      </c>
      <c r="S1560" s="15">
        <f t="shared" si="272"/>
        <v>-1</v>
      </c>
      <c r="T1560">
        <v>0</v>
      </c>
      <c r="U1560" s="5" t="str">
        <f t="shared" si="273"/>
        <v>NA</v>
      </c>
      <c r="V1560" s="15">
        <f t="shared" si="274"/>
        <v>0</v>
      </c>
      <c r="W1560" s="15">
        <f t="shared" si="275"/>
        <v>0</v>
      </c>
      <c r="X1560" s="5">
        <f t="shared" si="276"/>
        <v>0</v>
      </c>
      <c r="Y1560" s="5">
        <f t="shared" si="277"/>
        <v>0.68625000000000003</v>
      </c>
      <c r="Z1560" s="5">
        <f t="shared" si="278"/>
        <v>-0.80062500000000003</v>
      </c>
      <c r="AA1560" s="5">
        <f t="shared" si="279"/>
        <v>7.6249999999999929E-2</v>
      </c>
      <c r="AB1560" s="5">
        <f t="shared" si="280"/>
        <v>3.8125000000000075E-2</v>
      </c>
    </row>
    <row r="1561" spans="1:28" x14ac:dyDescent="0.55000000000000004">
      <c r="A1561" s="3" t="s">
        <v>72</v>
      </c>
      <c r="B1561" s="3" t="s">
        <v>1151</v>
      </c>
      <c r="C1561" t="s">
        <v>47</v>
      </c>
      <c r="D1561" s="3" t="s">
        <v>32</v>
      </c>
      <c r="E1561" s="3" t="s">
        <v>697</v>
      </c>
      <c r="F1561" s="3" t="s">
        <v>77</v>
      </c>
      <c r="G1561" s="5">
        <v>6.25</v>
      </c>
      <c r="H1561">
        <v>1</v>
      </c>
      <c r="I1561" s="5">
        <v>0.77500000000000002</v>
      </c>
      <c r="J1561" s="5">
        <v>0.77500000000000002</v>
      </c>
      <c r="K1561">
        <v>24</v>
      </c>
      <c r="L1561" s="15">
        <v>4.1666666666666699E-2</v>
      </c>
      <c r="M1561" s="13">
        <v>2.1583333333333301</v>
      </c>
      <c r="N1561" s="15">
        <v>0</v>
      </c>
      <c r="O1561" s="5">
        <v>0</v>
      </c>
      <c r="P1561" s="5">
        <v>0</v>
      </c>
      <c r="Q1561" s="5">
        <f t="shared" si="270"/>
        <v>0.77500000000000002</v>
      </c>
      <c r="R1561" s="5">
        <f t="shared" si="271"/>
        <v>-0.77500000000000002</v>
      </c>
      <c r="S1561" s="15">
        <f t="shared" si="272"/>
        <v>-1</v>
      </c>
      <c r="T1561">
        <v>0</v>
      </c>
      <c r="U1561" s="5" t="str">
        <f t="shared" si="273"/>
        <v>NA</v>
      </c>
      <c r="V1561" s="15">
        <f t="shared" si="274"/>
        <v>0</v>
      </c>
      <c r="W1561" s="15">
        <f t="shared" si="275"/>
        <v>0</v>
      </c>
      <c r="X1561" s="5">
        <f t="shared" si="276"/>
        <v>0</v>
      </c>
      <c r="Y1561" s="5">
        <f t="shared" si="277"/>
        <v>0.69750000000000001</v>
      </c>
      <c r="Z1561" s="5">
        <f t="shared" si="278"/>
        <v>-0.81375000000000008</v>
      </c>
      <c r="AA1561" s="5">
        <f t="shared" si="279"/>
        <v>7.7500000000000013E-2</v>
      </c>
      <c r="AB1561" s="5">
        <f t="shared" si="280"/>
        <v>3.8750000000000062E-2</v>
      </c>
    </row>
    <row r="1562" spans="1:28" x14ac:dyDescent="0.55000000000000004">
      <c r="A1562" s="3" t="s">
        <v>72</v>
      </c>
      <c r="B1562" s="3" t="s">
        <v>1832</v>
      </c>
      <c r="C1562" t="s">
        <v>47</v>
      </c>
      <c r="D1562" s="3" t="s">
        <v>104</v>
      </c>
      <c r="E1562" s="3" t="s">
        <v>285</v>
      </c>
      <c r="F1562" s="3" t="s">
        <v>77</v>
      </c>
      <c r="G1562" s="5">
        <v>6.25</v>
      </c>
      <c r="H1562">
        <v>1</v>
      </c>
      <c r="I1562" s="5">
        <v>0.77500000000000002</v>
      </c>
      <c r="J1562" s="5">
        <v>0.77500000000000002</v>
      </c>
      <c r="K1562">
        <v>6</v>
      </c>
      <c r="L1562" s="15">
        <v>0.16666666666666699</v>
      </c>
      <c r="M1562" s="13">
        <v>3.3</v>
      </c>
      <c r="N1562" s="15">
        <v>0</v>
      </c>
      <c r="O1562" s="5">
        <v>0</v>
      </c>
      <c r="P1562" s="5">
        <v>0</v>
      </c>
      <c r="Q1562" s="5">
        <f t="shared" si="270"/>
        <v>0.77500000000000002</v>
      </c>
      <c r="R1562" s="5">
        <f t="shared" si="271"/>
        <v>-0.77500000000000002</v>
      </c>
      <c r="S1562" s="15">
        <f t="shared" si="272"/>
        <v>-1</v>
      </c>
      <c r="T1562">
        <v>0</v>
      </c>
      <c r="U1562" s="5" t="str">
        <f t="shared" si="273"/>
        <v>NA</v>
      </c>
      <c r="V1562" s="15">
        <f t="shared" si="274"/>
        <v>0</v>
      </c>
      <c r="W1562" s="15">
        <f t="shared" si="275"/>
        <v>0</v>
      </c>
      <c r="X1562" s="5">
        <f t="shared" si="276"/>
        <v>0</v>
      </c>
      <c r="Y1562" s="5">
        <f t="shared" si="277"/>
        <v>0.69750000000000001</v>
      </c>
      <c r="Z1562" s="5">
        <f t="shared" si="278"/>
        <v>-0.81375000000000008</v>
      </c>
      <c r="AA1562" s="5">
        <f t="shared" si="279"/>
        <v>7.7500000000000013E-2</v>
      </c>
      <c r="AB1562" s="5">
        <f t="shared" si="280"/>
        <v>3.8750000000000062E-2</v>
      </c>
    </row>
    <row r="1563" spans="1:28" x14ac:dyDescent="0.55000000000000004">
      <c r="A1563" s="3" t="s">
        <v>72</v>
      </c>
      <c r="B1563" s="3" t="s">
        <v>842</v>
      </c>
      <c r="C1563" t="s">
        <v>47</v>
      </c>
      <c r="D1563" s="3" t="s">
        <v>125</v>
      </c>
      <c r="E1563" s="3" t="s">
        <v>2739</v>
      </c>
      <c r="F1563" s="3" t="s">
        <v>77</v>
      </c>
      <c r="G1563" s="5">
        <v>6.25</v>
      </c>
      <c r="H1563">
        <v>1</v>
      </c>
      <c r="I1563" s="5">
        <v>0.77500000000000002</v>
      </c>
      <c r="J1563" s="5">
        <v>0.77500000000000002</v>
      </c>
      <c r="K1563">
        <v>17</v>
      </c>
      <c r="L1563" s="15">
        <v>5.8823529411764698E-2</v>
      </c>
      <c r="M1563" s="13">
        <v>1</v>
      </c>
      <c r="N1563" s="15">
        <v>0</v>
      </c>
      <c r="O1563" s="5">
        <v>0</v>
      </c>
      <c r="P1563" s="5">
        <v>0</v>
      </c>
      <c r="Q1563" s="5">
        <f t="shared" si="270"/>
        <v>0.77500000000000002</v>
      </c>
      <c r="R1563" s="5">
        <f t="shared" si="271"/>
        <v>-0.77500000000000002</v>
      </c>
      <c r="S1563" s="15">
        <f t="shared" si="272"/>
        <v>-1</v>
      </c>
      <c r="T1563">
        <v>0</v>
      </c>
      <c r="U1563" s="5" t="str">
        <f t="shared" si="273"/>
        <v>NA</v>
      </c>
      <c r="V1563" s="15">
        <f t="shared" si="274"/>
        <v>0</v>
      </c>
      <c r="W1563" s="15">
        <f t="shared" si="275"/>
        <v>0</v>
      </c>
      <c r="X1563" s="5">
        <f t="shared" si="276"/>
        <v>0</v>
      </c>
      <c r="Y1563" s="5">
        <f t="shared" si="277"/>
        <v>0.69750000000000001</v>
      </c>
      <c r="Z1563" s="5">
        <f t="shared" si="278"/>
        <v>-0.81375000000000008</v>
      </c>
      <c r="AA1563" s="5">
        <f t="shared" si="279"/>
        <v>7.7500000000000013E-2</v>
      </c>
      <c r="AB1563" s="5">
        <f t="shared" si="280"/>
        <v>3.8750000000000062E-2</v>
      </c>
    </row>
    <row r="1564" spans="1:28" x14ac:dyDescent="0.55000000000000004">
      <c r="A1564" s="3" t="s">
        <v>72</v>
      </c>
      <c r="B1564" s="3" t="s">
        <v>503</v>
      </c>
      <c r="C1564" t="s">
        <v>47</v>
      </c>
      <c r="D1564" s="3" t="s">
        <v>40</v>
      </c>
      <c r="E1564" s="3" t="s">
        <v>122</v>
      </c>
      <c r="F1564" s="3" t="s">
        <v>77</v>
      </c>
      <c r="G1564" s="5">
        <v>6.25</v>
      </c>
      <c r="H1564">
        <v>1</v>
      </c>
      <c r="I1564" s="5">
        <v>0.78749999999999998</v>
      </c>
      <c r="J1564" s="5">
        <v>0.78749999999999998</v>
      </c>
      <c r="K1564">
        <v>7</v>
      </c>
      <c r="L1564" s="15">
        <v>0.14285714285714302</v>
      </c>
      <c r="M1564" s="13">
        <v>1.1428571428571399</v>
      </c>
      <c r="N1564" s="15">
        <v>0</v>
      </c>
      <c r="O1564" s="5">
        <v>0</v>
      </c>
      <c r="P1564" s="5">
        <v>0</v>
      </c>
      <c r="Q1564" s="5">
        <f t="shared" si="270"/>
        <v>0.78749999999999998</v>
      </c>
      <c r="R1564" s="5">
        <f t="shared" si="271"/>
        <v>-0.78749999999999998</v>
      </c>
      <c r="S1564" s="15">
        <f t="shared" si="272"/>
        <v>-1</v>
      </c>
      <c r="T1564">
        <v>0</v>
      </c>
      <c r="U1564" s="5" t="str">
        <f t="shared" si="273"/>
        <v>NA</v>
      </c>
      <c r="V1564" s="15">
        <f t="shared" si="274"/>
        <v>0</v>
      </c>
      <c r="W1564" s="15">
        <f t="shared" si="275"/>
        <v>0</v>
      </c>
      <c r="X1564" s="5">
        <f t="shared" si="276"/>
        <v>0</v>
      </c>
      <c r="Y1564" s="5">
        <f t="shared" si="277"/>
        <v>0.70874999999999999</v>
      </c>
      <c r="Z1564" s="5">
        <f t="shared" si="278"/>
        <v>-0.82687500000000003</v>
      </c>
      <c r="AA1564" s="5">
        <f t="shared" si="279"/>
        <v>7.8749999999999987E-2</v>
      </c>
      <c r="AB1564" s="5">
        <f t="shared" si="280"/>
        <v>3.9375000000000049E-2</v>
      </c>
    </row>
    <row r="1565" spans="1:28" x14ac:dyDescent="0.55000000000000004">
      <c r="A1565" s="3" t="s">
        <v>72</v>
      </c>
      <c r="B1565" s="3" t="s">
        <v>842</v>
      </c>
      <c r="C1565" t="s">
        <v>47</v>
      </c>
      <c r="D1565" s="3" t="s">
        <v>194</v>
      </c>
      <c r="E1565" s="3" t="s">
        <v>2692</v>
      </c>
      <c r="F1565" s="3" t="s">
        <v>77</v>
      </c>
      <c r="G1565" s="5">
        <v>6.25</v>
      </c>
      <c r="H1565">
        <v>1</v>
      </c>
      <c r="I1565" s="5">
        <v>0.82499999999999996</v>
      </c>
      <c r="J1565" s="5">
        <v>0.82499999999999996</v>
      </c>
      <c r="K1565">
        <v>14</v>
      </c>
      <c r="L1565" s="15">
        <v>7.1428571428571397E-2</v>
      </c>
      <c r="M1565" s="13">
        <v>1</v>
      </c>
      <c r="N1565" s="15">
        <v>0</v>
      </c>
      <c r="O1565" s="5">
        <v>0</v>
      </c>
      <c r="P1565" s="5">
        <v>0</v>
      </c>
      <c r="Q1565" s="5">
        <f t="shared" si="270"/>
        <v>0.82499999999999996</v>
      </c>
      <c r="R1565" s="5">
        <f t="shared" si="271"/>
        <v>-0.82499999999999996</v>
      </c>
      <c r="S1565" s="15">
        <f t="shared" si="272"/>
        <v>-1</v>
      </c>
      <c r="T1565">
        <v>0</v>
      </c>
      <c r="U1565" s="5" t="str">
        <f t="shared" si="273"/>
        <v>NA</v>
      </c>
      <c r="V1565" s="15">
        <f t="shared" si="274"/>
        <v>0</v>
      </c>
      <c r="W1565" s="15">
        <f t="shared" si="275"/>
        <v>0</v>
      </c>
      <c r="X1565" s="5">
        <f t="shared" si="276"/>
        <v>0</v>
      </c>
      <c r="Y1565" s="5">
        <f t="shared" si="277"/>
        <v>0.74249999999999994</v>
      </c>
      <c r="Z1565" s="5">
        <f t="shared" si="278"/>
        <v>-0.86624999999999996</v>
      </c>
      <c r="AA1565" s="5">
        <f t="shared" si="279"/>
        <v>8.2500000000000018E-2</v>
      </c>
      <c r="AB1565" s="5">
        <f t="shared" si="280"/>
        <v>4.1250000000000009E-2</v>
      </c>
    </row>
    <row r="1566" spans="1:28" x14ac:dyDescent="0.55000000000000004">
      <c r="A1566" s="3" t="s">
        <v>72</v>
      </c>
      <c r="B1566" s="3" t="s">
        <v>2759</v>
      </c>
      <c r="C1566" t="s">
        <v>47</v>
      </c>
      <c r="D1566" s="3" t="s">
        <v>173</v>
      </c>
      <c r="E1566" s="3" t="s">
        <v>2760</v>
      </c>
      <c r="F1566" s="3" t="s">
        <v>77</v>
      </c>
      <c r="G1566" s="5">
        <v>6.25</v>
      </c>
      <c r="H1566">
        <v>1</v>
      </c>
      <c r="I1566" s="5">
        <v>0.86250000000000004</v>
      </c>
      <c r="J1566" s="5">
        <v>0.86250000000000004</v>
      </c>
      <c r="K1566">
        <v>24</v>
      </c>
      <c r="L1566" s="15">
        <v>4.1666666666666699E-2</v>
      </c>
      <c r="M1566" s="13">
        <v>1.125</v>
      </c>
      <c r="N1566" s="15">
        <v>0</v>
      </c>
      <c r="O1566" s="5">
        <v>0</v>
      </c>
      <c r="P1566" s="5">
        <v>0</v>
      </c>
      <c r="Q1566" s="5">
        <f t="shared" si="270"/>
        <v>0.86250000000000004</v>
      </c>
      <c r="R1566" s="5">
        <f t="shared" si="271"/>
        <v>-0.86250000000000004</v>
      </c>
      <c r="S1566" s="15">
        <f t="shared" si="272"/>
        <v>-1</v>
      </c>
      <c r="T1566">
        <v>0</v>
      </c>
      <c r="U1566" s="5" t="str">
        <f t="shared" si="273"/>
        <v>NA</v>
      </c>
      <c r="V1566" s="15">
        <f t="shared" si="274"/>
        <v>0</v>
      </c>
      <c r="W1566" s="15">
        <f t="shared" si="275"/>
        <v>0</v>
      </c>
      <c r="X1566" s="5">
        <f t="shared" si="276"/>
        <v>0</v>
      </c>
      <c r="Y1566" s="5">
        <f t="shared" si="277"/>
        <v>0.77625000000000011</v>
      </c>
      <c r="Z1566" s="5">
        <f t="shared" si="278"/>
        <v>-0.90562500000000012</v>
      </c>
      <c r="AA1566" s="5">
        <f t="shared" si="279"/>
        <v>8.6249999999999938E-2</v>
      </c>
      <c r="AB1566" s="5">
        <f t="shared" si="280"/>
        <v>4.312500000000008E-2</v>
      </c>
    </row>
    <row r="1567" spans="1:28" x14ac:dyDescent="0.55000000000000004">
      <c r="A1567" s="3" t="s">
        <v>72</v>
      </c>
      <c r="B1567" s="3" t="s">
        <v>128</v>
      </c>
      <c r="C1567" t="s">
        <v>47</v>
      </c>
      <c r="D1567" s="3" t="s">
        <v>133</v>
      </c>
      <c r="E1567" s="3" t="s">
        <v>2681</v>
      </c>
      <c r="F1567" s="3" t="s">
        <v>77</v>
      </c>
      <c r="G1567" s="5">
        <v>6.25</v>
      </c>
      <c r="H1567">
        <v>1</v>
      </c>
      <c r="I1567" s="5">
        <v>0.86250000000000004</v>
      </c>
      <c r="J1567" s="5">
        <v>0.86250000000000004</v>
      </c>
      <c r="K1567">
        <v>6</v>
      </c>
      <c r="L1567" s="15">
        <v>0.16666666666666699</v>
      </c>
      <c r="M1567" s="13">
        <v>1.65</v>
      </c>
      <c r="N1567" s="15">
        <v>0</v>
      </c>
      <c r="O1567" s="5">
        <v>0</v>
      </c>
      <c r="P1567" s="5">
        <v>0</v>
      </c>
      <c r="Q1567" s="5">
        <f t="shared" si="270"/>
        <v>0.86250000000000004</v>
      </c>
      <c r="R1567" s="5">
        <f t="shared" si="271"/>
        <v>-0.86250000000000004</v>
      </c>
      <c r="S1567" s="15">
        <f t="shared" si="272"/>
        <v>-1</v>
      </c>
      <c r="T1567">
        <v>0</v>
      </c>
      <c r="U1567" s="5" t="str">
        <f t="shared" si="273"/>
        <v>NA</v>
      </c>
      <c r="V1567" s="15">
        <f t="shared" si="274"/>
        <v>0</v>
      </c>
      <c r="W1567" s="15">
        <f t="shared" si="275"/>
        <v>0</v>
      </c>
      <c r="X1567" s="5">
        <f t="shared" si="276"/>
        <v>0</v>
      </c>
      <c r="Y1567" s="5">
        <f t="shared" si="277"/>
        <v>0.77625000000000011</v>
      </c>
      <c r="Z1567" s="5">
        <f t="shared" si="278"/>
        <v>-0.90562500000000012</v>
      </c>
      <c r="AA1567" s="5">
        <f t="shared" si="279"/>
        <v>8.6249999999999938E-2</v>
      </c>
      <c r="AB1567" s="5">
        <f t="shared" si="280"/>
        <v>4.312500000000008E-2</v>
      </c>
    </row>
    <row r="1568" spans="1:28" x14ac:dyDescent="0.55000000000000004">
      <c r="A1568" s="3" t="s">
        <v>72</v>
      </c>
      <c r="B1568" s="3" t="s">
        <v>2763</v>
      </c>
      <c r="C1568" t="s">
        <v>47</v>
      </c>
      <c r="D1568" s="3" t="s">
        <v>173</v>
      </c>
      <c r="E1568" s="3" t="s">
        <v>2764</v>
      </c>
      <c r="F1568" s="3" t="s">
        <v>77</v>
      </c>
      <c r="G1568" s="5">
        <v>6.25</v>
      </c>
      <c r="H1568">
        <v>1</v>
      </c>
      <c r="I1568" s="5">
        <v>0.875</v>
      </c>
      <c r="J1568" s="5">
        <v>0.875</v>
      </c>
      <c r="K1568">
        <v>5</v>
      </c>
      <c r="L1568" s="15">
        <v>0.2</v>
      </c>
      <c r="M1568" s="13">
        <v>1.2</v>
      </c>
      <c r="N1568" s="15">
        <v>0</v>
      </c>
      <c r="O1568" s="5">
        <v>0</v>
      </c>
      <c r="P1568" s="5">
        <v>0</v>
      </c>
      <c r="Q1568" s="5">
        <f t="shared" si="270"/>
        <v>0.875</v>
      </c>
      <c r="R1568" s="5">
        <f t="shared" si="271"/>
        <v>-0.875</v>
      </c>
      <c r="S1568" s="15">
        <f t="shared" si="272"/>
        <v>-1</v>
      </c>
      <c r="T1568">
        <v>0</v>
      </c>
      <c r="U1568" s="5" t="str">
        <f t="shared" si="273"/>
        <v>NA</v>
      </c>
      <c r="V1568" s="15">
        <f t="shared" si="274"/>
        <v>0</v>
      </c>
      <c r="W1568" s="15">
        <f t="shared" si="275"/>
        <v>0</v>
      </c>
      <c r="X1568" s="5">
        <f t="shared" si="276"/>
        <v>0</v>
      </c>
      <c r="Y1568" s="5">
        <f t="shared" si="277"/>
        <v>0.78749999999999998</v>
      </c>
      <c r="Z1568" s="5">
        <f t="shared" si="278"/>
        <v>-0.91875000000000007</v>
      </c>
      <c r="AA1568" s="5">
        <f t="shared" si="279"/>
        <v>8.7500000000000022E-2</v>
      </c>
      <c r="AB1568" s="5">
        <f t="shared" si="280"/>
        <v>4.3750000000000067E-2</v>
      </c>
    </row>
    <row r="1569" spans="1:28" x14ac:dyDescent="0.55000000000000004">
      <c r="A1569" s="3" t="s">
        <v>72</v>
      </c>
      <c r="B1569" s="3" t="s">
        <v>2614</v>
      </c>
      <c r="C1569" t="s">
        <v>47</v>
      </c>
      <c r="D1569" s="3" t="s">
        <v>75</v>
      </c>
      <c r="E1569" s="3" t="s">
        <v>76</v>
      </c>
      <c r="F1569" s="3" t="s">
        <v>77</v>
      </c>
      <c r="G1569" s="5">
        <v>6.25</v>
      </c>
      <c r="H1569">
        <v>1</v>
      </c>
      <c r="I1569" s="5">
        <v>0.875</v>
      </c>
      <c r="J1569" s="5">
        <v>0.875</v>
      </c>
      <c r="K1569">
        <v>1</v>
      </c>
      <c r="L1569" s="15">
        <v>1</v>
      </c>
      <c r="M1569" s="13">
        <v>1</v>
      </c>
      <c r="N1569" s="15">
        <v>0</v>
      </c>
      <c r="O1569" s="5">
        <v>0</v>
      </c>
      <c r="P1569" s="5">
        <v>0</v>
      </c>
      <c r="Q1569" s="5">
        <f t="shared" si="270"/>
        <v>0.875</v>
      </c>
      <c r="R1569" s="5">
        <f t="shared" si="271"/>
        <v>-0.875</v>
      </c>
      <c r="S1569" s="15">
        <f t="shared" si="272"/>
        <v>-1</v>
      </c>
      <c r="T1569">
        <v>0</v>
      </c>
      <c r="U1569" s="5" t="str">
        <f t="shared" si="273"/>
        <v>NA</v>
      </c>
      <c r="V1569" s="15">
        <f t="shared" si="274"/>
        <v>0</v>
      </c>
      <c r="W1569" s="15">
        <f t="shared" si="275"/>
        <v>0</v>
      </c>
      <c r="X1569" s="5">
        <f t="shared" si="276"/>
        <v>0</v>
      </c>
      <c r="Y1569" s="5">
        <f t="shared" si="277"/>
        <v>0.78749999999999998</v>
      </c>
      <c r="Z1569" s="5">
        <f t="shared" si="278"/>
        <v>-0.91875000000000007</v>
      </c>
      <c r="AA1569" s="5">
        <f t="shared" si="279"/>
        <v>8.7500000000000022E-2</v>
      </c>
      <c r="AB1569" s="5">
        <f t="shared" si="280"/>
        <v>4.3750000000000067E-2</v>
      </c>
    </row>
    <row r="1570" spans="1:28" x14ac:dyDescent="0.55000000000000004">
      <c r="A1570" s="3" t="s">
        <v>72</v>
      </c>
      <c r="B1570" s="3" t="s">
        <v>2767</v>
      </c>
      <c r="C1570" t="s">
        <v>47</v>
      </c>
      <c r="D1570" s="3" t="s">
        <v>262</v>
      </c>
      <c r="E1570" s="3" t="s">
        <v>2768</v>
      </c>
      <c r="F1570" s="3" t="s">
        <v>77</v>
      </c>
      <c r="G1570" s="5">
        <v>6.25</v>
      </c>
      <c r="H1570">
        <v>1</v>
      </c>
      <c r="I1570" s="5">
        <v>0.88749999999999996</v>
      </c>
      <c r="J1570" s="5">
        <v>0.88749999999999996</v>
      </c>
      <c r="K1570">
        <v>4</v>
      </c>
      <c r="L1570" s="15">
        <v>0.25</v>
      </c>
      <c r="M1570" s="13">
        <v>1</v>
      </c>
      <c r="N1570" s="15">
        <v>0</v>
      </c>
      <c r="O1570" s="5">
        <v>0</v>
      </c>
      <c r="P1570" s="5">
        <v>0</v>
      </c>
      <c r="Q1570" s="5">
        <f t="shared" si="270"/>
        <v>0.88749999999999996</v>
      </c>
      <c r="R1570" s="5">
        <f t="shared" si="271"/>
        <v>-0.88749999999999996</v>
      </c>
      <c r="S1570" s="15">
        <f t="shared" si="272"/>
        <v>-1</v>
      </c>
      <c r="T1570">
        <v>0</v>
      </c>
      <c r="U1570" s="5" t="str">
        <f t="shared" si="273"/>
        <v>NA</v>
      </c>
      <c r="V1570" s="15">
        <f t="shared" si="274"/>
        <v>0</v>
      </c>
      <c r="W1570" s="15">
        <f t="shared" si="275"/>
        <v>0</v>
      </c>
      <c r="X1570" s="5">
        <f t="shared" si="276"/>
        <v>0</v>
      </c>
      <c r="Y1570" s="5">
        <f t="shared" si="277"/>
        <v>0.79874999999999996</v>
      </c>
      <c r="Z1570" s="5">
        <f t="shared" si="278"/>
        <v>-0.93187500000000001</v>
      </c>
      <c r="AA1570" s="5">
        <f t="shared" si="279"/>
        <v>8.8749999999999996E-2</v>
      </c>
      <c r="AB1570" s="5">
        <f t="shared" si="280"/>
        <v>4.4375000000000053E-2</v>
      </c>
    </row>
    <row r="1571" spans="1:28" x14ac:dyDescent="0.55000000000000004">
      <c r="A1571" s="3" t="s">
        <v>72</v>
      </c>
      <c r="B1571" s="3" t="s">
        <v>2642</v>
      </c>
      <c r="C1571" t="s">
        <v>47</v>
      </c>
      <c r="D1571" s="3" t="s">
        <v>40</v>
      </c>
      <c r="E1571" s="3" t="s">
        <v>2770</v>
      </c>
      <c r="F1571" s="3" t="s">
        <v>77</v>
      </c>
      <c r="G1571" s="5">
        <v>6.25</v>
      </c>
      <c r="H1571">
        <v>1</v>
      </c>
      <c r="I1571" s="5">
        <v>0.88749999999999996</v>
      </c>
      <c r="J1571" s="5">
        <v>0.88749999999999996</v>
      </c>
      <c r="K1571">
        <v>3</v>
      </c>
      <c r="L1571" s="15">
        <v>0.33333333333333298</v>
      </c>
      <c r="M1571" s="13">
        <v>1</v>
      </c>
      <c r="N1571" s="15">
        <v>0</v>
      </c>
      <c r="O1571" s="5">
        <v>0</v>
      </c>
      <c r="P1571" s="5">
        <v>0</v>
      </c>
      <c r="Q1571" s="5">
        <f t="shared" si="270"/>
        <v>0.88749999999999996</v>
      </c>
      <c r="R1571" s="5">
        <f t="shared" si="271"/>
        <v>-0.88749999999999996</v>
      </c>
      <c r="S1571" s="15">
        <f t="shared" si="272"/>
        <v>-1</v>
      </c>
      <c r="T1571">
        <v>0</v>
      </c>
      <c r="U1571" s="5" t="str">
        <f t="shared" si="273"/>
        <v>NA</v>
      </c>
      <c r="V1571" s="15">
        <f t="shared" si="274"/>
        <v>0</v>
      </c>
      <c r="W1571" s="15">
        <f t="shared" si="275"/>
        <v>0</v>
      </c>
      <c r="X1571" s="5">
        <f t="shared" si="276"/>
        <v>0</v>
      </c>
      <c r="Y1571" s="5">
        <f t="shared" si="277"/>
        <v>0.79874999999999996</v>
      </c>
      <c r="Z1571" s="5">
        <f t="shared" si="278"/>
        <v>-0.93187500000000001</v>
      </c>
      <c r="AA1571" s="5">
        <f t="shared" si="279"/>
        <v>8.8749999999999996E-2</v>
      </c>
      <c r="AB1571" s="5">
        <f t="shared" si="280"/>
        <v>4.4375000000000053E-2</v>
      </c>
    </row>
    <row r="1572" spans="1:28" x14ac:dyDescent="0.55000000000000004">
      <c r="A1572" s="3" t="s">
        <v>72</v>
      </c>
      <c r="B1572" s="3" t="s">
        <v>2192</v>
      </c>
      <c r="C1572" t="s">
        <v>47</v>
      </c>
      <c r="D1572" s="3" t="s">
        <v>32</v>
      </c>
      <c r="E1572" s="3" t="s">
        <v>170</v>
      </c>
      <c r="F1572" s="3" t="s">
        <v>77</v>
      </c>
      <c r="G1572" s="5">
        <v>6.25</v>
      </c>
      <c r="H1572">
        <v>2</v>
      </c>
      <c r="I1572" s="5">
        <v>0.9</v>
      </c>
      <c r="J1572" s="5">
        <v>0.45</v>
      </c>
      <c r="K1572">
        <v>61</v>
      </c>
      <c r="L1572" s="15">
        <v>3.2786885245901599E-2</v>
      </c>
      <c r="M1572" s="13">
        <v>4.4737704918032799</v>
      </c>
      <c r="N1572" s="15">
        <v>0</v>
      </c>
      <c r="O1572" s="5">
        <v>0</v>
      </c>
      <c r="P1572" s="5">
        <v>0</v>
      </c>
      <c r="Q1572" s="5">
        <f t="shared" si="270"/>
        <v>0.9</v>
      </c>
      <c r="R1572" s="5">
        <f t="shared" si="271"/>
        <v>-0.9</v>
      </c>
      <c r="S1572" s="15">
        <f t="shared" si="272"/>
        <v>-1</v>
      </c>
      <c r="T1572">
        <v>0</v>
      </c>
      <c r="U1572" s="5" t="str">
        <f t="shared" si="273"/>
        <v>NA</v>
      </c>
      <c r="V1572" s="15">
        <f t="shared" si="274"/>
        <v>0</v>
      </c>
      <c r="W1572" s="15">
        <f t="shared" si="275"/>
        <v>0</v>
      </c>
      <c r="X1572" s="5">
        <f t="shared" si="276"/>
        <v>0</v>
      </c>
      <c r="Y1572" s="5">
        <f t="shared" si="277"/>
        <v>0.81</v>
      </c>
      <c r="Z1572" s="5">
        <f t="shared" si="278"/>
        <v>-0.94500000000000006</v>
      </c>
      <c r="AA1572" s="5">
        <f t="shared" si="279"/>
        <v>8.9999999999999969E-2</v>
      </c>
      <c r="AB1572" s="5">
        <f t="shared" si="280"/>
        <v>4.500000000000004E-2</v>
      </c>
    </row>
    <row r="1573" spans="1:28" x14ac:dyDescent="0.55000000000000004">
      <c r="A1573" s="3" t="s">
        <v>72</v>
      </c>
      <c r="B1573" s="3" t="s">
        <v>2773</v>
      </c>
      <c r="C1573" t="s">
        <v>47</v>
      </c>
      <c r="D1573" s="3" t="s">
        <v>262</v>
      </c>
      <c r="E1573" s="3" t="s">
        <v>2774</v>
      </c>
      <c r="F1573" s="3" t="s">
        <v>77</v>
      </c>
      <c r="G1573" s="5">
        <v>6.25</v>
      </c>
      <c r="H1573">
        <v>1</v>
      </c>
      <c r="I1573" s="5">
        <v>0.9</v>
      </c>
      <c r="J1573" s="5">
        <v>0.9</v>
      </c>
      <c r="K1573">
        <v>7</v>
      </c>
      <c r="L1573" s="15">
        <v>0.14285714285714302</v>
      </c>
      <c r="M1573" s="13">
        <v>1.98571428571429</v>
      </c>
      <c r="N1573" s="15">
        <v>0</v>
      </c>
      <c r="O1573" s="5">
        <v>0</v>
      </c>
      <c r="P1573" s="5">
        <v>0</v>
      </c>
      <c r="Q1573" s="5">
        <f t="shared" si="270"/>
        <v>0.9</v>
      </c>
      <c r="R1573" s="5">
        <f t="shared" si="271"/>
        <v>-0.9</v>
      </c>
      <c r="S1573" s="15">
        <f t="shared" si="272"/>
        <v>-1</v>
      </c>
      <c r="T1573">
        <v>0</v>
      </c>
      <c r="U1573" s="5" t="str">
        <f t="shared" si="273"/>
        <v>NA</v>
      </c>
      <c r="V1573" s="15">
        <f t="shared" si="274"/>
        <v>0</v>
      </c>
      <c r="W1573" s="15">
        <f t="shared" si="275"/>
        <v>0</v>
      </c>
      <c r="X1573" s="5">
        <f t="shared" si="276"/>
        <v>0</v>
      </c>
      <c r="Y1573" s="5">
        <f t="shared" si="277"/>
        <v>0.81</v>
      </c>
      <c r="Z1573" s="5">
        <f t="shared" si="278"/>
        <v>-0.94500000000000006</v>
      </c>
      <c r="AA1573" s="5">
        <f t="shared" si="279"/>
        <v>8.9999999999999969E-2</v>
      </c>
      <c r="AB1573" s="5">
        <f t="shared" si="280"/>
        <v>4.500000000000004E-2</v>
      </c>
    </row>
    <row r="1574" spans="1:28" x14ac:dyDescent="0.55000000000000004">
      <c r="A1574" s="3" t="s">
        <v>72</v>
      </c>
      <c r="B1574" s="3" t="s">
        <v>2776</v>
      </c>
      <c r="C1574" t="s">
        <v>47</v>
      </c>
      <c r="D1574" s="3" t="s">
        <v>40</v>
      </c>
      <c r="E1574" s="3" t="s">
        <v>2777</v>
      </c>
      <c r="F1574" s="3" t="s">
        <v>77</v>
      </c>
      <c r="G1574" s="5">
        <v>6.25</v>
      </c>
      <c r="H1574">
        <v>1</v>
      </c>
      <c r="I1574" s="5">
        <v>0.9</v>
      </c>
      <c r="J1574" s="5">
        <v>0.9</v>
      </c>
      <c r="K1574">
        <v>15</v>
      </c>
      <c r="L1574" s="15">
        <v>6.6666666666666693E-2</v>
      </c>
      <c r="M1574" s="13">
        <v>1</v>
      </c>
      <c r="N1574" s="15">
        <v>0</v>
      </c>
      <c r="O1574" s="5">
        <v>0</v>
      </c>
      <c r="P1574" s="5">
        <v>0</v>
      </c>
      <c r="Q1574" s="5">
        <f t="shared" si="270"/>
        <v>0.9</v>
      </c>
      <c r="R1574" s="5">
        <f t="shared" si="271"/>
        <v>-0.9</v>
      </c>
      <c r="S1574" s="15">
        <f t="shared" si="272"/>
        <v>-1</v>
      </c>
      <c r="T1574">
        <v>0</v>
      </c>
      <c r="U1574" s="5" t="str">
        <f t="shared" si="273"/>
        <v>NA</v>
      </c>
      <c r="V1574" s="15">
        <f t="shared" si="274"/>
        <v>0</v>
      </c>
      <c r="W1574" s="15">
        <f t="shared" si="275"/>
        <v>0</v>
      </c>
      <c r="X1574" s="5">
        <f t="shared" si="276"/>
        <v>0</v>
      </c>
      <c r="Y1574" s="5">
        <f t="shared" si="277"/>
        <v>0.81</v>
      </c>
      <c r="Z1574" s="5">
        <f t="shared" si="278"/>
        <v>-0.94500000000000006</v>
      </c>
      <c r="AA1574" s="5">
        <f t="shared" si="279"/>
        <v>8.9999999999999969E-2</v>
      </c>
      <c r="AB1574" s="5">
        <f t="shared" si="280"/>
        <v>4.500000000000004E-2</v>
      </c>
    </row>
    <row r="1575" spans="1:28" x14ac:dyDescent="0.55000000000000004">
      <c r="A1575" s="3" t="s">
        <v>72</v>
      </c>
      <c r="B1575" s="3" t="s">
        <v>466</v>
      </c>
      <c r="C1575" t="s">
        <v>47</v>
      </c>
      <c r="D1575" s="3" t="s">
        <v>133</v>
      </c>
      <c r="E1575" s="3" t="s">
        <v>2779</v>
      </c>
      <c r="F1575" s="3" t="s">
        <v>77</v>
      </c>
      <c r="G1575" s="5">
        <v>6.25</v>
      </c>
      <c r="H1575">
        <v>1</v>
      </c>
      <c r="I1575" s="5">
        <v>0.9</v>
      </c>
      <c r="J1575" s="5">
        <v>0.9</v>
      </c>
      <c r="K1575">
        <v>2</v>
      </c>
      <c r="L1575" s="15">
        <v>0.5</v>
      </c>
      <c r="M1575" s="13">
        <v>15</v>
      </c>
      <c r="N1575" s="15">
        <v>0</v>
      </c>
      <c r="O1575" s="5">
        <v>0</v>
      </c>
      <c r="P1575" s="5">
        <v>0</v>
      </c>
      <c r="Q1575" s="5">
        <f t="shared" si="270"/>
        <v>0.9</v>
      </c>
      <c r="R1575" s="5">
        <f t="shared" si="271"/>
        <v>-0.9</v>
      </c>
      <c r="S1575" s="15">
        <f t="shared" si="272"/>
        <v>-1</v>
      </c>
      <c r="T1575">
        <v>0</v>
      </c>
      <c r="U1575" s="5" t="str">
        <f t="shared" si="273"/>
        <v>NA</v>
      </c>
      <c r="V1575" s="15">
        <f t="shared" si="274"/>
        <v>0</v>
      </c>
      <c r="W1575" s="15">
        <f t="shared" si="275"/>
        <v>0</v>
      </c>
      <c r="X1575" s="5">
        <f t="shared" si="276"/>
        <v>0</v>
      </c>
      <c r="Y1575" s="5">
        <f t="shared" si="277"/>
        <v>0.81</v>
      </c>
      <c r="Z1575" s="5">
        <f t="shared" si="278"/>
        <v>-0.94500000000000006</v>
      </c>
      <c r="AA1575" s="5">
        <f t="shared" si="279"/>
        <v>8.9999999999999969E-2</v>
      </c>
      <c r="AB1575" s="5">
        <f t="shared" si="280"/>
        <v>4.500000000000004E-2</v>
      </c>
    </row>
    <row r="1576" spans="1:28" x14ac:dyDescent="0.55000000000000004">
      <c r="A1576" s="3" t="s">
        <v>72</v>
      </c>
      <c r="B1576" s="3" t="s">
        <v>2781</v>
      </c>
      <c r="C1576" t="s">
        <v>47</v>
      </c>
      <c r="D1576" s="3" t="s">
        <v>104</v>
      </c>
      <c r="E1576" s="3" t="s">
        <v>2782</v>
      </c>
      <c r="F1576" s="3" t="s">
        <v>77</v>
      </c>
      <c r="G1576" s="5">
        <v>6.25</v>
      </c>
      <c r="H1576">
        <v>1</v>
      </c>
      <c r="I1576" s="5">
        <v>0.91249999999999998</v>
      </c>
      <c r="J1576" s="5">
        <v>0.91249999999999998</v>
      </c>
      <c r="K1576">
        <v>1</v>
      </c>
      <c r="L1576" s="15">
        <v>1</v>
      </c>
      <c r="M1576" s="13">
        <v>2</v>
      </c>
      <c r="N1576" s="15">
        <v>0</v>
      </c>
      <c r="O1576" s="5">
        <v>0</v>
      </c>
      <c r="P1576" s="5">
        <v>0</v>
      </c>
      <c r="Q1576" s="5">
        <f t="shared" si="270"/>
        <v>0.91249999999999998</v>
      </c>
      <c r="R1576" s="5">
        <f t="shared" si="271"/>
        <v>-0.91249999999999998</v>
      </c>
      <c r="S1576" s="15">
        <f t="shared" si="272"/>
        <v>-1</v>
      </c>
      <c r="T1576">
        <v>0</v>
      </c>
      <c r="U1576" s="5" t="str">
        <f t="shared" si="273"/>
        <v>NA</v>
      </c>
      <c r="V1576" s="15">
        <f t="shared" si="274"/>
        <v>0</v>
      </c>
      <c r="W1576" s="15">
        <f t="shared" si="275"/>
        <v>0</v>
      </c>
      <c r="X1576" s="5">
        <f t="shared" si="276"/>
        <v>0</v>
      </c>
      <c r="Y1576" s="5">
        <f t="shared" si="277"/>
        <v>0.82125000000000004</v>
      </c>
      <c r="Z1576" s="5">
        <f t="shared" si="278"/>
        <v>-0.958125</v>
      </c>
      <c r="AA1576" s="5">
        <f t="shared" si="279"/>
        <v>9.1249999999999942E-2</v>
      </c>
      <c r="AB1576" s="5">
        <f t="shared" si="280"/>
        <v>4.5625000000000027E-2</v>
      </c>
    </row>
    <row r="1577" spans="1:28" x14ac:dyDescent="0.55000000000000004">
      <c r="A1577" s="3" t="s">
        <v>72</v>
      </c>
      <c r="B1577" s="3" t="s">
        <v>2784</v>
      </c>
      <c r="C1577" t="s">
        <v>47</v>
      </c>
      <c r="D1577" s="3" t="s">
        <v>125</v>
      </c>
      <c r="E1577" s="3" t="s">
        <v>2785</v>
      </c>
      <c r="F1577" s="3" t="s">
        <v>77</v>
      </c>
      <c r="G1577" s="5">
        <v>6.25</v>
      </c>
      <c r="H1577">
        <v>1</v>
      </c>
      <c r="I1577" s="5">
        <v>0.91249999999999998</v>
      </c>
      <c r="J1577" s="5">
        <v>0.91249999999999998</v>
      </c>
      <c r="K1577">
        <v>49</v>
      </c>
      <c r="L1577" s="15">
        <v>2.04081632653061E-2</v>
      </c>
      <c r="M1577" s="13">
        <v>2.31632653061224</v>
      </c>
      <c r="N1577" s="15">
        <v>0</v>
      </c>
      <c r="O1577" s="5">
        <v>0</v>
      </c>
      <c r="P1577" s="5">
        <v>0</v>
      </c>
      <c r="Q1577" s="5">
        <f t="shared" si="270"/>
        <v>0.91249999999999998</v>
      </c>
      <c r="R1577" s="5">
        <f t="shared" si="271"/>
        <v>-0.91249999999999998</v>
      </c>
      <c r="S1577" s="15">
        <f t="shared" si="272"/>
        <v>-1</v>
      </c>
      <c r="T1577">
        <v>0</v>
      </c>
      <c r="U1577" s="5" t="str">
        <f t="shared" si="273"/>
        <v>NA</v>
      </c>
      <c r="V1577" s="15">
        <f t="shared" si="274"/>
        <v>0</v>
      </c>
      <c r="W1577" s="15">
        <f t="shared" si="275"/>
        <v>0</v>
      </c>
      <c r="X1577" s="5">
        <f t="shared" si="276"/>
        <v>0</v>
      </c>
      <c r="Y1577" s="5">
        <f t="shared" si="277"/>
        <v>0.82125000000000004</v>
      </c>
      <c r="Z1577" s="5">
        <f t="shared" si="278"/>
        <v>-0.958125</v>
      </c>
      <c r="AA1577" s="5">
        <f t="shared" si="279"/>
        <v>9.1249999999999942E-2</v>
      </c>
      <c r="AB1577" s="5">
        <f t="shared" si="280"/>
        <v>4.5625000000000027E-2</v>
      </c>
    </row>
    <row r="1578" spans="1:28" x14ac:dyDescent="0.55000000000000004">
      <c r="A1578" s="3" t="s">
        <v>72</v>
      </c>
      <c r="B1578" s="3" t="s">
        <v>128</v>
      </c>
      <c r="C1578" t="s">
        <v>47</v>
      </c>
      <c r="D1578" s="3" t="s">
        <v>221</v>
      </c>
      <c r="E1578" s="3" t="s">
        <v>2748</v>
      </c>
      <c r="F1578" s="3" t="s">
        <v>77</v>
      </c>
      <c r="G1578" s="5">
        <v>6.25</v>
      </c>
      <c r="H1578">
        <v>1</v>
      </c>
      <c r="I1578" s="5">
        <v>0.91249999999999998</v>
      </c>
      <c r="J1578" s="5">
        <v>0.91249999999999998</v>
      </c>
      <c r="K1578">
        <v>5</v>
      </c>
      <c r="L1578" s="15">
        <v>0.2</v>
      </c>
      <c r="M1578" s="13">
        <v>1</v>
      </c>
      <c r="N1578" s="15">
        <v>0</v>
      </c>
      <c r="O1578" s="5">
        <v>0</v>
      </c>
      <c r="P1578" s="5">
        <v>0</v>
      </c>
      <c r="Q1578" s="5">
        <f t="shared" si="270"/>
        <v>0.91249999999999998</v>
      </c>
      <c r="R1578" s="5">
        <f t="shared" si="271"/>
        <v>-0.91249999999999998</v>
      </c>
      <c r="S1578" s="15">
        <f t="shared" si="272"/>
        <v>-1</v>
      </c>
      <c r="T1578">
        <v>0</v>
      </c>
      <c r="U1578" s="5" t="str">
        <f t="shared" si="273"/>
        <v>NA</v>
      </c>
      <c r="V1578" s="15">
        <f t="shared" si="274"/>
        <v>0</v>
      </c>
      <c r="W1578" s="15">
        <f t="shared" si="275"/>
        <v>0</v>
      </c>
      <c r="X1578" s="5">
        <f t="shared" si="276"/>
        <v>0</v>
      </c>
      <c r="Y1578" s="5">
        <f t="shared" si="277"/>
        <v>0.82125000000000004</v>
      </c>
      <c r="Z1578" s="5">
        <f t="shared" si="278"/>
        <v>-0.958125</v>
      </c>
      <c r="AA1578" s="5">
        <f t="shared" si="279"/>
        <v>9.1249999999999942E-2</v>
      </c>
      <c r="AB1578" s="5">
        <f t="shared" si="280"/>
        <v>4.5625000000000027E-2</v>
      </c>
    </row>
    <row r="1579" spans="1:28" x14ac:dyDescent="0.55000000000000004">
      <c r="A1579" s="3" t="s">
        <v>72</v>
      </c>
      <c r="B1579" s="3" t="s">
        <v>2788</v>
      </c>
      <c r="C1579" t="s">
        <v>47</v>
      </c>
      <c r="D1579" s="3" t="s">
        <v>173</v>
      </c>
      <c r="E1579" s="3" t="s">
        <v>188</v>
      </c>
      <c r="F1579" s="3" t="s">
        <v>77</v>
      </c>
      <c r="G1579" s="5">
        <v>6.25</v>
      </c>
      <c r="H1579">
        <v>1</v>
      </c>
      <c r="I1579" s="5">
        <v>0.95</v>
      </c>
      <c r="J1579" s="5">
        <v>0.95</v>
      </c>
      <c r="K1579">
        <v>33</v>
      </c>
      <c r="L1579" s="15">
        <v>3.0303030303030297E-2</v>
      </c>
      <c r="M1579" s="13">
        <v>2.3575757575757601</v>
      </c>
      <c r="N1579" s="15">
        <v>0</v>
      </c>
      <c r="O1579" s="5">
        <v>0</v>
      </c>
      <c r="P1579" s="5">
        <v>0</v>
      </c>
      <c r="Q1579" s="5">
        <f t="shared" si="270"/>
        <v>0.95</v>
      </c>
      <c r="R1579" s="5">
        <f t="shared" si="271"/>
        <v>-0.95</v>
      </c>
      <c r="S1579" s="15">
        <f t="shared" si="272"/>
        <v>-1</v>
      </c>
      <c r="T1579">
        <v>0</v>
      </c>
      <c r="U1579" s="5" t="str">
        <f t="shared" si="273"/>
        <v>NA</v>
      </c>
      <c r="V1579" s="15">
        <f t="shared" si="274"/>
        <v>0</v>
      </c>
      <c r="W1579" s="15">
        <f t="shared" si="275"/>
        <v>0</v>
      </c>
      <c r="X1579" s="5">
        <f t="shared" si="276"/>
        <v>0</v>
      </c>
      <c r="Y1579" s="5">
        <f t="shared" si="277"/>
        <v>0.85499999999999998</v>
      </c>
      <c r="Z1579" s="5">
        <f t="shared" si="278"/>
        <v>-0.99749999999999994</v>
      </c>
      <c r="AA1579" s="5">
        <f t="shared" si="279"/>
        <v>9.4999999999999973E-2</v>
      </c>
      <c r="AB1579" s="5">
        <f t="shared" si="280"/>
        <v>4.7499999999999987E-2</v>
      </c>
    </row>
    <row r="1580" spans="1:28" x14ac:dyDescent="0.55000000000000004">
      <c r="A1580" s="3" t="s">
        <v>72</v>
      </c>
      <c r="B1580" s="3" t="s">
        <v>2790</v>
      </c>
      <c r="C1580" t="s">
        <v>47</v>
      </c>
      <c r="D1580" s="3" t="s">
        <v>173</v>
      </c>
      <c r="E1580" s="3" t="s">
        <v>2791</v>
      </c>
      <c r="F1580" s="3" t="s">
        <v>77</v>
      </c>
      <c r="G1580" s="5">
        <v>6.25</v>
      </c>
      <c r="H1580">
        <v>1</v>
      </c>
      <c r="I1580" s="5">
        <v>0.95</v>
      </c>
      <c r="J1580" s="5">
        <v>0.95</v>
      </c>
      <c r="K1580">
        <v>31</v>
      </c>
      <c r="L1580" s="15">
        <v>3.2258064516128997E-2</v>
      </c>
      <c r="M1580" s="13">
        <v>2.2258064516128999</v>
      </c>
      <c r="N1580" s="15">
        <v>0</v>
      </c>
      <c r="O1580" s="5">
        <v>0</v>
      </c>
      <c r="P1580" s="5">
        <v>0</v>
      </c>
      <c r="Q1580" s="5">
        <f t="shared" si="270"/>
        <v>0.95</v>
      </c>
      <c r="R1580" s="5">
        <f t="shared" si="271"/>
        <v>-0.95</v>
      </c>
      <c r="S1580" s="15">
        <f t="shared" si="272"/>
        <v>-1</v>
      </c>
      <c r="T1580">
        <v>0</v>
      </c>
      <c r="U1580" s="5" t="str">
        <f t="shared" si="273"/>
        <v>NA</v>
      </c>
      <c r="V1580" s="15">
        <f t="shared" si="274"/>
        <v>0</v>
      </c>
      <c r="W1580" s="15">
        <f t="shared" si="275"/>
        <v>0</v>
      </c>
      <c r="X1580" s="5">
        <f t="shared" si="276"/>
        <v>0</v>
      </c>
      <c r="Y1580" s="5">
        <f t="shared" si="277"/>
        <v>0.85499999999999998</v>
      </c>
      <c r="Z1580" s="5">
        <f t="shared" si="278"/>
        <v>-0.99749999999999994</v>
      </c>
      <c r="AA1580" s="5">
        <f t="shared" si="279"/>
        <v>9.4999999999999973E-2</v>
      </c>
      <c r="AB1580" s="5">
        <f t="shared" si="280"/>
        <v>4.7499999999999987E-2</v>
      </c>
    </row>
    <row r="1581" spans="1:28" x14ac:dyDescent="0.55000000000000004">
      <c r="A1581" s="3" t="s">
        <v>72</v>
      </c>
      <c r="B1581" s="3" t="s">
        <v>2793</v>
      </c>
      <c r="C1581" t="s">
        <v>47</v>
      </c>
      <c r="D1581" s="3" t="s">
        <v>173</v>
      </c>
      <c r="E1581" s="3" t="s">
        <v>2794</v>
      </c>
      <c r="F1581" s="3" t="s">
        <v>77</v>
      </c>
      <c r="G1581" s="5">
        <v>6.25</v>
      </c>
      <c r="H1581">
        <v>1</v>
      </c>
      <c r="I1581" s="5">
        <v>0.96250000000000002</v>
      </c>
      <c r="J1581" s="5">
        <v>0.96250000000000002</v>
      </c>
      <c r="K1581">
        <v>6</v>
      </c>
      <c r="L1581" s="15">
        <v>0.16666666666666699</v>
      </c>
      <c r="M1581" s="13">
        <v>1</v>
      </c>
      <c r="N1581" s="15">
        <v>0</v>
      </c>
      <c r="O1581" s="5">
        <v>0</v>
      </c>
      <c r="P1581" s="5">
        <v>0</v>
      </c>
      <c r="Q1581" s="5">
        <f t="shared" si="270"/>
        <v>0.96250000000000002</v>
      </c>
      <c r="R1581" s="5">
        <f t="shared" si="271"/>
        <v>-0.96250000000000002</v>
      </c>
      <c r="S1581" s="15">
        <f t="shared" si="272"/>
        <v>-1</v>
      </c>
      <c r="T1581">
        <v>0</v>
      </c>
      <c r="U1581" s="5" t="str">
        <f t="shared" si="273"/>
        <v>NA</v>
      </c>
      <c r="V1581" s="15">
        <f t="shared" si="274"/>
        <v>0</v>
      </c>
      <c r="W1581" s="15">
        <f t="shared" si="275"/>
        <v>0</v>
      </c>
      <c r="X1581" s="5">
        <f t="shared" si="276"/>
        <v>0</v>
      </c>
      <c r="Y1581" s="5">
        <f t="shared" si="277"/>
        <v>0.86625000000000008</v>
      </c>
      <c r="Z1581" s="5">
        <f t="shared" si="278"/>
        <v>-1.0106250000000001</v>
      </c>
      <c r="AA1581" s="5">
        <f t="shared" si="279"/>
        <v>9.6249999999999947E-2</v>
      </c>
      <c r="AB1581" s="5">
        <f t="shared" si="280"/>
        <v>4.8125000000000084E-2</v>
      </c>
    </row>
    <row r="1582" spans="1:28" x14ac:dyDescent="0.55000000000000004">
      <c r="A1582" s="3" t="s">
        <v>72</v>
      </c>
      <c r="B1582" s="3" t="s">
        <v>2796</v>
      </c>
      <c r="C1582" t="s">
        <v>47</v>
      </c>
      <c r="D1582" s="3" t="s">
        <v>32</v>
      </c>
      <c r="E1582" s="3" t="s">
        <v>33</v>
      </c>
      <c r="F1582" s="3" t="s">
        <v>77</v>
      </c>
      <c r="G1582" s="5">
        <v>6.25</v>
      </c>
      <c r="H1582">
        <v>1</v>
      </c>
      <c r="I1582" s="5">
        <v>0.96250000000000002</v>
      </c>
      <c r="J1582" s="5">
        <v>0.96250000000000002</v>
      </c>
      <c r="K1582">
        <v>14</v>
      </c>
      <c r="L1582" s="15">
        <v>7.1428571428571397E-2</v>
      </c>
      <c r="M1582" s="13">
        <v>2.44285714285714</v>
      </c>
      <c r="N1582" s="15">
        <v>0</v>
      </c>
      <c r="O1582" s="5">
        <v>0</v>
      </c>
      <c r="P1582" s="5">
        <v>0</v>
      </c>
      <c r="Q1582" s="5">
        <f t="shared" si="270"/>
        <v>0.96250000000000002</v>
      </c>
      <c r="R1582" s="5">
        <f t="shared" si="271"/>
        <v>-0.96250000000000002</v>
      </c>
      <c r="S1582" s="15">
        <f t="shared" si="272"/>
        <v>-1</v>
      </c>
      <c r="T1582">
        <v>0</v>
      </c>
      <c r="U1582" s="5" t="str">
        <f t="shared" si="273"/>
        <v>NA</v>
      </c>
      <c r="V1582" s="15">
        <f t="shared" si="274"/>
        <v>0</v>
      </c>
      <c r="W1582" s="15">
        <f t="shared" si="275"/>
        <v>0</v>
      </c>
      <c r="X1582" s="5">
        <f t="shared" si="276"/>
        <v>0</v>
      </c>
      <c r="Y1582" s="5">
        <f t="shared" si="277"/>
        <v>0.86625000000000008</v>
      </c>
      <c r="Z1582" s="5">
        <f t="shared" si="278"/>
        <v>-1.0106250000000001</v>
      </c>
      <c r="AA1582" s="5">
        <f t="shared" si="279"/>
        <v>9.6249999999999947E-2</v>
      </c>
      <c r="AB1582" s="5">
        <f t="shared" si="280"/>
        <v>4.8125000000000084E-2</v>
      </c>
    </row>
    <row r="1583" spans="1:28" x14ac:dyDescent="0.55000000000000004">
      <c r="A1583" s="3" t="s">
        <v>72</v>
      </c>
      <c r="B1583" s="3" t="s">
        <v>2798</v>
      </c>
      <c r="C1583" t="s">
        <v>47</v>
      </c>
      <c r="D1583" s="3" t="s">
        <v>32</v>
      </c>
      <c r="E1583" s="3" t="s">
        <v>575</v>
      </c>
      <c r="F1583" s="3" t="s">
        <v>77</v>
      </c>
      <c r="G1583" s="5">
        <v>6.25</v>
      </c>
      <c r="H1583">
        <v>1</v>
      </c>
      <c r="I1583" s="5">
        <v>0.96250000000000002</v>
      </c>
      <c r="J1583" s="5">
        <v>0.96250000000000002</v>
      </c>
      <c r="K1583">
        <v>58</v>
      </c>
      <c r="L1583" s="15">
        <v>1.72413793103448E-2</v>
      </c>
      <c r="M1583" s="13">
        <v>1.0982758620689701</v>
      </c>
      <c r="N1583" s="15">
        <v>0</v>
      </c>
      <c r="O1583" s="5">
        <v>0</v>
      </c>
      <c r="P1583" s="5">
        <v>0</v>
      </c>
      <c r="Q1583" s="5">
        <f t="shared" si="270"/>
        <v>0.96250000000000002</v>
      </c>
      <c r="R1583" s="5">
        <f t="shared" si="271"/>
        <v>-0.96250000000000002</v>
      </c>
      <c r="S1583" s="15">
        <f t="shared" si="272"/>
        <v>-1</v>
      </c>
      <c r="T1583">
        <v>0</v>
      </c>
      <c r="U1583" s="5" t="str">
        <f t="shared" si="273"/>
        <v>NA</v>
      </c>
      <c r="V1583" s="15">
        <f t="shared" si="274"/>
        <v>0</v>
      </c>
      <c r="W1583" s="15">
        <f t="shared" si="275"/>
        <v>0</v>
      </c>
      <c r="X1583" s="5">
        <f t="shared" si="276"/>
        <v>0</v>
      </c>
      <c r="Y1583" s="5">
        <f t="shared" si="277"/>
        <v>0.86625000000000008</v>
      </c>
      <c r="Z1583" s="5">
        <f t="shared" si="278"/>
        <v>-1.0106250000000001</v>
      </c>
      <c r="AA1583" s="5">
        <f t="shared" si="279"/>
        <v>9.6249999999999947E-2</v>
      </c>
      <c r="AB1583" s="5">
        <f t="shared" si="280"/>
        <v>4.8125000000000084E-2</v>
      </c>
    </row>
    <row r="1584" spans="1:28" x14ac:dyDescent="0.55000000000000004">
      <c r="A1584" s="3" t="s">
        <v>72</v>
      </c>
      <c r="B1584" s="3" t="s">
        <v>2800</v>
      </c>
      <c r="C1584" t="s">
        <v>47</v>
      </c>
      <c r="D1584" s="3" t="s">
        <v>133</v>
      </c>
      <c r="E1584" s="3" t="s">
        <v>2801</v>
      </c>
      <c r="F1584" s="3" t="s">
        <v>77</v>
      </c>
      <c r="G1584" s="5">
        <v>6.25</v>
      </c>
      <c r="H1584">
        <v>1</v>
      </c>
      <c r="I1584" s="5">
        <v>0.96250000000000002</v>
      </c>
      <c r="J1584" s="5">
        <v>0.96250000000000002</v>
      </c>
      <c r="K1584">
        <v>9</v>
      </c>
      <c r="L1584" s="15">
        <v>0.11111111111111099</v>
      </c>
      <c r="M1584" s="13">
        <v>1.55555555555556</v>
      </c>
      <c r="N1584" s="15">
        <v>0</v>
      </c>
      <c r="O1584" s="5">
        <v>0</v>
      </c>
      <c r="P1584" s="5">
        <v>0</v>
      </c>
      <c r="Q1584" s="5">
        <f t="shared" si="270"/>
        <v>0.96250000000000002</v>
      </c>
      <c r="R1584" s="5">
        <f t="shared" si="271"/>
        <v>-0.96250000000000002</v>
      </c>
      <c r="S1584" s="15">
        <f t="shared" si="272"/>
        <v>-1</v>
      </c>
      <c r="T1584">
        <v>0</v>
      </c>
      <c r="U1584" s="5" t="str">
        <f t="shared" si="273"/>
        <v>NA</v>
      </c>
      <c r="V1584" s="15">
        <f t="shared" si="274"/>
        <v>0</v>
      </c>
      <c r="W1584" s="15">
        <f t="shared" si="275"/>
        <v>0</v>
      </c>
      <c r="X1584" s="5">
        <f t="shared" si="276"/>
        <v>0</v>
      </c>
      <c r="Y1584" s="5">
        <f t="shared" si="277"/>
        <v>0.86625000000000008</v>
      </c>
      <c r="Z1584" s="5">
        <f t="shared" si="278"/>
        <v>-1.0106250000000001</v>
      </c>
      <c r="AA1584" s="5">
        <f t="shared" si="279"/>
        <v>9.6249999999999947E-2</v>
      </c>
      <c r="AB1584" s="5">
        <f t="shared" si="280"/>
        <v>4.8125000000000084E-2</v>
      </c>
    </row>
    <row r="1585" spans="1:28" x14ac:dyDescent="0.55000000000000004">
      <c r="A1585" s="3" t="s">
        <v>72</v>
      </c>
      <c r="B1585" s="3" t="s">
        <v>2803</v>
      </c>
      <c r="C1585" t="s">
        <v>47</v>
      </c>
      <c r="D1585" s="3" t="s">
        <v>32</v>
      </c>
      <c r="E1585" s="3" t="s">
        <v>33</v>
      </c>
      <c r="F1585" s="3" t="s">
        <v>77</v>
      </c>
      <c r="G1585" s="5">
        <v>6.25</v>
      </c>
      <c r="H1585">
        <v>1</v>
      </c>
      <c r="I1585" s="5">
        <v>0.97499999999999998</v>
      </c>
      <c r="J1585" s="5">
        <v>0.97499999999999998</v>
      </c>
      <c r="K1585">
        <v>323</v>
      </c>
      <c r="L1585" s="15">
        <v>3.09597523219814E-3</v>
      </c>
      <c r="M1585" s="13">
        <v>1.89009287925697</v>
      </c>
      <c r="N1585" s="15">
        <v>0</v>
      </c>
      <c r="O1585" s="5">
        <v>0</v>
      </c>
      <c r="P1585" s="5">
        <v>0</v>
      </c>
      <c r="Q1585" s="5">
        <f t="shared" si="270"/>
        <v>0.97499999999999998</v>
      </c>
      <c r="R1585" s="5">
        <f t="shared" si="271"/>
        <v>-0.97499999999999998</v>
      </c>
      <c r="S1585" s="15">
        <f t="shared" si="272"/>
        <v>-1</v>
      </c>
      <c r="T1585">
        <v>0</v>
      </c>
      <c r="U1585" s="5" t="str">
        <f t="shared" si="273"/>
        <v>NA</v>
      </c>
      <c r="V1585" s="15">
        <f t="shared" si="274"/>
        <v>0</v>
      </c>
      <c r="W1585" s="15">
        <f t="shared" si="275"/>
        <v>0</v>
      </c>
      <c r="X1585" s="5">
        <f t="shared" si="276"/>
        <v>0</v>
      </c>
      <c r="Y1585" s="5">
        <f t="shared" si="277"/>
        <v>0.87749999999999995</v>
      </c>
      <c r="Z1585" s="5">
        <f t="shared" si="278"/>
        <v>-1.0237499999999999</v>
      </c>
      <c r="AA1585" s="5">
        <f t="shared" si="279"/>
        <v>9.7500000000000031E-2</v>
      </c>
      <c r="AB1585" s="5">
        <f t="shared" si="280"/>
        <v>4.874999999999996E-2</v>
      </c>
    </row>
    <row r="1586" spans="1:28" x14ac:dyDescent="0.55000000000000004">
      <c r="A1586" s="3" t="s">
        <v>72</v>
      </c>
      <c r="B1586" s="3" t="s">
        <v>2805</v>
      </c>
      <c r="C1586" t="s">
        <v>47</v>
      </c>
      <c r="D1586" s="3" t="s">
        <v>173</v>
      </c>
      <c r="E1586" s="3" t="s">
        <v>2806</v>
      </c>
      <c r="F1586" s="3" t="s">
        <v>77</v>
      </c>
      <c r="G1586" s="5">
        <v>6.25</v>
      </c>
      <c r="H1586">
        <v>1</v>
      </c>
      <c r="I1586" s="5">
        <v>0.98750000000000004</v>
      </c>
      <c r="J1586" s="5">
        <v>0.98750000000000004</v>
      </c>
      <c r="K1586">
        <v>378</v>
      </c>
      <c r="L1586" s="15">
        <v>2.6455026455026506E-3</v>
      </c>
      <c r="M1586" s="13">
        <v>1.84206349206349</v>
      </c>
      <c r="N1586" s="15">
        <v>0</v>
      </c>
      <c r="O1586" s="5">
        <v>0</v>
      </c>
      <c r="P1586" s="5">
        <v>0</v>
      </c>
      <c r="Q1586" s="5">
        <f t="shared" si="270"/>
        <v>0.98750000000000004</v>
      </c>
      <c r="R1586" s="5">
        <f t="shared" si="271"/>
        <v>-0.98750000000000004</v>
      </c>
      <c r="S1586" s="15">
        <f t="shared" si="272"/>
        <v>-1</v>
      </c>
      <c r="T1586">
        <v>0</v>
      </c>
      <c r="U1586" s="5" t="str">
        <f t="shared" si="273"/>
        <v>NA</v>
      </c>
      <c r="V1586" s="15">
        <f t="shared" si="274"/>
        <v>0</v>
      </c>
      <c r="W1586" s="15">
        <f t="shared" si="275"/>
        <v>0</v>
      </c>
      <c r="X1586" s="5">
        <f t="shared" si="276"/>
        <v>0</v>
      </c>
      <c r="Y1586" s="5">
        <f t="shared" si="277"/>
        <v>0.88875000000000004</v>
      </c>
      <c r="Z1586" s="5">
        <f t="shared" si="278"/>
        <v>-1.036875</v>
      </c>
      <c r="AA1586" s="5">
        <f t="shared" si="279"/>
        <v>9.8750000000000004E-2</v>
      </c>
      <c r="AB1586" s="5">
        <f t="shared" si="280"/>
        <v>4.9374999999999947E-2</v>
      </c>
    </row>
    <row r="1587" spans="1:28" x14ac:dyDescent="0.55000000000000004">
      <c r="A1587" s="3" t="s">
        <v>72</v>
      </c>
      <c r="B1587" s="3" t="s">
        <v>1224</v>
      </c>
      <c r="C1587" t="s">
        <v>47</v>
      </c>
      <c r="D1587" s="3" t="s">
        <v>173</v>
      </c>
      <c r="E1587" s="3" t="s">
        <v>2794</v>
      </c>
      <c r="F1587" s="3" t="s">
        <v>77</v>
      </c>
      <c r="G1587" s="5">
        <v>6.25</v>
      </c>
      <c r="H1587">
        <v>1</v>
      </c>
      <c r="I1587" s="5">
        <v>0.98750000000000004</v>
      </c>
      <c r="J1587" s="5">
        <v>0.98750000000000004</v>
      </c>
      <c r="K1587">
        <v>330</v>
      </c>
      <c r="L1587" s="15">
        <v>3.0303030303030299E-3</v>
      </c>
      <c r="M1587" s="13">
        <v>1.11121212121212</v>
      </c>
      <c r="N1587" s="15">
        <v>0</v>
      </c>
      <c r="O1587" s="5">
        <v>0</v>
      </c>
      <c r="P1587" s="5">
        <v>0</v>
      </c>
      <c r="Q1587" s="5">
        <f t="shared" si="270"/>
        <v>0.98750000000000004</v>
      </c>
      <c r="R1587" s="5">
        <f t="shared" si="271"/>
        <v>-0.98750000000000004</v>
      </c>
      <c r="S1587" s="15">
        <f t="shared" si="272"/>
        <v>-1</v>
      </c>
      <c r="T1587">
        <v>0</v>
      </c>
      <c r="U1587" s="5" t="str">
        <f t="shared" si="273"/>
        <v>NA</v>
      </c>
      <c r="V1587" s="15">
        <f t="shared" si="274"/>
        <v>0</v>
      </c>
      <c r="W1587" s="15">
        <f t="shared" si="275"/>
        <v>0</v>
      </c>
      <c r="X1587" s="5">
        <f t="shared" si="276"/>
        <v>0</v>
      </c>
      <c r="Y1587" s="5">
        <f t="shared" si="277"/>
        <v>0.88875000000000004</v>
      </c>
      <c r="Z1587" s="5">
        <f t="shared" si="278"/>
        <v>-1.036875</v>
      </c>
      <c r="AA1587" s="5">
        <f t="shared" si="279"/>
        <v>9.8750000000000004E-2</v>
      </c>
      <c r="AB1587" s="5">
        <f t="shared" si="280"/>
        <v>4.9374999999999947E-2</v>
      </c>
    </row>
    <row r="1588" spans="1:28" x14ac:dyDescent="0.55000000000000004">
      <c r="A1588" s="3" t="s">
        <v>72</v>
      </c>
      <c r="B1588" s="3" t="s">
        <v>2809</v>
      </c>
      <c r="C1588" t="s">
        <v>47</v>
      </c>
      <c r="D1588" s="3" t="s">
        <v>32</v>
      </c>
      <c r="E1588" s="3" t="s">
        <v>2810</v>
      </c>
      <c r="F1588" s="3" t="s">
        <v>77</v>
      </c>
      <c r="G1588" s="5">
        <v>6.25</v>
      </c>
      <c r="H1588">
        <v>1</v>
      </c>
      <c r="I1588" s="5">
        <v>0.98750000000000004</v>
      </c>
      <c r="J1588" s="5">
        <v>0.98750000000000004</v>
      </c>
      <c r="K1588">
        <v>26</v>
      </c>
      <c r="L1588" s="15">
        <v>3.8461538461538498E-2</v>
      </c>
      <c r="M1588" s="13">
        <v>1.0384615384615401</v>
      </c>
      <c r="N1588" s="15">
        <v>0</v>
      </c>
      <c r="O1588" s="5">
        <v>0</v>
      </c>
      <c r="P1588" s="5">
        <v>0</v>
      </c>
      <c r="Q1588" s="5">
        <f t="shared" si="270"/>
        <v>0.98750000000000004</v>
      </c>
      <c r="R1588" s="5">
        <f t="shared" si="271"/>
        <v>-0.98750000000000004</v>
      </c>
      <c r="S1588" s="15">
        <f t="shared" si="272"/>
        <v>-1</v>
      </c>
      <c r="T1588">
        <v>0</v>
      </c>
      <c r="U1588" s="5" t="str">
        <f t="shared" si="273"/>
        <v>NA</v>
      </c>
      <c r="V1588" s="15">
        <f t="shared" si="274"/>
        <v>0</v>
      </c>
      <c r="W1588" s="15">
        <f t="shared" si="275"/>
        <v>0</v>
      </c>
      <c r="X1588" s="5">
        <f t="shared" si="276"/>
        <v>0</v>
      </c>
      <c r="Y1588" s="5">
        <f t="shared" si="277"/>
        <v>0.88875000000000004</v>
      </c>
      <c r="Z1588" s="5">
        <f t="shared" si="278"/>
        <v>-1.036875</v>
      </c>
      <c r="AA1588" s="5">
        <f t="shared" si="279"/>
        <v>9.8750000000000004E-2</v>
      </c>
      <c r="AB1588" s="5">
        <f t="shared" si="280"/>
        <v>4.9374999999999947E-2</v>
      </c>
    </row>
    <row r="1589" spans="1:28" x14ac:dyDescent="0.55000000000000004">
      <c r="A1589" s="3" t="s">
        <v>72</v>
      </c>
      <c r="B1589" s="3" t="s">
        <v>2812</v>
      </c>
      <c r="C1589" t="s">
        <v>47</v>
      </c>
      <c r="D1589" s="3" t="s">
        <v>104</v>
      </c>
      <c r="E1589" s="3" t="s">
        <v>2813</v>
      </c>
      <c r="F1589" s="3" t="s">
        <v>77</v>
      </c>
      <c r="G1589" s="5">
        <v>6.25</v>
      </c>
      <c r="H1589">
        <v>1</v>
      </c>
      <c r="I1589" s="5">
        <v>0.98750000000000004</v>
      </c>
      <c r="J1589" s="5">
        <v>0.98750000000000004</v>
      </c>
      <c r="K1589">
        <v>1</v>
      </c>
      <c r="L1589" s="15">
        <v>1</v>
      </c>
      <c r="M1589" s="13">
        <v>1</v>
      </c>
      <c r="N1589" s="15">
        <v>0</v>
      </c>
      <c r="O1589" s="5">
        <v>0</v>
      </c>
      <c r="P1589" s="5">
        <v>0</v>
      </c>
      <c r="Q1589" s="5">
        <f t="shared" si="270"/>
        <v>0.98750000000000004</v>
      </c>
      <c r="R1589" s="5">
        <f t="shared" si="271"/>
        <v>-0.98750000000000004</v>
      </c>
      <c r="S1589" s="15">
        <f t="shared" si="272"/>
        <v>-1</v>
      </c>
      <c r="T1589">
        <v>0</v>
      </c>
      <c r="U1589" s="5" t="str">
        <f t="shared" si="273"/>
        <v>NA</v>
      </c>
      <c r="V1589" s="15">
        <f t="shared" si="274"/>
        <v>0</v>
      </c>
      <c r="W1589" s="15">
        <f t="shared" si="275"/>
        <v>0</v>
      </c>
      <c r="X1589" s="5">
        <f t="shared" si="276"/>
        <v>0</v>
      </c>
      <c r="Y1589" s="5">
        <f t="shared" si="277"/>
        <v>0.88875000000000004</v>
      </c>
      <c r="Z1589" s="5">
        <f t="shared" si="278"/>
        <v>-1.036875</v>
      </c>
      <c r="AA1589" s="5">
        <f t="shared" si="279"/>
        <v>9.8750000000000004E-2</v>
      </c>
      <c r="AB1589" s="5">
        <f t="shared" si="280"/>
        <v>4.9374999999999947E-2</v>
      </c>
    </row>
    <row r="1590" spans="1:28" x14ac:dyDescent="0.55000000000000004">
      <c r="A1590" s="3" t="s">
        <v>72</v>
      </c>
      <c r="B1590" s="3" t="s">
        <v>2815</v>
      </c>
      <c r="C1590" t="s">
        <v>47</v>
      </c>
      <c r="D1590" s="3" t="s">
        <v>75</v>
      </c>
      <c r="E1590" s="3" t="s">
        <v>2816</v>
      </c>
      <c r="F1590" s="3" t="s">
        <v>77</v>
      </c>
      <c r="G1590" s="5">
        <v>6.25</v>
      </c>
      <c r="H1590">
        <v>2</v>
      </c>
      <c r="I1590" s="5">
        <v>1</v>
      </c>
      <c r="J1590" s="5">
        <v>0.5</v>
      </c>
      <c r="K1590">
        <v>11</v>
      </c>
      <c r="L1590" s="15">
        <v>0.18181818181818202</v>
      </c>
      <c r="M1590" s="13">
        <v>1.36363636363636</v>
      </c>
      <c r="N1590" s="15">
        <v>0</v>
      </c>
      <c r="O1590" s="5">
        <v>0</v>
      </c>
      <c r="P1590" s="5">
        <v>0</v>
      </c>
      <c r="Q1590" s="5">
        <f t="shared" si="270"/>
        <v>1</v>
      </c>
      <c r="R1590" s="5">
        <f t="shared" si="271"/>
        <v>-1</v>
      </c>
      <c r="S1590" s="15">
        <f t="shared" si="272"/>
        <v>-1</v>
      </c>
      <c r="T1590">
        <v>0</v>
      </c>
      <c r="U1590" s="5" t="str">
        <f t="shared" si="273"/>
        <v>NA</v>
      </c>
      <c r="V1590" s="15">
        <f t="shared" si="274"/>
        <v>0</v>
      </c>
      <c r="W1590" s="15">
        <f t="shared" si="275"/>
        <v>0</v>
      </c>
      <c r="X1590" s="5">
        <f t="shared" si="276"/>
        <v>0</v>
      </c>
      <c r="Y1590" s="5">
        <f t="shared" si="277"/>
        <v>0.9</v>
      </c>
      <c r="Z1590" s="5">
        <f t="shared" si="278"/>
        <v>-1.05</v>
      </c>
      <c r="AA1590" s="5">
        <f t="shared" si="279"/>
        <v>9.9999999999999978E-2</v>
      </c>
      <c r="AB1590" s="5">
        <f t="shared" si="280"/>
        <v>5.0000000000000044E-2</v>
      </c>
    </row>
    <row r="1591" spans="1:28" x14ac:dyDescent="0.55000000000000004">
      <c r="A1591" s="3" t="s">
        <v>72</v>
      </c>
      <c r="B1591" s="3" t="s">
        <v>2632</v>
      </c>
      <c r="C1591" t="s">
        <v>47</v>
      </c>
      <c r="D1591" s="3" t="s">
        <v>221</v>
      </c>
      <c r="E1591" s="3" t="s">
        <v>222</v>
      </c>
      <c r="F1591" s="3" t="s">
        <v>77</v>
      </c>
      <c r="G1591" s="5">
        <v>6.25</v>
      </c>
      <c r="H1591">
        <v>2</v>
      </c>
      <c r="I1591" s="5">
        <v>1</v>
      </c>
      <c r="J1591" s="5">
        <v>0.5</v>
      </c>
      <c r="K1591">
        <v>1</v>
      </c>
      <c r="L1591" s="15">
        <v>2</v>
      </c>
      <c r="M1591" s="13">
        <v>1</v>
      </c>
      <c r="N1591" s="15">
        <v>0</v>
      </c>
      <c r="O1591" s="5">
        <v>0</v>
      </c>
      <c r="P1591" s="5">
        <v>0</v>
      </c>
      <c r="Q1591" s="5">
        <f t="shared" si="270"/>
        <v>1</v>
      </c>
      <c r="R1591" s="5">
        <f t="shared" si="271"/>
        <v>-1</v>
      </c>
      <c r="S1591" s="15">
        <f t="shared" si="272"/>
        <v>-1</v>
      </c>
      <c r="T1591">
        <v>0</v>
      </c>
      <c r="U1591" s="5" t="str">
        <f t="shared" si="273"/>
        <v>NA</v>
      </c>
      <c r="V1591" s="15">
        <f t="shared" si="274"/>
        <v>0</v>
      </c>
      <c r="W1591" s="15">
        <f t="shared" si="275"/>
        <v>0</v>
      </c>
      <c r="X1591" s="5">
        <f t="shared" si="276"/>
        <v>0</v>
      </c>
      <c r="Y1591" s="5">
        <f t="shared" si="277"/>
        <v>0.9</v>
      </c>
      <c r="Z1591" s="5">
        <f t="shared" si="278"/>
        <v>-1.05</v>
      </c>
      <c r="AA1591" s="5">
        <f t="shared" si="279"/>
        <v>9.9999999999999978E-2</v>
      </c>
      <c r="AB1591" s="5">
        <f t="shared" si="280"/>
        <v>5.0000000000000044E-2</v>
      </c>
    </row>
    <row r="1592" spans="1:28" x14ac:dyDescent="0.55000000000000004">
      <c r="A1592" s="3" t="s">
        <v>72</v>
      </c>
      <c r="B1592" s="3" t="s">
        <v>2819</v>
      </c>
      <c r="C1592" t="s">
        <v>47</v>
      </c>
      <c r="D1592" s="3" t="s">
        <v>173</v>
      </c>
      <c r="E1592" s="3" t="s">
        <v>2820</v>
      </c>
      <c r="F1592" s="3" t="s">
        <v>77</v>
      </c>
      <c r="G1592" s="5">
        <v>6.25</v>
      </c>
      <c r="H1592">
        <v>1</v>
      </c>
      <c r="I1592" s="5">
        <v>1.0125</v>
      </c>
      <c r="J1592" s="5">
        <v>1.0125</v>
      </c>
      <c r="K1592">
        <v>4</v>
      </c>
      <c r="L1592" s="15">
        <v>0.25</v>
      </c>
      <c r="M1592" s="13">
        <v>3.25</v>
      </c>
      <c r="N1592" s="15">
        <v>0</v>
      </c>
      <c r="O1592" s="5">
        <v>0</v>
      </c>
      <c r="P1592" s="5">
        <v>0</v>
      </c>
      <c r="Q1592" s="5">
        <f t="shared" si="270"/>
        <v>1.0125</v>
      </c>
      <c r="R1592" s="5">
        <f t="shared" si="271"/>
        <v>-1.0125</v>
      </c>
      <c r="S1592" s="15">
        <f t="shared" si="272"/>
        <v>-1</v>
      </c>
      <c r="T1592">
        <v>0</v>
      </c>
      <c r="U1592" s="5" t="str">
        <f t="shared" si="273"/>
        <v>NA</v>
      </c>
      <c r="V1592" s="15">
        <f t="shared" si="274"/>
        <v>0</v>
      </c>
      <c r="W1592" s="15">
        <f t="shared" si="275"/>
        <v>0</v>
      </c>
      <c r="X1592" s="5">
        <f t="shared" si="276"/>
        <v>0</v>
      </c>
      <c r="Y1592" s="5">
        <f t="shared" si="277"/>
        <v>0.91125</v>
      </c>
      <c r="Z1592" s="5">
        <f t="shared" si="278"/>
        <v>-1.0631250000000001</v>
      </c>
      <c r="AA1592" s="5">
        <f t="shared" si="279"/>
        <v>0.10124999999999995</v>
      </c>
      <c r="AB1592" s="5">
        <f t="shared" si="280"/>
        <v>5.0625000000000142E-2</v>
      </c>
    </row>
    <row r="1593" spans="1:28" x14ac:dyDescent="0.55000000000000004">
      <c r="A1593" s="3" t="s">
        <v>72</v>
      </c>
      <c r="B1593" s="3" t="s">
        <v>2815</v>
      </c>
      <c r="C1593" t="s">
        <v>47</v>
      </c>
      <c r="D1593" s="3" t="s">
        <v>104</v>
      </c>
      <c r="E1593" s="3" t="s">
        <v>201</v>
      </c>
      <c r="F1593" s="3" t="s">
        <v>77</v>
      </c>
      <c r="G1593" s="5">
        <v>6.25</v>
      </c>
      <c r="H1593">
        <v>1</v>
      </c>
      <c r="I1593" s="5">
        <v>1.0125</v>
      </c>
      <c r="J1593" s="5">
        <v>1.0125</v>
      </c>
      <c r="K1593">
        <v>27</v>
      </c>
      <c r="L1593" s="15">
        <v>3.7037037037037E-2</v>
      </c>
      <c r="M1593" s="13">
        <v>1.1848148148148101</v>
      </c>
      <c r="N1593" s="15">
        <v>0</v>
      </c>
      <c r="O1593" s="5">
        <v>0</v>
      </c>
      <c r="P1593" s="5">
        <v>0</v>
      </c>
      <c r="Q1593" s="5">
        <f t="shared" si="270"/>
        <v>1.0125</v>
      </c>
      <c r="R1593" s="5">
        <f t="shared" si="271"/>
        <v>-1.0125</v>
      </c>
      <c r="S1593" s="15">
        <f t="shared" si="272"/>
        <v>-1</v>
      </c>
      <c r="T1593">
        <v>0</v>
      </c>
      <c r="U1593" s="5" t="str">
        <f t="shared" si="273"/>
        <v>NA</v>
      </c>
      <c r="V1593" s="15">
        <f t="shared" si="274"/>
        <v>0</v>
      </c>
      <c r="W1593" s="15">
        <f t="shared" si="275"/>
        <v>0</v>
      </c>
      <c r="X1593" s="5">
        <f t="shared" si="276"/>
        <v>0</v>
      </c>
      <c r="Y1593" s="5">
        <f t="shared" si="277"/>
        <v>0.91125</v>
      </c>
      <c r="Z1593" s="5">
        <f t="shared" si="278"/>
        <v>-1.0631250000000001</v>
      </c>
      <c r="AA1593" s="5">
        <f t="shared" si="279"/>
        <v>0.10124999999999995</v>
      </c>
      <c r="AB1593" s="5">
        <f t="shared" si="280"/>
        <v>5.0625000000000142E-2</v>
      </c>
    </row>
    <row r="1594" spans="1:28" x14ac:dyDescent="0.55000000000000004">
      <c r="A1594" s="3" t="s">
        <v>72</v>
      </c>
      <c r="B1594" s="3" t="s">
        <v>2705</v>
      </c>
      <c r="C1594" t="s">
        <v>47</v>
      </c>
      <c r="D1594" s="3" t="s">
        <v>125</v>
      </c>
      <c r="E1594" s="3" t="s">
        <v>126</v>
      </c>
      <c r="F1594" s="3" t="s">
        <v>77</v>
      </c>
      <c r="G1594" s="5">
        <v>6.25</v>
      </c>
      <c r="H1594">
        <v>1</v>
      </c>
      <c r="I1594" s="5">
        <v>1.0125</v>
      </c>
      <c r="J1594" s="5">
        <v>1.0125</v>
      </c>
      <c r="K1594">
        <v>87</v>
      </c>
      <c r="L1594" s="15">
        <v>1.1494252873563199E-2</v>
      </c>
      <c r="M1594" s="13">
        <v>1.0091954022988501</v>
      </c>
      <c r="N1594" s="15">
        <v>0</v>
      </c>
      <c r="O1594" s="5">
        <v>0</v>
      </c>
      <c r="P1594" s="5">
        <v>0</v>
      </c>
      <c r="Q1594" s="5">
        <f t="shared" si="270"/>
        <v>1.0125</v>
      </c>
      <c r="R1594" s="5">
        <f t="shared" si="271"/>
        <v>-1.0125</v>
      </c>
      <c r="S1594" s="15">
        <f t="shared" si="272"/>
        <v>-1</v>
      </c>
      <c r="T1594">
        <v>0</v>
      </c>
      <c r="U1594" s="5" t="str">
        <f t="shared" si="273"/>
        <v>NA</v>
      </c>
      <c r="V1594" s="15">
        <f t="shared" si="274"/>
        <v>0</v>
      </c>
      <c r="W1594" s="15">
        <f t="shared" si="275"/>
        <v>0</v>
      </c>
      <c r="X1594" s="5">
        <f t="shared" si="276"/>
        <v>0</v>
      </c>
      <c r="Y1594" s="5">
        <f t="shared" si="277"/>
        <v>0.91125</v>
      </c>
      <c r="Z1594" s="5">
        <f t="shared" si="278"/>
        <v>-1.0631250000000001</v>
      </c>
      <c r="AA1594" s="5">
        <f t="shared" si="279"/>
        <v>0.10124999999999995</v>
      </c>
      <c r="AB1594" s="5">
        <f t="shared" si="280"/>
        <v>5.0625000000000142E-2</v>
      </c>
    </row>
    <row r="1595" spans="1:28" x14ac:dyDescent="0.55000000000000004">
      <c r="A1595" s="3" t="s">
        <v>72</v>
      </c>
      <c r="B1595" s="3" t="s">
        <v>568</v>
      </c>
      <c r="C1595" t="s">
        <v>47</v>
      </c>
      <c r="D1595" s="3" t="s">
        <v>40</v>
      </c>
      <c r="E1595" s="3" t="s">
        <v>2770</v>
      </c>
      <c r="F1595" s="3" t="s">
        <v>77</v>
      </c>
      <c r="G1595" s="5">
        <v>6.25</v>
      </c>
      <c r="H1595">
        <v>1</v>
      </c>
      <c r="I1595" s="5">
        <v>1.0249999999999999</v>
      </c>
      <c r="J1595" s="5">
        <v>1.0249999999999999</v>
      </c>
      <c r="K1595">
        <v>15</v>
      </c>
      <c r="L1595" s="15">
        <v>6.6666666666666693E-2</v>
      </c>
      <c r="M1595" s="13">
        <v>1.33266666666667</v>
      </c>
      <c r="N1595" s="15">
        <v>0</v>
      </c>
      <c r="O1595" s="5">
        <v>0</v>
      </c>
      <c r="P1595" s="5">
        <v>0</v>
      </c>
      <c r="Q1595" s="5">
        <f t="shared" si="270"/>
        <v>1.0249999999999999</v>
      </c>
      <c r="R1595" s="5">
        <f t="shared" si="271"/>
        <v>-1.0249999999999999</v>
      </c>
      <c r="S1595" s="15">
        <f t="shared" si="272"/>
        <v>-1</v>
      </c>
      <c r="T1595">
        <v>0</v>
      </c>
      <c r="U1595" s="5" t="str">
        <f t="shared" si="273"/>
        <v>NA</v>
      </c>
      <c r="V1595" s="15">
        <f t="shared" si="274"/>
        <v>0</v>
      </c>
      <c r="W1595" s="15">
        <f t="shared" si="275"/>
        <v>0</v>
      </c>
      <c r="X1595" s="5">
        <f t="shared" si="276"/>
        <v>0</v>
      </c>
      <c r="Y1595" s="5">
        <f t="shared" si="277"/>
        <v>0.92249999999999999</v>
      </c>
      <c r="Z1595" s="5">
        <f t="shared" si="278"/>
        <v>-1.0762499999999999</v>
      </c>
      <c r="AA1595" s="5">
        <f t="shared" si="279"/>
        <v>0.10249999999999992</v>
      </c>
      <c r="AB1595" s="5">
        <f t="shared" si="280"/>
        <v>5.1250000000000018E-2</v>
      </c>
    </row>
    <row r="1596" spans="1:28" x14ac:dyDescent="0.55000000000000004">
      <c r="A1596" s="3" t="s">
        <v>72</v>
      </c>
      <c r="B1596" s="3" t="s">
        <v>2825</v>
      </c>
      <c r="C1596" t="s">
        <v>47</v>
      </c>
      <c r="D1596" s="3" t="s">
        <v>32</v>
      </c>
      <c r="E1596" s="3" t="s">
        <v>33</v>
      </c>
      <c r="F1596" s="3" t="s">
        <v>77</v>
      </c>
      <c r="G1596" s="5">
        <v>6.25</v>
      </c>
      <c r="H1596">
        <v>2</v>
      </c>
      <c r="I1596" s="5">
        <v>1.0375000000000001</v>
      </c>
      <c r="J1596" s="5">
        <v>0.51875000000000004</v>
      </c>
      <c r="K1596">
        <v>240</v>
      </c>
      <c r="L1596" s="15">
        <v>8.3333333333333297E-3</v>
      </c>
      <c r="M1596" s="13">
        <v>4.5566666666666702</v>
      </c>
      <c r="N1596" s="15">
        <v>0</v>
      </c>
      <c r="O1596" s="5">
        <v>0</v>
      </c>
      <c r="P1596" s="5">
        <v>0</v>
      </c>
      <c r="Q1596" s="5">
        <f t="shared" si="270"/>
        <v>1.0375000000000001</v>
      </c>
      <c r="R1596" s="5">
        <f t="shared" si="271"/>
        <v>-1.0375000000000001</v>
      </c>
      <c r="S1596" s="15">
        <f t="shared" si="272"/>
        <v>-1</v>
      </c>
      <c r="T1596">
        <v>0</v>
      </c>
      <c r="U1596" s="5" t="str">
        <f t="shared" si="273"/>
        <v>NA</v>
      </c>
      <c r="V1596" s="15">
        <f t="shared" si="274"/>
        <v>0</v>
      </c>
      <c r="W1596" s="15">
        <f t="shared" si="275"/>
        <v>0</v>
      </c>
      <c r="X1596" s="5">
        <f t="shared" si="276"/>
        <v>0</v>
      </c>
      <c r="Y1596" s="5">
        <f t="shared" si="277"/>
        <v>0.93375000000000008</v>
      </c>
      <c r="Z1596" s="5">
        <f t="shared" si="278"/>
        <v>-1.0893750000000002</v>
      </c>
      <c r="AA1596" s="5">
        <f t="shared" si="279"/>
        <v>0.10375000000000001</v>
      </c>
      <c r="AB1596" s="5">
        <f t="shared" si="280"/>
        <v>5.1875000000000115E-2</v>
      </c>
    </row>
    <row r="1597" spans="1:28" x14ac:dyDescent="0.55000000000000004">
      <c r="A1597" s="3" t="s">
        <v>72</v>
      </c>
      <c r="B1597" s="3" t="s">
        <v>255</v>
      </c>
      <c r="C1597" t="s">
        <v>47</v>
      </c>
      <c r="D1597" s="3" t="s">
        <v>113</v>
      </c>
      <c r="E1597" s="3" t="s">
        <v>2827</v>
      </c>
      <c r="F1597" s="3" t="s">
        <v>77</v>
      </c>
      <c r="G1597" s="5">
        <v>6.25</v>
      </c>
      <c r="H1597">
        <v>1</v>
      </c>
      <c r="I1597" s="5">
        <v>1.05</v>
      </c>
      <c r="J1597" s="5">
        <v>1.05</v>
      </c>
      <c r="K1597">
        <v>16</v>
      </c>
      <c r="L1597" s="15">
        <v>6.25E-2</v>
      </c>
      <c r="M1597" s="13">
        <v>1.3</v>
      </c>
      <c r="N1597" s="15">
        <v>0</v>
      </c>
      <c r="O1597" s="5">
        <v>0</v>
      </c>
      <c r="P1597" s="5">
        <v>0</v>
      </c>
      <c r="Q1597" s="5">
        <f t="shared" si="270"/>
        <v>1.05</v>
      </c>
      <c r="R1597" s="5">
        <f t="shared" si="271"/>
        <v>-1.05</v>
      </c>
      <c r="S1597" s="15">
        <f t="shared" si="272"/>
        <v>-1</v>
      </c>
      <c r="T1597">
        <v>0</v>
      </c>
      <c r="U1597" s="5" t="str">
        <f t="shared" si="273"/>
        <v>NA</v>
      </c>
      <c r="V1597" s="15">
        <f t="shared" si="274"/>
        <v>0</v>
      </c>
      <c r="W1597" s="15">
        <f t="shared" si="275"/>
        <v>0</v>
      </c>
      <c r="X1597" s="5">
        <f t="shared" si="276"/>
        <v>0</v>
      </c>
      <c r="Y1597" s="5">
        <f t="shared" si="277"/>
        <v>0.94500000000000006</v>
      </c>
      <c r="Z1597" s="5">
        <f t="shared" si="278"/>
        <v>-1.1025</v>
      </c>
      <c r="AA1597" s="5">
        <f t="shared" si="279"/>
        <v>0.10499999999999998</v>
      </c>
      <c r="AB1597" s="5">
        <f t="shared" si="280"/>
        <v>5.2499999999999991E-2</v>
      </c>
    </row>
    <row r="1598" spans="1:28" x14ac:dyDescent="0.55000000000000004">
      <c r="A1598" s="3" t="s">
        <v>72</v>
      </c>
      <c r="B1598" s="3" t="s">
        <v>2829</v>
      </c>
      <c r="C1598" t="s">
        <v>47</v>
      </c>
      <c r="D1598" s="3" t="s">
        <v>133</v>
      </c>
      <c r="E1598" s="3" t="s">
        <v>2830</v>
      </c>
      <c r="F1598" s="3" t="s">
        <v>77</v>
      </c>
      <c r="G1598" s="5">
        <v>6.25</v>
      </c>
      <c r="H1598">
        <v>1</v>
      </c>
      <c r="I1598" s="5">
        <v>1.0625</v>
      </c>
      <c r="J1598" s="5">
        <v>1.0625</v>
      </c>
      <c r="K1598">
        <v>6</v>
      </c>
      <c r="L1598" s="15">
        <v>0.16666666666666699</v>
      </c>
      <c r="M1598" s="13">
        <v>1</v>
      </c>
      <c r="N1598" s="15">
        <v>0</v>
      </c>
      <c r="O1598" s="5">
        <v>0</v>
      </c>
      <c r="P1598" s="5">
        <v>0</v>
      </c>
      <c r="Q1598" s="5">
        <f t="shared" si="270"/>
        <v>1.0625</v>
      </c>
      <c r="R1598" s="5">
        <f t="shared" si="271"/>
        <v>-1.0625</v>
      </c>
      <c r="S1598" s="15">
        <f t="shared" si="272"/>
        <v>-1</v>
      </c>
      <c r="T1598">
        <v>0</v>
      </c>
      <c r="U1598" s="5" t="str">
        <f t="shared" si="273"/>
        <v>NA</v>
      </c>
      <c r="V1598" s="15">
        <f t="shared" si="274"/>
        <v>0</v>
      </c>
      <c r="W1598" s="15">
        <f t="shared" si="275"/>
        <v>0</v>
      </c>
      <c r="X1598" s="5">
        <f t="shared" si="276"/>
        <v>0</v>
      </c>
      <c r="Y1598" s="5">
        <f t="shared" si="277"/>
        <v>0.95625000000000004</v>
      </c>
      <c r="Z1598" s="5">
        <f t="shared" si="278"/>
        <v>-1.1156250000000001</v>
      </c>
      <c r="AA1598" s="5">
        <f t="shared" si="279"/>
        <v>0.10624999999999996</v>
      </c>
      <c r="AB1598" s="5">
        <f t="shared" si="280"/>
        <v>5.3125000000000089E-2</v>
      </c>
    </row>
    <row r="1599" spans="1:28" x14ac:dyDescent="0.55000000000000004">
      <c r="A1599" s="3" t="s">
        <v>72</v>
      </c>
      <c r="B1599" s="3" t="s">
        <v>2832</v>
      </c>
      <c r="C1599" t="s">
        <v>47</v>
      </c>
      <c r="D1599" s="3" t="s">
        <v>32</v>
      </c>
      <c r="E1599" s="3" t="s">
        <v>2833</v>
      </c>
      <c r="F1599" s="3" t="s">
        <v>77</v>
      </c>
      <c r="G1599" s="5">
        <v>6.25</v>
      </c>
      <c r="H1599">
        <v>1</v>
      </c>
      <c r="I1599" s="5">
        <v>1.075</v>
      </c>
      <c r="J1599" s="5">
        <v>1.075</v>
      </c>
      <c r="K1599">
        <v>30</v>
      </c>
      <c r="L1599" s="15">
        <v>3.3333333333333298E-2</v>
      </c>
      <c r="M1599" s="13">
        <v>1.1200000000000001</v>
      </c>
      <c r="N1599" s="15">
        <v>0</v>
      </c>
      <c r="O1599" s="5">
        <v>0</v>
      </c>
      <c r="P1599" s="5">
        <v>0</v>
      </c>
      <c r="Q1599" s="5">
        <f t="shared" si="270"/>
        <v>1.075</v>
      </c>
      <c r="R1599" s="5">
        <f t="shared" si="271"/>
        <v>-1.075</v>
      </c>
      <c r="S1599" s="15">
        <f t="shared" si="272"/>
        <v>-1</v>
      </c>
      <c r="T1599">
        <v>0</v>
      </c>
      <c r="U1599" s="5" t="str">
        <f t="shared" si="273"/>
        <v>NA</v>
      </c>
      <c r="V1599" s="15">
        <f t="shared" si="274"/>
        <v>0</v>
      </c>
      <c r="W1599" s="15">
        <f t="shared" si="275"/>
        <v>0</v>
      </c>
      <c r="X1599" s="5">
        <f t="shared" si="276"/>
        <v>0</v>
      </c>
      <c r="Y1599" s="5">
        <f t="shared" si="277"/>
        <v>0.96750000000000003</v>
      </c>
      <c r="Z1599" s="5">
        <f t="shared" si="278"/>
        <v>-1.1287499999999999</v>
      </c>
      <c r="AA1599" s="5">
        <f t="shared" si="279"/>
        <v>0.10749999999999993</v>
      </c>
      <c r="AB1599" s="5">
        <f t="shared" si="280"/>
        <v>5.3749999999999964E-2</v>
      </c>
    </row>
    <row r="1600" spans="1:28" x14ac:dyDescent="0.55000000000000004">
      <c r="A1600" s="3" t="s">
        <v>72</v>
      </c>
      <c r="B1600" s="3" t="s">
        <v>2835</v>
      </c>
      <c r="C1600" t="s">
        <v>47</v>
      </c>
      <c r="D1600" s="3" t="s">
        <v>104</v>
      </c>
      <c r="E1600" s="3" t="s">
        <v>2836</v>
      </c>
      <c r="F1600" s="3" t="s">
        <v>77</v>
      </c>
      <c r="G1600" s="5">
        <v>6.25</v>
      </c>
      <c r="H1600">
        <v>1</v>
      </c>
      <c r="I1600" s="5">
        <v>1.0874999999999999</v>
      </c>
      <c r="J1600" s="5">
        <v>1.0874999999999999</v>
      </c>
      <c r="K1600">
        <v>3</v>
      </c>
      <c r="L1600" s="15">
        <v>0.33333333333333298</v>
      </c>
      <c r="M1600" s="13">
        <v>1</v>
      </c>
      <c r="N1600" s="15">
        <v>0</v>
      </c>
      <c r="O1600" s="5">
        <v>0</v>
      </c>
      <c r="P1600" s="5">
        <v>0</v>
      </c>
      <c r="Q1600" s="5">
        <f t="shared" si="270"/>
        <v>1.0874999999999999</v>
      </c>
      <c r="R1600" s="5">
        <f t="shared" si="271"/>
        <v>-1.0874999999999999</v>
      </c>
      <c r="S1600" s="15">
        <f t="shared" si="272"/>
        <v>-1</v>
      </c>
      <c r="T1600">
        <v>0</v>
      </c>
      <c r="U1600" s="5" t="str">
        <f t="shared" si="273"/>
        <v>NA</v>
      </c>
      <c r="V1600" s="15">
        <f t="shared" si="274"/>
        <v>0</v>
      </c>
      <c r="W1600" s="15">
        <f t="shared" si="275"/>
        <v>0</v>
      </c>
      <c r="X1600" s="5">
        <f t="shared" si="276"/>
        <v>0</v>
      </c>
      <c r="Y1600" s="5">
        <f t="shared" si="277"/>
        <v>0.9787499999999999</v>
      </c>
      <c r="Z1600" s="5">
        <f t="shared" si="278"/>
        <v>-1.141875</v>
      </c>
      <c r="AA1600" s="5">
        <f t="shared" si="279"/>
        <v>0.10875000000000001</v>
      </c>
      <c r="AB1600" s="5">
        <f t="shared" si="280"/>
        <v>5.4375000000000062E-2</v>
      </c>
    </row>
    <row r="1601" spans="1:28" x14ac:dyDescent="0.55000000000000004">
      <c r="A1601" s="3" t="s">
        <v>72</v>
      </c>
      <c r="B1601" s="3" t="s">
        <v>559</v>
      </c>
      <c r="C1601" t="s">
        <v>47</v>
      </c>
      <c r="D1601" s="3" t="s">
        <v>40</v>
      </c>
      <c r="E1601" s="3" t="s">
        <v>122</v>
      </c>
      <c r="F1601" s="3" t="s">
        <v>77</v>
      </c>
      <c r="G1601" s="5">
        <v>6.25</v>
      </c>
      <c r="H1601">
        <v>1</v>
      </c>
      <c r="I1601" s="5">
        <v>1.0874999999999999</v>
      </c>
      <c r="J1601" s="5">
        <v>1.0874999999999999</v>
      </c>
      <c r="K1601">
        <v>32</v>
      </c>
      <c r="L1601" s="15">
        <v>3.125E-2</v>
      </c>
      <c r="M1601" s="13">
        <v>2.8031250000000001</v>
      </c>
      <c r="N1601" s="15">
        <v>0</v>
      </c>
      <c r="O1601" s="5">
        <v>0</v>
      </c>
      <c r="P1601" s="5">
        <v>0</v>
      </c>
      <c r="Q1601" s="5">
        <f t="shared" si="270"/>
        <v>1.0874999999999999</v>
      </c>
      <c r="R1601" s="5">
        <f t="shared" si="271"/>
        <v>-1.0874999999999999</v>
      </c>
      <c r="S1601" s="15">
        <f t="shared" si="272"/>
        <v>-1</v>
      </c>
      <c r="T1601">
        <v>0</v>
      </c>
      <c r="U1601" s="5" t="str">
        <f t="shared" si="273"/>
        <v>NA</v>
      </c>
      <c r="V1601" s="15">
        <f t="shared" si="274"/>
        <v>0</v>
      </c>
      <c r="W1601" s="15">
        <f t="shared" si="275"/>
        <v>0</v>
      </c>
      <c r="X1601" s="5">
        <f t="shared" si="276"/>
        <v>0</v>
      </c>
      <c r="Y1601" s="5">
        <f t="shared" si="277"/>
        <v>0.9787499999999999</v>
      </c>
      <c r="Z1601" s="5">
        <f t="shared" si="278"/>
        <v>-1.141875</v>
      </c>
      <c r="AA1601" s="5">
        <f t="shared" si="279"/>
        <v>0.10875000000000001</v>
      </c>
      <c r="AB1601" s="5">
        <f t="shared" si="280"/>
        <v>5.4375000000000062E-2</v>
      </c>
    </row>
    <row r="1602" spans="1:28" x14ac:dyDescent="0.55000000000000004">
      <c r="A1602" s="3" t="s">
        <v>72</v>
      </c>
      <c r="B1602" s="3" t="s">
        <v>2839</v>
      </c>
      <c r="C1602" t="s">
        <v>47</v>
      </c>
      <c r="D1602" s="3" t="s">
        <v>173</v>
      </c>
      <c r="E1602" s="3" t="s">
        <v>2840</v>
      </c>
      <c r="F1602" s="3" t="s">
        <v>77</v>
      </c>
      <c r="G1602" s="5">
        <v>6.25</v>
      </c>
      <c r="H1602">
        <v>1</v>
      </c>
      <c r="I1602" s="5">
        <v>1.1000000000000001</v>
      </c>
      <c r="J1602" s="5">
        <v>1.1000000000000001</v>
      </c>
      <c r="K1602">
        <v>24</v>
      </c>
      <c r="L1602" s="15">
        <v>4.1666666666666699E-2</v>
      </c>
      <c r="M1602" s="13">
        <v>1.5833333333333299</v>
      </c>
      <c r="N1602" s="15">
        <v>0</v>
      </c>
      <c r="O1602" s="5">
        <v>0</v>
      </c>
      <c r="P1602" s="5">
        <v>0</v>
      </c>
      <c r="Q1602" s="5">
        <f t="shared" ref="Q1602:Q1665" si="281">I1602</f>
        <v>1.1000000000000001</v>
      </c>
      <c r="R1602" s="5">
        <f t="shared" ref="R1602:R1665" si="282">P1602-Q1602</f>
        <v>-1.1000000000000001</v>
      </c>
      <c r="S1602" s="15">
        <f t="shared" ref="S1602:S1665" si="283">IF(Q1602=0,0,(P1602-Q1602)/Q1602)</f>
        <v>-1</v>
      </c>
      <c r="T1602">
        <v>0</v>
      </c>
      <c r="U1602" s="5" t="str">
        <f t="shared" ref="U1602:U1665" si="284">IF(T1602=0,"NA",P1602/T1602)</f>
        <v>NA</v>
      </c>
      <c r="V1602" s="15">
        <f t="shared" si="274"/>
        <v>0</v>
      </c>
      <c r="W1602" s="15">
        <f t="shared" si="275"/>
        <v>0</v>
      </c>
      <c r="X1602" s="5">
        <f t="shared" si="276"/>
        <v>0</v>
      </c>
      <c r="Y1602" s="5">
        <f t="shared" si="277"/>
        <v>0.9900000000000001</v>
      </c>
      <c r="Z1602" s="5">
        <f t="shared" si="278"/>
        <v>-1.1550000000000002</v>
      </c>
      <c r="AA1602" s="5">
        <f t="shared" si="279"/>
        <v>0.10999999999999999</v>
      </c>
      <c r="AB1602" s="5">
        <f t="shared" si="280"/>
        <v>5.500000000000016E-2</v>
      </c>
    </row>
    <row r="1603" spans="1:28" x14ac:dyDescent="0.55000000000000004">
      <c r="A1603" s="3" t="s">
        <v>72</v>
      </c>
      <c r="B1603" s="3" t="s">
        <v>2842</v>
      </c>
      <c r="C1603" t="s">
        <v>56</v>
      </c>
      <c r="D1603" s="3" t="s">
        <v>32</v>
      </c>
      <c r="E1603" s="3" t="s">
        <v>2843</v>
      </c>
      <c r="F1603" s="3" t="s">
        <v>77</v>
      </c>
      <c r="G1603" s="5">
        <v>6.25</v>
      </c>
      <c r="H1603">
        <v>1</v>
      </c>
      <c r="I1603" s="5">
        <v>1.1000000000000001</v>
      </c>
      <c r="J1603" s="5">
        <v>1.1000000000000001</v>
      </c>
      <c r="K1603">
        <v>18</v>
      </c>
      <c r="L1603" s="15">
        <v>5.5555555555555601E-2</v>
      </c>
      <c r="M1603" s="13">
        <v>4.50555555555556</v>
      </c>
      <c r="N1603" s="15">
        <v>0</v>
      </c>
      <c r="O1603" s="5">
        <v>0</v>
      </c>
      <c r="P1603" s="5">
        <v>0</v>
      </c>
      <c r="Q1603" s="5">
        <f t="shared" si="281"/>
        <v>1.1000000000000001</v>
      </c>
      <c r="R1603" s="5">
        <f t="shared" si="282"/>
        <v>-1.1000000000000001</v>
      </c>
      <c r="S1603" s="15">
        <f t="shared" si="283"/>
        <v>-1</v>
      </c>
      <c r="T1603">
        <v>0</v>
      </c>
      <c r="U1603" s="5" t="str">
        <f t="shared" si="284"/>
        <v>NA</v>
      </c>
      <c r="V1603" s="15">
        <f t="shared" ref="V1603:V1666" si="285">(L1603*N1603)</f>
        <v>0</v>
      </c>
      <c r="W1603" s="15">
        <f t="shared" ref="W1603:W1666" si="286">IF(P1603=0,0,R1603/P1603)</f>
        <v>0</v>
      </c>
      <c r="X1603" s="5">
        <f t="shared" ref="X1603:X1666" si="287">IF(T1603=0,0,Q1603/T1603)</f>
        <v>0</v>
      </c>
      <c r="Y1603" s="5">
        <f t="shared" ref="Y1603:Y1666" si="288">Q1603*0.9</f>
        <v>0.9900000000000001</v>
      </c>
      <c r="Z1603" s="5">
        <f t="shared" ref="Z1603:Z1666" si="289">R1603*1.05</f>
        <v>-1.1550000000000002</v>
      </c>
      <c r="AA1603" s="5">
        <f t="shared" ref="AA1603:AA1666" si="290">Q1603-Y1603</f>
        <v>0.10999999999999999</v>
      </c>
      <c r="AB1603" s="5">
        <f t="shared" ref="AB1603:AB1666" si="291">R1603-Z1603</f>
        <v>5.500000000000016E-2</v>
      </c>
    </row>
    <row r="1604" spans="1:28" x14ac:dyDescent="0.55000000000000004">
      <c r="A1604" s="3" t="s">
        <v>72</v>
      </c>
      <c r="B1604" s="3" t="s">
        <v>2845</v>
      </c>
      <c r="C1604" t="s">
        <v>47</v>
      </c>
      <c r="D1604" s="3" t="s">
        <v>32</v>
      </c>
      <c r="E1604" s="3" t="s">
        <v>2690</v>
      </c>
      <c r="F1604" s="3" t="s">
        <v>77</v>
      </c>
      <c r="G1604" s="5">
        <v>6.25</v>
      </c>
      <c r="H1604">
        <v>2</v>
      </c>
      <c r="I1604" s="5">
        <v>1.1125</v>
      </c>
      <c r="J1604" s="5">
        <v>0.55625000000000002</v>
      </c>
      <c r="K1604">
        <v>72</v>
      </c>
      <c r="L1604" s="15">
        <v>2.7777777777777801E-2</v>
      </c>
      <c r="M1604" s="13">
        <v>5.2916666666666696</v>
      </c>
      <c r="N1604" s="15">
        <v>0</v>
      </c>
      <c r="O1604" s="5">
        <v>0</v>
      </c>
      <c r="P1604" s="5">
        <v>0</v>
      </c>
      <c r="Q1604" s="5">
        <f t="shared" si="281"/>
        <v>1.1125</v>
      </c>
      <c r="R1604" s="5">
        <f t="shared" si="282"/>
        <v>-1.1125</v>
      </c>
      <c r="S1604" s="15">
        <f t="shared" si="283"/>
        <v>-1</v>
      </c>
      <c r="T1604">
        <v>0</v>
      </c>
      <c r="U1604" s="5" t="str">
        <f t="shared" si="284"/>
        <v>NA</v>
      </c>
      <c r="V1604" s="15">
        <f t="shared" si="285"/>
        <v>0</v>
      </c>
      <c r="W1604" s="15">
        <f t="shared" si="286"/>
        <v>0</v>
      </c>
      <c r="X1604" s="5">
        <f t="shared" si="287"/>
        <v>0</v>
      </c>
      <c r="Y1604" s="5">
        <f t="shared" si="288"/>
        <v>1.00125</v>
      </c>
      <c r="Z1604" s="5">
        <f t="shared" si="289"/>
        <v>-1.1681250000000001</v>
      </c>
      <c r="AA1604" s="5">
        <f t="shared" si="290"/>
        <v>0.11125000000000007</v>
      </c>
      <c r="AB1604" s="5">
        <f t="shared" si="291"/>
        <v>5.5625000000000036E-2</v>
      </c>
    </row>
    <row r="1605" spans="1:28" x14ac:dyDescent="0.55000000000000004">
      <c r="A1605" s="3" t="s">
        <v>72</v>
      </c>
      <c r="B1605" s="3" t="s">
        <v>1708</v>
      </c>
      <c r="C1605" t="s">
        <v>47</v>
      </c>
      <c r="D1605" s="3" t="s">
        <v>262</v>
      </c>
      <c r="E1605" s="3" t="s">
        <v>2847</v>
      </c>
      <c r="F1605" s="3" t="s">
        <v>77</v>
      </c>
      <c r="G1605" s="5">
        <v>6.25</v>
      </c>
      <c r="H1605">
        <v>1</v>
      </c>
      <c r="I1605" s="5">
        <v>1.1125</v>
      </c>
      <c r="J1605" s="5">
        <v>1.1125</v>
      </c>
      <c r="K1605">
        <v>3</v>
      </c>
      <c r="L1605" s="15">
        <v>0.33333333333333298</v>
      </c>
      <c r="M1605" s="13">
        <v>1</v>
      </c>
      <c r="N1605" s="15">
        <v>0</v>
      </c>
      <c r="O1605" s="5">
        <v>0</v>
      </c>
      <c r="P1605" s="5">
        <v>0</v>
      </c>
      <c r="Q1605" s="5">
        <f t="shared" si="281"/>
        <v>1.1125</v>
      </c>
      <c r="R1605" s="5">
        <f t="shared" si="282"/>
        <v>-1.1125</v>
      </c>
      <c r="S1605" s="15">
        <f t="shared" si="283"/>
        <v>-1</v>
      </c>
      <c r="T1605">
        <v>0</v>
      </c>
      <c r="U1605" s="5" t="str">
        <f t="shared" si="284"/>
        <v>NA</v>
      </c>
      <c r="V1605" s="15">
        <f t="shared" si="285"/>
        <v>0</v>
      </c>
      <c r="W1605" s="15">
        <f t="shared" si="286"/>
        <v>0</v>
      </c>
      <c r="X1605" s="5">
        <f t="shared" si="287"/>
        <v>0</v>
      </c>
      <c r="Y1605" s="5">
        <f t="shared" si="288"/>
        <v>1.00125</v>
      </c>
      <c r="Z1605" s="5">
        <f t="shared" si="289"/>
        <v>-1.1681250000000001</v>
      </c>
      <c r="AA1605" s="5">
        <f t="shared" si="290"/>
        <v>0.11125000000000007</v>
      </c>
      <c r="AB1605" s="5">
        <f t="shared" si="291"/>
        <v>5.5625000000000036E-2</v>
      </c>
    </row>
    <row r="1606" spans="1:28" x14ac:dyDescent="0.55000000000000004">
      <c r="A1606" s="3" t="s">
        <v>72</v>
      </c>
      <c r="B1606" s="3" t="s">
        <v>2849</v>
      </c>
      <c r="C1606" t="s">
        <v>47</v>
      </c>
      <c r="D1606" s="3" t="s">
        <v>125</v>
      </c>
      <c r="E1606" s="3" t="s">
        <v>126</v>
      </c>
      <c r="F1606" s="3" t="s">
        <v>77</v>
      </c>
      <c r="G1606" s="5">
        <v>6.25</v>
      </c>
      <c r="H1606">
        <v>1</v>
      </c>
      <c r="I1606" s="5">
        <v>1.1125</v>
      </c>
      <c r="J1606" s="5">
        <v>1.1125</v>
      </c>
      <c r="K1606">
        <v>33</v>
      </c>
      <c r="L1606" s="15">
        <v>3.0303030303030297E-2</v>
      </c>
      <c r="M1606" s="13">
        <v>1.12121212121212</v>
      </c>
      <c r="N1606" s="15">
        <v>0</v>
      </c>
      <c r="O1606" s="5">
        <v>0</v>
      </c>
      <c r="P1606" s="5">
        <v>0</v>
      </c>
      <c r="Q1606" s="5">
        <f t="shared" si="281"/>
        <v>1.1125</v>
      </c>
      <c r="R1606" s="5">
        <f t="shared" si="282"/>
        <v>-1.1125</v>
      </c>
      <c r="S1606" s="15">
        <f t="shared" si="283"/>
        <v>-1</v>
      </c>
      <c r="T1606">
        <v>0</v>
      </c>
      <c r="U1606" s="5" t="str">
        <f t="shared" si="284"/>
        <v>NA</v>
      </c>
      <c r="V1606" s="15">
        <f t="shared" si="285"/>
        <v>0</v>
      </c>
      <c r="W1606" s="15">
        <f t="shared" si="286"/>
        <v>0</v>
      </c>
      <c r="X1606" s="5">
        <f t="shared" si="287"/>
        <v>0</v>
      </c>
      <c r="Y1606" s="5">
        <f t="shared" si="288"/>
        <v>1.00125</v>
      </c>
      <c r="Z1606" s="5">
        <f t="shared" si="289"/>
        <v>-1.1681250000000001</v>
      </c>
      <c r="AA1606" s="5">
        <f t="shared" si="290"/>
        <v>0.11125000000000007</v>
      </c>
      <c r="AB1606" s="5">
        <f t="shared" si="291"/>
        <v>5.5625000000000036E-2</v>
      </c>
    </row>
    <row r="1607" spans="1:28" x14ac:dyDescent="0.55000000000000004">
      <c r="A1607" s="3" t="s">
        <v>72</v>
      </c>
      <c r="B1607" s="3" t="s">
        <v>870</v>
      </c>
      <c r="C1607" t="s">
        <v>47</v>
      </c>
      <c r="D1607" s="3" t="s">
        <v>221</v>
      </c>
      <c r="E1607" s="3" t="s">
        <v>2748</v>
      </c>
      <c r="F1607" s="3" t="s">
        <v>77</v>
      </c>
      <c r="G1607" s="5">
        <v>6.25</v>
      </c>
      <c r="H1607">
        <v>1</v>
      </c>
      <c r="I1607" s="5">
        <v>1.1125</v>
      </c>
      <c r="J1607" s="5">
        <v>1.1125</v>
      </c>
      <c r="K1607">
        <v>8</v>
      </c>
      <c r="L1607" s="15">
        <v>0.125</v>
      </c>
      <c r="M1607" s="13">
        <v>1.25</v>
      </c>
      <c r="N1607" s="15">
        <v>0</v>
      </c>
      <c r="O1607" s="5">
        <v>0</v>
      </c>
      <c r="P1607" s="5">
        <v>0</v>
      </c>
      <c r="Q1607" s="5">
        <f t="shared" si="281"/>
        <v>1.1125</v>
      </c>
      <c r="R1607" s="5">
        <f t="shared" si="282"/>
        <v>-1.1125</v>
      </c>
      <c r="S1607" s="15">
        <f t="shared" si="283"/>
        <v>-1</v>
      </c>
      <c r="T1607">
        <v>0</v>
      </c>
      <c r="U1607" s="5" t="str">
        <f t="shared" si="284"/>
        <v>NA</v>
      </c>
      <c r="V1607" s="15">
        <f t="shared" si="285"/>
        <v>0</v>
      </c>
      <c r="W1607" s="15">
        <f t="shared" si="286"/>
        <v>0</v>
      </c>
      <c r="X1607" s="5">
        <f t="shared" si="287"/>
        <v>0</v>
      </c>
      <c r="Y1607" s="5">
        <f t="shared" si="288"/>
        <v>1.00125</v>
      </c>
      <c r="Z1607" s="5">
        <f t="shared" si="289"/>
        <v>-1.1681250000000001</v>
      </c>
      <c r="AA1607" s="5">
        <f t="shared" si="290"/>
        <v>0.11125000000000007</v>
      </c>
      <c r="AB1607" s="5">
        <f t="shared" si="291"/>
        <v>5.5625000000000036E-2</v>
      </c>
    </row>
    <row r="1608" spans="1:28" x14ac:dyDescent="0.55000000000000004">
      <c r="A1608" s="3" t="s">
        <v>72</v>
      </c>
      <c r="B1608" s="3" t="s">
        <v>290</v>
      </c>
      <c r="C1608" t="s">
        <v>47</v>
      </c>
      <c r="D1608" s="3" t="s">
        <v>40</v>
      </c>
      <c r="E1608" s="3" t="s">
        <v>122</v>
      </c>
      <c r="F1608" s="3" t="s">
        <v>77</v>
      </c>
      <c r="G1608" s="5">
        <v>6.25</v>
      </c>
      <c r="H1608">
        <v>1</v>
      </c>
      <c r="I1608" s="5">
        <v>1.125</v>
      </c>
      <c r="J1608" s="5">
        <v>1.125</v>
      </c>
      <c r="K1608">
        <v>133</v>
      </c>
      <c r="L1608" s="15">
        <v>7.5187969924811991E-3</v>
      </c>
      <c r="M1608" s="13">
        <v>1.6015789473684201</v>
      </c>
      <c r="N1608" s="15">
        <v>0</v>
      </c>
      <c r="O1608" s="5">
        <v>0</v>
      </c>
      <c r="P1608" s="5">
        <v>0</v>
      </c>
      <c r="Q1608" s="5">
        <f t="shared" si="281"/>
        <v>1.125</v>
      </c>
      <c r="R1608" s="5">
        <f t="shared" si="282"/>
        <v>-1.125</v>
      </c>
      <c r="S1608" s="15">
        <f t="shared" si="283"/>
        <v>-1</v>
      </c>
      <c r="T1608">
        <v>0</v>
      </c>
      <c r="U1608" s="5" t="str">
        <f t="shared" si="284"/>
        <v>NA</v>
      </c>
      <c r="V1608" s="15">
        <f t="shared" si="285"/>
        <v>0</v>
      </c>
      <c r="W1608" s="15">
        <f t="shared" si="286"/>
        <v>0</v>
      </c>
      <c r="X1608" s="5">
        <f t="shared" si="287"/>
        <v>0</v>
      </c>
      <c r="Y1608" s="5">
        <f t="shared" si="288"/>
        <v>1.0125</v>
      </c>
      <c r="Z1608" s="5">
        <f t="shared" si="289"/>
        <v>-1.1812500000000001</v>
      </c>
      <c r="AA1608" s="5">
        <f t="shared" si="290"/>
        <v>0.11250000000000004</v>
      </c>
      <c r="AB1608" s="5">
        <f t="shared" si="291"/>
        <v>5.6250000000000133E-2</v>
      </c>
    </row>
    <row r="1609" spans="1:28" x14ac:dyDescent="0.55000000000000004">
      <c r="A1609" s="3" t="s">
        <v>72</v>
      </c>
      <c r="B1609" s="3" t="s">
        <v>2696</v>
      </c>
      <c r="C1609" t="s">
        <v>47</v>
      </c>
      <c r="D1609" s="3" t="s">
        <v>194</v>
      </c>
      <c r="E1609" s="3" t="s">
        <v>2853</v>
      </c>
      <c r="F1609" s="3" t="s">
        <v>77</v>
      </c>
      <c r="G1609" s="5">
        <v>6.25</v>
      </c>
      <c r="H1609">
        <v>1</v>
      </c>
      <c r="I1609" s="5">
        <v>1.1375</v>
      </c>
      <c r="J1609" s="5">
        <v>1.1375</v>
      </c>
      <c r="K1609">
        <v>3</v>
      </c>
      <c r="L1609" s="15">
        <v>0.33333333333333298</v>
      </c>
      <c r="M1609" s="13">
        <v>1</v>
      </c>
      <c r="N1609" s="15">
        <v>0</v>
      </c>
      <c r="O1609" s="5">
        <v>0</v>
      </c>
      <c r="P1609" s="5">
        <v>0</v>
      </c>
      <c r="Q1609" s="5">
        <f t="shared" si="281"/>
        <v>1.1375</v>
      </c>
      <c r="R1609" s="5">
        <f t="shared" si="282"/>
        <v>-1.1375</v>
      </c>
      <c r="S1609" s="15">
        <f t="shared" si="283"/>
        <v>-1</v>
      </c>
      <c r="T1609">
        <v>0</v>
      </c>
      <c r="U1609" s="5" t="str">
        <f t="shared" si="284"/>
        <v>NA</v>
      </c>
      <c r="V1609" s="15">
        <f t="shared" si="285"/>
        <v>0</v>
      </c>
      <c r="W1609" s="15">
        <f t="shared" si="286"/>
        <v>0</v>
      </c>
      <c r="X1609" s="5">
        <f t="shared" si="287"/>
        <v>0</v>
      </c>
      <c r="Y1609" s="5">
        <f t="shared" si="288"/>
        <v>1.0237499999999999</v>
      </c>
      <c r="Z1609" s="5">
        <f t="shared" si="289"/>
        <v>-1.194375</v>
      </c>
      <c r="AA1609" s="5">
        <f t="shared" si="290"/>
        <v>0.11375000000000002</v>
      </c>
      <c r="AB1609" s="5">
        <f t="shared" si="291"/>
        <v>5.6875000000000009E-2</v>
      </c>
    </row>
    <row r="1610" spans="1:28" x14ac:dyDescent="0.55000000000000004">
      <c r="A1610" s="3" t="s">
        <v>72</v>
      </c>
      <c r="B1610" s="3" t="s">
        <v>2734</v>
      </c>
      <c r="C1610" t="s">
        <v>47</v>
      </c>
      <c r="D1610" s="3" t="s">
        <v>32</v>
      </c>
      <c r="E1610" s="3" t="s">
        <v>2744</v>
      </c>
      <c r="F1610" s="3" t="s">
        <v>77</v>
      </c>
      <c r="G1610" s="5">
        <v>6.25</v>
      </c>
      <c r="H1610">
        <v>1</v>
      </c>
      <c r="I1610" s="5">
        <v>1.1499999999999999</v>
      </c>
      <c r="J1610" s="5">
        <v>1.1499999999999999</v>
      </c>
      <c r="K1610">
        <v>13</v>
      </c>
      <c r="L1610" s="15">
        <v>7.69230769230769E-2</v>
      </c>
      <c r="M1610" s="13">
        <v>5.9846153846153802</v>
      </c>
      <c r="N1610" s="15">
        <v>0</v>
      </c>
      <c r="O1610" s="5">
        <v>0</v>
      </c>
      <c r="P1610" s="5">
        <v>0</v>
      </c>
      <c r="Q1610" s="5">
        <f t="shared" si="281"/>
        <v>1.1499999999999999</v>
      </c>
      <c r="R1610" s="5">
        <f t="shared" si="282"/>
        <v>-1.1499999999999999</v>
      </c>
      <c r="S1610" s="15">
        <f t="shared" si="283"/>
        <v>-1</v>
      </c>
      <c r="T1610">
        <v>0</v>
      </c>
      <c r="U1610" s="5" t="str">
        <f t="shared" si="284"/>
        <v>NA</v>
      </c>
      <c r="V1610" s="15">
        <f t="shared" si="285"/>
        <v>0</v>
      </c>
      <c r="W1610" s="15">
        <f t="shared" si="286"/>
        <v>0</v>
      </c>
      <c r="X1610" s="5">
        <f t="shared" si="287"/>
        <v>0</v>
      </c>
      <c r="Y1610" s="5">
        <f t="shared" si="288"/>
        <v>1.0349999999999999</v>
      </c>
      <c r="Z1610" s="5">
        <f t="shared" si="289"/>
        <v>-1.2075</v>
      </c>
      <c r="AA1610" s="5">
        <f t="shared" si="290"/>
        <v>0.11499999999999999</v>
      </c>
      <c r="AB1610" s="5">
        <f t="shared" si="291"/>
        <v>5.7500000000000107E-2</v>
      </c>
    </row>
    <row r="1611" spans="1:28" x14ac:dyDescent="0.55000000000000004">
      <c r="A1611" s="3" t="s">
        <v>72</v>
      </c>
      <c r="B1611" s="3" t="s">
        <v>2856</v>
      </c>
      <c r="C1611" t="s">
        <v>47</v>
      </c>
      <c r="D1611" s="3" t="s">
        <v>262</v>
      </c>
      <c r="E1611" s="3" t="s">
        <v>2857</v>
      </c>
      <c r="F1611" s="3" t="s">
        <v>77</v>
      </c>
      <c r="G1611" s="5">
        <v>6.25</v>
      </c>
      <c r="H1611">
        <v>1</v>
      </c>
      <c r="I1611" s="5">
        <v>1.1499999999999999</v>
      </c>
      <c r="J1611" s="5">
        <v>1.1499999999999999</v>
      </c>
      <c r="K1611">
        <v>7</v>
      </c>
      <c r="L1611" s="15">
        <v>0.14285714285714302</v>
      </c>
      <c r="M1611" s="13">
        <v>1.5714285714285701</v>
      </c>
      <c r="N1611" s="15">
        <v>0</v>
      </c>
      <c r="O1611" s="5">
        <v>0</v>
      </c>
      <c r="P1611" s="5">
        <v>0</v>
      </c>
      <c r="Q1611" s="5">
        <f t="shared" si="281"/>
        <v>1.1499999999999999</v>
      </c>
      <c r="R1611" s="5">
        <f t="shared" si="282"/>
        <v>-1.1499999999999999</v>
      </c>
      <c r="S1611" s="15">
        <f t="shared" si="283"/>
        <v>-1</v>
      </c>
      <c r="T1611">
        <v>0</v>
      </c>
      <c r="U1611" s="5" t="str">
        <f t="shared" si="284"/>
        <v>NA</v>
      </c>
      <c r="V1611" s="15">
        <f t="shared" si="285"/>
        <v>0</v>
      </c>
      <c r="W1611" s="15">
        <f t="shared" si="286"/>
        <v>0</v>
      </c>
      <c r="X1611" s="5">
        <f t="shared" si="287"/>
        <v>0</v>
      </c>
      <c r="Y1611" s="5">
        <f t="shared" si="288"/>
        <v>1.0349999999999999</v>
      </c>
      <c r="Z1611" s="5">
        <f t="shared" si="289"/>
        <v>-1.2075</v>
      </c>
      <c r="AA1611" s="5">
        <f t="shared" si="290"/>
        <v>0.11499999999999999</v>
      </c>
      <c r="AB1611" s="5">
        <f t="shared" si="291"/>
        <v>5.7500000000000107E-2</v>
      </c>
    </row>
    <row r="1612" spans="1:28" x14ac:dyDescent="0.55000000000000004">
      <c r="A1612" s="3" t="s">
        <v>72</v>
      </c>
      <c r="B1612" s="3" t="s">
        <v>2859</v>
      </c>
      <c r="C1612" t="s">
        <v>47</v>
      </c>
      <c r="D1612" s="3" t="s">
        <v>262</v>
      </c>
      <c r="E1612" s="3" t="s">
        <v>2860</v>
      </c>
      <c r="F1612" s="3" t="s">
        <v>77</v>
      </c>
      <c r="G1612" s="5">
        <v>6.25</v>
      </c>
      <c r="H1612">
        <v>1</v>
      </c>
      <c r="I1612" s="5">
        <v>1.1499999999999999</v>
      </c>
      <c r="J1612" s="5">
        <v>1.1499999999999999</v>
      </c>
      <c r="K1612">
        <v>3</v>
      </c>
      <c r="L1612" s="15">
        <v>0.33333333333333298</v>
      </c>
      <c r="M1612" s="13">
        <v>1</v>
      </c>
      <c r="N1612" s="15">
        <v>0</v>
      </c>
      <c r="O1612" s="5">
        <v>0</v>
      </c>
      <c r="P1612" s="5">
        <v>0</v>
      </c>
      <c r="Q1612" s="5">
        <f t="shared" si="281"/>
        <v>1.1499999999999999</v>
      </c>
      <c r="R1612" s="5">
        <f t="shared" si="282"/>
        <v>-1.1499999999999999</v>
      </c>
      <c r="S1612" s="15">
        <f t="shared" si="283"/>
        <v>-1</v>
      </c>
      <c r="T1612">
        <v>0</v>
      </c>
      <c r="U1612" s="5" t="str">
        <f t="shared" si="284"/>
        <v>NA</v>
      </c>
      <c r="V1612" s="15">
        <f t="shared" si="285"/>
        <v>0</v>
      </c>
      <c r="W1612" s="15">
        <f t="shared" si="286"/>
        <v>0</v>
      </c>
      <c r="X1612" s="5">
        <f t="shared" si="287"/>
        <v>0</v>
      </c>
      <c r="Y1612" s="5">
        <f t="shared" si="288"/>
        <v>1.0349999999999999</v>
      </c>
      <c r="Z1612" s="5">
        <f t="shared" si="289"/>
        <v>-1.2075</v>
      </c>
      <c r="AA1612" s="5">
        <f t="shared" si="290"/>
        <v>0.11499999999999999</v>
      </c>
      <c r="AB1612" s="5">
        <f t="shared" si="291"/>
        <v>5.7500000000000107E-2</v>
      </c>
    </row>
    <row r="1613" spans="1:28" x14ac:dyDescent="0.55000000000000004">
      <c r="A1613" s="3" t="s">
        <v>72</v>
      </c>
      <c r="B1613" s="3" t="s">
        <v>2862</v>
      </c>
      <c r="C1613" t="s">
        <v>47</v>
      </c>
      <c r="D1613" s="3" t="s">
        <v>137</v>
      </c>
      <c r="E1613" s="3" t="s">
        <v>2863</v>
      </c>
      <c r="F1613" s="3" t="s">
        <v>77</v>
      </c>
      <c r="G1613" s="5">
        <v>6.25</v>
      </c>
      <c r="H1613">
        <v>1</v>
      </c>
      <c r="I1613" s="5">
        <v>1.1625000000000001</v>
      </c>
      <c r="J1613" s="5">
        <v>1.1625000000000001</v>
      </c>
      <c r="K1613">
        <v>6</v>
      </c>
      <c r="L1613" s="15">
        <v>0.16666666666666699</v>
      </c>
      <c r="M1613" s="13">
        <v>1</v>
      </c>
      <c r="N1613" s="15">
        <v>0</v>
      </c>
      <c r="O1613" s="5">
        <v>0</v>
      </c>
      <c r="P1613" s="5">
        <v>0</v>
      </c>
      <c r="Q1613" s="5">
        <f t="shared" si="281"/>
        <v>1.1625000000000001</v>
      </c>
      <c r="R1613" s="5">
        <f t="shared" si="282"/>
        <v>-1.1625000000000001</v>
      </c>
      <c r="S1613" s="15">
        <f t="shared" si="283"/>
        <v>-1</v>
      </c>
      <c r="T1613">
        <v>0</v>
      </c>
      <c r="U1613" s="5" t="str">
        <f t="shared" si="284"/>
        <v>NA</v>
      </c>
      <c r="V1613" s="15">
        <f t="shared" si="285"/>
        <v>0</v>
      </c>
      <c r="W1613" s="15">
        <f t="shared" si="286"/>
        <v>0</v>
      </c>
      <c r="X1613" s="5">
        <f t="shared" si="287"/>
        <v>0</v>
      </c>
      <c r="Y1613" s="5">
        <f t="shared" si="288"/>
        <v>1.0462500000000001</v>
      </c>
      <c r="Z1613" s="5">
        <f t="shared" si="289"/>
        <v>-1.2206250000000001</v>
      </c>
      <c r="AA1613" s="5">
        <f t="shared" si="290"/>
        <v>0.11624999999999996</v>
      </c>
      <c r="AB1613" s="5">
        <f t="shared" si="291"/>
        <v>5.8124999999999982E-2</v>
      </c>
    </row>
    <row r="1614" spans="1:28" x14ac:dyDescent="0.55000000000000004">
      <c r="A1614" s="3" t="s">
        <v>72</v>
      </c>
      <c r="B1614" s="3" t="s">
        <v>2803</v>
      </c>
      <c r="C1614" t="s">
        <v>47</v>
      </c>
      <c r="D1614" s="3" t="s">
        <v>137</v>
      </c>
      <c r="E1614" s="3" t="s">
        <v>2865</v>
      </c>
      <c r="F1614" s="3" t="s">
        <v>77</v>
      </c>
      <c r="G1614" s="5">
        <v>6.25</v>
      </c>
      <c r="H1614">
        <v>1</v>
      </c>
      <c r="I1614" s="5">
        <v>1.175</v>
      </c>
      <c r="J1614" s="5">
        <v>1.175</v>
      </c>
      <c r="K1614">
        <v>59</v>
      </c>
      <c r="L1614" s="15">
        <v>1.6949152542372902E-2</v>
      </c>
      <c r="M1614" s="13">
        <v>2.4877966101694899</v>
      </c>
      <c r="N1614" s="15">
        <v>0</v>
      </c>
      <c r="O1614" s="5">
        <v>0</v>
      </c>
      <c r="P1614" s="5">
        <v>0</v>
      </c>
      <c r="Q1614" s="5">
        <f t="shared" si="281"/>
        <v>1.175</v>
      </c>
      <c r="R1614" s="5">
        <f t="shared" si="282"/>
        <v>-1.175</v>
      </c>
      <c r="S1614" s="15">
        <f t="shared" si="283"/>
        <v>-1</v>
      </c>
      <c r="T1614">
        <v>0</v>
      </c>
      <c r="U1614" s="5" t="str">
        <f t="shared" si="284"/>
        <v>NA</v>
      </c>
      <c r="V1614" s="15">
        <f t="shared" si="285"/>
        <v>0</v>
      </c>
      <c r="W1614" s="15">
        <f t="shared" si="286"/>
        <v>0</v>
      </c>
      <c r="X1614" s="5">
        <f t="shared" si="287"/>
        <v>0</v>
      </c>
      <c r="Y1614" s="5">
        <f t="shared" si="288"/>
        <v>1.0575000000000001</v>
      </c>
      <c r="Z1614" s="5">
        <f t="shared" si="289"/>
        <v>-1.2337500000000001</v>
      </c>
      <c r="AA1614" s="5">
        <f t="shared" si="290"/>
        <v>0.11749999999999994</v>
      </c>
      <c r="AB1614" s="5">
        <f t="shared" si="291"/>
        <v>5.875000000000008E-2</v>
      </c>
    </row>
    <row r="1615" spans="1:28" x14ac:dyDescent="0.55000000000000004">
      <c r="A1615" s="3" t="s">
        <v>72</v>
      </c>
      <c r="B1615" s="3" t="s">
        <v>249</v>
      </c>
      <c r="C1615" t="s">
        <v>47</v>
      </c>
      <c r="D1615" s="3" t="s">
        <v>113</v>
      </c>
      <c r="E1615" s="3" t="s">
        <v>2827</v>
      </c>
      <c r="F1615" s="3" t="s">
        <v>77</v>
      </c>
      <c r="G1615" s="5">
        <v>6.25</v>
      </c>
      <c r="H1615">
        <v>1</v>
      </c>
      <c r="I1615" s="5">
        <v>1.1875</v>
      </c>
      <c r="J1615" s="5">
        <v>1.1875</v>
      </c>
      <c r="K1615">
        <v>32</v>
      </c>
      <c r="L1615" s="15">
        <v>3.125E-2</v>
      </c>
      <c r="M1615" s="13">
        <v>1.5562499999999999</v>
      </c>
      <c r="N1615" s="15">
        <v>0</v>
      </c>
      <c r="O1615" s="5">
        <v>0</v>
      </c>
      <c r="P1615" s="5">
        <v>0</v>
      </c>
      <c r="Q1615" s="5">
        <f t="shared" si="281"/>
        <v>1.1875</v>
      </c>
      <c r="R1615" s="5">
        <f t="shared" si="282"/>
        <v>-1.1875</v>
      </c>
      <c r="S1615" s="15">
        <f t="shared" si="283"/>
        <v>-1</v>
      </c>
      <c r="T1615">
        <v>0</v>
      </c>
      <c r="U1615" s="5" t="str">
        <f t="shared" si="284"/>
        <v>NA</v>
      </c>
      <c r="V1615" s="15">
        <f t="shared" si="285"/>
        <v>0</v>
      </c>
      <c r="W1615" s="15">
        <f t="shared" si="286"/>
        <v>0</v>
      </c>
      <c r="X1615" s="5">
        <f t="shared" si="287"/>
        <v>0</v>
      </c>
      <c r="Y1615" s="5">
        <f t="shared" si="288"/>
        <v>1.0687500000000001</v>
      </c>
      <c r="Z1615" s="5">
        <f t="shared" si="289"/>
        <v>-1.246875</v>
      </c>
      <c r="AA1615" s="5">
        <f t="shared" si="290"/>
        <v>0.11874999999999991</v>
      </c>
      <c r="AB1615" s="5">
        <f t="shared" si="291"/>
        <v>5.9374999999999956E-2</v>
      </c>
    </row>
    <row r="1616" spans="1:28" x14ac:dyDescent="0.55000000000000004">
      <c r="A1616" s="3" t="s">
        <v>72</v>
      </c>
      <c r="B1616" s="3" t="s">
        <v>920</v>
      </c>
      <c r="C1616" t="s">
        <v>47</v>
      </c>
      <c r="D1616" s="3" t="s">
        <v>113</v>
      </c>
      <c r="E1616" s="3" t="s">
        <v>2827</v>
      </c>
      <c r="F1616" s="3" t="s">
        <v>77</v>
      </c>
      <c r="G1616" s="5">
        <v>6.25</v>
      </c>
      <c r="H1616">
        <v>1</v>
      </c>
      <c r="I1616" s="5">
        <v>1.1875</v>
      </c>
      <c r="J1616" s="5">
        <v>1.1875</v>
      </c>
      <c r="K1616">
        <v>10</v>
      </c>
      <c r="L1616" s="15">
        <v>0.1</v>
      </c>
      <c r="M1616" s="13">
        <v>1.1000000000000001</v>
      </c>
      <c r="N1616" s="15">
        <v>0</v>
      </c>
      <c r="O1616" s="5">
        <v>0</v>
      </c>
      <c r="P1616" s="5">
        <v>0</v>
      </c>
      <c r="Q1616" s="5">
        <f t="shared" si="281"/>
        <v>1.1875</v>
      </c>
      <c r="R1616" s="5">
        <f t="shared" si="282"/>
        <v>-1.1875</v>
      </c>
      <c r="S1616" s="15">
        <f t="shared" si="283"/>
        <v>-1</v>
      </c>
      <c r="T1616">
        <v>0</v>
      </c>
      <c r="U1616" s="5" t="str">
        <f t="shared" si="284"/>
        <v>NA</v>
      </c>
      <c r="V1616" s="15">
        <f t="shared" si="285"/>
        <v>0</v>
      </c>
      <c r="W1616" s="15">
        <f t="shared" si="286"/>
        <v>0</v>
      </c>
      <c r="X1616" s="5">
        <f t="shared" si="287"/>
        <v>0</v>
      </c>
      <c r="Y1616" s="5">
        <f t="shared" si="288"/>
        <v>1.0687500000000001</v>
      </c>
      <c r="Z1616" s="5">
        <f t="shared" si="289"/>
        <v>-1.246875</v>
      </c>
      <c r="AA1616" s="5">
        <f t="shared" si="290"/>
        <v>0.11874999999999991</v>
      </c>
      <c r="AB1616" s="5">
        <f t="shared" si="291"/>
        <v>5.9374999999999956E-2</v>
      </c>
    </row>
    <row r="1617" spans="1:28" x14ac:dyDescent="0.55000000000000004">
      <c r="A1617" s="3" t="s">
        <v>72</v>
      </c>
      <c r="B1617" s="3" t="s">
        <v>2277</v>
      </c>
      <c r="C1617" t="s">
        <v>47</v>
      </c>
      <c r="D1617" s="3" t="s">
        <v>40</v>
      </c>
      <c r="E1617" s="3" t="s">
        <v>2869</v>
      </c>
      <c r="F1617" s="3" t="s">
        <v>77</v>
      </c>
      <c r="G1617" s="5">
        <v>6.25</v>
      </c>
      <c r="H1617">
        <v>1</v>
      </c>
      <c r="I1617" s="5">
        <v>1.2</v>
      </c>
      <c r="J1617" s="5">
        <v>1.2</v>
      </c>
      <c r="K1617">
        <v>3</v>
      </c>
      <c r="L1617" s="15">
        <v>0.33333333333333298</v>
      </c>
      <c r="M1617" s="13">
        <v>1</v>
      </c>
      <c r="N1617" s="15">
        <v>0</v>
      </c>
      <c r="O1617" s="5">
        <v>0</v>
      </c>
      <c r="P1617" s="5">
        <v>0</v>
      </c>
      <c r="Q1617" s="5">
        <f t="shared" si="281"/>
        <v>1.2</v>
      </c>
      <c r="R1617" s="5">
        <f t="shared" si="282"/>
        <v>-1.2</v>
      </c>
      <c r="S1617" s="15">
        <f t="shared" si="283"/>
        <v>-1</v>
      </c>
      <c r="T1617">
        <v>0</v>
      </c>
      <c r="U1617" s="5" t="str">
        <f t="shared" si="284"/>
        <v>NA</v>
      </c>
      <c r="V1617" s="15">
        <f t="shared" si="285"/>
        <v>0</v>
      </c>
      <c r="W1617" s="15">
        <f t="shared" si="286"/>
        <v>0</v>
      </c>
      <c r="X1617" s="5">
        <f t="shared" si="287"/>
        <v>0</v>
      </c>
      <c r="Y1617" s="5">
        <f t="shared" si="288"/>
        <v>1.08</v>
      </c>
      <c r="Z1617" s="5">
        <f t="shared" si="289"/>
        <v>-1.26</v>
      </c>
      <c r="AA1617" s="5">
        <f t="shared" si="290"/>
        <v>0.11999999999999988</v>
      </c>
      <c r="AB1617" s="5">
        <f t="shared" si="291"/>
        <v>6.0000000000000053E-2</v>
      </c>
    </row>
    <row r="1618" spans="1:28" x14ac:dyDescent="0.55000000000000004">
      <c r="A1618" s="3" t="s">
        <v>72</v>
      </c>
      <c r="B1618" s="3" t="s">
        <v>2871</v>
      </c>
      <c r="C1618" t="s">
        <v>47</v>
      </c>
      <c r="D1618" s="3" t="s">
        <v>173</v>
      </c>
      <c r="E1618" s="3" t="s">
        <v>2872</v>
      </c>
      <c r="F1618" s="3" t="s">
        <v>77</v>
      </c>
      <c r="G1618" s="5">
        <v>6.25</v>
      </c>
      <c r="H1618">
        <v>1</v>
      </c>
      <c r="I1618" s="5">
        <v>1.2124999999999999</v>
      </c>
      <c r="J1618" s="5">
        <v>1.2124999999999999</v>
      </c>
      <c r="K1618">
        <v>10</v>
      </c>
      <c r="L1618" s="15">
        <v>0.1</v>
      </c>
      <c r="M1618" s="13">
        <v>1.29</v>
      </c>
      <c r="N1618" s="15">
        <v>0</v>
      </c>
      <c r="O1618" s="5">
        <v>0</v>
      </c>
      <c r="P1618" s="5">
        <v>0</v>
      </c>
      <c r="Q1618" s="5">
        <f t="shared" si="281"/>
        <v>1.2124999999999999</v>
      </c>
      <c r="R1618" s="5">
        <f t="shared" si="282"/>
        <v>-1.2124999999999999</v>
      </c>
      <c r="S1618" s="15">
        <f t="shared" si="283"/>
        <v>-1</v>
      </c>
      <c r="T1618">
        <v>0</v>
      </c>
      <c r="U1618" s="5" t="str">
        <f t="shared" si="284"/>
        <v>NA</v>
      </c>
      <c r="V1618" s="15">
        <f t="shared" si="285"/>
        <v>0</v>
      </c>
      <c r="W1618" s="15">
        <f t="shared" si="286"/>
        <v>0</v>
      </c>
      <c r="X1618" s="5">
        <f t="shared" si="287"/>
        <v>0</v>
      </c>
      <c r="Y1618" s="5">
        <f t="shared" si="288"/>
        <v>1.0912500000000001</v>
      </c>
      <c r="Z1618" s="5">
        <f t="shared" si="289"/>
        <v>-1.2731250000000001</v>
      </c>
      <c r="AA1618" s="5">
        <f t="shared" si="290"/>
        <v>0.12124999999999986</v>
      </c>
      <c r="AB1618" s="5">
        <f t="shared" si="291"/>
        <v>6.0625000000000151E-2</v>
      </c>
    </row>
    <row r="1619" spans="1:28" x14ac:dyDescent="0.55000000000000004">
      <c r="A1619" s="3" t="s">
        <v>72</v>
      </c>
      <c r="B1619" s="3" t="s">
        <v>2874</v>
      </c>
      <c r="C1619" t="s">
        <v>47</v>
      </c>
      <c r="D1619" s="3" t="s">
        <v>32</v>
      </c>
      <c r="E1619" s="3" t="s">
        <v>575</v>
      </c>
      <c r="F1619" s="3" t="s">
        <v>77</v>
      </c>
      <c r="G1619" s="5">
        <v>6.25</v>
      </c>
      <c r="H1619">
        <v>1</v>
      </c>
      <c r="I1619" s="5">
        <v>1.2124999999999999</v>
      </c>
      <c r="J1619" s="5">
        <v>1.2124999999999999</v>
      </c>
      <c r="K1619">
        <v>90</v>
      </c>
      <c r="L1619" s="15">
        <v>1.1111111111111101E-2</v>
      </c>
      <c r="M1619" s="13">
        <v>1.56111111111111</v>
      </c>
      <c r="N1619" s="15">
        <v>0</v>
      </c>
      <c r="O1619" s="5">
        <v>0</v>
      </c>
      <c r="P1619" s="5">
        <v>0</v>
      </c>
      <c r="Q1619" s="5">
        <f t="shared" si="281"/>
        <v>1.2124999999999999</v>
      </c>
      <c r="R1619" s="5">
        <f t="shared" si="282"/>
        <v>-1.2124999999999999</v>
      </c>
      <c r="S1619" s="15">
        <f t="shared" si="283"/>
        <v>-1</v>
      </c>
      <c r="T1619">
        <v>0</v>
      </c>
      <c r="U1619" s="5" t="str">
        <f t="shared" si="284"/>
        <v>NA</v>
      </c>
      <c r="V1619" s="15">
        <f t="shared" si="285"/>
        <v>0</v>
      </c>
      <c r="W1619" s="15">
        <f t="shared" si="286"/>
        <v>0</v>
      </c>
      <c r="X1619" s="5">
        <f t="shared" si="287"/>
        <v>0</v>
      </c>
      <c r="Y1619" s="5">
        <f t="shared" si="288"/>
        <v>1.0912500000000001</v>
      </c>
      <c r="Z1619" s="5">
        <f t="shared" si="289"/>
        <v>-1.2731250000000001</v>
      </c>
      <c r="AA1619" s="5">
        <f t="shared" si="290"/>
        <v>0.12124999999999986</v>
      </c>
      <c r="AB1619" s="5">
        <f t="shared" si="291"/>
        <v>6.0625000000000151E-2</v>
      </c>
    </row>
    <row r="1620" spans="1:28" x14ac:dyDescent="0.55000000000000004">
      <c r="A1620" s="3" t="s">
        <v>72</v>
      </c>
      <c r="B1620" s="3" t="s">
        <v>870</v>
      </c>
      <c r="C1620" t="s">
        <v>47</v>
      </c>
      <c r="D1620" s="3" t="s">
        <v>40</v>
      </c>
      <c r="E1620" s="3" t="s">
        <v>122</v>
      </c>
      <c r="F1620" s="3" t="s">
        <v>77</v>
      </c>
      <c r="G1620" s="5">
        <v>6.25</v>
      </c>
      <c r="H1620">
        <v>1</v>
      </c>
      <c r="I1620" s="5">
        <v>1.2250000000000001</v>
      </c>
      <c r="J1620" s="5">
        <v>1.2250000000000001</v>
      </c>
      <c r="K1620">
        <v>8</v>
      </c>
      <c r="L1620" s="15">
        <v>0.125</v>
      </c>
      <c r="M1620" s="13">
        <v>1</v>
      </c>
      <c r="N1620" s="15">
        <v>0</v>
      </c>
      <c r="O1620" s="5">
        <v>0</v>
      </c>
      <c r="P1620" s="5">
        <v>0</v>
      </c>
      <c r="Q1620" s="5">
        <f t="shared" si="281"/>
        <v>1.2250000000000001</v>
      </c>
      <c r="R1620" s="5">
        <f t="shared" si="282"/>
        <v>-1.2250000000000001</v>
      </c>
      <c r="S1620" s="15">
        <f t="shared" si="283"/>
        <v>-1</v>
      </c>
      <c r="T1620">
        <v>0</v>
      </c>
      <c r="U1620" s="5" t="str">
        <f t="shared" si="284"/>
        <v>NA</v>
      </c>
      <c r="V1620" s="15">
        <f t="shared" si="285"/>
        <v>0</v>
      </c>
      <c r="W1620" s="15">
        <f t="shared" si="286"/>
        <v>0</v>
      </c>
      <c r="X1620" s="5">
        <f t="shared" si="287"/>
        <v>0</v>
      </c>
      <c r="Y1620" s="5">
        <f t="shared" si="288"/>
        <v>1.1025</v>
      </c>
      <c r="Z1620" s="5">
        <f t="shared" si="289"/>
        <v>-1.2862500000000001</v>
      </c>
      <c r="AA1620" s="5">
        <f t="shared" si="290"/>
        <v>0.12250000000000005</v>
      </c>
      <c r="AB1620" s="5">
        <f t="shared" si="291"/>
        <v>6.1250000000000027E-2</v>
      </c>
    </row>
    <row r="1621" spans="1:28" x14ac:dyDescent="0.55000000000000004">
      <c r="A1621" s="3" t="s">
        <v>72</v>
      </c>
      <c r="B1621" s="3" t="s">
        <v>317</v>
      </c>
      <c r="C1621" t="s">
        <v>47</v>
      </c>
      <c r="D1621" s="3" t="s">
        <v>133</v>
      </c>
      <c r="E1621" s="3" t="s">
        <v>2877</v>
      </c>
      <c r="F1621" s="3" t="s">
        <v>77</v>
      </c>
      <c r="G1621" s="5">
        <v>6.25</v>
      </c>
      <c r="H1621">
        <v>1</v>
      </c>
      <c r="I1621" s="5">
        <v>1.2250000000000001</v>
      </c>
      <c r="J1621" s="5">
        <v>1.2250000000000001</v>
      </c>
      <c r="K1621">
        <v>14</v>
      </c>
      <c r="L1621" s="15">
        <v>7.1428571428571397E-2</v>
      </c>
      <c r="M1621" s="13">
        <v>1.79285714285714</v>
      </c>
      <c r="N1621" s="15">
        <v>0</v>
      </c>
      <c r="O1621" s="5">
        <v>0</v>
      </c>
      <c r="P1621" s="5">
        <v>0</v>
      </c>
      <c r="Q1621" s="5">
        <f t="shared" si="281"/>
        <v>1.2250000000000001</v>
      </c>
      <c r="R1621" s="5">
        <f t="shared" si="282"/>
        <v>-1.2250000000000001</v>
      </c>
      <c r="S1621" s="15">
        <f t="shared" si="283"/>
        <v>-1</v>
      </c>
      <c r="T1621">
        <v>0</v>
      </c>
      <c r="U1621" s="5" t="str">
        <f t="shared" si="284"/>
        <v>NA</v>
      </c>
      <c r="V1621" s="15">
        <f t="shared" si="285"/>
        <v>0</v>
      </c>
      <c r="W1621" s="15">
        <f t="shared" si="286"/>
        <v>0</v>
      </c>
      <c r="X1621" s="5">
        <f t="shared" si="287"/>
        <v>0</v>
      </c>
      <c r="Y1621" s="5">
        <f t="shared" si="288"/>
        <v>1.1025</v>
      </c>
      <c r="Z1621" s="5">
        <f t="shared" si="289"/>
        <v>-1.2862500000000001</v>
      </c>
      <c r="AA1621" s="5">
        <f t="shared" si="290"/>
        <v>0.12250000000000005</v>
      </c>
      <c r="AB1621" s="5">
        <f t="shared" si="291"/>
        <v>6.1250000000000027E-2</v>
      </c>
    </row>
    <row r="1622" spans="1:28" x14ac:dyDescent="0.55000000000000004">
      <c r="A1622" s="3" t="s">
        <v>72</v>
      </c>
      <c r="B1622" s="3" t="s">
        <v>2879</v>
      </c>
      <c r="C1622" t="s">
        <v>47</v>
      </c>
      <c r="D1622" s="3" t="s">
        <v>104</v>
      </c>
      <c r="E1622" s="3" t="s">
        <v>232</v>
      </c>
      <c r="F1622" s="3" t="s">
        <v>77</v>
      </c>
      <c r="G1622" s="5">
        <v>6.25</v>
      </c>
      <c r="H1622">
        <v>1</v>
      </c>
      <c r="I1622" s="5">
        <v>1.2375</v>
      </c>
      <c r="J1622" s="5">
        <v>1.2375</v>
      </c>
      <c r="K1622">
        <v>13</v>
      </c>
      <c r="L1622" s="15">
        <v>7.69230769230769E-2</v>
      </c>
      <c r="M1622" s="13">
        <v>1.4615384615384599</v>
      </c>
      <c r="N1622" s="15">
        <v>0</v>
      </c>
      <c r="O1622" s="5">
        <v>0</v>
      </c>
      <c r="P1622" s="5">
        <v>0</v>
      </c>
      <c r="Q1622" s="5">
        <f t="shared" si="281"/>
        <v>1.2375</v>
      </c>
      <c r="R1622" s="5">
        <f t="shared" si="282"/>
        <v>-1.2375</v>
      </c>
      <c r="S1622" s="15">
        <f t="shared" si="283"/>
        <v>-1</v>
      </c>
      <c r="T1622">
        <v>0</v>
      </c>
      <c r="U1622" s="5" t="str">
        <f t="shared" si="284"/>
        <v>NA</v>
      </c>
      <c r="V1622" s="15">
        <f t="shared" si="285"/>
        <v>0</v>
      </c>
      <c r="W1622" s="15">
        <f t="shared" si="286"/>
        <v>0</v>
      </c>
      <c r="X1622" s="5">
        <f t="shared" si="287"/>
        <v>0</v>
      </c>
      <c r="Y1622" s="5">
        <f t="shared" si="288"/>
        <v>1.11375</v>
      </c>
      <c r="Z1622" s="5">
        <f t="shared" si="289"/>
        <v>-1.2993750000000002</v>
      </c>
      <c r="AA1622" s="5">
        <f t="shared" si="290"/>
        <v>0.12375000000000003</v>
      </c>
      <c r="AB1622" s="5">
        <f t="shared" si="291"/>
        <v>6.1875000000000124E-2</v>
      </c>
    </row>
    <row r="1623" spans="1:28" x14ac:dyDescent="0.55000000000000004">
      <c r="A1623" s="3" t="s">
        <v>72</v>
      </c>
      <c r="B1623" s="3" t="s">
        <v>2881</v>
      </c>
      <c r="C1623" t="s">
        <v>47</v>
      </c>
      <c r="D1623" s="3" t="s">
        <v>32</v>
      </c>
      <c r="E1623" s="3" t="s">
        <v>685</v>
      </c>
      <c r="F1623" s="3" t="s">
        <v>77</v>
      </c>
      <c r="G1623" s="5">
        <v>6.25</v>
      </c>
      <c r="H1623">
        <v>3</v>
      </c>
      <c r="I1623" s="5">
        <v>1.2499999874999999</v>
      </c>
      <c r="J1623" s="5">
        <v>0.41666666249999995</v>
      </c>
      <c r="K1623">
        <v>135</v>
      </c>
      <c r="L1623" s="15">
        <v>2.2222222222222202E-2</v>
      </c>
      <c r="M1623" s="13">
        <v>4.6777777777777798</v>
      </c>
      <c r="N1623" s="15">
        <v>0</v>
      </c>
      <c r="O1623" s="5">
        <v>0</v>
      </c>
      <c r="P1623" s="5">
        <v>0</v>
      </c>
      <c r="Q1623" s="5">
        <f t="shared" si="281"/>
        <v>1.2499999874999999</v>
      </c>
      <c r="R1623" s="5">
        <f t="shared" si="282"/>
        <v>-1.2499999874999999</v>
      </c>
      <c r="S1623" s="15">
        <f t="shared" si="283"/>
        <v>-1</v>
      </c>
      <c r="T1623">
        <v>0</v>
      </c>
      <c r="U1623" s="5" t="str">
        <f t="shared" si="284"/>
        <v>NA</v>
      </c>
      <c r="V1623" s="15">
        <f t="shared" si="285"/>
        <v>0</v>
      </c>
      <c r="W1623" s="15">
        <f t="shared" si="286"/>
        <v>0</v>
      </c>
      <c r="X1623" s="5">
        <f t="shared" si="287"/>
        <v>0</v>
      </c>
      <c r="Y1623" s="5">
        <f t="shared" si="288"/>
        <v>1.12499998875</v>
      </c>
      <c r="Z1623" s="5">
        <f t="shared" si="289"/>
        <v>-1.3124999868749998</v>
      </c>
      <c r="AA1623" s="5">
        <f t="shared" si="290"/>
        <v>0.1249999987499999</v>
      </c>
      <c r="AB1623" s="5">
        <f t="shared" si="291"/>
        <v>6.2499999374999948E-2</v>
      </c>
    </row>
    <row r="1624" spans="1:28" x14ac:dyDescent="0.55000000000000004">
      <c r="A1624" s="3" t="s">
        <v>72</v>
      </c>
      <c r="B1624" s="3" t="s">
        <v>2825</v>
      </c>
      <c r="C1624" t="s">
        <v>47</v>
      </c>
      <c r="D1624" s="3" t="s">
        <v>40</v>
      </c>
      <c r="E1624" s="3" t="s">
        <v>2883</v>
      </c>
      <c r="F1624" s="3" t="s">
        <v>77</v>
      </c>
      <c r="G1624" s="5">
        <v>6.25</v>
      </c>
      <c r="H1624">
        <v>1</v>
      </c>
      <c r="I1624" s="5">
        <v>1.25</v>
      </c>
      <c r="J1624" s="5">
        <v>1.25</v>
      </c>
      <c r="K1624">
        <v>3</v>
      </c>
      <c r="L1624" s="15">
        <v>0.33333333333333298</v>
      </c>
      <c r="M1624" s="13">
        <v>1</v>
      </c>
      <c r="N1624" s="15">
        <v>0</v>
      </c>
      <c r="O1624" s="5">
        <v>0</v>
      </c>
      <c r="P1624" s="5">
        <v>0</v>
      </c>
      <c r="Q1624" s="5">
        <f t="shared" si="281"/>
        <v>1.25</v>
      </c>
      <c r="R1624" s="5">
        <f t="shared" si="282"/>
        <v>-1.25</v>
      </c>
      <c r="S1624" s="15">
        <f t="shared" si="283"/>
        <v>-1</v>
      </c>
      <c r="T1624">
        <v>0</v>
      </c>
      <c r="U1624" s="5" t="str">
        <f t="shared" si="284"/>
        <v>NA</v>
      </c>
      <c r="V1624" s="15">
        <f t="shared" si="285"/>
        <v>0</v>
      </c>
      <c r="W1624" s="15">
        <f t="shared" si="286"/>
        <v>0</v>
      </c>
      <c r="X1624" s="5">
        <f t="shared" si="287"/>
        <v>0</v>
      </c>
      <c r="Y1624" s="5">
        <f t="shared" si="288"/>
        <v>1.125</v>
      </c>
      <c r="Z1624" s="5">
        <f t="shared" si="289"/>
        <v>-1.3125</v>
      </c>
      <c r="AA1624" s="5">
        <f t="shared" si="290"/>
        <v>0.125</v>
      </c>
      <c r="AB1624" s="5">
        <f t="shared" si="291"/>
        <v>6.25E-2</v>
      </c>
    </row>
    <row r="1625" spans="1:28" x14ac:dyDescent="0.55000000000000004">
      <c r="A1625" s="3" t="s">
        <v>72</v>
      </c>
      <c r="B1625" s="3" t="s">
        <v>447</v>
      </c>
      <c r="C1625" t="s">
        <v>47</v>
      </c>
      <c r="D1625" s="3" t="s">
        <v>133</v>
      </c>
      <c r="E1625" s="3" t="s">
        <v>134</v>
      </c>
      <c r="F1625" s="3" t="s">
        <v>77</v>
      </c>
      <c r="G1625" s="5">
        <v>6.25</v>
      </c>
      <c r="H1625">
        <v>1</v>
      </c>
      <c r="I1625" s="5">
        <v>1.25</v>
      </c>
      <c r="J1625" s="5">
        <v>1.25</v>
      </c>
      <c r="K1625">
        <v>69</v>
      </c>
      <c r="L1625" s="15">
        <v>1.4492753623188399E-2</v>
      </c>
      <c r="M1625" s="13">
        <v>1.19333333333333</v>
      </c>
      <c r="N1625" s="15">
        <v>0</v>
      </c>
      <c r="O1625" s="5">
        <v>0</v>
      </c>
      <c r="P1625" s="5">
        <v>0</v>
      </c>
      <c r="Q1625" s="5">
        <f t="shared" si="281"/>
        <v>1.25</v>
      </c>
      <c r="R1625" s="5">
        <f t="shared" si="282"/>
        <v>-1.25</v>
      </c>
      <c r="S1625" s="15">
        <f t="shared" si="283"/>
        <v>-1</v>
      </c>
      <c r="T1625">
        <v>0</v>
      </c>
      <c r="U1625" s="5" t="str">
        <f t="shared" si="284"/>
        <v>NA</v>
      </c>
      <c r="V1625" s="15">
        <f t="shared" si="285"/>
        <v>0</v>
      </c>
      <c r="W1625" s="15">
        <f t="shared" si="286"/>
        <v>0</v>
      </c>
      <c r="X1625" s="5">
        <f t="shared" si="287"/>
        <v>0</v>
      </c>
      <c r="Y1625" s="5">
        <f t="shared" si="288"/>
        <v>1.125</v>
      </c>
      <c r="Z1625" s="5">
        <f t="shared" si="289"/>
        <v>-1.3125</v>
      </c>
      <c r="AA1625" s="5">
        <f t="shared" si="290"/>
        <v>0.125</v>
      </c>
      <c r="AB1625" s="5">
        <f t="shared" si="291"/>
        <v>6.25E-2</v>
      </c>
    </row>
    <row r="1626" spans="1:28" x14ac:dyDescent="0.55000000000000004">
      <c r="A1626" s="3" t="s">
        <v>72</v>
      </c>
      <c r="B1626" s="3" t="s">
        <v>2269</v>
      </c>
      <c r="C1626" t="s">
        <v>47</v>
      </c>
      <c r="D1626" s="3" t="s">
        <v>133</v>
      </c>
      <c r="E1626" s="3" t="s">
        <v>2801</v>
      </c>
      <c r="F1626" s="3" t="s">
        <v>77</v>
      </c>
      <c r="G1626" s="5">
        <v>6.25</v>
      </c>
      <c r="H1626">
        <v>1</v>
      </c>
      <c r="I1626" s="5">
        <v>1.25</v>
      </c>
      <c r="J1626" s="5">
        <v>1.25</v>
      </c>
      <c r="K1626">
        <v>2</v>
      </c>
      <c r="L1626" s="15">
        <v>0.5</v>
      </c>
      <c r="M1626" s="13">
        <v>1</v>
      </c>
      <c r="N1626" s="15">
        <v>0</v>
      </c>
      <c r="O1626" s="5">
        <v>0</v>
      </c>
      <c r="P1626" s="5">
        <v>0</v>
      </c>
      <c r="Q1626" s="5">
        <f t="shared" si="281"/>
        <v>1.25</v>
      </c>
      <c r="R1626" s="5">
        <f t="shared" si="282"/>
        <v>-1.25</v>
      </c>
      <c r="S1626" s="15">
        <f t="shared" si="283"/>
        <v>-1</v>
      </c>
      <c r="T1626">
        <v>0</v>
      </c>
      <c r="U1626" s="5" t="str">
        <f t="shared" si="284"/>
        <v>NA</v>
      </c>
      <c r="V1626" s="15">
        <f t="shared" si="285"/>
        <v>0</v>
      </c>
      <c r="W1626" s="15">
        <f t="shared" si="286"/>
        <v>0</v>
      </c>
      <c r="X1626" s="5">
        <f t="shared" si="287"/>
        <v>0</v>
      </c>
      <c r="Y1626" s="5">
        <f t="shared" si="288"/>
        <v>1.125</v>
      </c>
      <c r="Z1626" s="5">
        <f t="shared" si="289"/>
        <v>-1.3125</v>
      </c>
      <c r="AA1626" s="5">
        <f t="shared" si="290"/>
        <v>0.125</v>
      </c>
      <c r="AB1626" s="5">
        <f t="shared" si="291"/>
        <v>6.25E-2</v>
      </c>
    </row>
    <row r="1627" spans="1:28" x14ac:dyDescent="0.55000000000000004">
      <c r="A1627" s="3" t="s">
        <v>72</v>
      </c>
      <c r="B1627" s="3" t="s">
        <v>2887</v>
      </c>
      <c r="C1627" t="s">
        <v>47</v>
      </c>
      <c r="D1627" s="3" t="s">
        <v>133</v>
      </c>
      <c r="E1627" s="3" t="s">
        <v>2888</v>
      </c>
      <c r="F1627" s="3" t="s">
        <v>77</v>
      </c>
      <c r="G1627" s="5">
        <v>6.25</v>
      </c>
      <c r="H1627">
        <v>1</v>
      </c>
      <c r="I1627" s="5">
        <v>1.25</v>
      </c>
      <c r="J1627" s="5">
        <v>1.25</v>
      </c>
      <c r="K1627">
        <v>4</v>
      </c>
      <c r="L1627" s="15">
        <v>0.25</v>
      </c>
      <c r="M1627" s="13">
        <v>3.2250000000000001</v>
      </c>
      <c r="N1627" s="15">
        <v>0</v>
      </c>
      <c r="O1627" s="5">
        <v>0</v>
      </c>
      <c r="P1627" s="5">
        <v>0</v>
      </c>
      <c r="Q1627" s="5">
        <f t="shared" si="281"/>
        <v>1.25</v>
      </c>
      <c r="R1627" s="5">
        <f t="shared" si="282"/>
        <v>-1.25</v>
      </c>
      <c r="S1627" s="15">
        <f t="shared" si="283"/>
        <v>-1</v>
      </c>
      <c r="T1627">
        <v>0</v>
      </c>
      <c r="U1627" s="5" t="str">
        <f t="shared" si="284"/>
        <v>NA</v>
      </c>
      <c r="V1627" s="15">
        <f t="shared" si="285"/>
        <v>0</v>
      </c>
      <c r="W1627" s="15">
        <f t="shared" si="286"/>
        <v>0</v>
      </c>
      <c r="X1627" s="5">
        <f t="shared" si="287"/>
        <v>0</v>
      </c>
      <c r="Y1627" s="5">
        <f t="shared" si="288"/>
        <v>1.125</v>
      </c>
      <c r="Z1627" s="5">
        <f t="shared" si="289"/>
        <v>-1.3125</v>
      </c>
      <c r="AA1627" s="5">
        <f t="shared" si="290"/>
        <v>0.125</v>
      </c>
      <c r="AB1627" s="5">
        <f t="shared" si="291"/>
        <v>6.25E-2</v>
      </c>
    </row>
    <row r="1628" spans="1:28" x14ac:dyDescent="0.55000000000000004">
      <c r="A1628" s="3" t="s">
        <v>72</v>
      </c>
      <c r="B1628" s="3" t="s">
        <v>2890</v>
      </c>
      <c r="C1628" t="s">
        <v>47</v>
      </c>
      <c r="D1628" s="3" t="s">
        <v>133</v>
      </c>
      <c r="E1628" s="3" t="s">
        <v>2891</v>
      </c>
      <c r="F1628" s="3" t="s">
        <v>77</v>
      </c>
      <c r="G1628" s="5">
        <v>6.25</v>
      </c>
      <c r="H1628">
        <v>1</v>
      </c>
      <c r="I1628" s="5">
        <v>1.25</v>
      </c>
      <c r="J1628" s="5">
        <v>1.25</v>
      </c>
      <c r="K1628">
        <v>8</v>
      </c>
      <c r="L1628" s="15">
        <v>0.125</v>
      </c>
      <c r="M1628" s="13">
        <v>1.125</v>
      </c>
      <c r="N1628" s="15">
        <v>0</v>
      </c>
      <c r="O1628" s="5">
        <v>0</v>
      </c>
      <c r="P1628" s="5">
        <v>0</v>
      </c>
      <c r="Q1628" s="5">
        <f t="shared" si="281"/>
        <v>1.25</v>
      </c>
      <c r="R1628" s="5">
        <f t="shared" si="282"/>
        <v>-1.25</v>
      </c>
      <c r="S1628" s="15">
        <f t="shared" si="283"/>
        <v>-1</v>
      </c>
      <c r="T1628">
        <v>0</v>
      </c>
      <c r="U1628" s="5" t="str">
        <f t="shared" si="284"/>
        <v>NA</v>
      </c>
      <c r="V1628" s="15">
        <f t="shared" si="285"/>
        <v>0</v>
      </c>
      <c r="W1628" s="15">
        <f t="shared" si="286"/>
        <v>0</v>
      </c>
      <c r="X1628" s="5">
        <f t="shared" si="287"/>
        <v>0</v>
      </c>
      <c r="Y1628" s="5">
        <f t="shared" si="288"/>
        <v>1.125</v>
      </c>
      <c r="Z1628" s="5">
        <f t="shared" si="289"/>
        <v>-1.3125</v>
      </c>
      <c r="AA1628" s="5">
        <f t="shared" si="290"/>
        <v>0.125</v>
      </c>
      <c r="AB1628" s="5">
        <f t="shared" si="291"/>
        <v>6.25E-2</v>
      </c>
    </row>
    <row r="1629" spans="1:28" x14ac:dyDescent="0.55000000000000004">
      <c r="A1629" s="3" t="s">
        <v>72</v>
      </c>
      <c r="B1629" s="3" t="s">
        <v>2893</v>
      </c>
      <c r="C1629" t="s">
        <v>47</v>
      </c>
      <c r="D1629" s="3" t="s">
        <v>133</v>
      </c>
      <c r="E1629" s="3" t="s">
        <v>2894</v>
      </c>
      <c r="F1629" s="3" t="s">
        <v>77</v>
      </c>
      <c r="G1629" s="5">
        <v>6.25</v>
      </c>
      <c r="H1629">
        <v>1</v>
      </c>
      <c r="I1629" s="5">
        <v>1.25</v>
      </c>
      <c r="J1629" s="5">
        <v>1.25</v>
      </c>
      <c r="K1629">
        <v>6</v>
      </c>
      <c r="L1629" s="15">
        <v>0.16666666666666699</v>
      </c>
      <c r="M1629" s="13">
        <v>1</v>
      </c>
      <c r="N1629" s="15">
        <v>0</v>
      </c>
      <c r="O1629" s="5">
        <v>0</v>
      </c>
      <c r="P1629" s="5">
        <v>0</v>
      </c>
      <c r="Q1629" s="5">
        <f t="shared" si="281"/>
        <v>1.25</v>
      </c>
      <c r="R1629" s="5">
        <f t="shared" si="282"/>
        <v>-1.25</v>
      </c>
      <c r="S1629" s="15">
        <f t="shared" si="283"/>
        <v>-1</v>
      </c>
      <c r="T1629">
        <v>0</v>
      </c>
      <c r="U1629" s="5" t="str">
        <f t="shared" si="284"/>
        <v>NA</v>
      </c>
      <c r="V1629" s="15">
        <f t="shared" si="285"/>
        <v>0</v>
      </c>
      <c r="W1629" s="15">
        <f t="shared" si="286"/>
        <v>0</v>
      </c>
      <c r="X1629" s="5">
        <f t="shared" si="287"/>
        <v>0</v>
      </c>
      <c r="Y1629" s="5">
        <f t="shared" si="288"/>
        <v>1.125</v>
      </c>
      <c r="Z1629" s="5">
        <f t="shared" si="289"/>
        <v>-1.3125</v>
      </c>
      <c r="AA1629" s="5">
        <f t="shared" si="290"/>
        <v>0.125</v>
      </c>
      <c r="AB1629" s="5">
        <f t="shared" si="291"/>
        <v>6.25E-2</v>
      </c>
    </row>
    <row r="1630" spans="1:28" x14ac:dyDescent="0.55000000000000004">
      <c r="A1630" s="3" t="s">
        <v>72</v>
      </c>
      <c r="B1630" s="3" t="s">
        <v>2887</v>
      </c>
      <c r="C1630" t="s">
        <v>47</v>
      </c>
      <c r="D1630" s="3" t="s">
        <v>194</v>
      </c>
      <c r="E1630" s="3" t="s">
        <v>2896</v>
      </c>
      <c r="F1630" s="3" t="s">
        <v>77</v>
      </c>
      <c r="G1630" s="5">
        <v>6.25</v>
      </c>
      <c r="H1630">
        <v>1</v>
      </c>
      <c r="I1630" s="5">
        <v>1.2625</v>
      </c>
      <c r="J1630" s="5">
        <v>1.2625</v>
      </c>
      <c r="K1630">
        <v>12</v>
      </c>
      <c r="L1630" s="15">
        <v>8.3333333333333301E-2</v>
      </c>
      <c r="M1630" s="13">
        <v>1.6658333333333299</v>
      </c>
      <c r="N1630" s="15">
        <v>0</v>
      </c>
      <c r="O1630" s="5">
        <v>0</v>
      </c>
      <c r="P1630" s="5">
        <v>0</v>
      </c>
      <c r="Q1630" s="5">
        <f t="shared" si="281"/>
        <v>1.2625</v>
      </c>
      <c r="R1630" s="5">
        <f t="shared" si="282"/>
        <v>-1.2625</v>
      </c>
      <c r="S1630" s="15">
        <f t="shared" si="283"/>
        <v>-1</v>
      </c>
      <c r="T1630">
        <v>0</v>
      </c>
      <c r="U1630" s="5" t="str">
        <f t="shared" si="284"/>
        <v>NA</v>
      </c>
      <c r="V1630" s="15">
        <f t="shared" si="285"/>
        <v>0</v>
      </c>
      <c r="W1630" s="15">
        <f t="shared" si="286"/>
        <v>0</v>
      </c>
      <c r="X1630" s="5">
        <f t="shared" si="287"/>
        <v>0</v>
      </c>
      <c r="Y1630" s="5">
        <f t="shared" si="288"/>
        <v>1.13625</v>
      </c>
      <c r="Z1630" s="5">
        <f t="shared" si="289"/>
        <v>-1.3256250000000001</v>
      </c>
      <c r="AA1630" s="5">
        <f t="shared" si="290"/>
        <v>0.12624999999999997</v>
      </c>
      <c r="AB1630" s="5">
        <f t="shared" si="291"/>
        <v>6.3125000000000098E-2</v>
      </c>
    </row>
    <row r="1631" spans="1:28" x14ac:dyDescent="0.55000000000000004">
      <c r="A1631" s="3" t="s">
        <v>72</v>
      </c>
      <c r="B1631" s="3" t="s">
        <v>842</v>
      </c>
      <c r="C1631" t="s">
        <v>47</v>
      </c>
      <c r="D1631" s="3" t="s">
        <v>221</v>
      </c>
      <c r="E1631" s="3" t="s">
        <v>2748</v>
      </c>
      <c r="F1631" s="3" t="s">
        <v>77</v>
      </c>
      <c r="G1631" s="5">
        <v>6.25</v>
      </c>
      <c r="H1631">
        <v>3</v>
      </c>
      <c r="I1631" s="5">
        <v>1.2624999750000001</v>
      </c>
      <c r="J1631" s="5">
        <v>0.42083332500000004</v>
      </c>
      <c r="K1631">
        <v>34</v>
      </c>
      <c r="L1631" s="15">
        <v>8.8235294117647106E-2</v>
      </c>
      <c r="M1631" s="13">
        <v>1.0735294117647101</v>
      </c>
      <c r="N1631" s="15">
        <v>0</v>
      </c>
      <c r="O1631" s="5">
        <v>0</v>
      </c>
      <c r="P1631" s="5">
        <v>0</v>
      </c>
      <c r="Q1631" s="5">
        <f t="shared" si="281"/>
        <v>1.2624999750000001</v>
      </c>
      <c r="R1631" s="5">
        <f t="shared" si="282"/>
        <v>-1.2624999750000001</v>
      </c>
      <c r="S1631" s="15">
        <f t="shared" si="283"/>
        <v>-1</v>
      </c>
      <c r="T1631">
        <v>0</v>
      </c>
      <c r="U1631" s="5" t="str">
        <f t="shared" si="284"/>
        <v>NA</v>
      </c>
      <c r="V1631" s="15">
        <f t="shared" si="285"/>
        <v>0</v>
      </c>
      <c r="W1631" s="15">
        <f t="shared" si="286"/>
        <v>0</v>
      </c>
      <c r="X1631" s="5">
        <f t="shared" si="287"/>
        <v>0</v>
      </c>
      <c r="Y1631" s="5">
        <f t="shared" si="288"/>
        <v>1.1362499775000001</v>
      </c>
      <c r="Z1631" s="5">
        <f t="shared" si="289"/>
        <v>-1.3256249737500001</v>
      </c>
      <c r="AA1631" s="5">
        <f t="shared" si="290"/>
        <v>0.12624999749999999</v>
      </c>
      <c r="AB1631" s="5">
        <f t="shared" si="291"/>
        <v>6.3124998749999994E-2</v>
      </c>
    </row>
    <row r="1632" spans="1:28" x14ac:dyDescent="0.55000000000000004">
      <c r="A1632" s="3" t="s">
        <v>72</v>
      </c>
      <c r="B1632" s="3" t="s">
        <v>2899</v>
      </c>
      <c r="C1632" t="s">
        <v>47</v>
      </c>
      <c r="D1632" s="3" t="s">
        <v>173</v>
      </c>
      <c r="E1632" s="3" t="s">
        <v>2699</v>
      </c>
      <c r="F1632" s="3" t="s">
        <v>77</v>
      </c>
      <c r="G1632" s="5">
        <v>6.25</v>
      </c>
      <c r="H1632">
        <v>1</v>
      </c>
      <c r="I1632" s="5">
        <v>1.2749999999999999</v>
      </c>
      <c r="J1632" s="5">
        <v>1.2749999999999999</v>
      </c>
      <c r="K1632">
        <v>9</v>
      </c>
      <c r="L1632" s="15">
        <v>0.11111111111111099</v>
      </c>
      <c r="M1632" s="13">
        <v>1.32222222222222</v>
      </c>
      <c r="N1632" s="15">
        <v>0</v>
      </c>
      <c r="O1632" s="5">
        <v>0</v>
      </c>
      <c r="P1632" s="5">
        <v>0</v>
      </c>
      <c r="Q1632" s="5">
        <f t="shared" si="281"/>
        <v>1.2749999999999999</v>
      </c>
      <c r="R1632" s="5">
        <f t="shared" si="282"/>
        <v>-1.2749999999999999</v>
      </c>
      <c r="S1632" s="15">
        <f t="shared" si="283"/>
        <v>-1</v>
      </c>
      <c r="T1632">
        <v>0</v>
      </c>
      <c r="U1632" s="5" t="str">
        <f t="shared" si="284"/>
        <v>NA</v>
      </c>
      <c r="V1632" s="15">
        <f t="shared" si="285"/>
        <v>0</v>
      </c>
      <c r="W1632" s="15">
        <f t="shared" si="286"/>
        <v>0</v>
      </c>
      <c r="X1632" s="5">
        <f t="shared" si="287"/>
        <v>0</v>
      </c>
      <c r="Y1632" s="5">
        <f t="shared" si="288"/>
        <v>1.1475</v>
      </c>
      <c r="Z1632" s="5">
        <f t="shared" si="289"/>
        <v>-1.3387499999999999</v>
      </c>
      <c r="AA1632" s="5">
        <f t="shared" si="290"/>
        <v>0.12749999999999995</v>
      </c>
      <c r="AB1632" s="5">
        <f t="shared" si="291"/>
        <v>6.3749999999999973E-2</v>
      </c>
    </row>
    <row r="1633" spans="1:28" x14ac:dyDescent="0.55000000000000004">
      <c r="A1633" s="3" t="s">
        <v>72</v>
      </c>
      <c r="B1633" s="3" t="s">
        <v>2901</v>
      </c>
      <c r="C1633" t="s">
        <v>47</v>
      </c>
      <c r="D1633" s="3" t="s">
        <v>194</v>
      </c>
      <c r="E1633" s="3" t="s">
        <v>2902</v>
      </c>
      <c r="F1633" s="3" t="s">
        <v>77</v>
      </c>
      <c r="G1633" s="5">
        <v>6.25</v>
      </c>
      <c r="H1633">
        <v>1</v>
      </c>
      <c r="I1633" s="5">
        <v>1.2749999999999999</v>
      </c>
      <c r="J1633" s="5">
        <v>1.2749999999999999</v>
      </c>
      <c r="K1633">
        <v>7</v>
      </c>
      <c r="L1633" s="15">
        <v>0.14285714285714302</v>
      </c>
      <c r="M1633" s="13">
        <v>1</v>
      </c>
      <c r="N1633" s="15">
        <v>0</v>
      </c>
      <c r="O1633" s="5">
        <v>0</v>
      </c>
      <c r="P1633" s="5">
        <v>0</v>
      </c>
      <c r="Q1633" s="5">
        <f t="shared" si="281"/>
        <v>1.2749999999999999</v>
      </c>
      <c r="R1633" s="5">
        <f t="shared" si="282"/>
        <v>-1.2749999999999999</v>
      </c>
      <c r="S1633" s="15">
        <f t="shared" si="283"/>
        <v>-1</v>
      </c>
      <c r="T1633">
        <v>0</v>
      </c>
      <c r="U1633" s="5" t="str">
        <f t="shared" si="284"/>
        <v>NA</v>
      </c>
      <c r="V1633" s="15">
        <f t="shared" si="285"/>
        <v>0</v>
      </c>
      <c r="W1633" s="15">
        <f t="shared" si="286"/>
        <v>0</v>
      </c>
      <c r="X1633" s="5">
        <f t="shared" si="287"/>
        <v>0</v>
      </c>
      <c r="Y1633" s="5">
        <f t="shared" si="288"/>
        <v>1.1475</v>
      </c>
      <c r="Z1633" s="5">
        <f t="shared" si="289"/>
        <v>-1.3387499999999999</v>
      </c>
      <c r="AA1633" s="5">
        <f t="shared" si="290"/>
        <v>0.12749999999999995</v>
      </c>
      <c r="AB1633" s="5">
        <f t="shared" si="291"/>
        <v>6.3749999999999973E-2</v>
      </c>
    </row>
    <row r="1634" spans="1:28" x14ac:dyDescent="0.55000000000000004">
      <c r="A1634" s="3" t="s">
        <v>72</v>
      </c>
      <c r="B1634" s="3" t="s">
        <v>266</v>
      </c>
      <c r="C1634" t="s">
        <v>47</v>
      </c>
      <c r="D1634" s="3" t="s">
        <v>125</v>
      </c>
      <c r="E1634" s="3" t="s">
        <v>2709</v>
      </c>
      <c r="F1634" s="3" t="s">
        <v>77</v>
      </c>
      <c r="G1634" s="5">
        <v>6.25</v>
      </c>
      <c r="H1634">
        <v>2</v>
      </c>
      <c r="I1634" s="5">
        <v>1.2749999999999999</v>
      </c>
      <c r="J1634" s="5">
        <v>0.63749999999999996</v>
      </c>
      <c r="K1634">
        <v>3</v>
      </c>
      <c r="L1634" s="15">
        <v>0.66666666666666696</v>
      </c>
      <c r="M1634" s="13">
        <v>1</v>
      </c>
      <c r="N1634" s="15">
        <v>0</v>
      </c>
      <c r="O1634" s="5">
        <v>0</v>
      </c>
      <c r="P1634" s="5">
        <v>0</v>
      </c>
      <c r="Q1634" s="5">
        <f t="shared" si="281"/>
        <v>1.2749999999999999</v>
      </c>
      <c r="R1634" s="5">
        <f t="shared" si="282"/>
        <v>-1.2749999999999999</v>
      </c>
      <c r="S1634" s="15">
        <f t="shared" si="283"/>
        <v>-1</v>
      </c>
      <c r="T1634">
        <v>0</v>
      </c>
      <c r="U1634" s="5" t="str">
        <f t="shared" si="284"/>
        <v>NA</v>
      </c>
      <c r="V1634" s="15">
        <f t="shared" si="285"/>
        <v>0</v>
      </c>
      <c r="W1634" s="15">
        <f t="shared" si="286"/>
        <v>0</v>
      </c>
      <c r="X1634" s="5">
        <f t="shared" si="287"/>
        <v>0</v>
      </c>
      <c r="Y1634" s="5">
        <f t="shared" si="288"/>
        <v>1.1475</v>
      </c>
      <c r="Z1634" s="5">
        <f t="shared" si="289"/>
        <v>-1.3387499999999999</v>
      </c>
      <c r="AA1634" s="5">
        <f t="shared" si="290"/>
        <v>0.12749999999999995</v>
      </c>
      <c r="AB1634" s="5">
        <f t="shared" si="291"/>
        <v>6.3749999999999973E-2</v>
      </c>
    </row>
    <row r="1635" spans="1:28" x14ac:dyDescent="0.55000000000000004">
      <c r="A1635" s="3" t="s">
        <v>72</v>
      </c>
      <c r="B1635" s="3" t="s">
        <v>2905</v>
      </c>
      <c r="C1635" t="s">
        <v>47</v>
      </c>
      <c r="D1635" s="3" t="s">
        <v>133</v>
      </c>
      <c r="E1635" s="3" t="s">
        <v>2779</v>
      </c>
      <c r="F1635" s="3" t="s">
        <v>77</v>
      </c>
      <c r="G1635" s="5">
        <v>6.25</v>
      </c>
      <c r="H1635">
        <v>1</v>
      </c>
      <c r="I1635" s="5">
        <v>1.2749999999999999</v>
      </c>
      <c r="J1635" s="5">
        <v>1.2749999999999999</v>
      </c>
      <c r="K1635">
        <v>1</v>
      </c>
      <c r="L1635" s="15">
        <v>1</v>
      </c>
      <c r="M1635" s="13">
        <v>1</v>
      </c>
      <c r="N1635" s="15">
        <v>0</v>
      </c>
      <c r="O1635" s="5">
        <v>0</v>
      </c>
      <c r="P1635" s="5">
        <v>0</v>
      </c>
      <c r="Q1635" s="5">
        <f t="shared" si="281"/>
        <v>1.2749999999999999</v>
      </c>
      <c r="R1635" s="5">
        <f t="shared" si="282"/>
        <v>-1.2749999999999999</v>
      </c>
      <c r="S1635" s="15">
        <f t="shared" si="283"/>
        <v>-1</v>
      </c>
      <c r="T1635">
        <v>0</v>
      </c>
      <c r="U1635" s="5" t="str">
        <f t="shared" si="284"/>
        <v>NA</v>
      </c>
      <c r="V1635" s="15">
        <f t="shared" si="285"/>
        <v>0</v>
      </c>
      <c r="W1635" s="15">
        <f t="shared" si="286"/>
        <v>0</v>
      </c>
      <c r="X1635" s="5">
        <f t="shared" si="287"/>
        <v>0</v>
      </c>
      <c r="Y1635" s="5">
        <f t="shared" si="288"/>
        <v>1.1475</v>
      </c>
      <c r="Z1635" s="5">
        <f t="shared" si="289"/>
        <v>-1.3387499999999999</v>
      </c>
      <c r="AA1635" s="5">
        <f t="shared" si="290"/>
        <v>0.12749999999999995</v>
      </c>
      <c r="AB1635" s="5">
        <f t="shared" si="291"/>
        <v>6.3749999999999973E-2</v>
      </c>
    </row>
    <row r="1636" spans="1:28" x14ac:dyDescent="0.55000000000000004">
      <c r="A1636" s="3" t="s">
        <v>72</v>
      </c>
      <c r="B1636" s="3" t="s">
        <v>2825</v>
      </c>
      <c r="C1636" t="s">
        <v>47</v>
      </c>
      <c r="D1636" s="3" t="s">
        <v>133</v>
      </c>
      <c r="E1636" s="3" t="s">
        <v>2907</v>
      </c>
      <c r="F1636" s="3" t="s">
        <v>77</v>
      </c>
      <c r="G1636" s="5">
        <v>6.25</v>
      </c>
      <c r="H1636">
        <v>1</v>
      </c>
      <c r="I1636" s="5">
        <v>1.2749999999999999</v>
      </c>
      <c r="J1636" s="5">
        <v>1.2749999999999999</v>
      </c>
      <c r="K1636">
        <v>2</v>
      </c>
      <c r="L1636" s="15">
        <v>0.5</v>
      </c>
      <c r="M1636" s="13">
        <v>1</v>
      </c>
      <c r="N1636" s="15">
        <v>0</v>
      </c>
      <c r="O1636" s="5">
        <v>0</v>
      </c>
      <c r="P1636" s="5">
        <v>0</v>
      </c>
      <c r="Q1636" s="5">
        <f t="shared" si="281"/>
        <v>1.2749999999999999</v>
      </c>
      <c r="R1636" s="5">
        <f t="shared" si="282"/>
        <v>-1.2749999999999999</v>
      </c>
      <c r="S1636" s="15">
        <f t="shared" si="283"/>
        <v>-1</v>
      </c>
      <c r="T1636">
        <v>0</v>
      </c>
      <c r="U1636" s="5" t="str">
        <f t="shared" si="284"/>
        <v>NA</v>
      </c>
      <c r="V1636" s="15">
        <f t="shared" si="285"/>
        <v>0</v>
      </c>
      <c r="W1636" s="15">
        <f t="shared" si="286"/>
        <v>0</v>
      </c>
      <c r="X1636" s="5">
        <f t="shared" si="287"/>
        <v>0</v>
      </c>
      <c r="Y1636" s="5">
        <f t="shared" si="288"/>
        <v>1.1475</v>
      </c>
      <c r="Z1636" s="5">
        <f t="shared" si="289"/>
        <v>-1.3387499999999999</v>
      </c>
      <c r="AA1636" s="5">
        <f t="shared" si="290"/>
        <v>0.12749999999999995</v>
      </c>
      <c r="AB1636" s="5">
        <f t="shared" si="291"/>
        <v>6.3749999999999973E-2</v>
      </c>
    </row>
    <row r="1637" spans="1:28" x14ac:dyDescent="0.55000000000000004">
      <c r="A1637" s="3" t="s">
        <v>72</v>
      </c>
      <c r="B1637" s="3" t="s">
        <v>2909</v>
      </c>
      <c r="C1637" t="s">
        <v>47</v>
      </c>
      <c r="D1637" s="3" t="s">
        <v>75</v>
      </c>
      <c r="E1637" s="3" t="s">
        <v>282</v>
      </c>
      <c r="F1637" s="3" t="s">
        <v>77</v>
      </c>
      <c r="G1637" s="5">
        <v>6.25</v>
      </c>
      <c r="H1637">
        <v>1</v>
      </c>
      <c r="I1637" s="5">
        <v>1.2875000000000001</v>
      </c>
      <c r="J1637" s="5">
        <v>1.2875000000000001</v>
      </c>
      <c r="K1637">
        <v>3</v>
      </c>
      <c r="L1637" s="15">
        <v>0.33333333333333298</v>
      </c>
      <c r="M1637" s="13">
        <v>1</v>
      </c>
      <c r="N1637" s="15">
        <v>0</v>
      </c>
      <c r="O1637" s="5">
        <v>0</v>
      </c>
      <c r="P1637" s="5">
        <v>0</v>
      </c>
      <c r="Q1637" s="5">
        <f t="shared" si="281"/>
        <v>1.2875000000000001</v>
      </c>
      <c r="R1637" s="5">
        <f t="shared" si="282"/>
        <v>-1.2875000000000001</v>
      </c>
      <c r="S1637" s="15">
        <f t="shared" si="283"/>
        <v>-1</v>
      </c>
      <c r="T1637">
        <v>0</v>
      </c>
      <c r="U1637" s="5" t="str">
        <f t="shared" si="284"/>
        <v>NA</v>
      </c>
      <c r="V1637" s="15">
        <f t="shared" si="285"/>
        <v>0</v>
      </c>
      <c r="W1637" s="15">
        <f t="shared" si="286"/>
        <v>0</v>
      </c>
      <c r="X1637" s="5">
        <f t="shared" si="287"/>
        <v>0</v>
      </c>
      <c r="Y1637" s="5">
        <f t="shared" si="288"/>
        <v>1.1587500000000002</v>
      </c>
      <c r="Z1637" s="5">
        <f t="shared" si="289"/>
        <v>-1.3518750000000002</v>
      </c>
      <c r="AA1637" s="5">
        <f t="shared" si="290"/>
        <v>0.12874999999999992</v>
      </c>
      <c r="AB1637" s="5">
        <f t="shared" si="291"/>
        <v>6.4375000000000071E-2</v>
      </c>
    </row>
    <row r="1638" spans="1:28" x14ac:dyDescent="0.55000000000000004">
      <c r="A1638" s="3" t="s">
        <v>72</v>
      </c>
      <c r="B1638" s="3" t="s">
        <v>2911</v>
      </c>
      <c r="C1638" t="s">
        <v>47</v>
      </c>
      <c r="D1638" s="3" t="s">
        <v>104</v>
      </c>
      <c r="E1638" s="3" t="s">
        <v>2912</v>
      </c>
      <c r="F1638" s="3" t="s">
        <v>77</v>
      </c>
      <c r="G1638" s="5">
        <v>6.25</v>
      </c>
      <c r="H1638">
        <v>1</v>
      </c>
      <c r="I1638" s="5">
        <v>1.3</v>
      </c>
      <c r="J1638" s="5">
        <v>1.3</v>
      </c>
      <c r="K1638">
        <v>6</v>
      </c>
      <c r="L1638" s="15">
        <v>0.16666666666666699</v>
      </c>
      <c r="M1638" s="13">
        <v>1.2</v>
      </c>
      <c r="N1638" s="15">
        <v>0</v>
      </c>
      <c r="O1638" s="5">
        <v>0</v>
      </c>
      <c r="P1638" s="5">
        <v>0</v>
      </c>
      <c r="Q1638" s="5">
        <f t="shared" si="281"/>
        <v>1.3</v>
      </c>
      <c r="R1638" s="5">
        <f t="shared" si="282"/>
        <v>-1.3</v>
      </c>
      <c r="S1638" s="15">
        <f t="shared" si="283"/>
        <v>-1</v>
      </c>
      <c r="T1638">
        <v>0</v>
      </c>
      <c r="U1638" s="5" t="str">
        <f t="shared" si="284"/>
        <v>NA</v>
      </c>
      <c r="V1638" s="15">
        <f t="shared" si="285"/>
        <v>0</v>
      </c>
      <c r="W1638" s="15">
        <f t="shared" si="286"/>
        <v>0</v>
      </c>
      <c r="X1638" s="5">
        <f t="shared" si="287"/>
        <v>0</v>
      </c>
      <c r="Y1638" s="5">
        <f t="shared" si="288"/>
        <v>1.1700000000000002</v>
      </c>
      <c r="Z1638" s="5">
        <f t="shared" si="289"/>
        <v>-1.3650000000000002</v>
      </c>
      <c r="AA1638" s="5">
        <f t="shared" si="290"/>
        <v>0.12999999999999989</v>
      </c>
      <c r="AB1638" s="5">
        <f t="shared" si="291"/>
        <v>6.5000000000000169E-2</v>
      </c>
    </row>
    <row r="1639" spans="1:28" x14ac:dyDescent="0.55000000000000004">
      <c r="A1639" s="3" t="s">
        <v>72</v>
      </c>
      <c r="B1639" s="3" t="s">
        <v>234</v>
      </c>
      <c r="C1639" t="s">
        <v>47</v>
      </c>
      <c r="D1639" s="3" t="s">
        <v>104</v>
      </c>
      <c r="E1639" s="3" t="s">
        <v>2914</v>
      </c>
      <c r="F1639" s="3" t="s">
        <v>77</v>
      </c>
      <c r="G1639" s="5">
        <v>6.25</v>
      </c>
      <c r="H1639">
        <v>1</v>
      </c>
      <c r="I1639" s="5">
        <v>1.3</v>
      </c>
      <c r="J1639" s="5">
        <v>1.3</v>
      </c>
      <c r="K1639">
        <v>15</v>
      </c>
      <c r="L1639" s="15">
        <v>6.6666666666666693E-2</v>
      </c>
      <c r="M1639" s="13">
        <v>2.54</v>
      </c>
      <c r="N1639" s="15">
        <v>0</v>
      </c>
      <c r="O1639" s="5">
        <v>0</v>
      </c>
      <c r="P1639" s="5">
        <v>0</v>
      </c>
      <c r="Q1639" s="5">
        <f t="shared" si="281"/>
        <v>1.3</v>
      </c>
      <c r="R1639" s="5">
        <f t="shared" si="282"/>
        <v>-1.3</v>
      </c>
      <c r="S1639" s="15">
        <f t="shared" si="283"/>
        <v>-1</v>
      </c>
      <c r="T1639">
        <v>0</v>
      </c>
      <c r="U1639" s="5" t="str">
        <f t="shared" si="284"/>
        <v>NA</v>
      </c>
      <c r="V1639" s="15">
        <f t="shared" si="285"/>
        <v>0</v>
      </c>
      <c r="W1639" s="15">
        <f t="shared" si="286"/>
        <v>0</v>
      </c>
      <c r="X1639" s="5">
        <f t="shared" si="287"/>
        <v>0</v>
      </c>
      <c r="Y1639" s="5">
        <f t="shared" si="288"/>
        <v>1.1700000000000002</v>
      </c>
      <c r="Z1639" s="5">
        <f t="shared" si="289"/>
        <v>-1.3650000000000002</v>
      </c>
      <c r="AA1639" s="5">
        <f t="shared" si="290"/>
        <v>0.12999999999999989</v>
      </c>
      <c r="AB1639" s="5">
        <f t="shared" si="291"/>
        <v>6.5000000000000169E-2</v>
      </c>
    </row>
    <row r="1640" spans="1:28" x14ac:dyDescent="0.55000000000000004">
      <c r="A1640" s="3" t="s">
        <v>72</v>
      </c>
      <c r="B1640" s="3" t="s">
        <v>2916</v>
      </c>
      <c r="C1640" t="s">
        <v>47</v>
      </c>
      <c r="D1640" s="3" t="s">
        <v>262</v>
      </c>
      <c r="E1640" s="3" t="s">
        <v>2917</v>
      </c>
      <c r="F1640" s="3" t="s">
        <v>77</v>
      </c>
      <c r="G1640" s="5">
        <v>6.25</v>
      </c>
      <c r="H1640">
        <v>1</v>
      </c>
      <c r="I1640" s="5">
        <v>1.3</v>
      </c>
      <c r="J1640" s="5">
        <v>1.3</v>
      </c>
      <c r="K1640">
        <v>8</v>
      </c>
      <c r="L1640" s="15">
        <v>0.125</v>
      </c>
      <c r="M1640" s="13">
        <v>1.75</v>
      </c>
      <c r="N1640" s="15">
        <v>0</v>
      </c>
      <c r="O1640" s="5">
        <v>0</v>
      </c>
      <c r="P1640" s="5">
        <v>0</v>
      </c>
      <c r="Q1640" s="5">
        <f t="shared" si="281"/>
        <v>1.3</v>
      </c>
      <c r="R1640" s="5">
        <f t="shared" si="282"/>
        <v>-1.3</v>
      </c>
      <c r="S1640" s="15">
        <f t="shared" si="283"/>
        <v>-1</v>
      </c>
      <c r="T1640">
        <v>0</v>
      </c>
      <c r="U1640" s="5" t="str">
        <f t="shared" si="284"/>
        <v>NA</v>
      </c>
      <c r="V1640" s="15">
        <f t="shared" si="285"/>
        <v>0</v>
      </c>
      <c r="W1640" s="15">
        <f t="shared" si="286"/>
        <v>0</v>
      </c>
      <c r="X1640" s="5">
        <f t="shared" si="287"/>
        <v>0</v>
      </c>
      <c r="Y1640" s="5">
        <f t="shared" si="288"/>
        <v>1.1700000000000002</v>
      </c>
      <c r="Z1640" s="5">
        <f t="shared" si="289"/>
        <v>-1.3650000000000002</v>
      </c>
      <c r="AA1640" s="5">
        <f t="shared" si="290"/>
        <v>0.12999999999999989</v>
      </c>
      <c r="AB1640" s="5">
        <f t="shared" si="291"/>
        <v>6.5000000000000169E-2</v>
      </c>
    </row>
    <row r="1641" spans="1:28" x14ac:dyDescent="0.55000000000000004">
      <c r="A1641" s="3" t="s">
        <v>72</v>
      </c>
      <c r="B1641" s="3" t="s">
        <v>1672</v>
      </c>
      <c r="C1641" t="s">
        <v>47</v>
      </c>
      <c r="D1641" s="3" t="s">
        <v>40</v>
      </c>
      <c r="E1641" s="3" t="s">
        <v>2869</v>
      </c>
      <c r="F1641" s="3" t="s">
        <v>77</v>
      </c>
      <c r="G1641" s="5">
        <v>6.25</v>
      </c>
      <c r="H1641">
        <v>1</v>
      </c>
      <c r="I1641" s="5">
        <v>1.3</v>
      </c>
      <c r="J1641" s="5">
        <v>1.3</v>
      </c>
      <c r="K1641">
        <v>5</v>
      </c>
      <c r="L1641" s="15">
        <v>0.2</v>
      </c>
      <c r="M1641" s="13">
        <v>1</v>
      </c>
      <c r="N1641" s="15">
        <v>0</v>
      </c>
      <c r="O1641" s="5">
        <v>0</v>
      </c>
      <c r="P1641" s="5">
        <v>0</v>
      </c>
      <c r="Q1641" s="5">
        <f t="shared" si="281"/>
        <v>1.3</v>
      </c>
      <c r="R1641" s="5">
        <f t="shared" si="282"/>
        <v>-1.3</v>
      </c>
      <c r="S1641" s="15">
        <f t="shared" si="283"/>
        <v>-1</v>
      </c>
      <c r="T1641">
        <v>0</v>
      </c>
      <c r="U1641" s="5" t="str">
        <f t="shared" si="284"/>
        <v>NA</v>
      </c>
      <c r="V1641" s="15">
        <f t="shared" si="285"/>
        <v>0</v>
      </c>
      <c r="W1641" s="15">
        <f t="shared" si="286"/>
        <v>0</v>
      </c>
      <c r="X1641" s="5">
        <f t="shared" si="287"/>
        <v>0</v>
      </c>
      <c r="Y1641" s="5">
        <f t="shared" si="288"/>
        <v>1.1700000000000002</v>
      </c>
      <c r="Z1641" s="5">
        <f t="shared" si="289"/>
        <v>-1.3650000000000002</v>
      </c>
      <c r="AA1641" s="5">
        <f t="shared" si="290"/>
        <v>0.12999999999999989</v>
      </c>
      <c r="AB1641" s="5">
        <f t="shared" si="291"/>
        <v>6.5000000000000169E-2</v>
      </c>
    </row>
    <row r="1642" spans="1:28" x14ac:dyDescent="0.55000000000000004">
      <c r="A1642" s="3" t="s">
        <v>72</v>
      </c>
      <c r="B1642" s="3" t="s">
        <v>2920</v>
      </c>
      <c r="C1642" t="s">
        <v>47</v>
      </c>
      <c r="D1642" s="3" t="s">
        <v>32</v>
      </c>
      <c r="E1642" s="3" t="s">
        <v>2921</v>
      </c>
      <c r="F1642" s="3" t="s">
        <v>77</v>
      </c>
      <c r="G1642" s="5">
        <v>6.25</v>
      </c>
      <c r="H1642">
        <v>1</v>
      </c>
      <c r="I1642" s="5">
        <v>1.3125</v>
      </c>
      <c r="J1642" s="5">
        <v>1.3125</v>
      </c>
      <c r="K1642">
        <v>8</v>
      </c>
      <c r="L1642" s="15">
        <v>0.125</v>
      </c>
      <c r="M1642" s="13">
        <v>3</v>
      </c>
      <c r="N1642" s="15">
        <v>0</v>
      </c>
      <c r="O1642" s="5">
        <v>0</v>
      </c>
      <c r="P1642" s="5">
        <v>0</v>
      </c>
      <c r="Q1642" s="5">
        <f t="shared" si="281"/>
        <v>1.3125</v>
      </c>
      <c r="R1642" s="5">
        <f t="shared" si="282"/>
        <v>-1.3125</v>
      </c>
      <c r="S1642" s="15">
        <f t="shared" si="283"/>
        <v>-1</v>
      </c>
      <c r="T1642">
        <v>0</v>
      </c>
      <c r="U1642" s="5" t="str">
        <f t="shared" si="284"/>
        <v>NA</v>
      </c>
      <c r="V1642" s="15">
        <f t="shared" si="285"/>
        <v>0</v>
      </c>
      <c r="W1642" s="15">
        <f t="shared" si="286"/>
        <v>0</v>
      </c>
      <c r="X1642" s="5">
        <f t="shared" si="287"/>
        <v>0</v>
      </c>
      <c r="Y1642" s="5">
        <f t="shared" si="288"/>
        <v>1.1812500000000001</v>
      </c>
      <c r="Z1642" s="5">
        <f t="shared" si="289"/>
        <v>-1.378125</v>
      </c>
      <c r="AA1642" s="5">
        <f t="shared" si="290"/>
        <v>0.13124999999999987</v>
      </c>
      <c r="AB1642" s="5">
        <f t="shared" si="291"/>
        <v>6.5625000000000044E-2</v>
      </c>
    </row>
    <row r="1643" spans="1:28" x14ac:dyDescent="0.55000000000000004">
      <c r="A1643" s="3" t="s">
        <v>72</v>
      </c>
      <c r="B1643" s="3" t="s">
        <v>2923</v>
      </c>
      <c r="C1643" t="s">
        <v>47</v>
      </c>
      <c r="D1643" s="3" t="s">
        <v>125</v>
      </c>
      <c r="E1643" s="3" t="s">
        <v>2924</v>
      </c>
      <c r="F1643" s="3" t="s">
        <v>77</v>
      </c>
      <c r="G1643" s="5">
        <v>6.25</v>
      </c>
      <c r="H1643">
        <v>1</v>
      </c>
      <c r="I1643" s="5">
        <v>1.3125</v>
      </c>
      <c r="J1643" s="5">
        <v>1.3125</v>
      </c>
      <c r="K1643">
        <v>2</v>
      </c>
      <c r="L1643" s="15">
        <v>0.5</v>
      </c>
      <c r="M1643" s="13">
        <v>1</v>
      </c>
      <c r="N1643" s="15">
        <v>0</v>
      </c>
      <c r="O1643" s="5">
        <v>0</v>
      </c>
      <c r="P1643" s="5">
        <v>0</v>
      </c>
      <c r="Q1643" s="5">
        <f t="shared" si="281"/>
        <v>1.3125</v>
      </c>
      <c r="R1643" s="5">
        <f t="shared" si="282"/>
        <v>-1.3125</v>
      </c>
      <c r="S1643" s="15">
        <f t="shared" si="283"/>
        <v>-1</v>
      </c>
      <c r="T1643">
        <v>0</v>
      </c>
      <c r="U1643" s="5" t="str">
        <f t="shared" si="284"/>
        <v>NA</v>
      </c>
      <c r="V1643" s="15">
        <f t="shared" si="285"/>
        <v>0</v>
      </c>
      <c r="W1643" s="15">
        <f t="shared" si="286"/>
        <v>0</v>
      </c>
      <c r="X1643" s="5">
        <f t="shared" si="287"/>
        <v>0</v>
      </c>
      <c r="Y1643" s="5">
        <f t="shared" si="288"/>
        <v>1.1812500000000001</v>
      </c>
      <c r="Z1643" s="5">
        <f t="shared" si="289"/>
        <v>-1.378125</v>
      </c>
      <c r="AA1643" s="5">
        <f t="shared" si="290"/>
        <v>0.13124999999999987</v>
      </c>
      <c r="AB1643" s="5">
        <f t="shared" si="291"/>
        <v>6.5625000000000044E-2</v>
      </c>
    </row>
    <row r="1644" spans="1:28" x14ac:dyDescent="0.55000000000000004">
      <c r="A1644" s="3" t="s">
        <v>72</v>
      </c>
      <c r="B1644" s="3" t="s">
        <v>1670</v>
      </c>
      <c r="C1644" t="s">
        <v>47</v>
      </c>
      <c r="D1644" s="3" t="s">
        <v>125</v>
      </c>
      <c r="E1644" s="3" t="s">
        <v>126</v>
      </c>
      <c r="F1644" s="3" t="s">
        <v>77</v>
      </c>
      <c r="G1644" s="5">
        <v>6.25</v>
      </c>
      <c r="H1644">
        <v>1</v>
      </c>
      <c r="I1644" s="5">
        <v>1.325</v>
      </c>
      <c r="J1644" s="5">
        <v>1.325</v>
      </c>
      <c r="K1644">
        <v>4</v>
      </c>
      <c r="L1644" s="15">
        <v>0.25</v>
      </c>
      <c r="M1644" s="13">
        <v>2.5</v>
      </c>
      <c r="N1644" s="15">
        <v>0</v>
      </c>
      <c r="O1644" s="5">
        <v>0</v>
      </c>
      <c r="P1644" s="5">
        <v>0</v>
      </c>
      <c r="Q1644" s="5">
        <f t="shared" si="281"/>
        <v>1.325</v>
      </c>
      <c r="R1644" s="5">
        <f t="shared" si="282"/>
        <v>-1.325</v>
      </c>
      <c r="S1644" s="15">
        <f t="shared" si="283"/>
        <v>-1</v>
      </c>
      <c r="T1644">
        <v>0</v>
      </c>
      <c r="U1644" s="5" t="str">
        <f t="shared" si="284"/>
        <v>NA</v>
      </c>
      <c r="V1644" s="15">
        <f t="shared" si="285"/>
        <v>0</v>
      </c>
      <c r="W1644" s="15">
        <f t="shared" si="286"/>
        <v>0</v>
      </c>
      <c r="X1644" s="5">
        <f t="shared" si="287"/>
        <v>0</v>
      </c>
      <c r="Y1644" s="5">
        <f t="shared" si="288"/>
        <v>1.1924999999999999</v>
      </c>
      <c r="Z1644" s="5">
        <f t="shared" si="289"/>
        <v>-1.3912500000000001</v>
      </c>
      <c r="AA1644" s="5">
        <f t="shared" si="290"/>
        <v>0.13250000000000006</v>
      </c>
      <c r="AB1644" s="5">
        <f t="shared" si="291"/>
        <v>6.6250000000000142E-2</v>
      </c>
    </row>
    <row r="1645" spans="1:28" x14ac:dyDescent="0.55000000000000004">
      <c r="A1645" s="3" t="s">
        <v>72</v>
      </c>
      <c r="B1645" s="3" t="s">
        <v>506</v>
      </c>
      <c r="C1645" t="s">
        <v>47</v>
      </c>
      <c r="D1645" s="3" t="s">
        <v>133</v>
      </c>
      <c r="E1645" s="3" t="s">
        <v>134</v>
      </c>
      <c r="F1645" s="3" t="s">
        <v>77</v>
      </c>
      <c r="G1645" s="5">
        <v>6.25</v>
      </c>
      <c r="H1645">
        <v>1</v>
      </c>
      <c r="I1645" s="5">
        <v>1.325</v>
      </c>
      <c r="J1645" s="5">
        <v>1.325</v>
      </c>
      <c r="K1645">
        <v>9</v>
      </c>
      <c r="L1645" s="15">
        <v>0.11111111111111099</v>
      </c>
      <c r="M1645" s="13">
        <v>2.5555555555555598</v>
      </c>
      <c r="N1645" s="15">
        <v>0</v>
      </c>
      <c r="O1645" s="5">
        <v>0</v>
      </c>
      <c r="P1645" s="5">
        <v>0</v>
      </c>
      <c r="Q1645" s="5">
        <f t="shared" si="281"/>
        <v>1.325</v>
      </c>
      <c r="R1645" s="5">
        <f t="shared" si="282"/>
        <v>-1.325</v>
      </c>
      <c r="S1645" s="15">
        <f t="shared" si="283"/>
        <v>-1</v>
      </c>
      <c r="T1645">
        <v>0</v>
      </c>
      <c r="U1645" s="5" t="str">
        <f t="shared" si="284"/>
        <v>NA</v>
      </c>
      <c r="V1645" s="15">
        <f t="shared" si="285"/>
        <v>0</v>
      </c>
      <c r="W1645" s="15">
        <f t="shared" si="286"/>
        <v>0</v>
      </c>
      <c r="X1645" s="5">
        <f t="shared" si="287"/>
        <v>0</v>
      </c>
      <c r="Y1645" s="5">
        <f t="shared" si="288"/>
        <v>1.1924999999999999</v>
      </c>
      <c r="Z1645" s="5">
        <f t="shared" si="289"/>
        <v>-1.3912500000000001</v>
      </c>
      <c r="AA1645" s="5">
        <f t="shared" si="290"/>
        <v>0.13250000000000006</v>
      </c>
      <c r="AB1645" s="5">
        <f t="shared" si="291"/>
        <v>6.6250000000000142E-2</v>
      </c>
    </row>
    <row r="1646" spans="1:28" x14ac:dyDescent="0.55000000000000004">
      <c r="A1646" s="3" t="s">
        <v>72</v>
      </c>
      <c r="B1646" s="3" t="s">
        <v>2928</v>
      </c>
      <c r="C1646" t="s">
        <v>47</v>
      </c>
      <c r="D1646" s="3" t="s">
        <v>173</v>
      </c>
      <c r="E1646" s="3" t="s">
        <v>2929</v>
      </c>
      <c r="F1646" s="3" t="s">
        <v>77</v>
      </c>
      <c r="G1646" s="5">
        <v>6.25</v>
      </c>
      <c r="H1646">
        <v>1</v>
      </c>
      <c r="I1646" s="5">
        <v>1.3374999999999999</v>
      </c>
      <c r="J1646" s="5">
        <v>1.3374999999999999</v>
      </c>
      <c r="K1646">
        <v>13</v>
      </c>
      <c r="L1646" s="15">
        <v>7.69230769230769E-2</v>
      </c>
      <c r="M1646" s="13">
        <v>1.68461538461538</v>
      </c>
      <c r="N1646" s="15">
        <v>0</v>
      </c>
      <c r="O1646" s="5">
        <v>0</v>
      </c>
      <c r="P1646" s="5">
        <v>0</v>
      </c>
      <c r="Q1646" s="5">
        <f t="shared" si="281"/>
        <v>1.3374999999999999</v>
      </c>
      <c r="R1646" s="5">
        <f t="shared" si="282"/>
        <v>-1.3374999999999999</v>
      </c>
      <c r="S1646" s="15">
        <f t="shared" si="283"/>
        <v>-1</v>
      </c>
      <c r="T1646">
        <v>0</v>
      </c>
      <c r="U1646" s="5" t="str">
        <f t="shared" si="284"/>
        <v>NA</v>
      </c>
      <c r="V1646" s="15">
        <f t="shared" si="285"/>
        <v>0</v>
      </c>
      <c r="W1646" s="15">
        <f t="shared" si="286"/>
        <v>0</v>
      </c>
      <c r="X1646" s="5">
        <f t="shared" si="287"/>
        <v>0</v>
      </c>
      <c r="Y1646" s="5">
        <f t="shared" si="288"/>
        <v>1.2037499999999999</v>
      </c>
      <c r="Z1646" s="5">
        <f t="shared" si="289"/>
        <v>-1.4043749999999999</v>
      </c>
      <c r="AA1646" s="5">
        <f t="shared" si="290"/>
        <v>0.13375000000000004</v>
      </c>
      <c r="AB1646" s="5">
        <f t="shared" si="291"/>
        <v>6.6875000000000018E-2</v>
      </c>
    </row>
    <row r="1647" spans="1:28" x14ac:dyDescent="0.55000000000000004">
      <c r="A1647" s="3" t="s">
        <v>72</v>
      </c>
      <c r="B1647" s="3" t="s">
        <v>2931</v>
      </c>
      <c r="C1647" t="s">
        <v>47</v>
      </c>
      <c r="D1647" s="3" t="s">
        <v>40</v>
      </c>
      <c r="E1647" s="3" t="s">
        <v>2932</v>
      </c>
      <c r="F1647" s="3" t="s">
        <v>77</v>
      </c>
      <c r="G1647" s="5">
        <v>6.25</v>
      </c>
      <c r="H1647">
        <v>1</v>
      </c>
      <c r="I1647" s="5">
        <v>1.3374999999999999</v>
      </c>
      <c r="J1647" s="5">
        <v>1.3374999999999999</v>
      </c>
      <c r="K1647">
        <v>1</v>
      </c>
      <c r="L1647" s="15">
        <v>1</v>
      </c>
      <c r="M1647" s="13">
        <v>2</v>
      </c>
      <c r="N1647" s="15">
        <v>0</v>
      </c>
      <c r="O1647" s="5">
        <v>0</v>
      </c>
      <c r="P1647" s="5">
        <v>0</v>
      </c>
      <c r="Q1647" s="5">
        <f t="shared" si="281"/>
        <v>1.3374999999999999</v>
      </c>
      <c r="R1647" s="5">
        <f t="shared" si="282"/>
        <v>-1.3374999999999999</v>
      </c>
      <c r="S1647" s="15">
        <f t="shared" si="283"/>
        <v>-1</v>
      </c>
      <c r="T1647">
        <v>0</v>
      </c>
      <c r="U1647" s="5" t="str">
        <f t="shared" si="284"/>
        <v>NA</v>
      </c>
      <c r="V1647" s="15">
        <f t="shared" si="285"/>
        <v>0</v>
      </c>
      <c r="W1647" s="15">
        <f t="shared" si="286"/>
        <v>0</v>
      </c>
      <c r="X1647" s="5">
        <f t="shared" si="287"/>
        <v>0</v>
      </c>
      <c r="Y1647" s="5">
        <f t="shared" si="288"/>
        <v>1.2037499999999999</v>
      </c>
      <c r="Z1647" s="5">
        <f t="shared" si="289"/>
        <v>-1.4043749999999999</v>
      </c>
      <c r="AA1647" s="5">
        <f t="shared" si="290"/>
        <v>0.13375000000000004</v>
      </c>
      <c r="AB1647" s="5">
        <f t="shared" si="291"/>
        <v>6.6875000000000018E-2</v>
      </c>
    </row>
    <row r="1648" spans="1:28" x14ac:dyDescent="0.55000000000000004">
      <c r="A1648" s="3" t="s">
        <v>72</v>
      </c>
      <c r="B1648" s="3" t="s">
        <v>103</v>
      </c>
      <c r="C1648" t="s">
        <v>47</v>
      </c>
      <c r="D1648" s="3" t="s">
        <v>262</v>
      </c>
      <c r="E1648" s="3" t="s">
        <v>263</v>
      </c>
      <c r="F1648" s="3" t="s">
        <v>77</v>
      </c>
      <c r="G1648" s="5">
        <v>6.25</v>
      </c>
      <c r="H1648">
        <v>1</v>
      </c>
      <c r="I1648" s="5">
        <v>1.35</v>
      </c>
      <c r="J1648" s="5">
        <v>1.35</v>
      </c>
      <c r="K1648">
        <v>1</v>
      </c>
      <c r="L1648" s="15">
        <v>1</v>
      </c>
      <c r="M1648" s="13">
        <v>1</v>
      </c>
      <c r="N1648" s="15">
        <v>0</v>
      </c>
      <c r="O1648" s="5">
        <v>0</v>
      </c>
      <c r="P1648" s="5">
        <v>0</v>
      </c>
      <c r="Q1648" s="5">
        <f t="shared" si="281"/>
        <v>1.35</v>
      </c>
      <c r="R1648" s="5">
        <f t="shared" si="282"/>
        <v>-1.35</v>
      </c>
      <c r="S1648" s="15">
        <f t="shared" si="283"/>
        <v>-1</v>
      </c>
      <c r="T1648">
        <v>0</v>
      </c>
      <c r="U1648" s="5" t="str">
        <f t="shared" si="284"/>
        <v>NA</v>
      </c>
      <c r="V1648" s="15">
        <f t="shared" si="285"/>
        <v>0</v>
      </c>
      <c r="W1648" s="15">
        <f t="shared" si="286"/>
        <v>0</v>
      </c>
      <c r="X1648" s="5">
        <f t="shared" si="287"/>
        <v>0</v>
      </c>
      <c r="Y1648" s="5">
        <f t="shared" si="288"/>
        <v>1.2150000000000001</v>
      </c>
      <c r="Z1648" s="5">
        <f t="shared" si="289"/>
        <v>-1.4175000000000002</v>
      </c>
      <c r="AA1648" s="5">
        <f t="shared" si="290"/>
        <v>0.13500000000000001</v>
      </c>
      <c r="AB1648" s="5">
        <f t="shared" si="291"/>
        <v>6.7500000000000115E-2</v>
      </c>
    </row>
    <row r="1649" spans="1:28" x14ac:dyDescent="0.55000000000000004">
      <c r="A1649" s="3" t="s">
        <v>72</v>
      </c>
      <c r="B1649" s="3" t="s">
        <v>2935</v>
      </c>
      <c r="C1649" t="s">
        <v>47</v>
      </c>
      <c r="D1649" s="3" t="s">
        <v>104</v>
      </c>
      <c r="E1649" s="3" t="s">
        <v>105</v>
      </c>
      <c r="F1649" s="3" t="s">
        <v>77</v>
      </c>
      <c r="G1649" s="5">
        <v>6.25</v>
      </c>
      <c r="H1649">
        <v>1</v>
      </c>
      <c r="I1649" s="5">
        <v>1.3625</v>
      </c>
      <c r="J1649" s="5">
        <v>1.3625</v>
      </c>
      <c r="K1649">
        <v>3</v>
      </c>
      <c r="L1649" s="15">
        <v>0.33333333333333298</v>
      </c>
      <c r="M1649" s="13">
        <v>1</v>
      </c>
      <c r="N1649" s="15">
        <v>0</v>
      </c>
      <c r="O1649" s="5">
        <v>0</v>
      </c>
      <c r="P1649" s="5">
        <v>0</v>
      </c>
      <c r="Q1649" s="5">
        <f t="shared" si="281"/>
        <v>1.3625</v>
      </c>
      <c r="R1649" s="5">
        <f t="shared" si="282"/>
        <v>-1.3625</v>
      </c>
      <c r="S1649" s="15">
        <f t="shared" si="283"/>
        <v>-1</v>
      </c>
      <c r="T1649">
        <v>0</v>
      </c>
      <c r="U1649" s="5" t="str">
        <f t="shared" si="284"/>
        <v>NA</v>
      </c>
      <c r="V1649" s="15">
        <f t="shared" si="285"/>
        <v>0</v>
      </c>
      <c r="W1649" s="15">
        <f t="shared" si="286"/>
        <v>0</v>
      </c>
      <c r="X1649" s="5">
        <f t="shared" si="287"/>
        <v>0</v>
      </c>
      <c r="Y1649" s="5">
        <f t="shared" si="288"/>
        <v>1.2262500000000001</v>
      </c>
      <c r="Z1649" s="5">
        <f t="shared" si="289"/>
        <v>-1.430625</v>
      </c>
      <c r="AA1649" s="5">
        <f t="shared" si="290"/>
        <v>0.13624999999999998</v>
      </c>
      <c r="AB1649" s="5">
        <f t="shared" si="291"/>
        <v>6.8124999999999991E-2</v>
      </c>
    </row>
    <row r="1650" spans="1:28" x14ac:dyDescent="0.55000000000000004">
      <c r="A1650" s="3" t="s">
        <v>72</v>
      </c>
      <c r="B1650" s="3" t="s">
        <v>2937</v>
      </c>
      <c r="C1650" t="s">
        <v>47</v>
      </c>
      <c r="D1650" s="3" t="s">
        <v>262</v>
      </c>
      <c r="E1650" s="3" t="s">
        <v>2938</v>
      </c>
      <c r="F1650" s="3" t="s">
        <v>77</v>
      </c>
      <c r="G1650" s="5">
        <v>6.25</v>
      </c>
      <c r="H1650">
        <v>1</v>
      </c>
      <c r="I1650" s="5">
        <v>1.3625</v>
      </c>
      <c r="J1650" s="5">
        <v>1.3625</v>
      </c>
      <c r="K1650">
        <v>1</v>
      </c>
      <c r="L1650" s="15">
        <v>1</v>
      </c>
      <c r="M1650" s="13">
        <v>1</v>
      </c>
      <c r="N1650" s="15">
        <v>0</v>
      </c>
      <c r="O1650" s="5">
        <v>0</v>
      </c>
      <c r="P1650" s="5">
        <v>0</v>
      </c>
      <c r="Q1650" s="5">
        <f t="shared" si="281"/>
        <v>1.3625</v>
      </c>
      <c r="R1650" s="5">
        <f t="shared" si="282"/>
        <v>-1.3625</v>
      </c>
      <c r="S1650" s="15">
        <f t="shared" si="283"/>
        <v>-1</v>
      </c>
      <c r="T1650">
        <v>0</v>
      </c>
      <c r="U1650" s="5" t="str">
        <f t="shared" si="284"/>
        <v>NA</v>
      </c>
      <c r="V1650" s="15">
        <f t="shared" si="285"/>
        <v>0</v>
      </c>
      <c r="W1650" s="15">
        <f t="shared" si="286"/>
        <v>0</v>
      </c>
      <c r="X1650" s="5">
        <f t="shared" si="287"/>
        <v>0</v>
      </c>
      <c r="Y1650" s="5">
        <f t="shared" si="288"/>
        <v>1.2262500000000001</v>
      </c>
      <c r="Z1650" s="5">
        <f t="shared" si="289"/>
        <v>-1.430625</v>
      </c>
      <c r="AA1650" s="5">
        <f t="shared" si="290"/>
        <v>0.13624999999999998</v>
      </c>
      <c r="AB1650" s="5">
        <f t="shared" si="291"/>
        <v>6.8124999999999991E-2</v>
      </c>
    </row>
    <row r="1651" spans="1:28" x14ac:dyDescent="0.55000000000000004">
      <c r="A1651" s="3" t="s">
        <v>72</v>
      </c>
      <c r="B1651" s="3" t="s">
        <v>2192</v>
      </c>
      <c r="C1651" t="s">
        <v>47</v>
      </c>
      <c r="D1651" s="3" t="s">
        <v>137</v>
      </c>
      <c r="E1651" s="3" t="s">
        <v>2863</v>
      </c>
      <c r="F1651" s="3" t="s">
        <v>77</v>
      </c>
      <c r="G1651" s="5">
        <v>6.25</v>
      </c>
      <c r="H1651">
        <v>1</v>
      </c>
      <c r="I1651" s="5">
        <v>1.375</v>
      </c>
      <c r="J1651" s="5">
        <v>1.375</v>
      </c>
      <c r="K1651">
        <v>6</v>
      </c>
      <c r="L1651" s="15">
        <v>0.16666666666666699</v>
      </c>
      <c r="M1651" s="13">
        <v>1.1666666666666701</v>
      </c>
      <c r="N1651" s="15">
        <v>0</v>
      </c>
      <c r="O1651" s="5">
        <v>0</v>
      </c>
      <c r="P1651" s="5">
        <v>0</v>
      </c>
      <c r="Q1651" s="5">
        <f t="shared" si="281"/>
        <v>1.375</v>
      </c>
      <c r="R1651" s="5">
        <f t="shared" si="282"/>
        <v>-1.375</v>
      </c>
      <c r="S1651" s="15">
        <f t="shared" si="283"/>
        <v>-1</v>
      </c>
      <c r="T1651">
        <v>0</v>
      </c>
      <c r="U1651" s="5" t="str">
        <f t="shared" si="284"/>
        <v>NA</v>
      </c>
      <c r="V1651" s="15">
        <f t="shared" si="285"/>
        <v>0</v>
      </c>
      <c r="W1651" s="15">
        <f t="shared" si="286"/>
        <v>0</v>
      </c>
      <c r="X1651" s="5">
        <f t="shared" si="287"/>
        <v>0</v>
      </c>
      <c r="Y1651" s="5">
        <f t="shared" si="288"/>
        <v>1.2375</v>
      </c>
      <c r="Z1651" s="5">
        <f t="shared" si="289"/>
        <v>-1.4437500000000001</v>
      </c>
      <c r="AA1651" s="5">
        <f t="shared" si="290"/>
        <v>0.13749999999999996</v>
      </c>
      <c r="AB1651" s="5">
        <f t="shared" si="291"/>
        <v>6.8750000000000089E-2</v>
      </c>
    </row>
    <row r="1652" spans="1:28" x14ac:dyDescent="0.55000000000000004">
      <c r="A1652" s="3" t="s">
        <v>72</v>
      </c>
      <c r="B1652" s="3" t="s">
        <v>205</v>
      </c>
      <c r="C1652" t="s">
        <v>47</v>
      </c>
      <c r="D1652" s="3" t="s">
        <v>75</v>
      </c>
      <c r="E1652" s="3" t="s">
        <v>2941</v>
      </c>
      <c r="F1652" s="3" t="s">
        <v>77</v>
      </c>
      <c r="G1652" s="5">
        <v>6.25</v>
      </c>
      <c r="H1652">
        <v>1</v>
      </c>
      <c r="I1652" s="5">
        <v>1.3875</v>
      </c>
      <c r="J1652" s="5">
        <v>1.3875</v>
      </c>
      <c r="K1652">
        <v>3</v>
      </c>
      <c r="L1652" s="15">
        <v>0.33333333333333298</v>
      </c>
      <c r="M1652" s="13">
        <v>3.3333333333333299</v>
      </c>
      <c r="N1652" s="15">
        <v>0</v>
      </c>
      <c r="O1652" s="5">
        <v>0</v>
      </c>
      <c r="P1652" s="5">
        <v>0</v>
      </c>
      <c r="Q1652" s="5">
        <f t="shared" si="281"/>
        <v>1.3875</v>
      </c>
      <c r="R1652" s="5">
        <f t="shared" si="282"/>
        <v>-1.3875</v>
      </c>
      <c r="S1652" s="15">
        <f t="shared" si="283"/>
        <v>-1</v>
      </c>
      <c r="T1652">
        <v>0</v>
      </c>
      <c r="U1652" s="5" t="str">
        <f t="shared" si="284"/>
        <v>NA</v>
      </c>
      <c r="V1652" s="15">
        <f t="shared" si="285"/>
        <v>0</v>
      </c>
      <c r="W1652" s="15">
        <f t="shared" si="286"/>
        <v>0</v>
      </c>
      <c r="X1652" s="5">
        <f t="shared" si="287"/>
        <v>0</v>
      </c>
      <c r="Y1652" s="5">
        <f t="shared" si="288"/>
        <v>1.24875</v>
      </c>
      <c r="Z1652" s="5">
        <f t="shared" si="289"/>
        <v>-1.4568749999999999</v>
      </c>
      <c r="AA1652" s="5">
        <f t="shared" si="290"/>
        <v>0.13874999999999993</v>
      </c>
      <c r="AB1652" s="5">
        <f t="shared" si="291"/>
        <v>6.9374999999999964E-2</v>
      </c>
    </row>
    <row r="1653" spans="1:28" x14ac:dyDescent="0.55000000000000004">
      <c r="A1653" s="3" t="s">
        <v>72</v>
      </c>
      <c r="B1653" s="3" t="s">
        <v>2901</v>
      </c>
      <c r="C1653" t="s">
        <v>47</v>
      </c>
      <c r="D1653" s="3" t="s">
        <v>125</v>
      </c>
      <c r="E1653" s="3" t="s">
        <v>2943</v>
      </c>
      <c r="F1653" s="3" t="s">
        <v>77</v>
      </c>
      <c r="G1653" s="5">
        <v>6.25</v>
      </c>
      <c r="H1653">
        <v>1</v>
      </c>
      <c r="I1653" s="5">
        <v>1.3875</v>
      </c>
      <c r="J1653" s="5">
        <v>1.3875</v>
      </c>
      <c r="K1653">
        <v>2</v>
      </c>
      <c r="L1653" s="15">
        <v>0.5</v>
      </c>
      <c r="M1653" s="13">
        <v>3.5</v>
      </c>
      <c r="N1653" s="15">
        <v>0</v>
      </c>
      <c r="O1653" s="5">
        <v>0</v>
      </c>
      <c r="P1653" s="5">
        <v>0</v>
      </c>
      <c r="Q1653" s="5">
        <f t="shared" si="281"/>
        <v>1.3875</v>
      </c>
      <c r="R1653" s="5">
        <f t="shared" si="282"/>
        <v>-1.3875</v>
      </c>
      <c r="S1653" s="15">
        <f t="shared" si="283"/>
        <v>-1</v>
      </c>
      <c r="T1653">
        <v>0</v>
      </c>
      <c r="U1653" s="5" t="str">
        <f t="shared" si="284"/>
        <v>NA</v>
      </c>
      <c r="V1653" s="15">
        <f t="shared" si="285"/>
        <v>0</v>
      </c>
      <c r="W1653" s="15">
        <f t="shared" si="286"/>
        <v>0</v>
      </c>
      <c r="X1653" s="5">
        <f t="shared" si="287"/>
        <v>0</v>
      </c>
      <c r="Y1653" s="5">
        <f t="shared" si="288"/>
        <v>1.24875</v>
      </c>
      <c r="Z1653" s="5">
        <f t="shared" si="289"/>
        <v>-1.4568749999999999</v>
      </c>
      <c r="AA1653" s="5">
        <f t="shared" si="290"/>
        <v>0.13874999999999993</v>
      </c>
      <c r="AB1653" s="5">
        <f t="shared" si="291"/>
        <v>6.9374999999999964E-2</v>
      </c>
    </row>
    <row r="1654" spans="1:28" x14ac:dyDescent="0.55000000000000004">
      <c r="A1654" s="3" t="s">
        <v>72</v>
      </c>
      <c r="B1654" s="3" t="s">
        <v>2945</v>
      </c>
      <c r="C1654" t="s">
        <v>47</v>
      </c>
      <c r="D1654" s="3" t="s">
        <v>133</v>
      </c>
      <c r="E1654" s="3" t="s">
        <v>2681</v>
      </c>
      <c r="F1654" s="3" t="s">
        <v>77</v>
      </c>
      <c r="G1654" s="5">
        <v>6.25</v>
      </c>
      <c r="H1654">
        <v>1</v>
      </c>
      <c r="I1654" s="5">
        <v>1.3875</v>
      </c>
      <c r="J1654" s="5">
        <v>1.3875</v>
      </c>
      <c r="K1654">
        <v>4</v>
      </c>
      <c r="L1654" s="15">
        <v>0.25</v>
      </c>
      <c r="M1654" s="13">
        <v>1.5</v>
      </c>
      <c r="N1654" s="15">
        <v>0</v>
      </c>
      <c r="O1654" s="5">
        <v>0</v>
      </c>
      <c r="P1654" s="5">
        <v>0</v>
      </c>
      <c r="Q1654" s="5">
        <f t="shared" si="281"/>
        <v>1.3875</v>
      </c>
      <c r="R1654" s="5">
        <f t="shared" si="282"/>
        <v>-1.3875</v>
      </c>
      <c r="S1654" s="15">
        <f t="shared" si="283"/>
        <v>-1</v>
      </c>
      <c r="T1654">
        <v>0</v>
      </c>
      <c r="U1654" s="5" t="str">
        <f t="shared" si="284"/>
        <v>NA</v>
      </c>
      <c r="V1654" s="15">
        <f t="shared" si="285"/>
        <v>0</v>
      </c>
      <c r="W1654" s="15">
        <f t="shared" si="286"/>
        <v>0</v>
      </c>
      <c r="X1654" s="5">
        <f t="shared" si="287"/>
        <v>0</v>
      </c>
      <c r="Y1654" s="5">
        <f t="shared" si="288"/>
        <v>1.24875</v>
      </c>
      <c r="Z1654" s="5">
        <f t="shared" si="289"/>
        <v>-1.4568749999999999</v>
      </c>
      <c r="AA1654" s="5">
        <f t="shared" si="290"/>
        <v>0.13874999999999993</v>
      </c>
      <c r="AB1654" s="5">
        <f t="shared" si="291"/>
        <v>6.9374999999999964E-2</v>
      </c>
    </row>
    <row r="1655" spans="1:28" x14ac:dyDescent="0.55000000000000004">
      <c r="A1655" s="3" t="s">
        <v>72</v>
      </c>
      <c r="B1655" s="3" t="s">
        <v>2947</v>
      </c>
      <c r="C1655" t="s">
        <v>47</v>
      </c>
      <c r="D1655" s="3" t="s">
        <v>173</v>
      </c>
      <c r="E1655" s="3" t="s">
        <v>2948</v>
      </c>
      <c r="F1655" s="3" t="s">
        <v>77</v>
      </c>
      <c r="G1655" s="5">
        <v>6.25</v>
      </c>
      <c r="H1655">
        <v>1</v>
      </c>
      <c r="I1655" s="5">
        <v>1.4</v>
      </c>
      <c r="J1655" s="5">
        <v>1.4</v>
      </c>
      <c r="K1655">
        <v>4</v>
      </c>
      <c r="L1655" s="15">
        <v>0.25</v>
      </c>
      <c r="M1655" s="13">
        <v>1</v>
      </c>
      <c r="N1655" s="15">
        <v>0</v>
      </c>
      <c r="O1655" s="5">
        <v>0</v>
      </c>
      <c r="P1655" s="5">
        <v>0</v>
      </c>
      <c r="Q1655" s="5">
        <f t="shared" si="281"/>
        <v>1.4</v>
      </c>
      <c r="R1655" s="5">
        <f t="shared" si="282"/>
        <v>-1.4</v>
      </c>
      <c r="S1655" s="15">
        <f t="shared" si="283"/>
        <v>-1</v>
      </c>
      <c r="T1655">
        <v>0</v>
      </c>
      <c r="U1655" s="5" t="str">
        <f t="shared" si="284"/>
        <v>NA</v>
      </c>
      <c r="V1655" s="15">
        <f t="shared" si="285"/>
        <v>0</v>
      </c>
      <c r="W1655" s="15">
        <f t="shared" si="286"/>
        <v>0</v>
      </c>
      <c r="X1655" s="5">
        <f t="shared" si="287"/>
        <v>0</v>
      </c>
      <c r="Y1655" s="5">
        <f t="shared" si="288"/>
        <v>1.26</v>
      </c>
      <c r="Z1655" s="5">
        <f t="shared" si="289"/>
        <v>-1.47</v>
      </c>
      <c r="AA1655" s="5">
        <f t="shared" si="290"/>
        <v>0.1399999999999999</v>
      </c>
      <c r="AB1655" s="5">
        <f t="shared" si="291"/>
        <v>7.0000000000000062E-2</v>
      </c>
    </row>
    <row r="1656" spans="1:28" x14ac:dyDescent="0.55000000000000004">
      <c r="A1656" s="3" t="s">
        <v>72</v>
      </c>
      <c r="B1656" s="3" t="s">
        <v>2950</v>
      </c>
      <c r="C1656" t="s">
        <v>47</v>
      </c>
      <c r="D1656" s="3" t="s">
        <v>32</v>
      </c>
      <c r="E1656" s="3" t="s">
        <v>2686</v>
      </c>
      <c r="F1656" s="3" t="s">
        <v>77</v>
      </c>
      <c r="G1656" s="5">
        <v>6.25</v>
      </c>
      <c r="H1656">
        <v>1</v>
      </c>
      <c r="I1656" s="5">
        <v>1.4</v>
      </c>
      <c r="J1656" s="5">
        <v>1.4</v>
      </c>
      <c r="K1656">
        <v>39</v>
      </c>
      <c r="L1656" s="15">
        <v>2.5641025641025599E-2</v>
      </c>
      <c r="M1656" s="13">
        <v>1.6666666666666701</v>
      </c>
      <c r="N1656" s="15">
        <v>0</v>
      </c>
      <c r="O1656" s="5">
        <v>0</v>
      </c>
      <c r="P1656" s="5">
        <v>0</v>
      </c>
      <c r="Q1656" s="5">
        <f t="shared" si="281"/>
        <v>1.4</v>
      </c>
      <c r="R1656" s="5">
        <f t="shared" si="282"/>
        <v>-1.4</v>
      </c>
      <c r="S1656" s="15">
        <f t="shared" si="283"/>
        <v>-1</v>
      </c>
      <c r="T1656">
        <v>0</v>
      </c>
      <c r="U1656" s="5" t="str">
        <f t="shared" si="284"/>
        <v>NA</v>
      </c>
      <c r="V1656" s="15">
        <f t="shared" si="285"/>
        <v>0</v>
      </c>
      <c r="W1656" s="15">
        <f t="shared" si="286"/>
        <v>0</v>
      </c>
      <c r="X1656" s="5">
        <f t="shared" si="287"/>
        <v>0</v>
      </c>
      <c r="Y1656" s="5">
        <f t="shared" si="288"/>
        <v>1.26</v>
      </c>
      <c r="Z1656" s="5">
        <f t="shared" si="289"/>
        <v>-1.47</v>
      </c>
      <c r="AA1656" s="5">
        <f t="shared" si="290"/>
        <v>0.1399999999999999</v>
      </c>
      <c r="AB1656" s="5">
        <f t="shared" si="291"/>
        <v>7.0000000000000062E-2</v>
      </c>
    </row>
    <row r="1657" spans="1:28" x14ac:dyDescent="0.55000000000000004">
      <c r="A1657" s="3" t="s">
        <v>72</v>
      </c>
      <c r="B1657" s="3" t="s">
        <v>2742</v>
      </c>
      <c r="C1657" t="s">
        <v>47</v>
      </c>
      <c r="D1657" s="3" t="s">
        <v>194</v>
      </c>
      <c r="E1657" s="3" t="s">
        <v>2952</v>
      </c>
      <c r="F1657" s="3" t="s">
        <v>77</v>
      </c>
      <c r="G1657" s="5">
        <v>6.25</v>
      </c>
      <c r="H1657">
        <v>1</v>
      </c>
      <c r="I1657" s="5">
        <v>1.4</v>
      </c>
      <c r="J1657" s="5">
        <v>1.4</v>
      </c>
      <c r="K1657">
        <v>1</v>
      </c>
      <c r="L1657" s="15">
        <v>1</v>
      </c>
      <c r="M1657" s="13">
        <v>1</v>
      </c>
      <c r="N1657" s="15">
        <v>0</v>
      </c>
      <c r="O1657" s="5">
        <v>0</v>
      </c>
      <c r="P1657" s="5">
        <v>0</v>
      </c>
      <c r="Q1657" s="5">
        <f t="shared" si="281"/>
        <v>1.4</v>
      </c>
      <c r="R1657" s="5">
        <f t="shared" si="282"/>
        <v>-1.4</v>
      </c>
      <c r="S1657" s="15">
        <f t="shared" si="283"/>
        <v>-1</v>
      </c>
      <c r="T1657">
        <v>0</v>
      </c>
      <c r="U1657" s="5" t="str">
        <f t="shared" si="284"/>
        <v>NA</v>
      </c>
      <c r="V1657" s="15">
        <f t="shared" si="285"/>
        <v>0</v>
      </c>
      <c r="W1657" s="15">
        <f t="shared" si="286"/>
        <v>0</v>
      </c>
      <c r="X1657" s="5">
        <f t="shared" si="287"/>
        <v>0</v>
      </c>
      <c r="Y1657" s="5">
        <f t="shared" si="288"/>
        <v>1.26</v>
      </c>
      <c r="Z1657" s="5">
        <f t="shared" si="289"/>
        <v>-1.47</v>
      </c>
      <c r="AA1657" s="5">
        <f t="shared" si="290"/>
        <v>0.1399999999999999</v>
      </c>
      <c r="AB1657" s="5">
        <f t="shared" si="291"/>
        <v>7.0000000000000062E-2</v>
      </c>
    </row>
    <row r="1658" spans="1:28" x14ac:dyDescent="0.55000000000000004">
      <c r="A1658" s="3" t="s">
        <v>72</v>
      </c>
      <c r="B1658" s="3" t="s">
        <v>2954</v>
      </c>
      <c r="C1658" t="s">
        <v>47</v>
      </c>
      <c r="D1658" s="3" t="s">
        <v>133</v>
      </c>
      <c r="E1658" s="3" t="s">
        <v>2955</v>
      </c>
      <c r="F1658" s="3" t="s">
        <v>77</v>
      </c>
      <c r="G1658" s="5">
        <v>6.25</v>
      </c>
      <c r="H1658">
        <v>1</v>
      </c>
      <c r="I1658" s="5">
        <v>1.4</v>
      </c>
      <c r="J1658" s="5">
        <v>1.4</v>
      </c>
      <c r="K1658">
        <v>2</v>
      </c>
      <c r="L1658" s="15">
        <v>0.5</v>
      </c>
      <c r="M1658" s="13">
        <v>1.5</v>
      </c>
      <c r="N1658" s="15">
        <v>0</v>
      </c>
      <c r="O1658" s="5">
        <v>0</v>
      </c>
      <c r="P1658" s="5">
        <v>0</v>
      </c>
      <c r="Q1658" s="5">
        <f t="shared" si="281"/>
        <v>1.4</v>
      </c>
      <c r="R1658" s="5">
        <f t="shared" si="282"/>
        <v>-1.4</v>
      </c>
      <c r="S1658" s="15">
        <f t="shared" si="283"/>
        <v>-1</v>
      </c>
      <c r="T1658">
        <v>0</v>
      </c>
      <c r="U1658" s="5" t="str">
        <f t="shared" si="284"/>
        <v>NA</v>
      </c>
      <c r="V1658" s="15">
        <f t="shared" si="285"/>
        <v>0</v>
      </c>
      <c r="W1658" s="15">
        <f t="shared" si="286"/>
        <v>0</v>
      </c>
      <c r="X1658" s="5">
        <f t="shared" si="287"/>
        <v>0</v>
      </c>
      <c r="Y1658" s="5">
        <f t="shared" si="288"/>
        <v>1.26</v>
      </c>
      <c r="Z1658" s="5">
        <f t="shared" si="289"/>
        <v>-1.47</v>
      </c>
      <c r="AA1658" s="5">
        <f t="shared" si="290"/>
        <v>0.1399999999999999</v>
      </c>
      <c r="AB1658" s="5">
        <f t="shared" si="291"/>
        <v>7.0000000000000062E-2</v>
      </c>
    </row>
    <row r="1659" spans="1:28" x14ac:dyDescent="0.55000000000000004">
      <c r="A1659" s="3" t="s">
        <v>72</v>
      </c>
      <c r="B1659" s="3" t="s">
        <v>2957</v>
      </c>
      <c r="C1659" t="s">
        <v>47</v>
      </c>
      <c r="D1659" s="3" t="s">
        <v>104</v>
      </c>
      <c r="E1659" s="3" t="s">
        <v>2958</v>
      </c>
      <c r="F1659" s="3" t="s">
        <v>77</v>
      </c>
      <c r="G1659" s="5">
        <v>6.25</v>
      </c>
      <c r="H1659">
        <v>1</v>
      </c>
      <c r="I1659" s="5">
        <v>1.4125000000000001</v>
      </c>
      <c r="J1659" s="5">
        <v>1.4125000000000001</v>
      </c>
      <c r="K1659">
        <v>7</v>
      </c>
      <c r="L1659" s="15">
        <v>0.14285714285714302</v>
      </c>
      <c r="M1659" s="13">
        <v>1</v>
      </c>
      <c r="N1659" s="15">
        <v>0</v>
      </c>
      <c r="O1659" s="5">
        <v>0</v>
      </c>
      <c r="P1659" s="5">
        <v>0</v>
      </c>
      <c r="Q1659" s="5">
        <f t="shared" si="281"/>
        <v>1.4125000000000001</v>
      </c>
      <c r="R1659" s="5">
        <f t="shared" si="282"/>
        <v>-1.4125000000000001</v>
      </c>
      <c r="S1659" s="15">
        <f t="shared" si="283"/>
        <v>-1</v>
      </c>
      <c r="T1659">
        <v>0</v>
      </c>
      <c r="U1659" s="5" t="str">
        <f t="shared" si="284"/>
        <v>NA</v>
      </c>
      <c r="V1659" s="15">
        <f t="shared" si="285"/>
        <v>0</v>
      </c>
      <c r="W1659" s="15">
        <f t="shared" si="286"/>
        <v>0</v>
      </c>
      <c r="X1659" s="5">
        <f t="shared" si="287"/>
        <v>0</v>
      </c>
      <c r="Y1659" s="5">
        <f t="shared" si="288"/>
        <v>1.2712500000000002</v>
      </c>
      <c r="Z1659" s="5">
        <f t="shared" si="289"/>
        <v>-1.4831250000000002</v>
      </c>
      <c r="AA1659" s="5">
        <f t="shared" si="290"/>
        <v>0.14124999999999988</v>
      </c>
      <c r="AB1659" s="5">
        <f t="shared" si="291"/>
        <v>7.062500000000016E-2</v>
      </c>
    </row>
    <row r="1660" spans="1:28" x14ac:dyDescent="0.55000000000000004">
      <c r="A1660" s="3" t="s">
        <v>72</v>
      </c>
      <c r="B1660" s="3" t="s">
        <v>767</v>
      </c>
      <c r="C1660" t="s">
        <v>47</v>
      </c>
      <c r="D1660" s="3" t="s">
        <v>137</v>
      </c>
      <c r="E1660" s="3" t="s">
        <v>2865</v>
      </c>
      <c r="F1660" s="3" t="s">
        <v>77</v>
      </c>
      <c r="G1660" s="5">
        <v>6.25</v>
      </c>
      <c r="H1660">
        <v>1</v>
      </c>
      <c r="I1660" s="5">
        <v>1.4125000000000001</v>
      </c>
      <c r="J1660" s="5">
        <v>1.4125000000000001</v>
      </c>
      <c r="K1660">
        <v>1</v>
      </c>
      <c r="L1660" s="15">
        <v>1</v>
      </c>
      <c r="M1660" s="13">
        <v>2</v>
      </c>
      <c r="N1660" s="15">
        <v>0</v>
      </c>
      <c r="O1660" s="5">
        <v>0</v>
      </c>
      <c r="P1660" s="5">
        <v>0</v>
      </c>
      <c r="Q1660" s="5">
        <f t="shared" si="281"/>
        <v>1.4125000000000001</v>
      </c>
      <c r="R1660" s="5">
        <f t="shared" si="282"/>
        <v>-1.4125000000000001</v>
      </c>
      <c r="S1660" s="15">
        <f t="shared" si="283"/>
        <v>-1</v>
      </c>
      <c r="T1660">
        <v>0</v>
      </c>
      <c r="U1660" s="5" t="str">
        <f t="shared" si="284"/>
        <v>NA</v>
      </c>
      <c r="V1660" s="15">
        <f t="shared" si="285"/>
        <v>0</v>
      </c>
      <c r="W1660" s="15">
        <f t="shared" si="286"/>
        <v>0</v>
      </c>
      <c r="X1660" s="5">
        <f t="shared" si="287"/>
        <v>0</v>
      </c>
      <c r="Y1660" s="5">
        <f t="shared" si="288"/>
        <v>1.2712500000000002</v>
      </c>
      <c r="Z1660" s="5">
        <f t="shared" si="289"/>
        <v>-1.4831250000000002</v>
      </c>
      <c r="AA1660" s="5">
        <f t="shared" si="290"/>
        <v>0.14124999999999988</v>
      </c>
      <c r="AB1660" s="5">
        <f t="shared" si="291"/>
        <v>7.062500000000016E-2</v>
      </c>
    </row>
    <row r="1661" spans="1:28" x14ac:dyDescent="0.55000000000000004">
      <c r="A1661" s="3" t="s">
        <v>72</v>
      </c>
      <c r="B1661" s="3" t="s">
        <v>559</v>
      </c>
      <c r="C1661" t="s">
        <v>47</v>
      </c>
      <c r="D1661" s="3" t="s">
        <v>125</v>
      </c>
      <c r="E1661" s="3" t="s">
        <v>2739</v>
      </c>
      <c r="F1661" s="3" t="s">
        <v>77</v>
      </c>
      <c r="G1661" s="5">
        <v>6.25</v>
      </c>
      <c r="H1661">
        <v>1</v>
      </c>
      <c r="I1661" s="5">
        <v>1.4125000000000001</v>
      </c>
      <c r="J1661" s="5">
        <v>1.4125000000000001</v>
      </c>
      <c r="K1661">
        <v>10</v>
      </c>
      <c r="L1661" s="15">
        <v>0.1</v>
      </c>
      <c r="M1661" s="13">
        <v>1.099</v>
      </c>
      <c r="N1661" s="15">
        <v>0</v>
      </c>
      <c r="O1661" s="5">
        <v>0</v>
      </c>
      <c r="P1661" s="5">
        <v>0</v>
      </c>
      <c r="Q1661" s="5">
        <f t="shared" si="281"/>
        <v>1.4125000000000001</v>
      </c>
      <c r="R1661" s="5">
        <f t="shared" si="282"/>
        <v>-1.4125000000000001</v>
      </c>
      <c r="S1661" s="15">
        <f t="shared" si="283"/>
        <v>-1</v>
      </c>
      <c r="T1661">
        <v>0</v>
      </c>
      <c r="U1661" s="5" t="str">
        <f t="shared" si="284"/>
        <v>NA</v>
      </c>
      <c r="V1661" s="15">
        <f t="shared" si="285"/>
        <v>0</v>
      </c>
      <c r="W1661" s="15">
        <f t="shared" si="286"/>
        <v>0</v>
      </c>
      <c r="X1661" s="5">
        <f t="shared" si="287"/>
        <v>0</v>
      </c>
      <c r="Y1661" s="5">
        <f t="shared" si="288"/>
        <v>1.2712500000000002</v>
      </c>
      <c r="Z1661" s="5">
        <f t="shared" si="289"/>
        <v>-1.4831250000000002</v>
      </c>
      <c r="AA1661" s="5">
        <f t="shared" si="290"/>
        <v>0.14124999999999988</v>
      </c>
      <c r="AB1661" s="5">
        <f t="shared" si="291"/>
        <v>7.062500000000016E-2</v>
      </c>
    </row>
    <row r="1662" spans="1:28" x14ac:dyDescent="0.55000000000000004">
      <c r="A1662" s="3" t="s">
        <v>72</v>
      </c>
      <c r="B1662" s="3" t="s">
        <v>2962</v>
      </c>
      <c r="C1662" t="s">
        <v>47</v>
      </c>
      <c r="D1662" s="3" t="s">
        <v>262</v>
      </c>
      <c r="E1662" s="3" t="s">
        <v>2847</v>
      </c>
      <c r="F1662" s="3" t="s">
        <v>77</v>
      </c>
      <c r="G1662" s="5">
        <v>6.25</v>
      </c>
      <c r="H1662">
        <v>1</v>
      </c>
      <c r="I1662" s="5">
        <v>1.425</v>
      </c>
      <c r="J1662" s="5">
        <v>1.425</v>
      </c>
      <c r="K1662">
        <v>52</v>
      </c>
      <c r="L1662" s="15">
        <v>1.9230769230769201E-2</v>
      </c>
      <c r="M1662" s="13">
        <v>2.3961538461538501</v>
      </c>
      <c r="N1662" s="15">
        <v>0</v>
      </c>
      <c r="O1662" s="5">
        <v>0</v>
      </c>
      <c r="P1662" s="5">
        <v>0</v>
      </c>
      <c r="Q1662" s="5">
        <f t="shared" si="281"/>
        <v>1.425</v>
      </c>
      <c r="R1662" s="5">
        <f t="shared" si="282"/>
        <v>-1.425</v>
      </c>
      <c r="S1662" s="15">
        <f t="shared" si="283"/>
        <v>-1</v>
      </c>
      <c r="T1662">
        <v>0</v>
      </c>
      <c r="U1662" s="5" t="str">
        <f t="shared" si="284"/>
        <v>NA</v>
      </c>
      <c r="V1662" s="15">
        <f t="shared" si="285"/>
        <v>0</v>
      </c>
      <c r="W1662" s="15">
        <f t="shared" si="286"/>
        <v>0</v>
      </c>
      <c r="X1662" s="5">
        <f t="shared" si="287"/>
        <v>0</v>
      </c>
      <c r="Y1662" s="5">
        <f t="shared" si="288"/>
        <v>1.2825</v>
      </c>
      <c r="Z1662" s="5">
        <f t="shared" si="289"/>
        <v>-1.4962500000000001</v>
      </c>
      <c r="AA1662" s="5">
        <f t="shared" si="290"/>
        <v>0.14250000000000007</v>
      </c>
      <c r="AB1662" s="5">
        <f t="shared" si="291"/>
        <v>7.1250000000000036E-2</v>
      </c>
    </row>
    <row r="1663" spans="1:28" x14ac:dyDescent="0.55000000000000004">
      <c r="A1663" s="3" t="s">
        <v>72</v>
      </c>
      <c r="B1663" s="3" t="s">
        <v>433</v>
      </c>
      <c r="C1663" t="s">
        <v>47</v>
      </c>
      <c r="D1663" s="3" t="s">
        <v>262</v>
      </c>
      <c r="E1663" s="3" t="s">
        <v>263</v>
      </c>
      <c r="F1663" s="3" t="s">
        <v>77</v>
      </c>
      <c r="G1663" s="5">
        <v>6.25</v>
      </c>
      <c r="H1663">
        <v>2</v>
      </c>
      <c r="I1663" s="5">
        <v>1.4375</v>
      </c>
      <c r="J1663" s="5">
        <v>0.71875</v>
      </c>
      <c r="K1663">
        <v>20</v>
      </c>
      <c r="L1663" s="15">
        <v>0.1</v>
      </c>
      <c r="M1663" s="13">
        <v>1.048</v>
      </c>
      <c r="N1663" s="15">
        <v>0</v>
      </c>
      <c r="O1663" s="5">
        <v>0</v>
      </c>
      <c r="P1663" s="5">
        <v>0</v>
      </c>
      <c r="Q1663" s="5">
        <f t="shared" si="281"/>
        <v>1.4375</v>
      </c>
      <c r="R1663" s="5">
        <f t="shared" si="282"/>
        <v>-1.4375</v>
      </c>
      <c r="S1663" s="15">
        <f t="shared" si="283"/>
        <v>-1</v>
      </c>
      <c r="T1663">
        <v>0</v>
      </c>
      <c r="U1663" s="5" t="str">
        <f t="shared" si="284"/>
        <v>NA</v>
      </c>
      <c r="V1663" s="15">
        <f t="shared" si="285"/>
        <v>0</v>
      </c>
      <c r="W1663" s="15">
        <f t="shared" si="286"/>
        <v>0</v>
      </c>
      <c r="X1663" s="5">
        <f t="shared" si="287"/>
        <v>0</v>
      </c>
      <c r="Y1663" s="5">
        <f t="shared" si="288"/>
        <v>1.29375</v>
      </c>
      <c r="Z1663" s="5">
        <f t="shared" si="289"/>
        <v>-1.5093750000000001</v>
      </c>
      <c r="AA1663" s="5">
        <f t="shared" si="290"/>
        <v>0.14375000000000004</v>
      </c>
      <c r="AB1663" s="5">
        <f t="shared" si="291"/>
        <v>7.1875000000000133E-2</v>
      </c>
    </row>
    <row r="1664" spans="1:28" x14ac:dyDescent="0.55000000000000004">
      <c r="A1664" s="3" t="s">
        <v>72</v>
      </c>
      <c r="B1664" s="3" t="s">
        <v>421</v>
      </c>
      <c r="C1664" t="s">
        <v>47</v>
      </c>
      <c r="D1664" s="3" t="s">
        <v>125</v>
      </c>
      <c r="E1664" s="3" t="s">
        <v>2739</v>
      </c>
      <c r="F1664" s="3" t="s">
        <v>77</v>
      </c>
      <c r="G1664" s="5">
        <v>6.25</v>
      </c>
      <c r="H1664">
        <v>1</v>
      </c>
      <c r="I1664" s="5">
        <v>1.4375</v>
      </c>
      <c r="J1664" s="5">
        <v>1.4375</v>
      </c>
      <c r="K1664">
        <v>21</v>
      </c>
      <c r="L1664" s="15">
        <v>4.7619047619047603E-2</v>
      </c>
      <c r="M1664" s="13">
        <v>1.66619047619048</v>
      </c>
      <c r="N1664" s="15">
        <v>0</v>
      </c>
      <c r="O1664" s="5">
        <v>0</v>
      </c>
      <c r="P1664" s="5">
        <v>0</v>
      </c>
      <c r="Q1664" s="5">
        <f t="shared" si="281"/>
        <v>1.4375</v>
      </c>
      <c r="R1664" s="5">
        <f t="shared" si="282"/>
        <v>-1.4375</v>
      </c>
      <c r="S1664" s="15">
        <f t="shared" si="283"/>
        <v>-1</v>
      </c>
      <c r="T1664">
        <v>0</v>
      </c>
      <c r="U1664" s="5" t="str">
        <f t="shared" si="284"/>
        <v>NA</v>
      </c>
      <c r="V1664" s="15">
        <f t="shared" si="285"/>
        <v>0</v>
      </c>
      <c r="W1664" s="15">
        <f t="shared" si="286"/>
        <v>0</v>
      </c>
      <c r="X1664" s="5">
        <f t="shared" si="287"/>
        <v>0</v>
      </c>
      <c r="Y1664" s="5">
        <f t="shared" si="288"/>
        <v>1.29375</v>
      </c>
      <c r="Z1664" s="5">
        <f t="shared" si="289"/>
        <v>-1.5093750000000001</v>
      </c>
      <c r="AA1664" s="5">
        <f t="shared" si="290"/>
        <v>0.14375000000000004</v>
      </c>
      <c r="AB1664" s="5">
        <f t="shared" si="291"/>
        <v>7.1875000000000133E-2</v>
      </c>
    </row>
    <row r="1665" spans="1:28" x14ac:dyDescent="0.55000000000000004">
      <c r="A1665" s="3" t="s">
        <v>72</v>
      </c>
      <c r="B1665" s="3" t="s">
        <v>2890</v>
      </c>
      <c r="C1665" t="s">
        <v>47</v>
      </c>
      <c r="D1665" s="3" t="s">
        <v>194</v>
      </c>
      <c r="E1665" s="3" t="s">
        <v>2902</v>
      </c>
      <c r="F1665" s="3" t="s">
        <v>77</v>
      </c>
      <c r="G1665" s="5">
        <v>6.25</v>
      </c>
      <c r="H1665">
        <v>1</v>
      </c>
      <c r="I1665" s="5">
        <v>1.45</v>
      </c>
      <c r="J1665" s="5">
        <v>1.45</v>
      </c>
      <c r="K1665">
        <v>18</v>
      </c>
      <c r="L1665" s="15">
        <v>5.5555555555555601E-2</v>
      </c>
      <c r="M1665" s="13">
        <v>1.61</v>
      </c>
      <c r="N1665" s="15">
        <v>0</v>
      </c>
      <c r="O1665" s="5">
        <v>0</v>
      </c>
      <c r="P1665" s="5">
        <v>0</v>
      </c>
      <c r="Q1665" s="5">
        <f t="shared" si="281"/>
        <v>1.45</v>
      </c>
      <c r="R1665" s="5">
        <f t="shared" si="282"/>
        <v>-1.45</v>
      </c>
      <c r="S1665" s="15">
        <f t="shared" si="283"/>
        <v>-1</v>
      </c>
      <c r="T1665">
        <v>0</v>
      </c>
      <c r="U1665" s="5" t="str">
        <f t="shared" si="284"/>
        <v>NA</v>
      </c>
      <c r="V1665" s="15">
        <f t="shared" si="285"/>
        <v>0</v>
      </c>
      <c r="W1665" s="15">
        <f t="shared" si="286"/>
        <v>0</v>
      </c>
      <c r="X1665" s="5">
        <f t="shared" si="287"/>
        <v>0</v>
      </c>
      <c r="Y1665" s="5">
        <f t="shared" si="288"/>
        <v>1.3049999999999999</v>
      </c>
      <c r="Z1665" s="5">
        <f t="shared" si="289"/>
        <v>-1.5225</v>
      </c>
      <c r="AA1665" s="5">
        <f t="shared" si="290"/>
        <v>0.14500000000000002</v>
      </c>
      <c r="AB1665" s="5">
        <f t="shared" si="291"/>
        <v>7.2500000000000009E-2</v>
      </c>
    </row>
    <row r="1666" spans="1:28" x14ac:dyDescent="0.55000000000000004">
      <c r="A1666" s="3" t="s">
        <v>72</v>
      </c>
      <c r="B1666" s="3" t="s">
        <v>2967</v>
      </c>
      <c r="C1666" t="s">
        <v>47</v>
      </c>
      <c r="D1666" s="3" t="s">
        <v>137</v>
      </c>
      <c r="E1666" s="3" t="s">
        <v>2968</v>
      </c>
      <c r="F1666" s="3" t="s">
        <v>77</v>
      </c>
      <c r="G1666" s="5">
        <v>6.25</v>
      </c>
      <c r="H1666">
        <v>1</v>
      </c>
      <c r="I1666" s="5">
        <v>1.45</v>
      </c>
      <c r="J1666" s="5">
        <v>1.45</v>
      </c>
      <c r="K1666">
        <v>1</v>
      </c>
      <c r="L1666" s="15">
        <v>1</v>
      </c>
      <c r="M1666" s="13">
        <v>1</v>
      </c>
      <c r="N1666" s="15">
        <v>0</v>
      </c>
      <c r="O1666" s="5">
        <v>0</v>
      </c>
      <c r="P1666" s="5">
        <v>0</v>
      </c>
      <c r="Q1666" s="5">
        <f t="shared" ref="Q1666:Q1729" si="292">I1666</f>
        <v>1.45</v>
      </c>
      <c r="R1666" s="5">
        <f t="shared" ref="R1666:R1729" si="293">P1666-Q1666</f>
        <v>-1.45</v>
      </c>
      <c r="S1666" s="15">
        <f t="shared" ref="S1666:S1729" si="294">IF(Q1666=0,0,(P1666-Q1666)/Q1666)</f>
        <v>-1</v>
      </c>
      <c r="T1666">
        <v>0</v>
      </c>
      <c r="U1666" s="5" t="str">
        <f t="shared" ref="U1666:U1729" si="295">IF(T1666=0,"NA",P1666/T1666)</f>
        <v>NA</v>
      </c>
      <c r="V1666" s="15">
        <f t="shared" si="285"/>
        <v>0</v>
      </c>
      <c r="W1666" s="15">
        <f t="shared" si="286"/>
        <v>0</v>
      </c>
      <c r="X1666" s="5">
        <f t="shared" si="287"/>
        <v>0</v>
      </c>
      <c r="Y1666" s="5">
        <f t="shared" si="288"/>
        <v>1.3049999999999999</v>
      </c>
      <c r="Z1666" s="5">
        <f t="shared" si="289"/>
        <v>-1.5225</v>
      </c>
      <c r="AA1666" s="5">
        <f t="shared" si="290"/>
        <v>0.14500000000000002</v>
      </c>
      <c r="AB1666" s="5">
        <f t="shared" si="291"/>
        <v>7.2500000000000009E-2</v>
      </c>
    </row>
    <row r="1667" spans="1:28" x14ac:dyDescent="0.55000000000000004">
      <c r="A1667" s="3" t="s">
        <v>72</v>
      </c>
      <c r="B1667" s="3" t="s">
        <v>762</v>
      </c>
      <c r="C1667" t="s">
        <v>47</v>
      </c>
      <c r="D1667" s="3" t="s">
        <v>173</v>
      </c>
      <c r="E1667" s="3" t="s">
        <v>2791</v>
      </c>
      <c r="F1667" s="3" t="s">
        <v>175</v>
      </c>
      <c r="G1667" s="5">
        <v>6.25</v>
      </c>
      <c r="H1667">
        <v>2</v>
      </c>
      <c r="I1667" s="5">
        <v>1.5</v>
      </c>
      <c r="J1667" s="5">
        <v>0.75</v>
      </c>
      <c r="K1667">
        <v>181</v>
      </c>
      <c r="L1667" s="15">
        <v>1.1049723756906099E-2</v>
      </c>
      <c r="M1667" s="13">
        <v>1.3436464088397799</v>
      </c>
      <c r="N1667" s="15">
        <v>0</v>
      </c>
      <c r="O1667" s="5">
        <v>0</v>
      </c>
      <c r="P1667" s="5">
        <v>0</v>
      </c>
      <c r="Q1667" s="5">
        <f t="shared" si="292"/>
        <v>1.5</v>
      </c>
      <c r="R1667" s="5">
        <f t="shared" si="293"/>
        <v>-1.5</v>
      </c>
      <c r="S1667" s="15">
        <f t="shared" si="294"/>
        <v>-1</v>
      </c>
      <c r="T1667">
        <v>0</v>
      </c>
      <c r="U1667" s="5" t="str">
        <f t="shared" si="295"/>
        <v>NA</v>
      </c>
      <c r="V1667" s="15">
        <f t="shared" ref="V1667:V1730" si="296">(L1667*N1667)</f>
        <v>0</v>
      </c>
      <c r="W1667" s="15">
        <f t="shared" ref="W1667:W1730" si="297">IF(P1667=0,0,R1667/P1667)</f>
        <v>0</v>
      </c>
      <c r="X1667" s="5">
        <f t="shared" ref="X1667:X1730" si="298">IF(T1667=0,0,Q1667/T1667)</f>
        <v>0</v>
      </c>
      <c r="Y1667" s="5">
        <f t="shared" ref="Y1667:Y1730" si="299">Q1667*0.9</f>
        <v>1.35</v>
      </c>
      <c r="Z1667" s="5">
        <f t="shared" ref="Z1667:Z1730" si="300">R1667*1.05</f>
        <v>-1.5750000000000002</v>
      </c>
      <c r="AA1667" s="5">
        <f t="shared" ref="AA1667:AA1730" si="301">Q1667-Y1667</f>
        <v>0.14999999999999991</v>
      </c>
      <c r="AB1667" s="5">
        <f t="shared" ref="AB1667:AB1730" si="302">R1667-Z1667</f>
        <v>7.5000000000000178E-2</v>
      </c>
    </row>
    <row r="1668" spans="1:28" x14ac:dyDescent="0.55000000000000004">
      <c r="A1668" s="3" t="s">
        <v>72</v>
      </c>
      <c r="B1668" s="3" t="s">
        <v>2971</v>
      </c>
      <c r="C1668" t="s">
        <v>47</v>
      </c>
      <c r="D1668" s="3" t="s">
        <v>32</v>
      </c>
      <c r="E1668" s="3" t="s">
        <v>2731</v>
      </c>
      <c r="F1668" s="3" t="s">
        <v>77</v>
      </c>
      <c r="G1668" s="5">
        <v>6.25</v>
      </c>
      <c r="H1668">
        <v>2</v>
      </c>
      <c r="I1668" s="5">
        <v>1.5</v>
      </c>
      <c r="J1668" s="5">
        <v>0.75</v>
      </c>
      <c r="K1668">
        <v>32</v>
      </c>
      <c r="L1668" s="15">
        <v>6.25E-2</v>
      </c>
      <c r="M1668" s="13">
        <v>1.515625</v>
      </c>
      <c r="N1668" s="15">
        <v>0</v>
      </c>
      <c r="O1668" s="5">
        <v>0</v>
      </c>
      <c r="P1668" s="5">
        <v>0</v>
      </c>
      <c r="Q1668" s="5">
        <f t="shared" si="292"/>
        <v>1.5</v>
      </c>
      <c r="R1668" s="5">
        <f t="shared" si="293"/>
        <v>-1.5</v>
      </c>
      <c r="S1668" s="15">
        <f t="shared" si="294"/>
        <v>-1</v>
      </c>
      <c r="T1668">
        <v>0</v>
      </c>
      <c r="U1668" s="5" t="str">
        <f t="shared" si="295"/>
        <v>NA</v>
      </c>
      <c r="V1668" s="15">
        <f t="shared" si="296"/>
        <v>0</v>
      </c>
      <c r="W1668" s="15">
        <f t="shared" si="297"/>
        <v>0</v>
      </c>
      <c r="X1668" s="5">
        <f t="shared" si="298"/>
        <v>0</v>
      </c>
      <c r="Y1668" s="5">
        <f t="shared" si="299"/>
        <v>1.35</v>
      </c>
      <c r="Z1668" s="5">
        <f t="shared" si="300"/>
        <v>-1.5750000000000002</v>
      </c>
      <c r="AA1668" s="5">
        <f t="shared" si="301"/>
        <v>0.14999999999999991</v>
      </c>
      <c r="AB1668" s="5">
        <f t="shared" si="302"/>
        <v>7.5000000000000178E-2</v>
      </c>
    </row>
    <row r="1669" spans="1:28" x14ac:dyDescent="0.55000000000000004">
      <c r="A1669" s="3" t="s">
        <v>72</v>
      </c>
      <c r="B1669" s="3" t="s">
        <v>2973</v>
      </c>
      <c r="C1669" t="s">
        <v>47</v>
      </c>
      <c r="D1669" s="3" t="s">
        <v>104</v>
      </c>
      <c r="E1669" s="3" t="s">
        <v>2813</v>
      </c>
      <c r="F1669" s="3" t="s">
        <v>77</v>
      </c>
      <c r="G1669" s="5">
        <v>6.25</v>
      </c>
      <c r="H1669">
        <v>1</v>
      </c>
      <c r="I1669" s="5">
        <v>1.5</v>
      </c>
      <c r="J1669" s="5">
        <v>1.5</v>
      </c>
      <c r="K1669">
        <v>2</v>
      </c>
      <c r="L1669" s="15">
        <v>0.5</v>
      </c>
      <c r="M1669" s="13">
        <v>1.5</v>
      </c>
      <c r="N1669" s="15">
        <v>0</v>
      </c>
      <c r="O1669" s="5">
        <v>0</v>
      </c>
      <c r="P1669" s="5">
        <v>0</v>
      </c>
      <c r="Q1669" s="5">
        <f t="shared" si="292"/>
        <v>1.5</v>
      </c>
      <c r="R1669" s="5">
        <f t="shared" si="293"/>
        <v>-1.5</v>
      </c>
      <c r="S1669" s="15">
        <f t="shared" si="294"/>
        <v>-1</v>
      </c>
      <c r="T1669">
        <v>0</v>
      </c>
      <c r="U1669" s="5" t="str">
        <f t="shared" si="295"/>
        <v>NA</v>
      </c>
      <c r="V1669" s="15">
        <f t="shared" si="296"/>
        <v>0</v>
      </c>
      <c r="W1669" s="15">
        <f t="shared" si="297"/>
        <v>0</v>
      </c>
      <c r="X1669" s="5">
        <f t="shared" si="298"/>
        <v>0</v>
      </c>
      <c r="Y1669" s="5">
        <f t="shared" si="299"/>
        <v>1.35</v>
      </c>
      <c r="Z1669" s="5">
        <f t="shared" si="300"/>
        <v>-1.5750000000000002</v>
      </c>
      <c r="AA1669" s="5">
        <f t="shared" si="301"/>
        <v>0.14999999999999991</v>
      </c>
      <c r="AB1669" s="5">
        <f t="shared" si="302"/>
        <v>7.5000000000000178E-2</v>
      </c>
    </row>
    <row r="1670" spans="1:28" x14ac:dyDescent="0.55000000000000004">
      <c r="A1670" s="3" t="s">
        <v>72</v>
      </c>
      <c r="B1670" s="3" t="s">
        <v>2975</v>
      </c>
      <c r="C1670" t="s">
        <v>47</v>
      </c>
      <c r="D1670" s="3" t="s">
        <v>40</v>
      </c>
      <c r="E1670" s="3" t="s">
        <v>388</v>
      </c>
      <c r="F1670" s="3" t="s">
        <v>77</v>
      </c>
      <c r="G1670" s="5">
        <v>6.25</v>
      </c>
      <c r="H1670">
        <v>1</v>
      </c>
      <c r="I1670" s="5">
        <v>1.5</v>
      </c>
      <c r="J1670" s="5">
        <v>1.5</v>
      </c>
      <c r="K1670">
        <v>12</v>
      </c>
      <c r="L1670" s="15">
        <v>8.3333333333333301E-2</v>
      </c>
      <c r="M1670" s="13">
        <v>1</v>
      </c>
      <c r="N1670" s="15">
        <v>0</v>
      </c>
      <c r="O1670" s="5">
        <v>0</v>
      </c>
      <c r="P1670" s="5">
        <v>0</v>
      </c>
      <c r="Q1670" s="5">
        <f t="shared" si="292"/>
        <v>1.5</v>
      </c>
      <c r="R1670" s="5">
        <f t="shared" si="293"/>
        <v>-1.5</v>
      </c>
      <c r="S1670" s="15">
        <f t="shared" si="294"/>
        <v>-1</v>
      </c>
      <c r="T1670">
        <v>0</v>
      </c>
      <c r="U1670" s="5" t="str">
        <f t="shared" si="295"/>
        <v>NA</v>
      </c>
      <c r="V1670" s="15">
        <f t="shared" si="296"/>
        <v>0</v>
      </c>
      <c r="W1670" s="15">
        <f t="shared" si="297"/>
        <v>0</v>
      </c>
      <c r="X1670" s="5">
        <f t="shared" si="298"/>
        <v>0</v>
      </c>
      <c r="Y1670" s="5">
        <f t="shared" si="299"/>
        <v>1.35</v>
      </c>
      <c r="Z1670" s="5">
        <f t="shared" si="300"/>
        <v>-1.5750000000000002</v>
      </c>
      <c r="AA1670" s="5">
        <f t="shared" si="301"/>
        <v>0.14999999999999991</v>
      </c>
      <c r="AB1670" s="5">
        <f t="shared" si="302"/>
        <v>7.5000000000000178E-2</v>
      </c>
    </row>
    <row r="1671" spans="1:28" x14ac:dyDescent="0.55000000000000004">
      <c r="A1671" s="3" t="s">
        <v>72</v>
      </c>
      <c r="B1671" s="3" t="s">
        <v>2977</v>
      </c>
      <c r="C1671" t="s">
        <v>47</v>
      </c>
      <c r="D1671" s="3" t="s">
        <v>133</v>
      </c>
      <c r="E1671" s="3" t="s">
        <v>134</v>
      </c>
      <c r="F1671" s="3" t="s">
        <v>77</v>
      </c>
      <c r="G1671" s="5">
        <v>6.25</v>
      </c>
      <c r="H1671">
        <v>1</v>
      </c>
      <c r="I1671" s="5">
        <v>1.5</v>
      </c>
      <c r="J1671" s="5">
        <v>1.5</v>
      </c>
      <c r="K1671">
        <v>14</v>
      </c>
      <c r="L1671" s="15">
        <v>7.1428571428571397E-2</v>
      </c>
      <c r="M1671" s="13">
        <v>1.64214285714286</v>
      </c>
      <c r="N1671" s="15">
        <v>0</v>
      </c>
      <c r="O1671" s="5">
        <v>0</v>
      </c>
      <c r="P1671" s="5">
        <v>0</v>
      </c>
      <c r="Q1671" s="5">
        <f t="shared" si="292"/>
        <v>1.5</v>
      </c>
      <c r="R1671" s="5">
        <f t="shared" si="293"/>
        <v>-1.5</v>
      </c>
      <c r="S1671" s="15">
        <f t="shared" si="294"/>
        <v>-1</v>
      </c>
      <c r="T1671">
        <v>0</v>
      </c>
      <c r="U1671" s="5" t="str">
        <f t="shared" si="295"/>
        <v>NA</v>
      </c>
      <c r="V1671" s="15">
        <f t="shared" si="296"/>
        <v>0</v>
      </c>
      <c r="W1671" s="15">
        <f t="shared" si="297"/>
        <v>0</v>
      </c>
      <c r="X1671" s="5">
        <f t="shared" si="298"/>
        <v>0</v>
      </c>
      <c r="Y1671" s="5">
        <f t="shared" si="299"/>
        <v>1.35</v>
      </c>
      <c r="Z1671" s="5">
        <f t="shared" si="300"/>
        <v>-1.5750000000000002</v>
      </c>
      <c r="AA1671" s="5">
        <f t="shared" si="301"/>
        <v>0.14999999999999991</v>
      </c>
      <c r="AB1671" s="5">
        <f t="shared" si="302"/>
        <v>7.5000000000000178E-2</v>
      </c>
    </row>
    <row r="1672" spans="1:28" x14ac:dyDescent="0.55000000000000004">
      <c r="A1672" s="3" t="s">
        <v>72</v>
      </c>
      <c r="B1672" s="3" t="s">
        <v>2979</v>
      </c>
      <c r="C1672" t="s">
        <v>47</v>
      </c>
      <c r="D1672" s="3" t="s">
        <v>40</v>
      </c>
      <c r="E1672" s="3" t="s">
        <v>2932</v>
      </c>
      <c r="F1672" s="3" t="s">
        <v>77</v>
      </c>
      <c r="G1672" s="5">
        <v>6.25</v>
      </c>
      <c r="H1672">
        <v>1</v>
      </c>
      <c r="I1672" s="5">
        <v>1.5125</v>
      </c>
      <c r="J1672" s="5">
        <v>1.5125</v>
      </c>
      <c r="K1672">
        <v>2</v>
      </c>
      <c r="L1672" s="15">
        <v>0.5</v>
      </c>
      <c r="M1672" s="13">
        <v>1</v>
      </c>
      <c r="N1672" s="15">
        <v>0</v>
      </c>
      <c r="O1672" s="5">
        <v>0</v>
      </c>
      <c r="P1672" s="5">
        <v>0</v>
      </c>
      <c r="Q1672" s="5">
        <f t="shared" si="292"/>
        <v>1.5125</v>
      </c>
      <c r="R1672" s="5">
        <f t="shared" si="293"/>
        <v>-1.5125</v>
      </c>
      <c r="S1672" s="15">
        <f t="shared" si="294"/>
        <v>-1</v>
      </c>
      <c r="T1672">
        <v>0</v>
      </c>
      <c r="U1672" s="5" t="str">
        <f t="shared" si="295"/>
        <v>NA</v>
      </c>
      <c r="V1672" s="15">
        <f t="shared" si="296"/>
        <v>0</v>
      </c>
      <c r="W1672" s="15">
        <f t="shared" si="297"/>
        <v>0</v>
      </c>
      <c r="X1672" s="5">
        <f t="shared" si="298"/>
        <v>0</v>
      </c>
      <c r="Y1672" s="5">
        <f t="shared" si="299"/>
        <v>1.3612500000000001</v>
      </c>
      <c r="Z1672" s="5">
        <f t="shared" si="300"/>
        <v>-1.588125</v>
      </c>
      <c r="AA1672" s="5">
        <f t="shared" si="301"/>
        <v>0.15124999999999988</v>
      </c>
      <c r="AB1672" s="5">
        <f t="shared" si="302"/>
        <v>7.5625000000000053E-2</v>
      </c>
    </row>
    <row r="1673" spans="1:28" x14ac:dyDescent="0.55000000000000004">
      <c r="A1673" s="3" t="s">
        <v>72</v>
      </c>
      <c r="B1673" s="3" t="s">
        <v>2981</v>
      </c>
      <c r="C1673" t="s">
        <v>47</v>
      </c>
      <c r="D1673" s="3" t="s">
        <v>173</v>
      </c>
      <c r="E1673" s="3" t="s">
        <v>385</v>
      </c>
      <c r="F1673" s="3" t="s">
        <v>77</v>
      </c>
      <c r="G1673" s="5">
        <v>6.25</v>
      </c>
      <c r="H1673">
        <v>2</v>
      </c>
      <c r="I1673" s="5">
        <v>1.5249999999999999</v>
      </c>
      <c r="J1673" s="5">
        <v>0.76249999999999996</v>
      </c>
      <c r="K1673">
        <v>146</v>
      </c>
      <c r="L1673" s="15">
        <v>1.3698630136986301E-2</v>
      </c>
      <c r="M1673" s="13">
        <v>1.59178082191781</v>
      </c>
      <c r="N1673" s="15">
        <v>0</v>
      </c>
      <c r="O1673" s="5">
        <v>0</v>
      </c>
      <c r="P1673" s="5">
        <v>0</v>
      </c>
      <c r="Q1673" s="5">
        <f t="shared" si="292"/>
        <v>1.5249999999999999</v>
      </c>
      <c r="R1673" s="5">
        <f t="shared" si="293"/>
        <v>-1.5249999999999999</v>
      </c>
      <c r="S1673" s="15">
        <f t="shared" si="294"/>
        <v>-1</v>
      </c>
      <c r="T1673">
        <v>0</v>
      </c>
      <c r="U1673" s="5" t="str">
        <f t="shared" si="295"/>
        <v>NA</v>
      </c>
      <c r="V1673" s="15">
        <f t="shared" si="296"/>
        <v>0</v>
      </c>
      <c r="W1673" s="15">
        <f t="shared" si="297"/>
        <v>0</v>
      </c>
      <c r="X1673" s="5">
        <f t="shared" si="298"/>
        <v>0</v>
      </c>
      <c r="Y1673" s="5">
        <f t="shared" si="299"/>
        <v>1.3725000000000001</v>
      </c>
      <c r="Z1673" s="5">
        <f t="shared" si="300"/>
        <v>-1.6012500000000001</v>
      </c>
      <c r="AA1673" s="5">
        <f t="shared" si="301"/>
        <v>0.15249999999999986</v>
      </c>
      <c r="AB1673" s="5">
        <f t="shared" si="302"/>
        <v>7.6250000000000151E-2</v>
      </c>
    </row>
    <row r="1674" spans="1:28" x14ac:dyDescent="0.55000000000000004">
      <c r="A1674" s="3" t="s">
        <v>72</v>
      </c>
      <c r="B1674" s="3" t="s">
        <v>2983</v>
      </c>
      <c r="C1674" t="s">
        <v>47</v>
      </c>
      <c r="D1674" s="3" t="s">
        <v>194</v>
      </c>
      <c r="E1674" s="3" t="s">
        <v>2984</v>
      </c>
      <c r="F1674" s="3" t="s">
        <v>77</v>
      </c>
      <c r="G1674" s="5">
        <v>6.25</v>
      </c>
      <c r="H1674">
        <v>1</v>
      </c>
      <c r="I1674" s="5">
        <v>1.5249999999999999</v>
      </c>
      <c r="J1674" s="5">
        <v>1.5249999999999999</v>
      </c>
      <c r="K1674">
        <v>10</v>
      </c>
      <c r="L1674" s="15">
        <v>0.1</v>
      </c>
      <c r="M1674" s="13">
        <v>1</v>
      </c>
      <c r="N1674" s="15">
        <v>0</v>
      </c>
      <c r="O1674" s="5">
        <v>0</v>
      </c>
      <c r="P1674" s="5">
        <v>0</v>
      </c>
      <c r="Q1674" s="5">
        <f t="shared" si="292"/>
        <v>1.5249999999999999</v>
      </c>
      <c r="R1674" s="5">
        <f t="shared" si="293"/>
        <v>-1.5249999999999999</v>
      </c>
      <c r="S1674" s="15">
        <f t="shared" si="294"/>
        <v>-1</v>
      </c>
      <c r="T1674">
        <v>0</v>
      </c>
      <c r="U1674" s="5" t="str">
        <f t="shared" si="295"/>
        <v>NA</v>
      </c>
      <c r="V1674" s="15">
        <f t="shared" si="296"/>
        <v>0</v>
      </c>
      <c r="W1674" s="15">
        <f t="shared" si="297"/>
        <v>0</v>
      </c>
      <c r="X1674" s="5">
        <f t="shared" si="298"/>
        <v>0</v>
      </c>
      <c r="Y1674" s="5">
        <f t="shared" si="299"/>
        <v>1.3725000000000001</v>
      </c>
      <c r="Z1674" s="5">
        <f t="shared" si="300"/>
        <v>-1.6012500000000001</v>
      </c>
      <c r="AA1674" s="5">
        <f t="shared" si="301"/>
        <v>0.15249999999999986</v>
      </c>
      <c r="AB1674" s="5">
        <f t="shared" si="302"/>
        <v>7.6250000000000151E-2</v>
      </c>
    </row>
    <row r="1675" spans="1:28" x14ac:dyDescent="0.55000000000000004">
      <c r="A1675" s="3" t="s">
        <v>72</v>
      </c>
      <c r="B1675" s="3" t="s">
        <v>2986</v>
      </c>
      <c r="C1675" t="s">
        <v>47</v>
      </c>
      <c r="D1675" s="3" t="s">
        <v>40</v>
      </c>
      <c r="E1675" s="3" t="s">
        <v>2987</v>
      </c>
      <c r="F1675" s="3" t="s">
        <v>77</v>
      </c>
      <c r="G1675" s="5">
        <v>6.25</v>
      </c>
      <c r="H1675">
        <v>1</v>
      </c>
      <c r="I1675" s="5">
        <v>1.5249999999999999</v>
      </c>
      <c r="J1675" s="5">
        <v>1.5249999999999999</v>
      </c>
      <c r="K1675">
        <v>3</v>
      </c>
      <c r="L1675" s="15">
        <v>0.33333333333333298</v>
      </c>
      <c r="M1675" s="13">
        <v>1</v>
      </c>
      <c r="N1675" s="15">
        <v>0</v>
      </c>
      <c r="O1675" s="5">
        <v>0</v>
      </c>
      <c r="P1675" s="5">
        <v>0</v>
      </c>
      <c r="Q1675" s="5">
        <f t="shared" si="292"/>
        <v>1.5249999999999999</v>
      </c>
      <c r="R1675" s="5">
        <f t="shared" si="293"/>
        <v>-1.5249999999999999</v>
      </c>
      <c r="S1675" s="15">
        <f t="shared" si="294"/>
        <v>-1</v>
      </c>
      <c r="T1675">
        <v>0</v>
      </c>
      <c r="U1675" s="5" t="str">
        <f t="shared" si="295"/>
        <v>NA</v>
      </c>
      <c r="V1675" s="15">
        <f t="shared" si="296"/>
        <v>0</v>
      </c>
      <c r="W1675" s="15">
        <f t="shared" si="297"/>
        <v>0</v>
      </c>
      <c r="X1675" s="5">
        <f t="shared" si="298"/>
        <v>0</v>
      </c>
      <c r="Y1675" s="5">
        <f t="shared" si="299"/>
        <v>1.3725000000000001</v>
      </c>
      <c r="Z1675" s="5">
        <f t="shared" si="300"/>
        <v>-1.6012500000000001</v>
      </c>
      <c r="AA1675" s="5">
        <f t="shared" si="301"/>
        <v>0.15249999999999986</v>
      </c>
      <c r="AB1675" s="5">
        <f t="shared" si="302"/>
        <v>7.6250000000000151E-2</v>
      </c>
    </row>
    <row r="1676" spans="1:28" x14ac:dyDescent="0.55000000000000004">
      <c r="A1676" s="3" t="s">
        <v>72</v>
      </c>
      <c r="B1676" s="3" t="s">
        <v>2989</v>
      </c>
      <c r="C1676" t="s">
        <v>47</v>
      </c>
      <c r="D1676" s="3" t="s">
        <v>32</v>
      </c>
      <c r="E1676" s="3" t="s">
        <v>2833</v>
      </c>
      <c r="F1676" s="3" t="s">
        <v>77</v>
      </c>
      <c r="G1676" s="5">
        <v>6.25</v>
      </c>
      <c r="H1676">
        <v>1</v>
      </c>
      <c r="I1676" s="5">
        <v>1.5375000000000001</v>
      </c>
      <c r="J1676" s="5">
        <v>1.5375000000000001</v>
      </c>
      <c r="K1676">
        <v>12</v>
      </c>
      <c r="L1676" s="15">
        <v>8.3333333333333301E-2</v>
      </c>
      <c r="M1676" s="13">
        <v>1.075</v>
      </c>
      <c r="N1676" s="15">
        <v>0</v>
      </c>
      <c r="O1676" s="5">
        <v>0</v>
      </c>
      <c r="P1676" s="5">
        <v>0</v>
      </c>
      <c r="Q1676" s="5">
        <f t="shared" si="292"/>
        <v>1.5375000000000001</v>
      </c>
      <c r="R1676" s="5">
        <f t="shared" si="293"/>
        <v>-1.5375000000000001</v>
      </c>
      <c r="S1676" s="15">
        <f t="shared" si="294"/>
        <v>-1</v>
      </c>
      <c r="T1676">
        <v>0</v>
      </c>
      <c r="U1676" s="5" t="str">
        <f t="shared" si="295"/>
        <v>NA</v>
      </c>
      <c r="V1676" s="15">
        <f t="shared" si="296"/>
        <v>0</v>
      </c>
      <c r="W1676" s="15">
        <f t="shared" si="297"/>
        <v>0</v>
      </c>
      <c r="X1676" s="5">
        <f t="shared" si="298"/>
        <v>0</v>
      </c>
      <c r="Y1676" s="5">
        <f t="shared" si="299"/>
        <v>1.38375</v>
      </c>
      <c r="Z1676" s="5">
        <f t="shared" si="300"/>
        <v>-1.6143750000000001</v>
      </c>
      <c r="AA1676" s="5">
        <f t="shared" si="301"/>
        <v>0.15375000000000005</v>
      </c>
      <c r="AB1676" s="5">
        <f t="shared" si="302"/>
        <v>7.6875000000000027E-2</v>
      </c>
    </row>
    <row r="1677" spans="1:28" x14ac:dyDescent="0.55000000000000004">
      <c r="A1677" s="3" t="s">
        <v>72</v>
      </c>
      <c r="B1677" s="3" t="s">
        <v>2991</v>
      </c>
      <c r="C1677" t="s">
        <v>47</v>
      </c>
      <c r="D1677" s="3" t="s">
        <v>32</v>
      </c>
      <c r="E1677" s="3" t="s">
        <v>685</v>
      </c>
      <c r="F1677" s="3" t="s">
        <v>77</v>
      </c>
      <c r="G1677" s="5">
        <v>6.25</v>
      </c>
      <c r="H1677">
        <v>4</v>
      </c>
      <c r="I1677" s="5">
        <v>1.5375000000000001</v>
      </c>
      <c r="J1677" s="5">
        <v>0.38437500000000002</v>
      </c>
      <c r="K1677">
        <v>53</v>
      </c>
      <c r="L1677" s="15">
        <v>7.5471698113207503E-2</v>
      </c>
      <c r="M1677" s="13">
        <v>4.0018867924528303</v>
      </c>
      <c r="N1677" s="15">
        <v>0</v>
      </c>
      <c r="O1677" s="5">
        <v>0</v>
      </c>
      <c r="P1677" s="5">
        <v>0</v>
      </c>
      <c r="Q1677" s="5">
        <f t="shared" si="292"/>
        <v>1.5375000000000001</v>
      </c>
      <c r="R1677" s="5">
        <f t="shared" si="293"/>
        <v>-1.5375000000000001</v>
      </c>
      <c r="S1677" s="15">
        <f t="shared" si="294"/>
        <v>-1</v>
      </c>
      <c r="T1677">
        <v>0</v>
      </c>
      <c r="U1677" s="5" t="str">
        <f t="shared" si="295"/>
        <v>NA</v>
      </c>
      <c r="V1677" s="15">
        <f t="shared" si="296"/>
        <v>0</v>
      </c>
      <c r="W1677" s="15">
        <f t="shared" si="297"/>
        <v>0</v>
      </c>
      <c r="X1677" s="5">
        <f t="shared" si="298"/>
        <v>0</v>
      </c>
      <c r="Y1677" s="5">
        <f t="shared" si="299"/>
        <v>1.38375</v>
      </c>
      <c r="Z1677" s="5">
        <f t="shared" si="300"/>
        <v>-1.6143750000000001</v>
      </c>
      <c r="AA1677" s="5">
        <f t="shared" si="301"/>
        <v>0.15375000000000005</v>
      </c>
      <c r="AB1677" s="5">
        <f t="shared" si="302"/>
        <v>7.6875000000000027E-2</v>
      </c>
    </row>
    <row r="1678" spans="1:28" x14ac:dyDescent="0.55000000000000004">
      <c r="A1678" s="3" t="s">
        <v>72</v>
      </c>
      <c r="B1678" s="3" t="s">
        <v>920</v>
      </c>
      <c r="C1678" t="s">
        <v>47</v>
      </c>
      <c r="D1678" s="3" t="s">
        <v>194</v>
      </c>
      <c r="E1678" s="3" t="s">
        <v>195</v>
      </c>
      <c r="F1678" s="3" t="s">
        <v>77</v>
      </c>
      <c r="G1678" s="5">
        <v>6.25</v>
      </c>
      <c r="H1678">
        <v>1</v>
      </c>
      <c r="I1678" s="5">
        <v>1.5375000000000001</v>
      </c>
      <c r="J1678" s="5">
        <v>1.5375000000000001</v>
      </c>
      <c r="K1678">
        <v>1</v>
      </c>
      <c r="L1678" s="15">
        <v>1</v>
      </c>
      <c r="M1678" s="13">
        <v>1</v>
      </c>
      <c r="N1678" s="15">
        <v>0</v>
      </c>
      <c r="O1678" s="5">
        <v>0</v>
      </c>
      <c r="P1678" s="5">
        <v>0</v>
      </c>
      <c r="Q1678" s="5">
        <f t="shared" si="292"/>
        <v>1.5375000000000001</v>
      </c>
      <c r="R1678" s="5">
        <f t="shared" si="293"/>
        <v>-1.5375000000000001</v>
      </c>
      <c r="S1678" s="15">
        <f t="shared" si="294"/>
        <v>-1</v>
      </c>
      <c r="T1678">
        <v>0</v>
      </c>
      <c r="U1678" s="5" t="str">
        <f t="shared" si="295"/>
        <v>NA</v>
      </c>
      <c r="V1678" s="15">
        <f t="shared" si="296"/>
        <v>0</v>
      </c>
      <c r="W1678" s="15">
        <f t="shared" si="297"/>
        <v>0</v>
      </c>
      <c r="X1678" s="5">
        <f t="shared" si="298"/>
        <v>0</v>
      </c>
      <c r="Y1678" s="5">
        <f t="shared" si="299"/>
        <v>1.38375</v>
      </c>
      <c r="Z1678" s="5">
        <f t="shared" si="300"/>
        <v>-1.6143750000000001</v>
      </c>
      <c r="AA1678" s="5">
        <f t="shared" si="301"/>
        <v>0.15375000000000005</v>
      </c>
      <c r="AB1678" s="5">
        <f t="shared" si="302"/>
        <v>7.6875000000000027E-2</v>
      </c>
    </row>
    <row r="1679" spans="1:28" x14ac:dyDescent="0.55000000000000004">
      <c r="A1679" s="3" t="s">
        <v>72</v>
      </c>
      <c r="B1679" s="3" t="s">
        <v>2644</v>
      </c>
      <c r="C1679" t="s">
        <v>47</v>
      </c>
      <c r="D1679" s="3" t="s">
        <v>137</v>
      </c>
      <c r="E1679" s="3" t="s">
        <v>138</v>
      </c>
      <c r="F1679" s="3" t="s">
        <v>77</v>
      </c>
      <c r="G1679" s="5">
        <v>6.25</v>
      </c>
      <c r="H1679">
        <v>1</v>
      </c>
      <c r="I1679" s="5">
        <v>1.5375000000000001</v>
      </c>
      <c r="J1679" s="5">
        <v>1.5375000000000001</v>
      </c>
      <c r="K1679">
        <v>31</v>
      </c>
      <c r="L1679" s="15">
        <v>3.2258064516128997E-2</v>
      </c>
      <c r="M1679" s="13">
        <v>1.3548387096774199</v>
      </c>
      <c r="N1679" s="15">
        <v>0</v>
      </c>
      <c r="O1679" s="5">
        <v>0</v>
      </c>
      <c r="P1679" s="5">
        <v>0</v>
      </c>
      <c r="Q1679" s="5">
        <f t="shared" si="292"/>
        <v>1.5375000000000001</v>
      </c>
      <c r="R1679" s="5">
        <f t="shared" si="293"/>
        <v>-1.5375000000000001</v>
      </c>
      <c r="S1679" s="15">
        <f t="shared" si="294"/>
        <v>-1</v>
      </c>
      <c r="T1679">
        <v>0</v>
      </c>
      <c r="U1679" s="5" t="str">
        <f t="shared" si="295"/>
        <v>NA</v>
      </c>
      <c r="V1679" s="15">
        <f t="shared" si="296"/>
        <v>0</v>
      </c>
      <c r="W1679" s="15">
        <f t="shared" si="297"/>
        <v>0</v>
      </c>
      <c r="X1679" s="5">
        <f t="shared" si="298"/>
        <v>0</v>
      </c>
      <c r="Y1679" s="5">
        <f t="shared" si="299"/>
        <v>1.38375</v>
      </c>
      <c r="Z1679" s="5">
        <f t="shared" si="300"/>
        <v>-1.6143750000000001</v>
      </c>
      <c r="AA1679" s="5">
        <f t="shared" si="301"/>
        <v>0.15375000000000005</v>
      </c>
      <c r="AB1679" s="5">
        <f t="shared" si="302"/>
        <v>7.6875000000000027E-2</v>
      </c>
    </row>
    <row r="1680" spans="1:28" x14ac:dyDescent="0.55000000000000004">
      <c r="A1680" s="3" t="s">
        <v>72</v>
      </c>
      <c r="B1680" s="3" t="s">
        <v>2995</v>
      </c>
      <c r="C1680" t="s">
        <v>47</v>
      </c>
      <c r="D1680" s="3" t="s">
        <v>75</v>
      </c>
      <c r="E1680" s="3" t="s">
        <v>2996</v>
      </c>
      <c r="F1680" s="3" t="s">
        <v>77</v>
      </c>
      <c r="G1680" s="5">
        <v>6.25</v>
      </c>
      <c r="H1680">
        <v>1</v>
      </c>
      <c r="I1680" s="5">
        <v>1.5625</v>
      </c>
      <c r="J1680" s="5">
        <v>1.5625</v>
      </c>
      <c r="K1680">
        <v>9</v>
      </c>
      <c r="L1680" s="15">
        <v>0.11111111111111099</v>
      </c>
      <c r="M1680" s="13">
        <v>1</v>
      </c>
      <c r="N1680" s="15">
        <v>0</v>
      </c>
      <c r="O1680" s="5">
        <v>0</v>
      </c>
      <c r="P1680" s="5">
        <v>0</v>
      </c>
      <c r="Q1680" s="5">
        <f t="shared" si="292"/>
        <v>1.5625</v>
      </c>
      <c r="R1680" s="5">
        <f t="shared" si="293"/>
        <v>-1.5625</v>
      </c>
      <c r="S1680" s="15">
        <f t="shared" si="294"/>
        <v>-1</v>
      </c>
      <c r="T1680">
        <v>0</v>
      </c>
      <c r="U1680" s="5" t="str">
        <f t="shared" si="295"/>
        <v>NA</v>
      </c>
      <c r="V1680" s="15">
        <f t="shared" si="296"/>
        <v>0</v>
      </c>
      <c r="W1680" s="15">
        <f t="shared" si="297"/>
        <v>0</v>
      </c>
      <c r="X1680" s="5">
        <f t="shared" si="298"/>
        <v>0</v>
      </c>
      <c r="Y1680" s="5">
        <f t="shared" si="299"/>
        <v>1.40625</v>
      </c>
      <c r="Z1680" s="5">
        <f t="shared" si="300"/>
        <v>-1.640625</v>
      </c>
      <c r="AA1680" s="5">
        <f t="shared" si="301"/>
        <v>0.15625</v>
      </c>
      <c r="AB1680" s="5">
        <f t="shared" si="302"/>
        <v>7.8125E-2</v>
      </c>
    </row>
    <row r="1681" spans="1:28" x14ac:dyDescent="0.55000000000000004">
      <c r="A1681" s="3" t="s">
        <v>72</v>
      </c>
      <c r="B1681" s="3" t="s">
        <v>2998</v>
      </c>
      <c r="C1681" t="s">
        <v>47</v>
      </c>
      <c r="D1681" s="3" t="s">
        <v>194</v>
      </c>
      <c r="E1681" s="3" t="s">
        <v>2853</v>
      </c>
      <c r="F1681" s="3" t="s">
        <v>77</v>
      </c>
      <c r="G1681" s="5">
        <v>6.25</v>
      </c>
      <c r="H1681">
        <v>1</v>
      </c>
      <c r="I1681" s="5">
        <v>1.5625</v>
      </c>
      <c r="J1681" s="5">
        <v>1.5625</v>
      </c>
      <c r="K1681">
        <v>21</v>
      </c>
      <c r="L1681" s="15">
        <v>4.7619047619047603E-2</v>
      </c>
      <c r="M1681" s="13">
        <v>1</v>
      </c>
      <c r="N1681" s="15">
        <v>0</v>
      </c>
      <c r="O1681" s="5">
        <v>0</v>
      </c>
      <c r="P1681" s="5">
        <v>0</v>
      </c>
      <c r="Q1681" s="5">
        <f t="shared" si="292"/>
        <v>1.5625</v>
      </c>
      <c r="R1681" s="5">
        <f t="shared" si="293"/>
        <v>-1.5625</v>
      </c>
      <c r="S1681" s="15">
        <f t="shared" si="294"/>
        <v>-1</v>
      </c>
      <c r="T1681">
        <v>0</v>
      </c>
      <c r="U1681" s="5" t="str">
        <f t="shared" si="295"/>
        <v>NA</v>
      </c>
      <c r="V1681" s="15">
        <f t="shared" si="296"/>
        <v>0</v>
      </c>
      <c r="W1681" s="15">
        <f t="shared" si="297"/>
        <v>0</v>
      </c>
      <c r="X1681" s="5">
        <f t="shared" si="298"/>
        <v>0</v>
      </c>
      <c r="Y1681" s="5">
        <f t="shared" si="299"/>
        <v>1.40625</v>
      </c>
      <c r="Z1681" s="5">
        <f t="shared" si="300"/>
        <v>-1.640625</v>
      </c>
      <c r="AA1681" s="5">
        <f t="shared" si="301"/>
        <v>0.15625</v>
      </c>
      <c r="AB1681" s="5">
        <f t="shared" si="302"/>
        <v>7.8125E-2</v>
      </c>
    </row>
    <row r="1682" spans="1:28" x14ac:dyDescent="0.55000000000000004">
      <c r="A1682" s="3" t="s">
        <v>72</v>
      </c>
      <c r="B1682" s="3" t="s">
        <v>2887</v>
      </c>
      <c r="C1682" t="s">
        <v>47</v>
      </c>
      <c r="D1682" s="3" t="s">
        <v>125</v>
      </c>
      <c r="E1682" s="3" t="s">
        <v>3000</v>
      </c>
      <c r="F1682" s="3" t="s">
        <v>77</v>
      </c>
      <c r="G1682" s="5">
        <v>6.25</v>
      </c>
      <c r="H1682">
        <v>1</v>
      </c>
      <c r="I1682" s="5">
        <v>1.5625</v>
      </c>
      <c r="J1682" s="5">
        <v>1.5625</v>
      </c>
      <c r="K1682">
        <v>89</v>
      </c>
      <c r="L1682" s="15">
        <v>1.1235955056179801E-2</v>
      </c>
      <c r="M1682" s="13">
        <v>2.9101123595505598</v>
      </c>
      <c r="N1682" s="15">
        <v>0</v>
      </c>
      <c r="O1682" s="5">
        <v>0</v>
      </c>
      <c r="P1682" s="5">
        <v>0</v>
      </c>
      <c r="Q1682" s="5">
        <f t="shared" si="292"/>
        <v>1.5625</v>
      </c>
      <c r="R1682" s="5">
        <f t="shared" si="293"/>
        <v>-1.5625</v>
      </c>
      <c r="S1682" s="15">
        <f t="shared" si="294"/>
        <v>-1</v>
      </c>
      <c r="T1682">
        <v>0</v>
      </c>
      <c r="U1682" s="5" t="str">
        <f t="shared" si="295"/>
        <v>NA</v>
      </c>
      <c r="V1682" s="15">
        <f t="shared" si="296"/>
        <v>0</v>
      </c>
      <c r="W1682" s="15">
        <f t="shared" si="297"/>
        <v>0</v>
      </c>
      <c r="X1682" s="5">
        <f t="shared" si="298"/>
        <v>0</v>
      </c>
      <c r="Y1682" s="5">
        <f t="shared" si="299"/>
        <v>1.40625</v>
      </c>
      <c r="Z1682" s="5">
        <f t="shared" si="300"/>
        <v>-1.640625</v>
      </c>
      <c r="AA1682" s="5">
        <f t="shared" si="301"/>
        <v>0.15625</v>
      </c>
      <c r="AB1682" s="5">
        <f t="shared" si="302"/>
        <v>7.8125E-2</v>
      </c>
    </row>
    <row r="1683" spans="1:28" x14ac:dyDescent="0.55000000000000004">
      <c r="A1683" s="3" t="s">
        <v>72</v>
      </c>
      <c r="B1683" s="3" t="s">
        <v>3002</v>
      </c>
      <c r="C1683" t="s">
        <v>47</v>
      </c>
      <c r="D1683" s="3" t="s">
        <v>133</v>
      </c>
      <c r="E1683" s="3" t="s">
        <v>2779</v>
      </c>
      <c r="F1683" s="3" t="s">
        <v>77</v>
      </c>
      <c r="G1683" s="5">
        <v>6.25</v>
      </c>
      <c r="H1683">
        <v>1</v>
      </c>
      <c r="I1683" s="5">
        <v>1.575</v>
      </c>
      <c r="J1683" s="5">
        <v>1.575</v>
      </c>
      <c r="K1683">
        <v>7</v>
      </c>
      <c r="L1683" s="15">
        <v>0.14285714285714302</v>
      </c>
      <c r="M1683" s="13">
        <v>1.1428571428571399</v>
      </c>
      <c r="N1683" s="15">
        <v>0</v>
      </c>
      <c r="O1683" s="5">
        <v>0</v>
      </c>
      <c r="P1683" s="5">
        <v>0</v>
      </c>
      <c r="Q1683" s="5">
        <f t="shared" si="292"/>
        <v>1.575</v>
      </c>
      <c r="R1683" s="5">
        <f t="shared" si="293"/>
        <v>-1.575</v>
      </c>
      <c r="S1683" s="15">
        <f t="shared" si="294"/>
        <v>-1</v>
      </c>
      <c r="T1683">
        <v>0</v>
      </c>
      <c r="U1683" s="5" t="str">
        <f t="shared" si="295"/>
        <v>NA</v>
      </c>
      <c r="V1683" s="15">
        <f t="shared" si="296"/>
        <v>0</v>
      </c>
      <c r="W1683" s="15">
        <f t="shared" si="297"/>
        <v>0</v>
      </c>
      <c r="X1683" s="5">
        <f t="shared" si="298"/>
        <v>0</v>
      </c>
      <c r="Y1683" s="5">
        <f t="shared" si="299"/>
        <v>1.4175</v>
      </c>
      <c r="Z1683" s="5">
        <f t="shared" si="300"/>
        <v>-1.6537500000000001</v>
      </c>
      <c r="AA1683" s="5">
        <f t="shared" si="301"/>
        <v>0.15749999999999997</v>
      </c>
      <c r="AB1683" s="5">
        <f t="shared" si="302"/>
        <v>7.8750000000000098E-2</v>
      </c>
    </row>
    <row r="1684" spans="1:28" x14ac:dyDescent="0.55000000000000004">
      <c r="A1684" s="3" t="s">
        <v>72</v>
      </c>
      <c r="B1684" s="3" t="s">
        <v>3004</v>
      </c>
      <c r="C1684" t="s">
        <v>47</v>
      </c>
      <c r="D1684" s="3" t="s">
        <v>32</v>
      </c>
      <c r="E1684" s="3" t="s">
        <v>2690</v>
      </c>
      <c r="F1684" s="3" t="s">
        <v>77</v>
      </c>
      <c r="G1684" s="5">
        <v>6.25</v>
      </c>
      <c r="H1684">
        <v>1</v>
      </c>
      <c r="I1684" s="5">
        <v>1.6</v>
      </c>
      <c r="J1684" s="5">
        <v>1.6</v>
      </c>
      <c r="K1684">
        <v>69</v>
      </c>
      <c r="L1684" s="15">
        <v>1.4492753623188399E-2</v>
      </c>
      <c r="M1684" s="13">
        <v>2.90144927536232</v>
      </c>
      <c r="N1684" s="15">
        <v>0</v>
      </c>
      <c r="O1684" s="5">
        <v>0</v>
      </c>
      <c r="P1684" s="5">
        <v>0</v>
      </c>
      <c r="Q1684" s="5">
        <f t="shared" si="292"/>
        <v>1.6</v>
      </c>
      <c r="R1684" s="5">
        <f t="shared" si="293"/>
        <v>-1.6</v>
      </c>
      <c r="S1684" s="15">
        <f t="shared" si="294"/>
        <v>-1</v>
      </c>
      <c r="T1684">
        <v>0</v>
      </c>
      <c r="U1684" s="5" t="str">
        <f t="shared" si="295"/>
        <v>NA</v>
      </c>
      <c r="V1684" s="15">
        <f t="shared" si="296"/>
        <v>0</v>
      </c>
      <c r="W1684" s="15">
        <f t="shared" si="297"/>
        <v>0</v>
      </c>
      <c r="X1684" s="5">
        <f t="shared" si="298"/>
        <v>0</v>
      </c>
      <c r="Y1684" s="5">
        <f t="shared" si="299"/>
        <v>1.4400000000000002</v>
      </c>
      <c r="Z1684" s="5">
        <f t="shared" si="300"/>
        <v>-1.6800000000000002</v>
      </c>
      <c r="AA1684" s="5">
        <f t="shared" si="301"/>
        <v>0.15999999999999992</v>
      </c>
      <c r="AB1684" s="5">
        <f t="shared" si="302"/>
        <v>8.0000000000000071E-2</v>
      </c>
    </row>
    <row r="1685" spans="1:28" x14ac:dyDescent="0.55000000000000004">
      <c r="A1685" s="3" t="s">
        <v>72</v>
      </c>
      <c r="B1685" s="3" t="s">
        <v>2901</v>
      </c>
      <c r="C1685" t="s">
        <v>47</v>
      </c>
      <c r="D1685" s="3" t="s">
        <v>104</v>
      </c>
      <c r="E1685" s="3" t="s">
        <v>2958</v>
      </c>
      <c r="F1685" s="3" t="s">
        <v>77</v>
      </c>
      <c r="G1685" s="5">
        <v>6.25</v>
      </c>
      <c r="H1685">
        <v>1</v>
      </c>
      <c r="I1685" s="5">
        <v>1.6</v>
      </c>
      <c r="J1685" s="5">
        <v>1.6</v>
      </c>
      <c r="K1685">
        <v>10</v>
      </c>
      <c r="L1685" s="15">
        <v>0.1</v>
      </c>
      <c r="M1685" s="13">
        <v>2.9</v>
      </c>
      <c r="N1685" s="15">
        <v>0</v>
      </c>
      <c r="O1685" s="5">
        <v>0</v>
      </c>
      <c r="P1685" s="5">
        <v>0</v>
      </c>
      <c r="Q1685" s="5">
        <f t="shared" si="292"/>
        <v>1.6</v>
      </c>
      <c r="R1685" s="5">
        <f t="shared" si="293"/>
        <v>-1.6</v>
      </c>
      <c r="S1685" s="15">
        <f t="shared" si="294"/>
        <v>-1</v>
      </c>
      <c r="T1685">
        <v>0</v>
      </c>
      <c r="U1685" s="5" t="str">
        <f t="shared" si="295"/>
        <v>NA</v>
      </c>
      <c r="V1685" s="15">
        <f t="shared" si="296"/>
        <v>0</v>
      </c>
      <c r="W1685" s="15">
        <f t="shared" si="297"/>
        <v>0</v>
      </c>
      <c r="X1685" s="5">
        <f t="shared" si="298"/>
        <v>0</v>
      </c>
      <c r="Y1685" s="5">
        <f t="shared" si="299"/>
        <v>1.4400000000000002</v>
      </c>
      <c r="Z1685" s="5">
        <f t="shared" si="300"/>
        <v>-1.6800000000000002</v>
      </c>
      <c r="AA1685" s="5">
        <f t="shared" si="301"/>
        <v>0.15999999999999992</v>
      </c>
      <c r="AB1685" s="5">
        <f t="shared" si="302"/>
        <v>8.0000000000000071E-2</v>
      </c>
    </row>
    <row r="1686" spans="1:28" x14ac:dyDescent="0.55000000000000004">
      <c r="A1686" s="3" t="s">
        <v>72</v>
      </c>
      <c r="B1686" s="3" t="s">
        <v>3007</v>
      </c>
      <c r="C1686" t="s">
        <v>47</v>
      </c>
      <c r="D1686" s="3" t="s">
        <v>104</v>
      </c>
      <c r="E1686" s="3" t="s">
        <v>3008</v>
      </c>
      <c r="F1686" s="3" t="s">
        <v>77</v>
      </c>
      <c r="G1686" s="5">
        <v>6.25</v>
      </c>
      <c r="H1686">
        <v>1</v>
      </c>
      <c r="I1686" s="5">
        <v>1.6</v>
      </c>
      <c r="J1686" s="5">
        <v>1.6</v>
      </c>
      <c r="K1686">
        <v>7</v>
      </c>
      <c r="L1686" s="15">
        <v>0.14285714285714302</v>
      </c>
      <c r="M1686" s="13">
        <v>1.4285714285714299</v>
      </c>
      <c r="N1686" s="15">
        <v>0</v>
      </c>
      <c r="O1686" s="5">
        <v>0</v>
      </c>
      <c r="P1686" s="5">
        <v>0</v>
      </c>
      <c r="Q1686" s="5">
        <f t="shared" si="292"/>
        <v>1.6</v>
      </c>
      <c r="R1686" s="5">
        <f t="shared" si="293"/>
        <v>-1.6</v>
      </c>
      <c r="S1686" s="15">
        <f t="shared" si="294"/>
        <v>-1</v>
      </c>
      <c r="T1686">
        <v>0</v>
      </c>
      <c r="U1686" s="5" t="str">
        <f t="shared" si="295"/>
        <v>NA</v>
      </c>
      <c r="V1686" s="15">
        <f t="shared" si="296"/>
        <v>0</v>
      </c>
      <c r="W1686" s="15">
        <f t="shared" si="297"/>
        <v>0</v>
      </c>
      <c r="X1686" s="5">
        <f t="shared" si="298"/>
        <v>0</v>
      </c>
      <c r="Y1686" s="5">
        <f t="shared" si="299"/>
        <v>1.4400000000000002</v>
      </c>
      <c r="Z1686" s="5">
        <f t="shared" si="300"/>
        <v>-1.6800000000000002</v>
      </c>
      <c r="AA1686" s="5">
        <f t="shared" si="301"/>
        <v>0.15999999999999992</v>
      </c>
      <c r="AB1686" s="5">
        <f t="shared" si="302"/>
        <v>8.0000000000000071E-2</v>
      </c>
    </row>
    <row r="1687" spans="1:28" x14ac:dyDescent="0.55000000000000004">
      <c r="A1687" s="3" t="s">
        <v>72</v>
      </c>
      <c r="B1687" s="3" t="s">
        <v>3010</v>
      </c>
      <c r="C1687" t="s">
        <v>47</v>
      </c>
      <c r="D1687" s="3" t="s">
        <v>32</v>
      </c>
      <c r="E1687" s="3" t="s">
        <v>3011</v>
      </c>
      <c r="F1687" s="3" t="s">
        <v>77</v>
      </c>
      <c r="G1687" s="5">
        <v>6.25</v>
      </c>
      <c r="H1687">
        <v>1</v>
      </c>
      <c r="I1687" s="5">
        <v>1.6125</v>
      </c>
      <c r="J1687" s="5">
        <v>1.6125</v>
      </c>
      <c r="K1687">
        <v>2</v>
      </c>
      <c r="L1687" s="15">
        <v>0.5</v>
      </c>
      <c r="M1687" s="13">
        <v>1.5</v>
      </c>
      <c r="N1687" s="15">
        <v>0</v>
      </c>
      <c r="O1687" s="5">
        <v>0</v>
      </c>
      <c r="P1687" s="5">
        <v>0</v>
      </c>
      <c r="Q1687" s="5">
        <f t="shared" si="292"/>
        <v>1.6125</v>
      </c>
      <c r="R1687" s="5">
        <f t="shared" si="293"/>
        <v>-1.6125</v>
      </c>
      <c r="S1687" s="15">
        <f t="shared" si="294"/>
        <v>-1</v>
      </c>
      <c r="T1687">
        <v>0</v>
      </c>
      <c r="U1687" s="5" t="str">
        <f t="shared" si="295"/>
        <v>NA</v>
      </c>
      <c r="V1687" s="15">
        <f t="shared" si="296"/>
        <v>0</v>
      </c>
      <c r="W1687" s="15">
        <f t="shared" si="297"/>
        <v>0</v>
      </c>
      <c r="X1687" s="5">
        <f t="shared" si="298"/>
        <v>0</v>
      </c>
      <c r="Y1687" s="5">
        <f t="shared" si="299"/>
        <v>1.4512500000000002</v>
      </c>
      <c r="Z1687" s="5">
        <f t="shared" si="300"/>
        <v>-1.6931250000000002</v>
      </c>
      <c r="AA1687" s="5">
        <f t="shared" si="301"/>
        <v>0.16124999999999989</v>
      </c>
      <c r="AB1687" s="5">
        <f t="shared" si="302"/>
        <v>8.0625000000000169E-2</v>
      </c>
    </row>
    <row r="1688" spans="1:28" x14ac:dyDescent="0.55000000000000004">
      <c r="A1688" s="3" t="s">
        <v>72</v>
      </c>
      <c r="B1688" s="3" t="s">
        <v>2856</v>
      </c>
      <c r="C1688" t="s">
        <v>47</v>
      </c>
      <c r="D1688" s="3" t="s">
        <v>104</v>
      </c>
      <c r="E1688" s="3" t="s">
        <v>2782</v>
      </c>
      <c r="F1688" s="3" t="s">
        <v>77</v>
      </c>
      <c r="G1688" s="5">
        <v>6.25</v>
      </c>
      <c r="H1688">
        <v>1</v>
      </c>
      <c r="I1688" s="5">
        <v>1.6125</v>
      </c>
      <c r="J1688" s="5">
        <v>1.6125</v>
      </c>
      <c r="K1688">
        <v>66</v>
      </c>
      <c r="L1688" s="15">
        <v>1.5151515151515201E-2</v>
      </c>
      <c r="M1688" s="13">
        <v>1.2878787878787901</v>
      </c>
      <c r="N1688" s="15">
        <v>0</v>
      </c>
      <c r="O1688" s="5">
        <v>0</v>
      </c>
      <c r="P1688" s="5">
        <v>0</v>
      </c>
      <c r="Q1688" s="5">
        <f t="shared" si="292"/>
        <v>1.6125</v>
      </c>
      <c r="R1688" s="5">
        <f t="shared" si="293"/>
        <v>-1.6125</v>
      </c>
      <c r="S1688" s="15">
        <f t="shared" si="294"/>
        <v>-1</v>
      </c>
      <c r="T1688">
        <v>0</v>
      </c>
      <c r="U1688" s="5" t="str">
        <f t="shared" si="295"/>
        <v>NA</v>
      </c>
      <c r="V1688" s="15">
        <f t="shared" si="296"/>
        <v>0</v>
      </c>
      <c r="W1688" s="15">
        <f t="shared" si="297"/>
        <v>0</v>
      </c>
      <c r="X1688" s="5">
        <f t="shared" si="298"/>
        <v>0</v>
      </c>
      <c r="Y1688" s="5">
        <f t="shared" si="299"/>
        <v>1.4512500000000002</v>
      </c>
      <c r="Z1688" s="5">
        <f t="shared" si="300"/>
        <v>-1.6931250000000002</v>
      </c>
      <c r="AA1688" s="5">
        <f t="shared" si="301"/>
        <v>0.16124999999999989</v>
      </c>
      <c r="AB1688" s="5">
        <f t="shared" si="302"/>
        <v>8.0625000000000169E-2</v>
      </c>
    </row>
    <row r="1689" spans="1:28" x14ac:dyDescent="0.55000000000000004">
      <c r="A1689" s="3" t="s">
        <v>72</v>
      </c>
      <c r="B1689" s="3" t="s">
        <v>2269</v>
      </c>
      <c r="C1689" t="s">
        <v>47</v>
      </c>
      <c r="D1689" s="3" t="s">
        <v>262</v>
      </c>
      <c r="E1689" s="3" t="s">
        <v>3014</v>
      </c>
      <c r="F1689" s="3" t="s">
        <v>77</v>
      </c>
      <c r="G1689" s="5">
        <v>6.25</v>
      </c>
      <c r="H1689">
        <v>1</v>
      </c>
      <c r="I1689" s="5">
        <v>1.6125</v>
      </c>
      <c r="J1689" s="5">
        <v>1.6125</v>
      </c>
      <c r="K1689">
        <v>3</v>
      </c>
      <c r="L1689" s="15">
        <v>0.33333333333333298</v>
      </c>
      <c r="M1689" s="13">
        <v>1</v>
      </c>
      <c r="N1689" s="15">
        <v>0</v>
      </c>
      <c r="O1689" s="5">
        <v>0</v>
      </c>
      <c r="P1689" s="5">
        <v>0</v>
      </c>
      <c r="Q1689" s="5">
        <f t="shared" si="292"/>
        <v>1.6125</v>
      </c>
      <c r="R1689" s="5">
        <f t="shared" si="293"/>
        <v>-1.6125</v>
      </c>
      <c r="S1689" s="15">
        <f t="shared" si="294"/>
        <v>-1</v>
      </c>
      <c r="T1689">
        <v>0</v>
      </c>
      <c r="U1689" s="5" t="str">
        <f t="shared" si="295"/>
        <v>NA</v>
      </c>
      <c r="V1689" s="15">
        <f t="shared" si="296"/>
        <v>0</v>
      </c>
      <c r="W1689" s="15">
        <f t="shared" si="297"/>
        <v>0</v>
      </c>
      <c r="X1689" s="5">
        <f t="shared" si="298"/>
        <v>0</v>
      </c>
      <c r="Y1689" s="5">
        <f t="shared" si="299"/>
        <v>1.4512500000000002</v>
      </c>
      <c r="Z1689" s="5">
        <f t="shared" si="300"/>
        <v>-1.6931250000000002</v>
      </c>
      <c r="AA1689" s="5">
        <f t="shared" si="301"/>
        <v>0.16124999999999989</v>
      </c>
      <c r="AB1689" s="5">
        <f t="shared" si="302"/>
        <v>8.0625000000000169E-2</v>
      </c>
    </row>
    <row r="1690" spans="1:28" x14ac:dyDescent="0.55000000000000004">
      <c r="A1690" s="3" t="s">
        <v>72</v>
      </c>
      <c r="B1690" s="3" t="s">
        <v>2612</v>
      </c>
      <c r="C1690" t="s">
        <v>47</v>
      </c>
      <c r="D1690" s="3" t="s">
        <v>137</v>
      </c>
      <c r="E1690" s="3" t="s">
        <v>138</v>
      </c>
      <c r="F1690" s="3" t="s">
        <v>77</v>
      </c>
      <c r="G1690" s="5">
        <v>6.25</v>
      </c>
      <c r="H1690">
        <v>1</v>
      </c>
      <c r="I1690" s="5">
        <v>1.6125</v>
      </c>
      <c r="J1690" s="5">
        <v>1.6125</v>
      </c>
      <c r="K1690">
        <v>3</v>
      </c>
      <c r="L1690" s="15">
        <v>0.33333333333333298</v>
      </c>
      <c r="M1690" s="13">
        <v>1</v>
      </c>
      <c r="N1690" s="15">
        <v>0</v>
      </c>
      <c r="O1690" s="5">
        <v>0</v>
      </c>
      <c r="P1690" s="5">
        <v>0</v>
      </c>
      <c r="Q1690" s="5">
        <f t="shared" si="292"/>
        <v>1.6125</v>
      </c>
      <c r="R1690" s="5">
        <f t="shared" si="293"/>
        <v>-1.6125</v>
      </c>
      <c r="S1690" s="15">
        <f t="shared" si="294"/>
        <v>-1</v>
      </c>
      <c r="T1690">
        <v>0</v>
      </c>
      <c r="U1690" s="5" t="str">
        <f t="shared" si="295"/>
        <v>NA</v>
      </c>
      <c r="V1690" s="15">
        <f t="shared" si="296"/>
        <v>0</v>
      </c>
      <c r="W1690" s="15">
        <f t="shared" si="297"/>
        <v>0</v>
      </c>
      <c r="X1690" s="5">
        <f t="shared" si="298"/>
        <v>0</v>
      </c>
      <c r="Y1690" s="5">
        <f t="shared" si="299"/>
        <v>1.4512500000000002</v>
      </c>
      <c r="Z1690" s="5">
        <f t="shared" si="300"/>
        <v>-1.6931250000000002</v>
      </c>
      <c r="AA1690" s="5">
        <f t="shared" si="301"/>
        <v>0.16124999999999989</v>
      </c>
      <c r="AB1690" s="5">
        <f t="shared" si="302"/>
        <v>8.0625000000000169E-2</v>
      </c>
    </row>
    <row r="1691" spans="1:28" x14ac:dyDescent="0.55000000000000004">
      <c r="A1691" s="3" t="s">
        <v>72</v>
      </c>
      <c r="B1691" s="3" t="s">
        <v>2638</v>
      </c>
      <c r="C1691" t="s">
        <v>47</v>
      </c>
      <c r="D1691" s="3" t="s">
        <v>113</v>
      </c>
      <c r="E1691" s="3" t="s">
        <v>2827</v>
      </c>
      <c r="F1691" s="3" t="s">
        <v>77</v>
      </c>
      <c r="G1691" s="5">
        <v>6.25</v>
      </c>
      <c r="H1691">
        <v>1</v>
      </c>
      <c r="I1691" s="5">
        <v>1.625</v>
      </c>
      <c r="J1691" s="5">
        <v>1.625</v>
      </c>
      <c r="K1691">
        <v>3</v>
      </c>
      <c r="L1691" s="15">
        <v>0.33333333333333298</v>
      </c>
      <c r="M1691" s="13">
        <v>1</v>
      </c>
      <c r="N1691" s="15">
        <v>0</v>
      </c>
      <c r="O1691" s="5">
        <v>0</v>
      </c>
      <c r="P1691" s="5">
        <v>0</v>
      </c>
      <c r="Q1691" s="5">
        <f t="shared" si="292"/>
        <v>1.625</v>
      </c>
      <c r="R1691" s="5">
        <f t="shared" si="293"/>
        <v>-1.625</v>
      </c>
      <c r="S1691" s="15">
        <f t="shared" si="294"/>
        <v>-1</v>
      </c>
      <c r="T1691">
        <v>0</v>
      </c>
      <c r="U1691" s="5" t="str">
        <f t="shared" si="295"/>
        <v>NA</v>
      </c>
      <c r="V1691" s="15">
        <f t="shared" si="296"/>
        <v>0</v>
      </c>
      <c r="W1691" s="15">
        <f t="shared" si="297"/>
        <v>0</v>
      </c>
      <c r="X1691" s="5">
        <f t="shared" si="298"/>
        <v>0</v>
      </c>
      <c r="Y1691" s="5">
        <f t="shared" si="299"/>
        <v>1.4625000000000001</v>
      </c>
      <c r="Z1691" s="5">
        <f t="shared" si="300"/>
        <v>-1.70625</v>
      </c>
      <c r="AA1691" s="5">
        <f t="shared" si="301"/>
        <v>0.16249999999999987</v>
      </c>
      <c r="AB1691" s="5">
        <f t="shared" si="302"/>
        <v>8.1250000000000044E-2</v>
      </c>
    </row>
    <row r="1692" spans="1:28" x14ac:dyDescent="0.55000000000000004">
      <c r="A1692" s="3" t="s">
        <v>72</v>
      </c>
      <c r="B1692" s="3" t="s">
        <v>3018</v>
      </c>
      <c r="C1692" t="s">
        <v>47</v>
      </c>
      <c r="D1692" s="3" t="s">
        <v>104</v>
      </c>
      <c r="E1692" s="3" t="s">
        <v>3019</v>
      </c>
      <c r="F1692" s="3" t="s">
        <v>77</v>
      </c>
      <c r="G1692" s="5">
        <v>6.25</v>
      </c>
      <c r="H1692">
        <v>1</v>
      </c>
      <c r="I1692" s="5">
        <v>1.625</v>
      </c>
      <c r="J1692" s="5">
        <v>1.625</v>
      </c>
      <c r="K1692">
        <v>5</v>
      </c>
      <c r="L1692" s="15">
        <v>0.2</v>
      </c>
      <c r="M1692" s="13">
        <v>1.64</v>
      </c>
      <c r="N1692" s="15">
        <v>0</v>
      </c>
      <c r="O1692" s="5">
        <v>0</v>
      </c>
      <c r="P1692" s="5">
        <v>0</v>
      </c>
      <c r="Q1692" s="5">
        <f t="shared" si="292"/>
        <v>1.625</v>
      </c>
      <c r="R1692" s="5">
        <f t="shared" si="293"/>
        <v>-1.625</v>
      </c>
      <c r="S1692" s="15">
        <f t="shared" si="294"/>
        <v>-1</v>
      </c>
      <c r="T1692">
        <v>0</v>
      </c>
      <c r="U1692" s="5" t="str">
        <f t="shared" si="295"/>
        <v>NA</v>
      </c>
      <c r="V1692" s="15">
        <f t="shared" si="296"/>
        <v>0</v>
      </c>
      <c r="W1692" s="15">
        <f t="shared" si="297"/>
        <v>0</v>
      </c>
      <c r="X1692" s="5">
        <f t="shared" si="298"/>
        <v>0</v>
      </c>
      <c r="Y1692" s="5">
        <f t="shared" si="299"/>
        <v>1.4625000000000001</v>
      </c>
      <c r="Z1692" s="5">
        <f t="shared" si="300"/>
        <v>-1.70625</v>
      </c>
      <c r="AA1692" s="5">
        <f t="shared" si="301"/>
        <v>0.16249999999999987</v>
      </c>
      <c r="AB1692" s="5">
        <f t="shared" si="302"/>
        <v>8.1250000000000044E-2</v>
      </c>
    </row>
    <row r="1693" spans="1:28" x14ac:dyDescent="0.55000000000000004">
      <c r="A1693" s="3" t="s">
        <v>72</v>
      </c>
      <c r="B1693" s="3" t="s">
        <v>74</v>
      </c>
      <c r="C1693" t="s">
        <v>47</v>
      </c>
      <c r="D1693" s="3" t="s">
        <v>137</v>
      </c>
      <c r="E1693" s="3" t="s">
        <v>138</v>
      </c>
      <c r="F1693" s="3" t="s">
        <v>77</v>
      </c>
      <c r="G1693" s="5">
        <v>6.25</v>
      </c>
      <c r="H1693">
        <v>1</v>
      </c>
      <c r="I1693" s="5">
        <v>1.625</v>
      </c>
      <c r="J1693" s="5">
        <v>1.625</v>
      </c>
      <c r="K1693">
        <v>13</v>
      </c>
      <c r="L1693" s="15">
        <v>7.69230769230769E-2</v>
      </c>
      <c r="M1693" s="13">
        <v>1.7692307692307701</v>
      </c>
      <c r="N1693" s="15">
        <v>0</v>
      </c>
      <c r="O1693" s="5">
        <v>0</v>
      </c>
      <c r="P1693" s="5">
        <v>0</v>
      </c>
      <c r="Q1693" s="5">
        <f t="shared" si="292"/>
        <v>1.625</v>
      </c>
      <c r="R1693" s="5">
        <f t="shared" si="293"/>
        <v>-1.625</v>
      </c>
      <c r="S1693" s="15">
        <f t="shared" si="294"/>
        <v>-1</v>
      </c>
      <c r="T1693">
        <v>0</v>
      </c>
      <c r="U1693" s="5" t="str">
        <f t="shared" si="295"/>
        <v>NA</v>
      </c>
      <c r="V1693" s="15">
        <f t="shared" si="296"/>
        <v>0</v>
      </c>
      <c r="W1693" s="15">
        <f t="shared" si="297"/>
        <v>0</v>
      </c>
      <c r="X1693" s="5">
        <f t="shared" si="298"/>
        <v>0</v>
      </c>
      <c r="Y1693" s="5">
        <f t="shared" si="299"/>
        <v>1.4625000000000001</v>
      </c>
      <c r="Z1693" s="5">
        <f t="shared" si="300"/>
        <v>-1.70625</v>
      </c>
      <c r="AA1693" s="5">
        <f t="shared" si="301"/>
        <v>0.16249999999999987</v>
      </c>
      <c r="AB1693" s="5">
        <f t="shared" si="302"/>
        <v>8.1250000000000044E-2</v>
      </c>
    </row>
    <row r="1694" spans="1:28" x14ac:dyDescent="0.55000000000000004">
      <c r="A1694" s="3" t="s">
        <v>72</v>
      </c>
      <c r="B1694" s="3" t="s">
        <v>2583</v>
      </c>
      <c r="C1694" t="s">
        <v>47</v>
      </c>
      <c r="D1694" s="3" t="s">
        <v>133</v>
      </c>
      <c r="E1694" s="3" t="s">
        <v>2681</v>
      </c>
      <c r="F1694" s="3" t="s">
        <v>77</v>
      </c>
      <c r="G1694" s="5">
        <v>6.25</v>
      </c>
      <c r="H1694">
        <v>1</v>
      </c>
      <c r="I1694" s="5">
        <v>1.625</v>
      </c>
      <c r="J1694" s="5">
        <v>1.625</v>
      </c>
      <c r="K1694">
        <v>13</v>
      </c>
      <c r="L1694" s="15">
        <v>7.69230769230769E-2</v>
      </c>
      <c r="M1694" s="13">
        <v>1.92307692307692</v>
      </c>
      <c r="N1694" s="15">
        <v>0</v>
      </c>
      <c r="O1694" s="5">
        <v>0</v>
      </c>
      <c r="P1694" s="5">
        <v>0</v>
      </c>
      <c r="Q1694" s="5">
        <f t="shared" si="292"/>
        <v>1.625</v>
      </c>
      <c r="R1694" s="5">
        <f t="shared" si="293"/>
        <v>-1.625</v>
      </c>
      <c r="S1694" s="15">
        <f t="shared" si="294"/>
        <v>-1</v>
      </c>
      <c r="T1694">
        <v>0</v>
      </c>
      <c r="U1694" s="5" t="str">
        <f t="shared" si="295"/>
        <v>NA</v>
      </c>
      <c r="V1694" s="15">
        <f t="shared" si="296"/>
        <v>0</v>
      </c>
      <c r="W1694" s="15">
        <f t="shared" si="297"/>
        <v>0</v>
      </c>
      <c r="X1694" s="5">
        <f t="shared" si="298"/>
        <v>0</v>
      </c>
      <c r="Y1694" s="5">
        <f t="shared" si="299"/>
        <v>1.4625000000000001</v>
      </c>
      <c r="Z1694" s="5">
        <f t="shared" si="300"/>
        <v>-1.70625</v>
      </c>
      <c r="AA1694" s="5">
        <f t="shared" si="301"/>
        <v>0.16249999999999987</v>
      </c>
      <c r="AB1694" s="5">
        <f t="shared" si="302"/>
        <v>8.1250000000000044E-2</v>
      </c>
    </row>
    <row r="1695" spans="1:28" x14ac:dyDescent="0.55000000000000004">
      <c r="A1695" s="3" t="s">
        <v>72</v>
      </c>
      <c r="B1695" s="3" t="s">
        <v>3023</v>
      </c>
      <c r="C1695" t="s">
        <v>47</v>
      </c>
      <c r="D1695" s="3" t="s">
        <v>133</v>
      </c>
      <c r="E1695" s="3" t="s">
        <v>3024</v>
      </c>
      <c r="F1695" s="3" t="s">
        <v>77</v>
      </c>
      <c r="G1695" s="5">
        <v>6.25</v>
      </c>
      <c r="H1695">
        <v>1</v>
      </c>
      <c r="I1695" s="5">
        <v>1.625</v>
      </c>
      <c r="J1695" s="5">
        <v>1.625</v>
      </c>
      <c r="K1695">
        <v>19</v>
      </c>
      <c r="L1695" s="15">
        <v>5.2631578947368397E-2</v>
      </c>
      <c r="M1695" s="13">
        <v>2.0526315789473699</v>
      </c>
      <c r="N1695" s="15">
        <v>0</v>
      </c>
      <c r="O1695" s="5">
        <v>0</v>
      </c>
      <c r="P1695" s="5">
        <v>0</v>
      </c>
      <c r="Q1695" s="5">
        <f t="shared" si="292"/>
        <v>1.625</v>
      </c>
      <c r="R1695" s="5">
        <f t="shared" si="293"/>
        <v>-1.625</v>
      </c>
      <c r="S1695" s="15">
        <f t="shared" si="294"/>
        <v>-1</v>
      </c>
      <c r="T1695">
        <v>0</v>
      </c>
      <c r="U1695" s="5" t="str">
        <f t="shared" si="295"/>
        <v>NA</v>
      </c>
      <c r="V1695" s="15">
        <f t="shared" si="296"/>
        <v>0</v>
      </c>
      <c r="W1695" s="15">
        <f t="shared" si="297"/>
        <v>0</v>
      </c>
      <c r="X1695" s="5">
        <f t="shared" si="298"/>
        <v>0</v>
      </c>
      <c r="Y1695" s="5">
        <f t="shared" si="299"/>
        <v>1.4625000000000001</v>
      </c>
      <c r="Z1695" s="5">
        <f t="shared" si="300"/>
        <v>-1.70625</v>
      </c>
      <c r="AA1695" s="5">
        <f t="shared" si="301"/>
        <v>0.16249999999999987</v>
      </c>
      <c r="AB1695" s="5">
        <f t="shared" si="302"/>
        <v>8.1250000000000044E-2</v>
      </c>
    </row>
    <row r="1696" spans="1:28" x14ac:dyDescent="0.55000000000000004">
      <c r="A1696" s="3" t="s">
        <v>72</v>
      </c>
      <c r="B1696" s="3" t="s">
        <v>1184</v>
      </c>
      <c r="C1696" t="s">
        <v>47</v>
      </c>
      <c r="D1696" s="3" t="s">
        <v>173</v>
      </c>
      <c r="E1696" s="3" t="s">
        <v>474</v>
      </c>
      <c r="F1696" s="3" t="s">
        <v>77</v>
      </c>
      <c r="G1696" s="5">
        <v>6.25</v>
      </c>
      <c r="H1696">
        <v>1</v>
      </c>
      <c r="I1696" s="5">
        <v>1.6375</v>
      </c>
      <c r="J1696" s="5">
        <v>1.6375</v>
      </c>
      <c r="K1696">
        <v>24</v>
      </c>
      <c r="L1696" s="15">
        <v>4.1666666666666699E-2</v>
      </c>
      <c r="M1696" s="13">
        <v>2.125</v>
      </c>
      <c r="N1696" s="15">
        <v>0</v>
      </c>
      <c r="O1696" s="5">
        <v>0</v>
      </c>
      <c r="P1696" s="5">
        <v>0</v>
      </c>
      <c r="Q1696" s="5">
        <f t="shared" si="292"/>
        <v>1.6375</v>
      </c>
      <c r="R1696" s="5">
        <f t="shared" si="293"/>
        <v>-1.6375</v>
      </c>
      <c r="S1696" s="15">
        <f t="shared" si="294"/>
        <v>-1</v>
      </c>
      <c r="T1696">
        <v>0</v>
      </c>
      <c r="U1696" s="5" t="str">
        <f t="shared" si="295"/>
        <v>NA</v>
      </c>
      <c r="V1696" s="15">
        <f t="shared" si="296"/>
        <v>0</v>
      </c>
      <c r="W1696" s="15">
        <f t="shared" si="297"/>
        <v>0</v>
      </c>
      <c r="X1696" s="5">
        <f t="shared" si="298"/>
        <v>0</v>
      </c>
      <c r="Y1696" s="5">
        <f t="shared" si="299"/>
        <v>1.4737499999999999</v>
      </c>
      <c r="Z1696" s="5">
        <f t="shared" si="300"/>
        <v>-1.7193750000000001</v>
      </c>
      <c r="AA1696" s="5">
        <f t="shared" si="301"/>
        <v>0.16375000000000006</v>
      </c>
      <c r="AB1696" s="5">
        <f t="shared" si="302"/>
        <v>8.1875000000000142E-2</v>
      </c>
    </row>
    <row r="1697" spans="1:28" x14ac:dyDescent="0.55000000000000004">
      <c r="A1697" s="3" t="s">
        <v>72</v>
      </c>
      <c r="B1697" s="3" t="s">
        <v>3027</v>
      </c>
      <c r="C1697" t="s">
        <v>47</v>
      </c>
      <c r="D1697" s="3" t="s">
        <v>32</v>
      </c>
      <c r="E1697" s="3" t="s">
        <v>2690</v>
      </c>
      <c r="F1697" s="3" t="s">
        <v>77</v>
      </c>
      <c r="G1697" s="5">
        <v>6.25</v>
      </c>
      <c r="H1697">
        <v>3</v>
      </c>
      <c r="I1697" s="5">
        <v>1.6374999750000001</v>
      </c>
      <c r="J1697" s="5">
        <v>0.54583332500000004</v>
      </c>
      <c r="K1697">
        <v>117</v>
      </c>
      <c r="L1697" s="15">
        <v>2.5641025641025599E-2</v>
      </c>
      <c r="M1697" s="13">
        <v>4.0435897435897399</v>
      </c>
      <c r="N1697" s="15">
        <v>0</v>
      </c>
      <c r="O1697" s="5">
        <v>0</v>
      </c>
      <c r="P1697" s="5">
        <v>0</v>
      </c>
      <c r="Q1697" s="5">
        <f t="shared" si="292"/>
        <v>1.6374999750000001</v>
      </c>
      <c r="R1697" s="5">
        <f t="shared" si="293"/>
        <v>-1.6374999750000001</v>
      </c>
      <c r="S1697" s="15">
        <f t="shared" si="294"/>
        <v>-1</v>
      </c>
      <c r="T1697">
        <v>0</v>
      </c>
      <c r="U1697" s="5" t="str">
        <f t="shared" si="295"/>
        <v>NA</v>
      </c>
      <c r="V1697" s="15">
        <f t="shared" si="296"/>
        <v>0</v>
      </c>
      <c r="W1697" s="15">
        <f t="shared" si="297"/>
        <v>0</v>
      </c>
      <c r="X1697" s="5">
        <f t="shared" si="298"/>
        <v>0</v>
      </c>
      <c r="Y1697" s="5">
        <f t="shared" si="299"/>
        <v>1.4737499775</v>
      </c>
      <c r="Z1697" s="5">
        <f t="shared" si="300"/>
        <v>-1.7193749737500001</v>
      </c>
      <c r="AA1697" s="5">
        <f t="shared" si="301"/>
        <v>0.16374999750000008</v>
      </c>
      <c r="AB1697" s="5">
        <f t="shared" si="302"/>
        <v>8.1874998750000039E-2</v>
      </c>
    </row>
    <row r="1698" spans="1:28" x14ac:dyDescent="0.55000000000000004">
      <c r="A1698" s="3" t="s">
        <v>72</v>
      </c>
      <c r="B1698" s="3" t="s">
        <v>3029</v>
      </c>
      <c r="C1698" t="s">
        <v>47</v>
      </c>
      <c r="D1698" s="3" t="s">
        <v>104</v>
      </c>
      <c r="E1698" s="3" t="s">
        <v>3008</v>
      </c>
      <c r="F1698" s="3" t="s">
        <v>77</v>
      </c>
      <c r="G1698" s="5">
        <v>6.25</v>
      </c>
      <c r="H1698">
        <v>1</v>
      </c>
      <c r="I1698" s="5">
        <v>1.6375</v>
      </c>
      <c r="J1698" s="5">
        <v>1.6375</v>
      </c>
      <c r="K1698">
        <v>1</v>
      </c>
      <c r="L1698" s="15">
        <v>1</v>
      </c>
      <c r="M1698" s="13">
        <v>2</v>
      </c>
      <c r="N1698" s="15">
        <v>0</v>
      </c>
      <c r="O1698" s="5">
        <v>0</v>
      </c>
      <c r="P1698" s="5">
        <v>0</v>
      </c>
      <c r="Q1698" s="5">
        <f t="shared" si="292"/>
        <v>1.6375</v>
      </c>
      <c r="R1698" s="5">
        <f t="shared" si="293"/>
        <v>-1.6375</v>
      </c>
      <c r="S1698" s="15">
        <f t="shared" si="294"/>
        <v>-1</v>
      </c>
      <c r="T1698">
        <v>0</v>
      </c>
      <c r="U1698" s="5" t="str">
        <f t="shared" si="295"/>
        <v>NA</v>
      </c>
      <c r="V1698" s="15">
        <f t="shared" si="296"/>
        <v>0</v>
      </c>
      <c r="W1698" s="15">
        <f t="shared" si="297"/>
        <v>0</v>
      </c>
      <c r="X1698" s="5">
        <f t="shared" si="298"/>
        <v>0</v>
      </c>
      <c r="Y1698" s="5">
        <f t="shared" si="299"/>
        <v>1.4737499999999999</v>
      </c>
      <c r="Z1698" s="5">
        <f t="shared" si="300"/>
        <v>-1.7193750000000001</v>
      </c>
      <c r="AA1698" s="5">
        <f t="shared" si="301"/>
        <v>0.16375000000000006</v>
      </c>
      <c r="AB1698" s="5">
        <f t="shared" si="302"/>
        <v>8.1875000000000142E-2</v>
      </c>
    </row>
    <row r="1699" spans="1:28" x14ac:dyDescent="0.55000000000000004">
      <c r="A1699" s="3" t="s">
        <v>72</v>
      </c>
      <c r="B1699" s="3" t="s">
        <v>3023</v>
      </c>
      <c r="C1699" t="s">
        <v>47</v>
      </c>
      <c r="D1699" s="3" t="s">
        <v>262</v>
      </c>
      <c r="E1699" s="3" t="s">
        <v>3031</v>
      </c>
      <c r="F1699" s="3" t="s">
        <v>77</v>
      </c>
      <c r="G1699" s="5">
        <v>6.25</v>
      </c>
      <c r="H1699">
        <v>1</v>
      </c>
      <c r="I1699" s="5">
        <v>1.6375</v>
      </c>
      <c r="J1699" s="5">
        <v>1.6375</v>
      </c>
      <c r="K1699">
        <v>23</v>
      </c>
      <c r="L1699" s="15">
        <v>4.3478260869565195E-2</v>
      </c>
      <c r="M1699" s="13">
        <v>1.96086956521739</v>
      </c>
      <c r="N1699" s="15">
        <v>0</v>
      </c>
      <c r="O1699" s="5">
        <v>0</v>
      </c>
      <c r="P1699" s="5">
        <v>0</v>
      </c>
      <c r="Q1699" s="5">
        <f t="shared" si="292"/>
        <v>1.6375</v>
      </c>
      <c r="R1699" s="5">
        <f t="shared" si="293"/>
        <v>-1.6375</v>
      </c>
      <c r="S1699" s="15">
        <f t="shared" si="294"/>
        <v>-1</v>
      </c>
      <c r="T1699">
        <v>0</v>
      </c>
      <c r="U1699" s="5" t="str">
        <f t="shared" si="295"/>
        <v>NA</v>
      </c>
      <c r="V1699" s="15">
        <f t="shared" si="296"/>
        <v>0</v>
      </c>
      <c r="W1699" s="15">
        <f t="shared" si="297"/>
        <v>0</v>
      </c>
      <c r="X1699" s="5">
        <f t="shared" si="298"/>
        <v>0</v>
      </c>
      <c r="Y1699" s="5">
        <f t="shared" si="299"/>
        <v>1.4737499999999999</v>
      </c>
      <c r="Z1699" s="5">
        <f t="shared" si="300"/>
        <v>-1.7193750000000001</v>
      </c>
      <c r="AA1699" s="5">
        <f t="shared" si="301"/>
        <v>0.16375000000000006</v>
      </c>
      <c r="AB1699" s="5">
        <f t="shared" si="302"/>
        <v>8.1875000000000142E-2</v>
      </c>
    </row>
    <row r="1700" spans="1:28" x14ac:dyDescent="0.55000000000000004">
      <c r="A1700" s="3" t="s">
        <v>72</v>
      </c>
      <c r="B1700" s="3" t="s">
        <v>3033</v>
      </c>
      <c r="C1700" t="s">
        <v>47</v>
      </c>
      <c r="D1700" s="3" t="s">
        <v>194</v>
      </c>
      <c r="E1700" s="3" t="s">
        <v>2902</v>
      </c>
      <c r="F1700" s="3" t="s">
        <v>77</v>
      </c>
      <c r="G1700" s="5">
        <v>6.25</v>
      </c>
      <c r="H1700">
        <v>2</v>
      </c>
      <c r="I1700" s="5">
        <v>1.65</v>
      </c>
      <c r="J1700" s="5">
        <v>0.82499999999999996</v>
      </c>
      <c r="K1700">
        <v>1</v>
      </c>
      <c r="L1700" s="15">
        <v>2</v>
      </c>
      <c r="M1700" s="13">
        <v>2</v>
      </c>
      <c r="N1700" s="15">
        <v>0</v>
      </c>
      <c r="O1700" s="5">
        <v>0</v>
      </c>
      <c r="P1700" s="5">
        <v>0</v>
      </c>
      <c r="Q1700" s="5">
        <f t="shared" si="292"/>
        <v>1.65</v>
      </c>
      <c r="R1700" s="5">
        <f t="shared" si="293"/>
        <v>-1.65</v>
      </c>
      <c r="S1700" s="15">
        <f t="shared" si="294"/>
        <v>-1</v>
      </c>
      <c r="T1700">
        <v>0</v>
      </c>
      <c r="U1700" s="5" t="str">
        <f t="shared" si="295"/>
        <v>NA</v>
      </c>
      <c r="V1700" s="15">
        <f t="shared" si="296"/>
        <v>0</v>
      </c>
      <c r="W1700" s="15">
        <f t="shared" si="297"/>
        <v>0</v>
      </c>
      <c r="X1700" s="5">
        <f t="shared" si="298"/>
        <v>0</v>
      </c>
      <c r="Y1700" s="5">
        <f t="shared" si="299"/>
        <v>1.4849999999999999</v>
      </c>
      <c r="Z1700" s="5">
        <f t="shared" si="300"/>
        <v>-1.7324999999999999</v>
      </c>
      <c r="AA1700" s="5">
        <f t="shared" si="301"/>
        <v>0.16500000000000004</v>
      </c>
      <c r="AB1700" s="5">
        <f t="shared" si="302"/>
        <v>8.2500000000000018E-2</v>
      </c>
    </row>
    <row r="1701" spans="1:28" x14ac:dyDescent="0.55000000000000004">
      <c r="A1701" s="3" t="s">
        <v>72</v>
      </c>
      <c r="B1701" s="3" t="s">
        <v>3035</v>
      </c>
      <c r="C1701" t="s">
        <v>47</v>
      </c>
      <c r="D1701" s="3" t="s">
        <v>104</v>
      </c>
      <c r="E1701" s="3" t="s">
        <v>3019</v>
      </c>
      <c r="F1701" s="3" t="s">
        <v>77</v>
      </c>
      <c r="G1701" s="5">
        <v>6.25</v>
      </c>
      <c r="H1701">
        <v>1</v>
      </c>
      <c r="I1701" s="5">
        <v>1.65</v>
      </c>
      <c r="J1701" s="5">
        <v>1.65</v>
      </c>
      <c r="K1701">
        <v>40</v>
      </c>
      <c r="L1701" s="15">
        <v>2.5000000000000001E-2</v>
      </c>
      <c r="M1701" s="13">
        <v>1.024</v>
      </c>
      <c r="N1701" s="15">
        <v>0</v>
      </c>
      <c r="O1701" s="5">
        <v>0</v>
      </c>
      <c r="P1701" s="5">
        <v>0</v>
      </c>
      <c r="Q1701" s="5">
        <f t="shared" si="292"/>
        <v>1.65</v>
      </c>
      <c r="R1701" s="5">
        <f t="shared" si="293"/>
        <v>-1.65</v>
      </c>
      <c r="S1701" s="15">
        <f t="shared" si="294"/>
        <v>-1</v>
      </c>
      <c r="T1701">
        <v>0</v>
      </c>
      <c r="U1701" s="5" t="str">
        <f t="shared" si="295"/>
        <v>NA</v>
      </c>
      <c r="V1701" s="15">
        <f t="shared" si="296"/>
        <v>0</v>
      </c>
      <c r="W1701" s="15">
        <f t="shared" si="297"/>
        <v>0</v>
      </c>
      <c r="X1701" s="5">
        <f t="shared" si="298"/>
        <v>0</v>
      </c>
      <c r="Y1701" s="5">
        <f t="shared" si="299"/>
        <v>1.4849999999999999</v>
      </c>
      <c r="Z1701" s="5">
        <f t="shared" si="300"/>
        <v>-1.7324999999999999</v>
      </c>
      <c r="AA1701" s="5">
        <f t="shared" si="301"/>
        <v>0.16500000000000004</v>
      </c>
      <c r="AB1701" s="5">
        <f t="shared" si="302"/>
        <v>8.2500000000000018E-2</v>
      </c>
    </row>
    <row r="1702" spans="1:28" x14ac:dyDescent="0.55000000000000004">
      <c r="A1702" s="3" t="s">
        <v>72</v>
      </c>
      <c r="B1702" s="3" t="s">
        <v>3037</v>
      </c>
      <c r="C1702" t="s">
        <v>47</v>
      </c>
      <c r="D1702" s="3" t="s">
        <v>104</v>
      </c>
      <c r="E1702" s="3" t="s">
        <v>2958</v>
      </c>
      <c r="F1702" s="3" t="s">
        <v>77</v>
      </c>
      <c r="G1702" s="5">
        <v>6.25</v>
      </c>
      <c r="H1702">
        <v>1</v>
      </c>
      <c r="I1702" s="5">
        <v>1.65</v>
      </c>
      <c r="J1702" s="5">
        <v>1.65</v>
      </c>
      <c r="K1702">
        <v>16</v>
      </c>
      <c r="L1702" s="15">
        <v>6.25E-2</v>
      </c>
      <c r="M1702" s="13">
        <v>1</v>
      </c>
      <c r="N1702" s="15">
        <v>0</v>
      </c>
      <c r="O1702" s="5">
        <v>0</v>
      </c>
      <c r="P1702" s="5">
        <v>0</v>
      </c>
      <c r="Q1702" s="5">
        <f t="shared" si="292"/>
        <v>1.65</v>
      </c>
      <c r="R1702" s="5">
        <f t="shared" si="293"/>
        <v>-1.65</v>
      </c>
      <c r="S1702" s="15">
        <f t="shared" si="294"/>
        <v>-1</v>
      </c>
      <c r="T1702">
        <v>0</v>
      </c>
      <c r="U1702" s="5" t="str">
        <f t="shared" si="295"/>
        <v>NA</v>
      </c>
      <c r="V1702" s="15">
        <f t="shared" si="296"/>
        <v>0</v>
      </c>
      <c r="W1702" s="15">
        <f t="shared" si="297"/>
        <v>0</v>
      </c>
      <c r="X1702" s="5">
        <f t="shared" si="298"/>
        <v>0</v>
      </c>
      <c r="Y1702" s="5">
        <f t="shared" si="299"/>
        <v>1.4849999999999999</v>
      </c>
      <c r="Z1702" s="5">
        <f t="shared" si="300"/>
        <v>-1.7324999999999999</v>
      </c>
      <c r="AA1702" s="5">
        <f t="shared" si="301"/>
        <v>0.16500000000000004</v>
      </c>
      <c r="AB1702" s="5">
        <f t="shared" si="302"/>
        <v>8.2500000000000018E-2</v>
      </c>
    </row>
    <row r="1703" spans="1:28" x14ac:dyDescent="0.55000000000000004">
      <c r="A1703" s="3" t="s">
        <v>72</v>
      </c>
      <c r="B1703" s="3" t="s">
        <v>2269</v>
      </c>
      <c r="C1703" t="s">
        <v>47</v>
      </c>
      <c r="D1703" s="3" t="s">
        <v>125</v>
      </c>
      <c r="E1703" s="3" t="s">
        <v>3039</v>
      </c>
      <c r="F1703" s="3" t="s">
        <v>77</v>
      </c>
      <c r="G1703" s="5">
        <v>6.25</v>
      </c>
      <c r="H1703">
        <v>1</v>
      </c>
      <c r="I1703" s="5">
        <v>1.65</v>
      </c>
      <c r="J1703" s="5">
        <v>1.65</v>
      </c>
      <c r="K1703">
        <v>4</v>
      </c>
      <c r="L1703" s="15">
        <v>0.25</v>
      </c>
      <c r="M1703" s="13">
        <v>5.25</v>
      </c>
      <c r="N1703" s="15">
        <v>0</v>
      </c>
      <c r="O1703" s="5">
        <v>0</v>
      </c>
      <c r="P1703" s="5">
        <v>0</v>
      </c>
      <c r="Q1703" s="5">
        <f t="shared" si="292"/>
        <v>1.65</v>
      </c>
      <c r="R1703" s="5">
        <f t="shared" si="293"/>
        <v>-1.65</v>
      </c>
      <c r="S1703" s="15">
        <f t="shared" si="294"/>
        <v>-1</v>
      </c>
      <c r="T1703">
        <v>0</v>
      </c>
      <c r="U1703" s="5" t="str">
        <f t="shared" si="295"/>
        <v>NA</v>
      </c>
      <c r="V1703" s="15">
        <f t="shared" si="296"/>
        <v>0</v>
      </c>
      <c r="W1703" s="15">
        <f t="shared" si="297"/>
        <v>0</v>
      </c>
      <c r="X1703" s="5">
        <f t="shared" si="298"/>
        <v>0</v>
      </c>
      <c r="Y1703" s="5">
        <f t="shared" si="299"/>
        <v>1.4849999999999999</v>
      </c>
      <c r="Z1703" s="5">
        <f t="shared" si="300"/>
        <v>-1.7324999999999999</v>
      </c>
      <c r="AA1703" s="5">
        <f t="shared" si="301"/>
        <v>0.16500000000000004</v>
      </c>
      <c r="AB1703" s="5">
        <f t="shared" si="302"/>
        <v>8.2500000000000018E-2</v>
      </c>
    </row>
    <row r="1704" spans="1:28" x14ac:dyDescent="0.55000000000000004">
      <c r="A1704" s="3" t="s">
        <v>72</v>
      </c>
      <c r="B1704" s="3" t="s">
        <v>3035</v>
      </c>
      <c r="C1704" t="s">
        <v>47</v>
      </c>
      <c r="D1704" s="3" t="s">
        <v>125</v>
      </c>
      <c r="E1704" s="3" t="s">
        <v>3041</v>
      </c>
      <c r="F1704" s="3" t="s">
        <v>77</v>
      </c>
      <c r="G1704" s="5">
        <v>6.25</v>
      </c>
      <c r="H1704">
        <v>1</v>
      </c>
      <c r="I1704" s="5">
        <v>1.65</v>
      </c>
      <c r="J1704" s="5">
        <v>1.65</v>
      </c>
      <c r="K1704">
        <v>5</v>
      </c>
      <c r="L1704" s="15">
        <v>0.2</v>
      </c>
      <c r="M1704" s="13">
        <v>1</v>
      </c>
      <c r="N1704" s="15">
        <v>0</v>
      </c>
      <c r="O1704" s="5">
        <v>0</v>
      </c>
      <c r="P1704" s="5">
        <v>0</v>
      </c>
      <c r="Q1704" s="5">
        <f t="shared" si="292"/>
        <v>1.65</v>
      </c>
      <c r="R1704" s="5">
        <f t="shared" si="293"/>
        <v>-1.65</v>
      </c>
      <c r="S1704" s="15">
        <f t="shared" si="294"/>
        <v>-1</v>
      </c>
      <c r="T1704">
        <v>0</v>
      </c>
      <c r="U1704" s="5" t="str">
        <f t="shared" si="295"/>
        <v>NA</v>
      </c>
      <c r="V1704" s="15">
        <f t="shared" si="296"/>
        <v>0</v>
      </c>
      <c r="W1704" s="15">
        <f t="shared" si="297"/>
        <v>0</v>
      </c>
      <c r="X1704" s="5">
        <f t="shared" si="298"/>
        <v>0</v>
      </c>
      <c r="Y1704" s="5">
        <f t="shared" si="299"/>
        <v>1.4849999999999999</v>
      </c>
      <c r="Z1704" s="5">
        <f t="shared" si="300"/>
        <v>-1.7324999999999999</v>
      </c>
      <c r="AA1704" s="5">
        <f t="shared" si="301"/>
        <v>0.16500000000000004</v>
      </c>
      <c r="AB1704" s="5">
        <f t="shared" si="302"/>
        <v>8.2500000000000018E-2</v>
      </c>
    </row>
    <row r="1705" spans="1:28" x14ac:dyDescent="0.55000000000000004">
      <c r="A1705" s="3" t="s">
        <v>72</v>
      </c>
      <c r="B1705" s="3" t="s">
        <v>3043</v>
      </c>
      <c r="C1705" t="s">
        <v>47</v>
      </c>
      <c r="D1705" s="3" t="s">
        <v>173</v>
      </c>
      <c r="E1705" s="3" t="s">
        <v>3044</v>
      </c>
      <c r="F1705" s="3" t="s">
        <v>77</v>
      </c>
      <c r="G1705" s="5">
        <v>6.25</v>
      </c>
      <c r="H1705">
        <v>1</v>
      </c>
      <c r="I1705" s="5">
        <v>1.6625000000000001</v>
      </c>
      <c r="J1705" s="5">
        <v>1.6625000000000001</v>
      </c>
      <c r="K1705">
        <v>17</v>
      </c>
      <c r="L1705" s="15">
        <v>5.8823529411764698E-2</v>
      </c>
      <c r="M1705" s="13">
        <v>1.70588235294118</v>
      </c>
      <c r="N1705" s="15">
        <v>0</v>
      </c>
      <c r="O1705" s="5">
        <v>0</v>
      </c>
      <c r="P1705" s="5">
        <v>0</v>
      </c>
      <c r="Q1705" s="5">
        <f t="shared" si="292"/>
        <v>1.6625000000000001</v>
      </c>
      <c r="R1705" s="5">
        <f t="shared" si="293"/>
        <v>-1.6625000000000001</v>
      </c>
      <c r="S1705" s="15">
        <f t="shared" si="294"/>
        <v>-1</v>
      </c>
      <c r="T1705">
        <v>0</v>
      </c>
      <c r="U1705" s="5" t="str">
        <f t="shared" si="295"/>
        <v>NA</v>
      </c>
      <c r="V1705" s="15">
        <f t="shared" si="296"/>
        <v>0</v>
      </c>
      <c r="W1705" s="15">
        <f t="shared" si="297"/>
        <v>0</v>
      </c>
      <c r="X1705" s="5">
        <f t="shared" si="298"/>
        <v>0</v>
      </c>
      <c r="Y1705" s="5">
        <f t="shared" si="299"/>
        <v>1.4962500000000001</v>
      </c>
      <c r="Z1705" s="5">
        <f t="shared" si="300"/>
        <v>-1.7456250000000002</v>
      </c>
      <c r="AA1705" s="5">
        <f t="shared" si="301"/>
        <v>0.16625000000000001</v>
      </c>
      <c r="AB1705" s="5">
        <f t="shared" si="302"/>
        <v>8.3125000000000115E-2</v>
      </c>
    </row>
    <row r="1706" spans="1:28" x14ac:dyDescent="0.55000000000000004">
      <c r="A1706" s="3" t="s">
        <v>72</v>
      </c>
      <c r="B1706" s="3" t="s">
        <v>3046</v>
      </c>
      <c r="C1706" t="s">
        <v>47</v>
      </c>
      <c r="D1706" s="3" t="s">
        <v>32</v>
      </c>
      <c r="E1706" s="3" t="s">
        <v>377</v>
      </c>
      <c r="F1706" s="3" t="s">
        <v>77</v>
      </c>
      <c r="G1706" s="5">
        <v>6.25</v>
      </c>
      <c r="H1706">
        <v>1</v>
      </c>
      <c r="I1706" s="5">
        <v>1.6625000000000001</v>
      </c>
      <c r="J1706" s="5">
        <v>1.6625000000000001</v>
      </c>
      <c r="K1706">
        <v>83</v>
      </c>
      <c r="L1706" s="15">
        <v>1.20481927710843E-2</v>
      </c>
      <c r="M1706" s="13">
        <v>1.26506024096386</v>
      </c>
      <c r="N1706" s="15">
        <v>0</v>
      </c>
      <c r="O1706" s="5">
        <v>0</v>
      </c>
      <c r="P1706" s="5">
        <v>0</v>
      </c>
      <c r="Q1706" s="5">
        <f t="shared" si="292"/>
        <v>1.6625000000000001</v>
      </c>
      <c r="R1706" s="5">
        <f t="shared" si="293"/>
        <v>-1.6625000000000001</v>
      </c>
      <c r="S1706" s="15">
        <f t="shared" si="294"/>
        <v>-1</v>
      </c>
      <c r="T1706">
        <v>0</v>
      </c>
      <c r="U1706" s="5" t="str">
        <f t="shared" si="295"/>
        <v>NA</v>
      </c>
      <c r="V1706" s="15">
        <f t="shared" si="296"/>
        <v>0</v>
      </c>
      <c r="W1706" s="15">
        <f t="shared" si="297"/>
        <v>0</v>
      </c>
      <c r="X1706" s="5">
        <f t="shared" si="298"/>
        <v>0</v>
      </c>
      <c r="Y1706" s="5">
        <f t="shared" si="299"/>
        <v>1.4962500000000001</v>
      </c>
      <c r="Z1706" s="5">
        <f t="shared" si="300"/>
        <v>-1.7456250000000002</v>
      </c>
      <c r="AA1706" s="5">
        <f t="shared" si="301"/>
        <v>0.16625000000000001</v>
      </c>
      <c r="AB1706" s="5">
        <f t="shared" si="302"/>
        <v>8.3125000000000115E-2</v>
      </c>
    </row>
    <row r="1707" spans="1:28" x14ac:dyDescent="0.55000000000000004">
      <c r="A1707" s="3" t="s">
        <v>72</v>
      </c>
      <c r="B1707" s="3" t="s">
        <v>3048</v>
      </c>
      <c r="C1707" t="s">
        <v>56</v>
      </c>
      <c r="D1707" s="3" t="s">
        <v>32</v>
      </c>
      <c r="E1707" s="3" t="s">
        <v>2714</v>
      </c>
      <c r="F1707" s="3" t="s">
        <v>77</v>
      </c>
      <c r="G1707" s="5">
        <v>6.25</v>
      </c>
      <c r="H1707">
        <v>1</v>
      </c>
      <c r="I1707" s="5">
        <v>1.6625000000000001</v>
      </c>
      <c r="J1707" s="5">
        <v>1.6625000000000001</v>
      </c>
      <c r="K1707">
        <v>18</v>
      </c>
      <c r="L1707" s="15">
        <v>5.5555555555555601E-2</v>
      </c>
      <c r="M1707" s="13">
        <v>2.5</v>
      </c>
      <c r="N1707" s="15">
        <v>0</v>
      </c>
      <c r="O1707" s="5">
        <v>0</v>
      </c>
      <c r="P1707" s="5">
        <v>0</v>
      </c>
      <c r="Q1707" s="5">
        <f t="shared" si="292"/>
        <v>1.6625000000000001</v>
      </c>
      <c r="R1707" s="5">
        <f t="shared" si="293"/>
        <v>-1.6625000000000001</v>
      </c>
      <c r="S1707" s="15">
        <f t="shared" si="294"/>
        <v>-1</v>
      </c>
      <c r="T1707">
        <v>0</v>
      </c>
      <c r="U1707" s="5" t="str">
        <f t="shared" si="295"/>
        <v>NA</v>
      </c>
      <c r="V1707" s="15">
        <f t="shared" si="296"/>
        <v>0</v>
      </c>
      <c r="W1707" s="15">
        <f t="shared" si="297"/>
        <v>0</v>
      </c>
      <c r="X1707" s="5">
        <f t="shared" si="298"/>
        <v>0</v>
      </c>
      <c r="Y1707" s="5">
        <f t="shared" si="299"/>
        <v>1.4962500000000001</v>
      </c>
      <c r="Z1707" s="5">
        <f t="shared" si="300"/>
        <v>-1.7456250000000002</v>
      </c>
      <c r="AA1707" s="5">
        <f t="shared" si="301"/>
        <v>0.16625000000000001</v>
      </c>
      <c r="AB1707" s="5">
        <f t="shared" si="302"/>
        <v>8.3125000000000115E-2</v>
      </c>
    </row>
    <row r="1708" spans="1:28" x14ac:dyDescent="0.55000000000000004">
      <c r="A1708" s="3" t="s">
        <v>72</v>
      </c>
      <c r="B1708" s="3" t="s">
        <v>3050</v>
      </c>
      <c r="C1708" t="s">
        <v>47</v>
      </c>
      <c r="D1708" s="3" t="s">
        <v>75</v>
      </c>
      <c r="E1708" s="3" t="s">
        <v>3051</v>
      </c>
      <c r="F1708" s="3" t="s">
        <v>77</v>
      </c>
      <c r="G1708" s="5">
        <v>6.25</v>
      </c>
      <c r="H1708">
        <v>1</v>
      </c>
      <c r="I1708" s="5">
        <v>1.6625000000000001</v>
      </c>
      <c r="J1708" s="5">
        <v>1.6625000000000001</v>
      </c>
      <c r="K1708">
        <v>3</v>
      </c>
      <c r="L1708" s="15">
        <v>0.33333333333333298</v>
      </c>
      <c r="M1708" s="13">
        <v>2.3333333333333299</v>
      </c>
      <c r="N1708" s="15">
        <v>0</v>
      </c>
      <c r="O1708" s="5">
        <v>0</v>
      </c>
      <c r="P1708" s="5">
        <v>0</v>
      </c>
      <c r="Q1708" s="5">
        <f t="shared" si="292"/>
        <v>1.6625000000000001</v>
      </c>
      <c r="R1708" s="5">
        <f t="shared" si="293"/>
        <v>-1.6625000000000001</v>
      </c>
      <c r="S1708" s="15">
        <f t="shared" si="294"/>
        <v>-1</v>
      </c>
      <c r="T1708">
        <v>0</v>
      </c>
      <c r="U1708" s="5" t="str">
        <f t="shared" si="295"/>
        <v>NA</v>
      </c>
      <c r="V1708" s="15">
        <f t="shared" si="296"/>
        <v>0</v>
      </c>
      <c r="W1708" s="15">
        <f t="shared" si="297"/>
        <v>0</v>
      </c>
      <c r="X1708" s="5">
        <f t="shared" si="298"/>
        <v>0</v>
      </c>
      <c r="Y1708" s="5">
        <f t="shared" si="299"/>
        <v>1.4962500000000001</v>
      </c>
      <c r="Z1708" s="5">
        <f t="shared" si="300"/>
        <v>-1.7456250000000002</v>
      </c>
      <c r="AA1708" s="5">
        <f t="shared" si="301"/>
        <v>0.16625000000000001</v>
      </c>
      <c r="AB1708" s="5">
        <f t="shared" si="302"/>
        <v>8.3125000000000115E-2</v>
      </c>
    </row>
    <row r="1709" spans="1:28" x14ac:dyDescent="0.55000000000000004">
      <c r="A1709" s="3" t="s">
        <v>72</v>
      </c>
      <c r="B1709" s="3" t="s">
        <v>205</v>
      </c>
      <c r="C1709" t="s">
        <v>47</v>
      </c>
      <c r="D1709" s="3" t="s">
        <v>104</v>
      </c>
      <c r="E1709" s="3" t="s">
        <v>3008</v>
      </c>
      <c r="F1709" s="3" t="s">
        <v>77</v>
      </c>
      <c r="G1709" s="5">
        <v>6.25</v>
      </c>
      <c r="H1709">
        <v>1</v>
      </c>
      <c r="I1709" s="5">
        <v>1.6625000000000001</v>
      </c>
      <c r="J1709" s="5">
        <v>1.6625000000000001</v>
      </c>
      <c r="K1709">
        <v>7</v>
      </c>
      <c r="L1709" s="15">
        <v>0.14285714285714302</v>
      </c>
      <c r="M1709" s="13">
        <v>1.28571428571429</v>
      </c>
      <c r="N1709" s="15">
        <v>0</v>
      </c>
      <c r="O1709" s="5">
        <v>0</v>
      </c>
      <c r="P1709" s="5">
        <v>0</v>
      </c>
      <c r="Q1709" s="5">
        <f t="shared" si="292"/>
        <v>1.6625000000000001</v>
      </c>
      <c r="R1709" s="5">
        <f t="shared" si="293"/>
        <v>-1.6625000000000001</v>
      </c>
      <c r="S1709" s="15">
        <f t="shared" si="294"/>
        <v>-1</v>
      </c>
      <c r="T1709">
        <v>0</v>
      </c>
      <c r="U1709" s="5" t="str">
        <f t="shared" si="295"/>
        <v>NA</v>
      </c>
      <c r="V1709" s="15">
        <f t="shared" si="296"/>
        <v>0</v>
      </c>
      <c r="W1709" s="15">
        <f t="shared" si="297"/>
        <v>0</v>
      </c>
      <c r="X1709" s="5">
        <f t="shared" si="298"/>
        <v>0</v>
      </c>
      <c r="Y1709" s="5">
        <f t="shared" si="299"/>
        <v>1.4962500000000001</v>
      </c>
      <c r="Z1709" s="5">
        <f t="shared" si="300"/>
        <v>-1.7456250000000002</v>
      </c>
      <c r="AA1709" s="5">
        <f t="shared" si="301"/>
        <v>0.16625000000000001</v>
      </c>
      <c r="AB1709" s="5">
        <f t="shared" si="302"/>
        <v>8.3125000000000115E-2</v>
      </c>
    </row>
    <row r="1710" spans="1:28" x14ac:dyDescent="0.55000000000000004">
      <c r="A1710" s="3" t="s">
        <v>72</v>
      </c>
      <c r="B1710" s="3" t="s">
        <v>3054</v>
      </c>
      <c r="C1710" t="s">
        <v>47</v>
      </c>
      <c r="D1710" s="3" t="s">
        <v>32</v>
      </c>
      <c r="E1710" s="3" t="s">
        <v>697</v>
      </c>
      <c r="F1710" s="3" t="s">
        <v>77</v>
      </c>
      <c r="G1710" s="5">
        <v>6.25</v>
      </c>
      <c r="H1710">
        <v>2</v>
      </c>
      <c r="I1710" s="5">
        <v>1.675</v>
      </c>
      <c r="J1710" s="5">
        <v>0.83750000000000002</v>
      </c>
      <c r="K1710">
        <v>44</v>
      </c>
      <c r="L1710" s="15">
        <v>4.5454545454545504E-2</v>
      </c>
      <c r="M1710" s="13">
        <v>2.7727272727272698</v>
      </c>
      <c r="N1710" s="15">
        <v>0</v>
      </c>
      <c r="O1710" s="5">
        <v>0</v>
      </c>
      <c r="P1710" s="5">
        <v>0</v>
      </c>
      <c r="Q1710" s="5">
        <f t="shared" si="292"/>
        <v>1.675</v>
      </c>
      <c r="R1710" s="5">
        <f t="shared" si="293"/>
        <v>-1.675</v>
      </c>
      <c r="S1710" s="15">
        <f t="shared" si="294"/>
        <v>-1</v>
      </c>
      <c r="T1710">
        <v>0</v>
      </c>
      <c r="U1710" s="5" t="str">
        <f t="shared" si="295"/>
        <v>NA</v>
      </c>
      <c r="V1710" s="15">
        <f t="shared" si="296"/>
        <v>0</v>
      </c>
      <c r="W1710" s="15">
        <f t="shared" si="297"/>
        <v>0</v>
      </c>
      <c r="X1710" s="5">
        <f t="shared" si="298"/>
        <v>0</v>
      </c>
      <c r="Y1710" s="5">
        <f t="shared" si="299"/>
        <v>1.5075000000000001</v>
      </c>
      <c r="Z1710" s="5">
        <f t="shared" si="300"/>
        <v>-1.75875</v>
      </c>
      <c r="AA1710" s="5">
        <f t="shared" si="301"/>
        <v>0.16749999999999998</v>
      </c>
      <c r="AB1710" s="5">
        <f t="shared" si="302"/>
        <v>8.3749999999999991E-2</v>
      </c>
    </row>
    <row r="1711" spans="1:28" x14ac:dyDescent="0.55000000000000004">
      <c r="A1711" s="3" t="s">
        <v>72</v>
      </c>
      <c r="B1711" s="3" t="s">
        <v>2742</v>
      </c>
      <c r="C1711" t="s">
        <v>47</v>
      </c>
      <c r="D1711" s="3" t="s">
        <v>32</v>
      </c>
      <c r="E1711" s="3" t="s">
        <v>33</v>
      </c>
      <c r="F1711" s="3" t="s">
        <v>77</v>
      </c>
      <c r="G1711" s="5">
        <v>6.25</v>
      </c>
      <c r="H1711">
        <v>3</v>
      </c>
      <c r="I1711" s="5">
        <v>1.674999975</v>
      </c>
      <c r="J1711" s="5">
        <v>0.55833332499999999</v>
      </c>
      <c r="K1711">
        <v>95</v>
      </c>
      <c r="L1711" s="15">
        <v>3.1578947368421102E-2</v>
      </c>
      <c r="M1711" s="13">
        <v>3.9694736842105298</v>
      </c>
      <c r="N1711" s="15">
        <v>0</v>
      </c>
      <c r="O1711" s="5">
        <v>0</v>
      </c>
      <c r="P1711" s="5">
        <v>0</v>
      </c>
      <c r="Q1711" s="5">
        <f t="shared" si="292"/>
        <v>1.674999975</v>
      </c>
      <c r="R1711" s="5">
        <f t="shared" si="293"/>
        <v>-1.674999975</v>
      </c>
      <c r="S1711" s="15">
        <f t="shared" si="294"/>
        <v>-1</v>
      </c>
      <c r="T1711">
        <v>0</v>
      </c>
      <c r="U1711" s="5" t="str">
        <f t="shared" si="295"/>
        <v>NA</v>
      </c>
      <c r="V1711" s="15">
        <f t="shared" si="296"/>
        <v>0</v>
      </c>
      <c r="W1711" s="15">
        <f t="shared" si="297"/>
        <v>0</v>
      </c>
      <c r="X1711" s="5">
        <f t="shared" si="298"/>
        <v>0</v>
      </c>
      <c r="Y1711" s="5">
        <f t="shared" si="299"/>
        <v>1.5074999775</v>
      </c>
      <c r="Z1711" s="5">
        <f t="shared" si="300"/>
        <v>-1.7587499737500001</v>
      </c>
      <c r="AA1711" s="5">
        <f t="shared" si="301"/>
        <v>0.1674999975</v>
      </c>
      <c r="AB1711" s="5">
        <f t="shared" si="302"/>
        <v>8.374999875000011E-2</v>
      </c>
    </row>
    <row r="1712" spans="1:28" x14ac:dyDescent="0.55000000000000004">
      <c r="A1712" s="3" t="s">
        <v>72</v>
      </c>
      <c r="B1712" s="3" t="s">
        <v>3057</v>
      </c>
      <c r="C1712" t="s">
        <v>47</v>
      </c>
      <c r="D1712" s="3" t="s">
        <v>32</v>
      </c>
      <c r="E1712" s="3" t="s">
        <v>3058</v>
      </c>
      <c r="F1712" s="3" t="s">
        <v>77</v>
      </c>
      <c r="G1712" s="5">
        <v>6.25</v>
      </c>
      <c r="H1712">
        <v>1</v>
      </c>
      <c r="I1712" s="5">
        <v>1.675</v>
      </c>
      <c r="J1712" s="5">
        <v>1.675</v>
      </c>
      <c r="K1712">
        <v>2</v>
      </c>
      <c r="L1712" s="15">
        <v>0.5</v>
      </c>
      <c r="M1712" s="13">
        <v>3</v>
      </c>
      <c r="N1712" s="15">
        <v>0</v>
      </c>
      <c r="O1712" s="5">
        <v>0</v>
      </c>
      <c r="P1712" s="5">
        <v>0</v>
      </c>
      <c r="Q1712" s="5">
        <f t="shared" si="292"/>
        <v>1.675</v>
      </c>
      <c r="R1712" s="5">
        <f t="shared" si="293"/>
        <v>-1.675</v>
      </c>
      <c r="S1712" s="15">
        <f t="shared" si="294"/>
        <v>-1</v>
      </c>
      <c r="T1712">
        <v>0</v>
      </c>
      <c r="U1712" s="5" t="str">
        <f t="shared" si="295"/>
        <v>NA</v>
      </c>
      <c r="V1712" s="15">
        <f t="shared" si="296"/>
        <v>0</v>
      </c>
      <c r="W1712" s="15">
        <f t="shared" si="297"/>
        <v>0</v>
      </c>
      <c r="X1712" s="5">
        <f t="shared" si="298"/>
        <v>0</v>
      </c>
      <c r="Y1712" s="5">
        <f t="shared" si="299"/>
        <v>1.5075000000000001</v>
      </c>
      <c r="Z1712" s="5">
        <f t="shared" si="300"/>
        <v>-1.75875</v>
      </c>
      <c r="AA1712" s="5">
        <f t="shared" si="301"/>
        <v>0.16749999999999998</v>
      </c>
      <c r="AB1712" s="5">
        <f t="shared" si="302"/>
        <v>8.3749999999999991E-2</v>
      </c>
    </row>
    <row r="1713" spans="1:28" x14ac:dyDescent="0.55000000000000004">
      <c r="A1713" s="3" t="s">
        <v>72</v>
      </c>
      <c r="B1713" s="3" t="s">
        <v>200</v>
      </c>
      <c r="C1713" t="s">
        <v>47</v>
      </c>
      <c r="D1713" s="3" t="s">
        <v>75</v>
      </c>
      <c r="E1713" s="3" t="s">
        <v>2816</v>
      </c>
      <c r="F1713" s="3" t="s">
        <v>77</v>
      </c>
      <c r="G1713" s="5">
        <v>6.25</v>
      </c>
      <c r="H1713">
        <v>1</v>
      </c>
      <c r="I1713" s="5">
        <v>1.675</v>
      </c>
      <c r="J1713" s="5">
        <v>1.675</v>
      </c>
      <c r="K1713">
        <v>3</v>
      </c>
      <c r="L1713" s="15">
        <v>0.33333333333333298</v>
      </c>
      <c r="M1713" s="13">
        <v>1.6666666666666701</v>
      </c>
      <c r="N1713" s="15">
        <v>0</v>
      </c>
      <c r="O1713" s="5">
        <v>0</v>
      </c>
      <c r="P1713" s="5">
        <v>0</v>
      </c>
      <c r="Q1713" s="5">
        <f t="shared" si="292"/>
        <v>1.675</v>
      </c>
      <c r="R1713" s="5">
        <f t="shared" si="293"/>
        <v>-1.675</v>
      </c>
      <c r="S1713" s="15">
        <f t="shared" si="294"/>
        <v>-1</v>
      </c>
      <c r="T1713">
        <v>0</v>
      </c>
      <c r="U1713" s="5" t="str">
        <f t="shared" si="295"/>
        <v>NA</v>
      </c>
      <c r="V1713" s="15">
        <f t="shared" si="296"/>
        <v>0</v>
      </c>
      <c r="W1713" s="15">
        <f t="shared" si="297"/>
        <v>0</v>
      </c>
      <c r="X1713" s="5">
        <f t="shared" si="298"/>
        <v>0</v>
      </c>
      <c r="Y1713" s="5">
        <f t="shared" si="299"/>
        <v>1.5075000000000001</v>
      </c>
      <c r="Z1713" s="5">
        <f t="shared" si="300"/>
        <v>-1.75875</v>
      </c>
      <c r="AA1713" s="5">
        <f t="shared" si="301"/>
        <v>0.16749999999999998</v>
      </c>
      <c r="AB1713" s="5">
        <f t="shared" si="302"/>
        <v>8.3749999999999991E-2</v>
      </c>
    </row>
    <row r="1714" spans="1:28" x14ac:dyDescent="0.55000000000000004">
      <c r="A1714" s="3" t="s">
        <v>72</v>
      </c>
      <c r="B1714" s="3" t="s">
        <v>3061</v>
      </c>
      <c r="C1714" t="s">
        <v>47</v>
      </c>
      <c r="D1714" s="3" t="s">
        <v>137</v>
      </c>
      <c r="E1714" s="3" t="s">
        <v>2863</v>
      </c>
      <c r="F1714" s="3" t="s">
        <v>77</v>
      </c>
      <c r="G1714" s="5">
        <v>6.25</v>
      </c>
      <c r="H1714">
        <v>1</v>
      </c>
      <c r="I1714" s="5">
        <v>1.675</v>
      </c>
      <c r="J1714" s="5">
        <v>1.675</v>
      </c>
      <c r="K1714">
        <v>5</v>
      </c>
      <c r="L1714" s="15">
        <v>0.2</v>
      </c>
      <c r="M1714" s="13">
        <v>1.2</v>
      </c>
      <c r="N1714" s="15">
        <v>0</v>
      </c>
      <c r="O1714" s="5">
        <v>0</v>
      </c>
      <c r="P1714" s="5">
        <v>0</v>
      </c>
      <c r="Q1714" s="5">
        <f t="shared" si="292"/>
        <v>1.675</v>
      </c>
      <c r="R1714" s="5">
        <f t="shared" si="293"/>
        <v>-1.675</v>
      </c>
      <c r="S1714" s="15">
        <f t="shared" si="294"/>
        <v>-1</v>
      </c>
      <c r="T1714">
        <v>0</v>
      </c>
      <c r="U1714" s="5" t="str">
        <f t="shared" si="295"/>
        <v>NA</v>
      </c>
      <c r="V1714" s="15">
        <f t="shared" si="296"/>
        <v>0</v>
      </c>
      <c r="W1714" s="15">
        <f t="shared" si="297"/>
        <v>0</v>
      </c>
      <c r="X1714" s="5">
        <f t="shared" si="298"/>
        <v>0</v>
      </c>
      <c r="Y1714" s="5">
        <f t="shared" si="299"/>
        <v>1.5075000000000001</v>
      </c>
      <c r="Z1714" s="5">
        <f t="shared" si="300"/>
        <v>-1.75875</v>
      </c>
      <c r="AA1714" s="5">
        <f t="shared" si="301"/>
        <v>0.16749999999999998</v>
      </c>
      <c r="AB1714" s="5">
        <f t="shared" si="302"/>
        <v>8.3749999999999991E-2</v>
      </c>
    </row>
    <row r="1715" spans="1:28" x14ac:dyDescent="0.55000000000000004">
      <c r="A1715" s="3" t="s">
        <v>72</v>
      </c>
      <c r="B1715" s="3" t="s">
        <v>3063</v>
      </c>
      <c r="C1715" t="s">
        <v>47</v>
      </c>
      <c r="D1715" s="3" t="s">
        <v>173</v>
      </c>
      <c r="E1715" s="3" t="s">
        <v>206</v>
      </c>
      <c r="F1715" s="3" t="s">
        <v>77</v>
      </c>
      <c r="G1715" s="5">
        <v>6.25</v>
      </c>
      <c r="H1715">
        <v>1</v>
      </c>
      <c r="I1715" s="5">
        <v>1.6875</v>
      </c>
      <c r="J1715" s="5">
        <v>1.6875</v>
      </c>
      <c r="K1715">
        <v>14</v>
      </c>
      <c r="L1715" s="15">
        <v>7.1428571428571397E-2</v>
      </c>
      <c r="M1715" s="13">
        <v>1.71428571428571</v>
      </c>
      <c r="N1715" s="15">
        <v>0</v>
      </c>
      <c r="O1715" s="5">
        <v>0</v>
      </c>
      <c r="P1715" s="5">
        <v>0</v>
      </c>
      <c r="Q1715" s="5">
        <f t="shared" si="292"/>
        <v>1.6875</v>
      </c>
      <c r="R1715" s="5">
        <f t="shared" si="293"/>
        <v>-1.6875</v>
      </c>
      <c r="S1715" s="15">
        <f t="shared" si="294"/>
        <v>-1</v>
      </c>
      <c r="T1715">
        <v>0</v>
      </c>
      <c r="U1715" s="5" t="str">
        <f t="shared" si="295"/>
        <v>NA</v>
      </c>
      <c r="V1715" s="15">
        <f t="shared" si="296"/>
        <v>0</v>
      </c>
      <c r="W1715" s="15">
        <f t="shared" si="297"/>
        <v>0</v>
      </c>
      <c r="X1715" s="5">
        <f t="shared" si="298"/>
        <v>0</v>
      </c>
      <c r="Y1715" s="5">
        <f t="shared" si="299"/>
        <v>1.51875</v>
      </c>
      <c r="Z1715" s="5">
        <f t="shared" si="300"/>
        <v>-1.7718750000000001</v>
      </c>
      <c r="AA1715" s="5">
        <f t="shared" si="301"/>
        <v>0.16874999999999996</v>
      </c>
      <c r="AB1715" s="5">
        <f t="shared" si="302"/>
        <v>8.4375000000000089E-2</v>
      </c>
    </row>
    <row r="1716" spans="1:28" x14ac:dyDescent="0.55000000000000004">
      <c r="A1716" s="3" t="s">
        <v>72</v>
      </c>
      <c r="B1716" s="3" t="s">
        <v>3065</v>
      </c>
      <c r="C1716" t="s">
        <v>47</v>
      </c>
      <c r="D1716" s="3" t="s">
        <v>173</v>
      </c>
      <c r="E1716" s="3" t="s">
        <v>2929</v>
      </c>
      <c r="F1716" s="3" t="s">
        <v>77</v>
      </c>
      <c r="G1716" s="5">
        <v>6.25</v>
      </c>
      <c r="H1716">
        <v>1</v>
      </c>
      <c r="I1716" s="5">
        <v>1.6875</v>
      </c>
      <c r="J1716" s="5">
        <v>1.6875</v>
      </c>
      <c r="K1716">
        <v>1</v>
      </c>
      <c r="L1716" s="15">
        <v>1</v>
      </c>
      <c r="M1716" s="13">
        <v>1</v>
      </c>
      <c r="N1716" s="15">
        <v>0</v>
      </c>
      <c r="O1716" s="5">
        <v>0</v>
      </c>
      <c r="P1716" s="5">
        <v>0</v>
      </c>
      <c r="Q1716" s="5">
        <f t="shared" si="292"/>
        <v>1.6875</v>
      </c>
      <c r="R1716" s="5">
        <f t="shared" si="293"/>
        <v>-1.6875</v>
      </c>
      <c r="S1716" s="15">
        <f t="shared" si="294"/>
        <v>-1</v>
      </c>
      <c r="T1716">
        <v>0</v>
      </c>
      <c r="U1716" s="5" t="str">
        <f t="shared" si="295"/>
        <v>NA</v>
      </c>
      <c r="V1716" s="15">
        <f t="shared" si="296"/>
        <v>0</v>
      </c>
      <c r="W1716" s="15">
        <f t="shared" si="297"/>
        <v>0</v>
      </c>
      <c r="X1716" s="5">
        <f t="shared" si="298"/>
        <v>0</v>
      </c>
      <c r="Y1716" s="5">
        <f t="shared" si="299"/>
        <v>1.51875</v>
      </c>
      <c r="Z1716" s="5">
        <f t="shared" si="300"/>
        <v>-1.7718750000000001</v>
      </c>
      <c r="AA1716" s="5">
        <f t="shared" si="301"/>
        <v>0.16874999999999996</v>
      </c>
      <c r="AB1716" s="5">
        <f t="shared" si="302"/>
        <v>8.4375000000000089E-2</v>
      </c>
    </row>
    <row r="1717" spans="1:28" x14ac:dyDescent="0.55000000000000004">
      <c r="A1717" s="3" t="s">
        <v>72</v>
      </c>
      <c r="B1717" s="3" t="s">
        <v>2638</v>
      </c>
      <c r="C1717" t="s">
        <v>47</v>
      </c>
      <c r="D1717" s="3" t="s">
        <v>194</v>
      </c>
      <c r="E1717" s="3" t="s">
        <v>195</v>
      </c>
      <c r="F1717" s="3" t="s">
        <v>77</v>
      </c>
      <c r="G1717" s="5">
        <v>6.25</v>
      </c>
      <c r="H1717">
        <v>1</v>
      </c>
      <c r="I1717" s="5">
        <v>1.6875</v>
      </c>
      <c r="J1717" s="5">
        <v>1.6875</v>
      </c>
      <c r="K1717">
        <v>7</v>
      </c>
      <c r="L1717" s="15">
        <v>0.14285714285714302</v>
      </c>
      <c r="M1717" s="13">
        <v>1</v>
      </c>
      <c r="N1717" s="15">
        <v>0</v>
      </c>
      <c r="O1717" s="5">
        <v>0</v>
      </c>
      <c r="P1717" s="5">
        <v>0</v>
      </c>
      <c r="Q1717" s="5">
        <f t="shared" si="292"/>
        <v>1.6875</v>
      </c>
      <c r="R1717" s="5">
        <f t="shared" si="293"/>
        <v>-1.6875</v>
      </c>
      <c r="S1717" s="15">
        <f t="shared" si="294"/>
        <v>-1</v>
      </c>
      <c r="T1717">
        <v>0</v>
      </c>
      <c r="U1717" s="5" t="str">
        <f t="shared" si="295"/>
        <v>NA</v>
      </c>
      <c r="V1717" s="15">
        <f t="shared" si="296"/>
        <v>0</v>
      </c>
      <c r="W1717" s="15">
        <f t="shared" si="297"/>
        <v>0</v>
      </c>
      <c r="X1717" s="5">
        <f t="shared" si="298"/>
        <v>0</v>
      </c>
      <c r="Y1717" s="5">
        <f t="shared" si="299"/>
        <v>1.51875</v>
      </c>
      <c r="Z1717" s="5">
        <f t="shared" si="300"/>
        <v>-1.7718750000000001</v>
      </c>
      <c r="AA1717" s="5">
        <f t="shared" si="301"/>
        <v>0.16874999999999996</v>
      </c>
      <c r="AB1717" s="5">
        <f t="shared" si="302"/>
        <v>8.4375000000000089E-2</v>
      </c>
    </row>
    <row r="1718" spans="1:28" x14ac:dyDescent="0.55000000000000004">
      <c r="A1718" s="3" t="s">
        <v>72</v>
      </c>
      <c r="B1718" s="3" t="s">
        <v>2893</v>
      </c>
      <c r="C1718" t="s">
        <v>47</v>
      </c>
      <c r="D1718" s="3" t="s">
        <v>104</v>
      </c>
      <c r="E1718" s="3" t="s">
        <v>2912</v>
      </c>
      <c r="F1718" s="3" t="s">
        <v>77</v>
      </c>
      <c r="G1718" s="5">
        <v>6.25</v>
      </c>
      <c r="H1718">
        <v>1</v>
      </c>
      <c r="I1718" s="5">
        <v>1.6875</v>
      </c>
      <c r="J1718" s="5">
        <v>1.6875</v>
      </c>
      <c r="K1718">
        <v>6</v>
      </c>
      <c r="L1718" s="15">
        <v>0.16666666666666699</v>
      </c>
      <c r="M1718" s="13">
        <v>1</v>
      </c>
      <c r="N1718" s="15">
        <v>0</v>
      </c>
      <c r="O1718" s="5">
        <v>0</v>
      </c>
      <c r="P1718" s="5">
        <v>0</v>
      </c>
      <c r="Q1718" s="5">
        <f t="shared" si="292"/>
        <v>1.6875</v>
      </c>
      <c r="R1718" s="5">
        <f t="shared" si="293"/>
        <v>-1.6875</v>
      </c>
      <c r="S1718" s="15">
        <f t="shared" si="294"/>
        <v>-1</v>
      </c>
      <c r="T1718">
        <v>0</v>
      </c>
      <c r="U1718" s="5" t="str">
        <f t="shared" si="295"/>
        <v>NA</v>
      </c>
      <c r="V1718" s="15">
        <f t="shared" si="296"/>
        <v>0</v>
      </c>
      <c r="W1718" s="15">
        <f t="shared" si="297"/>
        <v>0</v>
      </c>
      <c r="X1718" s="5">
        <f t="shared" si="298"/>
        <v>0</v>
      </c>
      <c r="Y1718" s="5">
        <f t="shared" si="299"/>
        <v>1.51875</v>
      </c>
      <c r="Z1718" s="5">
        <f t="shared" si="300"/>
        <v>-1.7718750000000001</v>
      </c>
      <c r="AA1718" s="5">
        <f t="shared" si="301"/>
        <v>0.16874999999999996</v>
      </c>
      <c r="AB1718" s="5">
        <f t="shared" si="302"/>
        <v>8.4375000000000089E-2</v>
      </c>
    </row>
    <row r="1719" spans="1:28" x14ac:dyDescent="0.55000000000000004">
      <c r="A1719" s="3" t="s">
        <v>72</v>
      </c>
      <c r="B1719" s="3" t="s">
        <v>2916</v>
      </c>
      <c r="C1719" t="s">
        <v>47</v>
      </c>
      <c r="D1719" s="3" t="s">
        <v>133</v>
      </c>
      <c r="E1719" s="3" t="s">
        <v>2894</v>
      </c>
      <c r="F1719" s="3" t="s">
        <v>77</v>
      </c>
      <c r="G1719" s="5">
        <v>6.25</v>
      </c>
      <c r="H1719">
        <v>1</v>
      </c>
      <c r="I1719" s="5">
        <v>1.6875</v>
      </c>
      <c r="J1719" s="5">
        <v>1.6875</v>
      </c>
      <c r="K1719">
        <v>3</v>
      </c>
      <c r="L1719" s="15">
        <v>0.33333333333333298</v>
      </c>
      <c r="M1719" s="13">
        <v>1</v>
      </c>
      <c r="N1719" s="15">
        <v>0</v>
      </c>
      <c r="O1719" s="5">
        <v>0</v>
      </c>
      <c r="P1719" s="5">
        <v>0</v>
      </c>
      <c r="Q1719" s="5">
        <f t="shared" si="292"/>
        <v>1.6875</v>
      </c>
      <c r="R1719" s="5">
        <f t="shared" si="293"/>
        <v>-1.6875</v>
      </c>
      <c r="S1719" s="15">
        <f t="shared" si="294"/>
        <v>-1</v>
      </c>
      <c r="T1719">
        <v>0</v>
      </c>
      <c r="U1719" s="5" t="str">
        <f t="shared" si="295"/>
        <v>NA</v>
      </c>
      <c r="V1719" s="15">
        <f t="shared" si="296"/>
        <v>0</v>
      </c>
      <c r="W1719" s="15">
        <f t="shared" si="297"/>
        <v>0</v>
      </c>
      <c r="X1719" s="5">
        <f t="shared" si="298"/>
        <v>0</v>
      </c>
      <c r="Y1719" s="5">
        <f t="shared" si="299"/>
        <v>1.51875</v>
      </c>
      <c r="Z1719" s="5">
        <f t="shared" si="300"/>
        <v>-1.7718750000000001</v>
      </c>
      <c r="AA1719" s="5">
        <f t="shared" si="301"/>
        <v>0.16874999999999996</v>
      </c>
      <c r="AB1719" s="5">
        <f t="shared" si="302"/>
        <v>8.4375000000000089E-2</v>
      </c>
    </row>
    <row r="1720" spans="1:28" x14ac:dyDescent="0.55000000000000004">
      <c r="A1720" s="3" t="s">
        <v>72</v>
      </c>
      <c r="B1720" s="3" t="s">
        <v>2267</v>
      </c>
      <c r="C1720" t="s">
        <v>47</v>
      </c>
      <c r="D1720" s="3" t="s">
        <v>104</v>
      </c>
      <c r="E1720" s="3" t="s">
        <v>3070</v>
      </c>
      <c r="F1720" s="3" t="s">
        <v>77</v>
      </c>
      <c r="G1720" s="5">
        <v>6.25</v>
      </c>
      <c r="H1720">
        <v>1</v>
      </c>
      <c r="I1720" s="5">
        <v>1.7</v>
      </c>
      <c r="J1720" s="5">
        <v>1.7</v>
      </c>
      <c r="K1720">
        <v>7</v>
      </c>
      <c r="L1720" s="15">
        <v>0.14285714285714302</v>
      </c>
      <c r="M1720" s="13">
        <v>1</v>
      </c>
      <c r="N1720" s="15">
        <v>0</v>
      </c>
      <c r="O1720" s="5">
        <v>0</v>
      </c>
      <c r="P1720" s="5">
        <v>0</v>
      </c>
      <c r="Q1720" s="5">
        <f t="shared" si="292"/>
        <v>1.7</v>
      </c>
      <c r="R1720" s="5">
        <f t="shared" si="293"/>
        <v>-1.7</v>
      </c>
      <c r="S1720" s="15">
        <f t="shared" si="294"/>
        <v>-1</v>
      </c>
      <c r="T1720">
        <v>0</v>
      </c>
      <c r="U1720" s="5" t="str">
        <f t="shared" si="295"/>
        <v>NA</v>
      </c>
      <c r="V1720" s="15">
        <f t="shared" si="296"/>
        <v>0</v>
      </c>
      <c r="W1720" s="15">
        <f t="shared" si="297"/>
        <v>0</v>
      </c>
      <c r="X1720" s="5">
        <f t="shared" si="298"/>
        <v>0</v>
      </c>
      <c r="Y1720" s="5">
        <f t="shared" si="299"/>
        <v>1.53</v>
      </c>
      <c r="Z1720" s="5">
        <f t="shared" si="300"/>
        <v>-1.7849999999999999</v>
      </c>
      <c r="AA1720" s="5">
        <f t="shared" si="301"/>
        <v>0.16999999999999993</v>
      </c>
      <c r="AB1720" s="5">
        <f t="shared" si="302"/>
        <v>8.4999999999999964E-2</v>
      </c>
    </row>
    <row r="1721" spans="1:28" x14ac:dyDescent="0.55000000000000004">
      <c r="A1721" s="3" t="s">
        <v>72</v>
      </c>
      <c r="B1721" s="3" t="s">
        <v>2014</v>
      </c>
      <c r="C1721" t="s">
        <v>47</v>
      </c>
      <c r="D1721" s="3" t="s">
        <v>173</v>
      </c>
      <c r="E1721" s="3" t="s">
        <v>545</v>
      </c>
      <c r="F1721" s="3" t="s">
        <v>77</v>
      </c>
      <c r="G1721" s="5">
        <v>6.25</v>
      </c>
      <c r="H1721">
        <v>1</v>
      </c>
      <c r="I1721" s="5">
        <v>1.7250000000000001</v>
      </c>
      <c r="J1721" s="5">
        <v>1.7250000000000001</v>
      </c>
      <c r="K1721">
        <v>7</v>
      </c>
      <c r="L1721" s="15">
        <v>0.14285714285714302</v>
      </c>
      <c r="M1721" s="13">
        <v>4.5714285714285703</v>
      </c>
      <c r="N1721" s="15">
        <v>0</v>
      </c>
      <c r="O1721" s="5">
        <v>0</v>
      </c>
      <c r="P1721" s="5">
        <v>0</v>
      </c>
      <c r="Q1721" s="5">
        <f t="shared" si="292"/>
        <v>1.7250000000000001</v>
      </c>
      <c r="R1721" s="5">
        <f t="shared" si="293"/>
        <v>-1.7250000000000001</v>
      </c>
      <c r="S1721" s="15">
        <f t="shared" si="294"/>
        <v>-1</v>
      </c>
      <c r="T1721">
        <v>0</v>
      </c>
      <c r="U1721" s="5" t="str">
        <f t="shared" si="295"/>
        <v>NA</v>
      </c>
      <c r="V1721" s="15">
        <f t="shared" si="296"/>
        <v>0</v>
      </c>
      <c r="W1721" s="15">
        <f t="shared" si="297"/>
        <v>0</v>
      </c>
      <c r="X1721" s="5">
        <f t="shared" si="298"/>
        <v>0</v>
      </c>
      <c r="Y1721" s="5">
        <f t="shared" si="299"/>
        <v>1.5525000000000002</v>
      </c>
      <c r="Z1721" s="5">
        <f t="shared" si="300"/>
        <v>-1.8112500000000002</v>
      </c>
      <c r="AA1721" s="5">
        <f t="shared" si="301"/>
        <v>0.17249999999999988</v>
      </c>
      <c r="AB1721" s="5">
        <f t="shared" si="302"/>
        <v>8.625000000000016E-2</v>
      </c>
    </row>
    <row r="1722" spans="1:28" x14ac:dyDescent="0.55000000000000004">
      <c r="A1722" s="3" t="s">
        <v>72</v>
      </c>
      <c r="B1722" s="3" t="s">
        <v>3073</v>
      </c>
      <c r="C1722" t="s">
        <v>47</v>
      </c>
      <c r="D1722" s="3" t="s">
        <v>32</v>
      </c>
      <c r="E1722" s="3" t="s">
        <v>3011</v>
      </c>
      <c r="F1722" s="3" t="s">
        <v>77</v>
      </c>
      <c r="G1722" s="5">
        <v>6.25</v>
      </c>
      <c r="H1722">
        <v>4</v>
      </c>
      <c r="I1722" s="5">
        <v>1.7250000000000001</v>
      </c>
      <c r="J1722" s="5">
        <v>0.43125000000000002</v>
      </c>
      <c r="K1722">
        <v>17</v>
      </c>
      <c r="L1722" s="15">
        <v>0.23529411764705899</v>
      </c>
      <c r="M1722" s="13">
        <v>2.1705882352941201</v>
      </c>
      <c r="N1722" s="15">
        <v>0</v>
      </c>
      <c r="O1722" s="5">
        <v>0</v>
      </c>
      <c r="P1722" s="5">
        <v>0</v>
      </c>
      <c r="Q1722" s="5">
        <f t="shared" si="292"/>
        <v>1.7250000000000001</v>
      </c>
      <c r="R1722" s="5">
        <f t="shared" si="293"/>
        <v>-1.7250000000000001</v>
      </c>
      <c r="S1722" s="15">
        <f t="shared" si="294"/>
        <v>-1</v>
      </c>
      <c r="T1722">
        <v>0</v>
      </c>
      <c r="U1722" s="5" t="str">
        <f t="shared" si="295"/>
        <v>NA</v>
      </c>
      <c r="V1722" s="15">
        <f t="shared" si="296"/>
        <v>0</v>
      </c>
      <c r="W1722" s="15">
        <f t="shared" si="297"/>
        <v>0</v>
      </c>
      <c r="X1722" s="5">
        <f t="shared" si="298"/>
        <v>0</v>
      </c>
      <c r="Y1722" s="5">
        <f t="shared" si="299"/>
        <v>1.5525000000000002</v>
      </c>
      <c r="Z1722" s="5">
        <f t="shared" si="300"/>
        <v>-1.8112500000000002</v>
      </c>
      <c r="AA1722" s="5">
        <f t="shared" si="301"/>
        <v>0.17249999999999988</v>
      </c>
      <c r="AB1722" s="5">
        <f t="shared" si="302"/>
        <v>8.625000000000016E-2</v>
      </c>
    </row>
    <row r="1723" spans="1:28" x14ac:dyDescent="0.55000000000000004">
      <c r="A1723" s="3" t="s">
        <v>72</v>
      </c>
      <c r="B1723" s="3" t="s">
        <v>3075</v>
      </c>
      <c r="C1723" t="s">
        <v>47</v>
      </c>
      <c r="D1723" s="3" t="s">
        <v>75</v>
      </c>
      <c r="E1723" s="3" t="s">
        <v>282</v>
      </c>
      <c r="F1723" s="3" t="s">
        <v>77</v>
      </c>
      <c r="G1723" s="5">
        <v>6.25</v>
      </c>
      <c r="H1723">
        <v>1</v>
      </c>
      <c r="I1723" s="5">
        <v>1.7250000000000001</v>
      </c>
      <c r="J1723" s="5">
        <v>1.7250000000000001</v>
      </c>
      <c r="K1723">
        <v>9</v>
      </c>
      <c r="L1723" s="15">
        <v>0.11111111111111099</v>
      </c>
      <c r="M1723" s="13">
        <v>1.1111111111111101</v>
      </c>
      <c r="N1723" s="15">
        <v>0</v>
      </c>
      <c r="O1723" s="5">
        <v>0</v>
      </c>
      <c r="P1723" s="5">
        <v>0</v>
      </c>
      <c r="Q1723" s="5">
        <f t="shared" si="292"/>
        <v>1.7250000000000001</v>
      </c>
      <c r="R1723" s="5">
        <f t="shared" si="293"/>
        <v>-1.7250000000000001</v>
      </c>
      <c r="S1723" s="15">
        <f t="shared" si="294"/>
        <v>-1</v>
      </c>
      <c r="T1723">
        <v>0</v>
      </c>
      <c r="U1723" s="5" t="str">
        <f t="shared" si="295"/>
        <v>NA</v>
      </c>
      <c r="V1723" s="15">
        <f t="shared" si="296"/>
        <v>0</v>
      </c>
      <c r="W1723" s="15">
        <f t="shared" si="297"/>
        <v>0</v>
      </c>
      <c r="X1723" s="5">
        <f t="shared" si="298"/>
        <v>0</v>
      </c>
      <c r="Y1723" s="5">
        <f t="shared" si="299"/>
        <v>1.5525000000000002</v>
      </c>
      <c r="Z1723" s="5">
        <f t="shared" si="300"/>
        <v>-1.8112500000000002</v>
      </c>
      <c r="AA1723" s="5">
        <f t="shared" si="301"/>
        <v>0.17249999999999988</v>
      </c>
      <c r="AB1723" s="5">
        <f t="shared" si="302"/>
        <v>8.625000000000016E-2</v>
      </c>
    </row>
    <row r="1724" spans="1:28" x14ac:dyDescent="0.55000000000000004">
      <c r="A1724" s="3" t="s">
        <v>72</v>
      </c>
      <c r="B1724" s="3" t="s">
        <v>3077</v>
      </c>
      <c r="C1724" t="s">
        <v>47</v>
      </c>
      <c r="D1724" s="3" t="s">
        <v>104</v>
      </c>
      <c r="E1724" s="3" t="s">
        <v>3078</v>
      </c>
      <c r="F1724" s="3" t="s">
        <v>77</v>
      </c>
      <c r="G1724" s="5">
        <v>6.25</v>
      </c>
      <c r="H1724">
        <v>1</v>
      </c>
      <c r="I1724" s="5">
        <v>1.7250000000000001</v>
      </c>
      <c r="J1724" s="5">
        <v>1.7250000000000001</v>
      </c>
      <c r="K1724">
        <v>9</v>
      </c>
      <c r="L1724" s="15">
        <v>0.11111111111111099</v>
      </c>
      <c r="M1724" s="13">
        <v>1.1000000000000001</v>
      </c>
      <c r="N1724" s="15">
        <v>0</v>
      </c>
      <c r="O1724" s="5">
        <v>0</v>
      </c>
      <c r="P1724" s="5">
        <v>0</v>
      </c>
      <c r="Q1724" s="5">
        <f t="shared" si="292"/>
        <v>1.7250000000000001</v>
      </c>
      <c r="R1724" s="5">
        <f t="shared" si="293"/>
        <v>-1.7250000000000001</v>
      </c>
      <c r="S1724" s="15">
        <f t="shared" si="294"/>
        <v>-1</v>
      </c>
      <c r="T1724">
        <v>0</v>
      </c>
      <c r="U1724" s="5" t="str">
        <f t="shared" si="295"/>
        <v>NA</v>
      </c>
      <c r="V1724" s="15">
        <f t="shared" si="296"/>
        <v>0</v>
      </c>
      <c r="W1724" s="15">
        <f t="shared" si="297"/>
        <v>0</v>
      </c>
      <c r="X1724" s="5">
        <f t="shared" si="298"/>
        <v>0</v>
      </c>
      <c r="Y1724" s="5">
        <f t="shared" si="299"/>
        <v>1.5525000000000002</v>
      </c>
      <c r="Z1724" s="5">
        <f t="shared" si="300"/>
        <v>-1.8112500000000002</v>
      </c>
      <c r="AA1724" s="5">
        <f t="shared" si="301"/>
        <v>0.17249999999999988</v>
      </c>
      <c r="AB1724" s="5">
        <f t="shared" si="302"/>
        <v>8.625000000000016E-2</v>
      </c>
    </row>
    <row r="1725" spans="1:28" x14ac:dyDescent="0.55000000000000004">
      <c r="A1725" s="3" t="s">
        <v>72</v>
      </c>
      <c r="B1725" s="3" t="s">
        <v>3080</v>
      </c>
      <c r="C1725" t="s">
        <v>47</v>
      </c>
      <c r="D1725" s="3" t="s">
        <v>104</v>
      </c>
      <c r="E1725" s="3" t="s">
        <v>3081</v>
      </c>
      <c r="F1725" s="3" t="s">
        <v>77</v>
      </c>
      <c r="G1725" s="5">
        <v>6.25</v>
      </c>
      <c r="H1725">
        <v>1</v>
      </c>
      <c r="I1725" s="5">
        <v>1.7250000000000001</v>
      </c>
      <c r="J1725" s="5">
        <v>1.7250000000000001</v>
      </c>
      <c r="K1725">
        <v>4</v>
      </c>
      <c r="L1725" s="15">
        <v>0.25</v>
      </c>
      <c r="M1725" s="13">
        <v>1</v>
      </c>
      <c r="N1725" s="15">
        <v>0</v>
      </c>
      <c r="O1725" s="5">
        <v>0</v>
      </c>
      <c r="P1725" s="5">
        <v>0</v>
      </c>
      <c r="Q1725" s="5">
        <f t="shared" si="292"/>
        <v>1.7250000000000001</v>
      </c>
      <c r="R1725" s="5">
        <f t="shared" si="293"/>
        <v>-1.7250000000000001</v>
      </c>
      <c r="S1725" s="15">
        <f t="shared" si="294"/>
        <v>-1</v>
      </c>
      <c r="T1725">
        <v>0</v>
      </c>
      <c r="U1725" s="5" t="str">
        <f t="shared" si="295"/>
        <v>NA</v>
      </c>
      <c r="V1725" s="15">
        <f t="shared" si="296"/>
        <v>0</v>
      </c>
      <c r="W1725" s="15">
        <f t="shared" si="297"/>
        <v>0</v>
      </c>
      <c r="X1725" s="5">
        <f t="shared" si="298"/>
        <v>0</v>
      </c>
      <c r="Y1725" s="5">
        <f t="shared" si="299"/>
        <v>1.5525000000000002</v>
      </c>
      <c r="Z1725" s="5">
        <f t="shared" si="300"/>
        <v>-1.8112500000000002</v>
      </c>
      <c r="AA1725" s="5">
        <f t="shared" si="301"/>
        <v>0.17249999999999988</v>
      </c>
      <c r="AB1725" s="5">
        <f t="shared" si="302"/>
        <v>8.625000000000016E-2</v>
      </c>
    </row>
    <row r="1726" spans="1:28" x14ac:dyDescent="0.55000000000000004">
      <c r="A1726" s="3" t="s">
        <v>72</v>
      </c>
      <c r="B1726" s="3" t="s">
        <v>3083</v>
      </c>
      <c r="C1726" t="s">
        <v>47</v>
      </c>
      <c r="D1726" s="3" t="s">
        <v>173</v>
      </c>
      <c r="E1726" s="3" t="s">
        <v>2806</v>
      </c>
      <c r="F1726" s="3" t="s">
        <v>77</v>
      </c>
      <c r="G1726" s="5">
        <v>6.25</v>
      </c>
      <c r="H1726">
        <v>1</v>
      </c>
      <c r="I1726" s="5">
        <v>1.7375</v>
      </c>
      <c r="J1726" s="5">
        <v>1.7375</v>
      </c>
      <c r="K1726">
        <v>1</v>
      </c>
      <c r="L1726" s="15">
        <v>1</v>
      </c>
      <c r="M1726" s="13">
        <v>1</v>
      </c>
      <c r="N1726" s="15">
        <v>0</v>
      </c>
      <c r="O1726" s="5">
        <v>0</v>
      </c>
      <c r="P1726" s="5">
        <v>0</v>
      </c>
      <c r="Q1726" s="5">
        <f t="shared" si="292"/>
        <v>1.7375</v>
      </c>
      <c r="R1726" s="5">
        <f t="shared" si="293"/>
        <v>-1.7375</v>
      </c>
      <c r="S1726" s="15">
        <f t="shared" si="294"/>
        <v>-1</v>
      </c>
      <c r="T1726">
        <v>0</v>
      </c>
      <c r="U1726" s="5" t="str">
        <f t="shared" si="295"/>
        <v>NA</v>
      </c>
      <c r="V1726" s="15">
        <f t="shared" si="296"/>
        <v>0</v>
      </c>
      <c r="W1726" s="15">
        <f t="shared" si="297"/>
        <v>0</v>
      </c>
      <c r="X1726" s="5">
        <f t="shared" si="298"/>
        <v>0</v>
      </c>
      <c r="Y1726" s="5">
        <f t="shared" si="299"/>
        <v>1.56375</v>
      </c>
      <c r="Z1726" s="5">
        <f t="shared" si="300"/>
        <v>-1.8243750000000001</v>
      </c>
      <c r="AA1726" s="5">
        <f t="shared" si="301"/>
        <v>0.17375000000000007</v>
      </c>
      <c r="AB1726" s="5">
        <f t="shared" si="302"/>
        <v>8.6875000000000036E-2</v>
      </c>
    </row>
    <row r="1727" spans="1:28" x14ac:dyDescent="0.55000000000000004">
      <c r="A1727" s="3" t="s">
        <v>72</v>
      </c>
      <c r="B1727" s="3" t="s">
        <v>3085</v>
      </c>
      <c r="C1727" t="s">
        <v>47</v>
      </c>
      <c r="D1727" s="3" t="s">
        <v>104</v>
      </c>
      <c r="E1727" s="3" t="s">
        <v>2782</v>
      </c>
      <c r="F1727" s="3" t="s">
        <v>77</v>
      </c>
      <c r="G1727" s="5">
        <v>6.25</v>
      </c>
      <c r="H1727">
        <v>1</v>
      </c>
      <c r="I1727" s="5">
        <v>1.7375</v>
      </c>
      <c r="J1727" s="5">
        <v>1.7375</v>
      </c>
      <c r="K1727">
        <v>3</v>
      </c>
      <c r="L1727" s="15">
        <v>0.33333333333333298</v>
      </c>
      <c r="M1727" s="13">
        <v>1</v>
      </c>
      <c r="N1727" s="15">
        <v>0</v>
      </c>
      <c r="O1727" s="5">
        <v>0</v>
      </c>
      <c r="P1727" s="5">
        <v>0</v>
      </c>
      <c r="Q1727" s="5">
        <f t="shared" si="292"/>
        <v>1.7375</v>
      </c>
      <c r="R1727" s="5">
        <f t="shared" si="293"/>
        <v>-1.7375</v>
      </c>
      <c r="S1727" s="15">
        <f t="shared" si="294"/>
        <v>-1</v>
      </c>
      <c r="T1727">
        <v>0</v>
      </c>
      <c r="U1727" s="5" t="str">
        <f t="shared" si="295"/>
        <v>NA</v>
      </c>
      <c r="V1727" s="15">
        <f t="shared" si="296"/>
        <v>0</v>
      </c>
      <c r="W1727" s="15">
        <f t="shared" si="297"/>
        <v>0</v>
      </c>
      <c r="X1727" s="5">
        <f t="shared" si="298"/>
        <v>0</v>
      </c>
      <c r="Y1727" s="5">
        <f t="shared" si="299"/>
        <v>1.56375</v>
      </c>
      <c r="Z1727" s="5">
        <f t="shared" si="300"/>
        <v>-1.8243750000000001</v>
      </c>
      <c r="AA1727" s="5">
        <f t="shared" si="301"/>
        <v>0.17375000000000007</v>
      </c>
      <c r="AB1727" s="5">
        <f t="shared" si="302"/>
        <v>8.6875000000000036E-2</v>
      </c>
    </row>
    <row r="1728" spans="1:28" x14ac:dyDescent="0.55000000000000004">
      <c r="A1728" s="3" t="s">
        <v>72</v>
      </c>
      <c r="B1728" s="3" t="s">
        <v>640</v>
      </c>
      <c r="C1728" t="s">
        <v>47</v>
      </c>
      <c r="D1728" s="3" t="s">
        <v>262</v>
      </c>
      <c r="E1728" s="3" t="s">
        <v>3014</v>
      </c>
      <c r="F1728" s="3" t="s">
        <v>77</v>
      </c>
      <c r="G1728" s="5">
        <v>6.25</v>
      </c>
      <c r="H1728">
        <v>2</v>
      </c>
      <c r="I1728" s="5">
        <v>1.7375</v>
      </c>
      <c r="J1728" s="5">
        <v>0.86875000000000002</v>
      </c>
      <c r="K1728">
        <v>48</v>
      </c>
      <c r="L1728" s="15">
        <v>4.1666666666666699E-2</v>
      </c>
      <c r="M1728" s="13">
        <v>1.6812499999999999</v>
      </c>
      <c r="N1728" s="15">
        <v>0</v>
      </c>
      <c r="O1728" s="5">
        <v>0</v>
      </c>
      <c r="P1728" s="5">
        <v>0</v>
      </c>
      <c r="Q1728" s="5">
        <f t="shared" si="292"/>
        <v>1.7375</v>
      </c>
      <c r="R1728" s="5">
        <f t="shared" si="293"/>
        <v>-1.7375</v>
      </c>
      <c r="S1728" s="15">
        <f t="shared" si="294"/>
        <v>-1</v>
      </c>
      <c r="T1728">
        <v>0</v>
      </c>
      <c r="U1728" s="5" t="str">
        <f t="shared" si="295"/>
        <v>NA</v>
      </c>
      <c r="V1728" s="15">
        <f t="shared" si="296"/>
        <v>0</v>
      </c>
      <c r="W1728" s="15">
        <f t="shared" si="297"/>
        <v>0</v>
      </c>
      <c r="X1728" s="5">
        <f t="shared" si="298"/>
        <v>0</v>
      </c>
      <c r="Y1728" s="5">
        <f t="shared" si="299"/>
        <v>1.56375</v>
      </c>
      <c r="Z1728" s="5">
        <f t="shared" si="300"/>
        <v>-1.8243750000000001</v>
      </c>
      <c r="AA1728" s="5">
        <f t="shared" si="301"/>
        <v>0.17375000000000007</v>
      </c>
      <c r="AB1728" s="5">
        <f t="shared" si="302"/>
        <v>8.6875000000000036E-2</v>
      </c>
    </row>
    <row r="1729" spans="1:28" x14ac:dyDescent="0.55000000000000004">
      <c r="A1729" s="3" t="s">
        <v>72</v>
      </c>
      <c r="B1729" s="3" t="s">
        <v>3088</v>
      </c>
      <c r="C1729" t="s">
        <v>47</v>
      </c>
      <c r="D1729" s="3" t="s">
        <v>104</v>
      </c>
      <c r="E1729" s="3" t="s">
        <v>105</v>
      </c>
      <c r="F1729" s="3" t="s">
        <v>77</v>
      </c>
      <c r="G1729" s="5">
        <v>6.25</v>
      </c>
      <c r="H1729">
        <v>1</v>
      </c>
      <c r="I1729" s="5">
        <v>1.75</v>
      </c>
      <c r="J1729" s="5">
        <v>1.75</v>
      </c>
      <c r="K1729">
        <v>9</v>
      </c>
      <c r="L1729" s="15">
        <v>0.11111111111111099</v>
      </c>
      <c r="M1729" s="13">
        <v>1</v>
      </c>
      <c r="N1729" s="15">
        <v>0</v>
      </c>
      <c r="O1729" s="5">
        <v>0</v>
      </c>
      <c r="P1729" s="5">
        <v>0</v>
      </c>
      <c r="Q1729" s="5">
        <f t="shared" si="292"/>
        <v>1.75</v>
      </c>
      <c r="R1729" s="5">
        <f t="shared" si="293"/>
        <v>-1.75</v>
      </c>
      <c r="S1729" s="15">
        <f t="shared" si="294"/>
        <v>-1</v>
      </c>
      <c r="T1729">
        <v>0</v>
      </c>
      <c r="U1729" s="5" t="str">
        <f t="shared" si="295"/>
        <v>NA</v>
      </c>
      <c r="V1729" s="15">
        <f t="shared" si="296"/>
        <v>0</v>
      </c>
      <c r="W1729" s="15">
        <f t="shared" si="297"/>
        <v>0</v>
      </c>
      <c r="X1729" s="5">
        <f t="shared" si="298"/>
        <v>0</v>
      </c>
      <c r="Y1729" s="5">
        <f t="shared" si="299"/>
        <v>1.575</v>
      </c>
      <c r="Z1729" s="5">
        <f t="shared" si="300"/>
        <v>-1.8375000000000001</v>
      </c>
      <c r="AA1729" s="5">
        <f t="shared" si="301"/>
        <v>0.17500000000000004</v>
      </c>
      <c r="AB1729" s="5">
        <f t="shared" si="302"/>
        <v>8.7500000000000133E-2</v>
      </c>
    </row>
    <row r="1730" spans="1:28" x14ac:dyDescent="0.55000000000000004">
      <c r="A1730" s="3" t="s">
        <v>72</v>
      </c>
      <c r="B1730" s="3" t="s">
        <v>3027</v>
      </c>
      <c r="C1730" t="s">
        <v>47</v>
      </c>
      <c r="D1730" s="3" t="s">
        <v>104</v>
      </c>
      <c r="E1730" s="3" t="s">
        <v>3090</v>
      </c>
      <c r="F1730" s="3" t="s">
        <v>77</v>
      </c>
      <c r="G1730" s="5">
        <v>6.25</v>
      </c>
      <c r="H1730">
        <v>1</v>
      </c>
      <c r="I1730" s="5">
        <v>1.75</v>
      </c>
      <c r="J1730" s="5">
        <v>1.75</v>
      </c>
      <c r="K1730">
        <v>2</v>
      </c>
      <c r="L1730" s="15">
        <v>0.5</v>
      </c>
      <c r="M1730" s="13">
        <v>1</v>
      </c>
      <c r="N1730" s="15">
        <v>0</v>
      </c>
      <c r="O1730" s="5">
        <v>0</v>
      </c>
      <c r="P1730" s="5">
        <v>0</v>
      </c>
      <c r="Q1730" s="5">
        <f t="shared" ref="Q1730:Q1793" si="303">I1730</f>
        <v>1.75</v>
      </c>
      <c r="R1730" s="5">
        <f t="shared" ref="R1730:R1793" si="304">P1730-Q1730</f>
        <v>-1.75</v>
      </c>
      <c r="S1730" s="15">
        <f t="shared" ref="S1730:S1793" si="305">IF(Q1730=0,0,(P1730-Q1730)/Q1730)</f>
        <v>-1</v>
      </c>
      <c r="T1730">
        <v>0</v>
      </c>
      <c r="U1730" s="5" t="str">
        <f t="shared" ref="U1730:U1793" si="306">IF(T1730=0,"NA",P1730/T1730)</f>
        <v>NA</v>
      </c>
      <c r="V1730" s="15">
        <f t="shared" si="296"/>
        <v>0</v>
      </c>
      <c r="W1730" s="15">
        <f t="shared" si="297"/>
        <v>0</v>
      </c>
      <c r="X1730" s="5">
        <f t="shared" si="298"/>
        <v>0</v>
      </c>
      <c r="Y1730" s="5">
        <f t="shared" si="299"/>
        <v>1.575</v>
      </c>
      <c r="Z1730" s="5">
        <f t="shared" si="300"/>
        <v>-1.8375000000000001</v>
      </c>
      <c r="AA1730" s="5">
        <f t="shared" si="301"/>
        <v>0.17500000000000004</v>
      </c>
      <c r="AB1730" s="5">
        <f t="shared" si="302"/>
        <v>8.7500000000000133E-2</v>
      </c>
    </row>
    <row r="1731" spans="1:28" x14ac:dyDescent="0.55000000000000004">
      <c r="A1731" s="3" t="s">
        <v>72</v>
      </c>
      <c r="B1731" s="3" t="s">
        <v>2683</v>
      </c>
      <c r="C1731" t="s">
        <v>47</v>
      </c>
      <c r="D1731" s="3" t="s">
        <v>194</v>
      </c>
      <c r="E1731" s="3" t="s">
        <v>2692</v>
      </c>
      <c r="F1731" s="3" t="s">
        <v>77</v>
      </c>
      <c r="G1731" s="5">
        <v>6.25</v>
      </c>
      <c r="H1731">
        <v>2</v>
      </c>
      <c r="I1731" s="5">
        <v>1.7749999999999999</v>
      </c>
      <c r="J1731" s="5">
        <v>0.88749999999999996</v>
      </c>
      <c r="K1731">
        <v>2</v>
      </c>
      <c r="L1731" s="15">
        <v>1</v>
      </c>
      <c r="M1731" s="13">
        <v>1</v>
      </c>
      <c r="N1731" s="15">
        <v>0</v>
      </c>
      <c r="O1731" s="5">
        <v>0</v>
      </c>
      <c r="P1731" s="5">
        <v>0</v>
      </c>
      <c r="Q1731" s="5">
        <f t="shared" si="303"/>
        <v>1.7749999999999999</v>
      </c>
      <c r="R1731" s="5">
        <f t="shared" si="304"/>
        <v>-1.7749999999999999</v>
      </c>
      <c r="S1731" s="15">
        <f t="shared" si="305"/>
        <v>-1</v>
      </c>
      <c r="T1731">
        <v>0</v>
      </c>
      <c r="U1731" s="5" t="str">
        <f t="shared" si="306"/>
        <v>NA</v>
      </c>
      <c r="V1731" s="15">
        <f t="shared" ref="V1731:V1794" si="307">(L1731*N1731)</f>
        <v>0</v>
      </c>
      <c r="W1731" s="15">
        <f t="shared" ref="W1731:W1794" si="308">IF(P1731=0,0,R1731/P1731)</f>
        <v>0</v>
      </c>
      <c r="X1731" s="5">
        <f t="shared" ref="X1731:X1794" si="309">IF(T1731=0,0,Q1731/T1731)</f>
        <v>0</v>
      </c>
      <c r="Y1731" s="5">
        <f t="shared" ref="Y1731:Y1794" si="310">Q1731*0.9</f>
        <v>1.5974999999999999</v>
      </c>
      <c r="Z1731" s="5">
        <f t="shared" ref="Z1731:Z1794" si="311">R1731*1.05</f>
        <v>-1.86375</v>
      </c>
      <c r="AA1731" s="5">
        <f t="shared" ref="AA1731:AA1794" si="312">Q1731-Y1731</f>
        <v>0.17749999999999999</v>
      </c>
      <c r="AB1731" s="5">
        <f t="shared" ref="AB1731:AB1794" si="313">R1731-Z1731</f>
        <v>8.8750000000000107E-2</v>
      </c>
    </row>
    <row r="1732" spans="1:28" x14ac:dyDescent="0.55000000000000004">
      <c r="A1732" s="3" t="s">
        <v>72</v>
      </c>
      <c r="B1732" s="3" t="s">
        <v>3093</v>
      </c>
      <c r="C1732" t="s">
        <v>47</v>
      </c>
      <c r="D1732" s="3" t="s">
        <v>104</v>
      </c>
      <c r="E1732" s="3" t="s">
        <v>3070</v>
      </c>
      <c r="F1732" s="3" t="s">
        <v>77</v>
      </c>
      <c r="G1732" s="5">
        <v>6.25</v>
      </c>
      <c r="H1732">
        <v>1</v>
      </c>
      <c r="I1732" s="5">
        <v>1.7875000000000001</v>
      </c>
      <c r="J1732" s="5">
        <v>1.7875000000000001</v>
      </c>
      <c r="K1732">
        <v>2</v>
      </c>
      <c r="L1732" s="15">
        <v>0.5</v>
      </c>
      <c r="M1732" s="13">
        <v>1</v>
      </c>
      <c r="N1732" s="15">
        <v>0</v>
      </c>
      <c r="O1732" s="5">
        <v>0</v>
      </c>
      <c r="P1732" s="5">
        <v>0</v>
      </c>
      <c r="Q1732" s="5">
        <f t="shared" si="303"/>
        <v>1.7875000000000001</v>
      </c>
      <c r="R1732" s="5">
        <f t="shared" si="304"/>
        <v>-1.7875000000000001</v>
      </c>
      <c r="S1732" s="15">
        <f t="shared" si="305"/>
        <v>-1</v>
      </c>
      <c r="T1732">
        <v>0</v>
      </c>
      <c r="U1732" s="5" t="str">
        <f t="shared" si="306"/>
        <v>NA</v>
      </c>
      <c r="V1732" s="15">
        <f t="shared" si="307"/>
        <v>0</v>
      </c>
      <c r="W1732" s="15">
        <f t="shared" si="308"/>
        <v>0</v>
      </c>
      <c r="X1732" s="5">
        <f t="shared" si="309"/>
        <v>0</v>
      </c>
      <c r="Y1732" s="5">
        <f t="shared" si="310"/>
        <v>1.6087500000000001</v>
      </c>
      <c r="Z1732" s="5">
        <f t="shared" si="311"/>
        <v>-1.8768750000000001</v>
      </c>
      <c r="AA1732" s="5">
        <f t="shared" si="312"/>
        <v>0.17874999999999996</v>
      </c>
      <c r="AB1732" s="5">
        <f t="shared" si="313"/>
        <v>8.9374999999999982E-2</v>
      </c>
    </row>
    <row r="1733" spans="1:28" x14ac:dyDescent="0.55000000000000004">
      <c r="A1733" s="3" t="s">
        <v>72</v>
      </c>
      <c r="B1733" s="3" t="s">
        <v>2642</v>
      </c>
      <c r="C1733" t="s">
        <v>47</v>
      </c>
      <c r="D1733" s="3" t="s">
        <v>262</v>
      </c>
      <c r="E1733" s="3" t="s">
        <v>302</v>
      </c>
      <c r="F1733" s="3" t="s">
        <v>77</v>
      </c>
      <c r="G1733" s="5">
        <v>6.25</v>
      </c>
      <c r="H1733">
        <v>1</v>
      </c>
      <c r="I1733" s="5">
        <v>1.7875000000000001</v>
      </c>
      <c r="J1733" s="5">
        <v>1.7875000000000001</v>
      </c>
      <c r="K1733">
        <v>4</v>
      </c>
      <c r="L1733" s="15">
        <v>0.25</v>
      </c>
      <c r="M1733" s="13">
        <v>1</v>
      </c>
      <c r="N1733" s="15">
        <v>0</v>
      </c>
      <c r="O1733" s="5">
        <v>0</v>
      </c>
      <c r="P1733" s="5">
        <v>0</v>
      </c>
      <c r="Q1733" s="5">
        <f t="shared" si="303"/>
        <v>1.7875000000000001</v>
      </c>
      <c r="R1733" s="5">
        <f t="shared" si="304"/>
        <v>-1.7875000000000001</v>
      </c>
      <c r="S1733" s="15">
        <f t="shared" si="305"/>
        <v>-1</v>
      </c>
      <c r="T1733">
        <v>0</v>
      </c>
      <c r="U1733" s="5" t="str">
        <f t="shared" si="306"/>
        <v>NA</v>
      </c>
      <c r="V1733" s="15">
        <f t="shared" si="307"/>
        <v>0</v>
      </c>
      <c r="W1733" s="15">
        <f t="shared" si="308"/>
        <v>0</v>
      </c>
      <c r="X1733" s="5">
        <f t="shared" si="309"/>
        <v>0</v>
      </c>
      <c r="Y1733" s="5">
        <f t="shared" si="310"/>
        <v>1.6087500000000001</v>
      </c>
      <c r="Z1733" s="5">
        <f t="shared" si="311"/>
        <v>-1.8768750000000001</v>
      </c>
      <c r="AA1733" s="5">
        <f t="shared" si="312"/>
        <v>0.17874999999999996</v>
      </c>
      <c r="AB1733" s="5">
        <f t="shared" si="313"/>
        <v>8.9374999999999982E-2</v>
      </c>
    </row>
    <row r="1734" spans="1:28" x14ac:dyDescent="0.55000000000000004">
      <c r="A1734" s="3" t="s">
        <v>72</v>
      </c>
      <c r="B1734" s="3" t="s">
        <v>2620</v>
      </c>
      <c r="C1734" t="s">
        <v>47</v>
      </c>
      <c r="D1734" s="3" t="s">
        <v>137</v>
      </c>
      <c r="E1734" s="3" t="s">
        <v>138</v>
      </c>
      <c r="F1734" s="3" t="s">
        <v>77</v>
      </c>
      <c r="G1734" s="5">
        <v>6.25</v>
      </c>
      <c r="H1734">
        <v>1</v>
      </c>
      <c r="I1734" s="5">
        <v>1.7875000000000001</v>
      </c>
      <c r="J1734" s="5">
        <v>1.7875000000000001</v>
      </c>
      <c r="K1734">
        <v>13</v>
      </c>
      <c r="L1734" s="15">
        <v>7.69230769230769E-2</v>
      </c>
      <c r="M1734" s="13">
        <v>1.15230769230769</v>
      </c>
      <c r="N1734" s="15">
        <v>0</v>
      </c>
      <c r="O1734" s="5">
        <v>0</v>
      </c>
      <c r="P1734" s="5">
        <v>0</v>
      </c>
      <c r="Q1734" s="5">
        <f t="shared" si="303"/>
        <v>1.7875000000000001</v>
      </c>
      <c r="R1734" s="5">
        <f t="shared" si="304"/>
        <v>-1.7875000000000001</v>
      </c>
      <c r="S1734" s="15">
        <f t="shared" si="305"/>
        <v>-1</v>
      </c>
      <c r="T1734">
        <v>0</v>
      </c>
      <c r="U1734" s="5" t="str">
        <f t="shared" si="306"/>
        <v>NA</v>
      </c>
      <c r="V1734" s="15">
        <f t="shared" si="307"/>
        <v>0</v>
      </c>
      <c r="W1734" s="15">
        <f t="shared" si="308"/>
        <v>0</v>
      </c>
      <c r="X1734" s="5">
        <f t="shared" si="309"/>
        <v>0</v>
      </c>
      <c r="Y1734" s="5">
        <f t="shared" si="310"/>
        <v>1.6087500000000001</v>
      </c>
      <c r="Z1734" s="5">
        <f t="shared" si="311"/>
        <v>-1.8768750000000001</v>
      </c>
      <c r="AA1734" s="5">
        <f t="shared" si="312"/>
        <v>0.17874999999999996</v>
      </c>
      <c r="AB1734" s="5">
        <f t="shared" si="313"/>
        <v>8.9374999999999982E-2</v>
      </c>
    </row>
    <row r="1735" spans="1:28" x14ac:dyDescent="0.55000000000000004">
      <c r="A1735" s="3" t="s">
        <v>72</v>
      </c>
      <c r="B1735" s="3" t="s">
        <v>3097</v>
      </c>
      <c r="C1735" t="s">
        <v>47</v>
      </c>
      <c r="D1735" s="3" t="s">
        <v>173</v>
      </c>
      <c r="E1735" s="3" t="s">
        <v>2872</v>
      </c>
      <c r="F1735" s="3" t="s">
        <v>77</v>
      </c>
      <c r="G1735" s="5">
        <v>6.25</v>
      </c>
      <c r="H1735">
        <v>2</v>
      </c>
      <c r="I1735" s="5">
        <v>1.8</v>
      </c>
      <c r="J1735" s="5">
        <v>0.9</v>
      </c>
      <c r="K1735">
        <v>170</v>
      </c>
      <c r="L1735" s="15">
        <v>1.1764705882352899E-2</v>
      </c>
      <c r="M1735" s="13">
        <v>1.3535294117647101</v>
      </c>
      <c r="N1735" s="15">
        <v>0</v>
      </c>
      <c r="O1735" s="5">
        <v>0</v>
      </c>
      <c r="P1735" s="5">
        <v>0</v>
      </c>
      <c r="Q1735" s="5">
        <f t="shared" si="303"/>
        <v>1.8</v>
      </c>
      <c r="R1735" s="5">
        <f t="shared" si="304"/>
        <v>-1.8</v>
      </c>
      <c r="S1735" s="15">
        <f t="shared" si="305"/>
        <v>-1</v>
      </c>
      <c r="T1735">
        <v>0</v>
      </c>
      <c r="U1735" s="5" t="str">
        <f t="shared" si="306"/>
        <v>NA</v>
      </c>
      <c r="V1735" s="15">
        <f t="shared" si="307"/>
        <v>0</v>
      </c>
      <c r="W1735" s="15">
        <f t="shared" si="308"/>
        <v>0</v>
      </c>
      <c r="X1735" s="5">
        <f t="shared" si="309"/>
        <v>0</v>
      </c>
      <c r="Y1735" s="5">
        <f t="shared" si="310"/>
        <v>1.62</v>
      </c>
      <c r="Z1735" s="5">
        <f t="shared" si="311"/>
        <v>-1.8900000000000001</v>
      </c>
      <c r="AA1735" s="5">
        <f t="shared" si="312"/>
        <v>0.17999999999999994</v>
      </c>
      <c r="AB1735" s="5">
        <f t="shared" si="313"/>
        <v>9.000000000000008E-2</v>
      </c>
    </row>
    <row r="1736" spans="1:28" x14ac:dyDescent="0.55000000000000004">
      <c r="A1736" s="3" t="s">
        <v>72</v>
      </c>
      <c r="B1736" s="3" t="s">
        <v>3099</v>
      </c>
      <c r="C1736" t="s">
        <v>47</v>
      </c>
      <c r="D1736" s="3" t="s">
        <v>173</v>
      </c>
      <c r="E1736" s="3" t="s">
        <v>2699</v>
      </c>
      <c r="F1736" s="3" t="s">
        <v>77</v>
      </c>
      <c r="G1736" s="5">
        <v>6.25</v>
      </c>
      <c r="H1736">
        <v>1</v>
      </c>
      <c r="I1736" s="5">
        <v>1.8125</v>
      </c>
      <c r="J1736" s="5">
        <v>1.8125</v>
      </c>
      <c r="K1736">
        <v>101</v>
      </c>
      <c r="L1736" s="15">
        <v>9.9009900990098994E-3</v>
      </c>
      <c r="M1736" s="13">
        <v>2.77623762376238</v>
      </c>
      <c r="N1736" s="15">
        <v>0</v>
      </c>
      <c r="O1736" s="5">
        <v>0</v>
      </c>
      <c r="P1736" s="5">
        <v>0</v>
      </c>
      <c r="Q1736" s="5">
        <f t="shared" si="303"/>
        <v>1.8125</v>
      </c>
      <c r="R1736" s="5">
        <f t="shared" si="304"/>
        <v>-1.8125</v>
      </c>
      <c r="S1736" s="15">
        <f t="shared" si="305"/>
        <v>-1</v>
      </c>
      <c r="T1736">
        <v>0</v>
      </c>
      <c r="U1736" s="5" t="str">
        <f t="shared" si="306"/>
        <v>NA</v>
      </c>
      <c r="V1736" s="15">
        <f t="shared" si="307"/>
        <v>0</v>
      </c>
      <c r="W1736" s="15">
        <f t="shared" si="308"/>
        <v>0</v>
      </c>
      <c r="X1736" s="5">
        <f t="shared" si="309"/>
        <v>0</v>
      </c>
      <c r="Y1736" s="5">
        <f t="shared" si="310"/>
        <v>1.6312500000000001</v>
      </c>
      <c r="Z1736" s="5">
        <f t="shared" si="311"/>
        <v>-1.9031250000000002</v>
      </c>
      <c r="AA1736" s="5">
        <f t="shared" si="312"/>
        <v>0.18124999999999991</v>
      </c>
      <c r="AB1736" s="5">
        <f t="shared" si="313"/>
        <v>9.0625000000000178E-2</v>
      </c>
    </row>
    <row r="1737" spans="1:28" x14ac:dyDescent="0.55000000000000004">
      <c r="A1737" s="3" t="s">
        <v>72</v>
      </c>
      <c r="B1737" s="3" t="s">
        <v>2945</v>
      </c>
      <c r="C1737" t="s">
        <v>47</v>
      </c>
      <c r="D1737" s="3" t="s">
        <v>40</v>
      </c>
      <c r="E1737" s="3" t="s">
        <v>122</v>
      </c>
      <c r="F1737" s="3" t="s">
        <v>77</v>
      </c>
      <c r="G1737" s="5">
        <v>6.25</v>
      </c>
      <c r="H1737">
        <v>1</v>
      </c>
      <c r="I1737" s="5">
        <v>1.8125</v>
      </c>
      <c r="J1737" s="5">
        <v>1.8125</v>
      </c>
      <c r="K1737">
        <v>11</v>
      </c>
      <c r="L1737" s="15">
        <v>9.0909090909090898E-2</v>
      </c>
      <c r="M1737" s="13">
        <v>1</v>
      </c>
      <c r="N1737" s="15">
        <v>0</v>
      </c>
      <c r="O1737" s="5">
        <v>0</v>
      </c>
      <c r="P1737" s="5">
        <v>0</v>
      </c>
      <c r="Q1737" s="5">
        <f t="shared" si="303"/>
        <v>1.8125</v>
      </c>
      <c r="R1737" s="5">
        <f t="shared" si="304"/>
        <v>-1.8125</v>
      </c>
      <c r="S1737" s="15">
        <f t="shared" si="305"/>
        <v>-1</v>
      </c>
      <c r="T1737">
        <v>0</v>
      </c>
      <c r="U1737" s="5" t="str">
        <f t="shared" si="306"/>
        <v>NA</v>
      </c>
      <c r="V1737" s="15">
        <f t="shared" si="307"/>
        <v>0</v>
      </c>
      <c r="W1737" s="15">
        <f t="shared" si="308"/>
        <v>0</v>
      </c>
      <c r="X1737" s="5">
        <f t="shared" si="309"/>
        <v>0</v>
      </c>
      <c r="Y1737" s="5">
        <f t="shared" si="310"/>
        <v>1.6312500000000001</v>
      </c>
      <c r="Z1737" s="5">
        <f t="shared" si="311"/>
        <v>-1.9031250000000002</v>
      </c>
      <c r="AA1737" s="5">
        <f t="shared" si="312"/>
        <v>0.18124999999999991</v>
      </c>
      <c r="AB1737" s="5">
        <f t="shared" si="313"/>
        <v>9.0625000000000178E-2</v>
      </c>
    </row>
    <row r="1738" spans="1:28" x14ac:dyDescent="0.55000000000000004">
      <c r="A1738" s="3" t="s">
        <v>72</v>
      </c>
      <c r="B1738" s="3" t="s">
        <v>3102</v>
      </c>
      <c r="C1738" t="s">
        <v>47</v>
      </c>
      <c r="D1738" s="3" t="s">
        <v>173</v>
      </c>
      <c r="E1738" s="3" t="s">
        <v>2806</v>
      </c>
      <c r="F1738" s="3" t="s">
        <v>77</v>
      </c>
      <c r="G1738" s="5">
        <v>6.25</v>
      </c>
      <c r="H1738">
        <v>3</v>
      </c>
      <c r="I1738" s="5">
        <v>1.8249999749999999</v>
      </c>
      <c r="J1738" s="5">
        <v>0.60833332499999992</v>
      </c>
      <c r="K1738">
        <v>15</v>
      </c>
      <c r="L1738" s="15">
        <v>0.2</v>
      </c>
      <c r="M1738" s="13">
        <v>2.2666666666666702</v>
      </c>
      <c r="N1738" s="15">
        <v>0</v>
      </c>
      <c r="O1738" s="5">
        <v>0</v>
      </c>
      <c r="P1738" s="5">
        <v>0</v>
      </c>
      <c r="Q1738" s="5">
        <f t="shared" si="303"/>
        <v>1.8249999749999999</v>
      </c>
      <c r="R1738" s="5">
        <f t="shared" si="304"/>
        <v>-1.8249999749999999</v>
      </c>
      <c r="S1738" s="15">
        <f t="shared" si="305"/>
        <v>-1</v>
      </c>
      <c r="T1738">
        <v>0</v>
      </c>
      <c r="U1738" s="5" t="str">
        <f t="shared" si="306"/>
        <v>NA</v>
      </c>
      <c r="V1738" s="15">
        <f t="shared" si="307"/>
        <v>0</v>
      </c>
      <c r="W1738" s="15">
        <f t="shared" si="308"/>
        <v>0</v>
      </c>
      <c r="X1738" s="5">
        <f t="shared" si="309"/>
        <v>0</v>
      </c>
      <c r="Y1738" s="5">
        <f t="shared" si="310"/>
        <v>1.6424999775</v>
      </c>
      <c r="Z1738" s="5">
        <f t="shared" si="311"/>
        <v>-1.9162499737500001</v>
      </c>
      <c r="AA1738" s="5">
        <f t="shared" si="312"/>
        <v>0.1824999974999999</v>
      </c>
      <c r="AB1738" s="5">
        <f t="shared" si="313"/>
        <v>9.1249998750000172E-2</v>
      </c>
    </row>
    <row r="1739" spans="1:28" x14ac:dyDescent="0.55000000000000004">
      <c r="A1739" s="3" t="s">
        <v>72</v>
      </c>
      <c r="B1739" s="3" t="s">
        <v>322</v>
      </c>
      <c r="C1739" t="s">
        <v>47</v>
      </c>
      <c r="D1739" s="3" t="s">
        <v>75</v>
      </c>
      <c r="E1739" s="3" t="s">
        <v>76</v>
      </c>
      <c r="F1739" s="3" t="s">
        <v>77</v>
      </c>
      <c r="G1739" s="5">
        <v>6.25</v>
      </c>
      <c r="H1739">
        <v>1</v>
      </c>
      <c r="I1739" s="5">
        <v>1.8374999999999999</v>
      </c>
      <c r="J1739" s="5">
        <v>1.8374999999999999</v>
      </c>
      <c r="K1739">
        <v>7</v>
      </c>
      <c r="L1739" s="15">
        <v>0.14285714285714302</v>
      </c>
      <c r="M1739" s="13">
        <v>1.28571428571429</v>
      </c>
      <c r="N1739" s="15">
        <v>0</v>
      </c>
      <c r="O1739" s="5">
        <v>0</v>
      </c>
      <c r="P1739" s="5">
        <v>0</v>
      </c>
      <c r="Q1739" s="5">
        <f t="shared" si="303"/>
        <v>1.8374999999999999</v>
      </c>
      <c r="R1739" s="5">
        <f t="shared" si="304"/>
        <v>-1.8374999999999999</v>
      </c>
      <c r="S1739" s="15">
        <f t="shared" si="305"/>
        <v>-1</v>
      </c>
      <c r="T1739">
        <v>0</v>
      </c>
      <c r="U1739" s="5" t="str">
        <f t="shared" si="306"/>
        <v>NA</v>
      </c>
      <c r="V1739" s="15">
        <f t="shared" si="307"/>
        <v>0</v>
      </c>
      <c r="W1739" s="15">
        <f t="shared" si="308"/>
        <v>0</v>
      </c>
      <c r="X1739" s="5">
        <f t="shared" si="309"/>
        <v>0</v>
      </c>
      <c r="Y1739" s="5">
        <f t="shared" si="310"/>
        <v>1.6537500000000001</v>
      </c>
      <c r="Z1739" s="5">
        <f t="shared" si="311"/>
        <v>-1.9293750000000001</v>
      </c>
      <c r="AA1739" s="5">
        <f t="shared" si="312"/>
        <v>0.18374999999999986</v>
      </c>
      <c r="AB1739" s="5">
        <f t="shared" si="313"/>
        <v>9.1875000000000151E-2</v>
      </c>
    </row>
    <row r="1740" spans="1:28" x14ac:dyDescent="0.55000000000000004">
      <c r="A1740" s="3" t="s">
        <v>72</v>
      </c>
      <c r="B1740" s="3" t="s">
        <v>239</v>
      </c>
      <c r="C1740" t="s">
        <v>47</v>
      </c>
      <c r="D1740" s="3" t="s">
        <v>40</v>
      </c>
      <c r="E1740" s="3" t="s">
        <v>2770</v>
      </c>
      <c r="F1740" s="3" t="s">
        <v>77</v>
      </c>
      <c r="G1740" s="5">
        <v>6.25</v>
      </c>
      <c r="H1740">
        <v>1</v>
      </c>
      <c r="I1740" s="5">
        <v>1.8374999999999999</v>
      </c>
      <c r="J1740" s="5">
        <v>1.8374999999999999</v>
      </c>
      <c r="K1740">
        <v>11</v>
      </c>
      <c r="L1740" s="15">
        <v>9.0909090909090898E-2</v>
      </c>
      <c r="M1740" s="13">
        <v>3.7272727272727302</v>
      </c>
      <c r="N1740" s="15">
        <v>0</v>
      </c>
      <c r="O1740" s="5">
        <v>0</v>
      </c>
      <c r="P1740" s="5">
        <v>0</v>
      </c>
      <c r="Q1740" s="5">
        <f t="shared" si="303"/>
        <v>1.8374999999999999</v>
      </c>
      <c r="R1740" s="5">
        <f t="shared" si="304"/>
        <v>-1.8374999999999999</v>
      </c>
      <c r="S1740" s="15">
        <f t="shared" si="305"/>
        <v>-1</v>
      </c>
      <c r="T1740">
        <v>0</v>
      </c>
      <c r="U1740" s="5" t="str">
        <f t="shared" si="306"/>
        <v>NA</v>
      </c>
      <c r="V1740" s="15">
        <f t="shared" si="307"/>
        <v>0</v>
      </c>
      <c r="W1740" s="15">
        <f t="shared" si="308"/>
        <v>0</v>
      </c>
      <c r="X1740" s="5">
        <f t="shared" si="309"/>
        <v>0</v>
      </c>
      <c r="Y1740" s="5">
        <f t="shared" si="310"/>
        <v>1.6537500000000001</v>
      </c>
      <c r="Z1740" s="5">
        <f t="shared" si="311"/>
        <v>-1.9293750000000001</v>
      </c>
      <c r="AA1740" s="5">
        <f t="shared" si="312"/>
        <v>0.18374999999999986</v>
      </c>
      <c r="AB1740" s="5">
        <f t="shared" si="313"/>
        <v>9.1875000000000151E-2</v>
      </c>
    </row>
    <row r="1741" spans="1:28" x14ac:dyDescent="0.55000000000000004">
      <c r="A1741" s="3" t="s">
        <v>72</v>
      </c>
      <c r="B1741" s="3" t="s">
        <v>3106</v>
      </c>
      <c r="C1741" t="s">
        <v>47</v>
      </c>
      <c r="D1741" s="3" t="s">
        <v>133</v>
      </c>
      <c r="E1741" s="3" t="s">
        <v>2681</v>
      </c>
      <c r="F1741" s="3" t="s">
        <v>77</v>
      </c>
      <c r="G1741" s="5">
        <v>6.25</v>
      </c>
      <c r="H1741">
        <v>1</v>
      </c>
      <c r="I1741" s="5">
        <v>1.8374999999999999</v>
      </c>
      <c r="J1741" s="5">
        <v>1.8374999999999999</v>
      </c>
      <c r="K1741">
        <v>3</v>
      </c>
      <c r="L1741" s="15">
        <v>0.33333333333333298</v>
      </c>
      <c r="M1741" s="13">
        <v>1.6666666666666701</v>
      </c>
      <c r="N1741" s="15">
        <v>0</v>
      </c>
      <c r="O1741" s="5">
        <v>0</v>
      </c>
      <c r="P1741" s="5">
        <v>0</v>
      </c>
      <c r="Q1741" s="5">
        <f t="shared" si="303"/>
        <v>1.8374999999999999</v>
      </c>
      <c r="R1741" s="5">
        <f t="shared" si="304"/>
        <v>-1.8374999999999999</v>
      </c>
      <c r="S1741" s="15">
        <f t="shared" si="305"/>
        <v>-1</v>
      </c>
      <c r="T1741">
        <v>0</v>
      </c>
      <c r="U1741" s="5" t="str">
        <f t="shared" si="306"/>
        <v>NA</v>
      </c>
      <c r="V1741" s="15">
        <f t="shared" si="307"/>
        <v>0</v>
      </c>
      <c r="W1741" s="15">
        <f t="shared" si="308"/>
        <v>0</v>
      </c>
      <c r="X1741" s="5">
        <f t="shared" si="309"/>
        <v>0</v>
      </c>
      <c r="Y1741" s="5">
        <f t="shared" si="310"/>
        <v>1.6537500000000001</v>
      </c>
      <c r="Z1741" s="5">
        <f t="shared" si="311"/>
        <v>-1.9293750000000001</v>
      </c>
      <c r="AA1741" s="5">
        <f t="shared" si="312"/>
        <v>0.18374999999999986</v>
      </c>
      <c r="AB1741" s="5">
        <f t="shared" si="313"/>
        <v>9.1875000000000151E-2</v>
      </c>
    </row>
    <row r="1742" spans="1:28" x14ac:dyDescent="0.55000000000000004">
      <c r="A1742" s="3" t="s">
        <v>72</v>
      </c>
      <c r="B1742" s="3" t="s">
        <v>3108</v>
      </c>
      <c r="C1742" t="s">
        <v>47</v>
      </c>
      <c r="D1742" s="3" t="s">
        <v>104</v>
      </c>
      <c r="E1742" s="3" t="s">
        <v>105</v>
      </c>
      <c r="F1742" s="3" t="s">
        <v>77</v>
      </c>
      <c r="G1742" s="5">
        <v>6.25</v>
      </c>
      <c r="H1742">
        <v>1</v>
      </c>
      <c r="I1742" s="5">
        <v>1.85</v>
      </c>
      <c r="J1742" s="5">
        <v>1.85</v>
      </c>
      <c r="K1742">
        <v>6</v>
      </c>
      <c r="L1742" s="15">
        <v>0.16666666666666699</v>
      </c>
      <c r="M1742" s="13">
        <v>1.5</v>
      </c>
      <c r="N1742" s="15">
        <v>0</v>
      </c>
      <c r="O1742" s="5">
        <v>0</v>
      </c>
      <c r="P1742" s="5">
        <v>0</v>
      </c>
      <c r="Q1742" s="5">
        <f t="shared" si="303"/>
        <v>1.85</v>
      </c>
      <c r="R1742" s="5">
        <f t="shared" si="304"/>
        <v>-1.85</v>
      </c>
      <c r="S1742" s="15">
        <f t="shared" si="305"/>
        <v>-1</v>
      </c>
      <c r="T1742">
        <v>0</v>
      </c>
      <c r="U1742" s="5" t="str">
        <f t="shared" si="306"/>
        <v>NA</v>
      </c>
      <c r="V1742" s="15">
        <f t="shared" si="307"/>
        <v>0</v>
      </c>
      <c r="W1742" s="15">
        <f t="shared" si="308"/>
        <v>0</v>
      </c>
      <c r="X1742" s="5">
        <f t="shared" si="309"/>
        <v>0</v>
      </c>
      <c r="Y1742" s="5">
        <f t="shared" si="310"/>
        <v>1.665</v>
      </c>
      <c r="Z1742" s="5">
        <f t="shared" si="311"/>
        <v>-1.9425000000000001</v>
      </c>
      <c r="AA1742" s="5">
        <f t="shared" si="312"/>
        <v>0.18500000000000005</v>
      </c>
      <c r="AB1742" s="5">
        <f t="shared" si="313"/>
        <v>9.2500000000000027E-2</v>
      </c>
    </row>
    <row r="1743" spans="1:28" x14ac:dyDescent="0.55000000000000004">
      <c r="A1743" s="3" t="s">
        <v>72</v>
      </c>
      <c r="B1743" s="3" t="s">
        <v>3110</v>
      </c>
      <c r="C1743" t="s">
        <v>47</v>
      </c>
      <c r="D1743" s="3" t="s">
        <v>75</v>
      </c>
      <c r="E1743" s="3" t="s">
        <v>282</v>
      </c>
      <c r="F1743" s="3" t="s">
        <v>77</v>
      </c>
      <c r="G1743" s="5">
        <v>6.25</v>
      </c>
      <c r="H1743">
        <v>1</v>
      </c>
      <c r="I1743" s="5">
        <v>1.8625</v>
      </c>
      <c r="J1743" s="5">
        <v>1.8625</v>
      </c>
      <c r="K1743">
        <v>6</v>
      </c>
      <c r="L1743" s="15">
        <v>0.16666666666666699</v>
      </c>
      <c r="M1743" s="13">
        <v>1.5</v>
      </c>
      <c r="N1743" s="15">
        <v>0</v>
      </c>
      <c r="O1743" s="5">
        <v>0</v>
      </c>
      <c r="P1743" s="5">
        <v>0</v>
      </c>
      <c r="Q1743" s="5">
        <f t="shared" si="303"/>
        <v>1.8625</v>
      </c>
      <c r="R1743" s="5">
        <f t="shared" si="304"/>
        <v>-1.8625</v>
      </c>
      <c r="S1743" s="15">
        <f t="shared" si="305"/>
        <v>-1</v>
      </c>
      <c r="T1743">
        <v>0</v>
      </c>
      <c r="U1743" s="5" t="str">
        <f t="shared" si="306"/>
        <v>NA</v>
      </c>
      <c r="V1743" s="15">
        <f t="shared" si="307"/>
        <v>0</v>
      </c>
      <c r="W1743" s="15">
        <f t="shared" si="308"/>
        <v>0</v>
      </c>
      <c r="X1743" s="5">
        <f t="shared" si="309"/>
        <v>0</v>
      </c>
      <c r="Y1743" s="5">
        <f t="shared" si="310"/>
        <v>1.67625</v>
      </c>
      <c r="Z1743" s="5">
        <f t="shared" si="311"/>
        <v>-1.9556250000000002</v>
      </c>
      <c r="AA1743" s="5">
        <f t="shared" si="312"/>
        <v>0.18625000000000003</v>
      </c>
      <c r="AB1743" s="5">
        <f t="shared" si="313"/>
        <v>9.3125000000000124E-2</v>
      </c>
    </row>
    <row r="1744" spans="1:28" x14ac:dyDescent="0.55000000000000004">
      <c r="A1744" s="3" t="s">
        <v>72</v>
      </c>
      <c r="B1744" s="3" t="s">
        <v>3112</v>
      </c>
      <c r="C1744" t="s">
        <v>47</v>
      </c>
      <c r="D1744" s="3" t="s">
        <v>104</v>
      </c>
      <c r="E1744" s="3" t="s">
        <v>3081</v>
      </c>
      <c r="F1744" s="3" t="s">
        <v>77</v>
      </c>
      <c r="G1744" s="5">
        <v>6.25</v>
      </c>
      <c r="H1744">
        <v>1</v>
      </c>
      <c r="I1744" s="5">
        <v>1.8625</v>
      </c>
      <c r="J1744" s="5">
        <v>1.8625</v>
      </c>
      <c r="K1744">
        <v>66</v>
      </c>
      <c r="L1744" s="15">
        <v>1.5151515151515201E-2</v>
      </c>
      <c r="M1744" s="13">
        <v>2.6881818181818198</v>
      </c>
      <c r="N1744" s="15">
        <v>0</v>
      </c>
      <c r="O1744" s="5">
        <v>0</v>
      </c>
      <c r="P1744" s="5">
        <v>0</v>
      </c>
      <c r="Q1744" s="5">
        <f t="shared" si="303"/>
        <v>1.8625</v>
      </c>
      <c r="R1744" s="5">
        <f t="shared" si="304"/>
        <v>-1.8625</v>
      </c>
      <c r="S1744" s="15">
        <f t="shared" si="305"/>
        <v>-1</v>
      </c>
      <c r="T1744">
        <v>0</v>
      </c>
      <c r="U1744" s="5" t="str">
        <f t="shared" si="306"/>
        <v>NA</v>
      </c>
      <c r="V1744" s="15">
        <f t="shared" si="307"/>
        <v>0</v>
      </c>
      <c r="W1744" s="15">
        <f t="shared" si="308"/>
        <v>0</v>
      </c>
      <c r="X1744" s="5">
        <f t="shared" si="309"/>
        <v>0</v>
      </c>
      <c r="Y1744" s="5">
        <f t="shared" si="310"/>
        <v>1.67625</v>
      </c>
      <c r="Z1744" s="5">
        <f t="shared" si="311"/>
        <v>-1.9556250000000002</v>
      </c>
      <c r="AA1744" s="5">
        <f t="shared" si="312"/>
        <v>0.18625000000000003</v>
      </c>
      <c r="AB1744" s="5">
        <f t="shared" si="313"/>
        <v>9.3125000000000124E-2</v>
      </c>
    </row>
    <row r="1745" spans="1:28" x14ac:dyDescent="0.55000000000000004">
      <c r="A1745" s="3" t="s">
        <v>72</v>
      </c>
      <c r="B1745" s="3" t="s">
        <v>3114</v>
      </c>
      <c r="C1745" t="s">
        <v>47</v>
      </c>
      <c r="D1745" s="3" t="s">
        <v>173</v>
      </c>
      <c r="E1745" s="3" t="s">
        <v>3115</v>
      </c>
      <c r="F1745" s="3" t="s">
        <v>77</v>
      </c>
      <c r="G1745" s="5">
        <v>6.25</v>
      </c>
      <c r="H1745">
        <v>2</v>
      </c>
      <c r="I1745" s="5">
        <v>1.875</v>
      </c>
      <c r="J1745" s="5">
        <v>0.9375</v>
      </c>
      <c r="K1745">
        <v>96</v>
      </c>
      <c r="L1745" s="15">
        <v>2.0833333333333301E-2</v>
      </c>
      <c r="M1745" s="13">
        <v>1.0645833333333301</v>
      </c>
      <c r="N1745" s="15">
        <v>0</v>
      </c>
      <c r="O1745" s="5">
        <v>0</v>
      </c>
      <c r="P1745" s="5">
        <v>0</v>
      </c>
      <c r="Q1745" s="5">
        <f t="shared" si="303"/>
        <v>1.875</v>
      </c>
      <c r="R1745" s="5">
        <f t="shared" si="304"/>
        <v>-1.875</v>
      </c>
      <c r="S1745" s="15">
        <f t="shared" si="305"/>
        <v>-1</v>
      </c>
      <c r="T1745">
        <v>0</v>
      </c>
      <c r="U1745" s="5" t="str">
        <f t="shared" si="306"/>
        <v>NA</v>
      </c>
      <c r="V1745" s="15">
        <f t="shared" si="307"/>
        <v>0</v>
      </c>
      <c r="W1745" s="15">
        <f t="shared" si="308"/>
        <v>0</v>
      </c>
      <c r="X1745" s="5">
        <f t="shared" si="309"/>
        <v>0</v>
      </c>
      <c r="Y1745" s="5">
        <f t="shared" si="310"/>
        <v>1.6875</v>
      </c>
      <c r="Z1745" s="5">
        <f t="shared" si="311"/>
        <v>-1.96875</v>
      </c>
      <c r="AA1745" s="5">
        <f t="shared" si="312"/>
        <v>0.1875</v>
      </c>
      <c r="AB1745" s="5">
        <f t="shared" si="313"/>
        <v>9.375E-2</v>
      </c>
    </row>
    <row r="1746" spans="1:28" x14ac:dyDescent="0.55000000000000004">
      <c r="A1746" s="3" t="s">
        <v>72</v>
      </c>
      <c r="B1746" s="3" t="s">
        <v>3117</v>
      </c>
      <c r="C1746" t="s">
        <v>47</v>
      </c>
      <c r="D1746" s="3" t="s">
        <v>173</v>
      </c>
      <c r="E1746" s="3" t="s">
        <v>2929</v>
      </c>
      <c r="F1746" s="3" t="s">
        <v>77</v>
      </c>
      <c r="G1746" s="5">
        <v>6.25</v>
      </c>
      <c r="H1746">
        <v>2</v>
      </c>
      <c r="I1746" s="5">
        <v>1.875</v>
      </c>
      <c r="J1746" s="5">
        <v>0.9375</v>
      </c>
      <c r="K1746">
        <v>7</v>
      </c>
      <c r="L1746" s="15">
        <v>0.28571428571428603</v>
      </c>
      <c r="M1746" s="13">
        <v>1.1428571428571399</v>
      </c>
      <c r="N1746" s="15">
        <v>0</v>
      </c>
      <c r="O1746" s="5">
        <v>0</v>
      </c>
      <c r="P1746" s="5">
        <v>0</v>
      </c>
      <c r="Q1746" s="5">
        <f t="shared" si="303"/>
        <v>1.875</v>
      </c>
      <c r="R1746" s="5">
        <f t="shared" si="304"/>
        <v>-1.875</v>
      </c>
      <c r="S1746" s="15">
        <f t="shared" si="305"/>
        <v>-1</v>
      </c>
      <c r="T1746">
        <v>0</v>
      </c>
      <c r="U1746" s="5" t="str">
        <f t="shared" si="306"/>
        <v>NA</v>
      </c>
      <c r="V1746" s="15">
        <f t="shared" si="307"/>
        <v>0</v>
      </c>
      <c r="W1746" s="15">
        <f t="shared" si="308"/>
        <v>0</v>
      </c>
      <c r="X1746" s="5">
        <f t="shared" si="309"/>
        <v>0</v>
      </c>
      <c r="Y1746" s="5">
        <f t="shared" si="310"/>
        <v>1.6875</v>
      </c>
      <c r="Z1746" s="5">
        <f t="shared" si="311"/>
        <v>-1.96875</v>
      </c>
      <c r="AA1746" s="5">
        <f t="shared" si="312"/>
        <v>0.1875</v>
      </c>
      <c r="AB1746" s="5">
        <f t="shared" si="313"/>
        <v>9.375E-2</v>
      </c>
    </row>
    <row r="1747" spans="1:28" x14ac:dyDescent="0.55000000000000004">
      <c r="A1747" s="3" t="s">
        <v>72</v>
      </c>
      <c r="B1747" s="3" t="s">
        <v>3119</v>
      </c>
      <c r="C1747" t="s">
        <v>47</v>
      </c>
      <c r="D1747" s="3" t="s">
        <v>32</v>
      </c>
      <c r="E1747" s="3" t="s">
        <v>482</v>
      </c>
      <c r="F1747" s="3" t="s">
        <v>77</v>
      </c>
      <c r="G1747" s="5">
        <v>6.25</v>
      </c>
      <c r="H1747">
        <v>3</v>
      </c>
      <c r="I1747" s="5">
        <v>1.875</v>
      </c>
      <c r="J1747" s="5">
        <v>0.625</v>
      </c>
      <c r="K1747">
        <v>43</v>
      </c>
      <c r="L1747" s="15">
        <v>6.9767441860465101E-2</v>
      </c>
      <c r="M1747" s="13">
        <v>5.8651162790697704</v>
      </c>
      <c r="N1747" s="15">
        <v>0</v>
      </c>
      <c r="O1747" s="5">
        <v>0</v>
      </c>
      <c r="P1747" s="5">
        <v>0</v>
      </c>
      <c r="Q1747" s="5">
        <f t="shared" si="303"/>
        <v>1.875</v>
      </c>
      <c r="R1747" s="5">
        <f t="shared" si="304"/>
        <v>-1.875</v>
      </c>
      <c r="S1747" s="15">
        <f t="shared" si="305"/>
        <v>-1</v>
      </c>
      <c r="T1747">
        <v>0</v>
      </c>
      <c r="U1747" s="5" t="str">
        <f t="shared" si="306"/>
        <v>NA</v>
      </c>
      <c r="V1747" s="15">
        <f t="shared" si="307"/>
        <v>0</v>
      </c>
      <c r="W1747" s="15">
        <f t="shared" si="308"/>
        <v>0</v>
      </c>
      <c r="X1747" s="5">
        <f t="shared" si="309"/>
        <v>0</v>
      </c>
      <c r="Y1747" s="5">
        <f t="shared" si="310"/>
        <v>1.6875</v>
      </c>
      <c r="Z1747" s="5">
        <f t="shared" si="311"/>
        <v>-1.96875</v>
      </c>
      <c r="AA1747" s="5">
        <f t="shared" si="312"/>
        <v>0.1875</v>
      </c>
      <c r="AB1747" s="5">
        <f t="shared" si="313"/>
        <v>9.375E-2</v>
      </c>
    </row>
    <row r="1748" spans="1:28" x14ac:dyDescent="0.55000000000000004">
      <c r="A1748" s="3" t="s">
        <v>72</v>
      </c>
      <c r="B1748" s="3" t="s">
        <v>381</v>
      </c>
      <c r="C1748" t="s">
        <v>47</v>
      </c>
      <c r="D1748" s="3" t="s">
        <v>194</v>
      </c>
      <c r="E1748" s="3" t="s">
        <v>195</v>
      </c>
      <c r="F1748" s="3" t="s">
        <v>77</v>
      </c>
      <c r="G1748" s="5">
        <v>6.25</v>
      </c>
      <c r="H1748">
        <v>1</v>
      </c>
      <c r="I1748" s="5">
        <v>1.875</v>
      </c>
      <c r="J1748" s="5">
        <v>1.875</v>
      </c>
      <c r="K1748">
        <v>4</v>
      </c>
      <c r="L1748" s="15">
        <v>0.25</v>
      </c>
      <c r="M1748" s="13">
        <v>3</v>
      </c>
      <c r="N1748" s="15">
        <v>0</v>
      </c>
      <c r="O1748" s="5">
        <v>0</v>
      </c>
      <c r="P1748" s="5">
        <v>0</v>
      </c>
      <c r="Q1748" s="5">
        <f t="shared" si="303"/>
        <v>1.875</v>
      </c>
      <c r="R1748" s="5">
        <f t="shared" si="304"/>
        <v>-1.875</v>
      </c>
      <c r="S1748" s="15">
        <f t="shared" si="305"/>
        <v>-1</v>
      </c>
      <c r="T1748">
        <v>0</v>
      </c>
      <c r="U1748" s="5" t="str">
        <f t="shared" si="306"/>
        <v>NA</v>
      </c>
      <c r="V1748" s="15">
        <f t="shared" si="307"/>
        <v>0</v>
      </c>
      <c r="W1748" s="15">
        <f t="shared" si="308"/>
        <v>0</v>
      </c>
      <c r="X1748" s="5">
        <f t="shared" si="309"/>
        <v>0</v>
      </c>
      <c r="Y1748" s="5">
        <f t="shared" si="310"/>
        <v>1.6875</v>
      </c>
      <c r="Z1748" s="5">
        <f t="shared" si="311"/>
        <v>-1.96875</v>
      </c>
      <c r="AA1748" s="5">
        <f t="shared" si="312"/>
        <v>0.1875</v>
      </c>
      <c r="AB1748" s="5">
        <f t="shared" si="313"/>
        <v>9.375E-2</v>
      </c>
    </row>
    <row r="1749" spans="1:28" x14ac:dyDescent="0.55000000000000004">
      <c r="A1749" s="3" t="s">
        <v>72</v>
      </c>
      <c r="B1749" s="3" t="s">
        <v>2192</v>
      </c>
      <c r="C1749" t="s">
        <v>47</v>
      </c>
      <c r="D1749" s="3" t="s">
        <v>173</v>
      </c>
      <c r="E1749" s="3" t="s">
        <v>206</v>
      </c>
      <c r="F1749" s="3" t="s">
        <v>77</v>
      </c>
      <c r="G1749" s="5">
        <v>6.25</v>
      </c>
      <c r="H1749">
        <v>1</v>
      </c>
      <c r="I1749" s="5">
        <v>1.8875</v>
      </c>
      <c r="J1749" s="5">
        <v>1.8875</v>
      </c>
      <c r="K1749">
        <v>6</v>
      </c>
      <c r="L1749" s="15">
        <v>0.16666666666666699</v>
      </c>
      <c r="M1749" s="13">
        <v>1.1666666666666701</v>
      </c>
      <c r="N1749" s="15">
        <v>0</v>
      </c>
      <c r="O1749" s="5">
        <v>0</v>
      </c>
      <c r="P1749" s="5">
        <v>0</v>
      </c>
      <c r="Q1749" s="5">
        <f t="shared" si="303"/>
        <v>1.8875</v>
      </c>
      <c r="R1749" s="5">
        <f t="shared" si="304"/>
        <v>-1.8875</v>
      </c>
      <c r="S1749" s="15">
        <f t="shared" si="305"/>
        <v>-1</v>
      </c>
      <c r="T1749">
        <v>0</v>
      </c>
      <c r="U1749" s="5" t="str">
        <f t="shared" si="306"/>
        <v>NA</v>
      </c>
      <c r="V1749" s="15">
        <f t="shared" si="307"/>
        <v>0</v>
      </c>
      <c r="W1749" s="15">
        <f t="shared" si="308"/>
        <v>0</v>
      </c>
      <c r="X1749" s="5">
        <f t="shared" si="309"/>
        <v>0</v>
      </c>
      <c r="Y1749" s="5">
        <f t="shared" si="310"/>
        <v>1.69875</v>
      </c>
      <c r="Z1749" s="5">
        <f t="shared" si="311"/>
        <v>-1.9818750000000001</v>
      </c>
      <c r="AA1749" s="5">
        <f t="shared" si="312"/>
        <v>0.18874999999999997</v>
      </c>
      <c r="AB1749" s="5">
        <f t="shared" si="313"/>
        <v>9.4375000000000098E-2</v>
      </c>
    </row>
    <row r="1750" spans="1:28" x14ac:dyDescent="0.55000000000000004">
      <c r="A1750" s="3" t="s">
        <v>72</v>
      </c>
      <c r="B1750" s="3" t="s">
        <v>3123</v>
      </c>
      <c r="C1750" t="s">
        <v>47</v>
      </c>
      <c r="D1750" s="3" t="s">
        <v>173</v>
      </c>
      <c r="E1750" s="3" t="s">
        <v>2948</v>
      </c>
      <c r="F1750" s="3" t="s">
        <v>77</v>
      </c>
      <c r="G1750" s="5">
        <v>6.25</v>
      </c>
      <c r="H1750">
        <v>1</v>
      </c>
      <c r="I1750" s="5">
        <v>1.8875</v>
      </c>
      <c r="J1750" s="5">
        <v>1.8875</v>
      </c>
      <c r="K1750">
        <v>12</v>
      </c>
      <c r="L1750" s="15">
        <v>8.3333333333333301E-2</v>
      </c>
      <c r="M1750" s="13">
        <v>1</v>
      </c>
      <c r="N1750" s="15">
        <v>0</v>
      </c>
      <c r="O1750" s="5">
        <v>0</v>
      </c>
      <c r="P1750" s="5">
        <v>0</v>
      </c>
      <c r="Q1750" s="5">
        <f t="shared" si="303"/>
        <v>1.8875</v>
      </c>
      <c r="R1750" s="5">
        <f t="shared" si="304"/>
        <v>-1.8875</v>
      </c>
      <c r="S1750" s="15">
        <f t="shared" si="305"/>
        <v>-1</v>
      </c>
      <c r="T1750">
        <v>0</v>
      </c>
      <c r="U1750" s="5" t="str">
        <f t="shared" si="306"/>
        <v>NA</v>
      </c>
      <c r="V1750" s="15">
        <f t="shared" si="307"/>
        <v>0</v>
      </c>
      <c r="W1750" s="15">
        <f t="shared" si="308"/>
        <v>0</v>
      </c>
      <c r="X1750" s="5">
        <f t="shared" si="309"/>
        <v>0</v>
      </c>
      <c r="Y1750" s="5">
        <f t="shared" si="310"/>
        <v>1.69875</v>
      </c>
      <c r="Z1750" s="5">
        <f t="shared" si="311"/>
        <v>-1.9818750000000001</v>
      </c>
      <c r="AA1750" s="5">
        <f t="shared" si="312"/>
        <v>0.18874999999999997</v>
      </c>
      <c r="AB1750" s="5">
        <f t="shared" si="313"/>
        <v>9.4375000000000098E-2</v>
      </c>
    </row>
    <row r="1751" spans="1:28" x14ac:dyDescent="0.55000000000000004">
      <c r="A1751" s="3" t="s">
        <v>72</v>
      </c>
      <c r="B1751" s="3" t="s">
        <v>390</v>
      </c>
      <c r="C1751" t="s">
        <v>47</v>
      </c>
      <c r="D1751" s="3" t="s">
        <v>113</v>
      </c>
      <c r="E1751" s="3" t="s">
        <v>114</v>
      </c>
      <c r="F1751" s="3" t="s">
        <v>77</v>
      </c>
      <c r="G1751" s="5">
        <v>6.25</v>
      </c>
      <c r="H1751">
        <v>1</v>
      </c>
      <c r="I1751" s="5">
        <v>1.9</v>
      </c>
      <c r="J1751" s="5">
        <v>1.9</v>
      </c>
      <c r="K1751">
        <v>6</v>
      </c>
      <c r="L1751" s="15">
        <v>0.16666666666666699</v>
      </c>
      <c r="M1751" s="13">
        <v>1.1666666666666701</v>
      </c>
      <c r="N1751" s="15">
        <v>0</v>
      </c>
      <c r="O1751" s="5">
        <v>0</v>
      </c>
      <c r="P1751" s="5">
        <v>0</v>
      </c>
      <c r="Q1751" s="5">
        <f t="shared" si="303"/>
        <v>1.9</v>
      </c>
      <c r="R1751" s="5">
        <f t="shared" si="304"/>
        <v>-1.9</v>
      </c>
      <c r="S1751" s="15">
        <f t="shared" si="305"/>
        <v>-1</v>
      </c>
      <c r="T1751">
        <v>0</v>
      </c>
      <c r="U1751" s="5" t="str">
        <f t="shared" si="306"/>
        <v>NA</v>
      </c>
      <c r="V1751" s="15">
        <f t="shared" si="307"/>
        <v>0</v>
      </c>
      <c r="W1751" s="15">
        <f t="shared" si="308"/>
        <v>0</v>
      </c>
      <c r="X1751" s="5">
        <f t="shared" si="309"/>
        <v>0</v>
      </c>
      <c r="Y1751" s="5">
        <f t="shared" si="310"/>
        <v>1.71</v>
      </c>
      <c r="Z1751" s="5">
        <f t="shared" si="311"/>
        <v>-1.9949999999999999</v>
      </c>
      <c r="AA1751" s="5">
        <f t="shared" si="312"/>
        <v>0.18999999999999995</v>
      </c>
      <c r="AB1751" s="5">
        <f t="shared" si="313"/>
        <v>9.4999999999999973E-2</v>
      </c>
    </row>
    <row r="1752" spans="1:28" x14ac:dyDescent="0.55000000000000004">
      <c r="A1752" s="3" t="s">
        <v>72</v>
      </c>
      <c r="B1752" s="3" t="s">
        <v>3126</v>
      </c>
      <c r="C1752" t="s">
        <v>47</v>
      </c>
      <c r="D1752" s="3" t="s">
        <v>104</v>
      </c>
      <c r="E1752" s="3" t="s">
        <v>616</v>
      </c>
      <c r="F1752" s="3" t="s">
        <v>77</v>
      </c>
      <c r="G1752" s="5">
        <v>6.25</v>
      </c>
      <c r="H1752">
        <v>1</v>
      </c>
      <c r="I1752" s="5">
        <v>1.9</v>
      </c>
      <c r="J1752" s="5">
        <v>1.9</v>
      </c>
      <c r="K1752">
        <v>44</v>
      </c>
      <c r="L1752" s="15">
        <v>2.2727272727272697E-2</v>
      </c>
      <c r="M1752" s="13">
        <v>2.8545454545454501</v>
      </c>
      <c r="N1752" s="15">
        <v>0</v>
      </c>
      <c r="O1752" s="5">
        <v>0</v>
      </c>
      <c r="P1752" s="5">
        <v>0</v>
      </c>
      <c r="Q1752" s="5">
        <f t="shared" si="303"/>
        <v>1.9</v>
      </c>
      <c r="R1752" s="5">
        <f t="shared" si="304"/>
        <v>-1.9</v>
      </c>
      <c r="S1752" s="15">
        <f t="shared" si="305"/>
        <v>-1</v>
      </c>
      <c r="T1752">
        <v>0</v>
      </c>
      <c r="U1752" s="5" t="str">
        <f t="shared" si="306"/>
        <v>NA</v>
      </c>
      <c r="V1752" s="15">
        <f t="shared" si="307"/>
        <v>0</v>
      </c>
      <c r="W1752" s="15">
        <f t="shared" si="308"/>
        <v>0</v>
      </c>
      <c r="X1752" s="5">
        <f t="shared" si="309"/>
        <v>0</v>
      </c>
      <c r="Y1752" s="5">
        <f t="shared" si="310"/>
        <v>1.71</v>
      </c>
      <c r="Z1752" s="5">
        <f t="shared" si="311"/>
        <v>-1.9949999999999999</v>
      </c>
      <c r="AA1752" s="5">
        <f t="shared" si="312"/>
        <v>0.18999999999999995</v>
      </c>
      <c r="AB1752" s="5">
        <f t="shared" si="313"/>
        <v>9.4999999999999973E-2</v>
      </c>
    </row>
    <row r="1753" spans="1:28" x14ac:dyDescent="0.55000000000000004">
      <c r="A1753" s="3" t="s">
        <v>72</v>
      </c>
      <c r="B1753" s="3" t="s">
        <v>3128</v>
      </c>
      <c r="C1753" t="s">
        <v>47</v>
      </c>
      <c r="D1753" s="3" t="s">
        <v>137</v>
      </c>
      <c r="E1753" s="3" t="s">
        <v>3129</v>
      </c>
      <c r="F1753" s="3" t="s">
        <v>77</v>
      </c>
      <c r="G1753" s="5">
        <v>6.25</v>
      </c>
      <c r="H1753">
        <v>1</v>
      </c>
      <c r="I1753" s="5">
        <v>1.9</v>
      </c>
      <c r="J1753" s="5">
        <v>1.9</v>
      </c>
      <c r="K1753">
        <v>7</v>
      </c>
      <c r="L1753" s="15">
        <v>0.14285714285714302</v>
      </c>
      <c r="M1753" s="13">
        <v>1.4285714285714299</v>
      </c>
      <c r="N1753" s="15">
        <v>0</v>
      </c>
      <c r="O1753" s="5">
        <v>0</v>
      </c>
      <c r="P1753" s="5">
        <v>0</v>
      </c>
      <c r="Q1753" s="5">
        <f t="shared" si="303"/>
        <v>1.9</v>
      </c>
      <c r="R1753" s="5">
        <f t="shared" si="304"/>
        <v>-1.9</v>
      </c>
      <c r="S1753" s="15">
        <f t="shared" si="305"/>
        <v>-1</v>
      </c>
      <c r="T1753">
        <v>0</v>
      </c>
      <c r="U1753" s="5" t="str">
        <f t="shared" si="306"/>
        <v>NA</v>
      </c>
      <c r="V1753" s="15">
        <f t="shared" si="307"/>
        <v>0</v>
      </c>
      <c r="W1753" s="15">
        <f t="shared" si="308"/>
        <v>0</v>
      </c>
      <c r="X1753" s="5">
        <f t="shared" si="309"/>
        <v>0</v>
      </c>
      <c r="Y1753" s="5">
        <f t="shared" si="310"/>
        <v>1.71</v>
      </c>
      <c r="Z1753" s="5">
        <f t="shared" si="311"/>
        <v>-1.9949999999999999</v>
      </c>
      <c r="AA1753" s="5">
        <f t="shared" si="312"/>
        <v>0.18999999999999995</v>
      </c>
      <c r="AB1753" s="5">
        <f t="shared" si="313"/>
        <v>9.4999999999999973E-2</v>
      </c>
    </row>
    <row r="1754" spans="1:28" x14ac:dyDescent="0.55000000000000004">
      <c r="A1754" s="3" t="s">
        <v>72</v>
      </c>
      <c r="B1754" s="3" t="s">
        <v>3131</v>
      </c>
      <c r="C1754" t="s">
        <v>47</v>
      </c>
      <c r="D1754" s="3" t="s">
        <v>173</v>
      </c>
      <c r="E1754" s="3" t="s">
        <v>3132</v>
      </c>
      <c r="F1754" s="3" t="s">
        <v>77</v>
      </c>
      <c r="G1754" s="5">
        <v>6.25</v>
      </c>
      <c r="H1754">
        <v>1</v>
      </c>
      <c r="I1754" s="5">
        <v>1.9125000000000001</v>
      </c>
      <c r="J1754" s="5">
        <v>1.9125000000000001</v>
      </c>
      <c r="K1754">
        <v>5</v>
      </c>
      <c r="L1754" s="15">
        <v>0.2</v>
      </c>
      <c r="M1754" s="13">
        <v>2.2000000000000002</v>
      </c>
      <c r="N1754" s="15">
        <v>0</v>
      </c>
      <c r="O1754" s="5">
        <v>0</v>
      </c>
      <c r="P1754" s="5">
        <v>0</v>
      </c>
      <c r="Q1754" s="5">
        <f t="shared" si="303"/>
        <v>1.9125000000000001</v>
      </c>
      <c r="R1754" s="5">
        <f t="shared" si="304"/>
        <v>-1.9125000000000001</v>
      </c>
      <c r="S1754" s="15">
        <f t="shared" si="305"/>
        <v>-1</v>
      </c>
      <c r="T1754">
        <v>0</v>
      </c>
      <c r="U1754" s="5" t="str">
        <f t="shared" si="306"/>
        <v>NA</v>
      </c>
      <c r="V1754" s="15">
        <f t="shared" si="307"/>
        <v>0</v>
      </c>
      <c r="W1754" s="15">
        <f t="shared" si="308"/>
        <v>0</v>
      </c>
      <c r="X1754" s="5">
        <f t="shared" si="309"/>
        <v>0</v>
      </c>
      <c r="Y1754" s="5">
        <f t="shared" si="310"/>
        <v>1.7212500000000002</v>
      </c>
      <c r="Z1754" s="5">
        <f t="shared" si="311"/>
        <v>-2.0081250000000002</v>
      </c>
      <c r="AA1754" s="5">
        <f t="shared" si="312"/>
        <v>0.19124999999999992</v>
      </c>
      <c r="AB1754" s="5">
        <f t="shared" si="313"/>
        <v>9.5625000000000071E-2</v>
      </c>
    </row>
    <row r="1755" spans="1:28" x14ac:dyDescent="0.55000000000000004">
      <c r="A1755" s="3" t="s">
        <v>72</v>
      </c>
      <c r="B1755" s="3" t="s">
        <v>3134</v>
      </c>
      <c r="C1755" t="s">
        <v>47</v>
      </c>
      <c r="D1755" s="3" t="s">
        <v>125</v>
      </c>
      <c r="E1755" s="3" t="s">
        <v>3135</v>
      </c>
      <c r="F1755" s="3" t="s">
        <v>77</v>
      </c>
      <c r="G1755" s="5">
        <v>6.25</v>
      </c>
      <c r="H1755">
        <v>1</v>
      </c>
      <c r="I1755" s="5">
        <v>1.9125000000000001</v>
      </c>
      <c r="J1755" s="5">
        <v>1.9125000000000001</v>
      </c>
      <c r="K1755">
        <v>4</v>
      </c>
      <c r="L1755" s="15">
        <v>0.25</v>
      </c>
      <c r="M1755" s="13">
        <v>1</v>
      </c>
      <c r="N1755" s="15">
        <v>0</v>
      </c>
      <c r="O1755" s="5">
        <v>0</v>
      </c>
      <c r="P1755" s="5">
        <v>0</v>
      </c>
      <c r="Q1755" s="5">
        <f t="shared" si="303"/>
        <v>1.9125000000000001</v>
      </c>
      <c r="R1755" s="5">
        <f t="shared" si="304"/>
        <v>-1.9125000000000001</v>
      </c>
      <c r="S1755" s="15">
        <f t="shared" si="305"/>
        <v>-1</v>
      </c>
      <c r="T1755">
        <v>0</v>
      </c>
      <c r="U1755" s="5" t="str">
        <f t="shared" si="306"/>
        <v>NA</v>
      </c>
      <c r="V1755" s="15">
        <f t="shared" si="307"/>
        <v>0</v>
      </c>
      <c r="W1755" s="15">
        <f t="shared" si="308"/>
        <v>0</v>
      </c>
      <c r="X1755" s="5">
        <f t="shared" si="309"/>
        <v>0</v>
      </c>
      <c r="Y1755" s="5">
        <f t="shared" si="310"/>
        <v>1.7212500000000002</v>
      </c>
      <c r="Z1755" s="5">
        <f t="shared" si="311"/>
        <v>-2.0081250000000002</v>
      </c>
      <c r="AA1755" s="5">
        <f t="shared" si="312"/>
        <v>0.19124999999999992</v>
      </c>
      <c r="AB1755" s="5">
        <f t="shared" si="313"/>
        <v>9.5625000000000071E-2</v>
      </c>
    </row>
    <row r="1756" spans="1:28" x14ac:dyDescent="0.55000000000000004">
      <c r="A1756" s="3" t="s">
        <v>72</v>
      </c>
      <c r="B1756" s="3" t="s">
        <v>3137</v>
      </c>
      <c r="C1756" t="s">
        <v>47</v>
      </c>
      <c r="D1756" s="3" t="s">
        <v>133</v>
      </c>
      <c r="E1756" s="3" t="s">
        <v>2955</v>
      </c>
      <c r="F1756" s="3" t="s">
        <v>77</v>
      </c>
      <c r="G1756" s="5">
        <v>6.25</v>
      </c>
      <c r="H1756">
        <v>1</v>
      </c>
      <c r="I1756" s="5">
        <v>1.9125000000000001</v>
      </c>
      <c r="J1756" s="5">
        <v>1.9125000000000001</v>
      </c>
      <c r="K1756">
        <v>40</v>
      </c>
      <c r="L1756" s="15">
        <v>2.5000000000000001E-2</v>
      </c>
      <c r="M1756" s="13">
        <v>1.35</v>
      </c>
      <c r="N1756" s="15">
        <v>0</v>
      </c>
      <c r="O1756" s="5">
        <v>0</v>
      </c>
      <c r="P1756" s="5">
        <v>0</v>
      </c>
      <c r="Q1756" s="5">
        <f t="shared" si="303"/>
        <v>1.9125000000000001</v>
      </c>
      <c r="R1756" s="5">
        <f t="shared" si="304"/>
        <v>-1.9125000000000001</v>
      </c>
      <c r="S1756" s="15">
        <f t="shared" si="305"/>
        <v>-1</v>
      </c>
      <c r="T1756">
        <v>0</v>
      </c>
      <c r="U1756" s="5" t="str">
        <f t="shared" si="306"/>
        <v>NA</v>
      </c>
      <c r="V1756" s="15">
        <f t="shared" si="307"/>
        <v>0</v>
      </c>
      <c r="W1756" s="15">
        <f t="shared" si="308"/>
        <v>0</v>
      </c>
      <c r="X1756" s="5">
        <f t="shared" si="309"/>
        <v>0</v>
      </c>
      <c r="Y1756" s="5">
        <f t="shared" si="310"/>
        <v>1.7212500000000002</v>
      </c>
      <c r="Z1756" s="5">
        <f t="shared" si="311"/>
        <v>-2.0081250000000002</v>
      </c>
      <c r="AA1756" s="5">
        <f t="shared" si="312"/>
        <v>0.19124999999999992</v>
      </c>
      <c r="AB1756" s="5">
        <f t="shared" si="313"/>
        <v>9.5625000000000071E-2</v>
      </c>
    </row>
    <row r="1757" spans="1:28" x14ac:dyDescent="0.55000000000000004">
      <c r="A1757" s="3" t="s">
        <v>72</v>
      </c>
      <c r="B1757" s="3" t="s">
        <v>281</v>
      </c>
      <c r="C1757" t="s">
        <v>47</v>
      </c>
      <c r="D1757" s="3" t="s">
        <v>133</v>
      </c>
      <c r="E1757" s="3" t="s">
        <v>2779</v>
      </c>
      <c r="F1757" s="3" t="s">
        <v>77</v>
      </c>
      <c r="G1757" s="5">
        <v>6.25</v>
      </c>
      <c r="H1757">
        <v>2</v>
      </c>
      <c r="I1757" s="5">
        <v>1.925</v>
      </c>
      <c r="J1757" s="5">
        <v>0.96250000000000002</v>
      </c>
      <c r="K1757">
        <v>25</v>
      </c>
      <c r="L1757" s="15">
        <v>0.08</v>
      </c>
      <c r="M1757" s="13">
        <v>1.032</v>
      </c>
      <c r="N1757" s="15">
        <v>0</v>
      </c>
      <c r="O1757" s="5">
        <v>0</v>
      </c>
      <c r="P1757" s="5">
        <v>0</v>
      </c>
      <c r="Q1757" s="5">
        <f t="shared" si="303"/>
        <v>1.925</v>
      </c>
      <c r="R1757" s="5">
        <f t="shared" si="304"/>
        <v>-1.925</v>
      </c>
      <c r="S1757" s="15">
        <f t="shared" si="305"/>
        <v>-1</v>
      </c>
      <c r="T1757">
        <v>0</v>
      </c>
      <c r="U1757" s="5" t="str">
        <f t="shared" si="306"/>
        <v>NA</v>
      </c>
      <c r="V1757" s="15">
        <f t="shared" si="307"/>
        <v>0</v>
      </c>
      <c r="W1757" s="15">
        <f t="shared" si="308"/>
        <v>0</v>
      </c>
      <c r="X1757" s="5">
        <f t="shared" si="309"/>
        <v>0</v>
      </c>
      <c r="Y1757" s="5">
        <f t="shared" si="310"/>
        <v>1.7325000000000002</v>
      </c>
      <c r="Z1757" s="5">
        <f t="shared" si="311"/>
        <v>-2.0212500000000002</v>
      </c>
      <c r="AA1757" s="5">
        <f t="shared" si="312"/>
        <v>0.19249999999999989</v>
      </c>
      <c r="AB1757" s="5">
        <f t="shared" si="313"/>
        <v>9.6250000000000169E-2</v>
      </c>
    </row>
    <row r="1758" spans="1:28" x14ac:dyDescent="0.55000000000000004">
      <c r="A1758" s="3" t="s">
        <v>72</v>
      </c>
      <c r="B1758" s="3" t="s">
        <v>3140</v>
      </c>
      <c r="C1758" t="s">
        <v>47</v>
      </c>
      <c r="D1758" s="3" t="s">
        <v>173</v>
      </c>
      <c r="E1758" s="3" t="s">
        <v>2840</v>
      </c>
      <c r="F1758" s="3" t="s">
        <v>77</v>
      </c>
      <c r="G1758" s="5">
        <v>6.25</v>
      </c>
      <c r="H1758">
        <v>1</v>
      </c>
      <c r="I1758" s="5">
        <v>1.9375</v>
      </c>
      <c r="J1758" s="5">
        <v>1.9375</v>
      </c>
      <c r="K1758">
        <v>5</v>
      </c>
      <c r="L1758" s="15">
        <v>0.2</v>
      </c>
      <c r="M1758" s="13">
        <v>1.4</v>
      </c>
      <c r="N1758" s="15">
        <v>0</v>
      </c>
      <c r="O1758" s="5">
        <v>0</v>
      </c>
      <c r="P1758" s="5">
        <v>0</v>
      </c>
      <c r="Q1758" s="5">
        <f t="shared" si="303"/>
        <v>1.9375</v>
      </c>
      <c r="R1758" s="5">
        <f t="shared" si="304"/>
        <v>-1.9375</v>
      </c>
      <c r="S1758" s="15">
        <f t="shared" si="305"/>
        <v>-1</v>
      </c>
      <c r="T1758">
        <v>0</v>
      </c>
      <c r="U1758" s="5" t="str">
        <f t="shared" si="306"/>
        <v>NA</v>
      </c>
      <c r="V1758" s="15">
        <f t="shared" si="307"/>
        <v>0</v>
      </c>
      <c r="W1758" s="15">
        <f t="shared" si="308"/>
        <v>0</v>
      </c>
      <c r="X1758" s="5">
        <f t="shared" si="309"/>
        <v>0</v>
      </c>
      <c r="Y1758" s="5">
        <f t="shared" si="310"/>
        <v>1.7437500000000001</v>
      </c>
      <c r="Z1758" s="5">
        <f t="shared" si="311"/>
        <v>-2.0343750000000003</v>
      </c>
      <c r="AA1758" s="5">
        <f t="shared" si="312"/>
        <v>0.19374999999999987</v>
      </c>
      <c r="AB1758" s="5">
        <f t="shared" si="313"/>
        <v>9.6875000000000266E-2</v>
      </c>
    </row>
    <row r="1759" spans="1:28" x14ac:dyDescent="0.55000000000000004">
      <c r="A1759" s="3" t="s">
        <v>72</v>
      </c>
      <c r="B1759" s="3" t="s">
        <v>3142</v>
      </c>
      <c r="C1759" t="s">
        <v>47</v>
      </c>
      <c r="D1759" s="3" t="s">
        <v>173</v>
      </c>
      <c r="E1759" s="3" t="s">
        <v>2806</v>
      </c>
      <c r="F1759" s="3" t="s">
        <v>77</v>
      </c>
      <c r="G1759" s="5">
        <v>6.25</v>
      </c>
      <c r="H1759">
        <v>1</v>
      </c>
      <c r="I1759" s="5">
        <v>1.95</v>
      </c>
      <c r="J1759" s="5">
        <v>1.95</v>
      </c>
      <c r="K1759">
        <v>12</v>
      </c>
      <c r="L1759" s="15">
        <v>8.3333333333333301E-2</v>
      </c>
      <c r="M1759" s="13">
        <v>1.3333333333333299</v>
      </c>
      <c r="N1759" s="15">
        <v>0</v>
      </c>
      <c r="O1759" s="5">
        <v>0</v>
      </c>
      <c r="P1759" s="5">
        <v>0</v>
      </c>
      <c r="Q1759" s="5">
        <f t="shared" si="303"/>
        <v>1.95</v>
      </c>
      <c r="R1759" s="5">
        <f t="shared" si="304"/>
        <v>-1.95</v>
      </c>
      <c r="S1759" s="15">
        <f t="shared" si="305"/>
        <v>-1</v>
      </c>
      <c r="T1759">
        <v>0</v>
      </c>
      <c r="U1759" s="5" t="str">
        <f t="shared" si="306"/>
        <v>NA</v>
      </c>
      <c r="V1759" s="15">
        <f t="shared" si="307"/>
        <v>0</v>
      </c>
      <c r="W1759" s="15">
        <f t="shared" si="308"/>
        <v>0</v>
      </c>
      <c r="X1759" s="5">
        <f t="shared" si="309"/>
        <v>0</v>
      </c>
      <c r="Y1759" s="5">
        <f t="shared" si="310"/>
        <v>1.7549999999999999</v>
      </c>
      <c r="Z1759" s="5">
        <f t="shared" si="311"/>
        <v>-2.0474999999999999</v>
      </c>
      <c r="AA1759" s="5">
        <f t="shared" si="312"/>
        <v>0.19500000000000006</v>
      </c>
      <c r="AB1759" s="5">
        <f t="shared" si="313"/>
        <v>9.749999999999992E-2</v>
      </c>
    </row>
    <row r="1760" spans="1:28" x14ac:dyDescent="0.55000000000000004">
      <c r="A1760" s="3" t="s">
        <v>72</v>
      </c>
      <c r="B1760" s="3" t="s">
        <v>3144</v>
      </c>
      <c r="C1760" t="s">
        <v>47</v>
      </c>
      <c r="D1760" s="3" t="s">
        <v>32</v>
      </c>
      <c r="E1760" s="3" t="s">
        <v>685</v>
      </c>
      <c r="F1760" s="3" t="s">
        <v>77</v>
      </c>
      <c r="G1760" s="5">
        <v>6.25</v>
      </c>
      <c r="H1760">
        <v>1</v>
      </c>
      <c r="I1760" s="5">
        <v>1.9624999999999999</v>
      </c>
      <c r="J1760" s="5">
        <v>1.9624999999999999</v>
      </c>
      <c r="K1760">
        <v>432</v>
      </c>
      <c r="L1760" s="15">
        <v>2.3148148148148099E-3</v>
      </c>
      <c r="M1760" s="13">
        <v>4.4868055555555602</v>
      </c>
      <c r="N1760" s="15">
        <v>0</v>
      </c>
      <c r="O1760" s="5">
        <v>0</v>
      </c>
      <c r="P1760" s="5">
        <v>0</v>
      </c>
      <c r="Q1760" s="5">
        <f t="shared" si="303"/>
        <v>1.9624999999999999</v>
      </c>
      <c r="R1760" s="5">
        <f t="shared" si="304"/>
        <v>-1.9624999999999999</v>
      </c>
      <c r="S1760" s="15">
        <f t="shared" si="305"/>
        <v>-1</v>
      </c>
      <c r="T1760">
        <v>0</v>
      </c>
      <c r="U1760" s="5" t="str">
        <f t="shared" si="306"/>
        <v>NA</v>
      </c>
      <c r="V1760" s="15">
        <f t="shared" si="307"/>
        <v>0</v>
      </c>
      <c r="W1760" s="15">
        <f t="shared" si="308"/>
        <v>0</v>
      </c>
      <c r="X1760" s="5">
        <f t="shared" si="309"/>
        <v>0</v>
      </c>
      <c r="Y1760" s="5">
        <f t="shared" si="310"/>
        <v>1.7662499999999999</v>
      </c>
      <c r="Z1760" s="5">
        <f t="shared" si="311"/>
        <v>-2.0606249999999999</v>
      </c>
      <c r="AA1760" s="5">
        <f t="shared" si="312"/>
        <v>0.19625000000000004</v>
      </c>
      <c r="AB1760" s="5">
        <f t="shared" si="313"/>
        <v>9.8125000000000018E-2</v>
      </c>
    </row>
    <row r="1761" spans="1:28" x14ac:dyDescent="0.55000000000000004">
      <c r="A1761" s="3" t="s">
        <v>72</v>
      </c>
      <c r="B1761" s="3" t="s">
        <v>3146</v>
      </c>
      <c r="C1761" t="s">
        <v>47</v>
      </c>
      <c r="D1761" s="3" t="s">
        <v>194</v>
      </c>
      <c r="E1761" s="3" t="s">
        <v>3147</v>
      </c>
      <c r="F1761" s="3" t="s">
        <v>77</v>
      </c>
      <c r="G1761" s="5">
        <v>6.25</v>
      </c>
      <c r="H1761">
        <v>1</v>
      </c>
      <c r="I1761" s="5">
        <v>1.9624999999999999</v>
      </c>
      <c r="J1761" s="5">
        <v>1.9624999999999999</v>
      </c>
      <c r="K1761">
        <v>1</v>
      </c>
      <c r="L1761" s="15">
        <v>1</v>
      </c>
      <c r="M1761" s="13">
        <v>1</v>
      </c>
      <c r="N1761" s="15">
        <v>0</v>
      </c>
      <c r="O1761" s="5">
        <v>0</v>
      </c>
      <c r="P1761" s="5">
        <v>0</v>
      </c>
      <c r="Q1761" s="5">
        <f t="shared" si="303"/>
        <v>1.9624999999999999</v>
      </c>
      <c r="R1761" s="5">
        <f t="shared" si="304"/>
        <v>-1.9624999999999999</v>
      </c>
      <c r="S1761" s="15">
        <f t="shared" si="305"/>
        <v>-1</v>
      </c>
      <c r="T1761">
        <v>0</v>
      </c>
      <c r="U1761" s="5" t="str">
        <f t="shared" si="306"/>
        <v>NA</v>
      </c>
      <c r="V1761" s="15">
        <f t="shared" si="307"/>
        <v>0</v>
      </c>
      <c r="W1761" s="15">
        <f t="shared" si="308"/>
        <v>0</v>
      </c>
      <c r="X1761" s="5">
        <f t="shared" si="309"/>
        <v>0</v>
      </c>
      <c r="Y1761" s="5">
        <f t="shared" si="310"/>
        <v>1.7662499999999999</v>
      </c>
      <c r="Z1761" s="5">
        <f t="shared" si="311"/>
        <v>-2.0606249999999999</v>
      </c>
      <c r="AA1761" s="5">
        <f t="shared" si="312"/>
        <v>0.19625000000000004</v>
      </c>
      <c r="AB1761" s="5">
        <f t="shared" si="313"/>
        <v>9.8125000000000018E-2</v>
      </c>
    </row>
    <row r="1762" spans="1:28" x14ac:dyDescent="0.55000000000000004">
      <c r="A1762" s="3" t="s">
        <v>72</v>
      </c>
      <c r="B1762" s="3" t="s">
        <v>3149</v>
      </c>
      <c r="C1762" t="s">
        <v>47</v>
      </c>
      <c r="D1762" s="3" t="s">
        <v>262</v>
      </c>
      <c r="E1762" s="3" t="s">
        <v>3150</v>
      </c>
      <c r="F1762" s="3" t="s">
        <v>77</v>
      </c>
      <c r="G1762" s="5">
        <v>6.25</v>
      </c>
      <c r="H1762">
        <v>1</v>
      </c>
      <c r="I1762" s="5">
        <v>1.9624999999999999</v>
      </c>
      <c r="J1762" s="5">
        <v>1.9624999999999999</v>
      </c>
      <c r="K1762">
        <v>4</v>
      </c>
      <c r="L1762" s="15">
        <v>0.25</v>
      </c>
      <c r="M1762" s="13">
        <v>1</v>
      </c>
      <c r="N1762" s="15">
        <v>0</v>
      </c>
      <c r="O1762" s="5">
        <v>0</v>
      </c>
      <c r="P1762" s="5">
        <v>0</v>
      </c>
      <c r="Q1762" s="5">
        <f t="shared" si="303"/>
        <v>1.9624999999999999</v>
      </c>
      <c r="R1762" s="5">
        <f t="shared" si="304"/>
        <v>-1.9624999999999999</v>
      </c>
      <c r="S1762" s="15">
        <f t="shared" si="305"/>
        <v>-1</v>
      </c>
      <c r="T1762">
        <v>0</v>
      </c>
      <c r="U1762" s="5" t="str">
        <f t="shared" si="306"/>
        <v>NA</v>
      </c>
      <c r="V1762" s="15">
        <f t="shared" si="307"/>
        <v>0</v>
      </c>
      <c r="W1762" s="15">
        <f t="shared" si="308"/>
        <v>0</v>
      </c>
      <c r="X1762" s="5">
        <f t="shared" si="309"/>
        <v>0</v>
      </c>
      <c r="Y1762" s="5">
        <f t="shared" si="310"/>
        <v>1.7662499999999999</v>
      </c>
      <c r="Z1762" s="5">
        <f t="shared" si="311"/>
        <v>-2.0606249999999999</v>
      </c>
      <c r="AA1762" s="5">
        <f t="shared" si="312"/>
        <v>0.19625000000000004</v>
      </c>
      <c r="AB1762" s="5">
        <f t="shared" si="313"/>
        <v>9.8125000000000018E-2</v>
      </c>
    </row>
    <row r="1763" spans="1:28" x14ac:dyDescent="0.55000000000000004">
      <c r="A1763" s="3" t="s">
        <v>72</v>
      </c>
      <c r="B1763" s="3" t="s">
        <v>708</v>
      </c>
      <c r="C1763" t="s">
        <v>47</v>
      </c>
      <c r="D1763" s="3" t="s">
        <v>262</v>
      </c>
      <c r="E1763" s="3" t="s">
        <v>2706</v>
      </c>
      <c r="F1763" s="3" t="s">
        <v>77</v>
      </c>
      <c r="G1763" s="5">
        <v>6.25</v>
      </c>
      <c r="H1763">
        <v>1</v>
      </c>
      <c r="I1763" s="5">
        <v>1.9624999999999999</v>
      </c>
      <c r="J1763" s="5">
        <v>1.9624999999999999</v>
      </c>
      <c r="K1763">
        <v>92</v>
      </c>
      <c r="L1763" s="15">
        <v>1.0869565217391299E-2</v>
      </c>
      <c r="M1763" s="13">
        <v>1.9815217391304301</v>
      </c>
      <c r="N1763" s="15">
        <v>0</v>
      </c>
      <c r="O1763" s="5">
        <v>0</v>
      </c>
      <c r="P1763" s="5">
        <v>0</v>
      </c>
      <c r="Q1763" s="5">
        <f t="shared" si="303"/>
        <v>1.9624999999999999</v>
      </c>
      <c r="R1763" s="5">
        <f t="shared" si="304"/>
        <v>-1.9624999999999999</v>
      </c>
      <c r="S1763" s="15">
        <f t="shared" si="305"/>
        <v>-1</v>
      </c>
      <c r="T1763">
        <v>0</v>
      </c>
      <c r="U1763" s="5" t="str">
        <f t="shared" si="306"/>
        <v>NA</v>
      </c>
      <c r="V1763" s="15">
        <f t="shared" si="307"/>
        <v>0</v>
      </c>
      <c r="W1763" s="15">
        <f t="shared" si="308"/>
        <v>0</v>
      </c>
      <c r="X1763" s="5">
        <f t="shared" si="309"/>
        <v>0</v>
      </c>
      <c r="Y1763" s="5">
        <f t="shared" si="310"/>
        <v>1.7662499999999999</v>
      </c>
      <c r="Z1763" s="5">
        <f t="shared" si="311"/>
        <v>-2.0606249999999999</v>
      </c>
      <c r="AA1763" s="5">
        <f t="shared" si="312"/>
        <v>0.19625000000000004</v>
      </c>
      <c r="AB1763" s="5">
        <f t="shared" si="313"/>
        <v>9.8125000000000018E-2</v>
      </c>
    </row>
    <row r="1764" spans="1:28" x14ac:dyDescent="0.55000000000000004">
      <c r="A1764" s="3" t="s">
        <v>72</v>
      </c>
      <c r="B1764" s="3" t="s">
        <v>231</v>
      </c>
      <c r="C1764" t="s">
        <v>47</v>
      </c>
      <c r="D1764" s="3" t="s">
        <v>133</v>
      </c>
      <c r="E1764" s="3" t="s">
        <v>134</v>
      </c>
      <c r="F1764" s="3" t="s">
        <v>77</v>
      </c>
      <c r="G1764" s="5">
        <v>6.25</v>
      </c>
      <c r="H1764">
        <v>1</v>
      </c>
      <c r="I1764" s="5">
        <v>1.9624999999999999</v>
      </c>
      <c r="J1764" s="5">
        <v>1.9624999999999999</v>
      </c>
      <c r="K1764">
        <v>5</v>
      </c>
      <c r="L1764" s="15">
        <v>0.2</v>
      </c>
      <c r="M1764" s="13">
        <v>1</v>
      </c>
      <c r="N1764" s="15">
        <v>0</v>
      </c>
      <c r="O1764" s="5">
        <v>0</v>
      </c>
      <c r="P1764" s="5">
        <v>0</v>
      </c>
      <c r="Q1764" s="5">
        <f t="shared" si="303"/>
        <v>1.9624999999999999</v>
      </c>
      <c r="R1764" s="5">
        <f t="shared" si="304"/>
        <v>-1.9624999999999999</v>
      </c>
      <c r="S1764" s="15">
        <f t="shared" si="305"/>
        <v>-1</v>
      </c>
      <c r="T1764">
        <v>0</v>
      </c>
      <c r="U1764" s="5" t="str">
        <f t="shared" si="306"/>
        <v>NA</v>
      </c>
      <c r="V1764" s="15">
        <f t="shared" si="307"/>
        <v>0</v>
      </c>
      <c r="W1764" s="15">
        <f t="shared" si="308"/>
        <v>0</v>
      </c>
      <c r="X1764" s="5">
        <f t="shared" si="309"/>
        <v>0</v>
      </c>
      <c r="Y1764" s="5">
        <f t="shared" si="310"/>
        <v>1.7662499999999999</v>
      </c>
      <c r="Z1764" s="5">
        <f t="shared" si="311"/>
        <v>-2.0606249999999999</v>
      </c>
      <c r="AA1764" s="5">
        <f t="shared" si="312"/>
        <v>0.19625000000000004</v>
      </c>
      <c r="AB1764" s="5">
        <f t="shared" si="313"/>
        <v>9.8125000000000018E-2</v>
      </c>
    </row>
    <row r="1765" spans="1:28" x14ac:dyDescent="0.55000000000000004">
      <c r="A1765" s="3" t="s">
        <v>72</v>
      </c>
      <c r="B1765" s="3" t="s">
        <v>3154</v>
      </c>
      <c r="C1765" t="s">
        <v>47</v>
      </c>
      <c r="D1765" s="3" t="s">
        <v>104</v>
      </c>
      <c r="E1765" s="3" t="s">
        <v>616</v>
      </c>
      <c r="F1765" s="3" t="s">
        <v>77</v>
      </c>
      <c r="G1765" s="5">
        <v>6.25</v>
      </c>
      <c r="H1765">
        <v>1</v>
      </c>
      <c r="I1765" s="5">
        <v>1.9750000000000001</v>
      </c>
      <c r="J1765" s="5">
        <v>1.9750000000000001</v>
      </c>
      <c r="K1765">
        <v>107</v>
      </c>
      <c r="L1765" s="15">
        <v>9.3457943925233603E-3</v>
      </c>
      <c r="M1765" s="13">
        <v>3.0570093457943899</v>
      </c>
      <c r="N1765" s="15">
        <v>0</v>
      </c>
      <c r="O1765" s="5">
        <v>0</v>
      </c>
      <c r="P1765" s="5">
        <v>0</v>
      </c>
      <c r="Q1765" s="5">
        <f t="shared" si="303"/>
        <v>1.9750000000000001</v>
      </c>
      <c r="R1765" s="5">
        <f t="shared" si="304"/>
        <v>-1.9750000000000001</v>
      </c>
      <c r="S1765" s="15">
        <f t="shared" si="305"/>
        <v>-1</v>
      </c>
      <c r="T1765">
        <v>0</v>
      </c>
      <c r="U1765" s="5" t="str">
        <f t="shared" si="306"/>
        <v>NA</v>
      </c>
      <c r="V1765" s="15">
        <f t="shared" si="307"/>
        <v>0</v>
      </c>
      <c r="W1765" s="15">
        <f t="shared" si="308"/>
        <v>0</v>
      </c>
      <c r="X1765" s="5">
        <f t="shared" si="309"/>
        <v>0</v>
      </c>
      <c r="Y1765" s="5">
        <f t="shared" si="310"/>
        <v>1.7775000000000001</v>
      </c>
      <c r="Z1765" s="5">
        <f t="shared" si="311"/>
        <v>-2.07375</v>
      </c>
      <c r="AA1765" s="5">
        <f t="shared" si="312"/>
        <v>0.19750000000000001</v>
      </c>
      <c r="AB1765" s="5">
        <f t="shared" si="313"/>
        <v>9.8749999999999893E-2</v>
      </c>
    </row>
    <row r="1766" spans="1:28" x14ac:dyDescent="0.55000000000000004">
      <c r="A1766" s="3" t="s">
        <v>72</v>
      </c>
      <c r="B1766" s="3" t="s">
        <v>3156</v>
      </c>
      <c r="C1766" t="s">
        <v>47</v>
      </c>
      <c r="D1766" s="3" t="s">
        <v>133</v>
      </c>
      <c r="E1766" s="3" t="s">
        <v>3157</v>
      </c>
      <c r="F1766" s="3" t="s">
        <v>77</v>
      </c>
      <c r="G1766" s="5">
        <v>6.25</v>
      </c>
      <c r="H1766">
        <v>1</v>
      </c>
      <c r="I1766" s="5">
        <v>1.9750000000000001</v>
      </c>
      <c r="J1766" s="5">
        <v>1.9750000000000001</v>
      </c>
      <c r="K1766">
        <v>1</v>
      </c>
      <c r="L1766" s="15">
        <v>1</v>
      </c>
      <c r="M1766" s="13">
        <v>1</v>
      </c>
      <c r="N1766" s="15">
        <v>0</v>
      </c>
      <c r="O1766" s="5">
        <v>0</v>
      </c>
      <c r="P1766" s="5">
        <v>0</v>
      </c>
      <c r="Q1766" s="5">
        <f t="shared" si="303"/>
        <v>1.9750000000000001</v>
      </c>
      <c r="R1766" s="5">
        <f t="shared" si="304"/>
        <v>-1.9750000000000001</v>
      </c>
      <c r="S1766" s="15">
        <f t="shared" si="305"/>
        <v>-1</v>
      </c>
      <c r="T1766">
        <v>0</v>
      </c>
      <c r="U1766" s="5" t="str">
        <f t="shared" si="306"/>
        <v>NA</v>
      </c>
      <c r="V1766" s="15">
        <f t="shared" si="307"/>
        <v>0</v>
      </c>
      <c r="W1766" s="15">
        <f t="shared" si="308"/>
        <v>0</v>
      </c>
      <c r="X1766" s="5">
        <f t="shared" si="309"/>
        <v>0</v>
      </c>
      <c r="Y1766" s="5">
        <f t="shared" si="310"/>
        <v>1.7775000000000001</v>
      </c>
      <c r="Z1766" s="5">
        <f t="shared" si="311"/>
        <v>-2.07375</v>
      </c>
      <c r="AA1766" s="5">
        <f t="shared" si="312"/>
        <v>0.19750000000000001</v>
      </c>
      <c r="AB1766" s="5">
        <f t="shared" si="313"/>
        <v>9.8749999999999893E-2</v>
      </c>
    </row>
    <row r="1767" spans="1:28" x14ac:dyDescent="0.55000000000000004">
      <c r="A1767" s="3" t="s">
        <v>72</v>
      </c>
      <c r="B1767" s="3" t="s">
        <v>3159</v>
      </c>
      <c r="C1767" t="s">
        <v>47</v>
      </c>
      <c r="D1767" s="3" t="s">
        <v>173</v>
      </c>
      <c r="E1767" s="3" t="s">
        <v>545</v>
      </c>
      <c r="F1767" s="3" t="s">
        <v>77</v>
      </c>
      <c r="G1767" s="5">
        <v>6.25</v>
      </c>
      <c r="H1767">
        <v>1</v>
      </c>
      <c r="I1767" s="5">
        <v>1.9875</v>
      </c>
      <c r="J1767" s="5">
        <v>1.9875</v>
      </c>
      <c r="K1767">
        <v>46</v>
      </c>
      <c r="L1767" s="15">
        <v>2.1739130434782598E-2</v>
      </c>
      <c r="M1767" s="13">
        <v>2.3434782608695701</v>
      </c>
      <c r="N1767" s="15">
        <v>0</v>
      </c>
      <c r="O1767" s="5">
        <v>0</v>
      </c>
      <c r="P1767" s="5">
        <v>0</v>
      </c>
      <c r="Q1767" s="5">
        <f t="shared" si="303"/>
        <v>1.9875</v>
      </c>
      <c r="R1767" s="5">
        <f t="shared" si="304"/>
        <v>-1.9875</v>
      </c>
      <c r="S1767" s="15">
        <f t="shared" si="305"/>
        <v>-1</v>
      </c>
      <c r="T1767">
        <v>0</v>
      </c>
      <c r="U1767" s="5" t="str">
        <f t="shared" si="306"/>
        <v>NA</v>
      </c>
      <c r="V1767" s="15">
        <f t="shared" si="307"/>
        <v>0</v>
      </c>
      <c r="W1767" s="15">
        <f t="shared" si="308"/>
        <v>0</v>
      </c>
      <c r="X1767" s="5">
        <f t="shared" si="309"/>
        <v>0</v>
      </c>
      <c r="Y1767" s="5">
        <f t="shared" si="310"/>
        <v>1.7887500000000001</v>
      </c>
      <c r="Z1767" s="5">
        <f t="shared" si="311"/>
        <v>-2.086875</v>
      </c>
      <c r="AA1767" s="5">
        <f t="shared" si="312"/>
        <v>0.19874999999999998</v>
      </c>
      <c r="AB1767" s="5">
        <f t="shared" si="313"/>
        <v>9.9374999999999991E-2</v>
      </c>
    </row>
    <row r="1768" spans="1:28" x14ac:dyDescent="0.55000000000000004">
      <c r="A1768" s="3" t="s">
        <v>72</v>
      </c>
      <c r="B1768" s="3" t="s">
        <v>2767</v>
      </c>
      <c r="C1768" t="s">
        <v>47</v>
      </c>
      <c r="D1768" s="3" t="s">
        <v>104</v>
      </c>
      <c r="E1768" s="3" t="s">
        <v>3008</v>
      </c>
      <c r="F1768" s="3" t="s">
        <v>77</v>
      </c>
      <c r="G1768" s="5">
        <v>6.25</v>
      </c>
      <c r="H1768">
        <v>2</v>
      </c>
      <c r="I1768" s="5">
        <v>1.9875</v>
      </c>
      <c r="J1768" s="5">
        <v>0.99375000000000002</v>
      </c>
      <c r="K1768">
        <v>19</v>
      </c>
      <c r="L1768" s="15">
        <v>0.10526315789473699</v>
      </c>
      <c r="M1768" s="13">
        <v>1.31578947368421</v>
      </c>
      <c r="N1768" s="15">
        <v>0</v>
      </c>
      <c r="O1768" s="5">
        <v>0</v>
      </c>
      <c r="P1768" s="5">
        <v>0</v>
      </c>
      <c r="Q1768" s="5">
        <f t="shared" si="303"/>
        <v>1.9875</v>
      </c>
      <c r="R1768" s="5">
        <f t="shared" si="304"/>
        <v>-1.9875</v>
      </c>
      <c r="S1768" s="15">
        <f t="shared" si="305"/>
        <v>-1</v>
      </c>
      <c r="T1768">
        <v>0</v>
      </c>
      <c r="U1768" s="5" t="str">
        <f t="shared" si="306"/>
        <v>NA</v>
      </c>
      <c r="V1768" s="15">
        <f t="shared" si="307"/>
        <v>0</v>
      </c>
      <c r="W1768" s="15">
        <f t="shared" si="308"/>
        <v>0</v>
      </c>
      <c r="X1768" s="5">
        <f t="shared" si="309"/>
        <v>0</v>
      </c>
      <c r="Y1768" s="5">
        <f t="shared" si="310"/>
        <v>1.7887500000000001</v>
      </c>
      <c r="Z1768" s="5">
        <f t="shared" si="311"/>
        <v>-2.086875</v>
      </c>
      <c r="AA1768" s="5">
        <f t="shared" si="312"/>
        <v>0.19874999999999998</v>
      </c>
      <c r="AB1768" s="5">
        <f t="shared" si="313"/>
        <v>9.9374999999999991E-2</v>
      </c>
    </row>
    <row r="1769" spans="1:28" x14ac:dyDescent="0.55000000000000004">
      <c r="A1769" s="3" t="s">
        <v>72</v>
      </c>
      <c r="B1769" s="3" t="s">
        <v>3162</v>
      </c>
      <c r="C1769" t="s">
        <v>47</v>
      </c>
      <c r="D1769" s="3" t="s">
        <v>75</v>
      </c>
      <c r="E1769" s="3" t="s">
        <v>3051</v>
      </c>
      <c r="F1769" s="3" t="s">
        <v>77</v>
      </c>
      <c r="G1769" s="5">
        <v>6.25</v>
      </c>
      <c r="H1769">
        <v>1</v>
      </c>
      <c r="I1769" s="5">
        <v>2</v>
      </c>
      <c r="J1769" s="5">
        <v>2</v>
      </c>
      <c r="K1769">
        <v>11</v>
      </c>
      <c r="L1769" s="15">
        <v>9.0909090909090898E-2</v>
      </c>
      <c r="M1769" s="13">
        <v>1.54454545454545</v>
      </c>
      <c r="N1769" s="15">
        <v>0</v>
      </c>
      <c r="O1769" s="5">
        <v>0</v>
      </c>
      <c r="P1769" s="5">
        <v>0</v>
      </c>
      <c r="Q1769" s="5">
        <f t="shared" si="303"/>
        <v>2</v>
      </c>
      <c r="R1769" s="5">
        <f t="shared" si="304"/>
        <v>-2</v>
      </c>
      <c r="S1769" s="15">
        <f t="shared" si="305"/>
        <v>-1</v>
      </c>
      <c r="T1769">
        <v>0</v>
      </c>
      <c r="U1769" s="5" t="str">
        <f t="shared" si="306"/>
        <v>NA</v>
      </c>
      <c r="V1769" s="15">
        <f t="shared" si="307"/>
        <v>0</v>
      </c>
      <c r="W1769" s="15">
        <f t="shared" si="308"/>
        <v>0</v>
      </c>
      <c r="X1769" s="5">
        <f t="shared" si="309"/>
        <v>0</v>
      </c>
      <c r="Y1769" s="5">
        <f t="shared" si="310"/>
        <v>1.8</v>
      </c>
      <c r="Z1769" s="5">
        <f t="shared" si="311"/>
        <v>-2.1</v>
      </c>
      <c r="AA1769" s="5">
        <f t="shared" si="312"/>
        <v>0.19999999999999996</v>
      </c>
      <c r="AB1769" s="5">
        <f t="shared" si="313"/>
        <v>0.10000000000000009</v>
      </c>
    </row>
    <row r="1770" spans="1:28" x14ac:dyDescent="0.55000000000000004">
      <c r="A1770" s="3" t="s">
        <v>72</v>
      </c>
      <c r="B1770" s="3" t="s">
        <v>3164</v>
      </c>
      <c r="C1770" t="s">
        <v>47</v>
      </c>
      <c r="D1770" s="3" t="s">
        <v>40</v>
      </c>
      <c r="E1770" s="3" t="s">
        <v>3165</v>
      </c>
      <c r="F1770" s="3" t="s">
        <v>77</v>
      </c>
      <c r="G1770" s="5">
        <v>6.25</v>
      </c>
      <c r="H1770">
        <v>1</v>
      </c>
      <c r="I1770" s="5">
        <v>2</v>
      </c>
      <c r="J1770" s="5">
        <v>2</v>
      </c>
      <c r="K1770">
        <v>13</v>
      </c>
      <c r="L1770" s="15">
        <v>7.69230769230769E-2</v>
      </c>
      <c r="M1770" s="13">
        <v>1.7692307692307701</v>
      </c>
      <c r="N1770" s="15">
        <v>0</v>
      </c>
      <c r="O1770" s="5">
        <v>0</v>
      </c>
      <c r="P1770" s="5">
        <v>0</v>
      </c>
      <c r="Q1770" s="5">
        <f t="shared" si="303"/>
        <v>2</v>
      </c>
      <c r="R1770" s="5">
        <f t="shared" si="304"/>
        <v>-2</v>
      </c>
      <c r="S1770" s="15">
        <f t="shared" si="305"/>
        <v>-1</v>
      </c>
      <c r="T1770">
        <v>0</v>
      </c>
      <c r="U1770" s="5" t="str">
        <f t="shared" si="306"/>
        <v>NA</v>
      </c>
      <c r="V1770" s="15">
        <f t="shared" si="307"/>
        <v>0</v>
      </c>
      <c r="W1770" s="15">
        <f t="shared" si="308"/>
        <v>0</v>
      </c>
      <c r="X1770" s="5">
        <f t="shared" si="309"/>
        <v>0</v>
      </c>
      <c r="Y1770" s="5">
        <f t="shared" si="310"/>
        <v>1.8</v>
      </c>
      <c r="Z1770" s="5">
        <f t="shared" si="311"/>
        <v>-2.1</v>
      </c>
      <c r="AA1770" s="5">
        <f t="shared" si="312"/>
        <v>0.19999999999999996</v>
      </c>
      <c r="AB1770" s="5">
        <f t="shared" si="313"/>
        <v>0.10000000000000009</v>
      </c>
    </row>
    <row r="1771" spans="1:28" x14ac:dyDescent="0.55000000000000004">
      <c r="A1771" s="3" t="s">
        <v>72</v>
      </c>
      <c r="B1771" s="3" t="s">
        <v>2642</v>
      </c>
      <c r="C1771" t="s">
        <v>47</v>
      </c>
      <c r="D1771" s="3" t="s">
        <v>133</v>
      </c>
      <c r="E1771" s="3" t="s">
        <v>134</v>
      </c>
      <c r="F1771" s="3" t="s">
        <v>77</v>
      </c>
      <c r="G1771" s="5">
        <v>6.25</v>
      </c>
      <c r="H1771">
        <v>1</v>
      </c>
      <c r="I1771" s="5">
        <v>2</v>
      </c>
      <c r="J1771" s="5">
        <v>2</v>
      </c>
      <c r="K1771">
        <v>5</v>
      </c>
      <c r="L1771" s="15">
        <v>0.2</v>
      </c>
      <c r="M1771" s="13">
        <v>1.2</v>
      </c>
      <c r="N1771" s="15">
        <v>0</v>
      </c>
      <c r="O1771" s="5">
        <v>0</v>
      </c>
      <c r="P1771" s="5">
        <v>0</v>
      </c>
      <c r="Q1771" s="5">
        <f t="shared" si="303"/>
        <v>2</v>
      </c>
      <c r="R1771" s="5">
        <f t="shared" si="304"/>
        <v>-2</v>
      </c>
      <c r="S1771" s="15">
        <f t="shared" si="305"/>
        <v>-1</v>
      </c>
      <c r="T1771">
        <v>0</v>
      </c>
      <c r="U1771" s="5" t="str">
        <f t="shared" si="306"/>
        <v>NA</v>
      </c>
      <c r="V1771" s="15">
        <f t="shared" si="307"/>
        <v>0</v>
      </c>
      <c r="W1771" s="15">
        <f t="shared" si="308"/>
        <v>0</v>
      </c>
      <c r="X1771" s="5">
        <f t="shared" si="309"/>
        <v>0</v>
      </c>
      <c r="Y1771" s="5">
        <f t="shared" si="310"/>
        <v>1.8</v>
      </c>
      <c r="Z1771" s="5">
        <f t="shared" si="311"/>
        <v>-2.1</v>
      </c>
      <c r="AA1771" s="5">
        <f t="shared" si="312"/>
        <v>0.19999999999999996</v>
      </c>
      <c r="AB1771" s="5">
        <f t="shared" si="313"/>
        <v>0.10000000000000009</v>
      </c>
    </row>
    <row r="1772" spans="1:28" x14ac:dyDescent="0.55000000000000004">
      <c r="A1772" s="3" t="s">
        <v>72</v>
      </c>
      <c r="B1772" s="3" t="s">
        <v>3168</v>
      </c>
      <c r="C1772" t="s">
        <v>47</v>
      </c>
      <c r="D1772" s="3" t="s">
        <v>262</v>
      </c>
      <c r="E1772" s="3" t="s">
        <v>3169</v>
      </c>
      <c r="F1772" s="3" t="s">
        <v>77</v>
      </c>
      <c r="G1772" s="5">
        <v>6.25</v>
      </c>
      <c r="H1772">
        <v>1</v>
      </c>
      <c r="I1772" s="5">
        <v>2.0125000000000002</v>
      </c>
      <c r="J1772" s="5">
        <v>2.0125000000000002</v>
      </c>
      <c r="K1772">
        <v>3</v>
      </c>
      <c r="L1772" s="15">
        <v>0.33333333333333298</v>
      </c>
      <c r="M1772" s="13">
        <v>1</v>
      </c>
      <c r="N1772" s="15">
        <v>0</v>
      </c>
      <c r="O1772" s="5">
        <v>0</v>
      </c>
      <c r="P1772" s="5">
        <v>0</v>
      </c>
      <c r="Q1772" s="5">
        <f t="shared" si="303"/>
        <v>2.0125000000000002</v>
      </c>
      <c r="R1772" s="5">
        <f t="shared" si="304"/>
        <v>-2.0125000000000002</v>
      </c>
      <c r="S1772" s="15">
        <f t="shared" si="305"/>
        <v>-1</v>
      </c>
      <c r="T1772">
        <v>0</v>
      </c>
      <c r="U1772" s="5" t="str">
        <f t="shared" si="306"/>
        <v>NA</v>
      </c>
      <c r="V1772" s="15">
        <f t="shared" si="307"/>
        <v>0</v>
      </c>
      <c r="W1772" s="15">
        <f t="shared" si="308"/>
        <v>0</v>
      </c>
      <c r="X1772" s="5">
        <f t="shared" si="309"/>
        <v>0</v>
      </c>
      <c r="Y1772" s="5">
        <f t="shared" si="310"/>
        <v>1.8112500000000002</v>
      </c>
      <c r="Z1772" s="5">
        <f t="shared" si="311"/>
        <v>-2.1131250000000001</v>
      </c>
      <c r="AA1772" s="5">
        <f t="shared" si="312"/>
        <v>0.20124999999999993</v>
      </c>
      <c r="AB1772" s="5">
        <f t="shared" si="313"/>
        <v>0.10062499999999996</v>
      </c>
    </row>
    <row r="1773" spans="1:28" x14ac:dyDescent="0.55000000000000004">
      <c r="A1773" s="3" t="s">
        <v>72</v>
      </c>
      <c r="B1773" s="3" t="s">
        <v>3171</v>
      </c>
      <c r="C1773" t="s">
        <v>47</v>
      </c>
      <c r="D1773" s="3" t="s">
        <v>173</v>
      </c>
      <c r="E1773" s="3" t="s">
        <v>2764</v>
      </c>
      <c r="F1773" s="3" t="s">
        <v>77</v>
      </c>
      <c r="G1773" s="5">
        <v>6.25</v>
      </c>
      <c r="H1773">
        <v>1</v>
      </c>
      <c r="I1773" s="5">
        <v>2.0249999999999999</v>
      </c>
      <c r="J1773" s="5">
        <v>2.0249999999999999</v>
      </c>
      <c r="K1773">
        <v>15</v>
      </c>
      <c r="L1773" s="15">
        <v>6.6666666666666693E-2</v>
      </c>
      <c r="M1773" s="13">
        <v>1.4666666666666699</v>
      </c>
      <c r="N1773" s="15">
        <v>0</v>
      </c>
      <c r="O1773" s="5">
        <v>0</v>
      </c>
      <c r="P1773" s="5">
        <v>0</v>
      </c>
      <c r="Q1773" s="5">
        <f t="shared" si="303"/>
        <v>2.0249999999999999</v>
      </c>
      <c r="R1773" s="5">
        <f t="shared" si="304"/>
        <v>-2.0249999999999999</v>
      </c>
      <c r="S1773" s="15">
        <f t="shared" si="305"/>
        <v>-1</v>
      </c>
      <c r="T1773">
        <v>0</v>
      </c>
      <c r="U1773" s="5" t="str">
        <f t="shared" si="306"/>
        <v>NA</v>
      </c>
      <c r="V1773" s="15">
        <f t="shared" si="307"/>
        <v>0</v>
      </c>
      <c r="W1773" s="15">
        <f t="shared" si="308"/>
        <v>0</v>
      </c>
      <c r="X1773" s="5">
        <f t="shared" si="309"/>
        <v>0</v>
      </c>
      <c r="Y1773" s="5">
        <f t="shared" si="310"/>
        <v>1.8225</v>
      </c>
      <c r="Z1773" s="5">
        <f t="shared" si="311"/>
        <v>-2.1262500000000002</v>
      </c>
      <c r="AA1773" s="5">
        <f t="shared" si="312"/>
        <v>0.2024999999999999</v>
      </c>
      <c r="AB1773" s="5">
        <f t="shared" si="313"/>
        <v>0.10125000000000028</v>
      </c>
    </row>
    <row r="1774" spans="1:28" x14ac:dyDescent="0.55000000000000004">
      <c r="A1774" s="3" t="s">
        <v>72</v>
      </c>
      <c r="B1774" s="3" t="s">
        <v>3173</v>
      </c>
      <c r="C1774" t="s">
        <v>47</v>
      </c>
      <c r="D1774" s="3" t="s">
        <v>194</v>
      </c>
      <c r="E1774" s="3" t="s">
        <v>2853</v>
      </c>
      <c r="F1774" s="3" t="s">
        <v>77</v>
      </c>
      <c r="G1774" s="5">
        <v>6.25</v>
      </c>
      <c r="H1774">
        <v>1</v>
      </c>
      <c r="I1774" s="5">
        <v>2.0249999999999999</v>
      </c>
      <c r="J1774" s="5">
        <v>2.0249999999999999</v>
      </c>
      <c r="K1774">
        <v>6</v>
      </c>
      <c r="L1774" s="15">
        <v>0.16666666666666699</v>
      </c>
      <c r="M1774" s="13">
        <v>1</v>
      </c>
      <c r="N1774" s="15">
        <v>0</v>
      </c>
      <c r="O1774" s="5">
        <v>0</v>
      </c>
      <c r="P1774" s="5">
        <v>0</v>
      </c>
      <c r="Q1774" s="5">
        <f t="shared" si="303"/>
        <v>2.0249999999999999</v>
      </c>
      <c r="R1774" s="5">
        <f t="shared" si="304"/>
        <v>-2.0249999999999999</v>
      </c>
      <c r="S1774" s="15">
        <f t="shared" si="305"/>
        <v>-1</v>
      </c>
      <c r="T1774">
        <v>0</v>
      </c>
      <c r="U1774" s="5" t="str">
        <f t="shared" si="306"/>
        <v>NA</v>
      </c>
      <c r="V1774" s="15">
        <f t="shared" si="307"/>
        <v>0</v>
      </c>
      <c r="W1774" s="15">
        <f t="shared" si="308"/>
        <v>0</v>
      </c>
      <c r="X1774" s="5">
        <f t="shared" si="309"/>
        <v>0</v>
      </c>
      <c r="Y1774" s="5">
        <f t="shared" si="310"/>
        <v>1.8225</v>
      </c>
      <c r="Z1774" s="5">
        <f t="shared" si="311"/>
        <v>-2.1262500000000002</v>
      </c>
      <c r="AA1774" s="5">
        <f t="shared" si="312"/>
        <v>0.2024999999999999</v>
      </c>
      <c r="AB1774" s="5">
        <f t="shared" si="313"/>
        <v>0.10125000000000028</v>
      </c>
    </row>
    <row r="1775" spans="1:28" x14ac:dyDescent="0.55000000000000004">
      <c r="A1775" s="3" t="s">
        <v>72</v>
      </c>
      <c r="B1775" s="3" t="s">
        <v>3175</v>
      </c>
      <c r="C1775" t="s">
        <v>47</v>
      </c>
      <c r="D1775" s="3" t="s">
        <v>104</v>
      </c>
      <c r="E1775" s="3" t="s">
        <v>201</v>
      </c>
      <c r="F1775" s="3" t="s">
        <v>77</v>
      </c>
      <c r="G1775" s="5">
        <v>6.25</v>
      </c>
      <c r="H1775">
        <v>2</v>
      </c>
      <c r="I1775" s="5">
        <v>2.0249999999999999</v>
      </c>
      <c r="J1775" s="5">
        <v>1.0125</v>
      </c>
      <c r="K1775">
        <v>22</v>
      </c>
      <c r="L1775" s="15">
        <v>9.0909090909090898E-2</v>
      </c>
      <c r="M1775" s="13">
        <v>1.5</v>
      </c>
      <c r="N1775" s="15">
        <v>0</v>
      </c>
      <c r="O1775" s="5">
        <v>0</v>
      </c>
      <c r="P1775" s="5">
        <v>0</v>
      </c>
      <c r="Q1775" s="5">
        <f t="shared" si="303"/>
        <v>2.0249999999999999</v>
      </c>
      <c r="R1775" s="5">
        <f t="shared" si="304"/>
        <v>-2.0249999999999999</v>
      </c>
      <c r="S1775" s="15">
        <f t="shared" si="305"/>
        <v>-1</v>
      </c>
      <c r="T1775">
        <v>0</v>
      </c>
      <c r="U1775" s="5" t="str">
        <f t="shared" si="306"/>
        <v>NA</v>
      </c>
      <c r="V1775" s="15">
        <f t="shared" si="307"/>
        <v>0</v>
      </c>
      <c r="W1775" s="15">
        <f t="shared" si="308"/>
        <v>0</v>
      </c>
      <c r="X1775" s="5">
        <f t="shared" si="309"/>
        <v>0</v>
      </c>
      <c r="Y1775" s="5">
        <f t="shared" si="310"/>
        <v>1.8225</v>
      </c>
      <c r="Z1775" s="5">
        <f t="shared" si="311"/>
        <v>-2.1262500000000002</v>
      </c>
      <c r="AA1775" s="5">
        <f t="shared" si="312"/>
        <v>0.2024999999999999</v>
      </c>
      <c r="AB1775" s="5">
        <f t="shared" si="313"/>
        <v>0.10125000000000028</v>
      </c>
    </row>
    <row r="1776" spans="1:28" x14ac:dyDescent="0.55000000000000004">
      <c r="A1776" s="3" t="s">
        <v>72</v>
      </c>
      <c r="B1776" s="3" t="s">
        <v>473</v>
      </c>
      <c r="C1776" t="s">
        <v>47</v>
      </c>
      <c r="D1776" s="3" t="s">
        <v>104</v>
      </c>
      <c r="E1776" s="3" t="s">
        <v>2836</v>
      </c>
      <c r="F1776" s="3" t="s">
        <v>77</v>
      </c>
      <c r="G1776" s="5">
        <v>6.25</v>
      </c>
      <c r="H1776">
        <v>1</v>
      </c>
      <c r="I1776" s="5">
        <v>2.0249999999999999</v>
      </c>
      <c r="J1776" s="5">
        <v>2.0249999999999999</v>
      </c>
      <c r="K1776">
        <v>39</v>
      </c>
      <c r="L1776" s="15">
        <v>2.5641025641025599E-2</v>
      </c>
      <c r="M1776" s="13">
        <v>1.2564102564102599</v>
      </c>
      <c r="N1776" s="15">
        <v>0</v>
      </c>
      <c r="O1776" s="5">
        <v>0</v>
      </c>
      <c r="P1776" s="5">
        <v>0</v>
      </c>
      <c r="Q1776" s="5">
        <f t="shared" si="303"/>
        <v>2.0249999999999999</v>
      </c>
      <c r="R1776" s="5">
        <f t="shared" si="304"/>
        <v>-2.0249999999999999</v>
      </c>
      <c r="S1776" s="15">
        <f t="shared" si="305"/>
        <v>-1</v>
      </c>
      <c r="T1776">
        <v>0</v>
      </c>
      <c r="U1776" s="5" t="str">
        <f t="shared" si="306"/>
        <v>NA</v>
      </c>
      <c r="V1776" s="15">
        <f t="shared" si="307"/>
        <v>0</v>
      </c>
      <c r="W1776" s="15">
        <f t="shared" si="308"/>
        <v>0</v>
      </c>
      <c r="X1776" s="5">
        <f t="shared" si="309"/>
        <v>0</v>
      </c>
      <c r="Y1776" s="5">
        <f t="shared" si="310"/>
        <v>1.8225</v>
      </c>
      <c r="Z1776" s="5">
        <f t="shared" si="311"/>
        <v>-2.1262500000000002</v>
      </c>
      <c r="AA1776" s="5">
        <f t="shared" si="312"/>
        <v>0.2024999999999999</v>
      </c>
      <c r="AB1776" s="5">
        <f t="shared" si="313"/>
        <v>0.10125000000000028</v>
      </c>
    </row>
    <row r="1777" spans="1:28" x14ac:dyDescent="0.55000000000000004">
      <c r="A1777" s="3" t="s">
        <v>72</v>
      </c>
      <c r="B1777" s="3" t="s">
        <v>3077</v>
      </c>
      <c r="C1777" t="s">
        <v>47</v>
      </c>
      <c r="D1777" s="3" t="s">
        <v>262</v>
      </c>
      <c r="E1777" s="3" t="s">
        <v>3150</v>
      </c>
      <c r="F1777" s="3" t="s">
        <v>77</v>
      </c>
      <c r="G1777" s="5">
        <v>6.25</v>
      </c>
      <c r="H1777">
        <v>1</v>
      </c>
      <c r="I1777" s="5">
        <v>2.0249999999999999</v>
      </c>
      <c r="J1777" s="5">
        <v>2.0249999999999999</v>
      </c>
      <c r="K1777">
        <v>2</v>
      </c>
      <c r="L1777" s="15">
        <v>0.5</v>
      </c>
      <c r="M1777" s="13">
        <v>2</v>
      </c>
      <c r="N1777" s="15">
        <v>0</v>
      </c>
      <c r="O1777" s="5">
        <v>0</v>
      </c>
      <c r="P1777" s="5">
        <v>0</v>
      </c>
      <c r="Q1777" s="5">
        <f t="shared" si="303"/>
        <v>2.0249999999999999</v>
      </c>
      <c r="R1777" s="5">
        <f t="shared" si="304"/>
        <v>-2.0249999999999999</v>
      </c>
      <c r="S1777" s="15">
        <f t="shared" si="305"/>
        <v>-1</v>
      </c>
      <c r="T1777">
        <v>0</v>
      </c>
      <c r="U1777" s="5" t="str">
        <f t="shared" si="306"/>
        <v>NA</v>
      </c>
      <c r="V1777" s="15">
        <f t="shared" si="307"/>
        <v>0</v>
      </c>
      <c r="W1777" s="15">
        <f t="shared" si="308"/>
        <v>0</v>
      </c>
      <c r="X1777" s="5">
        <f t="shared" si="309"/>
        <v>0</v>
      </c>
      <c r="Y1777" s="5">
        <f t="shared" si="310"/>
        <v>1.8225</v>
      </c>
      <c r="Z1777" s="5">
        <f t="shared" si="311"/>
        <v>-2.1262500000000002</v>
      </c>
      <c r="AA1777" s="5">
        <f t="shared" si="312"/>
        <v>0.2024999999999999</v>
      </c>
      <c r="AB1777" s="5">
        <f t="shared" si="313"/>
        <v>0.10125000000000028</v>
      </c>
    </row>
    <row r="1778" spans="1:28" x14ac:dyDescent="0.55000000000000004">
      <c r="A1778" s="3" t="s">
        <v>72</v>
      </c>
      <c r="B1778" s="3" t="s">
        <v>3179</v>
      </c>
      <c r="C1778" t="s">
        <v>47</v>
      </c>
      <c r="D1778" s="3" t="s">
        <v>133</v>
      </c>
      <c r="E1778" s="3" t="s">
        <v>2779</v>
      </c>
      <c r="F1778" s="3" t="s">
        <v>77</v>
      </c>
      <c r="G1778" s="5">
        <v>6.25</v>
      </c>
      <c r="H1778">
        <v>1</v>
      </c>
      <c r="I1778" s="5">
        <v>2.0249999999999999</v>
      </c>
      <c r="J1778" s="5">
        <v>2.0249999999999999</v>
      </c>
      <c r="K1778">
        <v>69</v>
      </c>
      <c r="L1778" s="15">
        <v>1.4492753623188399E-2</v>
      </c>
      <c r="M1778" s="13">
        <v>1.2869565217391301</v>
      </c>
      <c r="N1778" s="15">
        <v>0</v>
      </c>
      <c r="O1778" s="5">
        <v>0</v>
      </c>
      <c r="P1778" s="5">
        <v>0</v>
      </c>
      <c r="Q1778" s="5">
        <f t="shared" si="303"/>
        <v>2.0249999999999999</v>
      </c>
      <c r="R1778" s="5">
        <f t="shared" si="304"/>
        <v>-2.0249999999999999</v>
      </c>
      <c r="S1778" s="15">
        <f t="shared" si="305"/>
        <v>-1</v>
      </c>
      <c r="T1778">
        <v>0</v>
      </c>
      <c r="U1778" s="5" t="str">
        <f t="shared" si="306"/>
        <v>NA</v>
      </c>
      <c r="V1778" s="15">
        <f t="shared" si="307"/>
        <v>0</v>
      </c>
      <c r="W1778" s="15">
        <f t="shared" si="308"/>
        <v>0</v>
      </c>
      <c r="X1778" s="5">
        <f t="shared" si="309"/>
        <v>0</v>
      </c>
      <c r="Y1778" s="5">
        <f t="shared" si="310"/>
        <v>1.8225</v>
      </c>
      <c r="Z1778" s="5">
        <f t="shared" si="311"/>
        <v>-2.1262500000000002</v>
      </c>
      <c r="AA1778" s="5">
        <f t="shared" si="312"/>
        <v>0.2024999999999999</v>
      </c>
      <c r="AB1778" s="5">
        <f t="shared" si="313"/>
        <v>0.10125000000000028</v>
      </c>
    </row>
    <row r="1779" spans="1:28" x14ac:dyDescent="0.55000000000000004">
      <c r="A1779" s="3" t="s">
        <v>72</v>
      </c>
      <c r="B1779" s="3" t="s">
        <v>3181</v>
      </c>
      <c r="C1779" t="s">
        <v>47</v>
      </c>
      <c r="D1779" s="3" t="s">
        <v>125</v>
      </c>
      <c r="E1779" s="3" t="s">
        <v>126</v>
      </c>
      <c r="F1779" s="3" t="s">
        <v>77</v>
      </c>
      <c r="G1779" s="5">
        <v>6.25</v>
      </c>
      <c r="H1779">
        <v>1</v>
      </c>
      <c r="I1779" s="5">
        <v>2.0375000000000001</v>
      </c>
      <c r="J1779" s="5">
        <v>2.0375000000000001</v>
      </c>
      <c r="K1779">
        <v>51</v>
      </c>
      <c r="L1779" s="15">
        <v>1.9607843137254898E-2</v>
      </c>
      <c r="M1779" s="13">
        <v>1.79901960784314</v>
      </c>
      <c r="N1779" s="15">
        <v>0</v>
      </c>
      <c r="O1779" s="5">
        <v>0</v>
      </c>
      <c r="P1779" s="5">
        <v>0</v>
      </c>
      <c r="Q1779" s="5">
        <f t="shared" si="303"/>
        <v>2.0375000000000001</v>
      </c>
      <c r="R1779" s="5">
        <f t="shared" si="304"/>
        <v>-2.0375000000000001</v>
      </c>
      <c r="S1779" s="15">
        <f t="shared" si="305"/>
        <v>-1</v>
      </c>
      <c r="T1779">
        <v>0</v>
      </c>
      <c r="U1779" s="5" t="str">
        <f t="shared" si="306"/>
        <v>NA</v>
      </c>
      <c r="V1779" s="15">
        <f t="shared" si="307"/>
        <v>0</v>
      </c>
      <c r="W1779" s="15">
        <f t="shared" si="308"/>
        <v>0</v>
      </c>
      <c r="X1779" s="5">
        <f t="shared" si="309"/>
        <v>0</v>
      </c>
      <c r="Y1779" s="5">
        <f t="shared" si="310"/>
        <v>1.8337500000000002</v>
      </c>
      <c r="Z1779" s="5">
        <f t="shared" si="311"/>
        <v>-2.1393750000000002</v>
      </c>
      <c r="AA1779" s="5">
        <f t="shared" si="312"/>
        <v>0.20374999999999988</v>
      </c>
      <c r="AB1779" s="5">
        <f t="shared" si="313"/>
        <v>0.10187500000000016</v>
      </c>
    </row>
    <row r="1780" spans="1:28" x14ac:dyDescent="0.55000000000000004">
      <c r="A1780" s="3" t="s">
        <v>72</v>
      </c>
      <c r="B1780" s="3" t="s">
        <v>200</v>
      </c>
      <c r="C1780" t="s">
        <v>47</v>
      </c>
      <c r="D1780" s="3" t="s">
        <v>137</v>
      </c>
      <c r="E1780" s="3" t="s">
        <v>2865</v>
      </c>
      <c r="F1780" s="3" t="s">
        <v>77</v>
      </c>
      <c r="G1780" s="5">
        <v>6.25</v>
      </c>
      <c r="H1780">
        <v>1</v>
      </c>
      <c r="I1780" s="5">
        <v>2.0499999999999998</v>
      </c>
      <c r="J1780" s="5">
        <v>2.0499999999999998</v>
      </c>
      <c r="K1780">
        <v>1</v>
      </c>
      <c r="L1780" s="15">
        <v>1</v>
      </c>
      <c r="M1780" s="13">
        <v>1</v>
      </c>
      <c r="N1780" s="15">
        <v>0</v>
      </c>
      <c r="O1780" s="5">
        <v>0</v>
      </c>
      <c r="P1780" s="5">
        <v>0</v>
      </c>
      <c r="Q1780" s="5">
        <f t="shared" si="303"/>
        <v>2.0499999999999998</v>
      </c>
      <c r="R1780" s="5">
        <f t="shared" si="304"/>
        <v>-2.0499999999999998</v>
      </c>
      <c r="S1780" s="15">
        <f t="shared" si="305"/>
        <v>-1</v>
      </c>
      <c r="T1780">
        <v>0</v>
      </c>
      <c r="U1780" s="5" t="str">
        <f t="shared" si="306"/>
        <v>NA</v>
      </c>
      <c r="V1780" s="15">
        <f t="shared" si="307"/>
        <v>0</v>
      </c>
      <c r="W1780" s="15">
        <f t="shared" si="308"/>
        <v>0</v>
      </c>
      <c r="X1780" s="5">
        <f t="shared" si="309"/>
        <v>0</v>
      </c>
      <c r="Y1780" s="5">
        <f t="shared" si="310"/>
        <v>1.845</v>
      </c>
      <c r="Z1780" s="5">
        <f t="shared" si="311"/>
        <v>-2.1524999999999999</v>
      </c>
      <c r="AA1780" s="5">
        <f t="shared" si="312"/>
        <v>0.20499999999999985</v>
      </c>
      <c r="AB1780" s="5">
        <f t="shared" si="313"/>
        <v>0.10250000000000004</v>
      </c>
    </row>
    <row r="1781" spans="1:28" x14ac:dyDescent="0.55000000000000004">
      <c r="A1781" s="3" t="s">
        <v>72</v>
      </c>
      <c r="B1781" s="3" t="s">
        <v>3184</v>
      </c>
      <c r="C1781" t="s">
        <v>47</v>
      </c>
      <c r="D1781" s="3" t="s">
        <v>40</v>
      </c>
      <c r="E1781" s="3" t="s">
        <v>3185</v>
      </c>
      <c r="F1781" s="3" t="s">
        <v>77</v>
      </c>
      <c r="G1781" s="5">
        <v>6.25</v>
      </c>
      <c r="H1781">
        <v>1</v>
      </c>
      <c r="I1781" s="5">
        <v>2.0625</v>
      </c>
      <c r="J1781" s="5">
        <v>2.0625</v>
      </c>
      <c r="K1781">
        <v>2</v>
      </c>
      <c r="L1781" s="15">
        <v>0.5</v>
      </c>
      <c r="M1781" s="13">
        <v>1</v>
      </c>
      <c r="N1781" s="15">
        <v>0</v>
      </c>
      <c r="O1781" s="5">
        <v>0</v>
      </c>
      <c r="P1781" s="5">
        <v>0</v>
      </c>
      <c r="Q1781" s="5">
        <f t="shared" si="303"/>
        <v>2.0625</v>
      </c>
      <c r="R1781" s="5">
        <f t="shared" si="304"/>
        <v>-2.0625</v>
      </c>
      <c r="S1781" s="15">
        <f t="shared" si="305"/>
        <v>-1</v>
      </c>
      <c r="T1781">
        <v>0</v>
      </c>
      <c r="U1781" s="5" t="str">
        <f t="shared" si="306"/>
        <v>NA</v>
      </c>
      <c r="V1781" s="15">
        <f t="shared" si="307"/>
        <v>0</v>
      </c>
      <c r="W1781" s="15">
        <f t="shared" si="308"/>
        <v>0</v>
      </c>
      <c r="X1781" s="5">
        <f t="shared" si="309"/>
        <v>0</v>
      </c>
      <c r="Y1781" s="5">
        <f t="shared" si="310"/>
        <v>1.85625</v>
      </c>
      <c r="Z1781" s="5">
        <f t="shared" si="311"/>
        <v>-2.1656249999999999</v>
      </c>
      <c r="AA1781" s="5">
        <f t="shared" si="312"/>
        <v>0.20625000000000004</v>
      </c>
      <c r="AB1781" s="5">
        <f t="shared" si="313"/>
        <v>0.10312499999999991</v>
      </c>
    </row>
    <row r="1782" spans="1:28" x14ac:dyDescent="0.55000000000000004">
      <c r="A1782" s="3" t="s">
        <v>72</v>
      </c>
      <c r="B1782" s="3" t="s">
        <v>3187</v>
      </c>
      <c r="C1782" t="s">
        <v>47</v>
      </c>
      <c r="D1782" s="3" t="s">
        <v>133</v>
      </c>
      <c r="E1782" s="3" t="s">
        <v>3188</v>
      </c>
      <c r="F1782" s="3" t="s">
        <v>77</v>
      </c>
      <c r="G1782" s="5">
        <v>6.25</v>
      </c>
      <c r="H1782">
        <v>1</v>
      </c>
      <c r="I1782" s="5">
        <v>2.0750000000000002</v>
      </c>
      <c r="J1782" s="5">
        <v>2.0750000000000002</v>
      </c>
      <c r="K1782">
        <v>1</v>
      </c>
      <c r="L1782" s="15">
        <v>1</v>
      </c>
      <c r="M1782" s="13">
        <v>1</v>
      </c>
      <c r="N1782" s="15">
        <v>0</v>
      </c>
      <c r="O1782" s="5">
        <v>0</v>
      </c>
      <c r="P1782" s="5">
        <v>0</v>
      </c>
      <c r="Q1782" s="5">
        <f t="shared" si="303"/>
        <v>2.0750000000000002</v>
      </c>
      <c r="R1782" s="5">
        <f t="shared" si="304"/>
        <v>-2.0750000000000002</v>
      </c>
      <c r="S1782" s="15">
        <f t="shared" si="305"/>
        <v>-1</v>
      </c>
      <c r="T1782">
        <v>0</v>
      </c>
      <c r="U1782" s="5" t="str">
        <f t="shared" si="306"/>
        <v>NA</v>
      </c>
      <c r="V1782" s="15">
        <f t="shared" si="307"/>
        <v>0</v>
      </c>
      <c r="W1782" s="15">
        <f t="shared" si="308"/>
        <v>0</v>
      </c>
      <c r="X1782" s="5">
        <f t="shared" si="309"/>
        <v>0</v>
      </c>
      <c r="Y1782" s="5">
        <f t="shared" si="310"/>
        <v>1.8675000000000002</v>
      </c>
      <c r="Z1782" s="5">
        <f t="shared" si="311"/>
        <v>-2.1787500000000004</v>
      </c>
      <c r="AA1782" s="5">
        <f t="shared" si="312"/>
        <v>0.20750000000000002</v>
      </c>
      <c r="AB1782" s="5">
        <f t="shared" si="313"/>
        <v>0.10375000000000023</v>
      </c>
    </row>
    <row r="1783" spans="1:28" x14ac:dyDescent="0.55000000000000004">
      <c r="A1783" s="3" t="s">
        <v>72</v>
      </c>
      <c r="B1783" s="3" t="s">
        <v>3190</v>
      </c>
      <c r="C1783" t="s">
        <v>47</v>
      </c>
      <c r="D1783" s="3" t="s">
        <v>104</v>
      </c>
      <c r="E1783" s="3" t="s">
        <v>2836</v>
      </c>
      <c r="F1783" s="3" t="s">
        <v>77</v>
      </c>
      <c r="G1783" s="5">
        <v>6.25</v>
      </c>
      <c r="H1783">
        <v>1</v>
      </c>
      <c r="I1783" s="5">
        <v>2.0874999999999999</v>
      </c>
      <c r="J1783" s="5">
        <v>2.0874999999999999</v>
      </c>
      <c r="K1783">
        <v>31</v>
      </c>
      <c r="L1783" s="15">
        <v>3.2258064516128997E-2</v>
      </c>
      <c r="M1783" s="13">
        <v>1.0941935483870999</v>
      </c>
      <c r="N1783" s="15">
        <v>0</v>
      </c>
      <c r="O1783" s="5">
        <v>0</v>
      </c>
      <c r="P1783" s="5">
        <v>0</v>
      </c>
      <c r="Q1783" s="5">
        <f t="shared" si="303"/>
        <v>2.0874999999999999</v>
      </c>
      <c r="R1783" s="5">
        <f t="shared" si="304"/>
        <v>-2.0874999999999999</v>
      </c>
      <c r="S1783" s="15">
        <f t="shared" si="305"/>
        <v>-1</v>
      </c>
      <c r="T1783">
        <v>0</v>
      </c>
      <c r="U1783" s="5" t="str">
        <f t="shared" si="306"/>
        <v>NA</v>
      </c>
      <c r="V1783" s="15">
        <f t="shared" si="307"/>
        <v>0</v>
      </c>
      <c r="W1783" s="15">
        <f t="shared" si="308"/>
        <v>0</v>
      </c>
      <c r="X1783" s="5">
        <f t="shared" si="309"/>
        <v>0</v>
      </c>
      <c r="Y1783" s="5">
        <f t="shared" si="310"/>
        <v>1.8787499999999999</v>
      </c>
      <c r="Z1783" s="5">
        <f t="shared" si="311"/>
        <v>-2.191875</v>
      </c>
      <c r="AA1783" s="5">
        <f t="shared" si="312"/>
        <v>0.20874999999999999</v>
      </c>
      <c r="AB1783" s="5">
        <f t="shared" si="313"/>
        <v>0.10437500000000011</v>
      </c>
    </row>
    <row r="1784" spans="1:28" x14ac:dyDescent="0.55000000000000004">
      <c r="A1784" s="3" t="s">
        <v>72</v>
      </c>
      <c r="B1784" s="3" t="s">
        <v>3187</v>
      </c>
      <c r="C1784" t="s">
        <v>47</v>
      </c>
      <c r="D1784" s="3" t="s">
        <v>104</v>
      </c>
      <c r="E1784" s="3" t="s">
        <v>3070</v>
      </c>
      <c r="F1784" s="3" t="s">
        <v>77</v>
      </c>
      <c r="G1784" s="5">
        <v>6.25</v>
      </c>
      <c r="H1784">
        <v>1</v>
      </c>
      <c r="I1784" s="5">
        <v>2.0874999999999999</v>
      </c>
      <c r="J1784" s="5">
        <v>2.0874999999999999</v>
      </c>
      <c r="K1784">
        <v>1</v>
      </c>
      <c r="L1784" s="15">
        <v>1</v>
      </c>
      <c r="M1784" s="13">
        <v>1</v>
      </c>
      <c r="N1784" s="15">
        <v>0</v>
      </c>
      <c r="O1784" s="5">
        <v>0</v>
      </c>
      <c r="P1784" s="5">
        <v>0</v>
      </c>
      <c r="Q1784" s="5">
        <f t="shared" si="303"/>
        <v>2.0874999999999999</v>
      </c>
      <c r="R1784" s="5">
        <f t="shared" si="304"/>
        <v>-2.0874999999999999</v>
      </c>
      <c r="S1784" s="15">
        <f t="shared" si="305"/>
        <v>-1</v>
      </c>
      <c r="T1784">
        <v>0</v>
      </c>
      <c r="U1784" s="5" t="str">
        <f t="shared" si="306"/>
        <v>NA</v>
      </c>
      <c r="V1784" s="15">
        <f t="shared" si="307"/>
        <v>0</v>
      </c>
      <c r="W1784" s="15">
        <f t="shared" si="308"/>
        <v>0</v>
      </c>
      <c r="X1784" s="5">
        <f t="shared" si="309"/>
        <v>0</v>
      </c>
      <c r="Y1784" s="5">
        <f t="shared" si="310"/>
        <v>1.8787499999999999</v>
      </c>
      <c r="Z1784" s="5">
        <f t="shared" si="311"/>
        <v>-2.191875</v>
      </c>
      <c r="AA1784" s="5">
        <f t="shared" si="312"/>
        <v>0.20874999999999999</v>
      </c>
      <c r="AB1784" s="5">
        <f t="shared" si="313"/>
        <v>0.10437500000000011</v>
      </c>
    </row>
    <row r="1785" spans="1:28" x14ac:dyDescent="0.55000000000000004">
      <c r="A1785" s="3" t="s">
        <v>72</v>
      </c>
      <c r="B1785" s="3" t="s">
        <v>441</v>
      </c>
      <c r="C1785" t="s">
        <v>47</v>
      </c>
      <c r="D1785" s="3" t="s">
        <v>125</v>
      </c>
      <c r="E1785" s="3" t="s">
        <v>2728</v>
      </c>
      <c r="F1785" s="3" t="s">
        <v>77</v>
      </c>
      <c r="G1785" s="5">
        <v>6.25</v>
      </c>
      <c r="H1785">
        <v>1</v>
      </c>
      <c r="I1785" s="5">
        <v>2.0874999999999999</v>
      </c>
      <c r="J1785" s="5">
        <v>2.0874999999999999</v>
      </c>
      <c r="K1785">
        <v>5</v>
      </c>
      <c r="L1785" s="15">
        <v>0.2</v>
      </c>
      <c r="M1785" s="13">
        <v>1.2</v>
      </c>
      <c r="N1785" s="15">
        <v>0</v>
      </c>
      <c r="O1785" s="5">
        <v>0</v>
      </c>
      <c r="P1785" s="5">
        <v>0</v>
      </c>
      <c r="Q1785" s="5">
        <f t="shared" si="303"/>
        <v>2.0874999999999999</v>
      </c>
      <c r="R1785" s="5">
        <f t="shared" si="304"/>
        <v>-2.0874999999999999</v>
      </c>
      <c r="S1785" s="15">
        <f t="shared" si="305"/>
        <v>-1</v>
      </c>
      <c r="T1785">
        <v>0</v>
      </c>
      <c r="U1785" s="5" t="str">
        <f t="shared" si="306"/>
        <v>NA</v>
      </c>
      <c r="V1785" s="15">
        <f t="shared" si="307"/>
        <v>0</v>
      </c>
      <c r="W1785" s="15">
        <f t="shared" si="308"/>
        <v>0</v>
      </c>
      <c r="X1785" s="5">
        <f t="shared" si="309"/>
        <v>0</v>
      </c>
      <c r="Y1785" s="5">
        <f t="shared" si="310"/>
        <v>1.8787499999999999</v>
      </c>
      <c r="Z1785" s="5">
        <f t="shared" si="311"/>
        <v>-2.191875</v>
      </c>
      <c r="AA1785" s="5">
        <f t="shared" si="312"/>
        <v>0.20874999999999999</v>
      </c>
      <c r="AB1785" s="5">
        <f t="shared" si="313"/>
        <v>0.10437500000000011</v>
      </c>
    </row>
    <row r="1786" spans="1:28" x14ac:dyDescent="0.55000000000000004">
      <c r="A1786" s="3" t="s">
        <v>72</v>
      </c>
      <c r="B1786" s="3" t="s">
        <v>3194</v>
      </c>
      <c r="C1786" t="s">
        <v>47</v>
      </c>
      <c r="D1786" s="3" t="s">
        <v>40</v>
      </c>
      <c r="E1786" s="3" t="s">
        <v>3195</v>
      </c>
      <c r="F1786" s="3" t="s">
        <v>77</v>
      </c>
      <c r="G1786" s="5">
        <v>6.25</v>
      </c>
      <c r="H1786">
        <v>1</v>
      </c>
      <c r="I1786" s="5">
        <v>2.0874999999999999</v>
      </c>
      <c r="J1786" s="5">
        <v>2.0874999999999999</v>
      </c>
      <c r="K1786">
        <v>1</v>
      </c>
      <c r="L1786" s="15">
        <v>1</v>
      </c>
      <c r="M1786" s="13">
        <v>1</v>
      </c>
      <c r="N1786" s="15">
        <v>0</v>
      </c>
      <c r="O1786" s="5">
        <v>0</v>
      </c>
      <c r="P1786" s="5">
        <v>0</v>
      </c>
      <c r="Q1786" s="5">
        <f t="shared" si="303"/>
        <v>2.0874999999999999</v>
      </c>
      <c r="R1786" s="5">
        <f t="shared" si="304"/>
        <v>-2.0874999999999999</v>
      </c>
      <c r="S1786" s="15">
        <f t="shared" si="305"/>
        <v>-1</v>
      </c>
      <c r="T1786">
        <v>0</v>
      </c>
      <c r="U1786" s="5" t="str">
        <f t="shared" si="306"/>
        <v>NA</v>
      </c>
      <c r="V1786" s="15">
        <f t="shared" si="307"/>
        <v>0</v>
      </c>
      <c r="W1786" s="15">
        <f t="shared" si="308"/>
        <v>0</v>
      </c>
      <c r="X1786" s="5">
        <f t="shared" si="309"/>
        <v>0</v>
      </c>
      <c r="Y1786" s="5">
        <f t="shared" si="310"/>
        <v>1.8787499999999999</v>
      </c>
      <c r="Z1786" s="5">
        <f t="shared" si="311"/>
        <v>-2.191875</v>
      </c>
      <c r="AA1786" s="5">
        <f t="shared" si="312"/>
        <v>0.20874999999999999</v>
      </c>
      <c r="AB1786" s="5">
        <f t="shared" si="313"/>
        <v>0.10437500000000011</v>
      </c>
    </row>
    <row r="1787" spans="1:28" x14ac:dyDescent="0.55000000000000004">
      <c r="A1787" s="3" t="s">
        <v>72</v>
      </c>
      <c r="B1787" s="3" t="s">
        <v>3197</v>
      </c>
      <c r="C1787" t="s">
        <v>47</v>
      </c>
      <c r="D1787" s="3" t="s">
        <v>173</v>
      </c>
      <c r="E1787" s="3" t="s">
        <v>2699</v>
      </c>
      <c r="F1787" s="3" t="s">
        <v>77</v>
      </c>
      <c r="G1787" s="5">
        <v>6.25</v>
      </c>
      <c r="H1787">
        <v>2</v>
      </c>
      <c r="I1787" s="5">
        <v>2.1124999999999998</v>
      </c>
      <c r="J1787" s="5">
        <v>1.0562499999999999</v>
      </c>
      <c r="K1787">
        <v>43</v>
      </c>
      <c r="L1787" s="15">
        <v>4.6511627906976702E-2</v>
      </c>
      <c r="M1787" s="13">
        <v>2.1232558139534898</v>
      </c>
      <c r="N1787" s="15">
        <v>0</v>
      </c>
      <c r="O1787" s="5">
        <v>0</v>
      </c>
      <c r="P1787" s="5">
        <v>0</v>
      </c>
      <c r="Q1787" s="5">
        <f t="shared" si="303"/>
        <v>2.1124999999999998</v>
      </c>
      <c r="R1787" s="5">
        <f t="shared" si="304"/>
        <v>-2.1124999999999998</v>
      </c>
      <c r="S1787" s="15">
        <f t="shared" si="305"/>
        <v>-1</v>
      </c>
      <c r="T1787">
        <v>0</v>
      </c>
      <c r="U1787" s="5" t="str">
        <f t="shared" si="306"/>
        <v>NA</v>
      </c>
      <c r="V1787" s="15">
        <f t="shared" si="307"/>
        <v>0</v>
      </c>
      <c r="W1787" s="15">
        <f t="shared" si="308"/>
        <v>0</v>
      </c>
      <c r="X1787" s="5">
        <f t="shared" si="309"/>
        <v>0</v>
      </c>
      <c r="Y1787" s="5">
        <f t="shared" si="310"/>
        <v>1.9012499999999999</v>
      </c>
      <c r="Z1787" s="5">
        <f t="shared" si="311"/>
        <v>-2.2181250000000001</v>
      </c>
      <c r="AA1787" s="5">
        <f t="shared" si="312"/>
        <v>0.21124999999999994</v>
      </c>
      <c r="AB1787" s="5">
        <f t="shared" si="313"/>
        <v>0.1056250000000003</v>
      </c>
    </row>
    <row r="1788" spans="1:28" x14ac:dyDescent="0.55000000000000004">
      <c r="A1788" s="3" t="s">
        <v>72</v>
      </c>
      <c r="B1788" s="3" t="s">
        <v>3199</v>
      </c>
      <c r="C1788" t="s">
        <v>47</v>
      </c>
      <c r="D1788" s="3" t="s">
        <v>173</v>
      </c>
      <c r="E1788" s="3" t="s">
        <v>3200</v>
      </c>
      <c r="F1788" s="3" t="s">
        <v>77</v>
      </c>
      <c r="G1788" s="5">
        <v>6.25</v>
      </c>
      <c r="H1788">
        <v>1</v>
      </c>
      <c r="I1788" s="5">
        <v>2.1124999999999998</v>
      </c>
      <c r="J1788" s="5">
        <v>2.1124999999999998</v>
      </c>
      <c r="K1788">
        <v>61</v>
      </c>
      <c r="L1788" s="15">
        <v>1.63934426229508E-2</v>
      </c>
      <c r="M1788" s="13">
        <v>1.03606557377049</v>
      </c>
      <c r="N1788" s="15">
        <v>0</v>
      </c>
      <c r="O1788" s="5">
        <v>0</v>
      </c>
      <c r="P1788" s="5">
        <v>0</v>
      </c>
      <c r="Q1788" s="5">
        <f t="shared" si="303"/>
        <v>2.1124999999999998</v>
      </c>
      <c r="R1788" s="5">
        <f t="shared" si="304"/>
        <v>-2.1124999999999998</v>
      </c>
      <c r="S1788" s="15">
        <f t="shared" si="305"/>
        <v>-1</v>
      </c>
      <c r="T1788">
        <v>0</v>
      </c>
      <c r="U1788" s="5" t="str">
        <f t="shared" si="306"/>
        <v>NA</v>
      </c>
      <c r="V1788" s="15">
        <f t="shared" si="307"/>
        <v>0</v>
      </c>
      <c r="W1788" s="15">
        <f t="shared" si="308"/>
        <v>0</v>
      </c>
      <c r="X1788" s="5">
        <f t="shared" si="309"/>
        <v>0</v>
      </c>
      <c r="Y1788" s="5">
        <f t="shared" si="310"/>
        <v>1.9012499999999999</v>
      </c>
      <c r="Z1788" s="5">
        <f t="shared" si="311"/>
        <v>-2.2181250000000001</v>
      </c>
      <c r="AA1788" s="5">
        <f t="shared" si="312"/>
        <v>0.21124999999999994</v>
      </c>
      <c r="AB1788" s="5">
        <f t="shared" si="313"/>
        <v>0.1056250000000003</v>
      </c>
    </row>
    <row r="1789" spans="1:28" x14ac:dyDescent="0.55000000000000004">
      <c r="A1789" s="3" t="s">
        <v>72</v>
      </c>
      <c r="B1789" s="3" t="s">
        <v>3202</v>
      </c>
      <c r="C1789" t="s">
        <v>47</v>
      </c>
      <c r="D1789" s="3" t="s">
        <v>32</v>
      </c>
      <c r="E1789" s="3" t="s">
        <v>2744</v>
      </c>
      <c r="F1789" s="3" t="s">
        <v>77</v>
      </c>
      <c r="G1789" s="5">
        <v>6.25</v>
      </c>
      <c r="H1789">
        <v>1</v>
      </c>
      <c r="I1789" s="5">
        <v>2.1124999999999998</v>
      </c>
      <c r="J1789" s="5">
        <v>2.1124999999999998</v>
      </c>
      <c r="K1789">
        <v>8</v>
      </c>
      <c r="L1789" s="15">
        <v>0.125</v>
      </c>
      <c r="M1789" s="13">
        <v>5.875</v>
      </c>
      <c r="N1789" s="15">
        <v>0</v>
      </c>
      <c r="O1789" s="5">
        <v>0</v>
      </c>
      <c r="P1789" s="5">
        <v>0</v>
      </c>
      <c r="Q1789" s="5">
        <f t="shared" si="303"/>
        <v>2.1124999999999998</v>
      </c>
      <c r="R1789" s="5">
        <f t="shared" si="304"/>
        <v>-2.1124999999999998</v>
      </c>
      <c r="S1789" s="15">
        <f t="shared" si="305"/>
        <v>-1</v>
      </c>
      <c r="T1789">
        <v>0</v>
      </c>
      <c r="U1789" s="5" t="str">
        <f t="shared" si="306"/>
        <v>NA</v>
      </c>
      <c r="V1789" s="15">
        <f t="shared" si="307"/>
        <v>0</v>
      </c>
      <c r="W1789" s="15">
        <f t="shared" si="308"/>
        <v>0</v>
      </c>
      <c r="X1789" s="5">
        <f t="shared" si="309"/>
        <v>0</v>
      </c>
      <c r="Y1789" s="5">
        <f t="shared" si="310"/>
        <v>1.9012499999999999</v>
      </c>
      <c r="Z1789" s="5">
        <f t="shared" si="311"/>
        <v>-2.2181250000000001</v>
      </c>
      <c r="AA1789" s="5">
        <f t="shared" si="312"/>
        <v>0.21124999999999994</v>
      </c>
      <c r="AB1789" s="5">
        <f t="shared" si="313"/>
        <v>0.1056250000000003</v>
      </c>
    </row>
    <row r="1790" spans="1:28" x14ac:dyDescent="0.55000000000000004">
      <c r="A1790" s="3" t="s">
        <v>72</v>
      </c>
      <c r="B1790" s="3" t="s">
        <v>3204</v>
      </c>
      <c r="C1790" t="s">
        <v>47</v>
      </c>
      <c r="D1790" s="3" t="s">
        <v>104</v>
      </c>
      <c r="E1790" s="3" t="s">
        <v>105</v>
      </c>
      <c r="F1790" s="3" t="s">
        <v>77</v>
      </c>
      <c r="G1790" s="5">
        <v>6.25</v>
      </c>
      <c r="H1790">
        <v>1</v>
      </c>
      <c r="I1790" s="5">
        <v>2.1124999999999998</v>
      </c>
      <c r="J1790" s="5">
        <v>2.1124999999999998</v>
      </c>
      <c r="K1790">
        <v>7</v>
      </c>
      <c r="L1790" s="15">
        <v>0.14285714285714302</v>
      </c>
      <c r="M1790" s="13">
        <v>1.5714285714285701</v>
      </c>
      <c r="N1790" s="15">
        <v>0</v>
      </c>
      <c r="O1790" s="5">
        <v>0</v>
      </c>
      <c r="P1790" s="5">
        <v>0</v>
      </c>
      <c r="Q1790" s="5">
        <f t="shared" si="303"/>
        <v>2.1124999999999998</v>
      </c>
      <c r="R1790" s="5">
        <f t="shared" si="304"/>
        <v>-2.1124999999999998</v>
      </c>
      <c r="S1790" s="15">
        <f t="shared" si="305"/>
        <v>-1</v>
      </c>
      <c r="T1790">
        <v>0</v>
      </c>
      <c r="U1790" s="5" t="str">
        <f t="shared" si="306"/>
        <v>NA</v>
      </c>
      <c r="V1790" s="15">
        <f t="shared" si="307"/>
        <v>0</v>
      </c>
      <c r="W1790" s="15">
        <f t="shared" si="308"/>
        <v>0</v>
      </c>
      <c r="X1790" s="5">
        <f t="shared" si="309"/>
        <v>0</v>
      </c>
      <c r="Y1790" s="5">
        <f t="shared" si="310"/>
        <v>1.9012499999999999</v>
      </c>
      <c r="Z1790" s="5">
        <f t="shared" si="311"/>
        <v>-2.2181250000000001</v>
      </c>
      <c r="AA1790" s="5">
        <f t="shared" si="312"/>
        <v>0.21124999999999994</v>
      </c>
      <c r="AB1790" s="5">
        <f t="shared" si="313"/>
        <v>0.1056250000000003</v>
      </c>
    </row>
    <row r="1791" spans="1:28" x14ac:dyDescent="0.55000000000000004">
      <c r="A1791" s="3" t="s">
        <v>72</v>
      </c>
      <c r="B1791" s="3" t="s">
        <v>3206</v>
      </c>
      <c r="C1791" t="s">
        <v>47</v>
      </c>
      <c r="D1791" s="3" t="s">
        <v>104</v>
      </c>
      <c r="E1791" s="3" t="s">
        <v>3019</v>
      </c>
      <c r="F1791" s="3" t="s">
        <v>77</v>
      </c>
      <c r="G1791" s="5">
        <v>6.25</v>
      </c>
      <c r="H1791">
        <v>1</v>
      </c>
      <c r="I1791" s="5">
        <v>2.1124999999999998</v>
      </c>
      <c r="J1791" s="5">
        <v>2.1124999999999998</v>
      </c>
      <c r="K1791">
        <v>12</v>
      </c>
      <c r="L1791" s="15">
        <v>8.3333333333333301E-2</v>
      </c>
      <c r="M1791" s="13">
        <v>1.1666666666666701</v>
      </c>
      <c r="N1791" s="15">
        <v>0</v>
      </c>
      <c r="O1791" s="5">
        <v>0</v>
      </c>
      <c r="P1791" s="5">
        <v>0</v>
      </c>
      <c r="Q1791" s="5">
        <f t="shared" si="303"/>
        <v>2.1124999999999998</v>
      </c>
      <c r="R1791" s="5">
        <f t="shared" si="304"/>
        <v>-2.1124999999999998</v>
      </c>
      <c r="S1791" s="15">
        <f t="shared" si="305"/>
        <v>-1</v>
      </c>
      <c r="T1791">
        <v>0</v>
      </c>
      <c r="U1791" s="5" t="str">
        <f t="shared" si="306"/>
        <v>NA</v>
      </c>
      <c r="V1791" s="15">
        <f t="shared" si="307"/>
        <v>0</v>
      </c>
      <c r="W1791" s="15">
        <f t="shared" si="308"/>
        <v>0</v>
      </c>
      <c r="X1791" s="5">
        <f t="shared" si="309"/>
        <v>0</v>
      </c>
      <c r="Y1791" s="5">
        <f t="shared" si="310"/>
        <v>1.9012499999999999</v>
      </c>
      <c r="Z1791" s="5">
        <f t="shared" si="311"/>
        <v>-2.2181250000000001</v>
      </c>
      <c r="AA1791" s="5">
        <f t="shared" si="312"/>
        <v>0.21124999999999994</v>
      </c>
      <c r="AB1791" s="5">
        <f t="shared" si="313"/>
        <v>0.1056250000000003</v>
      </c>
    </row>
    <row r="1792" spans="1:28" x14ac:dyDescent="0.55000000000000004">
      <c r="A1792" s="3" t="s">
        <v>72</v>
      </c>
      <c r="B1792" s="3" t="s">
        <v>3208</v>
      </c>
      <c r="C1792" t="s">
        <v>47</v>
      </c>
      <c r="D1792" s="3" t="s">
        <v>40</v>
      </c>
      <c r="E1792" s="3" t="s">
        <v>3209</v>
      </c>
      <c r="F1792" s="3" t="s">
        <v>77</v>
      </c>
      <c r="G1792" s="5">
        <v>6.25</v>
      </c>
      <c r="H1792">
        <v>1</v>
      </c>
      <c r="I1792" s="5">
        <v>2.1124999999999998</v>
      </c>
      <c r="J1792" s="5">
        <v>2.1124999999999998</v>
      </c>
      <c r="K1792">
        <v>31</v>
      </c>
      <c r="L1792" s="15">
        <v>3.2258064516128997E-2</v>
      </c>
      <c r="M1792" s="13">
        <v>3.2290322580645201</v>
      </c>
      <c r="N1792" s="15">
        <v>0</v>
      </c>
      <c r="O1792" s="5">
        <v>0</v>
      </c>
      <c r="P1792" s="5">
        <v>0</v>
      </c>
      <c r="Q1792" s="5">
        <f t="shared" si="303"/>
        <v>2.1124999999999998</v>
      </c>
      <c r="R1792" s="5">
        <f t="shared" si="304"/>
        <v>-2.1124999999999998</v>
      </c>
      <c r="S1792" s="15">
        <f t="shared" si="305"/>
        <v>-1</v>
      </c>
      <c r="T1792">
        <v>0</v>
      </c>
      <c r="U1792" s="5" t="str">
        <f t="shared" si="306"/>
        <v>NA</v>
      </c>
      <c r="V1792" s="15">
        <f t="shared" si="307"/>
        <v>0</v>
      </c>
      <c r="W1792" s="15">
        <f t="shared" si="308"/>
        <v>0</v>
      </c>
      <c r="X1792" s="5">
        <f t="shared" si="309"/>
        <v>0</v>
      </c>
      <c r="Y1792" s="5">
        <f t="shared" si="310"/>
        <v>1.9012499999999999</v>
      </c>
      <c r="Z1792" s="5">
        <f t="shared" si="311"/>
        <v>-2.2181250000000001</v>
      </c>
      <c r="AA1792" s="5">
        <f t="shared" si="312"/>
        <v>0.21124999999999994</v>
      </c>
      <c r="AB1792" s="5">
        <f t="shared" si="313"/>
        <v>0.1056250000000003</v>
      </c>
    </row>
    <row r="1793" spans="1:28" x14ac:dyDescent="0.55000000000000004">
      <c r="A1793" s="3" t="s">
        <v>72</v>
      </c>
      <c r="B1793" s="3" t="s">
        <v>940</v>
      </c>
      <c r="C1793" t="s">
        <v>47</v>
      </c>
      <c r="D1793" s="3" t="s">
        <v>221</v>
      </c>
      <c r="E1793" s="3" t="s">
        <v>2748</v>
      </c>
      <c r="F1793" s="3" t="s">
        <v>77</v>
      </c>
      <c r="G1793" s="5">
        <v>6.25</v>
      </c>
      <c r="H1793">
        <v>1</v>
      </c>
      <c r="I1793" s="5">
        <v>2.1124999999999998</v>
      </c>
      <c r="J1793" s="5">
        <v>2.1124999999999998</v>
      </c>
      <c r="K1793">
        <v>8</v>
      </c>
      <c r="L1793" s="15">
        <v>0.125</v>
      </c>
      <c r="M1793" s="13">
        <v>1.75</v>
      </c>
      <c r="N1793" s="15">
        <v>0</v>
      </c>
      <c r="O1793" s="5">
        <v>0</v>
      </c>
      <c r="P1793" s="5">
        <v>0</v>
      </c>
      <c r="Q1793" s="5">
        <f t="shared" si="303"/>
        <v>2.1124999999999998</v>
      </c>
      <c r="R1793" s="5">
        <f t="shared" si="304"/>
        <v>-2.1124999999999998</v>
      </c>
      <c r="S1793" s="15">
        <f t="shared" si="305"/>
        <v>-1</v>
      </c>
      <c r="T1793">
        <v>0</v>
      </c>
      <c r="U1793" s="5" t="str">
        <f t="shared" si="306"/>
        <v>NA</v>
      </c>
      <c r="V1793" s="15">
        <f t="shared" si="307"/>
        <v>0</v>
      </c>
      <c r="W1793" s="15">
        <f t="shared" si="308"/>
        <v>0</v>
      </c>
      <c r="X1793" s="5">
        <f t="shared" si="309"/>
        <v>0</v>
      </c>
      <c r="Y1793" s="5">
        <f t="shared" si="310"/>
        <v>1.9012499999999999</v>
      </c>
      <c r="Z1793" s="5">
        <f t="shared" si="311"/>
        <v>-2.2181250000000001</v>
      </c>
      <c r="AA1793" s="5">
        <f t="shared" si="312"/>
        <v>0.21124999999999994</v>
      </c>
      <c r="AB1793" s="5">
        <f t="shared" si="313"/>
        <v>0.1056250000000003</v>
      </c>
    </row>
    <row r="1794" spans="1:28" x14ac:dyDescent="0.55000000000000004">
      <c r="A1794" s="3" t="s">
        <v>72</v>
      </c>
      <c r="B1794" s="3" t="s">
        <v>3202</v>
      </c>
      <c r="C1794" t="s">
        <v>47</v>
      </c>
      <c r="D1794" s="3" t="s">
        <v>173</v>
      </c>
      <c r="E1794" s="3" t="s">
        <v>2735</v>
      </c>
      <c r="F1794" s="3" t="s">
        <v>77</v>
      </c>
      <c r="G1794" s="5">
        <v>6.25</v>
      </c>
      <c r="H1794">
        <v>2</v>
      </c>
      <c r="I1794" s="5">
        <v>2.125</v>
      </c>
      <c r="J1794" s="5">
        <v>1.0625</v>
      </c>
      <c r="K1794">
        <v>24</v>
      </c>
      <c r="L1794" s="15">
        <v>8.3333333333333301E-2</v>
      </c>
      <c r="M1794" s="13">
        <v>2.6666666666666701</v>
      </c>
      <c r="N1794" s="15">
        <v>0</v>
      </c>
      <c r="O1794" s="5">
        <v>0</v>
      </c>
      <c r="P1794" s="5">
        <v>0</v>
      </c>
      <c r="Q1794" s="5">
        <f t="shared" ref="Q1794:Q1857" si="314">I1794</f>
        <v>2.125</v>
      </c>
      <c r="R1794" s="5">
        <f t="shared" ref="R1794:R1857" si="315">P1794-Q1794</f>
        <v>-2.125</v>
      </c>
      <c r="S1794" s="15">
        <f t="shared" ref="S1794:S1857" si="316">IF(Q1794=0,0,(P1794-Q1794)/Q1794)</f>
        <v>-1</v>
      </c>
      <c r="T1794">
        <v>0</v>
      </c>
      <c r="U1794" s="5" t="str">
        <f t="shared" ref="U1794:U1857" si="317">IF(T1794=0,"NA",P1794/T1794)</f>
        <v>NA</v>
      </c>
      <c r="V1794" s="15">
        <f t="shared" si="307"/>
        <v>0</v>
      </c>
      <c r="W1794" s="15">
        <f t="shared" si="308"/>
        <v>0</v>
      </c>
      <c r="X1794" s="5">
        <f t="shared" si="309"/>
        <v>0</v>
      </c>
      <c r="Y1794" s="5">
        <f t="shared" si="310"/>
        <v>1.9125000000000001</v>
      </c>
      <c r="Z1794" s="5">
        <f t="shared" si="311"/>
        <v>-2.2312500000000002</v>
      </c>
      <c r="AA1794" s="5">
        <f t="shared" si="312"/>
        <v>0.21249999999999991</v>
      </c>
      <c r="AB1794" s="5">
        <f t="shared" si="313"/>
        <v>0.10625000000000018</v>
      </c>
    </row>
    <row r="1795" spans="1:28" x14ac:dyDescent="0.55000000000000004">
      <c r="A1795" s="3" t="s">
        <v>72</v>
      </c>
      <c r="B1795" s="3" t="s">
        <v>3213</v>
      </c>
      <c r="C1795" t="s">
        <v>47</v>
      </c>
      <c r="D1795" s="3" t="s">
        <v>104</v>
      </c>
      <c r="E1795" s="3" t="s">
        <v>105</v>
      </c>
      <c r="F1795" s="3" t="s">
        <v>77</v>
      </c>
      <c r="G1795" s="5">
        <v>6.25</v>
      </c>
      <c r="H1795">
        <v>2</v>
      </c>
      <c r="I1795" s="5">
        <v>2.125</v>
      </c>
      <c r="J1795" s="5">
        <v>1.0625</v>
      </c>
      <c r="K1795">
        <v>8</v>
      </c>
      <c r="L1795" s="15">
        <v>0.25</v>
      </c>
      <c r="M1795" s="13">
        <v>1</v>
      </c>
      <c r="N1795" s="15">
        <v>0</v>
      </c>
      <c r="O1795" s="5">
        <v>0</v>
      </c>
      <c r="P1795" s="5">
        <v>0</v>
      </c>
      <c r="Q1795" s="5">
        <f t="shared" si="314"/>
        <v>2.125</v>
      </c>
      <c r="R1795" s="5">
        <f t="shared" si="315"/>
        <v>-2.125</v>
      </c>
      <c r="S1795" s="15">
        <f t="shared" si="316"/>
        <v>-1</v>
      </c>
      <c r="T1795">
        <v>0</v>
      </c>
      <c r="U1795" s="5" t="str">
        <f t="shared" si="317"/>
        <v>NA</v>
      </c>
      <c r="V1795" s="15">
        <f t="shared" ref="V1795:V1858" si="318">(L1795*N1795)</f>
        <v>0</v>
      </c>
      <c r="W1795" s="15">
        <f t="shared" ref="W1795:W1858" si="319">IF(P1795=0,0,R1795/P1795)</f>
        <v>0</v>
      </c>
      <c r="X1795" s="5">
        <f t="shared" ref="X1795:X1858" si="320">IF(T1795=0,0,Q1795/T1795)</f>
        <v>0</v>
      </c>
      <c r="Y1795" s="5">
        <f t="shared" ref="Y1795:Y1858" si="321">Q1795*0.9</f>
        <v>1.9125000000000001</v>
      </c>
      <c r="Z1795" s="5">
        <f t="shared" ref="Z1795:Z1858" si="322">R1795*1.05</f>
        <v>-2.2312500000000002</v>
      </c>
      <c r="AA1795" s="5">
        <f t="shared" ref="AA1795:AA1858" si="323">Q1795-Y1795</f>
        <v>0.21249999999999991</v>
      </c>
      <c r="AB1795" s="5">
        <f t="shared" ref="AB1795:AB1858" si="324">R1795-Z1795</f>
        <v>0.10625000000000018</v>
      </c>
    </row>
    <row r="1796" spans="1:28" x14ac:dyDescent="0.55000000000000004">
      <c r="A1796" s="3" t="s">
        <v>72</v>
      </c>
      <c r="B1796" s="3" t="s">
        <v>3215</v>
      </c>
      <c r="C1796" t="s">
        <v>47</v>
      </c>
      <c r="D1796" s="3" t="s">
        <v>104</v>
      </c>
      <c r="E1796" s="3" t="s">
        <v>2914</v>
      </c>
      <c r="F1796" s="3" t="s">
        <v>77</v>
      </c>
      <c r="G1796" s="5">
        <v>6.25</v>
      </c>
      <c r="H1796">
        <v>1</v>
      </c>
      <c r="I1796" s="5">
        <v>2.125</v>
      </c>
      <c r="J1796" s="5">
        <v>2.125</v>
      </c>
      <c r="K1796">
        <v>6</v>
      </c>
      <c r="L1796" s="15">
        <v>0.16666666666666699</v>
      </c>
      <c r="M1796" s="13">
        <v>3.8333333333333299</v>
      </c>
      <c r="N1796" s="15">
        <v>0</v>
      </c>
      <c r="O1796" s="5">
        <v>0</v>
      </c>
      <c r="P1796" s="5">
        <v>0</v>
      </c>
      <c r="Q1796" s="5">
        <f t="shared" si="314"/>
        <v>2.125</v>
      </c>
      <c r="R1796" s="5">
        <f t="shared" si="315"/>
        <v>-2.125</v>
      </c>
      <c r="S1796" s="15">
        <f t="shared" si="316"/>
        <v>-1</v>
      </c>
      <c r="T1796">
        <v>0</v>
      </c>
      <c r="U1796" s="5" t="str">
        <f t="shared" si="317"/>
        <v>NA</v>
      </c>
      <c r="V1796" s="15">
        <f t="shared" si="318"/>
        <v>0</v>
      </c>
      <c r="W1796" s="15">
        <f t="shared" si="319"/>
        <v>0</v>
      </c>
      <c r="X1796" s="5">
        <f t="shared" si="320"/>
        <v>0</v>
      </c>
      <c r="Y1796" s="5">
        <f t="shared" si="321"/>
        <v>1.9125000000000001</v>
      </c>
      <c r="Z1796" s="5">
        <f t="shared" si="322"/>
        <v>-2.2312500000000002</v>
      </c>
      <c r="AA1796" s="5">
        <f t="shared" si="323"/>
        <v>0.21249999999999991</v>
      </c>
      <c r="AB1796" s="5">
        <f t="shared" si="324"/>
        <v>0.10625000000000018</v>
      </c>
    </row>
    <row r="1797" spans="1:28" x14ac:dyDescent="0.55000000000000004">
      <c r="A1797" s="3" t="s">
        <v>72</v>
      </c>
      <c r="B1797" s="3" t="s">
        <v>3217</v>
      </c>
      <c r="C1797" t="s">
        <v>47</v>
      </c>
      <c r="D1797" s="3" t="s">
        <v>40</v>
      </c>
      <c r="E1797" s="3" t="s">
        <v>3185</v>
      </c>
      <c r="F1797" s="3" t="s">
        <v>77</v>
      </c>
      <c r="G1797" s="5">
        <v>6.25</v>
      </c>
      <c r="H1797">
        <v>1</v>
      </c>
      <c r="I1797" s="5">
        <v>2.125</v>
      </c>
      <c r="J1797" s="5">
        <v>2.125</v>
      </c>
      <c r="K1797">
        <v>30</v>
      </c>
      <c r="L1797" s="15">
        <v>3.3333333333333298E-2</v>
      </c>
      <c r="M1797" s="13">
        <v>1.12666666666667</v>
      </c>
      <c r="N1797" s="15">
        <v>0</v>
      </c>
      <c r="O1797" s="5">
        <v>0</v>
      </c>
      <c r="P1797" s="5">
        <v>0</v>
      </c>
      <c r="Q1797" s="5">
        <f t="shared" si="314"/>
        <v>2.125</v>
      </c>
      <c r="R1797" s="5">
        <f t="shared" si="315"/>
        <v>-2.125</v>
      </c>
      <c r="S1797" s="15">
        <f t="shared" si="316"/>
        <v>-1</v>
      </c>
      <c r="T1797">
        <v>0</v>
      </c>
      <c r="U1797" s="5" t="str">
        <f t="shared" si="317"/>
        <v>NA</v>
      </c>
      <c r="V1797" s="15">
        <f t="shared" si="318"/>
        <v>0</v>
      </c>
      <c r="W1797" s="15">
        <f t="shared" si="319"/>
        <v>0</v>
      </c>
      <c r="X1797" s="5">
        <f t="shared" si="320"/>
        <v>0</v>
      </c>
      <c r="Y1797" s="5">
        <f t="shared" si="321"/>
        <v>1.9125000000000001</v>
      </c>
      <c r="Z1797" s="5">
        <f t="shared" si="322"/>
        <v>-2.2312500000000002</v>
      </c>
      <c r="AA1797" s="5">
        <f t="shared" si="323"/>
        <v>0.21249999999999991</v>
      </c>
      <c r="AB1797" s="5">
        <f t="shared" si="324"/>
        <v>0.10625000000000018</v>
      </c>
    </row>
    <row r="1798" spans="1:28" x14ac:dyDescent="0.55000000000000004">
      <c r="A1798" s="3" t="s">
        <v>72</v>
      </c>
      <c r="B1798" s="3" t="s">
        <v>3219</v>
      </c>
      <c r="C1798" t="s">
        <v>47</v>
      </c>
      <c r="D1798" s="3" t="s">
        <v>32</v>
      </c>
      <c r="E1798" s="3" t="s">
        <v>3220</v>
      </c>
      <c r="F1798" s="3" t="s">
        <v>77</v>
      </c>
      <c r="G1798" s="5">
        <v>6.25</v>
      </c>
      <c r="H1798">
        <v>3</v>
      </c>
      <c r="I1798" s="5">
        <v>2.1375000000000002</v>
      </c>
      <c r="J1798" s="5">
        <v>0.71250000000000002</v>
      </c>
      <c r="K1798">
        <v>23</v>
      </c>
      <c r="L1798" s="15">
        <v>0.13043478260869601</v>
      </c>
      <c r="M1798" s="13">
        <v>3.60869565217391</v>
      </c>
      <c r="N1798" s="15">
        <v>0</v>
      </c>
      <c r="O1798" s="5">
        <v>0</v>
      </c>
      <c r="P1798" s="5">
        <v>0</v>
      </c>
      <c r="Q1798" s="5">
        <f t="shared" si="314"/>
        <v>2.1375000000000002</v>
      </c>
      <c r="R1798" s="5">
        <f t="shared" si="315"/>
        <v>-2.1375000000000002</v>
      </c>
      <c r="S1798" s="15">
        <f t="shared" si="316"/>
        <v>-1</v>
      </c>
      <c r="T1798">
        <v>0</v>
      </c>
      <c r="U1798" s="5" t="str">
        <f t="shared" si="317"/>
        <v>NA</v>
      </c>
      <c r="V1798" s="15">
        <f t="shared" si="318"/>
        <v>0</v>
      </c>
      <c r="W1798" s="15">
        <f t="shared" si="319"/>
        <v>0</v>
      </c>
      <c r="X1798" s="5">
        <f t="shared" si="320"/>
        <v>0</v>
      </c>
      <c r="Y1798" s="5">
        <f t="shared" si="321"/>
        <v>1.9237500000000003</v>
      </c>
      <c r="Z1798" s="5">
        <f t="shared" si="322"/>
        <v>-2.2443750000000002</v>
      </c>
      <c r="AA1798" s="5">
        <f t="shared" si="323"/>
        <v>0.21374999999999988</v>
      </c>
      <c r="AB1798" s="5">
        <f t="shared" si="324"/>
        <v>0.10687500000000005</v>
      </c>
    </row>
    <row r="1799" spans="1:28" x14ac:dyDescent="0.55000000000000004">
      <c r="A1799" s="3" t="s">
        <v>72</v>
      </c>
      <c r="B1799" s="3" t="s">
        <v>3222</v>
      </c>
      <c r="C1799" t="s">
        <v>47</v>
      </c>
      <c r="D1799" s="3" t="s">
        <v>125</v>
      </c>
      <c r="E1799" s="3" t="s">
        <v>2785</v>
      </c>
      <c r="F1799" s="3" t="s">
        <v>77</v>
      </c>
      <c r="G1799" s="5">
        <v>6.25</v>
      </c>
      <c r="H1799">
        <v>1</v>
      </c>
      <c r="I1799" s="5">
        <v>2.1375000000000002</v>
      </c>
      <c r="J1799" s="5">
        <v>2.1375000000000002</v>
      </c>
      <c r="K1799">
        <v>6</v>
      </c>
      <c r="L1799" s="15">
        <v>0.16666666666666699</v>
      </c>
      <c r="M1799" s="13">
        <v>1.1666666666666701</v>
      </c>
      <c r="N1799" s="15">
        <v>0</v>
      </c>
      <c r="O1799" s="5">
        <v>0</v>
      </c>
      <c r="P1799" s="5">
        <v>0</v>
      </c>
      <c r="Q1799" s="5">
        <f t="shared" si="314"/>
        <v>2.1375000000000002</v>
      </c>
      <c r="R1799" s="5">
        <f t="shared" si="315"/>
        <v>-2.1375000000000002</v>
      </c>
      <c r="S1799" s="15">
        <f t="shared" si="316"/>
        <v>-1</v>
      </c>
      <c r="T1799">
        <v>0</v>
      </c>
      <c r="U1799" s="5" t="str">
        <f t="shared" si="317"/>
        <v>NA</v>
      </c>
      <c r="V1799" s="15">
        <f t="shared" si="318"/>
        <v>0</v>
      </c>
      <c r="W1799" s="15">
        <f t="shared" si="319"/>
        <v>0</v>
      </c>
      <c r="X1799" s="5">
        <f t="shared" si="320"/>
        <v>0</v>
      </c>
      <c r="Y1799" s="5">
        <f t="shared" si="321"/>
        <v>1.9237500000000003</v>
      </c>
      <c r="Z1799" s="5">
        <f t="shared" si="322"/>
        <v>-2.2443750000000002</v>
      </c>
      <c r="AA1799" s="5">
        <f t="shared" si="323"/>
        <v>0.21374999999999988</v>
      </c>
      <c r="AB1799" s="5">
        <f t="shared" si="324"/>
        <v>0.10687500000000005</v>
      </c>
    </row>
    <row r="1800" spans="1:28" x14ac:dyDescent="0.55000000000000004">
      <c r="A1800" s="3" t="s">
        <v>72</v>
      </c>
      <c r="B1800" s="3" t="s">
        <v>3224</v>
      </c>
      <c r="C1800" t="s">
        <v>47</v>
      </c>
      <c r="D1800" s="3" t="s">
        <v>40</v>
      </c>
      <c r="E1800" s="3" t="s">
        <v>3185</v>
      </c>
      <c r="F1800" s="3" t="s">
        <v>77</v>
      </c>
      <c r="G1800" s="5">
        <v>6.25</v>
      </c>
      <c r="H1800">
        <v>1</v>
      </c>
      <c r="I1800" s="5">
        <v>2.1375000000000002</v>
      </c>
      <c r="J1800" s="5">
        <v>2.1375000000000002</v>
      </c>
      <c r="K1800">
        <v>8</v>
      </c>
      <c r="L1800" s="15">
        <v>0.125</v>
      </c>
      <c r="M1800" s="13">
        <v>1.5</v>
      </c>
      <c r="N1800" s="15">
        <v>0</v>
      </c>
      <c r="O1800" s="5">
        <v>0</v>
      </c>
      <c r="P1800" s="5">
        <v>0</v>
      </c>
      <c r="Q1800" s="5">
        <f t="shared" si="314"/>
        <v>2.1375000000000002</v>
      </c>
      <c r="R1800" s="5">
        <f t="shared" si="315"/>
        <v>-2.1375000000000002</v>
      </c>
      <c r="S1800" s="15">
        <f t="shared" si="316"/>
        <v>-1</v>
      </c>
      <c r="T1800">
        <v>0</v>
      </c>
      <c r="U1800" s="5" t="str">
        <f t="shared" si="317"/>
        <v>NA</v>
      </c>
      <c r="V1800" s="15">
        <f t="shared" si="318"/>
        <v>0</v>
      </c>
      <c r="W1800" s="15">
        <f t="shared" si="319"/>
        <v>0</v>
      </c>
      <c r="X1800" s="5">
        <f t="shared" si="320"/>
        <v>0</v>
      </c>
      <c r="Y1800" s="5">
        <f t="shared" si="321"/>
        <v>1.9237500000000003</v>
      </c>
      <c r="Z1800" s="5">
        <f t="shared" si="322"/>
        <v>-2.2443750000000002</v>
      </c>
      <c r="AA1800" s="5">
        <f t="shared" si="323"/>
        <v>0.21374999999999988</v>
      </c>
      <c r="AB1800" s="5">
        <f t="shared" si="324"/>
        <v>0.10687500000000005</v>
      </c>
    </row>
    <row r="1801" spans="1:28" x14ac:dyDescent="0.55000000000000004">
      <c r="A1801" s="3" t="s">
        <v>72</v>
      </c>
      <c r="B1801" s="3" t="s">
        <v>200</v>
      </c>
      <c r="C1801" t="s">
        <v>47</v>
      </c>
      <c r="D1801" s="3" t="s">
        <v>173</v>
      </c>
      <c r="E1801" s="3" t="s">
        <v>2791</v>
      </c>
      <c r="F1801" s="3" t="s">
        <v>77</v>
      </c>
      <c r="G1801" s="5">
        <v>6.25</v>
      </c>
      <c r="H1801">
        <v>1</v>
      </c>
      <c r="I1801" s="5">
        <v>2.15</v>
      </c>
      <c r="J1801" s="5">
        <v>2.15</v>
      </c>
      <c r="K1801">
        <v>12</v>
      </c>
      <c r="L1801" s="15">
        <v>8.3333333333333301E-2</v>
      </c>
      <c r="M1801" s="13">
        <v>2.75</v>
      </c>
      <c r="N1801" s="15">
        <v>0</v>
      </c>
      <c r="O1801" s="5">
        <v>0</v>
      </c>
      <c r="P1801" s="5">
        <v>0</v>
      </c>
      <c r="Q1801" s="5">
        <f t="shared" si="314"/>
        <v>2.15</v>
      </c>
      <c r="R1801" s="5">
        <f t="shared" si="315"/>
        <v>-2.15</v>
      </c>
      <c r="S1801" s="15">
        <f t="shared" si="316"/>
        <v>-1</v>
      </c>
      <c r="T1801">
        <v>0</v>
      </c>
      <c r="U1801" s="5" t="str">
        <f t="shared" si="317"/>
        <v>NA</v>
      </c>
      <c r="V1801" s="15">
        <f t="shared" si="318"/>
        <v>0</v>
      </c>
      <c r="W1801" s="15">
        <f t="shared" si="319"/>
        <v>0</v>
      </c>
      <c r="X1801" s="5">
        <f t="shared" si="320"/>
        <v>0</v>
      </c>
      <c r="Y1801" s="5">
        <f t="shared" si="321"/>
        <v>1.9350000000000001</v>
      </c>
      <c r="Z1801" s="5">
        <f t="shared" si="322"/>
        <v>-2.2574999999999998</v>
      </c>
      <c r="AA1801" s="5">
        <f t="shared" si="323"/>
        <v>0.21499999999999986</v>
      </c>
      <c r="AB1801" s="5">
        <f t="shared" si="324"/>
        <v>0.10749999999999993</v>
      </c>
    </row>
    <row r="1802" spans="1:28" x14ac:dyDescent="0.55000000000000004">
      <c r="A1802" s="3" t="s">
        <v>72</v>
      </c>
      <c r="B1802" s="3" t="s">
        <v>2616</v>
      </c>
      <c r="C1802" t="s">
        <v>47</v>
      </c>
      <c r="D1802" s="3" t="s">
        <v>113</v>
      </c>
      <c r="E1802" s="3" t="s">
        <v>2827</v>
      </c>
      <c r="F1802" s="3" t="s">
        <v>77</v>
      </c>
      <c r="G1802" s="5">
        <v>6.25</v>
      </c>
      <c r="H1802">
        <v>1</v>
      </c>
      <c r="I1802" s="5">
        <v>2.15</v>
      </c>
      <c r="J1802" s="5">
        <v>2.15</v>
      </c>
      <c r="K1802">
        <v>1</v>
      </c>
      <c r="L1802" s="15">
        <v>1</v>
      </c>
      <c r="M1802" s="13">
        <v>1</v>
      </c>
      <c r="N1802" s="15">
        <v>0</v>
      </c>
      <c r="O1802" s="5">
        <v>0</v>
      </c>
      <c r="P1802" s="5">
        <v>0</v>
      </c>
      <c r="Q1802" s="5">
        <f t="shared" si="314"/>
        <v>2.15</v>
      </c>
      <c r="R1802" s="5">
        <f t="shared" si="315"/>
        <v>-2.15</v>
      </c>
      <c r="S1802" s="15">
        <f t="shared" si="316"/>
        <v>-1</v>
      </c>
      <c r="T1802">
        <v>0</v>
      </c>
      <c r="U1802" s="5" t="str">
        <f t="shared" si="317"/>
        <v>NA</v>
      </c>
      <c r="V1802" s="15">
        <f t="shared" si="318"/>
        <v>0</v>
      </c>
      <c r="W1802" s="15">
        <f t="shared" si="319"/>
        <v>0</v>
      </c>
      <c r="X1802" s="5">
        <f t="shared" si="320"/>
        <v>0</v>
      </c>
      <c r="Y1802" s="5">
        <f t="shared" si="321"/>
        <v>1.9350000000000001</v>
      </c>
      <c r="Z1802" s="5">
        <f t="shared" si="322"/>
        <v>-2.2574999999999998</v>
      </c>
      <c r="AA1802" s="5">
        <f t="shared" si="323"/>
        <v>0.21499999999999986</v>
      </c>
      <c r="AB1802" s="5">
        <f t="shared" si="324"/>
        <v>0.10749999999999993</v>
      </c>
    </row>
    <row r="1803" spans="1:28" x14ac:dyDescent="0.55000000000000004">
      <c r="A1803" s="3" t="s">
        <v>72</v>
      </c>
      <c r="B1803" s="3" t="s">
        <v>3168</v>
      </c>
      <c r="C1803" t="s">
        <v>47</v>
      </c>
      <c r="D1803" s="3" t="s">
        <v>40</v>
      </c>
      <c r="E1803" s="3" t="s">
        <v>3228</v>
      </c>
      <c r="F1803" s="3" t="s">
        <v>77</v>
      </c>
      <c r="G1803" s="5">
        <v>6.25</v>
      </c>
      <c r="H1803">
        <v>1</v>
      </c>
      <c r="I1803" s="5">
        <v>2.15</v>
      </c>
      <c r="J1803" s="5">
        <v>2.15</v>
      </c>
      <c r="K1803">
        <v>16</v>
      </c>
      <c r="L1803" s="15">
        <v>6.25E-2</v>
      </c>
      <c r="M1803" s="13">
        <v>1.35625</v>
      </c>
      <c r="N1803" s="15">
        <v>0</v>
      </c>
      <c r="O1803" s="5">
        <v>0</v>
      </c>
      <c r="P1803" s="5">
        <v>0</v>
      </c>
      <c r="Q1803" s="5">
        <f t="shared" si="314"/>
        <v>2.15</v>
      </c>
      <c r="R1803" s="5">
        <f t="shared" si="315"/>
        <v>-2.15</v>
      </c>
      <c r="S1803" s="15">
        <f t="shared" si="316"/>
        <v>-1</v>
      </c>
      <c r="T1803">
        <v>0</v>
      </c>
      <c r="U1803" s="5" t="str">
        <f t="shared" si="317"/>
        <v>NA</v>
      </c>
      <c r="V1803" s="15">
        <f t="shared" si="318"/>
        <v>0</v>
      </c>
      <c r="W1803" s="15">
        <f t="shared" si="319"/>
        <v>0</v>
      </c>
      <c r="X1803" s="5">
        <f t="shared" si="320"/>
        <v>0</v>
      </c>
      <c r="Y1803" s="5">
        <f t="shared" si="321"/>
        <v>1.9350000000000001</v>
      </c>
      <c r="Z1803" s="5">
        <f t="shared" si="322"/>
        <v>-2.2574999999999998</v>
      </c>
      <c r="AA1803" s="5">
        <f t="shared" si="323"/>
        <v>0.21499999999999986</v>
      </c>
      <c r="AB1803" s="5">
        <f t="shared" si="324"/>
        <v>0.10749999999999993</v>
      </c>
    </row>
    <row r="1804" spans="1:28" x14ac:dyDescent="0.55000000000000004">
      <c r="A1804" s="3" t="s">
        <v>72</v>
      </c>
      <c r="B1804" s="3" t="s">
        <v>3184</v>
      </c>
      <c r="C1804" t="s">
        <v>47</v>
      </c>
      <c r="D1804" s="3" t="s">
        <v>133</v>
      </c>
      <c r="E1804" s="3" t="s">
        <v>2894</v>
      </c>
      <c r="F1804" s="3" t="s">
        <v>77</v>
      </c>
      <c r="G1804" s="5">
        <v>6.25</v>
      </c>
      <c r="H1804">
        <v>1</v>
      </c>
      <c r="I1804" s="5">
        <v>2.15</v>
      </c>
      <c r="J1804" s="5">
        <v>2.15</v>
      </c>
      <c r="K1804">
        <v>5</v>
      </c>
      <c r="L1804" s="15">
        <v>0.2</v>
      </c>
      <c r="M1804" s="13">
        <v>1</v>
      </c>
      <c r="N1804" s="15">
        <v>0</v>
      </c>
      <c r="O1804" s="5">
        <v>0</v>
      </c>
      <c r="P1804" s="5">
        <v>0</v>
      </c>
      <c r="Q1804" s="5">
        <f t="shared" si="314"/>
        <v>2.15</v>
      </c>
      <c r="R1804" s="5">
        <f t="shared" si="315"/>
        <v>-2.15</v>
      </c>
      <c r="S1804" s="15">
        <f t="shared" si="316"/>
        <v>-1</v>
      </c>
      <c r="T1804">
        <v>0</v>
      </c>
      <c r="U1804" s="5" t="str">
        <f t="shared" si="317"/>
        <v>NA</v>
      </c>
      <c r="V1804" s="15">
        <f t="shared" si="318"/>
        <v>0</v>
      </c>
      <c r="W1804" s="15">
        <f t="shared" si="319"/>
        <v>0</v>
      </c>
      <c r="X1804" s="5">
        <f t="shared" si="320"/>
        <v>0</v>
      </c>
      <c r="Y1804" s="5">
        <f t="shared" si="321"/>
        <v>1.9350000000000001</v>
      </c>
      <c r="Z1804" s="5">
        <f t="shared" si="322"/>
        <v>-2.2574999999999998</v>
      </c>
      <c r="AA1804" s="5">
        <f t="shared" si="323"/>
        <v>0.21499999999999986</v>
      </c>
      <c r="AB1804" s="5">
        <f t="shared" si="324"/>
        <v>0.10749999999999993</v>
      </c>
    </row>
    <row r="1805" spans="1:28" x14ac:dyDescent="0.55000000000000004">
      <c r="A1805" s="3" t="s">
        <v>72</v>
      </c>
      <c r="B1805" s="3" t="s">
        <v>3173</v>
      </c>
      <c r="C1805" t="s">
        <v>47</v>
      </c>
      <c r="D1805" s="3" t="s">
        <v>104</v>
      </c>
      <c r="E1805" s="3" t="s">
        <v>2914</v>
      </c>
      <c r="F1805" s="3" t="s">
        <v>77</v>
      </c>
      <c r="G1805" s="5">
        <v>6.25</v>
      </c>
      <c r="H1805">
        <v>1</v>
      </c>
      <c r="I1805" s="5">
        <v>2.1625000000000001</v>
      </c>
      <c r="J1805" s="5">
        <v>2.1625000000000001</v>
      </c>
      <c r="K1805">
        <v>13</v>
      </c>
      <c r="L1805" s="15">
        <v>7.69230769230769E-2</v>
      </c>
      <c r="M1805" s="13">
        <v>1.5384615384615401</v>
      </c>
      <c r="N1805" s="15">
        <v>0</v>
      </c>
      <c r="O1805" s="5">
        <v>0</v>
      </c>
      <c r="P1805" s="5">
        <v>0</v>
      </c>
      <c r="Q1805" s="5">
        <f t="shared" si="314"/>
        <v>2.1625000000000001</v>
      </c>
      <c r="R1805" s="5">
        <f t="shared" si="315"/>
        <v>-2.1625000000000001</v>
      </c>
      <c r="S1805" s="15">
        <f t="shared" si="316"/>
        <v>-1</v>
      </c>
      <c r="T1805">
        <v>0</v>
      </c>
      <c r="U1805" s="5" t="str">
        <f t="shared" si="317"/>
        <v>NA</v>
      </c>
      <c r="V1805" s="15">
        <f t="shared" si="318"/>
        <v>0</v>
      </c>
      <c r="W1805" s="15">
        <f t="shared" si="319"/>
        <v>0</v>
      </c>
      <c r="X1805" s="5">
        <f t="shared" si="320"/>
        <v>0</v>
      </c>
      <c r="Y1805" s="5">
        <f t="shared" si="321"/>
        <v>1.94625</v>
      </c>
      <c r="Z1805" s="5">
        <f t="shared" si="322"/>
        <v>-2.2706250000000003</v>
      </c>
      <c r="AA1805" s="5">
        <f t="shared" si="323"/>
        <v>0.21625000000000005</v>
      </c>
      <c r="AB1805" s="5">
        <f t="shared" si="324"/>
        <v>0.10812500000000025</v>
      </c>
    </row>
    <row r="1806" spans="1:28" x14ac:dyDescent="0.55000000000000004">
      <c r="A1806" s="3" t="s">
        <v>72</v>
      </c>
      <c r="B1806" s="3" t="s">
        <v>2835</v>
      </c>
      <c r="C1806" t="s">
        <v>47</v>
      </c>
      <c r="D1806" s="3" t="s">
        <v>137</v>
      </c>
      <c r="E1806" s="3" t="s">
        <v>2968</v>
      </c>
      <c r="F1806" s="3" t="s">
        <v>77</v>
      </c>
      <c r="G1806" s="5">
        <v>6.25</v>
      </c>
      <c r="H1806">
        <v>1</v>
      </c>
      <c r="I1806" s="5">
        <v>2.1625000000000001</v>
      </c>
      <c r="J1806" s="5">
        <v>2.1625000000000001</v>
      </c>
      <c r="K1806">
        <v>1</v>
      </c>
      <c r="L1806" s="15">
        <v>1</v>
      </c>
      <c r="M1806" s="13">
        <v>1</v>
      </c>
      <c r="N1806" s="15">
        <v>0</v>
      </c>
      <c r="O1806" s="5">
        <v>0</v>
      </c>
      <c r="P1806" s="5">
        <v>0</v>
      </c>
      <c r="Q1806" s="5">
        <f t="shared" si="314"/>
        <v>2.1625000000000001</v>
      </c>
      <c r="R1806" s="5">
        <f t="shared" si="315"/>
        <v>-2.1625000000000001</v>
      </c>
      <c r="S1806" s="15">
        <f t="shared" si="316"/>
        <v>-1</v>
      </c>
      <c r="T1806">
        <v>0</v>
      </c>
      <c r="U1806" s="5" t="str">
        <f t="shared" si="317"/>
        <v>NA</v>
      </c>
      <c r="V1806" s="15">
        <f t="shared" si="318"/>
        <v>0</v>
      </c>
      <c r="W1806" s="15">
        <f t="shared" si="319"/>
        <v>0</v>
      </c>
      <c r="X1806" s="5">
        <f t="shared" si="320"/>
        <v>0</v>
      </c>
      <c r="Y1806" s="5">
        <f t="shared" si="321"/>
        <v>1.94625</v>
      </c>
      <c r="Z1806" s="5">
        <f t="shared" si="322"/>
        <v>-2.2706250000000003</v>
      </c>
      <c r="AA1806" s="5">
        <f t="shared" si="323"/>
        <v>0.21625000000000005</v>
      </c>
      <c r="AB1806" s="5">
        <f t="shared" si="324"/>
        <v>0.10812500000000025</v>
      </c>
    </row>
    <row r="1807" spans="1:28" x14ac:dyDescent="0.55000000000000004">
      <c r="A1807" s="3" t="s">
        <v>72</v>
      </c>
      <c r="B1807" s="3" t="s">
        <v>3233</v>
      </c>
      <c r="C1807" t="s">
        <v>47</v>
      </c>
      <c r="D1807" s="3" t="s">
        <v>125</v>
      </c>
      <c r="E1807" s="3" t="s">
        <v>3234</v>
      </c>
      <c r="F1807" s="3" t="s">
        <v>77</v>
      </c>
      <c r="G1807" s="5">
        <v>6.25</v>
      </c>
      <c r="H1807">
        <v>1</v>
      </c>
      <c r="I1807" s="5">
        <v>2.1625000000000001</v>
      </c>
      <c r="J1807" s="5">
        <v>2.1625000000000001</v>
      </c>
      <c r="K1807">
        <v>1</v>
      </c>
      <c r="L1807" s="15">
        <v>1</v>
      </c>
      <c r="M1807" s="13">
        <v>1</v>
      </c>
      <c r="N1807" s="15">
        <v>0</v>
      </c>
      <c r="O1807" s="5">
        <v>0</v>
      </c>
      <c r="P1807" s="5">
        <v>0</v>
      </c>
      <c r="Q1807" s="5">
        <f t="shared" si="314"/>
        <v>2.1625000000000001</v>
      </c>
      <c r="R1807" s="5">
        <f t="shared" si="315"/>
        <v>-2.1625000000000001</v>
      </c>
      <c r="S1807" s="15">
        <f t="shared" si="316"/>
        <v>-1</v>
      </c>
      <c r="T1807">
        <v>0</v>
      </c>
      <c r="U1807" s="5" t="str">
        <f t="shared" si="317"/>
        <v>NA</v>
      </c>
      <c r="V1807" s="15">
        <f t="shared" si="318"/>
        <v>0</v>
      </c>
      <c r="W1807" s="15">
        <f t="shared" si="319"/>
        <v>0</v>
      </c>
      <c r="X1807" s="5">
        <f t="shared" si="320"/>
        <v>0</v>
      </c>
      <c r="Y1807" s="5">
        <f t="shared" si="321"/>
        <v>1.94625</v>
      </c>
      <c r="Z1807" s="5">
        <f t="shared" si="322"/>
        <v>-2.2706250000000003</v>
      </c>
      <c r="AA1807" s="5">
        <f t="shared" si="323"/>
        <v>0.21625000000000005</v>
      </c>
      <c r="AB1807" s="5">
        <f t="shared" si="324"/>
        <v>0.10812500000000025</v>
      </c>
    </row>
    <row r="1808" spans="1:28" x14ac:dyDescent="0.55000000000000004">
      <c r="A1808" s="3" t="s">
        <v>72</v>
      </c>
      <c r="B1808" s="3" t="s">
        <v>3061</v>
      </c>
      <c r="C1808" t="s">
        <v>47</v>
      </c>
      <c r="D1808" s="3" t="s">
        <v>40</v>
      </c>
      <c r="E1808" s="3" t="s">
        <v>2987</v>
      </c>
      <c r="F1808" s="3" t="s">
        <v>77</v>
      </c>
      <c r="G1808" s="5">
        <v>6.25</v>
      </c>
      <c r="H1808">
        <v>1</v>
      </c>
      <c r="I1808" s="5">
        <v>2.1749999999999998</v>
      </c>
      <c r="J1808" s="5">
        <v>2.1749999999999998</v>
      </c>
      <c r="K1808">
        <v>1</v>
      </c>
      <c r="L1808" s="15">
        <v>1</v>
      </c>
      <c r="M1808" s="13">
        <v>3</v>
      </c>
      <c r="N1808" s="15">
        <v>0</v>
      </c>
      <c r="O1808" s="5">
        <v>0</v>
      </c>
      <c r="P1808" s="5">
        <v>0</v>
      </c>
      <c r="Q1808" s="5">
        <f t="shared" si="314"/>
        <v>2.1749999999999998</v>
      </c>
      <c r="R1808" s="5">
        <f t="shared" si="315"/>
        <v>-2.1749999999999998</v>
      </c>
      <c r="S1808" s="15">
        <f t="shared" si="316"/>
        <v>-1</v>
      </c>
      <c r="T1808">
        <v>0</v>
      </c>
      <c r="U1808" s="5" t="str">
        <f t="shared" si="317"/>
        <v>NA</v>
      </c>
      <c r="V1808" s="15">
        <f t="shared" si="318"/>
        <v>0</v>
      </c>
      <c r="W1808" s="15">
        <f t="shared" si="319"/>
        <v>0</v>
      </c>
      <c r="X1808" s="5">
        <f t="shared" si="320"/>
        <v>0</v>
      </c>
      <c r="Y1808" s="5">
        <f t="shared" si="321"/>
        <v>1.9574999999999998</v>
      </c>
      <c r="Z1808" s="5">
        <f t="shared" si="322"/>
        <v>-2.2837499999999999</v>
      </c>
      <c r="AA1808" s="5">
        <f t="shared" si="323"/>
        <v>0.21750000000000003</v>
      </c>
      <c r="AB1808" s="5">
        <f t="shared" si="324"/>
        <v>0.10875000000000012</v>
      </c>
    </row>
    <row r="1809" spans="1:28" x14ac:dyDescent="0.55000000000000004">
      <c r="A1809" s="3" t="s">
        <v>72</v>
      </c>
      <c r="B1809" s="3" t="s">
        <v>3237</v>
      </c>
      <c r="C1809" t="s">
        <v>47</v>
      </c>
      <c r="D1809" s="3" t="s">
        <v>40</v>
      </c>
      <c r="E1809" s="3" t="s">
        <v>3238</v>
      </c>
      <c r="F1809" s="3" t="s">
        <v>77</v>
      </c>
      <c r="G1809" s="5">
        <v>6.25</v>
      </c>
      <c r="H1809">
        <v>2</v>
      </c>
      <c r="I1809" s="5">
        <v>2.1749999999999998</v>
      </c>
      <c r="J1809" s="5">
        <v>1.0874999999999999</v>
      </c>
      <c r="K1809">
        <v>4</v>
      </c>
      <c r="L1809" s="15">
        <v>0.5</v>
      </c>
      <c r="M1809" s="13">
        <v>1</v>
      </c>
      <c r="N1809" s="15">
        <v>0</v>
      </c>
      <c r="O1809" s="5">
        <v>0</v>
      </c>
      <c r="P1809" s="5">
        <v>0</v>
      </c>
      <c r="Q1809" s="5">
        <f t="shared" si="314"/>
        <v>2.1749999999999998</v>
      </c>
      <c r="R1809" s="5">
        <f t="shared" si="315"/>
        <v>-2.1749999999999998</v>
      </c>
      <c r="S1809" s="15">
        <f t="shared" si="316"/>
        <v>-1</v>
      </c>
      <c r="T1809">
        <v>0</v>
      </c>
      <c r="U1809" s="5" t="str">
        <f t="shared" si="317"/>
        <v>NA</v>
      </c>
      <c r="V1809" s="15">
        <f t="shared" si="318"/>
        <v>0</v>
      </c>
      <c r="W1809" s="15">
        <f t="shared" si="319"/>
        <v>0</v>
      </c>
      <c r="X1809" s="5">
        <f t="shared" si="320"/>
        <v>0</v>
      </c>
      <c r="Y1809" s="5">
        <f t="shared" si="321"/>
        <v>1.9574999999999998</v>
      </c>
      <c r="Z1809" s="5">
        <f t="shared" si="322"/>
        <v>-2.2837499999999999</v>
      </c>
      <c r="AA1809" s="5">
        <f t="shared" si="323"/>
        <v>0.21750000000000003</v>
      </c>
      <c r="AB1809" s="5">
        <f t="shared" si="324"/>
        <v>0.10875000000000012</v>
      </c>
    </row>
    <row r="1810" spans="1:28" x14ac:dyDescent="0.55000000000000004">
      <c r="A1810" s="3" t="s">
        <v>72</v>
      </c>
      <c r="B1810" s="3" t="s">
        <v>690</v>
      </c>
      <c r="C1810" t="s">
        <v>47</v>
      </c>
      <c r="D1810" s="3" t="s">
        <v>133</v>
      </c>
      <c r="E1810" s="3" t="s">
        <v>2779</v>
      </c>
      <c r="F1810" s="3" t="s">
        <v>77</v>
      </c>
      <c r="G1810" s="5">
        <v>6.25</v>
      </c>
      <c r="H1810">
        <v>1</v>
      </c>
      <c r="I1810" s="5">
        <v>2.1749999999999998</v>
      </c>
      <c r="J1810" s="5">
        <v>2.1749999999999998</v>
      </c>
      <c r="K1810">
        <v>4</v>
      </c>
      <c r="L1810" s="15">
        <v>0.25</v>
      </c>
      <c r="M1810" s="13">
        <v>1</v>
      </c>
      <c r="N1810" s="15">
        <v>0</v>
      </c>
      <c r="O1810" s="5">
        <v>0</v>
      </c>
      <c r="P1810" s="5">
        <v>0</v>
      </c>
      <c r="Q1810" s="5">
        <f t="shared" si="314"/>
        <v>2.1749999999999998</v>
      </c>
      <c r="R1810" s="5">
        <f t="shared" si="315"/>
        <v>-2.1749999999999998</v>
      </c>
      <c r="S1810" s="15">
        <f t="shared" si="316"/>
        <v>-1</v>
      </c>
      <c r="T1810">
        <v>0</v>
      </c>
      <c r="U1810" s="5" t="str">
        <f t="shared" si="317"/>
        <v>NA</v>
      </c>
      <c r="V1810" s="15">
        <f t="shared" si="318"/>
        <v>0</v>
      </c>
      <c r="W1810" s="15">
        <f t="shared" si="319"/>
        <v>0</v>
      </c>
      <c r="X1810" s="5">
        <f t="shared" si="320"/>
        <v>0</v>
      </c>
      <c r="Y1810" s="5">
        <f t="shared" si="321"/>
        <v>1.9574999999999998</v>
      </c>
      <c r="Z1810" s="5">
        <f t="shared" si="322"/>
        <v>-2.2837499999999999</v>
      </c>
      <c r="AA1810" s="5">
        <f t="shared" si="323"/>
        <v>0.21750000000000003</v>
      </c>
      <c r="AB1810" s="5">
        <f t="shared" si="324"/>
        <v>0.10875000000000012</v>
      </c>
    </row>
    <row r="1811" spans="1:28" x14ac:dyDescent="0.55000000000000004">
      <c r="A1811" s="3" t="s">
        <v>72</v>
      </c>
      <c r="B1811" s="3" t="s">
        <v>3241</v>
      </c>
      <c r="C1811" t="s">
        <v>47</v>
      </c>
      <c r="D1811" s="3" t="s">
        <v>173</v>
      </c>
      <c r="E1811" s="3" t="s">
        <v>2929</v>
      </c>
      <c r="F1811" s="3" t="s">
        <v>77</v>
      </c>
      <c r="G1811" s="5">
        <v>6.25</v>
      </c>
      <c r="H1811">
        <v>1</v>
      </c>
      <c r="I1811" s="5">
        <v>2.1875</v>
      </c>
      <c r="J1811" s="5">
        <v>2.1875</v>
      </c>
      <c r="K1811">
        <v>16</v>
      </c>
      <c r="L1811" s="15">
        <v>6.25E-2</v>
      </c>
      <c r="M1811" s="13">
        <v>1.28125</v>
      </c>
      <c r="N1811" s="15">
        <v>0</v>
      </c>
      <c r="O1811" s="5">
        <v>0</v>
      </c>
      <c r="P1811" s="5">
        <v>0</v>
      </c>
      <c r="Q1811" s="5">
        <f t="shared" si="314"/>
        <v>2.1875</v>
      </c>
      <c r="R1811" s="5">
        <f t="shared" si="315"/>
        <v>-2.1875</v>
      </c>
      <c r="S1811" s="15">
        <f t="shared" si="316"/>
        <v>-1</v>
      </c>
      <c r="T1811">
        <v>0</v>
      </c>
      <c r="U1811" s="5" t="str">
        <f t="shared" si="317"/>
        <v>NA</v>
      </c>
      <c r="V1811" s="15">
        <f t="shared" si="318"/>
        <v>0</v>
      </c>
      <c r="W1811" s="15">
        <f t="shared" si="319"/>
        <v>0</v>
      </c>
      <c r="X1811" s="5">
        <f t="shared" si="320"/>
        <v>0</v>
      </c>
      <c r="Y1811" s="5">
        <f t="shared" si="321"/>
        <v>1.96875</v>
      </c>
      <c r="Z1811" s="5">
        <f t="shared" si="322"/>
        <v>-2.296875</v>
      </c>
      <c r="AA1811" s="5">
        <f t="shared" si="323"/>
        <v>0.21875</v>
      </c>
      <c r="AB1811" s="5">
        <f t="shared" si="324"/>
        <v>0.109375</v>
      </c>
    </row>
    <row r="1812" spans="1:28" x14ac:dyDescent="0.55000000000000004">
      <c r="A1812" s="3" t="s">
        <v>72</v>
      </c>
      <c r="B1812" s="3" t="s">
        <v>3175</v>
      </c>
      <c r="C1812" t="s">
        <v>47</v>
      </c>
      <c r="D1812" s="3" t="s">
        <v>194</v>
      </c>
      <c r="E1812" s="3" t="s">
        <v>2952</v>
      </c>
      <c r="F1812" s="3" t="s">
        <v>77</v>
      </c>
      <c r="G1812" s="5">
        <v>6.25</v>
      </c>
      <c r="H1812">
        <v>1</v>
      </c>
      <c r="I1812" s="5">
        <v>2.1875</v>
      </c>
      <c r="J1812" s="5">
        <v>2.1875</v>
      </c>
      <c r="K1812">
        <v>15</v>
      </c>
      <c r="L1812" s="15">
        <v>6.6666666666666693E-2</v>
      </c>
      <c r="M1812" s="13">
        <v>2.0653333333333301</v>
      </c>
      <c r="N1812" s="15">
        <v>0</v>
      </c>
      <c r="O1812" s="5">
        <v>0</v>
      </c>
      <c r="P1812" s="5">
        <v>0</v>
      </c>
      <c r="Q1812" s="5">
        <f t="shared" si="314"/>
        <v>2.1875</v>
      </c>
      <c r="R1812" s="5">
        <f t="shared" si="315"/>
        <v>-2.1875</v>
      </c>
      <c r="S1812" s="15">
        <f t="shared" si="316"/>
        <v>-1</v>
      </c>
      <c r="T1812">
        <v>0</v>
      </c>
      <c r="U1812" s="5" t="str">
        <f t="shared" si="317"/>
        <v>NA</v>
      </c>
      <c r="V1812" s="15">
        <f t="shared" si="318"/>
        <v>0</v>
      </c>
      <c r="W1812" s="15">
        <f t="shared" si="319"/>
        <v>0</v>
      </c>
      <c r="X1812" s="5">
        <f t="shared" si="320"/>
        <v>0</v>
      </c>
      <c r="Y1812" s="5">
        <f t="shared" si="321"/>
        <v>1.96875</v>
      </c>
      <c r="Z1812" s="5">
        <f t="shared" si="322"/>
        <v>-2.296875</v>
      </c>
      <c r="AA1812" s="5">
        <f t="shared" si="323"/>
        <v>0.21875</v>
      </c>
      <c r="AB1812" s="5">
        <f t="shared" si="324"/>
        <v>0.109375</v>
      </c>
    </row>
    <row r="1813" spans="1:28" x14ac:dyDescent="0.55000000000000004">
      <c r="A1813" s="3" t="s">
        <v>72</v>
      </c>
      <c r="B1813" s="3" t="s">
        <v>322</v>
      </c>
      <c r="C1813" t="s">
        <v>47</v>
      </c>
      <c r="D1813" s="3" t="s">
        <v>137</v>
      </c>
      <c r="E1813" s="3" t="s">
        <v>138</v>
      </c>
      <c r="F1813" s="3" t="s">
        <v>77</v>
      </c>
      <c r="G1813" s="5">
        <v>6.25</v>
      </c>
      <c r="H1813">
        <v>1</v>
      </c>
      <c r="I1813" s="5">
        <v>2.1875</v>
      </c>
      <c r="J1813" s="5">
        <v>2.1875</v>
      </c>
      <c r="K1813">
        <v>6</v>
      </c>
      <c r="L1813" s="15">
        <v>0.16666666666666699</v>
      </c>
      <c r="M1813" s="13">
        <v>2.3333333333333299</v>
      </c>
      <c r="N1813" s="15">
        <v>0</v>
      </c>
      <c r="O1813" s="5">
        <v>0</v>
      </c>
      <c r="P1813" s="5">
        <v>0</v>
      </c>
      <c r="Q1813" s="5">
        <f t="shared" si="314"/>
        <v>2.1875</v>
      </c>
      <c r="R1813" s="5">
        <f t="shared" si="315"/>
        <v>-2.1875</v>
      </c>
      <c r="S1813" s="15">
        <f t="shared" si="316"/>
        <v>-1</v>
      </c>
      <c r="T1813">
        <v>0</v>
      </c>
      <c r="U1813" s="5" t="str">
        <f t="shared" si="317"/>
        <v>NA</v>
      </c>
      <c r="V1813" s="15">
        <f t="shared" si="318"/>
        <v>0</v>
      </c>
      <c r="W1813" s="15">
        <f t="shared" si="319"/>
        <v>0</v>
      </c>
      <c r="X1813" s="5">
        <f t="shared" si="320"/>
        <v>0</v>
      </c>
      <c r="Y1813" s="5">
        <f t="shared" si="321"/>
        <v>1.96875</v>
      </c>
      <c r="Z1813" s="5">
        <f t="shared" si="322"/>
        <v>-2.296875</v>
      </c>
      <c r="AA1813" s="5">
        <f t="shared" si="323"/>
        <v>0.21875</v>
      </c>
      <c r="AB1813" s="5">
        <f t="shared" si="324"/>
        <v>0.109375</v>
      </c>
    </row>
    <row r="1814" spans="1:28" x14ac:dyDescent="0.55000000000000004">
      <c r="A1814" s="3" t="s">
        <v>72</v>
      </c>
      <c r="B1814" s="3" t="s">
        <v>3245</v>
      </c>
      <c r="C1814" t="s">
        <v>47</v>
      </c>
      <c r="D1814" s="3" t="s">
        <v>40</v>
      </c>
      <c r="E1814" s="3" t="s">
        <v>3246</v>
      </c>
      <c r="F1814" s="3" t="s">
        <v>77</v>
      </c>
      <c r="G1814" s="5">
        <v>6.25</v>
      </c>
      <c r="H1814">
        <v>1</v>
      </c>
      <c r="I1814" s="5">
        <v>2.1875</v>
      </c>
      <c r="J1814" s="5">
        <v>2.1875</v>
      </c>
      <c r="K1814">
        <v>18</v>
      </c>
      <c r="L1814" s="15">
        <v>5.5555555555555601E-2</v>
      </c>
      <c r="M1814" s="13">
        <v>1.1111111111111101</v>
      </c>
      <c r="N1814" s="15">
        <v>0</v>
      </c>
      <c r="O1814" s="5">
        <v>0</v>
      </c>
      <c r="P1814" s="5">
        <v>0</v>
      </c>
      <c r="Q1814" s="5">
        <f t="shared" si="314"/>
        <v>2.1875</v>
      </c>
      <c r="R1814" s="5">
        <f t="shared" si="315"/>
        <v>-2.1875</v>
      </c>
      <c r="S1814" s="15">
        <f t="shared" si="316"/>
        <v>-1</v>
      </c>
      <c r="T1814">
        <v>0</v>
      </c>
      <c r="U1814" s="5" t="str">
        <f t="shared" si="317"/>
        <v>NA</v>
      </c>
      <c r="V1814" s="15">
        <f t="shared" si="318"/>
        <v>0</v>
      </c>
      <c r="W1814" s="15">
        <f t="shared" si="319"/>
        <v>0</v>
      </c>
      <c r="X1814" s="5">
        <f t="shared" si="320"/>
        <v>0</v>
      </c>
      <c r="Y1814" s="5">
        <f t="shared" si="321"/>
        <v>1.96875</v>
      </c>
      <c r="Z1814" s="5">
        <f t="shared" si="322"/>
        <v>-2.296875</v>
      </c>
      <c r="AA1814" s="5">
        <f t="shared" si="323"/>
        <v>0.21875</v>
      </c>
      <c r="AB1814" s="5">
        <f t="shared" si="324"/>
        <v>0.109375</v>
      </c>
    </row>
    <row r="1815" spans="1:28" x14ac:dyDescent="0.55000000000000004">
      <c r="A1815" s="3" t="s">
        <v>72</v>
      </c>
      <c r="B1815" s="3" t="s">
        <v>3215</v>
      </c>
      <c r="C1815" t="s">
        <v>47</v>
      </c>
      <c r="D1815" s="3" t="s">
        <v>40</v>
      </c>
      <c r="E1815" s="3" t="s">
        <v>3209</v>
      </c>
      <c r="F1815" s="3" t="s">
        <v>77</v>
      </c>
      <c r="G1815" s="5">
        <v>6.25</v>
      </c>
      <c r="H1815">
        <v>1</v>
      </c>
      <c r="I1815" s="5">
        <v>2.1875</v>
      </c>
      <c r="J1815" s="5">
        <v>2.1875</v>
      </c>
      <c r="K1815">
        <v>48</v>
      </c>
      <c r="L1815" s="15">
        <v>2.0833333333333301E-2</v>
      </c>
      <c r="M1815" s="13">
        <v>6.6062500000000002</v>
      </c>
      <c r="N1815" s="15">
        <v>0</v>
      </c>
      <c r="O1815" s="5">
        <v>0</v>
      </c>
      <c r="P1815" s="5">
        <v>0</v>
      </c>
      <c r="Q1815" s="5">
        <f t="shared" si="314"/>
        <v>2.1875</v>
      </c>
      <c r="R1815" s="5">
        <f t="shared" si="315"/>
        <v>-2.1875</v>
      </c>
      <c r="S1815" s="15">
        <f t="shared" si="316"/>
        <v>-1</v>
      </c>
      <c r="T1815">
        <v>0</v>
      </c>
      <c r="U1815" s="5" t="str">
        <f t="shared" si="317"/>
        <v>NA</v>
      </c>
      <c r="V1815" s="15">
        <f t="shared" si="318"/>
        <v>0</v>
      </c>
      <c r="W1815" s="15">
        <f t="shared" si="319"/>
        <v>0</v>
      </c>
      <c r="X1815" s="5">
        <f t="shared" si="320"/>
        <v>0</v>
      </c>
      <c r="Y1815" s="5">
        <f t="shared" si="321"/>
        <v>1.96875</v>
      </c>
      <c r="Z1815" s="5">
        <f t="shared" si="322"/>
        <v>-2.296875</v>
      </c>
      <c r="AA1815" s="5">
        <f t="shared" si="323"/>
        <v>0.21875</v>
      </c>
      <c r="AB1815" s="5">
        <f t="shared" si="324"/>
        <v>0.109375</v>
      </c>
    </row>
    <row r="1816" spans="1:28" x14ac:dyDescent="0.55000000000000004">
      <c r="A1816" s="3" t="s">
        <v>72</v>
      </c>
      <c r="B1816" s="3" t="s">
        <v>3249</v>
      </c>
      <c r="C1816" t="s">
        <v>47</v>
      </c>
      <c r="D1816" s="3" t="s">
        <v>133</v>
      </c>
      <c r="E1816" s="3" t="s">
        <v>2894</v>
      </c>
      <c r="F1816" s="3" t="s">
        <v>77</v>
      </c>
      <c r="G1816" s="5">
        <v>6.25</v>
      </c>
      <c r="H1816">
        <v>1</v>
      </c>
      <c r="I1816" s="5">
        <v>2.2000000000000002</v>
      </c>
      <c r="J1816" s="5">
        <v>2.2000000000000002</v>
      </c>
      <c r="K1816">
        <v>3</v>
      </c>
      <c r="L1816" s="15">
        <v>0.33333333333333298</v>
      </c>
      <c r="M1816" s="13">
        <v>1</v>
      </c>
      <c r="N1816" s="15">
        <v>0</v>
      </c>
      <c r="O1816" s="5">
        <v>0</v>
      </c>
      <c r="P1816" s="5">
        <v>0</v>
      </c>
      <c r="Q1816" s="5">
        <f t="shared" si="314"/>
        <v>2.2000000000000002</v>
      </c>
      <c r="R1816" s="5">
        <f t="shared" si="315"/>
        <v>-2.2000000000000002</v>
      </c>
      <c r="S1816" s="15">
        <f t="shared" si="316"/>
        <v>-1</v>
      </c>
      <c r="T1816">
        <v>0</v>
      </c>
      <c r="U1816" s="5" t="str">
        <f t="shared" si="317"/>
        <v>NA</v>
      </c>
      <c r="V1816" s="15">
        <f t="shared" si="318"/>
        <v>0</v>
      </c>
      <c r="W1816" s="15">
        <f t="shared" si="319"/>
        <v>0</v>
      </c>
      <c r="X1816" s="5">
        <f t="shared" si="320"/>
        <v>0</v>
      </c>
      <c r="Y1816" s="5">
        <f t="shared" si="321"/>
        <v>1.9800000000000002</v>
      </c>
      <c r="Z1816" s="5">
        <f t="shared" si="322"/>
        <v>-2.3100000000000005</v>
      </c>
      <c r="AA1816" s="5">
        <f t="shared" si="323"/>
        <v>0.21999999999999997</v>
      </c>
      <c r="AB1816" s="5">
        <f t="shared" si="324"/>
        <v>0.11000000000000032</v>
      </c>
    </row>
    <row r="1817" spans="1:28" x14ac:dyDescent="0.55000000000000004">
      <c r="A1817" s="3" t="s">
        <v>72</v>
      </c>
      <c r="B1817" s="3" t="s">
        <v>3251</v>
      </c>
      <c r="C1817" t="s">
        <v>47</v>
      </c>
      <c r="D1817" s="3" t="s">
        <v>104</v>
      </c>
      <c r="E1817" s="3" t="s">
        <v>2958</v>
      </c>
      <c r="F1817" s="3" t="s">
        <v>77</v>
      </c>
      <c r="G1817" s="5">
        <v>6.25</v>
      </c>
      <c r="H1817">
        <v>1</v>
      </c>
      <c r="I1817" s="5">
        <v>2.2124999999999999</v>
      </c>
      <c r="J1817" s="5">
        <v>2.2124999999999999</v>
      </c>
      <c r="K1817">
        <v>1</v>
      </c>
      <c r="L1817" s="15">
        <v>1</v>
      </c>
      <c r="M1817" s="13">
        <v>1</v>
      </c>
      <c r="N1817" s="15">
        <v>0</v>
      </c>
      <c r="O1817" s="5">
        <v>0</v>
      </c>
      <c r="P1817" s="5">
        <v>0</v>
      </c>
      <c r="Q1817" s="5">
        <f t="shared" si="314"/>
        <v>2.2124999999999999</v>
      </c>
      <c r="R1817" s="5">
        <f t="shared" si="315"/>
        <v>-2.2124999999999999</v>
      </c>
      <c r="S1817" s="15">
        <f t="shared" si="316"/>
        <v>-1</v>
      </c>
      <c r="T1817">
        <v>0</v>
      </c>
      <c r="U1817" s="5" t="str">
        <f t="shared" si="317"/>
        <v>NA</v>
      </c>
      <c r="V1817" s="15">
        <f t="shared" si="318"/>
        <v>0</v>
      </c>
      <c r="W1817" s="15">
        <f t="shared" si="319"/>
        <v>0</v>
      </c>
      <c r="X1817" s="5">
        <f t="shared" si="320"/>
        <v>0</v>
      </c>
      <c r="Y1817" s="5">
        <f t="shared" si="321"/>
        <v>1.99125</v>
      </c>
      <c r="Z1817" s="5">
        <f t="shared" si="322"/>
        <v>-2.3231250000000001</v>
      </c>
      <c r="AA1817" s="5">
        <f t="shared" si="323"/>
        <v>0.22124999999999995</v>
      </c>
      <c r="AB1817" s="5">
        <f t="shared" si="324"/>
        <v>0.1106250000000002</v>
      </c>
    </row>
    <row r="1818" spans="1:28" x14ac:dyDescent="0.55000000000000004">
      <c r="A1818" s="3" t="s">
        <v>72</v>
      </c>
      <c r="B1818" s="3" t="s">
        <v>2616</v>
      </c>
      <c r="C1818" t="s">
        <v>47</v>
      </c>
      <c r="D1818" s="3" t="s">
        <v>262</v>
      </c>
      <c r="E1818" s="3" t="s">
        <v>302</v>
      </c>
      <c r="F1818" s="3" t="s">
        <v>77</v>
      </c>
      <c r="G1818" s="5">
        <v>6.25</v>
      </c>
      <c r="H1818">
        <v>1</v>
      </c>
      <c r="I1818" s="5">
        <v>2.2124999999999999</v>
      </c>
      <c r="J1818" s="5">
        <v>2.2124999999999999</v>
      </c>
      <c r="K1818">
        <v>5</v>
      </c>
      <c r="L1818" s="15">
        <v>0.2</v>
      </c>
      <c r="M1818" s="13">
        <v>4.2</v>
      </c>
      <c r="N1818" s="15">
        <v>0</v>
      </c>
      <c r="O1818" s="5">
        <v>0</v>
      </c>
      <c r="P1818" s="5">
        <v>0</v>
      </c>
      <c r="Q1818" s="5">
        <f t="shared" si="314"/>
        <v>2.2124999999999999</v>
      </c>
      <c r="R1818" s="5">
        <f t="shared" si="315"/>
        <v>-2.2124999999999999</v>
      </c>
      <c r="S1818" s="15">
        <f t="shared" si="316"/>
        <v>-1</v>
      </c>
      <c r="T1818">
        <v>0</v>
      </c>
      <c r="U1818" s="5" t="str">
        <f t="shared" si="317"/>
        <v>NA</v>
      </c>
      <c r="V1818" s="15">
        <f t="shared" si="318"/>
        <v>0</v>
      </c>
      <c r="W1818" s="15">
        <f t="shared" si="319"/>
        <v>0</v>
      </c>
      <c r="X1818" s="5">
        <f t="shared" si="320"/>
        <v>0</v>
      </c>
      <c r="Y1818" s="5">
        <f t="shared" si="321"/>
        <v>1.99125</v>
      </c>
      <c r="Z1818" s="5">
        <f t="shared" si="322"/>
        <v>-2.3231250000000001</v>
      </c>
      <c r="AA1818" s="5">
        <f t="shared" si="323"/>
        <v>0.22124999999999995</v>
      </c>
      <c r="AB1818" s="5">
        <f t="shared" si="324"/>
        <v>0.1106250000000002</v>
      </c>
    </row>
    <row r="1819" spans="1:28" x14ac:dyDescent="0.55000000000000004">
      <c r="A1819" s="3" t="s">
        <v>72</v>
      </c>
      <c r="B1819" s="3" t="s">
        <v>1832</v>
      </c>
      <c r="C1819" t="s">
        <v>47</v>
      </c>
      <c r="D1819" s="3" t="s">
        <v>125</v>
      </c>
      <c r="E1819" s="3" t="s">
        <v>126</v>
      </c>
      <c r="F1819" s="3" t="s">
        <v>77</v>
      </c>
      <c r="G1819" s="5">
        <v>6.25</v>
      </c>
      <c r="H1819">
        <v>1</v>
      </c>
      <c r="I1819" s="5">
        <v>2.2124999999999999</v>
      </c>
      <c r="J1819" s="5">
        <v>2.2124999999999999</v>
      </c>
      <c r="K1819">
        <v>6</v>
      </c>
      <c r="L1819" s="15">
        <v>0.16666666666666699</v>
      </c>
      <c r="M1819" s="13">
        <v>1.5</v>
      </c>
      <c r="N1819" s="15">
        <v>0</v>
      </c>
      <c r="O1819" s="5">
        <v>0</v>
      </c>
      <c r="P1819" s="5">
        <v>0</v>
      </c>
      <c r="Q1819" s="5">
        <f t="shared" si="314"/>
        <v>2.2124999999999999</v>
      </c>
      <c r="R1819" s="5">
        <f t="shared" si="315"/>
        <v>-2.2124999999999999</v>
      </c>
      <c r="S1819" s="15">
        <f t="shared" si="316"/>
        <v>-1</v>
      </c>
      <c r="T1819">
        <v>0</v>
      </c>
      <c r="U1819" s="5" t="str">
        <f t="shared" si="317"/>
        <v>NA</v>
      </c>
      <c r="V1819" s="15">
        <f t="shared" si="318"/>
        <v>0</v>
      </c>
      <c r="W1819" s="15">
        <f t="shared" si="319"/>
        <v>0</v>
      </c>
      <c r="X1819" s="5">
        <f t="shared" si="320"/>
        <v>0</v>
      </c>
      <c r="Y1819" s="5">
        <f t="shared" si="321"/>
        <v>1.99125</v>
      </c>
      <c r="Z1819" s="5">
        <f t="shared" si="322"/>
        <v>-2.3231250000000001</v>
      </c>
      <c r="AA1819" s="5">
        <f t="shared" si="323"/>
        <v>0.22124999999999995</v>
      </c>
      <c r="AB1819" s="5">
        <f t="shared" si="324"/>
        <v>0.1106250000000002</v>
      </c>
    </row>
    <row r="1820" spans="1:28" x14ac:dyDescent="0.55000000000000004">
      <c r="A1820" s="3" t="s">
        <v>72</v>
      </c>
      <c r="B1820" s="3" t="s">
        <v>3255</v>
      </c>
      <c r="C1820" t="s">
        <v>47</v>
      </c>
      <c r="D1820" s="3" t="s">
        <v>173</v>
      </c>
      <c r="E1820" s="3" t="s">
        <v>2806</v>
      </c>
      <c r="F1820" s="3" t="s">
        <v>77</v>
      </c>
      <c r="G1820" s="5">
        <v>6.25</v>
      </c>
      <c r="H1820">
        <v>2</v>
      </c>
      <c r="I1820" s="5">
        <v>2.2250000000000001</v>
      </c>
      <c r="J1820" s="5">
        <v>1.1125</v>
      </c>
      <c r="K1820">
        <v>52</v>
      </c>
      <c r="L1820" s="15">
        <v>3.8461538461538498E-2</v>
      </c>
      <c r="M1820" s="13">
        <v>1.4769230769230799</v>
      </c>
      <c r="N1820" s="15">
        <v>0</v>
      </c>
      <c r="O1820" s="5">
        <v>0</v>
      </c>
      <c r="P1820" s="5">
        <v>0</v>
      </c>
      <c r="Q1820" s="5">
        <f t="shared" si="314"/>
        <v>2.2250000000000001</v>
      </c>
      <c r="R1820" s="5">
        <f t="shared" si="315"/>
        <v>-2.2250000000000001</v>
      </c>
      <c r="S1820" s="15">
        <f t="shared" si="316"/>
        <v>-1</v>
      </c>
      <c r="T1820">
        <v>0</v>
      </c>
      <c r="U1820" s="5" t="str">
        <f t="shared" si="317"/>
        <v>NA</v>
      </c>
      <c r="V1820" s="15">
        <f t="shared" si="318"/>
        <v>0</v>
      </c>
      <c r="W1820" s="15">
        <f t="shared" si="319"/>
        <v>0</v>
      </c>
      <c r="X1820" s="5">
        <f t="shared" si="320"/>
        <v>0</v>
      </c>
      <c r="Y1820" s="5">
        <f t="shared" si="321"/>
        <v>2.0024999999999999</v>
      </c>
      <c r="Z1820" s="5">
        <f t="shared" si="322"/>
        <v>-2.3362500000000002</v>
      </c>
      <c r="AA1820" s="5">
        <f t="shared" si="323"/>
        <v>0.22250000000000014</v>
      </c>
      <c r="AB1820" s="5">
        <f t="shared" si="324"/>
        <v>0.11125000000000007</v>
      </c>
    </row>
    <row r="1821" spans="1:28" x14ac:dyDescent="0.55000000000000004">
      <c r="A1821" s="3" t="s">
        <v>72</v>
      </c>
      <c r="B1821" s="3" t="s">
        <v>3245</v>
      </c>
      <c r="C1821" t="s">
        <v>47</v>
      </c>
      <c r="D1821" s="3" t="s">
        <v>75</v>
      </c>
      <c r="E1821" s="3" t="s">
        <v>2996</v>
      </c>
      <c r="F1821" s="3" t="s">
        <v>77</v>
      </c>
      <c r="G1821" s="5">
        <v>6.25</v>
      </c>
      <c r="H1821">
        <v>1</v>
      </c>
      <c r="I1821" s="5">
        <v>2.2250000000000001</v>
      </c>
      <c r="J1821" s="5">
        <v>2.2250000000000001</v>
      </c>
      <c r="K1821">
        <v>145</v>
      </c>
      <c r="L1821" s="15">
        <v>6.8965517241379292E-3</v>
      </c>
      <c r="M1821" s="13">
        <v>1.88965517241379</v>
      </c>
      <c r="N1821" s="15">
        <v>0</v>
      </c>
      <c r="O1821" s="5">
        <v>0</v>
      </c>
      <c r="P1821" s="5">
        <v>0</v>
      </c>
      <c r="Q1821" s="5">
        <f t="shared" si="314"/>
        <v>2.2250000000000001</v>
      </c>
      <c r="R1821" s="5">
        <f t="shared" si="315"/>
        <v>-2.2250000000000001</v>
      </c>
      <c r="S1821" s="15">
        <f t="shared" si="316"/>
        <v>-1</v>
      </c>
      <c r="T1821">
        <v>0</v>
      </c>
      <c r="U1821" s="5" t="str">
        <f t="shared" si="317"/>
        <v>NA</v>
      </c>
      <c r="V1821" s="15">
        <f t="shared" si="318"/>
        <v>0</v>
      </c>
      <c r="W1821" s="15">
        <f t="shared" si="319"/>
        <v>0</v>
      </c>
      <c r="X1821" s="5">
        <f t="shared" si="320"/>
        <v>0</v>
      </c>
      <c r="Y1821" s="5">
        <f t="shared" si="321"/>
        <v>2.0024999999999999</v>
      </c>
      <c r="Z1821" s="5">
        <f t="shared" si="322"/>
        <v>-2.3362500000000002</v>
      </c>
      <c r="AA1821" s="5">
        <f t="shared" si="323"/>
        <v>0.22250000000000014</v>
      </c>
      <c r="AB1821" s="5">
        <f t="shared" si="324"/>
        <v>0.11125000000000007</v>
      </c>
    </row>
    <row r="1822" spans="1:28" x14ac:dyDescent="0.55000000000000004">
      <c r="A1822" s="3" t="s">
        <v>72</v>
      </c>
      <c r="B1822" s="3" t="s">
        <v>3258</v>
      </c>
      <c r="C1822" t="s">
        <v>47</v>
      </c>
      <c r="D1822" s="3" t="s">
        <v>173</v>
      </c>
      <c r="E1822" s="3" t="s">
        <v>3259</v>
      </c>
      <c r="F1822" s="3" t="s">
        <v>77</v>
      </c>
      <c r="G1822" s="5">
        <v>6.25</v>
      </c>
      <c r="H1822">
        <v>1</v>
      </c>
      <c r="I1822" s="5">
        <v>2.2374999999999998</v>
      </c>
      <c r="J1822" s="5">
        <v>2.2374999999999998</v>
      </c>
      <c r="K1822">
        <v>74</v>
      </c>
      <c r="L1822" s="15">
        <v>1.35135135135135E-2</v>
      </c>
      <c r="M1822" s="13">
        <v>1.25</v>
      </c>
      <c r="N1822" s="15">
        <v>0</v>
      </c>
      <c r="O1822" s="5">
        <v>0</v>
      </c>
      <c r="P1822" s="5">
        <v>0</v>
      </c>
      <c r="Q1822" s="5">
        <f t="shared" si="314"/>
        <v>2.2374999999999998</v>
      </c>
      <c r="R1822" s="5">
        <f t="shared" si="315"/>
        <v>-2.2374999999999998</v>
      </c>
      <c r="S1822" s="15">
        <f t="shared" si="316"/>
        <v>-1</v>
      </c>
      <c r="T1822">
        <v>0</v>
      </c>
      <c r="U1822" s="5" t="str">
        <f t="shared" si="317"/>
        <v>NA</v>
      </c>
      <c r="V1822" s="15">
        <f t="shared" si="318"/>
        <v>0</v>
      </c>
      <c r="W1822" s="15">
        <f t="shared" si="319"/>
        <v>0</v>
      </c>
      <c r="X1822" s="5">
        <f t="shared" si="320"/>
        <v>0</v>
      </c>
      <c r="Y1822" s="5">
        <f t="shared" si="321"/>
        <v>2.0137499999999999</v>
      </c>
      <c r="Z1822" s="5">
        <f t="shared" si="322"/>
        <v>-2.3493749999999998</v>
      </c>
      <c r="AA1822" s="5">
        <f t="shared" si="323"/>
        <v>0.22374999999999989</v>
      </c>
      <c r="AB1822" s="5">
        <f t="shared" si="324"/>
        <v>0.11187499999999995</v>
      </c>
    </row>
    <row r="1823" spans="1:28" x14ac:dyDescent="0.55000000000000004">
      <c r="A1823" s="3" t="s">
        <v>72</v>
      </c>
      <c r="B1823" s="3" t="s">
        <v>509</v>
      </c>
      <c r="C1823" t="s">
        <v>47</v>
      </c>
      <c r="D1823" s="3" t="s">
        <v>133</v>
      </c>
      <c r="E1823" s="3" t="s">
        <v>2681</v>
      </c>
      <c r="F1823" s="3" t="s">
        <v>77</v>
      </c>
      <c r="G1823" s="5">
        <v>6.25</v>
      </c>
      <c r="H1823">
        <v>1</v>
      </c>
      <c r="I1823" s="5">
        <v>2.2374999999999998</v>
      </c>
      <c r="J1823" s="5">
        <v>2.2374999999999998</v>
      </c>
      <c r="K1823">
        <v>23</v>
      </c>
      <c r="L1823" s="15">
        <v>4.3478260869565195E-2</v>
      </c>
      <c r="M1823" s="13">
        <v>1.8782608695652201</v>
      </c>
      <c r="N1823" s="15">
        <v>0</v>
      </c>
      <c r="O1823" s="5">
        <v>0</v>
      </c>
      <c r="P1823" s="5">
        <v>0</v>
      </c>
      <c r="Q1823" s="5">
        <f t="shared" si="314"/>
        <v>2.2374999999999998</v>
      </c>
      <c r="R1823" s="5">
        <f t="shared" si="315"/>
        <v>-2.2374999999999998</v>
      </c>
      <c r="S1823" s="15">
        <f t="shared" si="316"/>
        <v>-1</v>
      </c>
      <c r="T1823">
        <v>0</v>
      </c>
      <c r="U1823" s="5" t="str">
        <f t="shared" si="317"/>
        <v>NA</v>
      </c>
      <c r="V1823" s="15">
        <f t="shared" si="318"/>
        <v>0</v>
      </c>
      <c r="W1823" s="15">
        <f t="shared" si="319"/>
        <v>0</v>
      </c>
      <c r="X1823" s="5">
        <f t="shared" si="320"/>
        <v>0</v>
      </c>
      <c r="Y1823" s="5">
        <f t="shared" si="321"/>
        <v>2.0137499999999999</v>
      </c>
      <c r="Z1823" s="5">
        <f t="shared" si="322"/>
        <v>-2.3493749999999998</v>
      </c>
      <c r="AA1823" s="5">
        <f t="shared" si="323"/>
        <v>0.22374999999999989</v>
      </c>
      <c r="AB1823" s="5">
        <f t="shared" si="324"/>
        <v>0.11187499999999995</v>
      </c>
    </row>
    <row r="1824" spans="1:28" x14ac:dyDescent="0.55000000000000004">
      <c r="A1824" s="3" t="s">
        <v>72</v>
      </c>
      <c r="B1824" s="3" t="s">
        <v>3262</v>
      </c>
      <c r="C1824" t="s">
        <v>47</v>
      </c>
      <c r="D1824" s="3" t="s">
        <v>173</v>
      </c>
      <c r="E1824" s="3" t="s">
        <v>2806</v>
      </c>
      <c r="F1824" s="3" t="s">
        <v>77</v>
      </c>
      <c r="G1824" s="5">
        <v>6.25</v>
      </c>
      <c r="H1824">
        <v>2</v>
      </c>
      <c r="I1824" s="5">
        <v>2.25</v>
      </c>
      <c r="J1824" s="5">
        <v>1.125</v>
      </c>
      <c r="K1824">
        <v>32</v>
      </c>
      <c r="L1824" s="15">
        <v>6.25E-2</v>
      </c>
      <c r="M1824" s="13">
        <v>1.8218749999999999</v>
      </c>
      <c r="N1824" s="15">
        <v>0</v>
      </c>
      <c r="O1824" s="5">
        <v>0</v>
      </c>
      <c r="P1824" s="5">
        <v>0</v>
      </c>
      <c r="Q1824" s="5">
        <f t="shared" si="314"/>
        <v>2.25</v>
      </c>
      <c r="R1824" s="5">
        <f t="shared" si="315"/>
        <v>-2.25</v>
      </c>
      <c r="S1824" s="15">
        <f t="shared" si="316"/>
        <v>-1</v>
      </c>
      <c r="T1824">
        <v>0</v>
      </c>
      <c r="U1824" s="5" t="str">
        <f t="shared" si="317"/>
        <v>NA</v>
      </c>
      <c r="V1824" s="15">
        <f t="shared" si="318"/>
        <v>0</v>
      </c>
      <c r="W1824" s="15">
        <f t="shared" si="319"/>
        <v>0</v>
      </c>
      <c r="X1824" s="5">
        <f t="shared" si="320"/>
        <v>0</v>
      </c>
      <c r="Y1824" s="5">
        <f t="shared" si="321"/>
        <v>2.0249999999999999</v>
      </c>
      <c r="Z1824" s="5">
        <f t="shared" si="322"/>
        <v>-2.3625000000000003</v>
      </c>
      <c r="AA1824" s="5">
        <f t="shared" si="323"/>
        <v>0.22500000000000009</v>
      </c>
      <c r="AB1824" s="5">
        <f t="shared" si="324"/>
        <v>0.11250000000000027</v>
      </c>
    </row>
    <row r="1825" spans="1:28" x14ac:dyDescent="0.55000000000000004">
      <c r="A1825" s="3" t="s">
        <v>72</v>
      </c>
      <c r="B1825" s="3" t="s">
        <v>3264</v>
      </c>
      <c r="C1825" t="s">
        <v>47</v>
      </c>
      <c r="D1825" s="3" t="s">
        <v>32</v>
      </c>
      <c r="E1825" s="3" t="s">
        <v>752</v>
      </c>
      <c r="F1825" s="3" t="s">
        <v>77</v>
      </c>
      <c r="G1825" s="5">
        <v>6.25</v>
      </c>
      <c r="H1825">
        <v>1</v>
      </c>
      <c r="I1825" s="5">
        <v>2.25</v>
      </c>
      <c r="J1825" s="5">
        <v>2.25</v>
      </c>
      <c r="K1825">
        <v>1</v>
      </c>
      <c r="L1825" s="15">
        <v>1</v>
      </c>
      <c r="M1825" s="13">
        <v>1</v>
      </c>
      <c r="N1825" s="15">
        <v>0</v>
      </c>
      <c r="O1825" s="5">
        <v>0</v>
      </c>
      <c r="P1825" s="5">
        <v>0</v>
      </c>
      <c r="Q1825" s="5">
        <f t="shared" si="314"/>
        <v>2.25</v>
      </c>
      <c r="R1825" s="5">
        <f t="shared" si="315"/>
        <v>-2.25</v>
      </c>
      <c r="S1825" s="15">
        <f t="shared" si="316"/>
        <v>-1</v>
      </c>
      <c r="T1825">
        <v>0</v>
      </c>
      <c r="U1825" s="5" t="str">
        <f t="shared" si="317"/>
        <v>NA</v>
      </c>
      <c r="V1825" s="15">
        <f t="shared" si="318"/>
        <v>0</v>
      </c>
      <c r="W1825" s="15">
        <f t="shared" si="319"/>
        <v>0</v>
      </c>
      <c r="X1825" s="5">
        <f t="shared" si="320"/>
        <v>0</v>
      </c>
      <c r="Y1825" s="5">
        <f t="shared" si="321"/>
        <v>2.0249999999999999</v>
      </c>
      <c r="Z1825" s="5">
        <f t="shared" si="322"/>
        <v>-2.3625000000000003</v>
      </c>
      <c r="AA1825" s="5">
        <f t="shared" si="323"/>
        <v>0.22500000000000009</v>
      </c>
      <c r="AB1825" s="5">
        <f t="shared" si="324"/>
        <v>0.11250000000000027</v>
      </c>
    </row>
    <row r="1826" spans="1:28" x14ac:dyDescent="0.55000000000000004">
      <c r="A1826" s="3" t="s">
        <v>72</v>
      </c>
      <c r="B1826" s="3" t="s">
        <v>3266</v>
      </c>
      <c r="C1826" t="s">
        <v>47</v>
      </c>
      <c r="D1826" s="3" t="s">
        <v>137</v>
      </c>
      <c r="E1826" s="3" t="s">
        <v>2863</v>
      </c>
      <c r="F1826" s="3" t="s">
        <v>77</v>
      </c>
      <c r="G1826" s="5">
        <v>6.25</v>
      </c>
      <c r="H1826">
        <v>1</v>
      </c>
      <c r="I1826" s="5">
        <v>2.25</v>
      </c>
      <c r="J1826" s="5">
        <v>2.25</v>
      </c>
      <c r="K1826">
        <v>3</v>
      </c>
      <c r="L1826" s="15">
        <v>0.33333333333333298</v>
      </c>
      <c r="M1826" s="13">
        <v>1.3333333333333299</v>
      </c>
      <c r="N1826" s="15">
        <v>0</v>
      </c>
      <c r="O1826" s="5">
        <v>0</v>
      </c>
      <c r="P1826" s="5">
        <v>0</v>
      </c>
      <c r="Q1826" s="5">
        <f t="shared" si="314"/>
        <v>2.25</v>
      </c>
      <c r="R1826" s="5">
        <f t="shared" si="315"/>
        <v>-2.25</v>
      </c>
      <c r="S1826" s="15">
        <f t="shared" si="316"/>
        <v>-1</v>
      </c>
      <c r="T1826">
        <v>0</v>
      </c>
      <c r="U1826" s="5" t="str">
        <f t="shared" si="317"/>
        <v>NA</v>
      </c>
      <c r="V1826" s="15">
        <f t="shared" si="318"/>
        <v>0</v>
      </c>
      <c r="W1826" s="15">
        <f t="shared" si="319"/>
        <v>0</v>
      </c>
      <c r="X1826" s="5">
        <f t="shared" si="320"/>
        <v>0</v>
      </c>
      <c r="Y1826" s="5">
        <f t="shared" si="321"/>
        <v>2.0249999999999999</v>
      </c>
      <c r="Z1826" s="5">
        <f t="shared" si="322"/>
        <v>-2.3625000000000003</v>
      </c>
      <c r="AA1826" s="5">
        <f t="shared" si="323"/>
        <v>0.22500000000000009</v>
      </c>
      <c r="AB1826" s="5">
        <f t="shared" si="324"/>
        <v>0.11250000000000027</v>
      </c>
    </row>
    <row r="1827" spans="1:28" x14ac:dyDescent="0.55000000000000004">
      <c r="A1827" s="3" t="s">
        <v>72</v>
      </c>
      <c r="B1827" s="3" t="s">
        <v>3035</v>
      </c>
      <c r="C1827" t="s">
        <v>47</v>
      </c>
      <c r="D1827" s="3" t="s">
        <v>40</v>
      </c>
      <c r="E1827" s="3" t="s">
        <v>3268</v>
      </c>
      <c r="F1827" s="3" t="s">
        <v>77</v>
      </c>
      <c r="G1827" s="5">
        <v>6.25</v>
      </c>
      <c r="H1827">
        <v>2</v>
      </c>
      <c r="I1827" s="5">
        <v>2.25</v>
      </c>
      <c r="J1827" s="5">
        <v>1.125</v>
      </c>
      <c r="K1827">
        <v>11</v>
      </c>
      <c r="L1827" s="15">
        <v>0.18181818181818202</v>
      </c>
      <c r="M1827" s="13">
        <v>1.5454545454545501</v>
      </c>
      <c r="N1827" s="15">
        <v>0</v>
      </c>
      <c r="O1827" s="5">
        <v>0</v>
      </c>
      <c r="P1827" s="5">
        <v>0</v>
      </c>
      <c r="Q1827" s="5">
        <f t="shared" si="314"/>
        <v>2.25</v>
      </c>
      <c r="R1827" s="5">
        <f t="shared" si="315"/>
        <v>-2.25</v>
      </c>
      <c r="S1827" s="15">
        <f t="shared" si="316"/>
        <v>-1</v>
      </c>
      <c r="T1827">
        <v>0</v>
      </c>
      <c r="U1827" s="5" t="str">
        <f t="shared" si="317"/>
        <v>NA</v>
      </c>
      <c r="V1827" s="15">
        <f t="shared" si="318"/>
        <v>0</v>
      </c>
      <c r="W1827" s="15">
        <f t="shared" si="319"/>
        <v>0</v>
      </c>
      <c r="X1827" s="5">
        <f t="shared" si="320"/>
        <v>0</v>
      </c>
      <c r="Y1827" s="5">
        <f t="shared" si="321"/>
        <v>2.0249999999999999</v>
      </c>
      <c r="Z1827" s="5">
        <f t="shared" si="322"/>
        <v>-2.3625000000000003</v>
      </c>
      <c r="AA1827" s="5">
        <f t="shared" si="323"/>
        <v>0.22500000000000009</v>
      </c>
      <c r="AB1827" s="5">
        <f t="shared" si="324"/>
        <v>0.11250000000000027</v>
      </c>
    </row>
    <row r="1828" spans="1:28" x14ac:dyDescent="0.55000000000000004">
      <c r="A1828" s="3" t="s">
        <v>72</v>
      </c>
      <c r="B1828" s="3" t="s">
        <v>3270</v>
      </c>
      <c r="C1828" t="s">
        <v>47</v>
      </c>
      <c r="D1828" s="3" t="s">
        <v>133</v>
      </c>
      <c r="E1828" s="3" t="s">
        <v>3188</v>
      </c>
      <c r="F1828" s="3" t="s">
        <v>77</v>
      </c>
      <c r="G1828" s="5">
        <v>6.25</v>
      </c>
      <c r="H1828">
        <v>1</v>
      </c>
      <c r="I1828" s="5">
        <v>2.2749999999999999</v>
      </c>
      <c r="J1828" s="5">
        <v>2.2749999999999999</v>
      </c>
      <c r="K1828">
        <v>2</v>
      </c>
      <c r="L1828" s="15">
        <v>0.5</v>
      </c>
      <c r="M1828" s="13">
        <v>3</v>
      </c>
      <c r="N1828" s="15">
        <v>0</v>
      </c>
      <c r="O1828" s="5">
        <v>0</v>
      </c>
      <c r="P1828" s="5">
        <v>0</v>
      </c>
      <c r="Q1828" s="5">
        <f t="shared" si="314"/>
        <v>2.2749999999999999</v>
      </c>
      <c r="R1828" s="5">
        <f t="shared" si="315"/>
        <v>-2.2749999999999999</v>
      </c>
      <c r="S1828" s="15">
        <f t="shared" si="316"/>
        <v>-1</v>
      </c>
      <c r="T1828">
        <v>0</v>
      </c>
      <c r="U1828" s="5" t="str">
        <f t="shared" si="317"/>
        <v>NA</v>
      </c>
      <c r="V1828" s="15">
        <f t="shared" si="318"/>
        <v>0</v>
      </c>
      <c r="W1828" s="15">
        <f t="shared" si="319"/>
        <v>0</v>
      </c>
      <c r="X1828" s="5">
        <f t="shared" si="320"/>
        <v>0</v>
      </c>
      <c r="Y1828" s="5">
        <f t="shared" si="321"/>
        <v>2.0474999999999999</v>
      </c>
      <c r="Z1828" s="5">
        <f t="shared" si="322"/>
        <v>-2.3887499999999999</v>
      </c>
      <c r="AA1828" s="5">
        <f t="shared" si="323"/>
        <v>0.22750000000000004</v>
      </c>
      <c r="AB1828" s="5">
        <f t="shared" si="324"/>
        <v>0.11375000000000002</v>
      </c>
    </row>
    <row r="1829" spans="1:28" x14ac:dyDescent="0.55000000000000004">
      <c r="A1829" s="3" t="s">
        <v>72</v>
      </c>
      <c r="B1829" s="3" t="s">
        <v>3272</v>
      </c>
      <c r="C1829" t="s">
        <v>47</v>
      </c>
      <c r="D1829" s="3" t="s">
        <v>104</v>
      </c>
      <c r="E1829" s="3" t="s">
        <v>2958</v>
      </c>
      <c r="F1829" s="3" t="s">
        <v>77</v>
      </c>
      <c r="G1829" s="5">
        <v>6.25</v>
      </c>
      <c r="H1829">
        <v>1</v>
      </c>
      <c r="I1829" s="5">
        <v>2.2875000000000001</v>
      </c>
      <c r="J1829" s="5">
        <v>2.2875000000000001</v>
      </c>
      <c r="K1829">
        <v>1</v>
      </c>
      <c r="L1829" s="15">
        <v>1</v>
      </c>
      <c r="M1829" s="13">
        <v>1</v>
      </c>
      <c r="N1829" s="15">
        <v>0</v>
      </c>
      <c r="O1829" s="5">
        <v>0</v>
      </c>
      <c r="P1829" s="5">
        <v>0</v>
      </c>
      <c r="Q1829" s="5">
        <f t="shared" si="314"/>
        <v>2.2875000000000001</v>
      </c>
      <c r="R1829" s="5">
        <f t="shared" si="315"/>
        <v>-2.2875000000000001</v>
      </c>
      <c r="S1829" s="15">
        <f t="shared" si="316"/>
        <v>-1</v>
      </c>
      <c r="T1829">
        <v>0</v>
      </c>
      <c r="U1829" s="5" t="str">
        <f t="shared" si="317"/>
        <v>NA</v>
      </c>
      <c r="V1829" s="15">
        <f t="shared" si="318"/>
        <v>0</v>
      </c>
      <c r="W1829" s="15">
        <f t="shared" si="319"/>
        <v>0</v>
      </c>
      <c r="X1829" s="5">
        <f t="shared" si="320"/>
        <v>0</v>
      </c>
      <c r="Y1829" s="5">
        <f t="shared" si="321"/>
        <v>2.0587500000000003</v>
      </c>
      <c r="Z1829" s="5">
        <f t="shared" si="322"/>
        <v>-2.401875</v>
      </c>
      <c r="AA1829" s="5">
        <f t="shared" si="323"/>
        <v>0.22874999999999979</v>
      </c>
      <c r="AB1829" s="5">
        <f t="shared" si="324"/>
        <v>0.11437499999999989</v>
      </c>
    </row>
    <row r="1830" spans="1:28" x14ac:dyDescent="0.55000000000000004">
      <c r="A1830" s="3" t="s">
        <v>72</v>
      </c>
      <c r="B1830" s="3" t="s">
        <v>708</v>
      </c>
      <c r="C1830" t="s">
        <v>47</v>
      </c>
      <c r="D1830" s="3" t="s">
        <v>133</v>
      </c>
      <c r="E1830" s="3" t="s">
        <v>2955</v>
      </c>
      <c r="F1830" s="3" t="s">
        <v>77</v>
      </c>
      <c r="G1830" s="5">
        <v>6.25</v>
      </c>
      <c r="H1830">
        <v>1</v>
      </c>
      <c r="I1830" s="5">
        <v>2.2875000000000001</v>
      </c>
      <c r="J1830" s="5">
        <v>2.2875000000000001</v>
      </c>
      <c r="K1830">
        <v>21</v>
      </c>
      <c r="L1830" s="15">
        <v>4.7619047619047603E-2</v>
      </c>
      <c r="M1830" s="13">
        <v>2.7047619047619</v>
      </c>
      <c r="N1830" s="15">
        <v>0</v>
      </c>
      <c r="O1830" s="5">
        <v>0</v>
      </c>
      <c r="P1830" s="5">
        <v>0</v>
      </c>
      <c r="Q1830" s="5">
        <f t="shared" si="314"/>
        <v>2.2875000000000001</v>
      </c>
      <c r="R1830" s="5">
        <f t="shared" si="315"/>
        <v>-2.2875000000000001</v>
      </c>
      <c r="S1830" s="15">
        <f t="shared" si="316"/>
        <v>-1</v>
      </c>
      <c r="T1830">
        <v>0</v>
      </c>
      <c r="U1830" s="5" t="str">
        <f t="shared" si="317"/>
        <v>NA</v>
      </c>
      <c r="V1830" s="15">
        <f t="shared" si="318"/>
        <v>0</v>
      </c>
      <c r="W1830" s="15">
        <f t="shared" si="319"/>
        <v>0</v>
      </c>
      <c r="X1830" s="5">
        <f t="shared" si="320"/>
        <v>0</v>
      </c>
      <c r="Y1830" s="5">
        <f t="shared" si="321"/>
        <v>2.0587500000000003</v>
      </c>
      <c r="Z1830" s="5">
        <f t="shared" si="322"/>
        <v>-2.401875</v>
      </c>
      <c r="AA1830" s="5">
        <f t="shared" si="323"/>
        <v>0.22874999999999979</v>
      </c>
      <c r="AB1830" s="5">
        <f t="shared" si="324"/>
        <v>0.11437499999999989</v>
      </c>
    </row>
    <row r="1831" spans="1:28" x14ac:dyDescent="0.55000000000000004">
      <c r="A1831" s="3" t="s">
        <v>72</v>
      </c>
      <c r="B1831" s="3" t="s">
        <v>3275</v>
      </c>
      <c r="C1831" t="s">
        <v>47</v>
      </c>
      <c r="D1831" s="3" t="s">
        <v>75</v>
      </c>
      <c r="E1831" s="3" t="s">
        <v>2941</v>
      </c>
      <c r="F1831" s="3" t="s">
        <v>77</v>
      </c>
      <c r="G1831" s="5">
        <v>6.25</v>
      </c>
      <c r="H1831">
        <v>1</v>
      </c>
      <c r="I1831" s="5">
        <v>2.3125</v>
      </c>
      <c r="J1831" s="5">
        <v>2.3125</v>
      </c>
      <c r="K1831">
        <v>22</v>
      </c>
      <c r="L1831" s="15">
        <v>4.5454545454545504E-2</v>
      </c>
      <c r="M1831" s="13">
        <v>3.09</v>
      </c>
      <c r="N1831" s="15">
        <v>0</v>
      </c>
      <c r="O1831" s="5">
        <v>0</v>
      </c>
      <c r="P1831" s="5">
        <v>0</v>
      </c>
      <c r="Q1831" s="5">
        <f t="shared" si="314"/>
        <v>2.3125</v>
      </c>
      <c r="R1831" s="5">
        <f t="shared" si="315"/>
        <v>-2.3125</v>
      </c>
      <c r="S1831" s="15">
        <f t="shared" si="316"/>
        <v>-1</v>
      </c>
      <c r="T1831">
        <v>0</v>
      </c>
      <c r="U1831" s="5" t="str">
        <f t="shared" si="317"/>
        <v>NA</v>
      </c>
      <c r="V1831" s="15">
        <f t="shared" si="318"/>
        <v>0</v>
      </c>
      <c r="W1831" s="15">
        <f t="shared" si="319"/>
        <v>0</v>
      </c>
      <c r="X1831" s="5">
        <f t="shared" si="320"/>
        <v>0</v>
      </c>
      <c r="Y1831" s="5">
        <f t="shared" si="321"/>
        <v>2.0812500000000003</v>
      </c>
      <c r="Z1831" s="5">
        <f t="shared" si="322"/>
        <v>-2.4281250000000001</v>
      </c>
      <c r="AA1831" s="5">
        <f t="shared" si="323"/>
        <v>0.23124999999999973</v>
      </c>
      <c r="AB1831" s="5">
        <f t="shared" si="324"/>
        <v>0.11562500000000009</v>
      </c>
    </row>
    <row r="1832" spans="1:28" x14ac:dyDescent="0.55000000000000004">
      <c r="A1832" s="3" t="s">
        <v>72</v>
      </c>
      <c r="B1832" s="3" t="s">
        <v>2890</v>
      </c>
      <c r="C1832" t="s">
        <v>47</v>
      </c>
      <c r="D1832" s="3" t="s">
        <v>104</v>
      </c>
      <c r="E1832" s="3" t="s">
        <v>2958</v>
      </c>
      <c r="F1832" s="3" t="s">
        <v>77</v>
      </c>
      <c r="G1832" s="5">
        <v>6.25</v>
      </c>
      <c r="H1832">
        <v>1</v>
      </c>
      <c r="I1832" s="5">
        <v>2.3125</v>
      </c>
      <c r="J1832" s="5">
        <v>2.3125</v>
      </c>
      <c r="K1832">
        <v>69</v>
      </c>
      <c r="L1832" s="15">
        <v>1.4492753623188399E-2</v>
      </c>
      <c r="M1832" s="13">
        <v>1.1681159420289899</v>
      </c>
      <c r="N1832" s="15">
        <v>0</v>
      </c>
      <c r="O1832" s="5">
        <v>0</v>
      </c>
      <c r="P1832" s="5">
        <v>0</v>
      </c>
      <c r="Q1832" s="5">
        <f t="shared" si="314"/>
        <v>2.3125</v>
      </c>
      <c r="R1832" s="5">
        <f t="shared" si="315"/>
        <v>-2.3125</v>
      </c>
      <c r="S1832" s="15">
        <f t="shared" si="316"/>
        <v>-1</v>
      </c>
      <c r="T1832">
        <v>0</v>
      </c>
      <c r="U1832" s="5" t="str">
        <f t="shared" si="317"/>
        <v>NA</v>
      </c>
      <c r="V1832" s="15">
        <f t="shared" si="318"/>
        <v>0</v>
      </c>
      <c r="W1832" s="15">
        <f t="shared" si="319"/>
        <v>0</v>
      </c>
      <c r="X1832" s="5">
        <f t="shared" si="320"/>
        <v>0</v>
      </c>
      <c r="Y1832" s="5">
        <f t="shared" si="321"/>
        <v>2.0812500000000003</v>
      </c>
      <c r="Z1832" s="5">
        <f t="shared" si="322"/>
        <v>-2.4281250000000001</v>
      </c>
      <c r="AA1832" s="5">
        <f t="shared" si="323"/>
        <v>0.23124999999999973</v>
      </c>
      <c r="AB1832" s="5">
        <f t="shared" si="324"/>
        <v>0.11562500000000009</v>
      </c>
    </row>
    <row r="1833" spans="1:28" x14ac:dyDescent="0.55000000000000004">
      <c r="A1833" s="3" t="s">
        <v>72</v>
      </c>
      <c r="B1833" s="3" t="s">
        <v>3278</v>
      </c>
      <c r="C1833" t="s">
        <v>47</v>
      </c>
      <c r="D1833" s="3" t="s">
        <v>262</v>
      </c>
      <c r="E1833" s="3" t="s">
        <v>3031</v>
      </c>
      <c r="F1833" s="3" t="s">
        <v>77</v>
      </c>
      <c r="G1833" s="5">
        <v>6.25</v>
      </c>
      <c r="H1833">
        <v>1</v>
      </c>
      <c r="I1833" s="5">
        <v>2.3125</v>
      </c>
      <c r="J1833" s="5">
        <v>2.3125</v>
      </c>
      <c r="K1833">
        <v>25</v>
      </c>
      <c r="L1833" s="15">
        <v>0.04</v>
      </c>
      <c r="M1833" s="13">
        <v>3.0396000000000001</v>
      </c>
      <c r="N1833" s="15">
        <v>0</v>
      </c>
      <c r="O1833" s="5">
        <v>0</v>
      </c>
      <c r="P1833" s="5">
        <v>0</v>
      </c>
      <c r="Q1833" s="5">
        <f t="shared" si="314"/>
        <v>2.3125</v>
      </c>
      <c r="R1833" s="5">
        <f t="shared" si="315"/>
        <v>-2.3125</v>
      </c>
      <c r="S1833" s="15">
        <f t="shared" si="316"/>
        <v>-1</v>
      </c>
      <c r="T1833">
        <v>0</v>
      </c>
      <c r="U1833" s="5" t="str">
        <f t="shared" si="317"/>
        <v>NA</v>
      </c>
      <c r="V1833" s="15">
        <f t="shared" si="318"/>
        <v>0</v>
      </c>
      <c r="W1833" s="15">
        <f t="shared" si="319"/>
        <v>0</v>
      </c>
      <c r="X1833" s="5">
        <f t="shared" si="320"/>
        <v>0</v>
      </c>
      <c r="Y1833" s="5">
        <f t="shared" si="321"/>
        <v>2.0812500000000003</v>
      </c>
      <c r="Z1833" s="5">
        <f t="shared" si="322"/>
        <v>-2.4281250000000001</v>
      </c>
      <c r="AA1833" s="5">
        <f t="shared" si="323"/>
        <v>0.23124999999999973</v>
      </c>
      <c r="AB1833" s="5">
        <f t="shared" si="324"/>
        <v>0.11562500000000009</v>
      </c>
    </row>
    <row r="1834" spans="1:28" x14ac:dyDescent="0.55000000000000004">
      <c r="A1834" s="3" t="s">
        <v>72</v>
      </c>
      <c r="B1834" s="3" t="s">
        <v>3007</v>
      </c>
      <c r="C1834" t="s">
        <v>47</v>
      </c>
      <c r="D1834" s="3" t="s">
        <v>40</v>
      </c>
      <c r="E1834" s="3" t="s">
        <v>2987</v>
      </c>
      <c r="F1834" s="3" t="s">
        <v>77</v>
      </c>
      <c r="G1834" s="5">
        <v>6.25</v>
      </c>
      <c r="H1834">
        <v>1</v>
      </c>
      <c r="I1834" s="5">
        <v>2.3125</v>
      </c>
      <c r="J1834" s="5">
        <v>2.3125</v>
      </c>
      <c r="K1834">
        <v>4</v>
      </c>
      <c r="L1834" s="15">
        <v>0.25</v>
      </c>
      <c r="M1834" s="13">
        <v>1.5</v>
      </c>
      <c r="N1834" s="15">
        <v>0</v>
      </c>
      <c r="O1834" s="5">
        <v>0</v>
      </c>
      <c r="P1834" s="5">
        <v>0</v>
      </c>
      <c r="Q1834" s="5">
        <f t="shared" si="314"/>
        <v>2.3125</v>
      </c>
      <c r="R1834" s="5">
        <f t="shared" si="315"/>
        <v>-2.3125</v>
      </c>
      <c r="S1834" s="15">
        <f t="shared" si="316"/>
        <v>-1</v>
      </c>
      <c r="T1834">
        <v>0</v>
      </c>
      <c r="U1834" s="5" t="str">
        <f t="shared" si="317"/>
        <v>NA</v>
      </c>
      <c r="V1834" s="15">
        <f t="shared" si="318"/>
        <v>0</v>
      </c>
      <c r="W1834" s="15">
        <f t="shared" si="319"/>
        <v>0</v>
      </c>
      <c r="X1834" s="5">
        <f t="shared" si="320"/>
        <v>0</v>
      </c>
      <c r="Y1834" s="5">
        <f t="shared" si="321"/>
        <v>2.0812500000000003</v>
      </c>
      <c r="Z1834" s="5">
        <f t="shared" si="322"/>
        <v>-2.4281250000000001</v>
      </c>
      <c r="AA1834" s="5">
        <f t="shared" si="323"/>
        <v>0.23124999999999973</v>
      </c>
      <c r="AB1834" s="5">
        <f t="shared" si="324"/>
        <v>0.11562500000000009</v>
      </c>
    </row>
    <row r="1835" spans="1:28" x14ac:dyDescent="0.55000000000000004">
      <c r="A1835" s="3" t="s">
        <v>72</v>
      </c>
      <c r="B1835" s="3" t="s">
        <v>2981</v>
      </c>
      <c r="C1835" t="s">
        <v>47</v>
      </c>
      <c r="D1835" s="3" t="s">
        <v>32</v>
      </c>
      <c r="E1835" s="3" t="s">
        <v>482</v>
      </c>
      <c r="F1835" s="3" t="s">
        <v>77</v>
      </c>
      <c r="G1835" s="5">
        <v>6.25</v>
      </c>
      <c r="H1835">
        <v>2</v>
      </c>
      <c r="I1835" s="5">
        <v>2.3250000000000002</v>
      </c>
      <c r="J1835" s="5">
        <v>1.1625000000000001</v>
      </c>
      <c r="K1835">
        <v>812</v>
      </c>
      <c r="L1835" s="15">
        <v>2.4630541871921204E-3</v>
      </c>
      <c r="M1835" s="13">
        <v>4.9410098522167498</v>
      </c>
      <c r="N1835" s="15">
        <v>0</v>
      </c>
      <c r="O1835" s="5">
        <v>0</v>
      </c>
      <c r="P1835" s="5">
        <v>0</v>
      </c>
      <c r="Q1835" s="5">
        <f t="shared" si="314"/>
        <v>2.3250000000000002</v>
      </c>
      <c r="R1835" s="5">
        <f t="shared" si="315"/>
        <v>-2.3250000000000002</v>
      </c>
      <c r="S1835" s="15">
        <f t="shared" si="316"/>
        <v>-1</v>
      </c>
      <c r="T1835">
        <v>0</v>
      </c>
      <c r="U1835" s="5" t="str">
        <f t="shared" si="317"/>
        <v>NA</v>
      </c>
      <c r="V1835" s="15">
        <f t="shared" si="318"/>
        <v>0</v>
      </c>
      <c r="W1835" s="15">
        <f t="shared" si="319"/>
        <v>0</v>
      </c>
      <c r="X1835" s="5">
        <f t="shared" si="320"/>
        <v>0</v>
      </c>
      <c r="Y1835" s="5">
        <f t="shared" si="321"/>
        <v>2.0925000000000002</v>
      </c>
      <c r="Z1835" s="5">
        <f t="shared" si="322"/>
        <v>-2.4412500000000001</v>
      </c>
      <c r="AA1835" s="5">
        <f t="shared" si="323"/>
        <v>0.23249999999999993</v>
      </c>
      <c r="AB1835" s="5">
        <f t="shared" si="324"/>
        <v>0.11624999999999996</v>
      </c>
    </row>
    <row r="1836" spans="1:28" x14ac:dyDescent="0.55000000000000004">
      <c r="A1836" s="3" t="s">
        <v>72</v>
      </c>
      <c r="B1836" s="3" t="s">
        <v>3282</v>
      </c>
      <c r="C1836" t="s">
        <v>47</v>
      </c>
      <c r="D1836" s="3" t="s">
        <v>104</v>
      </c>
      <c r="E1836" s="3" t="s">
        <v>201</v>
      </c>
      <c r="F1836" s="3" t="s">
        <v>77</v>
      </c>
      <c r="G1836" s="5">
        <v>6.25</v>
      </c>
      <c r="H1836">
        <v>1</v>
      </c>
      <c r="I1836" s="5">
        <v>2.3250000000000002</v>
      </c>
      <c r="J1836" s="5">
        <v>2.3250000000000002</v>
      </c>
      <c r="K1836">
        <v>1</v>
      </c>
      <c r="L1836" s="15">
        <v>1</v>
      </c>
      <c r="M1836" s="13">
        <v>1</v>
      </c>
      <c r="N1836" s="15">
        <v>0</v>
      </c>
      <c r="O1836" s="5">
        <v>0</v>
      </c>
      <c r="P1836" s="5">
        <v>0</v>
      </c>
      <c r="Q1836" s="5">
        <f t="shared" si="314"/>
        <v>2.3250000000000002</v>
      </c>
      <c r="R1836" s="5">
        <f t="shared" si="315"/>
        <v>-2.3250000000000002</v>
      </c>
      <c r="S1836" s="15">
        <f t="shared" si="316"/>
        <v>-1</v>
      </c>
      <c r="T1836">
        <v>0</v>
      </c>
      <c r="U1836" s="5" t="str">
        <f t="shared" si="317"/>
        <v>NA</v>
      </c>
      <c r="V1836" s="15">
        <f t="shared" si="318"/>
        <v>0</v>
      </c>
      <c r="W1836" s="15">
        <f t="shared" si="319"/>
        <v>0</v>
      </c>
      <c r="X1836" s="5">
        <f t="shared" si="320"/>
        <v>0</v>
      </c>
      <c r="Y1836" s="5">
        <f t="shared" si="321"/>
        <v>2.0925000000000002</v>
      </c>
      <c r="Z1836" s="5">
        <f t="shared" si="322"/>
        <v>-2.4412500000000001</v>
      </c>
      <c r="AA1836" s="5">
        <f t="shared" si="323"/>
        <v>0.23249999999999993</v>
      </c>
      <c r="AB1836" s="5">
        <f t="shared" si="324"/>
        <v>0.11624999999999996</v>
      </c>
    </row>
    <row r="1837" spans="1:28" x14ac:dyDescent="0.55000000000000004">
      <c r="A1837" s="3" t="s">
        <v>72</v>
      </c>
      <c r="B1837" s="3" t="s">
        <v>2945</v>
      </c>
      <c r="C1837" t="s">
        <v>47</v>
      </c>
      <c r="D1837" s="3" t="s">
        <v>262</v>
      </c>
      <c r="E1837" s="3" t="s">
        <v>263</v>
      </c>
      <c r="F1837" s="3" t="s">
        <v>77</v>
      </c>
      <c r="G1837" s="5">
        <v>6.25</v>
      </c>
      <c r="H1837">
        <v>1</v>
      </c>
      <c r="I1837" s="5">
        <v>2.3250000000000002</v>
      </c>
      <c r="J1837" s="5">
        <v>2.3250000000000002</v>
      </c>
      <c r="K1837">
        <v>16</v>
      </c>
      <c r="L1837" s="15">
        <v>6.25E-2</v>
      </c>
      <c r="M1837" s="13">
        <v>1.4993749999999999</v>
      </c>
      <c r="N1837" s="15">
        <v>0</v>
      </c>
      <c r="O1837" s="5">
        <v>0</v>
      </c>
      <c r="P1837" s="5">
        <v>0</v>
      </c>
      <c r="Q1837" s="5">
        <f t="shared" si="314"/>
        <v>2.3250000000000002</v>
      </c>
      <c r="R1837" s="5">
        <f t="shared" si="315"/>
        <v>-2.3250000000000002</v>
      </c>
      <c r="S1837" s="15">
        <f t="shared" si="316"/>
        <v>-1</v>
      </c>
      <c r="T1837">
        <v>0</v>
      </c>
      <c r="U1837" s="5" t="str">
        <f t="shared" si="317"/>
        <v>NA</v>
      </c>
      <c r="V1837" s="15">
        <f t="shared" si="318"/>
        <v>0</v>
      </c>
      <c r="W1837" s="15">
        <f t="shared" si="319"/>
        <v>0</v>
      </c>
      <c r="X1837" s="5">
        <f t="shared" si="320"/>
        <v>0</v>
      </c>
      <c r="Y1837" s="5">
        <f t="shared" si="321"/>
        <v>2.0925000000000002</v>
      </c>
      <c r="Z1837" s="5">
        <f t="shared" si="322"/>
        <v>-2.4412500000000001</v>
      </c>
      <c r="AA1837" s="5">
        <f t="shared" si="323"/>
        <v>0.23249999999999993</v>
      </c>
      <c r="AB1837" s="5">
        <f t="shared" si="324"/>
        <v>0.11624999999999996</v>
      </c>
    </row>
    <row r="1838" spans="1:28" x14ac:dyDescent="0.55000000000000004">
      <c r="A1838" s="3" t="s">
        <v>72</v>
      </c>
      <c r="B1838" s="3" t="s">
        <v>672</v>
      </c>
      <c r="C1838" t="s">
        <v>47</v>
      </c>
      <c r="D1838" s="3" t="s">
        <v>137</v>
      </c>
      <c r="E1838" s="3" t="s">
        <v>2968</v>
      </c>
      <c r="F1838" s="3" t="s">
        <v>77</v>
      </c>
      <c r="G1838" s="5">
        <v>6.25</v>
      </c>
      <c r="H1838">
        <v>1</v>
      </c>
      <c r="I1838" s="5">
        <v>2.3250000000000002</v>
      </c>
      <c r="J1838" s="5">
        <v>2.3250000000000002</v>
      </c>
      <c r="K1838">
        <v>4</v>
      </c>
      <c r="L1838" s="15">
        <v>0.25</v>
      </c>
      <c r="M1838" s="13">
        <v>2.5</v>
      </c>
      <c r="N1838" s="15">
        <v>0</v>
      </c>
      <c r="O1838" s="5">
        <v>0</v>
      </c>
      <c r="P1838" s="5">
        <v>0</v>
      </c>
      <c r="Q1838" s="5">
        <f t="shared" si="314"/>
        <v>2.3250000000000002</v>
      </c>
      <c r="R1838" s="5">
        <f t="shared" si="315"/>
        <v>-2.3250000000000002</v>
      </c>
      <c r="S1838" s="15">
        <f t="shared" si="316"/>
        <v>-1</v>
      </c>
      <c r="T1838">
        <v>0</v>
      </c>
      <c r="U1838" s="5" t="str">
        <f t="shared" si="317"/>
        <v>NA</v>
      </c>
      <c r="V1838" s="15">
        <f t="shared" si="318"/>
        <v>0</v>
      </c>
      <c r="W1838" s="15">
        <f t="shared" si="319"/>
        <v>0</v>
      </c>
      <c r="X1838" s="5">
        <f t="shared" si="320"/>
        <v>0</v>
      </c>
      <c r="Y1838" s="5">
        <f t="shared" si="321"/>
        <v>2.0925000000000002</v>
      </c>
      <c r="Z1838" s="5">
        <f t="shared" si="322"/>
        <v>-2.4412500000000001</v>
      </c>
      <c r="AA1838" s="5">
        <f t="shared" si="323"/>
        <v>0.23249999999999993</v>
      </c>
      <c r="AB1838" s="5">
        <f t="shared" si="324"/>
        <v>0.11624999999999996</v>
      </c>
    </row>
    <row r="1839" spans="1:28" x14ac:dyDescent="0.55000000000000004">
      <c r="A1839" s="3" t="s">
        <v>72</v>
      </c>
      <c r="B1839" s="3" t="s">
        <v>3286</v>
      </c>
      <c r="C1839" t="s">
        <v>47</v>
      </c>
      <c r="D1839" s="3" t="s">
        <v>104</v>
      </c>
      <c r="E1839" s="3" t="s">
        <v>232</v>
      </c>
      <c r="F1839" s="3" t="s">
        <v>77</v>
      </c>
      <c r="G1839" s="5">
        <v>6.25</v>
      </c>
      <c r="H1839">
        <v>2</v>
      </c>
      <c r="I1839" s="5">
        <v>2.3374999999999999</v>
      </c>
      <c r="J1839" s="5">
        <v>1.16875</v>
      </c>
      <c r="K1839">
        <v>3</v>
      </c>
      <c r="L1839" s="15">
        <v>0.66666666666666696</v>
      </c>
      <c r="M1839" s="13">
        <v>1</v>
      </c>
      <c r="N1839" s="15">
        <v>0</v>
      </c>
      <c r="O1839" s="5">
        <v>0</v>
      </c>
      <c r="P1839" s="5">
        <v>0</v>
      </c>
      <c r="Q1839" s="5">
        <f t="shared" si="314"/>
        <v>2.3374999999999999</v>
      </c>
      <c r="R1839" s="5">
        <f t="shared" si="315"/>
        <v>-2.3374999999999999</v>
      </c>
      <c r="S1839" s="15">
        <f t="shared" si="316"/>
        <v>-1</v>
      </c>
      <c r="T1839">
        <v>0</v>
      </c>
      <c r="U1839" s="5" t="str">
        <f t="shared" si="317"/>
        <v>NA</v>
      </c>
      <c r="V1839" s="15">
        <f t="shared" si="318"/>
        <v>0</v>
      </c>
      <c r="W1839" s="15">
        <f t="shared" si="319"/>
        <v>0</v>
      </c>
      <c r="X1839" s="5">
        <f t="shared" si="320"/>
        <v>0</v>
      </c>
      <c r="Y1839" s="5">
        <f t="shared" si="321"/>
        <v>2.1037499999999998</v>
      </c>
      <c r="Z1839" s="5">
        <f t="shared" si="322"/>
        <v>-2.4543750000000002</v>
      </c>
      <c r="AA1839" s="5">
        <f t="shared" si="323"/>
        <v>0.23375000000000012</v>
      </c>
      <c r="AB1839" s="5">
        <f t="shared" si="324"/>
        <v>0.11687500000000028</v>
      </c>
    </row>
    <row r="1840" spans="1:28" x14ac:dyDescent="0.55000000000000004">
      <c r="A1840" s="3" t="s">
        <v>72</v>
      </c>
      <c r="B1840" s="3" t="s">
        <v>744</v>
      </c>
      <c r="C1840" t="s">
        <v>47</v>
      </c>
      <c r="D1840" s="3" t="s">
        <v>221</v>
      </c>
      <c r="E1840" s="3" t="s">
        <v>222</v>
      </c>
      <c r="F1840" s="3" t="s">
        <v>77</v>
      </c>
      <c r="G1840" s="5">
        <v>6.25</v>
      </c>
      <c r="H1840">
        <v>1</v>
      </c>
      <c r="I1840" s="5">
        <v>2.3374999999999999</v>
      </c>
      <c r="J1840" s="5">
        <v>2.3374999999999999</v>
      </c>
      <c r="K1840">
        <v>42</v>
      </c>
      <c r="L1840" s="15">
        <v>2.3809523809523801E-2</v>
      </c>
      <c r="M1840" s="13">
        <v>1</v>
      </c>
      <c r="N1840" s="15">
        <v>0</v>
      </c>
      <c r="O1840" s="5">
        <v>0</v>
      </c>
      <c r="P1840" s="5">
        <v>0</v>
      </c>
      <c r="Q1840" s="5">
        <f t="shared" si="314"/>
        <v>2.3374999999999999</v>
      </c>
      <c r="R1840" s="5">
        <f t="shared" si="315"/>
        <v>-2.3374999999999999</v>
      </c>
      <c r="S1840" s="15">
        <f t="shared" si="316"/>
        <v>-1</v>
      </c>
      <c r="T1840">
        <v>0</v>
      </c>
      <c r="U1840" s="5" t="str">
        <f t="shared" si="317"/>
        <v>NA</v>
      </c>
      <c r="V1840" s="15">
        <f t="shared" si="318"/>
        <v>0</v>
      </c>
      <c r="W1840" s="15">
        <f t="shared" si="319"/>
        <v>0</v>
      </c>
      <c r="X1840" s="5">
        <f t="shared" si="320"/>
        <v>0</v>
      </c>
      <c r="Y1840" s="5">
        <f t="shared" si="321"/>
        <v>2.1037499999999998</v>
      </c>
      <c r="Z1840" s="5">
        <f t="shared" si="322"/>
        <v>-2.4543750000000002</v>
      </c>
      <c r="AA1840" s="5">
        <f t="shared" si="323"/>
        <v>0.23375000000000012</v>
      </c>
      <c r="AB1840" s="5">
        <f t="shared" si="324"/>
        <v>0.11687500000000028</v>
      </c>
    </row>
    <row r="1841" spans="1:28" x14ac:dyDescent="0.55000000000000004">
      <c r="A1841" s="3" t="s">
        <v>72</v>
      </c>
      <c r="B1841" s="3" t="s">
        <v>260</v>
      </c>
      <c r="C1841" t="s">
        <v>47</v>
      </c>
      <c r="D1841" s="3" t="s">
        <v>40</v>
      </c>
      <c r="E1841" s="3" t="s">
        <v>122</v>
      </c>
      <c r="F1841" s="3" t="s">
        <v>77</v>
      </c>
      <c r="G1841" s="5">
        <v>6.25</v>
      </c>
      <c r="H1841">
        <v>3</v>
      </c>
      <c r="I1841" s="5">
        <v>2.3499999750000002</v>
      </c>
      <c r="J1841" s="5">
        <v>0.78333332500000008</v>
      </c>
      <c r="K1841">
        <v>15</v>
      </c>
      <c r="L1841" s="15">
        <v>0.2</v>
      </c>
      <c r="M1841" s="13">
        <v>1</v>
      </c>
      <c r="N1841" s="15">
        <v>0</v>
      </c>
      <c r="O1841" s="5">
        <v>0</v>
      </c>
      <c r="P1841" s="5">
        <v>0</v>
      </c>
      <c r="Q1841" s="5">
        <f t="shared" si="314"/>
        <v>2.3499999750000002</v>
      </c>
      <c r="R1841" s="5">
        <f t="shared" si="315"/>
        <v>-2.3499999750000002</v>
      </c>
      <c r="S1841" s="15">
        <f t="shared" si="316"/>
        <v>-1</v>
      </c>
      <c r="T1841">
        <v>0</v>
      </c>
      <c r="U1841" s="5" t="str">
        <f t="shared" si="317"/>
        <v>NA</v>
      </c>
      <c r="V1841" s="15">
        <f t="shared" si="318"/>
        <v>0</v>
      </c>
      <c r="W1841" s="15">
        <f t="shared" si="319"/>
        <v>0</v>
      </c>
      <c r="X1841" s="5">
        <f t="shared" si="320"/>
        <v>0</v>
      </c>
      <c r="Y1841" s="5">
        <f t="shared" si="321"/>
        <v>2.1149999775000001</v>
      </c>
      <c r="Z1841" s="5">
        <f t="shared" si="322"/>
        <v>-2.4674999737500003</v>
      </c>
      <c r="AA1841" s="5">
        <f t="shared" si="323"/>
        <v>0.23499999750000011</v>
      </c>
      <c r="AB1841" s="5">
        <f t="shared" si="324"/>
        <v>0.11749999875000006</v>
      </c>
    </row>
    <row r="1842" spans="1:28" x14ac:dyDescent="0.55000000000000004">
      <c r="A1842" s="3" t="s">
        <v>72</v>
      </c>
      <c r="B1842" s="3" t="s">
        <v>3290</v>
      </c>
      <c r="C1842" t="s">
        <v>47</v>
      </c>
      <c r="D1842" s="3" t="s">
        <v>137</v>
      </c>
      <c r="E1842" s="3" t="s">
        <v>138</v>
      </c>
      <c r="F1842" s="3" t="s">
        <v>77</v>
      </c>
      <c r="G1842" s="5">
        <v>6.25</v>
      </c>
      <c r="H1842">
        <v>1</v>
      </c>
      <c r="I1842" s="5">
        <v>2.3624999999999998</v>
      </c>
      <c r="J1842" s="5">
        <v>2.3624999999999998</v>
      </c>
      <c r="K1842">
        <v>2</v>
      </c>
      <c r="L1842" s="15">
        <v>0.5</v>
      </c>
      <c r="M1842" s="13">
        <v>1</v>
      </c>
      <c r="N1842" s="15">
        <v>0</v>
      </c>
      <c r="O1842" s="5">
        <v>0</v>
      </c>
      <c r="P1842" s="5">
        <v>0</v>
      </c>
      <c r="Q1842" s="5">
        <f t="shared" si="314"/>
        <v>2.3624999999999998</v>
      </c>
      <c r="R1842" s="5">
        <f t="shared" si="315"/>
        <v>-2.3624999999999998</v>
      </c>
      <c r="S1842" s="15">
        <f t="shared" si="316"/>
        <v>-1</v>
      </c>
      <c r="T1842">
        <v>0</v>
      </c>
      <c r="U1842" s="5" t="str">
        <f t="shared" si="317"/>
        <v>NA</v>
      </c>
      <c r="V1842" s="15">
        <f t="shared" si="318"/>
        <v>0</v>
      </c>
      <c r="W1842" s="15">
        <f t="shared" si="319"/>
        <v>0</v>
      </c>
      <c r="X1842" s="5">
        <f t="shared" si="320"/>
        <v>0</v>
      </c>
      <c r="Y1842" s="5">
        <f t="shared" si="321"/>
        <v>2.1262499999999998</v>
      </c>
      <c r="Z1842" s="5">
        <f t="shared" si="322"/>
        <v>-2.4806249999999999</v>
      </c>
      <c r="AA1842" s="5">
        <f t="shared" si="323"/>
        <v>0.23625000000000007</v>
      </c>
      <c r="AB1842" s="5">
        <f t="shared" si="324"/>
        <v>0.11812500000000004</v>
      </c>
    </row>
    <row r="1843" spans="1:28" x14ac:dyDescent="0.55000000000000004">
      <c r="A1843" s="3" t="s">
        <v>72</v>
      </c>
      <c r="B1843" s="3" t="s">
        <v>3292</v>
      </c>
      <c r="C1843" t="s">
        <v>47</v>
      </c>
      <c r="D1843" s="3" t="s">
        <v>125</v>
      </c>
      <c r="E1843" s="3" t="s">
        <v>126</v>
      </c>
      <c r="F1843" s="3" t="s">
        <v>77</v>
      </c>
      <c r="G1843" s="5">
        <v>6.25</v>
      </c>
      <c r="H1843">
        <v>1</v>
      </c>
      <c r="I1843" s="5">
        <v>2.3624999999999998</v>
      </c>
      <c r="J1843" s="5">
        <v>2.3624999999999998</v>
      </c>
      <c r="K1843">
        <v>8</v>
      </c>
      <c r="L1843" s="15">
        <v>0.125</v>
      </c>
      <c r="M1843" s="13">
        <v>1</v>
      </c>
      <c r="N1843" s="15">
        <v>0</v>
      </c>
      <c r="O1843" s="5">
        <v>0</v>
      </c>
      <c r="P1843" s="5">
        <v>0</v>
      </c>
      <c r="Q1843" s="5">
        <f t="shared" si="314"/>
        <v>2.3624999999999998</v>
      </c>
      <c r="R1843" s="5">
        <f t="shared" si="315"/>
        <v>-2.3624999999999998</v>
      </c>
      <c r="S1843" s="15">
        <f t="shared" si="316"/>
        <v>-1</v>
      </c>
      <c r="T1843">
        <v>0</v>
      </c>
      <c r="U1843" s="5" t="str">
        <f t="shared" si="317"/>
        <v>NA</v>
      </c>
      <c r="V1843" s="15">
        <f t="shared" si="318"/>
        <v>0</v>
      </c>
      <c r="W1843" s="15">
        <f t="shared" si="319"/>
        <v>0</v>
      </c>
      <c r="X1843" s="5">
        <f t="shared" si="320"/>
        <v>0</v>
      </c>
      <c r="Y1843" s="5">
        <f t="shared" si="321"/>
        <v>2.1262499999999998</v>
      </c>
      <c r="Z1843" s="5">
        <f t="shared" si="322"/>
        <v>-2.4806249999999999</v>
      </c>
      <c r="AA1843" s="5">
        <f t="shared" si="323"/>
        <v>0.23625000000000007</v>
      </c>
      <c r="AB1843" s="5">
        <f t="shared" si="324"/>
        <v>0.11812500000000004</v>
      </c>
    </row>
    <row r="1844" spans="1:28" x14ac:dyDescent="0.55000000000000004">
      <c r="A1844" s="3" t="s">
        <v>72</v>
      </c>
      <c r="B1844" s="3" t="s">
        <v>1985</v>
      </c>
      <c r="C1844" t="s">
        <v>47</v>
      </c>
      <c r="D1844" s="3" t="s">
        <v>125</v>
      </c>
      <c r="E1844" s="3" t="s">
        <v>3039</v>
      </c>
      <c r="F1844" s="3" t="s">
        <v>77</v>
      </c>
      <c r="G1844" s="5">
        <v>6.25</v>
      </c>
      <c r="H1844">
        <v>1</v>
      </c>
      <c r="I1844" s="5">
        <v>2.375</v>
      </c>
      <c r="J1844" s="5">
        <v>2.375</v>
      </c>
      <c r="K1844">
        <v>2</v>
      </c>
      <c r="L1844" s="15">
        <v>0.5</v>
      </c>
      <c r="M1844" s="13">
        <v>1</v>
      </c>
      <c r="N1844" s="15">
        <v>0</v>
      </c>
      <c r="O1844" s="5">
        <v>0</v>
      </c>
      <c r="P1844" s="5">
        <v>0</v>
      </c>
      <c r="Q1844" s="5">
        <f t="shared" si="314"/>
        <v>2.375</v>
      </c>
      <c r="R1844" s="5">
        <f t="shared" si="315"/>
        <v>-2.375</v>
      </c>
      <c r="S1844" s="15">
        <f t="shared" si="316"/>
        <v>-1</v>
      </c>
      <c r="T1844">
        <v>0</v>
      </c>
      <c r="U1844" s="5" t="str">
        <f t="shared" si="317"/>
        <v>NA</v>
      </c>
      <c r="V1844" s="15">
        <f t="shared" si="318"/>
        <v>0</v>
      </c>
      <c r="W1844" s="15">
        <f t="shared" si="319"/>
        <v>0</v>
      </c>
      <c r="X1844" s="5">
        <f t="shared" si="320"/>
        <v>0</v>
      </c>
      <c r="Y1844" s="5">
        <f t="shared" si="321"/>
        <v>2.1375000000000002</v>
      </c>
      <c r="Z1844" s="5">
        <f t="shared" si="322"/>
        <v>-2.4937499999999999</v>
      </c>
      <c r="AA1844" s="5">
        <f t="shared" si="323"/>
        <v>0.23749999999999982</v>
      </c>
      <c r="AB1844" s="5">
        <f t="shared" si="324"/>
        <v>0.11874999999999991</v>
      </c>
    </row>
    <row r="1845" spans="1:28" x14ac:dyDescent="0.55000000000000004">
      <c r="A1845" s="3" t="s">
        <v>72</v>
      </c>
      <c r="B1845" s="3" t="s">
        <v>559</v>
      </c>
      <c r="C1845" t="s">
        <v>47</v>
      </c>
      <c r="D1845" s="3" t="s">
        <v>221</v>
      </c>
      <c r="E1845" s="3" t="s">
        <v>2748</v>
      </c>
      <c r="F1845" s="3" t="s">
        <v>77</v>
      </c>
      <c r="G1845" s="5">
        <v>6.25</v>
      </c>
      <c r="H1845">
        <v>2</v>
      </c>
      <c r="I1845" s="5">
        <v>2.375</v>
      </c>
      <c r="J1845" s="5">
        <v>1.1875</v>
      </c>
      <c r="K1845">
        <v>45</v>
      </c>
      <c r="L1845" s="15">
        <v>4.4444444444444405E-2</v>
      </c>
      <c r="M1845" s="13">
        <v>1.6955555555555599</v>
      </c>
      <c r="N1845" s="15">
        <v>0</v>
      </c>
      <c r="O1845" s="5">
        <v>0</v>
      </c>
      <c r="P1845" s="5">
        <v>0</v>
      </c>
      <c r="Q1845" s="5">
        <f t="shared" si="314"/>
        <v>2.375</v>
      </c>
      <c r="R1845" s="5">
        <f t="shared" si="315"/>
        <v>-2.375</v>
      </c>
      <c r="S1845" s="15">
        <f t="shared" si="316"/>
        <v>-1</v>
      </c>
      <c r="T1845">
        <v>0</v>
      </c>
      <c r="U1845" s="5" t="str">
        <f t="shared" si="317"/>
        <v>NA</v>
      </c>
      <c r="V1845" s="15">
        <f t="shared" si="318"/>
        <v>0</v>
      </c>
      <c r="W1845" s="15">
        <f t="shared" si="319"/>
        <v>0</v>
      </c>
      <c r="X1845" s="5">
        <f t="shared" si="320"/>
        <v>0</v>
      </c>
      <c r="Y1845" s="5">
        <f t="shared" si="321"/>
        <v>2.1375000000000002</v>
      </c>
      <c r="Z1845" s="5">
        <f t="shared" si="322"/>
        <v>-2.4937499999999999</v>
      </c>
      <c r="AA1845" s="5">
        <f t="shared" si="323"/>
        <v>0.23749999999999982</v>
      </c>
      <c r="AB1845" s="5">
        <f t="shared" si="324"/>
        <v>0.11874999999999991</v>
      </c>
    </row>
    <row r="1846" spans="1:28" x14ac:dyDescent="0.55000000000000004">
      <c r="A1846" s="3" t="s">
        <v>72</v>
      </c>
      <c r="B1846" s="3" t="s">
        <v>3296</v>
      </c>
      <c r="C1846" t="s">
        <v>47</v>
      </c>
      <c r="D1846" s="3" t="s">
        <v>104</v>
      </c>
      <c r="E1846" s="3" t="s">
        <v>201</v>
      </c>
      <c r="F1846" s="3" t="s">
        <v>77</v>
      </c>
      <c r="G1846" s="5">
        <v>6.25</v>
      </c>
      <c r="H1846">
        <v>1</v>
      </c>
      <c r="I1846" s="5">
        <v>2.3875000000000002</v>
      </c>
      <c r="J1846" s="5">
        <v>2.3875000000000002</v>
      </c>
      <c r="K1846">
        <v>1</v>
      </c>
      <c r="L1846" s="15">
        <v>1</v>
      </c>
      <c r="M1846" s="13">
        <v>1</v>
      </c>
      <c r="N1846" s="15">
        <v>0</v>
      </c>
      <c r="O1846" s="5">
        <v>0</v>
      </c>
      <c r="P1846" s="5">
        <v>0</v>
      </c>
      <c r="Q1846" s="5">
        <f t="shared" si="314"/>
        <v>2.3875000000000002</v>
      </c>
      <c r="R1846" s="5">
        <f t="shared" si="315"/>
        <v>-2.3875000000000002</v>
      </c>
      <c r="S1846" s="15">
        <f t="shared" si="316"/>
        <v>-1</v>
      </c>
      <c r="T1846">
        <v>0</v>
      </c>
      <c r="U1846" s="5" t="str">
        <f t="shared" si="317"/>
        <v>NA</v>
      </c>
      <c r="V1846" s="15">
        <f t="shared" si="318"/>
        <v>0</v>
      </c>
      <c r="W1846" s="15">
        <f t="shared" si="319"/>
        <v>0</v>
      </c>
      <c r="X1846" s="5">
        <f t="shared" si="320"/>
        <v>0</v>
      </c>
      <c r="Y1846" s="5">
        <f t="shared" si="321"/>
        <v>2.1487500000000002</v>
      </c>
      <c r="Z1846" s="5">
        <f t="shared" si="322"/>
        <v>-2.5068750000000004</v>
      </c>
      <c r="AA1846" s="5">
        <f t="shared" si="323"/>
        <v>0.23875000000000002</v>
      </c>
      <c r="AB1846" s="5">
        <f t="shared" si="324"/>
        <v>0.11937500000000023</v>
      </c>
    </row>
    <row r="1847" spans="1:28" x14ac:dyDescent="0.55000000000000004">
      <c r="A1847" s="3" t="s">
        <v>72</v>
      </c>
      <c r="B1847" s="3" t="s">
        <v>3164</v>
      </c>
      <c r="C1847" t="s">
        <v>47</v>
      </c>
      <c r="D1847" s="3" t="s">
        <v>133</v>
      </c>
      <c r="E1847" s="3" t="s">
        <v>2891</v>
      </c>
      <c r="F1847" s="3" t="s">
        <v>77</v>
      </c>
      <c r="G1847" s="5">
        <v>6.25</v>
      </c>
      <c r="H1847">
        <v>1</v>
      </c>
      <c r="I1847" s="5">
        <v>2.3875000000000002</v>
      </c>
      <c r="J1847" s="5">
        <v>2.3875000000000002</v>
      </c>
      <c r="K1847">
        <v>48</v>
      </c>
      <c r="L1847" s="15">
        <v>2.0833333333333301E-2</v>
      </c>
      <c r="M1847" s="13">
        <v>1.3770833333333301</v>
      </c>
      <c r="N1847" s="15">
        <v>0</v>
      </c>
      <c r="O1847" s="5">
        <v>0</v>
      </c>
      <c r="P1847" s="5">
        <v>0</v>
      </c>
      <c r="Q1847" s="5">
        <f t="shared" si="314"/>
        <v>2.3875000000000002</v>
      </c>
      <c r="R1847" s="5">
        <f t="shared" si="315"/>
        <v>-2.3875000000000002</v>
      </c>
      <c r="S1847" s="15">
        <f t="shared" si="316"/>
        <v>-1</v>
      </c>
      <c r="T1847">
        <v>0</v>
      </c>
      <c r="U1847" s="5" t="str">
        <f t="shared" si="317"/>
        <v>NA</v>
      </c>
      <c r="V1847" s="15">
        <f t="shared" si="318"/>
        <v>0</v>
      </c>
      <c r="W1847" s="15">
        <f t="shared" si="319"/>
        <v>0</v>
      </c>
      <c r="X1847" s="5">
        <f t="shared" si="320"/>
        <v>0</v>
      </c>
      <c r="Y1847" s="5">
        <f t="shared" si="321"/>
        <v>2.1487500000000002</v>
      </c>
      <c r="Z1847" s="5">
        <f t="shared" si="322"/>
        <v>-2.5068750000000004</v>
      </c>
      <c r="AA1847" s="5">
        <f t="shared" si="323"/>
        <v>0.23875000000000002</v>
      </c>
      <c r="AB1847" s="5">
        <f t="shared" si="324"/>
        <v>0.11937500000000023</v>
      </c>
    </row>
    <row r="1848" spans="1:28" x14ac:dyDescent="0.55000000000000004">
      <c r="A1848" s="3" t="s">
        <v>72</v>
      </c>
      <c r="B1848" s="3" t="s">
        <v>3217</v>
      </c>
      <c r="C1848" t="s">
        <v>47</v>
      </c>
      <c r="D1848" s="3" t="s">
        <v>133</v>
      </c>
      <c r="E1848" s="3" t="s">
        <v>2894</v>
      </c>
      <c r="F1848" s="3" t="s">
        <v>77</v>
      </c>
      <c r="G1848" s="5">
        <v>6.25</v>
      </c>
      <c r="H1848">
        <v>1</v>
      </c>
      <c r="I1848" s="5">
        <v>2.3875000000000002</v>
      </c>
      <c r="J1848" s="5">
        <v>2.3875000000000002</v>
      </c>
      <c r="K1848">
        <v>4</v>
      </c>
      <c r="L1848" s="15">
        <v>0.25</v>
      </c>
      <c r="M1848" s="13">
        <v>1.25</v>
      </c>
      <c r="N1848" s="15">
        <v>0</v>
      </c>
      <c r="O1848" s="5">
        <v>0</v>
      </c>
      <c r="P1848" s="5">
        <v>0</v>
      </c>
      <c r="Q1848" s="5">
        <f t="shared" si="314"/>
        <v>2.3875000000000002</v>
      </c>
      <c r="R1848" s="5">
        <f t="shared" si="315"/>
        <v>-2.3875000000000002</v>
      </c>
      <c r="S1848" s="15">
        <f t="shared" si="316"/>
        <v>-1</v>
      </c>
      <c r="T1848">
        <v>0</v>
      </c>
      <c r="U1848" s="5" t="str">
        <f t="shared" si="317"/>
        <v>NA</v>
      </c>
      <c r="V1848" s="15">
        <f t="shared" si="318"/>
        <v>0</v>
      </c>
      <c r="W1848" s="15">
        <f t="shared" si="319"/>
        <v>0</v>
      </c>
      <c r="X1848" s="5">
        <f t="shared" si="320"/>
        <v>0</v>
      </c>
      <c r="Y1848" s="5">
        <f t="shared" si="321"/>
        <v>2.1487500000000002</v>
      </c>
      <c r="Z1848" s="5">
        <f t="shared" si="322"/>
        <v>-2.5068750000000004</v>
      </c>
      <c r="AA1848" s="5">
        <f t="shared" si="323"/>
        <v>0.23875000000000002</v>
      </c>
      <c r="AB1848" s="5">
        <f t="shared" si="324"/>
        <v>0.11937500000000023</v>
      </c>
    </row>
    <row r="1849" spans="1:28" x14ac:dyDescent="0.55000000000000004">
      <c r="A1849" s="3" t="s">
        <v>72</v>
      </c>
      <c r="B1849" s="3" t="s">
        <v>2998</v>
      </c>
      <c r="C1849" t="s">
        <v>47</v>
      </c>
      <c r="D1849" s="3" t="s">
        <v>133</v>
      </c>
      <c r="E1849" s="3" t="s">
        <v>3300</v>
      </c>
      <c r="F1849" s="3" t="s">
        <v>77</v>
      </c>
      <c r="G1849" s="5">
        <v>6.25</v>
      </c>
      <c r="H1849">
        <v>1</v>
      </c>
      <c r="I1849" s="5">
        <v>2.3875000000000002</v>
      </c>
      <c r="J1849" s="5">
        <v>2.3875000000000002</v>
      </c>
      <c r="K1849">
        <v>38</v>
      </c>
      <c r="L1849" s="15">
        <v>2.6315789473684199E-2</v>
      </c>
      <c r="M1849" s="13">
        <v>1.57368421052632</v>
      </c>
      <c r="N1849" s="15">
        <v>0</v>
      </c>
      <c r="O1849" s="5">
        <v>0</v>
      </c>
      <c r="P1849" s="5">
        <v>0</v>
      </c>
      <c r="Q1849" s="5">
        <f t="shared" si="314"/>
        <v>2.3875000000000002</v>
      </c>
      <c r="R1849" s="5">
        <f t="shared" si="315"/>
        <v>-2.3875000000000002</v>
      </c>
      <c r="S1849" s="15">
        <f t="shared" si="316"/>
        <v>-1</v>
      </c>
      <c r="T1849">
        <v>0</v>
      </c>
      <c r="U1849" s="5" t="str">
        <f t="shared" si="317"/>
        <v>NA</v>
      </c>
      <c r="V1849" s="15">
        <f t="shared" si="318"/>
        <v>0</v>
      </c>
      <c r="W1849" s="15">
        <f t="shared" si="319"/>
        <v>0</v>
      </c>
      <c r="X1849" s="5">
        <f t="shared" si="320"/>
        <v>0</v>
      </c>
      <c r="Y1849" s="5">
        <f t="shared" si="321"/>
        <v>2.1487500000000002</v>
      </c>
      <c r="Z1849" s="5">
        <f t="shared" si="322"/>
        <v>-2.5068750000000004</v>
      </c>
      <c r="AA1849" s="5">
        <f t="shared" si="323"/>
        <v>0.23875000000000002</v>
      </c>
      <c r="AB1849" s="5">
        <f t="shared" si="324"/>
        <v>0.11937500000000023</v>
      </c>
    </row>
    <row r="1850" spans="1:28" x14ac:dyDescent="0.55000000000000004">
      <c r="A1850" s="3" t="s">
        <v>72</v>
      </c>
      <c r="B1850" s="3" t="s">
        <v>3302</v>
      </c>
      <c r="C1850" t="s">
        <v>47</v>
      </c>
      <c r="D1850" s="3" t="s">
        <v>173</v>
      </c>
      <c r="E1850" s="3" t="s">
        <v>3259</v>
      </c>
      <c r="F1850" s="3" t="s">
        <v>77</v>
      </c>
      <c r="G1850" s="5">
        <v>6.25</v>
      </c>
      <c r="H1850">
        <v>1</v>
      </c>
      <c r="I1850" s="5">
        <v>2.4</v>
      </c>
      <c r="J1850" s="5">
        <v>2.4</v>
      </c>
      <c r="K1850">
        <v>6</v>
      </c>
      <c r="L1850" s="15">
        <v>0.16666666666666699</v>
      </c>
      <c r="M1850" s="13">
        <v>2.1666666666666701</v>
      </c>
      <c r="N1850" s="15">
        <v>0</v>
      </c>
      <c r="O1850" s="5">
        <v>0</v>
      </c>
      <c r="P1850" s="5">
        <v>0</v>
      </c>
      <c r="Q1850" s="5">
        <f t="shared" si="314"/>
        <v>2.4</v>
      </c>
      <c r="R1850" s="5">
        <f t="shared" si="315"/>
        <v>-2.4</v>
      </c>
      <c r="S1850" s="15">
        <f t="shared" si="316"/>
        <v>-1</v>
      </c>
      <c r="T1850">
        <v>0</v>
      </c>
      <c r="U1850" s="5" t="str">
        <f t="shared" si="317"/>
        <v>NA</v>
      </c>
      <c r="V1850" s="15">
        <f t="shared" si="318"/>
        <v>0</v>
      </c>
      <c r="W1850" s="15">
        <f t="shared" si="319"/>
        <v>0</v>
      </c>
      <c r="X1850" s="5">
        <f t="shared" si="320"/>
        <v>0</v>
      </c>
      <c r="Y1850" s="5">
        <f t="shared" si="321"/>
        <v>2.16</v>
      </c>
      <c r="Z1850" s="5">
        <f t="shared" si="322"/>
        <v>-2.52</v>
      </c>
      <c r="AA1850" s="5">
        <f t="shared" si="323"/>
        <v>0.23999999999999977</v>
      </c>
      <c r="AB1850" s="5">
        <f t="shared" si="324"/>
        <v>0.12000000000000011</v>
      </c>
    </row>
    <row r="1851" spans="1:28" x14ac:dyDescent="0.55000000000000004">
      <c r="A1851" s="3" t="s">
        <v>72</v>
      </c>
      <c r="B1851" s="3" t="s">
        <v>772</v>
      </c>
      <c r="C1851" t="s">
        <v>47</v>
      </c>
      <c r="D1851" s="3" t="s">
        <v>104</v>
      </c>
      <c r="E1851" s="3" t="s">
        <v>2836</v>
      </c>
      <c r="F1851" s="3" t="s">
        <v>77</v>
      </c>
      <c r="G1851" s="5">
        <v>6.25</v>
      </c>
      <c r="H1851">
        <v>1</v>
      </c>
      <c r="I1851" s="5">
        <v>2.4</v>
      </c>
      <c r="J1851" s="5">
        <v>2.4</v>
      </c>
      <c r="K1851">
        <v>4</v>
      </c>
      <c r="L1851" s="15">
        <v>0.25</v>
      </c>
      <c r="M1851" s="13">
        <v>1</v>
      </c>
      <c r="N1851" s="15">
        <v>0</v>
      </c>
      <c r="O1851" s="5">
        <v>0</v>
      </c>
      <c r="P1851" s="5">
        <v>0</v>
      </c>
      <c r="Q1851" s="5">
        <f t="shared" si="314"/>
        <v>2.4</v>
      </c>
      <c r="R1851" s="5">
        <f t="shared" si="315"/>
        <v>-2.4</v>
      </c>
      <c r="S1851" s="15">
        <f t="shared" si="316"/>
        <v>-1</v>
      </c>
      <c r="T1851">
        <v>0</v>
      </c>
      <c r="U1851" s="5" t="str">
        <f t="shared" si="317"/>
        <v>NA</v>
      </c>
      <c r="V1851" s="15">
        <f t="shared" si="318"/>
        <v>0</v>
      </c>
      <c r="W1851" s="15">
        <f t="shared" si="319"/>
        <v>0</v>
      </c>
      <c r="X1851" s="5">
        <f t="shared" si="320"/>
        <v>0</v>
      </c>
      <c r="Y1851" s="5">
        <f t="shared" si="321"/>
        <v>2.16</v>
      </c>
      <c r="Z1851" s="5">
        <f t="shared" si="322"/>
        <v>-2.52</v>
      </c>
      <c r="AA1851" s="5">
        <f t="shared" si="323"/>
        <v>0.23999999999999977</v>
      </c>
      <c r="AB1851" s="5">
        <f t="shared" si="324"/>
        <v>0.12000000000000011</v>
      </c>
    </row>
    <row r="1852" spans="1:28" x14ac:dyDescent="0.55000000000000004">
      <c r="A1852" s="3" t="s">
        <v>72</v>
      </c>
      <c r="B1852" s="3" t="s">
        <v>3305</v>
      </c>
      <c r="C1852" t="s">
        <v>47</v>
      </c>
      <c r="D1852" s="3" t="s">
        <v>125</v>
      </c>
      <c r="E1852" s="3" t="s">
        <v>2943</v>
      </c>
      <c r="F1852" s="3" t="s">
        <v>77</v>
      </c>
      <c r="G1852" s="5">
        <v>6.25</v>
      </c>
      <c r="H1852">
        <v>1</v>
      </c>
      <c r="I1852" s="5">
        <v>2.4</v>
      </c>
      <c r="J1852" s="5">
        <v>2.4</v>
      </c>
      <c r="K1852">
        <v>4</v>
      </c>
      <c r="L1852" s="15">
        <v>0.25</v>
      </c>
      <c r="M1852" s="13">
        <v>2</v>
      </c>
      <c r="N1852" s="15">
        <v>0</v>
      </c>
      <c r="O1852" s="5">
        <v>0</v>
      </c>
      <c r="P1852" s="5">
        <v>0</v>
      </c>
      <c r="Q1852" s="5">
        <f t="shared" si="314"/>
        <v>2.4</v>
      </c>
      <c r="R1852" s="5">
        <f t="shared" si="315"/>
        <v>-2.4</v>
      </c>
      <c r="S1852" s="15">
        <f t="shared" si="316"/>
        <v>-1</v>
      </c>
      <c r="T1852">
        <v>0</v>
      </c>
      <c r="U1852" s="5" t="str">
        <f t="shared" si="317"/>
        <v>NA</v>
      </c>
      <c r="V1852" s="15">
        <f t="shared" si="318"/>
        <v>0</v>
      </c>
      <c r="W1852" s="15">
        <f t="shared" si="319"/>
        <v>0</v>
      </c>
      <c r="X1852" s="5">
        <f t="shared" si="320"/>
        <v>0</v>
      </c>
      <c r="Y1852" s="5">
        <f t="shared" si="321"/>
        <v>2.16</v>
      </c>
      <c r="Z1852" s="5">
        <f t="shared" si="322"/>
        <v>-2.52</v>
      </c>
      <c r="AA1852" s="5">
        <f t="shared" si="323"/>
        <v>0.23999999999999977</v>
      </c>
      <c r="AB1852" s="5">
        <f t="shared" si="324"/>
        <v>0.12000000000000011</v>
      </c>
    </row>
    <row r="1853" spans="1:28" x14ac:dyDescent="0.55000000000000004">
      <c r="A1853" s="3" t="s">
        <v>72</v>
      </c>
      <c r="B1853" s="3" t="s">
        <v>3296</v>
      </c>
      <c r="C1853" t="s">
        <v>47</v>
      </c>
      <c r="D1853" s="3" t="s">
        <v>40</v>
      </c>
      <c r="E1853" s="3" t="s">
        <v>2883</v>
      </c>
      <c r="F1853" s="3" t="s">
        <v>77</v>
      </c>
      <c r="G1853" s="5">
        <v>6.25</v>
      </c>
      <c r="H1853">
        <v>1</v>
      </c>
      <c r="I1853" s="5">
        <v>2.4</v>
      </c>
      <c r="J1853" s="5">
        <v>2.4</v>
      </c>
      <c r="K1853">
        <v>1</v>
      </c>
      <c r="L1853" s="15">
        <v>1</v>
      </c>
      <c r="M1853" s="13">
        <v>1</v>
      </c>
      <c r="N1853" s="15">
        <v>0</v>
      </c>
      <c r="O1853" s="5">
        <v>0</v>
      </c>
      <c r="P1853" s="5">
        <v>0</v>
      </c>
      <c r="Q1853" s="5">
        <f t="shared" si="314"/>
        <v>2.4</v>
      </c>
      <c r="R1853" s="5">
        <f t="shared" si="315"/>
        <v>-2.4</v>
      </c>
      <c r="S1853" s="15">
        <f t="shared" si="316"/>
        <v>-1</v>
      </c>
      <c r="T1853">
        <v>0</v>
      </c>
      <c r="U1853" s="5" t="str">
        <f t="shared" si="317"/>
        <v>NA</v>
      </c>
      <c r="V1853" s="15">
        <f t="shared" si="318"/>
        <v>0</v>
      </c>
      <c r="W1853" s="15">
        <f t="shared" si="319"/>
        <v>0</v>
      </c>
      <c r="X1853" s="5">
        <f t="shared" si="320"/>
        <v>0</v>
      </c>
      <c r="Y1853" s="5">
        <f t="shared" si="321"/>
        <v>2.16</v>
      </c>
      <c r="Z1853" s="5">
        <f t="shared" si="322"/>
        <v>-2.52</v>
      </c>
      <c r="AA1853" s="5">
        <f t="shared" si="323"/>
        <v>0.23999999999999977</v>
      </c>
      <c r="AB1853" s="5">
        <f t="shared" si="324"/>
        <v>0.12000000000000011</v>
      </c>
    </row>
    <row r="1854" spans="1:28" x14ac:dyDescent="0.55000000000000004">
      <c r="A1854" s="3" t="s">
        <v>72</v>
      </c>
      <c r="B1854" s="3" t="s">
        <v>3222</v>
      </c>
      <c r="C1854" t="s">
        <v>47</v>
      </c>
      <c r="D1854" s="3" t="s">
        <v>104</v>
      </c>
      <c r="E1854" s="3" t="s">
        <v>2782</v>
      </c>
      <c r="F1854" s="3" t="s">
        <v>77</v>
      </c>
      <c r="G1854" s="5">
        <v>6.25</v>
      </c>
      <c r="H1854">
        <v>1</v>
      </c>
      <c r="I1854" s="5">
        <v>2.4125000000000001</v>
      </c>
      <c r="J1854" s="5">
        <v>2.4125000000000001</v>
      </c>
      <c r="K1854">
        <v>24</v>
      </c>
      <c r="L1854" s="15">
        <v>4.1666666666666699E-2</v>
      </c>
      <c r="M1854" s="13">
        <v>1</v>
      </c>
      <c r="N1854" s="15">
        <v>0</v>
      </c>
      <c r="O1854" s="5">
        <v>0</v>
      </c>
      <c r="P1854" s="5">
        <v>0</v>
      </c>
      <c r="Q1854" s="5">
        <f t="shared" si="314"/>
        <v>2.4125000000000001</v>
      </c>
      <c r="R1854" s="5">
        <f t="shared" si="315"/>
        <v>-2.4125000000000001</v>
      </c>
      <c r="S1854" s="15">
        <f t="shared" si="316"/>
        <v>-1</v>
      </c>
      <c r="T1854">
        <v>0</v>
      </c>
      <c r="U1854" s="5" t="str">
        <f t="shared" si="317"/>
        <v>NA</v>
      </c>
      <c r="V1854" s="15">
        <f t="shared" si="318"/>
        <v>0</v>
      </c>
      <c r="W1854" s="15">
        <f t="shared" si="319"/>
        <v>0</v>
      </c>
      <c r="X1854" s="5">
        <f t="shared" si="320"/>
        <v>0</v>
      </c>
      <c r="Y1854" s="5">
        <f t="shared" si="321"/>
        <v>2.1712500000000001</v>
      </c>
      <c r="Z1854" s="5">
        <f t="shared" si="322"/>
        <v>-2.5331250000000001</v>
      </c>
      <c r="AA1854" s="5">
        <f t="shared" si="323"/>
        <v>0.24124999999999996</v>
      </c>
      <c r="AB1854" s="5">
        <f t="shared" si="324"/>
        <v>0.12062499999999998</v>
      </c>
    </row>
    <row r="1855" spans="1:28" x14ac:dyDescent="0.55000000000000004">
      <c r="A1855" s="3" t="s">
        <v>72</v>
      </c>
      <c r="B1855" s="3" t="s">
        <v>3309</v>
      </c>
      <c r="C1855" t="s">
        <v>47</v>
      </c>
      <c r="D1855" s="3" t="s">
        <v>40</v>
      </c>
      <c r="E1855" s="3" t="s">
        <v>3310</v>
      </c>
      <c r="F1855" s="3" t="s">
        <v>77</v>
      </c>
      <c r="G1855" s="5">
        <v>6.25</v>
      </c>
      <c r="H1855">
        <v>1</v>
      </c>
      <c r="I1855" s="5">
        <v>2.4125000000000001</v>
      </c>
      <c r="J1855" s="5">
        <v>2.4125000000000001</v>
      </c>
      <c r="K1855">
        <v>25</v>
      </c>
      <c r="L1855" s="15">
        <v>0.04</v>
      </c>
      <c r="M1855" s="13">
        <v>1.9279999999999999</v>
      </c>
      <c r="N1855" s="15">
        <v>0</v>
      </c>
      <c r="O1855" s="5">
        <v>0</v>
      </c>
      <c r="P1855" s="5">
        <v>0</v>
      </c>
      <c r="Q1855" s="5">
        <f t="shared" si="314"/>
        <v>2.4125000000000001</v>
      </c>
      <c r="R1855" s="5">
        <f t="shared" si="315"/>
        <v>-2.4125000000000001</v>
      </c>
      <c r="S1855" s="15">
        <f t="shared" si="316"/>
        <v>-1</v>
      </c>
      <c r="T1855">
        <v>0</v>
      </c>
      <c r="U1855" s="5" t="str">
        <f t="shared" si="317"/>
        <v>NA</v>
      </c>
      <c r="V1855" s="15">
        <f t="shared" si="318"/>
        <v>0</v>
      </c>
      <c r="W1855" s="15">
        <f t="shared" si="319"/>
        <v>0</v>
      </c>
      <c r="X1855" s="5">
        <f t="shared" si="320"/>
        <v>0</v>
      </c>
      <c r="Y1855" s="5">
        <f t="shared" si="321"/>
        <v>2.1712500000000001</v>
      </c>
      <c r="Z1855" s="5">
        <f t="shared" si="322"/>
        <v>-2.5331250000000001</v>
      </c>
      <c r="AA1855" s="5">
        <f t="shared" si="323"/>
        <v>0.24124999999999996</v>
      </c>
      <c r="AB1855" s="5">
        <f t="shared" si="324"/>
        <v>0.12062499999999998</v>
      </c>
    </row>
    <row r="1856" spans="1:28" x14ac:dyDescent="0.55000000000000004">
      <c r="A1856" s="3" t="s">
        <v>72</v>
      </c>
      <c r="B1856" s="3" t="s">
        <v>3312</v>
      </c>
      <c r="C1856" t="s">
        <v>47</v>
      </c>
      <c r="D1856" s="3" t="s">
        <v>133</v>
      </c>
      <c r="E1856" s="3" t="s">
        <v>3313</v>
      </c>
      <c r="F1856" s="3" t="s">
        <v>77</v>
      </c>
      <c r="G1856" s="5">
        <v>6.25</v>
      </c>
      <c r="H1856">
        <v>1</v>
      </c>
      <c r="I1856" s="5">
        <v>2.4125000000000001</v>
      </c>
      <c r="J1856" s="5">
        <v>2.4125000000000001</v>
      </c>
      <c r="K1856">
        <v>1</v>
      </c>
      <c r="L1856" s="15">
        <v>1</v>
      </c>
      <c r="M1856" s="13">
        <v>1</v>
      </c>
      <c r="N1856" s="15">
        <v>0</v>
      </c>
      <c r="O1856" s="5">
        <v>0</v>
      </c>
      <c r="P1856" s="5">
        <v>0</v>
      </c>
      <c r="Q1856" s="5">
        <f t="shared" si="314"/>
        <v>2.4125000000000001</v>
      </c>
      <c r="R1856" s="5">
        <f t="shared" si="315"/>
        <v>-2.4125000000000001</v>
      </c>
      <c r="S1856" s="15">
        <f t="shared" si="316"/>
        <v>-1</v>
      </c>
      <c r="T1856">
        <v>0</v>
      </c>
      <c r="U1856" s="5" t="str">
        <f t="shared" si="317"/>
        <v>NA</v>
      </c>
      <c r="V1856" s="15">
        <f t="shared" si="318"/>
        <v>0</v>
      </c>
      <c r="W1856" s="15">
        <f t="shared" si="319"/>
        <v>0</v>
      </c>
      <c r="X1856" s="5">
        <f t="shared" si="320"/>
        <v>0</v>
      </c>
      <c r="Y1856" s="5">
        <f t="shared" si="321"/>
        <v>2.1712500000000001</v>
      </c>
      <c r="Z1856" s="5">
        <f t="shared" si="322"/>
        <v>-2.5331250000000001</v>
      </c>
      <c r="AA1856" s="5">
        <f t="shared" si="323"/>
        <v>0.24124999999999996</v>
      </c>
      <c r="AB1856" s="5">
        <f t="shared" si="324"/>
        <v>0.12062499999999998</v>
      </c>
    </row>
    <row r="1857" spans="1:28" x14ac:dyDescent="0.55000000000000004">
      <c r="A1857" s="3" t="s">
        <v>72</v>
      </c>
      <c r="B1857" s="3" t="s">
        <v>3315</v>
      </c>
      <c r="C1857" t="s">
        <v>47</v>
      </c>
      <c r="D1857" s="3" t="s">
        <v>32</v>
      </c>
      <c r="E1857" s="3" t="s">
        <v>467</v>
      </c>
      <c r="F1857" s="3" t="s">
        <v>77</v>
      </c>
      <c r="G1857" s="5">
        <v>6.25</v>
      </c>
      <c r="H1857">
        <v>4</v>
      </c>
      <c r="I1857" s="5">
        <v>2.4249999999999998</v>
      </c>
      <c r="J1857" s="5">
        <v>0.60624999999999996</v>
      </c>
      <c r="K1857">
        <v>97</v>
      </c>
      <c r="L1857" s="15">
        <v>4.1237113402061897E-2</v>
      </c>
      <c r="M1857" s="13">
        <v>5.4742268041237097</v>
      </c>
      <c r="N1857" s="15">
        <v>0</v>
      </c>
      <c r="O1857" s="5">
        <v>0</v>
      </c>
      <c r="P1857" s="5">
        <v>0</v>
      </c>
      <c r="Q1857" s="5">
        <f t="shared" si="314"/>
        <v>2.4249999999999998</v>
      </c>
      <c r="R1857" s="5">
        <f t="shared" si="315"/>
        <v>-2.4249999999999998</v>
      </c>
      <c r="S1857" s="15">
        <f t="shared" si="316"/>
        <v>-1</v>
      </c>
      <c r="T1857">
        <v>0</v>
      </c>
      <c r="U1857" s="5" t="str">
        <f t="shared" si="317"/>
        <v>NA</v>
      </c>
      <c r="V1857" s="15">
        <f t="shared" si="318"/>
        <v>0</v>
      </c>
      <c r="W1857" s="15">
        <f t="shared" si="319"/>
        <v>0</v>
      </c>
      <c r="X1857" s="5">
        <f t="shared" si="320"/>
        <v>0</v>
      </c>
      <c r="Y1857" s="5">
        <f t="shared" si="321"/>
        <v>2.1825000000000001</v>
      </c>
      <c r="Z1857" s="5">
        <f t="shared" si="322"/>
        <v>-2.5462500000000001</v>
      </c>
      <c r="AA1857" s="5">
        <f t="shared" si="323"/>
        <v>0.24249999999999972</v>
      </c>
      <c r="AB1857" s="5">
        <f t="shared" si="324"/>
        <v>0.1212500000000003</v>
      </c>
    </row>
    <row r="1858" spans="1:28" x14ac:dyDescent="0.55000000000000004">
      <c r="A1858" s="3" t="s">
        <v>72</v>
      </c>
      <c r="B1858" s="3" t="s">
        <v>441</v>
      </c>
      <c r="C1858" t="s">
        <v>47</v>
      </c>
      <c r="D1858" s="3" t="s">
        <v>113</v>
      </c>
      <c r="E1858" s="3" t="s">
        <v>2827</v>
      </c>
      <c r="F1858" s="3" t="s">
        <v>77</v>
      </c>
      <c r="G1858" s="5">
        <v>6.25</v>
      </c>
      <c r="H1858">
        <v>1</v>
      </c>
      <c r="I1858" s="5">
        <v>2.4249999999999998</v>
      </c>
      <c r="J1858" s="5">
        <v>2.4249999999999998</v>
      </c>
      <c r="K1858">
        <v>11</v>
      </c>
      <c r="L1858" s="15">
        <v>9.0909090909090898E-2</v>
      </c>
      <c r="M1858" s="13">
        <v>2.9090909090909101</v>
      </c>
      <c r="N1858" s="15">
        <v>0</v>
      </c>
      <c r="O1858" s="5">
        <v>0</v>
      </c>
      <c r="P1858" s="5">
        <v>0</v>
      </c>
      <c r="Q1858" s="5">
        <f t="shared" ref="Q1858:Q1921" si="325">I1858</f>
        <v>2.4249999999999998</v>
      </c>
      <c r="R1858" s="5">
        <f t="shared" ref="R1858:R1921" si="326">P1858-Q1858</f>
        <v>-2.4249999999999998</v>
      </c>
      <c r="S1858" s="15">
        <f t="shared" ref="S1858:S1921" si="327">IF(Q1858=0,0,(P1858-Q1858)/Q1858)</f>
        <v>-1</v>
      </c>
      <c r="T1858">
        <v>0</v>
      </c>
      <c r="U1858" s="5" t="str">
        <f t="shared" ref="U1858:U1921" si="328">IF(T1858=0,"NA",P1858/T1858)</f>
        <v>NA</v>
      </c>
      <c r="V1858" s="15">
        <f t="shared" si="318"/>
        <v>0</v>
      </c>
      <c r="W1858" s="15">
        <f t="shared" si="319"/>
        <v>0</v>
      </c>
      <c r="X1858" s="5">
        <f t="shared" si="320"/>
        <v>0</v>
      </c>
      <c r="Y1858" s="5">
        <f t="shared" si="321"/>
        <v>2.1825000000000001</v>
      </c>
      <c r="Z1858" s="5">
        <f t="shared" si="322"/>
        <v>-2.5462500000000001</v>
      </c>
      <c r="AA1858" s="5">
        <f t="shared" si="323"/>
        <v>0.24249999999999972</v>
      </c>
      <c r="AB1858" s="5">
        <f t="shared" si="324"/>
        <v>0.1212500000000003</v>
      </c>
    </row>
    <row r="1859" spans="1:28" x14ac:dyDescent="0.55000000000000004">
      <c r="A1859" s="3" t="s">
        <v>72</v>
      </c>
      <c r="B1859" s="3" t="s">
        <v>3112</v>
      </c>
      <c r="C1859" t="s">
        <v>47</v>
      </c>
      <c r="D1859" s="3" t="s">
        <v>125</v>
      </c>
      <c r="E1859" s="3" t="s">
        <v>3135</v>
      </c>
      <c r="F1859" s="3" t="s">
        <v>77</v>
      </c>
      <c r="G1859" s="5">
        <v>6.25</v>
      </c>
      <c r="H1859">
        <v>1</v>
      </c>
      <c r="I1859" s="5">
        <v>2.4249999999999998</v>
      </c>
      <c r="J1859" s="5">
        <v>2.4249999999999998</v>
      </c>
      <c r="K1859">
        <v>34</v>
      </c>
      <c r="L1859" s="15">
        <v>2.9411764705882401E-2</v>
      </c>
      <c r="M1859" s="13">
        <v>1.9726470588235301</v>
      </c>
      <c r="N1859" s="15">
        <v>0</v>
      </c>
      <c r="O1859" s="5">
        <v>0</v>
      </c>
      <c r="P1859" s="5">
        <v>0</v>
      </c>
      <c r="Q1859" s="5">
        <f t="shared" si="325"/>
        <v>2.4249999999999998</v>
      </c>
      <c r="R1859" s="5">
        <f t="shared" si="326"/>
        <v>-2.4249999999999998</v>
      </c>
      <c r="S1859" s="15">
        <f t="shared" si="327"/>
        <v>-1</v>
      </c>
      <c r="T1859">
        <v>0</v>
      </c>
      <c r="U1859" s="5" t="str">
        <f t="shared" si="328"/>
        <v>NA</v>
      </c>
      <c r="V1859" s="15">
        <f t="shared" ref="V1859:V1922" si="329">(L1859*N1859)</f>
        <v>0</v>
      </c>
      <c r="W1859" s="15">
        <f t="shared" ref="W1859:W1922" si="330">IF(P1859=0,0,R1859/P1859)</f>
        <v>0</v>
      </c>
      <c r="X1859" s="5">
        <f t="shared" ref="X1859:X1922" si="331">IF(T1859=0,0,Q1859/T1859)</f>
        <v>0</v>
      </c>
      <c r="Y1859" s="5">
        <f t="shared" ref="Y1859:Y1922" si="332">Q1859*0.9</f>
        <v>2.1825000000000001</v>
      </c>
      <c r="Z1859" s="5">
        <f t="shared" ref="Z1859:Z1922" si="333">R1859*1.05</f>
        <v>-2.5462500000000001</v>
      </c>
      <c r="AA1859" s="5">
        <f t="shared" ref="AA1859:AA1922" si="334">Q1859-Y1859</f>
        <v>0.24249999999999972</v>
      </c>
      <c r="AB1859" s="5">
        <f t="shared" ref="AB1859:AB1922" si="335">R1859-Z1859</f>
        <v>0.1212500000000003</v>
      </c>
    </row>
    <row r="1860" spans="1:28" x14ac:dyDescent="0.55000000000000004">
      <c r="A1860" s="3" t="s">
        <v>72</v>
      </c>
      <c r="B1860" s="3" t="s">
        <v>239</v>
      </c>
      <c r="C1860" t="s">
        <v>47</v>
      </c>
      <c r="D1860" s="3" t="s">
        <v>221</v>
      </c>
      <c r="E1860" s="3" t="s">
        <v>222</v>
      </c>
      <c r="F1860" s="3" t="s">
        <v>77</v>
      </c>
      <c r="G1860" s="5">
        <v>6.25</v>
      </c>
      <c r="H1860">
        <v>2</v>
      </c>
      <c r="I1860" s="5">
        <v>2.4249999999999998</v>
      </c>
      <c r="J1860" s="5">
        <v>1.2124999999999999</v>
      </c>
      <c r="K1860">
        <v>39</v>
      </c>
      <c r="L1860" s="15">
        <v>5.1282051282051301E-2</v>
      </c>
      <c r="M1860" s="13">
        <v>1.4374358974359001</v>
      </c>
      <c r="N1860" s="15">
        <v>0</v>
      </c>
      <c r="O1860" s="5">
        <v>0</v>
      </c>
      <c r="P1860" s="5">
        <v>0</v>
      </c>
      <c r="Q1860" s="5">
        <f t="shared" si="325"/>
        <v>2.4249999999999998</v>
      </c>
      <c r="R1860" s="5">
        <f t="shared" si="326"/>
        <v>-2.4249999999999998</v>
      </c>
      <c r="S1860" s="15">
        <f t="shared" si="327"/>
        <v>-1</v>
      </c>
      <c r="T1860">
        <v>0</v>
      </c>
      <c r="U1860" s="5" t="str">
        <f t="shared" si="328"/>
        <v>NA</v>
      </c>
      <c r="V1860" s="15">
        <f t="shared" si="329"/>
        <v>0</v>
      </c>
      <c r="W1860" s="15">
        <f t="shared" si="330"/>
        <v>0</v>
      </c>
      <c r="X1860" s="5">
        <f t="shared" si="331"/>
        <v>0</v>
      </c>
      <c r="Y1860" s="5">
        <f t="shared" si="332"/>
        <v>2.1825000000000001</v>
      </c>
      <c r="Z1860" s="5">
        <f t="shared" si="333"/>
        <v>-2.5462500000000001</v>
      </c>
      <c r="AA1860" s="5">
        <f t="shared" si="334"/>
        <v>0.24249999999999972</v>
      </c>
      <c r="AB1860" s="5">
        <f t="shared" si="335"/>
        <v>0.1212500000000003</v>
      </c>
    </row>
    <row r="1861" spans="1:28" x14ac:dyDescent="0.55000000000000004">
      <c r="A1861" s="3" t="s">
        <v>72</v>
      </c>
      <c r="B1861" s="3" t="s">
        <v>3320</v>
      </c>
      <c r="C1861" t="s">
        <v>47</v>
      </c>
      <c r="D1861" s="3" t="s">
        <v>32</v>
      </c>
      <c r="E1861" s="3" t="s">
        <v>749</v>
      </c>
      <c r="F1861" s="3" t="s">
        <v>77</v>
      </c>
      <c r="G1861" s="5">
        <v>6.25</v>
      </c>
      <c r="H1861">
        <v>1</v>
      </c>
      <c r="I1861" s="5">
        <v>2.4500000000000002</v>
      </c>
      <c r="J1861" s="5">
        <v>2.4500000000000002</v>
      </c>
      <c r="K1861">
        <v>1</v>
      </c>
      <c r="L1861" s="15">
        <v>1</v>
      </c>
      <c r="M1861" s="13">
        <v>2</v>
      </c>
      <c r="N1861" s="15">
        <v>0</v>
      </c>
      <c r="O1861" s="5">
        <v>0</v>
      </c>
      <c r="P1861" s="5">
        <v>0</v>
      </c>
      <c r="Q1861" s="5">
        <f t="shared" si="325"/>
        <v>2.4500000000000002</v>
      </c>
      <c r="R1861" s="5">
        <f t="shared" si="326"/>
        <v>-2.4500000000000002</v>
      </c>
      <c r="S1861" s="15">
        <f t="shared" si="327"/>
        <v>-1</v>
      </c>
      <c r="T1861">
        <v>0</v>
      </c>
      <c r="U1861" s="5" t="str">
        <f t="shared" si="328"/>
        <v>NA</v>
      </c>
      <c r="V1861" s="15">
        <f t="shared" si="329"/>
        <v>0</v>
      </c>
      <c r="W1861" s="15">
        <f t="shared" si="330"/>
        <v>0</v>
      </c>
      <c r="X1861" s="5">
        <f t="shared" si="331"/>
        <v>0</v>
      </c>
      <c r="Y1861" s="5">
        <f t="shared" si="332"/>
        <v>2.2050000000000001</v>
      </c>
      <c r="Z1861" s="5">
        <f t="shared" si="333"/>
        <v>-2.5725000000000002</v>
      </c>
      <c r="AA1861" s="5">
        <f t="shared" si="334"/>
        <v>0.24500000000000011</v>
      </c>
      <c r="AB1861" s="5">
        <f t="shared" si="335"/>
        <v>0.12250000000000005</v>
      </c>
    </row>
    <row r="1862" spans="1:28" x14ac:dyDescent="0.55000000000000004">
      <c r="A1862" s="3" t="s">
        <v>72</v>
      </c>
      <c r="B1862" s="3" t="s">
        <v>2995</v>
      </c>
      <c r="C1862" t="s">
        <v>47</v>
      </c>
      <c r="D1862" s="3" t="s">
        <v>125</v>
      </c>
      <c r="E1862" s="3" t="s">
        <v>3322</v>
      </c>
      <c r="F1862" s="3" t="s">
        <v>77</v>
      </c>
      <c r="G1862" s="5">
        <v>6.25</v>
      </c>
      <c r="H1862">
        <v>1</v>
      </c>
      <c r="I1862" s="5">
        <v>2.4500000000000002</v>
      </c>
      <c r="J1862" s="5">
        <v>2.4500000000000002</v>
      </c>
      <c r="K1862">
        <v>1</v>
      </c>
      <c r="L1862" s="15">
        <v>1</v>
      </c>
      <c r="M1862" s="13">
        <v>1</v>
      </c>
      <c r="N1862" s="15">
        <v>0</v>
      </c>
      <c r="O1862" s="5">
        <v>0</v>
      </c>
      <c r="P1862" s="5">
        <v>0</v>
      </c>
      <c r="Q1862" s="5">
        <f t="shared" si="325"/>
        <v>2.4500000000000002</v>
      </c>
      <c r="R1862" s="5">
        <f t="shared" si="326"/>
        <v>-2.4500000000000002</v>
      </c>
      <c r="S1862" s="15">
        <f t="shared" si="327"/>
        <v>-1</v>
      </c>
      <c r="T1862">
        <v>0</v>
      </c>
      <c r="U1862" s="5" t="str">
        <f t="shared" si="328"/>
        <v>NA</v>
      </c>
      <c r="V1862" s="15">
        <f t="shared" si="329"/>
        <v>0</v>
      </c>
      <c r="W1862" s="15">
        <f t="shared" si="330"/>
        <v>0</v>
      </c>
      <c r="X1862" s="5">
        <f t="shared" si="331"/>
        <v>0</v>
      </c>
      <c r="Y1862" s="5">
        <f t="shared" si="332"/>
        <v>2.2050000000000001</v>
      </c>
      <c r="Z1862" s="5">
        <f t="shared" si="333"/>
        <v>-2.5725000000000002</v>
      </c>
      <c r="AA1862" s="5">
        <f t="shared" si="334"/>
        <v>0.24500000000000011</v>
      </c>
      <c r="AB1862" s="5">
        <f t="shared" si="335"/>
        <v>0.12250000000000005</v>
      </c>
    </row>
    <row r="1863" spans="1:28" x14ac:dyDescent="0.55000000000000004">
      <c r="A1863" s="3" t="s">
        <v>72</v>
      </c>
      <c r="B1863" s="3" t="s">
        <v>3324</v>
      </c>
      <c r="C1863" t="s">
        <v>47</v>
      </c>
      <c r="D1863" s="3" t="s">
        <v>173</v>
      </c>
      <c r="E1863" s="3" t="s">
        <v>2872</v>
      </c>
      <c r="F1863" s="3" t="s">
        <v>77</v>
      </c>
      <c r="G1863" s="5">
        <v>6.25</v>
      </c>
      <c r="H1863">
        <v>1</v>
      </c>
      <c r="I1863" s="5">
        <v>2.4624999999999999</v>
      </c>
      <c r="J1863" s="5">
        <v>2.4624999999999999</v>
      </c>
      <c r="K1863">
        <v>13</v>
      </c>
      <c r="L1863" s="15">
        <v>7.69230769230769E-2</v>
      </c>
      <c r="M1863" s="13">
        <v>1.4307692307692299</v>
      </c>
      <c r="N1863" s="15">
        <v>0</v>
      </c>
      <c r="O1863" s="5">
        <v>0</v>
      </c>
      <c r="P1863" s="5">
        <v>0</v>
      </c>
      <c r="Q1863" s="5">
        <f t="shared" si="325"/>
        <v>2.4624999999999999</v>
      </c>
      <c r="R1863" s="5">
        <f t="shared" si="326"/>
        <v>-2.4624999999999999</v>
      </c>
      <c r="S1863" s="15">
        <f t="shared" si="327"/>
        <v>-1</v>
      </c>
      <c r="T1863">
        <v>0</v>
      </c>
      <c r="U1863" s="5" t="str">
        <f t="shared" si="328"/>
        <v>NA</v>
      </c>
      <c r="V1863" s="15">
        <f t="shared" si="329"/>
        <v>0</v>
      </c>
      <c r="W1863" s="15">
        <f t="shared" si="330"/>
        <v>0</v>
      </c>
      <c r="X1863" s="5">
        <f t="shared" si="331"/>
        <v>0</v>
      </c>
      <c r="Y1863" s="5">
        <f t="shared" si="332"/>
        <v>2.2162500000000001</v>
      </c>
      <c r="Z1863" s="5">
        <f t="shared" si="333"/>
        <v>-2.5856249999999998</v>
      </c>
      <c r="AA1863" s="5">
        <f t="shared" si="334"/>
        <v>0.24624999999999986</v>
      </c>
      <c r="AB1863" s="5">
        <f t="shared" si="335"/>
        <v>0.12312499999999993</v>
      </c>
    </row>
    <row r="1864" spans="1:28" x14ac:dyDescent="0.55000000000000004">
      <c r="A1864" s="3" t="s">
        <v>72</v>
      </c>
      <c r="B1864" s="3" t="s">
        <v>2713</v>
      </c>
      <c r="C1864" t="s">
        <v>47</v>
      </c>
      <c r="D1864" s="3" t="s">
        <v>104</v>
      </c>
      <c r="E1864" s="3" t="s">
        <v>3070</v>
      </c>
      <c r="F1864" s="3" t="s">
        <v>77</v>
      </c>
      <c r="G1864" s="5">
        <v>6.25</v>
      </c>
      <c r="H1864">
        <v>1</v>
      </c>
      <c r="I1864" s="5">
        <v>2.4624999999999999</v>
      </c>
      <c r="J1864" s="5">
        <v>2.4624999999999999</v>
      </c>
      <c r="K1864">
        <v>4</v>
      </c>
      <c r="L1864" s="15">
        <v>0.25</v>
      </c>
      <c r="M1864" s="13">
        <v>1</v>
      </c>
      <c r="N1864" s="15">
        <v>0</v>
      </c>
      <c r="O1864" s="5">
        <v>0</v>
      </c>
      <c r="P1864" s="5">
        <v>0</v>
      </c>
      <c r="Q1864" s="5">
        <f t="shared" si="325"/>
        <v>2.4624999999999999</v>
      </c>
      <c r="R1864" s="5">
        <f t="shared" si="326"/>
        <v>-2.4624999999999999</v>
      </c>
      <c r="S1864" s="15">
        <f t="shared" si="327"/>
        <v>-1</v>
      </c>
      <c r="T1864">
        <v>0</v>
      </c>
      <c r="U1864" s="5" t="str">
        <f t="shared" si="328"/>
        <v>NA</v>
      </c>
      <c r="V1864" s="15">
        <f t="shared" si="329"/>
        <v>0</v>
      </c>
      <c r="W1864" s="15">
        <f t="shared" si="330"/>
        <v>0</v>
      </c>
      <c r="X1864" s="5">
        <f t="shared" si="331"/>
        <v>0</v>
      </c>
      <c r="Y1864" s="5">
        <f t="shared" si="332"/>
        <v>2.2162500000000001</v>
      </c>
      <c r="Z1864" s="5">
        <f t="shared" si="333"/>
        <v>-2.5856249999999998</v>
      </c>
      <c r="AA1864" s="5">
        <f t="shared" si="334"/>
        <v>0.24624999999999986</v>
      </c>
      <c r="AB1864" s="5">
        <f t="shared" si="335"/>
        <v>0.12312499999999993</v>
      </c>
    </row>
    <row r="1865" spans="1:28" x14ac:dyDescent="0.55000000000000004">
      <c r="A1865" s="3" t="s">
        <v>72</v>
      </c>
      <c r="B1865" s="3" t="s">
        <v>3327</v>
      </c>
      <c r="C1865" t="s">
        <v>47</v>
      </c>
      <c r="D1865" s="3" t="s">
        <v>173</v>
      </c>
      <c r="E1865" s="3" t="s">
        <v>2699</v>
      </c>
      <c r="F1865" s="3" t="s">
        <v>77</v>
      </c>
      <c r="G1865" s="5">
        <v>6.25</v>
      </c>
      <c r="H1865">
        <v>3</v>
      </c>
      <c r="I1865" s="5">
        <v>2.4750000000000001</v>
      </c>
      <c r="J1865" s="5">
        <v>0.82499999999999996</v>
      </c>
      <c r="K1865">
        <v>20</v>
      </c>
      <c r="L1865" s="15">
        <v>0.15</v>
      </c>
      <c r="M1865" s="13">
        <v>1.39</v>
      </c>
      <c r="N1865" s="15">
        <v>0</v>
      </c>
      <c r="O1865" s="5">
        <v>0</v>
      </c>
      <c r="P1865" s="5">
        <v>0</v>
      </c>
      <c r="Q1865" s="5">
        <f t="shared" si="325"/>
        <v>2.4750000000000001</v>
      </c>
      <c r="R1865" s="5">
        <f t="shared" si="326"/>
        <v>-2.4750000000000001</v>
      </c>
      <c r="S1865" s="15">
        <f t="shared" si="327"/>
        <v>-1</v>
      </c>
      <c r="T1865">
        <v>0</v>
      </c>
      <c r="U1865" s="5" t="str">
        <f t="shared" si="328"/>
        <v>NA</v>
      </c>
      <c r="V1865" s="15">
        <f t="shared" si="329"/>
        <v>0</v>
      </c>
      <c r="W1865" s="15">
        <f t="shared" si="330"/>
        <v>0</v>
      </c>
      <c r="X1865" s="5">
        <f t="shared" si="331"/>
        <v>0</v>
      </c>
      <c r="Y1865" s="5">
        <f t="shared" si="332"/>
        <v>2.2275</v>
      </c>
      <c r="Z1865" s="5">
        <f t="shared" si="333"/>
        <v>-2.5987500000000003</v>
      </c>
      <c r="AA1865" s="5">
        <f t="shared" si="334"/>
        <v>0.24750000000000005</v>
      </c>
      <c r="AB1865" s="5">
        <f t="shared" si="335"/>
        <v>0.12375000000000025</v>
      </c>
    </row>
    <row r="1866" spans="1:28" x14ac:dyDescent="0.55000000000000004">
      <c r="A1866" s="3" t="s">
        <v>72</v>
      </c>
      <c r="B1866" s="3" t="s">
        <v>3329</v>
      </c>
      <c r="C1866" t="s">
        <v>47</v>
      </c>
      <c r="D1866" s="3" t="s">
        <v>32</v>
      </c>
      <c r="E1866" s="3" t="s">
        <v>377</v>
      </c>
      <c r="F1866" s="3" t="s">
        <v>77</v>
      </c>
      <c r="G1866" s="5">
        <v>6.25</v>
      </c>
      <c r="H1866">
        <v>1</v>
      </c>
      <c r="I1866" s="5">
        <v>2.4874999999999998</v>
      </c>
      <c r="J1866" s="5">
        <v>2.4874999999999998</v>
      </c>
      <c r="K1866">
        <v>274</v>
      </c>
      <c r="L1866" s="15">
        <v>3.6496350364963498E-3</v>
      </c>
      <c r="M1866" s="13">
        <v>2.01313868613139</v>
      </c>
      <c r="N1866" s="15">
        <v>0</v>
      </c>
      <c r="O1866" s="5">
        <v>0</v>
      </c>
      <c r="P1866" s="5">
        <v>0</v>
      </c>
      <c r="Q1866" s="5">
        <f t="shared" si="325"/>
        <v>2.4874999999999998</v>
      </c>
      <c r="R1866" s="5">
        <f t="shared" si="326"/>
        <v>-2.4874999999999998</v>
      </c>
      <c r="S1866" s="15">
        <f t="shared" si="327"/>
        <v>-1</v>
      </c>
      <c r="T1866">
        <v>0</v>
      </c>
      <c r="U1866" s="5" t="str">
        <f t="shared" si="328"/>
        <v>NA</v>
      </c>
      <c r="V1866" s="15">
        <f t="shared" si="329"/>
        <v>0</v>
      </c>
      <c r="W1866" s="15">
        <f t="shared" si="330"/>
        <v>0</v>
      </c>
      <c r="X1866" s="5">
        <f t="shared" si="331"/>
        <v>0</v>
      </c>
      <c r="Y1866" s="5">
        <f t="shared" si="332"/>
        <v>2.23875</v>
      </c>
      <c r="Z1866" s="5">
        <f t="shared" si="333"/>
        <v>-2.6118749999999999</v>
      </c>
      <c r="AA1866" s="5">
        <f t="shared" si="334"/>
        <v>0.2487499999999998</v>
      </c>
      <c r="AB1866" s="5">
        <f t="shared" si="335"/>
        <v>0.12437500000000012</v>
      </c>
    </row>
    <row r="1867" spans="1:28" x14ac:dyDescent="0.55000000000000004">
      <c r="A1867" s="3" t="s">
        <v>72</v>
      </c>
      <c r="B1867" s="3" t="s">
        <v>611</v>
      </c>
      <c r="C1867" t="s">
        <v>47</v>
      </c>
      <c r="D1867" s="3" t="s">
        <v>113</v>
      </c>
      <c r="E1867" s="3" t="s">
        <v>114</v>
      </c>
      <c r="F1867" s="3" t="s">
        <v>77</v>
      </c>
      <c r="G1867" s="5">
        <v>6.25</v>
      </c>
      <c r="H1867">
        <v>1</v>
      </c>
      <c r="I1867" s="5">
        <v>2.4874999999999998</v>
      </c>
      <c r="J1867" s="5">
        <v>2.4874999999999998</v>
      </c>
      <c r="K1867">
        <v>1</v>
      </c>
      <c r="L1867" s="15">
        <v>1</v>
      </c>
      <c r="M1867" s="13">
        <v>1</v>
      </c>
      <c r="N1867" s="15">
        <v>0</v>
      </c>
      <c r="O1867" s="5">
        <v>0</v>
      </c>
      <c r="P1867" s="5">
        <v>0</v>
      </c>
      <c r="Q1867" s="5">
        <f t="shared" si="325"/>
        <v>2.4874999999999998</v>
      </c>
      <c r="R1867" s="5">
        <f t="shared" si="326"/>
        <v>-2.4874999999999998</v>
      </c>
      <c r="S1867" s="15">
        <f t="shared" si="327"/>
        <v>-1</v>
      </c>
      <c r="T1867">
        <v>0</v>
      </c>
      <c r="U1867" s="5" t="str">
        <f t="shared" si="328"/>
        <v>NA</v>
      </c>
      <c r="V1867" s="15">
        <f t="shared" si="329"/>
        <v>0</v>
      </c>
      <c r="W1867" s="15">
        <f t="shared" si="330"/>
        <v>0</v>
      </c>
      <c r="X1867" s="5">
        <f t="shared" si="331"/>
        <v>0</v>
      </c>
      <c r="Y1867" s="5">
        <f t="shared" si="332"/>
        <v>2.23875</v>
      </c>
      <c r="Z1867" s="5">
        <f t="shared" si="333"/>
        <v>-2.6118749999999999</v>
      </c>
      <c r="AA1867" s="5">
        <f t="shared" si="334"/>
        <v>0.2487499999999998</v>
      </c>
      <c r="AB1867" s="5">
        <f t="shared" si="335"/>
        <v>0.12437500000000012</v>
      </c>
    </row>
    <row r="1868" spans="1:28" x14ac:dyDescent="0.55000000000000004">
      <c r="A1868" s="3" t="s">
        <v>72</v>
      </c>
      <c r="B1868" s="3" t="s">
        <v>3332</v>
      </c>
      <c r="C1868" t="s">
        <v>47</v>
      </c>
      <c r="D1868" s="3" t="s">
        <v>194</v>
      </c>
      <c r="E1868" s="3" t="s">
        <v>2902</v>
      </c>
      <c r="F1868" s="3" t="s">
        <v>77</v>
      </c>
      <c r="G1868" s="5">
        <v>6.25</v>
      </c>
      <c r="H1868">
        <v>1</v>
      </c>
      <c r="I1868" s="5">
        <v>2.4874999999999998</v>
      </c>
      <c r="J1868" s="5">
        <v>2.4874999999999998</v>
      </c>
      <c r="K1868">
        <v>53</v>
      </c>
      <c r="L1868" s="15">
        <v>1.88679245283019E-2</v>
      </c>
      <c r="M1868" s="13">
        <v>1.22358490566038</v>
      </c>
      <c r="N1868" s="15">
        <v>0</v>
      </c>
      <c r="O1868" s="5">
        <v>0</v>
      </c>
      <c r="P1868" s="5">
        <v>0</v>
      </c>
      <c r="Q1868" s="5">
        <f t="shared" si="325"/>
        <v>2.4874999999999998</v>
      </c>
      <c r="R1868" s="5">
        <f t="shared" si="326"/>
        <v>-2.4874999999999998</v>
      </c>
      <c r="S1868" s="15">
        <f t="shared" si="327"/>
        <v>-1</v>
      </c>
      <c r="T1868">
        <v>0</v>
      </c>
      <c r="U1868" s="5" t="str">
        <f t="shared" si="328"/>
        <v>NA</v>
      </c>
      <c r="V1868" s="15">
        <f t="shared" si="329"/>
        <v>0</v>
      </c>
      <c r="W1868" s="15">
        <f t="shared" si="330"/>
        <v>0</v>
      </c>
      <c r="X1868" s="5">
        <f t="shared" si="331"/>
        <v>0</v>
      </c>
      <c r="Y1868" s="5">
        <f t="shared" si="332"/>
        <v>2.23875</v>
      </c>
      <c r="Z1868" s="5">
        <f t="shared" si="333"/>
        <v>-2.6118749999999999</v>
      </c>
      <c r="AA1868" s="5">
        <f t="shared" si="334"/>
        <v>0.2487499999999998</v>
      </c>
      <c r="AB1868" s="5">
        <f t="shared" si="335"/>
        <v>0.12437500000000012</v>
      </c>
    </row>
    <row r="1869" spans="1:28" x14ac:dyDescent="0.55000000000000004">
      <c r="A1869" s="3" t="s">
        <v>72</v>
      </c>
      <c r="B1869" s="3" t="s">
        <v>3334</v>
      </c>
      <c r="C1869" t="s">
        <v>47</v>
      </c>
      <c r="D1869" s="3" t="s">
        <v>104</v>
      </c>
      <c r="E1869" s="3" t="s">
        <v>3008</v>
      </c>
      <c r="F1869" s="3" t="s">
        <v>77</v>
      </c>
      <c r="G1869" s="5">
        <v>6.25</v>
      </c>
      <c r="H1869">
        <v>2</v>
      </c>
      <c r="I1869" s="5">
        <v>2.4874999999999998</v>
      </c>
      <c r="J1869" s="5">
        <v>1.2437499999999999</v>
      </c>
      <c r="K1869">
        <v>13</v>
      </c>
      <c r="L1869" s="15">
        <v>0.15384615384615399</v>
      </c>
      <c r="M1869" s="13">
        <v>1.07692307692308</v>
      </c>
      <c r="N1869" s="15">
        <v>0</v>
      </c>
      <c r="O1869" s="5">
        <v>0</v>
      </c>
      <c r="P1869" s="5">
        <v>0</v>
      </c>
      <c r="Q1869" s="5">
        <f t="shared" si="325"/>
        <v>2.4874999999999998</v>
      </c>
      <c r="R1869" s="5">
        <f t="shared" si="326"/>
        <v>-2.4874999999999998</v>
      </c>
      <c r="S1869" s="15">
        <f t="shared" si="327"/>
        <v>-1</v>
      </c>
      <c r="T1869">
        <v>0</v>
      </c>
      <c r="U1869" s="5" t="str">
        <f t="shared" si="328"/>
        <v>NA</v>
      </c>
      <c r="V1869" s="15">
        <f t="shared" si="329"/>
        <v>0</v>
      </c>
      <c r="W1869" s="15">
        <f t="shared" si="330"/>
        <v>0</v>
      </c>
      <c r="X1869" s="5">
        <f t="shared" si="331"/>
        <v>0</v>
      </c>
      <c r="Y1869" s="5">
        <f t="shared" si="332"/>
        <v>2.23875</v>
      </c>
      <c r="Z1869" s="5">
        <f t="shared" si="333"/>
        <v>-2.6118749999999999</v>
      </c>
      <c r="AA1869" s="5">
        <f t="shared" si="334"/>
        <v>0.2487499999999998</v>
      </c>
      <c r="AB1869" s="5">
        <f t="shared" si="335"/>
        <v>0.12437500000000012</v>
      </c>
    </row>
    <row r="1870" spans="1:28" x14ac:dyDescent="0.55000000000000004">
      <c r="A1870" s="3" t="s">
        <v>72</v>
      </c>
      <c r="B1870" s="3" t="s">
        <v>3336</v>
      </c>
      <c r="C1870" t="s">
        <v>47</v>
      </c>
      <c r="D1870" s="3" t="s">
        <v>113</v>
      </c>
      <c r="E1870" s="3" t="s">
        <v>114</v>
      </c>
      <c r="F1870" s="3" t="s">
        <v>77</v>
      </c>
      <c r="G1870" s="5">
        <v>6.25</v>
      </c>
      <c r="H1870">
        <v>1</v>
      </c>
      <c r="I1870" s="5">
        <v>2.5</v>
      </c>
      <c r="J1870" s="5">
        <v>2.5</v>
      </c>
      <c r="K1870">
        <v>4</v>
      </c>
      <c r="L1870" s="15">
        <v>0.25</v>
      </c>
      <c r="M1870" s="13">
        <v>1</v>
      </c>
      <c r="N1870" s="15">
        <v>0</v>
      </c>
      <c r="O1870" s="5">
        <v>0</v>
      </c>
      <c r="P1870" s="5">
        <v>0</v>
      </c>
      <c r="Q1870" s="5">
        <f t="shared" si="325"/>
        <v>2.5</v>
      </c>
      <c r="R1870" s="5">
        <f t="shared" si="326"/>
        <v>-2.5</v>
      </c>
      <c r="S1870" s="15">
        <f t="shared" si="327"/>
        <v>-1</v>
      </c>
      <c r="T1870">
        <v>0</v>
      </c>
      <c r="U1870" s="5" t="str">
        <f t="shared" si="328"/>
        <v>NA</v>
      </c>
      <c r="V1870" s="15">
        <f t="shared" si="329"/>
        <v>0</v>
      </c>
      <c r="W1870" s="15">
        <f t="shared" si="330"/>
        <v>0</v>
      </c>
      <c r="X1870" s="5">
        <f t="shared" si="331"/>
        <v>0</v>
      </c>
      <c r="Y1870" s="5">
        <f t="shared" si="332"/>
        <v>2.25</v>
      </c>
      <c r="Z1870" s="5">
        <f t="shared" si="333"/>
        <v>-2.625</v>
      </c>
      <c r="AA1870" s="5">
        <f t="shared" si="334"/>
        <v>0.25</v>
      </c>
      <c r="AB1870" s="5">
        <f t="shared" si="335"/>
        <v>0.125</v>
      </c>
    </row>
    <row r="1871" spans="1:28" x14ac:dyDescent="0.55000000000000004">
      <c r="A1871" s="3" t="s">
        <v>72</v>
      </c>
      <c r="B1871" s="3" t="s">
        <v>3208</v>
      </c>
      <c r="C1871" t="s">
        <v>47</v>
      </c>
      <c r="D1871" s="3" t="s">
        <v>262</v>
      </c>
      <c r="E1871" s="3" t="s">
        <v>2860</v>
      </c>
      <c r="F1871" s="3" t="s">
        <v>77</v>
      </c>
      <c r="G1871" s="5">
        <v>6.25</v>
      </c>
      <c r="H1871">
        <v>1</v>
      </c>
      <c r="I1871" s="5">
        <v>2.5</v>
      </c>
      <c r="J1871" s="5">
        <v>2.5</v>
      </c>
      <c r="K1871">
        <v>46</v>
      </c>
      <c r="L1871" s="15">
        <v>2.1739130434782598E-2</v>
      </c>
      <c r="M1871" s="13">
        <v>1.7760869565217401</v>
      </c>
      <c r="N1871" s="15">
        <v>0</v>
      </c>
      <c r="O1871" s="5">
        <v>0</v>
      </c>
      <c r="P1871" s="5">
        <v>0</v>
      </c>
      <c r="Q1871" s="5">
        <f t="shared" si="325"/>
        <v>2.5</v>
      </c>
      <c r="R1871" s="5">
        <f t="shared" si="326"/>
        <v>-2.5</v>
      </c>
      <c r="S1871" s="15">
        <f t="shared" si="327"/>
        <v>-1</v>
      </c>
      <c r="T1871">
        <v>0</v>
      </c>
      <c r="U1871" s="5" t="str">
        <f t="shared" si="328"/>
        <v>NA</v>
      </c>
      <c r="V1871" s="15">
        <f t="shared" si="329"/>
        <v>0</v>
      </c>
      <c r="W1871" s="15">
        <f t="shared" si="330"/>
        <v>0</v>
      </c>
      <c r="X1871" s="5">
        <f t="shared" si="331"/>
        <v>0</v>
      </c>
      <c r="Y1871" s="5">
        <f t="shared" si="332"/>
        <v>2.25</v>
      </c>
      <c r="Z1871" s="5">
        <f t="shared" si="333"/>
        <v>-2.625</v>
      </c>
      <c r="AA1871" s="5">
        <f t="shared" si="334"/>
        <v>0.25</v>
      </c>
      <c r="AB1871" s="5">
        <f t="shared" si="335"/>
        <v>0.125</v>
      </c>
    </row>
    <row r="1872" spans="1:28" x14ac:dyDescent="0.55000000000000004">
      <c r="A1872" s="3" t="s">
        <v>72</v>
      </c>
      <c r="B1872" s="3" t="s">
        <v>381</v>
      </c>
      <c r="C1872" t="s">
        <v>47</v>
      </c>
      <c r="D1872" s="3" t="s">
        <v>40</v>
      </c>
      <c r="E1872" s="3" t="s">
        <v>2770</v>
      </c>
      <c r="F1872" s="3" t="s">
        <v>77</v>
      </c>
      <c r="G1872" s="5">
        <v>6.25</v>
      </c>
      <c r="H1872">
        <v>1</v>
      </c>
      <c r="I1872" s="5">
        <v>2.5125000000000002</v>
      </c>
      <c r="J1872" s="5">
        <v>2.5125000000000002</v>
      </c>
      <c r="K1872">
        <v>23</v>
      </c>
      <c r="L1872" s="15">
        <v>4.3478260869565195E-2</v>
      </c>
      <c r="M1872" s="13">
        <v>3.5204347826086999</v>
      </c>
      <c r="N1872" s="15">
        <v>0</v>
      </c>
      <c r="O1872" s="5">
        <v>0</v>
      </c>
      <c r="P1872" s="5">
        <v>0</v>
      </c>
      <c r="Q1872" s="5">
        <f t="shared" si="325"/>
        <v>2.5125000000000002</v>
      </c>
      <c r="R1872" s="5">
        <f t="shared" si="326"/>
        <v>-2.5125000000000002</v>
      </c>
      <c r="S1872" s="15">
        <f t="shared" si="327"/>
        <v>-1</v>
      </c>
      <c r="T1872">
        <v>0</v>
      </c>
      <c r="U1872" s="5" t="str">
        <f t="shared" si="328"/>
        <v>NA</v>
      </c>
      <c r="V1872" s="15">
        <f t="shared" si="329"/>
        <v>0</v>
      </c>
      <c r="W1872" s="15">
        <f t="shared" si="330"/>
        <v>0</v>
      </c>
      <c r="X1872" s="5">
        <f t="shared" si="331"/>
        <v>0</v>
      </c>
      <c r="Y1872" s="5">
        <f t="shared" si="332"/>
        <v>2.2612500000000004</v>
      </c>
      <c r="Z1872" s="5">
        <f t="shared" si="333"/>
        <v>-2.6381250000000005</v>
      </c>
      <c r="AA1872" s="5">
        <f t="shared" si="334"/>
        <v>0.25124999999999975</v>
      </c>
      <c r="AB1872" s="5">
        <f t="shared" si="335"/>
        <v>0.12562500000000032</v>
      </c>
    </row>
    <row r="1873" spans="1:28" x14ac:dyDescent="0.55000000000000004">
      <c r="A1873" s="3" t="s">
        <v>72</v>
      </c>
      <c r="B1873" s="3" t="s">
        <v>3340</v>
      </c>
      <c r="C1873" t="s">
        <v>47</v>
      </c>
      <c r="D1873" s="3" t="s">
        <v>262</v>
      </c>
      <c r="E1873" s="3" t="s">
        <v>3341</v>
      </c>
      <c r="F1873" s="3" t="s">
        <v>77</v>
      </c>
      <c r="G1873" s="5">
        <v>6.25</v>
      </c>
      <c r="H1873">
        <v>1</v>
      </c>
      <c r="I1873" s="5">
        <v>2.5249999999999999</v>
      </c>
      <c r="J1873" s="5">
        <v>2.5249999999999999</v>
      </c>
      <c r="K1873">
        <v>35</v>
      </c>
      <c r="L1873" s="15">
        <v>2.8571428571428598E-2</v>
      </c>
      <c r="M1873" s="13">
        <v>1.24</v>
      </c>
      <c r="N1873" s="15">
        <v>0</v>
      </c>
      <c r="O1873" s="5">
        <v>0</v>
      </c>
      <c r="P1873" s="5">
        <v>0</v>
      </c>
      <c r="Q1873" s="5">
        <f t="shared" si="325"/>
        <v>2.5249999999999999</v>
      </c>
      <c r="R1873" s="5">
        <f t="shared" si="326"/>
        <v>-2.5249999999999999</v>
      </c>
      <c r="S1873" s="15">
        <f t="shared" si="327"/>
        <v>-1</v>
      </c>
      <c r="T1873">
        <v>0</v>
      </c>
      <c r="U1873" s="5" t="str">
        <f t="shared" si="328"/>
        <v>NA</v>
      </c>
      <c r="V1873" s="15">
        <f t="shared" si="329"/>
        <v>0</v>
      </c>
      <c r="W1873" s="15">
        <f t="shared" si="330"/>
        <v>0</v>
      </c>
      <c r="X1873" s="5">
        <f t="shared" si="331"/>
        <v>0</v>
      </c>
      <c r="Y1873" s="5">
        <f t="shared" si="332"/>
        <v>2.2725</v>
      </c>
      <c r="Z1873" s="5">
        <f t="shared" si="333"/>
        <v>-2.6512500000000001</v>
      </c>
      <c r="AA1873" s="5">
        <f t="shared" si="334"/>
        <v>0.25249999999999995</v>
      </c>
      <c r="AB1873" s="5">
        <f t="shared" si="335"/>
        <v>0.1262500000000002</v>
      </c>
    </row>
    <row r="1874" spans="1:28" x14ac:dyDescent="0.55000000000000004">
      <c r="A1874" s="3" t="s">
        <v>72</v>
      </c>
      <c r="B1874" s="3" t="s">
        <v>390</v>
      </c>
      <c r="C1874" t="s">
        <v>47</v>
      </c>
      <c r="D1874" s="3" t="s">
        <v>133</v>
      </c>
      <c r="E1874" s="3" t="s">
        <v>2681</v>
      </c>
      <c r="F1874" s="3" t="s">
        <v>77</v>
      </c>
      <c r="G1874" s="5">
        <v>6.25</v>
      </c>
      <c r="H1874">
        <v>1</v>
      </c>
      <c r="I1874" s="5">
        <v>2.5249999999999999</v>
      </c>
      <c r="J1874" s="5">
        <v>2.5249999999999999</v>
      </c>
      <c r="K1874">
        <v>7</v>
      </c>
      <c r="L1874" s="15">
        <v>0.14285714285714302</v>
      </c>
      <c r="M1874" s="13">
        <v>2.4285714285714302</v>
      </c>
      <c r="N1874" s="15">
        <v>0</v>
      </c>
      <c r="O1874" s="5">
        <v>0</v>
      </c>
      <c r="P1874" s="5">
        <v>0</v>
      </c>
      <c r="Q1874" s="5">
        <f t="shared" si="325"/>
        <v>2.5249999999999999</v>
      </c>
      <c r="R1874" s="5">
        <f t="shared" si="326"/>
        <v>-2.5249999999999999</v>
      </c>
      <c r="S1874" s="15">
        <f t="shared" si="327"/>
        <v>-1</v>
      </c>
      <c r="T1874">
        <v>0</v>
      </c>
      <c r="U1874" s="5" t="str">
        <f t="shared" si="328"/>
        <v>NA</v>
      </c>
      <c r="V1874" s="15">
        <f t="shared" si="329"/>
        <v>0</v>
      </c>
      <c r="W1874" s="15">
        <f t="shared" si="330"/>
        <v>0</v>
      </c>
      <c r="X1874" s="5">
        <f t="shared" si="331"/>
        <v>0</v>
      </c>
      <c r="Y1874" s="5">
        <f t="shared" si="332"/>
        <v>2.2725</v>
      </c>
      <c r="Z1874" s="5">
        <f t="shared" si="333"/>
        <v>-2.6512500000000001</v>
      </c>
      <c r="AA1874" s="5">
        <f t="shared" si="334"/>
        <v>0.25249999999999995</v>
      </c>
      <c r="AB1874" s="5">
        <f t="shared" si="335"/>
        <v>0.1262500000000002</v>
      </c>
    </row>
    <row r="1875" spans="1:28" x14ac:dyDescent="0.55000000000000004">
      <c r="A1875" s="3" t="s">
        <v>72</v>
      </c>
      <c r="B1875" s="3" t="s">
        <v>3344</v>
      </c>
      <c r="C1875" t="s">
        <v>47</v>
      </c>
      <c r="D1875" s="3" t="s">
        <v>133</v>
      </c>
      <c r="E1875" s="3" t="s">
        <v>2779</v>
      </c>
      <c r="F1875" s="3" t="s">
        <v>77</v>
      </c>
      <c r="G1875" s="5">
        <v>6.25</v>
      </c>
      <c r="H1875">
        <v>1</v>
      </c>
      <c r="I1875" s="5">
        <v>2.5249999999999999</v>
      </c>
      <c r="J1875" s="5">
        <v>2.5249999999999999</v>
      </c>
      <c r="K1875">
        <v>24</v>
      </c>
      <c r="L1875" s="15">
        <v>4.1666666666666699E-2</v>
      </c>
      <c r="M1875" s="13">
        <v>1.8416666666666699</v>
      </c>
      <c r="N1875" s="15">
        <v>0</v>
      </c>
      <c r="O1875" s="5">
        <v>0</v>
      </c>
      <c r="P1875" s="5">
        <v>0</v>
      </c>
      <c r="Q1875" s="5">
        <f t="shared" si="325"/>
        <v>2.5249999999999999</v>
      </c>
      <c r="R1875" s="5">
        <f t="shared" si="326"/>
        <v>-2.5249999999999999</v>
      </c>
      <c r="S1875" s="15">
        <f t="shared" si="327"/>
        <v>-1</v>
      </c>
      <c r="T1875">
        <v>0</v>
      </c>
      <c r="U1875" s="5" t="str">
        <f t="shared" si="328"/>
        <v>NA</v>
      </c>
      <c r="V1875" s="15">
        <f t="shared" si="329"/>
        <v>0</v>
      </c>
      <c r="W1875" s="15">
        <f t="shared" si="330"/>
        <v>0</v>
      </c>
      <c r="X1875" s="5">
        <f t="shared" si="331"/>
        <v>0</v>
      </c>
      <c r="Y1875" s="5">
        <f t="shared" si="332"/>
        <v>2.2725</v>
      </c>
      <c r="Z1875" s="5">
        <f t="shared" si="333"/>
        <v>-2.6512500000000001</v>
      </c>
      <c r="AA1875" s="5">
        <f t="shared" si="334"/>
        <v>0.25249999999999995</v>
      </c>
      <c r="AB1875" s="5">
        <f t="shared" si="335"/>
        <v>0.1262500000000002</v>
      </c>
    </row>
    <row r="1876" spans="1:28" x14ac:dyDescent="0.55000000000000004">
      <c r="A1876" s="3" t="s">
        <v>72</v>
      </c>
      <c r="B1876" s="3" t="s">
        <v>3346</v>
      </c>
      <c r="C1876" t="s">
        <v>47</v>
      </c>
      <c r="D1876" s="3" t="s">
        <v>173</v>
      </c>
      <c r="E1876" s="3" t="s">
        <v>2840</v>
      </c>
      <c r="F1876" s="3" t="s">
        <v>77</v>
      </c>
      <c r="G1876" s="5">
        <v>6.25</v>
      </c>
      <c r="H1876">
        <v>2</v>
      </c>
      <c r="I1876" s="5">
        <v>2.5375000000000001</v>
      </c>
      <c r="J1876" s="5">
        <v>1.26875</v>
      </c>
      <c r="K1876">
        <v>176</v>
      </c>
      <c r="L1876" s="15">
        <v>1.13636363636364E-2</v>
      </c>
      <c r="M1876" s="13">
        <v>1.2437499999999999</v>
      </c>
      <c r="N1876" s="15">
        <v>0</v>
      </c>
      <c r="O1876" s="5">
        <v>0</v>
      </c>
      <c r="P1876" s="5">
        <v>0</v>
      </c>
      <c r="Q1876" s="5">
        <f t="shared" si="325"/>
        <v>2.5375000000000001</v>
      </c>
      <c r="R1876" s="5">
        <f t="shared" si="326"/>
        <v>-2.5375000000000001</v>
      </c>
      <c r="S1876" s="15">
        <f t="shared" si="327"/>
        <v>-1</v>
      </c>
      <c r="T1876">
        <v>0</v>
      </c>
      <c r="U1876" s="5" t="str">
        <f t="shared" si="328"/>
        <v>NA</v>
      </c>
      <c r="V1876" s="15">
        <f t="shared" si="329"/>
        <v>0</v>
      </c>
      <c r="W1876" s="15">
        <f t="shared" si="330"/>
        <v>0</v>
      </c>
      <c r="X1876" s="5">
        <f t="shared" si="331"/>
        <v>0</v>
      </c>
      <c r="Y1876" s="5">
        <f t="shared" si="332"/>
        <v>2.2837499999999999</v>
      </c>
      <c r="Z1876" s="5">
        <f t="shared" si="333"/>
        <v>-2.6643750000000002</v>
      </c>
      <c r="AA1876" s="5">
        <f t="shared" si="334"/>
        <v>0.25375000000000014</v>
      </c>
      <c r="AB1876" s="5">
        <f t="shared" si="335"/>
        <v>0.12687500000000007</v>
      </c>
    </row>
    <row r="1877" spans="1:28" x14ac:dyDescent="0.55000000000000004">
      <c r="A1877" s="3" t="s">
        <v>72</v>
      </c>
      <c r="B1877" s="3" t="s">
        <v>2835</v>
      </c>
      <c r="C1877" t="s">
        <v>47</v>
      </c>
      <c r="D1877" s="3" t="s">
        <v>75</v>
      </c>
      <c r="E1877" s="3" t="s">
        <v>3348</v>
      </c>
      <c r="F1877" s="3" t="s">
        <v>77</v>
      </c>
      <c r="G1877" s="5">
        <v>6.25</v>
      </c>
      <c r="H1877">
        <v>1</v>
      </c>
      <c r="I1877" s="5">
        <v>2.5375000000000001</v>
      </c>
      <c r="J1877" s="5">
        <v>2.5375000000000001</v>
      </c>
      <c r="K1877">
        <v>10</v>
      </c>
      <c r="L1877" s="15">
        <v>0.1</v>
      </c>
      <c r="M1877" s="13">
        <v>1.3</v>
      </c>
      <c r="N1877" s="15">
        <v>0</v>
      </c>
      <c r="O1877" s="5">
        <v>0</v>
      </c>
      <c r="P1877" s="5">
        <v>0</v>
      </c>
      <c r="Q1877" s="5">
        <f t="shared" si="325"/>
        <v>2.5375000000000001</v>
      </c>
      <c r="R1877" s="5">
        <f t="shared" si="326"/>
        <v>-2.5375000000000001</v>
      </c>
      <c r="S1877" s="15">
        <f t="shared" si="327"/>
        <v>-1</v>
      </c>
      <c r="T1877">
        <v>0</v>
      </c>
      <c r="U1877" s="5" t="str">
        <f t="shared" si="328"/>
        <v>NA</v>
      </c>
      <c r="V1877" s="15">
        <f t="shared" si="329"/>
        <v>0</v>
      </c>
      <c r="W1877" s="15">
        <f t="shared" si="330"/>
        <v>0</v>
      </c>
      <c r="X1877" s="5">
        <f t="shared" si="331"/>
        <v>0</v>
      </c>
      <c r="Y1877" s="5">
        <f t="shared" si="332"/>
        <v>2.2837499999999999</v>
      </c>
      <c r="Z1877" s="5">
        <f t="shared" si="333"/>
        <v>-2.6643750000000002</v>
      </c>
      <c r="AA1877" s="5">
        <f t="shared" si="334"/>
        <v>0.25375000000000014</v>
      </c>
      <c r="AB1877" s="5">
        <f t="shared" si="335"/>
        <v>0.12687500000000007</v>
      </c>
    </row>
    <row r="1878" spans="1:28" x14ac:dyDescent="0.55000000000000004">
      <c r="A1878" s="3" t="s">
        <v>72</v>
      </c>
      <c r="B1878" s="3" t="s">
        <v>3350</v>
      </c>
      <c r="C1878" t="s">
        <v>47</v>
      </c>
      <c r="D1878" s="3" t="s">
        <v>137</v>
      </c>
      <c r="E1878" s="3" t="s">
        <v>3129</v>
      </c>
      <c r="F1878" s="3" t="s">
        <v>77</v>
      </c>
      <c r="G1878" s="5">
        <v>6.25</v>
      </c>
      <c r="H1878">
        <v>1</v>
      </c>
      <c r="I1878" s="5">
        <v>2.5499999999999998</v>
      </c>
      <c r="J1878" s="5">
        <v>2.5499999999999998</v>
      </c>
      <c r="K1878">
        <v>45</v>
      </c>
      <c r="L1878" s="15">
        <v>2.2222222222222202E-2</v>
      </c>
      <c r="M1878" s="13">
        <v>1.06666666666667</v>
      </c>
      <c r="N1878" s="15">
        <v>0</v>
      </c>
      <c r="O1878" s="5">
        <v>0</v>
      </c>
      <c r="P1878" s="5">
        <v>0</v>
      </c>
      <c r="Q1878" s="5">
        <f t="shared" si="325"/>
        <v>2.5499999999999998</v>
      </c>
      <c r="R1878" s="5">
        <f t="shared" si="326"/>
        <v>-2.5499999999999998</v>
      </c>
      <c r="S1878" s="15">
        <f t="shared" si="327"/>
        <v>-1</v>
      </c>
      <c r="T1878">
        <v>0</v>
      </c>
      <c r="U1878" s="5" t="str">
        <f t="shared" si="328"/>
        <v>NA</v>
      </c>
      <c r="V1878" s="15">
        <f t="shared" si="329"/>
        <v>0</v>
      </c>
      <c r="W1878" s="15">
        <f t="shared" si="330"/>
        <v>0</v>
      </c>
      <c r="X1878" s="5">
        <f t="shared" si="331"/>
        <v>0</v>
      </c>
      <c r="Y1878" s="5">
        <f t="shared" si="332"/>
        <v>2.2949999999999999</v>
      </c>
      <c r="Z1878" s="5">
        <f t="shared" si="333"/>
        <v>-2.6774999999999998</v>
      </c>
      <c r="AA1878" s="5">
        <f t="shared" si="334"/>
        <v>0.25499999999999989</v>
      </c>
      <c r="AB1878" s="5">
        <f t="shared" si="335"/>
        <v>0.12749999999999995</v>
      </c>
    </row>
    <row r="1879" spans="1:28" x14ac:dyDescent="0.55000000000000004">
      <c r="A1879" s="3" t="s">
        <v>72</v>
      </c>
      <c r="B1879" s="3" t="s">
        <v>3352</v>
      </c>
      <c r="C1879" t="s">
        <v>47</v>
      </c>
      <c r="D1879" s="3" t="s">
        <v>125</v>
      </c>
      <c r="E1879" s="3" t="s">
        <v>3135</v>
      </c>
      <c r="F1879" s="3" t="s">
        <v>77</v>
      </c>
      <c r="G1879" s="5">
        <v>6.25</v>
      </c>
      <c r="H1879">
        <v>1</v>
      </c>
      <c r="I1879" s="5">
        <v>2.5499999999999998</v>
      </c>
      <c r="J1879" s="5">
        <v>2.5499999999999998</v>
      </c>
      <c r="K1879">
        <v>2</v>
      </c>
      <c r="L1879" s="15">
        <v>0.5</v>
      </c>
      <c r="M1879" s="13">
        <v>1</v>
      </c>
      <c r="N1879" s="15">
        <v>0</v>
      </c>
      <c r="O1879" s="5">
        <v>0</v>
      </c>
      <c r="P1879" s="5">
        <v>0</v>
      </c>
      <c r="Q1879" s="5">
        <f t="shared" si="325"/>
        <v>2.5499999999999998</v>
      </c>
      <c r="R1879" s="5">
        <f t="shared" si="326"/>
        <v>-2.5499999999999998</v>
      </c>
      <c r="S1879" s="15">
        <f t="shared" si="327"/>
        <v>-1</v>
      </c>
      <c r="T1879">
        <v>0</v>
      </c>
      <c r="U1879" s="5" t="str">
        <f t="shared" si="328"/>
        <v>NA</v>
      </c>
      <c r="V1879" s="15">
        <f t="shared" si="329"/>
        <v>0</v>
      </c>
      <c r="W1879" s="15">
        <f t="shared" si="330"/>
        <v>0</v>
      </c>
      <c r="X1879" s="5">
        <f t="shared" si="331"/>
        <v>0</v>
      </c>
      <c r="Y1879" s="5">
        <f t="shared" si="332"/>
        <v>2.2949999999999999</v>
      </c>
      <c r="Z1879" s="5">
        <f t="shared" si="333"/>
        <v>-2.6774999999999998</v>
      </c>
      <c r="AA1879" s="5">
        <f t="shared" si="334"/>
        <v>0.25499999999999989</v>
      </c>
      <c r="AB1879" s="5">
        <f t="shared" si="335"/>
        <v>0.12749999999999995</v>
      </c>
    </row>
    <row r="1880" spans="1:28" x14ac:dyDescent="0.55000000000000004">
      <c r="A1880" s="3" t="s">
        <v>72</v>
      </c>
      <c r="B1880" s="3" t="s">
        <v>3175</v>
      </c>
      <c r="C1880" t="s">
        <v>47</v>
      </c>
      <c r="D1880" s="3" t="s">
        <v>40</v>
      </c>
      <c r="E1880" s="3" t="s">
        <v>2883</v>
      </c>
      <c r="F1880" s="3" t="s">
        <v>77</v>
      </c>
      <c r="G1880" s="5">
        <v>6.25</v>
      </c>
      <c r="H1880">
        <v>1</v>
      </c>
      <c r="I1880" s="5">
        <v>2.5499999999999998</v>
      </c>
      <c r="J1880" s="5">
        <v>2.5499999999999998</v>
      </c>
      <c r="K1880">
        <v>24</v>
      </c>
      <c r="L1880" s="15">
        <v>4.1666666666666699E-2</v>
      </c>
      <c r="M1880" s="13">
        <v>1.2916666666666701</v>
      </c>
      <c r="N1880" s="15">
        <v>0</v>
      </c>
      <c r="O1880" s="5">
        <v>0</v>
      </c>
      <c r="P1880" s="5">
        <v>0</v>
      </c>
      <c r="Q1880" s="5">
        <f t="shared" si="325"/>
        <v>2.5499999999999998</v>
      </c>
      <c r="R1880" s="5">
        <f t="shared" si="326"/>
        <v>-2.5499999999999998</v>
      </c>
      <c r="S1880" s="15">
        <f t="shared" si="327"/>
        <v>-1</v>
      </c>
      <c r="T1880">
        <v>0</v>
      </c>
      <c r="U1880" s="5" t="str">
        <f t="shared" si="328"/>
        <v>NA</v>
      </c>
      <c r="V1880" s="15">
        <f t="shared" si="329"/>
        <v>0</v>
      </c>
      <c r="W1880" s="15">
        <f t="shared" si="330"/>
        <v>0</v>
      </c>
      <c r="X1880" s="5">
        <f t="shared" si="331"/>
        <v>0</v>
      </c>
      <c r="Y1880" s="5">
        <f t="shared" si="332"/>
        <v>2.2949999999999999</v>
      </c>
      <c r="Z1880" s="5">
        <f t="shared" si="333"/>
        <v>-2.6774999999999998</v>
      </c>
      <c r="AA1880" s="5">
        <f t="shared" si="334"/>
        <v>0.25499999999999989</v>
      </c>
      <c r="AB1880" s="5">
        <f t="shared" si="335"/>
        <v>0.12749999999999995</v>
      </c>
    </row>
    <row r="1881" spans="1:28" x14ac:dyDescent="0.55000000000000004">
      <c r="A1881" s="3" t="s">
        <v>72</v>
      </c>
      <c r="B1881" s="3" t="s">
        <v>2923</v>
      </c>
      <c r="C1881" t="s">
        <v>47</v>
      </c>
      <c r="D1881" s="3" t="s">
        <v>194</v>
      </c>
      <c r="E1881" s="3" t="s">
        <v>2853</v>
      </c>
      <c r="F1881" s="3" t="s">
        <v>77</v>
      </c>
      <c r="G1881" s="5">
        <v>6.25</v>
      </c>
      <c r="H1881">
        <v>1</v>
      </c>
      <c r="I1881" s="5">
        <v>2.5625</v>
      </c>
      <c r="J1881" s="5">
        <v>2.5625</v>
      </c>
      <c r="K1881">
        <v>3</v>
      </c>
      <c r="L1881" s="15">
        <v>0.33333333333333298</v>
      </c>
      <c r="M1881" s="13">
        <v>1</v>
      </c>
      <c r="N1881" s="15">
        <v>0</v>
      </c>
      <c r="O1881" s="5">
        <v>0</v>
      </c>
      <c r="P1881" s="5">
        <v>0</v>
      </c>
      <c r="Q1881" s="5">
        <f t="shared" si="325"/>
        <v>2.5625</v>
      </c>
      <c r="R1881" s="5">
        <f t="shared" si="326"/>
        <v>-2.5625</v>
      </c>
      <c r="S1881" s="15">
        <f t="shared" si="327"/>
        <v>-1</v>
      </c>
      <c r="T1881">
        <v>0</v>
      </c>
      <c r="U1881" s="5" t="str">
        <f t="shared" si="328"/>
        <v>NA</v>
      </c>
      <c r="V1881" s="15">
        <f t="shared" si="329"/>
        <v>0</v>
      </c>
      <c r="W1881" s="15">
        <f t="shared" si="330"/>
        <v>0</v>
      </c>
      <c r="X1881" s="5">
        <f t="shared" si="331"/>
        <v>0</v>
      </c>
      <c r="Y1881" s="5">
        <f t="shared" si="332"/>
        <v>2.3062499999999999</v>
      </c>
      <c r="Z1881" s="5">
        <f t="shared" si="333"/>
        <v>-2.6906250000000003</v>
      </c>
      <c r="AA1881" s="5">
        <f t="shared" si="334"/>
        <v>0.25625000000000009</v>
      </c>
      <c r="AB1881" s="5">
        <f t="shared" si="335"/>
        <v>0.12812500000000027</v>
      </c>
    </row>
    <row r="1882" spans="1:28" x14ac:dyDescent="0.55000000000000004">
      <c r="A1882" s="3" t="s">
        <v>72</v>
      </c>
      <c r="B1882" s="3" t="s">
        <v>3356</v>
      </c>
      <c r="C1882" t="s">
        <v>47</v>
      </c>
      <c r="D1882" s="3" t="s">
        <v>40</v>
      </c>
      <c r="E1882" s="3" t="s">
        <v>3195</v>
      </c>
      <c r="F1882" s="3" t="s">
        <v>77</v>
      </c>
      <c r="G1882" s="5">
        <v>6.25</v>
      </c>
      <c r="H1882">
        <v>1</v>
      </c>
      <c r="I1882" s="5">
        <v>2.5625</v>
      </c>
      <c r="J1882" s="5">
        <v>2.5625</v>
      </c>
      <c r="K1882">
        <v>1</v>
      </c>
      <c r="L1882" s="15">
        <v>1</v>
      </c>
      <c r="M1882" s="13">
        <v>1</v>
      </c>
      <c r="N1882" s="15">
        <v>0</v>
      </c>
      <c r="O1882" s="5">
        <v>0</v>
      </c>
      <c r="P1882" s="5">
        <v>0</v>
      </c>
      <c r="Q1882" s="5">
        <f t="shared" si="325"/>
        <v>2.5625</v>
      </c>
      <c r="R1882" s="5">
        <f t="shared" si="326"/>
        <v>-2.5625</v>
      </c>
      <c r="S1882" s="15">
        <f t="shared" si="327"/>
        <v>-1</v>
      </c>
      <c r="T1882">
        <v>0</v>
      </c>
      <c r="U1882" s="5" t="str">
        <f t="shared" si="328"/>
        <v>NA</v>
      </c>
      <c r="V1882" s="15">
        <f t="shared" si="329"/>
        <v>0</v>
      </c>
      <c r="W1882" s="15">
        <f t="shared" si="330"/>
        <v>0</v>
      </c>
      <c r="X1882" s="5">
        <f t="shared" si="331"/>
        <v>0</v>
      </c>
      <c r="Y1882" s="5">
        <f t="shared" si="332"/>
        <v>2.3062499999999999</v>
      </c>
      <c r="Z1882" s="5">
        <f t="shared" si="333"/>
        <v>-2.6906250000000003</v>
      </c>
      <c r="AA1882" s="5">
        <f t="shared" si="334"/>
        <v>0.25625000000000009</v>
      </c>
      <c r="AB1882" s="5">
        <f t="shared" si="335"/>
        <v>0.12812500000000027</v>
      </c>
    </row>
    <row r="1883" spans="1:28" x14ac:dyDescent="0.55000000000000004">
      <c r="A1883" s="3" t="s">
        <v>72</v>
      </c>
      <c r="B1883" s="3" t="s">
        <v>3358</v>
      </c>
      <c r="C1883" t="s">
        <v>47</v>
      </c>
      <c r="D1883" s="3" t="s">
        <v>75</v>
      </c>
      <c r="E1883" s="3" t="s">
        <v>282</v>
      </c>
      <c r="F1883" s="3" t="s">
        <v>77</v>
      </c>
      <c r="G1883" s="5">
        <v>6.25</v>
      </c>
      <c r="H1883">
        <v>1</v>
      </c>
      <c r="I1883" s="5">
        <v>2.5750000000000002</v>
      </c>
      <c r="J1883" s="5">
        <v>2.5750000000000002</v>
      </c>
      <c r="K1883">
        <v>121</v>
      </c>
      <c r="L1883" s="15">
        <v>8.2644628099173608E-3</v>
      </c>
      <c r="M1883" s="13">
        <v>1.0231404958677699</v>
      </c>
      <c r="N1883" s="15">
        <v>0</v>
      </c>
      <c r="O1883" s="5">
        <v>0</v>
      </c>
      <c r="P1883" s="5">
        <v>0</v>
      </c>
      <c r="Q1883" s="5">
        <f t="shared" si="325"/>
        <v>2.5750000000000002</v>
      </c>
      <c r="R1883" s="5">
        <f t="shared" si="326"/>
        <v>-2.5750000000000002</v>
      </c>
      <c r="S1883" s="15">
        <f t="shared" si="327"/>
        <v>-1</v>
      </c>
      <c r="T1883">
        <v>0</v>
      </c>
      <c r="U1883" s="5" t="str">
        <f t="shared" si="328"/>
        <v>NA</v>
      </c>
      <c r="V1883" s="15">
        <f t="shared" si="329"/>
        <v>0</v>
      </c>
      <c r="W1883" s="15">
        <f t="shared" si="330"/>
        <v>0</v>
      </c>
      <c r="X1883" s="5">
        <f t="shared" si="331"/>
        <v>0</v>
      </c>
      <c r="Y1883" s="5">
        <f t="shared" si="332"/>
        <v>2.3175000000000003</v>
      </c>
      <c r="Z1883" s="5">
        <f t="shared" si="333"/>
        <v>-2.7037500000000003</v>
      </c>
      <c r="AA1883" s="5">
        <f t="shared" si="334"/>
        <v>0.25749999999999984</v>
      </c>
      <c r="AB1883" s="5">
        <f t="shared" si="335"/>
        <v>0.12875000000000014</v>
      </c>
    </row>
    <row r="1884" spans="1:28" x14ac:dyDescent="0.55000000000000004">
      <c r="A1884" s="3" t="s">
        <v>72</v>
      </c>
      <c r="B1884" s="3" t="s">
        <v>2623</v>
      </c>
      <c r="C1884" t="s">
        <v>47</v>
      </c>
      <c r="D1884" s="3" t="s">
        <v>40</v>
      </c>
      <c r="E1884" s="3" t="s">
        <v>2770</v>
      </c>
      <c r="F1884" s="3" t="s">
        <v>77</v>
      </c>
      <c r="G1884" s="5">
        <v>6.25</v>
      </c>
      <c r="H1884">
        <v>1</v>
      </c>
      <c r="I1884" s="5">
        <v>2.5750000000000002</v>
      </c>
      <c r="J1884" s="5">
        <v>2.5750000000000002</v>
      </c>
      <c r="K1884">
        <v>2</v>
      </c>
      <c r="L1884" s="15">
        <v>0.5</v>
      </c>
      <c r="M1884" s="13">
        <v>2.5</v>
      </c>
      <c r="N1884" s="15">
        <v>0</v>
      </c>
      <c r="O1884" s="5">
        <v>0</v>
      </c>
      <c r="P1884" s="5">
        <v>0</v>
      </c>
      <c r="Q1884" s="5">
        <f t="shared" si="325"/>
        <v>2.5750000000000002</v>
      </c>
      <c r="R1884" s="5">
        <f t="shared" si="326"/>
        <v>-2.5750000000000002</v>
      </c>
      <c r="S1884" s="15">
        <f t="shared" si="327"/>
        <v>-1</v>
      </c>
      <c r="T1884">
        <v>0</v>
      </c>
      <c r="U1884" s="5" t="str">
        <f t="shared" si="328"/>
        <v>NA</v>
      </c>
      <c r="V1884" s="15">
        <f t="shared" si="329"/>
        <v>0</v>
      </c>
      <c r="W1884" s="15">
        <f t="shared" si="330"/>
        <v>0</v>
      </c>
      <c r="X1884" s="5">
        <f t="shared" si="331"/>
        <v>0</v>
      </c>
      <c r="Y1884" s="5">
        <f t="shared" si="332"/>
        <v>2.3175000000000003</v>
      </c>
      <c r="Z1884" s="5">
        <f t="shared" si="333"/>
        <v>-2.7037500000000003</v>
      </c>
      <c r="AA1884" s="5">
        <f t="shared" si="334"/>
        <v>0.25749999999999984</v>
      </c>
      <c r="AB1884" s="5">
        <f t="shared" si="335"/>
        <v>0.12875000000000014</v>
      </c>
    </row>
    <row r="1885" spans="1:28" x14ac:dyDescent="0.55000000000000004">
      <c r="A1885" s="3" t="s">
        <v>72</v>
      </c>
      <c r="B1885" s="3" t="s">
        <v>3361</v>
      </c>
      <c r="C1885" t="s">
        <v>47</v>
      </c>
      <c r="D1885" s="3" t="s">
        <v>221</v>
      </c>
      <c r="E1885" s="3" t="s">
        <v>222</v>
      </c>
      <c r="F1885" s="3" t="s">
        <v>77</v>
      </c>
      <c r="G1885" s="5">
        <v>6.25</v>
      </c>
      <c r="H1885">
        <v>1</v>
      </c>
      <c r="I1885" s="5">
        <v>2.5750000000000002</v>
      </c>
      <c r="J1885" s="5">
        <v>2.5750000000000002</v>
      </c>
      <c r="K1885">
        <v>6</v>
      </c>
      <c r="L1885" s="15">
        <v>0.16666666666666699</v>
      </c>
      <c r="M1885" s="13">
        <v>2.8</v>
      </c>
      <c r="N1885" s="15">
        <v>0</v>
      </c>
      <c r="O1885" s="5">
        <v>0</v>
      </c>
      <c r="P1885" s="5">
        <v>0</v>
      </c>
      <c r="Q1885" s="5">
        <f t="shared" si="325"/>
        <v>2.5750000000000002</v>
      </c>
      <c r="R1885" s="5">
        <f t="shared" si="326"/>
        <v>-2.5750000000000002</v>
      </c>
      <c r="S1885" s="15">
        <f t="shared" si="327"/>
        <v>-1</v>
      </c>
      <c r="T1885">
        <v>0</v>
      </c>
      <c r="U1885" s="5" t="str">
        <f t="shared" si="328"/>
        <v>NA</v>
      </c>
      <c r="V1885" s="15">
        <f t="shared" si="329"/>
        <v>0</v>
      </c>
      <c r="W1885" s="15">
        <f t="shared" si="330"/>
        <v>0</v>
      </c>
      <c r="X1885" s="5">
        <f t="shared" si="331"/>
        <v>0</v>
      </c>
      <c r="Y1885" s="5">
        <f t="shared" si="332"/>
        <v>2.3175000000000003</v>
      </c>
      <c r="Z1885" s="5">
        <f t="shared" si="333"/>
        <v>-2.7037500000000003</v>
      </c>
      <c r="AA1885" s="5">
        <f t="shared" si="334"/>
        <v>0.25749999999999984</v>
      </c>
      <c r="AB1885" s="5">
        <f t="shared" si="335"/>
        <v>0.12875000000000014</v>
      </c>
    </row>
    <row r="1886" spans="1:28" x14ac:dyDescent="0.55000000000000004">
      <c r="A1886" s="3" t="s">
        <v>72</v>
      </c>
      <c r="B1886" s="3" t="s">
        <v>3363</v>
      </c>
      <c r="C1886" t="s">
        <v>47</v>
      </c>
      <c r="D1886" s="3" t="s">
        <v>133</v>
      </c>
      <c r="E1886" s="3" t="s">
        <v>3364</v>
      </c>
      <c r="F1886" s="3" t="s">
        <v>77</v>
      </c>
      <c r="G1886" s="5">
        <v>6.25</v>
      </c>
      <c r="H1886">
        <v>1</v>
      </c>
      <c r="I1886" s="5">
        <v>2.5750000000000002</v>
      </c>
      <c r="J1886" s="5">
        <v>2.5750000000000002</v>
      </c>
      <c r="K1886">
        <v>3</v>
      </c>
      <c r="L1886" s="15">
        <v>0.33333333333333298</v>
      </c>
      <c r="M1886" s="13">
        <v>1.3333333333333299</v>
      </c>
      <c r="N1886" s="15">
        <v>0</v>
      </c>
      <c r="O1886" s="5">
        <v>0</v>
      </c>
      <c r="P1886" s="5">
        <v>0</v>
      </c>
      <c r="Q1886" s="5">
        <f t="shared" si="325"/>
        <v>2.5750000000000002</v>
      </c>
      <c r="R1886" s="5">
        <f t="shared" si="326"/>
        <v>-2.5750000000000002</v>
      </c>
      <c r="S1886" s="15">
        <f t="shared" si="327"/>
        <v>-1</v>
      </c>
      <c r="T1886">
        <v>0</v>
      </c>
      <c r="U1886" s="5" t="str">
        <f t="shared" si="328"/>
        <v>NA</v>
      </c>
      <c r="V1886" s="15">
        <f t="shared" si="329"/>
        <v>0</v>
      </c>
      <c r="W1886" s="15">
        <f t="shared" si="330"/>
        <v>0</v>
      </c>
      <c r="X1886" s="5">
        <f t="shared" si="331"/>
        <v>0</v>
      </c>
      <c r="Y1886" s="5">
        <f t="shared" si="332"/>
        <v>2.3175000000000003</v>
      </c>
      <c r="Z1886" s="5">
        <f t="shared" si="333"/>
        <v>-2.7037500000000003</v>
      </c>
      <c r="AA1886" s="5">
        <f t="shared" si="334"/>
        <v>0.25749999999999984</v>
      </c>
      <c r="AB1886" s="5">
        <f t="shared" si="335"/>
        <v>0.12875000000000014</v>
      </c>
    </row>
    <row r="1887" spans="1:28" x14ac:dyDescent="0.55000000000000004">
      <c r="A1887" s="3" t="s">
        <v>72</v>
      </c>
      <c r="B1887" s="3" t="s">
        <v>2975</v>
      </c>
      <c r="C1887" t="s">
        <v>47</v>
      </c>
      <c r="D1887" s="3" t="s">
        <v>194</v>
      </c>
      <c r="E1887" s="3" t="s">
        <v>2984</v>
      </c>
      <c r="F1887" s="3" t="s">
        <v>77</v>
      </c>
      <c r="G1887" s="5">
        <v>6.25</v>
      </c>
      <c r="H1887">
        <v>1</v>
      </c>
      <c r="I1887" s="5">
        <v>2.5874999999999999</v>
      </c>
      <c r="J1887" s="5">
        <v>2.5874999999999999</v>
      </c>
      <c r="K1887">
        <v>12</v>
      </c>
      <c r="L1887" s="15">
        <v>8.3333333333333301E-2</v>
      </c>
      <c r="M1887" s="13">
        <v>1</v>
      </c>
      <c r="N1887" s="15">
        <v>0</v>
      </c>
      <c r="O1887" s="5">
        <v>0</v>
      </c>
      <c r="P1887" s="5">
        <v>0</v>
      </c>
      <c r="Q1887" s="5">
        <f t="shared" si="325"/>
        <v>2.5874999999999999</v>
      </c>
      <c r="R1887" s="5">
        <f t="shared" si="326"/>
        <v>-2.5874999999999999</v>
      </c>
      <c r="S1887" s="15">
        <f t="shared" si="327"/>
        <v>-1</v>
      </c>
      <c r="T1887">
        <v>0</v>
      </c>
      <c r="U1887" s="5" t="str">
        <f t="shared" si="328"/>
        <v>NA</v>
      </c>
      <c r="V1887" s="15">
        <f t="shared" si="329"/>
        <v>0</v>
      </c>
      <c r="W1887" s="15">
        <f t="shared" si="330"/>
        <v>0</v>
      </c>
      <c r="X1887" s="5">
        <f t="shared" si="331"/>
        <v>0</v>
      </c>
      <c r="Y1887" s="5">
        <f t="shared" si="332"/>
        <v>2.3287499999999999</v>
      </c>
      <c r="Z1887" s="5">
        <f t="shared" si="333"/>
        <v>-2.7168749999999999</v>
      </c>
      <c r="AA1887" s="5">
        <f t="shared" si="334"/>
        <v>0.25875000000000004</v>
      </c>
      <c r="AB1887" s="5">
        <f t="shared" si="335"/>
        <v>0.12937500000000002</v>
      </c>
    </row>
    <row r="1888" spans="1:28" x14ac:dyDescent="0.55000000000000004">
      <c r="A1888" s="3" t="s">
        <v>72</v>
      </c>
      <c r="B1888" s="3" t="s">
        <v>3367</v>
      </c>
      <c r="C1888" t="s">
        <v>47</v>
      </c>
      <c r="D1888" s="3" t="s">
        <v>173</v>
      </c>
      <c r="E1888" s="3" t="s">
        <v>2872</v>
      </c>
      <c r="F1888" s="3" t="s">
        <v>77</v>
      </c>
      <c r="G1888" s="5">
        <v>6.25</v>
      </c>
      <c r="H1888">
        <v>1</v>
      </c>
      <c r="I1888" s="5">
        <v>2.6</v>
      </c>
      <c r="J1888" s="5">
        <v>2.6</v>
      </c>
      <c r="K1888">
        <v>56</v>
      </c>
      <c r="L1888" s="15">
        <v>1.7857142857142901E-2</v>
      </c>
      <c r="M1888" s="13">
        <v>1.2250000000000001</v>
      </c>
      <c r="N1888" s="15">
        <v>0</v>
      </c>
      <c r="O1888" s="5">
        <v>0</v>
      </c>
      <c r="P1888" s="5">
        <v>0</v>
      </c>
      <c r="Q1888" s="5">
        <f t="shared" si="325"/>
        <v>2.6</v>
      </c>
      <c r="R1888" s="5">
        <f t="shared" si="326"/>
        <v>-2.6</v>
      </c>
      <c r="S1888" s="15">
        <f t="shared" si="327"/>
        <v>-1</v>
      </c>
      <c r="T1888">
        <v>0</v>
      </c>
      <c r="U1888" s="5" t="str">
        <f t="shared" si="328"/>
        <v>NA</v>
      </c>
      <c r="V1888" s="15">
        <f t="shared" si="329"/>
        <v>0</v>
      </c>
      <c r="W1888" s="15">
        <f t="shared" si="330"/>
        <v>0</v>
      </c>
      <c r="X1888" s="5">
        <f t="shared" si="331"/>
        <v>0</v>
      </c>
      <c r="Y1888" s="5">
        <f t="shared" si="332"/>
        <v>2.3400000000000003</v>
      </c>
      <c r="Z1888" s="5">
        <f t="shared" si="333"/>
        <v>-2.7300000000000004</v>
      </c>
      <c r="AA1888" s="5">
        <f t="shared" si="334"/>
        <v>0.25999999999999979</v>
      </c>
      <c r="AB1888" s="5">
        <f t="shared" si="335"/>
        <v>0.13000000000000034</v>
      </c>
    </row>
    <row r="1889" spans="1:28" x14ac:dyDescent="0.55000000000000004">
      <c r="A1889" s="3" t="s">
        <v>72</v>
      </c>
      <c r="B1889" s="3" t="s">
        <v>3224</v>
      </c>
      <c r="C1889" t="s">
        <v>47</v>
      </c>
      <c r="D1889" s="3" t="s">
        <v>104</v>
      </c>
      <c r="E1889" s="3" t="s">
        <v>2912</v>
      </c>
      <c r="F1889" s="3" t="s">
        <v>77</v>
      </c>
      <c r="G1889" s="5">
        <v>6.25</v>
      </c>
      <c r="H1889">
        <v>1</v>
      </c>
      <c r="I1889" s="5">
        <v>2.6</v>
      </c>
      <c r="J1889" s="5">
        <v>2.6</v>
      </c>
      <c r="K1889">
        <v>8</v>
      </c>
      <c r="L1889" s="15">
        <v>0.125</v>
      </c>
      <c r="M1889" s="13">
        <v>2.125</v>
      </c>
      <c r="N1889" s="15">
        <v>0</v>
      </c>
      <c r="O1889" s="5">
        <v>0</v>
      </c>
      <c r="P1889" s="5">
        <v>0</v>
      </c>
      <c r="Q1889" s="5">
        <f t="shared" si="325"/>
        <v>2.6</v>
      </c>
      <c r="R1889" s="5">
        <f t="shared" si="326"/>
        <v>-2.6</v>
      </c>
      <c r="S1889" s="15">
        <f t="shared" si="327"/>
        <v>-1</v>
      </c>
      <c r="T1889">
        <v>0</v>
      </c>
      <c r="U1889" s="5" t="str">
        <f t="shared" si="328"/>
        <v>NA</v>
      </c>
      <c r="V1889" s="15">
        <f t="shared" si="329"/>
        <v>0</v>
      </c>
      <c r="W1889" s="15">
        <f t="shared" si="330"/>
        <v>0</v>
      </c>
      <c r="X1889" s="5">
        <f t="shared" si="331"/>
        <v>0</v>
      </c>
      <c r="Y1889" s="5">
        <f t="shared" si="332"/>
        <v>2.3400000000000003</v>
      </c>
      <c r="Z1889" s="5">
        <f t="shared" si="333"/>
        <v>-2.7300000000000004</v>
      </c>
      <c r="AA1889" s="5">
        <f t="shared" si="334"/>
        <v>0.25999999999999979</v>
      </c>
      <c r="AB1889" s="5">
        <f t="shared" si="335"/>
        <v>0.13000000000000034</v>
      </c>
    </row>
    <row r="1890" spans="1:28" x14ac:dyDescent="0.55000000000000004">
      <c r="A1890" s="3" t="s">
        <v>72</v>
      </c>
      <c r="B1890" s="3" t="s">
        <v>3370</v>
      </c>
      <c r="C1890" t="s">
        <v>47</v>
      </c>
      <c r="D1890" s="3" t="s">
        <v>40</v>
      </c>
      <c r="E1890" s="3" t="s">
        <v>3310</v>
      </c>
      <c r="F1890" s="3" t="s">
        <v>77</v>
      </c>
      <c r="G1890" s="5">
        <v>6.25</v>
      </c>
      <c r="H1890">
        <v>1</v>
      </c>
      <c r="I1890" s="5">
        <v>2.6</v>
      </c>
      <c r="J1890" s="5">
        <v>2.6</v>
      </c>
      <c r="K1890">
        <v>101</v>
      </c>
      <c r="L1890" s="15">
        <v>9.9009900990098994E-3</v>
      </c>
      <c r="M1890" s="13">
        <v>3.4366336633663401</v>
      </c>
      <c r="N1890" s="15">
        <v>0</v>
      </c>
      <c r="O1890" s="5">
        <v>0</v>
      </c>
      <c r="P1890" s="5">
        <v>0</v>
      </c>
      <c r="Q1890" s="5">
        <f t="shared" si="325"/>
        <v>2.6</v>
      </c>
      <c r="R1890" s="5">
        <f t="shared" si="326"/>
        <v>-2.6</v>
      </c>
      <c r="S1890" s="15">
        <f t="shared" si="327"/>
        <v>-1</v>
      </c>
      <c r="T1890">
        <v>0</v>
      </c>
      <c r="U1890" s="5" t="str">
        <f t="shared" si="328"/>
        <v>NA</v>
      </c>
      <c r="V1890" s="15">
        <f t="shared" si="329"/>
        <v>0</v>
      </c>
      <c r="W1890" s="15">
        <f t="shared" si="330"/>
        <v>0</v>
      </c>
      <c r="X1890" s="5">
        <f t="shared" si="331"/>
        <v>0</v>
      </c>
      <c r="Y1890" s="5">
        <f t="shared" si="332"/>
        <v>2.3400000000000003</v>
      </c>
      <c r="Z1890" s="5">
        <f t="shared" si="333"/>
        <v>-2.7300000000000004</v>
      </c>
      <c r="AA1890" s="5">
        <f t="shared" si="334"/>
        <v>0.25999999999999979</v>
      </c>
      <c r="AB1890" s="5">
        <f t="shared" si="335"/>
        <v>0.13000000000000034</v>
      </c>
    </row>
    <row r="1891" spans="1:28" x14ac:dyDescent="0.55000000000000004">
      <c r="A1891" s="3" t="s">
        <v>72</v>
      </c>
      <c r="B1891" s="3" t="s">
        <v>423</v>
      </c>
      <c r="C1891" t="s">
        <v>47</v>
      </c>
      <c r="D1891" s="3" t="s">
        <v>113</v>
      </c>
      <c r="E1891" s="3" t="s">
        <v>2827</v>
      </c>
      <c r="F1891" s="3" t="s">
        <v>77</v>
      </c>
      <c r="G1891" s="5">
        <v>6.25</v>
      </c>
      <c r="H1891">
        <v>2</v>
      </c>
      <c r="I1891" s="5">
        <v>2.6124999999999998</v>
      </c>
      <c r="J1891" s="5">
        <v>1.3062499999999999</v>
      </c>
      <c r="K1891">
        <v>17</v>
      </c>
      <c r="L1891" s="15">
        <v>0.11764705882352899</v>
      </c>
      <c r="M1891" s="13">
        <v>3.4235294117647102</v>
      </c>
      <c r="N1891" s="15">
        <v>0</v>
      </c>
      <c r="O1891" s="5">
        <v>0</v>
      </c>
      <c r="P1891" s="5">
        <v>0</v>
      </c>
      <c r="Q1891" s="5">
        <f t="shared" si="325"/>
        <v>2.6124999999999998</v>
      </c>
      <c r="R1891" s="5">
        <f t="shared" si="326"/>
        <v>-2.6124999999999998</v>
      </c>
      <c r="S1891" s="15">
        <f t="shared" si="327"/>
        <v>-1</v>
      </c>
      <c r="T1891">
        <v>0</v>
      </c>
      <c r="U1891" s="5" t="str">
        <f t="shared" si="328"/>
        <v>NA</v>
      </c>
      <c r="V1891" s="15">
        <f t="shared" si="329"/>
        <v>0</v>
      </c>
      <c r="W1891" s="15">
        <f t="shared" si="330"/>
        <v>0</v>
      </c>
      <c r="X1891" s="5">
        <f t="shared" si="331"/>
        <v>0</v>
      </c>
      <c r="Y1891" s="5">
        <f t="shared" si="332"/>
        <v>2.3512499999999998</v>
      </c>
      <c r="Z1891" s="5">
        <f t="shared" si="333"/>
        <v>-2.743125</v>
      </c>
      <c r="AA1891" s="5">
        <f t="shared" si="334"/>
        <v>0.26124999999999998</v>
      </c>
      <c r="AB1891" s="5">
        <f t="shared" si="335"/>
        <v>0.13062500000000021</v>
      </c>
    </row>
    <row r="1892" spans="1:28" x14ac:dyDescent="0.55000000000000004">
      <c r="A1892" s="3" t="s">
        <v>72</v>
      </c>
      <c r="B1892" s="3" t="s">
        <v>3018</v>
      </c>
      <c r="C1892" t="s">
        <v>47</v>
      </c>
      <c r="D1892" s="3" t="s">
        <v>75</v>
      </c>
      <c r="E1892" s="3" t="s">
        <v>282</v>
      </c>
      <c r="F1892" s="3" t="s">
        <v>77</v>
      </c>
      <c r="G1892" s="5">
        <v>6.25</v>
      </c>
      <c r="H1892">
        <v>1</v>
      </c>
      <c r="I1892" s="5">
        <v>2.6124999999999998</v>
      </c>
      <c r="J1892" s="5">
        <v>2.6124999999999998</v>
      </c>
      <c r="K1892">
        <v>4</v>
      </c>
      <c r="L1892" s="15">
        <v>0.25</v>
      </c>
      <c r="M1892" s="13">
        <v>1</v>
      </c>
      <c r="N1892" s="15">
        <v>0</v>
      </c>
      <c r="O1892" s="5">
        <v>0</v>
      </c>
      <c r="P1892" s="5">
        <v>0</v>
      </c>
      <c r="Q1892" s="5">
        <f t="shared" si="325"/>
        <v>2.6124999999999998</v>
      </c>
      <c r="R1892" s="5">
        <f t="shared" si="326"/>
        <v>-2.6124999999999998</v>
      </c>
      <c r="S1892" s="15">
        <f t="shared" si="327"/>
        <v>-1</v>
      </c>
      <c r="T1892">
        <v>0</v>
      </c>
      <c r="U1892" s="5" t="str">
        <f t="shared" si="328"/>
        <v>NA</v>
      </c>
      <c r="V1892" s="15">
        <f t="shared" si="329"/>
        <v>0</v>
      </c>
      <c r="W1892" s="15">
        <f t="shared" si="330"/>
        <v>0</v>
      </c>
      <c r="X1892" s="5">
        <f t="shared" si="331"/>
        <v>0</v>
      </c>
      <c r="Y1892" s="5">
        <f t="shared" si="332"/>
        <v>2.3512499999999998</v>
      </c>
      <c r="Z1892" s="5">
        <f t="shared" si="333"/>
        <v>-2.743125</v>
      </c>
      <c r="AA1892" s="5">
        <f t="shared" si="334"/>
        <v>0.26124999999999998</v>
      </c>
      <c r="AB1892" s="5">
        <f t="shared" si="335"/>
        <v>0.13062500000000021</v>
      </c>
    </row>
    <row r="1893" spans="1:28" x14ac:dyDescent="0.55000000000000004">
      <c r="A1893" s="3" t="s">
        <v>72</v>
      </c>
      <c r="B1893" s="3" t="s">
        <v>2874</v>
      </c>
      <c r="C1893" t="s">
        <v>47</v>
      </c>
      <c r="D1893" s="3" t="s">
        <v>104</v>
      </c>
      <c r="E1893" s="3" t="s">
        <v>2958</v>
      </c>
      <c r="F1893" s="3" t="s">
        <v>77</v>
      </c>
      <c r="G1893" s="5">
        <v>6.25</v>
      </c>
      <c r="H1893">
        <v>1</v>
      </c>
      <c r="I1893" s="5">
        <v>2.6124999999999998</v>
      </c>
      <c r="J1893" s="5">
        <v>2.6124999999999998</v>
      </c>
      <c r="K1893">
        <v>3</v>
      </c>
      <c r="L1893" s="15">
        <v>0.33333333333333298</v>
      </c>
      <c r="M1893" s="13">
        <v>1</v>
      </c>
      <c r="N1893" s="15">
        <v>0</v>
      </c>
      <c r="O1893" s="5">
        <v>0</v>
      </c>
      <c r="P1893" s="5">
        <v>0</v>
      </c>
      <c r="Q1893" s="5">
        <f t="shared" si="325"/>
        <v>2.6124999999999998</v>
      </c>
      <c r="R1893" s="5">
        <f t="shared" si="326"/>
        <v>-2.6124999999999998</v>
      </c>
      <c r="S1893" s="15">
        <f t="shared" si="327"/>
        <v>-1</v>
      </c>
      <c r="T1893">
        <v>0</v>
      </c>
      <c r="U1893" s="5" t="str">
        <f t="shared" si="328"/>
        <v>NA</v>
      </c>
      <c r="V1893" s="15">
        <f t="shared" si="329"/>
        <v>0</v>
      </c>
      <c r="W1893" s="15">
        <f t="shared" si="330"/>
        <v>0</v>
      </c>
      <c r="X1893" s="5">
        <f t="shared" si="331"/>
        <v>0</v>
      </c>
      <c r="Y1893" s="5">
        <f t="shared" si="332"/>
        <v>2.3512499999999998</v>
      </c>
      <c r="Z1893" s="5">
        <f t="shared" si="333"/>
        <v>-2.743125</v>
      </c>
      <c r="AA1893" s="5">
        <f t="shared" si="334"/>
        <v>0.26124999999999998</v>
      </c>
      <c r="AB1893" s="5">
        <f t="shared" si="335"/>
        <v>0.13062500000000021</v>
      </c>
    </row>
    <row r="1894" spans="1:28" x14ac:dyDescent="0.55000000000000004">
      <c r="A1894" s="3" t="s">
        <v>72</v>
      </c>
      <c r="B1894" s="3" t="s">
        <v>3375</v>
      </c>
      <c r="C1894" t="s">
        <v>47</v>
      </c>
      <c r="D1894" s="3" t="s">
        <v>262</v>
      </c>
      <c r="E1894" s="3" t="s">
        <v>3376</v>
      </c>
      <c r="F1894" s="3" t="s">
        <v>77</v>
      </c>
      <c r="G1894" s="5">
        <v>6.25</v>
      </c>
      <c r="H1894">
        <v>1</v>
      </c>
      <c r="I1894" s="5">
        <v>2.6124999999999998</v>
      </c>
      <c r="J1894" s="5">
        <v>2.6124999999999998</v>
      </c>
      <c r="K1894">
        <v>9</v>
      </c>
      <c r="L1894" s="15">
        <v>0.11111111111111099</v>
      </c>
      <c r="M1894" s="13">
        <v>2.4433333333333298</v>
      </c>
      <c r="N1894" s="15">
        <v>0</v>
      </c>
      <c r="O1894" s="5">
        <v>0</v>
      </c>
      <c r="P1894" s="5">
        <v>0</v>
      </c>
      <c r="Q1894" s="5">
        <f t="shared" si="325"/>
        <v>2.6124999999999998</v>
      </c>
      <c r="R1894" s="5">
        <f t="shared" si="326"/>
        <v>-2.6124999999999998</v>
      </c>
      <c r="S1894" s="15">
        <f t="shared" si="327"/>
        <v>-1</v>
      </c>
      <c r="T1894">
        <v>0</v>
      </c>
      <c r="U1894" s="5" t="str">
        <f t="shared" si="328"/>
        <v>NA</v>
      </c>
      <c r="V1894" s="15">
        <f t="shared" si="329"/>
        <v>0</v>
      </c>
      <c r="W1894" s="15">
        <f t="shared" si="330"/>
        <v>0</v>
      </c>
      <c r="X1894" s="5">
        <f t="shared" si="331"/>
        <v>0</v>
      </c>
      <c r="Y1894" s="5">
        <f t="shared" si="332"/>
        <v>2.3512499999999998</v>
      </c>
      <c r="Z1894" s="5">
        <f t="shared" si="333"/>
        <v>-2.743125</v>
      </c>
      <c r="AA1894" s="5">
        <f t="shared" si="334"/>
        <v>0.26124999999999998</v>
      </c>
      <c r="AB1894" s="5">
        <f t="shared" si="335"/>
        <v>0.13062500000000021</v>
      </c>
    </row>
    <row r="1895" spans="1:28" x14ac:dyDescent="0.55000000000000004">
      <c r="A1895" s="3" t="s">
        <v>72</v>
      </c>
      <c r="B1895" s="3" t="s">
        <v>3378</v>
      </c>
      <c r="C1895" t="s">
        <v>47</v>
      </c>
      <c r="D1895" s="3" t="s">
        <v>262</v>
      </c>
      <c r="E1895" s="3" t="s">
        <v>2847</v>
      </c>
      <c r="F1895" s="3" t="s">
        <v>77</v>
      </c>
      <c r="G1895" s="5">
        <v>6.25</v>
      </c>
      <c r="H1895">
        <v>1</v>
      </c>
      <c r="I1895" s="5">
        <v>2.6124999999999998</v>
      </c>
      <c r="J1895" s="5">
        <v>2.6124999999999998</v>
      </c>
      <c r="K1895">
        <v>9</v>
      </c>
      <c r="L1895" s="15">
        <v>0.11111111111111099</v>
      </c>
      <c r="M1895" s="13">
        <v>1.31111111111111</v>
      </c>
      <c r="N1895" s="15">
        <v>0</v>
      </c>
      <c r="O1895" s="5">
        <v>0</v>
      </c>
      <c r="P1895" s="5">
        <v>0</v>
      </c>
      <c r="Q1895" s="5">
        <f t="shared" si="325"/>
        <v>2.6124999999999998</v>
      </c>
      <c r="R1895" s="5">
        <f t="shared" si="326"/>
        <v>-2.6124999999999998</v>
      </c>
      <c r="S1895" s="15">
        <f t="shared" si="327"/>
        <v>-1</v>
      </c>
      <c r="T1895">
        <v>0</v>
      </c>
      <c r="U1895" s="5" t="str">
        <f t="shared" si="328"/>
        <v>NA</v>
      </c>
      <c r="V1895" s="15">
        <f t="shared" si="329"/>
        <v>0</v>
      </c>
      <c r="W1895" s="15">
        <f t="shared" si="330"/>
        <v>0</v>
      </c>
      <c r="X1895" s="5">
        <f t="shared" si="331"/>
        <v>0</v>
      </c>
      <c r="Y1895" s="5">
        <f t="shared" si="332"/>
        <v>2.3512499999999998</v>
      </c>
      <c r="Z1895" s="5">
        <f t="shared" si="333"/>
        <v>-2.743125</v>
      </c>
      <c r="AA1895" s="5">
        <f t="shared" si="334"/>
        <v>0.26124999999999998</v>
      </c>
      <c r="AB1895" s="5">
        <f t="shared" si="335"/>
        <v>0.13062500000000021</v>
      </c>
    </row>
    <row r="1896" spans="1:28" x14ac:dyDescent="0.55000000000000004">
      <c r="A1896" s="3" t="s">
        <v>72</v>
      </c>
      <c r="B1896" s="3" t="s">
        <v>3184</v>
      </c>
      <c r="C1896" t="s">
        <v>47</v>
      </c>
      <c r="D1896" s="3" t="s">
        <v>262</v>
      </c>
      <c r="E1896" s="3" t="s">
        <v>2917</v>
      </c>
      <c r="F1896" s="3" t="s">
        <v>77</v>
      </c>
      <c r="G1896" s="5">
        <v>6.25</v>
      </c>
      <c r="H1896">
        <v>1</v>
      </c>
      <c r="I1896" s="5">
        <v>2.6124999999999998</v>
      </c>
      <c r="J1896" s="5">
        <v>2.6124999999999998</v>
      </c>
      <c r="K1896">
        <v>4</v>
      </c>
      <c r="L1896" s="15">
        <v>0.25</v>
      </c>
      <c r="M1896" s="13">
        <v>1</v>
      </c>
      <c r="N1896" s="15">
        <v>0</v>
      </c>
      <c r="O1896" s="5">
        <v>0</v>
      </c>
      <c r="P1896" s="5">
        <v>0</v>
      </c>
      <c r="Q1896" s="5">
        <f t="shared" si="325"/>
        <v>2.6124999999999998</v>
      </c>
      <c r="R1896" s="5">
        <f t="shared" si="326"/>
        <v>-2.6124999999999998</v>
      </c>
      <c r="S1896" s="15">
        <f t="shared" si="327"/>
        <v>-1</v>
      </c>
      <c r="T1896">
        <v>0</v>
      </c>
      <c r="U1896" s="5" t="str">
        <f t="shared" si="328"/>
        <v>NA</v>
      </c>
      <c r="V1896" s="15">
        <f t="shared" si="329"/>
        <v>0</v>
      </c>
      <c r="W1896" s="15">
        <f t="shared" si="330"/>
        <v>0</v>
      </c>
      <c r="X1896" s="5">
        <f t="shared" si="331"/>
        <v>0</v>
      </c>
      <c r="Y1896" s="5">
        <f t="shared" si="332"/>
        <v>2.3512499999999998</v>
      </c>
      <c r="Z1896" s="5">
        <f t="shared" si="333"/>
        <v>-2.743125</v>
      </c>
      <c r="AA1896" s="5">
        <f t="shared" si="334"/>
        <v>0.26124999999999998</v>
      </c>
      <c r="AB1896" s="5">
        <f t="shared" si="335"/>
        <v>0.13062500000000021</v>
      </c>
    </row>
    <row r="1897" spans="1:28" x14ac:dyDescent="0.55000000000000004">
      <c r="A1897" s="3" t="s">
        <v>72</v>
      </c>
      <c r="B1897" s="3" t="s">
        <v>3184</v>
      </c>
      <c r="C1897" t="s">
        <v>47</v>
      </c>
      <c r="D1897" s="3" t="s">
        <v>104</v>
      </c>
      <c r="E1897" s="3" t="s">
        <v>2912</v>
      </c>
      <c r="F1897" s="3" t="s">
        <v>77</v>
      </c>
      <c r="G1897" s="5">
        <v>6.25</v>
      </c>
      <c r="H1897">
        <v>1</v>
      </c>
      <c r="I1897" s="5">
        <v>2.6375000000000002</v>
      </c>
      <c r="J1897" s="5">
        <v>2.6375000000000002</v>
      </c>
      <c r="K1897">
        <v>1</v>
      </c>
      <c r="L1897" s="15">
        <v>1</v>
      </c>
      <c r="M1897" s="13">
        <v>1</v>
      </c>
      <c r="N1897" s="15">
        <v>0</v>
      </c>
      <c r="O1897" s="5">
        <v>0</v>
      </c>
      <c r="P1897" s="5">
        <v>0</v>
      </c>
      <c r="Q1897" s="5">
        <f t="shared" si="325"/>
        <v>2.6375000000000002</v>
      </c>
      <c r="R1897" s="5">
        <f t="shared" si="326"/>
        <v>-2.6375000000000002</v>
      </c>
      <c r="S1897" s="15">
        <f t="shared" si="327"/>
        <v>-1</v>
      </c>
      <c r="T1897">
        <v>0</v>
      </c>
      <c r="U1897" s="5" t="str">
        <f t="shared" si="328"/>
        <v>NA</v>
      </c>
      <c r="V1897" s="15">
        <f t="shared" si="329"/>
        <v>0</v>
      </c>
      <c r="W1897" s="15">
        <f t="shared" si="330"/>
        <v>0</v>
      </c>
      <c r="X1897" s="5">
        <f t="shared" si="331"/>
        <v>0</v>
      </c>
      <c r="Y1897" s="5">
        <f t="shared" si="332"/>
        <v>2.3737500000000002</v>
      </c>
      <c r="Z1897" s="5">
        <f t="shared" si="333"/>
        <v>-2.7693750000000001</v>
      </c>
      <c r="AA1897" s="5">
        <f t="shared" si="334"/>
        <v>0.26374999999999993</v>
      </c>
      <c r="AB1897" s="5">
        <f t="shared" si="335"/>
        <v>0.13187499999999996</v>
      </c>
    </row>
    <row r="1898" spans="1:28" x14ac:dyDescent="0.55000000000000004">
      <c r="A1898" s="3" t="s">
        <v>72</v>
      </c>
      <c r="B1898" s="3" t="s">
        <v>3382</v>
      </c>
      <c r="C1898" t="s">
        <v>47</v>
      </c>
      <c r="D1898" s="3" t="s">
        <v>262</v>
      </c>
      <c r="E1898" s="3" t="s">
        <v>2706</v>
      </c>
      <c r="F1898" s="3" t="s">
        <v>77</v>
      </c>
      <c r="G1898" s="5">
        <v>6.25</v>
      </c>
      <c r="H1898">
        <v>1</v>
      </c>
      <c r="I1898" s="5">
        <v>2.6375000000000002</v>
      </c>
      <c r="J1898" s="5">
        <v>2.6375000000000002</v>
      </c>
      <c r="K1898">
        <v>3</v>
      </c>
      <c r="L1898" s="15">
        <v>0.33333333333333298</v>
      </c>
      <c r="M1898" s="13">
        <v>1.6666666666666701</v>
      </c>
      <c r="N1898" s="15">
        <v>0</v>
      </c>
      <c r="O1898" s="5">
        <v>0</v>
      </c>
      <c r="P1898" s="5">
        <v>0</v>
      </c>
      <c r="Q1898" s="5">
        <f t="shared" si="325"/>
        <v>2.6375000000000002</v>
      </c>
      <c r="R1898" s="5">
        <f t="shared" si="326"/>
        <v>-2.6375000000000002</v>
      </c>
      <c r="S1898" s="15">
        <f t="shared" si="327"/>
        <v>-1</v>
      </c>
      <c r="T1898">
        <v>0</v>
      </c>
      <c r="U1898" s="5" t="str">
        <f t="shared" si="328"/>
        <v>NA</v>
      </c>
      <c r="V1898" s="15">
        <f t="shared" si="329"/>
        <v>0</v>
      </c>
      <c r="W1898" s="15">
        <f t="shared" si="330"/>
        <v>0</v>
      </c>
      <c r="X1898" s="5">
        <f t="shared" si="331"/>
        <v>0</v>
      </c>
      <c r="Y1898" s="5">
        <f t="shared" si="332"/>
        <v>2.3737500000000002</v>
      </c>
      <c r="Z1898" s="5">
        <f t="shared" si="333"/>
        <v>-2.7693750000000001</v>
      </c>
      <c r="AA1898" s="5">
        <f t="shared" si="334"/>
        <v>0.26374999999999993</v>
      </c>
      <c r="AB1898" s="5">
        <f t="shared" si="335"/>
        <v>0.13187499999999996</v>
      </c>
    </row>
    <row r="1899" spans="1:28" x14ac:dyDescent="0.55000000000000004">
      <c r="A1899" s="3" t="s">
        <v>72</v>
      </c>
      <c r="B1899" s="3" t="s">
        <v>3384</v>
      </c>
      <c r="C1899" t="s">
        <v>47</v>
      </c>
      <c r="D1899" s="3" t="s">
        <v>104</v>
      </c>
      <c r="E1899" s="3" t="s">
        <v>2836</v>
      </c>
      <c r="F1899" s="3" t="s">
        <v>77</v>
      </c>
      <c r="G1899" s="5">
        <v>6.25</v>
      </c>
      <c r="H1899">
        <v>1</v>
      </c>
      <c r="I1899" s="5">
        <v>2.65</v>
      </c>
      <c r="J1899" s="5">
        <v>2.65</v>
      </c>
      <c r="K1899">
        <v>1</v>
      </c>
      <c r="L1899" s="15">
        <v>1</v>
      </c>
      <c r="M1899" s="13">
        <v>1</v>
      </c>
      <c r="N1899" s="15">
        <v>0</v>
      </c>
      <c r="O1899" s="5">
        <v>0</v>
      </c>
      <c r="P1899" s="5">
        <v>0</v>
      </c>
      <c r="Q1899" s="5">
        <f t="shared" si="325"/>
        <v>2.65</v>
      </c>
      <c r="R1899" s="5">
        <f t="shared" si="326"/>
        <v>-2.65</v>
      </c>
      <c r="S1899" s="15">
        <f t="shared" si="327"/>
        <v>-1</v>
      </c>
      <c r="T1899">
        <v>0</v>
      </c>
      <c r="U1899" s="5" t="str">
        <f t="shared" si="328"/>
        <v>NA</v>
      </c>
      <c r="V1899" s="15">
        <f t="shared" si="329"/>
        <v>0</v>
      </c>
      <c r="W1899" s="15">
        <f t="shared" si="330"/>
        <v>0</v>
      </c>
      <c r="X1899" s="5">
        <f t="shared" si="331"/>
        <v>0</v>
      </c>
      <c r="Y1899" s="5">
        <f t="shared" si="332"/>
        <v>2.3849999999999998</v>
      </c>
      <c r="Z1899" s="5">
        <f t="shared" si="333"/>
        <v>-2.7825000000000002</v>
      </c>
      <c r="AA1899" s="5">
        <f t="shared" si="334"/>
        <v>0.26500000000000012</v>
      </c>
      <c r="AB1899" s="5">
        <f t="shared" si="335"/>
        <v>0.13250000000000028</v>
      </c>
    </row>
    <row r="1900" spans="1:28" x14ac:dyDescent="0.55000000000000004">
      <c r="A1900" s="3" t="s">
        <v>72</v>
      </c>
      <c r="B1900" s="3" t="s">
        <v>640</v>
      </c>
      <c r="C1900" t="s">
        <v>47</v>
      </c>
      <c r="D1900" s="3" t="s">
        <v>133</v>
      </c>
      <c r="E1900" s="3" t="s">
        <v>2801</v>
      </c>
      <c r="F1900" s="3" t="s">
        <v>77</v>
      </c>
      <c r="G1900" s="5">
        <v>6.25</v>
      </c>
      <c r="H1900">
        <v>1</v>
      </c>
      <c r="I1900" s="5">
        <v>2.65</v>
      </c>
      <c r="J1900" s="5">
        <v>2.65</v>
      </c>
      <c r="K1900">
        <v>84</v>
      </c>
      <c r="L1900" s="15">
        <v>1.1904761904761901E-2</v>
      </c>
      <c r="M1900" s="13">
        <v>1.51309523809524</v>
      </c>
      <c r="N1900" s="15">
        <v>0</v>
      </c>
      <c r="O1900" s="5">
        <v>0</v>
      </c>
      <c r="P1900" s="5">
        <v>0</v>
      </c>
      <c r="Q1900" s="5">
        <f t="shared" si="325"/>
        <v>2.65</v>
      </c>
      <c r="R1900" s="5">
        <f t="shared" si="326"/>
        <v>-2.65</v>
      </c>
      <c r="S1900" s="15">
        <f t="shared" si="327"/>
        <v>-1</v>
      </c>
      <c r="T1900">
        <v>0</v>
      </c>
      <c r="U1900" s="5" t="str">
        <f t="shared" si="328"/>
        <v>NA</v>
      </c>
      <c r="V1900" s="15">
        <f t="shared" si="329"/>
        <v>0</v>
      </c>
      <c r="W1900" s="15">
        <f t="shared" si="330"/>
        <v>0</v>
      </c>
      <c r="X1900" s="5">
        <f t="shared" si="331"/>
        <v>0</v>
      </c>
      <c r="Y1900" s="5">
        <f t="shared" si="332"/>
        <v>2.3849999999999998</v>
      </c>
      <c r="Z1900" s="5">
        <f t="shared" si="333"/>
        <v>-2.7825000000000002</v>
      </c>
      <c r="AA1900" s="5">
        <f t="shared" si="334"/>
        <v>0.26500000000000012</v>
      </c>
      <c r="AB1900" s="5">
        <f t="shared" si="335"/>
        <v>0.13250000000000028</v>
      </c>
    </row>
    <row r="1901" spans="1:28" x14ac:dyDescent="0.55000000000000004">
      <c r="A1901" s="3" t="s">
        <v>72</v>
      </c>
      <c r="B1901" s="3" t="s">
        <v>322</v>
      </c>
      <c r="C1901" t="s">
        <v>47</v>
      </c>
      <c r="D1901" s="3" t="s">
        <v>262</v>
      </c>
      <c r="E1901" s="3" t="s">
        <v>302</v>
      </c>
      <c r="F1901" s="3" t="s">
        <v>77</v>
      </c>
      <c r="G1901" s="5">
        <v>6.25</v>
      </c>
      <c r="H1901">
        <v>1</v>
      </c>
      <c r="I1901" s="5">
        <v>2.6625000000000001</v>
      </c>
      <c r="J1901" s="5">
        <v>2.6625000000000001</v>
      </c>
      <c r="K1901">
        <v>3</v>
      </c>
      <c r="L1901" s="15">
        <v>0.33333333333333298</v>
      </c>
      <c r="M1901" s="13">
        <v>1</v>
      </c>
      <c r="N1901" s="15">
        <v>0</v>
      </c>
      <c r="O1901" s="5">
        <v>0</v>
      </c>
      <c r="P1901" s="5">
        <v>0</v>
      </c>
      <c r="Q1901" s="5">
        <f t="shared" si="325"/>
        <v>2.6625000000000001</v>
      </c>
      <c r="R1901" s="5">
        <f t="shared" si="326"/>
        <v>-2.6625000000000001</v>
      </c>
      <c r="S1901" s="15">
        <f t="shared" si="327"/>
        <v>-1</v>
      </c>
      <c r="T1901">
        <v>0</v>
      </c>
      <c r="U1901" s="5" t="str">
        <f t="shared" si="328"/>
        <v>NA</v>
      </c>
      <c r="V1901" s="15">
        <f t="shared" si="329"/>
        <v>0</v>
      </c>
      <c r="W1901" s="15">
        <f t="shared" si="330"/>
        <v>0</v>
      </c>
      <c r="X1901" s="5">
        <f t="shared" si="331"/>
        <v>0</v>
      </c>
      <c r="Y1901" s="5">
        <f t="shared" si="332"/>
        <v>2.3962500000000002</v>
      </c>
      <c r="Z1901" s="5">
        <f t="shared" si="333"/>
        <v>-2.7956250000000002</v>
      </c>
      <c r="AA1901" s="5">
        <f t="shared" si="334"/>
        <v>0.26624999999999988</v>
      </c>
      <c r="AB1901" s="5">
        <f t="shared" si="335"/>
        <v>0.13312500000000016</v>
      </c>
    </row>
    <row r="1902" spans="1:28" x14ac:dyDescent="0.55000000000000004">
      <c r="A1902" s="3" t="s">
        <v>72</v>
      </c>
      <c r="B1902" s="3" t="s">
        <v>3296</v>
      </c>
      <c r="C1902" t="s">
        <v>47</v>
      </c>
      <c r="D1902" s="3" t="s">
        <v>137</v>
      </c>
      <c r="E1902" s="3" t="s">
        <v>2865</v>
      </c>
      <c r="F1902" s="3" t="s">
        <v>77</v>
      </c>
      <c r="G1902" s="5">
        <v>6.25</v>
      </c>
      <c r="H1902">
        <v>1</v>
      </c>
      <c r="I1902" s="5">
        <v>2.6625000000000001</v>
      </c>
      <c r="J1902" s="5">
        <v>2.6625000000000001</v>
      </c>
      <c r="K1902">
        <v>2</v>
      </c>
      <c r="L1902" s="15">
        <v>0.5</v>
      </c>
      <c r="M1902" s="13">
        <v>1</v>
      </c>
      <c r="N1902" s="15">
        <v>0</v>
      </c>
      <c r="O1902" s="5">
        <v>0</v>
      </c>
      <c r="P1902" s="5">
        <v>0</v>
      </c>
      <c r="Q1902" s="5">
        <f t="shared" si="325"/>
        <v>2.6625000000000001</v>
      </c>
      <c r="R1902" s="5">
        <f t="shared" si="326"/>
        <v>-2.6625000000000001</v>
      </c>
      <c r="S1902" s="15">
        <f t="shared" si="327"/>
        <v>-1</v>
      </c>
      <c r="T1902">
        <v>0</v>
      </c>
      <c r="U1902" s="5" t="str">
        <f t="shared" si="328"/>
        <v>NA</v>
      </c>
      <c r="V1902" s="15">
        <f t="shared" si="329"/>
        <v>0</v>
      </c>
      <c r="W1902" s="15">
        <f t="shared" si="330"/>
        <v>0</v>
      </c>
      <c r="X1902" s="5">
        <f t="shared" si="331"/>
        <v>0</v>
      </c>
      <c r="Y1902" s="5">
        <f t="shared" si="332"/>
        <v>2.3962500000000002</v>
      </c>
      <c r="Z1902" s="5">
        <f t="shared" si="333"/>
        <v>-2.7956250000000002</v>
      </c>
      <c r="AA1902" s="5">
        <f t="shared" si="334"/>
        <v>0.26624999999999988</v>
      </c>
      <c r="AB1902" s="5">
        <f t="shared" si="335"/>
        <v>0.13312500000000016</v>
      </c>
    </row>
    <row r="1903" spans="1:28" x14ac:dyDescent="0.55000000000000004">
      <c r="A1903" s="3" t="s">
        <v>72</v>
      </c>
      <c r="B1903" s="3" t="s">
        <v>2909</v>
      </c>
      <c r="C1903" t="s">
        <v>47</v>
      </c>
      <c r="D1903" s="3" t="s">
        <v>40</v>
      </c>
      <c r="E1903" s="3" t="s">
        <v>3268</v>
      </c>
      <c r="F1903" s="3" t="s">
        <v>77</v>
      </c>
      <c r="G1903" s="5">
        <v>6.25</v>
      </c>
      <c r="H1903">
        <v>1</v>
      </c>
      <c r="I1903" s="5">
        <v>2.6625000000000001</v>
      </c>
      <c r="J1903" s="5">
        <v>2.6625000000000001</v>
      </c>
      <c r="K1903">
        <v>1</v>
      </c>
      <c r="L1903" s="15">
        <v>1</v>
      </c>
      <c r="M1903" s="13">
        <v>1</v>
      </c>
      <c r="N1903" s="15">
        <v>0</v>
      </c>
      <c r="O1903" s="5">
        <v>0</v>
      </c>
      <c r="P1903" s="5">
        <v>0</v>
      </c>
      <c r="Q1903" s="5">
        <f t="shared" si="325"/>
        <v>2.6625000000000001</v>
      </c>
      <c r="R1903" s="5">
        <f t="shared" si="326"/>
        <v>-2.6625000000000001</v>
      </c>
      <c r="S1903" s="15">
        <f t="shared" si="327"/>
        <v>-1</v>
      </c>
      <c r="T1903">
        <v>0</v>
      </c>
      <c r="U1903" s="5" t="str">
        <f t="shared" si="328"/>
        <v>NA</v>
      </c>
      <c r="V1903" s="15">
        <f t="shared" si="329"/>
        <v>0</v>
      </c>
      <c r="W1903" s="15">
        <f t="shared" si="330"/>
        <v>0</v>
      </c>
      <c r="X1903" s="5">
        <f t="shared" si="331"/>
        <v>0</v>
      </c>
      <c r="Y1903" s="5">
        <f t="shared" si="332"/>
        <v>2.3962500000000002</v>
      </c>
      <c r="Z1903" s="5">
        <f t="shared" si="333"/>
        <v>-2.7956250000000002</v>
      </c>
      <c r="AA1903" s="5">
        <f t="shared" si="334"/>
        <v>0.26624999999999988</v>
      </c>
      <c r="AB1903" s="5">
        <f t="shared" si="335"/>
        <v>0.13312500000000016</v>
      </c>
    </row>
    <row r="1904" spans="1:28" x14ac:dyDescent="0.55000000000000004">
      <c r="A1904" s="3" t="s">
        <v>72</v>
      </c>
      <c r="B1904" s="3" t="s">
        <v>3063</v>
      </c>
      <c r="C1904" t="s">
        <v>47</v>
      </c>
      <c r="D1904" s="3" t="s">
        <v>104</v>
      </c>
      <c r="E1904" s="3" t="s">
        <v>3008</v>
      </c>
      <c r="F1904" s="3" t="s">
        <v>77</v>
      </c>
      <c r="G1904" s="5">
        <v>6.25</v>
      </c>
      <c r="H1904">
        <v>1</v>
      </c>
      <c r="I1904" s="5">
        <v>2.6749999999999998</v>
      </c>
      <c r="J1904" s="5">
        <v>2.6749999999999998</v>
      </c>
      <c r="K1904">
        <v>1</v>
      </c>
      <c r="L1904" s="15">
        <v>1</v>
      </c>
      <c r="M1904" s="13">
        <v>2</v>
      </c>
      <c r="N1904" s="15">
        <v>0</v>
      </c>
      <c r="O1904" s="5">
        <v>0</v>
      </c>
      <c r="P1904" s="5">
        <v>0</v>
      </c>
      <c r="Q1904" s="5">
        <f t="shared" si="325"/>
        <v>2.6749999999999998</v>
      </c>
      <c r="R1904" s="5">
        <f t="shared" si="326"/>
        <v>-2.6749999999999998</v>
      </c>
      <c r="S1904" s="15">
        <f t="shared" si="327"/>
        <v>-1</v>
      </c>
      <c r="T1904">
        <v>0</v>
      </c>
      <c r="U1904" s="5" t="str">
        <f t="shared" si="328"/>
        <v>NA</v>
      </c>
      <c r="V1904" s="15">
        <f t="shared" si="329"/>
        <v>0</v>
      </c>
      <c r="W1904" s="15">
        <f t="shared" si="330"/>
        <v>0</v>
      </c>
      <c r="X1904" s="5">
        <f t="shared" si="331"/>
        <v>0</v>
      </c>
      <c r="Y1904" s="5">
        <f t="shared" si="332"/>
        <v>2.4074999999999998</v>
      </c>
      <c r="Z1904" s="5">
        <f t="shared" si="333"/>
        <v>-2.8087499999999999</v>
      </c>
      <c r="AA1904" s="5">
        <f t="shared" si="334"/>
        <v>0.26750000000000007</v>
      </c>
      <c r="AB1904" s="5">
        <f t="shared" si="335"/>
        <v>0.13375000000000004</v>
      </c>
    </row>
    <row r="1905" spans="1:28" x14ac:dyDescent="0.55000000000000004">
      <c r="A1905" s="3" t="s">
        <v>72</v>
      </c>
      <c r="B1905" s="3" t="s">
        <v>611</v>
      </c>
      <c r="C1905" t="s">
        <v>47</v>
      </c>
      <c r="D1905" s="3" t="s">
        <v>221</v>
      </c>
      <c r="E1905" s="3" t="s">
        <v>2748</v>
      </c>
      <c r="F1905" s="3" t="s">
        <v>77</v>
      </c>
      <c r="G1905" s="5">
        <v>6.25</v>
      </c>
      <c r="H1905">
        <v>1</v>
      </c>
      <c r="I1905" s="5">
        <v>2.7</v>
      </c>
      <c r="J1905" s="5">
        <v>2.7</v>
      </c>
      <c r="K1905">
        <v>2</v>
      </c>
      <c r="L1905" s="15">
        <v>0.5</v>
      </c>
      <c r="M1905" s="13">
        <v>1</v>
      </c>
      <c r="N1905" s="15">
        <v>0</v>
      </c>
      <c r="O1905" s="5">
        <v>0</v>
      </c>
      <c r="P1905" s="5">
        <v>0</v>
      </c>
      <c r="Q1905" s="5">
        <f t="shared" si="325"/>
        <v>2.7</v>
      </c>
      <c r="R1905" s="5">
        <f t="shared" si="326"/>
        <v>-2.7</v>
      </c>
      <c r="S1905" s="15">
        <f t="shared" si="327"/>
        <v>-1</v>
      </c>
      <c r="T1905">
        <v>0</v>
      </c>
      <c r="U1905" s="5" t="str">
        <f t="shared" si="328"/>
        <v>NA</v>
      </c>
      <c r="V1905" s="15">
        <f t="shared" si="329"/>
        <v>0</v>
      </c>
      <c r="W1905" s="15">
        <f t="shared" si="330"/>
        <v>0</v>
      </c>
      <c r="X1905" s="5">
        <f t="shared" si="331"/>
        <v>0</v>
      </c>
      <c r="Y1905" s="5">
        <f t="shared" si="332"/>
        <v>2.4300000000000002</v>
      </c>
      <c r="Z1905" s="5">
        <f t="shared" si="333"/>
        <v>-2.8350000000000004</v>
      </c>
      <c r="AA1905" s="5">
        <f t="shared" si="334"/>
        <v>0.27</v>
      </c>
      <c r="AB1905" s="5">
        <f t="shared" si="335"/>
        <v>0.13500000000000023</v>
      </c>
    </row>
    <row r="1906" spans="1:28" x14ac:dyDescent="0.55000000000000004">
      <c r="A1906" s="3" t="s">
        <v>72</v>
      </c>
      <c r="B1906" s="3" t="s">
        <v>3392</v>
      </c>
      <c r="C1906" t="s">
        <v>47</v>
      </c>
      <c r="D1906" s="3" t="s">
        <v>133</v>
      </c>
      <c r="E1906" s="3" t="s">
        <v>2779</v>
      </c>
      <c r="F1906" s="3" t="s">
        <v>77</v>
      </c>
      <c r="G1906" s="5">
        <v>6.25</v>
      </c>
      <c r="H1906">
        <v>1</v>
      </c>
      <c r="I1906" s="5">
        <v>2.7</v>
      </c>
      <c r="J1906" s="5">
        <v>2.7</v>
      </c>
      <c r="K1906">
        <v>1</v>
      </c>
      <c r="L1906" s="15">
        <v>1</v>
      </c>
      <c r="M1906" s="13">
        <v>2</v>
      </c>
      <c r="N1906" s="15">
        <v>0</v>
      </c>
      <c r="O1906" s="5">
        <v>0</v>
      </c>
      <c r="P1906" s="5">
        <v>0</v>
      </c>
      <c r="Q1906" s="5">
        <f t="shared" si="325"/>
        <v>2.7</v>
      </c>
      <c r="R1906" s="5">
        <f t="shared" si="326"/>
        <v>-2.7</v>
      </c>
      <c r="S1906" s="15">
        <f t="shared" si="327"/>
        <v>-1</v>
      </c>
      <c r="T1906">
        <v>0</v>
      </c>
      <c r="U1906" s="5" t="str">
        <f t="shared" si="328"/>
        <v>NA</v>
      </c>
      <c r="V1906" s="15">
        <f t="shared" si="329"/>
        <v>0</v>
      </c>
      <c r="W1906" s="15">
        <f t="shared" si="330"/>
        <v>0</v>
      </c>
      <c r="X1906" s="5">
        <f t="shared" si="331"/>
        <v>0</v>
      </c>
      <c r="Y1906" s="5">
        <f t="shared" si="332"/>
        <v>2.4300000000000002</v>
      </c>
      <c r="Z1906" s="5">
        <f t="shared" si="333"/>
        <v>-2.8350000000000004</v>
      </c>
      <c r="AA1906" s="5">
        <f t="shared" si="334"/>
        <v>0.27</v>
      </c>
      <c r="AB1906" s="5">
        <f t="shared" si="335"/>
        <v>0.13500000000000023</v>
      </c>
    </row>
    <row r="1907" spans="1:28" x14ac:dyDescent="0.55000000000000004">
      <c r="A1907" s="3" t="s">
        <v>72</v>
      </c>
      <c r="B1907" s="3" t="s">
        <v>3352</v>
      </c>
      <c r="C1907" t="s">
        <v>47</v>
      </c>
      <c r="D1907" s="3" t="s">
        <v>75</v>
      </c>
      <c r="E1907" s="3" t="s">
        <v>3051</v>
      </c>
      <c r="F1907" s="3" t="s">
        <v>77</v>
      </c>
      <c r="G1907" s="5">
        <v>6.25</v>
      </c>
      <c r="H1907">
        <v>1</v>
      </c>
      <c r="I1907" s="5">
        <v>2.7124999999999999</v>
      </c>
      <c r="J1907" s="5">
        <v>2.7124999999999999</v>
      </c>
      <c r="K1907">
        <v>6</v>
      </c>
      <c r="L1907" s="15">
        <v>0.16666666666666699</v>
      </c>
      <c r="M1907" s="13">
        <v>1.1666666666666701</v>
      </c>
      <c r="N1907" s="15">
        <v>0</v>
      </c>
      <c r="O1907" s="5">
        <v>0</v>
      </c>
      <c r="P1907" s="5">
        <v>0</v>
      </c>
      <c r="Q1907" s="5">
        <f t="shared" si="325"/>
        <v>2.7124999999999999</v>
      </c>
      <c r="R1907" s="5">
        <f t="shared" si="326"/>
        <v>-2.7124999999999999</v>
      </c>
      <c r="S1907" s="15">
        <f t="shared" si="327"/>
        <v>-1</v>
      </c>
      <c r="T1907">
        <v>0</v>
      </c>
      <c r="U1907" s="5" t="str">
        <f t="shared" si="328"/>
        <v>NA</v>
      </c>
      <c r="V1907" s="15">
        <f t="shared" si="329"/>
        <v>0</v>
      </c>
      <c r="W1907" s="15">
        <f t="shared" si="330"/>
        <v>0</v>
      </c>
      <c r="X1907" s="5">
        <f t="shared" si="331"/>
        <v>0</v>
      </c>
      <c r="Y1907" s="5">
        <f t="shared" si="332"/>
        <v>2.4412500000000001</v>
      </c>
      <c r="Z1907" s="5">
        <f t="shared" si="333"/>
        <v>-2.848125</v>
      </c>
      <c r="AA1907" s="5">
        <f t="shared" si="334"/>
        <v>0.27124999999999977</v>
      </c>
      <c r="AB1907" s="5">
        <f t="shared" si="335"/>
        <v>0.13562500000000011</v>
      </c>
    </row>
    <row r="1908" spans="1:28" x14ac:dyDescent="0.55000000000000004">
      <c r="A1908" s="3" t="s">
        <v>72</v>
      </c>
      <c r="B1908" s="3" t="s">
        <v>2612</v>
      </c>
      <c r="C1908" t="s">
        <v>47</v>
      </c>
      <c r="D1908" s="3" t="s">
        <v>104</v>
      </c>
      <c r="E1908" s="3" t="s">
        <v>232</v>
      </c>
      <c r="F1908" s="3" t="s">
        <v>77</v>
      </c>
      <c r="G1908" s="5">
        <v>6.25</v>
      </c>
      <c r="H1908">
        <v>1</v>
      </c>
      <c r="I1908" s="5">
        <v>2.7124999999999999</v>
      </c>
      <c r="J1908" s="5">
        <v>2.7124999999999999</v>
      </c>
      <c r="K1908">
        <v>13</v>
      </c>
      <c r="L1908" s="15">
        <v>7.69230769230769E-2</v>
      </c>
      <c r="M1908" s="13">
        <v>1</v>
      </c>
      <c r="N1908" s="15">
        <v>0</v>
      </c>
      <c r="O1908" s="5">
        <v>0</v>
      </c>
      <c r="P1908" s="5">
        <v>0</v>
      </c>
      <c r="Q1908" s="5">
        <f t="shared" si="325"/>
        <v>2.7124999999999999</v>
      </c>
      <c r="R1908" s="5">
        <f t="shared" si="326"/>
        <v>-2.7124999999999999</v>
      </c>
      <c r="S1908" s="15">
        <f t="shared" si="327"/>
        <v>-1</v>
      </c>
      <c r="T1908">
        <v>0</v>
      </c>
      <c r="U1908" s="5" t="str">
        <f t="shared" si="328"/>
        <v>NA</v>
      </c>
      <c r="V1908" s="15">
        <f t="shared" si="329"/>
        <v>0</v>
      </c>
      <c r="W1908" s="15">
        <f t="shared" si="330"/>
        <v>0</v>
      </c>
      <c r="X1908" s="5">
        <f t="shared" si="331"/>
        <v>0</v>
      </c>
      <c r="Y1908" s="5">
        <f t="shared" si="332"/>
        <v>2.4412500000000001</v>
      </c>
      <c r="Z1908" s="5">
        <f t="shared" si="333"/>
        <v>-2.848125</v>
      </c>
      <c r="AA1908" s="5">
        <f t="shared" si="334"/>
        <v>0.27124999999999977</v>
      </c>
      <c r="AB1908" s="5">
        <f t="shared" si="335"/>
        <v>0.13562500000000011</v>
      </c>
    </row>
    <row r="1909" spans="1:28" x14ac:dyDescent="0.55000000000000004">
      <c r="A1909" s="3" t="s">
        <v>72</v>
      </c>
      <c r="B1909" s="3" t="s">
        <v>536</v>
      </c>
      <c r="C1909" t="s">
        <v>47</v>
      </c>
      <c r="D1909" s="3" t="s">
        <v>221</v>
      </c>
      <c r="E1909" s="3" t="s">
        <v>2748</v>
      </c>
      <c r="F1909" s="3" t="s">
        <v>77</v>
      </c>
      <c r="G1909" s="5">
        <v>6.25</v>
      </c>
      <c r="H1909">
        <v>1</v>
      </c>
      <c r="I1909" s="5">
        <v>2.7124999999999999</v>
      </c>
      <c r="J1909" s="5">
        <v>2.7124999999999999</v>
      </c>
      <c r="K1909">
        <v>7</v>
      </c>
      <c r="L1909" s="15">
        <v>0.14285714285714302</v>
      </c>
      <c r="M1909" s="13">
        <v>1.8571428571428601</v>
      </c>
      <c r="N1909" s="15">
        <v>0</v>
      </c>
      <c r="O1909" s="5">
        <v>0</v>
      </c>
      <c r="P1909" s="5">
        <v>0</v>
      </c>
      <c r="Q1909" s="5">
        <f t="shared" si="325"/>
        <v>2.7124999999999999</v>
      </c>
      <c r="R1909" s="5">
        <f t="shared" si="326"/>
        <v>-2.7124999999999999</v>
      </c>
      <c r="S1909" s="15">
        <f t="shared" si="327"/>
        <v>-1</v>
      </c>
      <c r="T1909">
        <v>0</v>
      </c>
      <c r="U1909" s="5" t="str">
        <f t="shared" si="328"/>
        <v>NA</v>
      </c>
      <c r="V1909" s="15">
        <f t="shared" si="329"/>
        <v>0</v>
      </c>
      <c r="W1909" s="15">
        <f t="shared" si="330"/>
        <v>0</v>
      </c>
      <c r="X1909" s="5">
        <f t="shared" si="331"/>
        <v>0</v>
      </c>
      <c r="Y1909" s="5">
        <f t="shared" si="332"/>
        <v>2.4412500000000001</v>
      </c>
      <c r="Z1909" s="5">
        <f t="shared" si="333"/>
        <v>-2.848125</v>
      </c>
      <c r="AA1909" s="5">
        <f t="shared" si="334"/>
        <v>0.27124999999999977</v>
      </c>
      <c r="AB1909" s="5">
        <f t="shared" si="335"/>
        <v>0.13562500000000011</v>
      </c>
    </row>
    <row r="1910" spans="1:28" x14ac:dyDescent="0.55000000000000004">
      <c r="A1910" s="3" t="s">
        <v>72</v>
      </c>
      <c r="B1910" s="3" t="s">
        <v>3397</v>
      </c>
      <c r="C1910" t="s">
        <v>56</v>
      </c>
      <c r="D1910" s="3" t="s">
        <v>32</v>
      </c>
      <c r="E1910" s="3" t="s">
        <v>2843</v>
      </c>
      <c r="F1910" s="3" t="s">
        <v>77</v>
      </c>
      <c r="G1910" s="5">
        <v>6.25</v>
      </c>
      <c r="H1910">
        <v>2</v>
      </c>
      <c r="I1910" s="5">
        <v>2.7250000000000001</v>
      </c>
      <c r="J1910" s="5">
        <v>1.3625</v>
      </c>
      <c r="K1910">
        <v>75</v>
      </c>
      <c r="L1910" s="15">
        <v>2.66666666666667E-2</v>
      </c>
      <c r="M1910" s="13">
        <v>3.1640000000000001</v>
      </c>
      <c r="N1910" s="15">
        <v>0</v>
      </c>
      <c r="O1910" s="5">
        <v>0</v>
      </c>
      <c r="P1910" s="5">
        <v>0</v>
      </c>
      <c r="Q1910" s="5">
        <f t="shared" si="325"/>
        <v>2.7250000000000001</v>
      </c>
      <c r="R1910" s="5">
        <f t="shared" si="326"/>
        <v>-2.7250000000000001</v>
      </c>
      <c r="S1910" s="15">
        <f t="shared" si="327"/>
        <v>-1</v>
      </c>
      <c r="T1910">
        <v>0</v>
      </c>
      <c r="U1910" s="5" t="str">
        <f t="shared" si="328"/>
        <v>NA</v>
      </c>
      <c r="V1910" s="15">
        <f t="shared" si="329"/>
        <v>0</v>
      </c>
      <c r="W1910" s="15">
        <f t="shared" si="330"/>
        <v>0</v>
      </c>
      <c r="X1910" s="5">
        <f t="shared" si="331"/>
        <v>0</v>
      </c>
      <c r="Y1910" s="5">
        <f t="shared" si="332"/>
        <v>2.4525000000000001</v>
      </c>
      <c r="Z1910" s="5">
        <f t="shared" si="333"/>
        <v>-2.8612500000000001</v>
      </c>
      <c r="AA1910" s="5">
        <f t="shared" si="334"/>
        <v>0.27249999999999996</v>
      </c>
      <c r="AB1910" s="5">
        <f t="shared" si="335"/>
        <v>0.13624999999999998</v>
      </c>
    </row>
    <row r="1911" spans="1:28" x14ac:dyDescent="0.55000000000000004">
      <c r="A1911" s="3" t="s">
        <v>72</v>
      </c>
      <c r="B1911" s="3" t="s">
        <v>3399</v>
      </c>
      <c r="C1911" t="s">
        <v>47</v>
      </c>
      <c r="D1911" s="3" t="s">
        <v>75</v>
      </c>
      <c r="E1911" s="3" t="s">
        <v>2941</v>
      </c>
      <c r="F1911" s="3" t="s">
        <v>77</v>
      </c>
      <c r="G1911" s="5">
        <v>6.25</v>
      </c>
      <c r="H1911">
        <v>1</v>
      </c>
      <c r="I1911" s="5">
        <v>2.7374999999999998</v>
      </c>
      <c r="J1911" s="5">
        <v>2.7374999999999998</v>
      </c>
      <c r="K1911">
        <v>19</v>
      </c>
      <c r="L1911" s="15">
        <v>5.2631578947368397E-2</v>
      </c>
      <c r="M1911" s="13">
        <v>1.89263157894737</v>
      </c>
      <c r="N1911" s="15">
        <v>0</v>
      </c>
      <c r="O1911" s="5">
        <v>0</v>
      </c>
      <c r="P1911" s="5">
        <v>0</v>
      </c>
      <c r="Q1911" s="5">
        <f t="shared" si="325"/>
        <v>2.7374999999999998</v>
      </c>
      <c r="R1911" s="5">
        <f t="shared" si="326"/>
        <v>-2.7374999999999998</v>
      </c>
      <c r="S1911" s="15">
        <f t="shared" si="327"/>
        <v>-1</v>
      </c>
      <c r="T1911">
        <v>0</v>
      </c>
      <c r="U1911" s="5" t="str">
        <f t="shared" si="328"/>
        <v>NA</v>
      </c>
      <c r="V1911" s="15">
        <f t="shared" si="329"/>
        <v>0</v>
      </c>
      <c r="W1911" s="15">
        <f t="shared" si="330"/>
        <v>0</v>
      </c>
      <c r="X1911" s="5">
        <f t="shared" si="331"/>
        <v>0</v>
      </c>
      <c r="Y1911" s="5">
        <f t="shared" si="332"/>
        <v>2.4637500000000001</v>
      </c>
      <c r="Z1911" s="5">
        <f t="shared" si="333"/>
        <v>-2.8743750000000001</v>
      </c>
      <c r="AA1911" s="5">
        <f t="shared" si="334"/>
        <v>0.27374999999999972</v>
      </c>
      <c r="AB1911" s="5">
        <f t="shared" si="335"/>
        <v>0.1368750000000003</v>
      </c>
    </row>
    <row r="1912" spans="1:28" x14ac:dyDescent="0.55000000000000004">
      <c r="A1912" s="3" t="s">
        <v>72</v>
      </c>
      <c r="B1912" s="3" t="s">
        <v>260</v>
      </c>
      <c r="C1912" t="s">
        <v>47</v>
      </c>
      <c r="D1912" s="3" t="s">
        <v>133</v>
      </c>
      <c r="E1912" s="3" t="s">
        <v>2681</v>
      </c>
      <c r="F1912" s="3" t="s">
        <v>77</v>
      </c>
      <c r="G1912" s="5">
        <v>6.25</v>
      </c>
      <c r="H1912">
        <v>4</v>
      </c>
      <c r="I1912" s="5">
        <v>2.7374999999999998</v>
      </c>
      <c r="J1912" s="5">
        <v>0.68437499999999996</v>
      </c>
      <c r="K1912">
        <v>35</v>
      </c>
      <c r="L1912" s="15">
        <v>0.114285714285714</v>
      </c>
      <c r="M1912" s="13">
        <v>1.3857142857142899</v>
      </c>
      <c r="N1912" s="15">
        <v>0</v>
      </c>
      <c r="O1912" s="5">
        <v>0</v>
      </c>
      <c r="P1912" s="5">
        <v>0</v>
      </c>
      <c r="Q1912" s="5">
        <f t="shared" si="325"/>
        <v>2.7374999999999998</v>
      </c>
      <c r="R1912" s="5">
        <f t="shared" si="326"/>
        <v>-2.7374999999999998</v>
      </c>
      <c r="S1912" s="15">
        <f t="shared" si="327"/>
        <v>-1</v>
      </c>
      <c r="T1912">
        <v>0</v>
      </c>
      <c r="U1912" s="5" t="str">
        <f t="shared" si="328"/>
        <v>NA</v>
      </c>
      <c r="V1912" s="15">
        <f t="shared" si="329"/>
        <v>0</v>
      </c>
      <c r="W1912" s="15">
        <f t="shared" si="330"/>
        <v>0</v>
      </c>
      <c r="X1912" s="5">
        <f t="shared" si="331"/>
        <v>0</v>
      </c>
      <c r="Y1912" s="5">
        <f t="shared" si="332"/>
        <v>2.4637500000000001</v>
      </c>
      <c r="Z1912" s="5">
        <f t="shared" si="333"/>
        <v>-2.8743750000000001</v>
      </c>
      <c r="AA1912" s="5">
        <f t="shared" si="334"/>
        <v>0.27374999999999972</v>
      </c>
      <c r="AB1912" s="5">
        <f t="shared" si="335"/>
        <v>0.1368750000000003</v>
      </c>
    </row>
    <row r="1913" spans="1:28" x14ac:dyDescent="0.55000000000000004">
      <c r="A1913" s="3" t="s">
        <v>72</v>
      </c>
      <c r="B1913" s="3" t="s">
        <v>3402</v>
      </c>
      <c r="C1913" t="s">
        <v>47</v>
      </c>
      <c r="D1913" s="3" t="s">
        <v>194</v>
      </c>
      <c r="E1913" s="3" t="s">
        <v>3403</v>
      </c>
      <c r="F1913" s="3" t="s">
        <v>77</v>
      </c>
      <c r="G1913" s="5">
        <v>6.25</v>
      </c>
      <c r="H1913">
        <v>1</v>
      </c>
      <c r="I1913" s="5">
        <v>2.75</v>
      </c>
      <c r="J1913" s="5">
        <v>2.75</v>
      </c>
      <c r="K1913">
        <v>27</v>
      </c>
      <c r="L1913" s="15">
        <v>3.7037037037037E-2</v>
      </c>
      <c r="M1913" s="13">
        <v>1.2577777777777801</v>
      </c>
      <c r="N1913" s="15">
        <v>0</v>
      </c>
      <c r="O1913" s="5">
        <v>0</v>
      </c>
      <c r="P1913" s="5">
        <v>0</v>
      </c>
      <c r="Q1913" s="5">
        <f t="shared" si="325"/>
        <v>2.75</v>
      </c>
      <c r="R1913" s="5">
        <f t="shared" si="326"/>
        <v>-2.75</v>
      </c>
      <c r="S1913" s="15">
        <f t="shared" si="327"/>
        <v>-1</v>
      </c>
      <c r="T1913">
        <v>0</v>
      </c>
      <c r="U1913" s="5" t="str">
        <f t="shared" si="328"/>
        <v>NA</v>
      </c>
      <c r="V1913" s="15">
        <f t="shared" si="329"/>
        <v>0</v>
      </c>
      <c r="W1913" s="15">
        <f t="shared" si="330"/>
        <v>0</v>
      </c>
      <c r="X1913" s="5">
        <f t="shared" si="331"/>
        <v>0</v>
      </c>
      <c r="Y1913" s="5">
        <f t="shared" si="332"/>
        <v>2.4750000000000001</v>
      </c>
      <c r="Z1913" s="5">
        <f t="shared" si="333"/>
        <v>-2.8875000000000002</v>
      </c>
      <c r="AA1913" s="5">
        <f t="shared" si="334"/>
        <v>0.27499999999999991</v>
      </c>
      <c r="AB1913" s="5">
        <f t="shared" si="335"/>
        <v>0.13750000000000018</v>
      </c>
    </row>
    <row r="1914" spans="1:28" x14ac:dyDescent="0.55000000000000004">
      <c r="A1914" s="3" t="s">
        <v>72</v>
      </c>
      <c r="B1914" s="3" t="s">
        <v>253</v>
      </c>
      <c r="C1914" t="s">
        <v>47</v>
      </c>
      <c r="D1914" s="3" t="s">
        <v>137</v>
      </c>
      <c r="E1914" s="3" t="s">
        <v>138</v>
      </c>
      <c r="F1914" s="3" t="s">
        <v>77</v>
      </c>
      <c r="G1914" s="5">
        <v>6.25</v>
      </c>
      <c r="H1914">
        <v>1</v>
      </c>
      <c r="I1914" s="5">
        <v>2.7625000000000002</v>
      </c>
      <c r="J1914" s="5">
        <v>2.7625000000000002</v>
      </c>
      <c r="K1914">
        <v>1</v>
      </c>
      <c r="L1914" s="15">
        <v>1</v>
      </c>
      <c r="M1914" s="13">
        <v>1</v>
      </c>
      <c r="N1914" s="15">
        <v>0</v>
      </c>
      <c r="O1914" s="5">
        <v>0</v>
      </c>
      <c r="P1914" s="5">
        <v>0</v>
      </c>
      <c r="Q1914" s="5">
        <f t="shared" si="325"/>
        <v>2.7625000000000002</v>
      </c>
      <c r="R1914" s="5">
        <f t="shared" si="326"/>
        <v>-2.7625000000000002</v>
      </c>
      <c r="S1914" s="15">
        <f t="shared" si="327"/>
        <v>-1</v>
      </c>
      <c r="T1914">
        <v>0</v>
      </c>
      <c r="U1914" s="5" t="str">
        <f t="shared" si="328"/>
        <v>NA</v>
      </c>
      <c r="V1914" s="15">
        <f t="shared" si="329"/>
        <v>0</v>
      </c>
      <c r="W1914" s="15">
        <f t="shared" si="330"/>
        <v>0</v>
      </c>
      <c r="X1914" s="5">
        <f t="shared" si="331"/>
        <v>0</v>
      </c>
      <c r="Y1914" s="5">
        <f t="shared" si="332"/>
        <v>2.4862500000000001</v>
      </c>
      <c r="Z1914" s="5">
        <f t="shared" si="333"/>
        <v>-2.9006250000000002</v>
      </c>
      <c r="AA1914" s="5">
        <f t="shared" si="334"/>
        <v>0.27625000000000011</v>
      </c>
      <c r="AB1914" s="5">
        <f t="shared" si="335"/>
        <v>0.13812500000000005</v>
      </c>
    </row>
    <row r="1915" spans="1:28" x14ac:dyDescent="0.55000000000000004">
      <c r="A1915" s="3" t="s">
        <v>72</v>
      </c>
      <c r="B1915" s="3" t="s">
        <v>3406</v>
      </c>
      <c r="C1915" t="s">
        <v>47</v>
      </c>
      <c r="D1915" s="3" t="s">
        <v>221</v>
      </c>
      <c r="E1915" s="3" t="s">
        <v>2748</v>
      </c>
      <c r="F1915" s="3" t="s">
        <v>77</v>
      </c>
      <c r="G1915" s="5">
        <v>6.25</v>
      </c>
      <c r="H1915">
        <v>1</v>
      </c>
      <c r="I1915" s="5">
        <v>2.7625000000000002</v>
      </c>
      <c r="J1915" s="5">
        <v>2.7625000000000002</v>
      </c>
      <c r="K1915">
        <v>1</v>
      </c>
      <c r="L1915" s="15">
        <v>1</v>
      </c>
      <c r="M1915" s="13">
        <v>1</v>
      </c>
      <c r="N1915" s="15">
        <v>0</v>
      </c>
      <c r="O1915" s="5">
        <v>0</v>
      </c>
      <c r="P1915" s="5">
        <v>0</v>
      </c>
      <c r="Q1915" s="5">
        <f t="shared" si="325"/>
        <v>2.7625000000000002</v>
      </c>
      <c r="R1915" s="5">
        <f t="shared" si="326"/>
        <v>-2.7625000000000002</v>
      </c>
      <c r="S1915" s="15">
        <f t="shared" si="327"/>
        <v>-1</v>
      </c>
      <c r="T1915">
        <v>0</v>
      </c>
      <c r="U1915" s="5" t="str">
        <f t="shared" si="328"/>
        <v>NA</v>
      </c>
      <c r="V1915" s="15">
        <f t="shared" si="329"/>
        <v>0</v>
      </c>
      <c r="W1915" s="15">
        <f t="shared" si="330"/>
        <v>0</v>
      </c>
      <c r="X1915" s="5">
        <f t="shared" si="331"/>
        <v>0</v>
      </c>
      <c r="Y1915" s="5">
        <f t="shared" si="332"/>
        <v>2.4862500000000001</v>
      </c>
      <c r="Z1915" s="5">
        <f t="shared" si="333"/>
        <v>-2.9006250000000002</v>
      </c>
      <c r="AA1915" s="5">
        <f t="shared" si="334"/>
        <v>0.27625000000000011</v>
      </c>
      <c r="AB1915" s="5">
        <f t="shared" si="335"/>
        <v>0.13812500000000005</v>
      </c>
    </row>
    <row r="1916" spans="1:28" x14ac:dyDescent="0.55000000000000004">
      <c r="A1916" s="3" t="s">
        <v>72</v>
      </c>
      <c r="B1916" s="3" t="s">
        <v>1569</v>
      </c>
      <c r="C1916" t="s">
        <v>47</v>
      </c>
      <c r="D1916" s="3" t="s">
        <v>133</v>
      </c>
      <c r="E1916" s="3" t="s">
        <v>134</v>
      </c>
      <c r="F1916" s="3" t="s">
        <v>77</v>
      </c>
      <c r="G1916" s="5">
        <v>6.25</v>
      </c>
      <c r="H1916">
        <v>1</v>
      </c>
      <c r="I1916" s="5">
        <v>2.7625000000000002</v>
      </c>
      <c r="J1916" s="5">
        <v>2.7625000000000002</v>
      </c>
      <c r="K1916">
        <v>1</v>
      </c>
      <c r="L1916" s="15">
        <v>1</v>
      </c>
      <c r="M1916" s="13">
        <v>1</v>
      </c>
      <c r="N1916" s="15">
        <v>0</v>
      </c>
      <c r="O1916" s="5">
        <v>0</v>
      </c>
      <c r="P1916" s="5">
        <v>0</v>
      </c>
      <c r="Q1916" s="5">
        <f t="shared" si="325"/>
        <v>2.7625000000000002</v>
      </c>
      <c r="R1916" s="5">
        <f t="shared" si="326"/>
        <v>-2.7625000000000002</v>
      </c>
      <c r="S1916" s="15">
        <f t="shared" si="327"/>
        <v>-1</v>
      </c>
      <c r="T1916">
        <v>0</v>
      </c>
      <c r="U1916" s="5" t="str">
        <f t="shared" si="328"/>
        <v>NA</v>
      </c>
      <c r="V1916" s="15">
        <f t="shared" si="329"/>
        <v>0</v>
      </c>
      <c r="W1916" s="15">
        <f t="shared" si="330"/>
        <v>0</v>
      </c>
      <c r="X1916" s="5">
        <f t="shared" si="331"/>
        <v>0</v>
      </c>
      <c r="Y1916" s="5">
        <f t="shared" si="332"/>
        <v>2.4862500000000001</v>
      </c>
      <c r="Z1916" s="5">
        <f t="shared" si="333"/>
        <v>-2.9006250000000002</v>
      </c>
      <c r="AA1916" s="5">
        <f t="shared" si="334"/>
        <v>0.27625000000000011</v>
      </c>
      <c r="AB1916" s="5">
        <f t="shared" si="335"/>
        <v>0.13812500000000005</v>
      </c>
    </row>
    <row r="1917" spans="1:28" x14ac:dyDescent="0.55000000000000004">
      <c r="A1917" s="3" t="s">
        <v>72</v>
      </c>
      <c r="B1917" s="3" t="s">
        <v>3409</v>
      </c>
      <c r="C1917" t="s">
        <v>47</v>
      </c>
      <c r="D1917" s="3" t="s">
        <v>104</v>
      </c>
      <c r="E1917" s="3" t="s">
        <v>2750</v>
      </c>
      <c r="F1917" s="3" t="s">
        <v>77</v>
      </c>
      <c r="G1917" s="5">
        <v>6.25</v>
      </c>
      <c r="H1917">
        <v>2</v>
      </c>
      <c r="I1917" s="5">
        <v>2.7749999999999999</v>
      </c>
      <c r="J1917" s="5">
        <v>1.3875</v>
      </c>
      <c r="K1917">
        <v>4</v>
      </c>
      <c r="L1917" s="15">
        <v>0.5</v>
      </c>
      <c r="M1917" s="13">
        <v>3.25</v>
      </c>
      <c r="N1917" s="15">
        <v>0</v>
      </c>
      <c r="O1917" s="5">
        <v>0</v>
      </c>
      <c r="P1917" s="5">
        <v>0</v>
      </c>
      <c r="Q1917" s="5">
        <f t="shared" si="325"/>
        <v>2.7749999999999999</v>
      </c>
      <c r="R1917" s="5">
        <f t="shared" si="326"/>
        <v>-2.7749999999999999</v>
      </c>
      <c r="S1917" s="15">
        <f t="shared" si="327"/>
        <v>-1</v>
      </c>
      <c r="T1917">
        <v>0</v>
      </c>
      <c r="U1917" s="5" t="str">
        <f t="shared" si="328"/>
        <v>NA</v>
      </c>
      <c r="V1917" s="15">
        <f t="shared" si="329"/>
        <v>0</v>
      </c>
      <c r="W1917" s="15">
        <f t="shared" si="330"/>
        <v>0</v>
      </c>
      <c r="X1917" s="5">
        <f t="shared" si="331"/>
        <v>0</v>
      </c>
      <c r="Y1917" s="5">
        <f t="shared" si="332"/>
        <v>2.4975000000000001</v>
      </c>
      <c r="Z1917" s="5">
        <f t="shared" si="333"/>
        <v>-2.9137499999999998</v>
      </c>
      <c r="AA1917" s="5">
        <f t="shared" si="334"/>
        <v>0.27749999999999986</v>
      </c>
      <c r="AB1917" s="5">
        <f t="shared" si="335"/>
        <v>0.13874999999999993</v>
      </c>
    </row>
    <row r="1918" spans="1:28" x14ac:dyDescent="0.55000000000000004">
      <c r="A1918" s="3" t="s">
        <v>72</v>
      </c>
      <c r="B1918" s="3" t="s">
        <v>3411</v>
      </c>
      <c r="C1918" t="s">
        <v>47</v>
      </c>
      <c r="D1918" s="3" t="s">
        <v>262</v>
      </c>
      <c r="E1918" s="3" t="s">
        <v>3031</v>
      </c>
      <c r="F1918" s="3" t="s">
        <v>77</v>
      </c>
      <c r="G1918" s="5">
        <v>6.25</v>
      </c>
      <c r="H1918">
        <v>1</v>
      </c>
      <c r="I1918" s="5">
        <v>2.7749999999999999</v>
      </c>
      <c r="J1918" s="5">
        <v>2.7749999999999999</v>
      </c>
      <c r="K1918">
        <v>2</v>
      </c>
      <c r="L1918" s="15">
        <v>0.5</v>
      </c>
      <c r="M1918" s="13">
        <v>1</v>
      </c>
      <c r="N1918" s="15">
        <v>0</v>
      </c>
      <c r="O1918" s="5">
        <v>0</v>
      </c>
      <c r="P1918" s="5">
        <v>0</v>
      </c>
      <c r="Q1918" s="5">
        <f t="shared" si="325"/>
        <v>2.7749999999999999</v>
      </c>
      <c r="R1918" s="5">
        <f t="shared" si="326"/>
        <v>-2.7749999999999999</v>
      </c>
      <c r="S1918" s="15">
        <f t="shared" si="327"/>
        <v>-1</v>
      </c>
      <c r="T1918">
        <v>0</v>
      </c>
      <c r="U1918" s="5" t="str">
        <f t="shared" si="328"/>
        <v>NA</v>
      </c>
      <c r="V1918" s="15">
        <f t="shared" si="329"/>
        <v>0</v>
      </c>
      <c r="W1918" s="15">
        <f t="shared" si="330"/>
        <v>0</v>
      </c>
      <c r="X1918" s="5">
        <f t="shared" si="331"/>
        <v>0</v>
      </c>
      <c r="Y1918" s="5">
        <f t="shared" si="332"/>
        <v>2.4975000000000001</v>
      </c>
      <c r="Z1918" s="5">
        <f t="shared" si="333"/>
        <v>-2.9137499999999998</v>
      </c>
      <c r="AA1918" s="5">
        <f t="shared" si="334"/>
        <v>0.27749999999999986</v>
      </c>
      <c r="AB1918" s="5">
        <f t="shared" si="335"/>
        <v>0.13874999999999993</v>
      </c>
    </row>
    <row r="1919" spans="1:28" x14ac:dyDescent="0.55000000000000004">
      <c r="A1919" s="3" t="s">
        <v>72</v>
      </c>
      <c r="B1919" s="3" t="s">
        <v>3413</v>
      </c>
      <c r="C1919" t="s">
        <v>47</v>
      </c>
      <c r="D1919" s="3" t="s">
        <v>40</v>
      </c>
      <c r="E1919" s="3" t="s">
        <v>2932</v>
      </c>
      <c r="F1919" s="3" t="s">
        <v>77</v>
      </c>
      <c r="G1919" s="5">
        <v>6.25</v>
      </c>
      <c r="H1919">
        <v>1</v>
      </c>
      <c r="I1919" s="5">
        <v>2.7749999999999999</v>
      </c>
      <c r="J1919" s="5">
        <v>2.7749999999999999</v>
      </c>
      <c r="K1919">
        <v>5</v>
      </c>
      <c r="L1919" s="15">
        <v>0.2</v>
      </c>
      <c r="M1919" s="13">
        <v>1.18</v>
      </c>
      <c r="N1919" s="15">
        <v>0</v>
      </c>
      <c r="O1919" s="5">
        <v>0</v>
      </c>
      <c r="P1919" s="5">
        <v>0</v>
      </c>
      <c r="Q1919" s="5">
        <f t="shared" si="325"/>
        <v>2.7749999999999999</v>
      </c>
      <c r="R1919" s="5">
        <f t="shared" si="326"/>
        <v>-2.7749999999999999</v>
      </c>
      <c r="S1919" s="15">
        <f t="shared" si="327"/>
        <v>-1</v>
      </c>
      <c r="T1919">
        <v>0</v>
      </c>
      <c r="U1919" s="5" t="str">
        <f t="shared" si="328"/>
        <v>NA</v>
      </c>
      <c r="V1919" s="15">
        <f t="shared" si="329"/>
        <v>0</v>
      </c>
      <c r="W1919" s="15">
        <f t="shared" si="330"/>
        <v>0</v>
      </c>
      <c r="X1919" s="5">
        <f t="shared" si="331"/>
        <v>0</v>
      </c>
      <c r="Y1919" s="5">
        <f t="shared" si="332"/>
        <v>2.4975000000000001</v>
      </c>
      <c r="Z1919" s="5">
        <f t="shared" si="333"/>
        <v>-2.9137499999999998</v>
      </c>
      <c r="AA1919" s="5">
        <f t="shared" si="334"/>
        <v>0.27749999999999986</v>
      </c>
      <c r="AB1919" s="5">
        <f t="shared" si="335"/>
        <v>0.13874999999999993</v>
      </c>
    </row>
    <row r="1920" spans="1:28" x14ac:dyDescent="0.55000000000000004">
      <c r="A1920" s="3" t="s">
        <v>72</v>
      </c>
      <c r="B1920" s="3" t="s">
        <v>3415</v>
      </c>
      <c r="C1920" t="s">
        <v>47</v>
      </c>
      <c r="D1920" s="3" t="s">
        <v>173</v>
      </c>
      <c r="E1920" s="3" t="s">
        <v>3044</v>
      </c>
      <c r="F1920" s="3" t="s">
        <v>77</v>
      </c>
      <c r="G1920" s="5">
        <v>6.25</v>
      </c>
      <c r="H1920">
        <v>1</v>
      </c>
      <c r="I1920" s="5">
        <v>2.7875000000000001</v>
      </c>
      <c r="J1920" s="5">
        <v>2.7875000000000001</v>
      </c>
      <c r="K1920">
        <v>8</v>
      </c>
      <c r="L1920" s="15">
        <v>0.125</v>
      </c>
      <c r="M1920" s="13">
        <v>2</v>
      </c>
      <c r="N1920" s="15">
        <v>0</v>
      </c>
      <c r="O1920" s="5">
        <v>0</v>
      </c>
      <c r="P1920" s="5">
        <v>0</v>
      </c>
      <c r="Q1920" s="5">
        <f t="shared" si="325"/>
        <v>2.7875000000000001</v>
      </c>
      <c r="R1920" s="5">
        <f t="shared" si="326"/>
        <v>-2.7875000000000001</v>
      </c>
      <c r="S1920" s="15">
        <f t="shared" si="327"/>
        <v>-1</v>
      </c>
      <c r="T1920">
        <v>0</v>
      </c>
      <c r="U1920" s="5" t="str">
        <f t="shared" si="328"/>
        <v>NA</v>
      </c>
      <c r="V1920" s="15">
        <f t="shared" si="329"/>
        <v>0</v>
      </c>
      <c r="W1920" s="15">
        <f t="shared" si="330"/>
        <v>0</v>
      </c>
      <c r="X1920" s="5">
        <f t="shared" si="331"/>
        <v>0</v>
      </c>
      <c r="Y1920" s="5">
        <f t="shared" si="332"/>
        <v>2.50875</v>
      </c>
      <c r="Z1920" s="5">
        <f t="shared" si="333"/>
        <v>-2.9268750000000003</v>
      </c>
      <c r="AA1920" s="5">
        <f t="shared" si="334"/>
        <v>0.27875000000000005</v>
      </c>
      <c r="AB1920" s="5">
        <f t="shared" si="335"/>
        <v>0.13937500000000025</v>
      </c>
    </row>
    <row r="1921" spans="1:28" x14ac:dyDescent="0.55000000000000004">
      <c r="A1921" s="3" t="s">
        <v>72</v>
      </c>
      <c r="B1921" s="3" t="s">
        <v>3417</v>
      </c>
      <c r="C1921" t="s">
        <v>47</v>
      </c>
      <c r="D1921" s="3" t="s">
        <v>173</v>
      </c>
      <c r="E1921" s="3" t="s">
        <v>3418</v>
      </c>
      <c r="F1921" s="3" t="s">
        <v>77</v>
      </c>
      <c r="G1921" s="5">
        <v>6.25</v>
      </c>
      <c r="H1921">
        <v>1</v>
      </c>
      <c r="I1921" s="5">
        <v>2.7875000000000001</v>
      </c>
      <c r="J1921" s="5">
        <v>2.7875000000000001</v>
      </c>
      <c r="K1921">
        <v>4</v>
      </c>
      <c r="L1921" s="15">
        <v>0.25</v>
      </c>
      <c r="M1921" s="13">
        <v>1.25</v>
      </c>
      <c r="N1921" s="15">
        <v>0</v>
      </c>
      <c r="O1921" s="5">
        <v>0</v>
      </c>
      <c r="P1921" s="5">
        <v>0</v>
      </c>
      <c r="Q1921" s="5">
        <f t="shared" si="325"/>
        <v>2.7875000000000001</v>
      </c>
      <c r="R1921" s="5">
        <f t="shared" si="326"/>
        <v>-2.7875000000000001</v>
      </c>
      <c r="S1921" s="15">
        <f t="shared" si="327"/>
        <v>-1</v>
      </c>
      <c r="T1921">
        <v>0</v>
      </c>
      <c r="U1921" s="5" t="str">
        <f t="shared" si="328"/>
        <v>NA</v>
      </c>
      <c r="V1921" s="15">
        <f t="shared" si="329"/>
        <v>0</v>
      </c>
      <c r="W1921" s="15">
        <f t="shared" si="330"/>
        <v>0</v>
      </c>
      <c r="X1921" s="5">
        <f t="shared" si="331"/>
        <v>0</v>
      </c>
      <c r="Y1921" s="5">
        <f t="shared" si="332"/>
        <v>2.50875</v>
      </c>
      <c r="Z1921" s="5">
        <f t="shared" si="333"/>
        <v>-2.9268750000000003</v>
      </c>
      <c r="AA1921" s="5">
        <f t="shared" si="334"/>
        <v>0.27875000000000005</v>
      </c>
      <c r="AB1921" s="5">
        <f t="shared" si="335"/>
        <v>0.13937500000000025</v>
      </c>
    </row>
    <row r="1922" spans="1:28" x14ac:dyDescent="0.55000000000000004">
      <c r="A1922" s="3" t="s">
        <v>72</v>
      </c>
      <c r="B1922" s="3" t="s">
        <v>3420</v>
      </c>
      <c r="C1922" t="s">
        <v>56</v>
      </c>
      <c r="D1922" s="3" t="s">
        <v>32</v>
      </c>
      <c r="E1922" s="3" t="s">
        <v>3421</v>
      </c>
      <c r="F1922" s="3" t="s">
        <v>77</v>
      </c>
      <c r="G1922" s="5">
        <v>6.25</v>
      </c>
      <c r="H1922">
        <v>1</v>
      </c>
      <c r="I1922" s="5">
        <v>2.8</v>
      </c>
      <c r="J1922" s="5">
        <v>2.8</v>
      </c>
      <c r="K1922">
        <v>2</v>
      </c>
      <c r="L1922" s="15">
        <v>0.5</v>
      </c>
      <c r="M1922" s="13">
        <v>1</v>
      </c>
      <c r="N1922" s="15">
        <v>0</v>
      </c>
      <c r="O1922" s="5">
        <v>0</v>
      </c>
      <c r="P1922" s="5">
        <v>0</v>
      </c>
      <c r="Q1922" s="5">
        <f t="shared" ref="Q1922:Q1985" si="336">I1922</f>
        <v>2.8</v>
      </c>
      <c r="R1922" s="5">
        <f t="shared" ref="R1922:R1985" si="337">P1922-Q1922</f>
        <v>-2.8</v>
      </c>
      <c r="S1922" s="15">
        <f t="shared" ref="S1922:S1985" si="338">IF(Q1922=0,0,(P1922-Q1922)/Q1922)</f>
        <v>-1</v>
      </c>
      <c r="T1922">
        <v>0</v>
      </c>
      <c r="U1922" s="5" t="str">
        <f t="shared" ref="U1922:U1985" si="339">IF(T1922=0,"NA",P1922/T1922)</f>
        <v>NA</v>
      </c>
      <c r="V1922" s="15">
        <f t="shared" si="329"/>
        <v>0</v>
      </c>
      <c r="W1922" s="15">
        <f t="shared" si="330"/>
        <v>0</v>
      </c>
      <c r="X1922" s="5">
        <f t="shared" si="331"/>
        <v>0</v>
      </c>
      <c r="Y1922" s="5">
        <f t="shared" si="332"/>
        <v>2.52</v>
      </c>
      <c r="Z1922" s="5">
        <f t="shared" si="333"/>
        <v>-2.94</v>
      </c>
      <c r="AA1922" s="5">
        <f t="shared" si="334"/>
        <v>0.2799999999999998</v>
      </c>
      <c r="AB1922" s="5">
        <f t="shared" si="335"/>
        <v>0.14000000000000012</v>
      </c>
    </row>
    <row r="1923" spans="1:28" x14ac:dyDescent="0.55000000000000004">
      <c r="A1923" s="3" t="s">
        <v>72</v>
      </c>
      <c r="B1923" s="3" t="s">
        <v>3423</v>
      </c>
      <c r="C1923" t="s">
        <v>47</v>
      </c>
      <c r="D1923" s="3" t="s">
        <v>173</v>
      </c>
      <c r="E1923" s="3" t="s">
        <v>2840</v>
      </c>
      <c r="F1923" s="3" t="s">
        <v>77</v>
      </c>
      <c r="G1923" s="5">
        <v>6.25</v>
      </c>
      <c r="H1923">
        <v>1</v>
      </c>
      <c r="I1923" s="5">
        <v>2.8125</v>
      </c>
      <c r="J1923" s="5">
        <v>2.8125</v>
      </c>
      <c r="K1923">
        <v>5</v>
      </c>
      <c r="L1923" s="15">
        <v>0.2</v>
      </c>
      <c r="M1923" s="13">
        <v>2.6</v>
      </c>
      <c r="N1923" s="15">
        <v>0</v>
      </c>
      <c r="O1923" s="5">
        <v>0</v>
      </c>
      <c r="P1923" s="5">
        <v>0</v>
      </c>
      <c r="Q1923" s="5">
        <f t="shared" si="336"/>
        <v>2.8125</v>
      </c>
      <c r="R1923" s="5">
        <f t="shared" si="337"/>
        <v>-2.8125</v>
      </c>
      <c r="S1923" s="15">
        <f t="shared" si="338"/>
        <v>-1</v>
      </c>
      <c r="T1923">
        <v>0</v>
      </c>
      <c r="U1923" s="5" t="str">
        <f t="shared" si="339"/>
        <v>NA</v>
      </c>
      <c r="V1923" s="15">
        <f t="shared" ref="V1923:V1986" si="340">(L1923*N1923)</f>
        <v>0</v>
      </c>
      <c r="W1923" s="15">
        <f t="shared" ref="W1923:W1986" si="341">IF(P1923=0,0,R1923/P1923)</f>
        <v>0</v>
      </c>
      <c r="X1923" s="5">
        <f t="shared" ref="X1923:X1986" si="342">IF(T1923=0,0,Q1923/T1923)</f>
        <v>0</v>
      </c>
      <c r="Y1923" s="5">
        <f t="shared" ref="Y1923:Y1986" si="343">Q1923*0.9</f>
        <v>2.53125</v>
      </c>
      <c r="Z1923" s="5">
        <f t="shared" ref="Z1923:Z1986" si="344">R1923*1.05</f>
        <v>-2.953125</v>
      </c>
      <c r="AA1923" s="5">
        <f t="shared" ref="AA1923:AA1986" si="345">Q1923-Y1923</f>
        <v>0.28125</v>
      </c>
      <c r="AB1923" s="5">
        <f t="shared" ref="AB1923:AB1986" si="346">R1923-Z1923</f>
        <v>0.140625</v>
      </c>
    </row>
    <row r="1924" spans="1:28" x14ac:dyDescent="0.55000000000000004">
      <c r="A1924" s="3" t="s">
        <v>72</v>
      </c>
      <c r="B1924" s="3" t="s">
        <v>3425</v>
      </c>
      <c r="C1924" t="s">
        <v>47</v>
      </c>
      <c r="D1924" s="3" t="s">
        <v>173</v>
      </c>
      <c r="E1924" s="3" t="s">
        <v>2840</v>
      </c>
      <c r="F1924" s="3" t="s">
        <v>77</v>
      </c>
      <c r="G1924" s="5">
        <v>6.25</v>
      </c>
      <c r="H1924">
        <v>2</v>
      </c>
      <c r="I1924" s="5">
        <v>2.8125</v>
      </c>
      <c r="J1924" s="5">
        <v>1.40625</v>
      </c>
      <c r="K1924">
        <v>39</v>
      </c>
      <c r="L1924" s="15">
        <v>5.1282051282051301E-2</v>
      </c>
      <c r="M1924" s="13">
        <v>1.17948717948718</v>
      </c>
      <c r="N1924" s="15">
        <v>0</v>
      </c>
      <c r="O1924" s="5">
        <v>0</v>
      </c>
      <c r="P1924" s="5">
        <v>0</v>
      </c>
      <c r="Q1924" s="5">
        <f t="shared" si="336"/>
        <v>2.8125</v>
      </c>
      <c r="R1924" s="5">
        <f t="shared" si="337"/>
        <v>-2.8125</v>
      </c>
      <c r="S1924" s="15">
        <f t="shared" si="338"/>
        <v>-1</v>
      </c>
      <c r="T1924">
        <v>0</v>
      </c>
      <c r="U1924" s="5" t="str">
        <f t="shared" si="339"/>
        <v>NA</v>
      </c>
      <c r="V1924" s="15">
        <f t="shared" si="340"/>
        <v>0</v>
      </c>
      <c r="W1924" s="15">
        <f t="shared" si="341"/>
        <v>0</v>
      </c>
      <c r="X1924" s="5">
        <f t="shared" si="342"/>
        <v>0</v>
      </c>
      <c r="Y1924" s="5">
        <f t="shared" si="343"/>
        <v>2.53125</v>
      </c>
      <c r="Z1924" s="5">
        <f t="shared" si="344"/>
        <v>-2.953125</v>
      </c>
      <c r="AA1924" s="5">
        <f t="shared" si="345"/>
        <v>0.28125</v>
      </c>
      <c r="AB1924" s="5">
        <f t="shared" si="346"/>
        <v>0.140625</v>
      </c>
    </row>
    <row r="1925" spans="1:28" x14ac:dyDescent="0.55000000000000004">
      <c r="A1925" s="3" t="s">
        <v>72</v>
      </c>
      <c r="B1925" s="3" t="s">
        <v>3427</v>
      </c>
      <c r="C1925" t="s">
        <v>47</v>
      </c>
      <c r="D1925" s="3" t="s">
        <v>32</v>
      </c>
      <c r="E1925" s="3" t="s">
        <v>575</v>
      </c>
      <c r="F1925" s="3" t="s">
        <v>77</v>
      </c>
      <c r="G1925" s="5">
        <v>6.25</v>
      </c>
      <c r="H1925">
        <v>1</v>
      </c>
      <c r="I1925" s="5">
        <v>2.8125</v>
      </c>
      <c r="J1925" s="5">
        <v>2.8125</v>
      </c>
      <c r="K1925">
        <v>52</v>
      </c>
      <c r="L1925" s="15">
        <v>1.9230769230769201E-2</v>
      </c>
      <c r="M1925" s="13">
        <v>1.425</v>
      </c>
      <c r="N1925" s="15">
        <v>0</v>
      </c>
      <c r="O1925" s="5">
        <v>0</v>
      </c>
      <c r="P1925" s="5">
        <v>0</v>
      </c>
      <c r="Q1925" s="5">
        <f t="shared" si="336"/>
        <v>2.8125</v>
      </c>
      <c r="R1925" s="5">
        <f t="shared" si="337"/>
        <v>-2.8125</v>
      </c>
      <c r="S1925" s="15">
        <f t="shared" si="338"/>
        <v>-1</v>
      </c>
      <c r="T1925">
        <v>0</v>
      </c>
      <c r="U1925" s="5" t="str">
        <f t="shared" si="339"/>
        <v>NA</v>
      </c>
      <c r="V1925" s="15">
        <f t="shared" si="340"/>
        <v>0</v>
      </c>
      <c r="W1925" s="15">
        <f t="shared" si="341"/>
        <v>0</v>
      </c>
      <c r="X1925" s="5">
        <f t="shared" si="342"/>
        <v>0</v>
      </c>
      <c r="Y1925" s="5">
        <f t="shared" si="343"/>
        <v>2.53125</v>
      </c>
      <c r="Z1925" s="5">
        <f t="shared" si="344"/>
        <v>-2.953125</v>
      </c>
      <c r="AA1925" s="5">
        <f t="shared" si="345"/>
        <v>0.28125</v>
      </c>
      <c r="AB1925" s="5">
        <f t="shared" si="346"/>
        <v>0.140625</v>
      </c>
    </row>
    <row r="1926" spans="1:28" x14ac:dyDescent="0.55000000000000004">
      <c r="A1926" s="3" t="s">
        <v>72</v>
      </c>
      <c r="B1926" s="3" t="s">
        <v>297</v>
      </c>
      <c r="C1926" t="s">
        <v>47</v>
      </c>
      <c r="D1926" s="3" t="s">
        <v>194</v>
      </c>
      <c r="E1926" s="3" t="s">
        <v>3147</v>
      </c>
      <c r="F1926" s="3" t="s">
        <v>77</v>
      </c>
      <c r="G1926" s="5">
        <v>6.25</v>
      </c>
      <c r="H1926">
        <v>1</v>
      </c>
      <c r="I1926" s="5">
        <v>2.8125</v>
      </c>
      <c r="J1926" s="5">
        <v>2.8125</v>
      </c>
      <c r="K1926">
        <v>3</v>
      </c>
      <c r="L1926" s="15">
        <v>0.33333333333333298</v>
      </c>
      <c r="M1926" s="13">
        <v>1</v>
      </c>
      <c r="N1926" s="15">
        <v>0</v>
      </c>
      <c r="O1926" s="5">
        <v>0</v>
      </c>
      <c r="P1926" s="5">
        <v>0</v>
      </c>
      <c r="Q1926" s="5">
        <f t="shared" si="336"/>
        <v>2.8125</v>
      </c>
      <c r="R1926" s="5">
        <f t="shared" si="337"/>
        <v>-2.8125</v>
      </c>
      <c r="S1926" s="15">
        <f t="shared" si="338"/>
        <v>-1</v>
      </c>
      <c r="T1926">
        <v>0</v>
      </c>
      <c r="U1926" s="5" t="str">
        <f t="shared" si="339"/>
        <v>NA</v>
      </c>
      <c r="V1926" s="15">
        <f t="shared" si="340"/>
        <v>0</v>
      </c>
      <c r="W1926" s="15">
        <f t="shared" si="341"/>
        <v>0</v>
      </c>
      <c r="X1926" s="5">
        <f t="shared" si="342"/>
        <v>0</v>
      </c>
      <c r="Y1926" s="5">
        <f t="shared" si="343"/>
        <v>2.53125</v>
      </c>
      <c r="Z1926" s="5">
        <f t="shared" si="344"/>
        <v>-2.953125</v>
      </c>
      <c r="AA1926" s="5">
        <f t="shared" si="345"/>
        <v>0.28125</v>
      </c>
      <c r="AB1926" s="5">
        <f t="shared" si="346"/>
        <v>0.140625</v>
      </c>
    </row>
    <row r="1927" spans="1:28" x14ac:dyDescent="0.55000000000000004">
      <c r="A1927" s="3" t="s">
        <v>72</v>
      </c>
      <c r="B1927" s="3" t="s">
        <v>3430</v>
      </c>
      <c r="C1927" t="s">
        <v>47</v>
      </c>
      <c r="D1927" s="3" t="s">
        <v>125</v>
      </c>
      <c r="E1927" s="3" t="s">
        <v>2924</v>
      </c>
      <c r="F1927" s="3" t="s">
        <v>77</v>
      </c>
      <c r="G1927" s="5">
        <v>6.25</v>
      </c>
      <c r="H1927">
        <v>2</v>
      </c>
      <c r="I1927" s="5">
        <v>2.8125</v>
      </c>
      <c r="J1927" s="5">
        <v>1.40625</v>
      </c>
      <c r="K1927">
        <v>10</v>
      </c>
      <c r="L1927" s="15">
        <v>0.2</v>
      </c>
      <c r="M1927" s="13">
        <v>1.8</v>
      </c>
      <c r="N1927" s="15">
        <v>0</v>
      </c>
      <c r="O1927" s="5">
        <v>0</v>
      </c>
      <c r="P1927" s="5">
        <v>0</v>
      </c>
      <c r="Q1927" s="5">
        <f t="shared" si="336"/>
        <v>2.8125</v>
      </c>
      <c r="R1927" s="5">
        <f t="shared" si="337"/>
        <v>-2.8125</v>
      </c>
      <c r="S1927" s="15">
        <f t="shared" si="338"/>
        <v>-1</v>
      </c>
      <c r="T1927">
        <v>0</v>
      </c>
      <c r="U1927" s="5" t="str">
        <f t="shared" si="339"/>
        <v>NA</v>
      </c>
      <c r="V1927" s="15">
        <f t="shared" si="340"/>
        <v>0</v>
      </c>
      <c r="W1927" s="15">
        <f t="shared" si="341"/>
        <v>0</v>
      </c>
      <c r="X1927" s="5">
        <f t="shared" si="342"/>
        <v>0</v>
      </c>
      <c r="Y1927" s="5">
        <f t="shared" si="343"/>
        <v>2.53125</v>
      </c>
      <c r="Z1927" s="5">
        <f t="shared" si="344"/>
        <v>-2.953125</v>
      </c>
      <c r="AA1927" s="5">
        <f t="shared" si="345"/>
        <v>0.28125</v>
      </c>
      <c r="AB1927" s="5">
        <f t="shared" si="346"/>
        <v>0.140625</v>
      </c>
    </row>
    <row r="1928" spans="1:28" x14ac:dyDescent="0.55000000000000004">
      <c r="A1928" s="3" t="s">
        <v>72</v>
      </c>
      <c r="B1928" s="3" t="s">
        <v>3245</v>
      </c>
      <c r="C1928" t="s">
        <v>47</v>
      </c>
      <c r="D1928" s="3" t="s">
        <v>262</v>
      </c>
      <c r="E1928" s="3" t="s">
        <v>3432</v>
      </c>
      <c r="F1928" s="3" t="s">
        <v>77</v>
      </c>
      <c r="G1928" s="5">
        <v>6.25</v>
      </c>
      <c r="H1928">
        <v>2</v>
      </c>
      <c r="I1928" s="5">
        <v>2.8250000000000002</v>
      </c>
      <c r="J1928" s="5">
        <v>1.4125000000000001</v>
      </c>
      <c r="K1928">
        <v>170</v>
      </c>
      <c r="L1928" s="15">
        <v>1.1764705882352899E-2</v>
      </c>
      <c r="M1928" s="13">
        <v>1.1411764705882399</v>
      </c>
      <c r="N1928" s="15">
        <v>0</v>
      </c>
      <c r="O1928" s="5">
        <v>0</v>
      </c>
      <c r="P1928" s="5">
        <v>0</v>
      </c>
      <c r="Q1928" s="5">
        <f t="shared" si="336"/>
        <v>2.8250000000000002</v>
      </c>
      <c r="R1928" s="5">
        <f t="shared" si="337"/>
        <v>-2.8250000000000002</v>
      </c>
      <c r="S1928" s="15">
        <f t="shared" si="338"/>
        <v>-1</v>
      </c>
      <c r="T1928">
        <v>0</v>
      </c>
      <c r="U1928" s="5" t="str">
        <f t="shared" si="339"/>
        <v>NA</v>
      </c>
      <c r="V1928" s="15">
        <f t="shared" si="340"/>
        <v>0</v>
      </c>
      <c r="W1928" s="15">
        <f t="shared" si="341"/>
        <v>0</v>
      </c>
      <c r="X1928" s="5">
        <f t="shared" si="342"/>
        <v>0</v>
      </c>
      <c r="Y1928" s="5">
        <f t="shared" si="343"/>
        <v>2.5425000000000004</v>
      </c>
      <c r="Z1928" s="5">
        <f t="shared" si="344"/>
        <v>-2.9662500000000005</v>
      </c>
      <c r="AA1928" s="5">
        <f t="shared" si="345"/>
        <v>0.28249999999999975</v>
      </c>
      <c r="AB1928" s="5">
        <f t="shared" si="346"/>
        <v>0.14125000000000032</v>
      </c>
    </row>
    <row r="1929" spans="1:28" x14ac:dyDescent="0.55000000000000004">
      <c r="A1929" s="3" t="s">
        <v>72</v>
      </c>
      <c r="B1929" s="3" t="s">
        <v>3427</v>
      </c>
      <c r="C1929" t="s">
        <v>47</v>
      </c>
      <c r="D1929" s="3" t="s">
        <v>125</v>
      </c>
      <c r="E1929" s="3" t="s">
        <v>2943</v>
      </c>
      <c r="F1929" s="3" t="s">
        <v>77</v>
      </c>
      <c r="G1929" s="5">
        <v>6.25</v>
      </c>
      <c r="H1929">
        <v>1</v>
      </c>
      <c r="I1929" s="5">
        <v>2.8250000000000002</v>
      </c>
      <c r="J1929" s="5">
        <v>2.8250000000000002</v>
      </c>
      <c r="K1929">
        <v>1</v>
      </c>
      <c r="L1929" s="15">
        <v>1</v>
      </c>
      <c r="M1929" s="13">
        <v>1</v>
      </c>
      <c r="N1929" s="15">
        <v>0</v>
      </c>
      <c r="O1929" s="5">
        <v>0</v>
      </c>
      <c r="P1929" s="5">
        <v>0</v>
      </c>
      <c r="Q1929" s="5">
        <f t="shared" si="336"/>
        <v>2.8250000000000002</v>
      </c>
      <c r="R1929" s="5">
        <f t="shared" si="337"/>
        <v>-2.8250000000000002</v>
      </c>
      <c r="S1929" s="15">
        <f t="shared" si="338"/>
        <v>-1</v>
      </c>
      <c r="T1929">
        <v>0</v>
      </c>
      <c r="U1929" s="5" t="str">
        <f t="shared" si="339"/>
        <v>NA</v>
      </c>
      <c r="V1929" s="15">
        <f t="shared" si="340"/>
        <v>0</v>
      </c>
      <c r="W1929" s="15">
        <f t="shared" si="341"/>
        <v>0</v>
      </c>
      <c r="X1929" s="5">
        <f t="shared" si="342"/>
        <v>0</v>
      </c>
      <c r="Y1929" s="5">
        <f t="shared" si="343"/>
        <v>2.5425000000000004</v>
      </c>
      <c r="Z1929" s="5">
        <f t="shared" si="344"/>
        <v>-2.9662500000000005</v>
      </c>
      <c r="AA1929" s="5">
        <f t="shared" si="345"/>
        <v>0.28249999999999975</v>
      </c>
      <c r="AB1929" s="5">
        <f t="shared" si="346"/>
        <v>0.14125000000000032</v>
      </c>
    </row>
    <row r="1930" spans="1:28" x14ac:dyDescent="0.55000000000000004">
      <c r="A1930" s="3" t="s">
        <v>72</v>
      </c>
      <c r="B1930" s="3" t="s">
        <v>3435</v>
      </c>
      <c r="C1930" t="s">
        <v>47</v>
      </c>
      <c r="D1930" s="3" t="s">
        <v>32</v>
      </c>
      <c r="E1930" s="3" t="s">
        <v>2686</v>
      </c>
      <c r="F1930" s="3" t="s">
        <v>77</v>
      </c>
      <c r="G1930" s="5">
        <v>6.25</v>
      </c>
      <c r="H1930">
        <v>1</v>
      </c>
      <c r="I1930" s="5">
        <v>2.8374999999999999</v>
      </c>
      <c r="J1930" s="5">
        <v>2.8374999999999999</v>
      </c>
      <c r="K1930">
        <v>8</v>
      </c>
      <c r="L1930" s="15">
        <v>0.125</v>
      </c>
      <c r="M1930" s="13">
        <v>2.5</v>
      </c>
      <c r="N1930" s="15">
        <v>0</v>
      </c>
      <c r="O1930" s="5">
        <v>0</v>
      </c>
      <c r="P1930" s="5">
        <v>0</v>
      </c>
      <c r="Q1930" s="5">
        <f t="shared" si="336"/>
        <v>2.8374999999999999</v>
      </c>
      <c r="R1930" s="5">
        <f t="shared" si="337"/>
        <v>-2.8374999999999999</v>
      </c>
      <c r="S1930" s="15">
        <f t="shared" si="338"/>
        <v>-1</v>
      </c>
      <c r="T1930">
        <v>0</v>
      </c>
      <c r="U1930" s="5" t="str">
        <f t="shared" si="339"/>
        <v>NA</v>
      </c>
      <c r="V1930" s="15">
        <f t="shared" si="340"/>
        <v>0</v>
      </c>
      <c r="W1930" s="15">
        <f t="shared" si="341"/>
        <v>0</v>
      </c>
      <c r="X1930" s="5">
        <f t="shared" si="342"/>
        <v>0</v>
      </c>
      <c r="Y1930" s="5">
        <f t="shared" si="343"/>
        <v>2.55375</v>
      </c>
      <c r="Z1930" s="5">
        <f t="shared" si="344"/>
        <v>-2.9793750000000001</v>
      </c>
      <c r="AA1930" s="5">
        <f t="shared" si="345"/>
        <v>0.28374999999999995</v>
      </c>
      <c r="AB1930" s="5">
        <f t="shared" si="346"/>
        <v>0.1418750000000002</v>
      </c>
    </row>
    <row r="1931" spans="1:28" x14ac:dyDescent="0.55000000000000004">
      <c r="A1931" s="3" t="s">
        <v>72</v>
      </c>
      <c r="B1931" s="3" t="s">
        <v>3437</v>
      </c>
      <c r="C1931" t="s">
        <v>47</v>
      </c>
      <c r="D1931" s="3" t="s">
        <v>75</v>
      </c>
      <c r="E1931" s="3" t="s">
        <v>282</v>
      </c>
      <c r="F1931" s="3" t="s">
        <v>77</v>
      </c>
      <c r="G1931" s="5">
        <v>6.25</v>
      </c>
      <c r="H1931">
        <v>1</v>
      </c>
      <c r="I1931" s="5">
        <v>2.8374999999999999</v>
      </c>
      <c r="J1931" s="5">
        <v>2.8374999999999999</v>
      </c>
      <c r="K1931">
        <v>1</v>
      </c>
      <c r="L1931" s="15">
        <v>1</v>
      </c>
      <c r="M1931" s="13">
        <v>1</v>
      </c>
      <c r="N1931" s="15">
        <v>0</v>
      </c>
      <c r="O1931" s="5">
        <v>0</v>
      </c>
      <c r="P1931" s="5">
        <v>0</v>
      </c>
      <c r="Q1931" s="5">
        <f t="shared" si="336"/>
        <v>2.8374999999999999</v>
      </c>
      <c r="R1931" s="5">
        <f t="shared" si="337"/>
        <v>-2.8374999999999999</v>
      </c>
      <c r="S1931" s="15">
        <f t="shared" si="338"/>
        <v>-1</v>
      </c>
      <c r="T1931">
        <v>0</v>
      </c>
      <c r="U1931" s="5" t="str">
        <f t="shared" si="339"/>
        <v>NA</v>
      </c>
      <c r="V1931" s="15">
        <f t="shared" si="340"/>
        <v>0</v>
      </c>
      <c r="W1931" s="15">
        <f t="shared" si="341"/>
        <v>0</v>
      </c>
      <c r="X1931" s="5">
        <f t="shared" si="342"/>
        <v>0</v>
      </c>
      <c r="Y1931" s="5">
        <f t="shared" si="343"/>
        <v>2.55375</v>
      </c>
      <c r="Z1931" s="5">
        <f t="shared" si="344"/>
        <v>-2.9793750000000001</v>
      </c>
      <c r="AA1931" s="5">
        <f t="shared" si="345"/>
        <v>0.28374999999999995</v>
      </c>
      <c r="AB1931" s="5">
        <f t="shared" si="346"/>
        <v>0.1418750000000002</v>
      </c>
    </row>
    <row r="1932" spans="1:28" x14ac:dyDescent="0.55000000000000004">
      <c r="A1932" s="3" t="s">
        <v>72</v>
      </c>
      <c r="B1932" s="3" t="s">
        <v>3278</v>
      </c>
      <c r="C1932" t="s">
        <v>47</v>
      </c>
      <c r="D1932" s="3" t="s">
        <v>104</v>
      </c>
      <c r="E1932" s="3" t="s">
        <v>616</v>
      </c>
      <c r="F1932" s="3" t="s">
        <v>77</v>
      </c>
      <c r="G1932" s="5">
        <v>6.25</v>
      </c>
      <c r="H1932">
        <v>1</v>
      </c>
      <c r="I1932" s="5">
        <v>2.8374999999999999</v>
      </c>
      <c r="J1932" s="5">
        <v>2.8374999999999999</v>
      </c>
      <c r="K1932">
        <v>10</v>
      </c>
      <c r="L1932" s="15">
        <v>0.1</v>
      </c>
      <c r="M1932" s="13">
        <v>2.54</v>
      </c>
      <c r="N1932" s="15">
        <v>0</v>
      </c>
      <c r="O1932" s="5">
        <v>0</v>
      </c>
      <c r="P1932" s="5">
        <v>0</v>
      </c>
      <c r="Q1932" s="5">
        <f t="shared" si="336"/>
        <v>2.8374999999999999</v>
      </c>
      <c r="R1932" s="5">
        <f t="shared" si="337"/>
        <v>-2.8374999999999999</v>
      </c>
      <c r="S1932" s="15">
        <f t="shared" si="338"/>
        <v>-1</v>
      </c>
      <c r="T1932">
        <v>0</v>
      </c>
      <c r="U1932" s="5" t="str">
        <f t="shared" si="339"/>
        <v>NA</v>
      </c>
      <c r="V1932" s="15">
        <f t="shared" si="340"/>
        <v>0</v>
      </c>
      <c r="W1932" s="15">
        <f t="shared" si="341"/>
        <v>0</v>
      </c>
      <c r="X1932" s="5">
        <f t="shared" si="342"/>
        <v>0</v>
      </c>
      <c r="Y1932" s="5">
        <f t="shared" si="343"/>
        <v>2.55375</v>
      </c>
      <c r="Z1932" s="5">
        <f t="shared" si="344"/>
        <v>-2.9793750000000001</v>
      </c>
      <c r="AA1932" s="5">
        <f t="shared" si="345"/>
        <v>0.28374999999999995</v>
      </c>
      <c r="AB1932" s="5">
        <f t="shared" si="346"/>
        <v>0.1418750000000002</v>
      </c>
    </row>
    <row r="1933" spans="1:28" x14ac:dyDescent="0.55000000000000004">
      <c r="A1933" s="3" t="s">
        <v>72</v>
      </c>
      <c r="B1933" s="3" t="s">
        <v>3440</v>
      </c>
      <c r="C1933" t="s">
        <v>47</v>
      </c>
      <c r="D1933" s="3" t="s">
        <v>40</v>
      </c>
      <c r="E1933" s="3" t="s">
        <v>2987</v>
      </c>
      <c r="F1933" s="3" t="s">
        <v>77</v>
      </c>
      <c r="G1933" s="5">
        <v>6.25</v>
      </c>
      <c r="H1933">
        <v>1</v>
      </c>
      <c r="I1933" s="5">
        <v>2.85</v>
      </c>
      <c r="J1933" s="5">
        <v>2.85</v>
      </c>
      <c r="K1933">
        <v>17</v>
      </c>
      <c r="L1933" s="15">
        <v>5.8823529411764698E-2</v>
      </c>
      <c r="M1933" s="13">
        <v>1.47</v>
      </c>
      <c r="N1933" s="15">
        <v>0</v>
      </c>
      <c r="O1933" s="5">
        <v>0</v>
      </c>
      <c r="P1933" s="5">
        <v>0</v>
      </c>
      <c r="Q1933" s="5">
        <f t="shared" si="336"/>
        <v>2.85</v>
      </c>
      <c r="R1933" s="5">
        <f t="shared" si="337"/>
        <v>-2.85</v>
      </c>
      <c r="S1933" s="15">
        <f t="shared" si="338"/>
        <v>-1</v>
      </c>
      <c r="T1933">
        <v>0</v>
      </c>
      <c r="U1933" s="5" t="str">
        <f t="shared" si="339"/>
        <v>NA</v>
      </c>
      <c r="V1933" s="15">
        <f t="shared" si="340"/>
        <v>0</v>
      </c>
      <c r="W1933" s="15">
        <f t="shared" si="341"/>
        <v>0</v>
      </c>
      <c r="X1933" s="5">
        <f t="shared" si="342"/>
        <v>0</v>
      </c>
      <c r="Y1933" s="5">
        <f t="shared" si="343"/>
        <v>2.5649999999999999</v>
      </c>
      <c r="Z1933" s="5">
        <f t="shared" si="344"/>
        <v>-2.9925000000000002</v>
      </c>
      <c r="AA1933" s="5">
        <f t="shared" si="345"/>
        <v>0.28500000000000014</v>
      </c>
      <c r="AB1933" s="5">
        <f t="shared" si="346"/>
        <v>0.14250000000000007</v>
      </c>
    </row>
    <row r="1934" spans="1:28" x14ac:dyDescent="0.55000000000000004">
      <c r="A1934" s="3" t="s">
        <v>72</v>
      </c>
      <c r="B1934" s="3" t="s">
        <v>3442</v>
      </c>
      <c r="C1934" t="s">
        <v>47</v>
      </c>
      <c r="D1934" s="3" t="s">
        <v>173</v>
      </c>
      <c r="E1934" s="3" t="s">
        <v>2840</v>
      </c>
      <c r="F1934" s="3" t="s">
        <v>77</v>
      </c>
      <c r="G1934" s="5">
        <v>6.25</v>
      </c>
      <c r="H1934">
        <v>1</v>
      </c>
      <c r="I1934" s="5">
        <v>2.8624999999999998</v>
      </c>
      <c r="J1934" s="5">
        <v>2.8624999999999998</v>
      </c>
      <c r="K1934">
        <v>13</v>
      </c>
      <c r="L1934" s="15">
        <v>7.69230769230769E-2</v>
      </c>
      <c r="M1934" s="13">
        <v>2.3846153846153801</v>
      </c>
      <c r="N1934" s="15">
        <v>0</v>
      </c>
      <c r="O1934" s="5">
        <v>0</v>
      </c>
      <c r="P1934" s="5">
        <v>0</v>
      </c>
      <c r="Q1934" s="5">
        <f t="shared" si="336"/>
        <v>2.8624999999999998</v>
      </c>
      <c r="R1934" s="5">
        <f t="shared" si="337"/>
        <v>-2.8624999999999998</v>
      </c>
      <c r="S1934" s="15">
        <f t="shared" si="338"/>
        <v>-1</v>
      </c>
      <c r="T1934">
        <v>0</v>
      </c>
      <c r="U1934" s="5" t="str">
        <f t="shared" si="339"/>
        <v>NA</v>
      </c>
      <c r="V1934" s="15">
        <f t="shared" si="340"/>
        <v>0</v>
      </c>
      <c r="W1934" s="15">
        <f t="shared" si="341"/>
        <v>0</v>
      </c>
      <c r="X1934" s="5">
        <f t="shared" si="342"/>
        <v>0</v>
      </c>
      <c r="Y1934" s="5">
        <f t="shared" si="343"/>
        <v>2.5762499999999999</v>
      </c>
      <c r="Z1934" s="5">
        <f t="shared" si="344"/>
        <v>-3.0056249999999998</v>
      </c>
      <c r="AA1934" s="5">
        <f t="shared" si="345"/>
        <v>0.28624999999999989</v>
      </c>
      <c r="AB1934" s="5">
        <f t="shared" si="346"/>
        <v>0.14312499999999995</v>
      </c>
    </row>
    <row r="1935" spans="1:28" x14ac:dyDescent="0.55000000000000004">
      <c r="A1935" s="3" t="s">
        <v>72</v>
      </c>
      <c r="B1935" s="3" t="s">
        <v>3444</v>
      </c>
      <c r="C1935" t="s">
        <v>47</v>
      </c>
      <c r="D1935" s="3" t="s">
        <v>173</v>
      </c>
      <c r="E1935" s="3" t="s">
        <v>2840</v>
      </c>
      <c r="F1935" s="3" t="s">
        <v>77</v>
      </c>
      <c r="G1935" s="5">
        <v>6.25</v>
      </c>
      <c r="H1935">
        <v>1</v>
      </c>
      <c r="I1935" s="5">
        <v>2.8624999999999998</v>
      </c>
      <c r="J1935" s="5">
        <v>2.8624999999999998</v>
      </c>
      <c r="K1935">
        <v>6</v>
      </c>
      <c r="L1935" s="15">
        <v>0.16666666666666699</v>
      </c>
      <c r="M1935" s="13">
        <v>2.8333333333333299</v>
      </c>
      <c r="N1935" s="15">
        <v>0</v>
      </c>
      <c r="O1935" s="5">
        <v>0</v>
      </c>
      <c r="P1935" s="5">
        <v>0</v>
      </c>
      <c r="Q1935" s="5">
        <f t="shared" si="336"/>
        <v>2.8624999999999998</v>
      </c>
      <c r="R1935" s="5">
        <f t="shared" si="337"/>
        <v>-2.8624999999999998</v>
      </c>
      <c r="S1935" s="15">
        <f t="shared" si="338"/>
        <v>-1</v>
      </c>
      <c r="T1935">
        <v>0</v>
      </c>
      <c r="U1935" s="5" t="str">
        <f t="shared" si="339"/>
        <v>NA</v>
      </c>
      <c r="V1935" s="15">
        <f t="shared" si="340"/>
        <v>0</v>
      </c>
      <c r="W1935" s="15">
        <f t="shared" si="341"/>
        <v>0</v>
      </c>
      <c r="X1935" s="5">
        <f t="shared" si="342"/>
        <v>0</v>
      </c>
      <c r="Y1935" s="5">
        <f t="shared" si="343"/>
        <v>2.5762499999999999</v>
      </c>
      <c r="Z1935" s="5">
        <f t="shared" si="344"/>
        <v>-3.0056249999999998</v>
      </c>
      <c r="AA1935" s="5">
        <f t="shared" si="345"/>
        <v>0.28624999999999989</v>
      </c>
      <c r="AB1935" s="5">
        <f t="shared" si="346"/>
        <v>0.14312499999999995</v>
      </c>
    </row>
    <row r="1936" spans="1:28" x14ac:dyDescent="0.55000000000000004">
      <c r="A1936" s="3" t="s">
        <v>72</v>
      </c>
      <c r="B1936" s="3" t="s">
        <v>776</v>
      </c>
      <c r="C1936" t="s">
        <v>47</v>
      </c>
      <c r="D1936" s="3" t="s">
        <v>75</v>
      </c>
      <c r="E1936" s="3" t="s">
        <v>282</v>
      </c>
      <c r="F1936" s="3" t="s">
        <v>77</v>
      </c>
      <c r="G1936" s="5">
        <v>6.25</v>
      </c>
      <c r="H1936">
        <v>2</v>
      </c>
      <c r="I1936" s="5">
        <v>2.8624999999999998</v>
      </c>
      <c r="J1936" s="5">
        <v>1.4312499999999999</v>
      </c>
      <c r="K1936">
        <v>35</v>
      </c>
      <c r="L1936" s="15">
        <v>5.7142857142857099E-2</v>
      </c>
      <c r="M1936" s="13">
        <v>1.5657142857142901</v>
      </c>
      <c r="N1936" s="15">
        <v>0</v>
      </c>
      <c r="O1936" s="5">
        <v>0</v>
      </c>
      <c r="P1936" s="5">
        <v>0</v>
      </c>
      <c r="Q1936" s="5">
        <f t="shared" si="336"/>
        <v>2.8624999999999998</v>
      </c>
      <c r="R1936" s="5">
        <f t="shared" si="337"/>
        <v>-2.8624999999999998</v>
      </c>
      <c r="S1936" s="15">
        <f t="shared" si="338"/>
        <v>-1</v>
      </c>
      <c r="T1936">
        <v>0</v>
      </c>
      <c r="U1936" s="5" t="str">
        <f t="shared" si="339"/>
        <v>NA</v>
      </c>
      <c r="V1936" s="15">
        <f t="shared" si="340"/>
        <v>0</v>
      </c>
      <c r="W1936" s="15">
        <f t="shared" si="341"/>
        <v>0</v>
      </c>
      <c r="X1936" s="5">
        <f t="shared" si="342"/>
        <v>0</v>
      </c>
      <c r="Y1936" s="5">
        <f t="shared" si="343"/>
        <v>2.5762499999999999</v>
      </c>
      <c r="Z1936" s="5">
        <f t="shared" si="344"/>
        <v>-3.0056249999999998</v>
      </c>
      <c r="AA1936" s="5">
        <f t="shared" si="345"/>
        <v>0.28624999999999989</v>
      </c>
      <c r="AB1936" s="5">
        <f t="shared" si="346"/>
        <v>0.14312499999999995</v>
      </c>
    </row>
    <row r="1937" spans="1:28" x14ac:dyDescent="0.55000000000000004">
      <c r="A1937" s="3" t="s">
        <v>72</v>
      </c>
      <c r="B1937" s="3" t="s">
        <v>3447</v>
      </c>
      <c r="C1937" t="s">
        <v>47</v>
      </c>
      <c r="D1937" s="3" t="s">
        <v>75</v>
      </c>
      <c r="E1937" s="3" t="s">
        <v>282</v>
      </c>
      <c r="F1937" s="3" t="s">
        <v>77</v>
      </c>
      <c r="G1937" s="5">
        <v>6.25</v>
      </c>
      <c r="H1937">
        <v>1</v>
      </c>
      <c r="I1937" s="5">
        <v>2.8624999999999998</v>
      </c>
      <c r="J1937" s="5">
        <v>2.8624999999999998</v>
      </c>
      <c r="K1937">
        <v>4</v>
      </c>
      <c r="L1937" s="15">
        <v>0.25</v>
      </c>
      <c r="M1937" s="13">
        <v>1.5</v>
      </c>
      <c r="N1937" s="15">
        <v>0</v>
      </c>
      <c r="O1937" s="5">
        <v>0</v>
      </c>
      <c r="P1937" s="5">
        <v>0</v>
      </c>
      <c r="Q1937" s="5">
        <f t="shared" si="336"/>
        <v>2.8624999999999998</v>
      </c>
      <c r="R1937" s="5">
        <f t="shared" si="337"/>
        <v>-2.8624999999999998</v>
      </c>
      <c r="S1937" s="15">
        <f t="shared" si="338"/>
        <v>-1</v>
      </c>
      <c r="T1937">
        <v>0</v>
      </c>
      <c r="U1937" s="5" t="str">
        <f t="shared" si="339"/>
        <v>NA</v>
      </c>
      <c r="V1937" s="15">
        <f t="shared" si="340"/>
        <v>0</v>
      </c>
      <c r="W1937" s="15">
        <f t="shared" si="341"/>
        <v>0</v>
      </c>
      <c r="X1937" s="5">
        <f t="shared" si="342"/>
        <v>0</v>
      </c>
      <c r="Y1937" s="5">
        <f t="shared" si="343"/>
        <v>2.5762499999999999</v>
      </c>
      <c r="Z1937" s="5">
        <f t="shared" si="344"/>
        <v>-3.0056249999999998</v>
      </c>
      <c r="AA1937" s="5">
        <f t="shared" si="345"/>
        <v>0.28624999999999989</v>
      </c>
      <c r="AB1937" s="5">
        <f t="shared" si="346"/>
        <v>0.14312499999999995</v>
      </c>
    </row>
    <row r="1938" spans="1:28" x14ac:dyDescent="0.55000000000000004">
      <c r="A1938" s="3" t="s">
        <v>72</v>
      </c>
      <c r="B1938" s="3" t="s">
        <v>778</v>
      </c>
      <c r="C1938" t="s">
        <v>47</v>
      </c>
      <c r="D1938" s="3" t="s">
        <v>125</v>
      </c>
      <c r="E1938" s="3" t="s">
        <v>3135</v>
      </c>
      <c r="F1938" s="3" t="s">
        <v>77</v>
      </c>
      <c r="G1938" s="5">
        <v>6.25</v>
      </c>
      <c r="H1938">
        <v>1</v>
      </c>
      <c r="I1938" s="5">
        <v>2.8624999999999998</v>
      </c>
      <c r="J1938" s="5">
        <v>2.8624999999999998</v>
      </c>
      <c r="K1938">
        <v>66</v>
      </c>
      <c r="L1938" s="15">
        <v>1.5151515151515201E-2</v>
      </c>
      <c r="M1938" s="13">
        <v>1.2784848484848499</v>
      </c>
      <c r="N1938" s="15">
        <v>0</v>
      </c>
      <c r="O1938" s="5">
        <v>0</v>
      </c>
      <c r="P1938" s="5">
        <v>0</v>
      </c>
      <c r="Q1938" s="5">
        <f t="shared" si="336"/>
        <v>2.8624999999999998</v>
      </c>
      <c r="R1938" s="5">
        <f t="shared" si="337"/>
        <v>-2.8624999999999998</v>
      </c>
      <c r="S1938" s="15">
        <f t="shared" si="338"/>
        <v>-1</v>
      </c>
      <c r="T1938">
        <v>0</v>
      </c>
      <c r="U1938" s="5" t="str">
        <f t="shared" si="339"/>
        <v>NA</v>
      </c>
      <c r="V1938" s="15">
        <f t="shared" si="340"/>
        <v>0</v>
      </c>
      <c r="W1938" s="15">
        <f t="shared" si="341"/>
        <v>0</v>
      </c>
      <c r="X1938" s="5">
        <f t="shared" si="342"/>
        <v>0</v>
      </c>
      <c r="Y1938" s="5">
        <f t="shared" si="343"/>
        <v>2.5762499999999999</v>
      </c>
      <c r="Z1938" s="5">
        <f t="shared" si="344"/>
        <v>-3.0056249999999998</v>
      </c>
      <c r="AA1938" s="5">
        <f t="shared" si="345"/>
        <v>0.28624999999999989</v>
      </c>
      <c r="AB1938" s="5">
        <f t="shared" si="346"/>
        <v>0.14312499999999995</v>
      </c>
    </row>
    <row r="1939" spans="1:28" x14ac:dyDescent="0.55000000000000004">
      <c r="A1939" s="3" t="s">
        <v>72</v>
      </c>
      <c r="B1939" s="3" t="s">
        <v>3450</v>
      </c>
      <c r="C1939" t="s">
        <v>47</v>
      </c>
      <c r="D1939" s="3" t="s">
        <v>104</v>
      </c>
      <c r="E1939" s="3" t="s">
        <v>2958</v>
      </c>
      <c r="F1939" s="3" t="s">
        <v>77</v>
      </c>
      <c r="G1939" s="5">
        <v>6.25</v>
      </c>
      <c r="H1939">
        <v>1</v>
      </c>
      <c r="I1939" s="5">
        <v>2.875</v>
      </c>
      <c r="J1939" s="5">
        <v>2.875</v>
      </c>
      <c r="K1939">
        <v>6</v>
      </c>
      <c r="L1939" s="15">
        <v>0.16666666666666699</v>
      </c>
      <c r="M1939" s="13">
        <v>3.8333333333333299</v>
      </c>
      <c r="N1939" s="15">
        <v>0</v>
      </c>
      <c r="O1939" s="5">
        <v>0</v>
      </c>
      <c r="P1939" s="5">
        <v>0</v>
      </c>
      <c r="Q1939" s="5">
        <f t="shared" si="336"/>
        <v>2.875</v>
      </c>
      <c r="R1939" s="5">
        <f t="shared" si="337"/>
        <v>-2.875</v>
      </c>
      <c r="S1939" s="15">
        <f t="shared" si="338"/>
        <v>-1</v>
      </c>
      <c r="T1939">
        <v>0</v>
      </c>
      <c r="U1939" s="5" t="str">
        <f t="shared" si="339"/>
        <v>NA</v>
      </c>
      <c r="V1939" s="15">
        <f t="shared" si="340"/>
        <v>0</v>
      </c>
      <c r="W1939" s="15">
        <f t="shared" si="341"/>
        <v>0</v>
      </c>
      <c r="X1939" s="5">
        <f t="shared" si="342"/>
        <v>0</v>
      </c>
      <c r="Y1939" s="5">
        <f t="shared" si="343"/>
        <v>2.5874999999999999</v>
      </c>
      <c r="Z1939" s="5">
        <f t="shared" si="344"/>
        <v>-3.0187500000000003</v>
      </c>
      <c r="AA1939" s="5">
        <f t="shared" si="345"/>
        <v>0.28750000000000009</v>
      </c>
      <c r="AB1939" s="5">
        <f t="shared" si="346"/>
        <v>0.14375000000000027</v>
      </c>
    </row>
    <row r="1940" spans="1:28" x14ac:dyDescent="0.55000000000000004">
      <c r="A1940" s="3" t="s">
        <v>72</v>
      </c>
      <c r="B1940" s="3" t="s">
        <v>2623</v>
      </c>
      <c r="C1940" t="s">
        <v>47</v>
      </c>
      <c r="D1940" s="3" t="s">
        <v>137</v>
      </c>
      <c r="E1940" s="3" t="s">
        <v>138</v>
      </c>
      <c r="F1940" s="3" t="s">
        <v>77</v>
      </c>
      <c r="G1940" s="5">
        <v>6.25</v>
      </c>
      <c r="H1940">
        <v>1</v>
      </c>
      <c r="I1940" s="5">
        <v>2.875</v>
      </c>
      <c r="J1940" s="5">
        <v>2.875</v>
      </c>
      <c r="K1940">
        <v>5</v>
      </c>
      <c r="L1940" s="15">
        <v>0.2</v>
      </c>
      <c r="M1940" s="13">
        <v>2.8</v>
      </c>
      <c r="N1940" s="15">
        <v>0</v>
      </c>
      <c r="O1940" s="5">
        <v>0</v>
      </c>
      <c r="P1940" s="5">
        <v>0</v>
      </c>
      <c r="Q1940" s="5">
        <f t="shared" si="336"/>
        <v>2.875</v>
      </c>
      <c r="R1940" s="5">
        <f t="shared" si="337"/>
        <v>-2.875</v>
      </c>
      <c r="S1940" s="15">
        <f t="shared" si="338"/>
        <v>-1</v>
      </c>
      <c r="T1940">
        <v>0</v>
      </c>
      <c r="U1940" s="5" t="str">
        <f t="shared" si="339"/>
        <v>NA</v>
      </c>
      <c r="V1940" s="15">
        <f t="shared" si="340"/>
        <v>0</v>
      </c>
      <c r="W1940" s="15">
        <f t="shared" si="341"/>
        <v>0</v>
      </c>
      <c r="X1940" s="5">
        <f t="shared" si="342"/>
        <v>0</v>
      </c>
      <c r="Y1940" s="5">
        <f t="shared" si="343"/>
        <v>2.5874999999999999</v>
      </c>
      <c r="Z1940" s="5">
        <f t="shared" si="344"/>
        <v>-3.0187500000000003</v>
      </c>
      <c r="AA1940" s="5">
        <f t="shared" si="345"/>
        <v>0.28750000000000009</v>
      </c>
      <c r="AB1940" s="5">
        <f t="shared" si="346"/>
        <v>0.14375000000000027</v>
      </c>
    </row>
    <row r="1941" spans="1:28" x14ac:dyDescent="0.55000000000000004">
      <c r="A1941" s="3" t="s">
        <v>72</v>
      </c>
      <c r="B1941" s="3" t="s">
        <v>2016</v>
      </c>
      <c r="C1941" t="s">
        <v>47</v>
      </c>
      <c r="D1941" s="3" t="s">
        <v>173</v>
      </c>
      <c r="E1941" s="3" t="s">
        <v>3453</v>
      </c>
      <c r="F1941" s="3" t="s">
        <v>77</v>
      </c>
      <c r="G1941" s="5">
        <v>6.25</v>
      </c>
      <c r="H1941">
        <v>1</v>
      </c>
      <c r="I1941" s="5">
        <v>2.8875000000000002</v>
      </c>
      <c r="J1941" s="5">
        <v>2.8875000000000002</v>
      </c>
      <c r="K1941">
        <v>211</v>
      </c>
      <c r="L1941" s="15">
        <v>4.739336492891E-3</v>
      </c>
      <c r="M1941" s="13">
        <v>1.25165876777251</v>
      </c>
      <c r="N1941" s="15">
        <v>0</v>
      </c>
      <c r="O1941" s="5">
        <v>0</v>
      </c>
      <c r="P1941" s="5">
        <v>0</v>
      </c>
      <c r="Q1941" s="5">
        <f t="shared" si="336"/>
        <v>2.8875000000000002</v>
      </c>
      <c r="R1941" s="5">
        <f t="shared" si="337"/>
        <v>-2.8875000000000002</v>
      </c>
      <c r="S1941" s="15">
        <f t="shared" si="338"/>
        <v>-1</v>
      </c>
      <c r="T1941">
        <v>0</v>
      </c>
      <c r="U1941" s="5" t="str">
        <f t="shared" si="339"/>
        <v>NA</v>
      </c>
      <c r="V1941" s="15">
        <f t="shared" si="340"/>
        <v>0</v>
      </c>
      <c r="W1941" s="15">
        <f t="shared" si="341"/>
        <v>0</v>
      </c>
      <c r="X1941" s="5">
        <f t="shared" si="342"/>
        <v>0</v>
      </c>
      <c r="Y1941" s="5">
        <f t="shared" si="343"/>
        <v>2.5987500000000003</v>
      </c>
      <c r="Z1941" s="5">
        <f t="shared" si="344"/>
        <v>-3.0318750000000003</v>
      </c>
      <c r="AA1941" s="5">
        <f t="shared" si="345"/>
        <v>0.28874999999999984</v>
      </c>
      <c r="AB1941" s="5">
        <f t="shared" si="346"/>
        <v>0.14437500000000014</v>
      </c>
    </row>
    <row r="1942" spans="1:28" x14ac:dyDescent="0.55000000000000004">
      <c r="A1942" s="3" t="s">
        <v>72</v>
      </c>
      <c r="B1942" s="3" t="s">
        <v>3455</v>
      </c>
      <c r="C1942" t="s">
        <v>47</v>
      </c>
      <c r="D1942" s="3" t="s">
        <v>173</v>
      </c>
      <c r="E1942" s="3" t="s">
        <v>2840</v>
      </c>
      <c r="F1942" s="3" t="s">
        <v>77</v>
      </c>
      <c r="G1942" s="5">
        <v>6.25</v>
      </c>
      <c r="H1942">
        <v>1</v>
      </c>
      <c r="I1942" s="5">
        <v>2.8875000000000002</v>
      </c>
      <c r="J1942" s="5">
        <v>2.8875000000000002</v>
      </c>
      <c r="K1942">
        <v>1</v>
      </c>
      <c r="L1942" s="15">
        <v>1</v>
      </c>
      <c r="M1942" s="13">
        <v>2</v>
      </c>
      <c r="N1942" s="15">
        <v>0</v>
      </c>
      <c r="O1942" s="5">
        <v>0</v>
      </c>
      <c r="P1942" s="5">
        <v>0</v>
      </c>
      <c r="Q1942" s="5">
        <f t="shared" si="336"/>
        <v>2.8875000000000002</v>
      </c>
      <c r="R1942" s="5">
        <f t="shared" si="337"/>
        <v>-2.8875000000000002</v>
      </c>
      <c r="S1942" s="15">
        <f t="shared" si="338"/>
        <v>-1</v>
      </c>
      <c r="T1942">
        <v>0</v>
      </c>
      <c r="U1942" s="5" t="str">
        <f t="shared" si="339"/>
        <v>NA</v>
      </c>
      <c r="V1942" s="15">
        <f t="shared" si="340"/>
        <v>0</v>
      </c>
      <c r="W1942" s="15">
        <f t="shared" si="341"/>
        <v>0</v>
      </c>
      <c r="X1942" s="5">
        <f t="shared" si="342"/>
        <v>0</v>
      </c>
      <c r="Y1942" s="5">
        <f t="shared" si="343"/>
        <v>2.5987500000000003</v>
      </c>
      <c r="Z1942" s="5">
        <f t="shared" si="344"/>
        <v>-3.0318750000000003</v>
      </c>
      <c r="AA1942" s="5">
        <f t="shared" si="345"/>
        <v>0.28874999999999984</v>
      </c>
      <c r="AB1942" s="5">
        <f t="shared" si="346"/>
        <v>0.14437500000000014</v>
      </c>
    </row>
    <row r="1943" spans="1:28" x14ac:dyDescent="0.55000000000000004">
      <c r="A1943" s="3" t="s">
        <v>72</v>
      </c>
      <c r="B1943" s="3" t="s">
        <v>3457</v>
      </c>
      <c r="C1943" t="s">
        <v>47</v>
      </c>
      <c r="D1943" s="3" t="s">
        <v>32</v>
      </c>
      <c r="E1943" s="3" t="s">
        <v>2714</v>
      </c>
      <c r="F1943" s="3" t="s">
        <v>77</v>
      </c>
      <c r="G1943" s="5">
        <v>6.25</v>
      </c>
      <c r="H1943">
        <v>3</v>
      </c>
      <c r="I1943" s="5">
        <v>2.8875000000000002</v>
      </c>
      <c r="J1943" s="5">
        <v>0.96250000000000002</v>
      </c>
      <c r="K1943">
        <v>106</v>
      </c>
      <c r="L1943" s="15">
        <v>2.8301886792452803E-2</v>
      </c>
      <c r="M1943" s="13">
        <v>4.3047169811320796</v>
      </c>
      <c r="N1943" s="15">
        <v>0</v>
      </c>
      <c r="O1943" s="5">
        <v>0</v>
      </c>
      <c r="P1943" s="5">
        <v>0</v>
      </c>
      <c r="Q1943" s="5">
        <f t="shared" si="336"/>
        <v>2.8875000000000002</v>
      </c>
      <c r="R1943" s="5">
        <f t="shared" si="337"/>
        <v>-2.8875000000000002</v>
      </c>
      <c r="S1943" s="15">
        <f t="shared" si="338"/>
        <v>-1</v>
      </c>
      <c r="T1943">
        <v>0</v>
      </c>
      <c r="U1943" s="5" t="str">
        <f t="shared" si="339"/>
        <v>NA</v>
      </c>
      <c r="V1943" s="15">
        <f t="shared" si="340"/>
        <v>0</v>
      </c>
      <c r="W1943" s="15">
        <f t="shared" si="341"/>
        <v>0</v>
      </c>
      <c r="X1943" s="5">
        <f t="shared" si="342"/>
        <v>0</v>
      </c>
      <c r="Y1943" s="5">
        <f t="shared" si="343"/>
        <v>2.5987500000000003</v>
      </c>
      <c r="Z1943" s="5">
        <f t="shared" si="344"/>
        <v>-3.0318750000000003</v>
      </c>
      <c r="AA1943" s="5">
        <f t="shared" si="345"/>
        <v>0.28874999999999984</v>
      </c>
      <c r="AB1943" s="5">
        <f t="shared" si="346"/>
        <v>0.14437500000000014</v>
      </c>
    </row>
    <row r="1944" spans="1:28" x14ac:dyDescent="0.55000000000000004">
      <c r="A1944" s="3" t="s">
        <v>72</v>
      </c>
      <c r="B1944" s="3" t="s">
        <v>744</v>
      </c>
      <c r="C1944" t="s">
        <v>47</v>
      </c>
      <c r="D1944" s="3" t="s">
        <v>113</v>
      </c>
      <c r="E1944" s="3" t="s">
        <v>2827</v>
      </c>
      <c r="F1944" s="3" t="s">
        <v>77</v>
      </c>
      <c r="G1944" s="5">
        <v>6.25</v>
      </c>
      <c r="H1944">
        <v>1</v>
      </c>
      <c r="I1944" s="5">
        <v>2.8875000000000002</v>
      </c>
      <c r="J1944" s="5">
        <v>2.8875000000000002</v>
      </c>
      <c r="K1944">
        <v>4</v>
      </c>
      <c r="L1944" s="15">
        <v>0.25</v>
      </c>
      <c r="M1944" s="13">
        <v>1</v>
      </c>
      <c r="N1944" s="15">
        <v>0</v>
      </c>
      <c r="O1944" s="5">
        <v>0</v>
      </c>
      <c r="P1944" s="5">
        <v>0</v>
      </c>
      <c r="Q1944" s="5">
        <f t="shared" si="336"/>
        <v>2.8875000000000002</v>
      </c>
      <c r="R1944" s="5">
        <f t="shared" si="337"/>
        <v>-2.8875000000000002</v>
      </c>
      <c r="S1944" s="15">
        <f t="shared" si="338"/>
        <v>-1</v>
      </c>
      <c r="T1944">
        <v>0</v>
      </c>
      <c r="U1944" s="5" t="str">
        <f t="shared" si="339"/>
        <v>NA</v>
      </c>
      <c r="V1944" s="15">
        <f t="shared" si="340"/>
        <v>0</v>
      </c>
      <c r="W1944" s="15">
        <f t="shared" si="341"/>
        <v>0</v>
      </c>
      <c r="X1944" s="5">
        <f t="shared" si="342"/>
        <v>0</v>
      </c>
      <c r="Y1944" s="5">
        <f t="shared" si="343"/>
        <v>2.5987500000000003</v>
      </c>
      <c r="Z1944" s="5">
        <f t="shared" si="344"/>
        <v>-3.0318750000000003</v>
      </c>
      <c r="AA1944" s="5">
        <f t="shared" si="345"/>
        <v>0.28874999999999984</v>
      </c>
      <c r="AB1944" s="5">
        <f t="shared" si="346"/>
        <v>0.14437500000000014</v>
      </c>
    </row>
    <row r="1945" spans="1:28" x14ac:dyDescent="0.55000000000000004">
      <c r="A1945" s="3" t="s">
        <v>72</v>
      </c>
      <c r="B1945" s="3" t="s">
        <v>3460</v>
      </c>
      <c r="C1945" t="s">
        <v>47</v>
      </c>
      <c r="D1945" s="3" t="s">
        <v>75</v>
      </c>
      <c r="E1945" s="3" t="s">
        <v>282</v>
      </c>
      <c r="F1945" s="3" t="s">
        <v>77</v>
      </c>
      <c r="G1945" s="5">
        <v>6.25</v>
      </c>
      <c r="H1945">
        <v>1</v>
      </c>
      <c r="I1945" s="5">
        <v>2.8875000000000002</v>
      </c>
      <c r="J1945" s="5">
        <v>2.8875000000000002</v>
      </c>
      <c r="K1945">
        <v>3</v>
      </c>
      <c r="L1945" s="15">
        <v>0.33333333333333298</v>
      </c>
      <c r="M1945" s="13">
        <v>2.6666666666666701</v>
      </c>
      <c r="N1945" s="15">
        <v>0</v>
      </c>
      <c r="O1945" s="5">
        <v>0</v>
      </c>
      <c r="P1945" s="5">
        <v>0</v>
      </c>
      <c r="Q1945" s="5">
        <f t="shared" si="336"/>
        <v>2.8875000000000002</v>
      </c>
      <c r="R1945" s="5">
        <f t="shared" si="337"/>
        <v>-2.8875000000000002</v>
      </c>
      <c r="S1945" s="15">
        <f t="shared" si="338"/>
        <v>-1</v>
      </c>
      <c r="T1945">
        <v>0</v>
      </c>
      <c r="U1945" s="5" t="str">
        <f t="shared" si="339"/>
        <v>NA</v>
      </c>
      <c r="V1945" s="15">
        <f t="shared" si="340"/>
        <v>0</v>
      </c>
      <c r="W1945" s="15">
        <f t="shared" si="341"/>
        <v>0</v>
      </c>
      <c r="X1945" s="5">
        <f t="shared" si="342"/>
        <v>0</v>
      </c>
      <c r="Y1945" s="5">
        <f t="shared" si="343"/>
        <v>2.5987500000000003</v>
      </c>
      <c r="Z1945" s="5">
        <f t="shared" si="344"/>
        <v>-3.0318750000000003</v>
      </c>
      <c r="AA1945" s="5">
        <f t="shared" si="345"/>
        <v>0.28874999999999984</v>
      </c>
      <c r="AB1945" s="5">
        <f t="shared" si="346"/>
        <v>0.14437500000000014</v>
      </c>
    </row>
    <row r="1946" spans="1:28" x14ac:dyDescent="0.55000000000000004">
      <c r="A1946" s="3" t="s">
        <v>72</v>
      </c>
      <c r="B1946" s="3" t="s">
        <v>778</v>
      </c>
      <c r="C1946" t="s">
        <v>47</v>
      </c>
      <c r="D1946" s="3" t="s">
        <v>194</v>
      </c>
      <c r="E1946" s="3" t="s">
        <v>3462</v>
      </c>
      <c r="F1946" s="3" t="s">
        <v>77</v>
      </c>
      <c r="G1946" s="5">
        <v>6.25</v>
      </c>
      <c r="H1946">
        <v>1</v>
      </c>
      <c r="I1946" s="5">
        <v>2.8875000000000002</v>
      </c>
      <c r="J1946" s="5">
        <v>2.8875000000000002</v>
      </c>
      <c r="K1946">
        <v>20</v>
      </c>
      <c r="L1946" s="15">
        <v>0.05</v>
      </c>
      <c r="M1946" s="13">
        <v>1.2495000000000001</v>
      </c>
      <c r="N1946" s="15">
        <v>0</v>
      </c>
      <c r="O1946" s="5">
        <v>0</v>
      </c>
      <c r="P1946" s="5">
        <v>0</v>
      </c>
      <c r="Q1946" s="5">
        <f t="shared" si="336"/>
        <v>2.8875000000000002</v>
      </c>
      <c r="R1946" s="5">
        <f t="shared" si="337"/>
        <v>-2.8875000000000002</v>
      </c>
      <c r="S1946" s="15">
        <f t="shared" si="338"/>
        <v>-1</v>
      </c>
      <c r="T1946">
        <v>0</v>
      </c>
      <c r="U1946" s="5" t="str">
        <f t="shared" si="339"/>
        <v>NA</v>
      </c>
      <c r="V1946" s="15">
        <f t="shared" si="340"/>
        <v>0</v>
      </c>
      <c r="W1946" s="15">
        <f t="shared" si="341"/>
        <v>0</v>
      </c>
      <c r="X1946" s="5">
        <f t="shared" si="342"/>
        <v>0</v>
      </c>
      <c r="Y1946" s="5">
        <f t="shared" si="343"/>
        <v>2.5987500000000003</v>
      </c>
      <c r="Z1946" s="5">
        <f t="shared" si="344"/>
        <v>-3.0318750000000003</v>
      </c>
      <c r="AA1946" s="5">
        <f t="shared" si="345"/>
        <v>0.28874999999999984</v>
      </c>
      <c r="AB1946" s="5">
        <f t="shared" si="346"/>
        <v>0.14437500000000014</v>
      </c>
    </row>
    <row r="1947" spans="1:28" x14ac:dyDescent="0.55000000000000004">
      <c r="A1947" s="3" t="s">
        <v>72</v>
      </c>
      <c r="B1947" s="3" t="s">
        <v>255</v>
      </c>
      <c r="C1947" t="s">
        <v>47</v>
      </c>
      <c r="D1947" s="3" t="s">
        <v>40</v>
      </c>
      <c r="E1947" s="3" t="s">
        <v>2770</v>
      </c>
      <c r="F1947" s="3" t="s">
        <v>77</v>
      </c>
      <c r="G1947" s="5">
        <v>6.25</v>
      </c>
      <c r="H1947">
        <v>1</v>
      </c>
      <c r="I1947" s="5">
        <v>2.8875000000000002</v>
      </c>
      <c r="J1947" s="5">
        <v>2.8875000000000002</v>
      </c>
      <c r="K1947">
        <v>42</v>
      </c>
      <c r="L1947" s="15">
        <v>2.3809523809523801E-2</v>
      </c>
      <c r="M1947" s="13">
        <v>1.2619047619047601</v>
      </c>
      <c r="N1947" s="15">
        <v>0</v>
      </c>
      <c r="O1947" s="5">
        <v>0</v>
      </c>
      <c r="P1947" s="5">
        <v>0</v>
      </c>
      <c r="Q1947" s="5">
        <f t="shared" si="336"/>
        <v>2.8875000000000002</v>
      </c>
      <c r="R1947" s="5">
        <f t="shared" si="337"/>
        <v>-2.8875000000000002</v>
      </c>
      <c r="S1947" s="15">
        <f t="shared" si="338"/>
        <v>-1</v>
      </c>
      <c r="T1947">
        <v>0</v>
      </c>
      <c r="U1947" s="5" t="str">
        <f t="shared" si="339"/>
        <v>NA</v>
      </c>
      <c r="V1947" s="15">
        <f t="shared" si="340"/>
        <v>0</v>
      </c>
      <c r="W1947" s="15">
        <f t="shared" si="341"/>
        <v>0</v>
      </c>
      <c r="X1947" s="5">
        <f t="shared" si="342"/>
        <v>0</v>
      </c>
      <c r="Y1947" s="5">
        <f t="shared" si="343"/>
        <v>2.5987500000000003</v>
      </c>
      <c r="Z1947" s="5">
        <f t="shared" si="344"/>
        <v>-3.0318750000000003</v>
      </c>
      <c r="AA1947" s="5">
        <f t="shared" si="345"/>
        <v>0.28874999999999984</v>
      </c>
      <c r="AB1947" s="5">
        <f t="shared" si="346"/>
        <v>0.14437500000000014</v>
      </c>
    </row>
    <row r="1948" spans="1:28" x14ac:dyDescent="0.55000000000000004">
      <c r="A1948" s="3" t="s">
        <v>72</v>
      </c>
      <c r="B1948" s="3" t="s">
        <v>3465</v>
      </c>
      <c r="C1948" t="s">
        <v>47</v>
      </c>
      <c r="D1948" s="3" t="s">
        <v>133</v>
      </c>
      <c r="E1948" s="3" t="s">
        <v>3300</v>
      </c>
      <c r="F1948" s="3" t="s">
        <v>77</v>
      </c>
      <c r="G1948" s="5">
        <v>6.25</v>
      </c>
      <c r="H1948">
        <v>1</v>
      </c>
      <c r="I1948" s="5">
        <v>2.8875000000000002</v>
      </c>
      <c r="J1948" s="5">
        <v>2.8875000000000002</v>
      </c>
      <c r="K1948">
        <v>6</v>
      </c>
      <c r="L1948" s="15">
        <v>0.16666666666666699</v>
      </c>
      <c r="M1948" s="13">
        <v>1</v>
      </c>
      <c r="N1948" s="15">
        <v>0</v>
      </c>
      <c r="O1948" s="5">
        <v>0</v>
      </c>
      <c r="P1948" s="5">
        <v>0</v>
      </c>
      <c r="Q1948" s="5">
        <f t="shared" si="336"/>
        <v>2.8875000000000002</v>
      </c>
      <c r="R1948" s="5">
        <f t="shared" si="337"/>
        <v>-2.8875000000000002</v>
      </c>
      <c r="S1948" s="15">
        <f t="shared" si="338"/>
        <v>-1</v>
      </c>
      <c r="T1948">
        <v>0</v>
      </c>
      <c r="U1948" s="5" t="str">
        <f t="shared" si="339"/>
        <v>NA</v>
      </c>
      <c r="V1948" s="15">
        <f t="shared" si="340"/>
        <v>0</v>
      </c>
      <c r="W1948" s="15">
        <f t="shared" si="341"/>
        <v>0</v>
      </c>
      <c r="X1948" s="5">
        <f t="shared" si="342"/>
        <v>0</v>
      </c>
      <c r="Y1948" s="5">
        <f t="shared" si="343"/>
        <v>2.5987500000000003</v>
      </c>
      <c r="Z1948" s="5">
        <f t="shared" si="344"/>
        <v>-3.0318750000000003</v>
      </c>
      <c r="AA1948" s="5">
        <f t="shared" si="345"/>
        <v>0.28874999999999984</v>
      </c>
      <c r="AB1948" s="5">
        <f t="shared" si="346"/>
        <v>0.14437500000000014</v>
      </c>
    </row>
    <row r="1949" spans="1:28" x14ac:dyDescent="0.55000000000000004">
      <c r="A1949" s="3" t="s">
        <v>72</v>
      </c>
      <c r="B1949" s="3" t="s">
        <v>2923</v>
      </c>
      <c r="C1949" t="s">
        <v>47</v>
      </c>
      <c r="D1949" s="3" t="s">
        <v>133</v>
      </c>
      <c r="E1949" s="3" t="s">
        <v>3300</v>
      </c>
      <c r="F1949" s="3" t="s">
        <v>77</v>
      </c>
      <c r="G1949" s="5">
        <v>6.25</v>
      </c>
      <c r="H1949">
        <v>1</v>
      </c>
      <c r="I1949" s="5">
        <v>2.8875000000000002</v>
      </c>
      <c r="J1949" s="5">
        <v>2.8875000000000002</v>
      </c>
      <c r="K1949">
        <v>1</v>
      </c>
      <c r="L1949" s="15">
        <v>1</v>
      </c>
      <c r="M1949" s="13">
        <v>1</v>
      </c>
      <c r="N1949" s="15">
        <v>0</v>
      </c>
      <c r="O1949" s="5">
        <v>0</v>
      </c>
      <c r="P1949" s="5">
        <v>0</v>
      </c>
      <c r="Q1949" s="5">
        <f t="shared" si="336"/>
        <v>2.8875000000000002</v>
      </c>
      <c r="R1949" s="5">
        <f t="shared" si="337"/>
        <v>-2.8875000000000002</v>
      </c>
      <c r="S1949" s="15">
        <f t="shared" si="338"/>
        <v>-1</v>
      </c>
      <c r="T1949">
        <v>0</v>
      </c>
      <c r="U1949" s="5" t="str">
        <f t="shared" si="339"/>
        <v>NA</v>
      </c>
      <c r="V1949" s="15">
        <f t="shared" si="340"/>
        <v>0</v>
      </c>
      <c r="W1949" s="15">
        <f t="shared" si="341"/>
        <v>0</v>
      </c>
      <c r="X1949" s="5">
        <f t="shared" si="342"/>
        <v>0</v>
      </c>
      <c r="Y1949" s="5">
        <f t="shared" si="343"/>
        <v>2.5987500000000003</v>
      </c>
      <c r="Z1949" s="5">
        <f t="shared" si="344"/>
        <v>-3.0318750000000003</v>
      </c>
      <c r="AA1949" s="5">
        <f t="shared" si="345"/>
        <v>0.28874999999999984</v>
      </c>
      <c r="AB1949" s="5">
        <f t="shared" si="346"/>
        <v>0.14437500000000014</v>
      </c>
    </row>
    <row r="1950" spans="1:28" x14ac:dyDescent="0.55000000000000004">
      <c r="A1950" s="3" t="s">
        <v>72</v>
      </c>
      <c r="B1950" s="3" t="s">
        <v>3468</v>
      </c>
      <c r="C1950" t="s">
        <v>47</v>
      </c>
      <c r="D1950" s="3" t="s">
        <v>32</v>
      </c>
      <c r="E1950" s="3" t="s">
        <v>170</v>
      </c>
      <c r="F1950" s="3" t="s">
        <v>77</v>
      </c>
      <c r="G1950" s="5">
        <v>6.25</v>
      </c>
      <c r="H1950">
        <v>5</v>
      </c>
      <c r="I1950" s="5">
        <v>2.9</v>
      </c>
      <c r="J1950" s="5">
        <v>0.57999999999999996</v>
      </c>
      <c r="K1950">
        <v>4171</v>
      </c>
      <c r="L1950" s="15">
        <v>1.1987532965715701E-3</v>
      </c>
      <c r="M1950" s="13">
        <v>6.03035243346919</v>
      </c>
      <c r="N1950" s="15">
        <v>0</v>
      </c>
      <c r="O1950" s="5">
        <v>0</v>
      </c>
      <c r="P1950" s="5">
        <v>0</v>
      </c>
      <c r="Q1950" s="5">
        <f t="shared" si="336"/>
        <v>2.9</v>
      </c>
      <c r="R1950" s="5">
        <f t="shared" si="337"/>
        <v>-2.9</v>
      </c>
      <c r="S1950" s="15">
        <f t="shared" si="338"/>
        <v>-1</v>
      </c>
      <c r="T1950">
        <v>0</v>
      </c>
      <c r="U1950" s="5" t="str">
        <f t="shared" si="339"/>
        <v>NA</v>
      </c>
      <c r="V1950" s="15">
        <f t="shared" si="340"/>
        <v>0</v>
      </c>
      <c r="W1950" s="15">
        <f t="shared" si="341"/>
        <v>0</v>
      </c>
      <c r="X1950" s="5">
        <f t="shared" si="342"/>
        <v>0</v>
      </c>
      <c r="Y1950" s="5">
        <f t="shared" si="343"/>
        <v>2.61</v>
      </c>
      <c r="Z1950" s="5">
        <f t="shared" si="344"/>
        <v>-3.0449999999999999</v>
      </c>
      <c r="AA1950" s="5">
        <f t="shared" si="345"/>
        <v>0.29000000000000004</v>
      </c>
      <c r="AB1950" s="5">
        <f t="shared" si="346"/>
        <v>0.14500000000000002</v>
      </c>
    </row>
    <row r="1951" spans="1:28" x14ac:dyDescent="0.55000000000000004">
      <c r="A1951" s="3" t="s">
        <v>72</v>
      </c>
      <c r="B1951" s="3" t="s">
        <v>3470</v>
      </c>
      <c r="C1951" t="s">
        <v>47</v>
      </c>
      <c r="D1951" s="3" t="s">
        <v>40</v>
      </c>
      <c r="E1951" s="3" t="s">
        <v>2883</v>
      </c>
      <c r="F1951" s="3" t="s">
        <v>77</v>
      </c>
      <c r="G1951" s="5">
        <v>6.25</v>
      </c>
      <c r="H1951">
        <v>2</v>
      </c>
      <c r="I1951" s="5">
        <v>2.9</v>
      </c>
      <c r="J1951" s="5">
        <v>1.45</v>
      </c>
      <c r="K1951">
        <v>3</v>
      </c>
      <c r="L1951" s="15">
        <v>0.66666666666666696</v>
      </c>
      <c r="M1951" s="13">
        <v>2.6666666666666701</v>
      </c>
      <c r="N1951" s="15">
        <v>0</v>
      </c>
      <c r="O1951" s="5">
        <v>0</v>
      </c>
      <c r="P1951" s="5">
        <v>0</v>
      </c>
      <c r="Q1951" s="5">
        <f t="shared" si="336"/>
        <v>2.9</v>
      </c>
      <c r="R1951" s="5">
        <f t="shared" si="337"/>
        <v>-2.9</v>
      </c>
      <c r="S1951" s="15">
        <f t="shared" si="338"/>
        <v>-1</v>
      </c>
      <c r="T1951">
        <v>0</v>
      </c>
      <c r="U1951" s="5" t="str">
        <f t="shared" si="339"/>
        <v>NA</v>
      </c>
      <c r="V1951" s="15">
        <f t="shared" si="340"/>
        <v>0</v>
      </c>
      <c r="W1951" s="15">
        <f t="shared" si="341"/>
        <v>0</v>
      </c>
      <c r="X1951" s="5">
        <f t="shared" si="342"/>
        <v>0</v>
      </c>
      <c r="Y1951" s="5">
        <f t="shared" si="343"/>
        <v>2.61</v>
      </c>
      <c r="Z1951" s="5">
        <f t="shared" si="344"/>
        <v>-3.0449999999999999</v>
      </c>
      <c r="AA1951" s="5">
        <f t="shared" si="345"/>
        <v>0.29000000000000004</v>
      </c>
      <c r="AB1951" s="5">
        <f t="shared" si="346"/>
        <v>0.14500000000000002</v>
      </c>
    </row>
    <row r="1952" spans="1:28" x14ac:dyDescent="0.55000000000000004">
      <c r="A1952" s="3" t="s">
        <v>72</v>
      </c>
      <c r="B1952" s="3" t="s">
        <v>3472</v>
      </c>
      <c r="C1952" t="s">
        <v>47</v>
      </c>
      <c r="D1952" s="3" t="s">
        <v>173</v>
      </c>
      <c r="E1952" s="3" t="s">
        <v>2806</v>
      </c>
      <c r="F1952" s="3" t="s">
        <v>77</v>
      </c>
      <c r="G1952" s="5">
        <v>6.25</v>
      </c>
      <c r="H1952">
        <v>2</v>
      </c>
      <c r="I1952" s="5">
        <v>2.9125000000000001</v>
      </c>
      <c r="J1952" s="5">
        <v>1.45625</v>
      </c>
      <c r="K1952">
        <v>299</v>
      </c>
      <c r="L1952" s="15">
        <v>6.6889632107023402E-3</v>
      </c>
      <c r="M1952" s="13">
        <v>1.58428093645485</v>
      </c>
      <c r="N1952" s="15">
        <v>0</v>
      </c>
      <c r="O1952" s="5">
        <v>0</v>
      </c>
      <c r="P1952" s="5">
        <v>0</v>
      </c>
      <c r="Q1952" s="5">
        <f t="shared" si="336"/>
        <v>2.9125000000000001</v>
      </c>
      <c r="R1952" s="5">
        <f t="shared" si="337"/>
        <v>-2.9125000000000001</v>
      </c>
      <c r="S1952" s="15">
        <f t="shared" si="338"/>
        <v>-1</v>
      </c>
      <c r="T1952">
        <v>0</v>
      </c>
      <c r="U1952" s="5" t="str">
        <f t="shared" si="339"/>
        <v>NA</v>
      </c>
      <c r="V1952" s="15">
        <f t="shared" si="340"/>
        <v>0</v>
      </c>
      <c r="W1952" s="15">
        <f t="shared" si="341"/>
        <v>0</v>
      </c>
      <c r="X1952" s="5">
        <f t="shared" si="342"/>
        <v>0</v>
      </c>
      <c r="Y1952" s="5">
        <f t="shared" si="343"/>
        <v>2.6212500000000003</v>
      </c>
      <c r="Z1952" s="5">
        <f t="shared" si="344"/>
        <v>-3.0581250000000004</v>
      </c>
      <c r="AA1952" s="5">
        <f t="shared" si="345"/>
        <v>0.29124999999999979</v>
      </c>
      <c r="AB1952" s="5">
        <f t="shared" si="346"/>
        <v>0.14562500000000034</v>
      </c>
    </row>
    <row r="1953" spans="1:28" x14ac:dyDescent="0.55000000000000004">
      <c r="A1953" s="3" t="s">
        <v>72</v>
      </c>
      <c r="B1953" s="3" t="s">
        <v>3474</v>
      </c>
      <c r="C1953" t="s">
        <v>47</v>
      </c>
      <c r="D1953" s="3" t="s">
        <v>75</v>
      </c>
      <c r="E1953" s="3" t="s">
        <v>2816</v>
      </c>
      <c r="F1953" s="3" t="s">
        <v>77</v>
      </c>
      <c r="G1953" s="5">
        <v>6.25</v>
      </c>
      <c r="H1953">
        <v>1</v>
      </c>
      <c r="I1953" s="5">
        <v>2.9125000000000001</v>
      </c>
      <c r="J1953" s="5">
        <v>2.9125000000000001</v>
      </c>
      <c r="K1953">
        <v>9</v>
      </c>
      <c r="L1953" s="15">
        <v>0.11111111111111099</v>
      </c>
      <c r="M1953" s="13">
        <v>3.11</v>
      </c>
      <c r="N1953" s="15">
        <v>0</v>
      </c>
      <c r="O1953" s="5">
        <v>0</v>
      </c>
      <c r="P1953" s="5">
        <v>0</v>
      </c>
      <c r="Q1953" s="5">
        <f t="shared" si="336"/>
        <v>2.9125000000000001</v>
      </c>
      <c r="R1953" s="5">
        <f t="shared" si="337"/>
        <v>-2.9125000000000001</v>
      </c>
      <c r="S1953" s="15">
        <f t="shared" si="338"/>
        <v>-1</v>
      </c>
      <c r="T1953">
        <v>0</v>
      </c>
      <c r="U1953" s="5" t="str">
        <f t="shared" si="339"/>
        <v>NA</v>
      </c>
      <c r="V1953" s="15">
        <f t="shared" si="340"/>
        <v>0</v>
      </c>
      <c r="W1953" s="15">
        <f t="shared" si="341"/>
        <v>0</v>
      </c>
      <c r="X1953" s="5">
        <f t="shared" si="342"/>
        <v>0</v>
      </c>
      <c r="Y1953" s="5">
        <f t="shared" si="343"/>
        <v>2.6212500000000003</v>
      </c>
      <c r="Z1953" s="5">
        <f t="shared" si="344"/>
        <v>-3.0581250000000004</v>
      </c>
      <c r="AA1953" s="5">
        <f t="shared" si="345"/>
        <v>0.29124999999999979</v>
      </c>
      <c r="AB1953" s="5">
        <f t="shared" si="346"/>
        <v>0.14562500000000034</v>
      </c>
    </row>
    <row r="1954" spans="1:28" x14ac:dyDescent="0.55000000000000004">
      <c r="A1954" s="3" t="s">
        <v>72</v>
      </c>
      <c r="B1954" s="3" t="s">
        <v>124</v>
      </c>
      <c r="C1954" t="s">
        <v>47</v>
      </c>
      <c r="D1954" s="3" t="s">
        <v>104</v>
      </c>
      <c r="E1954" s="3" t="s">
        <v>285</v>
      </c>
      <c r="F1954" s="3" t="s">
        <v>77</v>
      </c>
      <c r="G1954" s="5">
        <v>6.25</v>
      </c>
      <c r="H1954">
        <v>1</v>
      </c>
      <c r="I1954" s="5">
        <v>2.9125000000000001</v>
      </c>
      <c r="J1954" s="5">
        <v>2.9125000000000001</v>
      </c>
      <c r="K1954">
        <v>13</v>
      </c>
      <c r="L1954" s="15">
        <v>7.69230769230769E-2</v>
      </c>
      <c r="M1954" s="13">
        <v>4.1615384615384601</v>
      </c>
      <c r="N1954" s="15">
        <v>0</v>
      </c>
      <c r="O1954" s="5">
        <v>0</v>
      </c>
      <c r="P1954" s="5">
        <v>0</v>
      </c>
      <c r="Q1954" s="5">
        <f t="shared" si="336"/>
        <v>2.9125000000000001</v>
      </c>
      <c r="R1954" s="5">
        <f t="shared" si="337"/>
        <v>-2.9125000000000001</v>
      </c>
      <c r="S1954" s="15">
        <f t="shared" si="338"/>
        <v>-1</v>
      </c>
      <c r="T1954">
        <v>0</v>
      </c>
      <c r="U1954" s="5" t="str">
        <f t="shared" si="339"/>
        <v>NA</v>
      </c>
      <c r="V1954" s="15">
        <f t="shared" si="340"/>
        <v>0</v>
      </c>
      <c r="W1954" s="15">
        <f t="shared" si="341"/>
        <v>0</v>
      </c>
      <c r="X1954" s="5">
        <f t="shared" si="342"/>
        <v>0</v>
      </c>
      <c r="Y1954" s="5">
        <f t="shared" si="343"/>
        <v>2.6212500000000003</v>
      </c>
      <c r="Z1954" s="5">
        <f t="shared" si="344"/>
        <v>-3.0581250000000004</v>
      </c>
      <c r="AA1954" s="5">
        <f t="shared" si="345"/>
        <v>0.29124999999999979</v>
      </c>
      <c r="AB1954" s="5">
        <f t="shared" si="346"/>
        <v>0.14562500000000034</v>
      </c>
    </row>
    <row r="1955" spans="1:28" x14ac:dyDescent="0.55000000000000004">
      <c r="A1955" s="3" t="s">
        <v>72</v>
      </c>
      <c r="B1955" s="3" t="s">
        <v>3477</v>
      </c>
      <c r="C1955" t="s">
        <v>47</v>
      </c>
      <c r="D1955" s="3" t="s">
        <v>262</v>
      </c>
      <c r="E1955" s="3" t="s">
        <v>3376</v>
      </c>
      <c r="F1955" s="3" t="s">
        <v>77</v>
      </c>
      <c r="G1955" s="5">
        <v>6.25</v>
      </c>
      <c r="H1955">
        <v>1</v>
      </c>
      <c r="I1955" s="5">
        <v>2.9125000000000001</v>
      </c>
      <c r="J1955" s="5">
        <v>2.9125000000000001</v>
      </c>
      <c r="K1955">
        <v>11</v>
      </c>
      <c r="L1955" s="15">
        <v>9.0909090909090898E-2</v>
      </c>
      <c r="M1955" s="13">
        <v>3.3636363636363602</v>
      </c>
      <c r="N1955" s="15">
        <v>0</v>
      </c>
      <c r="O1955" s="5">
        <v>0</v>
      </c>
      <c r="P1955" s="5">
        <v>0</v>
      </c>
      <c r="Q1955" s="5">
        <f t="shared" si="336"/>
        <v>2.9125000000000001</v>
      </c>
      <c r="R1955" s="5">
        <f t="shared" si="337"/>
        <v>-2.9125000000000001</v>
      </c>
      <c r="S1955" s="15">
        <f t="shared" si="338"/>
        <v>-1</v>
      </c>
      <c r="T1955">
        <v>0</v>
      </c>
      <c r="U1955" s="5" t="str">
        <f t="shared" si="339"/>
        <v>NA</v>
      </c>
      <c r="V1955" s="15">
        <f t="shared" si="340"/>
        <v>0</v>
      </c>
      <c r="W1955" s="15">
        <f t="shared" si="341"/>
        <v>0</v>
      </c>
      <c r="X1955" s="5">
        <f t="shared" si="342"/>
        <v>0</v>
      </c>
      <c r="Y1955" s="5">
        <f t="shared" si="343"/>
        <v>2.6212500000000003</v>
      </c>
      <c r="Z1955" s="5">
        <f t="shared" si="344"/>
        <v>-3.0581250000000004</v>
      </c>
      <c r="AA1955" s="5">
        <f t="shared" si="345"/>
        <v>0.29124999999999979</v>
      </c>
      <c r="AB1955" s="5">
        <f t="shared" si="346"/>
        <v>0.14562500000000034</v>
      </c>
    </row>
    <row r="1956" spans="1:28" x14ac:dyDescent="0.55000000000000004">
      <c r="A1956" s="3" t="s">
        <v>72</v>
      </c>
      <c r="B1956" s="3" t="s">
        <v>536</v>
      </c>
      <c r="C1956" t="s">
        <v>47</v>
      </c>
      <c r="D1956" s="3" t="s">
        <v>113</v>
      </c>
      <c r="E1956" s="3" t="s">
        <v>114</v>
      </c>
      <c r="F1956" s="3" t="s">
        <v>77</v>
      </c>
      <c r="G1956" s="5">
        <v>6.25</v>
      </c>
      <c r="H1956">
        <v>1</v>
      </c>
      <c r="I1956" s="5">
        <v>2.9249999999999998</v>
      </c>
      <c r="J1956" s="5">
        <v>2.9249999999999998</v>
      </c>
      <c r="K1956">
        <v>14</v>
      </c>
      <c r="L1956" s="15">
        <v>7.1428571428571397E-2</v>
      </c>
      <c r="M1956" s="13">
        <v>1.9071428571428599</v>
      </c>
      <c r="N1956" s="15">
        <v>0</v>
      </c>
      <c r="O1956" s="5">
        <v>0</v>
      </c>
      <c r="P1956" s="5">
        <v>0</v>
      </c>
      <c r="Q1956" s="5">
        <f t="shared" si="336"/>
        <v>2.9249999999999998</v>
      </c>
      <c r="R1956" s="5">
        <f t="shared" si="337"/>
        <v>-2.9249999999999998</v>
      </c>
      <c r="S1956" s="15">
        <f t="shared" si="338"/>
        <v>-1</v>
      </c>
      <c r="T1956">
        <v>0</v>
      </c>
      <c r="U1956" s="5" t="str">
        <f t="shared" si="339"/>
        <v>NA</v>
      </c>
      <c r="V1956" s="15">
        <f t="shared" si="340"/>
        <v>0</v>
      </c>
      <c r="W1956" s="15">
        <f t="shared" si="341"/>
        <v>0</v>
      </c>
      <c r="X1956" s="5">
        <f t="shared" si="342"/>
        <v>0</v>
      </c>
      <c r="Y1956" s="5">
        <f t="shared" si="343"/>
        <v>2.6324999999999998</v>
      </c>
      <c r="Z1956" s="5">
        <f t="shared" si="344"/>
        <v>-3.07125</v>
      </c>
      <c r="AA1956" s="5">
        <f t="shared" si="345"/>
        <v>0.29249999999999998</v>
      </c>
      <c r="AB1956" s="5">
        <f t="shared" si="346"/>
        <v>0.14625000000000021</v>
      </c>
    </row>
    <row r="1957" spans="1:28" x14ac:dyDescent="0.55000000000000004">
      <c r="A1957" s="3" t="s">
        <v>72</v>
      </c>
      <c r="B1957" s="3" t="s">
        <v>3112</v>
      </c>
      <c r="C1957" t="s">
        <v>47</v>
      </c>
      <c r="D1957" s="3" t="s">
        <v>75</v>
      </c>
      <c r="E1957" s="3" t="s">
        <v>3051</v>
      </c>
      <c r="F1957" s="3" t="s">
        <v>77</v>
      </c>
      <c r="G1957" s="5">
        <v>6.25</v>
      </c>
      <c r="H1957">
        <v>2</v>
      </c>
      <c r="I1957" s="5">
        <v>2.9249999999999998</v>
      </c>
      <c r="J1957" s="5">
        <v>1.4624999999999999</v>
      </c>
      <c r="K1957">
        <v>16</v>
      </c>
      <c r="L1957" s="15">
        <v>0.125</v>
      </c>
      <c r="M1957" s="13">
        <v>1.1850000000000001</v>
      </c>
      <c r="N1957" s="15">
        <v>0</v>
      </c>
      <c r="O1957" s="5">
        <v>0</v>
      </c>
      <c r="P1957" s="5">
        <v>0</v>
      </c>
      <c r="Q1957" s="5">
        <f t="shared" si="336"/>
        <v>2.9249999999999998</v>
      </c>
      <c r="R1957" s="5">
        <f t="shared" si="337"/>
        <v>-2.9249999999999998</v>
      </c>
      <c r="S1957" s="15">
        <f t="shared" si="338"/>
        <v>-1</v>
      </c>
      <c r="T1957">
        <v>0</v>
      </c>
      <c r="U1957" s="5" t="str">
        <f t="shared" si="339"/>
        <v>NA</v>
      </c>
      <c r="V1957" s="15">
        <f t="shared" si="340"/>
        <v>0</v>
      </c>
      <c r="W1957" s="15">
        <f t="shared" si="341"/>
        <v>0</v>
      </c>
      <c r="X1957" s="5">
        <f t="shared" si="342"/>
        <v>0</v>
      </c>
      <c r="Y1957" s="5">
        <f t="shared" si="343"/>
        <v>2.6324999999999998</v>
      </c>
      <c r="Z1957" s="5">
        <f t="shared" si="344"/>
        <v>-3.07125</v>
      </c>
      <c r="AA1957" s="5">
        <f t="shared" si="345"/>
        <v>0.29249999999999998</v>
      </c>
      <c r="AB1957" s="5">
        <f t="shared" si="346"/>
        <v>0.14625000000000021</v>
      </c>
    </row>
    <row r="1958" spans="1:28" x14ac:dyDescent="0.55000000000000004">
      <c r="A1958" s="3" t="s">
        <v>72</v>
      </c>
      <c r="B1958" s="3" t="s">
        <v>568</v>
      </c>
      <c r="C1958" t="s">
        <v>47</v>
      </c>
      <c r="D1958" s="3" t="s">
        <v>262</v>
      </c>
      <c r="E1958" s="3" t="s">
        <v>302</v>
      </c>
      <c r="F1958" s="3" t="s">
        <v>77</v>
      </c>
      <c r="G1958" s="5">
        <v>6.25</v>
      </c>
      <c r="H1958">
        <v>1</v>
      </c>
      <c r="I1958" s="5">
        <v>2.9249999999999998</v>
      </c>
      <c r="J1958" s="5">
        <v>2.9249999999999998</v>
      </c>
      <c r="K1958">
        <v>36</v>
      </c>
      <c r="L1958" s="15">
        <v>2.7777777777777801E-2</v>
      </c>
      <c r="M1958" s="13">
        <v>1.3886111111111099</v>
      </c>
      <c r="N1958" s="15">
        <v>0</v>
      </c>
      <c r="O1958" s="5">
        <v>0</v>
      </c>
      <c r="P1958" s="5">
        <v>0</v>
      </c>
      <c r="Q1958" s="5">
        <f t="shared" si="336"/>
        <v>2.9249999999999998</v>
      </c>
      <c r="R1958" s="5">
        <f t="shared" si="337"/>
        <v>-2.9249999999999998</v>
      </c>
      <c r="S1958" s="15">
        <f t="shared" si="338"/>
        <v>-1</v>
      </c>
      <c r="T1958">
        <v>0</v>
      </c>
      <c r="U1958" s="5" t="str">
        <f t="shared" si="339"/>
        <v>NA</v>
      </c>
      <c r="V1958" s="15">
        <f t="shared" si="340"/>
        <v>0</v>
      </c>
      <c r="W1958" s="15">
        <f t="shared" si="341"/>
        <v>0</v>
      </c>
      <c r="X1958" s="5">
        <f t="shared" si="342"/>
        <v>0</v>
      </c>
      <c r="Y1958" s="5">
        <f t="shared" si="343"/>
        <v>2.6324999999999998</v>
      </c>
      <c r="Z1958" s="5">
        <f t="shared" si="344"/>
        <v>-3.07125</v>
      </c>
      <c r="AA1958" s="5">
        <f t="shared" si="345"/>
        <v>0.29249999999999998</v>
      </c>
      <c r="AB1958" s="5">
        <f t="shared" si="346"/>
        <v>0.14625000000000021</v>
      </c>
    </row>
    <row r="1959" spans="1:28" x14ac:dyDescent="0.55000000000000004">
      <c r="A1959" s="3" t="s">
        <v>72</v>
      </c>
      <c r="B1959" s="3" t="s">
        <v>3340</v>
      </c>
      <c r="C1959" t="s">
        <v>47</v>
      </c>
      <c r="D1959" s="3" t="s">
        <v>104</v>
      </c>
      <c r="E1959" s="3" t="s">
        <v>3090</v>
      </c>
      <c r="F1959" s="3" t="s">
        <v>77</v>
      </c>
      <c r="G1959" s="5">
        <v>6.25</v>
      </c>
      <c r="H1959">
        <v>1</v>
      </c>
      <c r="I1959" s="5">
        <v>2.9375</v>
      </c>
      <c r="J1959" s="5">
        <v>2.9375</v>
      </c>
      <c r="K1959">
        <v>85</v>
      </c>
      <c r="L1959" s="15">
        <v>1.1764705882352899E-2</v>
      </c>
      <c r="M1959" s="13">
        <v>1.1741176470588199</v>
      </c>
      <c r="N1959" s="15">
        <v>0</v>
      </c>
      <c r="O1959" s="5">
        <v>0</v>
      </c>
      <c r="P1959" s="5">
        <v>0</v>
      </c>
      <c r="Q1959" s="5">
        <f t="shared" si="336"/>
        <v>2.9375</v>
      </c>
      <c r="R1959" s="5">
        <f t="shared" si="337"/>
        <v>-2.9375</v>
      </c>
      <c r="S1959" s="15">
        <f t="shared" si="338"/>
        <v>-1</v>
      </c>
      <c r="T1959">
        <v>0</v>
      </c>
      <c r="U1959" s="5" t="str">
        <f t="shared" si="339"/>
        <v>NA</v>
      </c>
      <c r="V1959" s="15">
        <f t="shared" si="340"/>
        <v>0</v>
      </c>
      <c r="W1959" s="15">
        <f t="shared" si="341"/>
        <v>0</v>
      </c>
      <c r="X1959" s="5">
        <f t="shared" si="342"/>
        <v>0</v>
      </c>
      <c r="Y1959" s="5">
        <f t="shared" si="343"/>
        <v>2.6437500000000003</v>
      </c>
      <c r="Z1959" s="5">
        <f t="shared" si="344"/>
        <v>-3.0843750000000001</v>
      </c>
      <c r="AA1959" s="5">
        <f t="shared" si="345"/>
        <v>0.29374999999999973</v>
      </c>
      <c r="AB1959" s="5">
        <f t="shared" si="346"/>
        <v>0.14687500000000009</v>
      </c>
    </row>
    <row r="1960" spans="1:28" x14ac:dyDescent="0.55000000000000004">
      <c r="A1960" s="3" t="s">
        <v>72</v>
      </c>
      <c r="B1960" s="3" t="s">
        <v>2725</v>
      </c>
      <c r="C1960" t="s">
        <v>47</v>
      </c>
      <c r="D1960" s="3" t="s">
        <v>173</v>
      </c>
      <c r="E1960" s="3" t="s">
        <v>2820</v>
      </c>
      <c r="F1960" s="3" t="s">
        <v>77</v>
      </c>
      <c r="G1960" s="5">
        <v>6.25</v>
      </c>
      <c r="H1960">
        <v>2</v>
      </c>
      <c r="I1960" s="5">
        <v>2.95</v>
      </c>
      <c r="J1960" s="5">
        <v>1.4750000000000001</v>
      </c>
      <c r="K1960">
        <v>196</v>
      </c>
      <c r="L1960" s="15">
        <v>1.0204081632653099E-2</v>
      </c>
      <c r="M1960" s="13">
        <v>1.6382653061224499</v>
      </c>
      <c r="N1960" s="15">
        <v>0</v>
      </c>
      <c r="O1960" s="5">
        <v>0</v>
      </c>
      <c r="P1960" s="5">
        <v>0</v>
      </c>
      <c r="Q1960" s="5">
        <f t="shared" si="336"/>
        <v>2.95</v>
      </c>
      <c r="R1960" s="5">
        <f t="shared" si="337"/>
        <v>-2.95</v>
      </c>
      <c r="S1960" s="15">
        <f t="shared" si="338"/>
        <v>-1</v>
      </c>
      <c r="T1960">
        <v>0</v>
      </c>
      <c r="U1960" s="5" t="str">
        <f t="shared" si="339"/>
        <v>NA</v>
      </c>
      <c r="V1960" s="15">
        <f t="shared" si="340"/>
        <v>0</v>
      </c>
      <c r="W1960" s="15">
        <f t="shared" si="341"/>
        <v>0</v>
      </c>
      <c r="X1960" s="5">
        <f t="shared" si="342"/>
        <v>0</v>
      </c>
      <c r="Y1960" s="5">
        <f t="shared" si="343"/>
        <v>2.6550000000000002</v>
      </c>
      <c r="Z1960" s="5">
        <f t="shared" si="344"/>
        <v>-3.0975000000000001</v>
      </c>
      <c r="AA1960" s="5">
        <f t="shared" si="345"/>
        <v>0.29499999999999993</v>
      </c>
      <c r="AB1960" s="5">
        <f t="shared" si="346"/>
        <v>0.14749999999999996</v>
      </c>
    </row>
    <row r="1961" spans="1:28" x14ac:dyDescent="0.55000000000000004">
      <c r="A1961" s="3" t="s">
        <v>72</v>
      </c>
      <c r="B1961" s="3" t="s">
        <v>3146</v>
      </c>
      <c r="C1961" t="s">
        <v>47</v>
      </c>
      <c r="D1961" s="3" t="s">
        <v>137</v>
      </c>
      <c r="E1961" s="3" t="s">
        <v>2863</v>
      </c>
      <c r="F1961" s="3" t="s">
        <v>77</v>
      </c>
      <c r="G1961" s="5">
        <v>6.25</v>
      </c>
      <c r="H1961">
        <v>1</v>
      </c>
      <c r="I1961" s="5">
        <v>2.95</v>
      </c>
      <c r="J1961" s="5">
        <v>2.95</v>
      </c>
      <c r="K1961">
        <v>11</v>
      </c>
      <c r="L1961" s="15">
        <v>9.0909090909090898E-2</v>
      </c>
      <c r="M1961" s="13">
        <v>1.63636363636364</v>
      </c>
      <c r="N1961" s="15">
        <v>0</v>
      </c>
      <c r="O1961" s="5">
        <v>0</v>
      </c>
      <c r="P1961" s="5">
        <v>0</v>
      </c>
      <c r="Q1961" s="5">
        <f t="shared" si="336"/>
        <v>2.95</v>
      </c>
      <c r="R1961" s="5">
        <f t="shared" si="337"/>
        <v>-2.95</v>
      </c>
      <c r="S1961" s="15">
        <f t="shared" si="338"/>
        <v>-1</v>
      </c>
      <c r="T1961">
        <v>0</v>
      </c>
      <c r="U1961" s="5" t="str">
        <f t="shared" si="339"/>
        <v>NA</v>
      </c>
      <c r="V1961" s="15">
        <f t="shared" si="340"/>
        <v>0</v>
      </c>
      <c r="W1961" s="15">
        <f t="shared" si="341"/>
        <v>0</v>
      </c>
      <c r="X1961" s="5">
        <f t="shared" si="342"/>
        <v>0</v>
      </c>
      <c r="Y1961" s="5">
        <f t="shared" si="343"/>
        <v>2.6550000000000002</v>
      </c>
      <c r="Z1961" s="5">
        <f t="shared" si="344"/>
        <v>-3.0975000000000001</v>
      </c>
      <c r="AA1961" s="5">
        <f t="shared" si="345"/>
        <v>0.29499999999999993</v>
      </c>
      <c r="AB1961" s="5">
        <f t="shared" si="346"/>
        <v>0.14749999999999996</v>
      </c>
    </row>
    <row r="1962" spans="1:28" x14ac:dyDescent="0.55000000000000004">
      <c r="A1962" s="3" t="s">
        <v>72</v>
      </c>
      <c r="B1962" s="3" t="s">
        <v>3312</v>
      </c>
      <c r="C1962" t="s">
        <v>47</v>
      </c>
      <c r="D1962" s="3" t="s">
        <v>137</v>
      </c>
      <c r="E1962" s="3" t="s">
        <v>2863</v>
      </c>
      <c r="F1962" s="3" t="s">
        <v>77</v>
      </c>
      <c r="G1962" s="5">
        <v>6.25</v>
      </c>
      <c r="H1962">
        <v>2</v>
      </c>
      <c r="I1962" s="5">
        <v>2.95</v>
      </c>
      <c r="J1962" s="5">
        <v>1.4750000000000001</v>
      </c>
      <c r="K1962">
        <v>9</v>
      </c>
      <c r="L1962" s="15">
        <v>0.22222222222222199</v>
      </c>
      <c r="M1962" s="13">
        <v>2.1111111111111098</v>
      </c>
      <c r="N1962" s="15">
        <v>0</v>
      </c>
      <c r="O1962" s="5">
        <v>0</v>
      </c>
      <c r="P1962" s="5">
        <v>0</v>
      </c>
      <c r="Q1962" s="5">
        <f t="shared" si="336"/>
        <v>2.95</v>
      </c>
      <c r="R1962" s="5">
        <f t="shared" si="337"/>
        <v>-2.95</v>
      </c>
      <c r="S1962" s="15">
        <f t="shared" si="338"/>
        <v>-1</v>
      </c>
      <c r="T1962">
        <v>0</v>
      </c>
      <c r="U1962" s="5" t="str">
        <f t="shared" si="339"/>
        <v>NA</v>
      </c>
      <c r="V1962" s="15">
        <f t="shared" si="340"/>
        <v>0</v>
      </c>
      <c r="W1962" s="15">
        <f t="shared" si="341"/>
        <v>0</v>
      </c>
      <c r="X1962" s="5">
        <f t="shared" si="342"/>
        <v>0</v>
      </c>
      <c r="Y1962" s="5">
        <f t="shared" si="343"/>
        <v>2.6550000000000002</v>
      </c>
      <c r="Z1962" s="5">
        <f t="shared" si="344"/>
        <v>-3.0975000000000001</v>
      </c>
      <c r="AA1962" s="5">
        <f t="shared" si="345"/>
        <v>0.29499999999999993</v>
      </c>
      <c r="AB1962" s="5">
        <f t="shared" si="346"/>
        <v>0.14749999999999996</v>
      </c>
    </row>
    <row r="1963" spans="1:28" x14ac:dyDescent="0.55000000000000004">
      <c r="A1963" s="3" t="s">
        <v>72</v>
      </c>
      <c r="B1963" s="3" t="s">
        <v>509</v>
      </c>
      <c r="C1963" t="s">
        <v>47</v>
      </c>
      <c r="D1963" s="3" t="s">
        <v>40</v>
      </c>
      <c r="E1963" s="3" t="s">
        <v>122</v>
      </c>
      <c r="F1963" s="3" t="s">
        <v>77</v>
      </c>
      <c r="G1963" s="5">
        <v>6.25</v>
      </c>
      <c r="H1963">
        <v>2</v>
      </c>
      <c r="I1963" s="5">
        <v>2.95</v>
      </c>
      <c r="J1963" s="5">
        <v>1.4750000000000001</v>
      </c>
      <c r="K1963">
        <v>20</v>
      </c>
      <c r="L1963" s="15">
        <v>0.1</v>
      </c>
      <c r="M1963" s="13">
        <v>1.06</v>
      </c>
      <c r="N1963" s="15">
        <v>0</v>
      </c>
      <c r="O1963" s="5">
        <v>0</v>
      </c>
      <c r="P1963" s="5">
        <v>0</v>
      </c>
      <c r="Q1963" s="5">
        <f t="shared" si="336"/>
        <v>2.95</v>
      </c>
      <c r="R1963" s="5">
        <f t="shared" si="337"/>
        <v>-2.95</v>
      </c>
      <c r="S1963" s="15">
        <f t="shared" si="338"/>
        <v>-1</v>
      </c>
      <c r="T1963">
        <v>0</v>
      </c>
      <c r="U1963" s="5" t="str">
        <f t="shared" si="339"/>
        <v>NA</v>
      </c>
      <c r="V1963" s="15">
        <f t="shared" si="340"/>
        <v>0</v>
      </c>
      <c r="W1963" s="15">
        <f t="shared" si="341"/>
        <v>0</v>
      </c>
      <c r="X1963" s="5">
        <f t="shared" si="342"/>
        <v>0</v>
      </c>
      <c r="Y1963" s="5">
        <f t="shared" si="343"/>
        <v>2.6550000000000002</v>
      </c>
      <c r="Z1963" s="5">
        <f t="shared" si="344"/>
        <v>-3.0975000000000001</v>
      </c>
      <c r="AA1963" s="5">
        <f t="shared" si="345"/>
        <v>0.29499999999999993</v>
      </c>
      <c r="AB1963" s="5">
        <f t="shared" si="346"/>
        <v>0.14749999999999996</v>
      </c>
    </row>
    <row r="1964" spans="1:28" x14ac:dyDescent="0.55000000000000004">
      <c r="A1964" s="3" t="s">
        <v>72</v>
      </c>
      <c r="B1964" s="3" t="s">
        <v>1985</v>
      </c>
      <c r="C1964" t="s">
        <v>47</v>
      </c>
      <c r="D1964" s="3" t="s">
        <v>104</v>
      </c>
      <c r="E1964" s="3" t="s">
        <v>2836</v>
      </c>
      <c r="F1964" s="3" t="s">
        <v>77</v>
      </c>
      <c r="G1964" s="5">
        <v>6.25</v>
      </c>
      <c r="H1964">
        <v>1</v>
      </c>
      <c r="I1964" s="5">
        <v>2.9624999999999999</v>
      </c>
      <c r="J1964" s="5">
        <v>2.9624999999999999</v>
      </c>
      <c r="K1964">
        <v>1</v>
      </c>
      <c r="L1964" s="15">
        <v>1</v>
      </c>
      <c r="M1964" s="13">
        <v>1</v>
      </c>
      <c r="N1964" s="15">
        <v>0</v>
      </c>
      <c r="O1964" s="5">
        <v>0</v>
      </c>
      <c r="P1964" s="5">
        <v>0</v>
      </c>
      <c r="Q1964" s="5">
        <f t="shared" si="336"/>
        <v>2.9624999999999999</v>
      </c>
      <c r="R1964" s="5">
        <f t="shared" si="337"/>
        <v>-2.9624999999999999</v>
      </c>
      <c r="S1964" s="15">
        <f t="shared" si="338"/>
        <v>-1</v>
      </c>
      <c r="T1964">
        <v>0</v>
      </c>
      <c r="U1964" s="5" t="str">
        <f t="shared" si="339"/>
        <v>NA</v>
      </c>
      <c r="V1964" s="15">
        <f t="shared" si="340"/>
        <v>0</v>
      </c>
      <c r="W1964" s="15">
        <f t="shared" si="341"/>
        <v>0</v>
      </c>
      <c r="X1964" s="5">
        <f t="shared" si="342"/>
        <v>0</v>
      </c>
      <c r="Y1964" s="5">
        <f t="shared" si="343"/>
        <v>2.6662499999999998</v>
      </c>
      <c r="Z1964" s="5">
        <f t="shared" si="344"/>
        <v>-3.1106250000000002</v>
      </c>
      <c r="AA1964" s="5">
        <f t="shared" si="345"/>
        <v>0.29625000000000012</v>
      </c>
      <c r="AB1964" s="5">
        <f t="shared" si="346"/>
        <v>0.14812500000000028</v>
      </c>
    </row>
    <row r="1965" spans="1:28" x14ac:dyDescent="0.55000000000000004">
      <c r="A1965" s="3" t="s">
        <v>72</v>
      </c>
      <c r="B1965" s="3" t="s">
        <v>767</v>
      </c>
      <c r="C1965" t="s">
        <v>47</v>
      </c>
      <c r="D1965" s="3" t="s">
        <v>75</v>
      </c>
      <c r="E1965" s="3" t="s">
        <v>2816</v>
      </c>
      <c r="F1965" s="3" t="s">
        <v>77</v>
      </c>
      <c r="G1965" s="5">
        <v>6.25</v>
      </c>
      <c r="H1965">
        <v>1</v>
      </c>
      <c r="I1965" s="5">
        <v>2.9750000000000001</v>
      </c>
      <c r="J1965" s="5">
        <v>2.9750000000000001</v>
      </c>
      <c r="K1965">
        <v>1</v>
      </c>
      <c r="L1965" s="15">
        <v>1</v>
      </c>
      <c r="M1965" s="13">
        <v>1</v>
      </c>
      <c r="N1965" s="15">
        <v>0</v>
      </c>
      <c r="O1965" s="5">
        <v>0</v>
      </c>
      <c r="P1965" s="5">
        <v>0</v>
      </c>
      <c r="Q1965" s="5">
        <f t="shared" si="336"/>
        <v>2.9750000000000001</v>
      </c>
      <c r="R1965" s="5">
        <f t="shared" si="337"/>
        <v>-2.9750000000000001</v>
      </c>
      <c r="S1965" s="15">
        <f t="shared" si="338"/>
        <v>-1</v>
      </c>
      <c r="T1965">
        <v>0</v>
      </c>
      <c r="U1965" s="5" t="str">
        <f t="shared" si="339"/>
        <v>NA</v>
      </c>
      <c r="V1965" s="15">
        <f t="shared" si="340"/>
        <v>0</v>
      </c>
      <c r="W1965" s="15">
        <f t="shared" si="341"/>
        <v>0</v>
      </c>
      <c r="X1965" s="5">
        <f t="shared" si="342"/>
        <v>0</v>
      </c>
      <c r="Y1965" s="5">
        <f t="shared" si="343"/>
        <v>2.6775000000000002</v>
      </c>
      <c r="Z1965" s="5">
        <f t="shared" si="344"/>
        <v>-3.1237500000000002</v>
      </c>
      <c r="AA1965" s="5">
        <f t="shared" si="345"/>
        <v>0.29749999999999988</v>
      </c>
      <c r="AB1965" s="5">
        <f t="shared" si="346"/>
        <v>0.14875000000000016</v>
      </c>
    </row>
    <row r="1966" spans="1:28" x14ac:dyDescent="0.55000000000000004">
      <c r="A1966" s="3" t="s">
        <v>72</v>
      </c>
      <c r="B1966" s="3" t="s">
        <v>2269</v>
      </c>
      <c r="C1966" t="s">
        <v>47</v>
      </c>
      <c r="D1966" s="3" t="s">
        <v>104</v>
      </c>
      <c r="E1966" s="3" t="s">
        <v>2836</v>
      </c>
      <c r="F1966" s="3" t="s">
        <v>77</v>
      </c>
      <c r="G1966" s="5">
        <v>6.25</v>
      </c>
      <c r="H1966">
        <v>2</v>
      </c>
      <c r="I1966" s="5">
        <v>2.9750000000000001</v>
      </c>
      <c r="J1966" s="5">
        <v>1.4875</v>
      </c>
      <c r="K1966">
        <v>18</v>
      </c>
      <c r="L1966" s="15">
        <v>0.11111111111111099</v>
      </c>
      <c r="M1966" s="13">
        <v>1.1666666666666701</v>
      </c>
      <c r="N1966" s="15">
        <v>0</v>
      </c>
      <c r="O1966" s="5">
        <v>0</v>
      </c>
      <c r="P1966" s="5">
        <v>0</v>
      </c>
      <c r="Q1966" s="5">
        <f t="shared" si="336"/>
        <v>2.9750000000000001</v>
      </c>
      <c r="R1966" s="5">
        <f t="shared" si="337"/>
        <v>-2.9750000000000001</v>
      </c>
      <c r="S1966" s="15">
        <f t="shared" si="338"/>
        <v>-1</v>
      </c>
      <c r="T1966">
        <v>0</v>
      </c>
      <c r="U1966" s="5" t="str">
        <f t="shared" si="339"/>
        <v>NA</v>
      </c>
      <c r="V1966" s="15">
        <f t="shared" si="340"/>
        <v>0</v>
      </c>
      <c r="W1966" s="15">
        <f t="shared" si="341"/>
        <v>0</v>
      </c>
      <c r="X1966" s="5">
        <f t="shared" si="342"/>
        <v>0</v>
      </c>
      <c r="Y1966" s="5">
        <f t="shared" si="343"/>
        <v>2.6775000000000002</v>
      </c>
      <c r="Z1966" s="5">
        <f t="shared" si="344"/>
        <v>-3.1237500000000002</v>
      </c>
      <c r="AA1966" s="5">
        <f t="shared" si="345"/>
        <v>0.29749999999999988</v>
      </c>
      <c r="AB1966" s="5">
        <f t="shared" si="346"/>
        <v>0.14875000000000016</v>
      </c>
    </row>
    <row r="1967" spans="1:28" x14ac:dyDescent="0.55000000000000004">
      <c r="A1967" s="3" t="s">
        <v>72</v>
      </c>
      <c r="B1967" s="3" t="s">
        <v>3490</v>
      </c>
      <c r="C1967" t="s">
        <v>47</v>
      </c>
      <c r="D1967" s="3" t="s">
        <v>104</v>
      </c>
      <c r="E1967" s="3" t="s">
        <v>3081</v>
      </c>
      <c r="F1967" s="3" t="s">
        <v>77</v>
      </c>
      <c r="G1967" s="5">
        <v>6.25</v>
      </c>
      <c r="H1967">
        <v>1</v>
      </c>
      <c r="I1967" s="5">
        <v>2.9750000000000001</v>
      </c>
      <c r="J1967" s="5">
        <v>2.9750000000000001</v>
      </c>
      <c r="K1967">
        <v>2</v>
      </c>
      <c r="L1967" s="15">
        <v>0.5</v>
      </c>
      <c r="M1967" s="13">
        <v>1</v>
      </c>
      <c r="N1967" s="15">
        <v>0</v>
      </c>
      <c r="O1967" s="5">
        <v>0</v>
      </c>
      <c r="P1967" s="5">
        <v>0</v>
      </c>
      <c r="Q1967" s="5">
        <f t="shared" si="336"/>
        <v>2.9750000000000001</v>
      </c>
      <c r="R1967" s="5">
        <f t="shared" si="337"/>
        <v>-2.9750000000000001</v>
      </c>
      <c r="S1967" s="15">
        <f t="shared" si="338"/>
        <v>-1</v>
      </c>
      <c r="T1967">
        <v>0</v>
      </c>
      <c r="U1967" s="5" t="str">
        <f t="shared" si="339"/>
        <v>NA</v>
      </c>
      <c r="V1967" s="15">
        <f t="shared" si="340"/>
        <v>0</v>
      </c>
      <c r="W1967" s="15">
        <f t="shared" si="341"/>
        <v>0</v>
      </c>
      <c r="X1967" s="5">
        <f t="shared" si="342"/>
        <v>0</v>
      </c>
      <c r="Y1967" s="5">
        <f t="shared" si="343"/>
        <v>2.6775000000000002</v>
      </c>
      <c r="Z1967" s="5">
        <f t="shared" si="344"/>
        <v>-3.1237500000000002</v>
      </c>
      <c r="AA1967" s="5">
        <f t="shared" si="345"/>
        <v>0.29749999999999988</v>
      </c>
      <c r="AB1967" s="5">
        <f t="shared" si="346"/>
        <v>0.14875000000000016</v>
      </c>
    </row>
    <row r="1968" spans="1:28" x14ac:dyDescent="0.55000000000000004">
      <c r="A1968" s="3" t="s">
        <v>72</v>
      </c>
      <c r="B1968" s="3" t="s">
        <v>3492</v>
      </c>
      <c r="C1968" t="s">
        <v>47</v>
      </c>
      <c r="D1968" s="3" t="s">
        <v>133</v>
      </c>
      <c r="E1968" s="3" t="s">
        <v>3188</v>
      </c>
      <c r="F1968" s="3" t="s">
        <v>77</v>
      </c>
      <c r="G1968" s="5">
        <v>6.25</v>
      </c>
      <c r="H1968">
        <v>1</v>
      </c>
      <c r="I1968" s="5">
        <v>2.9750000000000001</v>
      </c>
      <c r="J1968" s="5">
        <v>2.9750000000000001</v>
      </c>
      <c r="K1968">
        <v>2</v>
      </c>
      <c r="L1968" s="15">
        <v>0.5</v>
      </c>
      <c r="M1968" s="13">
        <v>1</v>
      </c>
      <c r="N1968" s="15">
        <v>0</v>
      </c>
      <c r="O1968" s="5">
        <v>0</v>
      </c>
      <c r="P1968" s="5">
        <v>0</v>
      </c>
      <c r="Q1968" s="5">
        <f t="shared" si="336"/>
        <v>2.9750000000000001</v>
      </c>
      <c r="R1968" s="5">
        <f t="shared" si="337"/>
        <v>-2.9750000000000001</v>
      </c>
      <c r="S1968" s="15">
        <f t="shared" si="338"/>
        <v>-1</v>
      </c>
      <c r="T1968">
        <v>0</v>
      </c>
      <c r="U1968" s="5" t="str">
        <f t="shared" si="339"/>
        <v>NA</v>
      </c>
      <c r="V1968" s="15">
        <f t="shared" si="340"/>
        <v>0</v>
      </c>
      <c r="W1968" s="15">
        <f t="shared" si="341"/>
        <v>0</v>
      </c>
      <c r="X1968" s="5">
        <f t="shared" si="342"/>
        <v>0</v>
      </c>
      <c r="Y1968" s="5">
        <f t="shared" si="343"/>
        <v>2.6775000000000002</v>
      </c>
      <c r="Z1968" s="5">
        <f t="shared" si="344"/>
        <v>-3.1237500000000002</v>
      </c>
      <c r="AA1968" s="5">
        <f t="shared" si="345"/>
        <v>0.29749999999999988</v>
      </c>
      <c r="AB1968" s="5">
        <f t="shared" si="346"/>
        <v>0.14875000000000016</v>
      </c>
    </row>
    <row r="1969" spans="1:28" x14ac:dyDescent="0.55000000000000004">
      <c r="A1969" s="3" t="s">
        <v>72</v>
      </c>
      <c r="B1969" s="3" t="s">
        <v>3494</v>
      </c>
      <c r="C1969" t="s">
        <v>47</v>
      </c>
      <c r="D1969" s="3" t="s">
        <v>104</v>
      </c>
      <c r="E1969" s="3" t="s">
        <v>3008</v>
      </c>
      <c r="F1969" s="3" t="s">
        <v>77</v>
      </c>
      <c r="G1969" s="5">
        <v>6.25</v>
      </c>
      <c r="H1969">
        <v>1</v>
      </c>
      <c r="I1969" s="5">
        <v>2.9874999999999998</v>
      </c>
      <c r="J1969" s="5">
        <v>2.9874999999999998</v>
      </c>
      <c r="K1969">
        <v>3</v>
      </c>
      <c r="L1969" s="15">
        <v>0.33333333333333298</v>
      </c>
      <c r="M1969" s="13">
        <v>1.3333333333333299</v>
      </c>
      <c r="N1969" s="15">
        <v>0</v>
      </c>
      <c r="O1969" s="5">
        <v>0</v>
      </c>
      <c r="P1969" s="5">
        <v>0</v>
      </c>
      <c r="Q1969" s="5">
        <f t="shared" si="336"/>
        <v>2.9874999999999998</v>
      </c>
      <c r="R1969" s="5">
        <f t="shared" si="337"/>
        <v>-2.9874999999999998</v>
      </c>
      <c r="S1969" s="15">
        <f t="shared" si="338"/>
        <v>-1</v>
      </c>
      <c r="T1969">
        <v>0</v>
      </c>
      <c r="U1969" s="5" t="str">
        <f t="shared" si="339"/>
        <v>NA</v>
      </c>
      <c r="V1969" s="15">
        <f t="shared" si="340"/>
        <v>0</v>
      </c>
      <c r="W1969" s="15">
        <f t="shared" si="341"/>
        <v>0</v>
      </c>
      <c r="X1969" s="5">
        <f t="shared" si="342"/>
        <v>0</v>
      </c>
      <c r="Y1969" s="5">
        <f t="shared" si="343"/>
        <v>2.6887499999999998</v>
      </c>
      <c r="Z1969" s="5">
        <f t="shared" si="344"/>
        <v>-3.1368749999999999</v>
      </c>
      <c r="AA1969" s="5">
        <f t="shared" si="345"/>
        <v>0.29875000000000007</v>
      </c>
      <c r="AB1969" s="5">
        <f t="shared" si="346"/>
        <v>0.14937500000000004</v>
      </c>
    </row>
    <row r="1970" spans="1:28" x14ac:dyDescent="0.55000000000000004">
      <c r="A1970" s="3" t="s">
        <v>72</v>
      </c>
      <c r="B1970" s="3" t="s">
        <v>708</v>
      </c>
      <c r="C1970" t="s">
        <v>47</v>
      </c>
      <c r="D1970" s="3" t="s">
        <v>194</v>
      </c>
      <c r="E1970" s="3" t="s">
        <v>2984</v>
      </c>
      <c r="F1970" s="3" t="s">
        <v>77</v>
      </c>
      <c r="G1970" s="5">
        <v>6.25</v>
      </c>
      <c r="H1970">
        <v>1</v>
      </c>
      <c r="I1970" s="5">
        <v>3</v>
      </c>
      <c r="J1970" s="5">
        <v>3</v>
      </c>
      <c r="K1970">
        <v>6</v>
      </c>
      <c r="L1970" s="15">
        <v>0.16666666666666699</v>
      </c>
      <c r="M1970" s="13">
        <v>1</v>
      </c>
      <c r="N1970" s="15">
        <v>0</v>
      </c>
      <c r="O1970" s="5">
        <v>0</v>
      </c>
      <c r="P1970" s="5">
        <v>0</v>
      </c>
      <c r="Q1970" s="5">
        <f t="shared" si="336"/>
        <v>3</v>
      </c>
      <c r="R1970" s="5">
        <f t="shared" si="337"/>
        <v>-3</v>
      </c>
      <c r="S1970" s="15">
        <f t="shared" si="338"/>
        <v>-1</v>
      </c>
      <c r="T1970">
        <v>0</v>
      </c>
      <c r="U1970" s="5" t="str">
        <f t="shared" si="339"/>
        <v>NA</v>
      </c>
      <c r="V1970" s="15">
        <f t="shared" si="340"/>
        <v>0</v>
      </c>
      <c r="W1970" s="15">
        <f t="shared" si="341"/>
        <v>0</v>
      </c>
      <c r="X1970" s="5">
        <f t="shared" si="342"/>
        <v>0</v>
      </c>
      <c r="Y1970" s="5">
        <f t="shared" si="343"/>
        <v>2.7</v>
      </c>
      <c r="Z1970" s="5">
        <f t="shared" si="344"/>
        <v>-3.1500000000000004</v>
      </c>
      <c r="AA1970" s="5">
        <f t="shared" si="345"/>
        <v>0.29999999999999982</v>
      </c>
      <c r="AB1970" s="5">
        <f t="shared" si="346"/>
        <v>0.15000000000000036</v>
      </c>
    </row>
    <row r="1971" spans="1:28" x14ac:dyDescent="0.55000000000000004">
      <c r="A1971" s="3" t="s">
        <v>72</v>
      </c>
      <c r="B1971" s="3" t="s">
        <v>3497</v>
      </c>
      <c r="C1971" t="s">
        <v>47</v>
      </c>
      <c r="D1971" s="3" t="s">
        <v>40</v>
      </c>
      <c r="E1971" s="3" t="s">
        <v>3246</v>
      </c>
      <c r="F1971" s="3" t="s">
        <v>77</v>
      </c>
      <c r="G1971" s="5">
        <v>6.25</v>
      </c>
      <c r="H1971">
        <v>1</v>
      </c>
      <c r="I1971" s="5">
        <v>3</v>
      </c>
      <c r="J1971" s="5">
        <v>3</v>
      </c>
      <c r="K1971">
        <v>12</v>
      </c>
      <c r="L1971" s="15">
        <v>8.3333333333333301E-2</v>
      </c>
      <c r="M1971" s="13">
        <v>1</v>
      </c>
      <c r="N1971" s="15">
        <v>0</v>
      </c>
      <c r="O1971" s="5">
        <v>0</v>
      </c>
      <c r="P1971" s="5">
        <v>0</v>
      </c>
      <c r="Q1971" s="5">
        <f t="shared" si="336"/>
        <v>3</v>
      </c>
      <c r="R1971" s="5">
        <f t="shared" si="337"/>
        <v>-3</v>
      </c>
      <c r="S1971" s="15">
        <f t="shared" si="338"/>
        <v>-1</v>
      </c>
      <c r="T1971">
        <v>0</v>
      </c>
      <c r="U1971" s="5" t="str">
        <f t="shared" si="339"/>
        <v>NA</v>
      </c>
      <c r="V1971" s="15">
        <f t="shared" si="340"/>
        <v>0</v>
      </c>
      <c r="W1971" s="15">
        <f t="shared" si="341"/>
        <v>0</v>
      </c>
      <c r="X1971" s="5">
        <f t="shared" si="342"/>
        <v>0</v>
      </c>
      <c r="Y1971" s="5">
        <f t="shared" si="343"/>
        <v>2.7</v>
      </c>
      <c r="Z1971" s="5">
        <f t="shared" si="344"/>
        <v>-3.1500000000000004</v>
      </c>
      <c r="AA1971" s="5">
        <f t="shared" si="345"/>
        <v>0.29999999999999982</v>
      </c>
      <c r="AB1971" s="5">
        <f t="shared" si="346"/>
        <v>0.15000000000000036</v>
      </c>
    </row>
    <row r="1972" spans="1:28" x14ac:dyDescent="0.55000000000000004">
      <c r="A1972" s="3" t="s">
        <v>72</v>
      </c>
      <c r="B1972" s="3" t="s">
        <v>2983</v>
      </c>
      <c r="C1972" t="s">
        <v>47</v>
      </c>
      <c r="D1972" s="3" t="s">
        <v>262</v>
      </c>
      <c r="E1972" s="3" t="s">
        <v>2706</v>
      </c>
      <c r="F1972" s="3" t="s">
        <v>77</v>
      </c>
      <c r="G1972" s="5">
        <v>6.25</v>
      </c>
      <c r="H1972">
        <v>1</v>
      </c>
      <c r="I1972" s="5">
        <v>3.0125000000000002</v>
      </c>
      <c r="J1972" s="5">
        <v>3.0125000000000002</v>
      </c>
      <c r="K1972">
        <v>23</v>
      </c>
      <c r="L1972" s="15">
        <v>4.3478260869565195E-2</v>
      </c>
      <c r="M1972" s="13">
        <v>3.8434782608695701</v>
      </c>
      <c r="N1972" s="15">
        <v>0</v>
      </c>
      <c r="O1972" s="5">
        <v>0</v>
      </c>
      <c r="P1972" s="5">
        <v>0</v>
      </c>
      <c r="Q1972" s="5">
        <f t="shared" si="336"/>
        <v>3.0125000000000002</v>
      </c>
      <c r="R1972" s="5">
        <f t="shared" si="337"/>
        <v>-3.0125000000000002</v>
      </c>
      <c r="S1972" s="15">
        <f t="shared" si="338"/>
        <v>-1</v>
      </c>
      <c r="T1972">
        <v>0</v>
      </c>
      <c r="U1972" s="5" t="str">
        <f t="shared" si="339"/>
        <v>NA</v>
      </c>
      <c r="V1972" s="15">
        <f t="shared" si="340"/>
        <v>0</v>
      </c>
      <c r="W1972" s="15">
        <f t="shared" si="341"/>
        <v>0</v>
      </c>
      <c r="X1972" s="5">
        <f t="shared" si="342"/>
        <v>0</v>
      </c>
      <c r="Y1972" s="5">
        <f t="shared" si="343"/>
        <v>2.7112500000000002</v>
      </c>
      <c r="Z1972" s="5">
        <f t="shared" si="344"/>
        <v>-3.1631250000000004</v>
      </c>
      <c r="AA1972" s="5">
        <f t="shared" si="345"/>
        <v>0.30125000000000002</v>
      </c>
      <c r="AB1972" s="5">
        <f t="shared" si="346"/>
        <v>0.15062500000000023</v>
      </c>
    </row>
    <row r="1973" spans="1:28" x14ac:dyDescent="0.55000000000000004">
      <c r="A1973" s="3" t="s">
        <v>72</v>
      </c>
      <c r="B1973" s="3" t="s">
        <v>3500</v>
      </c>
      <c r="C1973" t="s">
        <v>47</v>
      </c>
      <c r="D1973" s="3" t="s">
        <v>125</v>
      </c>
      <c r="E1973" s="3" t="s">
        <v>3501</v>
      </c>
      <c r="F1973" s="3" t="s">
        <v>77</v>
      </c>
      <c r="G1973" s="5">
        <v>6.25</v>
      </c>
      <c r="H1973">
        <v>1</v>
      </c>
      <c r="I1973" s="5">
        <v>3.0125000000000002</v>
      </c>
      <c r="J1973" s="5">
        <v>3.0125000000000002</v>
      </c>
      <c r="K1973">
        <v>3</v>
      </c>
      <c r="L1973" s="15">
        <v>0.33333333333333298</v>
      </c>
      <c r="M1973" s="13">
        <v>8.66</v>
      </c>
      <c r="N1973" s="15">
        <v>0</v>
      </c>
      <c r="O1973" s="5">
        <v>0</v>
      </c>
      <c r="P1973" s="5">
        <v>0</v>
      </c>
      <c r="Q1973" s="5">
        <f t="shared" si="336"/>
        <v>3.0125000000000002</v>
      </c>
      <c r="R1973" s="5">
        <f t="shared" si="337"/>
        <v>-3.0125000000000002</v>
      </c>
      <c r="S1973" s="15">
        <f t="shared" si="338"/>
        <v>-1</v>
      </c>
      <c r="T1973">
        <v>0</v>
      </c>
      <c r="U1973" s="5" t="str">
        <f t="shared" si="339"/>
        <v>NA</v>
      </c>
      <c r="V1973" s="15">
        <f t="shared" si="340"/>
        <v>0</v>
      </c>
      <c r="W1973" s="15">
        <f t="shared" si="341"/>
        <v>0</v>
      </c>
      <c r="X1973" s="5">
        <f t="shared" si="342"/>
        <v>0</v>
      </c>
      <c r="Y1973" s="5">
        <f t="shared" si="343"/>
        <v>2.7112500000000002</v>
      </c>
      <c r="Z1973" s="5">
        <f t="shared" si="344"/>
        <v>-3.1631250000000004</v>
      </c>
      <c r="AA1973" s="5">
        <f t="shared" si="345"/>
        <v>0.30125000000000002</v>
      </c>
      <c r="AB1973" s="5">
        <f t="shared" si="346"/>
        <v>0.15062500000000023</v>
      </c>
    </row>
    <row r="1974" spans="1:28" x14ac:dyDescent="0.55000000000000004">
      <c r="A1974" s="3" t="s">
        <v>72</v>
      </c>
      <c r="B1974" s="3" t="s">
        <v>3503</v>
      </c>
      <c r="C1974" t="s">
        <v>47</v>
      </c>
      <c r="D1974" s="3" t="s">
        <v>32</v>
      </c>
      <c r="E1974" s="3" t="s">
        <v>377</v>
      </c>
      <c r="F1974" s="3" t="s">
        <v>77</v>
      </c>
      <c r="G1974" s="5">
        <v>6.25</v>
      </c>
      <c r="H1974">
        <v>1</v>
      </c>
      <c r="I1974" s="5">
        <v>3.0249999999999999</v>
      </c>
      <c r="J1974" s="5">
        <v>3.0249999999999999</v>
      </c>
      <c r="K1974">
        <v>67</v>
      </c>
      <c r="L1974" s="15">
        <v>1.49253731343284E-2</v>
      </c>
      <c r="M1974" s="13">
        <v>1.3417910447761201</v>
      </c>
      <c r="N1974" s="15">
        <v>0</v>
      </c>
      <c r="O1974" s="5">
        <v>0</v>
      </c>
      <c r="P1974" s="5">
        <v>0</v>
      </c>
      <c r="Q1974" s="5">
        <f t="shared" si="336"/>
        <v>3.0249999999999999</v>
      </c>
      <c r="R1974" s="5">
        <f t="shared" si="337"/>
        <v>-3.0249999999999999</v>
      </c>
      <c r="S1974" s="15">
        <f t="shared" si="338"/>
        <v>-1</v>
      </c>
      <c r="T1974">
        <v>0</v>
      </c>
      <c r="U1974" s="5" t="str">
        <f t="shared" si="339"/>
        <v>NA</v>
      </c>
      <c r="V1974" s="15">
        <f t="shared" si="340"/>
        <v>0</v>
      </c>
      <c r="W1974" s="15">
        <f t="shared" si="341"/>
        <v>0</v>
      </c>
      <c r="X1974" s="5">
        <f t="shared" si="342"/>
        <v>0</v>
      </c>
      <c r="Y1974" s="5">
        <f t="shared" si="343"/>
        <v>2.7225000000000001</v>
      </c>
      <c r="Z1974" s="5">
        <f t="shared" si="344"/>
        <v>-3.17625</v>
      </c>
      <c r="AA1974" s="5">
        <f t="shared" si="345"/>
        <v>0.30249999999999977</v>
      </c>
      <c r="AB1974" s="5">
        <f t="shared" si="346"/>
        <v>0.15125000000000011</v>
      </c>
    </row>
    <row r="1975" spans="1:28" x14ac:dyDescent="0.55000000000000004">
      <c r="A1975" s="3" t="s">
        <v>72</v>
      </c>
      <c r="B1975" s="3" t="s">
        <v>3128</v>
      </c>
      <c r="C1975" t="s">
        <v>47</v>
      </c>
      <c r="D1975" s="3" t="s">
        <v>32</v>
      </c>
      <c r="E1975" s="3" t="s">
        <v>2714</v>
      </c>
      <c r="F1975" s="3" t="s">
        <v>77</v>
      </c>
      <c r="G1975" s="5">
        <v>6.25</v>
      </c>
      <c r="H1975">
        <v>8</v>
      </c>
      <c r="I1975" s="5">
        <v>3.0249999999999999</v>
      </c>
      <c r="J1975" s="5">
        <v>0.37812499999999999</v>
      </c>
      <c r="K1975">
        <v>175</v>
      </c>
      <c r="L1975" s="15">
        <v>4.57142857142857E-2</v>
      </c>
      <c r="M1975" s="13">
        <v>4.4931428571428604</v>
      </c>
      <c r="N1975" s="15">
        <v>0</v>
      </c>
      <c r="O1975" s="5">
        <v>0</v>
      </c>
      <c r="P1975" s="5">
        <v>0</v>
      </c>
      <c r="Q1975" s="5">
        <f t="shared" si="336"/>
        <v>3.0249999999999999</v>
      </c>
      <c r="R1975" s="5">
        <f t="shared" si="337"/>
        <v>-3.0249999999999999</v>
      </c>
      <c r="S1975" s="15">
        <f t="shared" si="338"/>
        <v>-1</v>
      </c>
      <c r="T1975">
        <v>0</v>
      </c>
      <c r="U1975" s="5" t="str">
        <f t="shared" si="339"/>
        <v>NA</v>
      </c>
      <c r="V1975" s="15">
        <f t="shared" si="340"/>
        <v>0</v>
      </c>
      <c r="W1975" s="15">
        <f t="shared" si="341"/>
        <v>0</v>
      </c>
      <c r="X1975" s="5">
        <f t="shared" si="342"/>
        <v>0</v>
      </c>
      <c r="Y1975" s="5">
        <f t="shared" si="343"/>
        <v>2.7225000000000001</v>
      </c>
      <c r="Z1975" s="5">
        <f t="shared" si="344"/>
        <v>-3.17625</v>
      </c>
      <c r="AA1975" s="5">
        <f t="shared" si="345"/>
        <v>0.30249999999999977</v>
      </c>
      <c r="AB1975" s="5">
        <f t="shared" si="346"/>
        <v>0.15125000000000011</v>
      </c>
    </row>
    <row r="1976" spans="1:28" x14ac:dyDescent="0.55000000000000004">
      <c r="A1976" s="3" t="s">
        <v>72</v>
      </c>
      <c r="B1976" s="3" t="s">
        <v>3275</v>
      </c>
      <c r="C1976" t="s">
        <v>47</v>
      </c>
      <c r="D1976" s="3" t="s">
        <v>194</v>
      </c>
      <c r="E1976" s="3" t="s">
        <v>3147</v>
      </c>
      <c r="F1976" s="3" t="s">
        <v>77</v>
      </c>
      <c r="G1976" s="5">
        <v>6.25</v>
      </c>
      <c r="H1976">
        <v>1</v>
      </c>
      <c r="I1976" s="5">
        <v>3.0249999999999999</v>
      </c>
      <c r="J1976" s="5">
        <v>3.0249999999999999</v>
      </c>
      <c r="K1976">
        <v>8</v>
      </c>
      <c r="L1976" s="15">
        <v>0.125</v>
      </c>
      <c r="M1976" s="13">
        <v>1.7475000000000001</v>
      </c>
      <c r="N1976" s="15">
        <v>0</v>
      </c>
      <c r="O1976" s="5">
        <v>0</v>
      </c>
      <c r="P1976" s="5">
        <v>0</v>
      </c>
      <c r="Q1976" s="5">
        <f t="shared" si="336"/>
        <v>3.0249999999999999</v>
      </c>
      <c r="R1976" s="5">
        <f t="shared" si="337"/>
        <v>-3.0249999999999999</v>
      </c>
      <c r="S1976" s="15">
        <f t="shared" si="338"/>
        <v>-1</v>
      </c>
      <c r="T1976">
        <v>0</v>
      </c>
      <c r="U1976" s="5" t="str">
        <f t="shared" si="339"/>
        <v>NA</v>
      </c>
      <c r="V1976" s="15">
        <f t="shared" si="340"/>
        <v>0</v>
      </c>
      <c r="W1976" s="15">
        <f t="shared" si="341"/>
        <v>0</v>
      </c>
      <c r="X1976" s="5">
        <f t="shared" si="342"/>
        <v>0</v>
      </c>
      <c r="Y1976" s="5">
        <f t="shared" si="343"/>
        <v>2.7225000000000001</v>
      </c>
      <c r="Z1976" s="5">
        <f t="shared" si="344"/>
        <v>-3.17625</v>
      </c>
      <c r="AA1976" s="5">
        <f t="shared" si="345"/>
        <v>0.30249999999999977</v>
      </c>
      <c r="AB1976" s="5">
        <f t="shared" si="346"/>
        <v>0.15125000000000011</v>
      </c>
    </row>
    <row r="1977" spans="1:28" x14ac:dyDescent="0.55000000000000004">
      <c r="A1977" s="3" t="s">
        <v>72</v>
      </c>
      <c r="B1977" s="3" t="s">
        <v>3507</v>
      </c>
      <c r="C1977" t="s">
        <v>47</v>
      </c>
      <c r="D1977" s="3" t="s">
        <v>173</v>
      </c>
      <c r="E1977" s="3" t="s">
        <v>2699</v>
      </c>
      <c r="F1977" s="3" t="s">
        <v>77</v>
      </c>
      <c r="G1977" s="5">
        <v>6.25</v>
      </c>
      <c r="H1977">
        <v>1</v>
      </c>
      <c r="I1977" s="5">
        <v>3.0375000000000001</v>
      </c>
      <c r="J1977" s="5">
        <v>3.0375000000000001</v>
      </c>
      <c r="K1977">
        <v>270</v>
      </c>
      <c r="L1977" s="15">
        <v>3.7037037037036995E-3</v>
      </c>
      <c r="M1977" s="13">
        <v>2.9355555555555601</v>
      </c>
      <c r="N1977" s="15">
        <v>0</v>
      </c>
      <c r="O1977" s="5">
        <v>0</v>
      </c>
      <c r="P1977" s="5">
        <v>0</v>
      </c>
      <c r="Q1977" s="5">
        <f t="shared" si="336"/>
        <v>3.0375000000000001</v>
      </c>
      <c r="R1977" s="5">
        <f t="shared" si="337"/>
        <v>-3.0375000000000001</v>
      </c>
      <c r="S1977" s="15">
        <f t="shared" si="338"/>
        <v>-1</v>
      </c>
      <c r="T1977">
        <v>0</v>
      </c>
      <c r="U1977" s="5" t="str">
        <f t="shared" si="339"/>
        <v>NA</v>
      </c>
      <c r="V1977" s="15">
        <f t="shared" si="340"/>
        <v>0</v>
      </c>
      <c r="W1977" s="15">
        <f t="shared" si="341"/>
        <v>0</v>
      </c>
      <c r="X1977" s="5">
        <f t="shared" si="342"/>
        <v>0</v>
      </c>
      <c r="Y1977" s="5">
        <f t="shared" si="343"/>
        <v>2.7337500000000001</v>
      </c>
      <c r="Z1977" s="5">
        <f t="shared" si="344"/>
        <v>-3.1893750000000001</v>
      </c>
      <c r="AA1977" s="5">
        <f t="shared" si="345"/>
        <v>0.30374999999999996</v>
      </c>
      <c r="AB1977" s="5">
        <f t="shared" si="346"/>
        <v>0.15187499999999998</v>
      </c>
    </row>
    <row r="1978" spans="1:28" x14ac:dyDescent="0.55000000000000004">
      <c r="A1978" s="3" t="s">
        <v>72</v>
      </c>
      <c r="B1978" s="3" t="s">
        <v>3509</v>
      </c>
      <c r="C1978" t="s">
        <v>47</v>
      </c>
      <c r="D1978" s="3" t="s">
        <v>75</v>
      </c>
      <c r="E1978" s="3" t="s">
        <v>2941</v>
      </c>
      <c r="F1978" s="3" t="s">
        <v>77</v>
      </c>
      <c r="G1978" s="5">
        <v>6.25</v>
      </c>
      <c r="H1978">
        <v>1</v>
      </c>
      <c r="I1978" s="5">
        <v>3.05</v>
      </c>
      <c r="J1978" s="5">
        <v>3.05</v>
      </c>
      <c r="K1978">
        <v>1</v>
      </c>
      <c r="L1978" s="15">
        <v>1</v>
      </c>
      <c r="M1978" s="13">
        <v>1</v>
      </c>
      <c r="N1978" s="15">
        <v>0</v>
      </c>
      <c r="O1978" s="5">
        <v>0</v>
      </c>
      <c r="P1978" s="5">
        <v>0</v>
      </c>
      <c r="Q1978" s="5">
        <f t="shared" si="336"/>
        <v>3.05</v>
      </c>
      <c r="R1978" s="5">
        <f t="shared" si="337"/>
        <v>-3.05</v>
      </c>
      <c r="S1978" s="15">
        <f t="shared" si="338"/>
        <v>-1</v>
      </c>
      <c r="T1978">
        <v>0</v>
      </c>
      <c r="U1978" s="5" t="str">
        <f t="shared" si="339"/>
        <v>NA</v>
      </c>
      <c r="V1978" s="15">
        <f t="shared" si="340"/>
        <v>0</v>
      </c>
      <c r="W1978" s="15">
        <f t="shared" si="341"/>
        <v>0</v>
      </c>
      <c r="X1978" s="5">
        <f t="shared" si="342"/>
        <v>0</v>
      </c>
      <c r="Y1978" s="5">
        <f t="shared" si="343"/>
        <v>2.7450000000000001</v>
      </c>
      <c r="Z1978" s="5">
        <f t="shared" si="344"/>
        <v>-3.2025000000000001</v>
      </c>
      <c r="AA1978" s="5">
        <f t="shared" si="345"/>
        <v>0.30499999999999972</v>
      </c>
      <c r="AB1978" s="5">
        <f t="shared" si="346"/>
        <v>0.1525000000000003</v>
      </c>
    </row>
    <row r="1979" spans="1:28" x14ac:dyDescent="0.55000000000000004">
      <c r="A1979" s="3" t="s">
        <v>72</v>
      </c>
      <c r="B1979" s="3" t="s">
        <v>3511</v>
      </c>
      <c r="C1979" t="s">
        <v>47</v>
      </c>
      <c r="D1979" s="3" t="s">
        <v>262</v>
      </c>
      <c r="E1979" s="3" t="s">
        <v>302</v>
      </c>
      <c r="F1979" s="3" t="s">
        <v>77</v>
      </c>
      <c r="G1979" s="5">
        <v>6.25</v>
      </c>
      <c r="H1979">
        <v>1</v>
      </c>
      <c r="I1979" s="5">
        <v>3.05</v>
      </c>
      <c r="J1979" s="5">
        <v>3.05</v>
      </c>
      <c r="K1979">
        <v>5</v>
      </c>
      <c r="L1979" s="15">
        <v>0.2</v>
      </c>
      <c r="M1979" s="13">
        <v>1.2</v>
      </c>
      <c r="N1979" s="15">
        <v>0</v>
      </c>
      <c r="O1979" s="5">
        <v>0</v>
      </c>
      <c r="P1979" s="5">
        <v>0</v>
      </c>
      <c r="Q1979" s="5">
        <f t="shared" si="336"/>
        <v>3.05</v>
      </c>
      <c r="R1979" s="5">
        <f t="shared" si="337"/>
        <v>-3.05</v>
      </c>
      <c r="S1979" s="15">
        <f t="shared" si="338"/>
        <v>-1</v>
      </c>
      <c r="T1979">
        <v>0</v>
      </c>
      <c r="U1979" s="5" t="str">
        <f t="shared" si="339"/>
        <v>NA</v>
      </c>
      <c r="V1979" s="15">
        <f t="shared" si="340"/>
        <v>0</v>
      </c>
      <c r="W1979" s="15">
        <f t="shared" si="341"/>
        <v>0</v>
      </c>
      <c r="X1979" s="5">
        <f t="shared" si="342"/>
        <v>0</v>
      </c>
      <c r="Y1979" s="5">
        <f t="shared" si="343"/>
        <v>2.7450000000000001</v>
      </c>
      <c r="Z1979" s="5">
        <f t="shared" si="344"/>
        <v>-3.2025000000000001</v>
      </c>
      <c r="AA1979" s="5">
        <f t="shared" si="345"/>
        <v>0.30499999999999972</v>
      </c>
      <c r="AB1979" s="5">
        <f t="shared" si="346"/>
        <v>0.1525000000000003</v>
      </c>
    </row>
    <row r="1980" spans="1:28" x14ac:dyDescent="0.55000000000000004">
      <c r="A1980" s="3" t="s">
        <v>72</v>
      </c>
      <c r="B1980" s="3" t="s">
        <v>3080</v>
      </c>
      <c r="C1980" t="s">
        <v>47</v>
      </c>
      <c r="D1980" s="3" t="s">
        <v>133</v>
      </c>
      <c r="E1980" s="3" t="s">
        <v>3513</v>
      </c>
      <c r="F1980" s="3" t="s">
        <v>77</v>
      </c>
      <c r="G1980" s="5">
        <v>6.25</v>
      </c>
      <c r="H1980">
        <v>1</v>
      </c>
      <c r="I1980" s="5">
        <v>3.05</v>
      </c>
      <c r="J1980" s="5">
        <v>3.05</v>
      </c>
      <c r="K1980">
        <v>4</v>
      </c>
      <c r="L1980" s="15">
        <v>0.25</v>
      </c>
      <c r="M1980" s="13">
        <v>1</v>
      </c>
      <c r="N1980" s="15">
        <v>0</v>
      </c>
      <c r="O1980" s="5">
        <v>0</v>
      </c>
      <c r="P1980" s="5">
        <v>0</v>
      </c>
      <c r="Q1980" s="5">
        <f t="shared" si="336"/>
        <v>3.05</v>
      </c>
      <c r="R1980" s="5">
        <f t="shared" si="337"/>
        <v>-3.05</v>
      </c>
      <c r="S1980" s="15">
        <f t="shared" si="338"/>
        <v>-1</v>
      </c>
      <c r="T1980">
        <v>0</v>
      </c>
      <c r="U1980" s="5" t="str">
        <f t="shared" si="339"/>
        <v>NA</v>
      </c>
      <c r="V1980" s="15">
        <f t="shared" si="340"/>
        <v>0</v>
      </c>
      <c r="W1980" s="15">
        <f t="shared" si="341"/>
        <v>0</v>
      </c>
      <c r="X1980" s="5">
        <f t="shared" si="342"/>
        <v>0</v>
      </c>
      <c r="Y1980" s="5">
        <f t="shared" si="343"/>
        <v>2.7450000000000001</v>
      </c>
      <c r="Z1980" s="5">
        <f t="shared" si="344"/>
        <v>-3.2025000000000001</v>
      </c>
      <c r="AA1980" s="5">
        <f t="shared" si="345"/>
        <v>0.30499999999999972</v>
      </c>
      <c r="AB1980" s="5">
        <f t="shared" si="346"/>
        <v>0.1525000000000003</v>
      </c>
    </row>
    <row r="1981" spans="1:28" x14ac:dyDescent="0.55000000000000004">
      <c r="A1981" s="3" t="s">
        <v>72</v>
      </c>
      <c r="B1981" s="3" t="s">
        <v>3440</v>
      </c>
      <c r="C1981" t="s">
        <v>47</v>
      </c>
      <c r="D1981" s="3" t="s">
        <v>194</v>
      </c>
      <c r="E1981" s="3" t="s">
        <v>3147</v>
      </c>
      <c r="F1981" s="3" t="s">
        <v>77</v>
      </c>
      <c r="G1981" s="5">
        <v>6.25</v>
      </c>
      <c r="H1981">
        <v>2</v>
      </c>
      <c r="I1981" s="5">
        <v>3.0625</v>
      </c>
      <c r="J1981" s="5">
        <v>1.53125</v>
      </c>
      <c r="K1981">
        <v>7</v>
      </c>
      <c r="L1981" s="15">
        <v>0.28571428571428603</v>
      </c>
      <c r="M1981" s="13">
        <v>2.1428571428571401</v>
      </c>
      <c r="N1981" s="15">
        <v>0</v>
      </c>
      <c r="O1981" s="5">
        <v>0</v>
      </c>
      <c r="P1981" s="5">
        <v>0</v>
      </c>
      <c r="Q1981" s="5">
        <f t="shared" si="336"/>
        <v>3.0625</v>
      </c>
      <c r="R1981" s="5">
        <f t="shared" si="337"/>
        <v>-3.0625</v>
      </c>
      <c r="S1981" s="15">
        <f t="shared" si="338"/>
        <v>-1</v>
      </c>
      <c r="T1981">
        <v>0</v>
      </c>
      <c r="U1981" s="5" t="str">
        <f t="shared" si="339"/>
        <v>NA</v>
      </c>
      <c r="V1981" s="15">
        <f t="shared" si="340"/>
        <v>0</v>
      </c>
      <c r="W1981" s="15">
        <f t="shared" si="341"/>
        <v>0</v>
      </c>
      <c r="X1981" s="5">
        <f t="shared" si="342"/>
        <v>0</v>
      </c>
      <c r="Y1981" s="5">
        <f t="shared" si="343"/>
        <v>2.7562500000000001</v>
      </c>
      <c r="Z1981" s="5">
        <f t="shared" si="344"/>
        <v>-3.2156250000000002</v>
      </c>
      <c r="AA1981" s="5">
        <f t="shared" si="345"/>
        <v>0.30624999999999991</v>
      </c>
      <c r="AB1981" s="5">
        <f t="shared" si="346"/>
        <v>0.15312500000000018</v>
      </c>
    </row>
    <row r="1982" spans="1:28" x14ac:dyDescent="0.55000000000000004">
      <c r="A1982" s="3" t="s">
        <v>72</v>
      </c>
      <c r="B1982" s="3" t="s">
        <v>3516</v>
      </c>
      <c r="C1982" t="s">
        <v>47</v>
      </c>
      <c r="D1982" s="3" t="s">
        <v>125</v>
      </c>
      <c r="E1982" s="3" t="s">
        <v>3501</v>
      </c>
      <c r="F1982" s="3" t="s">
        <v>77</v>
      </c>
      <c r="G1982" s="5">
        <v>6.25</v>
      </c>
      <c r="H1982">
        <v>1</v>
      </c>
      <c r="I1982" s="5">
        <v>3.0750000000000002</v>
      </c>
      <c r="J1982" s="5">
        <v>3.0750000000000002</v>
      </c>
      <c r="K1982">
        <v>5</v>
      </c>
      <c r="L1982" s="15">
        <v>0.2</v>
      </c>
      <c r="M1982" s="13">
        <v>2.98</v>
      </c>
      <c r="N1982" s="15">
        <v>0</v>
      </c>
      <c r="O1982" s="5">
        <v>0</v>
      </c>
      <c r="P1982" s="5">
        <v>0</v>
      </c>
      <c r="Q1982" s="5">
        <f t="shared" si="336"/>
        <v>3.0750000000000002</v>
      </c>
      <c r="R1982" s="5">
        <f t="shared" si="337"/>
        <v>-3.0750000000000002</v>
      </c>
      <c r="S1982" s="15">
        <f t="shared" si="338"/>
        <v>-1</v>
      </c>
      <c r="T1982">
        <v>0</v>
      </c>
      <c r="U1982" s="5" t="str">
        <f t="shared" si="339"/>
        <v>NA</v>
      </c>
      <c r="V1982" s="15">
        <f t="shared" si="340"/>
        <v>0</v>
      </c>
      <c r="W1982" s="15">
        <f t="shared" si="341"/>
        <v>0</v>
      </c>
      <c r="X1982" s="5">
        <f t="shared" si="342"/>
        <v>0</v>
      </c>
      <c r="Y1982" s="5">
        <f t="shared" si="343"/>
        <v>2.7675000000000001</v>
      </c>
      <c r="Z1982" s="5">
        <f t="shared" si="344"/>
        <v>-3.2287500000000002</v>
      </c>
      <c r="AA1982" s="5">
        <f t="shared" si="345"/>
        <v>0.30750000000000011</v>
      </c>
      <c r="AB1982" s="5">
        <f t="shared" si="346"/>
        <v>0.15375000000000005</v>
      </c>
    </row>
    <row r="1983" spans="1:28" x14ac:dyDescent="0.55000000000000004">
      <c r="A1983" s="3" t="s">
        <v>72</v>
      </c>
      <c r="B1983" s="3" t="s">
        <v>3518</v>
      </c>
      <c r="C1983" t="s">
        <v>47</v>
      </c>
      <c r="D1983" s="3" t="s">
        <v>173</v>
      </c>
      <c r="E1983" s="3" t="s">
        <v>2806</v>
      </c>
      <c r="F1983" s="3" t="s">
        <v>77</v>
      </c>
      <c r="G1983" s="5">
        <v>6.25</v>
      </c>
      <c r="H1983">
        <v>3</v>
      </c>
      <c r="I1983" s="5">
        <v>3.0874999875000002</v>
      </c>
      <c r="J1983" s="5">
        <v>1.0291666625</v>
      </c>
      <c r="K1983">
        <v>67</v>
      </c>
      <c r="L1983" s="15">
        <v>4.47761194029851E-2</v>
      </c>
      <c r="M1983" s="13">
        <v>1.27910447761194</v>
      </c>
      <c r="N1983" s="15">
        <v>0</v>
      </c>
      <c r="O1983" s="5">
        <v>0</v>
      </c>
      <c r="P1983" s="5">
        <v>0</v>
      </c>
      <c r="Q1983" s="5">
        <f t="shared" si="336"/>
        <v>3.0874999875000002</v>
      </c>
      <c r="R1983" s="5">
        <f t="shared" si="337"/>
        <v>-3.0874999875000002</v>
      </c>
      <c r="S1983" s="15">
        <f t="shared" si="338"/>
        <v>-1</v>
      </c>
      <c r="T1983">
        <v>0</v>
      </c>
      <c r="U1983" s="5" t="str">
        <f t="shared" si="339"/>
        <v>NA</v>
      </c>
      <c r="V1983" s="15">
        <f t="shared" si="340"/>
        <v>0</v>
      </c>
      <c r="W1983" s="15">
        <f t="shared" si="341"/>
        <v>0</v>
      </c>
      <c r="X1983" s="5">
        <f t="shared" si="342"/>
        <v>0</v>
      </c>
      <c r="Y1983" s="5">
        <f t="shared" si="343"/>
        <v>2.7787499887500005</v>
      </c>
      <c r="Z1983" s="5">
        <f t="shared" si="344"/>
        <v>-3.2418749868750005</v>
      </c>
      <c r="AA1983" s="5">
        <f t="shared" si="345"/>
        <v>0.30874999874999975</v>
      </c>
      <c r="AB1983" s="5">
        <f t="shared" si="346"/>
        <v>0.15437499937500032</v>
      </c>
    </row>
    <row r="1984" spans="1:28" x14ac:dyDescent="0.55000000000000004">
      <c r="A1984" s="3" t="s">
        <v>72</v>
      </c>
      <c r="B1984" s="3" t="s">
        <v>421</v>
      </c>
      <c r="C1984" t="s">
        <v>47</v>
      </c>
      <c r="D1984" s="3" t="s">
        <v>194</v>
      </c>
      <c r="E1984" s="3" t="s">
        <v>2692</v>
      </c>
      <c r="F1984" s="3" t="s">
        <v>77</v>
      </c>
      <c r="G1984" s="5">
        <v>6.25</v>
      </c>
      <c r="H1984">
        <v>2</v>
      </c>
      <c r="I1984" s="5">
        <v>3.0874999999999999</v>
      </c>
      <c r="J1984" s="5">
        <v>1.54375</v>
      </c>
      <c r="K1984">
        <v>23</v>
      </c>
      <c r="L1984" s="15">
        <v>8.6956521739130391E-2</v>
      </c>
      <c r="M1984" s="13">
        <v>1.2173913043478299</v>
      </c>
      <c r="N1984" s="15">
        <v>0</v>
      </c>
      <c r="O1984" s="5">
        <v>0</v>
      </c>
      <c r="P1984" s="5">
        <v>0</v>
      </c>
      <c r="Q1984" s="5">
        <f t="shared" si="336"/>
        <v>3.0874999999999999</v>
      </c>
      <c r="R1984" s="5">
        <f t="shared" si="337"/>
        <v>-3.0874999999999999</v>
      </c>
      <c r="S1984" s="15">
        <f t="shared" si="338"/>
        <v>-1</v>
      </c>
      <c r="T1984">
        <v>0</v>
      </c>
      <c r="U1984" s="5" t="str">
        <f t="shared" si="339"/>
        <v>NA</v>
      </c>
      <c r="V1984" s="15">
        <f t="shared" si="340"/>
        <v>0</v>
      </c>
      <c r="W1984" s="15">
        <f t="shared" si="341"/>
        <v>0</v>
      </c>
      <c r="X1984" s="5">
        <f t="shared" si="342"/>
        <v>0</v>
      </c>
      <c r="Y1984" s="5">
        <f t="shared" si="343"/>
        <v>2.7787500000000001</v>
      </c>
      <c r="Z1984" s="5">
        <f t="shared" si="344"/>
        <v>-3.2418749999999998</v>
      </c>
      <c r="AA1984" s="5">
        <f t="shared" si="345"/>
        <v>0.30874999999999986</v>
      </c>
      <c r="AB1984" s="5">
        <f t="shared" si="346"/>
        <v>0.15437499999999993</v>
      </c>
    </row>
    <row r="1985" spans="1:28" x14ac:dyDescent="0.55000000000000004">
      <c r="A1985" s="3" t="s">
        <v>72</v>
      </c>
      <c r="B1985" s="3" t="s">
        <v>3002</v>
      </c>
      <c r="C1985" t="s">
        <v>47</v>
      </c>
      <c r="D1985" s="3" t="s">
        <v>262</v>
      </c>
      <c r="E1985" s="3" t="s">
        <v>3521</v>
      </c>
      <c r="F1985" s="3" t="s">
        <v>77</v>
      </c>
      <c r="G1985" s="5">
        <v>6.25</v>
      </c>
      <c r="H1985">
        <v>1</v>
      </c>
      <c r="I1985" s="5">
        <v>3.0874999999999999</v>
      </c>
      <c r="J1985" s="5">
        <v>3.0874999999999999</v>
      </c>
      <c r="K1985">
        <v>1</v>
      </c>
      <c r="L1985" s="15">
        <v>1</v>
      </c>
      <c r="M1985" s="13">
        <v>1</v>
      </c>
      <c r="N1985" s="15">
        <v>0</v>
      </c>
      <c r="O1985" s="5">
        <v>0</v>
      </c>
      <c r="P1985" s="5">
        <v>0</v>
      </c>
      <c r="Q1985" s="5">
        <f t="shared" si="336"/>
        <v>3.0874999999999999</v>
      </c>
      <c r="R1985" s="5">
        <f t="shared" si="337"/>
        <v>-3.0874999999999999</v>
      </c>
      <c r="S1985" s="15">
        <f t="shared" si="338"/>
        <v>-1</v>
      </c>
      <c r="T1985">
        <v>0</v>
      </c>
      <c r="U1985" s="5" t="str">
        <f t="shared" si="339"/>
        <v>NA</v>
      </c>
      <c r="V1985" s="15">
        <f t="shared" si="340"/>
        <v>0</v>
      </c>
      <c r="W1985" s="15">
        <f t="shared" si="341"/>
        <v>0</v>
      </c>
      <c r="X1985" s="5">
        <f t="shared" si="342"/>
        <v>0</v>
      </c>
      <c r="Y1985" s="5">
        <f t="shared" si="343"/>
        <v>2.7787500000000001</v>
      </c>
      <c r="Z1985" s="5">
        <f t="shared" si="344"/>
        <v>-3.2418749999999998</v>
      </c>
      <c r="AA1985" s="5">
        <f t="shared" si="345"/>
        <v>0.30874999999999986</v>
      </c>
      <c r="AB1985" s="5">
        <f t="shared" si="346"/>
        <v>0.15437499999999993</v>
      </c>
    </row>
    <row r="1986" spans="1:28" x14ac:dyDescent="0.55000000000000004">
      <c r="A1986" s="3" t="s">
        <v>72</v>
      </c>
      <c r="B1986" s="3" t="s">
        <v>3361</v>
      </c>
      <c r="C1986" t="s">
        <v>47</v>
      </c>
      <c r="D1986" s="3" t="s">
        <v>137</v>
      </c>
      <c r="E1986" s="3" t="s">
        <v>138</v>
      </c>
      <c r="F1986" s="3" t="s">
        <v>77</v>
      </c>
      <c r="G1986" s="5">
        <v>6.25</v>
      </c>
      <c r="H1986">
        <v>1</v>
      </c>
      <c r="I1986" s="5">
        <v>3.0874999999999999</v>
      </c>
      <c r="J1986" s="5">
        <v>3.0874999999999999</v>
      </c>
      <c r="K1986">
        <v>3</v>
      </c>
      <c r="L1986" s="15">
        <v>0.33333333333333298</v>
      </c>
      <c r="M1986" s="13">
        <v>1.3333333333333299</v>
      </c>
      <c r="N1986" s="15">
        <v>0</v>
      </c>
      <c r="O1986" s="5">
        <v>0</v>
      </c>
      <c r="P1986" s="5">
        <v>0</v>
      </c>
      <c r="Q1986" s="5">
        <f t="shared" ref="Q1986:Q2049" si="347">I1986</f>
        <v>3.0874999999999999</v>
      </c>
      <c r="R1986" s="5">
        <f t="shared" ref="R1986:R2049" si="348">P1986-Q1986</f>
        <v>-3.0874999999999999</v>
      </c>
      <c r="S1986" s="15">
        <f t="shared" ref="S1986:S2049" si="349">IF(Q1986=0,0,(P1986-Q1986)/Q1986)</f>
        <v>-1</v>
      </c>
      <c r="T1986">
        <v>0</v>
      </c>
      <c r="U1986" s="5" t="str">
        <f t="shared" ref="U1986:U2049" si="350">IF(T1986=0,"NA",P1986/T1986)</f>
        <v>NA</v>
      </c>
      <c r="V1986" s="15">
        <f t="shared" si="340"/>
        <v>0</v>
      </c>
      <c r="W1986" s="15">
        <f t="shared" si="341"/>
        <v>0</v>
      </c>
      <c r="X1986" s="5">
        <f t="shared" si="342"/>
        <v>0</v>
      </c>
      <c r="Y1986" s="5">
        <f t="shared" si="343"/>
        <v>2.7787500000000001</v>
      </c>
      <c r="Z1986" s="5">
        <f t="shared" si="344"/>
        <v>-3.2418749999999998</v>
      </c>
      <c r="AA1986" s="5">
        <f t="shared" si="345"/>
        <v>0.30874999999999986</v>
      </c>
      <c r="AB1986" s="5">
        <f t="shared" si="346"/>
        <v>0.15437499999999993</v>
      </c>
    </row>
    <row r="1987" spans="1:28" x14ac:dyDescent="0.55000000000000004">
      <c r="A1987" s="3" t="s">
        <v>72</v>
      </c>
      <c r="B1987" s="3" t="s">
        <v>3164</v>
      </c>
      <c r="C1987" t="s">
        <v>47</v>
      </c>
      <c r="D1987" s="3" t="s">
        <v>125</v>
      </c>
      <c r="E1987" s="3" t="s">
        <v>2943</v>
      </c>
      <c r="F1987" s="3" t="s">
        <v>77</v>
      </c>
      <c r="G1987" s="5">
        <v>6.25</v>
      </c>
      <c r="H1987">
        <v>2</v>
      </c>
      <c r="I1987" s="5">
        <v>3.1</v>
      </c>
      <c r="J1987" s="5">
        <v>1.55</v>
      </c>
      <c r="K1987">
        <v>115</v>
      </c>
      <c r="L1987" s="15">
        <v>1.7391304347826101E-2</v>
      </c>
      <c r="M1987" s="13">
        <v>1.24347826086957</v>
      </c>
      <c r="N1987" s="15">
        <v>0</v>
      </c>
      <c r="O1987" s="5">
        <v>0</v>
      </c>
      <c r="P1987" s="5">
        <v>0</v>
      </c>
      <c r="Q1987" s="5">
        <f t="shared" si="347"/>
        <v>3.1</v>
      </c>
      <c r="R1987" s="5">
        <f t="shared" si="348"/>
        <v>-3.1</v>
      </c>
      <c r="S1987" s="15">
        <f t="shared" si="349"/>
        <v>-1</v>
      </c>
      <c r="T1987">
        <v>0</v>
      </c>
      <c r="U1987" s="5" t="str">
        <f t="shared" si="350"/>
        <v>NA</v>
      </c>
      <c r="V1987" s="15">
        <f t="shared" ref="V1987:V2050" si="351">(L1987*N1987)</f>
        <v>0</v>
      </c>
      <c r="W1987" s="15">
        <f t="shared" ref="W1987:W2050" si="352">IF(P1987=0,0,R1987/P1987)</f>
        <v>0</v>
      </c>
      <c r="X1987" s="5">
        <f t="shared" ref="X1987:X2050" si="353">IF(T1987=0,0,Q1987/T1987)</f>
        <v>0</v>
      </c>
      <c r="Y1987" s="5">
        <f t="shared" ref="Y1987:Y2050" si="354">Q1987*0.9</f>
        <v>2.79</v>
      </c>
      <c r="Z1987" s="5">
        <f t="shared" ref="Z1987:Z2050" si="355">R1987*1.05</f>
        <v>-3.2550000000000003</v>
      </c>
      <c r="AA1987" s="5">
        <f t="shared" ref="AA1987:AA2050" si="356">Q1987-Y1987</f>
        <v>0.31000000000000005</v>
      </c>
      <c r="AB1987" s="5">
        <f t="shared" ref="AB1987:AB2050" si="357">R1987-Z1987</f>
        <v>0.15500000000000025</v>
      </c>
    </row>
    <row r="1988" spans="1:28" x14ac:dyDescent="0.55000000000000004">
      <c r="A1988" s="3" t="s">
        <v>72</v>
      </c>
      <c r="B1988" s="3" t="s">
        <v>3525</v>
      </c>
      <c r="C1988" t="s">
        <v>47</v>
      </c>
      <c r="D1988" s="3" t="s">
        <v>32</v>
      </c>
      <c r="E1988" s="3" t="s">
        <v>697</v>
      </c>
      <c r="F1988" s="3" t="s">
        <v>77</v>
      </c>
      <c r="G1988" s="5">
        <v>6.25</v>
      </c>
      <c r="H1988">
        <v>3</v>
      </c>
      <c r="I1988" s="5">
        <v>3.1124999999999998</v>
      </c>
      <c r="J1988" s="5">
        <v>1.0375000000000001</v>
      </c>
      <c r="K1988">
        <v>108</v>
      </c>
      <c r="L1988" s="15">
        <v>2.7777777777777801E-2</v>
      </c>
      <c r="M1988" s="13">
        <v>4.06111111111111</v>
      </c>
      <c r="N1988" s="15">
        <v>0</v>
      </c>
      <c r="O1988" s="5">
        <v>0</v>
      </c>
      <c r="P1988" s="5">
        <v>0</v>
      </c>
      <c r="Q1988" s="5">
        <f t="shared" si="347"/>
        <v>3.1124999999999998</v>
      </c>
      <c r="R1988" s="5">
        <f t="shared" si="348"/>
        <v>-3.1124999999999998</v>
      </c>
      <c r="S1988" s="15">
        <f t="shared" si="349"/>
        <v>-1</v>
      </c>
      <c r="T1988">
        <v>0</v>
      </c>
      <c r="U1988" s="5" t="str">
        <f t="shared" si="350"/>
        <v>NA</v>
      </c>
      <c r="V1988" s="15">
        <f t="shared" si="351"/>
        <v>0</v>
      </c>
      <c r="W1988" s="15">
        <f t="shared" si="352"/>
        <v>0</v>
      </c>
      <c r="X1988" s="5">
        <f t="shared" si="353"/>
        <v>0</v>
      </c>
      <c r="Y1988" s="5">
        <f t="shared" si="354"/>
        <v>2.80125</v>
      </c>
      <c r="Z1988" s="5">
        <f t="shared" si="355"/>
        <v>-3.2681249999999999</v>
      </c>
      <c r="AA1988" s="5">
        <f t="shared" si="356"/>
        <v>0.3112499999999998</v>
      </c>
      <c r="AB1988" s="5">
        <f t="shared" si="357"/>
        <v>0.15562500000000012</v>
      </c>
    </row>
    <row r="1989" spans="1:28" x14ac:dyDescent="0.55000000000000004">
      <c r="A1989" s="3" t="s">
        <v>72</v>
      </c>
      <c r="B1989" s="3" t="s">
        <v>640</v>
      </c>
      <c r="C1989" t="s">
        <v>47</v>
      </c>
      <c r="D1989" s="3" t="s">
        <v>137</v>
      </c>
      <c r="E1989" s="3" t="s">
        <v>2968</v>
      </c>
      <c r="F1989" s="3" t="s">
        <v>77</v>
      </c>
      <c r="G1989" s="5">
        <v>6.25</v>
      </c>
      <c r="H1989">
        <v>1</v>
      </c>
      <c r="I1989" s="5">
        <v>3.1124999999999998</v>
      </c>
      <c r="J1989" s="5">
        <v>3.1124999999999998</v>
      </c>
      <c r="K1989">
        <v>98</v>
      </c>
      <c r="L1989" s="15">
        <v>1.0204081632653099E-2</v>
      </c>
      <c r="M1989" s="13">
        <v>1.2318367346938801</v>
      </c>
      <c r="N1989" s="15">
        <v>0</v>
      </c>
      <c r="O1989" s="5">
        <v>0</v>
      </c>
      <c r="P1989" s="5">
        <v>0</v>
      </c>
      <c r="Q1989" s="5">
        <f t="shared" si="347"/>
        <v>3.1124999999999998</v>
      </c>
      <c r="R1989" s="5">
        <f t="shared" si="348"/>
        <v>-3.1124999999999998</v>
      </c>
      <c r="S1989" s="15">
        <f t="shared" si="349"/>
        <v>-1</v>
      </c>
      <c r="T1989">
        <v>0</v>
      </c>
      <c r="U1989" s="5" t="str">
        <f t="shared" si="350"/>
        <v>NA</v>
      </c>
      <c r="V1989" s="15">
        <f t="shared" si="351"/>
        <v>0</v>
      </c>
      <c r="W1989" s="15">
        <f t="shared" si="352"/>
        <v>0</v>
      </c>
      <c r="X1989" s="5">
        <f t="shared" si="353"/>
        <v>0</v>
      </c>
      <c r="Y1989" s="5">
        <f t="shared" si="354"/>
        <v>2.80125</v>
      </c>
      <c r="Z1989" s="5">
        <f t="shared" si="355"/>
        <v>-3.2681249999999999</v>
      </c>
      <c r="AA1989" s="5">
        <f t="shared" si="356"/>
        <v>0.3112499999999998</v>
      </c>
      <c r="AB1989" s="5">
        <f t="shared" si="357"/>
        <v>0.15562500000000012</v>
      </c>
    </row>
    <row r="1990" spans="1:28" x14ac:dyDescent="0.55000000000000004">
      <c r="A1990" s="3" t="s">
        <v>72</v>
      </c>
      <c r="B1990" s="3" t="s">
        <v>220</v>
      </c>
      <c r="C1990" t="s">
        <v>47</v>
      </c>
      <c r="D1990" s="3" t="s">
        <v>125</v>
      </c>
      <c r="E1990" s="3" t="s">
        <v>2728</v>
      </c>
      <c r="F1990" s="3" t="s">
        <v>77</v>
      </c>
      <c r="G1990" s="5">
        <v>6.25</v>
      </c>
      <c r="H1990">
        <v>1</v>
      </c>
      <c r="I1990" s="5">
        <v>3.1124999999999998</v>
      </c>
      <c r="J1990" s="5">
        <v>3.1124999999999998</v>
      </c>
      <c r="K1990">
        <v>3</v>
      </c>
      <c r="L1990" s="15">
        <v>0.33333333333333298</v>
      </c>
      <c r="M1990" s="13">
        <v>1.3333333333333299</v>
      </c>
      <c r="N1990" s="15">
        <v>0</v>
      </c>
      <c r="O1990" s="5">
        <v>0</v>
      </c>
      <c r="P1990" s="5">
        <v>0</v>
      </c>
      <c r="Q1990" s="5">
        <f t="shared" si="347"/>
        <v>3.1124999999999998</v>
      </c>
      <c r="R1990" s="5">
        <f t="shared" si="348"/>
        <v>-3.1124999999999998</v>
      </c>
      <c r="S1990" s="15">
        <f t="shared" si="349"/>
        <v>-1</v>
      </c>
      <c r="T1990">
        <v>0</v>
      </c>
      <c r="U1990" s="5" t="str">
        <f t="shared" si="350"/>
        <v>NA</v>
      </c>
      <c r="V1990" s="15">
        <f t="shared" si="351"/>
        <v>0</v>
      </c>
      <c r="W1990" s="15">
        <f t="shared" si="352"/>
        <v>0</v>
      </c>
      <c r="X1990" s="5">
        <f t="shared" si="353"/>
        <v>0</v>
      </c>
      <c r="Y1990" s="5">
        <f t="shared" si="354"/>
        <v>2.80125</v>
      </c>
      <c r="Z1990" s="5">
        <f t="shared" si="355"/>
        <v>-3.2681249999999999</v>
      </c>
      <c r="AA1990" s="5">
        <f t="shared" si="356"/>
        <v>0.3112499999999998</v>
      </c>
      <c r="AB1990" s="5">
        <f t="shared" si="357"/>
        <v>0.15562500000000012</v>
      </c>
    </row>
    <row r="1991" spans="1:28" x14ac:dyDescent="0.55000000000000004">
      <c r="A1991" s="3" t="s">
        <v>72</v>
      </c>
      <c r="B1991" s="3" t="s">
        <v>3529</v>
      </c>
      <c r="C1991" t="s">
        <v>47</v>
      </c>
      <c r="D1991" s="3" t="s">
        <v>125</v>
      </c>
      <c r="E1991" s="3" t="s">
        <v>3000</v>
      </c>
      <c r="F1991" s="3" t="s">
        <v>77</v>
      </c>
      <c r="G1991" s="5">
        <v>6.25</v>
      </c>
      <c r="H1991">
        <v>1</v>
      </c>
      <c r="I1991" s="5">
        <v>3.1124999999999998</v>
      </c>
      <c r="J1991" s="5">
        <v>3.1124999999999998</v>
      </c>
      <c r="K1991">
        <v>10</v>
      </c>
      <c r="L1991" s="15">
        <v>0.1</v>
      </c>
      <c r="M1991" s="13">
        <v>1.61</v>
      </c>
      <c r="N1991" s="15">
        <v>0</v>
      </c>
      <c r="O1991" s="5">
        <v>0</v>
      </c>
      <c r="P1991" s="5">
        <v>0</v>
      </c>
      <c r="Q1991" s="5">
        <f t="shared" si="347"/>
        <v>3.1124999999999998</v>
      </c>
      <c r="R1991" s="5">
        <f t="shared" si="348"/>
        <v>-3.1124999999999998</v>
      </c>
      <c r="S1991" s="15">
        <f t="shared" si="349"/>
        <v>-1</v>
      </c>
      <c r="T1991">
        <v>0</v>
      </c>
      <c r="U1991" s="5" t="str">
        <f t="shared" si="350"/>
        <v>NA</v>
      </c>
      <c r="V1991" s="15">
        <f t="shared" si="351"/>
        <v>0</v>
      </c>
      <c r="W1991" s="15">
        <f t="shared" si="352"/>
        <v>0</v>
      </c>
      <c r="X1991" s="5">
        <f t="shared" si="353"/>
        <v>0</v>
      </c>
      <c r="Y1991" s="5">
        <f t="shared" si="354"/>
        <v>2.80125</v>
      </c>
      <c r="Z1991" s="5">
        <f t="shared" si="355"/>
        <v>-3.2681249999999999</v>
      </c>
      <c r="AA1991" s="5">
        <f t="shared" si="356"/>
        <v>0.3112499999999998</v>
      </c>
      <c r="AB1991" s="5">
        <f t="shared" si="357"/>
        <v>0.15562500000000012</v>
      </c>
    </row>
    <row r="1992" spans="1:28" x14ac:dyDescent="0.55000000000000004">
      <c r="A1992" s="3" t="s">
        <v>72</v>
      </c>
      <c r="B1992" s="3" t="s">
        <v>3531</v>
      </c>
      <c r="C1992" t="s">
        <v>47</v>
      </c>
      <c r="D1992" s="3" t="s">
        <v>133</v>
      </c>
      <c r="E1992" s="3" t="s">
        <v>3157</v>
      </c>
      <c r="F1992" s="3" t="s">
        <v>77</v>
      </c>
      <c r="G1992" s="5">
        <v>6.25</v>
      </c>
      <c r="H1992">
        <v>1</v>
      </c>
      <c r="I1992" s="5">
        <v>3.1124999999999998</v>
      </c>
      <c r="J1992" s="5">
        <v>3.1124999999999998</v>
      </c>
      <c r="K1992">
        <v>1</v>
      </c>
      <c r="L1992" s="15">
        <v>1</v>
      </c>
      <c r="M1992" s="13">
        <v>1</v>
      </c>
      <c r="N1992" s="15">
        <v>0</v>
      </c>
      <c r="O1992" s="5">
        <v>0</v>
      </c>
      <c r="P1992" s="5">
        <v>0</v>
      </c>
      <c r="Q1992" s="5">
        <f t="shared" si="347"/>
        <v>3.1124999999999998</v>
      </c>
      <c r="R1992" s="5">
        <f t="shared" si="348"/>
        <v>-3.1124999999999998</v>
      </c>
      <c r="S1992" s="15">
        <f t="shared" si="349"/>
        <v>-1</v>
      </c>
      <c r="T1992">
        <v>0</v>
      </c>
      <c r="U1992" s="5" t="str">
        <f t="shared" si="350"/>
        <v>NA</v>
      </c>
      <c r="V1992" s="15">
        <f t="shared" si="351"/>
        <v>0</v>
      </c>
      <c r="W1992" s="15">
        <f t="shared" si="352"/>
        <v>0</v>
      </c>
      <c r="X1992" s="5">
        <f t="shared" si="353"/>
        <v>0</v>
      </c>
      <c r="Y1992" s="5">
        <f t="shared" si="354"/>
        <v>2.80125</v>
      </c>
      <c r="Z1992" s="5">
        <f t="shared" si="355"/>
        <v>-3.2681249999999999</v>
      </c>
      <c r="AA1992" s="5">
        <f t="shared" si="356"/>
        <v>0.3112499999999998</v>
      </c>
      <c r="AB1992" s="5">
        <f t="shared" si="357"/>
        <v>0.15562500000000012</v>
      </c>
    </row>
    <row r="1993" spans="1:28" x14ac:dyDescent="0.55000000000000004">
      <c r="A1993" s="3" t="s">
        <v>72</v>
      </c>
      <c r="B1993" s="3" t="s">
        <v>3533</v>
      </c>
      <c r="C1993" t="s">
        <v>47</v>
      </c>
      <c r="D1993" s="3" t="s">
        <v>32</v>
      </c>
      <c r="E1993" s="3" t="s">
        <v>2714</v>
      </c>
      <c r="F1993" s="3" t="s">
        <v>77</v>
      </c>
      <c r="G1993" s="5">
        <v>6.25</v>
      </c>
      <c r="H1993">
        <v>2</v>
      </c>
      <c r="I1993" s="5">
        <v>3.125</v>
      </c>
      <c r="J1993" s="5">
        <v>1.5625</v>
      </c>
      <c r="K1993">
        <v>61</v>
      </c>
      <c r="L1993" s="15">
        <v>3.2786885245901599E-2</v>
      </c>
      <c r="M1993" s="13">
        <v>4.2901639344262303</v>
      </c>
      <c r="N1993" s="15">
        <v>0</v>
      </c>
      <c r="O1993" s="5">
        <v>0</v>
      </c>
      <c r="P1993" s="5">
        <v>0</v>
      </c>
      <c r="Q1993" s="5">
        <f t="shared" si="347"/>
        <v>3.125</v>
      </c>
      <c r="R1993" s="5">
        <f t="shared" si="348"/>
        <v>-3.125</v>
      </c>
      <c r="S1993" s="15">
        <f t="shared" si="349"/>
        <v>-1</v>
      </c>
      <c r="T1993">
        <v>0</v>
      </c>
      <c r="U1993" s="5" t="str">
        <f t="shared" si="350"/>
        <v>NA</v>
      </c>
      <c r="V1993" s="15">
        <f t="shared" si="351"/>
        <v>0</v>
      </c>
      <c r="W1993" s="15">
        <f t="shared" si="352"/>
        <v>0</v>
      </c>
      <c r="X1993" s="5">
        <f t="shared" si="353"/>
        <v>0</v>
      </c>
      <c r="Y1993" s="5">
        <f t="shared" si="354"/>
        <v>2.8125</v>
      </c>
      <c r="Z1993" s="5">
        <f t="shared" si="355"/>
        <v>-3.28125</v>
      </c>
      <c r="AA1993" s="5">
        <f t="shared" si="356"/>
        <v>0.3125</v>
      </c>
      <c r="AB1993" s="5">
        <f t="shared" si="357"/>
        <v>0.15625</v>
      </c>
    </row>
    <row r="1994" spans="1:28" x14ac:dyDescent="0.55000000000000004">
      <c r="A1994" s="3" t="s">
        <v>72</v>
      </c>
      <c r="B1994" s="3" t="s">
        <v>2983</v>
      </c>
      <c r="C1994" t="s">
        <v>47</v>
      </c>
      <c r="D1994" s="3" t="s">
        <v>104</v>
      </c>
      <c r="E1994" s="3" t="s">
        <v>285</v>
      </c>
      <c r="F1994" s="3" t="s">
        <v>77</v>
      </c>
      <c r="G1994" s="5">
        <v>6.25</v>
      </c>
      <c r="H1994">
        <v>1</v>
      </c>
      <c r="I1994" s="5">
        <v>3.125</v>
      </c>
      <c r="J1994" s="5">
        <v>3.125</v>
      </c>
      <c r="K1994">
        <v>6</v>
      </c>
      <c r="L1994" s="15">
        <v>0.16666666666666699</v>
      </c>
      <c r="M1994" s="13">
        <v>3.3333333333333299</v>
      </c>
      <c r="N1994" s="15">
        <v>0</v>
      </c>
      <c r="O1994" s="5">
        <v>0</v>
      </c>
      <c r="P1994" s="5">
        <v>0</v>
      </c>
      <c r="Q1994" s="5">
        <f t="shared" si="347"/>
        <v>3.125</v>
      </c>
      <c r="R1994" s="5">
        <f t="shared" si="348"/>
        <v>-3.125</v>
      </c>
      <c r="S1994" s="15">
        <f t="shared" si="349"/>
        <v>-1</v>
      </c>
      <c r="T1994">
        <v>0</v>
      </c>
      <c r="U1994" s="5" t="str">
        <f t="shared" si="350"/>
        <v>NA</v>
      </c>
      <c r="V1994" s="15">
        <f t="shared" si="351"/>
        <v>0</v>
      </c>
      <c r="W1994" s="15">
        <f t="shared" si="352"/>
        <v>0</v>
      </c>
      <c r="X1994" s="5">
        <f t="shared" si="353"/>
        <v>0</v>
      </c>
      <c r="Y1994" s="5">
        <f t="shared" si="354"/>
        <v>2.8125</v>
      </c>
      <c r="Z1994" s="5">
        <f t="shared" si="355"/>
        <v>-3.28125</v>
      </c>
      <c r="AA1994" s="5">
        <f t="shared" si="356"/>
        <v>0.3125</v>
      </c>
      <c r="AB1994" s="5">
        <f t="shared" si="357"/>
        <v>0.15625</v>
      </c>
    </row>
    <row r="1995" spans="1:28" x14ac:dyDescent="0.55000000000000004">
      <c r="A1995" s="3" t="s">
        <v>72</v>
      </c>
      <c r="B1995" s="3" t="s">
        <v>421</v>
      </c>
      <c r="C1995" t="s">
        <v>47</v>
      </c>
      <c r="D1995" s="3" t="s">
        <v>40</v>
      </c>
      <c r="E1995" s="3" t="s">
        <v>122</v>
      </c>
      <c r="F1995" s="3" t="s">
        <v>77</v>
      </c>
      <c r="G1995" s="5">
        <v>6.25</v>
      </c>
      <c r="H1995">
        <v>3</v>
      </c>
      <c r="I1995" s="5">
        <v>3.1249999874999999</v>
      </c>
      <c r="J1995" s="5">
        <v>1.0416666625</v>
      </c>
      <c r="K1995">
        <v>61</v>
      </c>
      <c r="L1995" s="15">
        <v>4.9180327868852493E-2</v>
      </c>
      <c r="M1995" s="13">
        <v>1.47311475409836</v>
      </c>
      <c r="N1995" s="15">
        <v>0</v>
      </c>
      <c r="O1995" s="5">
        <v>0</v>
      </c>
      <c r="P1995" s="5">
        <v>0</v>
      </c>
      <c r="Q1995" s="5">
        <f t="shared" si="347"/>
        <v>3.1249999874999999</v>
      </c>
      <c r="R1995" s="5">
        <f t="shared" si="348"/>
        <v>-3.1249999874999999</v>
      </c>
      <c r="S1995" s="15">
        <f t="shared" si="349"/>
        <v>-1</v>
      </c>
      <c r="T1995">
        <v>0</v>
      </c>
      <c r="U1995" s="5" t="str">
        <f t="shared" si="350"/>
        <v>NA</v>
      </c>
      <c r="V1995" s="15">
        <f t="shared" si="351"/>
        <v>0</v>
      </c>
      <c r="W1995" s="15">
        <f t="shared" si="352"/>
        <v>0</v>
      </c>
      <c r="X1995" s="5">
        <f t="shared" si="353"/>
        <v>0</v>
      </c>
      <c r="Y1995" s="5">
        <f t="shared" si="354"/>
        <v>2.81249998875</v>
      </c>
      <c r="Z1995" s="5">
        <f t="shared" si="355"/>
        <v>-3.2812499868749998</v>
      </c>
      <c r="AA1995" s="5">
        <f t="shared" si="356"/>
        <v>0.3124999987499999</v>
      </c>
      <c r="AB1995" s="5">
        <f t="shared" si="357"/>
        <v>0.15624999937499995</v>
      </c>
    </row>
    <row r="1996" spans="1:28" x14ac:dyDescent="0.55000000000000004">
      <c r="A1996" s="3" t="s">
        <v>72</v>
      </c>
      <c r="B1996" s="3" t="s">
        <v>3245</v>
      </c>
      <c r="C1996" t="s">
        <v>47</v>
      </c>
      <c r="D1996" s="3" t="s">
        <v>137</v>
      </c>
      <c r="E1996" s="3" t="s">
        <v>3129</v>
      </c>
      <c r="F1996" s="3" t="s">
        <v>77</v>
      </c>
      <c r="G1996" s="5">
        <v>6.25</v>
      </c>
      <c r="H1996">
        <v>1</v>
      </c>
      <c r="I1996" s="5">
        <v>3.1375000000000002</v>
      </c>
      <c r="J1996" s="5">
        <v>3.1375000000000002</v>
      </c>
      <c r="K1996">
        <v>29</v>
      </c>
      <c r="L1996" s="15">
        <v>3.4482758620689703E-2</v>
      </c>
      <c r="M1996" s="13">
        <v>1.79</v>
      </c>
      <c r="N1996" s="15">
        <v>0</v>
      </c>
      <c r="O1996" s="5">
        <v>0</v>
      </c>
      <c r="P1996" s="5">
        <v>0</v>
      </c>
      <c r="Q1996" s="5">
        <f t="shared" si="347"/>
        <v>3.1375000000000002</v>
      </c>
      <c r="R1996" s="5">
        <f t="shared" si="348"/>
        <v>-3.1375000000000002</v>
      </c>
      <c r="S1996" s="15">
        <f t="shared" si="349"/>
        <v>-1</v>
      </c>
      <c r="T1996">
        <v>0</v>
      </c>
      <c r="U1996" s="5" t="str">
        <f t="shared" si="350"/>
        <v>NA</v>
      </c>
      <c r="V1996" s="15">
        <f t="shared" si="351"/>
        <v>0</v>
      </c>
      <c r="W1996" s="15">
        <f t="shared" si="352"/>
        <v>0</v>
      </c>
      <c r="X1996" s="5">
        <f t="shared" si="353"/>
        <v>0</v>
      </c>
      <c r="Y1996" s="5">
        <f t="shared" si="354"/>
        <v>2.8237500000000004</v>
      </c>
      <c r="Z1996" s="5">
        <f t="shared" si="355"/>
        <v>-3.2943750000000005</v>
      </c>
      <c r="AA1996" s="5">
        <f t="shared" si="356"/>
        <v>0.31374999999999975</v>
      </c>
      <c r="AB1996" s="5">
        <f t="shared" si="357"/>
        <v>0.15687500000000032</v>
      </c>
    </row>
    <row r="1997" spans="1:28" x14ac:dyDescent="0.55000000000000004">
      <c r="A1997" s="3" t="s">
        <v>72</v>
      </c>
      <c r="B1997" s="3" t="s">
        <v>3538</v>
      </c>
      <c r="C1997" t="s">
        <v>47</v>
      </c>
      <c r="D1997" s="3" t="s">
        <v>104</v>
      </c>
      <c r="E1997" s="3" t="s">
        <v>2782</v>
      </c>
      <c r="F1997" s="3" t="s">
        <v>77</v>
      </c>
      <c r="G1997" s="5">
        <v>6.25</v>
      </c>
      <c r="H1997">
        <v>2</v>
      </c>
      <c r="I1997" s="5">
        <v>3.15</v>
      </c>
      <c r="J1997" s="5">
        <v>1.575</v>
      </c>
      <c r="K1997">
        <v>38</v>
      </c>
      <c r="L1997" s="15">
        <v>5.2631578947368397E-2</v>
      </c>
      <c r="M1997" s="13">
        <v>1.36263157894737</v>
      </c>
      <c r="N1997" s="15">
        <v>0</v>
      </c>
      <c r="O1997" s="5">
        <v>0</v>
      </c>
      <c r="P1997" s="5">
        <v>0</v>
      </c>
      <c r="Q1997" s="5">
        <f t="shared" si="347"/>
        <v>3.15</v>
      </c>
      <c r="R1997" s="5">
        <f t="shared" si="348"/>
        <v>-3.15</v>
      </c>
      <c r="S1997" s="15">
        <f t="shared" si="349"/>
        <v>-1</v>
      </c>
      <c r="T1997">
        <v>0</v>
      </c>
      <c r="U1997" s="5" t="str">
        <f t="shared" si="350"/>
        <v>NA</v>
      </c>
      <c r="V1997" s="15">
        <f t="shared" si="351"/>
        <v>0</v>
      </c>
      <c r="W1997" s="15">
        <f t="shared" si="352"/>
        <v>0</v>
      </c>
      <c r="X1997" s="5">
        <f t="shared" si="353"/>
        <v>0</v>
      </c>
      <c r="Y1997" s="5">
        <f t="shared" si="354"/>
        <v>2.835</v>
      </c>
      <c r="Z1997" s="5">
        <f t="shared" si="355"/>
        <v>-3.3075000000000001</v>
      </c>
      <c r="AA1997" s="5">
        <f t="shared" si="356"/>
        <v>0.31499999999999995</v>
      </c>
      <c r="AB1997" s="5">
        <f t="shared" si="357"/>
        <v>0.1575000000000002</v>
      </c>
    </row>
    <row r="1998" spans="1:28" x14ac:dyDescent="0.55000000000000004">
      <c r="A1998" s="3" t="s">
        <v>72</v>
      </c>
      <c r="B1998" s="3" t="s">
        <v>2979</v>
      </c>
      <c r="C1998" t="s">
        <v>47</v>
      </c>
      <c r="D1998" s="3" t="s">
        <v>104</v>
      </c>
      <c r="E1998" s="3" t="s">
        <v>3081</v>
      </c>
      <c r="F1998" s="3" t="s">
        <v>77</v>
      </c>
      <c r="G1998" s="5">
        <v>6.25</v>
      </c>
      <c r="H1998">
        <v>1</v>
      </c>
      <c r="I1998" s="5">
        <v>3.15</v>
      </c>
      <c r="J1998" s="5">
        <v>3.15</v>
      </c>
      <c r="K1998">
        <v>5</v>
      </c>
      <c r="L1998" s="15">
        <v>0.2</v>
      </c>
      <c r="M1998" s="13">
        <v>1.6</v>
      </c>
      <c r="N1998" s="15">
        <v>0</v>
      </c>
      <c r="O1998" s="5">
        <v>0</v>
      </c>
      <c r="P1998" s="5">
        <v>0</v>
      </c>
      <c r="Q1998" s="5">
        <f t="shared" si="347"/>
        <v>3.15</v>
      </c>
      <c r="R1998" s="5">
        <f t="shared" si="348"/>
        <v>-3.15</v>
      </c>
      <c r="S1998" s="15">
        <f t="shared" si="349"/>
        <v>-1</v>
      </c>
      <c r="T1998">
        <v>0</v>
      </c>
      <c r="U1998" s="5" t="str">
        <f t="shared" si="350"/>
        <v>NA</v>
      </c>
      <c r="V1998" s="15">
        <f t="shared" si="351"/>
        <v>0</v>
      </c>
      <c r="W1998" s="15">
        <f t="shared" si="352"/>
        <v>0</v>
      </c>
      <c r="X1998" s="5">
        <f t="shared" si="353"/>
        <v>0</v>
      </c>
      <c r="Y1998" s="5">
        <f t="shared" si="354"/>
        <v>2.835</v>
      </c>
      <c r="Z1998" s="5">
        <f t="shared" si="355"/>
        <v>-3.3075000000000001</v>
      </c>
      <c r="AA1998" s="5">
        <f t="shared" si="356"/>
        <v>0.31499999999999995</v>
      </c>
      <c r="AB1998" s="5">
        <f t="shared" si="357"/>
        <v>0.1575000000000002</v>
      </c>
    </row>
    <row r="1999" spans="1:28" x14ac:dyDescent="0.55000000000000004">
      <c r="A1999" s="3" t="s">
        <v>72</v>
      </c>
      <c r="B1999" s="3" t="s">
        <v>3541</v>
      </c>
      <c r="C1999" t="s">
        <v>47</v>
      </c>
      <c r="D1999" s="3" t="s">
        <v>104</v>
      </c>
      <c r="E1999" s="3" t="s">
        <v>2836</v>
      </c>
      <c r="F1999" s="3" t="s">
        <v>77</v>
      </c>
      <c r="G1999" s="5">
        <v>6.25</v>
      </c>
      <c r="H1999">
        <v>1</v>
      </c>
      <c r="I1999" s="5">
        <v>3.1625000000000001</v>
      </c>
      <c r="J1999" s="5">
        <v>3.1625000000000001</v>
      </c>
      <c r="K1999">
        <v>9</v>
      </c>
      <c r="L1999" s="15">
        <v>0.11111111111111099</v>
      </c>
      <c r="M1999" s="13">
        <v>1.2211111111111099</v>
      </c>
      <c r="N1999" s="15">
        <v>0</v>
      </c>
      <c r="O1999" s="5">
        <v>0</v>
      </c>
      <c r="P1999" s="5">
        <v>0</v>
      </c>
      <c r="Q1999" s="5">
        <f t="shared" si="347"/>
        <v>3.1625000000000001</v>
      </c>
      <c r="R1999" s="5">
        <f t="shared" si="348"/>
        <v>-3.1625000000000001</v>
      </c>
      <c r="S1999" s="15">
        <f t="shared" si="349"/>
        <v>-1</v>
      </c>
      <c r="T1999">
        <v>0</v>
      </c>
      <c r="U1999" s="5" t="str">
        <f t="shared" si="350"/>
        <v>NA</v>
      </c>
      <c r="V1999" s="15">
        <f t="shared" si="351"/>
        <v>0</v>
      </c>
      <c r="W1999" s="15">
        <f t="shared" si="352"/>
        <v>0</v>
      </c>
      <c r="X1999" s="5">
        <f t="shared" si="353"/>
        <v>0</v>
      </c>
      <c r="Y1999" s="5">
        <f t="shared" si="354"/>
        <v>2.8462499999999999</v>
      </c>
      <c r="Z1999" s="5">
        <f t="shared" si="355"/>
        <v>-3.3206250000000002</v>
      </c>
      <c r="AA1999" s="5">
        <f t="shared" si="356"/>
        <v>0.31625000000000014</v>
      </c>
      <c r="AB1999" s="5">
        <f t="shared" si="357"/>
        <v>0.15812500000000007</v>
      </c>
    </row>
    <row r="2000" spans="1:28" x14ac:dyDescent="0.55000000000000004">
      <c r="A2000" s="3" t="s">
        <v>72</v>
      </c>
      <c r="B2000" s="3" t="s">
        <v>1546</v>
      </c>
      <c r="C2000" t="s">
        <v>47</v>
      </c>
      <c r="D2000" s="3" t="s">
        <v>173</v>
      </c>
      <c r="E2000" s="3" t="s">
        <v>2721</v>
      </c>
      <c r="F2000" s="3" t="s">
        <v>77</v>
      </c>
      <c r="G2000" s="5">
        <v>6.25</v>
      </c>
      <c r="H2000">
        <v>1</v>
      </c>
      <c r="I2000" s="5">
        <v>3.1749999999999998</v>
      </c>
      <c r="J2000" s="5">
        <v>3.1749999999999998</v>
      </c>
      <c r="K2000">
        <v>28</v>
      </c>
      <c r="L2000" s="15">
        <v>3.5714285714285698E-2</v>
      </c>
      <c r="M2000" s="13">
        <v>1.25</v>
      </c>
      <c r="N2000" s="15">
        <v>0</v>
      </c>
      <c r="O2000" s="5">
        <v>0</v>
      </c>
      <c r="P2000" s="5">
        <v>0</v>
      </c>
      <c r="Q2000" s="5">
        <f t="shared" si="347"/>
        <v>3.1749999999999998</v>
      </c>
      <c r="R2000" s="5">
        <f t="shared" si="348"/>
        <v>-3.1749999999999998</v>
      </c>
      <c r="S2000" s="15">
        <f t="shared" si="349"/>
        <v>-1</v>
      </c>
      <c r="T2000">
        <v>0</v>
      </c>
      <c r="U2000" s="5" t="str">
        <f t="shared" si="350"/>
        <v>NA</v>
      </c>
      <c r="V2000" s="15">
        <f t="shared" si="351"/>
        <v>0</v>
      </c>
      <c r="W2000" s="15">
        <f t="shared" si="352"/>
        <v>0</v>
      </c>
      <c r="X2000" s="5">
        <f t="shared" si="353"/>
        <v>0</v>
      </c>
      <c r="Y2000" s="5">
        <f t="shared" si="354"/>
        <v>2.8574999999999999</v>
      </c>
      <c r="Z2000" s="5">
        <f t="shared" si="355"/>
        <v>-3.3337499999999998</v>
      </c>
      <c r="AA2000" s="5">
        <f t="shared" si="356"/>
        <v>0.31749999999999989</v>
      </c>
      <c r="AB2000" s="5">
        <f t="shared" si="357"/>
        <v>0.15874999999999995</v>
      </c>
    </row>
    <row r="2001" spans="1:28" x14ac:dyDescent="0.55000000000000004">
      <c r="A2001" s="3" t="s">
        <v>72</v>
      </c>
      <c r="B2001" s="3" t="s">
        <v>3399</v>
      </c>
      <c r="C2001" t="s">
        <v>47</v>
      </c>
      <c r="D2001" s="3" t="s">
        <v>104</v>
      </c>
      <c r="E2001" s="3" t="s">
        <v>3008</v>
      </c>
      <c r="F2001" s="3" t="s">
        <v>77</v>
      </c>
      <c r="G2001" s="5">
        <v>6.25</v>
      </c>
      <c r="H2001">
        <v>1</v>
      </c>
      <c r="I2001" s="5">
        <v>3.1749999999999998</v>
      </c>
      <c r="J2001" s="5">
        <v>3.1749999999999998</v>
      </c>
      <c r="K2001">
        <v>76</v>
      </c>
      <c r="L2001" s="15">
        <v>1.3157894736842099E-2</v>
      </c>
      <c r="M2001" s="13">
        <v>1.8425</v>
      </c>
      <c r="N2001" s="15">
        <v>0</v>
      </c>
      <c r="O2001" s="5">
        <v>0</v>
      </c>
      <c r="P2001" s="5">
        <v>0</v>
      </c>
      <c r="Q2001" s="5">
        <f t="shared" si="347"/>
        <v>3.1749999999999998</v>
      </c>
      <c r="R2001" s="5">
        <f t="shared" si="348"/>
        <v>-3.1749999999999998</v>
      </c>
      <c r="S2001" s="15">
        <f t="shared" si="349"/>
        <v>-1</v>
      </c>
      <c r="T2001">
        <v>0</v>
      </c>
      <c r="U2001" s="5" t="str">
        <f t="shared" si="350"/>
        <v>NA</v>
      </c>
      <c r="V2001" s="15">
        <f t="shared" si="351"/>
        <v>0</v>
      </c>
      <c r="W2001" s="15">
        <f t="shared" si="352"/>
        <v>0</v>
      </c>
      <c r="X2001" s="5">
        <f t="shared" si="353"/>
        <v>0</v>
      </c>
      <c r="Y2001" s="5">
        <f t="shared" si="354"/>
        <v>2.8574999999999999</v>
      </c>
      <c r="Z2001" s="5">
        <f t="shared" si="355"/>
        <v>-3.3337499999999998</v>
      </c>
      <c r="AA2001" s="5">
        <f t="shared" si="356"/>
        <v>0.31749999999999989</v>
      </c>
      <c r="AB2001" s="5">
        <f t="shared" si="357"/>
        <v>0.15874999999999995</v>
      </c>
    </row>
    <row r="2002" spans="1:28" x14ac:dyDescent="0.55000000000000004">
      <c r="A2002" s="3" t="s">
        <v>72</v>
      </c>
      <c r="B2002" s="3" t="s">
        <v>2620</v>
      </c>
      <c r="C2002" t="s">
        <v>47</v>
      </c>
      <c r="D2002" s="3" t="s">
        <v>262</v>
      </c>
      <c r="E2002" s="3" t="s">
        <v>302</v>
      </c>
      <c r="F2002" s="3" t="s">
        <v>77</v>
      </c>
      <c r="G2002" s="5">
        <v>6.25</v>
      </c>
      <c r="H2002">
        <v>1</v>
      </c>
      <c r="I2002" s="5">
        <v>3.1749999999999998</v>
      </c>
      <c r="J2002" s="5">
        <v>3.1749999999999998</v>
      </c>
      <c r="K2002">
        <v>1</v>
      </c>
      <c r="L2002" s="15">
        <v>1</v>
      </c>
      <c r="M2002" s="13">
        <v>1</v>
      </c>
      <c r="N2002" s="15">
        <v>0</v>
      </c>
      <c r="O2002" s="5">
        <v>0</v>
      </c>
      <c r="P2002" s="5">
        <v>0</v>
      </c>
      <c r="Q2002" s="5">
        <f t="shared" si="347"/>
        <v>3.1749999999999998</v>
      </c>
      <c r="R2002" s="5">
        <f t="shared" si="348"/>
        <v>-3.1749999999999998</v>
      </c>
      <c r="S2002" s="15">
        <f t="shared" si="349"/>
        <v>-1</v>
      </c>
      <c r="T2002">
        <v>0</v>
      </c>
      <c r="U2002" s="5" t="str">
        <f t="shared" si="350"/>
        <v>NA</v>
      </c>
      <c r="V2002" s="15">
        <f t="shared" si="351"/>
        <v>0</v>
      </c>
      <c r="W2002" s="15">
        <f t="shared" si="352"/>
        <v>0</v>
      </c>
      <c r="X2002" s="5">
        <f t="shared" si="353"/>
        <v>0</v>
      </c>
      <c r="Y2002" s="5">
        <f t="shared" si="354"/>
        <v>2.8574999999999999</v>
      </c>
      <c r="Z2002" s="5">
        <f t="shared" si="355"/>
        <v>-3.3337499999999998</v>
      </c>
      <c r="AA2002" s="5">
        <f t="shared" si="356"/>
        <v>0.31749999999999989</v>
      </c>
      <c r="AB2002" s="5">
        <f t="shared" si="357"/>
        <v>0.15874999999999995</v>
      </c>
    </row>
    <row r="2003" spans="1:28" x14ac:dyDescent="0.55000000000000004">
      <c r="A2003" s="3" t="s">
        <v>72</v>
      </c>
      <c r="B2003" s="3" t="s">
        <v>3546</v>
      </c>
      <c r="C2003" t="s">
        <v>47</v>
      </c>
      <c r="D2003" s="3" t="s">
        <v>262</v>
      </c>
      <c r="E2003" s="3" t="s">
        <v>3031</v>
      </c>
      <c r="F2003" s="3" t="s">
        <v>77</v>
      </c>
      <c r="G2003" s="5">
        <v>6.25</v>
      </c>
      <c r="H2003">
        <v>1</v>
      </c>
      <c r="I2003" s="5">
        <v>3.1749999999999998</v>
      </c>
      <c r="J2003" s="5">
        <v>3.1749999999999998</v>
      </c>
      <c r="K2003">
        <v>2</v>
      </c>
      <c r="L2003" s="15">
        <v>0.5</v>
      </c>
      <c r="M2003" s="13">
        <v>2</v>
      </c>
      <c r="N2003" s="15">
        <v>0</v>
      </c>
      <c r="O2003" s="5">
        <v>0</v>
      </c>
      <c r="P2003" s="5">
        <v>0</v>
      </c>
      <c r="Q2003" s="5">
        <f t="shared" si="347"/>
        <v>3.1749999999999998</v>
      </c>
      <c r="R2003" s="5">
        <f t="shared" si="348"/>
        <v>-3.1749999999999998</v>
      </c>
      <c r="S2003" s="15">
        <f t="shared" si="349"/>
        <v>-1</v>
      </c>
      <c r="T2003">
        <v>0</v>
      </c>
      <c r="U2003" s="5" t="str">
        <f t="shared" si="350"/>
        <v>NA</v>
      </c>
      <c r="V2003" s="15">
        <f t="shared" si="351"/>
        <v>0</v>
      </c>
      <c r="W2003" s="15">
        <f t="shared" si="352"/>
        <v>0</v>
      </c>
      <c r="X2003" s="5">
        <f t="shared" si="353"/>
        <v>0</v>
      </c>
      <c r="Y2003" s="5">
        <f t="shared" si="354"/>
        <v>2.8574999999999999</v>
      </c>
      <c r="Z2003" s="5">
        <f t="shared" si="355"/>
        <v>-3.3337499999999998</v>
      </c>
      <c r="AA2003" s="5">
        <f t="shared" si="356"/>
        <v>0.31749999999999989</v>
      </c>
      <c r="AB2003" s="5">
        <f t="shared" si="357"/>
        <v>0.15874999999999995</v>
      </c>
    </row>
    <row r="2004" spans="1:28" x14ac:dyDescent="0.55000000000000004">
      <c r="A2004" s="3" t="s">
        <v>72</v>
      </c>
      <c r="B2004" s="3" t="s">
        <v>3548</v>
      </c>
      <c r="C2004" t="s">
        <v>47</v>
      </c>
      <c r="D2004" s="3" t="s">
        <v>32</v>
      </c>
      <c r="E2004" s="3" t="s">
        <v>685</v>
      </c>
      <c r="F2004" s="3" t="s">
        <v>77</v>
      </c>
      <c r="G2004" s="5">
        <v>6.25</v>
      </c>
      <c r="H2004">
        <v>4</v>
      </c>
      <c r="I2004" s="5">
        <v>3.1875</v>
      </c>
      <c r="J2004" s="5">
        <v>0.796875</v>
      </c>
      <c r="K2004">
        <v>140</v>
      </c>
      <c r="L2004" s="15">
        <v>2.8571428571428598E-2</v>
      </c>
      <c r="M2004" s="13">
        <v>6.7007142857142901</v>
      </c>
      <c r="N2004" s="15">
        <v>0</v>
      </c>
      <c r="O2004" s="5">
        <v>0</v>
      </c>
      <c r="P2004" s="5">
        <v>0</v>
      </c>
      <c r="Q2004" s="5">
        <f t="shared" si="347"/>
        <v>3.1875</v>
      </c>
      <c r="R2004" s="5">
        <f t="shared" si="348"/>
        <v>-3.1875</v>
      </c>
      <c r="S2004" s="15">
        <f t="shared" si="349"/>
        <v>-1</v>
      </c>
      <c r="T2004">
        <v>0</v>
      </c>
      <c r="U2004" s="5" t="str">
        <f t="shared" si="350"/>
        <v>NA</v>
      </c>
      <c r="V2004" s="15">
        <f t="shared" si="351"/>
        <v>0</v>
      </c>
      <c r="W2004" s="15">
        <f t="shared" si="352"/>
        <v>0</v>
      </c>
      <c r="X2004" s="5">
        <f t="shared" si="353"/>
        <v>0</v>
      </c>
      <c r="Y2004" s="5">
        <f t="shared" si="354"/>
        <v>2.8687499999999999</v>
      </c>
      <c r="Z2004" s="5">
        <f t="shared" si="355"/>
        <v>-3.3468750000000003</v>
      </c>
      <c r="AA2004" s="5">
        <f t="shared" si="356"/>
        <v>0.31875000000000009</v>
      </c>
      <c r="AB2004" s="5">
        <f t="shared" si="357"/>
        <v>0.15937500000000027</v>
      </c>
    </row>
    <row r="2005" spans="1:28" x14ac:dyDescent="0.55000000000000004">
      <c r="A2005" s="3" t="s">
        <v>72</v>
      </c>
      <c r="B2005" s="3" t="s">
        <v>421</v>
      </c>
      <c r="C2005" t="s">
        <v>47</v>
      </c>
      <c r="D2005" s="3" t="s">
        <v>133</v>
      </c>
      <c r="E2005" s="3" t="s">
        <v>2681</v>
      </c>
      <c r="F2005" s="3" t="s">
        <v>77</v>
      </c>
      <c r="G2005" s="5">
        <v>6.25</v>
      </c>
      <c r="H2005">
        <v>2</v>
      </c>
      <c r="I2005" s="5">
        <v>3.1875</v>
      </c>
      <c r="J2005" s="5">
        <v>1.59375</v>
      </c>
      <c r="K2005">
        <v>75</v>
      </c>
      <c r="L2005" s="15">
        <v>2.66666666666667E-2</v>
      </c>
      <c r="M2005" s="13">
        <v>1.86533333333333</v>
      </c>
      <c r="N2005" s="15">
        <v>0</v>
      </c>
      <c r="O2005" s="5">
        <v>0</v>
      </c>
      <c r="P2005" s="5">
        <v>0</v>
      </c>
      <c r="Q2005" s="5">
        <f t="shared" si="347"/>
        <v>3.1875</v>
      </c>
      <c r="R2005" s="5">
        <f t="shared" si="348"/>
        <v>-3.1875</v>
      </c>
      <c r="S2005" s="15">
        <f t="shared" si="349"/>
        <v>-1</v>
      </c>
      <c r="T2005">
        <v>0</v>
      </c>
      <c r="U2005" s="5" t="str">
        <f t="shared" si="350"/>
        <v>NA</v>
      </c>
      <c r="V2005" s="15">
        <f t="shared" si="351"/>
        <v>0</v>
      </c>
      <c r="W2005" s="15">
        <f t="shared" si="352"/>
        <v>0</v>
      </c>
      <c r="X2005" s="5">
        <f t="shared" si="353"/>
        <v>0</v>
      </c>
      <c r="Y2005" s="5">
        <f t="shared" si="354"/>
        <v>2.8687499999999999</v>
      </c>
      <c r="Z2005" s="5">
        <f t="shared" si="355"/>
        <v>-3.3468750000000003</v>
      </c>
      <c r="AA2005" s="5">
        <f t="shared" si="356"/>
        <v>0.31875000000000009</v>
      </c>
      <c r="AB2005" s="5">
        <f t="shared" si="357"/>
        <v>0.15937500000000027</v>
      </c>
    </row>
    <row r="2006" spans="1:28" x14ac:dyDescent="0.55000000000000004">
      <c r="A2006" s="3" t="s">
        <v>72</v>
      </c>
      <c r="B2006" s="3" t="s">
        <v>3173</v>
      </c>
      <c r="C2006" t="s">
        <v>47</v>
      </c>
      <c r="D2006" s="3" t="s">
        <v>133</v>
      </c>
      <c r="E2006" s="3" t="s">
        <v>3300</v>
      </c>
      <c r="F2006" s="3" t="s">
        <v>77</v>
      </c>
      <c r="G2006" s="5">
        <v>6.25</v>
      </c>
      <c r="H2006">
        <v>2</v>
      </c>
      <c r="I2006" s="5">
        <v>3.1875</v>
      </c>
      <c r="J2006" s="5">
        <v>1.59375</v>
      </c>
      <c r="K2006">
        <v>5</v>
      </c>
      <c r="L2006" s="15">
        <v>0.4</v>
      </c>
      <c r="M2006" s="13">
        <v>2</v>
      </c>
      <c r="N2006" s="15">
        <v>0</v>
      </c>
      <c r="O2006" s="5">
        <v>0</v>
      </c>
      <c r="P2006" s="5">
        <v>0</v>
      </c>
      <c r="Q2006" s="5">
        <f t="shared" si="347"/>
        <v>3.1875</v>
      </c>
      <c r="R2006" s="5">
        <f t="shared" si="348"/>
        <v>-3.1875</v>
      </c>
      <c r="S2006" s="15">
        <f t="shared" si="349"/>
        <v>-1</v>
      </c>
      <c r="T2006">
        <v>0</v>
      </c>
      <c r="U2006" s="5" t="str">
        <f t="shared" si="350"/>
        <v>NA</v>
      </c>
      <c r="V2006" s="15">
        <f t="shared" si="351"/>
        <v>0</v>
      </c>
      <c r="W2006" s="15">
        <f t="shared" si="352"/>
        <v>0</v>
      </c>
      <c r="X2006" s="5">
        <f t="shared" si="353"/>
        <v>0</v>
      </c>
      <c r="Y2006" s="5">
        <f t="shared" si="354"/>
        <v>2.8687499999999999</v>
      </c>
      <c r="Z2006" s="5">
        <f t="shared" si="355"/>
        <v>-3.3468750000000003</v>
      </c>
      <c r="AA2006" s="5">
        <f t="shared" si="356"/>
        <v>0.31875000000000009</v>
      </c>
      <c r="AB2006" s="5">
        <f t="shared" si="357"/>
        <v>0.15937500000000027</v>
      </c>
    </row>
    <row r="2007" spans="1:28" x14ac:dyDescent="0.55000000000000004">
      <c r="A2007" s="3" t="s">
        <v>72</v>
      </c>
      <c r="B2007" s="3" t="s">
        <v>2742</v>
      </c>
      <c r="C2007" t="s">
        <v>47</v>
      </c>
      <c r="D2007" s="3" t="s">
        <v>173</v>
      </c>
      <c r="E2007" s="3" t="s">
        <v>2791</v>
      </c>
      <c r="F2007" s="3" t="s">
        <v>77</v>
      </c>
      <c r="G2007" s="5">
        <v>6.25</v>
      </c>
      <c r="H2007">
        <v>3</v>
      </c>
      <c r="I2007" s="5">
        <v>3.1999999875</v>
      </c>
      <c r="J2007" s="5">
        <v>1.0666666625000001</v>
      </c>
      <c r="K2007">
        <v>92</v>
      </c>
      <c r="L2007" s="15">
        <v>3.2608695652173898E-2</v>
      </c>
      <c r="M2007" s="13">
        <v>1.3782608695652201</v>
      </c>
      <c r="N2007" s="15">
        <v>0</v>
      </c>
      <c r="O2007" s="5">
        <v>0</v>
      </c>
      <c r="P2007" s="5">
        <v>0</v>
      </c>
      <c r="Q2007" s="5">
        <f t="shared" si="347"/>
        <v>3.1999999875</v>
      </c>
      <c r="R2007" s="5">
        <f t="shared" si="348"/>
        <v>-3.1999999875</v>
      </c>
      <c r="S2007" s="15">
        <f t="shared" si="349"/>
        <v>-1</v>
      </c>
      <c r="T2007">
        <v>0</v>
      </c>
      <c r="U2007" s="5" t="str">
        <f t="shared" si="350"/>
        <v>NA</v>
      </c>
      <c r="V2007" s="15">
        <f t="shared" si="351"/>
        <v>0</v>
      </c>
      <c r="W2007" s="15">
        <f t="shared" si="352"/>
        <v>0</v>
      </c>
      <c r="X2007" s="5">
        <f t="shared" si="353"/>
        <v>0</v>
      </c>
      <c r="Y2007" s="5">
        <f t="shared" si="354"/>
        <v>2.8799999887500003</v>
      </c>
      <c r="Z2007" s="5">
        <f t="shared" si="355"/>
        <v>-3.3599999868750001</v>
      </c>
      <c r="AA2007" s="5">
        <f t="shared" si="356"/>
        <v>0.31999999874999974</v>
      </c>
      <c r="AB2007" s="5">
        <f t="shared" si="357"/>
        <v>0.15999999937500009</v>
      </c>
    </row>
    <row r="2008" spans="1:28" x14ac:dyDescent="0.55000000000000004">
      <c r="A2008" s="3" t="s">
        <v>72</v>
      </c>
      <c r="B2008" s="3" t="s">
        <v>3002</v>
      </c>
      <c r="C2008" t="s">
        <v>47</v>
      </c>
      <c r="D2008" s="3" t="s">
        <v>75</v>
      </c>
      <c r="E2008" s="3" t="s">
        <v>282</v>
      </c>
      <c r="F2008" s="3" t="s">
        <v>77</v>
      </c>
      <c r="G2008" s="5">
        <v>6.25</v>
      </c>
      <c r="H2008">
        <v>1</v>
      </c>
      <c r="I2008" s="5">
        <v>3.2</v>
      </c>
      <c r="J2008" s="5">
        <v>3.2</v>
      </c>
      <c r="K2008">
        <v>113</v>
      </c>
      <c r="L2008" s="15">
        <v>8.8495575221238902E-3</v>
      </c>
      <c r="M2008" s="13">
        <v>1.5070796460177001</v>
      </c>
      <c r="N2008" s="15">
        <v>0</v>
      </c>
      <c r="O2008" s="5">
        <v>0</v>
      </c>
      <c r="P2008" s="5">
        <v>0</v>
      </c>
      <c r="Q2008" s="5">
        <f t="shared" si="347"/>
        <v>3.2</v>
      </c>
      <c r="R2008" s="5">
        <f t="shared" si="348"/>
        <v>-3.2</v>
      </c>
      <c r="S2008" s="15">
        <f t="shared" si="349"/>
        <v>-1</v>
      </c>
      <c r="T2008">
        <v>0</v>
      </c>
      <c r="U2008" s="5" t="str">
        <f t="shared" si="350"/>
        <v>NA</v>
      </c>
      <c r="V2008" s="15">
        <f t="shared" si="351"/>
        <v>0</v>
      </c>
      <c r="W2008" s="15">
        <f t="shared" si="352"/>
        <v>0</v>
      </c>
      <c r="X2008" s="5">
        <f t="shared" si="353"/>
        <v>0</v>
      </c>
      <c r="Y2008" s="5">
        <f t="shared" si="354"/>
        <v>2.8800000000000003</v>
      </c>
      <c r="Z2008" s="5">
        <f t="shared" si="355"/>
        <v>-3.3600000000000003</v>
      </c>
      <c r="AA2008" s="5">
        <f t="shared" si="356"/>
        <v>0.31999999999999984</v>
      </c>
      <c r="AB2008" s="5">
        <f t="shared" si="357"/>
        <v>0.16000000000000014</v>
      </c>
    </row>
    <row r="2009" spans="1:28" x14ac:dyDescent="0.55000000000000004">
      <c r="A2009" s="3" t="s">
        <v>72</v>
      </c>
      <c r="B2009" s="3" t="s">
        <v>234</v>
      </c>
      <c r="C2009" t="s">
        <v>47</v>
      </c>
      <c r="D2009" s="3" t="s">
        <v>125</v>
      </c>
      <c r="E2009" s="3" t="s">
        <v>2924</v>
      </c>
      <c r="F2009" s="3" t="s">
        <v>77</v>
      </c>
      <c r="G2009" s="5">
        <v>6.25</v>
      </c>
      <c r="H2009">
        <v>1</v>
      </c>
      <c r="I2009" s="5">
        <v>3.2</v>
      </c>
      <c r="J2009" s="5">
        <v>3.2</v>
      </c>
      <c r="K2009">
        <v>14</v>
      </c>
      <c r="L2009" s="15">
        <v>7.1428571428571397E-2</v>
      </c>
      <c r="M2009" s="13">
        <v>2.0071428571428598</v>
      </c>
      <c r="N2009" s="15">
        <v>0</v>
      </c>
      <c r="O2009" s="5">
        <v>0</v>
      </c>
      <c r="P2009" s="5">
        <v>0</v>
      </c>
      <c r="Q2009" s="5">
        <f t="shared" si="347"/>
        <v>3.2</v>
      </c>
      <c r="R2009" s="5">
        <f t="shared" si="348"/>
        <v>-3.2</v>
      </c>
      <c r="S2009" s="15">
        <f t="shared" si="349"/>
        <v>-1</v>
      </c>
      <c r="T2009">
        <v>0</v>
      </c>
      <c r="U2009" s="5" t="str">
        <f t="shared" si="350"/>
        <v>NA</v>
      </c>
      <c r="V2009" s="15">
        <f t="shared" si="351"/>
        <v>0</v>
      </c>
      <c r="W2009" s="15">
        <f t="shared" si="352"/>
        <v>0</v>
      </c>
      <c r="X2009" s="5">
        <f t="shared" si="353"/>
        <v>0</v>
      </c>
      <c r="Y2009" s="5">
        <f t="shared" si="354"/>
        <v>2.8800000000000003</v>
      </c>
      <c r="Z2009" s="5">
        <f t="shared" si="355"/>
        <v>-3.3600000000000003</v>
      </c>
      <c r="AA2009" s="5">
        <f t="shared" si="356"/>
        <v>0.31999999999999984</v>
      </c>
      <c r="AB2009" s="5">
        <f t="shared" si="357"/>
        <v>0.16000000000000014</v>
      </c>
    </row>
    <row r="2010" spans="1:28" x14ac:dyDescent="0.55000000000000004">
      <c r="A2010" s="3" t="s">
        <v>72</v>
      </c>
      <c r="B2010" s="3" t="s">
        <v>3402</v>
      </c>
      <c r="C2010" t="s">
        <v>47</v>
      </c>
      <c r="D2010" s="3" t="s">
        <v>133</v>
      </c>
      <c r="E2010" s="3" t="s">
        <v>3555</v>
      </c>
      <c r="F2010" s="3" t="s">
        <v>77</v>
      </c>
      <c r="G2010" s="5">
        <v>6.25</v>
      </c>
      <c r="H2010">
        <v>2</v>
      </c>
      <c r="I2010" s="5">
        <v>3.2</v>
      </c>
      <c r="J2010" s="5">
        <v>1.6</v>
      </c>
      <c r="K2010">
        <v>33</v>
      </c>
      <c r="L2010" s="15">
        <v>6.0606060606060594E-2</v>
      </c>
      <c r="M2010" s="13">
        <v>1.3818181818181801</v>
      </c>
      <c r="N2010" s="15">
        <v>0</v>
      </c>
      <c r="O2010" s="5">
        <v>0</v>
      </c>
      <c r="P2010" s="5">
        <v>0</v>
      </c>
      <c r="Q2010" s="5">
        <f t="shared" si="347"/>
        <v>3.2</v>
      </c>
      <c r="R2010" s="5">
        <f t="shared" si="348"/>
        <v>-3.2</v>
      </c>
      <c r="S2010" s="15">
        <f t="shared" si="349"/>
        <v>-1</v>
      </c>
      <c r="T2010">
        <v>0</v>
      </c>
      <c r="U2010" s="5" t="str">
        <f t="shared" si="350"/>
        <v>NA</v>
      </c>
      <c r="V2010" s="15">
        <f t="shared" si="351"/>
        <v>0</v>
      </c>
      <c r="W2010" s="15">
        <f t="shared" si="352"/>
        <v>0</v>
      </c>
      <c r="X2010" s="5">
        <f t="shared" si="353"/>
        <v>0</v>
      </c>
      <c r="Y2010" s="5">
        <f t="shared" si="354"/>
        <v>2.8800000000000003</v>
      </c>
      <c r="Z2010" s="5">
        <f t="shared" si="355"/>
        <v>-3.3600000000000003</v>
      </c>
      <c r="AA2010" s="5">
        <f t="shared" si="356"/>
        <v>0.31999999999999984</v>
      </c>
      <c r="AB2010" s="5">
        <f t="shared" si="357"/>
        <v>0.16000000000000014</v>
      </c>
    </row>
    <row r="2011" spans="1:28" x14ac:dyDescent="0.55000000000000004">
      <c r="A2011" s="3" t="s">
        <v>72</v>
      </c>
      <c r="B2011" s="3" t="s">
        <v>3027</v>
      </c>
      <c r="C2011" t="s">
        <v>47</v>
      </c>
      <c r="D2011" s="3" t="s">
        <v>173</v>
      </c>
      <c r="E2011" s="3" t="s">
        <v>2820</v>
      </c>
      <c r="F2011" s="3" t="s">
        <v>77</v>
      </c>
      <c r="G2011" s="5">
        <v>6.25</v>
      </c>
      <c r="H2011">
        <v>2</v>
      </c>
      <c r="I2011" s="5">
        <v>3.2250000000000001</v>
      </c>
      <c r="J2011" s="5">
        <v>1.6125</v>
      </c>
      <c r="K2011">
        <v>125</v>
      </c>
      <c r="L2011" s="15">
        <v>1.6E-2</v>
      </c>
      <c r="M2011" s="13">
        <v>2.06</v>
      </c>
      <c r="N2011" s="15">
        <v>0</v>
      </c>
      <c r="O2011" s="5">
        <v>0</v>
      </c>
      <c r="P2011" s="5">
        <v>0</v>
      </c>
      <c r="Q2011" s="5">
        <f t="shared" si="347"/>
        <v>3.2250000000000001</v>
      </c>
      <c r="R2011" s="5">
        <f t="shared" si="348"/>
        <v>-3.2250000000000001</v>
      </c>
      <c r="S2011" s="15">
        <f t="shared" si="349"/>
        <v>-1</v>
      </c>
      <c r="T2011">
        <v>0</v>
      </c>
      <c r="U2011" s="5" t="str">
        <f t="shared" si="350"/>
        <v>NA</v>
      </c>
      <c r="V2011" s="15">
        <f t="shared" si="351"/>
        <v>0</v>
      </c>
      <c r="W2011" s="15">
        <f t="shared" si="352"/>
        <v>0</v>
      </c>
      <c r="X2011" s="5">
        <f t="shared" si="353"/>
        <v>0</v>
      </c>
      <c r="Y2011" s="5">
        <f t="shared" si="354"/>
        <v>2.9025000000000003</v>
      </c>
      <c r="Z2011" s="5">
        <f t="shared" si="355"/>
        <v>-3.3862500000000004</v>
      </c>
      <c r="AA2011" s="5">
        <f t="shared" si="356"/>
        <v>0.32249999999999979</v>
      </c>
      <c r="AB2011" s="5">
        <f t="shared" si="357"/>
        <v>0.16125000000000034</v>
      </c>
    </row>
    <row r="2012" spans="1:28" x14ac:dyDescent="0.55000000000000004">
      <c r="A2012" s="3" t="s">
        <v>72</v>
      </c>
      <c r="B2012" s="3" t="s">
        <v>3558</v>
      </c>
      <c r="C2012" t="s">
        <v>47</v>
      </c>
      <c r="D2012" s="3" t="s">
        <v>173</v>
      </c>
      <c r="E2012" s="3" t="s">
        <v>2840</v>
      </c>
      <c r="F2012" s="3" t="s">
        <v>77</v>
      </c>
      <c r="G2012" s="5">
        <v>6.25</v>
      </c>
      <c r="H2012">
        <v>1</v>
      </c>
      <c r="I2012" s="5">
        <v>3.2250000000000001</v>
      </c>
      <c r="J2012" s="5">
        <v>3.2250000000000001</v>
      </c>
      <c r="K2012">
        <v>83</v>
      </c>
      <c r="L2012" s="15">
        <v>1.20481927710843E-2</v>
      </c>
      <c r="M2012" s="13">
        <v>1.20240963855422</v>
      </c>
      <c r="N2012" s="15">
        <v>0</v>
      </c>
      <c r="O2012" s="5">
        <v>0</v>
      </c>
      <c r="P2012" s="5">
        <v>0</v>
      </c>
      <c r="Q2012" s="5">
        <f t="shared" si="347"/>
        <v>3.2250000000000001</v>
      </c>
      <c r="R2012" s="5">
        <f t="shared" si="348"/>
        <v>-3.2250000000000001</v>
      </c>
      <c r="S2012" s="15">
        <f t="shared" si="349"/>
        <v>-1</v>
      </c>
      <c r="T2012">
        <v>0</v>
      </c>
      <c r="U2012" s="5" t="str">
        <f t="shared" si="350"/>
        <v>NA</v>
      </c>
      <c r="V2012" s="15">
        <f t="shared" si="351"/>
        <v>0</v>
      </c>
      <c r="W2012" s="15">
        <f t="shared" si="352"/>
        <v>0</v>
      </c>
      <c r="X2012" s="5">
        <f t="shared" si="353"/>
        <v>0</v>
      </c>
      <c r="Y2012" s="5">
        <f t="shared" si="354"/>
        <v>2.9025000000000003</v>
      </c>
      <c r="Z2012" s="5">
        <f t="shared" si="355"/>
        <v>-3.3862500000000004</v>
      </c>
      <c r="AA2012" s="5">
        <f t="shared" si="356"/>
        <v>0.32249999999999979</v>
      </c>
      <c r="AB2012" s="5">
        <f t="shared" si="357"/>
        <v>0.16125000000000034</v>
      </c>
    </row>
    <row r="2013" spans="1:28" x14ac:dyDescent="0.55000000000000004">
      <c r="A2013" s="3" t="s">
        <v>72</v>
      </c>
      <c r="B2013" s="3" t="s">
        <v>3560</v>
      </c>
      <c r="C2013" t="s">
        <v>47</v>
      </c>
      <c r="D2013" s="3" t="s">
        <v>133</v>
      </c>
      <c r="E2013" s="3" t="s">
        <v>2801</v>
      </c>
      <c r="F2013" s="3" t="s">
        <v>77</v>
      </c>
      <c r="G2013" s="5">
        <v>6.25</v>
      </c>
      <c r="H2013">
        <v>1</v>
      </c>
      <c r="I2013" s="5">
        <v>3.2250000000000001</v>
      </c>
      <c r="J2013" s="5">
        <v>3.2250000000000001</v>
      </c>
      <c r="K2013">
        <v>7</v>
      </c>
      <c r="L2013" s="15">
        <v>0.14285714285714302</v>
      </c>
      <c r="M2013" s="13">
        <v>2.1428571428571401</v>
      </c>
      <c r="N2013" s="15">
        <v>0</v>
      </c>
      <c r="O2013" s="5">
        <v>0</v>
      </c>
      <c r="P2013" s="5">
        <v>0</v>
      </c>
      <c r="Q2013" s="5">
        <f t="shared" si="347"/>
        <v>3.2250000000000001</v>
      </c>
      <c r="R2013" s="5">
        <f t="shared" si="348"/>
        <v>-3.2250000000000001</v>
      </c>
      <c r="S2013" s="15">
        <f t="shared" si="349"/>
        <v>-1</v>
      </c>
      <c r="T2013">
        <v>0</v>
      </c>
      <c r="U2013" s="5" t="str">
        <f t="shared" si="350"/>
        <v>NA</v>
      </c>
      <c r="V2013" s="15">
        <f t="shared" si="351"/>
        <v>0</v>
      </c>
      <c r="W2013" s="15">
        <f t="shared" si="352"/>
        <v>0</v>
      </c>
      <c r="X2013" s="5">
        <f t="shared" si="353"/>
        <v>0</v>
      </c>
      <c r="Y2013" s="5">
        <f t="shared" si="354"/>
        <v>2.9025000000000003</v>
      </c>
      <c r="Z2013" s="5">
        <f t="shared" si="355"/>
        <v>-3.3862500000000004</v>
      </c>
      <c r="AA2013" s="5">
        <f t="shared" si="356"/>
        <v>0.32249999999999979</v>
      </c>
      <c r="AB2013" s="5">
        <f t="shared" si="357"/>
        <v>0.16125000000000034</v>
      </c>
    </row>
    <row r="2014" spans="1:28" x14ac:dyDescent="0.55000000000000004">
      <c r="A2014" s="3" t="s">
        <v>72</v>
      </c>
      <c r="B2014" s="3" t="s">
        <v>2292</v>
      </c>
      <c r="C2014" t="s">
        <v>47</v>
      </c>
      <c r="D2014" s="3" t="s">
        <v>75</v>
      </c>
      <c r="E2014" s="3" t="s">
        <v>2941</v>
      </c>
      <c r="F2014" s="3" t="s">
        <v>77</v>
      </c>
      <c r="G2014" s="5">
        <v>6.25</v>
      </c>
      <c r="H2014">
        <v>1</v>
      </c>
      <c r="I2014" s="5">
        <v>3.2374999999999998</v>
      </c>
      <c r="J2014" s="5">
        <v>3.2374999999999998</v>
      </c>
      <c r="K2014">
        <v>5</v>
      </c>
      <c r="L2014" s="15">
        <v>0.2</v>
      </c>
      <c r="M2014" s="13">
        <v>2.8</v>
      </c>
      <c r="N2014" s="15">
        <v>0</v>
      </c>
      <c r="O2014" s="5">
        <v>0</v>
      </c>
      <c r="P2014" s="5">
        <v>0</v>
      </c>
      <c r="Q2014" s="5">
        <f t="shared" si="347"/>
        <v>3.2374999999999998</v>
      </c>
      <c r="R2014" s="5">
        <f t="shared" si="348"/>
        <v>-3.2374999999999998</v>
      </c>
      <c r="S2014" s="15">
        <f t="shared" si="349"/>
        <v>-1</v>
      </c>
      <c r="T2014">
        <v>0</v>
      </c>
      <c r="U2014" s="5" t="str">
        <f t="shared" si="350"/>
        <v>NA</v>
      </c>
      <c r="V2014" s="15">
        <f t="shared" si="351"/>
        <v>0</v>
      </c>
      <c r="W2014" s="15">
        <f t="shared" si="352"/>
        <v>0</v>
      </c>
      <c r="X2014" s="5">
        <f t="shared" si="353"/>
        <v>0</v>
      </c>
      <c r="Y2014" s="5">
        <f t="shared" si="354"/>
        <v>2.9137499999999998</v>
      </c>
      <c r="Z2014" s="5">
        <f t="shared" si="355"/>
        <v>-3.399375</v>
      </c>
      <c r="AA2014" s="5">
        <f t="shared" si="356"/>
        <v>0.32374999999999998</v>
      </c>
      <c r="AB2014" s="5">
        <f t="shared" si="357"/>
        <v>0.16187500000000021</v>
      </c>
    </row>
    <row r="2015" spans="1:28" x14ac:dyDescent="0.55000000000000004">
      <c r="A2015" s="3" t="s">
        <v>72</v>
      </c>
      <c r="B2015" s="3" t="s">
        <v>2890</v>
      </c>
      <c r="C2015" t="s">
        <v>47</v>
      </c>
      <c r="D2015" s="3" t="s">
        <v>40</v>
      </c>
      <c r="E2015" s="3" t="s">
        <v>3165</v>
      </c>
      <c r="F2015" s="3" t="s">
        <v>77</v>
      </c>
      <c r="G2015" s="5">
        <v>6.25</v>
      </c>
      <c r="H2015">
        <v>1</v>
      </c>
      <c r="I2015" s="5">
        <v>3.25</v>
      </c>
      <c r="J2015" s="5">
        <v>3.25</v>
      </c>
      <c r="K2015">
        <v>39</v>
      </c>
      <c r="L2015" s="15">
        <v>2.5641025641025599E-2</v>
      </c>
      <c r="M2015" s="13">
        <v>1.15384615384615</v>
      </c>
      <c r="N2015" s="15">
        <v>0</v>
      </c>
      <c r="O2015" s="5">
        <v>0</v>
      </c>
      <c r="P2015" s="5">
        <v>0</v>
      </c>
      <c r="Q2015" s="5">
        <f t="shared" si="347"/>
        <v>3.25</v>
      </c>
      <c r="R2015" s="5">
        <f t="shared" si="348"/>
        <v>-3.25</v>
      </c>
      <c r="S2015" s="15">
        <f t="shared" si="349"/>
        <v>-1</v>
      </c>
      <c r="T2015">
        <v>0</v>
      </c>
      <c r="U2015" s="5" t="str">
        <f t="shared" si="350"/>
        <v>NA</v>
      </c>
      <c r="V2015" s="15">
        <f t="shared" si="351"/>
        <v>0</v>
      </c>
      <c r="W2015" s="15">
        <f t="shared" si="352"/>
        <v>0</v>
      </c>
      <c r="X2015" s="5">
        <f t="shared" si="353"/>
        <v>0</v>
      </c>
      <c r="Y2015" s="5">
        <f t="shared" si="354"/>
        <v>2.9250000000000003</v>
      </c>
      <c r="Z2015" s="5">
        <f t="shared" si="355"/>
        <v>-3.4125000000000001</v>
      </c>
      <c r="AA2015" s="5">
        <f t="shared" si="356"/>
        <v>0.32499999999999973</v>
      </c>
      <c r="AB2015" s="5">
        <f t="shared" si="357"/>
        <v>0.16250000000000009</v>
      </c>
    </row>
    <row r="2016" spans="1:28" x14ac:dyDescent="0.55000000000000004">
      <c r="A2016" s="3" t="s">
        <v>72</v>
      </c>
      <c r="B2016" s="3" t="s">
        <v>3564</v>
      </c>
      <c r="C2016" t="s">
        <v>47</v>
      </c>
      <c r="D2016" s="3" t="s">
        <v>173</v>
      </c>
      <c r="E2016" s="3" t="s">
        <v>2794</v>
      </c>
      <c r="F2016" s="3" t="s">
        <v>77</v>
      </c>
      <c r="G2016" s="5">
        <v>6.25</v>
      </c>
      <c r="H2016">
        <v>1</v>
      </c>
      <c r="I2016" s="5">
        <v>3.2625000000000002</v>
      </c>
      <c r="J2016" s="5">
        <v>3.2625000000000002</v>
      </c>
      <c r="K2016">
        <v>124</v>
      </c>
      <c r="L2016" s="15">
        <v>8.0645161290322613E-3</v>
      </c>
      <c r="M2016" s="13">
        <v>1.01451612903226</v>
      </c>
      <c r="N2016" s="15">
        <v>0</v>
      </c>
      <c r="O2016" s="5">
        <v>0</v>
      </c>
      <c r="P2016" s="5">
        <v>0</v>
      </c>
      <c r="Q2016" s="5">
        <f t="shared" si="347"/>
        <v>3.2625000000000002</v>
      </c>
      <c r="R2016" s="5">
        <f t="shared" si="348"/>
        <v>-3.2625000000000002</v>
      </c>
      <c r="S2016" s="15">
        <f t="shared" si="349"/>
        <v>-1</v>
      </c>
      <c r="T2016">
        <v>0</v>
      </c>
      <c r="U2016" s="5" t="str">
        <f t="shared" si="350"/>
        <v>NA</v>
      </c>
      <c r="V2016" s="15">
        <f t="shared" si="351"/>
        <v>0</v>
      </c>
      <c r="W2016" s="15">
        <f t="shared" si="352"/>
        <v>0</v>
      </c>
      <c r="X2016" s="5">
        <f t="shared" si="353"/>
        <v>0</v>
      </c>
      <c r="Y2016" s="5">
        <f t="shared" si="354"/>
        <v>2.9362500000000002</v>
      </c>
      <c r="Z2016" s="5">
        <f t="shared" si="355"/>
        <v>-3.4256250000000001</v>
      </c>
      <c r="AA2016" s="5">
        <f t="shared" si="356"/>
        <v>0.32624999999999993</v>
      </c>
      <c r="AB2016" s="5">
        <f t="shared" si="357"/>
        <v>0.16312499999999996</v>
      </c>
    </row>
    <row r="2017" spans="1:28" x14ac:dyDescent="0.55000000000000004">
      <c r="A2017" s="3" t="s">
        <v>72</v>
      </c>
      <c r="B2017" s="3" t="s">
        <v>132</v>
      </c>
      <c r="C2017" t="s">
        <v>47</v>
      </c>
      <c r="D2017" s="3" t="s">
        <v>113</v>
      </c>
      <c r="E2017" s="3" t="s">
        <v>2827</v>
      </c>
      <c r="F2017" s="3" t="s">
        <v>77</v>
      </c>
      <c r="G2017" s="5">
        <v>6.25</v>
      </c>
      <c r="H2017">
        <v>1</v>
      </c>
      <c r="I2017" s="5">
        <v>3.2625000000000002</v>
      </c>
      <c r="J2017" s="5">
        <v>3.2625000000000002</v>
      </c>
      <c r="K2017">
        <v>1</v>
      </c>
      <c r="L2017" s="15">
        <v>1</v>
      </c>
      <c r="M2017" s="13">
        <v>1</v>
      </c>
      <c r="N2017" s="15">
        <v>0</v>
      </c>
      <c r="O2017" s="5">
        <v>0</v>
      </c>
      <c r="P2017" s="5">
        <v>0</v>
      </c>
      <c r="Q2017" s="5">
        <f t="shared" si="347"/>
        <v>3.2625000000000002</v>
      </c>
      <c r="R2017" s="5">
        <f t="shared" si="348"/>
        <v>-3.2625000000000002</v>
      </c>
      <c r="S2017" s="15">
        <f t="shared" si="349"/>
        <v>-1</v>
      </c>
      <c r="T2017">
        <v>0</v>
      </c>
      <c r="U2017" s="5" t="str">
        <f t="shared" si="350"/>
        <v>NA</v>
      </c>
      <c r="V2017" s="15">
        <f t="shared" si="351"/>
        <v>0</v>
      </c>
      <c r="W2017" s="15">
        <f t="shared" si="352"/>
        <v>0</v>
      </c>
      <c r="X2017" s="5">
        <f t="shared" si="353"/>
        <v>0</v>
      </c>
      <c r="Y2017" s="5">
        <f t="shared" si="354"/>
        <v>2.9362500000000002</v>
      </c>
      <c r="Z2017" s="5">
        <f t="shared" si="355"/>
        <v>-3.4256250000000001</v>
      </c>
      <c r="AA2017" s="5">
        <f t="shared" si="356"/>
        <v>0.32624999999999993</v>
      </c>
      <c r="AB2017" s="5">
        <f t="shared" si="357"/>
        <v>0.16312499999999996</v>
      </c>
    </row>
    <row r="2018" spans="1:28" x14ac:dyDescent="0.55000000000000004">
      <c r="A2018" s="3" t="s">
        <v>72</v>
      </c>
      <c r="B2018" s="3" t="s">
        <v>3567</v>
      </c>
      <c r="C2018" t="s">
        <v>47</v>
      </c>
      <c r="D2018" s="3" t="s">
        <v>75</v>
      </c>
      <c r="E2018" s="3" t="s">
        <v>3051</v>
      </c>
      <c r="F2018" s="3" t="s">
        <v>77</v>
      </c>
      <c r="G2018" s="5">
        <v>6.25</v>
      </c>
      <c r="H2018">
        <v>1</v>
      </c>
      <c r="I2018" s="5">
        <v>3.2625000000000002</v>
      </c>
      <c r="J2018" s="5">
        <v>3.2625000000000002</v>
      </c>
      <c r="K2018">
        <v>2</v>
      </c>
      <c r="L2018" s="15">
        <v>0.5</v>
      </c>
      <c r="M2018" s="13">
        <v>1</v>
      </c>
      <c r="N2018" s="15">
        <v>0</v>
      </c>
      <c r="O2018" s="5">
        <v>0</v>
      </c>
      <c r="P2018" s="5">
        <v>0</v>
      </c>
      <c r="Q2018" s="5">
        <f t="shared" si="347"/>
        <v>3.2625000000000002</v>
      </c>
      <c r="R2018" s="5">
        <f t="shared" si="348"/>
        <v>-3.2625000000000002</v>
      </c>
      <c r="S2018" s="15">
        <f t="shared" si="349"/>
        <v>-1</v>
      </c>
      <c r="T2018">
        <v>0</v>
      </c>
      <c r="U2018" s="5" t="str">
        <f t="shared" si="350"/>
        <v>NA</v>
      </c>
      <c r="V2018" s="15">
        <f t="shared" si="351"/>
        <v>0</v>
      </c>
      <c r="W2018" s="15">
        <f t="shared" si="352"/>
        <v>0</v>
      </c>
      <c r="X2018" s="5">
        <f t="shared" si="353"/>
        <v>0</v>
      </c>
      <c r="Y2018" s="5">
        <f t="shared" si="354"/>
        <v>2.9362500000000002</v>
      </c>
      <c r="Z2018" s="5">
        <f t="shared" si="355"/>
        <v>-3.4256250000000001</v>
      </c>
      <c r="AA2018" s="5">
        <f t="shared" si="356"/>
        <v>0.32624999999999993</v>
      </c>
      <c r="AB2018" s="5">
        <f t="shared" si="357"/>
        <v>0.16312499999999996</v>
      </c>
    </row>
    <row r="2019" spans="1:28" x14ac:dyDescent="0.55000000000000004">
      <c r="A2019" s="3" t="s">
        <v>72</v>
      </c>
      <c r="B2019" s="3" t="s">
        <v>2504</v>
      </c>
      <c r="C2019" t="s">
        <v>47</v>
      </c>
      <c r="D2019" s="3" t="s">
        <v>173</v>
      </c>
      <c r="E2019" s="3" t="s">
        <v>206</v>
      </c>
      <c r="F2019" s="3" t="s">
        <v>77</v>
      </c>
      <c r="G2019" s="5">
        <v>6.25</v>
      </c>
      <c r="H2019">
        <v>1</v>
      </c>
      <c r="I2019" s="5">
        <v>3.2749999999999999</v>
      </c>
      <c r="J2019" s="5">
        <v>3.2749999999999999</v>
      </c>
      <c r="K2019">
        <v>24</v>
      </c>
      <c r="L2019" s="15">
        <v>4.1666666666666699E-2</v>
      </c>
      <c r="M2019" s="13">
        <v>3.125</v>
      </c>
      <c r="N2019" s="15">
        <v>0</v>
      </c>
      <c r="O2019" s="5">
        <v>0</v>
      </c>
      <c r="P2019" s="5">
        <v>0</v>
      </c>
      <c r="Q2019" s="5">
        <f t="shared" si="347"/>
        <v>3.2749999999999999</v>
      </c>
      <c r="R2019" s="5">
        <f t="shared" si="348"/>
        <v>-3.2749999999999999</v>
      </c>
      <c r="S2019" s="15">
        <f t="shared" si="349"/>
        <v>-1</v>
      </c>
      <c r="T2019">
        <v>0</v>
      </c>
      <c r="U2019" s="5" t="str">
        <f t="shared" si="350"/>
        <v>NA</v>
      </c>
      <c r="V2019" s="15">
        <f t="shared" si="351"/>
        <v>0</v>
      </c>
      <c r="W2019" s="15">
        <f t="shared" si="352"/>
        <v>0</v>
      </c>
      <c r="X2019" s="5">
        <f t="shared" si="353"/>
        <v>0</v>
      </c>
      <c r="Y2019" s="5">
        <f t="shared" si="354"/>
        <v>2.9474999999999998</v>
      </c>
      <c r="Z2019" s="5">
        <f t="shared" si="355"/>
        <v>-3.4387500000000002</v>
      </c>
      <c r="AA2019" s="5">
        <f t="shared" si="356"/>
        <v>0.32750000000000012</v>
      </c>
      <c r="AB2019" s="5">
        <f t="shared" si="357"/>
        <v>0.16375000000000028</v>
      </c>
    </row>
    <row r="2020" spans="1:28" x14ac:dyDescent="0.55000000000000004">
      <c r="A2020" s="3" t="s">
        <v>72</v>
      </c>
      <c r="B2020" s="3" t="s">
        <v>3570</v>
      </c>
      <c r="C2020" t="s">
        <v>47</v>
      </c>
      <c r="D2020" s="3" t="s">
        <v>173</v>
      </c>
      <c r="E2020" s="3" t="s">
        <v>2764</v>
      </c>
      <c r="F2020" s="3" t="s">
        <v>77</v>
      </c>
      <c r="G2020" s="5">
        <v>6.25</v>
      </c>
      <c r="H2020">
        <v>2</v>
      </c>
      <c r="I2020" s="5">
        <v>3.2875000000000001</v>
      </c>
      <c r="J2020" s="5">
        <v>1.64375</v>
      </c>
      <c r="K2020">
        <v>16</v>
      </c>
      <c r="L2020" s="15">
        <v>0.125</v>
      </c>
      <c r="M2020" s="13">
        <v>1.0625</v>
      </c>
      <c r="N2020" s="15">
        <v>0</v>
      </c>
      <c r="O2020" s="5">
        <v>0</v>
      </c>
      <c r="P2020" s="5">
        <v>0</v>
      </c>
      <c r="Q2020" s="5">
        <f t="shared" si="347"/>
        <v>3.2875000000000001</v>
      </c>
      <c r="R2020" s="5">
        <f t="shared" si="348"/>
        <v>-3.2875000000000001</v>
      </c>
      <c r="S2020" s="15">
        <f t="shared" si="349"/>
        <v>-1</v>
      </c>
      <c r="T2020">
        <v>0</v>
      </c>
      <c r="U2020" s="5" t="str">
        <f t="shared" si="350"/>
        <v>NA</v>
      </c>
      <c r="V2020" s="15">
        <f t="shared" si="351"/>
        <v>0</v>
      </c>
      <c r="W2020" s="15">
        <f t="shared" si="352"/>
        <v>0</v>
      </c>
      <c r="X2020" s="5">
        <f t="shared" si="353"/>
        <v>0</v>
      </c>
      <c r="Y2020" s="5">
        <f t="shared" si="354"/>
        <v>2.9587500000000002</v>
      </c>
      <c r="Z2020" s="5">
        <f t="shared" si="355"/>
        <v>-3.4518750000000002</v>
      </c>
      <c r="AA2020" s="5">
        <f t="shared" si="356"/>
        <v>0.32874999999999988</v>
      </c>
      <c r="AB2020" s="5">
        <f t="shared" si="357"/>
        <v>0.16437500000000016</v>
      </c>
    </row>
    <row r="2021" spans="1:28" x14ac:dyDescent="0.55000000000000004">
      <c r="A2021" s="3" t="s">
        <v>72</v>
      </c>
      <c r="B2021" s="3" t="s">
        <v>783</v>
      </c>
      <c r="C2021" t="s">
        <v>47</v>
      </c>
      <c r="D2021" s="3" t="s">
        <v>125</v>
      </c>
      <c r="E2021" s="3" t="s">
        <v>3041</v>
      </c>
      <c r="F2021" s="3" t="s">
        <v>77</v>
      </c>
      <c r="G2021" s="5">
        <v>6.25</v>
      </c>
      <c r="H2021">
        <v>1</v>
      </c>
      <c r="I2021" s="5">
        <v>3.2875000000000001</v>
      </c>
      <c r="J2021" s="5">
        <v>3.2875000000000001</v>
      </c>
      <c r="K2021">
        <v>158</v>
      </c>
      <c r="L2021" s="15">
        <v>6.3291139240506302E-3</v>
      </c>
      <c r="M2021" s="13">
        <v>1.4127848101265801</v>
      </c>
      <c r="N2021" s="15">
        <v>0</v>
      </c>
      <c r="O2021" s="5">
        <v>0</v>
      </c>
      <c r="P2021" s="5">
        <v>0</v>
      </c>
      <c r="Q2021" s="5">
        <f t="shared" si="347"/>
        <v>3.2875000000000001</v>
      </c>
      <c r="R2021" s="5">
        <f t="shared" si="348"/>
        <v>-3.2875000000000001</v>
      </c>
      <c r="S2021" s="15">
        <f t="shared" si="349"/>
        <v>-1</v>
      </c>
      <c r="T2021">
        <v>0</v>
      </c>
      <c r="U2021" s="5" t="str">
        <f t="shared" si="350"/>
        <v>NA</v>
      </c>
      <c r="V2021" s="15">
        <f t="shared" si="351"/>
        <v>0</v>
      </c>
      <c r="W2021" s="15">
        <f t="shared" si="352"/>
        <v>0</v>
      </c>
      <c r="X2021" s="5">
        <f t="shared" si="353"/>
        <v>0</v>
      </c>
      <c r="Y2021" s="5">
        <f t="shared" si="354"/>
        <v>2.9587500000000002</v>
      </c>
      <c r="Z2021" s="5">
        <f t="shared" si="355"/>
        <v>-3.4518750000000002</v>
      </c>
      <c r="AA2021" s="5">
        <f t="shared" si="356"/>
        <v>0.32874999999999988</v>
      </c>
      <c r="AB2021" s="5">
        <f t="shared" si="357"/>
        <v>0.16437500000000016</v>
      </c>
    </row>
    <row r="2022" spans="1:28" x14ac:dyDescent="0.55000000000000004">
      <c r="A2022" s="3" t="s">
        <v>72</v>
      </c>
      <c r="B2022" s="3" t="s">
        <v>2962</v>
      </c>
      <c r="C2022" t="s">
        <v>47</v>
      </c>
      <c r="D2022" s="3" t="s">
        <v>40</v>
      </c>
      <c r="E2022" s="3" t="s">
        <v>2869</v>
      </c>
      <c r="F2022" s="3" t="s">
        <v>77</v>
      </c>
      <c r="G2022" s="5">
        <v>6.25</v>
      </c>
      <c r="H2022">
        <v>2</v>
      </c>
      <c r="I2022" s="5">
        <v>3.3</v>
      </c>
      <c r="J2022" s="5">
        <v>1.65</v>
      </c>
      <c r="K2022">
        <v>13</v>
      </c>
      <c r="L2022" s="15">
        <v>0.15384615384615399</v>
      </c>
      <c r="M2022" s="13">
        <v>1.84615384615385</v>
      </c>
      <c r="N2022" s="15">
        <v>0</v>
      </c>
      <c r="O2022" s="5">
        <v>0</v>
      </c>
      <c r="P2022" s="5">
        <v>0</v>
      </c>
      <c r="Q2022" s="5">
        <f t="shared" si="347"/>
        <v>3.3</v>
      </c>
      <c r="R2022" s="5">
        <f t="shared" si="348"/>
        <v>-3.3</v>
      </c>
      <c r="S2022" s="15">
        <f t="shared" si="349"/>
        <v>-1</v>
      </c>
      <c r="T2022">
        <v>0</v>
      </c>
      <c r="U2022" s="5" t="str">
        <f t="shared" si="350"/>
        <v>NA</v>
      </c>
      <c r="V2022" s="15">
        <f t="shared" si="351"/>
        <v>0</v>
      </c>
      <c r="W2022" s="15">
        <f t="shared" si="352"/>
        <v>0</v>
      </c>
      <c r="X2022" s="5">
        <f t="shared" si="353"/>
        <v>0</v>
      </c>
      <c r="Y2022" s="5">
        <f t="shared" si="354"/>
        <v>2.9699999999999998</v>
      </c>
      <c r="Z2022" s="5">
        <f t="shared" si="355"/>
        <v>-3.4649999999999999</v>
      </c>
      <c r="AA2022" s="5">
        <f t="shared" si="356"/>
        <v>0.33000000000000007</v>
      </c>
      <c r="AB2022" s="5">
        <f t="shared" si="357"/>
        <v>0.16500000000000004</v>
      </c>
    </row>
    <row r="2023" spans="1:28" x14ac:dyDescent="0.55000000000000004">
      <c r="A2023" s="3" t="s">
        <v>72</v>
      </c>
      <c r="B2023" s="3" t="s">
        <v>1670</v>
      </c>
      <c r="C2023" t="s">
        <v>47</v>
      </c>
      <c r="D2023" s="3" t="s">
        <v>133</v>
      </c>
      <c r="E2023" s="3" t="s">
        <v>2955</v>
      </c>
      <c r="F2023" s="3" t="s">
        <v>77</v>
      </c>
      <c r="G2023" s="5">
        <v>6.25</v>
      </c>
      <c r="H2023">
        <v>1</v>
      </c>
      <c r="I2023" s="5">
        <v>3.3</v>
      </c>
      <c r="J2023" s="5">
        <v>3.3</v>
      </c>
      <c r="K2023">
        <v>4</v>
      </c>
      <c r="L2023" s="15">
        <v>0.25</v>
      </c>
      <c r="M2023" s="13">
        <v>3</v>
      </c>
      <c r="N2023" s="15">
        <v>0</v>
      </c>
      <c r="O2023" s="5">
        <v>0</v>
      </c>
      <c r="P2023" s="5">
        <v>0</v>
      </c>
      <c r="Q2023" s="5">
        <f t="shared" si="347"/>
        <v>3.3</v>
      </c>
      <c r="R2023" s="5">
        <f t="shared" si="348"/>
        <v>-3.3</v>
      </c>
      <c r="S2023" s="15">
        <f t="shared" si="349"/>
        <v>-1</v>
      </c>
      <c r="T2023">
        <v>0</v>
      </c>
      <c r="U2023" s="5" t="str">
        <f t="shared" si="350"/>
        <v>NA</v>
      </c>
      <c r="V2023" s="15">
        <f t="shared" si="351"/>
        <v>0</v>
      </c>
      <c r="W2023" s="15">
        <f t="shared" si="352"/>
        <v>0</v>
      </c>
      <c r="X2023" s="5">
        <f t="shared" si="353"/>
        <v>0</v>
      </c>
      <c r="Y2023" s="5">
        <f t="shared" si="354"/>
        <v>2.9699999999999998</v>
      </c>
      <c r="Z2023" s="5">
        <f t="shared" si="355"/>
        <v>-3.4649999999999999</v>
      </c>
      <c r="AA2023" s="5">
        <f t="shared" si="356"/>
        <v>0.33000000000000007</v>
      </c>
      <c r="AB2023" s="5">
        <f t="shared" si="357"/>
        <v>0.16500000000000004</v>
      </c>
    </row>
    <row r="2024" spans="1:28" x14ac:dyDescent="0.55000000000000004">
      <c r="A2024" s="3" t="s">
        <v>72</v>
      </c>
      <c r="B2024" s="3" t="s">
        <v>3309</v>
      </c>
      <c r="C2024" t="s">
        <v>47</v>
      </c>
      <c r="D2024" s="3" t="s">
        <v>104</v>
      </c>
      <c r="E2024" s="3" t="s">
        <v>616</v>
      </c>
      <c r="F2024" s="3" t="s">
        <v>77</v>
      </c>
      <c r="G2024" s="5">
        <v>6.25</v>
      </c>
      <c r="H2024">
        <v>1</v>
      </c>
      <c r="I2024" s="5">
        <v>3.3125</v>
      </c>
      <c r="J2024" s="5">
        <v>3.3125</v>
      </c>
      <c r="K2024">
        <v>16</v>
      </c>
      <c r="L2024" s="15">
        <v>6.25E-2</v>
      </c>
      <c r="M2024" s="13">
        <v>1.6875</v>
      </c>
      <c r="N2024" s="15">
        <v>0</v>
      </c>
      <c r="O2024" s="5">
        <v>0</v>
      </c>
      <c r="P2024" s="5">
        <v>0</v>
      </c>
      <c r="Q2024" s="5">
        <f t="shared" si="347"/>
        <v>3.3125</v>
      </c>
      <c r="R2024" s="5">
        <f t="shared" si="348"/>
        <v>-3.3125</v>
      </c>
      <c r="S2024" s="15">
        <f t="shared" si="349"/>
        <v>-1</v>
      </c>
      <c r="T2024">
        <v>0</v>
      </c>
      <c r="U2024" s="5" t="str">
        <f t="shared" si="350"/>
        <v>NA</v>
      </c>
      <c r="V2024" s="15">
        <f t="shared" si="351"/>
        <v>0</v>
      </c>
      <c r="W2024" s="15">
        <f t="shared" si="352"/>
        <v>0</v>
      </c>
      <c r="X2024" s="5">
        <f t="shared" si="353"/>
        <v>0</v>
      </c>
      <c r="Y2024" s="5">
        <f t="shared" si="354"/>
        <v>2.9812500000000002</v>
      </c>
      <c r="Z2024" s="5">
        <f t="shared" si="355"/>
        <v>-3.4781250000000004</v>
      </c>
      <c r="AA2024" s="5">
        <f t="shared" si="356"/>
        <v>0.33124999999999982</v>
      </c>
      <c r="AB2024" s="5">
        <f t="shared" si="357"/>
        <v>0.16562500000000036</v>
      </c>
    </row>
    <row r="2025" spans="1:28" x14ac:dyDescent="0.55000000000000004">
      <c r="A2025" s="3" t="s">
        <v>72</v>
      </c>
      <c r="B2025" s="3" t="s">
        <v>3440</v>
      </c>
      <c r="C2025" t="s">
        <v>47</v>
      </c>
      <c r="D2025" s="3" t="s">
        <v>125</v>
      </c>
      <c r="E2025" s="3" t="s">
        <v>3576</v>
      </c>
      <c r="F2025" s="3" t="s">
        <v>77</v>
      </c>
      <c r="G2025" s="5">
        <v>6.25</v>
      </c>
      <c r="H2025">
        <v>1</v>
      </c>
      <c r="I2025" s="5">
        <v>3.3125</v>
      </c>
      <c r="J2025" s="5">
        <v>3.3125</v>
      </c>
      <c r="K2025">
        <v>7</v>
      </c>
      <c r="L2025" s="15">
        <v>0.14285714285714302</v>
      </c>
      <c r="M2025" s="13">
        <v>2</v>
      </c>
      <c r="N2025" s="15">
        <v>0</v>
      </c>
      <c r="O2025" s="5">
        <v>0</v>
      </c>
      <c r="P2025" s="5">
        <v>0</v>
      </c>
      <c r="Q2025" s="5">
        <f t="shared" si="347"/>
        <v>3.3125</v>
      </c>
      <c r="R2025" s="5">
        <f t="shared" si="348"/>
        <v>-3.3125</v>
      </c>
      <c r="S2025" s="15">
        <f t="shared" si="349"/>
        <v>-1</v>
      </c>
      <c r="T2025">
        <v>0</v>
      </c>
      <c r="U2025" s="5" t="str">
        <f t="shared" si="350"/>
        <v>NA</v>
      </c>
      <c r="V2025" s="15">
        <f t="shared" si="351"/>
        <v>0</v>
      </c>
      <c r="W2025" s="15">
        <f t="shared" si="352"/>
        <v>0</v>
      </c>
      <c r="X2025" s="5">
        <f t="shared" si="353"/>
        <v>0</v>
      </c>
      <c r="Y2025" s="5">
        <f t="shared" si="354"/>
        <v>2.9812500000000002</v>
      </c>
      <c r="Z2025" s="5">
        <f t="shared" si="355"/>
        <v>-3.4781250000000004</v>
      </c>
      <c r="AA2025" s="5">
        <f t="shared" si="356"/>
        <v>0.33124999999999982</v>
      </c>
      <c r="AB2025" s="5">
        <f t="shared" si="357"/>
        <v>0.16562500000000036</v>
      </c>
    </row>
    <row r="2026" spans="1:28" x14ac:dyDescent="0.55000000000000004">
      <c r="A2026" s="3" t="s">
        <v>72</v>
      </c>
      <c r="B2026" s="3" t="s">
        <v>3477</v>
      </c>
      <c r="C2026" t="s">
        <v>47</v>
      </c>
      <c r="D2026" s="3" t="s">
        <v>125</v>
      </c>
      <c r="E2026" s="3" t="s">
        <v>3578</v>
      </c>
      <c r="F2026" s="3" t="s">
        <v>77</v>
      </c>
      <c r="G2026" s="5">
        <v>6.25</v>
      </c>
      <c r="H2026">
        <v>1</v>
      </c>
      <c r="I2026" s="5">
        <v>3.3125</v>
      </c>
      <c r="J2026" s="5">
        <v>3.3125</v>
      </c>
      <c r="K2026">
        <v>10</v>
      </c>
      <c r="L2026" s="15">
        <v>0.1</v>
      </c>
      <c r="M2026" s="13">
        <v>1.8</v>
      </c>
      <c r="N2026" s="15">
        <v>0</v>
      </c>
      <c r="O2026" s="5">
        <v>0</v>
      </c>
      <c r="P2026" s="5">
        <v>0</v>
      </c>
      <c r="Q2026" s="5">
        <f t="shared" si="347"/>
        <v>3.3125</v>
      </c>
      <c r="R2026" s="5">
        <f t="shared" si="348"/>
        <v>-3.3125</v>
      </c>
      <c r="S2026" s="15">
        <f t="shared" si="349"/>
        <v>-1</v>
      </c>
      <c r="T2026">
        <v>0</v>
      </c>
      <c r="U2026" s="5" t="str">
        <f t="shared" si="350"/>
        <v>NA</v>
      </c>
      <c r="V2026" s="15">
        <f t="shared" si="351"/>
        <v>0</v>
      </c>
      <c r="W2026" s="15">
        <f t="shared" si="352"/>
        <v>0</v>
      </c>
      <c r="X2026" s="5">
        <f t="shared" si="353"/>
        <v>0</v>
      </c>
      <c r="Y2026" s="5">
        <f t="shared" si="354"/>
        <v>2.9812500000000002</v>
      </c>
      <c r="Z2026" s="5">
        <f t="shared" si="355"/>
        <v>-3.4781250000000004</v>
      </c>
      <c r="AA2026" s="5">
        <f t="shared" si="356"/>
        <v>0.33124999999999982</v>
      </c>
      <c r="AB2026" s="5">
        <f t="shared" si="357"/>
        <v>0.16562500000000036</v>
      </c>
    </row>
    <row r="2027" spans="1:28" x14ac:dyDescent="0.55000000000000004">
      <c r="A2027" s="3" t="s">
        <v>72</v>
      </c>
      <c r="B2027" s="3" t="s">
        <v>3546</v>
      </c>
      <c r="C2027" t="s">
        <v>47</v>
      </c>
      <c r="D2027" s="3" t="s">
        <v>104</v>
      </c>
      <c r="E2027" s="3" t="s">
        <v>616</v>
      </c>
      <c r="F2027" s="3" t="s">
        <v>77</v>
      </c>
      <c r="G2027" s="5">
        <v>6.25</v>
      </c>
      <c r="H2027">
        <v>1</v>
      </c>
      <c r="I2027" s="5">
        <v>3.3374999999999999</v>
      </c>
      <c r="J2027" s="5">
        <v>3.3374999999999999</v>
      </c>
      <c r="K2027">
        <v>13</v>
      </c>
      <c r="L2027" s="15">
        <v>7.69230769230769E-2</v>
      </c>
      <c r="M2027" s="13">
        <v>2</v>
      </c>
      <c r="N2027" s="15">
        <v>0</v>
      </c>
      <c r="O2027" s="5">
        <v>0</v>
      </c>
      <c r="P2027" s="5">
        <v>0</v>
      </c>
      <c r="Q2027" s="5">
        <f t="shared" si="347"/>
        <v>3.3374999999999999</v>
      </c>
      <c r="R2027" s="5">
        <f t="shared" si="348"/>
        <v>-3.3374999999999999</v>
      </c>
      <c r="S2027" s="15">
        <f t="shared" si="349"/>
        <v>-1</v>
      </c>
      <c r="T2027">
        <v>0</v>
      </c>
      <c r="U2027" s="5" t="str">
        <f t="shared" si="350"/>
        <v>NA</v>
      </c>
      <c r="V2027" s="15">
        <f t="shared" si="351"/>
        <v>0</v>
      </c>
      <c r="W2027" s="15">
        <f t="shared" si="352"/>
        <v>0</v>
      </c>
      <c r="X2027" s="5">
        <f t="shared" si="353"/>
        <v>0</v>
      </c>
      <c r="Y2027" s="5">
        <f t="shared" si="354"/>
        <v>3.0037500000000001</v>
      </c>
      <c r="Z2027" s="5">
        <f t="shared" si="355"/>
        <v>-3.504375</v>
      </c>
      <c r="AA2027" s="5">
        <f t="shared" si="356"/>
        <v>0.33374999999999977</v>
      </c>
      <c r="AB2027" s="5">
        <f t="shared" si="357"/>
        <v>0.16687500000000011</v>
      </c>
    </row>
    <row r="2028" spans="1:28" x14ac:dyDescent="0.55000000000000004">
      <c r="A2028" s="3" t="s">
        <v>72</v>
      </c>
      <c r="B2028" s="3" t="s">
        <v>3292</v>
      </c>
      <c r="C2028" t="s">
        <v>47</v>
      </c>
      <c r="D2028" s="3" t="s">
        <v>262</v>
      </c>
      <c r="E2028" s="3" t="s">
        <v>2706</v>
      </c>
      <c r="F2028" s="3" t="s">
        <v>77</v>
      </c>
      <c r="G2028" s="5">
        <v>6.25</v>
      </c>
      <c r="H2028">
        <v>1</v>
      </c>
      <c r="I2028" s="5">
        <v>3.3374999999999999</v>
      </c>
      <c r="J2028" s="5">
        <v>3.3374999999999999</v>
      </c>
      <c r="K2028">
        <v>2</v>
      </c>
      <c r="L2028" s="15">
        <v>0.5</v>
      </c>
      <c r="M2028" s="13">
        <v>2.5</v>
      </c>
      <c r="N2028" s="15">
        <v>0</v>
      </c>
      <c r="O2028" s="5">
        <v>0</v>
      </c>
      <c r="P2028" s="5">
        <v>0</v>
      </c>
      <c r="Q2028" s="5">
        <f t="shared" si="347"/>
        <v>3.3374999999999999</v>
      </c>
      <c r="R2028" s="5">
        <f t="shared" si="348"/>
        <v>-3.3374999999999999</v>
      </c>
      <c r="S2028" s="15">
        <f t="shared" si="349"/>
        <v>-1</v>
      </c>
      <c r="T2028">
        <v>0</v>
      </c>
      <c r="U2028" s="5" t="str">
        <f t="shared" si="350"/>
        <v>NA</v>
      </c>
      <c r="V2028" s="15">
        <f t="shared" si="351"/>
        <v>0</v>
      </c>
      <c r="W2028" s="15">
        <f t="shared" si="352"/>
        <v>0</v>
      </c>
      <c r="X2028" s="5">
        <f t="shared" si="353"/>
        <v>0</v>
      </c>
      <c r="Y2028" s="5">
        <f t="shared" si="354"/>
        <v>3.0037500000000001</v>
      </c>
      <c r="Z2028" s="5">
        <f t="shared" si="355"/>
        <v>-3.504375</v>
      </c>
      <c r="AA2028" s="5">
        <f t="shared" si="356"/>
        <v>0.33374999999999977</v>
      </c>
      <c r="AB2028" s="5">
        <f t="shared" si="357"/>
        <v>0.16687500000000011</v>
      </c>
    </row>
    <row r="2029" spans="1:28" x14ac:dyDescent="0.55000000000000004">
      <c r="A2029" s="3" t="s">
        <v>72</v>
      </c>
      <c r="B2029" s="3" t="s">
        <v>231</v>
      </c>
      <c r="C2029" t="s">
        <v>47</v>
      </c>
      <c r="D2029" s="3" t="s">
        <v>40</v>
      </c>
      <c r="E2029" s="3" t="s">
        <v>2770</v>
      </c>
      <c r="F2029" s="3" t="s">
        <v>77</v>
      </c>
      <c r="G2029" s="5">
        <v>6.25</v>
      </c>
      <c r="H2029">
        <v>1</v>
      </c>
      <c r="I2029" s="5">
        <v>3.3374999999999999</v>
      </c>
      <c r="J2029" s="5">
        <v>3.3374999999999999</v>
      </c>
      <c r="K2029">
        <v>1</v>
      </c>
      <c r="L2029" s="15">
        <v>1</v>
      </c>
      <c r="M2029" s="13">
        <v>1</v>
      </c>
      <c r="N2029" s="15">
        <v>0</v>
      </c>
      <c r="O2029" s="5">
        <v>0</v>
      </c>
      <c r="P2029" s="5">
        <v>0</v>
      </c>
      <c r="Q2029" s="5">
        <f t="shared" si="347"/>
        <v>3.3374999999999999</v>
      </c>
      <c r="R2029" s="5">
        <f t="shared" si="348"/>
        <v>-3.3374999999999999</v>
      </c>
      <c r="S2029" s="15">
        <f t="shared" si="349"/>
        <v>-1</v>
      </c>
      <c r="T2029">
        <v>0</v>
      </c>
      <c r="U2029" s="5" t="str">
        <f t="shared" si="350"/>
        <v>NA</v>
      </c>
      <c r="V2029" s="15">
        <f t="shared" si="351"/>
        <v>0</v>
      </c>
      <c r="W2029" s="15">
        <f t="shared" si="352"/>
        <v>0</v>
      </c>
      <c r="X2029" s="5">
        <f t="shared" si="353"/>
        <v>0</v>
      </c>
      <c r="Y2029" s="5">
        <f t="shared" si="354"/>
        <v>3.0037500000000001</v>
      </c>
      <c r="Z2029" s="5">
        <f t="shared" si="355"/>
        <v>-3.504375</v>
      </c>
      <c r="AA2029" s="5">
        <f t="shared" si="356"/>
        <v>0.33374999999999977</v>
      </c>
      <c r="AB2029" s="5">
        <f t="shared" si="357"/>
        <v>0.16687500000000011</v>
      </c>
    </row>
    <row r="2030" spans="1:28" x14ac:dyDescent="0.55000000000000004">
      <c r="A2030" s="3" t="s">
        <v>72</v>
      </c>
      <c r="B2030" s="3" t="s">
        <v>2829</v>
      </c>
      <c r="C2030" t="s">
        <v>47</v>
      </c>
      <c r="D2030" s="3" t="s">
        <v>104</v>
      </c>
      <c r="E2030" s="3" t="s">
        <v>3583</v>
      </c>
      <c r="F2030" s="3" t="s">
        <v>77</v>
      </c>
      <c r="G2030" s="5">
        <v>6.25</v>
      </c>
      <c r="H2030">
        <v>2</v>
      </c>
      <c r="I2030" s="5">
        <v>3.35</v>
      </c>
      <c r="J2030" s="5">
        <v>1.675</v>
      </c>
      <c r="K2030">
        <v>9</v>
      </c>
      <c r="L2030" s="15">
        <v>0.22222222222222199</v>
      </c>
      <c r="M2030" s="13">
        <v>1</v>
      </c>
      <c r="N2030" s="15">
        <v>0</v>
      </c>
      <c r="O2030" s="5">
        <v>0</v>
      </c>
      <c r="P2030" s="5">
        <v>0</v>
      </c>
      <c r="Q2030" s="5">
        <f t="shared" si="347"/>
        <v>3.35</v>
      </c>
      <c r="R2030" s="5">
        <f t="shared" si="348"/>
        <v>-3.35</v>
      </c>
      <c r="S2030" s="15">
        <f t="shared" si="349"/>
        <v>-1</v>
      </c>
      <c r="T2030">
        <v>0</v>
      </c>
      <c r="U2030" s="5" t="str">
        <f t="shared" si="350"/>
        <v>NA</v>
      </c>
      <c r="V2030" s="15">
        <f t="shared" si="351"/>
        <v>0</v>
      </c>
      <c r="W2030" s="15">
        <f t="shared" si="352"/>
        <v>0</v>
      </c>
      <c r="X2030" s="5">
        <f t="shared" si="353"/>
        <v>0</v>
      </c>
      <c r="Y2030" s="5">
        <f t="shared" si="354"/>
        <v>3.0150000000000001</v>
      </c>
      <c r="Z2030" s="5">
        <f t="shared" si="355"/>
        <v>-3.5175000000000001</v>
      </c>
      <c r="AA2030" s="5">
        <f t="shared" si="356"/>
        <v>0.33499999999999996</v>
      </c>
      <c r="AB2030" s="5">
        <f t="shared" si="357"/>
        <v>0.16749999999999998</v>
      </c>
    </row>
    <row r="2031" spans="1:28" x14ac:dyDescent="0.55000000000000004">
      <c r="A2031" s="3" t="s">
        <v>72</v>
      </c>
      <c r="B2031" s="3" t="s">
        <v>3585</v>
      </c>
      <c r="C2031" t="s">
        <v>47</v>
      </c>
      <c r="D2031" s="3" t="s">
        <v>221</v>
      </c>
      <c r="E2031" s="3" t="s">
        <v>222</v>
      </c>
      <c r="F2031" s="3" t="s">
        <v>77</v>
      </c>
      <c r="G2031" s="5">
        <v>6.25</v>
      </c>
      <c r="H2031">
        <v>1</v>
      </c>
      <c r="I2031" s="5">
        <v>3.35</v>
      </c>
      <c r="J2031" s="5">
        <v>3.35</v>
      </c>
      <c r="K2031">
        <v>2</v>
      </c>
      <c r="L2031" s="15">
        <v>0.5</v>
      </c>
      <c r="M2031" s="13">
        <v>3</v>
      </c>
      <c r="N2031" s="15">
        <v>0</v>
      </c>
      <c r="O2031" s="5">
        <v>0</v>
      </c>
      <c r="P2031" s="5">
        <v>0</v>
      </c>
      <c r="Q2031" s="5">
        <f t="shared" si="347"/>
        <v>3.35</v>
      </c>
      <c r="R2031" s="5">
        <f t="shared" si="348"/>
        <v>-3.35</v>
      </c>
      <c r="S2031" s="15">
        <f t="shared" si="349"/>
        <v>-1</v>
      </c>
      <c r="T2031">
        <v>0</v>
      </c>
      <c r="U2031" s="5" t="str">
        <f t="shared" si="350"/>
        <v>NA</v>
      </c>
      <c r="V2031" s="15">
        <f t="shared" si="351"/>
        <v>0</v>
      </c>
      <c r="W2031" s="15">
        <f t="shared" si="352"/>
        <v>0</v>
      </c>
      <c r="X2031" s="5">
        <f t="shared" si="353"/>
        <v>0</v>
      </c>
      <c r="Y2031" s="5">
        <f t="shared" si="354"/>
        <v>3.0150000000000001</v>
      </c>
      <c r="Z2031" s="5">
        <f t="shared" si="355"/>
        <v>-3.5175000000000001</v>
      </c>
      <c r="AA2031" s="5">
        <f t="shared" si="356"/>
        <v>0.33499999999999996</v>
      </c>
      <c r="AB2031" s="5">
        <f t="shared" si="357"/>
        <v>0.16749999999999998</v>
      </c>
    </row>
    <row r="2032" spans="1:28" x14ac:dyDescent="0.55000000000000004">
      <c r="A2032" s="3" t="s">
        <v>72</v>
      </c>
      <c r="B2032" s="3" t="s">
        <v>506</v>
      </c>
      <c r="C2032" t="s">
        <v>47</v>
      </c>
      <c r="D2032" s="3" t="s">
        <v>137</v>
      </c>
      <c r="E2032" s="3" t="s">
        <v>138</v>
      </c>
      <c r="F2032" s="3" t="s">
        <v>77</v>
      </c>
      <c r="G2032" s="5">
        <v>6.25</v>
      </c>
      <c r="H2032">
        <v>2</v>
      </c>
      <c r="I2032" s="5">
        <v>3.3624999999999998</v>
      </c>
      <c r="J2032" s="5">
        <v>1.6812499999999999</v>
      </c>
      <c r="K2032">
        <v>4</v>
      </c>
      <c r="L2032" s="15">
        <v>0.5</v>
      </c>
      <c r="M2032" s="13">
        <v>1.25</v>
      </c>
      <c r="N2032" s="15">
        <v>0</v>
      </c>
      <c r="O2032" s="5">
        <v>0</v>
      </c>
      <c r="P2032" s="5">
        <v>0</v>
      </c>
      <c r="Q2032" s="5">
        <f t="shared" si="347"/>
        <v>3.3624999999999998</v>
      </c>
      <c r="R2032" s="5">
        <f t="shared" si="348"/>
        <v>-3.3624999999999998</v>
      </c>
      <c r="S2032" s="15">
        <f t="shared" si="349"/>
        <v>-1</v>
      </c>
      <c r="T2032">
        <v>0</v>
      </c>
      <c r="U2032" s="5" t="str">
        <f t="shared" si="350"/>
        <v>NA</v>
      </c>
      <c r="V2032" s="15">
        <f t="shared" si="351"/>
        <v>0</v>
      </c>
      <c r="W2032" s="15">
        <f t="shared" si="352"/>
        <v>0</v>
      </c>
      <c r="X2032" s="5">
        <f t="shared" si="353"/>
        <v>0</v>
      </c>
      <c r="Y2032" s="5">
        <f t="shared" si="354"/>
        <v>3.0262500000000001</v>
      </c>
      <c r="Z2032" s="5">
        <f t="shared" si="355"/>
        <v>-3.5306250000000001</v>
      </c>
      <c r="AA2032" s="5">
        <f t="shared" si="356"/>
        <v>0.33624999999999972</v>
      </c>
      <c r="AB2032" s="5">
        <f t="shared" si="357"/>
        <v>0.1681250000000003</v>
      </c>
    </row>
    <row r="2033" spans="1:28" x14ac:dyDescent="0.55000000000000004">
      <c r="A2033" s="3" t="s">
        <v>72</v>
      </c>
      <c r="B2033" s="3" t="s">
        <v>3546</v>
      </c>
      <c r="C2033" t="s">
        <v>47</v>
      </c>
      <c r="D2033" s="3" t="s">
        <v>133</v>
      </c>
      <c r="E2033" s="3" t="s">
        <v>3024</v>
      </c>
      <c r="F2033" s="3" t="s">
        <v>77</v>
      </c>
      <c r="G2033" s="5">
        <v>6.25</v>
      </c>
      <c r="H2033">
        <v>1</v>
      </c>
      <c r="I2033" s="5">
        <v>3.3624999999999998</v>
      </c>
      <c r="J2033" s="5">
        <v>3.3624999999999998</v>
      </c>
      <c r="K2033">
        <v>1</v>
      </c>
      <c r="L2033" s="15">
        <v>1</v>
      </c>
      <c r="M2033" s="13">
        <v>2</v>
      </c>
      <c r="N2033" s="15">
        <v>0</v>
      </c>
      <c r="O2033" s="5">
        <v>0</v>
      </c>
      <c r="P2033" s="5">
        <v>0</v>
      </c>
      <c r="Q2033" s="5">
        <f t="shared" si="347"/>
        <v>3.3624999999999998</v>
      </c>
      <c r="R2033" s="5">
        <f t="shared" si="348"/>
        <v>-3.3624999999999998</v>
      </c>
      <c r="S2033" s="15">
        <f t="shared" si="349"/>
        <v>-1</v>
      </c>
      <c r="T2033">
        <v>0</v>
      </c>
      <c r="U2033" s="5" t="str">
        <f t="shared" si="350"/>
        <v>NA</v>
      </c>
      <c r="V2033" s="15">
        <f t="shared" si="351"/>
        <v>0</v>
      </c>
      <c r="W2033" s="15">
        <f t="shared" si="352"/>
        <v>0</v>
      </c>
      <c r="X2033" s="5">
        <f t="shared" si="353"/>
        <v>0</v>
      </c>
      <c r="Y2033" s="5">
        <f t="shared" si="354"/>
        <v>3.0262500000000001</v>
      </c>
      <c r="Z2033" s="5">
        <f t="shared" si="355"/>
        <v>-3.5306250000000001</v>
      </c>
      <c r="AA2033" s="5">
        <f t="shared" si="356"/>
        <v>0.33624999999999972</v>
      </c>
      <c r="AB2033" s="5">
        <f t="shared" si="357"/>
        <v>0.1681250000000003</v>
      </c>
    </row>
    <row r="2034" spans="1:28" x14ac:dyDescent="0.55000000000000004">
      <c r="A2034" s="3" t="s">
        <v>72</v>
      </c>
      <c r="B2034" s="3" t="s">
        <v>3589</v>
      </c>
      <c r="C2034" t="s">
        <v>47</v>
      </c>
      <c r="D2034" s="3" t="s">
        <v>173</v>
      </c>
      <c r="E2034" s="3" t="s">
        <v>2721</v>
      </c>
      <c r="F2034" s="3" t="s">
        <v>77</v>
      </c>
      <c r="G2034" s="5">
        <v>6.25</v>
      </c>
      <c r="H2034">
        <v>1</v>
      </c>
      <c r="I2034" s="5">
        <v>3.375</v>
      </c>
      <c r="J2034" s="5">
        <v>3.375</v>
      </c>
      <c r="K2034">
        <v>2</v>
      </c>
      <c r="L2034" s="15">
        <v>0.5</v>
      </c>
      <c r="M2034" s="13">
        <v>1</v>
      </c>
      <c r="N2034" s="15">
        <v>0</v>
      </c>
      <c r="O2034" s="5">
        <v>0</v>
      </c>
      <c r="P2034" s="5">
        <v>0</v>
      </c>
      <c r="Q2034" s="5">
        <f t="shared" si="347"/>
        <v>3.375</v>
      </c>
      <c r="R2034" s="5">
        <f t="shared" si="348"/>
        <v>-3.375</v>
      </c>
      <c r="S2034" s="15">
        <f t="shared" si="349"/>
        <v>-1</v>
      </c>
      <c r="T2034">
        <v>0</v>
      </c>
      <c r="U2034" s="5" t="str">
        <f t="shared" si="350"/>
        <v>NA</v>
      </c>
      <c r="V2034" s="15">
        <f t="shared" si="351"/>
        <v>0</v>
      </c>
      <c r="W2034" s="15">
        <f t="shared" si="352"/>
        <v>0</v>
      </c>
      <c r="X2034" s="5">
        <f t="shared" si="353"/>
        <v>0</v>
      </c>
      <c r="Y2034" s="5">
        <f t="shared" si="354"/>
        <v>3.0375000000000001</v>
      </c>
      <c r="Z2034" s="5">
        <f t="shared" si="355"/>
        <v>-3.5437500000000002</v>
      </c>
      <c r="AA2034" s="5">
        <f t="shared" si="356"/>
        <v>0.33749999999999991</v>
      </c>
      <c r="AB2034" s="5">
        <f t="shared" si="357"/>
        <v>0.16875000000000018</v>
      </c>
    </row>
    <row r="2035" spans="1:28" x14ac:dyDescent="0.55000000000000004">
      <c r="A2035" s="3" t="s">
        <v>72</v>
      </c>
      <c r="B2035" s="3" t="s">
        <v>920</v>
      </c>
      <c r="C2035" t="s">
        <v>47</v>
      </c>
      <c r="D2035" s="3" t="s">
        <v>137</v>
      </c>
      <c r="E2035" s="3" t="s">
        <v>138</v>
      </c>
      <c r="F2035" s="3" t="s">
        <v>77</v>
      </c>
      <c r="G2035" s="5">
        <v>6.25</v>
      </c>
      <c r="H2035">
        <v>2</v>
      </c>
      <c r="I2035" s="5">
        <v>3.375</v>
      </c>
      <c r="J2035" s="5">
        <v>1.6875</v>
      </c>
      <c r="K2035">
        <v>13</v>
      </c>
      <c r="L2035" s="15">
        <v>0.15384615384615399</v>
      </c>
      <c r="M2035" s="13">
        <v>1.6923076923076901</v>
      </c>
      <c r="N2035" s="15">
        <v>0</v>
      </c>
      <c r="O2035" s="5">
        <v>0</v>
      </c>
      <c r="P2035" s="5">
        <v>0</v>
      </c>
      <c r="Q2035" s="5">
        <f t="shared" si="347"/>
        <v>3.375</v>
      </c>
      <c r="R2035" s="5">
        <f t="shared" si="348"/>
        <v>-3.375</v>
      </c>
      <c r="S2035" s="15">
        <f t="shared" si="349"/>
        <v>-1</v>
      </c>
      <c r="T2035">
        <v>0</v>
      </c>
      <c r="U2035" s="5" t="str">
        <f t="shared" si="350"/>
        <v>NA</v>
      </c>
      <c r="V2035" s="15">
        <f t="shared" si="351"/>
        <v>0</v>
      </c>
      <c r="W2035" s="15">
        <f t="shared" si="352"/>
        <v>0</v>
      </c>
      <c r="X2035" s="5">
        <f t="shared" si="353"/>
        <v>0</v>
      </c>
      <c r="Y2035" s="5">
        <f t="shared" si="354"/>
        <v>3.0375000000000001</v>
      </c>
      <c r="Z2035" s="5">
        <f t="shared" si="355"/>
        <v>-3.5437500000000002</v>
      </c>
      <c r="AA2035" s="5">
        <f t="shared" si="356"/>
        <v>0.33749999999999991</v>
      </c>
      <c r="AB2035" s="5">
        <f t="shared" si="357"/>
        <v>0.16875000000000018</v>
      </c>
    </row>
    <row r="2036" spans="1:28" x14ac:dyDescent="0.55000000000000004">
      <c r="A2036" s="3" t="s">
        <v>72</v>
      </c>
      <c r="B2036" s="3" t="s">
        <v>3592</v>
      </c>
      <c r="C2036" t="s">
        <v>47</v>
      </c>
      <c r="D2036" s="3" t="s">
        <v>32</v>
      </c>
      <c r="E2036" s="3" t="s">
        <v>2833</v>
      </c>
      <c r="F2036" s="3" t="s">
        <v>77</v>
      </c>
      <c r="G2036" s="5">
        <v>6.25</v>
      </c>
      <c r="H2036">
        <v>2</v>
      </c>
      <c r="I2036" s="5">
        <v>3.3875000000000002</v>
      </c>
      <c r="J2036" s="5">
        <v>1.6937500000000001</v>
      </c>
      <c r="K2036">
        <v>44</v>
      </c>
      <c r="L2036" s="15">
        <v>4.5454545454545504E-2</v>
      </c>
      <c r="M2036" s="13">
        <v>1.5249999999999999</v>
      </c>
      <c r="N2036" s="15">
        <v>0</v>
      </c>
      <c r="O2036" s="5">
        <v>0</v>
      </c>
      <c r="P2036" s="5">
        <v>0</v>
      </c>
      <c r="Q2036" s="5">
        <f t="shared" si="347"/>
        <v>3.3875000000000002</v>
      </c>
      <c r="R2036" s="5">
        <f t="shared" si="348"/>
        <v>-3.3875000000000002</v>
      </c>
      <c r="S2036" s="15">
        <f t="shared" si="349"/>
        <v>-1</v>
      </c>
      <c r="T2036">
        <v>0</v>
      </c>
      <c r="U2036" s="5" t="str">
        <f t="shared" si="350"/>
        <v>NA</v>
      </c>
      <c r="V2036" s="15">
        <f t="shared" si="351"/>
        <v>0</v>
      </c>
      <c r="W2036" s="15">
        <f t="shared" si="352"/>
        <v>0</v>
      </c>
      <c r="X2036" s="5">
        <f t="shared" si="353"/>
        <v>0</v>
      </c>
      <c r="Y2036" s="5">
        <f t="shared" si="354"/>
        <v>3.0487500000000001</v>
      </c>
      <c r="Z2036" s="5">
        <f t="shared" si="355"/>
        <v>-3.5568750000000002</v>
      </c>
      <c r="AA2036" s="5">
        <f t="shared" si="356"/>
        <v>0.33875000000000011</v>
      </c>
      <c r="AB2036" s="5">
        <f t="shared" si="357"/>
        <v>0.16937500000000005</v>
      </c>
    </row>
    <row r="2037" spans="1:28" x14ac:dyDescent="0.55000000000000004">
      <c r="A2037" s="3" t="s">
        <v>72</v>
      </c>
      <c r="B2037" s="3" t="s">
        <v>3164</v>
      </c>
      <c r="C2037" t="s">
        <v>47</v>
      </c>
      <c r="D2037" s="3" t="s">
        <v>194</v>
      </c>
      <c r="E2037" s="3" t="s">
        <v>2902</v>
      </c>
      <c r="F2037" s="3" t="s">
        <v>77</v>
      </c>
      <c r="G2037" s="5">
        <v>6.25</v>
      </c>
      <c r="H2037">
        <v>1</v>
      </c>
      <c r="I2037" s="5">
        <v>3.3875000000000002</v>
      </c>
      <c r="J2037" s="5">
        <v>3.3875000000000002</v>
      </c>
      <c r="K2037">
        <v>59</v>
      </c>
      <c r="L2037" s="15">
        <v>1.6949152542372902E-2</v>
      </c>
      <c r="M2037" s="13">
        <v>1.1508474576271199</v>
      </c>
      <c r="N2037" s="15">
        <v>0</v>
      </c>
      <c r="O2037" s="5">
        <v>0</v>
      </c>
      <c r="P2037" s="5">
        <v>0</v>
      </c>
      <c r="Q2037" s="5">
        <f t="shared" si="347"/>
        <v>3.3875000000000002</v>
      </c>
      <c r="R2037" s="5">
        <f t="shared" si="348"/>
        <v>-3.3875000000000002</v>
      </c>
      <c r="S2037" s="15">
        <f t="shared" si="349"/>
        <v>-1</v>
      </c>
      <c r="T2037">
        <v>0</v>
      </c>
      <c r="U2037" s="5" t="str">
        <f t="shared" si="350"/>
        <v>NA</v>
      </c>
      <c r="V2037" s="15">
        <f t="shared" si="351"/>
        <v>0</v>
      </c>
      <c r="W2037" s="15">
        <f t="shared" si="352"/>
        <v>0</v>
      </c>
      <c r="X2037" s="5">
        <f t="shared" si="353"/>
        <v>0</v>
      </c>
      <c r="Y2037" s="5">
        <f t="shared" si="354"/>
        <v>3.0487500000000001</v>
      </c>
      <c r="Z2037" s="5">
        <f t="shared" si="355"/>
        <v>-3.5568750000000002</v>
      </c>
      <c r="AA2037" s="5">
        <f t="shared" si="356"/>
        <v>0.33875000000000011</v>
      </c>
      <c r="AB2037" s="5">
        <f t="shared" si="357"/>
        <v>0.16937500000000005</v>
      </c>
    </row>
    <row r="2038" spans="1:28" x14ac:dyDescent="0.55000000000000004">
      <c r="A2038" s="3" t="s">
        <v>72</v>
      </c>
      <c r="B2038" s="3" t="s">
        <v>2196</v>
      </c>
      <c r="C2038" t="s">
        <v>47</v>
      </c>
      <c r="D2038" s="3" t="s">
        <v>75</v>
      </c>
      <c r="E2038" s="3" t="s">
        <v>3051</v>
      </c>
      <c r="F2038" s="3" t="s">
        <v>77</v>
      </c>
      <c r="G2038" s="5">
        <v>6.25</v>
      </c>
      <c r="H2038">
        <v>1</v>
      </c>
      <c r="I2038" s="5">
        <v>3.4</v>
      </c>
      <c r="J2038" s="5">
        <v>3.4</v>
      </c>
      <c r="K2038">
        <v>7</v>
      </c>
      <c r="L2038" s="15">
        <v>0.14285714285714302</v>
      </c>
      <c r="M2038" s="13">
        <v>1.4285714285714299</v>
      </c>
      <c r="N2038" s="15">
        <v>0</v>
      </c>
      <c r="O2038" s="5">
        <v>0</v>
      </c>
      <c r="P2038" s="5">
        <v>0</v>
      </c>
      <c r="Q2038" s="5">
        <f t="shared" si="347"/>
        <v>3.4</v>
      </c>
      <c r="R2038" s="5">
        <f t="shared" si="348"/>
        <v>-3.4</v>
      </c>
      <c r="S2038" s="15">
        <f t="shared" si="349"/>
        <v>-1</v>
      </c>
      <c r="T2038">
        <v>0</v>
      </c>
      <c r="U2038" s="5" t="str">
        <f t="shared" si="350"/>
        <v>NA</v>
      </c>
      <c r="V2038" s="15">
        <f t="shared" si="351"/>
        <v>0</v>
      </c>
      <c r="W2038" s="15">
        <f t="shared" si="352"/>
        <v>0</v>
      </c>
      <c r="X2038" s="5">
        <f t="shared" si="353"/>
        <v>0</v>
      </c>
      <c r="Y2038" s="5">
        <f t="shared" si="354"/>
        <v>3.06</v>
      </c>
      <c r="Z2038" s="5">
        <f t="shared" si="355"/>
        <v>-3.57</v>
      </c>
      <c r="AA2038" s="5">
        <f t="shared" si="356"/>
        <v>0.33999999999999986</v>
      </c>
      <c r="AB2038" s="5">
        <f t="shared" si="357"/>
        <v>0.16999999999999993</v>
      </c>
    </row>
    <row r="2039" spans="1:28" x14ac:dyDescent="0.55000000000000004">
      <c r="A2039" s="3" t="s">
        <v>72</v>
      </c>
      <c r="B2039" s="3" t="s">
        <v>384</v>
      </c>
      <c r="C2039" t="s">
        <v>47</v>
      </c>
      <c r="D2039" s="3" t="s">
        <v>194</v>
      </c>
      <c r="E2039" s="3" t="s">
        <v>3462</v>
      </c>
      <c r="F2039" s="3" t="s">
        <v>77</v>
      </c>
      <c r="G2039" s="5">
        <v>6.25</v>
      </c>
      <c r="H2039">
        <v>1</v>
      </c>
      <c r="I2039" s="5">
        <v>3.4</v>
      </c>
      <c r="J2039" s="5">
        <v>3.4</v>
      </c>
      <c r="K2039">
        <v>14</v>
      </c>
      <c r="L2039" s="15">
        <v>7.1428571428571397E-2</v>
      </c>
      <c r="M2039" s="13">
        <v>1.7849999999999999</v>
      </c>
      <c r="N2039" s="15">
        <v>0</v>
      </c>
      <c r="O2039" s="5">
        <v>0</v>
      </c>
      <c r="P2039" s="5">
        <v>0</v>
      </c>
      <c r="Q2039" s="5">
        <f t="shared" si="347"/>
        <v>3.4</v>
      </c>
      <c r="R2039" s="5">
        <f t="shared" si="348"/>
        <v>-3.4</v>
      </c>
      <c r="S2039" s="15">
        <f t="shared" si="349"/>
        <v>-1</v>
      </c>
      <c r="T2039">
        <v>0</v>
      </c>
      <c r="U2039" s="5" t="str">
        <f t="shared" si="350"/>
        <v>NA</v>
      </c>
      <c r="V2039" s="15">
        <f t="shared" si="351"/>
        <v>0</v>
      </c>
      <c r="W2039" s="15">
        <f t="shared" si="352"/>
        <v>0</v>
      </c>
      <c r="X2039" s="5">
        <f t="shared" si="353"/>
        <v>0</v>
      </c>
      <c r="Y2039" s="5">
        <f t="shared" si="354"/>
        <v>3.06</v>
      </c>
      <c r="Z2039" s="5">
        <f t="shared" si="355"/>
        <v>-3.57</v>
      </c>
      <c r="AA2039" s="5">
        <f t="shared" si="356"/>
        <v>0.33999999999999986</v>
      </c>
      <c r="AB2039" s="5">
        <f t="shared" si="357"/>
        <v>0.16999999999999993</v>
      </c>
    </row>
    <row r="2040" spans="1:28" x14ac:dyDescent="0.55000000000000004">
      <c r="A2040" s="3" t="s">
        <v>72</v>
      </c>
      <c r="B2040" s="3" t="s">
        <v>3144</v>
      </c>
      <c r="C2040" t="s">
        <v>47</v>
      </c>
      <c r="D2040" s="3" t="s">
        <v>104</v>
      </c>
      <c r="E2040" s="3" t="s">
        <v>2782</v>
      </c>
      <c r="F2040" s="3" t="s">
        <v>77</v>
      </c>
      <c r="G2040" s="5">
        <v>6.25</v>
      </c>
      <c r="H2040">
        <v>1</v>
      </c>
      <c r="I2040" s="5">
        <v>3.4</v>
      </c>
      <c r="J2040" s="5">
        <v>3.4</v>
      </c>
      <c r="K2040">
        <v>2</v>
      </c>
      <c r="L2040" s="15">
        <v>0.5</v>
      </c>
      <c r="M2040" s="13">
        <v>1</v>
      </c>
      <c r="N2040" s="15">
        <v>0</v>
      </c>
      <c r="O2040" s="5">
        <v>0</v>
      </c>
      <c r="P2040" s="5">
        <v>0</v>
      </c>
      <c r="Q2040" s="5">
        <f t="shared" si="347"/>
        <v>3.4</v>
      </c>
      <c r="R2040" s="5">
        <f t="shared" si="348"/>
        <v>-3.4</v>
      </c>
      <c r="S2040" s="15">
        <f t="shared" si="349"/>
        <v>-1</v>
      </c>
      <c r="T2040">
        <v>0</v>
      </c>
      <c r="U2040" s="5" t="str">
        <f t="shared" si="350"/>
        <v>NA</v>
      </c>
      <c r="V2040" s="15">
        <f t="shared" si="351"/>
        <v>0</v>
      </c>
      <c r="W2040" s="15">
        <f t="shared" si="352"/>
        <v>0</v>
      </c>
      <c r="X2040" s="5">
        <f t="shared" si="353"/>
        <v>0</v>
      </c>
      <c r="Y2040" s="5">
        <f t="shared" si="354"/>
        <v>3.06</v>
      </c>
      <c r="Z2040" s="5">
        <f t="shared" si="355"/>
        <v>-3.57</v>
      </c>
      <c r="AA2040" s="5">
        <f t="shared" si="356"/>
        <v>0.33999999999999986</v>
      </c>
      <c r="AB2040" s="5">
        <f t="shared" si="357"/>
        <v>0.16999999999999993</v>
      </c>
    </row>
    <row r="2041" spans="1:28" x14ac:dyDescent="0.55000000000000004">
      <c r="A2041" s="3" t="s">
        <v>72</v>
      </c>
      <c r="B2041" s="3" t="s">
        <v>3598</v>
      </c>
      <c r="C2041" t="s">
        <v>47</v>
      </c>
      <c r="D2041" s="3" t="s">
        <v>75</v>
      </c>
      <c r="E2041" s="3" t="s">
        <v>3051</v>
      </c>
      <c r="F2041" s="3" t="s">
        <v>77</v>
      </c>
      <c r="G2041" s="5">
        <v>6.25</v>
      </c>
      <c r="H2041">
        <v>1</v>
      </c>
      <c r="I2041" s="5">
        <v>3.4125000000000001</v>
      </c>
      <c r="J2041" s="5">
        <v>3.4125000000000001</v>
      </c>
      <c r="K2041">
        <v>4</v>
      </c>
      <c r="L2041" s="15">
        <v>0.25</v>
      </c>
      <c r="M2041" s="13">
        <v>1</v>
      </c>
      <c r="N2041" s="15">
        <v>0</v>
      </c>
      <c r="O2041" s="5">
        <v>0</v>
      </c>
      <c r="P2041" s="5">
        <v>0</v>
      </c>
      <c r="Q2041" s="5">
        <f t="shared" si="347"/>
        <v>3.4125000000000001</v>
      </c>
      <c r="R2041" s="5">
        <f t="shared" si="348"/>
        <v>-3.4125000000000001</v>
      </c>
      <c r="S2041" s="15">
        <f t="shared" si="349"/>
        <v>-1</v>
      </c>
      <c r="T2041">
        <v>0</v>
      </c>
      <c r="U2041" s="5" t="str">
        <f t="shared" si="350"/>
        <v>NA</v>
      </c>
      <c r="V2041" s="15">
        <f t="shared" si="351"/>
        <v>0</v>
      </c>
      <c r="W2041" s="15">
        <f t="shared" si="352"/>
        <v>0</v>
      </c>
      <c r="X2041" s="5">
        <f t="shared" si="353"/>
        <v>0</v>
      </c>
      <c r="Y2041" s="5">
        <f t="shared" si="354"/>
        <v>3.07125</v>
      </c>
      <c r="Z2041" s="5">
        <f t="shared" si="355"/>
        <v>-3.5831250000000003</v>
      </c>
      <c r="AA2041" s="5">
        <f t="shared" si="356"/>
        <v>0.34125000000000005</v>
      </c>
      <c r="AB2041" s="5">
        <f t="shared" si="357"/>
        <v>0.17062500000000025</v>
      </c>
    </row>
    <row r="2042" spans="1:28" x14ac:dyDescent="0.55000000000000004">
      <c r="A2042" s="3" t="s">
        <v>72</v>
      </c>
      <c r="B2042" s="3" t="s">
        <v>2623</v>
      </c>
      <c r="C2042" t="s">
        <v>47</v>
      </c>
      <c r="D2042" s="3" t="s">
        <v>75</v>
      </c>
      <c r="E2042" s="3" t="s">
        <v>76</v>
      </c>
      <c r="F2042" s="3" t="s">
        <v>77</v>
      </c>
      <c r="G2042" s="5">
        <v>6.25</v>
      </c>
      <c r="H2042">
        <v>1</v>
      </c>
      <c r="I2042" s="5">
        <v>3.4125000000000001</v>
      </c>
      <c r="J2042" s="5">
        <v>3.4125000000000001</v>
      </c>
      <c r="K2042">
        <v>7</v>
      </c>
      <c r="L2042" s="15">
        <v>0.14285714285714302</v>
      </c>
      <c r="M2042" s="13">
        <v>1.8542857142857101</v>
      </c>
      <c r="N2042" s="15">
        <v>0</v>
      </c>
      <c r="O2042" s="5">
        <v>0</v>
      </c>
      <c r="P2042" s="5">
        <v>0</v>
      </c>
      <c r="Q2042" s="5">
        <f t="shared" si="347"/>
        <v>3.4125000000000001</v>
      </c>
      <c r="R2042" s="5">
        <f t="shared" si="348"/>
        <v>-3.4125000000000001</v>
      </c>
      <c r="S2042" s="15">
        <f t="shared" si="349"/>
        <v>-1</v>
      </c>
      <c r="T2042">
        <v>0</v>
      </c>
      <c r="U2042" s="5" t="str">
        <f t="shared" si="350"/>
        <v>NA</v>
      </c>
      <c r="V2042" s="15">
        <f t="shared" si="351"/>
        <v>0</v>
      </c>
      <c r="W2042" s="15">
        <f t="shared" si="352"/>
        <v>0</v>
      </c>
      <c r="X2042" s="5">
        <f t="shared" si="353"/>
        <v>0</v>
      </c>
      <c r="Y2042" s="5">
        <f t="shared" si="354"/>
        <v>3.07125</v>
      </c>
      <c r="Z2042" s="5">
        <f t="shared" si="355"/>
        <v>-3.5831250000000003</v>
      </c>
      <c r="AA2042" s="5">
        <f t="shared" si="356"/>
        <v>0.34125000000000005</v>
      </c>
      <c r="AB2042" s="5">
        <f t="shared" si="357"/>
        <v>0.17062500000000025</v>
      </c>
    </row>
    <row r="2043" spans="1:28" x14ac:dyDescent="0.55000000000000004">
      <c r="A2043" s="3" t="s">
        <v>72</v>
      </c>
      <c r="B2043" s="3" t="s">
        <v>615</v>
      </c>
      <c r="C2043" t="s">
        <v>47</v>
      </c>
      <c r="D2043" s="3" t="s">
        <v>125</v>
      </c>
      <c r="E2043" s="3" t="s">
        <v>3601</v>
      </c>
      <c r="F2043" s="3" t="s">
        <v>77</v>
      </c>
      <c r="G2043" s="5">
        <v>6.25</v>
      </c>
      <c r="H2043">
        <v>1</v>
      </c>
      <c r="I2043" s="5">
        <v>3.4125000000000001</v>
      </c>
      <c r="J2043" s="5">
        <v>3.4125000000000001</v>
      </c>
      <c r="K2043">
        <v>11</v>
      </c>
      <c r="L2043" s="15">
        <v>9.0909090909090898E-2</v>
      </c>
      <c r="M2043" s="13">
        <v>4.5454545454545503</v>
      </c>
      <c r="N2043" s="15">
        <v>0</v>
      </c>
      <c r="O2043" s="5">
        <v>0</v>
      </c>
      <c r="P2043" s="5">
        <v>0</v>
      </c>
      <c r="Q2043" s="5">
        <f t="shared" si="347"/>
        <v>3.4125000000000001</v>
      </c>
      <c r="R2043" s="5">
        <f t="shared" si="348"/>
        <v>-3.4125000000000001</v>
      </c>
      <c r="S2043" s="15">
        <f t="shared" si="349"/>
        <v>-1</v>
      </c>
      <c r="T2043">
        <v>0</v>
      </c>
      <c r="U2043" s="5" t="str">
        <f t="shared" si="350"/>
        <v>NA</v>
      </c>
      <c r="V2043" s="15">
        <f t="shared" si="351"/>
        <v>0</v>
      </c>
      <c r="W2043" s="15">
        <f t="shared" si="352"/>
        <v>0</v>
      </c>
      <c r="X2043" s="5">
        <f t="shared" si="353"/>
        <v>0</v>
      </c>
      <c r="Y2043" s="5">
        <f t="shared" si="354"/>
        <v>3.07125</v>
      </c>
      <c r="Z2043" s="5">
        <f t="shared" si="355"/>
        <v>-3.5831250000000003</v>
      </c>
      <c r="AA2043" s="5">
        <f t="shared" si="356"/>
        <v>0.34125000000000005</v>
      </c>
      <c r="AB2043" s="5">
        <f t="shared" si="357"/>
        <v>0.17062500000000025</v>
      </c>
    </row>
    <row r="2044" spans="1:28" x14ac:dyDescent="0.55000000000000004">
      <c r="A2044" s="3" t="s">
        <v>72</v>
      </c>
      <c r="B2044" s="3" t="s">
        <v>3603</v>
      </c>
      <c r="C2044" t="s">
        <v>47</v>
      </c>
      <c r="D2044" s="3" t="s">
        <v>32</v>
      </c>
      <c r="E2044" s="3" t="s">
        <v>2690</v>
      </c>
      <c r="F2044" s="3" t="s">
        <v>77</v>
      </c>
      <c r="G2044" s="5">
        <v>6.25</v>
      </c>
      <c r="H2044">
        <v>3</v>
      </c>
      <c r="I2044" s="5">
        <v>3.4249999875000001</v>
      </c>
      <c r="J2044" s="5">
        <v>1.1416666625</v>
      </c>
      <c r="K2044">
        <v>51</v>
      </c>
      <c r="L2044" s="15">
        <v>5.8823529411764698E-2</v>
      </c>
      <c r="M2044" s="13">
        <v>4.8490196078431396</v>
      </c>
      <c r="N2044" s="15">
        <v>0</v>
      </c>
      <c r="O2044" s="5">
        <v>0</v>
      </c>
      <c r="P2044" s="5">
        <v>0</v>
      </c>
      <c r="Q2044" s="5">
        <f t="shared" si="347"/>
        <v>3.4249999875000001</v>
      </c>
      <c r="R2044" s="5">
        <f t="shared" si="348"/>
        <v>-3.4249999875000001</v>
      </c>
      <c r="S2044" s="15">
        <f t="shared" si="349"/>
        <v>-1</v>
      </c>
      <c r="T2044">
        <v>0</v>
      </c>
      <c r="U2044" s="5" t="str">
        <f t="shared" si="350"/>
        <v>NA</v>
      </c>
      <c r="V2044" s="15">
        <f t="shared" si="351"/>
        <v>0</v>
      </c>
      <c r="W2044" s="15">
        <f t="shared" si="352"/>
        <v>0</v>
      </c>
      <c r="X2044" s="5">
        <f t="shared" si="353"/>
        <v>0</v>
      </c>
      <c r="Y2044" s="5">
        <f t="shared" si="354"/>
        <v>3.08249998875</v>
      </c>
      <c r="Z2044" s="5">
        <f t="shared" si="355"/>
        <v>-3.5962499868750002</v>
      </c>
      <c r="AA2044" s="5">
        <f t="shared" si="356"/>
        <v>0.34249999875000015</v>
      </c>
      <c r="AB2044" s="5">
        <f t="shared" si="357"/>
        <v>0.17124999937500007</v>
      </c>
    </row>
    <row r="2045" spans="1:28" x14ac:dyDescent="0.55000000000000004">
      <c r="A2045" s="3" t="s">
        <v>72</v>
      </c>
      <c r="B2045" s="3" t="s">
        <v>270</v>
      </c>
      <c r="C2045" t="s">
        <v>47</v>
      </c>
      <c r="D2045" s="3" t="s">
        <v>262</v>
      </c>
      <c r="E2045" s="3" t="s">
        <v>2706</v>
      </c>
      <c r="F2045" s="3" t="s">
        <v>77</v>
      </c>
      <c r="G2045" s="5">
        <v>6.25</v>
      </c>
      <c r="H2045">
        <v>1</v>
      </c>
      <c r="I2045" s="5">
        <v>3.4249999999999998</v>
      </c>
      <c r="J2045" s="5">
        <v>3.4249999999999998</v>
      </c>
      <c r="K2045">
        <v>91</v>
      </c>
      <c r="L2045" s="15">
        <v>1.0989010989011E-2</v>
      </c>
      <c r="M2045" s="13">
        <v>2.1130769230769202</v>
      </c>
      <c r="N2045" s="15">
        <v>0</v>
      </c>
      <c r="O2045" s="5">
        <v>0</v>
      </c>
      <c r="P2045" s="5">
        <v>0</v>
      </c>
      <c r="Q2045" s="5">
        <f t="shared" si="347"/>
        <v>3.4249999999999998</v>
      </c>
      <c r="R2045" s="5">
        <f t="shared" si="348"/>
        <v>-3.4249999999999998</v>
      </c>
      <c r="S2045" s="15">
        <f t="shared" si="349"/>
        <v>-1</v>
      </c>
      <c r="T2045">
        <v>0</v>
      </c>
      <c r="U2045" s="5" t="str">
        <f t="shared" si="350"/>
        <v>NA</v>
      </c>
      <c r="V2045" s="15">
        <f t="shared" si="351"/>
        <v>0</v>
      </c>
      <c r="W2045" s="15">
        <f t="shared" si="352"/>
        <v>0</v>
      </c>
      <c r="X2045" s="5">
        <f t="shared" si="353"/>
        <v>0</v>
      </c>
      <c r="Y2045" s="5">
        <f t="shared" si="354"/>
        <v>3.0825</v>
      </c>
      <c r="Z2045" s="5">
        <f t="shared" si="355"/>
        <v>-3.5962499999999999</v>
      </c>
      <c r="AA2045" s="5">
        <f t="shared" si="356"/>
        <v>0.3424999999999998</v>
      </c>
      <c r="AB2045" s="5">
        <f t="shared" si="357"/>
        <v>0.17125000000000012</v>
      </c>
    </row>
    <row r="2046" spans="1:28" x14ac:dyDescent="0.55000000000000004">
      <c r="A2046" s="3" t="s">
        <v>72</v>
      </c>
      <c r="B2046" s="3" t="s">
        <v>3305</v>
      </c>
      <c r="C2046" t="s">
        <v>47</v>
      </c>
      <c r="D2046" s="3" t="s">
        <v>40</v>
      </c>
      <c r="E2046" s="3" t="s">
        <v>3165</v>
      </c>
      <c r="F2046" s="3" t="s">
        <v>77</v>
      </c>
      <c r="G2046" s="5">
        <v>6.25</v>
      </c>
      <c r="H2046">
        <v>2</v>
      </c>
      <c r="I2046" s="5">
        <v>3.4249999999999998</v>
      </c>
      <c r="J2046" s="5">
        <v>1.7124999999999999</v>
      </c>
      <c r="K2046">
        <v>4</v>
      </c>
      <c r="L2046" s="15">
        <v>0.5</v>
      </c>
      <c r="M2046" s="13">
        <v>1</v>
      </c>
      <c r="N2046" s="15">
        <v>0</v>
      </c>
      <c r="O2046" s="5">
        <v>0</v>
      </c>
      <c r="P2046" s="5">
        <v>0</v>
      </c>
      <c r="Q2046" s="5">
        <f t="shared" si="347"/>
        <v>3.4249999999999998</v>
      </c>
      <c r="R2046" s="5">
        <f t="shared" si="348"/>
        <v>-3.4249999999999998</v>
      </c>
      <c r="S2046" s="15">
        <f t="shared" si="349"/>
        <v>-1</v>
      </c>
      <c r="T2046">
        <v>0</v>
      </c>
      <c r="U2046" s="5" t="str">
        <f t="shared" si="350"/>
        <v>NA</v>
      </c>
      <c r="V2046" s="15">
        <f t="shared" si="351"/>
        <v>0</v>
      </c>
      <c r="W2046" s="15">
        <f t="shared" si="352"/>
        <v>0</v>
      </c>
      <c r="X2046" s="5">
        <f t="shared" si="353"/>
        <v>0</v>
      </c>
      <c r="Y2046" s="5">
        <f t="shared" si="354"/>
        <v>3.0825</v>
      </c>
      <c r="Z2046" s="5">
        <f t="shared" si="355"/>
        <v>-3.5962499999999999</v>
      </c>
      <c r="AA2046" s="5">
        <f t="shared" si="356"/>
        <v>0.3424999999999998</v>
      </c>
      <c r="AB2046" s="5">
        <f t="shared" si="357"/>
        <v>0.17125000000000012</v>
      </c>
    </row>
    <row r="2047" spans="1:28" x14ac:dyDescent="0.55000000000000004">
      <c r="A2047" s="3" t="s">
        <v>72</v>
      </c>
      <c r="B2047" s="3" t="s">
        <v>2705</v>
      </c>
      <c r="C2047" t="s">
        <v>47</v>
      </c>
      <c r="D2047" s="3" t="s">
        <v>173</v>
      </c>
      <c r="E2047" s="3" t="s">
        <v>3607</v>
      </c>
      <c r="F2047" s="3" t="s">
        <v>77</v>
      </c>
      <c r="G2047" s="5">
        <v>6.25</v>
      </c>
      <c r="H2047">
        <v>4</v>
      </c>
      <c r="I2047" s="5">
        <v>3.4375</v>
      </c>
      <c r="J2047" s="5">
        <v>0.859375</v>
      </c>
      <c r="K2047">
        <v>2302</v>
      </c>
      <c r="L2047" s="15">
        <v>1.7376194613379699E-3</v>
      </c>
      <c r="M2047" s="13">
        <v>1.24031277150304</v>
      </c>
      <c r="N2047" s="15">
        <v>0</v>
      </c>
      <c r="O2047" s="5">
        <v>0</v>
      </c>
      <c r="P2047" s="5">
        <v>0</v>
      </c>
      <c r="Q2047" s="5">
        <f t="shared" si="347"/>
        <v>3.4375</v>
      </c>
      <c r="R2047" s="5">
        <f t="shared" si="348"/>
        <v>-3.4375</v>
      </c>
      <c r="S2047" s="15">
        <f t="shared" si="349"/>
        <v>-1</v>
      </c>
      <c r="T2047">
        <v>0</v>
      </c>
      <c r="U2047" s="5" t="str">
        <f t="shared" si="350"/>
        <v>NA</v>
      </c>
      <c r="V2047" s="15">
        <f t="shared" si="351"/>
        <v>0</v>
      </c>
      <c r="W2047" s="15">
        <f t="shared" si="352"/>
        <v>0</v>
      </c>
      <c r="X2047" s="5">
        <f t="shared" si="353"/>
        <v>0</v>
      </c>
      <c r="Y2047" s="5">
        <f t="shared" si="354"/>
        <v>3.09375</v>
      </c>
      <c r="Z2047" s="5">
        <f t="shared" si="355"/>
        <v>-3.609375</v>
      </c>
      <c r="AA2047" s="5">
        <f t="shared" si="356"/>
        <v>0.34375</v>
      </c>
      <c r="AB2047" s="5">
        <f t="shared" si="357"/>
        <v>0.171875</v>
      </c>
    </row>
    <row r="2048" spans="1:28" x14ac:dyDescent="0.55000000000000004">
      <c r="A2048" s="3" t="s">
        <v>72</v>
      </c>
      <c r="B2048" s="3" t="s">
        <v>3603</v>
      </c>
      <c r="C2048" t="s">
        <v>47</v>
      </c>
      <c r="D2048" s="3" t="s">
        <v>173</v>
      </c>
      <c r="E2048" s="3" t="s">
        <v>2820</v>
      </c>
      <c r="F2048" s="3" t="s">
        <v>77</v>
      </c>
      <c r="G2048" s="5">
        <v>6.25</v>
      </c>
      <c r="H2048">
        <v>3</v>
      </c>
      <c r="I2048" s="5">
        <v>3.4374999749999997</v>
      </c>
      <c r="J2048" s="5">
        <v>1.1458333249999999</v>
      </c>
      <c r="K2048">
        <v>20</v>
      </c>
      <c r="L2048" s="15">
        <v>0.15</v>
      </c>
      <c r="M2048" s="13">
        <v>1.85</v>
      </c>
      <c r="N2048" s="15">
        <v>0</v>
      </c>
      <c r="O2048" s="5">
        <v>0</v>
      </c>
      <c r="P2048" s="5">
        <v>0</v>
      </c>
      <c r="Q2048" s="5">
        <f t="shared" si="347"/>
        <v>3.4374999749999997</v>
      </c>
      <c r="R2048" s="5">
        <f t="shared" si="348"/>
        <v>-3.4374999749999997</v>
      </c>
      <c r="S2048" s="15">
        <f t="shared" si="349"/>
        <v>-1</v>
      </c>
      <c r="T2048">
        <v>0</v>
      </c>
      <c r="U2048" s="5" t="str">
        <f t="shared" si="350"/>
        <v>NA</v>
      </c>
      <c r="V2048" s="15">
        <f t="shared" si="351"/>
        <v>0</v>
      </c>
      <c r="W2048" s="15">
        <f t="shared" si="352"/>
        <v>0</v>
      </c>
      <c r="X2048" s="5">
        <f t="shared" si="353"/>
        <v>0</v>
      </c>
      <c r="Y2048" s="5">
        <f t="shared" si="354"/>
        <v>3.0937499774999999</v>
      </c>
      <c r="Z2048" s="5">
        <f t="shared" si="355"/>
        <v>-3.60937497375</v>
      </c>
      <c r="AA2048" s="5">
        <f t="shared" si="356"/>
        <v>0.34374999749999979</v>
      </c>
      <c r="AB2048" s="5">
        <f t="shared" si="357"/>
        <v>0.17187499875000034</v>
      </c>
    </row>
    <row r="2049" spans="1:28" x14ac:dyDescent="0.55000000000000004">
      <c r="A2049" s="3" t="s">
        <v>72</v>
      </c>
      <c r="B2049" s="3" t="s">
        <v>3126</v>
      </c>
      <c r="C2049" t="s">
        <v>47</v>
      </c>
      <c r="D2049" s="3" t="s">
        <v>194</v>
      </c>
      <c r="E2049" s="3" t="s">
        <v>3610</v>
      </c>
      <c r="F2049" s="3" t="s">
        <v>77</v>
      </c>
      <c r="G2049" s="5">
        <v>6.25</v>
      </c>
      <c r="H2049">
        <v>1</v>
      </c>
      <c r="I2049" s="5">
        <v>3.4375</v>
      </c>
      <c r="J2049" s="5">
        <v>3.4375</v>
      </c>
      <c r="K2049">
        <v>76</v>
      </c>
      <c r="L2049" s="15">
        <v>1.3157894736842099E-2</v>
      </c>
      <c r="M2049" s="13">
        <v>1.2865789473684199</v>
      </c>
      <c r="N2049" s="15">
        <v>0</v>
      </c>
      <c r="O2049" s="5">
        <v>0</v>
      </c>
      <c r="P2049" s="5">
        <v>0</v>
      </c>
      <c r="Q2049" s="5">
        <f t="shared" si="347"/>
        <v>3.4375</v>
      </c>
      <c r="R2049" s="5">
        <f t="shared" si="348"/>
        <v>-3.4375</v>
      </c>
      <c r="S2049" s="15">
        <f t="shared" si="349"/>
        <v>-1</v>
      </c>
      <c r="T2049">
        <v>0</v>
      </c>
      <c r="U2049" s="5" t="str">
        <f t="shared" si="350"/>
        <v>NA</v>
      </c>
      <c r="V2049" s="15">
        <f t="shared" si="351"/>
        <v>0</v>
      </c>
      <c r="W2049" s="15">
        <f t="shared" si="352"/>
        <v>0</v>
      </c>
      <c r="X2049" s="5">
        <f t="shared" si="353"/>
        <v>0</v>
      </c>
      <c r="Y2049" s="5">
        <f t="shared" si="354"/>
        <v>3.09375</v>
      </c>
      <c r="Z2049" s="5">
        <f t="shared" si="355"/>
        <v>-3.609375</v>
      </c>
      <c r="AA2049" s="5">
        <f t="shared" si="356"/>
        <v>0.34375</v>
      </c>
      <c r="AB2049" s="5">
        <f t="shared" si="357"/>
        <v>0.171875</v>
      </c>
    </row>
    <row r="2050" spans="1:28" x14ac:dyDescent="0.55000000000000004">
      <c r="A2050" s="3" t="s">
        <v>72</v>
      </c>
      <c r="B2050" s="3" t="s">
        <v>3612</v>
      </c>
      <c r="C2050" t="s">
        <v>47</v>
      </c>
      <c r="D2050" s="3" t="s">
        <v>262</v>
      </c>
      <c r="E2050" s="3" t="s">
        <v>3613</v>
      </c>
      <c r="F2050" s="3" t="s">
        <v>77</v>
      </c>
      <c r="G2050" s="5">
        <v>6.25</v>
      </c>
      <c r="H2050">
        <v>1</v>
      </c>
      <c r="I2050" s="5">
        <v>3.4624999999999999</v>
      </c>
      <c r="J2050" s="5">
        <v>3.4624999999999999</v>
      </c>
      <c r="K2050">
        <v>1</v>
      </c>
      <c r="L2050" s="15">
        <v>1</v>
      </c>
      <c r="M2050" s="13">
        <v>2</v>
      </c>
      <c r="N2050" s="15">
        <v>0</v>
      </c>
      <c r="O2050" s="5">
        <v>0</v>
      </c>
      <c r="P2050" s="5">
        <v>0</v>
      </c>
      <c r="Q2050" s="5">
        <f t="shared" ref="Q2050:Q2113" si="358">I2050</f>
        <v>3.4624999999999999</v>
      </c>
      <c r="R2050" s="5">
        <f t="shared" ref="R2050:R2113" si="359">P2050-Q2050</f>
        <v>-3.4624999999999999</v>
      </c>
      <c r="S2050" s="15">
        <f t="shared" ref="S2050:S2113" si="360">IF(Q2050=0,0,(P2050-Q2050)/Q2050)</f>
        <v>-1</v>
      </c>
      <c r="T2050">
        <v>0</v>
      </c>
      <c r="U2050" s="5" t="str">
        <f t="shared" ref="U2050:U2113" si="361">IF(T2050=0,"NA",P2050/T2050)</f>
        <v>NA</v>
      </c>
      <c r="V2050" s="15">
        <f t="shared" si="351"/>
        <v>0</v>
      </c>
      <c r="W2050" s="15">
        <f t="shared" si="352"/>
        <v>0</v>
      </c>
      <c r="X2050" s="5">
        <f t="shared" si="353"/>
        <v>0</v>
      </c>
      <c r="Y2050" s="5">
        <f t="shared" si="354"/>
        <v>3.11625</v>
      </c>
      <c r="Z2050" s="5">
        <f t="shared" si="355"/>
        <v>-3.6356250000000001</v>
      </c>
      <c r="AA2050" s="5">
        <f t="shared" si="356"/>
        <v>0.34624999999999995</v>
      </c>
      <c r="AB2050" s="5">
        <f t="shared" si="357"/>
        <v>0.1731250000000002</v>
      </c>
    </row>
    <row r="2051" spans="1:28" x14ac:dyDescent="0.55000000000000004">
      <c r="A2051" s="3" t="s">
        <v>72</v>
      </c>
      <c r="B2051" s="3" t="s">
        <v>3615</v>
      </c>
      <c r="C2051" t="s">
        <v>47</v>
      </c>
      <c r="D2051" s="3" t="s">
        <v>32</v>
      </c>
      <c r="E2051" s="3" t="s">
        <v>482</v>
      </c>
      <c r="F2051" s="3" t="s">
        <v>77</v>
      </c>
      <c r="G2051" s="5">
        <v>6.25</v>
      </c>
      <c r="H2051">
        <v>3</v>
      </c>
      <c r="I2051" s="5">
        <v>3.4749999750000002</v>
      </c>
      <c r="J2051" s="5">
        <v>1.1583333250000001</v>
      </c>
      <c r="K2051">
        <v>2878</v>
      </c>
      <c r="L2051" s="15">
        <v>1.0423905489923601E-3</v>
      </c>
      <c r="M2051" s="13">
        <v>3.9891591382904799</v>
      </c>
      <c r="N2051" s="15">
        <v>0</v>
      </c>
      <c r="O2051" s="5">
        <v>0</v>
      </c>
      <c r="P2051" s="5">
        <v>0</v>
      </c>
      <c r="Q2051" s="5">
        <f t="shared" si="358"/>
        <v>3.4749999750000002</v>
      </c>
      <c r="R2051" s="5">
        <f t="shared" si="359"/>
        <v>-3.4749999750000002</v>
      </c>
      <c r="S2051" s="15">
        <f t="shared" si="360"/>
        <v>-1</v>
      </c>
      <c r="T2051">
        <v>0</v>
      </c>
      <c r="U2051" s="5" t="str">
        <f t="shared" si="361"/>
        <v>NA</v>
      </c>
      <c r="V2051" s="15">
        <f t="shared" ref="V2051:V2114" si="362">(L2051*N2051)</f>
        <v>0</v>
      </c>
      <c r="W2051" s="15">
        <f t="shared" ref="W2051:W2114" si="363">IF(P2051=0,0,R2051/P2051)</f>
        <v>0</v>
      </c>
      <c r="X2051" s="5">
        <f t="shared" ref="X2051:X2114" si="364">IF(T2051=0,0,Q2051/T2051)</f>
        <v>0</v>
      </c>
      <c r="Y2051" s="5">
        <f t="shared" ref="Y2051:Y2114" si="365">Q2051*0.9</f>
        <v>3.1274999775000003</v>
      </c>
      <c r="Z2051" s="5">
        <f t="shared" ref="Z2051:Z2114" si="366">R2051*1.05</f>
        <v>-3.6487499737500002</v>
      </c>
      <c r="AA2051" s="5">
        <f t="shared" ref="AA2051:AA2114" si="367">Q2051-Y2051</f>
        <v>0.34749999749999994</v>
      </c>
      <c r="AB2051" s="5">
        <f t="shared" ref="AB2051:AB2114" si="368">R2051-Z2051</f>
        <v>0.17374999874999997</v>
      </c>
    </row>
    <row r="2052" spans="1:28" x14ac:dyDescent="0.55000000000000004">
      <c r="A2052" s="3" t="s">
        <v>72</v>
      </c>
      <c r="B2052" s="3" t="s">
        <v>3617</v>
      </c>
      <c r="C2052" t="s">
        <v>47</v>
      </c>
      <c r="D2052" s="3" t="s">
        <v>32</v>
      </c>
      <c r="E2052" s="3" t="s">
        <v>2690</v>
      </c>
      <c r="F2052" s="3" t="s">
        <v>77</v>
      </c>
      <c r="G2052" s="5">
        <v>6.25</v>
      </c>
      <c r="H2052">
        <v>4</v>
      </c>
      <c r="I2052" s="5">
        <v>3.4750000000000001</v>
      </c>
      <c r="J2052" s="5">
        <v>0.86875000000000002</v>
      </c>
      <c r="K2052">
        <v>253</v>
      </c>
      <c r="L2052" s="15">
        <v>1.58102766798419E-2</v>
      </c>
      <c r="M2052" s="13">
        <v>4.49604743083004</v>
      </c>
      <c r="N2052" s="15">
        <v>0</v>
      </c>
      <c r="O2052" s="5">
        <v>0</v>
      </c>
      <c r="P2052" s="5">
        <v>0</v>
      </c>
      <c r="Q2052" s="5">
        <f t="shared" si="358"/>
        <v>3.4750000000000001</v>
      </c>
      <c r="R2052" s="5">
        <f t="shared" si="359"/>
        <v>-3.4750000000000001</v>
      </c>
      <c r="S2052" s="15">
        <f t="shared" si="360"/>
        <v>-1</v>
      </c>
      <c r="T2052">
        <v>0</v>
      </c>
      <c r="U2052" s="5" t="str">
        <f t="shared" si="361"/>
        <v>NA</v>
      </c>
      <c r="V2052" s="15">
        <f t="shared" si="362"/>
        <v>0</v>
      </c>
      <c r="W2052" s="15">
        <f t="shared" si="363"/>
        <v>0</v>
      </c>
      <c r="X2052" s="5">
        <f t="shared" si="364"/>
        <v>0</v>
      </c>
      <c r="Y2052" s="5">
        <f t="shared" si="365"/>
        <v>3.1274999999999999</v>
      </c>
      <c r="Z2052" s="5">
        <f t="shared" si="366"/>
        <v>-3.6487500000000002</v>
      </c>
      <c r="AA2052" s="5">
        <f t="shared" si="367"/>
        <v>0.34750000000000014</v>
      </c>
      <c r="AB2052" s="5">
        <f t="shared" si="368"/>
        <v>0.17375000000000007</v>
      </c>
    </row>
    <row r="2053" spans="1:28" x14ac:dyDescent="0.55000000000000004">
      <c r="A2053" s="3" t="s">
        <v>72</v>
      </c>
      <c r="B2053" s="3" t="s">
        <v>3619</v>
      </c>
      <c r="C2053" t="s">
        <v>47</v>
      </c>
      <c r="D2053" s="3" t="s">
        <v>133</v>
      </c>
      <c r="E2053" s="3" t="s">
        <v>3364</v>
      </c>
      <c r="F2053" s="3" t="s">
        <v>77</v>
      </c>
      <c r="G2053" s="5">
        <v>6.25</v>
      </c>
      <c r="H2053">
        <v>1</v>
      </c>
      <c r="I2053" s="5">
        <v>3.4750000000000001</v>
      </c>
      <c r="J2053" s="5">
        <v>3.4750000000000001</v>
      </c>
      <c r="K2053">
        <v>13</v>
      </c>
      <c r="L2053" s="15">
        <v>7.69230769230769E-2</v>
      </c>
      <c r="M2053" s="13">
        <v>1.3</v>
      </c>
      <c r="N2053" s="15">
        <v>0</v>
      </c>
      <c r="O2053" s="5">
        <v>0</v>
      </c>
      <c r="P2053" s="5">
        <v>0</v>
      </c>
      <c r="Q2053" s="5">
        <f t="shared" si="358"/>
        <v>3.4750000000000001</v>
      </c>
      <c r="R2053" s="5">
        <f t="shared" si="359"/>
        <v>-3.4750000000000001</v>
      </c>
      <c r="S2053" s="15">
        <f t="shared" si="360"/>
        <v>-1</v>
      </c>
      <c r="T2053">
        <v>0</v>
      </c>
      <c r="U2053" s="5" t="str">
        <f t="shared" si="361"/>
        <v>NA</v>
      </c>
      <c r="V2053" s="15">
        <f t="shared" si="362"/>
        <v>0</v>
      </c>
      <c r="W2053" s="15">
        <f t="shared" si="363"/>
        <v>0</v>
      </c>
      <c r="X2053" s="5">
        <f t="shared" si="364"/>
        <v>0</v>
      </c>
      <c r="Y2053" s="5">
        <f t="shared" si="365"/>
        <v>3.1274999999999999</v>
      </c>
      <c r="Z2053" s="5">
        <f t="shared" si="366"/>
        <v>-3.6487500000000002</v>
      </c>
      <c r="AA2053" s="5">
        <f t="shared" si="367"/>
        <v>0.34750000000000014</v>
      </c>
      <c r="AB2053" s="5">
        <f t="shared" si="368"/>
        <v>0.17375000000000007</v>
      </c>
    </row>
    <row r="2054" spans="1:28" x14ac:dyDescent="0.55000000000000004">
      <c r="A2054" s="3" t="s">
        <v>72</v>
      </c>
      <c r="B2054" s="3" t="s">
        <v>3460</v>
      </c>
      <c r="C2054" t="s">
        <v>47</v>
      </c>
      <c r="D2054" s="3" t="s">
        <v>173</v>
      </c>
      <c r="E2054" s="3" t="s">
        <v>675</v>
      </c>
      <c r="F2054" s="3" t="s">
        <v>77</v>
      </c>
      <c r="G2054" s="5">
        <v>6.25</v>
      </c>
      <c r="H2054">
        <v>2</v>
      </c>
      <c r="I2054" s="5">
        <v>3.4874999999999998</v>
      </c>
      <c r="J2054" s="5">
        <v>1.7437499999999999</v>
      </c>
      <c r="K2054">
        <v>59</v>
      </c>
      <c r="L2054" s="15">
        <v>3.3898305084745804E-2</v>
      </c>
      <c r="M2054" s="13">
        <v>1.82881355932203</v>
      </c>
      <c r="N2054" s="15">
        <v>0</v>
      </c>
      <c r="O2054" s="5">
        <v>0</v>
      </c>
      <c r="P2054" s="5">
        <v>0</v>
      </c>
      <c r="Q2054" s="5">
        <f t="shared" si="358"/>
        <v>3.4874999999999998</v>
      </c>
      <c r="R2054" s="5">
        <f t="shared" si="359"/>
        <v>-3.4874999999999998</v>
      </c>
      <c r="S2054" s="15">
        <f t="shared" si="360"/>
        <v>-1</v>
      </c>
      <c r="T2054">
        <v>0</v>
      </c>
      <c r="U2054" s="5" t="str">
        <f t="shared" si="361"/>
        <v>NA</v>
      </c>
      <c r="V2054" s="15">
        <f t="shared" si="362"/>
        <v>0</v>
      </c>
      <c r="W2054" s="15">
        <f t="shared" si="363"/>
        <v>0</v>
      </c>
      <c r="X2054" s="5">
        <f t="shared" si="364"/>
        <v>0</v>
      </c>
      <c r="Y2054" s="5">
        <f t="shared" si="365"/>
        <v>3.1387499999999999</v>
      </c>
      <c r="Z2054" s="5">
        <f t="shared" si="366"/>
        <v>-3.6618749999999998</v>
      </c>
      <c r="AA2054" s="5">
        <f t="shared" si="367"/>
        <v>0.34874999999999989</v>
      </c>
      <c r="AB2054" s="5">
        <f t="shared" si="368"/>
        <v>0.17437499999999995</v>
      </c>
    </row>
    <row r="2055" spans="1:28" x14ac:dyDescent="0.55000000000000004">
      <c r="A2055" s="3" t="s">
        <v>72</v>
      </c>
      <c r="B2055" s="3" t="s">
        <v>3622</v>
      </c>
      <c r="C2055" t="s">
        <v>56</v>
      </c>
      <c r="D2055" s="3" t="s">
        <v>32</v>
      </c>
      <c r="E2055" s="3" t="s">
        <v>2843</v>
      </c>
      <c r="F2055" s="3" t="s">
        <v>77</v>
      </c>
      <c r="G2055" s="5">
        <v>6.25</v>
      </c>
      <c r="H2055">
        <v>3</v>
      </c>
      <c r="I2055" s="5">
        <v>3.4874999999999998</v>
      </c>
      <c r="J2055" s="5">
        <v>1.1625000000000001</v>
      </c>
      <c r="K2055">
        <v>37</v>
      </c>
      <c r="L2055" s="15">
        <v>8.1081081081081099E-2</v>
      </c>
      <c r="M2055" s="13">
        <v>6.07837837837838</v>
      </c>
      <c r="N2055" s="15">
        <v>0</v>
      </c>
      <c r="O2055" s="5">
        <v>0</v>
      </c>
      <c r="P2055" s="5">
        <v>0</v>
      </c>
      <c r="Q2055" s="5">
        <f t="shared" si="358"/>
        <v>3.4874999999999998</v>
      </c>
      <c r="R2055" s="5">
        <f t="shared" si="359"/>
        <v>-3.4874999999999998</v>
      </c>
      <c r="S2055" s="15">
        <f t="shared" si="360"/>
        <v>-1</v>
      </c>
      <c r="T2055">
        <v>0</v>
      </c>
      <c r="U2055" s="5" t="str">
        <f t="shared" si="361"/>
        <v>NA</v>
      </c>
      <c r="V2055" s="15">
        <f t="shared" si="362"/>
        <v>0</v>
      </c>
      <c r="W2055" s="15">
        <f t="shared" si="363"/>
        <v>0</v>
      </c>
      <c r="X2055" s="5">
        <f t="shared" si="364"/>
        <v>0</v>
      </c>
      <c r="Y2055" s="5">
        <f t="shared" si="365"/>
        <v>3.1387499999999999</v>
      </c>
      <c r="Z2055" s="5">
        <f t="shared" si="366"/>
        <v>-3.6618749999999998</v>
      </c>
      <c r="AA2055" s="5">
        <f t="shared" si="367"/>
        <v>0.34874999999999989</v>
      </c>
      <c r="AB2055" s="5">
        <f t="shared" si="368"/>
        <v>0.17437499999999995</v>
      </c>
    </row>
    <row r="2056" spans="1:28" x14ac:dyDescent="0.55000000000000004">
      <c r="A2056" s="3" t="s">
        <v>72</v>
      </c>
      <c r="B2056" s="3" t="s">
        <v>3624</v>
      </c>
      <c r="C2056" t="s">
        <v>47</v>
      </c>
      <c r="D2056" s="3" t="s">
        <v>3625</v>
      </c>
      <c r="E2056" s="3" t="s">
        <v>3626</v>
      </c>
      <c r="F2056" s="3" t="s">
        <v>77</v>
      </c>
      <c r="G2056" s="5">
        <v>6.25</v>
      </c>
      <c r="H2056">
        <v>2</v>
      </c>
      <c r="I2056" s="5">
        <v>3.5</v>
      </c>
      <c r="J2056" s="5">
        <v>1.75</v>
      </c>
      <c r="K2056">
        <v>2</v>
      </c>
      <c r="L2056" s="15">
        <v>1</v>
      </c>
      <c r="M2056" s="13">
        <v>1</v>
      </c>
      <c r="N2056" s="15">
        <v>0</v>
      </c>
      <c r="O2056" s="5">
        <v>0</v>
      </c>
      <c r="P2056" s="5">
        <v>0</v>
      </c>
      <c r="Q2056" s="5">
        <f t="shared" si="358"/>
        <v>3.5</v>
      </c>
      <c r="R2056" s="5">
        <f t="shared" si="359"/>
        <v>-3.5</v>
      </c>
      <c r="S2056" s="15">
        <f t="shared" si="360"/>
        <v>-1</v>
      </c>
      <c r="T2056">
        <v>0</v>
      </c>
      <c r="U2056" s="5" t="str">
        <f t="shared" si="361"/>
        <v>NA</v>
      </c>
      <c r="V2056" s="15">
        <f t="shared" si="362"/>
        <v>0</v>
      </c>
      <c r="W2056" s="15">
        <f t="shared" si="363"/>
        <v>0</v>
      </c>
      <c r="X2056" s="5">
        <f t="shared" si="364"/>
        <v>0</v>
      </c>
      <c r="Y2056" s="5">
        <f t="shared" si="365"/>
        <v>3.15</v>
      </c>
      <c r="Z2056" s="5">
        <f t="shared" si="366"/>
        <v>-3.6750000000000003</v>
      </c>
      <c r="AA2056" s="5">
        <f t="shared" si="367"/>
        <v>0.35000000000000009</v>
      </c>
      <c r="AB2056" s="5">
        <f t="shared" si="368"/>
        <v>0.17500000000000027</v>
      </c>
    </row>
    <row r="2057" spans="1:28" x14ac:dyDescent="0.55000000000000004">
      <c r="A2057" s="3" t="s">
        <v>72</v>
      </c>
      <c r="B2057" s="3" t="s">
        <v>239</v>
      </c>
      <c r="C2057" t="s">
        <v>47</v>
      </c>
      <c r="D2057" s="3" t="s">
        <v>262</v>
      </c>
      <c r="E2057" s="3" t="s">
        <v>302</v>
      </c>
      <c r="F2057" s="3" t="s">
        <v>77</v>
      </c>
      <c r="G2057" s="5">
        <v>6.25</v>
      </c>
      <c r="H2057">
        <v>2</v>
      </c>
      <c r="I2057" s="5">
        <v>3.5249999999999999</v>
      </c>
      <c r="J2057" s="5">
        <v>1.7625</v>
      </c>
      <c r="K2057">
        <v>48</v>
      </c>
      <c r="L2057" s="15">
        <v>4.1666666666666699E-2</v>
      </c>
      <c r="M2057" s="13">
        <v>2.2083333333333299</v>
      </c>
      <c r="N2057" s="15">
        <v>0</v>
      </c>
      <c r="O2057" s="5">
        <v>0</v>
      </c>
      <c r="P2057" s="5">
        <v>0</v>
      </c>
      <c r="Q2057" s="5">
        <f t="shared" si="358"/>
        <v>3.5249999999999999</v>
      </c>
      <c r="R2057" s="5">
        <f t="shared" si="359"/>
        <v>-3.5249999999999999</v>
      </c>
      <c r="S2057" s="15">
        <f t="shared" si="360"/>
        <v>-1</v>
      </c>
      <c r="T2057">
        <v>0</v>
      </c>
      <c r="U2057" s="5" t="str">
        <f t="shared" si="361"/>
        <v>NA</v>
      </c>
      <c r="V2057" s="15">
        <f t="shared" si="362"/>
        <v>0</v>
      </c>
      <c r="W2057" s="15">
        <f t="shared" si="363"/>
        <v>0</v>
      </c>
      <c r="X2057" s="5">
        <f t="shared" si="364"/>
        <v>0</v>
      </c>
      <c r="Y2057" s="5">
        <f t="shared" si="365"/>
        <v>3.1724999999999999</v>
      </c>
      <c r="Z2057" s="5">
        <f t="shared" si="366"/>
        <v>-3.7012499999999999</v>
      </c>
      <c r="AA2057" s="5">
        <f t="shared" si="367"/>
        <v>0.35250000000000004</v>
      </c>
      <c r="AB2057" s="5">
        <f t="shared" si="368"/>
        <v>0.17625000000000002</v>
      </c>
    </row>
    <row r="2058" spans="1:28" x14ac:dyDescent="0.55000000000000004">
      <c r="A2058" s="3" t="s">
        <v>72</v>
      </c>
      <c r="B2058" s="3" t="s">
        <v>3615</v>
      </c>
      <c r="C2058" t="s">
        <v>47</v>
      </c>
      <c r="D2058" s="3" t="s">
        <v>137</v>
      </c>
      <c r="E2058" s="3" t="s">
        <v>3629</v>
      </c>
      <c r="F2058" s="3" t="s">
        <v>77</v>
      </c>
      <c r="G2058" s="5">
        <v>6.25</v>
      </c>
      <c r="H2058">
        <v>1</v>
      </c>
      <c r="I2058" s="5">
        <v>3.5249999999999999</v>
      </c>
      <c r="J2058" s="5">
        <v>3.5249999999999999</v>
      </c>
      <c r="K2058">
        <v>15</v>
      </c>
      <c r="L2058" s="15">
        <v>6.6666666666666693E-2</v>
      </c>
      <c r="M2058" s="13">
        <v>1.1986666666666701</v>
      </c>
      <c r="N2058" s="15">
        <v>0</v>
      </c>
      <c r="O2058" s="5">
        <v>0</v>
      </c>
      <c r="P2058" s="5">
        <v>0</v>
      </c>
      <c r="Q2058" s="5">
        <f t="shared" si="358"/>
        <v>3.5249999999999999</v>
      </c>
      <c r="R2058" s="5">
        <f t="shared" si="359"/>
        <v>-3.5249999999999999</v>
      </c>
      <c r="S2058" s="15">
        <f t="shared" si="360"/>
        <v>-1</v>
      </c>
      <c r="T2058">
        <v>0</v>
      </c>
      <c r="U2058" s="5" t="str">
        <f t="shared" si="361"/>
        <v>NA</v>
      </c>
      <c r="V2058" s="15">
        <f t="shared" si="362"/>
        <v>0</v>
      </c>
      <c r="W2058" s="15">
        <f t="shared" si="363"/>
        <v>0</v>
      </c>
      <c r="X2058" s="5">
        <f t="shared" si="364"/>
        <v>0</v>
      </c>
      <c r="Y2058" s="5">
        <f t="shared" si="365"/>
        <v>3.1724999999999999</v>
      </c>
      <c r="Z2058" s="5">
        <f t="shared" si="366"/>
        <v>-3.7012499999999999</v>
      </c>
      <c r="AA2058" s="5">
        <f t="shared" si="367"/>
        <v>0.35250000000000004</v>
      </c>
      <c r="AB2058" s="5">
        <f t="shared" si="368"/>
        <v>0.17625000000000002</v>
      </c>
    </row>
    <row r="2059" spans="1:28" x14ac:dyDescent="0.55000000000000004">
      <c r="A2059" s="3" t="s">
        <v>72</v>
      </c>
      <c r="B2059" s="3" t="s">
        <v>3430</v>
      </c>
      <c r="C2059" t="s">
        <v>47</v>
      </c>
      <c r="D2059" s="3" t="s">
        <v>40</v>
      </c>
      <c r="E2059" s="3" t="s">
        <v>3209</v>
      </c>
      <c r="F2059" s="3" t="s">
        <v>77</v>
      </c>
      <c r="G2059" s="5">
        <v>6.25</v>
      </c>
      <c r="H2059">
        <v>1</v>
      </c>
      <c r="I2059" s="5">
        <v>3.5375000000000001</v>
      </c>
      <c r="J2059" s="5">
        <v>3.5375000000000001</v>
      </c>
      <c r="K2059">
        <v>7</v>
      </c>
      <c r="L2059" s="15">
        <v>0.14285714285714302</v>
      </c>
      <c r="M2059" s="13">
        <v>1.4285714285714299</v>
      </c>
      <c r="N2059" s="15">
        <v>0</v>
      </c>
      <c r="O2059" s="5">
        <v>0</v>
      </c>
      <c r="P2059" s="5">
        <v>0</v>
      </c>
      <c r="Q2059" s="5">
        <f t="shared" si="358"/>
        <v>3.5375000000000001</v>
      </c>
      <c r="R2059" s="5">
        <f t="shared" si="359"/>
        <v>-3.5375000000000001</v>
      </c>
      <c r="S2059" s="15">
        <f t="shared" si="360"/>
        <v>-1</v>
      </c>
      <c r="T2059">
        <v>0</v>
      </c>
      <c r="U2059" s="5" t="str">
        <f t="shared" si="361"/>
        <v>NA</v>
      </c>
      <c r="V2059" s="15">
        <f t="shared" si="362"/>
        <v>0</v>
      </c>
      <c r="W2059" s="15">
        <f t="shared" si="363"/>
        <v>0</v>
      </c>
      <c r="X2059" s="5">
        <f t="shared" si="364"/>
        <v>0</v>
      </c>
      <c r="Y2059" s="5">
        <f t="shared" si="365"/>
        <v>3.1837500000000003</v>
      </c>
      <c r="Z2059" s="5">
        <f t="shared" si="366"/>
        <v>-3.7143750000000004</v>
      </c>
      <c r="AA2059" s="5">
        <f t="shared" si="367"/>
        <v>0.35374999999999979</v>
      </c>
      <c r="AB2059" s="5">
        <f t="shared" si="368"/>
        <v>0.17687500000000034</v>
      </c>
    </row>
    <row r="2060" spans="1:28" x14ac:dyDescent="0.55000000000000004">
      <c r="A2060" s="3" t="s">
        <v>72</v>
      </c>
      <c r="B2060" s="3" t="s">
        <v>2618</v>
      </c>
      <c r="C2060" t="s">
        <v>47</v>
      </c>
      <c r="D2060" s="3" t="s">
        <v>104</v>
      </c>
      <c r="E2060" s="3" t="s">
        <v>232</v>
      </c>
      <c r="F2060" s="3" t="s">
        <v>77</v>
      </c>
      <c r="G2060" s="5">
        <v>6.25</v>
      </c>
      <c r="H2060">
        <v>2</v>
      </c>
      <c r="I2060" s="5">
        <v>3.55</v>
      </c>
      <c r="J2060" s="5">
        <v>1.7749999999999999</v>
      </c>
      <c r="K2060">
        <v>7</v>
      </c>
      <c r="L2060" s="15">
        <v>0.28571428571428603</v>
      </c>
      <c r="M2060" s="13">
        <v>1</v>
      </c>
      <c r="N2060" s="15">
        <v>0</v>
      </c>
      <c r="O2060" s="5">
        <v>0</v>
      </c>
      <c r="P2060" s="5">
        <v>0</v>
      </c>
      <c r="Q2060" s="5">
        <f t="shared" si="358"/>
        <v>3.55</v>
      </c>
      <c r="R2060" s="5">
        <f t="shared" si="359"/>
        <v>-3.55</v>
      </c>
      <c r="S2060" s="15">
        <f t="shared" si="360"/>
        <v>-1</v>
      </c>
      <c r="T2060">
        <v>0</v>
      </c>
      <c r="U2060" s="5" t="str">
        <f t="shared" si="361"/>
        <v>NA</v>
      </c>
      <c r="V2060" s="15">
        <f t="shared" si="362"/>
        <v>0</v>
      </c>
      <c r="W2060" s="15">
        <f t="shared" si="363"/>
        <v>0</v>
      </c>
      <c r="X2060" s="5">
        <f t="shared" si="364"/>
        <v>0</v>
      </c>
      <c r="Y2060" s="5">
        <f t="shared" si="365"/>
        <v>3.1949999999999998</v>
      </c>
      <c r="Z2060" s="5">
        <f t="shared" si="366"/>
        <v>-3.7275</v>
      </c>
      <c r="AA2060" s="5">
        <f t="shared" si="367"/>
        <v>0.35499999999999998</v>
      </c>
      <c r="AB2060" s="5">
        <f t="shared" si="368"/>
        <v>0.17750000000000021</v>
      </c>
    </row>
    <row r="2061" spans="1:28" x14ac:dyDescent="0.55000000000000004">
      <c r="A2061" s="3" t="s">
        <v>72</v>
      </c>
      <c r="B2061" s="3" t="s">
        <v>3633</v>
      </c>
      <c r="C2061" t="s">
        <v>47</v>
      </c>
      <c r="D2061" s="3" t="s">
        <v>133</v>
      </c>
      <c r="E2061" s="3" t="s">
        <v>3634</v>
      </c>
      <c r="F2061" s="3" t="s">
        <v>77</v>
      </c>
      <c r="G2061" s="5">
        <v>6.25</v>
      </c>
      <c r="H2061">
        <v>1</v>
      </c>
      <c r="I2061" s="5">
        <v>3.55</v>
      </c>
      <c r="J2061" s="5">
        <v>3.55</v>
      </c>
      <c r="K2061">
        <v>2</v>
      </c>
      <c r="L2061" s="15">
        <v>0.5</v>
      </c>
      <c r="M2061" s="13">
        <v>2</v>
      </c>
      <c r="N2061" s="15">
        <v>0</v>
      </c>
      <c r="O2061" s="5">
        <v>0</v>
      </c>
      <c r="P2061" s="5">
        <v>0</v>
      </c>
      <c r="Q2061" s="5">
        <f t="shared" si="358"/>
        <v>3.55</v>
      </c>
      <c r="R2061" s="5">
        <f t="shared" si="359"/>
        <v>-3.55</v>
      </c>
      <c r="S2061" s="15">
        <f t="shared" si="360"/>
        <v>-1</v>
      </c>
      <c r="T2061">
        <v>0</v>
      </c>
      <c r="U2061" s="5" t="str">
        <f t="shared" si="361"/>
        <v>NA</v>
      </c>
      <c r="V2061" s="15">
        <f t="shared" si="362"/>
        <v>0</v>
      </c>
      <c r="W2061" s="15">
        <f t="shared" si="363"/>
        <v>0</v>
      </c>
      <c r="X2061" s="5">
        <f t="shared" si="364"/>
        <v>0</v>
      </c>
      <c r="Y2061" s="5">
        <f t="shared" si="365"/>
        <v>3.1949999999999998</v>
      </c>
      <c r="Z2061" s="5">
        <f t="shared" si="366"/>
        <v>-3.7275</v>
      </c>
      <c r="AA2061" s="5">
        <f t="shared" si="367"/>
        <v>0.35499999999999998</v>
      </c>
      <c r="AB2061" s="5">
        <f t="shared" si="368"/>
        <v>0.17750000000000021</v>
      </c>
    </row>
    <row r="2062" spans="1:28" x14ac:dyDescent="0.55000000000000004">
      <c r="A2062" s="3" t="s">
        <v>72</v>
      </c>
      <c r="B2062" s="3" t="s">
        <v>3470</v>
      </c>
      <c r="C2062" t="s">
        <v>47</v>
      </c>
      <c r="D2062" s="3" t="s">
        <v>104</v>
      </c>
      <c r="E2062" s="3" t="s">
        <v>201</v>
      </c>
      <c r="F2062" s="3" t="s">
        <v>77</v>
      </c>
      <c r="G2062" s="5">
        <v>6.25</v>
      </c>
      <c r="H2062">
        <v>1</v>
      </c>
      <c r="I2062" s="5">
        <v>3.5625</v>
      </c>
      <c r="J2062" s="5">
        <v>3.5625</v>
      </c>
      <c r="K2062">
        <v>9</v>
      </c>
      <c r="L2062" s="15">
        <v>0.11111111111111099</v>
      </c>
      <c r="M2062" s="13">
        <v>1.44444444444444</v>
      </c>
      <c r="N2062" s="15">
        <v>0</v>
      </c>
      <c r="O2062" s="5">
        <v>0</v>
      </c>
      <c r="P2062" s="5">
        <v>0</v>
      </c>
      <c r="Q2062" s="5">
        <f t="shared" si="358"/>
        <v>3.5625</v>
      </c>
      <c r="R2062" s="5">
        <f t="shared" si="359"/>
        <v>-3.5625</v>
      </c>
      <c r="S2062" s="15">
        <f t="shared" si="360"/>
        <v>-1</v>
      </c>
      <c r="T2062">
        <v>0</v>
      </c>
      <c r="U2062" s="5" t="str">
        <f t="shared" si="361"/>
        <v>NA</v>
      </c>
      <c r="V2062" s="15">
        <f t="shared" si="362"/>
        <v>0</v>
      </c>
      <c r="W2062" s="15">
        <f t="shared" si="363"/>
        <v>0</v>
      </c>
      <c r="X2062" s="5">
        <f t="shared" si="364"/>
        <v>0</v>
      </c>
      <c r="Y2062" s="5">
        <f t="shared" si="365"/>
        <v>3.2062500000000003</v>
      </c>
      <c r="Z2062" s="5">
        <f t="shared" si="366"/>
        <v>-3.7406250000000001</v>
      </c>
      <c r="AA2062" s="5">
        <f t="shared" si="367"/>
        <v>0.35624999999999973</v>
      </c>
      <c r="AB2062" s="5">
        <f t="shared" si="368"/>
        <v>0.17812500000000009</v>
      </c>
    </row>
    <row r="2063" spans="1:28" x14ac:dyDescent="0.55000000000000004">
      <c r="A2063" s="3" t="s">
        <v>72</v>
      </c>
      <c r="B2063" s="3" t="s">
        <v>466</v>
      </c>
      <c r="C2063" t="s">
        <v>47</v>
      </c>
      <c r="D2063" s="3" t="s">
        <v>104</v>
      </c>
      <c r="E2063" s="3" t="s">
        <v>3019</v>
      </c>
      <c r="F2063" s="3" t="s">
        <v>77</v>
      </c>
      <c r="G2063" s="5">
        <v>6.25</v>
      </c>
      <c r="H2063">
        <v>1</v>
      </c>
      <c r="I2063" s="5">
        <v>3.5625</v>
      </c>
      <c r="J2063" s="5">
        <v>3.5625</v>
      </c>
      <c r="K2063">
        <v>15</v>
      </c>
      <c r="L2063" s="15">
        <v>6.6666666666666693E-2</v>
      </c>
      <c r="M2063" s="13">
        <v>2.6666666666666701</v>
      </c>
      <c r="N2063" s="15">
        <v>0</v>
      </c>
      <c r="O2063" s="5">
        <v>0</v>
      </c>
      <c r="P2063" s="5">
        <v>0</v>
      </c>
      <c r="Q2063" s="5">
        <f t="shared" si="358"/>
        <v>3.5625</v>
      </c>
      <c r="R2063" s="5">
        <f t="shared" si="359"/>
        <v>-3.5625</v>
      </c>
      <c r="S2063" s="15">
        <f t="shared" si="360"/>
        <v>-1</v>
      </c>
      <c r="T2063">
        <v>0</v>
      </c>
      <c r="U2063" s="5" t="str">
        <f t="shared" si="361"/>
        <v>NA</v>
      </c>
      <c r="V2063" s="15">
        <f t="shared" si="362"/>
        <v>0</v>
      </c>
      <c r="W2063" s="15">
        <f t="shared" si="363"/>
        <v>0</v>
      </c>
      <c r="X2063" s="5">
        <f t="shared" si="364"/>
        <v>0</v>
      </c>
      <c r="Y2063" s="5">
        <f t="shared" si="365"/>
        <v>3.2062500000000003</v>
      </c>
      <c r="Z2063" s="5">
        <f t="shared" si="366"/>
        <v>-3.7406250000000001</v>
      </c>
      <c r="AA2063" s="5">
        <f t="shared" si="367"/>
        <v>0.35624999999999973</v>
      </c>
      <c r="AB2063" s="5">
        <f t="shared" si="368"/>
        <v>0.17812500000000009</v>
      </c>
    </row>
    <row r="2064" spans="1:28" x14ac:dyDescent="0.55000000000000004">
      <c r="A2064" s="3" t="s">
        <v>72</v>
      </c>
      <c r="B2064" s="3" t="s">
        <v>2859</v>
      </c>
      <c r="C2064" t="s">
        <v>47</v>
      </c>
      <c r="D2064" s="3" t="s">
        <v>133</v>
      </c>
      <c r="E2064" s="3" t="s">
        <v>3300</v>
      </c>
      <c r="F2064" s="3" t="s">
        <v>77</v>
      </c>
      <c r="G2064" s="5">
        <v>6.25</v>
      </c>
      <c r="H2064">
        <v>1</v>
      </c>
      <c r="I2064" s="5">
        <v>3.5750000000000002</v>
      </c>
      <c r="J2064" s="5">
        <v>3.5750000000000002</v>
      </c>
      <c r="K2064">
        <v>4</v>
      </c>
      <c r="L2064" s="15">
        <v>0.25</v>
      </c>
      <c r="M2064" s="13">
        <v>1</v>
      </c>
      <c r="N2064" s="15">
        <v>0</v>
      </c>
      <c r="O2064" s="5">
        <v>0</v>
      </c>
      <c r="P2064" s="5">
        <v>0</v>
      </c>
      <c r="Q2064" s="5">
        <f t="shared" si="358"/>
        <v>3.5750000000000002</v>
      </c>
      <c r="R2064" s="5">
        <f t="shared" si="359"/>
        <v>-3.5750000000000002</v>
      </c>
      <c r="S2064" s="15">
        <f t="shared" si="360"/>
        <v>-1</v>
      </c>
      <c r="T2064">
        <v>0</v>
      </c>
      <c r="U2064" s="5" t="str">
        <f t="shared" si="361"/>
        <v>NA</v>
      </c>
      <c r="V2064" s="15">
        <f t="shared" si="362"/>
        <v>0</v>
      </c>
      <c r="W2064" s="15">
        <f t="shared" si="363"/>
        <v>0</v>
      </c>
      <c r="X2064" s="5">
        <f t="shared" si="364"/>
        <v>0</v>
      </c>
      <c r="Y2064" s="5">
        <f t="shared" si="365"/>
        <v>3.2175000000000002</v>
      </c>
      <c r="Z2064" s="5">
        <f t="shared" si="366"/>
        <v>-3.7537500000000001</v>
      </c>
      <c r="AA2064" s="5">
        <f t="shared" si="367"/>
        <v>0.35749999999999993</v>
      </c>
      <c r="AB2064" s="5">
        <f t="shared" si="368"/>
        <v>0.17874999999999996</v>
      </c>
    </row>
    <row r="2065" spans="1:28" x14ac:dyDescent="0.55000000000000004">
      <c r="A2065" s="3" t="s">
        <v>72</v>
      </c>
      <c r="B2065" s="3" t="s">
        <v>2845</v>
      </c>
      <c r="C2065" t="s">
        <v>47</v>
      </c>
      <c r="D2065" s="3" t="s">
        <v>173</v>
      </c>
      <c r="E2065" s="3" t="s">
        <v>2820</v>
      </c>
      <c r="F2065" s="3" t="s">
        <v>77</v>
      </c>
      <c r="G2065" s="5">
        <v>6.25</v>
      </c>
      <c r="H2065">
        <v>3</v>
      </c>
      <c r="I2065" s="5">
        <v>3.5874999750000001</v>
      </c>
      <c r="J2065" s="5">
        <v>1.1958333249999999</v>
      </c>
      <c r="K2065">
        <v>21</v>
      </c>
      <c r="L2065" s="15">
        <v>0.14285714285714302</v>
      </c>
      <c r="M2065" s="13">
        <v>2.3333333333333299</v>
      </c>
      <c r="N2065" s="15">
        <v>0</v>
      </c>
      <c r="O2065" s="5">
        <v>0</v>
      </c>
      <c r="P2065" s="5">
        <v>0</v>
      </c>
      <c r="Q2065" s="5">
        <f t="shared" si="358"/>
        <v>3.5874999750000001</v>
      </c>
      <c r="R2065" s="5">
        <f t="shared" si="359"/>
        <v>-3.5874999750000001</v>
      </c>
      <c r="S2065" s="15">
        <f t="shared" si="360"/>
        <v>-1</v>
      </c>
      <c r="T2065">
        <v>0</v>
      </c>
      <c r="U2065" s="5" t="str">
        <f t="shared" si="361"/>
        <v>NA</v>
      </c>
      <c r="V2065" s="15">
        <f t="shared" si="362"/>
        <v>0</v>
      </c>
      <c r="W2065" s="15">
        <f t="shared" si="363"/>
        <v>0</v>
      </c>
      <c r="X2065" s="5">
        <f t="shared" si="364"/>
        <v>0</v>
      </c>
      <c r="Y2065" s="5">
        <f t="shared" si="365"/>
        <v>3.2287499775000001</v>
      </c>
      <c r="Z2065" s="5">
        <f t="shared" si="366"/>
        <v>-3.7668749737500002</v>
      </c>
      <c r="AA2065" s="5">
        <f t="shared" si="367"/>
        <v>0.35874999749999992</v>
      </c>
      <c r="AB2065" s="5">
        <f t="shared" si="368"/>
        <v>0.17937499875000018</v>
      </c>
    </row>
    <row r="2066" spans="1:28" x14ac:dyDescent="0.55000000000000004">
      <c r="A2066" s="3" t="s">
        <v>72</v>
      </c>
      <c r="B2066" s="3" t="s">
        <v>2784</v>
      </c>
      <c r="C2066" t="s">
        <v>47</v>
      </c>
      <c r="D2066" s="3" t="s">
        <v>40</v>
      </c>
      <c r="E2066" s="3" t="s">
        <v>3640</v>
      </c>
      <c r="F2066" s="3" t="s">
        <v>77</v>
      </c>
      <c r="G2066" s="5">
        <v>6.25</v>
      </c>
      <c r="H2066">
        <v>2</v>
      </c>
      <c r="I2066" s="5">
        <v>3.5874999999999999</v>
      </c>
      <c r="J2066" s="5">
        <v>1.79375</v>
      </c>
      <c r="K2066">
        <v>34</v>
      </c>
      <c r="L2066" s="15">
        <v>5.8823529411764698E-2</v>
      </c>
      <c r="M2066" s="13">
        <v>1.1458823529411799</v>
      </c>
      <c r="N2066" s="15">
        <v>0</v>
      </c>
      <c r="O2066" s="5">
        <v>0</v>
      </c>
      <c r="P2066" s="5">
        <v>0</v>
      </c>
      <c r="Q2066" s="5">
        <f t="shared" si="358"/>
        <v>3.5874999999999999</v>
      </c>
      <c r="R2066" s="5">
        <f t="shared" si="359"/>
        <v>-3.5874999999999999</v>
      </c>
      <c r="S2066" s="15">
        <f t="shared" si="360"/>
        <v>-1</v>
      </c>
      <c r="T2066">
        <v>0</v>
      </c>
      <c r="U2066" s="5" t="str">
        <f t="shared" si="361"/>
        <v>NA</v>
      </c>
      <c r="V2066" s="15">
        <f t="shared" si="362"/>
        <v>0</v>
      </c>
      <c r="W2066" s="15">
        <f t="shared" si="363"/>
        <v>0</v>
      </c>
      <c r="X2066" s="5">
        <f t="shared" si="364"/>
        <v>0</v>
      </c>
      <c r="Y2066" s="5">
        <f t="shared" si="365"/>
        <v>3.2287499999999998</v>
      </c>
      <c r="Z2066" s="5">
        <f t="shared" si="366"/>
        <v>-3.7668750000000002</v>
      </c>
      <c r="AA2066" s="5">
        <f t="shared" si="367"/>
        <v>0.35875000000000012</v>
      </c>
      <c r="AB2066" s="5">
        <f t="shared" si="368"/>
        <v>0.17937500000000028</v>
      </c>
    </row>
    <row r="2067" spans="1:28" x14ac:dyDescent="0.55000000000000004">
      <c r="A2067" s="3" t="s">
        <v>72</v>
      </c>
      <c r="B2067" s="3" t="s">
        <v>3511</v>
      </c>
      <c r="C2067" t="s">
        <v>47</v>
      </c>
      <c r="D2067" s="3" t="s">
        <v>75</v>
      </c>
      <c r="E2067" s="3" t="s">
        <v>76</v>
      </c>
      <c r="F2067" s="3" t="s">
        <v>77</v>
      </c>
      <c r="G2067" s="5">
        <v>6.25</v>
      </c>
      <c r="H2067">
        <v>1</v>
      </c>
      <c r="I2067" s="5">
        <v>3.6</v>
      </c>
      <c r="J2067" s="5">
        <v>3.6</v>
      </c>
      <c r="K2067">
        <v>2</v>
      </c>
      <c r="L2067" s="15">
        <v>0.5</v>
      </c>
      <c r="M2067" s="13">
        <v>1</v>
      </c>
      <c r="N2067" s="15">
        <v>0</v>
      </c>
      <c r="O2067" s="5">
        <v>0</v>
      </c>
      <c r="P2067" s="5">
        <v>0</v>
      </c>
      <c r="Q2067" s="5">
        <f t="shared" si="358"/>
        <v>3.6</v>
      </c>
      <c r="R2067" s="5">
        <f t="shared" si="359"/>
        <v>-3.6</v>
      </c>
      <c r="S2067" s="15">
        <f t="shared" si="360"/>
        <v>-1</v>
      </c>
      <c r="T2067">
        <v>0</v>
      </c>
      <c r="U2067" s="5" t="str">
        <f t="shared" si="361"/>
        <v>NA</v>
      </c>
      <c r="V2067" s="15">
        <f t="shared" si="362"/>
        <v>0</v>
      </c>
      <c r="W2067" s="15">
        <f t="shared" si="363"/>
        <v>0</v>
      </c>
      <c r="X2067" s="5">
        <f t="shared" si="364"/>
        <v>0</v>
      </c>
      <c r="Y2067" s="5">
        <f t="shared" si="365"/>
        <v>3.24</v>
      </c>
      <c r="Z2067" s="5">
        <f t="shared" si="366"/>
        <v>-3.7800000000000002</v>
      </c>
      <c r="AA2067" s="5">
        <f t="shared" si="367"/>
        <v>0.35999999999999988</v>
      </c>
      <c r="AB2067" s="5">
        <f t="shared" si="368"/>
        <v>0.18000000000000016</v>
      </c>
    </row>
    <row r="2068" spans="1:28" x14ac:dyDescent="0.55000000000000004">
      <c r="A2068" s="3" t="s">
        <v>72</v>
      </c>
      <c r="B2068" s="3" t="s">
        <v>2616</v>
      </c>
      <c r="C2068" t="s">
        <v>47</v>
      </c>
      <c r="D2068" s="3" t="s">
        <v>125</v>
      </c>
      <c r="E2068" s="3" t="s">
        <v>2728</v>
      </c>
      <c r="F2068" s="3" t="s">
        <v>77</v>
      </c>
      <c r="G2068" s="5">
        <v>6.25</v>
      </c>
      <c r="H2068">
        <v>1</v>
      </c>
      <c r="I2068" s="5">
        <v>3.6</v>
      </c>
      <c r="J2068" s="5">
        <v>3.6</v>
      </c>
      <c r="K2068">
        <v>2</v>
      </c>
      <c r="L2068" s="15">
        <v>0.5</v>
      </c>
      <c r="M2068" s="13">
        <v>1</v>
      </c>
      <c r="N2068" s="15">
        <v>0</v>
      </c>
      <c r="O2068" s="5">
        <v>0</v>
      </c>
      <c r="P2068" s="5">
        <v>0</v>
      </c>
      <c r="Q2068" s="5">
        <f t="shared" si="358"/>
        <v>3.6</v>
      </c>
      <c r="R2068" s="5">
        <f t="shared" si="359"/>
        <v>-3.6</v>
      </c>
      <c r="S2068" s="15">
        <f t="shared" si="360"/>
        <v>-1</v>
      </c>
      <c r="T2068">
        <v>0</v>
      </c>
      <c r="U2068" s="5" t="str">
        <f t="shared" si="361"/>
        <v>NA</v>
      </c>
      <c r="V2068" s="15">
        <f t="shared" si="362"/>
        <v>0</v>
      </c>
      <c r="W2068" s="15">
        <f t="shared" si="363"/>
        <v>0</v>
      </c>
      <c r="X2068" s="5">
        <f t="shared" si="364"/>
        <v>0</v>
      </c>
      <c r="Y2068" s="5">
        <f t="shared" si="365"/>
        <v>3.24</v>
      </c>
      <c r="Z2068" s="5">
        <f t="shared" si="366"/>
        <v>-3.7800000000000002</v>
      </c>
      <c r="AA2068" s="5">
        <f t="shared" si="367"/>
        <v>0.35999999999999988</v>
      </c>
      <c r="AB2068" s="5">
        <f t="shared" si="368"/>
        <v>0.18000000000000016</v>
      </c>
    </row>
    <row r="2069" spans="1:28" x14ac:dyDescent="0.55000000000000004">
      <c r="A2069" s="3" t="s">
        <v>72</v>
      </c>
      <c r="B2069" s="3" t="s">
        <v>466</v>
      </c>
      <c r="C2069" t="s">
        <v>47</v>
      </c>
      <c r="D2069" s="3" t="s">
        <v>40</v>
      </c>
      <c r="E2069" s="3" t="s">
        <v>3268</v>
      </c>
      <c r="F2069" s="3" t="s">
        <v>77</v>
      </c>
      <c r="G2069" s="5">
        <v>6.25</v>
      </c>
      <c r="H2069">
        <v>1</v>
      </c>
      <c r="I2069" s="5">
        <v>3.6124999999999998</v>
      </c>
      <c r="J2069" s="5">
        <v>3.6124999999999998</v>
      </c>
      <c r="K2069">
        <v>3</v>
      </c>
      <c r="L2069" s="15">
        <v>0.33333333333333298</v>
      </c>
      <c r="M2069" s="13">
        <v>1</v>
      </c>
      <c r="N2069" s="15">
        <v>0</v>
      </c>
      <c r="O2069" s="5">
        <v>0</v>
      </c>
      <c r="P2069" s="5">
        <v>0</v>
      </c>
      <c r="Q2069" s="5">
        <f t="shared" si="358"/>
        <v>3.6124999999999998</v>
      </c>
      <c r="R2069" s="5">
        <f t="shared" si="359"/>
        <v>-3.6124999999999998</v>
      </c>
      <c r="S2069" s="15">
        <f t="shared" si="360"/>
        <v>-1</v>
      </c>
      <c r="T2069">
        <v>0</v>
      </c>
      <c r="U2069" s="5" t="str">
        <f t="shared" si="361"/>
        <v>NA</v>
      </c>
      <c r="V2069" s="15">
        <f t="shared" si="362"/>
        <v>0</v>
      </c>
      <c r="W2069" s="15">
        <f t="shared" si="363"/>
        <v>0</v>
      </c>
      <c r="X2069" s="5">
        <f t="shared" si="364"/>
        <v>0</v>
      </c>
      <c r="Y2069" s="5">
        <f t="shared" si="365"/>
        <v>3.2512499999999998</v>
      </c>
      <c r="Z2069" s="5">
        <f t="shared" si="366"/>
        <v>-3.7931249999999999</v>
      </c>
      <c r="AA2069" s="5">
        <f t="shared" si="367"/>
        <v>0.36125000000000007</v>
      </c>
      <c r="AB2069" s="5">
        <f t="shared" si="368"/>
        <v>0.18062500000000004</v>
      </c>
    </row>
    <row r="2070" spans="1:28" x14ac:dyDescent="0.55000000000000004">
      <c r="A2070" s="3" t="s">
        <v>72</v>
      </c>
      <c r="B2070" s="3" t="s">
        <v>3645</v>
      </c>
      <c r="C2070" t="s">
        <v>47</v>
      </c>
      <c r="D2070" s="3" t="s">
        <v>173</v>
      </c>
      <c r="E2070" s="3" t="s">
        <v>3259</v>
      </c>
      <c r="F2070" s="3" t="s">
        <v>77</v>
      </c>
      <c r="G2070" s="5">
        <v>6.25</v>
      </c>
      <c r="H2070">
        <v>2</v>
      </c>
      <c r="I2070" s="5">
        <v>3.625</v>
      </c>
      <c r="J2070" s="5">
        <v>1.8125</v>
      </c>
      <c r="K2070">
        <v>19</v>
      </c>
      <c r="L2070" s="15">
        <v>0.10526315789473699</v>
      </c>
      <c r="M2070" s="13">
        <v>1.41578947368421</v>
      </c>
      <c r="N2070" s="15">
        <v>0</v>
      </c>
      <c r="O2070" s="5">
        <v>0</v>
      </c>
      <c r="P2070" s="5">
        <v>0</v>
      </c>
      <c r="Q2070" s="5">
        <f t="shared" si="358"/>
        <v>3.625</v>
      </c>
      <c r="R2070" s="5">
        <f t="shared" si="359"/>
        <v>-3.625</v>
      </c>
      <c r="S2070" s="15">
        <f t="shared" si="360"/>
        <v>-1</v>
      </c>
      <c r="T2070">
        <v>0</v>
      </c>
      <c r="U2070" s="5" t="str">
        <f t="shared" si="361"/>
        <v>NA</v>
      </c>
      <c r="V2070" s="15">
        <f t="shared" si="362"/>
        <v>0</v>
      </c>
      <c r="W2070" s="15">
        <f t="shared" si="363"/>
        <v>0</v>
      </c>
      <c r="X2070" s="5">
        <f t="shared" si="364"/>
        <v>0</v>
      </c>
      <c r="Y2070" s="5">
        <f t="shared" si="365"/>
        <v>3.2625000000000002</v>
      </c>
      <c r="Z2070" s="5">
        <f t="shared" si="366"/>
        <v>-3.8062500000000004</v>
      </c>
      <c r="AA2070" s="5">
        <f t="shared" si="367"/>
        <v>0.36249999999999982</v>
      </c>
      <c r="AB2070" s="5">
        <f t="shared" si="368"/>
        <v>0.18125000000000036</v>
      </c>
    </row>
    <row r="2071" spans="1:28" x14ac:dyDescent="0.55000000000000004">
      <c r="A2071" s="3" t="s">
        <v>72</v>
      </c>
      <c r="B2071" s="3" t="s">
        <v>3647</v>
      </c>
      <c r="C2071" t="s">
        <v>47</v>
      </c>
      <c r="D2071" s="3" t="s">
        <v>173</v>
      </c>
      <c r="E2071" s="3" t="s">
        <v>3648</v>
      </c>
      <c r="F2071" s="3" t="s">
        <v>77</v>
      </c>
      <c r="G2071" s="5">
        <v>6.25</v>
      </c>
      <c r="H2071">
        <v>1</v>
      </c>
      <c r="I2071" s="5">
        <v>3.6625000000000001</v>
      </c>
      <c r="J2071" s="5">
        <v>3.6625000000000001</v>
      </c>
      <c r="K2071">
        <v>27</v>
      </c>
      <c r="L2071" s="15">
        <v>3.7037037037037E-2</v>
      </c>
      <c r="M2071" s="13">
        <v>1.11481481481481</v>
      </c>
      <c r="N2071" s="15">
        <v>0</v>
      </c>
      <c r="O2071" s="5">
        <v>0</v>
      </c>
      <c r="P2071" s="5">
        <v>0</v>
      </c>
      <c r="Q2071" s="5">
        <f t="shared" si="358"/>
        <v>3.6625000000000001</v>
      </c>
      <c r="R2071" s="5">
        <f t="shared" si="359"/>
        <v>-3.6625000000000001</v>
      </c>
      <c r="S2071" s="15">
        <f t="shared" si="360"/>
        <v>-1</v>
      </c>
      <c r="T2071">
        <v>0</v>
      </c>
      <c r="U2071" s="5" t="str">
        <f t="shared" si="361"/>
        <v>NA</v>
      </c>
      <c r="V2071" s="15">
        <f t="shared" si="362"/>
        <v>0</v>
      </c>
      <c r="W2071" s="15">
        <f t="shared" si="363"/>
        <v>0</v>
      </c>
      <c r="X2071" s="5">
        <f t="shared" si="364"/>
        <v>0</v>
      </c>
      <c r="Y2071" s="5">
        <f t="shared" si="365"/>
        <v>3.2962500000000001</v>
      </c>
      <c r="Z2071" s="5">
        <f t="shared" si="366"/>
        <v>-3.8456250000000001</v>
      </c>
      <c r="AA2071" s="5">
        <f t="shared" si="367"/>
        <v>0.36624999999999996</v>
      </c>
      <c r="AB2071" s="5">
        <f t="shared" si="368"/>
        <v>0.18312499999999998</v>
      </c>
    </row>
    <row r="2072" spans="1:28" x14ac:dyDescent="0.55000000000000004">
      <c r="A2072" s="3" t="s">
        <v>72</v>
      </c>
      <c r="B2072" s="3" t="s">
        <v>3131</v>
      </c>
      <c r="C2072" t="s">
        <v>47</v>
      </c>
      <c r="D2072" s="3" t="s">
        <v>32</v>
      </c>
      <c r="E2072" s="3" t="s">
        <v>2714</v>
      </c>
      <c r="F2072" s="3" t="s">
        <v>77</v>
      </c>
      <c r="G2072" s="5">
        <v>6.25</v>
      </c>
      <c r="H2072">
        <v>2</v>
      </c>
      <c r="I2072" s="5">
        <v>3.6625000000000001</v>
      </c>
      <c r="J2072" s="5">
        <v>1.83125</v>
      </c>
      <c r="K2072">
        <v>59</v>
      </c>
      <c r="L2072" s="15">
        <v>3.3898305084745804E-2</v>
      </c>
      <c r="M2072" s="13">
        <v>4.9644067796610196</v>
      </c>
      <c r="N2072" s="15">
        <v>0</v>
      </c>
      <c r="O2072" s="5">
        <v>0</v>
      </c>
      <c r="P2072" s="5">
        <v>0</v>
      </c>
      <c r="Q2072" s="5">
        <f t="shared" si="358"/>
        <v>3.6625000000000001</v>
      </c>
      <c r="R2072" s="5">
        <f t="shared" si="359"/>
        <v>-3.6625000000000001</v>
      </c>
      <c r="S2072" s="15">
        <f t="shared" si="360"/>
        <v>-1</v>
      </c>
      <c r="T2072">
        <v>0</v>
      </c>
      <c r="U2072" s="5" t="str">
        <f t="shared" si="361"/>
        <v>NA</v>
      </c>
      <c r="V2072" s="15">
        <f t="shared" si="362"/>
        <v>0</v>
      </c>
      <c r="W2072" s="15">
        <f t="shared" si="363"/>
        <v>0</v>
      </c>
      <c r="X2072" s="5">
        <f t="shared" si="364"/>
        <v>0</v>
      </c>
      <c r="Y2072" s="5">
        <f t="shared" si="365"/>
        <v>3.2962500000000001</v>
      </c>
      <c r="Z2072" s="5">
        <f t="shared" si="366"/>
        <v>-3.8456250000000001</v>
      </c>
      <c r="AA2072" s="5">
        <f t="shared" si="367"/>
        <v>0.36624999999999996</v>
      </c>
      <c r="AB2072" s="5">
        <f t="shared" si="368"/>
        <v>0.18312499999999998</v>
      </c>
    </row>
    <row r="2073" spans="1:28" x14ac:dyDescent="0.55000000000000004">
      <c r="A2073" s="3" t="s">
        <v>72</v>
      </c>
      <c r="B2073" s="3" t="s">
        <v>3651</v>
      </c>
      <c r="C2073" t="s">
        <v>47</v>
      </c>
      <c r="D2073" s="3" t="s">
        <v>40</v>
      </c>
      <c r="E2073" s="3" t="s">
        <v>2987</v>
      </c>
      <c r="F2073" s="3" t="s">
        <v>77</v>
      </c>
      <c r="G2073" s="5">
        <v>6.25</v>
      </c>
      <c r="H2073">
        <v>1</v>
      </c>
      <c r="I2073" s="5">
        <v>3.6749999999999998</v>
      </c>
      <c r="J2073" s="5">
        <v>3.6749999999999998</v>
      </c>
      <c r="K2073">
        <v>1</v>
      </c>
      <c r="L2073" s="15">
        <v>1</v>
      </c>
      <c r="M2073" s="13">
        <v>2</v>
      </c>
      <c r="N2073" s="15">
        <v>0</v>
      </c>
      <c r="O2073" s="5">
        <v>0</v>
      </c>
      <c r="P2073" s="5">
        <v>0</v>
      </c>
      <c r="Q2073" s="5">
        <f t="shared" si="358"/>
        <v>3.6749999999999998</v>
      </c>
      <c r="R2073" s="5">
        <f t="shared" si="359"/>
        <v>-3.6749999999999998</v>
      </c>
      <c r="S2073" s="15">
        <f t="shared" si="360"/>
        <v>-1</v>
      </c>
      <c r="T2073">
        <v>0</v>
      </c>
      <c r="U2073" s="5" t="str">
        <f t="shared" si="361"/>
        <v>NA</v>
      </c>
      <c r="V2073" s="15">
        <f t="shared" si="362"/>
        <v>0</v>
      </c>
      <c r="W2073" s="15">
        <f t="shared" si="363"/>
        <v>0</v>
      </c>
      <c r="X2073" s="5">
        <f t="shared" si="364"/>
        <v>0</v>
      </c>
      <c r="Y2073" s="5">
        <f t="shared" si="365"/>
        <v>3.3075000000000001</v>
      </c>
      <c r="Z2073" s="5">
        <f t="shared" si="366"/>
        <v>-3.8587500000000001</v>
      </c>
      <c r="AA2073" s="5">
        <f t="shared" si="367"/>
        <v>0.36749999999999972</v>
      </c>
      <c r="AB2073" s="5">
        <f t="shared" si="368"/>
        <v>0.1837500000000003</v>
      </c>
    </row>
    <row r="2074" spans="1:28" x14ac:dyDescent="0.55000000000000004">
      <c r="A2074" s="3" t="s">
        <v>72</v>
      </c>
      <c r="B2074" s="3" t="s">
        <v>239</v>
      </c>
      <c r="C2074" t="s">
        <v>47</v>
      </c>
      <c r="D2074" s="3" t="s">
        <v>113</v>
      </c>
      <c r="E2074" s="3" t="s">
        <v>2827</v>
      </c>
      <c r="F2074" s="3" t="s">
        <v>77</v>
      </c>
      <c r="G2074" s="5">
        <v>6.25</v>
      </c>
      <c r="H2074">
        <v>1</v>
      </c>
      <c r="I2074" s="5">
        <v>3.6875</v>
      </c>
      <c r="J2074" s="5">
        <v>3.6875</v>
      </c>
      <c r="K2074">
        <v>4</v>
      </c>
      <c r="L2074" s="15">
        <v>0.25</v>
      </c>
      <c r="M2074" s="13">
        <v>4.5</v>
      </c>
      <c r="N2074" s="15">
        <v>0</v>
      </c>
      <c r="O2074" s="5">
        <v>0</v>
      </c>
      <c r="P2074" s="5">
        <v>0</v>
      </c>
      <c r="Q2074" s="5">
        <f t="shared" si="358"/>
        <v>3.6875</v>
      </c>
      <c r="R2074" s="5">
        <f t="shared" si="359"/>
        <v>-3.6875</v>
      </c>
      <c r="S2074" s="15">
        <f t="shared" si="360"/>
        <v>-1</v>
      </c>
      <c r="T2074">
        <v>0</v>
      </c>
      <c r="U2074" s="5" t="str">
        <f t="shared" si="361"/>
        <v>NA</v>
      </c>
      <c r="V2074" s="15">
        <f t="shared" si="362"/>
        <v>0</v>
      </c>
      <c r="W2074" s="15">
        <f t="shared" si="363"/>
        <v>0</v>
      </c>
      <c r="X2074" s="5">
        <f t="shared" si="364"/>
        <v>0</v>
      </c>
      <c r="Y2074" s="5">
        <f t="shared" si="365"/>
        <v>3.3187500000000001</v>
      </c>
      <c r="Z2074" s="5">
        <f t="shared" si="366"/>
        <v>-3.8718750000000002</v>
      </c>
      <c r="AA2074" s="5">
        <f t="shared" si="367"/>
        <v>0.36874999999999991</v>
      </c>
      <c r="AB2074" s="5">
        <f t="shared" si="368"/>
        <v>0.18437500000000018</v>
      </c>
    </row>
    <row r="2075" spans="1:28" x14ac:dyDescent="0.55000000000000004">
      <c r="A2075" s="3" t="s">
        <v>72</v>
      </c>
      <c r="B2075" s="3" t="s">
        <v>237</v>
      </c>
      <c r="C2075" t="s">
        <v>47</v>
      </c>
      <c r="D2075" s="3" t="s">
        <v>75</v>
      </c>
      <c r="E2075" s="3" t="s">
        <v>76</v>
      </c>
      <c r="F2075" s="3" t="s">
        <v>77</v>
      </c>
      <c r="G2075" s="5">
        <v>6.25</v>
      </c>
      <c r="H2075">
        <v>1</v>
      </c>
      <c r="I2075" s="5">
        <v>3.7</v>
      </c>
      <c r="J2075" s="5">
        <v>3.7</v>
      </c>
      <c r="K2075">
        <v>28</v>
      </c>
      <c r="L2075" s="15">
        <v>3.5714285714285698E-2</v>
      </c>
      <c r="M2075" s="13">
        <v>1.1071428571428601</v>
      </c>
      <c r="N2075" s="15">
        <v>0</v>
      </c>
      <c r="O2075" s="5">
        <v>0</v>
      </c>
      <c r="P2075" s="5">
        <v>0</v>
      </c>
      <c r="Q2075" s="5">
        <f t="shared" si="358"/>
        <v>3.7</v>
      </c>
      <c r="R2075" s="5">
        <f t="shared" si="359"/>
        <v>-3.7</v>
      </c>
      <c r="S2075" s="15">
        <f t="shared" si="360"/>
        <v>-1</v>
      </c>
      <c r="T2075">
        <v>0</v>
      </c>
      <c r="U2075" s="5" t="str">
        <f t="shared" si="361"/>
        <v>NA</v>
      </c>
      <c r="V2075" s="15">
        <f t="shared" si="362"/>
        <v>0</v>
      </c>
      <c r="W2075" s="15">
        <f t="shared" si="363"/>
        <v>0</v>
      </c>
      <c r="X2075" s="5">
        <f t="shared" si="364"/>
        <v>0</v>
      </c>
      <c r="Y2075" s="5">
        <f t="shared" si="365"/>
        <v>3.33</v>
      </c>
      <c r="Z2075" s="5">
        <f t="shared" si="366"/>
        <v>-3.8850000000000002</v>
      </c>
      <c r="AA2075" s="5">
        <f t="shared" si="367"/>
        <v>0.37000000000000011</v>
      </c>
      <c r="AB2075" s="5">
        <f t="shared" si="368"/>
        <v>0.18500000000000005</v>
      </c>
    </row>
    <row r="2076" spans="1:28" x14ac:dyDescent="0.55000000000000004">
      <c r="A2076" s="3" t="s">
        <v>72</v>
      </c>
      <c r="B2076" s="3" t="s">
        <v>3309</v>
      </c>
      <c r="C2076" t="s">
        <v>47</v>
      </c>
      <c r="D2076" s="3" t="s">
        <v>262</v>
      </c>
      <c r="E2076" s="3" t="s">
        <v>3031</v>
      </c>
      <c r="F2076" s="3" t="s">
        <v>77</v>
      </c>
      <c r="G2076" s="5">
        <v>6.25</v>
      </c>
      <c r="H2076">
        <v>1</v>
      </c>
      <c r="I2076" s="5">
        <v>3.7250000000000001</v>
      </c>
      <c r="J2076" s="5">
        <v>3.7250000000000001</v>
      </c>
      <c r="K2076">
        <v>52</v>
      </c>
      <c r="L2076" s="15">
        <v>1.9230769230769201E-2</v>
      </c>
      <c r="M2076" s="13">
        <v>1.8673076923076899</v>
      </c>
      <c r="N2076" s="15">
        <v>0</v>
      </c>
      <c r="O2076" s="5">
        <v>0</v>
      </c>
      <c r="P2076" s="5">
        <v>0</v>
      </c>
      <c r="Q2076" s="5">
        <f t="shared" si="358"/>
        <v>3.7250000000000001</v>
      </c>
      <c r="R2076" s="5">
        <f t="shared" si="359"/>
        <v>-3.7250000000000001</v>
      </c>
      <c r="S2076" s="15">
        <f t="shared" si="360"/>
        <v>-1</v>
      </c>
      <c r="T2076">
        <v>0</v>
      </c>
      <c r="U2076" s="5" t="str">
        <f t="shared" si="361"/>
        <v>NA</v>
      </c>
      <c r="V2076" s="15">
        <f t="shared" si="362"/>
        <v>0</v>
      </c>
      <c r="W2076" s="15">
        <f t="shared" si="363"/>
        <v>0</v>
      </c>
      <c r="X2076" s="5">
        <f t="shared" si="364"/>
        <v>0</v>
      </c>
      <c r="Y2076" s="5">
        <f t="shared" si="365"/>
        <v>3.3525</v>
      </c>
      <c r="Z2076" s="5">
        <f t="shared" si="366"/>
        <v>-3.9112500000000003</v>
      </c>
      <c r="AA2076" s="5">
        <f t="shared" si="367"/>
        <v>0.37250000000000005</v>
      </c>
      <c r="AB2076" s="5">
        <f t="shared" si="368"/>
        <v>0.18625000000000025</v>
      </c>
    </row>
    <row r="2077" spans="1:28" x14ac:dyDescent="0.55000000000000004">
      <c r="A2077" s="3" t="s">
        <v>72</v>
      </c>
      <c r="B2077" s="3" t="s">
        <v>3656</v>
      </c>
      <c r="C2077" t="s">
        <v>47</v>
      </c>
      <c r="D2077" s="3" t="s">
        <v>137</v>
      </c>
      <c r="E2077" s="3" t="s">
        <v>2863</v>
      </c>
      <c r="F2077" s="3" t="s">
        <v>77</v>
      </c>
      <c r="G2077" s="5">
        <v>6.25</v>
      </c>
      <c r="H2077">
        <v>1</v>
      </c>
      <c r="I2077" s="5">
        <v>3.7250000000000001</v>
      </c>
      <c r="J2077" s="5">
        <v>3.7250000000000001</v>
      </c>
      <c r="K2077">
        <v>3</v>
      </c>
      <c r="L2077" s="15">
        <v>0.33333333333333298</v>
      </c>
      <c r="M2077" s="13">
        <v>1.3333333333333299</v>
      </c>
      <c r="N2077" s="15">
        <v>0</v>
      </c>
      <c r="O2077" s="5">
        <v>0</v>
      </c>
      <c r="P2077" s="5">
        <v>0</v>
      </c>
      <c r="Q2077" s="5">
        <f t="shared" si="358"/>
        <v>3.7250000000000001</v>
      </c>
      <c r="R2077" s="5">
        <f t="shared" si="359"/>
        <v>-3.7250000000000001</v>
      </c>
      <c r="S2077" s="15">
        <f t="shared" si="360"/>
        <v>-1</v>
      </c>
      <c r="T2077">
        <v>0</v>
      </c>
      <c r="U2077" s="5" t="str">
        <f t="shared" si="361"/>
        <v>NA</v>
      </c>
      <c r="V2077" s="15">
        <f t="shared" si="362"/>
        <v>0</v>
      </c>
      <c r="W2077" s="15">
        <f t="shared" si="363"/>
        <v>0</v>
      </c>
      <c r="X2077" s="5">
        <f t="shared" si="364"/>
        <v>0</v>
      </c>
      <c r="Y2077" s="5">
        <f t="shared" si="365"/>
        <v>3.3525</v>
      </c>
      <c r="Z2077" s="5">
        <f t="shared" si="366"/>
        <v>-3.9112500000000003</v>
      </c>
      <c r="AA2077" s="5">
        <f t="shared" si="367"/>
        <v>0.37250000000000005</v>
      </c>
      <c r="AB2077" s="5">
        <f t="shared" si="368"/>
        <v>0.18625000000000025</v>
      </c>
    </row>
    <row r="2078" spans="1:28" x14ac:dyDescent="0.55000000000000004">
      <c r="A2078" s="3" t="s">
        <v>72</v>
      </c>
      <c r="B2078" s="3" t="s">
        <v>494</v>
      </c>
      <c r="C2078" t="s">
        <v>47</v>
      </c>
      <c r="D2078" s="3" t="s">
        <v>221</v>
      </c>
      <c r="E2078" s="3" t="s">
        <v>2748</v>
      </c>
      <c r="F2078" s="3" t="s">
        <v>77</v>
      </c>
      <c r="G2078" s="5">
        <v>6.25</v>
      </c>
      <c r="H2078">
        <v>1</v>
      </c>
      <c r="I2078" s="5">
        <v>3.7250000000000001</v>
      </c>
      <c r="J2078" s="5">
        <v>3.7250000000000001</v>
      </c>
      <c r="K2078">
        <v>17</v>
      </c>
      <c r="L2078" s="15">
        <v>5.8823529411764698E-2</v>
      </c>
      <c r="M2078" s="13">
        <v>1.3941176470588199</v>
      </c>
      <c r="N2078" s="15">
        <v>0</v>
      </c>
      <c r="O2078" s="5">
        <v>0</v>
      </c>
      <c r="P2078" s="5">
        <v>0</v>
      </c>
      <c r="Q2078" s="5">
        <f t="shared" si="358"/>
        <v>3.7250000000000001</v>
      </c>
      <c r="R2078" s="5">
        <f t="shared" si="359"/>
        <v>-3.7250000000000001</v>
      </c>
      <c r="S2078" s="15">
        <f t="shared" si="360"/>
        <v>-1</v>
      </c>
      <c r="T2078">
        <v>0</v>
      </c>
      <c r="U2078" s="5" t="str">
        <f t="shared" si="361"/>
        <v>NA</v>
      </c>
      <c r="V2078" s="15">
        <f t="shared" si="362"/>
        <v>0</v>
      </c>
      <c r="W2078" s="15">
        <f t="shared" si="363"/>
        <v>0</v>
      </c>
      <c r="X2078" s="5">
        <f t="shared" si="364"/>
        <v>0</v>
      </c>
      <c r="Y2078" s="5">
        <f t="shared" si="365"/>
        <v>3.3525</v>
      </c>
      <c r="Z2078" s="5">
        <f t="shared" si="366"/>
        <v>-3.9112500000000003</v>
      </c>
      <c r="AA2078" s="5">
        <f t="shared" si="367"/>
        <v>0.37250000000000005</v>
      </c>
      <c r="AB2078" s="5">
        <f t="shared" si="368"/>
        <v>0.18625000000000025</v>
      </c>
    </row>
    <row r="2079" spans="1:28" x14ac:dyDescent="0.55000000000000004">
      <c r="A2079" s="3" t="s">
        <v>72</v>
      </c>
      <c r="B2079" s="3" t="s">
        <v>3659</v>
      </c>
      <c r="C2079" t="s">
        <v>47</v>
      </c>
      <c r="D2079" s="3" t="s">
        <v>133</v>
      </c>
      <c r="E2079" s="3" t="s">
        <v>3634</v>
      </c>
      <c r="F2079" s="3" t="s">
        <v>77</v>
      </c>
      <c r="G2079" s="5">
        <v>6.25</v>
      </c>
      <c r="H2079">
        <v>1</v>
      </c>
      <c r="I2079" s="5">
        <v>3.7250000000000001</v>
      </c>
      <c r="J2079" s="5">
        <v>3.7250000000000001</v>
      </c>
      <c r="K2079">
        <v>2</v>
      </c>
      <c r="L2079" s="15">
        <v>0.5</v>
      </c>
      <c r="M2079" s="13">
        <v>5.5</v>
      </c>
      <c r="N2079" s="15">
        <v>0</v>
      </c>
      <c r="O2079" s="5">
        <v>0</v>
      </c>
      <c r="P2079" s="5">
        <v>0</v>
      </c>
      <c r="Q2079" s="5">
        <f t="shared" si="358"/>
        <v>3.7250000000000001</v>
      </c>
      <c r="R2079" s="5">
        <f t="shared" si="359"/>
        <v>-3.7250000000000001</v>
      </c>
      <c r="S2079" s="15">
        <f t="shared" si="360"/>
        <v>-1</v>
      </c>
      <c r="T2079">
        <v>0</v>
      </c>
      <c r="U2079" s="5" t="str">
        <f t="shared" si="361"/>
        <v>NA</v>
      </c>
      <c r="V2079" s="15">
        <f t="shared" si="362"/>
        <v>0</v>
      </c>
      <c r="W2079" s="15">
        <f t="shared" si="363"/>
        <v>0</v>
      </c>
      <c r="X2079" s="5">
        <f t="shared" si="364"/>
        <v>0</v>
      </c>
      <c r="Y2079" s="5">
        <f t="shared" si="365"/>
        <v>3.3525</v>
      </c>
      <c r="Z2079" s="5">
        <f t="shared" si="366"/>
        <v>-3.9112500000000003</v>
      </c>
      <c r="AA2079" s="5">
        <f t="shared" si="367"/>
        <v>0.37250000000000005</v>
      </c>
      <c r="AB2079" s="5">
        <f t="shared" si="368"/>
        <v>0.18625000000000025</v>
      </c>
    </row>
    <row r="2080" spans="1:28" x14ac:dyDescent="0.55000000000000004">
      <c r="A2080" s="3" t="s">
        <v>72</v>
      </c>
      <c r="B2080" s="3" t="s">
        <v>3661</v>
      </c>
      <c r="C2080" t="s">
        <v>47</v>
      </c>
      <c r="D2080" s="3" t="s">
        <v>75</v>
      </c>
      <c r="E2080" s="3" t="s">
        <v>2816</v>
      </c>
      <c r="F2080" s="3" t="s">
        <v>77</v>
      </c>
      <c r="G2080" s="5">
        <v>6.25</v>
      </c>
      <c r="H2080">
        <v>1</v>
      </c>
      <c r="I2080" s="5">
        <v>3.7374999999999998</v>
      </c>
      <c r="J2080" s="5">
        <v>3.7374999999999998</v>
      </c>
      <c r="K2080">
        <v>1</v>
      </c>
      <c r="L2080" s="15">
        <v>1</v>
      </c>
      <c r="M2080" s="13">
        <v>1</v>
      </c>
      <c r="N2080" s="15">
        <v>0</v>
      </c>
      <c r="O2080" s="5">
        <v>0</v>
      </c>
      <c r="P2080" s="5">
        <v>0</v>
      </c>
      <c r="Q2080" s="5">
        <f t="shared" si="358"/>
        <v>3.7374999999999998</v>
      </c>
      <c r="R2080" s="5">
        <f t="shared" si="359"/>
        <v>-3.7374999999999998</v>
      </c>
      <c r="S2080" s="15">
        <f t="shared" si="360"/>
        <v>-1</v>
      </c>
      <c r="T2080">
        <v>0</v>
      </c>
      <c r="U2080" s="5" t="str">
        <f t="shared" si="361"/>
        <v>NA</v>
      </c>
      <c r="V2080" s="15">
        <f t="shared" si="362"/>
        <v>0</v>
      </c>
      <c r="W2080" s="15">
        <f t="shared" si="363"/>
        <v>0</v>
      </c>
      <c r="X2080" s="5">
        <f t="shared" si="364"/>
        <v>0</v>
      </c>
      <c r="Y2080" s="5">
        <f t="shared" si="365"/>
        <v>3.36375</v>
      </c>
      <c r="Z2080" s="5">
        <f t="shared" si="366"/>
        <v>-3.9243749999999999</v>
      </c>
      <c r="AA2080" s="5">
        <f t="shared" si="367"/>
        <v>0.3737499999999998</v>
      </c>
      <c r="AB2080" s="5">
        <f t="shared" si="368"/>
        <v>0.18687500000000012</v>
      </c>
    </row>
    <row r="2081" spans="1:28" x14ac:dyDescent="0.55000000000000004">
      <c r="A2081" s="3" t="s">
        <v>72</v>
      </c>
      <c r="B2081" s="3" t="s">
        <v>3663</v>
      </c>
      <c r="C2081" t="s">
        <v>47</v>
      </c>
      <c r="D2081" s="3" t="s">
        <v>104</v>
      </c>
      <c r="E2081" s="3" t="s">
        <v>232</v>
      </c>
      <c r="F2081" s="3" t="s">
        <v>77</v>
      </c>
      <c r="G2081" s="5">
        <v>6.25</v>
      </c>
      <c r="H2081">
        <v>2</v>
      </c>
      <c r="I2081" s="5">
        <v>3.7374999999999998</v>
      </c>
      <c r="J2081" s="5">
        <v>1.8687499999999999</v>
      </c>
      <c r="K2081">
        <v>2</v>
      </c>
      <c r="L2081" s="15">
        <v>1</v>
      </c>
      <c r="M2081" s="13">
        <v>1</v>
      </c>
      <c r="N2081" s="15">
        <v>0</v>
      </c>
      <c r="O2081" s="5">
        <v>0</v>
      </c>
      <c r="P2081" s="5">
        <v>0</v>
      </c>
      <c r="Q2081" s="5">
        <f t="shared" si="358"/>
        <v>3.7374999999999998</v>
      </c>
      <c r="R2081" s="5">
        <f t="shared" si="359"/>
        <v>-3.7374999999999998</v>
      </c>
      <c r="S2081" s="15">
        <f t="shared" si="360"/>
        <v>-1</v>
      </c>
      <c r="T2081">
        <v>0</v>
      </c>
      <c r="U2081" s="5" t="str">
        <f t="shared" si="361"/>
        <v>NA</v>
      </c>
      <c r="V2081" s="15">
        <f t="shared" si="362"/>
        <v>0</v>
      </c>
      <c r="W2081" s="15">
        <f t="shared" si="363"/>
        <v>0</v>
      </c>
      <c r="X2081" s="5">
        <f t="shared" si="364"/>
        <v>0</v>
      </c>
      <c r="Y2081" s="5">
        <f t="shared" si="365"/>
        <v>3.36375</v>
      </c>
      <c r="Z2081" s="5">
        <f t="shared" si="366"/>
        <v>-3.9243749999999999</v>
      </c>
      <c r="AA2081" s="5">
        <f t="shared" si="367"/>
        <v>0.3737499999999998</v>
      </c>
      <c r="AB2081" s="5">
        <f t="shared" si="368"/>
        <v>0.18687500000000012</v>
      </c>
    </row>
    <row r="2082" spans="1:28" x14ac:dyDescent="0.55000000000000004">
      <c r="A2082" s="3" t="s">
        <v>72</v>
      </c>
      <c r="B2082" s="3" t="s">
        <v>3665</v>
      </c>
      <c r="C2082" t="s">
        <v>47</v>
      </c>
      <c r="D2082" s="3" t="s">
        <v>32</v>
      </c>
      <c r="E2082" s="3" t="s">
        <v>575</v>
      </c>
      <c r="F2082" s="3" t="s">
        <v>77</v>
      </c>
      <c r="G2082" s="5">
        <v>6.25</v>
      </c>
      <c r="H2082">
        <v>1</v>
      </c>
      <c r="I2082" s="5">
        <v>3.75</v>
      </c>
      <c r="J2082" s="5">
        <v>3.75</v>
      </c>
      <c r="K2082">
        <v>68</v>
      </c>
      <c r="L2082" s="15">
        <v>1.4705882352941201E-2</v>
      </c>
      <c r="M2082" s="13">
        <v>1.5014705882352899</v>
      </c>
      <c r="N2082" s="15">
        <v>0</v>
      </c>
      <c r="O2082" s="5">
        <v>0</v>
      </c>
      <c r="P2082" s="5">
        <v>0</v>
      </c>
      <c r="Q2082" s="5">
        <f t="shared" si="358"/>
        <v>3.75</v>
      </c>
      <c r="R2082" s="5">
        <f t="shared" si="359"/>
        <v>-3.75</v>
      </c>
      <c r="S2082" s="15">
        <f t="shared" si="360"/>
        <v>-1</v>
      </c>
      <c r="T2082">
        <v>0</v>
      </c>
      <c r="U2082" s="5" t="str">
        <f t="shared" si="361"/>
        <v>NA</v>
      </c>
      <c r="V2082" s="15">
        <f t="shared" si="362"/>
        <v>0</v>
      </c>
      <c r="W2082" s="15">
        <f t="shared" si="363"/>
        <v>0</v>
      </c>
      <c r="X2082" s="5">
        <f t="shared" si="364"/>
        <v>0</v>
      </c>
      <c r="Y2082" s="5">
        <f t="shared" si="365"/>
        <v>3.375</v>
      </c>
      <c r="Z2082" s="5">
        <f t="shared" si="366"/>
        <v>-3.9375</v>
      </c>
      <c r="AA2082" s="5">
        <f t="shared" si="367"/>
        <v>0.375</v>
      </c>
      <c r="AB2082" s="5">
        <f t="shared" si="368"/>
        <v>0.1875</v>
      </c>
    </row>
    <row r="2083" spans="1:28" x14ac:dyDescent="0.55000000000000004">
      <c r="A2083" s="3" t="s">
        <v>72</v>
      </c>
      <c r="B2083" s="3" t="s">
        <v>3615</v>
      </c>
      <c r="C2083" t="s">
        <v>47</v>
      </c>
      <c r="D2083" s="3" t="s">
        <v>104</v>
      </c>
      <c r="E2083" s="3" t="s">
        <v>3081</v>
      </c>
      <c r="F2083" s="3" t="s">
        <v>77</v>
      </c>
      <c r="G2083" s="5">
        <v>6.25</v>
      </c>
      <c r="H2083">
        <v>1</v>
      </c>
      <c r="I2083" s="5">
        <v>3.75</v>
      </c>
      <c r="J2083" s="5">
        <v>3.75</v>
      </c>
      <c r="K2083">
        <v>33</v>
      </c>
      <c r="L2083" s="15">
        <v>3.0303030303030297E-2</v>
      </c>
      <c r="M2083" s="13">
        <v>1.24242424242424</v>
      </c>
      <c r="N2083" s="15">
        <v>0</v>
      </c>
      <c r="O2083" s="5">
        <v>0</v>
      </c>
      <c r="P2083" s="5">
        <v>0</v>
      </c>
      <c r="Q2083" s="5">
        <f t="shared" si="358"/>
        <v>3.75</v>
      </c>
      <c r="R2083" s="5">
        <f t="shared" si="359"/>
        <v>-3.75</v>
      </c>
      <c r="S2083" s="15">
        <f t="shared" si="360"/>
        <v>-1</v>
      </c>
      <c r="T2083">
        <v>0</v>
      </c>
      <c r="U2083" s="5" t="str">
        <f t="shared" si="361"/>
        <v>NA</v>
      </c>
      <c r="V2083" s="15">
        <f t="shared" si="362"/>
        <v>0</v>
      </c>
      <c r="W2083" s="15">
        <f t="shared" si="363"/>
        <v>0</v>
      </c>
      <c r="X2083" s="5">
        <f t="shared" si="364"/>
        <v>0</v>
      </c>
      <c r="Y2083" s="5">
        <f t="shared" si="365"/>
        <v>3.375</v>
      </c>
      <c r="Z2083" s="5">
        <f t="shared" si="366"/>
        <v>-3.9375</v>
      </c>
      <c r="AA2083" s="5">
        <f t="shared" si="367"/>
        <v>0.375</v>
      </c>
      <c r="AB2083" s="5">
        <f t="shared" si="368"/>
        <v>0.1875</v>
      </c>
    </row>
    <row r="2084" spans="1:28" x14ac:dyDescent="0.55000000000000004">
      <c r="A2084" s="3" t="s">
        <v>72</v>
      </c>
      <c r="B2084" s="3" t="s">
        <v>3668</v>
      </c>
      <c r="C2084" t="s">
        <v>47</v>
      </c>
      <c r="D2084" s="3" t="s">
        <v>104</v>
      </c>
      <c r="E2084" s="3" t="s">
        <v>2914</v>
      </c>
      <c r="F2084" s="3" t="s">
        <v>77</v>
      </c>
      <c r="G2084" s="5">
        <v>6.25</v>
      </c>
      <c r="H2084">
        <v>2</v>
      </c>
      <c r="I2084" s="5">
        <v>3.75</v>
      </c>
      <c r="J2084" s="5">
        <v>1.875</v>
      </c>
      <c r="K2084">
        <v>66</v>
      </c>
      <c r="L2084" s="15">
        <v>3.0303030303030297E-2</v>
      </c>
      <c r="M2084" s="13">
        <v>2.8621212121212101</v>
      </c>
      <c r="N2084" s="15">
        <v>0</v>
      </c>
      <c r="O2084" s="5">
        <v>0</v>
      </c>
      <c r="P2084" s="5">
        <v>0</v>
      </c>
      <c r="Q2084" s="5">
        <f t="shared" si="358"/>
        <v>3.75</v>
      </c>
      <c r="R2084" s="5">
        <f t="shared" si="359"/>
        <v>-3.75</v>
      </c>
      <c r="S2084" s="15">
        <f t="shared" si="360"/>
        <v>-1</v>
      </c>
      <c r="T2084">
        <v>0</v>
      </c>
      <c r="U2084" s="5" t="str">
        <f t="shared" si="361"/>
        <v>NA</v>
      </c>
      <c r="V2084" s="15">
        <f t="shared" si="362"/>
        <v>0</v>
      </c>
      <c r="W2084" s="15">
        <f t="shared" si="363"/>
        <v>0</v>
      </c>
      <c r="X2084" s="5">
        <f t="shared" si="364"/>
        <v>0</v>
      </c>
      <c r="Y2084" s="5">
        <f t="shared" si="365"/>
        <v>3.375</v>
      </c>
      <c r="Z2084" s="5">
        <f t="shared" si="366"/>
        <v>-3.9375</v>
      </c>
      <c r="AA2084" s="5">
        <f t="shared" si="367"/>
        <v>0.375</v>
      </c>
      <c r="AB2084" s="5">
        <f t="shared" si="368"/>
        <v>0.1875</v>
      </c>
    </row>
    <row r="2085" spans="1:28" x14ac:dyDescent="0.55000000000000004">
      <c r="A2085" s="3" t="s">
        <v>72</v>
      </c>
      <c r="B2085" s="3" t="s">
        <v>3063</v>
      </c>
      <c r="C2085" t="s">
        <v>47</v>
      </c>
      <c r="D2085" s="3" t="s">
        <v>137</v>
      </c>
      <c r="E2085" s="3" t="s">
        <v>2863</v>
      </c>
      <c r="F2085" s="3" t="s">
        <v>77</v>
      </c>
      <c r="G2085" s="5">
        <v>6.25</v>
      </c>
      <c r="H2085">
        <v>1</v>
      </c>
      <c r="I2085" s="5">
        <v>3.75</v>
      </c>
      <c r="J2085" s="5">
        <v>3.75</v>
      </c>
      <c r="K2085">
        <v>12</v>
      </c>
      <c r="L2085" s="15">
        <v>8.3333333333333301E-2</v>
      </c>
      <c r="M2085" s="13">
        <v>1.75</v>
      </c>
      <c r="N2085" s="15">
        <v>0</v>
      </c>
      <c r="O2085" s="5">
        <v>0</v>
      </c>
      <c r="P2085" s="5">
        <v>0</v>
      </c>
      <c r="Q2085" s="5">
        <f t="shared" si="358"/>
        <v>3.75</v>
      </c>
      <c r="R2085" s="5">
        <f t="shared" si="359"/>
        <v>-3.75</v>
      </c>
      <c r="S2085" s="15">
        <f t="shared" si="360"/>
        <v>-1</v>
      </c>
      <c r="T2085">
        <v>0</v>
      </c>
      <c r="U2085" s="5" t="str">
        <f t="shared" si="361"/>
        <v>NA</v>
      </c>
      <c r="V2085" s="15">
        <f t="shared" si="362"/>
        <v>0</v>
      </c>
      <c r="W2085" s="15">
        <f t="shared" si="363"/>
        <v>0</v>
      </c>
      <c r="X2085" s="5">
        <f t="shared" si="364"/>
        <v>0</v>
      </c>
      <c r="Y2085" s="5">
        <f t="shared" si="365"/>
        <v>3.375</v>
      </c>
      <c r="Z2085" s="5">
        <f t="shared" si="366"/>
        <v>-3.9375</v>
      </c>
      <c r="AA2085" s="5">
        <f t="shared" si="367"/>
        <v>0.375</v>
      </c>
      <c r="AB2085" s="5">
        <f t="shared" si="368"/>
        <v>0.1875</v>
      </c>
    </row>
    <row r="2086" spans="1:28" x14ac:dyDescent="0.55000000000000004">
      <c r="A2086" s="3" t="s">
        <v>72</v>
      </c>
      <c r="B2086" s="3" t="s">
        <v>3671</v>
      </c>
      <c r="C2086" t="s">
        <v>47</v>
      </c>
      <c r="D2086" s="3" t="s">
        <v>40</v>
      </c>
      <c r="E2086" s="3" t="s">
        <v>3209</v>
      </c>
      <c r="F2086" s="3" t="s">
        <v>77</v>
      </c>
      <c r="G2086" s="5">
        <v>6.25</v>
      </c>
      <c r="H2086">
        <v>1</v>
      </c>
      <c r="I2086" s="5">
        <v>3.75</v>
      </c>
      <c r="J2086" s="5">
        <v>3.75</v>
      </c>
      <c r="K2086">
        <v>3</v>
      </c>
      <c r="L2086" s="15">
        <v>0.33333333333333298</v>
      </c>
      <c r="M2086" s="13">
        <v>1</v>
      </c>
      <c r="N2086" s="15">
        <v>0</v>
      </c>
      <c r="O2086" s="5">
        <v>0</v>
      </c>
      <c r="P2086" s="5">
        <v>0</v>
      </c>
      <c r="Q2086" s="5">
        <f t="shared" si="358"/>
        <v>3.75</v>
      </c>
      <c r="R2086" s="5">
        <f t="shared" si="359"/>
        <v>-3.75</v>
      </c>
      <c r="S2086" s="15">
        <f t="shared" si="360"/>
        <v>-1</v>
      </c>
      <c r="T2086">
        <v>0</v>
      </c>
      <c r="U2086" s="5" t="str">
        <f t="shared" si="361"/>
        <v>NA</v>
      </c>
      <c r="V2086" s="15">
        <f t="shared" si="362"/>
        <v>0</v>
      </c>
      <c r="W2086" s="15">
        <f t="shared" si="363"/>
        <v>0</v>
      </c>
      <c r="X2086" s="5">
        <f t="shared" si="364"/>
        <v>0</v>
      </c>
      <c r="Y2086" s="5">
        <f t="shared" si="365"/>
        <v>3.375</v>
      </c>
      <c r="Z2086" s="5">
        <f t="shared" si="366"/>
        <v>-3.9375</v>
      </c>
      <c r="AA2086" s="5">
        <f t="shared" si="367"/>
        <v>0.375</v>
      </c>
      <c r="AB2086" s="5">
        <f t="shared" si="368"/>
        <v>0.1875</v>
      </c>
    </row>
    <row r="2087" spans="1:28" x14ac:dyDescent="0.55000000000000004">
      <c r="A2087" s="3" t="s">
        <v>72</v>
      </c>
      <c r="B2087" s="3" t="s">
        <v>3673</v>
      </c>
      <c r="C2087" t="s">
        <v>47</v>
      </c>
      <c r="D2087" s="3" t="s">
        <v>32</v>
      </c>
      <c r="E2087" s="3" t="s">
        <v>377</v>
      </c>
      <c r="F2087" s="3" t="s">
        <v>77</v>
      </c>
      <c r="G2087" s="5">
        <v>6.25</v>
      </c>
      <c r="H2087">
        <v>2</v>
      </c>
      <c r="I2087" s="5">
        <v>3.7749999999999999</v>
      </c>
      <c r="J2087" s="5">
        <v>1.8875</v>
      </c>
      <c r="K2087">
        <v>201</v>
      </c>
      <c r="L2087" s="15">
        <v>9.9502487562189105E-3</v>
      </c>
      <c r="M2087" s="13">
        <v>1.64925373134328</v>
      </c>
      <c r="N2087" s="15">
        <v>0</v>
      </c>
      <c r="O2087" s="5">
        <v>0</v>
      </c>
      <c r="P2087" s="5">
        <v>0</v>
      </c>
      <c r="Q2087" s="5">
        <f t="shared" si="358"/>
        <v>3.7749999999999999</v>
      </c>
      <c r="R2087" s="5">
        <f t="shared" si="359"/>
        <v>-3.7749999999999999</v>
      </c>
      <c r="S2087" s="15">
        <f t="shared" si="360"/>
        <v>-1</v>
      </c>
      <c r="T2087">
        <v>0</v>
      </c>
      <c r="U2087" s="5" t="str">
        <f t="shared" si="361"/>
        <v>NA</v>
      </c>
      <c r="V2087" s="15">
        <f t="shared" si="362"/>
        <v>0</v>
      </c>
      <c r="W2087" s="15">
        <f t="shared" si="363"/>
        <v>0</v>
      </c>
      <c r="X2087" s="5">
        <f t="shared" si="364"/>
        <v>0</v>
      </c>
      <c r="Y2087" s="5">
        <f t="shared" si="365"/>
        <v>3.3975</v>
      </c>
      <c r="Z2087" s="5">
        <f t="shared" si="366"/>
        <v>-3.9637500000000001</v>
      </c>
      <c r="AA2087" s="5">
        <f t="shared" si="367"/>
        <v>0.37749999999999995</v>
      </c>
      <c r="AB2087" s="5">
        <f t="shared" si="368"/>
        <v>0.1887500000000002</v>
      </c>
    </row>
    <row r="2088" spans="1:28" x14ac:dyDescent="0.55000000000000004">
      <c r="A2088" s="3" t="s">
        <v>72</v>
      </c>
      <c r="B2088" s="3" t="s">
        <v>433</v>
      </c>
      <c r="C2088" t="s">
        <v>47</v>
      </c>
      <c r="D2088" s="3" t="s">
        <v>194</v>
      </c>
      <c r="E2088" s="3" t="s">
        <v>2692</v>
      </c>
      <c r="F2088" s="3" t="s">
        <v>77</v>
      </c>
      <c r="G2088" s="5">
        <v>6.25</v>
      </c>
      <c r="H2088">
        <v>2</v>
      </c>
      <c r="I2088" s="5">
        <v>3.7749999999999999</v>
      </c>
      <c r="J2088" s="5">
        <v>1.8875</v>
      </c>
      <c r="K2088">
        <v>4</v>
      </c>
      <c r="L2088" s="15">
        <v>0.5</v>
      </c>
      <c r="M2088" s="13">
        <v>1</v>
      </c>
      <c r="N2088" s="15">
        <v>0</v>
      </c>
      <c r="O2088" s="5">
        <v>0</v>
      </c>
      <c r="P2088" s="5">
        <v>0</v>
      </c>
      <c r="Q2088" s="5">
        <f t="shared" si="358"/>
        <v>3.7749999999999999</v>
      </c>
      <c r="R2088" s="5">
        <f t="shared" si="359"/>
        <v>-3.7749999999999999</v>
      </c>
      <c r="S2088" s="15">
        <f t="shared" si="360"/>
        <v>-1</v>
      </c>
      <c r="T2088">
        <v>0</v>
      </c>
      <c r="U2088" s="5" t="str">
        <f t="shared" si="361"/>
        <v>NA</v>
      </c>
      <c r="V2088" s="15">
        <f t="shared" si="362"/>
        <v>0</v>
      </c>
      <c r="W2088" s="15">
        <f t="shared" si="363"/>
        <v>0</v>
      </c>
      <c r="X2088" s="5">
        <f t="shared" si="364"/>
        <v>0</v>
      </c>
      <c r="Y2088" s="5">
        <f t="shared" si="365"/>
        <v>3.3975</v>
      </c>
      <c r="Z2088" s="5">
        <f t="shared" si="366"/>
        <v>-3.9637500000000001</v>
      </c>
      <c r="AA2088" s="5">
        <f t="shared" si="367"/>
        <v>0.37749999999999995</v>
      </c>
      <c r="AB2088" s="5">
        <f t="shared" si="368"/>
        <v>0.1887500000000002</v>
      </c>
    </row>
    <row r="2089" spans="1:28" x14ac:dyDescent="0.55000000000000004">
      <c r="A2089" s="3" t="s">
        <v>72</v>
      </c>
      <c r="B2089" s="3" t="s">
        <v>136</v>
      </c>
      <c r="C2089" t="s">
        <v>47</v>
      </c>
      <c r="D2089" s="3" t="s">
        <v>125</v>
      </c>
      <c r="E2089" s="3" t="s">
        <v>2728</v>
      </c>
      <c r="F2089" s="3" t="s">
        <v>77</v>
      </c>
      <c r="G2089" s="5">
        <v>6.25</v>
      </c>
      <c r="H2089">
        <v>2</v>
      </c>
      <c r="I2089" s="5">
        <v>3.8</v>
      </c>
      <c r="J2089" s="5">
        <v>1.9</v>
      </c>
      <c r="K2089">
        <v>14</v>
      </c>
      <c r="L2089" s="15">
        <v>0.14285714285714302</v>
      </c>
      <c r="M2089" s="13">
        <v>1.78571428571429</v>
      </c>
      <c r="N2089" s="15">
        <v>0</v>
      </c>
      <c r="O2089" s="5">
        <v>0</v>
      </c>
      <c r="P2089" s="5">
        <v>0</v>
      </c>
      <c r="Q2089" s="5">
        <f t="shared" si="358"/>
        <v>3.8</v>
      </c>
      <c r="R2089" s="5">
        <f t="shared" si="359"/>
        <v>-3.8</v>
      </c>
      <c r="S2089" s="15">
        <f t="shared" si="360"/>
        <v>-1</v>
      </c>
      <c r="T2089">
        <v>0</v>
      </c>
      <c r="U2089" s="5" t="str">
        <f t="shared" si="361"/>
        <v>NA</v>
      </c>
      <c r="V2089" s="15">
        <f t="shared" si="362"/>
        <v>0</v>
      </c>
      <c r="W2089" s="15">
        <f t="shared" si="363"/>
        <v>0</v>
      </c>
      <c r="X2089" s="5">
        <f t="shared" si="364"/>
        <v>0</v>
      </c>
      <c r="Y2089" s="5">
        <f t="shared" si="365"/>
        <v>3.42</v>
      </c>
      <c r="Z2089" s="5">
        <f t="shared" si="366"/>
        <v>-3.9899999999999998</v>
      </c>
      <c r="AA2089" s="5">
        <f t="shared" si="367"/>
        <v>0.37999999999999989</v>
      </c>
      <c r="AB2089" s="5">
        <f t="shared" si="368"/>
        <v>0.18999999999999995</v>
      </c>
    </row>
    <row r="2090" spans="1:28" x14ac:dyDescent="0.55000000000000004">
      <c r="A2090" s="3" t="s">
        <v>72</v>
      </c>
      <c r="B2090" s="3" t="s">
        <v>216</v>
      </c>
      <c r="C2090" t="s">
        <v>47</v>
      </c>
      <c r="D2090" s="3" t="s">
        <v>133</v>
      </c>
      <c r="E2090" s="3" t="s">
        <v>2681</v>
      </c>
      <c r="F2090" s="3" t="s">
        <v>77</v>
      </c>
      <c r="G2090" s="5">
        <v>6.25</v>
      </c>
      <c r="H2090">
        <v>2</v>
      </c>
      <c r="I2090" s="5">
        <v>3.8</v>
      </c>
      <c r="J2090" s="5">
        <v>1.9</v>
      </c>
      <c r="K2090">
        <v>26</v>
      </c>
      <c r="L2090" s="15">
        <v>7.69230769230769E-2</v>
      </c>
      <c r="M2090" s="13">
        <v>3.5423076923076899</v>
      </c>
      <c r="N2090" s="15">
        <v>0</v>
      </c>
      <c r="O2090" s="5">
        <v>0</v>
      </c>
      <c r="P2090" s="5">
        <v>0</v>
      </c>
      <c r="Q2090" s="5">
        <f t="shared" si="358"/>
        <v>3.8</v>
      </c>
      <c r="R2090" s="5">
        <f t="shared" si="359"/>
        <v>-3.8</v>
      </c>
      <c r="S2090" s="15">
        <f t="shared" si="360"/>
        <v>-1</v>
      </c>
      <c r="T2090">
        <v>0</v>
      </c>
      <c r="U2090" s="5" t="str">
        <f t="shared" si="361"/>
        <v>NA</v>
      </c>
      <c r="V2090" s="15">
        <f t="shared" si="362"/>
        <v>0</v>
      </c>
      <c r="W2090" s="15">
        <f t="shared" si="363"/>
        <v>0</v>
      </c>
      <c r="X2090" s="5">
        <f t="shared" si="364"/>
        <v>0</v>
      </c>
      <c r="Y2090" s="5">
        <f t="shared" si="365"/>
        <v>3.42</v>
      </c>
      <c r="Z2090" s="5">
        <f t="shared" si="366"/>
        <v>-3.9899999999999998</v>
      </c>
      <c r="AA2090" s="5">
        <f t="shared" si="367"/>
        <v>0.37999999999999989</v>
      </c>
      <c r="AB2090" s="5">
        <f t="shared" si="368"/>
        <v>0.18999999999999995</v>
      </c>
    </row>
    <row r="2091" spans="1:28" x14ac:dyDescent="0.55000000000000004">
      <c r="A2091" s="3" t="s">
        <v>72</v>
      </c>
      <c r="B2091" s="3" t="s">
        <v>3668</v>
      </c>
      <c r="C2091" t="s">
        <v>47</v>
      </c>
      <c r="D2091" s="3" t="s">
        <v>194</v>
      </c>
      <c r="E2091" s="3" t="s">
        <v>2853</v>
      </c>
      <c r="F2091" s="3" t="s">
        <v>77</v>
      </c>
      <c r="G2091" s="5">
        <v>6.25</v>
      </c>
      <c r="H2091">
        <v>1</v>
      </c>
      <c r="I2091" s="5">
        <v>3.8125</v>
      </c>
      <c r="J2091" s="5">
        <v>3.8125</v>
      </c>
      <c r="K2091">
        <v>18</v>
      </c>
      <c r="L2091" s="15">
        <v>5.5555555555555601E-2</v>
      </c>
      <c r="M2091" s="13">
        <v>1.88666666666667</v>
      </c>
      <c r="N2091" s="15">
        <v>0</v>
      </c>
      <c r="O2091" s="5">
        <v>0</v>
      </c>
      <c r="P2091" s="5">
        <v>0</v>
      </c>
      <c r="Q2091" s="5">
        <f t="shared" si="358"/>
        <v>3.8125</v>
      </c>
      <c r="R2091" s="5">
        <f t="shared" si="359"/>
        <v>-3.8125</v>
      </c>
      <c r="S2091" s="15">
        <f t="shared" si="360"/>
        <v>-1</v>
      </c>
      <c r="T2091">
        <v>0</v>
      </c>
      <c r="U2091" s="5" t="str">
        <f t="shared" si="361"/>
        <v>NA</v>
      </c>
      <c r="V2091" s="15">
        <f t="shared" si="362"/>
        <v>0</v>
      </c>
      <c r="W2091" s="15">
        <f t="shared" si="363"/>
        <v>0</v>
      </c>
      <c r="X2091" s="5">
        <f t="shared" si="364"/>
        <v>0</v>
      </c>
      <c r="Y2091" s="5">
        <f t="shared" si="365"/>
        <v>3.4312499999999999</v>
      </c>
      <c r="Z2091" s="5">
        <f t="shared" si="366"/>
        <v>-4.0031249999999998</v>
      </c>
      <c r="AA2091" s="5">
        <f t="shared" si="367"/>
        <v>0.38125000000000009</v>
      </c>
      <c r="AB2091" s="5">
        <f t="shared" si="368"/>
        <v>0.19062499999999982</v>
      </c>
    </row>
    <row r="2092" spans="1:28" x14ac:dyDescent="0.55000000000000004">
      <c r="A2092" s="3" t="s">
        <v>72</v>
      </c>
      <c r="B2092" s="3" t="s">
        <v>3206</v>
      </c>
      <c r="C2092" t="s">
        <v>47</v>
      </c>
      <c r="D2092" s="3" t="s">
        <v>32</v>
      </c>
      <c r="E2092" s="3" t="s">
        <v>467</v>
      </c>
      <c r="F2092" s="3" t="s">
        <v>77</v>
      </c>
      <c r="G2092" s="5">
        <v>6.25</v>
      </c>
      <c r="H2092">
        <v>2</v>
      </c>
      <c r="I2092" s="5">
        <v>3.8250000000000002</v>
      </c>
      <c r="J2092" s="5">
        <v>1.9125000000000001</v>
      </c>
      <c r="K2092">
        <v>459</v>
      </c>
      <c r="L2092" s="15">
        <v>4.3572984749455299E-3</v>
      </c>
      <c r="M2092" s="13">
        <v>3.4496732026143802</v>
      </c>
      <c r="N2092" s="15">
        <v>0</v>
      </c>
      <c r="O2092" s="5">
        <v>0</v>
      </c>
      <c r="P2092" s="5">
        <v>0</v>
      </c>
      <c r="Q2092" s="5">
        <f t="shared" si="358"/>
        <v>3.8250000000000002</v>
      </c>
      <c r="R2092" s="5">
        <f t="shared" si="359"/>
        <v>-3.8250000000000002</v>
      </c>
      <c r="S2092" s="15">
        <f t="shared" si="360"/>
        <v>-1</v>
      </c>
      <c r="T2092">
        <v>0</v>
      </c>
      <c r="U2092" s="5" t="str">
        <f t="shared" si="361"/>
        <v>NA</v>
      </c>
      <c r="V2092" s="15">
        <f t="shared" si="362"/>
        <v>0</v>
      </c>
      <c r="W2092" s="15">
        <f t="shared" si="363"/>
        <v>0</v>
      </c>
      <c r="X2092" s="5">
        <f t="shared" si="364"/>
        <v>0</v>
      </c>
      <c r="Y2092" s="5">
        <f t="shared" si="365"/>
        <v>3.4425000000000003</v>
      </c>
      <c r="Z2092" s="5">
        <f t="shared" si="366"/>
        <v>-4.0162500000000003</v>
      </c>
      <c r="AA2092" s="5">
        <f t="shared" si="367"/>
        <v>0.38249999999999984</v>
      </c>
      <c r="AB2092" s="5">
        <f t="shared" si="368"/>
        <v>0.19125000000000014</v>
      </c>
    </row>
    <row r="2093" spans="1:28" x14ac:dyDescent="0.55000000000000004">
      <c r="A2093" s="3" t="s">
        <v>72</v>
      </c>
      <c r="B2093" s="3" t="s">
        <v>1985</v>
      </c>
      <c r="C2093" t="s">
        <v>47</v>
      </c>
      <c r="D2093" s="3" t="s">
        <v>137</v>
      </c>
      <c r="E2093" s="3" t="s">
        <v>2968</v>
      </c>
      <c r="F2093" s="3" t="s">
        <v>77</v>
      </c>
      <c r="G2093" s="5">
        <v>6.25</v>
      </c>
      <c r="H2093">
        <v>1</v>
      </c>
      <c r="I2093" s="5">
        <v>3.8250000000000002</v>
      </c>
      <c r="J2093" s="5">
        <v>3.8250000000000002</v>
      </c>
      <c r="K2093">
        <v>2</v>
      </c>
      <c r="L2093" s="15">
        <v>0.5</v>
      </c>
      <c r="M2093" s="13">
        <v>1</v>
      </c>
      <c r="N2093" s="15">
        <v>0</v>
      </c>
      <c r="O2093" s="5">
        <v>0</v>
      </c>
      <c r="P2093" s="5">
        <v>0</v>
      </c>
      <c r="Q2093" s="5">
        <f t="shared" si="358"/>
        <v>3.8250000000000002</v>
      </c>
      <c r="R2093" s="5">
        <f t="shared" si="359"/>
        <v>-3.8250000000000002</v>
      </c>
      <c r="S2093" s="15">
        <f t="shared" si="360"/>
        <v>-1</v>
      </c>
      <c r="T2093">
        <v>0</v>
      </c>
      <c r="U2093" s="5" t="str">
        <f t="shared" si="361"/>
        <v>NA</v>
      </c>
      <c r="V2093" s="15">
        <f t="shared" si="362"/>
        <v>0</v>
      </c>
      <c r="W2093" s="15">
        <f t="shared" si="363"/>
        <v>0</v>
      </c>
      <c r="X2093" s="5">
        <f t="shared" si="364"/>
        <v>0</v>
      </c>
      <c r="Y2093" s="5">
        <f t="shared" si="365"/>
        <v>3.4425000000000003</v>
      </c>
      <c r="Z2093" s="5">
        <f t="shared" si="366"/>
        <v>-4.0162500000000003</v>
      </c>
      <c r="AA2093" s="5">
        <f t="shared" si="367"/>
        <v>0.38249999999999984</v>
      </c>
      <c r="AB2093" s="5">
        <f t="shared" si="368"/>
        <v>0.19125000000000014</v>
      </c>
    </row>
    <row r="2094" spans="1:28" x14ac:dyDescent="0.55000000000000004">
      <c r="A2094" s="3" t="s">
        <v>72</v>
      </c>
      <c r="B2094" s="3" t="s">
        <v>231</v>
      </c>
      <c r="C2094" t="s">
        <v>47</v>
      </c>
      <c r="D2094" s="3" t="s">
        <v>221</v>
      </c>
      <c r="E2094" s="3" t="s">
        <v>222</v>
      </c>
      <c r="F2094" s="3" t="s">
        <v>77</v>
      </c>
      <c r="G2094" s="5">
        <v>6.25</v>
      </c>
      <c r="H2094">
        <v>2</v>
      </c>
      <c r="I2094" s="5">
        <v>3.8250000000000002</v>
      </c>
      <c r="J2094" s="5">
        <v>1.9125000000000001</v>
      </c>
      <c r="K2094">
        <v>8</v>
      </c>
      <c r="L2094" s="15">
        <v>0.25</v>
      </c>
      <c r="M2094" s="13">
        <v>1</v>
      </c>
      <c r="N2094" s="15">
        <v>0</v>
      </c>
      <c r="O2094" s="5">
        <v>0</v>
      </c>
      <c r="P2094" s="5">
        <v>0</v>
      </c>
      <c r="Q2094" s="5">
        <f t="shared" si="358"/>
        <v>3.8250000000000002</v>
      </c>
      <c r="R2094" s="5">
        <f t="shared" si="359"/>
        <v>-3.8250000000000002</v>
      </c>
      <c r="S2094" s="15">
        <f t="shared" si="360"/>
        <v>-1</v>
      </c>
      <c r="T2094">
        <v>0</v>
      </c>
      <c r="U2094" s="5" t="str">
        <f t="shared" si="361"/>
        <v>NA</v>
      </c>
      <c r="V2094" s="15">
        <f t="shared" si="362"/>
        <v>0</v>
      </c>
      <c r="W2094" s="15">
        <f t="shared" si="363"/>
        <v>0</v>
      </c>
      <c r="X2094" s="5">
        <f t="shared" si="364"/>
        <v>0</v>
      </c>
      <c r="Y2094" s="5">
        <f t="shared" si="365"/>
        <v>3.4425000000000003</v>
      </c>
      <c r="Z2094" s="5">
        <f t="shared" si="366"/>
        <v>-4.0162500000000003</v>
      </c>
      <c r="AA2094" s="5">
        <f t="shared" si="367"/>
        <v>0.38249999999999984</v>
      </c>
      <c r="AB2094" s="5">
        <f t="shared" si="368"/>
        <v>0.19125000000000014</v>
      </c>
    </row>
    <row r="2095" spans="1:28" x14ac:dyDescent="0.55000000000000004">
      <c r="A2095" s="3" t="s">
        <v>72</v>
      </c>
      <c r="B2095" s="3" t="s">
        <v>3682</v>
      </c>
      <c r="C2095" t="s">
        <v>47</v>
      </c>
      <c r="D2095" s="3" t="s">
        <v>194</v>
      </c>
      <c r="E2095" s="3" t="s">
        <v>3683</v>
      </c>
      <c r="F2095" s="3" t="s">
        <v>77</v>
      </c>
      <c r="G2095" s="5">
        <v>6.25</v>
      </c>
      <c r="H2095">
        <v>1</v>
      </c>
      <c r="I2095" s="5">
        <v>3.8374999999999999</v>
      </c>
      <c r="J2095" s="5">
        <v>3.8374999999999999</v>
      </c>
      <c r="K2095">
        <v>2</v>
      </c>
      <c r="L2095" s="15">
        <v>0.5</v>
      </c>
      <c r="M2095" s="13">
        <v>1</v>
      </c>
      <c r="N2095" s="15">
        <v>0</v>
      </c>
      <c r="O2095" s="5">
        <v>0</v>
      </c>
      <c r="P2095" s="5">
        <v>0</v>
      </c>
      <c r="Q2095" s="5">
        <f t="shared" si="358"/>
        <v>3.8374999999999999</v>
      </c>
      <c r="R2095" s="5">
        <f t="shared" si="359"/>
        <v>-3.8374999999999999</v>
      </c>
      <c r="S2095" s="15">
        <f t="shared" si="360"/>
        <v>-1</v>
      </c>
      <c r="T2095">
        <v>0</v>
      </c>
      <c r="U2095" s="5" t="str">
        <f t="shared" si="361"/>
        <v>NA</v>
      </c>
      <c r="V2095" s="15">
        <f t="shared" si="362"/>
        <v>0</v>
      </c>
      <c r="W2095" s="15">
        <f t="shared" si="363"/>
        <v>0</v>
      </c>
      <c r="X2095" s="5">
        <f t="shared" si="364"/>
        <v>0</v>
      </c>
      <c r="Y2095" s="5">
        <f t="shared" si="365"/>
        <v>3.4537499999999999</v>
      </c>
      <c r="Z2095" s="5">
        <f t="shared" si="366"/>
        <v>-4.0293749999999999</v>
      </c>
      <c r="AA2095" s="5">
        <f t="shared" si="367"/>
        <v>0.38375000000000004</v>
      </c>
      <c r="AB2095" s="5">
        <f t="shared" si="368"/>
        <v>0.19187500000000002</v>
      </c>
    </row>
    <row r="2096" spans="1:28" x14ac:dyDescent="0.55000000000000004">
      <c r="A2096" s="3" t="s">
        <v>72</v>
      </c>
      <c r="B2096" s="3" t="s">
        <v>3128</v>
      </c>
      <c r="C2096" t="s">
        <v>47</v>
      </c>
      <c r="D2096" s="3" t="s">
        <v>40</v>
      </c>
      <c r="E2096" s="3" t="s">
        <v>3246</v>
      </c>
      <c r="F2096" s="3" t="s">
        <v>77</v>
      </c>
      <c r="G2096" s="5">
        <v>6.25</v>
      </c>
      <c r="H2096">
        <v>2</v>
      </c>
      <c r="I2096" s="5">
        <v>3.85</v>
      </c>
      <c r="J2096" s="5">
        <v>1.925</v>
      </c>
      <c r="K2096">
        <v>4</v>
      </c>
      <c r="L2096" s="15">
        <v>0.5</v>
      </c>
      <c r="M2096" s="13">
        <v>1.5</v>
      </c>
      <c r="N2096" s="15">
        <v>0</v>
      </c>
      <c r="O2096" s="5">
        <v>0</v>
      </c>
      <c r="P2096" s="5">
        <v>0</v>
      </c>
      <c r="Q2096" s="5">
        <f t="shared" si="358"/>
        <v>3.85</v>
      </c>
      <c r="R2096" s="5">
        <f t="shared" si="359"/>
        <v>-3.85</v>
      </c>
      <c r="S2096" s="15">
        <f t="shared" si="360"/>
        <v>-1</v>
      </c>
      <c r="T2096">
        <v>0</v>
      </c>
      <c r="U2096" s="5" t="str">
        <f t="shared" si="361"/>
        <v>NA</v>
      </c>
      <c r="V2096" s="15">
        <f t="shared" si="362"/>
        <v>0</v>
      </c>
      <c r="W2096" s="15">
        <f t="shared" si="363"/>
        <v>0</v>
      </c>
      <c r="X2096" s="5">
        <f t="shared" si="364"/>
        <v>0</v>
      </c>
      <c r="Y2096" s="5">
        <f t="shared" si="365"/>
        <v>3.4650000000000003</v>
      </c>
      <c r="Z2096" s="5">
        <f t="shared" si="366"/>
        <v>-4.0425000000000004</v>
      </c>
      <c r="AA2096" s="5">
        <f t="shared" si="367"/>
        <v>0.38499999999999979</v>
      </c>
      <c r="AB2096" s="5">
        <f t="shared" si="368"/>
        <v>0.19250000000000034</v>
      </c>
    </row>
    <row r="2097" spans="1:28" x14ac:dyDescent="0.55000000000000004">
      <c r="A2097" s="3" t="s">
        <v>72</v>
      </c>
      <c r="B2097" s="3" t="s">
        <v>2800</v>
      </c>
      <c r="C2097" t="s">
        <v>47</v>
      </c>
      <c r="D2097" s="3" t="s">
        <v>104</v>
      </c>
      <c r="E2097" s="3" t="s">
        <v>2836</v>
      </c>
      <c r="F2097" s="3" t="s">
        <v>77</v>
      </c>
      <c r="G2097" s="5">
        <v>6.25</v>
      </c>
      <c r="H2097">
        <v>2</v>
      </c>
      <c r="I2097" s="5">
        <v>3.8624999999999998</v>
      </c>
      <c r="J2097" s="5">
        <v>1.9312499999999999</v>
      </c>
      <c r="K2097">
        <v>52</v>
      </c>
      <c r="L2097" s="15">
        <v>3.8461538461538498E-2</v>
      </c>
      <c r="M2097" s="13">
        <v>1.9007692307692301</v>
      </c>
      <c r="N2097" s="15">
        <v>0</v>
      </c>
      <c r="O2097" s="5">
        <v>0</v>
      </c>
      <c r="P2097" s="5">
        <v>0</v>
      </c>
      <c r="Q2097" s="5">
        <f t="shared" si="358"/>
        <v>3.8624999999999998</v>
      </c>
      <c r="R2097" s="5">
        <f t="shared" si="359"/>
        <v>-3.8624999999999998</v>
      </c>
      <c r="S2097" s="15">
        <f t="shared" si="360"/>
        <v>-1</v>
      </c>
      <c r="T2097">
        <v>0</v>
      </c>
      <c r="U2097" s="5" t="str">
        <f t="shared" si="361"/>
        <v>NA</v>
      </c>
      <c r="V2097" s="15">
        <f t="shared" si="362"/>
        <v>0</v>
      </c>
      <c r="W2097" s="15">
        <f t="shared" si="363"/>
        <v>0</v>
      </c>
      <c r="X2097" s="5">
        <f t="shared" si="364"/>
        <v>0</v>
      </c>
      <c r="Y2097" s="5">
        <f t="shared" si="365"/>
        <v>3.4762499999999998</v>
      </c>
      <c r="Z2097" s="5">
        <f t="shared" si="366"/>
        <v>-4.055625</v>
      </c>
      <c r="AA2097" s="5">
        <f t="shared" si="367"/>
        <v>0.38624999999999998</v>
      </c>
      <c r="AB2097" s="5">
        <f t="shared" si="368"/>
        <v>0.19312500000000021</v>
      </c>
    </row>
    <row r="2098" spans="1:28" x14ac:dyDescent="0.55000000000000004">
      <c r="A2098" s="3" t="s">
        <v>72</v>
      </c>
      <c r="B2098" s="3" t="s">
        <v>3309</v>
      </c>
      <c r="C2098" t="s">
        <v>47</v>
      </c>
      <c r="D2098" s="3" t="s">
        <v>125</v>
      </c>
      <c r="E2098" s="3" t="s">
        <v>3601</v>
      </c>
      <c r="F2098" s="3" t="s">
        <v>77</v>
      </c>
      <c r="G2098" s="5">
        <v>6.25</v>
      </c>
      <c r="H2098">
        <v>1</v>
      </c>
      <c r="I2098" s="5">
        <v>3.8624999999999998</v>
      </c>
      <c r="J2098" s="5">
        <v>3.8624999999999998</v>
      </c>
      <c r="K2098">
        <v>33</v>
      </c>
      <c r="L2098" s="15">
        <v>3.0303030303030297E-2</v>
      </c>
      <c r="M2098" s="13">
        <v>2.3606060606060599</v>
      </c>
      <c r="N2098" s="15">
        <v>0</v>
      </c>
      <c r="O2098" s="5">
        <v>0</v>
      </c>
      <c r="P2098" s="5">
        <v>0</v>
      </c>
      <c r="Q2098" s="5">
        <f t="shared" si="358"/>
        <v>3.8624999999999998</v>
      </c>
      <c r="R2098" s="5">
        <f t="shared" si="359"/>
        <v>-3.8624999999999998</v>
      </c>
      <c r="S2098" s="15">
        <f t="shared" si="360"/>
        <v>-1</v>
      </c>
      <c r="T2098">
        <v>0</v>
      </c>
      <c r="U2098" s="5" t="str">
        <f t="shared" si="361"/>
        <v>NA</v>
      </c>
      <c r="V2098" s="15">
        <f t="shared" si="362"/>
        <v>0</v>
      </c>
      <c r="W2098" s="15">
        <f t="shared" si="363"/>
        <v>0</v>
      </c>
      <c r="X2098" s="5">
        <f t="shared" si="364"/>
        <v>0</v>
      </c>
      <c r="Y2098" s="5">
        <f t="shared" si="365"/>
        <v>3.4762499999999998</v>
      </c>
      <c r="Z2098" s="5">
        <f t="shared" si="366"/>
        <v>-4.055625</v>
      </c>
      <c r="AA2098" s="5">
        <f t="shared" si="367"/>
        <v>0.38624999999999998</v>
      </c>
      <c r="AB2098" s="5">
        <f t="shared" si="368"/>
        <v>0.19312500000000021</v>
      </c>
    </row>
    <row r="2099" spans="1:28" x14ac:dyDescent="0.55000000000000004">
      <c r="A2099" s="3" t="s">
        <v>72</v>
      </c>
      <c r="B2099" s="3" t="s">
        <v>3585</v>
      </c>
      <c r="C2099" t="s">
        <v>47</v>
      </c>
      <c r="D2099" s="3" t="s">
        <v>137</v>
      </c>
      <c r="E2099" s="3" t="s">
        <v>138</v>
      </c>
      <c r="F2099" s="3" t="s">
        <v>77</v>
      </c>
      <c r="G2099" s="5">
        <v>6.25</v>
      </c>
      <c r="H2099">
        <v>1</v>
      </c>
      <c r="I2099" s="5">
        <v>3.9</v>
      </c>
      <c r="J2099" s="5">
        <v>3.9</v>
      </c>
      <c r="K2099">
        <v>4</v>
      </c>
      <c r="L2099" s="15">
        <v>0.25</v>
      </c>
      <c r="M2099" s="13">
        <v>3</v>
      </c>
      <c r="N2099" s="15">
        <v>0</v>
      </c>
      <c r="O2099" s="5">
        <v>0</v>
      </c>
      <c r="P2099" s="5">
        <v>0</v>
      </c>
      <c r="Q2099" s="5">
        <f t="shared" si="358"/>
        <v>3.9</v>
      </c>
      <c r="R2099" s="5">
        <f t="shared" si="359"/>
        <v>-3.9</v>
      </c>
      <c r="S2099" s="15">
        <f t="shared" si="360"/>
        <v>-1</v>
      </c>
      <c r="T2099">
        <v>0</v>
      </c>
      <c r="U2099" s="5" t="str">
        <f t="shared" si="361"/>
        <v>NA</v>
      </c>
      <c r="V2099" s="15">
        <f t="shared" si="362"/>
        <v>0</v>
      </c>
      <c r="W2099" s="15">
        <f t="shared" si="363"/>
        <v>0</v>
      </c>
      <c r="X2099" s="5">
        <f t="shared" si="364"/>
        <v>0</v>
      </c>
      <c r="Y2099" s="5">
        <f t="shared" si="365"/>
        <v>3.51</v>
      </c>
      <c r="Z2099" s="5">
        <f t="shared" si="366"/>
        <v>-4.0949999999999998</v>
      </c>
      <c r="AA2099" s="5">
        <f t="shared" si="367"/>
        <v>0.39000000000000012</v>
      </c>
      <c r="AB2099" s="5">
        <f t="shared" si="368"/>
        <v>0.19499999999999984</v>
      </c>
    </row>
    <row r="2100" spans="1:28" x14ac:dyDescent="0.55000000000000004">
      <c r="A2100" s="3" t="s">
        <v>72</v>
      </c>
      <c r="B2100" s="3" t="s">
        <v>205</v>
      </c>
      <c r="C2100" t="s">
        <v>47</v>
      </c>
      <c r="D2100" s="3" t="s">
        <v>40</v>
      </c>
      <c r="E2100" s="3" t="s">
        <v>2987</v>
      </c>
      <c r="F2100" s="3" t="s">
        <v>77</v>
      </c>
      <c r="G2100" s="5">
        <v>6.25</v>
      </c>
      <c r="H2100">
        <v>1</v>
      </c>
      <c r="I2100" s="5">
        <v>3.9</v>
      </c>
      <c r="J2100" s="5">
        <v>3.9</v>
      </c>
      <c r="K2100">
        <v>10</v>
      </c>
      <c r="L2100" s="15">
        <v>0.1</v>
      </c>
      <c r="M2100" s="13">
        <v>1.6</v>
      </c>
      <c r="N2100" s="15">
        <v>0</v>
      </c>
      <c r="O2100" s="5">
        <v>0</v>
      </c>
      <c r="P2100" s="5">
        <v>0</v>
      </c>
      <c r="Q2100" s="5">
        <f t="shared" si="358"/>
        <v>3.9</v>
      </c>
      <c r="R2100" s="5">
        <f t="shared" si="359"/>
        <v>-3.9</v>
      </c>
      <c r="S2100" s="15">
        <f t="shared" si="360"/>
        <v>-1</v>
      </c>
      <c r="T2100">
        <v>0</v>
      </c>
      <c r="U2100" s="5" t="str">
        <f t="shared" si="361"/>
        <v>NA</v>
      </c>
      <c r="V2100" s="15">
        <f t="shared" si="362"/>
        <v>0</v>
      </c>
      <c r="W2100" s="15">
        <f t="shared" si="363"/>
        <v>0</v>
      </c>
      <c r="X2100" s="5">
        <f t="shared" si="364"/>
        <v>0</v>
      </c>
      <c r="Y2100" s="5">
        <f t="shared" si="365"/>
        <v>3.51</v>
      </c>
      <c r="Z2100" s="5">
        <f t="shared" si="366"/>
        <v>-4.0949999999999998</v>
      </c>
      <c r="AA2100" s="5">
        <f t="shared" si="367"/>
        <v>0.39000000000000012</v>
      </c>
      <c r="AB2100" s="5">
        <f t="shared" si="368"/>
        <v>0.19499999999999984</v>
      </c>
    </row>
    <row r="2101" spans="1:28" x14ac:dyDescent="0.55000000000000004">
      <c r="A2101" s="3" t="s">
        <v>72</v>
      </c>
      <c r="B2101" s="3" t="s">
        <v>2881</v>
      </c>
      <c r="C2101" t="s">
        <v>47</v>
      </c>
      <c r="D2101" s="3" t="s">
        <v>173</v>
      </c>
      <c r="E2101" s="3" t="s">
        <v>3690</v>
      </c>
      <c r="F2101" s="3" t="s">
        <v>77</v>
      </c>
      <c r="G2101" s="5">
        <v>6.25</v>
      </c>
      <c r="H2101">
        <v>2</v>
      </c>
      <c r="I2101" s="5">
        <v>3.9125000000000001</v>
      </c>
      <c r="J2101" s="5">
        <v>1.95625</v>
      </c>
      <c r="K2101">
        <v>58</v>
      </c>
      <c r="L2101" s="15">
        <v>3.4482758620689703E-2</v>
      </c>
      <c r="M2101" s="13">
        <v>2.33103448275862</v>
      </c>
      <c r="N2101" s="15">
        <v>0</v>
      </c>
      <c r="O2101" s="5">
        <v>0</v>
      </c>
      <c r="P2101" s="5">
        <v>0</v>
      </c>
      <c r="Q2101" s="5">
        <f t="shared" si="358"/>
        <v>3.9125000000000001</v>
      </c>
      <c r="R2101" s="5">
        <f t="shared" si="359"/>
        <v>-3.9125000000000001</v>
      </c>
      <c r="S2101" s="15">
        <f t="shared" si="360"/>
        <v>-1</v>
      </c>
      <c r="T2101">
        <v>0</v>
      </c>
      <c r="U2101" s="5" t="str">
        <f t="shared" si="361"/>
        <v>NA</v>
      </c>
      <c r="V2101" s="15">
        <f t="shared" si="362"/>
        <v>0</v>
      </c>
      <c r="W2101" s="15">
        <f t="shared" si="363"/>
        <v>0</v>
      </c>
      <c r="X2101" s="5">
        <f t="shared" si="364"/>
        <v>0</v>
      </c>
      <c r="Y2101" s="5">
        <f t="shared" si="365"/>
        <v>3.5212500000000002</v>
      </c>
      <c r="Z2101" s="5">
        <f t="shared" si="366"/>
        <v>-4.1081250000000002</v>
      </c>
      <c r="AA2101" s="5">
        <f t="shared" si="367"/>
        <v>0.39124999999999988</v>
      </c>
      <c r="AB2101" s="5">
        <f t="shared" si="368"/>
        <v>0.19562500000000016</v>
      </c>
    </row>
    <row r="2102" spans="1:28" x14ac:dyDescent="0.55000000000000004">
      <c r="A2102" s="3" t="s">
        <v>72</v>
      </c>
      <c r="B2102" s="3" t="s">
        <v>3692</v>
      </c>
      <c r="C2102" t="s">
        <v>47</v>
      </c>
      <c r="D2102" s="3" t="s">
        <v>75</v>
      </c>
      <c r="E2102" s="3" t="s">
        <v>2996</v>
      </c>
      <c r="F2102" s="3" t="s">
        <v>77</v>
      </c>
      <c r="G2102" s="5">
        <v>6.25</v>
      </c>
      <c r="H2102">
        <v>2</v>
      </c>
      <c r="I2102" s="5">
        <v>3.9125000000000001</v>
      </c>
      <c r="J2102" s="5">
        <v>1.95625</v>
      </c>
      <c r="K2102">
        <v>113</v>
      </c>
      <c r="L2102" s="15">
        <v>1.7699115044247801E-2</v>
      </c>
      <c r="M2102" s="13">
        <v>3.3389380530973498</v>
      </c>
      <c r="N2102" s="15">
        <v>0</v>
      </c>
      <c r="O2102" s="5">
        <v>0</v>
      </c>
      <c r="P2102" s="5">
        <v>0</v>
      </c>
      <c r="Q2102" s="5">
        <f t="shared" si="358"/>
        <v>3.9125000000000001</v>
      </c>
      <c r="R2102" s="5">
        <f t="shared" si="359"/>
        <v>-3.9125000000000001</v>
      </c>
      <c r="S2102" s="15">
        <f t="shared" si="360"/>
        <v>-1</v>
      </c>
      <c r="T2102">
        <v>0</v>
      </c>
      <c r="U2102" s="5" t="str">
        <f t="shared" si="361"/>
        <v>NA</v>
      </c>
      <c r="V2102" s="15">
        <f t="shared" si="362"/>
        <v>0</v>
      </c>
      <c r="W2102" s="15">
        <f t="shared" si="363"/>
        <v>0</v>
      </c>
      <c r="X2102" s="5">
        <f t="shared" si="364"/>
        <v>0</v>
      </c>
      <c r="Y2102" s="5">
        <f t="shared" si="365"/>
        <v>3.5212500000000002</v>
      </c>
      <c r="Z2102" s="5">
        <f t="shared" si="366"/>
        <v>-4.1081250000000002</v>
      </c>
      <c r="AA2102" s="5">
        <f t="shared" si="367"/>
        <v>0.39124999999999988</v>
      </c>
      <c r="AB2102" s="5">
        <f t="shared" si="368"/>
        <v>0.19562500000000016</v>
      </c>
    </row>
    <row r="2103" spans="1:28" x14ac:dyDescent="0.55000000000000004">
      <c r="A2103" s="3" t="s">
        <v>72</v>
      </c>
      <c r="B2103" s="3" t="s">
        <v>3159</v>
      </c>
      <c r="C2103" t="s">
        <v>47</v>
      </c>
      <c r="D2103" s="3" t="s">
        <v>32</v>
      </c>
      <c r="E2103" s="3" t="s">
        <v>575</v>
      </c>
      <c r="F2103" s="3" t="s">
        <v>77</v>
      </c>
      <c r="G2103" s="5">
        <v>6.25</v>
      </c>
      <c r="H2103">
        <v>2</v>
      </c>
      <c r="I2103" s="5">
        <v>3.9249999999999998</v>
      </c>
      <c r="J2103" s="5">
        <v>1.9624999999999999</v>
      </c>
      <c r="K2103">
        <v>18</v>
      </c>
      <c r="L2103" s="15">
        <v>0.11111111111111099</v>
      </c>
      <c r="M2103" s="13">
        <v>1.45</v>
      </c>
      <c r="N2103" s="15">
        <v>0</v>
      </c>
      <c r="O2103" s="5">
        <v>0</v>
      </c>
      <c r="P2103" s="5">
        <v>0</v>
      </c>
      <c r="Q2103" s="5">
        <f t="shared" si="358"/>
        <v>3.9249999999999998</v>
      </c>
      <c r="R2103" s="5">
        <f t="shared" si="359"/>
        <v>-3.9249999999999998</v>
      </c>
      <c r="S2103" s="15">
        <f t="shared" si="360"/>
        <v>-1</v>
      </c>
      <c r="T2103">
        <v>0</v>
      </c>
      <c r="U2103" s="5" t="str">
        <f t="shared" si="361"/>
        <v>NA</v>
      </c>
      <c r="V2103" s="15">
        <f t="shared" si="362"/>
        <v>0</v>
      </c>
      <c r="W2103" s="15">
        <f t="shared" si="363"/>
        <v>0</v>
      </c>
      <c r="X2103" s="5">
        <f t="shared" si="364"/>
        <v>0</v>
      </c>
      <c r="Y2103" s="5">
        <f t="shared" si="365"/>
        <v>3.5324999999999998</v>
      </c>
      <c r="Z2103" s="5">
        <f t="shared" si="366"/>
        <v>-4.1212499999999999</v>
      </c>
      <c r="AA2103" s="5">
        <f t="shared" si="367"/>
        <v>0.39250000000000007</v>
      </c>
      <c r="AB2103" s="5">
        <f t="shared" si="368"/>
        <v>0.19625000000000004</v>
      </c>
    </row>
    <row r="2104" spans="1:28" x14ac:dyDescent="0.55000000000000004">
      <c r="A2104" s="3" t="s">
        <v>72</v>
      </c>
      <c r="B2104" s="3" t="s">
        <v>3695</v>
      </c>
      <c r="C2104" t="s">
        <v>47</v>
      </c>
      <c r="D2104" s="3" t="s">
        <v>194</v>
      </c>
      <c r="E2104" s="3" t="s">
        <v>3683</v>
      </c>
      <c r="F2104" s="3" t="s">
        <v>77</v>
      </c>
      <c r="G2104" s="5">
        <v>6.25</v>
      </c>
      <c r="H2104">
        <v>1</v>
      </c>
      <c r="I2104" s="5">
        <v>3.9249999999999998</v>
      </c>
      <c r="J2104" s="5">
        <v>3.9249999999999998</v>
      </c>
      <c r="K2104">
        <v>2</v>
      </c>
      <c r="L2104" s="15">
        <v>0.5</v>
      </c>
      <c r="M2104" s="13">
        <v>1</v>
      </c>
      <c r="N2104" s="15">
        <v>0</v>
      </c>
      <c r="O2104" s="5">
        <v>0</v>
      </c>
      <c r="P2104" s="5">
        <v>0</v>
      </c>
      <c r="Q2104" s="5">
        <f t="shared" si="358"/>
        <v>3.9249999999999998</v>
      </c>
      <c r="R2104" s="5">
        <f t="shared" si="359"/>
        <v>-3.9249999999999998</v>
      </c>
      <c r="S2104" s="15">
        <f t="shared" si="360"/>
        <v>-1</v>
      </c>
      <c r="T2104">
        <v>0</v>
      </c>
      <c r="U2104" s="5" t="str">
        <f t="shared" si="361"/>
        <v>NA</v>
      </c>
      <c r="V2104" s="15">
        <f t="shared" si="362"/>
        <v>0</v>
      </c>
      <c r="W2104" s="15">
        <f t="shared" si="363"/>
        <v>0</v>
      </c>
      <c r="X2104" s="5">
        <f t="shared" si="364"/>
        <v>0</v>
      </c>
      <c r="Y2104" s="5">
        <f t="shared" si="365"/>
        <v>3.5324999999999998</v>
      </c>
      <c r="Z2104" s="5">
        <f t="shared" si="366"/>
        <v>-4.1212499999999999</v>
      </c>
      <c r="AA2104" s="5">
        <f t="shared" si="367"/>
        <v>0.39250000000000007</v>
      </c>
      <c r="AB2104" s="5">
        <f t="shared" si="368"/>
        <v>0.19625000000000004</v>
      </c>
    </row>
    <row r="2105" spans="1:28" x14ac:dyDescent="0.55000000000000004">
      <c r="A2105" s="3" t="s">
        <v>72</v>
      </c>
      <c r="B2105" s="3" t="s">
        <v>2694</v>
      </c>
      <c r="C2105" t="s">
        <v>47</v>
      </c>
      <c r="D2105" s="3" t="s">
        <v>173</v>
      </c>
      <c r="E2105" s="3" t="s">
        <v>2820</v>
      </c>
      <c r="F2105" s="3" t="s">
        <v>77</v>
      </c>
      <c r="G2105" s="5">
        <v>6.25</v>
      </c>
      <c r="H2105">
        <v>3</v>
      </c>
      <c r="I2105" s="5">
        <v>3.9375</v>
      </c>
      <c r="J2105" s="5">
        <v>1.3125</v>
      </c>
      <c r="K2105">
        <v>43</v>
      </c>
      <c r="L2105" s="15">
        <v>6.9767441860465101E-2</v>
      </c>
      <c r="M2105" s="13">
        <v>2.0465116279069799</v>
      </c>
      <c r="N2105" s="15">
        <v>0</v>
      </c>
      <c r="O2105" s="5">
        <v>0</v>
      </c>
      <c r="P2105" s="5">
        <v>0</v>
      </c>
      <c r="Q2105" s="5">
        <f t="shared" si="358"/>
        <v>3.9375</v>
      </c>
      <c r="R2105" s="5">
        <f t="shared" si="359"/>
        <v>-3.9375</v>
      </c>
      <c r="S2105" s="15">
        <f t="shared" si="360"/>
        <v>-1</v>
      </c>
      <c r="T2105">
        <v>0</v>
      </c>
      <c r="U2105" s="5" t="str">
        <f t="shared" si="361"/>
        <v>NA</v>
      </c>
      <c r="V2105" s="15">
        <f t="shared" si="362"/>
        <v>0</v>
      </c>
      <c r="W2105" s="15">
        <f t="shared" si="363"/>
        <v>0</v>
      </c>
      <c r="X2105" s="5">
        <f t="shared" si="364"/>
        <v>0</v>
      </c>
      <c r="Y2105" s="5">
        <f t="shared" si="365"/>
        <v>3.5437500000000002</v>
      </c>
      <c r="Z2105" s="5">
        <f t="shared" si="366"/>
        <v>-4.1343750000000004</v>
      </c>
      <c r="AA2105" s="5">
        <f t="shared" si="367"/>
        <v>0.39374999999999982</v>
      </c>
      <c r="AB2105" s="5">
        <f t="shared" si="368"/>
        <v>0.19687500000000036</v>
      </c>
    </row>
    <row r="2106" spans="1:28" x14ac:dyDescent="0.55000000000000004">
      <c r="A2106" s="3" t="s">
        <v>72</v>
      </c>
      <c r="B2106" s="3" t="s">
        <v>744</v>
      </c>
      <c r="C2106" t="s">
        <v>47</v>
      </c>
      <c r="D2106" s="3" t="s">
        <v>262</v>
      </c>
      <c r="E2106" s="3" t="s">
        <v>302</v>
      </c>
      <c r="F2106" s="3" t="s">
        <v>77</v>
      </c>
      <c r="G2106" s="5">
        <v>6.25</v>
      </c>
      <c r="H2106">
        <v>1</v>
      </c>
      <c r="I2106" s="5">
        <v>3.9375</v>
      </c>
      <c r="J2106" s="5">
        <v>3.9375</v>
      </c>
      <c r="K2106">
        <v>34</v>
      </c>
      <c r="L2106" s="15">
        <v>2.9411764705882401E-2</v>
      </c>
      <c r="M2106" s="13">
        <v>1.20588235294118</v>
      </c>
      <c r="N2106" s="15">
        <v>0</v>
      </c>
      <c r="O2106" s="5">
        <v>0</v>
      </c>
      <c r="P2106" s="5">
        <v>0</v>
      </c>
      <c r="Q2106" s="5">
        <f t="shared" si="358"/>
        <v>3.9375</v>
      </c>
      <c r="R2106" s="5">
        <f t="shared" si="359"/>
        <v>-3.9375</v>
      </c>
      <c r="S2106" s="15">
        <f t="shared" si="360"/>
        <v>-1</v>
      </c>
      <c r="T2106">
        <v>0</v>
      </c>
      <c r="U2106" s="5" t="str">
        <f t="shared" si="361"/>
        <v>NA</v>
      </c>
      <c r="V2106" s="15">
        <f t="shared" si="362"/>
        <v>0</v>
      </c>
      <c r="W2106" s="15">
        <f t="shared" si="363"/>
        <v>0</v>
      </c>
      <c r="X2106" s="5">
        <f t="shared" si="364"/>
        <v>0</v>
      </c>
      <c r="Y2106" s="5">
        <f t="shared" si="365"/>
        <v>3.5437500000000002</v>
      </c>
      <c r="Z2106" s="5">
        <f t="shared" si="366"/>
        <v>-4.1343750000000004</v>
      </c>
      <c r="AA2106" s="5">
        <f t="shared" si="367"/>
        <v>0.39374999999999982</v>
      </c>
      <c r="AB2106" s="5">
        <f t="shared" si="368"/>
        <v>0.19687500000000036</v>
      </c>
    </row>
    <row r="2107" spans="1:28" x14ac:dyDescent="0.55000000000000004">
      <c r="A2107" s="3" t="s">
        <v>72</v>
      </c>
      <c r="B2107" s="3" t="s">
        <v>3699</v>
      </c>
      <c r="C2107" t="s">
        <v>47</v>
      </c>
      <c r="D2107" s="3" t="s">
        <v>125</v>
      </c>
      <c r="E2107" s="3" t="s">
        <v>3700</v>
      </c>
      <c r="F2107" s="3" t="s">
        <v>77</v>
      </c>
      <c r="G2107" s="5">
        <v>6.25</v>
      </c>
      <c r="H2107">
        <v>1</v>
      </c>
      <c r="I2107" s="5">
        <v>3.9375</v>
      </c>
      <c r="J2107" s="5">
        <v>3.9375</v>
      </c>
      <c r="K2107">
        <v>16</v>
      </c>
      <c r="L2107" s="15">
        <v>6.25E-2</v>
      </c>
      <c r="M2107" s="13">
        <v>2.2312500000000002</v>
      </c>
      <c r="N2107" s="15">
        <v>0</v>
      </c>
      <c r="O2107" s="5">
        <v>0</v>
      </c>
      <c r="P2107" s="5">
        <v>0</v>
      </c>
      <c r="Q2107" s="5">
        <f t="shared" si="358"/>
        <v>3.9375</v>
      </c>
      <c r="R2107" s="5">
        <f t="shared" si="359"/>
        <v>-3.9375</v>
      </c>
      <c r="S2107" s="15">
        <f t="shared" si="360"/>
        <v>-1</v>
      </c>
      <c r="T2107">
        <v>0</v>
      </c>
      <c r="U2107" s="5" t="str">
        <f t="shared" si="361"/>
        <v>NA</v>
      </c>
      <c r="V2107" s="15">
        <f t="shared" si="362"/>
        <v>0</v>
      </c>
      <c r="W2107" s="15">
        <f t="shared" si="363"/>
        <v>0</v>
      </c>
      <c r="X2107" s="5">
        <f t="shared" si="364"/>
        <v>0</v>
      </c>
      <c r="Y2107" s="5">
        <f t="shared" si="365"/>
        <v>3.5437500000000002</v>
      </c>
      <c r="Z2107" s="5">
        <f t="shared" si="366"/>
        <v>-4.1343750000000004</v>
      </c>
      <c r="AA2107" s="5">
        <f t="shared" si="367"/>
        <v>0.39374999999999982</v>
      </c>
      <c r="AB2107" s="5">
        <f t="shared" si="368"/>
        <v>0.19687500000000036</v>
      </c>
    </row>
    <row r="2108" spans="1:28" x14ac:dyDescent="0.55000000000000004">
      <c r="A2108" s="3" t="s">
        <v>72</v>
      </c>
      <c r="B2108" s="3" t="s">
        <v>3134</v>
      </c>
      <c r="C2108" t="s">
        <v>47</v>
      </c>
      <c r="D2108" s="3" t="s">
        <v>173</v>
      </c>
      <c r="E2108" s="3" t="s">
        <v>385</v>
      </c>
      <c r="F2108" s="3" t="s">
        <v>77</v>
      </c>
      <c r="G2108" s="5">
        <v>6.25</v>
      </c>
      <c r="H2108">
        <v>5</v>
      </c>
      <c r="I2108" s="5">
        <v>3.95</v>
      </c>
      <c r="J2108" s="5">
        <v>0.79</v>
      </c>
      <c r="K2108">
        <v>311</v>
      </c>
      <c r="L2108" s="15">
        <v>1.6077170418006399E-2</v>
      </c>
      <c r="M2108" s="13">
        <v>1.6083601286173601</v>
      </c>
      <c r="N2108" s="15">
        <v>0</v>
      </c>
      <c r="O2108" s="5">
        <v>0</v>
      </c>
      <c r="P2108" s="5">
        <v>0</v>
      </c>
      <c r="Q2108" s="5">
        <f t="shared" si="358"/>
        <v>3.95</v>
      </c>
      <c r="R2108" s="5">
        <f t="shared" si="359"/>
        <v>-3.95</v>
      </c>
      <c r="S2108" s="15">
        <f t="shared" si="360"/>
        <v>-1</v>
      </c>
      <c r="T2108">
        <v>0</v>
      </c>
      <c r="U2108" s="5" t="str">
        <f t="shared" si="361"/>
        <v>NA</v>
      </c>
      <c r="V2108" s="15">
        <f t="shared" si="362"/>
        <v>0</v>
      </c>
      <c r="W2108" s="15">
        <f t="shared" si="363"/>
        <v>0</v>
      </c>
      <c r="X2108" s="5">
        <f t="shared" si="364"/>
        <v>0</v>
      </c>
      <c r="Y2108" s="5">
        <f t="shared" si="365"/>
        <v>3.5550000000000002</v>
      </c>
      <c r="Z2108" s="5">
        <f t="shared" si="366"/>
        <v>-4.1475</v>
      </c>
      <c r="AA2108" s="5">
        <f t="shared" si="367"/>
        <v>0.39500000000000002</v>
      </c>
      <c r="AB2108" s="5">
        <f t="shared" si="368"/>
        <v>0.19749999999999979</v>
      </c>
    </row>
    <row r="2109" spans="1:28" x14ac:dyDescent="0.55000000000000004">
      <c r="A2109" s="3" t="s">
        <v>72</v>
      </c>
      <c r="B2109" s="3" t="s">
        <v>2632</v>
      </c>
      <c r="C2109" t="s">
        <v>47</v>
      </c>
      <c r="D2109" s="3" t="s">
        <v>75</v>
      </c>
      <c r="E2109" s="3" t="s">
        <v>76</v>
      </c>
      <c r="F2109" s="3" t="s">
        <v>77</v>
      </c>
      <c r="G2109" s="5">
        <v>6.25</v>
      </c>
      <c r="H2109">
        <v>1</v>
      </c>
      <c r="I2109" s="5">
        <v>3.95</v>
      </c>
      <c r="J2109" s="5">
        <v>3.95</v>
      </c>
      <c r="K2109">
        <v>4</v>
      </c>
      <c r="L2109" s="15">
        <v>0.25</v>
      </c>
      <c r="M2109" s="13">
        <v>1.5</v>
      </c>
      <c r="N2109" s="15">
        <v>0</v>
      </c>
      <c r="O2109" s="5">
        <v>0</v>
      </c>
      <c r="P2109" s="5">
        <v>0</v>
      </c>
      <c r="Q2109" s="5">
        <f t="shared" si="358"/>
        <v>3.95</v>
      </c>
      <c r="R2109" s="5">
        <f t="shared" si="359"/>
        <v>-3.95</v>
      </c>
      <c r="S2109" s="15">
        <f t="shared" si="360"/>
        <v>-1</v>
      </c>
      <c r="T2109">
        <v>0</v>
      </c>
      <c r="U2109" s="5" t="str">
        <f t="shared" si="361"/>
        <v>NA</v>
      </c>
      <c r="V2109" s="15">
        <f t="shared" si="362"/>
        <v>0</v>
      </c>
      <c r="W2109" s="15">
        <f t="shared" si="363"/>
        <v>0</v>
      </c>
      <c r="X2109" s="5">
        <f t="shared" si="364"/>
        <v>0</v>
      </c>
      <c r="Y2109" s="5">
        <f t="shared" si="365"/>
        <v>3.5550000000000002</v>
      </c>
      <c r="Z2109" s="5">
        <f t="shared" si="366"/>
        <v>-4.1475</v>
      </c>
      <c r="AA2109" s="5">
        <f t="shared" si="367"/>
        <v>0.39500000000000002</v>
      </c>
      <c r="AB2109" s="5">
        <f t="shared" si="368"/>
        <v>0.19749999999999979</v>
      </c>
    </row>
    <row r="2110" spans="1:28" x14ac:dyDescent="0.55000000000000004">
      <c r="A2110" s="3" t="s">
        <v>72</v>
      </c>
      <c r="B2110" s="3" t="s">
        <v>3312</v>
      </c>
      <c r="C2110" t="s">
        <v>47</v>
      </c>
      <c r="D2110" s="3" t="s">
        <v>75</v>
      </c>
      <c r="E2110" s="3" t="s">
        <v>2941</v>
      </c>
      <c r="F2110" s="3" t="s">
        <v>77</v>
      </c>
      <c r="G2110" s="5">
        <v>6.25</v>
      </c>
      <c r="H2110">
        <v>1</v>
      </c>
      <c r="I2110" s="5">
        <v>3.9624999999999999</v>
      </c>
      <c r="J2110" s="5">
        <v>3.9624999999999999</v>
      </c>
      <c r="K2110">
        <v>1</v>
      </c>
      <c r="L2110" s="15">
        <v>1</v>
      </c>
      <c r="M2110" s="13">
        <v>1</v>
      </c>
      <c r="N2110" s="15">
        <v>0</v>
      </c>
      <c r="O2110" s="5">
        <v>0</v>
      </c>
      <c r="P2110" s="5">
        <v>0</v>
      </c>
      <c r="Q2110" s="5">
        <f t="shared" si="358"/>
        <v>3.9624999999999999</v>
      </c>
      <c r="R2110" s="5">
        <f t="shared" si="359"/>
        <v>-3.9624999999999999</v>
      </c>
      <c r="S2110" s="15">
        <f t="shared" si="360"/>
        <v>-1</v>
      </c>
      <c r="T2110">
        <v>0</v>
      </c>
      <c r="U2110" s="5" t="str">
        <f t="shared" si="361"/>
        <v>NA</v>
      </c>
      <c r="V2110" s="15">
        <f t="shared" si="362"/>
        <v>0</v>
      </c>
      <c r="W2110" s="15">
        <f t="shared" si="363"/>
        <v>0</v>
      </c>
      <c r="X2110" s="5">
        <f t="shared" si="364"/>
        <v>0</v>
      </c>
      <c r="Y2110" s="5">
        <f t="shared" si="365"/>
        <v>3.5662500000000001</v>
      </c>
      <c r="Z2110" s="5">
        <f t="shared" si="366"/>
        <v>-4.1606250000000005</v>
      </c>
      <c r="AA2110" s="5">
        <f t="shared" si="367"/>
        <v>0.39624999999999977</v>
      </c>
      <c r="AB2110" s="5">
        <f t="shared" si="368"/>
        <v>0.19812500000000055</v>
      </c>
    </row>
    <row r="2111" spans="1:28" x14ac:dyDescent="0.55000000000000004">
      <c r="A2111" s="3" t="s">
        <v>72</v>
      </c>
      <c r="B2111" s="3" t="s">
        <v>3162</v>
      </c>
      <c r="C2111" t="s">
        <v>47</v>
      </c>
      <c r="D2111" s="3" t="s">
        <v>104</v>
      </c>
      <c r="E2111" s="3" t="s">
        <v>3081</v>
      </c>
      <c r="F2111" s="3" t="s">
        <v>77</v>
      </c>
      <c r="G2111" s="5">
        <v>6.25</v>
      </c>
      <c r="H2111">
        <v>2</v>
      </c>
      <c r="I2111" s="5">
        <v>3.9624999999999999</v>
      </c>
      <c r="J2111" s="5">
        <v>1.98125</v>
      </c>
      <c r="K2111">
        <v>16</v>
      </c>
      <c r="L2111" s="15">
        <v>0.125</v>
      </c>
      <c r="M2111" s="13">
        <v>1</v>
      </c>
      <c r="N2111" s="15">
        <v>0</v>
      </c>
      <c r="O2111" s="5">
        <v>0</v>
      </c>
      <c r="P2111" s="5">
        <v>0</v>
      </c>
      <c r="Q2111" s="5">
        <f t="shared" si="358"/>
        <v>3.9624999999999999</v>
      </c>
      <c r="R2111" s="5">
        <f t="shared" si="359"/>
        <v>-3.9624999999999999</v>
      </c>
      <c r="S2111" s="15">
        <f t="shared" si="360"/>
        <v>-1</v>
      </c>
      <c r="T2111">
        <v>0</v>
      </c>
      <c r="U2111" s="5" t="str">
        <f t="shared" si="361"/>
        <v>NA</v>
      </c>
      <c r="V2111" s="15">
        <f t="shared" si="362"/>
        <v>0</v>
      </c>
      <c r="W2111" s="15">
        <f t="shared" si="363"/>
        <v>0</v>
      </c>
      <c r="X2111" s="5">
        <f t="shared" si="364"/>
        <v>0</v>
      </c>
      <c r="Y2111" s="5">
        <f t="shared" si="365"/>
        <v>3.5662500000000001</v>
      </c>
      <c r="Z2111" s="5">
        <f t="shared" si="366"/>
        <v>-4.1606250000000005</v>
      </c>
      <c r="AA2111" s="5">
        <f t="shared" si="367"/>
        <v>0.39624999999999977</v>
      </c>
      <c r="AB2111" s="5">
        <f t="shared" si="368"/>
        <v>0.19812500000000055</v>
      </c>
    </row>
    <row r="2112" spans="1:28" x14ac:dyDescent="0.55000000000000004">
      <c r="A2112" s="3" t="s">
        <v>72</v>
      </c>
      <c r="B2112" s="3" t="s">
        <v>494</v>
      </c>
      <c r="C2112" t="s">
        <v>47</v>
      </c>
      <c r="D2112" s="3" t="s">
        <v>194</v>
      </c>
      <c r="E2112" s="3" t="s">
        <v>2692</v>
      </c>
      <c r="F2112" s="3" t="s">
        <v>77</v>
      </c>
      <c r="G2112" s="5">
        <v>6.25</v>
      </c>
      <c r="H2112">
        <v>1</v>
      </c>
      <c r="I2112" s="5">
        <v>3.9874999999999998</v>
      </c>
      <c r="J2112" s="5">
        <v>3.9874999999999998</v>
      </c>
      <c r="K2112">
        <v>2</v>
      </c>
      <c r="L2112" s="15">
        <v>0.5</v>
      </c>
      <c r="M2112" s="13">
        <v>1</v>
      </c>
      <c r="N2112" s="15">
        <v>0</v>
      </c>
      <c r="O2112" s="5">
        <v>0</v>
      </c>
      <c r="P2112" s="5">
        <v>0</v>
      </c>
      <c r="Q2112" s="5">
        <f t="shared" si="358"/>
        <v>3.9874999999999998</v>
      </c>
      <c r="R2112" s="5">
        <f t="shared" si="359"/>
        <v>-3.9874999999999998</v>
      </c>
      <c r="S2112" s="15">
        <f t="shared" si="360"/>
        <v>-1</v>
      </c>
      <c r="T2112">
        <v>0</v>
      </c>
      <c r="U2112" s="5" t="str">
        <f t="shared" si="361"/>
        <v>NA</v>
      </c>
      <c r="V2112" s="15">
        <f t="shared" si="362"/>
        <v>0</v>
      </c>
      <c r="W2112" s="15">
        <f t="shared" si="363"/>
        <v>0</v>
      </c>
      <c r="X2112" s="5">
        <f t="shared" si="364"/>
        <v>0</v>
      </c>
      <c r="Y2112" s="5">
        <f t="shared" si="365"/>
        <v>3.5887500000000001</v>
      </c>
      <c r="Z2112" s="5">
        <f t="shared" si="366"/>
        <v>-4.1868749999999997</v>
      </c>
      <c r="AA2112" s="5">
        <f t="shared" si="367"/>
        <v>0.39874999999999972</v>
      </c>
      <c r="AB2112" s="5">
        <f t="shared" si="368"/>
        <v>0.19937499999999986</v>
      </c>
    </row>
    <row r="2113" spans="1:28" x14ac:dyDescent="0.55000000000000004">
      <c r="A2113" s="3" t="s">
        <v>72</v>
      </c>
      <c r="B2113" s="3" t="s">
        <v>3399</v>
      </c>
      <c r="C2113" t="s">
        <v>47</v>
      </c>
      <c r="D2113" s="3" t="s">
        <v>194</v>
      </c>
      <c r="E2113" s="3" t="s">
        <v>3147</v>
      </c>
      <c r="F2113" s="3" t="s">
        <v>77</v>
      </c>
      <c r="G2113" s="5">
        <v>6.25</v>
      </c>
      <c r="H2113">
        <v>1</v>
      </c>
      <c r="I2113" s="5">
        <v>3.9874999999999998</v>
      </c>
      <c r="J2113" s="5">
        <v>3.9874999999999998</v>
      </c>
      <c r="K2113">
        <v>14</v>
      </c>
      <c r="L2113" s="15">
        <v>7.1428571428571397E-2</v>
      </c>
      <c r="M2113" s="13">
        <v>1.49571428571429</v>
      </c>
      <c r="N2113" s="15">
        <v>0</v>
      </c>
      <c r="O2113" s="5">
        <v>0</v>
      </c>
      <c r="P2113" s="5">
        <v>0</v>
      </c>
      <c r="Q2113" s="5">
        <f t="shared" si="358"/>
        <v>3.9874999999999998</v>
      </c>
      <c r="R2113" s="5">
        <f t="shared" si="359"/>
        <v>-3.9874999999999998</v>
      </c>
      <c r="S2113" s="15">
        <f t="shared" si="360"/>
        <v>-1</v>
      </c>
      <c r="T2113">
        <v>0</v>
      </c>
      <c r="U2113" s="5" t="str">
        <f t="shared" si="361"/>
        <v>NA</v>
      </c>
      <c r="V2113" s="15">
        <f t="shared" si="362"/>
        <v>0</v>
      </c>
      <c r="W2113" s="15">
        <f t="shared" si="363"/>
        <v>0</v>
      </c>
      <c r="X2113" s="5">
        <f t="shared" si="364"/>
        <v>0</v>
      </c>
      <c r="Y2113" s="5">
        <f t="shared" si="365"/>
        <v>3.5887500000000001</v>
      </c>
      <c r="Z2113" s="5">
        <f t="shared" si="366"/>
        <v>-4.1868749999999997</v>
      </c>
      <c r="AA2113" s="5">
        <f t="shared" si="367"/>
        <v>0.39874999999999972</v>
      </c>
      <c r="AB2113" s="5">
        <f t="shared" si="368"/>
        <v>0.19937499999999986</v>
      </c>
    </row>
    <row r="2114" spans="1:28" x14ac:dyDescent="0.55000000000000004">
      <c r="A2114" s="3" t="s">
        <v>72</v>
      </c>
      <c r="B2114" s="3" t="s">
        <v>559</v>
      </c>
      <c r="C2114" t="s">
        <v>47</v>
      </c>
      <c r="D2114" s="3" t="s">
        <v>133</v>
      </c>
      <c r="E2114" s="3" t="s">
        <v>2681</v>
      </c>
      <c r="F2114" s="3" t="s">
        <v>77</v>
      </c>
      <c r="G2114" s="5">
        <v>6.25</v>
      </c>
      <c r="H2114">
        <v>4</v>
      </c>
      <c r="I2114" s="5">
        <v>3.9874999999999998</v>
      </c>
      <c r="J2114" s="5">
        <v>0.99687499999999996</v>
      </c>
      <c r="K2114">
        <v>48</v>
      </c>
      <c r="L2114" s="15">
        <v>8.3333333333333301E-2</v>
      </c>
      <c r="M2114" s="13">
        <v>2.6145833333333299</v>
      </c>
      <c r="N2114" s="15">
        <v>0</v>
      </c>
      <c r="O2114" s="5">
        <v>0</v>
      </c>
      <c r="P2114" s="5">
        <v>0</v>
      </c>
      <c r="Q2114" s="5">
        <f t="shared" ref="Q2114:Q2177" si="369">I2114</f>
        <v>3.9874999999999998</v>
      </c>
      <c r="R2114" s="5">
        <f t="shared" ref="R2114:R2177" si="370">P2114-Q2114</f>
        <v>-3.9874999999999998</v>
      </c>
      <c r="S2114" s="15">
        <f t="shared" ref="S2114:S2177" si="371">IF(Q2114=0,0,(P2114-Q2114)/Q2114)</f>
        <v>-1</v>
      </c>
      <c r="T2114">
        <v>0</v>
      </c>
      <c r="U2114" s="5" t="str">
        <f t="shared" ref="U2114:U2177" si="372">IF(T2114=0,"NA",P2114/T2114)</f>
        <v>NA</v>
      </c>
      <c r="V2114" s="15">
        <f t="shared" si="362"/>
        <v>0</v>
      </c>
      <c r="W2114" s="15">
        <f t="shared" si="363"/>
        <v>0</v>
      </c>
      <c r="X2114" s="5">
        <f t="shared" si="364"/>
        <v>0</v>
      </c>
      <c r="Y2114" s="5">
        <f t="shared" si="365"/>
        <v>3.5887500000000001</v>
      </c>
      <c r="Z2114" s="5">
        <f t="shared" si="366"/>
        <v>-4.1868749999999997</v>
      </c>
      <c r="AA2114" s="5">
        <f t="shared" si="367"/>
        <v>0.39874999999999972</v>
      </c>
      <c r="AB2114" s="5">
        <f t="shared" si="368"/>
        <v>0.19937499999999986</v>
      </c>
    </row>
    <row r="2115" spans="1:28" x14ac:dyDescent="0.55000000000000004">
      <c r="A2115" s="3" t="s">
        <v>72</v>
      </c>
      <c r="B2115" s="3" t="s">
        <v>3709</v>
      </c>
      <c r="C2115" t="s">
        <v>47</v>
      </c>
      <c r="D2115" s="3" t="s">
        <v>40</v>
      </c>
      <c r="E2115" s="3" t="s">
        <v>2987</v>
      </c>
      <c r="F2115" s="3" t="s">
        <v>77</v>
      </c>
      <c r="G2115" s="5">
        <v>6.25</v>
      </c>
      <c r="H2115">
        <v>1</v>
      </c>
      <c r="I2115" s="5">
        <v>4.0125000000000002</v>
      </c>
      <c r="J2115" s="5">
        <v>4.0125000000000002</v>
      </c>
      <c r="K2115">
        <v>2</v>
      </c>
      <c r="L2115" s="15">
        <v>0.5</v>
      </c>
      <c r="M2115" s="13">
        <v>1</v>
      </c>
      <c r="N2115" s="15">
        <v>0</v>
      </c>
      <c r="O2115" s="5">
        <v>0</v>
      </c>
      <c r="P2115" s="5">
        <v>0</v>
      </c>
      <c r="Q2115" s="5">
        <f t="shared" si="369"/>
        <v>4.0125000000000002</v>
      </c>
      <c r="R2115" s="5">
        <f t="shared" si="370"/>
        <v>-4.0125000000000002</v>
      </c>
      <c r="S2115" s="15">
        <f t="shared" si="371"/>
        <v>-1</v>
      </c>
      <c r="T2115">
        <v>0</v>
      </c>
      <c r="U2115" s="5" t="str">
        <f t="shared" si="372"/>
        <v>NA</v>
      </c>
      <c r="V2115" s="15">
        <f t="shared" ref="V2115:V2178" si="373">(L2115*N2115)</f>
        <v>0</v>
      </c>
      <c r="W2115" s="15">
        <f t="shared" ref="W2115:W2178" si="374">IF(P2115=0,0,R2115/P2115)</f>
        <v>0</v>
      </c>
      <c r="X2115" s="5">
        <f t="shared" ref="X2115:X2178" si="375">IF(T2115=0,0,Q2115/T2115)</f>
        <v>0</v>
      </c>
      <c r="Y2115" s="5">
        <f t="shared" ref="Y2115:Y2178" si="376">Q2115*0.9</f>
        <v>3.6112500000000001</v>
      </c>
      <c r="Z2115" s="5">
        <f t="shared" ref="Z2115:Z2178" si="377">R2115*1.05</f>
        <v>-4.2131250000000007</v>
      </c>
      <c r="AA2115" s="5">
        <f t="shared" ref="AA2115:AA2178" si="378">Q2115-Y2115</f>
        <v>0.40125000000000011</v>
      </c>
      <c r="AB2115" s="5">
        <f t="shared" ref="AB2115:AB2178" si="379">R2115-Z2115</f>
        <v>0.2006250000000005</v>
      </c>
    </row>
    <row r="2116" spans="1:28" x14ac:dyDescent="0.55000000000000004">
      <c r="A2116" s="3" t="s">
        <v>72</v>
      </c>
      <c r="B2116" s="3" t="s">
        <v>744</v>
      </c>
      <c r="C2116" t="s">
        <v>47</v>
      </c>
      <c r="D2116" s="3" t="s">
        <v>40</v>
      </c>
      <c r="E2116" s="3" t="s">
        <v>2770</v>
      </c>
      <c r="F2116" s="3" t="s">
        <v>77</v>
      </c>
      <c r="G2116" s="5">
        <v>6.25</v>
      </c>
      <c r="H2116">
        <v>2</v>
      </c>
      <c r="I2116" s="5">
        <v>4.0125000000000002</v>
      </c>
      <c r="J2116" s="5">
        <v>2.0062500000000001</v>
      </c>
      <c r="K2116">
        <v>16</v>
      </c>
      <c r="L2116" s="15">
        <v>0.125</v>
      </c>
      <c r="M2116" s="13">
        <v>1</v>
      </c>
      <c r="N2116" s="15">
        <v>0</v>
      </c>
      <c r="O2116" s="5">
        <v>0</v>
      </c>
      <c r="P2116" s="5">
        <v>0</v>
      </c>
      <c r="Q2116" s="5">
        <f t="shared" si="369"/>
        <v>4.0125000000000002</v>
      </c>
      <c r="R2116" s="5">
        <f t="shared" si="370"/>
        <v>-4.0125000000000002</v>
      </c>
      <c r="S2116" s="15">
        <f t="shared" si="371"/>
        <v>-1</v>
      </c>
      <c r="T2116">
        <v>0</v>
      </c>
      <c r="U2116" s="5" t="str">
        <f t="shared" si="372"/>
        <v>NA</v>
      </c>
      <c r="V2116" s="15">
        <f t="shared" si="373"/>
        <v>0</v>
      </c>
      <c r="W2116" s="15">
        <f t="shared" si="374"/>
        <v>0</v>
      </c>
      <c r="X2116" s="5">
        <f t="shared" si="375"/>
        <v>0</v>
      </c>
      <c r="Y2116" s="5">
        <f t="shared" si="376"/>
        <v>3.6112500000000001</v>
      </c>
      <c r="Z2116" s="5">
        <f t="shared" si="377"/>
        <v>-4.2131250000000007</v>
      </c>
      <c r="AA2116" s="5">
        <f t="shared" si="378"/>
        <v>0.40125000000000011</v>
      </c>
      <c r="AB2116" s="5">
        <f t="shared" si="379"/>
        <v>0.2006250000000005</v>
      </c>
    </row>
    <row r="2117" spans="1:28" x14ac:dyDescent="0.55000000000000004">
      <c r="A2117" s="3" t="s">
        <v>72</v>
      </c>
      <c r="B2117" s="3" t="s">
        <v>2614</v>
      </c>
      <c r="C2117" t="s">
        <v>47</v>
      </c>
      <c r="D2117" s="3" t="s">
        <v>137</v>
      </c>
      <c r="E2117" s="3" t="s">
        <v>138</v>
      </c>
      <c r="F2117" s="3" t="s">
        <v>77</v>
      </c>
      <c r="G2117" s="5">
        <v>6.25</v>
      </c>
      <c r="H2117">
        <v>1</v>
      </c>
      <c r="I2117" s="5">
        <v>4.0250000000000004</v>
      </c>
      <c r="J2117" s="5">
        <v>4.0250000000000004</v>
      </c>
      <c r="K2117">
        <v>1</v>
      </c>
      <c r="L2117" s="15">
        <v>1</v>
      </c>
      <c r="M2117" s="13">
        <v>2</v>
      </c>
      <c r="N2117" s="15">
        <v>0</v>
      </c>
      <c r="O2117" s="5">
        <v>0</v>
      </c>
      <c r="P2117" s="5">
        <v>0</v>
      </c>
      <c r="Q2117" s="5">
        <f t="shared" si="369"/>
        <v>4.0250000000000004</v>
      </c>
      <c r="R2117" s="5">
        <f t="shared" si="370"/>
        <v>-4.0250000000000004</v>
      </c>
      <c r="S2117" s="15">
        <f t="shared" si="371"/>
        <v>-1</v>
      </c>
      <c r="T2117">
        <v>0</v>
      </c>
      <c r="U2117" s="5" t="str">
        <f t="shared" si="372"/>
        <v>NA</v>
      </c>
      <c r="V2117" s="15">
        <f t="shared" si="373"/>
        <v>0</v>
      </c>
      <c r="W2117" s="15">
        <f t="shared" si="374"/>
        <v>0</v>
      </c>
      <c r="X2117" s="5">
        <f t="shared" si="375"/>
        <v>0</v>
      </c>
      <c r="Y2117" s="5">
        <f t="shared" si="376"/>
        <v>3.6225000000000005</v>
      </c>
      <c r="Z2117" s="5">
        <f t="shared" si="377"/>
        <v>-4.2262500000000003</v>
      </c>
      <c r="AA2117" s="5">
        <f t="shared" si="378"/>
        <v>0.40249999999999986</v>
      </c>
      <c r="AB2117" s="5">
        <f t="shared" si="379"/>
        <v>0.20124999999999993</v>
      </c>
    </row>
    <row r="2118" spans="1:28" x14ac:dyDescent="0.55000000000000004">
      <c r="A2118" s="3" t="s">
        <v>72</v>
      </c>
      <c r="B2118" s="3" t="s">
        <v>778</v>
      </c>
      <c r="C2118" t="s">
        <v>47</v>
      </c>
      <c r="D2118" s="3" t="s">
        <v>133</v>
      </c>
      <c r="E2118" s="3" t="s">
        <v>3513</v>
      </c>
      <c r="F2118" s="3" t="s">
        <v>77</v>
      </c>
      <c r="G2118" s="5">
        <v>6.25</v>
      </c>
      <c r="H2118">
        <v>2</v>
      </c>
      <c r="I2118" s="5">
        <v>4.0374999999999996</v>
      </c>
      <c r="J2118" s="5">
        <v>2.0187499999999998</v>
      </c>
      <c r="K2118">
        <v>28</v>
      </c>
      <c r="L2118" s="15">
        <v>7.1428571428571397E-2</v>
      </c>
      <c r="M2118" s="13">
        <v>1.61785714285714</v>
      </c>
      <c r="N2118" s="15">
        <v>0</v>
      </c>
      <c r="O2118" s="5">
        <v>0</v>
      </c>
      <c r="P2118" s="5">
        <v>0</v>
      </c>
      <c r="Q2118" s="5">
        <f t="shared" si="369"/>
        <v>4.0374999999999996</v>
      </c>
      <c r="R2118" s="5">
        <f t="shared" si="370"/>
        <v>-4.0374999999999996</v>
      </c>
      <c r="S2118" s="15">
        <f t="shared" si="371"/>
        <v>-1</v>
      </c>
      <c r="T2118">
        <v>0</v>
      </c>
      <c r="U2118" s="5" t="str">
        <f t="shared" si="372"/>
        <v>NA</v>
      </c>
      <c r="V2118" s="15">
        <f t="shared" si="373"/>
        <v>0</v>
      </c>
      <c r="W2118" s="15">
        <f t="shared" si="374"/>
        <v>0</v>
      </c>
      <c r="X2118" s="5">
        <f t="shared" si="375"/>
        <v>0</v>
      </c>
      <c r="Y2118" s="5">
        <f t="shared" si="376"/>
        <v>3.6337499999999996</v>
      </c>
      <c r="Z2118" s="5">
        <f t="shared" si="377"/>
        <v>-4.2393749999999999</v>
      </c>
      <c r="AA2118" s="5">
        <f t="shared" si="378"/>
        <v>0.40375000000000005</v>
      </c>
      <c r="AB2118" s="5">
        <f t="shared" si="379"/>
        <v>0.20187500000000025</v>
      </c>
    </row>
    <row r="2119" spans="1:28" x14ac:dyDescent="0.55000000000000004">
      <c r="A2119" s="3" t="s">
        <v>72</v>
      </c>
      <c r="B2119" s="3" t="s">
        <v>2638</v>
      </c>
      <c r="C2119" t="s">
        <v>47</v>
      </c>
      <c r="D2119" s="3" t="s">
        <v>262</v>
      </c>
      <c r="E2119" s="3" t="s">
        <v>302</v>
      </c>
      <c r="F2119" s="3" t="s">
        <v>77</v>
      </c>
      <c r="G2119" s="5">
        <v>6.25</v>
      </c>
      <c r="H2119">
        <v>3</v>
      </c>
      <c r="I2119" s="5">
        <v>4.05</v>
      </c>
      <c r="J2119" s="5">
        <v>1.35</v>
      </c>
      <c r="K2119">
        <v>18</v>
      </c>
      <c r="L2119" s="15">
        <v>0.16666666666666699</v>
      </c>
      <c r="M2119" s="13">
        <v>1.7777777777777799</v>
      </c>
      <c r="N2119" s="15">
        <v>0</v>
      </c>
      <c r="O2119" s="5">
        <v>0</v>
      </c>
      <c r="P2119" s="5">
        <v>0</v>
      </c>
      <c r="Q2119" s="5">
        <f t="shared" si="369"/>
        <v>4.05</v>
      </c>
      <c r="R2119" s="5">
        <f t="shared" si="370"/>
        <v>-4.05</v>
      </c>
      <c r="S2119" s="15">
        <f t="shared" si="371"/>
        <v>-1</v>
      </c>
      <c r="T2119">
        <v>0</v>
      </c>
      <c r="U2119" s="5" t="str">
        <f t="shared" si="372"/>
        <v>NA</v>
      </c>
      <c r="V2119" s="15">
        <f t="shared" si="373"/>
        <v>0</v>
      </c>
      <c r="W2119" s="15">
        <f t="shared" si="374"/>
        <v>0</v>
      </c>
      <c r="X2119" s="5">
        <f t="shared" si="375"/>
        <v>0</v>
      </c>
      <c r="Y2119" s="5">
        <f t="shared" si="376"/>
        <v>3.645</v>
      </c>
      <c r="Z2119" s="5">
        <f t="shared" si="377"/>
        <v>-4.2525000000000004</v>
      </c>
      <c r="AA2119" s="5">
        <f t="shared" si="378"/>
        <v>0.4049999999999998</v>
      </c>
      <c r="AB2119" s="5">
        <f t="shared" si="379"/>
        <v>0.20250000000000057</v>
      </c>
    </row>
    <row r="2120" spans="1:28" x14ac:dyDescent="0.55000000000000004">
      <c r="A2120" s="3" t="s">
        <v>72</v>
      </c>
      <c r="B2120" s="3" t="s">
        <v>708</v>
      </c>
      <c r="C2120" t="s">
        <v>47</v>
      </c>
      <c r="D2120" s="3" t="s">
        <v>125</v>
      </c>
      <c r="E2120" s="3" t="s">
        <v>126</v>
      </c>
      <c r="F2120" s="3" t="s">
        <v>77</v>
      </c>
      <c r="G2120" s="5">
        <v>6.25</v>
      </c>
      <c r="H2120">
        <v>1</v>
      </c>
      <c r="I2120" s="5">
        <v>4.0625</v>
      </c>
      <c r="J2120" s="5">
        <v>4.0625</v>
      </c>
      <c r="K2120">
        <v>34</v>
      </c>
      <c r="L2120" s="15">
        <v>2.9411764705882401E-2</v>
      </c>
      <c r="M2120" s="13">
        <v>2.0235294117647098</v>
      </c>
      <c r="N2120" s="15">
        <v>0</v>
      </c>
      <c r="O2120" s="5">
        <v>0</v>
      </c>
      <c r="P2120" s="5">
        <v>0</v>
      </c>
      <c r="Q2120" s="5">
        <f t="shared" si="369"/>
        <v>4.0625</v>
      </c>
      <c r="R2120" s="5">
        <f t="shared" si="370"/>
        <v>-4.0625</v>
      </c>
      <c r="S2120" s="15">
        <f t="shared" si="371"/>
        <v>-1</v>
      </c>
      <c r="T2120">
        <v>0</v>
      </c>
      <c r="U2120" s="5" t="str">
        <f t="shared" si="372"/>
        <v>NA</v>
      </c>
      <c r="V2120" s="15">
        <f t="shared" si="373"/>
        <v>0</v>
      </c>
      <c r="W2120" s="15">
        <f t="shared" si="374"/>
        <v>0</v>
      </c>
      <c r="X2120" s="5">
        <f t="shared" si="375"/>
        <v>0</v>
      </c>
      <c r="Y2120" s="5">
        <f t="shared" si="376"/>
        <v>3.65625</v>
      </c>
      <c r="Z2120" s="5">
        <f t="shared" si="377"/>
        <v>-4.265625</v>
      </c>
      <c r="AA2120" s="5">
        <f t="shared" si="378"/>
        <v>0.40625</v>
      </c>
      <c r="AB2120" s="5">
        <f t="shared" si="379"/>
        <v>0.203125</v>
      </c>
    </row>
    <row r="2121" spans="1:28" x14ac:dyDescent="0.55000000000000004">
      <c r="A2121" s="3" t="s">
        <v>72</v>
      </c>
      <c r="B2121" s="3" t="s">
        <v>2815</v>
      </c>
      <c r="C2121" t="s">
        <v>47</v>
      </c>
      <c r="D2121" s="3" t="s">
        <v>173</v>
      </c>
      <c r="E2121" s="3" t="s">
        <v>2791</v>
      </c>
      <c r="F2121" s="3" t="s">
        <v>77</v>
      </c>
      <c r="G2121" s="5">
        <v>6.25</v>
      </c>
      <c r="H2121">
        <v>3</v>
      </c>
      <c r="I2121" s="5">
        <v>4.0875000000000004</v>
      </c>
      <c r="J2121" s="5">
        <v>1.3625</v>
      </c>
      <c r="K2121">
        <v>278</v>
      </c>
      <c r="L2121" s="15">
        <v>1.07913669064748E-2</v>
      </c>
      <c r="M2121" s="13">
        <v>1.8014388489208599</v>
      </c>
      <c r="N2121" s="15">
        <v>0</v>
      </c>
      <c r="O2121" s="5">
        <v>0</v>
      </c>
      <c r="P2121" s="5">
        <v>0</v>
      </c>
      <c r="Q2121" s="5">
        <f t="shared" si="369"/>
        <v>4.0875000000000004</v>
      </c>
      <c r="R2121" s="5">
        <f t="shared" si="370"/>
        <v>-4.0875000000000004</v>
      </c>
      <c r="S2121" s="15">
        <f t="shared" si="371"/>
        <v>-1</v>
      </c>
      <c r="T2121">
        <v>0</v>
      </c>
      <c r="U2121" s="5" t="str">
        <f t="shared" si="372"/>
        <v>NA</v>
      </c>
      <c r="V2121" s="15">
        <f t="shared" si="373"/>
        <v>0</v>
      </c>
      <c r="W2121" s="15">
        <f t="shared" si="374"/>
        <v>0</v>
      </c>
      <c r="X2121" s="5">
        <f t="shared" si="375"/>
        <v>0</v>
      </c>
      <c r="Y2121" s="5">
        <f t="shared" si="376"/>
        <v>3.6787500000000004</v>
      </c>
      <c r="Z2121" s="5">
        <f t="shared" si="377"/>
        <v>-4.291875000000001</v>
      </c>
      <c r="AA2121" s="5">
        <f t="shared" si="378"/>
        <v>0.40874999999999995</v>
      </c>
      <c r="AB2121" s="5">
        <f t="shared" si="379"/>
        <v>0.20437500000000064</v>
      </c>
    </row>
    <row r="2122" spans="1:28" x14ac:dyDescent="0.55000000000000004">
      <c r="A2122" s="3" t="s">
        <v>72</v>
      </c>
      <c r="B2122" s="3" t="s">
        <v>3548</v>
      </c>
      <c r="C2122" t="s">
        <v>47</v>
      </c>
      <c r="D2122" s="3" t="s">
        <v>173</v>
      </c>
      <c r="E2122" s="3" t="s">
        <v>3690</v>
      </c>
      <c r="F2122" s="3" t="s">
        <v>77</v>
      </c>
      <c r="G2122" s="5">
        <v>6.25</v>
      </c>
      <c r="H2122">
        <v>1</v>
      </c>
      <c r="I2122" s="5">
        <v>4.0875000000000004</v>
      </c>
      <c r="J2122" s="5">
        <v>4.0875000000000004</v>
      </c>
      <c r="K2122">
        <v>39</v>
      </c>
      <c r="L2122" s="15">
        <v>2.5641025641025599E-2</v>
      </c>
      <c r="M2122" s="13">
        <v>2.6666666666666701</v>
      </c>
      <c r="N2122" s="15">
        <v>0</v>
      </c>
      <c r="O2122" s="5">
        <v>0</v>
      </c>
      <c r="P2122" s="5">
        <v>0</v>
      </c>
      <c r="Q2122" s="5">
        <f t="shared" si="369"/>
        <v>4.0875000000000004</v>
      </c>
      <c r="R2122" s="5">
        <f t="shared" si="370"/>
        <v>-4.0875000000000004</v>
      </c>
      <c r="S2122" s="15">
        <f t="shared" si="371"/>
        <v>-1</v>
      </c>
      <c r="T2122">
        <v>0</v>
      </c>
      <c r="U2122" s="5" t="str">
        <f t="shared" si="372"/>
        <v>NA</v>
      </c>
      <c r="V2122" s="15">
        <f t="shared" si="373"/>
        <v>0</v>
      </c>
      <c r="W2122" s="15">
        <f t="shared" si="374"/>
        <v>0</v>
      </c>
      <c r="X2122" s="5">
        <f t="shared" si="375"/>
        <v>0</v>
      </c>
      <c r="Y2122" s="5">
        <f t="shared" si="376"/>
        <v>3.6787500000000004</v>
      </c>
      <c r="Z2122" s="5">
        <f t="shared" si="377"/>
        <v>-4.291875000000001</v>
      </c>
      <c r="AA2122" s="5">
        <f t="shared" si="378"/>
        <v>0.40874999999999995</v>
      </c>
      <c r="AB2122" s="5">
        <f t="shared" si="379"/>
        <v>0.20437500000000064</v>
      </c>
    </row>
    <row r="2123" spans="1:28" x14ac:dyDescent="0.55000000000000004">
      <c r="A2123" s="3" t="s">
        <v>72</v>
      </c>
      <c r="B2123" s="3" t="s">
        <v>767</v>
      </c>
      <c r="C2123" t="s">
        <v>47</v>
      </c>
      <c r="D2123" s="3" t="s">
        <v>173</v>
      </c>
      <c r="E2123" s="3" t="s">
        <v>2791</v>
      </c>
      <c r="F2123" s="3" t="s">
        <v>175</v>
      </c>
      <c r="G2123" s="5">
        <v>6.25</v>
      </c>
      <c r="H2123">
        <v>2</v>
      </c>
      <c r="I2123" s="5">
        <v>4.0875000000000004</v>
      </c>
      <c r="J2123" s="5">
        <v>2.0437500000000002</v>
      </c>
      <c r="K2123">
        <v>109</v>
      </c>
      <c r="L2123" s="15">
        <v>1.8348623853211E-2</v>
      </c>
      <c r="M2123" s="13">
        <v>1.5403669724770599</v>
      </c>
      <c r="N2123" s="15">
        <v>0</v>
      </c>
      <c r="O2123" s="5">
        <v>0</v>
      </c>
      <c r="P2123" s="5">
        <v>0</v>
      </c>
      <c r="Q2123" s="5">
        <f t="shared" si="369"/>
        <v>4.0875000000000004</v>
      </c>
      <c r="R2123" s="5">
        <f t="shared" si="370"/>
        <v>-4.0875000000000004</v>
      </c>
      <c r="S2123" s="15">
        <f t="shared" si="371"/>
        <v>-1</v>
      </c>
      <c r="T2123">
        <v>0</v>
      </c>
      <c r="U2123" s="5" t="str">
        <f t="shared" si="372"/>
        <v>NA</v>
      </c>
      <c r="V2123" s="15">
        <f t="shared" si="373"/>
        <v>0</v>
      </c>
      <c r="W2123" s="15">
        <f t="shared" si="374"/>
        <v>0</v>
      </c>
      <c r="X2123" s="5">
        <f t="shared" si="375"/>
        <v>0</v>
      </c>
      <c r="Y2123" s="5">
        <f t="shared" si="376"/>
        <v>3.6787500000000004</v>
      </c>
      <c r="Z2123" s="5">
        <f t="shared" si="377"/>
        <v>-4.291875000000001</v>
      </c>
      <c r="AA2123" s="5">
        <f t="shared" si="378"/>
        <v>0.40874999999999995</v>
      </c>
      <c r="AB2123" s="5">
        <f t="shared" si="379"/>
        <v>0.20437500000000064</v>
      </c>
    </row>
    <row r="2124" spans="1:28" x14ac:dyDescent="0.55000000000000004">
      <c r="A2124" s="3" t="s">
        <v>72</v>
      </c>
      <c r="B2124" s="3" t="s">
        <v>3719</v>
      </c>
      <c r="C2124" t="s">
        <v>47</v>
      </c>
      <c r="D2124" s="3" t="s">
        <v>173</v>
      </c>
      <c r="E2124" s="3" t="s">
        <v>3720</v>
      </c>
      <c r="F2124" s="3" t="s">
        <v>77</v>
      </c>
      <c r="G2124" s="5">
        <v>6.25</v>
      </c>
      <c r="H2124">
        <v>3</v>
      </c>
      <c r="I2124" s="5">
        <v>4.0875000000000004</v>
      </c>
      <c r="J2124" s="5">
        <v>1.3625</v>
      </c>
      <c r="K2124">
        <v>75</v>
      </c>
      <c r="L2124" s="15">
        <v>0.04</v>
      </c>
      <c r="M2124" s="13">
        <v>1.0680000000000001</v>
      </c>
      <c r="N2124" s="15">
        <v>0</v>
      </c>
      <c r="O2124" s="5">
        <v>0</v>
      </c>
      <c r="P2124" s="5">
        <v>0</v>
      </c>
      <c r="Q2124" s="5">
        <f t="shared" si="369"/>
        <v>4.0875000000000004</v>
      </c>
      <c r="R2124" s="5">
        <f t="shared" si="370"/>
        <v>-4.0875000000000004</v>
      </c>
      <c r="S2124" s="15">
        <f t="shared" si="371"/>
        <v>-1</v>
      </c>
      <c r="T2124">
        <v>0</v>
      </c>
      <c r="U2124" s="5" t="str">
        <f t="shared" si="372"/>
        <v>NA</v>
      </c>
      <c r="V2124" s="15">
        <f t="shared" si="373"/>
        <v>0</v>
      </c>
      <c r="W2124" s="15">
        <f t="shared" si="374"/>
        <v>0</v>
      </c>
      <c r="X2124" s="5">
        <f t="shared" si="375"/>
        <v>0</v>
      </c>
      <c r="Y2124" s="5">
        <f t="shared" si="376"/>
        <v>3.6787500000000004</v>
      </c>
      <c r="Z2124" s="5">
        <f t="shared" si="377"/>
        <v>-4.291875000000001</v>
      </c>
      <c r="AA2124" s="5">
        <f t="shared" si="378"/>
        <v>0.40874999999999995</v>
      </c>
      <c r="AB2124" s="5">
        <f t="shared" si="379"/>
        <v>0.20437500000000064</v>
      </c>
    </row>
    <row r="2125" spans="1:28" x14ac:dyDescent="0.55000000000000004">
      <c r="A2125" s="3" t="s">
        <v>72</v>
      </c>
      <c r="B2125" s="3" t="s">
        <v>441</v>
      </c>
      <c r="C2125" t="s">
        <v>47</v>
      </c>
      <c r="D2125" s="3" t="s">
        <v>137</v>
      </c>
      <c r="E2125" s="3" t="s">
        <v>138</v>
      </c>
      <c r="F2125" s="3" t="s">
        <v>77</v>
      </c>
      <c r="G2125" s="5">
        <v>6.25</v>
      </c>
      <c r="H2125">
        <v>1</v>
      </c>
      <c r="I2125" s="5">
        <v>4.0875000000000004</v>
      </c>
      <c r="J2125" s="5">
        <v>4.0875000000000004</v>
      </c>
      <c r="K2125">
        <v>64</v>
      </c>
      <c r="L2125" s="15">
        <v>1.5625E-2</v>
      </c>
      <c r="M2125" s="13">
        <v>1.48359375</v>
      </c>
      <c r="N2125" s="15">
        <v>0</v>
      </c>
      <c r="O2125" s="5">
        <v>0</v>
      </c>
      <c r="P2125" s="5">
        <v>0</v>
      </c>
      <c r="Q2125" s="5">
        <f t="shared" si="369"/>
        <v>4.0875000000000004</v>
      </c>
      <c r="R2125" s="5">
        <f t="shared" si="370"/>
        <v>-4.0875000000000004</v>
      </c>
      <c r="S2125" s="15">
        <f t="shared" si="371"/>
        <v>-1</v>
      </c>
      <c r="T2125">
        <v>0</v>
      </c>
      <c r="U2125" s="5" t="str">
        <f t="shared" si="372"/>
        <v>NA</v>
      </c>
      <c r="V2125" s="15">
        <f t="shared" si="373"/>
        <v>0</v>
      </c>
      <c r="W2125" s="15">
        <f t="shared" si="374"/>
        <v>0</v>
      </c>
      <c r="X2125" s="5">
        <f t="shared" si="375"/>
        <v>0</v>
      </c>
      <c r="Y2125" s="5">
        <f t="shared" si="376"/>
        <v>3.6787500000000004</v>
      </c>
      <c r="Z2125" s="5">
        <f t="shared" si="377"/>
        <v>-4.291875000000001</v>
      </c>
      <c r="AA2125" s="5">
        <f t="shared" si="378"/>
        <v>0.40874999999999995</v>
      </c>
      <c r="AB2125" s="5">
        <f t="shared" si="379"/>
        <v>0.20437500000000064</v>
      </c>
    </row>
    <row r="2126" spans="1:28" x14ac:dyDescent="0.55000000000000004">
      <c r="A2126" s="3" t="s">
        <v>72</v>
      </c>
      <c r="B2126" s="3" t="s">
        <v>2781</v>
      </c>
      <c r="C2126" t="s">
        <v>47</v>
      </c>
      <c r="D2126" s="3" t="s">
        <v>32</v>
      </c>
      <c r="E2126" s="3" t="s">
        <v>685</v>
      </c>
      <c r="F2126" s="3" t="s">
        <v>77</v>
      </c>
      <c r="G2126" s="5">
        <v>6.25</v>
      </c>
      <c r="H2126">
        <v>5</v>
      </c>
      <c r="I2126" s="5">
        <v>4.0999999999999996</v>
      </c>
      <c r="J2126" s="5">
        <v>0.82</v>
      </c>
      <c r="K2126">
        <v>53</v>
      </c>
      <c r="L2126" s="15">
        <v>9.4339622641509399E-2</v>
      </c>
      <c r="M2126" s="13">
        <v>4.2245283018867896</v>
      </c>
      <c r="N2126" s="15">
        <v>0</v>
      </c>
      <c r="O2126" s="5">
        <v>0</v>
      </c>
      <c r="P2126" s="5">
        <v>0</v>
      </c>
      <c r="Q2126" s="5">
        <f t="shared" si="369"/>
        <v>4.0999999999999996</v>
      </c>
      <c r="R2126" s="5">
        <f t="shared" si="370"/>
        <v>-4.0999999999999996</v>
      </c>
      <c r="S2126" s="15">
        <f t="shared" si="371"/>
        <v>-1</v>
      </c>
      <c r="T2126">
        <v>0</v>
      </c>
      <c r="U2126" s="5" t="str">
        <f t="shared" si="372"/>
        <v>NA</v>
      </c>
      <c r="V2126" s="15">
        <f t="shared" si="373"/>
        <v>0</v>
      </c>
      <c r="W2126" s="15">
        <f t="shared" si="374"/>
        <v>0</v>
      </c>
      <c r="X2126" s="5">
        <f t="shared" si="375"/>
        <v>0</v>
      </c>
      <c r="Y2126" s="5">
        <f t="shared" si="376"/>
        <v>3.69</v>
      </c>
      <c r="Z2126" s="5">
        <f t="shared" si="377"/>
        <v>-4.3049999999999997</v>
      </c>
      <c r="AA2126" s="5">
        <f t="shared" si="378"/>
        <v>0.4099999999999997</v>
      </c>
      <c r="AB2126" s="5">
        <f t="shared" si="379"/>
        <v>0.20500000000000007</v>
      </c>
    </row>
    <row r="2127" spans="1:28" x14ac:dyDescent="0.55000000000000004">
      <c r="A2127" s="3" t="s">
        <v>72</v>
      </c>
      <c r="B2127" s="3" t="s">
        <v>2819</v>
      </c>
      <c r="C2127" t="s">
        <v>47</v>
      </c>
      <c r="D2127" s="3" t="s">
        <v>32</v>
      </c>
      <c r="E2127" s="3" t="s">
        <v>2690</v>
      </c>
      <c r="F2127" s="3" t="s">
        <v>77</v>
      </c>
      <c r="G2127" s="5">
        <v>6.25</v>
      </c>
      <c r="H2127">
        <v>4</v>
      </c>
      <c r="I2127" s="5">
        <v>4.0999999999999996</v>
      </c>
      <c r="J2127" s="5">
        <v>1.0249999999999999</v>
      </c>
      <c r="K2127">
        <v>43</v>
      </c>
      <c r="L2127" s="15">
        <v>9.3023255813953487E-2</v>
      </c>
      <c r="M2127" s="13">
        <v>3.6116279069767399</v>
      </c>
      <c r="N2127" s="15">
        <v>0</v>
      </c>
      <c r="O2127" s="5">
        <v>0</v>
      </c>
      <c r="P2127" s="5">
        <v>0</v>
      </c>
      <c r="Q2127" s="5">
        <f t="shared" si="369"/>
        <v>4.0999999999999996</v>
      </c>
      <c r="R2127" s="5">
        <f t="shared" si="370"/>
        <v>-4.0999999999999996</v>
      </c>
      <c r="S2127" s="15">
        <f t="shared" si="371"/>
        <v>-1</v>
      </c>
      <c r="T2127">
        <v>0</v>
      </c>
      <c r="U2127" s="5" t="str">
        <f t="shared" si="372"/>
        <v>NA</v>
      </c>
      <c r="V2127" s="15">
        <f t="shared" si="373"/>
        <v>0</v>
      </c>
      <c r="W2127" s="15">
        <f t="shared" si="374"/>
        <v>0</v>
      </c>
      <c r="X2127" s="5">
        <f t="shared" si="375"/>
        <v>0</v>
      </c>
      <c r="Y2127" s="5">
        <f t="shared" si="376"/>
        <v>3.69</v>
      </c>
      <c r="Z2127" s="5">
        <f t="shared" si="377"/>
        <v>-4.3049999999999997</v>
      </c>
      <c r="AA2127" s="5">
        <f t="shared" si="378"/>
        <v>0.4099999999999997</v>
      </c>
      <c r="AB2127" s="5">
        <f t="shared" si="379"/>
        <v>0.20500000000000007</v>
      </c>
    </row>
    <row r="2128" spans="1:28" x14ac:dyDescent="0.55000000000000004">
      <c r="A2128" s="3" t="s">
        <v>72</v>
      </c>
      <c r="B2128" s="3" t="s">
        <v>2796</v>
      </c>
      <c r="C2128" t="s">
        <v>47</v>
      </c>
      <c r="D2128" s="3" t="s">
        <v>104</v>
      </c>
      <c r="E2128" s="3" t="s">
        <v>201</v>
      </c>
      <c r="F2128" s="3" t="s">
        <v>77</v>
      </c>
      <c r="G2128" s="5">
        <v>6.25</v>
      </c>
      <c r="H2128">
        <v>1</v>
      </c>
      <c r="I2128" s="5">
        <v>4.0999999999999996</v>
      </c>
      <c r="J2128" s="5">
        <v>4.0999999999999996</v>
      </c>
      <c r="K2128">
        <v>1</v>
      </c>
      <c r="L2128" s="15">
        <v>1</v>
      </c>
      <c r="M2128" s="13">
        <v>1</v>
      </c>
      <c r="N2128" s="15">
        <v>0</v>
      </c>
      <c r="O2128" s="5">
        <v>0</v>
      </c>
      <c r="P2128" s="5">
        <v>0</v>
      </c>
      <c r="Q2128" s="5">
        <f t="shared" si="369"/>
        <v>4.0999999999999996</v>
      </c>
      <c r="R2128" s="5">
        <f t="shared" si="370"/>
        <v>-4.0999999999999996</v>
      </c>
      <c r="S2128" s="15">
        <f t="shared" si="371"/>
        <v>-1</v>
      </c>
      <c r="T2128">
        <v>0</v>
      </c>
      <c r="U2128" s="5" t="str">
        <f t="shared" si="372"/>
        <v>NA</v>
      </c>
      <c r="V2128" s="15">
        <f t="shared" si="373"/>
        <v>0</v>
      </c>
      <c r="W2128" s="15">
        <f t="shared" si="374"/>
        <v>0</v>
      </c>
      <c r="X2128" s="5">
        <f t="shared" si="375"/>
        <v>0</v>
      </c>
      <c r="Y2128" s="5">
        <f t="shared" si="376"/>
        <v>3.69</v>
      </c>
      <c r="Z2128" s="5">
        <f t="shared" si="377"/>
        <v>-4.3049999999999997</v>
      </c>
      <c r="AA2128" s="5">
        <f t="shared" si="378"/>
        <v>0.4099999999999997</v>
      </c>
      <c r="AB2128" s="5">
        <f t="shared" si="379"/>
        <v>0.20500000000000007</v>
      </c>
    </row>
    <row r="2129" spans="1:28" x14ac:dyDescent="0.55000000000000004">
      <c r="A2129" s="3" t="s">
        <v>72</v>
      </c>
      <c r="B2129" s="3" t="s">
        <v>3726</v>
      </c>
      <c r="C2129" t="s">
        <v>47</v>
      </c>
      <c r="D2129" s="3" t="s">
        <v>173</v>
      </c>
      <c r="E2129" s="3" t="s">
        <v>2794</v>
      </c>
      <c r="F2129" s="3" t="s">
        <v>77</v>
      </c>
      <c r="G2129" s="5">
        <v>6.25</v>
      </c>
      <c r="H2129">
        <v>1</v>
      </c>
      <c r="I2129" s="5">
        <v>4.1124999999999998</v>
      </c>
      <c r="J2129" s="5">
        <v>4.1124999999999998</v>
      </c>
      <c r="K2129">
        <v>163</v>
      </c>
      <c r="L2129" s="15">
        <v>6.13496932515337E-3</v>
      </c>
      <c r="M2129" s="13">
        <v>1.0588957055214701</v>
      </c>
      <c r="N2129" s="15">
        <v>0</v>
      </c>
      <c r="O2129" s="5">
        <v>0</v>
      </c>
      <c r="P2129" s="5">
        <v>0</v>
      </c>
      <c r="Q2129" s="5">
        <f t="shared" si="369"/>
        <v>4.1124999999999998</v>
      </c>
      <c r="R2129" s="5">
        <f t="shared" si="370"/>
        <v>-4.1124999999999998</v>
      </c>
      <c r="S2129" s="15">
        <f t="shared" si="371"/>
        <v>-1</v>
      </c>
      <c r="T2129">
        <v>0</v>
      </c>
      <c r="U2129" s="5" t="str">
        <f t="shared" si="372"/>
        <v>NA</v>
      </c>
      <c r="V2129" s="15">
        <f t="shared" si="373"/>
        <v>0</v>
      </c>
      <c r="W2129" s="15">
        <f t="shared" si="374"/>
        <v>0</v>
      </c>
      <c r="X2129" s="5">
        <f t="shared" si="375"/>
        <v>0</v>
      </c>
      <c r="Y2129" s="5">
        <f t="shared" si="376"/>
        <v>3.7012499999999999</v>
      </c>
      <c r="Z2129" s="5">
        <f t="shared" si="377"/>
        <v>-4.3181250000000002</v>
      </c>
      <c r="AA2129" s="5">
        <f t="shared" si="378"/>
        <v>0.41124999999999989</v>
      </c>
      <c r="AB2129" s="5">
        <f t="shared" si="379"/>
        <v>0.20562500000000039</v>
      </c>
    </row>
    <row r="2130" spans="1:28" x14ac:dyDescent="0.55000000000000004">
      <c r="A2130" s="3" t="s">
        <v>72</v>
      </c>
      <c r="B2130" s="3" t="s">
        <v>258</v>
      </c>
      <c r="C2130" t="s">
        <v>47</v>
      </c>
      <c r="D2130" s="3" t="s">
        <v>262</v>
      </c>
      <c r="E2130" s="3" t="s">
        <v>263</v>
      </c>
      <c r="F2130" s="3" t="s">
        <v>77</v>
      </c>
      <c r="G2130" s="5">
        <v>6.25</v>
      </c>
      <c r="H2130">
        <v>6</v>
      </c>
      <c r="I2130" s="5">
        <v>4.1124999750000004</v>
      </c>
      <c r="J2130" s="5">
        <v>0.6854166625</v>
      </c>
      <c r="K2130">
        <v>229</v>
      </c>
      <c r="L2130" s="15">
        <v>2.62008733624454E-2</v>
      </c>
      <c r="M2130" s="13">
        <v>1.7128820960698701</v>
      </c>
      <c r="N2130" s="15">
        <v>0</v>
      </c>
      <c r="O2130" s="5">
        <v>0</v>
      </c>
      <c r="P2130" s="5">
        <v>0</v>
      </c>
      <c r="Q2130" s="5">
        <f t="shared" si="369"/>
        <v>4.1124999750000004</v>
      </c>
      <c r="R2130" s="5">
        <f t="shared" si="370"/>
        <v>-4.1124999750000004</v>
      </c>
      <c r="S2130" s="15">
        <f t="shared" si="371"/>
        <v>-1</v>
      </c>
      <c r="T2130">
        <v>0</v>
      </c>
      <c r="U2130" s="5" t="str">
        <f t="shared" si="372"/>
        <v>NA</v>
      </c>
      <c r="V2130" s="15">
        <f t="shared" si="373"/>
        <v>0</v>
      </c>
      <c r="W2130" s="15">
        <f t="shared" si="374"/>
        <v>0</v>
      </c>
      <c r="X2130" s="5">
        <f t="shared" si="375"/>
        <v>0</v>
      </c>
      <c r="Y2130" s="5">
        <f t="shared" si="376"/>
        <v>3.7012499775000003</v>
      </c>
      <c r="Z2130" s="5">
        <f t="shared" si="377"/>
        <v>-4.3181249737500007</v>
      </c>
      <c r="AA2130" s="5">
        <f t="shared" si="378"/>
        <v>0.41124999750000013</v>
      </c>
      <c r="AB2130" s="5">
        <f t="shared" si="379"/>
        <v>0.20562499875000029</v>
      </c>
    </row>
    <row r="2131" spans="1:28" x14ac:dyDescent="0.55000000000000004">
      <c r="A2131" s="3" t="s">
        <v>72</v>
      </c>
      <c r="B2131" s="3" t="s">
        <v>2890</v>
      </c>
      <c r="C2131" t="s">
        <v>47</v>
      </c>
      <c r="D2131" s="3" t="s">
        <v>262</v>
      </c>
      <c r="E2131" s="3" t="s">
        <v>2938</v>
      </c>
      <c r="F2131" s="3" t="s">
        <v>77</v>
      </c>
      <c r="G2131" s="5">
        <v>6.25</v>
      </c>
      <c r="H2131">
        <v>2</v>
      </c>
      <c r="I2131" s="5">
        <v>4.1124999999999998</v>
      </c>
      <c r="J2131" s="5">
        <v>2.0562499999999999</v>
      </c>
      <c r="K2131">
        <v>13</v>
      </c>
      <c r="L2131" s="15">
        <v>0.15384615384615399</v>
      </c>
      <c r="M2131" s="13">
        <v>1.3846153846153799</v>
      </c>
      <c r="N2131" s="15">
        <v>0</v>
      </c>
      <c r="O2131" s="5">
        <v>0</v>
      </c>
      <c r="P2131" s="5">
        <v>0</v>
      </c>
      <c r="Q2131" s="5">
        <f t="shared" si="369"/>
        <v>4.1124999999999998</v>
      </c>
      <c r="R2131" s="5">
        <f t="shared" si="370"/>
        <v>-4.1124999999999998</v>
      </c>
      <c r="S2131" s="15">
        <f t="shared" si="371"/>
        <v>-1</v>
      </c>
      <c r="T2131">
        <v>0</v>
      </c>
      <c r="U2131" s="5" t="str">
        <f t="shared" si="372"/>
        <v>NA</v>
      </c>
      <c r="V2131" s="15">
        <f t="shared" si="373"/>
        <v>0</v>
      </c>
      <c r="W2131" s="15">
        <f t="shared" si="374"/>
        <v>0</v>
      </c>
      <c r="X2131" s="5">
        <f t="shared" si="375"/>
        <v>0</v>
      </c>
      <c r="Y2131" s="5">
        <f t="shared" si="376"/>
        <v>3.7012499999999999</v>
      </c>
      <c r="Z2131" s="5">
        <f t="shared" si="377"/>
        <v>-4.3181250000000002</v>
      </c>
      <c r="AA2131" s="5">
        <f t="shared" si="378"/>
        <v>0.41124999999999989</v>
      </c>
      <c r="AB2131" s="5">
        <f t="shared" si="379"/>
        <v>0.20562500000000039</v>
      </c>
    </row>
    <row r="2132" spans="1:28" x14ac:dyDescent="0.55000000000000004">
      <c r="A2132" s="3" t="s">
        <v>72</v>
      </c>
      <c r="B2132" s="3" t="s">
        <v>1557</v>
      </c>
      <c r="C2132" t="s">
        <v>47</v>
      </c>
      <c r="D2132" s="3" t="s">
        <v>173</v>
      </c>
      <c r="E2132" s="3" t="s">
        <v>2735</v>
      </c>
      <c r="F2132" s="3" t="s">
        <v>77</v>
      </c>
      <c r="G2132" s="5">
        <v>6.25</v>
      </c>
      <c r="H2132">
        <v>1</v>
      </c>
      <c r="I2132" s="5">
        <v>4.125</v>
      </c>
      <c r="J2132" s="5">
        <v>4.125</v>
      </c>
      <c r="K2132">
        <v>42</v>
      </c>
      <c r="L2132" s="15">
        <v>2.3809523809523801E-2</v>
      </c>
      <c r="M2132" s="13">
        <v>1.80952380952381</v>
      </c>
      <c r="N2132" s="15">
        <v>0</v>
      </c>
      <c r="O2132" s="5">
        <v>0</v>
      </c>
      <c r="P2132" s="5">
        <v>0</v>
      </c>
      <c r="Q2132" s="5">
        <f t="shared" si="369"/>
        <v>4.125</v>
      </c>
      <c r="R2132" s="5">
        <f t="shared" si="370"/>
        <v>-4.125</v>
      </c>
      <c r="S2132" s="15">
        <f t="shared" si="371"/>
        <v>-1</v>
      </c>
      <c r="T2132">
        <v>0</v>
      </c>
      <c r="U2132" s="5" t="str">
        <f t="shared" si="372"/>
        <v>NA</v>
      </c>
      <c r="V2132" s="15">
        <f t="shared" si="373"/>
        <v>0</v>
      </c>
      <c r="W2132" s="15">
        <f t="shared" si="374"/>
        <v>0</v>
      </c>
      <c r="X2132" s="5">
        <f t="shared" si="375"/>
        <v>0</v>
      </c>
      <c r="Y2132" s="5">
        <f t="shared" si="376"/>
        <v>3.7124999999999999</v>
      </c>
      <c r="Z2132" s="5">
        <f t="shared" si="377"/>
        <v>-4.3312499999999998</v>
      </c>
      <c r="AA2132" s="5">
        <f t="shared" si="378"/>
        <v>0.41250000000000009</v>
      </c>
      <c r="AB2132" s="5">
        <f t="shared" si="379"/>
        <v>0.20624999999999982</v>
      </c>
    </row>
    <row r="2133" spans="1:28" x14ac:dyDescent="0.55000000000000004">
      <c r="A2133" s="3" t="s">
        <v>72</v>
      </c>
      <c r="B2133" s="3" t="s">
        <v>3731</v>
      </c>
      <c r="C2133" t="s">
        <v>47</v>
      </c>
      <c r="D2133" s="3" t="s">
        <v>32</v>
      </c>
      <c r="E2133" s="3" t="s">
        <v>2833</v>
      </c>
      <c r="F2133" s="3" t="s">
        <v>77</v>
      </c>
      <c r="G2133" s="5">
        <v>6.25</v>
      </c>
      <c r="H2133">
        <v>1</v>
      </c>
      <c r="I2133" s="5">
        <v>4.1375000000000002</v>
      </c>
      <c r="J2133" s="5">
        <v>4.1375000000000002</v>
      </c>
      <c r="K2133">
        <v>210</v>
      </c>
      <c r="L2133" s="15">
        <v>4.7619047619047597E-3</v>
      </c>
      <c r="M2133" s="13">
        <v>1.8119047619047599</v>
      </c>
      <c r="N2133" s="15">
        <v>0</v>
      </c>
      <c r="O2133" s="5">
        <v>0</v>
      </c>
      <c r="P2133" s="5">
        <v>0</v>
      </c>
      <c r="Q2133" s="5">
        <f t="shared" si="369"/>
        <v>4.1375000000000002</v>
      </c>
      <c r="R2133" s="5">
        <f t="shared" si="370"/>
        <v>-4.1375000000000002</v>
      </c>
      <c r="S2133" s="15">
        <f t="shared" si="371"/>
        <v>-1</v>
      </c>
      <c r="T2133">
        <v>0</v>
      </c>
      <c r="U2133" s="5" t="str">
        <f t="shared" si="372"/>
        <v>NA</v>
      </c>
      <c r="V2133" s="15">
        <f t="shared" si="373"/>
        <v>0</v>
      </c>
      <c r="W2133" s="15">
        <f t="shared" si="374"/>
        <v>0</v>
      </c>
      <c r="X2133" s="5">
        <f t="shared" si="375"/>
        <v>0</v>
      </c>
      <c r="Y2133" s="5">
        <f t="shared" si="376"/>
        <v>3.7237500000000003</v>
      </c>
      <c r="Z2133" s="5">
        <f t="shared" si="377"/>
        <v>-4.3443750000000003</v>
      </c>
      <c r="AA2133" s="5">
        <f t="shared" si="378"/>
        <v>0.41374999999999984</v>
      </c>
      <c r="AB2133" s="5">
        <f t="shared" si="379"/>
        <v>0.20687500000000014</v>
      </c>
    </row>
    <row r="2134" spans="1:28" x14ac:dyDescent="0.55000000000000004">
      <c r="A2134" s="3" t="s">
        <v>72</v>
      </c>
      <c r="B2134" s="3" t="s">
        <v>2642</v>
      </c>
      <c r="C2134" t="s">
        <v>47</v>
      </c>
      <c r="D2134" s="3" t="s">
        <v>113</v>
      </c>
      <c r="E2134" s="3" t="s">
        <v>2827</v>
      </c>
      <c r="F2134" s="3" t="s">
        <v>77</v>
      </c>
      <c r="G2134" s="5">
        <v>6.25</v>
      </c>
      <c r="H2134">
        <v>2</v>
      </c>
      <c r="I2134" s="5">
        <v>4.1500000000000004</v>
      </c>
      <c r="J2134" s="5">
        <v>2.0750000000000002</v>
      </c>
      <c r="K2134">
        <v>1</v>
      </c>
      <c r="L2134" s="15">
        <v>2</v>
      </c>
      <c r="M2134" s="13">
        <v>1</v>
      </c>
      <c r="N2134" s="15">
        <v>0</v>
      </c>
      <c r="O2134" s="5">
        <v>0</v>
      </c>
      <c r="P2134" s="5">
        <v>0</v>
      </c>
      <c r="Q2134" s="5">
        <f t="shared" si="369"/>
        <v>4.1500000000000004</v>
      </c>
      <c r="R2134" s="5">
        <f t="shared" si="370"/>
        <v>-4.1500000000000004</v>
      </c>
      <c r="S2134" s="15">
        <f t="shared" si="371"/>
        <v>-1</v>
      </c>
      <c r="T2134">
        <v>0</v>
      </c>
      <c r="U2134" s="5" t="str">
        <f t="shared" si="372"/>
        <v>NA</v>
      </c>
      <c r="V2134" s="15">
        <f t="shared" si="373"/>
        <v>0</v>
      </c>
      <c r="W2134" s="15">
        <f t="shared" si="374"/>
        <v>0</v>
      </c>
      <c r="X2134" s="5">
        <f t="shared" si="375"/>
        <v>0</v>
      </c>
      <c r="Y2134" s="5">
        <f t="shared" si="376"/>
        <v>3.7350000000000003</v>
      </c>
      <c r="Z2134" s="5">
        <f t="shared" si="377"/>
        <v>-4.3575000000000008</v>
      </c>
      <c r="AA2134" s="5">
        <f t="shared" si="378"/>
        <v>0.41500000000000004</v>
      </c>
      <c r="AB2134" s="5">
        <f t="shared" si="379"/>
        <v>0.20750000000000046</v>
      </c>
    </row>
    <row r="2135" spans="1:28" x14ac:dyDescent="0.55000000000000004">
      <c r="A2135" s="3" t="s">
        <v>72</v>
      </c>
      <c r="B2135" s="3" t="s">
        <v>3734</v>
      </c>
      <c r="C2135" t="s">
        <v>47</v>
      </c>
      <c r="D2135" s="3" t="s">
        <v>104</v>
      </c>
      <c r="E2135" s="3" t="s">
        <v>232</v>
      </c>
      <c r="F2135" s="3" t="s">
        <v>77</v>
      </c>
      <c r="G2135" s="5">
        <v>6.25</v>
      </c>
      <c r="H2135">
        <v>2</v>
      </c>
      <c r="I2135" s="5">
        <v>4.1500000000000004</v>
      </c>
      <c r="J2135" s="5">
        <v>2.0750000000000002</v>
      </c>
      <c r="K2135">
        <v>8</v>
      </c>
      <c r="L2135" s="15">
        <v>0.25</v>
      </c>
      <c r="M2135" s="13">
        <v>1.5</v>
      </c>
      <c r="N2135" s="15">
        <v>0</v>
      </c>
      <c r="O2135" s="5">
        <v>0</v>
      </c>
      <c r="P2135" s="5">
        <v>0</v>
      </c>
      <c r="Q2135" s="5">
        <f t="shared" si="369"/>
        <v>4.1500000000000004</v>
      </c>
      <c r="R2135" s="5">
        <f t="shared" si="370"/>
        <v>-4.1500000000000004</v>
      </c>
      <c r="S2135" s="15">
        <f t="shared" si="371"/>
        <v>-1</v>
      </c>
      <c r="T2135">
        <v>0</v>
      </c>
      <c r="U2135" s="5" t="str">
        <f t="shared" si="372"/>
        <v>NA</v>
      </c>
      <c r="V2135" s="15">
        <f t="shared" si="373"/>
        <v>0</v>
      </c>
      <c r="W2135" s="15">
        <f t="shared" si="374"/>
        <v>0</v>
      </c>
      <c r="X2135" s="5">
        <f t="shared" si="375"/>
        <v>0</v>
      </c>
      <c r="Y2135" s="5">
        <f t="shared" si="376"/>
        <v>3.7350000000000003</v>
      </c>
      <c r="Z2135" s="5">
        <f t="shared" si="377"/>
        <v>-4.3575000000000008</v>
      </c>
      <c r="AA2135" s="5">
        <f t="shared" si="378"/>
        <v>0.41500000000000004</v>
      </c>
      <c r="AB2135" s="5">
        <f t="shared" si="379"/>
        <v>0.20750000000000046</v>
      </c>
    </row>
    <row r="2136" spans="1:28" x14ac:dyDescent="0.55000000000000004">
      <c r="A2136" s="3" t="s">
        <v>72</v>
      </c>
      <c r="B2136" s="3" t="s">
        <v>239</v>
      </c>
      <c r="C2136" t="s">
        <v>47</v>
      </c>
      <c r="D2136" s="3" t="s">
        <v>137</v>
      </c>
      <c r="E2136" s="3" t="s">
        <v>138</v>
      </c>
      <c r="F2136" s="3" t="s">
        <v>77</v>
      </c>
      <c r="G2136" s="5">
        <v>6.25</v>
      </c>
      <c r="H2136">
        <v>2</v>
      </c>
      <c r="I2136" s="5">
        <v>4.1500000000000004</v>
      </c>
      <c r="J2136" s="5">
        <v>2.0750000000000002</v>
      </c>
      <c r="K2136">
        <v>30</v>
      </c>
      <c r="L2136" s="15">
        <v>6.6666666666666693E-2</v>
      </c>
      <c r="M2136" s="13">
        <v>1.49966666666667</v>
      </c>
      <c r="N2136" s="15">
        <v>0</v>
      </c>
      <c r="O2136" s="5">
        <v>0</v>
      </c>
      <c r="P2136" s="5">
        <v>0</v>
      </c>
      <c r="Q2136" s="5">
        <f t="shared" si="369"/>
        <v>4.1500000000000004</v>
      </c>
      <c r="R2136" s="5">
        <f t="shared" si="370"/>
        <v>-4.1500000000000004</v>
      </c>
      <c r="S2136" s="15">
        <f t="shared" si="371"/>
        <v>-1</v>
      </c>
      <c r="T2136">
        <v>0</v>
      </c>
      <c r="U2136" s="5" t="str">
        <f t="shared" si="372"/>
        <v>NA</v>
      </c>
      <c r="V2136" s="15">
        <f t="shared" si="373"/>
        <v>0</v>
      </c>
      <c r="W2136" s="15">
        <f t="shared" si="374"/>
        <v>0</v>
      </c>
      <c r="X2136" s="5">
        <f t="shared" si="375"/>
        <v>0</v>
      </c>
      <c r="Y2136" s="5">
        <f t="shared" si="376"/>
        <v>3.7350000000000003</v>
      </c>
      <c r="Z2136" s="5">
        <f t="shared" si="377"/>
        <v>-4.3575000000000008</v>
      </c>
      <c r="AA2136" s="5">
        <f t="shared" si="378"/>
        <v>0.41500000000000004</v>
      </c>
      <c r="AB2136" s="5">
        <f t="shared" si="379"/>
        <v>0.20750000000000046</v>
      </c>
    </row>
    <row r="2137" spans="1:28" x14ac:dyDescent="0.55000000000000004">
      <c r="A2137" s="3" t="s">
        <v>72</v>
      </c>
      <c r="B2137" s="3" t="s">
        <v>3737</v>
      </c>
      <c r="C2137" t="s">
        <v>47</v>
      </c>
      <c r="D2137" s="3" t="s">
        <v>3625</v>
      </c>
      <c r="E2137" s="3" t="s">
        <v>3738</v>
      </c>
      <c r="F2137" s="3" t="s">
        <v>77</v>
      </c>
      <c r="G2137" s="5">
        <v>6.25</v>
      </c>
      <c r="H2137">
        <v>1</v>
      </c>
      <c r="I2137" s="5">
        <v>4.1624999999999996</v>
      </c>
      <c r="J2137" s="5">
        <v>4.1624999999999996</v>
      </c>
      <c r="K2137">
        <v>16</v>
      </c>
      <c r="L2137" s="15">
        <v>6.25E-2</v>
      </c>
      <c r="M2137" s="13">
        <v>1.79375</v>
      </c>
      <c r="N2137" s="15">
        <v>0</v>
      </c>
      <c r="O2137" s="5">
        <v>0</v>
      </c>
      <c r="P2137" s="5">
        <v>0</v>
      </c>
      <c r="Q2137" s="5">
        <f t="shared" si="369"/>
        <v>4.1624999999999996</v>
      </c>
      <c r="R2137" s="5">
        <f t="shared" si="370"/>
        <v>-4.1624999999999996</v>
      </c>
      <c r="S2137" s="15">
        <f t="shared" si="371"/>
        <v>-1</v>
      </c>
      <c r="T2137">
        <v>0</v>
      </c>
      <c r="U2137" s="5" t="str">
        <f t="shared" si="372"/>
        <v>NA</v>
      </c>
      <c r="V2137" s="15">
        <f t="shared" si="373"/>
        <v>0</v>
      </c>
      <c r="W2137" s="15">
        <f t="shared" si="374"/>
        <v>0</v>
      </c>
      <c r="X2137" s="5">
        <f t="shared" si="375"/>
        <v>0</v>
      </c>
      <c r="Y2137" s="5">
        <f t="shared" si="376"/>
        <v>3.7462499999999999</v>
      </c>
      <c r="Z2137" s="5">
        <f t="shared" si="377"/>
        <v>-4.3706249999999995</v>
      </c>
      <c r="AA2137" s="5">
        <f t="shared" si="378"/>
        <v>0.41624999999999979</v>
      </c>
      <c r="AB2137" s="5">
        <f t="shared" si="379"/>
        <v>0.20812499999999989</v>
      </c>
    </row>
    <row r="2138" spans="1:28" x14ac:dyDescent="0.55000000000000004">
      <c r="A2138" s="3" t="s">
        <v>72</v>
      </c>
      <c r="B2138" s="3" t="s">
        <v>3450</v>
      </c>
      <c r="C2138" t="s">
        <v>47</v>
      </c>
      <c r="D2138" s="3" t="s">
        <v>125</v>
      </c>
      <c r="E2138" s="3" t="s">
        <v>2943</v>
      </c>
      <c r="F2138" s="3" t="s">
        <v>77</v>
      </c>
      <c r="G2138" s="5">
        <v>6.25</v>
      </c>
      <c r="H2138">
        <v>2</v>
      </c>
      <c r="I2138" s="5">
        <v>4.1624999999999996</v>
      </c>
      <c r="J2138" s="5">
        <v>2.0812499999999998</v>
      </c>
      <c r="K2138">
        <v>11</v>
      </c>
      <c r="L2138" s="15">
        <v>0.18181818181818202</v>
      </c>
      <c r="M2138" s="13">
        <v>1.6345454545454501</v>
      </c>
      <c r="N2138" s="15">
        <v>0</v>
      </c>
      <c r="O2138" s="5">
        <v>0</v>
      </c>
      <c r="P2138" s="5">
        <v>0</v>
      </c>
      <c r="Q2138" s="5">
        <f t="shared" si="369"/>
        <v>4.1624999999999996</v>
      </c>
      <c r="R2138" s="5">
        <f t="shared" si="370"/>
        <v>-4.1624999999999996</v>
      </c>
      <c r="S2138" s="15">
        <f t="shared" si="371"/>
        <v>-1</v>
      </c>
      <c r="T2138">
        <v>0</v>
      </c>
      <c r="U2138" s="5" t="str">
        <f t="shared" si="372"/>
        <v>NA</v>
      </c>
      <c r="V2138" s="15">
        <f t="shared" si="373"/>
        <v>0</v>
      </c>
      <c r="W2138" s="15">
        <f t="shared" si="374"/>
        <v>0</v>
      </c>
      <c r="X2138" s="5">
        <f t="shared" si="375"/>
        <v>0</v>
      </c>
      <c r="Y2138" s="5">
        <f t="shared" si="376"/>
        <v>3.7462499999999999</v>
      </c>
      <c r="Z2138" s="5">
        <f t="shared" si="377"/>
        <v>-4.3706249999999995</v>
      </c>
      <c r="AA2138" s="5">
        <f t="shared" si="378"/>
        <v>0.41624999999999979</v>
      </c>
      <c r="AB2138" s="5">
        <f t="shared" si="379"/>
        <v>0.20812499999999989</v>
      </c>
    </row>
    <row r="2139" spans="1:28" x14ac:dyDescent="0.55000000000000004">
      <c r="A2139" s="3" t="s">
        <v>72</v>
      </c>
      <c r="B2139" s="3" t="s">
        <v>3741</v>
      </c>
      <c r="C2139" t="s">
        <v>47</v>
      </c>
      <c r="D2139" s="3" t="s">
        <v>173</v>
      </c>
      <c r="E2139" s="3" t="s">
        <v>3742</v>
      </c>
      <c r="F2139" s="3" t="s">
        <v>77</v>
      </c>
      <c r="G2139" s="5">
        <v>6.25</v>
      </c>
      <c r="H2139">
        <v>2</v>
      </c>
      <c r="I2139" s="5">
        <v>4.1749999999999998</v>
      </c>
      <c r="J2139" s="5">
        <v>2.0874999999999999</v>
      </c>
      <c r="K2139">
        <v>27</v>
      </c>
      <c r="L2139" s="15">
        <v>7.4074074074074098E-2</v>
      </c>
      <c r="M2139" s="13">
        <v>1</v>
      </c>
      <c r="N2139" s="15">
        <v>0</v>
      </c>
      <c r="O2139" s="5">
        <v>0</v>
      </c>
      <c r="P2139" s="5">
        <v>0</v>
      </c>
      <c r="Q2139" s="5">
        <f t="shared" si="369"/>
        <v>4.1749999999999998</v>
      </c>
      <c r="R2139" s="5">
        <f t="shared" si="370"/>
        <v>-4.1749999999999998</v>
      </c>
      <c r="S2139" s="15">
        <f t="shared" si="371"/>
        <v>-1</v>
      </c>
      <c r="T2139">
        <v>0</v>
      </c>
      <c r="U2139" s="5" t="str">
        <f t="shared" si="372"/>
        <v>NA</v>
      </c>
      <c r="V2139" s="15">
        <f t="shared" si="373"/>
        <v>0</v>
      </c>
      <c r="W2139" s="15">
        <f t="shared" si="374"/>
        <v>0</v>
      </c>
      <c r="X2139" s="5">
        <f t="shared" si="375"/>
        <v>0</v>
      </c>
      <c r="Y2139" s="5">
        <f t="shared" si="376"/>
        <v>3.7574999999999998</v>
      </c>
      <c r="Z2139" s="5">
        <f t="shared" si="377"/>
        <v>-4.38375</v>
      </c>
      <c r="AA2139" s="5">
        <f t="shared" si="378"/>
        <v>0.41749999999999998</v>
      </c>
      <c r="AB2139" s="5">
        <f t="shared" si="379"/>
        <v>0.20875000000000021</v>
      </c>
    </row>
    <row r="2140" spans="1:28" x14ac:dyDescent="0.55000000000000004">
      <c r="A2140" s="3" t="s">
        <v>72</v>
      </c>
      <c r="B2140" s="3" t="s">
        <v>568</v>
      </c>
      <c r="C2140" t="s">
        <v>47</v>
      </c>
      <c r="D2140" s="3" t="s">
        <v>137</v>
      </c>
      <c r="E2140" s="3" t="s">
        <v>138</v>
      </c>
      <c r="F2140" s="3" t="s">
        <v>77</v>
      </c>
      <c r="G2140" s="5">
        <v>6.25</v>
      </c>
      <c r="H2140">
        <v>3</v>
      </c>
      <c r="I2140" s="5">
        <v>4.1874999749999997</v>
      </c>
      <c r="J2140" s="5">
        <v>1.3958333249999999</v>
      </c>
      <c r="K2140">
        <v>56</v>
      </c>
      <c r="L2140" s="15">
        <v>5.3571428571428603E-2</v>
      </c>
      <c r="M2140" s="13">
        <v>1.6428571428571399</v>
      </c>
      <c r="N2140" s="15">
        <v>0</v>
      </c>
      <c r="O2140" s="5">
        <v>0</v>
      </c>
      <c r="P2140" s="5">
        <v>0</v>
      </c>
      <c r="Q2140" s="5">
        <f t="shared" si="369"/>
        <v>4.1874999749999997</v>
      </c>
      <c r="R2140" s="5">
        <f t="shared" si="370"/>
        <v>-4.1874999749999997</v>
      </c>
      <c r="S2140" s="15">
        <f t="shared" si="371"/>
        <v>-1</v>
      </c>
      <c r="T2140">
        <v>0</v>
      </c>
      <c r="U2140" s="5" t="str">
        <f t="shared" si="372"/>
        <v>NA</v>
      </c>
      <c r="V2140" s="15">
        <f t="shared" si="373"/>
        <v>0</v>
      </c>
      <c r="W2140" s="15">
        <f t="shared" si="374"/>
        <v>0</v>
      </c>
      <c r="X2140" s="5">
        <f t="shared" si="375"/>
        <v>0</v>
      </c>
      <c r="Y2140" s="5">
        <f t="shared" si="376"/>
        <v>3.7687499774999997</v>
      </c>
      <c r="Z2140" s="5">
        <f t="shared" si="377"/>
        <v>-4.3968749737500001</v>
      </c>
      <c r="AA2140" s="5">
        <f t="shared" si="378"/>
        <v>0.41874999749999997</v>
      </c>
      <c r="AB2140" s="5">
        <f t="shared" si="379"/>
        <v>0.20937499875000043</v>
      </c>
    </row>
    <row r="2141" spans="1:28" x14ac:dyDescent="0.55000000000000004">
      <c r="A2141" s="3" t="s">
        <v>72</v>
      </c>
      <c r="B2141" s="3" t="s">
        <v>2977</v>
      </c>
      <c r="C2141" t="s">
        <v>47</v>
      </c>
      <c r="D2141" s="3" t="s">
        <v>75</v>
      </c>
      <c r="E2141" s="3" t="s">
        <v>76</v>
      </c>
      <c r="F2141" s="3" t="s">
        <v>77</v>
      </c>
      <c r="G2141" s="5">
        <v>6.25</v>
      </c>
      <c r="H2141">
        <v>2</v>
      </c>
      <c r="I2141" s="5">
        <v>4.2125000000000004</v>
      </c>
      <c r="J2141" s="5">
        <v>2.1062500000000002</v>
      </c>
      <c r="K2141">
        <v>15</v>
      </c>
      <c r="L2141" s="15">
        <v>0.133333333333333</v>
      </c>
      <c r="M2141" s="13">
        <v>1.1319999999999999</v>
      </c>
      <c r="N2141" s="15">
        <v>0</v>
      </c>
      <c r="O2141" s="5">
        <v>0</v>
      </c>
      <c r="P2141" s="5">
        <v>0</v>
      </c>
      <c r="Q2141" s="5">
        <f t="shared" si="369"/>
        <v>4.2125000000000004</v>
      </c>
      <c r="R2141" s="5">
        <f t="shared" si="370"/>
        <v>-4.2125000000000004</v>
      </c>
      <c r="S2141" s="15">
        <f t="shared" si="371"/>
        <v>-1</v>
      </c>
      <c r="T2141">
        <v>0</v>
      </c>
      <c r="U2141" s="5" t="str">
        <f t="shared" si="372"/>
        <v>NA</v>
      </c>
      <c r="V2141" s="15">
        <f t="shared" si="373"/>
        <v>0</v>
      </c>
      <c r="W2141" s="15">
        <f t="shared" si="374"/>
        <v>0</v>
      </c>
      <c r="X2141" s="5">
        <f t="shared" si="375"/>
        <v>0</v>
      </c>
      <c r="Y2141" s="5">
        <f t="shared" si="376"/>
        <v>3.7912500000000002</v>
      </c>
      <c r="Z2141" s="5">
        <f t="shared" si="377"/>
        <v>-4.4231250000000006</v>
      </c>
      <c r="AA2141" s="5">
        <f t="shared" si="378"/>
        <v>0.42125000000000012</v>
      </c>
      <c r="AB2141" s="5">
        <f t="shared" si="379"/>
        <v>0.21062500000000028</v>
      </c>
    </row>
    <row r="2142" spans="1:28" x14ac:dyDescent="0.55000000000000004">
      <c r="A2142" s="3" t="s">
        <v>72</v>
      </c>
      <c r="B2142" s="3" t="s">
        <v>2981</v>
      </c>
      <c r="C2142" t="s">
        <v>47</v>
      </c>
      <c r="D2142" s="3" t="s">
        <v>194</v>
      </c>
      <c r="E2142" s="3" t="s">
        <v>3462</v>
      </c>
      <c r="F2142" s="3" t="s">
        <v>77</v>
      </c>
      <c r="G2142" s="5">
        <v>6.25</v>
      </c>
      <c r="H2142">
        <v>1</v>
      </c>
      <c r="I2142" s="5">
        <v>4.2125000000000004</v>
      </c>
      <c r="J2142" s="5">
        <v>4.2125000000000004</v>
      </c>
      <c r="K2142">
        <v>1</v>
      </c>
      <c r="L2142" s="15">
        <v>1</v>
      </c>
      <c r="M2142" s="13">
        <v>1</v>
      </c>
      <c r="N2142" s="15">
        <v>0</v>
      </c>
      <c r="O2142" s="5">
        <v>0</v>
      </c>
      <c r="P2142" s="5">
        <v>0</v>
      </c>
      <c r="Q2142" s="5">
        <f t="shared" si="369"/>
        <v>4.2125000000000004</v>
      </c>
      <c r="R2142" s="5">
        <f t="shared" si="370"/>
        <v>-4.2125000000000004</v>
      </c>
      <c r="S2142" s="15">
        <f t="shared" si="371"/>
        <v>-1</v>
      </c>
      <c r="T2142">
        <v>0</v>
      </c>
      <c r="U2142" s="5" t="str">
        <f t="shared" si="372"/>
        <v>NA</v>
      </c>
      <c r="V2142" s="15">
        <f t="shared" si="373"/>
        <v>0</v>
      </c>
      <c r="W2142" s="15">
        <f t="shared" si="374"/>
        <v>0</v>
      </c>
      <c r="X2142" s="5">
        <f t="shared" si="375"/>
        <v>0</v>
      </c>
      <c r="Y2142" s="5">
        <f t="shared" si="376"/>
        <v>3.7912500000000002</v>
      </c>
      <c r="Z2142" s="5">
        <f t="shared" si="377"/>
        <v>-4.4231250000000006</v>
      </c>
      <c r="AA2142" s="5">
        <f t="shared" si="378"/>
        <v>0.42125000000000012</v>
      </c>
      <c r="AB2142" s="5">
        <f t="shared" si="379"/>
        <v>0.21062500000000028</v>
      </c>
    </row>
    <row r="2143" spans="1:28" x14ac:dyDescent="0.55000000000000004">
      <c r="A2143" s="3" t="s">
        <v>72</v>
      </c>
      <c r="B2143" s="3" t="s">
        <v>3164</v>
      </c>
      <c r="C2143" t="s">
        <v>47</v>
      </c>
      <c r="D2143" s="3" t="s">
        <v>262</v>
      </c>
      <c r="E2143" s="3" t="s">
        <v>2938</v>
      </c>
      <c r="F2143" s="3" t="s">
        <v>77</v>
      </c>
      <c r="G2143" s="5">
        <v>6.25</v>
      </c>
      <c r="H2143">
        <v>2</v>
      </c>
      <c r="I2143" s="5">
        <v>4.2125000000000004</v>
      </c>
      <c r="J2143" s="5">
        <v>2.1062500000000002</v>
      </c>
      <c r="K2143">
        <v>142</v>
      </c>
      <c r="L2143" s="15">
        <v>1.4084507042253501E-2</v>
      </c>
      <c r="M2143" s="13">
        <v>1.3922535211267599</v>
      </c>
      <c r="N2143" s="15">
        <v>0</v>
      </c>
      <c r="O2143" s="5">
        <v>0</v>
      </c>
      <c r="P2143" s="5">
        <v>0</v>
      </c>
      <c r="Q2143" s="5">
        <f t="shared" si="369"/>
        <v>4.2125000000000004</v>
      </c>
      <c r="R2143" s="5">
        <f t="shared" si="370"/>
        <v>-4.2125000000000004</v>
      </c>
      <c r="S2143" s="15">
        <f t="shared" si="371"/>
        <v>-1</v>
      </c>
      <c r="T2143">
        <v>0</v>
      </c>
      <c r="U2143" s="5" t="str">
        <f t="shared" si="372"/>
        <v>NA</v>
      </c>
      <c r="V2143" s="15">
        <f t="shared" si="373"/>
        <v>0</v>
      </c>
      <c r="W2143" s="15">
        <f t="shared" si="374"/>
        <v>0</v>
      </c>
      <c r="X2143" s="5">
        <f t="shared" si="375"/>
        <v>0</v>
      </c>
      <c r="Y2143" s="5">
        <f t="shared" si="376"/>
        <v>3.7912500000000002</v>
      </c>
      <c r="Z2143" s="5">
        <f t="shared" si="377"/>
        <v>-4.4231250000000006</v>
      </c>
      <c r="AA2143" s="5">
        <f t="shared" si="378"/>
        <v>0.42125000000000012</v>
      </c>
      <c r="AB2143" s="5">
        <f t="shared" si="379"/>
        <v>0.21062500000000028</v>
      </c>
    </row>
    <row r="2144" spans="1:28" x14ac:dyDescent="0.55000000000000004">
      <c r="A2144" s="3" t="s">
        <v>72</v>
      </c>
      <c r="B2144" s="3" t="s">
        <v>2632</v>
      </c>
      <c r="C2144" t="s">
        <v>47</v>
      </c>
      <c r="D2144" s="3" t="s">
        <v>104</v>
      </c>
      <c r="E2144" s="3" t="s">
        <v>232</v>
      </c>
      <c r="F2144" s="3" t="s">
        <v>77</v>
      </c>
      <c r="G2144" s="5">
        <v>6.25</v>
      </c>
      <c r="H2144">
        <v>1</v>
      </c>
      <c r="I2144" s="5">
        <v>4.25</v>
      </c>
      <c r="J2144" s="5">
        <v>4.25</v>
      </c>
      <c r="K2144">
        <v>12</v>
      </c>
      <c r="L2144" s="15">
        <v>8.3333333333333301E-2</v>
      </c>
      <c r="M2144" s="13">
        <v>1.8333333333333299</v>
      </c>
      <c r="N2144" s="15">
        <v>0</v>
      </c>
      <c r="O2144" s="5">
        <v>0</v>
      </c>
      <c r="P2144" s="5">
        <v>0</v>
      </c>
      <c r="Q2144" s="5">
        <f t="shared" si="369"/>
        <v>4.25</v>
      </c>
      <c r="R2144" s="5">
        <f t="shared" si="370"/>
        <v>-4.25</v>
      </c>
      <c r="S2144" s="15">
        <f t="shared" si="371"/>
        <v>-1</v>
      </c>
      <c r="T2144">
        <v>0</v>
      </c>
      <c r="U2144" s="5" t="str">
        <f t="shared" si="372"/>
        <v>NA</v>
      </c>
      <c r="V2144" s="15">
        <f t="shared" si="373"/>
        <v>0</v>
      </c>
      <c r="W2144" s="15">
        <f t="shared" si="374"/>
        <v>0</v>
      </c>
      <c r="X2144" s="5">
        <f t="shared" si="375"/>
        <v>0</v>
      </c>
      <c r="Y2144" s="5">
        <f t="shared" si="376"/>
        <v>3.8250000000000002</v>
      </c>
      <c r="Z2144" s="5">
        <f t="shared" si="377"/>
        <v>-4.4625000000000004</v>
      </c>
      <c r="AA2144" s="5">
        <f t="shared" si="378"/>
        <v>0.42499999999999982</v>
      </c>
      <c r="AB2144" s="5">
        <f t="shared" si="379"/>
        <v>0.21250000000000036</v>
      </c>
    </row>
    <row r="2145" spans="1:28" x14ac:dyDescent="0.55000000000000004">
      <c r="A2145" s="3" t="s">
        <v>72</v>
      </c>
      <c r="B2145" s="3" t="s">
        <v>3112</v>
      </c>
      <c r="C2145" t="s">
        <v>47</v>
      </c>
      <c r="D2145" s="3" t="s">
        <v>137</v>
      </c>
      <c r="E2145" s="3" t="s">
        <v>3629</v>
      </c>
      <c r="F2145" s="3" t="s">
        <v>77</v>
      </c>
      <c r="G2145" s="5">
        <v>6.25</v>
      </c>
      <c r="H2145">
        <v>1</v>
      </c>
      <c r="I2145" s="5">
        <v>4.25</v>
      </c>
      <c r="J2145" s="5">
        <v>4.25</v>
      </c>
      <c r="K2145">
        <v>82</v>
      </c>
      <c r="L2145" s="15">
        <v>1.21951219512195E-2</v>
      </c>
      <c r="M2145" s="13">
        <v>1.7890243902439</v>
      </c>
      <c r="N2145" s="15">
        <v>0</v>
      </c>
      <c r="O2145" s="5">
        <v>0</v>
      </c>
      <c r="P2145" s="5">
        <v>0</v>
      </c>
      <c r="Q2145" s="5">
        <f t="shared" si="369"/>
        <v>4.25</v>
      </c>
      <c r="R2145" s="5">
        <f t="shared" si="370"/>
        <v>-4.25</v>
      </c>
      <c r="S2145" s="15">
        <f t="shared" si="371"/>
        <v>-1</v>
      </c>
      <c r="T2145">
        <v>0</v>
      </c>
      <c r="U2145" s="5" t="str">
        <f t="shared" si="372"/>
        <v>NA</v>
      </c>
      <c r="V2145" s="15">
        <f t="shared" si="373"/>
        <v>0</v>
      </c>
      <c r="W2145" s="15">
        <f t="shared" si="374"/>
        <v>0</v>
      </c>
      <c r="X2145" s="5">
        <f t="shared" si="375"/>
        <v>0</v>
      </c>
      <c r="Y2145" s="5">
        <f t="shared" si="376"/>
        <v>3.8250000000000002</v>
      </c>
      <c r="Z2145" s="5">
        <f t="shared" si="377"/>
        <v>-4.4625000000000004</v>
      </c>
      <c r="AA2145" s="5">
        <f t="shared" si="378"/>
        <v>0.42499999999999982</v>
      </c>
      <c r="AB2145" s="5">
        <f t="shared" si="379"/>
        <v>0.21250000000000036</v>
      </c>
    </row>
    <row r="2146" spans="1:28" x14ac:dyDescent="0.55000000000000004">
      <c r="A2146" s="3" t="s">
        <v>72</v>
      </c>
      <c r="B2146" s="3" t="s">
        <v>473</v>
      </c>
      <c r="C2146" t="s">
        <v>47</v>
      </c>
      <c r="D2146" s="3" t="s">
        <v>40</v>
      </c>
      <c r="E2146" s="3" t="s">
        <v>3195</v>
      </c>
      <c r="F2146" s="3" t="s">
        <v>77</v>
      </c>
      <c r="G2146" s="5">
        <v>6.25</v>
      </c>
      <c r="H2146">
        <v>2</v>
      </c>
      <c r="I2146" s="5">
        <v>4.25</v>
      </c>
      <c r="J2146" s="5">
        <v>2.125</v>
      </c>
      <c r="K2146">
        <v>22</v>
      </c>
      <c r="L2146" s="15">
        <v>9.0909090909090898E-2</v>
      </c>
      <c r="M2146" s="13">
        <v>1.0909090909090899</v>
      </c>
      <c r="N2146" s="15">
        <v>0</v>
      </c>
      <c r="O2146" s="5">
        <v>0</v>
      </c>
      <c r="P2146" s="5">
        <v>0</v>
      </c>
      <c r="Q2146" s="5">
        <f t="shared" si="369"/>
        <v>4.25</v>
      </c>
      <c r="R2146" s="5">
        <f t="shared" si="370"/>
        <v>-4.25</v>
      </c>
      <c r="S2146" s="15">
        <f t="shared" si="371"/>
        <v>-1</v>
      </c>
      <c r="T2146">
        <v>0</v>
      </c>
      <c r="U2146" s="5" t="str">
        <f t="shared" si="372"/>
        <v>NA</v>
      </c>
      <c r="V2146" s="15">
        <f t="shared" si="373"/>
        <v>0</v>
      </c>
      <c r="W2146" s="15">
        <f t="shared" si="374"/>
        <v>0</v>
      </c>
      <c r="X2146" s="5">
        <f t="shared" si="375"/>
        <v>0</v>
      </c>
      <c r="Y2146" s="5">
        <f t="shared" si="376"/>
        <v>3.8250000000000002</v>
      </c>
      <c r="Z2146" s="5">
        <f t="shared" si="377"/>
        <v>-4.4625000000000004</v>
      </c>
      <c r="AA2146" s="5">
        <f t="shared" si="378"/>
        <v>0.42499999999999982</v>
      </c>
      <c r="AB2146" s="5">
        <f t="shared" si="379"/>
        <v>0.21250000000000036</v>
      </c>
    </row>
    <row r="2147" spans="1:28" x14ac:dyDescent="0.55000000000000004">
      <c r="A2147" s="3" t="s">
        <v>72</v>
      </c>
      <c r="B2147" s="3" t="s">
        <v>3751</v>
      </c>
      <c r="C2147" t="s">
        <v>47</v>
      </c>
      <c r="D2147" s="3" t="s">
        <v>173</v>
      </c>
      <c r="E2147" s="3" t="s">
        <v>2721</v>
      </c>
      <c r="F2147" s="3" t="s">
        <v>77</v>
      </c>
      <c r="G2147" s="5">
        <v>6.25</v>
      </c>
      <c r="H2147">
        <v>1</v>
      </c>
      <c r="I2147" s="5">
        <v>4.2625000000000002</v>
      </c>
      <c r="J2147" s="5">
        <v>4.2625000000000002</v>
      </c>
      <c r="K2147">
        <v>20</v>
      </c>
      <c r="L2147" s="15">
        <v>0.05</v>
      </c>
      <c r="M2147" s="13">
        <v>1.1000000000000001</v>
      </c>
      <c r="N2147" s="15">
        <v>0</v>
      </c>
      <c r="O2147" s="5">
        <v>0</v>
      </c>
      <c r="P2147" s="5">
        <v>0</v>
      </c>
      <c r="Q2147" s="5">
        <f t="shared" si="369"/>
        <v>4.2625000000000002</v>
      </c>
      <c r="R2147" s="5">
        <f t="shared" si="370"/>
        <v>-4.2625000000000002</v>
      </c>
      <c r="S2147" s="15">
        <f t="shared" si="371"/>
        <v>-1</v>
      </c>
      <c r="T2147">
        <v>0</v>
      </c>
      <c r="U2147" s="5" t="str">
        <f t="shared" si="372"/>
        <v>NA</v>
      </c>
      <c r="V2147" s="15">
        <f t="shared" si="373"/>
        <v>0</v>
      </c>
      <c r="W2147" s="15">
        <f t="shared" si="374"/>
        <v>0</v>
      </c>
      <c r="X2147" s="5">
        <f t="shared" si="375"/>
        <v>0</v>
      </c>
      <c r="Y2147" s="5">
        <f t="shared" si="376"/>
        <v>3.8362500000000002</v>
      </c>
      <c r="Z2147" s="5">
        <f t="shared" si="377"/>
        <v>-4.475625</v>
      </c>
      <c r="AA2147" s="5">
        <f t="shared" si="378"/>
        <v>0.42625000000000002</v>
      </c>
      <c r="AB2147" s="5">
        <f t="shared" si="379"/>
        <v>0.21312499999999979</v>
      </c>
    </row>
    <row r="2148" spans="1:28" x14ac:dyDescent="0.55000000000000004">
      <c r="A2148" s="3" t="s">
        <v>72</v>
      </c>
      <c r="B2148" s="3" t="s">
        <v>3350</v>
      </c>
      <c r="C2148" t="s">
        <v>47</v>
      </c>
      <c r="D2148" s="3" t="s">
        <v>40</v>
      </c>
      <c r="E2148" s="3" t="s">
        <v>3246</v>
      </c>
      <c r="F2148" s="3" t="s">
        <v>77</v>
      </c>
      <c r="G2148" s="5">
        <v>6.25</v>
      </c>
      <c r="H2148">
        <v>3</v>
      </c>
      <c r="I2148" s="5">
        <v>4.262499974999999</v>
      </c>
      <c r="J2148" s="5">
        <v>1.4208333249999998</v>
      </c>
      <c r="K2148">
        <v>19</v>
      </c>
      <c r="L2148" s="15">
        <v>0.157894736842105</v>
      </c>
      <c r="M2148" s="13">
        <v>1.3684210526315801</v>
      </c>
      <c r="N2148" s="15">
        <v>0</v>
      </c>
      <c r="O2148" s="5">
        <v>0</v>
      </c>
      <c r="P2148" s="5">
        <v>0</v>
      </c>
      <c r="Q2148" s="5">
        <f t="shared" si="369"/>
        <v>4.262499974999999</v>
      </c>
      <c r="R2148" s="5">
        <f t="shared" si="370"/>
        <v>-4.262499974999999</v>
      </c>
      <c r="S2148" s="15">
        <f t="shared" si="371"/>
        <v>-1</v>
      </c>
      <c r="T2148">
        <v>0</v>
      </c>
      <c r="U2148" s="5" t="str">
        <f t="shared" si="372"/>
        <v>NA</v>
      </c>
      <c r="V2148" s="15">
        <f t="shared" si="373"/>
        <v>0</v>
      </c>
      <c r="W2148" s="15">
        <f t="shared" si="374"/>
        <v>0</v>
      </c>
      <c r="X2148" s="5">
        <f t="shared" si="375"/>
        <v>0</v>
      </c>
      <c r="Y2148" s="5">
        <f t="shared" si="376"/>
        <v>3.8362499774999992</v>
      </c>
      <c r="Z2148" s="5">
        <f t="shared" si="377"/>
        <v>-4.4756249737499996</v>
      </c>
      <c r="AA2148" s="5">
        <f t="shared" si="378"/>
        <v>0.42624999749999981</v>
      </c>
      <c r="AB2148" s="5">
        <f t="shared" si="379"/>
        <v>0.21312499875000057</v>
      </c>
    </row>
    <row r="2149" spans="1:28" x14ac:dyDescent="0.55000000000000004">
      <c r="A2149" s="3" t="s">
        <v>72</v>
      </c>
      <c r="B2149" s="3" t="s">
        <v>3615</v>
      </c>
      <c r="C2149" t="s">
        <v>47</v>
      </c>
      <c r="D2149" s="3" t="s">
        <v>173</v>
      </c>
      <c r="E2149" s="3" t="s">
        <v>385</v>
      </c>
      <c r="F2149" s="3" t="s">
        <v>77</v>
      </c>
      <c r="G2149" s="5">
        <v>6.25</v>
      </c>
      <c r="H2149">
        <v>1</v>
      </c>
      <c r="I2149" s="5">
        <v>4.3</v>
      </c>
      <c r="J2149" s="5">
        <v>4.3</v>
      </c>
      <c r="K2149">
        <v>1854</v>
      </c>
      <c r="L2149" s="15">
        <v>5.3937432578209305E-4</v>
      </c>
      <c r="M2149" s="13">
        <v>1.9929881337648301</v>
      </c>
      <c r="N2149" s="15">
        <v>0</v>
      </c>
      <c r="O2149" s="5">
        <v>0</v>
      </c>
      <c r="P2149" s="5">
        <v>0</v>
      </c>
      <c r="Q2149" s="5">
        <f t="shared" si="369"/>
        <v>4.3</v>
      </c>
      <c r="R2149" s="5">
        <f t="shared" si="370"/>
        <v>-4.3</v>
      </c>
      <c r="S2149" s="15">
        <f t="shared" si="371"/>
        <v>-1</v>
      </c>
      <c r="T2149">
        <v>0</v>
      </c>
      <c r="U2149" s="5" t="str">
        <f t="shared" si="372"/>
        <v>NA</v>
      </c>
      <c r="V2149" s="15">
        <f t="shared" si="373"/>
        <v>0</v>
      </c>
      <c r="W2149" s="15">
        <f t="shared" si="374"/>
        <v>0</v>
      </c>
      <c r="X2149" s="5">
        <f t="shared" si="375"/>
        <v>0</v>
      </c>
      <c r="Y2149" s="5">
        <f t="shared" si="376"/>
        <v>3.87</v>
      </c>
      <c r="Z2149" s="5">
        <f t="shared" si="377"/>
        <v>-4.5149999999999997</v>
      </c>
      <c r="AA2149" s="5">
        <f t="shared" si="378"/>
        <v>0.42999999999999972</v>
      </c>
      <c r="AB2149" s="5">
        <f t="shared" si="379"/>
        <v>0.21499999999999986</v>
      </c>
    </row>
    <row r="2150" spans="1:28" x14ac:dyDescent="0.55000000000000004">
      <c r="A2150" s="3" t="s">
        <v>72</v>
      </c>
      <c r="B2150" s="3" t="s">
        <v>568</v>
      </c>
      <c r="C2150" t="s">
        <v>47</v>
      </c>
      <c r="D2150" s="3" t="s">
        <v>125</v>
      </c>
      <c r="E2150" s="3" t="s">
        <v>2728</v>
      </c>
      <c r="F2150" s="3" t="s">
        <v>77</v>
      </c>
      <c r="G2150" s="5">
        <v>6.25</v>
      </c>
      <c r="H2150">
        <v>1</v>
      </c>
      <c r="I2150" s="5">
        <v>4.3</v>
      </c>
      <c r="J2150" s="5">
        <v>4.3</v>
      </c>
      <c r="K2150">
        <v>9</v>
      </c>
      <c r="L2150" s="15">
        <v>0.11111111111111099</v>
      </c>
      <c r="M2150" s="13">
        <v>1.98888888888889</v>
      </c>
      <c r="N2150" s="15">
        <v>0</v>
      </c>
      <c r="O2150" s="5">
        <v>0</v>
      </c>
      <c r="P2150" s="5">
        <v>0</v>
      </c>
      <c r="Q2150" s="5">
        <f t="shared" si="369"/>
        <v>4.3</v>
      </c>
      <c r="R2150" s="5">
        <f t="shared" si="370"/>
        <v>-4.3</v>
      </c>
      <c r="S2150" s="15">
        <f t="shared" si="371"/>
        <v>-1</v>
      </c>
      <c r="T2150">
        <v>0</v>
      </c>
      <c r="U2150" s="5" t="str">
        <f t="shared" si="372"/>
        <v>NA</v>
      </c>
      <c r="V2150" s="15">
        <f t="shared" si="373"/>
        <v>0</v>
      </c>
      <c r="W2150" s="15">
        <f t="shared" si="374"/>
        <v>0</v>
      </c>
      <c r="X2150" s="5">
        <f t="shared" si="375"/>
        <v>0</v>
      </c>
      <c r="Y2150" s="5">
        <f t="shared" si="376"/>
        <v>3.87</v>
      </c>
      <c r="Z2150" s="5">
        <f t="shared" si="377"/>
        <v>-4.5149999999999997</v>
      </c>
      <c r="AA2150" s="5">
        <f t="shared" si="378"/>
        <v>0.42999999999999972</v>
      </c>
      <c r="AB2150" s="5">
        <f t="shared" si="379"/>
        <v>0.21499999999999986</v>
      </c>
    </row>
    <row r="2151" spans="1:28" x14ac:dyDescent="0.55000000000000004">
      <c r="A2151" s="3" t="s">
        <v>72</v>
      </c>
      <c r="B2151" s="3" t="s">
        <v>3756</v>
      </c>
      <c r="C2151" t="s">
        <v>56</v>
      </c>
      <c r="D2151" s="3" t="s">
        <v>32</v>
      </c>
      <c r="E2151" s="3" t="s">
        <v>2843</v>
      </c>
      <c r="F2151" s="3" t="s">
        <v>77</v>
      </c>
      <c r="G2151" s="5">
        <v>6.25</v>
      </c>
      <c r="H2151">
        <v>3</v>
      </c>
      <c r="I2151" s="5">
        <v>4.3125</v>
      </c>
      <c r="J2151" s="5">
        <v>1.4375</v>
      </c>
      <c r="K2151">
        <v>324</v>
      </c>
      <c r="L2151" s="15">
        <v>9.2592592592592605E-3</v>
      </c>
      <c r="M2151" s="13">
        <v>2.19382716049383</v>
      </c>
      <c r="N2151" s="15">
        <v>0</v>
      </c>
      <c r="O2151" s="5">
        <v>0</v>
      </c>
      <c r="P2151" s="5">
        <v>0</v>
      </c>
      <c r="Q2151" s="5">
        <f t="shared" si="369"/>
        <v>4.3125</v>
      </c>
      <c r="R2151" s="5">
        <f t="shared" si="370"/>
        <v>-4.3125</v>
      </c>
      <c r="S2151" s="15">
        <f t="shared" si="371"/>
        <v>-1</v>
      </c>
      <c r="T2151">
        <v>0</v>
      </c>
      <c r="U2151" s="5" t="str">
        <f t="shared" si="372"/>
        <v>NA</v>
      </c>
      <c r="V2151" s="15">
        <f t="shared" si="373"/>
        <v>0</v>
      </c>
      <c r="W2151" s="15">
        <f t="shared" si="374"/>
        <v>0</v>
      </c>
      <c r="X2151" s="5">
        <f t="shared" si="375"/>
        <v>0</v>
      </c>
      <c r="Y2151" s="5">
        <f t="shared" si="376"/>
        <v>3.8812500000000001</v>
      </c>
      <c r="Z2151" s="5">
        <f t="shared" si="377"/>
        <v>-4.5281250000000002</v>
      </c>
      <c r="AA2151" s="5">
        <f t="shared" si="378"/>
        <v>0.43124999999999991</v>
      </c>
      <c r="AB2151" s="5">
        <f t="shared" si="379"/>
        <v>0.21562500000000018</v>
      </c>
    </row>
    <row r="2152" spans="1:28" x14ac:dyDescent="0.55000000000000004">
      <c r="A2152" s="3" t="s">
        <v>72</v>
      </c>
      <c r="B2152" s="3" t="s">
        <v>2995</v>
      </c>
      <c r="C2152" t="s">
        <v>47</v>
      </c>
      <c r="D2152" s="3" t="s">
        <v>173</v>
      </c>
      <c r="E2152" s="3" t="s">
        <v>3132</v>
      </c>
      <c r="F2152" s="3" t="s">
        <v>77</v>
      </c>
      <c r="G2152" s="5">
        <v>6.25</v>
      </c>
      <c r="H2152">
        <v>3</v>
      </c>
      <c r="I2152" s="5">
        <v>4.3249999875</v>
      </c>
      <c r="J2152" s="5">
        <v>1.4416666624999999</v>
      </c>
      <c r="K2152">
        <v>83</v>
      </c>
      <c r="L2152" s="15">
        <v>3.6144578313252997E-2</v>
      </c>
      <c r="M2152" s="13">
        <v>1.51204819277108</v>
      </c>
      <c r="N2152" s="15">
        <v>0</v>
      </c>
      <c r="O2152" s="5">
        <v>0</v>
      </c>
      <c r="P2152" s="5">
        <v>0</v>
      </c>
      <c r="Q2152" s="5">
        <f t="shared" si="369"/>
        <v>4.3249999875</v>
      </c>
      <c r="R2152" s="5">
        <f t="shared" si="370"/>
        <v>-4.3249999875</v>
      </c>
      <c r="S2152" s="15">
        <f t="shared" si="371"/>
        <v>-1</v>
      </c>
      <c r="T2152">
        <v>0</v>
      </c>
      <c r="U2152" s="5" t="str">
        <f t="shared" si="372"/>
        <v>NA</v>
      </c>
      <c r="V2152" s="15">
        <f t="shared" si="373"/>
        <v>0</v>
      </c>
      <c r="W2152" s="15">
        <f t="shared" si="374"/>
        <v>0</v>
      </c>
      <c r="X2152" s="5">
        <f t="shared" si="375"/>
        <v>0</v>
      </c>
      <c r="Y2152" s="5">
        <f t="shared" si="376"/>
        <v>3.89249998875</v>
      </c>
      <c r="Z2152" s="5">
        <f t="shared" si="377"/>
        <v>-4.541249986875</v>
      </c>
      <c r="AA2152" s="5">
        <f t="shared" si="378"/>
        <v>0.43249999875</v>
      </c>
      <c r="AB2152" s="5">
        <f t="shared" si="379"/>
        <v>0.216249999375</v>
      </c>
    </row>
    <row r="2153" spans="1:28" x14ac:dyDescent="0.55000000000000004">
      <c r="A2153" s="3" t="s">
        <v>72</v>
      </c>
      <c r="B2153" s="3" t="s">
        <v>3759</v>
      </c>
      <c r="C2153" t="s">
        <v>47</v>
      </c>
      <c r="D2153" s="3" t="s">
        <v>32</v>
      </c>
      <c r="E2153" s="3" t="s">
        <v>377</v>
      </c>
      <c r="F2153" s="3" t="s">
        <v>77</v>
      </c>
      <c r="G2153" s="5">
        <v>6.25</v>
      </c>
      <c r="H2153">
        <v>4</v>
      </c>
      <c r="I2153" s="5">
        <v>4.3499999999999996</v>
      </c>
      <c r="J2153" s="5">
        <v>1.0874999999999999</v>
      </c>
      <c r="K2153">
        <v>68</v>
      </c>
      <c r="L2153" s="15">
        <v>5.8823529411764698E-2</v>
      </c>
      <c r="M2153" s="13">
        <v>1.3073529411764699</v>
      </c>
      <c r="N2153" s="15">
        <v>0</v>
      </c>
      <c r="O2153" s="5">
        <v>0</v>
      </c>
      <c r="P2153" s="5">
        <v>0</v>
      </c>
      <c r="Q2153" s="5">
        <f t="shared" si="369"/>
        <v>4.3499999999999996</v>
      </c>
      <c r="R2153" s="5">
        <f t="shared" si="370"/>
        <v>-4.3499999999999996</v>
      </c>
      <c r="S2153" s="15">
        <f t="shared" si="371"/>
        <v>-1</v>
      </c>
      <c r="T2153">
        <v>0</v>
      </c>
      <c r="U2153" s="5" t="str">
        <f t="shared" si="372"/>
        <v>NA</v>
      </c>
      <c r="V2153" s="15">
        <f t="shared" si="373"/>
        <v>0</v>
      </c>
      <c r="W2153" s="15">
        <f t="shared" si="374"/>
        <v>0</v>
      </c>
      <c r="X2153" s="5">
        <f t="shared" si="375"/>
        <v>0</v>
      </c>
      <c r="Y2153" s="5">
        <f t="shared" si="376"/>
        <v>3.9149999999999996</v>
      </c>
      <c r="Z2153" s="5">
        <f t="shared" si="377"/>
        <v>-4.5674999999999999</v>
      </c>
      <c r="AA2153" s="5">
        <f t="shared" si="378"/>
        <v>0.43500000000000005</v>
      </c>
      <c r="AB2153" s="5">
        <f t="shared" si="379"/>
        <v>0.21750000000000025</v>
      </c>
    </row>
    <row r="2154" spans="1:28" x14ac:dyDescent="0.55000000000000004">
      <c r="A2154" s="3" t="s">
        <v>72</v>
      </c>
      <c r="B2154" s="3" t="s">
        <v>2879</v>
      </c>
      <c r="C2154" t="s">
        <v>47</v>
      </c>
      <c r="D2154" s="3" t="s">
        <v>75</v>
      </c>
      <c r="E2154" s="3" t="s">
        <v>76</v>
      </c>
      <c r="F2154" s="3" t="s">
        <v>77</v>
      </c>
      <c r="G2154" s="5">
        <v>6.25</v>
      </c>
      <c r="H2154">
        <v>2</v>
      </c>
      <c r="I2154" s="5">
        <v>4.3499999999999996</v>
      </c>
      <c r="J2154" s="5">
        <v>2.1749999999999998</v>
      </c>
      <c r="K2154">
        <v>3</v>
      </c>
      <c r="L2154" s="15">
        <v>0.66666666666666696</v>
      </c>
      <c r="M2154" s="13">
        <v>1</v>
      </c>
      <c r="N2154" s="15">
        <v>0</v>
      </c>
      <c r="O2154" s="5">
        <v>0</v>
      </c>
      <c r="P2154" s="5">
        <v>0</v>
      </c>
      <c r="Q2154" s="5">
        <f t="shared" si="369"/>
        <v>4.3499999999999996</v>
      </c>
      <c r="R2154" s="5">
        <f t="shared" si="370"/>
        <v>-4.3499999999999996</v>
      </c>
      <c r="S2154" s="15">
        <f t="shared" si="371"/>
        <v>-1</v>
      </c>
      <c r="T2154">
        <v>0</v>
      </c>
      <c r="U2154" s="5" t="str">
        <f t="shared" si="372"/>
        <v>NA</v>
      </c>
      <c r="V2154" s="15">
        <f t="shared" si="373"/>
        <v>0</v>
      </c>
      <c r="W2154" s="15">
        <f t="shared" si="374"/>
        <v>0</v>
      </c>
      <c r="X2154" s="5">
        <f t="shared" si="375"/>
        <v>0</v>
      </c>
      <c r="Y2154" s="5">
        <f t="shared" si="376"/>
        <v>3.9149999999999996</v>
      </c>
      <c r="Z2154" s="5">
        <f t="shared" si="377"/>
        <v>-4.5674999999999999</v>
      </c>
      <c r="AA2154" s="5">
        <f t="shared" si="378"/>
        <v>0.43500000000000005</v>
      </c>
      <c r="AB2154" s="5">
        <f t="shared" si="379"/>
        <v>0.21750000000000025</v>
      </c>
    </row>
    <row r="2155" spans="1:28" x14ac:dyDescent="0.55000000000000004">
      <c r="A2155" s="3" t="s">
        <v>72</v>
      </c>
      <c r="B2155" s="3" t="s">
        <v>523</v>
      </c>
      <c r="C2155" t="s">
        <v>47</v>
      </c>
      <c r="D2155" s="3" t="s">
        <v>125</v>
      </c>
      <c r="E2155" s="3" t="s">
        <v>2739</v>
      </c>
      <c r="F2155" s="3" t="s">
        <v>77</v>
      </c>
      <c r="G2155" s="5">
        <v>6.25</v>
      </c>
      <c r="H2155">
        <v>2</v>
      </c>
      <c r="I2155" s="5">
        <v>4.3499999999999996</v>
      </c>
      <c r="J2155" s="5">
        <v>2.1749999999999998</v>
      </c>
      <c r="K2155">
        <v>106</v>
      </c>
      <c r="L2155" s="15">
        <v>1.88679245283019E-2</v>
      </c>
      <c r="M2155" s="13">
        <v>1.7475471698113201</v>
      </c>
      <c r="N2155" s="15">
        <v>0</v>
      </c>
      <c r="O2155" s="5">
        <v>0</v>
      </c>
      <c r="P2155" s="5">
        <v>0</v>
      </c>
      <c r="Q2155" s="5">
        <f t="shared" si="369"/>
        <v>4.3499999999999996</v>
      </c>
      <c r="R2155" s="5">
        <f t="shared" si="370"/>
        <v>-4.3499999999999996</v>
      </c>
      <c r="S2155" s="15">
        <f t="shared" si="371"/>
        <v>-1</v>
      </c>
      <c r="T2155">
        <v>0</v>
      </c>
      <c r="U2155" s="5" t="str">
        <f t="shared" si="372"/>
        <v>NA</v>
      </c>
      <c r="V2155" s="15">
        <f t="shared" si="373"/>
        <v>0</v>
      </c>
      <c r="W2155" s="15">
        <f t="shared" si="374"/>
        <v>0</v>
      </c>
      <c r="X2155" s="5">
        <f t="shared" si="375"/>
        <v>0</v>
      </c>
      <c r="Y2155" s="5">
        <f t="shared" si="376"/>
        <v>3.9149999999999996</v>
      </c>
      <c r="Z2155" s="5">
        <f t="shared" si="377"/>
        <v>-4.5674999999999999</v>
      </c>
      <c r="AA2155" s="5">
        <f t="shared" si="378"/>
        <v>0.43500000000000005</v>
      </c>
      <c r="AB2155" s="5">
        <f t="shared" si="379"/>
        <v>0.21750000000000025</v>
      </c>
    </row>
    <row r="2156" spans="1:28" x14ac:dyDescent="0.55000000000000004">
      <c r="A2156" s="3" t="s">
        <v>72</v>
      </c>
      <c r="B2156" s="3" t="s">
        <v>3763</v>
      </c>
      <c r="C2156" t="s">
        <v>47</v>
      </c>
      <c r="D2156" s="3" t="s">
        <v>125</v>
      </c>
      <c r="E2156" s="3" t="s">
        <v>3700</v>
      </c>
      <c r="F2156" s="3" t="s">
        <v>77</v>
      </c>
      <c r="G2156" s="5">
        <v>6.25</v>
      </c>
      <c r="H2156">
        <v>1</v>
      </c>
      <c r="I2156" s="5">
        <v>4.375</v>
      </c>
      <c r="J2156" s="5">
        <v>4.375</v>
      </c>
      <c r="K2156">
        <v>2</v>
      </c>
      <c r="L2156" s="15">
        <v>0.5</v>
      </c>
      <c r="M2156" s="13">
        <v>2.5</v>
      </c>
      <c r="N2156" s="15">
        <v>0</v>
      </c>
      <c r="O2156" s="5">
        <v>0</v>
      </c>
      <c r="P2156" s="5">
        <v>0</v>
      </c>
      <c r="Q2156" s="5">
        <f t="shared" si="369"/>
        <v>4.375</v>
      </c>
      <c r="R2156" s="5">
        <f t="shared" si="370"/>
        <v>-4.375</v>
      </c>
      <c r="S2156" s="15">
        <f t="shared" si="371"/>
        <v>-1</v>
      </c>
      <c r="T2156">
        <v>0</v>
      </c>
      <c r="U2156" s="5" t="str">
        <f t="shared" si="372"/>
        <v>NA</v>
      </c>
      <c r="V2156" s="15">
        <f t="shared" si="373"/>
        <v>0</v>
      </c>
      <c r="W2156" s="15">
        <f t="shared" si="374"/>
        <v>0</v>
      </c>
      <c r="X2156" s="5">
        <f t="shared" si="375"/>
        <v>0</v>
      </c>
      <c r="Y2156" s="5">
        <f t="shared" si="376"/>
        <v>3.9375</v>
      </c>
      <c r="Z2156" s="5">
        <f t="shared" si="377"/>
        <v>-4.59375</v>
      </c>
      <c r="AA2156" s="5">
        <f t="shared" si="378"/>
        <v>0.4375</v>
      </c>
      <c r="AB2156" s="5">
        <f t="shared" si="379"/>
        <v>0.21875</v>
      </c>
    </row>
    <row r="2157" spans="1:28" x14ac:dyDescent="0.55000000000000004">
      <c r="A2157" s="3" t="s">
        <v>72</v>
      </c>
      <c r="B2157" s="3" t="s">
        <v>3765</v>
      </c>
      <c r="C2157" t="s">
        <v>47</v>
      </c>
      <c r="D2157" s="3" t="s">
        <v>173</v>
      </c>
      <c r="E2157" s="3" t="s">
        <v>2872</v>
      </c>
      <c r="F2157" s="3" t="s">
        <v>77</v>
      </c>
      <c r="G2157" s="5">
        <v>6.25</v>
      </c>
      <c r="H2157">
        <v>2</v>
      </c>
      <c r="I2157" s="5">
        <v>4.3875000000000002</v>
      </c>
      <c r="J2157" s="5">
        <v>2.1937500000000001</v>
      </c>
      <c r="K2157">
        <v>44</v>
      </c>
      <c r="L2157" s="15">
        <v>4.5454545454545504E-2</v>
      </c>
      <c r="M2157" s="13">
        <v>1.44090909090909</v>
      </c>
      <c r="N2157" s="15">
        <v>0</v>
      </c>
      <c r="O2157" s="5">
        <v>0</v>
      </c>
      <c r="P2157" s="5">
        <v>0</v>
      </c>
      <c r="Q2157" s="5">
        <f t="shared" si="369"/>
        <v>4.3875000000000002</v>
      </c>
      <c r="R2157" s="5">
        <f t="shared" si="370"/>
        <v>-4.3875000000000002</v>
      </c>
      <c r="S2157" s="15">
        <f t="shared" si="371"/>
        <v>-1</v>
      </c>
      <c r="T2157">
        <v>0</v>
      </c>
      <c r="U2157" s="5" t="str">
        <f t="shared" si="372"/>
        <v>NA</v>
      </c>
      <c r="V2157" s="15">
        <f t="shared" si="373"/>
        <v>0</v>
      </c>
      <c r="W2157" s="15">
        <f t="shared" si="374"/>
        <v>0</v>
      </c>
      <c r="X2157" s="5">
        <f t="shared" si="375"/>
        <v>0</v>
      </c>
      <c r="Y2157" s="5">
        <f t="shared" si="376"/>
        <v>3.9487500000000004</v>
      </c>
      <c r="Z2157" s="5">
        <f t="shared" si="377"/>
        <v>-4.6068750000000005</v>
      </c>
      <c r="AA2157" s="5">
        <f t="shared" si="378"/>
        <v>0.43874999999999975</v>
      </c>
      <c r="AB2157" s="5">
        <f t="shared" si="379"/>
        <v>0.21937500000000032</v>
      </c>
    </row>
    <row r="2158" spans="1:28" x14ac:dyDescent="0.55000000000000004">
      <c r="A2158" s="3" t="s">
        <v>72</v>
      </c>
      <c r="B2158" s="3" t="s">
        <v>3767</v>
      </c>
      <c r="C2158" t="s">
        <v>47</v>
      </c>
      <c r="D2158" s="3" t="s">
        <v>32</v>
      </c>
      <c r="E2158" s="3" t="s">
        <v>2810</v>
      </c>
      <c r="F2158" s="3" t="s">
        <v>77</v>
      </c>
      <c r="G2158" s="5">
        <v>6.25</v>
      </c>
      <c r="H2158">
        <v>3</v>
      </c>
      <c r="I2158" s="5">
        <v>4.3875000000000002</v>
      </c>
      <c r="J2158" s="5">
        <v>1.4624999999999999</v>
      </c>
      <c r="K2158">
        <v>43</v>
      </c>
      <c r="L2158" s="15">
        <v>6.9767441860465101E-2</v>
      </c>
      <c r="M2158" s="13">
        <v>1.0465116279069799</v>
      </c>
      <c r="N2158" s="15">
        <v>0</v>
      </c>
      <c r="O2158" s="5">
        <v>0</v>
      </c>
      <c r="P2158" s="5">
        <v>0</v>
      </c>
      <c r="Q2158" s="5">
        <f t="shared" si="369"/>
        <v>4.3875000000000002</v>
      </c>
      <c r="R2158" s="5">
        <f t="shared" si="370"/>
        <v>-4.3875000000000002</v>
      </c>
      <c r="S2158" s="15">
        <f t="shared" si="371"/>
        <v>-1</v>
      </c>
      <c r="T2158">
        <v>0</v>
      </c>
      <c r="U2158" s="5" t="str">
        <f t="shared" si="372"/>
        <v>NA</v>
      </c>
      <c r="V2158" s="15">
        <f t="shared" si="373"/>
        <v>0</v>
      </c>
      <c r="W2158" s="15">
        <f t="shared" si="374"/>
        <v>0</v>
      </c>
      <c r="X2158" s="5">
        <f t="shared" si="375"/>
        <v>0</v>
      </c>
      <c r="Y2158" s="5">
        <f t="shared" si="376"/>
        <v>3.9487500000000004</v>
      </c>
      <c r="Z2158" s="5">
        <f t="shared" si="377"/>
        <v>-4.6068750000000005</v>
      </c>
      <c r="AA2158" s="5">
        <f t="shared" si="378"/>
        <v>0.43874999999999975</v>
      </c>
      <c r="AB2158" s="5">
        <f t="shared" si="379"/>
        <v>0.21937500000000032</v>
      </c>
    </row>
    <row r="2159" spans="1:28" x14ac:dyDescent="0.55000000000000004">
      <c r="A2159" s="3" t="s">
        <v>72</v>
      </c>
      <c r="B2159" s="3" t="s">
        <v>640</v>
      </c>
      <c r="C2159" t="s">
        <v>47</v>
      </c>
      <c r="D2159" s="3" t="s">
        <v>194</v>
      </c>
      <c r="E2159" s="3" t="s">
        <v>3769</v>
      </c>
      <c r="F2159" s="3" t="s">
        <v>77</v>
      </c>
      <c r="G2159" s="5">
        <v>6.25</v>
      </c>
      <c r="H2159">
        <v>2</v>
      </c>
      <c r="I2159" s="5">
        <v>4.3875000000000002</v>
      </c>
      <c r="J2159" s="5">
        <v>2.1937500000000001</v>
      </c>
      <c r="K2159">
        <v>22</v>
      </c>
      <c r="L2159" s="15">
        <v>9.0909090909090898E-2</v>
      </c>
      <c r="M2159" s="13">
        <v>1.1818181818181801</v>
      </c>
      <c r="N2159" s="15">
        <v>0</v>
      </c>
      <c r="O2159" s="5">
        <v>0</v>
      </c>
      <c r="P2159" s="5">
        <v>0</v>
      </c>
      <c r="Q2159" s="5">
        <f t="shared" si="369"/>
        <v>4.3875000000000002</v>
      </c>
      <c r="R2159" s="5">
        <f t="shared" si="370"/>
        <v>-4.3875000000000002</v>
      </c>
      <c r="S2159" s="15">
        <f t="shared" si="371"/>
        <v>-1</v>
      </c>
      <c r="T2159">
        <v>0</v>
      </c>
      <c r="U2159" s="5" t="str">
        <f t="shared" si="372"/>
        <v>NA</v>
      </c>
      <c r="V2159" s="15">
        <f t="shared" si="373"/>
        <v>0</v>
      </c>
      <c r="W2159" s="15">
        <f t="shared" si="374"/>
        <v>0</v>
      </c>
      <c r="X2159" s="5">
        <f t="shared" si="375"/>
        <v>0</v>
      </c>
      <c r="Y2159" s="5">
        <f t="shared" si="376"/>
        <v>3.9487500000000004</v>
      </c>
      <c r="Z2159" s="5">
        <f t="shared" si="377"/>
        <v>-4.6068750000000005</v>
      </c>
      <c r="AA2159" s="5">
        <f t="shared" si="378"/>
        <v>0.43874999999999975</v>
      </c>
      <c r="AB2159" s="5">
        <f t="shared" si="379"/>
        <v>0.21937500000000032</v>
      </c>
    </row>
    <row r="2160" spans="1:28" x14ac:dyDescent="0.55000000000000004">
      <c r="A2160" s="3" t="s">
        <v>72</v>
      </c>
      <c r="B2160" s="3" t="s">
        <v>3771</v>
      </c>
      <c r="C2160" t="s">
        <v>47</v>
      </c>
      <c r="D2160" s="3" t="s">
        <v>32</v>
      </c>
      <c r="E2160" s="3" t="s">
        <v>685</v>
      </c>
      <c r="F2160" s="3" t="s">
        <v>77</v>
      </c>
      <c r="G2160" s="5">
        <v>6.25</v>
      </c>
      <c r="H2160">
        <v>7</v>
      </c>
      <c r="I2160" s="5">
        <v>4.3999999750000001</v>
      </c>
      <c r="J2160" s="5">
        <v>0.62857142500000007</v>
      </c>
      <c r="K2160">
        <v>312</v>
      </c>
      <c r="L2160" s="15">
        <v>2.2435897435897401E-2</v>
      </c>
      <c r="M2160" s="13">
        <v>4.2025641025641001</v>
      </c>
      <c r="N2160" s="15">
        <v>0</v>
      </c>
      <c r="O2160" s="5">
        <v>0</v>
      </c>
      <c r="P2160" s="5">
        <v>0</v>
      </c>
      <c r="Q2160" s="5">
        <f t="shared" si="369"/>
        <v>4.3999999750000001</v>
      </c>
      <c r="R2160" s="5">
        <f t="shared" si="370"/>
        <v>-4.3999999750000001</v>
      </c>
      <c r="S2160" s="15">
        <f t="shared" si="371"/>
        <v>-1</v>
      </c>
      <c r="T2160">
        <v>0</v>
      </c>
      <c r="U2160" s="5" t="str">
        <f t="shared" si="372"/>
        <v>NA</v>
      </c>
      <c r="V2160" s="15">
        <f t="shared" si="373"/>
        <v>0</v>
      </c>
      <c r="W2160" s="15">
        <f t="shared" si="374"/>
        <v>0</v>
      </c>
      <c r="X2160" s="5">
        <f t="shared" si="375"/>
        <v>0</v>
      </c>
      <c r="Y2160" s="5">
        <f t="shared" si="376"/>
        <v>3.9599999775000003</v>
      </c>
      <c r="Z2160" s="5">
        <f t="shared" si="377"/>
        <v>-4.6199999737500006</v>
      </c>
      <c r="AA2160" s="5">
        <f t="shared" si="378"/>
        <v>0.43999999749999974</v>
      </c>
      <c r="AB2160" s="5">
        <f t="shared" si="379"/>
        <v>0.21999999875000054</v>
      </c>
    </row>
    <row r="2161" spans="1:28" x14ac:dyDescent="0.55000000000000004">
      <c r="A2161" s="3" t="s">
        <v>72</v>
      </c>
      <c r="B2161" s="3" t="s">
        <v>783</v>
      </c>
      <c r="C2161" t="s">
        <v>47</v>
      </c>
      <c r="D2161" s="3" t="s">
        <v>133</v>
      </c>
      <c r="E2161" s="3" t="s">
        <v>2779</v>
      </c>
      <c r="F2161" s="3" t="s">
        <v>77</v>
      </c>
      <c r="G2161" s="5">
        <v>6.25</v>
      </c>
      <c r="H2161">
        <v>2</v>
      </c>
      <c r="I2161" s="5">
        <v>4.4000000000000004</v>
      </c>
      <c r="J2161" s="5">
        <v>2.2000000000000002</v>
      </c>
      <c r="K2161">
        <v>67</v>
      </c>
      <c r="L2161" s="15">
        <v>2.9850746268656702E-2</v>
      </c>
      <c r="M2161" s="13">
        <v>3.1134328358209</v>
      </c>
      <c r="N2161" s="15">
        <v>0</v>
      </c>
      <c r="O2161" s="5">
        <v>0</v>
      </c>
      <c r="P2161" s="5">
        <v>0</v>
      </c>
      <c r="Q2161" s="5">
        <f t="shared" si="369"/>
        <v>4.4000000000000004</v>
      </c>
      <c r="R2161" s="5">
        <f t="shared" si="370"/>
        <v>-4.4000000000000004</v>
      </c>
      <c r="S2161" s="15">
        <f t="shared" si="371"/>
        <v>-1</v>
      </c>
      <c r="T2161">
        <v>0</v>
      </c>
      <c r="U2161" s="5" t="str">
        <f t="shared" si="372"/>
        <v>NA</v>
      </c>
      <c r="V2161" s="15">
        <f t="shared" si="373"/>
        <v>0</v>
      </c>
      <c r="W2161" s="15">
        <f t="shared" si="374"/>
        <v>0</v>
      </c>
      <c r="X2161" s="5">
        <f t="shared" si="375"/>
        <v>0</v>
      </c>
      <c r="Y2161" s="5">
        <f t="shared" si="376"/>
        <v>3.9600000000000004</v>
      </c>
      <c r="Z2161" s="5">
        <f t="shared" si="377"/>
        <v>-4.620000000000001</v>
      </c>
      <c r="AA2161" s="5">
        <f t="shared" si="378"/>
        <v>0.43999999999999995</v>
      </c>
      <c r="AB2161" s="5">
        <f t="shared" si="379"/>
        <v>0.22000000000000064</v>
      </c>
    </row>
    <row r="2162" spans="1:28" x14ac:dyDescent="0.55000000000000004">
      <c r="A2162" s="3" t="s">
        <v>72</v>
      </c>
      <c r="B2162" s="3" t="s">
        <v>3774</v>
      </c>
      <c r="C2162" t="s">
        <v>47</v>
      </c>
      <c r="D2162" s="3" t="s">
        <v>194</v>
      </c>
      <c r="E2162" s="3" t="s">
        <v>2896</v>
      </c>
      <c r="F2162" s="3" t="s">
        <v>77</v>
      </c>
      <c r="G2162" s="5">
        <v>6.25</v>
      </c>
      <c r="H2162">
        <v>1</v>
      </c>
      <c r="I2162" s="5">
        <v>4.4249999999999998</v>
      </c>
      <c r="J2162" s="5">
        <v>4.4249999999999998</v>
      </c>
      <c r="K2162">
        <v>2</v>
      </c>
      <c r="L2162" s="15">
        <v>0.5</v>
      </c>
      <c r="M2162" s="13">
        <v>1</v>
      </c>
      <c r="N2162" s="15">
        <v>0</v>
      </c>
      <c r="O2162" s="5">
        <v>0</v>
      </c>
      <c r="P2162" s="5">
        <v>0</v>
      </c>
      <c r="Q2162" s="5">
        <f t="shared" si="369"/>
        <v>4.4249999999999998</v>
      </c>
      <c r="R2162" s="5">
        <f t="shared" si="370"/>
        <v>-4.4249999999999998</v>
      </c>
      <c r="S2162" s="15">
        <f t="shared" si="371"/>
        <v>-1</v>
      </c>
      <c r="T2162">
        <v>0</v>
      </c>
      <c r="U2162" s="5" t="str">
        <f t="shared" si="372"/>
        <v>NA</v>
      </c>
      <c r="V2162" s="15">
        <f t="shared" si="373"/>
        <v>0</v>
      </c>
      <c r="W2162" s="15">
        <f t="shared" si="374"/>
        <v>0</v>
      </c>
      <c r="X2162" s="5">
        <f t="shared" si="375"/>
        <v>0</v>
      </c>
      <c r="Y2162" s="5">
        <f t="shared" si="376"/>
        <v>3.9824999999999999</v>
      </c>
      <c r="Z2162" s="5">
        <f t="shared" si="377"/>
        <v>-4.6462500000000002</v>
      </c>
      <c r="AA2162" s="5">
        <f t="shared" si="378"/>
        <v>0.44249999999999989</v>
      </c>
      <c r="AB2162" s="5">
        <f t="shared" si="379"/>
        <v>0.22125000000000039</v>
      </c>
    </row>
    <row r="2163" spans="1:28" x14ac:dyDescent="0.55000000000000004">
      <c r="A2163" s="3" t="s">
        <v>72</v>
      </c>
      <c r="B2163" s="3" t="s">
        <v>3004</v>
      </c>
      <c r="C2163" t="s">
        <v>47</v>
      </c>
      <c r="D2163" s="3" t="s">
        <v>173</v>
      </c>
      <c r="E2163" s="3" t="s">
        <v>2820</v>
      </c>
      <c r="F2163" s="3" t="s">
        <v>77</v>
      </c>
      <c r="G2163" s="5">
        <v>6.25</v>
      </c>
      <c r="H2163">
        <v>4</v>
      </c>
      <c r="I2163" s="5">
        <v>4.4375</v>
      </c>
      <c r="J2163" s="5">
        <v>1.109375</v>
      </c>
      <c r="K2163">
        <v>89</v>
      </c>
      <c r="L2163" s="15">
        <v>4.4943820224719107E-2</v>
      </c>
      <c r="M2163" s="13">
        <v>1.5617977528089899</v>
      </c>
      <c r="N2163" s="15">
        <v>0</v>
      </c>
      <c r="O2163" s="5">
        <v>0</v>
      </c>
      <c r="P2163" s="5">
        <v>0</v>
      </c>
      <c r="Q2163" s="5">
        <f t="shared" si="369"/>
        <v>4.4375</v>
      </c>
      <c r="R2163" s="5">
        <f t="shared" si="370"/>
        <v>-4.4375</v>
      </c>
      <c r="S2163" s="15">
        <f t="shared" si="371"/>
        <v>-1</v>
      </c>
      <c r="T2163">
        <v>0</v>
      </c>
      <c r="U2163" s="5" t="str">
        <f t="shared" si="372"/>
        <v>NA</v>
      </c>
      <c r="V2163" s="15">
        <f t="shared" si="373"/>
        <v>0</v>
      </c>
      <c r="W2163" s="15">
        <f t="shared" si="374"/>
        <v>0</v>
      </c>
      <c r="X2163" s="5">
        <f t="shared" si="375"/>
        <v>0</v>
      </c>
      <c r="Y2163" s="5">
        <f t="shared" si="376"/>
        <v>3.9937499999999999</v>
      </c>
      <c r="Z2163" s="5">
        <f t="shared" si="377"/>
        <v>-4.6593749999999998</v>
      </c>
      <c r="AA2163" s="5">
        <f t="shared" si="378"/>
        <v>0.44375000000000009</v>
      </c>
      <c r="AB2163" s="5">
        <f t="shared" si="379"/>
        <v>0.22187499999999982</v>
      </c>
    </row>
    <row r="2164" spans="1:28" x14ac:dyDescent="0.55000000000000004">
      <c r="A2164" s="3" t="s">
        <v>72</v>
      </c>
      <c r="B2164" s="3" t="s">
        <v>2788</v>
      </c>
      <c r="C2164" t="s">
        <v>47</v>
      </c>
      <c r="D2164" s="3" t="s">
        <v>32</v>
      </c>
      <c r="E2164" s="3" t="s">
        <v>377</v>
      </c>
      <c r="F2164" s="3" t="s">
        <v>77</v>
      </c>
      <c r="G2164" s="5">
        <v>6.25</v>
      </c>
      <c r="H2164">
        <v>1</v>
      </c>
      <c r="I2164" s="5">
        <v>4.45</v>
      </c>
      <c r="J2164" s="5">
        <v>4.45</v>
      </c>
      <c r="K2164">
        <v>14</v>
      </c>
      <c r="L2164" s="15">
        <v>7.1428571428571397E-2</v>
      </c>
      <c r="M2164" s="13">
        <v>1.3571428571428601</v>
      </c>
      <c r="N2164" s="15">
        <v>0</v>
      </c>
      <c r="O2164" s="5">
        <v>0</v>
      </c>
      <c r="P2164" s="5">
        <v>0</v>
      </c>
      <c r="Q2164" s="5">
        <f t="shared" si="369"/>
        <v>4.45</v>
      </c>
      <c r="R2164" s="5">
        <f t="shared" si="370"/>
        <v>-4.45</v>
      </c>
      <c r="S2164" s="15">
        <f t="shared" si="371"/>
        <v>-1</v>
      </c>
      <c r="T2164">
        <v>0</v>
      </c>
      <c r="U2164" s="5" t="str">
        <f t="shared" si="372"/>
        <v>NA</v>
      </c>
      <c r="V2164" s="15">
        <f t="shared" si="373"/>
        <v>0</v>
      </c>
      <c r="W2164" s="15">
        <f t="shared" si="374"/>
        <v>0</v>
      </c>
      <c r="X2164" s="5">
        <f t="shared" si="375"/>
        <v>0</v>
      </c>
      <c r="Y2164" s="5">
        <f t="shared" si="376"/>
        <v>4.0049999999999999</v>
      </c>
      <c r="Z2164" s="5">
        <f t="shared" si="377"/>
        <v>-4.6725000000000003</v>
      </c>
      <c r="AA2164" s="5">
        <f t="shared" si="378"/>
        <v>0.44500000000000028</v>
      </c>
      <c r="AB2164" s="5">
        <f t="shared" si="379"/>
        <v>0.22250000000000014</v>
      </c>
    </row>
    <row r="2165" spans="1:28" x14ac:dyDescent="0.55000000000000004">
      <c r="A2165" s="3" t="s">
        <v>72</v>
      </c>
      <c r="B2165" s="3" t="s">
        <v>2849</v>
      </c>
      <c r="C2165" t="s">
        <v>47</v>
      </c>
      <c r="D2165" s="3" t="s">
        <v>173</v>
      </c>
      <c r="E2165" s="3" t="s">
        <v>3607</v>
      </c>
      <c r="F2165" s="3" t="s">
        <v>77</v>
      </c>
      <c r="G2165" s="5">
        <v>6.25</v>
      </c>
      <c r="H2165">
        <v>3</v>
      </c>
      <c r="I2165" s="5">
        <v>4.4625000000000004</v>
      </c>
      <c r="J2165" s="5">
        <v>1.4875</v>
      </c>
      <c r="K2165">
        <v>646</v>
      </c>
      <c r="L2165" s="15">
        <v>4.64396284829721E-3</v>
      </c>
      <c r="M2165" s="13">
        <v>1.1458204334365301</v>
      </c>
      <c r="N2165" s="15">
        <v>0</v>
      </c>
      <c r="O2165" s="5">
        <v>0</v>
      </c>
      <c r="P2165" s="5">
        <v>0</v>
      </c>
      <c r="Q2165" s="5">
        <f t="shared" si="369"/>
        <v>4.4625000000000004</v>
      </c>
      <c r="R2165" s="5">
        <f t="shared" si="370"/>
        <v>-4.4625000000000004</v>
      </c>
      <c r="S2165" s="15">
        <f t="shared" si="371"/>
        <v>-1</v>
      </c>
      <c r="T2165">
        <v>0</v>
      </c>
      <c r="U2165" s="5" t="str">
        <f t="shared" si="372"/>
        <v>NA</v>
      </c>
      <c r="V2165" s="15">
        <f t="shared" si="373"/>
        <v>0</v>
      </c>
      <c r="W2165" s="15">
        <f t="shared" si="374"/>
        <v>0</v>
      </c>
      <c r="X2165" s="5">
        <f t="shared" si="375"/>
        <v>0</v>
      </c>
      <c r="Y2165" s="5">
        <f t="shared" si="376"/>
        <v>4.0162500000000003</v>
      </c>
      <c r="Z2165" s="5">
        <f t="shared" si="377"/>
        <v>-4.6856250000000008</v>
      </c>
      <c r="AA2165" s="5">
        <f t="shared" si="378"/>
        <v>0.44625000000000004</v>
      </c>
      <c r="AB2165" s="5">
        <f t="shared" si="379"/>
        <v>0.22312500000000046</v>
      </c>
    </row>
    <row r="2166" spans="1:28" x14ac:dyDescent="0.55000000000000004">
      <c r="A2166" s="3" t="s">
        <v>72</v>
      </c>
      <c r="B2166" s="3" t="s">
        <v>290</v>
      </c>
      <c r="C2166" t="s">
        <v>47</v>
      </c>
      <c r="D2166" s="3" t="s">
        <v>221</v>
      </c>
      <c r="E2166" s="3" t="s">
        <v>2748</v>
      </c>
      <c r="F2166" s="3" t="s">
        <v>77</v>
      </c>
      <c r="G2166" s="5">
        <v>6.25</v>
      </c>
      <c r="H2166">
        <v>3</v>
      </c>
      <c r="I2166" s="5">
        <v>4.4749999874999995</v>
      </c>
      <c r="J2166" s="5">
        <v>1.4916666624999999</v>
      </c>
      <c r="K2166">
        <v>168</v>
      </c>
      <c r="L2166" s="15">
        <v>1.7857142857142901E-2</v>
      </c>
      <c r="M2166" s="13">
        <v>2.1184523809523799</v>
      </c>
      <c r="N2166" s="15">
        <v>0</v>
      </c>
      <c r="O2166" s="5">
        <v>0</v>
      </c>
      <c r="P2166" s="5">
        <v>0</v>
      </c>
      <c r="Q2166" s="5">
        <f t="shared" si="369"/>
        <v>4.4749999874999995</v>
      </c>
      <c r="R2166" s="5">
        <f t="shared" si="370"/>
        <v>-4.4749999874999995</v>
      </c>
      <c r="S2166" s="15">
        <f t="shared" si="371"/>
        <v>-1</v>
      </c>
      <c r="T2166">
        <v>0</v>
      </c>
      <c r="U2166" s="5" t="str">
        <f t="shared" si="372"/>
        <v>NA</v>
      </c>
      <c r="V2166" s="15">
        <f t="shared" si="373"/>
        <v>0</v>
      </c>
      <c r="W2166" s="15">
        <f t="shared" si="374"/>
        <v>0</v>
      </c>
      <c r="X2166" s="5">
        <f t="shared" si="375"/>
        <v>0</v>
      </c>
      <c r="Y2166" s="5">
        <f t="shared" si="376"/>
        <v>4.0274999887499998</v>
      </c>
      <c r="Z2166" s="5">
        <f t="shared" si="377"/>
        <v>-4.6987499868749998</v>
      </c>
      <c r="AA2166" s="5">
        <f t="shared" si="378"/>
        <v>0.44749999874999968</v>
      </c>
      <c r="AB2166" s="5">
        <f t="shared" si="379"/>
        <v>0.22374999937500029</v>
      </c>
    </row>
    <row r="2167" spans="1:28" x14ac:dyDescent="0.55000000000000004">
      <c r="A2167" s="3" t="s">
        <v>72</v>
      </c>
      <c r="B2167" s="3" t="s">
        <v>3344</v>
      </c>
      <c r="C2167" t="s">
        <v>47</v>
      </c>
      <c r="D2167" s="3" t="s">
        <v>75</v>
      </c>
      <c r="E2167" s="3" t="s">
        <v>282</v>
      </c>
      <c r="F2167" s="3" t="s">
        <v>77</v>
      </c>
      <c r="G2167" s="5">
        <v>6.25</v>
      </c>
      <c r="H2167">
        <v>2</v>
      </c>
      <c r="I2167" s="5">
        <v>4.4874999999999998</v>
      </c>
      <c r="J2167" s="5">
        <v>2.2437499999999999</v>
      </c>
      <c r="K2167">
        <v>372</v>
      </c>
      <c r="L2167" s="15">
        <v>5.3763440860215093E-3</v>
      </c>
      <c r="M2167" s="13">
        <v>1.8368279569892501</v>
      </c>
      <c r="N2167" s="15">
        <v>0</v>
      </c>
      <c r="O2167" s="5">
        <v>0</v>
      </c>
      <c r="P2167" s="5">
        <v>0</v>
      </c>
      <c r="Q2167" s="5">
        <f t="shared" si="369"/>
        <v>4.4874999999999998</v>
      </c>
      <c r="R2167" s="5">
        <f t="shared" si="370"/>
        <v>-4.4874999999999998</v>
      </c>
      <c r="S2167" s="15">
        <f t="shared" si="371"/>
        <v>-1</v>
      </c>
      <c r="T2167">
        <v>0</v>
      </c>
      <c r="U2167" s="5" t="str">
        <f t="shared" si="372"/>
        <v>NA</v>
      </c>
      <c r="V2167" s="15">
        <f t="shared" si="373"/>
        <v>0</v>
      </c>
      <c r="W2167" s="15">
        <f t="shared" si="374"/>
        <v>0</v>
      </c>
      <c r="X2167" s="5">
        <f t="shared" si="375"/>
        <v>0</v>
      </c>
      <c r="Y2167" s="5">
        <f t="shared" si="376"/>
        <v>4.0387500000000003</v>
      </c>
      <c r="Z2167" s="5">
        <f t="shared" si="377"/>
        <v>-4.711875</v>
      </c>
      <c r="AA2167" s="5">
        <f t="shared" si="378"/>
        <v>0.44874999999999954</v>
      </c>
      <c r="AB2167" s="5">
        <f t="shared" si="379"/>
        <v>0.22437500000000021</v>
      </c>
    </row>
    <row r="2168" spans="1:28" x14ac:dyDescent="0.55000000000000004">
      <c r="A2168" s="3" t="s">
        <v>72</v>
      </c>
      <c r="B2168" s="3" t="s">
        <v>3154</v>
      </c>
      <c r="C2168" t="s">
        <v>47</v>
      </c>
      <c r="D2168" s="3" t="s">
        <v>133</v>
      </c>
      <c r="E2168" s="3" t="s">
        <v>3024</v>
      </c>
      <c r="F2168" s="3" t="s">
        <v>77</v>
      </c>
      <c r="G2168" s="5">
        <v>6.25</v>
      </c>
      <c r="H2168">
        <v>2</v>
      </c>
      <c r="I2168" s="5">
        <v>4.4874999999999998</v>
      </c>
      <c r="J2168" s="5">
        <v>2.2437499999999999</v>
      </c>
      <c r="K2168">
        <v>66</v>
      </c>
      <c r="L2168" s="15">
        <v>3.0303030303030297E-2</v>
      </c>
      <c r="M2168" s="13">
        <v>2.8409090909090899</v>
      </c>
      <c r="N2168" s="15">
        <v>0</v>
      </c>
      <c r="O2168" s="5">
        <v>0</v>
      </c>
      <c r="P2168" s="5">
        <v>0</v>
      </c>
      <c r="Q2168" s="5">
        <f t="shared" si="369"/>
        <v>4.4874999999999998</v>
      </c>
      <c r="R2168" s="5">
        <f t="shared" si="370"/>
        <v>-4.4874999999999998</v>
      </c>
      <c r="S2168" s="15">
        <f t="shared" si="371"/>
        <v>-1</v>
      </c>
      <c r="T2168">
        <v>0</v>
      </c>
      <c r="U2168" s="5" t="str">
        <f t="shared" si="372"/>
        <v>NA</v>
      </c>
      <c r="V2168" s="15">
        <f t="shared" si="373"/>
        <v>0</v>
      </c>
      <c r="W2168" s="15">
        <f t="shared" si="374"/>
        <v>0</v>
      </c>
      <c r="X2168" s="5">
        <f t="shared" si="375"/>
        <v>0</v>
      </c>
      <c r="Y2168" s="5">
        <f t="shared" si="376"/>
        <v>4.0387500000000003</v>
      </c>
      <c r="Z2168" s="5">
        <f t="shared" si="377"/>
        <v>-4.711875</v>
      </c>
      <c r="AA2168" s="5">
        <f t="shared" si="378"/>
        <v>0.44874999999999954</v>
      </c>
      <c r="AB2168" s="5">
        <f t="shared" si="379"/>
        <v>0.22437500000000021</v>
      </c>
    </row>
    <row r="2169" spans="1:28" x14ac:dyDescent="0.55000000000000004">
      <c r="A2169" s="3" t="s">
        <v>72</v>
      </c>
      <c r="B2169" s="3" t="s">
        <v>762</v>
      </c>
      <c r="C2169" t="s">
        <v>47</v>
      </c>
      <c r="D2169" s="3" t="s">
        <v>75</v>
      </c>
      <c r="E2169" s="3" t="s">
        <v>2816</v>
      </c>
      <c r="F2169" s="3" t="s">
        <v>77</v>
      </c>
      <c r="G2169" s="5">
        <v>6.25</v>
      </c>
      <c r="H2169">
        <v>2</v>
      </c>
      <c r="I2169" s="5">
        <v>4.5</v>
      </c>
      <c r="J2169" s="5">
        <v>2.25</v>
      </c>
      <c r="K2169">
        <v>3</v>
      </c>
      <c r="L2169" s="15">
        <v>0.66666666666666696</v>
      </c>
      <c r="M2169" s="13">
        <v>3.6666666666666701</v>
      </c>
      <c r="N2169" s="15">
        <v>0</v>
      </c>
      <c r="O2169" s="5">
        <v>0</v>
      </c>
      <c r="P2169" s="5">
        <v>0</v>
      </c>
      <c r="Q2169" s="5">
        <f t="shared" si="369"/>
        <v>4.5</v>
      </c>
      <c r="R2169" s="5">
        <f t="shared" si="370"/>
        <v>-4.5</v>
      </c>
      <c r="S2169" s="15">
        <f t="shared" si="371"/>
        <v>-1</v>
      </c>
      <c r="T2169">
        <v>0</v>
      </c>
      <c r="U2169" s="5" t="str">
        <f t="shared" si="372"/>
        <v>NA</v>
      </c>
      <c r="V2169" s="15">
        <f t="shared" si="373"/>
        <v>0</v>
      </c>
      <c r="W2169" s="15">
        <f t="shared" si="374"/>
        <v>0</v>
      </c>
      <c r="X2169" s="5">
        <f t="shared" si="375"/>
        <v>0</v>
      </c>
      <c r="Y2169" s="5">
        <f t="shared" si="376"/>
        <v>4.05</v>
      </c>
      <c r="Z2169" s="5">
        <f t="shared" si="377"/>
        <v>-4.7250000000000005</v>
      </c>
      <c r="AA2169" s="5">
        <f t="shared" si="378"/>
        <v>0.45000000000000018</v>
      </c>
      <c r="AB2169" s="5">
        <f t="shared" si="379"/>
        <v>0.22500000000000053</v>
      </c>
    </row>
    <row r="2170" spans="1:28" x14ac:dyDescent="0.55000000000000004">
      <c r="A2170" s="3" t="s">
        <v>72</v>
      </c>
      <c r="B2170" s="3" t="s">
        <v>124</v>
      </c>
      <c r="C2170" t="s">
        <v>47</v>
      </c>
      <c r="D2170" s="3" t="s">
        <v>194</v>
      </c>
      <c r="E2170" s="3" t="s">
        <v>2984</v>
      </c>
      <c r="F2170" s="3" t="s">
        <v>77</v>
      </c>
      <c r="G2170" s="5">
        <v>6.25</v>
      </c>
      <c r="H2170">
        <v>1</v>
      </c>
      <c r="I2170" s="5">
        <v>4.5125000000000002</v>
      </c>
      <c r="J2170" s="5">
        <v>4.5125000000000002</v>
      </c>
      <c r="K2170">
        <v>63</v>
      </c>
      <c r="L2170" s="15">
        <v>1.58730158730159E-2</v>
      </c>
      <c r="M2170" s="13">
        <v>1.65936507936508</v>
      </c>
      <c r="N2170" s="15">
        <v>0</v>
      </c>
      <c r="O2170" s="5">
        <v>0</v>
      </c>
      <c r="P2170" s="5">
        <v>0</v>
      </c>
      <c r="Q2170" s="5">
        <f t="shared" si="369"/>
        <v>4.5125000000000002</v>
      </c>
      <c r="R2170" s="5">
        <f t="shared" si="370"/>
        <v>-4.5125000000000002</v>
      </c>
      <c r="S2170" s="15">
        <f t="shared" si="371"/>
        <v>-1</v>
      </c>
      <c r="T2170">
        <v>0</v>
      </c>
      <c r="U2170" s="5" t="str">
        <f t="shared" si="372"/>
        <v>NA</v>
      </c>
      <c r="V2170" s="15">
        <f t="shared" si="373"/>
        <v>0</v>
      </c>
      <c r="W2170" s="15">
        <f t="shared" si="374"/>
        <v>0</v>
      </c>
      <c r="X2170" s="5">
        <f t="shared" si="375"/>
        <v>0</v>
      </c>
      <c r="Y2170" s="5">
        <f t="shared" si="376"/>
        <v>4.0612500000000002</v>
      </c>
      <c r="Z2170" s="5">
        <f t="shared" si="377"/>
        <v>-4.7381250000000001</v>
      </c>
      <c r="AA2170" s="5">
        <f t="shared" si="378"/>
        <v>0.45124999999999993</v>
      </c>
      <c r="AB2170" s="5">
        <f t="shared" si="379"/>
        <v>0.22562499999999996</v>
      </c>
    </row>
    <row r="2171" spans="1:28" x14ac:dyDescent="0.55000000000000004">
      <c r="A2171" s="3" t="s">
        <v>72</v>
      </c>
      <c r="B2171" s="3" t="s">
        <v>3784</v>
      </c>
      <c r="C2171" t="s">
        <v>47</v>
      </c>
      <c r="D2171" s="3" t="s">
        <v>221</v>
      </c>
      <c r="E2171" s="3" t="s">
        <v>222</v>
      </c>
      <c r="F2171" s="3" t="s">
        <v>77</v>
      </c>
      <c r="G2171" s="5">
        <v>6.25</v>
      </c>
      <c r="H2171">
        <v>1</v>
      </c>
      <c r="I2171" s="5">
        <v>4.5250000000000004</v>
      </c>
      <c r="J2171" s="5">
        <v>4.5250000000000004</v>
      </c>
      <c r="K2171">
        <v>3</v>
      </c>
      <c r="L2171" s="15">
        <v>0.33333333333333298</v>
      </c>
      <c r="M2171" s="13">
        <v>2</v>
      </c>
      <c r="N2171" s="15">
        <v>0</v>
      </c>
      <c r="O2171" s="5">
        <v>0</v>
      </c>
      <c r="P2171" s="5">
        <v>0</v>
      </c>
      <c r="Q2171" s="5">
        <f t="shared" si="369"/>
        <v>4.5250000000000004</v>
      </c>
      <c r="R2171" s="5">
        <f t="shared" si="370"/>
        <v>-4.5250000000000004</v>
      </c>
      <c r="S2171" s="15">
        <f t="shared" si="371"/>
        <v>-1</v>
      </c>
      <c r="T2171">
        <v>0</v>
      </c>
      <c r="U2171" s="5" t="str">
        <f t="shared" si="372"/>
        <v>NA</v>
      </c>
      <c r="V2171" s="15">
        <f t="shared" si="373"/>
        <v>0</v>
      </c>
      <c r="W2171" s="15">
        <f t="shared" si="374"/>
        <v>0</v>
      </c>
      <c r="X2171" s="5">
        <f t="shared" si="375"/>
        <v>0</v>
      </c>
      <c r="Y2171" s="5">
        <f t="shared" si="376"/>
        <v>4.0725000000000007</v>
      </c>
      <c r="Z2171" s="5">
        <f t="shared" si="377"/>
        <v>-4.7512500000000006</v>
      </c>
      <c r="AA2171" s="5">
        <f t="shared" si="378"/>
        <v>0.45249999999999968</v>
      </c>
      <c r="AB2171" s="5">
        <f t="shared" si="379"/>
        <v>0.22625000000000028</v>
      </c>
    </row>
    <row r="2172" spans="1:28" x14ac:dyDescent="0.55000000000000004">
      <c r="A2172" s="3" t="s">
        <v>72</v>
      </c>
      <c r="B2172" s="3" t="s">
        <v>3771</v>
      </c>
      <c r="C2172" t="s">
        <v>47</v>
      </c>
      <c r="D2172" s="3" t="s">
        <v>104</v>
      </c>
      <c r="E2172" s="3" t="s">
        <v>2782</v>
      </c>
      <c r="F2172" s="3" t="s">
        <v>77</v>
      </c>
      <c r="G2172" s="5">
        <v>6.25</v>
      </c>
      <c r="H2172">
        <v>1</v>
      </c>
      <c r="I2172" s="5">
        <v>4.55</v>
      </c>
      <c r="J2172" s="5">
        <v>4.55</v>
      </c>
      <c r="K2172">
        <v>7</v>
      </c>
      <c r="L2172" s="15">
        <v>0.14285714285714302</v>
      </c>
      <c r="M2172" s="13">
        <v>1.4285714285714299</v>
      </c>
      <c r="N2172" s="15">
        <v>0</v>
      </c>
      <c r="O2172" s="5">
        <v>0</v>
      </c>
      <c r="P2172" s="5">
        <v>0</v>
      </c>
      <c r="Q2172" s="5">
        <f t="shared" si="369"/>
        <v>4.55</v>
      </c>
      <c r="R2172" s="5">
        <f t="shared" si="370"/>
        <v>-4.55</v>
      </c>
      <c r="S2172" s="15">
        <f t="shared" si="371"/>
        <v>-1</v>
      </c>
      <c r="T2172">
        <v>0</v>
      </c>
      <c r="U2172" s="5" t="str">
        <f t="shared" si="372"/>
        <v>NA</v>
      </c>
      <c r="V2172" s="15">
        <f t="shared" si="373"/>
        <v>0</v>
      </c>
      <c r="W2172" s="15">
        <f t="shared" si="374"/>
        <v>0</v>
      </c>
      <c r="X2172" s="5">
        <f t="shared" si="375"/>
        <v>0</v>
      </c>
      <c r="Y2172" s="5">
        <f t="shared" si="376"/>
        <v>4.0949999999999998</v>
      </c>
      <c r="Z2172" s="5">
        <f t="shared" si="377"/>
        <v>-4.7774999999999999</v>
      </c>
      <c r="AA2172" s="5">
        <f t="shared" si="378"/>
        <v>0.45500000000000007</v>
      </c>
      <c r="AB2172" s="5">
        <f t="shared" si="379"/>
        <v>0.22750000000000004</v>
      </c>
    </row>
    <row r="2173" spans="1:28" x14ac:dyDescent="0.55000000000000004">
      <c r="A2173" s="3" t="s">
        <v>72</v>
      </c>
      <c r="B2173" s="3" t="s">
        <v>74</v>
      </c>
      <c r="C2173" t="s">
        <v>47</v>
      </c>
      <c r="D2173" s="3" t="s">
        <v>262</v>
      </c>
      <c r="E2173" s="3" t="s">
        <v>302</v>
      </c>
      <c r="F2173" s="3" t="s">
        <v>77</v>
      </c>
      <c r="G2173" s="5">
        <v>6.25</v>
      </c>
      <c r="H2173">
        <v>2</v>
      </c>
      <c r="I2173" s="5">
        <v>4.5625</v>
      </c>
      <c r="J2173" s="5">
        <v>2.28125</v>
      </c>
      <c r="K2173">
        <v>4</v>
      </c>
      <c r="L2173" s="15">
        <v>0.5</v>
      </c>
      <c r="M2173" s="13">
        <v>1</v>
      </c>
      <c r="N2173" s="15">
        <v>0</v>
      </c>
      <c r="O2173" s="5">
        <v>0</v>
      </c>
      <c r="P2173" s="5">
        <v>0</v>
      </c>
      <c r="Q2173" s="5">
        <f t="shared" si="369"/>
        <v>4.5625</v>
      </c>
      <c r="R2173" s="5">
        <f t="shared" si="370"/>
        <v>-4.5625</v>
      </c>
      <c r="S2173" s="15">
        <f t="shared" si="371"/>
        <v>-1</v>
      </c>
      <c r="T2173">
        <v>0</v>
      </c>
      <c r="U2173" s="5" t="str">
        <f t="shared" si="372"/>
        <v>NA</v>
      </c>
      <c r="V2173" s="15">
        <f t="shared" si="373"/>
        <v>0</v>
      </c>
      <c r="W2173" s="15">
        <f t="shared" si="374"/>
        <v>0</v>
      </c>
      <c r="X2173" s="5">
        <f t="shared" si="375"/>
        <v>0</v>
      </c>
      <c r="Y2173" s="5">
        <f t="shared" si="376"/>
        <v>4.1062500000000002</v>
      </c>
      <c r="Z2173" s="5">
        <f t="shared" si="377"/>
        <v>-4.7906250000000004</v>
      </c>
      <c r="AA2173" s="5">
        <f t="shared" si="378"/>
        <v>0.45624999999999982</v>
      </c>
      <c r="AB2173" s="5">
        <f t="shared" si="379"/>
        <v>0.22812500000000036</v>
      </c>
    </row>
    <row r="2174" spans="1:28" x14ac:dyDescent="0.55000000000000004">
      <c r="A2174" s="3" t="s">
        <v>72</v>
      </c>
      <c r="B2174" s="3" t="s">
        <v>384</v>
      </c>
      <c r="C2174" t="s">
        <v>47</v>
      </c>
      <c r="D2174" s="3" t="s">
        <v>137</v>
      </c>
      <c r="E2174" s="3" t="s">
        <v>3629</v>
      </c>
      <c r="F2174" s="3" t="s">
        <v>77</v>
      </c>
      <c r="G2174" s="5">
        <v>6.25</v>
      </c>
      <c r="H2174">
        <v>2</v>
      </c>
      <c r="I2174" s="5">
        <v>4.5625</v>
      </c>
      <c r="J2174" s="5">
        <v>2.28125</v>
      </c>
      <c r="K2174">
        <v>75</v>
      </c>
      <c r="L2174" s="15">
        <v>2.66666666666667E-2</v>
      </c>
      <c r="M2174" s="13">
        <v>1.1709333333333301</v>
      </c>
      <c r="N2174" s="15">
        <v>0</v>
      </c>
      <c r="O2174" s="5">
        <v>0</v>
      </c>
      <c r="P2174" s="5">
        <v>0</v>
      </c>
      <c r="Q2174" s="5">
        <f t="shared" si="369"/>
        <v>4.5625</v>
      </c>
      <c r="R2174" s="5">
        <f t="shared" si="370"/>
        <v>-4.5625</v>
      </c>
      <c r="S2174" s="15">
        <f t="shared" si="371"/>
        <v>-1</v>
      </c>
      <c r="T2174">
        <v>0</v>
      </c>
      <c r="U2174" s="5" t="str">
        <f t="shared" si="372"/>
        <v>NA</v>
      </c>
      <c r="V2174" s="15">
        <f t="shared" si="373"/>
        <v>0</v>
      </c>
      <c r="W2174" s="15">
        <f t="shared" si="374"/>
        <v>0</v>
      </c>
      <c r="X2174" s="5">
        <f t="shared" si="375"/>
        <v>0</v>
      </c>
      <c r="Y2174" s="5">
        <f t="shared" si="376"/>
        <v>4.1062500000000002</v>
      </c>
      <c r="Z2174" s="5">
        <f t="shared" si="377"/>
        <v>-4.7906250000000004</v>
      </c>
      <c r="AA2174" s="5">
        <f t="shared" si="378"/>
        <v>0.45624999999999982</v>
      </c>
      <c r="AB2174" s="5">
        <f t="shared" si="379"/>
        <v>0.22812500000000036</v>
      </c>
    </row>
    <row r="2175" spans="1:28" x14ac:dyDescent="0.55000000000000004">
      <c r="A2175" s="3" t="s">
        <v>72</v>
      </c>
      <c r="B2175" s="3" t="s">
        <v>494</v>
      </c>
      <c r="C2175" t="s">
        <v>47</v>
      </c>
      <c r="D2175" s="3" t="s">
        <v>40</v>
      </c>
      <c r="E2175" s="3" t="s">
        <v>122</v>
      </c>
      <c r="F2175" s="3" t="s">
        <v>77</v>
      </c>
      <c r="G2175" s="5">
        <v>6.25</v>
      </c>
      <c r="H2175">
        <v>2</v>
      </c>
      <c r="I2175" s="5">
        <v>4.5750000000000002</v>
      </c>
      <c r="J2175" s="5">
        <v>2.2875000000000001</v>
      </c>
      <c r="K2175">
        <v>10</v>
      </c>
      <c r="L2175" s="15">
        <v>0.2</v>
      </c>
      <c r="M2175" s="13">
        <v>1.7</v>
      </c>
      <c r="N2175" s="15">
        <v>0</v>
      </c>
      <c r="O2175" s="5">
        <v>0</v>
      </c>
      <c r="P2175" s="5">
        <v>0</v>
      </c>
      <c r="Q2175" s="5">
        <f t="shared" si="369"/>
        <v>4.5750000000000002</v>
      </c>
      <c r="R2175" s="5">
        <f t="shared" si="370"/>
        <v>-4.5750000000000002</v>
      </c>
      <c r="S2175" s="15">
        <f t="shared" si="371"/>
        <v>-1</v>
      </c>
      <c r="T2175">
        <v>0</v>
      </c>
      <c r="U2175" s="5" t="str">
        <f t="shared" si="372"/>
        <v>NA</v>
      </c>
      <c r="V2175" s="15">
        <f t="shared" si="373"/>
        <v>0</v>
      </c>
      <c r="W2175" s="15">
        <f t="shared" si="374"/>
        <v>0</v>
      </c>
      <c r="X2175" s="5">
        <f t="shared" si="375"/>
        <v>0</v>
      </c>
      <c r="Y2175" s="5">
        <f t="shared" si="376"/>
        <v>4.1175000000000006</v>
      </c>
      <c r="Z2175" s="5">
        <f t="shared" si="377"/>
        <v>-4.80375</v>
      </c>
      <c r="AA2175" s="5">
        <f t="shared" si="378"/>
        <v>0.45749999999999957</v>
      </c>
      <c r="AB2175" s="5">
        <f t="shared" si="379"/>
        <v>0.22874999999999979</v>
      </c>
    </row>
    <row r="2176" spans="1:28" x14ac:dyDescent="0.55000000000000004">
      <c r="A2176" s="3" t="s">
        <v>72</v>
      </c>
      <c r="B2176" s="3" t="s">
        <v>1619</v>
      </c>
      <c r="C2176" t="s">
        <v>47</v>
      </c>
      <c r="D2176" s="3" t="s">
        <v>173</v>
      </c>
      <c r="E2176" s="3" t="s">
        <v>2948</v>
      </c>
      <c r="F2176" s="3" t="s">
        <v>77</v>
      </c>
      <c r="G2176" s="5">
        <v>6.25</v>
      </c>
      <c r="H2176">
        <v>1</v>
      </c>
      <c r="I2176" s="5">
        <v>4.5999999999999996</v>
      </c>
      <c r="J2176" s="5">
        <v>4.5999999999999996</v>
      </c>
      <c r="K2176">
        <v>128</v>
      </c>
      <c r="L2176" s="15">
        <v>7.8125E-3</v>
      </c>
      <c r="M2176" s="13">
        <v>1.23046875</v>
      </c>
      <c r="N2176" s="15">
        <v>0</v>
      </c>
      <c r="O2176" s="5">
        <v>0</v>
      </c>
      <c r="P2176" s="5">
        <v>0</v>
      </c>
      <c r="Q2176" s="5">
        <f t="shared" si="369"/>
        <v>4.5999999999999996</v>
      </c>
      <c r="R2176" s="5">
        <f t="shared" si="370"/>
        <v>-4.5999999999999996</v>
      </c>
      <c r="S2176" s="15">
        <f t="shared" si="371"/>
        <v>-1</v>
      </c>
      <c r="T2176">
        <v>0</v>
      </c>
      <c r="U2176" s="5" t="str">
        <f t="shared" si="372"/>
        <v>NA</v>
      </c>
      <c r="V2176" s="15">
        <f t="shared" si="373"/>
        <v>0</v>
      </c>
      <c r="W2176" s="15">
        <f t="shared" si="374"/>
        <v>0</v>
      </c>
      <c r="X2176" s="5">
        <f t="shared" si="375"/>
        <v>0</v>
      </c>
      <c r="Y2176" s="5">
        <f t="shared" si="376"/>
        <v>4.1399999999999997</v>
      </c>
      <c r="Z2176" s="5">
        <f t="shared" si="377"/>
        <v>-4.83</v>
      </c>
      <c r="AA2176" s="5">
        <f t="shared" si="378"/>
        <v>0.45999999999999996</v>
      </c>
      <c r="AB2176" s="5">
        <f t="shared" si="379"/>
        <v>0.23000000000000043</v>
      </c>
    </row>
    <row r="2177" spans="1:28" x14ac:dyDescent="0.55000000000000004">
      <c r="A2177" s="3" t="s">
        <v>72</v>
      </c>
      <c r="B2177" s="3" t="s">
        <v>3179</v>
      </c>
      <c r="C2177" t="s">
        <v>47</v>
      </c>
      <c r="D2177" s="3" t="s">
        <v>262</v>
      </c>
      <c r="E2177" s="3" t="s">
        <v>3521</v>
      </c>
      <c r="F2177" s="3" t="s">
        <v>77</v>
      </c>
      <c r="G2177" s="5">
        <v>6.25</v>
      </c>
      <c r="H2177">
        <v>1</v>
      </c>
      <c r="I2177" s="5">
        <v>4.6124999999999998</v>
      </c>
      <c r="J2177" s="5">
        <v>4.6124999999999998</v>
      </c>
      <c r="K2177">
        <v>2</v>
      </c>
      <c r="L2177" s="15">
        <v>0.5</v>
      </c>
      <c r="M2177" s="13">
        <v>1</v>
      </c>
      <c r="N2177" s="15">
        <v>0</v>
      </c>
      <c r="O2177" s="5">
        <v>0</v>
      </c>
      <c r="P2177" s="5">
        <v>0</v>
      </c>
      <c r="Q2177" s="5">
        <f t="shared" si="369"/>
        <v>4.6124999999999998</v>
      </c>
      <c r="R2177" s="5">
        <f t="shared" si="370"/>
        <v>-4.6124999999999998</v>
      </c>
      <c r="S2177" s="15">
        <f t="shared" si="371"/>
        <v>-1</v>
      </c>
      <c r="T2177">
        <v>0</v>
      </c>
      <c r="U2177" s="5" t="str">
        <f t="shared" si="372"/>
        <v>NA</v>
      </c>
      <c r="V2177" s="15">
        <f t="shared" si="373"/>
        <v>0</v>
      </c>
      <c r="W2177" s="15">
        <f t="shared" si="374"/>
        <v>0</v>
      </c>
      <c r="X2177" s="5">
        <f t="shared" si="375"/>
        <v>0</v>
      </c>
      <c r="Y2177" s="5">
        <f t="shared" si="376"/>
        <v>4.1512500000000001</v>
      </c>
      <c r="Z2177" s="5">
        <f t="shared" si="377"/>
        <v>-4.8431249999999997</v>
      </c>
      <c r="AA2177" s="5">
        <f t="shared" si="378"/>
        <v>0.46124999999999972</v>
      </c>
      <c r="AB2177" s="5">
        <f t="shared" si="379"/>
        <v>0.23062499999999986</v>
      </c>
    </row>
    <row r="2178" spans="1:28" x14ac:dyDescent="0.55000000000000004">
      <c r="A2178" s="3" t="s">
        <v>72</v>
      </c>
      <c r="B2178" s="3" t="s">
        <v>473</v>
      </c>
      <c r="C2178" t="s">
        <v>47</v>
      </c>
      <c r="D2178" s="3" t="s">
        <v>137</v>
      </c>
      <c r="E2178" s="3" t="s">
        <v>2968</v>
      </c>
      <c r="F2178" s="3" t="s">
        <v>77</v>
      </c>
      <c r="G2178" s="5">
        <v>6.25</v>
      </c>
      <c r="H2178">
        <v>3</v>
      </c>
      <c r="I2178" s="5">
        <v>4.6124999999999998</v>
      </c>
      <c r="J2178" s="5">
        <v>1.5375000000000001</v>
      </c>
      <c r="K2178">
        <v>5</v>
      </c>
      <c r="L2178" s="15">
        <v>0.6</v>
      </c>
      <c r="M2178" s="13">
        <v>2.2000000000000002</v>
      </c>
      <c r="N2178" s="15">
        <v>0</v>
      </c>
      <c r="O2178" s="5">
        <v>0</v>
      </c>
      <c r="P2178" s="5">
        <v>0</v>
      </c>
      <c r="Q2178" s="5">
        <f t="shared" ref="Q2178:Q2241" si="380">I2178</f>
        <v>4.6124999999999998</v>
      </c>
      <c r="R2178" s="5">
        <f t="shared" ref="R2178:R2241" si="381">P2178-Q2178</f>
        <v>-4.6124999999999998</v>
      </c>
      <c r="S2178" s="15">
        <f t="shared" ref="S2178:S2241" si="382">IF(Q2178=0,0,(P2178-Q2178)/Q2178)</f>
        <v>-1</v>
      </c>
      <c r="T2178">
        <v>0</v>
      </c>
      <c r="U2178" s="5" t="str">
        <f t="shared" ref="U2178:U2241" si="383">IF(T2178=0,"NA",P2178/T2178)</f>
        <v>NA</v>
      </c>
      <c r="V2178" s="15">
        <f t="shared" si="373"/>
        <v>0</v>
      </c>
      <c r="W2178" s="15">
        <f t="shared" si="374"/>
        <v>0</v>
      </c>
      <c r="X2178" s="5">
        <f t="shared" si="375"/>
        <v>0</v>
      </c>
      <c r="Y2178" s="5">
        <f t="shared" si="376"/>
        <v>4.1512500000000001</v>
      </c>
      <c r="Z2178" s="5">
        <f t="shared" si="377"/>
        <v>-4.8431249999999997</v>
      </c>
      <c r="AA2178" s="5">
        <f t="shared" si="378"/>
        <v>0.46124999999999972</v>
      </c>
      <c r="AB2178" s="5">
        <f t="shared" si="379"/>
        <v>0.23062499999999986</v>
      </c>
    </row>
    <row r="2179" spans="1:28" x14ac:dyDescent="0.55000000000000004">
      <c r="A2179" s="3" t="s">
        <v>72</v>
      </c>
      <c r="B2179" s="3" t="s">
        <v>2644</v>
      </c>
      <c r="C2179" t="s">
        <v>47</v>
      </c>
      <c r="D2179" s="3" t="s">
        <v>40</v>
      </c>
      <c r="E2179" s="3" t="s">
        <v>2770</v>
      </c>
      <c r="F2179" s="3" t="s">
        <v>77</v>
      </c>
      <c r="G2179" s="5">
        <v>6.25</v>
      </c>
      <c r="H2179">
        <v>2</v>
      </c>
      <c r="I2179" s="5">
        <v>4.6124999999999998</v>
      </c>
      <c r="J2179" s="5">
        <v>2.3062499999999999</v>
      </c>
      <c r="K2179">
        <v>9</v>
      </c>
      <c r="L2179" s="15">
        <v>0.22222222222222199</v>
      </c>
      <c r="M2179" s="13">
        <v>1.3333333333333299</v>
      </c>
      <c r="N2179" s="15">
        <v>0</v>
      </c>
      <c r="O2179" s="5">
        <v>0</v>
      </c>
      <c r="P2179" s="5">
        <v>0</v>
      </c>
      <c r="Q2179" s="5">
        <f t="shared" si="380"/>
        <v>4.6124999999999998</v>
      </c>
      <c r="R2179" s="5">
        <f t="shared" si="381"/>
        <v>-4.6124999999999998</v>
      </c>
      <c r="S2179" s="15">
        <f t="shared" si="382"/>
        <v>-1</v>
      </c>
      <c r="T2179">
        <v>0</v>
      </c>
      <c r="U2179" s="5" t="str">
        <f t="shared" si="383"/>
        <v>NA</v>
      </c>
      <c r="V2179" s="15">
        <f t="shared" ref="V2179:V2242" si="384">(L2179*N2179)</f>
        <v>0</v>
      </c>
      <c r="W2179" s="15">
        <f t="shared" ref="W2179:W2242" si="385">IF(P2179=0,0,R2179/P2179)</f>
        <v>0</v>
      </c>
      <c r="X2179" s="5">
        <f t="shared" ref="X2179:X2242" si="386">IF(T2179=0,0,Q2179/T2179)</f>
        <v>0</v>
      </c>
      <c r="Y2179" s="5">
        <f t="shared" ref="Y2179:Y2242" si="387">Q2179*0.9</f>
        <v>4.1512500000000001</v>
      </c>
      <c r="Z2179" s="5">
        <f t="shared" ref="Z2179:Z2242" si="388">R2179*1.05</f>
        <v>-4.8431249999999997</v>
      </c>
      <c r="AA2179" s="5">
        <f t="shared" ref="AA2179:AA2242" si="389">Q2179-Y2179</f>
        <v>0.46124999999999972</v>
      </c>
      <c r="AB2179" s="5">
        <f t="shared" ref="AB2179:AB2242" si="390">R2179-Z2179</f>
        <v>0.23062499999999986</v>
      </c>
    </row>
    <row r="2180" spans="1:28" x14ac:dyDescent="0.55000000000000004">
      <c r="A2180" s="3" t="s">
        <v>72</v>
      </c>
      <c r="B2180" s="3" t="s">
        <v>509</v>
      </c>
      <c r="C2180" t="s">
        <v>47</v>
      </c>
      <c r="D2180" s="3" t="s">
        <v>113</v>
      </c>
      <c r="E2180" s="3" t="s">
        <v>114</v>
      </c>
      <c r="F2180" s="3" t="s">
        <v>77</v>
      </c>
      <c r="G2180" s="5">
        <v>6.25</v>
      </c>
      <c r="H2180">
        <v>3</v>
      </c>
      <c r="I2180" s="5">
        <v>4.6249999874999999</v>
      </c>
      <c r="J2180" s="5">
        <v>1.5416666625</v>
      </c>
      <c r="K2180">
        <v>8</v>
      </c>
      <c r="L2180" s="15">
        <v>0.375</v>
      </c>
      <c r="M2180" s="13">
        <v>1</v>
      </c>
      <c r="N2180" s="15">
        <v>0</v>
      </c>
      <c r="O2180" s="5">
        <v>0</v>
      </c>
      <c r="P2180" s="5">
        <v>0</v>
      </c>
      <c r="Q2180" s="5">
        <f t="shared" si="380"/>
        <v>4.6249999874999999</v>
      </c>
      <c r="R2180" s="5">
        <f t="shared" si="381"/>
        <v>-4.6249999874999999</v>
      </c>
      <c r="S2180" s="15">
        <f t="shared" si="382"/>
        <v>-1</v>
      </c>
      <c r="T2180">
        <v>0</v>
      </c>
      <c r="U2180" s="5" t="str">
        <f t="shared" si="383"/>
        <v>NA</v>
      </c>
      <c r="V2180" s="15">
        <f t="shared" si="384"/>
        <v>0</v>
      </c>
      <c r="W2180" s="15">
        <f t="shared" si="385"/>
        <v>0</v>
      </c>
      <c r="X2180" s="5">
        <f t="shared" si="386"/>
        <v>0</v>
      </c>
      <c r="Y2180" s="5">
        <f t="shared" si="387"/>
        <v>4.1624999887499996</v>
      </c>
      <c r="Z2180" s="5">
        <f t="shared" si="388"/>
        <v>-4.8562499868750004</v>
      </c>
      <c r="AA2180" s="5">
        <f t="shared" si="389"/>
        <v>0.46249999875000025</v>
      </c>
      <c r="AB2180" s="5">
        <f t="shared" si="390"/>
        <v>0.23124999937500057</v>
      </c>
    </row>
    <row r="2181" spans="1:28" x14ac:dyDescent="0.55000000000000004">
      <c r="A2181" s="3" t="s">
        <v>72</v>
      </c>
      <c r="B2181" s="3" t="s">
        <v>2975</v>
      </c>
      <c r="C2181" t="s">
        <v>47</v>
      </c>
      <c r="D2181" s="3" t="s">
        <v>125</v>
      </c>
      <c r="E2181" s="3" t="s">
        <v>126</v>
      </c>
      <c r="F2181" s="3" t="s">
        <v>77</v>
      </c>
      <c r="G2181" s="5">
        <v>6.25</v>
      </c>
      <c r="H2181">
        <v>2</v>
      </c>
      <c r="I2181" s="5">
        <v>4.6375000000000002</v>
      </c>
      <c r="J2181" s="5">
        <v>2.3187500000000001</v>
      </c>
      <c r="K2181">
        <v>22</v>
      </c>
      <c r="L2181" s="15">
        <v>9.0909090909090898E-2</v>
      </c>
      <c r="M2181" s="13">
        <v>1</v>
      </c>
      <c r="N2181" s="15">
        <v>0</v>
      </c>
      <c r="O2181" s="5">
        <v>0</v>
      </c>
      <c r="P2181" s="5">
        <v>0</v>
      </c>
      <c r="Q2181" s="5">
        <f t="shared" si="380"/>
        <v>4.6375000000000002</v>
      </c>
      <c r="R2181" s="5">
        <f t="shared" si="381"/>
        <v>-4.6375000000000002</v>
      </c>
      <c r="S2181" s="15">
        <f t="shared" si="382"/>
        <v>-1</v>
      </c>
      <c r="T2181">
        <v>0</v>
      </c>
      <c r="U2181" s="5" t="str">
        <f t="shared" si="383"/>
        <v>NA</v>
      </c>
      <c r="V2181" s="15">
        <f t="shared" si="384"/>
        <v>0</v>
      </c>
      <c r="W2181" s="15">
        <f t="shared" si="385"/>
        <v>0</v>
      </c>
      <c r="X2181" s="5">
        <f t="shared" si="386"/>
        <v>0</v>
      </c>
      <c r="Y2181" s="5">
        <f t="shared" si="387"/>
        <v>4.1737500000000001</v>
      </c>
      <c r="Z2181" s="5">
        <f t="shared" si="388"/>
        <v>-4.8693750000000007</v>
      </c>
      <c r="AA2181" s="5">
        <f t="shared" si="389"/>
        <v>0.46375000000000011</v>
      </c>
      <c r="AB2181" s="5">
        <f t="shared" si="390"/>
        <v>0.2318750000000005</v>
      </c>
    </row>
    <row r="2182" spans="1:28" x14ac:dyDescent="0.55000000000000004">
      <c r="A2182" s="3" t="s">
        <v>72</v>
      </c>
      <c r="B2182" s="3" t="s">
        <v>3460</v>
      </c>
      <c r="C2182" t="s">
        <v>47</v>
      </c>
      <c r="D2182" s="3" t="s">
        <v>194</v>
      </c>
      <c r="E2182" s="3" t="s">
        <v>3683</v>
      </c>
      <c r="F2182" s="3" t="s">
        <v>77</v>
      </c>
      <c r="G2182" s="5">
        <v>6.25</v>
      </c>
      <c r="H2182">
        <v>1</v>
      </c>
      <c r="I2182" s="5">
        <v>4.6500000000000004</v>
      </c>
      <c r="J2182" s="5">
        <v>4.6500000000000004</v>
      </c>
      <c r="K2182">
        <v>5</v>
      </c>
      <c r="L2182" s="15">
        <v>0.2</v>
      </c>
      <c r="M2182" s="13">
        <v>1</v>
      </c>
      <c r="N2182" s="15">
        <v>0</v>
      </c>
      <c r="O2182" s="5">
        <v>0</v>
      </c>
      <c r="P2182" s="5">
        <v>0</v>
      </c>
      <c r="Q2182" s="5">
        <f t="shared" si="380"/>
        <v>4.6500000000000004</v>
      </c>
      <c r="R2182" s="5">
        <f t="shared" si="381"/>
        <v>-4.6500000000000004</v>
      </c>
      <c r="S2182" s="15">
        <f t="shared" si="382"/>
        <v>-1</v>
      </c>
      <c r="T2182">
        <v>0</v>
      </c>
      <c r="U2182" s="5" t="str">
        <f t="shared" si="383"/>
        <v>NA</v>
      </c>
      <c r="V2182" s="15">
        <f t="shared" si="384"/>
        <v>0</v>
      </c>
      <c r="W2182" s="15">
        <f t="shared" si="385"/>
        <v>0</v>
      </c>
      <c r="X2182" s="5">
        <f t="shared" si="386"/>
        <v>0</v>
      </c>
      <c r="Y2182" s="5">
        <f t="shared" si="387"/>
        <v>4.1850000000000005</v>
      </c>
      <c r="Z2182" s="5">
        <f t="shared" si="388"/>
        <v>-4.8825000000000003</v>
      </c>
      <c r="AA2182" s="5">
        <f t="shared" si="389"/>
        <v>0.46499999999999986</v>
      </c>
      <c r="AB2182" s="5">
        <f t="shared" si="390"/>
        <v>0.23249999999999993</v>
      </c>
    </row>
    <row r="2183" spans="1:28" x14ac:dyDescent="0.55000000000000004">
      <c r="A2183" s="3" t="s">
        <v>72</v>
      </c>
      <c r="B2183" s="3" t="s">
        <v>3797</v>
      </c>
      <c r="C2183" t="s">
        <v>47</v>
      </c>
      <c r="D2183" s="3" t="s">
        <v>104</v>
      </c>
      <c r="E2183" s="3" t="s">
        <v>3008</v>
      </c>
      <c r="F2183" s="3" t="s">
        <v>77</v>
      </c>
      <c r="G2183" s="5">
        <v>6.25</v>
      </c>
      <c r="H2183">
        <v>1</v>
      </c>
      <c r="I2183" s="5">
        <v>4.6500000000000004</v>
      </c>
      <c r="J2183" s="5">
        <v>4.6500000000000004</v>
      </c>
      <c r="K2183">
        <v>1</v>
      </c>
      <c r="L2183" s="15">
        <v>1</v>
      </c>
      <c r="M2183" s="13">
        <v>1</v>
      </c>
      <c r="N2183" s="15">
        <v>0</v>
      </c>
      <c r="O2183" s="5">
        <v>0</v>
      </c>
      <c r="P2183" s="5">
        <v>0</v>
      </c>
      <c r="Q2183" s="5">
        <f t="shared" si="380"/>
        <v>4.6500000000000004</v>
      </c>
      <c r="R2183" s="5">
        <f t="shared" si="381"/>
        <v>-4.6500000000000004</v>
      </c>
      <c r="S2183" s="15">
        <f t="shared" si="382"/>
        <v>-1</v>
      </c>
      <c r="T2183">
        <v>0</v>
      </c>
      <c r="U2183" s="5" t="str">
        <f t="shared" si="383"/>
        <v>NA</v>
      </c>
      <c r="V2183" s="15">
        <f t="shared" si="384"/>
        <v>0</v>
      </c>
      <c r="W2183" s="15">
        <f t="shared" si="385"/>
        <v>0</v>
      </c>
      <c r="X2183" s="5">
        <f t="shared" si="386"/>
        <v>0</v>
      </c>
      <c r="Y2183" s="5">
        <f t="shared" si="387"/>
        <v>4.1850000000000005</v>
      </c>
      <c r="Z2183" s="5">
        <f t="shared" si="388"/>
        <v>-4.8825000000000003</v>
      </c>
      <c r="AA2183" s="5">
        <f t="shared" si="389"/>
        <v>0.46499999999999986</v>
      </c>
      <c r="AB2183" s="5">
        <f t="shared" si="390"/>
        <v>0.23249999999999993</v>
      </c>
    </row>
    <row r="2184" spans="1:28" x14ac:dyDescent="0.55000000000000004">
      <c r="A2184" s="3" t="s">
        <v>72</v>
      </c>
      <c r="B2184" s="3" t="s">
        <v>780</v>
      </c>
      <c r="C2184" t="s">
        <v>47</v>
      </c>
      <c r="D2184" s="3" t="s">
        <v>194</v>
      </c>
      <c r="E2184" s="3" t="s">
        <v>3147</v>
      </c>
      <c r="F2184" s="3" t="s">
        <v>77</v>
      </c>
      <c r="G2184" s="5">
        <v>6.25</v>
      </c>
      <c r="H2184">
        <v>2</v>
      </c>
      <c r="I2184" s="5">
        <v>4.6624999999999996</v>
      </c>
      <c r="J2184" s="5">
        <v>2.3312499999999998</v>
      </c>
      <c r="K2184">
        <v>17</v>
      </c>
      <c r="L2184" s="15">
        <v>0.11764705882352899</v>
      </c>
      <c r="M2184" s="13">
        <v>1.1741176470588199</v>
      </c>
      <c r="N2184" s="15">
        <v>0</v>
      </c>
      <c r="O2184" s="5">
        <v>0</v>
      </c>
      <c r="P2184" s="5">
        <v>0</v>
      </c>
      <c r="Q2184" s="5">
        <f t="shared" si="380"/>
        <v>4.6624999999999996</v>
      </c>
      <c r="R2184" s="5">
        <f t="shared" si="381"/>
        <v>-4.6624999999999996</v>
      </c>
      <c r="S2184" s="15">
        <f t="shared" si="382"/>
        <v>-1</v>
      </c>
      <c r="T2184">
        <v>0</v>
      </c>
      <c r="U2184" s="5" t="str">
        <f t="shared" si="383"/>
        <v>NA</v>
      </c>
      <c r="V2184" s="15">
        <f t="shared" si="384"/>
        <v>0</v>
      </c>
      <c r="W2184" s="15">
        <f t="shared" si="385"/>
        <v>0</v>
      </c>
      <c r="X2184" s="5">
        <f t="shared" si="386"/>
        <v>0</v>
      </c>
      <c r="Y2184" s="5">
        <f t="shared" si="387"/>
        <v>4.19625</v>
      </c>
      <c r="Z2184" s="5">
        <f t="shared" si="388"/>
        <v>-4.8956249999999999</v>
      </c>
      <c r="AA2184" s="5">
        <f t="shared" si="389"/>
        <v>0.46624999999999961</v>
      </c>
      <c r="AB2184" s="5">
        <f t="shared" si="390"/>
        <v>0.23312500000000025</v>
      </c>
    </row>
    <row r="2185" spans="1:28" x14ac:dyDescent="0.55000000000000004">
      <c r="A2185" s="3" t="s">
        <v>72</v>
      </c>
      <c r="B2185" s="3" t="s">
        <v>270</v>
      </c>
      <c r="C2185" t="s">
        <v>47</v>
      </c>
      <c r="D2185" s="3" t="s">
        <v>194</v>
      </c>
      <c r="E2185" s="3" t="s">
        <v>2984</v>
      </c>
      <c r="F2185" s="3" t="s">
        <v>77</v>
      </c>
      <c r="G2185" s="5">
        <v>6.25</v>
      </c>
      <c r="H2185">
        <v>2</v>
      </c>
      <c r="I2185" s="5">
        <v>4.6624999999999996</v>
      </c>
      <c r="J2185" s="5">
        <v>2.3312499999999998</v>
      </c>
      <c r="K2185">
        <v>21</v>
      </c>
      <c r="L2185" s="15">
        <v>9.5238095238095205E-2</v>
      </c>
      <c r="M2185" s="13">
        <v>1.04666666666667</v>
      </c>
      <c r="N2185" s="15">
        <v>0</v>
      </c>
      <c r="O2185" s="5">
        <v>0</v>
      </c>
      <c r="P2185" s="5">
        <v>0</v>
      </c>
      <c r="Q2185" s="5">
        <f t="shared" si="380"/>
        <v>4.6624999999999996</v>
      </c>
      <c r="R2185" s="5">
        <f t="shared" si="381"/>
        <v>-4.6624999999999996</v>
      </c>
      <c r="S2185" s="15">
        <f t="shared" si="382"/>
        <v>-1</v>
      </c>
      <c r="T2185">
        <v>0</v>
      </c>
      <c r="U2185" s="5" t="str">
        <f t="shared" si="383"/>
        <v>NA</v>
      </c>
      <c r="V2185" s="15">
        <f t="shared" si="384"/>
        <v>0</v>
      </c>
      <c r="W2185" s="15">
        <f t="shared" si="385"/>
        <v>0</v>
      </c>
      <c r="X2185" s="5">
        <f t="shared" si="386"/>
        <v>0</v>
      </c>
      <c r="Y2185" s="5">
        <f t="shared" si="387"/>
        <v>4.19625</v>
      </c>
      <c r="Z2185" s="5">
        <f t="shared" si="388"/>
        <v>-4.8956249999999999</v>
      </c>
      <c r="AA2185" s="5">
        <f t="shared" si="389"/>
        <v>0.46624999999999961</v>
      </c>
      <c r="AB2185" s="5">
        <f t="shared" si="390"/>
        <v>0.23312500000000025</v>
      </c>
    </row>
    <row r="2186" spans="1:28" x14ac:dyDescent="0.55000000000000004">
      <c r="A2186" s="3" t="s">
        <v>72</v>
      </c>
      <c r="B2186" s="3" t="s">
        <v>1737</v>
      </c>
      <c r="C2186" t="s">
        <v>47</v>
      </c>
      <c r="D2186" s="3" t="s">
        <v>104</v>
      </c>
      <c r="E2186" s="3" t="s">
        <v>232</v>
      </c>
      <c r="F2186" s="3" t="s">
        <v>77</v>
      </c>
      <c r="G2186" s="5">
        <v>6.25</v>
      </c>
      <c r="H2186">
        <v>2</v>
      </c>
      <c r="I2186" s="5">
        <v>4.6624999999999996</v>
      </c>
      <c r="J2186" s="5">
        <v>2.3312499999999998</v>
      </c>
      <c r="K2186">
        <v>2</v>
      </c>
      <c r="L2186" s="15">
        <v>1</v>
      </c>
      <c r="M2186" s="13">
        <v>1</v>
      </c>
      <c r="N2186" s="15">
        <v>0</v>
      </c>
      <c r="O2186" s="5">
        <v>0</v>
      </c>
      <c r="P2186" s="5">
        <v>0</v>
      </c>
      <c r="Q2186" s="5">
        <f t="shared" si="380"/>
        <v>4.6624999999999996</v>
      </c>
      <c r="R2186" s="5">
        <f t="shared" si="381"/>
        <v>-4.6624999999999996</v>
      </c>
      <c r="S2186" s="15">
        <f t="shared" si="382"/>
        <v>-1</v>
      </c>
      <c r="T2186">
        <v>0</v>
      </c>
      <c r="U2186" s="5" t="str">
        <f t="shared" si="383"/>
        <v>NA</v>
      </c>
      <c r="V2186" s="15">
        <f t="shared" si="384"/>
        <v>0</v>
      </c>
      <c r="W2186" s="15">
        <f t="shared" si="385"/>
        <v>0</v>
      </c>
      <c r="X2186" s="5">
        <f t="shared" si="386"/>
        <v>0</v>
      </c>
      <c r="Y2186" s="5">
        <f t="shared" si="387"/>
        <v>4.19625</v>
      </c>
      <c r="Z2186" s="5">
        <f t="shared" si="388"/>
        <v>-4.8956249999999999</v>
      </c>
      <c r="AA2186" s="5">
        <f t="shared" si="389"/>
        <v>0.46624999999999961</v>
      </c>
      <c r="AB2186" s="5">
        <f t="shared" si="390"/>
        <v>0.23312500000000025</v>
      </c>
    </row>
    <row r="2187" spans="1:28" x14ac:dyDescent="0.55000000000000004">
      <c r="A2187" s="3" t="s">
        <v>72</v>
      </c>
      <c r="B2187" s="3" t="s">
        <v>3692</v>
      </c>
      <c r="C2187" t="s">
        <v>47</v>
      </c>
      <c r="D2187" s="3" t="s">
        <v>40</v>
      </c>
      <c r="E2187" s="3" t="s">
        <v>3246</v>
      </c>
      <c r="F2187" s="3" t="s">
        <v>77</v>
      </c>
      <c r="G2187" s="5">
        <v>6.25</v>
      </c>
      <c r="H2187">
        <v>1</v>
      </c>
      <c r="I2187" s="5">
        <v>4.6624999999999996</v>
      </c>
      <c r="J2187" s="5">
        <v>4.6624999999999996</v>
      </c>
      <c r="K2187">
        <v>21</v>
      </c>
      <c r="L2187" s="15">
        <v>4.7619047619047603E-2</v>
      </c>
      <c r="M2187" s="13">
        <v>1.0928571428571401</v>
      </c>
      <c r="N2187" s="15">
        <v>0</v>
      </c>
      <c r="O2187" s="5">
        <v>0</v>
      </c>
      <c r="P2187" s="5">
        <v>0</v>
      </c>
      <c r="Q2187" s="5">
        <f t="shared" si="380"/>
        <v>4.6624999999999996</v>
      </c>
      <c r="R2187" s="5">
        <f t="shared" si="381"/>
        <v>-4.6624999999999996</v>
      </c>
      <c r="S2187" s="15">
        <f t="shared" si="382"/>
        <v>-1</v>
      </c>
      <c r="T2187">
        <v>0</v>
      </c>
      <c r="U2187" s="5" t="str">
        <f t="shared" si="383"/>
        <v>NA</v>
      </c>
      <c r="V2187" s="15">
        <f t="shared" si="384"/>
        <v>0</v>
      </c>
      <c r="W2187" s="15">
        <f t="shared" si="385"/>
        <v>0</v>
      </c>
      <c r="X2187" s="5">
        <f t="shared" si="386"/>
        <v>0</v>
      </c>
      <c r="Y2187" s="5">
        <f t="shared" si="387"/>
        <v>4.19625</v>
      </c>
      <c r="Z2187" s="5">
        <f t="shared" si="388"/>
        <v>-4.8956249999999999</v>
      </c>
      <c r="AA2187" s="5">
        <f t="shared" si="389"/>
        <v>0.46624999999999961</v>
      </c>
      <c r="AB2187" s="5">
        <f t="shared" si="390"/>
        <v>0.23312500000000025</v>
      </c>
    </row>
    <row r="2188" spans="1:28" x14ac:dyDescent="0.55000000000000004">
      <c r="A2188" s="3" t="s">
        <v>72</v>
      </c>
      <c r="B2188" s="3" t="s">
        <v>2767</v>
      </c>
      <c r="C2188" t="s">
        <v>47</v>
      </c>
      <c r="D2188" s="3" t="s">
        <v>32</v>
      </c>
      <c r="E2188" s="3" t="s">
        <v>170</v>
      </c>
      <c r="F2188" s="3" t="s">
        <v>77</v>
      </c>
      <c r="G2188" s="5">
        <v>6.25</v>
      </c>
      <c r="H2188">
        <v>13</v>
      </c>
      <c r="I2188" s="5">
        <v>4.6749998750000001</v>
      </c>
      <c r="J2188" s="5">
        <v>0.35961537500000001</v>
      </c>
      <c r="K2188">
        <v>2806</v>
      </c>
      <c r="L2188" s="15">
        <v>4.6329294369208797E-3</v>
      </c>
      <c r="M2188" s="13">
        <v>6.3942266571632196</v>
      </c>
      <c r="N2188" s="15">
        <v>0</v>
      </c>
      <c r="O2188" s="5">
        <v>0</v>
      </c>
      <c r="P2188" s="5">
        <v>0</v>
      </c>
      <c r="Q2188" s="5">
        <f t="shared" si="380"/>
        <v>4.6749998750000001</v>
      </c>
      <c r="R2188" s="5">
        <f t="shared" si="381"/>
        <v>-4.6749998750000001</v>
      </c>
      <c r="S2188" s="15">
        <f t="shared" si="382"/>
        <v>-1</v>
      </c>
      <c r="T2188">
        <v>0</v>
      </c>
      <c r="U2188" s="5" t="str">
        <f t="shared" si="383"/>
        <v>NA</v>
      </c>
      <c r="V2188" s="15">
        <f t="shared" si="384"/>
        <v>0</v>
      </c>
      <c r="W2188" s="15">
        <f t="shared" si="385"/>
        <v>0</v>
      </c>
      <c r="X2188" s="5">
        <f t="shared" si="386"/>
        <v>0</v>
      </c>
      <c r="Y2188" s="5">
        <f t="shared" si="387"/>
        <v>4.2074998875</v>
      </c>
      <c r="Z2188" s="5">
        <f t="shared" si="388"/>
        <v>-4.9087498687500002</v>
      </c>
      <c r="AA2188" s="5">
        <f t="shared" si="389"/>
        <v>0.4674999875000001</v>
      </c>
      <c r="AB2188" s="5">
        <f t="shared" si="390"/>
        <v>0.23374999375000005</v>
      </c>
    </row>
    <row r="2189" spans="1:28" x14ac:dyDescent="0.55000000000000004">
      <c r="A2189" s="3" t="s">
        <v>72</v>
      </c>
      <c r="B2189" s="3" t="s">
        <v>3804</v>
      </c>
      <c r="C2189" t="s">
        <v>56</v>
      </c>
      <c r="D2189" s="3" t="s">
        <v>32</v>
      </c>
      <c r="E2189" s="3" t="s">
        <v>2843</v>
      </c>
      <c r="F2189" s="3" t="s">
        <v>77</v>
      </c>
      <c r="G2189" s="5">
        <v>6.25</v>
      </c>
      <c r="H2189">
        <v>3</v>
      </c>
      <c r="I2189" s="5">
        <v>4.6875</v>
      </c>
      <c r="J2189" s="5">
        <v>1.5625</v>
      </c>
      <c r="K2189">
        <v>61</v>
      </c>
      <c r="L2189" s="15">
        <v>4.9180327868852493E-2</v>
      </c>
      <c r="M2189" s="13">
        <v>1.4950819672131099</v>
      </c>
      <c r="N2189" s="15">
        <v>0</v>
      </c>
      <c r="O2189" s="5">
        <v>0</v>
      </c>
      <c r="P2189" s="5">
        <v>0</v>
      </c>
      <c r="Q2189" s="5">
        <f t="shared" si="380"/>
        <v>4.6875</v>
      </c>
      <c r="R2189" s="5">
        <f t="shared" si="381"/>
        <v>-4.6875</v>
      </c>
      <c r="S2189" s="15">
        <f t="shared" si="382"/>
        <v>-1</v>
      </c>
      <c r="T2189">
        <v>0</v>
      </c>
      <c r="U2189" s="5" t="str">
        <f t="shared" si="383"/>
        <v>NA</v>
      </c>
      <c r="V2189" s="15">
        <f t="shared" si="384"/>
        <v>0</v>
      </c>
      <c r="W2189" s="15">
        <f t="shared" si="385"/>
        <v>0</v>
      </c>
      <c r="X2189" s="5">
        <f t="shared" si="386"/>
        <v>0</v>
      </c>
      <c r="Y2189" s="5">
        <f t="shared" si="387"/>
        <v>4.21875</v>
      </c>
      <c r="Z2189" s="5">
        <f t="shared" si="388"/>
        <v>-4.921875</v>
      </c>
      <c r="AA2189" s="5">
        <f t="shared" si="389"/>
        <v>0.46875</v>
      </c>
      <c r="AB2189" s="5">
        <f t="shared" si="390"/>
        <v>0.234375</v>
      </c>
    </row>
    <row r="2190" spans="1:28" x14ac:dyDescent="0.55000000000000004">
      <c r="A2190" s="3" t="s">
        <v>72</v>
      </c>
      <c r="B2190" s="3" t="s">
        <v>767</v>
      </c>
      <c r="C2190" t="s">
        <v>47</v>
      </c>
      <c r="D2190" s="3" t="s">
        <v>104</v>
      </c>
      <c r="E2190" s="3" t="s">
        <v>201</v>
      </c>
      <c r="F2190" s="3" t="s">
        <v>77</v>
      </c>
      <c r="G2190" s="5">
        <v>6.25</v>
      </c>
      <c r="H2190">
        <v>1</v>
      </c>
      <c r="I2190" s="5">
        <v>4.6875</v>
      </c>
      <c r="J2190" s="5">
        <v>4.6875</v>
      </c>
      <c r="K2190">
        <v>3</v>
      </c>
      <c r="L2190" s="15">
        <v>0.33333333333333298</v>
      </c>
      <c r="M2190" s="13">
        <v>1</v>
      </c>
      <c r="N2190" s="15">
        <v>0</v>
      </c>
      <c r="O2190" s="5">
        <v>0</v>
      </c>
      <c r="P2190" s="5">
        <v>0</v>
      </c>
      <c r="Q2190" s="5">
        <f t="shared" si="380"/>
        <v>4.6875</v>
      </c>
      <c r="R2190" s="5">
        <f t="shared" si="381"/>
        <v>-4.6875</v>
      </c>
      <c r="S2190" s="15">
        <f t="shared" si="382"/>
        <v>-1</v>
      </c>
      <c r="T2190">
        <v>0</v>
      </c>
      <c r="U2190" s="5" t="str">
        <f t="shared" si="383"/>
        <v>NA</v>
      </c>
      <c r="V2190" s="15">
        <f t="shared" si="384"/>
        <v>0</v>
      </c>
      <c r="W2190" s="15">
        <f t="shared" si="385"/>
        <v>0</v>
      </c>
      <c r="X2190" s="5">
        <f t="shared" si="386"/>
        <v>0</v>
      </c>
      <c r="Y2190" s="5">
        <f t="shared" si="387"/>
        <v>4.21875</v>
      </c>
      <c r="Z2190" s="5">
        <f t="shared" si="388"/>
        <v>-4.921875</v>
      </c>
      <c r="AA2190" s="5">
        <f t="shared" si="389"/>
        <v>0.46875</v>
      </c>
      <c r="AB2190" s="5">
        <f t="shared" si="390"/>
        <v>0.234375</v>
      </c>
    </row>
    <row r="2191" spans="1:28" x14ac:dyDescent="0.55000000000000004">
      <c r="A2191" s="3" t="s">
        <v>72</v>
      </c>
      <c r="B2191" s="3" t="s">
        <v>3807</v>
      </c>
      <c r="C2191" t="s">
        <v>47</v>
      </c>
      <c r="D2191" s="3" t="s">
        <v>32</v>
      </c>
      <c r="E2191" s="3" t="s">
        <v>2833</v>
      </c>
      <c r="F2191" s="3" t="s">
        <v>77</v>
      </c>
      <c r="G2191" s="5">
        <v>6.25</v>
      </c>
      <c r="H2191">
        <v>1</v>
      </c>
      <c r="I2191" s="5">
        <v>4.7125000000000004</v>
      </c>
      <c r="J2191" s="5">
        <v>4.7125000000000004</v>
      </c>
      <c r="K2191">
        <v>106</v>
      </c>
      <c r="L2191" s="15">
        <v>9.4339622641509396E-3</v>
      </c>
      <c r="M2191" s="13">
        <v>1.72169811320755</v>
      </c>
      <c r="N2191" s="15">
        <v>0</v>
      </c>
      <c r="O2191" s="5">
        <v>0</v>
      </c>
      <c r="P2191" s="5">
        <v>0</v>
      </c>
      <c r="Q2191" s="5">
        <f t="shared" si="380"/>
        <v>4.7125000000000004</v>
      </c>
      <c r="R2191" s="5">
        <f t="shared" si="381"/>
        <v>-4.7125000000000004</v>
      </c>
      <c r="S2191" s="15">
        <f t="shared" si="382"/>
        <v>-1</v>
      </c>
      <c r="T2191">
        <v>0</v>
      </c>
      <c r="U2191" s="5" t="str">
        <f t="shared" si="383"/>
        <v>NA</v>
      </c>
      <c r="V2191" s="15">
        <f t="shared" si="384"/>
        <v>0</v>
      </c>
      <c r="W2191" s="15">
        <f t="shared" si="385"/>
        <v>0</v>
      </c>
      <c r="X2191" s="5">
        <f t="shared" si="386"/>
        <v>0</v>
      </c>
      <c r="Y2191" s="5">
        <f t="shared" si="387"/>
        <v>4.2412500000000009</v>
      </c>
      <c r="Z2191" s="5">
        <f t="shared" si="388"/>
        <v>-4.948125000000001</v>
      </c>
      <c r="AA2191" s="5">
        <f t="shared" si="389"/>
        <v>0.4712499999999995</v>
      </c>
      <c r="AB2191" s="5">
        <f t="shared" si="390"/>
        <v>0.23562500000000064</v>
      </c>
    </row>
    <row r="2192" spans="1:28" x14ac:dyDescent="0.55000000000000004">
      <c r="A2192" s="3" t="s">
        <v>72</v>
      </c>
      <c r="B2192" s="3" t="s">
        <v>2773</v>
      </c>
      <c r="C2192" t="s">
        <v>47</v>
      </c>
      <c r="D2192" s="3" t="s">
        <v>104</v>
      </c>
      <c r="E2192" s="3" t="s">
        <v>3081</v>
      </c>
      <c r="F2192" s="3" t="s">
        <v>77</v>
      </c>
      <c r="G2192" s="5">
        <v>6.25</v>
      </c>
      <c r="H2192">
        <v>1</v>
      </c>
      <c r="I2192" s="5">
        <v>4.7125000000000004</v>
      </c>
      <c r="J2192" s="5">
        <v>4.7125000000000004</v>
      </c>
      <c r="K2192">
        <v>24</v>
      </c>
      <c r="L2192" s="15">
        <v>4.1666666666666699E-2</v>
      </c>
      <c r="M2192" s="13">
        <v>2.2083333333333299</v>
      </c>
      <c r="N2192" s="15">
        <v>0</v>
      </c>
      <c r="O2192" s="5">
        <v>0</v>
      </c>
      <c r="P2192" s="5">
        <v>0</v>
      </c>
      <c r="Q2192" s="5">
        <f t="shared" si="380"/>
        <v>4.7125000000000004</v>
      </c>
      <c r="R2192" s="5">
        <f t="shared" si="381"/>
        <v>-4.7125000000000004</v>
      </c>
      <c r="S2192" s="15">
        <f t="shared" si="382"/>
        <v>-1</v>
      </c>
      <c r="T2192">
        <v>0</v>
      </c>
      <c r="U2192" s="5" t="str">
        <f t="shared" si="383"/>
        <v>NA</v>
      </c>
      <c r="V2192" s="15">
        <f t="shared" si="384"/>
        <v>0</v>
      </c>
      <c r="W2192" s="15">
        <f t="shared" si="385"/>
        <v>0</v>
      </c>
      <c r="X2192" s="5">
        <f t="shared" si="386"/>
        <v>0</v>
      </c>
      <c r="Y2192" s="5">
        <f t="shared" si="387"/>
        <v>4.2412500000000009</v>
      </c>
      <c r="Z2192" s="5">
        <f t="shared" si="388"/>
        <v>-4.948125000000001</v>
      </c>
      <c r="AA2192" s="5">
        <f t="shared" si="389"/>
        <v>0.4712499999999995</v>
      </c>
      <c r="AB2192" s="5">
        <f t="shared" si="390"/>
        <v>0.23562500000000064</v>
      </c>
    </row>
    <row r="2193" spans="1:28" x14ac:dyDescent="0.55000000000000004">
      <c r="A2193" s="3" t="s">
        <v>72</v>
      </c>
      <c r="B2193" s="3" t="s">
        <v>2618</v>
      </c>
      <c r="C2193" t="s">
        <v>47</v>
      </c>
      <c r="D2193" s="3" t="s">
        <v>137</v>
      </c>
      <c r="E2193" s="3" t="s">
        <v>138</v>
      </c>
      <c r="F2193" s="3" t="s">
        <v>77</v>
      </c>
      <c r="G2193" s="5">
        <v>6.25</v>
      </c>
      <c r="H2193">
        <v>1</v>
      </c>
      <c r="I2193" s="5">
        <v>4.7125000000000004</v>
      </c>
      <c r="J2193" s="5">
        <v>4.7125000000000004</v>
      </c>
      <c r="K2193">
        <v>3</v>
      </c>
      <c r="L2193" s="15">
        <v>0.33333333333333298</v>
      </c>
      <c r="M2193" s="13">
        <v>1</v>
      </c>
      <c r="N2193" s="15">
        <v>0</v>
      </c>
      <c r="O2193" s="5">
        <v>0</v>
      </c>
      <c r="P2193" s="5">
        <v>0</v>
      </c>
      <c r="Q2193" s="5">
        <f t="shared" si="380"/>
        <v>4.7125000000000004</v>
      </c>
      <c r="R2193" s="5">
        <f t="shared" si="381"/>
        <v>-4.7125000000000004</v>
      </c>
      <c r="S2193" s="15">
        <f t="shared" si="382"/>
        <v>-1</v>
      </c>
      <c r="T2193">
        <v>0</v>
      </c>
      <c r="U2193" s="5" t="str">
        <f t="shared" si="383"/>
        <v>NA</v>
      </c>
      <c r="V2193" s="15">
        <f t="shared" si="384"/>
        <v>0</v>
      </c>
      <c r="W2193" s="15">
        <f t="shared" si="385"/>
        <v>0</v>
      </c>
      <c r="X2193" s="5">
        <f t="shared" si="386"/>
        <v>0</v>
      </c>
      <c r="Y2193" s="5">
        <f t="shared" si="387"/>
        <v>4.2412500000000009</v>
      </c>
      <c r="Z2193" s="5">
        <f t="shared" si="388"/>
        <v>-4.948125000000001</v>
      </c>
      <c r="AA2193" s="5">
        <f t="shared" si="389"/>
        <v>0.4712499999999995</v>
      </c>
      <c r="AB2193" s="5">
        <f t="shared" si="390"/>
        <v>0.23562500000000064</v>
      </c>
    </row>
    <row r="2194" spans="1:28" x14ac:dyDescent="0.55000000000000004">
      <c r="A2194" s="3" t="s">
        <v>72</v>
      </c>
      <c r="B2194" s="3" t="s">
        <v>2638</v>
      </c>
      <c r="C2194" t="s">
        <v>47</v>
      </c>
      <c r="D2194" s="3" t="s">
        <v>40</v>
      </c>
      <c r="E2194" s="3" t="s">
        <v>2770</v>
      </c>
      <c r="F2194" s="3" t="s">
        <v>77</v>
      </c>
      <c r="G2194" s="5">
        <v>6.25</v>
      </c>
      <c r="H2194">
        <v>2</v>
      </c>
      <c r="I2194" s="5">
        <v>4.7125000000000004</v>
      </c>
      <c r="J2194" s="5">
        <v>2.3562500000000002</v>
      </c>
      <c r="K2194">
        <v>12</v>
      </c>
      <c r="L2194" s="15">
        <v>0.16666666666666699</v>
      </c>
      <c r="M2194" s="13">
        <v>1.24166666666667</v>
      </c>
      <c r="N2194" s="15">
        <v>0</v>
      </c>
      <c r="O2194" s="5">
        <v>0</v>
      </c>
      <c r="P2194" s="5">
        <v>0</v>
      </c>
      <c r="Q2194" s="5">
        <f t="shared" si="380"/>
        <v>4.7125000000000004</v>
      </c>
      <c r="R2194" s="5">
        <f t="shared" si="381"/>
        <v>-4.7125000000000004</v>
      </c>
      <c r="S2194" s="15">
        <f t="shared" si="382"/>
        <v>-1</v>
      </c>
      <c r="T2194">
        <v>0</v>
      </c>
      <c r="U2194" s="5" t="str">
        <f t="shared" si="383"/>
        <v>NA</v>
      </c>
      <c r="V2194" s="15">
        <f t="shared" si="384"/>
        <v>0</v>
      </c>
      <c r="W2194" s="15">
        <f t="shared" si="385"/>
        <v>0</v>
      </c>
      <c r="X2194" s="5">
        <f t="shared" si="386"/>
        <v>0</v>
      </c>
      <c r="Y2194" s="5">
        <f t="shared" si="387"/>
        <v>4.2412500000000009</v>
      </c>
      <c r="Z2194" s="5">
        <f t="shared" si="388"/>
        <v>-4.948125000000001</v>
      </c>
      <c r="AA2194" s="5">
        <f t="shared" si="389"/>
        <v>0.4712499999999995</v>
      </c>
      <c r="AB2194" s="5">
        <f t="shared" si="390"/>
        <v>0.23562500000000064</v>
      </c>
    </row>
    <row r="2195" spans="1:28" x14ac:dyDescent="0.55000000000000004">
      <c r="A2195" s="3" t="s">
        <v>72</v>
      </c>
      <c r="B2195" s="3" t="s">
        <v>3812</v>
      </c>
      <c r="C2195" t="s">
        <v>47</v>
      </c>
      <c r="D2195" s="3" t="s">
        <v>40</v>
      </c>
      <c r="E2195" s="3" t="s">
        <v>3209</v>
      </c>
      <c r="F2195" s="3" t="s">
        <v>77</v>
      </c>
      <c r="G2195" s="5">
        <v>6.25</v>
      </c>
      <c r="H2195">
        <v>3</v>
      </c>
      <c r="I2195" s="5">
        <v>4.7124999750000001</v>
      </c>
      <c r="J2195" s="5">
        <v>1.5708333250000002</v>
      </c>
      <c r="K2195">
        <v>419</v>
      </c>
      <c r="L2195" s="15">
        <v>7.1599045346062099E-3</v>
      </c>
      <c r="M2195" s="13">
        <v>2.3093078758949899</v>
      </c>
      <c r="N2195" s="15">
        <v>0</v>
      </c>
      <c r="O2195" s="5">
        <v>0</v>
      </c>
      <c r="P2195" s="5">
        <v>0</v>
      </c>
      <c r="Q2195" s="5">
        <f t="shared" si="380"/>
        <v>4.7124999750000001</v>
      </c>
      <c r="R2195" s="5">
        <f t="shared" si="381"/>
        <v>-4.7124999750000001</v>
      </c>
      <c r="S2195" s="15">
        <f t="shared" si="382"/>
        <v>-1</v>
      </c>
      <c r="T2195">
        <v>0</v>
      </c>
      <c r="U2195" s="5" t="str">
        <f t="shared" si="383"/>
        <v>NA</v>
      </c>
      <c r="V2195" s="15">
        <f t="shared" si="384"/>
        <v>0</v>
      </c>
      <c r="W2195" s="15">
        <f t="shared" si="385"/>
        <v>0</v>
      </c>
      <c r="X2195" s="5">
        <f t="shared" si="386"/>
        <v>0</v>
      </c>
      <c r="Y2195" s="5">
        <f t="shared" si="387"/>
        <v>4.2412499774999999</v>
      </c>
      <c r="Z2195" s="5">
        <f t="shared" si="388"/>
        <v>-4.9481249737500006</v>
      </c>
      <c r="AA2195" s="5">
        <f t="shared" si="389"/>
        <v>0.47124999750000018</v>
      </c>
      <c r="AB2195" s="5">
        <f t="shared" si="390"/>
        <v>0.23562499875000054</v>
      </c>
    </row>
    <row r="2196" spans="1:28" x14ac:dyDescent="0.55000000000000004">
      <c r="A2196" s="3" t="s">
        <v>72</v>
      </c>
      <c r="B2196" s="3" t="s">
        <v>3814</v>
      </c>
      <c r="C2196" t="s">
        <v>47</v>
      </c>
      <c r="D2196" s="3" t="s">
        <v>32</v>
      </c>
      <c r="E2196" s="3" t="s">
        <v>2833</v>
      </c>
      <c r="F2196" s="3" t="s">
        <v>77</v>
      </c>
      <c r="G2196" s="5">
        <v>6.25</v>
      </c>
      <c r="H2196">
        <v>1</v>
      </c>
      <c r="I2196" s="5">
        <v>4.7249999999999996</v>
      </c>
      <c r="J2196" s="5">
        <v>4.7249999999999996</v>
      </c>
      <c r="K2196">
        <v>67</v>
      </c>
      <c r="L2196" s="15">
        <v>1.49253731343284E-2</v>
      </c>
      <c r="M2196" s="13">
        <v>1.8029850746268701</v>
      </c>
      <c r="N2196" s="15">
        <v>0</v>
      </c>
      <c r="O2196" s="5">
        <v>0</v>
      </c>
      <c r="P2196" s="5">
        <v>0</v>
      </c>
      <c r="Q2196" s="5">
        <f t="shared" si="380"/>
        <v>4.7249999999999996</v>
      </c>
      <c r="R2196" s="5">
        <f t="shared" si="381"/>
        <v>-4.7249999999999996</v>
      </c>
      <c r="S2196" s="15">
        <f t="shared" si="382"/>
        <v>-1</v>
      </c>
      <c r="T2196">
        <v>0</v>
      </c>
      <c r="U2196" s="5" t="str">
        <f t="shared" si="383"/>
        <v>NA</v>
      </c>
      <c r="V2196" s="15">
        <f t="shared" si="384"/>
        <v>0</v>
      </c>
      <c r="W2196" s="15">
        <f t="shared" si="385"/>
        <v>0</v>
      </c>
      <c r="X2196" s="5">
        <f t="shared" si="386"/>
        <v>0</v>
      </c>
      <c r="Y2196" s="5">
        <f t="shared" si="387"/>
        <v>4.2524999999999995</v>
      </c>
      <c r="Z2196" s="5">
        <f t="shared" si="388"/>
        <v>-4.9612499999999997</v>
      </c>
      <c r="AA2196" s="5">
        <f t="shared" si="389"/>
        <v>0.47250000000000014</v>
      </c>
      <c r="AB2196" s="5">
        <f t="shared" si="390"/>
        <v>0.23625000000000007</v>
      </c>
    </row>
    <row r="2197" spans="1:28" x14ac:dyDescent="0.55000000000000004">
      <c r="A2197" s="3" t="s">
        <v>72</v>
      </c>
      <c r="B2197" s="3" t="s">
        <v>3370</v>
      </c>
      <c r="C2197" t="s">
        <v>47</v>
      </c>
      <c r="D2197" s="3" t="s">
        <v>194</v>
      </c>
      <c r="E2197" s="3" t="s">
        <v>3610</v>
      </c>
      <c r="F2197" s="3" t="s">
        <v>77</v>
      </c>
      <c r="G2197" s="5">
        <v>6.25</v>
      </c>
      <c r="H2197">
        <v>1</v>
      </c>
      <c r="I2197" s="5">
        <v>4.7249999999999996</v>
      </c>
      <c r="J2197" s="5">
        <v>4.7249999999999996</v>
      </c>
      <c r="K2197">
        <v>1</v>
      </c>
      <c r="L2197" s="15">
        <v>1</v>
      </c>
      <c r="M2197" s="13">
        <v>2</v>
      </c>
      <c r="N2197" s="15">
        <v>0</v>
      </c>
      <c r="O2197" s="5">
        <v>0</v>
      </c>
      <c r="P2197" s="5">
        <v>0</v>
      </c>
      <c r="Q2197" s="5">
        <f t="shared" si="380"/>
        <v>4.7249999999999996</v>
      </c>
      <c r="R2197" s="5">
        <f t="shared" si="381"/>
        <v>-4.7249999999999996</v>
      </c>
      <c r="S2197" s="15">
        <f t="shared" si="382"/>
        <v>-1</v>
      </c>
      <c r="T2197">
        <v>0</v>
      </c>
      <c r="U2197" s="5" t="str">
        <f t="shared" si="383"/>
        <v>NA</v>
      </c>
      <c r="V2197" s="15">
        <f t="shared" si="384"/>
        <v>0</v>
      </c>
      <c r="W2197" s="15">
        <f t="shared" si="385"/>
        <v>0</v>
      </c>
      <c r="X2197" s="5">
        <f t="shared" si="386"/>
        <v>0</v>
      </c>
      <c r="Y2197" s="5">
        <f t="shared" si="387"/>
        <v>4.2524999999999995</v>
      </c>
      <c r="Z2197" s="5">
        <f t="shared" si="388"/>
        <v>-4.9612499999999997</v>
      </c>
      <c r="AA2197" s="5">
        <f t="shared" si="389"/>
        <v>0.47250000000000014</v>
      </c>
      <c r="AB2197" s="5">
        <f t="shared" si="390"/>
        <v>0.23625000000000007</v>
      </c>
    </row>
    <row r="2198" spans="1:28" x14ac:dyDescent="0.55000000000000004">
      <c r="A2198" s="3" t="s">
        <v>72</v>
      </c>
      <c r="B2198" s="3" t="s">
        <v>281</v>
      </c>
      <c r="C2198" t="s">
        <v>47</v>
      </c>
      <c r="D2198" s="3" t="s">
        <v>194</v>
      </c>
      <c r="E2198" s="3" t="s">
        <v>3683</v>
      </c>
      <c r="F2198" s="3" t="s">
        <v>77</v>
      </c>
      <c r="G2198" s="5">
        <v>6.25</v>
      </c>
      <c r="H2198">
        <v>2</v>
      </c>
      <c r="I2198" s="5">
        <v>4.75</v>
      </c>
      <c r="J2198" s="5">
        <v>2.375</v>
      </c>
      <c r="K2198">
        <v>30</v>
      </c>
      <c r="L2198" s="15">
        <v>6.6666666666666693E-2</v>
      </c>
      <c r="M2198" s="13">
        <v>2.4300000000000002</v>
      </c>
      <c r="N2198" s="15">
        <v>0</v>
      </c>
      <c r="O2198" s="5">
        <v>0</v>
      </c>
      <c r="P2198" s="5">
        <v>0</v>
      </c>
      <c r="Q2198" s="5">
        <f t="shared" si="380"/>
        <v>4.75</v>
      </c>
      <c r="R2198" s="5">
        <f t="shared" si="381"/>
        <v>-4.75</v>
      </c>
      <c r="S2198" s="15">
        <f t="shared" si="382"/>
        <v>-1</v>
      </c>
      <c r="T2198">
        <v>0</v>
      </c>
      <c r="U2198" s="5" t="str">
        <f t="shared" si="383"/>
        <v>NA</v>
      </c>
      <c r="V2198" s="15">
        <f t="shared" si="384"/>
        <v>0</v>
      </c>
      <c r="W2198" s="15">
        <f t="shared" si="385"/>
        <v>0</v>
      </c>
      <c r="X2198" s="5">
        <f t="shared" si="386"/>
        <v>0</v>
      </c>
      <c r="Y2198" s="5">
        <f t="shared" si="387"/>
        <v>4.2750000000000004</v>
      </c>
      <c r="Z2198" s="5">
        <f t="shared" si="388"/>
        <v>-4.9874999999999998</v>
      </c>
      <c r="AA2198" s="5">
        <f t="shared" si="389"/>
        <v>0.47499999999999964</v>
      </c>
      <c r="AB2198" s="5">
        <f t="shared" si="390"/>
        <v>0.23749999999999982</v>
      </c>
    </row>
    <row r="2199" spans="1:28" x14ac:dyDescent="0.55000000000000004">
      <c r="A2199" s="3" t="s">
        <v>72</v>
      </c>
      <c r="B2199" s="3" t="s">
        <v>2642</v>
      </c>
      <c r="C2199" t="s">
        <v>47</v>
      </c>
      <c r="D2199" s="3" t="s">
        <v>137</v>
      </c>
      <c r="E2199" s="3" t="s">
        <v>138</v>
      </c>
      <c r="F2199" s="3" t="s">
        <v>77</v>
      </c>
      <c r="G2199" s="5">
        <v>6.25</v>
      </c>
      <c r="H2199">
        <v>2</v>
      </c>
      <c r="I2199" s="5">
        <v>4.75</v>
      </c>
      <c r="J2199" s="5">
        <v>2.375</v>
      </c>
      <c r="K2199">
        <v>16</v>
      </c>
      <c r="L2199" s="15">
        <v>0.125</v>
      </c>
      <c r="M2199" s="13">
        <v>1.1875</v>
      </c>
      <c r="N2199" s="15">
        <v>0</v>
      </c>
      <c r="O2199" s="5">
        <v>0</v>
      </c>
      <c r="P2199" s="5">
        <v>0</v>
      </c>
      <c r="Q2199" s="5">
        <f t="shared" si="380"/>
        <v>4.75</v>
      </c>
      <c r="R2199" s="5">
        <f t="shared" si="381"/>
        <v>-4.75</v>
      </c>
      <c r="S2199" s="15">
        <f t="shared" si="382"/>
        <v>-1</v>
      </c>
      <c r="T2199">
        <v>0</v>
      </c>
      <c r="U2199" s="5" t="str">
        <f t="shared" si="383"/>
        <v>NA</v>
      </c>
      <c r="V2199" s="15">
        <f t="shared" si="384"/>
        <v>0</v>
      </c>
      <c r="W2199" s="15">
        <f t="shared" si="385"/>
        <v>0</v>
      </c>
      <c r="X2199" s="5">
        <f t="shared" si="386"/>
        <v>0</v>
      </c>
      <c r="Y2199" s="5">
        <f t="shared" si="387"/>
        <v>4.2750000000000004</v>
      </c>
      <c r="Z2199" s="5">
        <f t="shared" si="388"/>
        <v>-4.9874999999999998</v>
      </c>
      <c r="AA2199" s="5">
        <f t="shared" si="389"/>
        <v>0.47499999999999964</v>
      </c>
      <c r="AB2199" s="5">
        <f t="shared" si="390"/>
        <v>0.23749999999999982</v>
      </c>
    </row>
    <row r="2200" spans="1:28" x14ac:dyDescent="0.55000000000000004">
      <c r="A2200" s="3" t="s">
        <v>72</v>
      </c>
      <c r="B2200" s="3" t="s">
        <v>433</v>
      </c>
      <c r="C2200" t="s">
        <v>47</v>
      </c>
      <c r="D2200" s="3" t="s">
        <v>40</v>
      </c>
      <c r="E2200" s="3" t="s">
        <v>122</v>
      </c>
      <c r="F2200" s="3" t="s">
        <v>77</v>
      </c>
      <c r="G2200" s="5">
        <v>6.25</v>
      </c>
      <c r="H2200">
        <v>3</v>
      </c>
      <c r="I2200" s="5">
        <v>4.7625000000000002</v>
      </c>
      <c r="J2200" s="5">
        <v>1.5874999999999999</v>
      </c>
      <c r="K2200">
        <v>10</v>
      </c>
      <c r="L2200" s="15">
        <v>0.3</v>
      </c>
      <c r="M2200" s="13">
        <v>1.1000000000000001</v>
      </c>
      <c r="N2200" s="15">
        <v>0</v>
      </c>
      <c r="O2200" s="5">
        <v>0</v>
      </c>
      <c r="P2200" s="5">
        <v>0</v>
      </c>
      <c r="Q2200" s="5">
        <f t="shared" si="380"/>
        <v>4.7625000000000002</v>
      </c>
      <c r="R2200" s="5">
        <f t="shared" si="381"/>
        <v>-4.7625000000000002</v>
      </c>
      <c r="S2200" s="15">
        <f t="shared" si="382"/>
        <v>-1</v>
      </c>
      <c r="T2200">
        <v>0</v>
      </c>
      <c r="U2200" s="5" t="str">
        <f t="shared" si="383"/>
        <v>NA</v>
      </c>
      <c r="V2200" s="15">
        <f t="shared" si="384"/>
        <v>0</v>
      </c>
      <c r="W2200" s="15">
        <f t="shared" si="385"/>
        <v>0</v>
      </c>
      <c r="X2200" s="5">
        <f t="shared" si="386"/>
        <v>0</v>
      </c>
      <c r="Y2200" s="5">
        <f t="shared" si="387"/>
        <v>4.2862499999999999</v>
      </c>
      <c r="Z2200" s="5">
        <f t="shared" si="388"/>
        <v>-5.0006250000000003</v>
      </c>
      <c r="AA2200" s="5">
        <f t="shared" si="389"/>
        <v>0.47625000000000028</v>
      </c>
      <c r="AB2200" s="5">
        <f t="shared" si="390"/>
        <v>0.23812500000000014</v>
      </c>
    </row>
    <row r="2201" spans="1:28" x14ac:dyDescent="0.55000000000000004">
      <c r="A2201" s="3" t="s">
        <v>72</v>
      </c>
      <c r="B2201" s="3" t="s">
        <v>2285</v>
      </c>
      <c r="C2201" t="s">
        <v>47</v>
      </c>
      <c r="D2201" s="3" t="s">
        <v>173</v>
      </c>
      <c r="E2201" s="3" t="s">
        <v>2794</v>
      </c>
      <c r="F2201" s="3" t="s">
        <v>77</v>
      </c>
      <c r="G2201" s="5">
        <v>6.25</v>
      </c>
      <c r="H2201">
        <v>1</v>
      </c>
      <c r="I2201" s="5">
        <v>4.7750000000000004</v>
      </c>
      <c r="J2201" s="5">
        <v>4.7750000000000004</v>
      </c>
      <c r="K2201">
        <v>18</v>
      </c>
      <c r="L2201" s="15">
        <v>5.5555555555555601E-2</v>
      </c>
      <c r="M2201" s="13">
        <v>1.1111111111111101</v>
      </c>
      <c r="N2201" s="15">
        <v>0</v>
      </c>
      <c r="O2201" s="5">
        <v>0</v>
      </c>
      <c r="P2201" s="5">
        <v>0</v>
      </c>
      <c r="Q2201" s="5">
        <f t="shared" si="380"/>
        <v>4.7750000000000004</v>
      </c>
      <c r="R2201" s="5">
        <f t="shared" si="381"/>
        <v>-4.7750000000000004</v>
      </c>
      <c r="S2201" s="15">
        <f t="shared" si="382"/>
        <v>-1</v>
      </c>
      <c r="T2201">
        <v>0</v>
      </c>
      <c r="U2201" s="5" t="str">
        <f t="shared" si="383"/>
        <v>NA</v>
      </c>
      <c r="V2201" s="15">
        <f t="shared" si="384"/>
        <v>0</v>
      </c>
      <c r="W2201" s="15">
        <f t="shared" si="385"/>
        <v>0</v>
      </c>
      <c r="X2201" s="5">
        <f t="shared" si="386"/>
        <v>0</v>
      </c>
      <c r="Y2201" s="5">
        <f t="shared" si="387"/>
        <v>4.2975000000000003</v>
      </c>
      <c r="Z2201" s="5">
        <f t="shared" si="388"/>
        <v>-5.0137500000000008</v>
      </c>
      <c r="AA2201" s="5">
        <f t="shared" si="389"/>
        <v>0.47750000000000004</v>
      </c>
      <c r="AB2201" s="5">
        <f t="shared" si="390"/>
        <v>0.23875000000000046</v>
      </c>
    </row>
    <row r="2202" spans="1:28" x14ac:dyDescent="0.55000000000000004">
      <c r="A2202" s="3" t="s">
        <v>72</v>
      </c>
      <c r="B2202" s="3" t="s">
        <v>3821</v>
      </c>
      <c r="C2202" t="s">
        <v>47</v>
      </c>
      <c r="D2202" s="3" t="s">
        <v>194</v>
      </c>
      <c r="E2202" s="3" t="s">
        <v>2984</v>
      </c>
      <c r="F2202" s="3" t="s">
        <v>77</v>
      </c>
      <c r="G2202" s="5">
        <v>6.25</v>
      </c>
      <c r="H2202">
        <v>2</v>
      </c>
      <c r="I2202" s="5">
        <v>4.7874999999999996</v>
      </c>
      <c r="J2202" s="5">
        <v>2.3937499999999998</v>
      </c>
      <c r="K2202">
        <v>39</v>
      </c>
      <c r="L2202" s="15">
        <v>5.1282051282051301E-2</v>
      </c>
      <c r="M2202" s="13">
        <v>1.58717948717949</v>
      </c>
      <c r="N2202" s="15">
        <v>0</v>
      </c>
      <c r="O2202" s="5">
        <v>0</v>
      </c>
      <c r="P2202" s="5">
        <v>0</v>
      </c>
      <c r="Q2202" s="5">
        <f t="shared" si="380"/>
        <v>4.7874999999999996</v>
      </c>
      <c r="R2202" s="5">
        <f t="shared" si="381"/>
        <v>-4.7874999999999996</v>
      </c>
      <c r="S2202" s="15">
        <f t="shared" si="382"/>
        <v>-1</v>
      </c>
      <c r="T2202">
        <v>0</v>
      </c>
      <c r="U2202" s="5" t="str">
        <f t="shared" si="383"/>
        <v>NA</v>
      </c>
      <c r="V2202" s="15">
        <f t="shared" si="384"/>
        <v>0</v>
      </c>
      <c r="W2202" s="15">
        <f t="shared" si="385"/>
        <v>0</v>
      </c>
      <c r="X2202" s="5">
        <f t="shared" si="386"/>
        <v>0</v>
      </c>
      <c r="Y2202" s="5">
        <f t="shared" si="387"/>
        <v>4.3087499999999999</v>
      </c>
      <c r="Z2202" s="5">
        <f t="shared" si="388"/>
        <v>-5.0268749999999995</v>
      </c>
      <c r="AA2202" s="5">
        <f t="shared" si="389"/>
        <v>0.47874999999999979</v>
      </c>
      <c r="AB2202" s="5">
        <f t="shared" si="390"/>
        <v>0.23937499999999989</v>
      </c>
    </row>
    <row r="2203" spans="1:28" x14ac:dyDescent="0.55000000000000004">
      <c r="A2203" s="3" t="s">
        <v>72</v>
      </c>
      <c r="B2203" s="3" t="s">
        <v>3361</v>
      </c>
      <c r="C2203" t="s">
        <v>47</v>
      </c>
      <c r="D2203" s="3" t="s">
        <v>133</v>
      </c>
      <c r="E2203" s="3" t="s">
        <v>134</v>
      </c>
      <c r="F2203" s="3" t="s">
        <v>77</v>
      </c>
      <c r="G2203" s="5">
        <v>6.25</v>
      </c>
      <c r="H2203">
        <v>2</v>
      </c>
      <c r="I2203" s="5">
        <v>4.7874999999999996</v>
      </c>
      <c r="J2203" s="5">
        <v>2.3937499999999998</v>
      </c>
      <c r="K2203">
        <v>3</v>
      </c>
      <c r="L2203" s="15">
        <v>0.66666666666666696</v>
      </c>
      <c r="M2203" s="13">
        <v>1</v>
      </c>
      <c r="N2203" s="15">
        <v>0</v>
      </c>
      <c r="O2203" s="5">
        <v>0</v>
      </c>
      <c r="P2203" s="5">
        <v>0</v>
      </c>
      <c r="Q2203" s="5">
        <f t="shared" si="380"/>
        <v>4.7874999999999996</v>
      </c>
      <c r="R2203" s="5">
        <f t="shared" si="381"/>
        <v>-4.7874999999999996</v>
      </c>
      <c r="S2203" s="15">
        <f t="shared" si="382"/>
        <v>-1</v>
      </c>
      <c r="T2203">
        <v>0</v>
      </c>
      <c r="U2203" s="5" t="str">
        <f t="shared" si="383"/>
        <v>NA</v>
      </c>
      <c r="V2203" s="15">
        <f t="shared" si="384"/>
        <v>0</v>
      </c>
      <c r="W2203" s="15">
        <f t="shared" si="385"/>
        <v>0</v>
      </c>
      <c r="X2203" s="5">
        <f t="shared" si="386"/>
        <v>0</v>
      </c>
      <c r="Y2203" s="5">
        <f t="shared" si="387"/>
        <v>4.3087499999999999</v>
      </c>
      <c r="Z2203" s="5">
        <f t="shared" si="388"/>
        <v>-5.0268749999999995</v>
      </c>
      <c r="AA2203" s="5">
        <f t="shared" si="389"/>
        <v>0.47874999999999979</v>
      </c>
      <c r="AB2203" s="5">
        <f t="shared" si="390"/>
        <v>0.23937499999999989</v>
      </c>
    </row>
    <row r="2204" spans="1:28" x14ac:dyDescent="0.55000000000000004">
      <c r="A2204" s="3" t="s">
        <v>72</v>
      </c>
      <c r="B2204" s="3" t="s">
        <v>3824</v>
      </c>
      <c r="C2204" t="s">
        <v>47</v>
      </c>
      <c r="D2204" s="3" t="s">
        <v>32</v>
      </c>
      <c r="E2204" s="3" t="s">
        <v>33</v>
      </c>
      <c r="F2204" s="3" t="s">
        <v>77</v>
      </c>
      <c r="G2204" s="5">
        <v>6.25</v>
      </c>
      <c r="H2204">
        <v>2</v>
      </c>
      <c r="I2204" s="5">
        <v>4.8</v>
      </c>
      <c r="J2204" s="5">
        <v>2.4</v>
      </c>
      <c r="K2204">
        <v>69</v>
      </c>
      <c r="L2204" s="15">
        <v>2.8985507246376798E-2</v>
      </c>
      <c r="M2204" s="13">
        <v>2.93333333333333</v>
      </c>
      <c r="N2204" s="15">
        <v>0</v>
      </c>
      <c r="O2204" s="5">
        <v>0</v>
      </c>
      <c r="P2204" s="5">
        <v>0</v>
      </c>
      <c r="Q2204" s="5">
        <f t="shared" si="380"/>
        <v>4.8</v>
      </c>
      <c r="R2204" s="5">
        <f t="shared" si="381"/>
        <v>-4.8</v>
      </c>
      <c r="S2204" s="15">
        <f t="shared" si="382"/>
        <v>-1</v>
      </c>
      <c r="T2204">
        <v>0</v>
      </c>
      <c r="U2204" s="5" t="str">
        <f t="shared" si="383"/>
        <v>NA</v>
      </c>
      <c r="V2204" s="15">
        <f t="shared" si="384"/>
        <v>0</v>
      </c>
      <c r="W2204" s="15">
        <f t="shared" si="385"/>
        <v>0</v>
      </c>
      <c r="X2204" s="5">
        <f t="shared" si="386"/>
        <v>0</v>
      </c>
      <c r="Y2204" s="5">
        <f t="shared" si="387"/>
        <v>4.32</v>
      </c>
      <c r="Z2204" s="5">
        <f t="shared" si="388"/>
        <v>-5.04</v>
      </c>
      <c r="AA2204" s="5">
        <f t="shared" si="389"/>
        <v>0.47999999999999954</v>
      </c>
      <c r="AB2204" s="5">
        <f t="shared" si="390"/>
        <v>0.24000000000000021</v>
      </c>
    </row>
    <row r="2205" spans="1:28" x14ac:dyDescent="0.55000000000000004">
      <c r="A2205" s="3" t="s">
        <v>72</v>
      </c>
      <c r="B2205" s="3" t="s">
        <v>3826</v>
      </c>
      <c r="C2205" t="s">
        <v>47</v>
      </c>
      <c r="D2205" s="3" t="s">
        <v>104</v>
      </c>
      <c r="E2205" s="3" t="s">
        <v>3008</v>
      </c>
      <c r="F2205" s="3" t="s">
        <v>77</v>
      </c>
      <c r="G2205" s="5">
        <v>6.25</v>
      </c>
      <c r="H2205">
        <v>1</v>
      </c>
      <c r="I2205" s="5">
        <v>4.8125</v>
      </c>
      <c r="J2205" s="5">
        <v>4.8125</v>
      </c>
      <c r="K2205">
        <v>2</v>
      </c>
      <c r="L2205" s="15">
        <v>0.5</v>
      </c>
      <c r="M2205" s="13">
        <v>1</v>
      </c>
      <c r="N2205" s="15">
        <v>0</v>
      </c>
      <c r="O2205" s="5">
        <v>0</v>
      </c>
      <c r="P2205" s="5">
        <v>0</v>
      </c>
      <c r="Q2205" s="5">
        <f t="shared" si="380"/>
        <v>4.8125</v>
      </c>
      <c r="R2205" s="5">
        <f t="shared" si="381"/>
        <v>-4.8125</v>
      </c>
      <c r="S2205" s="15">
        <f t="shared" si="382"/>
        <v>-1</v>
      </c>
      <c r="T2205">
        <v>0</v>
      </c>
      <c r="U2205" s="5" t="str">
        <f t="shared" si="383"/>
        <v>NA</v>
      </c>
      <c r="V2205" s="15">
        <f t="shared" si="384"/>
        <v>0</v>
      </c>
      <c r="W2205" s="15">
        <f t="shared" si="385"/>
        <v>0</v>
      </c>
      <c r="X2205" s="5">
        <f t="shared" si="386"/>
        <v>0</v>
      </c>
      <c r="Y2205" s="5">
        <f t="shared" si="387"/>
        <v>4.3312499999999998</v>
      </c>
      <c r="Z2205" s="5">
        <f t="shared" si="388"/>
        <v>-5.0531250000000005</v>
      </c>
      <c r="AA2205" s="5">
        <f t="shared" si="389"/>
        <v>0.48125000000000018</v>
      </c>
      <c r="AB2205" s="5">
        <f t="shared" si="390"/>
        <v>0.24062500000000053</v>
      </c>
    </row>
    <row r="2206" spans="1:28" x14ac:dyDescent="0.55000000000000004">
      <c r="A2206" s="3" t="s">
        <v>72</v>
      </c>
      <c r="B2206" s="3" t="s">
        <v>3828</v>
      </c>
      <c r="C2206" t="s">
        <v>47</v>
      </c>
      <c r="D2206" s="3" t="s">
        <v>262</v>
      </c>
      <c r="E2206" s="3" t="s">
        <v>3341</v>
      </c>
      <c r="F2206" s="3" t="s">
        <v>77</v>
      </c>
      <c r="G2206" s="5">
        <v>6.25</v>
      </c>
      <c r="H2206">
        <v>1</v>
      </c>
      <c r="I2206" s="5">
        <v>4.8250000000000002</v>
      </c>
      <c r="J2206" s="5">
        <v>4.8250000000000002</v>
      </c>
      <c r="K2206">
        <v>9</v>
      </c>
      <c r="L2206" s="15">
        <v>0.11111111111111099</v>
      </c>
      <c r="M2206" s="13">
        <v>5.3444444444444397</v>
      </c>
      <c r="N2206" s="15">
        <v>0</v>
      </c>
      <c r="O2206" s="5">
        <v>0</v>
      </c>
      <c r="P2206" s="5">
        <v>0</v>
      </c>
      <c r="Q2206" s="5">
        <f t="shared" si="380"/>
        <v>4.8250000000000002</v>
      </c>
      <c r="R2206" s="5">
        <f t="shared" si="381"/>
        <v>-4.8250000000000002</v>
      </c>
      <c r="S2206" s="15">
        <f t="shared" si="382"/>
        <v>-1</v>
      </c>
      <c r="T2206">
        <v>0</v>
      </c>
      <c r="U2206" s="5" t="str">
        <f t="shared" si="383"/>
        <v>NA</v>
      </c>
      <c r="V2206" s="15">
        <f t="shared" si="384"/>
        <v>0</v>
      </c>
      <c r="W2206" s="15">
        <f t="shared" si="385"/>
        <v>0</v>
      </c>
      <c r="X2206" s="5">
        <f t="shared" si="386"/>
        <v>0</v>
      </c>
      <c r="Y2206" s="5">
        <f t="shared" si="387"/>
        <v>4.3425000000000002</v>
      </c>
      <c r="Z2206" s="5">
        <f t="shared" si="388"/>
        <v>-5.0662500000000001</v>
      </c>
      <c r="AA2206" s="5">
        <f t="shared" si="389"/>
        <v>0.48249999999999993</v>
      </c>
      <c r="AB2206" s="5">
        <f t="shared" si="390"/>
        <v>0.24124999999999996</v>
      </c>
    </row>
    <row r="2207" spans="1:28" x14ac:dyDescent="0.55000000000000004">
      <c r="A2207" s="3" t="s">
        <v>72</v>
      </c>
      <c r="B2207" s="3" t="s">
        <v>3830</v>
      </c>
      <c r="C2207" t="s">
        <v>47</v>
      </c>
      <c r="D2207" s="3" t="s">
        <v>173</v>
      </c>
      <c r="E2207" s="3" t="s">
        <v>3831</v>
      </c>
      <c r="F2207" s="3" t="s">
        <v>77</v>
      </c>
      <c r="G2207" s="5">
        <v>6.25</v>
      </c>
      <c r="H2207">
        <v>3</v>
      </c>
      <c r="I2207" s="5">
        <v>4.8499999875000004</v>
      </c>
      <c r="J2207" s="5">
        <v>1.6166666625000001</v>
      </c>
      <c r="K2207">
        <v>54</v>
      </c>
      <c r="L2207" s="15">
        <v>5.5555555555555601E-2</v>
      </c>
      <c r="M2207" s="13">
        <v>1.25185185185185</v>
      </c>
      <c r="N2207" s="15">
        <v>0</v>
      </c>
      <c r="O2207" s="5">
        <v>0</v>
      </c>
      <c r="P2207" s="5">
        <v>0</v>
      </c>
      <c r="Q2207" s="5">
        <f t="shared" si="380"/>
        <v>4.8499999875000004</v>
      </c>
      <c r="R2207" s="5">
        <f t="shared" si="381"/>
        <v>-4.8499999875000004</v>
      </c>
      <c r="S2207" s="15">
        <f t="shared" si="382"/>
        <v>-1</v>
      </c>
      <c r="T2207">
        <v>0</v>
      </c>
      <c r="U2207" s="5" t="str">
        <f t="shared" si="383"/>
        <v>NA</v>
      </c>
      <c r="V2207" s="15">
        <f t="shared" si="384"/>
        <v>0</v>
      </c>
      <c r="W2207" s="15">
        <f t="shared" si="385"/>
        <v>0</v>
      </c>
      <c r="X2207" s="5">
        <f t="shared" si="386"/>
        <v>0</v>
      </c>
      <c r="Y2207" s="5">
        <f t="shared" si="387"/>
        <v>4.3649999887500002</v>
      </c>
      <c r="Z2207" s="5">
        <f t="shared" si="388"/>
        <v>-5.0924999868750005</v>
      </c>
      <c r="AA2207" s="5">
        <f t="shared" si="389"/>
        <v>0.48499999875000022</v>
      </c>
      <c r="AB2207" s="5">
        <f t="shared" si="390"/>
        <v>0.24249999937500011</v>
      </c>
    </row>
    <row r="2208" spans="1:28" x14ac:dyDescent="0.55000000000000004">
      <c r="A2208" s="3" t="s">
        <v>72</v>
      </c>
      <c r="B2208" s="3" t="s">
        <v>220</v>
      </c>
      <c r="C2208" t="s">
        <v>47</v>
      </c>
      <c r="D2208" s="3" t="s">
        <v>113</v>
      </c>
      <c r="E2208" s="3" t="s">
        <v>2827</v>
      </c>
      <c r="F2208" s="3" t="s">
        <v>77</v>
      </c>
      <c r="G2208" s="5">
        <v>6.25</v>
      </c>
      <c r="H2208">
        <v>3</v>
      </c>
      <c r="I2208" s="5">
        <v>4.8499999875000004</v>
      </c>
      <c r="J2208" s="5">
        <v>1.6166666625000001</v>
      </c>
      <c r="K2208">
        <v>21</v>
      </c>
      <c r="L2208" s="15">
        <v>0.14285714285714302</v>
      </c>
      <c r="M2208" s="13">
        <v>1.61904761904762</v>
      </c>
      <c r="N2208" s="15">
        <v>0</v>
      </c>
      <c r="O2208" s="5">
        <v>0</v>
      </c>
      <c r="P2208" s="5">
        <v>0</v>
      </c>
      <c r="Q2208" s="5">
        <f t="shared" si="380"/>
        <v>4.8499999875000004</v>
      </c>
      <c r="R2208" s="5">
        <f t="shared" si="381"/>
        <v>-4.8499999875000004</v>
      </c>
      <c r="S2208" s="15">
        <f t="shared" si="382"/>
        <v>-1</v>
      </c>
      <c r="T2208">
        <v>0</v>
      </c>
      <c r="U2208" s="5" t="str">
        <f t="shared" si="383"/>
        <v>NA</v>
      </c>
      <c r="V2208" s="15">
        <f t="shared" si="384"/>
        <v>0</v>
      </c>
      <c r="W2208" s="15">
        <f t="shared" si="385"/>
        <v>0</v>
      </c>
      <c r="X2208" s="5">
        <f t="shared" si="386"/>
        <v>0</v>
      </c>
      <c r="Y2208" s="5">
        <f t="shared" si="387"/>
        <v>4.3649999887500002</v>
      </c>
      <c r="Z2208" s="5">
        <f t="shared" si="388"/>
        <v>-5.0924999868750005</v>
      </c>
      <c r="AA2208" s="5">
        <f t="shared" si="389"/>
        <v>0.48499999875000022</v>
      </c>
      <c r="AB2208" s="5">
        <f t="shared" si="390"/>
        <v>0.24249999937500011</v>
      </c>
    </row>
    <row r="2209" spans="1:28" x14ac:dyDescent="0.55000000000000004">
      <c r="A2209" s="3" t="s">
        <v>72</v>
      </c>
      <c r="B2209" s="3" t="s">
        <v>136</v>
      </c>
      <c r="C2209" t="s">
        <v>47</v>
      </c>
      <c r="D2209" s="3" t="s">
        <v>194</v>
      </c>
      <c r="E2209" s="3" t="s">
        <v>195</v>
      </c>
      <c r="F2209" s="3" t="s">
        <v>77</v>
      </c>
      <c r="G2209" s="5">
        <v>6.25</v>
      </c>
      <c r="H2209">
        <v>2</v>
      </c>
      <c r="I2209" s="5">
        <v>4.8499999999999996</v>
      </c>
      <c r="J2209" s="5">
        <v>2.4249999999999998</v>
      </c>
      <c r="K2209">
        <v>8</v>
      </c>
      <c r="L2209" s="15">
        <v>0.25</v>
      </c>
      <c r="M2209" s="13">
        <v>1</v>
      </c>
      <c r="N2209" s="15">
        <v>0</v>
      </c>
      <c r="O2209" s="5">
        <v>0</v>
      </c>
      <c r="P2209" s="5">
        <v>0</v>
      </c>
      <c r="Q2209" s="5">
        <f t="shared" si="380"/>
        <v>4.8499999999999996</v>
      </c>
      <c r="R2209" s="5">
        <f t="shared" si="381"/>
        <v>-4.8499999999999996</v>
      </c>
      <c r="S2209" s="15">
        <f t="shared" si="382"/>
        <v>-1</v>
      </c>
      <c r="T2209">
        <v>0</v>
      </c>
      <c r="U2209" s="5" t="str">
        <f t="shared" si="383"/>
        <v>NA</v>
      </c>
      <c r="V2209" s="15">
        <f t="shared" si="384"/>
        <v>0</v>
      </c>
      <c r="W2209" s="15">
        <f t="shared" si="385"/>
        <v>0</v>
      </c>
      <c r="X2209" s="5">
        <f t="shared" si="386"/>
        <v>0</v>
      </c>
      <c r="Y2209" s="5">
        <f t="shared" si="387"/>
        <v>4.3650000000000002</v>
      </c>
      <c r="Z2209" s="5">
        <f t="shared" si="388"/>
        <v>-5.0925000000000002</v>
      </c>
      <c r="AA2209" s="5">
        <f t="shared" si="389"/>
        <v>0.48499999999999943</v>
      </c>
      <c r="AB2209" s="5">
        <f t="shared" si="390"/>
        <v>0.2425000000000006</v>
      </c>
    </row>
    <row r="2210" spans="1:28" x14ac:dyDescent="0.55000000000000004">
      <c r="A2210" s="3" t="s">
        <v>72</v>
      </c>
      <c r="B2210" s="3" t="s">
        <v>3835</v>
      </c>
      <c r="C2210" t="s">
        <v>47</v>
      </c>
      <c r="D2210" s="3" t="s">
        <v>32</v>
      </c>
      <c r="E2210" s="3" t="s">
        <v>2686</v>
      </c>
      <c r="F2210" s="3" t="s">
        <v>77</v>
      </c>
      <c r="G2210" s="5">
        <v>6.25</v>
      </c>
      <c r="H2210">
        <v>3</v>
      </c>
      <c r="I2210" s="5">
        <v>4.8624999750000004</v>
      </c>
      <c r="J2210" s="5">
        <v>1.620833325</v>
      </c>
      <c r="K2210">
        <v>72</v>
      </c>
      <c r="L2210" s="15">
        <v>4.1666666666666699E-2</v>
      </c>
      <c r="M2210" s="13">
        <v>1.3388888888888899</v>
      </c>
      <c r="N2210" s="15">
        <v>0</v>
      </c>
      <c r="O2210" s="5">
        <v>0</v>
      </c>
      <c r="P2210" s="5">
        <v>0</v>
      </c>
      <c r="Q2210" s="5">
        <f t="shared" si="380"/>
        <v>4.8624999750000004</v>
      </c>
      <c r="R2210" s="5">
        <f t="shared" si="381"/>
        <v>-4.8624999750000004</v>
      </c>
      <c r="S2210" s="15">
        <f t="shared" si="382"/>
        <v>-1</v>
      </c>
      <c r="T2210">
        <v>0</v>
      </c>
      <c r="U2210" s="5" t="str">
        <f t="shared" si="383"/>
        <v>NA</v>
      </c>
      <c r="V2210" s="15">
        <f t="shared" si="384"/>
        <v>0</v>
      </c>
      <c r="W2210" s="15">
        <f t="shared" si="385"/>
        <v>0</v>
      </c>
      <c r="X2210" s="5">
        <f t="shared" si="386"/>
        <v>0</v>
      </c>
      <c r="Y2210" s="5">
        <f t="shared" si="387"/>
        <v>4.3762499775000006</v>
      </c>
      <c r="Z2210" s="5">
        <f t="shared" si="388"/>
        <v>-5.1056249737500004</v>
      </c>
      <c r="AA2210" s="5">
        <f t="shared" si="389"/>
        <v>0.48624999749999986</v>
      </c>
      <c r="AB2210" s="5">
        <f t="shared" si="390"/>
        <v>0.24312499874999993</v>
      </c>
    </row>
    <row r="2211" spans="1:28" x14ac:dyDescent="0.55000000000000004">
      <c r="A2211" s="3" t="s">
        <v>72</v>
      </c>
      <c r="B2211" s="3" t="s">
        <v>1413</v>
      </c>
      <c r="C2211" t="s">
        <v>47</v>
      </c>
      <c r="D2211" s="3" t="s">
        <v>104</v>
      </c>
      <c r="E2211" s="3" t="s">
        <v>2836</v>
      </c>
      <c r="F2211" s="3" t="s">
        <v>77</v>
      </c>
      <c r="G2211" s="5">
        <v>6.25</v>
      </c>
      <c r="H2211">
        <v>1</v>
      </c>
      <c r="I2211" s="5">
        <v>4.8624999999999998</v>
      </c>
      <c r="J2211" s="5">
        <v>4.8624999999999998</v>
      </c>
      <c r="K2211">
        <v>18</v>
      </c>
      <c r="L2211" s="15">
        <v>5.5555555555555601E-2</v>
      </c>
      <c r="M2211" s="13">
        <v>1.05555555555556</v>
      </c>
      <c r="N2211" s="15">
        <v>0</v>
      </c>
      <c r="O2211" s="5">
        <v>0</v>
      </c>
      <c r="P2211" s="5">
        <v>0</v>
      </c>
      <c r="Q2211" s="5">
        <f t="shared" si="380"/>
        <v>4.8624999999999998</v>
      </c>
      <c r="R2211" s="5">
        <f t="shared" si="381"/>
        <v>-4.8624999999999998</v>
      </c>
      <c r="S2211" s="15">
        <f t="shared" si="382"/>
        <v>-1</v>
      </c>
      <c r="T2211">
        <v>0</v>
      </c>
      <c r="U2211" s="5" t="str">
        <f t="shared" si="383"/>
        <v>NA</v>
      </c>
      <c r="V2211" s="15">
        <f t="shared" si="384"/>
        <v>0</v>
      </c>
      <c r="W2211" s="15">
        <f t="shared" si="385"/>
        <v>0</v>
      </c>
      <c r="X2211" s="5">
        <f t="shared" si="386"/>
        <v>0</v>
      </c>
      <c r="Y2211" s="5">
        <f t="shared" si="387"/>
        <v>4.3762499999999998</v>
      </c>
      <c r="Z2211" s="5">
        <f t="shared" si="388"/>
        <v>-5.1056249999999999</v>
      </c>
      <c r="AA2211" s="5">
        <f t="shared" si="389"/>
        <v>0.48625000000000007</v>
      </c>
      <c r="AB2211" s="5">
        <f t="shared" si="390"/>
        <v>0.24312500000000004</v>
      </c>
    </row>
    <row r="2212" spans="1:28" x14ac:dyDescent="0.55000000000000004">
      <c r="A2212" s="3" t="s">
        <v>72</v>
      </c>
      <c r="B2212" s="3" t="s">
        <v>3695</v>
      </c>
      <c r="C2212" t="s">
        <v>47</v>
      </c>
      <c r="D2212" s="3" t="s">
        <v>75</v>
      </c>
      <c r="E2212" s="3" t="s">
        <v>282</v>
      </c>
      <c r="F2212" s="3" t="s">
        <v>77</v>
      </c>
      <c r="G2212" s="5">
        <v>6.25</v>
      </c>
      <c r="H2212">
        <v>2</v>
      </c>
      <c r="I2212" s="5">
        <v>4.875</v>
      </c>
      <c r="J2212" s="5">
        <v>2.4375</v>
      </c>
      <c r="K2212">
        <v>120</v>
      </c>
      <c r="L2212" s="15">
        <v>1.6666666666666701E-2</v>
      </c>
      <c r="M2212" s="13">
        <v>1.4166666666666701</v>
      </c>
      <c r="N2212" s="15">
        <v>0</v>
      </c>
      <c r="O2212" s="5">
        <v>0</v>
      </c>
      <c r="P2212" s="5">
        <v>0</v>
      </c>
      <c r="Q2212" s="5">
        <f t="shared" si="380"/>
        <v>4.875</v>
      </c>
      <c r="R2212" s="5">
        <f t="shared" si="381"/>
        <v>-4.875</v>
      </c>
      <c r="S2212" s="15">
        <f t="shared" si="382"/>
        <v>-1</v>
      </c>
      <c r="T2212">
        <v>0</v>
      </c>
      <c r="U2212" s="5" t="str">
        <f t="shared" si="383"/>
        <v>NA</v>
      </c>
      <c r="V2212" s="15">
        <f t="shared" si="384"/>
        <v>0</v>
      </c>
      <c r="W2212" s="15">
        <f t="shared" si="385"/>
        <v>0</v>
      </c>
      <c r="X2212" s="5">
        <f t="shared" si="386"/>
        <v>0</v>
      </c>
      <c r="Y2212" s="5">
        <f t="shared" si="387"/>
        <v>4.3875000000000002</v>
      </c>
      <c r="Z2212" s="5">
        <f t="shared" si="388"/>
        <v>-5.1187500000000004</v>
      </c>
      <c r="AA2212" s="5">
        <f t="shared" si="389"/>
        <v>0.48749999999999982</v>
      </c>
      <c r="AB2212" s="5">
        <f t="shared" si="390"/>
        <v>0.24375000000000036</v>
      </c>
    </row>
    <row r="2213" spans="1:28" x14ac:dyDescent="0.55000000000000004">
      <c r="A2213" s="3" t="s">
        <v>72</v>
      </c>
      <c r="B2213" s="3" t="s">
        <v>3839</v>
      </c>
      <c r="C2213" t="s">
        <v>56</v>
      </c>
      <c r="D2213" s="3" t="s">
        <v>32</v>
      </c>
      <c r="E2213" s="3" t="s">
        <v>3421</v>
      </c>
      <c r="F2213" s="3" t="s">
        <v>77</v>
      </c>
      <c r="G2213" s="5">
        <v>6.25</v>
      </c>
      <c r="H2213">
        <v>1</v>
      </c>
      <c r="I2213" s="5">
        <v>4.9000000000000004</v>
      </c>
      <c r="J2213" s="5">
        <v>4.9000000000000004</v>
      </c>
      <c r="K2213">
        <v>3</v>
      </c>
      <c r="L2213" s="15">
        <v>0.33333333333333298</v>
      </c>
      <c r="M2213" s="13">
        <v>1.6666666666666701</v>
      </c>
      <c r="N2213" s="15">
        <v>0</v>
      </c>
      <c r="O2213" s="5">
        <v>0</v>
      </c>
      <c r="P2213" s="5">
        <v>0</v>
      </c>
      <c r="Q2213" s="5">
        <f t="shared" si="380"/>
        <v>4.9000000000000004</v>
      </c>
      <c r="R2213" s="5">
        <f t="shared" si="381"/>
        <v>-4.9000000000000004</v>
      </c>
      <c r="S2213" s="15">
        <f t="shared" si="382"/>
        <v>-1</v>
      </c>
      <c r="T2213">
        <v>0</v>
      </c>
      <c r="U2213" s="5" t="str">
        <f t="shared" si="383"/>
        <v>NA</v>
      </c>
      <c r="V2213" s="15">
        <f t="shared" si="384"/>
        <v>0</v>
      </c>
      <c r="W2213" s="15">
        <f t="shared" si="385"/>
        <v>0</v>
      </c>
      <c r="X2213" s="5">
        <f t="shared" si="386"/>
        <v>0</v>
      </c>
      <c r="Y2213" s="5">
        <f t="shared" si="387"/>
        <v>4.41</v>
      </c>
      <c r="Z2213" s="5">
        <f t="shared" si="388"/>
        <v>-5.1450000000000005</v>
      </c>
      <c r="AA2213" s="5">
        <f t="shared" si="389"/>
        <v>0.49000000000000021</v>
      </c>
      <c r="AB2213" s="5">
        <f t="shared" si="390"/>
        <v>0.24500000000000011</v>
      </c>
    </row>
    <row r="2214" spans="1:28" x14ac:dyDescent="0.55000000000000004">
      <c r="A2214" s="3" t="s">
        <v>72</v>
      </c>
      <c r="B2214" s="3" t="s">
        <v>231</v>
      </c>
      <c r="C2214" t="s">
        <v>47</v>
      </c>
      <c r="D2214" s="3" t="s">
        <v>75</v>
      </c>
      <c r="E2214" s="3" t="s">
        <v>76</v>
      </c>
      <c r="F2214" s="3" t="s">
        <v>77</v>
      </c>
      <c r="G2214" s="5">
        <v>6.25</v>
      </c>
      <c r="H2214">
        <v>2</v>
      </c>
      <c r="I2214" s="5">
        <v>4.9000000000000004</v>
      </c>
      <c r="J2214" s="5">
        <v>2.4500000000000002</v>
      </c>
      <c r="K2214">
        <v>12</v>
      </c>
      <c r="L2214" s="15">
        <v>0.16666666666666699</v>
      </c>
      <c r="M2214" s="13">
        <v>1.0833333333333299</v>
      </c>
      <c r="N2214" s="15">
        <v>0</v>
      </c>
      <c r="O2214" s="5">
        <v>0</v>
      </c>
      <c r="P2214" s="5">
        <v>0</v>
      </c>
      <c r="Q2214" s="5">
        <f t="shared" si="380"/>
        <v>4.9000000000000004</v>
      </c>
      <c r="R2214" s="5">
        <f t="shared" si="381"/>
        <v>-4.9000000000000004</v>
      </c>
      <c r="S2214" s="15">
        <f t="shared" si="382"/>
        <v>-1</v>
      </c>
      <c r="T2214">
        <v>0</v>
      </c>
      <c r="U2214" s="5" t="str">
        <f t="shared" si="383"/>
        <v>NA</v>
      </c>
      <c r="V2214" s="15">
        <f t="shared" si="384"/>
        <v>0</v>
      </c>
      <c r="W2214" s="15">
        <f t="shared" si="385"/>
        <v>0</v>
      </c>
      <c r="X2214" s="5">
        <f t="shared" si="386"/>
        <v>0</v>
      </c>
      <c r="Y2214" s="5">
        <f t="shared" si="387"/>
        <v>4.41</v>
      </c>
      <c r="Z2214" s="5">
        <f t="shared" si="388"/>
        <v>-5.1450000000000005</v>
      </c>
      <c r="AA2214" s="5">
        <f t="shared" si="389"/>
        <v>0.49000000000000021</v>
      </c>
      <c r="AB2214" s="5">
        <f t="shared" si="390"/>
        <v>0.24500000000000011</v>
      </c>
    </row>
    <row r="2215" spans="1:28" x14ac:dyDescent="0.55000000000000004">
      <c r="A2215" s="3" t="s">
        <v>72</v>
      </c>
      <c r="B2215" s="3" t="s">
        <v>2161</v>
      </c>
      <c r="C2215" t="s">
        <v>47</v>
      </c>
      <c r="D2215" s="3" t="s">
        <v>3625</v>
      </c>
      <c r="E2215" s="3" t="s">
        <v>3738</v>
      </c>
      <c r="F2215" s="3" t="s">
        <v>77</v>
      </c>
      <c r="G2215" s="5">
        <v>6.25</v>
      </c>
      <c r="H2215">
        <v>1</v>
      </c>
      <c r="I2215" s="5">
        <v>4.9124999999999996</v>
      </c>
      <c r="J2215" s="5">
        <v>4.9124999999999996</v>
      </c>
      <c r="K2215">
        <v>654</v>
      </c>
      <c r="L2215" s="15">
        <v>1.5290519877675802E-3</v>
      </c>
      <c r="M2215" s="13">
        <v>1.4779816513761499</v>
      </c>
      <c r="N2215" s="15">
        <v>0</v>
      </c>
      <c r="O2215" s="5">
        <v>0</v>
      </c>
      <c r="P2215" s="5">
        <v>0</v>
      </c>
      <c r="Q2215" s="5">
        <f t="shared" si="380"/>
        <v>4.9124999999999996</v>
      </c>
      <c r="R2215" s="5">
        <f t="shared" si="381"/>
        <v>-4.9124999999999996</v>
      </c>
      <c r="S2215" s="15">
        <f t="shared" si="382"/>
        <v>-1</v>
      </c>
      <c r="T2215">
        <v>0</v>
      </c>
      <c r="U2215" s="5" t="str">
        <f t="shared" si="383"/>
        <v>NA</v>
      </c>
      <c r="V2215" s="15">
        <f t="shared" si="384"/>
        <v>0</v>
      </c>
      <c r="W2215" s="15">
        <f t="shared" si="385"/>
        <v>0</v>
      </c>
      <c r="X2215" s="5">
        <f t="shared" si="386"/>
        <v>0</v>
      </c>
      <c r="Y2215" s="5">
        <f t="shared" si="387"/>
        <v>4.4212499999999997</v>
      </c>
      <c r="Z2215" s="5">
        <f t="shared" si="388"/>
        <v>-5.1581250000000001</v>
      </c>
      <c r="AA2215" s="5">
        <f t="shared" si="389"/>
        <v>0.49124999999999996</v>
      </c>
      <c r="AB2215" s="5">
        <f t="shared" si="390"/>
        <v>0.24562500000000043</v>
      </c>
    </row>
    <row r="2216" spans="1:28" x14ac:dyDescent="0.55000000000000004">
      <c r="A2216" s="3" t="s">
        <v>72</v>
      </c>
      <c r="B2216" s="3" t="s">
        <v>2773</v>
      </c>
      <c r="C2216" t="s">
        <v>47</v>
      </c>
      <c r="D2216" s="3" t="s">
        <v>137</v>
      </c>
      <c r="E2216" s="3" t="s">
        <v>3629</v>
      </c>
      <c r="F2216" s="3" t="s">
        <v>77</v>
      </c>
      <c r="G2216" s="5">
        <v>6.25</v>
      </c>
      <c r="H2216">
        <v>1</v>
      </c>
      <c r="I2216" s="5">
        <v>4.9375</v>
      </c>
      <c r="J2216" s="5">
        <v>4.9375</v>
      </c>
      <c r="K2216">
        <v>15</v>
      </c>
      <c r="L2216" s="15">
        <v>6.6666666666666693E-2</v>
      </c>
      <c r="M2216" s="13">
        <v>2.1293333333333302</v>
      </c>
      <c r="N2216" s="15">
        <v>0</v>
      </c>
      <c r="O2216" s="5">
        <v>0</v>
      </c>
      <c r="P2216" s="5">
        <v>0</v>
      </c>
      <c r="Q2216" s="5">
        <f t="shared" si="380"/>
        <v>4.9375</v>
      </c>
      <c r="R2216" s="5">
        <f t="shared" si="381"/>
        <v>-4.9375</v>
      </c>
      <c r="S2216" s="15">
        <f t="shared" si="382"/>
        <v>-1</v>
      </c>
      <c r="T2216">
        <v>0</v>
      </c>
      <c r="U2216" s="5" t="str">
        <f t="shared" si="383"/>
        <v>NA</v>
      </c>
      <c r="V2216" s="15">
        <f t="shared" si="384"/>
        <v>0</v>
      </c>
      <c r="W2216" s="15">
        <f t="shared" si="385"/>
        <v>0</v>
      </c>
      <c r="X2216" s="5">
        <f t="shared" si="386"/>
        <v>0</v>
      </c>
      <c r="Y2216" s="5">
        <f t="shared" si="387"/>
        <v>4.4437500000000005</v>
      </c>
      <c r="Z2216" s="5">
        <f t="shared" si="388"/>
        <v>-5.1843750000000002</v>
      </c>
      <c r="AA2216" s="5">
        <f t="shared" si="389"/>
        <v>0.49374999999999947</v>
      </c>
      <c r="AB2216" s="5">
        <f t="shared" si="390"/>
        <v>0.24687500000000018</v>
      </c>
    </row>
    <row r="2217" spans="1:28" x14ac:dyDescent="0.55000000000000004">
      <c r="A2217" s="3" t="s">
        <v>72</v>
      </c>
      <c r="B2217" s="3" t="s">
        <v>506</v>
      </c>
      <c r="C2217" t="s">
        <v>47</v>
      </c>
      <c r="D2217" s="3" t="s">
        <v>40</v>
      </c>
      <c r="E2217" s="3" t="s">
        <v>2770</v>
      </c>
      <c r="F2217" s="3" t="s">
        <v>77</v>
      </c>
      <c r="G2217" s="5">
        <v>6.25</v>
      </c>
      <c r="H2217">
        <v>2</v>
      </c>
      <c r="I2217" s="5">
        <v>4.9375</v>
      </c>
      <c r="J2217" s="5">
        <v>2.46875</v>
      </c>
      <c r="K2217">
        <v>3</v>
      </c>
      <c r="L2217" s="15">
        <v>0.66666666666666696</v>
      </c>
      <c r="M2217" s="13">
        <v>1</v>
      </c>
      <c r="N2217" s="15">
        <v>0</v>
      </c>
      <c r="O2217" s="5">
        <v>0</v>
      </c>
      <c r="P2217" s="5">
        <v>0</v>
      </c>
      <c r="Q2217" s="5">
        <f t="shared" si="380"/>
        <v>4.9375</v>
      </c>
      <c r="R2217" s="5">
        <f t="shared" si="381"/>
        <v>-4.9375</v>
      </c>
      <c r="S2217" s="15">
        <f t="shared" si="382"/>
        <v>-1</v>
      </c>
      <c r="T2217">
        <v>0</v>
      </c>
      <c r="U2217" s="5" t="str">
        <f t="shared" si="383"/>
        <v>NA</v>
      </c>
      <c r="V2217" s="15">
        <f t="shared" si="384"/>
        <v>0</v>
      </c>
      <c r="W2217" s="15">
        <f t="shared" si="385"/>
        <v>0</v>
      </c>
      <c r="X2217" s="5">
        <f t="shared" si="386"/>
        <v>0</v>
      </c>
      <c r="Y2217" s="5">
        <f t="shared" si="387"/>
        <v>4.4437500000000005</v>
      </c>
      <c r="Z2217" s="5">
        <f t="shared" si="388"/>
        <v>-5.1843750000000002</v>
      </c>
      <c r="AA2217" s="5">
        <f t="shared" si="389"/>
        <v>0.49374999999999947</v>
      </c>
      <c r="AB2217" s="5">
        <f t="shared" si="390"/>
        <v>0.24687500000000018</v>
      </c>
    </row>
    <row r="2218" spans="1:28" x14ac:dyDescent="0.55000000000000004">
      <c r="A2218" s="3" t="s">
        <v>72</v>
      </c>
      <c r="B2218" s="3" t="s">
        <v>270</v>
      </c>
      <c r="C2218" t="s">
        <v>47</v>
      </c>
      <c r="D2218" s="3" t="s">
        <v>40</v>
      </c>
      <c r="E2218" s="3" t="s">
        <v>388</v>
      </c>
      <c r="F2218" s="3" t="s">
        <v>77</v>
      </c>
      <c r="G2218" s="5">
        <v>6.25</v>
      </c>
      <c r="H2218">
        <v>2</v>
      </c>
      <c r="I2218" s="5">
        <v>4.9375</v>
      </c>
      <c r="J2218" s="5">
        <v>2.46875</v>
      </c>
      <c r="K2218">
        <v>95</v>
      </c>
      <c r="L2218" s="15">
        <v>2.1052631578947399E-2</v>
      </c>
      <c r="M2218" s="13">
        <v>2.0347368421052598</v>
      </c>
      <c r="N2218" s="15">
        <v>0</v>
      </c>
      <c r="O2218" s="5">
        <v>0</v>
      </c>
      <c r="P2218" s="5">
        <v>0</v>
      </c>
      <c r="Q2218" s="5">
        <f t="shared" si="380"/>
        <v>4.9375</v>
      </c>
      <c r="R2218" s="5">
        <f t="shared" si="381"/>
        <v>-4.9375</v>
      </c>
      <c r="S2218" s="15">
        <f t="shared" si="382"/>
        <v>-1</v>
      </c>
      <c r="T2218">
        <v>0</v>
      </c>
      <c r="U2218" s="5" t="str">
        <f t="shared" si="383"/>
        <v>NA</v>
      </c>
      <c r="V2218" s="15">
        <f t="shared" si="384"/>
        <v>0</v>
      </c>
      <c r="W2218" s="15">
        <f t="shared" si="385"/>
        <v>0</v>
      </c>
      <c r="X2218" s="5">
        <f t="shared" si="386"/>
        <v>0</v>
      </c>
      <c r="Y2218" s="5">
        <f t="shared" si="387"/>
        <v>4.4437500000000005</v>
      </c>
      <c r="Z2218" s="5">
        <f t="shared" si="388"/>
        <v>-5.1843750000000002</v>
      </c>
      <c r="AA2218" s="5">
        <f t="shared" si="389"/>
        <v>0.49374999999999947</v>
      </c>
      <c r="AB2218" s="5">
        <f t="shared" si="390"/>
        <v>0.24687500000000018</v>
      </c>
    </row>
    <row r="2219" spans="1:28" x14ac:dyDescent="0.55000000000000004">
      <c r="A2219" s="3" t="s">
        <v>72</v>
      </c>
      <c r="B2219" s="3" t="s">
        <v>297</v>
      </c>
      <c r="C2219" t="s">
        <v>47</v>
      </c>
      <c r="D2219" s="3" t="s">
        <v>75</v>
      </c>
      <c r="E2219" s="3" t="s">
        <v>2941</v>
      </c>
      <c r="F2219" s="3" t="s">
        <v>77</v>
      </c>
      <c r="G2219" s="5">
        <v>6.25</v>
      </c>
      <c r="H2219">
        <v>1</v>
      </c>
      <c r="I2219" s="5">
        <v>4.95</v>
      </c>
      <c r="J2219" s="5">
        <v>4.95</v>
      </c>
      <c r="K2219">
        <v>4</v>
      </c>
      <c r="L2219" s="15">
        <v>0.25</v>
      </c>
      <c r="M2219" s="13">
        <v>1</v>
      </c>
      <c r="N2219" s="15">
        <v>0</v>
      </c>
      <c r="O2219" s="5">
        <v>0</v>
      </c>
      <c r="P2219" s="5">
        <v>0</v>
      </c>
      <c r="Q2219" s="5">
        <f t="shared" si="380"/>
        <v>4.95</v>
      </c>
      <c r="R2219" s="5">
        <f t="shared" si="381"/>
        <v>-4.95</v>
      </c>
      <c r="S2219" s="15">
        <f t="shared" si="382"/>
        <v>-1</v>
      </c>
      <c r="T2219">
        <v>0</v>
      </c>
      <c r="U2219" s="5" t="str">
        <f t="shared" si="383"/>
        <v>NA</v>
      </c>
      <c r="V2219" s="15">
        <f t="shared" si="384"/>
        <v>0</v>
      </c>
      <c r="W2219" s="15">
        <f t="shared" si="385"/>
        <v>0</v>
      </c>
      <c r="X2219" s="5">
        <f t="shared" si="386"/>
        <v>0</v>
      </c>
      <c r="Y2219" s="5">
        <f t="shared" si="387"/>
        <v>4.4550000000000001</v>
      </c>
      <c r="Z2219" s="5">
        <f t="shared" si="388"/>
        <v>-5.1975000000000007</v>
      </c>
      <c r="AA2219" s="5">
        <f t="shared" si="389"/>
        <v>0.49500000000000011</v>
      </c>
      <c r="AB2219" s="5">
        <f t="shared" si="390"/>
        <v>0.2475000000000005</v>
      </c>
    </row>
    <row r="2220" spans="1:28" x14ac:dyDescent="0.55000000000000004">
      <c r="A2220" s="3" t="s">
        <v>72</v>
      </c>
      <c r="B2220" s="3" t="s">
        <v>511</v>
      </c>
      <c r="C2220" t="s">
        <v>47</v>
      </c>
      <c r="D2220" s="3" t="s">
        <v>40</v>
      </c>
      <c r="E2220" s="3" t="s">
        <v>2770</v>
      </c>
      <c r="F2220" s="3" t="s">
        <v>77</v>
      </c>
      <c r="G2220" s="5">
        <v>6.25</v>
      </c>
      <c r="H2220">
        <v>2</v>
      </c>
      <c r="I2220" s="5">
        <v>4.9625000000000004</v>
      </c>
      <c r="J2220" s="5">
        <v>2.4812500000000002</v>
      </c>
      <c r="K2220">
        <v>44</v>
      </c>
      <c r="L2220" s="15">
        <v>4.5454545454545504E-2</v>
      </c>
      <c r="M2220" s="13">
        <v>2.0027272727272698</v>
      </c>
      <c r="N2220" s="15">
        <v>0</v>
      </c>
      <c r="O2220" s="5">
        <v>0</v>
      </c>
      <c r="P2220" s="5">
        <v>0</v>
      </c>
      <c r="Q2220" s="5">
        <f t="shared" si="380"/>
        <v>4.9625000000000004</v>
      </c>
      <c r="R2220" s="5">
        <f t="shared" si="381"/>
        <v>-4.9625000000000004</v>
      </c>
      <c r="S2220" s="15">
        <f t="shared" si="382"/>
        <v>-1</v>
      </c>
      <c r="T2220">
        <v>0</v>
      </c>
      <c r="U2220" s="5" t="str">
        <f t="shared" si="383"/>
        <v>NA</v>
      </c>
      <c r="V2220" s="15">
        <f t="shared" si="384"/>
        <v>0</v>
      </c>
      <c r="W2220" s="15">
        <f t="shared" si="385"/>
        <v>0</v>
      </c>
      <c r="X2220" s="5">
        <f t="shared" si="386"/>
        <v>0</v>
      </c>
      <c r="Y2220" s="5">
        <f t="shared" si="387"/>
        <v>4.4662500000000005</v>
      </c>
      <c r="Z2220" s="5">
        <f t="shared" si="388"/>
        <v>-5.2106250000000003</v>
      </c>
      <c r="AA2220" s="5">
        <f t="shared" si="389"/>
        <v>0.49624999999999986</v>
      </c>
      <c r="AB2220" s="5">
        <f t="shared" si="390"/>
        <v>0.24812499999999993</v>
      </c>
    </row>
    <row r="2221" spans="1:28" x14ac:dyDescent="0.55000000000000004">
      <c r="A2221" s="3" t="s">
        <v>72</v>
      </c>
      <c r="B2221" s="3" t="s">
        <v>940</v>
      </c>
      <c r="C2221" t="s">
        <v>47</v>
      </c>
      <c r="D2221" s="3" t="s">
        <v>113</v>
      </c>
      <c r="E2221" s="3" t="s">
        <v>114</v>
      </c>
      <c r="F2221" s="3" t="s">
        <v>77</v>
      </c>
      <c r="G2221" s="5">
        <v>6.25</v>
      </c>
      <c r="H2221">
        <v>2</v>
      </c>
      <c r="I2221" s="5">
        <v>4.9749999999999996</v>
      </c>
      <c r="J2221" s="5">
        <v>2.4874999999999998</v>
      </c>
      <c r="K2221">
        <v>15</v>
      </c>
      <c r="L2221" s="15">
        <v>0.133333333333333</v>
      </c>
      <c r="M2221" s="13">
        <v>1.4666666666666699</v>
      </c>
      <c r="N2221" s="15">
        <v>0</v>
      </c>
      <c r="O2221" s="5">
        <v>0</v>
      </c>
      <c r="P2221" s="5">
        <v>0</v>
      </c>
      <c r="Q2221" s="5">
        <f t="shared" si="380"/>
        <v>4.9749999999999996</v>
      </c>
      <c r="R2221" s="5">
        <f t="shared" si="381"/>
        <v>-4.9749999999999996</v>
      </c>
      <c r="S2221" s="15">
        <f t="shared" si="382"/>
        <v>-1</v>
      </c>
      <c r="T2221">
        <v>0</v>
      </c>
      <c r="U2221" s="5" t="str">
        <f t="shared" si="383"/>
        <v>NA</v>
      </c>
      <c r="V2221" s="15">
        <f t="shared" si="384"/>
        <v>0</v>
      </c>
      <c r="W2221" s="15">
        <f t="shared" si="385"/>
        <v>0</v>
      </c>
      <c r="X2221" s="5">
        <f t="shared" si="386"/>
        <v>0</v>
      </c>
      <c r="Y2221" s="5">
        <f t="shared" si="387"/>
        <v>4.4775</v>
      </c>
      <c r="Z2221" s="5">
        <f t="shared" si="388"/>
        <v>-5.2237499999999999</v>
      </c>
      <c r="AA2221" s="5">
        <f t="shared" si="389"/>
        <v>0.49749999999999961</v>
      </c>
      <c r="AB2221" s="5">
        <f t="shared" si="390"/>
        <v>0.24875000000000025</v>
      </c>
    </row>
    <row r="2222" spans="1:28" x14ac:dyDescent="0.55000000000000004">
      <c r="A2222" s="3" t="s">
        <v>72</v>
      </c>
      <c r="B2222" s="3" t="s">
        <v>390</v>
      </c>
      <c r="C2222" t="s">
        <v>47</v>
      </c>
      <c r="D2222" s="3" t="s">
        <v>262</v>
      </c>
      <c r="E2222" s="3" t="s">
        <v>263</v>
      </c>
      <c r="F2222" s="3" t="s">
        <v>77</v>
      </c>
      <c r="G2222" s="5">
        <v>6.25</v>
      </c>
      <c r="H2222">
        <v>3</v>
      </c>
      <c r="I2222" s="5">
        <v>4.9874999999999998</v>
      </c>
      <c r="J2222" s="5">
        <v>1.6625000000000001</v>
      </c>
      <c r="K2222">
        <v>20</v>
      </c>
      <c r="L2222" s="15">
        <v>0.15</v>
      </c>
      <c r="M2222" s="13">
        <v>1</v>
      </c>
      <c r="N2222" s="15">
        <v>0</v>
      </c>
      <c r="O2222" s="5">
        <v>0</v>
      </c>
      <c r="P2222" s="5">
        <v>0</v>
      </c>
      <c r="Q2222" s="5">
        <f t="shared" si="380"/>
        <v>4.9874999999999998</v>
      </c>
      <c r="R2222" s="5">
        <f t="shared" si="381"/>
        <v>-4.9874999999999998</v>
      </c>
      <c r="S2222" s="15">
        <f t="shared" si="382"/>
        <v>-1</v>
      </c>
      <c r="T2222">
        <v>0</v>
      </c>
      <c r="U2222" s="5" t="str">
        <f t="shared" si="383"/>
        <v>NA</v>
      </c>
      <c r="V2222" s="15">
        <f t="shared" si="384"/>
        <v>0</v>
      </c>
      <c r="W2222" s="15">
        <f t="shared" si="385"/>
        <v>0</v>
      </c>
      <c r="X2222" s="5">
        <f t="shared" si="386"/>
        <v>0</v>
      </c>
      <c r="Y2222" s="5">
        <f t="shared" si="387"/>
        <v>4.4887499999999996</v>
      </c>
      <c r="Z2222" s="5">
        <f t="shared" si="388"/>
        <v>-5.2368750000000004</v>
      </c>
      <c r="AA2222" s="5">
        <f t="shared" si="389"/>
        <v>0.49875000000000025</v>
      </c>
      <c r="AB2222" s="5">
        <f t="shared" si="390"/>
        <v>0.24937500000000057</v>
      </c>
    </row>
    <row r="2223" spans="1:28" x14ac:dyDescent="0.55000000000000004">
      <c r="A2223" s="3" t="s">
        <v>72</v>
      </c>
      <c r="B2223" s="3" t="s">
        <v>769</v>
      </c>
      <c r="C2223" t="s">
        <v>47</v>
      </c>
      <c r="D2223" s="3" t="s">
        <v>104</v>
      </c>
      <c r="E2223" s="3" t="s">
        <v>3008</v>
      </c>
      <c r="F2223" s="3" t="s">
        <v>77</v>
      </c>
      <c r="G2223" s="5">
        <v>6.25</v>
      </c>
      <c r="H2223">
        <v>1</v>
      </c>
      <c r="I2223" s="5">
        <v>5</v>
      </c>
      <c r="J2223" s="5">
        <v>5</v>
      </c>
      <c r="K2223">
        <v>5</v>
      </c>
      <c r="L2223" s="15">
        <v>0.2</v>
      </c>
      <c r="M2223" s="13">
        <v>1</v>
      </c>
      <c r="N2223" s="15">
        <v>0</v>
      </c>
      <c r="O2223" s="5">
        <v>0</v>
      </c>
      <c r="P2223" s="5">
        <v>0</v>
      </c>
      <c r="Q2223" s="5">
        <f t="shared" si="380"/>
        <v>5</v>
      </c>
      <c r="R2223" s="5">
        <f t="shared" si="381"/>
        <v>-5</v>
      </c>
      <c r="S2223" s="15">
        <f t="shared" si="382"/>
        <v>-1</v>
      </c>
      <c r="T2223">
        <v>0</v>
      </c>
      <c r="U2223" s="5" t="str">
        <f t="shared" si="383"/>
        <v>NA</v>
      </c>
      <c r="V2223" s="15">
        <f t="shared" si="384"/>
        <v>0</v>
      </c>
      <c r="W2223" s="15">
        <f t="shared" si="385"/>
        <v>0</v>
      </c>
      <c r="X2223" s="5">
        <f t="shared" si="386"/>
        <v>0</v>
      </c>
      <c r="Y2223" s="5">
        <f t="shared" si="387"/>
        <v>4.5</v>
      </c>
      <c r="Z2223" s="5">
        <f t="shared" si="388"/>
        <v>-5.25</v>
      </c>
      <c r="AA2223" s="5">
        <f t="shared" si="389"/>
        <v>0.5</v>
      </c>
      <c r="AB2223" s="5">
        <f t="shared" si="390"/>
        <v>0.25</v>
      </c>
    </row>
    <row r="2224" spans="1:28" x14ac:dyDescent="0.55000000000000004">
      <c r="A2224" s="3" t="s">
        <v>72</v>
      </c>
      <c r="B2224" s="3" t="s">
        <v>3334</v>
      </c>
      <c r="C2224" t="s">
        <v>47</v>
      </c>
      <c r="D2224" s="3" t="s">
        <v>133</v>
      </c>
      <c r="E2224" s="3" t="s">
        <v>3313</v>
      </c>
      <c r="F2224" s="3" t="s">
        <v>77</v>
      </c>
      <c r="G2224" s="5">
        <v>6.25</v>
      </c>
      <c r="H2224">
        <v>1</v>
      </c>
      <c r="I2224" s="5">
        <v>5</v>
      </c>
      <c r="J2224" s="5">
        <v>5</v>
      </c>
      <c r="K2224">
        <v>21</v>
      </c>
      <c r="L2224" s="15">
        <v>4.7619047619047603E-2</v>
      </c>
      <c r="M2224" s="13">
        <v>1.2380952380952399</v>
      </c>
      <c r="N2224" s="15">
        <v>0</v>
      </c>
      <c r="O2224" s="5">
        <v>0</v>
      </c>
      <c r="P2224" s="5">
        <v>0</v>
      </c>
      <c r="Q2224" s="5">
        <f t="shared" si="380"/>
        <v>5</v>
      </c>
      <c r="R2224" s="5">
        <f t="shared" si="381"/>
        <v>-5</v>
      </c>
      <c r="S2224" s="15">
        <f t="shared" si="382"/>
        <v>-1</v>
      </c>
      <c r="T2224">
        <v>0</v>
      </c>
      <c r="U2224" s="5" t="str">
        <f t="shared" si="383"/>
        <v>NA</v>
      </c>
      <c r="V2224" s="15">
        <f t="shared" si="384"/>
        <v>0</v>
      </c>
      <c r="W2224" s="15">
        <f t="shared" si="385"/>
        <v>0</v>
      </c>
      <c r="X2224" s="5">
        <f t="shared" si="386"/>
        <v>0</v>
      </c>
      <c r="Y2224" s="5">
        <f t="shared" si="387"/>
        <v>4.5</v>
      </c>
      <c r="Z2224" s="5">
        <f t="shared" si="388"/>
        <v>-5.25</v>
      </c>
      <c r="AA2224" s="5">
        <f t="shared" si="389"/>
        <v>0.5</v>
      </c>
      <c r="AB2224" s="5">
        <f t="shared" si="390"/>
        <v>0.25</v>
      </c>
    </row>
    <row r="2225" spans="1:28" x14ac:dyDescent="0.55000000000000004">
      <c r="A2225" s="3" t="s">
        <v>72</v>
      </c>
      <c r="B2225" s="3" t="s">
        <v>3468</v>
      </c>
      <c r="C2225" t="s">
        <v>47</v>
      </c>
      <c r="D2225" s="3" t="s">
        <v>194</v>
      </c>
      <c r="E2225" s="3" t="s">
        <v>3147</v>
      </c>
      <c r="F2225" s="3" t="s">
        <v>77</v>
      </c>
      <c r="G2225" s="5">
        <v>6.25</v>
      </c>
      <c r="H2225">
        <v>2</v>
      </c>
      <c r="I2225" s="5">
        <v>5.0250000000000004</v>
      </c>
      <c r="J2225" s="5">
        <v>2.5125000000000002</v>
      </c>
      <c r="K2225">
        <v>14</v>
      </c>
      <c r="L2225" s="15">
        <v>0.14285714285714302</v>
      </c>
      <c r="M2225" s="13">
        <v>1.4285714285714299</v>
      </c>
      <c r="N2225" s="15">
        <v>0</v>
      </c>
      <c r="O2225" s="5">
        <v>0</v>
      </c>
      <c r="P2225" s="5">
        <v>0</v>
      </c>
      <c r="Q2225" s="5">
        <f t="shared" si="380"/>
        <v>5.0250000000000004</v>
      </c>
      <c r="R2225" s="5">
        <f t="shared" si="381"/>
        <v>-5.0250000000000004</v>
      </c>
      <c r="S2225" s="15">
        <f t="shared" si="382"/>
        <v>-1</v>
      </c>
      <c r="T2225">
        <v>0</v>
      </c>
      <c r="U2225" s="5" t="str">
        <f t="shared" si="383"/>
        <v>NA</v>
      </c>
      <c r="V2225" s="15">
        <f t="shared" si="384"/>
        <v>0</v>
      </c>
      <c r="W2225" s="15">
        <f t="shared" si="385"/>
        <v>0</v>
      </c>
      <c r="X2225" s="5">
        <f t="shared" si="386"/>
        <v>0</v>
      </c>
      <c r="Y2225" s="5">
        <f t="shared" si="387"/>
        <v>4.5225000000000009</v>
      </c>
      <c r="Z2225" s="5">
        <f t="shared" si="388"/>
        <v>-5.276250000000001</v>
      </c>
      <c r="AA2225" s="5">
        <f t="shared" si="389"/>
        <v>0.5024999999999995</v>
      </c>
      <c r="AB2225" s="5">
        <f t="shared" si="390"/>
        <v>0.25125000000000064</v>
      </c>
    </row>
    <row r="2226" spans="1:28" x14ac:dyDescent="0.55000000000000004">
      <c r="A2226" s="3" t="s">
        <v>72</v>
      </c>
      <c r="B2226" s="3" t="s">
        <v>2887</v>
      </c>
      <c r="C2226" t="s">
        <v>47</v>
      </c>
      <c r="D2226" s="3" t="s">
        <v>262</v>
      </c>
      <c r="E2226" s="3" t="s">
        <v>2847</v>
      </c>
      <c r="F2226" s="3" t="s">
        <v>77</v>
      </c>
      <c r="G2226" s="5">
        <v>6.25</v>
      </c>
      <c r="H2226">
        <v>2</v>
      </c>
      <c r="I2226" s="5">
        <v>5.0250000000000004</v>
      </c>
      <c r="J2226" s="5">
        <v>2.5125000000000002</v>
      </c>
      <c r="K2226">
        <v>60</v>
      </c>
      <c r="L2226" s="15">
        <v>3.3333333333333298E-2</v>
      </c>
      <c r="M2226" s="13">
        <v>1.2166666666666699</v>
      </c>
      <c r="N2226" s="15">
        <v>0</v>
      </c>
      <c r="O2226" s="5">
        <v>0</v>
      </c>
      <c r="P2226" s="5">
        <v>0</v>
      </c>
      <c r="Q2226" s="5">
        <f t="shared" si="380"/>
        <v>5.0250000000000004</v>
      </c>
      <c r="R2226" s="5">
        <f t="shared" si="381"/>
        <v>-5.0250000000000004</v>
      </c>
      <c r="S2226" s="15">
        <f t="shared" si="382"/>
        <v>-1</v>
      </c>
      <c r="T2226">
        <v>0</v>
      </c>
      <c r="U2226" s="5" t="str">
        <f t="shared" si="383"/>
        <v>NA</v>
      </c>
      <c r="V2226" s="15">
        <f t="shared" si="384"/>
        <v>0</v>
      </c>
      <c r="W2226" s="15">
        <f t="shared" si="385"/>
        <v>0</v>
      </c>
      <c r="X2226" s="5">
        <f t="shared" si="386"/>
        <v>0</v>
      </c>
      <c r="Y2226" s="5">
        <f t="shared" si="387"/>
        <v>4.5225000000000009</v>
      </c>
      <c r="Z2226" s="5">
        <f t="shared" si="388"/>
        <v>-5.276250000000001</v>
      </c>
      <c r="AA2226" s="5">
        <f t="shared" si="389"/>
        <v>0.5024999999999995</v>
      </c>
      <c r="AB2226" s="5">
        <f t="shared" si="390"/>
        <v>0.25125000000000064</v>
      </c>
    </row>
    <row r="2227" spans="1:28" x14ac:dyDescent="0.55000000000000004">
      <c r="A2227" s="3" t="s">
        <v>72</v>
      </c>
      <c r="B2227" s="3" t="s">
        <v>3358</v>
      </c>
      <c r="C2227" t="s">
        <v>47</v>
      </c>
      <c r="D2227" s="3" t="s">
        <v>104</v>
      </c>
      <c r="E2227" s="3" t="s">
        <v>3019</v>
      </c>
      <c r="F2227" s="3" t="s">
        <v>77</v>
      </c>
      <c r="G2227" s="5">
        <v>6.25</v>
      </c>
      <c r="H2227">
        <v>2</v>
      </c>
      <c r="I2227" s="5">
        <v>5.0374999999999996</v>
      </c>
      <c r="J2227" s="5">
        <v>2.5187499999999998</v>
      </c>
      <c r="K2227">
        <v>2</v>
      </c>
      <c r="L2227" s="15">
        <v>1</v>
      </c>
      <c r="M2227" s="13">
        <v>1</v>
      </c>
      <c r="N2227" s="15">
        <v>0</v>
      </c>
      <c r="O2227" s="5">
        <v>0</v>
      </c>
      <c r="P2227" s="5">
        <v>0</v>
      </c>
      <c r="Q2227" s="5">
        <f t="shared" si="380"/>
        <v>5.0374999999999996</v>
      </c>
      <c r="R2227" s="5">
        <f t="shared" si="381"/>
        <v>-5.0374999999999996</v>
      </c>
      <c r="S2227" s="15">
        <f t="shared" si="382"/>
        <v>-1</v>
      </c>
      <c r="T2227">
        <v>0</v>
      </c>
      <c r="U2227" s="5" t="str">
        <f t="shared" si="383"/>
        <v>NA</v>
      </c>
      <c r="V2227" s="15">
        <f t="shared" si="384"/>
        <v>0</v>
      </c>
      <c r="W2227" s="15">
        <f t="shared" si="385"/>
        <v>0</v>
      </c>
      <c r="X2227" s="5">
        <f t="shared" si="386"/>
        <v>0</v>
      </c>
      <c r="Y2227" s="5">
        <f t="shared" si="387"/>
        <v>4.5337499999999995</v>
      </c>
      <c r="Z2227" s="5">
        <f t="shared" si="388"/>
        <v>-5.2893749999999997</v>
      </c>
      <c r="AA2227" s="5">
        <f t="shared" si="389"/>
        <v>0.50375000000000014</v>
      </c>
      <c r="AB2227" s="5">
        <f t="shared" si="390"/>
        <v>0.25187500000000007</v>
      </c>
    </row>
    <row r="2228" spans="1:28" x14ac:dyDescent="0.55000000000000004">
      <c r="A2228" s="3" t="s">
        <v>72</v>
      </c>
      <c r="B2228" s="3" t="s">
        <v>2612</v>
      </c>
      <c r="C2228" t="s">
        <v>47</v>
      </c>
      <c r="D2228" s="3" t="s">
        <v>75</v>
      </c>
      <c r="E2228" s="3" t="s">
        <v>76</v>
      </c>
      <c r="F2228" s="3" t="s">
        <v>77</v>
      </c>
      <c r="G2228" s="5">
        <v>6.25</v>
      </c>
      <c r="H2228">
        <v>1</v>
      </c>
      <c r="I2228" s="5">
        <v>5.0625</v>
      </c>
      <c r="J2228" s="5">
        <v>5.0625</v>
      </c>
      <c r="K2228">
        <v>2</v>
      </c>
      <c r="L2228" s="15">
        <v>0.5</v>
      </c>
      <c r="M2228" s="13">
        <v>1</v>
      </c>
      <c r="N2228" s="15">
        <v>0</v>
      </c>
      <c r="O2228" s="5">
        <v>0</v>
      </c>
      <c r="P2228" s="5">
        <v>0</v>
      </c>
      <c r="Q2228" s="5">
        <f t="shared" si="380"/>
        <v>5.0625</v>
      </c>
      <c r="R2228" s="5">
        <f t="shared" si="381"/>
        <v>-5.0625</v>
      </c>
      <c r="S2228" s="15">
        <f t="shared" si="382"/>
        <v>-1</v>
      </c>
      <c r="T2228">
        <v>0</v>
      </c>
      <c r="U2228" s="5" t="str">
        <f t="shared" si="383"/>
        <v>NA</v>
      </c>
      <c r="V2228" s="15">
        <f t="shared" si="384"/>
        <v>0</v>
      </c>
      <c r="W2228" s="15">
        <f t="shared" si="385"/>
        <v>0</v>
      </c>
      <c r="X2228" s="5">
        <f t="shared" si="386"/>
        <v>0</v>
      </c>
      <c r="Y2228" s="5">
        <f t="shared" si="387"/>
        <v>4.5562500000000004</v>
      </c>
      <c r="Z2228" s="5">
        <f t="shared" si="388"/>
        <v>-5.3156249999999998</v>
      </c>
      <c r="AA2228" s="5">
        <f t="shared" si="389"/>
        <v>0.50624999999999964</v>
      </c>
      <c r="AB2228" s="5">
        <f t="shared" si="390"/>
        <v>0.25312499999999982</v>
      </c>
    </row>
    <row r="2229" spans="1:28" x14ac:dyDescent="0.55000000000000004">
      <c r="A2229" s="3" t="s">
        <v>72</v>
      </c>
      <c r="B2229" s="3" t="s">
        <v>3208</v>
      </c>
      <c r="C2229" t="s">
        <v>47</v>
      </c>
      <c r="D2229" s="3" t="s">
        <v>125</v>
      </c>
      <c r="E2229" s="3" t="s">
        <v>2924</v>
      </c>
      <c r="F2229" s="3" t="s">
        <v>77</v>
      </c>
      <c r="G2229" s="5">
        <v>6.25</v>
      </c>
      <c r="H2229">
        <v>2</v>
      </c>
      <c r="I2229" s="5">
        <v>5.0625</v>
      </c>
      <c r="J2229" s="5">
        <v>2.53125</v>
      </c>
      <c r="K2229">
        <v>74</v>
      </c>
      <c r="L2229" s="15">
        <v>2.7027027027027001E-2</v>
      </c>
      <c r="M2229" s="13">
        <v>2.46824324324324</v>
      </c>
      <c r="N2229" s="15">
        <v>0</v>
      </c>
      <c r="O2229" s="5">
        <v>0</v>
      </c>
      <c r="P2229" s="5">
        <v>0</v>
      </c>
      <c r="Q2229" s="5">
        <f t="shared" si="380"/>
        <v>5.0625</v>
      </c>
      <c r="R2229" s="5">
        <f t="shared" si="381"/>
        <v>-5.0625</v>
      </c>
      <c r="S2229" s="15">
        <f t="shared" si="382"/>
        <v>-1</v>
      </c>
      <c r="T2229">
        <v>0</v>
      </c>
      <c r="U2229" s="5" t="str">
        <f t="shared" si="383"/>
        <v>NA</v>
      </c>
      <c r="V2229" s="15">
        <f t="shared" si="384"/>
        <v>0</v>
      </c>
      <c r="W2229" s="15">
        <f t="shared" si="385"/>
        <v>0</v>
      </c>
      <c r="X2229" s="5">
        <f t="shared" si="386"/>
        <v>0</v>
      </c>
      <c r="Y2229" s="5">
        <f t="shared" si="387"/>
        <v>4.5562500000000004</v>
      </c>
      <c r="Z2229" s="5">
        <f t="shared" si="388"/>
        <v>-5.3156249999999998</v>
      </c>
      <c r="AA2229" s="5">
        <f t="shared" si="389"/>
        <v>0.50624999999999964</v>
      </c>
      <c r="AB2229" s="5">
        <f t="shared" si="390"/>
        <v>0.25312499999999982</v>
      </c>
    </row>
    <row r="2230" spans="1:28" x14ac:dyDescent="0.55000000000000004">
      <c r="A2230" s="3" t="s">
        <v>72</v>
      </c>
      <c r="B2230" s="3" t="s">
        <v>2436</v>
      </c>
      <c r="C2230" t="s">
        <v>47</v>
      </c>
      <c r="D2230" s="3" t="s">
        <v>173</v>
      </c>
      <c r="E2230" s="3" t="s">
        <v>3418</v>
      </c>
      <c r="F2230" s="3" t="s">
        <v>77</v>
      </c>
      <c r="G2230" s="5">
        <v>6.25</v>
      </c>
      <c r="H2230">
        <v>3</v>
      </c>
      <c r="I2230" s="5">
        <v>5.0749999875</v>
      </c>
      <c r="J2230" s="5">
        <v>1.6916666624999999</v>
      </c>
      <c r="K2230">
        <v>77</v>
      </c>
      <c r="L2230" s="15">
        <v>3.8961038961039002E-2</v>
      </c>
      <c r="M2230" s="13">
        <v>1.2467532467532501</v>
      </c>
      <c r="N2230" s="15">
        <v>0</v>
      </c>
      <c r="O2230" s="5">
        <v>0</v>
      </c>
      <c r="P2230" s="5">
        <v>0</v>
      </c>
      <c r="Q2230" s="5">
        <f t="shared" si="380"/>
        <v>5.0749999875</v>
      </c>
      <c r="R2230" s="5">
        <f t="shared" si="381"/>
        <v>-5.0749999875</v>
      </c>
      <c r="S2230" s="15">
        <f t="shared" si="382"/>
        <v>-1</v>
      </c>
      <c r="T2230">
        <v>0</v>
      </c>
      <c r="U2230" s="5" t="str">
        <f t="shared" si="383"/>
        <v>NA</v>
      </c>
      <c r="V2230" s="15">
        <f t="shared" si="384"/>
        <v>0</v>
      </c>
      <c r="W2230" s="15">
        <f t="shared" si="385"/>
        <v>0</v>
      </c>
      <c r="X2230" s="5">
        <f t="shared" si="386"/>
        <v>0</v>
      </c>
      <c r="Y2230" s="5">
        <f t="shared" si="387"/>
        <v>4.5674999887499999</v>
      </c>
      <c r="Z2230" s="5">
        <f t="shared" si="388"/>
        <v>-5.3287499868750006</v>
      </c>
      <c r="AA2230" s="5">
        <f t="shared" si="389"/>
        <v>0.50749999875000018</v>
      </c>
      <c r="AB2230" s="5">
        <f t="shared" si="390"/>
        <v>0.25374999937500053</v>
      </c>
    </row>
    <row r="2231" spans="1:28" x14ac:dyDescent="0.55000000000000004">
      <c r="A2231" s="3" t="s">
        <v>72</v>
      </c>
      <c r="B2231" s="3" t="s">
        <v>3181</v>
      </c>
      <c r="C2231" t="s">
        <v>47</v>
      </c>
      <c r="D2231" s="3" t="s">
        <v>133</v>
      </c>
      <c r="E2231" s="3" t="s">
        <v>2955</v>
      </c>
      <c r="F2231" s="3" t="s">
        <v>77</v>
      </c>
      <c r="G2231" s="5">
        <v>6.25</v>
      </c>
      <c r="H2231">
        <v>2</v>
      </c>
      <c r="I2231" s="5">
        <v>5.0750000000000002</v>
      </c>
      <c r="J2231" s="5">
        <v>2.5375000000000001</v>
      </c>
      <c r="K2231">
        <v>13</v>
      </c>
      <c r="L2231" s="15">
        <v>0.15384615384615399</v>
      </c>
      <c r="M2231" s="13">
        <v>2.9230769230769198</v>
      </c>
      <c r="N2231" s="15">
        <v>0</v>
      </c>
      <c r="O2231" s="5">
        <v>0</v>
      </c>
      <c r="P2231" s="5">
        <v>0</v>
      </c>
      <c r="Q2231" s="5">
        <f t="shared" si="380"/>
        <v>5.0750000000000002</v>
      </c>
      <c r="R2231" s="5">
        <f t="shared" si="381"/>
        <v>-5.0750000000000002</v>
      </c>
      <c r="S2231" s="15">
        <f t="shared" si="382"/>
        <v>-1</v>
      </c>
      <c r="T2231">
        <v>0</v>
      </c>
      <c r="U2231" s="5" t="str">
        <f t="shared" si="383"/>
        <v>NA</v>
      </c>
      <c r="V2231" s="15">
        <f t="shared" si="384"/>
        <v>0</v>
      </c>
      <c r="W2231" s="15">
        <f t="shared" si="385"/>
        <v>0</v>
      </c>
      <c r="X2231" s="5">
        <f t="shared" si="386"/>
        <v>0</v>
      </c>
      <c r="Y2231" s="5">
        <f t="shared" si="387"/>
        <v>4.5674999999999999</v>
      </c>
      <c r="Z2231" s="5">
        <f t="shared" si="388"/>
        <v>-5.3287500000000003</v>
      </c>
      <c r="AA2231" s="5">
        <f t="shared" si="389"/>
        <v>0.50750000000000028</v>
      </c>
      <c r="AB2231" s="5">
        <f t="shared" si="390"/>
        <v>0.25375000000000014</v>
      </c>
    </row>
    <row r="2232" spans="1:28" x14ac:dyDescent="0.55000000000000004">
      <c r="A2232" s="3" t="s">
        <v>72</v>
      </c>
      <c r="B2232" s="3" t="s">
        <v>3859</v>
      </c>
      <c r="C2232" t="s">
        <v>47</v>
      </c>
      <c r="D2232" s="3" t="s">
        <v>173</v>
      </c>
      <c r="E2232" s="3" t="s">
        <v>2794</v>
      </c>
      <c r="F2232" s="3" t="s">
        <v>77</v>
      </c>
      <c r="G2232" s="5">
        <v>6.25</v>
      </c>
      <c r="H2232">
        <v>1</v>
      </c>
      <c r="I2232" s="5">
        <v>5.0875000000000004</v>
      </c>
      <c r="J2232" s="5">
        <v>5.0875000000000004</v>
      </c>
      <c r="K2232">
        <v>7</v>
      </c>
      <c r="L2232" s="15">
        <v>0.14285714285714302</v>
      </c>
      <c r="M2232" s="13">
        <v>1.1428571428571399</v>
      </c>
      <c r="N2232" s="15">
        <v>0</v>
      </c>
      <c r="O2232" s="5">
        <v>0</v>
      </c>
      <c r="P2232" s="5">
        <v>0</v>
      </c>
      <c r="Q2232" s="5">
        <f t="shared" si="380"/>
        <v>5.0875000000000004</v>
      </c>
      <c r="R2232" s="5">
        <f t="shared" si="381"/>
        <v>-5.0875000000000004</v>
      </c>
      <c r="S2232" s="15">
        <f t="shared" si="382"/>
        <v>-1</v>
      </c>
      <c r="T2232">
        <v>0</v>
      </c>
      <c r="U2232" s="5" t="str">
        <f t="shared" si="383"/>
        <v>NA</v>
      </c>
      <c r="V2232" s="15">
        <f t="shared" si="384"/>
        <v>0</v>
      </c>
      <c r="W2232" s="15">
        <f t="shared" si="385"/>
        <v>0</v>
      </c>
      <c r="X2232" s="5">
        <f t="shared" si="386"/>
        <v>0</v>
      </c>
      <c r="Y2232" s="5">
        <f t="shared" si="387"/>
        <v>4.5787500000000003</v>
      </c>
      <c r="Z2232" s="5">
        <f t="shared" si="388"/>
        <v>-5.3418750000000008</v>
      </c>
      <c r="AA2232" s="5">
        <f t="shared" si="389"/>
        <v>0.50875000000000004</v>
      </c>
      <c r="AB2232" s="5">
        <f t="shared" si="390"/>
        <v>0.25437500000000046</v>
      </c>
    </row>
    <row r="2233" spans="1:28" x14ac:dyDescent="0.55000000000000004">
      <c r="A2233" s="3" t="s">
        <v>72</v>
      </c>
      <c r="B2233" s="3" t="s">
        <v>2196</v>
      </c>
      <c r="C2233" t="s">
        <v>47</v>
      </c>
      <c r="D2233" s="3" t="s">
        <v>262</v>
      </c>
      <c r="E2233" s="3" t="s">
        <v>2774</v>
      </c>
      <c r="F2233" s="3" t="s">
        <v>77</v>
      </c>
      <c r="G2233" s="5">
        <v>6.25</v>
      </c>
      <c r="H2233">
        <v>2</v>
      </c>
      <c r="I2233" s="5">
        <v>5.0999999999999996</v>
      </c>
      <c r="J2233" s="5">
        <v>2.5499999999999998</v>
      </c>
      <c r="K2233">
        <v>4</v>
      </c>
      <c r="L2233" s="15">
        <v>0.5</v>
      </c>
      <c r="M2233" s="13">
        <v>1</v>
      </c>
      <c r="N2233" s="15">
        <v>0</v>
      </c>
      <c r="O2233" s="5">
        <v>0</v>
      </c>
      <c r="P2233" s="5">
        <v>0</v>
      </c>
      <c r="Q2233" s="5">
        <f t="shared" si="380"/>
        <v>5.0999999999999996</v>
      </c>
      <c r="R2233" s="5">
        <f t="shared" si="381"/>
        <v>-5.0999999999999996</v>
      </c>
      <c r="S2233" s="15">
        <f t="shared" si="382"/>
        <v>-1</v>
      </c>
      <c r="T2233">
        <v>0</v>
      </c>
      <c r="U2233" s="5" t="str">
        <f t="shared" si="383"/>
        <v>NA</v>
      </c>
      <c r="V2233" s="15">
        <f t="shared" si="384"/>
        <v>0</v>
      </c>
      <c r="W2233" s="15">
        <f t="shared" si="385"/>
        <v>0</v>
      </c>
      <c r="X2233" s="5">
        <f t="shared" si="386"/>
        <v>0</v>
      </c>
      <c r="Y2233" s="5">
        <f t="shared" si="387"/>
        <v>4.59</v>
      </c>
      <c r="Z2233" s="5">
        <f t="shared" si="388"/>
        <v>-5.3549999999999995</v>
      </c>
      <c r="AA2233" s="5">
        <f t="shared" si="389"/>
        <v>0.50999999999999979</v>
      </c>
      <c r="AB2233" s="5">
        <f t="shared" si="390"/>
        <v>0.25499999999999989</v>
      </c>
    </row>
    <row r="2234" spans="1:28" x14ac:dyDescent="0.55000000000000004">
      <c r="A2234" s="3" t="s">
        <v>72</v>
      </c>
      <c r="B2234" s="3" t="s">
        <v>3862</v>
      </c>
      <c r="C2234" t="s">
        <v>47</v>
      </c>
      <c r="D2234" s="3" t="s">
        <v>173</v>
      </c>
      <c r="E2234" s="3" t="s">
        <v>3863</v>
      </c>
      <c r="F2234" s="3" t="s">
        <v>77</v>
      </c>
      <c r="G2234" s="5">
        <v>6.25</v>
      </c>
      <c r="H2234">
        <v>2</v>
      </c>
      <c r="I2234" s="5">
        <v>5.1124999999999998</v>
      </c>
      <c r="J2234" s="5">
        <v>2.5562499999999999</v>
      </c>
      <c r="K2234">
        <v>190</v>
      </c>
      <c r="L2234" s="15">
        <v>1.05263157894737E-2</v>
      </c>
      <c r="M2234" s="13">
        <v>1.4757894736842101</v>
      </c>
      <c r="N2234" s="15">
        <v>0</v>
      </c>
      <c r="O2234" s="5">
        <v>0</v>
      </c>
      <c r="P2234" s="5">
        <v>0</v>
      </c>
      <c r="Q2234" s="5">
        <f t="shared" si="380"/>
        <v>5.1124999999999998</v>
      </c>
      <c r="R2234" s="5">
        <f t="shared" si="381"/>
        <v>-5.1124999999999998</v>
      </c>
      <c r="S2234" s="15">
        <f t="shared" si="382"/>
        <v>-1</v>
      </c>
      <c r="T2234">
        <v>0</v>
      </c>
      <c r="U2234" s="5" t="str">
        <f t="shared" si="383"/>
        <v>NA</v>
      </c>
      <c r="V2234" s="15">
        <f t="shared" si="384"/>
        <v>0</v>
      </c>
      <c r="W2234" s="15">
        <f t="shared" si="385"/>
        <v>0</v>
      </c>
      <c r="X2234" s="5">
        <f t="shared" si="386"/>
        <v>0</v>
      </c>
      <c r="Y2234" s="5">
        <f t="shared" si="387"/>
        <v>4.6012500000000003</v>
      </c>
      <c r="Z2234" s="5">
        <f t="shared" si="388"/>
        <v>-5.368125</v>
      </c>
      <c r="AA2234" s="5">
        <f t="shared" si="389"/>
        <v>0.51124999999999954</v>
      </c>
      <c r="AB2234" s="5">
        <f t="shared" si="390"/>
        <v>0.25562500000000021</v>
      </c>
    </row>
    <row r="2235" spans="1:28" x14ac:dyDescent="0.55000000000000004">
      <c r="A2235" s="3" t="s">
        <v>72</v>
      </c>
      <c r="B2235" s="3" t="s">
        <v>778</v>
      </c>
      <c r="C2235" t="s">
        <v>47</v>
      </c>
      <c r="D2235" s="3" t="s">
        <v>137</v>
      </c>
      <c r="E2235" s="3" t="s">
        <v>3629</v>
      </c>
      <c r="F2235" s="3" t="s">
        <v>77</v>
      </c>
      <c r="G2235" s="5">
        <v>6.25</v>
      </c>
      <c r="H2235">
        <v>2</v>
      </c>
      <c r="I2235" s="5">
        <v>5.1124999999999998</v>
      </c>
      <c r="J2235" s="5">
        <v>2.5562499999999999</v>
      </c>
      <c r="K2235">
        <v>141</v>
      </c>
      <c r="L2235" s="15">
        <v>1.4184397163120598E-2</v>
      </c>
      <c r="M2235" s="13">
        <v>1.4288652482269499</v>
      </c>
      <c r="N2235" s="15">
        <v>0</v>
      </c>
      <c r="O2235" s="5">
        <v>0</v>
      </c>
      <c r="P2235" s="5">
        <v>0</v>
      </c>
      <c r="Q2235" s="5">
        <f t="shared" si="380"/>
        <v>5.1124999999999998</v>
      </c>
      <c r="R2235" s="5">
        <f t="shared" si="381"/>
        <v>-5.1124999999999998</v>
      </c>
      <c r="S2235" s="15">
        <f t="shared" si="382"/>
        <v>-1</v>
      </c>
      <c r="T2235">
        <v>0</v>
      </c>
      <c r="U2235" s="5" t="str">
        <f t="shared" si="383"/>
        <v>NA</v>
      </c>
      <c r="V2235" s="15">
        <f t="shared" si="384"/>
        <v>0</v>
      </c>
      <c r="W2235" s="15">
        <f t="shared" si="385"/>
        <v>0</v>
      </c>
      <c r="X2235" s="5">
        <f t="shared" si="386"/>
        <v>0</v>
      </c>
      <c r="Y2235" s="5">
        <f t="shared" si="387"/>
        <v>4.6012500000000003</v>
      </c>
      <c r="Z2235" s="5">
        <f t="shared" si="388"/>
        <v>-5.368125</v>
      </c>
      <c r="AA2235" s="5">
        <f t="shared" si="389"/>
        <v>0.51124999999999954</v>
      </c>
      <c r="AB2235" s="5">
        <f t="shared" si="390"/>
        <v>0.25562500000000021</v>
      </c>
    </row>
    <row r="2236" spans="1:28" x14ac:dyDescent="0.55000000000000004">
      <c r="A2236" s="3" t="s">
        <v>72</v>
      </c>
      <c r="B2236" s="3" t="s">
        <v>2009</v>
      </c>
      <c r="C2236" t="s">
        <v>47</v>
      </c>
      <c r="D2236" s="3" t="s">
        <v>173</v>
      </c>
      <c r="E2236" s="3" t="s">
        <v>3866</v>
      </c>
      <c r="F2236" s="3" t="s">
        <v>77</v>
      </c>
      <c r="G2236" s="5">
        <v>6.25</v>
      </c>
      <c r="H2236">
        <v>2</v>
      </c>
      <c r="I2236" s="5">
        <v>5.125</v>
      </c>
      <c r="J2236" s="5">
        <v>2.5625</v>
      </c>
      <c r="K2236">
        <v>29</v>
      </c>
      <c r="L2236" s="15">
        <v>6.8965517241379296E-2</v>
      </c>
      <c r="M2236" s="13">
        <v>1.3172413793103499</v>
      </c>
      <c r="N2236" s="15">
        <v>0</v>
      </c>
      <c r="O2236" s="5">
        <v>0</v>
      </c>
      <c r="P2236" s="5">
        <v>0</v>
      </c>
      <c r="Q2236" s="5">
        <f t="shared" si="380"/>
        <v>5.125</v>
      </c>
      <c r="R2236" s="5">
        <f t="shared" si="381"/>
        <v>-5.125</v>
      </c>
      <c r="S2236" s="15">
        <f t="shared" si="382"/>
        <v>-1</v>
      </c>
      <c r="T2236">
        <v>0</v>
      </c>
      <c r="U2236" s="5" t="str">
        <f t="shared" si="383"/>
        <v>NA</v>
      </c>
      <c r="V2236" s="15">
        <f t="shared" si="384"/>
        <v>0</v>
      </c>
      <c r="W2236" s="15">
        <f t="shared" si="385"/>
        <v>0</v>
      </c>
      <c r="X2236" s="5">
        <f t="shared" si="386"/>
        <v>0</v>
      </c>
      <c r="Y2236" s="5">
        <f t="shared" si="387"/>
        <v>4.6124999999999998</v>
      </c>
      <c r="Z2236" s="5">
        <f t="shared" si="388"/>
        <v>-5.3812500000000005</v>
      </c>
      <c r="AA2236" s="5">
        <f t="shared" si="389"/>
        <v>0.51250000000000018</v>
      </c>
      <c r="AB2236" s="5">
        <f t="shared" si="390"/>
        <v>0.25625000000000053</v>
      </c>
    </row>
    <row r="2237" spans="1:28" x14ac:dyDescent="0.55000000000000004">
      <c r="A2237" s="3" t="s">
        <v>72</v>
      </c>
      <c r="B2237" s="3" t="s">
        <v>2773</v>
      </c>
      <c r="C2237" t="s">
        <v>47</v>
      </c>
      <c r="D2237" s="3" t="s">
        <v>40</v>
      </c>
      <c r="E2237" s="3" t="s">
        <v>2932</v>
      </c>
      <c r="F2237" s="3" t="s">
        <v>77</v>
      </c>
      <c r="G2237" s="5">
        <v>6.25</v>
      </c>
      <c r="H2237">
        <v>1</v>
      </c>
      <c r="I2237" s="5">
        <v>5.125</v>
      </c>
      <c r="J2237" s="5">
        <v>5.125</v>
      </c>
      <c r="K2237">
        <v>22</v>
      </c>
      <c r="L2237" s="15">
        <v>4.5454545454545504E-2</v>
      </c>
      <c r="M2237" s="13">
        <v>1.81318181818182</v>
      </c>
      <c r="N2237" s="15">
        <v>0</v>
      </c>
      <c r="O2237" s="5">
        <v>0</v>
      </c>
      <c r="P2237" s="5">
        <v>0</v>
      </c>
      <c r="Q2237" s="5">
        <f t="shared" si="380"/>
        <v>5.125</v>
      </c>
      <c r="R2237" s="5">
        <f t="shared" si="381"/>
        <v>-5.125</v>
      </c>
      <c r="S2237" s="15">
        <f t="shared" si="382"/>
        <v>-1</v>
      </c>
      <c r="T2237">
        <v>0</v>
      </c>
      <c r="U2237" s="5" t="str">
        <f t="shared" si="383"/>
        <v>NA</v>
      </c>
      <c r="V2237" s="15">
        <f t="shared" si="384"/>
        <v>0</v>
      </c>
      <c r="W2237" s="15">
        <f t="shared" si="385"/>
        <v>0</v>
      </c>
      <c r="X2237" s="5">
        <f t="shared" si="386"/>
        <v>0</v>
      </c>
      <c r="Y2237" s="5">
        <f t="shared" si="387"/>
        <v>4.6124999999999998</v>
      </c>
      <c r="Z2237" s="5">
        <f t="shared" si="388"/>
        <v>-5.3812500000000005</v>
      </c>
      <c r="AA2237" s="5">
        <f t="shared" si="389"/>
        <v>0.51250000000000018</v>
      </c>
      <c r="AB2237" s="5">
        <f t="shared" si="390"/>
        <v>0.25625000000000053</v>
      </c>
    </row>
    <row r="2238" spans="1:28" x14ac:dyDescent="0.55000000000000004">
      <c r="A2238" s="3" t="s">
        <v>72</v>
      </c>
      <c r="B2238" s="3" t="s">
        <v>2445</v>
      </c>
      <c r="C2238" t="s">
        <v>47</v>
      </c>
      <c r="D2238" s="3" t="s">
        <v>32</v>
      </c>
      <c r="E2238" s="3" t="s">
        <v>685</v>
      </c>
      <c r="F2238" s="3" t="s">
        <v>77</v>
      </c>
      <c r="G2238" s="5">
        <v>6.25</v>
      </c>
      <c r="H2238">
        <v>2</v>
      </c>
      <c r="I2238" s="5">
        <v>5.1375000000000002</v>
      </c>
      <c r="J2238" s="5">
        <v>2.5687500000000001</v>
      </c>
      <c r="K2238">
        <v>570</v>
      </c>
      <c r="L2238" s="15">
        <v>3.5087719298245602E-3</v>
      </c>
      <c r="M2238" s="13">
        <v>3.4012280701754398</v>
      </c>
      <c r="N2238" s="15">
        <v>0</v>
      </c>
      <c r="O2238" s="5">
        <v>0</v>
      </c>
      <c r="P2238" s="5">
        <v>0</v>
      </c>
      <c r="Q2238" s="5">
        <f t="shared" si="380"/>
        <v>5.1375000000000002</v>
      </c>
      <c r="R2238" s="5">
        <f t="shared" si="381"/>
        <v>-5.1375000000000002</v>
      </c>
      <c r="S2238" s="15">
        <f t="shared" si="382"/>
        <v>-1</v>
      </c>
      <c r="T2238">
        <v>0</v>
      </c>
      <c r="U2238" s="5" t="str">
        <f t="shared" si="383"/>
        <v>NA</v>
      </c>
      <c r="V2238" s="15">
        <f t="shared" si="384"/>
        <v>0</v>
      </c>
      <c r="W2238" s="15">
        <f t="shared" si="385"/>
        <v>0</v>
      </c>
      <c r="X2238" s="5">
        <f t="shared" si="386"/>
        <v>0</v>
      </c>
      <c r="Y2238" s="5">
        <f t="shared" si="387"/>
        <v>4.6237500000000002</v>
      </c>
      <c r="Z2238" s="5">
        <f t="shared" si="388"/>
        <v>-5.3943750000000001</v>
      </c>
      <c r="AA2238" s="5">
        <f t="shared" si="389"/>
        <v>0.51374999999999993</v>
      </c>
      <c r="AB2238" s="5">
        <f t="shared" si="390"/>
        <v>0.25687499999999996</v>
      </c>
    </row>
    <row r="2239" spans="1:28" x14ac:dyDescent="0.55000000000000004">
      <c r="A2239" s="3" t="s">
        <v>72</v>
      </c>
      <c r="B2239" s="3" t="s">
        <v>3035</v>
      </c>
      <c r="C2239" t="s">
        <v>47</v>
      </c>
      <c r="D2239" s="3" t="s">
        <v>32</v>
      </c>
      <c r="E2239" s="3" t="s">
        <v>467</v>
      </c>
      <c r="F2239" s="3" t="s">
        <v>77</v>
      </c>
      <c r="G2239" s="5">
        <v>6.25</v>
      </c>
      <c r="H2239">
        <v>6</v>
      </c>
      <c r="I2239" s="5">
        <v>5.1499999499999998</v>
      </c>
      <c r="J2239" s="5">
        <v>0.85833332500000004</v>
      </c>
      <c r="K2239">
        <v>987</v>
      </c>
      <c r="L2239" s="15">
        <v>6.0790273556231003E-3</v>
      </c>
      <c r="M2239" s="13">
        <v>4.2992907801418401</v>
      </c>
      <c r="N2239" s="15">
        <v>0</v>
      </c>
      <c r="O2239" s="5">
        <v>0</v>
      </c>
      <c r="P2239" s="5">
        <v>0</v>
      </c>
      <c r="Q2239" s="5">
        <f t="shared" si="380"/>
        <v>5.1499999499999998</v>
      </c>
      <c r="R2239" s="5">
        <f t="shared" si="381"/>
        <v>-5.1499999499999998</v>
      </c>
      <c r="S2239" s="15">
        <f t="shared" si="382"/>
        <v>-1</v>
      </c>
      <c r="T2239">
        <v>0</v>
      </c>
      <c r="U2239" s="5" t="str">
        <f t="shared" si="383"/>
        <v>NA</v>
      </c>
      <c r="V2239" s="15">
        <f t="shared" si="384"/>
        <v>0</v>
      </c>
      <c r="W2239" s="15">
        <f t="shared" si="385"/>
        <v>0</v>
      </c>
      <c r="X2239" s="5">
        <f t="shared" si="386"/>
        <v>0</v>
      </c>
      <c r="Y2239" s="5">
        <f t="shared" si="387"/>
        <v>4.6349999549999996</v>
      </c>
      <c r="Z2239" s="5">
        <f t="shared" si="388"/>
        <v>-5.4074999474999998</v>
      </c>
      <c r="AA2239" s="5">
        <f t="shared" si="389"/>
        <v>0.51499999500000015</v>
      </c>
      <c r="AB2239" s="5">
        <f t="shared" si="390"/>
        <v>0.25749999750000008</v>
      </c>
    </row>
    <row r="2240" spans="1:28" x14ac:dyDescent="0.55000000000000004">
      <c r="A2240" s="3" t="s">
        <v>72</v>
      </c>
      <c r="B2240" s="3" t="s">
        <v>3871</v>
      </c>
      <c r="C2240" t="s">
        <v>56</v>
      </c>
      <c r="D2240" s="3" t="s">
        <v>32</v>
      </c>
      <c r="E2240" s="3" t="s">
        <v>3421</v>
      </c>
      <c r="F2240" s="3" t="s">
        <v>77</v>
      </c>
      <c r="G2240" s="5">
        <v>6.25</v>
      </c>
      <c r="H2240">
        <v>2</v>
      </c>
      <c r="I2240" s="5">
        <v>5.2625000000000002</v>
      </c>
      <c r="J2240" s="5">
        <v>2.6312500000000001</v>
      </c>
      <c r="K2240">
        <v>9</v>
      </c>
      <c r="L2240" s="15">
        <v>0.22222222222222199</v>
      </c>
      <c r="M2240" s="13">
        <v>2.7777777777777799</v>
      </c>
      <c r="N2240" s="15">
        <v>0</v>
      </c>
      <c r="O2240" s="5">
        <v>0</v>
      </c>
      <c r="P2240" s="5">
        <v>0</v>
      </c>
      <c r="Q2240" s="5">
        <f t="shared" si="380"/>
        <v>5.2625000000000002</v>
      </c>
      <c r="R2240" s="5">
        <f t="shared" si="381"/>
        <v>-5.2625000000000002</v>
      </c>
      <c r="S2240" s="15">
        <f t="shared" si="382"/>
        <v>-1</v>
      </c>
      <c r="T2240">
        <v>0</v>
      </c>
      <c r="U2240" s="5" t="str">
        <f t="shared" si="383"/>
        <v>NA</v>
      </c>
      <c r="V2240" s="15">
        <f t="shared" si="384"/>
        <v>0</v>
      </c>
      <c r="W2240" s="15">
        <f t="shared" si="385"/>
        <v>0</v>
      </c>
      <c r="X2240" s="5">
        <f t="shared" si="386"/>
        <v>0</v>
      </c>
      <c r="Y2240" s="5">
        <f t="shared" si="387"/>
        <v>4.7362500000000001</v>
      </c>
      <c r="Z2240" s="5">
        <f t="shared" si="388"/>
        <v>-5.5256250000000007</v>
      </c>
      <c r="AA2240" s="5">
        <f t="shared" si="389"/>
        <v>0.52625000000000011</v>
      </c>
      <c r="AB2240" s="5">
        <f t="shared" si="390"/>
        <v>0.2631250000000005</v>
      </c>
    </row>
    <row r="2241" spans="1:28" x14ac:dyDescent="0.55000000000000004">
      <c r="A2241" s="3" t="s">
        <v>72</v>
      </c>
      <c r="B2241" s="3" t="s">
        <v>3692</v>
      </c>
      <c r="C2241" t="s">
        <v>47</v>
      </c>
      <c r="D2241" s="3" t="s">
        <v>104</v>
      </c>
      <c r="E2241" s="3" t="s">
        <v>3070</v>
      </c>
      <c r="F2241" s="3" t="s">
        <v>77</v>
      </c>
      <c r="G2241" s="5">
        <v>6.25</v>
      </c>
      <c r="H2241">
        <v>1</v>
      </c>
      <c r="I2241" s="5">
        <v>5.2750000000000004</v>
      </c>
      <c r="J2241" s="5">
        <v>5.2750000000000004</v>
      </c>
      <c r="K2241">
        <v>36</v>
      </c>
      <c r="L2241" s="15">
        <v>2.7777777777777801E-2</v>
      </c>
      <c r="M2241" s="13">
        <v>4.0416666666666696</v>
      </c>
      <c r="N2241" s="15">
        <v>0</v>
      </c>
      <c r="O2241" s="5">
        <v>0</v>
      </c>
      <c r="P2241" s="5">
        <v>0</v>
      </c>
      <c r="Q2241" s="5">
        <f t="shared" si="380"/>
        <v>5.2750000000000004</v>
      </c>
      <c r="R2241" s="5">
        <f t="shared" si="381"/>
        <v>-5.2750000000000004</v>
      </c>
      <c r="S2241" s="15">
        <f t="shared" si="382"/>
        <v>-1</v>
      </c>
      <c r="T2241">
        <v>0</v>
      </c>
      <c r="U2241" s="5" t="str">
        <f t="shared" si="383"/>
        <v>NA</v>
      </c>
      <c r="V2241" s="15">
        <f t="shared" si="384"/>
        <v>0</v>
      </c>
      <c r="W2241" s="15">
        <f t="shared" si="385"/>
        <v>0</v>
      </c>
      <c r="X2241" s="5">
        <f t="shared" si="386"/>
        <v>0</v>
      </c>
      <c r="Y2241" s="5">
        <f t="shared" si="387"/>
        <v>4.7475000000000005</v>
      </c>
      <c r="Z2241" s="5">
        <f t="shared" si="388"/>
        <v>-5.5387500000000003</v>
      </c>
      <c r="AA2241" s="5">
        <f t="shared" si="389"/>
        <v>0.52749999999999986</v>
      </c>
      <c r="AB2241" s="5">
        <f t="shared" si="390"/>
        <v>0.26374999999999993</v>
      </c>
    </row>
    <row r="2242" spans="1:28" x14ac:dyDescent="0.55000000000000004">
      <c r="A2242" s="3" t="s">
        <v>72</v>
      </c>
      <c r="B2242" s="3" t="s">
        <v>2767</v>
      </c>
      <c r="C2242" t="s">
        <v>47</v>
      </c>
      <c r="D2242" s="3" t="s">
        <v>40</v>
      </c>
      <c r="E2242" s="3" t="s">
        <v>2987</v>
      </c>
      <c r="F2242" s="3" t="s">
        <v>77</v>
      </c>
      <c r="G2242" s="5">
        <v>6.25</v>
      </c>
      <c r="H2242">
        <v>2</v>
      </c>
      <c r="I2242" s="5">
        <v>5.2874999999999996</v>
      </c>
      <c r="J2242" s="5">
        <v>2.6437499999999998</v>
      </c>
      <c r="K2242">
        <v>8</v>
      </c>
      <c r="L2242" s="15">
        <v>0.25</v>
      </c>
      <c r="M2242" s="13">
        <v>1.75</v>
      </c>
      <c r="N2242" s="15">
        <v>0</v>
      </c>
      <c r="O2242" s="5">
        <v>0</v>
      </c>
      <c r="P2242" s="5">
        <v>0</v>
      </c>
      <c r="Q2242" s="5">
        <f t="shared" ref="Q2242:Q2305" si="391">I2242</f>
        <v>5.2874999999999996</v>
      </c>
      <c r="R2242" s="5">
        <f t="shared" ref="R2242:R2305" si="392">P2242-Q2242</f>
        <v>-5.2874999999999996</v>
      </c>
      <c r="S2242" s="15">
        <f t="shared" ref="S2242:S2305" si="393">IF(Q2242=0,0,(P2242-Q2242)/Q2242)</f>
        <v>-1</v>
      </c>
      <c r="T2242">
        <v>0</v>
      </c>
      <c r="U2242" s="5" t="str">
        <f t="shared" ref="U2242:U2305" si="394">IF(T2242=0,"NA",P2242/T2242)</f>
        <v>NA</v>
      </c>
      <c r="V2242" s="15">
        <f t="shared" si="384"/>
        <v>0</v>
      </c>
      <c r="W2242" s="15">
        <f t="shared" si="385"/>
        <v>0</v>
      </c>
      <c r="X2242" s="5">
        <f t="shared" si="386"/>
        <v>0</v>
      </c>
      <c r="Y2242" s="5">
        <f t="shared" si="387"/>
        <v>4.75875</v>
      </c>
      <c r="Z2242" s="5">
        <f t="shared" si="388"/>
        <v>-5.5518749999999999</v>
      </c>
      <c r="AA2242" s="5">
        <f t="shared" si="389"/>
        <v>0.52874999999999961</v>
      </c>
      <c r="AB2242" s="5">
        <f t="shared" si="390"/>
        <v>0.26437500000000025</v>
      </c>
    </row>
    <row r="2243" spans="1:28" x14ac:dyDescent="0.55000000000000004">
      <c r="A2243" s="3" t="s">
        <v>72</v>
      </c>
      <c r="B2243" s="3" t="s">
        <v>3497</v>
      </c>
      <c r="C2243" t="s">
        <v>47</v>
      </c>
      <c r="D2243" s="3" t="s">
        <v>104</v>
      </c>
      <c r="E2243" s="3" t="s">
        <v>3070</v>
      </c>
      <c r="F2243" s="3" t="s">
        <v>77</v>
      </c>
      <c r="G2243" s="5">
        <v>6.25</v>
      </c>
      <c r="H2243">
        <v>2</v>
      </c>
      <c r="I2243" s="5">
        <v>5.3</v>
      </c>
      <c r="J2243" s="5">
        <v>2.65</v>
      </c>
      <c r="K2243">
        <v>19</v>
      </c>
      <c r="L2243" s="15">
        <v>0.10526315789473699</v>
      </c>
      <c r="M2243" s="13">
        <v>1.57368421052632</v>
      </c>
      <c r="N2243" s="15">
        <v>0</v>
      </c>
      <c r="O2243" s="5">
        <v>0</v>
      </c>
      <c r="P2243" s="5">
        <v>0</v>
      </c>
      <c r="Q2243" s="5">
        <f t="shared" si="391"/>
        <v>5.3</v>
      </c>
      <c r="R2243" s="5">
        <f t="shared" si="392"/>
        <v>-5.3</v>
      </c>
      <c r="S2243" s="15">
        <f t="shared" si="393"/>
        <v>-1</v>
      </c>
      <c r="T2243">
        <v>0</v>
      </c>
      <c r="U2243" s="5" t="str">
        <f t="shared" si="394"/>
        <v>NA</v>
      </c>
      <c r="V2243" s="15">
        <f t="shared" ref="V2243:V2306" si="395">(L2243*N2243)</f>
        <v>0</v>
      </c>
      <c r="W2243" s="15">
        <f t="shared" ref="W2243:W2306" si="396">IF(P2243=0,0,R2243/P2243)</f>
        <v>0</v>
      </c>
      <c r="X2243" s="5">
        <f t="shared" ref="X2243:X2306" si="397">IF(T2243=0,0,Q2243/T2243)</f>
        <v>0</v>
      </c>
      <c r="Y2243" s="5">
        <f t="shared" ref="Y2243:Y2306" si="398">Q2243*0.9</f>
        <v>4.7699999999999996</v>
      </c>
      <c r="Z2243" s="5">
        <f t="shared" ref="Z2243:Z2306" si="399">R2243*1.05</f>
        <v>-5.5650000000000004</v>
      </c>
      <c r="AA2243" s="5">
        <f t="shared" ref="AA2243:AA2306" si="400">Q2243-Y2243</f>
        <v>0.53000000000000025</v>
      </c>
      <c r="AB2243" s="5">
        <f t="shared" ref="AB2243:AB2306" si="401">R2243-Z2243</f>
        <v>0.26500000000000057</v>
      </c>
    </row>
    <row r="2244" spans="1:28" x14ac:dyDescent="0.55000000000000004">
      <c r="A2244" s="3" t="s">
        <v>72</v>
      </c>
      <c r="B2244" s="3" t="s">
        <v>3876</v>
      </c>
      <c r="C2244" t="s">
        <v>56</v>
      </c>
      <c r="D2244" s="3" t="s">
        <v>32</v>
      </c>
      <c r="E2244" s="3" t="s">
        <v>2843</v>
      </c>
      <c r="F2244" s="3" t="s">
        <v>77</v>
      </c>
      <c r="G2244" s="5">
        <v>6.25</v>
      </c>
      <c r="H2244">
        <v>5</v>
      </c>
      <c r="I2244" s="5">
        <v>5.3250000000000002</v>
      </c>
      <c r="J2244" s="5">
        <v>1.0649999999999999</v>
      </c>
      <c r="K2244">
        <v>942</v>
      </c>
      <c r="L2244" s="15">
        <v>5.3078556263269601E-3</v>
      </c>
      <c r="M2244" s="13">
        <v>4.57929936305732</v>
      </c>
      <c r="N2244" s="15">
        <v>0</v>
      </c>
      <c r="O2244" s="5">
        <v>0</v>
      </c>
      <c r="P2244" s="5">
        <v>0</v>
      </c>
      <c r="Q2244" s="5">
        <f t="shared" si="391"/>
        <v>5.3250000000000002</v>
      </c>
      <c r="R2244" s="5">
        <f t="shared" si="392"/>
        <v>-5.3250000000000002</v>
      </c>
      <c r="S2244" s="15">
        <f t="shared" si="393"/>
        <v>-1</v>
      </c>
      <c r="T2244">
        <v>0</v>
      </c>
      <c r="U2244" s="5" t="str">
        <f t="shared" si="394"/>
        <v>NA</v>
      </c>
      <c r="V2244" s="15">
        <f t="shared" si="395"/>
        <v>0</v>
      </c>
      <c r="W2244" s="15">
        <f t="shared" si="396"/>
        <v>0</v>
      </c>
      <c r="X2244" s="5">
        <f t="shared" si="397"/>
        <v>0</v>
      </c>
      <c r="Y2244" s="5">
        <f t="shared" si="398"/>
        <v>4.7925000000000004</v>
      </c>
      <c r="Z2244" s="5">
        <f t="shared" si="399"/>
        <v>-5.5912500000000005</v>
      </c>
      <c r="AA2244" s="5">
        <f t="shared" si="400"/>
        <v>0.53249999999999975</v>
      </c>
      <c r="AB2244" s="5">
        <f t="shared" si="401"/>
        <v>0.26625000000000032</v>
      </c>
    </row>
    <row r="2245" spans="1:28" x14ac:dyDescent="0.55000000000000004">
      <c r="A2245" s="3" t="s">
        <v>72</v>
      </c>
      <c r="B2245" s="3" t="s">
        <v>2803</v>
      </c>
      <c r="C2245" t="s">
        <v>47</v>
      </c>
      <c r="D2245" s="3" t="s">
        <v>104</v>
      </c>
      <c r="E2245" s="3" t="s">
        <v>201</v>
      </c>
      <c r="F2245" s="3" t="s">
        <v>77</v>
      </c>
      <c r="G2245" s="5">
        <v>6.25</v>
      </c>
      <c r="H2245">
        <v>1</v>
      </c>
      <c r="I2245" s="5">
        <v>5.3250000000000002</v>
      </c>
      <c r="J2245" s="5">
        <v>5.3250000000000002</v>
      </c>
      <c r="K2245">
        <v>16</v>
      </c>
      <c r="L2245" s="15">
        <v>6.25E-2</v>
      </c>
      <c r="M2245" s="13">
        <v>1.9375</v>
      </c>
      <c r="N2245" s="15">
        <v>0</v>
      </c>
      <c r="O2245" s="5">
        <v>0</v>
      </c>
      <c r="P2245" s="5">
        <v>0</v>
      </c>
      <c r="Q2245" s="5">
        <f t="shared" si="391"/>
        <v>5.3250000000000002</v>
      </c>
      <c r="R2245" s="5">
        <f t="shared" si="392"/>
        <v>-5.3250000000000002</v>
      </c>
      <c r="S2245" s="15">
        <f t="shared" si="393"/>
        <v>-1</v>
      </c>
      <c r="T2245">
        <v>0</v>
      </c>
      <c r="U2245" s="5" t="str">
        <f t="shared" si="394"/>
        <v>NA</v>
      </c>
      <c r="V2245" s="15">
        <f t="shared" si="395"/>
        <v>0</v>
      </c>
      <c r="W2245" s="15">
        <f t="shared" si="396"/>
        <v>0</v>
      </c>
      <c r="X2245" s="5">
        <f t="shared" si="397"/>
        <v>0</v>
      </c>
      <c r="Y2245" s="5">
        <f t="shared" si="398"/>
        <v>4.7925000000000004</v>
      </c>
      <c r="Z2245" s="5">
        <f t="shared" si="399"/>
        <v>-5.5912500000000005</v>
      </c>
      <c r="AA2245" s="5">
        <f t="shared" si="400"/>
        <v>0.53249999999999975</v>
      </c>
      <c r="AB2245" s="5">
        <f t="shared" si="401"/>
        <v>0.26625000000000032</v>
      </c>
    </row>
    <row r="2246" spans="1:28" x14ac:dyDescent="0.55000000000000004">
      <c r="A2246" s="3" t="s">
        <v>72</v>
      </c>
      <c r="B2246" s="3" t="s">
        <v>783</v>
      </c>
      <c r="C2246" t="s">
        <v>47</v>
      </c>
      <c r="D2246" s="3" t="s">
        <v>262</v>
      </c>
      <c r="E2246" s="3" t="s">
        <v>3521</v>
      </c>
      <c r="F2246" s="3" t="s">
        <v>77</v>
      </c>
      <c r="G2246" s="5">
        <v>6.25</v>
      </c>
      <c r="H2246">
        <v>1</v>
      </c>
      <c r="I2246" s="5">
        <v>5.3250000000000002</v>
      </c>
      <c r="J2246" s="5">
        <v>5.3250000000000002</v>
      </c>
      <c r="K2246">
        <v>7</v>
      </c>
      <c r="L2246" s="15">
        <v>0.14285714285714302</v>
      </c>
      <c r="M2246" s="13">
        <v>2.4285714285714302</v>
      </c>
      <c r="N2246" s="15">
        <v>0</v>
      </c>
      <c r="O2246" s="5">
        <v>0</v>
      </c>
      <c r="P2246" s="5">
        <v>0</v>
      </c>
      <c r="Q2246" s="5">
        <f t="shared" si="391"/>
        <v>5.3250000000000002</v>
      </c>
      <c r="R2246" s="5">
        <f t="shared" si="392"/>
        <v>-5.3250000000000002</v>
      </c>
      <c r="S2246" s="15">
        <f t="shared" si="393"/>
        <v>-1</v>
      </c>
      <c r="T2246">
        <v>0</v>
      </c>
      <c r="U2246" s="5" t="str">
        <f t="shared" si="394"/>
        <v>NA</v>
      </c>
      <c r="V2246" s="15">
        <f t="shared" si="395"/>
        <v>0</v>
      </c>
      <c r="W2246" s="15">
        <f t="shared" si="396"/>
        <v>0</v>
      </c>
      <c r="X2246" s="5">
        <f t="shared" si="397"/>
        <v>0</v>
      </c>
      <c r="Y2246" s="5">
        <f t="shared" si="398"/>
        <v>4.7925000000000004</v>
      </c>
      <c r="Z2246" s="5">
        <f t="shared" si="399"/>
        <v>-5.5912500000000005</v>
      </c>
      <c r="AA2246" s="5">
        <f t="shared" si="400"/>
        <v>0.53249999999999975</v>
      </c>
      <c r="AB2246" s="5">
        <f t="shared" si="401"/>
        <v>0.26625000000000032</v>
      </c>
    </row>
    <row r="2247" spans="1:28" x14ac:dyDescent="0.55000000000000004">
      <c r="A2247" s="3" t="s">
        <v>72</v>
      </c>
      <c r="B2247" s="3" t="s">
        <v>762</v>
      </c>
      <c r="C2247" t="s">
        <v>47</v>
      </c>
      <c r="D2247" s="3" t="s">
        <v>137</v>
      </c>
      <c r="E2247" s="3" t="s">
        <v>2865</v>
      </c>
      <c r="F2247" s="3" t="s">
        <v>77</v>
      </c>
      <c r="G2247" s="5">
        <v>6.25</v>
      </c>
      <c r="H2247">
        <v>1</v>
      </c>
      <c r="I2247" s="5">
        <v>5.3375000000000004</v>
      </c>
      <c r="J2247" s="5">
        <v>5.3375000000000004</v>
      </c>
      <c r="K2247">
        <v>4</v>
      </c>
      <c r="L2247" s="15">
        <v>0.25</v>
      </c>
      <c r="M2247" s="13">
        <v>1.25</v>
      </c>
      <c r="N2247" s="15">
        <v>0</v>
      </c>
      <c r="O2247" s="5">
        <v>0</v>
      </c>
      <c r="P2247" s="5">
        <v>0</v>
      </c>
      <c r="Q2247" s="5">
        <f t="shared" si="391"/>
        <v>5.3375000000000004</v>
      </c>
      <c r="R2247" s="5">
        <f t="shared" si="392"/>
        <v>-5.3375000000000004</v>
      </c>
      <c r="S2247" s="15">
        <f t="shared" si="393"/>
        <v>-1</v>
      </c>
      <c r="T2247">
        <v>0</v>
      </c>
      <c r="U2247" s="5" t="str">
        <f t="shared" si="394"/>
        <v>NA</v>
      </c>
      <c r="V2247" s="15">
        <f t="shared" si="395"/>
        <v>0</v>
      </c>
      <c r="W2247" s="15">
        <f t="shared" si="396"/>
        <v>0</v>
      </c>
      <c r="X2247" s="5">
        <f t="shared" si="397"/>
        <v>0</v>
      </c>
      <c r="Y2247" s="5">
        <f t="shared" si="398"/>
        <v>4.8037500000000009</v>
      </c>
      <c r="Z2247" s="5">
        <f t="shared" si="399"/>
        <v>-5.604375000000001</v>
      </c>
      <c r="AA2247" s="5">
        <f t="shared" si="400"/>
        <v>0.5337499999999995</v>
      </c>
      <c r="AB2247" s="5">
        <f t="shared" si="401"/>
        <v>0.26687500000000064</v>
      </c>
    </row>
    <row r="2248" spans="1:28" x14ac:dyDescent="0.55000000000000004">
      <c r="A2248" s="3" t="s">
        <v>72</v>
      </c>
      <c r="B2248" s="3" t="s">
        <v>3881</v>
      </c>
      <c r="C2248" t="s">
        <v>47</v>
      </c>
      <c r="D2248" s="3" t="s">
        <v>173</v>
      </c>
      <c r="E2248" s="3" t="s">
        <v>2872</v>
      </c>
      <c r="F2248" s="3" t="s">
        <v>77</v>
      </c>
      <c r="G2248" s="5">
        <v>6.25</v>
      </c>
      <c r="H2248">
        <v>1</v>
      </c>
      <c r="I2248" s="5">
        <v>5.375</v>
      </c>
      <c r="J2248" s="5">
        <v>5.375</v>
      </c>
      <c r="K2248">
        <v>36</v>
      </c>
      <c r="L2248" s="15">
        <v>2.7777777777777801E-2</v>
      </c>
      <c r="M2248" s="13">
        <v>1.4833333333333301</v>
      </c>
      <c r="N2248" s="15">
        <v>0</v>
      </c>
      <c r="O2248" s="5">
        <v>0</v>
      </c>
      <c r="P2248" s="5">
        <v>0</v>
      </c>
      <c r="Q2248" s="5">
        <f t="shared" si="391"/>
        <v>5.375</v>
      </c>
      <c r="R2248" s="5">
        <f t="shared" si="392"/>
        <v>-5.375</v>
      </c>
      <c r="S2248" s="15">
        <f t="shared" si="393"/>
        <v>-1</v>
      </c>
      <c r="T2248">
        <v>0</v>
      </c>
      <c r="U2248" s="5" t="str">
        <f t="shared" si="394"/>
        <v>NA</v>
      </c>
      <c r="V2248" s="15">
        <f t="shared" si="395"/>
        <v>0</v>
      </c>
      <c r="W2248" s="15">
        <f t="shared" si="396"/>
        <v>0</v>
      </c>
      <c r="X2248" s="5">
        <f t="shared" si="397"/>
        <v>0</v>
      </c>
      <c r="Y2248" s="5">
        <f t="shared" si="398"/>
        <v>4.8375000000000004</v>
      </c>
      <c r="Z2248" s="5">
        <f t="shared" si="399"/>
        <v>-5.6437499999999998</v>
      </c>
      <c r="AA2248" s="5">
        <f t="shared" si="400"/>
        <v>0.53749999999999964</v>
      </c>
      <c r="AB2248" s="5">
        <f t="shared" si="401"/>
        <v>0.26874999999999982</v>
      </c>
    </row>
    <row r="2249" spans="1:28" x14ac:dyDescent="0.55000000000000004">
      <c r="A2249" s="3" t="s">
        <v>72</v>
      </c>
      <c r="B2249" s="3" t="s">
        <v>3511</v>
      </c>
      <c r="C2249" t="s">
        <v>47</v>
      </c>
      <c r="D2249" s="3" t="s">
        <v>104</v>
      </c>
      <c r="E2249" s="3" t="s">
        <v>232</v>
      </c>
      <c r="F2249" s="3" t="s">
        <v>77</v>
      </c>
      <c r="G2249" s="5">
        <v>6.25</v>
      </c>
      <c r="H2249">
        <v>2</v>
      </c>
      <c r="I2249" s="5">
        <v>5.375</v>
      </c>
      <c r="J2249" s="5">
        <v>2.6875</v>
      </c>
      <c r="K2249">
        <v>18</v>
      </c>
      <c r="L2249" s="15">
        <v>0.11111111111111099</v>
      </c>
      <c r="M2249" s="13">
        <v>1</v>
      </c>
      <c r="N2249" s="15">
        <v>0</v>
      </c>
      <c r="O2249" s="5">
        <v>0</v>
      </c>
      <c r="P2249" s="5">
        <v>0</v>
      </c>
      <c r="Q2249" s="5">
        <f t="shared" si="391"/>
        <v>5.375</v>
      </c>
      <c r="R2249" s="5">
        <f t="shared" si="392"/>
        <v>-5.375</v>
      </c>
      <c r="S2249" s="15">
        <f t="shared" si="393"/>
        <v>-1</v>
      </c>
      <c r="T2249">
        <v>0</v>
      </c>
      <c r="U2249" s="5" t="str">
        <f t="shared" si="394"/>
        <v>NA</v>
      </c>
      <c r="V2249" s="15">
        <f t="shared" si="395"/>
        <v>0</v>
      </c>
      <c r="W2249" s="15">
        <f t="shared" si="396"/>
        <v>0</v>
      </c>
      <c r="X2249" s="5">
        <f t="shared" si="397"/>
        <v>0</v>
      </c>
      <c r="Y2249" s="5">
        <f t="shared" si="398"/>
        <v>4.8375000000000004</v>
      </c>
      <c r="Z2249" s="5">
        <f t="shared" si="399"/>
        <v>-5.6437499999999998</v>
      </c>
      <c r="AA2249" s="5">
        <f t="shared" si="400"/>
        <v>0.53749999999999964</v>
      </c>
      <c r="AB2249" s="5">
        <f t="shared" si="401"/>
        <v>0.26874999999999982</v>
      </c>
    </row>
    <row r="2250" spans="1:28" x14ac:dyDescent="0.55000000000000004">
      <c r="A2250" s="3" t="s">
        <v>72</v>
      </c>
      <c r="B2250" s="3" t="s">
        <v>783</v>
      </c>
      <c r="C2250" t="s">
        <v>47</v>
      </c>
      <c r="D2250" s="3" t="s">
        <v>194</v>
      </c>
      <c r="E2250" s="3" t="s">
        <v>3683</v>
      </c>
      <c r="F2250" s="3" t="s">
        <v>77</v>
      </c>
      <c r="G2250" s="5">
        <v>6.25</v>
      </c>
      <c r="H2250">
        <v>2</v>
      </c>
      <c r="I2250" s="5">
        <v>5.3875000000000002</v>
      </c>
      <c r="J2250" s="5">
        <v>2.6937500000000001</v>
      </c>
      <c r="K2250">
        <v>133</v>
      </c>
      <c r="L2250" s="15">
        <v>1.50375939849624E-2</v>
      </c>
      <c r="M2250" s="13">
        <v>1.15375939849624</v>
      </c>
      <c r="N2250" s="15">
        <v>0</v>
      </c>
      <c r="O2250" s="5">
        <v>0</v>
      </c>
      <c r="P2250" s="5">
        <v>0</v>
      </c>
      <c r="Q2250" s="5">
        <f t="shared" si="391"/>
        <v>5.3875000000000002</v>
      </c>
      <c r="R2250" s="5">
        <f t="shared" si="392"/>
        <v>-5.3875000000000002</v>
      </c>
      <c r="S2250" s="15">
        <f t="shared" si="393"/>
        <v>-1</v>
      </c>
      <c r="T2250">
        <v>0</v>
      </c>
      <c r="U2250" s="5" t="str">
        <f t="shared" si="394"/>
        <v>NA</v>
      </c>
      <c r="V2250" s="15">
        <f t="shared" si="395"/>
        <v>0</v>
      </c>
      <c r="W2250" s="15">
        <f t="shared" si="396"/>
        <v>0</v>
      </c>
      <c r="X2250" s="5">
        <f t="shared" si="397"/>
        <v>0</v>
      </c>
      <c r="Y2250" s="5">
        <f t="shared" si="398"/>
        <v>4.8487499999999999</v>
      </c>
      <c r="Z2250" s="5">
        <f t="shared" si="399"/>
        <v>-5.6568750000000003</v>
      </c>
      <c r="AA2250" s="5">
        <f t="shared" si="400"/>
        <v>0.53875000000000028</v>
      </c>
      <c r="AB2250" s="5">
        <f t="shared" si="401"/>
        <v>0.26937500000000014</v>
      </c>
    </row>
    <row r="2251" spans="1:28" x14ac:dyDescent="0.55000000000000004">
      <c r="A2251" s="3" t="s">
        <v>72</v>
      </c>
      <c r="B2251" s="3" t="s">
        <v>3885</v>
      </c>
      <c r="C2251" t="s">
        <v>47</v>
      </c>
      <c r="D2251" s="3" t="s">
        <v>173</v>
      </c>
      <c r="E2251" s="3" t="s">
        <v>3044</v>
      </c>
      <c r="F2251" s="3" t="s">
        <v>77</v>
      </c>
      <c r="G2251" s="5">
        <v>6.25</v>
      </c>
      <c r="H2251">
        <v>1</v>
      </c>
      <c r="I2251" s="5">
        <v>5.4</v>
      </c>
      <c r="J2251" s="5">
        <v>5.4</v>
      </c>
      <c r="K2251">
        <v>155</v>
      </c>
      <c r="L2251" s="15">
        <v>6.4516129032258099E-3</v>
      </c>
      <c r="M2251" s="13">
        <v>1.6825806451612899</v>
      </c>
      <c r="N2251" s="15">
        <v>0</v>
      </c>
      <c r="O2251" s="5">
        <v>0</v>
      </c>
      <c r="P2251" s="5">
        <v>0</v>
      </c>
      <c r="Q2251" s="5">
        <f t="shared" si="391"/>
        <v>5.4</v>
      </c>
      <c r="R2251" s="5">
        <f t="shared" si="392"/>
        <v>-5.4</v>
      </c>
      <c r="S2251" s="15">
        <f t="shared" si="393"/>
        <v>-1</v>
      </c>
      <c r="T2251">
        <v>0</v>
      </c>
      <c r="U2251" s="5" t="str">
        <f t="shared" si="394"/>
        <v>NA</v>
      </c>
      <c r="V2251" s="15">
        <f t="shared" si="395"/>
        <v>0</v>
      </c>
      <c r="W2251" s="15">
        <f t="shared" si="396"/>
        <v>0</v>
      </c>
      <c r="X2251" s="5">
        <f t="shared" si="397"/>
        <v>0</v>
      </c>
      <c r="Y2251" s="5">
        <f t="shared" si="398"/>
        <v>4.8600000000000003</v>
      </c>
      <c r="Z2251" s="5">
        <f t="shared" si="399"/>
        <v>-5.6700000000000008</v>
      </c>
      <c r="AA2251" s="5">
        <f t="shared" si="400"/>
        <v>0.54</v>
      </c>
      <c r="AB2251" s="5">
        <f t="shared" si="401"/>
        <v>0.27000000000000046</v>
      </c>
    </row>
    <row r="2252" spans="1:28" x14ac:dyDescent="0.55000000000000004">
      <c r="A2252" s="3" t="s">
        <v>72</v>
      </c>
      <c r="B2252" s="3" t="s">
        <v>3440</v>
      </c>
      <c r="C2252" t="s">
        <v>47</v>
      </c>
      <c r="D2252" s="3" t="s">
        <v>32</v>
      </c>
      <c r="E2252" s="3" t="s">
        <v>170</v>
      </c>
      <c r="F2252" s="3" t="s">
        <v>77</v>
      </c>
      <c r="G2252" s="5">
        <v>6.25</v>
      </c>
      <c r="H2252">
        <v>3</v>
      </c>
      <c r="I2252" s="5">
        <v>5.4</v>
      </c>
      <c r="J2252" s="5">
        <v>1.8</v>
      </c>
      <c r="K2252">
        <v>244</v>
      </c>
      <c r="L2252" s="15">
        <v>1.2295081967213099E-2</v>
      </c>
      <c r="M2252" s="13">
        <v>2.9803278688524601</v>
      </c>
      <c r="N2252" s="15">
        <v>0</v>
      </c>
      <c r="O2252" s="5">
        <v>0</v>
      </c>
      <c r="P2252" s="5">
        <v>0</v>
      </c>
      <c r="Q2252" s="5">
        <f t="shared" si="391"/>
        <v>5.4</v>
      </c>
      <c r="R2252" s="5">
        <f t="shared" si="392"/>
        <v>-5.4</v>
      </c>
      <c r="S2252" s="15">
        <f t="shared" si="393"/>
        <v>-1</v>
      </c>
      <c r="T2252">
        <v>0</v>
      </c>
      <c r="U2252" s="5" t="str">
        <f t="shared" si="394"/>
        <v>NA</v>
      </c>
      <c r="V2252" s="15">
        <f t="shared" si="395"/>
        <v>0</v>
      </c>
      <c r="W2252" s="15">
        <f t="shared" si="396"/>
        <v>0</v>
      </c>
      <c r="X2252" s="5">
        <f t="shared" si="397"/>
        <v>0</v>
      </c>
      <c r="Y2252" s="5">
        <f t="shared" si="398"/>
        <v>4.8600000000000003</v>
      </c>
      <c r="Z2252" s="5">
        <f t="shared" si="399"/>
        <v>-5.6700000000000008</v>
      </c>
      <c r="AA2252" s="5">
        <f t="shared" si="400"/>
        <v>0.54</v>
      </c>
      <c r="AB2252" s="5">
        <f t="shared" si="401"/>
        <v>0.27000000000000046</v>
      </c>
    </row>
    <row r="2253" spans="1:28" x14ac:dyDescent="0.55000000000000004">
      <c r="A2253" s="3" t="s">
        <v>72</v>
      </c>
      <c r="B2253" s="3" t="s">
        <v>3888</v>
      </c>
      <c r="C2253" t="s">
        <v>47</v>
      </c>
      <c r="D2253" s="3" t="s">
        <v>32</v>
      </c>
      <c r="E2253" s="3" t="s">
        <v>467</v>
      </c>
      <c r="F2253" s="3" t="s">
        <v>77</v>
      </c>
      <c r="G2253" s="5">
        <v>6.25</v>
      </c>
      <c r="H2253">
        <v>10</v>
      </c>
      <c r="I2253" s="5">
        <v>5.4</v>
      </c>
      <c r="J2253" s="5">
        <v>0.54</v>
      </c>
      <c r="K2253">
        <v>264</v>
      </c>
      <c r="L2253" s="15">
        <v>3.7878787878787901E-2</v>
      </c>
      <c r="M2253" s="13">
        <v>4.1878787878787902</v>
      </c>
      <c r="N2253" s="15">
        <v>0</v>
      </c>
      <c r="O2253" s="5">
        <v>0</v>
      </c>
      <c r="P2253" s="5">
        <v>0</v>
      </c>
      <c r="Q2253" s="5">
        <f t="shared" si="391"/>
        <v>5.4</v>
      </c>
      <c r="R2253" s="5">
        <f t="shared" si="392"/>
        <v>-5.4</v>
      </c>
      <c r="S2253" s="15">
        <f t="shared" si="393"/>
        <v>-1</v>
      </c>
      <c r="T2253">
        <v>0</v>
      </c>
      <c r="U2253" s="5" t="str">
        <f t="shared" si="394"/>
        <v>NA</v>
      </c>
      <c r="V2253" s="15">
        <f t="shared" si="395"/>
        <v>0</v>
      </c>
      <c r="W2253" s="15">
        <f t="shared" si="396"/>
        <v>0</v>
      </c>
      <c r="X2253" s="5">
        <f t="shared" si="397"/>
        <v>0</v>
      </c>
      <c r="Y2253" s="5">
        <f t="shared" si="398"/>
        <v>4.8600000000000003</v>
      </c>
      <c r="Z2253" s="5">
        <f t="shared" si="399"/>
        <v>-5.6700000000000008</v>
      </c>
      <c r="AA2253" s="5">
        <f t="shared" si="400"/>
        <v>0.54</v>
      </c>
      <c r="AB2253" s="5">
        <f t="shared" si="401"/>
        <v>0.27000000000000046</v>
      </c>
    </row>
    <row r="2254" spans="1:28" x14ac:dyDescent="0.55000000000000004">
      <c r="A2254" s="3" t="s">
        <v>72</v>
      </c>
      <c r="B2254" s="3" t="s">
        <v>509</v>
      </c>
      <c r="C2254" t="s">
        <v>47</v>
      </c>
      <c r="D2254" s="3" t="s">
        <v>262</v>
      </c>
      <c r="E2254" s="3" t="s">
        <v>263</v>
      </c>
      <c r="F2254" s="3" t="s">
        <v>77</v>
      </c>
      <c r="G2254" s="5">
        <v>6.25</v>
      </c>
      <c r="H2254">
        <v>3</v>
      </c>
      <c r="I2254" s="5">
        <v>5.4</v>
      </c>
      <c r="J2254" s="5">
        <v>1.8</v>
      </c>
      <c r="K2254">
        <v>28</v>
      </c>
      <c r="L2254" s="15">
        <v>0.107142857142857</v>
      </c>
      <c r="M2254" s="13">
        <v>1</v>
      </c>
      <c r="N2254" s="15">
        <v>0</v>
      </c>
      <c r="O2254" s="5">
        <v>0</v>
      </c>
      <c r="P2254" s="5">
        <v>0</v>
      </c>
      <c r="Q2254" s="5">
        <f t="shared" si="391"/>
        <v>5.4</v>
      </c>
      <c r="R2254" s="5">
        <f t="shared" si="392"/>
        <v>-5.4</v>
      </c>
      <c r="S2254" s="15">
        <f t="shared" si="393"/>
        <v>-1</v>
      </c>
      <c r="T2254">
        <v>0</v>
      </c>
      <c r="U2254" s="5" t="str">
        <f t="shared" si="394"/>
        <v>NA</v>
      </c>
      <c r="V2254" s="15">
        <f t="shared" si="395"/>
        <v>0</v>
      </c>
      <c r="W2254" s="15">
        <f t="shared" si="396"/>
        <v>0</v>
      </c>
      <c r="X2254" s="5">
        <f t="shared" si="397"/>
        <v>0</v>
      </c>
      <c r="Y2254" s="5">
        <f t="shared" si="398"/>
        <v>4.8600000000000003</v>
      </c>
      <c r="Z2254" s="5">
        <f t="shared" si="399"/>
        <v>-5.6700000000000008</v>
      </c>
      <c r="AA2254" s="5">
        <f t="shared" si="400"/>
        <v>0.54</v>
      </c>
      <c r="AB2254" s="5">
        <f t="shared" si="401"/>
        <v>0.27000000000000046</v>
      </c>
    </row>
    <row r="2255" spans="1:28" x14ac:dyDescent="0.55000000000000004">
      <c r="A2255" s="3" t="s">
        <v>72</v>
      </c>
      <c r="B2255" s="3" t="s">
        <v>2923</v>
      </c>
      <c r="C2255" t="s">
        <v>47</v>
      </c>
      <c r="D2255" s="3" t="s">
        <v>262</v>
      </c>
      <c r="E2255" s="3" t="s">
        <v>2860</v>
      </c>
      <c r="F2255" s="3" t="s">
        <v>77</v>
      </c>
      <c r="G2255" s="5">
        <v>6.25</v>
      </c>
      <c r="H2255">
        <v>2</v>
      </c>
      <c r="I2255" s="5">
        <v>5.4124999999999996</v>
      </c>
      <c r="J2255" s="5">
        <v>2.7062499999999998</v>
      </c>
      <c r="K2255">
        <v>5</v>
      </c>
      <c r="L2255" s="15">
        <v>0.4</v>
      </c>
      <c r="M2255" s="13">
        <v>1</v>
      </c>
      <c r="N2255" s="15">
        <v>0</v>
      </c>
      <c r="O2255" s="5">
        <v>0</v>
      </c>
      <c r="P2255" s="5">
        <v>0</v>
      </c>
      <c r="Q2255" s="5">
        <f t="shared" si="391"/>
        <v>5.4124999999999996</v>
      </c>
      <c r="R2255" s="5">
        <f t="shared" si="392"/>
        <v>-5.4124999999999996</v>
      </c>
      <c r="S2255" s="15">
        <f t="shared" si="393"/>
        <v>-1</v>
      </c>
      <c r="T2255">
        <v>0</v>
      </c>
      <c r="U2255" s="5" t="str">
        <f t="shared" si="394"/>
        <v>NA</v>
      </c>
      <c r="V2255" s="15">
        <f t="shared" si="395"/>
        <v>0</v>
      </c>
      <c r="W2255" s="15">
        <f t="shared" si="396"/>
        <v>0</v>
      </c>
      <c r="X2255" s="5">
        <f t="shared" si="397"/>
        <v>0</v>
      </c>
      <c r="Y2255" s="5">
        <f t="shared" si="398"/>
        <v>4.8712499999999999</v>
      </c>
      <c r="Z2255" s="5">
        <f t="shared" si="399"/>
        <v>-5.6831249999999995</v>
      </c>
      <c r="AA2255" s="5">
        <f t="shared" si="400"/>
        <v>0.54124999999999979</v>
      </c>
      <c r="AB2255" s="5">
        <f t="shared" si="401"/>
        <v>0.27062499999999989</v>
      </c>
    </row>
    <row r="2256" spans="1:28" x14ac:dyDescent="0.55000000000000004">
      <c r="A2256" s="3" t="s">
        <v>72</v>
      </c>
      <c r="B2256" s="3" t="s">
        <v>3892</v>
      </c>
      <c r="C2256" t="s">
        <v>56</v>
      </c>
      <c r="D2256" s="3" t="s">
        <v>32</v>
      </c>
      <c r="E2256" s="3" t="s">
        <v>2843</v>
      </c>
      <c r="F2256" s="3" t="s">
        <v>77</v>
      </c>
      <c r="G2256" s="5">
        <v>6.25</v>
      </c>
      <c r="H2256">
        <v>5</v>
      </c>
      <c r="I2256" s="5">
        <v>5.4249999999999998</v>
      </c>
      <c r="J2256" s="5">
        <v>1.085</v>
      </c>
      <c r="K2256">
        <v>74</v>
      </c>
      <c r="L2256" s="15">
        <v>6.7567567567567599E-2</v>
      </c>
      <c r="M2256" s="13">
        <v>6.5094594594594604</v>
      </c>
      <c r="N2256" s="15">
        <v>0</v>
      </c>
      <c r="O2256" s="5">
        <v>0</v>
      </c>
      <c r="P2256" s="5">
        <v>0</v>
      </c>
      <c r="Q2256" s="5">
        <f t="shared" si="391"/>
        <v>5.4249999999999998</v>
      </c>
      <c r="R2256" s="5">
        <f t="shared" si="392"/>
        <v>-5.4249999999999998</v>
      </c>
      <c r="S2256" s="15">
        <f t="shared" si="393"/>
        <v>-1</v>
      </c>
      <c r="T2256">
        <v>0</v>
      </c>
      <c r="U2256" s="5" t="str">
        <f t="shared" si="394"/>
        <v>NA</v>
      </c>
      <c r="V2256" s="15">
        <f t="shared" si="395"/>
        <v>0</v>
      </c>
      <c r="W2256" s="15">
        <f t="shared" si="396"/>
        <v>0</v>
      </c>
      <c r="X2256" s="5">
        <f t="shared" si="397"/>
        <v>0</v>
      </c>
      <c r="Y2256" s="5">
        <f t="shared" si="398"/>
        <v>4.8825000000000003</v>
      </c>
      <c r="Z2256" s="5">
        <f t="shared" si="399"/>
        <v>-5.69625</v>
      </c>
      <c r="AA2256" s="5">
        <f t="shared" si="400"/>
        <v>0.54249999999999954</v>
      </c>
      <c r="AB2256" s="5">
        <f t="shared" si="401"/>
        <v>0.27125000000000021</v>
      </c>
    </row>
    <row r="2257" spans="1:28" x14ac:dyDescent="0.55000000000000004">
      <c r="A2257" s="3" t="s">
        <v>72</v>
      </c>
      <c r="B2257" s="3" t="s">
        <v>3392</v>
      </c>
      <c r="C2257" t="s">
        <v>47</v>
      </c>
      <c r="D2257" s="3" t="s">
        <v>125</v>
      </c>
      <c r="E2257" s="3" t="s">
        <v>3041</v>
      </c>
      <c r="F2257" s="3" t="s">
        <v>77</v>
      </c>
      <c r="G2257" s="5">
        <v>6.25</v>
      </c>
      <c r="H2257">
        <v>1</v>
      </c>
      <c r="I2257" s="5">
        <v>5.4249999999999998</v>
      </c>
      <c r="J2257" s="5">
        <v>5.4249999999999998</v>
      </c>
      <c r="K2257">
        <v>2</v>
      </c>
      <c r="L2257" s="15">
        <v>0.5</v>
      </c>
      <c r="M2257" s="13">
        <v>1.5</v>
      </c>
      <c r="N2257" s="15">
        <v>0</v>
      </c>
      <c r="O2257" s="5">
        <v>0</v>
      </c>
      <c r="P2257" s="5">
        <v>0</v>
      </c>
      <c r="Q2257" s="5">
        <f t="shared" si="391"/>
        <v>5.4249999999999998</v>
      </c>
      <c r="R2257" s="5">
        <f t="shared" si="392"/>
        <v>-5.4249999999999998</v>
      </c>
      <c r="S2257" s="15">
        <f t="shared" si="393"/>
        <v>-1</v>
      </c>
      <c r="T2257">
        <v>0</v>
      </c>
      <c r="U2257" s="5" t="str">
        <f t="shared" si="394"/>
        <v>NA</v>
      </c>
      <c r="V2257" s="15">
        <f t="shared" si="395"/>
        <v>0</v>
      </c>
      <c r="W2257" s="15">
        <f t="shared" si="396"/>
        <v>0</v>
      </c>
      <c r="X2257" s="5">
        <f t="shared" si="397"/>
        <v>0</v>
      </c>
      <c r="Y2257" s="5">
        <f t="shared" si="398"/>
        <v>4.8825000000000003</v>
      </c>
      <c r="Z2257" s="5">
        <f t="shared" si="399"/>
        <v>-5.69625</v>
      </c>
      <c r="AA2257" s="5">
        <f t="shared" si="400"/>
        <v>0.54249999999999954</v>
      </c>
      <c r="AB2257" s="5">
        <f t="shared" si="401"/>
        <v>0.27125000000000021</v>
      </c>
    </row>
    <row r="2258" spans="1:28" x14ac:dyDescent="0.55000000000000004">
      <c r="A2258" s="3" t="s">
        <v>72</v>
      </c>
      <c r="B2258" s="3" t="s">
        <v>2815</v>
      </c>
      <c r="C2258" t="s">
        <v>47</v>
      </c>
      <c r="D2258" s="3" t="s">
        <v>32</v>
      </c>
      <c r="E2258" s="3" t="s">
        <v>33</v>
      </c>
      <c r="F2258" s="3" t="s">
        <v>77</v>
      </c>
      <c r="G2258" s="5">
        <v>6.25</v>
      </c>
      <c r="H2258">
        <v>12</v>
      </c>
      <c r="I2258" s="5">
        <v>5.4375</v>
      </c>
      <c r="J2258" s="5">
        <v>0.453125</v>
      </c>
      <c r="K2258">
        <v>1959</v>
      </c>
      <c r="L2258" s="15">
        <v>6.1255742725880606E-3</v>
      </c>
      <c r="M2258" s="13">
        <v>5.5592138846350201</v>
      </c>
      <c r="N2258" s="15">
        <v>0</v>
      </c>
      <c r="O2258" s="5">
        <v>0</v>
      </c>
      <c r="P2258" s="5">
        <v>0</v>
      </c>
      <c r="Q2258" s="5">
        <f t="shared" si="391"/>
        <v>5.4375</v>
      </c>
      <c r="R2258" s="5">
        <f t="shared" si="392"/>
        <v>-5.4375</v>
      </c>
      <c r="S2258" s="15">
        <f t="shared" si="393"/>
        <v>-1</v>
      </c>
      <c r="T2258">
        <v>0</v>
      </c>
      <c r="U2258" s="5" t="str">
        <f t="shared" si="394"/>
        <v>NA</v>
      </c>
      <c r="V2258" s="15">
        <f t="shared" si="395"/>
        <v>0</v>
      </c>
      <c r="W2258" s="15">
        <f t="shared" si="396"/>
        <v>0</v>
      </c>
      <c r="X2258" s="5">
        <f t="shared" si="397"/>
        <v>0</v>
      </c>
      <c r="Y2258" s="5">
        <f t="shared" si="398"/>
        <v>4.8937499999999998</v>
      </c>
      <c r="Z2258" s="5">
        <f t="shared" si="399"/>
        <v>-5.7093750000000005</v>
      </c>
      <c r="AA2258" s="5">
        <f t="shared" si="400"/>
        <v>0.54375000000000018</v>
      </c>
      <c r="AB2258" s="5">
        <f t="shared" si="401"/>
        <v>0.27187500000000053</v>
      </c>
    </row>
    <row r="2259" spans="1:28" x14ac:dyDescent="0.55000000000000004">
      <c r="A2259" s="3" t="s">
        <v>72</v>
      </c>
      <c r="B2259" s="3" t="s">
        <v>3896</v>
      </c>
      <c r="C2259" t="s">
        <v>47</v>
      </c>
      <c r="D2259" s="3" t="s">
        <v>173</v>
      </c>
      <c r="E2259" s="3" t="s">
        <v>188</v>
      </c>
      <c r="F2259" s="3" t="s">
        <v>77</v>
      </c>
      <c r="G2259" s="5">
        <v>6.25</v>
      </c>
      <c r="H2259">
        <v>6</v>
      </c>
      <c r="I2259" s="5">
        <v>5.4499999500000005</v>
      </c>
      <c r="J2259" s="5">
        <v>0.90833332500000008</v>
      </c>
      <c r="K2259">
        <v>86</v>
      </c>
      <c r="L2259" s="15">
        <v>6.9767441860465101E-2</v>
      </c>
      <c r="M2259" s="13">
        <v>2.0081395348837199</v>
      </c>
      <c r="N2259" s="15">
        <v>0</v>
      </c>
      <c r="O2259" s="5">
        <v>0</v>
      </c>
      <c r="P2259" s="5">
        <v>0</v>
      </c>
      <c r="Q2259" s="5">
        <f t="shared" si="391"/>
        <v>5.4499999500000005</v>
      </c>
      <c r="R2259" s="5">
        <f t="shared" si="392"/>
        <v>-5.4499999500000005</v>
      </c>
      <c r="S2259" s="15">
        <f t="shared" si="393"/>
        <v>-1</v>
      </c>
      <c r="T2259">
        <v>0</v>
      </c>
      <c r="U2259" s="5" t="str">
        <f t="shared" si="394"/>
        <v>NA</v>
      </c>
      <c r="V2259" s="15">
        <f t="shared" si="395"/>
        <v>0</v>
      </c>
      <c r="W2259" s="15">
        <f t="shared" si="396"/>
        <v>0</v>
      </c>
      <c r="X2259" s="5">
        <f t="shared" si="397"/>
        <v>0</v>
      </c>
      <c r="Y2259" s="5">
        <f t="shared" si="398"/>
        <v>4.904999955000001</v>
      </c>
      <c r="Z2259" s="5">
        <f t="shared" si="399"/>
        <v>-5.7224999475000011</v>
      </c>
      <c r="AA2259" s="5">
        <f t="shared" si="400"/>
        <v>0.54499999499999952</v>
      </c>
      <c r="AB2259" s="5">
        <f t="shared" si="401"/>
        <v>0.27249999750000065</v>
      </c>
    </row>
    <row r="2260" spans="1:28" x14ac:dyDescent="0.55000000000000004">
      <c r="A2260" s="3" t="s">
        <v>72</v>
      </c>
      <c r="B2260" s="3" t="s">
        <v>3063</v>
      </c>
      <c r="C2260" t="s">
        <v>47</v>
      </c>
      <c r="D2260" s="3" t="s">
        <v>32</v>
      </c>
      <c r="E2260" s="3" t="s">
        <v>170</v>
      </c>
      <c r="F2260" s="3" t="s">
        <v>77</v>
      </c>
      <c r="G2260" s="5">
        <v>6.25</v>
      </c>
      <c r="H2260">
        <v>7</v>
      </c>
      <c r="I2260" s="5">
        <v>5.4499999749999999</v>
      </c>
      <c r="J2260" s="5">
        <v>0.77857142499999998</v>
      </c>
      <c r="K2260">
        <v>159</v>
      </c>
      <c r="L2260" s="15">
        <v>4.40251572327044E-2</v>
      </c>
      <c r="M2260" s="13">
        <v>5.8132075471698101</v>
      </c>
      <c r="N2260" s="15">
        <v>0</v>
      </c>
      <c r="O2260" s="5">
        <v>0</v>
      </c>
      <c r="P2260" s="5">
        <v>0</v>
      </c>
      <c r="Q2260" s="5">
        <f t="shared" si="391"/>
        <v>5.4499999749999999</v>
      </c>
      <c r="R2260" s="5">
        <f t="shared" si="392"/>
        <v>-5.4499999749999999</v>
      </c>
      <c r="S2260" s="15">
        <f t="shared" si="393"/>
        <v>-1</v>
      </c>
      <c r="T2260">
        <v>0</v>
      </c>
      <c r="U2260" s="5" t="str">
        <f t="shared" si="394"/>
        <v>NA</v>
      </c>
      <c r="V2260" s="15">
        <f t="shared" si="395"/>
        <v>0</v>
      </c>
      <c r="W2260" s="15">
        <f t="shared" si="396"/>
        <v>0</v>
      </c>
      <c r="X2260" s="5">
        <f t="shared" si="397"/>
        <v>0</v>
      </c>
      <c r="Y2260" s="5">
        <f t="shared" si="398"/>
        <v>4.9049999775000002</v>
      </c>
      <c r="Z2260" s="5">
        <f t="shared" si="399"/>
        <v>-5.7224999737499997</v>
      </c>
      <c r="AA2260" s="5">
        <f t="shared" si="400"/>
        <v>0.54499999749999972</v>
      </c>
      <c r="AB2260" s="5">
        <f t="shared" si="401"/>
        <v>0.27249999874999986</v>
      </c>
    </row>
    <row r="2261" spans="1:28" x14ac:dyDescent="0.55000000000000004">
      <c r="A2261" s="3" t="s">
        <v>72</v>
      </c>
      <c r="B2261" s="3" t="s">
        <v>3899</v>
      </c>
      <c r="C2261" t="s">
        <v>47</v>
      </c>
      <c r="D2261" s="3" t="s">
        <v>32</v>
      </c>
      <c r="E2261" s="3" t="s">
        <v>2686</v>
      </c>
      <c r="F2261" s="3" t="s">
        <v>77</v>
      </c>
      <c r="G2261" s="5">
        <v>6.25</v>
      </c>
      <c r="H2261">
        <v>3</v>
      </c>
      <c r="I2261" s="5">
        <v>5.4624999750000001</v>
      </c>
      <c r="J2261" s="5">
        <v>1.8208333249999999</v>
      </c>
      <c r="K2261">
        <v>82</v>
      </c>
      <c r="L2261" s="15">
        <v>3.65853658536585E-2</v>
      </c>
      <c r="M2261" s="13">
        <v>1.1951219512195099</v>
      </c>
      <c r="N2261" s="15">
        <v>0</v>
      </c>
      <c r="O2261" s="5">
        <v>0</v>
      </c>
      <c r="P2261" s="5">
        <v>0</v>
      </c>
      <c r="Q2261" s="5">
        <f t="shared" si="391"/>
        <v>5.4624999750000001</v>
      </c>
      <c r="R2261" s="5">
        <f t="shared" si="392"/>
        <v>-5.4624999750000001</v>
      </c>
      <c r="S2261" s="15">
        <f t="shared" si="393"/>
        <v>-1</v>
      </c>
      <c r="T2261">
        <v>0</v>
      </c>
      <c r="U2261" s="5" t="str">
        <f t="shared" si="394"/>
        <v>NA</v>
      </c>
      <c r="V2261" s="15">
        <f t="shared" si="395"/>
        <v>0</v>
      </c>
      <c r="W2261" s="15">
        <f t="shared" si="396"/>
        <v>0</v>
      </c>
      <c r="X2261" s="5">
        <f t="shared" si="397"/>
        <v>0</v>
      </c>
      <c r="Y2261" s="5">
        <f t="shared" si="398"/>
        <v>4.9162499775000006</v>
      </c>
      <c r="Z2261" s="5">
        <f t="shared" si="399"/>
        <v>-5.7356249737500002</v>
      </c>
      <c r="AA2261" s="5">
        <f t="shared" si="400"/>
        <v>0.54624999749999947</v>
      </c>
      <c r="AB2261" s="5">
        <f t="shared" si="401"/>
        <v>0.27312499875000018</v>
      </c>
    </row>
    <row r="2262" spans="1:28" x14ac:dyDescent="0.55000000000000004">
      <c r="A2262" s="3" t="s">
        <v>72</v>
      </c>
      <c r="B2262" s="3" t="s">
        <v>234</v>
      </c>
      <c r="C2262" t="s">
        <v>47</v>
      </c>
      <c r="D2262" s="3" t="s">
        <v>133</v>
      </c>
      <c r="E2262" s="3" t="s">
        <v>3300</v>
      </c>
      <c r="F2262" s="3" t="s">
        <v>77</v>
      </c>
      <c r="G2262" s="5">
        <v>6.25</v>
      </c>
      <c r="H2262">
        <v>2</v>
      </c>
      <c r="I2262" s="5">
        <v>5.4625000000000004</v>
      </c>
      <c r="J2262" s="5">
        <v>2.7312500000000002</v>
      </c>
      <c r="K2262">
        <v>19</v>
      </c>
      <c r="L2262" s="15">
        <v>0.10526315789473699</v>
      </c>
      <c r="M2262" s="13">
        <v>1.15789473684211</v>
      </c>
      <c r="N2262" s="15">
        <v>0</v>
      </c>
      <c r="O2262" s="5">
        <v>0</v>
      </c>
      <c r="P2262" s="5">
        <v>0</v>
      </c>
      <c r="Q2262" s="5">
        <f t="shared" si="391"/>
        <v>5.4625000000000004</v>
      </c>
      <c r="R2262" s="5">
        <f t="shared" si="392"/>
        <v>-5.4625000000000004</v>
      </c>
      <c r="S2262" s="15">
        <f t="shared" si="393"/>
        <v>-1</v>
      </c>
      <c r="T2262">
        <v>0</v>
      </c>
      <c r="U2262" s="5" t="str">
        <f t="shared" si="394"/>
        <v>NA</v>
      </c>
      <c r="V2262" s="15">
        <f t="shared" si="395"/>
        <v>0</v>
      </c>
      <c r="W2262" s="15">
        <f t="shared" si="396"/>
        <v>0</v>
      </c>
      <c r="X2262" s="5">
        <f t="shared" si="397"/>
        <v>0</v>
      </c>
      <c r="Y2262" s="5">
        <f t="shared" si="398"/>
        <v>4.9162500000000007</v>
      </c>
      <c r="Z2262" s="5">
        <f t="shared" si="399"/>
        <v>-5.7356250000000006</v>
      </c>
      <c r="AA2262" s="5">
        <f t="shared" si="400"/>
        <v>0.54624999999999968</v>
      </c>
      <c r="AB2262" s="5">
        <f t="shared" si="401"/>
        <v>0.27312500000000028</v>
      </c>
    </row>
    <row r="2263" spans="1:28" x14ac:dyDescent="0.55000000000000004">
      <c r="A2263" s="3" t="s">
        <v>72</v>
      </c>
      <c r="B2263" s="3" t="s">
        <v>3902</v>
      </c>
      <c r="C2263" t="s">
        <v>56</v>
      </c>
      <c r="D2263" s="3" t="s">
        <v>32</v>
      </c>
      <c r="E2263" s="3" t="s">
        <v>2843</v>
      </c>
      <c r="F2263" s="3" t="s">
        <v>77</v>
      </c>
      <c r="G2263" s="5">
        <v>6.25</v>
      </c>
      <c r="H2263">
        <v>4</v>
      </c>
      <c r="I2263" s="5">
        <v>5.4749999999999996</v>
      </c>
      <c r="J2263" s="5">
        <v>1.3687499999999999</v>
      </c>
      <c r="K2263">
        <v>108</v>
      </c>
      <c r="L2263" s="15">
        <v>3.7037037037037E-2</v>
      </c>
      <c r="M2263" s="13">
        <v>2.01203703703704</v>
      </c>
      <c r="N2263" s="15">
        <v>0</v>
      </c>
      <c r="O2263" s="5">
        <v>0</v>
      </c>
      <c r="P2263" s="5">
        <v>0</v>
      </c>
      <c r="Q2263" s="5">
        <f t="shared" si="391"/>
        <v>5.4749999999999996</v>
      </c>
      <c r="R2263" s="5">
        <f t="shared" si="392"/>
        <v>-5.4749999999999996</v>
      </c>
      <c r="S2263" s="15">
        <f t="shared" si="393"/>
        <v>-1</v>
      </c>
      <c r="T2263">
        <v>0</v>
      </c>
      <c r="U2263" s="5" t="str">
        <f t="shared" si="394"/>
        <v>NA</v>
      </c>
      <c r="V2263" s="15">
        <f t="shared" si="395"/>
        <v>0</v>
      </c>
      <c r="W2263" s="15">
        <f t="shared" si="396"/>
        <v>0</v>
      </c>
      <c r="X2263" s="5">
        <f t="shared" si="397"/>
        <v>0</v>
      </c>
      <c r="Y2263" s="5">
        <f t="shared" si="398"/>
        <v>4.9275000000000002</v>
      </c>
      <c r="Z2263" s="5">
        <f t="shared" si="399"/>
        <v>-5.7487500000000002</v>
      </c>
      <c r="AA2263" s="5">
        <f t="shared" si="400"/>
        <v>0.54749999999999943</v>
      </c>
      <c r="AB2263" s="5">
        <f t="shared" si="401"/>
        <v>0.2737500000000006</v>
      </c>
    </row>
    <row r="2264" spans="1:28" x14ac:dyDescent="0.55000000000000004">
      <c r="A2264" s="3" t="s">
        <v>72</v>
      </c>
      <c r="B2264" s="3" t="s">
        <v>708</v>
      </c>
      <c r="C2264" t="s">
        <v>47</v>
      </c>
      <c r="D2264" s="3" t="s">
        <v>40</v>
      </c>
      <c r="E2264" s="3" t="s">
        <v>388</v>
      </c>
      <c r="F2264" s="3" t="s">
        <v>77</v>
      </c>
      <c r="G2264" s="5">
        <v>6.25</v>
      </c>
      <c r="H2264">
        <v>2</v>
      </c>
      <c r="I2264" s="5">
        <v>5.4749999999999996</v>
      </c>
      <c r="J2264" s="5">
        <v>2.7374999999999998</v>
      </c>
      <c r="K2264">
        <v>37</v>
      </c>
      <c r="L2264" s="15">
        <v>5.4054054054054099E-2</v>
      </c>
      <c r="M2264" s="13">
        <v>1.9540540540540501</v>
      </c>
      <c r="N2264" s="15">
        <v>0</v>
      </c>
      <c r="O2264" s="5">
        <v>0</v>
      </c>
      <c r="P2264" s="5">
        <v>0</v>
      </c>
      <c r="Q2264" s="5">
        <f t="shared" si="391"/>
        <v>5.4749999999999996</v>
      </c>
      <c r="R2264" s="5">
        <f t="shared" si="392"/>
        <v>-5.4749999999999996</v>
      </c>
      <c r="S2264" s="15">
        <f t="shared" si="393"/>
        <v>-1</v>
      </c>
      <c r="T2264">
        <v>0</v>
      </c>
      <c r="U2264" s="5" t="str">
        <f t="shared" si="394"/>
        <v>NA</v>
      </c>
      <c r="V2264" s="15">
        <f t="shared" si="395"/>
        <v>0</v>
      </c>
      <c r="W2264" s="15">
        <f t="shared" si="396"/>
        <v>0</v>
      </c>
      <c r="X2264" s="5">
        <f t="shared" si="397"/>
        <v>0</v>
      </c>
      <c r="Y2264" s="5">
        <f t="shared" si="398"/>
        <v>4.9275000000000002</v>
      </c>
      <c r="Z2264" s="5">
        <f t="shared" si="399"/>
        <v>-5.7487500000000002</v>
      </c>
      <c r="AA2264" s="5">
        <f t="shared" si="400"/>
        <v>0.54749999999999943</v>
      </c>
      <c r="AB2264" s="5">
        <f t="shared" si="401"/>
        <v>0.2737500000000006</v>
      </c>
    </row>
    <row r="2265" spans="1:28" x14ac:dyDescent="0.55000000000000004">
      <c r="A2265" s="3" t="s">
        <v>72</v>
      </c>
      <c r="B2265" s="3" t="s">
        <v>2265</v>
      </c>
      <c r="C2265" t="s">
        <v>47</v>
      </c>
      <c r="D2265" s="3" t="s">
        <v>173</v>
      </c>
      <c r="E2265" s="3" t="s">
        <v>3418</v>
      </c>
      <c r="F2265" s="3" t="s">
        <v>77</v>
      </c>
      <c r="G2265" s="5">
        <v>6.25</v>
      </c>
      <c r="H2265">
        <v>2</v>
      </c>
      <c r="I2265" s="5">
        <v>5.4874999999999998</v>
      </c>
      <c r="J2265" s="5">
        <v>2.7437499999999999</v>
      </c>
      <c r="K2265">
        <v>168</v>
      </c>
      <c r="L2265" s="15">
        <v>1.1904761904761901E-2</v>
      </c>
      <c r="M2265" s="13">
        <v>1.02380952380952</v>
      </c>
      <c r="N2265" s="15">
        <v>0</v>
      </c>
      <c r="O2265" s="5">
        <v>0</v>
      </c>
      <c r="P2265" s="5">
        <v>0</v>
      </c>
      <c r="Q2265" s="5">
        <f t="shared" si="391"/>
        <v>5.4874999999999998</v>
      </c>
      <c r="R2265" s="5">
        <f t="shared" si="392"/>
        <v>-5.4874999999999998</v>
      </c>
      <c r="S2265" s="15">
        <f t="shared" si="393"/>
        <v>-1</v>
      </c>
      <c r="T2265">
        <v>0</v>
      </c>
      <c r="U2265" s="5" t="str">
        <f t="shared" si="394"/>
        <v>NA</v>
      </c>
      <c r="V2265" s="15">
        <f t="shared" si="395"/>
        <v>0</v>
      </c>
      <c r="W2265" s="15">
        <f t="shared" si="396"/>
        <v>0</v>
      </c>
      <c r="X2265" s="5">
        <f t="shared" si="397"/>
        <v>0</v>
      </c>
      <c r="Y2265" s="5">
        <f t="shared" si="398"/>
        <v>4.9387499999999998</v>
      </c>
      <c r="Z2265" s="5">
        <f t="shared" si="399"/>
        <v>-5.7618749999999999</v>
      </c>
      <c r="AA2265" s="5">
        <f t="shared" si="400"/>
        <v>0.54875000000000007</v>
      </c>
      <c r="AB2265" s="5">
        <f t="shared" si="401"/>
        <v>0.27437500000000004</v>
      </c>
    </row>
    <row r="2266" spans="1:28" x14ac:dyDescent="0.55000000000000004">
      <c r="A2266" s="3" t="s">
        <v>72</v>
      </c>
      <c r="B2266" s="3" t="s">
        <v>3350</v>
      </c>
      <c r="C2266" t="s">
        <v>47</v>
      </c>
      <c r="D2266" s="3" t="s">
        <v>32</v>
      </c>
      <c r="E2266" s="3" t="s">
        <v>2714</v>
      </c>
      <c r="F2266" s="3" t="s">
        <v>77</v>
      </c>
      <c r="G2266" s="5">
        <v>6.25</v>
      </c>
      <c r="H2266">
        <v>3</v>
      </c>
      <c r="I2266" s="5">
        <v>5.4874999874999997</v>
      </c>
      <c r="J2266" s="5">
        <v>1.8291666625</v>
      </c>
      <c r="K2266">
        <v>301</v>
      </c>
      <c r="L2266" s="15">
        <v>9.9667774086378697E-3</v>
      </c>
      <c r="M2266" s="13">
        <v>3.0009966777408601</v>
      </c>
      <c r="N2266" s="15">
        <v>0</v>
      </c>
      <c r="O2266" s="5">
        <v>0</v>
      </c>
      <c r="P2266" s="5">
        <v>0</v>
      </c>
      <c r="Q2266" s="5">
        <f t="shared" si="391"/>
        <v>5.4874999874999997</v>
      </c>
      <c r="R2266" s="5">
        <f t="shared" si="392"/>
        <v>-5.4874999874999997</v>
      </c>
      <c r="S2266" s="15">
        <f t="shared" si="393"/>
        <v>-1</v>
      </c>
      <c r="T2266">
        <v>0</v>
      </c>
      <c r="U2266" s="5" t="str">
        <f t="shared" si="394"/>
        <v>NA</v>
      </c>
      <c r="V2266" s="15">
        <f t="shared" si="395"/>
        <v>0</v>
      </c>
      <c r="W2266" s="15">
        <f t="shared" si="396"/>
        <v>0</v>
      </c>
      <c r="X2266" s="5">
        <f t="shared" si="397"/>
        <v>0</v>
      </c>
      <c r="Y2266" s="5">
        <f t="shared" si="398"/>
        <v>4.9387499887499997</v>
      </c>
      <c r="Z2266" s="5">
        <f t="shared" si="399"/>
        <v>-5.7618749868750001</v>
      </c>
      <c r="AA2266" s="5">
        <f t="shared" si="400"/>
        <v>0.54874999874999997</v>
      </c>
      <c r="AB2266" s="5">
        <f t="shared" si="401"/>
        <v>0.27437499937500043</v>
      </c>
    </row>
    <row r="2267" spans="1:28" x14ac:dyDescent="0.55000000000000004">
      <c r="A2267" s="3" t="s">
        <v>72</v>
      </c>
      <c r="B2267" s="3" t="s">
        <v>3907</v>
      </c>
      <c r="C2267" t="s">
        <v>47</v>
      </c>
      <c r="D2267" s="3" t="s">
        <v>194</v>
      </c>
      <c r="E2267" s="3" t="s">
        <v>3908</v>
      </c>
      <c r="F2267" s="3" t="s">
        <v>77</v>
      </c>
      <c r="G2267" s="5">
        <v>6.25</v>
      </c>
      <c r="H2267">
        <v>1</v>
      </c>
      <c r="I2267" s="5">
        <v>5.4874999999999998</v>
      </c>
      <c r="J2267" s="5">
        <v>5.4874999999999998</v>
      </c>
      <c r="K2267">
        <v>1</v>
      </c>
      <c r="L2267" s="15">
        <v>1</v>
      </c>
      <c r="M2267" s="13">
        <v>1</v>
      </c>
      <c r="N2267" s="15">
        <v>0</v>
      </c>
      <c r="O2267" s="5">
        <v>0</v>
      </c>
      <c r="P2267" s="5">
        <v>0</v>
      </c>
      <c r="Q2267" s="5">
        <f t="shared" si="391"/>
        <v>5.4874999999999998</v>
      </c>
      <c r="R2267" s="5">
        <f t="shared" si="392"/>
        <v>-5.4874999999999998</v>
      </c>
      <c r="S2267" s="15">
        <f t="shared" si="393"/>
        <v>-1</v>
      </c>
      <c r="T2267">
        <v>0</v>
      </c>
      <c r="U2267" s="5" t="str">
        <f t="shared" si="394"/>
        <v>NA</v>
      </c>
      <c r="V2267" s="15">
        <f t="shared" si="395"/>
        <v>0</v>
      </c>
      <c r="W2267" s="15">
        <f t="shared" si="396"/>
        <v>0</v>
      </c>
      <c r="X2267" s="5">
        <f t="shared" si="397"/>
        <v>0</v>
      </c>
      <c r="Y2267" s="5">
        <f t="shared" si="398"/>
        <v>4.9387499999999998</v>
      </c>
      <c r="Z2267" s="5">
        <f t="shared" si="399"/>
        <v>-5.7618749999999999</v>
      </c>
      <c r="AA2267" s="5">
        <f t="shared" si="400"/>
        <v>0.54875000000000007</v>
      </c>
      <c r="AB2267" s="5">
        <f t="shared" si="401"/>
        <v>0.27437500000000004</v>
      </c>
    </row>
    <row r="2268" spans="1:28" x14ac:dyDescent="0.55000000000000004">
      <c r="A2268" s="3" t="s">
        <v>72</v>
      </c>
      <c r="B2268" s="3" t="s">
        <v>523</v>
      </c>
      <c r="C2268" t="s">
        <v>47</v>
      </c>
      <c r="D2268" s="3" t="s">
        <v>221</v>
      </c>
      <c r="E2268" s="3" t="s">
        <v>2748</v>
      </c>
      <c r="F2268" s="3" t="s">
        <v>77</v>
      </c>
      <c r="G2268" s="5">
        <v>6.25</v>
      </c>
      <c r="H2268">
        <v>2</v>
      </c>
      <c r="I2268" s="5">
        <v>5.4874999999999998</v>
      </c>
      <c r="J2268" s="5">
        <v>2.7437499999999999</v>
      </c>
      <c r="K2268">
        <v>83</v>
      </c>
      <c r="L2268" s="15">
        <v>2.40963855421687E-2</v>
      </c>
      <c r="M2268" s="13">
        <v>2.3277108433734899</v>
      </c>
      <c r="N2268" s="15">
        <v>0</v>
      </c>
      <c r="O2268" s="5">
        <v>0</v>
      </c>
      <c r="P2268" s="5">
        <v>0</v>
      </c>
      <c r="Q2268" s="5">
        <f t="shared" si="391"/>
        <v>5.4874999999999998</v>
      </c>
      <c r="R2268" s="5">
        <f t="shared" si="392"/>
        <v>-5.4874999999999998</v>
      </c>
      <c r="S2268" s="15">
        <f t="shared" si="393"/>
        <v>-1</v>
      </c>
      <c r="T2268">
        <v>0</v>
      </c>
      <c r="U2268" s="5" t="str">
        <f t="shared" si="394"/>
        <v>NA</v>
      </c>
      <c r="V2268" s="15">
        <f t="shared" si="395"/>
        <v>0</v>
      </c>
      <c r="W2268" s="15">
        <f t="shared" si="396"/>
        <v>0</v>
      </c>
      <c r="X2268" s="5">
        <f t="shared" si="397"/>
        <v>0</v>
      </c>
      <c r="Y2268" s="5">
        <f t="shared" si="398"/>
        <v>4.9387499999999998</v>
      </c>
      <c r="Z2268" s="5">
        <f t="shared" si="399"/>
        <v>-5.7618749999999999</v>
      </c>
      <c r="AA2268" s="5">
        <f t="shared" si="400"/>
        <v>0.54875000000000007</v>
      </c>
      <c r="AB2268" s="5">
        <f t="shared" si="401"/>
        <v>0.27437500000000004</v>
      </c>
    </row>
    <row r="2269" spans="1:28" x14ac:dyDescent="0.55000000000000004">
      <c r="A2269" s="3" t="s">
        <v>72</v>
      </c>
      <c r="B2269" s="3" t="s">
        <v>132</v>
      </c>
      <c r="C2269" t="s">
        <v>47</v>
      </c>
      <c r="D2269" s="3" t="s">
        <v>194</v>
      </c>
      <c r="E2269" s="3" t="s">
        <v>195</v>
      </c>
      <c r="F2269" s="3" t="s">
        <v>77</v>
      </c>
      <c r="G2269" s="5">
        <v>6.25</v>
      </c>
      <c r="H2269">
        <v>2</v>
      </c>
      <c r="I2269" s="5">
        <v>5.5</v>
      </c>
      <c r="J2269" s="5">
        <v>2.75</v>
      </c>
      <c r="K2269">
        <v>2</v>
      </c>
      <c r="L2269" s="15">
        <v>1</v>
      </c>
      <c r="M2269" s="13">
        <v>1</v>
      </c>
      <c r="N2269" s="15">
        <v>0</v>
      </c>
      <c r="O2269" s="5">
        <v>0</v>
      </c>
      <c r="P2269" s="5">
        <v>0</v>
      </c>
      <c r="Q2269" s="5">
        <f t="shared" si="391"/>
        <v>5.5</v>
      </c>
      <c r="R2269" s="5">
        <f t="shared" si="392"/>
        <v>-5.5</v>
      </c>
      <c r="S2269" s="15">
        <f t="shared" si="393"/>
        <v>-1</v>
      </c>
      <c r="T2269">
        <v>0</v>
      </c>
      <c r="U2269" s="5" t="str">
        <f t="shared" si="394"/>
        <v>NA</v>
      </c>
      <c r="V2269" s="15">
        <f t="shared" si="395"/>
        <v>0</v>
      </c>
      <c r="W2269" s="15">
        <f t="shared" si="396"/>
        <v>0</v>
      </c>
      <c r="X2269" s="5">
        <f t="shared" si="397"/>
        <v>0</v>
      </c>
      <c r="Y2269" s="5">
        <f t="shared" si="398"/>
        <v>4.95</v>
      </c>
      <c r="Z2269" s="5">
        <f t="shared" si="399"/>
        <v>-5.7750000000000004</v>
      </c>
      <c r="AA2269" s="5">
        <f t="shared" si="400"/>
        <v>0.54999999999999982</v>
      </c>
      <c r="AB2269" s="5">
        <f t="shared" si="401"/>
        <v>0.27500000000000036</v>
      </c>
    </row>
    <row r="2270" spans="1:28" x14ac:dyDescent="0.55000000000000004">
      <c r="A2270" s="3" t="s">
        <v>72</v>
      </c>
      <c r="B2270" s="3" t="s">
        <v>3457</v>
      </c>
      <c r="C2270" t="s">
        <v>47</v>
      </c>
      <c r="D2270" s="3" t="s">
        <v>173</v>
      </c>
      <c r="E2270" s="3" t="s">
        <v>3132</v>
      </c>
      <c r="F2270" s="3" t="s">
        <v>77</v>
      </c>
      <c r="G2270" s="5">
        <v>6.25</v>
      </c>
      <c r="H2270">
        <v>6</v>
      </c>
      <c r="I2270" s="5">
        <v>5.5125000000000002</v>
      </c>
      <c r="J2270" s="5">
        <v>0.91874999999999996</v>
      </c>
      <c r="K2270">
        <v>202</v>
      </c>
      <c r="L2270" s="15">
        <v>2.9702970297029698E-2</v>
      </c>
      <c r="M2270" s="13">
        <v>1.6519801980197999</v>
      </c>
      <c r="N2270" s="15">
        <v>0</v>
      </c>
      <c r="O2270" s="5">
        <v>0</v>
      </c>
      <c r="P2270" s="5">
        <v>0</v>
      </c>
      <c r="Q2270" s="5">
        <f t="shared" si="391"/>
        <v>5.5125000000000002</v>
      </c>
      <c r="R2270" s="5">
        <f t="shared" si="392"/>
        <v>-5.5125000000000002</v>
      </c>
      <c r="S2270" s="15">
        <f t="shared" si="393"/>
        <v>-1</v>
      </c>
      <c r="T2270">
        <v>0</v>
      </c>
      <c r="U2270" s="5" t="str">
        <f t="shared" si="394"/>
        <v>NA</v>
      </c>
      <c r="V2270" s="15">
        <f t="shared" si="395"/>
        <v>0</v>
      </c>
      <c r="W2270" s="15">
        <f t="shared" si="396"/>
        <v>0</v>
      </c>
      <c r="X2270" s="5">
        <f t="shared" si="397"/>
        <v>0</v>
      </c>
      <c r="Y2270" s="5">
        <f t="shared" si="398"/>
        <v>4.9612500000000006</v>
      </c>
      <c r="Z2270" s="5">
        <f t="shared" si="399"/>
        <v>-5.7881250000000009</v>
      </c>
      <c r="AA2270" s="5">
        <f t="shared" si="400"/>
        <v>0.55124999999999957</v>
      </c>
      <c r="AB2270" s="5">
        <f t="shared" si="401"/>
        <v>0.27562500000000068</v>
      </c>
    </row>
    <row r="2271" spans="1:28" x14ac:dyDescent="0.55000000000000004">
      <c r="A2271" s="3" t="s">
        <v>72</v>
      </c>
      <c r="B2271" s="3" t="s">
        <v>276</v>
      </c>
      <c r="C2271" t="s">
        <v>47</v>
      </c>
      <c r="D2271" s="3" t="s">
        <v>40</v>
      </c>
      <c r="E2271" s="3" t="s">
        <v>2770</v>
      </c>
      <c r="F2271" s="3" t="s">
        <v>77</v>
      </c>
      <c r="G2271" s="5">
        <v>6.25</v>
      </c>
      <c r="H2271">
        <v>1</v>
      </c>
      <c r="I2271" s="5">
        <v>5.5625</v>
      </c>
      <c r="J2271" s="5">
        <v>5.5625</v>
      </c>
      <c r="K2271">
        <v>67</v>
      </c>
      <c r="L2271" s="15">
        <v>1.49253731343284E-2</v>
      </c>
      <c r="M2271" s="13">
        <v>4.7471641791044803</v>
      </c>
      <c r="N2271" s="15">
        <v>0</v>
      </c>
      <c r="O2271" s="5">
        <v>0</v>
      </c>
      <c r="P2271" s="5">
        <v>0</v>
      </c>
      <c r="Q2271" s="5">
        <f t="shared" si="391"/>
        <v>5.5625</v>
      </c>
      <c r="R2271" s="5">
        <f t="shared" si="392"/>
        <v>-5.5625</v>
      </c>
      <c r="S2271" s="15">
        <f t="shared" si="393"/>
        <v>-1</v>
      </c>
      <c r="T2271">
        <v>0</v>
      </c>
      <c r="U2271" s="5" t="str">
        <f t="shared" si="394"/>
        <v>NA</v>
      </c>
      <c r="V2271" s="15">
        <f t="shared" si="395"/>
        <v>0</v>
      </c>
      <c r="W2271" s="15">
        <f t="shared" si="396"/>
        <v>0</v>
      </c>
      <c r="X2271" s="5">
        <f t="shared" si="397"/>
        <v>0</v>
      </c>
      <c r="Y2271" s="5">
        <f t="shared" si="398"/>
        <v>5.0062500000000005</v>
      </c>
      <c r="Z2271" s="5">
        <f t="shared" si="399"/>
        <v>-5.8406250000000002</v>
      </c>
      <c r="AA2271" s="5">
        <f t="shared" si="400"/>
        <v>0.55624999999999947</v>
      </c>
      <c r="AB2271" s="5">
        <f t="shared" si="401"/>
        <v>0.27812500000000018</v>
      </c>
    </row>
    <row r="2272" spans="1:28" x14ac:dyDescent="0.55000000000000004">
      <c r="A2272" s="3" t="s">
        <v>72</v>
      </c>
      <c r="B2272" s="3" t="s">
        <v>3824</v>
      </c>
      <c r="C2272" t="s">
        <v>47</v>
      </c>
      <c r="D2272" s="3" t="s">
        <v>173</v>
      </c>
      <c r="E2272" s="3" t="s">
        <v>2791</v>
      </c>
      <c r="F2272" s="3" t="s">
        <v>77</v>
      </c>
      <c r="G2272" s="5">
        <v>6.25</v>
      </c>
      <c r="H2272">
        <v>2</v>
      </c>
      <c r="I2272" s="5">
        <v>5.5750000000000002</v>
      </c>
      <c r="J2272" s="5">
        <v>2.7875000000000001</v>
      </c>
      <c r="K2272">
        <v>140</v>
      </c>
      <c r="L2272" s="15">
        <v>1.4285714285714299E-2</v>
      </c>
      <c r="M2272" s="13">
        <v>1.3957142857142899</v>
      </c>
      <c r="N2272" s="15">
        <v>0</v>
      </c>
      <c r="O2272" s="5">
        <v>0</v>
      </c>
      <c r="P2272" s="5">
        <v>0</v>
      </c>
      <c r="Q2272" s="5">
        <f t="shared" si="391"/>
        <v>5.5750000000000002</v>
      </c>
      <c r="R2272" s="5">
        <f t="shared" si="392"/>
        <v>-5.5750000000000002</v>
      </c>
      <c r="S2272" s="15">
        <f t="shared" si="393"/>
        <v>-1</v>
      </c>
      <c r="T2272">
        <v>0</v>
      </c>
      <c r="U2272" s="5" t="str">
        <f t="shared" si="394"/>
        <v>NA</v>
      </c>
      <c r="V2272" s="15">
        <f t="shared" si="395"/>
        <v>0</v>
      </c>
      <c r="W2272" s="15">
        <f t="shared" si="396"/>
        <v>0</v>
      </c>
      <c r="X2272" s="5">
        <f t="shared" si="397"/>
        <v>0</v>
      </c>
      <c r="Y2272" s="5">
        <f t="shared" si="398"/>
        <v>5.0175000000000001</v>
      </c>
      <c r="Z2272" s="5">
        <f t="shared" si="399"/>
        <v>-5.8537500000000007</v>
      </c>
      <c r="AA2272" s="5">
        <f t="shared" si="400"/>
        <v>0.55750000000000011</v>
      </c>
      <c r="AB2272" s="5">
        <f t="shared" si="401"/>
        <v>0.2787500000000005</v>
      </c>
    </row>
    <row r="2273" spans="1:28" x14ac:dyDescent="0.55000000000000004">
      <c r="A2273" s="3" t="s">
        <v>72</v>
      </c>
      <c r="B2273" s="3" t="s">
        <v>2564</v>
      </c>
      <c r="C2273" t="s">
        <v>47</v>
      </c>
      <c r="D2273" s="3" t="s">
        <v>104</v>
      </c>
      <c r="E2273" s="3" t="s">
        <v>105</v>
      </c>
      <c r="F2273" s="3" t="s">
        <v>77</v>
      </c>
      <c r="G2273" s="5">
        <v>6.25</v>
      </c>
      <c r="H2273">
        <v>3</v>
      </c>
      <c r="I2273" s="5">
        <v>5.5749999749999999</v>
      </c>
      <c r="J2273" s="5">
        <v>1.858333325</v>
      </c>
      <c r="K2273">
        <v>36</v>
      </c>
      <c r="L2273" s="15">
        <v>8.3333333333333301E-2</v>
      </c>
      <c r="M2273" s="13">
        <v>1.44333333333333</v>
      </c>
      <c r="N2273" s="15">
        <v>0</v>
      </c>
      <c r="O2273" s="5">
        <v>0</v>
      </c>
      <c r="P2273" s="5">
        <v>0</v>
      </c>
      <c r="Q2273" s="5">
        <f t="shared" si="391"/>
        <v>5.5749999749999999</v>
      </c>
      <c r="R2273" s="5">
        <f t="shared" si="392"/>
        <v>-5.5749999749999999</v>
      </c>
      <c r="S2273" s="15">
        <f t="shared" si="393"/>
        <v>-1</v>
      </c>
      <c r="T2273">
        <v>0</v>
      </c>
      <c r="U2273" s="5" t="str">
        <f t="shared" si="394"/>
        <v>NA</v>
      </c>
      <c r="V2273" s="15">
        <f t="shared" si="395"/>
        <v>0</v>
      </c>
      <c r="W2273" s="15">
        <f t="shared" si="396"/>
        <v>0</v>
      </c>
      <c r="X2273" s="5">
        <f t="shared" si="397"/>
        <v>0</v>
      </c>
      <c r="Y2273" s="5">
        <f t="shared" si="398"/>
        <v>5.0174999775</v>
      </c>
      <c r="Z2273" s="5">
        <f t="shared" si="399"/>
        <v>-5.8537499737500003</v>
      </c>
      <c r="AA2273" s="5">
        <f t="shared" si="400"/>
        <v>0.5574999974999999</v>
      </c>
      <c r="AB2273" s="5">
        <f t="shared" si="401"/>
        <v>0.27874999875000039</v>
      </c>
    </row>
    <row r="2274" spans="1:28" x14ac:dyDescent="0.55000000000000004">
      <c r="A2274" s="3" t="s">
        <v>72</v>
      </c>
      <c r="B2274" s="3" t="s">
        <v>3916</v>
      </c>
      <c r="C2274" t="s">
        <v>47</v>
      </c>
      <c r="D2274" s="3" t="s">
        <v>173</v>
      </c>
      <c r="E2274" s="3" t="s">
        <v>3863</v>
      </c>
      <c r="F2274" s="3" t="s">
        <v>77</v>
      </c>
      <c r="G2274" s="5">
        <v>6.25</v>
      </c>
      <c r="H2274">
        <v>4</v>
      </c>
      <c r="I2274" s="5">
        <v>5.5875000000000004</v>
      </c>
      <c r="J2274" s="5">
        <v>1.3968750000000001</v>
      </c>
      <c r="K2274">
        <v>362</v>
      </c>
      <c r="L2274" s="15">
        <v>1.1049723756906099E-2</v>
      </c>
      <c r="M2274" s="13">
        <v>1.34419889502762</v>
      </c>
      <c r="N2274" s="15">
        <v>0</v>
      </c>
      <c r="O2274" s="5">
        <v>0</v>
      </c>
      <c r="P2274" s="5">
        <v>0</v>
      </c>
      <c r="Q2274" s="5">
        <f t="shared" si="391"/>
        <v>5.5875000000000004</v>
      </c>
      <c r="R2274" s="5">
        <f t="shared" si="392"/>
        <v>-5.5875000000000004</v>
      </c>
      <c r="S2274" s="15">
        <f t="shared" si="393"/>
        <v>-1</v>
      </c>
      <c r="T2274">
        <v>0</v>
      </c>
      <c r="U2274" s="5" t="str">
        <f t="shared" si="394"/>
        <v>NA</v>
      </c>
      <c r="V2274" s="15">
        <f t="shared" si="395"/>
        <v>0</v>
      </c>
      <c r="W2274" s="15">
        <f t="shared" si="396"/>
        <v>0</v>
      </c>
      <c r="X2274" s="5">
        <f t="shared" si="397"/>
        <v>0</v>
      </c>
      <c r="Y2274" s="5">
        <f t="shared" si="398"/>
        <v>5.0287500000000005</v>
      </c>
      <c r="Z2274" s="5">
        <f t="shared" si="399"/>
        <v>-5.8668750000000003</v>
      </c>
      <c r="AA2274" s="5">
        <f t="shared" si="400"/>
        <v>0.55874999999999986</v>
      </c>
      <c r="AB2274" s="5">
        <f t="shared" si="401"/>
        <v>0.27937499999999993</v>
      </c>
    </row>
    <row r="2275" spans="1:28" x14ac:dyDescent="0.55000000000000004">
      <c r="A2275" s="3" t="s">
        <v>72</v>
      </c>
      <c r="B2275" s="3" t="s">
        <v>3918</v>
      </c>
      <c r="C2275" t="s">
        <v>47</v>
      </c>
      <c r="D2275" s="3" t="s">
        <v>40</v>
      </c>
      <c r="E2275" s="3" t="s">
        <v>3195</v>
      </c>
      <c r="F2275" s="3" t="s">
        <v>77</v>
      </c>
      <c r="G2275" s="5">
        <v>6.25</v>
      </c>
      <c r="H2275">
        <v>1</v>
      </c>
      <c r="I2275" s="5">
        <v>5.6</v>
      </c>
      <c r="J2275" s="5">
        <v>5.6</v>
      </c>
      <c r="K2275">
        <v>1</v>
      </c>
      <c r="L2275" s="15">
        <v>1</v>
      </c>
      <c r="M2275" s="13">
        <v>1</v>
      </c>
      <c r="N2275" s="15">
        <v>0</v>
      </c>
      <c r="O2275" s="5">
        <v>0</v>
      </c>
      <c r="P2275" s="5">
        <v>0</v>
      </c>
      <c r="Q2275" s="5">
        <f t="shared" si="391"/>
        <v>5.6</v>
      </c>
      <c r="R2275" s="5">
        <f t="shared" si="392"/>
        <v>-5.6</v>
      </c>
      <c r="S2275" s="15">
        <f t="shared" si="393"/>
        <v>-1</v>
      </c>
      <c r="T2275">
        <v>0</v>
      </c>
      <c r="U2275" s="5" t="str">
        <f t="shared" si="394"/>
        <v>NA</v>
      </c>
      <c r="V2275" s="15">
        <f t="shared" si="395"/>
        <v>0</v>
      </c>
      <c r="W2275" s="15">
        <f t="shared" si="396"/>
        <v>0</v>
      </c>
      <c r="X2275" s="5">
        <f t="shared" si="397"/>
        <v>0</v>
      </c>
      <c r="Y2275" s="5">
        <f t="shared" si="398"/>
        <v>5.04</v>
      </c>
      <c r="Z2275" s="5">
        <f t="shared" si="399"/>
        <v>-5.88</v>
      </c>
      <c r="AA2275" s="5">
        <f t="shared" si="400"/>
        <v>0.55999999999999961</v>
      </c>
      <c r="AB2275" s="5">
        <f t="shared" si="401"/>
        <v>0.28000000000000025</v>
      </c>
    </row>
    <row r="2276" spans="1:28" x14ac:dyDescent="0.55000000000000004">
      <c r="A2276" s="3" t="s">
        <v>72</v>
      </c>
      <c r="B2276" s="3" t="s">
        <v>3821</v>
      </c>
      <c r="C2276" t="s">
        <v>47</v>
      </c>
      <c r="D2276" s="3" t="s">
        <v>104</v>
      </c>
      <c r="E2276" s="3" t="s">
        <v>285</v>
      </c>
      <c r="F2276" s="3" t="s">
        <v>77</v>
      </c>
      <c r="G2276" s="5">
        <v>6.25</v>
      </c>
      <c r="H2276">
        <v>2</v>
      </c>
      <c r="I2276" s="5">
        <v>5.6124999999999998</v>
      </c>
      <c r="J2276" s="5">
        <v>2.8062499999999999</v>
      </c>
      <c r="K2276">
        <v>100</v>
      </c>
      <c r="L2276" s="15">
        <v>0.02</v>
      </c>
      <c r="M2276" s="13">
        <v>5.2350000000000003</v>
      </c>
      <c r="N2276" s="15">
        <v>0</v>
      </c>
      <c r="O2276" s="5">
        <v>0</v>
      </c>
      <c r="P2276" s="5">
        <v>0</v>
      </c>
      <c r="Q2276" s="5">
        <f t="shared" si="391"/>
        <v>5.6124999999999998</v>
      </c>
      <c r="R2276" s="5">
        <f t="shared" si="392"/>
        <v>-5.6124999999999998</v>
      </c>
      <c r="S2276" s="15">
        <f t="shared" si="393"/>
        <v>-1</v>
      </c>
      <c r="T2276">
        <v>0</v>
      </c>
      <c r="U2276" s="5" t="str">
        <f t="shared" si="394"/>
        <v>NA</v>
      </c>
      <c r="V2276" s="15">
        <f t="shared" si="395"/>
        <v>0</v>
      </c>
      <c r="W2276" s="15">
        <f t="shared" si="396"/>
        <v>0</v>
      </c>
      <c r="X2276" s="5">
        <f t="shared" si="397"/>
        <v>0</v>
      </c>
      <c r="Y2276" s="5">
        <f t="shared" si="398"/>
        <v>5.0512499999999996</v>
      </c>
      <c r="Z2276" s="5">
        <f t="shared" si="399"/>
        <v>-5.8931250000000004</v>
      </c>
      <c r="AA2276" s="5">
        <f t="shared" si="400"/>
        <v>0.56125000000000025</v>
      </c>
      <c r="AB2276" s="5">
        <f t="shared" si="401"/>
        <v>0.28062500000000057</v>
      </c>
    </row>
    <row r="2277" spans="1:28" x14ac:dyDescent="0.55000000000000004">
      <c r="A2277" s="3" t="s">
        <v>72</v>
      </c>
      <c r="B2277" s="3" t="s">
        <v>842</v>
      </c>
      <c r="C2277" t="s">
        <v>47</v>
      </c>
      <c r="D2277" s="3" t="s">
        <v>262</v>
      </c>
      <c r="E2277" s="3" t="s">
        <v>263</v>
      </c>
      <c r="F2277" s="3" t="s">
        <v>77</v>
      </c>
      <c r="G2277" s="5">
        <v>6.25</v>
      </c>
      <c r="H2277">
        <v>2</v>
      </c>
      <c r="I2277" s="5">
        <v>5.6624999999999996</v>
      </c>
      <c r="J2277" s="5">
        <v>2.8312499999999998</v>
      </c>
      <c r="K2277">
        <v>60</v>
      </c>
      <c r="L2277" s="15">
        <v>3.3333333333333298E-2</v>
      </c>
      <c r="M2277" s="13">
        <v>1.0489999999999999</v>
      </c>
      <c r="N2277" s="15">
        <v>0</v>
      </c>
      <c r="O2277" s="5">
        <v>0</v>
      </c>
      <c r="P2277" s="5">
        <v>0</v>
      </c>
      <c r="Q2277" s="5">
        <f t="shared" si="391"/>
        <v>5.6624999999999996</v>
      </c>
      <c r="R2277" s="5">
        <f t="shared" si="392"/>
        <v>-5.6624999999999996</v>
      </c>
      <c r="S2277" s="15">
        <f t="shared" si="393"/>
        <v>-1</v>
      </c>
      <c r="T2277">
        <v>0</v>
      </c>
      <c r="U2277" s="5" t="str">
        <f t="shared" si="394"/>
        <v>NA</v>
      </c>
      <c r="V2277" s="15">
        <f t="shared" si="395"/>
        <v>0</v>
      </c>
      <c r="W2277" s="15">
        <f t="shared" si="396"/>
        <v>0</v>
      </c>
      <c r="X2277" s="5">
        <f t="shared" si="397"/>
        <v>0</v>
      </c>
      <c r="Y2277" s="5">
        <f t="shared" si="398"/>
        <v>5.0962499999999995</v>
      </c>
      <c r="Z2277" s="5">
        <f t="shared" si="399"/>
        <v>-5.9456249999999997</v>
      </c>
      <c r="AA2277" s="5">
        <f t="shared" si="400"/>
        <v>0.56625000000000014</v>
      </c>
      <c r="AB2277" s="5">
        <f t="shared" si="401"/>
        <v>0.28312500000000007</v>
      </c>
    </row>
    <row r="2278" spans="1:28" x14ac:dyDescent="0.55000000000000004">
      <c r="A2278" s="3" t="s">
        <v>72</v>
      </c>
      <c r="B2278" s="3" t="s">
        <v>3922</v>
      </c>
      <c r="C2278" t="s">
        <v>47</v>
      </c>
      <c r="D2278" s="3" t="s">
        <v>173</v>
      </c>
      <c r="E2278" s="3" t="s">
        <v>3866</v>
      </c>
      <c r="F2278" s="3" t="s">
        <v>77</v>
      </c>
      <c r="G2278" s="5">
        <v>6.25</v>
      </c>
      <c r="H2278">
        <v>3</v>
      </c>
      <c r="I2278" s="5">
        <v>5.7</v>
      </c>
      <c r="J2278" s="5">
        <v>1.9</v>
      </c>
      <c r="K2278">
        <v>116</v>
      </c>
      <c r="L2278" s="15">
        <v>2.5862068965517203E-2</v>
      </c>
      <c r="M2278" s="13">
        <v>1.00775862068966</v>
      </c>
      <c r="N2278" s="15">
        <v>0</v>
      </c>
      <c r="O2278" s="5">
        <v>0</v>
      </c>
      <c r="P2278" s="5">
        <v>0</v>
      </c>
      <c r="Q2278" s="5">
        <f t="shared" si="391"/>
        <v>5.7</v>
      </c>
      <c r="R2278" s="5">
        <f t="shared" si="392"/>
        <v>-5.7</v>
      </c>
      <c r="S2278" s="15">
        <f t="shared" si="393"/>
        <v>-1</v>
      </c>
      <c r="T2278">
        <v>0</v>
      </c>
      <c r="U2278" s="5" t="str">
        <f t="shared" si="394"/>
        <v>NA</v>
      </c>
      <c r="V2278" s="15">
        <f t="shared" si="395"/>
        <v>0</v>
      </c>
      <c r="W2278" s="15">
        <f t="shared" si="396"/>
        <v>0</v>
      </c>
      <c r="X2278" s="5">
        <f t="shared" si="397"/>
        <v>0</v>
      </c>
      <c r="Y2278" s="5">
        <f t="shared" si="398"/>
        <v>5.13</v>
      </c>
      <c r="Z2278" s="5">
        <f t="shared" si="399"/>
        <v>-5.9850000000000003</v>
      </c>
      <c r="AA2278" s="5">
        <f t="shared" si="400"/>
        <v>0.57000000000000028</v>
      </c>
      <c r="AB2278" s="5">
        <f t="shared" si="401"/>
        <v>0.28500000000000014</v>
      </c>
    </row>
    <row r="2279" spans="1:28" x14ac:dyDescent="0.55000000000000004">
      <c r="A2279" s="3" t="s">
        <v>72</v>
      </c>
      <c r="B2279" s="3" t="s">
        <v>3924</v>
      </c>
      <c r="C2279" t="s">
        <v>47</v>
      </c>
      <c r="D2279" s="3" t="s">
        <v>104</v>
      </c>
      <c r="E2279" s="3" t="s">
        <v>105</v>
      </c>
      <c r="F2279" s="3" t="s">
        <v>77</v>
      </c>
      <c r="G2279" s="5">
        <v>6.25</v>
      </c>
      <c r="H2279">
        <v>2</v>
      </c>
      <c r="I2279" s="5">
        <v>5.7</v>
      </c>
      <c r="J2279" s="5">
        <v>2.85</v>
      </c>
      <c r="K2279">
        <v>24</v>
      </c>
      <c r="L2279" s="15">
        <v>8.3333333333333301E-2</v>
      </c>
      <c r="M2279" s="13">
        <v>1.1666666666666701</v>
      </c>
      <c r="N2279" s="15">
        <v>0</v>
      </c>
      <c r="O2279" s="5">
        <v>0</v>
      </c>
      <c r="P2279" s="5">
        <v>0</v>
      </c>
      <c r="Q2279" s="5">
        <f t="shared" si="391"/>
        <v>5.7</v>
      </c>
      <c r="R2279" s="5">
        <f t="shared" si="392"/>
        <v>-5.7</v>
      </c>
      <c r="S2279" s="15">
        <f t="shared" si="393"/>
        <v>-1</v>
      </c>
      <c r="T2279">
        <v>0</v>
      </c>
      <c r="U2279" s="5" t="str">
        <f t="shared" si="394"/>
        <v>NA</v>
      </c>
      <c r="V2279" s="15">
        <f t="shared" si="395"/>
        <v>0</v>
      </c>
      <c r="W2279" s="15">
        <f t="shared" si="396"/>
        <v>0</v>
      </c>
      <c r="X2279" s="5">
        <f t="shared" si="397"/>
        <v>0</v>
      </c>
      <c r="Y2279" s="5">
        <f t="shared" si="398"/>
        <v>5.13</v>
      </c>
      <c r="Z2279" s="5">
        <f t="shared" si="399"/>
        <v>-5.9850000000000003</v>
      </c>
      <c r="AA2279" s="5">
        <f t="shared" si="400"/>
        <v>0.57000000000000028</v>
      </c>
      <c r="AB2279" s="5">
        <f t="shared" si="401"/>
        <v>0.28500000000000014</v>
      </c>
    </row>
    <row r="2280" spans="1:28" x14ac:dyDescent="0.55000000000000004">
      <c r="A2280" s="3" t="s">
        <v>72</v>
      </c>
      <c r="B2280" s="3" t="s">
        <v>2909</v>
      </c>
      <c r="C2280" t="s">
        <v>47</v>
      </c>
      <c r="D2280" s="3" t="s">
        <v>104</v>
      </c>
      <c r="E2280" s="3" t="s">
        <v>3019</v>
      </c>
      <c r="F2280" s="3" t="s">
        <v>77</v>
      </c>
      <c r="G2280" s="5">
        <v>6.25</v>
      </c>
      <c r="H2280">
        <v>2</v>
      </c>
      <c r="I2280" s="5">
        <v>5.7</v>
      </c>
      <c r="J2280" s="5">
        <v>2.85</v>
      </c>
      <c r="K2280">
        <v>9</v>
      </c>
      <c r="L2280" s="15">
        <v>0.22222222222222199</v>
      </c>
      <c r="M2280" s="13">
        <v>1</v>
      </c>
      <c r="N2280" s="15">
        <v>0</v>
      </c>
      <c r="O2280" s="5">
        <v>0</v>
      </c>
      <c r="P2280" s="5">
        <v>0</v>
      </c>
      <c r="Q2280" s="5">
        <f t="shared" si="391"/>
        <v>5.7</v>
      </c>
      <c r="R2280" s="5">
        <f t="shared" si="392"/>
        <v>-5.7</v>
      </c>
      <c r="S2280" s="15">
        <f t="shared" si="393"/>
        <v>-1</v>
      </c>
      <c r="T2280">
        <v>0</v>
      </c>
      <c r="U2280" s="5" t="str">
        <f t="shared" si="394"/>
        <v>NA</v>
      </c>
      <c r="V2280" s="15">
        <f t="shared" si="395"/>
        <v>0</v>
      </c>
      <c r="W2280" s="15">
        <f t="shared" si="396"/>
        <v>0</v>
      </c>
      <c r="X2280" s="5">
        <f t="shared" si="397"/>
        <v>0</v>
      </c>
      <c r="Y2280" s="5">
        <f t="shared" si="398"/>
        <v>5.13</v>
      </c>
      <c r="Z2280" s="5">
        <f t="shared" si="399"/>
        <v>-5.9850000000000003</v>
      </c>
      <c r="AA2280" s="5">
        <f t="shared" si="400"/>
        <v>0.57000000000000028</v>
      </c>
      <c r="AB2280" s="5">
        <f t="shared" si="401"/>
        <v>0.28500000000000014</v>
      </c>
    </row>
    <row r="2281" spans="1:28" x14ac:dyDescent="0.55000000000000004">
      <c r="A2281" s="3" t="s">
        <v>72</v>
      </c>
      <c r="B2281" s="3" t="s">
        <v>3927</v>
      </c>
      <c r="C2281" t="s">
        <v>47</v>
      </c>
      <c r="D2281" s="3" t="s">
        <v>104</v>
      </c>
      <c r="E2281" s="3" t="s">
        <v>232</v>
      </c>
      <c r="F2281" s="3" t="s">
        <v>77</v>
      </c>
      <c r="G2281" s="5">
        <v>6.25</v>
      </c>
      <c r="H2281">
        <v>2</v>
      </c>
      <c r="I2281" s="5">
        <v>5.7374999999999998</v>
      </c>
      <c r="J2281" s="5">
        <v>2.8687499999999999</v>
      </c>
      <c r="K2281">
        <v>7</v>
      </c>
      <c r="L2281" s="15">
        <v>0.28571428571428603</v>
      </c>
      <c r="M2281" s="13">
        <v>1</v>
      </c>
      <c r="N2281" s="15">
        <v>0</v>
      </c>
      <c r="O2281" s="5">
        <v>0</v>
      </c>
      <c r="P2281" s="5">
        <v>0</v>
      </c>
      <c r="Q2281" s="5">
        <f t="shared" si="391"/>
        <v>5.7374999999999998</v>
      </c>
      <c r="R2281" s="5">
        <f t="shared" si="392"/>
        <v>-5.7374999999999998</v>
      </c>
      <c r="S2281" s="15">
        <f t="shared" si="393"/>
        <v>-1</v>
      </c>
      <c r="T2281">
        <v>0</v>
      </c>
      <c r="U2281" s="5" t="str">
        <f t="shared" si="394"/>
        <v>NA</v>
      </c>
      <c r="V2281" s="15">
        <f t="shared" si="395"/>
        <v>0</v>
      </c>
      <c r="W2281" s="15">
        <f t="shared" si="396"/>
        <v>0</v>
      </c>
      <c r="X2281" s="5">
        <f t="shared" si="397"/>
        <v>0</v>
      </c>
      <c r="Y2281" s="5">
        <f t="shared" si="398"/>
        <v>5.1637500000000003</v>
      </c>
      <c r="Z2281" s="5">
        <f t="shared" si="399"/>
        <v>-6.024375</v>
      </c>
      <c r="AA2281" s="5">
        <f t="shared" si="400"/>
        <v>0.57374999999999954</v>
      </c>
      <c r="AB2281" s="5">
        <f t="shared" si="401"/>
        <v>0.28687500000000021</v>
      </c>
    </row>
    <row r="2282" spans="1:28" x14ac:dyDescent="0.55000000000000004">
      <c r="A2282" s="3" t="s">
        <v>72</v>
      </c>
      <c r="B2282" s="3" t="s">
        <v>3797</v>
      </c>
      <c r="C2282" t="s">
        <v>47</v>
      </c>
      <c r="D2282" s="3" t="s">
        <v>137</v>
      </c>
      <c r="E2282" s="3" t="s">
        <v>2863</v>
      </c>
      <c r="F2282" s="3" t="s">
        <v>77</v>
      </c>
      <c r="G2282" s="5">
        <v>6.25</v>
      </c>
      <c r="H2282">
        <v>2</v>
      </c>
      <c r="I2282" s="5">
        <v>5.7374999999999998</v>
      </c>
      <c r="J2282" s="5">
        <v>2.8687499999999999</v>
      </c>
      <c r="K2282">
        <v>3</v>
      </c>
      <c r="L2282" s="15">
        <v>0.66666666666666696</v>
      </c>
      <c r="M2282" s="13">
        <v>1.6666666666666701</v>
      </c>
      <c r="N2282" s="15">
        <v>0</v>
      </c>
      <c r="O2282" s="5">
        <v>0</v>
      </c>
      <c r="P2282" s="5">
        <v>0</v>
      </c>
      <c r="Q2282" s="5">
        <f t="shared" si="391"/>
        <v>5.7374999999999998</v>
      </c>
      <c r="R2282" s="5">
        <f t="shared" si="392"/>
        <v>-5.7374999999999998</v>
      </c>
      <c r="S2282" s="15">
        <f t="shared" si="393"/>
        <v>-1</v>
      </c>
      <c r="T2282">
        <v>0</v>
      </c>
      <c r="U2282" s="5" t="str">
        <f t="shared" si="394"/>
        <v>NA</v>
      </c>
      <c r="V2282" s="15">
        <f t="shared" si="395"/>
        <v>0</v>
      </c>
      <c r="W2282" s="15">
        <f t="shared" si="396"/>
        <v>0</v>
      </c>
      <c r="X2282" s="5">
        <f t="shared" si="397"/>
        <v>0</v>
      </c>
      <c r="Y2282" s="5">
        <f t="shared" si="398"/>
        <v>5.1637500000000003</v>
      </c>
      <c r="Z2282" s="5">
        <f t="shared" si="399"/>
        <v>-6.024375</v>
      </c>
      <c r="AA2282" s="5">
        <f t="shared" si="400"/>
        <v>0.57374999999999954</v>
      </c>
      <c r="AB2282" s="5">
        <f t="shared" si="401"/>
        <v>0.28687500000000021</v>
      </c>
    </row>
    <row r="2283" spans="1:28" x14ac:dyDescent="0.55000000000000004">
      <c r="A2283" s="3" t="s">
        <v>72</v>
      </c>
      <c r="B2283" s="3" t="s">
        <v>3050</v>
      </c>
      <c r="C2283" t="s">
        <v>47</v>
      </c>
      <c r="D2283" s="3" t="s">
        <v>32</v>
      </c>
      <c r="E2283" s="3" t="s">
        <v>482</v>
      </c>
      <c r="F2283" s="3" t="s">
        <v>77</v>
      </c>
      <c r="G2283" s="5">
        <v>6.25</v>
      </c>
      <c r="H2283">
        <v>8</v>
      </c>
      <c r="I2283" s="5">
        <v>5.75</v>
      </c>
      <c r="J2283" s="5">
        <v>0.71875</v>
      </c>
      <c r="K2283">
        <v>203</v>
      </c>
      <c r="L2283" s="15">
        <v>3.9408866995073899E-2</v>
      </c>
      <c r="M2283" s="13">
        <v>4.4926108374384199</v>
      </c>
      <c r="N2283" s="15">
        <v>0</v>
      </c>
      <c r="O2283" s="5">
        <v>0</v>
      </c>
      <c r="P2283" s="5">
        <v>0</v>
      </c>
      <c r="Q2283" s="5">
        <f t="shared" si="391"/>
        <v>5.75</v>
      </c>
      <c r="R2283" s="5">
        <f t="shared" si="392"/>
        <v>-5.75</v>
      </c>
      <c r="S2283" s="15">
        <f t="shared" si="393"/>
        <v>-1</v>
      </c>
      <c r="T2283">
        <v>0</v>
      </c>
      <c r="U2283" s="5" t="str">
        <f t="shared" si="394"/>
        <v>NA</v>
      </c>
      <c r="V2283" s="15">
        <f t="shared" si="395"/>
        <v>0</v>
      </c>
      <c r="W2283" s="15">
        <f t="shared" si="396"/>
        <v>0</v>
      </c>
      <c r="X2283" s="5">
        <f t="shared" si="397"/>
        <v>0</v>
      </c>
      <c r="Y2283" s="5">
        <f t="shared" si="398"/>
        <v>5.1749999999999998</v>
      </c>
      <c r="Z2283" s="5">
        <f t="shared" si="399"/>
        <v>-6.0375000000000005</v>
      </c>
      <c r="AA2283" s="5">
        <f t="shared" si="400"/>
        <v>0.57500000000000018</v>
      </c>
      <c r="AB2283" s="5">
        <f t="shared" si="401"/>
        <v>0.28750000000000053</v>
      </c>
    </row>
    <row r="2284" spans="1:28" x14ac:dyDescent="0.55000000000000004">
      <c r="A2284" s="3" t="s">
        <v>72</v>
      </c>
      <c r="B2284" s="3" t="s">
        <v>3560</v>
      </c>
      <c r="C2284" t="s">
        <v>47</v>
      </c>
      <c r="D2284" s="3" t="s">
        <v>75</v>
      </c>
      <c r="E2284" s="3" t="s">
        <v>3348</v>
      </c>
      <c r="F2284" s="3" t="s">
        <v>77</v>
      </c>
      <c r="G2284" s="5">
        <v>6.25</v>
      </c>
      <c r="H2284">
        <v>1</v>
      </c>
      <c r="I2284" s="5">
        <v>5.7750000000000004</v>
      </c>
      <c r="J2284" s="5">
        <v>5.7750000000000004</v>
      </c>
      <c r="K2284">
        <v>24</v>
      </c>
      <c r="L2284" s="15">
        <v>4.1666666666666699E-2</v>
      </c>
      <c r="M2284" s="13">
        <v>1.3725000000000001</v>
      </c>
      <c r="N2284" s="15">
        <v>0</v>
      </c>
      <c r="O2284" s="5">
        <v>0</v>
      </c>
      <c r="P2284" s="5">
        <v>0</v>
      </c>
      <c r="Q2284" s="5">
        <f t="shared" si="391"/>
        <v>5.7750000000000004</v>
      </c>
      <c r="R2284" s="5">
        <f t="shared" si="392"/>
        <v>-5.7750000000000004</v>
      </c>
      <c r="S2284" s="15">
        <f t="shared" si="393"/>
        <v>-1</v>
      </c>
      <c r="T2284">
        <v>0</v>
      </c>
      <c r="U2284" s="5" t="str">
        <f t="shared" si="394"/>
        <v>NA</v>
      </c>
      <c r="V2284" s="15">
        <f t="shared" si="395"/>
        <v>0</v>
      </c>
      <c r="W2284" s="15">
        <f t="shared" si="396"/>
        <v>0</v>
      </c>
      <c r="X2284" s="5">
        <f t="shared" si="397"/>
        <v>0</v>
      </c>
      <c r="Y2284" s="5">
        <f t="shared" si="398"/>
        <v>5.1975000000000007</v>
      </c>
      <c r="Z2284" s="5">
        <f t="shared" si="399"/>
        <v>-6.0637500000000006</v>
      </c>
      <c r="AA2284" s="5">
        <f t="shared" si="400"/>
        <v>0.57749999999999968</v>
      </c>
      <c r="AB2284" s="5">
        <f t="shared" si="401"/>
        <v>0.28875000000000028</v>
      </c>
    </row>
    <row r="2285" spans="1:28" x14ac:dyDescent="0.55000000000000004">
      <c r="A2285" s="3" t="s">
        <v>72</v>
      </c>
      <c r="B2285" s="3" t="s">
        <v>3146</v>
      </c>
      <c r="C2285" t="s">
        <v>47</v>
      </c>
      <c r="D2285" s="3" t="s">
        <v>75</v>
      </c>
      <c r="E2285" s="3" t="s">
        <v>2941</v>
      </c>
      <c r="F2285" s="3" t="s">
        <v>77</v>
      </c>
      <c r="G2285" s="5">
        <v>6.25</v>
      </c>
      <c r="H2285">
        <v>1</v>
      </c>
      <c r="I2285" s="5">
        <v>5.7750000000000004</v>
      </c>
      <c r="J2285" s="5">
        <v>5.7750000000000004</v>
      </c>
      <c r="K2285">
        <v>2</v>
      </c>
      <c r="L2285" s="15">
        <v>0.5</v>
      </c>
      <c r="M2285" s="13">
        <v>1.5</v>
      </c>
      <c r="N2285" s="15">
        <v>0</v>
      </c>
      <c r="O2285" s="5">
        <v>0</v>
      </c>
      <c r="P2285" s="5">
        <v>0</v>
      </c>
      <c r="Q2285" s="5">
        <f t="shared" si="391"/>
        <v>5.7750000000000004</v>
      </c>
      <c r="R2285" s="5">
        <f t="shared" si="392"/>
        <v>-5.7750000000000004</v>
      </c>
      <c r="S2285" s="15">
        <f t="shared" si="393"/>
        <v>-1</v>
      </c>
      <c r="T2285">
        <v>0</v>
      </c>
      <c r="U2285" s="5" t="str">
        <f t="shared" si="394"/>
        <v>NA</v>
      </c>
      <c r="V2285" s="15">
        <f t="shared" si="395"/>
        <v>0</v>
      </c>
      <c r="W2285" s="15">
        <f t="shared" si="396"/>
        <v>0</v>
      </c>
      <c r="X2285" s="5">
        <f t="shared" si="397"/>
        <v>0</v>
      </c>
      <c r="Y2285" s="5">
        <f t="shared" si="398"/>
        <v>5.1975000000000007</v>
      </c>
      <c r="Z2285" s="5">
        <f t="shared" si="399"/>
        <v>-6.0637500000000006</v>
      </c>
      <c r="AA2285" s="5">
        <f t="shared" si="400"/>
        <v>0.57749999999999968</v>
      </c>
      <c r="AB2285" s="5">
        <f t="shared" si="401"/>
        <v>0.28875000000000028</v>
      </c>
    </row>
    <row r="2286" spans="1:28" x14ac:dyDescent="0.55000000000000004">
      <c r="A2286" s="3" t="s">
        <v>72</v>
      </c>
      <c r="B2286" s="3" t="s">
        <v>3933</v>
      </c>
      <c r="C2286" t="s">
        <v>47</v>
      </c>
      <c r="D2286" s="3" t="s">
        <v>32</v>
      </c>
      <c r="E2286" s="3" t="s">
        <v>2833</v>
      </c>
      <c r="F2286" s="3" t="s">
        <v>77</v>
      </c>
      <c r="G2286" s="5">
        <v>6.25</v>
      </c>
      <c r="H2286">
        <v>3</v>
      </c>
      <c r="I2286" s="5">
        <v>5.8125</v>
      </c>
      <c r="J2286" s="5">
        <v>1.9375</v>
      </c>
      <c r="K2286">
        <v>48</v>
      </c>
      <c r="L2286" s="15">
        <v>6.25E-2</v>
      </c>
      <c r="M2286" s="13">
        <v>1.20625</v>
      </c>
      <c r="N2286" s="15">
        <v>0</v>
      </c>
      <c r="O2286" s="5">
        <v>0</v>
      </c>
      <c r="P2286" s="5">
        <v>0</v>
      </c>
      <c r="Q2286" s="5">
        <f t="shared" si="391"/>
        <v>5.8125</v>
      </c>
      <c r="R2286" s="5">
        <f t="shared" si="392"/>
        <v>-5.8125</v>
      </c>
      <c r="S2286" s="15">
        <f t="shared" si="393"/>
        <v>-1</v>
      </c>
      <c r="T2286">
        <v>0</v>
      </c>
      <c r="U2286" s="5" t="str">
        <f t="shared" si="394"/>
        <v>NA</v>
      </c>
      <c r="V2286" s="15">
        <f t="shared" si="395"/>
        <v>0</v>
      </c>
      <c r="W2286" s="15">
        <f t="shared" si="396"/>
        <v>0</v>
      </c>
      <c r="X2286" s="5">
        <f t="shared" si="397"/>
        <v>0</v>
      </c>
      <c r="Y2286" s="5">
        <f t="shared" si="398"/>
        <v>5.2312500000000002</v>
      </c>
      <c r="Z2286" s="5">
        <f t="shared" si="399"/>
        <v>-6.1031250000000004</v>
      </c>
      <c r="AA2286" s="5">
        <f t="shared" si="400"/>
        <v>0.58124999999999982</v>
      </c>
      <c r="AB2286" s="5">
        <f t="shared" si="401"/>
        <v>0.29062500000000036</v>
      </c>
    </row>
    <row r="2287" spans="1:28" x14ac:dyDescent="0.55000000000000004">
      <c r="A2287" s="3" t="s">
        <v>72</v>
      </c>
      <c r="B2287" s="3" t="s">
        <v>290</v>
      </c>
      <c r="C2287" t="s">
        <v>47</v>
      </c>
      <c r="D2287" s="3" t="s">
        <v>194</v>
      </c>
      <c r="E2287" s="3" t="s">
        <v>2692</v>
      </c>
      <c r="F2287" s="3" t="s">
        <v>77</v>
      </c>
      <c r="G2287" s="5">
        <v>6.25</v>
      </c>
      <c r="H2287">
        <v>2</v>
      </c>
      <c r="I2287" s="5">
        <v>5.8125</v>
      </c>
      <c r="J2287" s="5">
        <v>2.90625</v>
      </c>
      <c r="K2287">
        <v>45</v>
      </c>
      <c r="L2287" s="15">
        <v>4.4444444444444405E-2</v>
      </c>
      <c r="M2287" s="13">
        <v>1.73288888888889</v>
      </c>
      <c r="N2287" s="15">
        <v>0</v>
      </c>
      <c r="O2287" s="5">
        <v>0</v>
      </c>
      <c r="P2287" s="5">
        <v>0</v>
      </c>
      <c r="Q2287" s="5">
        <f t="shared" si="391"/>
        <v>5.8125</v>
      </c>
      <c r="R2287" s="5">
        <f t="shared" si="392"/>
        <v>-5.8125</v>
      </c>
      <c r="S2287" s="15">
        <f t="shared" si="393"/>
        <v>-1</v>
      </c>
      <c r="T2287">
        <v>0</v>
      </c>
      <c r="U2287" s="5" t="str">
        <f t="shared" si="394"/>
        <v>NA</v>
      </c>
      <c r="V2287" s="15">
        <f t="shared" si="395"/>
        <v>0</v>
      </c>
      <c r="W2287" s="15">
        <f t="shared" si="396"/>
        <v>0</v>
      </c>
      <c r="X2287" s="5">
        <f t="shared" si="397"/>
        <v>0</v>
      </c>
      <c r="Y2287" s="5">
        <f t="shared" si="398"/>
        <v>5.2312500000000002</v>
      </c>
      <c r="Z2287" s="5">
        <f t="shared" si="399"/>
        <v>-6.1031250000000004</v>
      </c>
      <c r="AA2287" s="5">
        <f t="shared" si="400"/>
        <v>0.58124999999999982</v>
      </c>
      <c r="AB2287" s="5">
        <f t="shared" si="401"/>
        <v>0.29062500000000036</v>
      </c>
    </row>
    <row r="2288" spans="1:28" x14ac:dyDescent="0.55000000000000004">
      <c r="A2288" s="3" t="s">
        <v>72</v>
      </c>
      <c r="B2288" s="3" t="s">
        <v>2147</v>
      </c>
      <c r="C2288" t="s">
        <v>47</v>
      </c>
      <c r="D2288" s="3" t="s">
        <v>262</v>
      </c>
      <c r="E2288" s="3" t="s">
        <v>2706</v>
      </c>
      <c r="F2288" s="3" t="s">
        <v>77</v>
      </c>
      <c r="G2288" s="5">
        <v>6.25</v>
      </c>
      <c r="H2288">
        <v>2</v>
      </c>
      <c r="I2288" s="5">
        <v>5.8375000000000004</v>
      </c>
      <c r="J2288" s="5">
        <v>2.9187500000000002</v>
      </c>
      <c r="K2288">
        <v>35</v>
      </c>
      <c r="L2288" s="15">
        <v>5.7142857142857099E-2</v>
      </c>
      <c r="M2288" s="13">
        <v>1.72542857142857</v>
      </c>
      <c r="N2288" s="15">
        <v>0</v>
      </c>
      <c r="O2288" s="5">
        <v>0</v>
      </c>
      <c r="P2288" s="5">
        <v>0</v>
      </c>
      <c r="Q2288" s="5">
        <f t="shared" si="391"/>
        <v>5.8375000000000004</v>
      </c>
      <c r="R2288" s="5">
        <f t="shared" si="392"/>
        <v>-5.8375000000000004</v>
      </c>
      <c r="S2288" s="15">
        <f t="shared" si="393"/>
        <v>-1</v>
      </c>
      <c r="T2288">
        <v>0</v>
      </c>
      <c r="U2288" s="5" t="str">
        <f t="shared" si="394"/>
        <v>NA</v>
      </c>
      <c r="V2288" s="15">
        <f t="shared" si="395"/>
        <v>0</v>
      </c>
      <c r="W2288" s="15">
        <f t="shared" si="396"/>
        <v>0</v>
      </c>
      <c r="X2288" s="5">
        <f t="shared" si="397"/>
        <v>0</v>
      </c>
      <c r="Y2288" s="5">
        <f t="shared" si="398"/>
        <v>5.2537500000000001</v>
      </c>
      <c r="Z2288" s="5">
        <f t="shared" si="399"/>
        <v>-6.1293750000000005</v>
      </c>
      <c r="AA2288" s="5">
        <f t="shared" si="400"/>
        <v>0.58375000000000021</v>
      </c>
      <c r="AB2288" s="5">
        <f t="shared" si="401"/>
        <v>0.29187500000000011</v>
      </c>
    </row>
    <row r="2289" spans="1:28" x14ac:dyDescent="0.55000000000000004">
      <c r="A2289" s="3" t="s">
        <v>72</v>
      </c>
      <c r="B2289" s="3" t="s">
        <v>772</v>
      </c>
      <c r="C2289" t="s">
        <v>47</v>
      </c>
      <c r="D2289" s="3" t="s">
        <v>173</v>
      </c>
      <c r="E2289" s="3" t="s">
        <v>474</v>
      </c>
      <c r="F2289" s="3" t="s">
        <v>77</v>
      </c>
      <c r="G2289" s="5">
        <v>6.25</v>
      </c>
      <c r="H2289">
        <v>3</v>
      </c>
      <c r="I2289" s="5">
        <v>5.85</v>
      </c>
      <c r="J2289" s="5">
        <v>1.95</v>
      </c>
      <c r="K2289">
        <v>71</v>
      </c>
      <c r="L2289" s="15">
        <v>4.2253521126760597E-2</v>
      </c>
      <c r="M2289" s="13">
        <v>2.2577464788732402</v>
      </c>
      <c r="N2289" s="15">
        <v>0</v>
      </c>
      <c r="O2289" s="5">
        <v>0</v>
      </c>
      <c r="P2289" s="5">
        <v>0</v>
      </c>
      <c r="Q2289" s="5">
        <f t="shared" si="391"/>
        <v>5.85</v>
      </c>
      <c r="R2289" s="5">
        <f t="shared" si="392"/>
        <v>-5.85</v>
      </c>
      <c r="S2289" s="15">
        <f t="shared" si="393"/>
        <v>-1</v>
      </c>
      <c r="T2289">
        <v>0</v>
      </c>
      <c r="U2289" s="5" t="str">
        <f t="shared" si="394"/>
        <v>NA</v>
      </c>
      <c r="V2289" s="15">
        <f t="shared" si="395"/>
        <v>0</v>
      </c>
      <c r="W2289" s="15">
        <f t="shared" si="396"/>
        <v>0</v>
      </c>
      <c r="X2289" s="5">
        <f t="shared" si="397"/>
        <v>0</v>
      </c>
      <c r="Y2289" s="5">
        <f t="shared" si="398"/>
        <v>5.2649999999999997</v>
      </c>
      <c r="Z2289" s="5">
        <f t="shared" si="399"/>
        <v>-6.1425000000000001</v>
      </c>
      <c r="AA2289" s="5">
        <f t="shared" si="400"/>
        <v>0.58499999999999996</v>
      </c>
      <c r="AB2289" s="5">
        <f t="shared" si="401"/>
        <v>0.29250000000000043</v>
      </c>
    </row>
    <row r="2290" spans="1:28" x14ac:dyDescent="0.55000000000000004">
      <c r="A2290" s="3" t="s">
        <v>72</v>
      </c>
      <c r="B2290" s="3" t="s">
        <v>3938</v>
      </c>
      <c r="C2290" t="s">
        <v>47</v>
      </c>
      <c r="D2290" s="3" t="s">
        <v>32</v>
      </c>
      <c r="E2290" s="3" t="s">
        <v>685</v>
      </c>
      <c r="F2290" s="3" t="s">
        <v>77</v>
      </c>
      <c r="G2290" s="5">
        <v>6.25</v>
      </c>
      <c r="H2290">
        <v>6</v>
      </c>
      <c r="I2290" s="5">
        <v>5.85</v>
      </c>
      <c r="J2290" s="5">
        <v>0.97499999999999998</v>
      </c>
      <c r="K2290">
        <v>96</v>
      </c>
      <c r="L2290" s="15">
        <v>6.25E-2</v>
      </c>
      <c r="M2290" s="13">
        <v>4.57395833333333</v>
      </c>
      <c r="N2290" s="15">
        <v>0</v>
      </c>
      <c r="O2290" s="5">
        <v>0</v>
      </c>
      <c r="P2290" s="5">
        <v>0</v>
      </c>
      <c r="Q2290" s="5">
        <f t="shared" si="391"/>
        <v>5.85</v>
      </c>
      <c r="R2290" s="5">
        <f t="shared" si="392"/>
        <v>-5.85</v>
      </c>
      <c r="S2290" s="15">
        <f t="shared" si="393"/>
        <v>-1</v>
      </c>
      <c r="T2290">
        <v>0</v>
      </c>
      <c r="U2290" s="5" t="str">
        <f t="shared" si="394"/>
        <v>NA</v>
      </c>
      <c r="V2290" s="15">
        <f t="shared" si="395"/>
        <v>0</v>
      </c>
      <c r="W2290" s="15">
        <f t="shared" si="396"/>
        <v>0</v>
      </c>
      <c r="X2290" s="5">
        <f t="shared" si="397"/>
        <v>0</v>
      </c>
      <c r="Y2290" s="5">
        <f t="shared" si="398"/>
        <v>5.2649999999999997</v>
      </c>
      <c r="Z2290" s="5">
        <f t="shared" si="399"/>
        <v>-6.1425000000000001</v>
      </c>
      <c r="AA2290" s="5">
        <f t="shared" si="400"/>
        <v>0.58499999999999996</v>
      </c>
      <c r="AB2290" s="5">
        <f t="shared" si="401"/>
        <v>0.29250000000000043</v>
      </c>
    </row>
    <row r="2291" spans="1:28" x14ac:dyDescent="0.55000000000000004">
      <c r="A2291" s="3" t="s">
        <v>72</v>
      </c>
      <c r="B2291" s="3" t="s">
        <v>2977</v>
      </c>
      <c r="C2291" t="s">
        <v>47</v>
      </c>
      <c r="D2291" s="3" t="s">
        <v>262</v>
      </c>
      <c r="E2291" s="3" t="s">
        <v>302</v>
      </c>
      <c r="F2291" s="3" t="s">
        <v>77</v>
      </c>
      <c r="G2291" s="5">
        <v>6.25</v>
      </c>
      <c r="H2291">
        <v>2</v>
      </c>
      <c r="I2291" s="5">
        <v>5.85</v>
      </c>
      <c r="J2291" s="5">
        <v>2.9249999999999998</v>
      </c>
      <c r="K2291">
        <v>15</v>
      </c>
      <c r="L2291" s="15">
        <v>0.133333333333333</v>
      </c>
      <c r="M2291" s="13">
        <v>1</v>
      </c>
      <c r="N2291" s="15">
        <v>0</v>
      </c>
      <c r="O2291" s="5">
        <v>0</v>
      </c>
      <c r="P2291" s="5">
        <v>0</v>
      </c>
      <c r="Q2291" s="5">
        <f t="shared" si="391"/>
        <v>5.85</v>
      </c>
      <c r="R2291" s="5">
        <f t="shared" si="392"/>
        <v>-5.85</v>
      </c>
      <c r="S2291" s="15">
        <f t="shared" si="393"/>
        <v>-1</v>
      </c>
      <c r="T2291">
        <v>0</v>
      </c>
      <c r="U2291" s="5" t="str">
        <f t="shared" si="394"/>
        <v>NA</v>
      </c>
      <c r="V2291" s="15">
        <f t="shared" si="395"/>
        <v>0</v>
      </c>
      <c r="W2291" s="15">
        <f t="shared" si="396"/>
        <v>0</v>
      </c>
      <c r="X2291" s="5">
        <f t="shared" si="397"/>
        <v>0</v>
      </c>
      <c r="Y2291" s="5">
        <f t="shared" si="398"/>
        <v>5.2649999999999997</v>
      </c>
      <c r="Z2291" s="5">
        <f t="shared" si="399"/>
        <v>-6.1425000000000001</v>
      </c>
      <c r="AA2291" s="5">
        <f t="shared" si="400"/>
        <v>0.58499999999999996</v>
      </c>
      <c r="AB2291" s="5">
        <f t="shared" si="401"/>
        <v>0.29250000000000043</v>
      </c>
    </row>
    <row r="2292" spans="1:28" x14ac:dyDescent="0.55000000000000004">
      <c r="A2292" s="3" t="s">
        <v>72</v>
      </c>
      <c r="B2292" s="3" t="s">
        <v>258</v>
      </c>
      <c r="C2292" t="s">
        <v>47</v>
      </c>
      <c r="D2292" s="3" t="s">
        <v>194</v>
      </c>
      <c r="E2292" s="3" t="s">
        <v>2692</v>
      </c>
      <c r="F2292" s="3" t="s">
        <v>77</v>
      </c>
      <c r="G2292" s="5">
        <v>6.25</v>
      </c>
      <c r="H2292">
        <v>1</v>
      </c>
      <c r="I2292" s="5">
        <v>5.875</v>
      </c>
      <c r="J2292" s="5">
        <v>5.875</v>
      </c>
      <c r="K2292">
        <v>71</v>
      </c>
      <c r="L2292" s="15">
        <v>1.4084507042253501E-2</v>
      </c>
      <c r="M2292" s="13">
        <v>1.25169014084507</v>
      </c>
      <c r="N2292" s="15">
        <v>0</v>
      </c>
      <c r="O2292" s="5">
        <v>0</v>
      </c>
      <c r="P2292" s="5">
        <v>0</v>
      </c>
      <c r="Q2292" s="5">
        <f t="shared" si="391"/>
        <v>5.875</v>
      </c>
      <c r="R2292" s="5">
        <f t="shared" si="392"/>
        <v>-5.875</v>
      </c>
      <c r="S2292" s="15">
        <f t="shared" si="393"/>
        <v>-1</v>
      </c>
      <c r="T2292">
        <v>0</v>
      </c>
      <c r="U2292" s="5" t="str">
        <f t="shared" si="394"/>
        <v>NA</v>
      </c>
      <c r="V2292" s="15">
        <f t="shared" si="395"/>
        <v>0</v>
      </c>
      <c r="W2292" s="15">
        <f t="shared" si="396"/>
        <v>0</v>
      </c>
      <c r="X2292" s="5">
        <f t="shared" si="397"/>
        <v>0</v>
      </c>
      <c r="Y2292" s="5">
        <f t="shared" si="398"/>
        <v>5.2875000000000005</v>
      </c>
      <c r="Z2292" s="5">
        <f t="shared" si="399"/>
        <v>-6.1687500000000002</v>
      </c>
      <c r="AA2292" s="5">
        <f t="shared" si="400"/>
        <v>0.58749999999999947</v>
      </c>
      <c r="AB2292" s="5">
        <f t="shared" si="401"/>
        <v>0.29375000000000018</v>
      </c>
    </row>
    <row r="2293" spans="1:28" x14ac:dyDescent="0.55000000000000004">
      <c r="A2293" s="3" t="s">
        <v>72</v>
      </c>
      <c r="B2293" s="3" t="s">
        <v>3137</v>
      </c>
      <c r="C2293" t="s">
        <v>47</v>
      </c>
      <c r="D2293" s="3" t="s">
        <v>262</v>
      </c>
      <c r="E2293" s="3" t="s">
        <v>2706</v>
      </c>
      <c r="F2293" s="3" t="s">
        <v>77</v>
      </c>
      <c r="G2293" s="5">
        <v>6.25</v>
      </c>
      <c r="H2293">
        <v>2</v>
      </c>
      <c r="I2293" s="5">
        <v>5.8875000000000002</v>
      </c>
      <c r="J2293" s="5">
        <v>2.9437500000000001</v>
      </c>
      <c r="K2293">
        <v>63</v>
      </c>
      <c r="L2293" s="15">
        <v>3.1746031746031703E-2</v>
      </c>
      <c r="M2293" s="13">
        <v>1.5363492063492099</v>
      </c>
      <c r="N2293" s="15">
        <v>0</v>
      </c>
      <c r="O2293" s="5">
        <v>0</v>
      </c>
      <c r="P2293" s="5">
        <v>0</v>
      </c>
      <c r="Q2293" s="5">
        <f t="shared" si="391"/>
        <v>5.8875000000000002</v>
      </c>
      <c r="R2293" s="5">
        <f t="shared" si="392"/>
        <v>-5.8875000000000002</v>
      </c>
      <c r="S2293" s="15">
        <f t="shared" si="393"/>
        <v>-1</v>
      </c>
      <c r="T2293">
        <v>0</v>
      </c>
      <c r="U2293" s="5" t="str">
        <f t="shared" si="394"/>
        <v>NA</v>
      </c>
      <c r="V2293" s="15">
        <f t="shared" si="395"/>
        <v>0</v>
      </c>
      <c r="W2293" s="15">
        <f t="shared" si="396"/>
        <v>0</v>
      </c>
      <c r="X2293" s="5">
        <f t="shared" si="397"/>
        <v>0</v>
      </c>
      <c r="Y2293" s="5">
        <f t="shared" si="398"/>
        <v>5.2987500000000001</v>
      </c>
      <c r="Z2293" s="5">
        <f t="shared" si="399"/>
        <v>-6.1818750000000007</v>
      </c>
      <c r="AA2293" s="5">
        <f t="shared" si="400"/>
        <v>0.58875000000000011</v>
      </c>
      <c r="AB2293" s="5">
        <f t="shared" si="401"/>
        <v>0.2943750000000005</v>
      </c>
    </row>
    <row r="2294" spans="1:28" x14ac:dyDescent="0.55000000000000004">
      <c r="A2294" s="3" t="s">
        <v>72</v>
      </c>
      <c r="B2294" s="3" t="s">
        <v>780</v>
      </c>
      <c r="C2294" t="s">
        <v>47</v>
      </c>
      <c r="D2294" s="3" t="s">
        <v>125</v>
      </c>
      <c r="E2294" s="3" t="s">
        <v>3576</v>
      </c>
      <c r="F2294" s="3" t="s">
        <v>77</v>
      </c>
      <c r="G2294" s="5">
        <v>6.25</v>
      </c>
      <c r="H2294">
        <v>2</v>
      </c>
      <c r="I2294" s="5">
        <v>5.95</v>
      </c>
      <c r="J2294" s="5">
        <v>2.9750000000000001</v>
      </c>
      <c r="K2294">
        <v>31</v>
      </c>
      <c r="L2294" s="15">
        <v>6.451612903225809E-2</v>
      </c>
      <c r="M2294" s="13">
        <v>1.15967741935484</v>
      </c>
      <c r="N2294" s="15">
        <v>0</v>
      </c>
      <c r="O2294" s="5">
        <v>0</v>
      </c>
      <c r="P2294" s="5">
        <v>0</v>
      </c>
      <c r="Q2294" s="5">
        <f t="shared" si="391"/>
        <v>5.95</v>
      </c>
      <c r="R2294" s="5">
        <f t="shared" si="392"/>
        <v>-5.95</v>
      </c>
      <c r="S2294" s="15">
        <f t="shared" si="393"/>
        <v>-1</v>
      </c>
      <c r="T2294">
        <v>0</v>
      </c>
      <c r="U2294" s="5" t="str">
        <f t="shared" si="394"/>
        <v>NA</v>
      </c>
      <c r="V2294" s="15">
        <f t="shared" si="395"/>
        <v>0</v>
      </c>
      <c r="W2294" s="15">
        <f t="shared" si="396"/>
        <v>0</v>
      </c>
      <c r="X2294" s="5">
        <f t="shared" si="397"/>
        <v>0</v>
      </c>
      <c r="Y2294" s="5">
        <f t="shared" si="398"/>
        <v>5.3550000000000004</v>
      </c>
      <c r="Z2294" s="5">
        <f t="shared" si="399"/>
        <v>-6.2475000000000005</v>
      </c>
      <c r="AA2294" s="5">
        <f t="shared" si="400"/>
        <v>0.59499999999999975</v>
      </c>
      <c r="AB2294" s="5">
        <f t="shared" si="401"/>
        <v>0.29750000000000032</v>
      </c>
    </row>
    <row r="2295" spans="1:28" x14ac:dyDescent="0.55000000000000004">
      <c r="A2295" s="3" t="s">
        <v>72</v>
      </c>
      <c r="B2295" s="3" t="s">
        <v>3668</v>
      </c>
      <c r="C2295" t="s">
        <v>47</v>
      </c>
      <c r="D2295" s="3" t="s">
        <v>133</v>
      </c>
      <c r="E2295" s="3" t="s">
        <v>3300</v>
      </c>
      <c r="F2295" s="3" t="s">
        <v>77</v>
      </c>
      <c r="G2295" s="5">
        <v>6.25</v>
      </c>
      <c r="H2295">
        <v>2</v>
      </c>
      <c r="I2295" s="5">
        <v>6</v>
      </c>
      <c r="J2295" s="5">
        <v>3</v>
      </c>
      <c r="K2295">
        <v>36</v>
      </c>
      <c r="L2295" s="15">
        <v>5.5555555555555601E-2</v>
      </c>
      <c r="M2295" s="13">
        <v>3.3333333333333299</v>
      </c>
      <c r="N2295" s="15">
        <v>0</v>
      </c>
      <c r="O2295" s="5">
        <v>0</v>
      </c>
      <c r="P2295" s="5">
        <v>0</v>
      </c>
      <c r="Q2295" s="5">
        <f t="shared" si="391"/>
        <v>6</v>
      </c>
      <c r="R2295" s="5">
        <f t="shared" si="392"/>
        <v>-6</v>
      </c>
      <c r="S2295" s="15">
        <f t="shared" si="393"/>
        <v>-1</v>
      </c>
      <c r="T2295">
        <v>0</v>
      </c>
      <c r="U2295" s="5" t="str">
        <f t="shared" si="394"/>
        <v>NA</v>
      </c>
      <c r="V2295" s="15">
        <f t="shared" si="395"/>
        <v>0</v>
      </c>
      <c r="W2295" s="15">
        <f t="shared" si="396"/>
        <v>0</v>
      </c>
      <c r="X2295" s="5">
        <f t="shared" si="397"/>
        <v>0</v>
      </c>
      <c r="Y2295" s="5">
        <f t="shared" si="398"/>
        <v>5.4</v>
      </c>
      <c r="Z2295" s="5">
        <f t="shared" si="399"/>
        <v>-6.3000000000000007</v>
      </c>
      <c r="AA2295" s="5">
        <f t="shared" si="400"/>
        <v>0.59999999999999964</v>
      </c>
      <c r="AB2295" s="5">
        <f t="shared" si="401"/>
        <v>0.30000000000000071</v>
      </c>
    </row>
    <row r="2296" spans="1:28" x14ac:dyDescent="0.55000000000000004">
      <c r="A2296" s="3" t="s">
        <v>72</v>
      </c>
      <c r="B2296" s="3" t="s">
        <v>441</v>
      </c>
      <c r="C2296" t="s">
        <v>47</v>
      </c>
      <c r="D2296" s="3" t="s">
        <v>262</v>
      </c>
      <c r="E2296" s="3" t="s">
        <v>302</v>
      </c>
      <c r="F2296" s="3" t="s">
        <v>77</v>
      </c>
      <c r="G2296" s="5">
        <v>6.25</v>
      </c>
      <c r="H2296">
        <v>1</v>
      </c>
      <c r="I2296" s="5">
        <v>6.0250000000000004</v>
      </c>
      <c r="J2296" s="5">
        <v>6.0250000000000004</v>
      </c>
      <c r="K2296">
        <v>36</v>
      </c>
      <c r="L2296" s="15">
        <v>2.7777777777777801E-2</v>
      </c>
      <c r="M2296" s="13">
        <v>1.8333333333333299</v>
      </c>
      <c r="N2296" s="15">
        <v>0</v>
      </c>
      <c r="O2296" s="5">
        <v>0</v>
      </c>
      <c r="P2296" s="5">
        <v>0</v>
      </c>
      <c r="Q2296" s="5">
        <f t="shared" si="391"/>
        <v>6.0250000000000004</v>
      </c>
      <c r="R2296" s="5">
        <f t="shared" si="392"/>
        <v>-6.0250000000000004</v>
      </c>
      <c r="S2296" s="15">
        <f t="shared" si="393"/>
        <v>-1</v>
      </c>
      <c r="T2296">
        <v>0</v>
      </c>
      <c r="U2296" s="5" t="str">
        <f t="shared" si="394"/>
        <v>NA</v>
      </c>
      <c r="V2296" s="15">
        <f t="shared" si="395"/>
        <v>0</v>
      </c>
      <c r="W2296" s="15">
        <f t="shared" si="396"/>
        <v>0</v>
      </c>
      <c r="X2296" s="5">
        <f t="shared" si="397"/>
        <v>0</v>
      </c>
      <c r="Y2296" s="5">
        <f t="shared" si="398"/>
        <v>5.4225000000000003</v>
      </c>
      <c r="Z2296" s="5">
        <f t="shared" si="399"/>
        <v>-6.3262500000000008</v>
      </c>
      <c r="AA2296" s="5">
        <f t="shared" si="400"/>
        <v>0.60250000000000004</v>
      </c>
      <c r="AB2296" s="5">
        <f t="shared" si="401"/>
        <v>0.30125000000000046</v>
      </c>
    </row>
    <row r="2297" spans="1:28" x14ac:dyDescent="0.55000000000000004">
      <c r="A2297" s="3" t="s">
        <v>72</v>
      </c>
      <c r="B2297" s="3" t="s">
        <v>3181</v>
      </c>
      <c r="C2297" t="s">
        <v>47</v>
      </c>
      <c r="D2297" s="3" t="s">
        <v>194</v>
      </c>
      <c r="E2297" s="3" t="s">
        <v>2984</v>
      </c>
      <c r="F2297" s="3" t="s">
        <v>77</v>
      </c>
      <c r="G2297" s="5">
        <v>6.25</v>
      </c>
      <c r="H2297">
        <v>1</v>
      </c>
      <c r="I2297" s="5">
        <v>6.0374999999999996</v>
      </c>
      <c r="J2297" s="5">
        <v>6.0374999999999996</v>
      </c>
      <c r="K2297">
        <v>38</v>
      </c>
      <c r="L2297" s="15">
        <v>2.6315789473684199E-2</v>
      </c>
      <c r="M2297" s="13">
        <v>1.5239473684210501</v>
      </c>
      <c r="N2297" s="15">
        <v>0</v>
      </c>
      <c r="O2297" s="5">
        <v>0</v>
      </c>
      <c r="P2297" s="5">
        <v>0</v>
      </c>
      <c r="Q2297" s="5">
        <f t="shared" si="391"/>
        <v>6.0374999999999996</v>
      </c>
      <c r="R2297" s="5">
        <f t="shared" si="392"/>
        <v>-6.0374999999999996</v>
      </c>
      <c r="S2297" s="15">
        <f t="shared" si="393"/>
        <v>-1</v>
      </c>
      <c r="T2297">
        <v>0</v>
      </c>
      <c r="U2297" s="5" t="str">
        <f t="shared" si="394"/>
        <v>NA</v>
      </c>
      <c r="V2297" s="15">
        <f t="shared" si="395"/>
        <v>0</v>
      </c>
      <c r="W2297" s="15">
        <f t="shared" si="396"/>
        <v>0</v>
      </c>
      <c r="X2297" s="5">
        <f t="shared" si="397"/>
        <v>0</v>
      </c>
      <c r="Y2297" s="5">
        <f t="shared" si="398"/>
        <v>5.4337499999999999</v>
      </c>
      <c r="Z2297" s="5">
        <f t="shared" si="399"/>
        <v>-6.3393749999999995</v>
      </c>
      <c r="AA2297" s="5">
        <f t="shared" si="400"/>
        <v>0.60374999999999979</v>
      </c>
      <c r="AB2297" s="5">
        <f t="shared" si="401"/>
        <v>0.30187499999999989</v>
      </c>
    </row>
    <row r="2298" spans="1:28" x14ac:dyDescent="0.55000000000000004">
      <c r="A2298" s="3" t="s">
        <v>72</v>
      </c>
      <c r="B2298" s="3" t="s">
        <v>3007</v>
      </c>
      <c r="C2298" t="s">
        <v>47</v>
      </c>
      <c r="D2298" s="3" t="s">
        <v>173</v>
      </c>
      <c r="E2298" s="3" t="s">
        <v>206</v>
      </c>
      <c r="F2298" s="3" t="s">
        <v>77</v>
      </c>
      <c r="G2298" s="5">
        <v>6.25</v>
      </c>
      <c r="H2298">
        <v>2</v>
      </c>
      <c r="I2298" s="5">
        <v>6.05</v>
      </c>
      <c r="J2298" s="5">
        <v>3.0249999999999999</v>
      </c>
      <c r="K2298">
        <v>13</v>
      </c>
      <c r="L2298" s="15">
        <v>0.15384615384615399</v>
      </c>
      <c r="M2298" s="13">
        <v>2.43846153846154</v>
      </c>
      <c r="N2298" s="15">
        <v>0</v>
      </c>
      <c r="O2298" s="5">
        <v>0</v>
      </c>
      <c r="P2298" s="5">
        <v>0</v>
      </c>
      <c r="Q2298" s="5">
        <f t="shared" si="391"/>
        <v>6.05</v>
      </c>
      <c r="R2298" s="5">
        <f t="shared" si="392"/>
        <v>-6.05</v>
      </c>
      <c r="S2298" s="15">
        <f t="shared" si="393"/>
        <v>-1</v>
      </c>
      <c r="T2298">
        <v>0</v>
      </c>
      <c r="U2298" s="5" t="str">
        <f t="shared" si="394"/>
        <v>NA</v>
      </c>
      <c r="V2298" s="15">
        <f t="shared" si="395"/>
        <v>0</v>
      </c>
      <c r="W2298" s="15">
        <f t="shared" si="396"/>
        <v>0</v>
      </c>
      <c r="X2298" s="5">
        <f t="shared" si="397"/>
        <v>0</v>
      </c>
      <c r="Y2298" s="5">
        <f t="shared" si="398"/>
        <v>5.4450000000000003</v>
      </c>
      <c r="Z2298" s="5">
        <f t="shared" si="399"/>
        <v>-6.3525</v>
      </c>
      <c r="AA2298" s="5">
        <f t="shared" si="400"/>
        <v>0.60499999999999954</v>
      </c>
      <c r="AB2298" s="5">
        <f t="shared" si="401"/>
        <v>0.30250000000000021</v>
      </c>
    </row>
    <row r="2299" spans="1:28" x14ac:dyDescent="0.55000000000000004">
      <c r="A2299" s="3" t="s">
        <v>72</v>
      </c>
      <c r="B2299" s="3" t="s">
        <v>870</v>
      </c>
      <c r="C2299" t="s">
        <v>47</v>
      </c>
      <c r="D2299" s="3" t="s">
        <v>262</v>
      </c>
      <c r="E2299" s="3" t="s">
        <v>263</v>
      </c>
      <c r="F2299" s="3" t="s">
        <v>77</v>
      </c>
      <c r="G2299" s="5">
        <v>6.25</v>
      </c>
      <c r="H2299">
        <v>1</v>
      </c>
      <c r="I2299" s="5">
        <v>6.05</v>
      </c>
      <c r="J2299" s="5">
        <v>6.05</v>
      </c>
      <c r="K2299">
        <v>20</v>
      </c>
      <c r="L2299" s="15">
        <v>0.05</v>
      </c>
      <c r="M2299" s="13">
        <v>1.05</v>
      </c>
      <c r="N2299" s="15">
        <v>0</v>
      </c>
      <c r="O2299" s="5">
        <v>0</v>
      </c>
      <c r="P2299" s="5">
        <v>0</v>
      </c>
      <c r="Q2299" s="5">
        <f t="shared" si="391"/>
        <v>6.05</v>
      </c>
      <c r="R2299" s="5">
        <f t="shared" si="392"/>
        <v>-6.05</v>
      </c>
      <c r="S2299" s="15">
        <f t="shared" si="393"/>
        <v>-1</v>
      </c>
      <c r="T2299">
        <v>0</v>
      </c>
      <c r="U2299" s="5" t="str">
        <f t="shared" si="394"/>
        <v>NA</v>
      </c>
      <c r="V2299" s="15">
        <f t="shared" si="395"/>
        <v>0</v>
      </c>
      <c r="W2299" s="15">
        <f t="shared" si="396"/>
        <v>0</v>
      </c>
      <c r="X2299" s="5">
        <f t="shared" si="397"/>
        <v>0</v>
      </c>
      <c r="Y2299" s="5">
        <f t="shared" si="398"/>
        <v>5.4450000000000003</v>
      </c>
      <c r="Z2299" s="5">
        <f t="shared" si="399"/>
        <v>-6.3525</v>
      </c>
      <c r="AA2299" s="5">
        <f t="shared" si="400"/>
        <v>0.60499999999999954</v>
      </c>
      <c r="AB2299" s="5">
        <f t="shared" si="401"/>
        <v>0.30250000000000021</v>
      </c>
    </row>
    <row r="2300" spans="1:28" x14ac:dyDescent="0.55000000000000004">
      <c r="A2300" s="3" t="s">
        <v>72</v>
      </c>
      <c r="B2300" s="3" t="s">
        <v>2131</v>
      </c>
      <c r="C2300" t="s">
        <v>47</v>
      </c>
      <c r="D2300" s="3" t="s">
        <v>173</v>
      </c>
      <c r="E2300" s="3" t="s">
        <v>474</v>
      </c>
      <c r="F2300" s="3" t="s">
        <v>77</v>
      </c>
      <c r="G2300" s="5">
        <v>6.25</v>
      </c>
      <c r="H2300">
        <v>4</v>
      </c>
      <c r="I2300" s="5">
        <v>6.0625</v>
      </c>
      <c r="J2300" s="5">
        <v>1.515625</v>
      </c>
      <c r="K2300">
        <v>26</v>
      </c>
      <c r="L2300" s="15">
        <v>0.15384615384615399</v>
      </c>
      <c r="M2300" s="13">
        <v>1.5384615384615401</v>
      </c>
      <c r="N2300" s="15">
        <v>0</v>
      </c>
      <c r="O2300" s="5">
        <v>0</v>
      </c>
      <c r="P2300" s="5">
        <v>0</v>
      </c>
      <c r="Q2300" s="5">
        <f t="shared" si="391"/>
        <v>6.0625</v>
      </c>
      <c r="R2300" s="5">
        <f t="shared" si="392"/>
        <v>-6.0625</v>
      </c>
      <c r="S2300" s="15">
        <f t="shared" si="393"/>
        <v>-1</v>
      </c>
      <c r="T2300">
        <v>0</v>
      </c>
      <c r="U2300" s="5" t="str">
        <f t="shared" si="394"/>
        <v>NA</v>
      </c>
      <c r="V2300" s="15">
        <f t="shared" si="395"/>
        <v>0</v>
      </c>
      <c r="W2300" s="15">
        <f t="shared" si="396"/>
        <v>0</v>
      </c>
      <c r="X2300" s="5">
        <f t="shared" si="397"/>
        <v>0</v>
      </c>
      <c r="Y2300" s="5">
        <f t="shared" si="398"/>
        <v>5.4562499999999998</v>
      </c>
      <c r="Z2300" s="5">
        <f t="shared" si="399"/>
        <v>-6.3656250000000005</v>
      </c>
      <c r="AA2300" s="5">
        <f t="shared" si="400"/>
        <v>0.60625000000000018</v>
      </c>
      <c r="AB2300" s="5">
        <f t="shared" si="401"/>
        <v>0.30312500000000053</v>
      </c>
    </row>
    <row r="2301" spans="1:28" x14ac:dyDescent="0.55000000000000004">
      <c r="A2301" s="3" t="s">
        <v>72</v>
      </c>
      <c r="B2301" s="3" t="s">
        <v>2196</v>
      </c>
      <c r="C2301" t="s">
        <v>47</v>
      </c>
      <c r="D2301" s="3" t="s">
        <v>137</v>
      </c>
      <c r="E2301" s="3" t="s">
        <v>3629</v>
      </c>
      <c r="F2301" s="3" t="s">
        <v>77</v>
      </c>
      <c r="G2301" s="5">
        <v>6.25</v>
      </c>
      <c r="H2301">
        <v>3</v>
      </c>
      <c r="I2301" s="5">
        <v>6.0750000000000002</v>
      </c>
      <c r="J2301" s="5">
        <v>2.0249999999999999</v>
      </c>
      <c r="K2301">
        <v>7</v>
      </c>
      <c r="L2301" s="15">
        <v>0.42857142857142899</v>
      </c>
      <c r="M2301" s="13">
        <v>3.71428571428571</v>
      </c>
      <c r="N2301" s="15">
        <v>0</v>
      </c>
      <c r="O2301" s="5">
        <v>0</v>
      </c>
      <c r="P2301" s="5">
        <v>0</v>
      </c>
      <c r="Q2301" s="5">
        <f t="shared" si="391"/>
        <v>6.0750000000000002</v>
      </c>
      <c r="R2301" s="5">
        <f t="shared" si="392"/>
        <v>-6.0750000000000002</v>
      </c>
      <c r="S2301" s="15">
        <f t="shared" si="393"/>
        <v>-1</v>
      </c>
      <c r="T2301">
        <v>0</v>
      </c>
      <c r="U2301" s="5" t="str">
        <f t="shared" si="394"/>
        <v>NA</v>
      </c>
      <c r="V2301" s="15">
        <f t="shared" si="395"/>
        <v>0</v>
      </c>
      <c r="W2301" s="15">
        <f t="shared" si="396"/>
        <v>0</v>
      </c>
      <c r="X2301" s="5">
        <f t="shared" si="397"/>
        <v>0</v>
      </c>
      <c r="Y2301" s="5">
        <f t="shared" si="398"/>
        <v>5.4675000000000002</v>
      </c>
      <c r="Z2301" s="5">
        <f t="shared" si="399"/>
        <v>-6.3787500000000001</v>
      </c>
      <c r="AA2301" s="5">
        <f t="shared" si="400"/>
        <v>0.60749999999999993</v>
      </c>
      <c r="AB2301" s="5">
        <f t="shared" si="401"/>
        <v>0.30374999999999996</v>
      </c>
    </row>
    <row r="2302" spans="1:28" x14ac:dyDescent="0.55000000000000004">
      <c r="A2302" s="3" t="s">
        <v>72</v>
      </c>
      <c r="B2302" s="3" t="s">
        <v>1068</v>
      </c>
      <c r="C2302" t="s">
        <v>47</v>
      </c>
      <c r="D2302" s="3" t="s">
        <v>173</v>
      </c>
      <c r="E2302" s="3" t="s">
        <v>2948</v>
      </c>
      <c r="F2302" s="3" t="s">
        <v>77</v>
      </c>
      <c r="G2302" s="5">
        <v>6.25</v>
      </c>
      <c r="H2302">
        <v>4</v>
      </c>
      <c r="I2302" s="5">
        <v>6.0875000000000004</v>
      </c>
      <c r="J2302" s="5">
        <v>1.5218750000000001</v>
      </c>
      <c r="K2302">
        <v>835</v>
      </c>
      <c r="L2302" s="15">
        <v>4.7904191616766501E-3</v>
      </c>
      <c r="M2302" s="13">
        <v>1.0871856287425199</v>
      </c>
      <c r="N2302" s="15">
        <v>0</v>
      </c>
      <c r="O2302" s="5">
        <v>0</v>
      </c>
      <c r="P2302" s="5">
        <v>0</v>
      </c>
      <c r="Q2302" s="5">
        <f t="shared" si="391"/>
        <v>6.0875000000000004</v>
      </c>
      <c r="R2302" s="5">
        <f t="shared" si="392"/>
        <v>-6.0875000000000004</v>
      </c>
      <c r="S2302" s="15">
        <f t="shared" si="393"/>
        <v>-1</v>
      </c>
      <c r="T2302">
        <v>0</v>
      </c>
      <c r="U2302" s="5" t="str">
        <f t="shared" si="394"/>
        <v>NA</v>
      </c>
      <c r="V2302" s="15">
        <f t="shared" si="395"/>
        <v>0</v>
      </c>
      <c r="W2302" s="15">
        <f t="shared" si="396"/>
        <v>0</v>
      </c>
      <c r="X2302" s="5">
        <f t="shared" si="397"/>
        <v>0</v>
      </c>
      <c r="Y2302" s="5">
        <f t="shared" si="398"/>
        <v>5.4787500000000007</v>
      </c>
      <c r="Z2302" s="5">
        <f t="shared" si="399"/>
        <v>-6.3918750000000006</v>
      </c>
      <c r="AA2302" s="5">
        <f t="shared" si="400"/>
        <v>0.60874999999999968</v>
      </c>
      <c r="AB2302" s="5">
        <f t="shared" si="401"/>
        <v>0.30437500000000028</v>
      </c>
    </row>
    <row r="2303" spans="1:28" x14ac:dyDescent="0.55000000000000004">
      <c r="A2303" s="3" t="s">
        <v>72</v>
      </c>
      <c r="B2303" s="3" t="s">
        <v>3828</v>
      </c>
      <c r="C2303" t="s">
        <v>47</v>
      </c>
      <c r="D2303" s="3" t="s">
        <v>173</v>
      </c>
      <c r="E2303" s="3" t="s">
        <v>2820</v>
      </c>
      <c r="F2303" s="3" t="s">
        <v>77</v>
      </c>
      <c r="G2303" s="5">
        <v>6.25</v>
      </c>
      <c r="H2303">
        <v>5</v>
      </c>
      <c r="I2303" s="5">
        <v>6.1124999999999998</v>
      </c>
      <c r="J2303" s="5">
        <v>1.2224999999999999</v>
      </c>
      <c r="K2303">
        <v>122</v>
      </c>
      <c r="L2303" s="15">
        <v>4.0983606557377004E-2</v>
      </c>
      <c r="M2303" s="13">
        <v>2.8180327868852499</v>
      </c>
      <c r="N2303" s="15">
        <v>0</v>
      </c>
      <c r="O2303" s="5">
        <v>0</v>
      </c>
      <c r="P2303" s="5">
        <v>0</v>
      </c>
      <c r="Q2303" s="5">
        <f t="shared" si="391"/>
        <v>6.1124999999999998</v>
      </c>
      <c r="R2303" s="5">
        <f t="shared" si="392"/>
        <v>-6.1124999999999998</v>
      </c>
      <c r="S2303" s="15">
        <f t="shared" si="393"/>
        <v>-1</v>
      </c>
      <c r="T2303">
        <v>0</v>
      </c>
      <c r="U2303" s="5" t="str">
        <f t="shared" si="394"/>
        <v>NA</v>
      </c>
      <c r="V2303" s="15">
        <f t="shared" si="395"/>
        <v>0</v>
      </c>
      <c r="W2303" s="15">
        <f t="shared" si="396"/>
        <v>0</v>
      </c>
      <c r="X2303" s="5">
        <f t="shared" si="397"/>
        <v>0</v>
      </c>
      <c r="Y2303" s="5">
        <f t="shared" si="398"/>
        <v>5.5012499999999998</v>
      </c>
      <c r="Z2303" s="5">
        <f t="shared" si="399"/>
        <v>-6.4181249999999999</v>
      </c>
      <c r="AA2303" s="5">
        <f t="shared" si="400"/>
        <v>0.61125000000000007</v>
      </c>
      <c r="AB2303" s="5">
        <f t="shared" si="401"/>
        <v>0.30562500000000004</v>
      </c>
    </row>
    <row r="2304" spans="1:28" x14ac:dyDescent="0.55000000000000004">
      <c r="A2304" s="3" t="s">
        <v>72</v>
      </c>
      <c r="B2304" s="3" t="s">
        <v>3953</v>
      </c>
      <c r="C2304" t="s">
        <v>47</v>
      </c>
      <c r="D2304" s="3" t="s">
        <v>137</v>
      </c>
      <c r="E2304" s="3" t="s">
        <v>2863</v>
      </c>
      <c r="F2304" s="3" t="s">
        <v>77</v>
      </c>
      <c r="G2304" s="5">
        <v>6.25</v>
      </c>
      <c r="H2304">
        <v>1</v>
      </c>
      <c r="I2304" s="5">
        <v>6.1624999999999996</v>
      </c>
      <c r="J2304" s="5">
        <v>6.1624999999999996</v>
      </c>
      <c r="K2304">
        <v>1</v>
      </c>
      <c r="L2304" s="15">
        <v>1</v>
      </c>
      <c r="M2304" s="13">
        <v>1</v>
      </c>
      <c r="N2304" s="15">
        <v>0</v>
      </c>
      <c r="O2304" s="5">
        <v>0</v>
      </c>
      <c r="P2304" s="5">
        <v>0</v>
      </c>
      <c r="Q2304" s="5">
        <f t="shared" si="391"/>
        <v>6.1624999999999996</v>
      </c>
      <c r="R2304" s="5">
        <f t="shared" si="392"/>
        <v>-6.1624999999999996</v>
      </c>
      <c r="S2304" s="15">
        <f t="shared" si="393"/>
        <v>-1</v>
      </c>
      <c r="T2304">
        <v>0</v>
      </c>
      <c r="U2304" s="5" t="str">
        <f t="shared" si="394"/>
        <v>NA</v>
      </c>
      <c r="V2304" s="15">
        <f t="shared" si="395"/>
        <v>0</v>
      </c>
      <c r="W2304" s="15">
        <f t="shared" si="396"/>
        <v>0</v>
      </c>
      <c r="X2304" s="5">
        <f t="shared" si="397"/>
        <v>0</v>
      </c>
      <c r="Y2304" s="5">
        <f t="shared" si="398"/>
        <v>5.5462499999999997</v>
      </c>
      <c r="Z2304" s="5">
        <f t="shared" si="399"/>
        <v>-6.4706250000000001</v>
      </c>
      <c r="AA2304" s="5">
        <f t="shared" si="400"/>
        <v>0.61624999999999996</v>
      </c>
      <c r="AB2304" s="5">
        <f t="shared" si="401"/>
        <v>0.30812500000000043</v>
      </c>
    </row>
    <row r="2305" spans="1:28" x14ac:dyDescent="0.55000000000000004">
      <c r="A2305" s="3" t="s">
        <v>72</v>
      </c>
      <c r="B2305" s="3" t="s">
        <v>3955</v>
      </c>
      <c r="C2305" t="s">
        <v>47</v>
      </c>
      <c r="D2305" s="3" t="s">
        <v>173</v>
      </c>
      <c r="E2305" s="3" t="s">
        <v>2718</v>
      </c>
      <c r="F2305" s="3" t="s">
        <v>77</v>
      </c>
      <c r="G2305" s="5">
        <v>6.25</v>
      </c>
      <c r="H2305">
        <v>3</v>
      </c>
      <c r="I2305" s="5">
        <v>6.1749999750000004</v>
      </c>
      <c r="J2305" s="5">
        <v>2.058333325</v>
      </c>
      <c r="K2305">
        <v>138</v>
      </c>
      <c r="L2305" s="15">
        <v>2.1739130434782598E-2</v>
      </c>
      <c r="M2305" s="13">
        <v>2.1992753623188399</v>
      </c>
      <c r="N2305" s="15">
        <v>0</v>
      </c>
      <c r="O2305" s="5">
        <v>0</v>
      </c>
      <c r="P2305" s="5">
        <v>0</v>
      </c>
      <c r="Q2305" s="5">
        <f t="shared" si="391"/>
        <v>6.1749999750000004</v>
      </c>
      <c r="R2305" s="5">
        <f t="shared" si="392"/>
        <v>-6.1749999750000004</v>
      </c>
      <c r="S2305" s="15">
        <f t="shared" si="393"/>
        <v>-1</v>
      </c>
      <c r="T2305">
        <v>0</v>
      </c>
      <c r="U2305" s="5" t="str">
        <f t="shared" si="394"/>
        <v>NA</v>
      </c>
      <c r="V2305" s="15">
        <f t="shared" si="395"/>
        <v>0</v>
      </c>
      <c r="W2305" s="15">
        <f t="shared" si="396"/>
        <v>0</v>
      </c>
      <c r="X2305" s="5">
        <f t="shared" si="397"/>
        <v>0</v>
      </c>
      <c r="Y2305" s="5">
        <f t="shared" si="398"/>
        <v>5.5574999775000009</v>
      </c>
      <c r="Z2305" s="5">
        <f t="shared" si="399"/>
        <v>-6.4837499737500011</v>
      </c>
      <c r="AA2305" s="5">
        <f t="shared" si="400"/>
        <v>0.61749999749999951</v>
      </c>
      <c r="AB2305" s="5">
        <f t="shared" si="401"/>
        <v>0.30874999875000064</v>
      </c>
    </row>
    <row r="2306" spans="1:28" x14ac:dyDescent="0.55000000000000004">
      <c r="A2306" s="3" t="s">
        <v>72</v>
      </c>
      <c r="B2306" s="3" t="s">
        <v>3137</v>
      </c>
      <c r="C2306" t="s">
        <v>47</v>
      </c>
      <c r="D2306" s="3" t="s">
        <v>125</v>
      </c>
      <c r="E2306" s="3" t="s">
        <v>126</v>
      </c>
      <c r="F2306" s="3" t="s">
        <v>77</v>
      </c>
      <c r="G2306" s="5">
        <v>6.25</v>
      </c>
      <c r="H2306">
        <v>2</v>
      </c>
      <c r="I2306" s="5">
        <v>6.1749999999999998</v>
      </c>
      <c r="J2306" s="5">
        <v>3.0874999999999999</v>
      </c>
      <c r="K2306">
        <v>44</v>
      </c>
      <c r="L2306" s="15">
        <v>4.5454545454545504E-2</v>
      </c>
      <c r="M2306" s="13">
        <v>1.3931818181818201</v>
      </c>
      <c r="N2306" s="15">
        <v>0</v>
      </c>
      <c r="O2306" s="5">
        <v>0</v>
      </c>
      <c r="P2306" s="5">
        <v>0</v>
      </c>
      <c r="Q2306" s="5">
        <f t="shared" ref="Q2306:Q2369" si="402">I2306</f>
        <v>6.1749999999999998</v>
      </c>
      <c r="R2306" s="5">
        <f t="shared" ref="R2306:R2369" si="403">P2306-Q2306</f>
        <v>-6.1749999999999998</v>
      </c>
      <c r="S2306" s="15">
        <f t="shared" ref="S2306:S2369" si="404">IF(Q2306=0,0,(P2306-Q2306)/Q2306)</f>
        <v>-1</v>
      </c>
      <c r="T2306">
        <v>0</v>
      </c>
      <c r="U2306" s="5" t="str">
        <f t="shared" ref="U2306:U2369" si="405">IF(T2306=0,"NA",P2306/T2306)</f>
        <v>NA</v>
      </c>
      <c r="V2306" s="15">
        <f t="shared" si="395"/>
        <v>0</v>
      </c>
      <c r="W2306" s="15">
        <f t="shared" si="396"/>
        <v>0</v>
      </c>
      <c r="X2306" s="5">
        <f t="shared" si="397"/>
        <v>0</v>
      </c>
      <c r="Y2306" s="5">
        <f t="shared" si="398"/>
        <v>5.5575000000000001</v>
      </c>
      <c r="Z2306" s="5">
        <f t="shared" si="399"/>
        <v>-6.4837499999999997</v>
      </c>
      <c r="AA2306" s="5">
        <f t="shared" si="400"/>
        <v>0.61749999999999972</v>
      </c>
      <c r="AB2306" s="5">
        <f t="shared" si="401"/>
        <v>0.30874999999999986</v>
      </c>
    </row>
    <row r="2307" spans="1:28" x14ac:dyDescent="0.55000000000000004">
      <c r="A2307" s="3" t="s">
        <v>72</v>
      </c>
      <c r="B2307" s="3" t="s">
        <v>3162</v>
      </c>
      <c r="C2307" t="s">
        <v>47</v>
      </c>
      <c r="D2307" s="3" t="s">
        <v>32</v>
      </c>
      <c r="E2307" s="3" t="s">
        <v>482</v>
      </c>
      <c r="F2307" s="3" t="s">
        <v>77</v>
      </c>
      <c r="G2307" s="5">
        <v>6.25</v>
      </c>
      <c r="H2307">
        <v>3</v>
      </c>
      <c r="I2307" s="5">
        <v>6.1999999875</v>
      </c>
      <c r="J2307" s="5">
        <v>2.0666666624999999</v>
      </c>
      <c r="K2307">
        <v>200</v>
      </c>
      <c r="L2307" s="15">
        <v>1.4999999999999999E-2</v>
      </c>
      <c r="M2307" s="13">
        <v>4.2149999999999999</v>
      </c>
      <c r="N2307" s="15">
        <v>0</v>
      </c>
      <c r="O2307" s="5">
        <v>0</v>
      </c>
      <c r="P2307" s="5">
        <v>0</v>
      </c>
      <c r="Q2307" s="5">
        <f t="shared" si="402"/>
        <v>6.1999999875</v>
      </c>
      <c r="R2307" s="5">
        <f t="shared" si="403"/>
        <v>-6.1999999875</v>
      </c>
      <c r="S2307" s="15">
        <f t="shared" si="404"/>
        <v>-1</v>
      </c>
      <c r="T2307">
        <v>0</v>
      </c>
      <c r="U2307" s="5" t="str">
        <f t="shared" si="405"/>
        <v>NA</v>
      </c>
      <c r="V2307" s="15">
        <f t="shared" ref="V2307:V2370" si="406">(L2307*N2307)</f>
        <v>0</v>
      </c>
      <c r="W2307" s="15">
        <f t="shared" ref="W2307:W2370" si="407">IF(P2307=0,0,R2307/P2307)</f>
        <v>0</v>
      </c>
      <c r="X2307" s="5">
        <f t="shared" ref="X2307:X2370" si="408">IF(T2307=0,0,Q2307/T2307)</f>
        <v>0</v>
      </c>
      <c r="Y2307" s="5">
        <f t="shared" ref="Y2307:Y2370" si="409">Q2307*0.9</f>
        <v>5.57999998875</v>
      </c>
      <c r="Z2307" s="5">
        <f t="shared" ref="Z2307:Z2370" si="410">R2307*1.05</f>
        <v>-6.509999986875</v>
      </c>
      <c r="AA2307" s="5">
        <f t="shared" ref="AA2307:AA2370" si="411">Q2307-Y2307</f>
        <v>0.61999999875</v>
      </c>
      <c r="AB2307" s="5">
        <f t="shared" ref="AB2307:AB2370" si="412">R2307-Z2307</f>
        <v>0.309999999375</v>
      </c>
    </row>
    <row r="2308" spans="1:28" x14ac:dyDescent="0.55000000000000004">
      <c r="A2308" s="3" t="s">
        <v>72</v>
      </c>
      <c r="B2308" s="3" t="s">
        <v>3494</v>
      </c>
      <c r="C2308" t="s">
        <v>47</v>
      </c>
      <c r="D2308" s="3" t="s">
        <v>133</v>
      </c>
      <c r="E2308" s="3" t="s">
        <v>3313</v>
      </c>
      <c r="F2308" s="3" t="s">
        <v>77</v>
      </c>
      <c r="G2308" s="5">
        <v>6.25</v>
      </c>
      <c r="H2308">
        <v>2</v>
      </c>
      <c r="I2308" s="5">
        <v>6.2249999999999996</v>
      </c>
      <c r="J2308" s="5">
        <v>3.1124999999999998</v>
      </c>
      <c r="K2308">
        <v>9</v>
      </c>
      <c r="L2308" s="15">
        <v>0.22222222222222199</v>
      </c>
      <c r="M2308" s="13">
        <v>1.2222222222222201</v>
      </c>
      <c r="N2308" s="15">
        <v>0</v>
      </c>
      <c r="O2308" s="5">
        <v>0</v>
      </c>
      <c r="P2308" s="5">
        <v>0</v>
      </c>
      <c r="Q2308" s="5">
        <f t="shared" si="402"/>
        <v>6.2249999999999996</v>
      </c>
      <c r="R2308" s="5">
        <f t="shared" si="403"/>
        <v>-6.2249999999999996</v>
      </c>
      <c r="S2308" s="15">
        <f t="shared" si="404"/>
        <v>-1</v>
      </c>
      <c r="T2308">
        <v>0</v>
      </c>
      <c r="U2308" s="5" t="str">
        <f t="shared" si="405"/>
        <v>NA</v>
      </c>
      <c r="V2308" s="15">
        <f t="shared" si="406"/>
        <v>0</v>
      </c>
      <c r="W2308" s="15">
        <f t="shared" si="407"/>
        <v>0</v>
      </c>
      <c r="X2308" s="5">
        <f t="shared" si="408"/>
        <v>0</v>
      </c>
      <c r="Y2308" s="5">
        <f t="shared" si="409"/>
        <v>5.6025</v>
      </c>
      <c r="Z2308" s="5">
        <f t="shared" si="410"/>
        <v>-6.5362499999999999</v>
      </c>
      <c r="AA2308" s="5">
        <f t="shared" si="411"/>
        <v>0.62249999999999961</v>
      </c>
      <c r="AB2308" s="5">
        <f t="shared" si="412"/>
        <v>0.31125000000000025</v>
      </c>
    </row>
    <row r="2309" spans="1:28" x14ac:dyDescent="0.55000000000000004">
      <c r="A2309" s="3" t="s">
        <v>72</v>
      </c>
      <c r="B2309" s="3" t="s">
        <v>258</v>
      </c>
      <c r="C2309" t="s">
        <v>47</v>
      </c>
      <c r="D2309" s="3" t="s">
        <v>40</v>
      </c>
      <c r="E2309" s="3" t="s">
        <v>122</v>
      </c>
      <c r="F2309" s="3" t="s">
        <v>77</v>
      </c>
      <c r="G2309" s="5">
        <v>6.25</v>
      </c>
      <c r="H2309">
        <v>2</v>
      </c>
      <c r="I2309" s="5">
        <v>6.2374999999999998</v>
      </c>
      <c r="J2309" s="5">
        <v>3.1187499999999999</v>
      </c>
      <c r="K2309">
        <v>131</v>
      </c>
      <c r="L2309" s="15">
        <v>1.5267175572519101E-2</v>
      </c>
      <c r="M2309" s="13">
        <v>1.21549618320611</v>
      </c>
      <c r="N2309" s="15">
        <v>0</v>
      </c>
      <c r="O2309" s="5">
        <v>0</v>
      </c>
      <c r="P2309" s="5">
        <v>0</v>
      </c>
      <c r="Q2309" s="5">
        <f t="shared" si="402"/>
        <v>6.2374999999999998</v>
      </c>
      <c r="R2309" s="5">
        <f t="shared" si="403"/>
        <v>-6.2374999999999998</v>
      </c>
      <c r="S2309" s="15">
        <f t="shared" si="404"/>
        <v>-1</v>
      </c>
      <c r="T2309">
        <v>0</v>
      </c>
      <c r="U2309" s="5" t="str">
        <f t="shared" si="405"/>
        <v>NA</v>
      </c>
      <c r="V2309" s="15">
        <f t="shared" si="406"/>
        <v>0</v>
      </c>
      <c r="W2309" s="15">
        <f t="shared" si="407"/>
        <v>0</v>
      </c>
      <c r="X2309" s="5">
        <f t="shared" si="408"/>
        <v>0</v>
      </c>
      <c r="Y2309" s="5">
        <f t="shared" si="409"/>
        <v>5.6137499999999996</v>
      </c>
      <c r="Z2309" s="5">
        <f t="shared" si="410"/>
        <v>-6.5493750000000004</v>
      </c>
      <c r="AA2309" s="5">
        <f t="shared" si="411"/>
        <v>0.62375000000000025</v>
      </c>
      <c r="AB2309" s="5">
        <f t="shared" si="412"/>
        <v>0.31187500000000057</v>
      </c>
    </row>
    <row r="2310" spans="1:28" x14ac:dyDescent="0.55000000000000004">
      <c r="A2310" s="3" t="s">
        <v>72</v>
      </c>
      <c r="B2310" s="3" t="s">
        <v>2644</v>
      </c>
      <c r="C2310" t="s">
        <v>47</v>
      </c>
      <c r="D2310" s="3" t="s">
        <v>133</v>
      </c>
      <c r="E2310" s="3" t="s">
        <v>134</v>
      </c>
      <c r="F2310" s="3" t="s">
        <v>77</v>
      </c>
      <c r="G2310" s="5">
        <v>6.25</v>
      </c>
      <c r="H2310">
        <v>3</v>
      </c>
      <c r="I2310" s="5">
        <v>6.2374999874999997</v>
      </c>
      <c r="J2310" s="5">
        <v>2.0791666625</v>
      </c>
      <c r="K2310">
        <v>9</v>
      </c>
      <c r="L2310" s="15">
        <v>0.33333333333333298</v>
      </c>
      <c r="M2310" s="13">
        <v>1</v>
      </c>
      <c r="N2310" s="15">
        <v>0</v>
      </c>
      <c r="O2310" s="5">
        <v>0</v>
      </c>
      <c r="P2310" s="5">
        <v>0</v>
      </c>
      <c r="Q2310" s="5">
        <f t="shared" si="402"/>
        <v>6.2374999874999997</v>
      </c>
      <c r="R2310" s="5">
        <f t="shared" si="403"/>
        <v>-6.2374999874999997</v>
      </c>
      <c r="S2310" s="15">
        <f t="shared" si="404"/>
        <v>-1</v>
      </c>
      <c r="T2310">
        <v>0</v>
      </c>
      <c r="U2310" s="5" t="str">
        <f t="shared" si="405"/>
        <v>NA</v>
      </c>
      <c r="V2310" s="15">
        <f t="shared" si="406"/>
        <v>0</v>
      </c>
      <c r="W2310" s="15">
        <f t="shared" si="407"/>
        <v>0</v>
      </c>
      <c r="X2310" s="5">
        <f t="shared" si="408"/>
        <v>0</v>
      </c>
      <c r="Y2310" s="5">
        <f t="shared" si="409"/>
        <v>5.6137499887499995</v>
      </c>
      <c r="Z2310" s="5">
        <f t="shared" si="410"/>
        <v>-6.5493749868749997</v>
      </c>
      <c r="AA2310" s="5">
        <f t="shared" si="411"/>
        <v>0.62374999875000015</v>
      </c>
      <c r="AB2310" s="5">
        <f t="shared" si="412"/>
        <v>0.31187499937500007</v>
      </c>
    </row>
    <row r="2311" spans="1:28" x14ac:dyDescent="0.55000000000000004">
      <c r="A2311" s="3" t="s">
        <v>72</v>
      </c>
      <c r="B2311" s="3" t="s">
        <v>3962</v>
      </c>
      <c r="C2311" t="s">
        <v>47</v>
      </c>
      <c r="D2311" s="3" t="s">
        <v>104</v>
      </c>
      <c r="E2311" s="3" t="s">
        <v>105</v>
      </c>
      <c r="F2311" s="3" t="s">
        <v>77</v>
      </c>
      <c r="G2311" s="5">
        <v>6.25</v>
      </c>
      <c r="H2311">
        <v>2</v>
      </c>
      <c r="I2311" s="5">
        <v>6.25</v>
      </c>
      <c r="J2311" s="5">
        <v>3.125</v>
      </c>
      <c r="K2311">
        <v>14</v>
      </c>
      <c r="L2311" s="15">
        <v>0.14285714285714302</v>
      </c>
      <c r="M2311" s="13">
        <v>1.28571428571429</v>
      </c>
      <c r="N2311" s="15">
        <v>0</v>
      </c>
      <c r="O2311" s="5">
        <v>0</v>
      </c>
      <c r="P2311" s="5">
        <v>0</v>
      </c>
      <c r="Q2311" s="5">
        <f t="shared" si="402"/>
        <v>6.25</v>
      </c>
      <c r="R2311" s="5">
        <f t="shared" si="403"/>
        <v>-6.25</v>
      </c>
      <c r="S2311" s="15">
        <f t="shared" si="404"/>
        <v>-1</v>
      </c>
      <c r="T2311">
        <v>0</v>
      </c>
      <c r="U2311" s="5" t="str">
        <f t="shared" si="405"/>
        <v>NA</v>
      </c>
      <c r="V2311" s="15">
        <f t="shared" si="406"/>
        <v>0</v>
      </c>
      <c r="W2311" s="15">
        <f t="shared" si="407"/>
        <v>0</v>
      </c>
      <c r="X2311" s="5">
        <f t="shared" si="408"/>
        <v>0</v>
      </c>
      <c r="Y2311" s="5">
        <f t="shared" si="409"/>
        <v>5.625</v>
      </c>
      <c r="Z2311" s="5">
        <f t="shared" si="410"/>
        <v>-6.5625</v>
      </c>
      <c r="AA2311" s="5">
        <f t="shared" si="411"/>
        <v>0.625</v>
      </c>
      <c r="AB2311" s="5">
        <f t="shared" si="412"/>
        <v>0.3125</v>
      </c>
    </row>
    <row r="2312" spans="1:28" x14ac:dyDescent="0.55000000000000004">
      <c r="A2312" s="3" t="s">
        <v>72</v>
      </c>
      <c r="B2312" s="3" t="s">
        <v>3964</v>
      </c>
      <c r="C2312" t="s">
        <v>47</v>
      </c>
      <c r="D2312" s="3" t="s">
        <v>104</v>
      </c>
      <c r="E2312" s="3" t="s">
        <v>232</v>
      </c>
      <c r="F2312" s="3" t="s">
        <v>77</v>
      </c>
      <c r="G2312" s="5">
        <v>6.25</v>
      </c>
      <c r="H2312">
        <v>2</v>
      </c>
      <c r="I2312" s="5">
        <v>6.25</v>
      </c>
      <c r="J2312" s="5">
        <v>3.125</v>
      </c>
      <c r="K2312">
        <v>1</v>
      </c>
      <c r="L2312" s="15">
        <v>2</v>
      </c>
      <c r="M2312" s="13">
        <v>1</v>
      </c>
      <c r="N2312" s="15">
        <v>0</v>
      </c>
      <c r="O2312" s="5">
        <v>0</v>
      </c>
      <c r="P2312" s="5">
        <v>0</v>
      </c>
      <c r="Q2312" s="5">
        <f t="shared" si="402"/>
        <v>6.25</v>
      </c>
      <c r="R2312" s="5">
        <f t="shared" si="403"/>
        <v>-6.25</v>
      </c>
      <c r="S2312" s="15">
        <f t="shared" si="404"/>
        <v>-1</v>
      </c>
      <c r="T2312">
        <v>0</v>
      </c>
      <c r="U2312" s="5" t="str">
        <f t="shared" si="405"/>
        <v>NA</v>
      </c>
      <c r="V2312" s="15">
        <f t="shared" si="406"/>
        <v>0</v>
      </c>
      <c r="W2312" s="15">
        <f t="shared" si="407"/>
        <v>0</v>
      </c>
      <c r="X2312" s="5">
        <f t="shared" si="408"/>
        <v>0</v>
      </c>
      <c r="Y2312" s="5">
        <f t="shared" si="409"/>
        <v>5.625</v>
      </c>
      <c r="Z2312" s="5">
        <f t="shared" si="410"/>
        <v>-6.5625</v>
      </c>
      <c r="AA2312" s="5">
        <f t="shared" si="411"/>
        <v>0.625</v>
      </c>
      <c r="AB2312" s="5">
        <f t="shared" si="412"/>
        <v>0.3125</v>
      </c>
    </row>
    <row r="2313" spans="1:28" x14ac:dyDescent="0.55000000000000004">
      <c r="A2313" s="3" t="s">
        <v>72</v>
      </c>
      <c r="B2313" s="3" t="s">
        <v>3217</v>
      </c>
      <c r="C2313" t="s">
        <v>47</v>
      </c>
      <c r="D2313" s="3" t="s">
        <v>262</v>
      </c>
      <c r="E2313" s="3" t="s">
        <v>2917</v>
      </c>
      <c r="F2313" s="3" t="s">
        <v>77</v>
      </c>
      <c r="G2313" s="5">
        <v>6.25</v>
      </c>
      <c r="H2313">
        <v>4</v>
      </c>
      <c r="I2313" s="5">
        <v>6.3</v>
      </c>
      <c r="J2313" s="5">
        <v>1.575</v>
      </c>
      <c r="K2313">
        <v>11</v>
      </c>
      <c r="L2313" s="15">
        <v>0.36363636363636404</v>
      </c>
      <c r="M2313" s="13">
        <v>1.0909090909090899</v>
      </c>
      <c r="N2313" s="15">
        <v>0</v>
      </c>
      <c r="O2313" s="5">
        <v>0</v>
      </c>
      <c r="P2313" s="5">
        <v>0</v>
      </c>
      <c r="Q2313" s="5">
        <f t="shared" si="402"/>
        <v>6.3</v>
      </c>
      <c r="R2313" s="5">
        <f t="shared" si="403"/>
        <v>-6.3</v>
      </c>
      <c r="S2313" s="15">
        <f t="shared" si="404"/>
        <v>-1</v>
      </c>
      <c r="T2313">
        <v>0</v>
      </c>
      <c r="U2313" s="5" t="str">
        <f t="shared" si="405"/>
        <v>NA</v>
      </c>
      <c r="V2313" s="15">
        <f t="shared" si="406"/>
        <v>0</v>
      </c>
      <c r="W2313" s="15">
        <f t="shared" si="407"/>
        <v>0</v>
      </c>
      <c r="X2313" s="5">
        <f t="shared" si="408"/>
        <v>0</v>
      </c>
      <c r="Y2313" s="5">
        <f t="shared" si="409"/>
        <v>5.67</v>
      </c>
      <c r="Z2313" s="5">
        <f t="shared" si="410"/>
        <v>-6.6150000000000002</v>
      </c>
      <c r="AA2313" s="5">
        <f t="shared" si="411"/>
        <v>0.62999999999999989</v>
      </c>
      <c r="AB2313" s="5">
        <f t="shared" si="412"/>
        <v>0.31500000000000039</v>
      </c>
    </row>
    <row r="2314" spans="1:28" x14ac:dyDescent="0.55000000000000004">
      <c r="A2314" s="3" t="s">
        <v>72</v>
      </c>
      <c r="B2314" s="3" t="s">
        <v>3278</v>
      </c>
      <c r="C2314" t="s">
        <v>47</v>
      </c>
      <c r="D2314" s="3" t="s">
        <v>194</v>
      </c>
      <c r="E2314" s="3" t="s">
        <v>3610</v>
      </c>
      <c r="F2314" s="3" t="s">
        <v>77</v>
      </c>
      <c r="G2314" s="5">
        <v>6.25</v>
      </c>
      <c r="H2314">
        <v>2</v>
      </c>
      <c r="I2314" s="5">
        <v>6.3375000000000004</v>
      </c>
      <c r="J2314" s="5">
        <v>3.1687500000000002</v>
      </c>
      <c r="K2314">
        <v>3</v>
      </c>
      <c r="L2314" s="15">
        <v>0.66666666666666696</v>
      </c>
      <c r="M2314" s="13">
        <v>1</v>
      </c>
      <c r="N2314" s="15">
        <v>0</v>
      </c>
      <c r="O2314" s="5">
        <v>0</v>
      </c>
      <c r="P2314" s="5">
        <v>0</v>
      </c>
      <c r="Q2314" s="5">
        <f t="shared" si="402"/>
        <v>6.3375000000000004</v>
      </c>
      <c r="R2314" s="5">
        <f t="shared" si="403"/>
        <v>-6.3375000000000004</v>
      </c>
      <c r="S2314" s="15">
        <f t="shared" si="404"/>
        <v>-1</v>
      </c>
      <c r="T2314">
        <v>0</v>
      </c>
      <c r="U2314" s="5" t="str">
        <f t="shared" si="405"/>
        <v>NA</v>
      </c>
      <c r="V2314" s="15">
        <f t="shared" si="406"/>
        <v>0</v>
      </c>
      <c r="W2314" s="15">
        <f t="shared" si="407"/>
        <v>0</v>
      </c>
      <c r="X2314" s="5">
        <f t="shared" si="408"/>
        <v>0</v>
      </c>
      <c r="Y2314" s="5">
        <f t="shared" si="409"/>
        <v>5.7037500000000003</v>
      </c>
      <c r="Z2314" s="5">
        <f t="shared" si="410"/>
        <v>-6.6543750000000008</v>
      </c>
      <c r="AA2314" s="5">
        <f t="shared" si="411"/>
        <v>0.63375000000000004</v>
      </c>
      <c r="AB2314" s="5">
        <f t="shared" si="412"/>
        <v>0.31687500000000046</v>
      </c>
    </row>
    <row r="2315" spans="1:28" x14ac:dyDescent="0.55000000000000004">
      <c r="A2315" s="3" t="s">
        <v>72</v>
      </c>
      <c r="B2315" s="3" t="s">
        <v>1746</v>
      </c>
      <c r="C2315" t="s">
        <v>47</v>
      </c>
      <c r="D2315" s="3" t="s">
        <v>3625</v>
      </c>
      <c r="E2315" s="3" t="s">
        <v>3738</v>
      </c>
      <c r="F2315" s="3" t="s">
        <v>77</v>
      </c>
      <c r="G2315" s="5">
        <v>6.25</v>
      </c>
      <c r="H2315">
        <v>3</v>
      </c>
      <c r="I2315" s="5">
        <v>6.3624999750000004</v>
      </c>
      <c r="J2315" s="5">
        <v>2.120833325</v>
      </c>
      <c r="K2315">
        <v>32</v>
      </c>
      <c r="L2315" s="15">
        <v>9.375E-2</v>
      </c>
      <c r="M2315" s="13">
        <v>1.0562499999999999</v>
      </c>
      <c r="N2315" s="15">
        <v>0</v>
      </c>
      <c r="O2315" s="5">
        <v>0</v>
      </c>
      <c r="P2315" s="5">
        <v>0</v>
      </c>
      <c r="Q2315" s="5">
        <f t="shared" si="402"/>
        <v>6.3624999750000004</v>
      </c>
      <c r="R2315" s="5">
        <f t="shared" si="403"/>
        <v>-6.3624999750000004</v>
      </c>
      <c r="S2315" s="15">
        <f t="shared" si="404"/>
        <v>-1</v>
      </c>
      <c r="T2315">
        <v>0</v>
      </c>
      <c r="U2315" s="5" t="str">
        <f t="shared" si="405"/>
        <v>NA</v>
      </c>
      <c r="V2315" s="15">
        <f t="shared" si="406"/>
        <v>0</v>
      </c>
      <c r="W2315" s="15">
        <f t="shared" si="407"/>
        <v>0</v>
      </c>
      <c r="X2315" s="5">
        <f t="shared" si="408"/>
        <v>0</v>
      </c>
      <c r="Y2315" s="5">
        <f t="shared" si="409"/>
        <v>5.7262499775000002</v>
      </c>
      <c r="Z2315" s="5">
        <f t="shared" si="410"/>
        <v>-6.6806249737500005</v>
      </c>
      <c r="AA2315" s="5">
        <f t="shared" si="411"/>
        <v>0.63624999750000022</v>
      </c>
      <c r="AB2315" s="5">
        <f t="shared" si="412"/>
        <v>0.31812499875000011</v>
      </c>
    </row>
    <row r="2316" spans="1:28" x14ac:dyDescent="0.55000000000000004">
      <c r="A2316" s="3" t="s">
        <v>72</v>
      </c>
      <c r="B2316" s="3" t="s">
        <v>124</v>
      </c>
      <c r="C2316" t="s">
        <v>47</v>
      </c>
      <c r="D2316" s="3" t="s">
        <v>40</v>
      </c>
      <c r="E2316" s="3" t="s">
        <v>388</v>
      </c>
      <c r="F2316" s="3" t="s">
        <v>77</v>
      </c>
      <c r="G2316" s="5">
        <v>6.25</v>
      </c>
      <c r="H2316">
        <v>2</v>
      </c>
      <c r="I2316" s="5">
        <v>6.375</v>
      </c>
      <c r="J2316" s="5">
        <v>3.1875</v>
      </c>
      <c r="K2316">
        <v>63</v>
      </c>
      <c r="L2316" s="15">
        <v>3.1746031746031703E-2</v>
      </c>
      <c r="M2316" s="13">
        <v>2.64920634920635</v>
      </c>
      <c r="N2316" s="15">
        <v>0</v>
      </c>
      <c r="O2316" s="5">
        <v>0</v>
      </c>
      <c r="P2316" s="5">
        <v>0</v>
      </c>
      <c r="Q2316" s="5">
        <f t="shared" si="402"/>
        <v>6.375</v>
      </c>
      <c r="R2316" s="5">
        <f t="shared" si="403"/>
        <v>-6.375</v>
      </c>
      <c r="S2316" s="15">
        <f t="shared" si="404"/>
        <v>-1</v>
      </c>
      <c r="T2316">
        <v>0</v>
      </c>
      <c r="U2316" s="5" t="str">
        <f t="shared" si="405"/>
        <v>NA</v>
      </c>
      <c r="V2316" s="15">
        <f t="shared" si="406"/>
        <v>0</v>
      </c>
      <c r="W2316" s="15">
        <f t="shared" si="407"/>
        <v>0</v>
      </c>
      <c r="X2316" s="5">
        <f t="shared" si="408"/>
        <v>0</v>
      </c>
      <c r="Y2316" s="5">
        <f t="shared" si="409"/>
        <v>5.7374999999999998</v>
      </c>
      <c r="Z2316" s="5">
        <f t="shared" si="410"/>
        <v>-6.6937500000000005</v>
      </c>
      <c r="AA2316" s="5">
        <f t="shared" si="411"/>
        <v>0.63750000000000018</v>
      </c>
      <c r="AB2316" s="5">
        <f t="shared" si="412"/>
        <v>0.31875000000000053</v>
      </c>
    </row>
    <row r="2317" spans="1:28" x14ac:dyDescent="0.55000000000000004">
      <c r="A2317" s="3" t="s">
        <v>72</v>
      </c>
      <c r="B2317" s="3" t="s">
        <v>3497</v>
      </c>
      <c r="C2317" t="s">
        <v>47</v>
      </c>
      <c r="D2317" s="3" t="s">
        <v>32</v>
      </c>
      <c r="E2317" s="3" t="s">
        <v>2714</v>
      </c>
      <c r="F2317" s="3" t="s">
        <v>77</v>
      </c>
      <c r="G2317" s="5">
        <v>6.25</v>
      </c>
      <c r="H2317">
        <v>9</v>
      </c>
      <c r="I2317" s="5">
        <v>6.3874999125</v>
      </c>
      <c r="J2317" s="5">
        <v>0.7097222125</v>
      </c>
      <c r="K2317">
        <v>2679</v>
      </c>
      <c r="L2317" s="15">
        <v>3.3594624860022399E-3</v>
      </c>
      <c r="M2317" s="13">
        <v>5.1006345651362404</v>
      </c>
      <c r="N2317" s="15">
        <v>0</v>
      </c>
      <c r="O2317" s="5">
        <v>0</v>
      </c>
      <c r="P2317" s="5">
        <v>0</v>
      </c>
      <c r="Q2317" s="5">
        <f t="shared" si="402"/>
        <v>6.3874999125</v>
      </c>
      <c r="R2317" s="5">
        <f t="shared" si="403"/>
        <v>-6.3874999125</v>
      </c>
      <c r="S2317" s="15">
        <f t="shared" si="404"/>
        <v>-1</v>
      </c>
      <c r="T2317">
        <v>0</v>
      </c>
      <c r="U2317" s="5" t="str">
        <f t="shared" si="405"/>
        <v>NA</v>
      </c>
      <c r="V2317" s="15">
        <f t="shared" si="406"/>
        <v>0</v>
      </c>
      <c r="W2317" s="15">
        <f t="shared" si="407"/>
        <v>0</v>
      </c>
      <c r="X2317" s="5">
        <f t="shared" si="408"/>
        <v>0</v>
      </c>
      <c r="Y2317" s="5">
        <f t="shared" si="409"/>
        <v>5.74874992125</v>
      </c>
      <c r="Z2317" s="5">
        <f t="shared" si="410"/>
        <v>-6.7068749081250001</v>
      </c>
      <c r="AA2317" s="5">
        <f t="shared" si="411"/>
        <v>0.63874999125000009</v>
      </c>
      <c r="AB2317" s="5">
        <f t="shared" si="412"/>
        <v>0.31937499562500005</v>
      </c>
    </row>
    <row r="2318" spans="1:28" x14ac:dyDescent="0.55000000000000004">
      <c r="A2318" s="3" t="s">
        <v>72</v>
      </c>
      <c r="B2318" s="3" t="s">
        <v>3971</v>
      </c>
      <c r="C2318" t="s">
        <v>47</v>
      </c>
      <c r="D2318" s="3" t="s">
        <v>32</v>
      </c>
      <c r="E2318" s="3" t="s">
        <v>2690</v>
      </c>
      <c r="F2318" s="3" t="s">
        <v>77</v>
      </c>
      <c r="G2318" s="5">
        <v>6.25</v>
      </c>
      <c r="H2318">
        <v>8</v>
      </c>
      <c r="I2318" s="5">
        <v>6.3875000000000002</v>
      </c>
      <c r="J2318" s="5">
        <v>0.79843750000000002</v>
      </c>
      <c r="K2318">
        <v>856</v>
      </c>
      <c r="L2318" s="15">
        <v>9.3457943925233603E-3</v>
      </c>
      <c r="M2318" s="13">
        <v>4.7759345794392498</v>
      </c>
      <c r="N2318" s="15">
        <v>0</v>
      </c>
      <c r="O2318" s="5">
        <v>0</v>
      </c>
      <c r="P2318" s="5">
        <v>0</v>
      </c>
      <c r="Q2318" s="5">
        <f t="shared" si="402"/>
        <v>6.3875000000000002</v>
      </c>
      <c r="R2318" s="5">
        <f t="shared" si="403"/>
        <v>-6.3875000000000002</v>
      </c>
      <c r="S2318" s="15">
        <f t="shared" si="404"/>
        <v>-1</v>
      </c>
      <c r="T2318">
        <v>0</v>
      </c>
      <c r="U2318" s="5" t="str">
        <f t="shared" si="405"/>
        <v>NA</v>
      </c>
      <c r="V2318" s="15">
        <f t="shared" si="406"/>
        <v>0</v>
      </c>
      <c r="W2318" s="15">
        <f t="shared" si="407"/>
        <v>0</v>
      </c>
      <c r="X2318" s="5">
        <f t="shared" si="408"/>
        <v>0</v>
      </c>
      <c r="Y2318" s="5">
        <f t="shared" si="409"/>
        <v>5.7487500000000002</v>
      </c>
      <c r="Z2318" s="5">
        <f t="shared" si="410"/>
        <v>-6.7068750000000001</v>
      </c>
      <c r="AA2318" s="5">
        <f t="shared" si="411"/>
        <v>0.63874999999999993</v>
      </c>
      <c r="AB2318" s="5">
        <f t="shared" si="412"/>
        <v>0.31937499999999996</v>
      </c>
    </row>
    <row r="2319" spans="1:28" x14ac:dyDescent="0.55000000000000004">
      <c r="A2319" s="3" t="s">
        <v>72</v>
      </c>
      <c r="B2319" s="3" t="s">
        <v>3085</v>
      </c>
      <c r="C2319" t="s">
        <v>47</v>
      </c>
      <c r="D2319" s="3" t="s">
        <v>32</v>
      </c>
      <c r="E2319" s="3" t="s">
        <v>685</v>
      </c>
      <c r="F2319" s="3" t="s">
        <v>77</v>
      </c>
      <c r="G2319" s="5">
        <v>6.25</v>
      </c>
      <c r="H2319">
        <v>7</v>
      </c>
      <c r="I2319" s="5">
        <v>6.3999999874999993</v>
      </c>
      <c r="J2319" s="5">
        <v>0.9142857124999999</v>
      </c>
      <c r="K2319">
        <v>317</v>
      </c>
      <c r="L2319" s="15">
        <v>2.20820189274448E-2</v>
      </c>
      <c r="M2319" s="13">
        <v>5.9659305993690896</v>
      </c>
      <c r="N2319" s="15">
        <v>0</v>
      </c>
      <c r="O2319" s="5">
        <v>0</v>
      </c>
      <c r="P2319" s="5">
        <v>0</v>
      </c>
      <c r="Q2319" s="5">
        <f t="shared" si="402"/>
        <v>6.3999999874999993</v>
      </c>
      <c r="R2319" s="5">
        <f t="shared" si="403"/>
        <v>-6.3999999874999993</v>
      </c>
      <c r="S2319" s="15">
        <f t="shared" si="404"/>
        <v>-1</v>
      </c>
      <c r="T2319">
        <v>0</v>
      </c>
      <c r="U2319" s="5" t="str">
        <f t="shared" si="405"/>
        <v>NA</v>
      </c>
      <c r="V2319" s="15">
        <f t="shared" si="406"/>
        <v>0</v>
      </c>
      <c r="W2319" s="15">
        <f t="shared" si="407"/>
        <v>0</v>
      </c>
      <c r="X2319" s="5">
        <f t="shared" si="408"/>
        <v>0</v>
      </c>
      <c r="Y2319" s="5">
        <f t="shared" si="409"/>
        <v>5.7599999887499997</v>
      </c>
      <c r="Z2319" s="5">
        <f t="shared" si="410"/>
        <v>-6.719999986875</v>
      </c>
      <c r="AA2319" s="5">
        <f t="shared" si="411"/>
        <v>0.63999999874999958</v>
      </c>
      <c r="AB2319" s="5">
        <f t="shared" si="412"/>
        <v>0.31999999937500068</v>
      </c>
    </row>
    <row r="2320" spans="1:28" x14ac:dyDescent="0.55000000000000004">
      <c r="A2320" s="3" t="s">
        <v>72</v>
      </c>
      <c r="B2320" s="3" t="s">
        <v>3974</v>
      </c>
      <c r="C2320" t="s">
        <v>47</v>
      </c>
      <c r="D2320" s="3" t="s">
        <v>32</v>
      </c>
      <c r="E2320" s="3" t="s">
        <v>377</v>
      </c>
      <c r="F2320" s="3" t="s">
        <v>77</v>
      </c>
      <c r="G2320" s="5">
        <v>6.25</v>
      </c>
      <c r="H2320">
        <v>3</v>
      </c>
      <c r="I2320" s="5">
        <v>6.4124999999999996</v>
      </c>
      <c r="J2320" s="5">
        <v>2.1375000000000002</v>
      </c>
      <c r="K2320">
        <v>48</v>
      </c>
      <c r="L2320" s="15">
        <v>6.25E-2</v>
      </c>
      <c r="M2320" s="13">
        <v>1.3145833333333301</v>
      </c>
      <c r="N2320" s="15">
        <v>0</v>
      </c>
      <c r="O2320" s="5">
        <v>0</v>
      </c>
      <c r="P2320" s="5">
        <v>0</v>
      </c>
      <c r="Q2320" s="5">
        <f t="shared" si="402"/>
        <v>6.4124999999999996</v>
      </c>
      <c r="R2320" s="5">
        <f t="shared" si="403"/>
        <v>-6.4124999999999996</v>
      </c>
      <c r="S2320" s="15">
        <f t="shared" si="404"/>
        <v>-1</v>
      </c>
      <c r="T2320">
        <v>0</v>
      </c>
      <c r="U2320" s="5" t="str">
        <f t="shared" si="405"/>
        <v>NA</v>
      </c>
      <c r="V2320" s="15">
        <f t="shared" si="406"/>
        <v>0</v>
      </c>
      <c r="W2320" s="15">
        <f t="shared" si="407"/>
        <v>0</v>
      </c>
      <c r="X2320" s="5">
        <f t="shared" si="408"/>
        <v>0</v>
      </c>
      <c r="Y2320" s="5">
        <f t="shared" si="409"/>
        <v>5.7712500000000002</v>
      </c>
      <c r="Z2320" s="5">
        <f t="shared" si="410"/>
        <v>-6.7331250000000002</v>
      </c>
      <c r="AA2320" s="5">
        <f t="shared" si="411"/>
        <v>0.64124999999999943</v>
      </c>
      <c r="AB2320" s="5">
        <f t="shared" si="412"/>
        <v>0.3206250000000006</v>
      </c>
    </row>
    <row r="2321" spans="1:28" x14ac:dyDescent="0.55000000000000004">
      <c r="A2321" s="3" t="s">
        <v>72</v>
      </c>
      <c r="B2321" s="3" t="s">
        <v>3137</v>
      </c>
      <c r="C2321" t="s">
        <v>47</v>
      </c>
      <c r="D2321" s="3" t="s">
        <v>40</v>
      </c>
      <c r="E2321" s="3" t="s">
        <v>388</v>
      </c>
      <c r="F2321" s="3" t="s">
        <v>77</v>
      </c>
      <c r="G2321" s="5">
        <v>6.25</v>
      </c>
      <c r="H2321">
        <v>2</v>
      </c>
      <c r="I2321" s="5">
        <v>6.4124999999999996</v>
      </c>
      <c r="J2321" s="5">
        <v>3.2062499999999998</v>
      </c>
      <c r="K2321">
        <v>43</v>
      </c>
      <c r="L2321" s="15">
        <v>4.6511627906976702E-2</v>
      </c>
      <c r="M2321" s="13">
        <v>1.48372093023256</v>
      </c>
      <c r="N2321" s="15">
        <v>0</v>
      </c>
      <c r="O2321" s="5">
        <v>0</v>
      </c>
      <c r="P2321" s="5">
        <v>0</v>
      </c>
      <c r="Q2321" s="5">
        <f t="shared" si="402"/>
        <v>6.4124999999999996</v>
      </c>
      <c r="R2321" s="5">
        <f t="shared" si="403"/>
        <v>-6.4124999999999996</v>
      </c>
      <c r="S2321" s="15">
        <f t="shared" si="404"/>
        <v>-1</v>
      </c>
      <c r="T2321">
        <v>0</v>
      </c>
      <c r="U2321" s="5" t="str">
        <f t="shared" si="405"/>
        <v>NA</v>
      </c>
      <c r="V2321" s="15">
        <f t="shared" si="406"/>
        <v>0</v>
      </c>
      <c r="W2321" s="15">
        <f t="shared" si="407"/>
        <v>0</v>
      </c>
      <c r="X2321" s="5">
        <f t="shared" si="408"/>
        <v>0</v>
      </c>
      <c r="Y2321" s="5">
        <f t="shared" si="409"/>
        <v>5.7712500000000002</v>
      </c>
      <c r="Z2321" s="5">
        <f t="shared" si="410"/>
        <v>-6.7331250000000002</v>
      </c>
      <c r="AA2321" s="5">
        <f t="shared" si="411"/>
        <v>0.64124999999999943</v>
      </c>
      <c r="AB2321" s="5">
        <f t="shared" si="412"/>
        <v>0.3206250000000006</v>
      </c>
    </row>
    <row r="2322" spans="1:28" x14ac:dyDescent="0.55000000000000004">
      <c r="A2322" s="3" t="s">
        <v>72</v>
      </c>
      <c r="B2322" s="3" t="s">
        <v>3275</v>
      </c>
      <c r="C2322" t="s">
        <v>47</v>
      </c>
      <c r="D2322" s="3" t="s">
        <v>262</v>
      </c>
      <c r="E2322" s="3" t="s">
        <v>2768</v>
      </c>
      <c r="F2322" s="3" t="s">
        <v>77</v>
      </c>
      <c r="G2322" s="5">
        <v>6.25</v>
      </c>
      <c r="H2322">
        <v>2</v>
      </c>
      <c r="I2322" s="5">
        <v>6.4249999999999998</v>
      </c>
      <c r="J2322" s="5">
        <v>3.2124999999999999</v>
      </c>
      <c r="K2322">
        <v>27</v>
      </c>
      <c r="L2322" s="15">
        <v>7.4074074074074098E-2</v>
      </c>
      <c r="M2322" s="13">
        <v>5.4222222222222198</v>
      </c>
      <c r="N2322" s="15">
        <v>0</v>
      </c>
      <c r="O2322" s="5">
        <v>0</v>
      </c>
      <c r="P2322" s="5">
        <v>0</v>
      </c>
      <c r="Q2322" s="5">
        <f t="shared" si="402"/>
        <v>6.4249999999999998</v>
      </c>
      <c r="R2322" s="5">
        <f t="shared" si="403"/>
        <v>-6.4249999999999998</v>
      </c>
      <c r="S2322" s="15">
        <f t="shared" si="404"/>
        <v>-1</v>
      </c>
      <c r="T2322">
        <v>0</v>
      </c>
      <c r="U2322" s="5" t="str">
        <f t="shared" si="405"/>
        <v>NA</v>
      </c>
      <c r="V2322" s="15">
        <f t="shared" si="406"/>
        <v>0</v>
      </c>
      <c r="W2322" s="15">
        <f t="shared" si="407"/>
        <v>0</v>
      </c>
      <c r="X2322" s="5">
        <f t="shared" si="408"/>
        <v>0</v>
      </c>
      <c r="Y2322" s="5">
        <f t="shared" si="409"/>
        <v>5.7824999999999998</v>
      </c>
      <c r="Z2322" s="5">
        <f t="shared" si="410"/>
        <v>-6.7462499999999999</v>
      </c>
      <c r="AA2322" s="5">
        <f t="shared" si="411"/>
        <v>0.64250000000000007</v>
      </c>
      <c r="AB2322" s="5">
        <f t="shared" si="412"/>
        <v>0.32125000000000004</v>
      </c>
    </row>
    <row r="2323" spans="1:28" x14ac:dyDescent="0.55000000000000004">
      <c r="A2323" s="3" t="s">
        <v>72</v>
      </c>
      <c r="B2323" s="3" t="s">
        <v>3978</v>
      </c>
      <c r="C2323" t="s">
        <v>47</v>
      </c>
      <c r="D2323" s="3" t="s">
        <v>104</v>
      </c>
      <c r="E2323" s="3" t="s">
        <v>2912</v>
      </c>
      <c r="F2323" s="3" t="s">
        <v>77</v>
      </c>
      <c r="G2323" s="5">
        <v>6.25</v>
      </c>
      <c r="H2323">
        <v>3</v>
      </c>
      <c r="I2323" s="5">
        <v>6.4374999749999997</v>
      </c>
      <c r="J2323" s="5">
        <v>2.1458333249999999</v>
      </c>
      <c r="K2323">
        <v>28</v>
      </c>
      <c r="L2323" s="15">
        <v>0.107142857142857</v>
      </c>
      <c r="M2323" s="13">
        <v>2.1</v>
      </c>
      <c r="N2323" s="15">
        <v>0</v>
      </c>
      <c r="O2323" s="5">
        <v>0</v>
      </c>
      <c r="P2323" s="5">
        <v>0</v>
      </c>
      <c r="Q2323" s="5">
        <f t="shared" si="402"/>
        <v>6.4374999749999997</v>
      </c>
      <c r="R2323" s="5">
        <f t="shared" si="403"/>
        <v>-6.4374999749999997</v>
      </c>
      <c r="S2323" s="15">
        <f t="shared" si="404"/>
        <v>-1</v>
      </c>
      <c r="T2323">
        <v>0</v>
      </c>
      <c r="U2323" s="5" t="str">
        <f t="shared" si="405"/>
        <v>NA</v>
      </c>
      <c r="V2323" s="15">
        <f t="shared" si="406"/>
        <v>0</v>
      </c>
      <c r="W2323" s="15">
        <f t="shared" si="407"/>
        <v>0</v>
      </c>
      <c r="X2323" s="5">
        <f t="shared" si="408"/>
        <v>0</v>
      </c>
      <c r="Y2323" s="5">
        <f t="shared" si="409"/>
        <v>5.7937499775000001</v>
      </c>
      <c r="Z2323" s="5">
        <f t="shared" si="410"/>
        <v>-6.75937497375</v>
      </c>
      <c r="AA2323" s="5">
        <f t="shared" si="411"/>
        <v>0.64374999749999962</v>
      </c>
      <c r="AB2323" s="5">
        <f t="shared" si="412"/>
        <v>0.32187499875000025</v>
      </c>
    </row>
    <row r="2324" spans="1:28" x14ac:dyDescent="0.55000000000000004">
      <c r="A2324" s="3" t="s">
        <v>72</v>
      </c>
      <c r="B2324" s="3" t="s">
        <v>3541</v>
      </c>
      <c r="C2324" t="s">
        <v>47</v>
      </c>
      <c r="D2324" s="3" t="s">
        <v>40</v>
      </c>
      <c r="E2324" s="3" t="s">
        <v>3195</v>
      </c>
      <c r="F2324" s="3" t="s">
        <v>77</v>
      </c>
      <c r="G2324" s="5">
        <v>6.25</v>
      </c>
      <c r="H2324">
        <v>2</v>
      </c>
      <c r="I2324" s="5">
        <v>6.4375</v>
      </c>
      <c r="J2324" s="5">
        <v>3.21875</v>
      </c>
      <c r="K2324">
        <v>3</v>
      </c>
      <c r="L2324" s="15">
        <v>0.66666666666666696</v>
      </c>
      <c r="M2324" s="13">
        <v>1</v>
      </c>
      <c r="N2324" s="15">
        <v>0</v>
      </c>
      <c r="O2324" s="5">
        <v>0</v>
      </c>
      <c r="P2324" s="5">
        <v>0</v>
      </c>
      <c r="Q2324" s="5">
        <f t="shared" si="402"/>
        <v>6.4375</v>
      </c>
      <c r="R2324" s="5">
        <f t="shared" si="403"/>
        <v>-6.4375</v>
      </c>
      <c r="S2324" s="15">
        <f t="shared" si="404"/>
        <v>-1</v>
      </c>
      <c r="T2324">
        <v>0</v>
      </c>
      <c r="U2324" s="5" t="str">
        <f t="shared" si="405"/>
        <v>NA</v>
      </c>
      <c r="V2324" s="15">
        <f t="shared" si="406"/>
        <v>0</v>
      </c>
      <c r="W2324" s="15">
        <f t="shared" si="407"/>
        <v>0</v>
      </c>
      <c r="X2324" s="5">
        <f t="shared" si="408"/>
        <v>0</v>
      </c>
      <c r="Y2324" s="5">
        <f t="shared" si="409"/>
        <v>5.7937500000000002</v>
      </c>
      <c r="Z2324" s="5">
        <f t="shared" si="410"/>
        <v>-6.7593750000000004</v>
      </c>
      <c r="AA2324" s="5">
        <f t="shared" si="411"/>
        <v>0.64374999999999982</v>
      </c>
      <c r="AB2324" s="5">
        <f t="shared" si="412"/>
        <v>0.32187500000000036</v>
      </c>
    </row>
    <row r="2325" spans="1:28" x14ac:dyDescent="0.55000000000000004">
      <c r="A2325" s="3" t="s">
        <v>72</v>
      </c>
      <c r="B2325" s="3" t="s">
        <v>2683</v>
      </c>
      <c r="C2325" t="s">
        <v>47</v>
      </c>
      <c r="D2325" s="3" t="s">
        <v>40</v>
      </c>
      <c r="E2325" s="3" t="s">
        <v>122</v>
      </c>
      <c r="F2325" s="3" t="s">
        <v>77</v>
      </c>
      <c r="G2325" s="5">
        <v>6.25</v>
      </c>
      <c r="H2325">
        <v>6</v>
      </c>
      <c r="I2325" s="5">
        <v>6.4374999749999997</v>
      </c>
      <c r="J2325" s="5">
        <v>1.0729166625</v>
      </c>
      <c r="K2325">
        <v>24</v>
      </c>
      <c r="L2325" s="15">
        <v>0.25</v>
      </c>
      <c r="M2325" s="13">
        <v>1.0416666666666701</v>
      </c>
      <c r="N2325" s="15">
        <v>0</v>
      </c>
      <c r="O2325" s="5">
        <v>0</v>
      </c>
      <c r="P2325" s="5">
        <v>0</v>
      </c>
      <c r="Q2325" s="5">
        <f t="shared" si="402"/>
        <v>6.4374999749999997</v>
      </c>
      <c r="R2325" s="5">
        <f t="shared" si="403"/>
        <v>-6.4374999749999997</v>
      </c>
      <c r="S2325" s="15">
        <f t="shared" si="404"/>
        <v>-1</v>
      </c>
      <c r="T2325">
        <v>0</v>
      </c>
      <c r="U2325" s="5" t="str">
        <f t="shared" si="405"/>
        <v>NA</v>
      </c>
      <c r="V2325" s="15">
        <f t="shared" si="406"/>
        <v>0</v>
      </c>
      <c r="W2325" s="15">
        <f t="shared" si="407"/>
        <v>0</v>
      </c>
      <c r="X2325" s="5">
        <f t="shared" si="408"/>
        <v>0</v>
      </c>
      <c r="Y2325" s="5">
        <f t="shared" si="409"/>
        <v>5.7937499775000001</v>
      </c>
      <c r="Z2325" s="5">
        <f t="shared" si="410"/>
        <v>-6.75937497375</v>
      </c>
      <c r="AA2325" s="5">
        <f t="shared" si="411"/>
        <v>0.64374999749999962</v>
      </c>
      <c r="AB2325" s="5">
        <f t="shared" si="412"/>
        <v>0.32187499875000025</v>
      </c>
    </row>
    <row r="2326" spans="1:28" x14ac:dyDescent="0.55000000000000004">
      <c r="A2326" s="3" t="s">
        <v>72</v>
      </c>
      <c r="B2326" s="3" t="s">
        <v>3435</v>
      </c>
      <c r="C2326" t="s">
        <v>47</v>
      </c>
      <c r="D2326" s="3" t="s">
        <v>173</v>
      </c>
      <c r="E2326" s="3" t="s">
        <v>2764</v>
      </c>
      <c r="F2326" s="3" t="s">
        <v>77</v>
      </c>
      <c r="G2326" s="5">
        <v>6.25</v>
      </c>
      <c r="H2326">
        <v>4</v>
      </c>
      <c r="I2326" s="5">
        <v>6.4749999999999996</v>
      </c>
      <c r="J2326" s="5">
        <v>1.6187499999999999</v>
      </c>
      <c r="K2326">
        <v>21</v>
      </c>
      <c r="L2326" s="15">
        <v>0.19047619047619002</v>
      </c>
      <c r="M2326" s="13">
        <v>2.4761904761904798</v>
      </c>
      <c r="N2326" s="15">
        <v>0</v>
      </c>
      <c r="O2326" s="5">
        <v>0</v>
      </c>
      <c r="P2326" s="5">
        <v>0</v>
      </c>
      <c r="Q2326" s="5">
        <f t="shared" si="402"/>
        <v>6.4749999999999996</v>
      </c>
      <c r="R2326" s="5">
        <f t="shared" si="403"/>
        <v>-6.4749999999999996</v>
      </c>
      <c r="S2326" s="15">
        <f t="shared" si="404"/>
        <v>-1</v>
      </c>
      <c r="T2326">
        <v>0</v>
      </c>
      <c r="U2326" s="5" t="str">
        <f t="shared" si="405"/>
        <v>NA</v>
      </c>
      <c r="V2326" s="15">
        <f t="shared" si="406"/>
        <v>0</v>
      </c>
      <c r="W2326" s="15">
        <f t="shared" si="407"/>
        <v>0</v>
      </c>
      <c r="X2326" s="5">
        <f t="shared" si="408"/>
        <v>0</v>
      </c>
      <c r="Y2326" s="5">
        <f t="shared" si="409"/>
        <v>5.8274999999999997</v>
      </c>
      <c r="Z2326" s="5">
        <f t="shared" si="410"/>
        <v>-6.7987500000000001</v>
      </c>
      <c r="AA2326" s="5">
        <f t="shared" si="411"/>
        <v>0.64749999999999996</v>
      </c>
      <c r="AB2326" s="5">
        <f t="shared" si="412"/>
        <v>0.32375000000000043</v>
      </c>
    </row>
    <row r="2327" spans="1:28" x14ac:dyDescent="0.55000000000000004">
      <c r="A2327" s="3" t="s">
        <v>72</v>
      </c>
      <c r="B2327" s="3" t="s">
        <v>3983</v>
      </c>
      <c r="C2327" t="s">
        <v>47</v>
      </c>
      <c r="D2327" s="3" t="s">
        <v>32</v>
      </c>
      <c r="E2327" s="3" t="s">
        <v>2690</v>
      </c>
      <c r="F2327" s="3" t="s">
        <v>77</v>
      </c>
      <c r="G2327" s="5">
        <v>6.25</v>
      </c>
      <c r="H2327">
        <v>11</v>
      </c>
      <c r="I2327" s="5">
        <v>6.4749999874999995</v>
      </c>
      <c r="J2327" s="5">
        <v>0.58863636249999995</v>
      </c>
      <c r="K2327">
        <v>295</v>
      </c>
      <c r="L2327" s="15">
        <v>3.7288135593220299E-2</v>
      </c>
      <c r="M2327" s="13">
        <v>5.7945762711864397</v>
      </c>
      <c r="N2327" s="15">
        <v>0</v>
      </c>
      <c r="O2327" s="5">
        <v>0</v>
      </c>
      <c r="P2327" s="5">
        <v>0</v>
      </c>
      <c r="Q2327" s="5">
        <f t="shared" si="402"/>
        <v>6.4749999874999995</v>
      </c>
      <c r="R2327" s="5">
        <f t="shared" si="403"/>
        <v>-6.4749999874999995</v>
      </c>
      <c r="S2327" s="15">
        <f t="shared" si="404"/>
        <v>-1</v>
      </c>
      <c r="T2327">
        <v>0</v>
      </c>
      <c r="U2327" s="5" t="str">
        <f t="shared" si="405"/>
        <v>NA</v>
      </c>
      <c r="V2327" s="15">
        <f t="shared" si="406"/>
        <v>0</v>
      </c>
      <c r="W2327" s="15">
        <f t="shared" si="407"/>
        <v>0</v>
      </c>
      <c r="X2327" s="5">
        <f t="shared" si="408"/>
        <v>0</v>
      </c>
      <c r="Y2327" s="5">
        <f t="shared" si="409"/>
        <v>5.8274999887499996</v>
      </c>
      <c r="Z2327" s="5">
        <f t="shared" si="410"/>
        <v>-6.7987499868749994</v>
      </c>
      <c r="AA2327" s="5">
        <f t="shared" si="411"/>
        <v>0.64749999874999986</v>
      </c>
      <c r="AB2327" s="5">
        <f t="shared" si="412"/>
        <v>0.32374999937499993</v>
      </c>
    </row>
    <row r="2328" spans="1:28" x14ac:dyDescent="0.55000000000000004">
      <c r="A2328" s="3" t="s">
        <v>72</v>
      </c>
      <c r="B2328" s="3" t="s">
        <v>3217</v>
      </c>
      <c r="C2328" t="s">
        <v>47</v>
      </c>
      <c r="D2328" s="3" t="s">
        <v>104</v>
      </c>
      <c r="E2328" s="3" t="s">
        <v>2912</v>
      </c>
      <c r="F2328" s="3" t="s">
        <v>77</v>
      </c>
      <c r="G2328" s="5">
        <v>6.25</v>
      </c>
      <c r="H2328">
        <v>3</v>
      </c>
      <c r="I2328" s="5">
        <v>6.4874999999999998</v>
      </c>
      <c r="J2328" s="5">
        <v>2.1625000000000001</v>
      </c>
      <c r="K2328">
        <v>8</v>
      </c>
      <c r="L2328" s="15">
        <v>0.375</v>
      </c>
      <c r="M2328" s="13">
        <v>1</v>
      </c>
      <c r="N2328" s="15">
        <v>0</v>
      </c>
      <c r="O2328" s="5">
        <v>0</v>
      </c>
      <c r="P2328" s="5">
        <v>0</v>
      </c>
      <c r="Q2328" s="5">
        <f t="shared" si="402"/>
        <v>6.4874999999999998</v>
      </c>
      <c r="R2328" s="5">
        <f t="shared" si="403"/>
        <v>-6.4874999999999998</v>
      </c>
      <c r="S2328" s="15">
        <f t="shared" si="404"/>
        <v>-1</v>
      </c>
      <c r="T2328">
        <v>0</v>
      </c>
      <c r="U2328" s="5" t="str">
        <f t="shared" si="405"/>
        <v>NA</v>
      </c>
      <c r="V2328" s="15">
        <f t="shared" si="406"/>
        <v>0</v>
      </c>
      <c r="W2328" s="15">
        <f t="shared" si="407"/>
        <v>0</v>
      </c>
      <c r="X2328" s="5">
        <f t="shared" si="408"/>
        <v>0</v>
      </c>
      <c r="Y2328" s="5">
        <f t="shared" si="409"/>
        <v>5.8387500000000001</v>
      </c>
      <c r="Z2328" s="5">
        <f t="shared" si="410"/>
        <v>-6.8118749999999997</v>
      </c>
      <c r="AA2328" s="5">
        <f t="shared" si="411"/>
        <v>0.64874999999999972</v>
      </c>
      <c r="AB2328" s="5">
        <f t="shared" si="412"/>
        <v>0.32437499999999986</v>
      </c>
    </row>
    <row r="2329" spans="1:28" x14ac:dyDescent="0.55000000000000004">
      <c r="A2329" s="3" t="s">
        <v>72</v>
      </c>
      <c r="B2329" s="3" t="s">
        <v>322</v>
      </c>
      <c r="C2329" t="s">
        <v>47</v>
      </c>
      <c r="D2329" s="3" t="s">
        <v>221</v>
      </c>
      <c r="E2329" s="3" t="s">
        <v>222</v>
      </c>
      <c r="F2329" s="3" t="s">
        <v>77</v>
      </c>
      <c r="G2329" s="5">
        <v>6.25</v>
      </c>
      <c r="H2329">
        <v>4</v>
      </c>
      <c r="I2329" s="5">
        <v>6.4874999999999998</v>
      </c>
      <c r="J2329" s="5">
        <v>1.621875</v>
      </c>
      <c r="K2329">
        <v>11</v>
      </c>
      <c r="L2329" s="15">
        <v>0.36363636363636404</v>
      </c>
      <c r="M2329" s="13">
        <v>1.0909090909090899</v>
      </c>
      <c r="N2329" s="15">
        <v>0</v>
      </c>
      <c r="O2329" s="5">
        <v>0</v>
      </c>
      <c r="P2329" s="5">
        <v>0</v>
      </c>
      <c r="Q2329" s="5">
        <f t="shared" si="402"/>
        <v>6.4874999999999998</v>
      </c>
      <c r="R2329" s="5">
        <f t="shared" si="403"/>
        <v>-6.4874999999999998</v>
      </c>
      <c r="S2329" s="15">
        <f t="shared" si="404"/>
        <v>-1</v>
      </c>
      <c r="T2329">
        <v>0</v>
      </c>
      <c r="U2329" s="5" t="str">
        <f t="shared" si="405"/>
        <v>NA</v>
      </c>
      <c r="V2329" s="15">
        <f t="shared" si="406"/>
        <v>0</v>
      </c>
      <c r="W2329" s="15">
        <f t="shared" si="407"/>
        <v>0</v>
      </c>
      <c r="X2329" s="5">
        <f t="shared" si="408"/>
        <v>0</v>
      </c>
      <c r="Y2329" s="5">
        <f t="shared" si="409"/>
        <v>5.8387500000000001</v>
      </c>
      <c r="Z2329" s="5">
        <f t="shared" si="410"/>
        <v>-6.8118749999999997</v>
      </c>
      <c r="AA2329" s="5">
        <f t="shared" si="411"/>
        <v>0.64874999999999972</v>
      </c>
      <c r="AB2329" s="5">
        <f t="shared" si="412"/>
        <v>0.32437499999999986</v>
      </c>
    </row>
    <row r="2330" spans="1:28" x14ac:dyDescent="0.55000000000000004">
      <c r="A2330" s="3" t="s">
        <v>72</v>
      </c>
      <c r="B2330" s="3" t="s">
        <v>3560</v>
      </c>
      <c r="C2330" t="s">
        <v>47</v>
      </c>
      <c r="D2330" s="3" t="s">
        <v>104</v>
      </c>
      <c r="E2330" s="3" t="s">
        <v>2836</v>
      </c>
      <c r="F2330" s="3" t="s">
        <v>77</v>
      </c>
      <c r="G2330" s="5">
        <v>6.25</v>
      </c>
      <c r="H2330">
        <v>4</v>
      </c>
      <c r="I2330" s="5">
        <v>6.5</v>
      </c>
      <c r="J2330" s="5">
        <v>1.625</v>
      </c>
      <c r="K2330">
        <v>23</v>
      </c>
      <c r="L2330" s="15">
        <v>0.173913043478261</v>
      </c>
      <c r="M2330" s="13">
        <v>1.2156521739130399</v>
      </c>
      <c r="N2330" s="15">
        <v>0</v>
      </c>
      <c r="O2330" s="5">
        <v>0</v>
      </c>
      <c r="P2330" s="5">
        <v>0</v>
      </c>
      <c r="Q2330" s="5">
        <f t="shared" si="402"/>
        <v>6.5</v>
      </c>
      <c r="R2330" s="5">
        <f t="shared" si="403"/>
        <v>-6.5</v>
      </c>
      <c r="S2330" s="15">
        <f t="shared" si="404"/>
        <v>-1</v>
      </c>
      <c r="T2330">
        <v>0</v>
      </c>
      <c r="U2330" s="5" t="str">
        <f t="shared" si="405"/>
        <v>NA</v>
      </c>
      <c r="V2330" s="15">
        <f t="shared" si="406"/>
        <v>0</v>
      </c>
      <c r="W2330" s="15">
        <f t="shared" si="407"/>
        <v>0</v>
      </c>
      <c r="X2330" s="5">
        <f t="shared" si="408"/>
        <v>0</v>
      </c>
      <c r="Y2330" s="5">
        <f t="shared" si="409"/>
        <v>5.8500000000000005</v>
      </c>
      <c r="Z2330" s="5">
        <f t="shared" si="410"/>
        <v>-6.8250000000000002</v>
      </c>
      <c r="AA2330" s="5">
        <f t="shared" si="411"/>
        <v>0.64999999999999947</v>
      </c>
      <c r="AB2330" s="5">
        <f t="shared" si="412"/>
        <v>0.32500000000000018</v>
      </c>
    </row>
    <row r="2331" spans="1:28" x14ac:dyDescent="0.55000000000000004">
      <c r="A2331" s="3" t="s">
        <v>72</v>
      </c>
      <c r="B2331" s="3" t="s">
        <v>2638</v>
      </c>
      <c r="C2331" t="s">
        <v>47</v>
      </c>
      <c r="D2331" s="3" t="s">
        <v>137</v>
      </c>
      <c r="E2331" s="3" t="s">
        <v>138</v>
      </c>
      <c r="F2331" s="3" t="s">
        <v>77</v>
      </c>
      <c r="G2331" s="5">
        <v>6.25</v>
      </c>
      <c r="H2331">
        <v>3</v>
      </c>
      <c r="I2331" s="5">
        <v>6.5250000000000004</v>
      </c>
      <c r="J2331" s="5">
        <v>2.1749999999999998</v>
      </c>
      <c r="K2331">
        <v>41</v>
      </c>
      <c r="L2331" s="15">
        <v>7.3170731707317097E-2</v>
      </c>
      <c r="M2331" s="13">
        <v>1.6097560975609799</v>
      </c>
      <c r="N2331" s="15">
        <v>0</v>
      </c>
      <c r="O2331" s="5">
        <v>0</v>
      </c>
      <c r="P2331" s="5">
        <v>0</v>
      </c>
      <c r="Q2331" s="5">
        <f t="shared" si="402"/>
        <v>6.5250000000000004</v>
      </c>
      <c r="R2331" s="5">
        <f t="shared" si="403"/>
        <v>-6.5250000000000004</v>
      </c>
      <c r="S2331" s="15">
        <f t="shared" si="404"/>
        <v>-1</v>
      </c>
      <c r="T2331">
        <v>0</v>
      </c>
      <c r="U2331" s="5" t="str">
        <f t="shared" si="405"/>
        <v>NA</v>
      </c>
      <c r="V2331" s="15">
        <f t="shared" si="406"/>
        <v>0</v>
      </c>
      <c r="W2331" s="15">
        <f t="shared" si="407"/>
        <v>0</v>
      </c>
      <c r="X2331" s="5">
        <f t="shared" si="408"/>
        <v>0</v>
      </c>
      <c r="Y2331" s="5">
        <f t="shared" si="409"/>
        <v>5.8725000000000005</v>
      </c>
      <c r="Z2331" s="5">
        <f t="shared" si="410"/>
        <v>-6.8512500000000003</v>
      </c>
      <c r="AA2331" s="5">
        <f t="shared" si="411"/>
        <v>0.65249999999999986</v>
      </c>
      <c r="AB2331" s="5">
        <f t="shared" si="412"/>
        <v>0.32624999999999993</v>
      </c>
    </row>
    <row r="2332" spans="1:28" x14ac:dyDescent="0.55000000000000004">
      <c r="A2332" s="3" t="s">
        <v>72</v>
      </c>
      <c r="B2332" s="3" t="s">
        <v>3560</v>
      </c>
      <c r="C2332" t="s">
        <v>47</v>
      </c>
      <c r="D2332" s="3" t="s">
        <v>137</v>
      </c>
      <c r="E2332" s="3" t="s">
        <v>2968</v>
      </c>
      <c r="F2332" s="3" t="s">
        <v>77</v>
      </c>
      <c r="G2332" s="5">
        <v>6.25</v>
      </c>
      <c r="H2332">
        <v>2</v>
      </c>
      <c r="I2332" s="5">
        <v>6.5250000000000004</v>
      </c>
      <c r="J2332" s="5">
        <v>3.2625000000000002</v>
      </c>
      <c r="K2332">
        <v>35</v>
      </c>
      <c r="L2332" s="15">
        <v>5.7142857142857099E-2</v>
      </c>
      <c r="M2332" s="13">
        <v>1.74114285714286</v>
      </c>
      <c r="N2332" s="15">
        <v>0</v>
      </c>
      <c r="O2332" s="5">
        <v>0</v>
      </c>
      <c r="P2332" s="5">
        <v>0</v>
      </c>
      <c r="Q2332" s="5">
        <f t="shared" si="402"/>
        <v>6.5250000000000004</v>
      </c>
      <c r="R2332" s="5">
        <f t="shared" si="403"/>
        <v>-6.5250000000000004</v>
      </c>
      <c r="S2332" s="15">
        <f t="shared" si="404"/>
        <v>-1</v>
      </c>
      <c r="T2332">
        <v>0</v>
      </c>
      <c r="U2332" s="5" t="str">
        <f t="shared" si="405"/>
        <v>NA</v>
      </c>
      <c r="V2332" s="15">
        <f t="shared" si="406"/>
        <v>0</v>
      </c>
      <c r="W2332" s="15">
        <f t="shared" si="407"/>
        <v>0</v>
      </c>
      <c r="X2332" s="5">
        <f t="shared" si="408"/>
        <v>0</v>
      </c>
      <c r="Y2332" s="5">
        <f t="shared" si="409"/>
        <v>5.8725000000000005</v>
      </c>
      <c r="Z2332" s="5">
        <f t="shared" si="410"/>
        <v>-6.8512500000000003</v>
      </c>
      <c r="AA2332" s="5">
        <f t="shared" si="411"/>
        <v>0.65249999999999986</v>
      </c>
      <c r="AB2332" s="5">
        <f t="shared" si="412"/>
        <v>0.32624999999999993</v>
      </c>
    </row>
    <row r="2333" spans="1:28" x14ac:dyDescent="0.55000000000000004">
      <c r="A2333" s="3" t="s">
        <v>72</v>
      </c>
      <c r="B2333" s="3" t="s">
        <v>3812</v>
      </c>
      <c r="C2333" t="s">
        <v>47</v>
      </c>
      <c r="D2333" s="3" t="s">
        <v>133</v>
      </c>
      <c r="E2333" s="3" t="s">
        <v>3300</v>
      </c>
      <c r="F2333" s="3" t="s">
        <v>77</v>
      </c>
      <c r="G2333" s="5">
        <v>6.25</v>
      </c>
      <c r="H2333">
        <v>2</v>
      </c>
      <c r="I2333" s="5">
        <v>6.5374999999999996</v>
      </c>
      <c r="J2333" s="5">
        <v>3.2687499999999998</v>
      </c>
      <c r="K2333">
        <v>98</v>
      </c>
      <c r="L2333" s="15">
        <v>2.04081632653061E-2</v>
      </c>
      <c r="M2333" s="13">
        <v>1.5948979591836701</v>
      </c>
      <c r="N2333" s="15">
        <v>0</v>
      </c>
      <c r="O2333" s="5">
        <v>0</v>
      </c>
      <c r="P2333" s="5">
        <v>0</v>
      </c>
      <c r="Q2333" s="5">
        <f t="shared" si="402"/>
        <v>6.5374999999999996</v>
      </c>
      <c r="R2333" s="5">
        <f t="shared" si="403"/>
        <v>-6.5374999999999996</v>
      </c>
      <c r="S2333" s="15">
        <f t="shared" si="404"/>
        <v>-1</v>
      </c>
      <c r="T2333">
        <v>0</v>
      </c>
      <c r="U2333" s="5" t="str">
        <f t="shared" si="405"/>
        <v>NA</v>
      </c>
      <c r="V2333" s="15">
        <f t="shared" si="406"/>
        <v>0</v>
      </c>
      <c r="W2333" s="15">
        <f t="shared" si="407"/>
        <v>0</v>
      </c>
      <c r="X2333" s="5">
        <f t="shared" si="408"/>
        <v>0</v>
      </c>
      <c r="Y2333" s="5">
        <f t="shared" si="409"/>
        <v>5.88375</v>
      </c>
      <c r="Z2333" s="5">
        <f t="shared" si="410"/>
        <v>-6.8643749999999999</v>
      </c>
      <c r="AA2333" s="5">
        <f t="shared" si="411"/>
        <v>0.65374999999999961</v>
      </c>
      <c r="AB2333" s="5">
        <f t="shared" si="412"/>
        <v>0.32687500000000025</v>
      </c>
    </row>
    <row r="2334" spans="1:28" x14ac:dyDescent="0.55000000000000004">
      <c r="A2334" s="3" t="s">
        <v>72</v>
      </c>
      <c r="B2334" s="3" t="s">
        <v>3991</v>
      </c>
      <c r="C2334" t="s">
        <v>47</v>
      </c>
      <c r="D2334" s="3" t="s">
        <v>173</v>
      </c>
      <c r="E2334" s="3" t="s">
        <v>3418</v>
      </c>
      <c r="F2334" s="3" t="s">
        <v>77</v>
      </c>
      <c r="G2334" s="5">
        <v>6.25</v>
      </c>
      <c r="H2334">
        <v>4</v>
      </c>
      <c r="I2334" s="5">
        <v>6.55</v>
      </c>
      <c r="J2334" s="5">
        <v>1.6375</v>
      </c>
      <c r="K2334">
        <v>239</v>
      </c>
      <c r="L2334" s="15">
        <v>1.6736401673640201E-2</v>
      </c>
      <c r="M2334" s="13">
        <v>1.2276150627615099</v>
      </c>
      <c r="N2334" s="15">
        <v>0</v>
      </c>
      <c r="O2334" s="5">
        <v>0</v>
      </c>
      <c r="P2334" s="5">
        <v>0</v>
      </c>
      <c r="Q2334" s="5">
        <f t="shared" si="402"/>
        <v>6.55</v>
      </c>
      <c r="R2334" s="5">
        <f t="shared" si="403"/>
        <v>-6.55</v>
      </c>
      <c r="S2334" s="15">
        <f t="shared" si="404"/>
        <v>-1</v>
      </c>
      <c r="T2334">
        <v>0</v>
      </c>
      <c r="U2334" s="5" t="str">
        <f t="shared" si="405"/>
        <v>NA</v>
      </c>
      <c r="V2334" s="15">
        <f t="shared" si="406"/>
        <v>0</v>
      </c>
      <c r="W2334" s="15">
        <f t="shared" si="407"/>
        <v>0</v>
      </c>
      <c r="X2334" s="5">
        <f t="shared" si="408"/>
        <v>0</v>
      </c>
      <c r="Y2334" s="5">
        <f t="shared" si="409"/>
        <v>5.8949999999999996</v>
      </c>
      <c r="Z2334" s="5">
        <f t="shared" si="410"/>
        <v>-6.8775000000000004</v>
      </c>
      <c r="AA2334" s="5">
        <f t="shared" si="411"/>
        <v>0.65500000000000025</v>
      </c>
      <c r="AB2334" s="5">
        <f t="shared" si="412"/>
        <v>0.32750000000000057</v>
      </c>
    </row>
    <row r="2335" spans="1:28" x14ac:dyDescent="0.55000000000000004">
      <c r="A2335" s="3" t="s">
        <v>72</v>
      </c>
      <c r="B2335" s="3" t="s">
        <v>1184</v>
      </c>
      <c r="C2335" t="s">
        <v>47</v>
      </c>
      <c r="D2335" s="3" t="s">
        <v>32</v>
      </c>
      <c r="E2335" s="3" t="s">
        <v>697</v>
      </c>
      <c r="F2335" s="3" t="s">
        <v>77</v>
      </c>
      <c r="G2335" s="5">
        <v>6.25</v>
      </c>
      <c r="H2335">
        <v>5</v>
      </c>
      <c r="I2335" s="5">
        <v>6.55</v>
      </c>
      <c r="J2335" s="5">
        <v>1.31</v>
      </c>
      <c r="K2335">
        <v>53</v>
      </c>
      <c r="L2335" s="15">
        <v>9.4339622641509399E-2</v>
      </c>
      <c r="M2335" s="13">
        <v>5.2094339622641499</v>
      </c>
      <c r="N2335" s="15">
        <v>0</v>
      </c>
      <c r="O2335" s="5">
        <v>0</v>
      </c>
      <c r="P2335" s="5">
        <v>0</v>
      </c>
      <c r="Q2335" s="5">
        <f t="shared" si="402"/>
        <v>6.55</v>
      </c>
      <c r="R2335" s="5">
        <f t="shared" si="403"/>
        <v>-6.55</v>
      </c>
      <c r="S2335" s="15">
        <f t="shared" si="404"/>
        <v>-1</v>
      </c>
      <c r="T2335">
        <v>0</v>
      </c>
      <c r="U2335" s="5" t="str">
        <f t="shared" si="405"/>
        <v>NA</v>
      </c>
      <c r="V2335" s="15">
        <f t="shared" si="406"/>
        <v>0</v>
      </c>
      <c r="W2335" s="15">
        <f t="shared" si="407"/>
        <v>0</v>
      </c>
      <c r="X2335" s="5">
        <f t="shared" si="408"/>
        <v>0</v>
      </c>
      <c r="Y2335" s="5">
        <f t="shared" si="409"/>
        <v>5.8949999999999996</v>
      </c>
      <c r="Z2335" s="5">
        <f t="shared" si="410"/>
        <v>-6.8775000000000004</v>
      </c>
      <c r="AA2335" s="5">
        <f t="shared" si="411"/>
        <v>0.65500000000000025</v>
      </c>
      <c r="AB2335" s="5">
        <f t="shared" si="412"/>
        <v>0.32750000000000057</v>
      </c>
    </row>
    <row r="2336" spans="1:28" x14ac:dyDescent="0.55000000000000004">
      <c r="A2336" s="3" t="s">
        <v>72</v>
      </c>
      <c r="B2336" s="3" t="s">
        <v>3184</v>
      </c>
      <c r="C2336" t="s">
        <v>47</v>
      </c>
      <c r="D2336" s="3" t="s">
        <v>125</v>
      </c>
      <c r="E2336" s="3" t="s">
        <v>3994</v>
      </c>
      <c r="F2336" s="3" t="s">
        <v>77</v>
      </c>
      <c r="G2336" s="5">
        <v>6.25</v>
      </c>
      <c r="H2336">
        <v>2</v>
      </c>
      <c r="I2336" s="5">
        <v>6.55</v>
      </c>
      <c r="J2336" s="5">
        <v>3.2749999999999999</v>
      </c>
      <c r="K2336">
        <v>11</v>
      </c>
      <c r="L2336" s="15">
        <v>0.18181818181818202</v>
      </c>
      <c r="M2336" s="13">
        <v>1</v>
      </c>
      <c r="N2336" s="15">
        <v>0</v>
      </c>
      <c r="O2336" s="5">
        <v>0</v>
      </c>
      <c r="P2336" s="5">
        <v>0</v>
      </c>
      <c r="Q2336" s="5">
        <f t="shared" si="402"/>
        <v>6.55</v>
      </c>
      <c r="R2336" s="5">
        <f t="shared" si="403"/>
        <v>-6.55</v>
      </c>
      <c r="S2336" s="15">
        <f t="shared" si="404"/>
        <v>-1</v>
      </c>
      <c r="T2336">
        <v>0</v>
      </c>
      <c r="U2336" s="5" t="str">
        <f t="shared" si="405"/>
        <v>NA</v>
      </c>
      <c r="V2336" s="15">
        <f t="shared" si="406"/>
        <v>0</v>
      </c>
      <c r="W2336" s="15">
        <f t="shared" si="407"/>
        <v>0</v>
      </c>
      <c r="X2336" s="5">
        <f t="shared" si="408"/>
        <v>0</v>
      </c>
      <c r="Y2336" s="5">
        <f t="shared" si="409"/>
        <v>5.8949999999999996</v>
      </c>
      <c r="Z2336" s="5">
        <f t="shared" si="410"/>
        <v>-6.8775000000000004</v>
      </c>
      <c r="AA2336" s="5">
        <f t="shared" si="411"/>
        <v>0.65500000000000025</v>
      </c>
      <c r="AB2336" s="5">
        <f t="shared" si="412"/>
        <v>0.32750000000000057</v>
      </c>
    </row>
    <row r="2337" spans="1:28" x14ac:dyDescent="0.55000000000000004">
      <c r="A2337" s="3" t="s">
        <v>72</v>
      </c>
      <c r="B2337" s="3" t="s">
        <v>258</v>
      </c>
      <c r="C2337" t="s">
        <v>47</v>
      </c>
      <c r="D2337" s="3" t="s">
        <v>133</v>
      </c>
      <c r="E2337" s="3" t="s">
        <v>2681</v>
      </c>
      <c r="F2337" s="3" t="s">
        <v>77</v>
      </c>
      <c r="G2337" s="5">
        <v>6.25</v>
      </c>
      <c r="H2337">
        <v>5</v>
      </c>
      <c r="I2337" s="5">
        <v>6.6</v>
      </c>
      <c r="J2337" s="5">
        <v>1.32</v>
      </c>
      <c r="K2337">
        <v>457</v>
      </c>
      <c r="L2337" s="15">
        <v>1.09409190371991E-2</v>
      </c>
      <c r="M2337" s="13">
        <v>1.6665207877461701</v>
      </c>
      <c r="N2337" s="15">
        <v>0</v>
      </c>
      <c r="O2337" s="5">
        <v>0</v>
      </c>
      <c r="P2337" s="5">
        <v>0</v>
      </c>
      <c r="Q2337" s="5">
        <f t="shared" si="402"/>
        <v>6.6</v>
      </c>
      <c r="R2337" s="5">
        <f t="shared" si="403"/>
        <v>-6.6</v>
      </c>
      <c r="S2337" s="15">
        <f t="shared" si="404"/>
        <v>-1</v>
      </c>
      <c r="T2337">
        <v>0</v>
      </c>
      <c r="U2337" s="5" t="str">
        <f t="shared" si="405"/>
        <v>NA</v>
      </c>
      <c r="V2337" s="15">
        <f t="shared" si="406"/>
        <v>0</v>
      </c>
      <c r="W2337" s="15">
        <f t="shared" si="407"/>
        <v>0</v>
      </c>
      <c r="X2337" s="5">
        <f t="shared" si="408"/>
        <v>0</v>
      </c>
      <c r="Y2337" s="5">
        <f t="shared" si="409"/>
        <v>5.9399999999999995</v>
      </c>
      <c r="Z2337" s="5">
        <f t="shared" si="410"/>
        <v>-6.93</v>
      </c>
      <c r="AA2337" s="5">
        <f t="shared" si="411"/>
        <v>0.66000000000000014</v>
      </c>
      <c r="AB2337" s="5">
        <f t="shared" si="412"/>
        <v>0.33000000000000007</v>
      </c>
    </row>
    <row r="2338" spans="1:28" x14ac:dyDescent="0.55000000000000004">
      <c r="A2338" s="3" t="s">
        <v>72</v>
      </c>
      <c r="B2338" s="3" t="s">
        <v>3997</v>
      </c>
      <c r="C2338" t="s">
        <v>47</v>
      </c>
      <c r="D2338" s="3" t="s">
        <v>173</v>
      </c>
      <c r="E2338" s="3" t="s">
        <v>3863</v>
      </c>
      <c r="F2338" s="3" t="s">
        <v>77</v>
      </c>
      <c r="G2338" s="5">
        <v>6.25</v>
      </c>
      <c r="H2338">
        <v>3</v>
      </c>
      <c r="I2338" s="5">
        <v>6.6124999874999997</v>
      </c>
      <c r="J2338" s="5">
        <v>2.2041666625</v>
      </c>
      <c r="K2338">
        <v>13</v>
      </c>
      <c r="L2338" s="15">
        <v>0.230769230769231</v>
      </c>
      <c r="M2338" s="13">
        <v>2.3076923076923102</v>
      </c>
      <c r="N2338" s="15">
        <v>0</v>
      </c>
      <c r="O2338" s="5">
        <v>0</v>
      </c>
      <c r="P2338" s="5">
        <v>0</v>
      </c>
      <c r="Q2338" s="5">
        <f t="shared" si="402"/>
        <v>6.6124999874999997</v>
      </c>
      <c r="R2338" s="5">
        <f t="shared" si="403"/>
        <v>-6.6124999874999997</v>
      </c>
      <c r="S2338" s="15">
        <f t="shared" si="404"/>
        <v>-1</v>
      </c>
      <c r="T2338">
        <v>0</v>
      </c>
      <c r="U2338" s="5" t="str">
        <f t="shared" si="405"/>
        <v>NA</v>
      </c>
      <c r="V2338" s="15">
        <f t="shared" si="406"/>
        <v>0</v>
      </c>
      <c r="W2338" s="15">
        <f t="shared" si="407"/>
        <v>0</v>
      </c>
      <c r="X2338" s="5">
        <f t="shared" si="408"/>
        <v>0</v>
      </c>
      <c r="Y2338" s="5">
        <f t="shared" si="409"/>
        <v>5.9512499887499999</v>
      </c>
      <c r="Z2338" s="5">
        <f t="shared" si="410"/>
        <v>-6.9431249868749996</v>
      </c>
      <c r="AA2338" s="5">
        <f t="shared" si="411"/>
        <v>0.66124999874999979</v>
      </c>
      <c r="AB2338" s="5">
        <f t="shared" si="412"/>
        <v>0.33062499937499989</v>
      </c>
    </row>
    <row r="2339" spans="1:28" x14ac:dyDescent="0.55000000000000004">
      <c r="A2339" s="3" t="s">
        <v>72</v>
      </c>
      <c r="B2339" s="3" t="s">
        <v>3999</v>
      </c>
      <c r="C2339" t="s">
        <v>47</v>
      </c>
      <c r="D2339" s="3" t="s">
        <v>173</v>
      </c>
      <c r="E2339" s="3" t="s">
        <v>2699</v>
      </c>
      <c r="F2339" s="3" t="s">
        <v>77</v>
      </c>
      <c r="G2339" s="5">
        <v>6.25</v>
      </c>
      <c r="H2339">
        <v>4</v>
      </c>
      <c r="I2339" s="5">
        <v>6.65</v>
      </c>
      <c r="J2339" s="5">
        <v>1.6625000000000001</v>
      </c>
      <c r="K2339">
        <v>48</v>
      </c>
      <c r="L2339" s="15">
        <v>8.3333333333333301E-2</v>
      </c>
      <c r="M2339" s="13">
        <v>2.3854166666666701</v>
      </c>
      <c r="N2339" s="15">
        <v>0</v>
      </c>
      <c r="O2339" s="5">
        <v>0</v>
      </c>
      <c r="P2339" s="5">
        <v>0</v>
      </c>
      <c r="Q2339" s="5">
        <f t="shared" si="402"/>
        <v>6.65</v>
      </c>
      <c r="R2339" s="5">
        <f t="shared" si="403"/>
        <v>-6.65</v>
      </c>
      <c r="S2339" s="15">
        <f t="shared" si="404"/>
        <v>-1</v>
      </c>
      <c r="T2339">
        <v>0</v>
      </c>
      <c r="U2339" s="5" t="str">
        <f t="shared" si="405"/>
        <v>NA</v>
      </c>
      <c r="V2339" s="15">
        <f t="shared" si="406"/>
        <v>0</v>
      </c>
      <c r="W2339" s="15">
        <f t="shared" si="407"/>
        <v>0</v>
      </c>
      <c r="X2339" s="5">
        <f t="shared" si="408"/>
        <v>0</v>
      </c>
      <c r="Y2339" s="5">
        <f t="shared" si="409"/>
        <v>5.9850000000000003</v>
      </c>
      <c r="Z2339" s="5">
        <f t="shared" si="410"/>
        <v>-6.9825000000000008</v>
      </c>
      <c r="AA2339" s="5">
        <f t="shared" si="411"/>
        <v>0.66500000000000004</v>
      </c>
      <c r="AB2339" s="5">
        <f t="shared" si="412"/>
        <v>0.33250000000000046</v>
      </c>
    </row>
    <row r="2340" spans="1:28" x14ac:dyDescent="0.55000000000000004">
      <c r="A2340" s="3" t="s">
        <v>72</v>
      </c>
      <c r="B2340" s="3" t="s">
        <v>2790</v>
      </c>
      <c r="C2340" t="s">
        <v>47</v>
      </c>
      <c r="D2340" s="3" t="s">
        <v>32</v>
      </c>
      <c r="E2340" s="3" t="s">
        <v>33</v>
      </c>
      <c r="F2340" s="3" t="s">
        <v>77</v>
      </c>
      <c r="G2340" s="5">
        <v>6.25</v>
      </c>
      <c r="H2340">
        <v>6</v>
      </c>
      <c r="I2340" s="5">
        <v>6.6624999750000002</v>
      </c>
      <c r="J2340" s="5">
        <v>1.1104166625</v>
      </c>
      <c r="K2340">
        <v>118</v>
      </c>
      <c r="L2340" s="15">
        <v>5.0847457627118703E-2</v>
      </c>
      <c r="M2340" s="13">
        <v>4.9610169491525404</v>
      </c>
      <c r="N2340" s="15">
        <v>0</v>
      </c>
      <c r="O2340" s="5">
        <v>0</v>
      </c>
      <c r="P2340" s="5">
        <v>0</v>
      </c>
      <c r="Q2340" s="5">
        <f t="shared" si="402"/>
        <v>6.6624999750000002</v>
      </c>
      <c r="R2340" s="5">
        <f t="shared" si="403"/>
        <v>-6.6624999750000002</v>
      </c>
      <c r="S2340" s="15">
        <f t="shared" si="404"/>
        <v>-1</v>
      </c>
      <c r="T2340">
        <v>0</v>
      </c>
      <c r="U2340" s="5" t="str">
        <f t="shared" si="405"/>
        <v>NA</v>
      </c>
      <c r="V2340" s="15">
        <f t="shared" si="406"/>
        <v>0</v>
      </c>
      <c r="W2340" s="15">
        <f t="shared" si="407"/>
        <v>0</v>
      </c>
      <c r="X2340" s="5">
        <f t="shared" si="408"/>
        <v>0</v>
      </c>
      <c r="Y2340" s="5">
        <f t="shared" si="409"/>
        <v>5.9962499775000007</v>
      </c>
      <c r="Z2340" s="5">
        <f t="shared" si="410"/>
        <v>-6.9956249737500009</v>
      </c>
      <c r="AA2340" s="5">
        <f t="shared" si="411"/>
        <v>0.66624999749999958</v>
      </c>
      <c r="AB2340" s="5">
        <f t="shared" si="412"/>
        <v>0.33312499875000068</v>
      </c>
    </row>
    <row r="2341" spans="1:28" x14ac:dyDescent="0.55000000000000004">
      <c r="A2341" s="3" t="s">
        <v>72</v>
      </c>
      <c r="B2341" s="3" t="s">
        <v>3978</v>
      </c>
      <c r="C2341" t="s">
        <v>47</v>
      </c>
      <c r="D2341" s="3" t="s">
        <v>125</v>
      </c>
      <c r="E2341" s="3" t="s">
        <v>3994</v>
      </c>
      <c r="F2341" s="3" t="s">
        <v>77</v>
      </c>
      <c r="G2341" s="5">
        <v>6.25</v>
      </c>
      <c r="H2341">
        <v>3</v>
      </c>
      <c r="I2341" s="5">
        <v>6.6624999750000002</v>
      </c>
      <c r="J2341" s="5">
        <v>2.2208333250000001</v>
      </c>
      <c r="K2341">
        <v>25</v>
      </c>
      <c r="L2341" s="15">
        <v>0.12</v>
      </c>
      <c r="M2341" s="13">
        <v>1.1599999999999999</v>
      </c>
      <c r="N2341" s="15">
        <v>0</v>
      </c>
      <c r="O2341" s="5">
        <v>0</v>
      </c>
      <c r="P2341" s="5">
        <v>0</v>
      </c>
      <c r="Q2341" s="5">
        <f t="shared" si="402"/>
        <v>6.6624999750000002</v>
      </c>
      <c r="R2341" s="5">
        <f t="shared" si="403"/>
        <v>-6.6624999750000002</v>
      </c>
      <c r="S2341" s="15">
        <f t="shared" si="404"/>
        <v>-1</v>
      </c>
      <c r="T2341">
        <v>0</v>
      </c>
      <c r="U2341" s="5" t="str">
        <f t="shared" si="405"/>
        <v>NA</v>
      </c>
      <c r="V2341" s="15">
        <f t="shared" si="406"/>
        <v>0</v>
      </c>
      <c r="W2341" s="15">
        <f t="shared" si="407"/>
        <v>0</v>
      </c>
      <c r="X2341" s="5">
        <f t="shared" si="408"/>
        <v>0</v>
      </c>
      <c r="Y2341" s="5">
        <f t="shared" si="409"/>
        <v>5.9962499775000007</v>
      </c>
      <c r="Z2341" s="5">
        <f t="shared" si="410"/>
        <v>-6.9956249737500009</v>
      </c>
      <c r="AA2341" s="5">
        <f t="shared" si="411"/>
        <v>0.66624999749999958</v>
      </c>
      <c r="AB2341" s="5">
        <f t="shared" si="412"/>
        <v>0.33312499875000068</v>
      </c>
    </row>
    <row r="2342" spans="1:28" x14ac:dyDescent="0.55000000000000004">
      <c r="A2342" s="3" t="s">
        <v>72</v>
      </c>
      <c r="B2342" s="3" t="s">
        <v>3392</v>
      </c>
      <c r="C2342" t="s">
        <v>47</v>
      </c>
      <c r="D2342" s="3" t="s">
        <v>32</v>
      </c>
      <c r="E2342" s="3" t="s">
        <v>467</v>
      </c>
      <c r="F2342" s="3" t="s">
        <v>77</v>
      </c>
      <c r="G2342" s="5">
        <v>6.25</v>
      </c>
      <c r="H2342">
        <v>3</v>
      </c>
      <c r="I2342" s="5">
        <v>6.7374999750000004</v>
      </c>
      <c r="J2342" s="5">
        <v>2.245833325</v>
      </c>
      <c r="K2342">
        <v>31</v>
      </c>
      <c r="L2342" s="15">
        <v>9.6774193548387094E-2</v>
      </c>
      <c r="M2342" s="13">
        <v>5.0967741935483897</v>
      </c>
      <c r="N2342" s="15">
        <v>0</v>
      </c>
      <c r="O2342" s="5">
        <v>0</v>
      </c>
      <c r="P2342" s="5">
        <v>0</v>
      </c>
      <c r="Q2342" s="5">
        <f t="shared" si="402"/>
        <v>6.7374999750000004</v>
      </c>
      <c r="R2342" s="5">
        <f t="shared" si="403"/>
        <v>-6.7374999750000004</v>
      </c>
      <c r="S2342" s="15">
        <f t="shared" si="404"/>
        <v>-1</v>
      </c>
      <c r="T2342">
        <v>0</v>
      </c>
      <c r="U2342" s="5" t="str">
        <f t="shared" si="405"/>
        <v>NA</v>
      </c>
      <c r="V2342" s="15">
        <f t="shared" si="406"/>
        <v>0</v>
      </c>
      <c r="W2342" s="15">
        <f t="shared" si="407"/>
        <v>0</v>
      </c>
      <c r="X2342" s="5">
        <f t="shared" si="408"/>
        <v>0</v>
      </c>
      <c r="Y2342" s="5">
        <f t="shared" si="409"/>
        <v>6.0637499775000006</v>
      </c>
      <c r="Z2342" s="5">
        <f t="shared" si="410"/>
        <v>-7.0743749737500004</v>
      </c>
      <c r="AA2342" s="5">
        <f t="shared" si="411"/>
        <v>0.67374999749999986</v>
      </c>
      <c r="AB2342" s="5">
        <f t="shared" si="412"/>
        <v>0.33687499874999993</v>
      </c>
    </row>
    <row r="2343" spans="1:28" x14ac:dyDescent="0.55000000000000004">
      <c r="A2343" s="3" t="s">
        <v>72</v>
      </c>
      <c r="B2343" s="3" t="s">
        <v>4004</v>
      </c>
      <c r="C2343" t="s">
        <v>56</v>
      </c>
      <c r="D2343" s="3" t="s">
        <v>32</v>
      </c>
      <c r="E2343" s="3" t="s">
        <v>3421</v>
      </c>
      <c r="F2343" s="3" t="s">
        <v>77</v>
      </c>
      <c r="G2343" s="5">
        <v>6.25</v>
      </c>
      <c r="H2343">
        <v>2</v>
      </c>
      <c r="I2343" s="5">
        <v>6.7374999999999998</v>
      </c>
      <c r="J2343" s="5">
        <v>3.3687499999999999</v>
      </c>
      <c r="K2343">
        <v>66</v>
      </c>
      <c r="L2343" s="15">
        <v>3.0303030303030297E-2</v>
      </c>
      <c r="M2343" s="13">
        <v>1.14393939393939</v>
      </c>
      <c r="N2343" s="15">
        <v>0</v>
      </c>
      <c r="O2343" s="5">
        <v>0</v>
      </c>
      <c r="P2343" s="5">
        <v>0</v>
      </c>
      <c r="Q2343" s="5">
        <f t="shared" si="402"/>
        <v>6.7374999999999998</v>
      </c>
      <c r="R2343" s="5">
        <f t="shared" si="403"/>
        <v>-6.7374999999999998</v>
      </c>
      <c r="S2343" s="15">
        <f t="shared" si="404"/>
        <v>-1</v>
      </c>
      <c r="T2343">
        <v>0</v>
      </c>
      <c r="U2343" s="5" t="str">
        <f t="shared" si="405"/>
        <v>NA</v>
      </c>
      <c r="V2343" s="15">
        <f t="shared" si="406"/>
        <v>0</v>
      </c>
      <c r="W2343" s="15">
        <f t="shared" si="407"/>
        <v>0</v>
      </c>
      <c r="X2343" s="5">
        <f t="shared" si="408"/>
        <v>0</v>
      </c>
      <c r="Y2343" s="5">
        <f t="shared" si="409"/>
        <v>6.0637499999999998</v>
      </c>
      <c r="Z2343" s="5">
        <f t="shared" si="410"/>
        <v>-7.0743749999999999</v>
      </c>
      <c r="AA2343" s="5">
        <f t="shared" si="411"/>
        <v>0.67375000000000007</v>
      </c>
      <c r="AB2343" s="5">
        <f t="shared" si="412"/>
        <v>0.33687500000000004</v>
      </c>
    </row>
    <row r="2344" spans="1:28" x14ac:dyDescent="0.55000000000000004">
      <c r="A2344" s="3" t="s">
        <v>72</v>
      </c>
      <c r="B2344" s="3" t="s">
        <v>4006</v>
      </c>
      <c r="C2344" t="s">
        <v>47</v>
      </c>
      <c r="D2344" s="3" t="s">
        <v>32</v>
      </c>
      <c r="E2344" s="3" t="s">
        <v>2686</v>
      </c>
      <c r="F2344" s="3" t="s">
        <v>77</v>
      </c>
      <c r="G2344" s="5">
        <v>6.25</v>
      </c>
      <c r="H2344">
        <v>4</v>
      </c>
      <c r="I2344" s="5">
        <v>6.75</v>
      </c>
      <c r="J2344" s="5">
        <v>1.6875</v>
      </c>
      <c r="K2344">
        <v>42</v>
      </c>
      <c r="L2344" s="15">
        <v>9.5238095238095205E-2</v>
      </c>
      <c r="M2344" s="13">
        <v>1.75714285714286</v>
      </c>
      <c r="N2344" s="15">
        <v>0</v>
      </c>
      <c r="O2344" s="5">
        <v>0</v>
      </c>
      <c r="P2344" s="5">
        <v>0</v>
      </c>
      <c r="Q2344" s="5">
        <f t="shared" si="402"/>
        <v>6.75</v>
      </c>
      <c r="R2344" s="5">
        <f t="shared" si="403"/>
        <v>-6.75</v>
      </c>
      <c r="S2344" s="15">
        <f t="shared" si="404"/>
        <v>-1</v>
      </c>
      <c r="T2344">
        <v>0</v>
      </c>
      <c r="U2344" s="5" t="str">
        <f t="shared" si="405"/>
        <v>NA</v>
      </c>
      <c r="V2344" s="15">
        <f t="shared" si="406"/>
        <v>0</v>
      </c>
      <c r="W2344" s="15">
        <f t="shared" si="407"/>
        <v>0</v>
      </c>
      <c r="X2344" s="5">
        <f t="shared" si="408"/>
        <v>0</v>
      </c>
      <c r="Y2344" s="5">
        <f t="shared" si="409"/>
        <v>6.0750000000000002</v>
      </c>
      <c r="Z2344" s="5">
        <f t="shared" si="410"/>
        <v>-7.0875000000000004</v>
      </c>
      <c r="AA2344" s="5">
        <f t="shared" si="411"/>
        <v>0.67499999999999982</v>
      </c>
      <c r="AB2344" s="5">
        <f t="shared" si="412"/>
        <v>0.33750000000000036</v>
      </c>
    </row>
    <row r="2345" spans="1:28" x14ac:dyDescent="0.55000000000000004">
      <c r="A2345" s="3" t="s">
        <v>72</v>
      </c>
      <c r="B2345" s="3" t="s">
        <v>132</v>
      </c>
      <c r="C2345" t="s">
        <v>47</v>
      </c>
      <c r="D2345" s="3" t="s">
        <v>75</v>
      </c>
      <c r="E2345" s="3" t="s">
        <v>76</v>
      </c>
      <c r="F2345" s="3" t="s">
        <v>77</v>
      </c>
      <c r="G2345" s="5">
        <v>6.25</v>
      </c>
      <c r="H2345">
        <v>3</v>
      </c>
      <c r="I2345" s="5">
        <v>6.7749999750000001</v>
      </c>
      <c r="J2345" s="5">
        <v>2.2583333250000002</v>
      </c>
      <c r="K2345">
        <v>26</v>
      </c>
      <c r="L2345" s="15">
        <v>0.11538461538461499</v>
      </c>
      <c r="M2345" s="13">
        <v>1.9615384615384599</v>
      </c>
      <c r="N2345" s="15">
        <v>0</v>
      </c>
      <c r="O2345" s="5">
        <v>0</v>
      </c>
      <c r="P2345" s="5">
        <v>0</v>
      </c>
      <c r="Q2345" s="5">
        <f t="shared" si="402"/>
        <v>6.7749999750000001</v>
      </c>
      <c r="R2345" s="5">
        <f t="shared" si="403"/>
        <v>-6.7749999750000001</v>
      </c>
      <c r="S2345" s="15">
        <f t="shared" si="404"/>
        <v>-1</v>
      </c>
      <c r="T2345">
        <v>0</v>
      </c>
      <c r="U2345" s="5" t="str">
        <f t="shared" si="405"/>
        <v>NA</v>
      </c>
      <c r="V2345" s="15">
        <f t="shared" si="406"/>
        <v>0</v>
      </c>
      <c r="W2345" s="15">
        <f t="shared" si="407"/>
        <v>0</v>
      </c>
      <c r="X2345" s="5">
        <f t="shared" si="408"/>
        <v>0</v>
      </c>
      <c r="Y2345" s="5">
        <f t="shared" si="409"/>
        <v>6.0974999775000001</v>
      </c>
      <c r="Z2345" s="5">
        <f t="shared" si="410"/>
        <v>-7.1137499737500001</v>
      </c>
      <c r="AA2345" s="5">
        <f t="shared" si="411"/>
        <v>0.67749999750000001</v>
      </c>
      <c r="AB2345" s="5">
        <f t="shared" si="412"/>
        <v>0.33874999875</v>
      </c>
    </row>
    <row r="2346" spans="1:28" x14ac:dyDescent="0.55000000000000004">
      <c r="A2346" s="3" t="s">
        <v>72</v>
      </c>
      <c r="B2346" s="3" t="s">
        <v>4009</v>
      </c>
      <c r="C2346" t="s">
        <v>47</v>
      </c>
      <c r="D2346" s="3" t="s">
        <v>104</v>
      </c>
      <c r="E2346" s="3" t="s">
        <v>105</v>
      </c>
      <c r="F2346" s="3" t="s">
        <v>77</v>
      </c>
      <c r="G2346" s="5">
        <v>6.25</v>
      </c>
      <c r="H2346">
        <v>3</v>
      </c>
      <c r="I2346" s="5">
        <v>6.7749999750000001</v>
      </c>
      <c r="J2346" s="5">
        <v>2.2583333250000002</v>
      </c>
      <c r="K2346">
        <v>7</v>
      </c>
      <c r="L2346" s="15">
        <v>0.42857142857142899</v>
      </c>
      <c r="M2346" s="13">
        <v>1</v>
      </c>
      <c r="N2346" s="15">
        <v>0</v>
      </c>
      <c r="O2346" s="5">
        <v>0</v>
      </c>
      <c r="P2346" s="5">
        <v>0</v>
      </c>
      <c r="Q2346" s="5">
        <f t="shared" si="402"/>
        <v>6.7749999750000001</v>
      </c>
      <c r="R2346" s="5">
        <f t="shared" si="403"/>
        <v>-6.7749999750000001</v>
      </c>
      <c r="S2346" s="15">
        <f t="shared" si="404"/>
        <v>-1</v>
      </c>
      <c r="T2346">
        <v>0</v>
      </c>
      <c r="U2346" s="5" t="str">
        <f t="shared" si="405"/>
        <v>NA</v>
      </c>
      <c r="V2346" s="15">
        <f t="shared" si="406"/>
        <v>0</v>
      </c>
      <c r="W2346" s="15">
        <f t="shared" si="407"/>
        <v>0</v>
      </c>
      <c r="X2346" s="5">
        <f t="shared" si="408"/>
        <v>0</v>
      </c>
      <c r="Y2346" s="5">
        <f t="shared" si="409"/>
        <v>6.0974999775000001</v>
      </c>
      <c r="Z2346" s="5">
        <f t="shared" si="410"/>
        <v>-7.1137499737500001</v>
      </c>
      <c r="AA2346" s="5">
        <f t="shared" si="411"/>
        <v>0.67749999750000001</v>
      </c>
      <c r="AB2346" s="5">
        <f t="shared" si="412"/>
        <v>0.33874999875</v>
      </c>
    </row>
    <row r="2347" spans="1:28" x14ac:dyDescent="0.55000000000000004">
      <c r="A2347" s="3" t="s">
        <v>72</v>
      </c>
      <c r="B2347" s="3" t="s">
        <v>1074</v>
      </c>
      <c r="C2347" t="s">
        <v>47</v>
      </c>
      <c r="D2347" s="3" t="s">
        <v>173</v>
      </c>
      <c r="E2347" s="3" t="s">
        <v>2721</v>
      </c>
      <c r="F2347" s="3" t="s">
        <v>77</v>
      </c>
      <c r="G2347" s="5">
        <v>6.25</v>
      </c>
      <c r="H2347">
        <v>1</v>
      </c>
      <c r="I2347" s="5">
        <v>6.7874999999999996</v>
      </c>
      <c r="J2347" s="5">
        <v>6.7874999999999996</v>
      </c>
      <c r="K2347">
        <v>481</v>
      </c>
      <c r="L2347" s="15">
        <v>2.0790020790020804E-3</v>
      </c>
      <c r="M2347" s="13">
        <v>1.05093555093555</v>
      </c>
      <c r="N2347" s="15">
        <v>0</v>
      </c>
      <c r="O2347" s="5">
        <v>0</v>
      </c>
      <c r="P2347" s="5">
        <v>0</v>
      </c>
      <c r="Q2347" s="5">
        <f t="shared" si="402"/>
        <v>6.7874999999999996</v>
      </c>
      <c r="R2347" s="5">
        <f t="shared" si="403"/>
        <v>-6.7874999999999996</v>
      </c>
      <c r="S2347" s="15">
        <f t="shared" si="404"/>
        <v>-1</v>
      </c>
      <c r="T2347">
        <v>0</v>
      </c>
      <c r="U2347" s="5" t="str">
        <f t="shared" si="405"/>
        <v>NA</v>
      </c>
      <c r="V2347" s="15">
        <f t="shared" si="406"/>
        <v>0</v>
      </c>
      <c r="W2347" s="15">
        <f t="shared" si="407"/>
        <v>0</v>
      </c>
      <c r="X2347" s="5">
        <f t="shared" si="408"/>
        <v>0</v>
      </c>
      <c r="Y2347" s="5">
        <f t="shared" si="409"/>
        <v>6.1087499999999997</v>
      </c>
      <c r="Z2347" s="5">
        <f t="shared" si="410"/>
        <v>-7.1268750000000001</v>
      </c>
      <c r="AA2347" s="5">
        <f t="shared" si="411"/>
        <v>0.67874999999999996</v>
      </c>
      <c r="AB2347" s="5">
        <f t="shared" si="412"/>
        <v>0.33937500000000043</v>
      </c>
    </row>
    <row r="2348" spans="1:28" x14ac:dyDescent="0.55000000000000004">
      <c r="A2348" s="3" t="s">
        <v>72</v>
      </c>
      <c r="B2348" s="3" t="s">
        <v>4012</v>
      </c>
      <c r="C2348" t="s">
        <v>47</v>
      </c>
      <c r="D2348" s="3" t="s">
        <v>32</v>
      </c>
      <c r="E2348" s="3" t="s">
        <v>482</v>
      </c>
      <c r="F2348" s="3" t="s">
        <v>77</v>
      </c>
      <c r="G2348" s="5">
        <v>6.25</v>
      </c>
      <c r="H2348">
        <v>5</v>
      </c>
      <c r="I2348" s="5">
        <v>6.7874999999999996</v>
      </c>
      <c r="J2348" s="5">
        <v>1.3574999999999999</v>
      </c>
      <c r="K2348">
        <v>136</v>
      </c>
      <c r="L2348" s="15">
        <v>3.6764705882352901E-2</v>
      </c>
      <c r="M2348" s="13">
        <v>5.0198529411764703</v>
      </c>
      <c r="N2348" s="15">
        <v>0</v>
      </c>
      <c r="O2348" s="5">
        <v>0</v>
      </c>
      <c r="P2348" s="5">
        <v>0</v>
      </c>
      <c r="Q2348" s="5">
        <f t="shared" si="402"/>
        <v>6.7874999999999996</v>
      </c>
      <c r="R2348" s="5">
        <f t="shared" si="403"/>
        <v>-6.7874999999999996</v>
      </c>
      <c r="S2348" s="15">
        <f t="shared" si="404"/>
        <v>-1</v>
      </c>
      <c r="T2348">
        <v>0</v>
      </c>
      <c r="U2348" s="5" t="str">
        <f t="shared" si="405"/>
        <v>NA</v>
      </c>
      <c r="V2348" s="15">
        <f t="shared" si="406"/>
        <v>0</v>
      </c>
      <c r="W2348" s="15">
        <f t="shared" si="407"/>
        <v>0</v>
      </c>
      <c r="X2348" s="5">
        <f t="shared" si="408"/>
        <v>0</v>
      </c>
      <c r="Y2348" s="5">
        <f t="shared" si="409"/>
        <v>6.1087499999999997</v>
      </c>
      <c r="Z2348" s="5">
        <f t="shared" si="410"/>
        <v>-7.1268750000000001</v>
      </c>
      <c r="AA2348" s="5">
        <f t="shared" si="411"/>
        <v>0.67874999999999996</v>
      </c>
      <c r="AB2348" s="5">
        <f t="shared" si="412"/>
        <v>0.33937500000000043</v>
      </c>
    </row>
    <row r="2349" spans="1:28" x14ac:dyDescent="0.55000000000000004">
      <c r="A2349" s="3" t="s">
        <v>72</v>
      </c>
      <c r="B2349" s="3" t="s">
        <v>2784</v>
      </c>
      <c r="C2349" t="s">
        <v>47</v>
      </c>
      <c r="D2349" s="3" t="s">
        <v>104</v>
      </c>
      <c r="E2349" s="3" t="s">
        <v>2782</v>
      </c>
      <c r="F2349" s="3" t="s">
        <v>77</v>
      </c>
      <c r="G2349" s="5">
        <v>6.25</v>
      </c>
      <c r="H2349">
        <v>3</v>
      </c>
      <c r="I2349" s="5">
        <v>6.7874999999999996</v>
      </c>
      <c r="J2349" s="5">
        <v>2.2625000000000002</v>
      </c>
      <c r="K2349">
        <v>126</v>
      </c>
      <c r="L2349" s="15">
        <v>2.3809523809523801E-2</v>
      </c>
      <c r="M2349" s="13">
        <v>1.63325396825397</v>
      </c>
      <c r="N2349" s="15">
        <v>0</v>
      </c>
      <c r="O2349" s="5">
        <v>0</v>
      </c>
      <c r="P2349" s="5">
        <v>0</v>
      </c>
      <c r="Q2349" s="5">
        <f t="shared" si="402"/>
        <v>6.7874999999999996</v>
      </c>
      <c r="R2349" s="5">
        <f t="shared" si="403"/>
        <v>-6.7874999999999996</v>
      </c>
      <c r="S2349" s="15">
        <f t="shared" si="404"/>
        <v>-1</v>
      </c>
      <c r="T2349">
        <v>0</v>
      </c>
      <c r="U2349" s="5" t="str">
        <f t="shared" si="405"/>
        <v>NA</v>
      </c>
      <c r="V2349" s="15">
        <f t="shared" si="406"/>
        <v>0</v>
      </c>
      <c r="W2349" s="15">
        <f t="shared" si="407"/>
        <v>0</v>
      </c>
      <c r="X2349" s="5">
        <f t="shared" si="408"/>
        <v>0</v>
      </c>
      <c r="Y2349" s="5">
        <f t="shared" si="409"/>
        <v>6.1087499999999997</v>
      </c>
      <c r="Z2349" s="5">
        <f t="shared" si="410"/>
        <v>-7.1268750000000001</v>
      </c>
      <c r="AA2349" s="5">
        <f t="shared" si="411"/>
        <v>0.67874999999999996</v>
      </c>
      <c r="AB2349" s="5">
        <f t="shared" si="412"/>
        <v>0.33937500000000043</v>
      </c>
    </row>
    <row r="2350" spans="1:28" x14ac:dyDescent="0.55000000000000004">
      <c r="A2350" s="3" t="s">
        <v>72</v>
      </c>
      <c r="B2350" s="3" t="s">
        <v>754</v>
      </c>
      <c r="C2350" t="s">
        <v>47</v>
      </c>
      <c r="D2350" s="3" t="s">
        <v>104</v>
      </c>
      <c r="E2350" s="3" t="s">
        <v>201</v>
      </c>
      <c r="F2350" s="3" t="s">
        <v>77</v>
      </c>
      <c r="G2350" s="5">
        <v>6.25</v>
      </c>
      <c r="H2350">
        <v>3</v>
      </c>
      <c r="I2350" s="5">
        <v>6.8250000000000002</v>
      </c>
      <c r="J2350" s="5">
        <v>2.2749999999999999</v>
      </c>
      <c r="K2350">
        <v>42</v>
      </c>
      <c r="L2350" s="15">
        <v>7.1428571428571397E-2</v>
      </c>
      <c r="M2350" s="13">
        <v>3.4545238095238102</v>
      </c>
      <c r="N2350" s="15">
        <v>0</v>
      </c>
      <c r="O2350" s="5">
        <v>0</v>
      </c>
      <c r="P2350" s="5">
        <v>0</v>
      </c>
      <c r="Q2350" s="5">
        <f t="shared" si="402"/>
        <v>6.8250000000000002</v>
      </c>
      <c r="R2350" s="5">
        <f t="shared" si="403"/>
        <v>-6.8250000000000002</v>
      </c>
      <c r="S2350" s="15">
        <f t="shared" si="404"/>
        <v>-1</v>
      </c>
      <c r="T2350">
        <v>0</v>
      </c>
      <c r="U2350" s="5" t="str">
        <f t="shared" si="405"/>
        <v>NA</v>
      </c>
      <c r="V2350" s="15">
        <f t="shared" si="406"/>
        <v>0</v>
      </c>
      <c r="W2350" s="15">
        <f t="shared" si="407"/>
        <v>0</v>
      </c>
      <c r="X2350" s="5">
        <f t="shared" si="408"/>
        <v>0</v>
      </c>
      <c r="Y2350" s="5">
        <f t="shared" si="409"/>
        <v>6.1425000000000001</v>
      </c>
      <c r="Z2350" s="5">
        <f t="shared" si="410"/>
        <v>-7.1662500000000007</v>
      </c>
      <c r="AA2350" s="5">
        <f t="shared" si="411"/>
        <v>0.68250000000000011</v>
      </c>
      <c r="AB2350" s="5">
        <f t="shared" si="412"/>
        <v>0.3412500000000005</v>
      </c>
    </row>
    <row r="2351" spans="1:28" x14ac:dyDescent="0.55000000000000004">
      <c r="A2351" s="3" t="s">
        <v>72</v>
      </c>
      <c r="B2351" s="3" t="s">
        <v>3402</v>
      </c>
      <c r="C2351" t="s">
        <v>47</v>
      </c>
      <c r="D2351" s="3" t="s">
        <v>104</v>
      </c>
      <c r="E2351" s="3" t="s">
        <v>2782</v>
      </c>
      <c r="F2351" s="3" t="s">
        <v>77</v>
      </c>
      <c r="G2351" s="5">
        <v>6.25</v>
      </c>
      <c r="H2351">
        <v>3</v>
      </c>
      <c r="I2351" s="5">
        <v>6.8499999750000002</v>
      </c>
      <c r="J2351" s="5">
        <v>2.2833333250000001</v>
      </c>
      <c r="K2351">
        <v>101</v>
      </c>
      <c r="L2351" s="15">
        <v>2.9702970297029698E-2</v>
      </c>
      <c r="M2351" s="13">
        <v>1.59504950495049</v>
      </c>
      <c r="N2351" s="15">
        <v>0</v>
      </c>
      <c r="O2351" s="5">
        <v>0</v>
      </c>
      <c r="P2351" s="5">
        <v>0</v>
      </c>
      <c r="Q2351" s="5">
        <f t="shared" si="402"/>
        <v>6.8499999750000002</v>
      </c>
      <c r="R2351" s="5">
        <f t="shared" si="403"/>
        <v>-6.8499999750000002</v>
      </c>
      <c r="S2351" s="15">
        <f t="shared" si="404"/>
        <v>-1</v>
      </c>
      <c r="T2351">
        <v>0</v>
      </c>
      <c r="U2351" s="5" t="str">
        <f t="shared" si="405"/>
        <v>NA</v>
      </c>
      <c r="V2351" s="15">
        <f t="shared" si="406"/>
        <v>0</v>
      </c>
      <c r="W2351" s="15">
        <f t="shared" si="407"/>
        <v>0</v>
      </c>
      <c r="X2351" s="5">
        <f t="shared" si="408"/>
        <v>0</v>
      </c>
      <c r="Y2351" s="5">
        <f t="shared" si="409"/>
        <v>6.1649999775</v>
      </c>
      <c r="Z2351" s="5">
        <f t="shared" si="410"/>
        <v>-7.1924999737500004</v>
      </c>
      <c r="AA2351" s="5">
        <f t="shared" si="411"/>
        <v>0.68499999750000029</v>
      </c>
      <c r="AB2351" s="5">
        <f t="shared" si="412"/>
        <v>0.34249999875000015</v>
      </c>
    </row>
    <row r="2352" spans="1:28" x14ac:dyDescent="0.55000000000000004">
      <c r="A2352" s="3" t="s">
        <v>72</v>
      </c>
      <c r="B2352" s="3" t="s">
        <v>4017</v>
      </c>
      <c r="C2352" t="s">
        <v>47</v>
      </c>
      <c r="D2352" s="3" t="s">
        <v>173</v>
      </c>
      <c r="E2352" s="3" t="s">
        <v>3866</v>
      </c>
      <c r="F2352" s="3" t="s">
        <v>77</v>
      </c>
      <c r="G2352" s="5">
        <v>6.25</v>
      </c>
      <c r="H2352">
        <v>2</v>
      </c>
      <c r="I2352" s="5">
        <v>6.8624999999999998</v>
      </c>
      <c r="J2352" s="5">
        <v>3.4312499999999999</v>
      </c>
      <c r="K2352">
        <v>20</v>
      </c>
      <c r="L2352" s="15">
        <v>0.1</v>
      </c>
      <c r="M2352" s="13">
        <v>1.05</v>
      </c>
      <c r="N2352" s="15">
        <v>0</v>
      </c>
      <c r="O2352" s="5">
        <v>0</v>
      </c>
      <c r="P2352" s="5">
        <v>0</v>
      </c>
      <c r="Q2352" s="5">
        <f t="shared" si="402"/>
        <v>6.8624999999999998</v>
      </c>
      <c r="R2352" s="5">
        <f t="shared" si="403"/>
        <v>-6.8624999999999998</v>
      </c>
      <c r="S2352" s="15">
        <f t="shared" si="404"/>
        <v>-1</v>
      </c>
      <c r="T2352">
        <v>0</v>
      </c>
      <c r="U2352" s="5" t="str">
        <f t="shared" si="405"/>
        <v>NA</v>
      </c>
      <c r="V2352" s="15">
        <f t="shared" si="406"/>
        <v>0</v>
      </c>
      <c r="W2352" s="15">
        <f t="shared" si="407"/>
        <v>0</v>
      </c>
      <c r="X2352" s="5">
        <f t="shared" si="408"/>
        <v>0</v>
      </c>
      <c r="Y2352" s="5">
        <f t="shared" si="409"/>
        <v>6.1762499999999996</v>
      </c>
      <c r="Z2352" s="5">
        <f t="shared" si="410"/>
        <v>-7.2056250000000004</v>
      </c>
      <c r="AA2352" s="5">
        <f t="shared" si="411"/>
        <v>0.68625000000000025</v>
      </c>
      <c r="AB2352" s="5">
        <f t="shared" si="412"/>
        <v>0.34312500000000057</v>
      </c>
    </row>
    <row r="2353" spans="1:28" x14ac:dyDescent="0.55000000000000004">
      <c r="A2353" s="3" t="s">
        <v>72</v>
      </c>
      <c r="B2353" s="3" t="s">
        <v>3503</v>
      </c>
      <c r="C2353" t="s">
        <v>47</v>
      </c>
      <c r="D2353" s="3" t="s">
        <v>173</v>
      </c>
      <c r="E2353" s="3" t="s">
        <v>188</v>
      </c>
      <c r="F2353" s="3" t="s">
        <v>77</v>
      </c>
      <c r="G2353" s="5">
        <v>6.25</v>
      </c>
      <c r="H2353">
        <v>2</v>
      </c>
      <c r="I2353" s="5">
        <v>6.875</v>
      </c>
      <c r="J2353" s="5">
        <v>3.4375</v>
      </c>
      <c r="K2353">
        <v>211</v>
      </c>
      <c r="L2353" s="15">
        <v>9.4786729857819912E-3</v>
      </c>
      <c r="M2353" s="13">
        <v>1.62085308056872</v>
      </c>
      <c r="N2353" s="15">
        <v>0</v>
      </c>
      <c r="O2353" s="5">
        <v>0</v>
      </c>
      <c r="P2353" s="5">
        <v>0</v>
      </c>
      <c r="Q2353" s="5">
        <f t="shared" si="402"/>
        <v>6.875</v>
      </c>
      <c r="R2353" s="5">
        <f t="shared" si="403"/>
        <v>-6.875</v>
      </c>
      <c r="S2353" s="15">
        <f t="shared" si="404"/>
        <v>-1</v>
      </c>
      <c r="T2353">
        <v>0</v>
      </c>
      <c r="U2353" s="5" t="str">
        <f t="shared" si="405"/>
        <v>NA</v>
      </c>
      <c r="V2353" s="15">
        <f t="shared" si="406"/>
        <v>0</v>
      </c>
      <c r="W2353" s="15">
        <f t="shared" si="407"/>
        <v>0</v>
      </c>
      <c r="X2353" s="5">
        <f t="shared" si="408"/>
        <v>0</v>
      </c>
      <c r="Y2353" s="5">
        <f t="shared" si="409"/>
        <v>6.1875</v>
      </c>
      <c r="Z2353" s="5">
        <f t="shared" si="410"/>
        <v>-7.21875</v>
      </c>
      <c r="AA2353" s="5">
        <f t="shared" si="411"/>
        <v>0.6875</v>
      </c>
      <c r="AB2353" s="5">
        <f t="shared" si="412"/>
        <v>0.34375</v>
      </c>
    </row>
    <row r="2354" spans="1:28" x14ac:dyDescent="0.55000000000000004">
      <c r="A2354" s="3" t="s">
        <v>72</v>
      </c>
      <c r="B2354" s="3" t="s">
        <v>3821</v>
      </c>
      <c r="C2354" t="s">
        <v>47</v>
      </c>
      <c r="D2354" s="3" t="s">
        <v>133</v>
      </c>
      <c r="E2354" s="3" t="s">
        <v>2955</v>
      </c>
      <c r="F2354" s="3" t="s">
        <v>77</v>
      </c>
      <c r="G2354" s="5">
        <v>6.25</v>
      </c>
      <c r="H2354">
        <v>2</v>
      </c>
      <c r="I2354" s="5">
        <v>6.875</v>
      </c>
      <c r="J2354" s="5">
        <v>3.4375</v>
      </c>
      <c r="K2354">
        <v>480</v>
      </c>
      <c r="L2354" s="15">
        <v>4.1666666666666701E-3</v>
      </c>
      <c r="M2354" s="13">
        <v>5.3995833333333296</v>
      </c>
      <c r="N2354" s="15">
        <v>0</v>
      </c>
      <c r="O2354" s="5">
        <v>0</v>
      </c>
      <c r="P2354" s="5">
        <v>0</v>
      </c>
      <c r="Q2354" s="5">
        <f t="shared" si="402"/>
        <v>6.875</v>
      </c>
      <c r="R2354" s="5">
        <f t="shared" si="403"/>
        <v>-6.875</v>
      </c>
      <c r="S2354" s="15">
        <f t="shared" si="404"/>
        <v>-1</v>
      </c>
      <c r="T2354">
        <v>0</v>
      </c>
      <c r="U2354" s="5" t="str">
        <f t="shared" si="405"/>
        <v>NA</v>
      </c>
      <c r="V2354" s="15">
        <f t="shared" si="406"/>
        <v>0</v>
      </c>
      <c r="W2354" s="15">
        <f t="shared" si="407"/>
        <v>0</v>
      </c>
      <c r="X2354" s="5">
        <f t="shared" si="408"/>
        <v>0</v>
      </c>
      <c r="Y2354" s="5">
        <f t="shared" si="409"/>
        <v>6.1875</v>
      </c>
      <c r="Z2354" s="5">
        <f t="shared" si="410"/>
        <v>-7.21875</v>
      </c>
      <c r="AA2354" s="5">
        <f t="shared" si="411"/>
        <v>0.6875</v>
      </c>
      <c r="AB2354" s="5">
        <f t="shared" si="412"/>
        <v>0.34375</v>
      </c>
    </row>
    <row r="2355" spans="1:28" x14ac:dyDescent="0.55000000000000004">
      <c r="A2355" s="3" t="s">
        <v>72</v>
      </c>
      <c r="B2355" s="3" t="s">
        <v>3270</v>
      </c>
      <c r="C2355" t="s">
        <v>47</v>
      </c>
      <c r="D2355" s="3" t="s">
        <v>32</v>
      </c>
      <c r="E2355" s="3" t="s">
        <v>2714</v>
      </c>
      <c r="F2355" s="3" t="s">
        <v>77</v>
      </c>
      <c r="G2355" s="5">
        <v>6.25</v>
      </c>
      <c r="H2355">
        <v>5</v>
      </c>
      <c r="I2355" s="5">
        <v>6.8875000000000002</v>
      </c>
      <c r="J2355" s="5">
        <v>1.3774999999999999</v>
      </c>
      <c r="K2355">
        <v>357</v>
      </c>
      <c r="L2355" s="15">
        <v>1.4005602240896399E-2</v>
      </c>
      <c r="M2355" s="13">
        <v>2.8535014005602202</v>
      </c>
      <c r="N2355" s="15">
        <v>0</v>
      </c>
      <c r="O2355" s="5">
        <v>0</v>
      </c>
      <c r="P2355" s="5">
        <v>0</v>
      </c>
      <c r="Q2355" s="5">
        <f t="shared" si="402"/>
        <v>6.8875000000000002</v>
      </c>
      <c r="R2355" s="5">
        <f t="shared" si="403"/>
        <v>-6.8875000000000002</v>
      </c>
      <c r="S2355" s="15">
        <f t="shared" si="404"/>
        <v>-1</v>
      </c>
      <c r="T2355">
        <v>0</v>
      </c>
      <c r="U2355" s="5" t="str">
        <f t="shared" si="405"/>
        <v>NA</v>
      </c>
      <c r="V2355" s="15">
        <f t="shared" si="406"/>
        <v>0</v>
      </c>
      <c r="W2355" s="15">
        <f t="shared" si="407"/>
        <v>0</v>
      </c>
      <c r="X2355" s="5">
        <f t="shared" si="408"/>
        <v>0</v>
      </c>
      <c r="Y2355" s="5">
        <f t="shared" si="409"/>
        <v>6.1987500000000004</v>
      </c>
      <c r="Z2355" s="5">
        <f t="shared" si="410"/>
        <v>-7.2318750000000005</v>
      </c>
      <c r="AA2355" s="5">
        <f t="shared" si="411"/>
        <v>0.68874999999999975</v>
      </c>
      <c r="AB2355" s="5">
        <f t="shared" si="412"/>
        <v>0.34437500000000032</v>
      </c>
    </row>
    <row r="2356" spans="1:28" x14ac:dyDescent="0.55000000000000004">
      <c r="A2356" s="3" t="s">
        <v>72</v>
      </c>
      <c r="B2356" s="3" t="s">
        <v>3978</v>
      </c>
      <c r="C2356" t="s">
        <v>47</v>
      </c>
      <c r="D2356" s="3" t="s">
        <v>194</v>
      </c>
      <c r="E2356" s="3" t="s">
        <v>4022</v>
      </c>
      <c r="F2356" s="3" t="s">
        <v>77</v>
      </c>
      <c r="G2356" s="5">
        <v>6.25</v>
      </c>
      <c r="H2356">
        <v>4</v>
      </c>
      <c r="I2356" s="5">
        <v>6.8875000000000002</v>
      </c>
      <c r="J2356" s="5">
        <v>1.721875</v>
      </c>
      <c r="K2356">
        <v>13</v>
      </c>
      <c r="L2356" s="15">
        <v>0.30769230769230799</v>
      </c>
      <c r="M2356" s="13">
        <v>1</v>
      </c>
      <c r="N2356" s="15">
        <v>0</v>
      </c>
      <c r="O2356" s="5">
        <v>0</v>
      </c>
      <c r="P2356" s="5">
        <v>0</v>
      </c>
      <c r="Q2356" s="5">
        <f t="shared" si="402"/>
        <v>6.8875000000000002</v>
      </c>
      <c r="R2356" s="5">
        <f t="shared" si="403"/>
        <v>-6.8875000000000002</v>
      </c>
      <c r="S2356" s="15">
        <f t="shared" si="404"/>
        <v>-1</v>
      </c>
      <c r="T2356">
        <v>0</v>
      </c>
      <c r="U2356" s="5" t="str">
        <f t="shared" si="405"/>
        <v>NA</v>
      </c>
      <c r="V2356" s="15">
        <f t="shared" si="406"/>
        <v>0</v>
      </c>
      <c r="W2356" s="15">
        <f t="shared" si="407"/>
        <v>0</v>
      </c>
      <c r="X2356" s="5">
        <f t="shared" si="408"/>
        <v>0</v>
      </c>
      <c r="Y2356" s="5">
        <f t="shared" si="409"/>
        <v>6.1987500000000004</v>
      </c>
      <c r="Z2356" s="5">
        <f t="shared" si="410"/>
        <v>-7.2318750000000005</v>
      </c>
      <c r="AA2356" s="5">
        <f t="shared" si="411"/>
        <v>0.68874999999999975</v>
      </c>
      <c r="AB2356" s="5">
        <f t="shared" si="412"/>
        <v>0.34437500000000032</v>
      </c>
    </row>
    <row r="2357" spans="1:28" x14ac:dyDescent="0.55000000000000004">
      <c r="A2357" s="3" t="s">
        <v>72</v>
      </c>
      <c r="B2357" s="3" t="s">
        <v>290</v>
      </c>
      <c r="C2357" t="s">
        <v>47</v>
      </c>
      <c r="D2357" s="3" t="s">
        <v>133</v>
      </c>
      <c r="E2357" s="3" t="s">
        <v>2681</v>
      </c>
      <c r="F2357" s="3" t="s">
        <v>77</v>
      </c>
      <c r="G2357" s="5">
        <v>6.25</v>
      </c>
      <c r="H2357">
        <v>3</v>
      </c>
      <c r="I2357" s="5">
        <v>6.9249999750000004</v>
      </c>
      <c r="J2357" s="5">
        <v>2.308333325</v>
      </c>
      <c r="K2357">
        <v>232</v>
      </c>
      <c r="L2357" s="15">
        <v>1.2931034482758601E-2</v>
      </c>
      <c r="M2357" s="13">
        <v>1.8905172413793101</v>
      </c>
      <c r="N2357" s="15">
        <v>0</v>
      </c>
      <c r="O2357" s="5">
        <v>0</v>
      </c>
      <c r="P2357" s="5">
        <v>0</v>
      </c>
      <c r="Q2357" s="5">
        <f t="shared" si="402"/>
        <v>6.9249999750000004</v>
      </c>
      <c r="R2357" s="5">
        <f t="shared" si="403"/>
        <v>-6.9249999750000004</v>
      </c>
      <c r="S2357" s="15">
        <f t="shared" si="404"/>
        <v>-1</v>
      </c>
      <c r="T2357">
        <v>0</v>
      </c>
      <c r="U2357" s="5" t="str">
        <f t="shared" si="405"/>
        <v>NA</v>
      </c>
      <c r="V2357" s="15">
        <f t="shared" si="406"/>
        <v>0</v>
      </c>
      <c r="W2357" s="15">
        <f t="shared" si="407"/>
        <v>0</v>
      </c>
      <c r="X2357" s="5">
        <f t="shared" si="408"/>
        <v>0</v>
      </c>
      <c r="Y2357" s="5">
        <f t="shared" si="409"/>
        <v>6.2324999775000007</v>
      </c>
      <c r="Z2357" s="5">
        <f t="shared" si="410"/>
        <v>-7.2712499737500007</v>
      </c>
      <c r="AA2357" s="5">
        <f t="shared" si="411"/>
        <v>0.69249999749999969</v>
      </c>
      <c r="AB2357" s="5">
        <f t="shared" si="412"/>
        <v>0.34624999875000029</v>
      </c>
    </row>
    <row r="2358" spans="1:28" x14ac:dyDescent="0.55000000000000004">
      <c r="A2358" s="3" t="s">
        <v>72</v>
      </c>
      <c r="B2358" s="3" t="s">
        <v>270</v>
      </c>
      <c r="C2358" t="s">
        <v>47</v>
      </c>
      <c r="D2358" s="3" t="s">
        <v>133</v>
      </c>
      <c r="E2358" s="3" t="s">
        <v>2955</v>
      </c>
      <c r="F2358" s="3" t="s">
        <v>77</v>
      </c>
      <c r="G2358" s="5">
        <v>6.25</v>
      </c>
      <c r="H2358">
        <v>2</v>
      </c>
      <c r="I2358" s="5">
        <v>6.9249999999999998</v>
      </c>
      <c r="J2358" s="5">
        <v>3.4624999999999999</v>
      </c>
      <c r="K2358">
        <v>45</v>
      </c>
      <c r="L2358" s="15">
        <v>4.4444444444444405E-2</v>
      </c>
      <c r="M2358" s="13">
        <v>1.9266666666666701</v>
      </c>
      <c r="N2358" s="15">
        <v>0</v>
      </c>
      <c r="O2358" s="5">
        <v>0</v>
      </c>
      <c r="P2358" s="5">
        <v>0</v>
      </c>
      <c r="Q2358" s="5">
        <f t="shared" si="402"/>
        <v>6.9249999999999998</v>
      </c>
      <c r="R2358" s="5">
        <f t="shared" si="403"/>
        <v>-6.9249999999999998</v>
      </c>
      <c r="S2358" s="15">
        <f t="shared" si="404"/>
        <v>-1</v>
      </c>
      <c r="T2358">
        <v>0</v>
      </c>
      <c r="U2358" s="5" t="str">
        <f t="shared" si="405"/>
        <v>NA</v>
      </c>
      <c r="V2358" s="15">
        <f t="shared" si="406"/>
        <v>0</v>
      </c>
      <c r="W2358" s="15">
        <f t="shared" si="407"/>
        <v>0</v>
      </c>
      <c r="X2358" s="5">
        <f t="shared" si="408"/>
        <v>0</v>
      </c>
      <c r="Y2358" s="5">
        <f t="shared" si="409"/>
        <v>6.2324999999999999</v>
      </c>
      <c r="Z2358" s="5">
        <f t="shared" si="410"/>
        <v>-7.2712500000000002</v>
      </c>
      <c r="AA2358" s="5">
        <f t="shared" si="411"/>
        <v>0.69249999999999989</v>
      </c>
      <c r="AB2358" s="5">
        <f t="shared" si="412"/>
        <v>0.34625000000000039</v>
      </c>
    </row>
    <row r="2359" spans="1:28" x14ac:dyDescent="0.55000000000000004">
      <c r="A2359" s="3" t="s">
        <v>72</v>
      </c>
      <c r="B2359" s="3" t="s">
        <v>3888</v>
      </c>
      <c r="C2359" t="s">
        <v>47</v>
      </c>
      <c r="D2359" s="3" t="s">
        <v>104</v>
      </c>
      <c r="E2359" s="3" t="s">
        <v>3019</v>
      </c>
      <c r="F2359" s="3" t="s">
        <v>77</v>
      </c>
      <c r="G2359" s="5">
        <v>6.25</v>
      </c>
      <c r="H2359">
        <v>2</v>
      </c>
      <c r="I2359" s="5">
        <v>6.9375</v>
      </c>
      <c r="J2359" s="5">
        <v>3.46875</v>
      </c>
      <c r="K2359">
        <v>23</v>
      </c>
      <c r="L2359" s="15">
        <v>8.6956521739130391E-2</v>
      </c>
      <c r="M2359" s="13">
        <v>1.34782608695652</v>
      </c>
      <c r="N2359" s="15">
        <v>0</v>
      </c>
      <c r="O2359" s="5">
        <v>0</v>
      </c>
      <c r="P2359" s="5">
        <v>0</v>
      </c>
      <c r="Q2359" s="5">
        <f t="shared" si="402"/>
        <v>6.9375</v>
      </c>
      <c r="R2359" s="5">
        <f t="shared" si="403"/>
        <v>-6.9375</v>
      </c>
      <c r="S2359" s="15">
        <f t="shared" si="404"/>
        <v>-1</v>
      </c>
      <c r="T2359">
        <v>0</v>
      </c>
      <c r="U2359" s="5" t="str">
        <f t="shared" si="405"/>
        <v>NA</v>
      </c>
      <c r="V2359" s="15">
        <f t="shared" si="406"/>
        <v>0</v>
      </c>
      <c r="W2359" s="15">
        <f t="shared" si="407"/>
        <v>0</v>
      </c>
      <c r="X2359" s="5">
        <f t="shared" si="408"/>
        <v>0</v>
      </c>
      <c r="Y2359" s="5">
        <f t="shared" si="409"/>
        <v>6.2437500000000004</v>
      </c>
      <c r="Z2359" s="5">
        <f t="shared" si="410"/>
        <v>-7.2843750000000007</v>
      </c>
      <c r="AA2359" s="5">
        <f t="shared" si="411"/>
        <v>0.69374999999999964</v>
      </c>
      <c r="AB2359" s="5">
        <f t="shared" si="412"/>
        <v>0.34687500000000071</v>
      </c>
    </row>
    <row r="2360" spans="1:28" x14ac:dyDescent="0.55000000000000004">
      <c r="A2360" s="3" t="s">
        <v>72</v>
      </c>
      <c r="B2360" s="3" t="s">
        <v>2979</v>
      </c>
      <c r="C2360" t="s">
        <v>47</v>
      </c>
      <c r="D2360" s="3" t="s">
        <v>32</v>
      </c>
      <c r="E2360" s="3" t="s">
        <v>482</v>
      </c>
      <c r="F2360" s="3" t="s">
        <v>77</v>
      </c>
      <c r="G2360" s="5">
        <v>6.25</v>
      </c>
      <c r="H2360">
        <v>8</v>
      </c>
      <c r="I2360" s="5">
        <v>6.9749999999999996</v>
      </c>
      <c r="J2360" s="5">
        <v>0.87187499999999996</v>
      </c>
      <c r="K2360">
        <v>79</v>
      </c>
      <c r="L2360" s="15">
        <v>0.10126582278480999</v>
      </c>
      <c r="M2360" s="13">
        <v>5.2746835443037998</v>
      </c>
      <c r="N2360" s="15">
        <v>0</v>
      </c>
      <c r="O2360" s="5">
        <v>0</v>
      </c>
      <c r="P2360" s="5">
        <v>0</v>
      </c>
      <c r="Q2360" s="5">
        <f t="shared" si="402"/>
        <v>6.9749999999999996</v>
      </c>
      <c r="R2360" s="5">
        <f t="shared" si="403"/>
        <v>-6.9749999999999996</v>
      </c>
      <c r="S2360" s="15">
        <f t="shared" si="404"/>
        <v>-1</v>
      </c>
      <c r="T2360">
        <v>0</v>
      </c>
      <c r="U2360" s="5" t="str">
        <f t="shared" si="405"/>
        <v>NA</v>
      </c>
      <c r="V2360" s="15">
        <f t="shared" si="406"/>
        <v>0</v>
      </c>
      <c r="W2360" s="15">
        <f t="shared" si="407"/>
        <v>0</v>
      </c>
      <c r="X2360" s="5">
        <f t="shared" si="408"/>
        <v>0</v>
      </c>
      <c r="Y2360" s="5">
        <f t="shared" si="409"/>
        <v>6.2774999999999999</v>
      </c>
      <c r="Z2360" s="5">
        <f t="shared" si="410"/>
        <v>-7.3237499999999995</v>
      </c>
      <c r="AA2360" s="5">
        <f t="shared" si="411"/>
        <v>0.69749999999999979</v>
      </c>
      <c r="AB2360" s="5">
        <f t="shared" si="412"/>
        <v>0.34874999999999989</v>
      </c>
    </row>
    <row r="2361" spans="1:28" x14ac:dyDescent="0.55000000000000004">
      <c r="A2361" s="3" t="s">
        <v>72</v>
      </c>
      <c r="B2361" s="3" t="s">
        <v>4028</v>
      </c>
      <c r="C2361" t="s">
        <v>47</v>
      </c>
      <c r="D2361" s="3" t="s">
        <v>104</v>
      </c>
      <c r="E2361" s="3" t="s">
        <v>2782</v>
      </c>
      <c r="F2361" s="3" t="s">
        <v>77</v>
      </c>
      <c r="G2361" s="5">
        <v>6.25</v>
      </c>
      <c r="H2361">
        <v>3</v>
      </c>
      <c r="I2361" s="5">
        <v>6.9999999749999997</v>
      </c>
      <c r="J2361" s="5">
        <v>2.3333333249999999</v>
      </c>
      <c r="K2361">
        <v>20</v>
      </c>
      <c r="L2361" s="15">
        <v>0.15</v>
      </c>
      <c r="M2361" s="13">
        <v>1.1000000000000001</v>
      </c>
      <c r="N2361" s="15">
        <v>0</v>
      </c>
      <c r="O2361" s="5">
        <v>0</v>
      </c>
      <c r="P2361" s="5">
        <v>0</v>
      </c>
      <c r="Q2361" s="5">
        <f t="shared" si="402"/>
        <v>6.9999999749999997</v>
      </c>
      <c r="R2361" s="5">
        <f t="shared" si="403"/>
        <v>-6.9999999749999997</v>
      </c>
      <c r="S2361" s="15">
        <f t="shared" si="404"/>
        <v>-1</v>
      </c>
      <c r="T2361">
        <v>0</v>
      </c>
      <c r="U2361" s="5" t="str">
        <f t="shared" si="405"/>
        <v>NA</v>
      </c>
      <c r="V2361" s="15">
        <f t="shared" si="406"/>
        <v>0</v>
      </c>
      <c r="W2361" s="15">
        <f t="shared" si="407"/>
        <v>0</v>
      </c>
      <c r="X2361" s="5">
        <f t="shared" si="408"/>
        <v>0</v>
      </c>
      <c r="Y2361" s="5">
        <f t="shared" si="409"/>
        <v>6.2999999774999997</v>
      </c>
      <c r="Z2361" s="5">
        <f t="shared" si="410"/>
        <v>-7.3499999737500001</v>
      </c>
      <c r="AA2361" s="5">
        <f t="shared" si="411"/>
        <v>0.69999999749999997</v>
      </c>
      <c r="AB2361" s="5">
        <f t="shared" si="412"/>
        <v>0.34999999875000043</v>
      </c>
    </row>
    <row r="2362" spans="1:28" x14ac:dyDescent="0.55000000000000004">
      <c r="A2362" s="3" t="s">
        <v>72</v>
      </c>
      <c r="B2362" s="3" t="s">
        <v>523</v>
      </c>
      <c r="C2362" t="s">
        <v>47</v>
      </c>
      <c r="D2362" s="3" t="s">
        <v>113</v>
      </c>
      <c r="E2362" s="3" t="s">
        <v>114</v>
      </c>
      <c r="F2362" s="3" t="s">
        <v>77</v>
      </c>
      <c r="G2362" s="5">
        <v>6.25</v>
      </c>
      <c r="H2362">
        <v>2</v>
      </c>
      <c r="I2362" s="5">
        <v>7.05</v>
      </c>
      <c r="J2362" s="5">
        <v>3.5249999999999999</v>
      </c>
      <c r="K2362">
        <v>54</v>
      </c>
      <c r="L2362" s="15">
        <v>3.7037037037037E-2</v>
      </c>
      <c r="M2362" s="13">
        <v>2.4185185185185198</v>
      </c>
      <c r="N2362" s="15">
        <v>0</v>
      </c>
      <c r="O2362" s="5">
        <v>0</v>
      </c>
      <c r="P2362" s="5">
        <v>0</v>
      </c>
      <c r="Q2362" s="5">
        <f t="shared" si="402"/>
        <v>7.05</v>
      </c>
      <c r="R2362" s="5">
        <f t="shared" si="403"/>
        <v>-7.05</v>
      </c>
      <c r="S2362" s="15">
        <f t="shared" si="404"/>
        <v>-1</v>
      </c>
      <c r="T2362">
        <v>0</v>
      </c>
      <c r="U2362" s="5" t="str">
        <f t="shared" si="405"/>
        <v>NA</v>
      </c>
      <c r="V2362" s="15">
        <f t="shared" si="406"/>
        <v>0</v>
      </c>
      <c r="W2362" s="15">
        <f t="shared" si="407"/>
        <v>0</v>
      </c>
      <c r="X2362" s="5">
        <f t="shared" si="408"/>
        <v>0</v>
      </c>
      <c r="Y2362" s="5">
        <f t="shared" si="409"/>
        <v>6.3449999999999998</v>
      </c>
      <c r="Z2362" s="5">
        <f t="shared" si="410"/>
        <v>-7.4024999999999999</v>
      </c>
      <c r="AA2362" s="5">
        <f t="shared" si="411"/>
        <v>0.70500000000000007</v>
      </c>
      <c r="AB2362" s="5">
        <f t="shared" si="412"/>
        <v>0.35250000000000004</v>
      </c>
    </row>
    <row r="2363" spans="1:28" x14ac:dyDescent="0.55000000000000004">
      <c r="A2363" s="3" t="s">
        <v>72</v>
      </c>
      <c r="B2363" s="3" t="s">
        <v>381</v>
      </c>
      <c r="C2363" t="s">
        <v>47</v>
      </c>
      <c r="D2363" s="3" t="s">
        <v>125</v>
      </c>
      <c r="E2363" s="3" t="s">
        <v>2728</v>
      </c>
      <c r="F2363" s="3" t="s">
        <v>77</v>
      </c>
      <c r="G2363" s="5">
        <v>6.25</v>
      </c>
      <c r="H2363">
        <v>3</v>
      </c>
      <c r="I2363" s="5">
        <v>7.0999999875000004</v>
      </c>
      <c r="J2363" s="5">
        <v>2.3666666625000001</v>
      </c>
      <c r="K2363">
        <v>9</v>
      </c>
      <c r="L2363" s="15">
        <v>0.33333333333333298</v>
      </c>
      <c r="M2363" s="13">
        <v>1</v>
      </c>
      <c r="N2363" s="15">
        <v>0</v>
      </c>
      <c r="O2363" s="5">
        <v>0</v>
      </c>
      <c r="P2363" s="5">
        <v>0</v>
      </c>
      <c r="Q2363" s="5">
        <f t="shared" si="402"/>
        <v>7.0999999875000004</v>
      </c>
      <c r="R2363" s="5">
        <f t="shared" si="403"/>
        <v>-7.0999999875000004</v>
      </c>
      <c r="S2363" s="15">
        <f t="shared" si="404"/>
        <v>-1</v>
      </c>
      <c r="T2363">
        <v>0</v>
      </c>
      <c r="U2363" s="5" t="str">
        <f t="shared" si="405"/>
        <v>NA</v>
      </c>
      <c r="V2363" s="15">
        <f t="shared" si="406"/>
        <v>0</v>
      </c>
      <c r="W2363" s="15">
        <f t="shared" si="407"/>
        <v>0</v>
      </c>
      <c r="X2363" s="5">
        <f t="shared" si="408"/>
        <v>0</v>
      </c>
      <c r="Y2363" s="5">
        <f t="shared" si="409"/>
        <v>6.3899999887500005</v>
      </c>
      <c r="Z2363" s="5">
        <f t="shared" si="410"/>
        <v>-7.4549999868750003</v>
      </c>
      <c r="AA2363" s="5">
        <f t="shared" si="411"/>
        <v>0.70999999874999986</v>
      </c>
      <c r="AB2363" s="5">
        <f t="shared" si="412"/>
        <v>0.35499999937499993</v>
      </c>
    </row>
    <row r="2364" spans="1:28" x14ac:dyDescent="0.55000000000000004">
      <c r="A2364" s="3" t="s">
        <v>72</v>
      </c>
      <c r="B2364" s="3" t="s">
        <v>4032</v>
      </c>
      <c r="C2364" t="s">
        <v>47</v>
      </c>
      <c r="D2364" s="3" t="s">
        <v>137</v>
      </c>
      <c r="E2364" s="3" t="s">
        <v>138</v>
      </c>
      <c r="F2364" s="3" t="s">
        <v>77</v>
      </c>
      <c r="G2364" s="5">
        <v>6.25</v>
      </c>
      <c r="H2364">
        <v>2</v>
      </c>
      <c r="I2364" s="5">
        <v>7.125</v>
      </c>
      <c r="J2364" s="5">
        <v>3.5625</v>
      </c>
      <c r="K2364">
        <v>26</v>
      </c>
      <c r="L2364" s="15">
        <v>7.69230769230769E-2</v>
      </c>
      <c r="M2364" s="13">
        <v>1.4226923076923099</v>
      </c>
      <c r="N2364" s="15">
        <v>0</v>
      </c>
      <c r="O2364" s="5">
        <v>0</v>
      </c>
      <c r="P2364" s="5">
        <v>0</v>
      </c>
      <c r="Q2364" s="5">
        <f t="shared" si="402"/>
        <v>7.125</v>
      </c>
      <c r="R2364" s="5">
        <f t="shared" si="403"/>
        <v>-7.125</v>
      </c>
      <c r="S2364" s="15">
        <f t="shared" si="404"/>
        <v>-1</v>
      </c>
      <c r="T2364">
        <v>0</v>
      </c>
      <c r="U2364" s="5" t="str">
        <f t="shared" si="405"/>
        <v>NA</v>
      </c>
      <c r="V2364" s="15">
        <f t="shared" si="406"/>
        <v>0</v>
      </c>
      <c r="W2364" s="15">
        <f t="shared" si="407"/>
        <v>0</v>
      </c>
      <c r="X2364" s="5">
        <f t="shared" si="408"/>
        <v>0</v>
      </c>
      <c r="Y2364" s="5">
        <f t="shared" si="409"/>
        <v>6.4125000000000005</v>
      </c>
      <c r="Z2364" s="5">
        <f t="shared" si="410"/>
        <v>-7.4812500000000002</v>
      </c>
      <c r="AA2364" s="5">
        <f t="shared" si="411"/>
        <v>0.71249999999999947</v>
      </c>
      <c r="AB2364" s="5">
        <f t="shared" si="412"/>
        <v>0.35625000000000018</v>
      </c>
    </row>
    <row r="2365" spans="1:28" x14ac:dyDescent="0.55000000000000004">
      <c r="A2365" s="3" t="s">
        <v>72</v>
      </c>
      <c r="B2365" s="3" t="s">
        <v>260</v>
      </c>
      <c r="C2365" t="s">
        <v>47</v>
      </c>
      <c r="D2365" s="3" t="s">
        <v>221</v>
      </c>
      <c r="E2365" s="3" t="s">
        <v>2748</v>
      </c>
      <c r="F2365" s="3" t="s">
        <v>77</v>
      </c>
      <c r="G2365" s="5">
        <v>6.25</v>
      </c>
      <c r="H2365">
        <v>6</v>
      </c>
      <c r="I2365" s="5">
        <v>7.1749999500000001</v>
      </c>
      <c r="J2365" s="5">
        <v>1.1958333249999999</v>
      </c>
      <c r="K2365">
        <v>39</v>
      </c>
      <c r="L2365" s="15">
        <v>0.15384615384615399</v>
      </c>
      <c r="M2365" s="13">
        <v>1.1512820512820501</v>
      </c>
      <c r="N2365" s="15">
        <v>0</v>
      </c>
      <c r="O2365" s="5">
        <v>0</v>
      </c>
      <c r="P2365" s="5">
        <v>0</v>
      </c>
      <c r="Q2365" s="5">
        <f t="shared" si="402"/>
        <v>7.1749999500000001</v>
      </c>
      <c r="R2365" s="5">
        <f t="shared" si="403"/>
        <v>-7.1749999500000001</v>
      </c>
      <c r="S2365" s="15">
        <f t="shared" si="404"/>
        <v>-1</v>
      </c>
      <c r="T2365">
        <v>0</v>
      </c>
      <c r="U2365" s="5" t="str">
        <f t="shared" si="405"/>
        <v>NA</v>
      </c>
      <c r="V2365" s="15">
        <f t="shared" si="406"/>
        <v>0</v>
      </c>
      <c r="W2365" s="15">
        <f t="shared" si="407"/>
        <v>0</v>
      </c>
      <c r="X2365" s="5">
        <f t="shared" si="408"/>
        <v>0</v>
      </c>
      <c r="Y2365" s="5">
        <f t="shared" si="409"/>
        <v>6.4574999550000003</v>
      </c>
      <c r="Z2365" s="5">
        <f t="shared" si="410"/>
        <v>-7.5337499475000005</v>
      </c>
      <c r="AA2365" s="5">
        <f t="shared" si="411"/>
        <v>0.71749999499999983</v>
      </c>
      <c r="AB2365" s="5">
        <f t="shared" si="412"/>
        <v>0.35874999750000036</v>
      </c>
    </row>
    <row r="2366" spans="1:28" x14ac:dyDescent="0.55000000000000004">
      <c r="A2366" s="3" t="s">
        <v>72</v>
      </c>
      <c r="B2366" s="3" t="s">
        <v>3112</v>
      </c>
      <c r="C2366" t="s">
        <v>47</v>
      </c>
      <c r="D2366" s="3" t="s">
        <v>40</v>
      </c>
      <c r="E2366" s="3" t="s">
        <v>2932</v>
      </c>
      <c r="F2366" s="3" t="s">
        <v>77</v>
      </c>
      <c r="G2366" s="5">
        <v>6.25</v>
      </c>
      <c r="H2366">
        <v>2</v>
      </c>
      <c r="I2366" s="5">
        <v>7.1875</v>
      </c>
      <c r="J2366" s="5">
        <v>3.59375</v>
      </c>
      <c r="K2366">
        <v>45</v>
      </c>
      <c r="L2366" s="15">
        <v>4.4444444444444405E-2</v>
      </c>
      <c r="M2366" s="13">
        <v>2.7331111111111102</v>
      </c>
      <c r="N2366" s="15">
        <v>0</v>
      </c>
      <c r="O2366" s="5">
        <v>0</v>
      </c>
      <c r="P2366" s="5">
        <v>0</v>
      </c>
      <c r="Q2366" s="5">
        <f t="shared" si="402"/>
        <v>7.1875</v>
      </c>
      <c r="R2366" s="5">
        <f t="shared" si="403"/>
        <v>-7.1875</v>
      </c>
      <c r="S2366" s="15">
        <f t="shared" si="404"/>
        <v>-1</v>
      </c>
      <c r="T2366">
        <v>0</v>
      </c>
      <c r="U2366" s="5" t="str">
        <f t="shared" si="405"/>
        <v>NA</v>
      </c>
      <c r="V2366" s="15">
        <f t="shared" si="406"/>
        <v>0</v>
      </c>
      <c r="W2366" s="15">
        <f t="shared" si="407"/>
        <v>0</v>
      </c>
      <c r="X2366" s="5">
        <f t="shared" si="408"/>
        <v>0</v>
      </c>
      <c r="Y2366" s="5">
        <f t="shared" si="409"/>
        <v>6.46875</v>
      </c>
      <c r="Z2366" s="5">
        <f t="shared" si="410"/>
        <v>-7.546875</v>
      </c>
      <c r="AA2366" s="5">
        <f t="shared" si="411"/>
        <v>0.71875</v>
      </c>
      <c r="AB2366" s="5">
        <f t="shared" si="412"/>
        <v>0.359375</v>
      </c>
    </row>
    <row r="2367" spans="1:28" x14ac:dyDescent="0.55000000000000004">
      <c r="A2367" s="3" t="s">
        <v>72</v>
      </c>
      <c r="B2367" s="3" t="s">
        <v>3474</v>
      </c>
      <c r="C2367" t="s">
        <v>47</v>
      </c>
      <c r="D2367" s="3" t="s">
        <v>40</v>
      </c>
      <c r="E2367" s="3" t="s">
        <v>2883</v>
      </c>
      <c r="F2367" s="3" t="s">
        <v>77</v>
      </c>
      <c r="G2367" s="5">
        <v>6.25</v>
      </c>
      <c r="H2367">
        <v>2</v>
      </c>
      <c r="I2367" s="5">
        <v>7.2125000000000004</v>
      </c>
      <c r="J2367" s="5">
        <v>3.6062500000000002</v>
      </c>
      <c r="K2367">
        <v>59</v>
      </c>
      <c r="L2367" s="15">
        <v>3.3898305084745804E-2</v>
      </c>
      <c r="M2367" s="13">
        <v>1.3983050847457601</v>
      </c>
      <c r="N2367" s="15">
        <v>0</v>
      </c>
      <c r="O2367" s="5">
        <v>0</v>
      </c>
      <c r="P2367" s="5">
        <v>0</v>
      </c>
      <c r="Q2367" s="5">
        <f t="shared" si="402"/>
        <v>7.2125000000000004</v>
      </c>
      <c r="R2367" s="5">
        <f t="shared" si="403"/>
        <v>-7.2125000000000004</v>
      </c>
      <c r="S2367" s="15">
        <f t="shared" si="404"/>
        <v>-1</v>
      </c>
      <c r="T2367">
        <v>0</v>
      </c>
      <c r="U2367" s="5" t="str">
        <f t="shared" si="405"/>
        <v>NA</v>
      </c>
      <c r="V2367" s="15">
        <f t="shared" si="406"/>
        <v>0</v>
      </c>
      <c r="W2367" s="15">
        <f t="shared" si="407"/>
        <v>0</v>
      </c>
      <c r="X2367" s="5">
        <f t="shared" si="408"/>
        <v>0</v>
      </c>
      <c r="Y2367" s="5">
        <f t="shared" si="409"/>
        <v>6.4912500000000009</v>
      </c>
      <c r="Z2367" s="5">
        <f t="shared" si="410"/>
        <v>-7.573125000000001</v>
      </c>
      <c r="AA2367" s="5">
        <f t="shared" si="411"/>
        <v>0.7212499999999995</v>
      </c>
      <c r="AB2367" s="5">
        <f t="shared" si="412"/>
        <v>0.36062500000000064</v>
      </c>
    </row>
    <row r="2368" spans="1:28" x14ac:dyDescent="0.55000000000000004">
      <c r="A2368" s="3" t="s">
        <v>72</v>
      </c>
      <c r="B2368" s="3" t="s">
        <v>239</v>
      </c>
      <c r="C2368" t="s">
        <v>47</v>
      </c>
      <c r="D2368" s="3" t="s">
        <v>133</v>
      </c>
      <c r="E2368" s="3" t="s">
        <v>134</v>
      </c>
      <c r="F2368" s="3" t="s">
        <v>77</v>
      </c>
      <c r="G2368" s="5">
        <v>6.25</v>
      </c>
      <c r="H2368">
        <v>3</v>
      </c>
      <c r="I2368" s="5">
        <v>7.2249999750000002</v>
      </c>
      <c r="J2368" s="5">
        <v>2.4083333250000001</v>
      </c>
      <c r="K2368">
        <v>25</v>
      </c>
      <c r="L2368" s="15">
        <v>0.12</v>
      </c>
      <c r="M2368" s="13">
        <v>2.7679999999999998</v>
      </c>
      <c r="N2368" s="15">
        <v>0</v>
      </c>
      <c r="O2368" s="5">
        <v>0</v>
      </c>
      <c r="P2368" s="5">
        <v>0</v>
      </c>
      <c r="Q2368" s="5">
        <f t="shared" si="402"/>
        <v>7.2249999750000002</v>
      </c>
      <c r="R2368" s="5">
        <f t="shared" si="403"/>
        <v>-7.2249999750000002</v>
      </c>
      <c r="S2368" s="15">
        <f t="shared" si="404"/>
        <v>-1</v>
      </c>
      <c r="T2368">
        <v>0</v>
      </c>
      <c r="U2368" s="5" t="str">
        <f t="shared" si="405"/>
        <v>NA</v>
      </c>
      <c r="V2368" s="15">
        <f t="shared" si="406"/>
        <v>0</v>
      </c>
      <c r="W2368" s="15">
        <f t="shared" si="407"/>
        <v>0</v>
      </c>
      <c r="X2368" s="5">
        <f t="shared" si="408"/>
        <v>0</v>
      </c>
      <c r="Y2368" s="5">
        <f t="shared" si="409"/>
        <v>6.5024999775000003</v>
      </c>
      <c r="Z2368" s="5">
        <f t="shared" si="410"/>
        <v>-7.5862499737500002</v>
      </c>
      <c r="AA2368" s="5">
        <f t="shared" si="411"/>
        <v>0.72249999749999994</v>
      </c>
      <c r="AB2368" s="5">
        <f t="shared" si="412"/>
        <v>0.36124999874999997</v>
      </c>
    </row>
    <row r="2369" spans="1:28" x14ac:dyDescent="0.55000000000000004">
      <c r="A2369" s="3" t="s">
        <v>72</v>
      </c>
      <c r="B2369" s="3" t="s">
        <v>2196</v>
      </c>
      <c r="C2369" t="s">
        <v>47</v>
      </c>
      <c r="D2369" s="3" t="s">
        <v>104</v>
      </c>
      <c r="E2369" s="3" t="s">
        <v>3081</v>
      </c>
      <c r="F2369" s="3" t="s">
        <v>77</v>
      </c>
      <c r="G2369" s="5">
        <v>6.25</v>
      </c>
      <c r="H2369">
        <v>2</v>
      </c>
      <c r="I2369" s="5">
        <v>7.2374999999999998</v>
      </c>
      <c r="J2369" s="5">
        <v>3.6187499999999999</v>
      </c>
      <c r="K2369">
        <v>20</v>
      </c>
      <c r="L2369" s="15">
        <v>0.1</v>
      </c>
      <c r="M2369" s="13">
        <v>1.05</v>
      </c>
      <c r="N2369" s="15">
        <v>0</v>
      </c>
      <c r="O2369" s="5">
        <v>0</v>
      </c>
      <c r="P2369" s="5">
        <v>0</v>
      </c>
      <c r="Q2369" s="5">
        <f t="shared" si="402"/>
        <v>7.2374999999999998</v>
      </c>
      <c r="R2369" s="5">
        <f t="shared" si="403"/>
        <v>-7.2374999999999998</v>
      </c>
      <c r="S2369" s="15">
        <f t="shared" si="404"/>
        <v>-1</v>
      </c>
      <c r="T2369">
        <v>0</v>
      </c>
      <c r="U2369" s="5" t="str">
        <f t="shared" si="405"/>
        <v>NA</v>
      </c>
      <c r="V2369" s="15">
        <f t="shared" si="406"/>
        <v>0</v>
      </c>
      <c r="W2369" s="15">
        <f t="shared" si="407"/>
        <v>0</v>
      </c>
      <c r="X2369" s="5">
        <f t="shared" si="408"/>
        <v>0</v>
      </c>
      <c r="Y2369" s="5">
        <f t="shared" si="409"/>
        <v>6.5137499999999999</v>
      </c>
      <c r="Z2369" s="5">
        <f t="shared" si="410"/>
        <v>-7.5993750000000002</v>
      </c>
      <c r="AA2369" s="5">
        <f t="shared" si="411"/>
        <v>0.72374999999999989</v>
      </c>
      <c r="AB2369" s="5">
        <f t="shared" si="412"/>
        <v>0.36187500000000039</v>
      </c>
    </row>
    <row r="2370" spans="1:28" x14ac:dyDescent="0.55000000000000004">
      <c r="A2370" s="3" t="s">
        <v>72</v>
      </c>
      <c r="B2370" s="3" t="s">
        <v>503</v>
      </c>
      <c r="C2370" t="s">
        <v>47</v>
      </c>
      <c r="D2370" s="3" t="s">
        <v>113</v>
      </c>
      <c r="E2370" s="3" t="s">
        <v>114</v>
      </c>
      <c r="F2370" s="3" t="s">
        <v>77</v>
      </c>
      <c r="G2370" s="5">
        <v>6.25</v>
      </c>
      <c r="H2370">
        <v>2</v>
      </c>
      <c r="I2370" s="5">
        <v>7.2625000000000002</v>
      </c>
      <c r="J2370" s="5">
        <v>3.6312500000000001</v>
      </c>
      <c r="K2370">
        <v>15</v>
      </c>
      <c r="L2370" s="15">
        <v>0.133333333333333</v>
      </c>
      <c r="M2370" s="13">
        <v>1.7333333333333301</v>
      </c>
      <c r="N2370" s="15">
        <v>0</v>
      </c>
      <c r="O2370" s="5">
        <v>0</v>
      </c>
      <c r="P2370" s="5">
        <v>0</v>
      </c>
      <c r="Q2370" s="5">
        <f t="shared" ref="Q2370:Q2433" si="413">I2370</f>
        <v>7.2625000000000002</v>
      </c>
      <c r="R2370" s="5">
        <f t="shared" ref="R2370:R2433" si="414">P2370-Q2370</f>
        <v>-7.2625000000000002</v>
      </c>
      <c r="S2370" s="15">
        <f t="shared" ref="S2370:S2433" si="415">IF(Q2370=0,0,(P2370-Q2370)/Q2370)</f>
        <v>-1</v>
      </c>
      <c r="T2370">
        <v>0</v>
      </c>
      <c r="U2370" s="5" t="str">
        <f t="shared" ref="U2370:U2433" si="416">IF(T2370=0,"NA",P2370/T2370)</f>
        <v>NA</v>
      </c>
      <c r="V2370" s="15">
        <f t="shared" si="406"/>
        <v>0</v>
      </c>
      <c r="W2370" s="15">
        <f t="shared" si="407"/>
        <v>0</v>
      </c>
      <c r="X2370" s="5">
        <f t="shared" si="408"/>
        <v>0</v>
      </c>
      <c r="Y2370" s="5">
        <f t="shared" si="409"/>
        <v>6.5362499999999999</v>
      </c>
      <c r="Z2370" s="5">
        <f t="shared" si="410"/>
        <v>-7.6256250000000003</v>
      </c>
      <c r="AA2370" s="5">
        <f t="shared" si="411"/>
        <v>0.72625000000000028</v>
      </c>
      <c r="AB2370" s="5">
        <f t="shared" si="412"/>
        <v>0.36312500000000014</v>
      </c>
    </row>
    <row r="2371" spans="1:28" x14ac:dyDescent="0.55000000000000004">
      <c r="A2371" s="3" t="s">
        <v>72</v>
      </c>
      <c r="B2371" s="3" t="s">
        <v>4040</v>
      </c>
      <c r="C2371" t="s">
        <v>47</v>
      </c>
      <c r="D2371" s="3" t="s">
        <v>173</v>
      </c>
      <c r="E2371" s="3" t="s">
        <v>3044</v>
      </c>
      <c r="F2371" s="3" t="s">
        <v>77</v>
      </c>
      <c r="G2371" s="5">
        <v>6.25</v>
      </c>
      <c r="H2371">
        <v>4</v>
      </c>
      <c r="I2371" s="5">
        <v>7.3</v>
      </c>
      <c r="J2371" s="5">
        <v>1.825</v>
      </c>
      <c r="K2371">
        <v>41</v>
      </c>
      <c r="L2371" s="15">
        <v>9.7560975609756101E-2</v>
      </c>
      <c r="M2371" s="13">
        <v>2.6097560975609801</v>
      </c>
      <c r="N2371" s="15">
        <v>0</v>
      </c>
      <c r="O2371" s="5">
        <v>0</v>
      </c>
      <c r="P2371" s="5">
        <v>0</v>
      </c>
      <c r="Q2371" s="5">
        <f t="shared" si="413"/>
        <v>7.3</v>
      </c>
      <c r="R2371" s="5">
        <f t="shared" si="414"/>
        <v>-7.3</v>
      </c>
      <c r="S2371" s="15">
        <f t="shared" si="415"/>
        <v>-1</v>
      </c>
      <c r="T2371">
        <v>0</v>
      </c>
      <c r="U2371" s="5" t="str">
        <f t="shared" si="416"/>
        <v>NA</v>
      </c>
      <c r="V2371" s="15">
        <f t="shared" ref="V2371:V2434" si="417">(L2371*N2371)</f>
        <v>0</v>
      </c>
      <c r="W2371" s="15">
        <f t="shared" ref="W2371:W2434" si="418">IF(P2371=0,0,R2371/P2371)</f>
        <v>0</v>
      </c>
      <c r="X2371" s="5">
        <f t="shared" ref="X2371:X2434" si="419">IF(T2371=0,0,Q2371/T2371)</f>
        <v>0</v>
      </c>
      <c r="Y2371" s="5">
        <f t="shared" ref="Y2371:Y2434" si="420">Q2371*0.9</f>
        <v>6.57</v>
      </c>
      <c r="Z2371" s="5">
        <f t="shared" ref="Z2371:Z2434" si="421">R2371*1.05</f>
        <v>-7.665</v>
      </c>
      <c r="AA2371" s="5">
        <f t="shared" ref="AA2371:AA2434" si="422">Q2371-Y2371</f>
        <v>0.72999999999999954</v>
      </c>
      <c r="AB2371" s="5">
        <f t="shared" ref="AB2371:AB2434" si="423">R2371-Z2371</f>
        <v>0.36500000000000021</v>
      </c>
    </row>
    <row r="2372" spans="1:28" x14ac:dyDescent="0.55000000000000004">
      <c r="A2372" s="3" t="s">
        <v>72</v>
      </c>
      <c r="B2372" s="3" t="s">
        <v>1569</v>
      </c>
      <c r="C2372" t="s">
        <v>47</v>
      </c>
      <c r="D2372" s="3" t="s">
        <v>104</v>
      </c>
      <c r="E2372" s="3" t="s">
        <v>232</v>
      </c>
      <c r="F2372" s="3" t="s">
        <v>77</v>
      </c>
      <c r="G2372" s="5">
        <v>6.25</v>
      </c>
      <c r="H2372">
        <v>4</v>
      </c>
      <c r="I2372" s="5">
        <v>7.3125</v>
      </c>
      <c r="J2372" s="5">
        <v>1.828125</v>
      </c>
      <c r="K2372">
        <v>11</v>
      </c>
      <c r="L2372" s="15">
        <v>0.36363636363636404</v>
      </c>
      <c r="M2372" s="13">
        <v>1.54454545454545</v>
      </c>
      <c r="N2372" s="15">
        <v>0</v>
      </c>
      <c r="O2372" s="5">
        <v>0</v>
      </c>
      <c r="P2372" s="5">
        <v>0</v>
      </c>
      <c r="Q2372" s="5">
        <f t="shared" si="413"/>
        <v>7.3125</v>
      </c>
      <c r="R2372" s="5">
        <f t="shared" si="414"/>
        <v>-7.3125</v>
      </c>
      <c r="S2372" s="15">
        <f t="shared" si="415"/>
        <v>-1</v>
      </c>
      <c r="T2372">
        <v>0</v>
      </c>
      <c r="U2372" s="5" t="str">
        <f t="shared" si="416"/>
        <v>NA</v>
      </c>
      <c r="V2372" s="15">
        <f t="shared" si="417"/>
        <v>0</v>
      </c>
      <c r="W2372" s="15">
        <f t="shared" si="418"/>
        <v>0</v>
      </c>
      <c r="X2372" s="5">
        <f t="shared" si="419"/>
        <v>0</v>
      </c>
      <c r="Y2372" s="5">
        <f t="shared" si="420"/>
        <v>6.5812499999999998</v>
      </c>
      <c r="Z2372" s="5">
        <f t="shared" si="421"/>
        <v>-7.6781250000000005</v>
      </c>
      <c r="AA2372" s="5">
        <f t="shared" si="422"/>
        <v>0.73125000000000018</v>
      </c>
      <c r="AB2372" s="5">
        <f t="shared" si="423"/>
        <v>0.36562500000000053</v>
      </c>
    </row>
    <row r="2373" spans="1:28" x14ac:dyDescent="0.55000000000000004">
      <c r="A2373" s="3" t="s">
        <v>72</v>
      </c>
      <c r="B2373" s="3" t="s">
        <v>4043</v>
      </c>
      <c r="C2373" t="s">
        <v>47</v>
      </c>
      <c r="D2373" s="3" t="s">
        <v>104</v>
      </c>
      <c r="E2373" s="3" t="s">
        <v>232</v>
      </c>
      <c r="F2373" s="3" t="s">
        <v>77</v>
      </c>
      <c r="G2373" s="5">
        <v>6.25</v>
      </c>
      <c r="H2373">
        <v>3</v>
      </c>
      <c r="I2373" s="5">
        <v>7.3249999875</v>
      </c>
      <c r="J2373" s="5">
        <v>2.4416666624999999</v>
      </c>
      <c r="K2373">
        <v>10</v>
      </c>
      <c r="L2373" s="15">
        <v>0.3</v>
      </c>
      <c r="M2373" s="13">
        <v>1</v>
      </c>
      <c r="N2373" s="15">
        <v>0</v>
      </c>
      <c r="O2373" s="5">
        <v>0</v>
      </c>
      <c r="P2373" s="5">
        <v>0</v>
      </c>
      <c r="Q2373" s="5">
        <f t="shared" si="413"/>
        <v>7.3249999875</v>
      </c>
      <c r="R2373" s="5">
        <f t="shared" si="414"/>
        <v>-7.3249999875</v>
      </c>
      <c r="S2373" s="15">
        <f t="shared" si="415"/>
        <v>-1</v>
      </c>
      <c r="T2373">
        <v>0</v>
      </c>
      <c r="U2373" s="5" t="str">
        <f t="shared" si="416"/>
        <v>NA</v>
      </c>
      <c r="V2373" s="15">
        <f t="shared" si="417"/>
        <v>0</v>
      </c>
      <c r="W2373" s="15">
        <f t="shared" si="418"/>
        <v>0</v>
      </c>
      <c r="X2373" s="5">
        <f t="shared" si="419"/>
        <v>0</v>
      </c>
      <c r="Y2373" s="5">
        <f t="shared" si="420"/>
        <v>6.5924999887500002</v>
      </c>
      <c r="Z2373" s="5">
        <f t="shared" si="421"/>
        <v>-7.6912499868750004</v>
      </c>
      <c r="AA2373" s="5">
        <f t="shared" si="422"/>
        <v>0.73249999874999983</v>
      </c>
      <c r="AB2373" s="5">
        <f t="shared" si="423"/>
        <v>0.36624999937500036</v>
      </c>
    </row>
    <row r="2374" spans="1:28" x14ac:dyDescent="0.55000000000000004">
      <c r="A2374" s="3" t="s">
        <v>72</v>
      </c>
      <c r="B2374" s="3" t="s">
        <v>2196</v>
      </c>
      <c r="C2374" t="s">
        <v>47</v>
      </c>
      <c r="D2374" s="3" t="s">
        <v>32</v>
      </c>
      <c r="E2374" s="3" t="s">
        <v>482</v>
      </c>
      <c r="F2374" s="3" t="s">
        <v>77</v>
      </c>
      <c r="G2374" s="5">
        <v>6.25</v>
      </c>
      <c r="H2374">
        <v>10</v>
      </c>
      <c r="I2374" s="5">
        <v>7.3375000000000004</v>
      </c>
      <c r="J2374" s="5">
        <v>0.73375000000000001</v>
      </c>
      <c r="K2374">
        <v>251</v>
      </c>
      <c r="L2374" s="15">
        <v>3.9840637450199196E-2</v>
      </c>
      <c r="M2374" s="13">
        <v>4.1183266932270897</v>
      </c>
      <c r="N2374" s="15">
        <v>0</v>
      </c>
      <c r="O2374" s="5">
        <v>0</v>
      </c>
      <c r="P2374" s="5">
        <v>0</v>
      </c>
      <c r="Q2374" s="5">
        <f t="shared" si="413"/>
        <v>7.3375000000000004</v>
      </c>
      <c r="R2374" s="5">
        <f t="shared" si="414"/>
        <v>-7.3375000000000004</v>
      </c>
      <c r="S2374" s="15">
        <f t="shared" si="415"/>
        <v>-1</v>
      </c>
      <c r="T2374">
        <v>0</v>
      </c>
      <c r="U2374" s="5" t="str">
        <f t="shared" si="416"/>
        <v>NA</v>
      </c>
      <c r="V2374" s="15">
        <f t="shared" si="417"/>
        <v>0</v>
      </c>
      <c r="W2374" s="15">
        <f t="shared" si="418"/>
        <v>0</v>
      </c>
      <c r="X2374" s="5">
        <f t="shared" si="419"/>
        <v>0</v>
      </c>
      <c r="Y2374" s="5">
        <f t="shared" si="420"/>
        <v>6.6037500000000007</v>
      </c>
      <c r="Z2374" s="5">
        <f t="shared" si="421"/>
        <v>-7.7043750000000006</v>
      </c>
      <c r="AA2374" s="5">
        <f t="shared" si="422"/>
        <v>0.73374999999999968</v>
      </c>
      <c r="AB2374" s="5">
        <f t="shared" si="423"/>
        <v>0.36687500000000028</v>
      </c>
    </row>
    <row r="2375" spans="1:28" x14ac:dyDescent="0.55000000000000004">
      <c r="A2375" s="3" t="s">
        <v>72</v>
      </c>
      <c r="B2375" s="3" t="s">
        <v>3278</v>
      </c>
      <c r="C2375" t="s">
        <v>47</v>
      </c>
      <c r="D2375" s="3" t="s">
        <v>125</v>
      </c>
      <c r="E2375" s="3" t="s">
        <v>3601</v>
      </c>
      <c r="F2375" s="3" t="s">
        <v>77</v>
      </c>
      <c r="G2375" s="5">
        <v>6.25</v>
      </c>
      <c r="H2375">
        <v>2</v>
      </c>
      <c r="I2375" s="5">
        <v>7.3375000000000004</v>
      </c>
      <c r="J2375" s="5">
        <v>3.6687500000000002</v>
      </c>
      <c r="K2375">
        <v>17</v>
      </c>
      <c r="L2375" s="15">
        <v>0.11764705882352899</v>
      </c>
      <c r="M2375" s="13">
        <v>2.1647058823529401</v>
      </c>
      <c r="N2375" s="15">
        <v>0</v>
      </c>
      <c r="O2375" s="5">
        <v>0</v>
      </c>
      <c r="P2375" s="5">
        <v>0</v>
      </c>
      <c r="Q2375" s="5">
        <f t="shared" si="413"/>
        <v>7.3375000000000004</v>
      </c>
      <c r="R2375" s="5">
        <f t="shared" si="414"/>
        <v>-7.3375000000000004</v>
      </c>
      <c r="S2375" s="15">
        <f t="shared" si="415"/>
        <v>-1</v>
      </c>
      <c r="T2375">
        <v>0</v>
      </c>
      <c r="U2375" s="5" t="str">
        <f t="shared" si="416"/>
        <v>NA</v>
      </c>
      <c r="V2375" s="15">
        <f t="shared" si="417"/>
        <v>0</v>
      </c>
      <c r="W2375" s="15">
        <f t="shared" si="418"/>
        <v>0</v>
      </c>
      <c r="X2375" s="5">
        <f t="shared" si="419"/>
        <v>0</v>
      </c>
      <c r="Y2375" s="5">
        <f t="shared" si="420"/>
        <v>6.6037500000000007</v>
      </c>
      <c r="Z2375" s="5">
        <f t="shared" si="421"/>
        <v>-7.7043750000000006</v>
      </c>
      <c r="AA2375" s="5">
        <f t="shared" si="422"/>
        <v>0.73374999999999968</v>
      </c>
      <c r="AB2375" s="5">
        <f t="shared" si="423"/>
        <v>0.36687500000000028</v>
      </c>
    </row>
    <row r="2376" spans="1:28" x14ac:dyDescent="0.55000000000000004">
      <c r="A2376" s="3" t="s">
        <v>72</v>
      </c>
      <c r="B2376" s="3" t="s">
        <v>3035</v>
      </c>
      <c r="C2376" t="s">
        <v>47</v>
      </c>
      <c r="D2376" s="3" t="s">
        <v>173</v>
      </c>
      <c r="E2376" s="3" t="s">
        <v>675</v>
      </c>
      <c r="F2376" s="3" t="s">
        <v>77</v>
      </c>
      <c r="G2376" s="5">
        <v>6.25</v>
      </c>
      <c r="H2376">
        <v>5</v>
      </c>
      <c r="I2376" s="5">
        <v>7.3624999999999998</v>
      </c>
      <c r="J2376" s="5">
        <v>1.4724999999999999</v>
      </c>
      <c r="K2376">
        <v>524</v>
      </c>
      <c r="L2376" s="15">
        <v>9.5419847328244295E-3</v>
      </c>
      <c r="M2376" s="13">
        <v>1.52614503816794</v>
      </c>
      <c r="N2376" s="15">
        <v>0</v>
      </c>
      <c r="O2376" s="5">
        <v>0</v>
      </c>
      <c r="P2376" s="5">
        <v>0</v>
      </c>
      <c r="Q2376" s="5">
        <f t="shared" si="413"/>
        <v>7.3624999999999998</v>
      </c>
      <c r="R2376" s="5">
        <f t="shared" si="414"/>
        <v>-7.3624999999999998</v>
      </c>
      <c r="S2376" s="15">
        <f t="shared" si="415"/>
        <v>-1</v>
      </c>
      <c r="T2376">
        <v>0</v>
      </c>
      <c r="U2376" s="5" t="str">
        <f t="shared" si="416"/>
        <v>NA</v>
      </c>
      <c r="V2376" s="15">
        <f t="shared" si="417"/>
        <v>0</v>
      </c>
      <c r="W2376" s="15">
        <f t="shared" si="418"/>
        <v>0</v>
      </c>
      <c r="X2376" s="5">
        <f t="shared" si="419"/>
        <v>0</v>
      </c>
      <c r="Y2376" s="5">
        <f t="shared" si="420"/>
        <v>6.6262499999999998</v>
      </c>
      <c r="Z2376" s="5">
        <f t="shared" si="421"/>
        <v>-7.7306249999999999</v>
      </c>
      <c r="AA2376" s="5">
        <f t="shared" si="422"/>
        <v>0.73625000000000007</v>
      </c>
      <c r="AB2376" s="5">
        <f t="shared" si="423"/>
        <v>0.36812500000000004</v>
      </c>
    </row>
    <row r="2377" spans="1:28" x14ac:dyDescent="0.55000000000000004">
      <c r="A2377" s="3" t="s">
        <v>72</v>
      </c>
      <c r="B2377" s="3" t="s">
        <v>2856</v>
      </c>
      <c r="C2377" t="s">
        <v>47</v>
      </c>
      <c r="D2377" s="3" t="s">
        <v>133</v>
      </c>
      <c r="E2377" s="3" t="s">
        <v>3555</v>
      </c>
      <c r="F2377" s="3" t="s">
        <v>77</v>
      </c>
      <c r="G2377" s="5">
        <v>6.25</v>
      </c>
      <c r="H2377">
        <v>3</v>
      </c>
      <c r="I2377" s="5">
        <v>7.3749999749999997</v>
      </c>
      <c r="J2377" s="5">
        <v>2.4583333249999999</v>
      </c>
      <c r="K2377">
        <v>20</v>
      </c>
      <c r="L2377" s="15">
        <v>0.15</v>
      </c>
      <c r="M2377" s="13">
        <v>1.2</v>
      </c>
      <c r="N2377" s="15">
        <v>0</v>
      </c>
      <c r="O2377" s="5">
        <v>0</v>
      </c>
      <c r="P2377" s="5">
        <v>0</v>
      </c>
      <c r="Q2377" s="5">
        <f t="shared" si="413"/>
        <v>7.3749999749999997</v>
      </c>
      <c r="R2377" s="5">
        <f t="shared" si="414"/>
        <v>-7.3749999749999997</v>
      </c>
      <c r="S2377" s="15">
        <f t="shared" si="415"/>
        <v>-1</v>
      </c>
      <c r="T2377">
        <v>0</v>
      </c>
      <c r="U2377" s="5" t="str">
        <f t="shared" si="416"/>
        <v>NA</v>
      </c>
      <c r="V2377" s="15">
        <f t="shared" si="417"/>
        <v>0</v>
      </c>
      <c r="W2377" s="15">
        <f t="shared" si="418"/>
        <v>0</v>
      </c>
      <c r="X2377" s="5">
        <f t="shared" si="419"/>
        <v>0</v>
      </c>
      <c r="Y2377" s="5">
        <f t="shared" si="420"/>
        <v>6.6374999775000001</v>
      </c>
      <c r="Z2377" s="5">
        <f t="shared" si="421"/>
        <v>-7.74374997375</v>
      </c>
      <c r="AA2377" s="5">
        <f t="shared" si="422"/>
        <v>0.73749999749999962</v>
      </c>
      <c r="AB2377" s="5">
        <f t="shared" si="423"/>
        <v>0.36874999875000025</v>
      </c>
    </row>
    <row r="2378" spans="1:28" x14ac:dyDescent="0.55000000000000004">
      <c r="A2378" s="3" t="s">
        <v>72</v>
      </c>
      <c r="B2378" s="3" t="s">
        <v>4049</v>
      </c>
      <c r="C2378" t="s">
        <v>47</v>
      </c>
      <c r="D2378" s="3" t="s">
        <v>173</v>
      </c>
      <c r="E2378" s="3" t="s">
        <v>3863</v>
      </c>
      <c r="F2378" s="3" t="s">
        <v>77</v>
      </c>
      <c r="G2378" s="5">
        <v>6.25</v>
      </c>
      <c r="H2378">
        <v>3</v>
      </c>
      <c r="I2378" s="5">
        <v>7.4124999750000002</v>
      </c>
      <c r="J2378" s="5">
        <v>2.4708333250000001</v>
      </c>
      <c r="K2378">
        <v>43</v>
      </c>
      <c r="L2378" s="15">
        <v>6.9767441860465101E-2</v>
      </c>
      <c r="M2378" s="13">
        <v>2.7674418604651199</v>
      </c>
      <c r="N2378" s="15">
        <v>0</v>
      </c>
      <c r="O2378" s="5">
        <v>0</v>
      </c>
      <c r="P2378" s="5">
        <v>0</v>
      </c>
      <c r="Q2378" s="5">
        <f t="shared" si="413"/>
        <v>7.4124999750000002</v>
      </c>
      <c r="R2378" s="5">
        <f t="shared" si="414"/>
        <v>-7.4124999750000002</v>
      </c>
      <c r="S2378" s="15">
        <f t="shared" si="415"/>
        <v>-1</v>
      </c>
      <c r="T2378">
        <v>0</v>
      </c>
      <c r="U2378" s="5" t="str">
        <f t="shared" si="416"/>
        <v>NA</v>
      </c>
      <c r="V2378" s="15">
        <f t="shared" si="417"/>
        <v>0</v>
      </c>
      <c r="W2378" s="15">
        <f t="shared" si="418"/>
        <v>0</v>
      </c>
      <c r="X2378" s="5">
        <f t="shared" si="419"/>
        <v>0</v>
      </c>
      <c r="Y2378" s="5">
        <f t="shared" si="420"/>
        <v>6.6712499775000005</v>
      </c>
      <c r="Z2378" s="5">
        <f t="shared" si="421"/>
        <v>-7.7831249737500006</v>
      </c>
      <c r="AA2378" s="5">
        <f t="shared" si="422"/>
        <v>0.74124999749999976</v>
      </c>
      <c r="AB2378" s="5">
        <f t="shared" si="423"/>
        <v>0.37062499875000032</v>
      </c>
    </row>
    <row r="2379" spans="1:28" x14ac:dyDescent="0.55000000000000004">
      <c r="A2379" s="3" t="s">
        <v>72</v>
      </c>
      <c r="B2379" s="3" t="s">
        <v>4051</v>
      </c>
      <c r="C2379" t="s">
        <v>47</v>
      </c>
      <c r="D2379" s="3" t="s">
        <v>173</v>
      </c>
      <c r="E2379" s="3" t="s">
        <v>4052</v>
      </c>
      <c r="F2379" s="3" t="s">
        <v>77</v>
      </c>
      <c r="G2379" s="5">
        <v>6.25</v>
      </c>
      <c r="H2379">
        <v>3</v>
      </c>
      <c r="I2379" s="5">
        <v>7.4374999874999999</v>
      </c>
      <c r="J2379" s="5">
        <v>2.4791666625</v>
      </c>
      <c r="K2379">
        <v>13</v>
      </c>
      <c r="L2379" s="15">
        <v>0.230769230769231</v>
      </c>
      <c r="M2379" s="13">
        <v>1</v>
      </c>
      <c r="N2379" s="15">
        <v>0</v>
      </c>
      <c r="O2379" s="5">
        <v>0</v>
      </c>
      <c r="P2379" s="5">
        <v>0</v>
      </c>
      <c r="Q2379" s="5">
        <f t="shared" si="413"/>
        <v>7.4374999874999999</v>
      </c>
      <c r="R2379" s="5">
        <f t="shared" si="414"/>
        <v>-7.4374999874999999</v>
      </c>
      <c r="S2379" s="15">
        <f t="shared" si="415"/>
        <v>-1</v>
      </c>
      <c r="T2379">
        <v>0</v>
      </c>
      <c r="U2379" s="5" t="str">
        <f t="shared" si="416"/>
        <v>NA</v>
      </c>
      <c r="V2379" s="15">
        <f t="shared" si="417"/>
        <v>0</v>
      </c>
      <c r="W2379" s="15">
        <f t="shared" si="418"/>
        <v>0</v>
      </c>
      <c r="X2379" s="5">
        <f t="shared" si="419"/>
        <v>0</v>
      </c>
      <c r="Y2379" s="5">
        <f t="shared" si="420"/>
        <v>6.6937499887499996</v>
      </c>
      <c r="Z2379" s="5">
        <f t="shared" si="421"/>
        <v>-7.8093749868750004</v>
      </c>
      <c r="AA2379" s="5">
        <f t="shared" si="422"/>
        <v>0.74374999875000025</v>
      </c>
      <c r="AB2379" s="5">
        <f t="shared" si="423"/>
        <v>0.37187499937500057</v>
      </c>
    </row>
    <row r="2380" spans="1:28" x14ac:dyDescent="0.55000000000000004">
      <c r="A2380" s="3" t="s">
        <v>72</v>
      </c>
      <c r="B2380" s="3" t="s">
        <v>2632</v>
      </c>
      <c r="C2380" t="s">
        <v>47</v>
      </c>
      <c r="D2380" s="3" t="s">
        <v>137</v>
      </c>
      <c r="E2380" s="3" t="s">
        <v>138</v>
      </c>
      <c r="F2380" s="3" t="s">
        <v>77</v>
      </c>
      <c r="G2380" s="5">
        <v>6.25</v>
      </c>
      <c r="H2380">
        <v>2</v>
      </c>
      <c r="I2380" s="5">
        <v>7.45</v>
      </c>
      <c r="J2380" s="5">
        <v>3.7250000000000001</v>
      </c>
      <c r="K2380">
        <v>5</v>
      </c>
      <c r="L2380" s="15">
        <v>0.4</v>
      </c>
      <c r="M2380" s="13">
        <v>1</v>
      </c>
      <c r="N2380" s="15">
        <v>0</v>
      </c>
      <c r="O2380" s="5">
        <v>0</v>
      </c>
      <c r="P2380" s="5">
        <v>0</v>
      </c>
      <c r="Q2380" s="5">
        <f t="shared" si="413"/>
        <v>7.45</v>
      </c>
      <c r="R2380" s="5">
        <f t="shared" si="414"/>
        <v>-7.45</v>
      </c>
      <c r="S2380" s="15">
        <f t="shared" si="415"/>
        <v>-1</v>
      </c>
      <c r="T2380">
        <v>0</v>
      </c>
      <c r="U2380" s="5" t="str">
        <f t="shared" si="416"/>
        <v>NA</v>
      </c>
      <c r="V2380" s="15">
        <f t="shared" si="417"/>
        <v>0</v>
      </c>
      <c r="W2380" s="15">
        <f t="shared" si="418"/>
        <v>0</v>
      </c>
      <c r="X2380" s="5">
        <f t="shared" si="419"/>
        <v>0</v>
      </c>
      <c r="Y2380" s="5">
        <f t="shared" si="420"/>
        <v>6.7050000000000001</v>
      </c>
      <c r="Z2380" s="5">
        <f t="shared" si="421"/>
        <v>-7.8225000000000007</v>
      </c>
      <c r="AA2380" s="5">
        <f t="shared" si="422"/>
        <v>0.74500000000000011</v>
      </c>
      <c r="AB2380" s="5">
        <f t="shared" si="423"/>
        <v>0.3725000000000005</v>
      </c>
    </row>
    <row r="2381" spans="1:28" x14ac:dyDescent="0.55000000000000004">
      <c r="A2381" s="3" t="s">
        <v>72</v>
      </c>
      <c r="B2381" s="3" t="s">
        <v>3332</v>
      </c>
      <c r="C2381" t="s">
        <v>47</v>
      </c>
      <c r="D2381" s="3" t="s">
        <v>125</v>
      </c>
      <c r="E2381" s="3" t="s">
        <v>2943</v>
      </c>
      <c r="F2381" s="3" t="s">
        <v>77</v>
      </c>
      <c r="G2381" s="5">
        <v>6.25</v>
      </c>
      <c r="H2381">
        <v>4</v>
      </c>
      <c r="I2381" s="5">
        <v>7.45</v>
      </c>
      <c r="J2381" s="5">
        <v>1.8625</v>
      </c>
      <c r="K2381">
        <v>73</v>
      </c>
      <c r="L2381" s="15">
        <v>5.4794520547945202E-2</v>
      </c>
      <c r="M2381" s="13">
        <v>1.22</v>
      </c>
      <c r="N2381" s="15">
        <v>0</v>
      </c>
      <c r="O2381" s="5">
        <v>0</v>
      </c>
      <c r="P2381" s="5">
        <v>0</v>
      </c>
      <c r="Q2381" s="5">
        <f t="shared" si="413"/>
        <v>7.45</v>
      </c>
      <c r="R2381" s="5">
        <f t="shared" si="414"/>
        <v>-7.45</v>
      </c>
      <c r="S2381" s="15">
        <f t="shared" si="415"/>
        <v>-1</v>
      </c>
      <c r="T2381">
        <v>0</v>
      </c>
      <c r="U2381" s="5" t="str">
        <f t="shared" si="416"/>
        <v>NA</v>
      </c>
      <c r="V2381" s="15">
        <f t="shared" si="417"/>
        <v>0</v>
      </c>
      <c r="W2381" s="15">
        <f t="shared" si="418"/>
        <v>0</v>
      </c>
      <c r="X2381" s="5">
        <f t="shared" si="419"/>
        <v>0</v>
      </c>
      <c r="Y2381" s="5">
        <f t="shared" si="420"/>
        <v>6.7050000000000001</v>
      </c>
      <c r="Z2381" s="5">
        <f t="shared" si="421"/>
        <v>-7.8225000000000007</v>
      </c>
      <c r="AA2381" s="5">
        <f t="shared" si="422"/>
        <v>0.74500000000000011</v>
      </c>
      <c r="AB2381" s="5">
        <f t="shared" si="423"/>
        <v>0.3725000000000005</v>
      </c>
    </row>
    <row r="2382" spans="1:28" x14ac:dyDescent="0.55000000000000004">
      <c r="A2382" s="3" t="s">
        <v>72</v>
      </c>
      <c r="B2382" s="3" t="s">
        <v>1141</v>
      </c>
      <c r="C2382" t="s">
        <v>47</v>
      </c>
      <c r="D2382" s="3" t="s">
        <v>32</v>
      </c>
      <c r="E2382" s="3" t="s">
        <v>2744</v>
      </c>
      <c r="F2382" s="3" t="s">
        <v>77</v>
      </c>
      <c r="G2382" s="5">
        <v>6.25</v>
      </c>
      <c r="H2382">
        <v>3</v>
      </c>
      <c r="I2382" s="5">
        <v>7.4749999875000004</v>
      </c>
      <c r="J2382" s="5">
        <v>2.4916666625000001</v>
      </c>
      <c r="K2382">
        <v>144</v>
      </c>
      <c r="L2382" s="15">
        <v>2.0833333333333301E-2</v>
      </c>
      <c r="M2382" s="13">
        <v>4.0263888888888903</v>
      </c>
      <c r="N2382" s="15">
        <v>0</v>
      </c>
      <c r="O2382" s="5">
        <v>0</v>
      </c>
      <c r="P2382" s="5">
        <v>0</v>
      </c>
      <c r="Q2382" s="5">
        <f t="shared" si="413"/>
        <v>7.4749999875000004</v>
      </c>
      <c r="R2382" s="5">
        <f t="shared" si="414"/>
        <v>-7.4749999875000004</v>
      </c>
      <c r="S2382" s="15">
        <f t="shared" si="415"/>
        <v>-1</v>
      </c>
      <c r="T2382">
        <v>0</v>
      </c>
      <c r="U2382" s="5" t="str">
        <f t="shared" si="416"/>
        <v>NA</v>
      </c>
      <c r="V2382" s="15">
        <f t="shared" si="417"/>
        <v>0</v>
      </c>
      <c r="W2382" s="15">
        <f t="shared" si="418"/>
        <v>0</v>
      </c>
      <c r="X2382" s="5">
        <f t="shared" si="419"/>
        <v>0</v>
      </c>
      <c r="Y2382" s="5">
        <f t="shared" si="420"/>
        <v>6.7274999887500009</v>
      </c>
      <c r="Z2382" s="5">
        <f t="shared" si="421"/>
        <v>-7.848749986875001</v>
      </c>
      <c r="AA2382" s="5">
        <f t="shared" si="422"/>
        <v>0.74749999874999951</v>
      </c>
      <c r="AB2382" s="5">
        <f t="shared" si="423"/>
        <v>0.37374999937500064</v>
      </c>
    </row>
    <row r="2383" spans="1:28" x14ac:dyDescent="0.55000000000000004">
      <c r="A2383" s="3" t="s">
        <v>72</v>
      </c>
      <c r="B2383" s="3" t="s">
        <v>778</v>
      </c>
      <c r="C2383" t="s">
        <v>47</v>
      </c>
      <c r="D2383" s="3" t="s">
        <v>262</v>
      </c>
      <c r="E2383" s="3" t="s">
        <v>2774</v>
      </c>
      <c r="F2383" s="3" t="s">
        <v>77</v>
      </c>
      <c r="G2383" s="5">
        <v>6.25</v>
      </c>
      <c r="H2383">
        <v>2</v>
      </c>
      <c r="I2383" s="5">
        <v>7.4749999999999996</v>
      </c>
      <c r="J2383" s="5">
        <v>3.7374999999999998</v>
      </c>
      <c r="K2383">
        <v>86</v>
      </c>
      <c r="L2383" s="15">
        <v>2.32558139534884E-2</v>
      </c>
      <c r="M2383" s="13">
        <v>1.93139534883721</v>
      </c>
      <c r="N2383" s="15">
        <v>0</v>
      </c>
      <c r="O2383" s="5">
        <v>0</v>
      </c>
      <c r="P2383" s="5">
        <v>0</v>
      </c>
      <c r="Q2383" s="5">
        <f t="shared" si="413"/>
        <v>7.4749999999999996</v>
      </c>
      <c r="R2383" s="5">
        <f t="shared" si="414"/>
        <v>-7.4749999999999996</v>
      </c>
      <c r="S2383" s="15">
        <f t="shared" si="415"/>
        <v>-1</v>
      </c>
      <c r="T2383">
        <v>0</v>
      </c>
      <c r="U2383" s="5" t="str">
        <f t="shared" si="416"/>
        <v>NA</v>
      </c>
      <c r="V2383" s="15">
        <f t="shared" si="417"/>
        <v>0</v>
      </c>
      <c r="W2383" s="15">
        <f t="shared" si="418"/>
        <v>0</v>
      </c>
      <c r="X2383" s="5">
        <f t="shared" si="419"/>
        <v>0</v>
      </c>
      <c r="Y2383" s="5">
        <f t="shared" si="420"/>
        <v>6.7275</v>
      </c>
      <c r="Z2383" s="5">
        <f t="shared" si="421"/>
        <v>-7.8487499999999999</v>
      </c>
      <c r="AA2383" s="5">
        <f t="shared" si="422"/>
        <v>0.74749999999999961</v>
      </c>
      <c r="AB2383" s="5">
        <f t="shared" si="423"/>
        <v>0.37375000000000025</v>
      </c>
    </row>
    <row r="2384" spans="1:28" x14ac:dyDescent="0.55000000000000004">
      <c r="A2384" s="3" t="s">
        <v>72</v>
      </c>
      <c r="B2384" s="3" t="s">
        <v>421</v>
      </c>
      <c r="C2384" t="s">
        <v>47</v>
      </c>
      <c r="D2384" s="3" t="s">
        <v>262</v>
      </c>
      <c r="E2384" s="3" t="s">
        <v>263</v>
      </c>
      <c r="F2384" s="3" t="s">
        <v>77</v>
      </c>
      <c r="G2384" s="5">
        <v>6.25</v>
      </c>
      <c r="H2384">
        <v>7</v>
      </c>
      <c r="I2384" s="5">
        <v>7.487499950000001</v>
      </c>
      <c r="J2384" s="5">
        <v>1.0696428500000001</v>
      </c>
      <c r="K2384">
        <v>76</v>
      </c>
      <c r="L2384" s="15">
        <v>9.2105263157894704E-2</v>
      </c>
      <c r="M2384" s="13">
        <v>1.0522368421052599</v>
      </c>
      <c r="N2384" s="15">
        <v>0</v>
      </c>
      <c r="O2384" s="5">
        <v>0</v>
      </c>
      <c r="P2384" s="5">
        <v>0</v>
      </c>
      <c r="Q2384" s="5">
        <f t="shared" si="413"/>
        <v>7.487499950000001</v>
      </c>
      <c r="R2384" s="5">
        <f t="shared" si="414"/>
        <v>-7.487499950000001</v>
      </c>
      <c r="S2384" s="15">
        <f t="shared" si="415"/>
        <v>-1</v>
      </c>
      <c r="T2384">
        <v>0</v>
      </c>
      <c r="U2384" s="5" t="str">
        <f t="shared" si="416"/>
        <v>NA</v>
      </c>
      <c r="V2384" s="15">
        <f t="shared" si="417"/>
        <v>0</v>
      </c>
      <c r="W2384" s="15">
        <f t="shared" si="418"/>
        <v>0</v>
      </c>
      <c r="X2384" s="5">
        <f t="shared" si="419"/>
        <v>0</v>
      </c>
      <c r="Y2384" s="5">
        <f t="shared" si="420"/>
        <v>6.7387499550000012</v>
      </c>
      <c r="Z2384" s="5">
        <f t="shared" si="421"/>
        <v>-7.8618749475000014</v>
      </c>
      <c r="AA2384" s="5">
        <f t="shared" si="422"/>
        <v>0.74874999499999983</v>
      </c>
      <c r="AB2384" s="5">
        <f t="shared" si="423"/>
        <v>0.37437499750000036</v>
      </c>
    </row>
    <row r="2385" spans="1:28" x14ac:dyDescent="0.55000000000000004">
      <c r="A2385" s="3" t="s">
        <v>72</v>
      </c>
      <c r="B2385" s="3" t="s">
        <v>497</v>
      </c>
      <c r="C2385" t="s">
        <v>47</v>
      </c>
      <c r="D2385" s="3" t="s">
        <v>104</v>
      </c>
      <c r="E2385" s="3" t="s">
        <v>3019</v>
      </c>
      <c r="F2385" s="3" t="s">
        <v>77</v>
      </c>
      <c r="G2385" s="5">
        <v>6.25</v>
      </c>
      <c r="H2385">
        <v>2</v>
      </c>
      <c r="I2385" s="5">
        <v>7.5374999999999996</v>
      </c>
      <c r="J2385" s="5">
        <v>3.7687499999999998</v>
      </c>
      <c r="K2385">
        <v>10</v>
      </c>
      <c r="L2385" s="15">
        <v>0.2</v>
      </c>
      <c r="M2385" s="13">
        <v>1.1000000000000001</v>
      </c>
      <c r="N2385" s="15">
        <v>0</v>
      </c>
      <c r="O2385" s="5">
        <v>0</v>
      </c>
      <c r="P2385" s="5">
        <v>0</v>
      </c>
      <c r="Q2385" s="5">
        <f t="shared" si="413"/>
        <v>7.5374999999999996</v>
      </c>
      <c r="R2385" s="5">
        <f t="shared" si="414"/>
        <v>-7.5374999999999996</v>
      </c>
      <c r="S2385" s="15">
        <f t="shared" si="415"/>
        <v>-1</v>
      </c>
      <c r="T2385">
        <v>0</v>
      </c>
      <c r="U2385" s="5" t="str">
        <f t="shared" si="416"/>
        <v>NA</v>
      </c>
      <c r="V2385" s="15">
        <f t="shared" si="417"/>
        <v>0</v>
      </c>
      <c r="W2385" s="15">
        <f t="shared" si="418"/>
        <v>0</v>
      </c>
      <c r="X2385" s="5">
        <f t="shared" si="419"/>
        <v>0</v>
      </c>
      <c r="Y2385" s="5">
        <f t="shared" si="420"/>
        <v>6.7837499999999995</v>
      </c>
      <c r="Z2385" s="5">
        <f t="shared" si="421"/>
        <v>-7.9143749999999997</v>
      </c>
      <c r="AA2385" s="5">
        <f t="shared" si="422"/>
        <v>0.75375000000000014</v>
      </c>
      <c r="AB2385" s="5">
        <f t="shared" si="423"/>
        <v>0.37687500000000007</v>
      </c>
    </row>
    <row r="2386" spans="1:28" x14ac:dyDescent="0.55000000000000004">
      <c r="A2386" s="3" t="s">
        <v>72</v>
      </c>
      <c r="B2386" s="3" t="s">
        <v>4060</v>
      </c>
      <c r="C2386" t="s">
        <v>47</v>
      </c>
      <c r="D2386" s="3" t="s">
        <v>173</v>
      </c>
      <c r="E2386" s="3" t="s">
        <v>2820</v>
      </c>
      <c r="F2386" s="3" t="s">
        <v>77</v>
      </c>
      <c r="G2386" s="5">
        <v>6.25</v>
      </c>
      <c r="H2386">
        <v>4</v>
      </c>
      <c r="I2386" s="5">
        <v>7.55</v>
      </c>
      <c r="J2386" s="5">
        <v>1.8875</v>
      </c>
      <c r="K2386">
        <v>1077</v>
      </c>
      <c r="L2386" s="15">
        <v>3.71402042711235E-3</v>
      </c>
      <c r="M2386" s="13">
        <v>2.1181058495821699</v>
      </c>
      <c r="N2386" s="15">
        <v>0</v>
      </c>
      <c r="O2386" s="5">
        <v>0</v>
      </c>
      <c r="P2386" s="5">
        <v>0</v>
      </c>
      <c r="Q2386" s="5">
        <f t="shared" si="413"/>
        <v>7.55</v>
      </c>
      <c r="R2386" s="5">
        <f t="shared" si="414"/>
        <v>-7.55</v>
      </c>
      <c r="S2386" s="15">
        <f t="shared" si="415"/>
        <v>-1</v>
      </c>
      <c r="T2386">
        <v>0</v>
      </c>
      <c r="U2386" s="5" t="str">
        <f t="shared" si="416"/>
        <v>NA</v>
      </c>
      <c r="V2386" s="15">
        <f t="shared" si="417"/>
        <v>0</v>
      </c>
      <c r="W2386" s="15">
        <f t="shared" si="418"/>
        <v>0</v>
      </c>
      <c r="X2386" s="5">
        <f t="shared" si="419"/>
        <v>0</v>
      </c>
      <c r="Y2386" s="5">
        <f t="shared" si="420"/>
        <v>6.7949999999999999</v>
      </c>
      <c r="Z2386" s="5">
        <f t="shared" si="421"/>
        <v>-7.9275000000000002</v>
      </c>
      <c r="AA2386" s="5">
        <f t="shared" si="422"/>
        <v>0.75499999999999989</v>
      </c>
      <c r="AB2386" s="5">
        <f t="shared" si="423"/>
        <v>0.37750000000000039</v>
      </c>
    </row>
    <row r="2387" spans="1:28" x14ac:dyDescent="0.55000000000000004">
      <c r="A2387" s="3" t="s">
        <v>72</v>
      </c>
      <c r="B2387" s="3" t="s">
        <v>3538</v>
      </c>
      <c r="C2387" t="s">
        <v>47</v>
      </c>
      <c r="D2387" s="3" t="s">
        <v>40</v>
      </c>
      <c r="E2387" s="3" t="s">
        <v>3640</v>
      </c>
      <c r="F2387" s="3" t="s">
        <v>77</v>
      </c>
      <c r="G2387" s="5">
        <v>6.25</v>
      </c>
      <c r="H2387">
        <v>2</v>
      </c>
      <c r="I2387" s="5">
        <v>7.5625</v>
      </c>
      <c r="J2387" s="5">
        <v>3.78125</v>
      </c>
      <c r="K2387">
        <v>15</v>
      </c>
      <c r="L2387" s="15">
        <v>0.133333333333333</v>
      </c>
      <c r="M2387" s="13">
        <v>1.0660000000000001</v>
      </c>
      <c r="N2387" s="15">
        <v>0</v>
      </c>
      <c r="O2387" s="5">
        <v>0</v>
      </c>
      <c r="P2387" s="5">
        <v>0</v>
      </c>
      <c r="Q2387" s="5">
        <f t="shared" si="413"/>
        <v>7.5625</v>
      </c>
      <c r="R2387" s="5">
        <f t="shared" si="414"/>
        <v>-7.5625</v>
      </c>
      <c r="S2387" s="15">
        <f t="shared" si="415"/>
        <v>-1</v>
      </c>
      <c r="T2387">
        <v>0</v>
      </c>
      <c r="U2387" s="5" t="str">
        <f t="shared" si="416"/>
        <v>NA</v>
      </c>
      <c r="V2387" s="15">
        <f t="shared" si="417"/>
        <v>0</v>
      </c>
      <c r="W2387" s="15">
        <f t="shared" si="418"/>
        <v>0</v>
      </c>
      <c r="X2387" s="5">
        <f t="shared" si="419"/>
        <v>0</v>
      </c>
      <c r="Y2387" s="5">
        <f t="shared" si="420"/>
        <v>6.8062500000000004</v>
      </c>
      <c r="Z2387" s="5">
        <f t="shared" si="421"/>
        <v>-7.9406250000000007</v>
      </c>
      <c r="AA2387" s="5">
        <f t="shared" si="422"/>
        <v>0.75624999999999964</v>
      </c>
      <c r="AB2387" s="5">
        <f t="shared" si="423"/>
        <v>0.37812500000000071</v>
      </c>
    </row>
    <row r="2388" spans="1:28" x14ac:dyDescent="0.55000000000000004">
      <c r="A2388" s="3" t="s">
        <v>72</v>
      </c>
      <c r="B2388" s="3" t="s">
        <v>4063</v>
      </c>
      <c r="C2388" t="s">
        <v>47</v>
      </c>
      <c r="D2388" s="3" t="s">
        <v>173</v>
      </c>
      <c r="E2388" s="3" t="s">
        <v>4064</v>
      </c>
      <c r="F2388" s="3" t="s">
        <v>77</v>
      </c>
      <c r="G2388" s="5">
        <v>6.25</v>
      </c>
      <c r="H2388">
        <v>9</v>
      </c>
      <c r="I2388" s="5">
        <v>7.5874999500000007</v>
      </c>
      <c r="J2388" s="5">
        <v>0.8430555500000001</v>
      </c>
      <c r="K2388">
        <v>143</v>
      </c>
      <c r="L2388" s="15">
        <v>6.2937062937062901E-2</v>
      </c>
      <c r="M2388" s="13">
        <v>1.0951048951049001</v>
      </c>
      <c r="N2388" s="15">
        <v>0</v>
      </c>
      <c r="O2388" s="5">
        <v>0</v>
      </c>
      <c r="P2388" s="5">
        <v>0</v>
      </c>
      <c r="Q2388" s="5">
        <f t="shared" si="413"/>
        <v>7.5874999500000007</v>
      </c>
      <c r="R2388" s="5">
        <f t="shared" si="414"/>
        <v>-7.5874999500000007</v>
      </c>
      <c r="S2388" s="15">
        <f t="shared" si="415"/>
        <v>-1</v>
      </c>
      <c r="T2388">
        <v>0</v>
      </c>
      <c r="U2388" s="5" t="str">
        <f t="shared" si="416"/>
        <v>NA</v>
      </c>
      <c r="V2388" s="15">
        <f t="shared" si="417"/>
        <v>0</v>
      </c>
      <c r="W2388" s="15">
        <f t="shared" si="418"/>
        <v>0</v>
      </c>
      <c r="X2388" s="5">
        <f t="shared" si="419"/>
        <v>0</v>
      </c>
      <c r="Y2388" s="5">
        <f t="shared" si="420"/>
        <v>6.828749955000001</v>
      </c>
      <c r="Z2388" s="5">
        <f t="shared" si="421"/>
        <v>-7.9668749475000009</v>
      </c>
      <c r="AA2388" s="5">
        <f t="shared" si="422"/>
        <v>0.75874999499999962</v>
      </c>
      <c r="AB2388" s="5">
        <f t="shared" si="423"/>
        <v>0.37937499750000026</v>
      </c>
    </row>
    <row r="2389" spans="1:28" x14ac:dyDescent="0.55000000000000004">
      <c r="A2389" s="3" t="s">
        <v>72</v>
      </c>
      <c r="B2389" s="3" t="s">
        <v>4066</v>
      </c>
      <c r="C2389" t="s">
        <v>47</v>
      </c>
      <c r="D2389" s="3" t="s">
        <v>173</v>
      </c>
      <c r="E2389" s="3" t="s">
        <v>3044</v>
      </c>
      <c r="F2389" s="3" t="s">
        <v>77</v>
      </c>
      <c r="G2389" s="5">
        <v>6.25</v>
      </c>
      <c r="H2389">
        <v>5</v>
      </c>
      <c r="I2389" s="5">
        <v>7.6124999999999998</v>
      </c>
      <c r="J2389" s="5">
        <v>1.5225</v>
      </c>
      <c r="K2389">
        <v>36</v>
      </c>
      <c r="L2389" s="15">
        <v>0.13888888888888901</v>
      </c>
      <c r="M2389" s="13">
        <v>2.5277777777777799</v>
      </c>
      <c r="N2389" s="15">
        <v>0</v>
      </c>
      <c r="O2389" s="5">
        <v>0</v>
      </c>
      <c r="P2389" s="5">
        <v>0</v>
      </c>
      <c r="Q2389" s="5">
        <f t="shared" si="413"/>
        <v>7.6124999999999998</v>
      </c>
      <c r="R2389" s="5">
        <f t="shared" si="414"/>
        <v>-7.6124999999999998</v>
      </c>
      <c r="S2389" s="15">
        <f t="shared" si="415"/>
        <v>-1</v>
      </c>
      <c r="T2389">
        <v>0</v>
      </c>
      <c r="U2389" s="5" t="str">
        <f t="shared" si="416"/>
        <v>NA</v>
      </c>
      <c r="V2389" s="15">
        <f t="shared" si="417"/>
        <v>0</v>
      </c>
      <c r="W2389" s="15">
        <f t="shared" si="418"/>
        <v>0</v>
      </c>
      <c r="X2389" s="5">
        <f t="shared" si="419"/>
        <v>0</v>
      </c>
      <c r="Y2389" s="5">
        <f t="shared" si="420"/>
        <v>6.8512500000000003</v>
      </c>
      <c r="Z2389" s="5">
        <f t="shared" si="421"/>
        <v>-7.993125</v>
      </c>
      <c r="AA2389" s="5">
        <f t="shared" si="422"/>
        <v>0.76124999999999954</v>
      </c>
      <c r="AB2389" s="5">
        <f t="shared" si="423"/>
        <v>0.38062500000000021</v>
      </c>
    </row>
    <row r="2390" spans="1:28" x14ac:dyDescent="0.55000000000000004">
      <c r="A2390" s="3" t="s">
        <v>72</v>
      </c>
      <c r="B2390" s="3" t="s">
        <v>4068</v>
      </c>
      <c r="C2390" t="s">
        <v>47</v>
      </c>
      <c r="D2390" s="3" t="s">
        <v>104</v>
      </c>
      <c r="E2390" s="3" t="s">
        <v>105</v>
      </c>
      <c r="F2390" s="3" t="s">
        <v>77</v>
      </c>
      <c r="G2390" s="5">
        <v>6.25</v>
      </c>
      <c r="H2390">
        <v>5</v>
      </c>
      <c r="I2390" s="5">
        <v>7.65</v>
      </c>
      <c r="J2390" s="5">
        <v>1.53</v>
      </c>
      <c r="K2390">
        <v>32</v>
      </c>
      <c r="L2390" s="15">
        <v>0.15625</v>
      </c>
      <c r="M2390" s="13">
        <v>1.3431249999999999</v>
      </c>
      <c r="N2390" s="15">
        <v>0</v>
      </c>
      <c r="O2390" s="5">
        <v>0</v>
      </c>
      <c r="P2390" s="5">
        <v>0</v>
      </c>
      <c r="Q2390" s="5">
        <f t="shared" si="413"/>
        <v>7.65</v>
      </c>
      <c r="R2390" s="5">
        <f t="shared" si="414"/>
        <v>-7.65</v>
      </c>
      <c r="S2390" s="15">
        <f t="shared" si="415"/>
        <v>-1</v>
      </c>
      <c r="T2390">
        <v>0</v>
      </c>
      <c r="U2390" s="5" t="str">
        <f t="shared" si="416"/>
        <v>NA</v>
      </c>
      <c r="V2390" s="15">
        <f t="shared" si="417"/>
        <v>0</v>
      </c>
      <c r="W2390" s="15">
        <f t="shared" si="418"/>
        <v>0</v>
      </c>
      <c r="X2390" s="5">
        <f t="shared" si="419"/>
        <v>0</v>
      </c>
      <c r="Y2390" s="5">
        <f t="shared" si="420"/>
        <v>6.8850000000000007</v>
      </c>
      <c r="Z2390" s="5">
        <f t="shared" si="421"/>
        <v>-8.0325000000000006</v>
      </c>
      <c r="AA2390" s="5">
        <f t="shared" si="422"/>
        <v>0.76499999999999968</v>
      </c>
      <c r="AB2390" s="5">
        <f t="shared" si="423"/>
        <v>0.38250000000000028</v>
      </c>
    </row>
    <row r="2391" spans="1:28" x14ac:dyDescent="0.55000000000000004">
      <c r="A2391" s="3" t="s">
        <v>72</v>
      </c>
      <c r="B2391" s="3" t="s">
        <v>4070</v>
      </c>
      <c r="C2391" t="s">
        <v>47</v>
      </c>
      <c r="D2391" s="3" t="s">
        <v>104</v>
      </c>
      <c r="E2391" s="3" t="s">
        <v>2782</v>
      </c>
      <c r="F2391" s="3" t="s">
        <v>77</v>
      </c>
      <c r="G2391" s="5">
        <v>6.25</v>
      </c>
      <c r="H2391">
        <v>4</v>
      </c>
      <c r="I2391" s="5">
        <v>7.65</v>
      </c>
      <c r="J2391" s="5">
        <v>1.9125000000000001</v>
      </c>
      <c r="K2391">
        <v>6</v>
      </c>
      <c r="L2391" s="15">
        <v>0.66666666666666696</v>
      </c>
      <c r="M2391" s="13">
        <v>1</v>
      </c>
      <c r="N2391" s="15">
        <v>0</v>
      </c>
      <c r="O2391" s="5">
        <v>0</v>
      </c>
      <c r="P2391" s="5">
        <v>0</v>
      </c>
      <c r="Q2391" s="5">
        <f t="shared" si="413"/>
        <v>7.65</v>
      </c>
      <c r="R2391" s="5">
        <f t="shared" si="414"/>
        <v>-7.65</v>
      </c>
      <c r="S2391" s="15">
        <f t="shared" si="415"/>
        <v>-1</v>
      </c>
      <c r="T2391">
        <v>0</v>
      </c>
      <c r="U2391" s="5" t="str">
        <f t="shared" si="416"/>
        <v>NA</v>
      </c>
      <c r="V2391" s="15">
        <f t="shared" si="417"/>
        <v>0</v>
      </c>
      <c r="W2391" s="15">
        <f t="shared" si="418"/>
        <v>0</v>
      </c>
      <c r="X2391" s="5">
        <f t="shared" si="419"/>
        <v>0</v>
      </c>
      <c r="Y2391" s="5">
        <f t="shared" si="420"/>
        <v>6.8850000000000007</v>
      </c>
      <c r="Z2391" s="5">
        <f t="shared" si="421"/>
        <v>-8.0325000000000006</v>
      </c>
      <c r="AA2391" s="5">
        <f t="shared" si="422"/>
        <v>0.76499999999999968</v>
      </c>
      <c r="AB2391" s="5">
        <f t="shared" si="423"/>
        <v>0.38250000000000028</v>
      </c>
    </row>
    <row r="2392" spans="1:28" x14ac:dyDescent="0.55000000000000004">
      <c r="A2392" s="3" t="s">
        <v>72</v>
      </c>
      <c r="B2392" s="3" t="s">
        <v>3206</v>
      </c>
      <c r="C2392" t="s">
        <v>47</v>
      </c>
      <c r="D2392" s="3" t="s">
        <v>173</v>
      </c>
      <c r="E2392" s="3" t="s">
        <v>675</v>
      </c>
      <c r="F2392" s="3" t="s">
        <v>77</v>
      </c>
      <c r="G2392" s="5">
        <v>6.25</v>
      </c>
      <c r="H2392">
        <v>5</v>
      </c>
      <c r="I2392" s="5">
        <v>7.6875</v>
      </c>
      <c r="J2392" s="5">
        <v>1.5375000000000001</v>
      </c>
      <c r="K2392">
        <v>355</v>
      </c>
      <c r="L2392" s="15">
        <v>1.4084507042253501E-2</v>
      </c>
      <c r="M2392" s="13">
        <v>1.5250704225352101</v>
      </c>
      <c r="N2392" s="15">
        <v>0</v>
      </c>
      <c r="O2392" s="5">
        <v>0</v>
      </c>
      <c r="P2392" s="5">
        <v>0</v>
      </c>
      <c r="Q2392" s="5">
        <f t="shared" si="413"/>
        <v>7.6875</v>
      </c>
      <c r="R2392" s="5">
        <f t="shared" si="414"/>
        <v>-7.6875</v>
      </c>
      <c r="S2392" s="15">
        <f t="shared" si="415"/>
        <v>-1</v>
      </c>
      <c r="T2392">
        <v>0</v>
      </c>
      <c r="U2392" s="5" t="str">
        <f t="shared" si="416"/>
        <v>NA</v>
      </c>
      <c r="V2392" s="15">
        <f t="shared" si="417"/>
        <v>0</v>
      </c>
      <c r="W2392" s="15">
        <f t="shared" si="418"/>
        <v>0</v>
      </c>
      <c r="X2392" s="5">
        <f t="shared" si="419"/>
        <v>0</v>
      </c>
      <c r="Y2392" s="5">
        <f t="shared" si="420"/>
        <v>6.9187500000000002</v>
      </c>
      <c r="Z2392" s="5">
        <f t="shared" si="421"/>
        <v>-8.0718750000000004</v>
      </c>
      <c r="AA2392" s="5">
        <f t="shared" si="422"/>
        <v>0.76874999999999982</v>
      </c>
      <c r="AB2392" s="5">
        <f t="shared" si="423"/>
        <v>0.38437500000000036</v>
      </c>
    </row>
    <row r="2393" spans="1:28" x14ac:dyDescent="0.55000000000000004">
      <c r="A2393" s="3" t="s">
        <v>72</v>
      </c>
      <c r="B2393" s="3" t="s">
        <v>4073</v>
      </c>
      <c r="C2393" t="s">
        <v>47</v>
      </c>
      <c r="D2393" s="3" t="s">
        <v>173</v>
      </c>
      <c r="E2393" s="3" t="s">
        <v>2718</v>
      </c>
      <c r="F2393" s="3" t="s">
        <v>175</v>
      </c>
      <c r="G2393" s="5">
        <v>6.25</v>
      </c>
      <c r="H2393">
        <v>7</v>
      </c>
      <c r="I2393" s="5">
        <v>7.7249999750000011</v>
      </c>
      <c r="J2393" s="5">
        <v>1.1035714250000002</v>
      </c>
      <c r="K2393">
        <v>125</v>
      </c>
      <c r="L2393" s="15">
        <v>5.5999999999999994E-2</v>
      </c>
      <c r="M2393" s="13">
        <v>2.2151999999999998</v>
      </c>
      <c r="N2393" s="15">
        <v>0</v>
      </c>
      <c r="O2393" s="5">
        <v>0</v>
      </c>
      <c r="P2393" s="5">
        <v>0</v>
      </c>
      <c r="Q2393" s="5">
        <f t="shared" si="413"/>
        <v>7.7249999750000011</v>
      </c>
      <c r="R2393" s="5">
        <f t="shared" si="414"/>
        <v>-7.7249999750000011</v>
      </c>
      <c r="S2393" s="15">
        <f t="shared" si="415"/>
        <v>-1</v>
      </c>
      <c r="T2393">
        <v>0</v>
      </c>
      <c r="U2393" s="5" t="str">
        <f t="shared" si="416"/>
        <v>NA</v>
      </c>
      <c r="V2393" s="15">
        <f t="shared" si="417"/>
        <v>0</v>
      </c>
      <c r="W2393" s="15">
        <f t="shared" si="418"/>
        <v>0</v>
      </c>
      <c r="X2393" s="5">
        <f t="shared" si="419"/>
        <v>0</v>
      </c>
      <c r="Y2393" s="5">
        <f t="shared" si="420"/>
        <v>6.9524999775000014</v>
      </c>
      <c r="Z2393" s="5">
        <f t="shared" si="421"/>
        <v>-8.1112499737500023</v>
      </c>
      <c r="AA2393" s="5">
        <f t="shared" si="422"/>
        <v>0.77249999749999976</v>
      </c>
      <c r="AB2393" s="5">
        <f t="shared" si="423"/>
        <v>0.38624999875000121</v>
      </c>
    </row>
    <row r="2394" spans="1:28" x14ac:dyDescent="0.55000000000000004">
      <c r="A2394" s="3" t="s">
        <v>72</v>
      </c>
      <c r="B2394" s="3" t="s">
        <v>2267</v>
      </c>
      <c r="C2394" t="s">
        <v>47</v>
      </c>
      <c r="D2394" s="3" t="s">
        <v>32</v>
      </c>
      <c r="E2394" s="3" t="s">
        <v>2714</v>
      </c>
      <c r="F2394" s="3" t="s">
        <v>77</v>
      </c>
      <c r="G2394" s="5">
        <v>6.25</v>
      </c>
      <c r="H2394">
        <v>8</v>
      </c>
      <c r="I2394" s="5">
        <v>7.75</v>
      </c>
      <c r="J2394" s="5">
        <v>0.96875</v>
      </c>
      <c r="K2394">
        <v>176</v>
      </c>
      <c r="L2394" s="15">
        <v>4.5454545454545504E-2</v>
      </c>
      <c r="M2394" s="13">
        <v>3.5704545454545502</v>
      </c>
      <c r="N2394" s="15">
        <v>0</v>
      </c>
      <c r="O2394" s="5">
        <v>0</v>
      </c>
      <c r="P2394" s="5">
        <v>0</v>
      </c>
      <c r="Q2394" s="5">
        <f t="shared" si="413"/>
        <v>7.75</v>
      </c>
      <c r="R2394" s="5">
        <f t="shared" si="414"/>
        <v>-7.75</v>
      </c>
      <c r="S2394" s="15">
        <f t="shared" si="415"/>
        <v>-1</v>
      </c>
      <c r="T2394">
        <v>0</v>
      </c>
      <c r="U2394" s="5" t="str">
        <f t="shared" si="416"/>
        <v>NA</v>
      </c>
      <c r="V2394" s="15">
        <f t="shared" si="417"/>
        <v>0</v>
      </c>
      <c r="W2394" s="15">
        <f t="shared" si="418"/>
        <v>0</v>
      </c>
      <c r="X2394" s="5">
        <f t="shared" si="419"/>
        <v>0</v>
      </c>
      <c r="Y2394" s="5">
        <f t="shared" si="420"/>
        <v>6.9750000000000005</v>
      </c>
      <c r="Z2394" s="5">
        <f t="shared" si="421"/>
        <v>-8.1375000000000011</v>
      </c>
      <c r="AA2394" s="5">
        <f t="shared" si="422"/>
        <v>0.77499999999999947</v>
      </c>
      <c r="AB2394" s="5">
        <f t="shared" si="423"/>
        <v>0.38750000000000107</v>
      </c>
    </row>
    <row r="2395" spans="1:28" x14ac:dyDescent="0.55000000000000004">
      <c r="A2395" s="3" t="s">
        <v>72</v>
      </c>
      <c r="B2395" s="3" t="s">
        <v>3224</v>
      </c>
      <c r="C2395" t="s">
        <v>47</v>
      </c>
      <c r="D2395" s="3" t="s">
        <v>133</v>
      </c>
      <c r="E2395" s="3" t="s">
        <v>2894</v>
      </c>
      <c r="F2395" s="3" t="s">
        <v>77</v>
      </c>
      <c r="G2395" s="5">
        <v>6.25</v>
      </c>
      <c r="H2395">
        <v>3</v>
      </c>
      <c r="I2395" s="5">
        <v>7.7625000000000002</v>
      </c>
      <c r="J2395" s="5">
        <v>2.5874999999999999</v>
      </c>
      <c r="K2395">
        <v>13</v>
      </c>
      <c r="L2395" s="15">
        <v>0.230769230769231</v>
      </c>
      <c r="M2395" s="13">
        <v>1.2307692307692299</v>
      </c>
      <c r="N2395" s="15">
        <v>0</v>
      </c>
      <c r="O2395" s="5">
        <v>0</v>
      </c>
      <c r="P2395" s="5">
        <v>0</v>
      </c>
      <c r="Q2395" s="5">
        <f t="shared" si="413"/>
        <v>7.7625000000000002</v>
      </c>
      <c r="R2395" s="5">
        <f t="shared" si="414"/>
        <v>-7.7625000000000002</v>
      </c>
      <c r="S2395" s="15">
        <f t="shared" si="415"/>
        <v>-1</v>
      </c>
      <c r="T2395">
        <v>0</v>
      </c>
      <c r="U2395" s="5" t="str">
        <f t="shared" si="416"/>
        <v>NA</v>
      </c>
      <c r="V2395" s="15">
        <f t="shared" si="417"/>
        <v>0</v>
      </c>
      <c r="W2395" s="15">
        <f t="shared" si="418"/>
        <v>0</v>
      </c>
      <c r="X2395" s="5">
        <f t="shared" si="419"/>
        <v>0</v>
      </c>
      <c r="Y2395" s="5">
        <f t="shared" si="420"/>
        <v>6.9862500000000001</v>
      </c>
      <c r="Z2395" s="5">
        <f t="shared" si="421"/>
        <v>-8.1506249999999998</v>
      </c>
      <c r="AA2395" s="5">
        <f t="shared" si="422"/>
        <v>0.77625000000000011</v>
      </c>
      <c r="AB2395" s="5">
        <f t="shared" si="423"/>
        <v>0.38812499999999961</v>
      </c>
    </row>
    <row r="2396" spans="1:28" x14ac:dyDescent="0.55000000000000004">
      <c r="A2396" s="3" t="s">
        <v>72</v>
      </c>
      <c r="B2396" s="3" t="s">
        <v>220</v>
      </c>
      <c r="C2396" t="s">
        <v>47</v>
      </c>
      <c r="D2396" s="3" t="s">
        <v>133</v>
      </c>
      <c r="E2396" s="3" t="s">
        <v>134</v>
      </c>
      <c r="F2396" s="3" t="s">
        <v>77</v>
      </c>
      <c r="G2396" s="5">
        <v>6.25</v>
      </c>
      <c r="H2396">
        <v>4</v>
      </c>
      <c r="I2396" s="5">
        <v>7.7874999999999996</v>
      </c>
      <c r="J2396" s="5">
        <v>1.9468749999999999</v>
      </c>
      <c r="K2396">
        <v>75</v>
      </c>
      <c r="L2396" s="15">
        <v>5.3333333333333302E-2</v>
      </c>
      <c r="M2396" s="13">
        <v>1.5410666666666699</v>
      </c>
      <c r="N2396" s="15">
        <v>0</v>
      </c>
      <c r="O2396" s="5">
        <v>0</v>
      </c>
      <c r="P2396" s="5">
        <v>0</v>
      </c>
      <c r="Q2396" s="5">
        <f t="shared" si="413"/>
        <v>7.7874999999999996</v>
      </c>
      <c r="R2396" s="5">
        <f t="shared" si="414"/>
        <v>-7.7874999999999996</v>
      </c>
      <c r="S2396" s="15">
        <f t="shared" si="415"/>
        <v>-1</v>
      </c>
      <c r="T2396">
        <v>0</v>
      </c>
      <c r="U2396" s="5" t="str">
        <f t="shared" si="416"/>
        <v>NA</v>
      </c>
      <c r="V2396" s="15">
        <f t="shared" si="417"/>
        <v>0</v>
      </c>
      <c r="W2396" s="15">
        <f t="shared" si="418"/>
        <v>0</v>
      </c>
      <c r="X2396" s="5">
        <f t="shared" si="419"/>
        <v>0</v>
      </c>
      <c r="Y2396" s="5">
        <f t="shared" si="420"/>
        <v>7.00875</v>
      </c>
      <c r="Z2396" s="5">
        <f t="shared" si="421"/>
        <v>-8.1768750000000008</v>
      </c>
      <c r="AA2396" s="5">
        <f t="shared" si="422"/>
        <v>0.77874999999999961</v>
      </c>
      <c r="AB2396" s="5">
        <f t="shared" si="423"/>
        <v>0.38937500000000114</v>
      </c>
    </row>
    <row r="2397" spans="1:28" x14ac:dyDescent="0.55000000000000004">
      <c r="A2397" s="3" t="s">
        <v>72</v>
      </c>
      <c r="B2397" s="3" t="s">
        <v>2685</v>
      </c>
      <c r="C2397" t="s">
        <v>47</v>
      </c>
      <c r="D2397" s="3" t="s">
        <v>173</v>
      </c>
      <c r="E2397" s="3" t="s">
        <v>2764</v>
      </c>
      <c r="F2397" s="3" t="s">
        <v>77</v>
      </c>
      <c r="G2397" s="5">
        <v>6.25</v>
      </c>
      <c r="H2397">
        <v>1</v>
      </c>
      <c r="I2397" s="5">
        <v>7.8125</v>
      </c>
      <c r="J2397" s="5">
        <v>7.8125</v>
      </c>
      <c r="K2397">
        <v>83</v>
      </c>
      <c r="L2397" s="15">
        <v>1.20481927710843E-2</v>
      </c>
      <c r="M2397" s="13">
        <v>1.5168674698795199</v>
      </c>
      <c r="N2397" s="15">
        <v>0</v>
      </c>
      <c r="O2397" s="5">
        <v>0</v>
      </c>
      <c r="P2397" s="5">
        <v>0</v>
      </c>
      <c r="Q2397" s="5">
        <f t="shared" si="413"/>
        <v>7.8125</v>
      </c>
      <c r="R2397" s="5">
        <f t="shared" si="414"/>
        <v>-7.8125</v>
      </c>
      <c r="S2397" s="15">
        <f t="shared" si="415"/>
        <v>-1</v>
      </c>
      <c r="T2397">
        <v>0</v>
      </c>
      <c r="U2397" s="5" t="str">
        <f t="shared" si="416"/>
        <v>NA</v>
      </c>
      <c r="V2397" s="15">
        <f t="shared" si="417"/>
        <v>0</v>
      </c>
      <c r="W2397" s="15">
        <f t="shared" si="418"/>
        <v>0</v>
      </c>
      <c r="X2397" s="5">
        <f t="shared" si="419"/>
        <v>0</v>
      </c>
      <c r="Y2397" s="5">
        <f t="shared" si="420"/>
        <v>7.03125</v>
      </c>
      <c r="Z2397" s="5">
        <f t="shared" si="421"/>
        <v>-8.203125</v>
      </c>
      <c r="AA2397" s="5">
        <f t="shared" si="422"/>
        <v>0.78125</v>
      </c>
      <c r="AB2397" s="5">
        <f t="shared" si="423"/>
        <v>0.390625</v>
      </c>
    </row>
    <row r="2398" spans="1:28" x14ac:dyDescent="0.55000000000000004">
      <c r="A2398" s="3" t="s">
        <v>72</v>
      </c>
      <c r="B2398" s="3" t="s">
        <v>2800</v>
      </c>
      <c r="C2398" t="s">
        <v>47</v>
      </c>
      <c r="D2398" s="3" t="s">
        <v>40</v>
      </c>
      <c r="E2398" s="3" t="s">
        <v>3195</v>
      </c>
      <c r="F2398" s="3" t="s">
        <v>77</v>
      </c>
      <c r="G2398" s="5">
        <v>6.25</v>
      </c>
      <c r="H2398">
        <v>2</v>
      </c>
      <c r="I2398" s="5">
        <v>7.8375000000000004</v>
      </c>
      <c r="J2398" s="5">
        <v>3.9187500000000002</v>
      </c>
      <c r="K2398">
        <v>32</v>
      </c>
      <c r="L2398" s="15">
        <v>6.25E-2</v>
      </c>
      <c r="M2398" s="13">
        <v>1.65625</v>
      </c>
      <c r="N2398" s="15">
        <v>0</v>
      </c>
      <c r="O2398" s="5">
        <v>0</v>
      </c>
      <c r="P2398" s="5">
        <v>0</v>
      </c>
      <c r="Q2398" s="5">
        <f t="shared" si="413"/>
        <v>7.8375000000000004</v>
      </c>
      <c r="R2398" s="5">
        <f t="shared" si="414"/>
        <v>-7.8375000000000004</v>
      </c>
      <c r="S2398" s="15">
        <f t="shared" si="415"/>
        <v>-1</v>
      </c>
      <c r="T2398">
        <v>0</v>
      </c>
      <c r="U2398" s="5" t="str">
        <f t="shared" si="416"/>
        <v>NA</v>
      </c>
      <c r="V2398" s="15">
        <f t="shared" si="417"/>
        <v>0</v>
      </c>
      <c r="W2398" s="15">
        <f t="shared" si="418"/>
        <v>0</v>
      </c>
      <c r="X2398" s="5">
        <f t="shared" si="419"/>
        <v>0</v>
      </c>
      <c r="Y2398" s="5">
        <f t="shared" si="420"/>
        <v>7.0537500000000009</v>
      </c>
      <c r="Z2398" s="5">
        <f t="shared" si="421"/>
        <v>-8.229375000000001</v>
      </c>
      <c r="AA2398" s="5">
        <f t="shared" si="422"/>
        <v>0.7837499999999995</v>
      </c>
      <c r="AB2398" s="5">
        <f t="shared" si="423"/>
        <v>0.39187500000000064</v>
      </c>
    </row>
    <row r="2399" spans="1:28" x14ac:dyDescent="0.55000000000000004">
      <c r="A2399" s="3" t="s">
        <v>72</v>
      </c>
      <c r="B2399" s="3" t="s">
        <v>640</v>
      </c>
      <c r="C2399" t="s">
        <v>47</v>
      </c>
      <c r="D2399" s="3" t="s">
        <v>125</v>
      </c>
      <c r="E2399" s="3" t="s">
        <v>3039</v>
      </c>
      <c r="F2399" s="3" t="s">
        <v>77</v>
      </c>
      <c r="G2399" s="5">
        <v>6.25</v>
      </c>
      <c r="H2399">
        <v>4</v>
      </c>
      <c r="I2399" s="5">
        <v>7.9</v>
      </c>
      <c r="J2399" s="5">
        <v>1.9750000000000001</v>
      </c>
      <c r="K2399">
        <v>104</v>
      </c>
      <c r="L2399" s="15">
        <v>3.8461538461538498E-2</v>
      </c>
      <c r="M2399" s="13">
        <v>1.4461538461538499</v>
      </c>
      <c r="N2399" s="15">
        <v>0</v>
      </c>
      <c r="O2399" s="5">
        <v>0</v>
      </c>
      <c r="P2399" s="5">
        <v>0</v>
      </c>
      <c r="Q2399" s="5">
        <f t="shared" si="413"/>
        <v>7.9</v>
      </c>
      <c r="R2399" s="5">
        <f t="shared" si="414"/>
        <v>-7.9</v>
      </c>
      <c r="S2399" s="15">
        <f t="shared" si="415"/>
        <v>-1</v>
      </c>
      <c r="T2399">
        <v>0</v>
      </c>
      <c r="U2399" s="5" t="str">
        <f t="shared" si="416"/>
        <v>NA</v>
      </c>
      <c r="V2399" s="15">
        <f t="shared" si="417"/>
        <v>0</v>
      </c>
      <c r="W2399" s="15">
        <f t="shared" si="418"/>
        <v>0</v>
      </c>
      <c r="X2399" s="5">
        <f t="shared" si="419"/>
        <v>0</v>
      </c>
      <c r="Y2399" s="5">
        <f t="shared" si="420"/>
        <v>7.11</v>
      </c>
      <c r="Z2399" s="5">
        <f t="shared" si="421"/>
        <v>-8.2949999999999999</v>
      </c>
      <c r="AA2399" s="5">
        <f t="shared" si="422"/>
        <v>0.79</v>
      </c>
      <c r="AB2399" s="5">
        <f t="shared" si="423"/>
        <v>0.39499999999999957</v>
      </c>
    </row>
    <row r="2400" spans="1:28" x14ac:dyDescent="0.55000000000000004">
      <c r="A2400" s="3" t="s">
        <v>72</v>
      </c>
      <c r="B2400" s="3" t="s">
        <v>4081</v>
      </c>
      <c r="C2400" t="s">
        <v>47</v>
      </c>
      <c r="D2400" s="3" t="s">
        <v>125</v>
      </c>
      <c r="E2400" s="3" t="s">
        <v>3041</v>
      </c>
      <c r="F2400" s="3" t="s">
        <v>77</v>
      </c>
      <c r="G2400" s="5">
        <v>6.25</v>
      </c>
      <c r="H2400">
        <v>2</v>
      </c>
      <c r="I2400" s="5">
        <v>7.9124999999999996</v>
      </c>
      <c r="J2400" s="5">
        <v>3.9562499999999998</v>
      </c>
      <c r="K2400">
        <v>57</v>
      </c>
      <c r="L2400" s="15">
        <v>3.5087719298245598E-2</v>
      </c>
      <c r="M2400" s="13">
        <v>1.8731578947368399</v>
      </c>
      <c r="N2400" s="15">
        <v>0</v>
      </c>
      <c r="O2400" s="5">
        <v>0</v>
      </c>
      <c r="P2400" s="5">
        <v>0</v>
      </c>
      <c r="Q2400" s="5">
        <f t="shared" si="413"/>
        <v>7.9124999999999996</v>
      </c>
      <c r="R2400" s="5">
        <f t="shared" si="414"/>
        <v>-7.9124999999999996</v>
      </c>
      <c r="S2400" s="15">
        <f t="shared" si="415"/>
        <v>-1</v>
      </c>
      <c r="T2400">
        <v>0</v>
      </c>
      <c r="U2400" s="5" t="str">
        <f t="shared" si="416"/>
        <v>NA</v>
      </c>
      <c r="V2400" s="15">
        <f t="shared" si="417"/>
        <v>0</v>
      </c>
      <c r="W2400" s="15">
        <f t="shared" si="418"/>
        <v>0</v>
      </c>
      <c r="X2400" s="5">
        <f t="shared" si="419"/>
        <v>0</v>
      </c>
      <c r="Y2400" s="5">
        <f t="shared" si="420"/>
        <v>7.1212499999999999</v>
      </c>
      <c r="Z2400" s="5">
        <f t="shared" si="421"/>
        <v>-8.3081250000000004</v>
      </c>
      <c r="AA2400" s="5">
        <f t="shared" si="422"/>
        <v>0.79124999999999979</v>
      </c>
      <c r="AB2400" s="5">
        <f t="shared" si="423"/>
        <v>0.39562500000000078</v>
      </c>
    </row>
    <row r="2401" spans="1:28" x14ac:dyDescent="0.55000000000000004">
      <c r="A2401" s="3" t="s">
        <v>72</v>
      </c>
      <c r="B2401" s="3" t="s">
        <v>4083</v>
      </c>
      <c r="C2401" t="s">
        <v>47</v>
      </c>
      <c r="D2401" s="3" t="s">
        <v>173</v>
      </c>
      <c r="E2401" s="3" t="s">
        <v>3863</v>
      </c>
      <c r="F2401" s="3" t="s">
        <v>77</v>
      </c>
      <c r="G2401" s="5">
        <v>6.25</v>
      </c>
      <c r="H2401">
        <v>6</v>
      </c>
      <c r="I2401" s="5">
        <v>7.924999950000001</v>
      </c>
      <c r="J2401" s="5">
        <v>1.3208333250000002</v>
      </c>
      <c r="K2401">
        <v>46</v>
      </c>
      <c r="L2401" s="15">
        <v>0.13043478260869601</v>
      </c>
      <c r="M2401" s="13">
        <v>2.97608695652174</v>
      </c>
      <c r="N2401" s="15">
        <v>0</v>
      </c>
      <c r="O2401" s="5">
        <v>0</v>
      </c>
      <c r="P2401" s="5">
        <v>0</v>
      </c>
      <c r="Q2401" s="5">
        <f t="shared" si="413"/>
        <v>7.924999950000001</v>
      </c>
      <c r="R2401" s="5">
        <f t="shared" si="414"/>
        <v>-7.924999950000001</v>
      </c>
      <c r="S2401" s="15">
        <f t="shared" si="415"/>
        <v>-1</v>
      </c>
      <c r="T2401">
        <v>0</v>
      </c>
      <c r="U2401" s="5" t="str">
        <f t="shared" si="416"/>
        <v>NA</v>
      </c>
      <c r="V2401" s="15">
        <f t="shared" si="417"/>
        <v>0</v>
      </c>
      <c r="W2401" s="15">
        <f t="shared" si="418"/>
        <v>0</v>
      </c>
      <c r="X2401" s="5">
        <f t="shared" si="419"/>
        <v>0</v>
      </c>
      <c r="Y2401" s="5">
        <f t="shared" si="420"/>
        <v>7.132499955000001</v>
      </c>
      <c r="Z2401" s="5">
        <f t="shared" si="421"/>
        <v>-8.3212499475000019</v>
      </c>
      <c r="AA2401" s="5">
        <f t="shared" si="422"/>
        <v>0.79249999500000001</v>
      </c>
      <c r="AB2401" s="5">
        <f t="shared" si="423"/>
        <v>0.39624999750000089</v>
      </c>
    </row>
    <row r="2402" spans="1:28" x14ac:dyDescent="0.55000000000000004">
      <c r="A2402" s="3" t="s">
        <v>72</v>
      </c>
      <c r="B2402" s="3" t="s">
        <v>3350</v>
      </c>
      <c r="C2402" t="s">
        <v>47</v>
      </c>
      <c r="D2402" s="3" t="s">
        <v>75</v>
      </c>
      <c r="E2402" s="3" t="s">
        <v>2996</v>
      </c>
      <c r="F2402" s="3" t="s">
        <v>77</v>
      </c>
      <c r="G2402" s="5">
        <v>6.25</v>
      </c>
      <c r="H2402">
        <v>4</v>
      </c>
      <c r="I2402" s="5">
        <v>7.9249999999999998</v>
      </c>
      <c r="J2402" s="5">
        <v>1.98125</v>
      </c>
      <c r="K2402">
        <v>87</v>
      </c>
      <c r="L2402" s="15">
        <v>4.5977011494252901E-2</v>
      </c>
      <c r="M2402" s="13">
        <v>1.49195402298851</v>
      </c>
      <c r="N2402" s="15">
        <v>0</v>
      </c>
      <c r="O2402" s="5">
        <v>0</v>
      </c>
      <c r="P2402" s="5">
        <v>0</v>
      </c>
      <c r="Q2402" s="5">
        <f t="shared" si="413"/>
        <v>7.9249999999999998</v>
      </c>
      <c r="R2402" s="5">
        <f t="shared" si="414"/>
        <v>-7.9249999999999998</v>
      </c>
      <c r="S2402" s="15">
        <f t="shared" si="415"/>
        <v>-1</v>
      </c>
      <c r="T2402">
        <v>0</v>
      </c>
      <c r="U2402" s="5" t="str">
        <f t="shared" si="416"/>
        <v>NA</v>
      </c>
      <c r="V2402" s="15">
        <f t="shared" si="417"/>
        <v>0</v>
      </c>
      <c r="W2402" s="15">
        <f t="shared" si="418"/>
        <v>0</v>
      </c>
      <c r="X2402" s="5">
        <f t="shared" si="419"/>
        <v>0</v>
      </c>
      <c r="Y2402" s="5">
        <f t="shared" si="420"/>
        <v>7.1325000000000003</v>
      </c>
      <c r="Z2402" s="5">
        <f t="shared" si="421"/>
        <v>-8.3212500000000009</v>
      </c>
      <c r="AA2402" s="5">
        <f t="shared" si="422"/>
        <v>0.79249999999999954</v>
      </c>
      <c r="AB2402" s="5">
        <f t="shared" si="423"/>
        <v>0.3962500000000011</v>
      </c>
    </row>
    <row r="2403" spans="1:28" x14ac:dyDescent="0.55000000000000004">
      <c r="A2403" s="3" t="s">
        <v>72</v>
      </c>
      <c r="B2403" s="3" t="s">
        <v>2620</v>
      </c>
      <c r="C2403" t="s">
        <v>47</v>
      </c>
      <c r="D2403" s="3" t="s">
        <v>104</v>
      </c>
      <c r="E2403" s="3" t="s">
        <v>232</v>
      </c>
      <c r="F2403" s="3" t="s">
        <v>77</v>
      </c>
      <c r="G2403" s="5">
        <v>6.25</v>
      </c>
      <c r="H2403">
        <v>3</v>
      </c>
      <c r="I2403" s="5">
        <v>7.9999999874999999</v>
      </c>
      <c r="J2403" s="5">
        <v>2.6666666625</v>
      </c>
      <c r="K2403">
        <v>36</v>
      </c>
      <c r="L2403" s="15">
        <v>8.3333333333333301E-2</v>
      </c>
      <c r="M2403" s="13">
        <v>1.8330555555555601</v>
      </c>
      <c r="N2403" s="15">
        <v>0</v>
      </c>
      <c r="O2403" s="5">
        <v>0</v>
      </c>
      <c r="P2403" s="5">
        <v>0</v>
      </c>
      <c r="Q2403" s="5">
        <f t="shared" si="413"/>
        <v>7.9999999874999999</v>
      </c>
      <c r="R2403" s="5">
        <f t="shared" si="414"/>
        <v>-7.9999999874999999</v>
      </c>
      <c r="S2403" s="15">
        <f t="shared" si="415"/>
        <v>-1</v>
      </c>
      <c r="T2403">
        <v>0</v>
      </c>
      <c r="U2403" s="5" t="str">
        <f t="shared" si="416"/>
        <v>NA</v>
      </c>
      <c r="V2403" s="15">
        <f t="shared" si="417"/>
        <v>0</v>
      </c>
      <c r="W2403" s="15">
        <f t="shared" si="418"/>
        <v>0</v>
      </c>
      <c r="X2403" s="5">
        <f t="shared" si="419"/>
        <v>0</v>
      </c>
      <c r="Y2403" s="5">
        <f t="shared" si="420"/>
        <v>7.1999999887500001</v>
      </c>
      <c r="Z2403" s="5">
        <f t="shared" si="421"/>
        <v>-8.3999999868750006</v>
      </c>
      <c r="AA2403" s="5">
        <f t="shared" si="422"/>
        <v>0.79999999874999972</v>
      </c>
      <c r="AB2403" s="5">
        <f t="shared" si="423"/>
        <v>0.39999999937500075</v>
      </c>
    </row>
    <row r="2404" spans="1:28" x14ac:dyDescent="0.55000000000000004">
      <c r="A2404" s="3" t="s">
        <v>72</v>
      </c>
      <c r="B2404" s="3" t="s">
        <v>4028</v>
      </c>
      <c r="C2404" t="s">
        <v>47</v>
      </c>
      <c r="D2404" s="3" t="s">
        <v>40</v>
      </c>
      <c r="E2404" s="3" t="s">
        <v>3640</v>
      </c>
      <c r="F2404" s="3" t="s">
        <v>77</v>
      </c>
      <c r="G2404" s="5">
        <v>6.25</v>
      </c>
      <c r="H2404">
        <v>2</v>
      </c>
      <c r="I2404" s="5">
        <v>8</v>
      </c>
      <c r="J2404" s="5">
        <v>4</v>
      </c>
      <c r="K2404">
        <v>5</v>
      </c>
      <c r="L2404" s="15">
        <v>0.4</v>
      </c>
      <c r="M2404" s="13">
        <v>1</v>
      </c>
      <c r="N2404" s="15">
        <v>0</v>
      </c>
      <c r="O2404" s="5">
        <v>0</v>
      </c>
      <c r="P2404" s="5">
        <v>0</v>
      </c>
      <c r="Q2404" s="5">
        <f t="shared" si="413"/>
        <v>8</v>
      </c>
      <c r="R2404" s="5">
        <f t="shared" si="414"/>
        <v>-8</v>
      </c>
      <c r="S2404" s="15">
        <f t="shared" si="415"/>
        <v>-1</v>
      </c>
      <c r="T2404">
        <v>0</v>
      </c>
      <c r="U2404" s="5" t="str">
        <f t="shared" si="416"/>
        <v>NA</v>
      </c>
      <c r="V2404" s="15">
        <f t="shared" si="417"/>
        <v>0</v>
      </c>
      <c r="W2404" s="15">
        <f t="shared" si="418"/>
        <v>0</v>
      </c>
      <c r="X2404" s="5">
        <f t="shared" si="419"/>
        <v>0</v>
      </c>
      <c r="Y2404" s="5">
        <f t="shared" si="420"/>
        <v>7.2</v>
      </c>
      <c r="Z2404" s="5">
        <f t="shared" si="421"/>
        <v>-8.4</v>
      </c>
      <c r="AA2404" s="5">
        <f t="shared" si="422"/>
        <v>0.79999999999999982</v>
      </c>
      <c r="AB2404" s="5">
        <f t="shared" si="423"/>
        <v>0.40000000000000036</v>
      </c>
    </row>
    <row r="2405" spans="1:28" x14ac:dyDescent="0.55000000000000004">
      <c r="A2405" s="3" t="s">
        <v>72</v>
      </c>
      <c r="B2405" s="3" t="s">
        <v>301</v>
      </c>
      <c r="C2405" t="s">
        <v>47</v>
      </c>
      <c r="D2405" s="3" t="s">
        <v>194</v>
      </c>
      <c r="E2405" s="3" t="s">
        <v>195</v>
      </c>
      <c r="F2405" s="3" t="s">
        <v>77</v>
      </c>
      <c r="G2405" s="5">
        <v>6.25</v>
      </c>
      <c r="H2405">
        <v>5</v>
      </c>
      <c r="I2405" s="5">
        <v>8.0250000000000004</v>
      </c>
      <c r="J2405" s="5">
        <v>1.605</v>
      </c>
      <c r="K2405">
        <v>144</v>
      </c>
      <c r="L2405" s="15">
        <v>3.4722222222222203E-2</v>
      </c>
      <c r="M2405" s="13">
        <v>2.2819444444444401</v>
      </c>
      <c r="N2405" s="15">
        <v>0</v>
      </c>
      <c r="O2405" s="5">
        <v>0</v>
      </c>
      <c r="P2405" s="5">
        <v>0</v>
      </c>
      <c r="Q2405" s="5">
        <f t="shared" si="413"/>
        <v>8.0250000000000004</v>
      </c>
      <c r="R2405" s="5">
        <f t="shared" si="414"/>
        <v>-8.0250000000000004</v>
      </c>
      <c r="S2405" s="15">
        <f t="shared" si="415"/>
        <v>-1</v>
      </c>
      <c r="T2405">
        <v>0</v>
      </c>
      <c r="U2405" s="5" t="str">
        <f t="shared" si="416"/>
        <v>NA</v>
      </c>
      <c r="V2405" s="15">
        <f t="shared" si="417"/>
        <v>0</v>
      </c>
      <c r="W2405" s="15">
        <f t="shared" si="418"/>
        <v>0</v>
      </c>
      <c r="X2405" s="5">
        <f t="shared" si="419"/>
        <v>0</v>
      </c>
      <c r="Y2405" s="5">
        <f t="shared" si="420"/>
        <v>7.2225000000000001</v>
      </c>
      <c r="Z2405" s="5">
        <f t="shared" si="421"/>
        <v>-8.4262500000000014</v>
      </c>
      <c r="AA2405" s="5">
        <f t="shared" si="422"/>
        <v>0.80250000000000021</v>
      </c>
      <c r="AB2405" s="5">
        <f t="shared" si="423"/>
        <v>0.40125000000000099</v>
      </c>
    </row>
    <row r="2406" spans="1:28" x14ac:dyDescent="0.55000000000000004">
      <c r="A2406" s="3" t="s">
        <v>72</v>
      </c>
      <c r="B2406" s="3" t="s">
        <v>255</v>
      </c>
      <c r="C2406" t="s">
        <v>47</v>
      </c>
      <c r="D2406" s="3" t="s">
        <v>133</v>
      </c>
      <c r="E2406" s="3" t="s">
        <v>134</v>
      </c>
      <c r="F2406" s="3" t="s">
        <v>77</v>
      </c>
      <c r="G2406" s="5">
        <v>6.25</v>
      </c>
      <c r="H2406">
        <v>3</v>
      </c>
      <c r="I2406" s="5">
        <v>8.0250000000000004</v>
      </c>
      <c r="J2406" s="5">
        <v>2.6749999999999998</v>
      </c>
      <c r="K2406">
        <v>69</v>
      </c>
      <c r="L2406" s="15">
        <v>4.3478260869565195E-2</v>
      </c>
      <c r="M2406" s="13">
        <v>1.7342028985507201</v>
      </c>
      <c r="N2406" s="15">
        <v>0</v>
      </c>
      <c r="O2406" s="5">
        <v>0</v>
      </c>
      <c r="P2406" s="5">
        <v>0</v>
      </c>
      <c r="Q2406" s="5">
        <f t="shared" si="413"/>
        <v>8.0250000000000004</v>
      </c>
      <c r="R2406" s="5">
        <f t="shared" si="414"/>
        <v>-8.0250000000000004</v>
      </c>
      <c r="S2406" s="15">
        <f t="shared" si="415"/>
        <v>-1</v>
      </c>
      <c r="T2406">
        <v>0</v>
      </c>
      <c r="U2406" s="5" t="str">
        <f t="shared" si="416"/>
        <v>NA</v>
      </c>
      <c r="V2406" s="15">
        <f t="shared" si="417"/>
        <v>0</v>
      </c>
      <c r="W2406" s="15">
        <f t="shared" si="418"/>
        <v>0</v>
      </c>
      <c r="X2406" s="5">
        <f t="shared" si="419"/>
        <v>0</v>
      </c>
      <c r="Y2406" s="5">
        <f t="shared" si="420"/>
        <v>7.2225000000000001</v>
      </c>
      <c r="Z2406" s="5">
        <f t="shared" si="421"/>
        <v>-8.4262500000000014</v>
      </c>
      <c r="AA2406" s="5">
        <f t="shared" si="422"/>
        <v>0.80250000000000021</v>
      </c>
      <c r="AB2406" s="5">
        <f t="shared" si="423"/>
        <v>0.40125000000000099</v>
      </c>
    </row>
    <row r="2407" spans="1:28" x14ac:dyDescent="0.55000000000000004">
      <c r="A2407" s="3" t="s">
        <v>72</v>
      </c>
      <c r="B2407" s="3" t="s">
        <v>1985</v>
      </c>
      <c r="C2407" t="s">
        <v>47</v>
      </c>
      <c r="D2407" s="3" t="s">
        <v>32</v>
      </c>
      <c r="E2407" s="3" t="s">
        <v>697</v>
      </c>
      <c r="F2407" s="3" t="s">
        <v>77</v>
      </c>
      <c r="G2407" s="5">
        <v>6.25</v>
      </c>
      <c r="H2407">
        <v>6</v>
      </c>
      <c r="I2407" s="5">
        <v>8.0374999500000008</v>
      </c>
      <c r="J2407" s="5">
        <v>1.339583325</v>
      </c>
      <c r="K2407">
        <v>233</v>
      </c>
      <c r="L2407" s="15">
        <v>2.5751072961373401E-2</v>
      </c>
      <c r="M2407" s="13">
        <v>4.96051502145923</v>
      </c>
      <c r="N2407" s="15">
        <v>0</v>
      </c>
      <c r="O2407" s="5">
        <v>0</v>
      </c>
      <c r="P2407" s="5">
        <v>0</v>
      </c>
      <c r="Q2407" s="5">
        <f t="shared" si="413"/>
        <v>8.0374999500000008</v>
      </c>
      <c r="R2407" s="5">
        <f t="shared" si="414"/>
        <v>-8.0374999500000008</v>
      </c>
      <c r="S2407" s="15">
        <f t="shared" si="415"/>
        <v>-1</v>
      </c>
      <c r="T2407">
        <v>0</v>
      </c>
      <c r="U2407" s="5" t="str">
        <f t="shared" si="416"/>
        <v>NA</v>
      </c>
      <c r="V2407" s="15">
        <f t="shared" si="417"/>
        <v>0</v>
      </c>
      <c r="W2407" s="15">
        <f t="shared" si="418"/>
        <v>0</v>
      </c>
      <c r="X2407" s="5">
        <f t="shared" si="419"/>
        <v>0</v>
      </c>
      <c r="Y2407" s="5">
        <f t="shared" si="420"/>
        <v>7.2337499550000013</v>
      </c>
      <c r="Z2407" s="5">
        <f t="shared" si="421"/>
        <v>-8.4393749475000011</v>
      </c>
      <c r="AA2407" s="5">
        <f t="shared" si="422"/>
        <v>0.80374999499999955</v>
      </c>
      <c r="AB2407" s="5">
        <f t="shared" si="423"/>
        <v>0.40187499750000022</v>
      </c>
    </row>
    <row r="2408" spans="1:28" x14ac:dyDescent="0.55000000000000004">
      <c r="A2408" s="3" t="s">
        <v>72</v>
      </c>
      <c r="B2408" s="3" t="s">
        <v>3224</v>
      </c>
      <c r="C2408" t="s">
        <v>47</v>
      </c>
      <c r="D2408" s="3" t="s">
        <v>262</v>
      </c>
      <c r="E2408" s="3" t="s">
        <v>2917</v>
      </c>
      <c r="F2408" s="3" t="s">
        <v>77</v>
      </c>
      <c r="G2408" s="5">
        <v>6.25</v>
      </c>
      <c r="H2408">
        <v>4</v>
      </c>
      <c r="I2408" s="5">
        <v>8.0749999999999993</v>
      </c>
      <c r="J2408" s="5">
        <v>2.0187499999999998</v>
      </c>
      <c r="K2408">
        <v>13</v>
      </c>
      <c r="L2408" s="15">
        <v>0.30769230769230799</v>
      </c>
      <c r="M2408" s="13">
        <v>1.07692307692308</v>
      </c>
      <c r="N2408" s="15">
        <v>0</v>
      </c>
      <c r="O2408" s="5">
        <v>0</v>
      </c>
      <c r="P2408" s="5">
        <v>0</v>
      </c>
      <c r="Q2408" s="5">
        <f t="shared" si="413"/>
        <v>8.0749999999999993</v>
      </c>
      <c r="R2408" s="5">
        <f t="shared" si="414"/>
        <v>-8.0749999999999993</v>
      </c>
      <c r="S2408" s="15">
        <f t="shared" si="415"/>
        <v>-1</v>
      </c>
      <c r="T2408">
        <v>0</v>
      </c>
      <c r="U2408" s="5" t="str">
        <f t="shared" si="416"/>
        <v>NA</v>
      </c>
      <c r="V2408" s="15">
        <f t="shared" si="417"/>
        <v>0</v>
      </c>
      <c r="W2408" s="15">
        <f t="shared" si="418"/>
        <v>0</v>
      </c>
      <c r="X2408" s="5">
        <f t="shared" si="419"/>
        <v>0</v>
      </c>
      <c r="Y2408" s="5">
        <f t="shared" si="420"/>
        <v>7.2674999999999992</v>
      </c>
      <c r="Z2408" s="5">
        <f t="shared" si="421"/>
        <v>-8.4787499999999998</v>
      </c>
      <c r="AA2408" s="5">
        <f t="shared" si="422"/>
        <v>0.80750000000000011</v>
      </c>
      <c r="AB2408" s="5">
        <f t="shared" si="423"/>
        <v>0.4037500000000005</v>
      </c>
    </row>
    <row r="2409" spans="1:28" x14ac:dyDescent="0.55000000000000004">
      <c r="A2409" s="3" t="s">
        <v>72</v>
      </c>
      <c r="B2409" s="3" t="s">
        <v>2767</v>
      </c>
      <c r="C2409" t="s">
        <v>47</v>
      </c>
      <c r="D2409" s="3" t="s">
        <v>133</v>
      </c>
      <c r="E2409" s="3" t="s">
        <v>3313</v>
      </c>
      <c r="F2409" s="3" t="s">
        <v>77</v>
      </c>
      <c r="G2409" s="5">
        <v>6.25</v>
      </c>
      <c r="H2409">
        <v>3</v>
      </c>
      <c r="I2409" s="5">
        <v>8.1124999874999997</v>
      </c>
      <c r="J2409" s="5">
        <v>2.7041666625</v>
      </c>
      <c r="K2409">
        <v>87</v>
      </c>
      <c r="L2409" s="15">
        <v>3.4482758620689703E-2</v>
      </c>
      <c r="M2409" s="13">
        <v>1.19436781609195</v>
      </c>
      <c r="N2409" s="15">
        <v>0</v>
      </c>
      <c r="O2409" s="5">
        <v>0</v>
      </c>
      <c r="P2409" s="5">
        <v>0</v>
      </c>
      <c r="Q2409" s="5">
        <f t="shared" si="413"/>
        <v>8.1124999874999997</v>
      </c>
      <c r="R2409" s="5">
        <f t="shared" si="414"/>
        <v>-8.1124999874999997</v>
      </c>
      <c r="S2409" s="15">
        <f t="shared" si="415"/>
        <v>-1</v>
      </c>
      <c r="T2409">
        <v>0</v>
      </c>
      <c r="U2409" s="5" t="str">
        <f t="shared" si="416"/>
        <v>NA</v>
      </c>
      <c r="V2409" s="15">
        <f t="shared" si="417"/>
        <v>0</v>
      </c>
      <c r="W2409" s="15">
        <f t="shared" si="418"/>
        <v>0</v>
      </c>
      <c r="X2409" s="5">
        <f t="shared" si="419"/>
        <v>0</v>
      </c>
      <c r="Y2409" s="5">
        <f t="shared" si="420"/>
        <v>7.3012499887499995</v>
      </c>
      <c r="Z2409" s="5">
        <f t="shared" si="421"/>
        <v>-8.5181249868749997</v>
      </c>
      <c r="AA2409" s="5">
        <f t="shared" si="422"/>
        <v>0.81124999875000015</v>
      </c>
      <c r="AB2409" s="5">
        <f t="shared" si="423"/>
        <v>0.40562499937500007</v>
      </c>
    </row>
    <row r="2410" spans="1:28" x14ac:dyDescent="0.55000000000000004">
      <c r="A2410" s="3" t="s">
        <v>72</v>
      </c>
      <c r="B2410" s="3" t="s">
        <v>4093</v>
      </c>
      <c r="C2410" t="s">
        <v>47</v>
      </c>
      <c r="D2410" s="3" t="s">
        <v>32</v>
      </c>
      <c r="E2410" s="3" t="s">
        <v>2833</v>
      </c>
      <c r="F2410" s="3" t="s">
        <v>77</v>
      </c>
      <c r="G2410" s="5">
        <v>6.25</v>
      </c>
      <c r="H2410">
        <v>3</v>
      </c>
      <c r="I2410" s="5">
        <v>8.1249999750000015</v>
      </c>
      <c r="J2410" s="5">
        <v>2.7083333250000003</v>
      </c>
      <c r="K2410">
        <v>7</v>
      </c>
      <c r="L2410" s="15">
        <v>0.42857142857142899</v>
      </c>
      <c r="M2410" s="13">
        <v>1.1428571428571399</v>
      </c>
      <c r="N2410" s="15">
        <v>0</v>
      </c>
      <c r="O2410" s="5">
        <v>0</v>
      </c>
      <c r="P2410" s="5">
        <v>0</v>
      </c>
      <c r="Q2410" s="5">
        <f t="shared" si="413"/>
        <v>8.1249999750000015</v>
      </c>
      <c r="R2410" s="5">
        <f t="shared" si="414"/>
        <v>-8.1249999750000015</v>
      </c>
      <c r="S2410" s="15">
        <f t="shared" si="415"/>
        <v>-1</v>
      </c>
      <c r="T2410">
        <v>0</v>
      </c>
      <c r="U2410" s="5" t="str">
        <f t="shared" si="416"/>
        <v>NA</v>
      </c>
      <c r="V2410" s="15">
        <f t="shared" si="417"/>
        <v>0</v>
      </c>
      <c r="W2410" s="15">
        <f t="shared" si="418"/>
        <v>0</v>
      </c>
      <c r="X2410" s="5">
        <f t="shared" si="419"/>
        <v>0</v>
      </c>
      <c r="Y2410" s="5">
        <f t="shared" si="420"/>
        <v>7.3124999775000017</v>
      </c>
      <c r="Z2410" s="5">
        <f t="shared" si="421"/>
        <v>-8.5312499737500023</v>
      </c>
      <c r="AA2410" s="5">
        <f t="shared" si="422"/>
        <v>0.81249999749999979</v>
      </c>
      <c r="AB2410" s="5">
        <f t="shared" si="423"/>
        <v>0.40624999875000078</v>
      </c>
    </row>
    <row r="2411" spans="1:28" x14ac:dyDescent="0.55000000000000004">
      <c r="A2411" s="3" t="s">
        <v>72</v>
      </c>
      <c r="B2411" s="3" t="s">
        <v>4095</v>
      </c>
      <c r="C2411" t="s">
        <v>47</v>
      </c>
      <c r="D2411" s="3" t="s">
        <v>173</v>
      </c>
      <c r="E2411" s="3" t="s">
        <v>4096</v>
      </c>
      <c r="F2411" s="3" t="s">
        <v>77</v>
      </c>
      <c r="G2411" s="5">
        <v>6.25</v>
      </c>
      <c r="H2411">
        <v>7</v>
      </c>
      <c r="I2411" s="5">
        <v>8.1374999999999993</v>
      </c>
      <c r="J2411" s="5">
        <v>1.1625000000000001</v>
      </c>
      <c r="K2411">
        <v>176</v>
      </c>
      <c r="L2411" s="15">
        <v>3.97727272727273E-2</v>
      </c>
      <c r="M2411" s="13">
        <v>1.0090909090909099</v>
      </c>
      <c r="N2411" s="15">
        <v>0</v>
      </c>
      <c r="O2411" s="5">
        <v>0</v>
      </c>
      <c r="P2411" s="5">
        <v>0</v>
      </c>
      <c r="Q2411" s="5">
        <f t="shared" si="413"/>
        <v>8.1374999999999993</v>
      </c>
      <c r="R2411" s="5">
        <f t="shared" si="414"/>
        <v>-8.1374999999999993</v>
      </c>
      <c r="S2411" s="15">
        <f t="shared" si="415"/>
        <v>-1</v>
      </c>
      <c r="T2411">
        <v>0</v>
      </c>
      <c r="U2411" s="5" t="str">
        <f t="shared" si="416"/>
        <v>NA</v>
      </c>
      <c r="V2411" s="15">
        <f t="shared" si="417"/>
        <v>0</v>
      </c>
      <c r="W2411" s="15">
        <f t="shared" si="418"/>
        <v>0</v>
      </c>
      <c r="X2411" s="5">
        <f t="shared" si="419"/>
        <v>0</v>
      </c>
      <c r="Y2411" s="5">
        <f t="shared" si="420"/>
        <v>7.3237499999999995</v>
      </c>
      <c r="Z2411" s="5">
        <f t="shared" si="421"/>
        <v>-8.5443750000000005</v>
      </c>
      <c r="AA2411" s="5">
        <f t="shared" si="422"/>
        <v>0.81374999999999975</v>
      </c>
      <c r="AB2411" s="5">
        <f t="shared" si="423"/>
        <v>0.40687500000000121</v>
      </c>
    </row>
    <row r="2412" spans="1:28" x14ac:dyDescent="0.55000000000000004">
      <c r="A2412" s="3" t="s">
        <v>72</v>
      </c>
      <c r="B2412" s="3" t="s">
        <v>2292</v>
      </c>
      <c r="C2412" t="s">
        <v>47</v>
      </c>
      <c r="D2412" s="3" t="s">
        <v>194</v>
      </c>
      <c r="E2412" s="3" t="s">
        <v>3147</v>
      </c>
      <c r="F2412" s="3" t="s">
        <v>77</v>
      </c>
      <c r="G2412" s="5">
        <v>6.25</v>
      </c>
      <c r="H2412">
        <v>3</v>
      </c>
      <c r="I2412" s="5">
        <v>8.1624999749999994</v>
      </c>
      <c r="J2412" s="5">
        <v>2.7208333250000001</v>
      </c>
      <c r="K2412">
        <v>6</v>
      </c>
      <c r="L2412" s="15">
        <v>0.5</v>
      </c>
      <c r="M2412" s="13">
        <v>1.6666666666666701</v>
      </c>
      <c r="N2412" s="15">
        <v>0</v>
      </c>
      <c r="O2412" s="5">
        <v>0</v>
      </c>
      <c r="P2412" s="5">
        <v>0</v>
      </c>
      <c r="Q2412" s="5">
        <f t="shared" si="413"/>
        <v>8.1624999749999994</v>
      </c>
      <c r="R2412" s="5">
        <f t="shared" si="414"/>
        <v>-8.1624999749999994</v>
      </c>
      <c r="S2412" s="15">
        <f t="shared" si="415"/>
        <v>-1</v>
      </c>
      <c r="T2412">
        <v>0</v>
      </c>
      <c r="U2412" s="5" t="str">
        <f t="shared" si="416"/>
        <v>NA</v>
      </c>
      <c r="V2412" s="15">
        <f t="shared" si="417"/>
        <v>0</v>
      </c>
      <c r="W2412" s="15">
        <f t="shared" si="418"/>
        <v>0</v>
      </c>
      <c r="X2412" s="5">
        <f t="shared" si="419"/>
        <v>0</v>
      </c>
      <c r="Y2412" s="5">
        <f t="shared" si="420"/>
        <v>7.3462499774999994</v>
      </c>
      <c r="Z2412" s="5">
        <f t="shared" si="421"/>
        <v>-8.5706249737500002</v>
      </c>
      <c r="AA2412" s="5">
        <f t="shared" si="422"/>
        <v>0.81624999749999994</v>
      </c>
      <c r="AB2412" s="5">
        <f t="shared" si="423"/>
        <v>0.40812499875000086</v>
      </c>
    </row>
    <row r="2413" spans="1:28" x14ac:dyDescent="0.55000000000000004">
      <c r="A2413" s="3" t="s">
        <v>72</v>
      </c>
      <c r="B2413" s="3" t="s">
        <v>2798</v>
      </c>
      <c r="C2413" t="s">
        <v>47</v>
      </c>
      <c r="D2413" s="3" t="s">
        <v>173</v>
      </c>
      <c r="E2413" s="3" t="s">
        <v>545</v>
      </c>
      <c r="F2413" s="3" t="s">
        <v>77</v>
      </c>
      <c r="G2413" s="5">
        <v>6.25</v>
      </c>
      <c r="H2413">
        <v>6</v>
      </c>
      <c r="I2413" s="5">
        <v>8.1874999499999994</v>
      </c>
      <c r="J2413" s="5">
        <v>1.3645833249999999</v>
      </c>
      <c r="K2413">
        <v>235</v>
      </c>
      <c r="L2413" s="15">
        <v>2.5531914893616999E-2</v>
      </c>
      <c r="M2413" s="13">
        <v>1.64127659574468</v>
      </c>
      <c r="N2413" s="15">
        <v>0</v>
      </c>
      <c r="O2413" s="5">
        <v>0</v>
      </c>
      <c r="P2413" s="5">
        <v>0</v>
      </c>
      <c r="Q2413" s="5">
        <f t="shared" si="413"/>
        <v>8.1874999499999994</v>
      </c>
      <c r="R2413" s="5">
        <f t="shared" si="414"/>
        <v>-8.1874999499999994</v>
      </c>
      <c r="S2413" s="15">
        <f t="shared" si="415"/>
        <v>-1</v>
      </c>
      <c r="T2413">
        <v>0</v>
      </c>
      <c r="U2413" s="5" t="str">
        <f t="shared" si="416"/>
        <v>NA</v>
      </c>
      <c r="V2413" s="15">
        <f t="shared" si="417"/>
        <v>0</v>
      </c>
      <c r="W2413" s="15">
        <f t="shared" si="418"/>
        <v>0</v>
      </c>
      <c r="X2413" s="5">
        <f t="shared" si="419"/>
        <v>0</v>
      </c>
      <c r="Y2413" s="5">
        <f t="shared" si="420"/>
        <v>7.3687499549999993</v>
      </c>
      <c r="Z2413" s="5">
        <f t="shared" si="421"/>
        <v>-8.5968749474999999</v>
      </c>
      <c r="AA2413" s="5">
        <f t="shared" si="422"/>
        <v>0.81874999500000012</v>
      </c>
      <c r="AB2413" s="5">
        <f t="shared" si="423"/>
        <v>0.4093749975000005</v>
      </c>
    </row>
    <row r="2414" spans="1:28" x14ac:dyDescent="0.55000000000000004">
      <c r="A2414" s="3" t="s">
        <v>72</v>
      </c>
      <c r="B2414" s="3" t="s">
        <v>769</v>
      </c>
      <c r="C2414" t="s">
        <v>47</v>
      </c>
      <c r="D2414" s="3" t="s">
        <v>137</v>
      </c>
      <c r="E2414" s="3" t="s">
        <v>2863</v>
      </c>
      <c r="F2414" s="3" t="s">
        <v>77</v>
      </c>
      <c r="G2414" s="5">
        <v>6.25</v>
      </c>
      <c r="H2414">
        <v>3</v>
      </c>
      <c r="I2414" s="5">
        <v>8.2624999875</v>
      </c>
      <c r="J2414" s="5">
        <v>2.7541666624999999</v>
      </c>
      <c r="K2414">
        <v>28</v>
      </c>
      <c r="L2414" s="15">
        <v>0.107142857142857</v>
      </c>
      <c r="M2414" s="13">
        <v>1.21428571428571</v>
      </c>
      <c r="N2414" s="15">
        <v>0</v>
      </c>
      <c r="O2414" s="5">
        <v>0</v>
      </c>
      <c r="P2414" s="5">
        <v>0</v>
      </c>
      <c r="Q2414" s="5">
        <f t="shared" si="413"/>
        <v>8.2624999875</v>
      </c>
      <c r="R2414" s="5">
        <f t="shared" si="414"/>
        <v>-8.2624999875</v>
      </c>
      <c r="S2414" s="15">
        <f t="shared" si="415"/>
        <v>-1</v>
      </c>
      <c r="T2414">
        <v>0</v>
      </c>
      <c r="U2414" s="5" t="str">
        <f t="shared" si="416"/>
        <v>NA</v>
      </c>
      <c r="V2414" s="15">
        <f t="shared" si="417"/>
        <v>0</v>
      </c>
      <c r="W2414" s="15">
        <f t="shared" si="418"/>
        <v>0</v>
      </c>
      <c r="X2414" s="5">
        <f t="shared" si="419"/>
        <v>0</v>
      </c>
      <c r="Y2414" s="5">
        <f t="shared" si="420"/>
        <v>7.4362499887500002</v>
      </c>
      <c r="Z2414" s="5">
        <f t="shared" si="421"/>
        <v>-8.6756249868750004</v>
      </c>
      <c r="AA2414" s="5">
        <f t="shared" si="422"/>
        <v>0.82624999874999983</v>
      </c>
      <c r="AB2414" s="5">
        <f t="shared" si="423"/>
        <v>0.41312499937500036</v>
      </c>
    </row>
    <row r="2415" spans="1:28" x14ac:dyDescent="0.55000000000000004">
      <c r="A2415" s="3" t="s">
        <v>72</v>
      </c>
      <c r="B2415" s="3" t="s">
        <v>4101</v>
      </c>
      <c r="C2415" t="s">
        <v>47</v>
      </c>
      <c r="D2415" s="3" t="s">
        <v>194</v>
      </c>
      <c r="E2415" s="3" t="s">
        <v>2902</v>
      </c>
      <c r="F2415" s="3" t="s">
        <v>77</v>
      </c>
      <c r="G2415" s="5">
        <v>6.25</v>
      </c>
      <c r="H2415">
        <v>2</v>
      </c>
      <c r="I2415" s="5">
        <v>8.2750000000000004</v>
      </c>
      <c r="J2415" s="5">
        <v>4.1375000000000002</v>
      </c>
      <c r="K2415">
        <v>41</v>
      </c>
      <c r="L2415" s="15">
        <v>4.8780487804878002E-2</v>
      </c>
      <c r="M2415" s="13">
        <v>1.4836585365853701</v>
      </c>
      <c r="N2415" s="15">
        <v>0</v>
      </c>
      <c r="O2415" s="5">
        <v>0</v>
      </c>
      <c r="P2415" s="5">
        <v>0</v>
      </c>
      <c r="Q2415" s="5">
        <f t="shared" si="413"/>
        <v>8.2750000000000004</v>
      </c>
      <c r="R2415" s="5">
        <f t="shared" si="414"/>
        <v>-8.2750000000000004</v>
      </c>
      <c r="S2415" s="15">
        <f t="shared" si="415"/>
        <v>-1</v>
      </c>
      <c r="T2415">
        <v>0</v>
      </c>
      <c r="U2415" s="5" t="str">
        <f t="shared" si="416"/>
        <v>NA</v>
      </c>
      <c r="V2415" s="15">
        <f t="shared" si="417"/>
        <v>0</v>
      </c>
      <c r="W2415" s="15">
        <f t="shared" si="418"/>
        <v>0</v>
      </c>
      <c r="X2415" s="5">
        <f t="shared" si="419"/>
        <v>0</v>
      </c>
      <c r="Y2415" s="5">
        <f t="shared" si="420"/>
        <v>7.4475000000000007</v>
      </c>
      <c r="Z2415" s="5">
        <f t="shared" si="421"/>
        <v>-8.6887500000000006</v>
      </c>
      <c r="AA2415" s="5">
        <f t="shared" si="422"/>
        <v>0.82749999999999968</v>
      </c>
      <c r="AB2415" s="5">
        <f t="shared" si="423"/>
        <v>0.41375000000000028</v>
      </c>
    </row>
    <row r="2416" spans="1:28" x14ac:dyDescent="0.55000000000000004">
      <c r="A2416" s="3" t="s">
        <v>72</v>
      </c>
      <c r="B2416" s="3" t="s">
        <v>3533</v>
      </c>
      <c r="C2416" t="s">
        <v>47</v>
      </c>
      <c r="D2416" s="3" t="s">
        <v>173</v>
      </c>
      <c r="E2416" s="3" t="s">
        <v>3132</v>
      </c>
      <c r="F2416" s="3" t="s">
        <v>77</v>
      </c>
      <c r="G2416" s="5">
        <v>6.25</v>
      </c>
      <c r="H2416">
        <v>3</v>
      </c>
      <c r="I2416" s="5">
        <v>8.2874999999999996</v>
      </c>
      <c r="J2416" s="5">
        <v>2.7625000000000002</v>
      </c>
      <c r="K2416">
        <v>50</v>
      </c>
      <c r="L2416" s="15">
        <v>0.06</v>
      </c>
      <c r="M2416" s="13">
        <v>1.464</v>
      </c>
      <c r="N2416" s="15">
        <v>0</v>
      </c>
      <c r="O2416" s="5">
        <v>0</v>
      </c>
      <c r="P2416" s="5">
        <v>0</v>
      </c>
      <c r="Q2416" s="5">
        <f t="shared" si="413"/>
        <v>8.2874999999999996</v>
      </c>
      <c r="R2416" s="5">
        <f t="shared" si="414"/>
        <v>-8.2874999999999996</v>
      </c>
      <c r="S2416" s="15">
        <f t="shared" si="415"/>
        <v>-1</v>
      </c>
      <c r="T2416">
        <v>0</v>
      </c>
      <c r="U2416" s="5" t="str">
        <f t="shared" si="416"/>
        <v>NA</v>
      </c>
      <c r="V2416" s="15">
        <f t="shared" si="417"/>
        <v>0</v>
      </c>
      <c r="W2416" s="15">
        <f t="shared" si="418"/>
        <v>0</v>
      </c>
      <c r="X2416" s="5">
        <f t="shared" si="419"/>
        <v>0</v>
      </c>
      <c r="Y2416" s="5">
        <f t="shared" si="420"/>
        <v>7.4587500000000002</v>
      </c>
      <c r="Z2416" s="5">
        <f t="shared" si="421"/>
        <v>-8.7018749999999994</v>
      </c>
      <c r="AA2416" s="5">
        <f t="shared" si="422"/>
        <v>0.82874999999999943</v>
      </c>
      <c r="AB2416" s="5">
        <f t="shared" si="423"/>
        <v>0.41437499999999972</v>
      </c>
    </row>
    <row r="2417" spans="1:28" x14ac:dyDescent="0.55000000000000004">
      <c r="A2417" s="3" t="s">
        <v>72</v>
      </c>
      <c r="B2417" s="3" t="s">
        <v>4101</v>
      </c>
      <c r="C2417" t="s">
        <v>47</v>
      </c>
      <c r="D2417" s="3" t="s">
        <v>125</v>
      </c>
      <c r="E2417" s="3" t="s">
        <v>2943</v>
      </c>
      <c r="F2417" s="3" t="s">
        <v>77</v>
      </c>
      <c r="G2417" s="5">
        <v>6.25</v>
      </c>
      <c r="H2417">
        <v>2</v>
      </c>
      <c r="I2417" s="5">
        <v>8.2874999999999996</v>
      </c>
      <c r="J2417" s="5">
        <v>4.1437499999999998</v>
      </c>
      <c r="K2417">
        <v>39</v>
      </c>
      <c r="L2417" s="15">
        <v>5.1282051282051301E-2</v>
      </c>
      <c r="M2417" s="13">
        <v>1.12717948717949</v>
      </c>
      <c r="N2417" s="15">
        <v>0</v>
      </c>
      <c r="O2417" s="5">
        <v>0</v>
      </c>
      <c r="P2417" s="5">
        <v>0</v>
      </c>
      <c r="Q2417" s="5">
        <f t="shared" si="413"/>
        <v>8.2874999999999996</v>
      </c>
      <c r="R2417" s="5">
        <f t="shared" si="414"/>
        <v>-8.2874999999999996</v>
      </c>
      <c r="S2417" s="15">
        <f t="shared" si="415"/>
        <v>-1</v>
      </c>
      <c r="T2417">
        <v>0</v>
      </c>
      <c r="U2417" s="5" t="str">
        <f t="shared" si="416"/>
        <v>NA</v>
      </c>
      <c r="V2417" s="15">
        <f t="shared" si="417"/>
        <v>0</v>
      </c>
      <c r="W2417" s="15">
        <f t="shared" si="418"/>
        <v>0</v>
      </c>
      <c r="X2417" s="5">
        <f t="shared" si="419"/>
        <v>0</v>
      </c>
      <c r="Y2417" s="5">
        <f t="shared" si="420"/>
        <v>7.4587500000000002</v>
      </c>
      <c r="Z2417" s="5">
        <f t="shared" si="421"/>
        <v>-8.7018749999999994</v>
      </c>
      <c r="AA2417" s="5">
        <f t="shared" si="422"/>
        <v>0.82874999999999943</v>
      </c>
      <c r="AB2417" s="5">
        <f t="shared" si="423"/>
        <v>0.41437499999999972</v>
      </c>
    </row>
    <row r="2418" spans="1:28" x14ac:dyDescent="0.55000000000000004">
      <c r="A2418" s="3" t="s">
        <v>72</v>
      </c>
      <c r="B2418" s="3" t="s">
        <v>1569</v>
      </c>
      <c r="C2418" t="s">
        <v>47</v>
      </c>
      <c r="D2418" s="3" t="s">
        <v>221</v>
      </c>
      <c r="E2418" s="3" t="s">
        <v>222</v>
      </c>
      <c r="F2418" s="3" t="s">
        <v>77</v>
      </c>
      <c r="G2418" s="5">
        <v>6.25</v>
      </c>
      <c r="H2418">
        <v>2</v>
      </c>
      <c r="I2418" s="5">
        <v>8.2874999999999996</v>
      </c>
      <c r="J2418" s="5">
        <v>4.1437499999999998</v>
      </c>
      <c r="K2418">
        <v>2</v>
      </c>
      <c r="L2418" s="15">
        <v>1</v>
      </c>
      <c r="M2418" s="13">
        <v>1</v>
      </c>
      <c r="N2418" s="15">
        <v>0</v>
      </c>
      <c r="O2418" s="5">
        <v>0</v>
      </c>
      <c r="P2418" s="5">
        <v>0</v>
      </c>
      <c r="Q2418" s="5">
        <f t="shared" si="413"/>
        <v>8.2874999999999996</v>
      </c>
      <c r="R2418" s="5">
        <f t="shared" si="414"/>
        <v>-8.2874999999999996</v>
      </c>
      <c r="S2418" s="15">
        <f t="shared" si="415"/>
        <v>-1</v>
      </c>
      <c r="T2418">
        <v>0</v>
      </c>
      <c r="U2418" s="5" t="str">
        <f t="shared" si="416"/>
        <v>NA</v>
      </c>
      <c r="V2418" s="15">
        <f t="shared" si="417"/>
        <v>0</v>
      </c>
      <c r="W2418" s="15">
        <f t="shared" si="418"/>
        <v>0</v>
      </c>
      <c r="X2418" s="5">
        <f t="shared" si="419"/>
        <v>0</v>
      </c>
      <c r="Y2418" s="5">
        <f t="shared" si="420"/>
        <v>7.4587500000000002</v>
      </c>
      <c r="Z2418" s="5">
        <f t="shared" si="421"/>
        <v>-8.7018749999999994</v>
      </c>
      <c r="AA2418" s="5">
        <f t="shared" si="422"/>
        <v>0.82874999999999943</v>
      </c>
      <c r="AB2418" s="5">
        <f t="shared" si="423"/>
        <v>0.41437499999999972</v>
      </c>
    </row>
    <row r="2419" spans="1:28" x14ac:dyDescent="0.55000000000000004">
      <c r="A2419" s="3" t="s">
        <v>72</v>
      </c>
      <c r="B2419" s="3" t="s">
        <v>785</v>
      </c>
      <c r="C2419" t="s">
        <v>47</v>
      </c>
      <c r="D2419" s="3" t="s">
        <v>125</v>
      </c>
      <c r="E2419" s="3" t="s">
        <v>3576</v>
      </c>
      <c r="F2419" s="3" t="s">
        <v>77</v>
      </c>
      <c r="G2419" s="5">
        <v>6.25</v>
      </c>
      <c r="H2419">
        <v>2</v>
      </c>
      <c r="I2419" s="5">
        <v>8.3125</v>
      </c>
      <c r="J2419" s="5">
        <v>4.15625</v>
      </c>
      <c r="K2419">
        <v>60</v>
      </c>
      <c r="L2419" s="15">
        <v>3.3333333333333298E-2</v>
      </c>
      <c r="M2419" s="13">
        <v>1.08233333333333</v>
      </c>
      <c r="N2419" s="15">
        <v>0</v>
      </c>
      <c r="O2419" s="5">
        <v>0</v>
      </c>
      <c r="P2419" s="5">
        <v>0</v>
      </c>
      <c r="Q2419" s="5">
        <f t="shared" si="413"/>
        <v>8.3125</v>
      </c>
      <c r="R2419" s="5">
        <f t="shared" si="414"/>
        <v>-8.3125</v>
      </c>
      <c r="S2419" s="15">
        <f t="shared" si="415"/>
        <v>-1</v>
      </c>
      <c r="T2419">
        <v>0</v>
      </c>
      <c r="U2419" s="5" t="str">
        <f t="shared" si="416"/>
        <v>NA</v>
      </c>
      <c r="V2419" s="15">
        <f t="shared" si="417"/>
        <v>0</v>
      </c>
      <c r="W2419" s="15">
        <f t="shared" si="418"/>
        <v>0</v>
      </c>
      <c r="X2419" s="5">
        <f t="shared" si="419"/>
        <v>0</v>
      </c>
      <c r="Y2419" s="5">
        <f t="shared" si="420"/>
        <v>7.4812500000000002</v>
      </c>
      <c r="Z2419" s="5">
        <f t="shared" si="421"/>
        <v>-8.7281250000000004</v>
      </c>
      <c r="AA2419" s="5">
        <f t="shared" si="422"/>
        <v>0.83124999999999982</v>
      </c>
      <c r="AB2419" s="5">
        <f t="shared" si="423"/>
        <v>0.41562500000000036</v>
      </c>
    </row>
    <row r="2420" spans="1:28" x14ac:dyDescent="0.55000000000000004">
      <c r="A2420" s="3" t="s">
        <v>72</v>
      </c>
      <c r="B2420" s="3" t="s">
        <v>523</v>
      </c>
      <c r="C2420" t="s">
        <v>47</v>
      </c>
      <c r="D2420" s="3" t="s">
        <v>133</v>
      </c>
      <c r="E2420" s="3" t="s">
        <v>2681</v>
      </c>
      <c r="F2420" s="3" t="s">
        <v>77</v>
      </c>
      <c r="G2420" s="5">
        <v>6.25</v>
      </c>
      <c r="H2420">
        <v>3</v>
      </c>
      <c r="I2420" s="5">
        <v>8.3374999874999993</v>
      </c>
      <c r="J2420" s="5">
        <v>2.7791666624999998</v>
      </c>
      <c r="K2420">
        <v>60</v>
      </c>
      <c r="L2420" s="15">
        <v>0.05</v>
      </c>
      <c r="M2420" s="13">
        <v>3.5449999999999999</v>
      </c>
      <c r="N2420" s="15">
        <v>0</v>
      </c>
      <c r="O2420" s="5">
        <v>0</v>
      </c>
      <c r="P2420" s="5">
        <v>0</v>
      </c>
      <c r="Q2420" s="5">
        <f t="shared" si="413"/>
        <v>8.3374999874999993</v>
      </c>
      <c r="R2420" s="5">
        <f t="shared" si="414"/>
        <v>-8.3374999874999993</v>
      </c>
      <c r="S2420" s="15">
        <f t="shared" si="415"/>
        <v>-1</v>
      </c>
      <c r="T2420">
        <v>0</v>
      </c>
      <c r="U2420" s="5" t="str">
        <f t="shared" si="416"/>
        <v>NA</v>
      </c>
      <c r="V2420" s="15">
        <f t="shared" si="417"/>
        <v>0</v>
      </c>
      <c r="W2420" s="15">
        <f t="shared" si="418"/>
        <v>0</v>
      </c>
      <c r="X2420" s="5">
        <f t="shared" si="419"/>
        <v>0</v>
      </c>
      <c r="Y2420" s="5">
        <f t="shared" si="420"/>
        <v>7.5037499887499992</v>
      </c>
      <c r="Z2420" s="5">
        <f t="shared" si="421"/>
        <v>-8.7543749868749998</v>
      </c>
      <c r="AA2420" s="5">
        <f t="shared" si="422"/>
        <v>0.83374999875000011</v>
      </c>
      <c r="AB2420" s="5">
        <f t="shared" si="423"/>
        <v>0.4168749993750005</v>
      </c>
    </row>
    <row r="2421" spans="1:28" x14ac:dyDescent="0.55000000000000004">
      <c r="A2421" s="3" t="s">
        <v>72</v>
      </c>
      <c r="B2421" s="3" t="s">
        <v>1557</v>
      </c>
      <c r="C2421" t="s">
        <v>47</v>
      </c>
      <c r="D2421" s="3" t="s">
        <v>32</v>
      </c>
      <c r="E2421" s="3" t="s">
        <v>2744</v>
      </c>
      <c r="F2421" s="3" t="s">
        <v>77</v>
      </c>
      <c r="G2421" s="5">
        <v>6.25</v>
      </c>
      <c r="H2421">
        <v>8</v>
      </c>
      <c r="I2421" s="5">
        <v>8.35</v>
      </c>
      <c r="J2421" s="5">
        <v>1.04375</v>
      </c>
      <c r="K2421">
        <v>97</v>
      </c>
      <c r="L2421" s="15">
        <v>8.2474226804123696E-2</v>
      </c>
      <c r="M2421" s="13">
        <v>4.9865979381443299</v>
      </c>
      <c r="N2421" s="15">
        <v>0</v>
      </c>
      <c r="O2421" s="5">
        <v>0</v>
      </c>
      <c r="P2421" s="5">
        <v>0</v>
      </c>
      <c r="Q2421" s="5">
        <f t="shared" si="413"/>
        <v>8.35</v>
      </c>
      <c r="R2421" s="5">
        <f t="shared" si="414"/>
        <v>-8.35</v>
      </c>
      <c r="S2421" s="15">
        <f t="shared" si="415"/>
        <v>-1</v>
      </c>
      <c r="T2421">
        <v>0</v>
      </c>
      <c r="U2421" s="5" t="str">
        <f t="shared" si="416"/>
        <v>NA</v>
      </c>
      <c r="V2421" s="15">
        <f t="shared" si="417"/>
        <v>0</v>
      </c>
      <c r="W2421" s="15">
        <f t="shared" si="418"/>
        <v>0</v>
      </c>
      <c r="X2421" s="5">
        <f t="shared" si="419"/>
        <v>0</v>
      </c>
      <c r="Y2421" s="5">
        <f t="shared" si="420"/>
        <v>7.5149999999999997</v>
      </c>
      <c r="Z2421" s="5">
        <f t="shared" si="421"/>
        <v>-8.7675000000000001</v>
      </c>
      <c r="AA2421" s="5">
        <f t="shared" si="422"/>
        <v>0.83499999999999996</v>
      </c>
      <c r="AB2421" s="5">
        <f t="shared" si="423"/>
        <v>0.41750000000000043</v>
      </c>
    </row>
    <row r="2422" spans="1:28" x14ac:dyDescent="0.55000000000000004">
      <c r="A2422" s="3" t="s">
        <v>72</v>
      </c>
      <c r="B2422" s="3" t="s">
        <v>4109</v>
      </c>
      <c r="C2422" t="s">
        <v>47</v>
      </c>
      <c r="D2422" s="3" t="s">
        <v>125</v>
      </c>
      <c r="E2422" s="3" t="s">
        <v>3000</v>
      </c>
      <c r="F2422" s="3" t="s">
        <v>77</v>
      </c>
      <c r="G2422" s="5">
        <v>6.25</v>
      </c>
      <c r="H2422">
        <v>3</v>
      </c>
      <c r="I2422" s="5">
        <v>8.3874999750000008</v>
      </c>
      <c r="J2422" s="5">
        <v>2.7958333250000003</v>
      </c>
      <c r="K2422">
        <v>17</v>
      </c>
      <c r="L2422" s="15">
        <v>0.17647058823529399</v>
      </c>
      <c r="M2422" s="13">
        <v>1.30529411764706</v>
      </c>
      <c r="N2422" s="15">
        <v>0</v>
      </c>
      <c r="O2422" s="5">
        <v>0</v>
      </c>
      <c r="P2422" s="5">
        <v>0</v>
      </c>
      <c r="Q2422" s="5">
        <f t="shared" si="413"/>
        <v>8.3874999750000008</v>
      </c>
      <c r="R2422" s="5">
        <f t="shared" si="414"/>
        <v>-8.3874999750000008</v>
      </c>
      <c r="S2422" s="15">
        <f t="shared" si="415"/>
        <v>-1</v>
      </c>
      <c r="T2422">
        <v>0</v>
      </c>
      <c r="U2422" s="5" t="str">
        <f t="shared" si="416"/>
        <v>NA</v>
      </c>
      <c r="V2422" s="15">
        <f t="shared" si="417"/>
        <v>0</v>
      </c>
      <c r="W2422" s="15">
        <f t="shared" si="418"/>
        <v>0</v>
      </c>
      <c r="X2422" s="5">
        <f t="shared" si="419"/>
        <v>0</v>
      </c>
      <c r="Y2422" s="5">
        <f t="shared" si="420"/>
        <v>7.5487499775000009</v>
      </c>
      <c r="Z2422" s="5">
        <f t="shared" si="421"/>
        <v>-8.8068749737500021</v>
      </c>
      <c r="AA2422" s="5">
        <f t="shared" si="422"/>
        <v>0.8387499974999999</v>
      </c>
      <c r="AB2422" s="5">
        <f t="shared" si="423"/>
        <v>0.41937499875000128</v>
      </c>
    </row>
    <row r="2423" spans="1:28" x14ac:dyDescent="0.55000000000000004">
      <c r="A2423" s="3" t="s">
        <v>72</v>
      </c>
      <c r="B2423" s="3" t="s">
        <v>255</v>
      </c>
      <c r="C2423" t="s">
        <v>47</v>
      </c>
      <c r="D2423" s="3" t="s">
        <v>194</v>
      </c>
      <c r="E2423" s="3" t="s">
        <v>195</v>
      </c>
      <c r="F2423" s="3" t="s">
        <v>77</v>
      </c>
      <c r="G2423" s="5">
        <v>6.25</v>
      </c>
      <c r="H2423">
        <v>3</v>
      </c>
      <c r="I2423" s="5">
        <v>8.4249999749999986</v>
      </c>
      <c r="J2423" s="5">
        <v>2.8083333249999995</v>
      </c>
      <c r="K2423">
        <v>4</v>
      </c>
      <c r="L2423" s="15">
        <v>0.75</v>
      </c>
      <c r="M2423" s="13">
        <v>2.75</v>
      </c>
      <c r="N2423" s="15">
        <v>0</v>
      </c>
      <c r="O2423" s="5">
        <v>0</v>
      </c>
      <c r="P2423" s="5">
        <v>0</v>
      </c>
      <c r="Q2423" s="5">
        <f t="shared" si="413"/>
        <v>8.4249999749999986</v>
      </c>
      <c r="R2423" s="5">
        <f t="shared" si="414"/>
        <v>-8.4249999749999986</v>
      </c>
      <c r="S2423" s="15">
        <f t="shared" si="415"/>
        <v>-1</v>
      </c>
      <c r="T2423">
        <v>0</v>
      </c>
      <c r="U2423" s="5" t="str">
        <f t="shared" si="416"/>
        <v>NA</v>
      </c>
      <c r="V2423" s="15">
        <f t="shared" si="417"/>
        <v>0</v>
      </c>
      <c r="W2423" s="15">
        <f t="shared" si="418"/>
        <v>0</v>
      </c>
      <c r="X2423" s="5">
        <f t="shared" si="419"/>
        <v>0</v>
      </c>
      <c r="Y2423" s="5">
        <f t="shared" si="420"/>
        <v>7.5824999774999986</v>
      </c>
      <c r="Z2423" s="5">
        <f t="shared" si="421"/>
        <v>-8.8462499737499982</v>
      </c>
      <c r="AA2423" s="5">
        <f t="shared" si="422"/>
        <v>0.84249999750000004</v>
      </c>
      <c r="AB2423" s="5">
        <f t="shared" si="423"/>
        <v>0.42124999874999958</v>
      </c>
    </row>
    <row r="2424" spans="1:28" x14ac:dyDescent="0.55000000000000004">
      <c r="A2424" s="3" t="s">
        <v>72</v>
      </c>
      <c r="B2424" s="3" t="s">
        <v>4112</v>
      </c>
      <c r="C2424" t="s">
        <v>47</v>
      </c>
      <c r="D2424" s="3" t="s">
        <v>32</v>
      </c>
      <c r="E2424" s="3" t="s">
        <v>2833</v>
      </c>
      <c r="F2424" s="3" t="s">
        <v>77</v>
      </c>
      <c r="G2424" s="5">
        <v>6.25</v>
      </c>
      <c r="H2424">
        <v>4</v>
      </c>
      <c r="I2424" s="5">
        <v>8.4375</v>
      </c>
      <c r="J2424" s="5">
        <v>2.109375</v>
      </c>
      <c r="K2424">
        <v>70</v>
      </c>
      <c r="L2424" s="15">
        <v>5.7142857142857099E-2</v>
      </c>
      <c r="M2424" s="13">
        <v>1.76714285714286</v>
      </c>
      <c r="N2424" s="15">
        <v>0</v>
      </c>
      <c r="O2424" s="5">
        <v>0</v>
      </c>
      <c r="P2424" s="5">
        <v>0</v>
      </c>
      <c r="Q2424" s="5">
        <f t="shared" si="413"/>
        <v>8.4375</v>
      </c>
      <c r="R2424" s="5">
        <f t="shared" si="414"/>
        <v>-8.4375</v>
      </c>
      <c r="S2424" s="15">
        <f t="shared" si="415"/>
        <v>-1</v>
      </c>
      <c r="T2424">
        <v>0</v>
      </c>
      <c r="U2424" s="5" t="str">
        <f t="shared" si="416"/>
        <v>NA</v>
      </c>
      <c r="V2424" s="15">
        <f t="shared" si="417"/>
        <v>0</v>
      </c>
      <c r="W2424" s="15">
        <f t="shared" si="418"/>
        <v>0</v>
      </c>
      <c r="X2424" s="5">
        <f t="shared" si="419"/>
        <v>0</v>
      </c>
      <c r="Y2424" s="5">
        <f t="shared" si="420"/>
        <v>7.59375</v>
      </c>
      <c r="Z2424" s="5">
        <f t="shared" si="421"/>
        <v>-8.859375</v>
      </c>
      <c r="AA2424" s="5">
        <f t="shared" si="422"/>
        <v>0.84375</v>
      </c>
      <c r="AB2424" s="5">
        <f t="shared" si="423"/>
        <v>0.421875</v>
      </c>
    </row>
    <row r="2425" spans="1:28" x14ac:dyDescent="0.55000000000000004">
      <c r="A2425" s="3" t="s">
        <v>72</v>
      </c>
      <c r="B2425" s="3" t="s">
        <v>376</v>
      </c>
      <c r="C2425" t="s">
        <v>47</v>
      </c>
      <c r="D2425" s="3" t="s">
        <v>32</v>
      </c>
      <c r="E2425" s="3" t="s">
        <v>377</v>
      </c>
      <c r="F2425" s="3" t="s">
        <v>77</v>
      </c>
      <c r="G2425" s="5">
        <v>6.25</v>
      </c>
      <c r="H2425">
        <v>6</v>
      </c>
      <c r="I2425" s="5">
        <v>8.4499999499999987</v>
      </c>
      <c r="J2425" s="5">
        <v>1.4083333249999999</v>
      </c>
      <c r="K2425">
        <v>355</v>
      </c>
      <c r="L2425" s="15">
        <v>1.6901408450704199E-2</v>
      </c>
      <c r="M2425" s="13">
        <v>1.37267605633803</v>
      </c>
      <c r="N2425" s="15">
        <v>0</v>
      </c>
      <c r="O2425" s="5">
        <v>0</v>
      </c>
      <c r="P2425" s="5">
        <v>0</v>
      </c>
      <c r="Q2425" s="5">
        <f t="shared" si="413"/>
        <v>8.4499999499999987</v>
      </c>
      <c r="R2425" s="5">
        <f t="shared" si="414"/>
        <v>-8.4499999499999987</v>
      </c>
      <c r="S2425" s="15">
        <f t="shared" si="415"/>
        <v>-1</v>
      </c>
      <c r="T2425">
        <v>0</v>
      </c>
      <c r="U2425" s="5" t="str">
        <f t="shared" si="416"/>
        <v>NA</v>
      </c>
      <c r="V2425" s="15">
        <f t="shared" si="417"/>
        <v>0</v>
      </c>
      <c r="W2425" s="15">
        <f t="shared" si="418"/>
        <v>0</v>
      </c>
      <c r="X2425" s="5">
        <f t="shared" si="419"/>
        <v>0</v>
      </c>
      <c r="Y2425" s="5">
        <f t="shared" si="420"/>
        <v>7.6049999549999994</v>
      </c>
      <c r="Z2425" s="5">
        <f t="shared" si="421"/>
        <v>-8.8724999474999997</v>
      </c>
      <c r="AA2425" s="5">
        <f t="shared" si="422"/>
        <v>0.84499999499999934</v>
      </c>
      <c r="AB2425" s="5">
        <f t="shared" si="423"/>
        <v>0.422499997500001</v>
      </c>
    </row>
    <row r="2426" spans="1:28" x14ac:dyDescent="0.55000000000000004">
      <c r="A2426" s="3" t="s">
        <v>72</v>
      </c>
      <c r="B2426" s="3" t="s">
        <v>3222</v>
      </c>
      <c r="C2426" t="s">
        <v>47</v>
      </c>
      <c r="D2426" s="3" t="s">
        <v>32</v>
      </c>
      <c r="E2426" s="3" t="s">
        <v>685</v>
      </c>
      <c r="F2426" s="3" t="s">
        <v>77</v>
      </c>
      <c r="G2426" s="5">
        <v>6.25</v>
      </c>
      <c r="H2426">
        <v>10</v>
      </c>
      <c r="I2426" s="5">
        <v>8.4499999999999993</v>
      </c>
      <c r="J2426" s="5">
        <v>0.84499999999999997</v>
      </c>
      <c r="K2426">
        <v>675</v>
      </c>
      <c r="L2426" s="15">
        <v>1.4814814814814802E-2</v>
      </c>
      <c r="M2426" s="13">
        <v>2.55437037037037</v>
      </c>
      <c r="N2426" s="15">
        <v>0</v>
      </c>
      <c r="O2426" s="5">
        <v>0</v>
      </c>
      <c r="P2426" s="5">
        <v>0</v>
      </c>
      <c r="Q2426" s="5">
        <f t="shared" si="413"/>
        <v>8.4499999999999993</v>
      </c>
      <c r="R2426" s="5">
        <f t="shared" si="414"/>
        <v>-8.4499999999999993</v>
      </c>
      <c r="S2426" s="15">
        <f t="shared" si="415"/>
        <v>-1</v>
      </c>
      <c r="T2426">
        <v>0</v>
      </c>
      <c r="U2426" s="5" t="str">
        <f t="shared" si="416"/>
        <v>NA</v>
      </c>
      <c r="V2426" s="15">
        <f t="shared" si="417"/>
        <v>0</v>
      </c>
      <c r="W2426" s="15">
        <f t="shared" si="418"/>
        <v>0</v>
      </c>
      <c r="X2426" s="5">
        <f t="shared" si="419"/>
        <v>0</v>
      </c>
      <c r="Y2426" s="5">
        <f t="shared" si="420"/>
        <v>7.6049999999999995</v>
      </c>
      <c r="Z2426" s="5">
        <f t="shared" si="421"/>
        <v>-8.8725000000000005</v>
      </c>
      <c r="AA2426" s="5">
        <f t="shared" si="422"/>
        <v>0.84499999999999975</v>
      </c>
      <c r="AB2426" s="5">
        <f t="shared" si="423"/>
        <v>0.42250000000000121</v>
      </c>
    </row>
    <row r="2427" spans="1:28" x14ac:dyDescent="0.55000000000000004">
      <c r="A2427" s="3" t="s">
        <v>72</v>
      </c>
      <c r="B2427" s="3" t="s">
        <v>3173</v>
      </c>
      <c r="C2427" t="s">
        <v>47</v>
      </c>
      <c r="D2427" s="3" t="s">
        <v>125</v>
      </c>
      <c r="E2427" s="3" t="s">
        <v>2924</v>
      </c>
      <c r="F2427" s="3" t="s">
        <v>77</v>
      </c>
      <c r="G2427" s="5">
        <v>6.25</v>
      </c>
      <c r="H2427">
        <v>2</v>
      </c>
      <c r="I2427" s="5">
        <v>8.4499999999999993</v>
      </c>
      <c r="J2427" s="5">
        <v>4.2249999999999996</v>
      </c>
      <c r="K2427">
        <v>15</v>
      </c>
      <c r="L2427" s="15">
        <v>0.133333333333333</v>
      </c>
      <c r="M2427" s="13">
        <v>1.21333333333333</v>
      </c>
      <c r="N2427" s="15">
        <v>0</v>
      </c>
      <c r="O2427" s="5">
        <v>0</v>
      </c>
      <c r="P2427" s="5">
        <v>0</v>
      </c>
      <c r="Q2427" s="5">
        <f t="shared" si="413"/>
        <v>8.4499999999999993</v>
      </c>
      <c r="R2427" s="5">
        <f t="shared" si="414"/>
        <v>-8.4499999999999993</v>
      </c>
      <c r="S2427" s="15">
        <f t="shared" si="415"/>
        <v>-1</v>
      </c>
      <c r="T2427">
        <v>0</v>
      </c>
      <c r="U2427" s="5" t="str">
        <f t="shared" si="416"/>
        <v>NA</v>
      </c>
      <c r="V2427" s="15">
        <f t="shared" si="417"/>
        <v>0</v>
      </c>
      <c r="W2427" s="15">
        <f t="shared" si="418"/>
        <v>0</v>
      </c>
      <c r="X2427" s="5">
        <f t="shared" si="419"/>
        <v>0</v>
      </c>
      <c r="Y2427" s="5">
        <f t="shared" si="420"/>
        <v>7.6049999999999995</v>
      </c>
      <c r="Z2427" s="5">
        <f t="shared" si="421"/>
        <v>-8.8725000000000005</v>
      </c>
      <c r="AA2427" s="5">
        <f t="shared" si="422"/>
        <v>0.84499999999999975</v>
      </c>
      <c r="AB2427" s="5">
        <f t="shared" si="423"/>
        <v>0.42250000000000121</v>
      </c>
    </row>
    <row r="2428" spans="1:28" x14ac:dyDescent="0.55000000000000004">
      <c r="A2428" s="3" t="s">
        <v>72</v>
      </c>
      <c r="B2428" s="3" t="s">
        <v>1269</v>
      </c>
      <c r="C2428" t="s">
        <v>47</v>
      </c>
      <c r="D2428" s="3" t="s">
        <v>3625</v>
      </c>
      <c r="E2428" s="3" t="s">
        <v>3738</v>
      </c>
      <c r="F2428" s="3" t="s">
        <v>77</v>
      </c>
      <c r="G2428" s="5">
        <v>6.25</v>
      </c>
      <c r="H2428">
        <v>2</v>
      </c>
      <c r="I2428" s="5">
        <v>8.5374999999999996</v>
      </c>
      <c r="J2428" s="5">
        <v>4.2687499999999998</v>
      </c>
      <c r="K2428">
        <v>54</v>
      </c>
      <c r="L2428" s="15">
        <v>3.7037037037037E-2</v>
      </c>
      <c r="M2428" s="13">
        <v>1.2685185185185199</v>
      </c>
      <c r="N2428" s="15">
        <v>0</v>
      </c>
      <c r="O2428" s="5">
        <v>0</v>
      </c>
      <c r="P2428" s="5">
        <v>0</v>
      </c>
      <c r="Q2428" s="5">
        <f t="shared" si="413"/>
        <v>8.5374999999999996</v>
      </c>
      <c r="R2428" s="5">
        <f t="shared" si="414"/>
        <v>-8.5374999999999996</v>
      </c>
      <c r="S2428" s="15">
        <f t="shared" si="415"/>
        <v>-1</v>
      </c>
      <c r="T2428">
        <v>0</v>
      </c>
      <c r="U2428" s="5" t="str">
        <f t="shared" si="416"/>
        <v>NA</v>
      </c>
      <c r="V2428" s="15">
        <f t="shared" si="417"/>
        <v>0</v>
      </c>
      <c r="W2428" s="15">
        <f t="shared" si="418"/>
        <v>0</v>
      </c>
      <c r="X2428" s="5">
        <f t="shared" si="419"/>
        <v>0</v>
      </c>
      <c r="Y2428" s="5">
        <f t="shared" si="420"/>
        <v>7.6837499999999999</v>
      </c>
      <c r="Z2428" s="5">
        <f t="shared" si="421"/>
        <v>-8.9643750000000004</v>
      </c>
      <c r="AA2428" s="5">
        <f t="shared" si="422"/>
        <v>0.85374999999999979</v>
      </c>
      <c r="AB2428" s="5">
        <f t="shared" si="423"/>
        <v>0.42687500000000078</v>
      </c>
    </row>
    <row r="2429" spans="1:28" x14ac:dyDescent="0.55000000000000004">
      <c r="A2429" s="3" t="s">
        <v>72</v>
      </c>
      <c r="B2429" s="3" t="s">
        <v>3784</v>
      </c>
      <c r="C2429" t="s">
        <v>47</v>
      </c>
      <c r="D2429" s="3" t="s">
        <v>104</v>
      </c>
      <c r="E2429" s="3" t="s">
        <v>232</v>
      </c>
      <c r="F2429" s="3" t="s">
        <v>77</v>
      </c>
      <c r="G2429" s="5">
        <v>6.25</v>
      </c>
      <c r="H2429">
        <v>4</v>
      </c>
      <c r="I2429" s="5">
        <v>8.5749999999999993</v>
      </c>
      <c r="J2429" s="5">
        <v>2.1437499999999998</v>
      </c>
      <c r="K2429">
        <v>9</v>
      </c>
      <c r="L2429" s="15">
        <v>0.44444444444444398</v>
      </c>
      <c r="M2429" s="13">
        <v>2</v>
      </c>
      <c r="N2429" s="15">
        <v>0</v>
      </c>
      <c r="O2429" s="5">
        <v>0</v>
      </c>
      <c r="P2429" s="5">
        <v>0</v>
      </c>
      <c r="Q2429" s="5">
        <f t="shared" si="413"/>
        <v>8.5749999999999993</v>
      </c>
      <c r="R2429" s="5">
        <f t="shared" si="414"/>
        <v>-8.5749999999999993</v>
      </c>
      <c r="S2429" s="15">
        <f t="shared" si="415"/>
        <v>-1</v>
      </c>
      <c r="T2429">
        <v>0</v>
      </c>
      <c r="U2429" s="5" t="str">
        <f t="shared" si="416"/>
        <v>NA</v>
      </c>
      <c r="V2429" s="15">
        <f t="shared" si="417"/>
        <v>0</v>
      </c>
      <c r="W2429" s="15">
        <f t="shared" si="418"/>
        <v>0</v>
      </c>
      <c r="X2429" s="5">
        <f t="shared" si="419"/>
        <v>0</v>
      </c>
      <c r="Y2429" s="5">
        <f t="shared" si="420"/>
        <v>7.7174999999999994</v>
      </c>
      <c r="Z2429" s="5">
        <f t="shared" si="421"/>
        <v>-9.0037500000000001</v>
      </c>
      <c r="AA2429" s="5">
        <f t="shared" si="422"/>
        <v>0.85749999999999993</v>
      </c>
      <c r="AB2429" s="5">
        <f t="shared" si="423"/>
        <v>0.42875000000000085</v>
      </c>
    </row>
    <row r="2430" spans="1:28" x14ac:dyDescent="0.55000000000000004">
      <c r="A2430" s="3" t="s">
        <v>72</v>
      </c>
      <c r="B2430" s="3" t="s">
        <v>3275</v>
      </c>
      <c r="C2430" t="s">
        <v>47</v>
      </c>
      <c r="D2430" s="3" t="s">
        <v>133</v>
      </c>
      <c r="E2430" s="3" t="s">
        <v>3313</v>
      </c>
      <c r="F2430" s="3" t="s">
        <v>77</v>
      </c>
      <c r="G2430" s="5">
        <v>6.25</v>
      </c>
      <c r="H2430">
        <v>2</v>
      </c>
      <c r="I2430" s="5">
        <v>8.5875000000000004</v>
      </c>
      <c r="J2430" s="5">
        <v>4.2937500000000002</v>
      </c>
      <c r="K2430">
        <v>267</v>
      </c>
      <c r="L2430" s="15">
        <v>7.4906367041198494E-3</v>
      </c>
      <c r="M2430" s="13">
        <v>2.8980524344569298</v>
      </c>
      <c r="N2430" s="15">
        <v>0</v>
      </c>
      <c r="O2430" s="5">
        <v>0</v>
      </c>
      <c r="P2430" s="5">
        <v>0</v>
      </c>
      <c r="Q2430" s="5">
        <f t="shared" si="413"/>
        <v>8.5875000000000004</v>
      </c>
      <c r="R2430" s="5">
        <f t="shared" si="414"/>
        <v>-8.5875000000000004</v>
      </c>
      <c r="S2430" s="15">
        <f t="shared" si="415"/>
        <v>-1</v>
      </c>
      <c r="T2430">
        <v>0</v>
      </c>
      <c r="U2430" s="5" t="str">
        <f t="shared" si="416"/>
        <v>NA</v>
      </c>
      <c r="V2430" s="15">
        <f t="shared" si="417"/>
        <v>0</v>
      </c>
      <c r="W2430" s="15">
        <f t="shared" si="418"/>
        <v>0</v>
      </c>
      <c r="X2430" s="5">
        <f t="shared" si="419"/>
        <v>0</v>
      </c>
      <c r="Y2430" s="5">
        <f t="shared" si="420"/>
        <v>7.7287500000000007</v>
      </c>
      <c r="Z2430" s="5">
        <f t="shared" si="421"/>
        <v>-9.0168750000000006</v>
      </c>
      <c r="AA2430" s="5">
        <f t="shared" si="422"/>
        <v>0.85874999999999968</v>
      </c>
      <c r="AB2430" s="5">
        <f t="shared" si="423"/>
        <v>0.42937500000000028</v>
      </c>
    </row>
    <row r="2431" spans="1:28" x14ac:dyDescent="0.55000000000000004">
      <c r="A2431" s="3" t="s">
        <v>72</v>
      </c>
      <c r="B2431" s="3" t="s">
        <v>783</v>
      </c>
      <c r="C2431" t="s">
        <v>47</v>
      </c>
      <c r="D2431" s="3" t="s">
        <v>40</v>
      </c>
      <c r="E2431" s="3" t="s">
        <v>3268</v>
      </c>
      <c r="F2431" s="3" t="s">
        <v>77</v>
      </c>
      <c r="G2431" s="5">
        <v>6.25</v>
      </c>
      <c r="H2431">
        <v>4</v>
      </c>
      <c r="I2431" s="5">
        <v>8.6125000000000007</v>
      </c>
      <c r="J2431" s="5">
        <v>2.1531250000000002</v>
      </c>
      <c r="K2431">
        <v>117</v>
      </c>
      <c r="L2431" s="15">
        <v>3.4188034188034198E-2</v>
      </c>
      <c r="M2431" s="13">
        <v>2.7845299145299101</v>
      </c>
      <c r="N2431" s="15">
        <v>0</v>
      </c>
      <c r="O2431" s="5">
        <v>0</v>
      </c>
      <c r="P2431" s="5">
        <v>0</v>
      </c>
      <c r="Q2431" s="5">
        <f t="shared" si="413"/>
        <v>8.6125000000000007</v>
      </c>
      <c r="R2431" s="5">
        <f t="shared" si="414"/>
        <v>-8.6125000000000007</v>
      </c>
      <c r="S2431" s="15">
        <f t="shared" si="415"/>
        <v>-1</v>
      </c>
      <c r="T2431">
        <v>0</v>
      </c>
      <c r="U2431" s="5" t="str">
        <f t="shared" si="416"/>
        <v>NA</v>
      </c>
      <c r="V2431" s="15">
        <f t="shared" si="417"/>
        <v>0</v>
      </c>
      <c r="W2431" s="15">
        <f t="shared" si="418"/>
        <v>0</v>
      </c>
      <c r="X2431" s="5">
        <f t="shared" si="419"/>
        <v>0</v>
      </c>
      <c r="Y2431" s="5">
        <f t="shared" si="420"/>
        <v>7.7512500000000006</v>
      </c>
      <c r="Z2431" s="5">
        <f t="shared" si="421"/>
        <v>-9.0431250000000016</v>
      </c>
      <c r="AA2431" s="5">
        <f t="shared" si="422"/>
        <v>0.86125000000000007</v>
      </c>
      <c r="AB2431" s="5">
        <f t="shared" si="423"/>
        <v>0.43062500000000092</v>
      </c>
    </row>
    <row r="2432" spans="1:28" x14ac:dyDescent="0.55000000000000004">
      <c r="A2432" s="3" t="s">
        <v>72</v>
      </c>
      <c r="B2432" s="3" t="s">
        <v>3370</v>
      </c>
      <c r="C2432" t="s">
        <v>47</v>
      </c>
      <c r="D2432" s="3" t="s">
        <v>104</v>
      </c>
      <c r="E2432" s="3" t="s">
        <v>616</v>
      </c>
      <c r="F2432" s="3" t="s">
        <v>77</v>
      </c>
      <c r="G2432" s="5">
        <v>6.25</v>
      </c>
      <c r="H2432">
        <v>3</v>
      </c>
      <c r="I2432" s="5">
        <v>8.625</v>
      </c>
      <c r="J2432" s="5">
        <v>2.875</v>
      </c>
      <c r="K2432">
        <v>124</v>
      </c>
      <c r="L2432" s="15">
        <v>2.4193548387096801E-2</v>
      </c>
      <c r="M2432" s="13">
        <v>3.9604838709677401</v>
      </c>
      <c r="N2432" s="15">
        <v>0</v>
      </c>
      <c r="O2432" s="5">
        <v>0</v>
      </c>
      <c r="P2432" s="5">
        <v>0</v>
      </c>
      <c r="Q2432" s="5">
        <f t="shared" si="413"/>
        <v>8.625</v>
      </c>
      <c r="R2432" s="5">
        <f t="shared" si="414"/>
        <v>-8.625</v>
      </c>
      <c r="S2432" s="15">
        <f t="shared" si="415"/>
        <v>-1</v>
      </c>
      <c r="T2432">
        <v>0</v>
      </c>
      <c r="U2432" s="5" t="str">
        <f t="shared" si="416"/>
        <v>NA</v>
      </c>
      <c r="V2432" s="15">
        <f t="shared" si="417"/>
        <v>0</v>
      </c>
      <c r="W2432" s="15">
        <f t="shared" si="418"/>
        <v>0</v>
      </c>
      <c r="X2432" s="5">
        <f t="shared" si="419"/>
        <v>0</v>
      </c>
      <c r="Y2432" s="5">
        <f t="shared" si="420"/>
        <v>7.7625000000000002</v>
      </c>
      <c r="Z2432" s="5">
        <f t="shared" si="421"/>
        <v>-9.0562500000000004</v>
      </c>
      <c r="AA2432" s="5">
        <f t="shared" si="422"/>
        <v>0.86249999999999982</v>
      </c>
      <c r="AB2432" s="5">
        <f t="shared" si="423"/>
        <v>0.43125000000000036</v>
      </c>
    </row>
    <row r="2433" spans="1:28" x14ac:dyDescent="0.55000000000000004">
      <c r="A2433" s="3" t="s">
        <v>72</v>
      </c>
      <c r="B2433" s="3" t="s">
        <v>4122</v>
      </c>
      <c r="C2433" t="s">
        <v>47</v>
      </c>
      <c r="D2433" s="3" t="s">
        <v>32</v>
      </c>
      <c r="E2433" s="3" t="s">
        <v>2686</v>
      </c>
      <c r="F2433" s="3" t="s">
        <v>77</v>
      </c>
      <c r="G2433" s="5">
        <v>6.25</v>
      </c>
      <c r="H2433">
        <v>3</v>
      </c>
      <c r="I2433" s="5">
        <v>8.6499999750000001</v>
      </c>
      <c r="J2433" s="5">
        <v>2.8833333249999997</v>
      </c>
      <c r="K2433">
        <v>113</v>
      </c>
      <c r="L2433" s="15">
        <v>2.6548672566371702E-2</v>
      </c>
      <c r="M2433" s="13">
        <v>2.2840707964601799</v>
      </c>
      <c r="N2433" s="15">
        <v>0</v>
      </c>
      <c r="O2433" s="5">
        <v>0</v>
      </c>
      <c r="P2433" s="5">
        <v>0</v>
      </c>
      <c r="Q2433" s="5">
        <f t="shared" si="413"/>
        <v>8.6499999750000001</v>
      </c>
      <c r="R2433" s="5">
        <f t="shared" si="414"/>
        <v>-8.6499999750000001</v>
      </c>
      <c r="S2433" s="15">
        <f t="shared" si="415"/>
        <v>-1</v>
      </c>
      <c r="T2433">
        <v>0</v>
      </c>
      <c r="U2433" s="5" t="str">
        <f t="shared" si="416"/>
        <v>NA</v>
      </c>
      <c r="V2433" s="15">
        <f t="shared" si="417"/>
        <v>0</v>
      </c>
      <c r="W2433" s="15">
        <f t="shared" si="418"/>
        <v>0</v>
      </c>
      <c r="X2433" s="5">
        <f t="shared" si="419"/>
        <v>0</v>
      </c>
      <c r="Y2433" s="5">
        <f t="shared" si="420"/>
        <v>7.7849999775000001</v>
      </c>
      <c r="Z2433" s="5">
        <f t="shared" si="421"/>
        <v>-9.0824999737500001</v>
      </c>
      <c r="AA2433" s="5">
        <f t="shared" si="422"/>
        <v>0.86499999750000001</v>
      </c>
      <c r="AB2433" s="5">
        <f t="shared" si="423"/>
        <v>0.43249999875</v>
      </c>
    </row>
    <row r="2434" spans="1:28" x14ac:dyDescent="0.55000000000000004">
      <c r="A2434" s="3" t="s">
        <v>72</v>
      </c>
      <c r="B2434" s="3" t="s">
        <v>2504</v>
      </c>
      <c r="C2434" t="s">
        <v>47</v>
      </c>
      <c r="D2434" s="3" t="s">
        <v>133</v>
      </c>
      <c r="E2434" s="3" t="s">
        <v>3313</v>
      </c>
      <c r="F2434" s="3" t="s">
        <v>77</v>
      </c>
      <c r="G2434" s="5">
        <v>6.25</v>
      </c>
      <c r="H2434">
        <v>3</v>
      </c>
      <c r="I2434" s="5">
        <v>8.6499999750000001</v>
      </c>
      <c r="J2434" s="5">
        <v>2.8833333249999997</v>
      </c>
      <c r="K2434">
        <v>6</v>
      </c>
      <c r="L2434" s="15">
        <v>0.5</v>
      </c>
      <c r="M2434" s="13">
        <v>1</v>
      </c>
      <c r="N2434" s="15">
        <v>0</v>
      </c>
      <c r="O2434" s="5">
        <v>0</v>
      </c>
      <c r="P2434" s="5">
        <v>0</v>
      </c>
      <c r="Q2434" s="5">
        <f t="shared" ref="Q2434:Q2497" si="424">I2434</f>
        <v>8.6499999750000001</v>
      </c>
      <c r="R2434" s="5">
        <f t="shared" ref="R2434:R2497" si="425">P2434-Q2434</f>
        <v>-8.6499999750000001</v>
      </c>
      <c r="S2434" s="15">
        <f t="shared" ref="S2434:S2497" si="426">IF(Q2434=0,0,(P2434-Q2434)/Q2434)</f>
        <v>-1</v>
      </c>
      <c r="T2434">
        <v>0</v>
      </c>
      <c r="U2434" s="5" t="str">
        <f t="shared" ref="U2434:U2497" si="427">IF(T2434=0,"NA",P2434/T2434)</f>
        <v>NA</v>
      </c>
      <c r="V2434" s="15">
        <f t="shared" si="417"/>
        <v>0</v>
      </c>
      <c r="W2434" s="15">
        <f t="shared" si="418"/>
        <v>0</v>
      </c>
      <c r="X2434" s="5">
        <f t="shared" si="419"/>
        <v>0</v>
      </c>
      <c r="Y2434" s="5">
        <f t="shared" si="420"/>
        <v>7.7849999775000001</v>
      </c>
      <c r="Z2434" s="5">
        <f t="shared" si="421"/>
        <v>-9.0824999737500001</v>
      </c>
      <c r="AA2434" s="5">
        <f t="shared" si="422"/>
        <v>0.86499999750000001</v>
      </c>
      <c r="AB2434" s="5">
        <f t="shared" si="423"/>
        <v>0.43249999875</v>
      </c>
    </row>
    <row r="2435" spans="1:28" x14ac:dyDescent="0.55000000000000004">
      <c r="A2435" s="3" t="s">
        <v>72</v>
      </c>
      <c r="B2435" s="3" t="s">
        <v>3695</v>
      </c>
      <c r="C2435" t="s">
        <v>47</v>
      </c>
      <c r="D2435" s="3" t="s">
        <v>173</v>
      </c>
      <c r="E2435" s="3" t="s">
        <v>675</v>
      </c>
      <c r="F2435" s="3" t="s">
        <v>77</v>
      </c>
      <c r="G2435" s="5">
        <v>6.25</v>
      </c>
      <c r="H2435">
        <v>7</v>
      </c>
      <c r="I2435" s="5">
        <v>8.7249999374999998</v>
      </c>
      <c r="J2435" s="5">
        <v>1.2464285625</v>
      </c>
      <c r="K2435">
        <v>131</v>
      </c>
      <c r="L2435" s="15">
        <v>5.34351145038168E-2</v>
      </c>
      <c r="M2435" s="13">
        <v>2.3770992366412198</v>
      </c>
      <c r="N2435" s="15">
        <v>0</v>
      </c>
      <c r="O2435" s="5">
        <v>0</v>
      </c>
      <c r="P2435" s="5">
        <v>0</v>
      </c>
      <c r="Q2435" s="5">
        <f t="shared" si="424"/>
        <v>8.7249999374999998</v>
      </c>
      <c r="R2435" s="5">
        <f t="shared" si="425"/>
        <v>-8.7249999374999998</v>
      </c>
      <c r="S2435" s="15">
        <f t="shared" si="426"/>
        <v>-1</v>
      </c>
      <c r="T2435">
        <v>0</v>
      </c>
      <c r="U2435" s="5" t="str">
        <f t="shared" si="427"/>
        <v>NA</v>
      </c>
      <c r="V2435" s="15">
        <f t="shared" ref="V2435:V2498" si="428">(L2435*N2435)</f>
        <v>0</v>
      </c>
      <c r="W2435" s="15">
        <f t="shared" ref="W2435:W2498" si="429">IF(P2435=0,0,R2435/P2435)</f>
        <v>0</v>
      </c>
      <c r="X2435" s="5">
        <f t="shared" ref="X2435:X2498" si="430">IF(T2435=0,0,Q2435/T2435)</f>
        <v>0</v>
      </c>
      <c r="Y2435" s="5">
        <f t="shared" ref="Y2435:Y2498" si="431">Q2435*0.9</f>
        <v>7.8524999437499998</v>
      </c>
      <c r="Z2435" s="5">
        <f t="shared" ref="Z2435:Z2498" si="432">R2435*1.05</f>
        <v>-9.1612499343750002</v>
      </c>
      <c r="AA2435" s="5">
        <f t="shared" ref="AA2435:AA2498" si="433">Q2435-Y2435</f>
        <v>0.87249999374999998</v>
      </c>
      <c r="AB2435" s="5">
        <f t="shared" ref="AB2435:AB2498" si="434">R2435-Z2435</f>
        <v>0.43624999687500043</v>
      </c>
    </row>
    <row r="2436" spans="1:28" x14ac:dyDescent="0.55000000000000004">
      <c r="A2436" s="3" t="s">
        <v>72</v>
      </c>
      <c r="B2436" s="3" t="s">
        <v>690</v>
      </c>
      <c r="C2436" t="s">
        <v>47</v>
      </c>
      <c r="D2436" s="3" t="s">
        <v>104</v>
      </c>
      <c r="E2436" s="3" t="s">
        <v>3019</v>
      </c>
      <c r="F2436" s="3" t="s">
        <v>77</v>
      </c>
      <c r="G2436" s="5">
        <v>6.25</v>
      </c>
      <c r="H2436">
        <v>3</v>
      </c>
      <c r="I2436" s="5">
        <v>8.7750000000000004</v>
      </c>
      <c r="J2436" s="5">
        <v>2.9249999999999998</v>
      </c>
      <c r="K2436">
        <v>28</v>
      </c>
      <c r="L2436" s="15">
        <v>0.107142857142857</v>
      </c>
      <c r="M2436" s="13">
        <v>1.03428571428571</v>
      </c>
      <c r="N2436" s="15">
        <v>0</v>
      </c>
      <c r="O2436" s="5">
        <v>0</v>
      </c>
      <c r="P2436" s="5">
        <v>0</v>
      </c>
      <c r="Q2436" s="5">
        <f t="shared" si="424"/>
        <v>8.7750000000000004</v>
      </c>
      <c r="R2436" s="5">
        <f t="shared" si="425"/>
        <v>-8.7750000000000004</v>
      </c>
      <c r="S2436" s="15">
        <f t="shared" si="426"/>
        <v>-1</v>
      </c>
      <c r="T2436">
        <v>0</v>
      </c>
      <c r="U2436" s="5" t="str">
        <f t="shared" si="427"/>
        <v>NA</v>
      </c>
      <c r="V2436" s="15">
        <f t="shared" si="428"/>
        <v>0</v>
      </c>
      <c r="W2436" s="15">
        <f t="shared" si="429"/>
        <v>0</v>
      </c>
      <c r="X2436" s="5">
        <f t="shared" si="430"/>
        <v>0</v>
      </c>
      <c r="Y2436" s="5">
        <f t="shared" si="431"/>
        <v>7.8975000000000009</v>
      </c>
      <c r="Z2436" s="5">
        <f t="shared" si="432"/>
        <v>-9.213750000000001</v>
      </c>
      <c r="AA2436" s="5">
        <f t="shared" si="433"/>
        <v>0.8774999999999995</v>
      </c>
      <c r="AB2436" s="5">
        <f t="shared" si="434"/>
        <v>0.43875000000000064</v>
      </c>
    </row>
    <row r="2437" spans="1:28" x14ac:dyDescent="0.55000000000000004">
      <c r="A2437" s="3" t="s">
        <v>72</v>
      </c>
      <c r="B2437" s="3" t="s">
        <v>4127</v>
      </c>
      <c r="C2437" t="s">
        <v>47</v>
      </c>
      <c r="D2437" s="3" t="s">
        <v>32</v>
      </c>
      <c r="E2437" s="3" t="s">
        <v>482</v>
      </c>
      <c r="F2437" s="3" t="s">
        <v>77</v>
      </c>
      <c r="G2437" s="5">
        <v>6.25</v>
      </c>
      <c r="H2437">
        <v>7</v>
      </c>
      <c r="I2437" s="5">
        <v>8.8749999625000004</v>
      </c>
      <c r="J2437" s="5">
        <v>1.2678571375000001</v>
      </c>
      <c r="K2437">
        <v>196</v>
      </c>
      <c r="L2437" s="15">
        <v>3.5714285714285698E-2</v>
      </c>
      <c r="M2437" s="13">
        <v>3.7642857142857098</v>
      </c>
      <c r="N2437" s="15">
        <v>0</v>
      </c>
      <c r="O2437" s="5">
        <v>0</v>
      </c>
      <c r="P2437" s="5">
        <v>0</v>
      </c>
      <c r="Q2437" s="5">
        <f t="shared" si="424"/>
        <v>8.8749999625000004</v>
      </c>
      <c r="R2437" s="5">
        <f t="shared" si="425"/>
        <v>-8.8749999625000004</v>
      </c>
      <c r="S2437" s="15">
        <f t="shared" si="426"/>
        <v>-1</v>
      </c>
      <c r="T2437">
        <v>0</v>
      </c>
      <c r="U2437" s="5" t="str">
        <f t="shared" si="427"/>
        <v>NA</v>
      </c>
      <c r="V2437" s="15">
        <f t="shared" si="428"/>
        <v>0</v>
      </c>
      <c r="W2437" s="15">
        <f t="shared" si="429"/>
        <v>0</v>
      </c>
      <c r="X2437" s="5">
        <f t="shared" si="430"/>
        <v>0</v>
      </c>
      <c r="Y2437" s="5">
        <f t="shared" si="431"/>
        <v>7.9874999662500006</v>
      </c>
      <c r="Z2437" s="5">
        <f t="shared" si="432"/>
        <v>-9.3187499606250004</v>
      </c>
      <c r="AA2437" s="5">
        <f t="shared" si="433"/>
        <v>0.88749999624999987</v>
      </c>
      <c r="AB2437" s="5">
        <f t="shared" si="434"/>
        <v>0.44374999812499993</v>
      </c>
    </row>
    <row r="2438" spans="1:28" x14ac:dyDescent="0.55000000000000004">
      <c r="A2438" s="3" t="s">
        <v>72</v>
      </c>
      <c r="B2438" s="3" t="s">
        <v>423</v>
      </c>
      <c r="C2438" t="s">
        <v>47</v>
      </c>
      <c r="D2438" s="3" t="s">
        <v>40</v>
      </c>
      <c r="E2438" s="3" t="s">
        <v>2770</v>
      </c>
      <c r="F2438" s="3" t="s">
        <v>77</v>
      </c>
      <c r="G2438" s="5">
        <v>6.25</v>
      </c>
      <c r="H2438">
        <v>3</v>
      </c>
      <c r="I2438" s="5">
        <v>8.8749999749999997</v>
      </c>
      <c r="J2438" s="5">
        <v>2.9583333249999999</v>
      </c>
      <c r="K2438">
        <v>34</v>
      </c>
      <c r="L2438" s="15">
        <v>8.8235294117647106E-2</v>
      </c>
      <c r="M2438" s="13">
        <v>3.50176470588235</v>
      </c>
      <c r="N2438" s="15">
        <v>0</v>
      </c>
      <c r="O2438" s="5">
        <v>0</v>
      </c>
      <c r="P2438" s="5">
        <v>0</v>
      </c>
      <c r="Q2438" s="5">
        <f t="shared" si="424"/>
        <v>8.8749999749999997</v>
      </c>
      <c r="R2438" s="5">
        <f t="shared" si="425"/>
        <v>-8.8749999749999997</v>
      </c>
      <c r="S2438" s="15">
        <f t="shared" si="426"/>
        <v>-1</v>
      </c>
      <c r="T2438">
        <v>0</v>
      </c>
      <c r="U2438" s="5" t="str">
        <f t="shared" si="427"/>
        <v>NA</v>
      </c>
      <c r="V2438" s="15">
        <f t="shared" si="428"/>
        <v>0</v>
      </c>
      <c r="W2438" s="15">
        <f t="shared" si="429"/>
        <v>0</v>
      </c>
      <c r="X2438" s="5">
        <f t="shared" si="430"/>
        <v>0</v>
      </c>
      <c r="Y2438" s="5">
        <f t="shared" si="431"/>
        <v>7.9874999774999997</v>
      </c>
      <c r="Z2438" s="5">
        <f t="shared" si="432"/>
        <v>-9.3187499737500001</v>
      </c>
      <c r="AA2438" s="5">
        <f t="shared" si="433"/>
        <v>0.88749999749999997</v>
      </c>
      <c r="AB2438" s="5">
        <f t="shared" si="434"/>
        <v>0.44374999875000043</v>
      </c>
    </row>
    <row r="2439" spans="1:28" x14ac:dyDescent="0.55000000000000004">
      <c r="A2439" s="3" t="s">
        <v>72</v>
      </c>
      <c r="B2439" s="3" t="s">
        <v>231</v>
      </c>
      <c r="C2439" t="s">
        <v>47</v>
      </c>
      <c r="D2439" s="3" t="s">
        <v>262</v>
      </c>
      <c r="E2439" s="3" t="s">
        <v>302</v>
      </c>
      <c r="F2439" s="3" t="s">
        <v>77</v>
      </c>
      <c r="G2439" s="5">
        <v>6.25</v>
      </c>
      <c r="H2439">
        <v>2</v>
      </c>
      <c r="I2439" s="5">
        <v>8.9124999999999996</v>
      </c>
      <c r="J2439" s="5">
        <v>4.4562499999999998</v>
      </c>
      <c r="K2439">
        <v>6</v>
      </c>
      <c r="L2439" s="15">
        <v>0.33333333333333298</v>
      </c>
      <c r="M2439" s="13">
        <v>2.5</v>
      </c>
      <c r="N2439" s="15">
        <v>0</v>
      </c>
      <c r="O2439" s="5">
        <v>0</v>
      </c>
      <c r="P2439" s="5">
        <v>0</v>
      </c>
      <c r="Q2439" s="5">
        <f t="shared" si="424"/>
        <v>8.9124999999999996</v>
      </c>
      <c r="R2439" s="5">
        <f t="shared" si="425"/>
        <v>-8.9124999999999996</v>
      </c>
      <c r="S2439" s="15">
        <f t="shared" si="426"/>
        <v>-1</v>
      </c>
      <c r="T2439">
        <v>0</v>
      </c>
      <c r="U2439" s="5" t="str">
        <f t="shared" si="427"/>
        <v>NA</v>
      </c>
      <c r="V2439" s="15">
        <f t="shared" si="428"/>
        <v>0</v>
      </c>
      <c r="W2439" s="15">
        <f t="shared" si="429"/>
        <v>0</v>
      </c>
      <c r="X2439" s="5">
        <f t="shared" si="430"/>
        <v>0</v>
      </c>
      <c r="Y2439" s="5">
        <f t="shared" si="431"/>
        <v>8.0212500000000002</v>
      </c>
      <c r="Z2439" s="5">
        <f t="shared" si="432"/>
        <v>-9.3581249999999994</v>
      </c>
      <c r="AA2439" s="5">
        <f t="shared" si="433"/>
        <v>0.89124999999999943</v>
      </c>
      <c r="AB2439" s="5">
        <f t="shared" si="434"/>
        <v>0.44562499999999972</v>
      </c>
    </row>
    <row r="2440" spans="1:28" x14ac:dyDescent="0.55000000000000004">
      <c r="A2440" s="3" t="s">
        <v>72</v>
      </c>
      <c r="B2440" s="3" t="s">
        <v>200</v>
      </c>
      <c r="C2440" t="s">
        <v>47</v>
      </c>
      <c r="D2440" s="3" t="s">
        <v>32</v>
      </c>
      <c r="E2440" s="3" t="s">
        <v>33</v>
      </c>
      <c r="F2440" s="3" t="s">
        <v>77</v>
      </c>
      <c r="G2440" s="5">
        <v>6.25</v>
      </c>
      <c r="H2440">
        <v>9</v>
      </c>
      <c r="I2440" s="5">
        <v>8.9374999499999994</v>
      </c>
      <c r="J2440" s="5">
        <v>0.99305555000000001</v>
      </c>
      <c r="K2440">
        <v>111</v>
      </c>
      <c r="L2440" s="15">
        <v>8.1081081081081099E-2</v>
      </c>
      <c r="M2440" s="13">
        <v>5.2198198198198202</v>
      </c>
      <c r="N2440" s="15">
        <v>0</v>
      </c>
      <c r="O2440" s="5">
        <v>0</v>
      </c>
      <c r="P2440" s="5">
        <v>0</v>
      </c>
      <c r="Q2440" s="5">
        <f t="shared" si="424"/>
        <v>8.9374999499999994</v>
      </c>
      <c r="R2440" s="5">
        <f t="shared" si="425"/>
        <v>-8.9374999499999994</v>
      </c>
      <c r="S2440" s="15">
        <f t="shared" si="426"/>
        <v>-1</v>
      </c>
      <c r="T2440">
        <v>0</v>
      </c>
      <c r="U2440" s="5" t="str">
        <f t="shared" si="427"/>
        <v>NA</v>
      </c>
      <c r="V2440" s="15">
        <f t="shared" si="428"/>
        <v>0</v>
      </c>
      <c r="W2440" s="15">
        <f t="shared" si="429"/>
        <v>0</v>
      </c>
      <c r="X2440" s="5">
        <f t="shared" si="430"/>
        <v>0</v>
      </c>
      <c r="Y2440" s="5">
        <f t="shared" si="431"/>
        <v>8.0437499549999991</v>
      </c>
      <c r="Z2440" s="5">
        <f t="shared" si="432"/>
        <v>-9.3843749474999996</v>
      </c>
      <c r="AA2440" s="5">
        <f t="shared" si="433"/>
        <v>0.8937499950000003</v>
      </c>
      <c r="AB2440" s="5">
        <f t="shared" si="434"/>
        <v>0.44687499750000015</v>
      </c>
    </row>
    <row r="2441" spans="1:28" x14ac:dyDescent="0.55000000000000004">
      <c r="A2441" s="3" t="s">
        <v>72</v>
      </c>
      <c r="B2441" s="3" t="s">
        <v>301</v>
      </c>
      <c r="C2441" t="s">
        <v>47</v>
      </c>
      <c r="D2441" s="3" t="s">
        <v>125</v>
      </c>
      <c r="E2441" s="3" t="s">
        <v>2728</v>
      </c>
      <c r="F2441" s="3" t="s">
        <v>77</v>
      </c>
      <c r="G2441" s="5">
        <v>6.25</v>
      </c>
      <c r="H2441">
        <v>5</v>
      </c>
      <c r="I2441" s="5">
        <v>8.9375</v>
      </c>
      <c r="J2441" s="5">
        <v>1.7875000000000001</v>
      </c>
      <c r="K2441">
        <v>418</v>
      </c>
      <c r="L2441" s="15">
        <v>1.19617224880383E-2</v>
      </c>
      <c r="M2441" s="13">
        <v>2.6301674641148298</v>
      </c>
      <c r="N2441" s="15">
        <v>0</v>
      </c>
      <c r="O2441" s="5">
        <v>0</v>
      </c>
      <c r="P2441" s="5">
        <v>0</v>
      </c>
      <c r="Q2441" s="5">
        <f t="shared" si="424"/>
        <v>8.9375</v>
      </c>
      <c r="R2441" s="5">
        <f t="shared" si="425"/>
        <v>-8.9375</v>
      </c>
      <c r="S2441" s="15">
        <f t="shared" si="426"/>
        <v>-1</v>
      </c>
      <c r="T2441">
        <v>0</v>
      </c>
      <c r="U2441" s="5" t="str">
        <f t="shared" si="427"/>
        <v>NA</v>
      </c>
      <c r="V2441" s="15">
        <f t="shared" si="428"/>
        <v>0</v>
      </c>
      <c r="W2441" s="15">
        <f t="shared" si="429"/>
        <v>0</v>
      </c>
      <c r="X2441" s="5">
        <f t="shared" si="430"/>
        <v>0</v>
      </c>
      <c r="Y2441" s="5">
        <f t="shared" si="431"/>
        <v>8.0437500000000011</v>
      </c>
      <c r="Z2441" s="5">
        <f t="shared" si="432"/>
        <v>-9.3843750000000004</v>
      </c>
      <c r="AA2441" s="5">
        <f t="shared" si="433"/>
        <v>0.89374999999999893</v>
      </c>
      <c r="AB2441" s="5">
        <f t="shared" si="434"/>
        <v>0.44687500000000036</v>
      </c>
    </row>
    <row r="2442" spans="1:28" x14ac:dyDescent="0.55000000000000004">
      <c r="A2442" s="3" t="s">
        <v>72</v>
      </c>
      <c r="B2442" s="3" t="s">
        <v>216</v>
      </c>
      <c r="C2442" t="s">
        <v>47</v>
      </c>
      <c r="D2442" s="3" t="s">
        <v>221</v>
      </c>
      <c r="E2442" s="3" t="s">
        <v>2748</v>
      </c>
      <c r="F2442" s="3" t="s">
        <v>77</v>
      </c>
      <c r="G2442" s="5">
        <v>6.25</v>
      </c>
      <c r="H2442">
        <v>3</v>
      </c>
      <c r="I2442" s="5">
        <v>8.9374999875000007</v>
      </c>
      <c r="J2442" s="5">
        <v>2.9791666625</v>
      </c>
      <c r="K2442">
        <v>18</v>
      </c>
      <c r="L2442" s="15">
        <v>0.16666666666666699</v>
      </c>
      <c r="M2442" s="13">
        <v>2.0555555555555598</v>
      </c>
      <c r="N2442" s="15">
        <v>0</v>
      </c>
      <c r="O2442" s="5">
        <v>0</v>
      </c>
      <c r="P2442" s="5">
        <v>0</v>
      </c>
      <c r="Q2442" s="5">
        <f t="shared" si="424"/>
        <v>8.9374999875000007</v>
      </c>
      <c r="R2442" s="5">
        <f t="shared" si="425"/>
        <v>-8.9374999875000007</v>
      </c>
      <c r="S2442" s="15">
        <f t="shared" si="426"/>
        <v>-1</v>
      </c>
      <c r="T2442">
        <v>0</v>
      </c>
      <c r="U2442" s="5" t="str">
        <f t="shared" si="427"/>
        <v>NA</v>
      </c>
      <c r="V2442" s="15">
        <f t="shared" si="428"/>
        <v>0</v>
      </c>
      <c r="W2442" s="15">
        <f t="shared" si="429"/>
        <v>0</v>
      </c>
      <c r="X2442" s="5">
        <f t="shared" si="430"/>
        <v>0</v>
      </c>
      <c r="Y2442" s="5">
        <f t="shared" si="431"/>
        <v>8.043749988750001</v>
      </c>
      <c r="Z2442" s="5">
        <f t="shared" si="432"/>
        <v>-9.3843749868750006</v>
      </c>
      <c r="AA2442" s="5">
        <f t="shared" si="433"/>
        <v>0.89374999874999972</v>
      </c>
      <c r="AB2442" s="5">
        <f t="shared" si="434"/>
        <v>0.44687499937499986</v>
      </c>
    </row>
    <row r="2443" spans="1:28" x14ac:dyDescent="0.55000000000000004">
      <c r="A2443" s="3" t="s">
        <v>72</v>
      </c>
      <c r="B2443" s="3" t="s">
        <v>3315</v>
      </c>
      <c r="C2443" t="s">
        <v>47</v>
      </c>
      <c r="D2443" s="3" t="s">
        <v>173</v>
      </c>
      <c r="E2443" s="3" t="s">
        <v>675</v>
      </c>
      <c r="F2443" s="3" t="s">
        <v>77</v>
      </c>
      <c r="G2443" s="5">
        <v>6.25</v>
      </c>
      <c r="H2443">
        <v>2</v>
      </c>
      <c r="I2443" s="5">
        <v>8.9625000000000004</v>
      </c>
      <c r="J2443" s="5">
        <v>4.4812500000000002</v>
      </c>
      <c r="K2443">
        <v>9</v>
      </c>
      <c r="L2443" s="15">
        <v>0.22222222222222199</v>
      </c>
      <c r="M2443" s="13">
        <v>1.7777777777777799</v>
      </c>
      <c r="N2443" s="15">
        <v>0</v>
      </c>
      <c r="O2443" s="5">
        <v>0</v>
      </c>
      <c r="P2443" s="5">
        <v>0</v>
      </c>
      <c r="Q2443" s="5">
        <f t="shared" si="424"/>
        <v>8.9625000000000004</v>
      </c>
      <c r="R2443" s="5">
        <f t="shared" si="425"/>
        <v>-8.9625000000000004</v>
      </c>
      <c r="S2443" s="15">
        <f t="shared" si="426"/>
        <v>-1</v>
      </c>
      <c r="T2443">
        <v>0</v>
      </c>
      <c r="U2443" s="5" t="str">
        <f t="shared" si="427"/>
        <v>NA</v>
      </c>
      <c r="V2443" s="15">
        <f t="shared" si="428"/>
        <v>0</v>
      </c>
      <c r="W2443" s="15">
        <f t="shared" si="429"/>
        <v>0</v>
      </c>
      <c r="X2443" s="5">
        <f t="shared" si="430"/>
        <v>0</v>
      </c>
      <c r="Y2443" s="5">
        <f t="shared" si="431"/>
        <v>8.0662500000000001</v>
      </c>
      <c r="Z2443" s="5">
        <f t="shared" si="432"/>
        <v>-9.4106250000000014</v>
      </c>
      <c r="AA2443" s="5">
        <f t="shared" si="433"/>
        <v>0.89625000000000021</v>
      </c>
      <c r="AB2443" s="5">
        <f t="shared" si="434"/>
        <v>0.44812500000000099</v>
      </c>
    </row>
    <row r="2444" spans="1:28" x14ac:dyDescent="0.55000000000000004">
      <c r="A2444" s="3" t="s">
        <v>72</v>
      </c>
      <c r="B2444" s="3" t="s">
        <v>4135</v>
      </c>
      <c r="C2444" t="s">
        <v>56</v>
      </c>
      <c r="D2444" s="3" t="s">
        <v>32</v>
      </c>
      <c r="E2444" s="3" t="s">
        <v>3421</v>
      </c>
      <c r="F2444" s="3" t="s">
        <v>77</v>
      </c>
      <c r="G2444" s="5">
        <v>6.25</v>
      </c>
      <c r="H2444">
        <v>4</v>
      </c>
      <c r="I2444" s="5">
        <v>8.9625000000000004</v>
      </c>
      <c r="J2444" s="5">
        <v>2.2406250000000001</v>
      </c>
      <c r="K2444">
        <v>44</v>
      </c>
      <c r="L2444" s="15">
        <v>9.0909090909090898E-2</v>
      </c>
      <c r="M2444" s="13">
        <v>1.9204545454545501</v>
      </c>
      <c r="N2444" s="15">
        <v>0</v>
      </c>
      <c r="O2444" s="5">
        <v>0</v>
      </c>
      <c r="P2444" s="5">
        <v>0</v>
      </c>
      <c r="Q2444" s="5">
        <f t="shared" si="424"/>
        <v>8.9625000000000004</v>
      </c>
      <c r="R2444" s="5">
        <f t="shared" si="425"/>
        <v>-8.9625000000000004</v>
      </c>
      <c r="S2444" s="15">
        <f t="shared" si="426"/>
        <v>-1</v>
      </c>
      <c r="T2444">
        <v>0</v>
      </c>
      <c r="U2444" s="5" t="str">
        <f t="shared" si="427"/>
        <v>NA</v>
      </c>
      <c r="V2444" s="15">
        <f t="shared" si="428"/>
        <v>0</v>
      </c>
      <c r="W2444" s="15">
        <f t="shared" si="429"/>
        <v>0</v>
      </c>
      <c r="X2444" s="5">
        <f t="shared" si="430"/>
        <v>0</v>
      </c>
      <c r="Y2444" s="5">
        <f t="shared" si="431"/>
        <v>8.0662500000000001</v>
      </c>
      <c r="Z2444" s="5">
        <f t="shared" si="432"/>
        <v>-9.4106250000000014</v>
      </c>
      <c r="AA2444" s="5">
        <f t="shared" si="433"/>
        <v>0.89625000000000021</v>
      </c>
      <c r="AB2444" s="5">
        <f t="shared" si="434"/>
        <v>0.44812500000000099</v>
      </c>
    </row>
    <row r="2445" spans="1:28" x14ac:dyDescent="0.55000000000000004">
      <c r="A2445" s="3" t="s">
        <v>72</v>
      </c>
      <c r="B2445" s="3" t="s">
        <v>4127</v>
      </c>
      <c r="C2445" t="s">
        <v>47</v>
      </c>
      <c r="D2445" s="3" t="s">
        <v>173</v>
      </c>
      <c r="E2445" s="3" t="s">
        <v>385</v>
      </c>
      <c r="F2445" s="3" t="s">
        <v>77</v>
      </c>
      <c r="G2445" s="5">
        <v>6.25</v>
      </c>
      <c r="H2445">
        <v>4</v>
      </c>
      <c r="I2445" s="5">
        <v>8.9875000000000007</v>
      </c>
      <c r="J2445" s="5">
        <v>2.2468750000000002</v>
      </c>
      <c r="K2445">
        <v>287</v>
      </c>
      <c r="L2445" s="15">
        <v>1.39372822299652E-2</v>
      </c>
      <c r="M2445" s="13">
        <v>1.67735191637631</v>
      </c>
      <c r="N2445" s="15">
        <v>0</v>
      </c>
      <c r="O2445" s="5">
        <v>0</v>
      </c>
      <c r="P2445" s="5">
        <v>0</v>
      </c>
      <c r="Q2445" s="5">
        <f t="shared" si="424"/>
        <v>8.9875000000000007</v>
      </c>
      <c r="R2445" s="5">
        <f t="shared" si="425"/>
        <v>-8.9875000000000007</v>
      </c>
      <c r="S2445" s="15">
        <f t="shared" si="426"/>
        <v>-1</v>
      </c>
      <c r="T2445">
        <v>0</v>
      </c>
      <c r="U2445" s="5" t="str">
        <f t="shared" si="427"/>
        <v>NA</v>
      </c>
      <c r="V2445" s="15">
        <f t="shared" si="428"/>
        <v>0</v>
      </c>
      <c r="W2445" s="15">
        <f t="shared" si="429"/>
        <v>0</v>
      </c>
      <c r="X2445" s="5">
        <f t="shared" si="430"/>
        <v>0</v>
      </c>
      <c r="Y2445" s="5">
        <f t="shared" si="431"/>
        <v>8.088750000000001</v>
      </c>
      <c r="Z2445" s="5">
        <f t="shared" si="432"/>
        <v>-9.4368750000000006</v>
      </c>
      <c r="AA2445" s="5">
        <f t="shared" si="433"/>
        <v>0.89874999999999972</v>
      </c>
      <c r="AB2445" s="5">
        <f t="shared" si="434"/>
        <v>0.44937499999999986</v>
      </c>
    </row>
    <row r="2446" spans="1:28" x14ac:dyDescent="0.55000000000000004">
      <c r="A2446" s="3" t="s">
        <v>72</v>
      </c>
      <c r="B2446" s="3" t="s">
        <v>4138</v>
      </c>
      <c r="C2446" t="s">
        <v>47</v>
      </c>
      <c r="D2446" s="3" t="s">
        <v>32</v>
      </c>
      <c r="E2446" s="3" t="s">
        <v>2833</v>
      </c>
      <c r="F2446" s="3" t="s">
        <v>77</v>
      </c>
      <c r="G2446" s="5">
        <v>6.25</v>
      </c>
      <c r="H2446">
        <v>2</v>
      </c>
      <c r="I2446" s="5">
        <v>9.0374999999999996</v>
      </c>
      <c r="J2446" s="5">
        <v>4.5187499999999998</v>
      </c>
      <c r="K2446">
        <v>77</v>
      </c>
      <c r="L2446" s="15">
        <v>2.5974025974026E-2</v>
      </c>
      <c r="M2446" s="13">
        <v>1.55714285714286</v>
      </c>
      <c r="N2446" s="15">
        <v>0</v>
      </c>
      <c r="O2446" s="5">
        <v>0</v>
      </c>
      <c r="P2446" s="5">
        <v>0</v>
      </c>
      <c r="Q2446" s="5">
        <f t="shared" si="424"/>
        <v>9.0374999999999996</v>
      </c>
      <c r="R2446" s="5">
        <f t="shared" si="425"/>
        <v>-9.0374999999999996</v>
      </c>
      <c r="S2446" s="15">
        <f t="shared" si="426"/>
        <v>-1</v>
      </c>
      <c r="T2446">
        <v>0</v>
      </c>
      <c r="U2446" s="5" t="str">
        <f t="shared" si="427"/>
        <v>NA</v>
      </c>
      <c r="V2446" s="15">
        <f t="shared" si="428"/>
        <v>0</v>
      </c>
      <c r="W2446" s="15">
        <f t="shared" si="429"/>
        <v>0</v>
      </c>
      <c r="X2446" s="5">
        <f t="shared" si="430"/>
        <v>0</v>
      </c>
      <c r="Y2446" s="5">
        <f t="shared" si="431"/>
        <v>8.1337499999999991</v>
      </c>
      <c r="Z2446" s="5">
        <f t="shared" si="432"/>
        <v>-9.4893750000000008</v>
      </c>
      <c r="AA2446" s="5">
        <f t="shared" si="433"/>
        <v>0.9037500000000005</v>
      </c>
      <c r="AB2446" s="5">
        <f t="shared" si="434"/>
        <v>0.45187500000000114</v>
      </c>
    </row>
    <row r="2447" spans="1:28" x14ac:dyDescent="0.55000000000000004">
      <c r="A2447" s="3" t="s">
        <v>72</v>
      </c>
      <c r="B2447" s="3" t="s">
        <v>920</v>
      </c>
      <c r="C2447" t="s">
        <v>47</v>
      </c>
      <c r="D2447" s="3" t="s">
        <v>133</v>
      </c>
      <c r="E2447" s="3" t="s">
        <v>134</v>
      </c>
      <c r="F2447" s="3" t="s">
        <v>77</v>
      </c>
      <c r="G2447" s="5">
        <v>6.25</v>
      </c>
      <c r="H2447">
        <v>4</v>
      </c>
      <c r="I2447" s="5">
        <v>9.0875000000000004</v>
      </c>
      <c r="J2447" s="5">
        <v>2.2718750000000001</v>
      </c>
      <c r="K2447">
        <v>9</v>
      </c>
      <c r="L2447" s="15">
        <v>0.44444444444444398</v>
      </c>
      <c r="M2447" s="13">
        <v>2.0111111111111102</v>
      </c>
      <c r="N2447" s="15">
        <v>0</v>
      </c>
      <c r="O2447" s="5">
        <v>0</v>
      </c>
      <c r="P2447" s="5">
        <v>0</v>
      </c>
      <c r="Q2447" s="5">
        <f t="shared" si="424"/>
        <v>9.0875000000000004</v>
      </c>
      <c r="R2447" s="5">
        <f t="shared" si="425"/>
        <v>-9.0875000000000004</v>
      </c>
      <c r="S2447" s="15">
        <f t="shared" si="426"/>
        <v>-1</v>
      </c>
      <c r="T2447">
        <v>0</v>
      </c>
      <c r="U2447" s="5" t="str">
        <f t="shared" si="427"/>
        <v>NA</v>
      </c>
      <c r="V2447" s="15">
        <f t="shared" si="428"/>
        <v>0</v>
      </c>
      <c r="W2447" s="15">
        <f t="shared" si="429"/>
        <v>0</v>
      </c>
      <c r="X2447" s="5">
        <f t="shared" si="430"/>
        <v>0</v>
      </c>
      <c r="Y2447" s="5">
        <f t="shared" si="431"/>
        <v>8.1787500000000009</v>
      </c>
      <c r="Z2447" s="5">
        <f t="shared" si="432"/>
        <v>-9.541875000000001</v>
      </c>
      <c r="AA2447" s="5">
        <f t="shared" si="433"/>
        <v>0.9087499999999995</v>
      </c>
      <c r="AB2447" s="5">
        <f t="shared" si="434"/>
        <v>0.45437500000000064</v>
      </c>
    </row>
    <row r="2448" spans="1:28" x14ac:dyDescent="0.55000000000000004">
      <c r="A2448" s="3" t="s">
        <v>72</v>
      </c>
      <c r="B2448" s="3" t="s">
        <v>3692</v>
      </c>
      <c r="C2448" t="s">
        <v>47</v>
      </c>
      <c r="D2448" s="3" t="s">
        <v>32</v>
      </c>
      <c r="E2448" s="3" t="s">
        <v>2714</v>
      </c>
      <c r="F2448" s="3" t="s">
        <v>77</v>
      </c>
      <c r="G2448" s="5">
        <v>6.25</v>
      </c>
      <c r="H2448">
        <v>4</v>
      </c>
      <c r="I2448" s="5">
        <v>9.1125000000000007</v>
      </c>
      <c r="J2448" s="5">
        <v>2.2781250000000002</v>
      </c>
      <c r="K2448">
        <v>821</v>
      </c>
      <c r="L2448" s="15">
        <v>4.8721071863580996E-3</v>
      </c>
      <c r="M2448" s="13">
        <v>3.83970767356882</v>
      </c>
      <c r="N2448" s="15">
        <v>0</v>
      </c>
      <c r="O2448" s="5">
        <v>0</v>
      </c>
      <c r="P2448" s="5">
        <v>0</v>
      </c>
      <c r="Q2448" s="5">
        <f t="shared" si="424"/>
        <v>9.1125000000000007</v>
      </c>
      <c r="R2448" s="5">
        <f t="shared" si="425"/>
        <v>-9.1125000000000007</v>
      </c>
      <c r="S2448" s="15">
        <f t="shared" si="426"/>
        <v>-1</v>
      </c>
      <c r="T2448">
        <v>0</v>
      </c>
      <c r="U2448" s="5" t="str">
        <f t="shared" si="427"/>
        <v>NA</v>
      </c>
      <c r="V2448" s="15">
        <f t="shared" si="428"/>
        <v>0</v>
      </c>
      <c r="W2448" s="15">
        <f t="shared" si="429"/>
        <v>0</v>
      </c>
      <c r="X2448" s="5">
        <f t="shared" si="430"/>
        <v>0</v>
      </c>
      <c r="Y2448" s="5">
        <f t="shared" si="431"/>
        <v>8.2012500000000017</v>
      </c>
      <c r="Z2448" s="5">
        <f t="shared" si="432"/>
        <v>-9.568125000000002</v>
      </c>
      <c r="AA2448" s="5">
        <f t="shared" si="433"/>
        <v>0.91124999999999901</v>
      </c>
      <c r="AB2448" s="5">
        <f t="shared" si="434"/>
        <v>0.45562500000000128</v>
      </c>
    </row>
    <row r="2449" spans="1:28" x14ac:dyDescent="0.55000000000000004">
      <c r="A2449" s="3" t="s">
        <v>72</v>
      </c>
      <c r="B2449" s="3" t="s">
        <v>3828</v>
      </c>
      <c r="C2449" t="s">
        <v>47</v>
      </c>
      <c r="D2449" s="3" t="s">
        <v>32</v>
      </c>
      <c r="E2449" s="3" t="s">
        <v>2690</v>
      </c>
      <c r="F2449" s="3" t="s">
        <v>77</v>
      </c>
      <c r="G2449" s="5">
        <v>6.25</v>
      </c>
      <c r="H2449">
        <v>5</v>
      </c>
      <c r="I2449" s="5">
        <v>9.25</v>
      </c>
      <c r="J2449" s="5">
        <v>1.85</v>
      </c>
      <c r="K2449">
        <v>323</v>
      </c>
      <c r="L2449" s="15">
        <v>1.54798761609907E-2</v>
      </c>
      <c r="M2449" s="13">
        <v>3.42105263157895</v>
      </c>
      <c r="N2449" s="15">
        <v>0</v>
      </c>
      <c r="O2449" s="5">
        <v>0</v>
      </c>
      <c r="P2449" s="5">
        <v>0</v>
      </c>
      <c r="Q2449" s="5">
        <f t="shared" si="424"/>
        <v>9.25</v>
      </c>
      <c r="R2449" s="5">
        <f t="shared" si="425"/>
        <v>-9.25</v>
      </c>
      <c r="S2449" s="15">
        <f t="shared" si="426"/>
        <v>-1</v>
      </c>
      <c r="T2449">
        <v>0</v>
      </c>
      <c r="U2449" s="5" t="str">
        <f t="shared" si="427"/>
        <v>NA</v>
      </c>
      <c r="V2449" s="15">
        <f t="shared" si="428"/>
        <v>0</v>
      </c>
      <c r="W2449" s="15">
        <f t="shared" si="429"/>
        <v>0</v>
      </c>
      <c r="X2449" s="5">
        <f t="shared" si="430"/>
        <v>0</v>
      </c>
      <c r="Y2449" s="5">
        <f t="shared" si="431"/>
        <v>8.3250000000000011</v>
      </c>
      <c r="Z2449" s="5">
        <f t="shared" si="432"/>
        <v>-9.7125000000000004</v>
      </c>
      <c r="AA2449" s="5">
        <f t="shared" si="433"/>
        <v>0.92499999999999893</v>
      </c>
      <c r="AB2449" s="5">
        <f t="shared" si="434"/>
        <v>0.46250000000000036</v>
      </c>
    </row>
    <row r="2450" spans="1:28" x14ac:dyDescent="0.55000000000000004">
      <c r="A2450" s="3" t="s">
        <v>72</v>
      </c>
      <c r="B2450" s="3" t="s">
        <v>4143</v>
      </c>
      <c r="C2450" t="s">
        <v>47</v>
      </c>
      <c r="D2450" s="3" t="s">
        <v>125</v>
      </c>
      <c r="E2450" s="3" t="s">
        <v>126</v>
      </c>
      <c r="F2450" s="3" t="s">
        <v>77</v>
      </c>
      <c r="G2450" s="5">
        <v>6.25</v>
      </c>
      <c r="H2450">
        <v>3</v>
      </c>
      <c r="I2450" s="5">
        <v>9.2874999749999994</v>
      </c>
      <c r="J2450" s="5">
        <v>3.0958333249999996</v>
      </c>
      <c r="K2450">
        <v>45</v>
      </c>
      <c r="L2450" s="15">
        <v>6.6666666666666693E-2</v>
      </c>
      <c r="M2450" s="13">
        <v>3.6044444444444399</v>
      </c>
      <c r="N2450" s="15">
        <v>0</v>
      </c>
      <c r="O2450" s="5">
        <v>0</v>
      </c>
      <c r="P2450" s="5">
        <v>0</v>
      </c>
      <c r="Q2450" s="5">
        <f t="shared" si="424"/>
        <v>9.2874999749999994</v>
      </c>
      <c r="R2450" s="5">
        <f t="shared" si="425"/>
        <v>-9.2874999749999994</v>
      </c>
      <c r="S2450" s="15">
        <f t="shared" si="426"/>
        <v>-1</v>
      </c>
      <c r="T2450">
        <v>0</v>
      </c>
      <c r="U2450" s="5" t="str">
        <f t="shared" si="427"/>
        <v>NA</v>
      </c>
      <c r="V2450" s="15">
        <f t="shared" si="428"/>
        <v>0</v>
      </c>
      <c r="W2450" s="15">
        <f t="shared" si="429"/>
        <v>0</v>
      </c>
      <c r="X2450" s="5">
        <f t="shared" si="430"/>
        <v>0</v>
      </c>
      <c r="Y2450" s="5">
        <f t="shared" si="431"/>
        <v>8.3587499775000005</v>
      </c>
      <c r="Z2450" s="5">
        <f t="shared" si="432"/>
        <v>-9.7518749737500006</v>
      </c>
      <c r="AA2450" s="5">
        <f t="shared" si="433"/>
        <v>0.92874999749999887</v>
      </c>
      <c r="AB2450" s="5">
        <f t="shared" si="434"/>
        <v>0.46437499875000121</v>
      </c>
    </row>
    <row r="2451" spans="1:28" x14ac:dyDescent="0.55000000000000004">
      <c r="A2451" s="3" t="s">
        <v>72</v>
      </c>
      <c r="B2451" s="3" t="s">
        <v>744</v>
      </c>
      <c r="C2451" t="s">
        <v>47</v>
      </c>
      <c r="D2451" s="3" t="s">
        <v>133</v>
      </c>
      <c r="E2451" s="3" t="s">
        <v>134</v>
      </c>
      <c r="F2451" s="3" t="s">
        <v>77</v>
      </c>
      <c r="G2451" s="5">
        <v>6.25</v>
      </c>
      <c r="H2451">
        <v>3</v>
      </c>
      <c r="I2451" s="5">
        <v>9.2874999749999994</v>
      </c>
      <c r="J2451" s="5">
        <v>3.0958333249999996</v>
      </c>
      <c r="K2451">
        <v>38</v>
      </c>
      <c r="L2451" s="15">
        <v>7.8947368421052599E-2</v>
      </c>
      <c r="M2451" s="13">
        <v>1.1263157894736799</v>
      </c>
      <c r="N2451" s="15">
        <v>0</v>
      </c>
      <c r="O2451" s="5">
        <v>0</v>
      </c>
      <c r="P2451" s="5">
        <v>0</v>
      </c>
      <c r="Q2451" s="5">
        <f t="shared" si="424"/>
        <v>9.2874999749999994</v>
      </c>
      <c r="R2451" s="5">
        <f t="shared" si="425"/>
        <v>-9.2874999749999994</v>
      </c>
      <c r="S2451" s="15">
        <f t="shared" si="426"/>
        <v>-1</v>
      </c>
      <c r="T2451">
        <v>0</v>
      </c>
      <c r="U2451" s="5" t="str">
        <f t="shared" si="427"/>
        <v>NA</v>
      </c>
      <c r="V2451" s="15">
        <f t="shared" si="428"/>
        <v>0</v>
      </c>
      <c r="W2451" s="15">
        <f t="shared" si="429"/>
        <v>0</v>
      </c>
      <c r="X2451" s="5">
        <f t="shared" si="430"/>
        <v>0</v>
      </c>
      <c r="Y2451" s="5">
        <f t="shared" si="431"/>
        <v>8.3587499775000005</v>
      </c>
      <c r="Z2451" s="5">
        <f t="shared" si="432"/>
        <v>-9.7518749737500006</v>
      </c>
      <c r="AA2451" s="5">
        <f t="shared" si="433"/>
        <v>0.92874999749999887</v>
      </c>
      <c r="AB2451" s="5">
        <f t="shared" si="434"/>
        <v>0.46437499875000121</v>
      </c>
    </row>
    <row r="2452" spans="1:28" x14ac:dyDescent="0.55000000000000004">
      <c r="A2452" s="3" t="s">
        <v>72</v>
      </c>
      <c r="B2452" s="3" t="s">
        <v>568</v>
      </c>
      <c r="C2452" t="s">
        <v>47</v>
      </c>
      <c r="D2452" s="3" t="s">
        <v>75</v>
      </c>
      <c r="E2452" s="3" t="s">
        <v>76</v>
      </c>
      <c r="F2452" s="3" t="s">
        <v>77</v>
      </c>
      <c r="G2452" s="5">
        <v>6.25</v>
      </c>
      <c r="H2452">
        <v>3</v>
      </c>
      <c r="I2452" s="5">
        <v>9.3124999875000007</v>
      </c>
      <c r="J2452" s="5">
        <v>3.1041666625</v>
      </c>
      <c r="K2452">
        <v>83</v>
      </c>
      <c r="L2452" s="15">
        <v>3.6144578313252997E-2</v>
      </c>
      <c r="M2452" s="13">
        <v>1.4079518072289201</v>
      </c>
      <c r="N2452" s="15">
        <v>0</v>
      </c>
      <c r="O2452" s="5">
        <v>0</v>
      </c>
      <c r="P2452" s="5">
        <v>0</v>
      </c>
      <c r="Q2452" s="5">
        <f t="shared" si="424"/>
        <v>9.3124999875000007</v>
      </c>
      <c r="R2452" s="5">
        <f t="shared" si="425"/>
        <v>-9.3124999875000007</v>
      </c>
      <c r="S2452" s="15">
        <f t="shared" si="426"/>
        <v>-1</v>
      </c>
      <c r="T2452">
        <v>0</v>
      </c>
      <c r="U2452" s="5" t="str">
        <f t="shared" si="427"/>
        <v>NA</v>
      </c>
      <c r="V2452" s="15">
        <f t="shared" si="428"/>
        <v>0</v>
      </c>
      <c r="W2452" s="15">
        <f t="shared" si="429"/>
        <v>0</v>
      </c>
      <c r="X2452" s="5">
        <f t="shared" si="430"/>
        <v>0</v>
      </c>
      <c r="Y2452" s="5">
        <f t="shared" si="431"/>
        <v>8.3812499887500014</v>
      </c>
      <c r="Z2452" s="5">
        <f t="shared" si="432"/>
        <v>-9.7781249868750013</v>
      </c>
      <c r="AA2452" s="5">
        <f t="shared" si="433"/>
        <v>0.93124999874999936</v>
      </c>
      <c r="AB2452" s="5">
        <f t="shared" si="434"/>
        <v>0.46562499937500057</v>
      </c>
    </row>
    <row r="2453" spans="1:28" x14ac:dyDescent="0.55000000000000004">
      <c r="A2453" s="3" t="s">
        <v>72</v>
      </c>
      <c r="B2453" s="3" t="s">
        <v>447</v>
      </c>
      <c r="C2453" t="s">
        <v>47</v>
      </c>
      <c r="D2453" s="3" t="s">
        <v>75</v>
      </c>
      <c r="E2453" s="3" t="s">
        <v>76</v>
      </c>
      <c r="F2453" s="3" t="s">
        <v>77</v>
      </c>
      <c r="G2453" s="5">
        <v>6.25</v>
      </c>
      <c r="H2453">
        <v>2</v>
      </c>
      <c r="I2453" s="5">
        <v>9.3125</v>
      </c>
      <c r="J2453" s="5">
        <v>4.65625</v>
      </c>
      <c r="K2453">
        <v>130</v>
      </c>
      <c r="L2453" s="15">
        <v>1.5384615384615401E-2</v>
      </c>
      <c r="M2453" s="13">
        <v>1.3360769230769201</v>
      </c>
      <c r="N2453" s="15">
        <v>0</v>
      </c>
      <c r="O2453" s="5">
        <v>0</v>
      </c>
      <c r="P2453" s="5">
        <v>0</v>
      </c>
      <c r="Q2453" s="5">
        <f t="shared" si="424"/>
        <v>9.3125</v>
      </c>
      <c r="R2453" s="5">
        <f t="shared" si="425"/>
        <v>-9.3125</v>
      </c>
      <c r="S2453" s="15">
        <f t="shared" si="426"/>
        <v>-1</v>
      </c>
      <c r="T2453">
        <v>0</v>
      </c>
      <c r="U2453" s="5" t="str">
        <f t="shared" si="427"/>
        <v>NA</v>
      </c>
      <c r="V2453" s="15">
        <f t="shared" si="428"/>
        <v>0</v>
      </c>
      <c r="W2453" s="15">
        <f t="shared" si="429"/>
        <v>0</v>
      </c>
      <c r="X2453" s="5">
        <f t="shared" si="430"/>
        <v>0</v>
      </c>
      <c r="Y2453" s="5">
        <f t="shared" si="431"/>
        <v>8.3812499999999996</v>
      </c>
      <c r="Z2453" s="5">
        <f t="shared" si="432"/>
        <v>-9.7781250000000011</v>
      </c>
      <c r="AA2453" s="5">
        <f t="shared" si="433"/>
        <v>0.93125000000000036</v>
      </c>
      <c r="AB2453" s="5">
        <f t="shared" si="434"/>
        <v>0.46562500000000107</v>
      </c>
    </row>
    <row r="2454" spans="1:28" x14ac:dyDescent="0.55000000000000004">
      <c r="A2454" s="3" t="s">
        <v>72</v>
      </c>
      <c r="B2454" s="3" t="s">
        <v>4101</v>
      </c>
      <c r="C2454" t="s">
        <v>47</v>
      </c>
      <c r="D2454" s="3" t="s">
        <v>40</v>
      </c>
      <c r="E2454" s="3" t="s">
        <v>3165</v>
      </c>
      <c r="F2454" s="3" t="s">
        <v>77</v>
      </c>
      <c r="G2454" s="5">
        <v>6.25</v>
      </c>
      <c r="H2454">
        <v>2</v>
      </c>
      <c r="I2454" s="5">
        <v>9.3375000000000004</v>
      </c>
      <c r="J2454" s="5">
        <v>4.6687500000000002</v>
      </c>
      <c r="K2454">
        <v>31</v>
      </c>
      <c r="L2454" s="15">
        <v>6.451612903225809E-2</v>
      </c>
      <c r="M2454" s="13">
        <v>1.38354838709677</v>
      </c>
      <c r="N2454" s="15">
        <v>0</v>
      </c>
      <c r="O2454" s="5">
        <v>0</v>
      </c>
      <c r="P2454" s="5">
        <v>0</v>
      </c>
      <c r="Q2454" s="5">
        <f t="shared" si="424"/>
        <v>9.3375000000000004</v>
      </c>
      <c r="R2454" s="5">
        <f t="shared" si="425"/>
        <v>-9.3375000000000004</v>
      </c>
      <c r="S2454" s="15">
        <f t="shared" si="426"/>
        <v>-1</v>
      </c>
      <c r="T2454">
        <v>0</v>
      </c>
      <c r="U2454" s="5" t="str">
        <f t="shared" si="427"/>
        <v>NA</v>
      </c>
      <c r="V2454" s="15">
        <f t="shared" si="428"/>
        <v>0</v>
      </c>
      <c r="W2454" s="15">
        <f t="shared" si="429"/>
        <v>0</v>
      </c>
      <c r="X2454" s="5">
        <f t="shared" si="430"/>
        <v>0</v>
      </c>
      <c r="Y2454" s="5">
        <f t="shared" si="431"/>
        <v>8.4037500000000005</v>
      </c>
      <c r="Z2454" s="5">
        <f t="shared" si="432"/>
        <v>-9.8043750000000003</v>
      </c>
      <c r="AA2454" s="5">
        <f t="shared" si="433"/>
        <v>0.93374999999999986</v>
      </c>
      <c r="AB2454" s="5">
        <f t="shared" si="434"/>
        <v>0.46687499999999993</v>
      </c>
    </row>
    <row r="2455" spans="1:28" x14ac:dyDescent="0.55000000000000004">
      <c r="A2455" s="3" t="s">
        <v>72</v>
      </c>
      <c r="B2455" s="3" t="s">
        <v>4149</v>
      </c>
      <c r="C2455" t="s">
        <v>47</v>
      </c>
      <c r="D2455" s="3" t="s">
        <v>173</v>
      </c>
      <c r="E2455" s="3" t="s">
        <v>2718</v>
      </c>
      <c r="F2455" s="3" t="s">
        <v>77</v>
      </c>
      <c r="G2455" s="5">
        <v>6.25</v>
      </c>
      <c r="H2455">
        <v>5</v>
      </c>
      <c r="I2455" s="5">
        <v>9.3625000000000007</v>
      </c>
      <c r="J2455" s="5">
        <v>1.8725000000000001</v>
      </c>
      <c r="K2455">
        <v>304</v>
      </c>
      <c r="L2455" s="15">
        <v>1.6447368421052599E-2</v>
      </c>
      <c r="M2455" s="13">
        <v>1.91184210526316</v>
      </c>
      <c r="N2455" s="15">
        <v>0</v>
      </c>
      <c r="O2455" s="5">
        <v>0</v>
      </c>
      <c r="P2455" s="5">
        <v>0</v>
      </c>
      <c r="Q2455" s="5">
        <f t="shared" si="424"/>
        <v>9.3625000000000007</v>
      </c>
      <c r="R2455" s="5">
        <f t="shared" si="425"/>
        <v>-9.3625000000000007</v>
      </c>
      <c r="S2455" s="15">
        <f t="shared" si="426"/>
        <v>-1</v>
      </c>
      <c r="T2455">
        <v>0</v>
      </c>
      <c r="U2455" s="5" t="str">
        <f t="shared" si="427"/>
        <v>NA</v>
      </c>
      <c r="V2455" s="15">
        <f t="shared" si="428"/>
        <v>0</v>
      </c>
      <c r="W2455" s="15">
        <f t="shared" si="429"/>
        <v>0</v>
      </c>
      <c r="X2455" s="5">
        <f t="shared" si="430"/>
        <v>0</v>
      </c>
      <c r="Y2455" s="5">
        <f t="shared" si="431"/>
        <v>8.4262500000000014</v>
      </c>
      <c r="Z2455" s="5">
        <f t="shared" si="432"/>
        <v>-9.8306250000000013</v>
      </c>
      <c r="AA2455" s="5">
        <f t="shared" si="433"/>
        <v>0.93624999999999936</v>
      </c>
      <c r="AB2455" s="5">
        <f t="shared" si="434"/>
        <v>0.46812500000000057</v>
      </c>
    </row>
    <row r="2456" spans="1:28" x14ac:dyDescent="0.55000000000000004">
      <c r="A2456" s="3" t="s">
        <v>72</v>
      </c>
      <c r="B2456" s="3" t="s">
        <v>4151</v>
      </c>
      <c r="C2456" t="s">
        <v>47</v>
      </c>
      <c r="D2456" s="3" t="s">
        <v>173</v>
      </c>
      <c r="E2456" s="3" t="s">
        <v>3690</v>
      </c>
      <c r="F2456" s="3" t="s">
        <v>77</v>
      </c>
      <c r="G2456" s="5">
        <v>6.25</v>
      </c>
      <c r="H2456">
        <v>5</v>
      </c>
      <c r="I2456" s="5">
        <v>9.375</v>
      </c>
      <c r="J2456" s="5">
        <v>1.875</v>
      </c>
      <c r="K2456">
        <v>141</v>
      </c>
      <c r="L2456" s="15">
        <v>3.54609929078014E-2</v>
      </c>
      <c r="M2456" s="13">
        <v>1.1829787234042599</v>
      </c>
      <c r="N2456" s="15">
        <v>0</v>
      </c>
      <c r="O2456" s="5">
        <v>0</v>
      </c>
      <c r="P2456" s="5">
        <v>0</v>
      </c>
      <c r="Q2456" s="5">
        <f t="shared" si="424"/>
        <v>9.375</v>
      </c>
      <c r="R2456" s="5">
        <f t="shared" si="425"/>
        <v>-9.375</v>
      </c>
      <c r="S2456" s="15">
        <f t="shared" si="426"/>
        <v>-1</v>
      </c>
      <c r="T2456">
        <v>0</v>
      </c>
      <c r="U2456" s="5" t="str">
        <f t="shared" si="427"/>
        <v>NA</v>
      </c>
      <c r="V2456" s="15">
        <f t="shared" si="428"/>
        <v>0</v>
      </c>
      <c r="W2456" s="15">
        <f t="shared" si="429"/>
        <v>0</v>
      </c>
      <c r="X2456" s="5">
        <f t="shared" si="430"/>
        <v>0</v>
      </c>
      <c r="Y2456" s="5">
        <f t="shared" si="431"/>
        <v>8.4375</v>
      </c>
      <c r="Z2456" s="5">
        <f t="shared" si="432"/>
        <v>-9.84375</v>
      </c>
      <c r="AA2456" s="5">
        <f t="shared" si="433"/>
        <v>0.9375</v>
      </c>
      <c r="AB2456" s="5">
        <f t="shared" si="434"/>
        <v>0.46875</v>
      </c>
    </row>
    <row r="2457" spans="1:28" x14ac:dyDescent="0.55000000000000004">
      <c r="A2457" s="3" t="s">
        <v>72</v>
      </c>
      <c r="B2457" s="3" t="s">
        <v>3978</v>
      </c>
      <c r="C2457" t="s">
        <v>47</v>
      </c>
      <c r="D2457" s="3" t="s">
        <v>133</v>
      </c>
      <c r="E2457" s="3" t="s">
        <v>2894</v>
      </c>
      <c r="F2457" s="3" t="s">
        <v>77</v>
      </c>
      <c r="G2457" s="5">
        <v>6.25</v>
      </c>
      <c r="H2457">
        <v>4</v>
      </c>
      <c r="I2457" s="5">
        <v>9.3874999999999993</v>
      </c>
      <c r="J2457" s="5">
        <v>2.3468749999999998</v>
      </c>
      <c r="K2457">
        <v>13</v>
      </c>
      <c r="L2457" s="15">
        <v>0.30769230769230799</v>
      </c>
      <c r="M2457" s="13">
        <v>1.2384615384615401</v>
      </c>
      <c r="N2457" s="15">
        <v>0</v>
      </c>
      <c r="O2457" s="5">
        <v>0</v>
      </c>
      <c r="P2457" s="5">
        <v>0</v>
      </c>
      <c r="Q2457" s="5">
        <f t="shared" si="424"/>
        <v>9.3874999999999993</v>
      </c>
      <c r="R2457" s="5">
        <f t="shared" si="425"/>
        <v>-9.3874999999999993</v>
      </c>
      <c r="S2457" s="15">
        <f t="shared" si="426"/>
        <v>-1</v>
      </c>
      <c r="T2457">
        <v>0</v>
      </c>
      <c r="U2457" s="5" t="str">
        <f t="shared" si="427"/>
        <v>NA</v>
      </c>
      <c r="V2457" s="15">
        <f t="shared" si="428"/>
        <v>0</v>
      </c>
      <c r="W2457" s="15">
        <f t="shared" si="429"/>
        <v>0</v>
      </c>
      <c r="X2457" s="5">
        <f t="shared" si="430"/>
        <v>0</v>
      </c>
      <c r="Y2457" s="5">
        <f t="shared" si="431"/>
        <v>8.4487500000000004</v>
      </c>
      <c r="Z2457" s="5">
        <f t="shared" si="432"/>
        <v>-9.8568750000000005</v>
      </c>
      <c r="AA2457" s="5">
        <f t="shared" si="433"/>
        <v>0.93874999999999886</v>
      </c>
      <c r="AB2457" s="5">
        <f t="shared" si="434"/>
        <v>0.46937500000000121</v>
      </c>
    </row>
    <row r="2458" spans="1:28" x14ac:dyDescent="0.55000000000000004">
      <c r="A2458" s="3" t="s">
        <v>72</v>
      </c>
      <c r="B2458" s="3" t="s">
        <v>2773</v>
      </c>
      <c r="C2458" t="s">
        <v>47</v>
      </c>
      <c r="D2458" s="3" t="s">
        <v>194</v>
      </c>
      <c r="E2458" s="3" t="s">
        <v>3462</v>
      </c>
      <c r="F2458" s="3" t="s">
        <v>77</v>
      </c>
      <c r="G2458" s="5">
        <v>6.25</v>
      </c>
      <c r="H2458">
        <v>2</v>
      </c>
      <c r="I2458" s="5">
        <v>9.4</v>
      </c>
      <c r="J2458" s="5">
        <v>4.7</v>
      </c>
      <c r="K2458">
        <v>5</v>
      </c>
      <c r="L2458" s="15">
        <v>0.4</v>
      </c>
      <c r="M2458" s="13">
        <v>1</v>
      </c>
      <c r="N2458" s="15">
        <v>0</v>
      </c>
      <c r="O2458" s="5">
        <v>0</v>
      </c>
      <c r="P2458" s="5">
        <v>0</v>
      </c>
      <c r="Q2458" s="5">
        <f t="shared" si="424"/>
        <v>9.4</v>
      </c>
      <c r="R2458" s="5">
        <f t="shared" si="425"/>
        <v>-9.4</v>
      </c>
      <c r="S2458" s="15">
        <f t="shared" si="426"/>
        <v>-1</v>
      </c>
      <c r="T2458">
        <v>0</v>
      </c>
      <c r="U2458" s="5" t="str">
        <f t="shared" si="427"/>
        <v>NA</v>
      </c>
      <c r="V2458" s="15">
        <f t="shared" si="428"/>
        <v>0</v>
      </c>
      <c r="W2458" s="15">
        <f t="shared" si="429"/>
        <v>0</v>
      </c>
      <c r="X2458" s="5">
        <f t="shared" si="430"/>
        <v>0</v>
      </c>
      <c r="Y2458" s="5">
        <f t="shared" si="431"/>
        <v>8.4600000000000009</v>
      </c>
      <c r="Z2458" s="5">
        <f t="shared" si="432"/>
        <v>-9.870000000000001</v>
      </c>
      <c r="AA2458" s="5">
        <f t="shared" si="433"/>
        <v>0.9399999999999995</v>
      </c>
      <c r="AB2458" s="5">
        <f t="shared" si="434"/>
        <v>0.47000000000000064</v>
      </c>
    </row>
    <row r="2459" spans="1:28" x14ac:dyDescent="0.55000000000000004">
      <c r="A2459" s="3" t="s">
        <v>72</v>
      </c>
      <c r="B2459" s="3" t="s">
        <v>3899</v>
      </c>
      <c r="C2459" t="s">
        <v>47</v>
      </c>
      <c r="D2459" s="3" t="s">
        <v>173</v>
      </c>
      <c r="E2459" s="3" t="s">
        <v>2764</v>
      </c>
      <c r="F2459" s="3" t="s">
        <v>77</v>
      </c>
      <c r="G2459" s="5">
        <v>6.25</v>
      </c>
      <c r="H2459">
        <v>5</v>
      </c>
      <c r="I2459" s="5">
        <v>9.4250000000000007</v>
      </c>
      <c r="J2459" s="5">
        <v>1.885</v>
      </c>
      <c r="K2459">
        <v>229</v>
      </c>
      <c r="L2459" s="15">
        <v>2.1834061135371199E-2</v>
      </c>
      <c r="M2459" s="13">
        <v>1.48908296943231</v>
      </c>
      <c r="N2459" s="15">
        <v>0</v>
      </c>
      <c r="O2459" s="5">
        <v>0</v>
      </c>
      <c r="P2459" s="5">
        <v>0</v>
      </c>
      <c r="Q2459" s="5">
        <f t="shared" si="424"/>
        <v>9.4250000000000007</v>
      </c>
      <c r="R2459" s="5">
        <f t="shared" si="425"/>
        <v>-9.4250000000000007</v>
      </c>
      <c r="S2459" s="15">
        <f t="shared" si="426"/>
        <v>-1</v>
      </c>
      <c r="T2459">
        <v>0</v>
      </c>
      <c r="U2459" s="5" t="str">
        <f t="shared" si="427"/>
        <v>NA</v>
      </c>
      <c r="V2459" s="15">
        <f t="shared" si="428"/>
        <v>0</v>
      </c>
      <c r="W2459" s="15">
        <f t="shared" si="429"/>
        <v>0</v>
      </c>
      <c r="X2459" s="5">
        <f t="shared" si="430"/>
        <v>0</v>
      </c>
      <c r="Y2459" s="5">
        <f t="shared" si="431"/>
        <v>8.4825000000000017</v>
      </c>
      <c r="Z2459" s="5">
        <f t="shared" si="432"/>
        <v>-9.896250000000002</v>
      </c>
      <c r="AA2459" s="5">
        <f t="shared" si="433"/>
        <v>0.94249999999999901</v>
      </c>
      <c r="AB2459" s="5">
        <f t="shared" si="434"/>
        <v>0.47125000000000128</v>
      </c>
    </row>
    <row r="2460" spans="1:28" x14ac:dyDescent="0.55000000000000004">
      <c r="A2460" s="3" t="s">
        <v>72</v>
      </c>
      <c r="B2460" s="3" t="s">
        <v>2856</v>
      </c>
      <c r="C2460" t="s">
        <v>47</v>
      </c>
      <c r="D2460" s="3" t="s">
        <v>32</v>
      </c>
      <c r="E2460" s="3" t="s">
        <v>685</v>
      </c>
      <c r="F2460" s="3" t="s">
        <v>77</v>
      </c>
      <c r="G2460" s="5">
        <v>6.25</v>
      </c>
      <c r="H2460">
        <v>10</v>
      </c>
      <c r="I2460" s="5">
        <v>9.4625000000000004</v>
      </c>
      <c r="J2460" s="5">
        <v>0.94625000000000004</v>
      </c>
      <c r="K2460">
        <v>812</v>
      </c>
      <c r="L2460" s="15">
        <v>1.23152709359606E-2</v>
      </c>
      <c r="M2460" s="13">
        <v>3.63694581280788</v>
      </c>
      <c r="N2460" s="15">
        <v>0</v>
      </c>
      <c r="O2460" s="5">
        <v>0</v>
      </c>
      <c r="P2460" s="5">
        <v>0</v>
      </c>
      <c r="Q2460" s="5">
        <f t="shared" si="424"/>
        <v>9.4625000000000004</v>
      </c>
      <c r="R2460" s="5">
        <f t="shared" si="425"/>
        <v>-9.4625000000000004</v>
      </c>
      <c r="S2460" s="15">
        <f t="shared" si="426"/>
        <v>-1</v>
      </c>
      <c r="T2460">
        <v>0</v>
      </c>
      <c r="U2460" s="5" t="str">
        <f t="shared" si="427"/>
        <v>NA</v>
      </c>
      <c r="V2460" s="15">
        <f t="shared" si="428"/>
        <v>0</v>
      </c>
      <c r="W2460" s="15">
        <f t="shared" si="429"/>
        <v>0</v>
      </c>
      <c r="X2460" s="5">
        <f t="shared" si="430"/>
        <v>0</v>
      </c>
      <c r="Y2460" s="5">
        <f t="shared" si="431"/>
        <v>8.5162500000000012</v>
      </c>
      <c r="Z2460" s="5">
        <f t="shared" si="432"/>
        <v>-9.9356249999999999</v>
      </c>
      <c r="AA2460" s="5">
        <f t="shared" si="433"/>
        <v>0.94624999999999915</v>
      </c>
      <c r="AB2460" s="5">
        <f t="shared" si="434"/>
        <v>0.47312499999999957</v>
      </c>
    </row>
    <row r="2461" spans="1:28" x14ac:dyDescent="0.55000000000000004">
      <c r="A2461" s="3" t="s">
        <v>72</v>
      </c>
      <c r="B2461" s="3" t="s">
        <v>4157</v>
      </c>
      <c r="C2461" t="s">
        <v>47</v>
      </c>
      <c r="D2461" s="3" t="s">
        <v>104</v>
      </c>
      <c r="E2461" s="3" t="s">
        <v>232</v>
      </c>
      <c r="F2461" s="3" t="s">
        <v>77</v>
      </c>
      <c r="G2461" s="5">
        <v>6.25</v>
      </c>
      <c r="H2461">
        <v>3</v>
      </c>
      <c r="I2461" s="5">
        <v>9.4624999874999993</v>
      </c>
      <c r="J2461" s="5">
        <v>3.1541666624999998</v>
      </c>
      <c r="K2461">
        <v>16</v>
      </c>
      <c r="L2461" s="15">
        <v>0.1875</v>
      </c>
      <c r="M2461" s="13">
        <v>1.625</v>
      </c>
      <c r="N2461" s="15">
        <v>0</v>
      </c>
      <c r="O2461" s="5">
        <v>0</v>
      </c>
      <c r="P2461" s="5">
        <v>0</v>
      </c>
      <c r="Q2461" s="5">
        <f t="shared" si="424"/>
        <v>9.4624999874999993</v>
      </c>
      <c r="R2461" s="5">
        <f t="shared" si="425"/>
        <v>-9.4624999874999993</v>
      </c>
      <c r="S2461" s="15">
        <f t="shared" si="426"/>
        <v>-1</v>
      </c>
      <c r="T2461">
        <v>0</v>
      </c>
      <c r="U2461" s="5" t="str">
        <f t="shared" si="427"/>
        <v>NA</v>
      </c>
      <c r="V2461" s="15">
        <f t="shared" si="428"/>
        <v>0</v>
      </c>
      <c r="W2461" s="15">
        <f t="shared" si="429"/>
        <v>0</v>
      </c>
      <c r="X2461" s="5">
        <f t="shared" si="430"/>
        <v>0</v>
      </c>
      <c r="Y2461" s="5">
        <f t="shared" si="431"/>
        <v>8.5162499887499994</v>
      </c>
      <c r="Z2461" s="5">
        <f t="shared" si="432"/>
        <v>-9.9356249868750002</v>
      </c>
      <c r="AA2461" s="5">
        <f t="shared" si="433"/>
        <v>0.94624999874999993</v>
      </c>
      <c r="AB2461" s="5">
        <f t="shared" si="434"/>
        <v>0.47312499937500085</v>
      </c>
    </row>
    <row r="2462" spans="1:28" x14ac:dyDescent="0.55000000000000004">
      <c r="A2462" s="3" t="s">
        <v>72</v>
      </c>
      <c r="B2462" s="3" t="s">
        <v>2642</v>
      </c>
      <c r="C2462" t="s">
        <v>47</v>
      </c>
      <c r="D2462" s="3" t="s">
        <v>104</v>
      </c>
      <c r="E2462" s="3" t="s">
        <v>232</v>
      </c>
      <c r="F2462" s="3" t="s">
        <v>77</v>
      </c>
      <c r="G2462" s="5">
        <v>6.25</v>
      </c>
      <c r="H2462">
        <v>5</v>
      </c>
      <c r="I2462" s="5">
        <v>9.5250000000000004</v>
      </c>
      <c r="J2462" s="5">
        <v>1.905</v>
      </c>
      <c r="K2462">
        <v>53</v>
      </c>
      <c r="L2462" s="15">
        <v>9.4339622641509399E-2</v>
      </c>
      <c r="M2462" s="13">
        <v>1.39622641509434</v>
      </c>
      <c r="N2462" s="15">
        <v>0</v>
      </c>
      <c r="O2462" s="5">
        <v>0</v>
      </c>
      <c r="P2462" s="5">
        <v>0</v>
      </c>
      <c r="Q2462" s="5">
        <f t="shared" si="424"/>
        <v>9.5250000000000004</v>
      </c>
      <c r="R2462" s="5">
        <f t="shared" si="425"/>
        <v>-9.5250000000000004</v>
      </c>
      <c r="S2462" s="15">
        <f t="shared" si="426"/>
        <v>-1</v>
      </c>
      <c r="T2462">
        <v>0</v>
      </c>
      <c r="U2462" s="5" t="str">
        <f t="shared" si="427"/>
        <v>NA</v>
      </c>
      <c r="V2462" s="15">
        <f t="shared" si="428"/>
        <v>0</v>
      </c>
      <c r="W2462" s="15">
        <f t="shared" si="429"/>
        <v>0</v>
      </c>
      <c r="X2462" s="5">
        <f t="shared" si="430"/>
        <v>0</v>
      </c>
      <c r="Y2462" s="5">
        <f t="shared" si="431"/>
        <v>8.5724999999999998</v>
      </c>
      <c r="Z2462" s="5">
        <f t="shared" si="432"/>
        <v>-10.001250000000001</v>
      </c>
      <c r="AA2462" s="5">
        <f t="shared" si="433"/>
        <v>0.95250000000000057</v>
      </c>
      <c r="AB2462" s="5">
        <f t="shared" si="434"/>
        <v>0.47625000000000028</v>
      </c>
    </row>
    <row r="2463" spans="1:28" x14ac:dyDescent="0.55000000000000004">
      <c r="A2463" s="3" t="s">
        <v>72</v>
      </c>
      <c r="B2463" s="3" t="s">
        <v>920</v>
      </c>
      <c r="C2463" t="s">
        <v>47</v>
      </c>
      <c r="D2463" s="3" t="s">
        <v>221</v>
      </c>
      <c r="E2463" s="3" t="s">
        <v>222</v>
      </c>
      <c r="F2463" s="3" t="s">
        <v>77</v>
      </c>
      <c r="G2463" s="5">
        <v>6.25</v>
      </c>
      <c r="H2463">
        <v>5</v>
      </c>
      <c r="I2463" s="5">
        <v>9.5500000000000007</v>
      </c>
      <c r="J2463" s="5">
        <v>1.91</v>
      </c>
      <c r="K2463">
        <v>16</v>
      </c>
      <c r="L2463" s="15">
        <v>0.3125</v>
      </c>
      <c r="M2463" s="13">
        <v>1.3125</v>
      </c>
      <c r="N2463" s="15">
        <v>0</v>
      </c>
      <c r="O2463" s="5">
        <v>0</v>
      </c>
      <c r="P2463" s="5">
        <v>0</v>
      </c>
      <c r="Q2463" s="5">
        <f t="shared" si="424"/>
        <v>9.5500000000000007</v>
      </c>
      <c r="R2463" s="5">
        <f t="shared" si="425"/>
        <v>-9.5500000000000007</v>
      </c>
      <c r="S2463" s="15">
        <f t="shared" si="426"/>
        <v>-1</v>
      </c>
      <c r="T2463">
        <v>0</v>
      </c>
      <c r="U2463" s="5" t="str">
        <f t="shared" si="427"/>
        <v>NA</v>
      </c>
      <c r="V2463" s="15">
        <f t="shared" si="428"/>
        <v>0</v>
      </c>
      <c r="W2463" s="15">
        <f t="shared" si="429"/>
        <v>0</v>
      </c>
      <c r="X2463" s="5">
        <f t="shared" si="430"/>
        <v>0</v>
      </c>
      <c r="Y2463" s="5">
        <f t="shared" si="431"/>
        <v>8.5950000000000006</v>
      </c>
      <c r="Z2463" s="5">
        <f t="shared" si="432"/>
        <v>-10.027500000000002</v>
      </c>
      <c r="AA2463" s="5">
        <f t="shared" si="433"/>
        <v>0.95500000000000007</v>
      </c>
      <c r="AB2463" s="5">
        <f t="shared" si="434"/>
        <v>0.47750000000000092</v>
      </c>
    </row>
    <row r="2464" spans="1:28" x14ac:dyDescent="0.55000000000000004">
      <c r="A2464" s="3" t="s">
        <v>72</v>
      </c>
      <c r="B2464" s="3" t="s">
        <v>4161</v>
      </c>
      <c r="C2464" t="s">
        <v>47</v>
      </c>
      <c r="D2464" s="3" t="s">
        <v>173</v>
      </c>
      <c r="E2464" s="3" t="s">
        <v>2718</v>
      </c>
      <c r="F2464" s="3" t="s">
        <v>77</v>
      </c>
      <c r="G2464" s="5">
        <v>6.25</v>
      </c>
      <c r="H2464">
        <v>6</v>
      </c>
      <c r="I2464" s="5">
        <v>9.5625</v>
      </c>
      <c r="J2464" s="5">
        <v>1.59375</v>
      </c>
      <c r="K2464">
        <v>87</v>
      </c>
      <c r="L2464" s="15">
        <v>6.8965517241379296E-2</v>
      </c>
      <c r="M2464" s="13">
        <v>2.6712643678160899</v>
      </c>
      <c r="N2464" s="15">
        <v>0</v>
      </c>
      <c r="O2464" s="5">
        <v>0</v>
      </c>
      <c r="P2464" s="5">
        <v>0</v>
      </c>
      <c r="Q2464" s="5">
        <f t="shared" si="424"/>
        <v>9.5625</v>
      </c>
      <c r="R2464" s="5">
        <f t="shared" si="425"/>
        <v>-9.5625</v>
      </c>
      <c r="S2464" s="15">
        <f t="shared" si="426"/>
        <v>-1</v>
      </c>
      <c r="T2464">
        <v>0</v>
      </c>
      <c r="U2464" s="5" t="str">
        <f t="shared" si="427"/>
        <v>NA</v>
      </c>
      <c r="V2464" s="15">
        <f t="shared" si="428"/>
        <v>0</v>
      </c>
      <c r="W2464" s="15">
        <f t="shared" si="429"/>
        <v>0</v>
      </c>
      <c r="X2464" s="5">
        <f t="shared" si="430"/>
        <v>0</v>
      </c>
      <c r="Y2464" s="5">
        <f t="shared" si="431"/>
        <v>8.6062500000000011</v>
      </c>
      <c r="Z2464" s="5">
        <f t="shared" si="432"/>
        <v>-10.040625</v>
      </c>
      <c r="AA2464" s="5">
        <f t="shared" si="433"/>
        <v>0.95624999999999893</v>
      </c>
      <c r="AB2464" s="5">
        <f t="shared" si="434"/>
        <v>0.47812500000000036</v>
      </c>
    </row>
    <row r="2465" spans="1:28" x14ac:dyDescent="0.55000000000000004">
      <c r="A2465" s="3" t="s">
        <v>72</v>
      </c>
      <c r="B2465" s="3" t="s">
        <v>780</v>
      </c>
      <c r="C2465" t="s">
        <v>47</v>
      </c>
      <c r="D2465" s="3" t="s">
        <v>262</v>
      </c>
      <c r="E2465" s="3" t="s">
        <v>2768</v>
      </c>
      <c r="F2465" s="3" t="s">
        <v>77</v>
      </c>
      <c r="G2465" s="5">
        <v>6.25</v>
      </c>
      <c r="H2465">
        <v>4</v>
      </c>
      <c r="I2465" s="5">
        <v>9.5625</v>
      </c>
      <c r="J2465" s="5">
        <v>2.390625</v>
      </c>
      <c r="K2465">
        <v>72</v>
      </c>
      <c r="L2465" s="15">
        <v>5.5555555555555601E-2</v>
      </c>
      <c r="M2465" s="13">
        <v>1.36527777777778</v>
      </c>
      <c r="N2465" s="15">
        <v>0</v>
      </c>
      <c r="O2465" s="5">
        <v>0</v>
      </c>
      <c r="P2465" s="5">
        <v>0</v>
      </c>
      <c r="Q2465" s="5">
        <f t="shared" si="424"/>
        <v>9.5625</v>
      </c>
      <c r="R2465" s="5">
        <f t="shared" si="425"/>
        <v>-9.5625</v>
      </c>
      <c r="S2465" s="15">
        <f t="shared" si="426"/>
        <v>-1</v>
      </c>
      <c r="T2465">
        <v>0</v>
      </c>
      <c r="U2465" s="5" t="str">
        <f t="shared" si="427"/>
        <v>NA</v>
      </c>
      <c r="V2465" s="15">
        <f t="shared" si="428"/>
        <v>0</v>
      </c>
      <c r="W2465" s="15">
        <f t="shared" si="429"/>
        <v>0</v>
      </c>
      <c r="X2465" s="5">
        <f t="shared" si="430"/>
        <v>0</v>
      </c>
      <c r="Y2465" s="5">
        <f t="shared" si="431"/>
        <v>8.6062500000000011</v>
      </c>
      <c r="Z2465" s="5">
        <f t="shared" si="432"/>
        <v>-10.040625</v>
      </c>
      <c r="AA2465" s="5">
        <f t="shared" si="433"/>
        <v>0.95624999999999893</v>
      </c>
      <c r="AB2465" s="5">
        <f t="shared" si="434"/>
        <v>0.47812500000000036</v>
      </c>
    </row>
    <row r="2466" spans="1:28" x14ac:dyDescent="0.55000000000000004">
      <c r="A2466" s="3" t="s">
        <v>72</v>
      </c>
      <c r="B2466" s="3" t="s">
        <v>1569</v>
      </c>
      <c r="C2466" t="s">
        <v>47</v>
      </c>
      <c r="D2466" s="3" t="s">
        <v>137</v>
      </c>
      <c r="E2466" s="3" t="s">
        <v>138</v>
      </c>
      <c r="F2466" s="3" t="s">
        <v>77</v>
      </c>
      <c r="G2466" s="5">
        <v>6.25</v>
      </c>
      <c r="H2466">
        <v>2</v>
      </c>
      <c r="I2466" s="5">
        <v>9.5625</v>
      </c>
      <c r="J2466" s="5">
        <v>4.78125</v>
      </c>
      <c r="K2466">
        <v>7</v>
      </c>
      <c r="L2466" s="15">
        <v>0.28571428571428603</v>
      </c>
      <c r="M2466" s="13">
        <v>2.4285714285714302</v>
      </c>
      <c r="N2466" s="15">
        <v>0</v>
      </c>
      <c r="O2466" s="5">
        <v>0</v>
      </c>
      <c r="P2466" s="5">
        <v>0</v>
      </c>
      <c r="Q2466" s="5">
        <f t="shared" si="424"/>
        <v>9.5625</v>
      </c>
      <c r="R2466" s="5">
        <f t="shared" si="425"/>
        <v>-9.5625</v>
      </c>
      <c r="S2466" s="15">
        <f t="shared" si="426"/>
        <v>-1</v>
      </c>
      <c r="T2466">
        <v>0</v>
      </c>
      <c r="U2466" s="5" t="str">
        <f t="shared" si="427"/>
        <v>NA</v>
      </c>
      <c r="V2466" s="15">
        <f t="shared" si="428"/>
        <v>0</v>
      </c>
      <c r="W2466" s="15">
        <f t="shared" si="429"/>
        <v>0</v>
      </c>
      <c r="X2466" s="5">
        <f t="shared" si="430"/>
        <v>0</v>
      </c>
      <c r="Y2466" s="5">
        <f t="shared" si="431"/>
        <v>8.6062500000000011</v>
      </c>
      <c r="Z2466" s="5">
        <f t="shared" si="432"/>
        <v>-10.040625</v>
      </c>
      <c r="AA2466" s="5">
        <f t="shared" si="433"/>
        <v>0.95624999999999893</v>
      </c>
      <c r="AB2466" s="5">
        <f t="shared" si="434"/>
        <v>0.47812500000000036</v>
      </c>
    </row>
    <row r="2467" spans="1:28" x14ac:dyDescent="0.55000000000000004">
      <c r="A2467" s="3" t="s">
        <v>72</v>
      </c>
      <c r="B2467" s="3" t="s">
        <v>3171</v>
      </c>
      <c r="C2467" t="s">
        <v>47</v>
      </c>
      <c r="D2467" s="3" t="s">
        <v>32</v>
      </c>
      <c r="E2467" s="3" t="s">
        <v>2686</v>
      </c>
      <c r="F2467" s="3" t="s">
        <v>77</v>
      </c>
      <c r="G2467" s="5">
        <v>6.25</v>
      </c>
      <c r="H2467">
        <v>4</v>
      </c>
      <c r="I2467" s="5">
        <v>9.5875000000000004</v>
      </c>
      <c r="J2467" s="5">
        <v>2.3968750000000001</v>
      </c>
      <c r="K2467">
        <v>7</v>
      </c>
      <c r="L2467" s="15">
        <v>0.57142857142857106</v>
      </c>
      <c r="M2467" s="13">
        <v>1.28571428571429</v>
      </c>
      <c r="N2467" s="15">
        <v>0</v>
      </c>
      <c r="O2467" s="5">
        <v>0</v>
      </c>
      <c r="P2467" s="5">
        <v>0</v>
      </c>
      <c r="Q2467" s="5">
        <f t="shared" si="424"/>
        <v>9.5875000000000004</v>
      </c>
      <c r="R2467" s="5">
        <f t="shared" si="425"/>
        <v>-9.5875000000000004</v>
      </c>
      <c r="S2467" s="15">
        <f t="shared" si="426"/>
        <v>-1</v>
      </c>
      <c r="T2467">
        <v>0</v>
      </c>
      <c r="U2467" s="5" t="str">
        <f t="shared" si="427"/>
        <v>NA</v>
      </c>
      <c r="V2467" s="15">
        <f t="shared" si="428"/>
        <v>0</v>
      </c>
      <c r="W2467" s="15">
        <f t="shared" si="429"/>
        <v>0</v>
      </c>
      <c r="X2467" s="5">
        <f t="shared" si="430"/>
        <v>0</v>
      </c>
      <c r="Y2467" s="5">
        <f t="shared" si="431"/>
        <v>8.6287500000000001</v>
      </c>
      <c r="Z2467" s="5">
        <f t="shared" si="432"/>
        <v>-10.066875000000001</v>
      </c>
      <c r="AA2467" s="5">
        <f t="shared" si="433"/>
        <v>0.95875000000000021</v>
      </c>
      <c r="AB2467" s="5">
        <f t="shared" si="434"/>
        <v>0.47937500000000099</v>
      </c>
    </row>
    <row r="2468" spans="1:28" x14ac:dyDescent="0.55000000000000004">
      <c r="A2468" s="3" t="s">
        <v>72</v>
      </c>
      <c r="B2468" s="3" t="s">
        <v>4166</v>
      </c>
      <c r="C2468" t="s">
        <v>56</v>
      </c>
      <c r="D2468" s="3" t="s">
        <v>32</v>
      </c>
      <c r="E2468" s="3" t="s">
        <v>2714</v>
      </c>
      <c r="F2468" s="3" t="s">
        <v>77</v>
      </c>
      <c r="G2468" s="5">
        <v>6.25</v>
      </c>
      <c r="H2468">
        <v>7</v>
      </c>
      <c r="I2468" s="5">
        <v>9.5999999374999998</v>
      </c>
      <c r="J2468" s="5">
        <v>1.3714285625</v>
      </c>
      <c r="K2468">
        <v>309</v>
      </c>
      <c r="L2468" s="15">
        <v>2.2653721682847898E-2</v>
      </c>
      <c r="M2468" s="13">
        <v>1.78025889967638</v>
      </c>
      <c r="N2468" s="15">
        <v>0</v>
      </c>
      <c r="O2468" s="5">
        <v>0</v>
      </c>
      <c r="P2468" s="5">
        <v>0</v>
      </c>
      <c r="Q2468" s="5">
        <f t="shared" si="424"/>
        <v>9.5999999374999998</v>
      </c>
      <c r="R2468" s="5">
        <f t="shared" si="425"/>
        <v>-9.5999999374999998</v>
      </c>
      <c r="S2468" s="15">
        <f t="shared" si="426"/>
        <v>-1</v>
      </c>
      <c r="T2468">
        <v>0</v>
      </c>
      <c r="U2468" s="5" t="str">
        <f t="shared" si="427"/>
        <v>NA</v>
      </c>
      <c r="V2468" s="15">
        <f t="shared" si="428"/>
        <v>0</v>
      </c>
      <c r="W2468" s="15">
        <f t="shared" si="429"/>
        <v>0</v>
      </c>
      <c r="X2468" s="5">
        <f t="shared" si="430"/>
        <v>0</v>
      </c>
      <c r="Y2468" s="5">
        <f t="shared" si="431"/>
        <v>8.6399999437500004</v>
      </c>
      <c r="Z2468" s="5">
        <f t="shared" si="432"/>
        <v>-10.079999934375</v>
      </c>
      <c r="AA2468" s="5">
        <f t="shared" si="433"/>
        <v>0.95999999374999945</v>
      </c>
      <c r="AB2468" s="5">
        <f t="shared" si="434"/>
        <v>0.47999999687499972</v>
      </c>
    </row>
    <row r="2469" spans="1:28" x14ac:dyDescent="0.55000000000000004">
      <c r="A2469" s="3" t="s">
        <v>72</v>
      </c>
      <c r="B2469" s="3" t="s">
        <v>3509</v>
      </c>
      <c r="C2469" t="s">
        <v>47</v>
      </c>
      <c r="D2469" s="3" t="s">
        <v>104</v>
      </c>
      <c r="E2469" s="3" t="s">
        <v>3008</v>
      </c>
      <c r="F2469" s="3" t="s">
        <v>77</v>
      </c>
      <c r="G2469" s="5">
        <v>6.25</v>
      </c>
      <c r="H2469">
        <v>2</v>
      </c>
      <c r="I2469" s="5">
        <v>9.65</v>
      </c>
      <c r="J2469" s="5">
        <v>4.8250000000000002</v>
      </c>
      <c r="K2469">
        <v>5</v>
      </c>
      <c r="L2469" s="15">
        <v>0.4</v>
      </c>
      <c r="M2469" s="13">
        <v>1</v>
      </c>
      <c r="N2469" s="15">
        <v>0</v>
      </c>
      <c r="O2469" s="5">
        <v>0</v>
      </c>
      <c r="P2469" s="5">
        <v>0</v>
      </c>
      <c r="Q2469" s="5">
        <f t="shared" si="424"/>
        <v>9.65</v>
      </c>
      <c r="R2469" s="5">
        <f t="shared" si="425"/>
        <v>-9.65</v>
      </c>
      <c r="S2469" s="15">
        <f t="shared" si="426"/>
        <v>-1</v>
      </c>
      <c r="T2469">
        <v>0</v>
      </c>
      <c r="U2469" s="5" t="str">
        <f t="shared" si="427"/>
        <v>NA</v>
      </c>
      <c r="V2469" s="15">
        <f t="shared" si="428"/>
        <v>0</v>
      </c>
      <c r="W2469" s="15">
        <f t="shared" si="429"/>
        <v>0</v>
      </c>
      <c r="X2469" s="5">
        <f t="shared" si="430"/>
        <v>0</v>
      </c>
      <c r="Y2469" s="5">
        <f t="shared" si="431"/>
        <v>8.6850000000000005</v>
      </c>
      <c r="Z2469" s="5">
        <f t="shared" si="432"/>
        <v>-10.1325</v>
      </c>
      <c r="AA2469" s="5">
        <f t="shared" si="433"/>
        <v>0.96499999999999986</v>
      </c>
      <c r="AB2469" s="5">
        <f t="shared" si="434"/>
        <v>0.48249999999999993</v>
      </c>
    </row>
    <row r="2470" spans="1:28" x14ac:dyDescent="0.55000000000000004">
      <c r="A2470" s="3" t="s">
        <v>72</v>
      </c>
      <c r="B2470" s="3" t="s">
        <v>447</v>
      </c>
      <c r="C2470" t="s">
        <v>47</v>
      </c>
      <c r="D2470" s="3" t="s">
        <v>262</v>
      </c>
      <c r="E2470" s="3" t="s">
        <v>302</v>
      </c>
      <c r="F2470" s="3" t="s">
        <v>77</v>
      </c>
      <c r="G2470" s="5">
        <v>6.25</v>
      </c>
      <c r="H2470">
        <v>3</v>
      </c>
      <c r="I2470" s="5">
        <v>9.6874999875000007</v>
      </c>
      <c r="J2470" s="5">
        <v>3.2291666625</v>
      </c>
      <c r="K2470">
        <v>119</v>
      </c>
      <c r="L2470" s="15">
        <v>2.5210084033613401E-2</v>
      </c>
      <c r="M2470" s="13">
        <v>1.3346218487395001</v>
      </c>
      <c r="N2470" s="15">
        <v>0</v>
      </c>
      <c r="O2470" s="5">
        <v>0</v>
      </c>
      <c r="P2470" s="5">
        <v>0</v>
      </c>
      <c r="Q2470" s="5">
        <f t="shared" si="424"/>
        <v>9.6874999875000007</v>
      </c>
      <c r="R2470" s="5">
        <f t="shared" si="425"/>
        <v>-9.6874999875000007</v>
      </c>
      <c r="S2470" s="15">
        <f t="shared" si="426"/>
        <v>-1</v>
      </c>
      <c r="T2470">
        <v>0</v>
      </c>
      <c r="U2470" s="5" t="str">
        <f t="shared" si="427"/>
        <v>NA</v>
      </c>
      <c r="V2470" s="15">
        <f t="shared" si="428"/>
        <v>0</v>
      </c>
      <c r="W2470" s="15">
        <f t="shared" si="429"/>
        <v>0</v>
      </c>
      <c r="X2470" s="5">
        <f t="shared" si="430"/>
        <v>0</v>
      </c>
      <c r="Y2470" s="5">
        <f t="shared" si="431"/>
        <v>8.7187499887500017</v>
      </c>
      <c r="Z2470" s="5">
        <f t="shared" si="432"/>
        <v>-10.171874986875002</v>
      </c>
      <c r="AA2470" s="5">
        <f t="shared" si="433"/>
        <v>0.96874999874999901</v>
      </c>
      <c r="AB2470" s="5">
        <f t="shared" si="434"/>
        <v>0.48437499937500128</v>
      </c>
    </row>
    <row r="2471" spans="1:28" x14ac:dyDescent="0.55000000000000004">
      <c r="A2471" s="3" t="s">
        <v>72</v>
      </c>
      <c r="B2471" s="3" t="s">
        <v>3029</v>
      </c>
      <c r="C2471" t="s">
        <v>47</v>
      </c>
      <c r="D2471" s="3" t="s">
        <v>137</v>
      </c>
      <c r="E2471" s="3" t="s">
        <v>2863</v>
      </c>
      <c r="F2471" s="3" t="s">
        <v>77</v>
      </c>
      <c r="G2471" s="5">
        <v>6.25</v>
      </c>
      <c r="H2471">
        <v>2</v>
      </c>
      <c r="I2471" s="5">
        <v>9.6999999999999993</v>
      </c>
      <c r="J2471" s="5">
        <v>4.8499999999999996</v>
      </c>
      <c r="K2471">
        <v>6</v>
      </c>
      <c r="L2471" s="15">
        <v>0.33333333333333298</v>
      </c>
      <c r="M2471" s="13">
        <v>1.4966666666666699</v>
      </c>
      <c r="N2471" s="15">
        <v>0</v>
      </c>
      <c r="O2471" s="5">
        <v>0</v>
      </c>
      <c r="P2471" s="5">
        <v>0</v>
      </c>
      <c r="Q2471" s="5">
        <f t="shared" si="424"/>
        <v>9.6999999999999993</v>
      </c>
      <c r="R2471" s="5">
        <f t="shared" si="425"/>
        <v>-9.6999999999999993</v>
      </c>
      <c r="S2471" s="15">
        <f t="shared" si="426"/>
        <v>-1</v>
      </c>
      <c r="T2471">
        <v>0</v>
      </c>
      <c r="U2471" s="5" t="str">
        <f t="shared" si="427"/>
        <v>NA</v>
      </c>
      <c r="V2471" s="15">
        <f t="shared" si="428"/>
        <v>0</v>
      </c>
      <c r="W2471" s="15">
        <f t="shared" si="429"/>
        <v>0</v>
      </c>
      <c r="X2471" s="5">
        <f t="shared" si="430"/>
        <v>0</v>
      </c>
      <c r="Y2471" s="5">
        <f t="shared" si="431"/>
        <v>8.73</v>
      </c>
      <c r="Z2471" s="5">
        <f t="shared" si="432"/>
        <v>-10.185</v>
      </c>
      <c r="AA2471" s="5">
        <f t="shared" si="433"/>
        <v>0.96999999999999886</v>
      </c>
      <c r="AB2471" s="5">
        <f t="shared" si="434"/>
        <v>0.48500000000000121</v>
      </c>
    </row>
    <row r="2472" spans="1:28" x14ac:dyDescent="0.55000000000000004">
      <c r="A2472" s="3" t="s">
        <v>72</v>
      </c>
      <c r="B2472" s="3" t="s">
        <v>2614</v>
      </c>
      <c r="C2472" t="s">
        <v>47</v>
      </c>
      <c r="D2472" s="3" t="s">
        <v>104</v>
      </c>
      <c r="E2472" s="3" t="s">
        <v>232</v>
      </c>
      <c r="F2472" s="3" t="s">
        <v>77</v>
      </c>
      <c r="G2472" s="5">
        <v>6.25</v>
      </c>
      <c r="H2472">
        <v>2</v>
      </c>
      <c r="I2472" s="5">
        <v>9.7375000000000007</v>
      </c>
      <c r="J2472" s="5">
        <v>4.8687500000000004</v>
      </c>
      <c r="K2472">
        <v>5</v>
      </c>
      <c r="L2472" s="15">
        <v>0.4</v>
      </c>
      <c r="M2472" s="13">
        <v>2.4</v>
      </c>
      <c r="N2472" s="15">
        <v>0</v>
      </c>
      <c r="O2472" s="5">
        <v>0</v>
      </c>
      <c r="P2472" s="5">
        <v>0</v>
      </c>
      <c r="Q2472" s="5">
        <f t="shared" si="424"/>
        <v>9.7375000000000007</v>
      </c>
      <c r="R2472" s="5">
        <f t="shared" si="425"/>
        <v>-9.7375000000000007</v>
      </c>
      <c r="S2472" s="15">
        <f t="shared" si="426"/>
        <v>-1</v>
      </c>
      <c r="T2472">
        <v>0</v>
      </c>
      <c r="U2472" s="5" t="str">
        <f t="shared" si="427"/>
        <v>NA</v>
      </c>
      <c r="V2472" s="15">
        <f t="shared" si="428"/>
        <v>0</v>
      </c>
      <c r="W2472" s="15">
        <f t="shared" si="429"/>
        <v>0</v>
      </c>
      <c r="X2472" s="5">
        <f t="shared" si="430"/>
        <v>0</v>
      </c>
      <c r="Y2472" s="5">
        <f t="shared" si="431"/>
        <v>8.7637500000000017</v>
      </c>
      <c r="Z2472" s="5">
        <f t="shared" si="432"/>
        <v>-10.224375000000002</v>
      </c>
      <c r="AA2472" s="5">
        <f t="shared" si="433"/>
        <v>0.97374999999999901</v>
      </c>
      <c r="AB2472" s="5">
        <f t="shared" si="434"/>
        <v>0.48687500000000128</v>
      </c>
    </row>
    <row r="2473" spans="1:28" x14ac:dyDescent="0.55000000000000004">
      <c r="A2473" s="3" t="s">
        <v>72</v>
      </c>
      <c r="B2473" s="3" t="s">
        <v>4172</v>
      </c>
      <c r="C2473" t="s">
        <v>47</v>
      </c>
      <c r="D2473" s="3" t="s">
        <v>173</v>
      </c>
      <c r="E2473" s="3" t="s">
        <v>3044</v>
      </c>
      <c r="F2473" s="3" t="s">
        <v>77</v>
      </c>
      <c r="G2473" s="5">
        <v>6.25</v>
      </c>
      <c r="H2473">
        <v>4</v>
      </c>
      <c r="I2473" s="5">
        <v>9.7750000000000004</v>
      </c>
      <c r="J2473" s="5">
        <v>2.4437500000000001</v>
      </c>
      <c r="K2473">
        <v>36</v>
      </c>
      <c r="L2473" s="15">
        <v>0.11111111111111099</v>
      </c>
      <c r="M2473" s="13">
        <v>1.7277777777777801</v>
      </c>
      <c r="N2473" s="15">
        <v>0</v>
      </c>
      <c r="O2473" s="5">
        <v>0</v>
      </c>
      <c r="P2473" s="5">
        <v>0</v>
      </c>
      <c r="Q2473" s="5">
        <f t="shared" si="424"/>
        <v>9.7750000000000004</v>
      </c>
      <c r="R2473" s="5">
        <f t="shared" si="425"/>
        <v>-9.7750000000000004</v>
      </c>
      <c r="S2473" s="15">
        <f t="shared" si="426"/>
        <v>-1</v>
      </c>
      <c r="T2473">
        <v>0</v>
      </c>
      <c r="U2473" s="5" t="str">
        <f t="shared" si="427"/>
        <v>NA</v>
      </c>
      <c r="V2473" s="15">
        <f t="shared" si="428"/>
        <v>0</v>
      </c>
      <c r="W2473" s="15">
        <f t="shared" si="429"/>
        <v>0</v>
      </c>
      <c r="X2473" s="5">
        <f t="shared" si="430"/>
        <v>0</v>
      </c>
      <c r="Y2473" s="5">
        <f t="shared" si="431"/>
        <v>8.7975000000000012</v>
      </c>
      <c r="Z2473" s="5">
        <f t="shared" si="432"/>
        <v>-10.26375</v>
      </c>
      <c r="AA2473" s="5">
        <f t="shared" si="433"/>
        <v>0.97749999999999915</v>
      </c>
      <c r="AB2473" s="5">
        <f t="shared" si="434"/>
        <v>0.48874999999999957</v>
      </c>
    </row>
    <row r="2474" spans="1:28" x14ac:dyDescent="0.55000000000000004">
      <c r="A2474" s="3" t="s">
        <v>72</v>
      </c>
      <c r="B2474" s="3" t="s">
        <v>3460</v>
      </c>
      <c r="C2474" t="s">
        <v>47</v>
      </c>
      <c r="D2474" s="3" t="s">
        <v>32</v>
      </c>
      <c r="E2474" s="3" t="s">
        <v>467</v>
      </c>
      <c r="F2474" s="3" t="s">
        <v>77</v>
      </c>
      <c r="G2474" s="5">
        <v>6.25</v>
      </c>
      <c r="H2474">
        <v>6</v>
      </c>
      <c r="I2474" s="5">
        <v>9.7999999500000001</v>
      </c>
      <c r="J2474" s="5">
        <v>1.6333333250000002</v>
      </c>
      <c r="K2474">
        <v>45</v>
      </c>
      <c r="L2474" s="15">
        <v>0.133333333333333</v>
      </c>
      <c r="M2474" s="13">
        <v>5.0377777777777801</v>
      </c>
      <c r="N2474" s="15">
        <v>0</v>
      </c>
      <c r="O2474" s="5">
        <v>0</v>
      </c>
      <c r="P2474" s="5">
        <v>0</v>
      </c>
      <c r="Q2474" s="5">
        <f t="shared" si="424"/>
        <v>9.7999999500000001</v>
      </c>
      <c r="R2474" s="5">
        <f t="shared" si="425"/>
        <v>-9.7999999500000001</v>
      </c>
      <c r="S2474" s="15">
        <f t="shared" si="426"/>
        <v>-1</v>
      </c>
      <c r="T2474">
        <v>0</v>
      </c>
      <c r="U2474" s="5" t="str">
        <f t="shared" si="427"/>
        <v>NA</v>
      </c>
      <c r="V2474" s="15">
        <f t="shared" si="428"/>
        <v>0</v>
      </c>
      <c r="W2474" s="15">
        <f t="shared" si="429"/>
        <v>0</v>
      </c>
      <c r="X2474" s="5">
        <f t="shared" si="430"/>
        <v>0</v>
      </c>
      <c r="Y2474" s="5">
        <f t="shared" si="431"/>
        <v>8.8199999550000001</v>
      </c>
      <c r="Z2474" s="5">
        <f t="shared" si="432"/>
        <v>-10.2899999475</v>
      </c>
      <c r="AA2474" s="5">
        <f t="shared" si="433"/>
        <v>0.97999999500000001</v>
      </c>
      <c r="AB2474" s="5">
        <f t="shared" si="434"/>
        <v>0.48999999750000001</v>
      </c>
    </row>
    <row r="2475" spans="1:28" x14ac:dyDescent="0.55000000000000004">
      <c r="A2475" s="3" t="s">
        <v>72</v>
      </c>
      <c r="B2475" s="3" t="s">
        <v>3392</v>
      </c>
      <c r="C2475" t="s">
        <v>47</v>
      </c>
      <c r="D2475" s="3" t="s">
        <v>104</v>
      </c>
      <c r="E2475" s="3" t="s">
        <v>3019</v>
      </c>
      <c r="F2475" s="3" t="s">
        <v>77</v>
      </c>
      <c r="G2475" s="5">
        <v>6.25</v>
      </c>
      <c r="H2475">
        <v>2</v>
      </c>
      <c r="I2475" s="5">
        <v>9.8125</v>
      </c>
      <c r="J2475" s="5">
        <v>4.90625</v>
      </c>
      <c r="K2475">
        <v>6</v>
      </c>
      <c r="L2475" s="15">
        <v>0.33333333333333298</v>
      </c>
      <c r="M2475" s="13">
        <v>1</v>
      </c>
      <c r="N2475" s="15">
        <v>0</v>
      </c>
      <c r="O2475" s="5">
        <v>0</v>
      </c>
      <c r="P2475" s="5">
        <v>0</v>
      </c>
      <c r="Q2475" s="5">
        <f t="shared" si="424"/>
        <v>9.8125</v>
      </c>
      <c r="R2475" s="5">
        <f t="shared" si="425"/>
        <v>-9.8125</v>
      </c>
      <c r="S2475" s="15">
        <f t="shared" si="426"/>
        <v>-1</v>
      </c>
      <c r="T2475">
        <v>0</v>
      </c>
      <c r="U2475" s="5" t="str">
        <f t="shared" si="427"/>
        <v>NA</v>
      </c>
      <c r="V2475" s="15">
        <f t="shared" si="428"/>
        <v>0</v>
      </c>
      <c r="W2475" s="15">
        <f t="shared" si="429"/>
        <v>0</v>
      </c>
      <c r="X2475" s="5">
        <f t="shared" si="430"/>
        <v>0</v>
      </c>
      <c r="Y2475" s="5">
        <f t="shared" si="431"/>
        <v>8.8312500000000007</v>
      </c>
      <c r="Z2475" s="5">
        <f t="shared" si="432"/>
        <v>-10.303125</v>
      </c>
      <c r="AA2475" s="5">
        <f t="shared" si="433"/>
        <v>0.98124999999999929</v>
      </c>
      <c r="AB2475" s="5">
        <f t="shared" si="434"/>
        <v>0.49062499999999964</v>
      </c>
    </row>
    <row r="2476" spans="1:28" x14ac:dyDescent="0.55000000000000004">
      <c r="A2476" s="3" t="s">
        <v>72</v>
      </c>
      <c r="B2476" s="3" t="s">
        <v>3974</v>
      </c>
      <c r="C2476" t="s">
        <v>47</v>
      </c>
      <c r="D2476" s="3" t="s">
        <v>173</v>
      </c>
      <c r="E2476" s="3" t="s">
        <v>188</v>
      </c>
      <c r="F2476" s="3" t="s">
        <v>77</v>
      </c>
      <c r="G2476" s="5">
        <v>6.25</v>
      </c>
      <c r="H2476">
        <v>6</v>
      </c>
      <c r="I2476" s="5">
        <v>9.8499999749999994</v>
      </c>
      <c r="J2476" s="5">
        <v>1.6416666625</v>
      </c>
      <c r="K2476">
        <v>91</v>
      </c>
      <c r="L2476" s="15">
        <v>6.5934065934065908E-2</v>
      </c>
      <c r="M2476" s="13">
        <v>1.46813186813187</v>
      </c>
      <c r="N2476" s="15">
        <v>0</v>
      </c>
      <c r="O2476" s="5">
        <v>0</v>
      </c>
      <c r="P2476" s="5">
        <v>0</v>
      </c>
      <c r="Q2476" s="5">
        <f t="shared" si="424"/>
        <v>9.8499999749999994</v>
      </c>
      <c r="R2476" s="5">
        <f t="shared" si="425"/>
        <v>-9.8499999749999994</v>
      </c>
      <c r="S2476" s="15">
        <f t="shared" si="426"/>
        <v>-1</v>
      </c>
      <c r="T2476">
        <v>0</v>
      </c>
      <c r="U2476" s="5" t="str">
        <f t="shared" si="427"/>
        <v>NA</v>
      </c>
      <c r="V2476" s="15">
        <f t="shared" si="428"/>
        <v>0</v>
      </c>
      <c r="W2476" s="15">
        <f t="shared" si="429"/>
        <v>0</v>
      </c>
      <c r="X2476" s="5">
        <f t="shared" si="430"/>
        <v>0</v>
      </c>
      <c r="Y2476" s="5">
        <f t="shared" si="431"/>
        <v>8.8649999775000001</v>
      </c>
      <c r="Z2476" s="5">
        <f t="shared" si="432"/>
        <v>-10.34249997375</v>
      </c>
      <c r="AA2476" s="5">
        <f t="shared" si="433"/>
        <v>0.98499999749999922</v>
      </c>
      <c r="AB2476" s="5">
        <f t="shared" si="434"/>
        <v>0.4924999987500005</v>
      </c>
    </row>
    <row r="2477" spans="1:28" x14ac:dyDescent="0.55000000000000004">
      <c r="A2477" s="3" t="s">
        <v>72</v>
      </c>
      <c r="B2477" s="3" t="s">
        <v>4177</v>
      </c>
      <c r="C2477" t="s">
        <v>47</v>
      </c>
      <c r="D2477" s="3" t="s">
        <v>173</v>
      </c>
      <c r="E2477" s="3" t="s">
        <v>2840</v>
      </c>
      <c r="F2477" s="3" t="s">
        <v>77</v>
      </c>
      <c r="G2477" s="5">
        <v>6.25</v>
      </c>
      <c r="H2477">
        <v>3</v>
      </c>
      <c r="I2477" s="5">
        <v>9.8625000000000007</v>
      </c>
      <c r="J2477" s="5">
        <v>3.2875000000000001</v>
      </c>
      <c r="K2477">
        <v>179</v>
      </c>
      <c r="L2477" s="15">
        <v>1.67597765363128E-2</v>
      </c>
      <c r="M2477" s="13">
        <v>2.41061452513966</v>
      </c>
      <c r="N2477" s="15">
        <v>0</v>
      </c>
      <c r="O2477" s="5">
        <v>0</v>
      </c>
      <c r="P2477" s="5">
        <v>0</v>
      </c>
      <c r="Q2477" s="5">
        <f t="shared" si="424"/>
        <v>9.8625000000000007</v>
      </c>
      <c r="R2477" s="5">
        <f t="shared" si="425"/>
        <v>-9.8625000000000007</v>
      </c>
      <c r="S2477" s="15">
        <f t="shared" si="426"/>
        <v>-1</v>
      </c>
      <c r="T2477">
        <v>0</v>
      </c>
      <c r="U2477" s="5" t="str">
        <f t="shared" si="427"/>
        <v>NA</v>
      </c>
      <c r="V2477" s="15">
        <f t="shared" si="428"/>
        <v>0</v>
      </c>
      <c r="W2477" s="15">
        <f t="shared" si="429"/>
        <v>0</v>
      </c>
      <c r="X2477" s="5">
        <f t="shared" si="430"/>
        <v>0</v>
      </c>
      <c r="Y2477" s="5">
        <f t="shared" si="431"/>
        <v>8.8762500000000006</v>
      </c>
      <c r="Z2477" s="5">
        <f t="shared" si="432"/>
        <v>-10.355625000000002</v>
      </c>
      <c r="AA2477" s="5">
        <f t="shared" si="433"/>
        <v>0.98625000000000007</v>
      </c>
      <c r="AB2477" s="5">
        <f t="shared" si="434"/>
        <v>0.49312500000000092</v>
      </c>
    </row>
    <row r="2478" spans="1:28" x14ac:dyDescent="0.55000000000000004">
      <c r="A2478" s="3" t="s">
        <v>72</v>
      </c>
      <c r="B2478" s="3" t="s">
        <v>3334</v>
      </c>
      <c r="C2478" t="s">
        <v>47</v>
      </c>
      <c r="D2478" s="3" t="s">
        <v>32</v>
      </c>
      <c r="E2478" s="3" t="s">
        <v>170</v>
      </c>
      <c r="F2478" s="3" t="s">
        <v>77</v>
      </c>
      <c r="G2478" s="5">
        <v>6.25</v>
      </c>
      <c r="H2478">
        <v>6</v>
      </c>
      <c r="I2478" s="5">
        <v>9.8625000000000007</v>
      </c>
      <c r="J2478" s="5">
        <v>1.64375</v>
      </c>
      <c r="K2478">
        <v>172</v>
      </c>
      <c r="L2478" s="15">
        <v>3.4883720930232599E-2</v>
      </c>
      <c r="M2478" s="13">
        <v>4.1517441860465096</v>
      </c>
      <c r="N2478" s="15">
        <v>0</v>
      </c>
      <c r="O2478" s="5">
        <v>0</v>
      </c>
      <c r="P2478" s="5">
        <v>0</v>
      </c>
      <c r="Q2478" s="5">
        <f t="shared" si="424"/>
        <v>9.8625000000000007</v>
      </c>
      <c r="R2478" s="5">
        <f t="shared" si="425"/>
        <v>-9.8625000000000007</v>
      </c>
      <c r="S2478" s="15">
        <f t="shared" si="426"/>
        <v>-1</v>
      </c>
      <c r="T2478">
        <v>0</v>
      </c>
      <c r="U2478" s="5" t="str">
        <f t="shared" si="427"/>
        <v>NA</v>
      </c>
      <c r="V2478" s="15">
        <f t="shared" si="428"/>
        <v>0</v>
      </c>
      <c r="W2478" s="15">
        <f t="shared" si="429"/>
        <v>0</v>
      </c>
      <c r="X2478" s="5">
        <f t="shared" si="430"/>
        <v>0</v>
      </c>
      <c r="Y2478" s="5">
        <f t="shared" si="431"/>
        <v>8.8762500000000006</v>
      </c>
      <c r="Z2478" s="5">
        <f t="shared" si="432"/>
        <v>-10.355625000000002</v>
      </c>
      <c r="AA2478" s="5">
        <f t="shared" si="433"/>
        <v>0.98625000000000007</v>
      </c>
      <c r="AB2478" s="5">
        <f t="shared" si="434"/>
        <v>0.49312500000000092</v>
      </c>
    </row>
    <row r="2479" spans="1:28" x14ac:dyDescent="0.55000000000000004">
      <c r="A2479" s="3" t="s">
        <v>72</v>
      </c>
      <c r="B2479" s="3" t="s">
        <v>3275</v>
      </c>
      <c r="C2479" t="s">
        <v>47</v>
      </c>
      <c r="D2479" s="3" t="s">
        <v>40</v>
      </c>
      <c r="E2479" s="3" t="s">
        <v>2987</v>
      </c>
      <c r="F2479" s="3" t="s">
        <v>77</v>
      </c>
      <c r="G2479" s="5">
        <v>6.25</v>
      </c>
      <c r="H2479">
        <v>3</v>
      </c>
      <c r="I2479" s="5">
        <v>9.9</v>
      </c>
      <c r="J2479" s="5">
        <v>3.3</v>
      </c>
      <c r="K2479">
        <v>54</v>
      </c>
      <c r="L2479" s="15">
        <v>5.5555555555555601E-2</v>
      </c>
      <c r="M2479" s="13">
        <v>3.64777777777778</v>
      </c>
      <c r="N2479" s="15">
        <v>0</v>
      </c>
      <c r="O2479" s="5">
        <v>0</v>
      </c>
      <c r="P2479" s="5">
        <v>0</v>
      </c>
      <c r="Q2479" s="5">
        <f t="shared" si="424"/>
        <v>9.9</v>
      </c>
      <c r="R2479" s="5">
        <f t="shared" si="425"/>
        <v>-9.9</v>
      </c>
      <c r="S2479" s="15">
        <f t="shared" si="426"/>
        <v>-1</v>
      </c>
      <c r="T2479">
        <v>0</v>
      </c>
      <c r="U2479" s="5" t="str">
        <f t="shared" si="427"/>
        <v>NA</v>
      </c>
      <c r="V2479" s="15">
        <f t="shared" si="428"/>
        <v>0</v>
      </c>
      <c r="W2479" s="15">
        <f t="shared" si="429"/>
        <v>0</v>
      </c>
      <c r="X2479" s="5">
        <f t="shared" si="430"/>
        <v>0</v>
      </c>
      <c r="Y2479" s="5">
        <f t="shared" si="431"/>
        <v>8.91</v>
      </c>
      <c r="Z2479" s="5">
        <f t="shared" si="432"/>
        <v>-10.395000000000001</v>
      </c>
      <c r="AA2479" s="5">
        <f t="shared" si="433"/>
        <v>0.99000000000000021</v>
      </c>
      <c r="AB2479" s="5">
        <f t="shared" si="434"/>
        <v>0.49500000000000099</v>
      </c>
    </row>
    <row r="2480" spans="1:28" x14ac:dyDescent="0.55000000000000004">
      <c r="A2480" s="3" t="s">
        <v>72</v>
      </c>
      <c r="B2480" s="3" t="s">
        <v>3759</v>
      </c>
      <c r="C2480" t="s">
        <v>47</v>
      </c>
      <c r="D2480" s="3" t="s">
        <v>173</v>
      </c>
      <c r="E2480" s="3" t="s">
        <v>188</v>
      </c>
      <c r="F2480" s="3" t="s">
        <v>77</v>
      </c>
      <c r="G2480" s="5">
        <v>6.25</v>
      </c>
      <c r="H2480">
        <v>7</v>
      </c>
      <c r="I2480" s="5">
        <v>9.9124999750000011</v>
      </c>
      <c r="J2480" s="5">
        <v>1.4160714250000002</v>
      </c>
      <c r="K2480">
        <v>269</v>
      </c>
      <c r="L2480" s="15">
        <v>2.6022304832713797E-2</v>
      </c>
      <c r="M2480" s="13">
        <v>1.69591078066914</v>
      </c>
      <c r="N2480" s="15">
        <v>0</v>
      </c>
      <c r="O2480" s="5">
        <v>0</v>
      </c>
      <c r="P2480" s="5">
        <v>0</v>
      </c>
      <c r="Q2480" s="5">
        <f t="shared" si="424"/>
        <v>9.9124999750000011</v>
      </c>
      <c r="R2480" s="5">
        <f t="shared" si="425"/>
        <v>-9.9124999750000011</v>
      </c>
      <c r="S2480" s="15">
        <f t="shared" si="426"/>
        <v>-1</v>
      </c>
      <c r="T2480">
        <v>0</v>
      </c>
      <c r="U2480" s="5" t="str">
        <f t="shared" si="427"/>
        <v>NA</v>
      </c>
      <c r="V2480" s="15">
        <f t="shared" si="428"/>
        <v>0</v>
      </c>
      <c r="W2480" s="15">
        <f t="shared" si="429"/>
        <v>0</v>
      </c>
      <c r="X2480" s="5">
        <f t="shared" si="430"/>
        <v>0</v>
      </c>
      <c r="Y2480" s="5">
        <f t="shared" si="431"/>
        <v>8.9212499775000005</v>
      </c>
      <c r="Z2480" s="5">
        <f t="shared" si="432"/>
        <v>-10.408124973750002</v>
      </c>
      <c r="AA2480" s="5">
        <f t="shared" si="433"/>
        <v>0.99124999750000065</v>
      </c>
      <c r="AB2480" s="5">
        <f t="shared" si="434"/>
        <v>0.49562499875000121</v>
      </c>
    </row>
    <row r="2481" spans="1:28" x14ac:dyDescent="0.55000000000000004">
      <c r="A2481" s="3" t="s">
        <v>72</v>
      </c>
      <c r="B2481" s="3" t="s">
        <v>3971</v>
      </c>
      <c r="C2481" t="s">
        <v>47</v>
      </c>
      <c r="D2481" s="3" t="s">
        <v>173</v>
      </c>
      <c r="E2481" s="3" t="s">
        <v>2820</v>
      </c>
      <c r="F2481" s="3" t="s">
        <v>77</v>
      </c>
      <c r="G2481" s="5">
        <v>6.25</v>
      </c>
      <c r="H2481">
        <v>6</v>
      </c>
      <c r="I2481" s="5">
        <v>9.9249999750000022</v>
      </c>
      <c r="J2481" s="5">
        <v>1.6541666625000002</v>
      </c>
      <c r="K2481">
        <v>340</v>
      </c>
      <c r="L2481" s="15">
        <v>1.7647058823529401E-2</v>
      </c>
      <c r="M2481" s="13">
        <v>1.96705882352941</v>
      </c>
      <c r="N2481" s="15">
        <v>0</v>
      </c>
      <c r="O2481" s="5">
        <v>0</v>
      </c>
      <c r="P2481" s="5">
        <v>0</v>
      </c>
      <c r="Q2481" s="5">
        <f t="shared" si="424"/>
        <v>9.9249999750000022</v>
      </c>
      <c r="R2481" s="5">
        <f t="shared" si="425"/>
        <v>-9.9249999750000022</v>
      </c>
      <c r="S2481" s="15">
        <f t="shared" si="426"/>
        <v>-1</v>
      </c>
      <c r="T2481">
        <v>0</v>
      </c>
      <c r="U2481" s="5" t="str">
        <f t="shared" si="427"/>
        <v>NA</v>
      </c>
      <c r="V2481" s="15">
        <f t="shared" si="428"/>
        <v>0</v>
      </c>
      <c r="W2481" s="15">
        <f t="shared" si="429"/>
        <v>0</v>
      </c>
      <c r="X2481" s="5">
        <f t="shared" si="430"/>
        <v>0</v>
      </c>
      <c r="Y2481" s="5">
        <f t="shared" si="431"/>
        <v>8.9324999775000027</v>
      </c>
      <c r="Z2481" s="5">
        <f t="shared" si="432"/>
        <v>-10.421249973750003</v>
      </c>
      <c r="AA2481" s="5">
        <f t="shared" si="433"/>
        <v>0.99249999749999951</v>
      </c>
      <c r="AB2481" s="5">
        <f t="shared" si="434"/>
        <v>0.49624999875000064</v>
      </c>
    </row>
    <row r="2482" spans="1:28" x14ac:dyDescent="0.55000000000000004">
      <c r="A2482" s="3" t="s">
        <v>72</v>
      </c>
      <c r="B2482" s="3" t="s">
        <v>778</v>
      </c>
      <c r="C2482" t="s">
        <v>47</v>
      </c>
      <c r="D2482" s="3" t="s">
        <v>75</v>
      </c>
      <c r="E2482" s="3" t="s">
        <v>3051</v>
      </c>
      <c r="F2482" s="3" t="s">
        <v>77</v>
      </c>
      <c r="G2482" s="5">
        <v>6.25</v>
      </c>
      <c r="H2482">
        <v>3</v>
      </c>
      <c r="I2482" s="5">
        <v>9.9249999750000022</v>
      </c>
      <c r="J2482" s="5">
        <v>3.3083333250000004</v>
      </c>
      <c r="K2482">
        <v>19</v>
      </c>
      <c r="L2482" s="15">
        <v>0.157894736842105</v>
      </c>
      <c r="M2482" s="13">
        <v>1.5247368421052601</v>
      </c>
      <c r="N2482" s="15">
        <v>0</v>
      </c>
      <c r="O2482" s="5">
        <v>0</v>
      </c>
      <c r="P2482" s="5">
        <v>0</v>
      </c>
      <c r="Q2482" s="5">
        <f t="shared" si="424"/>
        <v>9.9249999750000022</v>
      </c>
      <c r="R2482" s="5">
        <f t="shared" si="425"/>
        <v>-9.9249999750000022</v>
      </c>
      <c r="S2482" s="15">
        <f t="shared" si="426"/>
        <v>-1</v>
      </c>
      <c r="T2482">
        <v>0</v>
      </c>
      <c r="U2482" s="5" t="str">
        <f t="shared" si="427"/>
        <v>NA</v>
      </c>
      <c r="V2482" s="15">
        <f t="shared" si="428"/>
        <v>0</v>
      </c>
      <c r="W2482" s="15">
        <f t="shared" si="429"/>
        <v>0</v>
      </c>
      <c r="X2482" s="5">
        <f t="shared" si="430"/>
        <v>0</v>
      </c>
      <c r="Y2482" s="5">
        <f t="shared" si="431"/>
        <v>8.9324999775000027</v>
      </c>
      <c r="Z2482" s="5">
        <f t="shared" si="432"/>
        <v>-10.421249973750003</v>
      </c>
      <c r="AA2482" s="5">
        <f t="shared" si="433"/>
        <v>0.99249999749999951</v>
      </c>
      <c r="AB2482" s="5">
        <f t="shared" si="434"/>
        <v>0.49624999875000064</v>
      </c>
    </row>
    <row r="2483" spans="1:28" x14ac:dyDescent="0.55000000000000004">
      <c r="A2483" s="3" t="s">
        <v>72</v>
      </c>
      <c r="B2483" s="3" t="s">
        <v>506</v>
      </c>
      <c r="C2483" t="s">
        <v>47</v>
      </c>
      <c r="D2483" s="3" t="s">
        <v>75</v>
      </c>
      <c r="E2483" s="3" t="s">
        <v>76</v>
      </c>
      <c r="F2483" s="3" t="s">
        <v>77</v>
      </c>
      <c r="G2483" s="5">
        <v>6.25</v>
      </c>
      <c r="H2483">
        <v>5</v>
      </c>
      <c r="I2483" s="5">
        <v>9.9250000000000007</v>
      </c>
      <c r="J2483" s="5">
        <v>1.9850000000000001</v>
      </c>
      <c r="K2483">
        <v>32</v>
      </c>
      <c r="L2483" s="15">
        <v>0.15625</v>
      </c>
      <c r="M2483" s="13">
        <v>1.03</v>
      </c>
      <c r="N2483" s="15">
        <v>0</v>
      </c>
      <c r="O2483" s="5">
        <v>0</v>
      </c>
      <c r="P2483" s="5">
        <v>0</v>
      </c>
      <c r="Q2483" s="5">
        <f t="shared" si="424"/>
        <v>9.9250000000000007</v>
      </c>
      <c r="R2483" s="5">
        <f t="shared" si="425"/>
        <v>-9.9250000000000007</v>
      </c>
      <c r="S2483" s="15">
        <f t="shared" si="426"/>
        <v>-1</v>
      </c>
      <c r="T2483">
        <v>0</v>
      </c>
      <c r="U2483" s="5" t="str">
        <f t="shared" si="427"/>
        <v>NA</v>
      </c>
      <c r="V2483" s="15">
        <f t="shared" si="428"/>
        <v>0</v>
      </c>
      <c r="W2483" s="15">
        <f t="shared" si="429"/>
        <v>0</v>
      </c>
      <c r="X2483" s="5">
        <f t="shared" si="430"/>
        <v>0</v>
      </c>
      <c r="Y2483" s="5">
        <f t="shared" si="431"/>
        <v>8.932500000000001</v>
      </c>
      <c r="Z2483" s="5">
        <f t="shared" si="432"/>
        <v>-10.421250000000001</v>
      </c>
      <c r="AA2483" s="5">
        <f t="shared" si="433"/>
        <v>0.99249999999999972</v>
      </c>
      <c r="AB2483" s="5">
        <f t="shared" si="434"/>
        <v>0.49624999999999986</v>
      </c>
    </row>
    <row r="2484" spans="1:28" x14ac:dyDescent="0.55000000000000004">
      <c r="A2484" s="3" t="s">
        <v>72</v>
      </c>
      <c r="B2484" s="3" t="s">
        <v>4185</v>
      </c>
      <c r="C2484" t="s">
        <v>47</v>
      </c>
      <c r="D2484" s="3" t="s">
        <v>32</v>
      </c>
      <c r="E2484" s="3" t="s">
        <v>377</v>
      </c>
      <c r="F2484" s="3" t="s">
        <v>77</v>
      </c>
      <c r="G2484" s="5">
        <v>6.25</v>
      </c>
      <c r="H2484">
        <v>4</v>
      </c>
      <c r="I2484" s="5">
        <v>9.9499999999999993</v>
      </c>
      <c r="J2484" s="5">
        <v>2.4874999999999998</v>
      </c>
      <c r="K2484">
        <v>20</v>
      </c>
      <c r="L2484" s="15">
        <v>0.2</v>
      </c>
      <c r="M2484" s="13">
        <v>1.35</v>
      </c>
      <c r="N2484" s="15">
        <v>0</v>
      </c>
      <c r="O2484" s="5">
        <v>0</v>
      </c>
      <c r="P2484" s="5">
        <v>0</v>
      </c>
      <c r="Q2484" s="5">
        <f t="shared" si="424"/>
        <v>9.9499999999999993</v>
      </c>
      <c r="R2484" s="5">
        <f t="shared" si="425"/>
        <v>-9.9499999999999993</v>
      </c>
      <c r="S2484" s="15">
        <f t="shared" si="426"/>
        <v>-1</v>
      </c>
      <c r="T2484">
        <v>0</v>
      </c>
      <c r="U2484" s="5" t="str">
        <f t="shared" si="427"/>
        <v>NA</v>
      </c>
      <c r="V2484" s="15">
        <f t="shared" si="428"/>
        <v>0</v>
      </c>
      <c r="W2484" s="15">
        <f t="shared" si="429"/>
        <v>0</v>
      </c>
      <c r="X2484" s="5">
        <f t="shared" si="430"/>
        <v>0</v>
      </c>
      <c r="Y2484" s="5">
        <f t="shared" si="431"/>
        <v>8.9550000000000001</v>
      </c>
      <c r="Z2484" s="5">
        <f t="shared" si="432"/>
        <v>-10.4475</v>
      </c>
      <c r="AA2484" s="5">
        <f t="shared" si="433"/>
        <v>0.99499999999999922</v>
      </c>
      <c r="AB2484" s="5">
        <f t="shared" si="434"/>
        <v>0.4975000000000005</v>
      </c>
    </row>
    <row r="2485" spans="1:28" x14ac:dyDescent="0.55000000000000004">
      <c r="A2485" s="3" t="s">
        <v>72</v>
      </c>
      <c r="B2485" s="3" t="s">
        <v>4187</v>
      </c>
      <c r="C2485" t="s">
        <v>47</v>
      </c>
      <c r="D2485" s="3" t="s">
        <v>173</v>
      </c>
      <c r="E2485" s="3" t="s">
        <v>3200</v>
      </c>
      <c r="F2485" s="3" t="s">
        <v>77</v>
      </c>
      <c r="G2485" s="5">
        <v>6.25</v>
      </c>
      <c r="H2485">
        <v>3</v>
      </c>
      <c r="I2485" s="5">
        <v>9.9874999874999997</v>
      </c>
      <c r="J2485" s="5">
        <v>3.3291666625</v>
      </c>
      <c r="K2485">
        <v>283</v>
      </c>
      <c r="L2485" s="15">
        <v>1.06007067137809E-2</v>
      </c>
      <c r="M2485" s="13">
        <v>1.26890459363958</v>
      </c>
      <c r="N2485" s="15">
        <v>0</v>
      </c>
      <c r="O2485" s="5">
        <v>0</v>
      </c>
      <c r="P2485" s="5">
        <v>0</v>
      </c>
      <c r="Q2485" s="5">
        <f t="shared" si="424"/>
        <v>9.9874999874999997</v>
      </c>
      <c r="R2485" s="5">
        <f t="shared" si="425"/>
        <v>-9.9874999874999997</v>
      </c>
      <c r="S2485" s="15">
        <f t="shared" si="426"/>
        <v>-1</v>
      </c>
      <c r="T2485">
        <v>0</v>
      </c>
      <c r="U2485" s="5" t="str">
        <f t="shared" si="427"/>
        <v>NA</v>
      </c>
      <c r="V2485" s="15">
        <f t="shared" si="428"/>
        <v>0</v>
      </c>
      <c r="W2485" s="15">
        <f t="shared" si="429"/>
        <v>0</v>
      </c>
      <c r="X2485" s="5">
        <f t="shared" si="430"/>
        <v>0</v>
      </c>
      <c r="Y2485" s="5">
        <f t="shared" si="431"/>
        <v>8.9887499887499995</v>
      </c>
      <c r="Z2485" s="5">
        <f t="shared" si="432"/>
        <v>-10.486874986875</v>
      </c>
      <c r="AA2485" s="5">
        <f t="shared" si="433"/>
        <v>0.99874999875000015</v>
      </c>
      <c r="AB2485" s="5">
        <f t="shared" si="434"/>
        <v>0.49937499937500007</v>
      </c>
    </row>
    <row r="2486" spans="1:28" x14ac:dyDescent="0.55000000000000004">
      <c r="A2486" s="3" t="s">
        <v>72</v>
      </c>
      <c r="B2486" s="3" t="s">
        <v>4189</v>
      </c>
      <c r="C2486" t="s">
        <v>47</v>
      </c>
      <c r="D2486" s="3" t="s">
        <v>173</v>
      </c>
      <c r="E2486" s="3" t="s">
        <v>2872</v>
      </c>
      <c r="F2486" s="3" t="s">
        <v>77</v>
      </c>
      <c r="G2486" s="5">
        <v>6.25</v>
      </c>
      <c r="H2486">
        <v>1</v>
      </c>
      <c r="I2486" s="5">
        <v>10</v>
      </c>
      <c r="J2486" s="5">
        <v>10</v>
      </c>
      <c r="K2486">
        <v>142</v>
      </c>
      <c r="L2486" s="15">
        <v>7.0422535211267599E-3</v>
      </c>
      <c r="M2486" s="13">
        <v>1.43169014084507</v>
      </c>
      <c r="N2486" s="15">
        <v>0</v>
      </c>
      <c r="O2486" s="5">
        <v>0</v>
      </c>
      <c r="P2486" s="5">
        <v>0</v>
      </c>
      <c r="Q2486" s="5">
        <f t="shared" si="424"/>
        <v>10</v>
      </c>
      <c r="R2486" s="5">
        <f t="shared" si="425"/>
        <v>-10</v>
      </c>
      <c r="S2486" s="15">
        <f t="shared" si="426"/>
        <v>-1</v>
      </c>
      <c r="T2486">
        <v>0</v>
      </c>
      <c r="U2486" s="5" t="str">
        <f t="shared" si="427"/>
        <v>NA</v>
      </c>
      <c r="V2486" s="15">
        <f t="shared" si="428"/>
        <v>0</v>
      </c>
      <c r="W2486" s="15">
        <f t="shared" si="429"/>
        <v>0</v>
      </c>
      <c r="X2486" s="5">
        <f t="shared" si="430"/>
        <v>0</v>
      </c>
      <c r="Y2486" s="5">
        <f t="shared" si="431"/>
        <v>9</v>
      </c>
      <c r="Z2486" s="5">
        <f t="shared" si="432"/>
        <v>-10.5</v>
      </c>
      <c r="AA2486" s="5">
        <f t="shared" si="433"/>
        <v>1</v>
      </c>
      <c r="AB2486" s="5">
        <f t="shared" si="434"/>
        <v>0.5</v>
      </c>
    </row>
    <row r="2487" spans="1:28" x14ac:dyDescent="0.55000000000000004">
      <c r="A2487" s="3" t="s">
        <v>72</v>
      </c>
      <c r="B2487" s="3" t="s">
        <v>4191</v>
      </c>
      <c r="C2487" t="s">
        <v>47</v>
      </c>
      <c r="D2487" s="3" t="s">
        <v>173</v>
      </c>
      <c r="E2487" s="3" t="s">
        <v>2806</v>
      </c>
      <c r="F2487" s="3" t="s">
        <v>77</v>
      </c>
      <c r="G2487" s="5">
        <v>6.25</v>
      </c>
      <c r="H2487">
        <v>6</v>
      </c>
      <c r="I2487" s="5">
        <v>10.012499999999999</v>
      </c>
      <c r="J2487" s="5">
        <v>1.66875</v>
      </c>
      <c r="K2487">
        <v>245</v>
      </c>
      <c r="L2487" s="15">
        <v>2.4489795918367297E-2</v>
      </c>
      <c r="M2487" s="13">
        <v>1.6220408163265301</v>
      </c>
      <c r="N2487" s="15">
        <v>0</v>
      </c>
      <c r="O2487" s="5">
        <v>0</v>
      </c>
      <c r="P2487" s="5">
        <v>0</v>
      </c>
      <c r="Q2487" s="5">
        <f t="shared" si="424"/>
        <v>10.012499999999999</v>
      </c>
      <c r="R2487" s="5">
        <f t="shared" si="425"/>
        <v>-10.012499999999999</v>
      </c>
      <c r="S2487" s="15">
        <f t="shared" si="426"/>
        <v>-1</v>
      </c>
      <c r="T2487">
        <v>0</v>
      </c>
      <c r="U2487" s="5" t="str">
        <f t="shared" si="427"/>
        <v>NA</v>
      </c>
      <c r="V2487" s="15">
        <f t="shared" si="428"/>
        <v>0</v>
      </c>
      <c r="W2487" s="15">
        <f t="shared" si="429"/>
        <v>0</v>
      </c>
      <c r="X2487" s="5">
        <f t="shared" si="430"/>
        <v>0</v>
      </c>
      <c r="Y2487" s="5">
        <f t="shared" si="431"/>
        <v>9.0112500000000004</v>
      </c>
      <c r="Z2487" s="5">
        <f t="shared" si="432"/>
        <v>-10.513125</v>
      </c>
      <c r="AA2487" s="5">
        <f t="shared" si="433"/>
        <v>1.0012499999999989</v>
      </c>
      <c r="AB2487" s="5">
        <f t="shared" si="434"/>
        <v>0.50062500000000121</v>
      </c>
    </row>
    <row r="2488" spans="1:28" x14ac:dyDescent="0.55000000000000004">
      <c r="A2488" s="3" t="s">
        <v>72</v>
      </c>
      <c r="B2488" s="3" t="s">
        <v>3682</v>
      </c>
      <c r="C2488" t="s">
        <v>47</v>
      </c>
      <c r="D2488" s="3" t="s">
        <v>173</v>
      </c>
      <c r="E2488" s="3" t="s">
        <v>675</v>
      </c>
      <c r="F2488" s="3" t="s">
        <v>77</v>
      </c>
      <c r="G2488" s="5">
        <v>6.25</v>
      </c>
      <c r="H2488">
        <v>5</v>
      </c>
      <c r="I2488" s="5">
        <v>10.012499999999999</v>
      </c>
      <c r="J2488" s="5">
        <v>2.0024999999999999</v>
      </c>
      <c r="K2488">
        <v>145</v>
      </c>
      <c r="L2488" s="15">
        <v>3.4482758620689703E-2</v>
      </c>
      <c r="M2488" s="13">
        <v>2.5979310344827602</v>
      </c>
      <c r="N2488" s="15">
        <v>0</v>
      </c>
      <c r="O2488" s="5">
        <v>0</v>
      </c>
      <c r="P2488" s="5">
        <v>0</v>
      </c>
      <c r="Q2488" s="5">
        <f t="shared" si="424"/>
        <v>10.012499999999999</v>
      </c>
      <c r="R2488" s="5">
        <f t="shared" si="425"/>
        <v>-10.012499999999999</v>
      </c>
      <c r="S2488" s="15">
        <f t="shared" si="426"/>
        <v>-1</v>
      </c>
      <c r="T2488">
        <v>0</v>
      </c>
      <c r="U2488" s="5" t="str">
        <f t="shared" si="427"/>
        <v>NA</v>
      </c>
      <c r="V2488" s="15">
        <f t="shared" si="428"/>
        <v>0</v>
      </c>
      <c r="W2488" s="15">
        <f t="shared" si="429"/>
        <v>0</v>
      </c>
      <c r="X2488" s="5">
        <f t="shared" si="430"/>
        <v>0</v>
      </c>
      <c r="Y2488" s="5">
        <f t="shared" si="431"/>
        <v>9.0112500000000004</v>
      </c>
      <c r="Z2488" s="5">
        <f t="shared" si="432"/>
        <v>-10.513125</v>
      </c>
      <c r="AA2488" s="5">
        <f t="shared" si="433"/>
        <v>1.0012499999999989</v>
      </c>
      <c r="AB2488" s="5">
        <f t="shared" si="434"/>
        <v>0.50062500000000121</v>
      </c>
    </row>
    <row r="2489" spans="1:28" x14ac:dyDescent="0.55000000000000004">
      <c r="A2489" s="3" t="s">
        <v>72</v>
      </c>
      <c r="B2489" s="3" t="s">
        <v>3190</v>
      </c>
      <c r="C2489" t="s">
        <v>47</v>
      </c>
      <c r="D2489" s="3" t="s">
        <v>75</v>
      </c>
      <c r="E2489" s="3" t="s">
        <v>3348</v>
      </c>
      <c r="F2489" s="3" t="s">
        <v>77</v>
      </c>
      <c r="G2489" s="5">
        <v>6.25</v>
      </c>
      <c r="H2489">
        <v>3</v>
      </c>
      <c r="I2489" s="5">
        <v>10.012499999999999</v>
      </c>
      <c r="J2489" s="5">
        <v>3.3374999999999999</v>
      </c>
      <c r="K2489">
        <v>30</v>
      </c>
      <c r="L2489" s="15">
        <v>0.1</v>
      </c>
      <c r="M2489" s="13">
        <v>1.7</v>
      </c>
      <c r="N2489" s="15">
        <v>0</v>
      </c>
      <c r="O2489" s="5">
        <v>0</v>
      </c>
      <c r="P2489" s="5">
        <v>0</v>
      </c>
      <c r="Q2489" s="5">
        <f t="shared" si="424"/>
        <v>10.012499999999999</v>
      </c>
      <c r="R2489" s="5">
        <f t="shared" si="425"/>
        <v>-10.012499999999999</v>
      </c>
      <c r="S2489" s="15">
        <f t="shared" si="426"/>
        <v>-1</v>
      </c>
      <c r="T2489">
        <v>0</v>
      </c>
      <c r="U2489" s="5" t="str">
        <f t="shared" si="427"/>
        <v>NA</v>
      </c>
      <c r="V2489" s="15">
        <f t="shared" si="428"/>
        <v>0</v>
      </c>
      <c r="W2489" s="15">
        <f t="shared" si="429"/>
        <v>0</v>
      </c>
      <c r="X2489" s="5">
        <f t="shared" si="430"/>
        <v>0</v>
      </c>
      <c r="Y2489" s="5">
        <f t="shared" si="431"/>
        <v>9.0112500000000004</v>
      </c>
      <c r="Z2489" s="5">
        <f t="shared" si="432"/>
        <v>-10.513125</v>
      </c>
      <c r="AA2489" s="5">
        <f t="shared" si="433"/>
        <v>1.0012499999999989</v>
      </c>
      <c r="AB2489" s="5">
        <f t="shared" si="434"/>
        <v>0.50062500000000121</v>
      </c>
    </row>
    <row r="2490" spans="1:28" x14ac:dyDescent="0.55000000000000004">
      <c r="A2490" s="3" t="s">
        <v>72</v>
      </c>
      <c r="B2490" s="3" t="s">
        <v>3002</v>
      </c>
      <c r="C2490" t="s">
        <v>47</v>
      </c>
      <c r="D2490" s="3" t="s">
        <v>40</v>
      </c>
      <c r="E2490" s="3" t="s">
        <v>3268</v>
      </c>
      <c r="F2490" s="3" t="s">
        <v>77</v>
      </c>
      <c r="G2490" s="5">
        <v>6.25</v>
      </c>
      <c r="H2490">
        <v>3</v>
      </c>
      <c r="I2490" s="5">
        <v>10.037499974999999</v>
      </c>
      <c r="J2490" s="5">
        <v>3.3458333250000001</v>
      </c>
      <c r="K2490">
        <v>8</v>
      </c>
      <c r="L2490" s="15">
        <v>0.375</v>
      </c>
      <c r="M2490" s="13">
        <v>1</v>
      </c>
      <c r="N2490" s="15">
        <v>0</v>
      </c>
      <c r="O2490" s="5">
        <v>0</v>
      </c>
      <c r="P2490" s="5">
        <v>0</v>
      </c>
      <c r="Q2490" s="5">
        <f t="shared" si="424"/>
        <v>10.037499974999999</v>
      </c>
      <c r="R2490" s="5">
        <f t="shared" si="425"/>
        <v>-10.037499974999999</v>
      </c>
      <c r="S2490" s="15">
        <f t="shared" si="426"/>
        <v>-1</v>
      </c>
      <c r="T2490">
        <v>0</v>
      </c>
      <c r="U2490" s="5" t="str">
        <f t="shared" si="427"/>
        <v>NA</v>
      </c>
      <c r="V2490" s="15">
        <f t="shared" si="428"/>
        <v>0</v>
      </c>
      <c r="W2490" s="15">
        <f t="shared" si="429"/>
        <v>0</v>
      </c>
      <c r="X2490" s="5">
        <f t="shared" si="430"/>
        <v>0</v>
      </c>
      <c r="Y2490" s="5">
        <f t="shared" si="431"/>
        <v>9.0337499774999994</v>
      </c>
      <c r="Z2490" s="5">
        <f t="shared" si="432"/>
        <v>-10.53937497375</v>
      </c>
      <c r="AA2490" s="5">
        <f t="shared" si="433"/>
        <v>1.0037499974999999</v>
      </c>
      <c r="AB2490" s="5">
        <f t="shared" si="434"/>
        <v>0.50187499875000086</v>
      </c>
    </row>
    <row r="2491" spans="1:28" x14ac:dyDescent="0.55000000000000004">
      <c r="A2491" s="3" t="s">
        <v>72</v>
      </c>
      <c r="B2491" s="3" t="s">
        <v>4196</v>
      </c>
      <c r="C2491" t="s">
        <v>47</v>
      </c>
      <c r="D2491" s="3" t="s">
        <v>173</v>
      </c>
      <c r="E2491" s="3" t="s">
        <v>3863</v>
      </c>
      <c r="F2491" s="3" t="s">
        <v>77</v>
      </c>
      <c r="G2491" s="5">
        <v>6.25</v>
      </c>
      <c r="H2491">
        <v>7</v>
      </c>
      <c r="I2491" s="5">
        <v>10.0625</v>
      </c>
      <c r="J2491" s="5">
        <v>1.4375</v>
      </c>
      <c r="K2491">
        <v>400</v>
      </c>
      <c r="L2491" s="15">
        <v>1.7500000000000002E-2</v>
      </c>
      <c r="M2491" s="13">
        <v>2.2945000000000002</v>
      </c>
      <c r="N2491" s="15">
        <v>0</v>
      </c>
      <c r="O2491" s="5">
        <v>0</v>
      </c>
      <c r="P2491" s="5">
        <v>0</v>
      </c>
      <c r="Q2491" s="5">
        <f t="shared" si="424"/>
        <v>10.0625</v>
      </c>
      <c r="R2491" s="5">
        <f t="shared" si="425"/>
        <v>-10.0625</v>
      </c>
      <c r="S2491" s="15">
        <f t="shared" si="426"/>
        <v>-1</v>
      </c>
      <c r="T2491">
        <v>0</v>
      </c>
      <c r="U2491" s="5" t="str">
        <f t="shared" si="427"/>
        <v>NA</v>
      </c>
      <c r="V2491" s="15">
        <f t="shared" si="428"/>
        <v>0</v>
      </c>
      <c r="W2491" s="15">
        <f t="shared" si="429"/>
        <v>0</v>
      </c>
      <c r="X2491" s="5">
        <f t="shared" si="430"/>
        <v>0</v>
      </c>
      <c r="Y2491" s="5">
        <f t="shared" si="431"/>
        <v>9.0562500000000004</v>
      </c>
      <c r="Z2491" s="5">
        <f t="shared" si="432"/>
        <v>-10.565625000000001</v>
      </c>
      <c r="AA2491" s="5">
        <f t="shared" si="433"/>
        <v>1.0062499999999996</v>
      </c>
      <c r="AB2491" s="5">
        <f t="shared" si="434"/>
        <v>0.50312500000000071</v>
      </c>
    </row>
    <row r="2492" spans="1:28" x14ac:dyDescent="0.55000000000000004">
      <c r="A2492" s="3" t="s">
        <v>72</v>
      </c>
      <c r="B2492" s="3" t="s">
        <v>4198</v>
      </c>
      <c r="C2492" t="s">
        <v>47</v>
      </c>
      <c r="D2492" s="3" t="s">
        <v>173</v>
      </c>
      <c r="E2492" s="3" t="s">
        <v>2718</v>
      </c>
      <c r="F2492" s="3" t="s">
        <v>77</v>
      </c>
      <c r="G2492" s="5">
        <v>6.25</v>
      </c>
      <c r="H2492">
        <v>5</v>
      </c>
      <c r="I2492" s="5">
        <v>10.074999999999999</v>
      </c>
      <c r="J2492" s="5">
        <v>2.0150000000000001</v>
      </c>
      <c r="K2492">
        <v>116</v>
      </c>
      <c r="L2492" s="15">
        <v>4.31034482758621E-2</v>
      </c>
      <c r="M2492" s="13">
        <v>2.4715517241379299</v>
      </c>
      <c r="N2492" s="15">
        <v>0</v>
      </c>
      <c r="O2492" s="5">
        <v>0</v>
      </c>
      <c r="P2492" s="5">
        <v>0</v>
      </c>
      <c r="Q2492" s="5">
        <f t="shared" si="424"/>
        <v>10.074999999999999</v>
      </c>
      <c r="R2492" s="5">
        <f t="shared" si="425"/>
        <v>-10.074999999999999</v>
      </c>
      <c r="S2492" s="15">
        <f t="shared" si="426"/>
        <v>-1</v>
      </c>
      <c r="T2492">
        <v>0</v>
      </c>
      <c r="U2492" s="5" t="str">
        <f t="shared" si="427"/>
        <v>NA</v>
      </c>
      <c r="V2492" s="15">
        <f t="shared" si="428"/>
        <v>0</v>
      </c>
      <c r="W2492" s="15">
        <f t="shared" si="429"/>
        <v>0</v>
      </c>
      <c r="X2492" s="5">
        <f t="shared" si="430"/>
        <v>0</v>
      </c>
      <c r="Y2492" s="5">
        <f t="shared" si="431"/>
        <v>9.067499999999999</v>
      </c>
      <c r="Z2492" s="5">
        <f t="shared" si="432"/>
        <v>-10.578749999999999</v>
      </c>
      <c r="AA2492" s="5">
        <f t="shared" si="433"/>
        <v>1.0075000000000003</v>
      </c>
      <c r="AB2492" s="5">
        <f t="shared" si="434"/>
        <v>0.50375000000000014</v>
      </c>
    </row>
    <row r="2493" spans="1:28" x14ac:dyDescent="0.55000000000000004">
      <c r="A2493" s="3" t="s">
        <v>72</v>
      </c>
      <c r="B2493" s="3" t="s">
        <v>2703</v>
      </c>
      <c r="C2493" t="s">
        <v>47</v>
      </c>
      <c r="D2493" s="3" t="s">
        <v>104</v>
      </c>
      <c r="E2493" s="3" t="s">
        <v>3081</v>
      </c>
      <c r="F2493" s="3" t="s">
        <v>77</v>
      </c>
      <c r="G2493" s="5">
        <v>6.25</v>
      </c>
      <c r="H2493">
        <v>3</v>
      </c>
      <c r="I2493" s="5">
        <v>10.0875</v>
      </c>
      <c r="J2493" s="5">
        <v>3.3624999999999998</v>
      </c>
      <c r="K2493">
        <v>8</v>
      </c>
      <c r="L2493" s="15">
        <v>0.375</v>
      </c>
      <c r="M2493" s="13">
        <v>1</v>
      </c>
      <c r="N2493" s="15">
        <v>0</v>
      </c>
      <c r="O2493" s="5">
        <v>0</v>
      </c>
      <c r="P2493" s="5">
        <v>0</v>
      </c>
      <c r="Q2493" s="5">
        <f t="shared" si="424"/>
        <v>10.0875</v>
      </c>
      <c r="R2493" s="5">
        <f t="shared" si="425"/>
        <v>-10.0875</v>
      </c>
      <c r="S2493" s="15">
        <f t="shared" si="426"/>
        <v>-1</v>
      </c>
      <c r="T2493">
        <v>0</v>
      </c>
      <c r="U2493" s="5" t="str">
        <f t="shared" si="427"/>
        <v>NA</v>
      </c>
      <c r="V2493" s="15">
        <f t="shared" si="428"/>
        <v>0</v>
      </c>
      <c r="W2493" s="15">
        <f t="shared" si="429"/>
        <v>0</v>
      </c>
      <c r="X2493" s="5">
        <f t="shared" si="430"/>
        <v>0</v>
      </c>
      <c r="Y2493" s="5">
        <f t="shared" si="431"/>
        <v>9.0787500000000012</v>
      </c>
      <c r="Z2493" s="5">
        <f t="shared" si="432"/>
        <v>-10.591875000000002</v>
      </c>
      <c r="AA2493" s="5">
        <f t="shared" si="433"/>
        <v>1.0087499999999991</v>
      </c>
      <c r="AB2493" s="5">
        <f t="shared" si="434"/>
        <v>0.50437500000000135</v>
      </c>
    </row>
    <row r="2494" spans="1:28" x14ac:dyDescent="0.55000000000000004">
      <c r="A2494" s="3" t="s">
        <v>72</v>
      </c>
      <c r="B2494" s="3" t="s">
        <v>3245</v>
      </c>
      <c r="C2494" t="s">
        <v>47</v>
      </c>
      <c r="D2494" s="3" t="s">
        <v>104</v>
      </c>
      <c r="E2494" s="3" t="s">
        <v>3070</v>
      </c>
      <c r="F2494" s="3" t="s">
        <v>77</v>
      </c>
      <c r="G2494" s="5">
        <v>6.25</v>
      </c>
      <c r="H2494">
        <v>4</v>
      </c>
      <c r="I2494" s="5">
        <v>10.0875</v>
      </c>
      <c r="J2494" s="5">
        <v>2.5218750000000001</v>
      </c>
      <c r="K2494">
        <v>66</v>
      </c>
      <c r="L2494" s="15">
        <v>6.0606060606060594E-2</v>
      </c>
      <c r="M2494" s="13">
        <v>1.1966666666666701</v>
      </c>
      <c r="N2494" s="15">
        <v>0</v>
      </c>
      <c r="O2494" s="5">
        <v>0</v>
      </c>
      <c r="P2494" s="5">
        <v>0</v>
      </c>
      <c r="Q2494" s="5">
        <f t="shared" si="424"/>
        <v>10.0875</v>
      </c>
      <c r="R2494" s="5">
        <f t="shared" si="425"/>
        <v>-10.0875</v>
      </c>
      <c r="S2494" s="15">
        <f t="shared" si="426"/>
        <v>-1</v>
      </c>
      <c r="T2494">
        <v>0</v>
      </c>
      <c r="U2494" s="5" t="str">
        <f t="shared" si="427"/>
        <v>NA</v>
      </c>
      <c r="V2494" s="15">
        <f t="shared" si="428"/>
        <v>0</v>
      </c>
      <c r="W2494" s="15">
        <f t="shared" si="429"/>
        <v>0</v>
      </c>
      <c r="X2494" s="5">
        <f t="shared" si="430"/>
        <v>0</v>
      </c>
      <c r="Y2494" s="5">
        <f t="shared" si="431"/>
        <v>9.0787500000000012</v>
      </c>
      <c r="Z2494" s="5">
        <f t="shared" si="432"/>
        <v>-10.591875000000002</v>
      </c>
      <c r="AA2494" s="5">
        <f t="shared" si="433"/>
        <v>1.0087499999999991</v>
      </c>
      <c r="AB2494" s="5">
        <f t="shared" si="434"/>
        <v>0.50437500000000135</v>
      </c>
    </row>
    <row r="2495" spans="1:28" x14ac:dyDescent="0.55000000000000004">
      <c r="A2495" s="3" t="s">
        <v>72</v>
      </c>
      <c r="B2495" s="3" t="s">
        <v>3179</v>
      </c>
      <c r="C2495" t="s">
        <v>47</v>
      </c>
      <c r="D2495" s="3" t="s">
        <v>40</v>
      </c>
      <c r="E2495" s="3" t="s">
        <v>3268</v>
      </c>
      <c r="F2495" s="3" t="s">
        <v>77</v>
      </c>
      <c r="G2495" s="5">
        <v>6.25</v>
      </c>
      <c r="H2495">
        <v>4</v>
      </c>
      <c r="I2495" s="5">
        <v>10.1</v>
      </c>
      <c r="J2495" s="5">
        <v>2.5249999999999999</v>
      </c>
      <c r="K2495">
        <v>113</v>
      </c>
      <c r="L2495" s="15">
        <v>3.5398230088495602E-2</v>
      </c>
      <c r="M2495" s="13">
        <v>1.6442477876106201</v>
      </c>
      <c r="N2495" s="15">
        <v>0</v>
      </c>
      <c r="O2495" s="5">
        <v>0</v>
      </c>
      <c r="P2495" s="5">
        <v>0</v>
      </c>
      <c r="Q2495" s="5">
        <f t="shared" si="424"/>
        <v>10.1</v>
      </c>
      <c r="R2495" s="5">
        <f t="shared" si="425"/>
        <v>-10.1</v>
      </c>
      <c r="S2495" s="15">
        <f t="shared" si="426"/>
        <v>-1</v>
      </c>
      <c r="T2495">
        <v>0</v>
      </c>
      <c r="U2495" s="5" t="str">
        <f t="shared" si="427"/>
        <v>NA</v>
      </c>
      <c r="V2495" s="15">
        <f t="shared" si="428"/>
        <v>0</v>
      </c>
      <c r="W2495" s="15">
        <f t="shared" si="429"/>
        <v>0</v>
      </c>
      <c r="X2495" s="5">
        <f t="shared" si="430"/>
        <v>0</v>
      </c>
      <c r="Y2495" s="5">
        <f t="shared" si="431"/>
        <v>9.09</v>
      </c>
      <c r="Z2495" s="5">
        <f t="shared" si="432"/>
        <v>-10.605</v>
      </c>
      <c r="AA2495" s="5">
        <f t="shared" si="433"/>
        <v>1.0099999999999998</v>
      </c>
      <c r="AB2495" s="5">
        <f t="shared" si="434"/>
        <v>0.50500000000000078</v>
      </c>
    </row>
    <row r="2496" spans="1:28" x14ac:dyDescent="0.55000000000000004">
      <c r="A2496" s="3" t="s">
        <v>72</v>
      </c>
      <c r="B2496" s="3" t="s">
        <v>3332</v>
      </c>
      <c r="C2496" t="s">
        <v>47</v>
      </c>
      <c r="D2496" s="3" t="s">
        <v>40</v>
      </c>
      <c r="E2496" s="3" t="s">
        <v>3165</v>
      </c>
      <c r="F2496" s="3" t="s">
        <v>77</v>
      </c>
      <c r="G2496" s="5">
        <v>6.25</v>
      </c>
      <c r="H2496">
        <v>4</v>
      </c>
      <c r="I2496" s="5">
        <v>10.1</v>
      </c>
      <c r="J2496" s="5">
        <v>2.5249999999999999</v>
      </c>
      <c r="K2496">
        <v>112</v>
      </c>
      <c r="L2496" s="15">
        <v>3.5714285714285698E-2</v>
      </c>
      <c r="M2496" s="13">
        <v>1.0714285714285701</v>
      </c>
      <c r="N2496" s="15">
        <v>0</v>
      </c>
      <c r="O2496" s="5">
        <v>0</v>
      </c>
      <c r="P2496" s="5">
        <v>0</v>
      </c>
      <c r="Q2496" s="5">
        <f t="shared" si="424"/>
        <v>10.1</v>
      </c>
      <c r="R2496" s="5">
        <f t="shared" si="425"/>
        <v>-10.1</v>
      </c>
      <c r="S2496" s="15">
        <f t="shared" si="426"/>
        <v>-1</v>
      </c>
      <c r="T2496">
        <v>0</v>
      </c>
      <c r="U2496" s="5" t="str">
        <f t="shared" si="427"/>
        <v>NA</v>
      </c>
      <c r="V2496" s="15">
        <f t="shared" si="428"/>
        <v>0</v>
      </c>
      <c r="W2496" s="15">
        <f t="shared" si="429"/>
        <v>0</v>
      </c>
      <c r="X2496" s="5">
        <f t="shared" si="430"/>
        <v>0</v>
      </c>
      <c r="Y2496" s="5">
        <f t="shared" si="431"/>
        <v>9.09</v>
      </c>
      <c r="Z2496" s="5">
        <f t="shared" si="432"/>
        <v>-10.605</v>
      </c>
      <c r="AA2496" s="5">
        <f t="shared" si="433"/>
        <v>1.0099999999999998</v>
      </c>
      <c r="AB2496" s="5">
        <f t="shared" si="434"/>
        <v>0.50500000000000078</v>
      </c>
    </row>
    <row r="2497" spans="1:28" x14ac:dyDescent="0.55000000000000004">
      <c r="A2497" s="3" t="s">
        <v>72</v>
      </c>
      <c r="B2497" s="3" t="s">
        <v>3329</v>
      </c>
      <c r="C2497" t="s">
        <v>47</v>
      </c>
      <c r="D2497" s="3" t="s">
        <v>173</v>
      </c>
      <c r="E2497" s="3" t="s">
        <v>188</v>
      </c>
      <c r="F2497" s="3" t="s">
        <v>77</v>
      </c>
      <c r="G2497" s="5">
        <v>6.25</v>
      </c>
      <c r="H2497">
        <v>4</v>
      </c>
      <c r="I2497" s="5">
        <v>10.125</v>
      </c>
      <c r="J2497" s="5">
        <v>2.53125</v>
      </c>
      <c r="K2497">
        <v>1594</v>
      </c>
      <c r="L2497" s="15">
        <v>2.50941028858218E-3</v>
      </c>
      <c r="M2497" s="13">
        <v>1.6676286072772899</v>
      </c>
      <c r="N2497" s="15">
        <v>0</v>
      </c>
      <c r="O2497" s="5">
        <v>0</v>
      </c>
      <c r="P2497" s="5">
        <v>0</v>
      </c>
      <c r="Q2497" s="5">
        <f t="shared" si="424"/>
        <v>10.125</v>
      </c>
      <c r="R2497" s="5">
        <f t="shared" si="425"/>
        <v>-10.125</v>
      </c>
      <c r="S2497" s="15">
        <f t="shared" si="426"/>
        <v>-1</v>
      </c>
      <c r="T2497">
        <v>0</v>
      </c>
      <c r="U2497" s="5" t="str">
        <f t="shared" si="427"/>
        <v>NA</v>
      </c>
      <c r="V2497" s="15">
        <f t="shared" si="428"/>
        <v>0</v>
      </c>
      <c r="W2497" s="15">
        <f t="shared" si="429"/>
        <v>0</v>
      </c>
      <c r="X2497" s="5">
        <f t="shared" si="430"/>
        <v>0</v>
      </c>
      <c r="Y2497" s="5">
        <f t="shared" si="431"/>
        <v>9.1125000000000007</v>
      </c>
      <c r="Z2497" s="5">
        <f t="shared" si="432"/>
        <v>-10.63125</v>
      </c>
      <c r="AA2497" s="5">
        <f t="shared" si="433"/>
        <v>1.0124999999999993</v>
      </c>
      <c r="AB2497" s="5">
        <f t="shared" si="434"/>
        <v>0.50624999999999964</v>
      </c>
    </row>
    <row r="2498" spans="1:28" x14ac:dyDescent="0.55000000000000004">
      <c r="A2498" s="3" t="s">
        <v>72</v>
      </c>
      <c r="B2498" s="3" t="s">
        <v>3651</v>
      </c>
      <c r="C2498" t="s">
        <v>47</v>
      </c>
      <c r="D2498" s="3" t="s">
        <v>137</v>
      </c>
      <c r="E2498" s="3" t="s">
        <v>2863</v>
      </c>
      <c r="F2498" s="3" t="s">
        <v>77</v>
      </c>
      <c r="G2498" s="5">
        <v>6.25</v>
      </c>
      <c r="H2498">
        <v>2</v>
      </c>
      <c r="I2498" s="5">
        <v>10.225</v>
      </c>
      <c r="J2498" s="5">
        <v>5.1124999999999998</v>
      </c>
      <c r="K2498">
        <v>7</v>
      </c>
      <c r="L2498" s="15">
        <v>0.28571428571428603</v>
      </c>
      <c r="M2498" s="13">
        <v>1.28571428571429</v>
      </c>
      <c r="N2498" s="15">
        <v>0</v>
      </c>
      <c r="O2498" s="5">
        <v>0</v>
      </c>
      <c r="P2498" s="5">
        <v>0</v>
      </c>
      <c r="Q2498" s="5">
        <f t="shared" ref="Q2498:Q2561" si="435">I2498</f>
        <v>10.225</v>
      </c>
      <c r="R2498" s="5">
        <f t="shared" ref="R2498:R2561" si="436">P2498-Q2498</f>
        <v>-10.225</v>
      </c>
      <c r="S2498" s="15">
        <f t="shared" ref="S2498:S2561" si="437">IF(Q2498=0,0,(P2498-Q2498)/Q2498)</f>
        <v>-1</v>
      </c>
      <c r="T2498">
        <v>0</v>
      </c>
      <c r="U2498" s="5" t="str">
        <f t="shared" ref="U2498:U2561" si="438">IF(T2498=0,"NA",P2498/T2498)</f>
        <v>NA</v>
      </c>
      <c r="V2498" s="15">
        <f t="shared" si="428"/>
        <v>0</v>
      </c>
      <c r="W2498" s="15">
        <f t="shared" si="429"/>
        <v>0</v>
      </c>
      <c r="X2498" s="5">
        <f t="shared" si="430"/>
        <v>0</v>
      </c>
      <c r="Y2498" s="5">
        <f t="shared" si="431"/>
        <v>9.2025000000000006</v>
      </c>
      <c r="Z2498" s="5">
        <f t="shared" si="432"/>
        <v>-10.73625</v>
      </c>
      <c r="AA2498" s="5">
        <f t="shared" si="433"/>
        <v>1.0224999999999991</v>
      </c>
      <c r="AB2498" s="5">
        <f t="shared" si="434"/>
        <v>0.51125000000000043</v>
      </c>
    </row>
    <row r="2499" spans="1:28" x14ac:dyDescent="0.55000000000000004">
      <c r="A2499" s="3" t="s">
        <v>72</v>
      </c>
      <c r="B2499" s="3" t="s">
        <v>2781</v>
      </c>
      <c r="C2499" t="s">
        <v>47</v>
      </c>
      <c r="D2499" s="3" t="s">
        <v>173</v>
      </c>
      <c r="E2499" s="3" t="s">
        <v>3690</v>
      </c>
      <c r="F2499" s="3" t="s">
        <v>77</v>
      </c>
      <c r="G2499" s="5">
        <v>6.25</v>
      </c>
      <c r="H2499">
        <v>4</v>
      </c>
      <c r="I2499" s="5">
        <v>10.25</v>
      </c>
      <c r="J2499" s="5">
        <v>2.5625</v>
      </c>
      <c r="K2499">
        <v>41</v>
      </c>
      <c r="L2499" s="15">
        <v>9.7560975609756101E-2</v>
      </c>
      <c r="M2499" s="13">
        <v>1.80243902439024</v>
      </c>
      <c r="N2499" s="15">
        <v>0</v>
      </c>
      <c r="O2499" s="5">
        <v>0</v>
      </c>
      <c r="P2499" s="5">
        <v>0</v>
      </c>
      <c r="Q2499" s="5">
        <f t="shared" si="435"/>
        <v>10.25</v>
      </c>
      <c r="R2499" s="5">
        <f t="shared" si="436"/>
        <v>-10.25</v>
      </c>
      <c r="S2499" s="15">
        <f t="shared" si="437"/>
        <v>-1</v>
      </c>
      <c r="T2499">
        <v>0</v>
      </c>
      <c r="U2499" s="5" t="str">
        <f t="shared" si="438"/>
        <v>NA</v>
      </c>
      <c r="V2499" s="15">
        <f t="shared" ref="V2499:V2562" si="439">(L2499*N2499)</f>
        <v>0</v>
      </c>
      <c r="W2499" s="15">
        <f t="shared" ref="W2499:W2562" si="440">IF(P2499=0,0,R2499/P2499)</f>
        <v>0</v>
      </c>
      <c r="X2499" s="5">
        <f t="shared" ref="X2499:X2562" si="441">IF(T2499=0,0,Q2499/T2499)</f>
        <v>0</v>
      </c>
      <c r="Y2499" s="5">
        <f t="shared" ref="Y2499:Y2562" si="442">Q2499*0.9</f>
        <v>9.2249999999999996</v>
      </c>
      <c r="Z2499" s="5">
        <f t="shared" ref="Z2499:Z2562" si="443">R2499*1.05</f>
        <v>-10.762500000000001</v>
      </c>
      <c r="AA2499" s="5">
        <f t="shared" ref="AA2499:AA2562" si="444">Q2499-Y2499</f>
        <v>1.0250000000000004</v>
      </c>
      <c r="AB2499" s="5">
        <f t="shared" ref="AB2499:AB2562" si="445">R2499-Z2499</f>
        <v>0.51250000000000107</v>
      </c>
    </row>
    <row r="2500" spans="1:28" x14ac:dyDescent="0.55000000000000004">
      <c r="A2500" s="3" t="s">
        <v>72</v>
      </c>
      <c r="B2500" s="3" t="s">
        <v>3497</v>
      </c>
      <c r="C2500" t="s">
        <v>47</v>
      </c>
      <c r="D2500" s="3" t="s">
        <v>173</v>
      </c>
      <c r="E2500" s="3" t="s">
        <v>3132</v>
      </c>
      <c r="F2500" s="3" t="s">
        <v>77</v>
      </c>
      <c r="G2500" s="5">
        <v>6.25</v>
      </c>
      <c r="H2500">
        <v>3</v>
      </c>
      <c r="I2500" s="5">
        <v>10.275</v>
      </c>
      <c r="J2500" s="5">
        <v>3.4249999999999998</v>
      </c>
      <c r="K2500">
        <v>445</v>
      </c>
      <c r="L2500" s="15">
        <v>6.7415730337078593E-3</v>
      </c>
      <c r="M2500" s="13">
        <v>1.88966292134831</v>
      </c>
      <c r="N2500" s="15">
        <v>0</v>
      </c>
      <c r="O2500" s="5">
        <v>0</v>
      </c>
      <c r="P2500" s="5">
        <v>0</v>
      </c>
      <c r="Q2500" s="5">
        <f t="shared" si="435"/>
        <v>10.275</v>
      </c>
      <c r="R2500" s="5">
        <f t="shared" si="436"/>
        <v>-10.275</v>
      </c>
      <c r="S2500" s="15">
        <f t="shared" si="437"/>
        <v>-1</v>
      </c>
      <c r="T2500">
        <v>0</v>
      </c>
      <c r="U2500" s="5" t="str">
        <f t="shared" si="438"/>
        <v>NA</v>
      </c>
      <c r="V2500" s="15">
        <f t="shared" si="439"/>
        <v>0</v>
      </c>
      <c r="W2500" s="15">
        <f t="shared" si="440"/>
        <v>0</v>
      </c>
      <c r="X2500" s="5">
        <f t="shared" si="441"/>
        <v>0</v>
      </c>
      <c r="Y2500" s="5">
        <f t="shared" si="442"/>
        <v>9.2475000000000005</v>
      </c>
      <c r="Z2500" s="5">
        <f t="shared" si="443"/>
        <v>-10.78875</v>
      </c>
      <c r="AA2500" s="5">
        <f t="shared" si="444"/>
        <v>1.0274999999999999</v>
      </c>
      <c r="AB2500" s="5">
        <f t="shared" si="445"/>
        <v>0.51374999999999993</v>
      </c>
    </row>
    <row r="2501" spans="1:28" x14ac:dyDescent="0.55000000000000004">
      <c r="A2501" s="3" t="s">
        <v>72</v>
      </c>
      <c r="B2501" s="3" t="s">
        <v>4081</v>
      </c>
      <c r="C2501" t="s">
        <v>47</v>
      </c>
      <c r="D2501" s="3" t="s">
        <v>75</v>
      </c>
      <c r="E2501" s="3" t="s">
        <v>282</v>
      </c>
      <c r="F2501" s="3" t="s">
        <v>77</v>
      </c>
      <c r="G2501" s="5">
        <v>6.25</v>
      </c>
      <c r="H2501">
        <v>4</v>
      </c>
      <c r="I2501" s="5">
        <v>10.275</v>
      </c>
      <c r="J2501" s="5">
        <v>2.5687500000000001</v>
      </c>
      <c r="K2501">
        <v>469</v>
      </c>
      <c r="L2501" s="15">
        <v>8.5287846481876314E-3</v>
      </c>
      <c r="M2501" s="13">
        <v>2.1076759061833701</v>
      </c>
      <c r="N2501" s="15">
        <v>0</v>
      </c>
      <c r="O2501" s="5">
        <v>0</v>
      </c>
      <c r="P2501" s="5">
        <v>0</v>
      </c>
      <c r="Q2501" s="5">
        <f t="shared" si="435"/>
        <v>10.275</v>
      </c>
      <c r="R2501" s="5">
        <f t="shared" si="436"/>
        <v>-10.275</v>
      </c>
      <c r="S2501" s="15">
        <f t="shared" si="437"/>
        <v>-1</v>
      </c>
      <c r="T2501">
        <v>0</v>
      </c>
      <c r="U2501" s="5" t="str">
        <f t="shared" si="438"/>
        <v>NA</v>
      </c>
      <c r="V2501" s="15">
        <f t="shared" si="439"/>
        <v>0</v>
      </c>
      <c r="W2501" s="15">
        <f t="shared" si="440"/>
        <v>0</v>
      </c>
      <c r="X2501" s="5">
        <f t="shared" si="441"/>
        <v>0</v>
      </c>
      <c r="Y2501" s="5">
        <f t="shared" si="442"/>
        <v>9.2475000000000005</v>
      </c>
      <c r="Z2501" s="5">
        <f t="shared" si="443"/>
        <v>-10.78875</v>
      </c>
      <c r="AA2501" s="5">
        <f t="shared" si="444"/>
        <v>1.0274999999999999</v>
      </c>
      <c r="AB2501" s="5">
        <f t="shared" si="445"/>
        <v>0.51374999999999993</v>
      </c>
    </row>
    <row r="2502" spans="1:28" x14ac:dyDescent="0.55000000000000004">
      <c r="A2502" s="3" t="s">
        <v>72</v>
      </c>
      <c r="B2502" s="3" t="s">
        <v>4209</v>
      </c>
      <c r="C2502" t="s">
        <v>47</v>
      </c>
      <c r="D2502" s="3" t="s">
        <v>104</v>
      </c>
      <c r="E2502" s="3" t="s">
        <v>2914</v>
      </c>
      <c r="F2502" s="3" t="s">
        <v>77</v>
      </c>
      <c r="G2502" s="5">
        <v>6.25</v>
      </c>
      <c r="H2502">
        <v>4</v>
      </c>
      <c r="I2502" s="5">
        <v>10.3</v>
      </c>
      <c r="J2502" s="5">
        <v>2.5750000000000002</v>
      </c>
      <c r="K2502">
        <v>407</v>
      </c>
      <c r="L2502" s="15">
        <v>9.8280098280098312E-3</v>
      </c>
      <c r="M2502" s="13">
        <v>2.31719901719902</v>
      </c>
      <c r="N2502" s="15">
        <v>0</v>
      </c>
      <c r="O2502" s="5">
        <v>0</v>
      </c>
      <c r="P2502" s="5">
        <v>0</v>
      </c>
      <c r="Q2502" s="5">
        <f t="shared" si="435"/>
        <v>10.3</v>
      </c>
      <c r="R2502" s="5">
        <f t="shared" si="436"/>
        <v>-10.3</v>
      </c>
      <c r="S2502" s="15">
        <f t="shared" si="437"/>
        <v>-1</v>
      </c>
      <c r="T2502">
        <v>0</v>
      </c>
      <c r="U2502" s="5" t="str">
        <f t="shared" si="438"/>
        <v>NA</v>
      </c>
      <c r="V2502" s="15">
        <f t="shared" si="439"/>
        <v>0</v>
      </c>
      <c r="W2502" s="15">
        <f t="shared" si="440"/>
        <v>0</v>
      </c>
      <c r="X2502" s="5">
        <f t="shared" si="441"/>
        <v>0</v>
      </c>
      <c r="Y2502" s="5">
        <f t="shared" si="442"/>
        <v>9.2700000000000014</v>
      </c>
      <c r="Z2502" s="5">
        <f t="shared" si="443"/>
        <v>-10.815000000000001</v>
      </c>
      <c r="AA2502" s="5">
        <f t="shared" si="444"/>
        <v>1.0299999999999994</v>
      </c>
      <c r="AB2502" s="5">
        <f t="shared" si="445"/>
        <v>0.51500000000000057</v>
      </c>
    </row>
    <row r="2503" spans="1:28" x14ac:dyDescent="0.55000000000000004">
      <c r="A2503" s="3" t="s">
        <v>72</v>
      </c>
      <c r="B2503" s="3" t="s">
        <v>4211</v>
      </c>
      <c r="C2503" t="s">
        <v>47</v>
      </c>
      <c r="D2503" s="3" t="s">
        <v>32</v>
      </c>
      <c r="E2503" s="3" t="s">
        <v>482</v>
      </c>
      <c r="F2503" s="3" t="s">
        <v>77</v>
      </c>
      <c r="G2503" s="5">
        <v>6.25</v>
      </c>
      <c r="H2503">
        <v>9</v>
      </c>
      <c r="I2503" s="5">
        <v>10.399999950000002</v>
      </c>
      <c r="J2503" s="5">
        <v>1.1555555500000001</v>
      </c>
      <c r="K2503">
        <v>62</v>
      </c>
      <c r="L2503" s="15">
        <v>0.14516129032258099</v>
      </c>
      <c r="M2503" s="13">
        <v>4.10161290322581</v>
      </c>
      <c r="N2503" s="15">
        <v>0</v>
      </c>
      <c r="O2503" s="5">
        <v>0</v>
      </c>
      <c r="P2503" s="5">
        <v>0</v>
      </c>
      <c r="Q2503" s="5">
        <f t="shared" si="435"/>
        <v>10.399999950000002</v>
      </c>
      <c r="R2503" s="5">
        <f t="shared" si="436"/>
        <v>-10.399999950000002</v>
      </c>
      <c r="S2503" s="15">
        <f t="shared" si="437"/>
        <v>-1</v>
      </c>
      <c r="T2503">
        <v>0</v>
      </c>
      <c r="U2503" s="5" t="str">
        <f t="shared" si="438"/>
        <v>NA</v>
      </c>
      <c r="V2503" s="15">
        <f t="shared" si="439"/>
        <v>0</v>
      </c>
      <c r="W2503" s="15">
        <f t="shared" si="440"/>
        <v>0</v>
      </c>
      <c r="X2503" s="5">
        <f t="shared" si="441"/>
        <v>0</v>
      </c>
      <c r="Y2503" s="5">
        <f t="shared" si="442"/>
        <v>9.359999955000001</v>
      </c>
      <c r="Z2503" s="5">
        <f t="shared" si="443"/>
        <v>-10.919999947500003</v>
      </c>
      <c r="AA2503" s="5">
        <f t="shared" si="444"/>
        <v>1.0399999950000005</v>
      </c>
      <c r="AB2503" s="5">
        <f t="shared" si="445"/>
        <v>0.51999999750000114</v>
      </c>
    </row>
    <row r="2504" spans="1:28" x14ac:dyDescent="0.55000000000000004">
      <c r="A2504" s="3" t="s">
        <v>72</v>
      </c>
      <c r="B2504" s="3" t="s">
        <v>381</v>
      </c>
      <c r="C2504" t="s">
        <v>47</v>
      </c>
      <c r="D2504" s="3" t="s">
        <v>262</v>
      </c>
      <c r="E2504" s="3" t="s">
        <v>302</v>
      </c>
      <c r="F2504" s="3" t="s">
        <v>77</v>
      </c>
      <c r="G2504" s="5">
        <v>6.25</v>
      </c>
      <c r="H2504">
        <v>2</v>
      </c>
      <c r="I2504" s="5">
        <v>10.4125</v>
      </c>
      <c r="J2504" s="5">
        <v>5.2062499999999998</v>
      </c>
      <c r="K2504">
        <v>65</v>
      </c>
      <c r="L2504" s="15">
        <v>3.0769230769230802E-2</v>
      </c>
      <c r="M2504" s="13">
        <v>3.2436923076923101</v>
      </c>
      <c r="N2504" s="15">
        <v>0</v>
      </c>
      <c r="O2504" s="5">
        <v>0</v>
      </c>
      <c r="P2504" s="5">
        <v>0</v>
      </c>
      <c r="Q2504" s="5">
        <f t="shared" si="435"/>
        <v>10.4125</v>
      </c>
      <c r="R2504" s="5">
        <f t="shared" si="436"/>
        <v>-10.4125</v>
      </c>
      <c r="S2504" s="15">
        <f t="shared" si="437"/>
        <v>-1</v>
      </c>
      <c r="T2504">
        <v>0</v>
      </c>
      <c r="U2504" s="5" t="str">
        <f t="shared" si="438"/>
        <v>NA</v>
      </c>
      <c r="V2504" s="15">
        <f t="shared" si="439"/>
        <v>0</v>
      </c>
      <c r="W2504" s="15">
        <f t="shared" si="440"/>
        <v>0</v>
      </c>
      <c r="X2504" s="5">
        <f t="shared" si="441"/>
        <v>0</v>
      </c>
      <c r="Y2504" s="5">
        <f t="shared" si="442"/>
        <v>9.3712499999999999</v>
      </c>
      <c r="Z2504" s="5">
        <f t="shared" si="443"/>
        <v>-10.933125</v>
      </c>
      <c r="AA2504" s="5">
        <f t="shared" si="444"/>
        <v>1.0412499999999998</v>
      </c>
      <c r="AB2504" s="5">
        <f t="shared" si="445"/>
        <v>0.52062500000000078</v>
      </c>
    </row>
    <row r="2505" spans="1:28" x14ac:dyDescent="0.55000000000000004">
      <c r="A2505" s="3" t="s">
        <v>72</v>
      </c>
      <c r="B2505" s="3" t="s">
        <v>3134</v>
      </c>
      <c r="C2505" t="s">
        <v>47</v>
      </c>
      <c r="D2505" s="3" t="s">
        <v>32</v>
      </c>
      <c r="E2505" s="3" t="s">
        <v>482</v>
      </c>
      <c r="F2505" s="3" t="s">
        <v>77</v>
      </c>
      <c r="G2505" s="5">
        <v>6.25</v>
      </c>
      <c r="H2505">
        <v>11</v>
      </c>
      <c r="I2505" s="5">
        <v>10.4249998875</v>
      </c>
      <c r="J2505" s="5">
        <v>0.94772726249999995</v>
      </c>
      <c r="K2505">
        <v>318</v>
      </c>
      <c r="L2505" s="15">
        <v>3.45911949685535E-2</v>
      </c>
      <c r="M2505" s="13">
        <v>3.5987421383647802</v>
      </c>
      <c r="N2505" s="15">
        <v>0</v>
      </c>
      <c r="O2505" s="5">
        <v>0</v>
      </c>
      <c r="P2505" s="5">
        <v>0</v>
      </c>
      <c r="Q2505" s="5">
        <f t="shared" si="435"/>
        <v>10.4249998875</v>
      </c>
      <c r="R2505" s="5">
        <f t="shared" si="436"/>
        <v>-10.4249998875</v>
      </c>
      <c r="S2505" s="15">
        <f t="shared" si="437"/>
        <v>-1</v>
      </c>
      <c r="T2505">
        <v>0</v>
      </c>
      <c r="U2505" s="5" t="str">
        <f t="shared" si="438"/>
        <v>NA</v>
      </c>
      <c r="V2505" s="15">
        <f t="shared" si="439"/>
        <v>0</v>
      </c>
      <c r="W2505" s="15">
        <f t="shared" si="440"/>
        <v>0</v>
      </c>
      <c r="X2505" s="5">
        <f t="shared" si="441"/>
        <v>0</v>
      </c>
      <c r="Y2505" s="5">
        <f t="shared" si="442"/>
        <v>9.3824998987499999</v>
      </c>
      <c r="Z2505" s="5">
        <f t="shared" si="443"/>
        <v>-10.946249881875001</v>
      </c>
      <c r="AA2505" s="5">
        <f t="shared" si="444"/>
        <v>1.0424999887500004</v>
      </c>
      <c r="AB2505" s="5">
        <f t="shared" si="445"/>
        <v>0.52124999437500108</v>
      </c>
    </row>
    <row r="2506" spans="1:28" x14ac:dyDescent="0.55000000000000004">
      <c r="A2506" s="3" t="s">
        <v>72</v>
      </c>
      <c r="B2506" s="3" t="s">
        <v>3617</v>
      </c>
      <c r="C2506" t="s">
        <v>47</v>
      </c>
      <c r="D2506" s="3" t="s">
        <v>173</v>
      </c>
      <c r="E2506" s="3" t="s">
        <v>2820</v>
      </c>
      <c r="F2506" s="3" t="s">
        <v>77</v>
      </c>
      <c r="G2506" s="5">
        <v>6.25</v>
      </c>
      <c r="H2506">
        <v>5</v>
      </c>
      <c r="I2506" s="5">
        <v>10.4375</v>
      </c>
      <c r="J2506" s="5">
        <v>2.0874999999999999</v>
      </c>
      <c r="K2506">
        <v>151</v>
      </c>
      <c r="L2506" s="15">
        <v>3.3112582781456998E-2</v>
      </c>
      <c r="M2506" s="13">
        <v>2.0092715231788101</v>
      </c>
      <c r="N2506" s="15">
        <v>0</v>
      </c>
      <c r="O2506" s="5">
        <v>0</v>
      </c>
      <c r="P2506" s="5">
        <v>0</v>
      </c>
      <c r="Q2506" s="5">
        <f t="shared" si="435"/>
        <v>10.4375</v>
      </c>
      <c r="R2506" s="5">
        <f t="shared" si="436"/>
        <v>-10.4375</v>
      </c>
      <c r="S2506" s="15">
        <f t="shared" si="437"/>
        <v>-1</v>
      </c>
      <c r="T2506">
        <v>0</v>
      </c>
      <c r="U2506" s="5" t="str">
        <f t="shared" si="438"/>
        <v>NA</v>
      </c>
      <c r="V2506" s="15">
        <f t="shared" si="439"/>
        <v>0</v>
      </c>
      <c r="W2506" s="15">
        <f t="shared" si="440"/>
        <v>0</v>
      </c>
      <c r="X2506" s="5">
        <f t="shared" si="441"/>
        <v>0</v>
      </c>
      <c r="Y2506" s="5">
        <f t="shared" si="442"/>
        <v>9.3937500000000007</v>
      </c>
      <c r="Z2506" s="5">
        <f t="shared" si="443"/>
        <v>-10.959375</v>
      </c>
      <c r="AA2506" s="5">
        <f t="shared" si="444"/>
        <v>1.0437499999999993</v>
      </c>
      <c r="AB2506" s="5">
        <f t="shared" si="445"/>
        <v>0.52187499999999964</v>
      </c>
    </row>
    <row r="2507" spans="1:28" x14ac:dyDescent="0.55000000000000004">
      <c r="A2507" s="3" t="s">
        <v>72</v>
      </c>
      <c r="B2507" s="3" t="s">
        <v>220</v>
      </c>
      <c r="C2507" t="s">
        <v>47</v>
      </c>
      <c r="D2507" s="3" t="s">
        <v>40</v>
      </c>
      <c r="E2507" s="3" t="s">
        <v>2770</v>
      </c>
      <c r="F2507" s="3" t="s">
        <v>77</v>
      </c>
      <c r="G2507" s="5">
        <v>6.25</v>
      </c>
      <c r="H2507">
        <v>2</v>
      </c>
      <c r="I2507" s="5">
        <v>10.475</v>
      </c>
      <c r="J2507" s="5">
        <v>5.2374999999999998</v>
      </c>
      <c r="K2507">
        <v>16</v>
      </c>
      <c r="L2507" s="15">
        <v>0.125</v>
      </c>
      <c r="M2507" s="13">
        <v>1.4375</v>
      </c>
      <c r="N2507" s="15">
        <v>0</v>
      </c>
      <c r="O2507" s="5">
        <v>0</v>
      </c>
      <c r="P2507" s="5">
        <v>0</v>
      </c>
      <c r="Q2507" s="5">
        <f t="shared" si="435"/>
        <v>10.475</v>
      </c>
      <c r="R2507" s="5">
        <f t="shared" si="436"/>
        <v>-10.475</v>
      </c>
      <c r="S2507" s="15">
        <f t="shared" si="437"/>
        <v>-1</v>
      </c>
      <c r="T2507">
        <v>0</v>
      </c>
      <c r="U2507" s="5" t="str">
        <f t="shared" si="438"/>
        <v>NA</v>
      </c>
      <c r="V2507" s="15">
        <f t="shared" si="439"/>
        <v>0</v>
      </c>
      <c r="W2507" s="15">
        <f t="shared" si="440"/>
        <v>0</v>
      </c>
      <c r="X2507" s="5">
        <f t="shared" si="441"/>
        <v>0</v>
      </c>
      <c r="Y2507" s="5">
        <f t="shared" si="442"/>
        <v>9.4275000000000002</v>
      </c>
      <c r="Z2507" s="5">
        <f t="shared" si="443"/>
        <v>-10.998749999999999</v>
      </c>
      <c r="AA2507" s="5">
        <f t="shared" si="444"/>
        <v>1.0474999999999994</v>
      </c>
      <c r="AB2507" s="5">
        <f t="shared" si="445"/>
        <v>0.52374999999999972</v>
      </c>
    </row>
    <row r="2508" spans="1:28" x14ac:dyDescent="0.55000000000000004">
      <c r="A2508" s="3" t="s">
        <v>72</v>
      </c>
      <c r="B2508" s="3" t="s">
        <v>3668</v>
      </c>
      <c r="C2508" t="s">
        <v>47</v>
      </c>
      <c r="D2508" s="3" t="s">
        <v>125</v>
      </c>
      <c r="E2508" s="3" t="s">
        <v>2924</v>
      </c>
      <c r="F2508" s="3" t="s">
        <v>77</v>
      </c>
      <c r="G2508" s="5">
        <v>6.25</v>
      </c>
      <c r="H2508">
        <v>4</v>
      </c>
      <c r="I2508" s="5">
        <v>10.487500000000001</v>
      </c>
      <c r="J2508" s="5">
        <v>2.6218750000000002</v>
      </c>
      <c r="K2508">
        <v>118</v>
      </c>
      <c r="L2508" s="15">
        <v>3.3898305084745804E-2</v>
      </c>
      <c r="M2508" s="13">
        <v>2.4073728813559301</v>
      </c>
      <c r="N2508" s="15">
        <v>0</v>
      </c>
      <c r="O2508" s="5">
        <v>0</v>
      </c>
      <c r="P2508" s="5">
        <v>0</v>
      </c>
      <c r="Q2508" s="5">
        <f t="shared" si="435"/>
        <v>10.487500000000001</v>
      </c>
      <c r="R2508" s="5">
        <f t="shared" si="436"/>
        <v>-10.487500000000001</v>
      </c>
      <c r="S2508" s="15">
        <f t="shared" si="437"/>
        <v>-1</v>
      </c>
      <c r="T2508">
        <v>0</v>
      </c>
      <c r="U2508" s="5" t="str">
        <f t="shared" si="438"/>
        <v>NA</v>
      </c>
      <c r="V2508" s="15">
        <f t="shared" si="439"/>
        <v>0</v>
      </c>
      <c r="W2508" s="15">
        <f t="shared" si="440"/>
        <v>0</v>
      </c>
      <c r="X2508" s="5">
        <f t="shared" si="441"/>
        <v>0</v>
      </c>
      <c r="Y2508" s="5">
        <f t="shared" si="442"/>
        <v>9.4387500000000006</v>
      </c>
      <c r="Z2508" s="5">
        <f t="shared" si="443"/>
        <v>-11.011875000000002</v>
      </c>
      <c r="AA2508" s="5">
        <f t="shared" si="444"/>
        <v>1.0487500000000001</v>
      </c>
      <c r="AB2508" s="5">
        <f t="shared" si="445"/>
        <v>0.52437500000000092</v>
      </c>
    </row>
    <row r="2509" spans="1:28" x14ac:dyDescent="0.55000000000000004">
      <c r="A2509" s="3" t="s">
        <v>72</v>
      </c>
      <c r="B2509" s="3" t="s">
        <v>4218</v>
      </c>
      <c r="C2509" t="s">
        <v>47</v>
      </c>
      <c r="D2509" s="3" t="s">
        <v>173</v>
      </c>
      <c r="E2509" s="3" t="s">
        <v>2840</v>
      </c>
      <c r="F2509" s="3" t="s">
        <v>77</v>
      </c>
      <c r="G2509" s="5">
        <v>6.25</v>
      </c>
      <c r="H2509">
        <v>6</v>
      </c>
      <c r="I2509" s="5">
        <v>10.5</v>
      </c>
      <c r="J2509" s="5">
        <v>1.75</v>
      </c>
      <c r="K2509">
        <v>72</v>
      </c>
      <c r="L2509" s="15">
        <v>8.3333333333333301E-2</v>
      </c>
      <c r="M2509" s="13">
        <v>1.5486111111111101</v>
      </c>
      <c r="N2509" s="15">
        <v>0</v>
      </c>
      <c r="O2509" s="5">
        <v>0</v>
      </c>
      <c r="P2509" s="5">
        <v>0</v>
      </c>
      <c r="Q2509" s="5">
        <f t="shared" si="435"/>
        <v>10.5</v>
      </c>
      <c r="R2509" s="5">
        <f t="shared" si="436"/>
        <v>-10.5</v>
      </c>
      <c r="S2509" s="15">
        <f t="shared" si="437"/>
        <v>-1</v>
      </c>
      <c r="T2509">
        <v>0</v>
      </c>
      <c r="U2509" s="5" t="str">
        <f t="shared" si="438"/>
        <v>NA</v>
      </c>
      <c r="V2509" s="15">
        <f t="shared" si="439"/>
        <v>0</v>
      </c>
      <c r="W2509" s="15">
        <f t="shared" si="440"/>
        <v>0</v>
      </c>
      <c r="X2509" s="5">
        <f t="shared" si="441"/>
        <v>0</v>
      </c>
      <c r="Y2509" s="5">
        <f t="shared" si="442"/>
        <v>9.4500000000000011</v>
      </c>
      <c r="Z2509" s="5">
        <f t="shared" si="443"/>
        <v>-11.025</v>
      </c>
      <c r="AA2509" s="5">
        <f t="shared" si="444"/>
        <v>1.0499999999999989</v>
      </c>
      <c r="AB2509" s="5">
        <f t="shared" si="445"/>
        <v>0.52500000000000036</v>
      </c>
    </row>
    <row r="2510" spans="1:28" x14ac:dyDescent="0.55000000000000004">
      <c r="A2510" s="3" t="s">
        <v>72</v>
      </c>
      <c r="B2510" s="3" t="s">
        <v>4220</v>
      </c>
      <c r="C2510" t="s">
        <v>47</v>
      </c>
      <c r="D2510" s="3" t="s">
        <v>32</v>
      </c>
      <c r="E2510" s="3" t="s">
        <v>2690</v>
      </c>
      <c r="F2510" s="3" t="s">
        <v>77</v>
      </c>
      <c r="G2510" s="5">
        <v>6.25</v>
      </c>
      <c r="H2510">
        <v>7</v>
      </c>
      <c r="I2510" s="5">
        <v>10.5</v>
      </c>
      <c r="J2510" s="5">
        <v>1.5</v>
      </c>
      <c r="K2510">
        <v>241</v>
      </c>
      <c r="L2510" s="15">
        <v>2.9045643153527E-2</v>
      </c>
      <c r="M2510" s="13">
        <v>4.4526970954356804</v>
      </c>
      <c r="N2510" s="15">
        <v>0</v>
      </c>
      <c r="O2510" s="5">
        <v>0</v>
      </c>
      <c r="P2510" s="5">
        <v>0</v>
      </c>
      <c r="Q2510" s="5">
        <f t="shared" si="435"/>
        <v>10.5</v>
      </c>
      <c r="R2510" s="5">
        <f t="shared" si="436"/>
        <v>-10.5</v>
      </c>
      <c r="S2510" s="15">
        <f t="shared" si="437"/>
        <v>-1</v>
      </c>
      <c r="T2510">
        <v>0</v>
      </c>
      <c r="U2510" s="5" t="str">
        <f t="shared" si="438"/>
        <v>NA</v>
      </c>
      <c r="V2510" s="15">
        <f t="shared" si="439"/>
        <v>0</v>
      </c>
      <c r="W2510" s="15">
        <f t="shared" si="440"/>
        <v>0</v>
      </c>
      <c r="X2510" s="5">
        <f t="shared" si="441"/>
        <v>0</v>
      </c>
      <c r="Y2510" s="5">
        <f t="shared" si="442"/>
        <v>9.4500000000000011</v>
      </c>
      <c r="Z2510" s="5">
        <f t="shared" si="443"/>
        <v>-11.025</v>
      </c>
      <c r="AA2510" s="5">
        <f t="shared" si="444"/>
        <v>1.0499999999999989</v>
      </c>
      <c r="AB2510" s="5">
        <f t="shared" si="445"/>
        <v>0.52500000000000036</v>
      </c>
    </row>
    <row r="2511" spans="1:28" x14ac:dyDescent="0.55000000000000004">
      <c r="A2511" s="3" t="s">
        <v>72</v>
      </c>
      <c r="B2511" s="3" t="s">
        <v>4222</v>
      </c>
      <c r="C2511" t="s">
        <v>47</v>
      </c>
      <c r="D2511" s="3" t="s">
        <v>104</v>
      </c>
      <c r="E2511" s="3" t="s">
        <v>2958</v>
      </c>
      <c r="F2511" s="3" t="s">
        <v>77</v>
      </c>
      <c r="G2511" s="5">
        <v>6.25</v>
      </c>
      <c r="H2511">
        <v>3</v>
      </c>
      <c r="I2511" s="5">
        <v>10.5124999875</v>
      </c>
      <c r="J2511" s="5">
        <v>3.5041666625000003</v>
      </c>
      <c r="K2511">
        <v>46</v>
      </c>
      <c r="L2511" s="15">
        <v>6.5217391304347797E-2</v>
      </c>
      <c r="M2511" s="13">
        <v>2.1960869565217398</v>
      </c>
      <c r="N2511" s="15">
        <v>0</v>
      </c>
      <c r="O2511" s="5">
        <v>0</v>
      </c>
      <c r="P2511" s="5">
        <v>0</v>
      </c>
      <c r="Q2511" s="5">
        <f t="shared" si="435"/>
        <v>10.5124999875</v>
      </c>
      <c r="R2511" s="5">
        <f t="shared" si="436"/>
        <v>-10.5124999875</v>
      </c>
      <c r="S2511" s="15">
        <f t="shared" si="437"/>
        <v>-1</v>
      </c>
      <c r="T2511">
        <v>0</v>
      </c>
      <c r="U2511" s="5" t="str">
        <f t="shared" si="438"/>
        <v>NA</v>
      </c>
      <c r="V2511" s="15">
        <f t="shared" si="439"/>
        <v>0</v>
      </c>
      <c r="W2511" s="15">
        <f t="shared" si="440"/>
        <v>0</v>
      </c>
      <c r="X2511" s="5">
        <f t="shared" si="441"/>
        <v>0</v>
      </c>
      <c r="Y2511" s="5">
        <f t="shared" si="442"/>
        <v>9.4612499887499997</v>
      </c>
      <c r="Z2511" s="5">
        <f t="shared" si="443"/>
        <v>-11.038124986875001</v>
      </c>
      <c r="AA2511" s="5">
        <f t="shared" si="444"/>
        <v>1.0512499987500004</v>
      </c>
      <c r="AB2511" s="5">
        <f t="shared" si="445"/>
        <v>0.52562499937500107</v>
      </c>
    </row>
    <row r="2512" spans="1:28" x14ac:dyDescent="0.55000000000000004">
      <c r="A2512" s="3" t="s">
        <v>72</v>
      </c>
      <c r="B2512" s="3" t="s">
        <v>3037</v>
      </c>
      <c r="C2512" t="s">
        <v>47</v>
      </c>
      <c r="D2512" s="3" t="s">
        <v>32</v>
      </c>
      <c r="E2512" s="3" t="s">
        <v>575</v>
      </c>
      <c r="F2512" s="3" t="s">
        <v>77</v>
      </c>
      <c r="G2512" s="5">
        <v>6.25</v>
      </c>
      <c r="H2512">
        <v>4</v>
      </c>
      <c r="I2512" s="5">
        <v>10.5625</v>
      </c>
      <c r="J2512" s="5">
        <v>2.640625</v>
      </c>
      <c r="K2512">
        <v>154</v>
      </c>
      <c r="L2512" s="15">
        <v>2.5974025974026E-2</v>
      </c>
      <c r="M2512" s="13">
        <v>1.4850649350649301</v>
      </c>
      <c r="N2512" s="15">
        <v>0</v>
      </c>
      <c r="O2512" s="5">
        <v>0</v>
      </c>
      <c r="P2512" s="5">
        <v>0</v>
      </c>
      <c r="Q2512" s="5">
        <f t="shared" si="435"/>
        <v>10.5625</v>
      </c>
      <c r="R2512" s="5">
        <f t="shared" si="436"/>
        <v>-10.5625</v>
      </c>
      <c r="S2512" s="15">
        <f t="shared" si="437"/>
        <v>-1</v>
      </c>
      <c r="T2512">
        <v>0</v>
      </c>
      <c r="U2512" s="5" t="str">
        <f t="shared" si="438"/>
        <v>NA</v>
      </c>
      <c r="V2512" s="15">
        <f t="shared" si="439"/>
        <v>0</v>
      </c>
      <c r="W2512" s="15">
        <f t="shared" si="440"/>
        <v>0</v>
      </c>
      <c r="X2512" s="5">
        <f t="shared" si="441"/>
        <v>0</v>
      </c>
      <c r="Y2512" s="5">
        <f t="shared" si="442"/>
        <v>9.5062499999999996</v>
      </c>
      <c r="Z2512" s="5">
        <f t="shared" si="443"/>
        <v>-11.090625000000001</v>
      </c>
      <c r="AA2512" s="5">
        <f t="shared" si="444"/>
        <v>1.0562500000000004</v>
      </c>
      <c r="AB2512" s="5">
        <f t="shared" si="445"/>
        <v>0.52812500000000107</v>
      </c>
    </row>
    <row r="2513" spans="1:28" x14ac:dyDescent="0.55000000000000004">
      <c r="A2513" s="3" t="s">
        <v>72</v>
      </c>
      <c r="B2513" s="3" t="s">
        <v>3651</v>
      </c>
      <c r="C2513" t="s">
        <v>47</v>
      </c>
      <c r="D2513" s="3" t="s">
        <v>104</v>
      </c>
      <c r="E2513" s="3" t="s">
        <v>3008</v>
      </c>
      <c r="F2513" s="3" t="s">
        <v>77</v>
      </c>
      <c r="G2513" s="5">
        <v>6.25</v>
      </c>
      <c r="H2513">
        <v>2</v>
      </c>
      <c r="I2513" s="5">
        <v>10.574999999999999</v>
      </c>
      <c r="J2513" s="5">
        <v>5.2874999999999996</v>
      </c>
      <c r="K2513">
        <v>2</v>
      </c>
      <c r="L2513" s="15">
        <v>1</v>
      </c>
      <c r="M2513" s="13">
        <v>1</v>
      </c>
      <c r="N2513" s="15">
        <v>0</v>
      </c>
      <c r="O2513" s="5">
        <v>0</v>
      </c>
      <c r="P2513" s="5">
        <v>0</v>
      </c>
      <c r="Q2513" s="5">
        <f t="shared" si="435"/>
        <v>10.574999999999999</v>
      </c>
      <c r="R2513" s="5">
        <f t="shared" si="436"/>
        <v>-10.574999999999999</v>
      </c>
      <c r="S2513" s="15">
        <f t="shared" si="437"/>
        <v>-1</v>
      </c>
      <c r="T2513">
        <v>0</v>
      </c>
      <c r="U2513" s="5" t="str">
        <f t="shared" si="438"/>
        <v>NA</v>
      </c>
      <c r="V2513" s="15">
        <f t="shared" si="439"/>
        <v>0</v>
      </c>
      <c r="W2513" s="15">
        <f t="shared" si="440"/>
        <v>0</v>
      </c>
      <c r="X2513" s="5">
        <f t="shared" si="441"/>
        <v>0</v>
      </c>
      <c r="Y2513" s="5">
        <f t="shared" si="442"/>
        <v>9.5175000000000001</v>
      </c>
      <c r="Z2513" s="5">
        <f t="shared" si="443"/>
        <v>-11.10375</v>
      </c>
      <c r="AA2513" s="5">
        <f t="shared" si="444"/>
        <v>1.0574999999999992</v>
      </c>
      <c r="AB2513" s="5">
        <f t="shared" si="445"/>
        <v>0.5287500000000005</v>
      </c>
    </row>
    <row r="2514" spans="1:28" x14ac:dyDescent="0.55000000000000004">
      <c r="A2514" s="3" t="s">
        <v>72</v>
      </c>
      <c r="B2514" s="3" t="s">
        <v>559</v>
      </c>
      <c r="C2514" t="s">
        <v>47</v>
      </c>
      <c r="D2514" s="3" t="s">
        <v>113</v>
      </c>
      <c r="E2514" s="3" t="s">
        <v>114</v>
      </c>
      <c r="F2514" s="3" t="s">
        <v>77</v>
      </c>
      <c r="G2514" s="5">
        <v>6.25</v>
      </c>
      <c r="H2514">
        <v>5</v>
      </c>
      <c r="I2514" s="5">
        <v>10.5875</v>
      </c>
      <c r="J2514" s="5">
        <v>2.1175000000000002</v>
      </c>
      <c r="K2514">
        <v>29</v>
      </c>
      <c r="L2514" s="15">
        <v>0.17241379310344801</v>
      </c>
      <c r="M2514" s="13">
        <v>2.0724137931034501</v>
      </c>
      <c r="N2514" s="15">
        <v>0</v>
      </c>
      <c r="O2514" s="5">
        <v>0</v>
      </c>
      <c r="P2514" s="5">
        <v>0</v>
      </c>
      <c r="Q2514" s="5">
        <f t="shared" si="435"/>
        <v>10.5875</v>
      </c>
      <c r="R2514" s="5">
        <f t="shared" si="436"/>
        <v>-10.5875</v>
      </c>
      <c r="S2514" s="15">
        <f t="shared" si="437"/>
        <v>-1</v>
      </c>
      <c r="T2514">
        <v>0</v>
      </c>
      <c r="U2514" s="5" t="str">
        <f t="shared" si="438"/>
        <v>NA</v>
      </c>
      <c r="V2514" s="15">
        <f t="shared" si="439"/>
        <v>0</v>
      </c>
      <c r="W2514" s="15">
        <f t="shared" si="440"/>
        <v>0</v>
      </c>
      <c r="X2514" s="5">
        <f t="shared" si="441"/>
        <v>0</v>
      </c>
      <c r="Y2514" s="5">
        <f t="shared" si="442"/>
        <v>9.5287500000000005</v>
      </c>
      <c r="Z2514" s="5">
        <f t="shared" si="443"/>
        <v>-11.116875</v>
      </c>
      <c r="AA2514" s="5">
        <f t="shared" si="444"/>
        <v>1.0587499999999999</v>
      </c>
      <c r="AB2514" s="5">
        <f t="shared" si="445"/>
        <v>0.52937499999999993</v>
      </c>
    </row>
    <row r="2515" spans="1:28" x14ac:dyDescent="0.55000000000000004">
      <c r="A2515" s="3" t="s">
        <v>72</v>
      </c>
      <c r="B2515" s="3" t="s">
        <v>4227</v>
      </c>
      <c r="C2515" t="s">
        <v>47</v>
      </c>
      <c r="D2515" s="3" t="s">
        <v>173</v>
      </c>
      <c r="E2515" s="3" t="s">
        <v>3259</v>
      </c>
      <c r="F2515" s="3" t="s">
        <v>77</v>
      </c>
      <c r="G2515" s="5">
        <v>6.25</v>
      </c>
      <c r="H2515">
        <v>4</v>
      </c>
      <c r="I2515" s="5">
        <v>10.625</v>
      </c>
      <c r="J2515" s="5">
        <v>2.65625</v>
      </c>
      <c r="K2515">
        <v>285</v>
      </c>
      <c r="L2515" s="15">
        <v>1.4035087719298201E-2</v>
      </c>
      <c r="M2515" s="13">
        <v>1.5477192982456101</v>
      </c>
      <c r="N2515" s="15">
        <v>0</v>
      </c>
      <c r="O2515" s="5">
        <v>0</v>
      </c>
      <c r="P2515" s="5">
        <v>0</v>
      </c>
      <c r="Q2515" s="5">
        <f t="shared" si="435"/>
        <v>10.625</v>
      </c>
      <c r="R2515" s="5">
        <f t="shared" si="436"/>
        <v>-10.625</v>
      </c>
      <c r="S2515" s="15">
        <f t="shared" si="437"/>
        <v>-1</v>
      </c>
      <c r="T2515">
        <v>0</v>
      </c>
      <c r="U2515" s="5" t="str">
        <f t="shared" si="438"/>
        <v>NA</v>
      </c>
      <c r="V2515" s="15">
        <f t="shared" si="439"/>
        <v>0</v>
      </c>
      <c r="W2515" s="15">
        <f t="shared" si="440"/>
        <v>0</v>
      </c>
      <c r="X2515" s="5">
        <f t="shared" si="441"/>
        <v>0</v>
      </c>
      <c r="Y2515" s="5">
        <f t="shared" si="442"/>
        <v>9.5625</v>
      </c>
      <c r="Z2515" s="5">
        <f t="shared" si="443"/>
        <v>-11.15625</v>
      </c>
      <c r="AA2515" s="5">
        <f t="shared" si="444"/>
        <v>1.0625</v>
      </c>
      <c r="AB2515" s="5">
        <f t="shared" si="445"/>
        <v>0.53125</v>
      </c>
    </row>
    <row r="2516" spans="1:28" x14ac:dyDescent="0.55000000000000004">
      <c r="A2516" s="3" t="s">
        <v>72</v>
      </c>
      <c r="B2516" s="3" t="s">
        <v>785</v>
      </c>
      <c r="C2516" t="s">
        <v>47</v>
      </c>
      <c r="D2516" s="3" t="s">
        <v>75</v>
      </c>
      <c r="E2516" s="3" t="s">
        <v>2941</v>
      </c>
      <c r="F2516" s="3" t="s">
        <v>77</v>
      </c>
      <c r="G2516" s="5">
        <v>6.25</v>
      </c>
      <c r="H2516">
        <v>3</v>
      </c>
      <c r="I2516" s="5">
        <v>10.624999987500001</v>
      </c>
      <c r="J2516" s="5">
        <v>3.5416666625</v>
      </c>
      <c r="K2516">
        <v>22</v>
      </c>
      <c r="L2516" s="15">
        <v>0.13636363636363599</v>
      </c>
      <c r="M2516" s="13">
        <v>1.22727272727273</v>
      </c>
      <c r="N2516" s="15">
        <v>0</v>
      </c>
      <c r="O2516" s="5">
        <v>0</v>
      </c>
      <c r="P2516" s="5">
        <v>0</v>
      </c>
      <c r="Q2516" s="5">
        <f t="shared" si="435"/>
        <v>10.624999987500001</v>
      </c>
      <c r="R2516" s="5">
        <f t="shared" si="436"/>
        <v>-10.624999987500001</v>
      </c>
      <c r="S2516" s="15">
        <f t="shared" si="437"/>
        <v>-1</v>
      </c>
      <c r="T2516">
        <v>0</v>
      </c>
      <c r="U2516" s="5" t="str">
        <f t="shared" si="438"/>
        <v>NA</v>
      </c>
      <c r="V2516" s="15">
        <f t="shared" si="439"/>
        <v>0</v>
      </c>
      <c r="W2516" s="15">
        <f t="shared" si="440"/>
        <v>0</v>
      </c>
      <c r="X2516" s="5">
        <f t="shared" si="441"/>
        <v>0</v>
      </c>
      <c r="Y2516" s="5">
        <f t="shared" si="442"/>
        <v>9.5624999887500017</v>
      </c>
      <c r="Z2516" s="5">
        <f t="shared" si="443"/>
        <v>-11.156249986875002</v>
      </c>
      <c r="AA2516" s="5">
        <f t="shared" si="444"/>
        <v>1.062499998749999</v>
      </c>
      <c r="AB2516" s="5">
        <f t="shared" si="445"/>
        <v>0.53124999937500128</v>
      </c>
    </row>
    <row r="2517" spans="1:28" x14ac:dyDescent="0.55000000000000004">
      <c r="A2517" s="3" t="s">
        <v>72</v>
      </c>
      <c r="B2517" s="3" t="s">
        <v>3413</v>
      </c>
      <c r="C2517" t="s">
        <v>47</v>
      </c>
      <c r="D2517" s="3" t="s">
        <v>32</v>
      </c>
      <c r="E2517" s="3" t="s">
        <v>482</v>
      </c>
      <c r="F2517" s="3" t="s">
        <v>77</v>
      </c>
      <c r="G2517" s="5">
        <v>6.25</v>
      </c>
      <c r="H2517">
        <v>8</v>
      </c>
      <c r="I2517" s="5">
        <v>10.6875</v>
      </c>
      <c r="J2517" s="5">
        <v>1.3359375</v>
      </c>
      <c r="K2517">
        <v>117</v>
      </c>
      <c r="L2517" s="15">
        <v>6.8376068376068397E-2</v>
      </c>
      <c r="M2517" s="13">
        <v>4.1871794871794901</v>
      </c>
      <c r="N2517" s="15">
        <v>0</v>
      </c>
      <c r="O2517" s="5">
        <v>0</v>
      </c>
      <c r="P2517" s="5">
        <v>0</v>
      </c>
      <c r="Q2517" s="5">
        <f t="shared" si="435"/>
        <v>10.6875</v>
      </c>
      <c r="R2517" s="5">
        <f t="shared" si="436"/>
        <v>-10.6875</v>
      </c>
      <c r="S2517" s="15">
        <f t="shared" si="437"/>
        <v>-1</v>
      </c>
      <c r="T2517">
        <v>0</v>
      </c>
      <c r="U2517" s="5" t="str">
        <f t="shared" si="438"/>
        <v>NA</v>
      </c>
      <c r="V2517" s="15">
        <f t="shared" si="439"/>
        <v>0</v>
      </c>
      <c r="W2517" s="15">
        <f t="shared" si="440"/>
        <v>0</v>
      </c>
      <c r="X2517" s="5">
        <f t="shared" si="441"/>
        <v>0</v>
      </c>
      <c r="Y2517" s="5">
        <f t="shared" si="442"/>
        <v>9.6187500000000004</v>
      </c>
      <c r="Z2517" s="5">
        <f t="shared" si="443"/>
        <v>-11.221875000000001</v>
      </c>
      <c r="AA2517" s="5">
        <f t="shared" si="444"/>
        <v>1.0687499999999996</v>
      </c>
      <c r="AB2517" s="5">
        <f t="shared" si="445"/>
        <v>0.53437500000000071</v>
      </c>
    </row>
    <row r="2518" spans="1:28" x14ac:dyDescent="0.55000000000000004">
      <c r="A2518" s="3" t="s">
        <v>72</v>
      </c>
      <c r="B2518" s="3" t="s">
        <v>3370</v>
      </c>
      <c r="C2518" t="s">
        <v>47</v>
      </c>
      <c r="D2518" s="3" t="s">
        <v>125</v>
      </c>
      <c r="E2518" s="3" t="s">
        <v>3601</v>
      </c>
      <c r="F2518" s="3" t="s">
        <v>77</v>
      </c>
      <c r="G2518" s="5">
        <v>6.25</v>
      </c>
      <c r="H2518">
        <v>2</v>
      </c>
      <c r="I2518" s="5">
        <v>10.7125</v>
      </c>
      <c r="J2518" s="5">
        <v>5.3562500000000002</v>
      </c>
      <c r="K2518">
        <v>133</v>
      </c>
      <c r="L2518" s="15">
        <v>1.50375939849624E-2</v>
      </c>
      <c r="M2518" s="13">
        <v>2.8778195488721798</v>
      </c>
      <c r="N2518" s="15">
        <v>0</v>
      </c>
      <c r="O2518" s="5">
        <v>0</v>
      </c>
      <c r="P2518" s="5">
        <v>0</v>
      </c>
      <c r="Q2518" s="5">
        <f t="shared" si="435"/>
        <v>10.7125</v>
      </c>
      <c r="R2518" s="5">
        <f t="shared" si="436"/>
        <v>-10.7125</v>
      </c>
      <c r="S2518" s="15">
        <f t="shared" si="437"/>
        <v>-1</v>
      </c>
      <c r="T2518">
        <v>0</v>
      </c>
      <c r="U2518" s="5" t="str">
        <f t="shared" si="438"/>
        <v>NA</v>
      </c>
      <c r="V2518" s="15">
        <f t="shared" si="439"/>
        <v>0</v>
      </c>
      <c r="W2518" s="15">
        <f t="shared" si="440"/>
        <v>0</v>
      </c>
      <c r="X2518" s="5">
        <f t="shared" si="441"/>
        <v>0</v>
      </c>
      <c r="Y2518" s="5">
        <f t="shared" si="442"/>
        <v>9.6412500000000012</v>
      </c>
      <c r="Z2518" s="5">
        <f t="shared" si="443"/>
        <v>-11.248125000000002</v>
      </c>
      <c r="AA2518" s="5">
        <f t="shared" si="444"/>
        <v>1.0712499999999991</v>
      </c>
      <c r="AB2518" s="5">
        <f t="shared" si="445"/>
        <v>0.53562500000000135</v>
      </c>
    </row>
    <row r="2519" spans="1:28" x14ac:dyDescent="0.55000000000000004">
      <c r="A2519" s="3" t="s">
        <v>72</v>
      </c>
      <c r="B2519" s="3" t="s">
        <v>640</v>
      </c>
      <c r="C2519" t="s">
        <v>47</v>
      </c>
      <c r="D2519" s="3" t="s">
        <v>40</v>
      </c>
      <c r="E2519" s="3" t="s">
        <v>3195</v>
      </c>
      <c r="F2519" s="3" t="s">
        <v>77</v>
      </c>
      <c r="G2519" s="5">
        <v>6.25</v>
      </c>
      <c r="H2519">
        <v>4</v>
      </c>
      <c r="I2519" s="5">
        <v>10.7125</v>
      </c>
      <c r="J2519" s="5">
        <v>2.6781250000000001</v>
      </c>
      <c r="K2519">
        <v>69</v>
      </c>
      <c r="L2519" s="15">
        <v>5.7971014492753596E-2</v>
      </c>
      <c r="M2519" s="13">
        <v>1.58666666666667</v>
      </c>
      <c r="N2519" s="15">
        <v>0</v>
      </c>
      <c r="O2519" s="5">
        <v>0</v>
      </c>
      <c r="P2519" s="5">
        <v>0</v>
      </c>
      <c r="Q2519" s="5">
        <f t="shared" si="435"/>
        <v>10.7125</v>
      </c>
      <c r="R2519" s="5">
        <f t="shared" si="436"/>
        <v>-10.7125</v>
      </c>
      <c r="S2519" s="15">
        <f t="shared" si="437"/>
        <v>-1</v>
      </c>
      <c r="T2519">
        <v>0</v>
      </c>
      <c r="U2519" s="5" t="str">
        <f t="shared" si="438"/>
        <v>NA</v>
      </c>
      <c r="V2519" s="15">
        <f t="shared" si="439"/>
        <v>0</v>
      </c>
      <c r="W2519" s="15">
        <f t="shared" si="440"/>
        <v>0</v>
      </c>
      <c r="X2519" s="5">
        <f t="shared" si="441"/>
        <v>0</v>
      </c>
      <c r="Y2519" s="5">
        <f t="shared" si="442"/>
        <v>9.6412500000000012</v>
      </c>
      <c r="Z2519" s="5">
        <f t="shared" si="443"/>
        <v>-11.248125000000002</v>
      </c>
      <c r="AA2519" s="5">
        <f t="shared" si="444"/>
        <v>1.0712499999999991</v>
      </c>
      <c r="AB2519" s="5">
        <f t="shared" si="445"/>
        <v>0.53562500000000135</v>
      </c>
    </row>
    <row r="2520" spans="1:28" x14ac:dyDescent="0.55000000000000004">
      <c r="A2520" s="3" t="s">
        <v>72</v>
      </c>
      <c r="B2520" s="3" t="s">
        <v>4233</v>
      </c>
      <c r="C2520" t="s">
        <v>47</v>
      </c>
      <c r="D2520" s="3" t="s">
        <v>173</v>
      </c>
      <c r="E2520" s="3" t="s">
        <v>3418</v>
      </c>
      <c r="F2520" s="3" t="s">
        <v>77</v>
      </c>
      <c r="G2520" s="5">
        <v>6.25</v>
      </c>
      <c r="H2520">
        <v>3</v>
      </c>
      <c r="I2520" s="5">
        <v>10.7374999875</v>
      </c>
      <c r="J2520" s="5">
        <v>3.5791666625</v>
      </c>
      <c r="K2520">
        <v>39</v>
      </c>
      <c r="L2520" s="15">
        <v>7.69230769230769E-2</v>
      </c>
      <c r="M2520" s="13">
        <v>1.41794871794872</v>
      </c>
      <c r="N2520" s="15">
        <v>0</v>
      </c>
      <c r="O2520" s="5">
        <v>0</v>
      </c>
      <c r="P2520" s="5">
        <v>0</v>
      </c>
      <c r="Q2520" s="5">
        <f t="shared" si="435"/>
        <v>10.7374999875</v>
      </c>
      <c r="R2520" s="5">
        <f t="shared" si="436"/>
        <v>-10.7374999875</v>
      </c>
      <c r="S2520" s="15">
        <f t="shared" si="437"/>
        <v>-1</v>
      </c>
      <c r="T2520">
        <v>0</v>
      </c>
      <c r="U2520" s="5" t="str">
        <f t="shared" si="438"/>
        <v>NA</v>
      </c>
      <c r="V2520" s="15">
        <f t="shared" si="439"/>
        <v>0</v>
      </c>
      <c r="W2520" s="15">
        <f t="shared" si="440"/>
        <v>0</v>
      </c>
      <c r="X2520" s="5">
        <f t="shared" si="441"/>
        <v>0</v>
      </c>
      <c r="Y2520" s="5">
        <f t="shared" si="442"/>
        <v>9.6637499887500002</v>
      </c>
      <c r="Z2520" s="5">
        <f t="shared" si="443"/>
        <v>-11.274374986874999</v>
      </c>
      <c r="AA2520" s="5">
        <f t="shared" si="444"/>
        <v>1.0737499987499994</v>
      </c>
      <c r="AB2520" s="5">
        <f t="shared" si="445"/>
        <v>0.53687499937499972</v>
      </c>
    </row>
    <row r="2521" spans="1:28" x14ac:dyDescent="0.55000000000000004">
      <c r="A2521" s="3" t="s">
        <v>72</v>
      </c>
      <c r="B2521" s="3" t="s">
        <v>2292</v>
      </c>
      <c r="C2521" t="s">
        <v>47</v>
      </c>
      <c r="D2521" s="3" t="s">
        <v>40</v>
      </c>
      <c r="E2521" s="3" t="s">
        <v>2987</v>
      </c>
      <c r="F2521" s="3" t="s">
        <v>77</v>
      </c>
      <c r="G2521" s="5">
        <v>6.25</v>
      </c>
      <c r="H2521">
        <v>3</v>
      </c>
      <c r="I2521" s="5">
        <v>10.749999975</v>
      </c>
      <c r="J2521" s="5">
        <v>3.5833333249999999</v>
      </c>
      <c r="K2521">
        <v>6</v>
      </c>
      <c r="L2521" s="15">
        <v>0.5</v>
      </c>
      <c r="M2521" s="13">
        <v>1.5</v>
      </c>
      <c r="N2521" s="15">
        <v>0</v>
      </c>
      <c r="O2521" s="5">
        <v>0</v>
      </c>
      <c r="P2521" s="5">
        <v>0</v>
      </c>
      <c r="Q2521" s="5">
        <f t="shared" si="435"/>
        <v>10.749999975</v>
      </c>
      <c r="R2521" s="5">
        <f t="shared" si="436"/>
        <v>-10.749999975</v>
      </c>
      <c r="S2521" s="15">
        <f t="shared" si="437"/>
        <v>-1</v>
      </c>
      <c r="T2521">
        <v>0</v>
      </c>
      <c r="U2521" s="5" t="str">
        <f t="shared" si="438"/>
        <v>NA</v>
      </c>
      <c r="V2521" s="15">
        <f t="shared" si="439"/>
        <v>0</v>
      </c>
      <c r="W2521" s="15">
        <f t="shared" si="440"/>
        <v>0</v>
      </c>
      <c r="X2521" s="5">
        <f t="shared" si="441"/>
        <v>0</v>
      </c>
      <c r="Y2521" s="5">
        <f t="shared" si="442"/>
        <v>9.6749999775000006</v>
      </c>
      <c r="Z2521" s="5">
        <f t="shared" si="443"/>
        <v>-11.28749997375</v>
      </c>
      <c r="AA2521" s="5">
        <f t="shared" si="444"/>
        <v>1.0749999974999991</v>
      </c>
      <c r="AB2521" s="5">
        <f t="shared" si="445"/>
        <v>0.53749999875000043</v>
      </c>
    </row>
    <row r="2522" spans="1:28" x14ac:dyDescent="0.55000000000000004">
      <c r="A2522" s="3" t="s">
        <v>72</v>
      </c>
      <c r="B2522" s="3" t="s">
        <v>3413</v>
      </c>
      <c r="C2522" t="s">
        <v>47</v>
      </c>
      <c r="D2522" s="3" t="s">
        <v>173</v>
      </c>
      <c r="E2522" s="3" t="s">
        <v>385</v>
      </c>
      <c r="F2522" s="3" t="s">
        <v>77</v>
      </c>
      <c r="G2522" s="5">
        <v>6.25</v>
      </c>
      <c r="H2522">
        <v>5</v>
      </c>
      <c r="I2522" s="5">
        <v>10.8</v>
      </c>
      <c r="J2522" s="5">
        <v>2.16</v>
      </c>
      <c r="K2522">
        <v>61</v>
      </c>
      <c r="L2522" s="15">
        <v>8.1967213114754092E-2</v>
      </c>
      <c r="M2522" s="13">
        <v>1.35901639344262</v>
      </c>
      <c r="N2522" s="15">
        <v>0</v>
      </c>
      <c r="O2522" s="5">
        <v>0</v>
      </c>
      <c r="P2522" s="5">
        <v>0</v>
      </c>
      <c r="Q2522" s="5">
        <f t="shared" si="435"/>
        <v>10.8</v>
      </c>
      <c r="R2522" s="5">
        <f t="shared" si="436"/>
        <v>-10.8</v>
      </c>
      <c r="S2522" s="15">
        <f t="shared" si="437"/>
        <v>-1</v>
      </c>
      <c r="T2522">
        <v>0</v>
      </c>
      <c r="U2522" s="5" t="str">
        <f t="shared" si="438"/>
        <v>NA</v>
      </c>
      <c r="V2522" s="15">
        <f t="shared" si="439"/>
        <v>0</v>
      </c>
      <c r="W2522" s="15">
        <f t="shared" si="440"/>
        <v>0</v>
      </c>
      <c r="X2522" s="5">
        <f t="shared" si="441"/>
        <v>0</v>
      </c>
      <c r="Y2522" s="5">
        <f t="shared" si="442"/>
        <v>9.7200000000000006</v>
      </c>
      <c r="Z2522" s="5">
        <f t="shared" si="443"/>
        <v>-11.340000000000002</v>
      </c>
      <c r="AA2522" s="5">
        <f t="shared" si="444"/>
        <v>1.08</v>
      </c>
      <c r="AB2522" s="5">
        <f t="shared" si="445"/>
        <v>0.54000000000000092</v>
      </c>
    </row>
    <row r="2523" spans="1:28" x14ac:dyDescent="0.55000000000000004">
      <c r="A2523" s="3" t="s">
        <v>72</v>
      </c>
      <c r="B2523" s="3" t="s">
        <v>4237</v>
      </c>
      <c r="C2523" t="s">
        <v>47</v>
      </c>
      <c r="D2523" s="3" t="s">
        <v>173</v>
      </c>
      <c r="E2523" s="3" t="s">
        <v>2718</v>
      </c>
      <c r="F2523" s="3" t="s">
        <v>77</v>
      </c>
      <c r="G2523" s="5">
        <v>6.25</v>
      </c>
      <c r="H2523">
        <v>6</v>
      </c>
      <c r="I2523" s="5">
        <v>10.875</v>
      </c>
      <c r="J2523" s="5">
        <v>1.8125</v>
      </c>
      <c r="K2523">
        <v>384</v>
      </c>
      <c r="L2523" s="15">
        <v>1.5625E-2</v>
      </c>
      <c r="M2523" s="13">
        <v>2.8671875</v>
      </c>
      <c r="N2523" s="15">
        <v>0</v>
      </c>
      <c r="O2523" s="5">
        <v>0</v>
      </c>
      <c r="P2523" s="5">
        <v>0</v>
      </c>
      <c r="Q2523" s="5">
        <f t="shared" si="435"/>
        <v>10.875</v>
      </c>
      <c r="R2523" s="5">
        <f t="shared" si="436"/>
        <v>-10.875</v>
      </c>
      <c r="S2523" s="15">
        <f t="shared" si="437"/>
        <v>-1</v>
      </c>
      <c r="T2523">
        <v>0</v>
      </c>
      <c r="U2523" s="5" t="str">
        <f t="shared" si="438"/>
        <v>NA</v>
      </c>
      <c r="V2523" s="15">
        <f t="shared" si="439"/>
        <v>0</v>
      </c>
      <c r="W2523" s="15">
        <f t="shared" si="440"/>
        <v>0</v>
      </c>
      <c r="X2523" s="5">
        <f t="shared" si="441"/>
        <v>0</v>
      </c>
      <c r="Y2523" s="5">
        <f t="shared" si="442"/>
        <v>9.7874999999999996</v>
      </c>
      <c r="Z2523" s="5">
        <f t="shared" si="443"/>
        <v>-11.418750000000001</v>
      </c>
      <c r="AA2523" s="5">
        <f t="shared" si="444"/>
        <v>1.0875000000000004</v>
      </c>
      <c r="AB2523" s="5">
        <f t="shared" si="445"/>
        <v>0.54375000000000107</v>
      </c>
    </row>
    <row r="2524" spans="1:28" x14ac:dyDescent="0.55000000000000004">
      <c r="A2524" s="3" t="s">
        <v>72</v>
      </c>
      <c r="B2524" s="3" t="s">
        <v>4239</v>
      </c>
      <c r="C2524" t="s">
        <v>47</v>
      </c>
      <c r="D2524" s="3" t="s">
        <v>173</v>
      </c>
      <c r="E2524" s="3" t="s">
        <v>2806</v>
      </c>
      <c r="F2524" s="3" t="s">
        <v>77</v>
      </c>
      <c r="G2524" s="5">
        <v>6.25</v>
      </c>
      <c r="H2524">
        <v>6</v>
      </c>
      <c r="I2524" s="5">
        <v>10.9125</v>
      </c>
      <c r="J2524" s="5">
        <v>1.8187500000000001</v>
      </c>
      <c r="K2524">
        <v>42</v>
      </c>
      <c r="L2524" s="15">
        <v>0.14285714285714302</v>
      </c>
      <c r="M2524" s="13">
        <v>1.71190476190476</v>
      </c>
      <c r="N2524" s="15">
        <v>0</v>
      </c>
      <c r="O2524" s="5">
        <v>0</v>
      </c>
      <c r="P2524" s="5">
        <v>0</v>
      </c>
      <c r="Q2524" s="5">
        <f t="shared" si="435"/>
        <v>10.9125</v>
      </c>
      <c r="R2524" s="5">
        <f t="shared" si="436"/>
        <v>-10.9125</v>
      </c>
      <c r="S2524" s="15">
        <f t="shared" si="437"/>
        <v>-1</v>
      </c>
      <c r="T2524">
        <v>0</v>
      </c>
      <c r="U2524" s="5" t="str">
        <f t="shared" si="438"/>
        <v>NA</v>
      </c>
      <c r="V2524" s="15">
        <f t="shared" si="439"/>
        <v>0</v>
      </c>
      <c r="W2524" s="15">
        <f t="shared" si="440"/>
        <v>0</v>
      </c>
      <c r="X2524" s="5">
        <f t="shared" si="441"/>
        <v>0</v>
      </c>
      <c r="Y2524" s="5">
        <f t="shared" si="442"/>
        <v>9.8212499999999991</v>
      </c>
      <c r="Z2524" s="5">
        <f t="shared" si="443"/>
        <v>-11.458125000000001</v>
      </c>
      <c r="AA2524" s="5">
        <f t="shared" si="444"/>
        <v>1.0912500000000005</v>
      </c>
      <c r="AB2524" s="5">
        <f t="shared" si="445"/>
        <v>0.54562500000000114</v>
      </c>
    </row>
    <row r="2525" spans="1:28" x14ac:dyDescent="0.55000000000000004">
      <c r="A2525" s="3" t="s">
        <v>72</v>
      </c>
      <c r="B2525" s="3" t="s">
        <v>237</v>
      </c>
      <c r="C2525" t="s">
        <v>47</v>
      </c>
      <c r="D2525" s="3" t="s">
        <v>104</v>
      </c>
      <c r="E2525" s="3" t="s">
        <v>232</v>
      </c>
      <c r="F2525" s="3" t="s">
        <v>77</v>
      </c>
      <c r="G2525" s="5">
        <v>6.25</v>
      </c>
      <c r="H2525">
        <v>6</v>
      </c>
      <c r="I2525" s="5">
        <v>10.9125</v>
      </c>
      <c r="J2525" s="5">
        <v>1.8187500000000001</v>
      </c>
      <c r="K2525">
        <v>53</v>
      </c>
      <c r="L2525" s="15">
        <v>0.11320754716981099</v>
      </c>
      <c r="M2525" s="13">
        <v>1.32075471698113</v>
      </c>
      <c r="N2525" s="15">
        <v>0</v>
      </c>
      <c r="O2525" s="5">
        <v>0</v>
      </c>
      <c r="P2525" s="5">
        <v>0</v>
      </c>
      <c r="Q2525" s="5">
        <f t="shared" si="435"/>
        <v>10.9125</v>
      </c>
      <c r="R2525" s="5">
        <f t="shared" si="436"/>
        <v>-10.9125</v>
      </c>
      <c r="S2525" s="15">
        <f t="shared" si="437"/>
        <v>-1</v>
      </c>
      <c r="T2525">
        <v>0</v>
      </c>
      <c r="U2525" s="5" t="str">
        <f t="shared" si="438"/>
        <v>NA</v>
      </c>
      <c r="V2525" s="15">
        <f t="shared" si="439"/>
        <v>0</v>
      </c>
      <c r="W2525" s="15">
        <f t="shared" si="440"/>
        <v>0</v>
      </c>
      <c r="X2525" s="5">
        <f t="shared" si="441"/>
        <v>0</v>
      </c>
      <c r="Y2525" s="5">
        <f t="shared" si="442"/>
        <v>9.8212499999999991</v>
      </c>
      <c r="Z2525" s="5">
        <f t="shared" si="443"/>
        <v>-11.458125000000001</v>
      </c>
      <c r="AA2525" s="5">
        <f t="shared" si="444"/>
        <v>1.0912500000000005</v>
      </c>
      <c r="AB2525" s="5">
        <f t="shared" si="445"/>
        <v>0.54562500000000114</v>
      </c>
    </row>
    <row r="2526" spans="1:28" x14ac:dyDescent="0.55000000000000004">
      <c r="A2526" s="3" t="s">
        <v>72</v>
      </c>
      <c r="B2526" s="3" t="s">
        <v>4242</v>
      </c>
      <c r="C2526" t="s">
        <v>47</v>
      </c>
      <c r="D2526" s="3" t="s">
        <v>104</v>
      </c>
      <c r="E2526" s="3" t="s">
        <v>105</v>
      </c>
      <c r="F2526" s="3" t="s">
        <v>77</v>
      </c>
      <c r="G2526" s="5">
        <v>6.25</v>
      </c>
      <c r="H2526">
        <v>3</v>
      </c>
      <c r="I2526" s="5">
        <v>10.9249999875</v>
      </c>
      <c r="J2526" s="5">
        <v>3.6416666625</v>
      </c>
      <c r="K2526">
        <v>22</v>
      </c>
      <c r="L2526" s="15">
        <v>0.13636363636363599</v>
      </c>
      <c r="M2526" s="13">
        <v>1.45409090909091</v>
      </c>
      <c r="N2526" s="15">
        <v>0</v>
      </c>
      <c r="O2526" s="5">
        <v>0</v>
      </c>
      <c r="P2526" s="5">
        <v>0</v>
      </c>
      <c r="Q2526" s="5">
        <f t="shared" si="435"/>
        <v>10.9249999875</v>
      </c>
      <c r="R2526" s="5">
        <f t="shared" si="436"/>
        <v>-10.9249999875</v>
      </c>
      <c r="S2526" s="15">
        <f t="shared" si="437"/>
        <v>-1</v>
      </c>
      <c r="T2526">
        <v>0</v>
      </c>
      <c r="U2526" s="5" t="str">
        <f t="shared" si="438"/>
        <v>NA</v>
      </c>
      <c r="V2526" s="15">
        <f t="shared" si="439"/>
        <v>0</v>
      </c>
      <c r="W2526" s="15">
        <f t="shared" si="440"/>
        <v>0</v>
      </c>
      <c r="X2526" s="5">
        <f t="shared" si="441"/>
        <v>0</v>
      </c>
      <c r="Y2526" s="5">
        <f t="shared" si="442"/>
        <v>9.8324999887499995</v>
      </c>
      <c r="Z2526" s="5">
        <f t="shared" si="443"/>
        <v>-11.471249986875</v>
      </c>
      <c r="AA2526" s="5">
        <f t="shared" si="444"/>
        <v>1.0924999987500001</v>
      </c>
      <c r="AB2526" s="5">
        <f t="shared" si="445"/>
        <v>0.54624999937500007</v>
      </c>
    </row>
    <row r="2527" spans="1:28" x14ac:dyDescent="0.55000000000000004">
      <c r="A2527" s="3" t="s">
        <v>72</v>
      </c>
      <c r="B2527" s="3" t="s">
        <v>2998</v>
      </c>
      <c r="C2527" t="s">
        <v>47</v>
      </c>
      <c r="D2527" s="3" t="s">
        <v>104</v>
      </c>
      <c r="E2527" s="3" t="s">
        <v>2914</v>
      </c>
      <c r="F2527" s="3" t="s">
        <v>77</v>
      </c>
      <c r="G2527" s="5">
        <v>6.25</v>
      </c>
      <c r="H2527">
        <v>5</v>
      </c>
      <c r="I2527" s="5">
        <v>10.925000000000001</v>
      </c>
      <c r="J2527" s="5">
        <v>2.1850000000000001</v>
      </c>
      <c r="K2527">
        <v>99</v>
      </c>
      <c r="L2527" s="15">
        <v>5.0505050505050504E-2</v>
      </c>
      <c r="M2527" s="13">
        <v>1.7969696969697</v>
      </c>
      <c r="N2527" s="15">
        <v>0</v>
      </c>
      <c r="O2527" s="5">
        <v>0</v>
      </c>
      <c r="P2527" s="5">
        <v>0</v>
      </c>
      <c r="Q2527" s="5">
        <f t="shared" si="435"/>
        <v>10.925000000000001</v>
      </c>
      <c r="R2527" s="5">
        <f t="shared" si="436"/>
        <v>-10.925000000000001</v>
      </c>
      <c r="S2527" s="15">
        <f t="shared" si="437"/>
        <v>-1</v>
      </c>
      <c r="T2527">
        <v>0</v>
      </c>
      <c r="U2527" s="5" t="str">
        <f t="shared" si="438"/>
        <v>NA</v>
      </c>
      <c r="V2527" s="15">
        <f t="shared" si="439"/>
        <v>0</v>
      </c>
      <c r="W2527" s="15">
        <f t="shared" si="440"/>
        <v>0</v>
      </c>
      <c r="X2527" s="5">
        <f t="shared" si="441"/>
        <v>0</v>
      </c>
      <c r="Y2527" s="5">
        <f t="shared" si="442"/>
        <v>9.8325000000000014</v>
      </c>
      <c r="Z2527" s="5">
        <f t="shared" si="443"/>
        <v>-11.471250000000001</v>
      </c>
      <c r="AA2527" s="5">
        <f t="shared" si="444"/>
        <v>1.0924999999999994</v>
      </c>
      <c r="AB2527" s="5">
        <f t="shared" si="445"/>
        <v>0.54625000000000057</v>
      </c>
    </row>
    <row r="2528" spans="1:28" x14ac:dyDescent="0.55000000000000004">
      <c r="A2528" s="3" t="s">
        <v>72</v>
      </c>
      <c r="B2528" s="3" t="s">
        <v>2196</v>
      </c>
      <c r="C2528" t="s">
        <v>47</v>
      </c>
      <c r="D2528" s="3" t="s">
        <v>40</v>
      </c>
      <c r="E2528" s="3" t="s">
        <v>2932</v>
      </c>
      <c r="F2528" s="3" t="s">
        <v>77</v>
      </c>
      <c r="G2528" s="5">
        <v>6.25</v>
      </c>
      <c r="H2528">
        <v>4</v>
      </c>
      <c r="I2528" s="5">
        <v>10.9375</v>
      </c>
      <c r="J2528" s="5">
        <v>2.734375</v>
      </c>
      <c r="K2528">
        <v>17</v>
      </c>
      <c r="L2528" s="15">
        <v>0.23529411764705899</v>
      </c>
      <c r="M2528" s="13">
        <v>1.52823529411765</v>
      </c>
      <c r="N2528" s="15">
        <v>0</v>
      </c>
      <c r="O2528" s="5">
        <v>0</v>
      </c>
      <c r="P2528" s="5">
        <v>0</v>
      </c>
      <c r="Q2528" s="5">
        <f t="shared" si="435"/>
        <v>10.9375</v>
      </c>
      <c r="R2528" s="5">
        <f t="shared" si="436"/>
        <v>-10.9375</v>
      </c>
      <c r="S2528" s="15">
        <f t="shared" si="437"/>
        <v>-1</v>
      </c>
      <c r="T2528">
        <v>0</v>
      </c>
      <c r="U2528" s="5" t="str">
        <f t="shared" si="438"/>
        <v>NA</v>
      </c>
      <c r="V2528" s="15">
        <f t="shared" si="439"/>
        <v>0</v>
      </c>
      <c r="W2528" s="15">
        <f t="shared" si="440"/>
        <v>0</v>
      </c>
      <c r="X2528" s="5">
        <f t="shared" si="441"/>
        <v>0</v>
      </c>
      <c r="Y2528" s="5">
        <f t="shared" si="442"/>
        <v>9.84375</v>
      </c>
      <c r="Z2528" s="5">
        <f t="shared" si="443"/>
        <v>-11.484375</v>
      </c>
      <c r="AA2528" s="5">
        <f t="shared" si="444"/>
        <v>1.09375</v>
      </c>
      <c r="AB2528" s="5">
        <f t="shared" si="445"/>
        <v>0.546875</v>
      </c>
    </row>
    <row r="2529" spans="1:28" x14ac:dyDescent="0.55000000000000004">
      <c r="A2529" s="3" t="s">
        <v>72</v>
      </c>
      <c r="B2529" s="3" t="s">
        <v>1855</v>
      </c>
      <c r="C2529" t="s">
        <v>47</v>
      </c>
      <c r="D2529" s="3" t="s">
        <v>32</v>
      </c>
      <c r="E2529" s="3" t="s">
        <v>2714</v>
      </c>
      <c r="F2529" s="3" t="s">
        <v>77</v>
      </c>
      <c r="G2529" s="5">
        <v>6.25</v>
      </c>
      <c r="H2529">
        <v>16</v>
      </c>
      <c r="I2529" s="5">
        <v>10.9625</v>
      </c>
      <c r="J2529" s="5">
        <v>0.68515625000000002</v>
      </c>
      <c r="K2529">
        <v>306</v>
      </c>
      <c r="L2529" s="15">
        <v>5.22875816993464E-2</v>
      </c>
      <c r="M2529" s="13">
        <v>5.7029411764705902</v>
      </c>
      <c r="N2529" s="15">
        <v>0</v>
      </c>
      <c r="O2529" s="5">
        <v>0</v>
      </c>
      <c r="P2529" s="5">
        <v>0</v>
      </c>
      <c r="Q2529" s="5">
        <f t="shared" si="435"/>
        <v>10.9625</v>
      </c>
      <c r="R2529" s="5">
        <f t="shared" si="436"/>
        <v>-10.9625</v>
      </c>
      <c r="S2529" s="15">
        <f t="shared" si="437"/>
        <v>-1</v>
      </c>
      <c r="T2529">
        <v>0</v>
      </c>
      <c r="U2529" s="5" t="str">
        <f t="shared" si="438"/>
        <v>NA</v>
      </c>
      <c r="V2529" s="15">
        <f t="shared" si="439"/>
        <v>0</v>
      </c>
      <c r="W2529" s="15">
        <f t="shared" si="440"/>
        <v>0</v>
      </c>
      <c r="X2529" s="5">
        <f t="shared" si="441"/>
        <v>0</v>
      </c>
      <c r="Y2529" s="5">
        <f t="shared" si="442"/>
        <v>9.8662500000000009</v>
      </c>
      <c r="Z2529" s="5">
        <f t="shared" si="443"/>
        <v>-11.510625000000001</v>
      </c>
      <c r="AA2529" s="5">
        <f t="shared" si="444"/>
        <v>1.0962499999999995</v>
      </c>
      <c r="AB2529" s="5">
        <f t="shared" si="445"/>
        <v>0.54812500000000064</v>
      </c>
    </row>
    <row r="2530" spans="1:28" x14ac:dyDescent="0.55000000000000004">
      <c r="A2530" s="3" t="s">
        <v>72</v>
      </c>
      <c r="B2530" s="3" t="s">
        <v>3126</v>
      </c>
      <c r="C2530" t="s">
        <v>47</v>
      </c>
      <c r="D2530" s="3" t="s">
        <v>133</v>
      </c>
      <c r="E2530" s="3" t="s">
        <v>3024</v>
      </c>
      <c r="F2530" s="3" t="s">
        <v>77</v>
      </c>
      <c r="G2530" s="5">
        <v>6.25</v>
      </c>
      <c r="H2530">
        <v>3</v>
      </c>
      <c r="I2530" s="5">
        <v>10.974999974999999</v>
      </c>
      <c r="J2530" s="5">
        <v>3.6583333250000001</v>
      </c>
      <c r="K2530">
        <v>36</v>
      </c>
      <c r="L2530" s="15">
        <v>8.3333333333333301E-2</v>
      </c>
      <c r="M2530" s="13">
        <v>2.2611111111111102</v>
      </c>
      <c r="N2530" s="15">
        <v>0</v>
      </c>
      <c r="O2530" s="5">
        <v>0</v>
      </c>
      <c r="P2530" s="5">
        <v>0</v>
      </c>
      <c r="Q2530" s="5">
        <f t="shared" si="435"/>
        <v>10.974999974999999</v>
      </c>
      <c r="R2530" s="5">
        <f t="shared" si="436"/>
        <v>-10.974999974999999</v>
      </c>
      <c r="S2530" s="15">
        <f t="shared" si="437"/>
        <v>-1</v>
      </c>
      <c r="T2530">
        <v>0</v>
      </c>
      <c r="U2530" s="5" t="str">
        <f t="shared" si="438"/>
        <v>NA</v>
      </c>
      <c r="V2530" s="15">
        <f t="shared" si="439"/>
        <v>0</v>
      </c>
      <c r="W2530" s="15">
        <f t="shared" si="440"/>
        <v>0</v>
      </c>
      <c r="X2530" s="5">
        <f t="shared" si="441"/>
        <v>0</v>
      </c>
      <c r="Y2530" s="5">
        <f t="shared" si="442"/>
        <v>9.8774999774999994</v>
      </c>
      <c r="Z2530" s="5">
        <f t="shared" si="443"/>
        <v>-11.52374997375</v>
      </c>
      <c r="AA2530" s="5">
        <f t="shared" si="444"/>
        <v>1.0974999974999999</v>
      </c>
      <c r="AB2530" s="5">
        <f t="shared" si="445"/>
        <v>0.54874999875000086</v>
      </c>
    </row>
    <row r="2531" spans="1:28" x14ac:dyDescent="0.55000000000000004">
      <c r="A2531" s="3" t="s">
        <v>72</v>
      </c>
      <c r="B2531" s="3" t="s">
        <v>4248</v>
      </c>
      <c r="C2531" t="s">
        <v>47</v>
      </c>
      <c r="D2531" s="3" t="s">
        <v>173</v>
      </c>
      <c r="E2531" s="3" t="s">
        <v>3259</v>
      </c>
      <c r="F2531" s="3" t="s">
        <v>77</v>
      </c>
      <c r="G2531" s="5">
        <v>6.25</v>
      </c>
      <c r="H2531">
        <v>7</v>
      </c>
      <c r="I2531" s="5">
        <v>10.9999999375</v>
      </c>
      <c r="J2531" s="5">
        <v>1.5714285625</v>
      </c>
      <c r="K2531">
        <v>243</v>
      </c>
      <c r="L2531" s="15">
        <v>2.8806584362139901E-2</v>
      </c>
      <c r="M2531" s="13">
        <v>1.5884773662551399</v>
      </c>
      <c r="N2531" s="15">
        <v>0</v>
      </c>
      <c r="O2531" s="5">
        <v>0</v>
      </c>
      <c r="P2531" s="5">
        <v>0</v>
      </c>
      <c r="Q2531" s="5">
        <f t="shared" si="435"/>
        <v>10.9999999375</v>
      </c>
      <c r="R2531" s="5">
        <f t="shared" si="436"/>
        <v>-10.9999999375</v>
      </c>
      <c r="S2531" s="15">
        <f t="shared" si="437"/>
        <v>-1</v>
      </c>
      <c r="T2531">
        <v>0</v>
      </c>
      <c r="U2531" s="5" t="str">
        <f t="shared" si="438"/>
        <v>NA</v>
      </c>
      <c r="V2531" s="15">
        <f t="shared" si="439"/>
        <v>0</v>
      </c>
      <c r="W2531" s="15">
        <f t="shared" si="440"/>
        <v>0</v>
      </c>
      <c r="X2531" s="5">
        <f t="shared" si="441"/>
        <v>0</v>
      </c>
      <c r="Y2531" s="5">
        <f t="shared" si="442"/>
        <v>9.8999999437500001</v>
      </c>
      <c r="Z2531" s="5">
        <f t="shared" si="443"/>
        <v>-11.549999934375</v>
      </c>
      <c r="AA2531" s="5">
        <f t="shared" si="444"/>
        <v>1.09999999375</v>
      </c>
      <c r="AB2531" s="5">
        <f t="shared" si="445"/>
        <v>0.54999999687500001</v>
      </c>
    </row>
    <row r="2532" spans="1:28" x14ac:dyDescent="0.55000000000000004">
      <c r="A2532" s="3" t="s">
        <v>72</v>
      </c>
      <c r="B2532" s="3" t="s">
        <v>769</v>
      </c>
      <c r="C2532" t="s">
        <v>47</v>
      </c>
      <c r="D2532" s="3" t="s">
        <v>133</v>
      </c>
      <c r="E2532" s="3" t="s">
        <v>3313</v>
      </c>
      <c r="F2532" s="3" t="s">
        <v>77</v>
      </c>
      <c r="G2532" s="5">
        <v>6.25</v>
      </c>
      <c r="H2532">
        <v>2</v>
      </c>
      <c r="I2532" s="5">
        <v>11</v>
      </c>
      <c r="J2532" s="5">
        <v>5.5</v>
      </c>
      <c r="K2532">
        <v>6</v>
      </c>
      <c r="L2532" s="15">
        <v>0.33333333333333298</v>
      </c>
      <c r="M2532" s="13">
        <v>1.5</v>
      </c>
      <c r="N2532" s="15">
        <v>0</v>
      </c>
      <c r="O2532" s="5">
        <v>0</v>
      </c>
      <c r="P2532" s="5">
        <v>0</v>
      </c>
      <c r="Q2532" s="5">
        <f t="shared" si="435"/>
        <v>11</v>
      </c>
      <c r="R2532" s="5">
        <f t="shared" si="436"/>
        <v>-11</v>
      </c>
      <c r="S2532" s="15">
        <f t="shared" si="437"/>
        <v>-1</v>
      </c>
      <c r="T2532">
        <v>0</v>
      </c>
      <c r="U2532" s="5" t="str">
        <f t="shared" si="438"/>
        <v>NA</v>
      </c>
      <c r="V2532" s="15">
        <f t="shared" si="439"/>
        <v>0</v>
      </c>
      <c r="W2532" s="15">
        <f t="shared" si="440"/>
        <v>0</v>
      </c>
      <c r="X2532" s="5">
        <f t="shared" si="441"/>
        <v>0</v>
      </c>
      <c r="Y2532" s="5">
        <f t="shared" si="442"/>
        <v>9.9</v>
      </c>
      <c r="Z2532" s="5">
        <f t="shared" si="443"/>
        <v>-11.55</v>
      </c>
      <c r="AA2532" s="5">
        <f t="shared" si="444"/>
        <v>1.0999999999999996</v>
      </c>
      <c r="AB2532" s="5">
        <f t="shared" si="445"/>
        <v>0.55000000000000071</v>
      </c>
    </row>
    <row r="2533" spans="1:28" x14ac:dyDescent="0.55000000000000004">
      <c r="A2533" s="3" t="s">
        <v>72</v>
      </c>
      <c r="B2533" s="3" t="s">
        <v>506</v>
      </c>
      <c r="C2533" t="s">
        <v>47</v>
      </c>
      <c r="D2533" s="3" t="s">
        <v>221</v>
      </c>
      <c r="E2533" s="3" t="s">
        <v>222</v>
      </c>
      <c r="F2533" s="3" t="s">
        <v>77</v>
      </c>
      <c r="G2533" s="5">
        <v>6.25</v>
      </c>
      <c r="H2533">
        <v>5</v>
      </c>
      <c r="I2533" s="5">
        <v>11.025</v>
      </c>
      <c r="J2533" s="5">
        <v>2.2050000000000001</v>
      </c>
      <c r="K2533">
        <v>13</v>
      </c>
      <c r="L2533" s="15">
        <v>0.38461538461538503</v>
      </c>
      <c r="M2533" s="13">
        <v>1.07615384615385</v>
      </c>
      <c r="N2533" s="15">
        <v>0</v>
      </c>
      <c r="O2533" s="5">
        <v>0</v>
      </c>
      <c r="P2533" s="5">
        <v>0</v>
      </c>
      <c r="Q2533" s="5">
        <f t="shared" si="435"/>
        <v>11.025</v>
      </c>
      <c r="R2533" s="5">
        <f t="shared" si="436"/>
        <v>-11.025</v>
      </c>
      <c r="S2533" s="15">
        <f t="shared" si="437"/>
        <v>-1</v>
      </c>
      <c r="T2533">
        <v>0</v>
      </c>
      <c r="U2533" s="5" t="str">
        <f t="shared" si="438"/>
        <v>NA</v>
      </c>
      <c r="V2533" s="15">
        <f t="shared" si="439"/>
        <v>0</v>
      </c>
      <c r="W2533" s="15">
        <f t="shared" si="440"/>
        <v>0</v>
      </c>
      <c r="X2533" s="5">
        <f t="shared" si="441"/>
        <v>0</v>
      </c>
      <c r="Y2533" s="5">
        <f t="shared" si="442"/>
        <v>9.9225000000000012</v>
      </c>
      <c r="Z2533" s="5">
        <f t="shared" si="443"/>
        <v>-11.576250000000002</v>
      </c>
      <c r="AA2533" s="5">
        <f t="shared" si="444"/>
        <v>1.1024999999999991</v>
      </c>
      <c r="AB2533" s="5">
        <f t="shared" si="445"/>
        <v>0.55125000000000135</v>
      </c>
    </row>
    <row r="2534" spans="1:28" x14ac:dyDescent="0.55000000000000004">
      <c r="A2534" s="3" t="s">
        <v>72</v>
      </c>
      <c r="B2534" s="3" t="s">
        <v>2504</v>
      </c>
      <c r="C2534" t="s">
        <v>47</v>
      </c>
      <c r="D2534" s="3" t="s">
        <v>104</v>
      </c>
      <c r="E2534" s="3" t="s">
        <v>3008</v>
      </c>
      <c r="F2534" s="3" t="s">
        <v>77</v>
      </c>
      <c r="G2534" s="5">
        <v>6.25</v>
      </c>
      <c r="H2534">
        <v>3</v>
      </c>
      <c r="I2534" s="5">
        <v>11.0374999875</v>
      </c>
      <c r="J2534" s="5">
        <v>3.6791666625000001</v>
      </c>
      <c r="K2534">
        <v>10</v>
      </c>
      <c r="L2534" s="15">
        <v>0.3</v>
      </c>
      <c r="M2534" s="13">
        <v>1.1000000000000001</v>
      </c>
      <c r="N2534" s="15">
        <v>0</v>
      </c>
      <c r="O2534" s="5">
        <v>0</v>
      </c>
      <c r="P2534" s="5">
        <v>0</v>
      </c>
      <c r="Q2534" s="5">
        <f t="shared" si="435"/>
        <v>11.0374999875</v>
      </c>
      <c r="R2534" s="5">
        <f t="shared" si="436"/>
        <v>-11.0374999875</v>
      </c>
      <c r="S2534" s="15">
        <f t="shared" si="437"/>
        <v>-1</v>
      </c>
      <c r="T2534">
        <v>0</v>
      </c>
      <c r="U2534" s="5" t="str">
        <f t="shared" si="438"/>
        <v>NA</v>
      </c>
      <c r="V2534" s="15">
        <f t="shared" si="439"/>
        <v>0</v>
      </c>
      <c r="W2534" s="15">
        <f t="shared" si="440"/>
        <v>0</v>
      </c>
      <c r="X2534" s="5">
        <f t="shared" si="441"/>
        <v>0</v>
      </c>
      <c r="Y2534" s="5">
        <f t="shared" si="442"/>
        <v>9.9337499887499998</v>
      </c>
      <c r="Z2534" s="5">
        <f t="shared" si="443"/>
        <v>-11.589374986875001</v>
      </c>
      <c r="AA2534" s="5">
        <f t="shared" si="444"/>
        <v>1.1037499987500006</v>
      </c>
      <c r="AB2534" s="5">
        <f t="shared" si="445"/>
        <v>0.55187499937500029</v>
      </c>
    </row>
    <row r="2535" spans="1:28" x14ac:dyDescent="0.55000000000000004">
      <c r="A2535" s="3" t="s">
        <v>72</v>
      </c>
      <c r="B2535" s="3" t="s">
        <v>3332</v>
      </c>
      <c r="C2535" t="s">
        <v>47</v>
      </c>
      <c r="D2535" s="3" t="s">
        <v>104</v>
      </c>
      <c r="E2535" s="3" t="s">
        <v>2958</v>
      </c>
      <c r="F2535" s="3" t="s">
        <v>77</v>
      </c>
      <c r="G2535" s="5">
        <v>6.25</v>
      </c>
      <c r="H2535">
        <v>6</v>
      </c>
      <c r="I2535" s="5">
        <v>11.07499995</v>
      </c>
      <c r="J2535" s="5">
        <v>1.8458333250000001</v>
      </c>
      <c r="K2535">
        <v>220</v>
      </c>
      <c r="L2535" s="15">
        <v>2.7272727272727303E-2</v>
      </c>
      <c r="M2535" s="13">
        <v>1.9020454545454499</v>
      </c>
      <c r="N2535" s="15">
        <v>0</v>
      </c>
      <c r="O2535" s="5">
        <v>0</v>
      </c>
      <c r="P2535" s="5">
        <v>0</v>
      </c>
      <c r="Q2535" s="5">
        <f t="shared" si="435"/>
        <v>11.07499995</v>
      </c>
      <c r="R2535" s="5">
        <f t="shared" si="436"/>
        <v>-11.07499995</v>
      </c>
      <c r="S2535" s="15">
        <f t="shared" si="437"/>
        <v>-1</v>
      </c>
      <c r="T2535">
        <v>0</v>
      </c>
      <c r="U2535" s="5" t="str">
        <f t="shared" si="438"/>
        <v>NA</v>
      </c>
      <c r="V2535" s="15">
        <f t="shared" si="439"/>
        <v>0</v>
      </c>
      <c r="W2535" s="15">
        <f t="shared" si="440"/>
        <v>0</v>
      </c>
      <c r="X2535" s="5">
        <f t="shared" si="441"/>
        <v>0</v>
      </c>
      <c r="Y2535" s="5">
        <f t="shared" si="442"/>
        <v>9.967499955000001</v>
      </c>
      <c r="Z2535" s="5">
        <f t="shared" si="443"/>
        <v>-11.628749947500001</v>
      </c>
      <c r="AA2535" s="5">
        <f t="shared" si="444"/>
        <v>1.1074999949999995</v>
      </c>
      <c r="AB2535" s="5">
        <f t="shared" si="445"/>
        <v>0.55374999750000065</v>
      </c>
    </row>
    <row r="2536" spans="1:28" x14ac:dyDescent="0.55000000000000004">
      <c r="A2536" s="3" t="s">
        <v>72</v>
      </c>
      <c r="B2536" s="3" t="s">
        <v>3709</v>
      </c>
      <c r="C2536" t="s">
        <v>47</v>
      </c>
      <c r="D2536" s="3" t="s">
        <v>104</v>
      </c>
      <c r="E2536" s="3" t="s">
        <v>3008</v>
      </c>
      <c r="F2536" s="3" t="s">
        <v>77</v>
      </c>
      <c r="G2536" s="5">
        <v>6.25</v>
      </c>
      <c r="H2536">
        <v>3</v>
      </c>
      <c r="I2536" s="5">
        <v>11.162499974999999</v>
      </c>
      <c r="J2536" s="5">
        <v>3.7208333249999996</v>
      </c>
      <c r="K2536">
        <v>3</v>
      </c>
      <c r="L2536" s="15">
        <v>1</v>
      </c>
      <c r="M2536" s="13">
        <v>1</v>
      </c>
      <c r="N2536" s="15">
        <v>0</v>
      </c>
      <c r="O2536" s="5">
        <v>0</v>
      </c>
      <c r="P2536" s="5">
        <v>0</v>
      </c>
      <c r="Q2536" s="5">
        <f t="shared" si="435"/>
        <v>11.162499974999999</v>
      </c>
      <c r="R2536" s="5">
        <f t="shared" si="436"/>
        <v>-11.162499974999999</v>
      </c>
      <c r="S2536" s="15">
        <f t="shared" si="437"/>
        <v>-1</v>
      </c>
      <c r="T2536">
        <v>0</v>
      </c>
      <c r="U2536" s="5" t="str">
        <f t="shared" si="438"/>
        <v>NA</v>
      </c>
      <c r="V2536" s="15">
        <f t="shared" si="439"/>
        <v>0</v>
      </c>
      <c r="W2536" s="15">
        <f t="shared" si="440"/>
        <v>0</v>
      </c>
      <c r="X2536" s="5">
        <f t="shared" si="441"/>
        <v>0</v>
      </c>
      <c r="Y2536" s="5">
        <f t="shared" si="442"/>
        <v>10.0462499775</v>
      </c>
      <c r="Z2536" s="5">
        <f t="shared" si="443"/>
        <v>-11.720624973750001</v>
      </c>
      <c r="AA2536" s="5">
        <f t="shared" si="444"/>
        <v>1.1162499974999989</v>
      </c>
      <c r="AB2536" s="5">
        <f t="shared" si="445"/>
        <v>0.55812499875000121</v>
      </c>
    </row>
    <row r="2537" spans="1:28" x14ac:dyDescent="0.55000000000000004">
      <c r="A2537" s="3" t="s">
        <v>72</v>
      </c>
      <c r="B2537" s="3" t="s">
        <v>112</v>
      </c>
      <c r="C2537" t="s">
        <v>47</v>
      </c>
      <c r="D2537" s="3" t="s">
        <v>104</v>
      </c>
      <c r="E2537" s="3" t="s">
        <v>105</v>
      </c>
      <c r="F2537" s="3" t="s">
        <v>77</v>
      </c>
      <c r="G2537" s="5">
        <v>6.25</v>
      </c>
      <c r="H2537">
        <v>4</v>
      </c>
      <c r="I2537" s="5">
        <v>11.175000000000001</v>
      </c>
      <c r="J2537" s="5">
        <v>2.7937500000000002</v>
      </c>
      <c r="K2537">
        <v>28</v>
      </c>
      <c r="L2537" s="15">
        <v>0.14285714285714302</v>
      </c>
      <c r="M2537" s="13">
        <v>1.21428571428571</v>
      </c>
      <c r="N2537" s="15">
        <v>0</v>
      </c>
      <c r="O2537" s="5">
        <v>0</v>
      </c>
      <c r="P2537" s="5">
        <v>0</v>
      </c>
      <c r="Q2537" s="5">
        <f t="shared" si="435"/>
        <v>11.175000000000001</v>
      </c>
      <c r="R2537" s="5">
        <f t="shared" si="436"/>
        <v>-11.175000000000001</v>
      </c>
      <c r="S2537" s="15">
        <f t="shared" si="437"/>
        <v>-1</v>
      </c>
      <c r="T2537">
        <v>0</v>
      </c>
      <c r="U2537" s="5" t="str">
        <f t="shared" si="438"/>
        <v>NA</v>
      </c>
      <c r="V2537" s="15">
        <f t="shared" si="439"/>
        <v>0</v>
      </c>
      <c r="W2537" s="15">
        <f t="shared" si="440"/>
        <v>0</v>
      </c>
      <c r="X2537" s="5">
        <f t="shared" si="441"/>
        <v>0</v>
      </c>
      <c r="Y2537" s="5">
        <f t="shared" si="442"/>
        <v>10.057500000000001</v>
      </c>
      <c r="Z2537" s="5">
        <f t="shared" si="443"/>
        <v>-11.733750000000001</v>
      </c>
      <c r="AA2537" s="5">
        <f t="shared" si="444"/>
        <v>1.1174999999999997</v>
      </c>
      <c r="AB2537" s="5">
        <f t="shared" si="445"/>
        <v>0.55874999999999986</v>
      </c>
    </row>
    <row r="2538" spans="1:28" x14ac:dyDescent="0.55000000000000004">
      <c r="A2538" s="3" t="s">
        <v>72</v>
      </c>
      <c r="B2538" s="3" t="s">
        <v>3336</v>
      </c>
      <c r="C2538" t="s">
        <v>47</v>
      </c>
      <c r="D2538" s="3" t="s">
        <v>262</v>
      </c>
      <c r="E2538" s="3" t="s">
        <v>263</v>
      </c>
      <c r="F2538" s="3" t="s">
        <v>77</v>
      </c>
      <c r="G2538" s="5">
        <v>6.25</v>
      </c>
      <c r="H2538">
        <v>4</v>
      </c>
      <c r="I2538" s="5">
        <v>11.237500000000001</v>
      </c>
      <c r="J2538" s="5">
        <v>2.8093750000000002</v>
      </c>
      <c r="K2538">
        <v>8</v>
      </c>
      <c r="L2538" s="15">
        <v>0.5</v>
      </c>
      <c r="M2538" s="13">
        <v>1.2475000000000001</v>
      </c>
      <c r="N2538" s="15">
        <v>0</v>
      </c>
      <c r="O2538" s="5">
        <v>0</v>
      </c>
      <c r="P2538" s="5">
        <v>0</v>
      </c>
      <c r="Q2538" s="5">
        <f t="shared" si="435"/>
        <v>11.237500000000001</v>
      </c>
      <c r="R2538" s="5">
        <f t="shared" si="436"/>
        <v>-11.237500000000001</v>
      </c>
      <c r="S2538" s="15">
        <f t="shared" si="437"/>
        <v>-1</v>
      </c>
      <c r="T2538">
        <v>0</v>
      </c>
      <c r="U2538" s="5" t="str">
        <f t="shared" si="438"/>
        <v>NA</v>
      </c>
      <c r="V2538" s="15">
        <f t="shared" si="439"/>
        <v>0</v>
      </c>
      <c r="W2538" s="15">
        <f t="shared" si="440"/>
        <v>0</v>
      </c>
      <c r="X2538" s="5">
        <f t="shared" si="441"/>
        <v>0</v>
      </c>
      <c r="Y2538" s="5">
        <f t="shared" si="442"/>
        <v>10.113750000000001</v>
      </c>
      <c r="Z2538" s="5">
        <f t="shared" si="443"/>
        <v>-11.799375000000001</v>
      </c>
      <c r="AA2538" s="5">
        <f t="shared" si="444"/>
        <v>1.1237499999999994</v>
      </c>
      <c r="AB2538" s="5">
        <f t="shared" si="445"/>
        <v>0.56187500000000057</v>
      </c>
    </row>
    <row r="2539" spans="1:28" x14ac:dyDescent="0.55000000000000004">
      <c r="A2539" s="3" t="s">
        <v>72</v>
      </c>
      <c r="B2539" s="3" t="s">
        <v>3275</v>
      </c>
      <c r="C2539" t="s">
        <v>47</v>
      </c>
      <c r="D2539" s="3" t="s">
        <v>104</v>
      </c>
      <c r="E2539" s="3" t="s">
        <v>3008</v>
      </c>
      <c r="F2539" s="3" t="s">
        <v>77</v>
      </c>
      <c r="G2539" s="5">
        <v>6.25</v>
      </c>
      <c r="H2539">
        <v>4</v>
      </c>
      <c r="I2539" s="5">
        <v>11.2875</v>
      </c>
      <c r="J2539" s="5">
        <v>2.8218749999999999</v>
      </c>
      <c r="K2539">
        <v>57</v>
      </c>
      <c r="L2539" s="15">
        <v>7.0175438596491196E-2</v>
      </c>
      <c r="M2539" s="13">
        <v>2.47561403508772</v>
      </c>
      <c r="N2539" s="15">
        <v>0</v>
      </c>
      <c r="O2539" s="5">
        <v>0</v>
      </c>
      <c r="P2539" s="5">
        <v>0</v>
      </c>
      <c r="Q2539" s="5">
        <f t="shared" si="435"/>
        <v>11.2875</v>
      </c>
      <c r="R2539" s="5">
        <f t="shared" si="436"/>
        <v>-11.2875</v>
      </c>
      <c r="S2539" s="15">
        <f t="shared" si="437"/>
        <v>-1</v>
      </c>
      <c r="T2539">
        <v>0</v>
      </c>
      <c r="U2539" s="5" t="str">
        <f t="shared" si="438"/>
        <v>NA</v>
      </c>
      <c r="V2539" s="15">
        <f t="shared" si="439"/>
        <v>0</v>
      </c>
      <c r="W2539" s="15">
        <f t="shared" si="440"/>
        <v>0</v>
      </c>
      <c r="X2539" s="5">
        <f t="shared" si="441"/>
        <v>0</v>
      </c>
      <c r="Y2539" s="5">
        <f t="shared" si="442"/>
        <v>10.15875</v>
      </c>
      <c r="Z2539" s="5">
        <f t="shared" si="443"/>
        <v>-11.851875</v>
      </c>
      <c r="AA2539" s="5">
        <f t="shared" si="444"/>
        <v>1.1287500000000001</v>
      </c>
      <c r="AB2539" s="5">
        <f t="shared" si="445"/>
        <v>0.56437500000000007</v>
      </c>
    </row>
    <row r="2540" spans="1:28" x14ac:dyDescent="0.55000000000000004">
      <c r="A2540" s="3" t="s">
        <v>72</v>
      </c>
      <c r="B2540" s="3" t="s">
        <v>744</v>
      </c>
      <c r="C2540" t="s">
        <v>47</v>
      </c>
      <c r="D2540" s="3" t="s">
        <v>75</v>
      </c>
      <c r="E2540" s="3" t="s">
        <v>76</v>
      </c>
      <c r="F2540" s="3" t="s">
        <v>77</v>
      </c>
      <c r="G2540" s="5">
        <v>6.25</v>
      </c>
      <c r="H2540">
        <v>5</v>
      </c>
      <c r="I2540" s="5">
        <v>11.362500000000001</v>
      </c>
      <c r="J2540" s="5">
        <v>2.2725</v>
      </c>
      <c r="K2540">
        <v>78</v>
      </c>
      <c r="L2540" s="15">
        <v>6.4102564102564097E-2</v>
      </c>
      <c r="M2540" s="13">
        <v>1.395</v>
      </c>
      <c r="N2540" s="15">
        <v>0</v>
      </c>
      <c r="O2540" s="5">
        <v>0</v>
      </c>
      <c r="P2540" s="5">
        <v>0</v>
      </c>
      <c r="Q2540" s="5">
        <f t="shared" si="435"/>
        <v>11.362500000000001</v>
      </c>
      <c r="R2540" s="5">
        <f t="shared" si="436"/>
        <v>-11.362500000000001</v>
      </c>
      <c r="S2540" s="15">
        <f t="shared" si="437"/>
        <v>-1</v>
      </c>
      <c r="T2540">
        <v>0</v>
      </c>
      <c r="U2540" s="5" t="str">
        <f t="shared" si="438"/>
        <v>NA</v>
      </c>
      <c r="V2540" s="15">
        <f t="shared" si="439"/>
        <v>0</v>
      </c>
      <c r="W2540" s="15">
        <f t="shared" si="440"/>
        <v>0</v>
      </c>
      <c r="X2540" s="5">
        <f t="shared" si="441"/>
        <v>0</v>
      </c>
      <c r="Y2540" s="5">
        <f t="shared" si="442"/>
        <v>10.22625</v>
      </c>
      <c r="Z2540" s="5">
        <f t="shared" si="443"/>
        <v>-11.930625000000001</v>
      </c>
      <c r="AA2540" s="5">
        <f t="shared" si="444"/>
        <v>1.1362500000000004</v>
      </c>
      <c r="AB2540" s="5">
        <f t="shared" si="445"/>
        <v>0.56812500000000021</v>
      </c>
    </row>
    <row r="2541" spans="1:28" x14ac:dyDescent="0.55000000000000004">
      <c r="A2541" s="3" t="s">
        <v>72</v>
      </c>
      <c r="B2541" s="3" t="s">
        <v>205</v>
      </c>
      <c r="C2541" t="s">
        <v>47</v>
      </c>
      <c r="D2541" s="3" t="s">
        <v>133</v>
      </c>
      <c r="E2541" s="3" t="s">
        <v>3313</v>
      </c>
      <c r="F2541" s="3" t="s">
        <v>77</v>
      </c>
      <c r="G2541" s="5">
        <v>6.25</v>
      </c>
      <c r="H2541">
        <v>2</v>
      </c>
      <c r="I2541" s="5">
        <v>11.425000000000001</v>
      </c>
      <c r="J2541" s="5">
        <v>5.7125000000000004</v>
      </c>
      <c r="K2541">
        <v>9</v>
      </c>
      <c r="L2541" s="15">
        <v>0.22222222222222199</v>
      </c>
      <c r="M2541" s="13">
        <v>1.3333333333333299</v>
      </c>
      <c r="N2541" s="15">
        <v>0</v>
      </c>
      <c r="O2541" s="5">
        <v>0</v>
      </c>
      <c r="P2541" s="5">
        <v>0</v>
      </c>
      <c r="Q2541" s="5">
        <f t="shared" si="435"/>
        <v>11.425000000000001</v>
      </c>
      <c r="R2541" s="5">
        <f t="shared" si="436"/>
        <v>-11.425000000000001</v>
      </c>
      <c r="S2541" s="15">
        <f t="shared" si="437"/>
        <v>-1</v>
      </c>
      <c r="T2541">
        <v>0</v>
      </c>
      <c r="U2541" s="5" t="str">
        <f t="shared" si="438"/>
        <v>NA</v>
      </c>
      <c r="V2541" s="15">
        <f t="shared" si="439"/>
        <v>0</v>
      </c>
      <c r="W2541" s="15">
        <f t="shared" si="440"/>
        <v>0</v>
      </c>
      <c r="X2541" s="5">
        <f t="shared" si="441"/>
        <v>0</v>
      </c>
      <c r="Y2541" s="5">
        <f t="shared" si="442"/>
        <v>10.282500000000001</v>
      </c>
      <c r="Z2541" s="5">
        <f t="shared" si="443"/>
        <v>-11.996250000000002</v>
      </c>
      <c r="AA2541" s="5">
        <f t="shared" si="444"/>
        <v>1.1425000000000001</v>
      </c>
      <c r="AB2541" s="5">
        <f t="shared" si="445"/>
        <v>0.57125000000000092</v>
      </c>
    </row>
    <row r="2542" spans="1:28" x14ac:dyDescent="0.55000000000000004">
      <c r="A2542" s="3" t="s">
        <v>72</v>
      </c>
      <c r="B2542" s="3" t="s">
        <v>3309</v>
      </c>
      <c r="C2542" t="s">
        <v>47</v>
      </c>
      <c r="D2542" s="3" t="s">
        <v>194</v>
      </c>
      <c r="E2542" s="3" t="s">
        <v>3610</v>
      </c>
      <c r="F2542" s="3" t="s">
        <v>77</v>
      </c>
      <c r="G2542" s="5">
        <v>6.25</v>
      </c>
      <c r="H2542">
        <v>3</v>
      </c>
      <c r="I2542" s="5">
        <v>11.4375</v>
      </c>
      <c r="J2542" s="5">
        <v>3.8125</v>
      </c>
      <c r="K2542">
        <v>16</v>
      </c>
      <c r="L2542" s="15">
        <v>0.1875</v>
      </c>
      <c r="M2542" s="13">
        <v>1</v>
      </c>
      <c r="N2542" s="15">
        <v>0</v>
      </c>
      <c r="O2542" s="5">
        <v>0</v>
      </c>
      <c r="P2542" s="5">
        <v>0</v>
      </c>
      <c r="Q2542" s="5">
        <f t="shared" si="435"/>
        <v>11.4375</v>
      </c>
      <c r="R2542" s="5">
        <f t="shared" si="436"/>
        <v>-11.4375</v>
      </c>
      <c r="S2542" s="15">
        <f t="shared" si="437"/>
        <v>-1</v>
      </c>
      <c r="T2542">
        <v>0</v>
      </c>
      <c r="U2542" s="5" t="str">
        <f t="shared" si="438"/>
        <v>NA</v>
      </c>
      <c r="V2542" s="15">
        <f t="shared" si="439"/>
        <v>0</v>
      </c>
      <c r="W2542" s="15">
        <f t="shared" si="440"/>
        <v>0</v>
      </c>
      <c r="X2542" s="5">
        <f t="shared" si="441"/>
        <v>0</v>
      </c>
      <c r="Y2542" s="5">
        <f t="shared" si="442"/>
        <v>10.293750000000001</v>
      </c>
      <c r="Z2542" s="5">
        <f t="shared" si="443"/>
        <v>-12.009375</v>
      </c>
      <c r="AA2542" s="5">
        <f t="shared" si="444"/>
        <v>1.1437499999999989</v>
      </c>
      <c r="AB2542" s="5">
        <f t="shared" si="445"/>
        <v>0.57187500000000036</v>
      </c>
    </row>
    <row r="2543" spans="1:28" x14ac:dyDescent="0.55000000000000004">
      <c r="A2543" s="3" t="s">
        <v>72</v>
      </c>
      <c r="B2543" s="3" t="s">
        <v>4209</v>
      </c>
      <c r="C2543" t="s">
        <v>47</v>
      </c>
      <c r="D2543" s="3" t="s">
        <v>133</v>
      </c>
      <c r="E2543" s="3" t="s">
        <v>3300</v>
      </c>
      <c r="F2543" s="3" t="s">
        <v>77</v>
      </c>
      <c r="G2543" s="5">
        <v>6.25</v>
      </c>
      <c r="H2543">
        <v>4</v>
      </c>
      <c r="I2543" s="5">
        <v>11.525</v>
      </c>
      <c r="J2543" s="5">
        <v>2.8812500000000001</v>
      </c>
      <c r="K2543">
        <v>279</v>
      </c>
      <c r="L2543" s="15">
        <v>1.4336917562724E-2</v>
      </c>
      <c r="M2543" s="13">
        <v>2.2594982078852999</v>
      </c>
      <c r="N2543" s="15">
        <v>0</v>
      </c>
      <c r="O2543" s="5">
        <v>0</v>
      </c>
      <c r="P2543" s="5">
        <v>0</v>
      </c>
      <c r="Q2543" s="5">
        <f t="shared" si="435"/>
        <v>11.525</v>
      </c>
      <c r="R2543" s="5">
        <f t="shared" si="436"/>
        <v>-11.525</v>
      </c>
      <c r="S2543" s="15">
        <f t="shared" si="437"/>
        <v>-1</v>
      </c>
      <c r="T2543">
        <v>0</v>
      </c>
      <c r="U2543" s="5" t="str">
        <f t="shared" si="438"/>
        <v>NA</v>
      </c>
      <c r="V2543" s="15">
        <f t="shared" si="439"/>
        <v>0</v>
      </c>
      <c r="W2543" s="15">
        <f t="shared" si="440"/>
        <v>0</v>
      </c>
      <c r="X2543" s="5">
        <f t="shared" si="441"/>
        <v>0</v>
      </c>
      <c r="Y2543" s="5">
        <f t="shared" si="442"/>
        <v>10.3725</v>
      </c>
      <c r="Z2543" s="5">
        <f t="shared" si="443"/>
        <v>-12.10125</v>
      </c>
      <c r="AA2543" s="5">
        <f t="shared" si="444"/>
        <v>1.1524999999999999</v>
      </c>
      <c r="AB2543" s="5">
        <f t="shared" si="445"/>
        <v>0.57624999999999993</v>
      </c>
    </row>
    <row r="2544" spans="1:28" x14ac:dyDescent="0.55000000000000004">
      <c r="A2544" s="3" t="s">
        <v>72</v>
      </c>
      <c r="B2544" s="3" t="s">
        <v>2616</v>
      </c>
      <c r="C2544" t="s">
        <v>47</v>
      </c>
      <c r="D2544" s="3" t="s">
        <v>221</v>
      </c>
      <c r="E2544" s="3" t="s">
        <v>222</v>
      </c>
      <c r="F2544" s="3" t="s">
        <v>77</v>
      </c>
      <c r="G2544" s="5">
        <v>6.25</v>
      </c>
      <c r="H2544">
        <v>3</v>
      </c>
      <c r="I2544" s="5">
        <v>11.537499974999999</v>
      </c>
      <c r="J2544" s="5">
        <v>3.8458333250000001</v>
      </c>
      <c r="K2544">
        <v>12</v>
      </c>
      <c r="L2544" s="15">
        <v>0.25</v>
      </c>
      <c r="M2544" s="13">
        <v>2.4166666666666701</v>
      </c>
      <c r="N2544" s="15">
        <v>0</v>
      </c>
      <c r="O2544" s="5">
        <v>0</v>
      </c>
      <c r="P2544" s="5">
        <v>0</v>
      </c>
      <c r="Q2544" s="5">
        <f t="shared" si="435"/>
        <v>11.537499974999999</v>
      </c>
      <c r="R2544" s="5">
        <f t="shared" si="436"/>
        <v>-11.537499974999999</v>
      </c>
      <c r="S2544" s="15">
        <f t="shared" si="437"/>
        <v>-1</v>
      </c>
      <c r="T2544">
        <v>0</v>
      </c>
      <c r="U2544" s="5" t="str">
        <f t="shared" si="438"/>
        <v>NA</v>
      </c>
      <c r="V2544" s="15">
        <f t="shared" si="439"/>
        <v>0</v>
      </c>
      <c r="W2544" s="15">
        <f t="shared" si="440"/>
        <v>0</v>
      </c>
      <c r="X2544" s="5">
        <f t="shared" si="441"/>
        <v>0</v>
      </c>
      <c r="Y2544" s="5">
        <f t="shared" si="442"/>
        <v>10.383749977499999</v>
      </c>
      <c r="Z2544" s="5">
        <f t="shared" si="443"/>
        <v>-12.114374973749999</v>
      </c>
      <c r="AA2544" s="5">
        <f t="shared" si="444"/>
        <v>1.1537499975000003</v>
      </c>
      <c r="AB2544" s="5">
        <f t="shared" si="445"/>
        <v>0.57687499875000015</v>
      </c>
    </row>
    <row r="2545" spans="1:28" x14ac:dyDescent="0.55000000000000004">
      <c r="A2545" s="3" t="s">
        <v>72</v>
      </c>
      <c r="B2545" s="3" t="s">
        <v>4263</v>
      </c>
      <c r="C2545" t="s">
        <v>47</v>
      </c>
      <c r="D2545" s="3" t="s">
        <v>173</v>
      </c>
      <c r="E2545" s="3" t="s">
        <v>3044</v>
      </c>
      <c r="F2545" s="3" t="s">
        <v>77</v>
      </c>
      <c r="G2545" s="5">
        <v>6.25</v>
      </c>
      <c r="H2545">
        <v>3</v>
      </c>
      <c r="I2545" s="5">
        <v>11.562499987500001</v>
      </c>
      <c r="J2545" s="5">
        <v>3.8541666625</v>
      </c>
      <c r="K2545">
        <v>153</v>
      </c>
      <c r="L2545" s="15">
        <v>1.9607843137254898E-2</v>
      </c>
      <c r="M2545" s="13">
        <v>2.2934640522875802</v>
      </c>
      <c r="N2545" s="15">
        <v>0</v>
      </c>
      <c r="O2545" s="5">
        <v>0</v>
      </c>
      <c r="P2545" s="5">
        <v>0</v>
      </c>
      <c r="Q2545" s="5">
        <f t="shared" si="435"/>
        <v>11.562499987500001</v>
      </c>
      <c r="R2545" s="5">
        <f t="shared" si="436"/>
        <v>-11.562499987500001</v>
      </c>
      <c r="S2545" s="15">
        <f t="shared" si="437"/>
        <v>-1</v>
      </c>
      <c r="T2545">
        <v>0</v>
      </c>
      <c r="U2545" s="5" t="str">
        <f t="shared" si="438"/>
        <v>NA</v>
      </c>
      <c r="V2545" s="15">
        <f t="shared" si="439"/>
        <v>0</v>
      </c>
      <c r="W2545" s="15">
        <f t="shared" si="440"/>
        <v>0</v>
      </c>
      <c r="X2545" s="5">
        <f t="shared" si="441"/>
        <v>0</v>
      </c>
      <c r="Y2545" s="5">
        <f t="shared" si="442"/>
        <v>10.406249988750002</v>
      </c>
      <c r="Z2545" s="5">
        <f t="shared" si="443"/>
        <v>-12.140624986875002</v>
      </c>
      <c r="AA2545" s="5">
        <f t="shared" si="444"/>
        <v>1.156249998749999</v>
      </c>
      <c r="AB2545" s="5">
        <f t="shared" si="445"/>
        <v>0.57812499937500128</v>
      </c>
    </row>
    <row r="2546" spans="1:28" x14ac:dyDescent="0.55000000000000004">
      <c r="A2546" s="3" t="s">
        <v>72</v>
      </c>
      <c r="B2546" s="3" t="s">
        <v>4265</v>
      </c>
      <c r="C2546" t="s">
        <v>47</v>
      </c>
      <c r="D2546" s="3" t="s">
        <v>32</v>
      </c>
      <c r="E2546" s="3" t="s">
        <v>2833</v>
      </c>
      <c r="F2546" s="3" t="s">
        <v>77</v>
      </c>
      <c r="G2546" s="5">
        <v>6.25</v>
      </c>
      <c r="H2546">
        <v>4</v>
      </c>
      <c r="I2546" s="5">
        <v>11.6</v>
      </c>
      <c r="J2546" s="5">
        <v>2.9</v>
      </c>
      <c r="K2546">
        <v>44</v>
      </c>
      <c r="L2546" s="15">
        <v>9.0909090909090898E-2</v>
      </c>
      <c r="M2546" s="13">
        <v>2.08636363636364</v>
      </c>
      <c r="N2546" s="15">
        <v>0</v>
      </c>
      <c r="O2546" s="5">
        <v>0</v>
      </c>
      <c r="P2546" s="5">
        <v>0</v>
      </c>
      <c r="Q2546" s="5">
        <f t="shared" si="435"/>
        <v>11.6</v>
      </c>
      <c r="R2546" s="5">
        <f t="shared" si="436"/>
        <v>-11.6</v>
      </c>
      <c r="S2546" s="15">
        <f t="shared" si="437"/>
        <v>-1</v>
      </c>
      <c r="T2546">
        <v>0</v>
      </c>
      <c r="U2546" s="5" t="str">
        <f t="shared" si="438"/>
        <v>NA</v>
      </c>
      <c r="V2546" s="15">
        <f t="shared" si="439"/>
        <v>0</v>
      </c>
      <c r="W2546" s="15">
        <f t="shared" si="440"/>
        <v>0</v>
      </c>
      <c r="X2546" s="5">
        <f t="shared" si="441"/>
        <v>0</v>
      </c>
      <c r="Y2546" s="5">
        <f t="shared" si="442"/>
        <v>10.44</v>
      </c>
      <c r="Z2546" s="5">
        <f t="shared" si="443"/>
        <v>-12.18</v>
      </c>
      <c r="AA2546" s="5">
        <f t="shared" si="444"/>
        <v>1.1600000000000001</v>
      </c>
      <c r="AB2546" s="5">
        <f t="shared" si="445"/>
        <v>0.58000000000000007</v>
      </c>
    </row>
    <row r="2547" spans="1:28" x14ac:dyDescent="0.55000000000000004">
      <c r="A2547" s="3" t="s">
        <v>72</v>
      </c>
      <c r="B2547" s="3" t="s">
        <v>511</v>
      </c>
      <c r="C2547" t="s">
        <v>47</v>
      </c>
      <c r="D2547" s="3" t="s">
        <v>113</v>
      </c>
      <c r="E2547" s="3" t="s">
        <v>2827</v>
      </c>
      <c r="F2547" s="3" t="s">
        <v>77</v>
      </c>
      <c r="G2547" s="5">
        <v>6.25</v>
      </c>
      <c r="H2547">
        <v>5</v>
      </c>
      <c r="I2547" s="5">
        <v>11.612500000000001</v>
      </c>
      <c r="J2547" s="5">
        <v>2.3224999999999998</v>
      </c>
      <c r="K2547">
        <v>51</v>
      </c>
      <c r="L2547" s="15">
        <v>9.8039215686274495E-2</v>
      </c>
      <c r="M2547" s="13">
        <v>1.36078431372549</v>
      </c>
      <c r="N2547" s="15">
        <v>0</v>
      </c>
      <c r="O2547" s="5">
        <v>0</v>
      </c>
      <c r="P2547" s="5">
        <v>0</v>
      </c>
      <c r="Q2547" s="5">
        <f t="shared" si="435"/>
        <v>11.612500000000001</v>
      </c>
      <c r="R2547" s="5">
        <f t="shared" si="436"/>
        <v>-11.612500000000001</v>
      </c>
      <c r="S2547" s="15">
        <f t="shared" si="437"/>
        <v>-1</v>
      </c>
      <c r="T2547">
        <v>0</v>
      </c>
      <c r="U2547" s="5" t="str">
        <f t="shared" si="438"/>
        <v>NA</v>
      </c>
      <c r="V2547" s="15">
        <f t="shared" si="439"/>
        <v>0</v>
      </c>
      <c r="W2547" s="15">
        <f t="shared" si="440"/>
        <v>0</v>
      </c>
      <c r="X2547" s="5">
        <f t="shared" si="441"/>
        <v>0</v>
      </c>
      <c r="Y2547" s="5">
        <f t="shared" si="442"/>
        <v>10.451250000000002</v>
      </c>
      <c r="Z2547" s="5">
        <f t="shared" si="443"/>
        <v>-12.193125000000002</v>
      </c>
      <c r="AA2547" s="5">
        <f t="shared" si="444"/>
        <v>1.161249999999999</v>
      </c>
      <c r="AB2547" s="5">
        <f t="shared" si="445"/>
        <v>0.58062500000000128</v>
      </c>
    </row>
    <row r="2548" spans="1:28" x14ac:dyDescent="0.55000000000000004">
      <c r="A2548" s="3" t="s">
        <v>72</v>
      </c>
      <c r="B2548" s="3" t="s">
        <v>4268</v>
      </c>
      <c r="C2548" t="s">
        <v>47</v>
      </c>
      <c r="D2548" s="3" t="s">
        <v>173</v>
      </c>
      <c r="E2548" s="3" t="s">
        <v>2718</v>
      </c>
      <c r="F2548" s="3" t="s">
        <v>77</v>
      </c>
      <c r="G2548" s="5">
        <v>6.25</v>
      </c>
      <c r="H2548">
        <v>7</v>
      </c>
      <c r="I2548" s="5">
        <v>11.699999937499999</v>
      </c>
      <c r="J2548" s="5">
        <v>1.6714285625</v>
      </c>
      <c r="K2548">
        <v>404</v>
      </c>
      <c r="L2548" s="15">
        <v>1.73267326732673E-2</v>
      </c>
      <c r="M2548" s="13">
        <v>2.27351485148515</v>
      </c>
      <c r="N2548" s="15">
        <v>0</v>
      </c>
      <c r="O2548" s="5">
        <v>0</v>
      </c>
      <c r="P2548" s="5">
        <v>0</v>
      </c>
      <c r="Q2548" s="5">
        <f t="shared" si="435"/>
        <v>11.699999937499999</v>
      </c>
      <c r="R2548" s="5">
        <f t="shared" si="436"/>
        <v>-11.699999937499999</v>
      </c>
      <c r="S2548" s="15">
        <f t="shared" si="437"/>
        <v>-1</v>
      </c>
      <c r="T2548">
        <v>0</v>
      </c>
      <c r="U2548" s="5" t="str">
        <f t="shared" si="438"/>
        <v>NA</v>
      </c>
      <c r="V2548" s="15">
        <f t="shared" si="439"/>
        <v>0</v>
      </c>
      <c r="W2548" s="15">
        <f t="shared" si="440"/>
        <v>0</v>
      </c>
      <c r="X2548" s="5">
        <f t="shared" si="441"/>
        <v>0</v>
      </c>
      <c r="Y2548" s="5">
        <f t="shared" si="442"/>
        <v>10.529999943749999</v>
      </c>
      <c r="Z2548" s="5">
        <f t="shared" si="443"/>
        <v>-12.284999934375</v>
      </c>
      <c r="AA2548" s="5">
        <f t="shared" si="444"/>
        <v>1.1699999937500003</v>
      </c>
      <c r="AB2548" s="5">
        <f t="shared" si="445"/>
        <v>0.58499999687500015</v>
      </c>
    </row>
    <row r="2549" spans="1:28" x14ac:dyDescent="0.55000000000000004">
      <c r="A2549" s="3" t="s">
        <v>72</v>
      </c>
      <c r="B2549" s="3" t="s">
        <v>780</v>
      </c>
      <c r="C2549" t="s">
        <v>47</v>
      </c>
      <c r="D2549" s="3" t="s">
        <v>75</v>
      </c>
      <c r="E2549" s="3" t="s">
        <v>2941</v>
      </c>
      <c r="F2549" s="3" t="s">
        <v>77</v>
      </c>
      <c r="G2549" s="5">
        <v>6.25</v>
      </c>
      <c r="H2549">
        <v>5</v>
      </c>
      <c r="I2549" s="5">
        <v>11.7</v>
      </c>
      <c r="J2549" s="5">
        <v>2.34</v>
      </c>
      <c r="K2549">
        <v>55</v>
      </c>
      <c r="L2549" s="15">
        <v>9.0909090909090898E-2</v>
      </c>
      <c r="M2549" s="13">
        <v>2.1603636363636398</v>
      </c>
      <c r="N2549" s="15">
        <v>0</v>
      </c>
      <c r="O2549" s="5">
        <v>0</v>
      </c>
      <c r="P2549" s="5">
        <v>0</v>
      </c>
      <c r="Q2549" s="5">
        <f t="shared" si="435"/>
        <v>11.7</v>
      </c>
      <c r="R2549" s="5">
        <f t="shared" si="436"/>
        <v>-11.7</v>
      </c>
      <c r="S2549" s="15">
        <f t="shared" si="437"/>
        <v>-1</v>
      </c>
      <c r="T2549">
        <v>0</v>
      </c>
      <c r="U2549" s="5" t="str">
        <f t="shared" si="438"/>
        <v>NA</v>
      </c>
      <c r="V2549" s="15">
        <f t="shared" si="439"/>
        <v>0</v>
      </c>
      <c r="W2549" s="15">
        <f t="shared" si="440"/>
        <v>0</v>
      </c>
      <c r="X2549" s="5">
        <f t="shared" si="441"/>
        <v>0</v>
      </c>
      <c r="Y2549" s="5">
        <f t="shared" si="442"/>
        <v>10.53</v>
      </c>
      <c r="Z2549" s="5">
        <f t="shared" si="443"/>
        <v>-12.285</v>
      </c>
      <c r="AA2549" s="5">
        <f t="shared" si="444"/>
        <v>1.17</v>
      </c>
      <c r="AB2549" s="5">
        <f t="shared" si="445"/>
        <v>0.58500000000000085</v>
      </c>
    </row>
    <row r="2550" spans="1:28" x14ac:dyDescent="0.55000000000000004">
      <c r="A2550" s="3" t="s">
        <v>72</v>
      </c>
      <c r="B2550" s="3" t="s">
        <v>3673</v>
      </c>
      <c r="C2550" t="s">
        <v>47</v>
      </c>
      <c r="D2550" s="3" t="s">
        <v>173</v>
      </c>
      <c r="E2550" s="3" t="s">
        <v>188</v>
      </c>
      <c r="F2550" s="3" t="s">
        <v>77</v>
      </c>
      <c r="G2550" s="5">
        <v>6.25</v>
      </c>
      <c r="H2550">
        <v>9</v>
      </c>
      <c r="I2550" s="5">
        <v>11.724999974999999</v>
      </c>
      <c r="J2550" s="5">
        <v>1.302777775</v>
      </c>
      <c r="K2550">
        <v>546</v>
      </c>
      <c r="L2550" s="15">
        <v>1.6483516483516501E-2</v>
      </c>
      <c r="M2550" s="13">
        <v>2.2516483516483499</v>
      </c>
      <c r="N2550" s="15">
        <v>0</v>
      </c>
      <c r="O2550" s="5">
        <v>0</v>
      </c>
      <c r="P2550" s="5">
        <v>0</v>
      </c>
      <c r="Q2550" s="5">
        <f t="shared" si="435"/>
        <v>11.724999974999999</v>
      </c>
      <c r="R2550" s="5">
        <f t="shared" si="436"/>
        <v>-11.724999974999999</v>
      </c>
      <c r="S2550" s="15">
        <f t="shared" si="437"/>
        <v>-1</v>
      </c>
      <c r="T2550">
        <v>0</v>
      </c>
      <c r="U2550" s="5" t="str">
        <f t="shared" si="438"/>
        <v>NA</v>
      </c>
      <c r="V2550" s="15">
        <f t="shared" si="439"/>
        <v>0</v>
      </c>
      <c r="W2550" s="15">
        <f t="shared" si="440"/>
        <v>0</v>
      </c>
      <c r="X2550" s="5">
        <f t="shared" si="441"/>
        <v>0</v>
      </c>
      <c r="Y2550" s="5">
        <f t="shared" si="442"/>
        <v>10.5524999775</v>
      </c>
      <c r="Z2550" s="5">
        <f t="shared" si="443"/>
        <v>-12.31124997375</v>
      </c>
      <c r="AA2550" s="5">
        <f t="shared" si="444"/>
        <v>1.1724999974999992</v>
      </c>
      <c r="AB2550" s="5">
        <f t="shared" si="445"/>
        <v>0.5862499987500005</v>
      </c>
    </row>
    <row r="2551" spans="1:28" x14ac:dyDescent="0.55000000000000004">
      <c r="A2551" s="3" t="s">
        <v>72</v>
      </c>
      <c r="B2551" s="3" t="s">
        <v>3450</v>
      </c>
      <c r="C2551" t="s">
        <v>47</v>
      </c>
      <c r="D2551" s="3" t="s">
        <v>32</v>
      </c>
      <c r="E2551" s="3" t="s">
        <v>575</v>
      </c>
      <c r="F2551" s="3" t="s">
        <v>77</v>
      </c>
      <c r="G2551" s="5">
        <v>6.25</v>
      </c>
      <c r="H2551">
        <v>5</v>
      </c>
      <c r="I2551" s="5">
        <v>11.775</v>
      </c>
      <c r="J2551" s="5">
        <v>2.355</v>
      </c>
      <c r="K2551">
        <v>67</v>
      </c>
      <c r="L2551" s="15">
        <v>7.4626865671641798E-2</v>
      </c>
      <c r="M2551" s="13">
        <v>1.55820895522388</v>
      </c>
      <c r="N2551" s="15">
        <v>0</v>
      </c>
      <c r="O2551" s="5">
        <v>0</v>
      </c>
      <c r="P2551" s="5">
        <v>0</v>
      </c>
      <c r="Q2551" s="5">
        <f t="shared" si="435"/>
        <v>11.775</v>
      </c>
      <c r="R2551" s="5">
        <f t="shared" si="436"/>
        <v>-11.775</v>
      </c>
      <c r="S2551" s="15">
        <f t="shared" si="437"/>
        <v>-1</v>
      </c>
      <c r="T2551">
        <v>0</v>
      </c>
      <c r="U2551" s="5" t="str">
        <f t="shared" si="438"/>
        <v>NA</v>
      </c>
      <c r="V2551" s="15">
        <f t="shared" si="439"/>
        <v>0</v>
      </c>
      <c r="W2551" s="15">
        <f t="shared" si="440"/>
        <v>0</v>
      </c>
      <c r="X2551" s="5">
        <f t="shared" si="441"/>
        <v>0</v>
      </c>
      <c r="Y2551" s="5">
        <f t="shared" si="442"/>
        <v>10.5975</v>
      </c>
      <c r="Z2551" s="5">
        <f t="shared" si="443"/>
        <v>-12.363750000000001</v>
      </c>
      <c r="AA2551" s="5">
        <f t="shared" si="444"/>
        <v>1.1775000000000002</v>
      </c>
      <c r="AB2551" s="5">
        <f t="shared" si="445"/>
        <v>0.58875000000000099</v>
      </c>
    </row>
    <row r="2552" spans="1:28" x14ac:dyDescent="0.55000000000000004">
      <c r="A2552" s="3" t="s">
        <v>72</v>
      </c>
      <c r="B2552" s="3" t="s">
        <v>2644</v>
      </c>
      <c r="C2552" t="s">
        <v>47</v>
      </c>
      <c r="D2552" s="3" t="s">
        <v>221</v>
      </c>
      <c r="E2552" s="3" t="s">
        <v>222</v>
      </c>
      <c r="F2552" s="3" t="s">
        <v>77</v>
      </c>
      <c r="G2552" s="5">
        <v>6.25</v>
      </c>
      <c r="H2552">
        <v>6</v>
      </c>
      <c r="I2552" s="5">
        <v>11.775</v>
      </c>
      <c r="J2552" s="5">
        <v>1.9624999999999999</v>
      </c>
      <c r="K2552">
        <v>35</v>
      </c>
      <c r="L2552" s="15">
        <v>0.17142857142857099</v>
      </c>
      <c r="M2552" s="13">
        <v>1.2</v>
      </c>
      <c r="N2552" s="15">
        <v>0</v>
      </c>
      <c r="O2552" s="5">
        <v>0</v>
      </c>
      <c r="P2552" s="5">
        <v>0</v>
      </c>
      <c r="Q2552" s="5">
        <f t="shared" si="435"/>
        <v>11.775</v>
      </c>
      <c r="R2552" s="5">
        <f t="shared" si="436"/>
        <v>-11.775</v>
      </c>
      <c r="S2552" s="15">
        <f t="shared" si="437"/>
        <v>-1</v>
      </c>
      <c r="T2552">
        <v>0</v>
      </c>
      <c r="U2552" s="5" t="str">
        <f t="shared" si="438"/>
        <v>NA</v>
      </c>
      <c r="V2552" s="15">
        <f t="shared" si="439"/>
        <v>0</v>
      </c>
      <c r="W2552" s="15">
        <f t="shared" si="440"/>
        <v>0</v>
      </c>
      <c r="X2552" s="5">
        <f t="shared" si="441"/>
        <v>0</v>
      </c>
      <c r="Y2552" s="5">
        <f t="shared" si="442"/>
        <v>10.5975</v>
      </c>
      <c r="Z2552" s="5">
        <f t="shared" si="443"/>
        <v>-12.363750000000001</v>
      </c>
      <c r="AA2552" s="5">
        <f t="shared" si="444"/>
        <v>1.1775000000000002</v>
      </c>
      <c r="AB2552" s="5">
        <f t="shared" si="445"/>
        <v>0.58875000000000099</v>
      </c>
    </row>
    <row r="2553" spans="1:28" x14ac:dyDescent="0.55000000000000004">
      <c r="A2553" s="3" t="s">
        <v>72</v>
      </c>
      <c r="B2553" s="3" t="s">
        <v>4032</v>
      </c>
      <c r="C2553" t="s">
        <v>47</v>
      </c>
      <c r="D2553" s="3" t="s">
        <v>133</v>
      </c>
      <c r="E2553" s="3" t="s">
        <v>134</v>
      </c>
      <c r="F2553" s="3" t="s">
        <v>77</v>
      </c>
      <c r="G2553" s="5">
        <v>6.25</v>
      </c>
      <c r="H2553">
        <v>2</v>
      </c>
      <c r="I2553" s="5">
        <v>11.9</v>
      </c>
      <c r="J2553" s="5">
        <v>5.95</v>
      </c>
      <c r="K2553">
        <v>9</v>
      </c>
      <c r="L2553" s="15">
        <v>0.22222222222222199</v>
      </c>
      <c r="M2553" s="13">
        <v>2.87777777777778</v>
      </c>
      <c r="N2553" s="15">
        <v>0</v>
      </c>
      <c r="O2553" s="5">
        <v>0</v>
      </c>
      <c r="P2553" s="5">
        <v>0</v>
      </c>
      <c r="Q2553" s="5">
        <f t="shared" si="435"/>
        <v>11.9</v>
      </c>
      <c r="R2553" s="5">
        <f t="shared" si="436"/>
        <v>-11.9</v>
      </c>
      <c r="S2553" s="15">
        <f t="shared" si="437"/>
        <v>-1</v>
      </c>
      <c r="T2553">
        <v>0</v>
      </c>
      <c r="U2553" s="5" t="str">
        <f t="shared" si="438"/>
        <v>NA</v>
      </c>
      <c r="V2553" s="15">
        <f t="shared" si="439"/>
        <v>0</v>
      </c>
      <c r="W2553" s="15">
        <f t="shared" si="440"/>
        <v>0</v>
      </c>
      <c r="X2553" s="5">
        <f t="shared" si="441"/>
        <v>0</v>
      </c>
      <c r="Y2553" s="5">
        <f t="shared" si="442"/>
        <v>10.71</v>
      </c>
      <c r="Z2553" s="5">
        <f t="shared" si="443"/>
        <v>-12.495000000000001</v>
      </c>
      <c r="AA2553" s="5">
        <f t="shared" si="444"/>
        <v>1.1899999999999995</v>
      </c>
      <c r="AB2553" s="5">
        <f t="shared" si="445"/>
        <v>0.59500000000000064</v>
      </c>
    </row>
    <row r="2554" spans="1:28" x14ac:dyDescent="0.55000000000000004">
      <c r="A2554" s="3" t="s">
        <v>72</v>
      </c>
      <c r="B2554" s="3" t="s">
        <v>290</v>
      </c>
      <c r="C2554" t="s">
        <v>47</v>
      </c>
      <c r="D2554" s="3" t="s">
        <v>262</v>
      </c>
      <c r="E2554" s="3" t="s">
        <v>263</v>
      </c>
      <c r="F2554" s="3" t="s">
        <v>77</v>
      </c>
      <c r="G2554" s="5">
        <v>6.25</v>
      </c>
      <c r="H2554">
        <v>4</v>
      </c>
      <c r="I2554" s="5">
        <v>11.925000000000001</v>
      </c>
      <c r="J2554" s="5">
        <v>2.9812500000000002</v>
      </c>
      <c r="K2554">
        <v>196</v>
      </c>
      <c r="L2554" s="15">
        <v>2.04081632653061E-2</v>
      </c>
      <c r="M2554" s="13">
        <v>1.7982653061224501</v>
      </c>
      <c r="N2554" s="15">
        <v>0</v>
      </c>
      <c r="O2554" s="5">
        <v>0</v>
      </c>
      <c r="P2554" s="5">
        <v>0</v>
      </c>
      <c r="Q2554" s="5">
        <f t="shared" si="435"/>
        <v>11.925000000000001</v>
      </c>
      <c r="R2554" s="5">
        <f t="shared" si="436"/>
        <v>-11.925000000000001</v>
      </c>
      <c r="S2554" s="15">
        <f t="shared" si="437"/>
        <v>-1</v>
      </c>
      <c r="T2554">
        <v>0</v>
      </c>
      <c r="U2554" s="5" t="str">
        <f t="shared" si="438"/>
        <v>NA</v>
      </c>
      <c r="V2554" s="15">
        <f t="shared" si="439"/>
        <v>0</v>
      </c>
      <c r="W2554" s="15">
        <f t="shared" si="440"/>
        <v>0</v>
      </c>
      <c r="X2554" s="5">
        <f t="shared" si="441"/>
        <v>0</v>
      </c>
      <c r="Y2554" s="5">
        <f t="shared" si="442"/>
        <v>10.732500000000002</v>
      </c>
      <c r="Z2554" s="5">
        <f t="shared" si="443"/>
        <v>-12.521250000000002</v>
      </c>
      <c r="AA2554" s="5">
        <f t="shared" si="444"/>
        <v>1.192499999999999</v>
      </c>
      <c r="AB2554" s="5">
        <f t="shared" si="445"/>
        <v>0.59625000000000128</v>
      </c>
    </row>
    <row r="2555" spans="1:28" x14ac:dyDescent="0.55000000000000004">
      <c r="A2555" s="3" t="s">
        <v>72</v>
      </c>
      <c r="B2555" s="3" t="s">
        <v>3465</v>
      </c>
      <c r="C2555" t="s">
        <v>47</v>
      </c>
      <c r="D2555" s="3" t="s">
        <v>173</v>
      </c>
      <c r="E2555" s="3" t="s">
        <v>188</v>
      </c>
      <c r="F2555" s="3" t="s">
        <v>77</v>
      </c>
      <c r="G2555" s="5">
        <v>6.25</v>
      </c>
      <c r="H2555">
        <v>3</v>
      </c>
      <c r="I2555" s="5">
        <v>11.9625</v>
      </c>
      <c r="J2555" s="5">
        <v>3.9874999999999998</v>
      </c>
      <c r="K2555">
        <v>642</v>
      </c>
      <c r="L2555" s="15">
        <v>4.6728971962616802E-3</v>
      </c>
      <c r="M2555" s="13">
        <v>1.2297507788162001</v>
      </c>
      <c r="N2555" s="15">
        <v>0</v>
      </c>
      <c r="O2555" s="5">
        <v>0</v>
      </c>
      <c r="P2555" s="5">
        <v>0</v>
      </c>
      <c r="Q2555" s="5">
        <f t="shared" si="435"/>
        <v>11.9625</v>
      </c>
      <c r="R2555" s="5">
        <f t="shared" si="436"/>
        <v>-11.9625</v>
      </c>
      <c r="S2555" s="15">
        <f t="shared" si="437"/>
        <v>-1</v>
      </c>
      <c r="T2555">
        <v>0</v>
      </c>
      <c r="U2555" s="5" t="str">
        <f t="shared" si="438"/>
        <v>NA</v>
      </c>
      <c r="V2555" s="15">
        <f t="shared" si="439"/>
        <v>0</v>
      </c>
      <c r="W2555" s="15">
        <f t="shared" si="440"/>
        <v>0</v>
      </c>
      <c r="X2555" s="5">
        <f t="shared" si="441"/>
        <v>0</v>
      </c>
      <c r="Y2555" s="5">
        <f t="shared" si="442"/>
        <v>10.766250000000001</v>
      </c>
      <c r="Z2555" s="5">
        <f t="shared" si="443"/>
        <v>-12.560625000000002</v>
      </c>
      <c r="AA2555" s="5">
        <f t="shared" si="444"/>
        <v>1.1962499999999991</v>
      </c>
      <c r="AB2555" s="5">
        <f t="shared" si="445"/>
        <v>0.59812500000000135</v>
      </c>
    </row>
    <row r="2556" spans="1:28" x14ac:dyDescent="0.55000000000000004">
      <c r="A2556" s="3" t="s">
        <v>72</v>
      </c>
      <c r="B2556" s="3" t="s">
        <v>3050</v>
      </c>
      <c r="C2556" t="s">
        <v>47</v>
      </c>
      <c r="D2556" s="3" t="s">
        <v>173</v>
      </c>
      <c r="E2556" s="3" t="s">
        <v>385</v>
      </c>
      <c r="F2556" s="3" t="s">
        <v>77</v>
      </c>
      <c r="G2556" s="5">
        <v>6.25</v>
      </c>
      <c r="H2556">
        <v>6</v>
      </c>
      <c r="I2556" s="5">
        <v>12.01249995</v>
      </c>
      <c r="J2556" s="5">
        <v>2.0020833250000001</v>
      </c>
      <c r="K2556">
        <v>86</v>
      </c>
      <c r="L2556" s="15">
        <v>6.9767441860465101E-2</v>
      </c>
      <c r="M2556" s="13">
        <v>1.4023255813953499</v>
      </c>
      <c r="N2556" s="15">
        <v>0</v>
      </c>
      <c r="O2556" s="5">
        <v>0</v>
      </c>
      <c r="P2556" s="5">
        <v>0</v>
      </c>
      <c r="Q2556" s="5">
        <f t="shared" si="435"/>
        <v>12.01249995</v>
      </c>
      <c r="R2556" s="5">
        <f t="shared" si="436"/>
        <v>-12.01249995</v>
      </c>
      <c r="S2556" s="15">
        <f t="shared" si="437"/>
        <v>-1</v>
      </c>
      <c r="T2556">
        <v>0</v>
      </c>
      <c r="U2556" s="5" t="str">
        <f t="shared" si="438"/>
        <v>NA</v>
      </c>
      <c r="V2556" s="15">
        <f t="shared" si="439"/>
        <v>0</v>
      </c>
      <c r="W2556" s="15">
        <f t="shared" si="440"/>
        <v>0</v>
      </c>
      <c r="X2556" s="5">
        <f t="shared" si="441"/>
        <v>0</v>
      </c>
      <c r="Y2556" s="5">
        <f t="shared" si="442"/>
        <v>10.811249955000001</v>
      </c>
      <c r="Z2556" s="5">
        <f t="shared" si="443"/>
        <v>-12.613124947500001</v>
      </c>
      <c r="AA2556" s="5">
        <f t="shared" si="444"/>
        <v>1.2012499949999995</v>
      </c>
      <c r="AB2556" s="5">
        <f t="shared" si="445"/>
        <v>0.60062499750000065</v>
      </c>
    </row>
    <row r="2557" spans="1:28" x14ac:dyDescent="0.55000000000000004">
      <c r="A2557" s="3" t="s">
        <v>72</v>
      </c>
      <c r="B2557" s="3" t="s">
        <v>193</v>
      </c>
      <c r="C2557" t="s">
        <v>47</v>
      </c>
      <c r="D2557" s="3" t="s">
        <v>125</v>
      </c>
      <c r="E2557" s="3" t="s">
        <v>2728</v>
      </c>
      <c r="F2557" s="3" t="s">
        <v>77</v>
      </c>
      <c r="G2557" s="5">
        <v>6.25</v>
      </c>
      <c r="H2557">
        <v>5</v>
      </c>
      <c r="I2557" s="5">
        <v>12.012499999999999</v>
      </c>
      <c r="J2557" s="5">
        <v>2.4024999999999999</v>
      </c>
      <c r="K2557">
        <v>179</v>
      </c>
      <c r="L2557" s="15">
        <v>2.7932960893854698E-2</v>
      </c>
      <c r="M2557" s="13">
        <v>3.2307262569832398</v>
      </c>
      <c r="N2557" s="15">
        <v>0</v>
      </c>
      <c r="O2557" s="5">
        <v>0</v>
      </c>
      <c r="P2557" s="5">
        <v>0</v>
      </c>
      <c r="Q2557" s="5">
        <f t="shared" si="435"/>
        <v>12.012499999999999</v>
      </c>
      <c r="R2557" s="5">
        <f t="shared" si="436"/>
        <v>-12.012499999999999</v>
      </c>
      <c r="S2557" s="15">
        <f t="shared" si="437"/>
        <v>-1</v>
      </c>
      <c r="T2557">
        <v>0</v>
      </c>
      <c r="U2557" s="5" t="str">
        <f t="shared" si="438"/>
        <v>NA</v>
      </c>
      <c r="V2557" s="15">
        <f t="shared" si="439"/>
        <v>0</v>
      </c>
      <c r="W2557" s="15">
        <f t="shared" si="440"/>
        <v>0</v>
      </c>
      <c r="X2557" s="5">
        <f t="shared" si="441"/>
        <v>0</v>
      </c>
      <c r="Y2557" s="5">
        <f t="shared" si="442"/>
        <v>10.811249999999999</v>
      </c>
      <c r="Z2557" s="5">
        <f t="shared" si="443"/>
        <v>-12.613125</v>
      </c>
      <c r="AA2557" s="5">
        <f t="shared" si="444"/>
        <v>1.2012499999999999</v>
      </c>
      <c r="AB2557" s="5">
        <f t="shared" si="445"/>
        <v>0.60062500000000085</v>
      </c>
    </row>
    <row r="2558" spans="1:28" x14ac:dyDescent="0.55000000000000004">
      <c r="A2558" s="3" t="s">
        <v>72</v>
      </c>
      <c r="B2558" s="3" t="s">
        <v>783</v>
      </c>
      <c r="C2558" t="s">
        <v>47</v>
      </c>
      <c r="D2558" s="3" t="s">
        <v>75</v>
      </c>
      <c r="E2558" s="3" t="s">
        <v>282</v>
      </c>
      <c r="F2558" s="3" t="s">
        <v>77</v>
      </c>
      <c r="G2558" s="5">
        <v>6.25</v>
      </c>
      <c r="H2558">
        <v>4</v>
      </c>
      <c r="I2558" s="5">
        <v>12.0375</v>
      </c>
      <c r="J2558" s="5">
        <v>3.0093749999999999</v>
      </c>
      <c r="K2558">
        <v>445</v>
      </c>
      <c r="L2558" s="15">
        <v>8.9887640449438193E-3</v>
      </c>
      <c r="M2558" s="13">
        <v>3.8991011235955102</v>
      </c>
      <c r="N2558" s="15">
        <v>0</v>
      </c>
      <c r="O2558" s="5">
        <v>0</v>
      </c>
      <c r="P2558" s="5">
        <v>0</v>
      </c>
      <c r="Q2558" s="5">
        <f t="shared" si="435"/>
        <v>12.0375</v>
      </c>
      <c r="R2558" s="5">
        <f t="shared" si="436"/>
        <v>-12.0375</v>
      </c>
      <c r="S2558" s="15">
        <f t="shared" si="437"/>
        <v>-1</v>
      </c>
      <c r="T2558">
        <v>0</v>
      </c>
      <c r="U2558" s="5" t="str">
        <f t="shared" si="438"/>
        <v>NA</v>
      </c>
      <c r="V2558" s="15">
        <f t="shared" si="439"/>
        <v>0</v>
      </c>
      <c r="W2558" s="15">
        <f t="shared" si="440"/>
        <v>0</v>
      </c>
      <c r="X2558" s="5">
        <f t="shared" si="441"/>
        <v>0</v>
      </c>
      <c r="Y2558" s="5">
        <f t="shared" si="442"/>
        <v>10.83375</v>
      </c>
      <c r="Z2558" s="5">
        <f t="shared" si="443"/>
        <v>-12.639374999999999</v>
      </c>
      <c r="AA2558" s="5">
        <f t="shared" si="444"/>
        <v>1.2037499999999994</v>
      </c>
      <c r="AB2558" s="5">
        <f t="shared" si="445"/>
        <v>0.60187499999999972</v>
      </c>
    </row>
    <row r="2559" spans="1:28" x14ac:dyDescent="0.55000000000000004">
      <c r="A2559" s="3" t="s">
        <v>72</v>
      </c>
      <c r="B2559" s="3" t="s">
        <v>780</v>
      </c>
      <c r="C2559" t="s">
        <v>47</v>
      </c>
      <c r="D2559" s="3" t="s">
        <v>40</v>
      </c>
      <c r="E2559" s="3" t="s">
        <v>2987</v>
      </c>
      <c r="F2559" s="3" t="s">
        <v>77</v>
      </c>
      <c r="G2559" s="5">
        <v>6.25</v>
      </c>
      <c r="H2559">
        <v>4</v>
      </c>
      <c r="I2559" s="5">
        <v>12.1</v>
      </c>
      <c r="J2559" s="5">
        <v>3.0249999999999999</v>
      </c>
      <c r="K2559">
        <v>105</v>
      </c>
      <c r="L2559" s="15">
        <v>3.8095238095238099E-2</v>
      </c>
      <c r="M2559" s="13">
        <v>1.54</v>
      </c>
      <c r="N2559" s="15">
        <v>0</v>
      </c>
      <c r="O2559" s="5">
        <v>0</v>
      </c>
      <c r="P2559" s="5">
        <v>0</v>
      </c>
      <c r="Q2559" s="5">
        <f t="shared" si="435"/>
        <v>12.1</v>
      </c>
      <c r="R2559" s="5">
        <f t="shared" si="436"/>
        <v>-12.1</v>
      </c>
      <c r="S2559" s="15">
        <f t="shared" si="437"/>
        <v>-1</v>
      </c>
      <c r="T2559">
        <v>0</v>
      </c>
      <c r="U2559" s="5" t="str">
        <f t="shared" si="438"/>
        <v>NA</v>
      </c>
      <c r="V2559" s="15">
        <f t="shared" si="439"/>
        <v>0</v>
      </c>
      <c r="W2559" s="15">
        <f t="shared" si="440"/>
        <v>0</v>
      </c>
      <c r="X2559" s="5">
        <f t="shared" si="441"/>
        <v>0</v>
      </c>
      <c r="Y2559" s="5">
        <f t="shared" si="442"/>
        <v>10.89</v>
      </c>
      <c r="Z2559" s="5">
        <f t="shared" si="443"/>
        <v>-12.705</v>
      </c>
      <c r="AA2559" s="5">
        <f t="shared" si="444"/>
        <v>1.2099999999999991</v>
      </c>
      <c r="AB2559" s="5">
        <f t="shared" si="445"/>
        <v>0.60500000000000043</v>
      </c>
    </row>
    <row r="2560" spans="1:28" x14ac:dyDescent="0.55000000000000004">
      <c r="A2560" s="3" t="s">
        <v>72</v>
      </c>
      <c r="B2560" s="3" t="s">
        <v>384</v>
      </c>
      <c r="C2560" t="s">
        <v>47</v>
      </c>
      <c r="D2560" s="3" t="s">
        <v>262</v>
      </c>
      <c r="E2560" s="3" t="s">
        <v>2774</v>
      </c>
      <c r="F2560" s="3" t="s">
        <v>77</v>
      </c>
      <c r="G2560" s="5">
        <v>6.25</v>
      </c>
      <c r="H2560">
        <v>2</v>
      </c>
      <c r="I2560" s="5">
        <v>12.1875</v>
      </c>
      <c r="J2560" s="5">
        <v>6.09375</v>
      </c>
      <c r="K2560">
        <v>46</v>
      </c>
      <c r="L2560" s="15">
        <v>4.3478260869565195E-2</v>
      </c>
      <c r="M2560" s="13">
        <v>1.2913043478260899</v>
      </c>
      <c r="N2560" s="15">
        <v>0</v>
      </c>
      <c r="O2560" s="5">
        <v>0</v>
      </c>
      <c r="P2560" s="5">
        <v>0</v>
      </c>
      <c r="Q2560" s="5">
        <f t="shared" si="435"/>
        <v>12.1875</v>
      </c>
      <c r="R2560" s="5">
        <f t="shared" si="436"/>
        <v>-12.1875</v>
      </c>
      <c r="S2560" s="15">
        <f t="shared" si="437"/>
        <v>-1</v>
      </c>
      <c r="T2560">
        <v>0</v>
      </c>
      <c r="U2560" s="5" t="str">
        <f t="shared" si="438"/>
        <v>NA</v>
      </c>
      <c r="V2560" s="15">
        <f t="shared" si="439"/>
        <v>0</v>
      </c>
      <c r="W2560" s="15">
        <f t="shared" si="440"/>
        <v>0</v>
      </c>
      <c r="X2560" s="5">
        <f t="shared" si="441"/>
        <v>0</v>
      </c>
      <c r="Y2560" s="5">
        <f t="shared" si="442"/>
        <v>10.96875</v>
      </c>
      <c r="Z2560" s="5">
        <f t="shared" si="443"/>
        <v>-12.796875</v>
      </c>
      <c r="AA2560" s="5">
        <f t="shared" si="444"/>
        <v>1.21875</v>
      </c>
      <c r="AB2560" s="5">
        <f t="shared" si="445"/>
        <v>0.609375</v>
      </c>
    </row>
    <row r="2561" spans="1:28" x14ac:dyDescent="0.55000000000000004">
      <c r="A2561" s="3" t="s">
        <v>72</v>
      </c>
      <c r="B2561" s="3" t="s">
        <v>920</v>
      </c>
      <c r="C2561" t="s">
        <v>47</v>
      </c>
      <c r="D2561" s="3" t="s">
        <v>75</v>
      </c>
      <c r="E2561" s="3" t="s">
        <v>76</v>
      </c>
      <c r="F2561" s="3" t="s">
        <v>77</v>
      </c>
      <c r="G2561" s="5">
        <v>6.25</v>
      </c>
      <c r="H2561">
        <v>6</v>
      </c>
      <c r="I2561" s="5">
        <v>12.19999995</v>
      </c>
      <c r="J2561" s="5">
        <v>2.0333333250000001</v>
      </c>
      <c r="K2561">
        <v>37</v>
      </c>
      <c r="L2561" s="15">
        <v>0.162162162162162</v>
      </c>
      <c r="M2561" s="13">
        <v>1.2159459459459501</v>
      </c>
      <c r="N2561" s="15">
        <v>0</v>
      </c>
      <c r="O2561" s="5">
        <v>0</v>
      </c>
      <c r="P2561" s="5">
        <v>0</v>
      </c>
      <c r="Q2561" s="5">
        <f t="shared" si="435"/>
        <v>12.19999995</v>
      </c>
      <c r="R2561" s="5">
        <f t="shared" si="436"/>
        <v>-12.19999995</v>
      </c>
      <c r="S2561" s="15">
        <f t="shared" si="437"/>
        <v>-1</v>
      </c>
      <c r="T2561">
        <v>0</v>
      </c>
      <c r="U2561" s="5" t="str">
        <f t="shared" si="438"/>
        <v>NA</v>
      </c>
      <c r="V2561" s="15">
        <f t="shared" si="439"/>
        <v>0</v>
      </c>
      <c r="W2561" s="15">
        <f t="shared" si="440"/>
        <v>0</v>
      </c>
      <c r="X2561" s="5">
        <f t="shared" si="441"/>
        <v>0</v>
      </c>
      <c r="Y2561" s="5">
        <f t="shared" si="442"/>
        <v>10.979999955</v>
      </c>
      <c r="Z2561" s="5">
        <f t="shared" si="443"/>
        <v>-12.809999947500001</v>
      </c>
      <c r="AA2561" s="5">
        <f t="shared" si="444"/>
        <v>1.2199999950000002</v>
      </c>
      <c r="AB2561" s="5">
        <f t="shared" si="445"/>
        <v>0.609999997500001</v>
      </c>
    </row>
    <row r="2562" spans="1:28" x14ac:dyDescent="0.55000000000000004">
      <c r="A2562" s="3" t="s">
        <v>72</v>
      </c>
      <c r="B2562" s="3" t="s">
        <v>785</v>
      </c>
      <c r="C2562" t="s">
        <v>47</v>
      </c>
      <c r="D2562" s="3" t="s">
        <v>262</v>
      </c>
      <c r="E2562" s="3" t="s">
        <v>2768</v>
      </c>
      <c r="F2562" s="3" t="s">
        <v>77</v>
      </c>
      <c r="G2562" s="5">
        <v>6.25</v>
      </c>
      <c r="H2562">
        <v>5</v>
      </c>
      <c r="I2562" s="5">
        <v>12.2125</v>
      </c>
      <c r="J2562" s="5">
        <v>2.4424999999999999</v>
      </c>
      <c r="K2562">
        <v>165</v>
      </c>
      <c r="L2562" s="15">
        <v>3.0303030303030297E-2</v>
      </c>
      <c r="M2562" s="13">
        <v>1.23018181818182</v>
      </c>
      <c r="N2562" s="15">
        <v>0</v>
      </c>
      <c r="O2562" s="5">
        <v>0</v>
      </c>
      <c r="P2562" s="5">
        <v>0</v>
      </c>
      <c r="Q2562" s="5">
        <f t="shared" ref="Q2562:Q2625" si="446">I2562</f>
        <v>12.2125</v>
      </c>
      <c r="R2562" s="5">
        <f t="shared" ref="R2562:R2625" si="447">P2562-Q2562</f>
        <v>-12.2125</v>
      </c>
      <c r="S2562" s="15">
        <f t="shared" ref="S2562:S2625" si="448">IF(Q2562=0,0,(P2562-Q2562)/Q2562)</f>
        <v>-1</v>
      </c>
      <c r="T2562">
        <v>0</v>
      </c>
      <c r="U2562" s="5" t="str">
        <f t="shared" ref="U2562:U2625" si="449">IF(T2562=0,"NA",P2562/T2562)</f>
        <v>NA</v>
      </c>
      <c r="V2562" s="15">
        <f t="shared" si="439"/>
        <v>0</v>
      </c>
      <c r="W2562" s="15">
        <f t="shared" si="440"/>
        <v>0</v>
      </c>
      <c r="X2562" s="5">
        <f t="shared" si="441"/>
        <v>0</v>
      </c>
      <c r="Y2562" s="5">
        <f t="shared" si="442"/>
        <v>10.991250000000001</v>
      </c>
      <c r="Z2562" s="5">
        <f t="shared" si="443"/>
        <v>-12.823125000000001</v>
      </c>
      <c r="AA2562" s="5">
        <f t="shared" si="444"/>
        <v>1.2212499999999995</v>
      </c>
      <c r="AB2562" s="5">
        <f t="shared" si="445"/>
        <v>0.61062500000000064</v>
      </c>
    </row>
    <row r="2563" spans="1:28" x14ac:dyDescent="0.55000000000000004">
      <c r="A2563" s="3" t="s">
        <v>72</v>
      </c>
      <c r="B2563" s="3" t="s">
        <v>290</v>
      </c>
      <c r="C2563" t="s">
        <v>47</v>
      </c>
      <c r="D2563" s="3" t="s">
        <v>125</v>
      </c>
      <c r="E2563" s="3" t="s">
        <v>2739</v>
      </c>
      <c r="F2563" s="3" t="s">
        <v>77</v>
      </c>
      <c r="G2563" s="5">
        <v>6.25</v>
      </c>
      <c r="H2563">
        <v>4</v>
      </c>
      <c r="I2563" s="5">
        <v>12.225</v>
      </c>
      <c r="J2563" s="5">
        <v>3.0562499999999999</v>
      </c>
      <c r="K2563">
        <v>234</v>
      </c>
      <c r="L2563" s="15">
        <v>1.7094017094017099E-2</v>
      </c>
      <c r="M2563" s="13">
        <v>1.8595726495726499</v>
      </c>
      <c r="N2563" s="15">
        <v>0</v>
      </c>
      <c r="O2563" s="5">
        <v>0</v>
      </c>
      <c r="P2563" s="5">
        <v>0</v>
      </c>
      <c r="Q2563" s="5">
        <f t="shared" si="446"/>
        <v>12.225</v>
      </c>
      <c r="R2563" s="5">
        <f t="shared" si="447"/>
        <v>-12.225</v>
      </c>
      <c r="S2563" s="15">
        <f t="shared" si="448"/>
        <v>-1</v>
      </c>
      <c r="T2563">
        <v>0</v>
      </c>
      <c r="U2563" s="5" t="str">
        <f t="shared" si="449"/>
        <v>NA</v>
      </c>
      <c r="V2563" s="15">
        <f t="shared" ref="V2563:V2626" si="450">(L2563*N2563)</f>
        <v>0</v>
      </c>
      <c r="W2563" s="15">
        <f t="shared" ref="W2563:W2626" si="451">IF(P2563=0,0,R2563/P2563)</f>
        <v>0</v>
      </c>
      <c r="X2563" s="5">
        <f t="shared" ref="X2563:X2626" si="452">IF(T2563=0,0,Q2563/T2563)</f>
        <v>0</v>
      </c>
      <c r="Y2563" s="5">
        <f t="shared" ref="Y2563:Y2626" si="453">Q2563*0.9</f>
        <v>11.0025</v>
      </c>
      <c r="Z2563" s="5">
        <f t="shared" ref="Z2563:Z2626" si="454">R2563*1.05</f>
        <v>-12.83625</v>
      </c>
      <c r="AA2563" s="5">
        <f t="shared" ref="AA2563:AA2626" si="455">Q2563-Y2563</f>
        <v>1.2225000000000001</v>
      </c>
      <c r="AB2563" s="5">
        <f t="shared" ref="AB2563:AB2626" si="456">R2563-Z2563</f>
        <v>0.61125000000000007</v>
      </c>
    </row>
    <row r="2564" spans="1:28" x14ac:dyDescent="0.55000000000000004">
      <c r="A2564" s="3" t="s">
        <v>72</v>
      </c>
      <c r="B2564" s="3" t="s">
        <v>4285</v>
      </c>
      <c r="C2564" t="s">
        <v>47</v>
      </c>
      <c r="D2564" s="3" t="s">
        <v>173</v>
      </c>
      <c r="E2564" s="3" t="s">
        <v>188</v>
      </c>
      <c r="F2564" s="3" t="s">
        <v>77</v>
      </c>
      <c r="G2564" s="5">
        <v>6.25</v>
      </c>
      <c r="H2564">
        <v>5</v>
      </c>
      <c r="I2564" s="5">
        <v>12.237500000000001</v>
      </c>
      <c r="J2564" s="5">
        <v>2.4474999999999998</v>
      </c>
      <c r="K2564">
        <v>136</v>
      </c>
      <c r="L2564" s="15">
        <v>3.6764705882352901E-2</v>
      </c>
      <c r="M2564" s="13">
        <v>1.9867647058823501</v>
      </c>
      <c r="N2564" s="15">
        <v>0</v>
      </c>
      <c r="O2564" s="5">
        <v>0</v>
      </c>
      <c r="P2564" s="5">
        <v>0</v>
      </c>
      <c r="Q2564" s="5">
        <f t="shared" si="446"/>
        <v>12.237500000000001</v>
      </c>
      <c r="R2564" s="5">
        <f t="shared" si="447"/>
        <v>-12.237500000000001</v>
      </c>
      <c r="S2564" s="15">
        <f t="shared" si="448"/>
        <v>-1</v>
      </c>
      <c r="T2564">
        <v>0</v>
      </c>
      <c r="U2564" s="5" t="str">
        <f t="shared" si="449"/>
        <v>NA</v>
      </c>
      <c r="V2564" s="15">
        <f t="shared" si="450"/>
        <v>0</v>
      </c>
      <c r="W2564" s="15">
        <f t="shared" si="451"/>
        <v>0</v>
      </c>
      <c r="X2564" s="5">
        <f t="shared" si="452"/>
        <v>0</v>
      </c>
      <c r="Y2564" s="5">
        <f t="shared" si="453"/>
        <v>11.013750000000002</v>
      </c>
      <c r="Z2564" s="5">
        <f t="shared" si="454"/>
        <v>-12.849375000000002</v>
      </c>
      <c r="AA2564" s="5">
        <f t="shared" si="455"/>
        <v>1.223749999999999</v>
      </c>
      <c r="AB2564" s="5">
        <f t="shared" si="456"/>
        <v>0.61187500000000128</v>
      </c>
    </row>
    <row r="2565" spans="1:28" x14ac:dyDescent="0.55000000000000004">
      <c r="A2565" s="3" t="s">
        <v>72</v>
      </c>
      <c r="B2565" s="3" t="s">
        <v>4287</v>
      </c>
      <c r="C2565" t="s">
        <v>47</v>
      </c>
      <c r="D2565" s="3" t="s">
        <v>173</v>
      </c>
      <c r="E2565" s="3" t="s">
        <v>3259</v>
      </c>
      <c r="F2565" s="3" t="s">
        <v>77</v>
      </c>
      <c r="G2565" s="5">
        <v>6.25</v>
      </c>
      <c r="H2565">
        <v>3</v>
      </c>
      <c r="I2565" s="5">
        <v>12.237499987500001</v>
      </c>
      <c r="J2565" s="5">
        <v>4.0791666625000005</v>
      </c>
      <c r="K2565">
        <v>877</v>
      </c>
      <c r="L2565" s="15">
        <v>3.4207525655644199E-3</v>
      </c>
      <c r="M2565" s="13">
        <v>1.0481185860889399</v>
      </c>
      <c r="N2565" s="15">
        <v>0</v>
      </c>
      <c r="O2565" s="5">
        <v>0</v>
      </c>
      <c r="P2565" s="5">
        <v>0</v>
      </c>
      <c r="Q2565" s="5">
        <f t="shared" si="446"/>
        <v>12.237499987500001</v>
      </c>
      <c r="R2565" s="5">
        <f t="shared" si="447"/>
        <v>-12.237499987500001</v>
      </c>
      <c r="S2565" s="15">
        <f t="shared" si="448"/>
        <v>-1</v>
      </c>
      <c r="T2565">
        <v>0</v>
      </c>
      <c r="U2565" s="5" t="str">
        <f t="shared" si="449"/>
        <v>NA</v>
      </c>
      <c r="V2565" s="15">
        <f t="shared" si="450"/>
        <v>0</v>
      </c>
      <c r="W2565" s="15">
        <f t="shared" si="451"/>
        <v>0</v>
      </c>
      <c r="X2565" s="5">
        <f t="shared" si="452"/>
        <v>0</v>
      </c>
      <c r="Y2565" s="5">
        <f t="shared" si="453"/>
        <v>11.013749988750002</v>
      </c>
      <c r="Z2565" s="5">
        <f t="shared" si="454"/>
        <v>-12.849374986875002</v>
      </c>
      <c r="AA2565" s="5">
        <f t="shared" si="455"/>
        <v>1.2237499987499998</v>
      </c>
      <c r="AB2565" s="5">
        <f t="shared" si="456"/>
        <v>0.61187499937500078</v>
      </c>
    </row>
    <row r="2566" spans="1:28" x14ac:dyDescent="0.55000000000000004">
      <c r="A2566" s="3" t="s">
        <v>72</v>
      </c>
      <c r="B2566" s="3" t="s">
        <v>4209</v>
      </c>
      <c r="C2566" t="s">
        <v>47</v>
      </c>
      <c r="D2566" s="3" t="s">
        <v>194</v>
      </c>
      <c r="E2566" s="3" t="s">
        <v>2853</v>
      </c>
      <c r="F2566" s="3" t="s">
        <v>77</v>
      </c>
      <c r="G2566" s="5">
        <v>6.25</v>
      </c>
      <c r="H2566">
        <v>3</v>
      </c>
      <c r="I2566" s="5">
        <v>12.237499987500001</v>
      </c>
      <c r="J2566" s="5">
        <v>4.0791666625000005</v>
      </c>
      <c r="K2566">
        <v>66</v>
      </c>
      <c r="L2566" s="15">
        <v>4.5454545454545504E-2</v>
      </c>
      <c r="M2566" s="13">
        <v>1.3462121212121201</v>
      </c>
      <c r="N2566" s="15">
        <v>0</v>
      </c>
      <c r="O2566" s="5">
        <v>0</v>
      </c>
      <c r="P2566" s="5">
        <v>0</v>
      </c>
      <c r="Q2566" s="5">
        <f t="shared" si="446"/>
        <v>12.237499987500001</v>
      </c>
      <c r="R2566" s="5">
        <f t="shared" si="447"/>
        <v>-12.237499987500001</v>
      </c>
      <c r="S2566" s="15">
        <f t="shared" si="448"/>
        <v>-1</v>
      </c>
      <c r="T2566">
        <v>0</v>
      </c>
      <c r="U2566" s="5" t="str">
        <f t="shared" si="449"/>
        <v>NA</v>
      </c>
      <c r="V2566" s="15">
        <f t="shared" si="450"/>
        <v>0</v>
      </c>
      <c r="W2566" s="15">
        <f t="shared" si="451"/>
        <v>0</v>
      </c>
      <c r="X2566" s="5">
        <f t="shared" si="452"/>
        <v>0</v>
      </c>
      <c r="Y2566" s="5">
        <f t="shared" si="453"/>
        <v>11.013749988750002</v>
      </c>
      <c r="Z2566" s="5">
        <f t="shared" si="454"/>
        <v>-12.849374986875002</v>
      </c>
      <c r="AA2566" s="5">
        <f t="shared" si="455"/>
        <v>1.2237499987499998</v>
      </c>
      <c r="AB2566" s="5">
        <f t="shared" si="456"/>
        <v>0.61187499937500078</v>
      </c>
    </row>
    <row r="2567" spans="1:28" x14ac:dyDescent="0.55000000000000004">
      <c r="A2567" s="3" t="s">
        <v>72</v>
      </c>
      <c r="B2567" s="3" t="s">
        <v>2703</v>
      </c>
      <c r="C2567" t="s">
        <v>47</v>
      </c>
      <c r="D2567" s="3" t="s">
        <v>40</v>
      </c>
      <c r="E2567" s="3" t="s">
        <v>2932</v>
      </c>
      <c r="F2567" s="3" t="s">
        <v>77</v>
      </c>
      <c r="G2567" s="5">
        <v>6.25</v>
      </c>
      <c r="H2567">
        <v>6</v>
      </c>
      <c r="I2567" s="5">
        <v>12.23749995</v>
      </c>
      <c r="J2567" s="5">
        <v>2.0395833250000002</v>
      </c>
      <c r="K2567">
        <v>18</v>
      </c>
      <c r="L2567" s="15">
        <v>0.33333333333333298</v>
      </c>
      <c r="M2567" s="13">
        <v>1.1666666666666701</v>
      </c>
      <c r="N2567" s="15">
        <v>0</v>
      </c>
      <c r="O2567" s="5">
        <v>0</v>
      </c>
      <c r="P2567" s="5">
        <v>0</v>
      </c>
      <c r="Q2567" s="5">
        <f t="shared" si="446"/>
        <v>12.23749995</v>
      </c>
      <c r="R2567" s="5">
        <f t="shared" si="447"/>
        <v>-12.23749995</v>
      </c>
      <c r="S2567" s="15">
        <f t="shared" si="448"/>
        <v>-1</v>
      </c>
      <c r="T2567">
        <v>0</v>
      </c>
      <c r="U2567" s="5" t="str">
        <f t="shared" si="449"/>
        <v>NA</v>
      </c>
      <c r="V2567" s="15">
        <f t="shared" si="450"/>
        <v>0</v>
      </c>
      <c r="W2567" s="15">
        <f t="shared" si="451"/>
        <v>0</v>
      </c>
      <c r="X2567" s="5">
        <f t="shared" si="452"/>
        <v>0</v>
      </c>
      <c r="Y2567" s="5">
        <f t="shared" si="453"/>
        <v>11.013749955</v>
      </c>
      <c r="Z2567" s="5">
        <f t="shared" si="454"/>
        <v>-12.849374947500001</v>
      </c>
      <c r="AA2567" s="5">
        <f t="shared" si="455"/>
        <v>1.2237499950000004</v>
      </c>
      <c r="AB2567" s="5">
        <f t="shared" si="456"/>
        <v>0.61187499750000107</v>
      </c>
    </row>
    <row r="2568" spans="1:28" x14ac:dyDescent="0.55000000000000004">
      <c r="A2568" s="3" t="s">
        <v>72</v>
      </c>
      <c r="B2568" s="3" t="s">
        <v>3154</v>
      </c>
      <c r="C2568" t="s">
        <v>47</v>
      </c>
      <c r="D2568" s="3" t="s">
        <v>40</v>
      </c>
      <c r="E2568" s="3" t="s">
        <v>3310</v>
      </c>
      <c r="F2568" s="3" t="s">
        <v>77</v>
      </c>
      <c r="G2568" s="5">
        <v>6.25</v>
      </c>
      <c r="H2568">
        <v>5</v>
      </c>
      <c r="I2568" s="5">
        <v>12.25</v>
      </c>
      <c r="J2568" s="5">
        <v>2.4500000000000002</v>
      </c>
      <c r="K2568">
        <v>213</v>
      </c>
      <c r="L2568" s="15">
        <v>2.3474178403755902E-2</v>
      </c>
      <c r="M2568" s="13">
        <v>4.3497652582159603</v>
      </c>
      <c r="N2568" s="15">
        <v>0</v>
      </c>
      <c r="O2568" s="5">
        <v>0</v>
      </c>
      <c r="P2568" s="5">
        <v>0</v>
      </c>
      <c r="Q2568" s="5">
        <f t="shared" si="446"/>
        <v>12.25</v>
      </c>
      <c r="R2568" s="5">
        <f t="shared" si="447"/>
        <v>-12.25</v>
      </c>
      <c r="S2568" s="15">
        <f t="shared" si="448"/>
        <v>-1</v>
      </c>
      <c r="T2568">
        <v>0</v>
      </c>
      <c r="U2568" s="5" t="str">
        <f t="shared" si="449"/>
        <v>NA</v>
      </c>
      <c r="V2568" s="15">
        <f t="shared" si="450"/>
        <v>0</v>
      </c>
      <c r="W2568" s="15">
        <f t="shared" si="451"/>
        <v>0</v>
      </c>
      <c r="X2568" s="5">
        <f t="shared" si="452"/>
        <v>0</v>
      </c>
      <c r="Y2568" s="5">
        <f t="shared" si="453"/>
        <v>11.025</v>
      </c>
      <c r="Z2568" s="5">
        <f t="shared" si="454"/>
        <v>-12.862500000000001</v>
      </c>
      <c r="AA2568" s="5">
        <f t="shared" si="455"/>
        <v>1.2249999999999996</v>
      </c>
      <c r="AB2568" s="5">
        <f t="shared" si="456"/>
        <v>0.61250000000000071</v>
      </c>
    </row>
    <row r="2569" spans="1:28" x14ac:dyDescent="0.55000000000000004">
      <c r="A2569" s="3" t="s">
        <v>72</v>
      </c>
      <c r="B2569" s="3" t="s">
        <v>4292</v>
      </c>
      <c r="C2569" t="s">
        <v>47</v>
      </c>
      <c r="D2569" s="3" t="s">
        <v>104</v>
      </c>
      <c r="E2569" s="3" t="s">
        <v>232</v>
      </c>
      <c r="F2569" s="3" t="s">
        <v>77</v>
      </c>
      <c r="G2569" s="5">
        <v>6.25</v>
      </c>
      <c r="H2569">
        <v>4</v>
      </c>
      <c r="I2569" s="5">
        <v>12.275</v>
      </c>
      <c r="J2569" s="5">
        <v>3.0687500000000001</v>
      </c>
      <c r="K2569">
        <v>7</v>
      </c>
      <c r="L2569" s="15">
        <v>0.57142857142857106</v>
      </c>
      <c r="M2569" s="13">
        <v>1</v>
      </c>
      <c r="N2569" s="15">
        <v>0</v>
      </c>
      <c r="O2569" s="5">
        <v>0</v>
      </c>
      <c r="P2569" s="5">
        <v>0</v>
      </c>
      <c r="Q2569" s="5">
        <f t="shared" si="446"/>
        <v>12.275</v>
      </c>
      <c r="R2569" s="5">
        <f t="shared" si="447"/>
        <v>-12.275</v>
      </c>
      <c r="S2569" s="15">
        <f t="shared" si="448"/>
        <v>-1</v>
      </c>
      <c r="T2569">
        <v>0</v>
      </c>
      <c r="U2569" s="5" t="str">
        <f t="shared" si="449"/>
        <v>NA</v>
      </c>
      <c r="V2569" s="15">
        <f t="shared" si="450"/>
        <v>0</v>
      </c>
      <c r="W2569" s="15">
        <f t="shared" si="451"/>
        <v>0</v>
      </c>
      <c r="X2569" s="5">
        <f t="shared" si="452"/>
        <v>0</v>
      </c>
      <c r="Y2569" s="5">
        <f t="shared" si="453"/>
        <v>11.047500000000001</v>
      </c>
      <c r="Z2569" s="5">
        <f t="shared" si="454"/>
        <v>-12.888750000000002</v>
      </c>
      <c r="AA2569" s="5">
        <f t="shared" si="455"/>
        <v>1.2274999999999991</v>
      </c>
      <c r="AB2569" s="5">
        <f t="shared" si="456"/>
        <v>0.61375000000000135</v>
      </c>
    </row>
    <row r="2570" spans="1:28" x14ac:dyDescent="0.55000000000000004">
      <c r="A2570" s="3" t="s">
        <v>72</v>
      </c>
      <c r="B2570" s="3" t="s">
        <v>3164</v>
      </c>
      <c r="C2570" t="s">
        <v>47</v>
      </c>
      <c r="D2570" s="3" t="s">
        <v>104</v>
      </c>
      <c r="E2570" s="3" t="s">
        <v>2958</v>
      </c>
      <c r="F2570" s="3" t="s">
        <v>77</v>
      </c>
      <c r="G2570" s="5">
        <v>6.25</v>
      </c>
      <c r="H2570">
        <v>5</v>
      </c>
      <c r="I2570" s="5">
        <v>12.275</v>
      </c>
      <c r="J2570" s="5">
        <v>2.4550000000000001</v>
      </c>
      <c r="K2570">
        <v>171</v>
      </c>
      <c r="L2570" s="15">
        <v>2.9239766081871302E-2</v>
      </c>
      <c r="M2570" s="13">
        <v>1.5994736842105299</v>
      </c>
      <c r="N2570" s="15">
        <v>0</v>
      </c>
      <c r="O2570" s="5">
        <v>0</v>
      </c>
      <c r="P2570" s="5">
        <v>0</v>
      </c>
      <c r="Q2570" s="5">
        <f t="shared" si="446"/>
        <v>12.275</v>
      </c>
      <c r="R2570" s="5">
        <f t="shared" si="447"/>
        <v>-12.275</v>
      </c>
      <c r="S2570" s="15">
        <f t="shared" si="448"/>
        <v>-1</v>
      </c>
      <c r="T2570">
        <v>0</v>
      </c>
      <c r="U2570" s="5" t="str">
        <f t="shared" si="449"/>
        <v>NA</v>
      </c>
      <c r="V2570" s="15">
        <f t="shared" si="450"/>
        <v>0</v>
      </c>
      <c r="W2570" s="15">
        <f t="shared" si="451"/>
        <v>0</v>
      </c>
      <c r="X2570" s="5">
        <f t="shared" si="452"/>
        <v>0</v>
      </c>
      <c r="Y2570" s="5">
        <f t="shared" si="453"/>
        <v>11.047500000000001</v>
      </c>
      <c r="Z2570" s="5">
        <f t="shared" si="454"/>
        <v>-12.888750000000002</v>
      </c>
      <c r="AA2570" s="5">
        <f t="shared" si="455"/>
        <v>1.2274999999999991</v>
      </c>
      <c r="AB2570" s="5">
        <f t="shared" si="456"/>
        <v>0.61375000000000135</v>
      </c>
    </row>
    <row r="2571" spans="1:28" x14ac:dyDescent="0.55000000000000004">
      <c r="A2571" s="3" t="s">
        <v>72</v>
      </c>
      <c r="B2571" s="3" t="s">
        <v>4295</v>
      </c>
      <c r="C2571" t="s">
        <v>47</v>
      </c>
      <c r="D2571" s="3" t="s">
        <v>173</v>
      </c>
      <c r="E2571" s="3" t="s">
        <v>3044</v>
      </c>
      <c r="F2571" s="3" t="s">
        <v>77</v>
      </c>
      <c r="G2571" s="5">
        <v>6.25</v>
      </c>
      <c r="H2571">
        <v>7</v>
      </c>
      <c r="I2571" s="5">
        <v>12.29999995</v>
      </c>
      <c r="J2571" s="5">
        <v>1.7571428499999999</v>
      </c>
      <c r="K2571">
        <v>128</v>
      </c>
      <c r="L2571" s="15">
        <v>5.46875E-2</v>
      </c>
      <c r="M2571" s="13">
        <v>1.809375</v>
      </c>
      <c r="N2571" s="15">
        <v>0</v>
      </c>
      <c r="O2571" s="5">
        <v>0</v>
      </c>
      <c r="P2571" s="5">
        <v>0</v>
      </c>
      <c r="Q2571" s="5">
        <f t="shared" si="446"/>
        <v>12.29999995</v>
      </c>
      <c r="R2571" s="5">
        <f t="shared" si="447"/>
        <v>-12.29999995</v>
      </c>
      <c r="S2571" s="15">
        <f t="shared" si="448"/>
        <v>-1</v>
      </c>
      <c r="T2571">
        <v>0</v>
      </c>
      <c r="U2571" s="5" t="str">
        <f t="shared" si="449"/>
        <v>NA</v>
      </c>
      <c r="V2571" s="15">
        <f t="shared" si="450"/>
        <v>0</v>
      </c>
      <c r="W2571" s="15">
        <f t="shared" si="451"/>
        <v>0</v>
      </c>
      <c r="X2571" s="5">
        <f t="shared" si="452"/>
        <v>0</v>
      </c>
      <c r="Y2571" s="5">
        <f t="shared" si="453"/>
        <v>11.069999955</v>
      </c>
      <c r="Z2571" s="5">
        <f t="shared" si="454"/>
        <v>-12.9149999475</v>
      </c>
      <c r="AA2571" s="5">
        <f t="shared" si="455"/>
        <v>1.229999995</v>
      </c>
      <c r="AB2571" s="5">
        <f t="shared" si="456"/>
        <v>0.61499999750000001</v>
      </c>
    </row>
    <row r="2572" spans="1:28" x14ac:dyDescent="0.55000000000000004">
      <c r="A2572" s="3" t="s">
        <v>72</v>
      </c>
      <c r="B2572" s="3" t="s">
        <v>3468</v>
      </c>
      <c r="C2572" t="s">
        <v>47</v>
      </c>
      <c r="D2572" s="3" t="s">
        <v>137</v>
      </c>
      <c r="E2572" s="3" t="s">
        <v>2863</v>
      </c>
      <c r="F2572" s="3" t="s">
        <v>77</v>
      </c>
      <c r="G2572" s="5">
        <v>6.25</v>
      </c>
      <c r="H2572">
        <v>4</v>
      </c>
      <c r="I2572" s="5">
        <v>12.3</v>
      </c>
      <c r="J2572" s="5">
        <v>3.0750000000000002</v>
      </c>
      <c r="K2572">
        <v>142</v>
      </c>
      <c r="L2572" s="15">
        <v>2.8169014084507001E-2</v>
      </c>
      <c r="M2572" s="13">
        <v>1.34528169014085</v>
      </c>
      <c r="N2572" s="15">
        <v>0</v>
      </c>
      <c r="O2572" s="5">
        <v>0</v>
      </c>
      <c r="P2572" s="5">
        <v>0</v>
      </c>
      <c r="Q2572" s="5">
        <f t="shared" si="446"/>
        <v>12.3</v>
      </c>
      <c r="R2572" s="5">
        <f t="shared" si="447"/>
        <v>-12.3</v>
      </c>
      <c r="S2572" s="15">
        <f t="shared" si="448"/>
        <v>-1</v>
      </c>
      <c r="T2572">
        <v>0</v>
      </c>
      <c r="U2572" s="5" t="str">
        <f t="shared" si="449"/>
        <v>NA</v>
      </c>
      <c r="V2572" s="15">
        <f t="shared" si="450"/>
        <v>0</v>
      </c>
      <c r="W2572" s="15">
        <f t="shared" si="451"/>
        <v>0</v>
      </c>
      <c r="X2572" s="5">
        <f t="shared" si="452"/>
        <v>0</v>
      </c>
      <c r="Y2572" s="5">
        <f t="shared" si="453"/>
        <v>11.07</v>
      </c>
      <c r="Z2572" s="5">
        <f t="shared" si="454"/>
        <v>-12.915000000000001</v>
      </c>
      <c r="AA2572" s="5">
        <f t="shared" si="455"/>
        <v>1.2300000000000004</v>
      </c>
      <c r="AB2572" s="5">
        <f t="shared" si="456"/>
        <v>0.61500000000000021</v>
      </c>
    </row>
    <row r="2573" spans="1:28" x14ac:dyDescent="0.55000000000000004">
      <c r="A2573" s="3" t="s">
        <v>72</v>
      </c>
      <c r="B2573" s="3" t="s">
        <v>4298</v>
      </c>
      <c r="C2573" t="s">
        <v>47</v>
      </c>
      <c r="D2573" s="3" t="s">
        <v>173</v>
      </c>
      <c r="E2573" s="3" t="s">
        <v>2840</v>
      </c>
      <c r="F2573" s="3" t="s">
        <v>77</v>
      </c>
      <c r="G2573" s="5">
        <v>6.25</v>
      </c>
      <c r="H2573">
        <v>3</v>
      </c>
      <c r="I2573" s="5">
        <v>12.3499999875</v>
      </c>
      <c r="J2573" s="5">
        <v>4.1166666625000001</v>
      </c>
      <c r="K2573">
        <v>137</v>
      </c>
      <c r="L2573" s="15">
        <v>2.1897810218978103E-2</v>
      </c>
      <c r="M2573" s="13">
        <v>1.4452554744525501</v>
      </c>
      <c r="N2573" s="15">
        <v>0</v>
      </c>
      <c r="O2573" s="5">
        <v>0</v>
      </c>
      <c r="P2573" s="5">
        <v>0</v>
      </c>
      <c r="Q2573" s="5">
        <f t="shared" si="446"/>
        <v>12.3499999875</v>
      </c>
      <c r="R2573" s="5">
        <f t="shared" si="447"/>
        <v>-12.3499999875</v>
      </c>
      <c r="S2573" s="15">
        <f t="shared" si="448"/>
        <v>-1</v>
      </c>
      <c r="T2573">
        <v>0</v>
      </c>
      <c r="U2573" s="5" t="str">
        <f t="shared" si="449"/>
        <v>NA</v>
      </c>
      <c r="V2573" s="15">
        <f t="shared" si="450"/>
        <v>0</v>
      </c>
      <c r="W2573" s="15">
        <f t="shared" si="451"/>
        <v>0</v>
      </c>
      <c r="X2573" s="5">
        <f t="shared" si="452"/>
        <v>0</v>
      </c>
      <c r="Y2573" s="5">
        <f t="shared" si="453"/>
        <v>11.11499998875</v>
      </c>
      <c r="Z2573" s="5">
        <f t="shared" si="454"/>
        <v>-12.967499986875001</v>
      </c>
      <c r="AA2573" s="5">
        <f t="shared" si="455"/>
        <v>1.2349999987500002</v>
      </c>
      <c r="AB2573" s="5">
        <f t="shared" si="456"/>
        <v>0.617499999375001</v>
      </c>
    </row>
    <row r="2574" spans="1:28" x14ac:dyDescent="0.55000000000000004">
      <c r="A2574" s="3" t="s">
        <v>72</v>
      </c>
      <c r="B2574" s="3" t="s">
        <v>4209</v>
      </c>
      <c r="C2574" t="s">
        <v>47</v>
      </c>
      <c r="D2574" s="3" t="s">
        <v>262</v>
      </c>
      <c r="E2574" s="3" t="s">
        <v>2860</v>
      </c>
      <c r="F2574" s="3" t="s">
        <v>77</v>
      </c>
      <c r="G2574" s="5">
        <v>6.25</v>
      </c>
      <c r="H2574">
        <v>6</v>
      </c>
      <c r="I2574" s="5">
        <v>12.362499975000002</v>
      </c>
      <c r="J2574" s="5">
        <v>2.0604166625000002</v>
      </c>
      <c r="K2574">
        <v>358</v>
      </c>
      <c r="L2574" s="15">
        <v>1.67597765363128E-2</v>
      </c>
      <c r="M2574" s="13">
        <v>2.0694972067039101</v>
      </c>
      <c r="N2574" s="15">
        <v>0</v>
      </c>
      <c r="O2574" s="5">
        <v>0</v>
      </c>
      <c r="P2574" s="5">
        <v>0</v>
      </c>
      <c r="Q2574" s="5">
        <f t="shared" si="446"/>
        <v>12.362499975000002</v>
      </c>
      <c r="R2574" s="5">
        <f t="shared" si="447"/>
        <v>-12.362499975000002</v>
      </c>
      <c r="S2574" s="15">
        <f t="shared" si="448"/>
        <v>-1</v>
      </c>
      <c r="T2574">
        <v>0</v>
      </c>
      <c r="U2574" s="5" t="str">
        <f t="shared" si="449"/>
        <v>NA</v>
      </c>
      <c r="V2574" s="15">
        <f t="shared" si="450"/>
        <v>0</v>
      </c>
      <c r="W2574" s="15">
        <f t="shared" si="451"/>
        <v>0</v>
      </c>
      <c r="X2574" s="5">
        <f t="shared" si="452"/>
        <v>0</v>
      </c>
      <c r="Y2574" s="5">
        <f t="shared" si="453"/>
        <v>11.126249977500002</v>
      </c>
      <c r="Z2574" s="5">
        <f t="shared" si="454"/>
        <v>-12.980624973750002</v>
      </c>
      <c r="AA2574" s="5">
        <f t="shared" si="455"/>
        <v>1.2362499974999999</v>
      </c>
      <c r="AB2574" s="5">
        <f t="shared" si="456"/>
        <v>0.61812499874999993</v>
      </c>
    </row>
    <row r="2575" spans="1:28" x14ac:dyDescent="0.55000000000000004">
      <c r="A2575" s="3" t="s">
        <v>72</v>
      </c>
      <c r="B2575" s="3" t="s">
        <v>4301</v>
      </c>
      <c r="C2575" t="s">
        <v>47</v>
      </c>
      <c r="D2575" s="3" t="s">
        <v>173</v>
      </c>
      <c r="E2575" s="3" t="s">
        <v>545</v>
      </c>
      <c r="F2575" s="3" t="s">
        <v>77</v>
      </c>
      <c r="G2575" s="5">
        <v>6.25</v>
      </c>
      <c r="H2575">
        <v>5</v>
      </c>
      <c r="I2575" s="5">
        <v>12.375</v>
      </c>
      <c r="J2575" s="5">
        <v>2.4750000000000001</v>
      </c>
      <c r="K2575">
        <v>35</v>
      </c>
      <c r="L2575" s="15">
        <v>0.14285714285714302</v>
      </c>
      <c r="M2575" s="13">
        <v>1.51714285714286</v>
      </c>
      <c r="N2575" s="15">
        <v>0</v>
      </c>
      <c r="O2575" s="5">
        <v>0</v>
      </c>
      <c r="P2575" s="5">
        <v>0</v>
      </c>
      <c r="Q2575" s="5">
        <f t="shared" si="446"/>
        <v>12.375</v>
      </c>
      <c r="R2575" s="5">
        <f t="shared" si="447"/>
        <v>-12.375</v>
      </c>
      <c r="S2575" s="15">
        <f t="shared" si="448"/>
        <v>-1</v>
      </c>
      <c r="T2575">
        <v>0</v>
      </c>
      <c r="U2575" s="5" t="str">
        <f t="shared" si="449"/>
        <v>NA</v>
      </c>
      <c r="V2575" s="15">
        <f t="shared" si="450"/>
        <v>0</v>
      </c>
      <c r="W2575" s="15">
        <f t="shared" si="451"/>
        <v>0</v>
      </c>
      <c r="X2575" s="5">
        <f t="shared" si="452"/>
        <v>0</v>
      </c>
      <c r="Y2575" s="5">
        <f t="shared" si="453"/>
        <v>11.137500000000001</v>
      </c>
      <c r="Z2575" s="5">
        <f t="shared" si="454"/>
        <v>-12.99375</v>
      </c>
      <c r="AA2575" s="5">
        <f t="shared" si="455"/>
        <v>1.2374999999999989</v>
      </c>
      <c r="AB2575" s="5">
        <f t="shared" si="456"/>
        <v>0.61875000000000036</v>
      </c>
    </row>
    <row r="2576" spans="1:28" x14ac:dyDescent="0.55000000000000004">
      <c r="A2576" s="3" t="s">
        <v>72</v>
      </c>
      <c r="B2576" s="3" t="s">
        <v>4220</v>
      </c>
      <c r="C2576" t="s">
        <v>47</v>
      </c>
      <c r="D2576" s="3" t="s">
        <v>173</v>
      </c>
      <c r="E2576" s="3" t="s">
        <v>2820</v>
      </c>
      <c r="F2576" s="3" t="s">
        <v>77</v>
      </c>
      <c r="G2576" s="5">
        <v>6.25</v>
      </c>
      <c r="H2576">
        <v>9</v>
      </c>
      <c r="I2576" s="5">
        <v>12.387499987499998</v>
      </c>
      <c r="J2576" s="5">
        <v>1.3763888874999999</v>
      </c>
      <c r="K2576">
        <v>282</v>
      </c>
      <c r="L2576" s="15">
        <v>3.1914893617021295E-2</v>
      </c>
      <c r="M2576" s="13">
        <v>1.3418439716312101</v>
      </c>
      <c r="N2576" s="15">
        <v>0</v>
      </c>
      <c r="O2576" s="5">
        <v>0</v>
      </c>
      <c r="P2576" s="5">
        <v>0</v>
      </c>
      <c r="Q2576" s="5">
        <f t="shared" si="446"/>
        <v>12.387499987499998</v>
      </c>
      <c r="R2576" s="5">
        <f t="shared" si="447"/>
        <v>-12.387499987499998</v>
      </c>
      <c r="S2576" s="15">
        <f t="shared" si="448"/>
        <v>-1</v>
      </c>
      <c r="T2576">
        <v>0</v>
      </c>
      <c r="U2576" s="5" t="str">
        <f t="shared" si="449"/>
        <v>NA</v>
      </c>
      <c r="V2576" s="15">
        <f t="shared" si="450"/>
        <v>0</v>
      </c>
      <c r="W2576" s="15">
        <f t="shared" si="451"/>
        <v>0</v>
      </c>
      <c r="X2576" s="5">
        <f t="shared" si="452"/>
        <v>0</v>
      </c>
      <c r="Y2576" s="5">
        <f t="shared" si="453"/>
        <v>11.148749988749998</v>
      </c>
      <c r="Z2576" s="5">
        <f t="shared" si="454"/>
        <v>-13.006874986874999</v>
      </c>
      <c r="AA2576" s="5">
        <f t="shared" si="455"/>
        <v>1.2387499987500004</v>
      </c>
      <c r="AB2576" s="5">
        <f t="shared" si="456"/>
        <v>0.61937499937500107</v>
      </c>
    </row>
    <row r="2577" spans="1:28" x14ac:dyDescent="0.55000000000000004">
      <c r="A2577" s="3" t="s">
        <v>72</v>
      </c>
      <c r="B2577" s="3" t="s">
        <v>3774</v>
      </c>
      <c r="C2577" t="s">
        <v>47</v>
      </c>
      <c r="D2577" s="3" t="s">
        <v>173</v>
      </c>
      <c r="E2577" s="3" t="s">
        <v>2735</v>
      </c>
      <c r="F2577" s="3" t="s">
        <v>77</v>
      </c>
      <c r="G2577" s="5">
        <v>6.25</v>
      </c>
      <c r="H2577">
        <v>6</v>
      </c>
      <c r="I2577" s="5">
        <v>12.399999975</v>
      </c>
      <c r="J2577" s="5">
        <v>2.0666666624999999</v>
      </c>
      <c r="K2577">
        <v>157</v>
      </c>
      <c r="L2577" s="15">
        <v>3.8216560509554104E-2</v>
      </c>
      <c r="M2577" s="13">
        <v>1.5356687898089201</v>
      </c>
      <c r="N2577" s="15">
        <v>0</v>
      </c>
      <c r="O2577" s="5">
        <v>0</v>
      </c>
      <c r="P2577" s="5">
        <v>0</v>
      </c>
      <c r="Q2577" s="5">
        <f t="shared" si="446"/>
        <v>12.399999975</v>
      </c>
      <c r="R2577" s="5">
        <f t="shared" si="447"/>
        <v>-12.399999975</v>
      </c>
      <c r="S2577" s="15">
        <f t="shared" si="448"/>
        <v>-1</v>
      </c>
      <c r="T2577">
        <v>0</v>
      </c>
      <c r="U2577" s="5" t="str">
        <f t="shared" si="449"/>
        <v>NA</v>
      </c>
      <c r="V2577" s="15">
        <f t="shared" si="450"/>
        <v>0</v>
      </c>
      <c r="W2577" s="15">
        <f t="shared" si="451"/>
        <v>0</v>
      </c>
      <c r="X2577" s="5">
        <f t="shared" si="452"/>
        <v>0</v>
      </c>
      <c r="Y2577" s="5">
        <f t="shared" si="453"/>
        <v>11.1599999775</v>
      </c>
      <c r="Z2577" s="5">
        <f t="shared" si="454"/>
        <v>-13.01999997375</v>
      </c>
      <c r="AA2577" s="5">
        <f t="shared" si="455"/>
        <v>1.2399999975</v>
      </c>
      <c r="AB2577" s="5">
        <f t="shared" si="456"/>
        <v>0.61999999875</v>
      </c>
    </row>
    <row r="2578" spans="1:28" x14ac:dyDescent="0.55000000000000004">
      <c r="A2578" s="3" t="s">
        <v>72</v>
      </c>
      <c r="B2578" s="3" t="s">
        <v>776</v>
      </c>
      <c r="C2578" t="s">
        <v>47</v>
      </c>
      <c r="D2578" s="3" t="s">
        <v>173</v>
      </c>
      <c r="E2578" s="3" t="s">
        <v>675</v>
      </c>
      <c r="F2578" s="3" t="s">
        <v>77</v>
      </c>
      <c r="G2578" s="5">
        <v>6.25</v>
      </c>
      <c r="H2578">
        <v>10</v>
      </c>
      <c r="I2578" s="5">
        <v>12.4125</v>
      </c>
      <c r="J2578" s="5">
        <v>1.24125</v>
      </c>
      <c r="K2578">
        <v>305</v>
      </c>
      <c r="L2578" s="15">
        <v>3.2786885245901599E-2</v>
      </c>
      <c r="M2578" s="13">
        <v>1.54393442622951</v>
      </c>
      <c r="N2578" s="15">
        <v>0</v>
      </c>
      <c r="O2578" s="5">
        <v>0</v>
      </c>
      <c r="P2578" s="5">
        <v>0</v>
      </c>
      <c r="Q2578" s="5">
        <f t="shared" si="446"/>
        <v>12.4125</v>
      </c>
      <c r="R2578" s="5">
        <f t="shared" si="447"/>
        <v>-12.4125</v>
      </c>
      <c r="S2578" s="15">
        <f t="shared" si="448"/>
        <v>-1</v>
      </c>
      <c r="T2578">
        <v>0</v>
      </c>
      <c r="U2578" s="5" t="str">
        <f t="shared" si="449"/>
        <v>NA</v>
      </c>
      <c r="V2578" s="15">
        <f t="shared" si="450"/>
        <v>0</v>
      </c>
      <c r="W2578" s="15">
        <f t="shared" si="451"/>
        <v>0</v>
      </c>
      <c r="X2578" s="5">
        <f t="shared" si="452"/>
        <v>0</v>
      </c>
      <c r="Y2578" s="5">
        <f t="shared" si="453"/>
        <v>11.171250000000001</v>
      </c>
      <c r="Z2578" s="5">
        <f t="shared" si="454"/>
        <v>-13.033125</v>
      </c>
      <c r="AA2578" s="5">
        <f t="shared" si="455"/>
        <v>1.2412499999999991</v>
      </c>
      <c r="AB2578" s="5">
        <f t="shared" si="456"/>
        <v>0.62062500000000043</v>
      </c>
    </row>
    <row r="2579" spans="1:28" x14ac:dyDescent="0.55000000000000004">
      <c r="A2579" s="3" t="s">
        <v>72</v>
      </c>
      <c r="B2579" s="3" t="s">
        <v>2397</v>
      </c>
      <c r="C2579" t="s">
        <v>47</v>
      </c>
      <c r="D2579" s="3" t="s">
        <v>173</v>
      </c>
      <c r="E2579" s="3" t="s">
        <v>3259</v>
      </c>
      <c r="F2579" s="3" t="s">
        <v>77</v>
      </c>
      <c r="G2579" s="5">
        <v>6.25</v>
      </c>
      <c r="H2579">
        <v>5</v>
      </c>
      <c r="I2579" s="5">
        <v>12.4625</v>
      </c>
      <c r="J2579" s="5">
        <v>2.4925000000000002</v>
      </c>
      <c r="K2579">
        <v>37</v>
      </c>
      <c r="L2579" s="15">
        <v>0.135135135135135</v>
      </c>
      <c r="M2579" s="13">
        <v>2.1675675675675699</v>
      </c>
      <c r="N2579" s="15">
        <v>0</v>
      </c>
      <c r="O2579" s="5">
        <v>0</v>
      </c>
      <c r="P2579" s="5">
        <v>0</v>
      </c>
      <c r="Q2579" s="5">
        <f t="shared" si="446"/>
        <v>12.4625</v>
      </c>
      <c r="R2579" s="5">
        <f t="shared" si="447"/>
        <v>-12.4625</v>
      </c>
      <c r="S2579" s="15">
        <f t="shared" si="448"/>
        <v>-1</v>
      </c>
      <c r="T2579">
        <v>0</v>
      </c>
      <c r="U2579" s="5" t="str">
        <f t="shared" si="449"/>
        <v>NA</v>
      </c>
      <c r="V2579" s="15">
        <f t="shared" si="450"/>
        <v>0</v>
      </c>
      <c r="W2579" s="15">
        <f t="shared" si="451"/>
        <v>0</v>
      </c>
      <c r="X2579" s="5">
        <f t="shared" si="452"/>
        <v>0</v>
      </c>
      <c r="Y2579" s="5">
        <f t="shared" si="453"/>
        <v>11.21625</v>
      </c>
      <c r="Z2579" s="5">
        <f t="shared" si="454"/>
        <v>-13.085625</v>
      </c>
      <c r="AA2579" s="5">
        <f t="shared" si="455"/>
        <v>1.2462499999999999</v>
      </c>
      <c r="AB2579" s="5">
        <f t="shared" si="456"/>
        <v>0.62312499999999993</v>
      </c>
    </row>
    <row r="2580" spans="1:28" x14ac:dyDescent="0.55000000000000004">
      <c r="A2580" s="3" t="s">
        <v>72</v>
      </c>
      <c r="B2580" s="3" t="s">
        <v>3305</v>
      </c>
      <c r="C2580" t="s">
        <v>47</v>
      </c>
      <c r="D2580" s="3" t="s">
        <v>104</v>
      </c>
      <c r="E2580" s="3" t="s">
        <v>2958</v>
      </c>
      <c r="F2580" s="3" t="s">
        <v>77</v>
      </c>
      <c r="G2580" s="5">
        <v>6.25</v>
      </c>
      <c r="H2580">
        <v>6</v>
      </c>
      <c r="I2580" s="5">
        <v>12.549999974999999</v>
      </c>
      <c r="J2580" s="5">
        <v>2.0916666624999998</v>
      </c>
      <c r="K2580">
        <v>17</v>
      </c>
      <c r="L2580" s="15">
        <v>0.35294117647058798</v>
      </c>
      <c r="M2580" s="13">
        <v>2.8235294117647101</v>
      </c>
      <c r="N2580" s="15">
        <v>0</v>
      </c>
      <c r="O2580" s="5">
        <v>0</v>
      </c>
      <c r="P2580" s="5">
        <v>0</v>
      </c>
      <c r="Q2580" s="5">
        <f t="shared" si="446"/>
        <v>12.549999974999999</v>
      </c>
      <c r="R2580" s="5">
        <f t="shared" si="447"/>
        <v>-12.549999974999999</v>
      </c>
      <c r="S2580" s="15">
        <f t="shared" si="448"/>
        <v>-1</v>
      </c>
      <c r="T2580">
        <v>0</v>
      </c>
      <c r="U2580" s="5" t="str">
        <f t="shared" si="449"/>
        <v>NA</v>
      </c>
      <c r="V2580" s="15">
        <f t="shared" si="450"/>
        <v>0</v>
      </c>
      <c r="W2580" s="15">
        <f t="shared" si="451"/>
        <v>0</v>
      </c>
      <c r="X2580" s="5">
        <f t="shared" si="452"/>
        <v>0</v>
      </c>
      <c r="Y2580" s="5">
        <f t="shared" si="453"/>
        <v>11.2949999775</v>
      </c>
      <c r="Z2580" s="5">
        <f t="shared" si="454"/>
        <v>-13.177499973749999</v>
      </c>
      <c r="AA2580" s="5">
        <f t="shared" si="455"/>
        <v>1.2549999974999988</v>
      </c>
      <c r="AB2580" s="5">
        <f t="shared" si="456"/>
        <v>0.62749999875000029</v>
      </c>
    </row>
    <row r="2581" spans="1:28" x14ac:dyDescent="0.55000000000000004">
      <c r="A2581" s="3" t="s">
        <v>72</v>
      </c>
      <c r="B2581" s="3" t="s">
        <v>4308</v>
      </c>
      <c r="C2581" t="s">
        <v>47</v>
      </c>
      <c r="D2581" s="3" t="s">
        <v>104</v>
      </c>
      <c r="E2581" s="3" t="s">
        <v>105</v>
      </c>
      <c r="F2581" s="3" t="s">
        <v>77</v>
      </c>
      <c r="G2581" s="5">
        <v>6.25</v>
      </c>
      <c r="H2581">
        <v>6</v>
      </c>
      <c r="I2581" s="5">
        <v>12.6</v>
      </c>
      <c r="J2581" s="5">
        <v>2.1</v>
      </c>
      <c r="K2581">
        <v>7</v>
      </c>
      <c r="L2581" s="15">
        <v>0.85714285714285698</v>
      </c>
      <c r="M2581" s="13">
        <v>1</v>
      </c>
      <c r="N2581" s="15">
        <v>0</v>
      </c>
      <c r="O2581" s="5">
        <v>0</v>
      </c>
      <c r="P2581" s="5">
        <v>0</v>
      </c>
      <c r="Q2581" s="5">
        <f t="shared" si="446"/>
        <v>12.6</v>
      </c>
      <c r="R2581" s="5">
        <f t="shared" si="447"/>
        <v>-12.6</v>
      </c>
      <c r="S2581" s="15">
        <f t="shared" si="448"/>
        <v>-1</v>
      </c>
      <c r="T2581">
        <v>0</v>
      </c>
      <c r="U2581" s="5" t="str">
        <f t="shared" si="449"/>
        <v>NA</v>
      </c>
      <c r="V2581" s="15">
        <f t="shared" si="450"/>
        <v>0</v>
      </c>
      <c r="W2581" s="15">
        <f t="shared" si="451"/>
        <v>0</v>
      </c>
      <c r="X2581" s="5">
        <f t="shared" si="452"/>
        <v>0</v>
      </c>
      <c r="Y2581" s="5">
        <f t="shared" si="453"/>
        <v>11.34</v>
      </c>
      <c r="Z2581" s="5">
        <f t="shared" si="454"/>
        <v>-13.23</v>
      </c>
      <c r="AA2581" s="5">
        <f t="shared" si="455"/>
        <v>1.2599999999999998</v>
      </c>
      <c r="AB2581" s="5">
        <f t="shared" si="456"/>
        <v>0.63000000000000078</v>
      </c>
    </row>
    <row r="2582" spans="1:28" x14ac:dyDescent="0.55000000000000004">
      <c r="A2582" s="3" t="s">
        <v>72</v>
      </c>
      <c r="B2582" s="3" t="s">
        <v>3370</v>
      </c>
      <c r="C2582" t="s">
        <v>47</v>
      </c>
      <c r="D2582" s="3" t="s">
        <v>262</v>
      </c>
      <c r="E2582" s="3" t="s">
        <v>3031</v>
      </c>
      <c r="F2582" s="3" t="s">
        <v>77</v>
      </c>
      <c r="G2582" s="5">
        <v>6.25</v>
      </c>
      <c r="H2582">
        <v>3</v>
      </c>
      <c r="I2582" s="5">
        <v>12.699999975000001</v>
      </c>
      <c r="J2582" s="5">
        <v>4.2333333250000003</v>
      </c>
      <c r="K2582">
        <v>133</v>
      </c>
      <c r="L2582" s="15">
        <v>2.2556390977443601E-2</v>
      </c>
      <c r="M2582" s="13">
        <v>3.2113533834586501</v>
      </c>
      <c r="N2582" s="15">
        <v>0</v>
      </c>
      <c r="O2582" s="5">
        <v>0</v>
      </c>
      <c r="P2582" s="5">
        <v>0</v>
      </c>
      <c r="Q2582" s="5">
        <f t="shared" si="446"/>
        <v>12.699999975000001</v>
      </c>
      <c r="R2582" s="5">
        <f t="shared" si="447"/>
        <v>-12.699999975000001</v>
      </c>
      <c r="S2582" s="15">
        <f t="shared" si="448"/>
        <v>-1</v>
      </c>
      <c r="T2582">
        <v>0</v>
      </c>
      <c r="U2582" s="5" t="str">
        <f t="shared" si="449"/>
        <v>NA</v>
      </c>
      <c r="V2582" s="15">
        <f t="shared" si="450"/>
        <v>0</v>
      </c>
      <c r="W2582" s="15">
        <f t="shared" si="451"/>
        <v>0</v>
      </c>
      <c r="X2582" s="5">
        <f t="shared" si="452"/>
        <v>0</v>
      </c>
      <c r="Y2582" s="5">
        <f t="shared" si="453"/>
        <v>11.429999977500001</v>
      </c>
      <c r="Z2582" s="5">
        <f t="shared" si="454"/>
        <v>-13.334999973750001</v>
      </c>
      <c r="AA2582" s="5">
        <f t="shared" si="455"/>
        <v>1.2699999974999994</v>
      </c>
      <c r="AB2582" s="5">
        <f t="shared" si="456"/>
        <v>0.63499999875000057</v>
      </c>
    </row>
    <row r="2583" spans="1:28" x14ac:dyDescent="0.55000000000000004">
      <c r="A2583" s="3" t="s">
        <v>72</v>
      </c>
      <c r="B2583" s="3" t="s">
        <v>2275</v>
      </c>
      <c r="C2583" t="s">
        <v>47</v>
      </c>
      <c r="D2583" s="3" t="s">
        <v>173</v>
      </c>
      <c r="E2583" s="3" t="s">
        <v>2948</v>
      </c>
      <c r="F2583" s="3" t="s">
        <v>77</v>
      </c>
      <c r="G2583" s="5">
        <v>6.25</v>
      </c>
      <c r="H2583">
        <v>4</v>
      </c>
      <c r="I2583" s="5">
        <v>12.7125</v>
      </c>
      <c r="J2583" s="5">
        <v>3.1781250000000001</v>
      </c>
      <c r="K2583">
        <v>31</v>
      </c>
      <c r="L2583" s="15">
        <v>0.12903225806451599</v>
      </c>
      <c r="M2583" s="13">
        <v>1.09032258064516</v>
      </c>
      <c r="N2583" s="15">
        <v>0</v>
      </c>
      <c r="O2583" s="5">
        <v>0</v>
      </c>
      <c r="P2583" s="5">
        <v>0</v>
      </c>
      <c r="Q2583" s="5">
        <f t="shared" si="446"/>
        <v>12.7125</v>
      </c>
      <c r="R2583" s="5">
        <f t="shared" si="447"/>
        <v>-12.7125</v>
      </c>
      <c r="S2583" s="15">
        <f t="shared" si="448"/>
        <v>-1</v>
      </c>
      <c r="T2583">
        <v>0</v>
      </c>
      <c r="U2583" s="5" t="str">
        <f t="shared" si="449"/>
        <v>NA</v>
      </c>
      <c r="V2583" s="15">
        <f t="shared" si="450"/>
        <v>0</v>
      </c>
      <c r="W2583" s="15">
        <f t="shared" si="451"/>
        <v>0</v>
      </c>
      <c r="X2583" s="5">
        <f t="shared" si="452"/>
        <v>0</v>
      </c>
      <c r="Y2583" s="5">
        <f t="shared" si="453"/>
        <v>11.44125</v>
      </c>
      <c r="Z2583" s="5">
        <f t="shared" si="454"/>
        <v>-13.348125000000001</v>
      </c>
      <c r="AA2583" s="5">
        <f t="shared" si="455"/>
        <v>1.2712500000000002</v>
      </c>
      <c r="AB2583" s="5">
        <f t="shared" si="456"/>
        <v>0.63562500000000099</v>
      </c>
    </row>
    <row r="2584" spans="1:28" x14ac:dyDescent="0.55000000000000004">
      <c r="A2584" s="3" t="s">
        <v>72</v>
      </c>
      <c r="B2584" s="3" t="s">
        <v>4312</v>
      </c>
      <c r="C2584" t="s">
        <v>47</v>
      </c>
      <c r="D2584" s="3" t="s">
        <v>173</v>
      </c>
      <c r="E2584" s="3" t="s">
        <v>3863</v>
      </c>
      <c r="F2584" s="3" t="s">
        <v>77</v>
      </c>
      <c r="G2584" s="5">
        <v>6.25</v>
      </c>
      <c r="H2584">
        <v>9</v>
      </c>
      <c r="I2584" s="5">
        <v>12.774999937500002</v>
      </c>
      <c r="J2584" s="5">
        <v>1.4194444375000002</v>
      </c>
      <c r="K2584">
        <v>216</v>
      </c>
      <c r="L2584" s="15">
        <v>4.1666666666666699E-2</v>
      </c>
      <c r="M2584" s="13">
        <v>1.7777777777777799</v>
      </c>
      <c r="N2584" s="15">
        <v>0</v>
      </c>
      <c r="O2584" s="5">
        <v>0</v>
      </c>
      <c r="P2584" s="5">
        <v>0</v>
      </c>
      <c r="Q2584" s="5">
        <f t="shared" si="446"/>
        <v>12.774999937500002</v>
      </c>
      <c r="R2584" s="5">
        <f t="shared" si="447"/>
        <v>-12.774999937500002</v>
      </c>
      <c r="S2584" s="15">
        <f t="shared" si="448"/>
        <v>-1</v>
      </c>
      <c r="T2584">
        <v>0</v>
      </c>
      <c r="U2584" s="5" t="str">
        <f t="shared" si="449"/>
        <v>NA</v>
      </c>
      <c r="V2584" s="15">
        <f t="shared" si="450"/>
        <v>0</v>
      </c>
      <c r="W2584" s="15">
        <f t="shared" si="451"/>
        <v>0</v>
      </c>
      <c r="X2584" s="5">
        <f t="shared" si="452"/>
        <v>0</v>
      </c>
      <c r="Y2584" s="5">
        <f t="shared" si="453"/>
        <v>11.497499943750002</v>
      </c>
      <c r="Z2584" s="5">
        <f t="shared" si="454"/>
        <v>-13.413749934375003</v>
      </c>
      <c r="AA2584" s="5">
        <f t="shared" si="455"/>
        <v>1.2774999937500002</v>
      </c>
      <c r="AB2584" s="5">
        <f t="shared" si="456"/>
        <v>0.638749996875001</v>
      </c>
    </row>
    <row r="2585" spans="1:28" x14ac:dyDescent="0.55000000000000004">
      <c r="A2585" s="3" t="s">
        <v>72</v>
      </c>
      <c r="B2585" s="3" t="s">
        <v>2281</v>
      </c>
      <c r="C2585" t="s">
        <v>47</v>
      </c>
      <c r="D2585" s="3" t="s">
        <v>32</v>
      </c>
      <c r="E2585" s="3" t="s">
        <v>575</v>
      </c>
      <c r="F2585" s="3" t="s">
        <v>77</v>
      </c>
      <c r="G2585" s="5">
        <v>6.25</v>
      </c>
      <c r="H2585">
        <v>7</v>
      </c>
      <c r="I2585" s="5">
        <v>12.7874999875</v>
      </c>
      <c r="J2585" s="5">
        <v>1.8267857125</v>
      </c>
      <c r="K2585">
        <v>84</v>
      </c>
      <c r="L2585" s="15">
        <v>8.3333333333333301E-2</v>
      </c>
      <c r="M2585" s="13">
        <v>1.38214285714286</v>
      </c>
      <c r="N2585" s="15">
        <v>0</v>
      </c>
      <c r="O2585" s="5">
        <v>0</v>
      </c>
      <c r="P2585" s="5">
        <v>0</v>
      </c>
      <c r="Q2585" s="5">
        <f t="shared" si="446"/>
        <v>12.7874999875</v>
      </c>
      <c r="R2585" s="5">
        <f t="shared" si="447"/>
        <v>-12.7874999875</v>
      </c>
      <c r="S2585" s="15">
        <f t="shared" si="448"/>
        <v>-1</v>
      </c>
      <c r="T2585">
        <v>0</v>
      </c>
      <c r="U2585" s="5" t="str">
        <f t="shared" si="449"/>
        <v>NA</v>
      </c>
      <c r="V2585" s="15">
        <f t="shared" si="450"/>
        <v>0</v>
      </c>
      <c r="W2585" s="15">
        <f t="shared" si="451"/>
        <v>0</v>
      </c>
      <c r="X2585" s="5">
        <f t="shared" si="452"/>
        <v>0</v>
      </c>
      <c r="Y2585" s="5">
        <f t="shared" si="453"/>
        <v>11.508749988750001</v>
      </c>
      <c r="Z2585" s="5">
        <f t="shared" si="454"/>
        <v>-13.426874986875001</v>
      </c>
      <c r="AA2585" s="5">
        <f t="shared" si="455"/>
        <v>1.2787499987499995</v>
      </c>
      <c r="AB2585" s="5">
        <f t="shared" si="456"/>
        <v>0.63937499937500064</v>
      </c>
    </row>
    <row r="2586" spans="1:28" x14ac:dyDescent="0.55000000000000004">
      <c r="A2586" s="3" t="s">
        <v>72</v>
      </c>
      <c r="B2586" s="3" t="s">
        <v>3126</v>
      </c>
      <c r="C2586" t="s">
        <v>47</v>
      </c>
      <c r="D2586" s="3" t="s">
        <v>262</v>
      </c>
      <c r="E2586" s="3" t="s">
        <v>3031</v>
      </c>
      <c r="F2586" s="3" t="s">
        <v>77</v>
      </c>
      <c r="G2586" s="5">
        <v>6.25</v>
      </c>
      <c r="H2586">
        <v>4</v>
      </c>
      <c r="I2586" s="5">
        <v>12.8125</v>
      </c>
      <c r="J2586" s="5">
        <v>3.203125</v>
      </c>
      <c r="K2586">
        <v>95</v>
      </c>
      <c r="L2586" s="15">
        <v>4.2105263157894701E-2</v>
      </c>
      <c r="M2586" s="13">
        <v>1.6284210526315801</v>
      </c>
      <c r="N2586" s="15">
        <v>0</v>
      </c>
      <c r="O2586" s="5">
        <v>0</v>
      </c>
      <c r="P2586" s="5">
        <v>0</v>
      </c>
      <c r="Q2586" s="5">
        <f t="shared" si="446"/>
        <v>12.8125</v>
      </c>
      <c r="R2586" s="5">
        <f t="shared" si="447"/>
        <v>-12.8125</v>
      </c>
      <c r="S2586" s="15">
        <f t="shared" si="448"/>
        <v>-1</v>
      </c>
      <c r="T2586">
        <v>0</v>
      </c>
      <c r="U2586" s="5" t="str">
        <f t="shared" si="449"/>
        <v>NA</v>
      </c>
      <c r="V2586" s="15">
        <f t="shared" si="450"/>
        <v>0</v>
      </c>
      <c r="W2586" s="15">
        <f t="shared" si="451"/>
        <v>0</v>
      </c>
      <c r="X2586" s="5">
        <f t="shared" si="452"/>
        <v>0</v>
      </c>
      <c r="Y2586" s="5">
        <f t="shared" si="453"/>
        <v>11.53125</v>
      </c>
      <c r="Z2586" s="5">
        <f t="shared" si="454"/>
        <v>-13.453125</v>
      </c>
      <c r="AA2586" s="5">
        <f t="shared" si="455"/>
        <v>1.28125</v>
      </c>
      <c r="AB2586" s="5">
        <f t="shared" si="456"/>
        <v>0.640625</v>
      </c>
    </row>
    <row r="2587" spans="1:28" x14ac:dyDescent="0.55000000000000004">
      <c r="A2587" s="3" t="s">
        <v>72</v>
      </c>
      <c r="B2587" s="3" t="s">
        <v>255</v>
      </c>
      <c r="C2587" t="s">
        <v>47</v>
      </c>
      <c r="D2587" s="3" t="s">
        <v>221</v>
      </c>
      <c r="E2587" s="3" t="s">
        <v>222</v>
      </c>
      <c r="F2587" s="3" t="s">
        <v>77</v>
      </c>
      <c r="G2587" s="5">
        <v>6.25</v>
      </c>
      <c r="H2587">
        <v>7</v>
      </c>
      <c r="I2587" s="5">
        <v>12.8124999625</v>
      </c>
      <c r="J2587" s="5">
        <v>1.8303571375000001</v>
      </c>
      <c r="K2587">
        <v>106</v>
      </c>
      <c r="L2587" s="15">
        <v>6.6037735849056603E-2</v>
      </c>
      <c r="M2587" s="13">
        <v>1.2194339622641499</v>
      </c>
      <c r="N2587" s="15">
        <v>0</v>
      </c>
      <c r="O2587" s="5">
        <v>0</v>
      </c>
      <c r="P2587" s="5">
        <v>0</v>
      </c>
      <c r="Q2587" s="5">
        <f t="shared" si="446"/>
        <v>12.8124999625</v>
      </c>
      <c r="R2587" s="5">
        <f t="shared" si="447"/>
        <v>-12.8124999625</v>
      </c>
      <c r="S2587" s="15">
        <f t="shared" si="448"/>
        <v>-1</v>
      </c>
      <c r="T2587">
        <v>0</v>
      </c>
      <c r="U2587" s="5" t="str">
        <f t="shared" si="449"/>
        <v>NA</v>
      </c>
      <c r="V2587" s="15">
        <f t="shared" si="450"/>
        <v>0</v>
      </c>
      <c r="W2587" s="15">
        <f t="shared" si="451"/>
        <v>0</v>
      </c>
      <c r="X2587" s="5">
        <f t="shared" si="452"/>
        <v>0</v>
      </c>
      <c r="Y2587" s="5">
        <f t="shared" si="453"/>
        <v>11.53124996625</v>
      </c>
      <c r="Z2587" s="5">
        <f t="shared" si="454"/>
        <v>-13.453124960625001</v>
      </c>
      <c r="AA2587" s="5">
        <f t="shared" si="455"/>
        <v>1.2812499962500006</v>
      </c>
      <c r="AB2587" s="5">
        <f t="shared" si="456"/>
        <v>0.64062499812500029</v>
      </c>
    </row>
    <row r="2588" spans="1:28" x14ac:dyDescent="0.55000000000000004">
      <c r="A2588" s="3" t="s">
        <v>72</v>
      </c>
      <c r="B2588" s="3" t="s">
        <v>3812</v>
      </c>
      <c r="C2588" t="s">
        <v>47</v>
      </c>
      <c r="D2588" s="3" t="s">
        <v>125</v>
      </c>
      <c r="E2588" s="3" t="s">
        <v>2924</v>
      </c>
      <c r="F2588" s="3" t="s">
        <v>77</v>
      </c>
      <c r="G2588" s="5">
        <v>6.25</v>
      </c>
      <c r="H2588">
        <v>4</v>
      </c>
      <c r="I2588" s="5">
        <v>12.824999999999999</v>
      </c>
      <c r="J2588" s="5">
        <v>3.2062499999999998</v>
      </c>
      <c r="K2588">
        <v>292</v>
      </c>
      <c r="L2588" s="15">
        <v>1.3698630136986301E-2</v>
      </c>
      <c r="M2588" s="13">
        <v>2.0763356164383602</v>
      </c>
      <c r="N2588" s="15">
        <v>0</v>
      </c>
      <c r="O2588" s="5">
        <v>0</v>
      </c>
      <c r="P2588" s="5">
        <v>0</v>
      </c>
      <c r="Q2588" s="5">
        <f t="shared" si="446"/>
        <v>12.824999999999999</v>
      </c>
      <c r="R2588" s="5">
        <f t="shared" si="447"/>
        <v>-12.824999999999999</v>
      </c>
      <c r="S2588" s="15">
        <f t="shared" si="448"/>
        <v>-1</v>
      </c>
      <c r="T2588">
        <v>0</v>
      </c>
      <c r="U2588" s="5" t="str">
        <f t="shared" si="449"/>
        <v>NA</v>
      </c>
      <c r="V2588" s="15">
        <f t="shared" si="450"/>
        <v>0</v>
      </c>
      <c r="W2588" s="15">
        <f t="shared" si="451"/>
        <v>0</v>
      </c>
      <c r="X2588" s="5">
        <f t="shared" si="452"/>
        <v>0</v>
      </c>
      <c r="Y2588" s="5">
        <f t="shared" si="453"/>
        <v>11.5425</v>
      </c>
      <c r="Z2588" s="5">
        <f t="shared" si="454"/>
        <v>-13.46625</v>
      </c>
      <c r="AA2588" s="5">
        <f t="shared" si="455"/>
        <v>1.2824999999999989</v>
      </c>
      <c r="AB2588" s="5">
        <f t="shared" si="456"/>
        <v>0.64125000000000121</v>
      </c>
    </row>
    <row r="2589" spans="1:28" x14ac:dyDescent="0.55000000000000004">
      <c r="A2589" s="3" t="s">
        <v>72</v>
      </c>
      <c r="B2589" s="3" t="s">
        <v>3344</v>
      </c>
      <c r="C2589" t="s">
        <v>47</v>
      </c>
      <c r="D2589" s="3" t="s">
        <v>104</v>
      </c>
      <c r="E2589" s="3" t="s">
        <v>3019</v>
      </c>
      <c r="F2589" s="3" t="s">
        <v>77</v>
      </c>
      <c r="G2589" s="5">
        <v>6.25</v>
      </c>
      <c r="H2589">
        <v>3</v>
      </c>
      <c r="I2589" s="5">
        <v>12.837499987499999</v>
      </c>
      <c r="J2589" s="5">
        <v>4.2791666624999998</v>
      </c>
      <c r="K2589">
        <v>102</v>
      </c>
      <c r="L2589" s="15">
        <v>2.9411764705882401E-2</v>
      </c>
      <c r="M2589" s="13">
        <v>2.4248039215686301</v>
      </c>
      <c r="N2589" s="15">
        <v>0</v>
      </c>
      <c r="O2589" s="5">
        <v>0</v>
      </c>
      <c r="P2589" s="5">
        <v>0</v>
      </c>
      <c r="Q2589" s="5">
        <f t="shared" si="446"/>
        <v>12.837499987499999</v>
      </c>
      <c r="R2589" s="5">
        <f t="shared" si="447"/>
        <v>-12.837499987499999</v>
      </c>
      <c r="S2589" s="15">
        <f t="shared" si="448"/>
        <v>-1</v>
      </c>
      <c r="T2589">
        <v>0</v>
      </c>
      <c r="U2589" s="5" t="str">
        <f t="shared" si="449"/>
        <v>NA</v>
      </c>
      <c r="V2589" s="15">
        <f t="shared" si="450"/>
        <v>0</v>
      </c>
      <c r="W2589" s="15">
        <f t="shared" si="451"/>
        <v>0</v>
      </c>
      <c r="X2589" s="5">
        <f t="shared" si="452"/>
        <v>0</v>
      </c>
      <c r="Y2589" s="5">
        <f t="shared" si="453"/>
        <v>11.553749988749999</v>
      </c>
      <c r="Z2589" s="5">
        <f t="shared" si="454"/>
        <v>-13.479374986874999</v>
      </c>
      <c r="AA2589" s="5">
        <f t="shared" si="455"/>
        <v>1.2837499987500003</v>
      </c>
      <c r="AB2589" s="5">
        <f t="shared" si="456"/>
        <v>0.64187499937500014</v>
      </c>
    </row>
    <row r="2590" spans="1:28" x14ac:dyDescent="0.55000000000000004">
      <c r="A2590" s="3" t="s">
        <v>72</v>
      </c>
      <c r="B2590" s="3" t="s">
        <v>132</v>
      </c>
      <c r="C2590" t="s">
        <v>47</v>
      </c>
      <c r="D2590" s="3" t="s">
        <v>221</v>
      </c>
      <c r="E2590" s="3" t="s">
        <v>222</v>
      </c>
      <c r="F2590" s="3" t="s">
        <v>77</v>
      </c>
      <c r="G2590" s="5">
        <v>6.25</v>
      </c>
      <c r="H2590">
        <v>5</v>
      </c>
      <c r="I2590" s="5">
        <v>12.875</v>
      </c>
      <c r="J2590" s="5">
        <v>2.5750000000000002</v>
      </c>
      <c r="K2590">
        <v>25</v>
      </c>
      <c r="L2590" s="15">
        <v>0.2</v>
      </c>
      <c r="M2590" s="13">
        <v>2</v>
      </c>
      <c r="N2590" s="15">
        <v>0</v>
      </c>
      <c r="O2590" s="5">
        <v>0</v>
      </c>
      <c r="P2590" s="5">
        <v>0</v>
      </c>
      <c r="Q2590" s="5">
        <f t="shared" si="446"/>
        <v>12.875</v>
      </c>
      <c r="R2590" s="5">
        <f t="shared" si="447"/>
        <v>-12.875</v>
      </c>
      <c r="S2590" s="15">
        <f t="shared" si="448"/>
        <v>-1</v>
      </c>
      <c r="T2590">
        <v>0</v>
      </c>
      <c r="U2590" s="5" t="str">
        <f t="shared" si="449"/>
        <v>NA</v>
      </c>
      <c r="V2590" s="15">
        <f t="shared" si="450"/>
        <v>0</v>
      </c>
      <c r="W2590" s="15">
        <f t="shared" si="451"/>
        <v>0</v>
      </c>
      <c r="X2590" s="5">
        <f t="shared" si="452"/>
        <v>0</v>
      </c>
      <c r="Y2590" s="5">
        <f t="shared" si="453"/>
        <v>11.5875</v>
      </c>
      <c r="Z2590" s="5">
        <f t="shared" si="454"/>
        <v>-13.518750000000001</v>
      </c>
      <c r="AA2590" s="5">
        <f t="shared" si="455"/>
        <v>1.2874999999999996</v>
      </c>
      <c r="AB2590" s="5">
        <f t="shared" si="456"/>
        <v>0.64375000000000071</v>
      </c>
    </row>
    <row r="2591" spans="1:28" x14ac:dyDescent="0.55000000000000004">
      <c r="A2591" s="3" t="s">
        <v>72</v>
      </c>
      <c r="B2591" s="3" t="s">
        <v>4320</v>
      </c>
      <c r="C2591" t="s">
        <v>47</v>
      </c>
      <c r="D2591" s="3" t="s">
        <v>104</v>
      </c>
      <c r="E2591" s="3" t="s">
        <v>105</v>
      </c>
      <c r="F2591" s="3" t="s">
        <v>77</v>
      </c>
      <c r="G2591" s="5">
        <v>6.25</v>
      </c>
      <c r="H2591">
        <v>4</v>
      </c>
      <c r="I2591" s="5">
        <v>12.9</v>
      </c>
      <c r="J2591" s="5">
        <v>3.2250000000000001</v>
      </c>
      <c r="K2591">
        <v>10</v>
      </c>
      <c r="L2591" s="15">
        <v>0.4</v>
      </c>
      <c r="M2591" s="13">
        <v>1.1000000000000001</v>
      </c>
      <c r="N2591" s="15">
        <v>0</v>
      </c>
      <c r="O2591" s="5">
        <v>0</v>
      </c>
      <c r="P2591" s="5">
        <v>0</v>
      </c>
      <c r="Q2591" s="5">
        <f t="shared" si="446"/>
        <v>12.9</v>
      </c>
      <c r="R2591" s="5">
        <f t="shared" si="447"/>
        <v>-12.9</v>
      </c>
      <c r="S2591" s="15">
        <f t="shared" si="448"/>
        <v>-1</v>
      </c>
      <c r="T2591">
        <v>0</v>
      </c>
      <c r="U2591" s="5" t="str">
        <f t="shared" si="449"/>
        <v>NA</v>
      </c>
      <c r="V2591" s="15">
        <f t="shared" si="450"/>
        <v>0</v>
      </c>
      <c r="W2591" s="15">
        <f t="shared" si="451"/>
        <v>0</v>
      </c>
      <c r="X2591" s="5">
        <f t="shared" si="452"/>
        <v>0</v>
      </c>
      <c r="Y2591" s="5">
        <f t="shared" si="453"/>
        <v>11.610000000000001</v>
      </c>
      <c r="Z2591" s="5">
        <f t="shared" si="454"/>
        <v>-13.545000000000002</v>
      </c>
      <c r="AA2591" s="5">
        <f t="shared" si="455"/>
        <v>1.2899999999999991</v>
      </c>
      <c r="AB2591" s="5">
        <f t="shared" si="456"/>
        <v>0.64500000000000135</v>
      </c>
    </row>
    <row r="2592" spans="1:28" x14ac:dyDescent="0.55000000000000004">
      <c r="A2592" s="3" t="s">
        <v>72</v>
      </c>
      <c r="B2592" s="3" t="s">
        <v>3812</v>
      </c>
      <c r="C2592" t="s">
        <v>47</v>
      </c>
      <c r="D2592" s="3" t="s">
        <v>104</v>
      </c>
      <c r="E2592" s="3" t="s">
        <v>2914</v>
      </c>
      <c r="F2592" s="3" t="s">
        <v>77</v>
      </c>
      <c r="G2592" s="5">
        <v>6.25</v>
      </c>
      <c r="H2592">
        <v>5</v>
      </c>
      <c r="I2592" s="5">
        <v>12.925000000000001</v>
      </c>
      <c r="J2592" s="5">
        <v>2.585</v>
      </c>
      <c r="K2592">
        <v>193</v>
      </c>
      <c r="L2592" s="15">
        <v>2.59067357512953E-2</v>
      </c>
      <c r="M2592" s="13">
        <v>1.9953367875647701</v>
      </c>
      <c r="N2592" s="15">
        <v>0</v>
      </c>
      <c r="O2592" s="5">
        <v>0</v>
      </c>
      <c r="P2592" s="5">
        <v>0</v>
      </c>
      <c r="Q2592" s="5">
        <f t="shared" si="446"/>
        <v>12.925000000000001</v>
      </c>
      <c r="R2592" s="5">
        <f t="shared" si="447"/>
        <v>-12.925000000000001</v>
      </c>
      <c r="S2592" s="15">
        <f t="shared" si="448"/>
        <v>-1</v>
      </c>
      <c r="T2592">
        <v>0</v>
      </c>
      <c r="U2592" s="5" t="str">
        <f t="shared" si="449"/>
        <v>NA</v>
      </c>
      <c r="V2592" s="15">
        <f t="shared" si="450"/>
        <v>0</v>
      </c>
      <c r="W2592" s="15">
        <f t="shared" si="451"/>
        <v>0</v>
      </c>
      <c r="X2592" s="5">
        <f t="shared" si="452"/>
        <v>0</v>
      </c>
      <c r="Y2592" s="5">
        <f t="shared" si="453"/>
        <v>11.6325</v>
      </c>
      <c r="Z2592" s="5">
        <f t="shared" si="454"/>
        <v>-13.571250000000001</v>
      </c>
      <c r="AA2592" s="5">
        <f t="shared" si="455"/>
        <v>1.2925000000000004</v>
      </c>
      <c r="AB2592" s="5">
        <f t="shared" si="456"/>
        <v>0.64625000000000021</v>
      </c>
    </row>
    <row r="2593" spans="1:28" x14ac:dyDescent="0.55000000000000004">
      <c r="A2593" s="3" t="s">
        <v>72</v>
      </c>
      <c r="B2593" s="3" t="s">
        <v>193</v>
      </c>
      <c r="C2593" t="s">
        <v>47</v>
      </c>
      <c r="D2593" s="3" t="s">
        <v>40</v>
      </c>
      <c r="E2593" s="3" t="s">
        <v>2770</v>
      </c>
      <c r="F2593" s="3" t="s">
        <v>77</v>
      </c>
      <c r="G2593" s="5">
        <v>6.25</v>
      </c>
      <c r="H2593">
        <v>8</v>
      </c>
      <c r="I2593" s="5">
        <v>12.925000000000001</v>
      </c>
      <c r="J2593" s="5">
        <v>1.6156250000000001</v>
      </c>
      <c r="K2593">
        <v>226</v>
      </c>
      <c r="L2593" s="15">
        <v>3.5398230088495602E-2</v>
      </c>
      <c r="M2593" s="13">
        <v>2.3758849557522099</v>
      </c>
      <c r="N2593" s="15">
        <v>0</v>
      </c>
      <c r="O2593" s="5">
        <v>0</v>
      </c>
      <c r="P2593" s="5">
        <v>0</v>
      </c>
      <c r="Q2593" s="5">
        <f t="shared" si="446"/>
        <v>12.925000000000001</v>
      </c>
      <c r="R2593" s="5">
        <f t="shared" si="447"/>
        <v>-12.925000000000001</v>
      </c>
      <c r="S2593" s="15">
        <f t="shared" si="448"/>
        <v>-1</v>
      </c>
      <c r="T2593">
        <v>0</v>
      </c>
      <c r="U2593" s="5" t="str">
        <f t="shared" si="449"/>
        <v>NA</v>
      </c>
      <c r="V2593" s="15">
        <f t="shared" si="450"/>
        <v>0</v>
      </c>
      <c r="W2593" s="15">
        <f t="shared" si="451"/>
        <v>0</v>
      </c>
      <c r="X2593" s="5">
        <f t="shared" si="452"/>
        <v>0</v>
      </c>
      <c r="Y2593" s="5">
        <f t="shared" si="453"/>
        <v>11.6325</v>
      </c>
      <c r="Z2593" s="5">
        <f t="shared" si="454"/>
        <v>-13.571250000000001</v>
      </c>
      <c r="AA2593" s="5">
        <f t="shared" si="455"/>
        <v>1.2925000000000004</v>
      </c>
      <c r="AB2593" s="5">
        <f t="shared" si="456"/>
        <v>0.64625000000000021</v>
      </c>
    </row>
    <row r="2594" spans="1:28" x14ac:dyDescent="0.55000000000000004">
      <c r="A2594" s="3" t="s">
        <v>72</v>
      </c>
      <c r="B2594" s="3" t="s">
        <v>754</v>
      </c>
      <c r="C2594" t="s">
        <v>47</v>
      </c>
      <c r="D2594" s="3" t="s">
        <v>173</v>
      </c>
      <c r="E2594" s="3" t="s">
        <v>2791</v>
      </c>
      <c r="F2594" s="3" t="s">
        <v>77</v>
      </c>
      <c r="G2594" s="5">
        <v>6.25</v>
      </c>
      <c r="H2594">
        <v>2</v>
      </c>
      <c r="I2594" s="5">
        <v>12.975</v>
      </c>
      <c r="J2594" s="5">
        <v>6.4874999999999998</v>
      </c>
      <c r="K2594">
        <v>625</v>
      </c>
      <c r="L2594" s="15">
        <v>3.2000000000000002E-3</v>
      </c>
      <c r="M2594" s="13">
        <v>2.09328</v>
      </c>
      <c r="N2594" s="15">
        <v>0</v>
      </c>
      <c r="O2594" s="5">
        <v>0</v>
      </c>
      <c r="P2594" s="5">
        <v>0</v>
      </c>
      <c r="Q2594" s="5">
        <f t="shared" si="446"/>
        <v>12.975</v>
      </c>
      <c r="R2594" s="5">
        <f t="shared" si="447"/>
        <v>-12.975</v>
      </c>
      <c r="S2594" s="15">
        <f t="shared" si="448"/>
        <v>-1</v>
      </c>
      <c r="T2594">
        <v>0</v>
      </c>
      <c r="U2594" s="5" t="str">
        <f t="shared" si="449"/>
        <v>NA</v>
      </c>
      <c r="V2594" s="15">
        <f t="shared" si="450"/>
        <v>0</v>
      </c>
      <c r="W2594" s="15">
        <f t="shared" si="451"/>
        <v>0</v>
      </c>
      <c r="X2594" s="5">
        <f t="shared" si="452"/>
        <v>0</v>
      </c>
      <c r="Y2594" s="5">
        <f t="shared" si="453"/>
        <v>11.6775</v>
      </c>
      <c r="Z2594" s="5">
        <f t="shared" si="454"/>
        <v>-13.623749999999999</v>
      </c>
      <c r="AA2594" s="5">
        <f t="shared" si="455"/>
        <v>1.2974999999999994</v>
      </c>
      <c r="AB2594" s="5">
        <f t="shared" si="456"/>
        <v>0.64874999999999972</v>
      </c>
    </row>
    <row r="2595" spans="1:28" x14ac:dyDescent="0.55000000000000004">
      <c r="A2595" s="3" t="s">
        <v>72</v>
      </c>
      <c r="B2595" s="3" t="s">
        <v>3525</v>
      </c>
      <c r="C2595" t="s">
        <v>47</v>
      </c>
      <c r="D2595" s="3" t="s">
        <v>173</v>
      </c>
      <c r="E2595" s="3" t="s">
        <v>474</v>
      </c>
      <c r="F2595" s="3" t="s">
        <v>77</v>
      </c>
      <c r="G2595" s="5">
        <v>6.25</v>
      </c>
      <c r="H2595">
        <v>7</v>
      </c>
      <c r="I2595" s="5">
        <v>12.974999974999999</v>
      </c>
      <c r="J2595" s="5">
        <v>1.8535714249999999</v>
      </c>
      <c r="K2595">
        <v>154</v>
      </c>
      <c r="L2595" s="15">
        <v>4.5454545454545504E-2</v>
      </c>
      <c r="M2595" s="13">
        <v>1.8136363636363599</v>
      </c>
      <c r="N2595" s="15">
        <v>0</v>
      </c>
      <c r="O2595" s="5">
        <v>0</v>
      </c>
      <c r="P2595" s="5">
        <v>0</v>
      </c>
      <c r="Q2595" s="5">
        <f t="shared" si="446"/>
        <v>12.974999974999999</v>
      </c>
      <c r="R2595" s="5">
        <f t="shared" si="447"/>
        <v>-12.974999974999999</v>
      </c>
      <c r="S2595" s="15">
        <f t="shared" si="448"/>
        <v>-1</v>
      </c>
      <c r="T2595">
        <v>0</v>
      </c>
      <c r="U2595" s="5" t="str">
        <f t="shared" si="449"/>
        <v>NA</v>
      </c>
      <c r="V2595" s="15">
        <f t="shared" si="450"/>
        <v>0</v>
      </c>
      <c r="W2595" s="15">
        <f t="shared" si="451"/>
        <v>0</v>
      </c>
      <c r="X2595" s="5">
        <f t="shared" si="452"/>
        <v>0</v>
      </c>
      <c r="Y2595" s="5">
        <f t="shared" si="453"/>
        <v>11.6774999775</v>
      </c>
      <c r="Z2595" s="5">
        <f t="shared" si="454"/>
        <v>-13.62374997375</v>
      </c>
      <c r="AA2595" s="5">
        <f t="shared" si="455"/>
        <v>1.2974999974999992</v>
      </c>
      <c r="AB2595" s="5">
        <f t="shared" si="456"/>
        <v>0.6487499987500005</v>
      </c>
    </row>
    <row r="2596" spans="1:28" x14ac:dyDescent="0.55000000000000004">
      <c r="A2596" s="3" t="s">
        <v>72</v>
      </c>
      <c r="B2596" s="3" t="s">
        <v>4006</v>
      </c>
      <c r="C2596" t="s">
        <v>47</v>
      </c>
      <c r="D2596" s="3" t="s">
        <v>173</v>
      </c>
      <c r="E2596" s="3" t="s">
        <v>2764</v>
      </c>
      <c r="F2596" s="3" t="s">
        <v>77</v>
      </c>
      <c r="G2596" s="5">
        <v>6.25</v>
      </c>
      <c r="H2596">
        <v>7</v>
      </c>
      <c r="I2596" s="5">
        <v>13.024999924999999</v>
      </c>
      <c r="J2596" s="5">
        <v>1.8607142749999999</v>
      </c>
      <c r="K2596">
        <v>78</v>
      </c>
      <c r="L2596" s="15">
        <v>8.9743589743589688E-2</v>
      </c>
      <c r="M2596" s="13">
        <v>2.31666666666667</v>
      </c>
      <c r="N2596" s="15">
        <v>0</v>
      </c>
      <c r="O2596" s="5">
        <v>0</v>
      </c>
      <c r="P2596" s="5">
        <v>0</v>
      </c>
      <c r="Q2596" s="5">
        <f t="shared" si="446"/>
        <v>13.024999924999999</v>
      </c>
      <c r="R2596" s="5">
        <f t="shared" si="447"/>
        <v>-13.024999924999999</v>
      </c>
      <c r="S2596" s="15">
        <f t="shared" si="448"/>
        <v>-1</v>
      </c>
      <c r="T2596">
        <v>0</v>
      </c>
      <c r="U2596" s="5" t="str">
        <f t="shared" si="449"/>
        <v>NA</v>
      </c>
      <c r="V2596" s="15">
        <f t="shared" si="450"/>
        <v>0</v>
      </c>
      <c r="W2596" s="15">
        <f t="shared" si="451"/>
        <v>0</v>
      </c>
      <c r="X2596" s="5">
        <f t="shared" si="452"/>
        <v>0</v>
      </c>
      <c r="Y2596" s="5">
        <f t="shared" si="453"/>
        <v>11.7224999325</v>
      </c>
      <c r="Z2596" s="5">
        <f t="shared" si="454"/>
        <v>-13.676249921249999</v>
      </c>
      <c r="AA2596" s="5">
        <f t="shared" si="455"/>
        <v>1.3024999924999996</v>
      </c>
      <c r="AB2596" s="5">
        <f t="shared" si="456"/>
        <v>0.6512499962499998</v>
      </c>
    </row>
    <row r="2597" spans="1:28" x14ac:dyDescent="0.55000000000000004">
      <c r="A2597" s="3" t="s">
        <v>72</v>
      </c>
      <c r="B2597" s="3" t="s">
        <v>4327</v>
      </c>
      <c r="C2597" t="s">
        <v>47</v>
      </c>
      <c r="D2597" s="3" t="s">
        <v>173</v>
      </c>
      <c r="E2597" s="3" t="s">
        <v>2718</v>
      </c>
      <c r="F2597" s="3" t="s">
        <v>77</v>
      </c>
      <c r="G2597" s="5">
        <v>6.25</v>
      </c>
      <c r="H2597">
        <v>6</v>
      </c>
      <c r="I2597" s="5">
        <v>13.024999950000002</v>
      </c>
      <c r="J2597" s="5">
        <v>2.1708333250000003</v>
      </c>
      <c r="K2597">
        <v>310</v>
      </c>
      <c r="L2597" s="15">
        <v>1.9354838709677399E-2</v>
      </c>
      <c r="M2597" s="13">
        <v>3.1951612903225799</v>
      </c>
      <c r="N2597" s="15">
        <v>0</v>
      </c>
      <c r="O2597" s="5">
        <v>0</v>
      </c>
      <c r="P2597" s="5">
        <v>0</v>
      </c>
      <c r="Q2597" s="5">
        <f t="shared" si="446"/>
        <v>13.024999950000002</v>
      </c>
      <c r="R2597" s="5">
        <f t="shared" si="447"/>
        <v>-13.024999950000002</v>
      </c>
      <c r="S2597" s="15">
        <f t="shared" si="448"/>
        <v>-1</v>
      </c>
      <c r="T2597">
        <v>0</v>
      </c>
      <c r="U2597" s="5" t="str">
        <f t="shared" si="449"/>
        <v>NA</v>
      </c>
      <c r="V2597" s="15">
        <f t="shared" si="450"/>
        <v>0</v>
      </c>
      <c r="W2597" s="15">
        <f t="shared" si="451"/>
        <v>0</v>
      </c>
      <c r="X2597" s="5">
        <f t="shared" si="452"/>
        <v>0</v>
      </c>
      <c r="Y2597" s="5">
        <f t="shared" si="453"/>
        <v>11.722499955000002</v>
      </c>
      <c r="Z2597" s="5">
        <f t="shared" si="454"/>
        <v>-13.676249947500002</v>
      </c>
      <c r="AA2597" s="5">
        <f t="shared" si="455"/>
        <v>1.3024999949999998</v>
      </c>
      <c r="AB2597" s="5">
        <f t="shared" si="456"/>
        <v>0.65124999750000079</v>
      </c>
    </row>
    <row r="2598" spans="1:28" x14ac:dyDescent="0.55000000000000004">
      <c r="A2598" s="3" t="s">
        <v>72</v>
      </c>
      <c r="B2598" s="3" t="s">
        <v>4329</v>
      </c>
      <c r="C2598" t="s">
        <v>47</v>
      </c>
      <c r="D2598" s="3" t="s">
        <v>173</v>
      </c>
      <c r="E2598" s="3" t="s">
        <v>2699</v>
      </c>
      <c r="F2598" s="3" t="s">
        <v>77</v>
      </c>
      <c r="G2598" s="5">
        <v>6.25</v>
      </c>
      <c r="H2598">
        <v>3</v>
      </c>
      <c r="I2598" s="5">
        <v>13.412499974999999</v>
      </c>
      <c r="J2598" s="5">
        <v>4.4708333250000001</v>
      </c>
      <c r="K2598">
        <v>145</v>
      </c>
      <c r="L2598" s="15">
        <v>2.06896551724138E-2</v>
      </c>
      <c r="M2598" s="13">
        <v>1.7193103448275899</v>
      </c>
      <c r="N2598" s="15">
        <v>0</v>
      </c>
      <c r="O2598" s="5">
        <v>0</v>
      </c>
      <c r="P2598" s="5">
        <v>0</v>
      </c>
      <c r="Q2598" s="5">
        <f t="shared" si="446"/>
        <v>13.412499974999999</v>
      </c>
      <c r="R2598" s="5">
        <f t="shared" si="447"/>
        <v>-13.412499974999999</v>
      </c>
      <c r="S2598" s="15">
        <f t="shared" si="448"/>
        <v>-1</v>
      </c>
      <c r="T2598">
        <v>0</v>
      </c>
      <c r="U2598" s="5" t="str">
        <f t="shared" si="449"/>
        <v>NA</v>
      </c>
      <c r="V2598" s="15">
        <f t="shared" si="450"/>
        <v>0</v>
      </c>
      <c r="W2598" s="15">
        <f t="shared" si="451"/>
        <v>0</v>
      </c>
      <c r="X2598" s="5">
        <f t="shared" si="452"/>
        <v>0</v>
      </c>
      <c r="Y2598" s="5">
        <f t="shared" si="453"/>
        <v>12.071249977499999</v>
      </c>
      <c r="Z2598" s="5">
        <f t="shared" si="454"/>
        <v>-14.083124973749999</v>
      </c>
      <c r="AA2598" s="5">
        <f t="shared" si="455"/>
        <v>1.3412499975000003</v>
      </c>
      <c r="AB2598" s="5">
        <f t="shared" si="456"/>
        <v>0.67062499875000015</v>
      </c>
    </row>
    <row r="2599" spans="1:28" x14ac:dyDescent="0.55000000000000004">
      <c r="A2599" s="3" t="s">
        <v>72</v>
      </c>
      <c r="B2599" s="3" t="s">
        <v>4331</v>
      </c>
      <c r="C2599" t="s">
        <v>47</v>
      </c>
      <c r="D2599" s="3" t="s">
        <v>173</v>
      </c>
      <c r="E2599" s="3" t="s">
        <v>3044</v>
      </c>
      <c r="F2599" s="3" t="s">
        <v>77</v>
      </c>
      <c r="G2599" s="5">
        <v>6.25</v>
      </c>
      <c r="H2599">
        <v>4</v>
      </c>
      <c r="I2599" s="5">
        <v>13.425000000000001</v>
      </c>
      <c r="J2599" s="5">
        <v>3.3562500000000002</v>
      </c>
      <c r="K2599">
        <v>114</v>
      </c>
      <c r="L2599" s="15">
        <v>3.5087719298245598E-2</v>
      </c>
      <c r="M2599" s="13">
        <v>1.9640350877193</v>
      </c>
      <c r="N2599" s="15">
        <v>0</v>
      </c>
      <c r="O2599" s="5">
        <v>0</v>
      </c>
      <c r="P2599" s="5">
        <v>0</v>
      </c>
      <c r="Q2599" s="5">
        <f t="shared" si="446"/>
        <v>13.425000000000001</v>
      </c>
      <c r="R2599" s="5">
        <f t="shared" si="447"/>
        <v>-13.425000000000001</v>
      </c>
      <c r="S2599" s="15">
        <f t="shared" si="448"/>
        <v>-1</v>
      </c>
      <c r="T2599">
        <v>0</v>
      </c>
      <c r="U2599" s="5" t="str">
        <f t="shared" si="449"/>
        <v>NA</v>
      </c>
      <c r="V2599" s="15">
        <f t="shared" si="450"/>
        <v>0</v>
      </c>
      <c r="W2599" s="15">
        <f t="shared" si="451"/>
        <v>0</v>
      </c>
      <c r="X2599" s="5">
        <f t="shared" si="452"/>
        <v>0</v>
      </c>
      <c r="Y2599" s="5">
        <f t="shared" si="453"/>
        <v>12.082500000000001</v>
      </c>
      <c r="Z2599" s="5">
        <f t="shared" si="454"/>
        <v>-14.096250000000001</v>
      </c>
      <c r="AA2599" s="5">
        <f t="shared" si="455"/>
        <v>1.3424999999999994</v>
      </c>
      <c r="AB2599" s="5">
        <f t="shared" si="456"/>
        <v>0.67125000000000057</v>
      </c>
    </row>
    <row r="2600" spans="1:28" x14ac:dyDescent="0.55000000000000004">
      <c r="A2600" s="3" t="s">
        <v>72</v>
      </c>
      <c r="B2600" s="3" t="s">
        <v>4333</v>
      </c>
      <c r="C2600" t="s">
        <v>47</v>
      </c>
      <c r="D2600" s="3" t="s">
        <v>32</v>
      </c>
      <c r="E2600" s="3" t="s">
        <v>575</v>
      </c>
      <c r="F2600" s="3" t="s">
        <v>77</v>
      </c>
      <c r="G2600" s="5">
        <v>6.25</v>
      </c>
      <c r="H2600">
        <v>4</v>
      </c>
      <c r="I2600" s="5">
        <v>13.425000000000001</v>
      </c>
      <c r="J2600" s="5">
        <v>3.3562500000000002</v>
      </c>
      <c r="K2600">
        <v>171</v>
      </c>
      <c r="L2600" s="15">
        <v>2.3391812865497102E-2</v>
      </c>
      <c r="M2600" s="13">
        <v>1.69473684210526</v>
      </c>
      <c r="N2600" s="15">
        <v>0</v>
      </c>
      <c r="O2600" s="5">
        <v>0</v>
      </c>
      <c r="P2600" s="5">
        <v>0</v>
      </c>
      <c r="Q2600" s="5">
        <f t="shared" si="446"/>
        <v>13.425000000000001</v>
      </c>
      <c r="R2600" s="5">
        <f t="shared" si="447"/>
        <v>-13.425000000000001</v>
      </c>
      <c r="S2600" s="15">
        <f t="shared" si="448"/>
        <v>-1</v>
      </c>
      <c r="T2600">
        <v>0</v>
      </c>
      <c r="U2600" s="5" t="str">
        <f t="shared" si="449"/>
        <v>NA</v>
      </c>
      <c r="V2600" s="15">
        <f t="shared" si="450"/>
        <v>0</v>
      </c>
      <c r="W2600" s="15">
        <f t="shared" si="451"/>
        <v>0</v>
      </c>
      <c r="X2600" s="5">
        <f t="shared" si="452"/>
        <v>0</v>
      </c>
      <c r="Y2600" s="5">
        <f t="shared" si="453"/>
        <v>12.082500000000001</v>
      </c>
      <c r="Z2600" s="5">
        <f t="shared" si="454"/>
        <v>-14.096250000000001</v>
      </c>
      <c r="AA2600" s="5">
        <f t="shared" si="455"/>
        <v>1.3424999999999994</v>
      </c>
      <c r="AB2600" s="5">
        <f t="shared" si="456"/>
        <v>0.67125000000000057</v>
      </c>
    </row>
    <row r="2601" spans="1:28" x14ac:dyDescent="0.55000000000000004">
      <c r="A2601" s="3" t="s">
        <v>72</v>
      </c>
      <c r="B2601" s="3" t="s">
        <v>423</v>
      </c>
      <c r="C2601" t="s">
        <v>47</v>
      </c>
      <c r="D2601" s="3" t="s">
        <v>133</v>
      </c>
      <c r="E2601" s="3" t="s">
        <v>134</v>
      </c>
      <c r="F2601" s="3" t="s">
        <v>77</v>
      </c>
      <c r="G2601" s="5">
        <v>6.25</v>
      </c>
      <c r="H2601">
        <v>4</v>
      </c>
      <c r="I2601" s="5">
        <v>13.425000000000001</v>
      </c>
      <c r="J2601" s="5">
        <v>3.3562500000000002</v>
      </c>
      <c r="K2601">
        <v>53</v>
      </c>
      <c r="L2601" s="15">
        <v>7.5471698113207503E-2</v>
      </c>
      <c r="M2601" s="13">
        <v>3.1320754716981098</v>
      </c>
      <c r="N2601" s="15">
        <v>0</v>
      </c>
      <c r="O2601" s="5">
        <v>0</v>
      </c>
      <c r="P2601" s="5">
        <v>0</v>
      </c>
      <c r="Q2601" s="5">
        <f t="shared" si="446"/>
        <v>13.425000000000001</v>
      </c>
      <c r="R2601" s="5">
        <f t="shared" si="447"/>
        <v>-13.425000000000001</v>
      </c>
      <c r="S2601" s="15">
        <f t="shared" si="448"/>
        <v>-1</v>
      </c>
      <c r="T2601">
        <v>0</v>
      </c>
      <c r="U2601" s="5" t="str">
        <f t="shared" si="449"/>
        <v>NA</v>
      </c>
      <c r="V2601" s="15">
        <f t="shared" si="450"/>
        <v>0</v>
      </c>
      <c r="W2601" s="15">
        <f t="shared" si="451"/>
        <v>0</v>
      </c>
      <c r="X2601" s="5">
        <f t="shared" si="452"/>
        <v>0</v>
      </c>
      <c r="Y2601" s="5">
        <f t="shared" si="453"/>
        <v>12.082500000000001</v>
      </c>
      <c r="Z2601" s="5">
        <f t="shared" si="454"/>
        <v>-14.096250000000001</v>
      </c>
      <c r="AA2601" s="5">
        <f t="shared" si="455"/>
        <v>1.3424999999999994</v>
      </c>
      <c r="AB2601" s="5">
        <f t="shared" si="456"/>
        <v>0.67125000000000057</v>
      </c>
    </row>
    <row r="2602" spans="1:28" x14ac:dyDescent="0.55000000000000004">
      <c r="A2602" s="3" t="s">
        <v>72</v>
      </c>
      <c r="B2602" s="3" t="s">
        <v>441</v>
      </c>
      <c r="C2602" t="s">
        <v>47</v>
      </c>
      <c r="D2602" s="3" t="s">
        <v>221</v>
      </c>
      <c r="E2602" s="3" t="s">
        <v>222</v>
      </c>
      <c r="F2602" s="3" t="s">
        <v>77</v>
      </c>
      <c r="G2602" s="5">
        <v>6.25</v>
      </c>
      <c r="H2602">
        <v>3</v>
      </c>
      <c r="I2602" s="5">
        <v>13.437499987500001</v>
      </c>
      <c r="J2602" s="5">
        <v>4.4791666625</v>
      </c>
      <c r="K2602">
        <v>47</v>
      </c>
      <c r="L2602" s="15">
        <v>6.382978723404259E-2</v>
      </c>
      <c r="M2602" s="13">
        <v>1.4038297872340399</v>
      </c>
      <c r="N2602" s="15">
        <v>0</v>
      </c>
      <c r="O2602" s="5">
        <v>0</v>
      </c>
      <c r="P2602" s="5">
        <v>0</v>
      </c>
      <c r="Q2602" s="5">
        <f t="shared" si="446"/>
        <v>13.437499987500001</v>
      </c>
      <c r="R2602" s="5">
        <f t="shared" si="447"/>
        <v>-13.437499987500001</v>
      </c>
      <c r="S2602" s="15">
        <f t="shared" si="448"/>
        <v>-1</v>
      </c>
      <c r="T2602">
        <v>0</v>
      </c>
      <c r="U2602" s="5" t="str">
        <f t="shared" si="449"/>
        <v>NA</v>
      </c>
      <c r="V2602" s="15">
        <f t="shared" si="450"/>
        <v>0</v>
      </c>
      <c r="W2602" s="15">
        <f t="shared" si="451"/>
        <v>0</v>
      </c>
      <c r="X2602" s="5">
        <f t="shared" si="452"/>
        <v>0</v>
      </c>
      <c r="Y2602" s="5">
        <f t="shared" si="453"/>
        <v>12.093749988750002</v>
      </c>
      <c r="Z2602" s="5">
        <f t="shared" si="454"/>
        <v>-14.109374986875002</v>
      </c>
      <c r="AA2602" s="5">
        <f t="shared" si="455"/>
        <v>1.343749998749999</v>
      </c>
      <c r="AB2602" s="5">
        <f t="shared" si="456"/>
        <v>0.67187499937500128</v>
      </c>
    </row>
    <row r="2603" spans="1:28" x14ac:dyDescent="0.55000000000000004">
      <c r="A2603" s="3" t="s">
        <v>72</v>
      </c>
      <c r="B2603" s="3" t="s">
        <v>4070</v>
      </c>
      <c r="C2603" t="s">
        <v>47</v>
      </c>
      <c r="D2603" s="3" t="s">
        <v>32</v>
      </c>
      <c r="E2603" s="3" t="s">
        <v>685</v>
      </c>
      <c r="F2603" s="3" t="s">
        <v>77</v>
      </c>
      <c r="G2603" s="5">
        <v>6.25</v>
      </c>
      <c r="H2603">
        <v>12</v>
      </c>
      <c r="I2603" s="5">
        <v>13.474999950000001</v>
      </c>
      <c r="J2603" s="5">
        <v>1.1229166625</v>
      </c>
      <c r="K2603">
        <v>350</v>
      </c>
      <c r="L2603" s="15">
        <v>3.4285714285714301E-2</v>
      </c>
      <c r="M2603" s="13">
        <v>3.8631428571428601</v>
      </c>
      <c r="N2603" s="15">
        <v>0</v>
      </c>
      <c r="O2603" s="5">
        <v>0</v>
      </c>
      <c r="P2603" s="5">
        <v>0</v>
      </c>
      <c r="Q2603" s="5">
        <f t="shared" si="446"/>
        <v>13.474999950000001</v>
      </c>
      <c r="R2603" s="5">
        <f t="shared" si="447"/>
        <v>-13.474999950000001</v>
      </c>
      <c r="S2603" s="15">
        <f t="shared" si="448"/>
        <v>-1</v>
      </c>
      <c r="T2603">
        <v>0</v>
      </c>
      <c r="U2603" s="5" t="str">
        <f t="shared" si="449"/>
        <v>NA</v>
      </c>
      <c r="V2603" s="15">
        <f t="shared" si="450"/>
        <v>0</v>
      </c>
      <c r="W2603" s="15">
        <f t="shared" si="451"/>
        <v>0</v>
      </c>
      <c r="X2603" s="5">
        <f t="shared" si="452"/>
        <v>0</v>
      </c>
      <c r="Y2603" s="5">
        <f t="shared" si="453"/>
        <v>12.127499955000001</v>
      </c>
      <c r="Z2603" s="5">
        <f t="shared" si="454"/>
        <v>-14.148749947500001</v>
      </c>
      <c r="AA2603" s="5">
        <f t="shared" si="455"/>
        <v>1.3474999949999997</v>
      </c>
      <c r="AB2603" s="5">
        <f t="shared" si="456"/>
        <v>0.67374999749999986</v>
      </c>
    </row>
    <row r="2604" spans="1:28" x14ac:dyDescent="0.55000000000000004">
      <c r="A2604" s="3" t="s">
        <v>72</v>
      </c>
      <c r="B2604" s="3" t="s">
        <v>2950</v>
      </c>
      <c r="C2604" t="s">
        <v>47</v>
      </c>
      <c r="D2604" s="3" t="s">
        <v>173</v>
      </c>
      <c r="E2604" s="3" t="s">
        <v>2764</v>
      </c>
      <c r="F2604" s="3" t="s">
        <v>77</v>
      </c>
      <c r="G2604" s="5">
        <v>6.25</v>
      </c>
      <c r="H2604">
        <v>8</v>
      </c>
      <c r="I2604" s="5">
        <v>13.55</v>
      </c>
      <c r="J2604" s="5">
        <v>1.6937500000000001</v>
      </c>
      <c r="K2604">
        <v>94</v>
      </c>
      <c r="L2604" s="15">
        <v>8.5106382978723402E-2</v>
      </c>
      <c r="M2604" s="13">
        <v>1.5212765957446801</v>
      </c>
      <c r="N2604" s="15">
        <v>0</v>
      </c>
      <c r="O2604" s="5">
        <v>0</v>
      </c>
      <c r="P2604" s="5">
        <v>0</v>
      </c>
      <c r="Q2604" s="5">
        <f t="shared" si="446"/>
        <v>13.55</v>
      </c>
      <c r="R2604" s="5">
        <f t="shared" si="447"/>
        <v>-13.55</v>
      </c>
      <c r="S2604" s="15">
        <f t="shared" si="448"/>
        <v>-1</v>
      </c>
      <c r="T2604">
        <v>0</v>
      </c>
      <c r="U2604" s="5" t="str">
        <f t="shared" si="449"/>
        <v>NA</v>
      </c>
      <c r="V2604" s="15">
        <f t="shared" si="450"/>
        <v>0</v>
      </c>
      <c r="W2604" s="15">
        <f t="shared" si="451"/>
        <v>0</v>
      </c>
      <c r="X2604" s="5">
        <f t="shared" si="452"/>
        <v>0</v>
      </c>
      <c r="Y2604" s="5">
        <f t="shared" si="453"/>
        <v>12.195</v>
      </c>
      <c r="Z2604" s="5">
        <f t="shared" si="454"/>
        <v>-14.227500000000001</v>
      </c>
      <c r="AA2604" s="5">
        <f t="shared" si="455"/>
        <v>1.3550000000000004</v>
      </c>
      <c r="AB2604" s="5">
        <f t="shared" si="456"/>
        <v>0.67750000000000021</v>
      </c>
    </row>
    <row r="2605" spans="1:28" x14ac:dyDescent="0.55000000000000004">
      <c r="A2605" s="3" t="s">
        <v>72</v>
      </c>
      <c r="B2605" s="3" t="s">
        <v>1889</v>
      </c>
      <c r="C2605" t="s">
        <v>47</v>
      </c>
      <c r="D2605" s="3" t="s">
        <v>3625</v>
      </c>
      <c r="E2605" s="3" t="s">
        <v>3738</v>
      </c>
      <c r="F2605" s="3" t="s">
        <v>77</v>
      </c>
      <c r="G2605" s="5">
        <v>6.25</v>
      </c>
      <c r="H2605">
        <v>6</v>
      </c>
      <c r="I2605" s="5">
        <v>13.65</v>
      </c>
      <c r="J2605" s="5">
        <v>2.2749999999999999</v>
      </c>
      <c r="K2605">
        <v>62</v>
      </c>
      <c r="L2605" s="15">
        <v>9.6774193548387094E-2</v>
      </c>
      <c r="M2605" s="13">
        <v>1.3887096774193499</v>
      </c>
      <c r="N2605" s="15">
        <v>0</v>
      </c>
      <c r="O2605" s="5">
        <v>0</v>
      </c>
      <c r="P2605" s="5">
        <v>0</v>
      </c>
      <c r="Q2605" s="5">
        <f t="shared" si="446"/>
        <v>13.65</v>
      </c>
      <c r="R2605" s="5">
        <f t="shared" si="447"/>
        <v>-13.65</v>
      </c>
      <c r="S2605" s="15">
        <f t="shared" si="448"/>
        <v>-1</v>
      </c>
      <c r="T2605">
        <v>0</v>
      </c>
      <c r="U2605" s="5" t="str">
        <f t="shared" si="449"/>
        <v>NA</v>
      </c>
      <c r="V2605" s="15">
        <f t="shared" si="450"/>
        <v>0</v>
      </c>
      <c r="W2605" s="15">
        <f t="shared" si="451"/>
        <v>0</v>
      </c>
      <c r="X2605" s="5">
        <f t="shared" si="452"/>
        <v>0</v>
      </c>
      <c r="Y2605" s="5">
        <f t="shared" si="453"/>
        <v>12.285</v>
      </c>
      <c r="Z2605" s="5">
        <f t="shared" si="454"/>
        <v>-14.332500000000001</v>
      </c>
      <c r="AA2605" s="5">
        <f t="shared" si="455"/>
        <v>1.3650000000000002</v>
      </c>
      <c r="AB2605" s="5">
        <f t="shared" si="456"/>
        <v>0.68250000000000099</v>
      </c>
    </row>
    <row r="2606" spans="1:28" x14ac:dyDescent="0.55000000000000004">
      <c r="A2606" s="3" t="s">
        <v>72</v>
      </c>
      <c r="B2606" s="3" t="s">
        <v>2856</v>
      </c>
      <c r="C2606" t="s">
        <v>47</v>
      </c>
      <c r="D2606" s="3" t="s">
        <v>173</v>
      </c>
      <c r="E2606" s="3" t="s">
        <v>3690</v>
      </c>
      <c r="F2606" s="3" t="s">
        <v>77</v>
      </c>
      <c r="G2606" s="5">
        <v>6.25</v>
      </c>
      <c r="H2606">
        <v>8</v>
      </c>
      <c r="I2606" s="5">
        <v>13.8375</v>
      </c>
      <c r="J2606" s="5">
        <v>1.7296875</v>
      </c>
      <c r="K2606">
        <v>786</v>
      </c>
      <c r="L2606" s="15">
        <v>1.01781170483461E-2</v>
      </c>
      <c r="M2606" s="13">
        <v>1.69923664122137</v>
      </c>
      <c r="N2606" s="15">
        <v>0</v>
      </c>
      <c r="O2606" s="5">
        <v>0</v>
      </c>
      <c r="P2606" s="5">
        <v>0</v>
      </c>
      <c r="Q2606" s="5">
        <f t="shared" si="446"/>
        <v>13.8375</v>
      </c>
      <c r="R2606" s="5">
        <f t="shared" si="447"/>
        <v>-13.8375</v>
      </c>
      <c r="S2606" s="15">
        <f t="shared" si="448"/>
        <v>-1</v>
      </c>
      <c r="T2606">
        <v>0</v>
      </c>
      <c r="U2606" s="5" t="str">
        <f t="shared" si="449"/>
        <v>NA</v>
      </c>
      <c r="V2606" s="15">
        <f t="shared" si="450"/>
        <v>0</v>
      </c>
      <c r="W2606" s="15">
        <f t="shared" si="451"/>
        <v>0</v>
      </c>
      <c r="X2606" s="5">
        <f t="shared" si="452"/>
        <v>0</v>
      </c>
      <c r="Y2606" s="5">
        <f t="shared" si="453"/>
        <v>12.453750000000001</v>
      </c>
      <c r="Z2606" s="5">
        <f t="shared" si="454"/>
        <v>-14.529375000000002</v>
      </c>
      <c r="AA2606" s="5">
        <f t="shared" si="455"/>
        <v>1.3837499999999991</v>
      </c>
      <c r="AB2606" s="5">
        <f t="shared" si="456"/>
        <v>0.69187500000000135</v>
      </c>
    </row>
    <row r="2607" spans="1:28" x14ac:dyDescent="0.55000000000000004">
      <c r="A2607" s="3" t="s">
        <v>72</v>
      </c>
      <c r="B2607" s="3" t="s">
        <v>3440</v>
      </c>
      <c r="C2607" t="s">
        <v>47</v>
      </c>
      <c r="D2607" s="3" t="s">
        <v>133</v>
      </c>
      <c r="E2607" s="3" t="s">
        <v>3313</v>
      </c>
      <c r="F2607" s="3" t="s">
        <v>77</v>
      </c>
      <c r="G2607" s="5">
        <v>6.25</v>
      </c>
      <c r="H2607">
        <v>4</v>
      </c>
      <c r="I2607" s="5">
        <v>13.8375</v>
      </c>
      <c r="J2607" s="5">
        <v>3.4593750000000001</v>
      </c>
      <c r="K2607">
        <v>61</v>
      </c>
      <c r="L2607" s="15">
        <v>6.5573770491803296E-2</v>
      </c>
      <c r="M2607" s="13">
        <v>1.3921311475409801</v>
      </c>
      <c r="N2607" s="15">
        <v>0</v>
      </c>
      <c r="O2607" s="5">
        <v>0</v>
      </c>
      <c r="P2607" s="5">
        <v>0</v>
      </c>
      <c r="Q2607" s="5">
        <f t="shared" si="446"/>
        <v>13.8375</v>
      </c>
      <c r="R2607" s="5">
        <f t="shared" si="447"/>
        <v>-13.8375</v>
      </c>
      <c r="S2607" s="15">
        <f t="shared" si="448"/>
        <v>-1</v>
      </c>
      <c r="T2607">
        <v>0</v>
      </c>
      <c r="U2607" s="5" t="str">
        <f t="shared" si="449"/>
        <v>NA</v>
      </c>
      <c r="V2607" s="15">
        <f t="shared" si="450"/>
        <v>0</v>
      </c>
      <c r="W2607" s="15">
        <f t="shared" si="451"/>
        <v>0</v>
      </c>
      <c r="X2607" s="5">
        <f t="shared" si="452"/>
        <v>0</v>
      </c>
      <c r="Y2607" s="5">
        <f t="shared" si="453"/>
        <v>12.453750000000001</v>
      </c>
      <c r="Z2607" s="5">
        <f t="shared" si="454"/>
        <v>-14.529375000000002</v>
      </c>
      <c r="AA2607" s="5">
        <f t="shared" si="455"/>
        <v>1.3837499999999991</v>
      </c>
      <c r="AB2607" s="5">
        <f t="shared" si="456"/>
        <v>0.69187500000000135</v>
      </c>
    </row>
    <row r="2608" spans="1:28" x14ac:dyDescent="0.55000000000000004">
      <c r="A2608" s="3" t="s">
        <v>72</v>
      </c>
      <c r="B2608" s="3" t="s">
        <v>2289</v>
      </c>
      <c r="C2608" t="s">
        <v>47</v>
      </c>
      <c r="D2608" s="3" t="s">
        <v>173</v>
      </c>
      <c r="E2608" s="3" t="s">
        <v>3866</v>
      </c>
      <c r="F2608" s="3" t="s">
        <v>77</v>
      </c>
      <c r="G2608" s="5">
        <v>6.25</v>
      </c>
      <c r="H2608">
        <v>5</v>
      </c>
      <c r="I2608" s="5">
        <v>13.875</v>
      </c>
      <c r="J2608" s="5">
        <v>2.7749999999999999</v>
      </c>
      <c r="K2608">
        <v>33</v>
      </c>
      <c r="L2608" s="15">
        <v>0.15151515151515199</v>
      </c>
      <c r="M2608" s="13">
        <v>1.12424242424242</v>
      </c>
      <c r="N2608" s="15">
        <v>0</v>
      </c>
      <c r="O2608" s="5">
        <v>0</v>
      </c>
      <c r="P2608" s="5">
        <v>0</v>
      </c>
      <c r="Q2608" s="5">
        <f t="shared" si="446"/>
        <v>13.875</v>
      </c>
      <c r="R2608" s="5">
        <f t="shared" si="447"/>
        <v>-13.875</v>
      </c>
      <c r="S2608" s="15">
        <f t="shared" si="448"/>
        <v>-1</v>
      </c>
      <c r="T2608">
        <v>0</v>
      </c>
      <c r="U2608" s="5" t="str">
        <f t="shared" si="449"/>
        <v>NA</v>
      </c>
      <c r="V2608" s="15">
        <f t="shared" si="450"/>
        <v>0</v>
      </c>
      <c r="W2608" s="15">
        <f t="shared" si="451"/>
        <v>0</v>
      </c>
      <c r="X2608" s="5">
        <f t="shared" si="452"/>
        <v>0</v>
      </c>
      <c r="Y2608" s="5">
        <f t="shared" si="453"/>
        <v>12.487500000000001</v>
      </c>
      <c r="Z2608" s="5">
        <f t="shared" si="454"/>
        <v>-14.568750000000001</v>
      </c>
      <c r="AA2608" s="5">
        <f t="shared" si="455"/>
        <v>1.3874999999999993</v>
      </c>
      <c r="AB2608" s="5">
        <f t="shared" si="456"/>
        <v>0.69375000000000142</v>
      </c>
    </row>
    <row r="2609" spans="1:28" x14ac:dyDescent="0.55000000000000004">
      <c r="A2609" s="3" t="s">
        <v>72</v>
      </c>
      <c r="B2609" s="3" t="s">
        <v>2638</v>
      </c>
      <c r="C2609" t="s">
        <v>47</v>
      </c>
      <c r="D2609" s="3" t="s">
        <v>221</v>
      </c>
      <c r="E2609" s="3" t="s">
        <v>222</v>
      </c>
      <c r="F2609" s="3" t="s">
        <v>77</v>
      </c>
      <c r="G2609" s="5">
        <v>6.25</v>
      </c>
      <c r="H2609">
        <v>8</v>
      </c>
      <c r="I2609" s="5">
        <v>13.925000000000001</v>
      </c>
      <c r="J2609" s="5">
        <v>1.7406250000000001</v>
      </c>
      <c r="K2609">
        <v>33</v>
      </c>
      <c r="L2609" s="15">
        <v>0.24242424242424199</v>
      </c>
      <c r="M2609" s="13">
        <v>1.51515151515152</v>
      </c>
      <c r="N2609" s="15">
        <v>0</v>
      </c>
      <c r="O2609" s="5">
        <v>0</v>
      </c>
      <c r="P2609" s="5">
        <v>0</v>
      </c>
      <c r="Q2609" s="5">
        <f t="shared" si="446"/>
        <v>13.925000000000001</v>
      </c>
      <c r="R2609" s="5">
        <f t="shared" si="447"/>
        <v>-13.925000000000001</v>
      </c>
      <c r="S2609" s="15">
        <f t="shared" si="448"/>
        <v>-1</v>
      </c>
      <c r="T2609">
        <v>0</v>
      </c>
      <c r="U2609" s="5" t="str">
        <f t="shared" si="449"/>
        <v>NA</v>
      </c>
      <c r="V2609" s="15">
        <f t="shared" si="450"/>
        <v>0</v>
      </c>
      <c r="W2609" s="15">
        <f t="shared" si="451"/>
        <v>0</v>
      </c>
      <c r="X2609" s="5">
        <f t="shared" si="452"/>
        <v>0</v>
      </c>
      <c r="Y2609" s="5">
        <f t="shared" si="453"/>
        <v>12.532500000000001</v>
      </c>
      <c r="Z2609" s="5">
        <f t="shared" si="454"/>
        <v>-14.621250000000002</v>
      </c>
      <c r="AA2609" s="5">
        <f t="shared" si="455"/>
        <v>1.3925000000000001</v>
      </c>
      <c r="AB2609" s="5">
        <f t="shared" si="456"/>
        <v>0.69625000000000092</v>
      </c>
    </row>
    <row r="2610" spans="1:28" x14ac:dyDescent="0.55000000000000004">
      <c r="A2610" s="3" t="s">
        <v>72</v>
      </c>
      <c r="B2610" s="3" t="s">
        <v>1687</v>
      </c>
      <c r="C2610" t="s">
        <v>47</v>
      </c>
      <c r="D2610" s="3" t="s">
        <v>3625</v>
      </c>
      <c r="E2610" s="3" t="s">
        <v>3738</v>
      </c>
      <c r="F2610" s="3" t="s">
        <v>77</v>
      </c>
      <c r="G2610" s="5">
        <v>6.25</v>
      </c>
      <c r="H2610">
        <v>4</v>
      </c>
      <c r="I2610" s="5">
        <v>13.9375</v>
      </c>
      <c r="J2610" s="5">
        <v>3.484375</v>
      </c>
      <c r="K2610">
        <v>39</v>
      </c>
      <c r="L2610" s="15">
        <v>0.102564102564103</v>
      </c>
      <c r="M2610" s="13">
        <v>1.56666666666667</v>
      </c>
      <c r="N2610" s="15">
        <v>0</v>
      </c>
      <c r="O2610" s="5">
        <v>0</v>
      </c>
      <c r="P2610" s="5">
        <v>0</v>
      </c>
      <c r="Q2610" s="5">
        <f t="shared" si="446"/>
        <v>13.9375</v>
      </c>
      <c r="R2610" s="5">
        <f t="shared" si="447"/>
        <v>-13.9375</v>
      </c>
      <c r="S2610" s="15">
        <f t="shared" si="448"/>
        <v>-1</v>
      </c>
      <c r="T2610">
        <v>0</v>
      </c>
      <c r="U2610" s="5" t="str">
        <f t="shared" si="449"/>
        <v>NA</v>
      </c>
      <c r="V2610" s="15">
        <f t="shared" si="450"/>
        <v>0</v>
      </c>
      <c r="W2610" s="15">
        <f t="shared" si="451"/>
        <v>0</v>
      </c>
      <c r="X2610" s="5">
        <f t="shared" si="452"/>
        <v>0</v>
      </c>
      <c r="Y2610" s="5">
        <f t="shared" si="453"/>
        <v>12.543750000000001</v>
      </c>
      <c r="Z2610" s="5">
        <f t="shared" si="454"/>
        <v>-14.634375</v>
      </c>
      <c r="AA2610" s="5">
        <f t="shared" si="455"/>
        <v>1.3937499999999989</v>
      </c>
      <c r="AB2610" s="5">
        <f t="shared" si="456"/>
        <v>0.69687500000000036</v>
      </c>
    </row>
    <row r="2611" spans="1:28" x14ac:dyDescent="0.55000000000000004">
      <c r="A2611" s="3" t="s">
        <v>72</v>
      </c>
      <c r="B2611" s="3" t="s">
        <v>2713</v>
      </c>
      <c r="C2611" t="s">
        <v>47</v>
      </c>
      <c r="D2611" s="3" t="s">
        <v>173</v>
      </c>
      <c r="E2611" s="3" t="s">
        <v>3132</v>
      </c>
      <c r="F2611" s="3" t="s">
        <v>77</v>
      </c>
      <c r="G2611" s="5">
        <v>6.25</v>
      </c>
      <c r="H2611">
        <v>5</v>
      </c>
      <c r="I2611" s="5">
        <v>13.975</v>
      </c>
      <c r="J2611" s="5">
        <v>2.7949999999999999</v>
      </c>
      <c r="K2611">
        <v>63</v>
      </c>
      <c r="L2611" s="15">
        <v>7.9365079365079402E-2</v>
      </c>
      <c r="M2611" s="13">
        <v>1.7492063492063501</v>
      </c>
      <c r="N2611" s="15">
        <v>0</v>
      </c>
      <c r="O2611" s="5">
        <v>0</v>
      </c>
      <c r="P2611" s="5">
        <v>0</v>
      </c>
      <c r="Q2611" s="5">
        <f t="shared" si="446"/>
        <v>13.975</v>
      </c>
      <c r="R2611" s="5">
        <f t="shared" si="447"/>
        <v>-13.975</v>
      </c>
      <c r="S2611" s="15">
        <f t="shared" si="448"/>
        <v>-1</v>
      </c>
      <c r="T2611">
        <v>0</v>
      </c>
      <c r="U2611" s="5" t="str">
        <f t="shared" si="449"/>
        <v>NA</v>
      </c>
      <c r="V2611" s="15">
        <f t="shared" si="450"/>
        <v>0</v>
      </c>
      <c r="W2611" s="15">
        <f t="shared" si="451"/>
        <v>0</v>
      </c>
      <c r="X2611" s="5">
        <f t="shared" si="452"/>
        <v>0</v>
      </c>
      <c r="Y2611" s="5">
        <f t="shared" si="453"/>
        <v>12.577500000000001</v>
      </c>
      <c r="Z2611" s="5">
        <f t="shared" si="454"/>
        <v>-14.67375</v>
      </c>
      <c r="AA2611" s="5">
        <f t="shared" si="455"/>
        <v>1.3974999999999991</v>
      </c>
      <c r="AB2611" s="5">
        <f t="shared" si="456"/>
        <v>0.69875000000000043</v>
      </c>
    </row>
    <row r="2612" spans="1:28" x14ac:dyDescent="0.55000000000000004">
      <c r="A2612" s="3" t="s">
        <v>72</v>
      </c>
      <c r="B2612" s="3" t="s">
        <v>2414</v>
      </c>
      <c r="C2612" t="s">
        <v>47</v>
      </c>
      <c r="D2612" s="3" t="s">
        <v>173</v>
      </c>
      <c r="E2612" s="3" t="s">
        <v>3607</v>
      </c>
      <c r="F2612" s="3" t="s">
        <v>77</v>
      </c>
      <c r="G2612" s="5">
        <v>6.25</v>
      </c>
      <c r="H2612">
        <v>3</v>
      </c>
      <c r="I2612" s="5">
        <v>13.987500000000001</v>
      </c>
      <c r="J2612" s="5">
        <v>4.6624999999999996</v>
      </c>
      <c r="K2612">
        <v>58</v>
      </c>
      <c r="L2612" s="15">
        <v>5.1724137931034503E-2</v>
      </c>
      <c r="M2612" s="13">
        <v>2.2396551724137899</v>
      </c>
      <c r="N2612" s="15">
        <v>0</v>
      </c>
      <c r="O2612" s="5">
        <v>0</v>
      </c>
      <c r="P2612" s="5">
        <v>0</v>
      </c>
      <c r="Q2612" s="5">
        <f t="shared" si="446"/>
        <v>13.987500000000001</v>
      </c>
      <c r="R2612" s="5">
        <f t="shared" si="447"/>
        <v>-13.987500000000001</v>
      </c>
      <c r="S2612" s="15">
        <f t="shared" si="448"/>
        <v>-1</v>
      </c>
      <c r="T2612">
        <v>0</v>
      </c>
      <c r="U2612" s="5" t="str">
        <f t="shared" si="449"/>
        <v>NA</v>
      </c>
      <c r="V2612" s="15">
        <f t="shared" si="450"/>
        <v>0</v>
      </c>
      <c r="W2612" s="15">
        <f t="shared" si="451"/>
        <v>0</v>
      </c>
      <c r="X2612" s="5">
        <f t="shared" si="452"/>
        <v>0</v>
      </c>
      <c r="Y2612" s="5">
        <f t="shared" si="453"/>
        <v>12.588750000000001</v>
      </c>
      <c r="Z2612" s="5">
        <f t="shared" si="454"/>
        <v>-14.686875000000001</v>
      </c>
      <c r="AA2612" s="5">
        <f t="shared" si="455"/>
        <v>1.3987499999999997</v>
      </c>
      <c r="AB2612" s="5">
        <f t="shared" si="456"/>
        <v>0.69937499999999986</v>
      </c>
    </row>
    <row r="2613" spans="1:28" x14ac:dyDescent="0.55000000000000004">
      <c r="A2613" s="3" t="s">
        <v>72</v>
      </c>
      <c r="B2613" s="3" t="s">
        <v>4347</v>
      </c>
      <c r="C2613" t="s">
        <v>47</v>
      </c>
      <c r="D2613" s="3" t="s">
        <v>32</v>
      </c>
      <c r="E2613" s="3" t="s">
        <v>2833</v>
      </c>
      <c r="F2613" s="3" t="s">
        <v>77</v>
      </c>
      <c r="G2613" s="5">
        <v>6.25</v>
      </c>
      <c r="H2613">
        <v>6</v>
      </c>
      <c r="I2613" s="5">
        <v>13.999999949999999</v>
      </c>
      <c r="J2613" s="5">
        <v>2.3333333249999999</v>
      </c>
      <c r="K2613">
        <v>207</v>
      </c>
      <c r="L2613" s="15">
        <v>2.8985507246376798E-2</v>
      </c>
      <c r="M2613" s="13">
        <v>1.83381642512077</v>
      </c>
      <c r="N2613" s="15">
        <v>0</v>
      </c>
      <c r="O2613" s="5">
        <v>0</v>
      </c>
      <c r="P2613" s="5">
        <v>0</v>
      </c>
      <c r="Q2613" s="5">
        <f t="shared" si="446"/>
        <v>13.999999949999999</v>
      </c>
      <c r="R2613" s="5">
        <f t="shared" si="447"/>
        <v>-13.999999949999999</v>
      </c>
      <c r="S2613" s="15">
        <f t="shared" si="448"/>
        <v>-1</v>
      </c>
      <c r="T2613">
        <v>0</v>
      </c>
      <c r="U2613" s="5" t="str">
        <f t="shared" si="449"/>
        <v>NA</v>
      </c>
      <c r="V2613" s="15">
        <f t="shared" si="450"/>
        <v>0</v>
      </c>
      <c r="W2613" s="15">
        <f t="shared" si="451"/>
        <v>0</v>
      </c>
      <c r="X2613" s="5">
        <f t="shared" si="452"/>
        <v>0</v>
      </c>
      <c r="Y2613" s="5">
        <f t="shared" si="453"/>
        <v>12.599999954999999</v>
      </c>
      <c r="Z2613" s="5">
        <f t="shared" si="454"/>
        <v>-14.6999999475</v>
      </c>
      <c r="AA2613" s="5">
        <f t="shared" si="455"/>
        <v>1.3999999949999999</v>
      </c>
      <c r="AB2613" s="5">
        <f t="shared" si="456"/>
        <v>0.69999999750000086</v>
      </c>
    </row>
    <row r="2614" spans="1:28" x14ac:dyDescent="0.55000000000000004">
      <c r="A2614" s="3" t="s">
        <v>72</v>
      </c>
      <c r="B2614" s="3" t="s">
        <v>270</v>
      </c>
      <c r="C2614" t="s">
        <v>47</v>
      </c>
      <c r="D2614" s="3" t="s">
        <v>125</v>
      </c>
      <c r="E2614" s="3" t="s">
        <v>126</v>
      </c>
      <c r="F2614" s="3" t="s">
        <v>77</v>
      </c>
      <c r="G2614" s="5">
        <v>6.25</v>
      </c>
      <c r="H2614">
        <v>5</v>
      </c>
      <c r="I2614" s="5">
        <v>14.0375</v>
      </c>
      <c r="J2614" s="5">
        <v>2.8075000000000001</v>
      </c>
      <c r="K2614">
        <v>87</v>
      </c>
      <c r="L2614" s="15">
        <v>5.7471264367816098E-2</v>
      </c>
      <c r="M2614" s="13">
        <v>1.6148275862068999</v>
      </c>
      <c r="N2614" s="15">
        <v>0</v>
      </c>
      <c r="O2614" s="5">
        <v>0</v>
      </c>
      <c r="P2614" s="5">
        <v>0</v>
      </c>
      <c r="Q2614" s="5">
        <f t="shared" si="446"/>
        <v>14.0375</v>
      </c>
      <c r="R2614" s="5">
        <f t="shared" si="447"/>
        <v>-14.0375</v>
      </c>
      <c r="S2614" s="15">
        <f t="shared" si="448"/>
        <v>-1</v>
      </c>
      <c r="T2614">
        <v>0</v>
      </c>
      <c r="U2614" s="5" t="str">
        <f t="shared" si="449"/>
        <v>NA</v>
      </c>
      <c r="V2614" s="15">
        <f t="shared" si="450"/>
        <v>0</v>
      </c>
      <c r="W2614" s="15">
        <f t="shared" si="451"/>
        <v>0</v>
      </c>
      <c r="X2614" s="5">
        <f t="shared" si="452"/>
        <v>0</v>
      </c>
      <c r="Y2614" s="5">
        <f t="shared" si="453"/>
        <v>12.633749999999999</v>
      </c>
      <c r="Z2614" s="5">
        <f t="shared" si="454"/>
        <v>-14.739375000000001</v>
      </c>
      <c r="AA2614" s="5">
        <f t="shared" si="455"/>
        <v>1.4037500000000005</v>
      </c>
      <c r="AB2614" s="5">
        <f t="shared" si="456"/>
        <v>0.70187500000000114</v>
      </c>
    </row>
    <row r="2615" spans="1:28" x14ac:dyDescent="0.55000000000000004">
      <c r="A2615" s="3" t="s">
        <v>72</v>
      </c>
      <c r="B2615" s="3" t="s">
        <v>2767</v>
      </c>
      <c r="C2615" t="s">
        <v>47</v>
      </c>
      <c r="D2615" s="3" t="s">
        <v>173</v>
      </c>
      <c r="E2615" s="3" t="s">
        <v>206</v>
      </c>
      <c r="F2615" s="3" t="s">
        <v>77</v>
      </c>
      <c r="G2615" s="5">
        <v>6.25</v>
      </c>
      <c r="H2615">
        <v>5</v>
      </c>
      <c r="I2615" s="5">
        <v>14.05</v>
      </c>
      <c r="J2615" s="5">
        <v>2.81</v>
      </c>
      <c r="K2615">
        <v>458</v>
      </c>
      <c r="L2615" s="15">
        <v>1.0917030567685599E-2</v>
      </c>
      <c r="M2615" s="13">
        <v>2.34585152838428</v>
      </c>
      <c r="N2615" s="15">
        <v>0</v>
      </c>
      <c r="O2615" s="5">
        <v>0</v>
      </c>
      <c r="P2615" s="5">
        <v>0</v>
      </c>
      <c r="Q2615" s="5">
        <f t="shared" si="446"/>
        <v>14.05</v>
      </c>
      <c r="R2615" s="5">
        <f t="shared" si="447"/>
        <v>-14.05</v>
      </c>
      <c r="S2615" s="15">
        <f t="shared" si="448"/>
        <v>-1</v>
      </c>
      <c r="T2615">
        <v>0</v>
      </c>
      <c r="U2615" s="5" t="str">
        <f t="shared" si="449"/>
        <v>NA</v>
      </c>
      <c r="V2615" s="15">
        <f t="shared" si="450"/>
        <v>0</v>
      </c>
      <c r="W2615" s="15">
        <f t="shared" si="451"/>
        <v>0</v>
      </c>
      <c r="X2615" s="5">
        <f t="shared" si="452"/>
        <v>0</v>
      </c>
      <c r="Y2615" s="5">
        <f t="shared" si="453"/>
        <v>12.645000000000001</v>
      </c>
      <c r="Z2615" s="5">
        <f t="shared" si="454"/>
        <v>-14.752500000000001</v>
      </c>
      <c r="AA2615" s="5">
        <f t="shared" si="455"/>
        <v>1.4049999999999994</v>
      </c>
      <c r="AB2615" s="5">
        <f t="shared" si="456"/>
        <v>0.70250000000000057</v>
      </c>
    </row>
    <row r="2616" spans="1:28" x14ac:dyDescent="0.55000000000000004">
      <c r="A2616" s="3" t="s">
        <v>72</v>
      </c>
      <c r="B2616" s="3" t="s">
        <v>220</v>
      </c>
      <c r="C2616" t="s">
        <v>47</v>
      </c>
      <c r="D2616" s="3" t="s">
        <v>262</v>
      </c>
      <c r="E2616" s="3" t="s">
        <v>302</v>
      </c>
      <c r="F2616" s="3" t="s">
        <v>77</v>
      </c>
      <c r="G2616" s="5">
        <v>6.25</v>
      </c>
      <c r="H2616">
        <v>4</v>
      </c>
      <c r="I2616" s="5">
        <v>14.137499999999999</v>
      </c>
      <c r="J2616" s="5">
        <v>3.5343749999999998</v>
      </c>
      <c r="K2616">
        <v>93</v>
      </c>
      <c r="L2616" s="15">
        <v>4.3010752688171998E-2</v>
      </c>
      <c r="M2616" s="13">
        <v>1.6762365591397801</v>
      </c>
      <c r="N2616" s="15">
        <v>0</v>
      </c>
      <c r="O2616" s="5">
        <v>0</v>
      </c>
      <c r="P2616" s="5">
        <v>0</v>
      </c>
      <c r="Q2616" s="5">
        <f t="shared" si="446"/>
        <v>14.137499999999999</v>
      </c>
      <c r="R2616" s="5">
        <f t="shared" si="447"/>
        <v>-14.137499999999999</v>
      </c>
      <c r="S2616" s="15">
        <f t="shared" si="448"/>
        <v>-1</v>
      </c>
      <c r="T2616">
        <v>0</v>
      </c>
      <c r="U2616" s="5" t="str">
        <f t="shared" si="449"/>
        <v>NA</v>
      </c>
      <c r="V2616" s="15">
        <f t="shared" si="450"/>
        <v>0</v>
      </c>
      <c r="W2616" s="15">
        <f t="shared" si="451"/>
        <v>0</v>
      </c>
      <c r="X2616" s="5">
        <f t="shared" si="452"/>
        <v>0</v>
      </c>
      <c r="Y2616" s="5">
        <f t="shared" si="453"/>
        <v>12.723749999999999</v>
      </c>
      <c r="Z2616" s="5">
        <f t="shared" si="454"/>
        <v>-14.844374999999999</v>
      </c>
      <c r="AA2616" s="5">
        <f t="shared" si="455"/>
        <v>1.4137500000000003</v>
      </c>
      <c r="AB2616" s="5">
        <f t="shared" si="456"/>
        <v>0.70687500000000014</v>
      </c>
    </row>
    <row r="2617" spans="1:28" x14ac:dyDescent="0.55000000000000004">
      <c r="A2617" s="3" t="s">
        <v>72</v>
      </c>
      <c r="B2617" s="3" t="s">
        <v>4032</v>
      </c>
      <c r="C2617" t="s">
        <v>47</v>
      </c>
      <c r="D2617" s="3" t="s">
        <v>221</v>
      </c>
      <c r="E2617" s="3" t="s">
        <v>222</v>
      </c>
      <c r="F2617" s="3" t="s">
        <v>77</v>
      </c>
      <c r="G2617" s="5">
        <v>6.25</v>
      </c>
      <c r="H2617">
        <v>6</v>
      </c>
      <c r="I2617" s="5">
        <v>14.162499974999999</v>
      </c>
      <c r="J2617" s="5">
        <v>2.3604166625</v>
      </c>
      <c r="K2617">
        <v>17</v>
      </c>
      <c r="L2617" s="15">
        <v>0.35294117647058798</v>
      </c>
      <c r="M2617" s="13">
        <v>1.1764705882352899</v>
      </c>
      <c r="N2617" s="15">
        <v>0</v>
      </c>
      <c r="O2617" s="5">
        <v>0</v>
      </c>
      <c r="P2617" s="5">
        <v>0</v>
      </c>
      <c r="Q2617" s="5">
        <f t="shared" si="446"/>
        <v>14.162499974999999</v>
      </c>
      <c r="R2617" s="5">
        <f t="shared" si="447"/>
        <v>-14.162499974999999</v>
      </c>
      <c r="S2617" s="15">
        <f t="shared" si="448"/>
        <v>-1</v>
      </c>
      <c r="T2617">
        <v>0</v>
      </c>
      <c r="U2617" s="5" t="str">
        <f t="shared" si="449"/>
        <v>NA</v>
      </c>
      <c r="V2617" s="15">
        <f t="shared" si="450"/>
        <v>0</v>
      </c>
      <c r="W2617" s="15">
        <f t="shared" si="451"/>
        <v>0</v>
      </c>
      <c r="X2617" s="5">
        <f t="shared" si="452"/>
        <v>0</v>
      </c>
      <c r="Y2617" s="5">
        <f t="shared" si="453"/>
        <v>12.7462499775</v>
      </c>
      <c r="Z2617" s="5">
        <f t="shared" si="454"/>
        <v>-14.870624973749999</v>
      </c>
      <c r="AA2617" s="5">
        <f t="shared" si="455"/>
        <v>1.4162499974999996</v>
      </c>
      <c r="AB2617" s="5">
        <f t="shared" si="456"/>
        <v>0.70812499874999979</v>
      </c>
    </row>
    <row r="2618" spans="1:28" x14ac:dyDescent="0.55000000000000004">
      <c r="A2618" s="3" t="s">
        <v>72</v>
      </c>
      <c r="B2618" s="3" t="s">
        <v>3162</v>
      </c>
      <c r="C2618" t="s">
        <v>47</v>
      </c>
      <c r="D2618" s="3" t="s">
        <v>40</v>
      </c>
      <c r="E2618" s="3" t="s">
        <v>2932</v>
      </c>
      <c r="F2618" s="3" t="s">
        <v>77</v>
      </c>
      <c r="G2618" s="5">
        <v>6.25</v>
      </c>
      <c r="H2618">
        <v>5</v>
      </c>
      <c r="I2618" s="5">
        <v>14.2125</v>
      </c>
      <c r="J2618" s="5">
        <v>2.8424999999999998</v>
      </c>
      <c r="K2618">
        <v>15</v>
      </c>
      <c r="L2618" s="15">
        <v>0.33333333333333298</v>
      </c>
      <c r="M2618" s="13">
        <v>1.2666666666666699</v>
      </c>
      <c r="N2618" s="15">
        <v>0</v>
      </c>
      <c r="O2618" s="5">
        <v>0</v>
      </c>
      <c r="P2618" s="5">
        <v>0</v>
      </c>
      <c r="Q2618" s="5">
        <f t="shared" si="446"/>
        <v>14.2125</v>
      </c>
      <c r="R2618" s="5">
        <f t="shared" si="447"/>
        <v>-14.2125</v>
      </c>
      <c r="S2618" s="15">
        <f t="shared" si="448"/>
        <v>-1</v>
      </c>
      <c r="T2618">
        <v>0</v>
      </c>
      <c r="U2618" s="5" t="str">
        <f t="shared" si="449"/>
        <v>NA</v>
      </c>
      <c r="V2618" s="15">
        <f t="shared" si="450"/>
        <v>0</v>
      </c>
      <c r="W2618" s="15">
        <f t="shared" si="451"/>
        <v>0</v>
      </c>
      <c r="X2618" s="5">
        <f t="shared" si="452"/>
        <v>0</v>
      </c>
      <c r="Y2618" s="5">
        <f t="shared" si="453"/>
        <v>12.79125</v>
      </c>
      <c r="Z2618" s="5">
        <f t="shared" si="454"/>
        <v>-14.923125000000001</v>
      </c>
      <c r="AA2618" s="5">
        <f t="shared" si="455"/>
        <v>1.4212500000000006</v>
      </c>
      <c r="AB2618" s="5">
        <f t="shared" si="456"/>
        <v>0.71062500000000028</v>
      </c>
    </row>
    <row r="2619" spans="1:28" x14ac:dyDescent="0.55000000000000004">
      <c r="A2619" s="3" t="s">
        <v>72</v>
      </c>
      <c r="B2619" s="3" t="s">
        <v>4354</v>
      </c>
      <c r="C2619" t="s">
        <v>47</v>
      </c>
      <c r="D2619" s="3" t="s">
        <v>173</v>
      </c>
      <c r="E2619" s="3" t="s">
        <v>2948</v>
      </c>
      <c r="F2619" s="3" t="s">
        <v>77</v>
      </c>
      <c r="G2619" s="5">
        <v>6.25</v>
      </c>
      <c r="H2619">
        <v>6</v>
      </c>
      <c r="I2619" s="5">
        <v>14.237499975000002</v>
      </c>
      <c r="J2619" s="5">
        <v>2.3729166625000002</v>
      </c>
      <c r="K2619">
        <v>77</v>
      </c>
      <c r="L2619" s="15">
        <v>7.7922077922077906E-2</v>
      </c>
      <c r="M2619" s="13">
        <v>1.06493506493506</v>
      </c>
      <c r="N2619" s="15">
        <v>0</v>
      </c>
      <c r="O2619" s="5">
        <v>0</v>
      </c>
      <c r="P2619" s="5">
        <v>0</v>
      </c>
      <c r="Q2619" s="5">
        <f t="shared" si="446"/>
        <v>14.237499975000002</v>
      </c>
      <c r="R2619" s="5">
        <f t="shared" si="447"/>
        <v>-14.237499975000002</v>
      </c>
      <c r="S2619" s="15">
        <f t="shared" si="448"/>
        <v>-1</v>
      </c>
      <c r="T2619">
        <v>0</v>
      </c>
      <c r="U2619" s="5" t="str">
        <f t="shared" si="449"/>
        <v>NA</v>
      </c>
      <c r="V2619" s="15">
        <f t="shared" si="450"/>
        <v>0</v>
      </c>
      <c r="W2619" s="15">
        <f t="shared" si="451"/>
        <v>0</v>
      </c>
      <c r="X2619" s="5">
        <f t="shared" si="452"/>
        <v>0</v>
      </c>
      <c r="Y2619" s="5">
        <f t="shared" si="453"/>
        <v>12.813749977500002</v>
      </c>
      <c r="Z2619" s="5">
        <f t="shared" si="454"/>
        <v>-14.949374973750002</v>
      </c>
      <c r="AA2619" s="5">
        <f t="shared" si="455"/>
        <v>1.4237499974999999</v>
      </c>
      <c r="AB2619" s="5">
        <f t="shared" si="456"/>
        <v>0.71187499874999993</v>
      </c>
    </row>
    <row r="2620" spans="1:28" x14ac:dyDescent="0.55000000000000004">
      <c r="A2620" s="3" t="s">
        <v>72</v>
      </c>
      <c r="B2620" s="3" t="s">
        <v>4209</v>
      </c>
      <c r="C2620" t="s">
        <v>47</v>
      </c>
      <c r="D2620" s="3" t="s">
        <v>125</v>
      </c>
      <c r="E2620" s="3" t="s">
        <v>2924</v>
      </c>
      <c r="F2620" s="3" t="s">
        <v>77</v>
      </c>
      <c r="G2620" s="5">
        <v>6.25</v>
      </c>
      <c r="H2620">
        <v>5</v>
      </c>
      <c r="I2620" s="5">
        <v>14.25</v>
      </c>
      <c r="J2620" s="5">
        <v>2.85</v>
      </c>
      <c r="K2620">
        <v>488</v>
      </c>
      <c r="L2620" s="15">
        <v>1.02459016393443E-2</v>
      </c>
      <c r="M2620" s="13">
        <v>1.88590163934426</v>
      </c>
      <c r="N2620" s="15">
        <v>0</v>
      </c>
      <c r="O2620" s="5">
        <v>0</v>
      </c>
      <c r="P2620" s="5">
        <v>0</v>
      </c>
      <c r="Q2620" s="5">
        <f t="shared" si="446"/>
        <v>14.25</v>
      </c>
      <c r="R2620" s="5">
        <f t="shared" si="447"/>
        <v>-14.25</v>
      </c>
      <c r="S2620" s="15">
        <f t="shared" si="448"/>
        <v>-1</v>
      </c>
      <c r="T2620">
        <v>0</v>
      </c>
      <c r="U2620" s="5" t="str">
        <f t="shared" si="449"/>
        <v>NA</v>
      </c>
      <c r="V2620" s="15">
        <f t="shared" si="450"/>
        <v>0</v>
      </c>
      <c r="W2620" s="15">
        <f t="shared" si="451"/>
        <v>0</v>
      </c>
      <c r="X2620" s="5">
        <f t="shared" si="452"/>
        <v>0</v>
      </c>
      <c r="Y2620" s="5">
        <f t="shared" si="453"/>
        <v>12.825000000000001</v>
      </c>
      <c r="Z2620" s="5">
        <f t="shared" si="454"/>
        <v>-14.9625</v>
      </c>
      <c r="AA2620" s="5">
        <f t="shared" si="455"/>
        <v>1.4249999999999989</v>
      </c>
      <c r="AB2620" s="5">
        <f t="shared" si="456"/>
        <v>0.71250000000000036</v>
      </c>
    </row>
    <row r="2621" spans="1:28" x14ac:dyDescent="0.55000000000000004">
      <c r="A2621" s="3" t="s">
        <v>72</v>
      </c>
      <c r="B2621" s="3" t="s">
        <v>4357</v>
      </c>
      <c r="C2621" t="s">
        <v>47</v>
      </c>
      <c r="D2621" s="3" t="s">
        <v>173</v>
      </c>
      <c r="E2621" s="3" t="s">
        <v>3200</v>
      </c>
      <c r="F2621" s="3" t="s">
        <v>77</v>
      </c>
      <c r="G2621" s="5">
        <v>6.25</v>
      </c>
      <c r="H2621">
        <v>5</v>
      </c>
      <c r="I2621" s="5">
        <v>14.3</v>
      </c>
      <c r="J2621" s="5">
        <v>2.86</v>
      </c>
      <c r="K2621">
        <v>35</v>
      </c>
      <c r="L2621" s="15">
        <v>0.14285714285714302</v>
      </c>
      <c r="M2621" s="13">
        <v>1.0828571428571401</v>
      </c>
      <c r="N2621" s="15">
        <v>0</v>
      </c>
      <c r="O2621" s="5">
        <v>0</v>
      </c>
      <c r="P2621" s="5">
        <v>0</v>
      </c>
      <c r="Q2621" s="5">
        <f t="shared" si="446"/>
        <v>14.3</v>
      </c>
      <c r="R2621" s="5">
        <f t="shared" si="447"/>
        <v>-14.3</v>
      </c>
      <c r="S2621" s="15">
        <f t="shared" si="448"/>
        <v>-1</v>
      </c>
      <c r="T2621">
        <v>0</v>
      </c>
      <c r="U2621" s="5" t="str">
        <f t="shared" si="449"/>
        <v>NA</v>
      </c>
      <c r="V2621" s="15">
        <f t="shared" si="450"/>
        <v>0</v>
      </c>
      <c r="W2621" s="15">
        <f t="shared" si="451"/>
        <v>0</v>
      </c>
      <c r="X2621" s="5">
        <f t="shared" si="452"/>
        <v>0</v>
      </c>
      <c r="Y2621" s="5">
        <f t="shared" si="453"/>
        <v>12.870000000000001</v>
      </c>
      <c r="Z2621" s="5">
        <f t="shared" si="454"/>
        <v>-15.015000000000001</v>
      </c>
      <c r="AA2621" s="5">
        <f t="shared" si="455"/>
        <v>1.4299999999999997</v>
      </c>
      <c r="AB2621" s="5">
        <f t="shared" si="456"/>
        <v>0.71499999999999986</v>
      </c>
    </row>
    <row r="2622" spans="1:28" x14ac:dyDescent="0.55000000000000004">
      <c r="A2622" s="3" t="s">
        <v>72</v>
      </c>
      <c r="B2622" s="3" t="s">
        <v>3474</v>
      </c>
      <c r="C2622" t="s">
        <v>47</v>
      </c>
      <c r="D2622" s="3" t="s">
        <v>104</v>
      </c>
      <c r="E2622" s="3" t="s">
        <v>201</v>
      </c>
      <c r="F2622" s="3" t="s">
        <v>77</v>
      </c>
      <c r="G2622" s="5">
        <v>6.25</v>
      </c>
      <c r="H2622">
        <v>6</v>
      </c>
      <c r="I2622" s="5">
        <v>14.412499950000001</v>
      </c>
      <c r="J2622" s="5">
        <v>2.402083325</v>
      </c>
      <c r="K2622">
        <v>50</v>
      </c>
      <c r="L2622" s="15">
        <v>0.12</v>
      </c>
      <c r="M2622" s="13">
        <v>1.9496</v>
      </c>
      <c r="N2622" s="15">
        <v>0</v>
      </c>
      <c r="O2622" s="5">
        <v>0</v>
      </c>
      <c r="P2622" s="5">
        <v>0</v>
      </c>
      <c r="Q2622" s="5">
        <f t="shared" si="446"/>
        <v>14.412499950000001</v>
      </c>
      <c r="R2622" s="5">
        <f t="shared" si="447"/>
        <v>-14.412499950000001</v>
      </c>
      <c r="S2622" s="15">
        <f t="shared" si="448"/>
        <v>-1</v>
      </c>
      <c r="T2622">
        <v>0</v>
      </c>
      <c r="U2622" s="5" t="str">
        <f t="shared" si="449"/>
        <v>NA</v>
      </c>
      <c r="V2622" s="15">
        <f t="shared" si="450"/>
        <v>0</v>
      </c>
      <c r="W2622" s="15">
        <f t="shared" si="451"/>
        <v>0</v>
      </c>
      <c r="X2622" s="5">
        <f t="shared" si="452"/>
        <v>0</v>
      </c>
      <c r="Y2622" s="5">
        <f t="shared" si="453"/>
        <v>12.971249955000001</v>
      </c>
      <c r="Z2622" s="5">
        <f t="shared" si="454"/>
        <v>-15.133124947500001</v>
      </c>
      <c r="AA2622" s="5">
        <f t="shared" si="455"/>
        <v>1.4412499949999997</v>
      </c>
      <c r="AB2622" s="5">
        <f t="shared" si="456"/>
        <v>0.72062499749999986</v>
      </c>
    </row>
    <row r="2623" spans="1:28" x14ac:dyDescent="0.55000000000000004">
      <c r="A2623" s="3" t="s">
        <v>72</v>
      </c>
      <c r="B2623" s="3" t="s">
        <v>281</v>
      </c>
      <c r="C2623" t="s">
        <v>47</v>
      </c>
      <c r="D2623" s="3" t="s">
        <v>40</v>
      </c>
      <c r="E2623" s="3" t="s">
        <v>3268</v>
      </c>
      <c r="F2623" s="3" t="s">
        <v>77</v>
      </c>
      <c r="G2623" s="5">
        <v>6.25</v>
      </c>
      <c r="H2623">
        <v>7</v>
      </c>
      <c r="I2623" s="5">
        <v>14.525</v>
      </c>
      <c r="J2623" s="5">
        <v>2.0750000000000002</v>
      </c>
      <c r="K2623">
        <v>70</v>
      </c>
      <c r="L2623" s="15">
        <v>0.1</v>
      </c>
      <c r="M2623" s="13">
        <v>1.27857142857143</v>
      </c>
      <c r="N2623" s="15">
        <v>0</v>
      </c>
      <c r="O2623" s="5">
        <v>0</v>
      </c>
      <c r="P2623" s="5">
        <v>0</v>
      </c>
      <c r="Q2623" s="5">
        <f t="shared" si="446"/>
        <v>14.525</v>
      </c>
      <c r="R2623" s="5">
        <f t="shared" si="447"/>
        <v>-14.525</v>
      </c>
      <c r="S2623" s="15">
        <f t="shared" si="448"/>
        <v>-1</v>
      </c>
      <c r="T2623">
        <v>0</v>
      </c>
      <c r="U2623" s="5" t="str">
        <f t="shared" si="449"/>
        <v>NA</v>
      </c>
      <c r="V2623" s="15">
        <f t="shared" si="450"/>
        <v>0</v>
      </c>
      <c r="W2623" s="15">
        <f t="shared" si="451"/>
        <v>0</v>
      </c>
      <c r="X2623" s="5">
        <f t="shared" si="452"/>
        <v>0</v>
      </c>
      <c r="Y2623" s="5">
        <f t="shared" si="453"/>
        <v>13.0725</v>
      </c>
      <c r="Z2623" s="5">
        <f t="shared" si="454"/>
        <v>-15.251250000000001</v>
      </c>
      <c r="AA2623" s="5">
        <f t="shared" si="455"/>
        <v>1.4525000000000006</v>
      </c>
      <c r="AB2623" s="5">
        <f t="shared" si="456"/>
        <v>0.72625000000000028</v>
      </c>
    </row>
    <row r="2624" spans="1:28" x14ac:dyDescent="0.55000000000000004">
      <c r="A2624" s="3" t="s">
        <v>72</v>
      </c>
      <c r="B2624" s="3" t="s">
        <v>2292</v>
      </c>
      <c r="C2624" t="s">
        <v>47</v>
      </c>
      <c r="D2624" s="3" t="s">
        <v>133</v>
      </c>
      <c r="E2624" s="3" t="s">
        <v>3313</v>
      </c>
      <c r="F2624" s="3" t="s">
        <v>77</v>
      </c>
      <c r="G2624" s="5">
        <v>6.25</v>
      </c>
      <c r="H2624">
        <v>3</v>
      </c>
      <c r="I2624" s="5">
        <v>14.5999999875</v>
      </c>
      <c r="J2624" s="5">
        <v>4.8666666625000001</v>
      </c>
      <c r="K2624">
        <v>34</v>
      </c>
      <c r="L2624" s="15">
        <v>8.8235294117647106E-2</v>
      </c>
      <c r="M2624" s="13">
        <v>1.7632352941176499</v>
      </c>
      <c r="N2624" s="15">
        <v>0</v>
      </c>
      <c r="O2624" s="5">
        <v>0</v>
      </c>
      <c r="P2624" s="5">
        <v>0</v>
      </c>
      <c r="Q2624" s="5">
        <f t="shared" si="446"/>
        <v>14.5999999875</v>
      </c>
      <c r="R2624" s="5">
        <f t="shared" si="447"/>
        <v>-14.5999999875</v>
      </c>
      <c r="S2624" s="15">
        <f t="shared" si="448"/>
        <v>-1</v>
      </c>
      <c r="T2624">
        <v>0</v>
      </c>
      <c r="U2624" s="5" t="str">
        <f t="shared" si="449"/>
        <v>NA</v>
      </c>
      <c r="V2624" s="15">
        <f t="shared" si="450"/>
        <v>0</v>
      </c>
      <c r="W2624" s="15">
        <f t="shared" si="451"/>
        <v>0</v>
      </c>
      <c r="X2624" s="5">
        <f t="shared" si="452"/>
        <v>0</v>
      </c>
      <c r="Y2624" s="5">
        <f t="shared" si="453"/>
        <v>13.139999988750001</v>
      </c>
      <c r="Z2624" s="5">
        <f t="shared" si="454"/>
        <v>-15.329999986875</v>
      </c>
      <c r="AA2624" s="5">
        <f t="shared" si="455"/>
        <v>1.4599999987499999</v>
      </c>
      <c r="AB2624" s="5">
        <f t="shared" si="456"/>
        <v>0.72999999937499993</v>
      </c>
    </row>
    <row r="2625" spans="1:28" x14ac:dyDescent="0.55000000000000004">
      <c r="A2625" s="3" t="s">
        <v>72</v>
      </c>
      <c r="B2625" s="3" t="s">
        <v>4362</v>
      </c>
      <c r="C2625" t="s">
        <v>47</v>
      </c>
      <c r="D2625" s="3" t="s">
        <v>173</v>
      </c>
      <c r="E2625" s="3" t="s">
        <v>3863</v>
      </c>
      <c r="F2625" s="3" t="s">
        <v>77</v>
      </c>
      <c r="G2625" s="5">
        <v>6.25</v>
      </c>
      <c r="H2625">
        <v>5</v>
      </c>
      <c r="I2625" s="5">
        <v>14.725</v>
      </c>
      <c r="J2625" s="5">
        <v>2.9449999999999998</v>
      </c>
      <c r="K2625">
        <v>383</v>
      </c>
      <c r="L2625" s="15">
        <v>1.30548302872063E-2</v>
      </c>
      <c r="M2625" s="13">
        <v>1.6934725848564001</v>
      </c>
      <c r="N2625" s="15">
        <v>0</v>
      </c>
      <c r="O2625" s="5">
        <v>0</v>
      </c>
      <c r="P2625" s="5">
        <v>0</v>
      </c>
      <c r="Q2625" s="5">
        <f t="shared" si="446"/>
        <v>14.725</v>
      </c>
      <c r="R2625" s="5">
        <f t="shared" si="447"/>
        <v>-14.725</v>
      </c>
      <c r="S2625" s="15">
        <f t="shared" si="448"/>
        <v>-1</v>
      </c>
      <c r="T2625">
        <v>0</v>
      </c>
      <c r="U2625" s="5" t="str">
        <f t="shared" si="449"/>
        <v>NA</v>
      </c>
      <c r="V2625" s="15">
        <f t="shared" si="450"/>
        <v>0</v>
      </c>
      <c r="W2625" s="15">
        <f t="shared" si="451"/>
        <v>0</v>
      </c>
      <c r="X2625" s="5">
        <f t="shared" si="452"/>
        <v>0</v>
      </c>
      <c r="Y2625" s="5">
        <f t="shared" si="453"/>
        <v>13.2525</v>
      </c>
      <c r="Z2625" s="5">
        <f t="shared" si="454"/>
        <v>-15.46125</v>
      </c>
      <c r="AA2625" s="5">
        <f t="shared" si="455"/>
        <v>1.4725000000000001</v>
      </c>
      <c r="AB2625" s="5">
        <f t="shared" si="456"/>
        <v>0.73625000000000007</v>
      </c>
    </row>
    <row r="2626" spans="1:28" x14ac:dyDescent="0.55000000000000004">
      <c r="A2626" s="3" t="s">
        <v>72</v>
      </c>
      <c r="B2626" s="3" t="s">
        <v>672</v>
      </c>
      <c r="C2626" t="s">
        <v>47</v>
      </c>
      <c r="D2626" s="3" t="s">
        <v>104</v>
      </c>
      <c r="E2626" s="3" t="s">
        <v>2836</v>
      </c>
      <c r="F2626" s="3" t="s">
        <v>77</v>
      </c>
      <c r="G2626" s="5">
        <v>6.25</v>
      </c>
      <c r="H2626">
        <v>7</v>
      </c>
      <c r="I2626" s="5">
        <v>14.737499962499999</v>
      </c>
      <c r="J2626" s="5">
        <v>2.1053571375</v>
      </c>
      <c r="K2626">
        <v>24</v>
      </c>
      <c r="L2626" s="15">
        <v>0.29166666666666702</v>
      </c>
      <c r="M2626" s="13">
        <v>1</v>
      </c>
      <c r="N2626" s="15">
        <v>0</v>
      </c>
      <c r="O2626" s="5">
        <v>0</v>
      </c>
      <c r="P2626" s="5">
        <v>0</v>
      </c>
      <c r="Q2626" s="5">
        <f t="shared" ref="Q2626:Q2689" si="457">I2626</f>
        <v>14.737499962499999</v>
      </c>
      <c r="R2626" s="5">
        <f t="shared" ref="R2626:R2689" si="458">P2626-Q2626</f>
        <v>-14.737499962499999</v>
      </c>
      <c r="S2626" s="15">
        <f t="shared" ref="S2626:S2689" si="459">IF(Q2626=0,0,(P2626-Q2626)/Q2626)</f>
        <v>-1</v>
      </c>
      <c r="T2626">
        <v>0</v>
      </c>
      <c r="U2626" s="5" t="str">
        <f t="shared" ref="U2626:U2689" si="460">IF(T2626=0,"NA",P2626/T2626)</f>
        <v>NA</v>
      </c>
      <c r="V2626" s="15">
        <f t="shared" si="450"/>
        <v>0</v>
      </c>
      <c r="W2626" s="15">
        <f t="shared" si="451"/>
        <v>0</v>
      </c>
      <c r="X2626" s="5">
        <f t="shared" si="452"/>
        <v>0</v>
      </c>
      <c r="Y2626" s="5">
        <f t="shared" si="453"/>
        <v>13.26374996625</v>
      </c>
      <c r="Z2626" s="5">
        <f t="shared" si="454"/>
        <v>-15.474374960624999</v>
      </c>
      <c r="AA2626" s="5">
        <f t="shared" si="455"/>
        <v>1.4737499962499996</v>
      </c>
      <c r="AB2626" s="5">
        <f t="shared" si="456"/>
        <v>0.73687499812499979</v>
      </c>
    </row>
    <row r="2627" spans="1:28" x14ac:dyDescent="0.55000000000000004">
      <c r="A2627" s="3" t="s">
        <v>72</v>
      </c>
      <c r="B2627" s="3" t="s">
        <v>523</v>
      </c>
      <c r="C2627" t="s">
        <v>47</v>
      </c>
      <c r="D2627" s="3" t="s">
        <v>262</v>
      </c>
      <c r="E2627" s="3" t="s">
        <v>263</v>
      </c>
      <c r="F2627" s="3" t="s">
        <v>77</v>
      </c>
      <c r="G2627" s="5">
        <v>6.25</v>
      </c>
      <c r="H2627">
        <v>4</v>
      </c>
      <c r="I2627" s="5">
        <v>14.75</v>
      </c>
      <c r="J2627" s="5">
        <v>3.6875</v>
      </c>
      <c r="K2627">
        <v>74</v>
      </c>
      <c r="L2627" s="15">
        <v>5.4054054054054099E-2</v>
      </c>
      <c r="M2627" s="13">
        <v>1.6477027027027</v>
      </c>
      <c r="N2627" s="15">
        <v>0</v>
      </c>
      <c r="O2627" s="5">
        <v>0</v>
      </c>
      <c r="P2627" s="5">
        <v>0</v>
      </c>
      <c r="Q2627" s="5">
        <f t="shared" si="457"/>
        <v>14.75</v>
      </c>
      <c r="R2627" s="5">
        <f t="shared" si="458"/>
        <v>-14.75</v>
      </c>
      <c r="S2627" s="15">
        <f t="shared" si="459"/>
        <v>-1</v>
      </c>
      <c r="T2627">
        <v>0</v>
      </c>
      <c r="U2627" s="5" t="str">
        <f t="shared" si="460"/>
        <v>NA</v>
      </c>
      <c r="V2627" s="15">
        <f t="shared" ref="V2627:V2690" si="461">(L2627*N2627)</f>
        <v>0</v>
      </c>
      <c r="W2627" s="15">
        <f t="shared" ref="W2627:W2690" si="462">IF(P2627=0,0,R2627/P2627)</f>
        <v>0</v>
      </c>
      <c r="X2627" s="5">
        <f t="shared" ref="X2627:X2690" si="463">IF(T2627=0,0,Q2627/T2627)</f>
        <v>0</v>
      </c>
      <c r="Y2627" s="5">
        <f t="shared" ref="Y2627:Y2690" si="464">Q2627*0.9</f>
        <v>13.275</v>
      </c>
      <c r="Z2627" s="5">
        <f t="shared" ref="Z2627:Z2690" si="465">R2627*1.05</f>
        <v>-15.487500000000001</v>
      </c>
      <c r="AA2627" s="5">
        <f t="shared" ref="AA2627:AA2690" si="466">Q2627-Y2627</f>
        <v>1.4749999999999996</v>
      </c>
      <c r="AB2627" s="5">
        <f t="shared" ref="AB2627:AB2690" si="467">R2627-Z2627</f>
        <v>0.73750000000000071</v>
      </c>
    </row>
    <row r="2628" spans="1:28" x14ac:dyDescent="0.55000000000000004">
      <c r="A2628" s="3" t="s">
        <v>72</v>
      </c>
      <c r="B2628" s="3" t="s">
        <v>3175</v>
      </c>
      <c r="C2628" t="s">
        <v>47</v>
      </c>
      <c r="D2628" s="3" t="s">
        <v>32</v>
      </c>
      <c r="E2628" s="3" t="s">
        <v>33</v>
      </c>
      <c r="F2628" s="3" t="s">
        <v>77</v>
      </c>
      <c r="G2628" s="5">
        <v>6.25</v>
      </c>
      <c r="H2628">
        <v>9</v>
      </c>
      <c r="I2628" s="5">
        <v>14.774999962500001</v>
      </c>
      <c r="J2628" s="5">
        <v>1.6416666625</v>
      </c>
      <c r="K2628">
        <v>321</v>
      </c>
      <c r="L2628" s="15">
        <v>2.80373831775701E-2</v>
      </c>
      <c r="M2628" s="13">
        <v>4.6214953271028003</v>
      </c>
      <c r="N2628" s="15">
        <v>0</v>
      </c>
      <c r="O2628" s="5">
        <v>0</v>
      </c>
      <c r="P2628" s="5">
        <v>0</v>
      </c>
      <c r="Q2628" s="5">
        <f t="shared" si="457"/>
        <v>14.774999962500001</v>
      </c>
      <c r="R2628" s="5">
        <f t="shared" si="458"/>
        <v>-14.774999962500001</v>
      </c>
      <c r="S2628" s="15">
        <f t="shared" si="459"/>
        <v>-1</v>
      </c>
      <c r="T2628">
        <v>0</v>
      </c>
      <c r="U2628" s="5" t="str">
        <f t="shared" si="460"/>
        <v>NA</v>
      </c>
      <c r="V2628" s="15">
        <f t="shared" si="461"/>
        <v>0</v>
      </c>
      <c r="W2628" s="15">
        <f t="shared" si="462"/>
        <v>0</v>
      </c>
      <c r="X2628" s="5">
        <f t="shared" si="463"/>
        <v>0</v>
      </c>
      <c r="Y2628" s="5">
        <f t="shared" si="464"/>
        <v>13.297499966250001</v>
      </c>
      <c r="Z2628" s="5">
        <f t="shared" si="465"/>
        <v>-15.513749960625001</v>
      </c>
      <c r="AA2628" s="5">
        <f t="shared" si="466"/>
        <v>1.4774999962499997</v>
      </c>
      <c r="AB2628" s="5">
        <f t="shared" si="467"/>
        <v>0.73874999812499986</v>
      </c>
    </row>
    <row r="2629" spans="1:28" x14ac:dyDescent="0.55000000000000004">
      <c r="A2629" s="3" t="s">
        <v>72</v>
      </c>
      <c r="B2629" s="3" t="s">
        <v>3340</v>
      </c>
      <c r="C2629" t="s">
        <v>47</v>
      </c>
      <c r="D2629" s="3" t="s">
        <v>32</v>
      </c>
      <c r="E2629" s="3" t="s">
        <v>2690</v>
      </c>
      <c r="F2629" s="3" t="s">
        <v>77</v>
      </c>
      <c r="G2629" s="5">
        <v>6.25</v>
      </c>
      <c r="H2629">
        <v>10</v>
      </c>
      <c r="I2629" s="5">
        <v>14.775</v>
      </c>
      <c r="J2629" s="5">
        <v>1.4775</v>
      </c>
      <c r="K2629">
        <v>375</v>
      </c>
      <c r="L2629" s="15">
        <v>2.66666666666667E-2</v>
      </c>
      <c r="M2629" s="13">
        <v>3.4813333333333301</v>
      </c>
      <c r="N2629" s="15">
        <v>0</v>
      </c>
      <c r="O2629" s="5">
        <v>0</v>
      </c>
      <c r="P2629" s="5">
        <v>0</v>
      </c>
      <c r="Q2629" s="5">
        <f t="shared" si="457"/>
        <v>14.775</v>
      </c>
      <c r="R2629" s="5">
        <f t="shared" si="458"/>
        <v>-14.775</v>
      </c>
      <c r="S2629" s="15">
        <f t="shared" si="459"/>
        <v>-1</v>
      </c>
      <c r="T2629">
        <v>0</v>
      </c>
      <c r="U2629" s="5" t="str">
        <f t="shared" si="460"/>
        <v>NA</v>
      </c>
      <c r="V2629" s="15">
        <f t="shared" si="461"/>
        <v>0</v>
      </c>
      <c r="W2629" s="15">
        <f t="shared" si="462"/>
        <v>0</v>
      </c>
      <c r="X2629" s="5">
        <f t="shared" si="463"/>
        <v>0</v>
      </c>
      <c r="Y2629" s="5">
        <f t="shared" si="464"/>
        <v>13.297500000000001</v>
      </c>
      <c r="Z2629" s="5">
        <f t="shared" si="465"/>
        <v>-15.513750000000002</v>
      </c>
      <c r="AA2629" s="5">
        <f t="shared" si="466"/>
        <v>1.4774999999999991</v>
      </c>
      <c r="AB2629" s="5">
        <f t="shared" si="467"/>
        <v>0.73875000000000135</v>
      </c>
    </row>
    <row r="2630" spans="1:28" x14ac:dyDescent="0.55000000000000004">
      <c r="A2630" s="3" t="s">
        <v>72</v>
      </c>
      <c r="B2630" s="3" t="s">
        <v>3695</v>
      </c>
      <c r="C2630" t="s">
        <v>47</v>
      </c>
      <c r="D2630" s="3" t="s">
        <v>40</v>
      </c>
      <c r="E2630" s="3" t="s">
        <v>3268</v>
      </c>
      <c r="F2630" s="3" t="s">
        <v>77</v>
      </c>
      <c r="G2630" s="5">
        <v>6.25</v>
      </c>
      <c r="H2630">
        <v>5</v>
      </c>
      <c r="I2630" s="5">
        <v>14.8125</v>
      </c>
      <c r="J2630" s="5">
        <v>2.9624999999999999</v>
      </c>
      <c r="K2630">
        <v>37</v>
      </c>
      <c r="L2630" s="15">
        <v>0.135135135135135</v>
      </c>
      <c r="M2630" s="13">
        <v>1.1329729729729701</v>
      </c>
      <c r="N2630" s="15">
        <v>0</v>
      </c>
      <c r="O2630" s="5">
        <v>0</v>
      </c>
      <c r="P2630" s="5">
        <v>0</v>
      </c>
      <c r="Q2630" s="5">
        <f t="shared" si="457"/>
        <v>14.8125</v>
      </c>
      <c r="R2630" s="5">
        <f t="shared" si="458"/>
        <v>-14.8125</v>
      </c>
      <c r="S2630" s="15">
        <f t="shared" si="459"/>
        <v>-1</v>
      </c>
      <c r="T2630">
        <v>0</v>
      </c>
      <c r="U2630" s="5" t="str">
        <f t="shared" si="460"/>
        <v>NA</v>
      </c>
      <c r="V2630" s="15">
        <f t="shared" si="461"/>
        <v>0</v>
      </c>
      <c r="W2630" s="15">
        <f t="shared" si="462"/>
        <v>0</v>
      </c>
      <c r="X2630" s="5">
        <f t="shared" si="463"/>
        <v>0</v>
      </c>
      <c r="Y2630" s="5">
        <f t="shared" si="464"/>
        <v>13.331250000000001</v>
      </c>
      <c r="Z2630" s="5">
        <f t="shared" si="465"/>
        <v>-15.553125000000001</v>
      </c>
      <c r="AA2630" s="5">
        <f t="shared" si="466"/>
        <v>1.4812499999999993</v>
      </c>
      <c r="AB2630" s="5">
        <f t="shared" si="467"/>
        <v>0.74062500000000142</v>
      </c>
    </row>
    <row r="2631" spans="1:28" x14ac:dyDescent="0.55000000000000004">
      <c r="A2631" s="3" t="s">
        <v>72</v>
      </c>
      <c r="B2631" s="3" t="s">
        <v>511</v>
      </c>
      <c r="C2631" t="s">
        <v>47</v>
      </c>
      <c r="D2631" s="3" t="s">
        <v>133</v>
      </c>
      <c r="E2631" s="3" t="s">
        <v>134</v>
      </c>
      <c r="F2631" s="3" t="s">
        <v>77</v>
      </c>
      <c r="G2631" s="5">
        <v>6.25</v>
      </c>
      <c r="H2631">
        <v>8</v>
      </c>
      <c r="I2631" s="5">
        <v>14.8125</v>
      </c>
      <c r="J2631" s="5">
        <v>1.8515625</v>
      </c>
      <c r="K2631">
        <v>906</v>
      </c>
      <c r="L2631" s="15">
        <v>8.8300220750551911E-3</v>
      </c>
      <c r="M2631" s="13">
        <v>1.4120088300220801</v>
      </c>
      <c r="N2631" s="15">
        <v>0</v>
      </c>
      <c r="O2631" s="5">
        <v>0</v>
      </c>
      <c r="P2631" s="5">
        <v>0</v>
      </c>
      <c r="Q2631" s="5">
        <f t="shared" si="457"/>
        <v>14.8125</v>
      </c>
      <c r="R2631" s="5">
        <f t="shared" si="458"/>
        <v>-14.8125</v>
      </c>
      <c r="S2631" s="15">
        <f t="shared" si="459"/>
        <v>-1</v>
      </c>
      <c r="T2631">
        <v>0</v>
      </c>
      <c r="U2631" s="5" t="str">
        <f t="shared" si="460"/>
        <v>NA</v>
      </c>
      <c r="V2631" s="15">
        <f t="shared" si="461"/>
        <v>0</v>
      </c>
      <c r="W2631" s="15">
        <f t="shared" si="462"/>
        <v>0</v>
      </c>
      <c r="X2631" s="5">
        <f t="shared" si="463"/>
        <v>0</v>
      </c>
      <c r="Y2631" s="5">
        <f t="shared" si="464"/>
        <v>13.331250000000001</v>
      </c>
      <c r="Z2631" s="5">
        <f t="shared" si="465"/>
        <v>-15.553125000000001</v>
      </c>
      <c r="AA2631" s="5">
        <f t="shared" si="466"/>
        <v>1.4812499999999993</v>
      </c>
      <c r="AB2631" s="5">
        <f t="shared" si="467"/>
        <v>0.74062500000000142</v>
      </c>
    </row>
    <row r="2632" spans="1:28" x14ac:dyDescent="0.55000000000000004">
      <c r="A2632" s="3" t="s">
        <v>72</v>
      </c>
      <c r="B2632" s="3" t="s">
        <v>30</v>
      </c>
      <c r="C2632" t="s">
        <v>47</v>
      </c>
      <c r="D2632" s="3" t="s">
        <v>32</v>
      </c>
      <c r="E2632" s="3" t="s">
        <v>33</v>
      </c>
      <c r="F2632" s="3" t="s">
        <v>77</v>
      </c>
      <c r="G2632" s="5">
        <v>6.25</v>
      </c>
      <c r="H2632">
        <v>16</v>
      </c>
      <c r="I2632" s="5">
        <v>14.875</v>
      </c>
      <c r="J2632" s="5">
        <v>0.9296875</v>
      </c>
      <c r="K2632">
        <v>303</v>
      </c>
      <c r="L2632" s="15">
        <v>5.2805280528052799E-2</v>
      </c>
      <c r="M2632" s="13">
        <v>5.5933993399339901</v>
      </c>
      <c r="N2632" s="15">
        <v>0</v>
      </c>
      <c r="O2632" s="5">
        <v>0</v>
      </c>
      <c r="P2632" s="5">
        <v>0</v>
      </c>
      <c r="Q2632" s="5">
        <f t="shared" si="457"/>
        <v>14.875</v>
      </c>
      <c r="R2632" s="5">
        <f t="shared" si="458"/>
        <v>-14.875</v>
      </c>
      <c r="S2632" s="15">
        <f t="shared" si="459"/>
        <v>-1</v>
      </c>
      <c r="T2632">
        <v>0</v>
      </c>
      <c r="U2632" s="5" t="str">
        <f t="shared" si="460"/>
        <v>NA</v>
      </c>
      <c r="V2632" s="15">
        <f t="shared" si="461"/>
        <v>0</v>
      </c>
      <c r="W2632" s="15">
        <f t="shared" si="462"/>
        <v>0</v>
      </c>
      <c r="X2632" s="5">
        <f t="shared" si="463"/>
        <v>0</v>
      </c>
      <c r="Y2632" s="5">
        <f t="shared" si="464"/>
        <v>13.387500000000001</v>
      </c>
      <c r="Z2632" s="5">
        <f t="shared" si="465"/>
        <v>-15.61875</v>
      </c>
      <c r="AA2632" s="5">
        <f t="shared" si="466"/>
        <v>1.4874999999999989</v>
      </c>
      <c r="AB2632" s="5">
        <f t="shared" si="467"/>
        <v>0.74375000000000036</v>
      </c>
    </row>
    <row r="2633" spans="1:28" x14ac:dyDescent="0.55000000000000004">
      <c r="A2633" s="3" t="s">
        <v>72</v>
      </c>
      <c r="B2633" s="3" t="s">
        <v>132</v>
      </c>
      <c r="C2633" t="s">
        <v>47</v>
      </c>
      <c r="D2633" s="3" t="s">
        <v>137</v>
      </c>
      <c r="E2633" s="3" t="s">
        <v>138</v>
      </c>
      <c r="F2633" s="3" t="s">
        <v>77</v>
      </c>
      <c r="G2633" s="5">
        <v>6.25</v>
      </c>
      <c r="H2633">
        <v>4</v>
      </c>
      <c r="I2633" s="5">
        <v>14.9</v>
      </c>
      <c r="J2633" s="5">
        <v>3.7250000000000001</v>
      </c>
      <c r="K2633">
        <v>36</v>
      </c>
      <c r="L2633" s="15">
        <v>0.11111111111111099</v>
      </c>
      <c r="M2633" s="13">
        <v>1.9166666666666701</v>
      </c>
      <c r="N2633" s="15">
        <v>0</v>
      </c>
      <c r="O2633" s="5">
        <v>0</v>
      </c>
      <c r="P2633" s="5">
        <v>0</v>
      </c>
      <c r="Q2633" s="5">
        <f t="shared" si="457"/>
        <v>14.9</v>
      </c>
      <c r="R2633" s="5">
        <f t="shared" si="458"/>
        <v>-14.9</v>
      </c>
      <c r="S2633" s="15">
        <f t="shared" si="459"/>
        <v>-1</v>
      </c>
      <c r="T2633">
        <v>0</v>
      </c>
      <c r="U2633" s="5" t="str">
        <f t="shared" si="460"/>
        <v>NA</v>
      </c>
      <c r="V2633" s="15">
        <f t="shared" si="461"/>
        <v>0</v>
      </c>
      <c r="W2633" s="15">
        <f t="shared" si="462"/>
        <v>0</v>
      </c>
      <c r="X2633" s="5">
        <f t="shared" si="463"/>
        <v>0</v>
      </c>
      <c r="Y2633" s="5">
        <f t="shared" si="464"/>
        <v>13.41</v>
      </c>
      <c r="Z2633" s="5">
        <f t="shared" si="465"/>
        <v>-15.645000000000001</v>
      </c>
      <c r="AA2633" s="5">
        <f t="shared" si="466"/>
        <v>1.4900000000000002</v>
      </c>
      <c r="AB2633" s="5">
        <f t="shared" si="467"/>
        <v>0.74500000000000099</v>
      </c>
    </row>
    <row r="2634" spans="1:28" x14ac:dyDescent="0.55000000000000004">
      <c r="A2634" s="3" t="s">
        <v>72</v>
      </c>
      <c r="B2634" s="3" t="s">
        <v>3406</v>
      </c>
      <c r="C2634" t="s">
        <v>47</v>
      </c>
      <c r="D2634" s="3" t="s">
        <v>104</v>
      </c>
      <c r="E2634" s="3" t="s">
        <v>105</v>
      </c>
      <c r="F2634" s="3" t="s">
        <v>77</v>
      </c>
      <c r="G2634" s="5">
        <v>6.25</v>
      </c>
      <c r="H2634">
        <v>4</v>
      </c>
      <c r="I2634" s="5">
        <v>14.925000000000001</v>
      </c>
      <c r="J2634" s="5">
        <v>3.7312500000000002</v>
      </c>
      <c r="K2634">
        <v>28</v>
      </c>
      <c r="L2634" s="15">
        <v>0.14285714285714302</v>
      </c>
      <c r="M2634" s="13">
        <v>1.5714285714285701</v>
      </c>
      <c r="N2634" s="15">
        <v>0</v>
      </c>
      <c r="O2634" s="5">
        <v>0</v>
      </c>
      <c r="P2634" s="5">
        <v>0</v>
      </c>
      <c r="Q2634" s="5">
        <f t="shared" si="457"/>
        <v>14.925000000000001</v>
      </c>
      <c r="R2634" s="5">
        <f t="shared" si="458"/>
        <v>-14.925000000000001</v>
      </c>
      <c r="S2634" s="15">
        <f t="shared" si="459"/>
        <v>-1</v>
      </c>
      <c r="T2634">
        <v>0</v>
      </c>
      <c r="U2634" s="5" t="str">
        <f t="shared" si="460"/>
        <v>NA</v>
      </c>
      <c r="V2634" s="15">
        <f t="shared" si="461"/>
        <v>0</v>
      </c>
      <c r="W2634" s="15">
        <f t="shared" si="462"/>
        <v>0</v>
      </c>
      <c r="X2634" s="5">
        <f t="shared" si="463"/>
        <v>0</v>
      </c>
      <c r="Y2634" s="5">
        <f t="shared" si="464"/>
        <v>13.432500000000001</v>
      </c>
      <c r="Z2634" s="5">
        <f t="shared" si="465"/>
        <v>-15.671250000000001</v>
      </c>
      <c r="AA2634" s="5">
        <f t="shared" si="466"/>
        <v>1.4924999999999997</v>
      </c>
      <c r="AB2634" s="5">
        <f t="shared" si="467"/>
        <v>0.74624999999999986</v>
      </c>
    </row>
    <row r="2635" spans="1:28" x14ac:dyDescent="0.55000000000000004">
      <c r="A2635" s="3" t="s">
        <v>72</v>
      </c>
      <c r="B2635" s="3" t="s">
        <v>2767</v>
      </c>
      <c r="C2635" t="s">
        <v>47</v>
      </c>
      <c r="D2635" s="3" t="s">
        <v>137</v>
      </c>
      <c r="E2635" s="3" t="s">
        <v>2863</v>
      </c>
      <c r="F2635" s="3" t="s">
        <v>77</v>
      </c>
      <c r="G2635" s="5">
        <v>6.25</v>
      </c>
      <c r="H2635">
        <v>7</v>
      </c>
      <c r="I2635" s="5">
        <v>14.9749999875</v>
      </c>
      <c r="J2635" s="5">
        <v>2.1392857125</v>
      </c>
      <c r="K2635">
        <v>161</v>
      </c>
      <c r="L2635" s="15">
        <v>4.3478260869565195E-2</v>
      </c>
      <c r="M2635" s="13">
        <v>1.0549068322981401</v>
      </c>
      <c r="N2635" s="15">
        <v>0</v>
      </c>
      <c r="O2635" s="5">
        <v>0</v>
      </c>
      <c r="P2635" s="5">
        <v>0</v>
      </c>
      <c r="Q2635" s="5">
        <f t="shared" si="457"/>
        <v>14.9749999875</v>
      </c>
      <c r="R2635" s="5">
        <f t="shared" si="458"/>
        <v>-14.9749999875</v>
      </c>
      <c r="S2635" s="15">
        <f t="shared" si="459"/>
        <v>-1</v>
      </c>
      <c r="T2635">
        <v>0</v>
      </c>
      <c r="U2635" s="5" t="str">
        <f t="shared" si="460"/>
        <v>NA</v>
      </c>
      <c r="V2635" s="15">
        <f t="shared" si="461"/>
        <v>0</v>
      </c>
      <c r="W2635" s="15">
        <f t="shared" si="462"/>
        <v>0</v>
      </c>
      <c r="X2635" s="5">
        <f t="shared" si="463"/>
        <v>0</v>
      </c>
      <c r="Y2635" s="5">
        <f t="shared" si="464"/>
        <v>13.477499988750001</v>
      </c>
      <c r="Z2635" s="5">
        <f t="shared" si="465"/>
        <v>-15.723749986875001</v>
      </c>
      <c r="AA2635" s="5">
        <f t="shared" si="466"/>
        <v>1.4974999987499995</v>
      </c>
      <c r="AB2635" s="5">
        <f t="shared" si="467"/>
        <v>0.74874999937500064</v>
      </c>
    </row>
    <row r="2636" spans="1:28" x14ac:dyDescent="0.55000000000000004">
      <c r="A2636" s="3" t="s">
        <v>72</v>
      </c>
      <c r="B2636" s="3" t="s">
        <v>3470</v>
      </c>
      <c r="C2636" t="s">
        <v>47</v>
      </c>
      <c r="D2636" s="3" t="s">
        <v>32</v>
      </c>
      <c r="E2636" s="3" t="s">
        <v>33</v>
      </c>
      <c r="F2636" s="3" t="s">
        <v>77</v>
      </c>
      <c r="G2636" s="5">
        <v>6.25</v>
      </c>
      <c r="H2636">
        <v>9</v>
      </c>
      <c r="I2636" s="5">
        <v>15.149999924999999</v>
      </c>
      <c r="J2636" s="5">
        <v>1.683333325</v>
      </c>
      <c r="K2636">
        <v>411</v>
      </c>
      <c r="L2636" s="15">
        <v>2.1897810218978103E-2</v>
      </c>
      <c r="M2636" s="13">
        <v>2.0644768856447699</v>
      </c>
      <c r="N2636" s="15">
        <v>0</v>
      </c>
      <c r="O2636" s="5">
        <v>0</v>
      </c>
      <c r="P2636" s="5">
        <v>0</v>
      </c>
      <c r="Q2636" s="5">
        <f t="shared" si="457"/>
        <v>15.149999924999999</v>
      </c>
      <c r="R2636" s="5">
        <f t="shared" si="458"/>
        <v>-15.149999924999999</v>
      </c>
      <c r="S2636" s="15">
        <f t="shared" si="459"/>
        <v>-1</v>
      </c>
      <c r="T2636">
        <v>0</v>
      </c>
      <c r="U2636" s="5" t="str">
        <f t="shared" si="460"/>
        <v>NA</v>
      </c>
      <c r="V2636" s="15">
        <f t="shared" si="461"/>
        <v>0</v>
      </c>
      <c r="W2636" s="15">
        <f t="shared" si="462"/>
        <v>0</v>
      </c>
      <c r="X2636" s="5">
        <f t="shared" si="463"/>
        <v>0</v>
      </c>
      <c r="Y2636" s="5">
        <f t="shared" si="464"/>
        <v>13.6349999325</v>
      </c>
      <c r="Z2636" s="5">
        <f t="shared" si="465"/>
        <v>-15.90749992125</v>
      </c>
      <c r="AA2636" s="5">
        <f t="shared" si="466"/>
        <v>1.5149999924999999</v>
      </c>
      <c r="AB2636" s="5">
        <f t="shared" si="467"/>
        <v>0.75749999625000086</v>
      </c>
    </row>
    <row r="2637" spans="1:28" x14ac:dyDescent="0.55000000000000004">
      <c r="A2637" s="3" t="s">
        <v>72</v>
      </c>
      <c r="B2637" s="3" t="s">
        <v>511</v>
      </c>
      <c r="C2637" t="s">
        <v>47</v>
      </c>
      <c r="D2637" s="3" t="s">
        <v>262</v>
      </c>
      <c r="E2637" s="3" t="s">
        <v>302</v>
      </c>
      <c r="F2637" s="3" t="s">
        <v>77</v>
      </c>
      <c r="G2637" s="5">
        <v>6.25</v>
      </c>
      <c r="H2637">
        <v>6</v>
      </c>
      <c r="I2637" s="5">
        <v>15.225</v>
      </c>
      <c r="J2637" s="5">
        <v>2.5375000000000001</v>
      </c>
      <c r="K2637">
        <v>168</v>
      </c>
      <c r="L2637" s="15">
        <v>3.5714285714285698E-2</v>
      </c>
      <c r="M2637" s="13">
        <v>1.7311309523809499</v>
      </c>
      <c r="N2637" s="15">
        <v>0</v>
      </c>
      <c r="O2637" s="5">
        <v>0</v>
      </c>
      <c r="P2637" s="5">
        <v>0</v>
      </c>
      <c r="Q2637" s="5">
        <f t="shared" si="457"/>
        <v>15.225</v>
      </c>
      <c r="R2637" s="5">
        <f t="shared" si="458"/>
        <v>-15.225</v>
      </c>
      <c r="S2637" s="15">
        <f t="shared" si="459"/>
        <v>-1</v>
      </c>
      <c r="T2637">
        <v>0</v>
      </c>
      <c r="U2637" s="5" t="str">
        <f t="shared" si="460"/>
        <v>NA</v>
      </c>
      <c r="V2637" s="15">
        <f t="shared" si="461"/>
        <v>0</v>
      </c>
      <c r="W2637" s="15">
        <f t="shared" si="462"/>
        <v>0</v>
      </c>
      <c r="X2637" s="5">
        <f t="shared" si="463"/>
        <v>0</v>
      </c>
      <c r="Y2637" s="5">
        <f t="shared" si="464"/>
        <v>13.702500000000001</v>
      </c>
      <c r="Z2637" s="5">
        <f t="shared" si="465"/>
        <v>-15.98625</v>
      </c>
      <c r="AA2637" s="5">
        <f t="shared" si="466"/>
        <v>1.5224999999999991</v>
      </c>
      <c r="AB2637" s="5">
        <f t="shared" si="467"/>
        <v>0.76125000000000043</v>
      </c>
    </row>
    <row r="2638" spans="1:28" x14ac:dyDescent="0.55000000000000004">
      <c r="A2638" s="3" t="s">
        <v>72</v>
      </c>
      <c r="B2638" s="3" t="s">
        <v>3154</v>
      </c>
      <c r="C2638" t="s">
        <v>47</v>
      </c>
      <c r="D2638" s="3" t="s">
        <v>194</v>
      </c>
      <c r="E2638" s="3" t="s">
        <v>3610</v>
      </c>
      <c r="F2638" s="3" t="s">
        <v>77</v>
      </c>
      <c r="G2638" s="5">
        <v>6.25</v>
      </c>
      <c r="H2638">
        <v>4</v>
      </c>
      <c r="I2638" s="5">
        <v>15.237500000000001</v>
      </c>
      <c r="J2638" s="5">
        <v>3.8093750000000002</v>
      </c>
      <c r="K2638">
        <v>91</v>
      </c>
      <c r="L2638" s="15">
        <v>4.3956043956044001E-2</v>
      </c>
      <c r="M2638" s="13">
        <v>2.10153846153846</v>
      </c>
      <c r="N2638" s="15">
        <v>0</v>
      </c>
      <c r="O2638" s="5">
        <v>0</v>
      </c>
      <c r="P2638" s="5">
        <v>0</v>
      </c>
      <c r="Q2638" s="5">
        <f t="shared" si="457"/>
        <v>15.237500000000001</v>
      </c>
      <c r="R2638" s="5">
        <f t="shared" si="458"/>
        <v>-15.237500000000001</v>
      </c>
      <c r="S2638" s="15">
        <f t="shared" si="459"/>
        <v>-1</v>
      </c>
      <c r="T2638">
        <v>0</v>
      </c>
      <c r="U2638" s="5" t="str">
        <f t="shared" si="460"/>
        <v>NA</v>
      </c>
      <c r="V2638" s="15">
        <f t="shared" si="461"/>
        <v>0</v>
      </c>
      <c r="W2638" s="15">
        <f t="shared" si="462"/>
        <v>0</v>
      </c>
      <c r="X2638" s="5">
        <f t="shared" si="463"/>
        <v>0</v>
      </c>
      <c r="Y2638" s="5">
        <f t="shared" si="464"/>
        <v>13.713750000000001</v>
      </c>
      <c r="Z2638" s="5">
        <f t="shared" si="465"/>
        <v>-15.999375000000001</v>
      </c>
      <c r="AA2638" s="5">
        <f t="shared" si="466"/>
        <v>1.5237499999999997</v>
      </c>
      <c r="AB2638" s="5">
        <f t="shared" si="467"/>
        <v>0.76187499999999986</v>
      </c>
    </row>
    <row r="2639" spans="1:28" x14ac:dyDescent="0.55000000000000004">
      <c r="A2639" s="3" t="s">
        <v>72</v>
      </c>
      <c r="B2639" s="3" t="s">
        <v>3344</v>
      </c>
      <c r="C2639" t="s">
        <v>47</v>
      </c>
      <c r="D2639" s="3" t="s">
        <v>40</v>
      </c>
      <c r="E2639" s="3" t="s">
        <v>3268</v>
      </c>
      <c r="F2639" s="3" t="s">
        <v>77</v>
      </c>
      <c r="G2639" s="5">
        <v>6.25</v>
      </c>
      <c r="H2639">
        <v>4</v>
      </c>
      <c r="I2639" s="5">
        <v>15.2875</v>
      </c>
      <c r="J2639" s="5">
        <v>3.8218749999999999</v>
      </c>
      <c r="K2639">
        <v>40</v>
      </c>
      <c r="L2639" s="15">
        <v>0.1</v>
      </c>
      <c r="M2639" s="13">
        <v>1.79175</v>
      </c>
      <c r="N2639" s="15">
        <v>0</v>
      </c>
      <c r="O2639" s="5">
        <v>0</v>
      </c>
      <c r="P2639" s="5">
        <v>0</v>
      </c>
      <c r="Q2639" s="5">
        <f t="shared" si="457"/>
        <v>15.2875</v>
      </c>
      <c r="R2639" s="5">
        <f t="shared" si="458"/>
        <v>-15.2875</v>
      </c>
      <c r="S2639" s="15">
        <f t="shared" si="459"/>
        <v>-1</v>
      </c>
      <c r="T2639">
        <v>0</v>
      </c>
      <c r="U2639" s="5" t="str">
        <f t="shared" si="460"/>
        <v>NA</v>
      </c>
      <c r="V2639" s="15">
        <f t="shared" si="461"/>
        <v>0</v>
      </c>
      <c r="W2639" s="15">
        <f t="shared" si="462"/>
        <v>0</v>
      </c>
      <c r="X2639" s="5">
        <f t="shared" si="463"/>
        <v>0</v>
      </c>
      <c r="Y2639" s="5">
        <f t="shared" si="464"/>
        <v>13.758749999999999</v>
      </c>
      <c r="Z2639" s="5">
        <f t="shared" si="465"/>
        <v>-16.051874999999999</v>
      </c>
      <c r="AA2639" s="5">
        <f t="shared" si="466"/>
        <v>1.5287500000000005</v>
      </c>
      <c r="AB2639" s="5">
        <f t="shared" si="467"/>
        <v>0.76437499999999936</v>
      </c>
    </row>
    <row r="2640" spans="1:28" x14ac:dyDescent="0.55000000000000004">
      <c r="A2640" s="3" t="s">
        <v>72</v>
      </c>
      <c r="B2640" s="3" t="s">
        <v>2986</v>
      </c>
      <c r="C2640" t="s">
        <v>47</v>
      </c>
      <c r="D2640" s="3" t="s">
        <v>137</v>
      </c>
      <c r="E2640" s="3" t="s">
        <v>2863</v>
      </c>
      <c r="F2640" s="3" t="s">
        <v>77</v>
      </c>
      <c r="G2640" s="5">
        <v>6.25</v>
      </c>
      <c r="H2640">
        <v>4</v>
      </c>
      <c r="I2640" s="5">
        <v>15.324999999999999</v>
      </c>
      <c r="J2640" s="5">
        <v>3.8312499999999998</v>
      </c>
      <c r="K2640">
        <v>6</v>
      </c>
      <c r="L2640" s="15">
        <v>0.66666666666666696</v>
      </c>
      <c r="M2640" s="13">
        <v>1</v>
      </c>
      <c r="N2640" s="15">
        <v>0</v>
      </c>
      <c r="O2640" s="5">
        <v>0</v>
      </c>
      <c r="P2640" s="5">
        <v>0</v>
      </c>
      <c r="Q2640" s="5">
        <f t="shared" si="457"/>
        <v>15.324999999999999</v>
      </c>
      <c r="R2640" s="5">
        <f t="shared" si="458"/>
        <v>-15.324999999999999</v>
      </c>
      <c r="S2640" s="15">
        <f t="shared" si="459"/>
        <v>-1</v>
      </c>
      <c r="T2640">
        <v>0</v>
      </c>
      <c r="U2640" s="5" t="str">
        <f t="shared" si="460"/>
        <v>NA</v>
      </c>
      <c r="V2640" s="15">
        <f t="shared" si="461"/>
        <v>0</v>
      </c>
      <c r="W2640" s="15">
        <f t="shared" si="462"/>
        <v>0</v>
      </c>
      <c r="X2640" s="5">
        <f t="shared" si="463"/>
        <v>0</v>
      </c>
      <c r="Y2640" s="5">
        <f t="shared" si="464"/>
        <v>13.7925</v>
      </c>
      <c r="Z2640" s="5">
        <f t="shared" si="465"/>
        <v>-16.091249999999999</v>
      </c>
      <c r="AA2640" s="5">
        <f t="shared" si="466"/>
        <v>1.5324999999999989</v>
      </c>
      <c r="AB2640" s="5">
        <f t="shared" si="467"/>
        <v>0.76624999999999943</v>
      </c>
    </row>
    <row r="2641" spans="1:28" x14ac:dyDescent="0.55000000000000004">
      <c r="A2641" s="3" t="s">
        <v>72</v>
      </c>
      <c r="B2641" s="3" t="s">
        <v>3978</v>
      </c>
      <c r="C2641" t="s">
        <v>47</v>
      </c>
      <c r="D2641" s="3" t="s">
        <v>40</v>
      </c>
      <c r="E2641" s="3" t="s">
        <v>3185</v>
      </c>
      <c r="F2641" s="3" t="s">
        <v>77</v>
      </c>
      <c r="G2641" s="5">
        <v>6.25</v>
      </c>
      <c r="H2641">
        <v>6</v>
      </c>
      <c r="I2641" s="5">
        <v>15.3375</v>
      </c>
      <c r="J2641" s="5">
        <v>2.5562499999999999</v>
      </c>
      <c r="K2641">
        <v>32</v>
      </c>
      <c r="L2641" s="15">
        <v>0.1875</v>
      </c>
      <c r="M2641" s="13">
        <v>1.2625</v>
      </c>
      <c r="N2641" s="15">
        <v>0</v>
      </c>
      <c r="O2641" s="5">
        <v>0</v>
      </c>
      <c r="P2641" s="5">
        <v>0</v>
      </c>
      <c r="Q2641" s="5">
        <f t="shared" si="457"/>
        <v>15.3375</v>
      </c>
      <c r="R2641" s="5">
        <f t="shared" si="458"/>
        <v>-15.3375</v>
      </c>
      <c r="S2641" s="15">
        <f t="shared" si="459"/>
        <v>-1</v>
      </c>
      <c r="T2641">
        <v>0</v>
      </c>
      <c r="U2641" s="5" t="str">
        <f t="shared" si="460"/>
        <v>NA</v>
      </c>
      <c r="V2641" s="15">
        <f t="shared" si="461"/>
        <v>0</v>
      </c>
      <c r="W2641" s="15">
        <f t="shared" si="462"/>
        <v>0</v>
      </c>
      <c r="X2641" s="5">
        <f t="shared" si="463"/>
        <v>0</v>
      </c>
      <c r="Y2641" s="5">
        <f t="shared" si="464"/>
        <v>13.803750000000001</v>
      </c>
      <c r="Z2641" s="5">
        <f t="shared" si="465"/>
        <v>-16.104375000000001</v>
      </c>
      <c r="AA2641" s="5">
        <f t="shared" si="466"/>
        <v>1.5337499999999995</v>
      </c>
      <c r="AB2641" s="5">
        <f t="shared" si="467"/>
        <v>0.76687500000000064</v>
      </c>
    </row>
    <row r="2642" spans="1:28" x14ac:dyDescent="0.55000000000000004">
      <c r="A2642" s="3" t="s">
        <v>72</v>
      </c>
      <c r="B2642" s="3" t="s">
        <v>2975</v>
      </c>
      <c r="C2642" t="s">
        <v>47</v>
      </c>
      <c r="D2642" s="3" t="s">
        <v>262</v>
      </c>
      <c r="E2642" s="3" t="s">
        <v>2706</v>
      </c>
      <c r="F2642" s="3" t="s">
        <v>77</v>
      </c>
      <c r="G2642" s="5">
        <v>6.25</v>
      </c>
      <c r="H2642">
        <v>7</v>
      </c>
      <c r="I2642" s="5">
        <v>15.4124999875</v>
      </c>
      <c r="J2642" s="5">
        <v>2.2017857125</v>
      </c>
      <c r="K2642">
        <v>22</v>
      </c>
      <c r="L2642" s="15">
        <v>0.31818181818181801</v>
      </c>
      <c r="M2642" s="13">
        <v>1.4086363636363599</v>
      </c>
      <c r="N2642" s="15">
        <v>0</v>
      </c>
      <c r="O2642" s="5">
        <v>0</v>
      </c>
      <c r="P2642" s="5">
        <v>0</v>
      </c>
      <c r="Q2642" s="5">
        <f t="shared" si="457"/>
        <v>15.4124999875</v>
      </c>
      <c r="R2642" s="5">
        <f t="shared" si="458"/>
        <v>-15.4124999875</v>
      </c>
      <c r="S2642" s="15">
        <f t="shared" si="459"/>
        <v>-1</v>
      </c>
      <c r="T2642">
        <v>0</v>
      </c>
      <c r="U2642" s="5" t="str">
        <f t="shared" si="460"/>
        <v>NA</v>
      </c>
      <c r="V2642" s="15">
        <f t="shared" si="461"/>
        <v>0</v>
      </c>
      <c r="W2642" s="15">
        <f t="shared" si="462"/>
        <v>0</v>
      </c>
      <c r="X2642" s="5">
        <f t="shared" si="463"/>
        <v>0</v>
      </c>
      <c r="Y2642" s="5">
        <f t="shared" si="464"/>
        <v>13.87124998875</v>
      </c>
      <c r="Z2642" s="5">
        <f t="shared" si="465"/>
        <v>-16.183124986875001</v>
      </c>
      <c r="AA2642" s="5">
        <f t="shared" si="466"/>
        <v>1.5412499987500006</v>
      </c>
      <c r="AB2642" s="5">
        <f t="shared" si="467"/>
        <v>0.77062499937500029</v>
      </c>
    </row>
    <row r="2643" spans="1:28" x14ac:dyDescent="0.55000000000000004">
      <c r="A2643" s="3" t="s">
        <v>72</v>
      </c>
      <c r="B2643" s="3" t="s">
        <v>381</v>
      </c>
      <c r="C2643" t="s">
        <v>47</v>
      </c>
      <c r="D2643" s="3" t="s">
        <v>221</v>
      </c>
      <c r="E2643" s="3" t="s">
        <v>222</v>
      </c>
      <c r="F2643" s="3" t="s">
        <v>77</v>
      </c>
      <c r="G2643" s="5">
        <v>6.25</v>
      </c>
      <c r="H2643">
        <v>8</v>
      </c>
      <c r="I2643" s="5">
        <v>15.4375</v>
      </c>
      <c r="J2643" s="5">
        <v>1.9296875</v>
      </c>
      <c r="K2643">
        <v>59</v>
      </c>
      <c r="L2643" s="15">
        <v>0.13559322033898299</v>
      </c>
      <c r="M2643" s="13">
        <v>2.8464406779661</v>
      </c>
      <c r="N2643" s="15">
        <v>0</v>
      </c>
      <c r="O2643" s="5">
        <v>0</v>
      </c>
      <c r="P2643" s="5">
        <v>0</v>
      </c>
      <c r="Q2643" s="5">
        <f t="shared" si="457"/>
        <v>15.4375</v>
      </c>
      <c r="R2643" s="5">
        <f t="shared" si="458"/>
        <v>-15.4375</v>
      </c>
      <c r="S2643" s="15">
        <f t="shared" si="459"/>
        <v>-1</v>
      </c>
      <c r="T2643">
        <v>0</v>
      </c>
      <c r="U2643" s="5" t="str">
        <f t="shared" si="460"/>
        <v>NA</v>
      </c>
      <c r="V2643" s="15">
        <f t="shared" si="461"/>
        <v>0</v>
      </c>
      <c r="W2643" s="15">
        <f t="shared" si="462"/>
        <v>0</v>
      </c>
      <c r="X2643" s="5">
        <f t="shared" si="463"/>
        <v>0</v>
      </c>
      <c r="Y2643" s="5">
        <f t="shared" si="464"/>
        <v>13.893750000000001</v>
      </c>
      <c r="Z2643" s="5">
        <f t="shared" si="465"/>
        <v>-16.209375000000001</v>
      </c>
      <c r="AA2643" s="5">
        <f t="shared" si="466"/>
        <v>1.5437499999999993</v>
      </c>
      <c r="AB2643" s="5">
        <f t="shared" si="467"/>
        <v>0.77187500000000142</v>
      </c>
    </row>
    <row r="2644" spans="1:28" x14ac:dyDescent="0.55000000000000004">
      <c r="A2644" s="3" t="s">
        <v>72</v>
      </c>
      <c r="B2644" s="3" t="s">
        <v>3352</v>
      </c>
      <c r="C2644" t="s">
        <v>47</v>
      </c>
      <c r="D2644" s="3" t="s">
        <v>104</v>
      </c>
      <c r="E2644" s="3" t="s">
        <v>3081</v>
      </c>
      <c r="F2644" s="3" t="s">
        <v>77</v>
      </c>
      <c r="G2644" s="5">
        <v>6.25</v>
      </c>
      <c r="H2644">
        <v>6</v>
      </c>
      <c r="I2644" s="5">
        <v>15.487500000000001</v>
      </c>
      <c r="J2644" s="5">
        <v>2.5812499999999998</v>
      </c>
      <c r="K2644">
        <v>26</v>
      </c>
      <c r="L2644" s="15">
        <v>0.230769230769231</v>
      </c>
      <c r="M2644" s="13">
        <v>1.30692307692308</v>
      </c>
      <c r="N2644" s="15">
        <v>0</v>
      </c>
      <c r="O2644" s="5">
        <v>0</v>
      </c>
      <c r="P2644" s="5">
        <v>0</v>
      </c>
      <c r="Q2644" s="5">
        <f t="shared" si="457"/>
        <v>15.487500000000001</v>
      </c>
      <c r="R2644" s="5">
        <f t="shared" si="458"/>
        <v>-15.487500000000001</v>
      </c>
      <c r="S2644" s="15">
        <f t="shared" si="459"/>
        <v>-1</v>
      </c>
      <c r="T2644">
        <v>0</v>
      </c>
      <c r="U2644" s="5" t="str">
        <f t="shared" si="460"/>
        <v>NA</v>
      </c>
      <c r="V2644" s="15">
        <f t="shared" si="461"/>
        <v>0</v>
      </c>
      <c r="W2644" s="15">
        <f t="shared" si="462"/>
        <v>0</v>
      </c>
      <c r="X2644" s="5">
        <f t="shared" si="463"/>
        <v>0</v>
      </c>
      <c r="Y2644" s="5">
        <f t="shared" si="464"/>
        <v>13.938750000000001</v>
      </c>
      <c r="Z2644" s="5">
        <f t="shared" si="465"/>
        <v>-16.261875</v>
      </c>
      <c r="AA2644" s="5">
        <f t="shared" si="466"/>
        <v>1.5487500000000001</v>
      </c>
      <c r="AB2644" s="5">
        <f t="shared" si="467"/>
        <v>0.77437499999999915</v>
      </c>
    </row>
    <row r="2645" spans="1:28" x14ac:dyDescent="0.55000000000000004">
      <c r="A2645" s="3" t="s">
        <v>72</v>
      </c>
      <c r="B2645" s="3" t="s">
        <v>3978</v>
      </c>
      <c r="C2645" t="s">
        <v>47</v>
      </c>
      <c r="D2645" s="3" t="s">
        <v>262</v>
      </c>
      <c r="E2645" s="3" t="s">
        <v>2917</v>
      </c>
      <c r="F2645" s="3" t="s">
        <v>77</v>
      </c>
      <c r="G2645" s="5">
        <v>6.25</v>
      </c>
      <c r="H2645">
        <v>7</v>
      </c>
      <c r="I2645" s="5">
        <v>15.574999999999999</v>
      </c>
      <c r="J2645" s="5">
        <v>2.2250000000000001</v>
      </c>
      <c r="K2645">
        <v>33</v>
      </c>
      <c r="L2645" s="15">
        <v>0.21212121212121202</v>
      </c>
      <c r="M2645" s="13">
        <v>1.4545454545454499</v>
      </c>
      <c r="N2645" s="15">
        <v>0</v>
      </c>
      <c r="O2645" s="5">
        <v>0</v>
      </c>
      <c r="P2645" s="5">
        <v>0</v>
      </c>
      <c r="Q2645" s="5">
        <f t="shared" si="457"/>
        <v>15.574999999999999</v>
      </c>
      <c r="R2645" s="5">
        <f t="shared" si="458"/>
        <v>-15.574999999999999</v>
      </c>
      <c r="S2645" s="15">
        <f t="shared" si="459"/>
        <v>-1</v>
      </c>
      <c r="T2645">
        <v>0</v>
      </c>
      <c r="U2645" s="5" t="str">
        <f t="shared" si="460"/>
        <v>NA</v>
      </c>
      <c r="V2645" s="15">
        <f t="shared" si="461"/>
        <v>0</v>
      </c>
      <c r="W2645" s="15">
        <f t="shared" si="462"/>
        <v>0</v>
      </c>
      <c r="X2645" s="5">
        <f t="shared" si="463"/>
        <v>0</v>
      </c>
      <c r="Y2645" s="5">
        <f t="shared" si="464"/>
        <v>14.0175</v>
      </c>
      <c r="Z2645" s="5">
        <f t="shared" si="465"/>
        <v>-16.353750000000002</v>
      </c>
      <c r="AA2645" s="5">
        <f t="shared" si="466"/>
        <v>1.5574999999999992</v>
      </c>
      <c r="AB2645" s="5">
        <f t="shared" si="467"/>
        <v>0.77875000000000227</v>
      </c>
    </row>
    <row r="2646" spans="1:28" x14ac:dyDescent="0.55000000000000004">
      <c r="A2646" s="3" t="s">
        <v>72</v>
      </c>
      <c r="B2646" s="3" t="s">
        <v>3106</v>
      </c>
      <c r="C2646" t="s">
        <v>47</v>
      </c>
      <c r="D2646" s="3" t="s">
        <v>104</v>
      </c>
      <c r="E2646" s="3" t="s">
        <v>105</v>
      </c>
      <c r="F2646" s="3" t="s">
        <v>77</v>
      </c>
      <c r="G2646" s="5">
        <v>6.25</v>
      </c>
      <c r="H2646">
        <v>5</v>
      </c>
      <c r="I2646" s="5">
        <v>15.6</v>
      </c>
      <c r="J2646" s="5">
        <v>3.12</v>
      </c>
      <c r="K2646">
        <v>84</v>
      </c>
      <c r="L2646" s="15">
        <v>5.95238095238095E-2</v>
      </c>
      <c r="M2646" s="13">
        <v>1.1189285714285699</v>
      </c>
      <c r="N2646" s="15">
        <v>0</v>
      </c>
      <c r="O2646" s="5">
        <v>0</v>
      </c>
      <c r="P2646" s="5">
        <v>0</v>
      </c>
      <c r="Q2646" s="5">
        <f t="shared" si="457"/>
        <v>15.6</v>
      </c>
      <c r="R2646" s="5">
        <f t="shared" si="458"/>
        <v>-15.6</v>
      </c>
      <c r="S2646" s="15">
        <f t="shared" si="459"/>
        <v>-1</v>
      </c>
      <c r="T2646">
        <v>0</v>
      </c>
      <c r="U2646" s="5" t="str">
        <f t="shared" si="460"/>
        <v>NA</v>
      </c>
      <c r="V2646" s="15">
        <f t="shared" si="461"/>
        <v>0</v>
      </c>
      <c r="W2646" s="15">
        <f t="shared" si="462"/>
        <v>0</v>
      </c>
      <c r="X2646" s="5">
        <f t="shared" si="463"/>
        <v>0</v>
      </c>
      <c r="Y2646" s="5">
        <f t="shared" si="464"/>
        <v>14.04</v>
      </c>
      <c r="Z2646" s="5">
        <f t="shared" si="465"/>
        <v>-16.38</v>
      </c>
      <c r="AA2646" s="5">
        <f t="shared" si="466"/>
        <v>1.5600000000000005</v>
      </c>
      <c r="AB2646" s="5">
        <f t="shared" si="467"/>
        <v>0.77999999999999936</v>
      </c>
    </row>
    <row r="2647" spans="1:28" x14ac:dyDescent="0.55000000000000004">
      <c r="A2647" s="3" t="s">
        <v>72</v>
      </c>
      <c r="B2647" s="3" t="s">
        <v>4385</v>
      </c>
      <c r="C2647" t="s">
        <v>47</v>
      </c>
      <c r="D2647" s="3" t="s">
        <v>32</v>
      </c>
      <c r="E2647" s="3" t="s">
        <v>2714</v>
      </c>
      <c r="F2647" s="3" t="s">
        <v>77</v>
      </c>
      <c r="G2647" s="5">
        <v>6.25</v>
      </c>
      <c r="H2647">
        <v>5</v>
      </c>
      <c r="I2647" s="5">
        <v>15.625</v>
      </c>
      <c r="J2647" s="5">
        <v>3.125</v>
      </c>
      <c r="K2647">
        <v>793</v>
      </c>
      <c r="L2647" s="15">
        <v>6.3051702395964691E-3</v>
      </c>
      <c r="M2647" s="13">
        <v>5.9412358133669603</v>
      </c>
      <c r="N2647" s="15">
        <v>0</v>
      </c>
      <c r="O2647" s="5">
        <v>0</v>
      </c>
      <c r="P2647" s="5">
        <v>0</v>
      </c>
      <c r="Q2647" s="5">
        <f t="shared" si="457"/>
        <v>15.625</v>
      </c>
      <c r="R2647" s="5">
        <f t="shared" si="458"/>
        <v>-15.625</v>
      </c>
      <c r="S2647" s="15">
        <f t="shared" si="459"/>
        <v>-1</v>
      </c>
      <c r="T2647">
        <v>0</v>
      </c>
      <c r="U2647" s="5" t="str">
        <f t="shared" si="460"/>
        <v>NA</v>
      </c>
      <c r="V2647" s="15">
        <f t="shared" si="461"/>
        <v>0</v>
      </c>
      <c r="W2647" s="15">
        <f t="shared" si="462"/>
        <v>0</v>
      </c>
      <c r="X2647" s="5">
        <f t="shared" si="463"/>
        <v>0</v>
      </c>
      <c r="Y2647" s="5">
        <f t="shared" si="464"/>
        <v>14.0625</v>
      </c>
      <c r="Z2647" s="5">
        <f t="shared" si="465"/>
        <v>-16.40625</v>
      </c>
      <c r="AA2647" s="5">
        <f t="shared" si="466"/>
        <v>1.5625</v>
      </c>
      <c r="AB2647" s="5">
        <f t="shared" si="467"/>
        <v>0.78125</v>
      </c>
    </row>
    <row r="2648" spans="1:28" x14ac:dyDescent="0.55000000000000004">
      <c r="A2648" s="3" t="s">
        <v>72</v>
      </c>
      <c r="B2648" s="3" t="s">
        <v>4101</v>
      </c>
      <c r="C2648" t="s">
        <v>47</v>
      </c>
      <c r="D2648" s="3" t="s">
        <v>104</v>
      </c>
      <c r="E2648" s="3" t="s">
        <v>2958</v>
      </c>
      <c r="F2648" s="3" t="s">
        <v>77</v>
      </c>
      <c r="G2648" s="5">
        <v>6.25</v>
      </c>
      <c r="H2648">
        <v>5</v>
      </c>
      <c r="I2648" s="5">
        <v>15.6625</v>
      </c>
      <c r="J2648" s="5">
        <v>3.1324999999999998</v>
      </c>
      <c r="K2648">
        <v>127</v>
      </c>
      <c r="L2648" s="15">
        <v>3.9370078740157501E-2</v>
      </c>
      <c r="M2648" s="13">
        <v>1.39850393700787</v>
      </c>
      <c r="N2648" s="15">
        <v>0</v>
      </c>
      <c r="O2648" s="5">
        <v>0</v>
      </c>
      <c r="P2648" s="5">
        <v>0</v>
      </c>
      <c r="Q2648" s="5">
        <f t="shared" si="457"/>
        <v>15.6625</v>
      </c>
      <c r="R2648" s="5">
        <f t="shared" si="458"/>
        <v>-15.6625</v>
      </c>
      <c r="S2648" s="15">
        <f t="shared" si="459"/>
        <v>-1</v>
      </c>
      <c r="T2648">
        <v>0</v>
      </c>
      <c r="U2648" s="5" t="str">
        <f t="shared" si="460"/>
        <v>NA</v>
      </c>
      <c r="V2648" s="15">
        <f t="shared" si="461"/>
        <v>0</v>
      </c>
      <c r="W2648" s="15">
        <f t="shared" si="462"/>
        <v>0</v>
      </c>
      <c r="X2648" s="5">
        <f t="shared" si="463"/>
        <v>0</v>
      </c>
      <c r="Y2648" s="5">
        <f t="shared" si="464"/>
        <v>14.09625</v>
      </c>
      <c r="Z2648" s="5">
        <f t="shared" si="465"/>
        <v>-16.445625</v>
      </c>
      <c r="AA2648" s="5">
        <f t="shared" si="466"/>
        <v>1.5662500000000001</v>
      </c>
      <c r="AB2648" s="5">
        <f t="shared" si="467"/>
        <v>0.78312500000000007</v>
      </c>
    </row>
    <row r="2649" spans="1:28" x14ac:dyDescent="0.55000000000000004">
      <c r="A2649" s="3" t="s">
        <v>72</v>
      </c>
      <c r="B2649" s="3" t="s">
        <v>494</v>
      </c>
      <c r="C2649" t="s">
        <v>47</v>
      </c>
      <c r="D2649" s="3" t="s">
        <v>262</v>
      </c>
      <c r="E2649" s="3" t="s">
        <v>263</v>
      </c>
      <c r="F2649" s="3" t="s">
        <v>77</v>
      </c>
      <c r="G2649" s="5">
        <v>6.25</v>
      </c>
      <c r="H2649">
        <v>5</v>
      </c>
      <c r="I2649" s="5">
        <v>15.6625</v>
      </c>
      <c r="J2649" s="5">
        <v>3.1324999999999998</v>
      </c>
      <c r="K2649">
        <v>19</v>
      </c>
      <c r="L2649" s="15">
        <v>0.26315789473684204</v>
      </c>
      <c r="M2649" s="13">
        <v>1.57894736842105</v>
      </c>
      <c r="N2649" s="15">
        <v>0</v>
      </c>
      <c r="O2649" s="5">
        <v>0</v>
      </c>
      <c r="P2649" s="5">
        <v>0</v>
      </c>
      <c r="Q2649" s="5">
        <f t="shared" si="457"/>
        <v>15.6625</v>
      </c>
      <c r="R2649" s="5">
        <f t="shared" si="458"/>
        <v>-15.6625</v>
      </c>
      <c r="S2649" s="15">
        <f t="shared" si="459"/>
        <v>-1</v>
      </c>
      <c r="T2649">
        <v>0</v>
      </c>
      <c r="U2649" s="5" t="str">
        <f t="shared" si="460"/>
        <v>NA</v>
      </c>
      <c r="V2649" s="15">
        <f t="shared" si="461"/>
        <v>0</v>
      </c>
      <c r="W2649" s="15">
        <f t="shared" si="462"/>
        <v>0</v>
      </c>
      <c r="X2649" s="5">
        <f t="shared" si="463"/>
        <v>0</v>
      </c>
      <c r="Y2649" s="5">
        <f t="shared" si="464"/>
        <v>14.09625</v>
      </c>
      <c r="Z2649" s="5">
        <f t="shared" si="465"/>
        <v>-16.445625</v>
      </c>
      <c r="AA2649" s="5">
        <f t="shared" si="466"/>
        <v>1.5662500000000001</v>
      </c>
      <c r="AB2649" s="5">
        <f t="shared" si="467"/>
        <v>0.78312500000000007</v>
      </c>
    </row>
    <row r="2650" spans="1:28" x14ac:dyDescent="0.55000000000000004">
      <c r="A2650" s="3" t="s">
        <v>72</v>
      </c>
      <c r="B2650" s="3" t="s">
        <v>3190</v>
      </c>
      <c r="C2650" t="s">
        <v>47</v>
      </c>
      <c r="D2650" s="3" t="s">
        <v>137</v>
      </c>
      <c r="E2650" s="3" t="s">
        <v>2968</v>
      </c>
      <c r="F2650" s="3" t="s">
        <v>77</v>
      </c>
      <c r="G2650" s="5">
        <v>6.25</v>
      </c>
      <c r="H2650">
        <v>4</v>
      </c>
      <c r="I2650" s="5">
        <v>15.75</v>
      </c>
      <c r="J2650" s="5">
        <v>3.9375</v>
      </c>
      <c r="K2650">
        <v>62</v>
      </c>
      <c r="L2650" s="15">
        <v>6.451612903225809E-2</v>
      </c>
      <c r="M2650" s="13">
        <v>1.73854838709677</v>
      </c>
      <c r="N2650" s="15">
        <v>0</v>
      </c>
      <c r="O2650" s="5">
        <v>0</v>
      </c>
      <c r="P2650" s="5">
        <v>0</v>
      </c>
      <c r="Q2650" s="5">
        <f t="shared" si="457"/>
        <v>15.75</v>
      </c>
      <c r="R2650" s="5">
        <f t="shared" si="458"/>
        <v>-15.75</v>
      </c>
      <c r="S2650" s="15">
        <f t="shared" si="459"/>
        <v>-1</v>
      </c>
      <c r="T2650">
        <v>0</v>
      </c>
      <c r="U2650" s="5" t="str">
        <f t="shared" si="460"/>
        <v>NA</v>
      </c>
      <c r="V2650" s="15">
        <f t="shared" si="461"/>
        <v>0</v>
      </c>
      <c r="W2650" s="15">
        <f t="shared" si="462"/>
        <v>0</v>
      </c>
      <c r="X2650" s="5">
        <f t="shared" si="463"/>
        <v>0</v>
      </c>
      <c r="Y2650" s="5">
        <f t="shared" si="464"/>
        <v>14.175000000000001</v>
      </c>
      <c r="Z2650" s="5">
        <f t="shared" si="465"/>
        <v>-16.537500000000001</v>
      </c>
      <c r="AA2650" s="5">
        <f t="shared" si="466"/>
        <v>1.5749999999999993</v>
      </c>
      <c r="AB2650" s="5">
        <f t="shared" si="467"/>
        <v>0.78750000000000142</v>
      </c>
    </row>
    <row r="2651" spans="1:28" x14ac:dyDescent="0.55000000000000004">
      <c r="A2651" s="3" t="s">
        <v>72</v>
      </c>
      <c r="B2651" s="3" t="s">
        <v>216</v>
      </c>
      <c r="C2651" t="s">
        <v>47</v>
      </c>
      <c r="D2651" s="3" t="s">
        <v>113</v>
      </c>
      <c r="E2651" s="3" t="s">
        <v>114</v>
      </c>
      <c r="F2651" s="3" t="s">
        <v>77</v>
      </c>
      <c r="G2651" s="5">
        <v>6.25</v>
      </c>
      <c r="H2651">
        <v>5</v>
      </c>
      <c r="I2651" s="5">
        <v>15.7875</v>
      </c>
      <c r="J2651" s="5">
        <v>3.1575000000000002</v>
      </c>
      <c r="K2651">
        <v>24</v>
      </c>
      <c r="L2651" s="15">
        <v>0.20833333333333301</v>
      </c>
      <c r="M2651" s="13">
        <v>2.2999999999999998</v>
      </c>
      <c r="N2651" s="15">
        <v>0</v>
      </c>
      <c r="O2651" s="5">
        <v>0</v>
      </c>
      <c r="P2651" s="5">
        <v>0</v>
      </c>
      <c r="Q2651" s="5">
        <f t="shared" si="457"/>
        <v>15.7875</v>
      </c>
      <c r="R2651" s="5">
        <f t="shared" si="458"/>
        <v>-15.7875</v>
      </c>
      <c r="S2651" s="15">
        <f t="shared" si="459"/>
        <v>-1</v>
      </c>
      <c r="T2651">
        <v>0</v>
      </c>
      <c r="U2651" s="5" t="str">
        <f t="shared" si="460"/>
        <v>NA</v>
      </c>
      <c r="V2651" s="15">
        <f t="shared" si="461"/>
        <v>0</v>
      </c>
      <c r="W2651" s="15">
        <f t="shared" si="462"/>
        <v>0</v>
      </c>
      <c r="X2651" s="5">
        <f t="shared" si="463"/>
        <v>0</v>
      </c>
      <c r="Y2651" s="5">
        <f t="shared" si="464"/>
        <v>14.20875</v>
      </c>
      <c r="Z2651" s="5">
        <f t="shared" si="465"/>
        <v>-16.576875000000001</v>
      </c>
      <c r="AA2651" s="5">
        <f t="shared" si="466"/>
        <v>1.5787499999999994</v>
      </c>
      <c r="AB2651" s="5">
        <f t="shared" si="467"/>
        <v>0.78937500000000149</v>
      </c>
    </row>
    <row r="2652" spans="1:28" x14ac:dyDescent="0.55000000000000004">
      <c r="A2652" s="3" t="s">
        <v>72</v>
      </c>
      <c r="B2652" s="3" t="s">
        <v>121</v>
      </c>
      <c r="C2652" t="s">
        <v>47</v>
      </c>
      <c r="D2652" s="3" t="s">
        <v>194</v>
      </c>
      <c r="E2652" s="3" t="s">
        <v>2692</v>
      </c>
      <c r="F2652" s="3" t="s">
        <v>77</v>
      </c>
      <c r="G2652" s="5">
        <v>6.25</v>
      </c>
      <c r="H2652">
        <v>5</v>
      </c>
      <c r="I2652" s="5">
        <v>15.7875</v>
      </c>
      <c r="J2652" s="5">
        <v>3.1575000000000002</v>
      </c>
      <c r="K2652">
        <v>94</v>
      </c>
      <c r="L2652" s="15">
        <v>5.31914893617021E-2</v>
      </c>
      <c r="M2652" s="13">
        <v>1.5897872340425501</v>
      </c>
      <c r="N2652" s="15">
        <v>0</v>
      </c>
      <c r="O2652" s="5">
        <v>0</v>
      </c>
      <c r="P2652" s="5">
        <v>0</v>
      </c>
      <c r="Q2652" s="5">
        <f t="shared" si="457"/>
        <v>15.7875</v>
      </c>
      <c r="R2652" s="5">
        <f t="shared" si="458"/>
        <v>-15.7875</v>
      </c>
      <c r="S2652" s="15">
        <f t="shared" si="459"/>
        <v>-1</v>
      </c>
      <c r="T2652">
        <v>0</v>
      </c>
      <c r="U2652" s="5" t="str">
        <f t="shared" si="460"/>
        <v>NA</v>
      </c>
      <c r="V2652" s="15">
        <f t="shared" si="461"/>
        <v>0</v>
      </c>
      <c r="W2652" s="15">
        <f t="shared" si="462"/>
        <v>0</v>
      </c>
      <c r="X2652" s="5">
        <f t="shared" si="463"/>
        <v>0</v>
      </c>
      <c r="Y2652" s="5">
        <f t="shared" si="464"/>
        <v>14.20875</v>
      </c>
      <c r="Z2652" s="5">
        <f t="shared" si="465"/>
        <v>-16.576875000000001</v>
      </c>
      <c r="AA2652" s="5">
        <f t="shared" si="466"/>
        <v>1.5787499999999994</v>
      </c>
      <c r="AB2652" s="5">
        <f t="shared" si="467"/>
        <v>0.78937500000000149</v>
      </c>
    </row>
    <row r="2653" spans="1:28" x14ac:dyDescent="0.55000000000000004">
      <c r="A2653" s="3" t="s">
        <v>72</v>
      </c>
      <c r="B2653" s="3" t="s">
        <v>3361</v>
      </c>
      <c r="C2653" t="s">
        <v>47</v>
      </c>
      <c r="D2653" s="3" t="s">
        <v>75</v>
      </c>
      <c r="E2653" s="3" t="s">
        <v>76</v>
      </c>
      <c r="F2653" s="3" t="s">
        <v>77</v>
      </c>
      <c r="G2653" s="5">
        <v>6.25</v>
      </c>
      <c r="H2653">
        <v>5</v>
      </c>
      <c r="I2653" s="5">
        <v>15.8</v>
      </c>
      <c r="J2653" s="5">
        <v>3.16</v>
      </c>
      <c r="K2653">
        <v>14</v>
      </c>
      <c r="L2653" s="15">
        <v>0.35714285714285698</v>
      </c>
      <c r="M2653" s="13">
        <v>1.28571428571429</v>
      </c>
      <c r="N2653" s="15">
        <v>0</v>
      </c>
      <c r="O2653" s="5">
        <v>0</v>
      </c>
      <c r="P2653" s="5">
        <v>0</v>
      </c>
      <c r="Q2653" s="5">
        <f t="shared" si="457"/>
        <v>15.8</v>
      </c>
      <c r="R2653" s="5">
        <f t="shared" si="458"/>
        <v>-15.8</v>
      </c>
      <c r="S2653" s="15">
        <f t="shared" si="459"/>
        <v>-1</v>
      </c>
      <c r="T2653">
        <v>0</v>
      </c>
      <c r="U2653" s="5" t="str">
        <f t="shared" si="460"/>
        <v>NA</v>
      </c>
      <c r="V2653" s="15">
        <f t="shared" si="461"/>
        <v>0</v>
      </c>
      <c r="W2653" s="15">
        <f t="shared" si="462"/>
        <v>0</v>
      </c>
      <c r="X2653" s="5">
        <f t="shared" si="463"/>
        <v>0</v>
      </c>
      <c r="Y2653" s="5">
        <f t="shared" si="464"/>
        <v>14.22</v>
      </c>
      <c r="Z2653" s="5">
        <f t="shared" si="465"/>
        <v>-16.59</v>
      </c>
      <c r="AA2653" s="5">
        <f t="shared" si="466"/>
        <v>1.58</v>
      </c>
      <c r="AB2653" s="5">
        <f t="shared" si="467"/>
        <v>0.78999999999999915</v>
      </c>
    </row>
    <row r="2654" spans="1:28" x14ac:dyDescent="0.55000000000000004">
      <c r="A2654" s="3" t="s">
        <v>72</v>
      </c>
      <c r="B2654" s="3" t="s">
        <v>4393</v>
      </c>
      <c r="C2654" t="s">
        <v>47</v>
      </c>
      <c r="D2654" s="3" t="s">
        <v>40</v>
      </c>
      <c r="E2654" s="3" t="s">
        <v>3310</v>
      </c>
      <c r="F2654" s="3" t="s">
        <v>77</v>
      </c>
      <c r="G2654" s="5">
        <v>6.25</v>
      </c>
      <c r="H2654">
        <v>5</v>
      </c>
      <c r="I2654" s="5">
        <v>15.862500000000001</v>
      </c>
      <c r="J2654" s="5">
        <v>3.1724999999999999</v>
      </c>
      <c r="K2654">
        <v>670</v>
      </c>
      <c r="L2654" s="15">
        <v>7.4626865671641798E-3</v>
      </c>
      <c r="M2654" s="13">
        <v>3.8379104477611898</v>
      </c>
      <c r="N2654" s="15">
        <v>0</v>
      </c>
      <c r="O2654" s="5">
        <v>0</v>
      </c>
      <c r="P2654" s="5">
        <v>0</v>
      </c>
      <c r="Q2654" s="5">
        <f t="shared" si="457"/>
        <v>15.862500000000001</v>
      </c>
      <c r="R2654" s="5">
        <f t="shared" si="458"/>
        <v>-15.862500000000001</v>
      </c>
      <c r="S2654" s="15">
        <f t="shared" si="459"/>
        <v>-1</v>
      </c>
      <c r="T2654">
        <v>0</v>
      </c>
      <c r="U2654" s="5" t="str">
        <f t="shared" si="460"/>
        <v>NA</v>
      </c>
      <c r="V2654" s="15">
        <f t="shared" si="461"/>
        <v>0</v>
      </c>
      <c r="W2654" s="15">
        <f t="shared" si="462"/>
        <v>0</v>
      </c>
      <c r="X2654" s="5">
        <f t="shared" si="463"/>
        <v>0</v>
      </c>
      <c r="Y2654" s="5">
        <f t="shared" si="464"/>
        <v>14.276250000000001</v>
      </c>
      <c r="Z2654" s="5">
        <f t="shared" si="465"/>
        <v>-16.655625000000001</v>
      </c>
      <c r="AA2654" s="5">
        <f t="shared" si="466"/>
        <v>1.5862499999999997</v>
      </c>
      <c r="AB2654" s="5">
        <f t="shared" si="467"/>
        <v>0.79312499999999986</v>
      </c>
    </row>
    <row r="2655" spans="1:28" x14ac:dyDescent="0.55000000000000004">
      <c r="A2655" s="3" t="s">
        <v>72</v>
      </c>
      <c r="B2655" s="3" t="s">
        <v>384</v>
      </c>
      <c r="C2655" t="s">
        <v>47</v>
      </c>
      <c r="D2655" s="3" t="s">
        <v>75</v>
      </c>
      <c r="E2655" s="3" t="s">
        <v>3051</v>
      </c>
      <c r="F2655" s="3" t="s">
        <v>77</v>
      </c>
      <c r="G2655" s="5">
        <v>6.25</v>
      </c>
      <c r="H2655">
        <v>6</v>
      </c>
      <c r="I2655" s="5">
        <v>15.975</v>
      </c>
      <c r="J2655" s="5">
        <v>2.6625000000000001</v>
      </c>
      <c r="K2655">
        <v>50</v>
      </c>
      <c r="L2655" s="15">
        <v>0.12</v>
      </c>
      <c r="M2655" s="13">
        <v>1.7370000000000001</v>
      </c>
      <c r="N2655" s="15">
        <v>0</v>
      </c>
      <c r="O2655" s="5">
        <v>0</v>
      </c>
      <c r="P2655" s="5">
        <v>0</v>
      </c>
      <c r="Q2655" s="5">
        <f t="shared" si="457"/>
        <v>15.975</v>
      </c>
      <c r="R2655" s="5">
        <f t="shared" si="458"/>
        <v>-15.975</v>
      </c>
      <c r="S2655" s="15">
        <f t="shared" si="459"/>
        <v>-1</v>
      </c>
      <c r="T2655">
        <v>0</v>
      </c>
      <c r="U2655" s="5" t="str">
        <f t="shared" si="460"/>
        <v>NA</v>
      </c>
      <c r="V2655" s="15">
        <f t="shared" si="461"/>
        <v>0</v>
      </c>
      <c r="W2655" s="15">
        <f t="shared" si="462"/>
        <v>0</v>
      </c>
      <c r="X2655" s="5">
        <f t="shared" si="463"/>
        <v>0</v>
      </c>
      <c r="Y2655" s="5">
        <f t="shared" si="464"/>
        <v>14.3775</v>
      </c>
      <c r="Z2655" s="5">
        <f t="shared" si="465"/>
        <v>-16.77375</v>
      </c>
      <c r="AA2655" s="5">
        <f t="shared" si="466"/>
        <v>1.5975000000000001</v>
      </c>
      <c r="AB2655" s="5">
        <f t="shared" si="467"/>
        <v>0.79875000000000007</v>
      </c>
    </row>
    <row r="2656" spans="1:28" x14ac:dyDescent="0.55000000000000004">
      <c r="A2656" s="3" t="s">
        <v>72</v>
      </c>
      <c r="B2656" s="3" t="s">
        <v>3208</v>
      </c>
      <c r="C2656" t="s">
        <v>47</v>
      </c>
      <c r="D2656" s="3" t="s">
        <v>194</v>
      </c>
      <c r="E2656" s="3" t="s">
        <v>2853</v>
      </c>
      <c r="F2656" s="3" t="s">
        <v>77</v>
      </c>
      <c r="G2656" s="5">
        <v>6.25</v>
      </c>
      <c r="H2656">
        <v>4</v>
      </c>
      <c r="I2656" s="5">
        <v>16.012499999999999</v>
      </c>
      <c r="J2656" s="5">
        <v>4.0031249999999998</v>
      </c>
      <c r="K2656">
        <v>19</v>
      </c>
      <c r="L2656" s="15">
        <v>0.21052631578947398</v>
      </c>
      <c r="M2656" s="13">
        <v>2.57894736842105</v>
      </c>
      <c r="N2656" s="15">
        <v>0</v>
      </c>
      <c r="O2656" s="5">
        <v>0</v>
      </c>
      <c r="P2656" s="5">
        <v>0</v>
      </c>
      <c r="Q2656" s="5">
        <f t="shared" si="457"/>
        <v>16.012499999999999</v>
      </c>
      <c r="R2656" s="5">
        <f t="shared" si="458"/>
        <v>-16.012499999999999</v>
      </c>
      <c r="S2656" s="15">
        <f t="shared" si="459"/>
        <v>-1</v>
      </c>
      <c r="T2656">
        <v>0</v>
      </c>
      <c r="U2656" s="5" t="str">
        <f t="shared" si="460"/>
        <v>NA</v>
      </c>
      <c r="V2656" s="15">
        <f t="shared" si="461"/>
        <v>0</v>
      </c>
      <c r="W2656" s="15">
        <f t="shared" si="462"/>
        <v>0</v>
      </c>
      <c r="X2656" s="5">
        <f t="shared" si="463"/>
        <v>0</v>
      </c>
      <c r="Y2656" s="5">
        <f t="shared" si="464"/>
        <v>14.411249999999999</v>
      </c>
      <c r="Z2656" s="5">
        <f t="shared" si="465"/>
        <v>-16.813124999999999</v>
      </c>
      <c r="AA2656" s="5">
        <f t="shared" si="466"/>
        <v>1.6012500000000003</v>
      </c>
      <c r="AB2656" s="5">
        <f t="shared" si="467"/>
        <v>0.80062500000000014</v>
      </c>
    </row>
    <row r="2657" spans="1:28" x14ac:dyDescent="0.55000000000000004">
      <c r="A2657" s="3" t="s">
        <v>72</v>
      </c>
      <c r="B2657" s="3" t="s">
        <v>4397</v>
      </c>
      <c r="C2657" t="s">
        <v>47</v>
      </c>
      <c r="D2657" s="3" t="s">
        <v>173</v>
      </c>
      <c r="E2657" s="3" t="s">
        <v>2735</v>
      </c>
      <c r="F2657" s="3" t="s">
        <v>77</v>
      </c>
      <c r="G2657" s="5">
        <v>6.25</v>
      </c>
      <c r="H2657">
        <v>7</v>
      </c>
      <c r="I2657" s="5">
        <v>16.024999987499999</v>
      </c>
      <c r="J2657" s="5">
        <v>2.2892857124999999</v>
      </c>
      <c r="K2657">
        <v>211</v>
      </c>
      <c r="L2657" s="15">
        <v>3.3175355450236997E-2</v>
      </c>
      <c r="M2657" s="13">
        <v>3.3924170616113698</v>
      </c>
      <c r="N2657" s="15">
        <v>0</v>
      </c>
      <c r="O2657" s="5">
        <v>0</v>
      </c>
      <c r="P2657" s="5">
        <v>0</v>
      </c>
      <c r="Q2657" s="5">
        <f t="shared" si="457"/>
        <v>16.024999987499999</v>
      </c>
      <c r="R2657" s="5">
        <f t="shared" si="458"/>
        <v>-16.024999987499999</v>
      </c>
      <c r="S2657" s="15">
        <f t="shared" si="459"/>
        <v>-1</v>
      </c>
      <c r="T2657">
        <v>0</v>
      </c>
      <c r="U2657" s="5" t="str">
        <f t="shared" si="460"/>
        <v>NA</v>
      </c>
      <c r="V2657" s="15">
        <f t="shared" si="461"/>
        <v>0</v>
      </c>
      <c r="W2657" s="15">
        <f t="shared" si="462"/>
        <v>0</v>
      </c>
      <c r="X2657" s="5">
        <f t="shared" si="463"/>
        <v>0</v>
      </c>
      <c r="Y2657" s="5">
        <f t="shared" si="464"/>
        <v>14.422499988749999</v>
      </c>
      <c r="Z2657" s="5">
        <f t="shared" si="465"/>
        <v>-16.826249986874998</v>
      </c>
      <c r="AA2657" s="5">
        <f t="shared" si="466"/>
        <v>1.6024999987499999</v>
      </c>
      <c r="AB2657" s="5">
        <f t="shared" si="467"/>
        <v>0.80124999937499908</v>
      </c>
    </row>
    <row r="2658" spans="1:28" x14ac:dyDescent="0.55000000000000004">
      <c r="A2658" s="3" t="s">
        <v>72</v>
      </c>
      <c r="B2658" s="3" t="s">
        <v>640</v>
      </c>
      <c r="C2658" t="s">
        <v>47</v>
      </c>
      <c r="D2658" s="3" t="s">
        <v>75</v>
      </c>
      <c r="E2658" s="3" t="s">
        <v>3348</v>
      </c>
      <c r="F2658" s="3" t="s">
        <v>77</v>
      </c>
      <c r="G2658" s="5">
        <v>6.25</v>
      </c>
      <c r="H2658">
        <v>6</v>
      </c>
      <c r="I2658" s="5">
        <v>16.17499995</v>
      </c>
      <c r="J2658" s="5">
        <v>2.6958333249999997</v>
      </c>
      <c r="K2658">
        <v>22</v>
      </c>
      <c r="L2658" s="15">
        <v>0.27272727272727298</v>
      </c>
      <c r="M2658" s="13">
        <v>1</v>
      </c>
      <c r="N2658" s="15">
        <v>0</v>
      </c>
      <c r="O2658" s="5">
        <v>0</v>
      </c>
      <c r="P2658" s="5">
        <v>0</v>
      </c>
      <c r="Q2658" s="5">
        <f t="shared" si="457"/>
        <v>16.17499995</v>
      </c>
      <c r="R2658" s="5">
        <f t="shared" si="458"/>
        <v>-16.17499995</v>
      </c>
      <c r="S2658" s="15">
        <f t="shared" si="459"/>
        <v>-1</v>
      </c>
      <c r="T2658">
        <v>0</v>
      </c>
      <c r="U2658" s="5" t="str">
        <f t="shared" si="460"/>
        <v>NA</v>
      </c>
      <c r="V2658" s="15">
        <f t="shared" si="461"/>
        <v>0</v>
      </c>
      <c r="W2658" s="15">
        <f t="shared" si="462"/>
        <v>0</v>
      </c>
      <c r="X2658" s="5">
        <f t="shared" si="463"/>
        <v>0</v>
      </c>
      <c r="Y2658" s="5">
        <f t="shared" si="464"/>
        <v>14.557499955000001</v>
      </c>
      <c r="Z2658" s="5">
        <f t="shared" si="465"/>
        <v>-16.983749947500002</v>
      </c>
      <c r="AA2658" s="5">
        <f t="shared" si="466"/>
        <v>1.6174999949999993</v>
      </c>
      <c r="AB2658" s="5">
        <f t="shared" si="467"/>
        <v>0.80874999750000143</v>
      </c>
    </row>
    <row r="2659" spans="1:28" x14ac:dyDescent="0.55000000000000004">
      <c r="A2659" s="3" t="s">
        <v>72</v>
      </c>
      <c r="B2659" s="3" t="s">
        <v>281</v>
      </c>
      <c r="C2659" t="s">
        <v>47</v>
      </c>
      <c r="D2659" s="3" t="s">
        <v>104</v>
      </c>
      <c r="E2659" s="3" t="s">
        <v>3019</v>
      </c>
      <c r="F2659" s="3" t="s">
        <v>77</v>
      </c>
      <c r="G2659" s="5">
        <v>6.25</v>
      </c>
      <c r="H2659">
        <v>6</v>
      </c>
      <c r="I2659" s="5">
        <v>16.187499975000001</v>
      </c>
      <c r="J2659" s="5">
        <v>2.6979166625</v>
      </c>
      <c r="K2659">
        <v>188</v>
      </c>
      <c r="L2659" s="15">
        <v>3.1914893617021295E-2</v>
      </c>
      <c r="M2659" s="13">
        <v>1.17723404255319</v>
      </c>
      <c r="N2659" s="15">
        <v>0</v>
      </c>
      <c r="O2659" s="5">
        <v>0</v>
      </c>
      <c r="P2659" s="5">
        <v>0</v>
      </c>
      <c r="Q2659" s="5">
        <f t="shared" si="457"/>
        <v>16.187499975000001</v>
      </c>
      <c r="R2659" s="5">
        <f t="shared" si="458"/>
        <v>-16.187499975000001</v>
      </c>
      <c r="S2659" s="15">
        <f t="shared" si="459"/>
        <v>-1</v>
      </c>
      <c r="T2659">
        <v>0</v>
      </c>
      <c r="U2659" s="5" t="str">
        <f t="shared" si="460"/>
        <v>NA</v>
      </c>
      <c r="V2659" s="15">
        <f t="shared" si="461"/>
        <v>0</v>
      </c>
      <c r="W2659" s="15">
        <f t="shared" si="462"/>
        <v>0</v>
      </c>
      <c r="X2659" s="5">
        <f t="shared" si="463"/>
        <v>0</v>
      </c>
      <c r="Y2659" s="5">
        <f t="shared" si="464"/>
        <v>14.568749977500001</v>
      </c>
      <c r="Z2659" s="5">
        <f t="shared" si="465"/>
        <v>-16.996874973750003</v>
      </c>
      <c r="AA2659" s="5">
        <f t="shared" si="466"/>
        <v>1.6187499975000001</v>
      </c>
      <c r="AB2659" s="5">
        <f t="shared" si="467"/>
        <v>0.80937499875000185</v>
      </c>
    </row>
    <row r="2660" spans="1:28" x14ac:dyDescent="0.55000000000000004">
      <c r="A2660" s="3" t="s">
        <v>72</v>
      </c>
      <c r="B2660" s="3" t="s">
        <v>3494</v>
      </c>
      <c r="C2660" t="s">
        <v>47</v>
      </c>
      <c r="D2660" s="3" t="s">
        <v>173</v>
      </c>
      <c r="E2660" s="3" t="s">
        <v>206</v>
      </c>
      <c r="F2660" s="3" t="s">
        <v>77</v>
      </c>
      <c r="G2660" s="5">
        <v>6.25</v>
      </c>
      <c r="H2660">
        <v>14</v>
      </c>
      <c r="I2660" s="5">
        <v>16.23749995</v>
      </c>
      <c r="J2660" s="5">
        <v>1.1598214250000001</v>
      </c>
      <c r="K2660">
        <v>308</v>
      </c>
      <c r="L2660" s="15">
        <v>4.5454545454545504E-2</v>
      </c>
      <c r="M2660" s="13">
        <v>1.61785714285714</v>
      </c>
      <c r="N2660" s="15">
        <v>0</v>
      </c>
      <c r="O2660" s="5">
        <v>0</v>
      </c>
      <c r="P2660" s="5">
        <v>0</v>
      </c>
      <c r="Q2660" s="5">
        <f t="shared" si="457"/>
        <v>16.23749995</v>
      </c>
      <c r="R2660" s="5">
        <f t="shared" si="458"/>
        <v>-16.23749995</v>
      </c>
      <c r="S2660" s="15">
        <f t="shared" si="459"/>
        <v>-1</v>
      </c>
      <c r="T2660">
        <v>0</v>
      </c>
      <c r="U2660" s="5" t="str">
        <f t="shared" si="460"/>
        <v>NA</v>
      </c>
      <c r="V2660" s="15">
        <f t="shared" si="461"/>
        <v>0</v>
      </c>
      <c r="W2660" s="15">
        <f t="shared" si="462"/>
        <v>0</v>
      </c>
      <c r="X2660" s="5">
        <f t="shared" si="463"/>
        <v>0</v>
      </c>
      <c r="Y2660" s="5">
        <f t="shared" si="464"/>
        <v>14.613749955000001</v>
      </c>
      <c r="Z2660" s="5">
        <f t="shared" si="465"/>
        <v>-17.049374947500002</v>
      </c>
      <c r="AA2660" s="5">
        <f t="shared" si="466"/>
        <v>1.6237499949999989</v>
      </c>
      <c r="AB2660" s="5">
        <f t="shared" si="467"/>
        <v>0.81187499750000214</v>
      </c>
    </row>
    <row r="2661" spans="1:28" x14ac:dyDescent="0.55000000000000004">
      <c r="A2661" s="3" t="s">
        <v>72</v>
      </c>
      <c r="B2661" s="3" t="s">
        <v>2644</v>
      </c>
      <c r="C2661" t="s">
        <v>47</v>
      </c>
      <c r="D2661" s="3" t="s">
        <v>75</v>
      </c>
      <c r="E2661" s="3" t="s">
        <v>76</v>
      </c>
      <c r="F2661" s="3" t="s">
        <v>77</v>
      </c>
      <c r="G2661" s="5">
        <v>6.25</v>
      </c>
      <c r="H2661">
        <v>7</v>
      </c>
      <c r="I2661" s="5">
        <v>16.324999949999999</v>
      </c>
      <c r="J2661" s="5">
        <v>2.3321428499999999</v>
      </c>
      <c r="K2661">
        <v>71</v>
      </c>
      <c r="L2661" s="15">
        <v>9.85915492957746E-2</v>
      </c>
      <c r="M2661" s="13">
        <v>1.20915492957746</v>
      </c>
      <c r="N2661" s="15">
        <v>0</v>
      </c>
      <c r="O2661" s="5">
        <v>0</v>
      </c>
      <c r="P2661" s="5">
        <v>0</v>
      </c>
      <c r="Q2661" s="5">
        <f t="shared" si="457"/>
        <v>16.324999949999999</v>
      </c>
      <c r="R2661" s="5">
        <f t="shared" si="458"/>
        <v>-16.324999949999999</v>
      </c>
      <c r="S2661" s="15">
        <f t="shared" si="459"/>
        <v>-1</v>
      </c>
      <c r="T2661">
        <v>0</v>
      </c>
      <c r="U2661" s="5" t="str">
        <f t="shared" si="460"/>
        <v>NA</v>
      </c>
      <c r="V2661" s="15">
        <f t="shared" si="461"/>
        <v>0</v>
      </c>
      <c r="W2661" s="15">
        <f t="shared" si="462"/>
        <v>0</v>
      </c>
      <c r="X2661" s="5">
        <f t="shared" si="463"/>
        <v>0</v>
      </c>
      <c r="Y2661" s="5">
        <f t="shared" si="464"/>
        <v>14.692499954999999</v>
      </c>
      <c r="Z2661" s="5">
        <f t="shared" si="465"/>
        <v>-17.1412499475</v>
      </c>
      <c r="AA2661" s="5">
        <f t="shared" si="466"/>
        <v>1.6324999949999999</v>
      </c>
      <c r="AB2661" s="5">
        <f t="shared" si="467"/>
        <v>0.81624999750000171</v>
      </c>
    </row>
    <row r="2662" spans="1:28" x14ac:dyDescent="0.55000000000000004">
      <c r="A2662" s="3" t="s">
        <v>72</v>
      </c>
      <c r="B2662" s="3" t="s">
        <v>258</v>
      </c>
      <c r="C2662" t="s">
        <v>47</v>
      </c>
      <c r="D2662" s="3" t="s">
        <v>221</v>
      </c>
      <c r="E2662" s="3" t="s">
        <v>2748</v>
      </c>
      <c r="F2662" s="3" t="s">
        <v>77</v>
      </c>
      <c r="G2662" s="5">
        <v>6.25</v>
      </c>
      <c r="H2662">
        <v>10</v>
      </c>
      <c r="I2662" s="5">
        <v>16.337499999999999</v>
      </c>
      <c r="J2662" s="5">
        <v>1.63375</v>
      </c>
      <c r="K2662">
        <v>455</v>
      </c>
      <c r="L2662" s="15">
        <v>2.1978021978022001E-2</v>
      </c>
      <c r="M2662" s="13">
        <v>1.5685714285714301</v>
      </c>
      <c r="N2662" s="15">
        <v>0</v>
      </c>
      <c r="O2662" s="5">
        <v>0</v>
      </c>
      <c r="P2662" s="5">
        <v>0</v>
      </c>
      <c r="Q2662" s="5">
        <f t="shared" si="457"/>
        <v>16.337499999999999</v>
      </c>
      <c r="R2662" s="5">
        <f t="shared" si="458"/>
        <v>-16.337499999999999</v>
      </c>
      <c r="S2662" s="15">
        <f t="shared" si="459"/>
        <v>-1</v>
      </c>
      <c r="T2662">
        <v>0</v>
      </c>
      <c r="U2662" s="5" t="str">
        <f t="shared" si="460"/>
        <v>NA</v>
      </c>
      <c r="V2662" s="15">
        <f t="shared" si="461"/>
        <v>0</v>
      </c>
      <c r="W2662" s="15">
        <f t="shared" si="462"/>
        <v>0</v>
      </c>
      <c r="X2662" s="5">
        <f t="shared" si="463"/>
        <v>0</v>
      </c>
      <c r="Y2662" s="5">
        <f t="shared" si="464"/>
        <v>14.703749999999999</v>
      </c>
      <c r="Z2662" s="5">
        <f t="shared" si="465"/>
        <v>-17.154374999999998</v>
      </c>
      <c r="AA2662" s="5">
        <f t="shared" si="466"/>
        <v>1.6337499999999991</v>
      </c>
      <c r="AB2662" s="5">
        <f t="shared" si="467"/>
        <v>0.81687499999999957</v>
      </c>
    </row>
    <row r="2663" spans="1:28" x14ac:dyDescent="0.55000000000000004">
      <c r="A2663" s="3" t="s">
        <v>72</v>
      </c>
      <c r="B2663" s="3" t="s">
        <v>4404</v>
      </c>
      <c r="C2663" t="s">
        <v>47</v>
      </c>
      <c r="D2663" s="3" t="s">
        <v>173</v>
      </c>
      <c r="E2663" s="3" t="s">
        <v>2872</v>
      </c>
      <c r="F2663" s="3" t="s">
        <v>77</v>
      </c>
      <c r="G2663" s="5">
        <v>6.25</v>
      </c>
      <c r="H2663">
        <v>6</v>
      </c>
      <c r="I2663" s="5">
        <v>16.350000000000001</v>
      </c>
      <c r="J2663" s="5">
        <v>2.7250000000000001</v>
      </c>
      <c r="K2663">
        <v>239</v>
      </c>
      <c r="L2663" s="15">
        <v>2.5104602510460202E-2</v>
      </c>
      <c r="M2663" s="13">
        <v>2.0171548117154798</v>
      </c>
      <c r="N2663" s="15">
        <v>0</v>
      </c>
      <c r="O2663" s="5">
        <v>0</v>
      </c>
      <c r="P2663" s="5">
        <v>0</v>
      </c>
      <c r="Q2663" s="5">
        <f t="shared" si="457"/>
        <v>16.350000000000001</v>
      </c>
      <c r="R2663" s="5">
        <f t="shared" si="458"/>
        <v>-16.350000000000001</v>
      </c>
      <c r="S2663" s="15">
        <f t="shared" si="459"/>
        <v>-1</v>
      </c>
      <c r="T2663">
        <v>0</v>
      </c>
      <c r="U2663" s="5" t="str">
        <f t="shared" si="460"/>
        <v>NA</v>
      </c>
      <c r="V2663" s="15">
        <f t="shared" si="461"/>
        <v>0</v>
      </c>
      <c r="W2663" s="15">
        <f t="shared" si="462"/>
        <v>0</v>
      </c>
      <c r="X2663" s="5">
        <f t="shared" si="463"/>
        <v>0</v>
      </c>
      <c r="Y2663" s="5">
        <f t="shared" si="464"/>
        <v>14.715000000000002</v>
      </c>
      <c r="Z2663" s="5">
        <f t="shared" si="465"/>
        <v>-17.167500000000004</v>
      </c>
      <c r="AA2663" s="5">
        <f t="shared" si="466"/>
        <v>1.6349999999999998</v>
      </c>
      <c r="AB2663" s="5">
        <f t="shared" si="467"/>
        <v>0.81750000000000256</v>
      </c>
    </row>
    <row r="2664" spans="1:28" x14ac:dyDescent="0.55000000000000004">
      <c r="A2664" s="3" t="s">
        <v>72</v>
      </c>
      <c r="B2664" s="3" t="s">
        <v>132</v>
      </c>
      <c r="C2664" t="s">
        <v>47</v>
      </c>
      <c r="D2664" s="3" t="s">
        <v>262</v>
      </c>
      <c r="E2664" s="3" t="s">
        <v>302</v>
      </c>
      <c r="F2664" s="3" t="s">
        <v>77</v>
      </c>
      <c r="G2664" s="5">
        <v>6.25</v>
      </c>
      <c r="H2664">
        <v>5</v>
      </c>
      <c r="I2664" s="5">
        <v>16.537500000000001</v>
      </c>
      <c r="J2664" s="5">
        <v>3.3075000000000001</v>
      </c>
      <c r="K2664">
        <v>33</v>
      </c>
      <c r="L2664" s="15">
        <v>0.15151515151515199</v>
      </c>
      <c r="M2664" s="13">
        <v>1.9075757575757599</v>
      </c>
      <c r="N2664" s="15">
        <v>0</v>
      </c>
      <c r="O2664" s="5">
        <v>0</v>
      </c>
      <c r="P2664" s="5">
        <v>0</v>
      </c>
      <c r="Q2664" s="5">
        <f t="shared" si="457"/>
        <v>16.537500000000001</v>
      </c>
      <c r="R2664" s="5">
        <f t="shared" si="458"/>
        <v>-16.537500000000001</v>
      </c>
      <c r="S2664" s="15">
        <f t="shared" si="459"/>
        <v>-1</v>
      </c>
      <c r="T2664">
        <v>0</v>
      </c>
      <c r="U2664" s="5" t="str">
        <f t="shared" si="460"/>
        <v>NA</v>
      </c>
      <c r="V2664" s="15">
        <f t="shared" si="461"/>
        <v>0</v>
      </c>
      <c r="W2664" s="15">
        <f t="shared" si="462"/>
        <v>0</v>
      </c>
      <c r="X2664" s="5">
        <f t="shared" si="463"/>
        <v>0</v>
      </c>
      <c r="Y2664" s="5">
        <f t="shared" si="464"/>
        <v>14.883750000000001</v>
      </c>
      <c r="Z2664" s="5">
        <f t="shared" si="465"/>
        <v>-17.364375000000003</v>
      </c>
      <c r="AA2664" s="5">
        <f t="shared" si="466"/>
        <v>1.6537500000000005</v>
      </c>
      <c r="AB2664" s="5">
        <f t="shared" si="467"/>
        <v>0.82687500000000114</v>
      </c>
    </row>
    <row r="2665" spans="1:28" x14ac:dyDescent="0.55000000000000004">
      <c r="A2665" s="3" t="s">
        <v>72</v>
      </c>
      <c r="B2665" s="3" t="s">
        <v>2504</v>
      </c>
      <c r="C2665" t="s">
        <v>47</v>
      </c>
      <c r="D2665" s="3" t="s">
        <v>137</v>
      </c>
      <c r="E2665" s="3" t="s">
        <v>2863</v>
      </c>
      <c r="F2665" s="3" t="s">
        <v>77</v>
      </c>
      <c r="G2665" s="5">
        <v>6.25</v>
      </c>
      <c r="H2665">
        <v>5</v>
      </c>
      <c r="I2665" s="5">
        <v>16.537500000000001</v>
      </c>
      <c r="J2665" s="5">
        <v>3.3075000000000001</v>
      </c>
      <c r="K2665">
        <v>17</v>
      </c>
      <c r="L2665" s="15">
        <v>0.29411764705882404</v>
      </c>
      <c r="M2665" s="13">
        <v>1.76470588235294</v>
      </c>
      <c r="N2665" s="15">
        <v>0</v>
      </c>
      <c r="O2665" s="5">
        <v>0</v>
      </c>
      <c r="P2665" s="5">
        <v>0</v>
      </c>
      <c r="Q2665" s="5">
        <f t="shared" si="457"/>
        <v>16.537500000000001</v>
      </c>
      <c r="R2665" s="5">
        <f t="shared" si="458"/>
        <v>-16.537500000000001</v>
      </c>
      <c r="S2665" s="15">
        <f t="shared" si="459"/>
        <v>-1</v>
      </c>
      <c r="T2665">
        <v>0</v>
      </c>
      <c r="U2665" s="5" t="str">
        <f t="shared" si="460"/>
        <v>NA</v>
      </c>
      <c r="V2665" s="15">
        <f t="shared" si="461"/>
        <v>0</v>
      </c>
      <c r="W2665" s="15">
        <f t="shared" si="462"/>
        <v>0</v>
      </c>
      <c r="X2665" s="5">
        <f t="shared" si="463"/>
        <v>0</v>
      </c>
      <c r="Y2665" s="5">
        <f t="shared" si="464"/>
        <v>14.883750000000001</v>
      </c>
      <c r="Z2665" s="5">
        <f t="shared" si="465"/>
        <v>-17.364375000000003</v>
      </c>
      <c r="AA2665" s="5">
        <f t="shared" si="466"/>
        <v>1.6537500000000005</v>
      </c>
      <c r="AB2665" s="5">
        <f t="shared" si="467"/>
        <v>0.82687500000000114</v>
      </c>
    </row>
    <row r="2666" spans="1:28" x14ac:dyDescent="0.55000000000000004">
      <c r="A2666" s="3" t="s">
        <v>72</v>
      </c>
      <c r="B2666" s="3" t="s">
        <v>1858</v>
      </c>
      <c r="C2666" t="s">
        <v>47</v>
      </c>
      <c r="D2666" s="3" t="s">
        <v>173</v>
      </c>
      <c r="E2666" s="3" t="s">
        <v>2840</v>
      </c>
      <c r="F2666" s="3" t="s">
        <v>77</v>
      </c>
      <c r="G2666" s="5">
        <v>6.25</v>
      </c>
      <c r="H2666">
        <v>5</v>
      </c>
      <c r="I2666" s="5">
        <v>16.55</v>
      </c>
      <c r="J2666" s="5">
        <v>3.31</v>
      </c>
      <c r="K2666">
        <v>36</v>
      </c>
      <c r="L2666" s="15">
        <v>0.13888888888888901</v>
      </c>
      <c r="M2666" s="13">
        <v>1.43888888888889</v>
      </c>
      <c r="N2666" s="15">
        <v>0</v>
      </c>
      <c r="O2666" s="5">
        <v>0</v>
      </c>
      <c r="P2666" s="5">
        <v>0</v>
      </c>
      <c r="Q2666" s="5">
        <f t="shared" si="457"/>
        <v>16.55</v>
      </c>
      <c r="R2666" s="5">
        <f t="shared" si="458"/>
        <v>-16.55</v>
      </c>
      <c r="S2666" s="15">
        <f t="shared" si="459"/>
        <v>-1</v>
      </c>
      <c r="T2666">
        <v>0</v>
      </c>
      <c r="U2666" s="5" t="str">
        <f t="shared" si="460"/>
        <v>NA</v>
      </c>
      <c r="V2666" s="15">
        <f t="shared" si="461"/>
        <v>0</v>
      </c>
      <c r="W2666" s="15">
        <f t="shared" si="462"/>
        <v>0</v>
      </c>
      <c r="X2666" s="5">
        <f t="shared" si="463"/>
        <v>0</v>
      </c>
      <c r="Y2666" s="5">
        <f t="shared" si="464"/>
        <v>14.895000000000001</v>
      </c>
      <c r="Z2666" s="5">
        <f t="shared" si="465"/>
        <v>-17.377500000000001</v>
      </c>
      <c r="AA2666" s="5">
        <f t="shared" si="466"/>
        <v>1.6549999999999994</v>
      </c>
      <c r="AB2666" s="5">
        <f t="shared" si="467"/>
        <v>0.82750000000000057</v>
      </c>
    </row>
    <row r="2667" spans="1:28" x14ac:dyDescent="0.55000000000000004">
      <c r="A2667" s="3" t="s">
        <v>72</v>
      </c>
      <c r="B2667" s="3" t="s">
        <v>4081</v>
      </c>
      <c r="C2667" t="s">
        <v>47</v>
      </c>
      <c r="D2667" s="3" t="s">
        <v>40</v>
      </c>
      <c r="E2667" s="3" t="s">
        <v>3268</v>
      </c>
      <c r="F2667" s="3" t="s">
        <v>77</v>
      </c>
      <c r="G2667" s="5">
        <v>6.25</v>
      </c>
      <c r="H2667">
        <v>6</v>
      </c>
      <c r="I2667" s="5">
        <v>16.587499950000002</v>
      </c>
      <c r="J2667" s="5">
        <v>2.7645833250000003</v>
      </c>
      <c r="K2667">
        <v>105</v>
      </c>
      <c r="L2667" s="15">
        <v>5.7142857142857099E-2</v>
      </c>
      <c r="M2667" s="13">
        <v>2.3444761904761902</v>
      </c>
      <c r="N2667" s="15">
        <v>0</v>
      </c>
      <c r="O2667" s="5">
        <v>0</v>
      </c>
      <c r="P2667" s="5">
        <v>0</v>
      </c>
      <c r="Q2667" s="5">
        <f t="shared" si="457"/>
        <v>16.587499950000002</v>
      </c>
      <c r="R2667" s="5">
        <f t="shared" si="458"/>
        <v>-16.587499950000002</v>
      </c>
      <c r="S2667" s="15">
        <f t="shared" si="459"/>
        <v>-1</v>
      </c>
      <c r="T2667">
        <v>0</v>
      </c>
      <c r="U2667" s="5" t="str">
        <f t="shared" si="460"/>
        <v>NA</v>
      </c>
      <c r="V2667" s="15">
        <f t="shared" si="461"/>
        <v>0</v>
      </c>
      <c r="W2667" s="15">
        <f t="shared" si="462"/>
        <v>0</v>
      </c>
      <c r="X2667" s="5">
        <f t="shared" si="463"/>
        <v>0</v>
      </c>
      <c r="Y2667" s="5">
        <f t="shared" si="464"/>
        <v>14.928749955000002</v>
      </c>
      <c r="Z2667" s="5">
        <f t="shared" si="465"/>
        <v>-17.416874947500002</v>
      </c>
      <c r="AA2667" s="5">
        <f t="shared" si="466"/>
        <v>1.6587499949999991</v>
      </c>
      <c r="AB2667" s="5">
        <f t="shared" si="467"/>
        <v>0.82937499750000043</v>
      </c>
    </row>
    <row r="2668" spans="1:28" x14ac:dyDescent="0.55000000000000004">
      <c r="A2668" s="3" t="s">
        <v>72</v>
      </c>
      <c r="B2668" s="3" t="s">
        <v>1874</v>
      </c>
      <c r="C2668" t="s">
        <v>47</v>
      </c>
      <c r="D2668" s="3" t="s">
        <v>32</v>
      </c>
      <c r="E2668" s="3" t="s">
        <v>482</v>
      </c>
      <c r="F2668" s="3" t="s">
        <v>77</v>
      </c>
      <c r="G2668" s="5">
        <v>6.25</v>
      </c>
      <c r="H2668">
        <v>20</v>
      </c>
      <c r="I2668" s="5">
        <v>16.600000000000001</v>
      </c>
      <c r="J2668" s="5">
        <v>0.83</v>
      </c>
      <c r="K2668">
        <v>554</v>
      </c>
      <c r="L2668" s="15">
        <v>3.6101083032491002E-2</v>
      </c>
      <c r="M2668" s="13">
        <v>5.3001805054151596</v>
      </c>
      <c r="N2668" s="15">
        <v>0</v>
      </c>
      <c r="O2668" s="5">
        <v>0</v>
      </c>
      <c r="P2668" s="5">
        <v>0</v>
      </c>
      <c r="Q2668" s="5">
        <f t="shared" si="457"/>
        <v>16.600000000000001</v>
      </c>
      <c r="R2668" s="5">
        <f t="shared" si="458"/>
        <v>-16.600000000000001</v>
      </c>
      <c r="S2668" s="15">
        <f t="shared" si="459"/>
        <v>-1</v>
      </c>
      <c r="T2668">
        <v>0</v>
      </c>
      <c r="U2668" s="5" t="str">
        <f t="shared" si="460"/>
        <v>NA</v>
      </c>
      <c r="V2668" s="15">
        <f t="shared" si="461"/>
        <v>0</v>
      </c>
      <c r="W2668" s="15">
        <f t="shared" si="462"/>
        <v>0</v>
      </c>
      <c r="X2668" s="5">
        <f t="shared" si="463"/>
        <v>0</v>
      </c>
      <c r="Y2668" s="5">
        <f t="shared" si="464"/>
        <v>14.940000000000001</v>
      </c>
      <c r="Z2668" s="5">
        <f t="shared" si="465"/>
        <v>-17.430000000000003</v>
      </c>
      <c r="AA2668" s="5">
        <f t="shared" si="466"/>
        <v>1.6600000000000001</v>
      </c>
      <c r="AB2668" s="5">
        <f t="shared" si="467"/>
        <v>0.83000000000000185</v>
      </c>
    </row>
    <row r="2669" spans="1:28" x14ac:dyDescent="0.55000000000000004">
      <c r="A2669" s="3" t="s">
        <v>72</v>
      </c>
      <c r="B2669" s="3" t="s">
        <v>4393</v>
      </c>
      <c r="C2669" t="s">
        <v>47</v>
      </c>
      <c r="D2669" s="3" t="s">
        <v>133</v>
      </c>
      <c r="E2669" s="3" t="s">
        <v>3024</v>
      </c>
      <c r="F2669" s="3" t="s">
        <v>77</v>
      </c>
      <c r="G2669" s="5">
        <v>6.25</v>
      </c>
      <c r="H2669">
        <v>5</v>
      </c>
      <c r="I2669" s="5">
        <v>16.625</v>
      </c>
      <c r="J2669" s="5">
        <v>3.3250000000000002</v>
      </c>
      <c r="K2669">
        <v>449</v>
      </c>
      <c r="L2669" s="15">
        <v>1.1135857461024501E-2</v>
      </c>
      <c r="M2669" s="13">
        <v>4.7358574610244997</v>
      </c>
      <c r="N2669" s="15">
        <v>0</v>
      </c>
      <c r="O2669" s="5">
        <v>0</v>
      </c>
      <c r="P2669" s="5">
        <v>0</v>
      </c>
      <c r="Q2669" s="5">
        <f t="shared" si="457"/>
        <v>16.625</v>
      </c>
      <c r="R2669" s="5">
        <f t="shared" si="458"/>
        <v>-16.625</v>
      </c>
      <c r="S2669" s="15">
        <f t="shared" si="459"/>
        <v>-1</v>
      </c>
      <c r="T2669">
        <v>0</v>
      </c>
      <c r="U2669" s="5" t="str">
        <f t="shared" si="460"/>
        <v>NA</v>
      </c>
      <c r="V2669" s="15">
        <f t="shared" si="461"/>
        <v>0</v>
      </c>
      <c r="W2669" s="15">
        <f t="shared" si="462"/>
        <v>0</v>
      </c>
      <c r="X2669" s="5">
        <f t="shared" si="463"/>
        <v>0</v>
      </c>
      <c r="Y2669" s="5">
        <f t="shared" si="464"/>
        <v>14.9625</v>
      </c>
      <c r="Z2669" s="5">
        <f t="shared" si="465"/>
        <v>-17.456250000000001</v>
      </c>
      <c r="AA2669" s="5">
        <f t="shared" si="466"/>
        <v>1.6624999999999996</v>
      </c>
      <c r="AB2669" s="5">
        <f t="shared" si="467"/>
        <v>0.83125000000000071</v>
      </c>
    </row>
    <row r="2670" spans="1:28" x14ac:dyDescent="0.55000000000000004">
      <c r="A2670" s="3" t="s">
        <v>72</v>
      </c>
      <c r="B2670" s="3" t="s">
        <v>2267</v>
      </c>
      <c r="C2670" t="s">
        <v>47</v>
      </c>
      <c r="D2670" s="3" t="s">
        <v>173</v>
      </c>
      <c r="E2670" s="3" t="s">
        <v>3132</v>
      </c>
      <c r="F2670" s="3" t="s">
        <v>77</v>
      </c>
      <c r="G2670" s="5">
        <v>6.25</v>
      </c>
      <c r="H2670">
        <v>8</v>
      </c>
      <c r="I2670" s="5">
        <v>16.6875</v>
      </c>
      <c r="J2670" s="5">
        <v>2.0859375</v>
      </c>
      <c r="K2670">
        <v>322</v>
      </c>
      <c r="L2670" s="15">
        <v>2.4844720496894398E-2</v>
      </c>
      <c r="M2670" s="13">
        <v>1.3295031055900599</v>
      </c>
      <c r="N2670" s="15">
        <v>0</v>
      </c>
      <c r="O2670" s="5">
        <v>0</v>
      </c>
      <c r="P2670" s="5">
        <v>0</v>
      </c>
      <c r="Q2670" s="5">
        <f t="shared" si="457"/>
        <v>16.6875</v>
      </c>
      <c r="R2670" s="5">
        <f t="shared" si="458"/>
        <v>-16.6875</v>
      </c>
      <c r="S2670" s="15">
        <f t="shared" si="459"/>
        <v>-1</v>
      </c>
      <c r="T2670">
        <v>0</v>
      </c>
      <c r="U2670" s="5" t="str">
        <f t="shared" si="460"/>
        <v>NA</v>
      </c>
      <c r="V2670" s="15">
        <f t="shared" si="461"/>
        <v>0</v>
      </c>
      <c r="W2670" s="15">
        <f t="shared" si="462"/>
        <v>0</v>
      </c>
      <c r="X2670" s="5">
        <f t="shared" si="463"/>
        <v>0</v>
      </c>
      <c r="Y2670" s="5">
        <f t="shared" si="464"/>
        <v>15.018750000000001</v>
      </c>
      <c r="Z2670" s="5">
        <f t="shared" si="465"/>
        <v>-17.521875000000001</v>
      </c>
      <c r="AA2670" s="5">
        <f t="shared" si="466"/>
        <v>1.6687499999999993</v>
      </c>
      <c r="AB2670" s="5">
        <f t="shared" si="467"/>
        <v>0.83437500000000142</v>
      </c>
    </row>
    <row r="2671" spans="1:28" x14ac:dyDescent="0.55000000000000004">
      <c r="A2671" s="3" t="s">
        <v>72</v>
      </c>
      <c r="B2671" s="3" t="s">
        <v>441</v>
      </c>
      <c r="C2671" t="s">
        <v>47</v>
      </c>
      <c r="D2671" s="3" t="s">
        <v>75</v>
      </c>
      <c r="E2671" s="3" t="s">
        <v>76</v>
      </c>
      <c r="F2671" s="3" t="s">
        <v>77</v>
      </c>
      <c r="G2671" s="5">
        <v>6.25</v>
      </c>
      <c r="H2671">
        <v>3</v>
      </c>
      <c r="I2671" s="5">
        <v>16.6999999875</v>
      </c>
      <c r="J2671" s="5">
        <v>5.5666666625000003</v>
      </c>
      <c r="K2671">
        <v>129</v>
      </c>
      <c r="L2671" s="15">
        <v>2.32558139534884E-2</v>
      </c>
      <c r="M2671" s="13">
        <v>1.2468217054263599</v>
      </c>
      <c r="N2671" s="15">
        <v>0</v>
      </c>
      <c r="O2671" s="5">
        <v>0</v>
      </c>
      <c r="P2671" s="5">
        <v>0</v>
      </c>
      <c r="Q2671" s="5">
        <f t="shared" si="457"/>
        <v>16.6999999875</v>
      </c>
      <c r="R2671" s="5">
        <f t="shared" si="458"/>
        <v>-16.6999999875</v>
      </c>
      <c r="S2671" s="15">
        <f t="shared" si="459"/>
        <v>-1</v>
      </c>
      <c r="T2671">
        <v>0</v>
      </c>
      <c r="U2671" s="5" t="str">
        <f t="shared" si="460"/>
        <v>NA</v>
      </c>
      <c r="V2671" s="15">
        <f t="shared" si="461"/>
        <v>0</v>
      </c>
      <c r="W2671" s="15">
        <f t="shared" si="462"/>
        <v>0</v>
      </c>
      <c r="X2671" s="5">
        <f t="shared" si="463"/>
        <v>0</v>
      </c>
      <c r="Y2671" s="5">
        <f t="shared" si="464"/>
        <v>15.029999988750001</v>
      </c>
      <c r="Z2671" s="5">
        <f t="shared" si="465"/>
        <v>-17.534999986875</v>
      </c>
      <c r="AA2671" s="5">
        <f t="shared" si="466"/>
        <v>1.6699999987499989</v>
      </c>
      <c r="AB2671" s="5">
        <f t="shared" si="467"/>
        <v>0.83499999937500036</v>
      </c>
    </row>
    <row r="2672" spans="1:28" x14ac:dyDescent="0.55000000000000004">
      <c r="A2672" s="3" t="s">
        <v>72</v>
      </c>
      <c r="B2672" s="3" t="s">
        <v>3370</v>
      </c>
      <c r="C2672" t="s">
        <v>47</v>
      </c>
      <c r="D2672" s="3" t="s">
        <v>133</v>
      </c>
      <c r="E2672" s="3" t="s">
        <v>3024</v>
      </c>
      <c r="F2672" s="3" t="s">
        <v>77</v>
      </c>
      <c r="G2672" s="5">
        <v>6.25</v>
      </c>
      <c r="H2672">
        <v>5</v>
      </c>
      <c r="I2672" s="5">
        <v>16.862500000000001</v>
      </c>
      <c r="J2672" s="5">
        <v>3.3725000000000001</v>
      </c>
      <c r="K2672">
        <v>64</v>
      </c>
      <c r="L2672" s="15">
        <v>7.8125E-2</v>
      </c>
      <c r="M2672" s="13">
        <v>3.3781249999999998</v>
      </c>
      <c r="N2672" s="15">
        <v>0</v>
      </c>
      <c r="O2672" s="5">
        <v>0</v>
      </c>
      <c r="P2672" s="5">
        <v>0</v>
      </c>
      <c r="Q2672" s="5">
        <f t="shared" si="457"/>
        <v>16.862500000000001</v>
      </c>
      <c r="R2672" s="5">
        <f t="shared" si="458"/>
        <v>-16.862500000000001</v>
      </c>
      <c r="S2672" s="15">
        <f t="shared" si="459"/>
        <v>-1</v>
      </c>
      <c r="T2672">
        <v>0</v>
      </c>
      <c r="U2672" s="5" t="str">
        <f t="shared" si="460"/>
        <v>NA</v>
      </c>
      <c r="V2672" s="15">
        <f t="shared" si="461"/>
        <v>0</v>
      </c>
      <c r="W2672" s="15">
        <f t="shared" si="462"/>
        <v>0</v>
      </c>
      <c r="X2672" s="5">
        <f t="shared" si="463"/>
        <v>0</v>
      </c>
      <c r="Y2672" s="5">
        <f t="shared" si="464"/>
        <v>15.176250000000001</v>
      </c>
      <c r="Z2672" s="5">
        <f t="shared" si="465"/>
        <v>-17.705625000000001</v>
      </c>
      <c r="AA2672" s="5">
        <f t="shared" si="466"/>
        <v>1.6862499999999994</v>
      </c>
      <c r="AB2672" s="5">
        <f t="shared" si="467"/>
        <v>0.84312500000000057</v>
      </c>
    </row>
    <row r="2673" spans="1:28" x14ac:dyDescent="0.55000000000000004">
      <c r="A2673" s="3" t="s">
        <v>72</v>
      </c>
      <c r="B2673" s="3" t="s">
        <v>2977</v>
      </c>
      <c r="C2673" t="s">
        <v>47</v>
      </c>
      <c r="D2673" s="3" t="s">
        <v>137</v>
      </c>
      <c r="E2673" s="3" t="s">
        <v>138</v>
      </c>
      <c r="F2673" s="3" t="s">
        <v>77</v>
      </c>
      <c r="G2673" s="5">
        <v>6.25</v>
      </c>
      <c r="H2673">
        <v>5</v>
      </c>
      <c r="I2673" s="5">
        <v>16.875</v>
      </c>
      <c r="J2673" s="5">
        <v>3.375</v>
      </c>
      <c r="K2673">
        <v>21</v>
      </c>
      <c r="L2673" s="15">
        <v>0.238095238095238</v>
      </c>
      <c r="M2673" s="13">
        <v>1.61904761904762</v>
      </c>
      <c r="N2673" s="15">
        <v>0</v>
      </c>
      <c r="O2673" s="5">
        <v>0</v>
      </c>
      <c r="P2673" s="5">
        <v>0</v>
      </c>
      <c r="Q2673" s="5">
        <f t="shared" si="457"/>
        <v>16.875</v>
      </c>
      <c r="R2673" s="5">
        <f t="shared" si="458"/>
        <v>-16.875</v>
      </c>
      <c r="S2673" s="15">
        <f t="shared" si="459"/>
        <v>-1</v>
      </c>
      <c r="T2673">
        <v>0</v>
      </c>
      <c r="U2673" s="5" t="str">
        <f t="shared" si="460"/>
        <v>NA</v>
      </c>
      <c r="V2673" s="15">
        <f t="shared" si="461"/>
        <v>0</v>
      </c>
      <c r="W2673" s="15">
        <f t="shared" si="462"/>
        <v>0</v>
      </c>
      <c r="X2673" s="5">
        <f t="shared" si="463"/>
        <v>0</v>
      </c>
      <c r="Y2673" s="5">
        <f t="shared" si="464"/>
        <v>15.1875</v>
      </c>
      <c r="Z2673" s="5">
        <f t="shared" si="465"/>
        <v>-17.71875</v>
      </c>
      <c r="AA2673" s="5">
        <f t="shared" si="466"/>
        <v>1.6875</v>
      </c>
      <c r="AB2673" s="5">
        <f t="shared" si="467"/>
        <v>0.84375</v>
      </c>
    </row>
    <row r="2674" spans="1:28" x14ac:dyDescent="0.55000000000000004">
      <c r="A2674" s="3" t="s">
        <v>72</v>
      </c>
      <c r="B2674" s="3" t="s">
        <v>785</v>
      </c>
      <c r="C2674" t="s">
        <v>47</v>
      </c>
      <c r="D2674" s="3" t="s">
        <v>194</v>
      </c>
      <c r="E2674" s="3" t="s">
        <v>3147</v>
      </c>
      <c r="F2674" s="3" t="s">
        <v>77</v>
      </c>
      <c r="G2674" s="5">
        <v>6.25</v>
      </c>
      <c r="H2674">
        <v>5</v>
      </c>
      <c r="I2674" s="5">
        <v>16.925000000000001</v>
      </c>
      <c r="J2674" s="5">
        <v>3.3849999999999998</v>
      </c>
      <c r="K2674">
        <v>42</v>
      </c>
      <c r="L2674" s="15">
        <v>0.119047619047619</v>
      </c>
      <c r="M2674" s="13">
        <v>1.06928571428571</v>
      </c>
      <c r="N2674" s="15">
        <v>0</v>
      </c>
      <c r="O2674" s="5">
        <v>0</v>
      </c>
      <c r="P2674" s="5">
        <v>0</v>
      </c>
      <c r="Q2674" s="5">
        <f t="shared" si="457"/>
        <v>16.925000000000001</v>
      </c>
      <c r="R2674" s="5">
        <f t="shared" si="458"/>
        <v>-16.925000000000001</v>
      </c>
      <c r="S2674" s="15">
        <f t="shared" si="459"/>
        <v>-1</v>
      </c>
      <c r="T2674">
        <v>0</v>
      </c>
      <c r="U2674" s="5" t="str">
        <f t="shared" si="460"/>
        <v>NA</v>
      </c>
      <c r="V2674" s="15">
        <f t="shared" si="461"/>
        <v>0</v>
      </c>
      <c r="W2674" s="15">
        <f t="shared" si="462"/>
        <v>0</v>
      </c>
      <c r="X2674" s="5">
        <f t="shared" si="463"/>
        <v>0</v>
      </c>
      <c r="Y2674" s="5">
        <f t="shared" si="464"/>
        <v>15.232500000000002</v>
      </c>
      <c r="Z2674" s="5">
        <f t="shared" si="465"/>
        <v>-17.771250000000002</v>
      </c>
      <c r="AA2674" s="5">
        <f t="shared" si="466"/>
        <v>1.692499999999999</v>
      </c>
      <c r="AB2674" s="5">
        <f t="shared" si="467"/>
        <v>0.84625000000000128</v>
      </c>
    </row>
    <row r="2675" spans="1:28" x14ac:dyDescent="0.55000000000000004">
      <c r="A2675" s="3" t="s">
        <v>72</v>
      </c>
      <c r="B2675" s="3" t="s">
        <v>2430</v>
      </c>
      <c r="C2675" t="s">
        <v>47</v>
      </c>
      <c r="D2675" s="3" t="s">
        <v>32</v>
      </c>
      <c r="E2675" s="3" t="s">
        <v>685</v>
      </c>
      <c r="F2675" s="3" t="s">
        <v>77</v>
      </c>
      <c r="G2675" s="5">
        <v>6.25</v>
      </c>
      <c r="H2675">
        <v>19</v>
      </c>
      <c r="I2675" s="5">
        <v>17.049999837500003</v>
      </c>
      <c r="J2675" s="5">
        <v>0.8973684125000001</v>
      </c>
      <c r="K2675">
        <v>436</v>
      </c>
      <c r="L2675" s="15">
        <v>4.3577981651376101E-2</v>
      </c>
      <c r="M2675" s="13">
        <v>5.1387614678899096</v>
      </c>
      <c r="N2675" s="15">
        <v>0</v>
      </c>
      <c r="O2675" s="5">
        <v>0</v>
      </c>
      <c r="P2675" s="5">
        <v>0</v>
      </c>
      <c r="Q2675" s="5">
        <f t="shared" si="457"/>
        <v>17.049999837500003</v>
      </c>
      <c r="R2675" s="5">
        <f t="shared" si="458"/>
        <v>-17.049999837500003</v>
      </c>
      <c r="S2675" s="15">
        <f t="shared" si="459"/>
        <v>-1</v>
      </c>
      <c r="T2675">
        <v>0</v>
      </c>
      <c r="U2675" s="5" t="str">
        <f t="shared" si="460"/>
        <v>NA</v>
      </c>
      <c r="V2675" s="15">
        <f t="shared" si="461"/>
        <v>0</v>
      </c>
      <c r="W2675" s="15">
        <f t="shared" si="462"/>
        <v>0</v>
      </c>
      <c r="X2675" s="5">
        <f t="shared" si="463"/>
        <v>0</v>
      </c>
      <c r="Y2675" s="5">
        <f t="shared" si="464"/>
        <v>15.344999853750004</v>
      </c>
      <c r="Z2675" s="5">
        <f t="shared" si="465"/>
        <v>-17.902499829375003</v>
      </c>
      <c r="AA2675" s="5">
        <f t="shared" si="466"/>
        <v>1.7049999837499996</v>
      </c>
      <c r="AB2675" s="5">
        <f t="shared" si="467"/>
        <v>0.85249999187499981</v>
      </c>
    </row>
    <row r="2676" spans="1:28" x14ac:dyDescent="0.55000000000000004">
      <c r="A2676" s="3" t="s">
        <v>72</v>
      </c>
      <c r="B2676" s="3" t="s">
        <v>3494</v>
      </c>
      <c r="C2676" t="s">
        <v>47</v>
      </c>
      <c r="D2676" s="3" t="s">
        <v>137</v>
      </c>
      <c r="E2676" s="3" t="s">
        <v>2863</v>
      </c>
      <c r="F2676" s="3" t="s">
        <v>77</v>
      </c>
      <c r="G2676" s="5">
        <v>6.25</v>
      </c>
      <c r="H2676">
        <v>3</v>
      </c>
      <c r="I2676" s="5">
        <v>17.0625</v>
      </c>
      <c r="J2676" s="5">
        <v>5.6875</v>
      </c>
      <c r="K2676">
        <v>9</v>
      </c>
      <c r="L2676" s="15">
        <v>0.33333333333333298</v>
      </c>
      <c r="M2676" s="13">
        <v>1</v>
      </c>
      <c r="N2676" s="15">
        <v>0</v>
      </c>
      <c r="O2676" s="5">
        <v>0</v>
      </c>
      <c r="P2676" s="5">
        <v>0</v>
      </c>
      <c r="Q2676" s="5">
        <f t="shared" si="457"/>
        <v>17.0625</v>
      </c>
      <c r="R2676" s="5">
        <f t="shared" si="458"/>
        <v>-17.0625</v>
      </c>
      <c r="S2676" s="15">
        <f t="shared" si="459"/>
        <v>-1</v>
      </c>
      <c r="T2676">
        <v>0</v>
      </c>
      <c r="U2676" s="5" t="str">
        <f t="shared" si="460"/>
        <v>NA</v>
      </c>
      <c r="V2676" s="15">
        <f t="shared" si="461"/>
        <v>0</v>
      </c>
      <c r="W2676" s="15">
        <f t="shared" si="462"/>
        <v>0</v>
      </c>
      <c r="X2676" s="5">
        <f t="shared" si="463"/>
        <v>0</v>
      </c>
      <c r="Y2676" s="5">
        <f t="shared" si="464"/>
        <v>15.356250000000001</v>
      </c>
      <c r="Z2676" s="5">
        <f t="shared" si="465"/>
        <v>-17.915625000000002</v>
      </c>
      <c r="AA2676" s="5">
        <f t="shared" si="466"/>
        <v>1.7062499999999989</v>
      </c>
      <c r="AB2676" s="5">
        <f t="shared" si="467"/>
        <v>0.85312500000000213</v>
      </c>
    </row>
    <row r="2677" spans="1:28" x14ac:dyDescent="0.55000000000000004">
      <c r="A2677" s="3" t="s">
        <v>72</v>
      </c>
      <c r="B2677" s="3" t="s">
        <v>3007</v>
      </c>
      <c r="C2677" t="s">
        <v>47</v>
      </c>
      <c r="D2677" s="3" t="s">
        <v>133</v>
      </c>
      <c r="E2677" s="3" t="s">
        <v>3313</v>
      </c>
      <c r="F2677" s="3" t="s">
        <v>77</v>
      </c>
      <c r="G2677" s="5">
        <v>6.25</v>
      </c>
      <c r="H2677">
        <v>6</v>
      </c>
      <c r="I2677" s="5">
        <v>17.0625</v>
      </c>
      <c r="J2677" s="5">
        <v>2.84375</v>
      </c>
      <c r="K2677">
        <v>25</v>
      </c>
      <c r="L2677" s="15">
        <v>0.24</v>
      </c>
      <c r="M2677" s="13">
        <v>1.6688000000000001</v>
      </c>
      <c r="N2677" s="15">
        <v>0</v>
      </c>
      <c r="O2677" s="5">
        <v>0</v>
      </c>
      <c r="P2677" s="5">
        <v>0</v>
      </c>
      <c r="Q2677" s="5">
        <f t="shared" si="457"/>
        <v>17.0625</v>
      </c>
      <c r="R2677" s="5">
        <f t="shared" si="458"/>
        <v>-17.0625</v>
      </c>
      <c r="S2677" s="15">
        <f t="shared" si="459"/>
        <v>-1</v>
      </c>
      <c r="T2677">
        <v>0</v>
      </c>
      <c r="U2677" s="5" t="str">
        <f t="shared" si="460"/>
        <v>NA</v>
      </c>
      <c r="V2677" s="15">
        <f t="shared" si="461"/>
        <v>0</v>
      </c>
      <c r="W2677" s="15">
        <f t="shared" si="462"/>
        <v>0</v>
      </c>
      <c r="X2677" s="5">
        <f t="shared" si="463"/>
        <v>0</v>
      </c>
      <c r="Y2677" s="5">
        <f t="shared" si="464"/>
        <v>15.356250000000001</v>
      </c>
      <c r="Z2677" s="5">
        <f t="shared" si="465"/>
        <v>-17.915625000000002</v>
      </c>
      <c r="AA2677" s="5">
        <f t="shared" si="466"/>
        <v>1.7062499999999989</v>
      </c>
      <c r="AB2677" s="5">
        <f t="shared" si="467"/>
        <v>0.85312500000000213</v>
      </c>
    </row>
    <row r="2678" spans="1:28" x14ac:dyDescent="0.55000000000000004">
      <c r="A2678" s="3" t="s">
        <v>72</v>
      </c>
      <c r="B2678" s="3" t="s">
        <v>690</v>
      </c>
      <c r="C2678" t="s">
        <v>47</v>
      </c>
      <c r="D2678" s="3" t="s">
        <v>40</v>
      </c>
      <c r="E2678" s="3" t="s">
        <v>3268</v>
      </c>
      <c r="F2678" s="3" t="s">
        <v>77</v>
      </c>
      <c r="G2678" s="5">
        <v>6.25</v>
      </c>
      <c r="H2678">
        <v>6</v>
      </c>
      <c r="I2678" s="5">
        <v>17.124999975000001</v>
      </c>
      <c r="J2678" s="5">
        <v>2.8541666625</v>
      </c>
      <c r="K2678">
        <v>16</v>
      </c>
      <c r="L2678" s="15">
        <v>0.375</v>
      </c>
      <c r="M2678" s="13">
        <v>1.4375</v>
      </c>
      <c r="N2678" s="15">
        <v>0</v>
      </c>
      <c r="O2678" s="5">
        <v>0</v>
      </c>
      <c r="P2678" s="5">
        <v>0</v>
      </c>
      <c r="Q2678" s="5">
        <f t="shared" si="457"/>
        <v>17.124999975000001</v>
      </c>
      <c r="R2678" s="5">
        <f t="shared" si="458"/>
        <v>-17.124999975000001</v>
      </c>
      <c r="S2678" s="15">
        <f t="shared" si="459"/>
        <v>-1</v>
      </c>
      <c r="T2678">
        <v>0</v>
      </c>
      <c r="U2678" s="5" t="str">
        <f t="shared" si="460"/>
        <v>NA</v>
      </c>
      <c r="V2678" s="15">
        <f t="shared" si="461"/>
        <v>0</v>
      </c>
      <c r="W2678" s="15">
        <f t="shared" si="462"/>
        <v>0</v>
      </c>
      <c r="X2678" s="5">
        <f t="shared" si="463"/>
        <v>0</v>
      </c>
      <c r="Y2678" s="5">
        <f t="shared" si="464"/>
        <v>15.412499977500001</v>
      </c>
      <c r="Z2678" s="5">
        <f t="shared" si="465"/>
        <v>-17.981249973750003</v>
      </c>
      <c r="AA2678" s="5">
        <f t="shared" si="466"/>
        <v>1.7124999975000001</v>
      </c>
      <c r="AB2678" s="5">
        <f t="shared" si="467"/>
        <v>0.85624999875000185</v>
      </c>
    </row>
    <row r="2679" spans="1:28" x14ac:dyDescent="0.55000000000000004">
      <c r="A2679" s="3" t="s">
        <v>72</v>
      </c>
      <c r="B2679" s="3" t="s">
        <v>2800</v>
      </c>
      <c r="C2679" t="s">
        <v>47</v>
      </c>
      <c r="D2679" s="3" t="s">
        <v>32</v>
      </c>
      <c r="E2679" s="3" t="s">
        <v>697</v>
      </c>
      <c r="F2679" s="3" t="s">
        <v>77</v>
      </c>
      <c r="G2679" s="5">
        <v>6.25</v>
      </c>
      <c r="H2679">
        <v>12</v>
      </c>
      <c r="I2679" s="5">
        <v>17.149999949999998</v>
      </c>
      <c r="J2679" s="5">
        <v>1.4291666624999999</v>
      </c>
      <c r="K2679">
        <v>600</v>
      </c>
      <c r="L2679" s="15">
        <v>0.02</v>
      </c>
      <c r="M2679" s="13">
        <v>2.5295000000000001</v>
      </c>
      <c r="N2679" s="15">
        <v>0</v>
      </c>
      <c r="O2679" s="5">
        <v>0</v>
      </c>
      <c r="P2679" s="5">
        <v>0</v>
      </c>
      <c r="Q2679" s="5">
        <f t="shared" si="457"/>
        <v>17.149999949999998</v>
      </c>
      <c r="R2679" s="5">
        <f t="shared" si="458"/>
        <v>-17.149999949999998</v>
      </c>
      <c r="S2679" s="15">
        <f t="shared" si="459"/>
        <v>-1</v>
      </c>
      <c r="T2679">
        <v>0</v>
      </c>
      <c r="U2679" s="5" t="str">
        <f t="shared" si="460"/>
        <v>NA</v>
      </c>
      <c r="V2679" s="15">
        <f t="shared" si="461"/>
        <v>0</v>
      </c>
      <c r="W2679" s="15">
        <f t="shared" si="462"/>
        <v>0</v>
      </c>
      <c r="X2679" s="5">
        <f t="shared" si="463"/>
        <v>0</v>
      </c>
      <c r="Y2679" s="5">
        <f t="shared" si="464"/>
        <v>15.434999954999999</v>
      </c>
      <c r="Z2679" s="5">
        <f t="shared" si="465"/>
        <v>-18.007499947499998</v>
      </c>
      <c r="AA2679" s="5">
        <f t="shared" si="466"/>
        <v>1.7149999949999994</v>
      </c>
      <c r="AB2679" s="5">
        <f t="shared" si="467"/>
        <v>0.85749999749999972</v>
      </c>
    </row>
    <row r="2680" spans="1:28" x14ac:dyDescent="0.55000000000000004">
      <c r="A2680" s="3" t="s">
        <v>72</v>
      </c>
      <c r="B2680" s="3" t="s">
        <v>3494</v>
      </c>
      <c r="C2680" t="s">
        <v>47</v>
      </c>
      <c r="D2680" s="3" t="s">
        <v>32</v>
      </c>
      <c r="E2680" s="3" t="s">
        <v>170</v>
      </c>
      <c r="F2680" s="3" t="s">
        <v>77</v>
      </c>
      <c r="G2680" s="5">
        <v>6.25</v>
      </c>
      <c r="H2680">
        <v>19</v>
      </c>
      <c r="I2680" s="5">
        <v>17.1624997875</v>
      </c>
      <c r="J2680" s="5">
        <v>0.90328946249999997</v>
      </c>
      <c r="K2680">
        <v>279</v>
      </c>
      <c r="L2680" s="15">
        <v>6.81003584229391E-2</v>
      </c>
      <c r="M2680" s="13">
        <v>4.39247311827957</v>
      </c>
      <c r="N2680" s="15">
        <v>0</v>
      </c>
      <c r="O2680" s="5">
        <v>0</v>
      </c>
      <c r="P2680" s="5">
        <v>0</v>
      </c>
      <c r="Q2680" s="5">
        <f t="shared" si="457"/>
        <v>17.1624997875</v>
      </c>
      <c r="R2680" s="5">
        <f t="shared" si="458"/>
        <v>-17.1624997875</v>
      </c>
      <c r="S2680" s="15">
        <f t="shared" si="459"/>
        <v>-1</v>
      </c>
      <c r="T2680">
        <v>0</v>
      </c>
      <c r="U2680" s="5" t="str">
        <f t="shared" si="460"/>
        <v>NA</v>
      </c>
      <c r="V2680" s="15">
        <f t="shared" si="461"/>
        <v>0</v>
      </c>
      <c r="W2680" s="15">
        <f t="shared" si="462"/>
        <v>0</v>
      </c>
      <c r="X2680" s="5">
        <f t="shared" si="463"/>
        <v>0</v>
      </c>
      <c r="Y2680" s="5">
        <f t="shared" si="464"/>
        <v>15.44624980875</v>
      </c>
      <c r="Z2680" s="5">
        <f t="shared" si="465"/>
        <v>-18.020624776875</v>
      </c>
      <c r="AA2680" s="5">
        <f t="shared" si="466"/>
        <v>1.7162499787499996</v>
      </c>
      <c r="AB2680" s="5">
        <f t="shared" si="467"/>
        <v>0.85812498937499981</v>
      </c>
    </row>
    <row r="2681" spans="1:28" x14ac:dyDescent="0.55000000000000004">
      <c r="A2681" s="3" t="s">
        <v>72</v>
      </c>
      <c r="B2681" s="3" t="s">
        <v>2835</v>
      </c>
      <c r="C2681" t="s">
        <v>47</v>
      </c>
      <c r="D2681" s="3" t="s">
        <v>32</v>
      </c>
      <c r="E2681" s="3" t="s">
        <v>697</v>
      </c>
      <c r="F2681" s="3" t="s">
        <v>77</v>
      </c>
      <c r="G2681" s="5">
        <v>6.25</v>
      </c>
      <c r="H2681">
        <v>11</v>
      </c>
      <c r="I2681" s="5">
        <v>17.212499975</v>
      </c>
      <c r="J2681" s="5">
        <v>1.5647727249999999</v>
      </c>
      <c r="K2681">
        <v>303</v>
      </c>
      <c r="L2681" s="15">
        <v>3.6303630363036299E-2</v>
      </c>
      <c r="M2681" s="13">
        <v>5.4013201320131996</v>
      </c>
      <c r="N2681" s="15">
        <v>0</v>
      </c>
      <c r="O2681" s="5">
        <v>0</v>
      </c>
      <c r="P2681" s="5">
        <v>0</v>
      </c>
      <c r="Q2681" s="5">
        <f t="shared" si="457"/>
        <v>17.212499975</v>
      </c>
      <c r="R2681" s="5">
        <f t="shared" si="458"/>
        <v>-17.212499975</v>
      </c>
      <c r="S2681" s="15">
        <f t="shared" si="459"/>
        <v>-1</v>
      </c>
      <c r="T2681">
        <v>0</v>
      </c>
      <c r="U2681" s="5" t="str">
        <f t="shared" si="460"/>
        <v>NA</v>
      </c>
      <c r="V2681" s="15">
        <f t="shared" si="461"/>
        <v>0</v>
      </c>
      <c r="W2681" s="15">
        <f t="shared" si="462"/>
        <v>0</v>
      </c>
      <c r="X2681" s="5">
        <f t="shared" si="463"/>
        <v>0</v>
      </c>
      <c r="Y2681" s="5">
        <f t="shared" si="464"/>
        <v>15.491249977500001</v>
      </c>
      <c r="Z2681" s="5">
        <f t="shared" si="465"/>
        <v>-18.073124973750001</v>
      </c>
      <c r="AA2681" s="5">
        <f t="shared" si="466"/>
        <v>1.7212499974999993</v>
      </c>
      <c r="AB2681" s="5">
        <f t="shared" si="467"/>
        <v>0.86062499875000142</v>
      </c>
    </row>
    <row r="2682" spans="1:28" x14ac:dyDescent="0.55000000000000004">
      <c r="A2682" s="3" t="s">
        <v>72</v>
      </c>
      <c r="B2682" s="3" t="s">
        <v>121</v>
      </c>
      <c r="C2682" t="s">
        <v>47</v>
      </c>
      <c r="D2682" s="3" t="s">
        <v>125</v>
      </c>
      <c r="E2682" s="3" t="s">
        <v>2739</v>
      </c>
      <c r="F2682" s="3" t="s">
        <v>77</v>
      </c>
      <c r="G2682" s="5">
        <v>6.25</v>
      </c>
      <c r="H2682">
        <v>5</v>
      </c>
      <c r="I2682" s="5">
        <v>17.274999999999999</v>
      </c>
      <c r="J2682" s="5">
        <v>3.4550000000000001</v>
      </c>
      <c r="K2682">
        <v>535</v>
      </c>
      <c r="L2682" s="15">
        <v>9.3457943925233603E-3</v>
      </c>
      <c r="M2682" s="13">
        <v>1.1582616822429901</v>
      </c>
      <c r="N2682" s="15">
        <v>0</v>
      </c>
      <c r="O2682" s="5">
        <v>0</v>
      </c>
      <c r="P2682" s="5">
        <v>0</v>
      </c>
      <c r="Q2682" s="5">
        <f t="shared" si="457"/>
        <v>17.274999999999999</v>
      </c>
      <c r="R2682" s="5">
        <f t="shared" si="458"/>
        <v>-17.274999999999999</v>
      </c>
      <c r="S2682" s="15">
        <f t="shared" si="459"/>
        <v>-1</v>
      </c>
      <c r="T2682">
        <v>0</v>
      </c>
      <c r="U2682" s="5" t="str">
        <f t="shared" si="460"/>
        <v>NA</v>
      </c>
      <c r="V2682" s="15">
        <f t="shared" si="461"/>
        <v>0</v>
      </c>
      <c r="W2682" s="15">
        <f t="shared" si="462"/>
        <v>0</v>
      </c>
      <c r="X2682" s="5">
        <f t="shared" si="463"/>
        <v>0</v>
      </c>
      <c r="Y2682" s="5">
        <f t="shared" si="464"/>
        <v>15.547499999999999</v>
      </c>
      <c r="Z2682" s="5">
        <f t="shared" si="465"/>
        <v>-18.138749999999998</v>
      </c>
      <c r="AA2682" s="5">
        <f t="shared" si="466"/>
        <v>1.7274999999999991</v>
      </c>
      <c r="AB2682" s="5">
        <f t="shared" si="467"/>
        <v>0.86374999999999957</v>
      </c>
    </row>
    <row r="2683" spans="1:28" x14ac:dyDescent="0.55000000000000004">
      <c r="A2683" s="3" t="s">
        <v>72</v>
      </c>
      <c r="B2683" s="3" t="s">
        <v>780</v>
      </c>
      <c r="C2683" t="s">
        <v>47</v>
      </c>
      <c r="D2683" s="3" t="s">
        <v>104</v>
      </c>
      <c r="E2683" s="3" t="s">
        <v>3008</v>
      </c>
      <c r="F2683" s="3" t="s">
        <v>77</v>
      </c>
      <c r="G2683" s="5">
        <v>6.25</v>
      </c>
      <c r="H2683">
        <v>6</v>
      </c>
      <c r="I2683" s="5">
        <v>17.312499975000001</v>
      </c>
      <c r="J2683" s="5">
        <v>2.8854166625</v>
      </c>
      <c r="K2683">
        <v>130</v>
      </c>
      <c r="L2683" s="15">
        <v>4.6153846153846205E-2</v>
      </c>
      <c r="M2683" s="13">
        <v>1.5725384615384601</v>
      </c>
      <c r="N2683" s="15">
        <v>0</v>
      </c>
      <c r="O2683" s="5">
        <v>0</v>
      </c>
      <c r="P2683" s="5">
        <v>0</v>
      </c>
      <c r="Q2683" s="5">
        <f t="shared" si="457"/>
        <v>17.312499975000001</v>
      </c>
      <c r="R2683" s="5">
        <f t="shared" si="458"/>
        <v>-17.312499975000001</v>
      </c>
      <c r="S2683" s="15">
        <f t="shared" si="459"/>
        <v>-1</v>
      </c>
      <c r="T2683">
        <v>0</v>
      </c>
      <c r="U2683" s="5" t="str">
        <f t="shared" si="460"/>
        <v>NA</v>
      </c>
      <c r="V2683" s="15">
        <f t="shared" si="461"/>
        <v>0</v>
      </c>
      <c r="W2683" s="15">
        <f t="shared" si="462"/>
        <v>0</v>
      </c>
      <c r="X2683" s="5">
        <f t="shared" si="463"/>
        <v>0</v>
      </c>
      <c r="Y2683" s="5">
        <f t="shared" si="464"/>
        <v>15.581249977500002</v>
      </c>
      <c r="Z2683" s="5">
        <f t="shared" si="465"/>
        <v>-18.178124973750002</v>
      </c>
      <c r="AA2683" s="5">
        <f t="shared" si="466"/>
        <v>1.7312499974999991</v>
      </c>
      <c r="AB2683" s="5">
        <f t="shared" si="467"/>
        <v>0.86562499875000043</v>
      </c>
    </row>
    <row r="2684" spans="1:28" x14ac:dyDescent="0.55000000000000004">
      <c r="A2684" s="3" t="s">
        <v>72</v>
      </c>
      <c r="B2684" s="3" t="s">
        <v>4426</v>
      </c>
      <c r="C2684" t="s">
        <v>47</v>
      </c>
      <c r="D2684" s="3" t="s">
        <v>32</v>
      </c>
      <c r="E2684" s="3" t="s">
        <v>2686</v>
      </c>
      <c r="F2684" s="3" t="s">
        <v>77</v>
      </c>
      <c r="G2684" s="5">
        <v>6.25</v>
      </c>
      <c r="H2684">
        <v>11</v>
      </c>
      <c r="I2684" s="5">
        <v>17.337499987499999</v>
      </c>
      <c r="J2684" s="5">
        <v>1.5761363625</v>
      </c>
      <c r="K2684">
        <v>141</v>
      </c>
      <c r="L2684" s="15">
        <v>7.8014184397163108E-2</v>
      </c>
      <c r="M2684" s="13">
        <v>1.5141843971631199</v>
      </c>
      <c r="N2684" s="15">
        <v>0</v>
      </c>
      <c r="O2684" s="5">
        <v>0</v>
      </c>
      <c r="P2684" s="5">
        <v>0</v>
      </c>
      <c r="Q2684" s="5">
        <f t="shared" si="457"/>
        <v>17.337499987499999</v>
      </c>
      <c r="R2684" s="5">
        <f t="shared" si="458"/>
        <v>-17.337499987499999</v>
      </c>
      <c r="S2684" s="15">
        <f t="shared" si="459"/>
        <v>-1</v>
      </c>
      <c r="T2684">
        <v>0</v>
      </c>
      <c r="U2684" s="5" t="str">
        <f t="shared" si="460"/>
        <v>NA</v>
      </c>
      <c r="V2684" s="15">
        <f t="shared" si="461"/>
        <v>0</v>
      </c>
      <c r="W2684" s="15">
        <f t="shared" si="462"/>
        <v>0</v>
      </c>
      <c r="X2684" s="5">
        <f t="shared" si="463"/>
        <v>0</v>
      </c>
      <c r="Y2684" s="5">
        <f t="shared" si="464"/>
        <v>15.60374998875</v>
      </c>
      <c r="Z2684" s="5">
        <f t="shared" si="465"/>
        <v>-18.204374986874999</v>
      </c>
      <c r="AA2684" s="5">
        <f t="shared" si="466"/>
        <v>1.7337499987499996</v>
      </c>
      <c r="AB2684" s="5">
        <f t="shared" si="467"/>
        <v>0.86687499937499979</v>
      </c>
    </row>
    <row r="2685" spans="1:28" x14ac:dyDescent="0.55000000000000004">
      <c r="A2685" s="3" t="s">
        <v>72</v>
      </c>
      <c r="B2685" s="3" t="s">
        <v>4185</v>
      </c>
      <c r="C2685" t="s">
        <v>47</v>
      </c>
      <c r="D2685" s="3" t="s">
        <v>173</v>
      </c>
      <c r="E2685" s="3" t="s">
        <v>188</v>
      </c>
      <c r="F2685" s="3" t="s">
        <v>77</v>
      </c>
      <c r="G2685" s="5">
        <v>6.25</v>
      </c>
      <c r="H2685">
        <v>7</v>
      </c>
      <c r="I2685" s="5">
        <v>17.349999974999999</v>
      </c>
      <c r="J2685" s="5">
        <v>2.4785714249999997</v>
      </c>
      <c r="K2685">
        <v>48</v>
      </c>
      <c r="L2685" s="15">
        <v>0.14583333333333301</v>
      </c>
      <c r="M2685" s="13">
        <v>1.6104166666666699</v>
      </c>
      <c r="N2685" s="15">
        <v>0</v>
      </c>
      <c r="O2685" s="5">
        <v>0</v>
      </c>
      <c r="P2685" s="5">
        <v>0</v>
      </c>
      <c r="Q2685" s="5">
        <f t="shared" si="457"/>
        <v>17.349999974999999</v>
      </c>
      <c r="R2685" s="5">
        <f t="shared" si="458"/>
        <v>-17.349999974999999</v>
      </c>
      <c r="S2685" s="15">
        <f t="shared" si="459"/>
        <v>-1</v>
      </c>
      <c r="T2685">
        <v>0</v>
      </c>
      <c r="U2685" s="5" t="str">
        <f t="shared" si="460"/>
        <v>NA</v>
      </c>
      <c r="V2685" s="15">
        <f t="shared" si="461"/>
        <v>0</v>
      </c>
      <c r="W2685" s="15">
        <f t="shared" si="462"/>
        <v>0</v>
      </c>
      <c r="X2685" s="5">
        <f t="shared" si="463"/>
        <v>0</v>
      </c>
      <c r="Y2685" s="5">
        <f t="shared" si="464"/>
        <v>15.6149999775</v>
      </c>
      <c r="Z2685" s="5">
        <f t="shared" si="465"/>
        <v>-18.217499973750002</v>
      </c>
      <c r="AA2685" s="5">
        <f t="shared" si="466"/>
        <v>1.7349999974999992</v>
      </c>
      <c r="AB2685" s="5">
        <f t="shared" si="467"/>
        <v>0.86749999875000228</v>
      </c>
    </row>
    <row r="2686" spans="1:28" x14ac:dyDescent="0.55000000000000004">
      <c r="A2686" s="3" t="s">
        <v>72</v>
      </c>
      <c r="B2686" s="3" t="s">
        <v>559</v>
      </c>
      <c r="C2686" t="s">
        <v>47</v>
      </c>
      <c r="D2686" s="3" t="s">
        <v>262</v>
      </c>
      <c r="E2686" s="3" t="s">
        <v>263</v>
      </c>
      <c r="F2686" s="3" t="s">
        <v>77</v>
      </c>
      <c r="G2686" s="5">
        <v>6.25</v>
      </c>
      <c r="H2686">
        <v>5</v>
      </c>
      <c r="I2686" s="5">
        <v>17.350000000000001</v>
      </c>
      <c r="J2686" s="5">
        <v>3.47</v>
      </c>
      <c r="K2686">
        <v>61</v>
      </c>
      <c r="L2686" s="15">
        <v>8.1967213114754092E-2</v>
      </c>
      <c r="M2686" s="13">
        <v>1.3716393442623001</v>
      </c>
      <c r="N2686" s="15">
        <v>0</v>
      </c>
      <c r="O2686" s="5">
        <v>0</v>
      </c>
      <c r="P2686" s="5">
        <v>0</v>
      </c>
      <c r="Q2686" s="5">
        <f t="shared" si="457"/>
        <v>17.350000000000001</v>
      </c>
      <c r="R2686" s="5">
        <f t="shared" si="458"/>
        <v>-17.350000000000001</v>
      </c>
      <c r="S2686" s="15">
        <f t="shared" si="459"/>
        <v>-1</v>
      </c>
      <c r="T2686">
        <v>0</v>
      </c>
      <c r="U2686" s="5" t="str">
        <f t="shared" si="460"/>
        <v>NA</v>
      </c>
      <c r="V2686" s="15">
        <f t="shared" si="461"/>
        <v>0</v>
      </c>
      <c r="W2686" s="15">
        <f t="shared" si="462"/>
        <v>0</v>
      </c>
      <c r="X2686" s="5">
        <f t="shared" si="463"/>
        <v>0</v>
      </c>
      <c r="Y2686" s="5">
        <f t="shared" si="464"/>
        <v>15.615000000000002</v>
      </c>
      <c r="Z2686" s="5">
        <f t="shared" si="465"/>
        <v>-18.217500000000001</v>
      </c>
      <c r="AA2686" s="5">
        <f t="shared" si="466"/>
        <v>1.7349999999999994</v>
      </c>
      <c r="AB2686" s="5">
        <f t="shared" si="467"/>
        <v>0.86749999999999972</v>
      </c>
    </row>
    <row r="2687" spans="1:28" x14ac:dyDescent="0.55000000000000004">
      <c r="A2687" s="3" t="s">
        <v>72</v>
      </c>
      <c r="B2687" s="3" t="s">
        <v>4060</v>
      </c>
      <c r="C2687" t="s">
        <v>47</v>
      </c>
      <c r="D2687" s="3" t="s">
        <v>32</v>
      </c>
      <c r="E2687" s="3" t="s">
        <v>2690</v>
      </c>
      <c r="F2687" s="3" t="s">
        <v>77</v>
      </c>
      <c r="G2687" s="5">
        <v>6.25</v>
      </c>
      <c r="H2687">
        <v>9</v>
      </c>
      <c r="I2687" s="5">
        <v>17.399999924999999</v>
      </c>
      <c r="J2687" s="5">
        <v>1.933333325</v>
      </c>
      <c r="K2687">
        <v>829</v>
      </c>
      <c r="L2687" s="15">
        <v>1.08564535585042E-2</v>
      </c>
      <c r="M2687" s="13">
        <v>2.1886610373944499</v>
      </c>
      <c r="N2687" s="15">
        <v>0</v>
      </c>
      <c r="O2687" s="5">
        <v>0</v>
      </c>
      <c r="P2687" s="5">
        <v>0</v>
      </c>
      <c r="Q2687" s="5">
        <f t="shared" si="457"/>
        <v>17.399999924999999</v>
      </c>
      <c r="R2687" s="5">
        <f t="shared" si="458"/>
        <v>-17.399999924999999</v>
      </c>
      <c r="S2687" s="15">
        <f t="shared" si="459"/>
        <v>-1</v>
      </c>
      <c r="T2687">
        <v>0</v>
      </c>
      <c r="U2687" s="5" t="str">
        <f t="shared" si="460"/>
        <v>NA</v>
      </c>
      <c r="V2687" s="15">
        <f t="shared" si="461"/>
        <v>0</v>
      </c>
      <c r="W2687" s="15">
        <f t="shared" si="462"/>
        <v>0</v>
      </c>
      <c r="X2687" s="5">
        <f t="shared" si="463"/>
        <v>0</v>
      </c>
      <c r="Y2687" s="5">
        <f t="shared" si="464"/>
        <v>15.6599999325</v>
      </c>
      <c r="Z2687" s="5">
        <f t="shared" si="465"/>
        <v>-18.269999921250001</v>
      </c>
      <c r="AA2687" s="5">
        <f t="shared" si="466"/>
        <v>1.7399999924999996</v>
      </c>
      <c r="AB2687" s="5">
        <f t="shared" si="467"/>
        <v>0.86999999625000157</v>
      </c>
    </row>
    <row r="2688" spans="1:28" x14ac:dyDescent="0.55000000000000004">
      <c r="A2688" s="3" t="s">
        <v>72</v>
      </c>
      <c r="B2688" s="3" t="s">
        <v>4209</v>
      </c>
      <c r="C2688" t="s">
        <v>47</v>
      </c>
      <c r="D2688" s="3" t="s">
        <v>40</v>
      </c>
      <c r="E2688" s="3" t="s">
        <v>3209</v>
      </c>
      <c r="F2688" s="3" t="s">
        <v>77</v>
      </c>
      <c r="G2688" s="5">
        <v>6.25</v>
      </c>
      <c r="H2688">
        <v>6</v>
      </c>
      <c r="I2688" s="5">
        <v>17.4375</v>
      </c>
      <c r="J2688" s="5">
        <v>2.90625</v>
      </c>
      <c r="K2688">
        <v>319</v>
      </c>
      <c r="L2688" s="15">
        <v>1.88087774294671E-2</v>
      </c>
      <c r="M2688" s="13">
        <v>2.1231974921630101</v>
      </c>
      <c r="N2688" s="15">
        <v>0</v>
      </c>
      <c r="O2688" s="5">
        <v>0</v>
      </c>
      <c r="P2688" s="5">
        <v>0</v>
      </c>
      <c r="Q2688" s="5">
        <f t="shared" si="457"/>
        <v>17.4375</v>
      </c>
      <c r="R2688" s="5">
        <f t="shared" si="458"/>
        <v>-17.4375</v>
      </c>
      <c r="S2688" s="15">
        <f t="shared" si="459"/>
        <v>-1</v>
      </c>
      <c r="T2688">
        <v>0</v>
      </c>
      <c r="U2688" s="5" t="str">
        <f t="shared" si="460"/>
        <v>NA</v>
      </c>
      <c r="V2688" s="15">
        <f t="shared" si="461"/>
        <v>0</v>
      </c>
      <c r="W2688" s="15">
        <f t="shared" si="462"/>
        <v>0</v>
      </c>
      <c r="X2688" s="5">
        <f t="shared" si="463"/>
        <v>0</v>
      </c>
      <c r="Y2688" s="5">
        <f t="shared" si="464"/>
        <v>15.69375</v>
      </c>
      <c r="Z2688" s="5">
        <f t="shared" si="465"/>
        <v>-18.309374999999999</v>
      </c>
      <c r="AA2688" s="5">
        <f t="shared" si="466"/>
        <v>1.7437500000000004</v>
      </c>
      <c r="AB2688" s="5">
        <f t="shared" si="467"/>
        <v>0.87187499999999929</v>
      </c>
    </row>
    <row r="2689" spans="1:28" x14ac:dyDescent="0.55000000000000004">
      <c r="A2689" s="3" t="s">
        <v>72</v>
      </c>
      <c r="B2689" s="3" t="s">
        <v>4397</v>
      </c>
      <c r="C2689" t="s">
        <v>47</v>
      </c>
      <c r="D2689" s="3" t="s">
        <v>32</v>
      </c>
      <c r="E2689" s="3" t="s">
        <v>2744</v>
      </c>
      <c r="F2689" s="3" t="s">
        <v>77</v>
      </c>
      <c r="G2689" s="5">
        <v>6.25</v>
      </c>
      <c r="H2689">
        <v>10</v>
      </c>
      <c r="I2689" s="5">
        <v>17.5</v>
      </c>
      <c r="J2689" s="5">
        <v>1.75</v>
      </c>
      <c r="K2689">
        <v>389</v>
      </c>
      <c r="L2689" s="15">
        <v>2.5706940874036001E-2</v>
      </c>
      <c r="M2689" s="13">
        <v>4.5467866323907504</v>
      </c>
      <c r="N2689" s="15">
        <v>0</v>
      </c>
      <c r="O2689" s="5">
        <v>0</v>
      </c>
      <c r="P2689" s="5">
        <v>0</v>
      </c>
      <c r="Q2689" s="5">
        <f t="shared" si="457"/>
        <v>17.5</v>
      </c>
      <c r="R2689" s="5">
        <f t="shared" si="458"/>
        <v>-17.5</v>
      </c>
      <c r="S2689" s="15">
        <f t="shared" si="459"/>
        <v>-1</v>
      </c>
      <c r="T2689">
        <v>0</v>
      </c>
      <c r="U2689" s="5" t="str">
        <f t="shared" si="460"/>
        <v>NA</v>
      </c>
      <c r="V2689" s="15">
        <f t="shared" si="461"/>
        <v>0</v>
      </c>
      <c r="W2689" s="15">
        <f t="shared" si="462"/>
        <v>0</v>
      </c>
      <c r="X2689" s="5">
        <f t="shared" si="463"/>
        <v>0</v>
      </c>
      <c r="Y2689" s="5">
        <f t="shared" si="464"/>
        <v>15.75</v>
      </c>
      <c r="Z2689" s="5">
        <f t="shared" si="465"/>
        <v>-18.375</v>
      </c>
      <c r="AA2689" s="5">
        <f t="shared" si="466"/>
        <v>1.75</v>
      </c>
      <c r="AB2689" s="5">
        <f t="shared" si="467"/>
        <v>0.875</v>
      </c>
    </row>
    <row r="2690" spans="1:28" x14ac:dyDescent="0.55000000000000004">
      <c r="A2690" s="3" t="s">
        <v>72</v>
      </c>
      <c r="B2690" s="3" t="s">
        <v>3361</v>
      </c>
      <c r="C2690" t="s">
        <v>47</v>
      </c>
      <c r="D2690" s="3" t="s">
        <v>104</v>
      </c>
      <c r="E2690" s="3" t="s">
        <v>232</v>
      </c>
      <c r="F2690" s="3" t="s">
        <v>77</v>
      </c>
      <c r="G2690" s="5">
        <v>6.25</v>
      </c>
      <c r="H2690">
        <v>7</v>
      </c>
      <c r="I2690" s="5">
        <v>17.5124999875</v>
      </c>
      <c r="J2690" s="5">
        <v>2.5017857124999998</v>
      </c>
      <c r="K2690">
        <v>26</v>
      </c>
      <c r="L2690" s="15">
        <v>0.269230769230769</v>
      </c>
      <c r="M2690" s="13">
        <v>1.15384615384615</v>
      </c>
      <c r="N2690" s="15">
        <v>0</v>
      </c>
      <c r="O2690" s="5">
        <v>0</v>
      </c>
      <c r="P2690" s="5">
        <v>0</v>
      </c>
      <c r="Q2690" s="5">
        <f t="shared" ref="Q2690:Q2753" si="468">I2690</f>
        <v>17.5124999875</v>
      </c>
      <c r="R2690" s="5">
        <f t="shared" ref="R2690:R2753" si="469">P2690-Q2690</f>
        <v>-17.5124999875</v>
      </c>
      <c r="S2690" s="15">
        <f t="shared" ref="S2690:S2753" si="470">IF(Q2690=0,0,(P2690-Q2690)/Q2690)</f>
        <v>-1</v>
      </c>
      <c r="T2690">
        <v>0</v>
      </c>
      <c r="U2690" s="5" t="str">
        <f t="shared" ref="U2690:U2753" si="471">IF(T2690=0,"NA",P2690/T2690)</f>
        <v>NA</v>
      </c>
      <c r="V2690" s="15">
        <f t="shared" si="461"/>
        <v>0</v>
      </c>
      <c r="W2690" s="15">
        <f t="shared" si="462"/>
        <v>0</v>
      </c>
      <c r="X2690" s="5">
        <f t="shared" si="463"/>
        <v>0</v>
      </c>
      <c r="Y2690" s="5">
        <f t="shared" si="464"/>
        <v>15.76124998875</v>
      </c>
      <c r="Z2690" s="5">
        <f t="shared" si="465"/>
        <v>-18.388124986875003</v>
      </c>
      <c r="AA2690" s="5">
        <f t="shared" si="466"/>
        <v>1.7512499987499996</v>
      </c>
      <c r="AB2690" s="5">
        <f t="shared" si="467"/>
        <v>0.87562499937500249</v>
      </c>
    </row>
    <row r="2691" spans="1:28" x14ac:dyDescent="0.55000000000000004">
      <c r="A2691" s="3" t="s">
        <v>72</v>
      </c>
      <c r="B2691" s="3" t="s">
        <v>3709</v>
      </c>
      <c r="C2691" t="s">
        <v>47</v>
      </c>
      <c r="D2691" s="3" t="s">
        <v>137</v>
      </c>
      <c r="E2691" s="3" t="s">
        <v>2863</v>
      </c>
      <c r="F2691" s="3" t="s">
        <v>77</v>
      </c>
      <c r="G2691" s="5">
        <v>6.25</v>
      </c>
      <c r="H2691">
        <v>4</v>
      </c>
      <c r="I2691" s="5">
        <v>17.512499999999999</v>
      </c>
      <c r="J2691" s="5">
        <v>4.3781249999999998</v>
      </c>
      <c r="K2691">
        <v>12</v>
      </c>
      <c r="L2691" s="15">
        <v>0.33333333333333298</v>
      </c>
      <c r="M2691" s="13">
        <v>1</v>
      </c>
      <c r="N2691" s="15">
        <v>0</v>
      </c>
      <c r="O2691" s="5">
        <v>0</v>
      </c>
      <c r="P2691" s="5">
        <v>0</v>
      </c>
      <c r="Q2691" s="5">
        <f t="shared" si="468"/>
        <v>17.512499999999999</v>
      </c>
      <c r="R2691" s="5">
        <f t="shared" si="469"/>
        <v>-17.512499999999999</v>
      </c>
      <c r="S2691" s="15">
        <f t="shared" si="470"/>
        <v>-1</v>
      </c>
      <c r="T2691">
        <v>0</v>
      </c>
      <c r="U2691" s="5" t="str">
        <f t="shared" si="471"/>
        <v>NA</v>
      </c>
      <c r="V2691" s="15">
        <f t="shared" ref="V2691:V2754" si="472">(L2691*N2691)</f>
        <v>0</v>
      </c>
      <c r="W2691" s="15">
        <f t="shared" ref="W2691:W2754" si="473">IF(P2691=0,0,R2691/P2691)</f>
        <v>0</v>
      </c>
      <c r="X2691" s="5">
        <f t="shared" ref="X2691:X2754" si="474">IF(T2691=0,0,Q2691/T2691)</f>
        <v>0</v>
      </c>
      <c r="Y2691" s="5">
        <f t="shared" ref="Y2691:Y2754" si="475">Q2691*0.9</f>
        <v>15.76125</v>
      </c>
      <c r="Z2691" s="5">
        <f t="shared" ref="Z2691:Z2754" si="476">R2691*1.05</f>
        <v>-18.388124999999999</v>
      </c>
      <c r="AA2691" s="5">
        <f t="shared" ref="AA2691:AA2754" si="477">Q2691-Y2691</f>
        <v>1.7512499999999989</v>
      </c>
      <c r="AB2691" s="5">
        <f t="shared" ref="AB2691:AB2754" si="478">R2691-Z2691</f>
        <v>0.87562499999999943</v>
      </c>
    </row>
    <row r="2692" spans="1:28" x14ac:dyDescent="0.55000000000000004">
      <c r="A2692" s="3" t="s">
        <v>72</v>
      </c>
      <c r="B2692" s="3" t="s">
        <v>30</v>
      </c>
      <c r="C2692" t="s">
        <v>47</v>
      </c>
      <c r="D2692" s="3" t="s">
        <v>173</v>
      </c>
      <c r="E2692" s="3" t="s">
        <v>2791</v>
      </c>
      <c r="F2692" s="3" t="s">
        <v>77</v>
      </c>
      <c r="G2692" s="5">
        <v>6.25</v>
      </c>
      <c r="H2692">
        <v>12</v>
      </c>
      <c r="I2692" s="5">
        <v>17.524999950000002</v>
      </c>
      <c r="J2692" s="5">
        <v>1.4604166625000001</v>
      </c>
      <c r="K2692">
        <v>91</v>
      </c>
      <c r="L2692" s="15">
        <v>0.13186813186813201</v>
      </c>
      <c r="M2692" s="13">
        <v>1.7802197802197799</v>
      </c>
      <c r="N2692" s="15">
        <v>0</v>
      </c>
      <c r="O2692" s="5">
        <v>0</v>
      </c>
      <c r="P2692" s="5">
        <v>0</v>
      </c>
      <c r="Q2692" s="5">
        <f t="shared" si="468"/>
        <v>17.524999950000002</v>
      </c>
      <c r="R2692" s="5">
        <f t="shared" si="469"/>
        <v>-17.524999950000002</v>
      </c>
      <c r="S2692" s="15">
        <f t="shared" si="470"/>
        <v>-1</v>
      </c>
      <c r="T2692">
        <v>0</v>
      </c>
      <c r="U2692" s="5" t="str">
        <f t="shared" si="471"/>
        <v>NA</v>
      </c>
      <c r="V2692" s="15">
        <f t="shared" si="472"/>
        <v>0</v>
      </c>
      <c r="W2692" s="15">
        <f t="shared" si="473"/>
        <v>0</v>
      </c>
      <c r="X2692" s="5">
        <f t="shared" si="474"/>
        <v>0</v>
      </c>
      <c r="Y2692" s="5">
        <f t="shared" si="475"/>
        <v>15.772499955000002</v>
      </c>
      <c r="Z2692" s="5">
        <f t="shared" si="476"/>
        <v>-18.401249947500002</v>
      </c>
      <c r="AA2692" s="5">
        <f t="shared" si="477"/>
        <v>1.7524999949999991</v>
      </c>
      <c r="AB2692" s="5">
        <f t="shared" si="478"/>
        <v>0.87624999750000043</v>
      </c>
    </row>
    <row r="2693" spans="1:28" x14ac:dyDescent="0.55000000000000004">
      <c r="A2693" s="3" t="s">
        <v>72</v>
      </c>
      <c r="B2693" s="3" t="s">
        <v>3179</v>
      </c>
      <c r="C2693" t="s">
        <v>47</v>
      </c>
      <c r="D2693" s="3" t="s">
        <v>125</v>
      </c>
      <c r="E2693" s="3" t="s">
        <v>3041</v>
      </c>
      <c r="F2693" s="3" t="s">
        <v>77</v>
      </c>
      <c r="G2693" s="5">
        <v>6.25</v>
      </c>
      <c r="H2693">
        <v>6</v>
      </c>
      <c r="I2693" s="5">
        <v>17.524999950000002</v>
      </c>
      <c r="J2693" s="5">
        <v>2.9208333250000003</v>
      </c>
      <c r="K2693">
        <v>130</v>
      </c>
      <c r="L2693" s="15">
        <v>4.6153846153846205E-2</v>
      </c>
      <c r="M2693" s="13">
        <v>1.26530769230769</v>
      </c>
      <c r="N2693" s="15">
        <v>0</v>
      </c>
      <c r="O2693" s="5">
        <v>0</v>
      </c>
      <c r="P2693" s="5">
        <v>0</v>
      </c>
      <c r="Q2693" s="5">
        <f t="shared" si="468"/>
        <v>17.524999950000002</v>
      </c>
      <c r="R2693" s="5">
        <f t="shared" si="469"/>
        <v>-17.524999950000002</v>
      </c>
      <c r="S2693" s="15">
        <f t="shared" si="470"/>
        <v>-1</v>
      </c>
      <c r="T2693">
        <v>0</v>
      </c>
      <c r="U2693" s="5" t="str">
        <f t="shared" si="471"/>
        <v>NA</v>
      </c>
      <c r="V2693" s="15">
        <f t="shared" si="472"/>
        <v>0</v>
      </c>
      <c r="W2693" s="15">
        <f t="shared" si="473"/>
        <v>0</v>
      </c>
      <c r="X2693" s="5">
        <f t="shared" si="474"/>
        <v>0</v>
      </c>
      <c r="Y2693" s="5">
        <f t="shared" si="475"/>
        <v>15.772499955000002</v>
      </c>
      <c r="Z2693" s="5">
        <f t="shared" si="476"/>
        <v>-18.401249947500002</v>
      </c>
      <c r="AA2693" s="5">
        <f t="shared" si="477"/>
        <v>1.7524999949999991</v>
      </c>
      <c r="AB2693" s="5">
        <f t="shared" si="478"/>
        <v>0.87624999750000043</v>
      </c>
    </row>
    <row r="2694" spans="1:28" x14ac:dyDescent="0.55000000000000004">
      <c r="A2694" s="3" t="s">
        <v>72</v>
      </c>
      <c r="B2694" s="3" t="s">
        <v>423</v>
      </c>
      <c r="C2694" t="s">
        <v>47</v>
      </c>
      <c r="D2694" s="3" t="s">
        <v>137</v>
      </c>
      <c r="E2694" s="3" t="s">
        <v>138</v>
      </c>
      <c r="F2694" s="3" t="s">
        <v>77</v>
      </c>
      <c r="G2694" s="5">
        <v>6.25</v>
      </c>
      <c r="H2694">
        <v>9</v>
      </c>
      <c r="I2694" s="5">
        <v>17.624999925000001</v>
      </c>
      <c r="J2694" s="5">
        <v>1.9583333250000001</v>
      </c>
      <c r="K2694">
        <v>126</v>
      </c>
      <c r="L2694" s="15">
        <v>7.1428571428571397E-2</v>
      </c>
      <c r="M2694" s="13">
        <v>2.2035714285714301</v>
      </c>
      <c r="N2694" s="15">
        <v>0</v>
      </c>
      <c r="O2694" s="5">
        <v>0</v>
      </c>
      <c r="P2694" s="5">
        <v>0</v>
      </c>
      <c r="Q2694" s="5">
        <f t="shared" si="468"/>
        <v>17.624999925000001</v>
      </c>
      <c r="R2694" s="5">
        <f t="shared" si="469"/>
        <v>-17.624999925000001</v>
      </c>
      <c r="S2694" s="15">
        <f t="shared" si="470"/>
        <v>-1</v>
      </c>
      <c r="T2694">
        <v>0</v>
      </c>
      <c r="U2694" s="5" t="str">
        <f t="shared" si="471"/>
        <v>NA</v>
      </c>
      <c r="V2694" s="15">
        <f t="shared" si="472"/>
        <v>0</v>
      </c>
      <c r="W2694" s="15">
        <f t="shared" si="473"/>
        <v>0</v>
      </c>
      <c r="X2694" s="5">
        <f t="shared" si="474"/>
        <v>0</v>
      </c>
      <c r="Y2694" s="5">
        <f t="shared" si="475"/>
        <v>15.8624999325</v>
      </c>
      <c r="Z2694" s="5">
        <f t="shared" si="476"/>
        <v>-18.506249921250003</v>
      </c>
      <c r="AA2694" s="5">
        <f t="shared" si="477"/>
        <v>1.7624999925000004</v>
      </c>
      <c r="AB2694" s="5">
        <f t="shared" si="478"/>
        <v>0.881249996250002</v>
      </c>
    </row>
    <row r="2695" spans="1:28" x14ac:dyDescent="0.55000000000000004">
      <c r="A2695" s="3" t="s">
        <v>72</v>
      </c>
      <c r="B2695" s="3" t="s">
        <v>2093</v>
      </c>
      <c r="C2695" t="s">
        <v>47</v>
      </c>
      <c r="D2695" s="3" t="s">
        <v>32</v>
      </c>
      <c r="E2695" s="3" t="s">
        <v>685</v>
      </c>
      <c r="F2695" s="3" t="s">
        <v>77</v>
      </c>
      <c r="G2695" s="5">
        <v>6.25</v>
      </c>
      <c r="H2695">
        <v>20</v>
      </c>
      <c r="I2695" s="5">
        <v>17.675000000000001</v>
      </c>
      <c r="J2695" s="5">
        <v>0.88375000000000004</v>
      </c>
      <c r="K2695">
        <v>581</v>
      </c>
      <c r="L2695" s="15">
        <v>3.4423407917383797E-2</v>
      </c>
      <c r="M2695" s="13">
        <v>5.2316695352839897</v>
      </c>
      <c r="N2695" s="15">
        <v>0</v>
      </c>
      <c r="O2695" s="5">
        <v>0</v>
      </c>
      <c r="P2695" s="5">
        <v>0</v>
      </c>
      <c r="Q2695" s="5">
        <f t="shared" si="468"/>
        <v>17.675000000000001</v>
      </c>
      <c r="R2695" s="5">
        <f t="shared" si="469"/>
        <v>-17.675000000000001</v>
      </c>
      <c r="S2695" s="15">
        <f t="shared" si="470"/>
        <v>-1</v>
      </c>
      <c r="T2695">
        <v>0</v>
      </c>
      <c r="U2695" s="5" t="str">
        <f t="shared" si="471"/>
        <v>NA</v>
      </c>
      <c r="V2695" s="15">
        <f t="shared" si="472"/>
        <v>0</v>
      </c>
      <c r="W2695" s="15">
        <f t="shared" si="473"/>
        <v>0</v>
      </c>
      <c r="X2695" s="5">
        <f t="shared" si="474"/>
        <v>0</v>
      </c>
      <c r="Y2695" s="5">
        <f t="shared" si="475"/>
        <v>15.907500000000001</v>
      </c>
      <c r="Z2695" s="5">
        <f t="shared" si="476"/>
        <v>-18.55875</v>
      </c>
      <c r="AA2695" s="5">
        <f t="shared" si="477"/>
        <v>1.7675000000000001</v>
      </c>
      <c r="AB2695" s="5">
        <f t="shared" si="478"/>
        <v>0.88374999999999915</v>
      </c>
    </row>
    <row r="2696" spans="1:28" x14ac:dyDescent="0.55000000000000004">
      <c r="A2696" s="3" t="s">
        <v>72</v>
      </c>
      <c r="B2696" s="3" t="s">
        <v>3835</v>
      </c>
      <c r="C2696" t="s">
        <v>47</v>
      </c>
      <c r="D2696" s="3" t="s">
        <v>173</v>
      </c>
      <c r="E2696" s="3" t="s">
        <v>2764</v>
      </c>
      <c r="F2696" s="3" t="s">
        <v>77</v>
      </c>
      <c r="G2696" s="5">
        <v>6.25</v>
      </c>
      <c r="H2696">
        <v>13</v>
      </c>
      <c r="I2696" s="5">
        <v>17.737499974999999</v>
      </c>
      <c r="J2696" s="5">
        <v>1.3644230749999999</v>
      </c>
      <c r="K2696">
        <v>224</v>
      </c>
      <c r="L2696" s="15">
        <v>5.8035714285714295E-2</v>
      </c>
      <c r="M2696" s="13">
        <v>2.15223214285714</v>
      </c>
      <c r="N2696" s="15">
        <v>0</v>
      </c>
      <c r="O2696" s="5">
        <v>0</v>
      </c>
      <c r="P2696" s="5">
        <v>0</v>
      </c>
      <c r="Q2696" s="5">
        <f t="shared" si="468"/>
        <v>17.737499974999999</v>
      </c>
      <c r="R2696" s="5">
        <f t="shared" si="469"/>
        <v>-17.737499974999999</v>
      </c>
      <c r="S2696" s="15">
        <f t="shared" si="470"/>
        <v>-1</v>
      </c>
      <c r="T2696">
        <v>0</v>
      </c>
      <c r="U2696" s="5" t="str">
        <f t="shared" si="471"/>
        <v>NA</v>
      </c>
      <c r="V2696" s="15">
        <f t="shared" si="472"/>
        <v>0</v>
      </c>
      <c r="W2696" s="15">
        <f t="shared" si="473"/>
        <v>0</v>
      </c>
      <c r="X2696" s="5">
        <f t="shared" si="474"/>
        <v>0</v>
      </c>
      <c r="Y2696" s="5">
        <f t="shared" si="475"/>
        <v>15.963749977499999</v>
      </c>
      <c r="Z2696" s="5">
        <f t="shared" si="476"/>
        <v>-18.624374973750001</v>
      </c>
      <c r="AA2696" s="5">
        <f t="shared" si="477"/>
        <v>1.7737499974999995</v>
      </c>
      <c r="AB2696" s="5">
        <f t="shared" si="478"/>
        <v>0.88687499875000242</v>
      </c>
    </row>
    <row r="2697" spans="1:28" x14ac:dyDescent="0.55000000000000004">
      <c r="A2697" s="3" t="s">
        <v>72</v>
      </c>
      <c r="B2697" s="3" t="s">
        <v>3682</v>
      </c>
      <c r="C2697" t="s">
        <v>47</v>
      </c>
      <c r="D2697" s="3" t="s">
        <v>32</v>
      </c>
      <c r="E2697" s="3" t="s">
        <v>467</v>
      </c>
      <c r="F2697" s="3" t="s">
        <v>77</v>
      </c>
      <c r="G2697" s="5">
        <v>6.25</v>
      </c>
      <c r="H2697">
        <v>12</v>
      </c>
      <c r="I2697" s="5">
        <v>17.887499999999999</v>
      </c>
      <c r="J2697" s="5">
        <v>1.4906250000000001</v>
      </c>
      <c r="K2697">
        <v>214</v>
      </c>
      <c r="L2697" s="15">
        <v>5.60747663551402E-2</v>
      </c>
      <c r="M2697" s="13">
        <v>3.7140186915887798</v>
      </c>
      <c r="N2697" s="15">
        <v>0</v>
      </c>
      <c r="O2697" s="5">
        <v>0</v>
      </c>
      <c r="P2697" s="5">
        <v>0</v>
      </c>
      <c r="Q2697" s="5">
        <f t="shared" si="468"/>
        <v>17.887499999999999</v>
      </c>
      <c r="R2697" s="5">
        <f t="shared" si="469"/>
        <v>-17.887499999999999</v>
      </c>
      <c r="S2697" s="15">
        <f t="shared" si="470"/>
        <v>-1</v>
      </c>
      <c r="T2697">
        <v>0</v>
      </c>
      <c r="U2697" s="5" t="str">
        <f t="shared" si="471"/>
        <v>NA</v>
      </c>
      <c r="V2697" s="15">
        <f t="shared" si="472"/>
        <v>0</v>
      </c>
      <c r="W2697" s="15">
        <f t="shared" si="473"/>
        <v>0</v>
      </c>
      <c r="X2697" s="5">
        <f t="shared" si="474"/>
        <v>0</v>
      </c>
      <c r="Y2697" s="5">
        <f t="shared" si="475"/>
        <v>16.098749999999999</v>
      </c>
      <c r="Z2697" s="5">
        <f t="shared" si="476"/>
        <v>-18.781874999999999</v>
      </c>
      <c r="AA2697" s="5">
        <f t="shared" si="477"/>
        <v>1.7887500000000003</v>
      </c>
      <c r="AB2697" s="5">
        <f t="shared" si="478"/>
        <v>0.89437500000000014</v>
      </c>
    </row>
    <row r="2698" spans="1:28" x14ac:dyDescent="0.55000000000000004">
      <c r="A2698" s="3" t="s">
        <v>72</v>
      </c>
      <c r="B2698" s="3" t="s">
        <v>258</v>
      </c>
      <c r="C2698" t="s">
        <v>47</v>
      </c>
      <c r="D2698" s="3" t="s">
        <v>113</v>
      </c>
      <c r="E2698" s="3" t="s">
        <v>114</v>
      </c>
      <c r="F2698" s="3" t="s">
        <v>77</v>
      </c>
      <c r="G2698" s="5">
        <v>6.25</v>
      </c>
      <c r="H2698">
        <v>9</v>
      </c>
      <c r="I2698" s="5">
        <v>17.887499999999999</v>
      </c>
      <c r="J2698" s="5">
        <v>1.9875</v>
      </c>
      <c r="K2698">
        <v>331</v>
      </c>
      <c r="L2698" s="15">
        <v>2.7190332326284001E-2</v>
      </c>
      <c r="M2698" s="13">
        <v>1.6033232628398799</v>
      </c>
      <c r="N2698" s="15">
        <v>0</v>
      </c>
      <c r="O2698" s="5">
        <v>0</v>
      </c>
      <c r="P2698" s="5">
        <v>0</v>
      </c>
      <c r="Q2698" s="5">
        <f t="shared" si="468"/>
        <v>17.887499999999999</v>
      </c>
      <c r="R2698" s="5">
        <f t="shared" si="469"/>
        <v>-17.887499999999999</v>
      </c>
      <c r="S2698" s="15">
        <f t="shared" si="470"/>
        <v>-1</v>
      </c>
      <c r="T2698">
        <v>0</v>
      </c>
      <c r="U2698" s="5" t="str">
        <f t="shared" si="471"/>
        <v>NA</v>
      </c>
      <c r="V2698" s="15">
        <f t="shared" si="472"/>
        <v>0</v>
      </c>
      <c r="W2698" s="15">
        <f t="shared" si="473"/>
        <v>0</v>
      </c>
      <c r="X2698" s="5">
        <f t="shared" si="474"/>
        <v>0</v>
      </c>
      <c r="Y2698" s="5">
        <f t="shared" si="475"/>
        <v>16.098749999999999</v>
      </c>
      <c r="Z2698" s="5">
        <f t="shared" si="476"/>
        <v>-18.781874999999999</v>
      </c>
      <c r="AA2698" s="5">
        <f t="shared" si="477"/>
        <v>1.7887500000000003</v>
      </c>
      <c r="AB2698" s="5">
        <f t="shared" si="478"/>
        <v>0.89437500000000014</v>
      </c>
    </row>
    <row r="2699" spans="1:28" x14ac:dyDescent="0.55000000000000004">
      <c r="A2699" s="3" t="s">
        <v>72</v>
      </c>
      <c r="B2699" s="3" t="s">
        <v>4442</v>
      </c>
      <c r="C2699" t="s">
        <v>47</v>
      </c>
      <c r="D2699" s="3" t="s">
        <v>32</v>
      </c>
      <c r="E2699" s="3" t="s">
        <v>685</v>
      </c>
      <c r="F2699" s="3" t="s">
        <v>77</v>
      </c>
      <c r="G2699" s="5">
        <v>6.25</v>
      </c>
      <c r="H2699">
        <v>15</v>
      </c>
      <c r="I2699" s="5">
        <v>17.987499937499997</v>
      </c>
      <c r="J2699" s="5">
        <v>1.1991666624999999</v>
      </c>
      <c r="K2699">
        <v>7185</v>
      </c>
      <c r="L2699" s="15">
        <v>2.0876826722338203E-3</v>
      </c>
      <c r="M2699" s="13">
        <v>2.7297425191370901</v>
      </c>
      <c r="N2699" s="15">
        <v>0</v>
      </c>
      <c r="O2699" s="5">
        <v>0</v>
      </c>
      <c r="P2699" s="5">
        <v>0</v>
      </c>
      <c r="Q2699" s="5">
        <f t="shared" si="468"/>
        <v>17.987499937499997</v>
      </c>
      <c r="R2699" s="5">
        <f t="shared" si="469"/>
        <v>-17.987499937499997</v>
      </c>
      <c r="S2699" s="15">
        <f t="shared" si="470"/>
        <v>-1</v>
      </c>
      <c r="T2699">
        <v>0</v>
      </c>
      <c r="U2699" s="5" t="str">
        <f t="shared" si="471"/>
        <v>NA</v>
      </c>
      <c r="V2699" s="15">
        <f t="shared" si="472"/>
        <v>0</v>
      </c>
      <c r="W2699" s="15">
        <f t="shared" si="473"/>
        <v>0</v>
      </c>
      <c r="X2699" s="5">
        <f t="shared" si="474"/>
        <v>0</v>
      </c>
      <c r="Y2699" s="5">
        <f t="shared" si="475"/>
        <v>16.188749943749997</v>
      </c>
      <c r="Z2699" s="5">
        <f t="shared" si="476"/>
        <v>-18.886874934374998</v>
      </c>
      <c r="AA2699" s="5">
        <f t="shared" si="477"/>
        <v>1.7987499937500004</v>
      </c>
      <c r="AB2699" s="5">
        <f t="shared" si="478"/>
        <v>0.89937499687500022</v>
      </c>
    </row>
    <row r="2700" spans="1:28" x14ac:dyDescent="0.55000000000000004">
      <c r="A2700" s="3" t="s">
        <v>72</v>
      </c>
      <c r="B2700" s="3" t="s">
        <v>690</v>
      </c>
      <c r="C2700" t="s">
        <v>47</v>
      </c>
      <c r="D2700" s="3" t="s">
        <v>75</v>
      </c>
      <c r="E2700" s="3" t="s">
        <v>282</v>
      </c>
      <c r="F2700" s="3" t="s">
        <v>77</v>
      </c>
      <c r="G2700" s="5">
        <v>6.25</v>
      </c>
      <c r="H2700">
        <v>8</v>
      </c>
      <c r="I2700" s="5">
        <v>18</v>
      </c>
      <c r="J2700" s="5">
        <v>2.25</v>
      </c>
      <c r="K2700">
        <v>80</v>
      </c>
      <c r="L2700" s="15">
        <v>0.1</v>
      </c>
      <c r="M2700" s="13">
        <v>2.0462500000000001</v>
      </c>
      <c r="N2700" s="15">
        <v>0</v>
      </c>
      <c r="O2700" s="5">
        <v>0</v>
      </c>
      <c r="P2700" s="5">
        <v>0</v>
      </c>
      <c r="Q2700" s="5">
        <f t="shared" si="468"/>
        <v>18</v>
      </c>
      <c r="R2700" s="5">
        <f t="shared" si="469"/>
        <v>-18</v>
      </c>
      <c r="S2700" s="15">
        <f t="shared" si="470"/>
        <v>-1</v>
      </c>
      <c r="T2700">
        <v>0</v>
      </c>
      <c r="U2700" s="5" t="str">
        <f t="shared" si="471"/>
        <v>NA</v>
      </c>
      <c r="V2700" s="15">
        <f t="shared" si="472"/>
        <v>0</v>
      </c>
      <c r="W2700" s="15">
        <f t="shared" si="473"/>
        <v>0</v>
      </c>
      <c r="X2700" s="5">
        <f t="shared" si="474"/>
        <v>0</v>
      </c>
      <c r="Y2700" s="5">
        <f t="shared" si="475"/>
        <v>16.2</v>
      </c>
      <c r="Z2700" s="5">
        <f t="shared" si="476"/>
        <v>-18.900000000000002</v>
      </c>
      <c r="AA2700" s="5">
        <f t="shared" si="477"/>
        <v>1.8000000000000007</v>
      </c>
      <c r="AB2700" s="5">
        <f t="shared" si="478"/>
        <v>0.90000000000000213</v>
      </c>
    </row>
    <row r="2701" spans="1:28" x14ac:dyDescent="0.55000000000000004">
      <c r="A2701" s="3" t="s">
        <v>72</v>
      </c>
      <c r="B2701" s="3" t="s">
        <v>870</v>
      </c>
      <c r="C2701" t="s">
        <v>47</v>
      </c>
      <c r="D2701" s="3" t="s">
        <v>104</v>
      </c>
      <c r="E2701" s="3" t="s">
        <v>105</v>
      </c>
      <c r="F2701" s="3" t="s">
        <v>77</v>
      </c>
      <c r="G2701" s="5">
        <v>6.25</v>
      </c>
      <c r="H2701">
        <v>10</v>
      </c>
      <c r="I2701" s="5">
        <v>18.274999999999999</v>
      </c>
      <c r="J2701" s="5">
        <v>1.8274999999999999</v>
      </c>
      <c r="K2701">
        <v>258</v>
      </c>
      <c r="L2701" s="15">
        <v>3.8759689922480599E-2</v>
      </c>
      <c r="M2701" s="13">
        <v>1.09542635658915</v>
      </c>
      <c r="N2701" s="15">
        <v>0</v>
      </c>
      <c r="O2701" s="5">
        <v>0</v>
      </c>
      <c r="P2701" s="5">
        <v>0</v>
      </c>
      <c r="Q2701" s="5">
        <f t="shared" si="468"/>
        <v>18.274999999999999</v>
      </c>
      <c r="R2701" s="5">
        <f t="shared" si="469"/>
        <v>-18.274999999999999</v>
      </c>
      <c r="S2701" s="15">
        <f t="shared" si="470"/>
        <v>-1</v>
      </c>
      <c r="T2701">
        <v>0</v>
      </c>
      <c r="U2701" s="5" t="str">
        <f t="shared" si="471"/>
        <v>NA</v>
      </c>
      <c r="V2701" s="15">
        <f t="shared" si="472"/>
        <v>0</v>
      </c>
      <c r="W2701" s="15">
        <f t="shared" si="473"/>
        <v>0</v>
      </c>
      <c r="X2701" s="5">
        <f t="shared" si="474"/>
        <v>0</v>
      </c>
      <c r="Y2701" s="5">
        <f t="shared" si="475"/>
        <v>16.447499999999998</v>
      </c>
      <c r="Z2701" s="5">
        <f t="shared" si="476"/>
        <v>-19.188749999999999</v>
      </c>
      <c r="AA2701" s="5">
        <f t="shared" si="477"/>
        <v>1.8275000000000006</v>
      </c>
      <c r="AB2701" s="5">
        <f t="shared" si="478"/>
        <v>0.91375000000000028</v>
      </c>
    </row>
    <row r="2702" spans="1:28" x14ac:dyDescent="0.55000000000000004">
      <c r="A2702" s="3" t="s">
        <v>72</v>
      </c>
      <c r="B2702" s="3" t="s">
        <v>4446</v>
      </c>
      <c r="C2702" t="s">
        <v>47</v>
      </c>
      <c r="D2702" s="3" t="s">
        <v>173</v>
      </c>
      <c r="E2702" s="3" t="s">
        <v>2718</v>
      </c>
      <c r="F2702" s="3" t="s">
        <v>77</v>
      </c>
      <c r="G2702" s="5">
        <v>6.25</v>
      </c>
      <c r="H2702">
        <v>9</v>
      </c>
      <c r="I2702" s="5">
        <v>18.512499937500003</v>
      </c>
      <c r="J2702" s="5">
        <v>2.0569444375000003</v>
      </c>
      <c r="K2702">
        <v>118</v>
      </c>
      <c r="L2702" s="15">
        <v>7.6271186440677999E-2</v>
      </c>
      <c r="M2702" s="13">
        <v>3.50084745762712</v>
      </c>
      <c r="N2702" s="15">
        <v>0</v>
      </c>
      <c r="O2702" s="5">
        <v>0</v>
      </c>
      <c r="P2702" s="5">
        <v>0</v>
      </c>
      <c r="Q2702" s="5">
        <f t="shared" si="468"/>
        <v>18.512499937500003</v>
      </c>
      <c r="R2702" s="5">
        <f t="shared" si="469"/>
        <v>-18.512499937500003</v>
      </c>
      <c r="S2702" s="15">
        <f t="shared" si="470"/>
        <v>-1</v>
      </c>
      <c r="T2702">
        <v>0</v>
      </c>
      <c r="U2702" s="5" t="str">
        <f t="shared" si="471"/>
        <v>NA</v>
      </c>
      <c r="V2702" s="15">
        <f t="shared" si="472"/>
        <v>0</v>
      </c>
      <c r="W2702" s="15">
        <f t="shared" si="473"/>
        <v>0</v>
      </c>
      <c r="X2702" s="5">
        <f t="shared" si="474"/>
        <v>0</v>
      </c>
      <c r="Y2702" s="5">
        <f t="shared" si="475"/>
        <v>16.661249943750004</v>
      </c>
      <c r="Z2702" s="5">
        <f t="shared" si="476"/>
        <v>-19.438124934375004</v>
      </c>
      <c r="AA2702" s="5">
        <f t="shared" si="477"/>
        <v>1.8512499937499989</v>
      </c>
      <c r="AB2702" s="5">
        <f t="shared" si="478"/>
        <v>0.92562499687500122</v>
      </c>
    </row>
    <row r="2703" spans="1:28" x14ac:dyDescent="0.55000000000000004">
      <c r="A2703" s="3" t="s">
        <v>72</v>
      </c>
      <c r="B2703" s="3" t="s">
        <v>136</v>
      </c>
      <c r="C2703" t="s">
        <v>47</v>
      </c>
      <c r="D2703" s="3" t="s">
        <v>40</v>
      </c>
      <c r="E2703" s="3" t="s">
        <v>2770</v>
      </c>
      <c r="F2703" s="3" t="s">
        <v>77</v>
      </c>
      <c r="G2703" s="5">
        <v>6.25</v>
      </c>
      <c r="H2703">
        <v>10</v>
      </c>
      <c r="I2703" s="5">
        <v>18.637499999999999</v>
      </c>
      <c r="J2703" s="5">
        <v>1.86375</v>
      </c>
      <c r="K2703">
        <v>43</v>
      </c>
      <c r="L2703" s="15">
        <v>0.232558139534884</v>
      </c>
      <c r="M2703" s="13">
        <v>1.4186046511627901</v>
      </c>
      <c r="N2703" s="15">
        <v>0</v>
      </c>
      <c r="O2703" s="5">
        <v>0</v>
      </c>
      <c r="P2703" s="5">
        <v>0</v>
      </c>
      <c r="Q2703" s="5">
        <f t="shared" si="468"/>
        <v>18.637499999999999</v>
      </c>
      <c r="R2703" s="5">
        <f t="shared" si="469"/>
        <v>-18.637499999999999</v>
      </c>
      <c r="S2703" s="15">
        <f t="shared" si="470"/>
        <v>-1</v>
      </c>
      <c r="T2703">
        <v>0</v>
      </c>
      <c r="U2703" s="5" t="str">
        <f t="shared" si="471"/>
        <v>NA</v>
      </c>
      <c r="V2703" s="15">
        <f t="shared" si="472"/>
        <v>0</v>
      </c>
      <c r="W2703" s="15">
        <f t="shared" si="473"/>
        <v>0</v>
      </c>
      <c r="X2703" s="5">
        <f t="shared" si="474"/>
        <v>0</v>
      </c>
      <c r="Y2703" s="5">
        <f t="shared" si="475"/>
        <v>16.77375</v>
      </c>
      <c r="Z2703" s="5">
        <f t="shared" si="476"/>
        <v>-19.569375000000001</v>
      </c>
      <c r="AA2703" s="5">
        <f t="shared" si="477"/>
        <v>1.8637499999999996</v>
      </c>
      <c r="AB2703" s="5">
        <f t="shared" si="478"/>
        <v>0.93187500000000156</v>
      </c>
    </row>
    <row r="2704" spans="1:28" x14ac:dyDescent="0.55000000000000004">
      <c r="A2704" s="3" t="s">
        <v>72</v>
      </c>
      <c r="B2704" s="3" t="s">
        <v>297</v>
      </c>
      <c r="C2704" t="s">
        <v>47</v>
      </c>
      <c r="D2704" s="3" t="s">
        <v>40</v>
      </c>
      <c r="E2704" s="3" t="s">
        <v>2987</v>
      </c>
      <c r="F2704" s="3" t="s">
        <v>77</v>
      </c>
      <c r="G2704" s="5">
        <v>6.25</v>
      </c>
      <c r="H2704">
        <v>7</v>
      </c>
      <c r="I2704" s="5">
        <v>18.637499999999999</v>
      </c>
      <c r="J2704" s="5">
        <v>2.6625000000000001</v>
      </c>
      <c r="K2704">
        <v>24</v>
      </c>
      <c r="L2704" s="15">
        <v>0.29166666666666702</v>
      </c>
      <c r="M2704" s="13">
        <v>1.0416666666666701</v>
      </c>
      <c r="N2704" s="15">
        <v>0</v>
      </c>
      <c r="O2704" s="5">
        <v>0</v>
      </c>
      <c r="P2704" s="5">
        <v>0</v>
      </c>
      <c r="Q2704" s="5">
        <f t="shared" si="468"/>
        <v>18.637499999999999</v>
      </c>
      <c r="R2704" s="5">
        <f t="shared" si="469"/>
        <v>-18.637499999999999</v>
      </c>
      <c r="S2704" s="15">
        <f t="shared" si="470"/>
        <v>-1</v>
      </c>
      <c r="T2704">
        <v>0</v>
      </c>
      <c r="U2704" s="5" t="str">
        <f t="shared" si="471"/>
        <v>NA</v>
      </c>
      <c r="V2704" s="15">
        <f t="shared" si="472"/>
        <v>0</v>
      </c>
      <c r="W2704" s="15">
        <f t="shared" si="473"/>
        <v>0</v>
      </c>
      <c r="X2704" s="5">
        <f t="shared" si="474"/>
        <v>0</v>
      </c>
      <c r="Y2704" s="5">
        <f t="shared" si="475"/>
        <v>16.77375</v>
      </c>
      <c r="Z2704" s="5">
        <f t="shared" si="476"/>
        <v>-19.569375000000001</v>
      </c>
      <c r="AA2704" s="5">
        <f t="shared" si="477"/>
        <v>1.8637499999999996</v>
      </c>
      <c r="AB2704" s="5">
        <f t="shared" si="478"/>
        <v>0.93187500000000156</v>
      </c>
    </row>
    <row r="2705" spans="1:28" x14ac:dyDescent="0.55000000000000004">
      <c r="A2705" s="3" t="s">
        <v>72</v>
      </c>
      <c r="B2705" s="3" t="s">
        <v>4450</v>
      </c>
      <c r="C2705" t="s">
        <v>47</v>
      </c>
      <c r="D2705" s="3" t="s">
        <v>173</v>
      </c>
      <c r="E2705" s="3" t="s">
        <v>188</v>
      </c>
      <c r="F2705" s="3" t="s">
        <v>77</v>
      </c>
      <c r="G2705" s="5">
        <v>6.25</v>
      </c>
      <c r="H2705">
        <v>17</v>
      </c>
      <c r="I2705" s="5">
        <v>18.649999812499999</v>
      </c>
      <c r="J2705" s="5">
        <v>1.0970588125</v>
      </c>
      <c r="K2705">
        <v>235</v>
      </c>
      <c r="L2705" s="15">
        <v>7.2340425531914901E-2</v>
      </c>
      <c r="M2705" s="13">
        <v>2.1297872340425501</v>
      </c>
      <c r="N2705" s="15">
        <v>0</v>
      </c>
      <c r="O2705" s="5">
        <v>0</v>
      </c>
      <c r="P2705" s="5">
        <v>0</v>
      </c>
      <c r="Q2705" s="5">
        <f t="shared" si="468"/>
        <v>18.649999812499999</v>
      </c>
      <c r="R2705" s="5">
        <f t="shared" si="469"/>
        <v>-18.649999812499999</v>
      </c>
      <c r="S2705" s="15">
        <f t="shared" si="470"/>
        <v>-1</v>
      </c>
      <c r="T2705">
        <v>0</v>
      </c>
      <c r="U2705" s="5" t="str">
        <f t="shared" si="471"/>
        <v>NA</v>
      </c>
      <c r="V2705" s="15">
        <f t="shared" si="472"/>
        <v>0</v>
      </c>
      <c r="W2705" s="15">
        <f t="shared" si="473"/>
        <v>0</v>
      </c>
      <c r="X2705" s="5">
        <f t="shared" si="474"/>
        <v>0</v>
      </c>
      <c r="Y2705" s="5">
        <f t="shared" si="475"/>
        <v>16.784999831250001</v>
      </c>
      <c r="Z2705" s="5">
        <f t="shared" si="476"/>
        <v>-19.582499803125</v>
      </c>
      <c r="AA2705" s="5">
        <f t="shared" si="477"/>
        <v>1.8649999812499978</v>
      </c>
      <c r="AB2705" s="5">
        <f t="shared" si="478"/>
        <v>0.93249999062500066</v>
      </c>
    </row>
    <row r="2706" spans="1:28" x14ac:dyDescent="0.55000000000000004">
      <c r="A2706" s="3" t="s">
        <v>72</v>
      </c>
      <c r="B2706" s="3" t="s">
        <v>3440</v>
      </c>
      <c r="C2706" t="s">
        <v>47</v>
      </c>
      <c r="D2706" s="3" t="s">
        <v>104</v>
      </c>
      <c r="E2706" s="3" t="s">
        <v>3008</v>
      </c>
      <c r="F2706" s="3" t="s">
        <v>77</v>
      </c>
      <c r="G2706" s="5">
        <v>6.25</v>
      </c>
      <c r="H2706">
        <v>4</v>
      </c>
      <c r="I2706" s="5">
        <v>18.649999999999999</v>
      </c>
      <c r="J2706" s="5">
        <v>4.6624999999999996</v>
      </c>
      <c r="K2706">
        <v>20</v>
      </c>
      <c r="L2706" s="15">
        <v>0.2</v>
      </c>
      <c r="M2706" s="13">
        <v>1.1000000000000001</v>
      </c>
      <c r="N2706" s="15">
        <v>0</v>
      </c>
      <c r="O2706" s="5">
        <v>0</v>
      </c>
      <c r="P2706" s="5">
        <v>0</v>
      </c>
      <c r="Q2706" s="5">
        <f t="shared" si="468"/>
        <v>18.649999999999999</v>
      </c>
      <c r="R2706" s="5">
        <f t="shared" si="469"/>
        <v>-18.649999999999999</v>
      </c>
      <c r="S2706" s="15">
        <f t="shared" si="470"/>
        <v>-1</v>
      </c>
      <c r="T2706">
        <v>0</v>
      </c>
      <c r="U2706" s="5" t="str">
        <f t="shared" si="471"/>
        <v>NA</v>
      </c>
      <c r="V2706" s="15">
        <f t="shared" si="472"/>
        <v>0</v>
      </c>
      <c r="W2706" s="15">
        <f t="shared" si="473"/>
        <v>0</v>
      </c>
      <c r="X2706" s="5">
        <f t="shared" si="474"/>
        <v>0</v>
      </c>
      <c r="Y2706" s="5">
        <f t="shared" si="475"/>
        <v>16.785</v>
      </c>
      <c r="Z2706" s="5">
        <f t="shared" si="476"/>
        <v>-19.5825</v>
      </c>
      <c r="AA2706" s="5">
        <f t="shared" si="477"/>
        <v>1.8649999999999984</v>
      </c>
      <c r="AB2706" s="5">
        <f t="shared" si="478"/>
        <v>0.93250000000000099</v>
      </c>
    </row>
    <row r="2707" spans="1:28" x14ac:dyDescent="0.55000000000000004">
      <c r="A2707" s="3" t="s">
        <v>72</v>
      </c>
      <c r="B2707" s="3" t="s">
        <v>3812</v>
      </c>
      <c r="C2707" t="s">
        <v>47</v>
      </c>
      <c r="D2707" s="3" t="s">
        <v>262</v>
      </c>
      <c r="E2707" s="3" t="s">
        <v>2860</v>
      </c>
      <c r="F2707" s="3" t="s">
        <v>77</v>
      </c>
      <c r="G2707" s="5">
        <v>6.25</v>
      </c>
      <c r="H2707">
        <v>6</v>
      </c>
      <c r="I2707" s="5">
        <v>18.699999975000001</v>
      </c>
      <c r="J2707" s="5">
        <v>3.1166666625000001</v>
      </c>
      <c r="K2707">
        <v>191</v>
      </c>
      <c r="L2707" s="15">
        <v>3.1413612565445004E-2</v>
      </c>
      <c r="M2707" s="13">
        <v>1.97047120418848</v>
      </c>
      <c r="N2707" s="15">
        <v>0</v>
      </c>
      <c r="O2707" s="5">
        <v>0</v>
      </c>
      <c r="P2707" s="5">
        <v>0</v>
      </c>
      <c r="Q2707" s="5">
        <f t="shared" si="468"/>
        <v>18.699999975000001</v>
      </c>
      <c r="R2707" s="5">
        <f t="shared" si="469"/>
        <v>-18.699999975000001</v>
      </c>
      <c r="S2707" s="15">
        <f t="shared" si="470"/>
        <v>-1</v>
      </c>
      <c r="T2707">
        <v>0</v>
      </c>
      <c r="U2707" s="5" t="str">
        <f t="shared" si="471"/>
        <v>NA</v>
      </c>
      <c r="V2707" s="15">
        <f t="shared" si="472"/>
        <v>0</v>
      </c>
      <c r="W2707" s="15">
        <f t="shared" si="473"/>
        <v>0</v>
      </c>
      <c r="X2707" s="5">
        <f t="shared" si="474"/>
        <v>0</v>
      </c>
      <c r="Y2707" s="5">
        <f t="shared" si="475"/>
        <v>16.829999977500002</v>
      </c>
      <c r="Z2707" s="5">
        <f t="shared" si="476"/>
        <v>-19.634999973750002</v>
      </c>
      <c r="AA2707" s="5">
        <f t="shared" si="477"/>
        <v>1.869999997499999</v>
      </c>
      <c r="AB2707" s="5">
        <f t="shared" si="478"/>
        <v>0.93499999875000128</v>
      </c>
    </row>
    <row r="2708" spans="1:28" x14ac:dyDescent="0.55000000000000004">
      <c r="A2708" s="3" t="s">
        <v>72</v>
      </c>
      <c r="B2708" s="3" t="s">
        <v>1985</v>
      </c>
      <c r="C2708" t="s">
        <v>47</v>
      </c>
      <c r="D2708" s="3" t="s">
        <v>173</v>
      </c>
      <c r="E2708" s="3" t="s">
        <v>474</v>
      </c>
      <c r="F2708" s="3" t="s">
        <v>77</v>
      </c>
      <c r="G2708" s="5">
        <v>6.25</v>
      </c>
      <c r="H2708">
        <v>13</v>
      </c>
      <c r="I2708" s="5">
        <v>18.712499975</v>
      </c>
      <c r="J2708" s="5">
        <v>1.4394230750000001</v>
      </c>
      <c r="K2708">
        <v>273</v>
      </c>
      <c r="L2708" s="15">
        <v>4.7619047619047603E-2</v>
      </c>
      <c r="M2708" s="13">
        <v>1.38205128205128</v>
      </c>
      <c r="N2708" s="15">
        <v>0</v>
      </c>
      <c r="O2708" s="5">
        <v>0</v>
      </c>
      <c r="P2708" s="5">
        <v>0</v>
      </c>
      <c r="Q2708" s="5">
        <f t="shared" si="468"/>
        <v>18.712499975</v>
      </c>
      <c r="R2708" s="5">
        <f t="shared" si="469"/>
        <v>-18.712499975</v>
      </c>
      <c r="S2708" s="15">
        <f t="shared" si="470"/>
        <v>-1</v>
      </c>
      <c r="T2708">
        <v>0</v>
      </c>
      <c r="U2708" s="5" t="str">
        <f t="shared" si="471"/>
        <v>NA</v>
      </c>
      <c r="V2708" s="15">
        <f t="shared" si="472"/>
        <v>0</v>
      </c>
      <c r="W2708" s="15">
        <f t="shared" si="473"/>
        <v>0</v>
      </c>
      <c r="X2708" s="5">
        <f t="shared" si="474"/>
        <v>0</v>
      </c>
      <c r="Y2708" s="5">
        <f t="shared" si="475"/>
        <v>16.841249977500002</v>
      </c>
      <c r="Z2708" s="5">
        <f t="shared" si="476"/>
        <v>-19.648124973750001</v>
      </c>
      <c r="AA2708" s="5">
        <f t="shared" si="477"/>
        <v>1.8712499974999979</v>
      </c>
      <c r="AB2708" s="5">
        <f t="shared" si="478"/>
        <v>0.93562499875000071</v>
      </c>
    </row>
    <row r="2709" spans="1:28" x14ac:dyDescent="0.55000000000000004">
      <c r="A2709" s="3" t="s">
        <v>72</v>
      </c>
      <c r="B2709" s="3" t="s">
        <v>2638</v>
      </c>
      <c r="C2709" t="s">
        <v>47</v>
      </c>
      <c r="D2709" s="3" t="s">
        <v>75</v>
      </c>
      <c r="E2709" s="3" t="s">
        <v>76</v>
      </c>
      <c r="F2709" s="3" t="s">
        <v>77</v>
      </c>
      <c r="G2709" s="5">
        <v>6.25</v>
      </c>
      <c r="H2709">
        <v>11</v>
      </c>
      <c r="I2709" s="5">
        <v>18.724999974999999</v>
      </c>
      <c r="J2709" s="5">
        <v>1.702272725</v>
      </c>
      <c r="K2709">
        <v>97</v>
      </c>
      <c r="L2709" s="15">
        <v>0.11340206185567001</v>
      </c>
      <c r="M2709" s="13">
        <v>1.2467010309278399</v>
      </c>
      <c r="N2709" s="15">
        <v>0</v>
      </c>
      <c r="O2709" s="5">
        <v>0</v>
      </c>
      <c r="P2709" s="5">
        <v>0</v>
      </c>
      <c r="Q2709" s="5">
        <f t="shared" si="468"/>
        <v>18.724999974999999</v>
      </c>
      <c r="R2709" s="5">
        <f t="shared" si="469"/>
        <v>-18.724999974999999</v>
      </c>
      <c r="S2709" s="15">
        <f t="shared" si="470"/>
        <v>-1</v>
      </c>
      <c r="T2709">
        <v>0</v>
      </c>
      <c r="U2709" s="5" t="str">
        <f t="shared" si="471"/>
        <v>NA</v>
      </c>
      <c r="V2709" s="15">
        <f t="shared" si="472"/>
        <v>0</v>
      </c>
      <c r="W2709" s="15">
        <f t="shared" si="473"/>
        <v>0</v>
      </c>
      <c r="X2709" s="5">
        <f t="shared" si="474"/>
        <v>0</v>
      </c>
      <c r="Y2709" s="5">
        <f t="shared" si="475"/>
        <v>16.852499977499999</v>
      </c>
      <c r="Z2709" s="5">
        <f t="shared" si="476"/>
        <v>-19.661249973749999</v>
      </c>
      <c r="AA2709" s="5">
        <f t="shared" si="477"/>
        <v>1.8724999975000003</v>
      </c>
      <c r="AB2709" s="5">
        <f t="shared" si="478"/>
        <v>0.93624999875000015</v>
      </c>
    </row>
    <row r="2710" spans="1:28" x14ac:dyDescent="0.55000000000000004">
      <c r="A2710" s="3" t="s">
        <v>72</v>
      </c>
      <c r="B2710" s="3" t="s">
        <v>249</v>
      </c>
      <c r="C2710" t="s">
        <v>47</v>
      </c>
      <c r="D2710" s="3" t="s">
        <v>133</v>
      </c>
      <c r="E2710" s="3" t="s">
        <v>134</v>
      </c>
      <c r="F2710" s="3" t="s">
        <v>77</v>
      </c>
      <c r="G2710" s="5">
        <v>6.25</v>
      </c>
      <c r="H2710">
        <v>7</v>
      </c>
      <c r="I2710" s="5">
        <v>18.86249995</v>
      </c>
      <c r="J2710" s="5">
        <v>2.6946428500000001</v>
      </c>
      <c r="K2710">
        <v>331</v>
      </c>
      <c r="L2710" s="15">
        <v>2.1148036253776401E-2</v>
      </c>
      <c r="M2710" s="13">
        <v>1.42930513595166</v>
      </c>
      <c r="N2710" s="15">
        <v>0</v>
      </c>
      <c r="O2710" s="5">
        <v>0</v>
      </c>
      <c r="P2710" s="5">
        <v>0</v>
      </c>
      <c r="Q2710" s="5">
        <f t="shared" si="468"/>
        <v>18.86249995</v>
      </c>
      <c r="R2710" s="5">
        <f t="shared" si="469"/>
        <v>-18.86249995</v>
      </c>
      <c r="S2710" s="15">
        <f t="shared" si="470"/>
        <v>-1</v>
      </c>
      <c r="T2710">
        <v>0</v>
      </c>
      <c r="U2710" s="5" t="str">
        <f t="shared" si="471"/>
        <v>NA</v>
      </c>
      <c r="V2710" s="15">
        <f t="shared" si="472"/>
        <v>0</v>
      </c>
      <c r="W2710" s="15">
        <f t="shared" si="473"/>
        <v>0</v>
      </c>
      <c r="X2710" s="5">
        <f t="shared" si="474"/>
        <v>0</v>
      </c>
      <c r="Y2710" s="5">
        <f t="shared" si="475"/>
        <v>16.976249955</v>
      </c>
      <c r="Z2710" s="5">
        <f t="shared" si="476"/>
        <v>-19.8056249475</v>
      </c>
      <c r="AA2710" s="5">
        <f t="shared" si="477"/>
        <v>1.886249995</v>
      </c>
      <c r="AB2710" s="5">
        <f t="shared" si="478"/>
        <v>0.94312499750000001</v>
      </c>
    </row>
    <row r="2711" spans="1:28" x14ac:dyDescent="0.55000000000000004">
      <c r="A2711" s="3" t="s">
        <v>72</v>
      </c>
      <c r="B2711" s="3" t="s">
        <v>3275</v>
      </c>
      <c r="C2711" t="s">
        <v>47</v>
      </c>
      <c r="D2711" s="3" t="s">
        <v>32</v>
      </c>
      <c r="E2711" s="3" t="s">
        <v>170</v>
      </c>
      <c r="F2711" s="3" t="s">
        <v>77</v>
      </c>
      <c r="G2711" s="5">
        <v>6.25</v>
      </c>
      <c r="H2711">
        <v>14</v>
      </c>
      <c r="I2711" s="5">
        <v>18.874999850000002</v>
      </c>
      <c r="J2711" s="5">
        <v>1.3482142750000001</v>
      </c>
      <c r="K2711">
        <v>1201</v>
      </c>
      <c r="L2711" s="15">
        <v>1.1656952539550401E-2</v>
      </c>
      <c r="M2711" s="13">
        <v>2.9910074937552</v>
      </c>
      <c r="N2711" s="15">
        <v>0</v>
      </c>
      <c r="O2711" s="5">
        <v>0</v>
      </c>
      <c r="P2711" s="5">
        <v>0</v>
      </c>
      <c r="Q2711" s="5">
        <f t="shared" si="468"/>
        <v>18.874999850000002</v>
      </c>
      <c r="R2711" s="5">
        <f t="shared" si="469"/>
        <v>-18.874999850000002</v>
      </c>
      <c r="S2711" s="15">
        <f t="shared" si="470"/>
        <v>-1</v>
      </c>
      <c r="T2711">
        <v>0</v>
      </c>
      <c r="U2711" s="5" t="str">
        <f t="shared" si="471"/>
        <v>NA</v>
      </c>
      <c r="V2711" s="15">
        <f t="shared" si="472"/>
        <v>0</v>
      </c>
      <c r="W2711" s="15">
        <f t="shared" si="473"/>
        <v>0</v>
      </c>
      <c r="X2711" s="5">
        <f t="shared" si="474"/>
        <v>0</v>
      </c>
      <c r="Y2711" s="5">
        <f t="shared" si="475"/>
        <v>16.987499865000004</v>
      </c>
      <c r="Z2711" s="5">
        <f t="shared" si="476"/>
        <v>-19.818749842500004</v>
      </c>
      <c r="AA2711" s="5">
        <f t="shared" si="477"/>
        <v>1.887499984999998</v>
      </c>
      <c r="AB2711" s="5">
        <f t="shared" si="478"/>
        <v>0.94374999250000258</v>
      </c>
    </row>
    <row r="2712" spans="1:28" x14ac:dyDescent="0.55000000000000004">
      <c r="A2712" s="3" t="s">
        <v>72</v>
      </c>
      <c r="B2712" s="3" t="s">
        <v>205</v>
      </c>
      <c r="C2712" t="s">
        <v>47</v>
      </c>
      <c r="D2712" s="3" t="s">
        <v>137</v>
      </c>
      <c r="E2712" s="3" t="s">
        <v>2863</v>
      </c>
      <c r="F2712" s="3" t="s">
        <v>77</v>
      </c>
      <c r="G2712" s="5">
        <v>6.25</v>
      </c>
      <c r="H2712">
        <v>7</v>
      </c>
      <c r="I2712" s="5">
        <v>18.949999949999999</v>
      </c>
      <c r="J2712" s="5">
        <v>2.7071428499999999</v>
      </c>
      <c r="K2712">
        <v>60</v>
      </c>
      <c r="L2712" s="15">
        <v>0.116666666666667</v>
      </c>
      <c r="M2712" s="13">
        <v>1.1665000000000001</v>
      </c>
      <c r="N2712" s="15">
        <v>0</v>
      </c>
      <c r="O2712" s="5">
        <v>0</v>
      </c>
      <c r="P2712" s="5">
        <v>0</v>
      </c>
      <c r="Q2712" s="5">
        <f t="shared" si="468"/>
        <v>18.949999949999999</v>
      </c>
      <c r="R2712" s="5">
        <f t="shared" si="469"/>
        <v>-18.949999949999999</v>
      </c>
      <c r="S2712" s="15">
        <f t="shared" si="470"/>
        <v>-1</v>
      </c>
      <c r="T2712">
        <v>0</v>
      </c>
      <c r="U2712" s="5" t="str">
        <f t="shared" si="471"/>
        <v>NA</v>
      </c>
      <c r="V2712" s="15">
        <f t="shared" si="472"/>
        <v>0</v>
      </c>
      <c r="W2712" s="15">
        <f t="shared" si="473"/>
        <v>0</v>
      </c>
      <c r="X2712" s="5">
        <f t="shared" si="474"/>
        <v>0</v>
      </c>
      <c r="Y2712" s="5">
        <f t="shared" si="475"/>
        <v>17.054999955</v>
      </c>
      <c r="Z2712" s="5">
        <f t="shared" si="476"/>
        <v>-19.897499947499998</v>
      </c>
      <c r="AA2712" s="5">
        <f t="shared" si="477"/>
        <v>1.8949999949999992</v>
      </c>
      <c r="AB2712" s="5">
        <f t="shared" si="478"/>
        <v>0.94749999749999958</v>
      </c>
    </row>
    <row r="2713" spans="1:28" x14ac:dyDescent="0.55000000000000004">
      <c r="A2713" s="3" t="s">
        <v>72</v>
      </c>
      <c r="B2713" s="3" t="s">
        <v>585</v>
      </c>
      <c r="C2713" t="s">
        <v>47</v>
      </c>
      <c r="D2713" s="3" t="s">
        <v>32</v>
      </c>
      <c r="E2713" s="3" t="s">
        <v>377</v>
      </c>
      <c r="F2713" s="3" t="s">
        <v>77</v>
      </c>
      <c r="G2713" s="5">
        <v>6.25</v>
      </c>
      <c r="H2713">
        <v>10</v>
      </c>
      <c r="I2713" s="5">
        <v>18.962499999999999</v>
      </c>
      <c r="J2713" s="5">
        <v>1.89625</v>
      </c>
      <c r="K2713">
        <v>281</v>
      </c>
      <c r="L2713" s="15">
        <v>3.5587188612099599E-2</v>
      </c>
      <c r="M2713" s="13">
        <v>1.32597864768683</v>
      </c>
      <c r="N2713" s="15">
        <v>0</v>
      </c>
      <c r="O2713" s="5">
        <v>0</v>
      </c>
      <c r="P2713" s="5">
        <v>0</v>
      </c>
      <c r="Q2713" s="5">
        <f t="shared" si="468"/>
        <v>18.962499999999999</v>
      </c>
      <c r="R2713" s="5">
        <f t="shared" si="469"/>
        <v>-18.962499999999999</v>
      </c>
      <c r="S2713" s="15">
        <f t="shared" si="470"/>
        <v>-1</v>
      </c>
      <c r="T2713">
        <v>0</v>
      </c>
      <c r="U2713" s="5" t="str">
        <f t="shared" si="471"/>
        <v>NA</v>
      </c>
      <c r="V2713" s="15">
        <f t="shared" si="472"/>
        <v>0</v>
      </c>
      <c r="W2713" s="15">
        <f t="shared" si="473"/>
        <v>0</v>
      </c>
      <c r="X2713" s="5">
        <f t="shared" si="474"/>
        <v>0</v>
      </c>
      <c r="Y2713" s="5">
        <f t="shared" si="475"/>
        <v>17.06625</v>
      </c>
      <c r="Z2713" s="5">
        <f t="shared" si="476"/>
        <v>-19.910625</v>
      </c>
      <c r="AA2713" s="5">
        <f t="shared" si="477"/>
        <v>1.8962499999999984</v>
      </c>
      <c r="AB2713" s="5">
        <f t="shared" si="478"/>
        <v>0.94812500000000099</v>
      </c>
    </row>
    <row r="2714" spans="1:28" x14ac:dyDescent="0.55000000000000004">
      <c r="A2714" s="3" t="s">
        <v>72</v>
      </c>
      <c r="B2714" s="3" t="s">
        <v>4460</v>
      </c>
      <c r="C2714" t="s">
        <v>47</v>
      </c>
      <c r="D2714" s="3" t="s">
        <v>173</v>
      </c>
      <c r="E2714" s="3" t="s">
        <v>2699</v>
      </c>
      <c r="F2714" s="3" t="s">
        <v>77</v>
      </c>
      <c r="G2714" s="5">
        <v>6.25</v>
      </c>
      <c r="H2714">
        <v>8</v>
      </c>
      <c r="I2714" s="5">
        <v>19.024999999999999</v>
      </c>
      <c r="J2714" s="5">
        <v>2.3781249999999998</v>
      </c>
      <c r="K2714">
        <v>375</v>
      </c>
      <c r="L2714" s="15">
        <v>2.1333333333333301E-2</v>
      </c>
      <c r="M2714" s="13">
        <v>1.6122666666666701</v>
      </c>
      <c r="N2714" s="15">
        <v>0</v>
      </c>
      <c r="O2714" s="5">
        <v>0</v>
      </c>
      <c r="P2714" s="5">
        <v>0</v>
      </c>
      <c r="Q2714" s="5">
        <f t="shared" si="468"/>
        <v>19.024999999999999</v>
      </c>
      <c r="R2714" s="5">
        <f t="shared" si="469"/>
        <v>-19.024999999999999</v>
      </c>
      <c r="S2714" s="15">
        <f t="shared" si="470"/>
        <v>-1</v>
      </c>
      <c r="T2714">
        <v>0</v>
      </c>
      <c r="U2714" s="5" t="str">
        <f t="shared" si="471"/>
        <v>NA</v>
      </c>
      <c r="V2714" s="15">
        <f t="shared" si="472"/>
        <v>0</v>
      </c>
      <c r="W2714" s="15">
        <f t="shared" si="473"/>
        <v>0</v>
      </c>
      <c r="X2714" s="5">
        <f t="shared" si="474"/>
        <v>0</v>
      </c>
      <c r="Y2714" s="5">
        <f t="shared" si="475"/>
        <v>17.122499999999999</v>
      </c>
      <c r="Z2714" s="5">
        <f t="shared" si="476"/>
        <v>-19.97625</v>
      </c>
      <c r="AA2714" s="5">
        <f t="shared" si="477"/>
        <v>1.9024999999999999</v>
      </c>
      <c r="AB2714" s="5">
        <f t="shared" si="478"/>
        <v>0.95125000000000171</v>
      </c>
    </row>
    <row r="2715" spans="1:28" x14ac:dyDescent="0.55000000000000004">
      <c r="A2715" s="3" t="s">
        <v>72</v>
      </c>
      <c r="B2715" s="3" t="s">
        <v>2644</v>
      </c>
      <c r="C2715" t="s">
        <v>47</v>
      </c>
      <c r="D2715" s="3" t="s">
        <v>262</v>
      </c>
      <c r="E2715" s="3" t="s">
        <v>302</v>
      </c>
      <c r="F2715" s="3" t="s">
        <v>77</v>
      </c>
      <c r="G2715" s="5">
        <v>6.25</v>
      </c>
      <c r="H2715">
        <v>7</v>
      </c>
      <c r="I2715" s="5">
        <v>19.112499962500003</v>
      </c>
      <c r="J2715" s="5">
        <v>2.7303571375000004</v>
      </c>
      <c r="K2715">
        <v>22</v>
      </c>
      <c r="L2715" s="15">
        <v>0.31818181818181801</v>
      </c>
      <c r="M2715" s="13">
        <v>1.1818181818181801</v>
      </c>
      <c r="N2715" s="15">
        <v>0</v>
      </c>
      <c r="O2715" s="5">
        <v>0</v>
      </c>
      <c r="P2715" s="5">
        <v>0</v>
      </c>
      <c r="Q2715" s="5">
        <f t="shared" si="468"/>
        <v>19.112499962500003</v>
      </c>
      <c r="R2715" s="5">
        <f t="shared" si="469"/>
        <v>-19.112499962500003</v>
      </c>
      <c r="S2715" s="15">
        <f t="shared" si="470"/>
        <v>-1</v>
      </c>
      <c r="T2715">
        <v>0</v>
      </c>
      <c r="U2715" s="5" t="str">
        <f t="shared" si="471"/>
        <v>NA</v>
      </c>
      <c r="V2715" s="15">
        <f t="shared" si="472"/>
        <v>0</v>
      </c>
      <c r="W2715" s="15">
        <f t="shared" si="473"/>
        <v>0</v>
      </c>
      <c r="X2715" s="5">
        <f t="shared" si="474"/>
        <v>0</v>
      </c>
      <c r="Y2715" s="5">
        <f t="shared" si="475"/>
        <v>17.201249966250003</v>
      </c>
      <c r="Z2715" s="5">
        <f t="shared" si="476"/>
        <v>-20.068124960625003</v>
      </c>
      <c r="AA2715" s="5">
        <f t="shared" si="477"/>
        <v>1.9112499962499996</v>
      </c>
      <c r="AB2715" s="5">
        <f t="shared" si="478"/>
        <v>0.95562499812499979</v>
      </c>
    </row>
    <row r="2716" spans="1:28" x14ac:dyDescent="0.55000000000000004">
      <c r="A2716" s="3" t="s">
        <v>72</v>
      </c>
      <c r="B2716" s="3" t="s">
        <v>276</v>
      </c>
      <c r="C2716" t="s">
        <v>47</v>
      </c>
      <c r="D2716" s="3" t="s">
        <v>133</v>
      </c>
      <c r="E2716" s="3" t="s">
        <v>134</v>
      </c>
      <c r="F2716" s="3" t="s">
        <v>77</v>
      </c>
      <c r="G2716" s="5">
        <v>6.25</v>
      </c>
      <c r="H2716">
        <v>9</v>
      </c>
      <c r="I2716" s="5">
        <v>19.1624999625</v>
      </c>
      <c r="J2716" s="5">
        <v>2.1291666624999999</v>
      </c>
      <c r="K2716">
        <v>88</v>
      </c>
      <c r="L2716" s="15">
        <v>0.102272727272727</v>
      </c>
      <c r="M2716" s="13">
        <v>2.0772727272727298</v>
      </c>
      <c r="N2716" s="15">
        <v>0</v>
      </c>
      <c r="O2716" s="5">
        <v>0</v>
      </c>
      <c r="P2716" s="5">
        <v>0</v>
      </c>
      <c r="Q2716" s="5">
        <f t="shared" si="468"/>
        <v>19.1624999625</v>
      </c>
      <c r="R2716" s="5">
        <f t="shared" si="469"/>
        <v>-19.1624999625</v>
      </c>
      <c r="S2716" s="15">
        <f t="shared" si="470"/>
        <v>-1</v>
      </c>
      <c r="T2716">
        <v>0</v>
      </c>
      <c r="U2716" s="5" t="str">
        <f t="shared" si="471"/>
        <v>NA</v>
      </c>
      <c r="V2716" s="15">
        <f t="shared" si="472"/>
        <v>0</v>
      </c>
      <c r="W2716" s="15">
        <f t="shared" si="473"/>
        <v>0</v>
      </c>
      <c r="X2716" s="5">
        <f t="shared" si="474"/>
        <v>0</v>
      </c>
      <c r="Y2716" s="5">
        <f t="shared" si="475"/>
        <v>17.246249966250002</v>
      </c>
      <c r="Z2716" s="5">
        <f t="shared" si="476"/>
        <v>-20.120624960625001</v>
      </c>
      <c r="AA2716" s="5">
        <f t="shared" si="477"/>
        <v>1.9162499962499986</v>
      </c>
      <c r="AB2716" s="5">
        <f t="shared" si="478"/>
        <v>0.95812499812500107</v>
      </c>
    </row>
    <row r="2717" spans="1:28" x14ac:dyDescent="0.55000000000000004">
      <c r="A2717" s="3" t="s">
        <v>72</v>
      </c>
      <c r="B2717" s="3" t="s">
        <v>4464</v>
      </c>
      <c r="C2717" t="s">
        <v>47</v>
      </c>
      <c r="D2717" s="3" t="s">
        <v>173</v>
      </c>
      <c r="E2717" s="3" t="s">
        <v>3044</v>
      </c>
      <c r="F2717" s="3" t="s">
        <v>77</v>
      </c>
      <c r="G2717" s="5">
        <v>6.25</v>
      </c>
      <c r="H2717">
        <v>7</v>
      </c>
      <c r="I2717" s="5">
        <v>19.187499975000001</v>
      </c>
      <c r="J2717" s="5">
        <v>2.7410714250000003</v>
      </c>
      <c r="K2717">
        <v>207</v>
      </c>
      <c r="L2717" s="15">
        <v>3.3816425120772903E-2</v>
      </c>
      <c r="M2717" s="13">
        <v>2.3753623188405801</v>
      </c>
      <c r="N2717" s="15">
        <v>0</v>
      </c>
      <c r="O2717" s="5">
        <v>0</v>
      </c>
      <c r="P2717" s="5">
        <v>0</v>
      </c>
      <c r="Q2717" s="5">
        <f t="shared" si="468"/>
        <v>19.187499975000001</v>
      </c>
      <c r="R2717" s="5">
        <f t="shared" si="469"/>
        <v>-19.187499975000001</v>
      </c>
      <c r="S2717" s="15">
        <f t="shared" si="470"/>
        <v>-1</v>
      </c>
      <c r="T2717">
        <v>0</v>
      </c>
      <c r="U2717" s="5" t="str">
        <f t="shared" si="471"/>
        <v>NA</v>
      </c>
      <c r="V2717" s="15">
        <f t="shared" si="472"/>
        <v>0</v>
      </c>
      <c r="W2717" s="15">
        <f t="shared" si="473"/>
        <v>0</v>
      </c>
      <c r="X2717" s="5">
        <f t="shared" si="474"/>
        <v>0</v>
      </c>
      <c r="Y2717" s="5">
        <f t="shared" si="475"/>
        <v>17.268749977500001</v>
      </c>
      <c r="Z2717" s="5">
        <f t="shared" si="476"/>
        <v>-20.146874973750002</v>
      </c>
      <c r="AA2717" s="5">
        <f t="shared" si="477"/>
        <v>1.9187499975000009</v>
      </c>
      <c r="AB2717" s="5">
        <f t="shared" si="478"/>
        <v>0.95937499875000043</v>
      </c>
    </row>
    <row r="2718" spans="1:28" x14ac:dyDescent="0.55000000000000004">
      <c r="A2718" s="3" t="s">
        <v>72</v>
      </c>
      <c r="B2718" s="3" t="s">
        <v>249</v>
      </c>
      <c r="C2718" t="s">
        <v>47</v>
      </c>
      <c r="D2718" s="3" t="s">
        <v>262</v>
      </c>
      <c r="E2718" s="3" t="s">
        <v>302</v>
      </c>
      <c r="F2718" s="3" t="s">
        <v>77</v>
      </c>
      <c r="G2718" s="5">
        <v>6.25</v>
      </c>
      <c r="H2718">
        <v>5</v>
      </c>
      <c r="I2718" s="5">
        <v>19.1875</v>
      </c>
      <c r="J2718" s="5">
        <v>3.8374999999999999</v>
      </c>
      <c r="K2718">
        <v>372</v>
      </c>
      <c r="L2718" s="15">
        <v>1.34408602150538E-2</v>
      </c>
      <c r="M2718" s="13">
        <v>1.5747311827957</v>
      </c>
      <c r="N2718" s="15">
        <v>0</v>
      </c>
      <c r="O2718" s="5">
        <v>0</v>
      </c>
      <c r="P2718" s="5">
        <v>0</v>
      </c>
      <c r="Q2718" s="5">
        <f t="shared" si="468"/>
        <v>19.1875</v>
      </c>
      <c r="R2718" s="5">
        <f t="shared" si="469"/>
        <v>-19.1875</v>
      </c>
      <c r="S2718" s="15">
        <f t="shared" si="470"/>
        <v>-1</v>
      </c>
      <c r="T2718">
        <v>0</v>
      </c>
      <c r="U2718" s="5" t="str">
        <f t="shared" si="471"/>
        <v>NA</v>
      </c>
      <c r="V2718" s="15">
        <f t="shared" si="472"/>
        <v>0</v>
      </c>
      <c r="W2718" s="15">
        <f t="shared" si="473"/>
        <v>0</v>
      </c>
      <c r="X2718" s="5">
        <f t="shared" si="474"/>
        <v>0</v>
      </c>
      <c r="Y2718" s="5">
        <f t="shared" si="475"/>
        <v>17.268750000000001</v>
      </c>
      <c r="Z2718" s="5">
        <f t="shared" si="476"/>
        <v>-20.146875000000001</v>
      </c>
      <c r="AA2718" s="5">
        <f t="shared" si="477"/>
        <v>1.9187499999999993</v>
      </c>
      <c r="AB2718" s="5">
        <f t="shared" si="478"/>
        <v>0.95937500000000142</v>
      </c>
    </row>
    <row r="2719" spans="1:28" x14ac:dyDescent="0.55000000000000004">
      <c r="A2719" s="3" t="s">
        <v>72</v>
      </c>
      <c r="B2719" s="3" t="s">
        <v>255</v>
      </c>
      <c r="C2719" t="s">
        <v>47</v>
      </c>
      <c r="D2719" s="3" t="s">
        <v>262</v>
      </c>
      <c r="E2719" s="3" t="s">
        <v>302</v>
      </c>
      <c r="F2719" s="3" t="s">
        <v>77</v>
      </c>
      <c r="G2719" s="5">
        <v>6.25</v>
      </c>
      <c r="H2719">
        <v>8</v>
      </c>
      <c r="I2719" s="5">
        <v>19.3125</v>
      </c>
      <c r="J2719" s="5">
        <v>2.4140625</v>
      </c>
      <c r="K2719">
        <v>124</v>
      </c>
      <c r="L2719" s="15">
        <v>6.451612903225809E-2</v>
      </c>
      <c r="M2719" s="13">
        <v>1.22346774193548</v>
      </c>
      <c r="N2719" s="15">
        <v>0</v>
      </c>
      <c r="O2719" s="5">
        <v>0</v>
      </c>
      <c r="P2719" s="5">
        <v>0</v>
      </c>
      <c r="Q2719" s="5">
        <f t="shared" si="468"/>
        <v>19.3125</v>
      </c>
      <c r="R2719" s="5">
        <f t="shared" si="469"/>
        <v>-19.3125</v>
      </c>
      <c r="S2719" s="15">
        <f t="shared" si="470"/>
        <v>-1</v>
      </c>
      <c r="T2719">
        <v>0</v>
      </c>
      <c r="U2719" s="5" t="str">
        <f t="shared" si="471"/>
        <v>NA</v>
      </c>
      <c r="V2719" s="15">
        <f t="shared" si="472"/>
        <v>0</v>
      </c>
      <c r="W2719" s="15">
        <f t="shared" si="473"/>
        <v>0</v>
      </c>
      <c r="X2719" s="5">
        <f t="shared" si="474"/>
        <v>0</v>
      </c>
      <c r="Y2719" s="5">
        <f t="shared" si="475"/>
        <v>17.381250000000001</v>
      </c>
      <c r="Z2719" s="5">
        <f t="shared" si="476"/>
        <v>-20.278124999999999</v>
      </c>
      <c r="AA2719" s="5">
        <f t="shared" si="477"/>
        <v>1.9312499999999986</v>
      </c>
      <c r="AB2719" s="5">
        <f t="shared" si="478"/>
        <v>0.96562499999999929</v>
      </c>
    </row>
    <row r="2720" spans="1:28" x14ac:dyDescent="0.55000000000000004">
      <c r="A2720" s="3" t="s">
        <v>72</v>
      </c>
      <c r="B2720" s="3" t="s">
        <v>3774</v>
      </c>
      <c r="C2720" t="s">
        <v>47</v>
      </c>
      <c r="D2720" s="3" t="s">
        <v>32</v>
      </c>
      <c r="E2720" s="3" t="s">
        <v>2744</v>
      </c>
      <c r="F2720" s="3" t="s">
        <v>77</v>
      </c>
      <c r="G2720" s="5">
        <v>6.25</v>
      </c>
      <c r="H2720">
        <v>9</v>
      </c>
      <c r="I2720" s="5">
        <v>19.337499900000001</v>
      </c>
      <c r="J2720" s="5">
        <v>2.1486111000000001</v>
      </c>
      <c r="K2720">
        <v>194</v>
      </c>
      <c r="L2720" s="15">
        <v>4.6391752577319603E-2</v>
      </c>
      <c r="M2720" s="13">
        <v>4.4201030927835099</v>
      </c>
      <c r="N2720" s="15">
        <v>0</v>
      </c>
      <c r="O2720" s="5">
        <v>0</v>
      </c>
      <c r="P2720" s="5">
        <v>0</v>
      </c>
      <c r="Q2720" s="5">
        <f t="shared" si="468"/>
        <v>19.337499900000001</v>
      </c>
      <c r="R2720" s="5">
        <f t="shared" si="469"/>
        <v>-19.337499900000001</v>
      </c>
      <c r="S2720" s="15">
        <f t="shared" si="470"/>
        <v>-1</v>
      </c>
      <c r="T2720">
        <v>0</v>
      </c>
      <c r="U2720" s="5" t="str">
        <f t="shared" si="471"/>
        <v>NA</v>
      </c>
      <c r="V2720" s="15">
        <f t="shared" si="472"/>
        <v>0</v>
      </c>
      <c r="W2720" s="15">
        <f t="shared" si="473"/>
        <v>0</v>
      </c>
      <c r="X2720" s="5">
        <f t="shared" si="474"/>
        <v>0</v>
      </c>
      <c r="Y2720" s="5">
        <f t="shared" si="475"/>
        <v>17.403749910000002</v>
      </c>
      <c r="Z2720" s="5">
        <f t="shared" si="476"/>
        <v>-20.304374895000002</v>
      </c>
      <c r="AA2720" s="5">
        <f t="shared" si="477"/>
        <v>1.933749989999999</v>
      </c>
      <c r="AB2720" s="5">
        <f t="shared" si="478"/>
        <v>0.96687499500000129</v>
      </c>
    </row>
    <row r="2721" spans="1:28" x14ac:dyDescent="0.55000000000000004">
      <c r="A2721" s="3" t="s">
        <v>72</v>
      </c>
      <c r="B2721" s="3" t="s">
        <v>3427</v>
      </c>
      <c r="C2721" t="s">
        <v>47</v>
      </c>
      <c r="D2721" s="3" t="s">
        <v>173</v>
      </c>
      <c r="E2721" s="3" t="s">
        <v>545</v>
      </c>
      <c r="F2721" s="3" t="s">
        <v>77</v>
      </c>
      <c r="G2721" s="5">
        <v>6.25</v>
      </c>
      <c r="H2721">
        <v>10</v>
      </c>
      <c r="I2721" s="5">
        <v>19.487500000000001</v>
      </c>
      <c r="J2721" s="5">
        <v>1.94875</v>
      </c>
      <c r="K2721">
        <v>257</v>
      </c>
      <c r="L2721" s="15">
        <v>3.8910505836575904E-2</v>
      </c>
      <c r="M2721" s="13">
        <v>2.0140077821011699</v>
      </c>
      <c r="N2721" s="15">
        <v>0</v>
      </c>
      <c r="O2721" s="5">
        <v>0</v>
      </c>
      <c r="P2721" s="5">
        <v>0</v>
      </c>
      <c r="Q2721" s="5">
        <f t="shared" si="468"/>
        <v>19.487500000000001</v>
      </c>
      <c r="R2721" s="5">
        <f t="shared" si="469"/>
        <v>-19.487500000000001</v>
      </c>
      <c r="S2721" s="15">
        <f t="shared" si="470"/>
        <v>-1</v>
      </c>
      <c r="T2721">
        <v>0</v>
      </c>
      <c r="U2721" s="5" t="str">
        <f t="shared" si="471"/>
        <v>NA</v>
      </c>
      <c r="V2721" s="15">
        <f t="shared" si="472"/>
        <v>0</v>
      </c>
      <c r="W2721" s="15">
        <f t="shared" si="473"/>
        <v>0</v>
      </c>
      <c r="X2721" s="5">
        <f t="shared" si="474"/>
        <v>0</v>
      </c>
      <c r="Y2721" s="5">
        <f t="shared" si="475"/>
        <v>17.53875</v>
      </c>
      <c r="Z2721" s="5">
        <f t="shared" si="476"/>
        <v>-20.461875000000003</v>
      </c>
      <c r="AA2721" s="5">
        <f t="shared" si="477"/>
        <v>1.9487500000000004</v>
      </c>
      <c r="AB2721" s="5">
        <f t="shared" si="478"/>
        <v>0.97437500000000199</v>
      </c>
    </row>
    <row r="2722" spans="1:28" x14ac:dyDescent="0.55000000000000004">
      <c r="A2722" s="3" t="s">
        <v>72</v>
      </c>
      <c r="B2722" s="3" t="s">
        <v>1373</v>
      </c>
      <c r="C2722" t="s">
        <v>47</v>
      </c>
      <c r="D2722" s="3" t="s">
        <v>173</v>
      </c>
      <c r="E2722" s="3" t="s">
        <v>3866</v>
      </c>
      <c r="F2722" s="3" t="s">
        <v>77</v>
      </c>
      <c r="G2722" s="5">
        <v>6.25</v>
      </c>
      <c r="H2722">
        <v>5</v>
      </c>
      <c r="I2722" s="5">
        <v>19.524999999999999</v>
      </c>
      <c r="J2722" s="5">
        <v>3.9049999999999998</v>
      </c>
      <c r="K2722">
        <v>887</v>
      </c>
      <c r="L2722" s="15">
        <v>5.6369785794813995E-3</v>
      </c>
      <c r="M2722" s="13">
        <v>1.0898534385569301</v>
      </c>
      <c r="N2722" s="15">
        <v>0</v>
      </c>
      <c r="O2722" s="5">
        <v>0</v>
      </c>
      <c r="P2722" s="5">
        <v>0</v>
      </c>
      <c r="Q2722" s="5">
        <f t="shared" si="468"/>
        <v>19.524999999999999</v>
      </c>
      <c r="R2722" s="5">
        <f t="shared" si="469"/>
        <v>-19.524999999999999</v>
      </c>
      <c r="S2722" s="15">
        <f t="shared" si="470"/>
        <v>-1</v>
      </c>
      <c r="T2722">
        <v>0</v>
      </c>
      <c r="U2722" s="5" t="str">
        <f t="shared" si="471"/>
        <v>NA</v>
      </c>
      <c r="V2722" s="15">
        <f t="shared" si="472"/>
        <v>0</v>
      </c>
      <c r="W2722" s="15">
        <f t="shared" si="473"/>
        <v>0</v>
      </c>
      <c r="X2722" s="5">
        <f t="shared" si="474"/>
        <v>0</v>
      </c>
      <c r="Y2722" s="5">
        <f t="shared" si="475"/>
        <v>17.572499999999998</v>
      </c>
      <c r="Z2722" s="5">
        <f t="shared" si="476"/>
        <v>-20.501249999999999</v>
      </c>
      <c r="AA2722" s="5">
        <f t="shared" si="477"/>
        <v>1.9525000000000006</v>
      </c>
      <c r="AB2722" s="5">
        <f t="shared" si="478"/>
        <v>0.97625000000000028</v>
      </c>
    </row>
    <row r="2723" spans="1:28" x14ac:dyDescent="0.55000000000000004">
      <c r="A2723" s="3" t="s">
        <v>72</v>
      </c>
      <c r="B2723" s="3" t="s">
        <v>2445</v>
      </c>
      <c r="C2723" t="s">
        <v>47</v>
      </c>
      <c r="D2723" s="3" t="s">
        <v>173</v>
      </c>
      <c r="E2723" s="3" t="s">
        <v>3690</v>
      </c>
      <c r="F2723" s="3" t="s">
        <v>77</v>
      </c>
      <c r="G2723" s="5">
        <v>6.25</v>
      </c>
      <c r="H2723">
        <v>4</v>
      </c>
      <c r="I2723" s="5">
        <v>19.574999999999999</v>
      </c>
      <c r="J2723" s="5">
        <v>4.8937499999999998</v>
      </c>
      <c r="K2723">
        <v>755</v>
      </c>
      <c r="L2723" s="15">
        <v>5.29801324503311E-3</v>
      </c>
      <c r="M2723" s="13">
        <v>2.36039735099338</v>
      </c>
      <c r="N2723" s="15">
        <v>0</v>
      </c>
      <c r="O2723" s="5">
        <v>0</v>
      </c>
      <c r="P2723" s="5">
        <v>0</v>
      </c>
      <c r="Q2723" s="5">
        <f t="shared" si="468"/>
        <v>19.574999999999999</v>
      </c>
      <c r="R2723" s="5">
        <f t="shared" si="469"/>
        <v>-19.574999999999999</v>
      </c>
      <c r="S2723" s="15">
        <f t="shared" si="470"/>
        <v>-1</v>
      </c>
      <c r="T2723">
        <v>0</v>
      </c>
      <c r="U2723" s="5" t="str">
        <f t="shared" si="471"/>
        <v>NA</v>
      </c>
      <c r="V2723" s="15">
        <f t="shared" si="472"/>
        <v>0</v>
      </c>
      <c r="W2723" s="15">
        <f t="shared" si="473"/>
        <v>0</v>
      </c>
      <c r="X2723" s="5">
        <f t="shared" si="474"/>
        <v>0</v>
      </c>
      <c r="Y2723" s="5">
        <f t="shared" si="475"/>
        <v>17.6175</v>
      </c>
      <c r="Z2723" s="5">
        <f t="shared" si="476"/>
        <v>-20.553750000000001</v>
      </c>
      <c r="AA2723" s="5">
        <f t="shared" si="477"/>
        <v>1.9574999999999996</v>
      </c>
      <c r="AB2723" s="5">
        <f t="shared" si="478"/>
        <v>0.97875000000000156</v>
      </c>
    </row>
    <row r="2724" spans="1:28" x14ac:dyDescent="0.55000000000000004">
      <c r="A2724" s="3" t="s">
        <v>72</v>
      </c>
      <c r="B2724" s="3" t="s">
        <v>466</v>
      </c>
      <c r="C2724" t="s">
        <v>47</v>
      </c>
      <c r="D2724" s="3" t="s">
        <v>173</v>
      </c>
      <c r="E2724" s="3" t="s">
        <v>675</v>
      </c>
      <c r="F2724" s="3" t="s">
        <v>175</v>
      </c>
      <c r="G2724" s="5">
        <v>6.25</v>
      </c>
      <c r="H2724">
        <v>11</v>
      </c>
      <c r="I2724" s="5">
        <v>19.637499887500002</v>
      </c>
      <c r="J2724" s="5">
        <v>1.7852272625000001</v>
      </c>
      <c r="K2724">
        <v>283</v>
      </c>
      <c r="L2724" s="15">
        <v>3.8869257950529999E-2</v>
      </c>
      <c r="M2724" s="13">
        <v>1.6908127208480599</v>
      </c>
      <c r="N2724" s="15">
        <v>0</v>
      </c>
      <c r="O2724" s="5">
        <v>0</v>
      </c>
      <c r="P2724" s="5">
        <v>0</v>
      </c>
      <c r="Q2724" s="5">
        <f t="shared" si="468"/>
        <v>19.637499887500002</v>
      </c>
      <c r="R2724" s="5">
        <f t="shared" si="469"/>
        <v>-19.637499887500002</v>
      </c>
      <c r="S2724" s="15">
        <f t="shared" si="470"/>
        <v>-1</v>
      </c>
      <c r="T2724">
        <v>0</v>
      </c>
      <c r="U2724" s="5" t="str">
        <f t="shared" si="471"/>
        <v>NA</v>
      </c>
      <c r="V2724" s="15">
        <f t="shared" si="472"/>
        <v>0</v>
      </c>
      <c r="W2724" s="15">
        <f t="shared" si="473"/>
        <v>0</v>
      </c>
      <c r="X2724" s="5">
        <f t="shared" si="474"/>
        <v>0</v>
      </c>
      <c r="Y2724" s="5">
        <f t="shared" si="475"/>
        <v>17.673749898750003</v>
      </c>
      <c r="Z2724" s="5">
        <f t="shared" si="476"/>
        <v>-20.619374881875004</v>
      </c>
      <c r="AA2724" s="5">
        <f t="shared" si="477"/>
        <v>1.9637499887499992</v>
      </c>
      <c r="AB2724" s="5">
        <f t="shared" si="478"/>
        <v>0.98187499437500136</v>
      </c>
    </row>
    <row r="2725" spans="1:28" x14ac:dyDescent="0.55000000000000004">
      <c r="A2725" s="3" t="s">
        <v>72</v>
      </c>
      <c r="B2725" s="3" t="s">
        <v>568</v>
      </c>
      <c r="C2725" t="s">
        <v>47</v>
      </c>
      <c r="D2725" s="3" t="s">
        <v>221</v>
      </c>
      <c r="E2725" s="3" t="s">
        <v>222</v>
      </c>
      <c r="F2725" s="3" t="s">
        <v>77</v>
      </c>
      <c r="G2725" s="5">
        <v>6.25</v>
      </c>
      <c r="H2725">
        <v>6</v>
      </c>
      <c r="I2725" s="5">
        <v>19.674999974999999</v>
      </c>
      <c r="J2725" s="5">
        <v>3.2791666624999998</v>
      </c>
      <c r="K2725">
        <v>55</v>
      </c>
      <c r="L2725" s="15">
        <v>0.10909090909090899</v>
      </c>
      <c r="M2725" s="13">
        <v>1.36363636363636</v>
      </c>
      <c r="N2725" s="15">
        <v>0</v>
      </c>
      <c r="O2725" s="5">
        <v>0</v>
      </c>
      <c r="P2725" s="5">
        <v>0</v>
      </c>
      <c r="Q2725" s="5">
        <f t="shared" si="468"/>
        <v>19.674999974999999</v>
      </c>
      <c r="R2725" s="5">
        <f t="shared" si="469"/>
        <v>-19.674999974999999</v>
      </c>
      <c r="S2725" s="15">
        <f t="shared" si="470"/>
        <v>-1</v>
      </c>
      <c r="T2725">
        <v>0</v>
      </c>
      <c r="U2725" s="5" t="str">
        <f t="shared" si="471"/>
        <v>NA</v>
      </c>
      <c r="V2725" s="15">
        <f t="shared" si="472"/>
        <v>0</v>
      </c>
      <c r="W2725" s="15">
        <f t="shared" si="473"/>
        <v>0</v>
      </c>
      <c r="X2725" s="5">
        <f t="shared" si="474"/>
        <v>0</v>
      </c>
      <c r="Y2725" s="5">
        <f t="shared" si="475"/>
        <v>17.707499977499999</v>
      </c>
      <c r="Z2725" s="5">
        <f t="shared" si="476"/>
        <v>-20.658749973749998</v>
      </c>
      <c r="AA2725" s="5">
        <f t="shared" si="477"/>
        <v>1.9674999974999992</v>
      </c>
      <c r="AB2725" s="5">
        <f t="shared" si="478"/>
        <v>0.98374999874999958</v>
      </c>
    </row>
    <row r="2726" spans="1:28" x14ac:dyDescent="0.55000000000000004">
      <c r="A2726" s="3" t="s">
        <v>72</v>
      </c>
      <c r="B2726" s="3" t="s">
        <v>3983</v>
      </c>
      <c r="C2726" t="s">
        <v>47</v>
      </c>
      <c r="D2726" s="3" t="s">
        <v>173</v>
      </c>
      <c r="E2726" s="3" t="s">
        <v>2820</v>
      </c>
      <c r="F2726" s="3" t="s">
        <v>77</v>
      </c>
      <c r="G2726" s="5">
        <v>6.25</v>
      </c>
      <c r="H2726">
        <v>15</v>
      </c>
      <c r="I2726" s="5">
        <v>19.774999875000002</v>
      </c>
      <c r="J2726" s="5">
        <v>1.3183333250000002</v>
      </c>
      <c r="K2726">
        <v>118</v>
      </c>
      <c r="L2726" s="15">
        <v>0.12711864406779699</v>
      </c>
      <c r="M2726" s="13">
        <v>1.9228813559322</v>
      </c>
      <c r="N2726" s="15">
        <v>0</v>
      </c>
      <c r="O2726" s="5">
        <v>0</v>
      </c>
      <c r="P2726" s="5">
        <v>0</v>
      </c>
      <c r="Q2726" s="5">
        <f t="shared" si="468"/>
        <v>19.774999875000002</v>
      </c>
      <c r="R2726" s="5">
        <f t="shared" si="469"/>
        <v>-19.774999875000002</v>
      </c>
      <c r="S2726" s="15">
        <f t="shared" si="470"/>
        <v>-1</v>
      </c>
      <c r="T2726">
        <v>0</v>
      </c>
      <c r="U2726" s="5" t="str">
        <f t="shared" si="471"/>
        <v>NA</v>
      </c>
      <c r="V2726" s="15">
        <f t="shared" si="472"/>
        <v>0</v>
      </c>
      <c r="W2726" s="15">
        <f t="shared" si="473"/>
        <v>0</v>
      </c>
      <c r="X2726" s="5">
        <f t="shared" si="474"/>
        <v>0</v>
      </c>
      <c r="Y2726" s="5">
        <f t="shared" si="475"/>
        <v>17.797499887500003</v>
      </c>
      <c r="Z2726" s="5">
        <f t="shared" si="476"/>
        <v>-20.763749868750004</v>
      </c>
      <c r="AA2726" s="5">
        <f t="shared" si="477"/>
        <v>1.9774999874999999</v>
      </c>
      <c r="AB2726" s="5">
        <f t="shared" si="478"/>
        <v>0.98874999375000172</v>
      </c>
    </row>
    <row r="2727" spans="1:28" x14ac:dyDescent="0.55000000000000004">
      <c r="A2727" s="3" t="s">
        <v>72</v>
      </c>
      <c r="B2727" s="3" t="s">
        <v>376</v>
      </c>
      <c r="C2727" t="s">
        <v>47</v>
      </c>
      <c r="D2727" s="3" t="s">
        <v>173</v>
      </c>
      <c r="E2727" s="3" t="s">
        <v>188</v>
      </c>
      <c r="F2727" s="3" t="s">
        <v>77</v>
      </c>
      <c r="G2727" s="5">
        <v>6.25</v>
      </c>
      <c r="H2727">
        <v>9</v>
      </c>
      <c r="I2727" s="5">
        <v>19.937499975000001</v>
      </c>
      <c r="J2727" s="5">
        <v>2.2152777750000001</v>
      </c>
      <c r="K2727">
        <v>639</v>
      </c>
      <c r="L2727" s="15">
        <v>1.4084507042253501E-2</v>
      </c>
      <c r="M2727" s="13">
        <v>1.38810641627543</v>
      </c>
      <c r="N2727" s="15">
        <v>0</v>
      </c>
      <c r="O2727" s="5">
        <v>0</v>
      </c>
      <c r="P2727" s="5">
        <v>0</v>
      </c>
      <c r="Q2727" s="5">
        <f t="shared" si="468"/>
        <v>19.937499975000001</v>
      </c>
      <c r="R2727" s="5">
        <f t="shared" si="469"/>
        <v>-19.937499975000001</v>
      </c>
      <c r="S2727" s="15">
        <f t="shared" si="470"/>
        <v>-1</v>
      </c>
      <c r="T2727">
        <v>0</v>
      </c>
      <c r="U2727" s="5" t="str">
        <f t="shared" si="471"/>
        <v>NA</v>
      </c>
      <c r="V2727" s="15">
        <f t="shared" si="472"/>
        <v>0</v>
      </c>
      <c r="W2727" s="15">
        <f t="shared" si="473"/>
        <v>0</v>
      </c>
      <c r="X2727" s="5">
        <f t="shared" si="474"/>
        <v>0</v>
      </c>
      <c r="Y2727" s="5">
        <f t="shared" si="475"/>
        <v>17.943749977500001</v>
      </c>
      <c r="Z2727" s="5">
        <f t="shared" si="476"/>
        <v>-20.934374973750003</v>
      </c>
      <c r="AA2727" s="5">
        <f t="shared" si="477"/>
        <v>1.9937499975000001</v>
      </c>
      <c r="AB2727" s="5">
        <f t="shared" si="478"/>
        <v>0.99687499875000185</v>
      </c>
    </row>
    <row r="2728" spans="1:28" x14ac:dyDescent="0.55000000000000004">
      <c r="A2728" s="3" t="s">
        <v>72</v>
      </c>
      <c r="B2728" s="3" t="s">
        <v>4476</v>
      </c>
      <c r="C2728" t="s">
        <v>47</v>
      </c>
      <c r="D2728" s="3" t="s">
        <v>32</v>
      </c>
      <c r="E2728" s="3" t="s">
        <v>2686</v>
      </c>
      <c r="F2728" s="3" t="s">
        <v>77</v>
      </c>
      <c r="G2728" s="5">
        <v>6.25</v>
      </c>
      <c r="H2728">
        <v>10</v>
      </c>
      <c r="I2728" s="5">
        <v>19.962499999999999</v>
      </c>
      <c r="J2728" s="5">
        <v>1.9962500000000001</v>
      </c>
      <c r="K2728">
        <v>141</v>
      </c>
      <c r="L2728" s="15">
        <v>7.09219858156028E-2</v>
      </c>
      <c r="M2728" s="13">
        <v>1.67943262411348</v>
      </c>
      <c r="N2728" s="15">
        <v>0</v>
      </c>
      <c r="O2728" s="5">
        <v>0</v>
      </c>
      <c r="P2728" s="5">
        <v>0</v>
      </c>
      <c r="Q2728" s="5">
        <f t="shared" si="468"/>
        <v>19.962499999999999</v>
      </c>
      <c r="R2728" s="5">
        <f t="shared" si="469"/>
        <v>-19.962499999999999</v>
      </c>
      <c r="S2728" s="15">
        <f t="shared" si="470"/>
        <v>-1</v>
      </c>
      <c r="T2728">
        <v>0</v>
      </c>
      <c r="U2728" s="5" t="str">
        <f t="shared" si="471"/>
        <v>NA</v>
      </c>
      <c r="V2728" s="15">
        <f t="shared" si="472"/>
        <v>0</v>
      </c>
      <c r="W2728" s="15">
        <f t="shared" si="473"/>
        <v>0</v>
      </c>
      <c r="X2728" s="5">
        <f t="shared" si="474"/>
        <v>0</v>
      </c>
      <c r="Y2728" s="5">
        <f t="shared" si="475"/>
        <v>17.966249999999999</v>
      </c>
      <c r="Z2728" s="5">
        <f t="shared" si="476"/>
        <v>-20.960625</v>
      </c>
      <c r="AA2728" s="5">
        <f t="shared" si="477"/>
        <v>1.9962499999999999</v>
      </c>
      <c r="AB2728" s="5">
        <f t="shared" si="478"/>
        <v>0.99812500000000171</v>
      </c>
    </row>
    <row r="2729" spans="1:28" x14ac:dyDescent="0.55000000000000004">
      <c r="A2729" s="3" t="s">
        <v>72</v>
      </c>
      <c r="B2729" s="3" t="s">
        <v>301</v>
      </c>
      <c r="C2729" t="s">
        <v>47</v>
      </c>
      <c r="D2729" s="3" t="s">
        <v>40</v>
      </c>
      <c r="E2729" s="3" t="s">
        <v>2770</v>
      </c>
      <c r="F2729" s="3" t="s">
        <v>77</v>
      </c>
      <c r="G2729" s="5">
        <v>6.25</v>
      </c>
      <c r="H2729">
        <v>12</v>
      </c>
      <c r="I2729" s="5">
        <v>19.987500000000001</v>
      </c>
      <c r="J2729" s="5">
        <v>1.6656249999999999</v>
      </c>
      <c r="K2729">
        <v>368</v>
      </c>
      <c r="L2729" s="15">
        <v>3.2608695652173898E-2</v>
      </c>
      <c r="M2729" s="13">
        <v>2.87660326086956</v>
      </c>
      <c r="N2729" s="15">
        <v>0</v>
      </c>
      <c r="O2729" s="5">
        <v>0</v>
      </c>
      <c r="P2729" s="5">
        <v>0</v>
      </c>
      <c r="Q2729" s="5">
        <f t="shared" si="468"/>
        <v>19.987500000000001</v>
      </c>
      <c r="R2729" s="5">
        <f t="shared" si="469"/>
        <v>-19.987500000000001</v>
      </c>
      <c r="S2729" s="15">
        <f t="shared" si="470"/>
        <v>-1</v>
      </c>
      <c r="T2729">
        <v>0</v>
      </c>
      <c r="U2729" s="5" t="str">
        <f t="shared" si="471"/>
        <v>NA</v>
      </c>
      <c r="V2729" s="15">
        <f t="shared" si="472"/>
        <v>0</v>
      </c>
      <c r="W2729" s="15">
        <f t="shared" si="473"/>
        <v>0</v>
      </c>
      <c r="X2729" s="5">
        <f t="shared" si="474"/>
        <v>0</v>
      </c>
      <c r="Y2729" s="5">
        <f t="shared" si="475"/>
        <v>17.98875</v>
      </c>
      <c r="Z2729" s="5">
        <f t="shared" si="476"/>
        <v>-20.986875000000001</v>
      </c>
      <c r="AA2729" s="5">
        <f t="shared" si="477"/>
        <v>1.9987500000000011</v>
      </c>
      <c r="AB2729" s="5">
        <f t="shared" si="478"/>
        <v>0.99937500000000057</v>
      </c>
    </row>
    <row r="2730" spans="1:28" x14ac:dyDescent="0.55000000000000004">
      <c r="A2730" s="3" t="s">
        <v>72</v>
      </c>
      <c r="B2730" s="3" t="s">
        <v>290</v>
      </c>
      <c r="C2730" t="s">
        <v>47</v>
      </c>
      <c r="D2730" s="3" t="s">
        <v>113</v>
      </c>
      <c r="E2730" s="3" t="s">
        <v>114</v>
      </c>
      <c r="F2730" s="3" t="s">
        <v>77</v>
      </c>
      <c r="G2730" s="5">
        <v>6.25</v>
      </c>
      <c r="H2730">
        <v>7</v>
      </c>
      <c r="I2730" s="5">
        <v>20.087499950000002</v>
      </c>
      <c r="J2730" s="5">
        <v>2.86964285</v>
      </c>
      <c r="K2730">
        <v>192</v>
      </c>
      <c r="L2730" s="15">
        <v>3.6458333333333301E-2</v>
      </c>
      <c r="M2730" s="13">
        <v>2.0874999999999999</v>
      </c>
      <c r="N2730" s="15">
        <v>0</v>
      </c>
      <c r="O2730" s="5">
        <v>0</v>
      </c>
      <c r="P2730" s="5">
        <v>0</v>
      </c>
      <c r="Q2730" s="5">
        <f t="shared" si="468"/>
        <v>20.087499950000002</v>
      </c>
      <c r="R2730" s="5">
        <f t="shared" si="469"/>
        <v>-20.087499950000002</v>
      </c>
      <c r="S2730" s="15">
        <f t="shared" si="470"/>
        <v>-1</v>
      </c>
      <c r="T2730">
        <v>0</v>
      </c>
      <c r="U2730" s="5" t="str">
        <f t="shared" si="471"/>
        <v>NA</v>
      </c>
      <c r="V2730" s="15">
        <f t="shared" si="472"/>
        <v>0</v>
      </c>
      <c r="W2730" s="15">
        <f t="shared" si="473"/>
        <v>0</v>
      </c>
      <c r="X2730" s="5">
        <f t="shared" si="474"/>
        <v>0</v>
      </c>
      <c r="Y2730" s="5">
        <f t="shared" si="475"/>
        <v>18.078749955000003</v>
      </c>
      <c r="Z2730" s="5">
        <f t="shared" si="476"/>
        <v>-21.091874947500003</v>
      </c>
      <c r="AA2730" s="5">
        <f t="shared" si="477"/>
        <v>2.0087499949999987</v>
      </c>
      <c r="AB2730" s="5">
        <f t="shared" si="478"/>
        <v>1.0043749975000011</v>
      </c>
    </row>
    <row r="2731" spans="1:28" x14ac:dyDescent="0.55000000000000004">
      <c r="A2731" s="3" t="s">
        <v>72</v>
      </c>
      <c r="B2731" s="3" t="s">
        <v>121</v>
      </c>
      <c r="C2731" t="s">
        <v>47</v>
      </c>
      <c r="D2731" s="3" t="s">
        <v>133</v>
      </c>
      <c r="E2731" s="3" t="s">
        <v>2681</v>
      </c>
      <c r="F2731" s="3" t="s">
        <v>77</v>
      </c>
      <c r="G2731" s="5">
        <v>6.25</v>
      </c>
      <c r="H2731">
        <v>9</v>
      </c>
      <c r="I2731" s="5">
        <v>20.099999925000002</v>
      </c>
      <c r="J2731" s="5">
        <v>2.2333333250000003</v>
      </c>
      <c r="K2731">
        <v>903</v>
      </c>
      <c r="L2731" s="15">
        <v>9.9667774086378697E-3</v>
      </c>
      <c r="M2731" s="13">
        <v>1.9544850498338899</v>
      </c>
      <c r="N2731" s="15">
        <v>0</v>
      </c>
      <c r="O2731" s="5">
        <v>0</v>
      </c>
      <c r="P2731" s="5">
        <v>0</v>
      </c>
      <c r="Q2731" s="5">
        <f t="shared" si="468"/>
        <v>20.099999925000002</v>
      </c>
      <c r="R2731" s="5">
        <f t="shared" si="469"/>
        <v>-20.099999925000002</v>
      </c>
      <c r="S2731" s="15">
        <f t="shared" si="470"/>
        <v>-1</v>
      </c>
      <c r="T2731">
        <v>0</v>
      </c>
      <c r="U2731" s="5" t="str">
        <f t="shared" si="471"/>
        <v>NA</v>
      </c>
      <c r="V2731" s="15">
        <f t="shared" si="472"/>
        <v>0</v>
      </c>
      <c r="W2731" s="15">
        <f t="shared" si="473"/>
        <v>0</v>
      </c>
      <c r="X2731" s="5">
        <f t="shared" si="474"/>
        <v>0</v>
      </c>
      <c r="Y2731" s="5">
        <f t="shared" si="475"/>
        <v>18.089999932500003</v>
      </c>
      <c r="Z2731" s="5">
        <f t="shared" si="476"/>
        <v>-21.104999921250002</v>
      </c>
      <c r="AA2731" s="5">
        <f t="shared" si="477"/>
        <v>2.0099999924999992</v>
      </c>
      <c r="AB2731" s="5">
        <f t="shared" si="478"/>
        <v>1.0049999962499996</v>
      </c>
    </row>
    <row r="2732" spans="1:28" x14ac:dyDescent="0.55000000000000004">
      <c r="A2732" s="3" t="s">
        <v>72</v>
      </c>
      <c r="B2732" s="3" t="s">
        <v>2874</v>
      </c>
      <c r="C2732" t="s">
        <v>47</v>
      </c>
      <c r="D2732" s="3" t="s">
        <v>173</v>
      </c>
      <c r="E2732" s="3" t="s">
        <v>545</v>
      </c>
      <c r="F2732" s="3" t="s">
        <v>77</v>
      </c>
      <c r="G2732" s="5">
        <v>6.25</v>
      </c>
      <c r="H2732">
        <v>13</v>
      </c>
      <c r="I2732" s="5">
        <v>20.224999924999999</v>
      </c>
      <c r="J2732" s="5">
        <v>1.5557692249999999</v>
      </c>
      <c r="K2732">
        <v>139</v>
      </c>
      <c r="L2732" s="15">
        <v>9.3525179856115095E-2</v>
      </c>
      <c r="M2732" s="13">
        <v>2.4733812949640299</v>
      </c>
      <c r="N2732" s="15">
        <v>0</v>
      </c>
      <c r="O2732" s="5">
        <v>0</v>
      </c>
      <c r="P2732" s="5">
        <v>0</v>
      </c>
      <c r="Q2732" s="5">
        <f t="shared" si="468"/>
        <v>20.224999924999999</v>
      </c>
      <c r="R2732" s="5">
        <f t="shared" si="469"/>
        <v>-20.224999924999999</v>
      </c>
      <c r="S2732" s="15">
        <f t="shared" si="470"/>
        <v>-1</v>
      </c>
      <c r="T2732">
        <v>0</v>
      </c>
      <c r="U2732" s="5" t="str">
        <f t="shared" si="471"/>
        <v>NA</v>
      </c>
      <c r="V2732" s="15">
        <f t="shared" si="472"/>
        <v>0</v>
      </c>
      <c r="W2732" s="15">
        <f t="shared" si="473"/>
        <v>0</v>
      </c>
      <c r="X2732" s="5">
        <f t="shared" si="474"/>
        <v>0</v>
      </c>
      <c r="Y2732" s="5">
        <f t="shared" si="475"/>
        <v>18.2024999325</v>
      </c>
      <c r="Z2732" s="5">
        <f t="shared" si="476"/>
        <v>-21.23624992125</v>
      </c>
      <c r="AA2732" s="5">
        <f t="shared" si="477"/>
        <v>2.0224999924999985</v>
      </c>
      <c r="AB2732" s="5">
        <f t="shared" si="478"/>
        <v>1.011249996250001</v>
      </c>
    </row>
    <row r="2733" spans="1:28" x14ac:dyDescent="0.55000000000000004">
      <c r="A2733" s="3" t="s">
        <v>72</v>
      </c>
      <c r="B2733" s="3" t="s">
        <v>3382</v>
      </c>
      <c r="C2733" t="s">
        <v>47</v>
      </c>
      <c r="D2733" s="3" t="s">
        <v>173</v>
      </c>
      <c r="E2733" s="3" t="s">
        <v>3607</v>
      </c>
      <c r="F2733" s="3" t="s">
        <v>77</v>
      </c>
      <c r="G2733" s="5">
        <v>6.25</v>
      </c>
      <c r="H2733">
        <v>7</v>
      </c>
      <c r="I2733" s="5">
        <v>20.224999987499999</v>
      </c>
      <c r="J2733" s="5">
        <v>2.8892857125</v>
      </c>
      <c r="K2733">
        <v>103</v>
      </c>
      <c r="L2733" s="15">
        <v>6.7961165048543701E-2</v>
      </c>
      <c r="M2733" s="13">
        <v>2.2844660194174802</v>
      </c>
      <c r="N2733" s="15">
        <v>0</v>
      </c>
      <c r="O2733" s="5">
        <v>0</v>
      </c>
      <c r="P2733" s="5">
        <v>0</v>
      </c>
      <c r="Q2733" s="5">
        <f t="shared" si="468"/>
        <v>20.224999987499999</v>
      </c>
      <c r="R2733" s="5">
        <f t="shared" si="469"/>
        <v>-20.224999987499999</v>
      </c>
      <c r="S2733" s="15">
        <f t="shared" si="470"/>
        <v>-1</v>
      </c>
      <c r="T2733">
        <v>0</v>
      </c>
      <c r="U2733" s="5" t="str">
        <f t="shared" si="471"/>
        <v>NA</v>
      </c>
      <c r="V2733" s="15">
        <f t="shared" si="472"/>
        <v>0</v>
      </c>
      <c r="W2733" s="15">
        <f t="shared" si="473"/>
        <v>0</v>
      </c>
      <c r="X2733" s="5">
        <f t="shared" si="474"/>
        <v>0</v>
      </c>
      <c r="Y2733" s="5">
        <f t="shared" si="475"/>
        <v>18.202499988749999</v>
      </c>
      <c r="Z2733" s="5">
        <f t="shared" si="476"/>
        <v>-21.236249986874999</v>
      </c>
      <c r="AA2733" s="5">
        <f t="shared" si="477"/>
        <v>2.0224999987499999</v>
      </c>
      <c r="AB2733" s="5">
        <f t="shared" si="478"/>
        <v>1.0112499993749999</v>
      </c>
    </row>
    <row r="2734" spans="1:28" x14ac:dyDescent="0.55000000000000004">
      <c r="A2734" s="3" t="s">
        <v>72</v>
      </c>
      <c r="B2734" s="3" t="s">
        <v>3807</v>
      </c>
      <c r="C2734" t="s">
        <v>47</v>
      </c>
      <c r="D2734" s="3" t="s">
        <v>173</v>
      </c>
      <c r="E2734" s="3" t="s">
        <v>4483</v>
      </c>
      <c r="F2734" s="3" t="s">
        <v>77</v>
      </c>
      <c r="G2734" s="5">
        <v>6.25</v>
      </c>
      <c r="H2734">
        <v>6</v>
      </c>
      <c r="I2734" s="5">
        <v>20.349999975000003</v>
      </c>
      <c r="J2734" s="5">
        <v>3.3916666625000005</v>
      </c>
      <c r="K2734">
        <v>206</v>
      </c>
      <c r="L2734" s="15">
        <v>2.9126213592233E-2</v>
      </c>
      <c r="M2734" s="13">
        <v>1.14271844660194</v>
      </c>
      <c r="N2734" s="15">
        <v>0</v>
      </c>
      <c r="O2734" s="5">
        <v>0</v>
      </c>
      <c r="P2734" s="5">
        <v>0</v>
      </c>
      <c r="Q2734" s="5">
        <f t="shared" si="468"/>
        <v>20.349999975000003</v>
      </c>
      <c r="R2734" s="5">
        <f t="shared" si="469"/>
        <v>-20.349999975000003</v>
      </c>
      <c r="S2734" s="15">
        <f t="shared" si="470"/>
        <v>-1</v>
      </c>
      <c r="T2734">
        <v>0</v>
      </c>
      <c r="U2734" s="5" t="str">
        <f t="shared" si="471"/>
        <v>NA</v>
      </c>
      <c r="V2734" s="15">
        <f t="shared" si="472"/>
        <v>0</v>
      </c>
      <c r="W2734" s="15">
        <f t="shared" si="473"/>
        <v>0</v>
      </c>
      <c r="X2734" s="5">
        <f t="shared" si="474"/>
        <v>0</v>
      </c>
      <c r="Y2734" s="5">
        <f t="shared" si="475"/>
        <v>18.314999977500005</v>
      </c>
      <c r="Z2734" s="5">
        <f t="shared" si="476"/>
        <v>-21.367499973750004</v>
      </c>
      <c r="AA2734" s="5">
        <f t="shared" si="477"/>
        <v>2.0349999974999982</v>
      </c>
      <c r="AB2734" s="5">
        <f t="shared" si="478"/>
        <v>1.0174999987500009</v>
      </c>
    </row>
    <row r="2735" spans="1:28" x14ac:dyDescent="0.55000000000000004">
      <c r="A2735" s="3" t="s">
        <v>72</v>
      </c>
      <c r="B2735" s="3" t="s">
        <v>421</v>
      </c>
      <c r="C2735" t="s">
        <v>47</v>
      </c>
      <c r="D2735" s="3" t="s">
        <v>113</v>
      </c>
      <c r="E2735" s="3" t="s">
        <v>114</v>
      </c>
      <c r="F2735" s="3" t="s">
        <v>77</v>
      </c>
      <c r="G2735" s="5">
        <v>6.25</v>
      </c>
      <c r="H2735">
        <v>10</v>
      </c>
      <c r="I2735" s="5">
        <v>20.350000000000001</v>
      </c>
      <c r="J2735" s="5">
        <v>2.0350000000000001</v>
      </c>
      <c r="K2735">
        <v>109</v>
      </c>
      <c r="L2735" s="15">
        <v>9.1743119266054995E-2</v>
      </c>
      <c r="M2735" s="13">
        <v>1.4642201834862401</v>
      </c>
      <c r="N2735" s="15">
        <v>0</v>
      </c>
      <c r="O2735" s="5">
        <v>0</v>
      </c>
      <c r="P2735" s="5">
        <v>0</v>
      </c>
      <c r="Q2735" s="5">
        <f t="shared" si="468"/>
        <v>20.350000000000001</v>
      </c>
      <c r="R2735" s="5">
        <f t="shared" si="469"/>
        <v>-20.350000000000001</v>
      </c>
      <c r="S2735" s="15">
        <f t="shared" si="470"/>
        <v>-1</v>
      </c>
      <c r="T2735">
        <v>0</v>
      </c>
      <c r="U2735" s="5" t="str">
        <f t="shared" si="471"/>
        <v>NA</v>
      </c>
      <c r="V2735" s="15">
        <f t="shared" si="472"/>
        <v>0</v>
      </c>
      <c r="W2735" s="15">
        <f t="shared" si="473"/>
        <v>0</v>
      </c>
      <c r="X2735" s="5">
        <f t="shared" si="474"/>
        <v>0</v>
      </c>
      <c r="Y2735" s="5">
        <f t="shared" si="475"/>
        <v>18.315000000000001</v>
      </c>
      <c r="Z2735" s="5">
        <f t="shared" si="476"/>
        <v>-21.367500000000003</v>
      </c>
      <c r="AA2735" s="5">
        <f t="shared" si="477"/>
        <v>2.0350000000000001</v>
      </c>
      <c r="AB2735" s="5">
        <f t="shared" si="478"/>
        <v>1.0175000000000018</v>
      </c>
    </row>
    <row r="2736" spans="1:28" x14ac:dyDescent="0.55000000000000004">
      <c r="A2736" s="3" t="s">
        <v>72</v>
      </c>
      <c r="B2736" s="3" t="s">
        <v>121</v>
      </c>
      <c r="C2736" t="s">
        <v>47</v>
      </c>
      <c r="D2736" s="3" t="s">
        <v>113</v>
      </c>
      <c r="E2736" s="3" t="s">
        <v>114</v>
      </c>
      <c r="F2736" s="3" t="s">
        <v>77</v>
      </c>
      <c r="G2736" s="5">
        <v>6.25</v>
      </c>
      <c r="H2736">
        <v>8</v>
      </c>
      <c r="I2736" s="5">
        <v>20.512499999999999</v>
      </c>
      <c r="J2736" s="5">
        <v>2.5640624999999999</v>
      </c>
      <c r="K2736">
        <v>651</v>
      </c>
      <c r="L2736" s="15">
        <v>1.2288786482334899E-2</v>
      </c>
      <c r="M2736" s="13">
        <v>1.90184331797235</v>
      </c>
      <c r="N2736" s="15">
        <v>0</v>
      </c>
      <c r="O2736" s="5">
        <v>0</v>
      </c>
      <c r="P2736" s="5">
        <v>0</v>
      </c>
      <c r="Q2736" s="5">
        <f t="shared" si="468"/>
        <v>20.512499999999999</v>
      </c>
      <c r="R2736" s="5">
        <f t="shared" si="469"/>
        <v>-20.512499999999999</v>
      </c>
      <c r="S2736" s="15">
        <f t="shared" si="470"/>
        <v>-1</v>
      </c>
      <c r="T2736">
        <v>0</v>
      </c>
      <c r="U2736" s="5" t="str">
        <f t="shared" si="471"/>
        <v>NA</v>
      </c>
      <c r="V2736" s="15">
        <f t="shared" si="472"/>
        <v>0</v>
      </c>
      <c r="W2736" s="15">
        <f t="shared" si="473"/>
        <v>0</v>
      </c>
      <c r="X2736" s="5">
        <f t="shared" si="474"/>
        <v>0</v>
      </c>
      <c r="Y2736" s="5">
        <f t="shared" si="475"/>
        <v>18.46125</v>
      </c>
      <c r="Z2736" s="5">
        <f t="shared" si="476"/>
        <v>-21.538125000000001</v>
      </c>
      <c r="AA2736" s="5">
        <f t="shared" si="477"/>
        <v>2.0512499999999996</v>
      </c>
      <c r="AB2736" s="5">
        <f t="shared" si="478"/>
        <v>1.0256250000000016</v>
      </c>
    </row>
    <row r="2737" spans="1:28" x14ac:dyDescent="0.55000000000000004">
      <c r="A2737" s="3" t="s">
        <v>72</v>
      </c>
      <c r="B2737" s="3" t="s">
        <v>3888</v>
      </c>
      <c r="C2737" t="s">
        <v>47</v>
      </c>
      <c r="D2737" s="3" t="s">
        <v>173</v>
      </c>
      <c r="E2737" s="3" t="s">
        <v>675</v>
      </c>
      <c r="F2737" s="3" t="s">
        <v>77</v>
      </c>
      <c r="G2737" s="5">
        <v>6.25</v>
      </c>
      <c r="H2737">
        <v>13</v>
      </c>
      <c r="I2737" s="5">
        <v>20.574999900000002</v>
      </c>
      <c r="J2737" s="5">
        <v>1.5826923000000002</v>
      </c>
      <c r="K2737">
        <v>532</v>
      </c>
      <c r="L2737" s="15">
        <v>2.4436090225563901E-2</v>
      </c>
      <c r="M2737" s="13">
        <v>1.51748120300752</v>
      </c>
      <c r="N2737" s="15">
        <v>0</v>
      </c>
      <c r="O2737" s="5">
        <v>0</v>
      </c>
      <c r="P2737" s="5">
        <v>0</v>
      </c>
      <c r="Q2737" s="5">
        <f t="shared" si="468"/>
        <v>20.574999900000002</v>
      </c>
      <c r="R2737" s="5">
        <f t="shared" si="469"/>
        <v>-20.574999900000002</v>
      </c>
      <c r="S2737" s="15">
        <f t="shared" si="470"/>
        <v>-1</v>
      </c>
      <c r="T2737">
        <v>0</v>
      </c>
      <c r="U2737" s="5" t="str">
        <f t="shared" si="471"/>
        <v>NA</v>
      </c>
      <c r="V2737" s="15">
        <f t="shared" si="472"/>
        <v>0</v>
      </c>
      <c r="W2737" s="15">
        <f t="shared" si="473"/>
        <v>0</v>
      </c>
      <c r="X2737" s="5">
        <f t="shared" si="474"/>
        <v>0</v>
      </c>
      <c r="Y2737" s="5">
        <f t="shared" si="475"/>
        <v>18.517499910000002</v>
      </c>
      <c r="Z2737" s="5">
        <f t="shared" si="476"/>
        <v>-21.603749895000004</v>
      </c>
      <c r="AA2737" s="5">
        <f t="shared" si="477"/>
        <v>2.0574999900000002</v>
      </c>
      <c r="AB2737" s="5">
        <f t="shared" si="478"/>
        <v>1.0287499950000019</v>
      </c>
    </row>
    <row r="2738" spans="1:28" x14ac:dyDescent="0.55000000000000004">
      <c r="A2738" s="3" t="s">
        <v>72</v>
      </c>
      <c r="B2738" s="3" t="s">
        <v>744</v>
      </c>
      <c r="C2738" t="s">
        <v>47</v>
      </c>
      <c r="D2738" s="3" t="s">
        <v>104</v>
      </c>
      <c r="E2738" s="3" t="s">
        <v>232</v>
      </c>
      <c r="F2738" s="3" t="s">
        <v>77</v>
      </c>
      <c r="G2738" s="5">
        <v>6.25</v>
      </c>
      <c r="H2738">
        <v>11</v>
      </c>
      <c r="I2738" s="5">
        <v>20.649999975</v>
      </c>
      <c r="J2738" s="5">
        <v>1.8772727249999999</v>
      </c>
      <c r="K2738">
        <v>230</v>
      </c>
      <c r="L2738" s="15">
        <v>4.7826086956521706E-2</v>
      </c>
      <c r="M2738" s="13">
        <v>1.12813043478261</v>
      </c>
      <c r="N2738" s="15">
        <v>0</v>
      </c>
      <c r="O2738" s="5">
        <v>0</v>
      </c>
      <c r="P2738" s="5">
        <v>0</v>
      </c>
      <c r="Q2738" s="5">
        <f t="shared" si="468"/>
        <v>20.649999975</v>
      </c>
      <c r="R2738" s="5">
        <f t="shared" si="469"/>
        <v>-20.649999975</v>
      </c>
      <c r="S2738" s="15">
        <f t="shared" si="470"/>
        <v>-1</v>
      </c>
      <c r="T2738">
        <v>0</v>
      </c>
      <c r="U2738" s="5" t="str">
        <f t="shared" si="471"/>
        <v>NA</v>
      </c>
      <c r="V2738" s="15">
        <f t="shared" si="472"/>
        <v>0</v>
      </c>
      <c r="W2738" s="15">
        <f t="shared" si="473"/>
        <v>0</v>
      </c>
      <c r="X2738" s="5">
        <f t="shared" si="474"/>
        <v>0</v>
      </c>
      <c r="Y2738" s="5">
        <f t="shared" si="475"/>
        <v>18.584999977500001</v>
      </c>
      <c r="Z2738" s="5">
        <f t="shared" si="476"/>
        <v>-21.682499973750001</v>
      </c>
      <c r="AA2738" s="5">
        <f t="shared" si="477"/>
        <v>2.0649999974999993</v>
      </c>
      <c r="AB2738" s="5">
        <f t="shared" si="478"/>
        <v>1.0324999987500014</v>
      </c>
    </row>
    <row r="2739" spans="1:28" x14ac:dyDescent="0.55000000000000004">
      <c r="A2739" s="3" t="s">
        <v>72</v>
      </c>
      <c r="B2739" s="3" t="s">
        <v>3821</v>
      </c>
      <c r="C2739" t="s">
        <v>47</v>
      </c>
      <c r="D2739" s="3" t="s">
        <v>262</v>
      </c>
      <c r="E2739" s="3" t="s">
        <v>2706</v>
      </c>
      <c r="F2739" s="3" t="s">
        <v>77</v>
      </c>
      <c r="G2739" s="5">
        <v>6.25</v>
      </c>
      <c r="H2739">
        <v>6</v>
      </c>
      <c r="I2739" s="5">
        <v>20.712499949999998</v>
      </c>
      <c r="J2739" s="5">
        <v>3.4520833249999998</v>
      </c>
      <c r="K2739">
        <v>697</v>
      </c>
      <c r="L2739" s="15">
        <v>8.60832137733142E-3</v>
      </c>
      <c r="M2739" s="13">
        <v>4.5488091822094701</v>
      </c>
      <c r="N2739" s="15">
        <v>0</v>
      </c>
      <c r="O2739" s="5">
        <v>0</v>
      </c>
      <c r="P2739" s="5">
        <v>0</v>
      </c>
      <c r="Q2739" s="5">
        <f t="shared" si="468"/>
        <v>20.712499949999998</v>
      </c>
      <c r="R2739" s="5">
        <f t="shared" si="469"/>
        <v>-20.712499949999998</v>
      </c>
      <c r="S2739" s="15">
        <f t="shared" si="470"/>
        <v>-1</v>
      </c>
      <c r="T2739">
        <v>0</v>
      </c>
      <c r="U2739" s="5" t="str">
        <f t="shared" si="471"/>
        <v>NA</v>
      </c>
      <c r="V2739" s="15">
        <f t="shared" si="472"/>
        <v>0</v>
      </c>
      <c r="W2739" s="15">
        <f t="shared" si="473"/>
        <v>0</v>
      </c>
      <c r="X2739" s="5">
        <f t="shared" si="474"/>
        <v>0</v>
      </c>
      <c r="Y2739" s="5">
        <f t="shared" si="475"/>
        <v>18.641249954999999</v>
      </c>
      <c r="Z2739" s="5">
        <f t="shared" si="476"/>
        <v>-21.748124947499999</v>
      </c>
      <c r="AA2739" s="5">
        <f t="shared" si="477"/>
        <v>2.0712499949999987</v>
      </c>
      <c r="AB2739" s="5">
        <f t="shared" si="478"/>
        <v>1.0356249975000011</v>
      </c>
    </row>
    <row r="2740" spans="1:28" x14ac:dyDescent="0.55000000000000004">
      <c r="A2740" s="3" t="s">
        <v>72</v>
      </c>
      <c r="B2740" s="3" t="s">
        <v>4490</v>
      </c>
      <c r="C2740" t="s">
        <v>47</v>
      </c>
      <c r="D2740" s="3" t="s">
        <v>173</v>
      </c>
      <c r="E2740" s="3" t="s">
        <v>2718</v>
      </c>
      <c r="F2740" s="3" t="s">
        <v>77</v>
      </c>
      <c r="G2740" s="5">
        <v>6.25</v>
      </c>
      <c r="H2740">
        <v>9</v>
      </c>
      <c r="I2740" s="5">
        <v>20.724999974999999</v>
      </c>
      <c r="J2740" s="5">
        <v>2.302777775</v>
      </c>
      <c r="K2740">
        <v>150</v>
      </c>
      <c r="L2740" s="15">
        <v>0.06</v>
      </c>
      <c r="M2740" s="13">
        <v>1.95733333333333</v>
      </c>
      <c r="N2740" s="15">
        <v>0</v>
      </c>
      <c r="O2740" s="5">
        <v>0</v>
      </c>
      <c r="P2740" s="5">
        <v>0</v>
      </c>
      <c r="Q2740" s="5">
        <f t="shared" si="468"/>
        <v>20.724999974999999</v>
      </c>
      <c r="R2740" s="5">
        <f t="shared" si="469"/>
        <v>-20.724999974999999</v>
      </c>
      <c r="S2740" s="15">
        <f t="shared" si="470"/>
        <v>-1</v>
      </c>
      <c r="T2740">
        <v>0</v>
      </c>
      <c r="U2740" s="5" t="str">
        <f t="shared" si="471"/>
        <v>NA</v>
      </c>
      <c r="V2740" s="15">
        <f t="shared" si="472"/>
        <v>0</v>
      </c>
      <c r="W2740" s="15">
        <f t="shared" si="473"/>
        <v>0</v>
      </c>
      <c r="X2740" s="5">
        <f t="shared" si="474"/>
        <v>0</v>
      </c>
      <c r="Y2740" s="5">
        <f t="shared" si="475"/>
        <v>18.6524999775</v>
      </c>
      <c r="Z2740" s="5">
        <f t="shared" si="476"/>
        <v>-21.761249973750001</v>
      </c>
      <c r="AA2740" s="5">
        <f t="shared" si="477"/>
        <v>2.0724999974999996</v>
      </c>
      <c r="AB2740" s="5">
        <f t="shared" si="478"/>
        <v>1.0362499987500016</v>
      </c>
    </row>
    <row r="2741" spans="1:28" x14ac:dyDescent="0.55000000000000004">
      <c r="A2741" s="3" t="s">
        <v>72</v>
      </c>
      <c r="B2741" s="3" t="s">
        <v>744</v>
      </c>
      <c r="C2741" t="s">
        <v>47</v>
      </c>
      <c r="D2741" s="3" t="s">
        <v>137</v>
      </c>
      <c r="E2741" s="3" t="s">
        <v>138</v>
      </c>
      <c r="F2741" s="3" t="s">
        <v>77</v>
      </c>
      <c r="G2741" s="5">
        <v>6.25</v>
      </c>
      <c r="H2741">
        <v>8</v>
      </c>
      <c r="I2741" s="5">
        <v>20.774999999999999</v>
      </c>
      <c r="J2741" s="5">
        <v>2.5968749999999998</v>
      </c>
      <c r="K2741">
        <v>90</v>
      </c>
      <c r="L2741" s="15">
        <v>8.8888888888888892E-2</v>
      </c>
      <c r="M2741" s="13">
        <v>1.21055555555556</v>
      </c>
      <c r="N2741" s="15">
        <v>0</v>
      </c>
      <c r="O2741" s="5">
        <v>0</v>
      </c>
      <c r="P2741" s="5">
        <v>0</v>
      </c>
      <c r="Q2741" s="5">
        <f t="shared" si="468"/>
        <v>20.774999999999999</v>
      </c>
      <c r="R2741" s="5">
        <f t="shared" si="469"/>
        <v>-20.774999999999999</v>
      </c>
      <c r="S2741" s="15">
        <f t="shared" si="470"/>
        <v>-1</v>
      </c>
      <c r="T2741">
        <v>0</v>
      </c>
      <c r="U2741" s="5" t="str">
        <f t="shared" si="471"/>
        <v>NA</v>
      </c>
      <c r="V2741" s="15">
        <f t="shared" si="472"/>
        <v>0</v>
      </c>
      <c r="W2741" s="15">
        <f t="shared" si="473"/>
        <v>0</v>
      </c>
      <c r="X2741" s="5">
        <f t="shared" si="474"/>
        <v>0</v>
      </c>
      <c r="Y2741" s="5">
        <f t="shared" si="475"/>
        <v>18.697499999999998</v>
      </c>
      <c r="Z2741" s="5">
        <f t="shared" si="476"/>
        <v>-21.813749999999999</v>
      </c>
      <c r="AA2741" s="5">
        <f t="shared" si="477"/>
        <v>2.0775000000000006</v>
      </c>
      <c r="AB2741" s="5">
        <f t="shared" si="478"/>
        <v>1.0387500000000003</v>
      </c>
    </row>
    <row r="2742" spans="1:28" x14ac:dyDescent="0.55000000000000004">
      <c r="A2742" s="3" t="s">
        <v>72</v>
      </c>
      <c r="B2742" s="3" t="s">
        <v>2292</v>
      </c>
      <c r="C2742" t="s">
        <v>47</v>
      </c>
      <c r="D2742" s="3" t="s">
        <v>104</v>
      </c>
      <c r="E2742" s="3" t="s">
        <v>3008</v>
      </c>
      <c r="F2742" s="3" t="s">
        <v>77</v>
      </c>
      <c r="G2742" s="5">
        <v>6.25</v>
      </c>
      <c r="H2742">
        <v>6</v>
      </c>
      <c r="I2742" s="5">
        <v>20.85</v>
      </c>
      <c r="J2742" s="5">
        <v>3.4750000000000001</v>
      </c>
      <c r="K2742">
        <v>15</v>
      </c>
      <c r="L2742" s="15">
        <v>0.4</v>
      </c>
      <c r="M2742" s="13">
        <v>1.06666666666667</v>
      </c>
      <c r="N2742" s="15">
        <v>0</v>
      </c>
      <c r="O2742" s="5">
        <v>0</v>
      </c>
      <c r="P2742" s="5">
        <v>0</v>
      </c>
      <c r="Q2742" s="5">
        <f t="shared" si="468"/>
        <v>20.85</v>
      </c>
      <c r="R2742" s="5">
        <f t="shared" si="469"/>
        <v>-20.85</v>
      </c>
      <c r="S2742" s="15">
        <f t="shared" si="470"/>
        <v>-1</v>
      </c>
      <c r="T2742">
        <v>0</v>
      </c>
      <c r="U2742" s="5" t="str">
        <f t="shared" si="471"/>
        <v>NA</v>
      </c>
      <c r="V2742" s="15">
        <f t="shared" si="472"/>
        <v>0</v>
      </c>
      <c r="W2742" s="15">
        <f t="shared" si="473"/>
        <v>0</v>
      </c>
      <c r="X2742" s="5">
        <f t="shared" si="474"/>
        <v>0</v>
      </c>
      <c r="Y2742" s="5">
        <f t="shared" si="475"/>
        <v>18.765000000000001</v>
      </c>
      <c r="Z2742" s="5">
        <f t="shared" si="476"/>
        <v>-21.892500000000002</v>
      </c>
      <c r="AA2742" s="5">
        <f t="shared" si="477"/>
        <v>2.0850000000000009</v>
      </c>
      <c r="AB2742" s="5">
        <f t="shared" si="478"/>
        <v>1.0425000000000004</v>
      </c>
    </row>
    <row r="2743" spans="1:28" x14ac:dyDescent="0.55000000000000004">
      <c r="A2743" s="3" t="s">
        <v>72</v>
      </c>
      <c r="B2743" s="3" t="s">
        <v>4070</v>
      </c>
      <c r="C2743" t="s">
        <v>47</v>
      </c>
      <c r="D2743" s="3" t="s">
        <v>173</v>
      </c>
      <c r="E2743" s="3" t="s">
        <v>3690</v>
      </c>
      <c r="F2743" s="3" t="s">
        <v>77</v>
      </c>
      <c r="G2743" s="5">
        <v>6.25</v>
      </c>
      <c r="H2743">
        <v>9</v>
      </c>
      <c r="I2743" s="5">
        <v>20.8749999375</v>
      </c>
      <c r="J2743" s="5">
        <v>2.3194444375000001</v>
      </c>
      <c r="K2743">
        <v>520</v>
      </c>
      <c r="L2743" s="15">
        <v>1.7307692307692298E-2</v>
      </c>
      <c r="M2743" s="13">
        <v>1.2675000000000001</v>
      </c>
      <c r="N2743" s="15">
        <v>0</v>
      </c>
      <c r="O2743" s="5">
        <v>0</v>
      </c>
      <c r="P2743" s="5">
        <v>0</v>
      </c>
      <c r="Q2743" s="5">
        <f t="shared" si="468"/>
        <v>20.8749999375</v>
      </c>
      <c r="R2743" s="5">
        <f t="shared" si="469"/>
        <v>-20.8749999375</v>
      </c>
      <c r="S2743" s="15">
        <f t="shared" si="470"/>
        <v>-1</v>
      </c>
      <c r="T2743">
        <v>0</v>
      </c>
      <c r="U2743" s="5" t="str">
        <f t="shared" si="471"/>
        <v>NA</v>
      </c>
      <c r="V2743" s="15">
        <f t="shared" si="472"/>
        <v>0</v>
      </c>
      <c r="W2743" s="15">
        <f t="shared" si="473"/>
        <v>0</v>
      </c>
      <c r="X2743" s="5">
        <f t="shared" si="474"/>
        <v>0</v>
      </c>
      <c r="Y2743" s="5">
        <f t="shared" si="475"/>
        <v>18.787499943749999</v>
      </c>
      <c r="Z2743" s="5">
        <f t="shared" si="476"/>
        <v>-21.918749934375001</v>
      </c>
      <c r="AA2743" s="5">
        <f t="shared" si="477"/>
        <v>2.0874999937500007</v>
      </c>
      <c r="AB2743" s="5">
        <f t="shared" si="478"/>
        <v>1.0437499968750004</v>
      </c>
    </row>
    <row r="2744" spans="1:28" x14ac:dyDescent="0.55000000000000004">
      <c r="A2744" s="3" t="s">
        <v>72</v>
      </c>
      <c r="B2744" s="3" t="s">
        <v>423</v>
      </c>
      <c r="C2744" t="s">
        <v>47</v>
      </c>
      <c r="D2744" s="3" t="s">
        <v>262</v>
      </c>
      <c r="E2744" s="3" t="s">
        <v>302</v>
      </c>
      <c r="F2744" s="3" t="s">
        <v>77</v>
      </c>
      <c r="G2744" s="5">
        <v>6.25</v>
      </c>
      <c r="H2744">
        <v>8</v>
      </c>
      <c r="I2744" s="5">
        <v>21.024999999999999</v>
      </c>
      <c r="J2744" s="5">
        <v>2.6281249999999998</v>
      </c>
      <c r="K2744">
        <v>107</v>
      </c>
      <c r="L2744" s="15">
        <v>7.4766355140186896E-2</v>
      </c>
      <c r="M2744" s="13">
        <v>2.7260747663551399</v>
      </c>
      <c r="N2744" s="15">
        <v>0</v>
      </c>
      <c r="O2744" s="5">
        <v>0</v>
      </c>
      <c r="P2744" s="5">
        <v>0</v>
      </c>
      <c r="Q2744" s="5">
        <f t="shared" si="468"/>
        <v>21.024999999999999</v>
      </c>
      <c r="R2744" s="5">
        <f t="shared" si="469"/>
        <v>-21.024999999999999</v>
      </c>
      <c r="S2744" s="15">
        <f t="shared" si="470"/>
        <v>-1</v>
      </c>
      <c r="T2744">
        <v>0</v>
      </c>
      <c r="U2744" s="5" t="str">
        <f t="shared" si="471"/>
        <v>NA</v>
      </c>
      <c r="V2744" s="15">
        <f t="shared" si="472"/>
        <v>0</v>
      </c>
      <c r="W2744" s="15">
        <f t="shared" si="473"/>
        <v>0</v>
      </c>
      <c r="X2744" s="5">
        <f t="shared" si="474"/>
        <v>0</v>
      </c>
      <c r="Y2744" s="5">
        <f t="shared" si="475"/>
        <v>18.922499999999999</v>
      </c>
      <c r="Z2744" s="5">
        <f t="shared" si="476"/>
        <v>-22.076249999999998</v>
      </c>
      <c r="AA2744" s="5">
        <f t="shared" si="477"/>
        <v>2.1024999999999991</v>
      </c>
      <c r="AB2744" s="5">
        <f t="shared" si="478"/>
        <v>1.0512499999999996</v>
      </c>
    </row>
    <row r="2745" spans="1:28" x14ac:dyDescent="0.55000000000000004">
      <c r="A2745" s="3" t="s">
        <v>72</v>
      </c>
      <c r="B2745" s="3" t="s">
        <v>4496</v>
      </c>
      <c r="C2745" t="s">
        <v>47</v>
      </c>
      <c r="D2745" s="3" t="s">
        <v>173</v>
      </c>
      <c r="E2745" s="3" t="s">
        <v>3863</v>
      </c>
      <c r="F2745" s="3" t="s">
        <v>77</v>
      </c>
      <c r="G2745" s="5">
        <v>6.25</v>
      </c>
      <c r="H2745">
        <v>14</v>
      </c>
      <c r="I2745" s="5">
        <v>21.062499850000002</v>
      </c>
      <c r="J2745" s="5">
        <v>1.5044642750000001</v>
      </c>
      <c r="K2745">
        <v>526</v>
      </c>
      <c r="L2745" s="15">
        <v>2.6615969581749003E-2</v>
      </c>
      <c r="M2745" s="13">
        <v>1.7277566539924001</v>
      </c>
      <c r="N2745" s="15">
        <v>0</v>
      </c>
      <c r="O2745" s="5">
        <v>0</v>
      </c>
      <c r="P2745" s="5">
        <v>0</v>
      </c>
      <c r="Q2745" s="5">
        <f t="shared" si="468"/>
        <v>21.062499850000002</v>
      </c>
      <c r="R2745" s="5">
        <f t="shared" si="469"/>
        <v>-21.062499850000002</v>
      </c>
      <c r="S2745" s="15">
        <f t="shared" si="470"/>
        <v>-1</v>
      </c>
      <c r="T2745">
        <v>0</v>
      </c>
      <c r="U2745" s="5" t="str">
        <f t="shared" si="471"/>
        <v>NA</v>
      </c>
      <c r="V2745" s="15">
        <f t="shared" si="472"/>
        <v>0</v>
      </c>
      <c r="W2745" s="15">
        <f t="shared" si="473"/>
        <v>0</v>
      </c>
      <c r="X2745" s="5">
        <f t="shared" si="474"/>
        <v>0</v>
      </c>
      <c r="Y2745" s="5">
        <f t="shared" si="475"/>
        <v>18.956249865000004</v>
      </c>
      <c r="Z2745" s="5">
        <f t="shared" si="476"/>
        <v>-22.115624842500004</v>
      </c>
      <c r="AA2745" s="5">
        <f t="shared" si="477"/>
        <v>2.106249984999998</v>
      </c>
      <c r="AB2745" s="5">
        <f t="shared" si="478"/>
        <v>1.0531249925000026</v>
      </c>
    </row>
    <row r="2746" spans="1:28" x14ac:dyDescent="0.55000000000000004">
      <c r="A2746" s="3" t="s">
        <v>72</v>
      </c>
      <c r="B2746" s="3" t="s">
        <v>722</v>
      </c>
      <c r="C2746" t="s">
        <v>47</v>
      </c>
      <c r="D2746" s="3" t="s">
        <v>32</v>
      </c>
      <c r="E2746" s="3" t="s">
        <v>2714</v>
      </c>
      <c r="F2746" s="3" t="s">
        <v>77</v>
      </c>
      <c r="G2746" s="5">
        <v>6.25</v>
      </c>
      <c r="H2746">
        <v>15</v>
      </c>
      <c r="I2746" s="5">
        <v>21.074999999999999</v>
      </c>
      <c r="J2746" s="5">
        <v>1.405</v>
      </c>
      <c r="K2746">
        <v>331</v>
      </c>
      <c r="L2746" s="15">
        <v>4.5317220543806602E-2</v>
      </c>
      <c r="M2746" s="13">
        <v>5.7027190332326301</v>
      </c>
      <c r="N2746" s="15">
        <v>0</v>
      </c>
      <c r="O2746" s="5">
        <v>0</v>
      </c>
      <c r="P2746" s="5">
        <v>0</v>
      </c>
      <c r="Q2746" s="5">
        <f t="shared" si="468"/>
        <v>21.074999999999999</v>
      </c>
      <c r="R2746" s="5">
        <f t="shared" si="469"/>
        <v>-21.074999999999999</v>
      </c>
      <c r="S2746" s="15">
        <f t="shared" si="470"/>
        <v>-1</v>
      </c>
      <c r="T2746">
        <v>0</v>
      </c>
      <c r="U2746" s="5" t="str">
        <f t="shared" si="471"/>
        <v>NA</v>
      </c>
      <c r="V2746" s="15">
        <f t="shared" si="472"/>
        <v>0</v>
      </c>
      <c r="W2746" s="15">
        <f t="shared" si="473"/>
        <v>0</v>
      </c>
      <c r="X2746" s="5">
        <f t="shared" si="474"/>
        <v>0</v>
      </c>
      <c r="Y2746" s="5">
        <f t="shared" si="475"/>
        <v>18.967500000000001</v>
      </c>
      <c r="Z2746" s="5">
        <f t="shared" si="476"/>
        <v>-22.12875</v>
      </c>
      <c r="AA2746" s="5">
        <f t="shared" si="477"/>
        <v>2.1074999999999982</v>
      </c>
      <c r="AB2746" s="5">
        <f t="shared" si="478"/>
        <v>1.0537500000000009</v>
      </c>
    </row>
    <row r="2747" spans="1:28" x14ac:dyDescent="0.55000000000000004">
      <c r="A2747" s="3" t="s">
        <v>72</v>
      </c>
      <c r="B2747" s="3" t="s">
        <v>4499</v>
      </c>
      <c r="C2747" t="s">
        <v>47</v>
      </c>
      <c r="D2747" s="3" t="s">
        <v>104</v>
      </c>
      <c r="E2747" s="3" t="s">
        <v>105</v>
      </c>
      <c r="F2747" s="3" t="s">
        <v>77</v>
      </c>
      <c r="G2747" s="5">
        <v>6.25</v>
      </c>
      <c r="H2747">
        <v>9</v>
      </c>
      <c r="I2747" s="5">
        <v>21.162499987499999</v>
      </c>
      <c r="J2747" s="5">
        <v>2.3513888874999997</v>
      </c>
      <c r="K2747">
        <v>62</v>
      </c>
      <c r="L2747" s="15">
        <v>0.14516129032258099</v>
      </c>
      <c r="M2747" s="13">
        <v>1.5322580645161299</v>
      </c>
      <c r="N2747" s="15">
        <v>0</v>
      </c>
      <c r="O2747" s="5">
        <v>0</v>
      </c>
      <c r="P2747" s="5">
        <v>0</v>
      </c>
      <c r="Q2747" s="5">
        <f t="shared" si="468"/>
        <v>21.162499987499999</v>
      </c>
      <c r="R2747" s="5">
        <f t="shared" si="469"/>
        <v>-21.162499987499999</v>
      </c>
      <c r="S2747" s="15">
        <f t="shared" si="470"/>
        <v>-1</v>
      </c>
      <c r="T2747">
        <v>0</v>
      </c>
      <c r="U2747" s="5" t="str">
        <f t="shared" si="471"/>
        <v>NA</v>
      </c>
      <c r="V2747" s="15">
        <f t="shared" si="472"/>
        <v>0</v>
      </c>
      <c r="W2747" s="15">
        <f t="shared" si="473"/>
        <v>0</v>
      </c>
      <c r="X2747" s="5">
        <f t="shared" si="474"/>
        <v>0</v>
      </c>
      <c r="Y2747" s="5">
        <f t="shared" si="475"/>
        <v>19.046249988749999</v>
      </c>
      <c r="Z2747" s="5">
        <f t="shared" si="476"/>
        <v>-22.220624986874999</v>
      </c>
      <c r="AA2747" s="5">
        <f t="shared" si="477"/>
        <v>2.1162499987499999</v>
      </c>
      <c r="AB2747" s="5">
        <f t="shared" si="478"/>
        <v>1.0581249993749999</v>
      </c>
    </row>
    <row r="2748" spans="1:28" x14ac:dyDescent="0.55000000000000004">
      <c r="A2748" s="3" t="s">
        <v>72</v>
      </c>
      <c r="B2748" s="3" t="s">
        <v>4501</v>
      </c>
      <c r="C2748" t="s">
        <v>47</v>
      </c>
      <c r="D2748" s="3" t="s">
        <v>173</v>
      </c>
      <c r="E2748" s="3" t="s">
        <v>3044</v>
      </c>
      <c r="F2748" s="3" t="s">
        <v>77</v>
      </c>
      <c r="G2748" s="5">
        <v>6.25</v>
      </c>
      <c r="H2748">
        <v>7</v>
      </c>
      <c r="I2748" s="5">
        <v>21.199999975000001</v>
      </c>
      <c r="J2748" s="5">
        <v>3.028571425</v>
      </c>
      <c r="K2748">
        <v>306</v>
      </c>
      <c r="L2748" s="15">
        <v>2.2875816993464099E-2</v>
      </c>
      <c r="M2748" s="13">
        <v>2.2137254901960799</v>
      </c>
      <c r="N2748" s="15">
        <v>0</v>
      </c>
      <c r="O2748" s="5">
        <v>0</v>
      </c>
      <c r="P2748" s="5">
        <v>0</v>
      </c>
      <c r="Q2748" s="5">
        <f t="shared" si="468"/>
        <v>21.199999975000001</v>
      </c>
      <c r="R2748" s="5">
        <f t="shared" si="469"/>
        <v>-21.199999975000001</v>
      </c>
      <c r="S2748" s="15">
        <f t="shared" si="470"/>
        <v>-1</v>
      </c>
      <c r="T2748">
        <v>0</v>
      </c>
      <c r="U2748" s="5" t="str">
        <f t="shared" si="471"/>
        <v>NA</v>
      </c>
      <c r="V2748" s="15">
        <f t="shared" si="472"/>
        <v>0</v>
      </c>
      <c r="W2748" s="15">
        <f t="shared" si="473"/>
        <v>0</v>
      </c>
      <c r="X2748" s="5">
        <f t="shared" si="474"/>
        <v>0</v>
      </c>
      <c r="Y2748" s="5">
        <f t="shared" si="475"/>
        <v>19.079999977500002</v>
      </c>
      <c r="Z2748" s="5">
        <f t="shared" si="476"/>
        <v>-22.259999973750002</v>
      </c>
      <c r="AA2748" s="5">
        <f t="shared" si="477"/>
        <v>2.119999997499999</v>
      </c>
      <c r="AB2748" s="5">
        <f t="shared" si="478"/>
        <v>1.0599999987500013</v>
      </c>
    </row>
    <row r="2749" spans="1:28" x14ac:dyDescent="0.55000000000000004">
      <c r="A2749" s="3" t="s">
        <v>72</v>
      </c>
      <c r="B2749" s="3" t="s">
        <v>2292</v>
      </c>
      <c r="C2749" t="s">
        <v>47</v>
      </c>
      <c r="D2749" s="3" t="s">
        <v>32</v>
      </c>
      <c r="E2749" s="3" t="s">
        <v>170</v>
      </c>
      <c r="F2749" s="3" t="s">
        <v>77</v>
      </c>
      <c r="G2749" s="5">
        <v>6.25</v>
      </c>
      <c r="H2749">
        <v>18</v>
      </c>
      <c r="I2749" s="5">
        <v>21.224999924999999</v>
      </c>
      <c r="J2749" s="5">
        <v>1.1791666624999999</v>
      </c>
      <c r="K2749">
        <v>649</v>
      </c>
      <c r="L2749" s="15">
        <v>2.7734976887519299E-2</v>
      </c>
      <c r="M2749" s="13">
        <v>4.6642526964560904</v>
      </c>
      <c r="N2749" s="15">
        <v>0</v>
      </c>
      <c r="O2749" s="5">
        <v>0</v>
      </c>
      <c r="P2749" s="5">
        <v>0</v>
      </c>
      <c r="Q2749" s="5">
        <f t="shared" si="468"/>
        <v>21.224999924999999</v>
      </c>
      <c r="R2749" s="5">
        <f t="shared" si="469"/>
        <v>-21.224999924999999</v>
      </c>
      <c r="S2749" s="15">
        <f t="shared" si="470"/>
        <v>-1</v>
      </c>
      <c r="T2749">
        <v>0</v>
      </c>
      <c r="U2749" s="5" t="str">
        <f t="shared" si="471"/>
        <v>NA</v>
      </c>
      <c r="V2749" s="15">
        <f t="shared" si="472"/>
        <v>0</v>
      </c>
      <c r="W2749" s="15">
        <f t="shared" si="473"/>
        <v>0</v>
      </c>
      <c r="X2749" s="5">
        <f t="shared" si="474"/>
        <v>0</v>
      </c>
      <c r="Y2749" s="5">
        <f t="shared" si="475"/>
        <v>19.102499932499999</v>
      </c>
      <c r="Z2749" s="5">
        <f t="shared" si="476"/>
        <v>-22.28624992125</v>
      </c>
      <c r="AA2749" s="5">
        <f t="shared" si="477"/>
        <v>2.1224999924999999</v>
      </c>
      <c r="AB2749" s="5">
        <f t="shared" si="478"/>
        <v>1.0612499962500017</v>
      </c>
    </row>
    <row r="2750" spans="1:28" x14ac:dyDescent="0.55000000000000004">
      <c r="A2750" s="3" t="s">
        <v>72</v>
      </c>
      <c r="B2750" s="3" t="s">
        <v>3538</v>
      </c>
      <c r="C2750" t="s">
        <v>47</v>
      </c>
      <c r="D2750" s="3" t="s">
        <v>173</v>
      </c>
      <c r="E2750" s="3" t="s">
        <v>3690</v>
      </c>
      <c r="F2750" s="3" t="s">
        <v>77</v>
      </c>
      <c r="G2750" s="5">
        <v>6.25</v>
      </c>
      <c r="H2750">
        <v>7</v>
      </c>
      <c r="I2750" s="5">
        <v>21.249999925000001</v>
      </c>
      <c r="J2750" s="5">
        <v>3.0357142750000001</v>
      </c>
      <c r="K2750">
        <v>761</v>
      </c>
      <c r="L2750" s="15">
        <v>9.1984231274638614E-3</v>
      </c>
      <c r="M2750" s="13">
        <v>1.79303547963206</v>
      </c>
      <c r="N2750" s="15">
        <v>0</v>
      </c>
      <c r="O2750" s="5">
        <v>0</v>
      </c>
      <c r="P2750" s="5">
        <v>0</v>
      </c>
      <c r="Q2750" s="5">
        <f t="shared" si="468"/>
        <v>21.249999925000001</v>
      </c>
      <c r="R2750" s="5">
        <f t="shared" si="469"/>
        <v>-21.249999925000001</v>
      </c>
      <c r="S2750" s="15">
        <f t="shared" si="470"/>
        <v>-1</v>
      </c>
      <c r="T2750">
        <v>0</v>
      </c>
      <c r="U2750" s="5" t="str">
        <f t="shared" si="471"/>
        <v>NA</v>
      </c>
      <c r="V2750" s="15">
        <f t="shared" si="472"/>
        <v>0</v>
      </c>
      <c r="W2750" s="15">
        <f t="shared" si="473"/>
        <v>0</v>
      </c>
      <c r="X2750" s="5">
        <f t="shared" si="474"/>
        <v>0</v>
      </c>
      <c r="Y2750" s="5">
        <f t="shared" si="475"/>
        <v>19.1249999325</v>
      </c>
      <c r="Z2750" s="5">
        <f t="shared" si="476"/>
        <v>-22.312499921250001</v>
      </c>
      <c r="AA2750" s="5">
        <f t="shared" si="477"/>
        <v>2.1249999925000012</v>
      </c>
      <c r="AB2750" s="5">
        <f t="shared" si="478"/>
        <v>1.0624999962500006</v>
      </c>
    </row>
    <row r="2751" spans="1:28" x14ac:dyDescent="0.55000000000000004">
      <c r="A2751" s="3" t="s">
        <v>72</v>
      </c>
      <c r="B2751" s="3" t="s">
        <v>4285</v>
      </c>
      <c r="C2751" t="s">
        <v>47</v>
      </c>
      <c r="D2751" s="3" t="s">
        <v>32</v>
      </c>
      <c r="E2751" s="3" t="s">
        <v>377</v>
      </c>
      <c r="F2751" s="3" t="s">
        <v>77</v>
      </c>
      <c r="G2751" s="5">
        <v>6.25</v>
      </c>
      <c r="H2751">
        <v>10</v>
      </c>
      <c r="I2751" s="5">
        <v>21.475000000000001</v>
      </c>
      <c r="J2751" s="5">
        <v>2.1475</v>
      </c>
      <c r="K2751">
        <v>88</v>
      </c>
      <c r="L2751" s="15">
        <v>0.11363636363636401</v>
      </c>
      <c r="M2751" s="13">
        <v>1.3454545454545499</v>
      </c>
      <c r="N2751" s="15">
        <v>0</v>
      </c>
      <c r="O2751" s="5">
        <v>0</v>
      </c>
      <c r="P2751" s="5">
        <v>0</v>
      </c>
      <c r="Q2751" s="5">
        <f t="shared" si="468"/>
        <v>21.475000000000001</v>
      </c>
      <c r="R2751" s="5">
        <f t="shared" si="469"/>
        <v>-21.475000000000001</v>
      </c>
      <c r="S2751" s="15">
        <f t="shared" si="470"/>
        <v>-1</v>
      </c>
      <c r="T2751">
        <v>0</v>
      </c>
      <c r="U2751" s="5" t="str">
        <f t="shared" si="471"/>
        <v>NA</v>
      </c>
      <c r="V2751" s="15">
        <f t="shared" si="472"/>
        <v>0</v>
      </c>
      <c r="W2751" s="15">
        <f t="shared" si="473"/>
        <v>0</v>
      </c>
      <c r="X2751" s="5">
        <f t="shared" si="474"/>
        <v>0</v>
      </c>
      <c r="Y2751" s="5">
        <f t="shared" si="475"/>
        <v>19.327500000000001</v>
      </c>
      <c r="Z2751" s="5">
        <f t="shared" si="476"/>
        <v>-22.548750000000002</v>
      </c>
      <c r="AA2751" s="5">
        <f t="shared" si="477"/>
        <v>2.1475000000000009</v>
      </c>
      <c r="AB2751" s="5">
        <f t="shared" si="478"/>
        <v>1.0737500000000004</v>
      </c>
    </row>
    <row r="2752" spans="1:28" x14ac:dyDescent="0.55000000000000004">
      <c r="A2752" s="3" t="s">
        <v>72</v>
      </c>
      <c r="B2752" s="3" t="s">
        <v>4506</v>
      </c>
      <c r="C2752" t="s">
        <v>47</v>
      </c>
      <c r="D2752" s="3" t="s">
        <v>173</v>
      </c>
      <c r="E2752" s="3" t="s">
        <v>2806</v>
      </c>
      <c r="F2752" s="3" t="s">
        <v>77</v>
      </c>
      <c r="G2752" s="5">
        <v>6.25</v>
      </c>
      <c r="H2752">
        <v>8</v>
      </c>
      <c r="I2752" s="5">
        <v>21.487500000000001</v>
      </c>
      <c r="J2752" s="5">
        <v>2.6859375000000001</v>
      </c>
      <c r="K2752">
        <v>253</v>
      </c>
      <c r="L2752" s="15">
        <v>3.1620553359683799E-2</v>
      </c>
      <c r="M2752" s="13">
        <v>1.65573122529644</v>
      </c>
      <c r="N2752" s="15">
        <v>0</v>
      </c>
      <c r="O2752" s="5">
        <v>0</v>
      </c>
      <c r="P2752" s="5">
        <v>0</v>
      </c>
      <c r="Q2752" s="5">
        <f t="shared" si="468"/>
        <v>21.487500000000001</v>
      </c>
      <c r="R2752" s="5">
        <f t="shared" si="469"/>
        <v>-21.487500000000001</v>
      </c>
      <c r="S2752" s="15">
        <f t="shared" si="470"/>
        <v>-1</v>
      </c>
      <c r="T2752">
        <v>0</v>
      </c>
      <c r="U2752" s="5" t="str">
        <f t="shared" si="471"/>
        <v>NA</v>
      </c>
      <c r="V2752" s="15">
        <f t="shared" si="472"/>
        <v>0</v>
      </c>
      <c r="W2752" s="15">
        <f t="shared" si="473"/>
        <v>0</v>
      </c>
      <c r="X2752" s="5">
        <f t="shared" si="474"/>
        <v>0</v>
      </c>
      <c r="Y2752" s="5">
        <f t="shared" si="475"/>
        <v>19.338750000000001</v>
      </c>
      <c r="Z2752" s="5">
        <f t="shared" si="476"/>
        <v>-22.561875000000001</v>
      </c>
      <c r="AA2752" s="5">
        <f t="shared" si="477"/>
        <v>2.1487499999999997</v>
      </c>
      <c r="AB2752" s="5">
        <f t="shared" si="478"/>
        <v>1.0743749999999999</v>
      </c>
    </row>
    <row r="2753" spans="1:28" x14ac:dyDescent="0.55000000000000004">
      <c r="A2753" s="3" t="s">
        <v>72</v>
      </c>
      <c r="B2753" s="3" t="s">
        <v>381</v>
      </c>
      <c r="C2753" t="s">
        <v>47</v>
      </c>
      <c r="D2753" s="3" t="s">
        <v>137</v>
      </c>
      <c r="E2753" s="3" t="s">
        <v>138</v>
      </c>
      <c r="F2753" s="3" t="s">
        <v>77</v>
      </c>
      <c r="G2753" s="5">
        <v>6.25</v>
      </c>
      <c r="H2753">
        <v>10</v>
      </c>
      <c r="I2753" s="5">
        <v>21.6</v>
      </c>
      <c r="J2753" s="5">
        <v>2.16</v>
      </c>
      <c r="K2753">
        <v>104</v>
      </c>
      <c r="L2753" s="15">
        <v>9.6153846153846201E-2</v>
      </c>
      <c r="M2753" s="13">
        <v>2.8737499999999998</v>
      </c>
      <c r="N2753" s="15">
        <v>0</v>
      </c>
      <c r="O2753" s="5">
        <v>0</v>
      </c>
      <c r="P2753" s="5">
        <v>0</v>
      </c>
      <c r="Q2753" s="5">
        <f t="shared" si="468"/>
        <v>21.6</v>
      </c>
      <c r="R2753" s="5">
        <f t="shared" si="469"/>
        <v>-21.6</v>
      </c>
      <c r="S2753" s="15">
        <f t="shared" si="470"/>
        <v>-1</v>
      </c>
      <c r="T2753">
        <v>0</v>
      </c>
      <c r="U2753" s="5" t="str">
        <f t="shared" si="471"/>
        <v>NA</v>
      </c>
      <c r="V2753" s="15">
        <f t="shared" si="472"/>
        <v>0</v>
      </c>
      <c r="W2753" s="15">
        <f t="shared" si="473"/>
        <v>0</v>
      </c>
      <c r="X2753" s="5">
        <f t="shared" si="474"/>
        <v>0</v>
      </c>
      <c r="Y2753" s="5">
        <f t="shared" si="475"/>
        <v>19.440000000000001</v>
      </c>
      <c r="Z2753" s="5">
        <f t="shared" si="476"/>
        <v>-22.680000000000003</v>
      </c>
      <c r="AA2753" s="5">
        <f t="shared" si="477"/>
        <v>2.16</v>
      </c>
      <c r="AB2753" s="5">
        <f t="shared" si="478"/>
        <v>1.0800000000000018</v>
      </c>
    </row>
    <row r="2754" spans="1:28" x14ac:dyDescent="0.55000000000000004">
      <c r="A2754" s="3" t="s">
        <v>72</v>
      </c>
      <c r="B2754" s="3" t="s">
        <v>4509</v>
      </c>
      <c r="C2754" t="s">
        <v>47</v>
      </c>
      <c r="D2754" s="3" t="s">
        <v>32</v>
      </c>
      <c r="E2754" s="3" t="s">
        <v>2810</v>
      </c>
      <c r="F2754" s="3" t="s">
        <v>77</v>
      </c>
      <c r="G2754" s="5">
        <v>6.25</v>
      </c>
      <c r="H2754">
        <v>21</v>
      </c>
      <c r="I2754" s="5">
        <v>21.687499837500003</v>
      </c>
      <c r="J2754" s="5">
        <v>1.0327380875000001</v>
      </c>
      <c r="K2754">
        <v>137</v>
      </c>
      <c r="L2754" s="15">
        <v>0.153284671532847</v>
      </c>
      <c r="M2754" s="13">
        <v>1.01459854014599</v>
      </c>
      <c r="N2754" s="15">
        <v>0</v>
      </c>
      <c r="O2754" s="5">
        <v>0</v>
      </c>
      <c r="P2754" s="5">
        <v>0</v>
      </c>
      <c r="Q2754" s="5">
        <f t="shared" ref="Q2754:Q2817" si="479">I2754</f>
        <v>21.687499837500003</v>
      </c>
      <c r="R2754" s="5">
        <f t="shared" ref="R2754:R2817" si="480">P2754-Q2754</f>
        <v>-21.687499837500003</v>
      </c>
      <c r="S2754" s="15">
        <f t="shared" ref="S2754:S2817" si="481">IF(Q2754=0,0,(P2754-Q2754)/Q2754)</f>
        <v>-1</v>
      </c>
      <c r="T2754">
        <v>0</v>
      </c>
      <c r="U2754" s="5" t="str">
        <f t="shared" ref="U2754:U2817" si="482">IF(T2754=0,"NA",P2754/T2754)</f>
        <v>NA</v>
      </c>
      <c r="V2754" s="15">
        <f t="shared" si="472"/>
        <v>0</v>
      </c>
      <c r="W2754" s="15">
        <f t="shared" si="473"/>
        <v>0</v>
      </c>
      <c r="X2754" s="5">
        <f t="shared" si="474"/>
        <v>0</v>
      </c>
      <c r="Y2754" s="5">
        <f t="shared" si="475"/>
        <v>19.518749853750002</v>
      </c>
      <c r="Z2754" s="5">
        <f t="shared" si="476"/>
        <v>-22.771874829375005</v>
      </c>
      <c r="AA2754" s="5">
        <f t="shared" si="477"/>
        <v>2.1687499837500006</v>
      </c>
      <c r="AB2754" s="5">
        <f t="shared" si="478"/>
        <v>1.0843749918750021</v>
      </c>
    </row>
    <row r="2755" spans="1:28" x14ac:dyDescent="0.55000000000000004">
      <c r="A2755" s="3" t="s">
        <v>72</v>
      </c>
      <c r="B2755" s="3" t="s">
        <v>778</v>
      </c>
      <c r="C2755" t="s">
        <v>47</v>
      </c>
      <c r="D2755" s="3" t="s">
        <v>40</v>
      </c>
      <c r="E2755" s="3" t="s">
        <v>2932</v>
      </c>
      <c r="F2755" s="3" t="s">
        <v>77</v>
      </c>
      <c r="G2755" s="5">
        <v>6.25</v>
      </c>
      <c r="H2755">
        <v>9</v>
      </c>
      <c r="I2755" s="5">
        <v>21.774999937499999</v>
      </c>
      <c r="J2755" s="5">
        <v>2.4194444374999997</v>
      </c>
      <c r="K2755">
        <v>182</v>
      </c>
      <c r="L2755" s="15">
        <v>4.9450549450549497E-2</v>
      </c>
      <c r="M2755" s="13">
        <v>1.7109340659340699</v>
      </c>
      <c r="N2755" s="15">
        <v>0</v>
      </c>
      <c r="O2755" s="5">
        <v>0</v>
      </c>
      <c r="P2755" s="5">
        <v>0</v>
      </c>
      <c r="Q2755" s="5">
        <f t="shared" si="479"/>
        <v>21.774999937499999</v>
      </c>
      <c r="R2755" s="5">
        <f t="shared" si="480"/>
        <v>-21.774999937499999</v>
      </c>
      <c r="S2755" s="15">
        <f t="shared" si="481"/>
        <v>-1</v>
      </c>
      <c r="T2755">
        <v>0</v>
      </c>
      <c r="U2755" s="5" t="str">
        <f t="shared" si="482"/>
        <v>NA</v>
      </c>
      <c r="V2755" s="15">
        <f t="shared" ref="V2755:V2818" si="483">(L2755*N2755)</f>
        <v>0</v>
      </c>
      <c r="W2755" s="15">
        <f t="shared" ref="W2755:W2818" si="484">IF(P2755=0,0,R2755/P2755)</f>
        <v>0</v>
      </c>
      <c r="X2755" s="5">
        <f t="shared" ref="X2755:X2818" si="485">IF(T2755=0,0,Q2755/T2755)</f>
        <v>0</v>
      </c>
      <c r="Y2755" s="5">
        <f t="shared" ref="Y2755:Y2818" si="486">Q2755*0.9</f>
        <v>19.597499943749998</v>
      </c>
      <c r="Z2755" s="5">
        <f t="shared" ref="Z2755:Z2818" si="487">R2755*1.05</f>
        <v>-22.863749934375001</v>
      </c>
      <c r="AA2755" s="5">
        <f t="shared" ref="AA2755:AA2818" si="488">Q2755-Y2755</f>
        <v>2.1774999937500006</v>
      </c>
      <c r="AB2755" s="5">
        <f t="shared" ref="AB2755:AB2818" si="489">R2755-Z2755</f>
        <v>1.0887499968750021</v>
      </c>
    </row>
    <row r="2756" spans="1:28" x14ac:dyDescent="0.55000000000000004">
      <c r="A2756" s="3" t="s">
        <v>72</v>
      </c>
      <c r="B2756" s="3" t="s">
        <v>3334</v>
      </c>
      <c r="C2756" t="s">
        <v>47</v>
      </c>
      <c r="D2756" s="3" t="s">
        <v>137</v>
      </c>
      <c r="E2756" s="3" t="s">
        <v>2863</v>
      </c>
      <c r="F2756" s="3" t="s">
        <v>77</v>
      </c>
      <c r="G2756" s="5">
        <v>6.25</v>
      </c>
      <c r="H2756">
        <v>4</v>
      </c>
      <c r="I2756" s="5">
        <v>21.824999999999999</v>
      </c>
      <c r="J2756" s="5">
        <v>5.4562499999999998</v>
      </c>
      <c r="K2756">
        <v>50</v>
      </c>
      <c r="L2756" s="15">
        <v>0.08</v>
      </c>
      <c r="M2756" s="13">
        <v>1.1796</v>
      </c>
      <c r="N2756" s="15">
        <v>0</v>
      </c>
      <c r="O2756" s="5">
        <v>0</v>
      </c>
      <c r="P2756" s="5">
        <v>0</v>
      </c>
      <c r="Q2756" s="5">
        <f t="shared" si="479"/>
        <v>21.824999999999999</v>
      </c>
      <c r="R2756" s="5">
        <f t="shared" si="480"/>
        <v>-21.824999999999999</v>
      </c>
      <c r="S2756" s="15">
        <f t="shared" si="481"/>
        <v>-1</v>
      </c>
      <c r="T2756">
        <v>0</v>
      </c>
      <c r="U2756" s="5" t="str">
        <f t="shared" si="482"/>
        <v>NA</v>
      </c>
      <c r="V2756" s="15">
        <f t="shared" si="483"/>
        <v>0</v>
      </c>
      <c r="W2756" s="15">
        <f t="shared" si="484"/>
        <v>0</v>
      </c>
      <c r="X2756" s="5">
        <f t="shared" si="485"/>
        <v>0</v>
      </c>
      <c r="Y2756" s="5">
        <f t="shared" si="486"/>
        <v>19.642499999999998</v>
      </c>
      <c r="Z2756" s="5">
        <f t="shared" si="487"/>
        <v>-22.916250000000002</v>
      </c>
      <c r="AA2756" s="5">
        <f t="shared" si="488"/>
        <v>2.182500000000001</v>
      </c>
      <c r="AB2756" s="5">
        <f t="shared" si="489"/>
        <v>1.0912500000000023</v>
      </c>
    </row>
    <row r="2757" spans="1:28" x14ac:dyDescent="0.55000000000000004">
      <c r="A2757" s="3" t="s">
        <v>72</v>
      </c>
      <c r="B2757" s="3" t="s">
        <v>4513</v>
      </c>
      <c r="C2757" t="s">
        <v>47</v>
      </c>
      <c r="D2757" s="3" t="s">
        <v>173</v>
      </c>
      <c r="E2757" s="3" t="s">
        <v>3863</v>
      </c>
      <c r="F2757" s="3" t="s">
        <v>77</v>
      </c>
      <c r="G2757" s="5">
        <v>6.25</v>
      </c>
      <c r="H2757">
        <v>22</v>
      </c>
      <c r="I2757" s="5">
        <v>21.837499750000003</v>
      </c>
      <c r="J2757" s="5">
        <v>0.99261362500000005</v>
      </c>
      <c r="K2757">
        <v>599</v>
      </c>
      <c r="L2757" s="15">
        <v>3.6727879799666102E-2</v>
      </c>
      <c r="M2757" s="13">
        <v>1.75826377295492</v>
      </c>
      <c r="N2757" s="15">
        <v>0</v>
      </c>
      <c r="O2757" s="5">
        <v>0</v>
      </c>
      <c r="P2757" s="5">
        <v>0</v>
      </c>
      <c r="Q2757" s="5">
        <f t="shared" si="479"/>
        <v>21.837499750000003</v>
      </c>
      <c r="R2757" s="5">
        <f t="shared" si="480"/>
        <v>-21.837499750000003</v>
      </c>
      <c r="S2757" s="15">
        <f t="shared" si="481"/>
        <v>-1</v>
      </c>
      <c r="T2757">
        <v>0</v>
      </c>
      <c r="U2757" s="5" t="str">
        <f t="shared" si="482"/>
        <v>NA</v>
      </c>
      <c r="V2757" s="15">
        <f t="shared" si="483"/>
        <v>0</v>
      </c>
      <c r="W2757" s="15">
        <f t="shared" si="484"/>
        <v>0</v>
      </c>
      <c r="X2757" s="5">
        <f t="shared" si="485"/>
        <v>0</v>
      </c>
      <c r="Y2757" s="5">
        <f t="shared" si="486"/>
        <v>19.653749775000001</v>
      </c>
      <c r="Z2757" s="5">
        <f t="shared" si="487"/>
        <v>-22.929374737500005</v>
      </c>
      <c r="AA2757" s="5">
        <f t="shared" si="488"/>
        <v>2.1837499750000013</v>
      </c>
      <c r="AB2757" s="5">
        <f t="shared" si="489"/>
        <v>1.0918749875000024</v>
      </c>
    </row>
    <row r="2758" spans="1:28" x14ac:dyDescent="0.55000000000000004">
      <c r="A2758" s="3" t="s">
        <v>72</v>
      </c>
      <c r="B2758" s="3" t="s">
        <v>193</v>
      </c>
      <c r="C2758" t="s">
        <v>47</v>
      </c>
      <c r="D2758" s="3" t="s">
        <v>113</v>
      </c>
      <c r="E2758" s="3" t="s">
        <v>2827</v>
      </c>
      <c r="F2758" s="3" t="s">
        <v>77</v>
      </c>
      <c r="G2758" s="5">
        <v>6.25</v>
      </c>
      <c r="H2758">
        <v>12</v>
      </c>
      <c r="I2758" s="5">
        <v>22.149999900000001</v>
      </c>
      <c r="J2758" s="5">
        <v>1.8458333250000001</v>
      </c>
      <c r="K2758">
        <v>292</v>
      </c>
      <c r="L2758" s="15">
        <v>4.1095890410958902E-2</v>
      </c>
      <c r="M2758" s="13">
        <v>3.1784246575342499</v>
      </c>
      <c r="N2758" s="15">
        <v>0</v>
      </c>
      <c r="O2758" s="5">
        <v>0</v>
      </c>
      <c r="P2758" s="5">
        <v>0</v>
      </c>
      <c r="Q2758" s="5">
        <f t="shared" si="479"/>
        <v>22.149999900000001</v>
      </c>
      <c r="R2758" s="5">
        <f t="shared" si="480"/>
        <v>-22.149999900000001</v>
      </c>
      <c r="S2758" s="15">
        <f t="shared" si="481"/>
        <v>-1</v>
      </c>
      <c r="T2758">
        <v>0</v>
      </c>
      <c r="U2758" s="5" t="str">
        <f t="shared" si="482"/>
        <v>NA</v>
      </c>
      <c r="V2758" s="15">
        <f t="shared" si="483"/>
        <v>0</v>
      </c>
      <c r="W2758" s="15">
        <f t="shared" si="484"/>
        <v>0</v>
      </c>
      <c r="X2758" s="5">
        <f t="shared" si="485"/>
        <v>0</v>
      </c>
      <c r="Y2758" s="5">
        <f t="shared" si="486"/>
        <v>19.934999910000002</v>
      </c>
      <c r="Z2758" s="5">
        <f t="shared" si="487"/>
        <v>-23.257499895000002</v>
      </c>
      <c r="AA2758" s="5">
        <f t="shared" si="488"/>
        <v>2.214999989999999</v>
      </c>
      <c r="AB2758" s="5">
        <f t="shared" si="489"/>
        <v>1.1074999950000013</v>
      </c>
    </row>
    <row r="2759" spans="1:28" x14ac:dyDescent="0.55000000000000004">
      <c r="A2759" s="3" t="s">
        <v>72</v>
      </c>
      <c r="B2759" s="3" t="s">
        <v>3392</v>
      </c>
      <c r="C2759" t="s">
        <v>47</v>
      </c>
      <c r="D2759" s="3" t="s">
        <v>173</v>
      </c>
      <c r="E2759" s="3" t="s">
        <v>675</v>
      </c>
      <c r="F2759" s="3" t="s">
        <v>77</v>
      </c>
      <c r="G2759" s="5">
        <v>6.25</v>
      </c>
      <c r="H2759">
        <v>6</v>
      </c>
      <c r="I2759" s="5">
        <v>22.162500000000001</v>
      </c>
      <c r="J2759" s="5">
        <v>3.6937500000000001</v>
      </c>
      <c r="K2759">
        <v>50</v>
      </c>
      <c r="L2759" s="15">
        <v>0.12</v>
      </c>
      <c r="M2759" s="13">
        <v>2.282</v>
      </c>
      <c r="N2759" s="15">
        <v>0</v>
      </c>
      <c r="O2759" s="5">
        <v>0</v>
      </c>
      <c r="P2759" s="5">
        <v>0</v>
      </c>
      <c r="Q2759" s="5">
        <f t="shared" si="479"/>
        <v>22.162500000000001</v>
      </c>
      <c r="R2759" s="5">
        <f t="shared" si="480"/>
        <v>-22.162500000000001</v>
      </c>
      <c r="S2759" s="15">
        <f t="shared" si="481"/>
        <v>-1</v>
      </c>
      <c r="T2759">
        <v>0</v>
      </c>
      <c r="U2759" s="5" t="str">
        <f t="shared" si="482"/>
        <v>NA</v>
      </c>
      <c r="V2759" s="15">
        <f t="shared" si="483"/>
        <v>0</v>
      </c>
      <c r="W2759" s="15">
        <f t="shared" si="484"/>
        <v>0</v>
      </c>
      <c r="X2759" s="5">
        <f t="shared" si="485"/>
        <v>0</v>
      </c>
      <c r="Y2759" s="5">
        <f t="shared" si="486"/>
        <v>19.946250000000003</v>
      </c>
      <c r="Z2759" s="5">
        <f t="shared" si="487"/>
        <v>-23.270625000000003</v>
      </c>
      <c r="AA2759" s="5">
        <f t="shared" si="488"/>
        <v>2.2162499999999987</v>
      </c>
      <c r="AB2759" s="5">
        <f t="shared" si="489"/>
        <v>1.1081250000000011</v>
      </c>
    </row>
    <row r="2760" spans="1:28" x14ac:dyDescent="0.55000000000000004">
      <c r="A2760" s="3" t="s">
        <v>72</v>
      </c>
      <c r="B2760" s="3" t="s">
        <v>2018</v>
      </c>
      <c r="C2760" t="s">
        <v>47</v>
      </c>
      <c r="D2760" s="3" t="s">
        <v>32</v>
      </c>
      <c r="E2760" s="3" t="s">
        <v>170</v>
      </c>
      <c r="F2760" s="3" t="s">
        <v>77</v>
      </c>
      <c r="G2760" s="5">
        <v>6.25</v>
      </c>
      <c r="H2760">
        <v>19</v>
      </c>
      <c r="I2760" s="5">
        <v>22.237499775</v>
      </c>
      <c r="J2760" s="5">
        <v>1.170394725</v>
      </c>
      <c r="K2760">
        <v>532</v>
      </c>
      <c r="L2760" s="15">
        <v>3.5714285714285698E-2</v>
      </c>
      <c r="M2760" s="13">
        <v>6.5554511278195502</v>
      </c>
      <c r="N2760" s="15">
        <v>0</v>
      </c>
      <c r="O2760" s="5">
        <v>0</v>
      </c>
      <c r="P2760" s="5">
        <v>0</v>
      </c>
      <c r="Q2760" s="5">
        <f t="shared" si="479"/>
        <v>22.237499775</v>
      </c>
      <c r="R2760" s="5">
        <f t="shared" si="480"/>
        <v>-22.237499775</v>
      </c>
      <c r="S2760" s="15">
        <f t="shared" si="481"/>
        <v>-1</v>
      </c>
      <c r="T2760">
        <v>0</v>
      </c>
      <c r="U2760" s="5" t="str">
        <f t="shared" si="482"/>
        <v>NA</v>
      </c>
      <c r="V2760" s="15">
        <f t="shared" si="483"/>
        <v>0</v>
      </c>
      <c r="W2760" s="15">
        <f t="shared" si="484"/>
        <v>0</v>
      </c>
      <c r="X2760" s="5">
        <f t="shared" si="485"/>
        <v>0</v>
      </c>
      <c r="Y2760" s="5">
        <f t="shared" si="486"/>
        <v>20.013749797500001</v>
      </c>
      <c r="Z2760" s="5">
        <f t="shared" si="487"/>
        <v>-23.349374763749999</v>
      </c>
      <c r="AA2760" s="5">
        <f t="shared" si="488"/>
        <v>2.2237499774999989</v>
      </c>
      <c r="AB2760" s="5">
        <f t="shared" si="489"/>
        <v>1.1118749887499995</v>
      </c>
    </row>
    <row r="2761" spans="1:28" x14ac:dyDescent="0.55000000000000004">
      <c r="A2761" s="3" t="s">
        <v>72</v>
      </c>
      <c r="B2761" s="3" t="s">
        <v>3399</v>
      </c>
      <c r="C2761" t="s">
        <v>47</v>
      </c>
      <c r="D2761" s="3" t="s">
        <v>32</v>
      </c>
      <c r="E2761" s="3" t="s">
        <v>170</v>
      </c>
      <c r="F2761" s="3" t="s">
        <v>77</v>
      </c>
      <c r="G2761" s="5">
        <v>6.25</v>
      </c>
      <c r="H2761">
        <v>15</v>
      </c>
      <c r="I2761" s="5">
        <v>22.299999937500001</v>
      </c>
      <c r="J2761" s="5">
        <v>1.4866666625</v>
      </c>
      <c r="K2761">
        <v>829</v>
      </c>
      <c r="L2761" s="15">
        <v>1.8094089264173701E-2</v>
      </c>
      <c r="M2761" s="13">
        <v>3.0700844390832298</v>
      </c>
      <c r="N2761" s="15">
        <v>0</v>
      </c>
      <c r="O2761" s="5">
        <v>0</v>
      </c>
      <c r="P2761" s="5">
        <v>0</v>
      </c>
      <c r="Q2761" s="5">
        <f t="shared" si="479"/>
        <v>22.299999937500001</v>
      </c>
      <c r="R2761" s="5">
        <f t="shared" si="480"/>
        <v>-22.299999937500001</v>
      </c>
      <c r="S2761" s="15">
        <f t="shared" si="481"/>
        <v>-1</v>
      </c>
      <c r="T2761">
        <v>0</v>
      </c>
      <c r="U2761" s="5" t="str">
        <f t="shared" si="482"/>
        <v>NA</v>
      </c>
      <c r="V2761" s="15">
        <f t="shared" si="483"/>
        <v>0</v>
      </c>
      <c r="W2761" s="15">
        <f t="shared" si="484"/>
        <v>0</v>
      </c>
      <c r="X2761" s="5">
        <f t="shared" si="485"/>
        <v>0</v>
      </c>
      <c r="Y2761" s="5">
        <f t="shared" si="486"/>
        <v>20.069999943750002</v>
      </c>
      <c r="Z2761" s="5">
        <f t="shared" si="487"/>
        <v>-23.414999934375</v>
      </c>
      <c r="AA2761" s="5">
        <f t="shared" si="488"/>
        <v>2.229999993749999</v>
      </c>
      <c r="AB2761" s="5">
        <f t="shared" si="489"/>
        <v>1.1149999968749995</v>
      </c>
    </row>
    <row r="2762" spans="1:28" x14ac:dyDescent="0.55000000000000004">
      <c r="A2762" s="3" t="s">
        <v>72</v>
      </c>
      <c r="B2762" s="3" t="s">
        <v>384</v>
      </c>
      <c r="C2762" t="s">
        <v>47</v>
      </c>
      <c r="D2762" s="3" t="s">
        <v>40</v>
      </c>
      <c r="E2762" s="3" t="s">
        <v>2932</v>
      </c>
      <c r="F2762" s="3" t="s">
        <v>77</v>
      </c>
      <c r="G2762" s="5">
        <v>6.25</v>
      </c>
      <c r="H2762">
        <v>7</v>
      </c>
      <c r="I2762" s="5">
        <v>22.387499925</v>
      </c>
      <c r="J2762" s="5">
        <v>3.1982142749999998</v>
      </c>
      <c r="K2762">
        <v>134</v>
      </c>
      <c r="L2762" s="15">
        <v>5.2238805970149196E-2</v>
      </c>
      <c r="M2762" s="13">
        <v>1.3614925373134299</v>
      </c>
      <c r="N2762" s="15">
        <v>0</v>
      </c>
      <c r="O2762" s="5">
        <v>0</v>
      </c>
      <c r="P2762" s="5">
        <v>0</v>
      </c>
      <c r="Q2762" s="5">
        <f t="shared" si="479"/>
        <v>22.387499925</v>
      </c>
      <c r="R2762" s="5">
        <f t="shared" si="480"/>
        <v>-22.387499925</v>
      </c>
      <c r="S2762" s="15">
        <f t="shared" si="481"/>
        <v>-1</v>
      </c>
      <c r="T2762">
        <v>0</v>
      </c>
      <c r="U2762" s="5" t="str">
        <f t="shared" si="482"/>
        <v>NA</v>
      </c>
      <c r="V2762" s="15">
        <f t="shared" si="483"/>
        <v>0</v>
      </c>
      <c r="W2762" s="15">
        <f t="shared" si="484"/>
        <v>0</v>
      </c>
      <c r="X2762" s="5">
        <f t="shared" si="485"/>
        <v>0</v>
      </c>
      <c r="Y2762" s="5">
        <f t="shared" si="486"/>
        <v>20.148749932499999</v>
      </c>
      <c r="Z2762" s="5">
        <f t="shared" si="487"/>
        <v>-23.506874921250002</v>
      </c>
      <c r="AA2762" s="5">
        <f t="shared" si="488"/>
        <v>2.2387499925000007</v>
      </c>
      <c r="AB2762" s="5">
        <f t="shared" si="489"/>
        <v>1.1193749962500021</v>
      </c>
    </row>
    <row r="2763" spans="1:28" x14ac:dyDescent="0.55000000000000004">
      <c r="A2763" s="3" t="s">
        <v>72</v>
      </c>
      <c r="B2763" s="3" t="s">
        <v>2890</v>
      </c>
      <c r="C2763" t="s">
        <v>47</v>
      </c>
      <c r="D2763" s="3" t="s">
        <v>32</v>
      </c>
      <c r="E2763" s="3" t="s">
        <v>575</v>
      </c>
      <c r="F2763" s="3" t="s">
        <v>77</v>
      </c>
      <c r="G2763" s="5">
        <v>6.25</v>
      </c>
      <c r="H2763">
        <v>14</v>
      </c>
      <c r="I2763" s="5">
        <v>22.449999949999999</v>
      </c>
      <c r="J2763" s="5">
        <v>1.6035714249999999</v>
      </c>
      <c r="K2763">
        <v>509</v>
      </c>
      <c r="L2763" s="15">
        <v>2.75049115913556E-2</v>
      </c>
      <c r="M2763" s="13">
        <v>1.3223968565815301</v>
      </c>
      <c r="N2763" s="15">
        <v>0</v>
      </c>
      <c r="O2763" s="5">
        <v>0</v>
      </c>
      <c r="P2763" s="5">
        <v>0</v>
      </c>
      <c r="Q2763" s="5">
        <f t="shared" si="479"/>
        <v>22.449999949999999</v>
      </c>
      <c r="R2763" s="5">
        <f t="shared" si="480"/>
        <v>-22.449999949999999</v>
      </c>
      <c r="S2763" s="15">
        <f t="shared" si="481"/>
        <v>-1</v>
      </c>
      <c r="T2763">
        <v>0</v>
      </c>
      <c r="U2763" s="5" t="str">
        <f t="shared" si="482"/>
        <v>NA</v>
      </c>
      <c r="V2763" s="15">
        <f t="shared" si="483"/>
        <v>0</v>
      </c>
      <c r="W2763" s="15">
        <f t="shared" si="484"/>
        <v>0</v>
      </c>
      <c r="X2763" s="5">
        <f t="shared" si="485"/>
        <v>0</v>
      </c>
      <c r="Y2763" s="5">
        <f t="shared" si="486"/>
        <v>20.204999954999998</v>
      </c>
      <c r="Z2763" s="5">
        <f t="shared" si="487"/>
        <v>-23.572499947499999</v>
      </c>
      <c r="AA2763" s="5">
        <f t="shared" si="488"/>
        <v>2.2449999950000006</v>
      </c>
      <c r="AB2763" s="5">
        <f t="shared" si="489"/>
        <v>1.1224999975000003</v>
      </c>
    </row>
    <row r="2764" spans="1:28" x14ac:dyDescent="0.55000000000000004">
      <c r="A2764" s="3" t="s">
        <v>72</v>
      </c>
      <c r="B2764" s="3" t="s">
        <v>4521</v>
      </c>
      <c r="C2764" t="s">
        <v>47</v>
      </c>
      <c r="D2764" s="3" t="s">
        <v>32</v>
      </c>
      <c r="E2764" s="3" t="s">
        <v>2686</v>
      </c>
      <c r="F2764" s="3" t="s">
        <v>77</v>
      </c>
      <c r="G2764" s="5">
        <v>6.25</v>
      </c>
      <c r="H2764">
        <v>14</v>
      </c>
      <c r="I2764" s="5">
        <v>22.474999924999999</v>
      </c>
      <c r="J2764" s="5">
        <v>1.6053571375</v>
      </c>
      <c r="K2764">
        <v>609</v>
      </c>
      <c r="L2764" s="15">
        <v>2.2988505747126398E-2</v>
      </c>
      <c r="M2764" s="13">
        <v>1.6515599343185501</v>
      </c>
      <c r="N2764" s="15">
        <v>0</v>
      </c>
      <c r="O2764" s="5">
        <v>0</v>
      </c>
      <c r="P2764" s="5">
        <v>0</v>
      </c>
      <c r="Q2764" s="5">
        <f t="shared" si="479"/>
        <v>22.474999924999999</v>
      </c>
      <c r="R2764" s="5">
        <f t="shared" si="480"/>
        <v>-22.474999924999999</v>
      </c>
      <c r="S2764" s="15">
        <f t="shared" si="481"/>
        <v>-1</v>
      </c>
      <c r="T2764">
        <v>0</v>
      </c>
      <c r="U2764" s="5" t="str">
        <f t="shared" si="482"/>
        <v>NA</v>
      </c>
      <c r="V2764" s="15">
        <f t="shared" si="483"/>
        <v>0</v>
      </c>
      <c r="W2764" s="15">
        <f t="shared" si="484"/>
        <v>0</v>
      </c>
      <c r="X2764" s="5">
        <f t="shared" si="485"/>
        <v>0</v>
      </c>
      <c r="Y2764" s="5">
        <f t="shared" si="486"/>
        <v>20.227499932499999</v>
      </c>
      <c r="Z2764" s="5">
        <f t="shared" si="487"/>
        <v>-23.59874992125</v>
      </c>
      <c r="AA2764" s="5">
        <f t="shared" si="488"/>
        <v>2.2474999924999999</v>
      </c>
      <c r="AB2764" s="5">
        <f t="shared" si="489"/>
        <v>1.1237499962500017</v>
      </c>
    </row>
    <row r="2765" spans="1:28" x14ac:dyDescent="0.55000000000000004">
      <c r="A2765" s="3" t="s">
        <v>72</v>
      </c>
      <c r="B2765" s="3" t="s">
        <v>3695</v>
      </c>
      <c r="C2765" t="s">
        <v>47</v>
      </c>
      <c r="D2765" s="3" t="s">
        <v>104</v>
      </c>
      <c r="E2765" s="3" t="s">
        <v>3019</v>
      </c>
      <c r="F2765" s="3" t="s">
        <v>77</v>
      </c>
      <c r="G2765" s="5">
        <v>6.25</v>
      </c>
      <c r="H2765">
        <v>8</v>
      </c>
      <c r="I2765" s="5">
        <v>22.487500000000001</v>
      </c>
      <c r="J2765" s="5">
        <v>2.8109375000000001</v>
      </c>
      <c r="K2765">
        <v>22</v>
      </c>
      <c r="L2765" s="15">
        <v>0.36363636363636404</v>
      </c>
      <c r="M2765" s="13">
        <v>1.6340909090909099</v>
      </c>
      <c r="N2765" s="15">
        <v>0</v>
      </c>
      <c r="O2765" s="5">
        <v>0</v>
      </c>
      <c r="P2765" s="5">
        <v>0</v>
      </c>
      <c r="Q2765" s="5">
        <f t="shared" si="479"/>
        <v>22.487500000000001</v>
      </c>
      <c r="R2765" s="5">
        <f t="shared" si="480"/>
        <v>-22.487500000000001</v>
      </c>
      <c r="S2765" s="15">
        <f t="shared" si="481"/>
        <v>-1</v>
      </c>
      <c r="T2765">
        <v>0</v>
      </c>
      <c r="U2765" s="5" t="str">
        <f t="shared" si="482"/>
        <v>NA</v>
      </c>
      <c r="V2765" s="15">
        <f t="shared" si="483"/>
        <v>0</v>
      </c>
      <c r="W2765" s="15">
        <f t="shared" si="484"/>
        <v>0</v>
      </c>
      <c r="X2765" s="5">
        <f t="shared" si="485"/>
        <v>0</v>
      </c>
      <c r="Y2765" s="5">
        <f t="shared" si="486"/>
        <v>20.23875</v>
      </c>
      <c r="Z2765" s="5">
        <f t="shared" si="487"/>
        <v>-23.611875000000001</v>
      </c>
      <c r="AA2765" s="5">
        <f t="shared" si="488"/>
        <v>2.2487500000000011</v>
      </c>
      <c r="AB2765" s="5">
        <f t="shared" si="489"/>
        <v>1.1243750000000006</v>
      </c>
    </row>
    <row r="2766" spans="1:28" x14ac:dyDescent="0.55000000000000004">
      <c r="A2766" s="3" t="s">
        <v>72</v>
      </c>
      <c r="B2766" s="3" t="s">
        <v>4524</v>
      </c>
      <c r="C2766" t="s">
        <v>47</v>
      </c>
      <c r="D2766" s="3" t="s">
        <v>173</v>
      </c>
      <c r="E2766" s="3" t="s">
        <v>2718</v>
      </c>
      <c r="F2766" s="3" t="s">
        <v>77</v>
      </c>
      <c r="G2766" s="5">
        <v>6.25</v>
      </c>
      <c r="H2766">
        <v>11</v>
      </c>
      <c r="I2766" s="5">
        <v>22.499999912499998</v>
      </c>
      <c r="J2766" s="5">
        <v>2.0454545374999999</v>
      </c>
      <c r="K2766">
        <v>313</v>
      </c>
      <c r="L2766" s="15">
        <v>3.5143769968051103E-2</v>
      </c>
      <c r="M2766" s="13">
        <v>2.78019169329073</v>
      </c>
      <c r="N2766" s="15">
        <v>0</v>
      </c>
      <c r="O2766" s="5">
        <v>0</v>
      </c>
      <c r="P2766" s="5">
        <v>0</v>
      </c>
      <c r="Q2766" s="5">
        <f t="shared" si="479"/>
        <v>22.499999912499998</v>
      </c>
      <c r="R2766" s="5">
        <f t="shared" si="480"/>
        <v>-22.499999912499998</v>
      </c>
      <c r="S2766" s="15">
        <f t="shared" si="481"/>
        <v>-1</v>
      </c>
      <c r="T2766">
        <v>0</v>
      </c>
      <c r="U2766" s="5" t="str">
        <f t="shared" si="482"/>
        <v>NA</v>
      </c>
      <c r="V2766" s="15">
        <f t="shared" si="483"/>
        <v>0</v>
      </c>
      <c r="W2766" s="15">
        <f t="shared" si="484"/>
        <v>0</v>
      </c>
      <c r="X2766" s="5">
        <f t="shared" si="485"/>
        <v>0</v>
      </c>
      <c r="Y2766" s="5">
        <f t="shared" si="486"/>
        <v>20.249999921249998</v>
      </c>
      <c r="Z2766" s="5">
        <f t="shared" si="487"/>
        <v>-23.624999908124998</v>
      </c>
      <c r="AA2766" s="5">
        <f t="shared" si="488"/>
        <v>2.2499999912500002</v>
      </c>
      <c r="AB2766" s="5">
        <f t="shared" si="489"/>
        <v>1.1249999956250001</v>
      </c>
    </row>
    <row r="2767" spans="1:28" x14ac:dyDescent="0.55000000000000004">
      <c r="A2767" s="3" t="s">
        <v>72</v>
      </c>
      <c r="B2767" s="3" t="s">
        <v>3695</v>
      </c>
      <c r="C2767" t="s">
        <v>47</v>
      </c>
      <c r="D2767" s="3" t="s">
        <v>32</v>
      </c>
      <c r="E2767" s="3" t="s">
        <v>467</v>
      </c>
      <c r="F2767" s="3" t="s">
        <v>77</v>
      </c>
      <c r="G2767" s="5">
        <v>6.25</v>
      </c>
      <c r="H2767">
        <v>23</v>
      </c>
      <c r="I2767" s="5">
        <v>22.562499749999997</v>
      </c>
      <c r="J2767" s="5">
        <v>0.98097824999999994</v>
      </c>
      <c r="K2767">
        <v>667</v>
      </c>
      <c r="L2767" s="15">
        <v>3.4482758620689703E-2</v>
      </c>
      <c r="M2767" s="13">
        <v>5.2832083958020997</v>
      </c>
      <c r="N2767" s="15">
        <v>0</v>
      </c>
      <c r="O2767" s="5">
        <v>0</v>
      </c>
      <c r="P2767" s="5">
        <v>0</v>
      </c>
      <c r="Q2767" s="5">
        <f t="shared" si="479"/>
        <v>22.562499749999997</v>
      </c>
      <c r="R2767" s="5">
        <f t="shared" si="480"/>
        <v>-22.562499749999997</v>
      </c>
      <c r="S2767" s="15">
        <f t="shared" si="481"/>
        <v>-1</v>
      </c>
      <c r="T2767">
        <v>0</v>
      </c>
      <c r="U2767" s="5" t="str">
        <f t="shared" si="482"/>
        <v>NA</v>
      </c>
      <c r="V2767" s="15">
        <f t="shared" si="483"/>
        <v>0</v>
      </c>
      <c r="W2767" s="15">
        <f t="shared" si="484"/>
        <v>0</v>
      </c>
      <c r="X2767" s="5">
        <f t="shared" si="485"/>
        <v>0</v>
      </c>
      <c r="Y2767" s="5">
        <f t="shared" si="486"/>
        <v>20.306249774999998</v>
      </c>
      <c r="Z2767" s="5">
        <f t="shared" si="487"/>
        <v>-23.690624737499999</v>
      </c>
      <c r="AA2767" s="5">
        <f t="shared" si="488"/>
        <v>2.2562499749999994</v>
      </c>
      <c r="AB2767" s="5">
        <f t="shared" si="489"/>
        <v>1.1281249875000015</v>
      </c>
    </row>
    <row r="2768" spans="1:28" x14ac:dyDescent="0.55000000000000004">
      <c r="A2768" s="3" t="s">
        <v>72</v>
      </c>
      <c r="B2768" s="3" t="s">
        <v>4527</v>
      </c>
      <c r="C2768" t="s">
        <v>47</v>
      </c>
      <c r="D2768" s="3" t="s">
        <v>173</v>
      </c>
      <c r="E2768" s="3" t="s">
        <v>2718</v>
      </c>
      <c r="F2768" s="3" t="s">
        <v>77</v>
      </c>
      <c r="G2768" s="5">
        <v>6.25</v>
      </c>
      <c r="H2768">
        <v>11</v>
      </c>
      <c r="I2768" s="5">
        <v>22.6999999875</v>
      </c>
      <c r="J2768" s="5">
        <v>2.0636363625</v>
      </c>
      <c r="K2768">
        <v>463</v>
      </c>
      <c r="L2768" s="15">
        <v>2.3758099352051799E-2</v>
      </c>
      <c r="M2768" s="13">
        <v>3.4090712742980598</v>
      </c>
      <c r="N2768" s="15">
        <v>0</v>
      </c>
      <c r="O2768" s="5">
        <v>0</v>
      </c>
      <c r="P2768" s="5">
        <v>0</v>
      </c>
      <c r="Q2768" s="5">
        <f t="shared" si="479"/>
        <v>22.6999999875</v>
      </c>
      <c r="R2768" s="5">
        <f t="shared" si="480"/>
        <v>-22.6999999875</v>
      </c>
      <c r="S2768" s="15">
        <f t="shared" si="481"/>
        <v>-1</v>
      </c>
      <c r="T2768">
        <v>0</v>
      </c>
      <c r="U2768" s="5" t="str">
        <f t="shared" si="482"/>
        <v>NA</v>
      </c>
      <c r="V2768" s="15">
        <f t="shared" si="483"/>
        <v>0</v>
      </c>
      <c r="W2768" s="15">
        <f t="shared" si="484"/>
        <v>0</v>
      </c>
      <c r="X2768" s="5">
        <f t="shared" si="485"/>
        <v>0</v>
      </c>
      <c r="Y2768" s="5">
        <f t="shared" si="486"/>
        <v>20.429999988750001</v>
      </c>
      <c r="Z2768" s="5">
        <f t="shared" si="487"/>
        <v>-23.834999986875001</v>
      </c>
      <c r="AA2768" s="5">
        <f t="shared" si="488"/>
        <v>2.2699999987499986</v>
      </c>
      <c r="AB2768" s="5">
        <f t="shared" si="489"/>
        <v>1.1349999993750011</v>
      </c>
    </row>
    <row r="2769" spans="1:28" x14ac:dyDescent="0.55000000000000004">
      <c r="A2769" s="3" t="s">
        <v>72</v>
      </c>
      <c r="B2769" s="3" t="s">
        <v>3440</v>
      </c>
      <c r="C2769" t="s">
        <v>47</v>
      </c>
      <c r="D2769" s="3" t="s">
        <v>137</v>
      </c>
      <c r="E2769" s="3" t="s">
        <v>2863</v>
      </c>
      <c r="F2769" s="3" t="s">
        <v>77</v>
      </c>
      <c r="G2769" s="5">
        <v>6.25</v>
      </c>
      <c r="H2769">
        <v>8</v>
      </c>
      <c r="I2769" s="5">
        <v>22.787500000000001</v>
      </c>
      <c r="J2769" s="5">
        <v>2.8484375000000002</v>
      </c>
      <c r="K2769">
        <v>110</v>
      </c>
      <c r="L2769" s="15">
        <v>7.2727272727272696E-2</v>
      </c>
      <c r="M2769" s="13">
        <v>1.05454545454545</v>
      </c>
      <c r="N2769" s="15">
        <v>0</v>
      </c>
      <c r="O2769" s="5">
        <v>0</v>
      </c>
      <c r="P2769" s="5">
        <v>0</v>
      </c>
      <c r="Q2769" s="5">
        <f t="shared" si="479"/>
        <v>22.787500000000001</v>
      </c>
      <c r="R2769" s="5">
        <f t="shared" si="480"/>
        <v>-22.787500000000001</v>
      </c>
      <c r="S2769" s="15">
        <f t="shared" si="481"/>
        <v>-1</v>
      </c>
      <c r="T2769">
        <v>0</v>
      </c>
      <c r="U2769" s="5" t="str">
        <f t="shared" si="482"/>
        <v>NA</v>
      </c>
      <c r="V2769" s="15">
        <f t="shared" si="483"/>
        <v>0</v>
      </c>
      <c r="W2769" s="15">
        <f t="shared" si="484"/>
        <v>0</v>
      </c>
      <c r="X2769" s="5">
        <f t="shared" si="485"/>
        <v>0</v>
      </c>
      <c r="Y2769" s="5">
        <f t="shared" si="486"/>
        <v>20.508750000000003</v>
      </c>
      <c r="Z2769" s="5">
        <f t="shared" si="487"/>
        <v>-23.926875000000003</v>
      </c>
      <c r="AA2769" s="5">
        <f t="shared" si="488"/>
        <v>2.2787499999999987</v>
      </c>
      <c r="AB2769" s="5">
        <f t="shared" si="489"/>
        <v>1.1393750000000011</v>
      </c>
    </row>
    <row r="2770" spans="1:28" x14ac:dyDescent="0.55000000000000004">
      <c r="A2770" s="3" t="s">
        <v>72</v>
      </c>
      <c r="B2770" s="3" t="s">
        <v>2901</v>
      </c>
      <c r="C2770" t="s">
        <v>47</v>
      </c>
      <c r="D2770" s="3" t="s">
        <v>32</v>
      </c>
      <c r="E2770" s="3" t="s">
        <v>575</v>
      </c>
      <c r="F2770" s="3" t="s">
        <v>77</v>
      </c>
      <c r="G2770" s="5">
        <v>6.25</v>
      </c>
      <c r="H2770">
        <v>8</v>
      </c>
      <c r="I2770" s="5">
        <v>22.8125</v>
      </c>
      <c r="J2770" s="5">
        <v>2.8515625</v>
      </c>
      <c r="K2770">
        <v>154</v>
      </c>
      <c r="L2770" s="15">
        <v>5.1948051948051903E-2</v>
      </c>
      <c r="M2770" s="13">
        <v>1.58896103896104</v>
      </c>
      <c r="N2770" s="15">
        <v>0</v>
      </c>
      <c r="O2770" s="5">
        <v>0</v>
      </c>
      <c r="P2770" s="5">
        <v>0</v>
      </c>
      <c r="Q2770" s="5">
        <f t="shared" si="479"/>
        <v>22.8125</v>
      </c>
      <c r="R2770" s="5">
        <f t="shared" si="480"/>
        <v>-22.8125</v>
      </c>
      <c r="S2770" s="15">
        <f t="shared" si="481"/>
        <v>-1</v>
      </c>
      <c r="T2770">
        <v>0</v>
      </c>
      <c r="U2770" s="5" t="str">
        <f t="shared" si="482"/>
        <v>NA</v>
      </c>
      <c r="V2770" s="15">
        <f t="shared" si="483"/>
        <v>0</v>
      </c>
      <c r="W2770" s="15">
        <f t="shared" si="484"/>
        <v>0</v>
      </c>
      <c r="X2770" s="5">
        <f t="shared" si="485"/>
        <v>0</v>
      </c>
      <c r="Y2770" s="5">
        <f t="shared" si="486"/>
        <v>20.53125</v>
      </c>
      <c r="Z2770" s="5">
        <f t="shared" si="487"/>
        <v>-23.953125</v>
      </c>
      <c r="AA2770" s="5">
        <f t="shared" si="488"/>
        <v>2.28125</v>
      </c>
      <c r="AB2770" s="5">
        <f t="shared" si="489"/>
        <v>1.140625</v>
      </c>
    </row>
    <row r="2771" spans="1:28" x14ac:dyDescent="0.55000000000000004">
      <c r="A2771" s="3" t="s">
        <v>72</v>
      </c>
      <c r="B2771" s="3" t="s">
        <v>3440</v>
      </c>
      <c r="C2771" t="s">
        <v>47</v>
      </c>
      <c r="D2771" s="3" t="s">
        <v>173</v>
      </c>
      <c r="E2771" s="3" t="s">
        <v>206</v>
      </c>
      <c r="F2771" s="3" t="s">
        <v>77</v>
      </c>
      <c r="G2771" s="5">
        <v>6.25</v>
      </c>
      <c r="H2771">
        <v>16</v>
      </c>
      <c r="I2771" s="5">
        <v>22.824999999999999</v>
      </c>
      <c r="J2771" s="5">
        <v>1.4265625</v>
      </c>
      <c r="K2771">
        <v>492</v>
      </c>
      <c r="L2771" s="15">
        <v>3.2520325203252001E-2</v>
      </c>
      <c r="M2771" s="13">
        <v>1.80772357723577</v>
      </c>
      <c r="N2771" s="15">
        <v>0</v>
      </c>
      <c r="O2771" s="5">
        <v>0</v>
      </c>
      <c r="P2771" s="5">
        <v>0</v>
      </c>
      <c r="Q2771" s="5">
        <f t="shared" si="479"/>
        <v>22.824999999999999</v>
      </c>
      <c r="R2771" s="5">
        <f t="shared" si="480"/>
        <v>-22.824999999999999</v>
      </c>
      <c r="S2771" s="15">
        <f t="shared" si="481"/>
        <v>-1</v>
      </c>
      <c r="T2771">
        <v>0</v>
      </c>
      <c r="U2771" s="5" t="str">
        <f t="shared" si="482"/>
        <v>NA</v>
      </c>
      <c r="V2771" s="15">
        <f t="shared" si="483"/>
        <v>0</v>
      </c>
      <c r="W2771" s="15">
        <f t="shared" si="484"/>
        <v>0</v>
      </c>
      <c r="X2771" s="5">
        <f t="shared" si="485"/>
        <v>0</v>
      </c>
      <c r="Y2771" s="5">
        <f t="shared" si="486"/>
        <v>20.5425</v>
      </c>
      <c r="Z2771" s="5">
        <f t="shared" si="487"/>
        <v>-23.966249999999999</v>
      </c>
      <c r="AA2771" s="5">
        <f t="shared" si="488"/>
        <v>2.2824999999999989</v>
      </c>
      <c r="AB2771" s="5">
        <f t="shared" si="489"/>
        <v>1.1412499999999994</v>
      </c>
    </row>
    <row r="2772" spans="1:28" x14ac:dyDescent="0.55000000000000004">
      <c r="A2772" s="3" t="s">
        <v>72</v>
      </c>
      <c r="B2772" s="3" t="s">
        <v>381</v>
      </c>
      <c r="C2772" t="s">
        <v>47</v>
      </c>
      <c r="D2772" s="3" t="s">
        <v>133</v>
      </c>
      <c r="E2772" s="3" t="s">
        <v>134</v>
      </c>
      <c r="F2772" s="3" t="s">
        <v>77</v>
      </c>
      <c r="G2772" s="5">
        <v>6.25</v>
      </c>
      <c r="H2772">
        <v>10</v>
      </c>
      <c r="I2772" s="5">
        <v>22.987500000000001</v>
      </c>
      <c r="J2772" s="5">
        <v>2.2987500000000001</v>
      </c>
      <c r="K2772">
        <v>63</v>
      </c>
      <c r="L2772" s="15">
        <v>0.158730158730159</v>
      </c>
      <c r="M2772" s="13">
        <v>2.4142857142857101</v>
      </c>
      <c r="N2772" s="15">
        <v>0</v>
      </c>
      <c r="O2772" s="5">
        <v>0</v>
      </c>
      <c r="P2772" s="5">
        <v>0</v>
      </c>
      <c r="Q2772" s="5">
        <f t="shared" si="479"/>
        <v>22.987500000000001</v>
      </c>
      <c r="R2772" s="5">
        <f t="shared" si="480"/>
        <v>-22.987500000000001</v>
      </c>
      <c r="S2772" s="15">
        <f t="shared" si="481"/>
        <v>-1</v>
      </c>
      <c r="T2772">
        <v>0</v>
      </c>
      <c r="U2772" s="5" t="str">
        <f t="shared" si="482"/>
        <v>NA</v>
      </c>
      <c r="V2772" s="15">
        <f t="shared" si="483"/>
        <v>0</v>
      </c>
      <c r="W2772" s="15">
        <f t="shared" si="484"/>
        <v>0</v>
      </c>
      <c r="X2772" s="5">
        <f t="shared" si="485"/>
        <v>0</v>
      </c>
      <c r="Y2772" s="5">
        <f t="shared" si="486"/>
        <v>20.688750000000002</v>
      </c>
      <c r="Z2772" s="5">
        <f t="shared" si="487"/>
        <v>-24.136875000000003</v>
      </c>
      <c r="AA2772" s="5">
        <f t="shared" si="488"/>
        <v>2.2987499999999983</v>
      </c>
      <c r="AB2772" s="5">
        <f t="shared" si="489"/>
        <v>1.1493750000000027</v>
      </c>
    </row>
    <row r="2773" spans="1:28" x14ac:dyDescent="0.55000000000000004">
      <c r="A2773" s="3" t="s">
        <v>72</v>
      </c>
      <c r="B2773" s="3" t="s">
        <v>3154</v>
      </c>
      <c r="C2773" t="s">
        <v>47</v>
      </c>
      <c r="D2773" s="3" t="s">
        <v>125</v>
      </c>
      <c r="E2773" s="3" t="s">
        <v>3601</v>
      </c>
      <c r="F2773" s="3" t="s">
        <v>77</v>
      </c>
      <c r="G2773" s="5">
        <v>6.25</v>
      </c>
      <c r="H2773">
        <v>6</v>
      </c>
      <c r="I2773" s="5">
        <v>23.074999949999999</v>
      </c>
      <c r="J2773" s="5">
        <v>3.8458333250000001</v>
      </c>
      <c r="K2773">
        <v>121</v>
      </c>
      <c r="L2773" s="15">
        <v>4.9586776859504099E-2</v>
      </c>
      <c r="M2773" s="13">
        <v>2.0526446280991699</v>
      </c>
      <c r="N2773" s="15">
        <v>0</v>
      </c>
      <c r="O2773" s="5">
        <v>0</v>
      </c>
      <c r="P2773" s="5">
        <v>0</v>
      </c>
      <c r="Q2773" s="5">
        <f t="shared" si="479"/>
        <v>23.074999949999999</v>
      </c>
      <c r="R2773" s="5">
        <f t="shared" si="480"/>
        <v>-23.074999949999999</v>
      </c>
      <c r="S2773" s="15">
        <f t="shared" si="481"/>
        <v>-1</v>
      </c>
      <c r="T2773">
        <v>0</v>
      </c>
      <c r="U2773" s="5" t="str">
        <f t="shared" si="482"/>
        <v>NA</v>
      </c>
      <c r="V2773" s="15">
        <f t="shared" si="483"/>
        <v>0</v>
      </c>
      <c r="W2773" s="15">
        <f t="shared" si="484"/>
        <v>0</v>
      </c>
      <c r="X2773" s="5">
        <f t="shared" si="485"/>
        <v>0</v>
      </c>
      <c r="Y2773" s="5">
        <f t="shared" si="486"/>
        <v>20.767499954999998</v>
      </c>
      <c r="Z2773" s="5">
        <f t="shared" si="487"/>
        <v>-24.228749947499999</v>
      </c>
      <c r="AA2773" s="5">
        <f t="shared" si="488"/>
        <v>2.3074999950000006</v>
      </c>
      <c r="AB2773" s="5">
        <f t="shared" si="489"/>
        <v>1.1537499975000003</v>
      </c>
    </row>
    <row r="2774" spans="1:28" x14ac:dyDescent="0.55000000000000004">
      <c r="A2774" s="3" t="s">
        <v>72</v>
      </c>
      <c r="B2774" s="3" t="s">
        <v>2773</v>
      </c>
      <c r="C2774" t="s">
        <v>47</v>
      </c>
      <c r="D2774" s="3" t="s">
        <v>32</v>
      </c>
      <c r="E2774" s="3" t="s">
        <v>482</v>
      </c>
      <c r="F2774" s="3" t="s">
        <v>77</v>
      </c>
      <c r="G2774" s="5">
        <v>6.25</v>
      </c>
      <c r="H2774">
        <v>15</v>
      </c>
      <c r="I2774" s="5">
        <v>23.087499937499999</v>
      </c>
      <c r="J2774" s="5">
        <v>1.5391666625</v>
      </c>
      <c r="K2774">
        <v>1783</v>
      </c>
      <c r="L2774" s="15">
        <v>8.4127874369040907E-3</v>
      </c>
      <c r="M2774" s="13">
        <v>5.57818283791363</v>
      </c>
      <c r="N2774" s="15">
        <v>0</v>
      </c>
      <c r="O2774" s="5">
        <v>0</v>
      </c>
      <c r="P2774" s="5">
        <v>0</v>
      </c>
      <c r="Q2774" s="5">
        <f t="shared" si="479"/>
        <v>23.087499937499999</v>
      </c>
      <c r="R2774" s="5">
        <f t="shared" si="480"/>
        <v>-23.087499937499999</v>
      </c>
      <c r="S2774" s="15">
        <f t="shared" si="481"/>
        <v>-1</v>
      </c>
      <c r="T2774">
        <v>0</v>
      </c>
      <c r="U2774" s="5" t="str">
        <f t="shared" si="482"/>
        <v>NA</v>
      </c>
      <c r="V2774" s="15">
        <f t="shared" si="483"/>
        <v>0</v>
      </c>
      <c r="W2774" s="15">
        <f t="shared" si="484"/>
        <v>0</v>
      </c>
      <c r="X2774" s="5">
        <f t="shared" si="485"/>
        <v>0</v>
      </c>
      <c r="Y2774" s="5">
        <f t="shared" si="486"/>
        <v>20.77874994375</v>
      </c>
      <c r="Z2774" s="5">
        <f t="shared" si="487"/>
        <v>-24.241874934374998</v>
      </c>
      <c r="AA2774" s="5">
        <f t="shared" si="488"/>
        <v>2.3087499937499985</v>
      </c>
      <c r="AB2774" s="5">
        <f t="shared" si="489"/>
        <v>1.1543749968749992</v>
      </c>
    </row>
    <row r="2775" spans="1:28" x14ac:dyDescent="0.55000000000000004">
      <c r="A2775" s="3" t="s">
        <v>72</v>
      </c>
      <c r="B2775" s="3" t="s">
        <v>769</v>
      </c>
      <c r="C2775" t="s">
        <v>47</v>
      </c>
      <c r="D2775" s="3" t="s">
        <v>173</v>
      </c>
      <c r="E2775" s="3" t="s">
        <v>206</v>
      </c>
      <c r="F2775" s="3" t="s">
        <v>77</v>
      </c>
      <c r="G2775" s="5">
        <v>6.25</v>
      </c>
      <c r="H2775">
        <v>19</v>
      </c>
      <c r="I2775" s="5">
        <v>23.349999887500001</v>
      </c>
      <c r="J2775" s="5">
        <v>1.2289473625</v>
      </c>
      <c r="K2775">
        <v>182</v>
      </c>
      <c r="L2775" s="15">
        <v>0.10439560439560401</v>
      </c>
      <c r="M2775" s="13">
        <v>2.2994505494505502</v>
      </c>
      <c r="N2775" s="15">
        <v>0</v>
      </c>
      <c r="O2775" s="5">
        <v>0</v>
      </c>
      <c r="P2775" s="5">
        <v>0</v>
      </c>
      <c r="Q2775" s="5">
        <f t="shared" si="479"/>
        <v>23.349999887500001</v>
      </c>
      <c r="R2775" s="5">
        <f t="shared" si="480"/>
        <v>-23.349999887500001</v>
      </c>
      <c r="S2775" s="15">
        <f t="shared" si="481"/>
        <v>-1</v>
      </c>
      <c r="T2775">
        <v>0</v>
      </c>
      <c r="U2775" s="5" t="str">
        <f t="shared" si="482"/>
        <v>NA</v>
      </c>
      <c r="V2775" s="15">
        <f t="shared" si="483"/>
        <v>0</v>
      </c>
      <c r="W2775" s="15">
        <f t="shared" si="484"/>
        <v>0</v>
      </c>
      <c r="X2775" s="5">
        <f t="shared" si="485"/>
        <v>0</v>
      </c>
      <c r="Y2775" s="5">
        <f t="shared" si="486"/>
        <v>21.014999898750002</v>
      </c>
      <c r="Z2775" s="5">
        <f t="shared" si="487"/>
        <v>-24.517499881875001</v>
      </c>
      <c r="AA2775" s="5">
        <f t="shared" si="488"/>
        <v>2.334999988749999</v>
      </c>
      <c r="AB2775" s="5">
        <f t="shared" si="489"/>
        <v>1.1674999943749995</v>
      </c>
    </row>
    <row r="2776" spans="1:28" x14ac:dyDescent="0.55000000000000004">
      <c r="A2776" s="3" t="s">
        <v>72</v>
      </c>
      <c r="B2776" s="3" t="s">
        <v>220</v>
      </c>
      <c r="C2776" t="s">
        <v>47</v>
      </c>
      <c r="D2776" s="3" t="s">
        <v>137</v>
      </c>
      <c r="E2776" s="3" t="s">
        <v>138</v>
      </c>
      <c r="F2776" s="3" t="s">
        <v>77</v>
      </c>
      <c r="G2776" s="5">
        <v>6.25</v>
      </c>
      <c r="H2776">
        <v>7</v>
      </c>
      <c r="I2776" s="5">
        <v>23.499999949999999</v>
      </c>
      <c r="J2776" s="5">
        <v>3.3571428499999998</v>
      </c>
      <c r="K2776">
        <v>141</v>
      </c>
      <c r="L2776" s="15">
        <v>4.9645390070922002E-2</v>
      </c>
      <c r="M2776" s="13">
        <v>1.44631205673759</v>
      </c>
      <c r="N2776" s="15">
        <v>0</v>
      </c>
      <c r="O2776" s="5">
        <v>0</v>
      </c>
      <c r="P2776" s="5">
        <v>0</v>
      </c>
      <c r="Q2776" s="5">
        <f t="shared" si="479"/>
        <v>23.499999949999999</v>
      </c>
      <c r="R2776" s="5">
        <f t="shared" si="480"/>
        <v>-23.499999949999999</v>
      </c>
      <c r="S2776" s="15">
        <f t="shared" si="481"/>
        <v>-1</v>
      </c>
      <c r="T2776">
        <v>0</v>
      </c>
      <c r="U2776" s="5" t="str">
        <f t="shared" si="482"/>
        <v>NA</v>
      </c>
      <c r="V2776" s="15">
        <f t="shared" si="483"/>
        <v>0</v>
      </c>
      <c r="W2776" s="15">
        <f t="shared" si="484"/>
        <v>0</v>
      </c>
      <c r="X2776" s="5">
        <f t="shared" si="485"/>
        <v>0</v>
      </c>
      <c r="Y2776" s="5">
        <f t="shared" si="486"/>
        <v>21.149999954999998</v>
      </c>
      <c r="Z2776" s="5">
        <f t="shared" si="487"/>
        <v>-24.674999947500002</v>
      </c>
      <c r="AA2776" s="5">
        <f t="shared" si="488"/>
        <v>2.349999995000001</v>
      </c>
      <c r="AB2776" s="5">
        <f t="shared" si="489"/>
        <v>1.1749999975000023</v>
      </c>
    </row>
    <row r="2777" spans="1:28" x14ac:dyDescent="0.55000000000000004">
      <c r="A2777" s="3" t="s">
        <v>72</v>
      </c>
      <c r="B2777" s="3" t="s">
        <v>3175</v>
      </c>
      <c r="C2777" t="s">
        <v>47</v>
      </c>
      <c r="D2777" s="3" t="s">
        <v>173</v>
      </c>
      <c r="E2777" s="3" t="s">
        <v>2791</v>
      </c>
      <c r="F2777" s="3" t="s">
        <v>77</v>
      </c>
      <c r="G2777" s="5">
        <v>6.25</v>
      </c>
      <c r="H2777">
        <v>10</v>
      </c>
      <c r="I2777" s="5">
        <v>23.7</v>
      </c>
      <c r="J2777" s="5">
        <v>2.37</v>
      </c>
      <c r="K2777">
        <v>239</v>
      </c>
      <c r="L2777" s="15">
        <v>4.1841004184100396E-2</v>
      </c>
      <c r="M2777" s="13">
        <v>1.4615062761506299</v>
      </c>
      <c r="N2777" s="15">
        <v>0</v>
      </c>
      <c r="O2777" s="5">
        <v>0</v>
      </c>
      <c r="P2777" s="5">
        <v>0</v>
      </c>
      <c r="Q2777" s="5">
        <f t="shared" si="479"/>
        <v>23.7</v>
      </c>
      <c r="R2777" s="5">
        <f t="shared" si="480"/>
        <v>-23.7</v>
      </c>
      <c r="S2777" s="15">
        <f t="shared" si="481"/>
        <v>-1</v>
      </c>
      <c r="T2777">
        <v>0</v>
      </c>
      <c r="U2777" s="5" t="str">
        <f t="shared" si="482"/>
        <v>NA</v>
      </c>
      <c r="V2777" s="15">
        <f t="shared" si="483"/>
        <v>0</v>
      </c>
      <c r="W2777" s="15">
        <f t="shared" si="484"/>
        <v>0</v>
      </c>
      <c r="X2777" s="5">
        <f t="shared" si="485"/>
        <v>0</v>
      </c>
      <c r="Y2777" s="5">
        <f t="shared" si="486"/>
        <v>21.33</v>
      </c>
      <c r="Z2777" s="5">
        <f t="shared" si="487"/>
        <v>-24.885000000000002</v>
      </c>
      <c r="AA2777" s="5">
        <f t="shared" si="488"/>
        <v>2.370000000000001</v>
      </c>
      <c r="AB2777" s="5">
        <f t="shared" si="489"/>
        <v>1.1850000000000023</v>
      </c>
    </row>
    <row r="2778" spans="1:28" x14ac:dyDescent="0.55000000000000004">
      <c r="A2778" s="3" t="s">
        <v>72</v>
      </c>
      <c r="B2778" s="3" t="s">
        <v>640</v>
      </c>
      <c r="C2778" t="s">
        <v>47</v>
      </c>
      <c r="D2778" s="3" t="s">
        <v>104</v>
      </c>
      <c r="E2778" s="3" t="s">
        <v>2836</v>
      </c>
      <c r="F2778" s="3" t="s">
        <v>77</v>
      </c>
      <c r="G2778" s="5">
        <v>6.25</v>
      </c>
      <c r="H2778">
        <v>9</v>
      </c>
      <c r="I2778" s="5">
        <v>23.912499937500002</v>
      </c>
      <c r="J2778" s="5">
        <v>2.6569444375</v>
      </c>
      <c r="K2778">
        <v>85</v>
      </c>
      <c r="L2778" s="15">
        <v>0.10588235294117601</v>
      </c>
      <c r="M2778" s="13">
        <v>1.26905882352941</v>
      </c>
      <c r="N2778" s="15">
        <v>0</v>
      </c>
      <c r="O2778" s="5">
        <v>0</v>
      </c>
      <c r="P2778" s="5">
        <v>0</v>
      </c>
      <c r="Q2778" s="5">
        <f t="shared" si="479"/>
        <v>23.912499937500002</v>
      </c>
      <c r="R2778" s="5">
        <f t="shared" si="480"/>
        <v>-23.912499937500002</v>
      </c>
      <c r="S2778" s="15">
        <f t="shared" si="481"/>
        <v>-1</v>
      </c>
      <c r="T2778">
        <v>0</v>
      </c>
      <c r="U2778" s="5" t="str">
        <f t="shared" si="482"/>
        <v>NA</v>
      </c>
      <c r="V2778" s="15">
        <f t="shared" si="483"/>
        <v>0</v>
      </c>
      <c r="W2778" s="15">
        <f t="shared" si="484"/>
        <v>0</v>
      </c>
      <c r="X2778" s="5">
        <f t="shared" si="485"/>
        <v>0</v>
      </c>
      <c r="Y2778" s="5">
        <f t="shared" si="486"/>
        <v>21.521249943750004</v>
      </c>
      <c r="Z2778" s="5">
        <f t="shared" si="487"/>
        <v>-25.108124934375002</v>
      </c>
      <c r="AA2778" s="5">
        <f t="shared" si="488"/>
        <v>2.391249993749998</v>
      </c>
      <c r="AB2778" s="5">
        <f t="shared" si="489"/>
        <v>1.1956249968750008</v>
      </c>
    </row>
    <row r="2779" spans="1:28" x14ac:dyDescent="0.55000000000000004">
      <c r="A2779" s="3" t="s">
        <v>72</v>
      </c>
      <c r="B2779" s="3" t="s">
        <v>4539</v>
      </c>
      <c r="C2779" t="s">
        <v>47</v>
      </c>
      <c r="D2779" s="3" t="s">
        <v>173</v>
      </c>
      <c r="E2779" s="3" t="s">
        <v>3259</v>
      </c>
      <c r="F2779" s="3" t="s">
        <v>77</v>
      </c>
      <c r="G2779" s="5">
        <v>6.25</v>
      </c>
      <c r="H2779">
        <v>6</v>
      </c>
      <c r="I2779" s="5">
        <v>24.024999975</v>
      </c>
      <c r="J2779" s="5">
        <v>4.0041666625000003</v>
      </c>
      <c r="K2779">
        <v>221</v>
      </c>
      <c r="L2779" s="15">
        <v>2.7149321266968299E-2</v>
      </c>
      <c r="M2779" s="13">
        <v>1.7262443438913999</v>
      </c>
      <c r="N2779" s="15">
        <v>0</v>
      </c>
      <c r="O2779" s="5">
        <v>0</v>
      </c>
      <c r="P2779" s="5">
        <v>0</v>
      </c>
      <c r="Q2779" s="5">
        <f t="shared" si="479"/>
        <v>24.024999975</v>
      </c>
      <c r="R2779" s="5">
        <f t="shared" si="480"/>
        <v>-24.024999975</v>
      </c>
      <c r="S2779" s="15">
        <f t="shared" si="481"/>
        <v>-1</v>
      </c>
      <c r="T2779">
        <v>0</v>
      </c>
      <c r="U2779" s="5" t="str">
        <f t="shared" si="482"/>
        <v>NA</v>
      </c>
      <c r="V2779" s="15">
        <f t="shared" si="483"/>
        <v>0</v>
      </c>
      <c r="W2779" s="15">
        <f t="shared" si="484"/>
        <v>0</v>
      </c>
      <c r="X2779" s="5">
        <f t="shared" si="485"/>
        <v>0</v>
      </c>
      <c r="Y2779" s="5">
        <f t="shared" si="486"/>
        <v>21.622499977500002</v>
      </c>
      <c r="Z2779" s="5">
        <f t="shared" si="487"/>
        <v>-25.226249973750001</v>
      </c>
      <c r="AA2779" s="5">
        <f t="shared" si="488"/>
        <v>2.4024999974999979</v>
      </c>
      <c r="AB2779" s="5">
        <f t="shared" si="489"/>
        <v>1.2012499987500007</v>
      </c>
    </row>
    <row r="2780" spans="1:28" x14ac:dyDescent="0.55000000000000004">
      <c r="A2780" s="3" t="s">
        <v>72</v>
      </c>
      <c r="B2780" s="3" t="s">
        <v>4541</v>
      </c>
      <c r="C2780" t="s">
        <v>47</v>
      </c>
      <c r="D2780" s="3" t="s">
        <v>173</v>
      </c>
      <c r="E2780" s="3" t="s">
        <v>2840</v>
      </c>
      <c r="F2780" s="3" t="s">
        <v>77</v>
      </c>
      <c r="G2780" s="5">
        <v>6.25</v>
      </c>
      <c r="H2780">
        <v>8</v>
      </c>
      <c r="I2780" s="5">
        <v>24.1</v>
      </c>
      <c r="J2780" s="5">
        <v>3.0125000000000002</v>
      </c>
      <c r="K2780">
        <v>142</v>
      </c>
      <c r="L2780" s="15">
        <v>5.63380281690141E-2</v>
      </c>
      <c r="M2780" s="13">
        <v>1.45140845070423</v>
      </c>
      <c r="N2780" s="15">
        <v>0</v>
      </c>
      <c r="O2780" s="5">
        <v>0</v>
      </c>
      <c r="P2780" s="5">
        <v>0</v>
      </c>
      <c r="Q2780" s="5">
        <f t="shared" si="479"/>
        <v>24.1</v>
      </c>
      <c r="R2780" s="5">
        <f t="shared" si="480"/>
        <v>-24.1</v>
      </c>
      <c r="S2780" s="15">
        <f t="shared" si="481"/>
        <v>-1</v>
      </c>
      <c r="T2780">
        <v>0</v>
      </c>
      <c r="U2780" s="5" t="str">
        <f t="shared" si="482"/>
        <v>NA</v>
      </c>
      <c r="V2780" s="15">
        <f t="shared" si="483"/>
        <v>0</v>
      </c>
      <c r="W2780" s="15">
        <f t="shared" si="484"/>
        <v>0</v>
      </c>
      <c r="X2780" s="5">
        <f t="shared" si="485"/>
        <v>0</v>
      </c>
      <c r="Y2780" s="5">
        <f t="shared" si="486"/>
        <v>21.69</v>
      </c>
      <c r="Z2780" s="5">
        <f t="shared" si="487"/>
        <v>-25.305000000000003</v>
      </c>
      <c r="AA2780" s="5">
        <f t="shared" si="488"/>
        <v>2.41</v>
      </c>
      <c r="AB2780" s="5">
        <f t="shared" si="489"/>
        <v>1.2050000000000018</v>
      </c>
    </row>
    <row r="2781" spans="1:28" x14ac:dyDescent="0.55000000000000004">
      <c r="A2781" s="3" t="s">
        <v>72</v>
      </c>
      <c r="B2781" s="3" t="s">
        <v>4543</v>
      </c>
      <c r="C2781" t="s">
        <v>47</v>
      </c>
      <c r="D2781" s="3" t="s">
        <v>104</v>
      </c>
      <c r="E2781" s="3" t="s">
        <v>105</v>
      </c>
      <c r="F2781" s="3" t="s">
        <v>77</v>
      </c>
      <c r="G2781" s="5">
        <v>6.25</v>
      </c>
      <c r="H2781">
        <v>5</v>
      </c>
      <c r="I2781" s="5">
        <v>24.212499999999999</v>
      </c>
      <c r="J2781" s="5">
        <v>4.8425000000000002</v>
      </c>
      <c r="K2781">
        <v>68</v>
      </c>
      <c r="L2781" s="15">
        <v>7.3529411764705899E-2</v>
      </c>
      <c r="M2781" s="13">
        <v>2.0292647058823499</v>
      </c>
      <c r="N2781" s="15">
        <v>0</v>
      </c>
      <c r="O2781" s="5">
        <v>0</v>
      </c>
      <c r="P2781" s="5">
        <v>0</v>
      </c>
      <c r="Q2781" s="5">
        <f t="shared" si="479"/>
        <v>24.212499999999999</v>
      </c>
      <c r="R2781" s="5">
        <f t="shared" si="480"/>
        <v>-24.212499999999999</v>
      </c>
      <c r="S2781" s="15">
        <f t="shared" si="481"/>
        <v>-1</v>
      </c>
      <c r="T2781">
        <v>0</v>
      </c>
      <c r="U2781" s="5" t="str">
        <f t="shared" si="482"/>
        <v>NA</v>
      </c>
      <c r="V2781" s="15">
        <f t="shared" si="483"/>
        <v>0</v>
      </c>
      <c r="W2781" s="15">
        <f t="shared" si="484"/>
        <v>0</v>
      </c>
      <c r="X2781" s="5">
        <f t="shared" si="485"/>
        <v>0</v>
      </c>
      <c r="Y2781" s="5">
        <f t="shared" si="486"/>
        <v>21.791249999999998</v>
      </c>
      <c r="Z2781" s="5">
        <f t="shared" si="487"/>
        <v>-25.423124999999999</v>
      </c>
      <c r="AA2781" s="5">
        <f t="shared" si="488"/>
        <v>2.4212500000000006</v>
      </c>
      <c r="AB2781" s="5">
        <f t="shared" si="489"/>
        <v>1.2106250000000003</v>
      </c>
    </row>
    <row r="2782" spans="1:28" x14ac:dyDescent="0.55000000000000004">
      <c r="A2782" s="3" t="s">
        <v>72</v>
      </c>
      <c r="B2782" s="3" t="s">
        <v>3002</v>
      </c>
      <c r="C2782" t="s">
        <v>47</v>
      </c>
      <c r="D2782" s="3" t="s">
        <v>104</v>
      </c>
      <c r="E2782" s="3" t="s">
        <v>3019</v>
      </c>
      <c r="F2782" s="3" t="s">
        <v>77</v>
      </c>
      <c r="G2782" s="5">
        <v>6.25</v>
      </c>
      <c r="H2782">
        <v>7</v>
      </c>
      <c r="I2782" s="5">
        <v>24.237500000000001</v>
      </c>
      <c r="J2782" s="5">
        <v>3.4624999999999999</v>
      </c>
      <c r="K2782">
        <v>54</v>
      </c>
      <c r="L2782" s="15">
        <v>0.12962962962962998</v>
      </c>
      <c r="M2782" s="13">
        <v>1.6309259259259301</v>
      </c>
      <c r="N2782" s="15">
        <v>0</v>
      </c>
      <c r="O2782" s="5">
        <v>0</v>
      </c>
      <c r="P2782" s="5">
        <v>0</v>
      </c>
      <c r="Q2782" s="5">
        <f t="shared" si="479"/>
        <v>24.237500000000001</v>
      </c>
      <c r="R2782" s="5">
        <f t="shared" si="480"/>
        <v>-24.237500000000001</v>
      </c>
      <c r="S2782" s="15">
        <f t="shared" si="481"/>
        <v>-1</v>
      </c>
      <c r="T2782">
        <v>0</v>
      </c>
      <c r="U2782" s="5" t="str">
        <f t="shared" si="482"/>
        <v>NA</v>
      </c>
      <c r="V2782" s="15">
        <f t="shared" si="483"/>
        <v>0</v>
      </c>
      <c r="W2782" s="15">
        <f t="shared" si="484"/>
        <v>0</v>
      </c>
      <c r="X2782" s="5">
        <f t="shared" si="485"/>
        <v>0</v>
      </c>
      <c r="Y2782" s="5">
        <f t="shared" si="486"/>
        <v>21.813750000000002</v>
      </c>
      <c r="Z2782" s="5">
        <f t="shared" si="487"/>
        <v>-25.449375000000003</v>
      </c>
      <c r="AA2782" s="5">
        <f t="shared" si="488"/>
        <v>2.4237499999999983</v>
      </c>
      <c r="AB2782" s="5">
        <f t="shared" si="489"/>
        <v>1.2118750000000027</v>
      </c>
    </row>
    <row r="2783" spans="1:28" x14ac:dyDescent="0.55000000000000004">
      <c r="A2783" s="3" t="s">
        <v>72</v>
      </c>
      <c r="B2783" s="3" t="s">
        <v>121</v>
      </c>
      <c r="C2783" t="s">
        <v>47</v>
      </c>
      <c r="D2783" s="3" t="s">
        <v>221</v>
      </c>
      <c r="E2783" s="3" t="s">
        <v>2748</v>
      </c>
      <c r="F2783" s="3" t="s">
        <v>77</v>
      </c>
      <c r="G2783" s="5">
        <v>6.25</v>
      </c>
      <c r="H2783">
        <v>12</v>
      </c>
      <c r="I2783" s="5">
        <v>24.3</v>
      </c>
      <c r="J2783" s="5">
        <v>2.0249999999999999</v>
      </c>
      <c r="K2783">
        <v>938</v>
      </c>
      <c r="L2783" s="15">
        <v>1.27931769722815E-2</v>
      </c>
      <c r="M2783" s="13">
        <v>1.6254797441364599</v>
      </c>
      <c r="N2783" s="15">
        <v>0</v>
      </c>
      <c r="O2783" s="5">
        <v>0</v>
      </c>
      <c r="P2783" s="5">
        <v>0</v>
      </c>
      <c r="Q2783" s="5">
        <f t="shared" si="479"/>
        <v>24.3</v>
      </c>
      <c r="R2783" s="5">
        <f t="shared" si="480"/>
        <v>-24.3</v>
      </c>
      <c r="S2783" s="15">
        <f t="shared" si="481"/>
        <v>-1</v>
      </c>
      <c r="T2783">
        <v>0</v>
      </c>
      <c r="U2783" s="5" t="str">
        <f t="shared" si="482"/>
        <v>NA</v>
      </c>
      <c r="V2783" s="15">
        <f t="shared" si="483"/>
        <v>0</v>
      </c>
      <c r="W2783" s="15">
        <f t="shared" si="484"/>
        <v>0</v>
      </c>
      <c r="X2783" s="5">
        <f t="shared" si="485"/>
        <v>0</v>
      </c>
      <c r="Y2783" s="5">
        <f t="shared" si="486"/>
        <v>21.87</v>
      </c>
      <c r="Z2783" s="5">
        <f t="shared" si="487"/>
        <v>-25.515000000000001</v>
      </c>
      <c r="AA2783" s="5">
        <f t="shared" si="488"/>
        <v>2.4299999999999997</v>
      </c>
      <c r="AB2783" s="5">
        <f t="shared" si="489"/>
        <v>1.2149999999999999</v>
      </c>
    </row>
    <row r="2784" spans="1:28" x14ac:dyDescent="0.55000000000000004">
      <c r="A2784" s="3" t="s">
        <v>72</v>
      </c>
      <c r="B2784" s="3" t="s">
        <v>2623</v>
      </c>
      <c r="C2784" t="s">
        <v>47</v>
      </c>
      <c r="D2784" s="3" t="s">
        <v>104</v>
      </c>
      <c r="E2784" s="3" t="s">
        <v>232</v>
      </c>
      <c r="F2784" s="3" t="s">
        <v>77</v>
      </c>
      <c r="G2784" s="5">
        <v>6.25</v>
      </c>
      <c r="H2784">
        <v>9</v>
      </c>
      <c r="I2784" s="5">
        <v>24.462499949999998</v>
      </c>
      <c r="J2784" s="5">
        <v>2.7180555499999999</v>
      </c>
      <c r="K2784">
        <v>42</v>
      </c>
      <c r="L2784" s="15">
        <v>0.214285714285714</v>
      </c>
      <c r="M2784" s="13">
        <v>1.40452380952381</v>
      </c>
      <c r="N2784" s="15">
        <v>0</v>
      </c>
      <c r="O2784" s="5">
        <v>0</v>
      </c>
      <c r="P2784" s="5">
        <v>0</v>
      </c>
      <c r="Q2784" s="5">
        <f t="shared" si="479"/>
        <v>24.462499949999998</v>
      </c>
      <c r="R2784" s="5">
        <f t="shared" si="480"/>
        <v>-24.462499949999998</v>
      </c>
      <c r="S2784" s="15">
        <f t="shared" si="481"/>
        <v>-1</v>
      </c>
      <c r="T2784">
        <v>0</v>
      </c>
      <c r="U2784" s="5" t="str">
        <f t="shared" si="482"/>
        <v>NA</v>
      </c>
      <c r="V2784" s="15">
        <f t="shared" si="483"/>
        <v>0</v>
      </c>
      <c r="W2784" s="15">
        <f t="shared" si="484"/>
        <v>0</v>
      </c>
      <c r="X2784" s="5">
        <f t="shared" si="485"/>
        <v>0</v>
      </c>
      <c r="Y2784" s="5">
        <f t="shared" si="486"/>
        <v>22.016249954999999</v>
      </c>
      <c r="Z2784" s="5">
        <f t="shared" si="487"/>
        <v>-25.685624947499999</v>
      </c>
      <c r="AA2784" s="5">
        <f t="shared" si="488"/>
        <v>2.4462499949999987</v>
      </c>
      <c r="AB2784" s="5">
        <f t="shared" si="489"/>
        <v>1.2231249975000011</v>
      </c>
    </row>
    <row r="2785" spans="1:28" x14ac:dyDescent="0.55000000000000004">
      <c r="A2785" s="3" t="s">
        <v>72</v>
      </c>
      <c r="B2785" s="3" t="s">
        <v>3222</v>
      </c>
      <c r="C2785" t="s">
        <v>47</v>
      </c>
      <c r="D2785" s="3" t="s">
        <v>173</v>
      </c>
      <c r="E2785" s="3" t="s">
        <v>3690</v>
      </c>
      <c r="F2785" s="3" t="s">
        <v>77</v>
      </c>
      <c r="G2785" s="5">
        <v>6.25</v>
      </c>
      <c r="H2785">
        <v>11</v>
      </c>
      <c r="I2785" s="5">
        <v>24.624999987499997</v>
      </c>
      <c r="J2785" s="5">
        <v>2.2386363624999999</v>
      </c>
      <c r="K2785">
        <v>575</v>
      </c>
      <c r="L2785" s="15">
        <v>1.9130434782608702E-2</v>
      </c>
      <c r="M2785" s="13">
        <v>1.4137391304347799</v>
      </c>
      <c r="N2785" s="15">
        <v>0</v>
      </c>
      <c r="O2785" s="5">
        <v>0</v>
      </c>
      <c r="P2785" s="5">
        <v>0</v>
      </c>
      <c r="Q2785" s="5">
        <f t="shared" si="479"/>
        <v>24.624999987499997</v>
      </c>
      <c r="R2785" s="5">
        <f t="shared" si="480"/>
        <v>-24.624999987499997</v>
      </c>
      <c r="S2785" s="15">
        <f t="shared" si="481"/>
        <v>-1</v>
      </c>
      <c r="T2785">
        <v>0</v>
      </c>
      <c r="U2785" s="5" t="str">
        <f t="shared" si="482"/>
        <v>NA</v>
      </c>
      <c r="V2785" s="15">
        <f t="shared" si="483"/>
        <v>0</v>
      </c>
      <c r="W2785" s="15">
        <f t="shared" si="484"/>
        <v>0</v>
      </c>
      <c r="X2785" s="5">
        <f t="shared" si="485"/>
        <v>0</v>
      </c>
      <c r="Y2785" s="5">
        <f t="shared" si="486"/>
        <v>22.16249998875</v>
      </c>
      <c r="Z2785" s="5">
        <f t="shared" si="487"/>
        <v>-25.856249986875</v>
      </c>
      <c r="AA2785" s="5">
        <f t="shared" si="488"/>
        <v>2.4624999987499976</v>
      </c>
      <c r="AB2785" s="5">
        <f t="shared" si="489"/>
        <v>1.2312499993750023</v>
      </c>
    </row>
    <row r="2786" spans="1:28" x14ac:dyDescent="0.55000000000000004">
      <c r="A2786" s="3" t="s">
        <v>72</v>
      </c>
      <c r="B2786" s="3" t="s">
        <v>3821</v>
      </c>
      <c r="C2786" t="s">
        <v>47</v>
      </c>
      <c r="D2786" s="3" t="s">
        <v>40</v>
      </c>
      <c r="E2786" s="3" t="s">
        <v>388</v>
      </c>
      <c r="F2786" s="3" t="s">
        <v>77</v>
      </c>
      <c r="G2786" s="5">
        <v>6.25</v>
      </c>
      <c r="H2786">
        <v>8</v>
      </c>
      <c r="I2786" s="5">
        <v>24.712499999999999</v>
      </c>
      <c r="J2786" s="5">
        <v>3.0890624999999998</v>
      </c>
      <c r="K2786">
        <v>567</v>
      </c>
      <c r="L2786" s="15">
        <v>1.41093474426808E-2</v>
      </c>
      <c r="M2786" s="13">
        <v>5.1954144620811302</v>
      </c>
      <c r="N2786" s="15">
        <v>0</v>
      </c>
      <c r="O2786" s="5">
        <v>0</v>
      </c>
      <c r="P2786" s="5">
        <v>0</v>
      </c>
      <c r="Q2786" s="5">
        <f t="shared" si="479"/>
        <v>24.712499999999999</v>
      </c>
      <c r="R2786" s="5">
        <f t="shared" si="480"/>
        <v>-24.712499999999999</v>
      </c>
      <c r="S2786" s="15">
        <f t="shared" si="481"/>
        <v>-1</v>
      </c>
      <c r="T2786">
        <v>0</v>
      </c>
      <c r="U2786" s="5" t="str">
        <f t="shared" si="482"/>
        <v>NA</v>
      </c>
      <c r="V2786" s="15">
        <f t="shared" si="483"/>
        <v>0</v>
      </c>
      <c r="W2786" s="15">
        <f t="shared" si="484"/>
        <v>0</v>
      </c>
      <c r="X2786" s="5">
        <f t="shared" si="485"/>
        <v>0</v>
      </c>
      <c r="Y2786" s="5">
        <f t="shared" si="486"/>
        <v>22.241250000000001</v>
      </c>
      <c r="Z2786" s="5">
        <f t="shared" si="487"/>
        <v>-25.948125000000001</v>
      </c>
      <c r="AA2786" s="5">
        <f t="shared" si="488"/>
        <v>2.4712499999999977</v>
      </c>
      <c r="AB2786" s="5">
        <f t="shared" si="489"/>
        <v>1.2356250000000024</v>
      </c>
    </row>
    <row r="2787" spans="1:28" x14ac:dyDescent="0.55000000000000004">
      <c r="A2787" s="3" t="s">
        <v>72</v>
      </c>
      <c r="B2787" s="3" t="s">
        <v>3334</v>
      </c>
      <c r="C2787" t="s">
        <v>47</v>
      </c>
      <c r="D2787" s="3" t="s">
        <v>173</v>
      </c>
      <c r="E2787" s="3" t="s">
        <v>206</v>
      </c>
      <c r="F2787" s="3" t="s">
        <v>77</v>
      </c>
      <c r="G2787" s="5">
        <v>6.25</v>
      </c>
      <c r="H2787">
        <v>12</v>
      </c>
      <c r="I2787" s="5">
        <v>24.724999950000004</v>
      </c>
      <c r="J2787" s="5">
        <v>2.0604166625000002</v>
      </c>
      <c r="K2787">
        <v>361</v>
      </c>
      <c r="L2787" s="15">
        <v>3.3240997229916899E-2</v>
      </c>
      <c r="M2787" s="13">
        <v>1.67728531855956</v>
      </c>
      <c r="N2787" s="15">
        <v>0</v>
      </c>
      <c r="O2787" s="5">
        <v>0</v>
      </c>
      <c r="P2787" s="5">
        <v>0</v>
      </c>
      <c r="Q2787" s="5">
        <f t="shared" si="479"/>
        <v>24.724999950000004</v>
      </c>
      <c r="R2787" s="5">
        <f t="shared" si="480"/>
        <v>-24.724999950000004</v>
      </c>
      <c r="S2787" s="15">
        <f t="shared" si="481"/>
        <v>-1</v>
      </c>
      <c r="T2787">
        <v>0</v>
      </c>
      <c r="U2787" s="5" t="str">
        <f t="shared" si="482"/>
        <v>NA</v>
      </c>
      <c r="V2787" s="15">
        <f t="shared" si="483"/>
        <v>0</v>
      </c>
      <c r="W2787" s="15">
        <f t="shared" si="484"/>
        <v>0</v>
      </c>
      <c r="X2787" s="5">
        <f t="shared" si="485"/>
        <v>0</v>
      </c>
      <c r="Y2787" s="5">
        <f t="shared" si="486"/>
        <v>22.252499955000005</v>
      </c>
      <c r="Z2787" s="5">
        <f t="shared" si="487"/>
        <v>-25.961249947500004</v>
      </c>
      <c r="AA2787" s="5">
        <f t="shared" si="488"/>
        <v>2.4724999949999997</v>
      </c>
      <c r="AB2787" s="5">
        <f t="shared" si="489"/>
        <v>1.2362499974999999</v>
      </c>
    </row>
    <row r="2788" spans="1:28" x14ac:dyDescent="0.55000000000000004">
      <c r="A2788" s="3" t="s">
        <v>72</v>
      </c>
      <c r="B2788" s="3" t="s">
        <v>4551</v>
      </c>
      <c r="C2788" t="s">
        <v>47</v>
      </c>
      <c r="D2788" s="3" t="s">
        <v>173</v>
      </c>
      <c r="E2788" s="3" t="s">
        <v>2806</v>
      </c>
      <c r="F2788" s="3" t="s">
        <v>77</v>
      </c>
      <c r="G2788" s="5">
        <v>6.25</v>
      </c>
      <c r="H2788">
        <v>19</v>
      </c>
      <c r="I2788" s="5">
        <v>24.737499825</v>
      </c>
      <c r="J2788" s="5">
        <v>1.3019736749999999</v>
      </c>
      <c r="K2788">
        <v>860</v>
      </c>
      <c r="L2788" s="15">
        <v>2.2093023255814002E-2</v>
      </c>
      <c r="M2788" s="13">
        <v>1.38976744186047</v>
      </c>
      <c r="N2788" s="15">
        <v>0</v>
      </c>
      <c r="O2788" s="5">
        <v>0</v>
      </c>
      <c r="P2788" s="5">
        <v>0</v>
      </c>
      <c r="Q2788" s="5">
        <f t="shared" si="479"/>
        <v>24.737499825</v>
      </c>
      <c r="R2788" s="5">
        <f t="shared" si="480"/>
        <v>-24.737499825</v>
      </c>
      <c r="S2788" s="15">
        <f t="shared" si="481"/>
        <v>-1</v>
      </c>
      <c r="T2788">
        <v>0</v>
      </c>
      <c r="U2788" s="5" t="str">
        <f t="shared" si="482"/>
        <v>NA</v>
      </c>
      <c r="V2788" s="15">
        <f t="shared" si="483"/>
        <v>0</v>
      </c>
      <c r="W2788" s="15">
        <f t="shared" si="484"/>
        <v>0</v>
      </c>
      <c r="X2788" s="5">
        <f t="shared" si="485"/>
        <v>0</v>
      </c>
      <c r="Y2788" s="5">
        <f t="shared" si="486"/>
        <v>22.263749842500001</v>
      </c>
      <c r="Z2788" s="5">
        <f t="shared" si="487"/>
        <v>-25.974374816250002</v>
      </c>
      <c r="AA2788" s="5">
        <f t="shared" si="488"/>
        <v>2.4737499824999993</v>
      </c>
      <c r="AB2788" s="5">
        <f t="shared" si="489"/>
        <v>1.2368749912500014</v>
      </c>
    </row>
    <row r="2789" spans="1:28" x14ac:dyDescent="0.55000000000000004">
      <c r="A2789" s="3" t="s">
        <v>72</v>
      </c>
      <c r="B2789" s="3" t="s">
        <v>4553</v>
      </c>
      <c r="C2789" t="s">
        <v>47</v>
      </c>
      <c r="D2789" s="3" t="s">
        <v>173</v>
      </c>
      <c r="E2789" s="3" t="s">
        <v>2721</v>
      </c>
      <c r="F2789" s="3" t="s">
        <v>77</v>
      </c>
      <c r="G2789" s="5">
        <v>6.25</v>
      </c>
      <c r="H2789">
        <v>8</v>
      </c>
      <c r="I2789" s="5">
        <v>24.787500000000001</v>
      </c>
      <c r="J2789" s="5">
        <v>3.0984375000000002</v>
      </c>
      <c r="K2789">
        <v>173</v>
      </c>
      <c r="L2789" s="15">
        <v>4.6242774566474E-2</v>
      </c>
      <c r="M2789" s="13">
        <v>1.30809248554913</v>
      </c>
      <c r="N2789" s="15">
        <v>0</v>
      </c>
      <c r="O2789" s="5">
        <v>0</v>
      </c>
      <c r="P2789" s="5">
        <v>0</v>
      </c>
      <c r="Q2789" s="5">
        <f t="shared" si="479"/>
        <v>24.787500000000001</v>
      </c>
      <c r="R2789" s="5">
        <f t="shared" si="480"/>
        <v>-24.787500000000001</v>
      </c>
      <c r="S2789" s="15">
        <f t="shared" si="481"/>
        <v>-1</v>
      </c>
      <c r="T2789">
        <v>0</v>
      </c>
      <c r="U2789" s="5" t="str">
        <f t="shared" si="482"/>
        <v>NA</v>
      </c>
      <c r="V2789" s="15">
        <f t="shared" si="483"/>
        <v>0</v>
      </c>
      <c r="W2789" s="15">
        <f t="shared" si="484"/>
        <v>0</v>
      </c>
      <c r="X2789" s="5">
        <f t="shared" si="485"/>
        <v>0</v>
      </c>
      <c r="Y2789" s="5">
        <f t="shared" si="486"/>
        <v>22.308750000000003</v>
      </c>
      <c r="Z2789" s="5">
        <f t="shared" si="487"/>
        <v>-26.026875000000004</v>
      </c>
      <c r="AA2789" s="5">
        <f t="shared" si="488"/>
        <v>2.478749999999998</v>
      </c>
      <c r="AB2789" s="5">
        <f t="shared" si="489"/>
        <v>1.2393750000000026</v>
      </c>
    </row>
    <row r="2790" spans="1:28" x14ac:dyDescent="0.55000000000000004">
      <c r="A2790" s="3" t="s">
        <v>72</v>
      </c>
      <c r="B2790" s="3" t="s">
        <v>4081</v>
      </c>
      <c r="C2790" t="s">
        <v>47</v>
      </c>
      <c r="D2790" s="3" t="s">
        <v>32</v>
      </c>
      <c r="E2790" s="3" t="s">
        <v>467</v>
      </c>
      <c r="F2790" s="3" t="s">
        <v>77</v>
      </c>
      <c r="G2790" s="5">
        <v>6.25</v>
      </c>
      <c r="H2790">
        <v>13</v>
      </c>
      <c r="I2790" s="5">
        <v>25.137499887500002</v>
      </c>
      <c r="J2790" s="5">
        <v>1.9336538375000001</v>
      </c>
      <c r="K2790">
        <v>563</v>
      </c>
      <c r="L2790" s="15">
        <v>2.3090586145648299E-2</v>
      </c>
      <c r="M2790" s="13">
        <v>2.0674955595026598</v>
      </c>
      <c r="N2790" s="15">
        <v>0</v>
      </c>
      <c r="O2790" s="5">
        <v>0</v>
      </c>
      <c r="P2790" s="5">
        <v>0</v>
      </c>
      <c r="Q2790" s="5">
        <f t="shared" si="479"/>
        <v>25.137499887500002</v>
      </c>
      <c r="R2790" s="5">
        <f t="shared" si="480"/>
        <v>-25.137499887500002</v>
      </c>
      <c r="S2790" s="15">
        <f t="shared" si="481"/>
        <v>-1</v>
      </c>
      <c r="T2790">
        <v>0</v>
      </c>
      <c r="U2790" s="5" t="str">
        <f t="shared" si="482"/>
        <v>NA</v>
      </c>
      <c r="V2790" s="15">
        <f t="shared" si="483"/>
        <v>0</v>
      </c>
      <c r="W2790" s="15">
        <f t="shared" si="484"/>
        <v>0</v>
      </c>
      <c r="X2790" s="5">
        <f t="shared" si="485"/>
        <v>0</v>
      </c>
      <c r="Y2790" s="5">
        <f t="shared" si="486"/>
        <v>22.623749898750003</v>
      </c>
      <c r="Z2790" s="5">
        <f t="shared" si="487"/>
        <v>-26.394374881875002</v>
      </c>
      <c r="AA2790" s="5">
        <f t="shared" si="488"/>
        <v>2.5137499887499999</v>
      </c>
      <c r="AB2790" s="5">
        <f t="shared" si="489"/>
        <v>1.2568749943749999</v>
      </c>
    </row>
    <row r="2791" spans="1:28" x14ac:dyDescent="0.55000000000000004">
      <c r="A2791" s="3" t="s">
        <v>72</v>
      </c>
      <c r="B2791" s="3" t="s">
        <v>4556</v>
      </c>
      <c r="C2791" t="s">
        <v>47</v>
      </c>
      <c r="D2791" s="3" t="s">
        <v>173</v>
      </c>
      <c r="E2791" s="3" t="s">
        <v>3866</v>
      </c>
      <c r="F2791" s="3" t="s">
        <v>77</v>
      </c>
      <c r="G2791" s="5">
        <v>6.25</v>
      </c>
      <c r="H2791">
        <v>8</v>
      </c>
      <c r="I2791" s="5">
        <v>25.225000000000001</v>
      </c>
      <c r="J2791" s="5">
        <v>3.1531250000000002</v>
      </c>
      <c r="K2791">
        <v>342</v>
      </c>
      <c r="L2791" s="15">
        <v>2.3391812865497102E-2</v>
      </c>
      <c r="M2791" s="13">
        <v>1.1418128654970801</v>
      </c>
      <c r="N2791" s="15">
        <v>0</v>
      </c>
      <c r="O2791" s="5">
        <v>0</v>
      </c>
      <c r="P2791" s="5">
        <v>0</v>
      </c>
      <c r="Q2791" s="5">
        <f t="shared" si="479"/>
        <v>25.225000000000001</v>
      </c>
      <c r="R2791" s="5">
        <f t="shared" si="480"/>
        <v>-25.225000000000001</v>
      </c>
      <c r="S2791" s="15">
        <f t="shared" si="481"/>
        <v>-1</v>
      </c>
      <c r="T2791">
        <v>0</v>
      </c>
      <c r="U2791" s="5" t="str">
        <f t="shared" si="482"/>
        <v>NA</v>
      </c>
      <c r="V2791" s="15">
        <f t="shared" si="483"/>
        <v>0</v>
      </c>
      <c r="W2791" s="15">
        <f t="shared" si="484"/>
        <v>0</v>
      </c>
      <c r="X2791" s="5">
        <f t="shared" si="485"/>
        <v>0</v>
      </c>
      <c r="Y2791" s="5">
        <f t="shared" si="486"/>
        <v>22.702500000000001</v>
      </c>
      <c r="Z2791" s="5">
        <f t="shared" si="487"/>
        <v>-26.486250000000002</v>
      </c>
      <c r="AA2791" s="5">
        <f t="shared" si="488"/>
        <v>2.5225000000000009</v>
      </c>
      <c r="AB2791" s="5">
        <f t="shared" si="489"/>
        <v>1.2612500000000004</v>
      </c>
    </row>
    <row r="2792" spans="1:28" x14ac:dyDescent="0.55000000000000004">
      <c r="A2792" s="3" t="s">
        <v>72</v>
      </c>
      <c r="B2792" s="3" t="s">
        <v>1992</v>
      </c>
      <c r="C2792" t="s">
        <v>47</v>
      </c>
      <c r="D2792" s="3" t="s">
        <v>3625</v>
      </c>
      <c r="E2792" s="3" t="s">
        <v>3738</v>
      </c>
      <c r="F2792" s="3" t="s">
        <v>77</v>
      </c>
      <c r="G2792" s="5">
        <v>6.25</v>
      </c>
      <c r="H2792">
        <v>13</v>
      </c>
      <c r="I2792" s="5">
        <v>25.262499925</v>
      </c>
      <c r="J2792" s="5">
        <v>1.9432692249999999</v>
      </c>
      <c r="K2792">
        <v>586</v>
      </c>
      <c r="L2792" s="15">
        <v>2.2184300341296898E-2</v>
      </c>
      <c r="M2792" s="13">
        <v>1.1337883959044399</v>
      </c>
      <c r="N2792" s="15">
        <v>0</v>
      </c>
      <c r="O2792" s="5">
        <v>0</v>
      </c>
      <c r="P2792" s="5">
        <v>0</v>
      </c>
      <c r="Q2792" s="5">
        <f t="shared" si="479"/>
        <v>25.262499925</v>
      </c>
      <c r="R2792" s="5">
        <f t="shared" si="480"/>
        <v>-25.262499925</v>
      </c>
      <c r="S2792" s="15">
        <f t="shared" si="481"/>
        <v>-1</v>
      </c>
      <c r="T2792">
        <v>0</v>
      </c>
      <c r="U2792" s="5" t="str">
        <f t="shared" si="482"/>
        <v>NA</v>
      </c>
      <c r="V2792" s="15">
        <f t="shared" si="483"/>
        <v>0</v>
      </c>
      <c r="W2792" s="15">
        <f t="shared" si="484"/>
        <v>0</v>
      </c>
      <c r="X2792" s="5">
        <f t="shared" si="485"/>
        <v>0</v>
      </c>
      <c r="Y2792" s="5">
        <f t="shared" si="486"/>
        <v>22.736249932500002</v>
      </c>
      <c r="Z2792" s="5">
        <f t="shared" si="487"/>
        <v>-26.525624921250003</v>
      </c>
      <c r="AA2792" s="5">
        <f t="shared" si="488"/>
        <v>2.5262499924999986</v>
      </c>
      <c r="AB2792" s="5">
        <f t="shared" si="489"/>
        <v>1.2631249962500029</v>
      </c>
    </row>
    <row r="2793" spans="1:28" x14ac:dyDescent="0.55000000000000004">
      <c r="A2793" s="3" t="s">
        <v>72</v>
      </c>
      <c r="B2793" s="3" t="s">
        <v>255</v>
      </c>
      <c r="C2793" t="s">
        <v>47</v>
      </c>
      <c r="D2793" s="3" t="s">
        <v>75</v>
      </c>
      <c r="E2793" s="3" t="s">
        <v>76</v>
      </c>
      <c r="F2793" s="3" t="s">
        <v>77</v>
      </c>
      <c r="G2793" s="5">
        <v>6.25</v>
      </c>
      <c r="H2793">
        <v>12</v>
      </c>
      <c r="I2793" s="5">
        <v>25.36249995</v>
      </c>
      <c r="J2793" s="5">
        <v>2.1135416624999999</v>
      </c>
      <c r="K2793">
        <v>136</v>
      </c>
      <c r="L2793" s="15">
        <v>8.8235294117647106E-2</v>
      </c>
      <c r="M2793" s="13">
        <v>1.2850735294117599</v>
      </c>
      <c r="N2793" s="15">
        <v>0</v>
      </c>
      <c r="O2793" s="5">
        <v>0</v>
      </c>
      <c r="P2793" s="5">
        <v>0</v>
      </c>
      <c r="Q2793" s="5">
        <f t="shared" si="479"/>
        <v>25.36249995</v>
      </c>
      <c r="R2793" s="5">
        <f t="shared" si="480"/>
        <v>-25.36249995</v>
      </c>
      <c r="S2793" s="15">
        <f t="shared" si="481"/>
        <v>-1</v>
      </c>
      <c r="T2793">
        <v>0</v>
      </c>
      <c r="U2793" s="5" t="str">
        <f t="shared" si="482"/>
        <v>NA</v>
      </c>
      <c r="V2793" s="15">
        <f t="shared" si="483"/>
        <v>0</v>
      </c>
      <c r="W2793" s="15">
        <f t="shared" si="484"/>
        <v>0</v>
      </c>
      <c r="X2793" s="5">
        <f t="shared" si="485"/>
        <v>0</v>
      </c>
      <c r="Y2793" s="5">
        <f t="shared" si="486"/>
        <v>22.826249955000002</v>
      </c>
      <c r="Z2793" s="5">
        <f t="shared" si="487"/>
        <v>-26.630624947500003</v>
      </c>
      <c r="AA2793" s="5">
        <f t="shared" si="488"/>
        <v>2.5362499949999986</v>
      </c>
      <c r="AB2793" s="5">
        <f t="shared" si="489"/>
        <v>1.2681249975000028</v>
      </c>
    </row>
    <row r="2794" spans="1:28" x14ac:dyDescent="0.55000000000000004">
      <c r="A2794" s="3" t="s">
        <v>72</v>
      </c>
      <c r="B2794" s="3" t="s">
        <v>4560</v>
      </c>
      <c r="C2794" t="s">
        <v>47</v>
      </c>
      <c r="D2794" s="3" t="s">
        <v>32</v>
      </c>
      <c r="E2794" s="3" t="s">
        <v>575</v>
      </c>
      <c r="F2794" s="3" t="s">
        <v>77</v>
      </c>
      <c r="G2794" s="5">
        <v>6.25</v>
      </c>
      <c r="H2794">
        <v>11</v>
      </c>
      <c r="I2794" s="5">
        <v>25.387499912499997</v>
      </c>
      <c r="J2794" s="5">
        <v>2.3079545374999997</v>
      </c>
      <c r="K2794">
        <v>197</v>
      </c>
      <c r="L2794" s="15">
        <v>5.5837563451776699E-2</v>
      </c>
      <c r="M2794" s="13">
        <v>1.46192893401015</v>
      </c>
      <c r="N2794" s="15">
        <v>0</v>
      </c>
      <c r="O2794" s="5">
        <v>0</v>
      </c>
      <c r="P2794" s="5">
        <v>0</v>
      </c>
      <c r="Q2794" s="5">
        <f t="shared" si="479"/>
        <v>25.387499912499997</v>
      </c>
      <c r="R2794" s="5">
        <f t="shared" si="480"/>
        <v>-25.387499912499997</v>
      </c>
      <c r="S2794" s="15">
        <f t="shared" si="481"/>
        <v>-1</v>
      </c>
      <c r="T2794">
        <v>0</v>
      </c>
      <c r="U2794" s="5" t="str">
        <f t="shared" si="482"/>
        <v>NA</v>
      </c>
      <c r="V2794" s="15">
        <f t="shared" si="483"/>
        <v>0</v>
      </c>
      <c r="W2794" s="15">
        <f t="shared" si="484"/>
        <v>0</v>
      </c>
      <c r="X2794" s="5">
        <f t="shared" si="485"/>
        <v>0</v>
      </c>
      <c r="Y2794" s="5">
        <f t="shared" si="486"/>
        <v>22.848749921249997</v>
      </c>
      <c r="Z2794" s="5">
        <f t="shared" si="487"/>
        <v>-26.656874908124998</v>
      </c>
      <c r="AA2794" s="5">
        <f t="shared" si="488"/>
        <v>2.5387499912500004</v>
      </c>
      <c r="AB2794" s="5">
        <f t="shared" si="489"/>
        <v>1.2693749956250002</v>
      </c>
    </row>
    <row r="2795" spans="1:28" x14ac:dyDescent="0.55000000000000004">
      <c r="A2795" s="3" t="s">
        <v>72</v>
      </c>
      <c r="B2795" s="3" t="s">
        <v>4562</v>
      </c>
      <c r="C2795" t="s">
        <v>47</v>
      </c>
      <c r="D2795" s="3" t="s">
        <v>3625</v>
      </c>
      <c r="E2795" s="3" t="s">
        <v>3738</v>
      </c>
      <c r="F2795" s="3" t="s">
        <v>77</v>
      </c>
      <c r="G2795" s="5">
        <v>6.25</v>
      </c>
      <c r="H2795">
        <v>7</v>
      </c>
      <c r="I2795" s="5">
        <v>25.399999975</v>
      </c>
      <c r="J2795" s="5">
        <v>3.6285714250000001</v>
      </c>
      <c r="K2795">
        <v>750</v>
      </c>
      <c r="L2795" s="15">
        <v>9.3333333333333306E-3</v>
      </c>
      <c r="M2795" s="13">
        <v>1.3321333333333301</v>
      </c>
      <c r="N2795" s="15">
        <v>0</v>
      </c>
      <c r="O2795" s="5">
        <v>0</v>
      </c>
      <c r="P2795" s="5">
        <v>0</v>
      </c>
      <c r="Q2795" s="5">
        <f t="shared" si="479"/>
        <v>25.399999975</v>
      </c>
      <c r="R2795" s="5">
        <f t="shared" si="480"/>
        <v>-25.399999975</v>
      </c>
      <c r="S2795" s="15">
        <f t="shared" si="481"/>
        <v>-1</v>
      </c>
      <c r="T2795">
        <v>0</v>
      </c>
      <c r="U2795" s="5" t="str">
        <f t="shared" si="482"/>
        <v>NA</v>
      </c>
      <c r="V2795" s="15">
        <f t="shared" si="483"/>
        <v>0</v>
      </c>
      <c r="W2795" s="15">
        <f t="shared" si="484"/>
        <v>0</v>
      </c>
      <c r="X2795" s="5">
        <f t="shared" si="485"/>
        <v>0</v>
      </c>
      <c r="Y2795" s="5">
        <f t="shared" si="486"/>
        <v>22.859999977499999</v>
      </c>
      <c r="Z2795" s="5">
        <f t="shared" si="487"/>
        <v>-26.669999973750002</v>
      </c>
      <c r="AA2795" s="5">
        <f t="shared" si="488"/>
        <v>2.5399999975000007</v>
      </c>
      <c r="AB2795" s="5">
        <f t="shared" si="489"/>
        <v>1.2699999987500021</v>
      </c>
    </row>
    <row r="2796" spans="1:28" x14ac:dyDescent="0.55000000000000004">
      <c r="A2796" s="3" t="s">
        <v>72</v>
      </c>
      <c r="B2796" s="3" t="s">
        <v>3154</v>
      </c>
      <c r="C2796" t="s">
        <v>47</v>
      </c>
      <c r="D2796" s="3" t="s">
        <v>262</v>
      </c>
      <c r="E2796" s="3" t="s">
        <v>3031</v>
      </c>
      <c r="F2796" s="3" t="s">
        <v>77</v>
      </c>
      <c r="G2796" s="5">
        <v>6.25</v>
      </c>
      <c r="H2796">
        <v>9</v>
      </c>
      <c r="I2796" s="5">
        <v>25.425000000000001</v>
      </c>
      <c r="J2796" s="5">
        <v>2.8250000000000002</v>
      </c>
      <c r="K2796">
        <v>132</v>
      </c>
      <c r="L2796" s="15">
        <v>6.8181818181818205E-2</v>
      </c>
      <c r="M2796" s="13">
        <v>2.6690909090909098</v>
      </c>
      <c r="N2796" s="15">
        <v>0</v>
      </c>
      <c r="O2796" s="5">
        <v>0</v>
      </c>
      <c r="P2796" s="5">
        <v>0</v>
      </c>
      <c r="Q2796" s="5">
        <f t="shared" si="479"/>
        <v>25.425000000000001</v>
      </c>
      <c r="R2796" s="5">
        <f t="shared" si="480"/>
        <v>-25.425000000000001</v>
      </c>
      <c r="S2796" s="15">
        <f t="shared" si="481"/>
        <v>-1</v>
      </c>
      <c r="T2796">
        <v>0</v>
      </c>
      <c r="U2796" s="5" t="str">
        <f t="shared" si="482"/>
        <v>NA</v>
      </c>
      <c r="V2796" s="15">
        <f t="shared" si="483"/>
        <v>0</v>
      </c>
      <c r="W2796" s="15">
        <f t="shared" si="484"/>
        <v>0</v>
      </c>
      <c r="X2796" s="5">
        <f t="shared" si="485"/>
        <v>0</v>
      </c>
      <c r="Y2796" s="5">
        <f t="shared" si="486"/>
        <v>22.8825</v>
      </c>
      <c r="Z2796" s="5">
        <f t="shared" si="487"/>
        <v>-26.696250000000003</v>
      </c>
      <c r="AA2796" s="5">
        <f t="shared" si="488"/>
        <v>2.5425000000000004</v>
      </c>
      <c r="AB2796" s="5">
        <f t="shared" si="489"/>
        <v>1.271250000000002</v>
      </c>
    </row>
    <row r="2797" spans="1:28" x14ac:dyDescent="0.55000000000000004">
      <c r="A2797" s="3" t="s">
        <v>72</v>
      </c>
      <c r="B2797" s="3" t="s">
        <v>3344</v>
      </c>
      <c r="C2797" t="s">
        <v>47</v>
      </c>
      <c r="D2797" s="3" t="s">
        <v>32</v>
      </c>
      <c r="E2797" s="3" t="s">
        <v>467</v>
      </c>
      <c r="F2797" s="3" t="s">
        <v>77</v>
      </c>
      <c r="G2797" s="5">
        <v>6.25</v>
      </c>
      <c r="H2797">
        <v>13</v>
      </c>
      <c r="I2797" s="5">
        <v>25.712499962500001</v>
      </c>
      <c r="J2797" s="5">
        <v>1.9778846125</v>
      </c>
      <c r="K2797">
        <v>895</v>
      </c>
      <c r="L2797" s="15">
        <v>1.4525139664804501E-2</v>
      </c>
      <c r="M2797" s="13">
        <v>3.0048044692737399</v>
      </c>
      <c r="N2797" s="15">
        <v>0</v>
      </c>
      <c r="O2797" s="5">
        <v>0</v>
      </c>
      <c r="P2797" s="5">
        <v>0</v>
      </c>
      <c r="Q2797" s="5">
        <f t="shared" si="479"/>
        <v>25.712499962500001</v>
      </c>
      <c r="R2797" s="5">
        <f t="shared" si="480"/>
        <v>-25.712499962500001</v>
      </c>
      <c r="S2797" s="15">
        <f t="shared" si="481"/>
        <v>-1</v>
      </c>
      <c r="T2797">
        <v>0</v>
      </c>
      <c r="U2797" s="5" t="str">
        <f t="shared" si="482"/>
        <v>NA</v>
      </c>
      <c r="V2797" s="15">
        <f t="shared" si="483"/>
        <v>0</v>
      </c>
      <c r="W2797" s="15">
        <f t="shared" si="484"/>
        <v>0</v>
      </c>
      <c r="X2797" s="5">
        <f t="shared" si="485"/>
        <v>0</v>
      </c>
      <c r="Y2797" s="5">
        <f t="shared" si="486"/>
        <v>23.141249966250001</v>
      </c>
      <c r="Z2797" s="5">
        <f t="shared" si="487"/>
        <v>-26.998124960625002</v>
      </c>
      <c r="AA2797" s="5">
        <f t="shared" si="488"/>
        <v>2.5712499962499997</v>
      </c>
      <c r="AB2797" s="5">
        <f t="shared" si="489"/>
        <v>1.2856249981250016</v>
      </c>
    </row>
    <row r="2798" spans="1:28" x14ac:dyDescent="0.55000000000000004">
      <c r="A2798" s="3" t="s">
        <v>72</v>
      </c>
      <c r="B2798" s="3" t="s">
        <v>4222</v>
      </c>
      <c r="C2798" t="s">
        <v>47</v>
      </c>
      <c r="D2798" s="3" t="s">
        <v>32</v>
      </c>
      <c r="E2798" s="3" t="s">
        <v>575</v>
      </c>
      <c r="F2798" s="3" t="s">
        <v>77</v>
      </c>
      <c r="G2798" s="5">
        <v>6.25</v>
      </c>
      <c r="H2798">
        <v>12</v>
      </c>
      <c r="I2798" s="5">
        <v>25.749999899999999</v>
      </c>
      <c r="J2798" s="5">
        <v>2.1458333249999999</v>
      </c>
      <c r="K2798">
        <v>453</v>
      </c>
      <c r="L2798" s="15">
        <v>2.6490066225165601E-2</v>
      </c>
      <c r="M2798" s="13">
        <v>2.0183222958057399</v>
      </c>
      <c r="N2798" s="15">
        <v>0</v>
      </c>
      <c r="O2798" s="5">
        <v>0</v>
      </c>
      <c r="P2798" s="5">
        <v>0</v>
      </c>
      <c r="Q2798" s="5">
        <f t="shared" si="479"/>
        <v>25.749999899999999</v>
      </c>
      <c r="R2798" s="5">
        <f t="shared" si="480"/>
        <v>-25.749999899999999</v>
      </c>
      <c r="S2798" s="15">
        <f t="shared" si="481"/>
        <v>-1</v>
      </c>
      <c r="T2798">
        <v>0</v>
      </c>
      <c r="U2798" s="5" t="str">
        <f t="shared" si="482"/>
        <v>NA</v>
      </c>
      <c r="V2798" s="15">
        <f t="shared" si="483"/>
        <v>0</v>
      </c>
      <c r="W2798" s="15">
        <f t="shared" si="484"/>
        <v>0</v>
      </c>
      <c r="X2798" s="5">
        <f t="shared" si="485"/>
        <v>0</v>
      </c>
      <c r="Y2798" s="5">
        <f t="shared" si="486"/>
        <v>23.17499991</v>
      </c>
      <c r="Z2798" s="5">
        <f t="shared" si="487"/>
        <v>-27.037499895</v>
      </c>
      <c r="AA2798" s="5">
        <f t="shared" si="488"/>
        <v>2.5749999899999985</v>
      </c>
      <c r="AB2798" s="5">
        <f t="shared" si="489"/>
        <v>1.287499995000001</v>
      </c>
    </row>
    <row r="2799" spans="1:28" x14ac:dyDescent="0.55000000000000004">
      <c r="A2799" s="3" t="s">
        <v>72</v>
      </c>
      <c r="B2799" s="3" t="s">
        <v>2977</v>
      </c>
      <c r="C2799" t="s">
        <v>47</v>
      </c>
      <c r="D2799" s="3" t="s">
        <v>104</v>
      </c>
      <c r="E2799" s="3" t="s">
        <v>232</v>
      </c>
      <c r="F2799" s="3" t="s">
        <v>77</v>
      </c>
      <c r="G2799" s="5">
        <v>6.25</v>
      </c>
      <c r="H2799">
        <v>9</v>
      </c>
      <c r="I2799" s="5">
        <v>25.799999962499996</v>
      </c>
      <c r="J2799" s="5">
        <v>2.8666666624999997</v>
      </c>
      <c r="K2799">
        <v>67</v>
      </c>
      <c r="L2799" s="15">
        <v>0.134328358208955</v>
      </c>
      <c r="M2799" s="13">
        <v>1.6265671641791</v>
      </c>
      <c r="N2799" s="15">
        <v>0</v>
      </c>
      <c r="O2799" s="5">
        <v>0</v>
      </c>
      <c r="P2799" s="5">
        <v>0</v>
      </c>
      <c r="Q2799" s="5">
        <f t="shared" si="479"/>
        <v>25.799999962499996</v>
      </c>
      <c r="R2799" s="5">
        <f t="shared" si="480"/>
        <v>-25.799999962499996</v>
      </c>
      <c r="S2799" s="15">
        <f t="shared" si="481"/>
        <v>-1</v>
      </c>
      <c r="T2799">
        <v>0</v>
      </c>
      <c r="U2799" s="5" t="str">
        <f t="shared" si="482"/>
        <v>NA</v>
      </c>
      <c r="V2799" s="15">
        <f t="shared" si="483"/>
        <v>0</v>
      </c>
      <c r="W2799" s="15">
        <f t="shared" si="484"/>
        <v>0</v>
      </c>
      <c r="X2799" s="5">
        <f t="shared" si="485"/>
        <v>0</v>
      </c>
      <c r="Y2799" s="5">
        <f t="shared" si="486"/>
        <v>23.219999966249997</v>
      </c>
      <c r="Z2799" s="5">
        <f t="shared" si="487"/>
        <v>-27.089999960624997</v>
      </c>
      <c r="AA2799" s="5">
        <f t="shared" si="488"/>
        <v>2.5799999962499989</v>
      </c>
      <c r="AB2799" s="5">
        <f t="shared" si="489"/>
        <v>1.2899999981250012</v>
      </c>
    </row>
    <row r="2800" spans="1:28" x14ac:dyDescent="0.55000000000000004">
      <c r="A2800" s="3" t="s">
        <v>72</v>
      </c>
      <c r="B2800" s="3" t="s">
        <v>4568</v>
      </c>
      <c r="C2800" t="s">
        <v>47</v>
      </c>
      <c r="D2800" s="3" t="s">
        <v>173</v>
      </c>
      <c r="E2800" s="3" t="s">
        <v>2718</v>
      </c>
      <c r="F2800" s="3" t="s">
        <v>77</v>
      </c>
      <c r="G2800" s="5">
        <v>6.25</v>
      </c>
      <c r="H2800">
        <v>16</v>
      </c>
      <c r="I2800" s="5">
        <v>25.9375</v>
      </c>
      <c r="J2800" s="5">
        <v>1.62109375</v>
      </c>
      <c r="K2800">
        <v>797</v>
      </c>
      <c r="L2800" s="15">
        <v>2.0075282308657499E-2</v>
      </c>
      <c r="M2800" s="13">
        <v>2.7265997490589702</v>
      </c>
      <c r="N2800" s="15">
        <v>0</v>
      </c>
      <c r="O2800" s="5">
        <v>0</v>
      </c>
      <c r="P2800" s="5">
        <v>0</v>
      </c>
      <c r="Q2800" s="5">
        <f t="shared" si="479"/>
        <v>25.9375</v>
      </c>
      <c r="R2800" s="5">
        <f t="shared" si="480"/>
        <v>-25.9375</v>
      </c>
      <c r="S2800" s="15">
        <f t="shared" si="481"/>
        <v>-1</v>
      </c>
      <c r="T2800">
        <v>0</v>
      </c>
      <c r="U2800" s="5" t="str">
        <f t="shared" si="482"/>
        <v>NA</v>
      </c>
      <c r="V2800" s="15">
        <f t="shared" si="483"/>
        <v>0</v>
      </c>
      <c r="W2800" s="15">
        <f t="shared" si="484"/>
        <v>0</v>
      </c>
      <c r="X2800" s="5">
        <f t="shared" si="485"/>
        <v>0</v>
      </c>
      <c r="Y2800" s="5">
        <f t="shared" si="486"/>
        <v>23.34375</v>
      </c>
      <c r="Z2800" s="5">
        <f t="shared" si="487"/>
        <v>-27.234375</v>
      </c>
      <c r="AA2800" s="5">
        <f t="shared" si="488"/>
        <v>2.59375</v>
      </c>
      <c r="AB2800" s="5">
        <f t="shared" si="489"/>
        <v>1.296875</v>
      </c>
    </row>
    <row r="2801" spans="1:28" x14ac:dyDescent="0.55000000000000004">
      <c r="A2801" s="3" t="s">
        <v>72</v>
      </c>
      <c r="B2801" s="3" t="s">
        <v>4570</v>
      </c>
      <c r="C2801" t="s">
        <v>47</v>
      </c>
      <c r="D2801" s="3" t="s">
        <v>104</v>
      </c>
      <c r="E2801" s="3" t="s">
        <v>105</v>
      </c>
      <c r="F2801" s="3" t="s">
        <v>77</v>
      </c>
      <c r="G2801" s="5">
        <v>6.25</v>
      </c>
      <c r="H2801">
        <v>10</v>
      </c>
      <c r="I2801" s="5">
        <v>25.987500000000001</v>
      </c>
      <c r="J2801" s="5">
        <v>2.5987499999999999</v>
      </c>
      <c r="K2801">
        <v>105</v>
      </c>
      <c r="L2801" s="15">
        <v>9.5238095238095205E-2</v>
      </c>
      <c r="M2801" s="13">
        <v>1.13295238095238</v>
      </c>
      <c r="N2801" s="15">
        <v>0</v>
      </c>
      <c r="O2801" s="5">
        <v>0</v>
      </c>
      <c r="P2801" s="5">
        <v>0</v>
      </c>
      <c r="Q2801" s="5">
        <f t="shared" si="479"/>
        <v>25.987500000000001</v>
      </c>
      <c r="R2801" s="5">
        <f t="shared" si="480"/>
        <v>-25.987500000000001</v>
      </c>
      <c r="S2801" s="15">
        <f t="shared" si="481"/>
        <v>-1</v>
      </c>
      <c r="T2801">
        <v>0</v>
      </c>
      <c r="U2801" s="5" t="str">
        <f t="shared" si="482"/>
        <v>NA</v>
      </c>
      <c r="V2801" s="15">
        <f t="shared" si="483"/>
        <v>0</v>
      </c>
      <c r="W2801" s="15">
        <f t="shared" si="484"/>
        <v>0</v>
      </c>
      <c r="X2801" s="5">
        <f t="shared" si="485"/>
        <v>0</v>
      </c>
      <c r="Y2801" s="5">
        <f t="shared" si="486"/>
        <v>23.388750000000002</v>
      </c>
      <c r="Z2801" s="5">
        <f t="shared" si="487"/>
        <v>-27.286875000000002</v>
      </c>
      <c r="AA2801" s="5">
        <f t="shared" si="488"/>
        <v>2.598749999999999</v>
      </c>
      <c r="AB2801" s="5">
        <f t="shared" si="489"/>
        <v>1.2993750000000013</v>
      </c>
    </row>
    <row r="2802" spans="1:28" x14ac:dyDescent="0.55000000000000004">
      <c r="A2802" s="3" t="s">
        <v>72</v>
      </c>
      <c r="B2802" s="3" t="s">
        <v>423</v>
      </c>
      <c r="C2802" t="s">
        <v>47</v>
      </c>
      <c r="D2802" s="3" t="s">
        <v>221</v>
      </c>
      <c r="E2802" s="3" t="s">
        <v>222</v>
      </c>
      <c r="F2802" s="3" t="s">
        <v>77</v>
      </c>
      <c r="G2802" s="5">
        <v>6.25</v>
      </c>
      <c r="H2802">
        <v>12</v>
      </c>
      <c r="I2802" s="5">
        <v>25.999999949999999</v>
      </c>
      <c r="J2802" s="5">
        <v>2.1666666625</v>
      </c>
      <c r="K2802">
        <v>134</v>
      </c>
      <c r="L2802" s="15">
        <v>8.9552238805970102E-2</v>
      </c>
      <c r="M2802" s="13">
        <v>2.53917910447761</v>
      </c>
      <c r="N2802" s="15">
        <v>0</v>
      </c>
      <c r="O2802" s="5">
        <v>0</v>
      </c>
      <c r="P2802" s="5">
        <v>0</v>
      </c>
      <c r="Q2802" s="5">
        <f t="shared" si="479"/>
        <v>25.999999949999999</v>
      </c>
      <c r="R2802" s="5">
        <f t="shared" si="480"/>
        <v>-25.999999949999999</v>
      </c>
      <c r="S2802" s="15">
        <f t="shared" si="481"/>
        <v>-1</v>
      </c>
      <c r="T2802">
        <v>0</v>
      </c>
      <c r="U2802" s="5" t="str">
        <f t="shared" si="482"/>
        <v>NA</v>
      </c>
      <c r="V2802" s="15">
        <f t="shared" si="483"/>
        <v>0</v>
      </c>
      <c r="W2802" s="15">
        <f t="shared" si="484"/>
        <v>0</v>
      </c>
      <c r="X2802" s="5">
        <f t="shared" si="485"/>
        <v>0</v>
      </c>
      <c r="Y2802" s="5">
        <f t="shared" si="486"/>
        <v>23.399999954999998</v>
      </c>
      <c r="Z2802" s="5">
        <f t="shared" si="487"/>
        <v>-27.299999947500002</v>
      </c>
      <c r="AA2802" s="5">
        <f t="shared" si="488"/>
        <v>2.599999995000001</v>
      </c>
      <c r="AB2802" s="5">
        <f t="shared" si="489"/>
        <v>1.2999999975000023</v>
      </c>
    </row>
    <row r="2803" spans="1:28" x14ac:dyDescent="0.55000000000000004">
      <c r="A2803" s="3" t="s">
        <v>72</v>
      </c>
      <c r="B2803" s="3" t="s">
        <v>585</v>
      </c>
      <c r="C2803" t="s">
        <v>47</v>
      </c>
      <c r="D2803" s="3" t="s">
        <v>173</v>
      </c>
      <c r="E2803" s="3" t="s">
        <v>188</v>
      </c>
      <c r="F2803" s="3" t="s">
        <v>77</v>
      </c>
      <c r="G2803" s="5">
        <v>6.25</v>
      </c>
      <c r="H2803">
        <v>11</v>
      </c>
      <c r="I2803" s="5">
        <v>26.037499950000001</v>
      </c>
      <c r="J2803" s="5">
        <v>2.36704545</v>
      </c>
      <c r="K2803">
        <v>398</v>
      </c>
      <c r="L2803" s="15">
        <v>2.7638190954773899E-2</v>
      </c>
      <c r="M2803" s="13">
        <v>1.60829145728643</v>
      </c>
      <c r="N2803" s="15">
        <v>0</v>
      </c>
      <c r="O2803" s="5">
        <v>0</v>
      </c>
      <c r="P2803" s="5">
        <v>0</v>
      </c>
      <c r="Q2803" s="5">
        <f t="shared" si="479"/>
        <v>26.037499950000001</v>
      </c>
      <c r="R2803" s="5">
        <f t="shared" si="480"/>
        <v>-26.037499950000001</v>
      </c>
      <c r="S2803" s="15">
        <f t="shared" si="481"/>
        <v>-1</v>
      </c>
      <c r="T2803">
        <v>0</v>
      </c>
      <c r="U2803" s="5" t="str">
        <f t="shared" si="482"/>
        <v>NA</v>
      </c>
      <c r="V2803" s="15">
        <f t="shared" si="483"/>
        <v>0</v>
      </c>
      <c r="W2803" s="15">
        <f t="shared" si="484"/>
        <v>0</v>
      </c>
      <c r="X2803" s="5">
        <f t="shared" si="485"/>
        <v>0</v>
      </c>
      <c r="Y2803" s="5">
        <f t="shared" si="486"/>
        <v>23.433749955</v>
      </c>
      <c r="Z2803" s="5">
        <f t="shared" si="487"/>
        <v>-27.339374947500001</v>
      </c>
      <c r="AA2803" s="5">
        <f t="shared" si="488"/>
        <v>2.6037499950000011</v>
      </c>
      <c r="AB2803" s="5">
        <f t="shared" si="489"/>
        <v>1.3018749975000006</v>
      </c>
    </row>
    <row r="2804" spans="1:28" x14ac:dyDescent="0.55000000000000004">
      <c r="A2804" s="3" t="s">
        <v>72</v>
      </c>
      <c r="B2804" s="3" t="s">
        <v>1670</v>
      </c>
      <c r="C2804" t="s">
        <v>47</v>
      </c>
      <c r="D2804" s="3" t="s">
        <v>173</v>
      </c>
      <c r="E2804" s="3" t="s">
        <v>3607</v>
      </c>
      <c r="F2804" s="3" t="s">
        <v>77</v>
      </c>
      <c r="G2804" s="5">
        <v>6.25</v>
      </c>
      <c r="H2804">
        <v>11</v>
      </c>
      <c r="I2804" s="5">
        <v>26.174999949999997</v>
      </c>
      <c r="J2804" s="5">
        <v>2.3795454499999997</v>
      </c>
      <c r="K2804">
        <v>256</v>
      </c>
      <c r="L2804" s="15">
        <v>4.296875E-2</v>
      </c>
      <c r="M2804" s="13">
        <v>1.578125</v>
      </c>
      <c r="N2804" s="15">
        <v>0</v>
      </c>
      <c r="O2804" s="5">
        <v>0</v>
      </c>
      <c r="P2804" s="5">
        <v>0</v>
      </c>
      <c r="Q2804" s="5">
        <f t="shared" si="479"/>
        <v>26.174999949999997</v>
      </c>
      <c r="R2804" s="5">
        <f t="shared" si="480"/>
        <v>-26.174999949999997</v>
      </c>
      <c r="S2804" s="15">
        <f t="shared" si="481"/>
        <v>-1</v>
      </c>
      <c r="T2804">
        <v>0</v>
      </c>
      <c r="U2804" s="5" t="str">
        <f t="shared" si="482"/>
        <v>NA</v>
      </c>
      <c r="V2804" s="15">
        <f t="shared" si="483"/>
        <v>0</v>
      </c>
      <c r="W2804" s="15">
        <f t="shared" si="484"/>
        <v>0</v>
      </c>
      <c r="X2804" s="5">
        <f t="shared" si="485"/>
        <v>0</v>
      </c>
      <c r="Y2804" s="5">
        <f t="shared" si="486"/>
        <v>23.557499954999997</v>
      </c>
      <c r="Z2804" s="5">
        <f t="shared" si="487"/>
        <v>-27.483749947499998</v>
      </c>
      <c r="AA2804" s="5">
        <f t="shared" si="488"/>
        <v>2.6174999949999993</v>
      </c>
      <c r="AB2804" s="5">
        <f t="shared" si="489"/>
        <v>1.3087499975000014</v>
      </c>
    </row>
    <row r="2805" spans="1:28" x14ac:dyDescent="0.55000000000000004">
      <c r="A2805" s="3" t="s">
        <v>72</v>
      </c>
      <c r="B2805" s="3" t="s">
        <v>4575</v>
      </c>
      <c r="C2805" t="s">
        <v>47</v>
      </c>
      <c r="D2805" s="3" t="s">
        <v>32</v>
      </c>
      <c r="E2805" s="3" t="s">
        <v>33</v>
      </c>
      <c r="F2805" s="3" t="s">
        <v>77</v>
      </c>
      <c r="G2805" s="5">
        <v>6.25</v>
      </c>
      <c r="H2805">
        <v>11</v>
      </c>
      <c r="I2805" s="5">
        <v>26.2249999</v>
      </c>
      <c r="J2805" s="5">
        <v>2.3840908999999999</v>
      </c>
      <c r="K2805">
        <v>1731</v>
      </c>
      <c r="L2805" s="15">
        <v>6.3547082611207393E-3</v>
      </c>
      <c r="M2805" s="13">
        <v>2.0254766031195799</v>
      </c>
      <c r="N2805" s="15">
        <v>0</v>
      </c>
      <c r="O2805" s="5">
        <v>0</v>
      </c>
      <c r="P2805" s="5">
        <v>0</v>
      </c>
      <c r="Q2805" s="5">
        <f t="shared" si="479"/>
        <v>26.2249999</v>
      </c>
      <c r="R2805" s="5">
        <f t="shared" si="480"/>
        <v>-26.2249999</v>
      </c>
      <c r="S2805" s="15">
        <f t="shared" si="481"/>
        <v>-1</v>
      </c>
      <c r="T2805">
        <v>0</v>
      </c>
      <c r="U2805" s="5" t="str">
        <f t="shared" si="482"/>
        <v>NA</v>
      </c>
      <c r="V2805" s="15">
        <f t="shared" si="483"/>
        <v>0</v>
      </c>
      <c r="W2805" s="15">
        <f t="shared" si="484"/>
        <v>0</v>
      </c>
      <c r="X2805" s="5">
        <f t="shared" si="485"/>
        <v>0</v>
      </c>
      <c r="Y2805" s="5">
        <f t="shared" si="486"/>
        <v>23.602499910000002</v>
      </c>
      <c r="Z2805" s="5">
        <f t="shared" si="487"/>
        <v>-27.536249895000001</v>
      </c>
      <c r="AA2805" s="5">
        <f t="shared" si="488"/>
        <v>2.6224999899999979</v>
      </c>
      <c r="AB2805" s="5">
        <f t="shared" si="489"/>
        <v>1.3112499950000007</v>
      </c>
    </row>
    <row r="2806" spans="1:28" x14ac:dyDescent="0.55000000000000004">
      <c r="A2806" s="3" t="s">
        <v>72</v>
      </c>
      <c r="B2806" s="3" t="s">
        <v>249</v>
      </c>
      <c r="C2806" t="s">
        <v>47</v>
      </c>
      <c r="D2806" s="3" t="s">
        <v>40</v>
      </c>
      <c r="E2806" s="3" t="s">
        <v>2770</v>
      </c>
      <c r="F2806" s="3" t="s">
        <v>77</v>
      </c>
      <c r="G2806" s="5">
        <v>6.25</v>
      </c>
      <c r="H2806">
        <v>6</v>
      </c>
      <c r="I2806" s="5">
        <v>26.224999949999997</v>
      </c>
      <c r="J2806" s="5">
        <v>4.3708333249999995</v>
      </c>
      <c r="K2806">
        <v>62</v>
      </c>
      <c r="L2806" s="15">
        <v>9.6774193548387094E-2</v>
      </c>
      <c r="M2806" s="13">
        <v>1.39629032258065</v>
      </c>
      <c r="N2806" s="15">
        <v>0</v>
      </c>
      <c r="O2806" s="5">
        <v>0</v>
      </c>
      <c r="P2806" s="5">
        <v>0</v>
      </c>
      <c r="Q2806" s="5">
        <f t="shared" si="479"/>
        <v>26.224999949999997</v>
      </c>
      <c r="R2806" s="5">
        <f t="shared" si="480"/>
        <v>-26.224999949999997</v>
      </c>
      <c r="S2806" s="15">
        <f t="shared" si="481"/>
        <v>-1</v>
      </c>
      <c r="T2806">
        <v>0</v>
      </c>
      <c r="U2806" s="5" t="str">
        <f t="shared" si="482"/>
        <v>NA</v>
      </c>
      <c r="V2806" s="15">
        <f t="shared" si="483"/>
        <v>0</v>
      </c>
      <c r="W2806" s="15">
        <f t="shared" si="484"/>
        <v>0</v>
      </c>
      <c r="X2806" s="5">
        <f t="shared" si="485"/>
        <v>0</v>
      </c>
      <c r="Y2806" s="5">
        <f t="shared" si="486"/>
        <v>23.602499954999999</v>
      </c>
      <c r="Z2806" s="5">
        <f t="shared" si="487"/>
        <v>-27.5362499475</v>
      </c>
      <c r="AA2806" s="5">
        <f t="shared" si="488"/>
        <v>2.6224999949999983</v>
      </c>
      <c r="AB2806" s="5">
        <f t="shared" si="489"/>
        <v>1.3112499975000027</v>
      </c>
    </row>
    <row r="2807" spans="1:28" x14ac:dyDescent="0.55000000000000004">
      <c r="A2807" s="3" t="s">
        <v>72</v>
      </c>
      <c r="B2807" s="3" t="s">
        <v>220</v>
      </c>
      <c r="C2807" t="s">
        <v>47</v>
      </c>
      <c r="D2807" s="3" t="s">
        <v>75</v>
      </c>
      <c r="E2807" s="3" t="s">
        <v>76</v>
      </c>
      <c r="F2807" s="3" t="s">
        <v>77</v>
      </c>
      <c r="G2807" s="5">
        <v>6.25</v>
      </c>
      <c r="H2807">
        <v>9</v>
      </c>
      <c r="I2807" s="5">
        <v>26.4124999125</v>
      </c>
      <c r="J2807" s="5">
        <v>2.9347222125000001</v>
      </c>
      <c r="K2807">
        <v>160</v>
      </c>
      <c r="L2807" s="15">
        <v>5.6250000000000001E-2</v>
      </c>
      <c r="M2807" s="13">
        <v>1.454</v>
      </c>
      <c r="N2807" s="15">
        <v>0</v>
      </c>
      <c r="O2807" s="5">
        <v>0</v>
      </c>
      <c r="P2807" s="5">
        <v>0</v>
      </c>
      <c r="Q2807" s="5">
        <f t="shared" si="479"/>
        <v>26.4124999125</v>
      </c>
      <c r="R2807" s="5">
        <f t="shared" si="480"/>
        <v>-26.4124999125</v>
      </c>
      <c r="S2807" s="15">
        <f t="shared" si="481"/>
        <v>-1</v>
      </c>
      <c r="T2807">
        <v>0</v>
      </c>
      <c r="U2807" s="5" t="str">
        <f t="shared" si="482"/>
        <v>NA</v>
      </c>
      <c r="V2807" s="15">
        <f t="shared" si="483"/>
        <v>0</v>
      </c>
      <c r="W2807" s="15">
        <f t="shared" si="484"/>
        <v>0</v>
      </c>
      <c r="X2807" s="5">
        <f t="shared" si="485"/>
        <v>0</v>
      </c>
      <c r="Y2807" s="5">
        <f t="shared" si="486"/>
        <v>23.77124992125</v>
      </c>
      <c r="Z2807" s="5">
        <f t="shared" si="487"/>
        <v>-27.733124908124999</v>
      </c>
      <c r="AA2807" s="5">
        <f t="shared" si="488"/>
        <v>2.6412499912499996</v>
      </c>
      <c r="AB2807" s="5">
        <f t="shared" si="489"/>
        <v>1.3206249956249998</v>
      </c>
    </row>
    <row r="2808" spans="1:28" x14ac:dyDescent="0.55000000000000004">
      <c r="A2808" s="3" t="s">
        <v>72</v>
      </c>
      <c r="B2808" s="3" t="s">
        <v>3350</v>
      </c>
      <c r="C2808" t="s">
        <v>47</v>
      </c>
      <c r="D2808" s="3" t="s">
        <v>173</v>
      </c>
      <c r="E2808" s="3" t="s">
        <v>3132</v>
      </c>
      <c r="F2808" s="3" t="s">
        <v>77</v>
      </c>
      <c r="G2808" s="5">
        <v>6.25</v>
      </c>
      <c r="H2808">
        <v>9</v>
      </c>
      <c r="I2808" s="5">
        <v>26.524999912500004</v>
      </c>
      <c r="J2808" s="5">
        <v>2.9472222125000003</v>
      </c>
      <c r="K2808">
        <v>522</v>
      </c>
      <c r="L2808" s="15">
        <v>1.72413793103448E-2</v>
      </c>
      <c r="M2808" s="13">
        <v>1.61072796934866</v>
      </c>
      <c r="N2808" s="15">
        <v>0</v>
      </c>
      <c r="O2808" s="5">
        <v>0</v>
      </c>
      <c r="P2808" s="5">
        <v>0</v>
      </c>
      <c r="Q2808" s="5">
        <f t="shared" si="479"/>
        <v>26.524999912500004</v>
      </c>
      <c r="R2808" s="5">
        <f t="shared" si="480"/>
        <v>-26.524999912500004</v>
      </c>
      <c r="S2808" s="15">
        <f t="shared" si="481"/>
        <v>-1</v>
      </c>
      <c r="T2808">
        <v>0</v>
      </c>
      <c r="U2808" s="5" t="str">
        <f t="shared" si="482"/>
        <v>NA</v>
      </c>
      <c r="V2808" s="15">
        <f t="shared" si="483"/>
        <v>0</v>
      </c>
      <c r="W2808" s="15">
        <f t="shared" si="484"/>
        <v>0</v>
      </c>
      <c r="X2808" s="5">
        <f t="shared" si="485"/>
        <v>0</v>
      </c>
      <c r="Y2808" s="5">
        <f t="shared" si="486"/>
        <v>23.872499921250004</v>
      </c>
      <c r="Z2808" s="5">
        <f t="shared" si="487"/>
        <v>-27.851249908125006</v>
      </c>
      <c r="AA2808" s="5">
        <f t="shared" si="488"/>
        <v>2.65249999125</v>
      </c>
      <c r="AB2808" s="5">
        <f t="shared" si="489"/>
        <v>1.3262499956250018</v>
      </c>
    </row>
    <row r="2809" spans="1:28" x14ac:dyDescent="0.55000000000000004">
      <c r="A2809" s="3" t="s">
        <v>72</v>
      </c>
      <c r="B2809" s="3" t="s">
        <v>74</v>
      </c>
      <c r="C2809" t="s">
        <v>47</v>
      </c>
      <c r="D2809" s="3" t="s">
        <v>104</v>
      </c>
      <c r="E2809" s="3" t="s">
        <v>232</v>
      </c>
      <c r="F2809" s="3" t="s">
        <v>77</v>
      </c>
      <c r="G2809" s="5">
        <v>6.25</v>
      </c>
      <c r="H2809">
        <v>13</v>
      </c>
      <c r="I2809" s="5">
        <v>26.975000000000001</v>
      </c>
      <c r="J2809" s="5">
        <v>2.0750000000000002</v>
      </c>
      <c r="K2809">
        <v>38</v>
      </c>
      <c r="L2809" s="15">
        <v>0.34210526315789502</v>
      </c>
      <c r="M2809" s="13">
        <v>1.1576315789473699</v>
      </c>
      <c r="N2809" s="15">
        <v>0</v>
      </c>
      <c r="O2809" s="5">
        <v>0</v>
      </c>
      <c r="P2809" s="5">
        <v>0</v>
      </c>
      <c r="Q2809" s="5">
        <f t="shared" si="479"/>
        <v>26.975000000000001</v>
      </c>
      <c r="R2809" s="5">
        <f t="shared" si="480"/>
        <v>-26.975000000000001</v>
      </c>
      <c r="S2809" s="15">
        <f t="shared" si="481"/>
        <v>-1</v>
      </c>
      <c r="T2809">
        <v>0</v>
      </c>
      <c r="U2809" s="5" t="str">
        <f t="shared" si="482"/>
        <v>NA</v>
      </c>
      <c r="V2809" s="15">
        <f t="shared" si="483"/>
        <v>0</v>
      </c>
      <c r="W2809" s="15">
        <f t="shared" si="484"/>
        <v>0</v>
      </c>
      <c r="X2809" s="5">
        <f t="shared" si="485"/>
        <v>0</v>
      </c>
      <c r="Y2809" s="5">
        <f t="shared" si="486"/>
        <v>24.277500000000003</v>
      </c>
      <c r="Z2809" s="5">
        <f t="shared" si="487"/>
        <v>-28.323750000000004</v>
      </c>
      <c r="AA2809" s="5">
        <f t="shared" si="488"/>
        <v>2.697499999999998</v>
      </c>
      <c r="AB2809" s="5">
        <f t="shared" si="489"/>
        <v>1.3487500000000026</v>
      </c>
    </row>
    <row r="2810" spans="1:28" x14ac:dyDescent="0.55000000000000004">
      <c r="A2810" s="3" t="s">
        <v>72</v>
      </c>
      <c r="B2810" s="3" t="s">
        <v>503</v>
      </c>
      <c r="C2810" t="s">
        <v>47</v>
      </c>
      <c r="D2810" s="3" t="s">
        <v>104</v>
      </c>
      <c r="E2810" s="3" t="s">
        <v>105</v>
      </c>
      <c r="F2810" s="3" t="s">
        <v>77</v>
      </c>
      <c r="G2810" s="5">
        <v>6.25</v>
      </c>
      <c r="H2810">
        <v>10</v>
      </c>
      <c r="I2810" s="5">
        <v>27.25</v>
      </c>
      <c r="J2810" s="5">
        <v>2.7250000000000001</v>
      </c>
      <c r="K2810">
        <v>107</v>
      </c>
      <c r="L2810" s="15">
        <v>9.34579439252336E-2</v>
      </c>
      <c r="M2810" s="13">
        <v>1.2422429906542101</v>
      </c>
      <c r="N2810" s="15">
        <v>0</v>
      </c>
      <c r="O2810" s="5">
        <v>0</v>
      </c>
      <c r="P2810" s="5">
        <v>0</v>
      </c>
      <c r="Q2810" s="5">
        <f t="shared" si="479"/>
        <v>27.25</v>
      </c>
      <c r="R2810" s="5">
        <f t="shared" si="480"/>
        <v>-27.25</v>
      </c>
      <c r="S2810" s="15">
        <f t="shared" si="481"/>
        <v>-1</v>
      </c>
      <c r="T2810">
        <v>0</v>
      </c>
      <c r="U2810" s="5" t="str">
        <f t="shared" si="482"/>
        <v>NA</v>
      </c>
      <c r="V2810" s="15">
        <f t="shared" si="483"/>
        <v>0</v>
      </c>
      <c r="W2810" s="15">
        <f t="shared" si="484"/>
        <v>0</v>
      </c>
      <c r="X2810" s="5">
        <f t="shared" si="485"/>
        <v>0</v>
      </c>
      <c r="Y2810" s="5">
        <f t="shared" si="486"/>
        <v>24.525000000000002</v>
      </c>
      <c r="Z2810" s="5">
        <f t="shared" si="487"/>
        <v>-28.612500000000001</v>
      </c>
      <c r="AA2810" s="5">
        <f t="shared" si="488"/>
        <v>2.7249999999999979</v>
      </c>
      <c r="AB2810" s="5">
        <f t="shared" si="489"/>
        <v>1.3625000000000007</v>
      </c>
    </row>
    <row r="2811" spans="1:28" x14ac:dyDescent="0.55000000000000004">
      <c r="A2811" s="3" t="s">
        <v>72</v>
      </c>
      <c r="B2811" s="3" t="s">
        <v>4582</v>
      </c>
      <c r="C2811" t="s">
        <v>47</v>
      </c>
      <c r="D2811" s="3" t="s">
        <v>173</v>
      </c>
      <c r="E2811" s="3" t="s">
        <v>3418</v>
      </c>
      <c r="F2811" s="3" t="s">
        <v>77</v>
      </c>
      <c r="G2811" s="5">
        <v>6.25</v>
      </c>
      <c r="H2811">
        <v>10</v>
      </c>
      <c r="I2811" s="5">
        <v>27.45</v>
      </c>
      <c r="J2811" s="5">
        <v>2.7450000000000001</v>
      </c>
      <c r="K2811">
        <v>1116</v>
      </c>
      <c r="L2811" s="15">
        <v>8.9605734767025103E-3</v>
      </c>
      <c r="M2811" s="13">
        <v>1.24229390681004</v>
      </c>
      <c r="N2811" s="15">
        <v>0</v>
      </c>
      <c r="O2811" s="5">
        <v>0</v>
      </c>
      <c r="P2811" s="5">
        <v>0</v>
      </c>
      <c r="Q2811" s="5">
        <f t="shared" si="479"/>
        <v>27.45</v>
      </c>
      <c r="R2811" s="5">
        <f t="shared" si="480"/>
        <v>-27.45</v>
      </c>
      <c r="S2811" s="15">
        <f t="shared" si="481"/>
        <v>-1</v>
      </c>
      <c r="T2811">
        <v>0</v>
      </c>
      <c r="U2811" s="5" t="str">
        <f t="shared" si="482"/>
        <v>NA</v>
      </c>
      <c r="V2811" s="15">
        <f t="shared" si="483"/>
        <v>0</v>
      </c>
      <c r="W2811" s="15">
        <f t="shared" si="484"/>
        <v>0</v>
      </c>
      <c r="X2811" s="5">
        <f t="shared" si="485"/>
        <v>0</v>
      </c>
      <c r="Y2811" s="5">
        <f t="shared" si="486"/>
        <v>24.704999999999998</v>
      </c>
      <c r="Z2811" s="5">
        <f t="shared" si="487"/>
        <v>-28.822500000000002</v>
      </c>
      <c r="AA2811" s="5">
        <f t="shared" si="488"/>
        <v>2.745000000000001</v>
      </c>
      <c r="AB2811" s="5">
        <f t="shared" si="489"/>
        <v>1.3725000000000023</v>
      </c>
    </row>
    <row r="2812" spans="1:28" x14ac:dyDescent="0.55000000000000004">
      <c r="A2812" s="3" t="s">
        <v>72</v>
      </c>
      <c r="B2812" s="3" t="s">
        <v>4122</v>
      </c>
      <c r="C2812" t="s">
        <v>47</v>
      </c>
      <c r="D2812" s="3" t="s">
        <v>173</v>
      </c>
      <c r="E2812" s="3" t="s">
        <v>2764</v>
      </c>
      <c r="F2812" s="3" t="s">
        <v>77</v>
      </c>
      <c r="G2812" s="5">
        <v>6.25</v>
      </c>
      <c r="H2812">
        <v>6</v>
      </c>
      <c r="I2812" s="5">
        <v>27.624999975000001</v>
      </c>
      <c r="J2812" s="5">
        <v>4.6041666625</v>
      </c>
      <c r="K2812">
        <v>363</v>
      </c>
      <c r="L2812" s="15">
        <v>1.6528925619834701E-2</v>
      </c>
      <c r="M2812" s="13">
        <v>1.9702479338843</v>
      </c>
      <c r="N2812" s="15">
        <v>0</v>
      </c>
      <c r="O2812" s="5">
        <v>0</v>
      </c>
      <c r="P2812" s="5">
        <v>0</v>
      </c>
      <c r="Q2812" s="5">
        <f t="shared" si="479"/>
        <v>27.624999975000001</v>
      </c>
      <c r="R2812" s="5">
        <f t="shared" si="480"/>
        <v>-27.624999975000001</v>
      </c>
      <c r="S2812" s="15">
        <f t="shared" si="481"/>
        <v>-1</v>
      </c>
      <c r="T2812">
        <v>0</v>
      </c>
      <c r="U2812" s="5" t="str">
        <f t="shared" si="482"/>
        <v>NA</v>
      </c>
      <c r="V2812" s="15">
        <f t="shared" si="483"/>
        <v>0</v>
      </c>
      <c r="W2812" s="15">
        <f t="shared" si="484"/>
        <v>0</v>
      </c>
      <c r="X2812" s="5">
        <f t="shared" si="485"/>
        <v>0</v>
      </c>
      <c r="Y2812" s="5">
        <f t="shared" si="486"/>
        <v>24.862499977500001</v>
      </c>
      <c r="Z2812" s="5">
        <f t="shared" si="487"/>
        <v>-29.006249973750002</v>
      </c>
      <c r="AA2812" s="5">
        <f t="shared" si="488"/>
        <v>2.7624999975000009</v>
      </c>
      <c r="AB2812" s="5">
        <f t="shared" si="489"/>
        <v>1.3812499987500004</v>
      </c>
    </row>
    <row r="2813" spans="1:28" x14ac:dyDescent="0.55000000000000004">
      <c r="A2813" s="3" t="s">
        <v>72</v>
      </c>
      <c r="B2813" s="3" t="s">
        <v>4585</v>
      </c>
      <c r="C2813" t="s">
        <v>47</v>
      </c>
      <c r="D2813" s="3" t="s">
        <v>173</v>
      </c>
      <c r="E2813" s="3" t="s">
        <v>3607</v>
      </c>
      <c r="F2813" s="3" t="s">
        <v>77</v>
      </c>
      <c r="G2813" s="5">
        <v>6.25</v>
      </c>
      <c r="H2813">
        <v>15</v>
      </c>
      <c r="I2813" s="5">
        <v>27.762499875</v>
      </c>
      <c r="J2813" s="5">
        <v>1.850833325</v>
      </c>
      <c r="K2813">
        <v>598</v>
      </c>
      <c r="L2813" s="15">
        <v>2.5083612040133797E-2</v>
      </c>
      <c r="M2813" s="13">
        <v>1.7889632107023401</v>
      </c>
      <c r="N2813" s="15">
        <v>0</v>
      </c>
      <c r="O2813" s="5">
        <v>0</v>
      </c>
      <c r="P2813" s="5">
        <v>0</v>
      </c>
      <c r="Q2813" s="5">
        <f t="shared" si="479"/>
        <v>27.762499875</v>
      </c>
      <c r="R2813" s="5">
        <f t="shared" si="480"/>
        <v>-27.762499875</v>
      </c>
      <c r="S2813" s="15">
        <f t="shared" si="481"/>
        <v>-1</v>
      </c>
      <c r="T2813">
        <v>0</v>
      </c>
      <c r="U2813" s="5" t="str">
        <f t="shared" si="482"/>
        <v>NA</v>
      </c>
      <c r="V2813" s="15">
        <f t="shared" si="483"/>
        <v>0</v>
      </c>
      <c r="W2813" s="15">
        <f t="shared" si="484"/>
        <v>0</v>
      </c>
      <c r="X2813" s="5">
        <f t="shared" si="485"/>
        <v>0</v>
      </c>
      <c r="Y2813" s="5">
        <f t="shared" si="486"/>
        <v>24.986249887500001</v>
      </c>
      <c r="Z2813" s="5">
        <f t="shared" si="487"/>
        <v>-29.15062486875</v>
      </c>
      <c r="AA2813" s="5">
        <f t="shared" si="488"/>
        <v>2.7762499874999982</v>
      </c>
      <c r="AB2813" s="5">
        <f t="shared" si="489"/>
        <v>1.3881249937500009</v>
      </c>
    </row>
    <row r="2814" spans="1:28" x14ac:dyDescent="0.55000000000000004">
      <c r="A2814" s="3" t="s">
        <v>72</v>
      </c>
      <c r="B2814" s="3" t="s">
        <v>4587</v>
      </c>
      <c r="C2814" t="s">
        <v>47</v>
      </c>
      <c r="D2814" s="3" t="s">
        <v>173</v>
      </c>
      <c r="E2814" s="3" t="s">
        <v>2718</v>
      </c>
      <c r="F2814" s="3" t="s">
        <v>77</v>
      </c>
      <c r="G2814" s="5">
        <v>6.25</v>
      </c>
      <c r="H2814">
        <v>14</v>
      </c>
      <c r="I2814" s="5">
        <v>27.824999999999999</v>
      </c>
      <c r="J2814" s="5">
        <v>1.9875</v>
      </c>
      <c r="K2814">
        <v>817</v>
      </c>
      <c r="L2814" s="15">
        <v>1.7135862913096701E-2</v>
      </c>
      <c r="M2814" s="13">
        <v>2.99277845777234</v>
      </c>
      <c r="N2814" s="15">
        <v>0</v>
      </c>
      <c r="O2814" s="5">
        <v>0</v>
      </c>
      <c r="P2814" s="5">
        <v>0</v>
      </c>
      <c r="Q2814" s="5">
        <f t="shared" si="479"/>
        <v>27.824999999999999</v>
      </c>
      <c r="R2814" s="5">
        <f t="shared" si="480"/>
        <v>-27.824999999999999</v>
      </c>
      <c r="S2814" s="15">
        <f t="shared" si="481"/>
        <v>-1</v>
      </c>
      <c r="T2814">
        <v>0</v>
      </c>
      <c r="U2814" s="5" t="str">
        <f t="shared" si="482"/>
        <v>NA</v>
      </c>
      <c r="V2814" s="15">
        <f t="shared" si="483"/>
        <v>0</v>
      </c>
      <c r="W2814" s="15">
        <f t="shared" si="484"/>
        <v>0</v>
      </c>
      <c r="X2814" s="5">
        <f t="shared" si="485"/>
        <v>0</v>
      </c>
      <c r="Y2814" s="5">
        <f t="shared" si="486"/>
        <v>25.0425</v>
      </c>
      <c r="Z2814" s="5">
        <f t="shared" si="487"/>
        <v>-29.216249999999999</v>
      </c>
      <c r="AA2814" s="5">
        <f t="shared" si="488"/>
        <v>2.7824999999999989</v>
      </c>
      <c r="AB2814" s="5">
        <f t="shared" si="489"/>
        <v>1.3912499999999994</v>
      </c>
    </row>
    <row r="2815" spans="1:28" x14ac:dyDescent="0.55000000000000004">
      <c r="A2815" s="3" t="s">
        <v>72</v>
      </c>
      <c r="B2815" s="3" t="s">
        <v>3270</v>
      </c>
      <c r="C2815" t="s">
        <v>47</v>
      </c>
      <c r="D2815" s="3" t="s">
        <v>173</v>
      </c>
      <c r="E2815" s="3" t="s">
        <v>3132</v>
      </c>
      <c r="F2815" s="3" t="s">
        <v>77</v>
      </c>
      <c r="G2815" s="5">
        <v>6.25</v>
      </c>
      <c r="H2815">
        <v>7</v>
      </c>
      <c r="I2815" s="5">
        <v>27.924999987499998</v>
      </c>
      <c r="J2815" s="5">
        <v>3.9892857124999996</v>
      </c>
      <c r="K2815">
        <v>1132</v>
      </c>
      <c r="L2815" s="15">
        <v>6.1837455830388698E-3</v>
      </c>
      <c r="M2815" s="13">
        <v>1.57685512367491</v>
      </c>
      <c r="N2815" s="15">
        <v>0</v>
      </c>
      <c r="O2815" s="5">
        <v>0</v>
      </c>
      <c r="P2815" s="5">
        <v>0</v>
      </c>
      <c r="Q2815" s="5">
        <f t="shared" si="479"/>
        <v>27.924999987499998</v>
      </c>
      <c r="R2815" s="5">
        <f t="shared" si="480"/>
        <v>-27.924999987499998</v>
      </c>
      <c r="S2815" s="15">
        <f t="shared" si="481"/>
        <v>-1</v>
      </c>
      <c r="T2815">
        <v>0</v>
      </c>
      <c r="U2815" s="5" t="str">
        <f t="shared" si="482"/>
        <v>NA</v>
      </c>
      <c r="V2815" s="15">
        <f t="shared" si="483"/>
        <v>0</v>
      </c>
      <c r="W2815" s="15">
        <f t="shared" si="484"/>
        <v>0</v>
      </c>
      <c r="X2815" s="5">
        <f t="shared" si="485"/>
        <v>0</v>
      </c>
      <c r="Y2815" s="5">
        <f t="shared" si="486"/>
        <v>25.132499988749998</v>
      </c>
      <c r="Z2815" s="5">
        <f t="shared" si="487"/>
        <v>-29.321249986874999</v>
      </c>
      <c r="AA2815" s="5">
        <f t="shared" si="488"/>
        <v>2.7924999987499994</v>
      </c>
      <c r="AB2815" s="5">
        <f t="shared" si="489"/>
        <v>1.3962499993750015</v>
      </c>
    </row>
    <row r="2816" spans="1:28" x14ac:dyDescent="0.55000000000000004">
      <c r="A2816" s="3" t="s">
        <v>72</v>
      </c>
      <c r="B2816" s="3" t="s">
        <v>1855</v>
      </c>
      <c r="C2816" t="s">
        <v>47</v>
      </c>
      <c r="D2816" s="3" t="s">
        <v>173</v>
      </c>
      <c r="E2816" s="3" t="s">
        <v>3132</v>
      </c>
      <c r="F2816" s="3" t="s">
        <v>77</v>
      </c>
      <c r="G2816" s="5">
        <v>6.25</v>
      </c>
      <c r="H2816">
        <v>20</v>
      </c>
      <c r="I2816" s="5">
        <v>28.05</v>
      </c>
      <c r="J2816" s="5">
        <v>1.4025000000000001</v>
      </c>
      <c r="K2816">
        <v>153</v>
      </c>
      <c r="L2816" s="15">
        <v>0.13071895424836599</v>
      </c>
      <c r="M2816" s="13">
        <v>1.94509803921569</v>
      </c>
      <c r="N2816" s="15">
        <v>0</v>
      </c>
      <c r="O2816" s="5">
        <v>0</v>
      </c>
      <c r="P2816" s="5">
        <v>0</v>
      </c>
      <c r="Q2816" s="5">
        <f t="shared" si="479"/>
        <v>28.05</v>
      </c>
      <c r="R2816" s="5">
        <f t="shared" si="480"/>
        <v>-28.05</v>
      </c>
      <c r="S2816" s="15">
        <f t="shared" si="481"/>
        <v>-1</v>
      </c>
      <c r="T2816">
        <v>0</v>
      </c>
      <c r="U2816" s="5" t="str">
        <f t="shared" si="482"/>
        <v>NA</v>
      </c>
      <c r="V2816" s="15">
        <f t="shared" si="483"/>
        <v>0</v>
      </c>
      <c r="W2816" s="15">
        <f t="shared" si="484"/>
        <v>0</v>
      </c>
      <c r="X2816" s="5">
        <f t="shared" si="485"/>
        <v>0</v>
      </c>
      <c r="Y2816" s="5">
        <f t="shared" si="486"/>
        <v>25.245000000000001</v>
      </c>
      <c r="Z2816" s="5">
        <f t="shared" si="487"/>
        <v>-29.452500000000001</v>
      </c>
      <c r="AA2816" s="5">
        <f t="shared" si="488"/>
        <v>2.8049999999999997</v>
      </c>
      <c r="AB2816" s="5">
        <f t="shared" si="489"/>
        <v>1.4024999999999999</v>
      </c>
    </row>
    <row r="2817" spans="1:28" x14ac:dyDescent="0.55000000000000004">
      <c r="A2817" s="3" t="s">
        <v>72</v>
      </c>
      <c r="B2817" s="3" t="s">
        <v>276</v>
      </c>
      <c r="C2817" t="s">
        <v>47</v>
      </c>
      <c r="D2817" s="3" t="s">
        <v>262</v>
      </c>
      <c r="E2817" s="3" t="s">
        <v>302</v>
      </c>
      <c r="F2817" s="3" t="s">
        <v>77</v>
      </c>
      <c r="G2817" s="5">
        <v>6.25</v>
      </c>
      <c r="H2817">
        <v>11</v>
      </c>
      <c r="I2817" s="5">
        <v>28.2999998875</v>
      </c>
      <c r="J2817" s="5">
        <v>2.5727272624999999</v>
      </c>
      <c r="K2817">
        <v>114</v>
      </c>
      <c r="L2817" s="15">
        <v>9.6491228070175392E-2</v>
      </c>
      <c r="M2817" s="13">
        <v>2.1461403508771899</v>
      </c>
      <c r="N2817" s="15">
        <v>0</v>
      </c>
      <c r="O2817" s="5">
        <v>0</v>
      </c>
      <c r="P2817" s="5">
        <v>0</v>
      </c>
      <c r="Q2817" s="5">
        <f t="shared" si="479"/>
        <v>28.2999998875</v>
      </c>
      <c r="R2817" s="5">
        <f t="shared" si="480"/>
        <v>-28.2999998875</v>
      </c>
      <c r="S2817" s="15">
        <f t="shared" si="481"/>
        <v>-1</v>
      </c>
      <c r="T2817">
        <v>0</v>
      </c>
      <c r="U2817" s="5" t="str">
        <f t="shared" si="482"/>
        <v>NA</v>
      </c>
      <c r="V2817" s="15">
        <f t="shared" si="483"/>
        <v>0</v>
      </c>
      <c r="W2817" s="15">
        <f t="shared" si="484"/>
        <v>0</v>
      </c>
      <c r="X2817" s="5">
        <f t="shared" si="485"/>
        <v>0</v>
      </c>
      <c r="Y2817" s="5">
        <f t="shared" si="486"/>
        <v>25.46999989875</v>
      </c>
      <c r="Z2817" s="5">
        <f t="shared" si="487"/>
        <v>-29.714999881875002</v>
      </c>
      <c r="AA2817" s="5">
        <f t="shared" si="488"/>
        <v>2.82999998875</v>
      </c>
      <c r="AB2817" s="5">
        <f t="shared" si="489"/>
        <v>1.4149999943750018</v>
      </c>
    </row>
    <row r="2818" spans="1:28" x14ac:dyDescent="0.55000000000000004">
      <c r="A2818" s="3" t="s">
        <v>72</v>
      </c>
      <c r="B2818" s="3" t="s">
        <v>774</v>
      </c>
      <c r="C2818" t="s">
        <v>47</v>
      </c>
      <c r="D2818" s="3" t="s">
        <v>173</v>
      </c>
      <c r="E2818" s="3" t="s">
        <v>2791</v>
      </c>
      <c r="F2818" s="3" t="s">
        <v>77</v>
      </c>
      <c r="G2818" s="5">
        <v>6.25</v>
      </c>
      <c r="H2818">
        <v>12</v>
      </c>
      <c r="I2818" s="5">
        <v>28.399999950000002</v>
      </c>
      <c r="J2818" s="5">
        <v>2.3666666625000001</v>
      </c>
      <c r="K2818">
        <v>133</v>
      </c>
      <c r="L2818" s="15">
        <v>9.0225563909774403E-2</v>
      </c>
      <c r="M2818" s="13">
        <v>1.9932330827067699</v>
      </c>
      <c r="N2818" s="15">
        <v>0</v>
      </c>
      <c r="O2818" s="5">
        <v>0</v>
      </c>
      <c r="P2818" s="5">
        <v>0</v>
      </c>
      <c r="Q2818" s="5">
        <f t="shared" ref="Q2818:Q2881" si="490">I2818</f>
        <v>28.399999950000002</v>
      </c>
      <c r="R2818" s="5">
        <f t="shared" ref="R2818:R2881" si="491">P2818-Q2818</f>
        <v>-28.399999950000002</v>
      </c>
      <c r="S2818" s="15">
        <f t="shared" ref="S2818:S2881" si="492">IF(Q2818=0,0,(P2818-Q2818)/Q2818)</f>
        <v>-1</v>
      </c>
      <c r="T2818">
        <v>0</v>
      </c>
      <c r="U2818" s="5" t="str">
        <f t="shared" ref="U2818:U2881" si="493">IF(T2818=0,"NA",P2818/T2818)</f>
        <v>NA</v>
      </c>
      <c r="V2818" s="15">
        <f t="shared" si="483"/>
        <v>0</v>
      </c>
      <c r="W2818" s="15">
        <f t="shared" si="484"/>
        <v>0</v>
      </c>
      <c r="X2818" s="5">
        <f t="shared" si="485"/>
        <v>0</v>
      </c>
      <c r="Y2818" s="5">
        <f t="shared" si="486"/>
        <v>25.559999955000002</v>
      </c>
      <c r="Z2818" s="5">
        <f t="shared" si="487"/>
        <v>-29.819999947500001</v>
      </c>
      <c r="AA2818" s="5">
        <f t="shared" si="488"/>
        <v>2.8399999949999994</v>
      </c>
      <c r="AB2818" s="5">
        <f t="shared" si="489"/>
        <v>1.4199999974999997</v>
      </c>
    </row>
    <row r="2819" spans="1:28" x14ac:dyDescent="0.55000000000000004">
      <c r="A2819" s="3" t="s">
        <v>72</v>
      </c>
      <c r="B2819" s="3" t="s">
        <v>4593</v>
      </c>
      <c r="C2819" t="s">
        <v>47</v>
      </c>
      <c r="D2819" s="3" t="s">
        <v>173</v>
      </c>
      <c r="E2819" s="3" t="s">
        <v>4594</v>
      </c>
      <c r="F2819" s="3" t="s">
        <v>77</v>
      </c>
      <c r="G2819" s="5">
        <v>6.25</v>
      </c>
      <c r="H2819">
        <v>8</v>
      </c>
      <c r="I2819" s="5">
        <v>28.4</v>
      </c>
      <c r="J2819" s="5">
        <v>3.55</v>
      </c>
      <c r="K2819">
        <v>186</v>
      </c>
      <c r="L2819" s="15">
        <v>4.3010752688171998E-2</v>
      </c>
      <c r="M2819" s="13">
        <v>1.0693548387096801</v>
      </c>
      <c r="N2819" s="15">
        <v>0</v>
      </c>
      <c r="O2819" s="5">
        <v>0</v>
      </c>
      <c r="P2819" s="5">
        <v>0</v>
      </c>
      <c r="Q2819" s="5">
        <f t="shared" si="490"/>
        <v>28.4</v>
      </c>
      <c r="R2819" s="5">
        <f t="shared" si="491"/>
        <v>-28.4</v>
      </c>
      <c r="S2819" s="15">
        <f t="shared" si="492"/>
        <v>-1</v>
      </c>
      <c r="T2819">
        <v>0</v>
      </c>
      <c r="U2819" s="5" t="str">
        <f t="shared" si="493"/>
        <v>NA</v>
      </c>
      <c r="V2819" s="15">
        <f t="shared" ref="V2819:V2882" si="494">(L2819*N2819)</f>
        <v>0</v>
      </c>
      <c r="W2819" s="15">
        <f t="shared" ref="W2819:W2882" si="495">IF(P2819=0,0,R2819/P2819)</f>
        <v>0</v>
      </c>
      <c r="X2819" s="5">
        <f t="shared" ref="X2819:X2882" si="496">IF(T2819=0,0,Q2819/T2819)</f>
        <v>0</v>
      </c>
      <c r="Y2819" s="5">
        <f t="shared" ref="Y2819:Y2882" si="497">Q2819*0.9</f>
        <v>25.56</v>
      </c>
      <c r="Z2819" s="5">
        <f t="shared" ref="Z2819:Z2882" si="498">R2819*1.05</f>
        <v>-29.82</v>
      </c>
      <c r="AA2819" s="5">
        <f t="shared" ref="AA2819:AA2882" si="499">Q2819-Y2819</f>
        <v>2.84</v>
      </c>
      <c r="AB2819" s="5">
        <f t="shared" ref="AB2819:AB2882" si="500">R2819-Z2819</f>
        <v>1.4200000000000017</v>
      </c>
    </row>
    <row r="2820" spans="1:28" x14ac:dyDescent="0.55000000000000004">
      <c r="A2820" s="3" t="s">
        <v>72</v>
      </c>
      <c r="B2820" s="3" t="s">
        <v>4596</v>
      </c>
      <c r="C2820" t="s">
        <v>47</v>
      </c>
      <c r="D2820" s="3" t="s">
        <v>173</v>
      </c>
      <c r="E2820" s="3" t="s">
        <v>3863</v>
      </c>
      <c r="F2820" s="3" t="s">
        <v>77</v>
      </c>
      <c r="G2820" s="5">
        <v>6.25</v>
      </c>
      <c r="H2820">
        <v>19</v>
      </c>
      <c r="I2820" s="5">
        <v>28.574999887499999</v>
      </c>
      <c r="J2820" s="5">
        <v>1.5039473624999999</v>
      </c>
      <c r="K2820">
        <v>174</v>
      </c>
      <c r="L2820" s="15">
        <v>0.10919540229885101</v>
      </c>
      <c r="M2820" s="13">
        <v>1.9844827586206899</v>
      </c>
      <c r="N2820" s="15">
        <v>0</v>
      </c>
      <c r="O2820" s="5">
        <v>0</v>
      </c>
      <c r="P2820" s="5">
        <v>0</v>
      </c>
      <c r="Q2820" s="5">
        <f t="shared" si="490"/>
        <v>28.574999887499999</v>
      </c>
      <c r="R2820" s="5">
        <f t="shared" si="491"/>
        <v>-28.574999887499999</v>
      </c>
      <c r="S2820" s="15">
        <f t="shared" si="492"/>
        <v>-1</v>
      </c>
      <c r="T2820">
        <v>0</v>
      </c>
      <c r="U2820" s="5" t="str">
        <f t="shared" si="493"/>
        <v>NA</v>
      </c>
      <c r="V2820" s="15">
        <f t="shared" si="494"/>
        <v>0</v>
      </c>
      <c r="W2820" s="15">
        <f t="shared" si="495"/>
        <v>0</v>
      </c>
      <c r="X2820" s="5">
        <f t="shared" si="496"/>
        <v>0</v>
      </c>
      <c r="Y2820" s="5">
        <f t="shared" si="497"/>
        <v>25.717499898749999</v>
      </c>
      <c r="Z2820" s="5">
        <f t="shared" si="498"/>
        <v>-30.003749881874999</v>
      </c>
      <c r="AA2820" s="5">
        <f t="shared" si="499"/>
        <v>2.8574999887499999</v>
      </c>
      <c r="AB2820" s="5">
        <f t="shared" si="500"/>
        <v>1.4287499943749999</v>
      </c>
    </row>
    <row r="2821" spans="1:28" x14ac:dyDescent="0.55000000000000004">
      <c r="A2821" s="3" t="s">
        <v>72</v>
      </c>
      <c r="B2821" s="3" t="s">
        <v>2093</v>
      </c>
      <c r="C2821" t="s">
        <v>47</v>
      </c>
      <c r="D2821" s="3" t="s">
        <v>173</v>
      </c>
      <c r="E2821" s="3" t="s">
        <v>3690</v>
      </c>
      <c r="F2821" s="3" t="s">
        <v>77</v>
      </c>
      <c r="G2821" s="5">
        <v>6.25</v>
      </c>
      <c r="H2821">
        <v>13</v>
      </c>
      <c r="I2821" s="5">
        <v>28.587499849999997</v>
      </c>
      <c r="J2821" s="5">
        <v>2.1990384499999998</v>
      </c>
      <c r="K2821">
        <v>166</v>
      </c>
      <c r="L2821" s="15">
        <v>7.8313253012048195E-2</v>
      </c>
      <c r="M2821" s="13">
        <v>1.9572289156626499</v>
      </c>
      <c r="N2821" s="15">
        <v>0</v>
      </c>
      <c r="O2821" s="5">
        <v>0</v>
      </c>
      <c r="P2821" s="5">
        <v>0</v>
      </c>
      <c r="Q2821" s="5">
        <f t="shared" si="490"/>
        <v>28.587499849999997</v>
      </c>
      <c r="R2821" s="5">
        <f t="shared" si="491"/>
        <v>-28.587499849999997</v>
      </c>
      <c r="S2821" s="15">
        <f t="shared" si="492"/>
        <v>-1</v>
      </c>
      <c r="T2821">
        <v>0</v>
      </c>
      <c r="U2821" s="5" t="str">
        <f t="shared" si="493"/>
        <v>NA</v>
      </c>
      <c r="V2821" s="15">
        <f t="shared" si="494"/>
        <v>0</v>
      </c>
      <c r="W2821" s="15">
        <f t="shared" si="495"/>
        <v>0</v>
      </c>
      <c r="X2821" s="5">
        <f t="shared" si="496"/>
        <v>0</v>
      </c>
      <c r="Y2821" s="5">
        <f t="shared" si="497"/>
        <v>25.728749864999997</v>
      </c>
      <c r="Z2821" s="5">
        <f t="shared" si="498"/>
        <v>-30.016874842499998</v>
      </c>
      <c r="AA2821" s="5">
        <f t="shared" si="499"/>
        <v>2.8587499849999993</v>
      </c>
      <c r="AB2821" s="5">
        <f t="shared" si="500"/>
        <v>1.4293749925000014</v>
      </c>
    </row>
    <row r="2822" spans="1:28" x14ac:dyDescent="0.55000000000000004">
      <c r="A2822" s="3" t="s">
        <v>72</v>
      </c>
      <c r="B2822" s="3" t="s">
        <v>2703</v>
      </c>
      <c r="C2822" t="s">
        <v>47</v>
      </c>
      <c r="D2822" s="3" t="s">
        <v>173</v>
      </c>
      <c r="E2822" s="3" t="s">
        <v>385</v>
      </c>
      <c r="F2822" s="3" t="s">
        <v>77</v>
      </c>
      <c r="G2822" s="5">
        <v>6.25</v>
      </c>
      <c r="H2822">
        <v>15</v>
      </c>
      <c r="I2822" s="5">
        <v>28.637499937500003</v>
      </c>
      <c r="J2822" s="5">
        <v>1.9091666625000001</v>
      </c>
      <c r="K2822">
        <v>71</v>
      </c>
      <c r="L2822" s="15">
        <v>0.21126760563380301</v>
      </c>
      <c r="M2822" s="13">
        <v>2.22535211267606</v>
      </c>
      <c r="N2822" s="15">
        <v>0</v>
      </c>
      <c r="O2822" s="5">
        <v>0</v>
      </c>
      <c r="P2822" s="5">
        <v>0</v>
      </c>
      <c r="Q2822" s="5">
        <f t="shared" si="490"/>
        <v>28.637499937500003</v>
      </c>
      <c r="R2822" s="5">
        <f t="shared" si="491"/>
        <v>-28.637499937500003</v>
      </c>
      <c r="S2822" s="15">
        <f t="shared" si="492"/>
        <v>-1</v>
      </c>
      <c r="T2822">
        <v>0</v>
      </c>
      <c r="U2822" s="5" t="str">
        <f t="shared" si="493"/>
        <v>NA</v>
      </c>
      <c r="V2822" s="15">
        <f t="shared" si="494"/>
        <v>0</v>
      </c>
      <c r="W2822" s="15">
        <f t="shared" si="495"/>
        <v>0</v>
      </c>
      <c r="X2822" s="5">
        <f t="shared" si="496"/>
        <v>0</v>
      </c>
      <c r="Y2822" s="5">
        <f t="shared" si="497"/>
        <v>25.773749943750005</v>
      </c>
      <c r="Z2822" s="5">
        <f t="shared" si="498"/>
        <v>-30.069374934375006</v>
      </c>
      <c r="AA2822" s="5">
        <f t="shared" si="499"/>
        <v>2.8637499937499982</v>
      </c>
      <c r="AB2822" s="5">
        <f t="shared" si="500"/>
        <v>1.4318749968750026</v>
      </c>
    </row>
    <row r="2823" spans="1:28" x14ac:dyDescent="0.55000000000000004">
      <c r="A2823" s="3" t="s">
        <v>72</v>
      </c>
      <c r="B2823" s="3" t="s">
        <v>506</v>
      </c>
      <c r="C2823" t="s">
        <v>47</v>
      </c>
      <c r="D2823" s="3" t="s">
        <v>104</v>
      </c>
      <c r="E2823" s="3" t="s">
        <v>232</v>
      </c>
      <c r="F2823" s="3" t="s">
        <v>77</v>
      </c>
      <c r="G2823" s="5">
        <v>6.25</v>
      </c>
      <c r="H2823">
        <v>12</v>
      </c>
      <c r="I2823" s="5">
        <v>28.762499999999999</v>
      </c>
      <c r="J2823" s="5">
        <v>2.3968750000000001</v>
      </c>
      <c r="K2823">
        <v>66</v>
      </c>
      <c r="L2823" s="15">
        <v>0.18181818181818202</v>
      </c>
      <c r="M2823" s="13">
        <v>1.77</v>
      </c>
      <c r="N2823" s="15">
        <v>0</v>
      </c>
      <c r="O2823" s="5">
        <v>0</v>
      </c>
      <c r="P2823" s="5">
        <v>0</v>
      </c>
      <c r="Q2823" s="5">
        <f t="shared" si="490"/>
        <v>28.762499999999999</v>
      </c>
      <c r="R2823" s="5">
        <f t="shared" si="491"/>
        <v>-28.762499999999999</v>
      </c>
      <c r="S2823" s="15">
        <f t="shared" si="492"/>
        <v>-1</v>
      </c>
      <c r="T2823">
        <v>0</v>
      </c>
      <c r="U2823" s="5" t="str">
        <f t="shared" si="493"/>
        <v>NA</v>
      </c>
      <c r="V2823" s="15">
        <f t="shared" si="494"/>
        <v>0</v>
      </c>
      <c r="W2823" s="15">
        <f t="shared" si="495"/>
        <v>0</v>
      </c>
      <c r="X2823" s="5">
        <f t="shared" si="496"/>
        <v>0</v>
      </c>
      <c r="Y2823" s="5">
        <f t="shared" si="497"/>
        <v>25.88625</v>
      </c>
      <c r="Z2823" s="5">
        <f t="shared" si="498"/>
        <v>-30.200625000000002</v>
      </c>
      <c r="AA2823" s="5">
        <f t="shared" si="499"/>
        <v>2.8762499999999989</v>
      </c>
      <c r="AB2823" s="5">
        <f t="shared" si="500"/>
        <v>1.438125000000003</v>
      </c>
    </row>
    <row r="2824" spans="1:28" x14ac:dyDescent="0.55000000000000004">
      <c r="A2824" s="3" t="s">
        <v>72</v>
      </c>
      <c r="B2824" s="3" t="s">
        <v>4601</v>
      </c>
      <c r="C2824" t="s">
        <v>47</v>
      </c>
      <c r="D2824" s="3" t="s">
        <v>173</v>
      </c>
      <c r="E2824" s="3" t="s">
        <v>3866</v>
      </c>
      <c r="F2824" s="3" t="s">
        <v>77</v>
      </c>
      <c r="G2824" s="5">
        <v>6.25</v>
      </c>
      <c r="H2824">
        <v>11</v>
      </c>
      <c r="I2824" s="5">
        <v>29.062499950000003</v>
      </c>
      <c r="J2824" s="5">
        <v>2.6420454500000004</v>
      </c>
      <c r="K2824">
        <v>275</v>
      </c>
      <c r="L2824" s="15">
        <v>0.04</v>
      </c>
      <c r="M2824" s="13">
        <v>1.20145454545455</v>
      </c>
      <c r="N2824" s="15">
        <v>0</v>
      </c>
      <c r="O2824" s="5">
        <v>0</v>
      </c>
      <c r="P2824" s="5">
        <v>0</v>
      </c>
      <c r="Q2824" s="5">
        <f t="shared" si="490"/>
        <v>29.062499950000003</v>
      </c>
      <c r="R2824" s="5">
        <f t="shared" si="491"/>
        <v>-29.062499950000003</v>
      </c>
      <c r="S2824" s="15">
        <f t="shared" si="492"/>
        <v>-1</v>
      </c>
      <c r="T2824">
        <v>0</v>
      </c>
      <c r="U2824" s="5" t="str">
        <f t="shared" si="493"/>
        <v>NA</v>
      </c>
      <c r="V2824" s="15">
        <f t="shared" si="494"/>
        <v>0</v>
      </c>
      <c r="W2824" s="15">
        <f t="shared" si="495"/>
        <v>0</v>
      </c>
      <c r="X2824" s="5">
        <f t="shared" si="496"/>
        <v>0</v>
      </c>
      <c r="Y2824" s="5">
        <f t="shared" si="497"/>
        <v>26.156249955000003</v>
      </c>
      <c r="Z2824" s="5">
        <f t="shared" si="498"/>
        <v>-30.515624947500005</v>
      </c>
      <c r="AA2824" s="5">
        <f t="shared" si="499"/>
        <v>2.9062499949999996</v>
      </c>
      <c r="AB2824" s="5">
        <f t="shared" si="500"/>
        <v>1.4531249975000016</v>
      </c>
    </row>
    <row r="2825" spans="1:28" x14ac:dyDescent="0.55000000000000004">
      <c r="A2825" s="3" t="s">
        <v>72</v>
      </c>
      <c r="B2825" s="3" t="s">
        <v>4393</v>
      </c>
      <c r="C2825" t="s">
        <v>47</v>
      </c>
      <c r="D2825" s="3" t="s">
        <v>104</v>
      </c>
      <c r="E2825" s="3" t="s">
        <v>616</v>
      </c>
      <c r="F2825" s="3" t="s">
        <v>77</v>
      </c>
      <c r="G2825" s="5">
        <v>6.25</v>
      </c>
      <c r="H2825">
        <v>10</v>
      </c>
      <c r="I2825" s="5">
        <v>29.175000000000001</v>
      </c>
      <c r="J2825" s="5">
        <v>2.9175</v>
      </c>
      <c r="K2825">
        <v>700</v>
      </c>
      <c r="L2825" s="15">
        <v>1.4285714285714299E-2</v>
      </c>
      <c r="M2825" s="13">
        <v>4.5668571428571401</v>
      </c>
      <c r="N2825" s="15">
        <v>0</v>
      </c>
      <c r="O2825" s="5">
        <v>0</v>
      </c>
      <c r="P2825" s="5">
        <v>0</v>
      </c>
      <c r="Q2825" s="5">
        <f t="shared" si="490"/>
        <v>29.175000000000001</v>
      </c>
      <c r="R2825" s="5">
        <f t="shared" si="491"/>
        <v>-29.175000000000001</v>
      </c>
      <c r="S2825" s="15">
        <f t="shared" si="492"/>
        <v>-1</v>
      </c>
      <c r="T2825">
        <v>0</v>
      </c>
      <c r="U2825" s="5" t="str">
        <f t="shared" si="493"/>
        <v>NA</v>
      </c>
      <c r="V2825" s="15">
        <f t="shared" si="494"/>
        <v>0</v>
      </c>
      <c r="W2825" s="15">
        <f t="shared" si="495"/>
        <v>0</v>
      </c>
      <c r="X2825" s="5">
        <f t="shared" si="496"/>
        <v>0</v>
      </c>
      <c r="Y2825" s="5">
        <f t="shared" si="497"/>
        <v>26.2575</v>
      </c>
      <c r="Z2825" s="5">
        <f t="shared" si="498"/>
        <v>-30.633750000000003</v>
      </c>
      <c r="AA2825" s="5">
        <f t="shared" si="499"/>
        <v>2.9175000000000004</v>
      </c>
      <c r="AB2825" s="5">
        <f t="shared" si="500"/>
        <v>1.458750000000002</v>
      </c>
    </row>
    <row r="2826" spans="1:28" x14ac:dyDescent="0.55000000000000004">
      <c r="A2826" s="3" t="s">
        <v>72</v>
      </c>
      <c r="B2826" s="3" t="s">
        <v>3037</v>
      </c>
      <c r="C2826" t="s">
        <v>47</v>
      </c>
      <c r="D2826" s="3" t="s">
        <v>173</v>
      </c>
      <c r="E2826" s="3" t="s">
        <v>545</v>
      </c>
      <c r="F2826" s="3" t="s">
        <v>77</v>
      </c>
      <c r="G2826" s="5">
        <v>6.25</v>
      </c>
      <c r="H2826">
        <v>9</v>
      </c>
      <c r="I2826" s="5">
        <v>29.199999937499999</v>
      </c>
      <c r="J2826" s="5">
        <v>3.2444444374999999</v>
      </c>
      <c r="K2826">
        <v>365</v>
      </c>
      <c r="L2826" s="15">
        <v>2.46575342465753E-2</v>
      </c>
      <c r="M2826" s="13">
        <v>1.9852054794520499</v>
      </c>
      <c r="N2826" s="15">
        <v>0</v>
      </c>
      <c r="O2826" s="5">
        <v>0</v>
      </c>
      <c r="P2826" s="5">
        <v>0</v>
      </c>
      <c r="Q2826" s="5">
        <f t="shared" si="490"/>
        <v>29.199999937499999</v>
      </c>
      <c r="R2826" s="5">
        <f t="shared" si="491"/>
        <v>-29.199999937499999</v>
      </c>
      <c r="S2826" s="15">
        <f t="shared" si="492"/>
        <v>-1</v>
      </c>
      <c r="T2826">
        <v>0</v>
      </c>
      <c r="U2826" s="5" t="str">
        <f t="shared" si="493"/>
        <v>NA</v>
      </c>
      <c r="V2826" s="15">
        <f t="shared" si="494"/>
        <v>0</v>
      </c>
      <c r="W2826" s="15">
        <f t="shared" si="495"/>
        <v>0</v>
      </c>
      <c r="X2826" s="5">
        <f t="shared" si="496"/>
        <v>0</v>
      </c>
      <c r="Y2826" s="5">
        <f t="shared" si="497"/>
        <v>26.279999943749999</v>
      </c>
      <c r="Z2826" s="5">
        <f t="shared" si="498"/>
        <v>-30.659999934375001</v>
      </c>
      <c r="AA2826" s="5">
        <f t="shared" si="499"/>
        <v>2.9199999937500003</v>
      </c>
      <c r="AB2826" s="5">
        <f t="shared" si="500"/>
        <v>1.4599999968750019</v>
      </c>
    </row>
    <row r="2827" spans="1:28" x14ac:dyDescent="0.55000000000000004">
      <c r="A2827" s="3" t="s">
        <v>72</v>
      </c>
      <c r="B2827" s="3" t="s">
        <v>4605</v>
      </c>
      <c r="C2827" t="s">
        <v>47</v>
      </c>
      <c r="D2827" s="3" t="s">
        <v>32</v>
      </c>
      <c r="E2827" s="3" t="s">
        <v>2690</v>
      </c>
      <c r="F2827" s="3" t="s">
        <v>77</v>
      </c>
      <c r="G2827" s="5">
        <v>6.25</v>
      </c>
      <c r="H2827">
        <v>25</v>
      </c>
      <c r="I2827" s="5">
        <v>29.2</v>
      </c>
      <c r="J2827" s="5">
        <v>1.1679999999999999</v>
      </c>
      <c r="K2827">
        <v>653</v>
      </c>
      <c r="L2827" s="15">
        <v>3.82848392036753E-2</v>
      </c>
      <c r="M2827" s="13">
        <v>5.3462480857580399</v>
      </c>
      <c r="N2827" s="15">
        <v>0</v>
      </c>
      <c r="O2827" s="5">
        <v>0</v>
      </c>
      <c r="P2827" s="5">
        <v>0</v>
      </c>
      <c r="Q2827" s="5">
        <f t="shared" si="490"/>
        <v>29.2</v>
      </c>
      <c r="R2827" s="5">
        <f t="shared" si="491"/>
        <v>-29.2</v>
      </c>
      <c r="S2827" s="15">
        <f t="shared" si="492"/>
        <v>-1</v>
      </c>
      <c r="T2827">
        <v>0</v>
      </c>
      <c r="U2827" s="5" t="str">
        <f t="shared" si="493"/>
        <v>NA</v>
      </c>
      <c r="V2827" s="15">
        <f t="shared" si="494"/>
        <v>0</v>
      </c>
      <c r="W2827" s="15">
        <f t="shared" si="495"/>
        <v>0</v>
      </c>
      <c r="X2827" s="5">
        <f t="shared" si="496"/>
        <v>0</v>
      </c>
      <c r="Y2827" s="5">
        <f t="shared" si="497"/>
        <v>26.28</v>
      </c>
      <c r="Z2827" s="5">
        <f t="shared" si="498"/>
        <v>-30.66</v>
      </c>
      <c r="AA2827" s="5">
        <f t="shared" si="499"/>
        <v>2.9199999999999982</v>
      </c>
      <c r="AB2827" s="5">
        <f t="shared" si="500"/>
        <v>1.4600000000000009</v>
      </c>
    </row>
    <row r="2828" spans="1:28" x14ac:dyDescent="0.55000000000000004">
      <c r="A2828" s="3" t="s">
        <v>72</v>
      </c>
      <c r="B2828" s="3" t="s">
        <v>2430</v>
      </c>
      <c r="C2828" t="s">
        <v>47</v>
      </c>
      <c r="D2828" s="3" t="s">
        <v>173</v>
      </c>
      <c r="E2828" s="3" t="s">
        <v>3690</v>
      </c>
      <c r="F2828" s="3" t="s">
        <v>77</v>
      </c>
      <c r="G2828" s="5">
        <v>6.25</v>
      </c>
      <c r="H2828">
        <v>10</v>
      </c>
      <c r="I2828" s="5">
        <v>29.225000000000001</v>
      </c>
      <c r="J2828" s="5">
        <v>2.9224999999999999</v>
      </c>
      <c r="K2828">
        <v>387</v>
      </c>
      <c r="L2828" s="15">
        <v>2.5839793281653697E-2</v>
      </c>
      <c r="M2828" s="13">
        <v>2.1604651162790698</v>
      </c>
      <c r="N2828" s="15">
        <v>0</v>
      </c>
      <c r="O2828" s="5">
        <v>0</v>
      </c>
      <c r="P2828" s="5">
        <v>0</v>
      </c>
      <c r="Q2828" s="5">
        <f t="shared" si="490"/>
        <v>29.225000000000001</v>
      </c>
      <c r="R2828" s="5">
        <f t="shared" si="491"/>
        <v>-29.225000000000001</v>
      </c>
      <c r="S2828" s="15">
        <f t="shared" si="492"/>
        <v>-1</v>
      </c>
      <c r="T2828">
        <v>0</v>
      </c>
      <c r="U2828" s="5" t="str">
        <f t="shared" si="493"/>
        <v>NA</v>
      </c>
      <c r="V2828" s="15">
        <f t="shared" si="494"/>
        <v>0</v>
      </c>
      <c r="W2828" s="15">
        <f t="shared" si="495"/>
        <v>0</v>
      </c>
      <c r="X2828" s="5">
        <f t="shared" si="496"/>
        <v>0</v>
      </c>
      <c r="Y2828" s="5">
        <f t="shared" si="497"/>
        <v>26.302500000000002</v>
      </c>
      <c r="Z2828" s="5">
        <f t="shared" si="498"/>
        <v>-30.686250000000001</v>
      </c>
      <c r="AA2828" s="5">
        <f t="shared" si="499"/>
        <v>2.9224999999999994</v>
      </c>
      <c r="AB2828" s="5">
        <f t="shared" si="500"/>
        <v>1.4612499999999997</v>
      </c>
    </row>
    <row r="2829" spans="1:28" x14ac:dyDescent="0.55000000000000004">
      <c r="A2829" s="3" t="s">
        <v>72</v>
      </c>
      <c r="B2829" s="3" t="s">
        <v>611</v>
      </c>
      <c r="C2829" t="s">
        <v>47</v>
      </c>
      <c r="D2829" s="3" t="s">
        <v>104</v>
      </c>
      <c r="E2829" s="3" t="s">
        <v>105</v>
      </c>
      <c r="F2829" s="3" t="s">
        <v>77</v>
      </c>
      <c r="G2829" s="5">
        <v>6.25</v>
      </c>
      <c r="H2829">
        <v>12</v>
      </c>
      <c r="I2829" s="5">
        <v>29.362500000000001</v>
      </c>
      <c r="J2829" s="5">
        <v>2.4468749999999999</v>
      </c>
      <c r="K2829">
        <v>88</v>
      </c>
      <c r="L2829" s="15">
        <v>0.13636363636363599</v>
      </c>
      <c r="M2829" s="13">
        <v>1.5209090909090901</v>
      </c>
      <c r="N2829" s="15">
        <v>0</v>
      </c>
      <c r="O2829" s="5">
        <v>0</v>
      </c>
      <c r="P2829" s="5">
        <v>0</v>
      </c>
      <c r="Q2829" s="5">
        <f t="shared" si="490"/>
        <v>29.362500000000001</v>
      </c>
      <c r="R2829" s="5">
        <f t="shared" si="491"/>
        <v>-29.362500000000001</v>
      </c>
      <c r="S2829" s="15">
        <f t="shared" si="492"/>
        <v>-1</v>
      </c>
      <c r="T2829">
        <v>0</v>
      </c>
      <c r="U2829" s="5" t="str">
        <f t="shared" si="493"/>
        <v>NA</v>
      </c>
      <c r="V2829" s="15">
        <f t="shared" si="494"/>
        <v>0</v>
      </c>
      <c r="W2829" s="15">
        <f t="shared" si="495"/>
        <v>0</v>
      </c>
      <c r="X2829" s="5">
        <f t="shared" si="496"/>
        <v>0</v>
      </c>
      <c r="Y2829" s="5">
        <f t="shared" si="497"/>
        <v>26.42625</v>
      </c>
      <c r="Z2829" s="5">
        <f t="shared" si="498"/>
        <v>-30.830625000000001</v>
      </c>
      <c r="AA2829" s="5">
        <f t="shared" si="499"/>
        <v>2.9362500000000011</v>
      </c>
      <c r="AB2829" s="5">
        <f t="shared" si="500"/>
        <v>1.4681250000000006</v>
      </c>
    </row>
    <row r="2830" spans="1:28" x14ac:dyDescent="0.55000000000000004">
      <c r="A2830" s="3" t="s">
        <v>72</v>
      </c>
      <c r="B2830" s="3" t="s">
        <v>4609</v>
      </c>
      <c r="C2830" t="s">
        <v>47</v>
      </c>
      <c r="D2830" s="3" t="s">
        <v>173</v>
      </c>
      <c r="E2830" s="3" t="s">
        <v>2699</v>
      </c>
      <c r="F2830" s="3" t="s">
        <v>77</v>
      </c>
      <c r="G2830" s="5">
        <v>6.25</v>
      </c>
      <c r="H2830">
        <v>10</v>
      </c>
      <c r="I2830" s="5">
        <v>29.4</v>
      </c>
      <c r="J2830" s="5">
        <v>2.94</v>
      </c>
      <c r="K2830">
        <v>52</v>
      </c>
      <c r="L2830" s="15">
        <v>0.19230769230769201</v>
      </c>
      <c r="M2830" s="13">
        <v>1.98461538461538</v>
      </c>
      <c r="N2830" s="15">
        <v>0</v>
      </c>
      <c r="O2830" s="5">
        <v>0</v>
      </c>
      <c r="P2830" s="5">
        <v>0</v>
      </c>
      <c r="Q2830" s="5">
        <f t="shared" si="490"/>
        <v>29.4</v>
      </c>
      <c r="R2830" s="5">
        <f t="shared" si="491"/>
        <v>-29.4</v>
      </c>
      <c r="S2830" s="15">
        <f t="shared" si="492"/>
        <v>-1</v>
      </c>
      <c r="T2830">
        <v>0</v>
      </c>
      <c r="U2830" s="5" t="str">
        <f t="shared" si="493"/>
        <v>NA</v>
      </c>
      <c r="V2830" s="15">
        <f t="shared" si="494"/>
        <v>0</v>
      </c>
      <c r="W2830" s="15">
        <f t="shared" si="495"/>
        <v>0</v>
      </c>
      <c r="X2830" s="5">
        <f t="shared" si="496"/>
        <v>0</v>
      </c>
      <c r="Y2830" s="5">
        <f t="shared" si="497"/>
        <v>26.46</v>
      </c>
      <c r="Z2830" s="5">
        <f t="shared" si="498"/>
        <v>-30.87</v>
      </c>
      <c r="AA2830" s="5">
        <f t="shared" si="499"/>
        <v>2.9399999999999977</v>
      </c>
      <c r="AB2830" s="5">
        <f t="shared" si="500"/>
        <v>1.4700000000000024</v>
      </c>
    </row>
    <row r="2831" spans="1:28" x14ac:dyDescent="0.55000000000000004">
      <c r="A2831" s="3" t="s">
        <v>72</v>
      </c>
      <c r="B2831" s="3" t="s">
        <v>239</v>
      </c>
      <c r="C2831" t="s">
        <v>47</v>
      </c>
      <c r="D2831" s="3" t="s">
        <v>75</v>
      </c>
      <c r="E2831" s="3" t="s">
        <v>76</v>
      </c>
      <c r="F2831" s="3" t="s">
        <v>77</v>
      </c>
      <c r="G2831" s="5">
        <v>6.25</v>
      </c>
      <c r="H2831">
        <v>11</v>
      </c>
      <c r="I2831" s="5">
        <v>29.399999887499995</v>
      </c>
      <c r="J2831" s="5">
        <v>2.6727272624999996</v>
      </c>
      <c r="K2831">
        <v>54</v>
      </c>
      <c r="L2831" s="15">
        <v>0.203703703703704</v>
      </c>
      <c r="M2831" s="13">
        <v>1.25814814814815</v>
      </c>
      <c r="N2831" s="15">
        <v>0</v>
      </c>
      <c r="O2831" s="5">
        <v>0</v>
      </c>
      <c r="P2831" s="5">
        <v>0</v>
      </c>
      <c r="Q2831" s="5">
        <f t="shared" si="490"/>
        <v>29.399999887499995</v>
      </c>
      <c r="R2831" s="5">
        <f t="shared" si="491"/>
        <v>-29.399999887499995</v>
      </c>
      <c r="S2831" s="15">
        <f t="shared" si="492"/>
        <v>-1</v>
      </c>
      <c r="T2831">
        <v>0</v>
      </c>
      <c r="U2831" s="5" t="str">
        <f t="shared" si="493"/>
        <v>NA</v>
      </c>
      <c r="V2831" s="15">
        <f t="shared" si="494"/>
        <v>0</v>
      </c>
      <c r="W2831" s="15">
        <f t="shared" si="495"/>
        <v>0</v>
      </c>
      <c r="X2831" s="5">
        <f t="shared" si="496"/>
        <v>0</v>
      </c>
      <c r="Y2831" s="5">
        <f t="shared" si="497"/>
        <v>26.459999898749995</v>
      </c>
      <c r="Z2831" s="5">
        <f t="shared" si="498"/>
        <v>-30.869999881874996</v>
      </c>
      <c r="AA2831" s="5">
        <f t="shared" si="499"/>
        <v>2.9399999887499995</v>
      </c>
      <c r="AB2831" s="5">
        <f t="shared" si="500"/>
        <v>1.4699999943750015</v>
      </c>
    </row>
    <row r="2832" spans="1:28" x14ac:dyDescent="0.55000000000000004">
      <c r="A2832" s="3" t="s">
        <v>72</v>
      </c>
      <c r="B2832" s="3" t="s">
        <v>4081</v>
      </c>
      <c r="C2832" t="s">
        <v>47</v>
      </c>
      <c r="D2832" s="3" t="s">
        <v>104</v>
      </c>
      <c r="E2832" s="3" t="s">
        <v>3019</v>
      </c>
      <c r="F2832" s="3" t="s">
        <v>77</v>
      </c>
      <c r="G2832" s="5">
        <v>6.25</v>
      </c>
      <c r="H2832">
        <v>8</v>
      </c>
      <c r="I2832" s="5">
        <v>29.412500000000001</v>
      </c>
      <c r="J2832" s="5">
        <v>3.6765625000000002</v>
      </c>
      <c r="K2832">
        <v>133</v>
      </c>
      <c r="L2832" s="15">
        <v>6.01503759398496E-2</v>
      </c>
      <c r="M2832" s="13">
        <v>2.2360902255639101</v>
      </c>
      <c r="N2832" s="15">
        <v>0</v>
      </c>
      <c r="O2832" s="5">
        <v>0</v>
      </c>
      <c r="P2832" s="5">
        <v>0</v>
      </c>
      <c r="Q2832" s="5">
        <f t="shared" si="490"/>
        <v>29.412500000000001</v>
      </c>
      <c r="R2832" s="5">
        <f t="shared" si="491"/>
        <v>-29.412500000000001</v>
      </c>
      <c r="S2832" s="15">
        <f t="shared" si="492"/>
        <v>-1</v>
      </c>
      <c r="T2832">
        <v>0</v>
      </c>
      <c r="U2832" s="5" t="str">
        <f t="shared" si="493"/>
        <v>NA</v>
      </c>
      <c r="V2832" s="15">
        <f t="shared" si="494"/>
        <v>0</v>
      </c>
      <c r="W2832" s="15">
        <f t="shared" si="495"/>
        <v>0</v>
      </c>
      <c r="X2832" s="5">
        <f t="shared" si="496"/>
        <v>0</v>
      </c>
      <c r="Y2832" s="5">
        <f t="shared" si="497"/>
        <v>26.471250000000001</v>
      </c>
      <c r="Z2832" s="5">
        <f t="shared" si="498"/>
        <v>-30.883125000000003</v>
      </c>
      <c r="AA2832" s="5">
        <f t="shared" si="499"/>
        <v>2.9412500000000001</v>
      </c>
      <c r="AB2832" s="5">
        <f t="shared" si="500"/>
        <v>1.4706250000000018</v>
      </c>
    </row>
    <row r="2833" spans="1:28" x14ac:dyDescent="0.55000000000000004">
      <c r="A2833" s="3" t="s">
        <v>72</v>
      </c>
      <c r="B2833" s="3" t="s">
        <v>511</v>
      </c>
      <c r="C2833" t="s">
        <v>47</v>
      </c>
      <c r="D2833" s="3" t="s">
        <v>75</v>
      </c>
      <c r="E2833" s="3" t="s">
        <v>76</v>
      </c>
      <c r="F2833" s="3" t="s">
        <v>77</v>
      </c>
      <c r="G2833" s="5">
        <v>6.25</v>
      </c>
      <c r="H2833">
        <v>11</v>
      </c>
      <c r="I2833" s="5">
        <v>29.524999900000001</v>
      </c>
      <c r="J2833" s="5">
        <v>2.6840909000000002</v>
      </c>
      <c r="K2833">
        <v>219</v>
      </c>
      <c r="L2833" s="15">
        <v>5.0228310502283095E-2</v>
      </c>
      <c r="M2833" s="13">
        <v>1.3263013698630099</v>
      </c>
      <c r="N2833" s="15">
        <v>0</v>
      </c>
      <c r="O2833" s="5">
        <v>0</v>
      </c>
      <c r="P2833" s="5">
        <v>0</v>
      </c>
      <c r="Q2833" s="5">
        <f t="shared" si="490"/>
        <v>29.524999900000001</v>
      </c>
      <c r="R2833" s="5">
        <f t="shared" si="491"/>
        <v>-29.524999900000001</v>
      </c>
      <c r="S2833" s="15">
        <f t="shared" si="492"/>
        <v>-1</v>
      </c>
      <c r="T2833">
        <v>0</v>
      </c>
      <c r="U2833" s="5" t="str">
        <f t="shared" si="493"/>
        <v>NA</v>
      </c>
      <c r="V2833" s="15">
        <f t="shared" si="494"/>
        <v>0</v>
      </c>
      <c r="W2833" s="15">
        <f t="shared" si="495"/>
        <v>0</v>
      </c>
      <c r="X2833" s="5">
        <f t="shared" si="496"/>
        <v>0</v>
      </c>
      <c r="Y2833" s="5">
        <f t="shared" si="497"/>
        <v>26.572499910000001</v>
      </c>
      <c r="Z2833" s="5">
        <f t="shared" si="498"/>
        <v>-31.001249895000001</v>
      </c>
      <c r="AA2833" s="5">
        <f t="shared" si="499"/>
        <v>2.9524999899999997</v>
      </c>
      <c r="AB2833" s="5">
        <f t="shared" si="500"/>
        <v>1.4762499949999999</v>
      </c>
    </row>
    <row r="2834" spans="1:28" x14ac:dyDescent="0.55000000000000004">
      <c r="A2834" s="3" t="s">
        <v>72</v>
      </c>
      <c r="B2834" s="3" t="s">
        <v>2196</v>
      </c>
      <c r="C2834" t="s">
        <v>47</v>
      </c>
      <c r="D2834" s="3" t="s">
        <v>173</v>
      </c>
      <c r="E2834" s="3" t="s">
        <v>385</v>
      </c>
      <c r="F2834" s="3" t="s">
        <v>77</v>
      </c>
      <c r="G2834" s="5">
        <v>6.25</v>
      </c>
      <c r="H2834">
        <v>18</v>
      </c>
      <c r="I2834" s="5">
        <v>29.599999875000002</v>
      </c>
      <c r="J2834" s="5">
        <v>1.6444444375</v>
      </c>
      <c r="K2834">
        <v>671</v>
      </c>
      <c r="L2834" s="15">
        <v>2.6825633383010403E-2</v>
      </c>
      <c r="M2834" s="13">
        <v>1.3335320417287599</v>
      </c>
      <c r="N2834" s="15">
        <v>0</v>
      </c>
      <c r="O2834" s="5">
        <v>0</v>
      </c>
      <c r="P2834" s="5">
        <v>0</v>
      </c>
      <c r="Q2834" s="5">
        <f t="shared" si="490"/>
        <v>29.599999875000002</v>
      </c>
      <c r="R2834" s="5">
        <f t="shared" si="491"/>
        <v>-29.599999875000002</v>
      </c>
      <c r="S2834" s="15">
        <f t="shared" si="492"/>
        <v>-1</v>
      </c>
      <c r="T2834">
        <v>0</v>
      </c>
      <c r="U2834" s="5" t="str">
        <f t="shared" si="493"/>
        <v>NA</v>
      </c>
      <c r="V2834" s="15">
        <f t="shared" si="494"/>
        <v>0</v>
      </c>
      <c r="W2834" s="15">
        <f t="shared" si="495"/>
        <v>0</v>
      </c>
      <c r="X2834" s="5">
        <f t="shared" si="496"/>
        <v>0</v>
      </c>
      <c r="Y2834" s="5">
        <f t="shared" si="497"/>
        <v>26.639999887500004</v>
      </c>
      <c r="Z2834" s="5">
        <f t="shared" si="498"/>
        <v>-31.079999868750004</v>
      </c>
      <c r="AA2834" s="5">
        <f t="shared" si="499"/>
        <v>2.959999987499998</v>
      </c>
      <c r="AB2834" s="5">
        <f t="shared" si="500"/>
        <v>1.4799999937500026</v>
      </c>
    </row>
    <row r="2835" spans="1:28" x14ac:dyDescent="0.55000000000000004">
      <c r="A2835" s="3" t="s">
        <v>72</v>
      </c>
      <c r="B2835" s="3" t="s">
        <v>4615</v>
      </c>
      <c r="C2835" t="s">
        <v>47</v>
      </c>
      <c r="D2835" s="3" t="s">
        <v>173</v>
      </c>
      <c r="E2835" s="3" t="s">
        <v>2948</v>
      </c>
      <c r="F2835" s="3" t="s">
        <v>77</v>
      </c>
      <c r="G2835" s="5">
        <v>6.25</v>
      </c>
      <c r="H2835">
        <v>9</v>
      </c>
      <c r="I2835" s="5">
        <v>29.799999899999996</v>
      </c>
      <c r="J2835" s="5">
        <v>3.3111110999999998</v>
      </c>
      <c r="K2835">
        <v>354</v>
      </c>
      <c r="L2835" s="15">
        <v>2.5423728813559299E-2</v>
      </c>
      <c r="M2835" s="13">
        <v>1.20056497175141</v>
      </c>
      <c r="N2835" s="15">
        <v>0</v>
      </c>
      <c r="O2835" s="5">
        <v>0</v>
      </c>
      <c r="P2835" s="5">
        <v>0</v>
      </c>
      <c r="Q2835" s="5">
        <f t="shared" si="490"/>
        <v>29.799999899999996</v>
      </c>
      <c r="R2835" s="5">
        <f t="shared" si="491"/>
        <v>-29.799999899999996</v>
      </c>
      <c r="S2835" s="15">
        <f t="shared" si="492"/>
        <v>-1</v>
      </c>
      <c r="T2835">
        <v>0</v>
      </c>
      <c r="U2835" s="5" t="str">
        <f t="shared" si="493"/>
        <v>NA</v>
      </c>
      <c r="V2835" s="15">
        <f t="shared" si="494"/>
        <v>0</v>
      </c>
      <c r="W2835" s="15">
        <f t="shared" si="495"/>
        <v>0</v>
      </c>
      <c r="X2835" s="5">
        <f t="shared" si="496"/>
        <v>0</v>
      </c>
      <c r="Y2835" s="5">
        <f t="shared" si="497"/>
        <v>26.819999909999996</v>
      </c>
      <c r="Z2835" s="5">
        <f t="shared" si="498"/>
        <v>-31.289999894999998</v>
      </c>
      <c r="AA2835" s="5">
        <f t="shared" si="499"/>
        <v>2.9799999899999996</v>
      </c>
      <c r="AB2835" s="5">
        <f t="shared" si="500"/>
        <v>1.4899999950000016</v>
      </c>
    </row>
    <row r="2836" spans="1:28" x14ac:dyDescent="0.55000000000000004">
      <c r="A2836" s="3" t="s">
        <v>72</v>
      </c>
      <c r="B2836" s="3" t="s">
        <v>3468</v>
      </c>
      <c r="C2836" t="s">
        <v>47</v>
      </c>
      <c r="D2836" s="3" t="s">
        <v>173</v>
      </c>
      <c r="E2836" s="3" t="s">
        <v>206</v>
      </c>
      <c r="F2836" s="3" t="s">
        <v>77</v>
      </c>
      <c r="G2836" s="5">
        <v>6.25</v>
      </c>
      <c r="H2836">
        <v>6</v>
      </c>
      <c r="I2836" s="5">
        <v>29.874999975000001</v>
      </c>
      <c r="J2836" s="5">
        <v>4.9791666625</v>
      </c>
      <c r="K2836">
        <v>886</v>
      </c>
      <c r="L2836" s="15">
        <v>6.7720090293453697E-3</v>
      </c>
      <c r="M2836" s="13">
        <v>2.06523702031603</v>
      </c>
      <c r="N2836" s="15">
        <v>0</v>
      </c>
      <c r="O2836" s="5">
        <v>0</v>
      </c>
      <c r="P2836" s="5">
        <v>0</v>
      </c>
      <c r="Q2836" s="5">
        <f t="shared" si="490"/>
        <v>29.874999975000001</v>
      </c>
      <c r="R2836" s="5">
        <f t="shared" si="491"/>
        <v>-29.874999975000001</v>
      </c>
      <c r="S2836" s="15">
        <f t="shared" si="492"/>
        <v>-1</v>
      </c>
      <c r="T2836">
        <v>0</v>
      </c>
      <c r="U2836" s="5" t="str">
        <f t="shared" si="493"/>
        <v>NA</v>
      </c>
      <c r="V2836" s="15">
        <f t="shared" si="494"/>
        <v>0</v>
      </c>
      <c r="W2836" s="15">
        <f t="shared" si="495"/>
        <v>0</v>
      </c>
      <c r="X2836" s="5">
        <f t="shared" si="496"/>
        <v>0</v>
      </c>
      <c r="Y2836" s="5">
        <f t="shared" si="497"/>
        <v>26.887499977500003</v>
      </c>
      <c r="Z2836" s="5">
        <f t="shared" si="498"/>
        <v>-31.368749973750003</v>
      </c>
      <c r="AA2836" s="5">
        <f t="shared" si="499"/>
        <v>2.9874999974999987</v>
      </c>
      <c r="AB2836" s="5">
        <f t="shared" si="500"/>
        <v>1.4937499987500011</v>
      </c>
    </row>
    <row r="2837" spans="1:28" x14ac:dyDescent="0.55000000000000004">
      <c r="A2837" s="3" t="s">
        <v>72</v>
      </c>
      <c r="B2837" s="3" t="s">
        <v>3619</v>
      </c>
      <c r="C2837" t="s">
        <v>47</v>
      </c>
      <c r="D2837" s="3" t="s">
        <v>32</v>
      </c>
      <c r="E2837" s="3" t="s">
        <v>2690</v>
      </c>
      <c r="F2837" s="3" t="s">
        <v>77</v>
      </c>
      <c r="G2837" s="5">
        <v>6.25</v>
      </c>
      <c r="H2837">
        <v>23</v>
      </c>
      <c r="I2837" s="5">
        <v>29.9749998375</v>
      </c>
      <c r="J2837" s="5">
        <v>1.3032608625</v>
      </c>
      <c r="K2837">
        <v>1272</v>
      </c>
      <c r="L2837" s="15">
        <v>1.8081761006289301E-2</v>
      </c>
      <c r="M2837" s="13">
        <v>4.3830974842767301</v>
      </c>
      <c r="N2837" s="15">
        <v>0</v>
      </c>
      <c r="O2837" s="5">
        <v>0</v>
      </c>
      <c r="P2837" s="5">
        <v>0</v>
      </c>
      <c r="Q2837" s="5">
        <f t="shared" si="490"/>
        <v>29.9749998375</v>
      </c>
      <c r="R2837" s="5">
        <f t="shared" si="491"/>
        <v>-29.9749998375</v>
      </c>
      <c r="S2837" s="15">
        <f t="shared" si="492"/>
        <v>-1</v>
      </c>
      <c r="T2837">
        <v>0</v>
      </c>
      <c r="U2837" s="5" t="str">
        <f t="shared" si="493"/>
        <v>NA</v>
      </c>
      <c r="V2837" s="15">
        <f t="shared" si="494"/>
        <v>0</v>
      </c>
      <c r="W2837" s="15">
        <f t="shared" si="495"/>
        <v>0</v>
      </c>
      <c r="X2837" s="5">
        <f t="shared" si="496"/>
        <v>0</v>
      </c>
      <c r="Y2837" s="5">
        <f t="shared" si="497"/>
        <v>26.97749985375</v>
      </c>
      <c r="Z2837" s="5">
        <f t="shared" si="498"/>
        <v>-31.473749829375002</v>
      </c>
      <c r="AA2837" s="5">
        <f t="shared" si="499"/>
        <v>2.99749998375</v>
      </c>
      <c r="AB2837" s="5">
        <f t="shared" si="500"/>
        <v>1.4987499918750018</v>
      </c>
    </row>
    <row r="2838" spans="1:28" x14ac:dyDescent="0.55000000000000004">
      <c r="A2838" s="3" t="s">
        <v>72</v>
      </c>
      <c r="B2838" s="3" t="s">
        <v>497</v>
      </c>
      <c r="C2838" t="s">
        <v>47</v>
      </c>
      <c r="D2838" s="3" t="s">
        <v>173</v>
      </c>
      <c r="E2838" s="3" t="s">
        <v>675</v>
      </c>
      <c r="F2838" s="3" t="s">
        <v>77</v>
      </c>
      <c r="G2838" s="5">
        <v>6.25</v>
      </c>
      <c r="H2838">
        <v>21</v>
      </c>
      <c r="I2838" s="5">
        <v>29.987499937499997</v>
      </c>
      <c r="J2838" s="5">
        <v>1.4279761874999999</v>
      </c>
      <c r="K2838">
        <v>241</v>
      </c>
      <c r="L2838" s="15">
        <v>8.7136929460580909E-2</v>
      </c>
      <c r="M2838" s="13">
        <v>1.96804979253112</v>
      </c>
      <c r="N2838" s="15">
        <v>0</v>
      </c>
      <c r="O2838" s="5">
        <v>0</v>
      </c>
      <c r="P2838" s="5">
        <v>0</v>
      </c>
      <c r="Q2838" s="5">
        <f t="shared" si="490"/>
        <v>29.987499937499997</v>
      </c>
      <c r="R2838" s="5">
        <f t="shared" si="491"/>
        <v>-29.987499937499997</v>
      </c>
      <c r="S2838" s="15">
        <f t="shared" si="492"/>
        <v>-1</v>
      </c>
      <c r="T2838">
        <v>0</v>
      </c>
      <c r="U2838" s="5" t="str">
        <f t="shared" si="493"/>
        <v>NA</v>
      </c>
      <c r="V2838" s="15">
        <f t="shared" si="494"/>
        <v>0</v>
      </c>
      <c r="W2838" s="15">
        <f t="shared" si="495"/>
        <v>0</v>
      </c>
      <c r="X2838" s="5">
        <f t="shared" si="496"/>
        <v>0</v>
      </c>
      <c r="Y2838" s="5">
        <f t="shared" si="497"/>
        <v>26.988749943749998</v>
      </c>
      <c r="Z2838" s="5">
        <f t="shared" si="498"/>
        <v>-31.486874934374999</v>
      </c>
      <c r="AA2838" s="5">
        <f t="shared" si="499"/>
        <v>2.9987499937499997</v>
      </c>
      <c r="AB2838" s="5">
        <f t="shared" si="500"/>
        <v>1.4993749968750016</v>
      </c>
    </row>
    <row r="2839" spans="1:28" x14ac:dyDescent="0.55000000000000004">
      <c r="A2839" s="3" t="s">
        <v>72</v>
      </c>
      <c r="B2839" s="3" t="s">
        <v>3340</v>
      </c>
      <c r="C2839" t="s">
        <v>47</v>
      </c>
      <c r="D2839" s="3" t="s">
        <v>173</v>
      </c>
      <c r="E2839" s="3" t="s">
        <v>2820</v>
      </c>
      <c r="F2839" s="3" t="s">
        <v>77</v>
      </c>
      <c r="G2839" s="5">
        <v>6.25</v>
      </c>
      <c r="H2839">
        <v>20</v>
      </c>
      <c r="I2839" s="5">
        <v>30.324999999999999</v>
      </c>
      <c r="J2839" s="5">
        <v>1.5162500000000001</v>
      </c>
      <c r="K2839">
        <v>518</v>
      </c>
      <c r="L2839" s="15">
        <v>3.8610038610038602E-2</v>
      </c>
      <c r="M2839" s="13">
        <v>1.5492277992278001</v>
      </c>
      <c r="N2839" s="15">
        <v>0</v>
      </c>
      <c r="O2839" s="5">
        <v>0</v>
      </c>
      <c r="P2839" s="5">
        <v>0</v>
      </c>
      <c r="Q2839" s="5">
        <f t="shared" si="490"/>
        <v>30.324999999999999</v>
      </c>
      <c r="R2839" s="5">
        <f t="shared" si="491"/>
        <v>-30.324999999999999</v>
      </c>
      <c r="S2839" s="15">
        <f t="shared" si="492"/>
        <v>-1</v>
      </c>
      <c r="T2839">
        <v>0</v>
      </c>
      <c r="U2839" s="5" t="str">
        <f t="shared" si="493"/>
        <v>NA</v>
      </c>
      <c r="V2839" s="15">
        <f t="shared" si="494"/>
        <v>0</v>
      </c>
      <c r="W2839" s="15">
        <f t="shared" si="495"/>
        <v>0</v>
      </c>
      <c r="X2839" s="5">
        <f t="shared" si="496"/>
        <v>0</v>
      </c>
      <c r="Y2839" s="5">
        <f t="shared" si="497"/>
        <v>27.2925</v>
      </c>
      <c r="Z2839" s="5">
        <f t="shared" si="498"/>
        <v>-31.841250000000002</v>
      </c>
      <c r="AA2839" s="5">
        <f t="shared" si="499"/>
        <v>3.0324999999999989</v>
      </c>
      <c r="AB2839" s="5">
        <f t="shared" si="500"/>
        <v>1.516250000000003</v>
      </c>
    </row>
    <row r="2840" spans="1:28" x14ac:dyDescent="0.55000000000000004">
      <c r="A2840" s="3" t="s">
        <v>72</v>
      </c>
      <c r="B2840" s="3" t="s">
        <v>4621</v>
      </c>
      <c r="C2840" t="s">
        <v>47</v>
      </c>
      <c r="D2840" s="3" t="s">
        <v>104</v>
      </c>
      <c r="E2840" s="3" t="s">
        <v>105</v>
      </c>
      <c r="F2840" s="3" t="s">
        <v>77</v>
      </c>
      <c r="G2840" s="5">
        <v>6.25</v>
      </c>
      <c r="H2840">
        <v>9</v>
      </c>
      <c r="I2840" s="5">
        <v>30.4749999</v>
      </c>
      <c r="J2840" s="5">
        <v>3.3861110999999999</v>
      </c>
      <c r="K2840">
        <v>43</v>
      </c>
      <c r="L2840" s="15">
        <v>0.209302325581395</v>
      </c>
      <c r="M2840" s="13">
        <v>1.2553488372093</v>
      </c>
      <c r="N2840" s="15">
        <v>0</v>
      </c>
      <c r="O2840" s="5">
        <v>0</v>
      </c>
      <c r="P2840" s="5">
        <v>0</v>
      </c>
      <c r="Q2840" s="5">
        <f t="shared" si="490"/>
        <v>30.4749999</v>
      </c>
      <c r="R2840" s="5">
        <f t="shared" si="491"/>
        <v>-30.4749999</v>
      </c>
      <c r="S2840" s="15">
        <f t="shared" si="492"/>
        <v>-1</v>
      </c>
      <c r="T2840">
        <v>0</v>
      </c>
      <c r="U2840" s="5" t="str">
        <f t="shared" si="493"/>
        <v>NA</v>
      </c>
      <c r="V2840" s="15">
        <f t="shared" si="494"/>
        <v>0</v>
      </c>
      <c r="W2840" s="15">
        <f t="shared" si="495"/>
        <v>0</v>
      </c>
      <c r="X2840" s="5">
        <f t="shared" si="496"/>
        <v>0</v>
      </c>
      <c r="Y2840" s="5">
        <f t="shared" si="497"/>
        <v>27.427499910000002</v>
      </c>
      <c r="Z2840" s="5">
        <f t="shared" si="498"/>
        <v>-31.998749895000003</v>
      </c>
      <c r="AA2840" s="5">
        <f t="shared" si="499"/>
        <v>3.0474999899999986</v>
      </c>
      <c r="AB2840" s="5">
        <f t="shared" si="500"/>
        <v>1.5237499950000029</v>
      </c>
    </row>
    <row r="2841" spans="1:28" x14ac:dyDescent="0.55000000000000004">
      <c r="A2841" s="3" t="s">
        <v>72</v>
      </c>
      <c r="B2841" s="3" t="s">
        <v>783</v>
      </c>
      <c r="C2841" t="s">
        <v>47</v>
      </c>
      <c r="D2841" s="3" t="s">
        <v>104</v>
      </c>
      <c r="E2841" s="3" t="s">
        <v>3019</v>
      </c>
      <c r="F2841" s="3" t="s">
        <v>77</v>
      </c>
      <c r="G2841" s="5">
        <v>6.25</v>
      </c>
      <c r="H2841">
        <v>10</v>
      </c>
      <c r="I2841" s="5">
        <v>30.962499999999999</v>
      </c>
      <c r="J2841" s="5">
        <v>3.0962499999999999</v>
      </c>
      <c r="K2841">
        <v>237</v>
      </c>
      <c r="L2841" s="15">
        <v>4.2194092827004204E-2</v>
      </c>
      <c r="M2841" s="13">
        <v>1.9723628691983099</v>
      </c>
      <c r="N2841" s="15">
        <v>0</v>
      </c>
      <c r="O2841" s="5">
        <v>0</v>
      </c>
      <c r="P2841" s="5">
        <v>0</v>
      </c>
      <c r="Q2841" s="5">
        <f t="shared" si="490"/>
        <v>30.962499999999999</v>
      </c>
      <c r="R2841" s="5">
        <f t="shared" si="491"/>
        <v>-30.962499999999999</v>
      </c>
      <c r="S2841" s="15">
        <f t="shared" si="492"/>
        <v>-1</v>
      </c>
      <c r="T2841">
        <v>0</v>
      </c>
      <c r="U2841" s="5" t="str">
        <f t="shared" si="493"/>
        <v>NA</v>
      </c>
      <c r="V2841" s="15">
        <f t="shared" si="494"/>
        <v>0</v>
      </c>
      <c r="W2841" s="15">
        <f t="shared" si="495"/>
        <v>0</v>
      </c>
      <c r="X2841" s="5">
        <f t="shared" si="496"/>
        <v>0</v>
      </c>
      <c r="Y2841" s="5">
        <f t="shared" si="497"/>
        <v>27.866250000000001</v>
      </c>
      <c r="Z2841" s="5">
        <f t="shared" si="498"/>
        <v>-32.510624999999997</v>
      </c>
      <c r="AA2841" s="5">
        <f t="shared" si="499"/>
        <v>3.0962499999999977</v>
      </c>
      <c r="AB2841" s="5">
        <f t="shared" si="500"/>
        <v>1.5481249999999989</v>
      </c>
    </row>
    <row r="2842" spans="1:28" x14ac:dyDescent="0.55000000000000004">
      <c r="A2842" s="3" t="s">
        <v>72</v>
      </c>
      <c r="B2842" s="3" t="s">
        <v>3126</v>
      </c>
      <c r="C2842" t="s">
        <v>47</v>
      </c>
      <c r="D2842" s="3" t="s">
        <v>125</v>
      </c>
      <c r="E2842" s="3" t="s">
        <v>3601</v>
      </c>
      <c r="F2842" s="3" t="s">
        <v>77</v>
      </c>
      <c r="G2842" s="5">
        <v>6.25</v>
      </c>
      <c r="H2842">
        <v>8</v>
      </c>
      <c r="I2842" s="5">
        <v>31.175000000000001</v>
      </c>
      <c r="J2842" s="5">
        <v>3.8968750000000001</v>
      </c>
      <c r="K2842">
        <v>570</v>
      </c>
      <c r="L2842" s="15">
        <v>1.4035087719298201E-2</v>
      </c>
      <c r="M2842" s="13">
        <v>1.51422807017544</v>
      </c>
      <c r="N2842" s="15">
        <v>0</v>
      </c>
      <c r="O2842" s="5">
        <v>0</v>
      </c>
      <c r="P2842" s="5">
        <v>0</v>
      </c>
      <c r="Q2842" s="5">
        <f t="shared" si="490"/>
        <v>31.175000000000001</v>
      </c>
      <c r="R2842" s="5">
        <f t="shared" si="491"/>
        <v>-31.175000000000001</v>
      </c>
      <c r="S2842" s="15">
        <f t="shared" si="492"/>
        <v>-1</v>
      </c>
      <c r="T2842">
        <v>0</v>
      </c>
      <c r="U2842" s="5" t="str">
        <f t="shared" si="493"/>
        <v>NA</v>
      </c>
      <c r="V2842" s="15">
        <f t="shared" si="494"/>
        <v>0</v>
      </c>
      <c r="W2842" s="15">
        <f t="shared" si="495"/>
        <v>0</v>
      </c>
      <c r="X2842" s="5">
        <f t="shared" si="496"/>
        <v>0</v>
      </c>
      <c r="Y2842" s="5">
        <f t="shared" si="497"/>
        <v>28.057500000000001</v>
      </c>
      <c r="Z2842" s="5">
        <f t="shared" si="498"/>
        <v>-32.733750000000001</v>
      </c>
      <c r="AA2842" s="5">
        <f t="shared" si="499"/>
        <v>3.1174999999999997</v>
      </c>
      <c r="AB2842" s="5">
        <f t="shared" si="500"/>
        <v>1.5587499999999999</v>
      </c>
    </row>
    <row r="2843" spans="1:28" x14ac:dyDescent="0.55000000000000004">
      <c r="A2843" s="3" t="s">
        <v>72</v>
      </c>
      <c r="B2843" s="3" t="s">
        <v>4625</v>
      </c>
      <c r="C2843" t="s">
        <v>47</v>
      </c>
      <c r="D2843" s="3" t="s">
        <v>173</v>
      </c>
      <c r="E2843" s="3" t="s">
        <v>4096</v>
      </c>
      <c r="F2843" s="3" t="s">
        <v>77</v>
      </c>
      <c r="G2843" s="5">
        <v>6.25</v>
      </c>
      <c r="H2843">
        <v>15</v>
      </c>
      <c r="I2843" s="5">
        <v>31.2</v>
      </c>
      <c r="J2843" s="5">
        <v>2.08</v>
      </c>
      <c r="K2843">
        <v>137</v>
      </c>
      <c r="L2843" s="15">
        <v>0.109489051094891</v>
      </c>
      <c r="M2843" s="13">
        <v>1.0058394160583899</v>
      </c>
      <c r="N2843" s="15">
        <v>0</v>
      </c>
      <c r="O2843" s="5">
        <v>0</v>
      </c>
      <c r="P2843" s="5">
        <v>0</v>
      </c>
      <c r="Q2843" s="5">
        <f t="shared" si="490"/>
        <v>31.2</v>
      </c>
      <c r="R2843" s="5">
        <f t="shared" si="491"/>
        <v>-31.2</v>
      </c>
      <c r="S2843" s="15">
        <f t="shared" si="492"/>
        <v>-1</v>
      </c>
      <c r="T2843">
        <v>0</v>
      </c>
      <c r="U2843" s="5" t="str">
        <f t="shared" si="493"/>
        <v>NA</v>
      </c>
      <c r="V2843" s="15">
        <f t="shared" si="494"/>
        <v>0</v>
      </c>
      <c r="W2843" s="15">
        <f t="shared" si="495"/>
        <v>0</v>
      </c>
      <c r="X2843" s="5">
        <f t="shared" si="496"/>
        <v>0</v>
      </c>
      <c r="Y2843" s="5">
        <f t="shared" si="497"/>
        <v>28.08</v>
      </c>
      <c r="Z2843" s="5">
        <f t="shared" si="498"/>
        <v>-32.76</v>
      </c>
      <c r="AA2843" s="5">
        <f t="shared" si="499"/>
        <v>3.120000000000001</v>
      </c>
      <c r="AB2843" s="5">
        <f t="shared" si="500"/>
        <v>1.5599999999999987</v>
      </c>
    </row>
    <row r="2844" spans="1:28" x14ac:dyDescent="0.55000000000000004">
      <c r="A2844" s="3" t="s">
        <v>72</v>
      </c>
      <c r="B2844" s="3" t="s">
        <v>297</v>
      </c>
      <c r="C2844" t="s">
        <v>47</v>
      </c>
      <c r="D2844" s="3" t="s">
        <v>104</v>
      </c>
      <c r="E2844" s="3" t="s">
        <v>3008</v>
      </c>
      <c r="F2844" s="3" t="s">
        <v>77</v>
      </c>
      <c r="G2844" s="5">
        <v>6.25</v>
      </c>
      <c r="H2844">
        <v>7</v>
      </c>
      <c r="I2844" s="5">
        <v>31.5124999875</v>
      </c>
      <c r="J2844" s="5">
        <v>4.5017857125000003</v>
      </c>
      <c r="K2844">
        <v>47</v>
      </c>
      <c r="L2844" s="15">
        <v>0.14893617021276601</v>
      </c>
      <c r="M2844" s="13">
        <v>1.5938297872340399</v>
      </c>
      <c r="N2844" s="15">
        <v>0</v>
      </c>
      <c r="O2844" s="5">
        <v>0</v>
      </c>
      <c r="P2844" s="5">
        <v>0</v>
      </c>
      <c r="Q2844" s="5">
        <f t="shared" si="490"/>
        <v>31.5124999875</v>
      </c>
      <c r="R2844" s="5">
        <f t="shared" si="491"/>
        <v>-31.5124999875</v>
      </c>
      <c r="S2844" s="15">
        <f t="shared" si="492"/>
        <v>-1</v>
      </c>
      <c r="T2844">
        <v>0</v>
      </c>
      <c r="U2844" s="5" t="str">
        <f t="shared" si="493"/>
        <v>NA</v>
      </c>
      <c r="V2844" s="15">
        <f t="shared" si="494"/>
        <v>0</v>
      </c>
      <c r="W2844" s="15">
        <f t="shared" si="495"/>
        <v>0</v>
      </c>
      <c r="X2844" s="5">
        <f t="shared" si="496"/>
        <v>0</v>
      </c>
      <c r="Y2844" s="5">
        <f t="shared" si="497"/>
        <v>28.36124998875</v>
      </c>
      <c r="Z2844" s="5">
        <f t="shared" si="498"/>
        <v>-33.088124986875002</v>
      </c>
      <c r="AA2844" s="5">
        <f t="shared" si="499"/>
        <v>3.15124999875</v>
      </c>
      <c r="AB2844" s="5">
        <f t="shared" si="500"/>
        <v>1.5756249993750018</v>
      </c>
    </row>
    <row r="2845" spans="1:28" x14ac:dyDescent="0.55000000000000004">
      <c r="A2845" s="3" t="s">
        <v>72</v>
      </c>
      <c r="B2845" s="3" t="s">
        <v>3450</v>
      </c>
      <c r="C2845" t="s">
        <v>47</v>
      </c>
      <c r="D2845" s="3" t="s">
        <v>173</v>
      </c>
      <c r="E2845" s="3" t="s">
        <v>545</v>
      </c>
      <c r="F2845" s="3" t="s">
        <v>77</v>
      </c>
      <c r="G2845" s="5">
        <v>6.25</v>
      </c>
      <c r="H2845">
        <v>19</v>
      </c>
      <c r="I2845" s="5">
        <v>31.612499962500003</v>
      </c>
      <c r="J2845" s="5">
        <v>1.6638157875000001</v>
      </c>
      <c r="K2845">
        <v>192</v>
      </c>
      <c r="L2845" s="15">
        <v>9.8958333333333301E-2</v>
      </c>
      <c r="M2845" s="13">
        <v>2.5015624999999999</v>
      </c>
      <c r="N2845" s="15">
        <v>0</v>
      </c>
      <c r="O2845" s="5">
        <v>0</v>
      </c>
      <c r="P2845" s="5">
        <v>0</v>
      </c>
      <c r="Q2845" s="5">
        <f t="shared" si="490"/>
        <v>31.612499962500003</v>
      </c>
      <c r="R2845" s="5">
        <f t="shared" si="491"/>
        <v>-31.612499962500003</v>
      </c>
      <c r="S2845" s="15">
        <f t="shared" si="492"/>
        <v>-1</v>
      </c>
      <c r="T2845">
        <v>0</v>
      </c>
      <c r="U2845" s="5" t="str">
        <f t="shared" si="493"/>
        <v>NA</v>
      </c>
      <c r="V2845" s="15">
        <f t="shared" si="494"/>
        <v>0</v>
      </c>
      <c r="W2845" s="15">
        <f t="shared" si="495"/>
        <v>0</v>
      </c>
      <c r="X2845" s="5">
        <f t="shared" si="496"/>
        <v>0</v>
      </c>
      <c r="Y2845" s="5">
        <f t="shared" si="497"/>
        <v>28.451249966250003</v>
      </c>
      <c r="Z2845" s="5">
        <f t="shared" si="498"/>
        <v>-33.193124960625006</v>
      </c>
      <c r="AA2845" s="5">
        <f t="shared" si="499"/>
        <v>3.1612499962499996</v>
      </c>
      <c r="AB2845" s="5">
        <f t="shared" si="500"/>
        <v>1.5806249981250033</v>
      </c>
    </row>
    <row r="2846" spans="1:28" x14ac:dyDescent="0.55000000000000004">
      <c r="A2846" s="3" t="s">
        <v>72</v>
      </c>
      <c r="B2846" s="3" t="s">
        <v>4028</v>
      </c>
      <c r="C2846" t="s">
        <v>47</v>
      </c>
      <c r="D2846" s="3" t="s">
        <v>32</v>
      </c>
      <c r="E2846" s="3" t="s">
        <v>685</v>
      </c>
      <c r="F2846" s="3" t="s">
        <v>77</v>
      </c>
      <c r="G2846" s="5">
        <v>6.25</v>
      </c>
      <c r="H2846">
        <v>40</v>
      </c>
      <c r="I2846" s="5">
        <v>31.787500000000001</v>
      </c>
      <c r="J2846" s="5">
        <v>0.79468749999999999</v>
      </c>
      <c r="K2846">
        <v>2451</v>
      </c>
      <c r="L2846" s="15">
        <v>1.63198694410445E-2</v>
      </c>
      <c r="M2846" s="13">
        <v>4.2519787841697303</v>
      </c>
      <c r="N2846" s="15">
        <v>0</v>
      </c>
      <c r="O2846" s="5">
        <v>0</v>
      </c>
      <c r="P2846" s="5">
        <v>0</v>
      </c>
      <c r="Q2846" s="5">
        <f t="shared" si="490"/>
        <v>31.787500000000001</v>
      </c>
      <c r="R2846" s="5">
        <f t="shared" si="491"/>
        <v>-31.787500000000001</v>
      </c>
      <c r="S2846" s="15">
        <f t="shared" si="492"/>
        <v>-1</v>
      </c>
      <c r="T2846">
        <v>0</v>
      </c>
      <c r="U2846" s="5" t="str">
        <f t="shared" si="493"/>
        <v>NA</v>
      </c>
      <c r="V2846" s="15">
        <f t="shared" si="494"/>
        <v>0</v>
      </c>
      <c r="W2846" s="15">
        <f t="shared" si="495"/>
        <v>0</v>
      </c>
      <c r="X2846" s="5">
        <f t="shared" si="496"/>
        <v>0</v>
      </c>
      <c r="Y2846" s="5">
        <f t="shared" si="497"/>
        <v>28.608750000000001</v>
      </c>
      <c r="Z2846" s="5">
        <f t="shared" si="498"/>
        <v>-33.376875000000005</v>
      </c>
      <c r="AA2846" s="5">
        <f t="shared" si="499"/>
        <v>3.1787500000000009</v>
      </c>
      <c r="AB2846" s="5">
        <f t="shared" si="500"/>
        <v>1.589375000000004</v>
      </c>
    </row>
    <row r="2847" spans="1:28" x14ac:dyDescent="0.55000000000000004">
      <c r="A2847" s="3" t="s">
        <v>72</v>
      </c>
      <c r="B2847" s="3" t="s">
        <v>447</v>
      </c>
      <c r="C2847" t="s">
        <v>47</v>
      </c>
      <c r="D2847" s="3" t="s">
        <v>137</v>
      </c>
      <c r="E2847" s="3" t="s">
        <v>138</v>
      </c>
      <c r="F2847" s="3" t="s">
        <v>77</v>
      </c>
      <c r="G2847" s="5">
        <v>6.25</v>
      </c>
      <c r="H2847">
        <v>7</v>
      </c>
      <c r="I2847" s="5">
        <v>31.799999962499996</v>
      </c>
      <c r="J2847" s="5">
        <v>4.5428571374999995</v>
      </c>
      <c r="K2847">
        <v>171</v>
      </c>
      <c r="L2847" s="15">
        <v>4.0935672514619902E-2</v>
      </c>
      <c r="M2847" s="13">
        <v>1.2961988304093599</v>
      </c>
      <c r="N2847" s="15">
        <v>0</v>
      </c>
      <c r="O2847" s="5">
        <v>0</v>
      </c>
      <c r="P2847" s="5">
        <v>0</v>
      </c>
      <c r="Q2847" s="5">
        <f t="shared" si="490"/>
        <v>31.799999962499996</v>
      </c>
      <c r="R2847" s="5">
        <f t="shared" si="491"/>
        <v>-31.799999962499996</v>
      </c>
      <c r="S2847" s="15">
        <f t="shared" si="492"/>
        <v>-1</v>
      </c>
      <c r="T2847">
        <v>0</v>
      </c>
      <c r="U2847" s="5" t="str">
        <f t="shared" si="493"/>
        <v>NA</v>
      </c>
      <c r="V2847" s="15">
        <f t="shared" si="494"/>
        <v>0</v>
      </c>
      <c r="W2847" s="15">
        <f t="shared" si="495"/>
        <v>0</v>
      </c>
      <c r="X2847" s="5">
        <f t="shared" si="496"/>
        <v>0</v>
      </c>
      <c r="Y2847" s="5">
        <f t="shared" si="497"/>
        <v>28.619999966249996</v>
      </c>
      <c r="Z2847" s="5">
        <f t="shared" si="498"/>
        <v>-33.389999960624998</v>
      </c>
      <c r="AA2847" s="5">
        <f t="shared" si="499"/>
        <v>3.1799999962500003</v>
      </c>
      <c r="AB2847" s="5">
        <f t="shared" si="500"/>
        <v>1.5899999981250019</v>
      </c>
    </row>
    <row r="2848" spans="1:28" x14ac:dyDescent="0.55000000000000004">
      <c r="A2848" s="3" t="s">
        <v>72</v>
      </c>
      <c r="B2848" s="3" t="s">
        <v>842</v>
      </c>
      <c r="C2848" t="s">
        <v>47</v>
      </c>
      <c r="D2848" s="3" t="s">
        <v>104</v>
      </c>
      <c r="E2848" s="3" t="s">
        <v>105</v>
      </c>
      <c r="F2848" s="3" t="s">
        <v>77</v>
      </c>
      <c r="G2848" s="5">
        <v>6.25</v>
      </c>
      <c r="H2848">
        <v>30</v>
      </c>
      <c r="I2848" s="5">
        <v>31.837499999999999</v>
      </c>
      <c r="J2848" s="5">
        <v>1.06125</v>
      </c>
      <c r="K2848">
        <v>735</v>
      </c>
      <c r="L2848" s="15">
        <v>4.08163265306122E-2</v>
      </c>
      <c r="M2848" s="13">
        <v>1.0590340136054399</v>
      </c>
      <c r="N2848" s="15">
        <v>0</v>
      </c>
      <c r="O2848" s="5">
        <v>0</v>
      </c>
      <c r="P2848" s="5">
        <v>0</v>
      </c>
      <c r="Q2848" s="5">
        <f t="shared" si="490"/>
        <v>31.837499999999999</v>
      </c>
      <c r="R2848" s="5">
        <f t="shared" si="491"/>
        <v>-31.837499999999999</v>
      </c>
      <c r="S2848" s="15">
        <f t="shared" si="492"/>
        <v>-1</v>
      </c>
      <c r="T2848">
        <v>0</v>
      </c>
      <c r="U2848" s="5" t="str">
        <f t="shared" si="493"/>
        <v>NA</v>
      </c>
      <c r="V2848" s="15">
        <f t="shared" si="494"/>
        <v>0</v>
      </c>
      <c r="W2848" s="15">
        <f t="shared" si="495"/>
        <v>0</v>
      </c>
      <c r="X2848" s="5">
        <f t="shared" si="496"/>
        <v>0</v>
      </c>
      <c r="Y2848" s="5">
        <f t="shared" si="497"/>
        <v>28.653749999999999</v>
      </c>
      <c r="Z2848" s="5">
        <f t="shared" si="498"/>
        <v>-33.429375</v>
      </c>
      <c r="AA2848" s="5">
        <f t="shared" si="499"/>
        <v>3.1837499999999999</v>
      </c>
      <c r="AB2848" s="5">
        <f t="shared" si="500"/>
        <v>1.5918750000000017</v>
      </c>
    </row>
    <row r="2849" spans="1:28" x14ac:dyDescent="0.55000000000000004">
      <c r="A2849" s="3" t="s">
        <v>72</v>
      </c>
      <c r="B2849" s="3" t="s">
        <v>3179</v>
      </c>
      <c r="C2849" t="s">
        <v>47</v>
      </c>
      <c r="D2849" s="3" t="s">
        <v>104</v>
      </c>
      <c r="E2849" s="3" t="s">
        <v>3019</v>
      </c>
      <c r="F2849" s="3" t="s">
        <v>77</v>
      </c>
      <c r="G2849" s="5">
        <v>6.25</v>
      </c>
      <c r="H2849">
        <v>11</v>
      </c>
      <c r="I2849" s="5">
        <v>32.174999999999997</v>
      </c>
      <c r="J2849" s="5">
        <v>2.9249999999999998</v>
      </c>
      <c r="K2849">
        <v>295</v>
      </c>
      <c r="L2849" s="15">
        <v>3.7288135593220299E-2</v>
      </c>
      <c r="M2849" s="13">
        <v>1.38742372881356</v>
      </c>
      <c r="N2849" s="15">
        <v>0</v>
      </c>
      <c r="O2849" s="5">
        <v>0</v>
      </c>
      <c r="P2849" s="5">
        <v>0</v>
      </c>
      <c r="Q2849" s="5">
        <f t="shared" si="490"/>
        <v>32.174999999999997</v>
      </c>
      <c r="R2849" s="5">
        <f t="shared" si="491"/>
        <v>-32.174999999999997</v>
      </c>
      <c r="S2849" s="15">
        <f t="shared" si="492"/>
        <v>-1</v>
      </c>
      <c r="T2849">
        <v>0</v>
      </c>
      <c r="U2849" s="5" t="str">
        <f t="shared" si="493"/>
        <v>NA</v>
      </c>
      <c r="V2849" s="15">
        <f t="shared" si="494"/>
        <v>0</v>
      </c>
      <c r="W2849" s="15">
        <f t="shared" si="495"/>
        <v>0</v>
      </c>
      <c r="X2849" s="5">
        <f t="shared" si="496"/>
        <v>0</v>
      </c>
      <c r="Y2849" s="5">
        <f t="shared" si="497"/>
        <v>28.9575</v>
      </c>
      <c r="Z2849" s="5">
        <f t="shared" si="498"/>
        <v>-33.783749999999998</v>
      </c>
      <c r="AA2849" s="5">
        <f t="shared" si="499"/>
        <v>3.2174999999999976</v>
      </c>
      <c r="AB2849" s="5">
        <f t="shared" si="500"/>
        <v>1.6087500000000006</v>
      </c>
    </row>
    <row r="2850" spans="1:28" x14ac:dyDescent="0.55000000000000004">
      <c r="A2850" s="3" t="s">
        <v>72</v>
      </c>
      <c r="B2850" s="3" t="s">
        <v>2638</v>
      </c>
      <c r="C2850" t="s">
        <v>47</v>
      </c>
      <c r="D2850" s="3" t="s">
        <v>104</v>
      </c>
      <c r="E2850" s="3" t="s">
        <v>232</v>
      </c>
      <c r="F2850" s="3" t="s">
        <v>77</v>
      </c>
      <c r="G2850" s="5">
        <v>6.25</v>
      </c>
      <c r="H2850">
        <v>13</v>
      </c>
      <c r="I2850" s="5">
        <v>32.262499912500004</v>
      </c>
      <c r="J2850" s="5">
        <v>2.4817307625000002</v>
      </c>
      <c r="K2850">
        <v>94</v>
      </c>
      <c r="L2850" s="15">
        <v>0.13829787234042601</v>
      </c>
      <c r="M2850" s="13">
        <v>1.95797872340426</v>
      </c>
      <c r="N2850" s="15">
        <v>0</v>
      </c>
      <c r="O2850" s="5">
        <v>0</v>
      </c>
      <c r="P2850" s="5">
        <v>0</v>
      </c>
      <c r="Q2850" s="5">
        <f t="shared" si="490"/>
        <v>32.262499912500004</v>
      </c>
      <c r="R2850" s="5">
        <f t="shared" si="491"/>
        <v>-32.262499912500004</v>
      </c>
      <c r="S2850" s="15">
        <f t="shared" si="492"/>
        <v>-1</v>
      </c>
      <c r="T2850">
        <v>0</v>
      </c>
      <c r="U2850" s="5" t="str">
        <f t="shared" si="493"/>
        <v>NA</v>
      </c>
      <c r="V2850" s="15">
        <f t="shared" si="494"/>
        <v>0</v>
      </c>
      <c r="W2850" s="15">
        <f t="shared" si="495"/>
        <v>0</v>
      </c>
      <c r="X2850" s="5">
        <f t="shared" si="496"/>
        <v>0</v>
      </c>
      <c r="Y2850" s="5">
        <f t="shared" si="497"/>
        <v>29.036249921250004</v>
      </c>
      <c r="Z2850" s="5">
        <f t="shared" si="498"/>
        <v>-33.875624908125005</v>
      </c>
      <c r="AA2850" s="5">
        <f t="shared" si="499"/>
        <v>3.2262499912500004</v>
      </c>
      <c r="AB2850" s="5">
        <f t="shared" si="500"/>
        <v>1.6131249956250002</v>
      </c>
    </row>
    <row r="2851" spans="1:28" x14ac:dyDescent="0.55000000000000004">
      <c r="A2851" s="3" t="s">
        <v>72</v>
      </c>
      <c r="B2851" s="3" t="s">
        <v>4634</v>
      </c>
      <c r="C2851" t="s">
        <v>47</v>
      </c>
      <c r="D2851" s="3" t="s">
        <v>173</v>
      </c>
      <c r="E2851" s="3" t="s">
        <v>4096</v>
      </c>
      <c r="F2851" s="3" t="s">
        <v>77</v>
      </c>
      <c r="G2851" s="5">
        <v>6.25</v>
      </c>
      <c r="H2851">
        <v>20</v>
      </c>
      <c r="I2851" s="5">
        <v>32.299999999999997</v>
      </c>
      <c r="J2851" s="5">
        <v>1.615</v>
      </c>
      <c r="K2851">
        <v>1408</v>
      </c>
      <c r="L2851" s="15">
        <v>1.4204545454545501E-2</v>
      </c>
      <c r="M2851" s="13">
        <v>1.04666193181818</v>
      </c>
      <c r="N2851" s="15">
        <v>0</v>
      </c>
      <c r="O2851" s="5">
        <v>0</v>
      </c>
      <c r="P2851" s="5">
        <v>0</v>
      </c>
      <c r="Q2851" s="5">
        <f t="shared" si="490"/>
        <v>32.299999999999997</v>
      </c>
      <c r="R2851" s="5">
        <f t="shared" si="491"/>
        <v>-32.299999999999997</v>
      </c>
      <c r="S2851" s="15">
        <f t="shared" si="492"/>
        <v>-1</v>
      </c>
      <c r="T2851">
        <v>0</v>
      </c>
      <c r="U2851" s="5" t="str">
        <f t="shared" si="493"/>
        <v>NA</v>
      </c>
      <c r="V2851" s="15">
        <f t="shared" si="494"/>
        <v>0</v>
      </c>
      <c r="W2851" s="15">
        <f t="shared" si="495"/>
        <v>0</v>
      </c>
      <c r="X2851" s="5">
        <f t="shared" si="496"/>
        <v>0</v>
      </c>
      <c r="Y2851" s="5">
        <f t="shared" si="497"/>
        <v>29.069999999999997</v>
      </c>
      <c r="Z2851" s="5">
        <f t="shared" si="498"/>
        <v>-33.914999999999999</v>
      </c>
      <c r="AA2851" s="5">
        <f t="shared" si="499"/>
        <v>3.2300000000000004</v>
      </c>
      <c r="AB2851" s="5">
        <f t="shared" si="500"/>
        <v>1.615000000000002</v>
      </c>
    </row>
    <row r="2852" spans="1:28" x14ac:dyDescent="0.55000000000000004">
      <c r="A2852" s="3" t="s">
        <v>72</v>
      </c>
      <c r="B2852" s="3" t="s">
        <v>4637</v>
      </c>
      <c r="C2852" t="s">
        <v>47</v>
      </c>
      <c r="D2852" s="3" t="s">
        <v>3625</v>
      </c>
      <c r="E2852" s="3" t="s">
        <v>3738</v>
      </c>
      <c r="F2852" s="3" t="s">
        <v>77</v>
      </c>
      <c r="G2852" s="5">
        <v>6.25</v>
      </c>
      <c r="H2852">
        <v>17</v>
      </c>
      <c r="I2852" s="5">
        <v>32.424999937499997</v>
      </c>
      <c r="J2852" s="5">
        <v>1.9073529375</v>
      </c>
      <c r="K2852">
        <v>283</v>
      </c>
      <c r="L2852" s="15">
        <v>6.0070671378091897E-2</v>
      </c>
      <c r="M2852" s="13">
        <v>1.4416961130742001</v>
      </c>
      <c r="N2852" s="15">
        <v>0</v>
      </c>
      <c r="O2852" s="5">
        <v>0</v>
      </c>
      <c r="P2852" s="5">
        <v>0</v>
      </c>
      <c r="Q2852" s="5">
        <f t="shared" si="490"/>
        <v>32.424999937499997</v>
      </c>
      <c r="R2852" s="5">
        <f t="shared" si="491"/>
        <v>-32.424999937499997</v>
      </c>
      <c r="S2852" s="15">
        <f t="shared" si="492"/>
        <v>-1</v>
      </c>
      <c r="T2852">
        <v>0</v>
      </c>
      <c r="U2852" s="5" t="str">
        <f t="shared" si="493"/>
        <v>NA</v>
      </c>
      <c r="V2852" s="15">
        <f t="shared" si="494"/>
        <v>0</v>
      </c>
      <c r="W2852" s="15">
        <f t="shared" si="495"/>
        <v>0</v>
      </c>
      <c r="X2852" s="5">
        <f t="shared" si="496"/>
        <v>0</v>
      </c>
      <c r="Y2852" s="5">
        <f t="shared" si="497"/>
        <v>29.182499943749999</v>
      </c>
      <c r="Z2852" s="5">
        <f t="shared" si="498"/>
        <v>-34.046249934374998</v>
      </c>
      <c r="AA2852" s="5">
        <f t="shared" si="499"/>
        <v>3.2424999937499983</v>
      </c>
      <c r="AB2852" s="5">
        <f t="shared" si="500"/>
        <v>1.6212499968750009</v>
      </c>
    </row>
    <row r="2853" spans="1:28" x14ac:dyDescent="0.55000000000000004">
      <c r="A2853" s="3" t="s">
        <v>72</v>
      </c>
      <c r="B2853" s="3" t="s">
        <v>4639</v>
      </c>
      <c r="C2853" t="s">
        <v>56</v>
      </c>
      <c r="D2853" s="3" t="s">
        <v>32</v>
      </c>
      <c r="E2853" s="3" t="s">
        <v>2843</v>
      </c>
      <c r="F2853" s="3" t="s">
        <v>77</v>
      </c>
      <c r="G2853" s="5">
        <v>6.25</v>
      </c>
      <c r="H2853">
        <v>21</v>
      </c>
      <c r="I2853" s="5">
        <v>32.537499749999995</v>
      </c>
      <c r="J2853" s="5">
        <v>1.5494047499999999</v>
      </c>
      <c r="K2853">
        <v>279</v>
      </c>
      <c r="L2853" s="15">
        <v>7.5268817204301092E-2</v>
      </c>
      <c r="M2853" s="13">
        <v>4.06129032258064</v>
      </c>
      <c r="N2853" s="15">
        <v>0</v>
      </c>
      <c r="O2853" s="5">
        <v>0</v>
      </c>
      <c r="P2853" s="5">
        <v>0</v>
      </c>
      <c r="Q2853" s="5">
        <f t="shared" si="490"/>
        <v>32.537499749999995</v>
      </c>
      <c r="R2853" s="5">
        <f t="shared" si="491"/>
        <v>-32.537499749999995</v>
      </c>
      <c r="S2853" s="15">
        <f t="shared" si="492"/>
        <v>-1</v>
      </c>
      <c r="T2853">
        <v>0</v>
      </c>
      <c r="U2853" s="5" t="str">
        <f t="shared" si="493"/>
        <v>NA</v>
      </c>
      <c r="V2853" s="15">
        <f t="shared" si="494"/>
        <v>0</v>
      </c>
      <c r="W2853" s="15">
        <f t="shared" si="495"/>
        <v>0</v>
      </c>
      <c r="X2853" s="5">
        <f t="shared" si="496"/>
        <v>0</v>
      </c>
      <c r="Y2853" s="5">
        <f t="shared" si="497"/>
        <v>29.283749774999997</v>
      </c>
      <c r="Z2853" s="5">
        <f t="shared" si="498"/>
        <v>-34.164374737499998</v>
      </c>
      <c r="AA2853" s="5">
        <f t="shared" si="499"/>
        <v>3.2537499749999981</v>
      </c>
      <c r="AB2853" s="5">
        <f t="shared" si="500"/>
        <v>1.6268749875000026</v>
      </c>
    </row>
    <row r="2854" spans="1:28" x14ac:dyDescent="0.55000000000000004">
      <c r="A2854" s="3" t="s">
        <v>72</v>
      </c>
      <c r="B2854" s="3" t="s">
        <v>4641</v>
      </c>
      <c r="C2854" t="s">
        <v>47</v>
      </c>
      <c r="D2854" s="3" t="s">
        <v>173</v>
      </c>
      <c r="E2854" s="3" t="s">
        <v>3418</v>
      </c>
      <c r="F2854" s="3" t="s">
        <v>77</v>
      </c>
      <c r="G2854" s="5">
        <v>6.25</v>
      </c>
      <c r="H2854">
        <v>11</v>
      </c>
      <c r="I2854" s="5">
        <v>32.662499924999999</v>
      </c>
      <c r="J2854" s="5">
        <v>2.9693181749999997</v>
      </c>
      <c r="K2854">
        <v>394</v>
      </c>
      <c r="L2854" s="15">
        <v>2.7918781725888301E-2</v>
      </c>
      <c r="M2854" s="13">
        <v>1.0261421319796999</v>
      </c>
      <c r="N2854" s="15">
        <v>0</v>
      </c>
      <c r="O2854" s="5">
        <v>0</v>
      </c>
      <c r="P2854" s="5">
        <v>0</v>
      </c>
      <c r="Q2854" s="5">
        <f t="shared" si="490"/>
        <v>32.662499924999999</v>
      </c>
      <c r="R2854" s="5">
        <f t="shared" si="491"/>
        <v>-32.662499924999999</v>
      </c>
      <c r="S2854" s="15">
        <f t="shared" si="492"/>
        <v>-1</v>
      </c>
      <c r="T2854">
        <v>0</v>
      </c>
      <c r="U2854" s="5" t="str">
        <f t="shared" si="493"/>
        <v>NA</v>
      </c>
      <c r="V2854" s="15">
        <f t="shared" si="494"/>
        <v>0</v>
      </c>
      <c r="W2854" s="15">
        <f t="shared" si="495"/>
        <v>0</v>
      </c>
      <c r="X2854" s="5">
        <f t="shared" si="496"/>
        <v>0</v>
      </c>
      <c r="Y2854" s="5">
        <f t="shared" si="497"/>
        <v>29.396249932499998</v>
      </c>
      <c r="Z2854" s="5">
        <f t="shared" si="498"/>
        <v>-34.295624921250003</v>
      </c>
      <c r="AA2854" s="5">
        <f t="shared" si="499"/>
        <v>3.2662499925000006</v>
      </c>
      <c r="AB2854" s="5">
        <f t="shared" si="500"/>
        <v>1.6331249962500038</v>
      </c>
    </row>
    <row r="2855" spans="1:28" x14ac:dyDescent="0.55000000000000004">
      <c r="A2855" s="3" t="s">
        <v>72</v>
      </c>
      <c r="B2855" s="3" t="s">
        <v>3399</v>
      </c>
      <c r="C2855" t="s">
        <v>47</v>
      </c>
      <c r="D2855" s="3" t="s">
        <v>133</v>
      </c>
      <c r="E2855" s="3" t="s">
        <v>3313</v>
      </c>
      <c r="F2855" s="3" t="s">
        <v>77</v>
      </c>
      <c r="G2855" s="5">
        <v>6.25</v>
      </c>
      <c r="H2855">
        <v>8</v>
      </c>
      <c r="I2855" s="5">
        <v>32.674999999999997</v>
      </c>
      <c r="J2855" s="5">
        <v>4.0843749999999996</v>
      </c>
      <c r="K2855">
        <v>118</v>
      </c>
      <c r="L2855" s="15">
        <v>6.7796610169491497E-2</v>
      </c>
      <c r="M2855" s="13">
        <v>2.0764406779661</v>
      </c>
      <c r="N2855" s="15">
        <v>0</v>
      </c>
      <c r="O2855" s="5">
        <v>0</v>
      </c>
      <c r="P2855" s="5">
        <v>0</v>
      </c>
      <c r="Q2855" s="5">
        <f t="shared" si="490"/>
        <v>32.674999999999997</v>
      </c>
      <c r="R2855" s="5">
        <f t="shared" si="491"/>
        <v>-32.674999999999997</v>
      </c>
      <c r="S2855" s="15">
        <f t="shared" si="492"/>
        <v>-1</v>
      </c>
      <c r="T2855">
        <v>0</v>
      </c>
      <c r="U2855" s="5" t="str">
        <f t="shared" si="493"/>
        <v>NA</v>
      </c>
      <c r="V2855" s="15">
        <f t="shared" si="494"/>
        <v>0</v>
      </c>
      <c r="W2855" s="15">
        <f t="shared" si="495"/>
        <v>0</v>
      </c>
      <c r="X2855" s="5">
        <f t="shared" si="496"/>
        <v>0</v>
      </c>
      <c r="Y2855" s="5">
        <f t="shared" si="497"/>
        <v>29.407499999999999</v>
      </c>
      <c r="Z2855" s="5">
        <f t="shared" si="498"/>
        <v>-34.308749999999996</v>
      </c>
      <c r="AA2855" s="5">
        <f t="shared" si="499"/>
        <v>3.2674999999999983</v>
      </c>
      <c r="AB2855" s="5">
        <f t="shared" si="500"/>
        <v>1.6337499999999991</v>
      </c>
    </row>
    <row r="2856" spans="1:28" x14ac:dyDescent="0.55000000000000004">
      <c r="A2856" s="3" t="s">
        <v>72</v>
      </c>
      <c r="B2856" s="3" t="s">
        <v>3007</v>
      </c>
      <c r="C2856" t="s">
        <v>47</v>
      </c>
      <c r="D2856" s="3" t="s">
        <v>137</v>
      </c>
      <c r="E2856" s="3" t="s">
        <v>2863</v>
      </c>
      <c r="F2856" s="3" t="s">
        <v>77</v>
      </c>
      <c r="G2856" s="5">
        <v>6.25</v>
      </c>
      <c r="H2856">
        <v>11</v>
      </c>
      <c r="I2856" s="5">
        <v>33.224999912500003</v>
      </c>
      <c r="J2856" s="5">
        <v>3.0204545375</v>
      </c>
      <c r="K2856">
        <v>40</v>
      </c>
      <c r="L2856" s="15">
        <v>0.27500000000000002</v>
      </c>
      <c r="M2856" s="13">
        <v>2.3747500000000001</v>
      </c>
      <c r="N2856" s="15">
        <v>0</v>
      </c>
      <c r="O2856" s="5">
        <v>0</v>
      </c>
      <c r="P2856" s="5">
        <v>0</v>
      </c>
      <c r="Q2856" s="5">
        <f t="shared" si="490"/>
        <v>33.224999912500003</v>
      </c>
      <c r="R2856" s="5">
        <f t="shared" si="491"/>
        <v>-33.224999912500003</v>
      </c>
      <c r="S2856" s="15">
        <f t="shared" si="492"/>
        <v>-1</v>
      </c>
      <c r="T2856">
        <v>0</v>
      </c>
      <c r="U2856" s="5" t="str">
        <f t="shared" si="493"/>
        <v>NA</v>
      </c>
      <c r="V2856" s="15">
        <f t="shared" si="494"/>
        <v>0</v>
      </c>
      <c r="W2856" s="15">
        <f t="shared" si="495"/>
        <v>0</v>
      </c>
      <c r="X2856" s="5">
        <f t="shared" si="496"/>
        <v>0</v>
      </c>
      <c r="Y2856" s="5">
        <f t="shared" si="497"/>
        <v>29.902499921250005</v>
      </c>
      <c r="Z2856" s="5">
        <f t="shared" si="498"/>
        <v>-34.886249908125002</v>
      </c>
      <c r="AA2856" s="5">
        <f t="shared" si="499"/>
        <v>3.3224999912499982</v>
      </c>
      <c r="AB2856" s="5">
        <f t="shared" si="500"/>
        <v>1.6612499956249991</v>
      </c>
    </row>
    <row r="2857" spans="1:28" x14ac:dyDescent="0.55000000000000004">
      <c r="A2857" s="3" t="s">
        <v>72</v>
      </c>
      <c r="B2857" s="3" t="s">
        <v>297</v>
      </c>
      <c r="C2857" t="s">
        <v>47</v>
      </c>
      <c r="D2857" s="3" t="s">
        <v>133</v>
      </c>
      <c r="E2857" s="3" t="s">
        <v>3313</v>
      </c>
      <c r="F2857" s="3" t="s">
        <v>77</v>
      </c>
      <c r="G2857" s="5">
        <v>6.25</v>
      </c>
      <c r="H2857">
        <v>7</v>
      </c>
      <c r="I2857" s="5">
        <v>33.462499962499997</v>
      </c>
      <c r="J2857" s="5">
        <v>4.7803571374999994</v>
      </c>
      <c r="K2857">
        <v>66</v>
      </c>
      <c r="L2857" s="15">
        <v>0.10606060606060601</v>
      </c>
      <c r="M2857" s="13">
        <v>1.6318181818181801</v>
      </c>
      <c r="N2857" s="15">
        <v>0</v>
      </c>
      <c r="O2857" s="5">
        <v>0</v>
      </c>
      <c r="P2857" s="5">
        <v>0</v>
      </c>
      <c r="Q2857" s="5">
        <f t="shared" si="490"/>
        <v>33.462499962499997</v>
      </c>
      <c r="R2857" s="5">
        <f t="shared" si="491"/>
        <v>-33.462499962499997</v>
      </c>
      <c r="S2857" s="15">
        <f t="shared" si="492"/>
        <v>-1</v>
      </c>
      <c r="T2857">
        <v>0</v>
      </c>
      <c r="U2857" s="5" t="str">
        <f t="shared" si="493"/>
        <v>NA</v>
      </c>
      <c r="V2857" s="15">
        <f t="shared" si="494"/>
        <v>0</v>
      </c>
      <c r="W2857" s="15">
        <f t="shared" si="495"/>
        <v>0</v>
      </c>
      <c r="X2857" s="5">
        <f t="shared" si="496"/>
        <v>0</v>
      </c>
      <c r="Y2857" s="5">
        <f t="shared" si="497"/>
        <v>30.116249966249999</v>
      </c>
      <c r="Z2857" s="5">
        <f t="shared" si="498"/>
        <v>-35.135624960625002</v>
      </c>
      <c r="AA2857" s="5">
        <f t="shared" si="499"/>
        <v>3.3462499962499983</v>
      </c>
      <c r="AB2857" s="5">
        <f t="shared" si="500"/>
        <v>1.6731249981250045</v>
      </c>
    </row>
    <row r="2858" spans="1:28" x14ac:dyDescent="0.55000000000000004">
      <c r="A2858" s="3" t="s">
        <v>72</v>
      </c>
      <c r="B2858" s="3" t="s">
        <v>384</v>
      </c>
      <c r="C2858" t="s">
        <v>47</v>
      </c>
      <c r="D2858" s="3" t="s">
        <v>104</v>
      </c>
      <c r="E2858" s="3" t="s">
        <v>3081</v>
      </c>
      <c r="F2858" s="3" t="s">
        <v>77</v>
      </c>
      <c r="G2858" s="5">
        <v>6.25</v>
      </c>
      <c r="H2858">
        <v>11</v>
      </c>
      <c r="I2858" s="5">
        <v>33.849999974999996</v>
      </c>
      <c r="J2858" s="5">
        <v>3.0772727249999998</v>
      </c>
      <c r="K2858">
        <v>149</v>
      </c>
      <c r="L2858" s="15">
        <v>7.3825503355704702E-2</v>
      </c>
      <c r="M2858" s="13">
        <v>1.65375838926174</v>
      </c>
      <c r="N2858" s="15">
        <v>0</v>
      </c>
      <c r="O2858" s="5">
        <v>0</v>
      </c>
      <c r="P2858" s="5">
        <v>0</v>
      </c>
      <c r="Q2858" s="5">
        <f t="shared" si="490"/>
        <v>33.849999974999996</v>
      </c>
      <c r="R2858" s="5">
        <f t="shared" si="491"/>
        <v>-33.849999974999996</v>
      </c>
      <c r="S2858" s="15">
        <f t="shared" si="492"/>
        <v>-1</v>
      </c>
      <c r="T2858">
        <v>0</v>
      </c>
      <c r="U2858" s="5" t="str">
        <f t="shared" si="493"/>
        <v>NA</v>
      </c>
      <c r="V2858" s="15">
        <f t="shared" si="494"/>
        <v>0</v>
      </c>
      <c r="W2858" s="15">
        <f t="shared" si="495"/>
        <v>0</v>
      </c>
      <c r="X2858" s="5">
        <f t="shared" si="496"/>
        <v>0</v>
      </c>
      <c r="Y2858" s="5">
        <f t="shared" si="497"/>
        <v>30.464999977499996</v>
      </c>
      <c r="Z2858" s="5">
        <f t="shared" si="498"/>
        <v>-35.542499973749997</v>
      </c>
      <c r="AA2858" s="5">
        <f t="shared" si="499"/>
        <v>3.3849999974999996</v>
      </c>
      <c r="AB2858" s="5">
        <f t="shared" si="500"/>
        <v>1.6924999987500016</v>
      </c>
    </row>
    <row r="2859" spans="1:28" x14ac:dyDescent="0.55000000000000004">
      <c r="A2859" s="3" t="s">
        <v>72</v>
      </c>
      <c r="B2859" s="3" t="s">
        <v>3363</v>
      </c>
      <c r="C2859" t="s">
        <v>47</v>
      </c>
      <c r="D2859" s="3" t="s">
        <v>32</v>
      </c>
      <c r="E2859" s="3" t="s">
        <v>2690</v>
      </c>
      <c r="F2859" s="3" t="s">
        <v>77</v>
      </c>
      <c r="G2859" s="5">
        <v>6.25</v>
      </c>
      <c r="H2859">
        <v>34</v>
      </c>
      <c r="I2859" s="5">
        <v>33.887499949999999</v>
      </c>
      <c r="J2859" s="5">
        <v>0.99669117500000004</v>
      </c>
      <c r="K2859">
        <v>1388</v>
      </c>
      <c r="L2859" s="15">
        <v>2.4495677233429398E-2</v>
      </c>
      <c r="M2859" s="13">
        <v>5.3870317002881798</v>
      </c>
      <c r="N2859" s="15">
        <v>0</v>
      </c>
      <c r="O2859" s="5">
        <v>0</v>
      </c>
      <c r="P2859" s="5">
        <v>0</v>
      </c>
      <c r="Q2859" s="5">
        <f t="shared" si="490"/>
        <v>33.887499949999999</v>
      </c>
      <c r="R2859" s="5">
        <f t="shared" si="491"/>
        <v>-33.887499949999999</v>
      </c>
      <c r="S2859" s="15">
        <f t="shared" si="492"/>
        <v>-1</v>
      </c>
      <c r="T2859">
        <v>0</v>
      </c>
      <c r="U2859" s="5" t="str">
        <f t="shared" si="493"/>
        <v>NA</v>
      </c>
      <c r="V2859" s="15">
        <f t="shared" si="494"/>
        <v>0</v>
      </c>
      <c r="W2859" s="15">
        <f t="shared" si="495"/>
        <v>0</v>
      </c>
      <c r="X2859" s="5">
        <f t="shared" si="496"/>
        <v>0</v>
      </c>
      <c r="Y2859" s="5">
        <f t="shared" si="497"/>
        <v>30.498749955000001</v>
      </c>
      <c r="Z2859" s="5">
        <f t="shared" si="498"/>
        <v>-35.581874947499998</v>
      </c>
      <c r="AA2859" s="5">
        <f t="shared" si="499"/>
        <v>3.3887499949999977</v>
      </c>
      <c r="AB2859" s="5">
        <f t="shared" si="500"/>
        <v>1.6943749974999989</v>
      </c>
    </row>
    <row r="2860" spans="1:28" x14ac:dyDescent="0.55000000000000004">
      <c r="A2860" s="3" t="s">
        <v>72</v>
      </c>
      <c r="B2860" s="3" t="s">
        <v>4648</v>
      </c>
      <c r="C2860" t="s">
        <v>47</v>
      </c>
      <c r="D2860" s="3" t="s">
        <v>32</v>
      </c>
      <c r="E2860" s="3" t="s">
        <v>2686</v>
      </c>
      <c r="F2860" s="3" t="s">
        <v>77</v>
      </c>
      <c r="G2860" s="5">
        <v>6.25</v>
      </c>
      <c r="H2860">
        <v>22</v>
      </c>
      <c r="I2860" s="5">
        <v>33.949999874999996</v>
      </c>
      <c r="J2860" s="5">
        <v>1.5431818124999999</v>
      </c>
      <c r="K2860">
        <v>737</v>
      </c>
      <c r="L2860" s="15">
        <v>2.9850746268656702E-2</v>
      </c>
      <c r="M2860" s="13">
        <v>1.2198100407055601</v>
      </c>
      <c r="N2860" s="15">
        <v>0</v>
      </c>
      <c r="O2860" s="5">
        <v>0</v>
      </c>
      <c r="P2860" s="5">
        <v>0</v>
      </c>
      <c r="Q2860" s="5">
        <f t="shared" si="490"/>
        <v>33.949999874999996</v>
      </c>
      <c r="R2860" s="5">
        <f t="shared" si="491"/>
        <v>-33.949999874999996</v>
      </c>
      <c r="S2860" s="15">
        <f t="shared" si="492"/>
        <v>-1</v>
      </c>
      <c r="T2860">
        <v>0</v>
      </c>
      <c r="U2860" s="5" t="str">
        <f t="shared" si="493"/>
        <v>NA</v>
      </c>
      <c r="V2860" s="15">
        <f t="shared" si="494"/>
        <v>0</v>
      </c>
      <c r="W2860" s="15">
        <f t="shared" si="495"/>
        <v>0</v>
      </c>
      <c r="X2860" s="5">
        <f t="shared" si="496"/>
        <v>0</v>
      </c>
      <c r="Y2860" s="5">
        <f t="shared" si="497"/>
        <v>30.554999887499996</v>
      </c>
      <c r="Z2860" s="5">
        <f t="shared" si="498"/>
        <v>-35.647499868749996</v>
      </c>
      <c r="AA2860" s="5">
        <f t="shared" si="499"/>
        <v>3.3949999875000003</v>
      </c>
      <c r="AB2860" s="5">
        <f t="shared" si="500"/>
        <v>1.6974999937500002</v>
      </c>
    </row>
    <row r="2861" spans="1:28" x14ac:dyDescent="0.55000000000000004">
      <c r="A2861" s="3" t="s">
        <v>72</v>
      </c>
      <c r="B2861" s="3" t="s">
        <v>4650</v>
      </c>
      <c r="C2861" t="s">
        <v>47</v>
      </c>
      <c r="D2861" s="3" t="s">
        <v>32</v>
      </c>
      <c r="E2861" s="3" t="s">
        <v>377</v>
      </c>
      <c r="F2861" s="3" t="s">
        <v>77</v>
      </c>
      <c r="G2861" s="5">
        <v>6.25</v>
      </c>
      <c r="H2861">
        <v>18</v>
      </c>
      <c r="I2861" s="5">
        <v>34.4124999</v>
      </c>
      <c r="J2861" s="5">
        <v>1.91180555</v>
      </c>
      <c r="K2861">
        <v>448</v>
      </c>
      <c r="L2861" s="15">
        <v>4.0178571428571397E-2</v>
      </c>
      <c r="M2861" s="13">
        <v>1.2776785714285701</v>
      </c>
      <c r="N2861" s="15">
        <v>0</v>
      </c>
      <c r="O2861" s="5">
        <v>0</v>
      </c>
      <c r="P2861" s="5">
        <v>0</v>
      </c>
      <c r="Q2861" s="5">
        <f t="shared" si="490"/>
        <v>34.4124999</v>
      </c>
      <c r="R2861" s="5">
        <f t="shared" si="491"/>
        <v>-34.4124999</v>
      </c>
      <c r="S2861" s="15">
        <f t="shared" si="492"/>
        <v>-1</v>
      </c>
      <c r="T2861">
        <v>0</v>
      </c>
      <c r="U2861" s="5" t="str">
        <f t="shared" si="493"/>
        <v>NA</v>
      </c>
      <c r="V2861" s="15">
        <f t="shared" si="494"/>
        <v>0</v>
      </c>
      <c r="W2861" s="15">
        <f t="shared" si="495"/>
        <v>0</v>
      </c>
      <c r="X2861" s="5">
        <f t="shared" si="496"/>
        <v>0</v>
      </c>
      <c r="Y2861" s="5">
        <f t="shared" si="497"/>
        <v>30.971249910000001</v>
      </c>
      <c r="Z2861" s="5">
        <f t="shared" si="498"/>
        <v>-36.133124895000002</v>
      </c>
      <c r="AA2861" s="5">
        <f t="shared" si="499"/>
        <v>3.4412499899999993</v>
      </c>
      <c r="AB2861" s="5">
        <f t="shared" si="500"/>
        <v>1.7206249950000014</v>
      </c>
    </row>
    <row r="2862" spans="1:28" x14ac:dyDescent="0.55000000000000004">
      <c r="A2862" s="3" t="s">
        <v>72</v>
      </c>
      <c r="B2862" s="3" t="s">
        <v>216</v>
      </c>
      <c r="C2862" t="s">
        <v>47</v>
      </c>
      <c r="D2862" s="3" t="s">
        <v>262</v>
      </c>
      <c r="E2862" s="3" t="s">
        <v>263</v>
      </c>
      <c r="F2862" s="3" t="s">
        <v>77</v>
      </c>
      <c r="G2862" s="5">
        <v>6.25</v>
      </c>
      <c r="H2862">
        <v>10</v>
      </c>
      <c r="I2862" s="5">
        <v>34.549999999999997</v>
      </c>
      <c r="J2862" s="5">
        <v>3.4550000000000001</v>
      </c>
      <c r="K2862">
        <v>69</v>
      </c>
      <c r="L2862" s="15">
        <v>0.14492753623188401</v>
      </c>
      <c r="M2862" s="13">
        <v>1.99826086956522</v>
      </c>
      <c r="N2862" s="15">
        <v>0</v>
      </c>
      <c r="O2862" s="5">
        <v>0</v>
      </c>
      <c r="P2862" s="5">
        <v>0</v>
      </c>
      <c r="Q2862" s="5">
        <f t="shared" si="490"/>
        <v>34.549999999999997</v>
      </c>
      <c r="R2862" s="5">
        <f t="shared" si="491"/>
        <v>-34.549999999999997</v>
      </c>
      <c r="S2862" s="15">
        <f t="shared" si="492"/>
        <v>-1</v>
      </c>
      <c r="T2862">
        <v>0</v>
      </c>
      <c r="U2862" s="5" t="str">
        <f t="shared" si="493"/>
        <v>NA</v>
      </c>
      <c r="V2862" s="15">
        <f t="shared" si="494"/>
        <v>0</v>
      </c>
      <c r="W2862" s="15">
        <f t="shared" si="495"/>
        <v>0</v>
      </c>
      <c r="X2862" s="5">
        <f t="shared" si="496"/>
        <v>0</v>
      </c>
      <c r="Y2862" s="5">
        <f t="shared" si="497"/>
        <v>31.094999999999999</v>
      </c>
      <c r="Z2862" s="5">
        <f t="shared" si="498"/>
        <v>-36.277499999999996</v>
      </c>
      <c r="AA2862" s="5">
        <f t="shared" si="499"/>
        <v>3.4549999999999983</v>
      </c>
      <c r="AB2862" s="5">
        <f t="shared" si="500"/>
        <v>1.7274999999999991</v>
      </c>
    </row>
    <row r="2863" spans="1:28" x14ac:dyDescent="0.55000000000000004">
      <c r="A2863" s="3" t="s">
        <v>72</v>
      </c>
      <c r="B2863" s="3" t="s">
        <v>4393</v>
      </c>
      <c r="C2863" t="s">
        <v>47</v>
      </c>
      <c r="D2863" s="3" t="s">
        <v>194</v>
      </c>
      <c r="E2863" s="3" t="s">
        <v>3610</v>
      </c>
      <c r="F2863" s="3" t="s">
        <v>77</v>
      </c>
      <c r="G2863" s="5">
        <v>6.25</v>
      </c>
      <c r="H2863">
        <v>9</v>
      </c>
      <c r="I2863" s="5">
        <v>34.799999962500003</v>
      </c>
      <c r="J2863" s="5">
        <v>3.8666666625000001</v>
      </c>
      <c r="K2863">
        <v>240</v>
      </c>
      <c r="L2863" s="15">
        <v>3.7499999999999999E-2</v>
      </c>
      <c r="M2863" s="13">
        <v>1.2835000000000001</v>
      </c>
      <c r="N2863" s="15">
        <v>0</v>
      </c>
      <c r="O2863" s="5">
        <v>0</v>
      </c>
      <c r="P2863" s="5">
        <v>0</v>
      </c>
      <c r="Q2863" s="5">
        <f t="shared" si="490"/>
        <v>34.799999962500003</v>
      </c>
      <c r="R2863" s="5">
        <f t="shared" si="491"/>
        <v>-34.799999962500003</v>
      </c>
      <c r="S2863" s="15">
        <f t="shared" si="492"/>
        <v>-1</v>
      </c>
      <c r="T2863">
        <v>0</v>
      </c>
      <c r="U2863" s="5" t="str">
        <f t="shared" si="493"/>
        <v>NA</v>
      </c>
      <c r="V2863" s="15">
        <f t="shared" si="494"/>
        <v>0</v>
      </c>
      <c r="W2863" s="15">
        <f t="shared" si="495"/>
        <v>0</v>
      </c>
      <c r="X2863" s="5">
        <f t="shared" si="496"/>
        <v>0</v>
      </c>
      <c r="Y2863" s="5">
        <f t="shared" si="497"/>
        <v>31.319999966250002</v>
      </c>
      <c r="Z2863" s="5">
        <f t="shared" si="498"/>
        <v>-36.539999960625003</v>
      </c>
      <c r="AA2863" s="5">
        <f t="shared" si="499"/>
        <v>3.479999996250001</v>
      </c>
      <c r="AB2863" s="5">
        <f t="shared" si="500"/>
        <v>1.7399999981250005</v>
      </c>
    </row>
    <row r="2864" spans="1:28" x14ac:dyDescent="0.55000000000000004">
      <c r="A2864" s="3" t="s">
        <v>72</v>
      </c>
      <c r="B2864" s="3" t="s">
        <v>4654</v>
      </c>
      <c r="C2864" t="s">
        <v>47</v>
      </c>
      <c r="D2864" s="3" t="s">
        <v>173</v>
      </c>
      <c r="E2864" s="3" t="s">
        <v>3453</v>
      </c>
      <c r="F2864" s="3" t="s">
        <v>77</v>
      </c>
      <c r="G2864" s="5">
        <v>6.25</v>
      </c>
      <c r="H2864">
        <v>9</v>
      </c>
      <c r="I2864" s="5">
        <v>34.9749999</v>
      </c>
      <c r="J2864" s="5">
        <v>3.8861110999999999</v>
      </c>
      <c r="K2864">
        <v>311</v>
      </c>
      <c r="L2864" s="15">
        <v>2.8938906752411602E-2</v>
      </c>
      <c r="M2864" s="13">
        <v>1.3922829581993601</v>
      </c>
      <c r="N2864" s="15">
        <v>0</v>
      </c>
      <c r="O2864" s="5">
        <v>0</v>
      </c>
      <c r="P2864" s="5">
        <v>0</v>
      </c>
      <c r="Q2864" s="5">
        <f t="shared" si="490"/>
        <v>34.9749999</v>
      </c>
      <c r="R2864" s="5">
        <f t="shared" si="491"/>
        <v>-34.9749999</v>
      </c>
      <c r="S2864" s="15">
        <f t="shared" si="492"/>
        <v>-1</v>
      </c>
      <c r="T2864">
        <v>0</v>
      </c>
      <c r="U2864" s="5" t="str">
        <f t="shared" si="493"/>
        <v>NA</v>
      </c>
      <c r="V2864" s="15">
        <f t="shared" si="494"/>
        <v>0</v>
      </c>
      <c r="W2864" s="15">
        <f t="shared" si="495"/>
        <v>0</v>
      </c>
      <c r="X2864" s="5">
        <f t="shared" si="496"/>
        <v>0</v>
      </c>
      <c r="Y2864" s="5">
        <f t="shared" si="497"/>
        <v>31.477499910000002</v>
      </c>
      <c r="Z2864" s="5">
        <f t="shared" si="498"/>
        <v>-36.723749895000005</v>
      </c>
      <c r="AA2864" s="5">
        <f t="shared" si="499"/>
        <v>3.4974999899999979</v>
      </c>
      <c r="AB2864" s="5">
        <f t="shared" si="500"/>
        <v>1.7487499950000043</v>
      </c>
    </row>
    <row r="2865" spans="1:28" x14ac:dyDescent="0.55000000000000004">
      <c r="A2865" s="3" t="s">
        <v>72</v>
      </c>
      <c r="B2865" s="3" t="s">
        <v>4656</v>
      </c>
      <c r="C2865" t="s">
        <v>47</v>
      </c>
      <c r="D2865" s="3" t="s">
        <v>173</v>
      </c>
      <c r="E2865" s="3" t="s">
        <v>3607</v>
      </c>
      <c r="F2865" s="3" t="s">
        <v>77</v>
      </c>
      <c r="G2865" s="5">
        <v>6.25</v>
      </c>
      <c r="H2865">
        <v>14</v>
      </c>
      <c r="I2865" s="5">
        <v>35.04999995</v>
      </c>
      <c r="J2865" s="5">
        <v>2.5035714250000001</v>
      </c>
      <c r="K2865">
        <v>403</v>
      </c>
      <c r="L2865" s="15">
        <v>3.4739454094292799E-2</v>
      </c>
      <c r="M2865" s="13">
        <v>1.5498759305210901</v>
      </c>
      <c r="N2865" s="15">
        <v>0</v>
      </c>
      <c r="O2865" s="5">
        <v>0</v>
      </c>
      <c r="P2865" s="5">
        <v>0</v>
      </c>
      <c r="Q2865" s="5">
        <f t="shared" si="490"/>
        <v>35.04999995</v>
      </c>
      <c r="R2865" s="5">
        <f t="shared" si="491"/>
        <v>-35.04999995</v>
      </c>
      <c r="S2865" s="15">
        <f t="shared" si="492"/>
        <v>-1</v>
      </c>
      <c r="T2865">
        <v>0</v>
      </c>
      <c r="U2865" s="5" t="str">
        <f t="shared" si="493"/>
        <v>NA</v>
      </c>
      <c r="V2865" s="15">
        <f t="shared" si="494"/>
        <v>0</v>
      </c>
      <c r="W2865" s="15">
        <f t="shared" si="495"/>
        <v>0</v>
      </c>
      <c r="X2865" s="5">
        <f t="shared" si="496"/>
        <v>0</v>
      </c>
      <c r="Y2865" s="5">
        <f t="shared" si="497"/>
        <v>31.544999955000002</v>
      </c>
      <c r="Z2865" s="5">
        <f t="shared" si="498"/>
        <v>-36.802499947500003</v>
      </c>
      <c r="AA2865" s="5">
        <f t="shared" si="499"/>
        <v>3.5049999949999986</v>
      </c>
      <c r="AB2865" s="5">
        <f t="shared" si="500"/>
        <v>1.7524999975000028</v>
      </c>
    </row>
    <row r="2866" spans="1:28" x14ac:dyDescent="0.55000000000000004">
      <c r="A2866" s="3" t="s">
        <v>72</v>
      </c>
      <c r="B2866" s="3" t="s">
        <v>3538</v>
      </c>
      <c r="C2866" t="s">
        <v>47</v>
      </c>
      <c r="D2866" s="3" t="s">
        <v>32</v>
      </c>
      <c r="E2866" s="3" t="s">
        <v>685</v>
      </c>
      <c r="F2866" s="3" t="s">
        <v>77</v>
      </c>
      <c r="G2866" s="5">
        <v>6.25</v>
      </c>
      <c r="H2866">
        <v>18</v>
      </c>
      <c r="I2866" s="5">
        <v>35.399999925000003</v>
      </c>
      <c r="J2866" s="5">
        <v>1.9666666625000002</v>
      </c>
      <c r="K2866">
        <v>834</v>
      </c>
      <c r="L2866" s="15">
        <v>2.15827338129496E-2</v>
      </c>
      <c r="M2866" s="13">
        <v>3.1384892086330902</v>
      </c>
      <c r="N2866" s="15">
        <v>0</v>
      </c>
      <c r="O2866" s="5">
        <v>0</v>
      </c>
      <c r="P2866" s="5">
        <v>0</v>
      </c>
      <c r="Q2866" s="5">
        <f t="shared" si="490"/>
        <v>35.399999925000003</v>
      </c>
      <c r="R2866" s="5">
        <f t="shared" si="491"/>
        <v>-35.399999925000003</v>
      </c>
      <c r="S2866" s="15">
        <f t="shared" si="492"/>
        <v>-1</v>
      </c>
      <c r="T2866">
        <v>0</v>
      </c>
      <c r="U2866" s="5" t="str">
        <f t="shared" si="493"/>
        <v>NA</v>
      </c>
      <c r="V2866" s="15">
        <f t="shared" si="494"/>
        <v>0</v>
      </c>
      <c r="W2866" s="15">
        <f t="shared" si="495"/>
        <v>0</v>
      </c>
      <c r="X2866" s="5">
        <f t="shared" si="496"/>
        <v>0</v>
      </c>
      <c r="Y2866" s="5">
        <f t="shared" si="497"/>
        <v>31.859999932500003</v>
      </c>
      <c r="Z2866" s="5">
        <f t="shared" si="498"/>
        <v>-37.169999921250003</v>
      </c>
      <c r="AA2866" s="5">
        <f t="shared" si="499"/>
        <v>3.5399999925000003</v>
      </c>
      <c r="AB2866" s="5">
        <f t="shared" si="500"/>
        <v>1.7699999962500002</v>
      </c>
    </row>
    <row r="2867" spans="1:28" x14ac:dyDescent="0.55000000000000004">
      <c r="A2867" s="3" t="s">
        <v>72</v>
      </c>
      <c r="B2867" s="3" t="s">
        <v>4659</v>
      </c>
      <c r="C2867" t="s">
        <v>47</v>
      </c>
      <c r="D2867" s="3" t="s">
        <v>173</v>
      </c>
      <c r="E2867" s="3" t="s">
        <v>2718</v>
      </c>
      <c r="F2867" s="3" t="s">
        <v>77</v>
      </c>
      <c r="G2867" s="5">
        <v>6.25</v>
      </c>
      <c r="H2867">
        <v>19</v>
      </c>
      <c r="I2867" s="5">
        <v>36.162499787499996</v>
      </c>
      <c r="J2867" s="5">
        <v>1.9032894624999999</v>
      </c>
      <c r="K2867">
        <v>319</v>
      </c>
      <c r="L2867" s="15">
        <v>5.9561128526645801E-2</v>
      </c>
      <c r="M2867" s="13">
        <v>2.8068965517241402</v>
      </c>
      <c r="N2867" s="15">
        <v>0</v>
      </c>
      <c r="O2867" s="5">
        <v>0</v>
      </c>
      <c r="P2867" s="5">
        <v>0</v>
      </c>
      <c r="Q2867" s="5">
        <f t="shared" si="490"/>
        <v>36.162499787499996</v>
      </c>
      <c r="R2867" s="5">
        <f t="shared" si="491"/>
        <v>-36.162499787499996</v>
      </c>
      <c r="S2867" s="15">
        <f t="shared" si="492"/>
        <v>-1</v>
      </c>
      <c r="T2867">
        <v>0</v>
      </c>
      <c r="U2867" s="5" t="str">
        <f t="shared" si="493"/>
        <v>NA</v>
      </c>
      <c r="V2867" s="15">
        <f t="shared" si="494"/>
        <v>0</v>
      </c>
      <c r="W2867" s="15">
        <f t="shared" si="495"/>
        <v>0</v>
      </c>
      <c r="X2867" s="5">
        <f t="shared" si="496"/>
        <v>0</v>
      </c>
      <c r="Y2867" s="5">
        <f t="shared" si="497"/>
        <v>32.546249808749998</v>
      </c>
      <c r="Z2867" s="5">
        <f t="shared" si="498"/>
        <v>-37.970624776874999</v>
      </c>
      <c r="AA2867" s="5">
        <f t="shared" si="499"/>
        <v>3.6162499787499982</v>
      </c>
      <c r="AB2867" s="5">
        <f t="shared" si="500"/>
        <v>1.8081249893750027</v>
      </c>
    </row>
    <row r="2868" spans="1:28" x14ac:dyDescent="0.55000000000000004">
      <c r="A2868" s="3" t="s">
        <v>72</v>
      </c>
      <c r="B2868" s="3" t="s">
        <v>301</v>
      </c>
      <c r="C2868" t="s">
        <v>47</v>
      </c>
      <c r="D2868" s="3" t="s">
        <v>113</v>
      </c>
      <c r="E2868" s="3" t="s">
        <v>2827</v>
      </c>
      <c r="F2868" s="3" t="s">
        <v>77</v>
      </c>
      <c r="G2868" s="5">
        <v>6.25</v>
      </c>
      <c r="H2868">
        <v>18</v>
      </c>
      <c r="I2868" s="5">
        <v>36.199999800000001</v>
      </c>
      <c r="J2868" s="5">
        <v>2.0111110999999999</v>
      </c>
      <c r="K2868">
        <v>534</v>
      </c>
      <c r="L2868" s="15">
        <v>3.3707865168539304E-2</v>
      </c>
      <c r="M2868" s="13">
        <v>3.1318352059925099</v>
      </c>
      <c r="N2868" s="15">
        <v>0</v>
      </c>
      <c r="O2868" s="5">
        <v>0</v>
      </c>
      <c r="P2868" s="5">
        <v>0</v>
      </c>
      <c r="Q2868" s="5">
        <f t="shared" si="490"/>
        <v>36.199999800000001</v>
      </c>
      <c r="R2868" s="5">
        <f t="shared" si="491"/>
        <v>-36.199999800000001</v>
      </c>
      <c r="S2868" s="15">
        <f t="shared" si="492"/>
        <v>-1</v>
      </c>
      <c r="T2868">
        <v>0</v>
      </c>
      <c r="U2868" s="5" t="str">
        <f t="shared" si="493"/>
        <v>NA</v>
      </c>
      <c r="V2868" s="15">
        <f t="shared" si="494"/>
        <v>0</v>
      </c>
      <c r="W2868" s="15">
        <f t="shared" si="495"/>
        <v>0</v>
      </c>
      <c r="X2868" s="5">
        <f t="shared" si="496"/>
        <v>0</v>
      </c>
      <c r="Y2868" s="5">
        <f t="shared" si="497"/>
        <v>32.579999820000005</v>
      </c>
      <c r="Z2868" s="5">
        <f t="shared" si="498"/>
        <v>-38.009999790000002</v>
      </c>
      <c r="AA2868" s="5">
        <f t="shared" si="499"/>
        <v>3.6199999799999958</v>
      </c>
      <c r="AB2868" s="5">
        <f t="shared" si="500"/>
        <v>1.8099999900000014</v>
      </c>
    </row>
    <row r="2869" spans="1:28" x14ac:dyDescent="0.55000000000000004">
      <c r="A2869" s="3" t="s">
        <v>72</v>
      </c>
      <c r="B2869" s="3" t="s">
        <v>121</v>
      </c>
      <c r="C2869" t="s">
        <v>47</v>
      </c>
      <c r="D2869" s="3" t="s">
        <v>262</v>
      </c>
      <c r="E2869" s="3" t="s">
        <v>263</v>
      </c>
      <c r="F2869" s="3" t="s">
        <v>77</v>
      </c>
      <c r="G2869" s="5">
        <v>6.25</v>
      </c>
      <c r="H2869">
        <v>12</v>
      </c>
      <c r="I2869" s="5">
        <v>36.6624999</v>
      </c>
      <c r="J2869" s="5">
        <v>3.0552083250000002</v>
      </c>
      <c r="K2869">
        <v>275</v>
      </c>
      <c r="L2869" s="15">
        <v>4.3636363636363598E-2</v>
      </c>
      <c r="M2869" s="13">
        <v>1.41916363636364</v>
      </c>
      <c r="N2869" s="15">
        <v>0</v>
      </c>
      <c r="O2869" s="5">
        <v>0</v>
      </c>
      <c r="P2869" s="5">
        <v>0</v>
      </c>
      <c r="Q2869" s="5">
        <f t="shared" si="490"/>
        <v>36.6624999</v>
      </c>
      <c r="R2869" s="5">
        <f t="shared" si="491"/>
        <v>-36.6624999</v>
      </c>
      <c r="S2869" s="15">
        <f t="shared" si="492"/>
        <v>-1</v>
      </c>
      <c r="T2869">
        <v>0</v>
      </c>
      <c r="U2869" s="5" t="str">
        <f t="shared" si="493"/>
        <v>NA</v>
      </c>
      <c r="V2869" s="15">
        <f t="shared" si="494"/>
        <v>0</v>
      </c>
      <c r="W2869" s="15">
        <f t="shared" si="495"/>
        <v>0</v>
      </c>
      <c r="X2869" s="5">
        <f t="shared" si="496"/>
        <v>0</v>
      </c>
      <c r="Y2869" s="5">
        <f t="shared" si="497"/>
        <v>32.996249910000003</v>
      </c>
      <c r="Z2869" s="5">
        <f t="shared" si="498"/>
        <v>-38.495624894999999</v>
      </c>
      <c r="AA2869" s="5">
        <f t="shared" si="499"/>
        <v>3.6662499899999972</v>
      </c>
      <c r="AB2869" s="5">
        <f t="shared" si="500"/>
        <v>1.8331249949999986</v>
      </c>
    </row>
    <row r="2870" spans="1:28" x14ac:dyDescent="0.55000000000000004">
      <c r="A2870" s="3" t="s">
        <v>72</v>
      </c>
      <c r="B2870" s="3" t="s">
        <v>3692</v>
      </c>
      <c r="C2870" t="s">
        <v>47</v>
      </c>
      <c r="D2870" s="3" t="s">
        <v>173</v>
      </c>
      <c r="E2870" s="3" t="s">
        <v>3132</v>
      </c>
      <c r="F2870" s="3" t="s">
        <v>77</v>
      </c>
      <c r="G2870" s="5">
        <v>6.25</v>
      </c>
      <c r="H2870">
        <v>15</v>
      </c>
      <c r="I2870" s="5">
        <v>36.75</v>
      </c>
      <c r="J2870" s="5">
        <v>2.4500000000000002</v>
      </c>
      <c r="K2870">
        <v>1265</v>
      </c>
      <c r="L2870" s="15">
        <v>1.1857707509881401E-2</v>
      </c>
      <c r="M2870" s="13">
        <v>2.0232411067193699</v>
      </c>
      <c r="N2870" s="15">
        <v>0</v>
      </c>
      <c r="O2870" s="5">
        <v>0</v>
      </c>
      <c r="P2870" s="5">
        <v>0</v>
      </c>
      <c r="Q2870" s="5">
        <f t="shared" si="490"/>
        <v>36.75</v>
      </c>
      <c r="R2870" s="5">
        <f t="shared" si="491"/>
        <v>-36.75</v>
      </c>
      <c r="S2870" s="15">
        <f t="shared" si="492"/>
        <v>-1</v>
      </c>
      <c r="T2870">
        <v>0</v>
      </c>
      <c r="U2870" s="5" t="str">
        <f t="shared" si="493"/>
        <v>NA</v>
      </c>
      <c r="V2870" s="15">
        <f t="shared" si="494"/>
        <v>0</v>
      </c>
      <c r="W2870" s="15">
        <f t="shared" si="495"/>
        <v>0</v>
      </c>
      <c r="X2870" s="5">
        <f t="shared" si="496"/>
        <v>0</v>
      </c>
      <c r="Y2870" s="5">
        <f t="shared" si="497"/>
        <v>33.075000000000003</v>
      </c>
      <c r="Z2870" s="5">
        <f t="shared" si="498"/>
        <v>-38.587499999999999</v>
      </c>
      <c r="AA2870" s="5">
        <f t="shared" si="499"/>
        <v>3.6749999999999972</v>
      </c>
      <c r="AB2870" s="5">
        <f t="shared" si="500"/>
        <v>1.8374999999999986</v>
      </c>
    </row>
    <row r="2871" spans="1:28" x14ac:dyDescent="0.55000000000000004">
      <c r="A2871" s="3" t="s">
        <v>72</v>
      </c>
      <c r="B2871" s="3" t="s">
        <v>564</v>
      </c>
      <c r="C2871" t="s">
        <v>47</v>
      </c>
      <c r="D2871" s="3" t="s">
        <v>32</v>
      </c>
      <c r="E2871" s="3" t="s">
        <v>697</v>
      </c>
      <c r="F2871" s="3" t="s">
        <v>77</v>
      </c>
      <c r="G2871" s="5">
        <v>6.25</v>
      </c>
      <c r="H2871">
        <v>33</v>
      </c>
      <c r="I2871" s="5">
        <v>36.912499799999999</v>
      </c>
      <c r="J2871" s="5">
        <v>1.1185605999999999</v>
      </c>
      <c r="K2871">
        <v>911</v>
      </c>
      <c r="L2871" s="15">
        <v>3.6223929747530199E-2</v>
      </c>
      <c r="M2871" s="13">
        <v>5.4993413830954996</v>
      </c>
      <c r="N2871" s="15">
        <v>0</v>
      </c>
      <c r="O2871" s="5">
        <v>0</v>
      </c>
      <c r="P2871" s="5">
        <v>0</v>
      </c>
      <c r="Q2871" s="5">
        <f t="shared" si="490"/>
        <v>36.912499799999999</v>
      </c>
      <c r="R2871" s="5">
        <f t="shared" si="491"/>
        <v>-36.912499799999999</v>
      </c>
      <c r="S2871" s="15">
        <f t="shared" si="492"/>
        <v>-1</v>
      </c>
      <c r="T2871">
        <v>0</v>
      </c>
      <c r="U2871" s="5" t="str">
        <f t="shared" si="493"/>
        <v>NA</v>
      </c>
      <c r="V2871" s="15">
        <f t="shared" si="494"/>
        <v>0</v>
      </c>
      <c r="W2871" s="15">
        <f t="shared" si="495"/>
        <v>0</v>
      </c>
      <c r="X2871" s="5">
        <f t="shared" si="496"/>
        <v>0</v>
      </c>
      <c r="Y2871" s="5">
        <f t="shared" si="497"/>
        <v>33.221249819999997</v>
      </c>
      <c r="Z2871" s="5">
        <f t="shared" si="498"/>
        <v>-38.758124790000004</v>
      </c>
      <c r="AA2871" s="5">
        <f t="shared" si="499"/>
        <v>3.691249980000002</v>
      </c>
      <c r="AB2871" s="5">
        <f t="shared" si="500"/>
        <v>1.8456249900000046</v>
      </c>
    </row>
    <row r="2872" spans="1:28" x14ac:dyDescent="0.55000000000000004">
      <c r="A2872" s="3" t="s">
        <v>72</v>
      </c>
      <c r="B2872" s="3" t="s">
        <v>2945</v>
      </c>
      <c r="C2872" t="s">
        <v>47</v>
      </c>
      <c r="D2872" s="3" t="s">
        <v>104</v>
      </c>
      <c r="E2872" s="3" t="s">
        <v>105</v>
      </c>
      <c r="F2872" s="3" t="s">
        <v>77</v>
      </c>
      <c r="G2872" s="5">
        <v>6.25</v>
      </c>
      <c r="H2872">
        <v>20</v>
      </c>
      <c r="I2872" s="5">
        <v>37.712499999999999</v>
      </c>
      <c r="J2872" s="5">
        <v>1.8856250000000001</v>
      </c>
      <c r="K2872">
        <v>197</v>
      </c>
      <c r="L2872" s="15">
        <v>0.101522842639594</v>
      </c>
      <c r="M2872" s="13">
        <v>1.1562944162436499</v>
      </c>
      <c r="N2872" s="15">
        <v>0</v>
      </c>
      <c r="O2872" s="5">
        <v>0</v>
      </c>
      <c r="P2872" s="5">
        <v>0</v>
      </c>
      <c r="Q2872" s="5">
        <f t="shared" si="490"/>
        <v>37.712499999999999</v>
      </c>
      <c r="R2872" s="5">
        <f t="shared" si="491"/>
        <v>-37.712499999999999</v>
      </c>
      <c r="S2872" s="15">
        <f t="shared" si="492"/>
        <v>-1</v>
      </c>
      <c r="T2872">
        <v>0</v>
      </c>
      <c r="U2872" s="5" t="str">
        <f t="shared" si="493"/>
        <v>NA</v>
      </c>
      <c r="V2872" s="15">
        <f t="shared" si="494"/>
        <v>0</v>
      </c>
      <c r="W2872" s="15">
        <f t="shared" si="495"/>
        <v>0</v>
      </c>
      <c r="X2872" s="5">
        <f t="shared" si="496"/>
        <v>0</v>
      </c>
      <c r="Y2872" s="5">
        <f t="shared" si="497"/>
        <v>33.941249999999997</v>
      </c>
      <c r="Z2872" s="5">
        <f t="shared" si="498"/>
        <v>-39.598125000000003</v>
      </c>
      <c r="AA2872" s="5">
        <f t="shared" si="499"/>
        <v>3.771250000000002</v>
      </c>
      <c r="AB2872" s="5">
        <f t="shared" si="500"/>
        <v>1.8856250000000045</v>
      </c>
    </row>
    <row r="2873" spans="1:28" x14ac:dyDescent="0.55000000000000004">
      <c r="A2873" s="3" t="s">
        <v>72</v>
      </c>
      <c r="B2873" s="3" t="s">
        <v>255</v>
      </c>
      <c r="C2873" t="s">
        <v>47</v>
      </c>
      <c r="D2873" s="3" t="s">
        <v>137</v>
      </c>
      <c r="E2873" s="3" t="s">
        <v>138</v>
      </c>
      <c r="F2873" s="3" t="s">
        <v>77</v>
      </c>
      <c r="G2873" s="5">
        <v>6.25</v>
      </c>
      <c r="H2873">
        <v>16</v>
      </c>
      <c r="I2873" s="5">
        <v>37.825000000000003</v>
      </c>
      <c r="J2873" s="5">
        <v>2.3640625000000002</v>
      </c>
      <c r="K2873">
        <v>182</v>
      </c>
      <c r="L2873" s="15">
        <v>8.7912087912087905E-2</v>
      </c>
      <c r="M2873" s="13">
        <v>1.3115934065934101</v>
      </c>
      <c r="N2873" s="15">
        <v>0</v>
      </c>
      <c r="O2873" s="5">
        <v>0</v>
      </c>
      <c r="P2873" s="5">
        <v>0</v>
      </c>
      <c r="Q2873" s="5">
        <f t="shared" si="490"/>
        <v>37.825000000000003</v>
      </c>
      <c r="R2873" s="5">
        <f t="shared" si="491"/>
        <v>-37.825000000000003</v>
      </c>
      <c r="S2873" s="15">
        <f t="shared" si="492"/>
        <v>-1</v>
      </c>
      <c r="T2873">
        <v>0</v>
      </c>
      <c r="U2873" s="5" t="str">
        <f t="shared" si="493"/>
        <v>NA</v>
      </c>
      <c r="V2873" s="15">
        <f t="shared" si="494"/>
        <v>0</v>
      </c>
      <c r="W2873" s="15">
        <f t="shared" si="495"/>
        <v>0</v>
      </c>
      <c r="X2873" s="5">
        <f t="shared" si="496"/>
        <v>0</v>
      </c>
      <c r="Y2873" s="5">
        <f t="shared" si="497"/>
        <v>34.042500000000004</v>
      </c>
      <c r="Z2873" s="5">
        <f t="shared" si="498"/>
        <v>-39.716250000000002</v>
      </c>
      <c r="AA2873" s="5">
        <f t="shared" si="499"/>
        <v>3.7824999999999989</v>
      </c>
      <c r="AB2873" s="5">
        <f t="shared" si="500"/>
        <v>1.8912499999999994</v>
      </c>
    </row>
    <row r="2874" spans="1:28" x14ac:dyDescent="0.55000000000000004">
      <c r="A2874" s="3" t="s">
        <v>72</v>
      </c>
      <c r="B2874" s="3" t="s">
        <v>3821</v>
      </c>
      <c r="C2874" t="s">
        <v>47</v>
      </c>
      <c r="D2874" s="3" t="s">
        <v>125</v>
      </c>
      <c r="E2874" s="3" t="s">
        <v>126</v>
      </c>
      <c r="F2874" s="3" t="s">
        <v>77</v>
      </c>
      <c r="G2874" s="5">
        <v>6.25</v>
      </c>
      <c r="H2874">
        <v>12</v>
      </c>
      <c r="I2874" s="5">
        <v>37.987499999999997</v>
      </c>
      <c r="J2874" s="5">
        <v>3.1656249999999999</v>
      </c>
      <c r="K2874">
        <v>633</v>
      </c>
      <c r="L2874" s="15">
        <v>1.8957345971564E-2</v>
      </c>
      <c r="M2874" s="13">
        <v>4.9319905213270099</v>
      </c>
      <c r="N2874" s="15">
        <v>0</v>
      </c>
      <c r="O2874" s="5">
        <v>0</v>
      </c>
      <c r="P2874" s="5">
        <v>0</v>
      </c>
      <c r="Q2874" s="5">
        <f t="shared" si="490"/>
        <v>37.987499999999997</v>
      </c>
      <c r="R2874" s="5">
        <f t="shared" si="491"/>
        <v>-37.987499999999997</v>
      </c>
      <c r="S2874" s="15">
        <f t="shared" si="492"/>
        <v>-1</v>
      </c>
      <c r="T2874">
        <v>0</v>
      </c>
      <c r="U2874" s="5" t="str">
        <f t="shared" si="493"/>
        <v>NA</v>
      </c>
      <c r="V2874" s="15">
        <f t="shared" si="494"/>
        <v>0</v>
      </c>
      <c r="W2874" s="15">
        <f t="shared" si="495"/>
        <v>0</v>
      </c>
      <c r="X2874" s="5">
        <f t="shared" si="496"/>
        <v>0</v>
      </c>
      <c r="Y2874" s="5">
        <f t="shared" si="497"/>
        <v>34.188749999999999</v>
      </c>
      <c r="Z2874" s="5">
        <f t="shared" si="498"/>
        <v>-39.886874999999996</v>
      </c>
      <c r="AA2874" s="5">
        <f t="shared" si="499"/>
        <v>3.7987499999999983</v>
      </c>
      <c r="AB2874" s="5">
        <f t="shared" si="500"/>
        <v>1.8993749999999991</v>
      </c>
    </row>
    <row r="2875" spans="1:28" x14ac:dyDescent="0.55000000000000004">
      <c r="A2875" s="3" t="s">
        <v>72</v>
      </c>
      <c r="B2875" s="3" t="s">
        <v>511</v>
      </c>
      <c r="C2875" t="s">
        <v>47</v>
      </c>
      <c r="D2875" s="3" t="s">
        <v>137</v>
      </c>
      <c r="E2875" s="3" t="s">
        <v>138</v>
      </c>
      <c r="F2875" s="3" t="s">
        <v>77</v>
      </c>
      <c r="G2875" s="5">
        <v>6.25</v>
      </c>
      <c r="H2875">
        <v>16</v>
      </c>
      <c r="I2875" s="5">
        <v>38.15</v>
      </c>
      <c r="J2875" s="5">
        <v>2.3843749999999999</v>
      </c>
      <c r="K2875">
        <v>2136</v>
      </c>
      <c r="L2875" s="15">
        <v>7.4906367041198494E-3</v>
      </c>
      <c r="M2875" s="13">
        <v>1.5636423220973801</v>
      </c>
      <c r="N2875" s="15">
        <v>0</v>
      </c>
      <c r="O2875" s="5">
        <v>0</v>
      </c>
      <c r="P2875" s="5">
        <v>0</v>
      </c>
      <c r="Q2875" s="5">
        <f t="shared" si="490"/>
        <v>38.15</v>
      </c>
      <c r="R2875" s="5">
        <f t="shared" si="491"/>
        <v>-38.15</v>
      </c>
      <c r="S2875" s="15">
        <f t="shared" si="492"/>
        <v>-1</v>
      </c>
      <c r="T2875">
        <v>0</v>
      </c>
      <c r="U2875" s="5" t="str">
        <f t="shared" si="493"/>
        <v>NA</v>
      </c>
      <c r="V2875" s="15">
        <f t="shared" si="494"/>
        <v>0</v>
      </c>
      <c r="W2875" s="15">
        <f t="shared" si="495"/>
        <v>0</v>
      </c>
      <c r="X2875" s="5">
        <f t="shared" si="496"/>
        <v>0</v>
      </c>
      <c r="Y2875" s="5">
        <f t="shared" si="497"/>
        <v>34.335000000000001</v>
      </c>
      <c r="Z2875" s="5">
        <f t="shared" si="498"/>
        <v>-40.057499999999997</v>
      </c>
      <c r="AA2875" s="5">
        <f t="shared" si="499"/>
        <v>3.8149999999999977</v>
      </c>
      <c r="AB2875" s="5">
        <f t="shared" si="500"/>
        <v>1.9074999999999989</v>
      </c>
    </row>
    <row r="2876" spans="1:28" x14ac:dyDescent="0.55000000000000004">
      <c r="A2876" s="3" t="s">
        <v>72</v>
      </c>
      <c r="B2876" s="3" t="s">
        <v>2835</v>
      </c>
      <c r="C2876" t="s">
        <v>47</v>
      </c>
      <c r="D2876" s="3" t="s">
        <v>173</v>
      </c>
      <c r="E2876" s="3" t="s">
        <v>474</v>
      </c>
      <c r="F2876" s="3" t="s">
        <v>77</v>
      </c>
      <c r="G2876" s="5">
        <v>6.25</v>
      </c>
      <c r="H2876">
        <v>15</v>
      </c>
      <c r="I2876" s="5">
        <v>38.387499937500003</v>
      </c>
      <c r="J2876" s="5">
        <v>2.5591666625</v>
      </c>
      <c r="K2876">
        <v>142</v>
      </c>
      <c r="L2876" s="15">
        <v>0.10563380281690099</v>
      </c>
      <c r="M2876" s="13">
        <v>1.8852112676056301</v>
      </c>
      <c r="N2876" s="15">
        <v>0</v>
      </c>
      <c r="O2876" s="5">
        <v>0</v>
      </c>
      <c r="P2876" s="5">
        <v>0</v>
      </c>
      <c r="Q2876" s="5">
        <f t="shared" si="490"/>
        <v>38.387499937500003</v>
      </c>
      <c r="R2876" s="5">
        <f t="shared" si="491"/>
        <v>-38.387499937500003</v>
      </c>
      <c r="S2876" s="15">
        <f t="shared" si="492"/>
        <v>-1</v>
      </c>
      <c r="T2876">
        <v>0</v>
      </c>
      <c r="U2876" s="5" t="str">
        <f t="shared" si="493"/>
        <v>NA</v>
      </c>
      <c r="V2876" s="15">
        <f t="shared" si="494"/>
        <v>0</v>
      </c>
      <c r="W2876" s="15">
        <f t="shared" si="495"/>
        <v>0</v>
      </c>
      <c r="X2876" s="5">
        <f t="shared" si="496"/>
        <v>0</v>
      </c>
      <c r="Y2876" s="5">
        <f t="shared" si="497"/>
        <v>34.548749943750003</v>
      </c>
      <c r="Z2876" s="5">
        <f t="shared" si="498"/>
        <v>-40.306874934375003</v>
      </c>
      <c r="AA2876" s="5">
        <f t="shared" si="499"/>
        <v>3.8387499937499996</v>
      </c>
      <c r="AB2876" s="5">
        <f t="shared" si="500"/>
        <v>1.9193749968749998</v>
      </c>
    </row>
    <row r="2877" spans="1:28" x14ac:dyDescent="0.55000000000000004">
      <c r="A2877" s="3" t="s">
        <v>72</v>
      </c>
      <c r="B2877" s="3" t="s">
        <v>4670</v>
      </c>
      <c r="C2877" t="s">
        <v>47</v>
      </c>
      <c r="D2877" s="3" t="s">
        <v>173</v>
      </c>
      <c r="E2877" s="3" t="s">
        <v>4483</v>
      </c>
      <c r="F2877" s="3" t="s">
        <v>77</v>
      </c>
      <c r="G2877" s="5">
        <v>6.25</v>
      </c>
      <c r="H2877">
        <v>14</v>
      </c>
      <c r="I2877" s="5">
        <v>38.512499900000002</v>
      </c>
      <c r="J2877" s="5">
        <v>2.7508928500000001</v>
      </c>
      <c r="K2877">
        <v>382</v>
      </c>
      <c r="L2877" s="15">
        <v>3.6649214659685903E-2</v>
      </c>
      <c r="M2877" s="13">
        <v>1.26910994764398</v>
      </c>
      <c r="N2877" s="15">
        <v>0</v>
      </c>
      <c r="O2877" s="5">
        <v>0</v>
      </c>
      <c r="P2877" s="5">
        <v>0</v>
      </c>
      <c r="Q2877" s="5">
        <f t="shared" si="490"/>
        <v>38.512499900000002</v>
      </c>
      <c r="R2877" s="5">
        <f t="shared" si="491"/>
        <v>-38.512499900000002</v>
      </c>
      <c r="S2877" s="15">
        <f t="shared" si="492"/>
        <v>-1</v>
      </c>
      <c r="T2877">
        <v>0</v>
      </c>
      <c r="U2877" s="5" t="str">
        <f t="shared" si="493"/>
        <v>NA</v>
      </c>
      <c r="V2877" s="15">
        <f t="shared" si="494"/>
        <v>0</v>
      </c>
      <c r="W2877" s="15">
        <f t="shared" si="495"/>
        <v>0</v>
      </c>
      <c r="X2877" s="5">
        <f t="shared" si="496"/>
        <v>0</v>
      </c>
      <c r="Y2877" s="5">
        <f t="shared" si="497"/>
        <v>34.661249910000002</v>
      </c>
      <c r="Z2877" s="5">
        <f t="shared" si="498"/>
        <v>-40.438124895000001</v>
      </c>
      <c r="AA2877" s="5">
        <f t="shared" si="499"/>
        <v>3.8512499899999995</v>
      </c>
      <c r="AB2877" s="5">
        <f t="shared" si="500"/>
        <v>1.9256249949999997</v>
      </c>
    </row>
    <row r="2878" spans="1:28" x14ac:dyDescent="0.55000000000000004">
      <c r="A2878" s="3" t="s">
        <v>72</v>
      </c>
      <c r="B2878" s="3" t="s">
        <v>785</v>
      </c>
      <c r="C2878" t="s">
        <v>47</v>
      </c>
      <c r="D2878" s="3" t="s">
        <v>40</v>
      </c>
      <c r="E2878" s="3" t="s">
        <v>2987</v>
      </c>
      <c r="F2878" s="3" t="s">
        <v>77</v>
      </c>
      <c r="G2878" s="5">
        <v>6.25</v>
      </c>
      <c r="H2878">
        <v>12</v>
      </c>
      <c r="I2878" s="5">
        <v>38.549999999999997</v>
      </c>
      <c r="J2878" s="5">
        <v>3.2124999999999999</v>
      </c>
      <c r="K2878">
        <v>162</v>
      </c>
      <c r="L2878" s="15">
        <v>7.4074074074074098E-2</v>
      </c>
      <c r="M2878" s="13">
        <v>1.1614197530864201</v>
      </c>
      <c r="N2878" s="15">
        <v>0</v>
      </c>
      <c r="O2878" s="5">
        <v>0</v>
      </c>
      <c r="P2878" s="5">
        <v>0</v>
      </c>
      <c r="Q2878" s="5">
        <f t="shared" si="490"/>
        <v>38.549999999999997</v>
      </c>
      <c r="R2878" s="5">
        <f t="shared" si="491"/>
        <v>-38.549999999999997</v>
      </c>
      <c r="S2878" s="15">
        <f t="shared" si="492"/>
        <v>-1</v>
      </c>
      <c r="T2878">
        <v>0</v>
      </c>
      <c r="U2878" s="5" t="str">
        <f t="shared" si="493"/>
        <v>NA</v>
      </c>
      <c r="V2878" s="15">
        <f t="shared" si="494"/>
        <v>0</v>
      </c>
      <c r="W2878" s="15">
        <f t="shared" si="495"/>
        <v>0</v>
      </c>
      <c r="X2878" s="5">
        <f t="shared" si="496"/>
        <v>0</v>
      </c>
      <c r="Y2878" s="5">
        <f t="shared" si="497"/>
        <v>34.695</v>
      </c>
      <c r="Z2878" s="5">
        <f t="shared" si="498"/>
        <v>-40.477499999999999</v>
      </c>
      <c r="AA2878" s="5">
        <f t="shared" si="499"/>
        <v>3.8549999999999969</v>
      </c>
      <c r="AB2878" s="5">
        <f t="shared" si="500"/>
        <v>1.927500000000002</v>
      </c>
    </row>
    <row r="2879" spans="1:28" x14ac:dyDescent="0.55000000000000004">
      <c r="A2879" s="3" t="s">
        <v>72</v>
      </c>
      <c r="B2879" s="3" t="s">
        <v>3474</v>
      </c>
      <c r="C2879" t="s">
        <v>47</v>
      </c>
      <c r="D2879" s="3" t="s">
        <v>32</v>
      </c>
      <c r="E2879" s="3" t="s">
        <v>33</v>
      </c>
      <c r="F2879" s="3" t="s">
        <v>77</v>
      </c>
      <c r="G2879" s="5">
        <v>6.25</v>
      </c>
      <c r="H2879">
        <v>28</v>
      </c>
      <c r="I2879" s="5">
        <v>38.562499849999995</v>
      </c>
      <c r="J2879" s="5">
        <v>1.3772321374999998</v>
      </c>
      <c r="K2879">
        <v>1014</v>
      </c>
      <c r="L2879" s="15">
        <v>2.7613412228796798E-2</v>
      </c>
      <c r="M2879" s="13">
        <v>3.3301775147928998</v>
      </c>
      <c r="N2879" s="15">
        <v>0</v>
      </c>
      <c r="O2879" s="5">
        <v>0</v>
      </c>
      <c r="P2879" s="5">
        <v>0</v>
      </c>
      <c r="Q2879" s="5">
        <f t="shared" si="490"/>
        <v>38.562499849999995</v>
      </c>
      <c r="R2879" s="5">
        <f t="shared" si="491"/>
        <v>-38.562499849999995</v>
      </c>
      <c r="S2879" s="15">
        <f t="shared" si="492"/>
        <v>-1</v>
      </c>
      <c r="T2879">
        <v>0</v>
      </c>
      <c r="U2879" s="5" t="str">
        <f t="shared" si="493"/>
        <v>NA</v>
      </c>
      <c r="V2879" s="15">
        <f t="shared" si="494"/>
        <v>0</v>
      </c>
      <c r="W2879" s="15">
        <f t="shared" si="495"/>
        <v>0</v>
      </c>
      <c r="X2879" s="5">
        <f t="shared" si="496"/>
        <v>0</v>
      </c>
      <c r="Y2879" s="5">
        <f t="shared" si="497"/>
        <v>34.706249864999997</v>
      </c>
      <c r="Z2879" s="5">
        <f t="shared" si="498"/>
        <v>-40.490624842499997</v>
      </c>
      <c r="AA2879" s="5">
        <f t="shared" si="499"/>
        <v>3.856249984999998</v>
      </c>
      <c r="AB2879" s="5">
        <f t="shared" si="500"/>
        <v>1.9281249925000026</v>
      </c>
    </row>
    <row r="2880" spans="1:28" x14ac:dyDescent="0.55000000000000004">
      <c r="A2880" s="3" t="s">
        <v>72</v>
      </c>
      <c r="B2880" s="3" t="s">
        <v>4674</v>
      </c>
      <c r="C2880" t="s">
        <v>47</v>
      </c>
      <c r="D2880" s="3" t="s">
        <v>32</v>
      </c>
      <c r="E2880" s="3" t="s">
        <v>2686</v>
      </c>
      <c r="F2880" s="3" t="s">
        <v>77</v>
      </c>
      <c r="G2880" s="5">
        <v>6.25</v>
      </c>
      <c r="H2880">
        <v>20</v>
      </c>
      <c r="I2880" s="5">
        <v>38.700000000000003</v>
      </c>
      <c r="J2880" s="5">
        <v>1.9350000000000001</v>
      </c>
      <c r="K2880">
        <v>480</v>
      </c>
      <c r="L2880" s="15">
        <v>4.1666666666666699E-2</v>
      </c>
      <c r="M2880" s="13">
        <v>1.9877083333333301</v>
      </c>
      <c r="N2880" s="15">
        <v>0</v>
      </c>
      <c r="O2880" s="5">
        <v>0</v>
      </c>
      <c r="P2880" s="5">
        <v>0</v>
      </c>
      <c r="Q2880" s="5">
        <f t="shared" si="490"/>
        <v>38.700000000000003</v>
      </c>
      <c r="R2880" s="5">
        <f t="shared" si="491"/>
        <v>-38.700000000000003</v>
      </c>
      <c r="S2880" s="15">
        <f t="shared" si="492"/>
        <v>-1</v>
      </c>
      <c r="T2880">
        <v>0</v>
      </c>
      <c r="U2880" s="5" t="str">
        <f t="shared" si="493"/>
        <v>NA</v>
      </c>
      <c r="V2880" s="15">
        <f t="shared" si="494"/>
        <v>0</v>
      </c>
      <c r="W2880" s="15">
        <f t="shared" si="495"/>
        <v>0</v>
      </c>
      <c r="X2880" s="5">
        <f t="shared" si="496"/>
        <v>0</v>
      </c>
      <c r="Y2880" s="5">
        <f t="shared" si="497"/>
        <v>34.830000000000005</v>
      </c>
      <c r="Z2880" s="5">
        <f t="shared" si="498"/>
        <v>-40.635000000000005</v>
      </c>
      <c r="AA2880" s="5">
        <f t="shared" si="499"/>
        <v>3.8699999999999974</v>
      </c>
      <c r="AB2880" s="5">
        <f t="shared" si="500"/>
        <v>1.9350000000000023</v>
      </c>
    </row>
    <row r="2881" spans="1:28" x14ac:dyDescent="0.55000000000000004">
      <c r="A2881" s="3" t="s">
        <v>72</v>
      </c>
      <c r="B2881" s="3" t="s">
        <v>539</v>
      </c>
      <c r="C2881" t="s">
        <v>47</v>
      </c>
      <c r="D2881" s="3" t="s">
        <v>32</v>
      </c>
      <c r="E2881" s="3" t="s">
        <v>697</v>
      </c>
      <c r="F2881" s="3" t="s">
        <v>77</v>
      </c>
      <c r="G2881" s="5">
        <v>6.25</v>
      </c>
      <c r="H2881">
        <v>14</v>
      </c>
      <c r="I2881" s="5">
        <v>39.249999949999996</v>
      </c>
      <c r="J2881" s="5">
        <v>2.8035714249999999</v>
      </c>
      <c r="K2881">
        <v>3019</v>
      </c>
      <c r="L2881" s="15">
        <v>4.6372971182510802E-3</v>
      </c>
      <c r="M2881" s="13">
        <v>2.4131831732361699</v>
      </c>
      <c r="N2881" s="15">
        <v>0</v>
      </c>
      <c r="O2881" s="5">
        <v>0</v>
      </c>
      <c r="P2881" s="5">
        <v>0</v>
      </c>
      <c r="Q2881" s="5">
        <f t="shared" si="490"/>
        <v>39.249999949999996</v>
      </c>
      <c r="R2881" s="5">
        <f t="shared" si="491"/>
        <v>-39.249999949999996</v>
      </c>
      <c r="S2881" s="15">
        <f t="shared" si="492"/>
        <v>-1</v>
      </c>
      <c r="T2881">
        <v>0</v>
      </c>
      <c r="U2881" s="5" t="str">
        <f t="shared" si="493"/>
        <v>NA</v>
      </c>
      <c r="V2881" s="15">
        <f t="shared" si="494"/>
        <v>0</v>
      </c>
      <c r="W2881" s="15">
        <f t="shared" si="495"/>
        <v>0</v>
      </c>
      <c r="X2881" s="5">
        <f t="shared" si="496"/>
        <v>0</v>
      </c>
      <c r="Y2881" s="5">
        <f t="shared" si="497"/>
        <v>35.324999954999996</v>
      </c>
      <c r="Z2881" s="5">
        <f t="shared" si="498"/>
        <v>-41.2124999475</v>
      </c>
      <c r="AA2881" s="5">
        <f t="shared" si="499"/>
        <v>3.9249999950000003</v>
      </c>
      <c r="AB2881" s="5">
        <f t="shared" si="500"/>
        <v>1.9624999975000037</v>
      </c>
    </row>
    <row r="2882" spans="1:28" x14ac:dyDescent="0.55000000000000004">
      <c r="A2882" s="3" t="s">
        <v>72</v>
      </c>
      <c r="B2882" s="3" t="s">
        <v>4677</v>
      </c>
      <c r="C2882" t="s">
        <v>47</v>
      </c>
      <c r="D2882" s="3" t="s">
        <v>173</v>
      </c>
      <c r="E2882" s="3" t="s">
        <v>2699</v>
      </c>
      <c r="F2882" s="3" t="s">
        <v>77</v>
      </c>
      <c r="G2882" s="5">
        <v>6.25</v>
      </c>
      <c r="H2882">
        <v>21</v>
      </c>
      <c r="I2882" s="5">
        <v>39.324999787500005</v>
      </c>
      <c r="J2882" s="5">
        <v>1.8726190375000002</v>
      </c>
      <c r="K2882">
        <v>633</v>
      </c>
      <c r="L2882" s="15">
        <v>3.3175355450236997E-2</v>
      </c>
      <c r="M2882" s="13">
        <v>2.1777251184834099</v>
      </c>
      <c r="N2882" s="15">
        <v>0</v>
      </c>
      <c r="O2882" s="5">
        <v>0</v>
      </c>
      <c r="P2882" s="5">
        <v>0</v>
      </c>
      <c r="Q2882" s="5">
        <f t="shared" ref="Q2882:Q2945" si="501">I2882</f>
        <v>39.324999787500005</v>
      </c>
      <c r="R2882" s="5">
        <f t="shared" ref="R2882:R2945" si="502">P2882-Q2882</f>
        <v>-39.324999787500005</v>
      </c>
      <c r="S2882" s="15">
        <f t="shared" ref="S2882:S2945" si="503">IF(Q2882=0,0,(P2882-Q2882)/Q2882)</f>
        <v>-1</v>
      </c>
      <c r="T2882">
        <v>0</v>
      </c>
      <c r="U2882" s="5" t="str">
        <f t="shared" ref="U2882:U2945" si="504">IF(T2882=0,"NA",P2882/T2882)</f>
        <v>NA</v>
      </c>
      <c r="V2882" s="15">
        <f t="shared" si="494"/>
        <v>0</v>
      </c>
      <c r="W2882" s="15">
        <f t="shared" si="495"/>
        <v>0</v>
      </c>
      <c r="X2882" s="5">
        <f t="shared" si="496"/>
        <v>0</v>
      </c>
      <c r="Y2882" s="5">
        <f t="shared" si="497"/>
        <v>35.392499808750003</v>
      </c>
      <c r="Z2882" s="5">
        <f t="shared" si="498"/>
        <v>-41.291249776875006</v>
      </c>
      <c r="AA2882" s="5">
        <f t="shared" si="499"/>
        <v>3.9324999787500019</v>
      </c>
      <c r="AB2882" s="5">
        <f t="shared" si="500"/>
        <v>1.966249989375001</v>
      </c>
    </row>
    <row r="2883" spans="1:28" x14ac:dyDescent="0.55000000000000004">
      <c r="A2883" s="3" t="s">
        <v>72</v>
      </c>
      <c r="B2883" s="3" t="s">
        <v>4101</v>
      </c>
      <c r="C2883" t="s">
        <v>47</v>
      </c>
      <c r="D2883" s="3" t="s">
        <v>32</v>
      </c>
      <c r="E2883" s="3" t="s">
        <v>575</v>
      </c>
      <c r="F2883" s="3" t="s">
        <v>77</v>
      </c>
      <c r="G2883" s="5">
        <v>6.25</v>
      </c>
      <c r="H2883">
        <v>14</v>
      </c>
      <c r="I2883" s="5">
        <v>39.337499950000002</v>
      </c>
      <c r="J2883" s="5">
        <v>2.809821425</v>
      </c>
      <c r="K2883">
        <v>717</v>
      </c>
      <c r="L2883" s="15">
        <v>1.9525801952580201E-2</v>
      </c>
      <c r="M2883" s="13">
        <v>1.71199442119944</v>
      </c>
      <c r="N2883" s="15">
        <v>0</v>
      </c>
      <c r="O2883" s="5">
        <v>0</v>
      </c>
      <c r="P2883" s="5">
        <v>0</v>
      </c>
      <c r="Q2883" s="5">
        <f t="shared" si="501"/>
        <v>39.337499950000002</v>
      </c>
      <c r="R2883" s="5">
        <f t="shared" si="502"/>
        <v>-39.337499950000002</v>
      </c>
      <c r="S2883" s="15">
        <f t="shared" si="503"/>
        <v>-1</v>
      </c>
      <c r="T2883">
        <v>0</v>
      </c>
      <c r="U2883" s="5" t="str">
        <f t="shared" si="504"/>
        <v>NA</v>
      </c>
      <c r="V2883" s="15">
        <f t="shared" ref="V2883:V2946" si="505">(L2883*N2883)</f>
        <v>0</v>
      </c>
      <c r="W2883" s="15">
        <f t="shared" ref="W2883:W2946" si="506">IF(P2883=0,0,R2883/P2883)</f>
        <v>0</v>
      </c>
      <c r="X2883" s="5">
        <f t="shared" ref="X2883:X2946" si="507">IF(T2883=0,0,Q2883/T2883)</f>
        <v>0</v>
      </c>
      <c r="Y2883" s="5">
        <f t="shared" ref="Y2883:Y2946" si="508">Q2883*0.9</f>
        <v>35.403749955000002</v>
      </c>
      <c r="Z2883" s="5">
        <f t="shared" ref="Z2883:Z2946" si="509">R2883*1.05</f>
        <v>-41.304374947500001</v>
      </c>
      <c r="AA2883" s="5">
        <f t="shared" ref="AA2883:AA2946" si="510">Q2883-Y2883</f>
        <v>3.9337499949999994</v>
      </c>
      <c r="AB2883" s="5">
        <f t="shared" ref="AB2883:AB2946" si="511">R2883-Z2883</f>
        <v>1.9668749974999997</v>
      </c>
    </row>
    <row r="2884" spans="1:28" x14ac:dyDescent="0.55000000000000004">
      <c r="A2884" s="3" t="s">
        <v>72</v>
      </c>
      <c r="B2884" s="3" t="s">
        <v>3162</v>
      </c>
      <c r="C2884" t="s">
        <v>47</v>
      </c>
      <c r="D2884" s="3" t="s">
        <v>173</v>
      </c>
      <c r="E2884" s="3" t="s">
        <v>385</v>
      </c>
      <c r="F2884" s="3" t="s">
        <v>77</v>
      </c>
      <c r="G2884" s="5">
        <v>6.25</v>
      </c>
      <c r="H2884">
        <v>19</v>
      </c>
      <c r="I2884" s="5">
        <v>39.424999999999997</v>
      </c>
      <c r="J2884" s="5">
        <v>2.0750000000000002</v>
      </c>
      <c r="K2884">
        <v>383</v>
      </c>
      <c r="L2884" s="15">
        <v>4.9608355091383796E-2</v>
      </c>
      <c r="M2884" s="13">
        <v>1.5561357702349901</v>
      </c>
      <c r="N2884" s="15">
        <v>0</v>
      </c>
      <c r="O2884" s="5">
        <v>0</v>
      </c>
      <c r="P2884" s="5">
        <v>0</v>
      </c>
      <c r="Q2884" s="5">
        <f t="shared" si="501"/>
        <v>39.424999999999997</v>
      </c>
      <c r="R2884" s="5">
        <f t="shared" si="502"/>
        <v>-39.424999999999997</v>
      </c>
      <c r="S2884" s="15">
        <f t="shared" si="503"/>
        <v>-1</v>
      </c>
      <c r="T2884">
        <v>0</v>
      </c>
      <c r="U2884" s="5" t="str">
        <f t="shared" si="504"/>
        <v>NA</v>
      </c>
      <c r="V2884" s="15">
        <f t="shared" si="505"/>
        <v>0</v>
      </c>
      <c r="W2884" s="15">
        <f t="shared" si="506"/>
        <v>0</v>
      </c>
      <c r="X2884" s="5">
        <f t="shared" si="507"/>
        <v>0</v>
      </c>
      <c r="Y2884" s="5">
        <f t="shared" si="508"/>
        <v>35.482500000000002</v>
      </c>
      <c r="Z2884" s="5">
        <f t="shared" si="509"/>
        <v>-41.396250000000002</v>
      </c>
      <c r="AA2884" s="5">
        <f t="shared" si="510"/>
        <v>3.9424999999999955</v>
      </c>
      <c r="AB2884" s="5">
        <f t="shared" si="511"/>
        <v>1.9712500000000048</v>
      </c>
    </row>
    <row r="2885" spans="1:28" x14ac:dyDescent="0.55000000000000004">
      <c r="A2885" s="3" t="s">
        <v>72</v>
      </c>
      <c r="B2885" s="3" t="s">
        <v>4681</v>
      </c>
      <c r="C2885" t="s">
        <v>47</v>
      </c>
      <c r="D2885" s="3" t="s">
        <v>173</v>
      </c>
      <c r="E2885" s="3" t="s">
        <v>188</v>
      </c>
      <c r="F2885" s="3" t="s">
        <v>77</v>
      </c>
      <c r="G2885" s="5">
        <v>6.25</v>
      </c>
      <c r="H2885">
        <v>40</v>
      </c>
      <c r="I2885" s="5">
        <v>39.700000000000003</v>
      </c>
      <c r="J2885" s="5">
        <v>0.99250000000000005</v>
      </c>
      <c r="K2885">
        <v>694</v>
      </c>
      <c r="L2885" s="15">
        <v>5.7636887608069197E-2</v>
      </c>
      <c r="M2885" s="13">
        <v>2.2191642651296801</v>
      </c>
      <c r="N2885" s="15">
        <v>0</v>
      </c>
      <c r="O2885" s="5">
        <v>0</v>
      </c>
      <c r="P2885" s="5">
        <v>0</v>
      </c>
      <c r="Q2885" s="5">
        <f t="shared" si="501"/>
        <v>39.700000000000003</v>
      </c>
      <c r="R2885" s="5">
        <f t="shared" si="502"/>
        <v>-39.700000000000003</v>
      </c>
      <c r="S2885" s="15">
        <f t="shared" si="503"/>
        <v>-1</v>
      </c>
      <c r="T2885">
        <v>0</v>
      </c>
      <c r="U2885" s="5" t="str">
        <f t="shared" si="504"/>
        <v>NA</v>
      </c>
      <c r="V2885" s="15">
        <f t="shared" si="505"/>
        <v>0</v>
      </c>
      <c r="W2885" s="15">
        <f t="shared" si="506"/>
        <v>0</v>
      </c>
      <c r="X2885" s="5">
        <f t="shared" si="507"/>
        <v>0</v>
      </c>
      <c r="Y2885" s="5">
        <f t="shared" si="508"/>
        <v>35.730000000000004</v>
      </c>
      <c r="Z2885" s="5">
        <f t="shared" si="509"/>
        <v>-41.685000000000002</v>
      </c>
      <c r="AA2885" s="5">
        <f t="shared" si="510"/>
        <v>3.9699999999999989</v>
      </c>
      <c r="AB2885" s="5">
        <f t="shared" si="511"/>
        <v>1.9849999999999994</v>
      </c>
    </row>
    <row r="2886" spans="1:28" x14ac:dyDescent="0.55000000000000004">
      <c r="A2886" s="3" t="s">
        <v>72</v>
      </c>
      <c r="B2886" s="3" t="s">
        <v>3470</v>
      </c>
      <c r="C2886" t="s">
        <v>47</v>
      </c>
      <c r="D2886" s="3" t="s">
        <v>173</v>
      </c>
      <c r="E2886" s="3" t="s">
        <v>2791</v>
      </c>
      <c r="F2886" s="3" t="s">
        <v>77</v>
      </c>
      <c r="G2886" s="5">
        <v>6.25</v>
      </c>
      <c r="H2886">
        <v>22</v>
      </c>
      <c r="I2886" s="5">
        <v>39.9749999</v>
      </c>
      <c r="J2886" s="5">
        <v>1.81704545</v>
      </c>
      <c r="K2886">
        <v>831</v>
      </c>
      <c r="L2886" s="15">
        <v>2.6474127557160002E-2</v>
      </c>
      <c r="M2886" s="13">
        <v>1.53886883273165</v>
      </c>
      <c r="N2886" s="15">
        <v>0</v>
      </c>
      <c r="O2886" s="5">
        <v>0</v>
      </c>
      <c r="P2886" s="5">
        <v>0</v>
      </c>
      <c r="Q2886" s="5">
        <f t="shared" si="501"/>
        <v>39.9749999</v>
      </c>
      <c r="R2886" s="5">
        <f t="shared" si="502"/>
        <v>-39.9749999</v>
      </c>
      <c r="S2886" s="15">
        <f t="shared" si="503"/>
        <v>-1</v>
      </c>
      <c r="T2886">
        <v>0</v>
      </c>
      <c r="U2886" s="5" t="str">
        <f t="shared" si="504"/>
        <v>NA</v>
      </c>
      <c r="V2886" s="15">
        <f t="shared" si="505"/>
        <v>0</v>
      </c>
      <c r="W2886" s="15">
        <f t="shared" si="506"/>
        <v>0</v>
      </c>
      <c r="X2886" s="5">
        <f t="shared" si="507"/>
        <v>0</v>
      </c>
      <c r="Y2886" s="5">
        <f t="shared" si="508"/>
        <v>35.977499909999999</v>
      </c>
      <c r="Z2886" s="5">
        <f t="shared" si="509"/>
        <v>-41.973749895000005</v>
      </c>
      <c r="AA2886" s="5">
        <f t="shared" si="510"/>
        <v>3.9974999900000014</v>
      </c>
      <c r="AB2886" s="5">
        <f t="shared" si="511"/>
        <v>1.9987499950000043</v>
      </c>
    </row>
    <row r="2887" spans="1:28" x14ac:dyDescent="0.55000000000000004">
      <c r="A2887" s="3" t="s">
        <v>72</v>
      </c>
      <c r="B2887" s="3" t="s">
        <v>511</v>
      </c>
      <c r="C2887" t="s">
        <v>47</v>
      </c>
      <c r="D2887" s="3" t="s">
        <v>221</v>
      </c>
      <c r="E2887" s="3" t="s">
        <v>222</v>
      </c>
      <c r="F2887" s="3" t="s">
        <v>77</v>
      </c>
      <c r="G2887" s="5">
        <v>6.25</v>
      </c>
      <c r="H2887">
        <v>12</v>
      </c>
      <c r="I2887" s="5">
        <v>40.0374999</v>
      </c>
      <c r="J2887" s="5">
        <v>3.3364583250000002</v>
      </c>
      <c r="K2887">
        <v>217</v>
      </c>
      <c r="L2887" s="15">
        <v>5.5299539170506902E-2</v>
      </c>
      <c r="M2887" s="13">
        <v>1.55751152073733</v>
      </c>
      <c r="N2887" s="15">
        <v>0</v>
      </c>
      <c r="O2887" s="5">
        <v>0</v>
      </c>
      <c r="P2887" s="5">
        <v>0</v>
      </c>
      <c r="Q2887" s="5">
        <f t="shared" si="501"/>
        <v>40.0374999</v>
      </c>
      <c r="R2887" s="5">
        <f t="shared" si="502"/>
        <v>-40.0374999</v>
      </c>
      <c r="S2887" s="15">
        <f t="shared" si="503"/>
        <v>-1</v>
      </c>
      <c r="T2887">
        <v>0</v>
      </c>
      <c r="U2887" s="5" t="str">
        <f t="shared" si="504"/>
        <v>NA</v>
      </c>
      <c r="V2887" s="15">
        <f t="shared" si="505"/>
        <v>0</v>
      </c>
      <c r="W2887" s="15">
        <f t="shared" si="506"/>
        <v>0</v>
      </c>
      <c r="X2887" s="5">
        <f t="shared" si="507"/>
        <v>0</v>
      </c>
      <c r="Y2887" s="5">
        <f t="shared" si="508"/>
        <v>36.033749910000004</v>
      </c>
      <c r="Z2887" s="5">
        <f t="shared" si="509"/>
        <v>-42.039374895000002</v>
      </c>
      <c r="AA2887" s="5">
        <f t="shared" si="510"/>
        <v>4.0037499899999958</v>
      </c>
      <c r="AB2887" s="5">
        <f t="shared" si="511"/>
        <v>2.0018749950000014</v>
      </c>
    </row>
    <row r="2888" spans="1:28" x14ac:dyDescent="0.55000000000000004">
      <c r="A2888" s="3" t="s">
        <v>72</v>
      </c>
      <c r="B2888" s="3" t="s">
        <v>2616</v>
      </c>
      <c r="C2888" t="s">
        <v>47</v>
      </c>
      <c r="D2888" s="3" t="s">
        <v>75</v>
      </c>
      <c r="E2888" s="3" t="s">
        <v>76</v>
      </c>
      <c r="F2888" s="3" t="s">
        <v>77</v>
      </c>
      <c r="G2888" s="5">
        <v>6.25</v>
      </c>
      <c r="H2888">
        <v>10</v>
      </c>
      <c r="I2888" s="5">
        <v>40.075000000000003</v>
      </c>
      <c r="J2888" s="5">
        <v>4.0075000000000003</v>
      </c>
      <c r="K2888">
        <v>36</v>
      </c>
      <c r="L2888" s="15">
        <v>0.27777777777777801</v>
      </c>
      <c r="M2888" s="13">
        <v>1.49861111111111</v>
      </c>
      <c r="N2888" s="15">
        <v>0</v>
      </c>
      <c r="O2888" s="5">
        <v>0</v>
      </c>
      <c r="P2888" s="5">
        <v>0</v>
      </c>
      <c r="Q2888" s="5">
        <f t="shared" si="501"/>
        <v>40.075000000000003</v>
      </c>
      <c r="R2888" s="5">
        <f t="shared" si="502"/>
        <v>-40.075000000000003</v>
      </c>
      <c r="S2888" s="15">
        <f t="shared" si="503"/>
        <v>-1</v>
      </c>
      <c r="T2888">
        <v>0</v>
      </c>
      <c r="U2888" s="5" t="str">
        <f t="shared" si="504"/>
        <v>NA</v>
      </c>
      <c r="V2888" s="15">
        <f t="shared" si="505"/>
        <v>0</v>
      </c>
      <c r="W2888" s="15">
        <f t="shared" si="506"/>
        <v>0</v>
      </c>
      <c r="X2888" s="5">
        <f t="shared" si="507"/>
        <v>0</v>
      </c>
      <c r="Y2888" s="5">
        <f t="shared" si="508"/>
        <v>36.067500000000003</v>
      </c>
      <c r="Z2888" s="5">
        <f t="shared" si="509"/>
        <v>-42.078750000000007</v>
      </c>
      <c r="AA2888" s="5">
        <f t="shared" si="510"/>
        <v>4.0075000000000003</v>
      </c>
      <c r="AB2888" s="5">
        <f t="shared" si="511"/>
        <v>2.0037500000000037</v>
      </c>
    </row>
    <row r="2889" spans="1:28" x14ac:dyDescent="0.55000000000000004">
      <c r="A2889" s="3" t="s">
        <v>72</v>
      </c>
      <c r="B2889" s="3" t="s">
        <v>4686</v>
      </c>
      <c r="C2889" t="s">
        <v>47</v>
      </c>
      <c r="D2889" s="3" t="s">
        <v>32</v>
      </c>
      <c r="E2889" s="3" t="s">
        <v>467</v>
      </c>
      <c r="F2889" s="3" t="s">
        <v>77</v>
      </c>
      <c r="G2889" s="5">
        <v>6.25</v>
      </c>
      <c r="H2889">
        <v>43</v>
      </c>
      <c r="I2889" s="5">
        <v>40.349999762499998</v>
      </c>
      <c r="J2889" s="5">
        <v>0.93837208750000001</v>
      </c>
      <c r="K2889">
        <v>901</v>
      </c>
      <c r="L2889" s="15">
        <v>4.7724750277469495E-2</v>
      </c>
      <c r="M2889" s="13">
        <v>5.5345172031076597</v>
      </c>
      <c r="N2889" s="15">
        <v>0</v>
      </c>
      <c r="O2889" s="5">
        <v>0</v>
      </c>
      <c r="P2889" s="5">
        <v>0</v>
      </c>
      <c r="Q2889" s="5">
        <f t="shared" si="501"/>
        <v>40.349999762499998</v>
      </c>
      <c r="R2889" s="5">
        <f t="shared" si="502"/>
        <v>-40.349999762499998</v>
      </c>
      <c r="S2889" s="15">
        <f t="shared" si="503"/>
        <v>-1</v>
      </c>
      <c r="T2889">
        <v>0</v>
      </c>
      <c r="U2889" s="5" t="str">
        <f t="shared" si="504"/>
        <v>NA</v>
      </c>
      <c r="V2889" s="15">
        <f t="shared" si="505"/>
        <v>0</v>
      </c>
      <c r="W2889" s="15">
        <f t="shared" si="506"/>
        <v>0</v>
      </c>
      <c r="X2889" s="5">
        <f t="shared" si="507"/>
        <v>0</v>
      </c>
      <c r="Y2889" s="5">
        <f t="shared" si="508"/>
        <v>36.314999786249999</v>
      </c>
      <c r="Z2889" s="5">
        <f t="shared" si="509"/>
        <v>-42.367499750625001</v>
      </c>
      <c r="AA2889" s="5">
        <f t="shared" si="510"/>
        <v>4.0349999762499991</v>
      </c>
      <c r="AB2889" s="5">
        <f t="shared" si="511"/>
        <v>2.0174999881250031</v>
      </c>
    </row>
    <row r="2890" spans="1:28" x14ac:dyDescent="0.55000000000000004">
      <c r="A2890" s="3" t="s">
        <v>72</v>
      </c>
      <c r="B2890" s="3" t="s">
        <v>4688</v>
      </c>
      <c r="C2890" t="s">
        <v>47</v>
      </c>
      <c r="D2890" s="3" t="s">
        <v>32</v>
      </c>
      <c r="E2890" s="3" t="s">
        <v>2833</v>
      </c>
      <c r="F2890" s="3" t="s">
        <v>77</v>
      </c>
      <c r="G2890" s="5">
        <v>6.25</v>
      </c>
      <c r="H2890">
        <v>13</v>
      </c>
      <c r="I2890" s="5">
        <v>40.474999987499999</v>
      </c>
      <c r="J2890" s="5">
        <v>3.1134615375000001</v>
      </c>
      <c r="K2890">
        <v>163</v>
      </c>
      <c r="L2890" s="15">
        <v>7.9754601226993904E-2</v>
      </c>
      <c r="M2890" s="13">
        <v>1.8447852760736201</v>
      </c>
      <c r="N2890" s="15">
        <v>0</v>
      </c>
      <c r="O2890" s="5">
        <v>0</v>
      </c>
      <c r="P2890" s="5">
        <v>0</v>
      </c>
      <c r="Q2890" s="5">
        <f t="shared" si="501"/>
        <v>40.474999987499999</v>
      </c>
      <c r="R2890" s="5">
        <f t="shared" si="502"/>
        <v>-40.474999987499999</v>
      </c>
      <c r="S2890" s="15">
        <f t="shared" si="503"/>
        <v>-1</v>
      </c>
      <c r="T2890">
        <v>0</v>
      </c>
      <c r="U2890" s="5" t="str">
        <f t="shared" si="504"/>
        <v>NA</v>
      </c>
      <c r="V2890" s="15">
        <f t="shared" si="505"/>
        <v>0</v>
      </c>
      <c r="W2890" s="15">
        <f t="shared" si="506"/>
        <v>0</v>
      </c>
      <c r="X2890" s="5">
        <f t="shared" si="507"/>
        <v>0</v>
      </c>
      <c r="Y2890" s="5">
        <f t="shared" si="508"/>
        <v>36.42749998875</v>
      </c>
      <c r="Z2890" s="5">
        <f t="shared" si="509"/>
        <v>-42.498749986874998</v>
      </c>
      <c r="AA2890" s="5">
        <f t="shared" si="510"/>
        <v>4.0474999987499984</v>
      </c>
      <c r="AB2890" s="5">
        <f t="shared" si="511"/>
        <v>2.0237499993749992</v>
      </c>
    </row>
    <row r="2891" spans="1:28" x14ac:dyDescent="0.55000000000000004">
      <c r="A2891" s="3" t="s">
        <v>72</v>
      </c>
      <c r="B2891" s="3" t="s">
        <v>4690</v>
      </c>
      <c r="C2891" t="s">
        <v>47</v>
      </c>
      <c r="D2891" s="3" t="s">
        <v>173</v>
      </c>
      <c r="E2891" s="3" t="s">
        <v>2794</v>
      </c>
      <c r="F2891" s="3" t="s">
        <v>77</v>
      </c>
      <c r="G2891" s="5">
        <v>6.25</v>
      </c>
      <c r="H2891">
        <v>9</v>
      </c>
      <c r="I2891" s="5">
        <v>40.5874999125</v>
      </c>
      <c r="J2891" s="5">
        <v>4.5097222124999998</v>
      </c>
      <c r="K2891">
        <v>285</v>
      </c>
      <c r="L2891" s="15">
        <v>3.1578947368421102E-2</v>
      </c>
      <c r="M2891" s="13">
        <v>1.1680701754386</v>
      </c>
      <c r="N2891" s="15">
        <v>0</v>
      </c>
      <c r="O2891" s="5">
        <v>0</v>
      </c>
      <c r="P2891" s="5">
        <v>0</v>
      </c>
      <c r="Q2891" s="5">
        <f t="shared" si="501"/>
        <v>40.5874999125</v>
      </c>
      <c r="R2891" s="5">
        <f t="shared" si="502"/>
        <v>-40.5874999125</v>
      </c>
      <c r="S2891" s="15">
        <f t="shared" si="503"/>
        <v>-1</v>
      </c>
      <c r="T2891">
        <v>0</v>
      </c>
      <c r="U2891" s="5" t="str">
        <f t="shared" si="504"/>
        <v>NA</v>
      </c>
      <c r="V2891" s="15">
        <f t="shared" si="505"/>
        <v>0</v>
      </c>
      <c r="W2891" s="15">
        <f t="shared" si="506"/>
        <v>0</v>
      </c>
      <c r="X2891" s="5">
        <f t="shared" si="507"/>
        <v>0</v>
      </c>
      <c r="Y2891" s="5">
        <f t="shared" si="508"/>
        <v>36.528749921250004</v>
      </c>
      <c r="Z2891" s="5">
        <f t="shared" si="509"/>
        <v>-42.616874908125006</v>
      </c>
      <c r="AA2891" s="5">
        <f t="shared" si="510"/>
        <v>4.0587499912499965</v>
      </c>
      <c r="AB2891" s="5">
        <f t="shared" si="511"/>
        <v>2.0293749956250053</v>
      </c>
    </row>
    <row r="2892" spans="1:28" x14ac:dyDescent="0.55000000000000004">
      <c r="A2892" s="3" t="s">
        <v>72</v>
      </c>
      <c r="B2892" s="3" t="s">
        <v>2773</v>
      </c>
      <c r="C2892" t="s">
        <v>47</v>
      </c>
      <c r="D2892" s="3" t="s">
        <v>173</v>
      </c>
      <c r="E2892" s="3" t="s">
        <v>385</v>
      </c>
      <c r="F2892" s="3" t="s">
        <v>77</v>
      </c>
      <c r="G2892" s="5">
        <v>6.25</v>
      </c>
      <c r="H2892">
        <v>17</v>
      </c>
      <c r="I2892" s="5">
        <v>40.724999824999998</v>
      </c>
      <c r="J2892" s="5">
        <v>2.395588225</v>
      </c>
      <c r="K2892">
        <v>1298</v>
      </c>
      <c r="L2892" s="15">
        <v>1.30970724191063E-2</v>
      </c>
      <c r="M2892" s="13">
        <v>1.9881355932203399</v>
      </c>
      <c r="N2892" s="15">
        <v>0</v>
      </c>
      <c r="O2892" s="5">
        <v>0</v>
      </c>
      <c r="P2892" s="5">
        <v>0</v>
      </c>
      <c r="Q2892" s="5">
        <f t="shared" si="501"/>
        <v>40.724999824999998</v>
      </c>
      <c r="R2892" s="5">
        <f t="shared" si="502"/>
        <v>-40.724999824999998</v>
      </c>
      <c r="S2892" s="15">
        <f t="shared" si="503"/>
        <v>-1</v>
      </c>
      <c r="T2892">
        <v>0</v>
      </c>
      <c r="U2892" s="5" t="str">
        <f t="shared" si="504"/>
        <v>NA</v>
      </c>
      <c r="V2892" s="15">
        <f t="shared" si="505"/>
        <v>0</v>
      </c>
      <c r="W2892" s="15">
        <f t="shared" si="506"/>
        <v>0</v>
      </c>
      <c r="X2892" s="5">
        <f t="shared" si="507"/>
        <v>0</v>
      </c>
      <c r="Y2892" s="5">
        <f t="shared" si="508"/>
        <v>36.652499842499999</v>
      </c>
      <c r="Z2892" s="5">
        <f t="shared" si="509"/>
        <v>-42.76124981625</v>
      </c>
      <c r="AA2892" s="5">
        <f t="shared" si="510"/>
        <v>4.0724999824999983</v>
      </c>
      <c r="AB2892" s="5">
        <f t="shared" si="511"/>
        <v>2.0362499912500027</v>
      </c>
    </row>
    <row r="2893" spans="1:28" x14ac:dyDescent="0.55000000000000004">
      <c r="A2893" s="3" t="s">
        <v>72</v>
      </c>
      <c r="B2893" s="3" t="s">
        <v>2784</v>
      </c>
      <c r="C2893" t="s">
        <v>47</v>
      </c>
      <c r="D2893" s="3" t="s">
        <v>173</v>
      </c>
      <c r="E2893" s="3" t="s">
        <v>3690</v>
      </c>
      <c r="F2893" s="3" t="s">
        <v>77</v>
      </c>
      <c r="G2893" s="5">
        <v>6.25</v>
      </c>
      <c r="H2893">
        <v>13</v>
      </c>
      <c r="I2893" s="5">
        <v>40.799999987500009</v>
      </c>
      <c r="J2893" s="5">
        <v>3.1384615375000005</v>
      </c>
      <c r="K2893">
        <v>506</v>
      </c>
      <c r="L2893" s="15">
        <v>2.5691699604743098E-2</v>
      </c>
      <c r="M2893" s="13">
        <v>1.97727272727273</v>
      </c>
      <c r="N2893" s="15">
        <v>0</v>
      </c>
      <c r="O2893" s="5">
        <v>0</v>
      </c>
      <c r="P2893" s="5">
        <v>0</v>
      </c>
      <c r="Q2893" s="5">
        <f t="shared" si="501"/>
        <v>40.799999987500009</v>
      </c>
      <c r="R2893" s="5">
        <f t="shared" si="502"/>
        <v>-40.799999987500009</v>
      </c>
      <c r="S2893" s="15">
        <f t="shared" si="503"/>
        <v>-1</v>
      </c>
      <c r="T2893">
        <v>0</v>
      </c>
      <c r="U2893" s="5" t="str">
        <f t="shared" si="504"/>
        <v>NA</v>
      </c>
      <c r="V2893" s="15">
        <f t="shared" si="505"/>
        <v>0</v>
      </c>
      <c r="W2893" s="15">
        <f t="shared" si="506"/>
        <v>0</v>
      </c>
      <c r="X2893" s="5">
        <f t="shared" si="507"/>
        <v>0</v>
      </c>
      <c r="Y2893" s="5">
        <f t="shared" si="508"/>
        <v>36.719999988750011</v>
      </c>
      <c r="Z2893" s="5">
        <f t="shared" si="509"/>
        <v>-42.839999986875014</v>
      </c>
      <c r="AA2893" s="5">
        <f t="shared" si="510"/>
        <v>4.0799999987499973</v>
      </c>
      <c r="AB2893" s="5">
        <f t="shared" si="511"/>
        <v>2.0399999993750058</v>
      </c>
    </row>
    <row r="2894" spans="1:28" x14ac:dyDescent="0.55000000000000004">
      <c r="A2894" s="3" t="s">
        <v>72</v>
      </c>
      <c r="B2894" s="3" t="s">
        <v>297</v>
      </c>
      <c r="C2894" t="s">
        <v>47</v>
      </c>
      <c r="D2894" s="3" t="s">
        <v>137</v>
      </c>
      <c r="E2894" s="3" t="s">
        <v>2863</v>
      </c>
      <c r="F2894" s="3" t="s">
        <v>77</v>
      </c>
      <c r="G2894" s="5">
        <v>6.25</v>
      </c>
      <c r="H2894">
        <v>11</v>
      </c>
      <c r="I2894" s="5">
        <v>40.912499924999999</v>
      </c>
      <c r="J2894" s="5">
        <v>3.7193181749999997</v>
      </c>
      <c r="K2894">
        <v>75</v>
      </c>
      <c r="L2894" s="15">
        <v>0.146666666666667</v>
      </c>
      <c r="M2894" s="13">
        <v>1.3855999999999999</v>
      </c>
      <c r="N2894" s="15">
        <v>0</v>
      </c>
      <c r="O2894" s="5">
        <v>0</v>
      </c>
      <c r="P2894" s="5">
        <v>0</v>
      </c>
      <c r="Q2894" s="5">
        <f t="shared" si="501"/>
        <v>40.912499924999999</v>
      </c>
      <c r="R2894" s="5">
        <f t="shared" si="502"/>
        <v>-40.912499924999999</v>
      </c>
      <c r="S2894" s="15">
        <f t="shared" si="503"/>
        <v>-1</v>
      </c>
      <c r="T2894">
        <v>0</v>
      </c>
      <c r="U2894" s="5" t="str">
        <f t="shared" si="504"/>
        <v>NA</v>
      </c>
      <c r="V2894" s="15">
        <f t="shared" si="505"/>
        <v>0</v>
      </c>
      <c r="W2894" s="15">
        <f t="shared" si="506"/>
        <v>0</v>
      </c>
      <c r="X2894" s="5">
        <f t="shared" si="507"/>
        <v>0</v>
      </c>
      <c r="Y2894" s="5">
        <f t="shared" si="508"/>
        <v>36.821249932500002</v>
      </c>
      <c r="Z2894" s="5">
        <f t="shared" si="509"/>
        <v>-42.958124921250004</v>
      </c>
      <c r="AA2894" s="5">
        <f t="shared" si="510"/>
        <v>4.0912499924999963</v>
      </c>
      <c r="AB2894" s="5">
        <f t="shared" si="511"/>
        <v>2.0456249962500053</v>
      </c>
    </row>
    <row r="2895" spans="1:28" x14ac:dyDescent="0.55000000000000004">
      <c r="A2895" s="3" t="s">
        <v>72</v>
      </c>
      <c r="B2895" s="3" t="s">
        <v>4695</v>
      </c>
      <c r="C2895" t="s">
        <v>47</v>
      </c>
      <c r="D2895" s="3" t="s">
        <v>32</v>
      </c>
      <c r="E2895" s="3" t="s">
        <v>482</v>
      </c>
      <c r="F2895" s="3" t="s">
        <v>77</v>
      </c>
      <c r="G2895" s="5">
        <v>6.25</v>
      </c>
      <c r="H2895">
        <v>46</v>
      </c>
      <c r="I2895" s="5">
        <v>41.512499900000002</v>
      </c>
      <c r="J2895" s="5">
        <v>0.90244564999999999</v>
      </c>
      <c r="K2895">
        <v>1427</v>
      </c>
      <c r="L2895" s="15">
        <v>3.2235459004905404E-2</v>
      </c>
      <c r="M2895" s="13">
        <v>5.2257182901191301</v>
      </c>
      <c r="N2895" s="15">
        <v>0</v>
      </c>
      <c r="O2895" s="5">
        <v>0</v>
      </c>
      <c r="P2895" s="5">
        <v>0</v>
      </c>
      <c r="Q2895" s="5">
        <f t="shared" si="501"/>
        <v>41.512499900000002</v>
      </c>
      <c r="R2895" s="5">
        <f t="shared" si="502"/>
        <v>-41.512499900000002</v>
      </c>
      <c r="S2895" s="15">
        <f t="shared" si="503"/>
        <v>-1</v>
      </c>
      <c r="T2895">
        <v>0</v>
      </c>
      <c r="U2895" s="5" t="str">
        <f t="shared" si="504"/>
        <v>NA</v>
      </c>
      <c r="V2895" s="15">
        <f t="shared" si="505"/>
        <v>0</v>
      </c>
      <c r="W2895" s="15">
        <f t="shared" si="506"/>
        <v>0</v>
      </c>
      <c r="X2895" s="5">
        <f t="shared" si="507"/>
        <v>0</v>
      </c>
      <c r="Y2895" s="5">
        <f t="shared" si="508"/>
        <v>37.361249910000005</v>
      </c>
      <c r="Z2895" s="5">
        <f t="shared" si="509"/>
        <v>-43.588124895000007</v>
      </c>
      <c r="AA2895" s="5">
        <f t="shared" si="510"/>
        <v>4.1512499899999966</v>
      </c>
      <c r="AB2895" s="5">
        <f t="shared" si="511"/>
        <v>2.0756249950000054</v>
      </c>
    </row>
    <row r="2896" spans="1:28" x14ac:dyDescent="0.55000000000000004">
      <c r="A2896" s="3" t="s">
        <v>72</v>
      </c>
      <c r="B2896" s="3" t="s">
        <v>4697</v>
      </c>
      <c r="C2896" t="s">
        <v>47</v>
      </c>
      <c r="D2896" s="3" t="s">
        <v>173</v>
      </c>
      <c r="E2896" s="3" t="s">
        <v>4096</v>
      </c>
      <c r="F2896" s="3" t="s">
        <v>77</v>
      </c>
      <c r="G2896" s="5">
        <v>6.25</v>
      </c>
      <c r="H2896">
        <v>20</v>
      </c>
      <c r="I2896" s="5">
        <v>42.15</v>
      </c>
      <c r="J2896" s="5">
        <v>2.1074999999999999</v>
      </c>
      <c r="K2896">
        <v>624</v>
      </c>
      <c r="L2896" s="15">
        <v>3.2051282051282E-2</v>
      </c>
      <c r="M2896" s="13">
        <v>1.0314102564102601</v>
      </c>
      <c r="N2896" s="15">
        <v>0</v>
      </c>
      <c r="O2896" s="5">
        <v>0</v>
      </c>
      <c r="P2896" s="5">
        <v>0</v>
      </c>
      <c r="Q2896" s="5">
        <f t="shared" si="501"/>
        <v>42.15</v>
      </c>
      <c r="R2896" s="5">
        <f t="shared" si="502"/>
        <v>-42.15</v>
      </c>
      <c r="S2896" s="15">
        <f t="shared" si="503"/>
        <v>-1</v>
      </c>
      <c r="T2896">
        <v>0</v>
      </c>
      <c r="U2896" s="5" t="str">
        <f t="shared" si="504"/>
        <v>NA</v>
      </c>
      <c r="V2896" s="15">
        <f t="shared" si="505"/>
        <v>0</v>
      </c>
      <c r="W2896" s="15">
        <f t="shared" si="506"/>
        <v>0</v>
      </c>
      <c r="X2896" s="5">
        <f t="shared" si="507"/>
        <v>0</v>
      </c>
      <c r="Y2896" s="5">
        <f t="shared" si="508"/>
        <v>37.935000000000002</v>
      </c>
      <c r="Z2896" s="5">
        <f t="shared" si="509"/>
        <v>-44.2575</v>
      </c>
      <c r="AA2896" s="5">
        <f t="shared" si="510"/>
        <v>4.2149999999999963</v>
      </c>
      <c r="AB2896" s="5">
        <f t="shared" si="511"/>
        <v>2.1075000000000017</v>
      </c>
    </row>
    <row r="2897" spans="1:28" x14ac:dyDescent="0.55000000000000004">
      <c r="A2897" s="3" t="s">
        <v>72</v>
      </c>
      <c r="B2897" s="3" t="s">
        <v>4699</v>
      </c>
      <c r="C2897" t="s">
        <v>47</v>
      </c>
      <c r="D2897" s="3" t="s">
        <v>173</v>
      </c>
      <c r="E2897" s="3" t="s">
        <v>3863</v>
      </c>
      <c r="F2897" s="3" t="s">
        <v>77</v>
      </c>
      <c r="G2897" s="5">
        <v>6.25</v>
      </c>
      <c r="H2897">
        <v>27</v>
      </c>
      <c r="I2897" s="5">
        <v>43.624999912499995</v>
      </c>
      <c r="J2897" s="5">
        <v>1.6157407374999999</v>
      </c>
      <c r="K2897">
        <v>1418</v>
      </c>
      <c r="L2897" s="15">
        <v>1.9040902679830701E-2</v>
      </c>
      <c r="M2897" s="13">
        <v>1.7109308885754599</v>
      </c>
      <c r="N2897" s="15">
        <v>0</v>
      </c>
      <c r="O2897" s="5">
        <v>0</v>
      </c>
      <c r="P2897" s="5">
        <v>0</v>
      </c>
      <c r="Q2897" s="5">
        <f t="shared" si="501"/>
        <v>43.624999912499995</v>
      </c>
      <c r="R2897" s="5">
        <f t="shared" si="502"/>
        <v>-43.624999912499995</v>
      </c>
      <c r="S2897" s="15">
        <f t="shared" si="503"/>
        <v>-1</v>
      </c>
      <c r="T2897">
        <v>0</v>
      </c>
      <c r="U2897" s="5" t="str">
        <f t="shared" si="504"/>
        <v>NA</v>
      </c>
      <c r="V2897" s="15">
        <f t="shared" si="505"/>
        <v>0</v>
      </c>
      <c r="W2897" s="15">
        <f t="shared" si="506"/>
        <v>0</v>
      </c>
      <c r="X2897" s="5">
        <f t="shared" si="507"/>
        <v>0</v>
      </c>
      <c r="Y2897" s="5">
        <f t="shared" si="508"/>
        <v>39.262499921249997</v>
      </c>
      <c r="Z2897" s="5">
        <f t="shared" si="509"/>
        <v>-45.806249908124997</v>
      </c>
      <c r="AA2897" s="5">
        <f t="shared" si="510"/>
        <v>4.3624999912499973</v>
      </c>
      <c r="AB2897" s="5">
        <f t="shared" si="511"/>
        <v>2.1812499956250022</v>
      </c>
    </row>
    <row r="2898" spans="1:28" x14ac:dyDescent="0.55000000000000004">
      <c r="A2898" s="3" t="s">
        <v>72</v>
      </c>
      <c r="B2898" s="3" t="s">
        <v>4393</v>
      </c>
      <c r="C2898" t="s">
        <v>47</v>
      </c>
      <c r="D2898" s="3" t="s">
        <v>125</v>
      </c>
      <c r="E2898" s="3" t="s">
        <v>3601</v>
      </c>
      <c r="F2898" s="3" t="s">
        <v>77</v>
      </c>
      <c r="G2898" s="5">
        <v>6.25</v>
      </c>
      <c r="H2898">
        <v>15</v>
      </c>
      <c r="I2898" s="5">
        <v>43.824999937499996</v>
      </c>
      <c r="J2898" s="5">
        <v>2.9216666624999998</v>
      </c>
      <c r="K2898">
        <v>1073</v>
      </c>
      <c r="L2898" s="15">
        <v>1.3979496738117402E-2</v>
      </c>
      <c r="M2898" s="13">
        <v>3.0637465051258199</v>
      </c>
      <c r="N2898" s="15">
        <v>0</v>
      </c>
      <c r="O2898" s="5">
        <v>0</v>
      </c>
      <c r="P2898" s="5">
        <v>0</v>
      </c>
      <c r="Q2898" s="5">
        <f t="shared" si="501"/>
        <v>43.824999937499996</v>
      </c>
      <c r="R2898" s="5">
        <f t="shared" si="502"/>
        <v>-43.824999937499996</v>
      </c>
      <c r="S2898" s="15">
        <f t="shared" si="503"/>
        <v>-1</v>
      </c>
      <c r="T2898">
        <v>0</v>
      </c>
      <c r="U2898" s="5" t="str">
        <f t="shared" si="504"/>
        <v>NA</v>
      </c>
      <c r="V2898" s="15">
        <f t="shared" si="505"/>
        <v>0</v>
      </c>
      <c r="W2898" s="15">
        <f t="shared" si="506"/>
        <v>0</v>
      </c>
      <c r="X2898" s="5">
        <f t="shared" si="507"/>
        <v>0</v>
      </c>
      <c r="Y2898" s="5">
        <f t="shared" si="508"/>
        <v>39.442499943750001</v>
      </c>
      <c r="Z2898" s="5">
        <f t="shared" si="509"/>
        <v>-46.016249934374997</v>
      </c>
      <c r="AA2898" s="5">
        <f t="shared" si="510"/>
        <v>4.3824999937499953</v>
      </c>
      <c r="AB2898" s="5">
        <f t="shared" si="511"/>
        <v>2.1912499968750012</v>
      </c>
    </row>
    <row r="2899" spans="1:28" x14ac:dyDescent="0.55000000000000004">
      <c r="A2899" s="3" t="s">
        <v>72</v>
      </c>
      <c r="B2899" s="3" t="s">
        <v>136</v>
      </c>
      <c r="C2899" t="s">
        <v>47</v>
      </c>
      <c r="D2899" s="3" t="s">
        <v>262</v>
      </c>
      <c r="E2899" s="3" t="s">
        <v>302</v>
      </c>
      <c r="F2899" s="3" t="s">
        <v>77</v>
      </c>
      <c r="G2899" s="5">
        <v>6.25</v>
      </c>
      <c r="H2899">
        <v>24</v>
      </c>
      <c r="I2899" s="5">
        <v>43.837499999999999</v>
      </c>
      <c r="J2899" s="5">
        <v>1.8265625000000001</v>
      </c>
      <c r="K2899">
        <v>149</v>
      </c>
      <c r="L2899" s="15">
        <v>0.161073825503356</v>
      </c>
      <c r="M2899" s="13">
        <v>1.2125503355704701</v>
      </c>
      <c r="N2899" s="15">
        <v>0</v>
      </c>
      <c r="O2899" s="5">
        <v>0</v>
      </c>
      <c r="P2899" s="5">
        <v>0</v>
      </c>
      <c r="Q2899" s="5">
        <f t="shared" si="501"/>
        <v>43.837499999999999</v>
      </c>
      <c r="R2899" s="5">
        <f t="shared" si="502"/>
        <v>-43.837499999999999</v>
      </c>
      <c r="S2899" s="15">
        <f t="shared" si="503"/>
        <v>-1</v>
      </c>
      <c r="T2899">
        <v>0</v>
      </c>
      <c r="U2899" s="5" t="str">
        <f t="shared" si="504"/>
        <v>NA</v>
      </c>
      <c r="V2899" s="15">
        <f t="shared" si="505"/>
        <v>0</v>
      </c>
      <c r="W2899" s="15">
        <f t="shared" si="506"/>
        <v>0</v>
      </c>
      <c r="X2899" s="5">
        <f t="shared" si="507"/>
        <v>0</v>
      </c>
      <c r="Y2899" s="5">
        <f t="shared" si="508"/>
        <v>39.453749999999999</v>
      </c>
      <c r="Z2899" s="5">
        <f t="shared" si="509"/>
        <v>-46.029375000000002</v>
      </c>
      <c r="AA2899" s="5">
        <f t="shared" si="510"/>
        <v>4.3837499999999991</v>
      </c>
      <c r="AB2899" s="5">
        <f t="shared" si="511"/>
        <v>2.1918750000000031</v>
      </c>
    </row>
    <row r="2900" spans="1:28" x14ac:dyDescent="0.55000000000000004">
      <c r="A2900" s="3" t="s">
        <v>72</v>
      </c>
      <c r="B2900" s="3" t="s">
        <v>530</v>
      </c>
      <c r="C2900" t="s">
        <v>47</v>
      </c>
      <c r="D2900" s="3" t="s">
        <v>32</v>
      </c>
      <c r="E2900" s="3" t="s">
        <v>482</v>
      </c>
      <c r="F2900" s="3" t="s">
        <v>77</v>
      </c>
      <c r="G2900" s="5">
        <v>6.25</v>
      </c>
      <c r="H2900">
        <v>18</v>
      </c>
      <c r="I2900" s="5">
        <v>45.124999875</v>
      </c>
      <c r="J2900" s="5">
        <v>2.5069444375000001</v>
      </c>
      <c r="K2900">
        <v>1717</v>
      </c>
      <c r="L2900" s="15">
        <v>1.0483401281304601E-2</v>
      </c>
      <c r="M2900" s="13">
        <v>3.0806057076295899</v>
      </c>
      <c r="N2900" s="15">
        <v>0</v>
      </c>
      <c r="O2900" s="5">
        <v>0</v>
      </c>
      <c r="P2900" s="5">
        <v>0</v>
      </c>
      <c r="Q2900" s="5">
        <f t="shared" si="501"/>
        <v>45.124999875</v>
      </c>
      <c r="R2900" s="5">
        <f t="shared" si="502"/>
        <v>-45.124999875</v>
      </c>
      <c r="S2900" s="15">
        <f t="shared" si="503"/>
        <v>-1</v>
      </c>
      <c r="T2900">
        <v>0</v>
      </c>
      <c r="U2900" s="5" t="str">
        <f t="shared" si="504"/>
        <v>NA</v>
      </c>
      <c r="V2900" s="15">
        <f t="shared" si="505"/>
        <v>0</v>
      </c>
      <c r="W2900" s="15">
        <f t="shared" si="506"/>
        <v>0</v>
      </c>
      <c r="X2900" s="5">
        <f t="shared" si="507"/>
        <v>0</v>
      </c>
      <c r="Y2900" s="5">
        <f t="shared" si="508"/>
        <v>40.6124998875</v>
      </c>
      <c r="Z2900" s="5">
        <f t="shared" si="509"/>
        <v>-47.381249868750004</v>
      </c>
      <c r="AA2900" s="5">
        <f t="shared" si="510"/>
        <v>4.5124999875</v>
      </c>
      <c r="AB2900" s="5">
        <f t="shared" si="511"/>
        <v>2.2562499937500036</v>
      </c>
    </row>
    <row r="2901" spans="1:28" x14ac:dyDescent="0.55000000000000004">
      <c r="A2901" s="3" t="s">
        <v>72</v>
      </c>
      <c r="B2901" s="3" t="s">
        <v>4704</v>
      </c>
      <c r="C2901" t="s">
        <v>56</v>
      </c>
      <c r="D2901" s="3" t="s">
        <v>32</v>
      </c>
      <c r="E2901" s="3" t="s">
        <v>2843</v>
      </c>
      <c r="F2901" s="3" t="s">
        <v>77</v>
      </c>
      <c r="G2901" s="5">
        <v>6.25</v>
      </c>
      <c r="H2901">
        <v>26</v>
      </c>
      <c r="I2901" s="5">
        <v>45.237499775000003</v>
      </c>
      <c r="J2901" s="5">
        <v>1.7399038375</v>
      </c>
      <c r="K2901">
        <v>1042</v>
      </c>
      <c r="L2901" s="15">
        <v>2.4952015355086399E-2</v>
      </c>
      <c r="M2901" s="13">
        <v>5.1920345489443402</v>
      </c>
      <c r="N2901" s="15">
        <v>0</v>
      </c>
      <c r="O2901" s="5">
        <v>0</v>
      </c>
      <c r="P2901" s="5">
        <v>0</v>
      </c>
      <c r="Q2901" s="5">
        <f t="shared" si="501"/>
        <v>45.237499775000003</v>
      </c>
      <c r="R2901" s="5">
        <f t="shared" si="502"/>
        <v>-45.237499775000003</v>
      </c>
      <c r="S2901" s="15">
        <f t="shared" si="503"/>
        <v>-1</v>
      </c>
      <c r="T2901">
        <v>0</v>
      </c>
      <c r="U2901" s="5" t="str">
        <f t="shared" si="504"/>
        <v>NA</v>
      </c>
      <c r="V2901" s="15">
        <f t="shared" si="505"/>
        <v>0</v>
      </c>
      <c r="W2901" s="15">
        <f t="shared" si="506"/>
        <v>0</v>
      </c>
      <c r="X2901" s="5">
        <f t="shared" si="507"/>
        <v>0</v>
      </c>
      <c r="Y2901" s="5">
        <f t="shared" si="508"/>
        <v>40.713749797500007</v>
      </c>
      <c r="Z2901" s="5">
        <f t="shared" si="509"/>
        <v>-47.499374763750005</v>
      </c>
      <c r="AA2901" s="5">
        <f t="shared" si="510"/>
        <v>4.5237499774999961</v>
      </c>
      <c r="AB2901" s="5">
        <f t="shared" si="511"/>
        <v>2.2618749887500016</v>
      </c>
    </row>
    <row r="2902" spans="1:28" x14ac:dyDescent="0.55000000000000004">
      <c r="A2902" s="3" t="s">
        <v>72</v>
      </c>
      <c r="B2902" s="3" t="s">
        <v>390</v>
      </c>
      <c r="C2902" t="s">
        <v>47</v>
      </c>
      <c r="D2902" s="3" t="s">
        <v>104</v>
      </c>
      <c r="E2902" s="3" t="s">
        <v>105</v>
      </c>
      <c r="F2902" s="3" t="s">
        <v>77</v>
      </c>
      <c r="G2902" s="5">
        <v>6.25</v>
      </c>
      <c r="H2902">
        <v>19</v>
      </c>
      <c r="I2902" s="5">
        <v>45.362499999999997</v>
      </c>
      <c r="J2902" s="5">
        <v>2.3875000000000002</v>
      </c>
      <c r="K2902">
        <v>137</v>
      </c>
      <c r="L2902" s="15">
        <v>0.13868613138686101</v>
      </c>
      <c r="M2902" s="13">
        <v>1.4436496350365</v>
      </c>
      <c r="N2902" s="15">
        <v>0</v>
      </c>
      <c r="O2902" s="5">
        <v>0</v>
      </c>
      <c r="P2902" s="5">
        <v>0</v>
      </c>
      <c r="Q2902" s="5">
        <f t="shared" si="501"/>
        <v>45.362499999999997</v>
      </c>
      <c r="R2902" s="5">
        <f t="shared" si="502"/>
        <v>-45.362499999999997</v>
      </c>
      <c r="S2902" s="15">
        <f t="shared" si="503"/>
        <v>-1</v>
      </c>
      <c r="T2902">
        <v>0</v>
      </c>
      <c r="U2902" s="5" t="str">
        <f t="shared" si="504"/>
        <v>NA</v>
      </c>
      <c r="V2902" s="15">
        <f t="shared" si="505"/>
        <v>0</v>
      </c>
      <c r="W2902" s="15">
        <f t="shared" si="506"/>
        <v>0</v>
      </c>
      <c r="X2902" s="5">
        <f t="shared" si="507"/>
        <v>0</v>
      </c>
      <c r="Y2902" s="5">
        <f t="shared" si="508"/>
        <v>40.826250000000002</v>
      </c>
      <c r="Z2902" s="5">
        <f t="shared" si="509"/>
        <v>-47.630625000000002</v>
      </c>
      <c r="AA2902" s="5">
        <f t="shared" si="510"/>
        <v>4.5362499999999955</v>
      </c>
      <c r="AB2902" s="5">
        <f t="shared" si="511"/>
        <v>2.2681250000000048</v>
      </c>
    </row>
    <row r="2903" spans="1:28" x14ac:dyDescent="0.55000000000000004">
      <c r="A2903" s="3" t="s">
        <v>72</v>
      </c>
      <c r="B2903" s="3" t="s">
        <v>4605</v>
      </c>
      <c r="C2903" t="s">
        <v>47</v>
      </c>
      <c r="D2903" s="3" t="s">
        <v>173</v>
      </c>
      <c r="E2903" s="3" t="s">
        <v>2820</v>
      </c>
      <c r="F2903" s="3" t="s">
        <v>77</v>
      </c>
      <c r="G2903" s="5">
        <v>6.25</v>
      </c>
      <c r="H2903">
        <v>25</v>
      </c>
      <c r="I2903" s="5">
        <v>45.55</v>
      </c>
      <c r="J2903" s="5">
        <v>1.8220000000000001</v>
      </c>
      <c r="K2903">
        <v>349</v>
      </c>
      <c r="L2903" s="15">
        <v>7.1633237822349594E-2</v>
      </c>
      <c r="M2903" s="13">
        <v>3.0157593123209199</v>
      </c>
      <c r="N2903" s="15">
        <v>0</v>
      </c>
      <c r="O2903" s="5">
        <v>0</v>
      </c>
      <c r="P2903" s="5">
        <v>0</v>
      </c>
      <c r="Q2903" s="5">
        <f t="shared" si="501"/>
        <v>45.55</v>
      </c>
      <c r="R2903" s="5">
        <f t="shared" si="502"/>
        <v>-45.55</v>
      </c>
      <c r="S2903" s="15">
        <f t="shared" si="503"/>
        <v>-1</v>
      </c>
      <c r="T2903">
        <v>0</v>
      </c>
      <c r="U2903" s="5" t="str">
        <f t="shared" si="504"/>
        <v>NA</v>
      </c>
      <c r="V2903" s="15">
        <f t="shared" si="505"/>
        <v>0</v>
      </c>
      <c r="W2903" s="15">
        <f t="shared" si="506"/>
        <v>0</v>
      </c>
      <c r="X2903" s="5">
        <f t="shared" si="507"/>
        <v>0</v>
      </c>
      <c r="Y2903" s="5">
        <f t="shared" si="508"/>
        <v>40.994999999999997</v>
      </c>
      <c r="Z2903" s="5">
        <f t="shared" si="509"/>
        <v>-47.827500000000001</v>
      </c>
      <c r="AA2903" s="5">
        <f t="shared" si="510"/>
        <v>4.5549999999999997</v>
      </c>
      <c r="AB2903" s="5">
        <f t="shared" si="511"/>
        <v>2.2775000000000034</v>
      </c>
    </row>
    <row r="2904" spans="1:28" x14ac:dyDescent="0.55000000000000004">
      <c r="A2904" s="3" t="s">
        <v>72</v>
      </c>
      <c r="B2904" s="3" t="s">
        <v>2281</v>
      </c>
      <c r="C2904" t="s">
        <v>47</v>
      </c>
      <c r="D2904" s="3" t="s">
        <v>173</v>
      </c>
      <c r="E2904" s="3" t="s">
        <v>545</v>
      </c>
      <c r="F2904" s="3" t="s">
        <v>77</v>
      </c>
      <c r="G2904" s="5">
        <v>6.25</v>
      </c>
      <c r="H2904">
        <v>12</v>
      </c>
      <c r="I2904" s="5">
        <v>45.6</v>
      </c>
      <c r="J2904" s="5">
        <v>3.8</v>
      </c>
      <c r="K2904">
        <v>438</v>
      </c>
      <c r="L2904" s="15">
        <v>2.7397260273972601E-2</v>
      </c>
      <c r="M2904" s="13">
        <v>1.6134703196347</v>
      </c>
      <c r="N2904" s="15">
        <v>0</v>
      </c>
      <c r="O2904" s="5">
        <v>0</v>
      </c>
      <c r="P2904" s="5">
        <v>0</v>
      </c>
      <c r="Q2904" s="5">
        <f t="shared" si="501"/>
        <v>45.6</v>
      </c>
      <c r="R2904" s="5">
        <f t="shared" si="502"/>
        <v>-45.6</v>
      </c>
      <c r="S2904" s="15">
        <f t="shared" si="503"/>
        <v>-1</v>
      </c>
      <c r="T2904">
        <v>0</v>
      </c>
      <c r="U2904" s="5" t="str">
        <f t="shared" si="504"/>
        <v>NA</v>
      </c>
      <c r="V2904" s="15">
        <f t="shared" si="505"/>
        <v>0</v>
      </c>
      <c r="W2904" s="15">
        <f t="shared" si="506"/>
        <v>0</v>
      </c>
      <c r="X2904" s="5">
        <f t="shared" si="507"/>
        <v>0</v>
      </c>
      <c r="Y2904" s="5">
        <f t="shared" si="508"/>
        <v>41.04</v>
      </c>
      <c r="Z2904" s="5">
        <f t="shared" si="509"/>
        <v>-47.88</v>
      </c>
      <c r="AA2904" s="5">
        <f t="shared" si="510"/>
        <v>4.5600000000000023</v>
      </c>
      <c r="AB2904" s="5">
        <f t="shared" si="511"/>
        <v>2.2800000000000011</v>
      </c>
    </row>
    <row r="2905" spans="1:28" x14ac:dyDescent="0.55000000000000004">
      <c r="A2905" s="3" t="s">
        <v>72</v>
      </c>
      <c r="B2905" s="3" t="s">
        <v>4709</v>
      </c>
      <c r="C2905" t="s">
        <v>47</v>
      </c>
      <c r="D2905" s="3" t="s">
        <v>32</v>
      </c>
      <c r="E2905" s="3" t="s">
        <v>377</v>
      </c>
      <c r="F2905" s="3" t="s">
        <v>77</v>
      </c>
      <c r="G2905" s="5">
        <v>6.25</v>
      </c>
      <c r="H2905">
        <v>19</v>
      </c>
      <c r="I2905" s="5">
        <v>45.612499862500002</v>
      </c>
      <c r="J2905" s="5">
        <v>2.4006578875</v>
      </c>
      <c r="K2905">
        <v>627</v>
      </c>
      <c r="L2905" s="15">
        <v>3.0303030303030297E-2</v>
      </c>
      <c r="M2905" s="13">
        <v>1.38309409888357</v>
      </c>
      <c r="N2905" s="15">
        <v>0</v>
      </c>
      <c r="O2905" s="5">
        <v>0</v>
      </c>
      <c r="P2905" s="5">
        <v>0</v>
      </c>
      <c r="Q2905" s="5">
        <f t="shared" si="501"/>
        <v>45.612499862500002</v>
      </c>
      <c r="R2905" s="5">
        <f t="shared" si="502"/>
        <v>-45.612499862500002</v>
      </c>
      <c r="S2905" s="15">
        <f t="shared" si="503"/>
        <v>-1</v>
      </c>
      <c r="T2905">
        <v>0</v>
      </c>
      <c r="U2905" s="5" t="str">
        <f t="shared" si="504"/>
        <v>NA</v>
      </c>
      <c r="V2905" s="15">
        <f t="shared" si="505"/>
        <v>0</v>
      </c>
      <c r="W2905" s="15">
        <f t="shared" si="506"/>
        <v>0</v>
      </c>
      <c r="X2905" s="5">
        <f t="shared" si="507"/>
        <v>0</v>
      </c>
      <c r="Y2905" s="5">
        <f t="shared" si="508"/>
        <v>41.051249876250004</v>
      </c>
      <c r="Z2905" s="5">
        <f t="shared" si="509"/>
        <v>-47.893124855625004</v>
      </c>
      <c r="AA2905" s="5">
        <f t="shared" si="510"/>
        <v>4.5612499862499973</v>
      </c>
      <c r="AB2905" s="5">
        <f t="shared" si="511"/>
        <v>2.2806249931250022</v>
      </c>
    </row>
    <row r="2906" spans="1:28" x14ac:dyDescent="0.55000000000000004">
      <c r="A2906" s="3" t="s">
        <v>72</v>
      </c>
      <c r="B2906" s="3" t="s">
        <v>920</v>
      </c>
      <c r="C2906" t="s">
        <v>47</v>
      </c>
      <c r="D2906" s="3" t="s">
        <v>104</v>
      </c>
      <c r="E2906" s="3" t="s">
        <v>232</v>
      </c>
      <c r="F2906" s="3" t="s">
        <v>77</v>
      </c>
      <c r="G2906" s="5">
        <v>6.25</v>
      </c>
      <c r="H2906">
        <v>17</v>
      </c>
      <c r="I2906" s="5">
        <v>45.812499937500007</v>
      </c>
      <c r="J2906" s="5">
        <v>2.6948529375000003</v>
      </c>
      <c r="K2906">
        <v>92</v>
      </c>
      <c r="L2906" s="15">
        <v>0.184782608695652</v>
      </c>
      <c r="M2906" s="13">
        <v>1.54108695652174</v>
      </c>
      <c r="N2906" s="15">
        <v>0</v>
      </c>
      <c r="O2906" s="5">
        <v>0</v>
      </c>
      <c r="P2906" s="5">
        <v>0</v>
      </c>
      <c r="Q2906" s="5">
        <f t="shared" si="501"/>
        <v>45.812499937500007</v>
      </c>
      <c r="R2906" s="5">
        <f t="shared" si="502"/>
        <v>-45.812499937500007</v>
      </c>
      <c r="S2906" s="15">
        <f t="shared" si="503"/>
        <v>-1</v>
      </c>
      <c r="T2906">
        <v>0</v>
      </c>
      <c r="U2906" s="5" t="str">
        <f t="shared" si="504"/>
        <v>NA</v>
      </c>
      <c r="V2906" s="15">
        <f t="shared" si="505"/>
        <v>0</v>
      </c>
      <c r="W2906" s="15">
        <f t="shared" si="506"/>
        <v>0</v>
      </c>
      <c r="X2906" s="5">
        <f t="shared" si="507"/>
        <v>0</v>
      </c>
      <c r="Y2906" s="5">
        <f t="shared" si="508"/>
        <v>41.231249943750008</v>
      </c>
      <c r="Z2906" s="5">
        <f t="shared" si="509"/>
        <v>-48.10312493437501</v>
      </c>
      <c r="AA2906" s="5">
        <f t="shared" si="510"/>
        <v>4.5812499937499993</v>
      </c>
      <c r="AB2906" s="5">
        <f t="shared" si="511"/>
        <v>2.2906249968750032</v>
      </c>
    </row>
    <row r="2907" spans="1:28" x14ac:dyDescent="0.55000000000000004">
      <c r="A2907" s="3" t="s">
        <v>72</v>
      </c>
      <c r="B2907" s="3" t="s">
        <v>1874</v>
      </c>
      <c r="C2907" t="s">
        <v>47</v>
      </c>
      <c r="D2907" s="3" t="s">
        <v>173</v>
      </c>
      <c r="E2907" s="3" t="s">
        <v>385</v>
      </c>
      <c r="F2907" s="3" t="s">
        <v>77</v>
      </c>
      <c r="G2907" s="5">
        <v>6.25</v>
      </c>
      <c r="H2907">
        <v>26</v>
      </c>
      <c r="I2907" s="5">
        <v>45.937499725000002</v>
      </c>
      <c r="J2907" s="5">
        <v>1.7668269125</v>
      </c>
      <c r="K2907">
        <v>300</v>
      </c>
      <c r="L2907" s="15">
        <v>8.6666666666666697E-2</v>
      </c>
      <c r="M2907" s="13">
        <v>1.62733333333333</v>
      </c>
      <c r="N2907" s="15">
        <v>0</v>
      </c>
      <c r="O2907" s="5">
        <v>0</v>
      </c>
      <c r="P2907" s="5">
        <v>0</v>
      </c>
      <c r="Q2907" s="5">
        <f t="shared" si="501"/>
        <v>45.937499725000002</v>
      </c>
      <c r="R2907" s="5">
        <f t="shared" si="502"/>
        <v>-45.937499725000002</v>
      </c>
      <c r="S2907" s="15">
        <f t="shared" si="503"/>
        <v>-1</v>
      </c>
      <c r="T2907">
        <v>0</v>
      </c>
      <c r="U2907" s="5" t="str">
        <f t="shared" si="504"/>
        <v>NA</v>
      </c>
      <c r="V2907" s="15">
        <f t="shared" si="505"/>
        <v>0</v>
      </c>
      <c r="W2907" s="15">
        <f t="shared" si="506"/>
        <v>0</v>
      </c>
      <c r="X2907" s="5">
        <f t="shared" si="507"/>
        <v>0</v>
      </c>
      <c r="Y2907" s="5">
        <f t="shared" si="508"/>
        <v>41.343749752500003</v>
      </c>
      <c r="Z2907" s="5">
        <f t="shared" si="509"/>
        <v>-48.234374711250005</v>
      </c>
      <c r="AA2907" s="5">
        <f t="shared" si="510"/>
        <v>4.5937499724999995</v>
      </c>
      <c r="AB2907" s="5">
        <f t="shared" si="511"/>
        <v>2.2968749862500033</v>
      </c>
    </row>
    <row r="2908" spans="1:28" x14ac:dyDescent="0.55000000000000004">
      <c r="A2908" s="3" t="s">
        <v>72</v>
      </c>
      <c r="B2908" s="3" t="s">
        <v>3402</v>
      </c>
      <c r="C2908" t="s">
        <v>47</v>
      </c>
      <c r="D2908" s="3" t="s">
        <v>32</v>
      </c>
      <c r="E2908" s="3" t="s">
        <v>685</v>
      </c>
      <c r="F2908" s="3" t="s">
        <v>77</v>
      </c>
      <c r="G2908" s="5">
        <v>6.25</v>
      </c>
      <c r="H2908">
        <v>41</v>
      </c>
      <c r="I2908" s="5">
        <v>46.0749999875</v>
      </c>
      <c r="J2908" s="5">
        <v>1.1237804874999999</v>
      </c>
      <c r="K2908">
        <v>1875</v>
      </c>
      <c r="L2908" s="15">
        <v>2.1866666666666701E-2</v>
      </c>
      <c r="M2908" s="13">
        <v>4.4375466666666696</v>
      </c>
      <c r="N2908" s="15">
        <v>0</v>
      </c>
      <c r="O2908" s="5">
        <v>0</v>
      </c>
      <c r="P2908" s="5">
        <v>0</v>
      </c>
      <c r="Q2908" s="5">
        <f t="shared" si="501"/>
        <v>46.0749999875</v>
      </c>
      <c r="R2908" s="5">
        <f t="shared" si="502"/>
        <v>-46.0749999875</v>
      </c>
      <c r="S2908" s="15">
        <f t="shared" si="503"/>
        <v>-1</v>
      </c>
      <c r="T2908">
        <v>0</v>
      </c>
      <c r="U2908" s="5" t="str">
        <f t="shared" si="504"/>
        <v>NA</v>
      </c>
      <c r="V2908" s="15">
        <f t="shared" si="505"/>
        <v>0</v>
      </c>
      <c r="W2908" s="15">
        <f t="shared" si="506"/>
        <v>0</v>
      </c>
      <c r="X2908" s="5">
        <f t="shared" si="507"/>
        <v>0</v>
      </c>
      <c r="Y2908" s="5">
        <f t="shared" si="508"/>
        <v>41.467499988749999</v>
      </c>
      <c r="Z2908" s="5">
        <f t="shared" si="509"/>
        <v>-48.378749986875</v>
      </c>
      <c r="AA2908" s="5">
        <f t="shared" si="510"/>
        <v>4.6074999987500007</v>
      </c>
      <c r="AB2908" s="5">
        <f t="shared" si="511"/>
        <v>2.3037499993750004</v>
      </c>
    </row>
    <row r="2909" spans="1:28" x14ac:dyDescent="0.55000000000000004">
      <c r="A2909" s="3" t="s">
        <v>72</v>
      </c>
      <c r="B2909" s="3" t="s">
        <v>4393</v>
      </c>
      <c r="C2909" t="s">
        <v>47</v>
      </c>
      <c r="D2909" s="3" t="s">
        <v>262</v>
      </c>
      <c r="E2909" s="3" t="s">
        <v>3031</v>
      </c>
      <c r="F2909" s="3" t="s">
        <v>77</v>
      </c>
      <c r="G2909" s="5">
        <v>6.25</v>
      </c>
      <c r="H2909">
        <v>11</v>
      </c>
      <c r="I2909" s="5">
        <v>46.1624999</v>
      </c>
      <c r="J2909" s="5">
        <v>4.1965909000000003</v>
      </c>
      <c r="K2909">
        <v>788</v>
      </c>
      <c r="L2909" s="15">
        <v>1.3959390862944201E-2</v>
      </c>
      <c r="M2909" s="13">
        <v>3.8022969543147198</v>
      </c>
      <c r="N2909" s="15">
        <v>0</v>
      </c>
      <c r="O2909" s="5">
        <v>0</v>
      </c>
      <c r="P2909" s="5">
        <v>0</v>
      </c>
      <c r="Q2909" s="5">
        <f t="shared" si="501"/>
        <v>46.1624999</v>
      </c>
      <c r="R2909" s="5">
        <f t="shared" si="502"/>
        <v>-46.1624999</v>
      </c>
      <c r="S2909" s="15">
        <f t="shared" si="503"/>
        <v>-1</v>
      </c>
      <c r="T2909">
        <v>0</v>
      </c>
      <c r="U2909" s="5" t="str">
        <f t="shared" si="504"/>
        <v>NA</v>
      </c>
      <c r="V2909" s="15">
        <f t="shared" si="505"/>
        <v>0</v>
      </c>
      <c r="W2909" s="15">
        <f t="shared" si="506"/>
        <v>0</v>
      </c>
      <c r="X2909" s="5">
        <f t="shared" si="507"/>
        <v>0</v>
      </c>
      <c r="Y2909" s="5">
        <f t="shared" si="508"/>
        <v>41.54624991</v>
      </c>
      <c r="Z2909" s="5">
        <f t="shared" si="509"/>
        <v>-48.470624895</v>
      </c>
      <c r="AA2909" s="5">
        <f t="shared" si="510"/>
        <v>4.61624999</v>
      </c>
      <c r="AB2909" s="5">
        <f t="shared" si="511"/>
        <v>2.308124995</v>
      </c>
    </row>
    <row r="2910" spans="1:28" x14ac:dyDescent="0.55000000000000004">
      <c r="A2910" s="3" t="s">
        <v>72</v>
      </c>
      <c r="B2910" s="3" t="s">
        <v>3363</v>
      </c>
      <c r="C2910" t="s">
        <v>47</v>
      </c>
      <c r="D2910" s="3" t="s">
        <v>173</v>
      </c>
      <c r="E2910" s="3" t="s">
        <v>2820</v>
      </c>
      <c r="F2910" s="3" t="s">
        <v>77</v>
      </c>
      <c r="G2910" s="5">
        <v>6.25</v>
      </c>
      <c r="H2910">
        <v>36</v>
      </c>
      <c r="I2910" s="5">
        <v>46.599999749999995</v>
      </c>
      <c r="J2910" s="5">
        <v>1.2944444374999999</v>
      </c>
      <c r="K2910">
        <v>838</v>
      </c>
      <c r="L2910" s="15">
        <v>4.2959427207637201E-2</v>
      </c>
      <c r="M2910" s="13">
        <v>1.5941527446300701</v>
      </c>
      <c r="N2910" s="15">
        <v>0</v>
      </c>
      <c r="O2910" s="5">
        <v>0</v>
      </c>
      <c r="P2910" s="5">
        <v>0</v>
      </c>
      <c r="Q2910" s="5">
        <f t="shared" si="501"/>
        <v>46.599999749999995</v>
      </c>
      <c r="R2910" s="5">
        <f t="shared" si="502"/>
        <v>-46.599999749999995</v>
      </c>
      <c r="S2910" s="15">
        <f t="shared" si="503"/>
        <v>-1</v>
      </c>
      <c r="T2910">
        <v>0</v>
      </c>
      <c r="U2910" s="5" t="str">
        <f t="shared" si="504"/>
        <v>NA</v>
      </c>
      <c r="V2910" s="15">
        <f t="shared" si="505"/>
        <v>0</v>
      </c>
      <c r="W2910" s="15">
        <f t="shared" si="506"/>
        <v>0</v>
      </c>
      <c r="X2910" s="5">
        <f t="shared" si="507"/>
        <v>0</v>
      </c>
      <c r="Y2910" s="5">
        <f t="shared" si="508"/>
        <v>41.939999774999997</v>
      </c>
      <c r="Z2910" s="5">
        <f t="shared" si="509"/>
        <v>-48.929999737499998</v>
      </c>
      <c r="AA2910" s="5">
        <f t="shared" si="510"/>
        <v>4.6599999749999981</v>
      </c>
      <c r="AB2910" s="5">
        <f t="shared" si="511"/>
        <v>2.3299999875000026</v>
      </c>
    </row>
    <row r="2911" spans="1:28" x14ac:dyDescent="0.55000000000000004">
      <c r="A2911" s="3" t="s">
        <v>72</v>
      </c>
      <c r="B2911" s="3" t="s">
        <v>4109</v>
      </c>
      <c r="C2911" t="s">
        <v>47</v>
      </c>
      <c r="D2911" s="3" t="s">
        <v>32</v>
      </c>
      <c r="E2911" s="3" t="s">
        <v>2744</v>
      </c>
      <c r="F2911" s="3" t="s">
        <v>77</v>
      </c>
      <c r="G2911" s="5">
        <v>6.25</v>
      </c>
      <c r="H2911">
        <v>33</v>
      </c>
      <c r="I2911" s="5">
        <v>46.849999762499998</v>
      </c>
      <c r="J2911" s="5">
        <v>1.4196969625</v>
      </c>
      <c r="K2911">
        <v>736</v>
      </c>
      <c r="L2911" s="15">
        <v>4.4836956521739108E-2</v>
      </c>
      <c r="M2911" s="13">
        <v>4.4025815217391298</v>
      </c>
      <c r="N2911" s="15">
        <v>0</v>
      </c>
      <c r="O2911" s="5">
        <v>0</v>
      </c>
      <c r="P2911" s="5">
        <v>0</v>
      </c>
      <c r="Q2911" s="5">
        <f t="shared" si="501"/>
        <v>46.849999762499998</v>
      </c>
      <c r="R2911" s="5">
        <f t="shared" si="502"/>
        <v>-46.849999762499998</v>
      </c>
      <c r="S2911" s="15">
        <f t="shared" si="503"/>
        <v>-1</v>
      </c>
      <c r="T2911">
        <v>0</v>
      </c>
      <c r="U2911" s="5" t="str">
        <f t="shared" si="504"/>
        <v>NA</v>
      </c>
      <c r="V2911" s="15">
        <f t="shared" si="505"/>
        <v>0</v>
      </c>
      <c r="W2911" s="15">
        <f t="shared" si="506"/>
        <v>0</v>
      </c>
      <c r="X2911" s="5">
        <f t="shared" si="507"/>
        <v>0</v>
      </c>
      <c r="Y2911" s="5">
        <f t="shared" si="508"/>
        <v>42.16499978625</v>
      </c>
      <c r="Z2911" s="5">
        <f t="shared" si="509"/>
        <v>-49.192499750624997</v>
      </c>
      <c r="AA2911" s="5">
        <f t="shared" si="510"/>
        <v>4.6849999762499976</v>
      </c>
      <c r="AB2911" s="5">
        <f t="shared" si="511"/>
        <v>2.3424999881249988</v>
      </c>
    </row>
    <row r="2912" spans="1:28" x14ac:dyDescent="0.55000000000000004">
      <c r="A2912" s="3" t="s">
        <v>72</v>
      </c>
      <c r="B2912" s="3" t="s">
        <v>4450</v>
      </c>
      <c r="C2912" t="s">
        <v>47</v>
      </c>
      <c r="D2912" s="3" t="s">
        <v>32</v>
      </c>
      <c r="E2912" s="3" t="s">
        <v>377</v>
      </c>
      <c r="F2912" s="3" t="s">
        <v>77</v>
      </c>
      <c r="G2912" s="5">
        <v>6.25</v>
      </c>
      <c r="H2912">
        <v>21</v>
      </c>
      <c r="I2912" s="5">
        <v>46.974999749999995</v>
      </c>
      <c r="J2912" s="5">
        <v>2.2369047499999999</v>
      </c>
      <c r="K2912">
        <v>128</v>
      </c>
      <c r="L2912" s="15">
        <v>0.1640625</v>
      </c>
      <c r="M2912" s="13">
        <v>1.278125</v>
      </c>
      <c r="N2912" s="15">
        <v>0</v>
      </c>
      <c r="O2912" s="5">
        <v>0</v>
      </c>
      <c r="P2912" s="5">
        <v>0</v>
      </c>
      <c r="Q2912" s="5">
        <f t="shared" si="501"/>
        <v>46.974999749999995</v>
      </c>
      <c r="R2912" s="5">
        <f t="shared" si="502"/>
        <v>-46.974999749999995</v>
      </c>
      <c r="S2912" s="15">
        <f t="shared" si="503"/>
        <v>-1</v>
      </c>
      <c r="T2912">
        <v>0</v>
      </c>
      <c r="U2912" s="5" t="str">
        <f t="shared" si="504"/>
        <v>NA</v>
      </c>
      <c r="V2912" s="15">
        <f t="shared" si="505"/>
        <v>0</v>
      </c>
      <c r="W2912" s="15">
        <f t="shared" si="506"/>
        <v>0</v>
      </c>
      <c r="X2912" s="5">
        <f t="shared" si="507"/>
        <v>0</v>
      </c>
      <c r="Y2912" s="5">
        <f t="shared" si="508"/>
        <v>42.277499774999995</v>
      </c>
      <c r="Z2912" s="5">
        <f t="shared" si="509"/>
        <v>-49.323749737499995</v>
      </c>
      <c r="AA2912" s="5">
        <f t="shared" si="510"/>
        <v>4.6974999749999995</v>
      </c>
      <c r="AB2912" s="5">
        <f t="shared" si="511"/>
        <v>2.3487499874999997</v>
      </c>
    </row>
    <row r="2913" spans="1:28" x14ac:dyDescent="0.55000000000000004">
      <c r="A2913" s="3" t="s">
        <v>72</v>
      </c>
      <c r="B2913" s="3" t="s">
        <v>4718</v>
      </c>
      <c r="C2913" t="s">
        <v>47</v>
      </c>
      <c r="D2913" s="3" t="s">
        <v>173</v>
      </c>
      <c r="E2913" s="3" t="s">
        <v>3863</v>
      </c>
      <c r="F2913" s="3" t="s">
        <v>77</v>
      </c>
      <c r="G2913" s="5">
        <v>6.25</v>
      </c>
      <c r="H2913">
        <v>28</v>
      </c>
      <c r="I2913" s="5">
        <v>47.324999749999996</v>
      </c>
      <c r="J2913" s="5">
        <v>1.6901785624999999</v>
      </c>
      <c r="K2913">
        <v>218</v>
      </c>
      <c r="L2913" s="15">
        <v>0.12844036697247702</v>
      </c>
      <c r="M2913" s="13">
        <v>2.0403669724770599</v>
      </c>
      <c r="N2913" s="15">
        <v>0</v>
      </c>
      <c r="O2913" s="5">
        <v>0</v>
      </c>
      <c r="P2913" s="5">
        <v>0</v>
      </c>
      <c r="Q2913" s="5">
        <f t="shared" si="501"/>
        <v>47.324999749999996</v>
      </c>
      <c r="R2913" s="5">
        <f t="shared" si="502"/>
        <v>-47.324999749999996</v>
      </c>
      <c r="S2913" s="15">
        <f t="shared" si="503"/>
        <v>-1</v>
      </c>
      <c r="T2913">
        <v>0</v>
      </c>
      <c r="U2913" s="5" t="str">
        <f t="shared" si="504"/>
        <v>NA</v>
      </c>
      <c r="V2913" s="15">
        <f t="shared" si="505"/>
        <v>0</v>
      </c>
      <c r="W2913" s="15">
        <f t="shared" si="506"/>
        <v>0</v>
      </c>
      <c r="X2913" s="5">
        <f t="shared" si="507"/>
        <v>0</v>
      </c>
      <c r="Y2913" s="5">
        <f t="shared" si="508"/>
        <v>42.592499775</v>
      </c>
      <c r="Z2913" s="5">
        <f t="shared" si="509"/>
        <v>-49.691249737500002</v>
      </c>
      <c r="AA2913" s="5">
        <f t="shared" si="510"/>
        <v>4.7324999749999961</v>
      </c>
      <c r="AB2913" s="5">
        <f t="shared" si="511"/>
        <v>2.3662499875000051</v>
      </c>
    </row>
    <row r="2914" spans="1:28" x14ac:dyDescent="0.55000000000000004">
      <c r="A2914" s="3" t="s">
        <v>72</v>
      </c>
      <c r="B2914" s="3" t="s">
        <v>4720</v>
      </c>
      <c r="C2914" t="s">
        <v>47</v>
      </c>
      <c r="D2914" s="3" t="s">
        <v>173</v>
      </c>
      <c r="E2914" s="3" t="s">
        <v>2948</v>
      </c>
      <c r="F2914" s="3" t="s">
        <v>77</v>
      </c>
      <c r="G2914" s="5">
        <v>6.25</v>
      </c>
      <c r="H2914">
        <v>15</v>
      </c>
      <c r="I2914" s="5">
        <v>47.349999937500002</v>
      </c>
      <c r="J2914" s="5">
        <v>3.1566666625000002</v>
      </c>
      <c r="K2914">
        <v>464</v>
      </c>
      <c r="L2914" s="15">
        <v>3.2327586206896602E-2</v>
      </c>
      <c r="M2914" s="13">
        <v>1.3355603448275899</v>
      </c>
      <c r="N2914" s="15">
        <v>0</v>
      </c>
      <c r="O2914" s="5">
        <v>0</v>
      </c>
      <c r="P2914" s="5">
        <v>0</v>
      </c>
      <c r="Q2914" s="5">
        <f t="shared" si="501"/>
        <v>47.349999937500002</v>
      </c>
      <c r="R2914" s="5">
        <f t="shared" si="502"/>
        <v>-47.349999937500002</v>
      </c>
      <c r="S2914" s="15">
        <f t="shared" si="503"/>
        <v>-1</v>
      </c>
      <c r="T2914">
        <v>0</v>
      </c>
      <c r="U2914" s="5" t="str">
        <f t="shared" si="504"/>
        <v>NA</v>
      </c>
      <c r="V2914" s="15">
        <f t="shared" si="505"/>
        <v>0</v>
      </c>
      <c r="W2914" s="15">
        <f t="shared" si="506"/>
        <v>0</v>
      </c>
      <c r="X2914" s="5">
        <f t="shared" si="507"/>
        <v>0</v>
      </c>
      <c r="Y2914" s="5">
        <f t="shared" si="508"/>
        <v>42.61499994375</v>
      </c>
      <c r="Z2914" s="5">
        <f t="shared" si="509"/>
        <v>-49.717499934375006</v>
      </c>
      <c r="AA2914" s="5">
        <f t="shared" si="510"/>
        <v>4.7349999937500016</v>
      </c>
      <c r="AB2914" s="5">
        <f t="shared" si="511"/>
        <v>2.3674999968750043</v>
      </c>
    </row>
    <row r="2915" spans="1:28" x14ac:dyDescent="0.55000000000000004">
      <c r="A2915" s="3" t="s">
        <v>72</v>
      </c>
      <c r="B2915" s="3" t="s">
        <v>3399</v>
      </c>
      <c r="C2915" t="s">
        <v>47</v>
      </c>
      <c r="D2915" s="3" t="s">
        <v>137</v>
      </c>
      <c r="E2915" s="3" t="s">
        <v>2863</v>
      </c>
      <c r="F2915" s="3" t="s">
        <v>77</v>
      </c>
      <c r="G2915" s="5">
        <v>6.25</v>
      </c>
      <c r="H2915">
        <v>12</v>
      </c>
      <c r="I2915" s="5">
        <v>47.449999949999999</v>
      </c>
      <c r="J2915" s="5">
        <v>3.9541666625</v>
      </c>
      <c r="K2915">
        <v>583</v>
      </c>
      <c r="L2915" s="15">
        <v>2.0583190394511203E-2</v>
      </c>
      <c r="M2915" s="13">
        <v>2.1844253859348202</v>
      </c>
      <c r="N2915" s="15">
        <v>0</v>
      </c>
      <c r="O2915" s="5">
        <v>0</v>
      </c>
      <c r="P2915" s="5">
        <v>0</v>
      </c>
      <c r="Q2915" s="5">
        <f t="shared" si="501"/>
        <v>47.449999949999999</v>
      </c>
      <c r="R2915" s="5">
        <f t="shared" si="502"/>
        <v>-47.449999949999999</v>
      </c>
      <c r="S2915" s="15">
        <f t="shared" si="503"/>
        <v>-1</v>
      </c>
      <c r="T2915">
        <v>0</v>
      </c>
      <c r="U2915" s="5" t="str">
        <f t="shared" si="504"/>
        <v>NA</v>
      </c>
      <c r="V2915" s="15">
        <f t="shared" si="505"/>
        <v>0</v>
      </c>
      <c r="W2915" s="15">
        <f t="shared" si="506"/>
        <v>0</v>
      </c>
      <c r="X2915" s="5">
        <f t="shared" si="507"/>
        <v>0</v>
      </c>
      <c r="Y2915" s="5">
        <f t="shared" si="508"/>
        <v>42.704999954999998</v>
      </c>
      <c r="Z2915" s="5">
        <f t="shared" si="509"/>
        <v>-49.822499947499999</v>
      </c>
      <c r="AA2915" s="5">
        <f t="shared" si="510"/>
        <v>4.7449999950000006</v>
      </c>
      <c r="AB2915" s="5">
        <f t="shared" si="511"/>
        <v>2.3724999975000003</v>
      </c>
    </row>
    <row r="2916" spans="1:28" x14ac:dyDescent="0.55000000000000004">
      <c r="A2916" s="3" t="s">
        <v>72</v>
      </c>
      <c r="B2916" s="3" t="s">
        <v>4723</v>
      </c>
      <c r="C2916" t="s">
        <v>47</v>
      </c>
      <c r="D2916" s="3" t="s">
        <v>32</v>
      </c>
      <c r="E2916" s="3" t="s">
        <v>377</v>
      </c>
      <c r="F2916" s="3" t="s">
        <v>77</v>
      </c>
      <c r="G2916" s="5">
        <v>6.25</v>
      </c>
      <c r="H2916">
        <v>23</v>
      </c>
      <c r="I2916" s="5">
        <v>47.474999775000001</v>
      </c>
      <c r="J2916" s="5">
        <v>2.0641304250000001</v>
      </c>
      <c r="K2916">
        <v>466</v>
      </c>
      <c r="L2916" s="15">
        <v>4.9356223175965698E-2</v>
      </c>
      <c r="M2916" s="13">
        <v>1.4184549356223199</v>
      </c>
      <c r="N2916" s="15">
        <v>0</v>
      </c>
      <c r="O2916" s="5">
        <v>0</v>
      </c>
      <c r="P2916" s="5">
        <v>0</v>
      </c>
      <c r="Q2916" s="5">
        <f t="shared" si="501"/>
        <v>47.474999775000001</v>
      </c>
      <c r="R2916" s="5">
        <f t="shared" si="502"/>
        <v>-47.474999775000001</v>
      </c>
      <c r="S2916" s="15">
        <f t="shared" si="503"/>
        <v>-1</v>
      </c>
      <c r="T2916">
        <v>0</v>
      </c>
      <c r="U2916" s="5" t="str">
        <f t="shared" si="504"/>
        <v>NA</v>
      </c>
      <c r="V2916" s="15">
        <f t="shared" si="505"/>
        <v>0</v>
      </c>
      <c r="W2916" s="15">
        <f t="shared" si="506"/>
        <v>0</v>
      </c>
      <c r="X2916" s="5">
        <f t="shared" si="507"/>
        <v>0</v>
      </c>
      <c r="Y2916" s="5">
        <f t="shared" si="508"/>
        <v>42.727499797500002</v>
      </c>
      <c r="Z2916" s="5">
        <f t="shared" si="509"/>
        <v>-49.84874976375</v>
      </c>
      <c r="AA2916" s="5">
        <f t="shared" si="510"/>
        <v>4.7474999774999986</v>
      </c>
      <c r="AB2916" s="5">
        <f t="shared" si="511"/>
        <v>2.3737499887499993</v>
      </c>
    </row>
    <row r="2917" spans="1:28" x14ac:dyDescent="0.55000000000000004">
      <c r="A2917" s="3" t="s">
        <v>72</v>
      </c>
      <c r="B2917" s="3" t="s">
        <v>785</v>
      </c>
      <c r="C2917" t="s">
        <v>47</v>
      </c>
      <c r="D2917" s="3" t="s">
        <v>104</v>
      </c>
      <c r="E2917" s="3" t="s">
        <v>3008</v>
      </c>
      <c r="F2917" s="3" t="s">
        <v>77</v>
      </c>
      <c r="G2917" s="5">
        <v>6.25</v>
      </c>
      <c r="H2917">
        <v>13</v>
      </c>
      <c r="I2917" s="5">
        <v>47.574999875000003</v>
      </c>
      <c r="J2917" s="5">
        <v>3.659615375</v>
      </c>
      <c r="K2917">
        <v>189</v>
      </c>
      <c r="L2917" s="15">
        <v>6.8783068783068793E-2</v>
      </c>
      <c r="M2917" s="13">
        <v>1.26873015873016</v>
      </c>
      <c r="N2917" s="15">
        <v>0</v>
      </c>
      <c r="O2917" s="5">
        <v>0</v>
      </c>
      <c r="P2917" s="5">
        <v>0</v>
      </c>
      <c r="Q2917" s="5">
        <f t="shared" si="501"/>
        <v>47.574999875000003</v>
      </c>
      <c r="R2917" s="5">
        <f t="shared" si="502"/>
        <v>-47.574999875000003</v>
      </c>
      <c r="S2917" s="15">
        <f t="shared" si="503"/>
        <v>-1</v>
      </c>
      <c r="T2917">
        <v>0</v>
      </c>
      <c r="U2917" s="5" t="str">
        <f t="shared" si="504"/>
        <v>NA</v>
      </c>
      <c r="V2917" s="15">
        <f t="shared" si="505"/>
        <v>0</v>
      </c>
      <c r="W2917" s="15">
        <f t="shared" si="506"/>
        <v>0</v>
      </c>
      <c r="X2917" s="5">
        <f t="shared" si="507"/>
        <v>0</v>
      </c>
      <c r="Y2917" s="5">
        <f t="shared" si="508"/>
        <v>42.817499887500006</v>
      </c>
      <c r="Z2917" s="5">
        <f t="shared" si="509"/>
        <v>-49.953749868750002</v>
      </c>
      <c r="AA2917" s="5">
        <f t="shared" si="510"/>
        <v>4.7574999874999975</v>
      </c>
      <c r="AB2917" s="5">
        <f t="shared" si="511"/>
        <v>2.3787499937499987</v>
      </c>
    </row>
    <row r="2918" spans="1:28" x14ac:dyDescent="0.55000000000000004">
      <c r="A2918" s="3" t="s">
        <v>72</v>
      </c>
      <c r="B2918" s="3" t="s">
        <v>3771</v>
      </c>
      <c r="C2918" t="s">
        <v>47</v>
      </c>
      <c r="D2918" s="3" t="s">
        <v>173</v>
      </c>
      <c r="E2918" s="3" t="s">
        <v>3690</v>
      </c>
      <c r="F2918" s="3" t="s">
        <v>77</v>
      </c>
      <c r="G2918" s="5">
        <v>6.25</v>
      </c>
      <c r="H2918">
        <v>12</v>
      </c>
      <c r="I2918" s="5">
        <v>47.587499999999999</v>
      </c>
      <c r="J2918" s="5">
        <v>3.9656250000000002</v>
      </c>
      <c r="K2918">
        <v>241</v>
      </c>
      <c r="L2918" s="15">
        <v>4.9792531120332002E-2</v>
      </c>
      <c r="M2918" s="13">
        <v>1.6883817427385901</v>
      </c>
      <c r="N2918" s="15">
        <v>0</v>
      </c>
      <c r="O2918" s="5">
        <v>0</v>
      </c>
      <c r="P2918" s="5">
        <v>0</v>
      </c>
      <c r="Q2918" s="5">
        <f t="shared" si="501"/>
        <v>47.587499999999999</v>
      </c>
      <c r="R2918" s="5">
        <f t="shared" si="502"/>
        <v>-47.587499999999999</v>
      </c>
      <c r="S2918" s="15">
        <f t="shared" si="503"/>
        <v>-1</v>
      </c>
      <c r="T2918">
        <v>0</v>
      </c>
      <c r="U2918" s="5" t="str">
        <f t="shared" si="504"/>
        <v>NA</v>
      </c>
      <c r="V2918" s="15">
        <f t="shared" si="505"/>
        <v>0</v>
      </c>
      <c r="W2918" s="15">
        <f t="shared" si="506"/>
        <v>0</v>
      </c>
      <c r="X2918" s="5">
        <f t="shared" si="507"/>
        <v>0</v>
      </c>
      <c r="Y2918" s="5">
        <f t="shared" si="508"/>
        <v>42.828749999999999</v>
      </c>
      <c r="Z2918" s="5">
        <f t="shared" si="509"/>
        <v>-49.966875000000002</v>
      </c>
      <c r="AA2918" s="5">
        <f t="shared" si="510"/>
        <v>4.7587499999999991</v>
      </c>
      <c r="AB2918" s="5">
        <f t="shared" si="511"/>
        <v>2.3793750000000031</v>
      </c>
    </row>
    <row r="2919" spans="1:28" x14ac:dyDescent="0.55000000000000004">
      <c r="A2919" s="3" t="s">
        <v>72</v>
      </c>
      <c r="B2919" s="3" t="s">
        <v>4727</v>
      </c>
      <c r="C2919" t="s">
        <v>47</v>
      </c>
      <c r="D2919" s="3" t="s">
        <v>173</v>
      </c>
      <c r="E2919" s="3" t="s">
        <v>4096</v>
      </c>
      <c r="F2919" s="3" t="s">
        <v>77</v>
      </c>
      <c r="G2919" s="5">
        <v>6.25</v>
      </c>
      <c r="H2919">
        <v>33</v>
      </c>
      <c r="I2919" s="5">
        <v>48.037499812500009</v>
      </c>
      <c r="J2919" s="5">
        <v>1.4556818125000002</v>
      </c>
      <c r="K2919">
        <v>673</v>
      </c>
      <c r="L2919" s="15">
        <v>4.9034175334323901E-2</v>
      </c>
      <c r="M2919" s="13">
        <v>1.0356612184249601</v>
      </c>
      <c r="N2919" s="15">
        <v>0</v>
      </c>
      <c r="O2919" s="5">
        <v>0</v>
      </c>
      <c r="P2919" s="5">
        <v>0</v>
      </c>
      <c r="Q2919" s="5">
        <f t="shared" si="501"/>
        <v>48.037499812500009</v>
      </c>
      <c r="R2919" s="5">
        <f t="shared" si="502"/>
        <v>-48.037499812500009</v>
      </c>
      <c r="S2919" s="15">
        <f t="shared" si="503"/>
        <v>-1</v>
      </c>
      <c r="T2919">
        <v>0</v>
      </c>
      <c r="U2919" s="5" t="str">
        <f t="shared" si="504"/>
        <v>NA</v>
      </c>
      <c r="V2919" s="15">
        <f t="shared" si="505"/>
        <v>0</v>
      </c>
      <c r="W2919" s="15">
        <f t="shared" si="506"/>
        <v>0</v>
      </c>
      <c r="X2919" s="5">
        <f t="shared" si="507"/>
        <v>0</v>
      </c>
      <c r="Y2919" s="5">
        <f t="shared" si="508"/>
        <v>43.233749831250009</v>
      </c>
      <c r="Z2919" s="5">
        <f t="shared" si="509"/>
        <v>-50.439374803125013</v>
      </c>
      <c r="AA2919" s="5">
        <f t="shared" si="510"/>
        <v>4.8037499812500002</v>
      </c>
      <c r="AB2919" s="5">
        <f t="shared" si="511"/>
        <v>2.4018749906250036</v>
      </c>
    </row>
    <row r="2920" spans="1:28" x14ac:dyDescent="0.55000000000000004">
      <c r="A2920" s="3" t="s">
        <v>72</v>
      </c>
      <c r="B2920" s="3" t="s">
        <v>3245</v>
      </c>
      <c r="C2920" t="s">
        <v>47</v>
      </c>
      <c r="D2920" s="3" t="s">
        <v>32</v>
      </c>
      <c r="E2920" s="3" t="s">
        <v>2714</v>
      </c>
      <c r="F2920" s="3" t="s">
        <v>77</v>
      </c>
      <c r="G2920" s="5">
        <v>6.25</v>
      </c>
      <c r="H2920">
        <v>34</v>
      </c>
      <c r="I2920" s="5">
        <v>48.537499849999996</v>
      </c>
      <c r="J2920" s="5">
        <v>1.4275735249999999</v>
      </c>
      <c r="K2920">
        <v>2251</v>
      </c>
      <c r="L2920" s="15">
        <v>1.5104398045313201E-2</v>
      </c>
      <c r="M2920" s="13">
        <v>3.4359840071079502</v>
      </c>
      <c r="N2920" s="15">
        <v>0</v>
      </c>
      <c r="O2920" s="5">
        <v>0</v>
      </c>
      <c r="P2920" s="5">
        <v>0</v>
      </c>
      <c r="Q2920" s="5">
        <f t="shared" si="501"/>
        <v>48.537499849999996</v>
      </c>
      <c r="R2920" s="5">
        <f t="shared" si="502"/>
        <v>-48.537499849999996</v>
      </c>
      <c r="S2920" s="15">
        <f t="shared" si="503"/>
        <v>-1</v>
      </c>
      <c r="T2920">
        <v>0</v>
      </c>
      <c r="U2920" s="5" t="str">
        <f t="shared" si="504"/>
        <v>NA</v>
      </c>
      <c r="V2920" s="15">
        <f t="shared" si="505"/>
        <v>0</v>
      </c>
      <c r="W2920" s="15">
        <f t="shared" si="506"/>
        <v>0</v>
      </c>
      <c r="X2920" s="5">
        <f t="shared" si="507"/>
        <v>0</v>
      </c>
      <c r="Y2920" s="5">
        <f t="shared" si="508"/>
        <v>43.683749864999996</v>
      </c>
      <c r="Z2920" s="5">
        <f t="shared" si="509"/>
        <v>-50.9643748425</v>
      </c>
      <c r="AA2920" s="5">
        <f t="shared" si="510"/>
        <v>4.8537499850000003</v>
      </c>
      <c r="AB2920" s="5">
        <f t="shared" si="511"/>
        <v>2.4268749925000037</v>
      </c>
    </row>
    <row r="2921" spans="1:28" x14ac:dyDescent="0.55000000000000004">
      <c r="A2921" s="3" t="s">
        <v>72</v>
      </c>
      <c r="B2921" s="3" t="s">
        <v>3592</v>
      </c>
      <c r="C2921" t="s">
        <v>47</v>
      </c>
      <c r="D2921" s="3" t="s">
        <v>173</v>
      </c>
      <c r="E2921" s="3" t="s">
        <v>4483</v>
      </c>
      <c r="F2921" s="3" t="s">
        <v>77</v>
      </c>
      <c r="G2921" s="5">
        <v>6.25</v>
      </c>
      <c r="H2921">
        <v>10</v>
      </c>
      <c r="I2921" s="5">
        <v>48.6875</v>
      </c>
      <c r="J2921" s="5">
        <v>4.8687500000000004</v>
      </c>
      <c r="K2921">
        <v>389</v>
      </c>
      <c r="L2921" s="15">
        <v>2.5706940874036001E-2</v>
      </c>
      <c r="M2921" s="13">
        <v>1.31696658097686</v>
      </c>
      <c r="N2921" s="15">
        <v>0</v>
      </c>
      <c r="O2921" s="5">
        <v>0</v>
      </c>
      <c r="P2921" s="5">
        <v>0</v>
      </c>
      <c r="Q2921" s="5">
        <f t="shared" si="501"/>
        <v>48.6875</v>
      </c>
      <c r="R2921" s="5">
        <f t="shared" si="502"/>
        <v>-48.6875</v>
      </c>
      <c r="S2921" s="15">
        <f t="shared" si="503"/>
        <v>-1</v>
      </c>
      <c r="T2921">
        <v>0</v>
      </c>
      <c r="U2921" s="5" t="str">
        <f t="shared" si="504"/>
        <v>NA</v>
      </c>
      <c r="V2921" s="15">
        <f t="shared" si="505"/>
        <v>0</v>
      </c>
      <c r="W2921" s="15">
        <f t="shared" si="506"/>
        <v>0</v>
      </c>
      <c r="X2921" s="5">
        <f t="shared" si="507"/>
        <v>0</v>
      </c>
      <c r="Y2921" s="5">
        <f t="shared" si="508"/>
        <v>43.818750000000001</v>
      </c>
      <c r="Z2921" s="5">
        <f t="shared" si="509"/>
        <v>-51.121875000000003</v>
      </c>
      <c r="AA2921" s="5">
        <f t="shared" si="510"/>
        <v>4.8687499999999986</v>
      </c>
      <c r="AB2921" s="5">
        <f t="shared" si="511"/>
        <v>2.4343750000000028</v>
      </c>
    </row>
    <row r="2922" spans="1:28" x14ac:dyDescent="0.55000000000000004">
      <c r="A2922" s="3" t="s">
        <v>72</v>
      </c>
      <c r="B2922" s="3" t="s">
        <v>4012</v>
      </c>
      <c r="C2922" t="s">
        <v>47</v>
      </c>
      <c r="D2922" s="3" t="s">
        <v>173</v>
      </c>
      <c r="E2922" s="3" t="s">
        <v>385</v>
      </c>
      <c r="F2922" s="3" t="s">
        <v>77</v>
      </c>
      <c r="G2922" s="5">
        <v>6.25</v>
      </c>
      <c r="H2922">
        <v>26</v>
      </c>
      <c r="I2922" s="5">
        <v>49.212499700000002</v>
      </c>
      <c r="J2922" s="5">
        <v>1.8927884500000001</v>
      </c>
      <c r="K2922">
        <v>180</v>
      </c>
      <c r="L2922" s="15">
        <v>0.14444444444444401</v>
      </c>
      <c r="M2922" s="13">
        <v>2.0066666666666699</v>
      </c>
      <c r="N2922" s="15">
        <v>0</v>
      </c>
      <c r="O2922" s="5">
        <v>0</v>
      </c>
      <c r="P2922" s="5">
        <v>0</v>
      </c>
      <c r="Q2922" s="5">
        <f t="shared" si="501"/>
        <v>49.212499700000002</v>
      </c>
      <c r="R2922" s="5">
        <f t="shared" si="502"/>
        <v>-49.212499700000002</v>
      </c>
      <c r="S2922" s="15">
        <f t="shared" si="503"/>
        <v>-1</v>
      </c>
      <c r="T2922">
        <v>0</v>
      </c>
      <c r="U2922" s="5" t="str">
        <f t="shared" si="504"/>
        <v>NA</v>
      </c>
      <c r="V2922" s="15">
        <f t="shared" si="505"/>
        <v>0</v>
      </c>
      <c r="W2922" s="15">
        <f t="shared" si="506"/>
        <v>0</v>
      </c>
      <c r="X2922" s="5">
        <f t="shared" si="507"/>
        <v>0</v>
      </c>
      <c r="Y2922" s="5">
        <f t="shared" si="508"/>
        <v>44.291249730000004</v>
      </c>
      <c r="Z2922" s="5">
        <f t="shared" si="509"/>
        <v>-51.673124685000005</v>
      </c>
      <c r="AA2922" s="5">
        <f t="shared" si="510"/>
        <v>4.9212499699999981</v>
      </c>
      <c r="AB2922" s="5">
        <f t="shared" si="511"/>
        <v>2.4606249850000026</v>
      </c>
    </row>
    <row r="2923" spans="1:28" x14ac:dyDescent="0.55000000000000004">
      <c r="A2923" s="3" t="s">
        <v>72</v>
      </c>
      <c r="B2923" s="3" t="s">
        <v>940</v>
      </c>
      <c r="C2923" t="s">
        <v>47</v>
      </c>
      <c r="D2923" s="3" t="s">
        <v>104</v>
      </c>
      <c r="E2923" s="3" t="s">
        <v>105</v>
      </c>
      <c r="F2923" s="3" t="s">
        <v>77</v>
      </c>
      <c r="G2923" s="5">
        <v>6.25</v>
      </c>
      <c r="H2923">
        <v>18</v>
      </c>
      <c r="I2923" s="5">
        <v>49.662499949999997</v>
      </c>
      <c r="J2923" s="5">
        <v>2.7590277749999998</v>
      </c>
      <c r="K2923">
        <v>284</v>
      </c>
      <c r="L2923" s="15">
        <v>6.3380281690140802E-2</v>
      </c>
      <c r="M2923" s="13">
        <v>1.7014436619718301</v>
      </c>
      <c r="N2923" s="15">
        <v>0</v>
      </c>
      <c r="O2923" s="5">
        <v>0</v>
      </c>
      <c r="P2923" s="5">
        <v>0</v>
      </c>
      <c r="Q2923" s="5">
        <f t="shared" si="501"/>
        <v>49.662499949999997</v>
      </c>
      <c r="R2923" s="5">
        <f t="shared" si="502"/>
        <v>-49.662499949999997</v>
      </c>
      <c r="S2923" s="15">
        <f t="shared" si="503"/>
        <v>-1</v>
      </c>
      <c r="T2923">
        <v>0</v>
      </c>
      <c r="U2923" s="5" t="str">
        <f t="shared" si="504"/>
        <v>NA</v>
      </c>
      <c r="V2923" s="15">
        <f t="shared" si="505"/>
        <v>0</v>
      </c>
      <c r="W2923" s="15">
        <f t="shared" si="506"/>
        <v>0</v>
      </c>
      <c r="X2923" s="5">
        <f t="shared" si="507"/>
        <v>0</v>
      </c>
      <c r="Y2923" s="5">
        <f t="shared" si="508"/>
        <v>44.696249954999999</v>
      </c>
      <c r="Z2923" s="5">
        <f t="shared" si="509"/>
        <v>-52.145624947499996</v>
      </c>
      <c r="AA2923" s="5">
        <f t="shared" si="510"/>
        <v>4.9662499949999983</v>
      </c>
      <c r="AB2923" s="5">
        <f t="shared" si="511"/>
        <v>2.4831249974999992</v>
      </c>
    </row>
    <row r="2924" spans="1:28" x14ac:dyDescent="0.55000000000000004">
      <c r="A2924" s="3" t="s">
        <v>72</v>
      </c>
      <c r="B2924" s="3" t="s">
        <v>2901</v>
      </c>
      <c r="C2924" t="s">
        <v>47</v>
      </c>
      <c r="D2924" s="3" t="s">
        <v>173</v>
      </c>
      <c r="E2924" s="3" t="s">
        <v>545</v>
      </c>
      <c r="F2924" s="3" t="s">
        <v>77</v>
      </c>
      <c r="G2924" s="5">
        <v>6.25</v>
      </c>
      <c r="H2924">
        <v>28</v>
      </c>
      <c r="I2924" s="5">
        <v>49.7</v>
      </c>
      <c r="J2924" s="5">
        <v>1.7749999999999999</v>
      </c>
      <c r="K2924">
        <v>435</v>
      </c>
      <c r="L2924" s="15">
        <v>6.4367816091953994E-2</v>
      </c>
      <c r="M2924" s="13">
        <v>1.8632183908046001</v>
      </c>
      <c r="N2924" s="15">
        <v>0</v>
      </c>
      <c r="O2924" s="5">
        <v>0</v>
      </c>
      <c r="P2924" s="5">
        <v>0</v>
      </c>
      <c r="Q2924" s="5">
        <f t="shared" si="501"/>
        <v>49.7</v>
      </c>
      <c r="R2924" s="5">
        <f t="shared" si="502"/>
        <v>-49.7</v>
      </c>
      <c r="S2924" s="15">
        <f t="shared" si="503"/>
        <v>-1</v>
      </c>
      <c r="T2924">
        <v>0</v>
      </c>
      <c r="U2924" s="5" t="str">
        <f t="shared" si="504"/>
        <v>NA</v>
      </c>
      <c r="V2924" s="15">
        <f t="shared" si="505"/>
        <v>0</v>
      </c>
      <c r="W2924" s="15">
        <f t="shared" si="506"/>
        <v>0</v>
      </c>
      <c r="X2924" s="5">
        <f t="shared" si="507"/>
        <v>0</v>
      </c>
      <c r="Y2924" s="5">
        <f t="shared" si="508"/>
        <v>44.730000000000004</v>
      </c>
      <c r="Z2924" s="5">
        <f t="shared" si="509"/>
        <v>-52.185000000000002</v>
      </c>
      <c r="AA2924" s="5">
        <f t="shared" si="510"/>
        <v>4.9699999999999989</v>
      </c>
      <c r="AB2924" s="5">
        <f t="shared" si="511"/>
        <v>2.4849999999999994</v>
      </c>
    </row>
    <row r="2925" spans="1:28" x14ac:dyDescent="0.55000000000000004">
      <c r="A2925" s="3" t="s">
        <v>72</v>
      </c>
      <c r="B2925" s="3" t="s">
        <v>4734</v>
      </c>
      <c r="C2925" t="s">
        <v>47</v>
      </c>
      <c r="D2925" s="3" t="s">
        <v>173</v>
      </c>
      <c r="E2925" s="3" t="s">
        <v>2718</v>
      </c>
      <c r="F2925" s="3" t="s">
        <v>77</v>
      </c>
      <c r="G2925" s="5">
        <v>6.25</v>
      </c>
      <c r="H2925">
        <v>33</v>
      </c>
      <c r="I2925" s="5">
        <v>49.787499712500001</v>
      </c>
      <c r="J2925" s="5">
        <v>1.5087121125</v>
      </c>
      <c r="K2925">
        <v>1295</v>
      </c>
      <c r="L2925" s="15">
        <v>2.5482625482625497E-2</v>
      </c>
      <c r="M2925" s="13">
        <v>2.8359073359073399</v>
      </c>
      <c r="N2925" s="15">
        <v>0</v>
      </c>
      <c r="O2925" s="5">
        <v>0</v>
      </c>
      <c r="P2925" s="5">
        <v>0</v>
      </c>
      <c r="Q2925" s="5">
        <f t="shared" si="501"/>
        <v>49.787499712500001</v>
      </c>
      <c r="R2925" s="5">
        <f t="shared" si="502"/>
        <v>-49.787499712500001</v>
      </c>
      <c r="S2925" s="15">
        <f t="shared" si="503"/>
        <v>-1</v>
      </c>
      <c r="T2925">
        <v>0</v>
      </c>
      <c r="U2925" s="5" t="str">
        <f t="shared" si="504"/>
        <v>NA</v>
      </c>
      <c r="V2925" s="15">
        <f t="shared" si="505"/>
        <v>0</v>
      </c>
      <c r="W2925" s="15">
        <f t="shared" si="506"/>
        <v>0</v>
      </c>
      <c r="X2925" s="5">
        <f t="shared" si="507"/>
        <v>0</v>
      </c>
      <c r="Y2925" s="5">
        <f t="shared" si="508"/>
        <v>44.808749741250004</v>
      </c>
      <c r="Z2925" s="5">
        <f t="shared" si="509"/>
        <v>-52.276874698125006</v>
      </c>
      <c r="AA2925" s="5">
        <f t="shared" si="510"/>
        <v>4.9787499712499965</v>
      </c>
      <c r="AB2925" s="5">
        <f t="shared" si="511"/>
        <v>2.4893749856250054</v>
      </c>
    </row>
    <row r="2926" spans="1:28" x14ac:dyDescent="0.55000000000000004">
      <c r="A2926" s="3" t="s">
        <v>72</v>
      </c>
      <c r="B2926" s="3" t="s">
        <v>276</v>
      </c>
      <c r="C2926" t="s">
        <v>47</v>
      </c>
      <c r="D2926" s="3" t="s">
        <v>137</v>
      </c>
      <c r="E2926" s="3" t="s">
        <v>138</v>
      </c>
      <c r="F2926" s="3" t="s">
        <v>77</v>
      </c>
      <c r="G2926" s="5">
        <v>6.25</v>
      </c>
      <c r="H2926">
        <v>21</v>
      </c>
      <c r="I2926" s="5">
        <v>49.787499824999998</v>
      </c>
      <c r="J2926" s="5">
        <v>2.370833325</v>
      </c>
      <c r="K2926">
        <v>273</v>
      </c>
      <c r="L2926" s="15">
        <v>7.69230769230769E-2</v>
      </c>
      <c r="M2926" s="13">
        <v>2.40131868131868</v>
      </c>
      <c r="N2926" s="15">
        <v>0</v>
      </c>
      <c r="O2926" s="5">
        <v>0</v>
      </c>
      <c r="P2926" s="5">
        <v>0</v>
      </c>
      <c r="Q2926" s="5">
        <f t="shared" si="501"/>
        <v>49.787499824999998</v>
      </c>
      <c r="R2926" s="5">
        <f t="shared" si="502"/>
        <v>-49.787499824999998</v>
      </c>
      <c r="S2926" s="15">
        <f t="shared" si="503"/>
        <v>-1</v>
      </c>
      <c r="T2926">
        <v>0</v>
      </c>
      <c r="U2926" s="5" t="str">
        <f t="shared" si="504"/>
        <v>NA</v>
      </c>
      <c r="V2926" s="15">
        <f t="shared" si="505"/>
        <v>0</v>
      </c>
      <c r="W2926" s="15">
        <f t="shared" si="506"/>
        <v>0</v>
      </c>
      <c r="X2926" s="5">
        <f t="shared" si="507"/>
        <v>0</v>
      </c>
      <c r="Y2926" s="5">
        <f t="shared" si="508"/>
        <v>44.808749842499999</v>
      </c>
      <c r="Z2926" s="5">
        <f t="shared" si="509"/>
        <v>-52.27687481625</v>
      </c>
      <c r="AA2926" s="5">
        <f t="shared" si="510"/>
        <v>4.9787499824999983</v>
      </c>
      <c r="AB2926" s="5">
        <f t="shared" si="511"/>
        <v>2.4893749912500027</v>
      </c>
    </row>
    <row r="2927" spans="1:28" x14ac:dyDescent="0.55000000000000004">
      <c r="A2927" s="3" t="s">
        <v>72</v>
      </c>
      <c r="B2927" s="3" t="s">
        <v>536</v>
      </c>
      <c r="C2927" t="s">
        <v>47</v>
      </c>
      <c r="D2927" s="3" t="s">
        <v>104</v>
      </c>
      <c r="E2927" s="3" t="s">
        <v>105</v>
      </c>
      <c r="F2927" s="3" t="s">
        <v>77</v>
      </c>
      <c r="G2927" s="5">
        <v>6.25</v>
      </c>
      <c r="H2927">
        <v>17</v>
      </c>
      <c r="I2927" s="5">
        <v>49.962499987500003</v>
      </c>
      <c r="J2927" s="5">
        <v>2.9389705875000001</v>
      </c>
      <c r="K2927">
        <v>349</v>
      </c>
      <c r="L2927" s="15">
        <v>4.8710601719197701E-2</v>
      </c>
      <c r="M2927" s="13">
        <v>1.70570200573066</v>
      </c>
      <c r="N2927" s="15">
        <v>0</v>
      </c>
      <c r="O2927" s="5">
        <v>0</v>
      </c>
      <c r="P2927" s="5">
        <v>0</v>
      </c>
      <c r="Q2927" s="5">
        <f t="shared" si="501"/>
        <v>49.962499987500003</v>
      </c>
      <c r="R2927" s="5">
        <f t="shared" si="502"/>
        <v>-49.962499987500003</v>
      </c>
      <c r="S2927" s="15">
        <f t="shared" si="503"/>
        <v>-1</v>
      </c>
      <c r="T2927">
        <v>0</v>
      </c>
      <c r="U2927" s="5" t="str">
        <f t="shared" si="504"/>
        <v>NA</v>
      </c>
      <c r="V2927" s="15">
        <f t="shared" si="505"/>
        <v>0</v>
      </c>
      <c r="W2927" s="15">
        <f t="shared" si="506"/>
        <v>0</v>
      </c>
      <c r="X2927" s="5">
        <f t="shared" si="507"/>
        <v>0</v>
      </c>
      <c r="Y2927" s="5">
        <f t="shared" si="508"/>
        <v>44.96624998875</v>
      </c>
      <c r="Z2927" s="5">
        <f t="shared" si="509"/>
        <v>-52.460624986875004</v>
      </c>
      <c r="AA2927" s="5">
        <f t="shared" si="510"/>
        <v>4.9962499987500024</v>
      </c>
      <c r="AB2927" s="5">
        <f t="shared" si="511"/>
        <v>2.4981249993750012</v>
      </c>
    </row>
    <row r="2928" spans="1:28" x14ac:dyDescent="0.55000000000000004">
      <c r="A2928" s="3" t="s">
        <v>72</v>
      </c>
      <c r="B2928" s="3" t="s">
        <v>381</v>
      </c>
      <c r="C2928" t="s">
        <v>47</v>
      </c>
      <c r="D2928" s="3" t="s">
        <v>75</v>
      </c>
      <c r="E2928" s="3" t="s">
        <v>76</v>
      </c>
      <c r="F2928" s="3" t="s">
        <v>77</v>
      </c>
      <c r="G2928" s="5">
        <v>6.25</v>
      </c>
      <c r="H2928">
        <v>18</v>
      </c>
      <c r="I2928" s="5">
        <v>50.53749997500001</v>
      </c>
      <c r="J2928" s="5">
        <v>2.8076388875000005</v>
      </c>
      <c r="K2928">
        <v>147</v>
      </c>
      <c r="L2928" s="15">
        <v>0.122448979591837</v>
      </c>
      <c r="M2928" s="13">
        <v>1.6030612244897999</v>
      </c>
      <c r="N2928" s="15">
        <v>0</v>
      </c>
      <c r="O2928" s="5">
        <v>0</v>
      </c>
      <c r="P2928" s="5">
        <v>0</v>
      </c>
      <c r="Q2928" s="5">
        <f t="shared" si="501"/>
        <v>50.53749997500001</v>
      </c>
      <c r="R2928" s="5">
        <f t="shared" si="502"/>
        <v>-50.53749997500001</v>
      </c>
      <c r="S2928" s="15">
        <f t="shared" si="503"/>
        <v>-1</v>
      </c>
      <c r="T2928">
        <v>0</v>
      </c>
      <c r="U2928" s="5" t="str">
        <f t="shared" si="504"/>
        <v>NA</v>
      </c>
      <c r="V2928" s="15">
        <f t="shared" si="505"/>
        <v>0</v>
      </c>
      <c r="W2928" s="15">
        <f t="shared" si="506"/>
        <v>0</v>
      </c>
      <c r="X2928" s="5">
        <f t="shared" si="507"/>
        <v>0</v>
      </c>
      <c r="Y2928" s="5">
        <f t="shared" si="508"/>
        <v>45.483749977500011</v>
      </c>
      <c r="Z2928" s="5">
        <f t="shared" si="509"/>
        <v>-53.064374973750013</v>
      </c>
      <c r="AA2928" s="5">
        <f t="shared" si="510"/>
        <v>5.0537499974999989</v>
      </c>
      <c r="AB2928" s="5">
        <f t="shared" si="511"/>
        <v>2.526874998750003</v>
      </c>
    </row>
    <row r="2929" spans="1:28" x14ac:dyDescent="0.55000000000000004">
      <c r="A2929" s="3" t="s">
        <v>72</v>
      </c>
      <c r="B2929" s="3" t="s">
        <v>4648</v>
      </c>
      <c r="C2929" t="s">
        <v>47</v>
      </c>
      <c r="D2929" s="3" t="s">
        <v>173</v>
      </c>
      <c r="E2929" s="3" t="s">
        <v>2764</v>
      </c>
      <c r="F2929" s="3" t="s">
        <v>77</v>
      </c>
      <c r="G2929" s="5">
        <v>6.25</v>
      </c>
      <c r="H2929">
        <v>49</v>
      </c>
      <c r="I2929" s="5">
        <v>51.2749995625</v>
      </c>
      <c r="J2929" s="5">
        <v>1.0464285625</v>
      </c>
      <c r="K2929">
        <v>1975</v>
      </c>
      <c r="L2929" s="15">
        <v>2.4810126582278502E-2</v>
      </c>
      <c r="M2929" s="13">
        <v>1.41903797468354</v>
      </c>
      <c r="N2929" s="15">
        <v>0</v>
      </c>
      <c r="O2929" s="5">
        <v>0</v>
      </c>
      <c r="P2929" s="5">
        <v>0</v>
      </c>
      <c r="Q2929" s="5">
        <f t="shared" si="501"/>
        <v>51.2749995625</v>
      </c>
      <c r="R2929" s="5">
        <f t="shared" si="502"/>
        <v>-51.2749995625</v>
      </c>
      <c r="S2929" s="15">
        <f t="shared" si="503"/>
        <v>-1</v>
      </c>
      <c r="T2929">
        <v>0</v>
      </c>
      <c r="U2929" s="5" t="str">
        <f t="shared" si="504"/>
        <v>NA</v>
      </c>
      <c r="V2929" s="15">
        <f t="shared" si="505"/>
        <v>0</v>
      </c>
      <c r="W2929" s="15">
        <f t="shared" si="506"/>
        <v>0</v>
      </c>
      <c r="X2929" s="5">
        <f t="shared" si="507"/>
        <v>0</v>
      </c>
      <c r="Y2929" s="5">
        <f t="shared" si="508"/>
        <v>46.147499606250001</v>
      </c>
      <c r="Z2929" s="5">
        <f t="shared" si="509"/>
        <v>-53.838749540625003</v>
      </c>
      <c r="AA2929" s="5">
        <f t="shared" si="510"/>
        <v>5.1274999562499985</v>
      </c>
      <c r="AB2929" s="5">
        <f t="shared" si="511"/>
        <v>2.5637499781250028</v>
      </c>
    </row>
    <row r="2930" spans="1:28" x14ac:dyDescent="0.55000000000000004">
      <c r="A2930" s="3" t="s">
        <v>72</v>
      </c>
      <c r="B2930" s="3" t="s">
        <v>3671</v>
      </c>
      <c r="C2930" t="s">
        <v>47</v>
      </c>
      <c r="D2930" s="3" t="s">
        <v>32</v>
      </c>
      <c r="E2930" s="3" t="s">
        <v>377</v>
      </c>
      <c r="F2930" s="3" t="s">
        <v>77</v>
      </c>
      <c r="G2930" s="5">
        <v>6.25</v>
      </c>
      <c r="H2930">
        <v>21</v>
      </c>
      <c r="I2930" s="5">
        <v>51.624999824999996</v>
      </c>
      <c r="J2930" s="5">
        <v>2.4583333249999999</v>
      </c>
      <c r="K2930">
        <v>125</v>
      </c>
      <c r="L2930" s="15">
        <v>0.16800000000000001</v>
      </c>
      <c r="M2930" s="13">
        <v>1.4543999999999999</v>
      </c>
      <c r="N2930" s="15">
        <v>0</v>
      </c>
      <c r="O2930" s="5">
        <v>0</v>
      </c>
      <c r="P2930" s="5">
        <v>0</v>
      </c>
      <c r="Q2930" s="5">
        <f t="shared" si="501"/>
        <v>51.624999824999996</v>
      </c>
      <c r="R2930" s="5">
        <f t="shared" si="502"/>
        <v>-51.624999824999996</v>
      </c>
      <c r="S2930" s="15">
        <f t="shared" si="503"/>
        <v>-1</v>
      </c>
      <c r="T2930">
        <v>0</v>
      </c>
      <c r="U2930" s="5" t="str">
        <f t="shared" si="504"/>
        <v>NA</v>
      </c>
      <c r="V2930" s="15">
        <f t="shared" si="505"/>
        <v>0</v>
      </c>
      <c r="W2930" s="15">
        <f t="shared" si="506"/>
        <v>0</v>
      </c>
      <c r="X2930" s="5">
        <f t="shared" si="507"/>
        <v>0</v>
      </c>
      <c r="Y2930" s="5">
        <f t="shared" si="508"/>
        <v>46.462499842499994</v>
      </c>
      <c r="Z2930" s="5">
        <f t="shared" si="509"/>
        <v>-54.206249816250001</v>
      </c>
      <c r="AA2930" s="5">
        <f t="shared" si="510"/>
        <v>5.1624999825000017</v>
      </c>
      <c r="AB2930" s="5">
        <f t="shared" si="511"/>
        <v>2.5812499912500044</v>
      </c>
    </row>
    <row r="2931" spans="1:28" x14ac:dyDescent="0.55000000000000004">
      <c r="A2931" s="3" t="s">
        <v>72</v>
      </c>
      <c r="B2931" s="3" t="s">
        <v>2292</v>
      </c>
      <c r="C2931" t="s">
        <v>47</v>
      </c>
      <c r="D2931" s="3" t="s">
        <v>137</v>
      </c>
      <c r="E2931" s="3" t="s">
        <v>2863</v>
      </c>
      <c r="F2931" s="3" t="s">
        <v>77</v>
      </c>
      <c r="G2931" s="5">
        <v>6.25</v>
      </c>
      <c r="H2931">
        <v>18</v>
      </c>
      <c r="I2931" s="5">
        <v>51.774999975</v>
      </c>
      <c r="J2931" s="5">
        <v>2.8763888875000001</v>
      </c>
      <c r="K2931">
        <v>113</v>
      </c>
      <c r="L2931" s="15">
        <v>0.15929203539823</v>
      </c>
      <c r="M2931" s="13">
        <v>1.2098230088495601</v>
      </c>
      <c r="N2931" s="15">
        <v>0</v>
      </c>
      <c r="O2931" s="5">
        <v>0</v>
      </c>
      <c r="P2931" s="5">
        <v>0</v>
      </c>
      <c r="Q2931" s="5">
        <f t="shared" si="501"/>
        <v>51.774999975</v>
      </c>
      <c r="R2931" s="5">
        <f t="shared" si="502"/>
        <v>-51.774999975</v>
      </c>
      <c r="S2931" s="15">
        <f t="shared" si="503"/>
        <v>-1</v>
      </c>
      <c r="T2931">
        <v>0</v>
      </c>
      <c r="U2931" s="5" t="str">
        <f t="shared" si="504"/>
        <v>NA</v>
      </c>
      <c r="V2931" s="15">
        <f t="shared" si="505"/>
        <v>0</v>
      </c>
      <c r="W2931" s="15">
        <f t="shared" si="506"/>
        <v>0</v>
      </c>
      <c r="X2931" s="5">
        <f t="shared" si="507"/>
        <v>0</v>
      </c>
      <c r="Y2931" s="5">
        <f t="shared" si="508"/>
        <v>46.5974999775</v>
      </c>
      <c r="Z2931" s="5">
        <f t="shared" si="509"/>
        <v>-54.363749973750004</v>
      </c>
      <c r="AA2931" s="5">
        <f t="shared" si="510"/>
        <v>5.1774999975</v>
      </c>
      <c r="AB2931" s="5">
        <f t="shared" si="511"/>
        <v>2.5887499987500036</v>
      </c>
    </row>
    <row r="2932" spans="1:28" x14ac:dyDescent="0.55000000000000004">
      <c r="A2932" s="3" t="s">
        <v>72</v>
      </c>
      <c r="B2932" s="3" t="s">
        <v>4333</v>
      </c>
      <c r="C2932" t="s">
        <v>47</v>
      </c>
      <c r="D2932" s="3" t="s">
        <v>173</v>
      </c>
      <c r="E2932" s="3" t="s">
        <v>545</v>
      </c>
      <c r="F2932" s="3" t="s">
        <v>77</v>
      </c>
      <c r="G2932" s="5">
        <v>6.25</v>
      </c>
      <c r="H2932">
        <v>22</v>
      </c>
      <c r="I2932" s="5">
        <v>51.962499874999999</v>
      </c>
      <c r="J2932" s="5">
        <v>2.3619318124999999</v>
      </c>
      <c r="K2932">
        <v>633</v>
      </c>
      <c r="L2932" s="15">
        <v>3.4755134281200604E-2</v>
      </c>
      <c r="M2932" s="13">
        <v>2.2593996840442299</v>
      </c>
      <c r="N2932" s="15">
        <v>0</v>
      </c>
      <c r="O2932" s="5">
        <v>0</v>
      </c>
      <c r="P2932" s="5">
        <v>0</v>
      </c>
      <c r="Q2932" s="5">
        <f t="shared" si="501"/>
        <v>51.962499874999999</v>
      </c>
      <c r="R2932" s="5">
        <f t="shared" si="502"/>
        <v>-51.962499874999999</v>
      </c>
      <c r="S2932" s="15">
        <f t="shared" si="503"/>
        <v>-1</v>
      </c>
      <c r="T2932">
        <v>0</v>
      </c>
      <c r="U2932" s="5" t="str">
        <f t="shared" si="504"/>
        <v>NA</v>
      </c>
      <c r="V2932" s="15">
        <f t="shared" si="505"/>
        <v>0</v>
      </c>
      <c r="W2932" s="15">
        <f t="shared" si="506"/>
        <v>0</v>
      </c>
      <c r="X2932" s="5">
        <f t="shared" si="507"/>
        <v>0</v>
      </c>
      <c r="Y2932" s="5">
        <f t="shared" si="508"/>
        <v>46.766249887500003</v>
      </c>
      <c r="Z2932" s="5">
        <f t="shared" si="509"/>
        <v>-54.560624868750004</v>
      </c>
      <c r="AA2932" s="5">
        <f t="shared" si="510"/>
        <v>5.1962499874999963</v>
      </c>
      <c r="AB2932" s="5">
        <f t="shared" si="511"/>
        <v>2.5981249937500053</v>
      </c>
    </row>
    <row r="2933" spans="1:28" x14ac:dyDescent="0.55000000000000004">
      <c r="A2933" s="3" t="s">
        <v>72</v>
      </c>
      <c r="B2933" s="3" t="s">
        <v>3671</v>
      </c>
      <c r="C2933" t="s">
        <v>47</v>
      </c>
      <c r="D2933" s="3" t="s">
        <v>173</v>
      </c>
      <c r="E2933" s="3" t="s">
        <v>188</v>
      </c>
      <c r="F2933" s="3" t="s">
        <v>77</v>
      </c>
      <c r="G2933" s="5">
        <v>6.25</v>
      </c>
      <c r="H2933">
        <v>17</v>
      </c>
      <c r="I2933" s="5">
        <v>51.987499825</v>
      </c>
      <c r="J2933" s="5">
        <v>3.0580882250000001</v>
      </c>
      <c r="K2933">
        <v>117</v>
      </c>
      <c r="L2933" s="15">
        <v>0.145299145299145</v>
      </c>
      <c r="M2933" s="13">
        <v>1.88803418803419</v>
      </c>
      <c r="N2933" s="15">
        <v>0</v>
      </c>
      <c r="O2933" s="5">
        <v>0</v>
      </c>
      <c r="P2933" s="5">
        <v>0</v>
      </c>
      <c r="Q2933" s="5">
        <f t="shared" si="501"/>
        <v>51.987499825</v>
      </c>
      <c r="R2933" s="5">
        <f t="shared" si="502"/>
        <v>-51.987499825</v>
      </c>
      <c r="S2933" s="15">
        <f t="shared" si="503"/>
        <v>-1</v>
      </c>
      <c r="T2933">
        <v>0</v>
      </c>
      <c r="U2933" s="5" t="str">
        <f t="shared" si="504"/>
        <v>NA</v>
      </c>
      <c r="V2933" s="15">
        <f t="shared" si="505"/>
        <v>0</v>
      </c>
      <c r="W2933" s="15">
        <f t="shared" si="506"/>
        <v>0</v>
      </c>
      <c r="X2933" s="5">
        <f t="shared" si="507"/>
        <v>0</v>
      </c>
      <c r="Y2933" s="5">
        <f t="shared" si="508"/>
        <v>46.788749842500003</v>
      </c>
      <c r="Z2933" s="5">
        <f t="shared" si="509"/>
        <v>-54.586874816250003</v>
      </c>
      <c r="AA2933" s="5">
        <f t="shared" si="510"/>
        <v>5.1987499824999972</v>
      </c>
      <c r="AB2933" s="5">
        <f t="shared" si="511"/>
        <v>2.5993749912500022</v>
      </c>
    </row>
    <row r="2934" spans="1:28" x14ac:dyDescent="0.55000000000000004">
      <c r="A2934" s="3" t="s">
        <v>72</v>
      </c>
      <c r="B2934" s="3" t="s">
        <v>494</v>
      </c>
      <c r="C2934" t="s">
        <v>47</v>
      </c>
      <c r="D2934" s="3" t="s">
        <v>104</v>
      </c>
      <c r="E2934" s="3" t="s">
        <v>105</v>
      </c>
      <c r="F2934" s="3" t="s">
        <v>77</v>
      </c>
      <c r="G2934" s="5">
        <v>6.25</v>
      </c>
      <c r="H2934">
        <v>18</v>
      </c>
      <c r="I2934" s="5">
        <v>52.337499974999993</v>
      </c>
      <c r="J2934" s="5">
        <v>2.9076388874999997</v>
      </c>
      <c r="K2934">
        <v>325</v>
      </c>
      <c r="L2934" s="15">
        <v>5.53846153846154E-2</v>
      </c>
      <c r="M2934" s="13">
        <v>1.6855076923076899</v>
      </c>
      <c r="N2934" s="15">
        <v>0</v>
      </c>
      <c r="O2934" s="5">
        <v>0</v>
      </c>
      <c r="P2934" s="5">
        <v>0</v>
      </c>
      <c r="Q2934" s="5">
        <f t="shared" si="501"/>
        <v>52.337499974999993</v>
      </c>
      <c r="R2934" s="5">
        <f t="shared" si="502"/>
        <v>-52.337499974999993</v>
      </c>
      <c r="S2934" s="15">
        <f t="shared" si="503"/>
        <v>-1</v>
      </c>
      <c r="T2934">
        <v>0</v>
      </c>
      <c r="U2934" s="5" t="str">
        <f t="shared" si="504"/>
        <v>NA</v>
      </c>
      <c r="V2934" s="15">
        <f t="shared" si="505"/>
        <v>0</v>
      </c>
      <c r="W2934" s="15">
        <f t="shared" si="506"/>
        <v>0</v>
      </c>
      <c r="X2934" s="5">
        <f t="shared" si="507"/>
        <v>0</v>
      </c>
      <c r="Y2934" s="5">
        <f t="shared" si="508"/>
        <v>47.103749977499994</v>
      </c>
      <c r="Z2934" s="5">
        <f t="shared" si="509"/>
        <v>-54.954374973749992</v>
      </c>
      <c r="AA2934" s="5">
        <f t="shared" si="510"/>
        <v>5.2337499974999986</v>
      </c>
      <c r="AB2934" s="5">
        <f t="shared" si="511"/>
        <v>2.6168749987499993</v>
      </c>
    </row>
    <row r="2935" spans="1:28" x14ac:dyDescent="0.55000000000000004">
      <c r="A2935" s="3" t="s">
        <v>72</v>
      </c>
      <c r="B2935" s="3" t="s">
        <v>1672</v>
      </c>
      <c r="C2935" t="s">
        <v>47</v>
      </c>
      <c r="D2935" s="3" t="s">
        <v>32</v>
      </c>
      <c r="E2935" s="3" t="s">
        <v>2744</v>
      </c>
      <c r="F2935" s="3" t="s">
        <v>77</v>
      </c>
      <c r="G2935" s="5">
        <v>6.25</v>
      </c>
      <c r="H2935">
        <v>22</v>
      </c>
      <c r="I2935" s="5">
        <v>52.787499875000002</v>
      </c>
      <c r="J2935" s="5">
        <v>2.3994318125</v>
      </c>
      <c r="K2935">
        <v>840</v>
      </c>
      <c r="L2935" s="15">
        <v>2.6190476190476198E-2</v>
      </c>
      <c r="M2935" s="13">
        <v>2.7435714285714301</v>
      </c>
      <c r="N2935" s="15">
        <v>0</v>
      </c>
      <c r="O2935" s="5">
        <v>0</v>
      </c>
      <c r="P2935" s="5">
        <v>0</v>
      </c>
      <c r="Q2935" s="5">
        <f t="shared" si="501"/>
        <v>52.787499875000002</v>
      </c>
      <c r="R2935" s="5">
        <f t="shared" si="502"/>
        <v>-52.787499875000002</v>
      </c>
      <c r="S2935" s="15">
        <f t="shared" si="503"/>
        <v>-1</v>
      </c>
      <c r="T2935">
        <v>0</v>
      </c>
      <c r="U2935" s="5" t="str">
        <f t="shared" si="504"/>
        <v>NA</v>
      </c>
      <c r="V2935" s="15">
        <f t="shared" si="505"/>
        <v>0</v>
      </c>
      <c r="W2935" s="15">
        <f t="shared" si="506"/>
        <v>0</v>
      </c>
      <c r="X2935" s="5">
        <f t="shared" si="507"/>
        <v>0</v>
      </c>
      <c r="Y2935" s="5">
        <f t="shared" si="508"/>
        <v>47.508749887500002</v>
      </c>
      <c r="Z2935" s="5">
        <f t="shared" si="509"/>
        <v>-55.426874868750005</v>
      </c>
      <c r="AA2935" s="5">
        <f t="shared" si="510"/>
        <v>5.2787499874999995</v>
      </c>
      <c r="AB2935" s="5">
        <f t="shared" si="511"/>
        <v>2.6393749937500033</v>
      </c>
    </row>
    <row r="2936" spans="1:28" x14ac:dyDescent="0.55000000000000004">
      <c r="A2936" s="3" t="s">
        <v>72</v>
      </c>
      <c r="B2936" s="3" t="s">
        <v>2018</v>
      </c>
      <c r="C2936" t="s">
        <v>47</v>
      </c>
      <c r="D2936" s="3" t="s">
        <v>173</v>
      </c>
      <c r="E2936" s="3" t="s">
        <v>206</v>
      </c>
      <c r="F2936" s="3" t="s">
        <v>77</v>
      </c>
      <c r="G2936" s="5">
        <v>6.25</v>
      </c>
      <c r="H2936">
        <v>41</v>
      </c>
      <c r="I2936" s="5">
        <v>52.8374995</v>
      </c>
      <c r="J2936" s="5">
        <v>1.2887195</v>
      </c>
      <c r="K2936">
        <v>360</v>
      </c>
      <c r="L2936" s="15">
        <v>0.113888888888889</v>
      </c>
      <c r="M2936" s="13">
        <v>1.9597222222222199</v>
      </c>
      <c r="N2936" s="15">
        <v>0</v>
      </c>
      <c r="O2936" s="5">
        <v>0</v>
      </c>
      <c r="P2936" s="5">
        <v>0</v>
      </c>
      <c r="Q2936" s="5">
        <f t="shared" si="501"/>
        <v>52.8374995</v>
      </c>
      <c r="R2936" s="5">
        <f t="shared" si="502"/>
        <v>-52.8374995</v>
      </c>
      <c r="S2936" s="15">
        <f t="shared" si="503"/>
        <v>-1</v>
      </c>
      <c r="T2936">
        <v>0</v>
      </c>
      <c r="U2936" s="5" t="str">
        <f t="shared" si="504"/>
        <v>NA</v>
      </c>
      <c r="V2936" s="15">
        <f t="shared" si="505"/>
        <v>0</v>
      </c>
      <c r="W2936" s="15">
        <f t="shared" si="506"/>
        <v>0</v>
      </c>
      <c r="X2936" s="5">
        <f t="shared" si="507"/>
        <v>0</v>
      </c>
      <c r="Y2936" s="5">
        <f t="shared" si="508"/>
        <v>47.553749549999999</v>
      </c>
      <c r="Z2936" s="5">
        <f t="shared" si="509"/>
        <v>-55.479374475</v>
      </c>
      <c r="AA2936" s="5">
        <f t="shared" si="510"/>
        <v>5.2837499500000007</v>
      </c>
      <c r="AB2936" s="5">
        <f t="shared" si="511"/>
        <v>2.6418749750000003</v>
      </c>
    </row>
    <row r="2937" spans="1:28" x14ac:dyDescent="0.55000000000000004">
      <c r="A2937" s="3" t="s">
        <v>72</v>
      </c>
      <c r="B2937" s="3" t="s">
        <v>778</v>
      </c>
      <c r="C2937" t="s">
        <v>47</v>
      </c>
      <c r="D2937" s="3" t="s">
        <v>104</v>
      </c>
      <c r="E2937" s="3" t="s">
        <v>3081</v>
      </c>
      <c r="F2937" s="3" t="s">
        <v>77</v>
      </c>
      <c r="G2937" s="5">
        <v>6.25</v>
      </c>
      <c r="H2937">
        <v>19</v>
      </c>
      <c r="I2937" s="5">
        <v>53.112499774999996</v>
      </c>
      <c r="J2937" s="5">
        <v>2.795394725</v>
      </c>
      <c r="K2937">
        <v>165</v>
      </c>
      <c r="L2937" s="15">
        <v>0.11515151515151499</v>
      </c>
      <c r="M2937" s="13">
        <v>1.2656363636363599</v>
      </c>
      <c r="N2937" s="15">
        <v>0</v>
      </c>
      <c r="O2937" s="5">
        <v>0</v>
      </c>
      <c r="P2937" s="5">
        <v>0</v>
      </c>
      <c r="Q2937" s="5">
        <f t="shared" si="501"/>
        <v>53.112499774999996</v>
      </c>
      <c r="R2937" s="5">
        <f t="shared" si="502"/>
        <v>-53.112499774999996</v>
      </c>
      <c r="S2937" s="15">
        <f t="shared" si="503"/>
        <v>-1</v>
      </c>
      <c r="T2937">
        <v>0</v>
      </c>
      <c r="U2937" s="5" t="str">
        <f t="shared" si="504"/>
        <v>NA</v>
      </c>
      <c r="V2937" s="15">
        <f t="shared" si="505"/>
        <v>0</v>
      </c>
      <c r="W2937" s="15">
        <f t="shared" si="506"/>
        <v>0</v>
      </c>
      <c r="X2937" s="5">
        <f t="shared" si="507"/>
        <v>0</v>
      </c>
      <c r="Y2937" s="5">
        <f t="shared" si="508"/>
        <v>47.801249797499999</v>
      </c>
      <c r="Z2937" s="5">
        <f t="shared" si="509"/>
        <v>-55.768124763749995</v>
      </c>
      <c r="AA2937" s="5">
        <f t="shared" si="510"/>
        <v>5.3112499774999975</v>
      </c>
      <c r="AB2937" s="5">
        <f t="shared" si="511"/>
        <v>2.6556249887499987</v>
      </c>
    </row>
    <row r="2938" spans="1:28" x14ac:dyDescent="0.55000000000000004">
      <c r="A2938" s="3" t="s">
        <v>72</v>
      </c>
      <c r="B2938" s="3" t="s">
        <v>4650</v>
      </c>
      <c r="C2938" t="s">
        <v>47</v>
      </c>
      <c r="D2938" s="3" t="s">
        <v>173</v>
      </c>
      <c r="E2938" s="3" t="s">
        <v>188</v>
      </c>
      <c r="F2938" s="3" t="s">
        <v>77</v>
      </c>
      <c r="G2938" s="5">
        <v>6.25</v>
      </c>
      <c r="H2938">
        <v>27</v>
      </c>
      <c r="I2938" s="5">
        <v>53.249999737499998</v>
      </c>
      <c r="J2938" s="5">
        <v>1.9722222125</v>
      </c>
      <c r="K2938">
        <v>762</v>
      </c>
      <c r="L2938" s="15">
        <v>3.5433070866141697E-2</v>
      </c>
      <c r="M2938" s="13">
        <v>1.5249343832021001</v>
      </c>
      <c r="N2938" s="15">
        <v>0</v>
      </c>
      <c r="O2938" s="5">
        <v>0</v>
      </c>
      <c r="P2938" s="5">
        <v>0</v>
      </c>
      <c r="Q2938" s="5">
        <f t="shared" si="501"/>
        <v>53.249999737499998</v>
      </c>
      <c r="R2938" s="5">
        <f t="shared" si="502"/>
        <v>-53.249999737499998</v>
      </c>
      <c r="S2938" s="15">
        <f t="shared" si="503"/>
        <v>-1</v>
      </c>
      <c r="T2938">
        <v>0</v>
      </c>
      <c r="U2938" s="5" t="str">
        <f t="shared" si="504"/>
        <v>NA</v>
      </c>
      <c r="V2938" s="15">
        <f t="shared" si="505"/>
        <v>0</v>
      </c>
      <c r="W2938" s="15">
        <f t="shared" si="506"/>
        <v>0</v>
      </c>
      <c r="X2938" s="5">
        <f t="shared" si="507"/>
        <v>0</v>
      </c>
      <c r="Y2938" s="5">
        <f t="shared" si="508"/>
        <v>47.924999763750002</v>
      </c>
      <c r="Z2938" s="5">
        <f t="shared" si="509"/>
        <v>-55.912499724375003</v>
      </c>
      <c r="AA2938" s="5">
        <f t="shared" si="510"/>
        <v>5.3249999737499962</v>
      </c>
      <c r="AB2938" s="5">
        <f t="shared" si="511"/>
        <v>2.6624999868750052</v>
      </c>
    </row>
    <row r="2939" spans="1:28" x14ac:dyDescent="0.55000000000000004">
      <c r="A2939" s="3" t="s">
        <v>72</v>
      </c>
      <c r="B2939" s="3" t="s">
        <v>3336</v>
      </c>
      <c r="C2939" t="s">
        <v>47</v>
      </c>
      <c r="D2939" s="3" t="s">
        <v>104</v>
      </c>
      <c r="E2939" s="3" t="s">
        <v>105</v>
      </c>
      <c r="F2939" s="3" t="s">
        <v>77</v>
      </c>
      <c r="G2939" s="5">
        <v>6.25</v>
      </c>
      <c r="H2939">
        <v>17</v>
      </c>
      <c r="I2939" s="5">
        <v>54.199999887499992</v>
      </c>
      <c r="J2939" s="5">
        <v>3.1882352874999995</v>
      </c>
      <c r="K2939">
        <v>183</v>
      </c>
      <c r="L2939" s="15">
        <v>9.2896174863387998E-2</v>
      </c>
      <c r="M2939" s="13">
        <v>1.55502732240437</v>
      </c>
      <c r="N2939" s="15">
        <v>0</v>
      </c>
      <c r="O2939" s="5">
        <v>0</v>
      </c>
      <c r="P2939" s="5">
        <v>0</v>
      </c>
      <c r="Q2939" s="5">
        <f t="shared" si="501"/>
        <v>54.199999887499992</v>
      </c>
      <c r="R2939" s="5">
        <f t="shared" si="502"/>
        <v>-54.199999887499992</v>
      </c>
      <c r="S2939" s="15">
        <f t="shared" si="503"/>
        <v>-1</v>
      </c>
      <c r="T2939">
        <v>0</v>
      </c>
      <c r="U2939" s="5" t="str">
        <f t="shared" si="504"/>
        <v>NA</v>
      </c>
      <c r="V2939" s="15">
        <f t="shared" si="505"/>
        <v>0</v>
      </c>
      <c r="W2939" s="15">
        <f t="shared" si="506"/>
        <v>0</v>
      </c>
      <c r="X2939" s="5">
        <f t="shared" si="507"/>
        <v>0</v>
      </c>
      <c r="Y2939" s="5">
        <f t="shared" si="508"/>
        <v>48.779999898749992</v>
      </c>
      <c r="Z2939" s="5">
        <f t="shared" si="509"/>
        <v>-56.909999881874995</v>
      </c>
      <c r="AA2939" s="5">
        <f t="shared" si="510"/>
        <v>5.4199999887499999</v>
      </c>
      <c r="AB2939" s="5">
        <f t="shared" si="511"/>
        <v>2.7099999943750035</v>
      </c>
    </row>
    <row r="2940" spans="1:28" x14ac:dyDescent="0.55000000000000004">
      <c r="A2940" s="3" t="s">
        <v>72</v>
      </c>
      <c r="B2940" s="3" t="s">
        <v>722</v>
      </c>
      <c r="C2940" t="s">
        <v>47</v>
      </c>
      <c r="D2940" s="3" t="s">
        <v>173</v>
      </c>
      <c r="E2940" s="3" t="s">
        <v>3132</v>
      </c>
      <c r="F2940" s="3" t="s">
        <v>77</v>
      </c>
      <c r="G2940" s="5">
        <v>6.25</v>
      </c>
      <c r="H2940">
        <v>24</v>
      </c>
      <c r="I2940" s="5">
        <v>54.3</v>
      </c>
      <c r="J2940" s="5">
        <v>2.2625000000000002</v>
      </c>
      <c r="K2940">
        <v>356</v>
      </c>
      <c r="L2940" s="15">
        <v>6.7415730337078608E-2</v>
      </c>
      <c r="M2940" s="13">
        <v>1.89129213483146</v>
      </c>
      <c r="N2940" s="15">
        <v>0</v>
      </c>
      <c r="O2940" s="5">
        <v>0</v>
      </c>
      <c r="P2940" s="5">
        <v>0</v>
      </c>
      <c r="Q2940" s="5">
        <f t="shared" si="501"/>
        <v>54.3</v>
      </c>
      <c r="R2940" s="5">
        <f t="shared" si="502"/>
        <v>-54.3</v>
      </c>
      <c r="S2940" s="15">
        <f t="shared" si="503"/>
        <v>-1</v>
      </c>
      <c r="T2940">
        <v>0</v>
      </c>
      <c r="U2940" s="5" t="str">
        <f t="shared" si="504"/>
        <v>NA</v>
      </c>
      <c r="V2940" s="15">
        <f t="shared" si="505"/>
        <v>0</v>
      </c>
      <c r="W2940" s="15">
        <f t="shared" si="506"/>
        <v>0</v>
      </c>
      <c r="X2940" s="5">
        <f t="shared" si="507"/>
        <v>0</v>
      </c>
      <c r="Y2940" s="5">
        <f t="shared" si="508"/>
        <v>48.87</v>
      </c>
      <c r="Z2940" s="5">
        <f t="shared" si="509"/>
        <v>-57.015000000000001</v>
      </c>
      <c r="AA2940" s="5">
        <f t="shared" si="510"/>
        <v>5.43</v>
      </c>
      <c r="AB2940" s="5">
        <f t="shared" si="511"/>
        <v>2.7150000000000034</v>
      </c>
    </row>
    <row r="2941" spans="1:28" x14ac:dyDescent="0.55000000000000004">
      <c r="A2941" s="3" t="s">
        <v>72</v>
      </c>
      <c r="B2941" s="3" t="s">
        <v>2683</v>
      </c>
      <c r="C2941" t="s">
        <v>47</v>
      </c>
      <c r="D2941" s="3" t="s">
        <v>104</v>
      </c>
      <c r="E2941" s="3" t="s">
        <v>105</v>
      </c>
      <c r="F2941" s="3" t="s">
        <v>77</v>
      </c>
      <c r="G2941" s="5">
        <v>6.25</v>
      </c>
      <c r="H2941">
        <v>47</v>
      </c>
      <c r="I2941" s="5">
        <v>54.312499700000004</v>
      </c>
      <c r="J2941" s="5">
        <v>1.1555851000000001</v>
      </c>
      <c r="K2941">
        <v>246</v>
      </c>
      <c r="L2941" s="15">
        <v>0.19105691056910601</v>
      </c>
      <c r="M2941" s="13">
        <v>1.05085365853659</v>
      </c>
      <c r="N2941" s="15">
        <v>0</v>
      </c>
      <c r="O2941" s="5">
        <v>0</v>
      </c>
      <c r="P2941" s="5">
        <v>0</v>
      </c>
      <c r="Q2941" s="5">
        <f t="shared" si="501"/>
        <v>54.312499700000004</v>
      </c>
      <c r="R2941" s="5">
        <f t="shared" si="502"/>
        <v>-54.312499700000004</v>
      </c>
      <c r="S2941" s="15">
        <f t="shared" si="503"/>
        <v>-1</v>
      </c>
      <c r="T2941">
        <v>0</v>
      </c>
      <c r="U2941" s="5" t="str">
        <f t="shared" si="504"/>
        <v>NA</v>
      </c>
      <c r="V2941" s="15">
        <f t="shared" si="505"/>
        <v>0</v>
      </c>
      <c r="W2941" s="15">
        <f t="shared" si="506"/>
        <v>0</v>
      </c>
      <c r="X2941" s="5">
        <f t="shared" si="507"/>
        <v>0</v>
      </c>
      <c r="Y2941" s="5">
        <f t="shared" si="508"/>
        <v>48.881249730000008</v>
      </c>
      <c r="Z2941" s="5">
        <f t="shared" si="509"/>
        <v>-57.028124685000009</v>
      </c>
      <c r="AA2941" s="5">
        <f t="shared" si="510"/>
        <v>5.4312499699999961</v>
      </c>
      <c r="AB2941" s="5">
        <f t="shared" si="511"/>
        <v>2.7156249850000052</v>
      </c>
    </row>
    <row r="2942" spans="1:28" x14ac:dyDescent="0.55000000000000004">
      <c r="A2942" s="3" t="s">
        <v>72</v>
      </c>
      <c r="B2942" s="3" t="s">
        <v>2616</v>
      </c>
      <c r="C2942" t="s">
        <v>47</v>
      </c>
      <c r="D2942" s="3" t="s">
        <v>104</v>
      </c>
      <c r="E2942" s="3" t="s">
        <v>232</v>
      </c>
      <c r="F2942" s="3" t="s">
        <v>77</v>
      </c>
      <c r="G2942" s="5">
        <v>6.25</v>
      </c>
      <c r="H2942">
        <v>14</v>
      </c>
      <c r="I2942" s="5">
        <v>54.374999874999993</v>
      </c>
      <c r="J2942" s="5">
        <v>3.8839285624999995</v>
      </c>
      <c r="K2942">
        <v>54</v>
      </c>
      <c r="L2942" s="15">
        <v>0.25925925925925897</v>
      </c>
      <c r="M2942" s="13">
        <v>2.0177777777777801</v>
      </c>
      <c r="N2942" s="15">
        <v>0</v>
      </c>
      <c r="O2942" s="5">
        <v>0</v>
      </c>
      <c r="P2942" s="5">
        <v>0</v>
      </c>
      <c r="Q2942" s="5">
        <f t="shared" si="501"/>
        <v>54.374999874999993</v>
      </c>
      <c r="R2942" s="5">
        <f t="shared" si="502"/>
        <v>-54.374999874999993</v>
      </c>
      <c r="S2942" s="15">
        <f t="shared" si="503"/>
        <v>-1</v>
      </c>
      <c r="T2942">
        <v>0</v>
      </c>
      <c r="U2942" s="5" t="str">
        <f t="shared" si="504"/>
        <v>NA</v>
      </c>
      <c r="V2942" s="15">
        <f t="shared" si="505"/>
        <v>0</v>
      </c>
      <c r="W2942" s="15">
        <f t="shared" si="506"/>
        <v>0</v>
      </c>
      <c r="X2942" s="5">
        <f t="shared" si="507"/>
        <v>0</v>
      </c>
      <c r="Y2942" s="5">
        <f t="shared" si="508"/>
        <v>48.937499887499996</v>
      </c>
      <c r="Z2942" s="5">
        <f t="shared" si="509"/>
        <v>-57.093749868749995</v>
      </c>
      <c r="AA2942" s="5">
        <f t="shared" si="510"/>
        <v>5.4374999874999972</v>
      </c>
      <c r="AB2942" s="5">
        <f t="shared" si="511"/>
        <v>2.7187499937500021</v>
      </c>
    </row>
    <row r="2943" spans="1:28" x14ac:dyDescent="0.55000000000000004">
      <c r="A2943" s="3" t="s">
        <v>72</v>
      </c>
      <c r="B2943" s="3" t="s">
        <v>4753</v>
      </c>
      <c r="C2943" t="s">
        <v>47</v>
      </c>
      <c r="D2943" s="3" t="s">
        <v>173</v>
      </c>
      <c r="E2943" s="3" t="s">
        <v>4096</v>
      </c>
      <c r="F2943" s="3" t="s">
        <v>77</v>
      </c>
      <c r="G2943" s="5">
        <v>6.25</v>
      </c>
      <c r="H2943">
        <v>31</v>
      </c>
      <c r="I2943" s="5">
        <v>54.924999812500005</v>
      </c>
      <c r="J2943" s="5">
        <v>1.7717741875000002</v>
      </c>
      <c r="K2943">
        <v>534</v>
      </c>
      <c r="L2943" s="15">
        <v>5.80524344569288E-2</v>
      </c>
      <c r="M2943" s="13">
        <v>1.03876404494382</v>
      </c>
      <c r="N2943" s="15">
        <v>0</v>
      </c>
      <c r="O2943" s="5">
        <v>0</v>
      </c>
      <c r="P2943" s="5">
        <v>0</v>
      </c>
      <c r="Q2943" s="5">
        <f t="shared" si="501"/>
        <v>54.924999812500005</v>
      </c>
      <c r="R2943" s="5">
        <f t="shared" si="502"/>
        <v>-54.924999812500005</v>
      </c>
      <c r="S2943" s="15">
        <f t="shared" si="503"/>
        <v>-1</v>
      </c>
      <c r="T2943">
        <v>0</v>
      </c>
      <c r="U2943" s="5" t="str">
        <f t="shared" si="504"/>
        <v>NA</v>
      </c>
      <c r="V2943" s="15">
        <f t="shared" si="505"/>
        <v>0</v>
      </c>
      <c r="W2943" s="15">
        <f t="shared" si="506"/>
        <v>0</v>
      </c>
      <c r="X2943" s="5">
        <f t="shared" si="507"/>
        <v>0</v>
      </c>
      <c r="Y2943" s="5">
        <f t="shared" si="508"/>
        <v>49.432499831250006</v>
      </c>
      <c r="Z2943" s="5">
        <f t="shared" si="509"/>
        <v>-57.671249803125008</v>
      </c>
      <c r="AA2943" s="5">
        <f t="shared" si="510"/>
        <v>5.4924999812499991</v>
      </c>
      <c r="AB2943" s="5">
        <f t="shared" si="511"/>
        <v>2.7462499906250031</v>
      </c>
    </row>
    <row r="2944" spans="1:28" x14ac:dyDescent="0.55000000000000004">
      <c r="A2944" s="3" t="s">
        <v>72</v>
      </c>
      <c r="B2944" s="3" t="s">
        <v>4688</v>
      </c>
      <c r="C2944" t="s">
        <v>47</v>
      </c>
      <c r="D2944" s="3" t="s">
        <v>173</v>
      </c>
      <c r="E2944" s="3" t="s">
        <v>4483</v>
      </c>
      <c r="F2944" s="3" t="s">
        <v>77</v>
      </c>
      <c r="G2944" s="5">
        <v>6.25</v>
      </c>
      <c r="H2944">
        <v>16</v>
      </c>
      <c r="I2944" s="5">
        <v>55.487499999999997</v>
      </c>
      <c r="J2944" s="5">
        <v>3.4679687499999998</v>
      </c>
      <c r="K2944">
        <v>316</v>
      </c>
      <c r="L2944" s="15">
        <v>5.0632911392405104E-2</v>
      </c>
      <c r="M2944" s="13">
        <v>2.0458860759493702</v>
      </c>
      <c r="N2944" s="15">
        <v>0</v>
      </c>
      <c r="O2944" s="5">
        <v>0</v>
      </c>
      <c r="P2944" s="5">
        <v>0</v>
      </c>
      <c r="Q2944" s="5">
        <f t="shared" si="501"/>
        <v>55.487499999999997</v>
      </c>
      <c r="R2944" s="5">
        <f t="shared" si="502"/>
        <v>-55.487499999999997</v>
      </c>
      <c r="S2944" s="15">
        <f t="shared" si="503"/>
        <v>-1</v>
      </c>
      <c r="T2944">
        <v>0</v>
      </c>
      <c r="U2944" s="5" t="str">
        <f t="shared" si="504"/>
        <v>NA</v>
      </c>
      <c r="V2944" s="15">
        <f t="shared" si="505"/>
        <v>0</v>
      </c>
      <c r="W2944" s="15">
        <f t="shared" si="506"/>
        <v>0</v>
      </c>
      <c r="X2944" s="5">
        <f t="shared" si="507"/>
        <v>0</v>
      </c>
      <c r="Y2944" s="5">
        <f t="shared" si="508"/>
        <v>49.938749999999999</v>
      </c>
      <c r="Z2944" s="5">
        <f t="shared" si="509"/>
        <v>-58.261874999999996</v>
      </c>
      <c r="AA2944" s="5">
        <f t="shared" si="510"/>
        <v>5.5487499999999983</v>
      </c>
      <c r="AB2944" s="5">
        <f t="shared" si="511"/>
        <v>2.7743749999999991</v>
      </c>
    </row>
    <row r="2945" spans="1:28" x14ac:dyDescent="0.55000000000000004">
      <c r="A2945" s="3" t="s">
        <v>72</v>
      </c>
      <c r="B2945" s="3" t="s">
        <v>3492</v>
      </c>
      <c r="C2945" t="s">
        <v>47</v>
      </c>
      <c r="D2945" s="3" t="s">
        <v>173</v>
      </c>
      <c r="E2945" s="3" t="s">
        <v>3132</v>
      </c>
      <c r="F2945" s="3" t="s">
        <v>77</v>
      </c>
      <c r="G2945" s="5">
        <v>6.25</v>
      </c>
      <c r="H2945">
        <v>25</v>
      </c>
      <c r="I2945" s="5">
        <v>56.287500000000001</v>
      </c>
      <c r="J2945" s="5">
        <v>2.2515000000000001</v>
      </c>
      <c r="K2945">
        <v>612</v>
      </c>
      <c r="L2945" s="15">
        <v>4.08496732026144E-2</v>
      </c>
      <c r="M2945" s="13">
        <v>1.25882352941176</v>
      </c>
      <c r="N2945" s="15">
        <v>0</v>
      </c>
      <c r="O2945" s="5">
        <v>0</v>
      </c>
      <c r="P2945" s="5">
        <v>0</v>
      </c>
      <c r="Q2945" s="5">
        <f t="shared" si="501"/>
        <v>56.287500000000001</v>
      </c>
      <c r="R2945" s="5">
        <f t="shared" si="502"/>
        <v>-56.287500000000001</v>
      </c>
      <c r="S2945" s="15">
        <f t="shared" si="503"/>
        <v>-1</v>
      </c>
      <c r="T2945">
        <v>0</v>
      </c>
      <c r="U2945" s="5" t="str">
        <f t="shared" si="504"/>
        <v>NA</v>
      </c>
      <c r="V2945" s="15">
        <f t="shared" si="505"/>
        <v>0</v>
      </c>
      <c r="W2945" s="15">
        <f t="shared" si="506"/>
        <v>0</v>
      </c>
      <c r="X2945" s="5">
        <f t="shared" si="507"/>
        <v>0</v>
      </c>
      <c r="Y2945" s="5">
        <f t="shared" si="508"/>
        <v>50.658750000000005</v>
      </c>
      <c r="Z2945" s="5">
        <f t="shared" si="509"/>
        <v>-59.101875000000007</v>
      </c>
      <c r="AA2945" s="5">
        <f t="shared" si="510"/>
        <v>5.6287499999999966</v>
      </c>
      <c r="AB2945" s="5">
        <f t="shared" si="511"/>
        <v>2.8143750000000054</v>
      </c>
    </row>
    <row r="2946" spans="1:28" x14ac:dyDescent="0.55000000000000004">
      <c r="A2946" s="3" t="s">
        <v>72</v>
      </c>
      <c r="B2946" s="3" t="s">
        <v>4575</v>
      </c>
      <c r="C2946" t="s">
        <v>47</v>
      </c>
      <c r="D2946" s="3" t="s">
        <v>173</v>
      </c>
      <c r="E2946" s="3" t="s">
        <v>2791</v>
      </c>
      <c r="F2946" s="3" t="s">
        <v>77</v>
      </c>
      <c r="G2946" s="5">
        <v>6.25</v>
      </c>
      <c r="H2946">
        <v>10</v>
      </c>
      <c r="I2946" s="5">
        <v>57.887500000000003</v>
      </c>
      <c r="J2946" s="5">
        <v>5.7887500000000003</v>
      </c>
      <c r="K2946">
        <v>3055</v>
      </c>
      <c r="L2946" s="15">
        <v>3.27332242225859E-3</v>
      </c>
      <c r="M2946" s="13">
        <v>2.1071031096563</v>
      </c>
      <c r="N2946" s="15">
        <v>0</v>
      </c>
      <c r="O2946" s="5">
        <v>0</v>
      </c>
      <c r="P2946" s="5">
        <v>0</v>
      </c>
      <c r="Q2946" s="5">
        <f t="shared" ref="Q2946:Q3009" si="512">I2946</f>
        <v>57.887500000000003</v>
      </c>
      <c r="R2946" s="5">
        <f t="shared" ref="R2946:R3009" si="513">P2946-Q2946</f>
        <v>-57.887500000000003</v>
      </c>
      <c r="S2946" s="15">
        <f t="shared" ref="S2946:S3009" si="514">IF(Q2946=0,0,(P2946-Q2946)/Q2946)</f>
        <v>-1</v>
      </c>
      <c r="T2946">
        <v>0</v>
      </c>
      <c r="U2946" s="5" t="str">
        <f t="shared" ref="U2946:U3009" si="515">IF(T2946=0,"NA",P2946/T2946)</f>
        <v>NA</v>
      </c>
      <c r="V2946" s="15">
        <f t="shared" si="505"/>
        <v>0</v>
      </c>
      <c r="W2946" s="15">
        <f t="shared" si="506"/>
        <v>0</v>
      </c>
      <c r="X2946" s="5">
        <f t="shared" si="507"/>
        <v>0</v>
      </c>
      <c r="Y2946" s="5">
        <f t="shared" si="508"/>
        <v>52.098750000000003</v>
      </c>
      <c r="Z2946" s="5">
        <f t="shared" si="509"/>
        <v>-60.781875000000007</v>
      </c>
      <c r="AA2946" s="5">
        <f t="shared" si="510"/>
        <v>5.7887500000000003</v>
      </c>
      <c r="AB2946" s="5">
        <f t="shared" si="511"/>
        <v>2.8943750000000037</v>
      </c>
    </row>
    <row r="2947" spans="1:28" x14ac:dyDescent="0.55000000000000004">
      <c r="A2947" s="3" t="s">
        <v>72</v>
      </c>
      <c r="B2947" s="3" t="s">
        <v>4709</v>
      </c>
      <c r="C2947" t="s">
        <v>47</v>
      </c>
      <c r="D2947" s="3" t="s">
        <v>173</v>
      </c>
      <c r="E2947" s="3" t="s">
        <v>188</v>
      </c>
      <c r="F2947" s="3" t="s">
        <v>77</v>
      </c>
      <c r="G2947" s="5">
        <v>6.25</v>
      </c>
      <c r="H2947">
        <v>27</v>
      </c>
      <c r="I2947" s="5">
        <v>58.174999875000005</v>
      </c>
      <c r="J2947" s="5">
        <v>2.1546296250000001</v>
      </c>
      <c r="K2947">
        <v>1546</v>
      </c>
      <c r="L2947" s="15">
        <v>1.7464424320827902E-2</v>
      </c>
      <c r="M2947" s="13">
        <v>1.6876455368693399</v>
      </c>
      <c r="N2947" s="15">
        <v>0</v>
      </c>
      <c r="O2947" s="5">
        <v>0</v>
      </c>
      <c r="P2947" s="5">
        <v>0</v>
      </c>
      <c r="Q2947" s="5">
        <f t="shared" si="512"/>
        <v>58.174999875000005</v>
      </c>
      <c r="R2947" s="5">
        <f t="shared" si="513"/>
        <v>-58.174999875000005</v>
      </c>
      <c r="S2947" s="15">
        <f t="shared" si="514"/>
        <v>-1</v>
      </c>
      <c r="T2947">
        <v>0</v>
      </c>
      <c r="U2947" s="5" t="str">
        <f t="shared" si="515"/>
        <v>NA</v>
      </c>
      <c r="V2947" s="15">
        <f t="shared" ref="V2947:V3010" si="516">(L2947*N2947)</f>
        <v>0</v>
      </c>
      <c r="W2947" s="15">
        <f t="shared" ref="W2947:W3010" si="517">IF(P2947=0,0,R2947/P2947)</f>
        <v>0</v>
      </c>
      <c r="X2947" s="5">
        <f t="shared" ref="X2947:X3010" si="518">IF(T2947=0,0,Q2947/T2947)</f>
        <v>0</v>
      </c>
      <c r="Y2947" s="5">
        <f t="shared" ref="Y2947:Y3010" si="519">Q2947*0.9</f>
        <v>52.357499887500005</v>
      </c>
      <c r="Z2947" s="5">
        <f t="shared" ref="Z2947:Z3010" si="520">R2947*1.05</f>
        <v>-61.083749868750004</v>
      </c>
      <c r="AA2947" s="5">
        <f t="shared" ref="AA2947:AA3010" si="521">Q2947-Y2947</f>
        <v>5.8174999874999997</v>
      </c>
      <c r="AB2947" s="5">
        <f t="shared" ref="AB2947:AB3010" si="522">R2947-Z2947</f>
        <v>2.9087499937499999</v>
      </c>
    </row>
    <row r="2948" spans="1:28" x14ac:dyDescent="0.55000000000000004">
      <c r="A2948" s="3" t="s">
        <v>72</v>
      </c>
      <c r="B2948" s="3" t="s">
        <v>4759</v>
      </c>
      <c r="C2948" t="s">
        <v>47</v>
      </c>
      <c r="D2948" s="3" t="s">
        <v>173</v>
      </c>
      <c r="E2948" s="3" t="s">
        <v>3863</v>
      </c>
      <c r="F2948" s="3" t="s">
        <v>77</v>
      </c>
      <c r="G2948" s="5">
        <v>6.25</v>
      </c>
      <c r="H2948">
        <v>33</v>
      </c>
      <c r="I2948" s="5">
        <v>58.299999862500002</v>
      </c>
      <c r="J2948" s="5">
        <v>1.7666666625</v>
      </c>
      <c r="K2948">
        <v>1835</v>
      </c>
      <c r="L2948" s="15">
        <v>1.7983651226157998E-2</v>
      </c>
      <c r="M2948" s="13">
        <v>1.8560762942779301</v>
      </c>
      <c r="N2948" s="15">
        <v>0</v>
      </c>
      <c r="O2948" s="5">
        <v>0</v>
      </c>
      <c r="P2948" s="5">
        <v>0</v>
      </c>
      <c r="Q2948" s="5">
        <f t="shared" si="512"/>
        <v>58.299999862500002</v>
      </c>
      <c r="R2948" s="5">
        <f t="shared" si="513"/>
        <v>-58.299999862500002</v>
      </c>
      <c r="S2948" s="15">
        <f t="shared" si="514"/>
        <v>-1</v>
      </c>
      <c r="T2948">
        <v>0</v>
      </c>
      <c r="U2948" s="5" t="str">
        <f t="shared" si="515"/>
        <v>NA</v>
      </c>
      <c r="V2948" s="15">
        <f t="shared" si="516"/>
        <v>0</v>
      </c>
      <c r="W2948" s="15">
        <f t="shared" si="517"/>
        <v>0</v>
      </c>
      <c r="X2948" s="5">
        <f t="shared" si="518"/>
        <v>0</v>
      </c>
      <c r="Y2948" s="5">
        <f t="shared" si="519"/>
        <v>52.46999987625</v>
      </c>
      <c r="Z2948" s="5">
        <f t="shared" si="520"/>
        <v>-61.214999855625003</v>
      </c>
      <c r="AA2948" s="5">
        <f t="shared" si="521"/>
        <v>5.8299999862500016</v>
      </c>
      <c r="AB2948" s="5">
        <f t="shared" si="522"/>
        <v>2.9149999931250008</v>
      </c>
    </row>
    <row r="2949" spans="1:28" x14ac:dyDescent="0.55000000000000004">
      <c r="A2949" s="3" t="s">
        <v>72</v>
      </c>
      <c r="B2949" s="3" t="s">
        <v>3215</v>
      </c>
      <c r="C2949" t="s">
        <v>47</v>
      </c>
      <c r="D2949" s="3" t="s">
        <v>32</v>
      </c>
      <c r="E2949" s="3" t="s">
        <v>377</v>
      </c>
      <c r="F2949" s="3" t="s">
        <v>77</v>
      </c>
      <c r="G2949" s="5">
        <v>6.25</v>
      </c>
      <c r="H2949">
        <v>36</v>
      </c>
      <c r="I2949" s="5">
        <v>58.449999599999998</v>
      </c>
      <c r="J2949" s="5">
        <v>1.6236111</v>
      </c>
      <c r="K2949">
        <v>589</v>
      </c>
      <c r="L2949" s="15">
        <v>6.1120543293718202E-2</v>
      </c>
      <c r="M2949" s="13">
        <v>1.6336162988115499</v>
      </c>
      <c r="N2949" s="15">
        <v>0</v>
      </c>
      <c r="O2949" s="5">
        <v>0</v>
      </c>
      <c r="P2949" s="5">
        <v>0</v>
      </c>
      <c r="Q2949" s="5">
        <f t="shared" si="512"/>
        <v>58.449999599999998</v>
      </c>
      <c r="R2949" s="5">
        <f t="shared" si="513"/>
        <v>-58.449999599999998</v>
      </c>
      <c r="S2949" s="15">
        <f t="shared" si="514"/>
        <v>-1</v>
      </c>
      <c r="T2949">
        <v>0</v>
      </c>
      <c r="U2949" s="5" t="str">
        <f t="shared" si="515"/>
        <v>NA</v>
      </c>
      <c r="V2949" s="15">
        <f t="shared" si="516"/>
        <v>0</v>
      </c>
      <c r="W2949" s="15">
        <f t="shared" si="517"/>
        <v>0</v>
      </c>
      <c r="X2949" s="5">
        <f t="shared" si="518"/>
        <v>0</v>
      </c>
      <c r="Y2949" s="5">
        <f t="shared" si="519"/>
        <v>52.604999640000003</v>
      </c>
      <c r="Z2949" s="5">
        <f t="shared" si="520"/>
        <v>-61.372499580000003</v>
      </c>
      <c r="AA2949" s="5">
        <f t="shared" si="521"/>
        <v>5.8449999599999956</v>
      </c>
      <c r="AB2949" s="5">
        <f t="shared" si="522"/>
        <v>2.9224999800000049</v>
      </c>
    </row>
    <row r="2950" spans="1:28" x14ac:dyDescent="0.55000000000000004">
      <c r="A2950" s="3" t="s">
        <v>72</v>
      </c>
      <c r="B2950" s="3" t="s">
        <v>4762</v>
      </c>
      <c r="C2950" t="s">
        <v>47</v>
      </c>
      <c r="D2950" s="3" t="s">
        <v>173</v>
      </c>
      <c r="E2950" s="3" t="s">
        <v>4096</v>
      </c>
      <c r="F2950" s="3" t="s">
        <v>77</v>
      </c>
      <c r="G2950" s="5">
        <v>6.25</v>
      </c>
      <c r="H2950">
        <v>24</v>
      </c>
      <c r="I2950" s="5">
        <v>58.562499899999999</v>
      </c>
      <c r="J2950" s="5">
        <v>2.4401041625</v>
      </c>
      <c r="K2950">
        <v>410</v>
      </c>
      <c r="L2950" s="15">
        <v>5.8536585365853704E-2</v>
      </c>
      <c r="M2950" s="13">
        <v>1.0256097560975601</v>
      </c>
      <c r="N2950" s="15">
        <v>0</v>
      </c>
      <c r="O2950" s="5">
        <v>0</v>
      </c>
      <c r="P2950" s="5">
        <v>0</v>
      </c>
      <c r="Q2950" s="5">
        <f t="shared" si="512"/>
        <v>58.562499899999999</v>
      </c>
      <c r="R2950" s="5">
        <f t="shared" si="513"/>
        <v>-58.562499899999999</v>
      </c>
      <c r="S2950" s="15">
        <f t="shared" si="514"/>
        <v>-1</v>
      </c>
      <c r="T2950">
        <v>0</v>
      </c>
      <c r="U2950" s="5" t="str">
        <f t="shared" si="515"/>
        <v>NA</v>
      </c>
      <c r="V2950" s="15">
        <f t="shared" si="516"/>
        <v>0</v>
      </c>
      <c r="W2950" s="15">
        <f t="shared" si="517"/>
        <v>0</v>
      </c>
      <c r="X2950" s="5">
        <f t="shared" si="518"/>
        <v>0</v>
      </c>
      <c r="Y2950" s="5">
        <f t="shared" si="519"/>
        <v>52.706249909999997</v>
      </c>
      <c r="Z2950" s="5">
        <f t="shared" si="520"/>
        <v>-61.490624895000003</v>
      </c>
      <c r="AA2950" s="5">
        <f t="shared" si="521"/>
        <v>5.856249990000002</v>
      </c>
      <c r="AB2950" s="5">
        <f t="shared" si="522"/>
        <v>2.9281249950000046</v>
      </c>
    </row>
    <row r="2951" spans="1:28" x14ac:dyDescent="0.55000000000000004">
      <c r="A2951" s="3" t="s">
        <v>72</v>
      </c>
      <c r="B2951" s="3" t="s">
        <v>249</v>
      </c>
      <c r="C2951" t="s">
        <v>47</v>
      </c>
      <c r="D2951" s="3" t="s">
        <v>75</v>
      </c>
      <c r="E2951" s="3" t="s">
        <v>76</v>
      </c>
      <c r="F2951" s="3" t="s">
        <v>77</v>
      </c>
      <c r="G2951" s="5">
        <v>6.25</v>
      </c>
      <c r="H2951">
        <v>18</v>
      </c>
      <c r="I2951" s="5">
        <v>60.087499874999999</v>
      </c>
      <c r="J2951" s="5">
        <v>3.3381944374999999</v>
      </c>
      <c r="K2951">
        <v>633</v>
      </c>
      <c r="L2951" s="15">
        <v>2.8436018957345998E-2</v>
      </c>
      <c r="M2951" s="13">
        <v>1.3981990521326999</v>
      </c>
      <c r="N2951" s="15">
        <v>0</v>
      </c>
      <c r="O2951" s="5">
        <v>0</v>
      </c>
      <c r="P2951" s="5">
        <v>0</v>
      </c>
      <c r="Q2951" s="5">
        <f t="shared" si="512"/>
        <v>60.087499874999999</v>
      </c>
      <c r="R2951" s="5">
        <f t="shared" si="513"/>
        <v>-60.087499874999999</v>
      </c>
      <c r="S2951" s="15">
        <f t="shared" si="514"/>
        <v>-1</v>
      </c>
      <c r="T2951">
        <v>0</v>
      </c>
      <c r="U2951" s="5" t="str">
        <f t="shared" si="515"/>
        <v>NA</v>
      </c>
      <c r="V2951" s="15">
        <f t="shared" si="516"/>
        <v>0</v>
      </c>
      <c r="W2951" s="15">
        <f t="shared" si="517"/>
        <v>0</v>
      </c>
      <c r="X2951" s="5">
        <f t="shared" si="518"/>
        <v>0</v>
      </c>
      <c r="Y2951" s="5">
        <f t="shared" si="519"/>
        <v>54.078749887500003</v>
      </c>
      <c r="Z2951" s="5">
        <f t="shared" si="520"/>
        <v>-63.091874868750004</v>
      </c>
      <c r="AA2951" s="5">
        <f t="shared" si="521"/>
        <v>6.0087499874999963</v>
      </c>
      <c r="AB2951" s="5">
        <f t="shared" si="522"/>
        <v>3.0043749937500053</v>
      </c>
    </row>
    <row r="2952" spans="1:28" x14ac:dyDescent="0.55000000000000004">
      <c r="A2952" s="3" t="s">
        <v>72</v>
      </c>
      <c r="B2952" s="3" t="s">
        <v>780</v>
      </c>
      <c r="C2952" t="s">
        <v>47</v>
      </c>
      <c r="D2952" s="3" t="s">
        <v>133</v>
      </c>
      <c r="E2952" s="3" t="s">
        <v>3313</v>
      </c>
      <c r="F2952" s="3" t="s">
        <v>77</v>
      </c>
      <c r="G2952" s="5">
        <v>6.25</v>
      </c>
      <c r="H2952">
        <v>15</v>
      </c>
      <c r="I2952" s="5">
        <v>60.412500000000001</v>
      </c>
      <c r="J2952" s="5">
        <v>4.0274999999999999</v>
      </c>
      <c r="K2952">
        <v>313</v>
      </c>
      <c r="L2952" s="15">
        <v>4.7923322683706103E-2</v>
      </c>
      <c r="M2952" s="13">
        <v>1.974696485623</v>
      </c>
      <c r="N2952" s="15">
        <v>0</v>
      </c>
      <c r="O2952" s="5">
        <v>0</v>
      </c>
      <c r="P2952" s="5">
        <v>0</v>
      </c>
      <c r="Q2952" s="5">
        <f t="shared" si="512"/>
        <v>60.412500000000001</v>
      </c>
      <c r="R2952" s="5">
        <f t="shared" si="513"/>
        <v>-60.412500000000001</v>
      </c>
      <c r="S2952" s="15">
        <f t="shared" si="514"/>
        <v>-1</v>
      </c>
      <c r="T2952">
        <v>0</v>
      </c>
      <c r="U2952" s="5" t="str">
        <f t="shared" si="515"/>
        <v>NA</v>
      </c>
      <c r="V2952" s="15">
        <f t="shared" si="516"/>
        <v>0</v>
      </c>
      <c r="W2952" s="15">
        <f t="shared" si="517"/>
        <v>0</v>
      </c>
      <c r="X2952" s="5">
        <f t="shared" si="518"/>
        <v>0</v>
      </c>
      <c r="Y2952" s="5">
        <f t="shared" si="519"/>
        <v>54.371250000000003</v>
      </c>
      <c r="Z2952" s="5">
        <f t="shared" si="520"/>
        <v>-63.433125000000004</v>
      </c>
      <c r="AA2952" s="5">
        <f t="shared" si="521"/>
        <v>6.041249999999998</v>
      </c>
      <c r="AB2952" s="5">
        <f t="shared" si="522"/>
        <v>3.0206250000000026</v>
      </c>
    </row>
    <row r="2953" spans="1:28" x14ac:dyDescent="0.55000000000000004">
      <c r="A2953" s="3" t="s">
        <v>72</v>
      </c>
      <c r="B2953" s="3" t="s">
        <v>4766</v>
      </c>
      <c r="C2953" t="s">
        <v>47</v>
      </c>
      <c r="D2953" s="3" t="s">
        <v>173</v>
      </c>
      <c r="E2953" s="3" t="s">
        <v>4096</v>
      </c>
      <c r="F2953" s="3" t="s">
        <v>77</v>
      </c>
      <c r="G2953" s="5">
        <v>6.25</v>
      </c>
      <c r="H2953">
        <v>43</v>
      </c>
      <c r="I2953" s="5">
        <v>60.562499674999998</v>
      </c>
      <c r="J2953" s="5">
        <v>1.408430225</v>
      </c>
      <c r="K2953">
        <v>1156</v>
      </c>
      <c r="L2953" s="15">
        <v>3.7197231833910001E-2</v>
      </c>
      <c r="M2953" s="13">
        <v>1.01885813148789</v>
      </c>
      <c r="N2953" s="15">
        <v>0</v>
      </c>
      <c r="O2953" s="5">
        <v>0</v>
      </c>
      <c r="P2953" s="5">
        <v>0</v>
      </c>
      <c r="Q2953" s="5">
        <f t="shared" si="512"/>
        <v>60.562499674999998</v>
      </c>
      <c r="R2953" s="5">
        <f t="shared" si="513"/>
        <v>-60.562499674999998</v>
      </c>
      <c r="S2953" s="15">
        <f t="shared" si="514"/>
        <v>-1</v>
      </c>
      <c r="T2953">
        <v>0</v>
      </c>
      <c r="U2953" s="5" t="str">
        <f t="shared" si="515"/>
        <v>NA</v>
      </c>
      <c r="V2953" s="15">
        <f t="shared" si="516"/>
        <v>0</v>
      </c>
      <c r="W2953" s="15">
        <f t="shared" si="517"/>
        <v>0</v>
      </c>
      <c r="X2953" s="5">
        <f t="shared" si="518"/>
        <v>0</v>
      </c>
      <c r="Y2953" s="5">
        <f t="shared" si="519"/>
        <v>54.506249707499997</v>
      </c>
      <c r="Z2953" s="5">
        <f t="shared" si="520"/>
        <v>-63.590624658750002</v>
      </c>
      <c r="AA2953" s="5">
        <f t="shared" si="521"/>
        <v>6.0562499675000012</v>
      </c>
      <c r="AB2953" s="5">
        <f t="shared" si="522"/>
        <v>3.0281249837500042</v>
      </c>
    </row>
    <row r="2954" spans="1:28" x14ac:dyDescent="0.55000000000000004">
      <c r="A2954" s="3" t="s">
        <v>72</v>
      </c>
      <c r="B2954" s="3" t="s">
        <v>4768</v>
      </c>
      <c r="C2954" t="s">
        <v>47</v>
      </c>
      <c r="D2954" s="3" t="s">
        <v>173</v>
      </c>
      <c r="E2954" s="3" t="s">
        <v>3863</v>
      </c>
      <c r="F2954" s="3" t="s">
        <v>77</v>
      </c>
      <c r="G2954" s="5">
        <v>6.25</v>
      </c>
      <c r="H2954">
        <v>28</v>
      </c>
      <c r="I2954" s="5">
        <v>60.799999749999998</v>
      </c>
      <c r="J2954" s="5">
        <v>2.1714285625</v>
      </c>
      <c r="K2954">
        <v>373</v>
      </c>
      <c r="L2954" s="15">
        <v>7.5067024128686294E-2</v>
      </c>
      <c r="M2954" s="13">
        <v>2.3667560321715801</v>
      </c>
      <c r="N2954" s="15">
        <v>0</v>
      </c>
      <c r="O2954" s="5">
        <v>0</v>
      </c>
      <c r="P2954" s="5">
        <v>0</v>
      </c>
      <c r="Q2954" s="5">
        <f t="shared" si="512"/>
        <v>60.799999749999998</v>
      </c>
      <c r="R2954" s="5">
        <f t="shared" si="513"/>
        <v>-60.799999749999998</v>
      </c>
      <c r="S2954" s="15">
        <f t="shared" si="514"/>
        <v>-1</v>
      </c>
      <c r="T2954">
        <v>0</v>
      </c>
      <c r="U2954" s="5" t="str">
        <f t="shared" si="515"/>
        <v>NA</v>
      </c>
      <c r="V2954" s="15">
        <f t="shared" si="516"/>
        <v>0</v>
      </c>
      <c r="W2954" s="15">
        <f t="shared" si="517"/>
        <v>0</v>
      </c>
      <c r="X2954" s="5">
        <f t="shared" si="518"/>
        <v>0</v>
      </c>
      <c r="Y2954" s="5">
        <f t="shared" si="519"/>
        <v>54.719999774999998</v>
      </c>
      <c r="Z2954" s="5">
        <f t="shared" si="520"/>
        <v>-63.839999737500001</v>
      </c>
      <c r="AA2954" s="5">
        <f t="shared" si="521"/>
        <v>6.0799999749999998</v>
      </c>
      <c r="AB2954" s="5">
        <f t="shared" si="522"/>
        <v>3.0399999875000034</v>
      </c>
    </row>
    <row r="2955" spans="1:28" x14ac:dyDescent="0.55000000000000004">
      <c r="A2955" s="3" t="s">
        <v>72</v>
      </c>
      <c r="B2955" s="3" t="s">
        <v>4032</v>
      </c>
      <c r="C2955" t="s">
        <v>47</v>
      </c>
      <c r="D2955" s="3" t="s">
        <v>104</v>
      </c>
      <c r="E2955" s="3" t="s">
        <v>232</v>
      </c>
      <c r="F2955" s="3" t="s">
        <v>77</v>
      </c>
      <c r="G2955" s="5">
        <v>6.25</v>
      </c>
      <c r="H2955">
        <v>20</v>
      </c>
      <c r="I2955" s="5">
        <v>61.15</v>
      </c>
      <c r="J2955" s="5">
        <v>3.0575000000000001</v>
      </c>
      <c r="K2955">
        <v>106</v>
      </c>
      <c r="L2955" s="15">
        <v>0.18867924528301899</v>
      </c>
      <c r="M2955" s="13">
        <v>1.4056603773584899</v>
      </c>
      <c r="N2955" s="15">
        <v>0</v>
      </c>
      <c r="O2955" s="5">
        <v>0</v>
      </c>
      <c r="P2955" s="5">
        <v>0</v>
      </c>
      <c r="Q2955" s="5">
        <f t="shared" si="512"/>
        <v>61.15</v>
      </c>
      <c r="R2955" s="5">
        <f t="shared" si="513"/>
        <v>-61.15</v>
      </c>
      <c r="S2955" s="15">
        <f t="shared" si="514"/>
        <v>-1</v>
      </c>
      <c r="T2955">
        <v>0</v>
      </c>
      <c r="U2955" s="5" t="str">
        <f t="shared" si="515"/>
        <v>NA</v>
      </c>
      <c r="V2955" s="15">
        <f t="shared" si="516"/>
        <v>0</v>
      </c>
      <c r="W2955" s="15">
        <f t="shared" si="517"/>
        <v>0</v>
      </c>
      <c r="X2955" s="5">
        <f t="shared" si="518"/>
        <v>0</v>
      </c>
      <c r="Y2955" s="5">
        <f t="shared" si="519"/>
        <v>55.034999999999997</v>
      </c>
      <c r="Z2955" s="5">
        <f t="shared" si="520"/>
        <v>-64.207499999999996</v>
      </c>
      <c r="AA2955" s="5">
        <f t="shared" si="521"/>
        <v>6.115000000000002</v>
      </c>
      <c r="AB2955" s="5">
        <f t="shared" si="522"/>
        <v>3.0574999999999974</v>
      </c>
    </row>
    <row r="2956" spans="1:28" x14ac:dyDescent="0.55000000000000004">
      <c r="A2956" s="3" t="s">
        <v>72</v>
      </c>
      <c r="B2956" s="3" t="s">
        <v>568</v>
      </c>
      <c r="C2956" t="s">
        <v>47</v>
      </c>
      <c r="D2956" s="3" t="s">
        <v>104</v>
      </c>
      <c r="E2956" s="3" t="s">
        <v>232</v>
      </c>
      <c r="F2956" s="3" t="s">
        <v>77</v>
      </c>
      <c r="G2956" s="5">
        <v>6.25</v>
      </c>
      <c r="H2956">
        <v>22</v>
      </c>
      <c r="I2956" s="5">
        <v>61.649999949999994</v>
      </c>
      <c r="J2956" s="5">
        <v>2.8022727249999999</v>
      </c>
      <c r="K2956">
        <v>341</v>
      </c>
      <c r="L2956" s="15">
        <v>6.451612903225809E-2</v>
      </c>
      <c r="M2956" s="13">
        <v>1.6657771260997101</v>
      </c>
      <c r="N2956" s="15">
        <v>0</v>
      </c>
      <c r="O2956" s="5">
        <v>0</v>
      </c>
      <c r="P2956" s="5">
        <v>0</v>
      </c>
      <c r="Q2956" s="5">
        <f t="shared" si="512"/>
        <v>61.649999949999994</v>
      </c>
      <c r="R2956" s="5">
        <f t="shared" si="513"/>
        <v>-61.649999949999994</v>
      </c>
      <c r="S2956" s="15">
        <f t="shared" si="514"/>
        <v>-1</v>
      </c>
      <c r="T2956">
        <v>0</v>
      </c>
      <c r="U2956" s="5" t="str">
        <f t="shared" si="515"/>
        <v>NA</v>
      </c>
      <c r="V2956" s="15">
        <f t="shared" si="516"/>
        <v>0</v>
      </c>
      <c r="W2956" s="15">
        <f t="shared" si="517"/>
        <v>0</v>
      </c>
      <c r="X2956" s="5">
        <f t="shared" si="518"/>
        <v>0</v>
      </c>
      <c r="Y2956" s="5">
        <f t="shared" si="519"/>
        <v>55.484999954999999</v>
      </c>
      <c r="Z2956" s="5">
        <f t="shared" si="520"/>
        <v>-64.732499947500003</v>
      </c>
      <c r="AA2956" s="5">
        <f t="shared" si="521"/>
        <v>6.1649999949999952</v>
      </c>
      <c r="AB2956" s="5">
        <f t="shared" si="522"/>
        <v>3.0824999975000082</v>
      </c>
    </row>
    <row r="2957" spans="1:28" x14ac:dyDescent="0.55000000000000004">
      <c r="A2957" s="3" t="s">
        <v>72</v>
      </c>
      <c r="B2957" s="3" t="s">
        <v>4772</v>
      </c>
      <c r="C2957" t="s">
        <v>47</v>
      </c>
      <c r="D2957" s="3" t="s">
        <v>3625</v>
      </c>
      <c r="E2957" s="3" t="s">
        <v>3738</v>
      </c>
      <c r="F2957" s="3" t="s">
        <v>77</v>
      </c>
      <c r="G2957" s="5">
        <v>6.25</v>
      </c>
      <c r="H2957">
        <v>25</v>
      </c>
      <c r="I2957" s="5">
        <v>61.774999999999999</v>
      </c>
      <c r="J2957" s="5">
        <v>2.4710000000000001</v>
      </c>
      <c r="K2957">
        <v>531</v>
      </c>
      <c r="L2957" s="15">
        <v>4.70809792843691E-2</v>
      </c>
      <c r="M2957" s="13">
        <v>1.31167608286252</v>
      </c>
      <c r="N2957" s="15">
        <v>0</v>
      </c>
      <c r="O2957" s="5">
        <v>0</v>
      </c>
      <c r="P2957" s="5">
        <v>0</v>
      </c>
      <c r="Q2957" s="5">
        <f t="shared" si="512"/>
        <v>61.774999999999999</v>
      </c>
      <c r="R2957" s="5">
        <f t="shared" si="513"/>
        <v>-61.774999999999999</v>
      </c>
      <c r="S2957" s="15">
        <f t="shared" si="514"/>
        <v>-1</v>
      </c>
      <c r="T2957">
        <v>0</v>
      </c>
      <c r="U2957" s="5" t="str">
        <f t="shared" si="515"/>
        <v>NA</v>
      </c>
      <c r="V2957" s="15">
        <f t="shared" si="516"/>
        <v>0</v>
      </c>
      <c r="W2957" s="15">
        <f t="shared" si="517"/>
        <v>0</v>
      </c>
      <c r="X2957" s="5">
        <f t="shared" si="518"/>
        <v>0</v>
      </c>
      <c r="Y2957" s="5">
        <f t="shared" si="519"/>
        <v>55.597499999999997</v>
      </c>
      <c r="Z2957" s="5">
        <f t="shared" si="520"/>
        <v>-64.863749999999996</v>
      </c>
      <c r="AA2957" s="5">
        <f t="shared" si="521"/>
        <v>6.177500000000002</v>
      </c>
      <c r="AB2957" s="5">
        <f t="shared" si="522"/>
        <v>3.0887499999999974</v>
      </c>
    </row>
    <row r="2958" spans="1:28" x14ac:dyDescent="0.55000000000000004">
      <c r="A2958" s="3" t="s">
        <v>72</v>
      </c>
      <c r="B2958" s="3" t="s">
        <v>4774</v>
      </c>
      <c r="C2958" t="s">
        <v>47</v>
      </c>
      <c r="D2958" s="3" t="s">
        <v>173</v>
      </c>
      <c r="E2958" s="3" t="s">
        <v>3863</v>
      </c>
      <c r="F2958" s="3" t="s">
        <v>77</v>
      </c>
      <c r="G2958" s="5">
        <v>6.25</v>
      </c>
      <c r="H2958">
        <v>42</v>
      </c>
      <c r="I2958" s="5">
        <v>61.824999599999998</v>
      </c>
      <c r="J2958" s="5">
        <v>1.4720237999999999</v>
      </c>
      <c r="K2958">
        <v>459</v>
      </c>
      <c r="L2958" s="15">
        <v>9.1503267973856203E-2</v>
      </c>
      <c r="M2958" s="13">
        <v>1.9755991285403001</v>
      </c>
      <c r="N2958" s="15">
        <v>0</v>
      </c>
      <c r="O2958" s="5">
        <v>0</v>
      </c>
      <c r="P2958" s="5">
        <v>0</v>
      </c>
      <c r="Q2958" s="5">
        <f t="shared" si="512"/>
        <v>61.824999599999998</v>
      </c>
      <c r="R2958" s="5">
        <f t="shared" si="513"/>
        <v>-61.824999599999998</v>
      </c>
      <c r="S2958" s="15">
        <f t="shared" si="514"/>
        <v>-1</v>
      </c>
      <c r="T2958">
        <v>0</v>
      </c>
      <c r="U2958" s="5" t="str">
        <f t="shared" si="515"/>
        <v>NA</v>
      </c>
      <c r="V2958" s="15">
        <f t="shared" si="516"/>
        <v>0</v>
      </c>
      <c r="W2958" s="15">
        <f t="shared" si="517"/>
        <v>0</v>
      </c>
      <c r="X2958" s="5">
        <f t="shared" si="518"/>
        <v>0</v>
      </c>
      <c r="Y2958" s="5">
        <f t="shared" si="519"/>
        <v>55.642499639999997</v>
      </c>
      <c r="Z2958" s="5">
        <f t="shared" si="520"/>
        <v>-64.916249579999999</v>
      </c>
      <c r="AA2958" s="5">
        <f t="shared" si="521"/>
        <v>6.1824999600000012</v>
      </c>
      <c r="AB2958" s="5">
        <f t="shared" si="522"/>
        <v>3.0912499800000006</v>
      </c>
    </row>
    <row r="2959" spans="1:28" x14ac:dyDescent="0.55000000000000004">
      <c r="A2959" s="3" t="s">
        <v>72</v>
      </c>
      <c r="B2959" s="3" t="s">
        <v>447</v>
      </c>
      <c r="C2959" t="s">
        <v>47</v>
      </c>
      <c r="D2959" s="3" t="s">
        <v>104</v>
      </c>
      <c r="E2959" s="3" t="s">
        <v>232</v>
      </c>
      <c r="F2959" s="3" t="s">
        <v>77</v>
      </c>
      <c r="G2959" s="5">
        <v>6.25</v>
      </c>
      <c r="H2959">
        <v>22</v>
      </c>
      <c r="I2959" s="5">
        <v>61.999999875000007</v>
      </c>
      <c r="J2959" s="5">
        <v>2.8181818125000002</v>
      </c>
      <c r="K2959">
        <v>1005</v>
      </c>
      <c r="L2959" s="15">
        <v>2.1890547263681601E-2</v>
      </c>
      <c r="M2959" s="13">
        <v>1.29093532338308</v>
      </c>
      <c r="N2959" s="15">
        <v>0</v>
      </c>
      <c r="O2959" s="5">
        <v>0</v>
      </c>
      <c r="P2959" s="5">
        <v>0</v>
      </c>
      <c r="Q2959" s="5">
        <f t="shared" si="512"/>
        <v>61.999999875000007</v>
      </c>
      <c r="R2959" s="5">
        <f t="shared" si="513"/>
        <v>-61.999999875000007</v>
      </c>
      <c r="S2959" s="15">
        <f t="shared" si="514"/>
        <v>-1</v>
      </c>
      <c r="T2959">
        <v>0</v>
      </c>
      <c r="U2959" s="5" t="str">
        <f t="shared" si="515"/>
        <v>NA</v>
      </c>
      <c r="V2959" s="15">
        <f t="shared" si="516"/>
        <v>0</v>
      </c>
      <c r="W2959" s="15">
        <f t="shared" si="517"/>
        <v>0</v>
      </c>
      <c r="X2959" s="5">
        <f t="shared" si="518"/>
        <v>0</v>
      </c>
      <c r="Y2959" s="5">
        <f t="shared" si="519"/>
        <v>55.799999887500007</v>
      </c>
      <c r="Z2959" s="5">
        <f t="shared" si="520"/>
        <v>-65.099999868750004</v>
      </c>
      <c r="AA2959" s="5">
        <f t="shared" si="521"/>
        <v>6.1999999875</v>
      </c>
      <c r="AB2959" s="5">
        <f t="shared" si="522"/>
        <v>3.0999999937499965</v>
      </c>
    </row>
    <row r="2960" spans="1:28" x14ac:dyDescent="0.55000000000000004">
      <c r="A2960" s="3" t="s">
        <v>72</v>
      </c>
      <c r="B2960" s="3" t="s">
        <v>234</v>
      </c>
      <c r="C2960" t="s">
        <v>47</v>
      </c>
      <c r="D2960" s="3" t="s">
        <v>32</v>
      </c>
      <c r="E2960" s="3" t="s">
        <v>377</v>
      </c>
      <c r="F2960" s="3" t="s">
        <v>77</v>
      </c>
      <c r="G2960" s="5">
        <v>6.25</v>
      </c>
      <c r="H2960">
        <v>26</v>
      </c>
      <c r="I2960" s="5">
        <v>62.624999775000006</v>
      </c>
      <c r="J2960" s="5">
        <v>2.4086538375000002</v>
      </c>
      <c r="K2960">
        <v>865</v>
      </c>
      <c r="L2960" s="15">
        <v>3.0057803468208098E-2</v>
      </c>
      <c r="M2960" s="13">
        <v>1.4609248554913301</v>
      </c>
      <c r="N2960" s="15">
        <v>0</v>
      </c>
      <c r="O2960" s="5">
        <v>0</v>
      </c>
      <c r="P2960" s="5">
        <v>0</v>
      </c>
      <c r="Q2960" s="5">
        <f t="shared" si="512"/>
        <v>62.624999775000006</v>
      </c>
      <c r="R2960" s="5">
        <f t="shared" si="513"/>
        <v>-62.624999775000006</v>
      </c>
      <c r="S2960" s="15">
        <f t="shared" si="514"/>
        <v>-1</v>
      </c>
      <c r="T2960">
        <v>0</v>
      </c>
      <c r="U2960" s="5" t="str">
        <f t="shared" si="515"/>
        <v>NA</v>
      </c>
      <c r="V2960" s="15">
        <f t="shared" si="516"/>
        <v>0</v>
      </c>
      <c r="W2960" s="15">
        <f t="shared" si="517"/>
        <v>0</v>
      </c>
      <c r="X2960" s="5">
        <f t="shared" si="518"/>
        <v>0</v>
      </c>
      <c r="Y2960" s="5">
        <f t="shared" si="519"/>
        <v>56.362499797500007</v>
      </c>
      <c r="Z2960" s="5">
        <f t="shared" si="520"/>
        <v>-65.756249763750006</v>
      </c>
      <c r="AA2960" s="5">
        <f t="shared" si="521"/>
        <v>6.2624999774999992</v>
      </c>
      <c r="AB2960" s="5">
        <f t="shared" si="522"/>
        <v>3.1312499887499996</v>
      </c>
    </row>
    <row r="2961" spans="1:28" x14ac:dyDescent="0.55000000000000004">
      <c r="A2961" s="3" t="s">
        <v>72</v>
      </c>
      <c r="B2961" s="3" t="s">
        <v>4778</v>
      </c>
      <c r="C2961" t="s">
        <v>47</v>
      </c>
      <c r="D2961" s="3" t="s">
        <v>32</v>
      </c>
      <c r="E2961" s="3" t="s">
        <v>2714</v>
      </c>
      <c r="F2961" s="3" t="s">
        <v>77</v>
      </c>
      <c r="G2961" s="5">
        <v>6.25</v>
      </c>
      <c r="H2961">
        <v>18</v>
      </c>
      <c r="I2961" s="5">
        <v>62.687499974999994</v>
      </c>
      <c r="J2961" s="5">
        <v>3.4826388874999998</v>
      </c>
      <c r="K2961">
        <v>2821</v>
      </c>
      <c r="L2961" s="15">
        <v>6.3807160581354095E-3</v>
      </c>
      <c r="M2961" s="13">
        <v>2.4886919532080798</v>
      </c>
      <c r="N2961" s="15">
        <v>0</v>
      </c>
      <c r="O2961" s="5">
        <v>0</v>
      </c>
      <c r="P2961" s="5">
        <v>0</v>
      </c>
      <c r="Q2961" s="5">
        <f t="shared" si="512"/>
        <v>62.687499974999994</v>
      </c>
      <c r="R2961" s="5">
        <f t="shared" si="513"/>
        <v>-62.687499974999994</v>
      </c>
      <c r="S2961" s="15">
        <f t="shared" si="514"/>
        <v>-1</v>
      </c>
      <c r="T2961">
        <v>0</v>
      </c>
      <c r="U2961" s="5" t="str">
        <f t="shared" si="515"/>
        <v>NA</v>
      </c>
      <c r="V2961" s="15">
        <f t="shared" si="516"/>
        <v>0</v>
      </c>
      <c r="W2961" s="15">
        <f t="shared" si="517"/>
        <v>0</v>
      </c>
      <c r="X2961" s="5">
        <f t="shared" si="518"/>
        <v>0</v>
      </c>
      <c r="Y2961" s="5">
        <f t="shared" si="519"/>
        <v>56.418749977499999</v>
      </c>
      <c r="Z2961" s="5">
        <f t="shared" si="520"/>
        <v>-65.821874973749999</v>
      </c>
      <c r="AA2961" s="5">
        <f t="shared" si="521"/>
        <v>6.2687499974999952</v>
      </c>
      <c r="AB2961" s="5">
        <f t="shared" si="522"/>
        <v>3.1343749987500047</v>
      </c>
    </row>
    <row r="2962" spans="1:28" x14ac:dyDescent="0.55000000000000004">
      <c r="A2962" s="3" t="s">
        <v>72</v>
      </c>
      <c r="B2962" s="3" t="s">
        <v>3332</v>
      </c>
      <c r="C2962" t="s">
        <v>47</v>
      </c>
      <c r="D2962" s="3" t="s">
        <v>32</v>
      </c>
      <c r="E2962" s="3" t="s">
        <v>575</v>
      </c>
      <c r="F2962" s="3" t="s">
        <v>77</v>
      </c>
      <c r="G2962" s="5">
        <v>6.25</v>
      </c>
      <c r="H2962">
        <v>29</v>
      </c>
      <c r="I2962" s="5">
        <v>63.412499825000012</v>
      </c>
      <c r="J2962" s="5">
        <v>2.1866379250000003</v>
      </c>
      <c r="K2962">
        <v>2758</v>
      </c>
      <c r="L2962" s="15">
        <v>1.05148658448151E-2</v>
      </c>
      <c r="M2962" s="13">
        <v>2.0328136330674398</v>
      </c>
      <c r="N2962" s="15">
        <v>0</v>
      </c>
      <c r="O2962" s="5">
        <v>0</v>
      </c>
      <c r="P2962" s="5">
        <v>0</v>
      </c>
      <c r="Q2962" s="5">
        <f t="shared" si="512"/>
        <v>63.412499825000012</v>
      </c>
      <c r="R2962" s="5">
        <f t="shared" si="513"/>
        <v>-63.412499825000012</v>
      </c>
      <c r="S2962" s="15">
        <f t="shared" si="514"/>
        <v>-1</v>
      </c>
      <c r="T2962">
        <v>0</v>
      </c>
      <c r="U2962" s="5" t="str">
        <f t="shared" si="515"/>
        <v>NA</v>
      </c>
      <c r="V2962" s="15">
        <f t="shared" si="516"/>
        <v>0</v>
      </c>
      <c r="W2962" s="15">
        <f t="shared" si="517"/>
        <v>0</v>
      </c>
      <c r="X2962" s="5">
        <f t="shared" si="518"/>
        <v>0</v>
      </c>
      <c r="Y2962" s="5">
        <f t="shared" si="519"/>
        <v>57.071249842500009</v>
      </c>
      <c r="Z2962" s="5">
        <f t="shared" si="520"/>
        <v>-66.58312481625002</v>
      </c>
      <c r="AA2962" s="5">
        <f t="shared" si="521"/>
        <v>6.3412499825000026</v>
      </c>
      <c r="AB2962" s="5">
        <f t="shared" si="522"/>
        <v>3.1706249912500084</v>
      </c>
    </row>
    <row r="2963" spans="1:28" x14ac:dyDescent="0.55000000000000004">
      <c r="A2963" s="3" t="s">
        <v>72</v>
      </c>
      <c r="B2963" s="3" t="s">
        <v>3179</v>
      </c>
      <c r="C2963" t="s">
        <v>47</v>
      </c>
      <c r="D2963" s="3" t="s">
        <v>75</v>
      </c>
      <c r="E2963" s="3" t="s">
        <v>282</v>
      </c>
      <c r="F2963" s="3" t="s">
        <v>77</v>
      </c>
      <c r="G2963" s="5">
        <v>6.25</v>
      </c>
      <c r="H2963">
        <v>27</v>
      </c>
      <c r="I2963" s="5">
        <v>63.599999850000003</v>
      </c>
      <c r="J2963" s="5">
        <v>2.3555555500000001</v>
      </c>
      <c r="K2963">
        <v>1013</v>
      </c>
      <c r="L2963" s="15">
        <v>2.6653504442250703E-2</v>
      </c>
      <c r="M2963" s="13">
        <v>1.57936821322804</v>
      </c>
      <c r="N2963" s="15">
        <v>0</v>
      </c>
      <c r="O2963" s="5">
        <v>0</v>
      </c>
      <c r="P2963" s="5">
        <v>0</v>
      </c>
      <c r="Q2963" s="5">
        <f t="shared" si="512"/>
        <v>63.599999850000003</v>
      </c>
      <c r="R2963" s="5">
        <f t="shared" si="513"/>
        <v>-63.599999850000003</v>
      </c>
      <c r="S2963" s="15">
        <f t="shared" si="514"/>
        <v>-1</v>
      </c>
      <c r="T2963">
        <v>0</v>
      </c>
      <c r="U2963" s="5" t="str">
        <f t="shared" si="515"/>
        <v>NA</v>
      </c>
      <c r="V2963" s="15">
        <f t="shared" si="516"/>
        <v>0</v>
      </c>
      <c r="W2963" s="15">
        <f t="shared" si="517"/>
        <v>0</v>
      </c>
      <c r="X2963" s="5">
        <f t="shared" si="518"/>
        <v>0</v>
      </c>
      <c r="Y2963" s="5">
        <f t="shared" si="519"/>
        <v>57.239999865000001</v>
      </c>
      <c r="Z2963" s="5">
        <f t="shared" si="520"/>
        <v>-66.779999842500004</v>
      </c>
      <c r="AA2963" s="5">
        <f t="shared" si="521"/>
        <v>6.3599999850000017</v>
      </c>
      <c r="AB2963" s="5">
        <f t="shared" si="522"/>
        <v>3.1799999925000009</v>
      </c>
    </row>
    <row r="2964" spans="1:28" x14ac:dyDescent="0.55000000000000004">
      <c r="A2964" s="3" t="s">
        <v>72</v>
      </c>
      <c r="B2964" s="3" t="s">
        <v>4782</v>
      </c>
      <c r="C2964" t="s">
        <v>47</v>
      </c>
      <c r="D2964" s="3" t="s">
        <v>173</v>
      </c>
      <c r="E2964" s="3" t="s">
        <v>188</v>
      </c>
      <c r="F2964" s="3" t="s">
        <v>77</v>
      </c>
      <c r="G2964" s="5">
        <v>6.25</v>
      </c>
      <c r="H2964">
        <v>43</v>
      </c>
      <c r="I2964" s="5">
        <v>63.937499800000005</v>
      </c>
      <c r="J2964" s="5">
        <v>1.4869186000000001</v>
      </c>
      <c r="K2964">
        <v>625</v>
      </c>
      <c r="L2964" s="15">
        <v>6.88E-2</v>
      </c>
      <c r="M2964" s="13">
        <v>2.2231999999999998</v>
      </c>
      <c r="N2964" s="15">
        <v>0</v>
      </c>
      <c r="O2964" s="5">
        <v>0</v>
      </c>
      <c r="P2964" s="5">
        <v>0</v>
      </c>
      <c r="Q2964" s="5">
        <f t="shared" si="512"/>
        <v>63.937499800000005</v>
      </c>
      <c r="R2964" s="5">
        <f t="shared" si="513"/>
        <v>-63.937499800000005</v>
      </c>
      <c r="S2964" s="15">
        <f t="shared" si="514"/>
        <v>-1</v>
      </c>
      <c r="T2964">
        <v>0</v>
      </c>
      <c r="U2964" s="5" t="str">
        <f t="shared" si="515"/>
        <v>NA</v>
      </c>
      <c r="V2964" s="15">
        <f t="shared" si="516"/>
        <v>0</v>
      </c>
      <c r="W2964" s="15">
        <f t="shared" si="517"/>
        <v>0</v>
      </c>
      <c r="X2964" s="5">
        <f t="shared" si="518"/>
        <v>0</v>
      </c>
      <c r="Y2964" s="5">
        <f t="shared" si="519"/>
        <v>57.543749820000002</v>
      </c>
      <c r="Z2964" s="5">
        <f t="shared" si="520"/>
        <v>-67.13437479000001</v>
      </c>
      <c r="AA2964" s="5">
        <f t="shared" si="521"/>
        <v>6.3937499800000026</v>
      </c>
      <c r="AB2964" s="5">
        <f t="shared" si="522"/>
        <v>3.1968749900000049</v>
      </c>
    </row>
    <row r="2965" spans="1:28" x14ac:dyDescent="0.55000000000000004">
      <c r="A2965" s="3" t="s">
        <v>72</v>
      </c>
      <c r="B2965" s="3" t="s">
        <v>2800</v>
      </c>
      <c r="C2965" t="s">
        <v>47</v>
      </c>
      <c r="D2965" s="3" t="s">
        <v>173</v>
      </c>
      <c r="E2965" s="3" t="s">
        <v>474</v>
      </c>
      <c r="F2965" s="3" t="s">
        <v>77</v>
      </c>
      <c r="G2965" s="5">
        <v>6.25</v>
      </c>
      <c r="H2965">
        <v>29</v>
      </c>
      <c r="I2965" s="5">
        <v>64.562499899999992</v>
      </c>
      <c r="J2965" s="5">
        <v>2.2262930999999999</v>
      </c>
      <c r="K2965">
        <v>1570</v>
      </c>
      <c r="L2965" s="15">
        <v>1.8471337579617799E-2</v>
      </c>
      <c r="M2965" s="13">
        <v>1.52891719745223</v>
      </c>
      <c r="N2965" s="15">
        <v>0</v>
      </c>
      <c r="O2965" s="5">
        <v>0</v>
      </c>
      <c r="P2965" s="5">
        <v>0</v>
      </c>
      <c r="Q2965" s="5">
        <f t="shared" si="512"/>
        <v>64.562499899999992</v>
      </c>
      <c r="R2965" s="5">
        <f t="shared" si="513"/>
        <v>-64.562499899999992</v>
      </c>
      <c r="S2965" s="15">
        <f t="shared" si="514"/>
        <v>-1</v>
      </c>
      <c r="T2965">
        <v>0</v>
      </c>
      <c r="U2965" s="5" t="str">
        <f t="shared" si="515"/>
        <v>NA</v>
      </c>
      <c r="V2965" s="15">
        <f t="shared" si="516"/>
        <v>0</v>
      </c>
      <c r="W2965" s="15">
        <f t="shared" si="517"/>
        <v>0</v>
      </c>
      <c r="X2965" s="5">
        <f t="shared" si="518"/>
        <v>0</v>
      </c>
      <c r="Y2965" s="5">
        <f t="shared" si="519"/>
        <v>58.106249909999995</v>
      </c>
      <c r="Z2965" s="5">
        <f t="shared" si="520"/>
        <v>-67.790624894999993</v>
      </c>
      <c r="AA2965" s="5">
        <f t="shared" si="521"/>
        <v>6.4562499899999963</v>
      </c>
      <c r="AB2965" s="5">
        <f t="shared" si="522"/>
        <v>3.2281249950000017</v>
      </c>
    </row>
    <row r="2966" spans="1:28" x14ac:dyDescent="0.55000000000000004">
      <c r="A2966" s="3" t="s">
        <v>72</v>
      </c>
      <c r="B2966" s="3" t="s">
        <v>650</v>
      </c>
      <c r="C2966" t="s">
        <v>47</v>
      </c>
      <c r="D2966" s="3" t="s">
        <v>32</v>
      </c>
      <c r="E2966" s="3" t="s">
        <v>170</v>
      </c>
      <c r="F2966" s="3" t="s">
        <v>77</v>
      </c>
      <c r="G2966" s="5">
        <v>6.25</v>
      </c>
      <c r="H2966">
        <v>54</v>
      </c>
      <c r="I2966" s="5">
        <v>65.199999599999998</v>
      </c>
      <c r="J2966" s="5">
        <v>1.2074073999999999</v>
      </c>
      <c r="K2966">
        <v>1262</v>
      </c>
      <c r="L2966" s="15">
        <v>4.2789223454833596E-2</v>
      </c>
      <c r="M2966" s="13">
        <v>5.0905705229793998</v>
      </c>
      <c r="N2966" s="15">
        <v>0</v>
      </c>
      <c r="O2966" s="5">
        <v>0</v>
      </c>
      <c r="P2966" s="5">
        <v>0</v>
      </c>
      <c r="Q2966" s="5">
        <f t="shared" si="512"/>
        <v>65.199999599999998</v>
      </c>
      <c r="R2966" s="5">
        <f t="shared" si="513"/>
        <v>-65.199999599999998</v>
      </c>
      <c r="S2966" s="15">
        <f t="shared" si="514"/>
        <v>-1</v>
      </c>
      <c r="T2966">
        <v>0</v>
      </c>
      <c r="U2966" s="5" t="str">
        <f t="shared" si="515"/>
        <v>NA</v>
      </c>
      <c r="V2966" s="15">
        <f t="shared" si="516"/>
        <v>0</v>
      </c>
      <c r="W2966" s="15">
        <f t="shared" si="517"/>
        <v>0</v>
      </c>
      <c r="X2966" s="5">
        <f t="shared" si="518"/>
        <v>0</v>
      </c>
      <c r="Y2966" s="5">
        <f t="shared" si="519"/>
        <v>58.679999639999998</v>
      </c>
      <c r="Z2966" s="5">
        <f t="shared" si="520"/>
        <v>-68.459999580000002</v>
      </c>
      <c r="AA2966" s="5">
        <f t="shared" si="521"/>
        <v>6.5199999599999998</v>
      </c>
      <c r="AB2966" s="5">
        <f t="shared" si="522"/>
        <v>3.2599999800000035</v>
      </c>
    </row>
    <row r="2967" spans="1:28" x14ac:dyDescent="0.55000000000000004">
      <c r="A2967" s="3" t="s">
        <v>72</v>
      </c>
      <c r="B2967" s="3" t="s">
        <v>3275</v>
      </c>
      <c r="C2967" t="s">
        <v>47</v>
      </c>
      <c r="D2967" s="3" t="s">
        <v>137</v>
      </c>
      <c r="E2967" s="3" t="s">
        <v>2863</v>
      </c>
      <c r="F2967" s="3" t="s">
        <v>77</v>
      </c>
      <c r="G2967" s="5">
        <v>6.25</v>
      </c>
      <c r="H2967">
        <v>18</v>
      </c>
      <c r="I2967" s="5">
        <v>65.549999924999995</v>
      </c>
      <c r="J2967" s="5">
        <v>3.6416666625</v>
      </c>
      <c r="K2967">
        <v>1693</v>
      </c>
      <c r="L2967" s="15">
        <v>1.06320141760189E-2</v>
      </c>
      <c r="M2967" s="13">
        <v>1.9524099232132299</v>
      </c>
      <c r="N2967" s="15">
        <v>0</v>
      </c>
      <c r="O2967" s="5">
        <v>0</v>
      </c>
      <c r="P2967" s="5">
        <v>0</v>
      </c>
      <c r="Q2967" s="5">
        <f t="shared" si="512"/>
        <v>65.549999924999995</v>
      </c>
      <c r="R2967" s="5">
        <f t="shared" si="513"/>
        <v>-65.549999924999995</v>
      </c>
      <c r="S2967" s="15">
        <f t="shared" si="514"/>
        <v>-1</v>
      </c>
      <c r="T2967">
        <v>0</v>
      </c>
      <c r="U2967" s="5" t="str">
        <f t="shared" si="515"/>
        <v>NA</v>
      </c>
      <c r="V2967" s="15">
        <f t="shared" si="516"/>
        <v>0</v>
      </c>
      <c r="W2967" s="15">
        <f t="shared" si="517"/>
        <v>0</v>
      </c>
      <c r="X2967" s="5">
        <f t="shared" si="518"/>
        <v>0</v>
      </c>
      <c r="Y2967" s="5">
        <f t="shared" si="519"/>
        <v>58.994999932499994</v>
      </c>
      <c r="Z2967" s="5">
        <f t="shared" si="520"/>
        <v>-68.827499921249995</v>
      </c>
      <c r="AA2967" s="5">
        <f t="shared" si="521"/>
        <v>6.5549999925000009</v>
      </c>
      <c r="AB2967" s="5">
        <f t="shared" si="522"/>
        <v>3.2774999962500004</v>
      </c>
    </row>
    <row r="2968" spans="1:28" x14ac:dyDescent="0.55000000000000004">
      <c r="A2968" s="3" t="s">
        <v>72</v>
      </c>
      <c r="B2968" s="3" t="s">
        <v>4787</v>
      </c>
      <c r="C2968" t="s">
        <v>47</v>
      </c>
      <c r="D2968" s="3" t="s">
        <v>173</v>
      </c>
      <c r="E2968" s="3" t="s">
        <v>4788</v>
      </c>
      <c r="F2968" s="3" t="s">
        <v>77</v>
      </c>
      <c r="G2968" s="5">
        <v>6.25</v>
      </c>
      <c r="H2968">
        <v>25</v>
      </c>
      <c r="I2968" s="5">
        <v>65.587500000000006</v>
      </c>
      <c r="J2968" s="5">
        <v>2.6235000000000004</v>
      </c>
      <c r="K2968">
        <v>395</v>
      </c>
      <c r="L2968" s="15">
        <v>6.3291139240506306E-2</v>
      </c>
      <c r="M2968" s="13">
        <v>1.0830379746835399</v>
      </c>
      <c r="N2968" s="15">
        <v>0</v>
      </c>
      <c r="O2968" s="5">
        <v>0</v>
      </c>
      <c r="P2968" s="5">
        <v>0</v>
      </c>
      <c r="Q2968" s="5">
        <f t="shared" si="512"/>
        <v>65.587500000000006</v>
      </c>
      <c r="R2968" s="5">
        <f t="shared" si="513"/>
        <v>-65.587500000000006</v>
      </c>
      <c r="S2968" s="15">
        <f t="shared" si="514"/>
        <v>-1</v>
      </c>
      <c r="T2968">
        <v>0</v>
      </c>
      <c r="U2968" s="5" t="str">
        <f t="shared" si="515"/>
        <v>NA</v>
      </c>
      <c r="V2968" s="15">
        <f t="shared" si="516"/>
        <v>0</v>
      </c>
      <c r="W2968" s="15">
        <f t="shared" si="517"/>
        <v>0</v>
      </c>
      <c r="X2968" s="5">
        <f t="shared" si="518"/>
        <v>0</v>
      </c>
      <c r="Y2968" s="5">
        <f t="shared" si="519"/>
        <v>59.028750000000009</v>
      </c>
      <c r="Z2968" s="5">
        <f t="shared" si="520"/>
        <v>-68.866875000000007</v>
      </c>
      <c r="AA2968" s="5">
        <f t="shared" si="521"/>
        <v>6.5587499999999963</v>
      </c>
      <c r="AB2968" s="5">
        <f t="shared" si="522"/>
        <v>3.2793750000000017</v>
      </c>
    </row>
    <row r="2969" spans="1:28" x14ac:dyDescent="0.55000000000000004">
      <c r="A2969" s="3" t="s">
        <v>72</v>
      </c>
      <c r="B2969" s="3" t="s">
        <v>4790</v>
      </c>
      <c r="C2969" t="s">
        <v>47</v>
      </c>
      <c r="D2969" s="3" t="s">
        <v>173</v>
      </c>
      <c r="E2969" s="3" t="s">
        <v>2764</v>
      </c>
      <c r="F2969" s="3" t="s">
        <v>77</v>
      </c>
      <c r="G2969" s="5">
        <v>6.25</v>
      </c>
      <c r="H2969">
        <v>27</v>
      </c>
      <c r="I2969" s="5">
        <v>65.999999812500008</v>
      </c>
      <c r="J2969" s="5">
        <v>2.4444444375000001</v>
      </c>
      <c r="K2969">
        <v>120</v>
      </c>
      <c r="L2969" s="15">
        <v>0.22500000000000001</v>
      </c>
      <c r="M2969" s="13">
        <v>1.19333333333333</v>
      </c>
      <c r="N2969" s="15">
        <v>0</v>
      </c>
      <c r="O2969" s="5">
        <v>0</v>
      </c>
      <c r="P2969" s="5">
        <v>0</v>
      </c>
      <c r="Q2969" s="5">
        <f t="shared" si="512"/>
        <v>65.999999812500008</v>
      </c>
      <c r="R2969" s="5">
        <f t="shared" si="513"/>
        <v>-65.999999812500008</v>
      </c>
      <c r="S2969" s="15">
        <f t="shared" si="514"/>
        <v>-1</v>
      </c>
      <c r="T2969">
        <v>0</v>
      </c>
      <c r="U2969" s="5" t="str">
        <f t="shared" si="515"/>
        <v>NA</v>
      </c>
      <c r="V2969" s="15">
        <f t="shared" si="516"/>
        <v>0</v>
      </c>
      <c r="W2969" s="15">
        <f t="shared" si="517"/>
        <v>0</v>
      </c>
      <c r="X2969" s="5">
        <f t="shared" si="518"/>
        <v>0</v>
      </c>
      <c r="Y2969" s="5">
        <f t="shared" si="519"/>
        <v>59.399999831250007</v>
      </c>
      <c r="Z2969" s="5">
        <f t="shared" si="520"/>
        <v>-69.299999803125004</v>
      </c>
      <c r="AA2969" s="5">
        <f t="shared" si="521"/>
        <v>6.5999999812500008</v>
      </c>
      <c r="AB2969" s="5">
        <f t="shared" si="522"/>
        <v>3.2999999906249968</v>
      </c>
    </row>
    <row r="2970" spans="1:28" x14ac:dyDescent="0.55000000000000004">
      <c r="A2970" s="3" t="s">
        <v>72</v>
      </c>
      <c r="B2970" s="3" t="s">
        <v>1683</v>
      </c>
      <c r="C2970" t="s">
        <v>47</v>
      </c>
      <c r="D2970" s="3" t="s">
        <v>173</v>
      </c>
      <c r="E2970" s="3" t="s">
        <v>3607</v>
      </c>
      <c r="F2970" s="3" t="s">
        <v>77</v>
      </c>
      <c r="G2970" s="5">
        <v>6.25</v>
      </c>
      <c r="H2970">
        <v>26</v>
      </c>
      <c r="I2970" s="5">
        <v>66.512499950000006</v>
      </c>
      <c r="J2970" s="5">
        <v>2.558173075</v>
      </c>
      <c r="K2970">
        <v>829</v>
      </c>
      <c r="L2970" s="15">
        <v>3.1363088057901098E-2</v>
      </c>
      <c r="M2970" s="13">
        <v>1.6925211097708099</v>
      </c>
      <c r="N2970" s="15">
        <v>0</v>
      </c>
      <c r="O2970" s="5">
        <v>0</v>
      </c>
      <c r="P2970" s="5">
        <v>0</v>
      </c>
      <c r="Q2970" s="5">
        <f t="shared" si="512"/>
        <v>66.512499950000006</v>
      </c>
      <c r="R2970" s="5">
        <f t="shared" si="513"/>
        <v>-66.512499950000006</v>
      </c>
      <c r="S2970" s="15">
        <f t="shared" si="514"/>
        <v>-1</v>
      </c>
      <c r="T2970">
        <v>0</v>
      </c>
      <c r="U2970" s="5" t="str">
        <f t="shared" si="515"/>
        <v>NA</v>
      </c>
      <c r="V2970" s="15">
        <f t="shared" si="516"/>
        <v>0</v>
      </c>
      <c r="W2970" s="15">
        <f t="shared" si="517"/>
        <v>0</v>
      </c>
      <c r="X2970" s="5">
        <f t="shared" si="518"/>
        <v>0</v>
      </c>
      <c r="Y2970" s="5">
        <f t="shared" si="519"/>
        <v>59.861249955000005</v>
      </c>
      <c r="Z2970" s="5">
        <f t="shared" si="520"/>
        <v>-69.838124947500006</v>
      </c>
      <c r="AA2970" s="5">
        <f t="shared" si="521"/>
        <v>6.6512499950000006</v>
      </c>
      <c r="AB2970" s="5">
        <f t="shared" si="522"/>
        <v>3.3256249975000003</v>
      </c>
    </row>
    <row r="2971" spans="1:28" x14ac:dyDescent="0.55000000000000004">
      <c r="A2971" s="3" t="s">
        <v>72</v>
      </c>
      <c r="B2971" s="3" t="s">
        <v>3430</v>
      </c>
      <c r="C2971" t="s">
        <v>47</v>
      </c>
      <c r="D2971" s="3" t="s">
        <v>32</v>
      </c>
      <c r="E2971" s="3" t="s">
        <v>377</v>
      </c>
      <c r="F2971" s="3" t="s">
        <v>77</v>
      </c>
      <c r="G2971" s="5">
        <v>6.25</v>
      </c>
      <c r="H2971">
        <v>33</v>
      </c>
      <c r="I2971" s="5">
        <v>66.712499700000009</v>
      </c>
      <c r="J2971" s="5">
        <v>2.0215909000000001</v>
      </c>
      <c r="K2971">
        <v>576</v>
      </c>
      <c r="L2971" s="15">
        <v>5.7291666666666699E-2</v>
      </c>
      <c r="M2971" s="13">
        <v>1.2723958333333301</v>
      </c>
      <c r="N2971" s="15">
        <v>0</v>
      </c>
      <c r="O2971" s="5">
        <v>0</v>
      </c>
      <c r="P2971" s="5">
        <v>0</v>
      </c>
      <c r="Q2971" s="5">
        <f t="shared" si="512"/>
        <v>66.712499700000009</v>
      </c>
      <c r="R2971" s="5">
        <f t="shared" si="513"/>
        <v>-66.712499700000009</v>
      </c>
      <c r="S2971" s="15">
        <f t="shared" si="514"/>
        <v>-1</v>
      </c>
      <c r="T2971">
        <v>0</v>
      </c>
      <c r="U2971" s="5" t="str">
        <f t="shared" si="515"/>
        <v>NA</v>
      </c>
      <c r="V2971" s="15">
        <f t="shared" si="516"/>
        <v>0</v>
      </c>
      <c r="W2971" s="15">
        <f t="shared" si="517"/>
        <v>0</v>
      </c>
      <c r="X2971" s="5">
        <f t="shared" si="518"/>
        <v>0</v>
      </c>
      <c r="Y2971" s="5">
        <f t="shared" si="519"/>
        <v>60.041249730000011</v>
      </c>
      <c r="Z2971" s="5">
        <f t="shared" si="520"/>
        <v>-70.048124685000019</v>
      </c>
      <c r="AA2971" s="5">
        <f t="shared" si="521"/>
        <v>6.6712499699999981</v>
      </c>
      <c r="AB2971" s="5">
        <f t="shared" si="522"/>
        <v>3.3356249850000097</v>
      </c>
    </row>
    <row r="2972" spans="1:28" x14ac:dyDescent="0.55000000000000004">
      <c r="A2972" s="3" t="s">
        <v>72</v>
      </c>
      <c r="B2972" s="3" t="s">
        <v>4794</v>
      </c>
      <c r="C2972" t="s">
        <v>47</v>
      </c>
      <c r="D2972" s="3" t="s">
        <v>173</v>
      </c>
      <c r="E2972" s="3" t="s">
        <v>3607</v>
      </c>
      <c r="F2972" s="3" t="s">
        <v>77</v>
      </c>
      <c r="G2972" s="5">
        <v>6.25</v>
      </c>
      <c r="H2972">
        <v>31</v>
      </c>
      <c r="I2972" s="5">
        <v>67.849999925000006</v>
      </c>
      <c r="J2972" s="5">
        <v>2.1887096750000001</v>
      </c>
      <c r="K2972">
        <v>555</v>
      </c>
      <c r="L2972" s="15">
        <v>5.5855855855855896E-2</v>
      </c>
      <c r="M2972" s="13">
        <v>1.51567567567568</v>
      </c>
      <c r="N2972" s="15">
        <v>0</v>
      </c>
      <c r="O2972" s="5">
        <v>0</v>
      </c>
      <c r="P2972" s="5">
        <v>0</v>
      </c>
      <c r="Q2972" s="5">
        <f t="shared" si="512"/>
        <v>67.849999925000006</v>
      </c>
      <c r="R2972" s="5">
        <f t="shared" si="513"/>
        <v>-67.849999925000006</v>
      </c>
      <c r="S2972" s="15">
        <f t="shared" si="514"/>
        <v>-1</v>
      </c>
      <c r="T2972">
        <v>0</v>
      </c>
      <c r="U2972" s="5" t="str">
        <f t="shared" si="515"/>
        <v>NA</v>
      </c>
      <c r="V2972" s="15">
        <f t="shared" si="516"/>
        <v>0</v>
      </c>
      <c r="W2972" s="15">
        <f t="shared" si="517"/>
        <v>0</v>
      </c>
      <c r="X2972" s="5">
        <f t="shared" si="518"/>
        <v>0</v>
      </c>
      <c r="Y2972" s="5">
        <f t="shared" si="519"/>
        <v>61.064999932500008</v>
      </c>
      <c r="Z2972" s="5">
        <f t="shared" si="520"/>
        <v>-71.242499921250015</v>
      </c>
      <c r="AA2972" s="5">
        <f t="shared" si="521"/>
        <v>6.7849999924999977</v>
      </c>
      <c r="AB2972" s="5">
        <f t="shared" si="522"/>
        <v>3.3924999962500095</v>
      </c>
    </row>
    <row r="2973" spans="1:28" x14ac:dyDescent="0.55000000000000004">
      <c r="A2973" s="3" t="s">
        <v>72</v>
      </c>
      <c r="B2973" s="3" t="s">
        <v>4796</v>
      </c>
      <c r="C2973" t="s">
        <v>47</v>
      </c>
      <c r="D2973" s="3" t="s">
        <v>32</v>
      </c>
      <c r="E2973" s="3" t="s">
        <v>2686</v>
      </c>
      <c r="F2973" s="3" t="s">
        <v>77</v>
      </c>
      <c r="G2973" s="5">
        <v>6.25</v>
      </c>
      <c r="H2973">
        <v>36</v>
      </c>
      <c r="I2973" s="5">
        <v>67.987499850000006</v>
      </c>
      <c r="J2973" s="5">
        <v>1.8885416625000002</v>
      </c>
      <c r="K2973">
        <v>1667</v>
      </c>
      <c r="L2973" s="15">
        <v>2.1595680863827196E-2</v>
      </c>
      <c r="M2973" s="13">
        <v>1.98002399520096</v>
      </c>
      <c r="N2973" s="15">
        <v>0</v>
      </c>
      <c r="O2973" s="5">
        <v>0</v>
      </c>
      <c r="P2973" s="5">
        <v>0</v>
      </c>
      <c r="Q2973" s="5">
        <f t="shared" si="512"/>
        <v>67.987499850000006</v>
      </c>
      <c r="R2973" s="5">
        <f t="shared" si="513"/>
        <v>-67.987499850000006</v>
      </c>
      <c r="S2973" s="15">
        <f t="shared" si="514"/>
        <v>-1</v>
      </c>
      <c r="T2973">
        <v>0</v>
      </c>
      <c r="U2973" s="5" t="str">
        <f t="shared" si="515"/>
        <v>NA</v>
      </c>
      <c r="V2973" s="15">
        <f t="shared" si="516"/>
        <v>0</v>
      </c>
      <c r="W2973" s="15">
        <f t="shared" si="517"/>
        <v>0</v>
      </c>
      <c r="X2973" s="5">
        <f t="shared" si="518"/>
        <v>0</v>
      </c>
      <c r="Y2973" s="5">
        <f t="shared" si="519"/>
        <v>61.188749865000005</v>
      </c>
      <c r="Z2973" s="5">
        <f t="shared" si="520"/>
        <v>-71.386874842500006</v>
      </c>
      <c r="AA2973" s="5">
        <f t="shared" si="521"/>
        <v>6.7987499850000006</v>
      </c>
      <c r="AB2973" s="5">
        <f t="shared" si="522"/>
        <v>3.3993749925000003</v>
      </c>
    </row>
    <row r="2974" spans="1:28" x14ac:dyDescent="0.55000000000000004">
      <c r="A2974" s="3" t="s">
        <v>72</v>
      </c>
      <c r="B2974" s="3" t="s">
        <v>4138</v>
      </c>
      <c r="C2974" t="s">
        <v>47</v>
      </c>
      <c r="D2974" s="3" t="s">
        <v>173</v>
      </c>
      <c r="E2974" s="3" t="s">
        <v>4483</v>
      </c>
      <c r="F2974" s="3" t="s">
        <v>77</v>
      </c>
      <c r="G2974" s="5">
        <v>6.25</v>
      </c>
      <c r="H2974">
        <v>18</v>
      </c>
      <c r="I2974" s="5">
        <v>68.262499800000001</v>
      </c>
      <c r="J2974" s="5">
        <v>3.7923610999999999</v>
      </c>
      <c r="K2974">
        <v>427</v>
      </c>
      <c r="L2974" s="15">
        <v>4.2154566744730698E-2</v>
      </c>
      <c r="M2974" s="13">
        <v>1.94121779859485</v>
      </c>
      <c r="N2974" s="15">
        <v>0</v>
      </c>
      <c r="O2974" s="5">
        <v>0</v>
      </c>
      <c r="P2974" s="5">
        <v>0</v>
      </c>
      <c r="Q2974" s="5">
        <f t="shared" si="512"/>
        <v>68.262499800000001</v>
      </c>
      <c r="R2974" s="5">
        <f t="shared" si="513"/>
        <v>-68.262499800000001</v>
      </c>
      <c r="S2974" s="15">
        <f t="shared" si="514"/>
        <v>-1</v>
      </c>
      <c r="T2974">
        <v>0</v>
      </c>
      <c r="U2974" s="5" t="str">
        <f t="shared" si="515"/>
        <v>NA</v>
      </c>
      <c r="V2974" s="15">
        <f t="shared" si="516"/>
        <v>0</v>
      </c>
      <c r="W2974" s="15">
        <f t="shared" si="517"/>
        <v>0</v>
      </c>
      <c r="X2974" s="5">
        <f t="shared" si="518"/>
        <v>0</v>
      </c>
      <c r="Y2974" s="5">
        <f t="shared" si="519"/>
        <v>61.43624982</v>
      </c>
      <c r="Z2974" s="5">
        <f t="shared" si="520"/>
        <v>-71.675624790000001</v>
      </c>
      <c r="AA2974" s="5">
        <f t="shared" si="521"/>
        <v>6.8262499800000001</v>
      </c>
      <c r="AB2974" s="5">
        <f t="shared" si="522"/>
        <v>3.41312499</v>
      </c>
    </row>
    <row r="2975" spans="1:28" x14ac:dyDescent="0.55000000000000004">
      <c r="A2975" s="3" t="s">
        <v>72</v>
      </c>
      <c r="B2975" s="3" t="s">
        <v>3474</v>
      </c>
      <c r="C2975" t="s">
        <v>47</v>
      </c>
      <c r="D2975" s="3" t="s">
        <v>173</v>
      </c>
      <c r="E2975" s="3" t="s">
        <v>2791</v>
      </c>
      <c r="F2975" s="3" t="s">
        <v>77</v>
      </c>
      <c r="G2975" s="5">
        <v>6.25</v>
      </c>
      <c r="H2975">
        <v>28</v>
      </c>
      <c r="I2975" s="5">
        <v>68.775000000000006</v>
      </c>
      <c r="J2975" s="5">
        <v>2.4562499999999998</v>
      </c>
      <c r="K2975">
        <v>1385</v>
      </c>
      <c r="L2975" s="15">
        <v>2.02166064981949E-2</v>
      </c>
      <c r="M2975" s="13">
        <v>1.52245487364621</v>
      </c>
      <c r="N2975" s="15">
        <v>0</v>
      </c>
      <c r="O2975" s="5">
        <v>0</v>
      </c>
      <c r="P2975" s="5">
        <v>0</v>
      </c>
      <c r="Q2975" s="5">
        <f t="shared" si="512"/>
        <v>68.775000000000006</v>
      </c>
      <c r="R2975" s="5">
        <f t="shared" si="513"/>
        <v>-68.775000000000006</v>
      </c>
      <c r="S2975" s="15">
        <f t="shared" si="514"/>
        <v>-1</v>
      </c>
      <c r="T2975">
        <v>0</v>
      </c>
      <c r="U2975" s="5" t="str">
        <f t="shared" si="515"/>
        <v>NA</v>
      </c>
      <c r="V2975" s="15">
        <f t="shared" si="516"/>
        <v>0</v>
      </c>
      <c r="W2975" s="15">
        <f t="shared" si="517"/>
        <v>0</v>
      </c>
      <c r="X2975" s="5">
        <f t="shared" si="518"/>
        <v>0</v>
      </c>
      <c r="Y2975" s="5">
        <f t="shared" si="519"/>
        <v>61.897500000000008</v>
      </c>
      <c r="Z2975" s="5">
        <f t="shared" si="520"/>
        <v>-72.213750000000005</v>
      </c>
      <c r="AA2975" s="5">
        <f t="shared" si="521"/>
        <v>6.8774999999999977</v>
      </c>
      <c r="AB2975" s="5">
        <f t="shared" si="522"/>
        <v>3.4387499999999989</v>
      </c>
    </row>
    <row r="2976" spans="1:28" x14ac:dyDescent="0.55000000000000004">
      <c r="A2976" s="3" t="s">
        <v>72</v>
      </c>
      <c r="B2976" s="3" t="s">
        <v>136</v>
      </c>
      <c r="C2976" t="s">
        <v>47</v>
      </c>
      <c r="D2976" s="3" t="s">
        <v>221</v>
      </c>
      <c r="E2976" s="3" t="s">
        <v>222</v>
      </c>
      <c r="F2976" s="3" t="s">
        <v>77</v>
      </c>
      <c r="G2976" s="5">
        <v>6.25</v>
      </c>
      <c r="H2976">
        <v>35</v>
      </c>
      <c r="I2976" s="5">
        <v>68.999999687499994</v>
      </c>
      <c r="J2976" s="5">
        <v>1.9714285624999999</v>
      </c>
      <c r="K2976">
        <v>148</v>
      </c>
      <c r="L2976" s="15">
        <v>0.23648648648648599</v>
      </c>
      <c r="M2976" s="13">
        <v>1.1189189189189199</v>
      </c>
      <c r="N2976" s="15">
        <v>0</v>
      </c>
      <c r="O2976" s="5">
        <v>0</v>
      </c>
      <c r="P2976" s="5">
        <v>0</v>
      </c>
      <c r="Q2976" s="5">
        <f t="shared" si="512"/>
        <v>68.999999687499994</v>
      </c>
      <c r="R2976" s="5">
        <f t="shared" si="513"/>
        <v>-68.999999687499994</v>
      </c>
      <c r="S2976" s="15">
        <f t="shared" si="514"/>
        <v>-1</v>
      </c>
      <c r="T2976">
        <v>0</v>
      </c>
      <c r="U2976" s="5" t="str">
        <f t="shared" si="515"/>
        <v>NA</v>
      </c>
      <c r="V2976" s="15">
        <f t="shared" si="516"/>
        <v>0</v>
      </c>
      <c r="W2976" s="15">
        <f t="shared" si="517"/>
        <v>0</v>
      </c>
      <c r="X2976" s="5">
        <f t="shared" si="518"/>
        <v>0</v>
      </c>
      <c r="Y2976" s="5">
        <f t="shared" si="519"/>
        <v>62.099999718749999</v>
      </c>
      <c r="Z2976" s="5">
        <f t="shared" si="520"/>
        <v>-72.449999671874991</v>
      </c>
      <c r="AA2976" s="5">
        <f t="shared" si="521"/>
        <v>6.8999999687499951</v>
      </c>
      <c r="AB2976" s="5">
        <f t="shared" si="522"/>
        <v>3.4499999843749976</v>
      </c>
    </row>
    <row r="2977" spans="1:28" x14ac:dyDescent="0.55000000000000004">
      <c r="A2977" s="3" t="s">
        <v>72</v>
      </c>
      <c r="B2977" s="3" t="s">
        <v>690</v>
      </c>
      <c r="C2977" t="s">
        <v>47</v>
      </c>
      <c r="D2977" s="3" t="s">
        <v>173</v>
      </c>
      <c r="E2977" s="3" t="s">
        <v>675</v>
      </c>
      <c r="F2977" s="3" t="s">
        <v>77</v>
      </c>
      <c r="G2977" s="5">
        <v>6.25</v>
      </c>
      <c r="H2977">
        <v>38</v>
      </c>
      <c r="I2977" s="5">
        <v>69.0999999</v>
      </c>
      <c r="J2977" s="5">
        <v>1.81842105</v>
      </c>
      <c r="K2977">
        <v>636</v>
      </c>
      <c r="L2977" s="15">
        <v>5.9748427672956003E-2</v>
      </c>
      <c r="M2977" s="13">
        <v>1.64418238993711</v>
      </c>
      <c r="N2977" s="15">
        <v>0</v>
      </c>
      <c r="O2977" s="5">
        <v>0</v>
      </c>
      <c r="P2977" s="5">
        <v>0</v>
      </c>
      <c r="Q2977" s="5">
        <f t="shared" si="512"/>
        <v>69.0999999</v>
      </c>
      <c r="R2977" s="5">
        <f t="shared" si="513"/>
        <v>-69.0999999</v>
      </c>
      <c r="S2977" s="15">
        <f t="shared" si="514"/>
        <v>-1</v>
      </c>
      <c r="T2977">
        <v>0</v>
      </c>
      <c r="U2977" s="5" t="str">
        <f t="shared" si="515"/>
        <v>NA</v>
      </c>
      <c r="V2977" s="15">
        <f t="shared" si="516"/>
        <v>0</v>
      </c>
      <c r="W2977" s="15">
        <f t="shared" si="517"/>
        <v>0</v>
      </c>
      <c r="X2977" s="5">
        <f t="shared" si="518"/>
        <v>0</v>
      </c>
      <c r="Y2977" s="5">
        <f t="shared" si="519"/>
        <v>62.189999910000004</v>
      </c>
      <c r="Z2977" s="5">
        <f t="shared" si="520"/>
        <v>-72.554999895000009</v>
      </c>
      <c r="AA2977" s="5">
        <f t="shared" si="521"/>
        <v>6.9099999899999958</v>
      </c>
      <c r="AB2977" s="5">
        <f t="shared" si="522"/>
        <v>3.4549999950000085</v>
      </c>
    </row>
    <row r="2978" spans="1:28" x14ac:dyDescent="0.55000000000000004">
      <c r="A2978" s="3" t="s">
        <v>72</v>
      </c>
      <c r="B2978" s="3" t="s">
        <v>4802</v>
      </c>
      <c r="C2978" t="s">
        <v>47</v>
      </c>
      <c r="D2978" s="3" t="s">
        <v>32</v>
      </c>
      <c r="E2978" s="3" t="s">
        <v>2686</v>
      </c>
      <c r="F2978" s="3" t="s">
        <v>77</v>
      </c>
      <c r="G2978" s="5">
        <v>6.25</v>
      </c>
      <c r="H2978">
        <v>34</v>
      </c>
      <c r="I2978" s="5">
        <v>69.449999699999992</v>
      </c>
      <c r="J2978" s="5">
        <v>2.0426470499999998</v>
      </c>
      <c r="K2978">
        <v>498</v>
      </c>
      <c r="L2978" s="15">
        <v>6.82730923694779E-2</v>
      </c>
      <c r="M2978" s="13">
        <v>1.86124497991968</v>
      </c>
      <c r="N2978" s="15">
        <v>0</v>
      </c>
      <c r="O2978" s="5">
        <v>0</v>
      </c>
      <c r="P2978" s="5">
        <v>0</v>
      </c>
      <c r="Q2978" s="5">
        <f t="shared" si="512"/>
        <v>69.449999699999992</v>
      </c>
      <c r="R2978" s="5">
        <f t="shared" si="513"/>
        <v>-69.449999699999992</v>
      </c>
      <c r="S2978" s="15">
        <f t="shared" si="514"/>
        <v>-1</v>
      </c>
      <c r="T2978">
        <v>0</v>
      </c>
      <c r="U2978" s="5" t="str">
        <f t="shared" si="515"/>
        <v>NA</v>
      </c>
      <c r="V2978" s="15">
        <f t="shared" si="516"/>
        <v>0</v>
      </c>
      <c r="W2978" s="15">
        <f t="shared" si="517"/>
        <v>0</v>
      </c>
      <c r="X2978" s="5">
        <f t="shared" si="518"/>
        <v>0</v>
      </c>
      <c r="Y2978" s="5">
        <f t="shared" si="519"/>
        <v>62.504999729999994</v>
      </c>
      <c r="Z2978" s="5">
        <f t="shared" si="520"/>
        <v>-72.922499684999991</v>
      </c>
      <c r="AA2978" s="5">
        <f t="shared" si="521"/>
        <v>6.9449999699999978</v>
      </c>
      <c r="AB2978" s="5">
        <f t="shared" si="522"/>
        <v>3.4724999849999989</v>
      </c>
    </row>
    <row r="2979" spans="1:28" x14ac:dyDescent="0.55000000000000004">
      <c r="A2979" s="3" t="s">
        <v>72</v>
      </c>
      <c r="B2979" s="3" t="s">
        <v>3619</v>
      </c>
      <c r="C2979" t="s">
        <v>47</v>
      </c>
      <c r="D2979" s="3" t="s">
        <v>173</v>
      </c>
      <c r="E2979" s="3" t="s">
        <v>2820</v>
      </c>
      <c r="F2979" s="3" t="s">
        <v>77</v>
      </c>
      <c r="G2979" s="5">
        <v>6.25</v>
      </c>
      <c r="H2979">
        <v>35</v>
      </c>
      <c r="I2979" s="5">
        <v>69.574999812499996</v>
      </c>
      <c r="J2979" s="5">
        <v>1.9878571375</v>
      </c>
      <c r="K2979">
        <v>1241</v>
      </c>
      <c r="L2979" s="15">
        <v>2.8203062046736501E-2</v>
      </c>
      <c r="M2979" s="13">
        <v>1.5804190169218399</v>
      </c>
      <c r="N2979" s="15">
        <v>0</v>
      </c>
      <c r="O2979" s="5">
        <v>0</v>
      </c>
      <c r="P2979" s="5">
        <v>0</v>
      </c>
      <c r="Q2979" s="5">
        <f t="shared" si="512"/>
        <v>69.574999812499996</v>
      </c>
      <c r="R2979" s="5">
        <f t="shared" si="513"/>
        <v>-69.574999812499996</v>
      </c>
      <c r="S2979" s="15">
        <f t="shared" si="514"/>
        <v>-1</v>
      </c>
      <c r="T2979">
        <v>0</v>
      </c>
      <c r="U2979" s="5" t="str">
        <f t="shared" si="515"/>
        <v>NA</v>
      </c>
      <c r="V2979" s="15">
        <f t="shared" si="516"/>
        <v>0</v>
      </c>
      <c r="W2979" s="15">
        <f t="shared" si="517"/>
        <v>0</v>
      </c>
      <c r="X2979" s="5">
        <f t="shared" si="518"/>
        <v>0</v>
      </c>
      <c r="Y2979" s="5">
        <f t="shared" si="519"/>
        <v>62.617499831250001</v>
      </c>
      <c r="Z2979" s="5">
        <f t="shared" si="520"/>
        <v>-73.053749803125001</v>
      </c>
      <c r="AA2979" s="5">
        <f t="shared" si="521"/>
        <v>6.9574999812499954</v>
      </c>
      <c r="AB2979" s="5">
        <f t="shared" si="522"/>
        <v>3.4787499906250048</v>
      </c>
    </row>
    <row r="2980" spans="1:28" x14ac:dyDescent="0.55000000000000004">
      <c r="A2980" s="3" t="s">
        <v>72</v>
      </c>
      <c r="B2980" s="3" t="s">
        <v>2644</v>
      </c>
      <c r="C2980" t="s">
        <v>47</v>
      </c>
      <c r="D2980" s="3" t="s">
        <v>104</v>
      </c>
      <c r="E2980" s="3" t="s">
        <v>232</v>
      </c>
      <c r="F2980" s="3" t="s">
        <v>77</v>
      </c>
      <c r="G2980" s="5">
        <v>6.25</v>
      </c>
      <c r="H2980">
        <v>25</v>
      </c>
      <c r="I2980" s="5">
        <v>69.787499999999994</v>
      </c>
      <c r="J2980" s="5">
        <v>2.7915000000000001</v>
      </c>
      <c r="K2980">
        <v>128</v>
      </c>
      <c r="L2980" s="15">
        <v>0.1953125</v>
      </c>
      <c r="M2980" s="13">
        <v>1.25046875</v>
      </c>
      <c r="N2980" s="15">
        <v>0</v>
      </c>
      <c r="O2980" s="5">
        <v>0</v>
      </c>
      <c r="P2980" s="5">
        <v>0</v>
      </c>
      <c r="Q2980" s="5">
        <f t="shared" si="512"/>
        <v>69.787499999999994</v>
      </c>
      <c r="R2980" s="5">
        <f t="shared" si="513"/>
        <v>-69.787499999999994</v>
      </c>
      <c r="S2980" s="15">
        <f t="shared" si="514"/>
        <v>-1</v>
      </c>
      <c r="T2980">
        <v>0</v>
      </c>
      <c r="U2980" s="5" t="str">
        <f t="shared" si="515"/>
        <v>NA</v>
      </c>
      <c r="V2980" s="15">
        <f t="shared" si="516"/>
        <v>0</v>
      </c>
      <c r="W2980" s="15">
        <f t="shared" si="517"/>
        <v>0</v>
      </c>
      <c r="X2980" s="5">
        <f t="shared" si="518"/>
        <v>0</v>
      </c>
      <c r="Y2980" s="5">
        <f t="shared" si="519"/>
        <v>62.808749999999996</v>
      </c>
      <c r="Z2980" s="5">
        <f t="shared" si="520"/>
        <v>-73.276875000000004</v>
      </c>
      <c r="AA2980" s="5">
        <f t="shared" si="521"/>
        <v>6.978749999999998</v>
      </c>
      <c r="AB2980" s="5">
        <f t="shared" si="522"/>
        <v>3.4893750000000097</v>
      </c>
    </row>
    <row r="2981" spans="1:28" x14ac:dyDescent="0.55000000000000004">
      <c r="A2981" s="3" t="s">
        <v>72</v>
      </c>
      <c r="B2981" s="3" t="s">
        <v>4806</v>
      </c>
      <c r="C2981" t="s">
        <v>47</v>
      </c>
      <c r="D2981" s="3" t="s">
        <v>173</v>
      </c>
      <c r="E2981" s="3" t="s">
        <v>3259</v>
      </c>
      <c r="F2981" s="3" t="s">
        <v>77</v>
      </c>
      <c r="G2981" s="5">
        <v>6.25</v>
      </c>
      <c r="H2981">
        <v>21</v>
      </c>
      <c r="I2981" s="5">
        <v>70.599999749999995</v>
      </c>
      <c r="J2981" s="5">
        <v>3.3619047499999999</v>
      </c>
      <c r="K2981">
        <v>595</v>
      </c>
      <c r="L2981" s="15">
        <v>3.5294117647058802E-2</v>
      </c>
      <c r="M2981" s="13">
        <v>1.46823529411765</v>
      </c>
      <c r="N2981" s="15">
        <v>0</v>
      </c>
      <c r="O2981" s="5">
        <v>0</v>
      </c>
      <c r="P2981" s="5">
        <v>0</v>
      </c>
      <c r="Q2981" s="5">
        <f t="shared" si="512"/>
        <v>70.599999749999995</v>
      </c>
      <c r="R2981" s="5">
        <f t="shared" si="513"/>
        <v>-70.599999749999995</v>
      </c>
      <c r="S2981" s="15">
        <f t="shared" si="514"/>
        <v>-1</v>
      </c>
      <c r="T2981">
        <v>0</v>
      </c>
      <c r="U2981" s="5" t="str">
        <f t="shared" si="515"/>
        <v>NA</v>
      </c>
      <c r="V2981" s="15">
        <f t="shared" si="516"/>
        <v>0</v>
      </c>
      <c r="W2981" s="15">
        <f t="shared" si="517"/>
        <v>0</v>
      </c>
      <c r="X2981" s="5">
        <f t="shared" si="518"/>
        <v>0</v>
      </c>
      <c r="Y2981" s="5">
        <f t="shared" si="519"/>
        <v>63.539999774999998</v>
      </c>
      <c r="Z2981" s="5">
        <f t="shared" si="520"/>
        <v>-74.1299997375</v>
      </c>
      <c r="AA2981" s="5">
        <f t="shared" si="521"/>
        <v>7.0599999749999967</v>
      </c>
      <c r="AB2981" s="5">
        <f t="shared" si="522"/>
        <v>3.5299999875000054</v>
      </c>
    </row>
    <row r="2982" spans="1:28" x14ac:dyDescent="0.55000000000000004">
      <c r="A2982" s="3" t="s">
        <v>72</v>
      </c>
      <c r="B2982" s="3" t="s">
        <v>4808</v>
      </c>
      <c r="C2982" t="s">
        <v>47</v>
      </c>
      <c r="D2982" s="3" t="s">
        <v>32</v>
      </c>
      <c r="E2982" s="3" t="s">
        <v>2833</v>
      </c>
      <c r="F2982" s="3" t="s">
        <v>77</v>
      </c>
      <c r="G2982" s="5">
        <v>6.25</v>
      </c>
      <c r="H2982">
        <v>23</v>
      </c>
      <c r="I2982" s="5">
        <v>70.637499950000006</v>
      </c>
      <c r="J2982" s="5">
        <v>3.0711956499999999</v>
      </c>
      <c r="K2982">
        <v>555</v>
      </c>
      <c r="L2982" s="15">
        <v>4.14414414414414E-2</v>
      </c>
      <c r="M2982" s="13">
        <v>1.9906306306306301</v>
      </c>
      <c r="N2982" s="15">
        <v>0</v>
      </c>
      <c r="O2982" s="5">
        <v>0</v>
      </c>
      <c r="P2982" s="5">
        <v>0</v>
      </c>
      <c r="Q2982" s="5">
        <f t="shared" si="512"/>
        <v>70.637499950000006</v>
      </c>
      <c r="R2982" s="5">
        <f t="shared" si="513"/>
        <v>-70.637499950000006</v>
      </c>
      <c r="S2982" s="15">
        <f t="shared" si="514"/>
        <v>-1</v>
      </c>
      <c r="T2982">
        <v>0</v>
      </c>
      <c r="U2982" s="5" t="str">
        <f t="shared" si="515"/>
        <v>NA</v>
      </c>
      <c r="V2982" s="15">
        <f t="shared" si="516"/>
        <v>0</v>
      </c>
      <c r="W2982" s="15">
        <f t="shared" si="517"/>
        <v>0</v>
      </c>
      <c r="X2982" s="5">
        <f t="shared" si="518"/>
        <v>0</v>
      </c>
      <c r="Y2982" s="5">
        <f t="shared" si="519"/>
        <v>63.573749955000004</v>
      </c>
      <c r="Z2982" s="5">
        <f t="shared" si="520"/>
        <v>-74.169374947500003</v>
      </c>
      <c r="AA2982" s="5">
        <f t="shared" si="521"/>
        <v>7.063749995000002</v>
      </c>
      <c r="AB2982" s="5">
        <f t="shared" si="522"/>
        <v>3.5318749974999974</v>
      </c>
    </row>
    <row r="2983" spans="1:28" x14ac:dyDescent="0.55000000000000004">
      <c r="A2983" s="3" t="s">
        <v>72</v>
      </c>
      <c r="B2983" s="3" t="s">
        <v>2784</v>
      </c>
      <c r="C2983" t="s">
        <v>47</v>
      </c>
      <c r="D2983" s="3" t="s">
        <v>32</v>
      </c>
      <c r="E2983" s="3" t="s">
        <v>685</v>
      </c>
      <c r="F2983" s="3" t="s">
        <v>77</v>
      </c>
      <c r="G2983" s="5">
        <v>6.25</v>
      </c>
      <c r="H2983">
        <v>63</v>
      </c>
      <c r="I2983" s="5">
        <v>70.662499425000007</v>
      </c>
      <c r="J2983" s="5">
        <v>1.1216269750000001</v>
      </c>
      <c r="K2983">
        <v>3945</v>
      </c>
      <c r="L2983" s="15">
        <v>1.5969581749049399E-2</v>
      </c>
      <c r="M2983" s="13">
        <v>4.8615209125475296</v>
      </c>
      <c r="N2983" s="15">
        <v>0</v>
      </c>
      <c r="O2983" s="5">
        <v>0</v>
      </c>
      <c r="P2983" s="5">
        <v>0</v>
      </c>
      <c r="Q2983" s="5">
        <f t="shared" si="512"/>
        <v>70.662499425000007</v>
      </c>
      <c r="R2983" s="5">
        <f t="shared" si="513"/>
        <v>-70.662499425000007</v>
      </c>
      <c r="S2983" s="15">
        <f t="shared" si="514"/>
        <v>-1</v>
      </c>
      <c r="T2983">
        <v>0</v>
      </c>
      <c r="U2983" s="5" t="str">
        <f t="shared" si="515"/>
        <v>NA</v>
      </c>
      <c r="V2983" s="15">
        <f t="shared" si="516"/>
        <v>0</v>
      </c>
      <c r="W2983" s="15">
        <f t="shared" si="517"/>
        <v>0</v>
      </c>
      <c r="X2983" s="5">
        <f t="shared" si="518"/>
        <v>0</v>
      </c>
      <c r="Y2983" s="5">
        <f t="shared" si="519"/>
        <v>63.596249482500006</v>
      </c>
      <c r="Z2983" s="5">
        <f t="shared" si="520"/>
        <v>-74.195624396250011</v>
      </c>
      <c r="AA2983" s="5">
        <f t="shared" si="521"/>
        <v>7.0662499425000007</v>
      </c>
      <c r="AB2983" s="5">
        <f t="shared" si="522"/>
        <v>3.5331249712500039</v>
      </c>
    </row>
    <row r="2984" spans="1:28" x14ac:dyDescent="0.55000000000000004">
      <c r="A2984" s="3" t="s">
        <v>72</v>
      </c>
      <c r="B2984" s="3" t="s">
        <v>3402</v>
      </c>
      <c r="C2984" t="s">
        <v>47</v>
      </c>
      <c r="D2984" s="3" t="s">
        <v>173</v>
      </c>
      <c r="E2984" s="3" t="s">
        <v>3690</v>
      </c>
      <c r="F2984" s="3" t="s">
        <v>77</v>
      </c>
      <c r="G2984" s="5">
        <v>6.25</v>
      </c>
      <c r="H2984">
        <v>24</v>
      </c>
      <c r="I2984" s="5">
        <v>71.074999800000001</v>
      </c>
      <c r="J2984" s="5">
        <v>2.9614583249999997</v>
      </c>
      <c r="K2984">
        <v>1613</v>
      </c>
      <c r="L2984" s="15">
        <v>1.48791072535648E-2</v>
      </c>
      <c r="M2984" s="13">
        <v>1.80502169869808</v>
      </c>
      <c r="N2984" s="15">
        <v>0</v>
      </c>
      <c r="O2984" s="5">
        <v>0</v>
      </c>
      <c r="P2984" s="5">
        <v>0</v>
      </c>
      <c r="Q2984" s="5">
        <f t="shared" si="512"/>
        <v>71.074999800000001</v>
      </c>
      <c r="R2984" s="5">
        <f t="shared" si="513"/>
        <v>-71.074999800000001</v>
      </c>
      <c r="S2984" s="15">
        <f t="shared" si="514"/>
        <v>-1</v>
      </c>
      <c r="T2984">
        <v>0</v>
      </c>
      <c r="U2984" s="5" t="str">
        <f t="shared" si="515"/>
        <v>NA</v>
      </c>
      <c r="V2984" s="15">
        <f t="shared" si="516"/>
        <v>0</v>
      </c>
      <c r="W2984" s="15">
        <f t="shared" si="517"/>
        <v>0</v>
      </c>
      <c r="X2984" s="5">
        <f t="shared" si="518"/>
        <v>0</v>
      </c>
      <c r="Y2984" s="5">
        <f t="shared" si="519"/>
        <v>63.96749982</v>
      </c>
      <c r="Z2984" s="5">
        <f t="shared" si="520"/>
        <v>-74.628749790000001</v>
      </c>
      <c r="AA2984" s="5">
        <f t="shared" si="521"/>
        <v>7.1074999800000001</v>
      </c>
      <c r="AB2984" s="5">
        <f t="shared" si="522"/>
        <v>3.55374999</v>
      </c>
    </row>
    <row r="2985" spans="1:28" x14ac:dyDescent="0.55000000000000004">
      <c r="A2985" s="3" t="s">
        <v>72</v>
      </c>
      <c r="B2985" s="3" t="s">
        <v>2292</v>
      </c>
      <c r="C2985" t="s">
        <v>47</v>
      </c>
      <c r="D2985" s="3" t="s">
        <v>173</v>
      </c>
      <c r="E2985" s="3" t="s">
        <v>206</v>
      </c>
      <c r="F2985" s="3" t="s">
        <v>77</v>
      </c>
      <c r="G2985" s="5">
        <v>6.25</v>
      </c>
      <c r="H2985">
        <v>46</v>
      </c>
      <c r="I2985" s="5">
        <v>71.512499875000003</v>
      </c>
      <c r="J2985" s="5">
        <v>1.5546195625000001</v>
      </c>
      <c r="K2985">
        <v>971</v>
      </c>
      <c r="L2985" s="15">
        <v>4.73738414006179E-2</v>
      </c>
      <c r="M2985" s="13">
        <v>1.3277033985581901</v>
      </c>
      <c r="N2985" s="15">
        <v>0</v>
      </c>
      <c r="O2985" s="5">
        <v>0</v>
      </c>
      <c r="P2985" s="5">
        <v>0</v>
      </c>
      <c r="Q2985" s="5">
        <f t="shared" si="512"/>
        <v>71.512499875000003</v>
      </c>
      <c r="R2985" s="5">
        <f t="shared" si="513"/>
        <v>-71.512499875000003</v>
      </c>
      <c r="S2985" s="15">
        <f t="shared" si="514"/>
        <v>-1</v>
      </c>
      <c r="T2985">
        <v>0</v>
      </c>
      <c r="U2985" s="5" t="str">
        <f t="shared" si="515"/>
        <v>NA</v>
      </c>
      <c r="V2985" s="15">
        <f t="shared" si="516"/>
        <v>0</v>
      </c>
      <c r="W2985" s="15">
        <f t="shared" si="517"/>
        <v>0</v>
      </c>
      <c r="X2985" s="5">
        <f t="shared" si="518"/>
        <v>0</v>
      </c>
      <c r="Y2985" s="5">
        <f t="shared" si="519"/>
        <v>64.361249887500009</v>
      </c>
      <c r="Z2985" s="5">
        <f t="shared" si="520"/>
        <v>-75.08812486875</v>
      </c>
      <c r="AA2985" s="5">
        <f t="shared" si="521"/>
        <v>7.1512499874999946</v>
      </c>
      <c r="AB2985" s="5">
        <f t="shared" si="522"/>
        <v>3.5756249937499973</v>
      </c>
    </row>
    <row r="2986" spans="1:28" x14ac:dyDescent="0.55000000000000004">
      <c r="A2986" s="3" t="s">
        <v>72</v>
      </c>
      <c r="B2986" s="3" t="s">
        <v>4813</v>
      </c>
      <c r="C2986" t="s">
        <v>47</v>
      </c>
      <c r="D2986" s="3" t="s">
        <v>173</v>
      </c>
      <c r="E2986" s="3" t="s">
        <v>2840</v>
      </c>
      <c r="F2986" s="3" t="s">
        <v>77</v>
      </c>
      <c r="G2986" s="5">
        <v>6.25</v>
      </c>
      <c r="H2986">
        <v>17</v>
      </c>
      <c r="I2986" s="5">
        <v>73.562499875</v>
      </c>
      <c r="J2986" s="5">
        <v>4.3272058749999998</v>
      </c>
      <c r="K2986">
        <v>524</v>
      </c>
      <c r="L2986" s="15">
        <v>3.2442748091603101E-2</v>
      </c>
      <c r="M2986" s="13">
        <v>1.2959923664122099</v>
      </c>
      <c r="N2986" s="15">
        <v>0</v>
      </c>
      <c r="O2986" s="5">
        <v>0</v>
      </c>
      <c r="P2986" s="5">
        <v>0</v>
      </c>
      <c r="Q2986" s="5">
        <f t="shared" si="512"/>
        <v>73.562499875</v>
      </c>
      <c r="R2986" s="5">
        <f t="shared" si="513"/>
        <v>-73.562499875</v>
      </c>
      <c r="S2986" s="15">
        <f t="shared" si="514"/>
        <v>-1</v>
      </c>
      <c r="T2986">
        <v>0</v>
      </c>
      <c r="U2986" s="5" t="str">
        <f t="shared" si="515"/>
        <v>NA</v>
      </c>
      <c r="V2986" s="15">
        <f t="shared" si="516"/>
        <v>0</v>
      </c>
      <c r="W2986" s="15">
        <f t="shared" si="517"/>
        <v>0</v>
      </c>
      <c r="X2986" s="5">
        <f t="shared" si="518"/>
        <v>0</v>
      </c>
      <c r="Y2986" s="5">
        <f t="shared" si="519"/>
        <v>66.206249887500007</v>
      </c>
      <c r="Z2986" s="5">
        <f t="shared" si="520"/>
        <v>-77.240624868750004</v>
      </c>
      <c r="AA2986" s="5">
        <f t="shared" si="521"/>
        <v>7.3562499874999929</v>
      </c>
      <c r="AB2986" s="5">
        <f t="shared" si="522"/>
        <v>3.6781249937500036</v>
      </c>
    </row>
    <row r="2987" spans="1:28" x14ac:dyDescent="0.55000000000000004">
      <c r="A2987" s="3" t="s">
        <v>72</v>
      </c>
      <c r="B2987" s="3" t="s">
        <v>4686</v>
      </c>
      <c r="C2987" t="s">
        <v>47</v>
      </c>
      <c r="D2987" s="3" t="s">
        <v>173</v>
      </c>
      <c r="E2987" s="3" t="s">
        <v>675</v>
      </c>
      <c r="F2987" s="3" t="s">
        <v>77</v>
      </c>
      <c r="G2987" s="5">
        <v>6.25</v>
      </c>
      <c r="H2987">
        <v>35</v>
      </c>
      <c r="I2987" s="5">
        <v>75.912499687499988</v>
      </c>
      <c r="J2987" s="5">
        <v>2.1689285624999997</v>
      </c>
      <c r="K2987">
        <v>680</v>
      </c>
      <c r="L2987" s="15">
        <v>5.1470588235294101E-2</v>
      </c>
      <c r="M2987" s="13">
        <v>1.8976470588235299</v>
      </c>
      <c r="N2987" s="15">
        <v>0</v>
      </c>
      <c r="O2987" s="5">
        <v>0</v>
      </c>
      <c r="P2987" s="5">
        <v>0</v>
      </c>
      <c r="Q2987" s="5">
        <f t="shared" si="512"/>
        <v>75.912499687499988</v>
      </c>
      <c r="R2987" s="5">
        <f t="shared" si="513"/>
        <v>-75.912499687499988</v>
      </c>
      <c r="S2987" s="15">
        <f t="shared" si="514"/>
        <v>-1</v>
      </c>
      <c r="T2987">
        <v>0</v>
      </c>
      <c r="U2987" s="5" t="str">
        <f t="shared" si="515"/>
        <v>NA</v>
      </c>
      <c r="V2987" s="15">
        <f t="shared" si="516"/>
        <v>0</v>
      </c>
      <c r="W2987" s="15">
        <f t="shared" si="517"/>
        <v>0</v>
      </c>
      <c r="X2987" s="5">
        <f t="shared" si="518"/>
        <v>0</v>
      </c>
      <c r="Y2987" s="5">
        <f t="shared" si="519"/>
        <v>68.321249718749996</v>
      </c>
      <c r="Z2987" s="5">
        <f t="shared" si="520"/>
        <v>-79.708124671874984</v>
      </c>
      <c r="AA2987" s="5">
        <f t="shared" si="521"/>
        <v>7.5912499687499917</v>
      </c>
      <c r="AB2987" s="5">
        <f t="shared" si="522"/>
        <v>3.7956249843749958</v>
      </c>
    </row>
    <row r="2988" spans="1:28" x14ac:dyDescent="0.55000000000000004">
      <c r="A2988" s="3" t="s">
        <v>72</v>
      </c>
      <c r="B2988" s="3" t="s">
        <v>4816</v>
      </c>
      <c r="C2988" t="s">
        <v>47</v>
      </c>
      <c r="D2988" s="3" t="s">
        <v>173</v>
      </c>
      <c r="E2988" s="3" t="s">
        <v>3607</v>
      </c>
      <c r="F2988" s="3" t="s">
        <v>77</v>
      </c>
      <c r="G2988" s="5">
        <v>6.25</v>
      </c>
      <c r="H2988">
        <v>35</v>
      </c>
      <c r="I2988" s="5">
        <v>76.125</v>
      </c>
      <c r="J2988" s="5">
        <v>2.1749999999999998</v>
      </c>
      <c r="K2988">
        <v>576</v>
      </c>
      <c r="L2988" s="15">
        <v>6.0763888888888902E-2</v>
      </c>
      <c r="M2988" s="13">
        <v>2.0821180555555601</v>
      </c>
      <c r="N2988" s="15">
        <v>0</v>
      </c>
      <c r="O2988" s="5">
        <v>0</v>
      </c>
      <c r="P2988" s="5">
        <v>0</v>
      </c>
      <c r="Q2988" s="5">
        <f t="shared" si="512"/>
        <v>76.125</v>
      </c>
      <c r="R2988" s="5">
        <f t="shared" si="513"/>
        <v>-76.125</v>
      </c>
      <c r="S2988" s="15">
        <f t="shared" si="514"/>
        <v>-1</v>
      </c>
      <c r="T2988">
        <v>0</v>
      </c>
      <c r="U2988" s="5" t="str">
        <f t="shared" si="515"/>
        <v>NA</v>
      </c>
      <c r="V2988" s="15">
        <f t="shared" si="516"/>
        <v>0</v>
      </c>
      <c r="W2988" s="15">
        <f t="shared" si="517"/>
        <v>0</v>
      </c>
      <c r="X2988" s="5">
        <f t="shared" si="518"/>
        <v>0</v>
      </c>
      <c r="Y2988" s="5">
        <f t="shared" si="519"/>
        <v>68.512500000000003</v>
      </c>
      <c r="Z2988" s="5">
        <f t="shared" si="520"/>
        <v>-79.931250000000006</v>
      </c>
      <c r="AA2988" s="5">
        <f t="shared" si="521"/>
        <v>7.6124999999999972</v>
      </c>
      <c r="AB2988" s="5">
        <f t="shared" si="522"/>
        <v>3.8062500000000057</v>
      </c>
    </row>
    <row r="2989" spans="1:28" x14ac:dyDescent="0.55000000000000004">
      <c r="A2989" s="3" t="s">
        <v>72</v>
      </c>
      <c r="B2989" s="3" t="s">
        <v>3112</v>
      </c>
      <c r="C2989" t="s">
        <v>47</v>
      </c>
      <c r="D2989" s="3" t="s">
        <v>32</v>
      </c>
      <c r="E2989" s="3" t="s">
        <v>482</v>
      </c>
      <c r="F2989" s="3" t="s">
        <v>77</v>
      </c>
      <c r="G2989" s="5">
        <v>6.25</v>
      </c>
      <c r="H2989">
        <v>39</v>
      </c>
      <c r="I2989" s="5">
        <v>76.899999637500002</v>
      </c>
      <c r="J2989" s="5">
        <v>1.9717948625000001</v>
      </c>
      <c r="K2989">
        <v>1701</v>
      </c>
      <c r="L2989" s="15">
        <v>2.2927689594356301E-2</v>
      </c>
      <c r="M2989" s="13">
        <v>4.0911228689006496</v>
      </c>
      <c r="N2989" s="15">
        <v>0</v>
      </c>
      <c r="O2989" s="5">
        <v>0</v>
      </c>
      <c r="P2989" s="5">
        <v>0</v>
      </c>
      <c r="Q2989" s="5">
        <f t="shared" si="512"/>
        <v>76.899999637500002</v>
      </c>
      <c r="R2989" s="5">
        <f t="shared" si="513"/>
        <v>-76.899999637500002</v>
      </c>
      <c r="S2989" s="15">
        <f t="shared" si="514"/>
        <v>-1</v>
      </c>
      <c r="T2989">
        <v>0</v>
      </c>
      <c r="U2989" s="5" t="str">
        <f t="shared" si="515"/>
        <v>NA</v>
      </c>
      <c r="V2989" s="15">
        <f t="shared" si="516"/>
        <v>0</v>
      </c>
      <c r="W2989" s="15">
        <f t="shared" si="517"/>
        <v>0</v>
      </c>
      <c r="X2989" s="5">
        <f t="shared" si="518"/>
        <v>0</v>
      </c>
      <c r="Y2989" s="5">
        <f t="shared" si="519"/>
        <v>69.209999673750005</v>
      </c>
      <c r="Z2989" s="5">
        <f t="shared" si="520"/>
        <v>-80.744999619375008</v>
      </c>
      <c r="AA2989" s="5">
        <f t="shared" si="521"/>
        <v>7.6899999637499974</v>
      </c>
      <c r="AB2989" s="5">
        <f t="shared" si="522"/>
        <v>3.8449999818750058</v>
      </c>
    </row>
    <row r="2990" spans="1:28" x14ac:dyDescent="0.55000000000000004">
      <c r="A2990" s="3" t="s">
        <v>72</v>
      </c>
      <c r="B2990" s="3" t="s">
        <v>441</v>
      </c>
      <c r="C2990" t="s">
        <v>47</v>
      </c>
      <c r="D2990" s="3" t="s">
        <v>104</v>
      </c>
      <c r="E2990" s="3" t="s">
        <v>232</v>
      </c>
      <c r="F2990" s="3" t="s">
        <v>77</v>
      </c>
      <c r="G2990" s="5">
        <v>6.25</v>
      </c>
      <c r="H2990">
        <v>26</v>
      </c>
      <c r="I2990" s="5">
        <v>76.999999700000004</v>
      </c>
      <c r="J2990" s="5">
        <v>2.9615384500000004</v>
      </c>
      <c r="K2990">
        <v>290</v>
      </c>
      <c r="L2990" s="15">
        <v>8.9655172413793102E-2</v>
      </c>
      <c r="M2990" s="13">
        <v>1.6270344827586201</v>
      </c>
      <c r="N2990" s="15">
        <v>0</v>
      </c>
      <c r="O2990" s="5">
        <v>0</v>
      </c>
      <c r="P2990" s="5">
        <v>0</v>
      </c>
      <c r="Q2990" s="5">
        <f t="shared" si="512"/>
        <v>76.999999700000004</v>
      </c>
      <c r="R2990" s="5">
        <f t="shared" si="513"/>
        <v>-76.999999700000004</v>
      </c>
      <c r="S2990" s="15">
        <f t="shared" si="514"/>
        <v>-1</v>
      </c>
      <c r="T2990">
        <v>0</v>
      </c>
      <c r="U2990" s="5" t="str">
        <f t="shared" si="515"/>
        <v>NA</v>
      </c>
      <c r="V2990" s="15">
        <f t="shared" si="516"/>
        <v>0</v>
      </c>
      <c r="W2990" s="15">
        <f t="shared" si="517"/>
        <v>0</v>
      </c>
      <c r="X2990" s="5">
        <f t="shared" si="518"/>
        <v>0</v>
      </c>
      <c r="Y2990" s="5">
        <f t="shared" si="519"/>
        <v>69.29999973000001</v>
      </c>
      <c r="Z2990" s="5">
        <f t="shared" si="520"/>
        <v>-80.849999685</v>
      </c>
      <c r="AA2990" s="5">
        <f t="shared" si="521"/>
        <v>7.6999999699999933</v>
      </c>
      <c r="AB2990" s="5">
        <f t="shared" si="522"/>
        <v>3.8499999849999966</v>
      </c>
    </row>
    <row r="2991" spans="1:28" x14ac:dyDescent="0.55000000000000004">
      <c r="A2991" s="3" t="s">
        <v>72</v>
      </c>
      <c r="B2991" s="3" t="s">
        <v>4681</v>
      </c>
      <c r="C2991" t="s">
        <v>47</v>
      </c>
      <c r="D2991" s="3" t="s">
        <v>32</v>
      </c>
      <c r="E2991" s="3" t="s">
        <v>377</v>
      </c>
      <c r="F2991" s="3" t="s">
        <v>77</v>
      </c>
      <c r="G2991" s="5">
        <v>6.25</v>
      </c>
      <c r="H2991">
        <v>35</v>
      </c>
      <c r="I2991" s="5">
        <v>78.124999750000015</v>
      </c>
      <c r="J2991" s="5">
        <v>2.2321428500000002</v>
      </c>
      <c r="K2991">
        <v>494</v>
      </c>
      <c r="L2991" s="15">
        <v>7.08502024291498E-2</v>
      </c>
      <c r="M2991" s="13">
        <v>1.52267206477733</v>
      </c>
      <c r="N2991" s="15">
        <v>0</v>
      </c>
      <c r="O2991" s="5">
        <v>0</v>
      </c>
      <c r="P2991" s="5">
        <v>0</v>
      </c>
      <c r="Q2991" s="5">
        <f t="shared" si="512"/>
        <v>78.124999750000015</v>
      </c>
      <c r="R2991" s="5">
        <f t="shared" si="513"/>
        <v>-78.124999750000015</v>
      </c>
      <c r="S2991" s="15">
        <f t="shared" si="514"/>
        <v>-1</v>
      </c>
      <c r="T2991">
        <v>0</v>
      </c>
      <c r="U2991" s="5" t="str">
        <f t="shared" si="515"/>
        <v>NA</v>
      </c>
      <c r="V2991" s="15">
        <f t="shared" si="516"/>
        <v>0</v>
      </c>
      <c r="W2991" s="15">
        <f t="shared" si="517"/>
        <v>0</v>
      </c>
      <c r="X2991" s="5">
        <f t="shared" si="518"/>
        <v>0</v>
      </c>
      <c r="Y2991" s="5">
        <f t="shared" si="519"/>
        <v>70.31249977500002</v>
      </c>
      <c r="Z2991" s="5">
        <f t="shared" si="520"/>
        <v>-82.031249737500019</v>
      </c>
      <c r="AA2991" s="5">
        <f t="shared" si="521"/>
        <v>7.8124999749999944</v>
      </c>
      <c r="AB2991" s="5">
        <f t="shared" si="522"/>
        <v>3.9062499875000043</v>
      </c>
    </row>
    <row r="2992" spans="1:28" x14ac:dyDescent="0.55000000000000004">
      <c r="A2992" s="3" t="s">
        <v>72</v>
      </c>
      <c r="B2992" s="3" t="s">
        <v>4476</v>
      </c>
      <c r="C2992" t="s">
        <v>47</v>
      </c>
      <c r="D2992" s="3" t="s">
        <v>173</v>
      </c>
      <c r="E2992" s="3" t="s">
        <v>2764</v>
      </c>
      <c r="F2992" s="3" t="s">
        <v>77</v>
      </c>
      <c r="G2992" s="5">
        <v>6.25</v>
      </c>
      <c r="H2992">
        <v>49</v>
      </c>
      <c r="I2992" s="5">
        <v>78.712499949999994</v>
      </c>
      <c r="J2992" s="5">
        <v>1.6063775499999999</v>
      </c>
      <c r="K2992">
        <v>597</v>
      </c>
      <c r="L2992" s="15">
        <v>8.2077051926298203E-2</v>
      </c>
      <c r="M2992" s="13">
        <v>1.7045226130653299</v>
      </c>
      <c r="N2992" s="15">
        <v>0</v>
      </c>
      <c r="O2992" s="5">
        <v>0</v>
      </c>
      <c r="P2992" s="5">
        <v>0</v>
      </c>
      <c r="Q2992" s="5">
        <f t="shared" si="512"/>
        <v>78.712499949999994</v>
      </c>
      <c r="R2992" s="5">
        <f t="shared" si="513"/>
        <v>-78.712499949999994</v>
      </c>
      <c r="S2992" s="15">
        <f t="shared" si="514"/>
        <v>-1</v>
      </c>
      <c r="T2992">
        <v>0</v>
      </c>
      <c r="U2992" s="5" t="str">
        <f t="shared" si="515"/>
        <v>NA</v>
      </c>
      <c r="V2992" s="15">
        <f t="shared" si="516"/>
        <v>0</v>
      </c>
      <c r="W2992" s="15">
        <f t="shared" si="517"/>
        <v>0</v>
      </c>
      <c r="X2992" s="5">
        <f t="shared" si="518"/>
        <v>0</v>
      </c>
      <c r="Y2992" s="5">
        <f t="shared" si="519"/>
        <v>70.841249954999995</v>
      </c>
      <c r="Z2992" s="5">
        <f t="shared" si="520"/>
        <v>-82.648124947499994</v>
      </c>
      <c r="AA2992" s="5">
        <f t="shared" si="521"/>
        <v>7.8712499949999994</v>
      </c>
      <c r="AB2992" s="5">
        <f t="shared" si="522"/>
        <v>3.9356249974999997</v>
      </c>
    </row>
    <row r="2993" spans="1:28" x14ac:dyDescent="0.55000000000000004">
      <c r="A2993" s="3" t="s">
        <v>72</v>
      </c>
      <c r="B2993" s="3" t="s">
        <v>193</v>
      </c>
      <c r="C2993" t="s">
        <v>47</v>
      </c>
      <c r="D2993" s="3" t="s">
        <v>262</v>
      </c>
      <c r="E2993" s="3" t="s">
        <v>302</v>
      </c>
      <c r="F2993" s="3" t="s">
        <v>77</v>
      </c>
      <c r="G2993" s="5">
        <v>6.25</v>
      </c>
      <c r="H2993">
        <v>32</v>
      </c>
      <c r="I2993" s="5">
        <v>79.012500000000003</v>
      </c>
      <c r="J2993" s="5">
        <v>2.4691406250000001</v>
      </c>
      <c r="K2993">
        <v>446</v>
      </c>
      <c r="L2993" s="15">
        <v>7.1748878923766801E-2</v>
      </c>
      <c r="M2993" s="13">
        <v>2.2910986547085201</v>
      </c>
      <c r="N2993" s="15">
        <v>0</v>
      </c>
      <c r="O2993" s="5">
        <v>0</v>
      </c>
      <c r="P2993" s="5">
        <v>0</v>
      </c>
      <c r="Q2993" s="5">
        <f t="shared" si="512"/>
        <v>79.012500000000003</v>
      </c>
      <c r="R2993" s="5">
        <f t="shared" si="513"/>
        <v>-79.012500000000003</v>
      </c>
      <c r="S2993" s="15">
        <f t="shared" si="514"/>
        <v>-1</v>
      </c>
      <c r="T2993">
        <v>0</v>
      </c>
      <c r="U2993" s="5" t="str">
        <f t="shared" si="515"/>
        <v>NA</v>
      </c>
      <c r="V2993" s="15">
        <f t="shared" si="516"/>
        <v>0</v>
      </c>
      <c r="W2993" s="15">
        <f t="shared" si="517"/>
        <v>0</v>
      </c>
      <c r="X2993" s="5">
        <f t="shared" si="518"/>
        <v>0</v>
      </c>
      <c r="Y2993" s="5">
        <f t="shared" si="519"/>
        <v>71.111249999999998</v>
      </c>
      <c r="Z2993" s="5">
        <f t="shared" si="520"/>
        <v>-82.963125000000005</v>
      </c>
      <c r="AA2993" s="5">
        <f t="shared" si="521"/>
        <v>7.9012500000000045</v>
      </c>
      <c r="AB2993" s="5">
        <f t="shared" si="522"/>
        <v>3.9506250000000023</v>
      </c>
    </row>
    <row r="2994" spans="1:28" x14ac:dyDescent="0.55000000000000004">
      <c r="A2994" s="3" t="s">
        <v>72</v>
      </c>
      <c r="B2994" s="3" t="s">
        <v>699</v>
      </c>
      <c r="C2994" t="s">
        <v>47</v>
      </c>
      <c r="D2994" s="3" t="s">
        <v>3625</v>
      </c>
      <c r="E2994" s="3" t="s">
        <v>3738</v>
      </c>
      <c r="F2994" s="3" t="s">
        <v>77</v>
      </c>
      <c r="G2994" s="5">
        <v>6.25</v>
      </c>
      <c r="H2994">
        <v>24</v>
      </c>
      <c r="I2994" s="5">
        <v>80.55</v>
      </c>
      <c r="J2994" s="5">
        <v>3.3562500000000002</v>
      </c>
      <c r="K2994">
        <v>1148</v>
      </c>
      <c r="L2994" s="15">
        <v>2.0905923344947702E-2</v>
      </c>
      <c r="M2994" s="13">
        <v>1.23344947735192</v>
      </c>
      <c r="N2994" s="15">
        <v>0</v>
      </c>
      <c r="O2994" s="5">
        <v>0</v>
      </c>
      <c r="P2994" s="5">
        <v>0</v>
      </c>
      <c r="Q2994" s="5">
        <f t="shared" si="512"/>
        <v>80.55</v>
      </c>
      <c r="R2994" s="5">
        <f t="shared" si="513"/>
        <v>-80.55</v>
      </c>
      <c r="S2994" s="15">
        <f t="shared" si="514"/>
        <v>-1</v>
      </c>
      <c r="T2994">
        <v>0</v>
      </c>
      <c r="U2994" s="5" t="str">
        <f t="shared" si="515"/>
        <v>NA</v>
      </c>
      <c r="V2994" s="15">
        <f t="shared" si="516"/>
        <v>0</v>
      </c>
      <c r="W2994" s="15">
        <f t="shared" si="517"/>
        <v>0</v>
      </c>
      <c r="X2994" s="5">
        <f t="shared" si="518"/>
        <v>0</v>
      </c>
      <c r="Y2994" s="5">
        <f t="shared" si="519"/>
        <v>72.495000000000005</v>
      </c>
      <c r="Z2994" s="5">
        <f t="shared" si="520"/>
        <v>-84.577500000000001</v>
      </c>
      <c r="AA2994" s="5">
        <f t="shared" si="521"/>
        <v>8.0549999999999926</v>
      </c>
      <c r="AB2994" s="5">
        <f t="shared" si="522"/>
        <v>4.0275000000000034</v>
      </c>
    </row>
    <row r="2995" spans="1:28" x14ac:dyDescent="0.55000000000000004">
      <c r="A2995" s="3" t="s">
        <v>72</v>
      </c>
      <c r="B2995" s="3" t="s">
        <v>4081</v>
      </c>
      <c r="C2995" t="s">
        <v>47</v>
      </c>
      <c r="D2995" s="3" t="s">
        <v>173</v>
      </c>
      <c r="E2995" s="3" t="s">
        <v>675</v>
      </c>
      <c r="F2995" s="3" t="s">
        <v>77</v>
      </c>
      <c r="G2995" s="5">
        <v>6.25</v>
      </c>
      <c r="H2995">
        <v>39</v>
      </c>
      <c r="I2995" s="5">
        <v>80.574999862500007</v>
      </c>
      <c r="J2995" s="5">
        <v>2.0660256375000001</v>
      </c>
      <c r="K2995">
        <v>1503</v>
      </c>
      <c r="L2995" s="15">
        <v>2.59481037924152E-2</v>
      </c>
      <c r="M2995" s="13">
        <v>1.75316034597472</v>
      </c>
      <c r="N2995" s="15">
        <v>0</v>
      </c>
      <c r="O2995" s="5">
        <v>0</v>
      </c>
      <c r="P2995" s="5">
        <v>0</v>
      </c>
      <c r="Q2995" s="5">
        <f t="shared" si="512"/>
        <v>80.574999862500007</v>
      </c>
      <c r="R2995" s="5">
        <f t="shared" si="513"/>
        <v>-80.574999862500007</v>
      </c>
      <c r="S2995" s="15">
        <f t="shared" si="514"/>
        <v>-1</v>
      </c>
      <c r="T2995">
        <v>0</v>
      </c>
      <c r="U2995" s="5" t="str">
        <f t="shared" si="515"/>
        <v>NA</v>
      </c>
      <c r="V2995" s="15">
        <f t="shared" si="516"/>
        <v>0</v>
      </c>
      <c r="W2995" s="15">
        <f t="shared" si="517"/>
        <v>0</v>
      </c>
      <c r="X2995" s="5">
        <f t="shared" si="518"/>
        <v>0</v>
      </c>
      <c r="Y2995" s="5">
        <f t="shared" si="519"/>
        <v>72.517499876250014</v>
      </c>
      <c r="Z2995" s="5">
        <f t="shared" si="520"/>
        <v>-84.603749855625011</v>
      </c>
      <c r="AA2995" s="5">
        <f t="shared" si="521"/>
        <v>8.0574999862499936</v>
      </c>
      <c r="AB2995" s="5">
        <f t="shared" si="522"/>
        <v>4.0287499931250039</v>
      </c>
    </row>
    <row r="2996" spans="1:28" x14ac:dyDescent="0.55000000000000004">
      <c r="A2996" s="3" t="s">
        <v>72</v>
      </c>
      <c r="B2996" s="3" t="s">
        <v>2998</v>
      </c>
      <c r="C2996" t="s">
        <v>47</v>
      </c>
      <c r="D2996" s="3" t="s">
        <v>32</v>
      </c>
      <c r="E2996" s="3" t="s">
        <v>377</v>
      </c>
      <c r="F2996" s="3" t="s">
        <v>77</v>
      </c>
      <c r="G2996" s="5">
        <v>6.25</v>
      </c>
      <c r="H2996">
        <v>45</v>
      </c>
      <c r="I2996" s="5">
        <v>80.737499812499991</v>
      </c>
      <c r="J2996" s="5">
        <v>1.7941666624999999</v>
      </c>
      <c r="K2996">
        <v>2337</v>
      </c>
      <c r="L2996" s="15">
        <v>1.9255455712451901E-2</v>
      </c>
      <c r="M2996" s="13">
        <v>1.28344030808729</v>
      </c>
      <c r="N2996" s="15">
        <v>0</v>
      </c>
      <c r="O2996" s="5">
        <v>0</v>
      </c>
      <c r="P2996" s="5">
        <v>0</v>
      </c>
      <c r="Q2996" s="5">
        <f t="shared" si="512"/>
        <v>80.737499812499991</v>
      </c>
      <c r="R2996" s="5">
        <f t="shared" si="513"/>
        <v>-80.737499812499991</v>
      </c>
      <c r="S2996" s="15">
        <f t="shared" si="514"/>
        <v>-1</v>
      </c>
      <c r="T2996">
        <v>0</v>
      </c>
      <c r="U2996" s="5" t="str">
        <f t="shared" si="515"/>
        <v>NA</v>
      </c>
      <c r="V2996" s="15">
        <f t="shared" si="516"/>
        <v>0</v>
      </c>
      <c r="W2996" s="15">
        <f t="shared" si="517"/>
        <v>0</v>
      </c>
      <c r="X2996" s="5">
        <f t="shared" si="518"/>
        <v>0</v>
      </c>
      <c r="Y2996" s="5">
        <f t="shared" si="519"/>
        <v>72.663749831249987</v>
      </c>
      <c r="Z2996" s="5">
        <f t="shared" si="520"/>
        <v>-84.774374803124999</v>
      </c>
      <c r="AA2996" s="5">
        <f t="shared" si="521"/>
        <v>8.0737499812500033</v>
      </c>
      <c r="AB2996" s="5">
        <f t="shared" si="522"/>
        <v>4.0368749906250088</v>
      </c>
    </row>
    <row r="2997" spans="1:28" x14ac:dyDescent="0.55000000000000004">
      <c r="A2997" s="3" t="s">
        <v>72</v>
      </c>
      <c r="B2997" s="3" t="s">
        <v>1672</v>
      </c>
      <c r="C2997" t="s">
        <v>47</v>
      </c>
      <c r="D2997" s="3" t="s">
        <v>173</v>
      </c>
      <c r="E2997" s="3" t="s">
        <v>2735</v>
      </c>
      <c r="F2997" s="3" t="s">
        <v>77</v>
      </c>
      <c r="G2997" s="5">
        <v>6.25</v>
      </c>
      <c r="H2997">
        <v>49</v>
      </c>
      <c r="I2997" s="5">
        <v>81.449999487499994</v>
      </c>
      <c r="J2997" s="5">
        <v>1.6622448875</v>
      </c>
      <c r="K2997">
        <v>1550</v>
      </c>
      <c r="L2997" s="15">
        <v>3.1612903225806496E-2</v>
      </c>
      <c r="M2997" s="13">
        <v>1.90212903225806</v>
      </c>
      <c r="N2997" s="15">
        <v>0</v>
      </c>
      <c r="O2997" s="5">
        <v>0</v>
      </c>
      <c r="P2997" s="5">
        <v>0</v>
      </c>
      <c r="Q2997" s="5">
        <f t="shared" si="512"/>
        <v>81.449999487499994</v>
      </c>
      <c r="R2997" s="5">
        <f t="shared" si="513"/>
        <v>-81.449999487499994</v>
      </c>
      <c r="S2997" s="15">
        <f t="shared" si="514"/>
        <v>-1</v>
      </c>
      <c r="T2997">
        <v>0</v>
      </c>
      <c r="U2997" s="5" t="str">
        <f t="shared" si="515"/>
        <v>NA</v>
      </c>
      <c r="V2997" s="15">
        <f t="shared" si="516"/>
        <v>0</v>
      </c>
      <c r="W2997" s="15">
        <f t="shared" si="517"/>
        <v>0</v>
      </c>
      <c r="X2997" s="5">
        <f t="shared" si="518"/>
        <v>0</v>
      </c>
      <c r="Y2997" s="5">
        <f t="shared" si="519"/>
        <v>73.304999538749996</v>
      </c>
      <c r="Z2997" s="5">
        <f t="shared" si="520"/>
        <v>-85.522499461875</v>
      </c>
      <c r="AA2997" s="5">
        <f t="shared" si="521"/>
        <v>8.144999948749998</v>
      </c>
      <c r="AB2997" s="5">
        <f t="shared" si="522"/>
        <v>4.0724999743750061</v>
      </c>
    </row>
    <row r="2998" spans="1:28" x14ac:dyDescent="0.55000000000000004">
      <c r="A2998" s="3" t="s">
        <v>72</v>
      </c>
      <c r="B2998" s="3" t="s">
        <v>249</v>
      </c>
      <c r="C2998" t="s">
        <v>47</v>
      </c>
      <c r="D2998" s="3" t="s">
        <v>221</v>
      </c>
      <c r="E2998" s="3" t="s">
        <v>222</v>
      </c>
      <c r="F2998" s="3" t="s">
        <v>77</v>
      </c>
      <c r="G2998" s="5">
        <v>6.25</v>
      </c>
      <c r="H2998">
        <v>24</v>
      </c>
      <c r="I2998" s="5">
        <v>83.087499899999997</v>
      </c>
      <c r="J2998" s="5">
        <v>3.4619791625</v>
      </c>
      <c r="K2998">
        <v>390</v>
      </c>
      <c r="L2998" s="15">
        <v>6.15384615384615E-2</v>
      </c>
      <c r="M2998" s="13">
        <v>1.3365128205128201</v>
      </c>
      <c r="N2998" s="15">
        <v>0</v>
      </c>
      <c r="O2998" s="5">
        <v>0</v>
      </c>
      <c r="P2998" s="5">
        <v>0</v>
      </c>
      <c r="Q2998" s="5">
        <f t="shared" si="512"/>
        <v>83.087499899999997</v>
      </c>
      <c r="R2998" s="5">
        <f t="shared" si="513"/>
        <v>-83.087499899999997</v>
      </c>
      <c r="S2998" s="15">
        <f t="shared" si="514"/>
        <v>-1</v>
      </c>
      <c r="T2998">
        <v>0</v>
      </c>
      <c r="U2998" s="5" t="str">
        <f t="shared" si="515"/>
        <v>NA</v>
      </c>
      <c r="V2998" s="15">
        <f t="shared" si="516"/>
        <v>0</v>
      </c>
      <c r="W2998" s="15">
        <f t="shared" si="517"/>
        <v>0</v>
      </c>
      <c r="X2998" s="5">
        <f t="shared" si="518"/>
        <v>0</v>
      </c>
      <c r="Y2998" s="5">
        <f t="shared" si="519"/>
        <v>74.778749910000002</v>
      </c>
      <c r="Z2998" s="5">
        <f t="shared" si="520"/>
        <v>-87.241874894999995</v>
      </c>
      <c r="AA2998" s="5">
        <f t="shared" si="521"/>
        <v>8.3087499899999955</v>
      </c>
      <c r="AB2998" s="5">
        <f t="shared" si="522"/>
        <v>4.1543749949999977</v>
      </c>
    </row>
    <row r="2999" spans="1:28" x14ac:dyDescent="0.55000000000000004">
      <c r="A2999" s="3" t="s">
        <v>72</v>
      </c>
      <c r="B2999" s="3" t="s">
        <v>1601</v>
      </c>
      <c r="C2999" t="s">
        <v>47</v>
      </c>
      <c r="D2999" s="3" t="s">
        <v>173</v>
      </c>
      <c r="E2999" s="3" t="s">
        <v>3200</v>
      </c>
      <c r="F2999" s="3" t="s">
        <v>77</v>
      </c>
      <c r="G2999" s="5">
        <v>6.25</v>
      </c>
      <c r="H2999">
        <v>24</v>
      </c>
      <c r="I2999" s="5">
        <v>84.987499799999995</v>
      </c>
      <c r="J2999" s="5">
        <v>3.5411458250000001</v>
      </c>
      <c r="K2999">
        <v>9305</v>
      </c>
      <c r="L2999" s="15">
        <v>2.5792584631918304E-3</v>
      </c>
      <c r="M2999" s="13">
        <v>1.29774314884471</v>
      </c>
      <c r="N2999" s="15">
        <v>0</v>
      </c>
      <c r="O2999" s="5">
        <v>0</v>
      </c>
      <c r="P2999" s="5">
        <v>0</v>
      </c>
      <c r="Q2999" s="5">
        <f t="shared" si="512"/>
        <v>84.987499799999995</v>
      </c>
      <c r="R2999" s="5">
        <f t="shared" si="513"/>
        <v>-84.987499799999995</v>
      </c>
      <c r="S2999" s="15">
        <f t="shared" si="514"/>
        <v>-1</v>
      </c>
      <c r="T2999">
        <v>0</v>
      </c>
      <c r="U2999" s="5" t="str">
        <f t="shared" si="515"/>
        <v>NA</v>
      </c>
      <c r="V2999" s="15">
        <f t="shared" si="516"/>
        <v>0</v>
      </c>
      <c r="W2999" s="15">
        <f t="shared" si="517"/>
        <v>0</v>
      </c>
      <c r="X2999" s="5">
        <f t="shared" si="518"/>
        <v>0</v>
      </c>
      <c r="Y2999" s="5">
        <f t="shared" si="519"/>
        <v>76.488749819999995</v>
      </c>
      <c r="Z2999" s="5">
        <f t="shared" si="520"/>
        <v>-89.236874790000002</v>
      </c>
      <c r="AA2999" s="5">
        <f t="shared" si="521"/>
        <v>8.4987499799999995</v>
      </c>
      <c r="AB2999" s="5">
        <f t="shared" si="522"/>
        <v>4.2493749900000068</v>
      </c>
    </row>
    <row r="3000" spans="1:28" x14ac:dyDescent="0.55000000000000004">
      <c r="A3000" s="3" t="s">
        <v>72</v>
      </c>
      <c r="B3000" s="3" t="s">
        <v>4829</v>
      </c>
      <c r="C3000" t="s">
        <v>47</v>
      </c>
      <c r="D3000" s="3" t="s">
        <v>173</v>
      </c>
      <c r="E3000" s="3" t="s">
        <v>4830</v>
      </c>
      <c r="F3000" s="3" t="s">
        <v>77</v>
      </c>
      <c r="G3000" s="5">
        <v>6.25</v>
      </c>
      <c r="H3000">
        <v>41</v>
      </c>
      <c r="I3000" s="5">
        <v>85.062499612499991</v>
      </c>
      <c r="J3000" s="5">
        <v>2.0746951124999997</v>
      </c>
      <c r="K3000">
        <v>556</v>
      </c>
      <c r="L3000" s="15">
        <v>7.3741007194244604E-2</v>
      </c>
      <c r="M3000" s="13">
        <v>1.1422661870503601</v>
      </c>
      <c r="N3000" s="15">
        <v>0</v>
      </c>
      <c r="O3000" s="5">
        <v>0</v>
      </c>
      <c r="P3000" s="5">
        <v>0</v>
      </c>
      <c r="Q3000" s="5">
        <f t="shared" si="512"/>
        <v>85.062499612499991</v>
      </c>
      <c r="R3000" s="5">
        <f t="shared" si="513"/>
        <v>-85.062499612499991</v>
      </c>
      <c r="S3000" s="15">
        <f t="shared" si="514"/>
        <v>-1</v>
      </c>
      <c r="T3000">
        <v>0</v>
      </c>
      <c r="U3000" s="5" t="str">
        <f t="shared" si="515"/>
        <v>NA</v>
      </c>
      <c r="V3000" s="15">
        <f t="shared" si="516"/>
        <v>0</v>
      </c>
      <c r="W3000" s="15">
        <f t="shared" si="517"/>
        <v>0</v>
      </c>
      <c r="X3000" s="5">
        <f t="shared" si="518"/>
        <v>0</v>
      </c>
      <c r="Y3000" s="5">
        <f t="shared" si="519"/>
        <v>76.556249651249999</v>
      </c>
      <c r="Z3000" s="5">
        <f t="shared" si="520"/>
        <v>-89.315624593124994</v>
      </c>
      <c r="AA3000" s="5">
        <f t="shared" si="521"/>
        <v>8.506249961249992</v>
      </c>
      <c r="AB3000" s="5">
        <f t="shared" si="522"/>
        <v>4.2531249806250031</v>
      </c>
    </row>
    <row r="3001" spans="1:28" x14ac:dyDescent="0.55000000000000004">
      <c r="A3001" s="3" t="s">
        <v>72</v>
      </c>
      <c r="B3001" s="3" t="s">
        <v>4028</v>
      </c>
      <c r="C3001" t="s">
        <v>47</v>
      </c>
      <c r="D3001" s="3" t="s">
        <v>173</v>
      </c>
      <c r="E3001" s="3" t="s">
        <v>3690</v>
      </c>
      <c r="F3001" s="3" t="s">
        <v>77</v>
      </c>
      <c r="G3001" s="5">
        <v>6.25</v>
      </c>
      <c r="H3001">
        <v>37</v>
      </c>
      <c r="I3001" s="5">
        <v>86.537499949999997</v>
      </c>
      <c r="J3001" s="5">
        <v>2.3388513500000001</v>
      </c>
      <c r="K3001">
        <v>1377</v>
      </c>
      <c r="L3001" s="15">
        <v>2.6870007262164101E-2</v>
      </c>
      <c r="M3001" s="13">
        <v>1.9718954248366001</v>
      </c>
      <c r="N3001" s="15">
        <v>0</v>
      </c>
      <c r="O3001" s="5">
        <v>0</v>
      </c>
      <c r="P3001" s="5">
        <v>0</v>
      </c>
      <c r="Q3001" s="5">
        <f t="shared" si="512"/>
        <v>86.537499949999997</v>
      </c>
      <c r="R3001" s="5">
        <f t="shared" si="513"/>
        <v>-86.537499949999997</v>
      </c>
      <c r="S3001" s="15">
        <f t="shared" si="514"/>
        <v>-1</v>
      </c>
      <c r="T3001">
        <v>0</v>
      </c>
      <c r="U3001" s="5" t="str">
        <f t="shared" si="515"/>
        <v>NA</v>
      </c>
      <c r="V3001" s="15">
        <f t="shared" si="516"/>
        <v>0</v>
      </c>
      <c r="W3001" s="15">
        <f t="shared" si="517"/>
        <v>0</v>
      </c>
      <c r="X3001" s="5">
        <f t="shared" si="518"/>
        <v>0</v>
      </c>
      <c r="Y3001" s="5">
        <f t="shared" si="519"/>
        <v>77.883749954999999</v>
      </c>
      <c r="Z3001" s="5">
        <f t="shared" si="520"/>
        <v>-90.864374947499996</v>
      </c>
      <c r="AA3001" s="5">
        <f t="shared" si="521"/>
        <v>8.6537499949999983</v>
      </c>
      <c r="AB3001" s="5">
        <f t="shared" si="522"/>
        <v>4.3268749974999992</v>
      </c>
    </row>
    <row r="3002" spans="1:28" x14ac:dyDescent="0.55000000000000004">
      <c r="A3002" s="3" t="s">
        <v>72</v>
      </c>
      <c r="B3002" s="3" t="s">
        <v>4426</v>
      </c>
      <c r="C3002" t="s">
        <v>47</v>
      </c>
      <c r="D3002" s="3" t="s">
        <v>173</v>
      </c>
      <c r="E3002" s="3" t="s">
        <v>2764</v>
      </c>
      <c r="F3002" s="3" t="s">
        <v>77</v>
      </c>
      <c r="G3002" s="5">
        <v>6.25</v>
      </c>
      <c r="H3002">
        <v>41</v>
      </c>
      <c r="I3002" s="5">
        <v>87.237499900000003</v>
      </c>
      <c r="J3002" s="5">
        <v>2.1277439</v>
      </c>
      <c r="K3002">
        <v>431</v>
      </c>
      <c r="L3002" s="15">
        <v>9.5127610208816715E-2</v>
      </c>
      <c r="M3002" s="13">
        <v>1.9116009280742501</v>
      </c>
      <c r="N3002" s="15">
        <v>0</v>
      </c>
      <c r="O3002" s="5">
        <v>0</v>
      </c>
      <c r="P3002" s="5">
        <v>0</v>
      </c>
      <c r="Q3002" s="5">
        <f t="shared" si="512"/>
        <v>87.237499900000003</v>
      </c>
      <c r="R3002" s="5">
        <f t="shared" si="513"/>
        <v>-87.237499900000003</v>
      </c>
      <c r="S3002" s="15">
        <f t="shared" si="514"/>
        <v>-1</v>
      </c>
      <c r="T3002">
        <v>0</v>
      </c>
      <c r="U3002" s="5" t="str">
        <f t="shared" si="515"/>
        <v>NA</v>
      </c>
      <c r="V3002" s="15">
        <f t="shared" si="516"/>
        <v>0</v>
      </c>
      <c r="W3002" s="15">
        <f t="shared" si="517"/>
        <v>0</v>
      </c>
      <c r="X3002" s="5">
        <f t="shared" si="518"/>
        <v>0</v>
      </c>
      <c r="Y3002" s="5">
        <f t="shared" si="519"/>
        <v>78.513749910000001</v>
      </c>
      <c r="Z3002" s="5">
        <f t="shared" si="520"/>
        <v>-91.599374895000011</v>
      </c>
      <c r="AA3002" s="5">
        <f t="shared" si="521"/>
        <v>8.7237499900000017</v>
      </c>
      <c r="AB3002" s="5">
        <f t="shared" si="522"/>
        <v>4.361874995000008</v>
      </c>
    </row>
    <row r="3003" spans="1:28" x14ac:dyDescent="0.55000000000000004">
      <c r="A3003" s="3" t="s">
        <v>72</v>
      </c>
      <c r="B3003" s="3" t="s">
        <v>220</v>
      </c>
      <c r="C3003" t="s">
        <v>47</v>
      </c>
      <c r="D3003" s="3" t="s">
        <v>104</v>
      </c>
      <c r="E3003" s="3" t="s">
        <v>232</v>
      </c>
      <c r="F3003" s="3" t="s">
        <v>77</v>
      </c>
      <c r="G3003" s="5">
        <v>6.25</v>
      </c>
      <c r="H3003">
        <v>28</v>
      </c>
      <c r="I3003" s="5">
        <v>88.212499900000012</v>
      </c>
      <c r="J3003" s="5">
        <v>3.1504464250000002</v>
      </c>
      <c r="K3003">
        <v>514</v>
      </c>
      <c r="L3003" s="15">
        <v>5.4474708171206199E-2</v>
      </c>
      <c r="M3003" s="13">
        <v>1.57214007782101</v>
      </c>
      <c r="N3003" s="15">
        <v>0</v>
      </c>
      <c r="O3003" s="5">
        <v>0</v>
      </c>
      <c r="P3003" s="5">
        <v>0</v>
      </c>
      <c r="Q3003" s="5">
        <f t="shared" si="512"/>
        <v>88.212499900000012</v>
      </c>
      <c r="R3003" s="5">
        <f t="shared" si="513"/>
        <v>-88.212499900000012</v>
      </c>
      <c r="S3003" s="15">
        <f t="shared" si="514"/>
        <v>-1</v>
      </c>
      <c r="T3003">
        <v>0</v>
      </c>
      <c r="U3003" s="5" t="str">
        <f t="shared" si="515"/>
        <v>NA</v>
      </c>
      <c r="V3003" s="15">
        <f t="shared" si="516"/>
        <v>0</v>
      </c>
      <c r="W3003" s="15">
        <f t="shared" si="517"/>
        <v>0</v>
      </c>
      <c r="X3003" s="5">
        <f t="shared" si="518"/>
        <v>0</v>
      </c>
      <c r="Y3003" s="5">
        <f t="shared" si="519"/>
        <v>79.391249910000013</v>
      </c>
      <c r="Z3003" s="5">
        <f t="shared" si="520"/>
        <v>-92.623124895000018</v>
      </c>
      <c r="AA3003" s="5">
        <f t="shared" si="521"/>
        <v>8.8212499899999983</v>
      </c>
      <c r="AB3003" s="5">
        <f t="shared" si="522"/>
        <v>4.4106249950000063</v>
      </c>
    </row>
    <row r="3004" spans="1:28" x14ac:dyDescent="0.55000000000000004">
      <c r="A3004" s="3" t="s">
        <v>72</v>
      </c>
      <c r="B3004" s="3" t="s">
        <v>423</v>
      </c>
      <c r="C3004" t="s">
        <v>47</v>
      </c>
      <c r="D3004" s="3" t="s">
        <v>75</v>
      </c>
      <c r="E3004" s="3" t="s">
        <v>76</v>
      </c>
      <c r="F3004" s="3" t="s">
        <v>77</v>
      </c>
      <c r="G3004" s="5">
        <v>6.25</v>
      </c>
      <c r="H3004">
        <v>30</v>
      </c>
      <c r="I3004" s="5">
        <v>88.387500000000003</v>
      </c>
      <c r="J3004" s="5">
        <v>2.94625</v>
      </c>
      <c r="K3004">
        <v>261</v>
      </c>
      <c r="L3004" s="15">
        <v>0.114942528735632</v>
      </c>
      <c r="M3004" s="13">
        <v>1.94639846743295</v>
      </c>
      <c r="N3004" s="15">
        <v>0</v>
      </c>
      <c r="O3004" s="5">
        <v>0</v>
      </c>
      <c r="P3004" s="5">
        <v>0</v>
      </c>
      <c r="Q3004" s="5">
        <f t="shared" si="512"/>
        <v>88.387500000000003</v>
      </c>
      <c r="R3004" s="5">
        <f t="shared" si="513"/>
        <v>-88.387500000000003</v>
      </c>
      <c r="S3004" s="15">
        <f t="shared" si="514"/>
        <v>-1</v>
      </c>
      <c r="T3004">
        <v>0</v>
      </c>
      <c r="U3004" s="5" t="str">
        <f t="shared" si="515"/>
        <v>NA</v>
      </c>
      <c r="V3004" s="15">
        <f t="shared" si="516"/>
        <v>0</v>
      </c>
      <c r="W3004" s="15">
        <f t="shared" si="517"/>
        <v>0</v>
      </c>
      <c r="X3004" s="5">
        <f t="shared" si="518"/>
        <v>0</v>
      </c>
      <c r="Y3004" s="5">
        <f t="shared" si="519"/>
        <v>79.548749999999998</v>
      </c>
      <c r="Z3004" s="5">
        <f t="shared" si="520"/>
        <v>-92.806875000000005</v>
      </c>
      <c r="AA3004" s="5">
        <f t="shared" si="521"/>
        <v>8.8387500000000045</v>
      </c>
      <c r="AB3004" s="5">
        <f t="shared" si="522"/>
        <v>4.4193750000000023</v>
      </c>
    </row>
    <row r="3005" spans="1:28" x14ac:dyDescent="0.55000000000000004">
      <c r="A3005" s="3" t="s">
        <v>72</v>
      </c>
      <c r="B3005" s="3" t="s">
        <v>780</v>
      </c>
      <c r="C3005" t="s">
        <v>47</v>
      </c>
      <c r="D3005" s="3" t="s">
        <v>173</v>
      </c>
      <c r="E3005" s="3" t="s">
        <v>206</v>
      </c>
      <c r="F3005" s="3" t="s">
        <v>77</v>
      </c>
      <c r="G3005" s="5">
        <v>6.25</v>
      </c>
      <c r="H3005">
        <v>55</v>
      </c>
      <c r="I3005" s="5">
        <v>88.937499750000001</v>
      </c>
      <c r="J3005" s="5">
        <v>1.61704545</v>
      </c>
      <c r="K3005">
        <v>1362</v>
      </c>
      <c r="L3005" s="15">
        <v>4.0381791483113105E-2</v>
      </c>
      <c r="M3005" s="13">
        <v>1.55947136563877</v>
      </c>
      <c r="N3005" s="15">
        <v>0</v>
      </c>
      <c r="O3005" s="5">
        <v>0</v>
      </c>
      <c r="P3005" s="5">
        <v>0</v>
      </c>
      <c r="Q3005" s="5">
        <f t="shared" si="512"/>
        <v>88.937499750000001</v>
      </c>
      <c r="R3005" s="5">
        <f t="shared" si="513"/>
        <v>-88.937499750000001</v>
      </c>
      <c r="S3005" s="15">
        <f t="shared" si="514"/>
        <v>-1</v>
      </c>
      <c r="T3005">
        <v>0</v>
      </c>
      <c r="U3005" s="5" t="str">
        <f t="shared" si="515"/>
        <v>NA</v>
      </c>
      <c r="V3005" s="15">
        <f t="shared" si="516"/>
        <v>0</v>
      </c>
      <c r="W3005" s="15">
        <f t="shared" si="517"/>
        <v>0</v>
      </c>
      <c r="X3005" s="5">
        <f t="shared" si="518"/>
        <v>0</v>
      </c>
      <c r="Y3005" s="5">
        <f t="shared" si="519"/>
        <v>80.043749775000009</v>
      </c>
      <c r="Z3005" s="5">
        <f t="shared" si="520"/>
        <v>-93.384374737500011</v>
      </c>
      <c r="AA3005" s="5">
        <f t="shared" si="521"/>
        <v>8.8937499749999915</v>
      </c>
      <c r="AB3005" s="5">
        <f t="shared" si="522"/>
        <v>4.44687498750001</v>
      </c>
    </row>
    <row r="3006" spans="1:28" x14ac:dyDescent="0.55000000000000004">
      <c r="A3006" s="3" t="s">
        <v>72</v>
      </c>
      <c r="B3006" s="3" t="s">
        <v>4837</v>
      </c>
      <c r="C3006" t="s">
        <v>47</v>
      </c>
      <c r="D3006" s="3" t="s">
        <v>173</v>
      </c>
      <c r="E3006" s="3" t="s">
        <v>3259</v>
      </c>
      <c r="F3006" s="3" t="s">
        <v>77</v>
      </c>
      <c r="G3006" s="5">
        <v>6.25</v>
      </c>
      <c r="H3006">
        <v>26</v>
      </c>
      <c r="I3006" s="5">
        <v>89.649999725000001</v>
      </c>
      <c r="J3006" s="5">
        <v>3.4480769124999999</v>
      </c>
      <c r="K3006">
        <v>565</v>
      </c>
      <c r="L3006" s="15">
        <v>4.6017699115044206E-2</v>
      </c>
      <c r="M3006" s="13">
        <v>1.72566371681416</v>
      </c>
      <c r="N3006" s="15">
        <v>0</v>
      </c>
      <c r="O3006" s="5">
        <v>0</v>
      </c>
      <c r="P3006" s="5">
        <v>0</v>
      </c>
      <c r="Q3006" s="5">
        <f t="shared" si="512"/>
        <v>89.649999725000001</v>
      </c>
      <c r="R3006" s="5">
        <f t="shared" si="513"/>
        <v>-89.649999725000001</v>
      </c>
      <c r="S3006" s="15">
        <f t="shared" si="514"/>
        <v>-1</v>
      </c>
      <c r="T3006">
        <v>0</v>
      </c>
      <c r="U3006" s="5" t="str">
        <f t="shared" si="515"/>
        <v>NA</v>
      </c>
      <c r="V3006" s="15">
        <f t="shared" si="516"/>
        <v>0</v>
      </c>
      <c r="W3006" s="15">
        <f t="shared" si="517"/>
        <v>0</v>
      </c>
      <c r="X3006" s="5">
        <f t="shared" si="518"/>
        <v>0</v>
      </c>
      <c r="Y3006" s="5">
        <f t="shared" si="519"/>
        <v>80.684999752500005</v>
      </c>
      <c r="Z3006" s="5">
        <f t="shared" si="520"/>
        <v>-94.132499711250006</v>
      </c>
      <c r="AA3006" s="5">
        <f t="shared" si="521"/>
        <v>8.9649999724999958</v>
      </c>
      <c r="AB3006" s="5">
        <f t="shared" si="522"/>
        <v>4.482499986250005</v>
      </c>
    </row>
    <row r="3007" spans="1:28" x14ac:dyDescent="0.55000000000000004">
      <c r="A3007" s="3" t="s">
        <v>72</v>
      </c>
      <c r="B3007" s="3" t="s">
        <v>1887</v>
      </c>
      <c r="C3007" t="s">
        <v>47</v>
      </c>
      <c r="D3007" s="3" t="s">
        <v>173</v>
      </c>
      <c r="E3007" s="3" t="s">
        <v>2735</v>
      </c>
      <c r="F3007" s="3" t="s">
        <v>77</v>
      </c>
      <c r="G3007" s="5">
        <v>6.25</v>
      </c>
      <c r="H3007">
        <v>36</v>
      </c>
      <c r="I3007" s="5">
        <v>90.787499999999994</v>
      </c>
      <c r="J3007" s="5">
        <v>2.5218750000000001</v>
      </c>
      <c r="K3007">
        <v>1160</v>
      </c>
      <c r="L3007" s="15">
        <v>3.10344827586207E-2</v>
      </c>
      <c r="M3007" s="13">
        <v>2.4045689655172402</v>
      </c>
      <c r="N3007" s="15">
        <v>0</v>
      </c>
      <c r="O3007" s="5">
        <v>0</v>
      </c>
      <c r="P3007" s="5">
        <v>0</v>
      </c>
      <c r="Q3007" s="5">
        <f t="shared" si="512"/>
        <v>90.787499999999994</v>
      </c>
      <c r="R3007" s="5">
        <f t="shared" si="513"/>
        <v>-90.787499999999994</v>
      </c>
      <c r="S3007" s="15">
        <f t="shared" si="514"/>
        <v>-1</v>
      </c>
      <c r="T3007">
        <v>0</v>
      </c>
      <c r="U3007" s="5" t="str">
        <f t="shared" si="515"/>
        <v>NA</v>
      </c>
      <c r="V3007" s="15">
        <f t="shared" si="516"/>
        <v>0</v>
      </c>
      <c r="W3007" s="15">
        <f t="shared" si="517"/>
        <v>0</v>
      </c>
      <c r="X3007" s="5">
        <f t="shared" si="518"/>
        <v>0</v>
      </c>
      <c r="Y3007" s="5">
        <f t="shared" si="519"/>
        <v>81.708749999999995</v>
      </c>
      <c r="Z3007" s="5">
        <f t="shared" si="520"/>
        <v>-95.326875000000001</v>
      </c>
      <c r="AA3007" s="5">
        <f t="shared" si="521"/>
        <v>9.0787499999999994</v>
      </c>
      <c r="AB3007" s="5">
        <f t="shared" si="522"/>
        <v>4.5393750000000068</v>
      </c>
    </row>
    <row r="3008" spans="1:28" x14ac:dyDescent="0.55000000000000004">
      <c r="A3008" s="3" t="s">
        <v>72</v>
      </c>
      <c r="B3008" s="3" t="s">
        <v>4840</v>
      </c>
      <c r="C3008" t="s">
        <v>47</v>
      </c>
      <c r="D3008" s="3" t="s">
        <v>173</v>
      </c>
      <c r="E3008" s="3" t="s">
        <v>3200</v>
      </c>
      <c r="F3008" s="3" t="s">
        <v>77</v>
      </c>
      <c r="G3008" s="5">
        <v>6.25</v>
      </c>
      <c r="H3008">
        <v>18</v>
      </c>
      <c r="I3008" s="5">
        <v>91.424999924999995</v>
      </c>
      <c r="J3008" s="5">
        <v>5.0791666624999996</v>
      </c>
      <c r="K3008">
        <v>328</v>
      </c>
      <c r="L3008" s="15">
        <v>5.4878048780487798E-2</v>
      </c>
      <c r="M3008" s="13">
        <v>1.3597560975609799</v>
      </c>
      <c r="N3008" s="15">
        <v>0</v>
      </c>
      <c r="O3008" s="5">
        <v>0</v>
      </c>
      <c r="P3008" s="5">
        <v>0</v>
      </c>
      <c r="Q3008" s="5">
        <f t="shared" si="512"/>
        <v>91.424999924999995</v>
      </c>
      <c r="R3008" s="5">
        <f t="shared" si="513"/>
        <v>-91.424999924999995</v>
      </c>
      <c r="S3008" s="15">
        <f t="shared" si="514"/>
        <v>-1</v>
      </c>
      <c r="T3008">
        <v>0</v>
      </c>
      <c r="U3008" s="5" t="str">
        <f t="shared" si="515"/>
        <v>NA</v>
      </c>
      <c r="V3008" s="15">
        <f t="shared" si="516"/>
        <v>0</v>
      </c>
      <c r="W3008" s="15">
        <f t="shared" si="517"/>
        <v>0</v>
      </c>
      <c r="X3008" s="5">
        <f t="shared" si="518"/>
        <v>0</v>
      </c>
      <c r="Y3008" s="5">
        <f t="shared" si="519"/>
        <v>82.282499932500002</v>
      </c>
      <c r="Z3008" s="5">
        <f t="shared" si="520"/>
        <v>-95.996249921249998</v>
      </c>
      <c r="AA3008" s="5">
        <f t="shared" si="521"/>
        <v>9.1424999924999923</v>
      </c>
      <c r="AB3008" s="5">
        <f t="shared" si="522"/>
        <v>4.5712499962500033</v>
      </c>
    </row>
    <row r="3009" spans="1:28" x14ac:dyDescent="0.55000000000000004">
      <c r="A3009" s="3" t="s">
        <v>72</v>
      </c>
      <c r="B3009" s="3" t="s">
        <v>4782</v>
      </c>
      <c r="C3009" t="s">
        <v>47</v>
      </c>
      <c r="D3009" s="3" t="s">
        <v>32</v>
      </c>
      <c r="E3009" s="3" t="s">
        <v>377</v>
      </c>
      <c r="F3009" s="3" t="s">
        <v>77</v>
      </c>
      <c r="G3009" s="5">
        <v>6.25</v>
      </c>
      <c r="H3009">
        <v>41</v>
      </c>
      <c r="I3009" s="5">
        <v>91.949999925</v>
      </c>
      <c r="J3009" s="5">
        <v>2.242682925</v>
      </c>
      <c r="K3009">
        <v>493</v>
      </c>
      <c r="L3009" s="15">
        <v>8.3164300202839797E-2</v>
      </c>
      <c r="M3009" s="13">
        <v>1.4385395537525401</v>
      </c>
      <c r="N3009" s="15">
        <v>0</v>
      </c>
      <c r="O3009" s="5">
        <v>0</v>
      </c>
      <c r="P3009" s="5">
        <v>0</v>
      </c>
      <c r="Q3009" s="5">
        <f t="shared" si="512"/>
        <v>91.949999925</v>
      </c>
      <c r="R3009" s="5">
        <f t="shared" si="513"/>
        <v>-91.949999925</v>
      </c>
      <c r="S3009" s="15">
        <f t="shared" si="514"/>
        <v>-1</v>
      </c>
      <c r="T3009">
        <v>0</v>
      </c>
      <c r="U3009" s="5" t="str">
        <f t="shared" si="515"/>
        <v>NA</v>
      </c>
      <c r="V3009" s="15">
        <f t="shared" si="516"/>
        <v>0</v>
      </c>
      <c r="W3009" s="15">
        <f t="shared" si="517"/>
        <v>0</v>
      </c>
      <c r="X3009" s="5">
        <f t="shared" si="518"/>
        <v>0</v>
      </c>
      <c r="Y3009" s="5">
        <f t="shared" si="519"/>
        <v>82.754999932499999</v>
      </c>
      <c r="Z3009" s="5">
        <f t="shared" si="520"/>
        <v>-96.547499921250008</v>
      </c>
      <c r="AA3009" s="5">
        <f t="shared" si="521"/>
        <v>9.1949999925000014</v>
      </c>
      <c r="AB3009" s="5">
        <f t="shared" si="522"/>
        <v>4.5974999962500078</v>
      </c>
    </row>
    <row r="3010" spans="1:28" x14ac:dyDescent="0.55000000000000004">
      <c r="A3010" s="3" t="s">
        <v>72</v>
      </c>
      <c r="B3010" s="3" t="s">
        <v>3399</v>
      </c>
      <c r="C3010" t="s">
        <v>47</v>
      </c>
      <c r="D3010" s="3" t="s">
        <v>173</v>
      </c>
      <c r="E3010" s="3" t="s">
        <v>206</v>
      </c>
      <c r="F3010" s="3" t="s">
        <v>77</v>
      </c>
      <c r="G3010" s="5">
        <v>6.25</v>
      </c>
      <c r="H3010">
        <v>30</v>
      </c>
      <c r="I3010" s="5">
        <v>92.762499750000003</v>
      </c>
      <c r="J3010" s="5">
        <v>3.0920833249999999</v>
      </c>
      <c r="K3010">
        <v>2120</v>
      </c>
      <c r="L3010" s="15">
        <v>1.4150943396226402E-2</v>
      </c>
      <c r="M3010" s="13">
        <v>1.7580660377358499</v>
      </c>
      <c r="N3010" s="15">
        <v>0</v>
      </c>
      <c r="O3010" s="5">
        <v>0</v>
      </c>
      <c r="P3010" s="5">
        <v>0</v>
      </c>
      <c r="Q3010" s="5">
        <f t="shared" ref="Q3010:Q3073" si="523">I3010</f>
        <v>92.762499750000003</v>
      </c>
      <c r="R3010" s="5">
        <f t="shared" ref="R3010:R3073" si="524">P3010-Q3010</f>
        <v>-92.762499750000003</v>
      </c>
      <c r="S3010" s="15">
        <f t="shared" ref="S3010:S3073" si="525">IF(Q3010=0,0,(P3010-Q3010)/Q3010)</f>
        <v>-1</v>
      </c>
      <c r="T3010">
        <v>0</v>
      </c>
      <c r="U3010" s="5" t="str">
        <f t="shared" ref="U3010:U3073" si="526">IF(T3010=0,"NA",P3010/T3010)</f>
        <v>NA</v>
      </c>
      <c r="V3010" s="15">
        <f t="shared" si="516"/>
        <v>0</v>
      </c>
      <c r="W3010" s="15">
        <f t="shared" si="517"/>
        <v>0</v>
      </c>
      <c r="X3010" s="5">
        <f t="shared" si="518"/>
        <v>0</v>
      </c>
      <c r="Y3010" s="5">
        <f t="shared" si="519"/>
        <v>83.486249775000005</v>
      </c>
      <c r="Z3010" s="5">
        <f t="shared" si="520"/>
        <v>-97.40062473750001</v>
      </c>
      <c r="AA3010" s="5">
        <f t="shared" si="521"/>
        <v>9.2762499749999989</v>
      </c>
      <c r="AB3010" s="5">
        <f t="shared" si="522"/>
        <v>4.6381249875000066</v>
      </c>
    </row>
    <row r="3011" spans="1:28" x14ac:dyDescent="0.55000000000000004">
      <c r="A3011" s="3" t="s">
        <v>72</v>
      </c>
      <c r="B3011" s="3" t="s">
        <v>4222</v>
      </c>
      <c r="C3011" t="s">
        <v>47</v>
      </c>
      <c r="D3011" s="3" t="s">
        <v>173</v>
      </c>
      <c r="E3011" s="3" t="s">
        <v>545</v>
      </c>
      <c r="F3011" s="3" t="s">
        <v>77</v>
      </c>
      <c r="G3011" s="5">
        <v>6.25</v>
      </c>
      <c r="H3011">
        <v>29</v>
      </c>
      <c r="I3011" s="5">
        <v>95.98749983750001</v>
      </c>
      <c r="J3011" s="5">
        <v>3.3099137875000002</v>
      </c>
      <c r="K3011">
        <v>2316</v>
      </c>
      <c r="L3011" s="15">
        <v>1.2521588946459401E-2</v>
      </c>
      <c r="M3011" s="13">
        <v>1.80038860103627</v>
      </c>
      <c r="N3011" s="15">
        <v>0</v>
      </c>
      <c r="O3011" s="5">
        <v>0</v>
      </c>
      <c r="P3011" s="5">
        <v>0</v>
      </c>
      <c r="Q3011" s="5">
        <f t="shared" si="523"/>
        <v>95.98749983750001</v>
      </c>
      <c r="R3011" s="5">
        <f t="shared" si="524"/>
        <v>-95.98749983750001</v>
      </c>
      <c r="S3011" s="15">
        <f t="shared" si="525"/>
        <v>-1</v>
      </c>
      <c r="T3011">
        <v>0</v>
      </c>
      <c r="U3011" s="5" t="str">
        <f t="shared" si="526"/>
        <v>NA</v>
      </c>
      <c r="V3011" s="15">
        <f t="shared" ref="V3011:V3074" si="527">(L3011*N3011)</f>
        <v>0</v>
      </c>
      <c r="W3011" s="15">
        <f t="shared" ref="W3011:W3074" si="528">IF(P3011=0,0,R3011/P3011)</f>
        <v>0</v>
      </c>
      <c r="X3011" s="5">
        <f t="shared" ref="X3011:X3074" si="529">IF(T3011=0,0,Q3011/T3011)</f>
        <v>0</v>
      </c>
      <c r="Y3011" s="5">
        <f t="shared" ref="Y3011:Y3074" si="530">Q3011*0.9</f>
        <v>86.388749853750014</v>
      </c>
      <c r="Z3011" s="5">
        <f t="shared" ref="Z3011:Z3074" si="531">R3011*1.05</f>
        <v>-100.78687482937501</v>
      </c>
      <c r="AA3011" s="5">
        <f t="shared" ref="AA3011:AA3074" si="532">Q3011-Y3011</f>
        <v>9.5987499837499968</v>
      </c>
      <c r="AB3011" s="5">
        <f t="shared" ref="AB3011:AB3074" si="533">R3011-Z3011</f>
        <v>4.7993749918749984</v>
      </c>
    </row>
    <row r="3012" spans="1:28" x14ac:dyDescent="0.55000000000000004">
      <c r="A3012" s="3" t="s">
        <v>72</v>
      </c>
      <c r="B3012" s="3" t="s">
        <v>255</v>
      </c>
      <c r="C3012" t="s">
        <v>47</v>
      </c>
      <c r="D3012" s="3" t="s">
        <v>104</v>
      </c>
      <c r="E3012" s="3" t="s">
        <v>232</v>
      </c>
      <c r="F3012" s="3" t="s">
        <v>77</v>
      </c>
      <c r="G3012" s="5">
        <v>6.25</v>
      </c>
      <c r="H3012">
        <v>48</v>
      </c>
      <c r="I3012" s="5">
        <v>96.687499799999998</v>
      </c>
      <c r="J3012" s="5">
        <v>2.0143229125</v>
      </c>
      <c r="K3012">
        <v>842</v>
      </c>
      <c r="L3012" s="15">
        <v>5.7007125890736303E-2</v>
      </c>
      <c r="M3012" s="13">
        <v>1.32643705463183</v>
      </c>
      <c r="N3012" s="15">
        <v>0</v>
      </c>
      <c r="O3012" s="5">
        <v>0</v>
      </c>
      <c r="P3012" s="5">
        <v>0</v>
      </c>
      <c r="Q3012" s="5">
        <f t="shared" si="523"/>
        <v>96.687499799999998</v>
      </c>
      <c r="R3012" s="5">
        <f t="shared" si="524"/>
        <v>-96.687499799999998</v>
      </c>
      <c r="S3012" s="15">
        <f t="shared" si="525"/>
        <v>-1</v>
      </c>
      <c r="T3012">
        <v>0</v>
      </c>
      <c r="U3012" s="5" t="str">
        <f t="shared" si="526"/>
        <v>NA</v>
      </c>
      <c r="V3012" s="15">
        <f t="shared" si="527"/>
        <v>0</v>
      </c>
      <c r="W3012" s="15">
        <f t="shared" si="528"/>
        <v>0</v>
      </c>
      <c r="X3012" s="5">
        <f t="shared" si="529"/>
        <v>0</v>
      </c>
      <c r="Y3012" s="5">
        <f t="shared" si="530"/>
        <v>87.018749819999996</v>
      </c>
      <c r="Z3012" s="5">
        <f t="shared" si="531"/>
        <v>-101.52187479</v>
      </c>
      <c r="AA3012" s="5">
        <f t="shared" si="532"/>
        <v>9.6687499800000012</v>
      </c>
      <c r="AB3012" s="5">
        <f t="shared" si="533"/>
        <v>4.8343749900000006</v>
      </c>
    </row>
    <row r="3013" spans="1:28" x14ac:dyDescent="0.55000000000000004">
      <c r="A3013" s="3" t="s">
        <v>72</v>
      </c>
      <c r="B3013" s="3" t="s">
        <v>193</v>
      </c>
      <c r="C3013" t="s">
        <v>47</v>
      </c>
      <c r="D3013" s="3" t="s">
        <v>133</v>
      </c>
      <c r="E3013" s="3" t="s">
        <v>134</v>
      </c>
      <c r="F3013" s="3" t="s">
        <v>77</v>
      </c>
      <c r="G3013" s="5">
        <v>6.25</v>
      </c>
      <c r="H3013">
        <v>41</v>
      </c>
      <c r="I3013" s="5">
        <v>96.999999650000007</v>
      </c>
      <c r="J3013" s="5">
        <v>2.36585365</v>
      </c>
      <c r="K3013">
        <v>693</v>
      </c>
      <c r="L3013" s="15">
        <v>5.9163059163059202E-2</v>
      </c>
      <c r="M3013" s="13">
        <v>2.3341991341991299</v>
      </c>
      <c r="N3013" s="15">
        <v>0</v>
      </c>
      <c r="O3013" s="5">
        <v>0</v>
      </c>
      <c r="P3013" s="5">
        <v>0</v>
      </c>
      <c r="Q3013" s="5">
        <f t="shared" si="523"/>
        <v>96.999999650000007</v>
      </c>
      <c r="R3013" s="5">
        <f t="shared" si="524"/>
        <v>-96.999999650000007</v>
      </c>
      <c r="S3013" s="15">
        <f t="shared" si="525"/>
        <v>-1</v>
      </c>
      <c r="T3013">
        <v>0</v>
      </c>
      <c r="U3013" s="5" t="str">
        <f t="shared" si="526"/>
        <v>NA</v>
      </c>
      <c r="V3013" s="15">
        <f t="shared" si="527"/>
        <v>0</v>
      </c>
      <c r="W3013" s="15">
        <f t="shared" si="528"/>
        <v>0</v>
      </c>
      <c r="X3013" s="5">
        <f t="shared" si="529"/>
        <v>0</v>
      </c>
      <c r="Y3013" s="5">
        <f t="shared" si="530"/>
        <v>87.299999685000003</v>
      </c>
      <c r="Z3013" s="5">
        <f t="shared" si="531"/>
        <v>-101.84999963250002</v>
      </c>
      <c r="AA3013" s="5">
        <f t="shared" si="532"/>
        <v>9.6999999650000035</v>
      </c>
      <c r="AB3013" s="5">
        <f t="shared" si="533"/>
        <v>4.8499999825000089</v>
      </c>
    </row>
    <row r="3014" spans="1:28" x14ac:dyDescent="0.55000000000000004">
      <c r="A3014" s="3" t="s">
        <v>72</v>
      </c>
      <c r="B3014" s="3" t="s">
        <v>132</v>
      </c>
      <c r="C3014" t="s">
        <v>47</v>
      </c>
      <c r="D3014" s="3" t="s">
        <v>104</v>
      </c>
      <c r="E3014" s="3" t="s">
        <v>232</v>
      </c>
      <c r="F3014" s="3" t="s">
        <v>77</v>
      </c>
      <c r="G3014" s="5">
        <v>6.25</v>
      </c>
      <c r="H3014">
        <v>27</v>
      </c>
      <c r="I3014" s="5">
        <v>100.02499987499999</v>
      </c>
      <c r="J3014" s="5">
        <v>3.7046296249999999</v>
      </c>
      <c r="K3014">
        <v>170</v>
      </c>
      <c r="L3014" s="15">
        <v>0.158823529411765</v>
      </c>
      <c r="M3014" s="13">
        <v>1.62805882352941</v>
      </c>
      <c r="N3014" s="15">
        <v>0</v>
      </c>
      <c r="O3014" s="5">
        <v>0</v>
      </c>
      <c r="P3014" s="5">
        <v>0</v>
      </c>
      <c r="Q3014" s="5">
        <f t="shared" si="523"/>
        <v>100.02499987499999</v>
      </c>
      <c r="R3014" s="5">
        <f t="shared" si="524"/>
        <v>-100.02499987499999</v>
      </c>
      <c r="S3014" s="15">
        <f t="shared" si="525"/>
        <v>-1</v>
      </c>
      <c r="T3014">
        <v>0</v>
      </c>
      <c r="U3014" s="5" t="str">
        <f t="shared" si="526"/>
        <v>NA</v>
      </c>
      <c r="V3014" s="15">
        <f t="shared" si="527"/>
        <v>0</v>
      </c>
      <c r="W3014" s="15">
        <f t="shared" si="528"/>
        <v>0</v>
      </c>
      <c r="X3014" s="5">
        <f t="shared" si="529"/>
        <v>0</v>
      </c>
      <c r="Y3014" s="5">
        <f t="shared" si="530"/>
        <v>90.02249988749999</v>
      </c>
      <c r="Z3014" s="5">
        <f t="shared" si="531"/>
        <v>-105.02624986875</v>
      </c>
      <c r="AA3014" s="5">
        <f t="shared" si="532"/>
        <v>10.002499987500002</v>
      </c>
      <c r="AB3014" s="5">
        <f t="shared" si="533"/>
        <v>5.0012499937500081</v>
      </c>
    </row>
    <row r="3015" spans="1:28" x14ac:dyDescent="0.55000000000000004">
      <c r="A3015" s="3" t="s">
        <v>72</v>
      </c>
      <c r="B3015" s="3" t="s">
        <v>3208</v>
      </c>
      <c r="C3015" t="s">
        <v>47</v>
      </c>
      <c r="D3015" s="3" t="s">
        <v>32</v>
      </c>
      <c r="E3015" s="3" t="s">
        <v>377</v>
      </c>
      <c r="F3015" s="3" t="s">
        <v>77</v>
      </c>
      <c r="G3015" s="5">
        <v>6.25</v>
      </c>
      <c r="H3015">
        <v>45</v>
      </c>
      <c r="I3015" s="5">
        <v>101.174999625</v>
      </c>
      <c r="J3015" s="5">
        <v>2.2483333249999999</v>
      </c>
      <c r="K3015">
        <v>2395</v>
      </c>
      <c r="L3015" s="15">
        <v>1.87891440501044E-2</v>
      </c>
      <c r="M3015" s="13">
        <v>1.5578288100208799</v>
      </c>
      <c r="N3015" s="15">
        <v>0</v>
      </c>
      <c r="O3015" s="5">
        <v>0</v>
      </c>
      <c r="P3015" s="5">
        <v>0</v>
      </c>
      <c r="Q3015" s="5">
        <f t="shared" si="523"/>
        <v>101.174999625</v>
      </c>
      <c r="R3015" s="5">
        <f t="shared" si="524"/>
        <v>-101.174999625</v>
      </c>
      <c r="S3015" s="15">
        <f t="shared" si="525"/>
        <v>-1</v>
      </c>
      <c r="T3015">
        <v>0</v>
      </c>
      <c r="U3015" s="5" t="str">
        <f t="shared" si="526"/>
        <v>NA</v>
      </c>
      <c r="V3015" s="15">
        <f t="shared" si="527"/>
        <v>0</v>
      </c>
      <c r="W3015" s="15">
        <f t="shared" si="528"/>
        <v>0</v>
      </c>
      <c r="X3015" s="5">
        <f t="shared" si="529"/>
        <v>0</v>
      </c>
      <c r="Y3015" s="5">
        <f t="shared" si="530"/>
        <v>91.057499662500007</v>
      </c>
      <c r="Z3015" s="5">
        <f t="shared" si="531"/>
        <v>-106.23374960625</v>
      </c>
      <c r="AA3015" s="5">
        <f t="shared" si="532"/>
        <v>10.117499962499991</v>
      </c>
      <c r="AB3015" s="5">
        <f t="shared" si="533"/>
        <v>5.0587499812500027</v>
      </c>
    </row>
    <row r="3016" spans="1:28" x14ac:dyDescent="0.55000000000000004">
      <c r="A3016" s="3" t="s">
        <v>72</v>
      </c>
      <c r="B3016" s="3" t="s">
        <v>4849</v>
      </c>
      <c r="C3016" t="s">
        <v>47</v>
      </c>
      <c r="D3016" s="3" t="s">
        <v>173</v>
      </c>
      <c r="E3016" s="3" t="s">
        <v>4850</v>
      </c>
      <c r="F3016" s="3" t="s">
        <v>77</v>
      </c>
      <c r="G3016" s="5">
        <v>6.25</v>
      </c>
      <c r="H3016">
        <v>33</v>
      </c>
      <c r="I3016" s="5">
        <v>101.287499775</v>
      </c>
      <c r="J3016" s="5">
        <v>3.0693181749999998</v>
      </c>
      <c r="K3016">
        <v>827</v>
      </c>
      <c r="L3016" s="15">
        <v>3.9903264812575598E-2</v>
      </c>
      <c r="M3016" s="13">
        <v>1.1380894800483701</v>
      </c>
      <c r="N3016" s="15">
        <v>0</v>
      </c>
      <c r="O3016" s="5">
        <v>0</v>
      </c>
      <c r="P3016" s="5">
        <v>0</v>
      </c>
      <c r="Q3016" s="5">
        <f t="shared" si="523"/>
        <v>101.287499775</v>
      </c>
      <c r="R3016" s="5">
        <f t="shared" si="524"/>
        <v>-101.287499775</v>
      </c>
      <c r="S3016" s="15">
        <f t="shared" si="525"/>
        <v>-1</v>
      </c>
      <c r="T3016">
        <v>0</v>
      </c>
      <c r="U3016" s="5" t="str">
        <f t="shared" si="526"/>
        <v>NA</v>
      </c>
      <c r="V3016" s="15">
        <f t="shared" si="527"/>
        <v>0</v>
      </c>
      <c r="W3016" s="15">
        <f t="shared" si="528"/>
        <v>0</v>
      </c>
      <c r="X3016" s="5">
        <f t="shared" si="529"/>
        <v>0</v>
      </c>
      <c r="Y3016" s="5">
        <f t="shared" si="530"/>
        <v>91.158749797500008</v>
      </c>
      <c r="Z3016" s="5">
        <f t="shared" si="531"/>
        <v>-106.35187476375</v>
      </c>
      <c r="AA3016" s="5">
        <f t="shared" si="532"/>
        <v>10.128749977499993</v>
      </c>
      <c r="AB3016" s="5">
        <f t="shared" si="533"/>
        <v>5.0643749887500036</v>
      </c>
    </row>
    <row r="3017" spans="1:28" x14ac:dyDescent="0.55000000000000004">
      <c r="A3017" s="3" t="s">
        <v>72</v>
      </c>
      <c r="B3017" s="3" t="s">
        <v>4852</v>
      </c>
      <c r="C3017" t="s">
        <v>47</v>
      </c>
      <c r="D3017" s="3" t="s">
        <v>3625</v>
      </c>
      <c r="E3017" s="3" t="s">
        <v>3738</v>
      </c>
      <c r="F3017" s="3" t="s">
        <v>77</v>
      </c>
      <c r="G3017" s="5">
        <v>6.25</v>
      </c>
      <c r="H3017">
        <v>44</v>
      </c>
      <c r="I3017" s="5">
        <v>102.14999960000002</v>
      </c>
      <c r="J3017" s="5">
        <v>2.3215909000000003</v>
      </c>
      <c r="K3017">
        <v>2004</v>
      </c>
      <c r="L3017" s="15">
        <v>2.1956087824351302E-2</v>
      </c>
      <c r="M3017" s="13">
        <v>1.2506487025948101</v>
      </c>
      <c r="N3017" s="15">
        <v>0</v>
      </c>
      <c r="O3017" s="5">
        <v>0</v>
      </c>
      <c r="P3017" s="5">
        <v>0</v>
      </c>
      <c r="Q3017" s="5">
        <f t="shared" si="523"/>
        <v>102.14999960000002</v>
      </c>
      <c r="R3017" s="5">
        <f t="shared" si="524"/>
        <v>-102.14999960000002</v>
      </c>
      <c r="S3017" s="15">
        <f t="shared" si="525"/>
        <v>-1</v>
      </c>
      <c r="T3017">
        <v>0</v>
      </c>
      <c r="U3017" s="5" t="str">
        <f t="shared" si="526"/>
        <v>NA</v>
      </c>
      <c r="V3017" s="15">
        <f t="shared" si="527"/>
        <v>0</v>
      </c>
      <c r="W3017" s="15">
        <f t="shared" si="528"/>
        <v>0</v>
      </c>
      <c r="X3017" s="5">
        <f t="shared" si="529"/>
        <v>0</v>
      </c>
      <c r="Y3017" s="5">
        <f t="shared" si="530"/>
        <v>91.934999640000015</v>
      </c>
      <c r="Z3017" s="5">
        <f t="shared" si="531"/>
        <v>-107.25749958000002</v>
      </c>
      <c r="AA3017" s="5">
        <f t="shared" si="532"/>
        <v>10.21499996</v>
      </c>
      <c r="AB3017" s="5">
        <f t="shared" si="533"/>
        <v>5.1074999800000001</v>
      </c>
    </row>
    <row r="3018" spans="1:28" x14ac:dyDescent="0.55000000000000004">
      <c r="A3018" s="3" t="s">
        <v>72</v>
      </c>
      <c r="B3018" s="3" t="s">
        <v>3181</v>
      </c>
      <c r="C3018" t="s">
        <v>47</v>
      </c>
      <c r="D3018" s="3" t="s">
        <v>173</v>
      </c>
      <c r="E3018" s="3" t="s">
        <v>3607</v>
      </c>
      <c r="F3018" s="3" t="s">
        <v>77</v>
      </c>
      <c r="G3018" s="5">
        <v>6.25</v>
      </c>
      <c r="H3018">
        <v>43</v>
      </c>
      <c r="I3018" s="5">
        <v>103.27499952499998</v>
      </c>
      <c r="J3018" s="5">
        <v>2.4017441749999997</v>
      </c>
      <c r="K3018">
        <v>2457</v>
      </c>
      <c r="L3018" s="15">
        <v>1.7501017501017499E-2</v>
      </c>
      <c r="M3018" s="13">
        <v>1.68966218966219</v>
      </c>
      <c r="N3018" s="15">
        <v>0</v>
      </c>
      <c r="O3018" s="5">
        <v>0</v>
      </c>
      <c r="P3018" s="5">
        <v>0</v>
      </c>
      <c r="Q3018" s="5">
        <f t="shared" si="523"/>
        <v>103.27499952499998</v>
      </c>
      <c r="R3018" s="5">
        <f t="shared" si="524"/>
        <v>-103.27499952499998</v>
      </c>
      <c r="S3018" s="15">
        <f t="shared" si="525"/>
        <v>-1</v>
      </c>
      <c r="T3018">
        <v>0</v>
      </c>
      <c r="U3018" s="5" t="str">
        <f t="shared" si="526"/>
        <v>NA</v>
      </c>
      <c r="V3018" s="15">
        <f t="shared" si="527"/>
        <v>0</v>
      </c>
      <c r="W3018" s="15">
        <f t="shared" si="528"/>
        <v>0</v>
      </c>
      <c r="X3018" s="5">
        <f t="shared" si="529"/>
        <v>0</v>
      </c>
      <c r="Y3018" s="5">
        <f t="shared" si="530"/>
        <v>92.947499572499993</v>
      </c>
      <c r="Z3018" s="5">
        <f t="shared" si="531"/>
        <v>-108.43874950124999</v>
      </c>
      <c r="AA3018" s="5">
        <f t="shared" si="532"/>
        <v>10.327499952499991</v>
      </c>
      <c r="AB3018" s="5">
        <f t="shared" si="533"/>
        <v>5.1637499762500028</v>
      </c>
    </row>
    <row r="3019" spans="1:28" x14ac:dyDescent="0.55000000000000004">
      <c r="A3019" s="3" t="s">
        <v>72</v>
      </c>
      <c r="B3019" s="3" t="s">
        <v>785</v>
      </c>
      <c r="C3019" t="s">
        <v>47</v>
      </c>
      <c r="D3019" s="3" t="s">
        <v>133</v>
      </c>
      <c r="E3019" s="3" t="s">
        <v>3313</v>
      </c>
      <c r="F3019" s="3" t="s">
        <v>77</v>
      </c>
      <c r="G3019" s="5">
        <v>6.25</v>
      </c>
      <c r="H3019">
        <v>29</v>
      </c>
      <c r="I3019" s="5">
        <v>104.0874999875</v>
      </c>
      <c r="J3019" s="5">
        <v>3.5892241375</v>
      </c>
      <c r="K3019">
        <v>1594</v>
      </c>
      <c r="L3019" s="15">
        <v>1.8193224592220801E-2</v>
      </c>
      <c r="M3019" s="13">
        <v>1.3544353826850699</v>
      </c>
      <c r="N3019" s="15">
        <v>0</v>
      </c>
      <c r="O3019" s="5">
        <v>0</v>
      </c>
      <c r="P3019" s="5">
        <v>0</v>
      </c>
      <c r="Q3019" s="5">
        <f t="shared" si="523"/>
        <v>104.0874999875</v>
      </c>
      <c r="R3019" s="5">
        <f t="shared" si="524"/>
        <v>-104.0874999875</v>
      </c>
      <c r="S3019" s="15">
        <f t="shared" si="525"/>
        <v>-1</v>
      </c>
      <c r="T3019">
        <v>0</v>
      </c>
      <c r="U3019" s="5" t="str">
        <f t="shared" si="526"/>
        <v>NA</v>
      </c>
      <c r="V3019" s="15">
        <f t="shared" si="527"/>
        <v>0</v>
      </c>
      <c r="W3019" s="15">
        <f t="shared" si="528"/>
        <v>0</v>
      </c>
      <c r="X3019" s="5">
        <f t="shared" si="529"/>
        <v>0</v>
      </c>
      <c r="Y3019" s="5">
        <f t="shared" si="530"/>
        <v>93.678749988749999</v>
      </c>
      <c r="Z3019" s="5">
        <f t="shared" si="531"/>
        <v>-109.291874986875</v>
      </c>
      <c r="AA3019" s="5">
        <f t="shared" si="532"/>
        <v>10.408749998749997</v>
      </c>
      <c r="AB3019" s="5">
        <f t="shared" si="533"/>
        <v>5.2043749993750055</v>
      </c>
    </row>
    <row r="3020" spans="1:28" x14ac:dyDescent="0.55000000000000004">
      <c r="A3020" s="3" t="s">
        <v>72</v>
      </c>
      <c r="B3020" s="3" t="s">
        <v>136</v>
      </c>
      <c r="C3020" t="s">
        <v>47</v>
      </c>
      <c r="D3020" s="3" t="s">
        <v>75</v>
      </c>
      <c r="E3020" s="3" t="s">
        <v>76</v>
      </c>
      <c r="F3020" s="3" t="s">
        <v>77</v>
      </c>
      <c r="G3020" s="5">
        <v>6.25</v>
      </c>
      <c r="H3020">
        <v>49</v>
      </c>
      <c r="I3020" s="5">
        <v>107.04999987499998</v>
      </c>
      <c r="J3020" s="5">
        <v>2.1846938749999998</v>
      </c>
      <c r="K3020">
        <v>305</v>
      </c>
      <c r="L3020" s="15">
        <v>0.16065573770491798</v>
      </c>
      <c r="M3020" s="13">
        <v>1.12616393442623</v>
      </c>
      <c r="N3020" s="15">
        <v>0</v>
      </c>
      <c r="O3020" s="5">
        <v>0</v>
      </c>
      <c r="P3020" s="5">
        <v>0</v>
      </c>
      <c r="Q3020" s="5">
        <f t="shared" si="523"/>
        <v>107.04999987499998</v>
      </c>
      <c r="R3020" s="5">
        <f t="shared" si="524"/>
        <v>-107.04999987499998</v>
      </c>
      <c r="S3020" s="15">
        <f t="shared" si="525"/>
        <v>-1</v>
      </c>
      <c r="T3020">
        <v>0</v>
      </c>
      <c r="U3020" s="5" t="str">
        <f t="shared" si="526"/>
        <v>NA</v>
      </c>
      <c r="V3020" s="15">
        <f t="shared" si="527"/>
        <v>0</v>
      </c>
      <c r="W3020" s="15">
        <f t="shared" si="528"/>
        <v>0</v>
      </c>
      <c r="X3020" s="5">
        <f t="shared" si="529"/>
        <v>0</v>
      </c>
      <c r="Y3020" s="5">
        <f t="shared" si="530"/>
        <v>96.344999887499981</v>
      </c>
      <c r="Z3020" s="5">
        <f t="shared" si="531"/>
        <v>-112.40249986874998</v>
      </c>
      <c r="AA3020" s="5">
        <f t="shared" si="532"/>
        <v>10.704999987500003</v>
      </c>
      <c r="AB3020" s="5">
        <f t="shared" si="533"/>
        <v>5.3524999937500013</v>
      </c>
    </row>
    <row r="3021" spans="1:28" x14ac:dyDescent="0.55000000000000004">
      <c r="A3021" s="3" t="s">
        <v>72</v>
      </c>
      <c r="B3021" s="3" t="s">
        <v>2983</v>
      </c>
      <c r="C3021" t="s">
        <v>47</v>
      </c>
      <c r="D3021" s="3" t="s">
        <v>173</v>
      </c>
      <c r="E3021" s="3" t="s">
        <v>3607</v>
      </c>
      <c r="F3021" s="3" t="s">
        <v>77</v>
      </c>
      <c r="G3021" s="5">
        <v>6.25</v>
      </c>
      <c r="H3021">
        <v>48</v>
      </c>
      <c r="I3021" s="5">
        <v>109.0125</v>
      </c>
      <c r="J3021" s="5">
        <v>2.2710937499999999</v>
      </c>
      <c r="K3021">
        <v>1978</v>
      </c>
      <c r="L3021" s="15">
        <v>2.4266936299292202E-2</v>
      </c>
      <c r="M3021" s="13">
        <v>1.5421638018200201</v>
      </c>
      <c r="N3021" s="15">
        <v>0</v>
      </c>
      <c r="O3021" s="5">
        <v>0</v>
      </c>
      <c r="P3021" s="5">
        <v>0</v>
      </c>
      <c r="Q3021" s="5">
        <f t="shared" si="523"/>
        <v>109.0125</v>
      </c>
      <c r="R3021" s="5">
        <f t="shared" si="524"/>
        <v>-109.0125</v>
      </c>
      <c r="S3021" s="15">
        <f t="shared" si="525"/>
        <v>-1</v>
      </c>
      <c r="T3021">
        <v>0</v>
      </c>
      <c r="U3021" s="5" t="str">
        <f t="shared" si="526"/>
        <v>NA</v>
      </c>
      <c r="V3021" s="15">
        <f t="shared" si="527"/>
        <v>0</v>
      </c>
      <c r="W3021" s="15">
        <f t="shared" si="528"/>
        <v>0</v>
      </c>
      <c r="X3021" s="5">
        <f t="shared" si="529"/>
        <v>0</v>
      </c>
      <c r="Y3021" s="5">
        <f t="shared" si="530"/>
        <v>98.111249999999998</v>
      </c>
      <c r="Z3021" s="5">
        <f t="shared" si="531"/>
        <v>-114.46312500000001</v>
      </c>
      <c r="AA3021" s="5">
        <f t="shared" si="532"/>
        <v>10.901250000000005</v>
      </c>
      <c r="AB3021" s="5">
        <f t="shared" si="533"/>
        <v>5.4506250000000023</v>
      </c>
    </row>
    <row r="3022" spans="1:28" x14ac:dyDescent="0.55000000000000004">
      <c r="A3022" s="3" t="s">
        <v>72</v>
      </c>
      <c r="B3022" s="3" t="s">
        <v>4858</v>
      </c>
      <c r="C3022" t="s">
        <v>47</v>
      </c>
      <c r="D3022" s="3" t="s">
        <v>32</v>
      </c>
      <c r="E3022" s="3" t="s">
        <v>2833</v>
      </c>
      <c r="F3022" s="3" t="s">
        <v>77</v>
      </c>
      <c r="G3022" s="5">
        <v>6.25</v>
      </c>
      <c r="H3022">
        <v>36</v>
      </c>
      <c r="I3022" s="5">
        <v>110.27499975000001</v>
      </c>
      <c r="J3022" s="5">
        <v>3.0631944375</v>
      </c>
      <c r="K3022">
        <v>547</v>
      </c>
      <c r="L3022" s="15">
        <v>6.5813528336380295E-2</v>
      </c>
      <c r="M3022" s="13">
        <v>1.8255941499085899</v>
      </c>
      <c r="N3022" s="15">
        <v>0</v>
      </c>
      <c r="O3022" s="5">
        <v>0</v>
      </c>
      <c r="P3022" s="5">
        <v>0</v>
      </c>
      <c r="Q3022" s="5">
        <f t="shared" si="523"/>
        <v>110.27499975000001</v>
      </c>
      <c r="R3022" s="5">
        <f t="shared" si="524"/>
        <v>-110.27499975000001</v>
      </c>
      <c r="S3022" s="15">
        <f t="shared" si="525"/>
        <v>-1</v>
      </c>
      <c r="T3022">
        <v>0</v>
      </c>
      <c r="U3022" s="5" t="str">
        <f t="shared" si="526"/>
        <v>NA</v>
      </c>
      <c r="V3022" s="15">
        <f t="shared" si="527"/>
        <v>0</v>
      </c>
      <c r="W3022" s="15">
        <f t="shared" si="528"/>
        <v>0</v>
      </c>
      <c r="X3022" s="5">
        <f t="shared" si="529"/>
        <v>0</v>
      </c>
      <c r="Y3022" s="5">
        <f t="shared" si="530"/>
        <v>99.247499775000009</v>
      </c>
      <c r="Z3022" s="5">
        <f t="shared" si="531"/>
        <v>-115.78874973750001</v>
      </c>
      <c r="AA3022" s="5">
        <f t="shared" si="532"/>
        <v>11.027499974999998</v>
      </c>
      <c r="AB3022" s="5">
        <f t="shared" si="533"/>
        <v>5.513749987500006</v>
      </c>
    </row>
    <row r="3023" spans="1:28" x14ac:dyDescent="0.55000000000000004">
      <c r="A3023" s="3" t="s">
        <v>72</v>
      </c>
      <c r="B3023" s="3" t="s">
        <v>3275</v>
      </c>
      <c r="C3023" t="s">
        <v>47</v>
      </c>
      <c r="D3023" s="3" t="s">
        <v>173</v>
      </c>
      <c r="E3023" s="3" t="s">
        <v>206</v>
      </c>
      <c r="F3023" s="3" t="s">
        <v>77</v>
      </c>
      <c r="G3023" s="5">
        <v>6.25</v>
      </c>
      <c r="H3023">
        <v>46</v>
      </c>
      <c r="I3023" s="5">
        <v>110.84999959999999</v>
      </c>
      <c r="J3023" s="5">
        <v>2.4097825999999998</v>
      </c>
      <c r="K3023">
        <v>2338</v>
      </c>
      <c r="L3023" s="15">
        <v>1.9674935842600501E-2</v>
      </c>
      <c r="M3023" s="13">
        <v>2.5153122326775001</v>
      </c>
      <c r="N3023" s="15">
        <v>0</v>
      </c>
      <c r="O3023" s="5">
        <v>0</v>
      </c>
      <c r="P3023" s="5">
        <v>0</v>
      </c>
      <c r="Q3023" s="5">
        <f t="shared" si="523"/>
        <v>110.84999959999999</v>
      </c>
      <c r="R3023" s="5">
        <f t="shared" si="524"/>
        <v>-110.84999959999999</v>
      </c>
      <c r="S3023" s="15">
        <f t="shared" si="525"/>
        <v>-1</v>
      </c>
      <c r="T3023">
        <v>0</v>
      </c>
      <c r="U3023" s="5" t="str">
        <f t="shared" si="526"/>
        <v>NA</v>
      </c>
      <c r="V3023" s="15">
        <f t="shared" si="527"/>
        <v>0</v>
      </c>
      <c r="W3023" s="15">
        <f t="shared" si="528"/>
        <v>0</v>
      </c>
      <c r="X3023" s="5">
        <f t="shared" si="529"/>
        <v>0</v>
      </c>
      <c r="Y3023" s="5">
        <f t="shared" si="530"/>
        <v>99.764999639999999</v>
      </c>
      <c r="Z3023" s="5">
        <f t="shared" si="531"/>
        <v>-116.39249957999999</v>
      </c>
      <c r="AA3023" s="5">
        <f t="shared" si="532"/>
        <v>11.08499995999999</v>
      </c>
      <c r="AB3023" s="5">
        <f t="shared" si="533"/>
        <v>5.5424999800000023</v>
      </c>
    </row>
    <row r="3024" spans="1:28" x14ac:dyDescent="0.55000000000000004">
      <c r="A3024" s="3" t="s">
        <v>72</v>
      </c>
      <c r="B3024" s="3" t="s">
        <v>4723</v>
      </c>
      <c r="C3024" t="s">
        <v>47</v>
      </c>
      <c r="D3024" s="3" t="s">
        <v>173</v>
      </c>
      <c r="E3024" s="3" t="s">
        <v>188</v>
      </c>
      <c r="F3024" s="3" t="s">
        <v>77</v>
      </c>
      <c r="G3024" s="5">
        <v>6.25</v>
      </c>
      <c r="H3024">
        <v>45</v>
      </c>
      <c r="I3024" s="5">
        <v>111.2124999375</v>
      </c>
      <c r="J3024" s="5">
        <v>2.4713888874999999</v>
      </c>
      <c r="K3024">
        <v>1168</v>
      </c>
      <c r="L3024" s="15">
        <v>3.8527397260274002E-2</v>
      </c>
      <c r="M3024" s="13">
        <v>1.8367294520547901</v>
      </c>
      <c r="N3024" s="15">
        <v>0</v>
      </c>
      <c r="O3024" s="5">
        <v>0</v>
      </c>
      <c r="P3024" s="5">
        <v>0</v>
      </c>
      <c r="Q3024" s="5">
        <f t="shared" si="523"/>
        <v>111.2124999375</v>
      </c>
      <c r="R3024" s="5">
        <f t="shared" si="524"/>
        <v>-111.2124999375</v>
      </c>
      <c r="S3024" s="15">
        <f t="shared" si="525"/>
        <v>-1</v>
      </c>
      <c r="T3024">
        <v>0</v>
      </c>
      <c r="U3024" s="5" t="str">
        <f t="shared" si="526"/>
        <v>NA</v>
      </c>
      <c r="V3024" s="15">
        <f t="shared" si="527"/>
        <v>0</v>
      </c>
      <c r="W3024" s="15">
        <f t="shared" si="528"/>
        <v>0</v>
      </c>
      <c r="X3024" s="5">
        <f t="shared" si="529"/>
        <v>0</v>
      </c>
      <c r="Y3024" s="5">
        <f t="shared" si="530"/>
        <v>100.09124994375</v>
      </c>
      <c r="Z3024" s="5">
        <f t="shared" si="531"/>
        <v>-116.77312493437501</v>
      </c>
      <c r="AA3024" s="5">
        <f t="shared" si="532"/>
        <v>11.121249993749998</v>
      </c>
      <c r="AB3024" s="5">
        <f t="shared" si="533"/>
        <v>5.5606249968750063</v>
      </c>
    </row>
    <row r="3025" spans="1:28" x14ac:dyDescent="0.55000000000000004">
      <c r="A3025" s="3" t="s">
        <v>72</v>
      </c>
      <c r="B3025" s="3" t="s">
        <v>4695</v>
      </c>
      <c r="C3025" t="s">
        <v>47</v>
      </c>
      <c r="D3025" s="3" t="s">
        <v>173</v>
      </c>
      <c r="E3025" s="3" t="s">
        <v>385</v>
      </c>
      <c r="F3025" s="3" t="s">
        <v>77</v>
      </c>
      <c r="G3025" s="5">
        <v>6.25</v>
      </c>
      <c r="H3025">
        <v>70</v>
      </c>
      <c r="I3025" s="5">
        <v>117.14999975000001</v>
      </c>
      <c r="J3025" s="5">
        <v>1.673571425</v>
      </c>
      <c r="K3025">
        <v>727</v>
      </c>
      <c r="L3025" s="15">
        <v>9.6286107290233805E-2</v>
      </c>
      <c r="M3025" s="13">
        <v>2.3470426409903702</v>
      </c>
      <c r="N3025" s="15">
        <v>0</v>
      </c>
      <c r="O3025" s="5">
        <v>0</v>
      </c>
      <c r="P3025" s="5">
        <v>0</v>
      </c>
      <c r="Q3025" s="5">
        <f t="shared" si="523"/>
        <v>117.14999975000001</v>
      </c>
      <c r="R3025" s="5">
        <f t="shared" si="524"/>
        <v>-117.14999975000001</v>
      </c>
      <c r="S3025" s="15">
        <f t="shared" si="525"/>
        <v>-1</v>
      </c>
      <c r="T3025">
        <v>0</v>
      </c>
      <c r="U3025" s="5" t="str">
        <f t="shared" si="526"/>
        <v>NA</v>
      </c>
      <c r="V3025" s="15">
        <f t="shared" si="527"/>
        <v>0</v>
      </c>
      <c r="W3025" s="15">
        <f t="shared" si="528"/>
        <v>0</v>
      </c>
      <c r="X3025" s="5">
        <f t="shared" si="529"/>
        <v>0</v>
      </c>
      <c r="Y3025" s="5">
        <f t="shared" si="530"/>
        <v>105.43499977500001</v>
      </c>
      <c r="Z3025" s="5">
        <f t="shared" si="531"/>
        <v>-123.00749973750001</v>
      </c>
      <c r="AA3025" s="5">
        <f t="shared" si="532"/>
        <v>11.714999974999998</v>
      </c>
      <c r="AB3025" s="5">
        <f t="shared" si="533"/>
        <v>5.857499987500006</v>
      </c>
    </row>
    <row r="3026" spans="1:28" x14ac:dyDescent="0.55000000000000004">
      <c r="A3026" s="3" t="s">
        <v>72</v>
      </c>
      <c r="B3026" s="3" t="s">
        <v>2583</v>
      </c>
      <c r="C3026" t="s">
        <v>47</v>
      </c>
      <c r="D3026" s="3" t="s">
        <v>104</v>
      </c>
      <c r="E3026" s="3" t="s">
        <v>105</v>
      </c>
      <c r="F3026" s="3" t="s">
        <v>77</v>
      </c>
      <c r="G3026" s="5">
        <v>6.25</v>
      </c>
      <c r="H3026">
        <v>35</v>
      </c>
      <c r="I3026" s="5">
        <v>118.61249968749999</v>
      </c>
      <c r="J3026" s="5">
        <v>3.3889285624999999</v>
      </c>
      <c r="K3026">
        <v>293</v>
      </c>
      <c r="L3026" s="15">
        <v>0.119453924914676</v>
      </c>
      <c r="M3026" s="13">
        <v>1.5138907849829399</v>
      </c>
      <c r="N3026" s="15">
        <v>0</v>
      </c>
      <c r="O3026" s="5">
        <v>0</v>
      </c>
      <c r="P3026" s="5">
        <v>0</v>
      </c>
      <c r="Q3026" s="5">
        <f t="shared" si="523"/>
        <v>118.61249968749999</v>
      </c>
      <c r="R3026" s="5">
        <f t="shared" si="524"/>
        <v>-118.61249968749999</v>
      </c>
      <c r="S3026" s="15">
        <f t="shared" si="525"/>
        <v>-1</v>
      </c>
      <c r="T3026">
        <v>0</v>
      </c>
      <c r="U3026" s="5" t="str">
        <f t="shared" si="526"/>
        <v>NA</v>
      </c>
      <c r="V3026" s="15">
        <f t="shared" si="527"/>
        <v>0</v>
      </c>
      <c r="W3026" s="15">
        <f t="shared" si="528"/>
        <v>0</v>
      </c>
      <c r="X3026" s="5">
        <f t="shared" si="529"/>
        <v>0</v>
      </c>
      <c r="Y3026" s="5">
        <f t="shared" si="530"/>
        <v>106.75124971874999</v>
      </c>
      <c r="Z3026" s="5">
        <f t="shared" si="531"/>
        <v>-124.54312467187499</v>
      </c>
      <c r="AA3026" s="5">
        <f t="shared" si="532"/>
        <v>11.861249968750002</v>
      </c>
      <c r="AB3026" s="5">
        <f t="shared" si="533"/>
        <v>5.930624984375001</v>
      </c>
    </row>
    <row r="3027" spans="1:28" x14ac:dyDescent="0.55000000000000004">
      <c r="A3027" s="3" t="s">
        <v>72</v>
      </c>
      <c r="B3027" s="3" t="s">
        <v>4864</v>
      </c>
      <c r="C3027" t="s">
        <v>47</v>
      </c>
      <c r="D3027" s="3" t="s">
        <v>173</v>
      </c>
      <c r="E3027" s="3" t="s">
        <v>2806</v>
      </c>
      <c r="F3027" s="3" t="s">
        <v>77</v>
      </c>
      <c r="G3027" s="5">
        <v>6.25</v>
      </c>
      <c r="H3027">
        <v>67</v>
      </c>
      <c r="I3027" s="5">
        <v>123.3749993</v>
      </c>
      <c r="J3027" s="5">
        <v>1.8414178999999999</v>
      </c>
      <c r="K3027">
        <v>1209</v>
      </c>
      <c r="L3027" s="15">
        <v>5.5417700578990897E-2</v>
      </c>
      <c r="M3027" s="13">
        <v>1.6339123242349001</v>
      </c>
      <c r="N3027" s="15">
        <v>0</v>
      </c>
      <c r="O3027" s="5">
        <v>0</v>
      </c>
      <c r="P3027" s="5">
        <v>0</v>
      </c>
      <c r="Q3027" s="5">
        <f t="shared" si="523"/>
        <v>123.3749993</v>
      </c>
      <c r="R3027" s="5">
        <f t="shared" si="524"/>
        <v>-123.3749993</v>
      </c>
      <c r="S3027" s="15">
        <f t="shared" si="525"/>
        <v>-1</v>
      </c>
      <c r="T3027">
        <v>0</v>
      </c>
      <c r="U3027" s="5" t="str">
        <f t="shared" si="526"/>
        <v>NA</v>
      </c>
      <c r="V3027" s="15">
        <f t="shared" si="527"/>
        <v>0</v>
      </c>
      <c r="W3027" s="15">
        <f t="shared" si="528"/>
        <v>0</v>
      </c>
      <c r="X3027" s="5">
        <f t="shared" si="529"/>
        <v>0</v>
      </c>
      <c r="Y3027" s="5">
        <f t="shared" si="530"/>
        <v>111.03749937000001</v>
      </c>
      <c r="Z3027" s="5">
        <f t="shared" si="531"/>
        <v>-129.543749265</v>
      </c>
      <c r="AA3027" s="5">
        <f t="shared" si="532"/>
        <v>12.337499929999993</v>
      </c>
      <c r="AB3027" s="5">
        <f t="shared" si="533"/>
        <v>6.1687499650000035</v>
      </c>
    </row>
    <row r="3028" spans="1:28" x14ac:dyDescent="0.55000000000000004">
      <c r="A3028" s="3" t="s">
        <v>72</v>
      </c>
      <c r="B3028" s="3" t="s">
        <v>249</v>
      </c>
      <c r="C3028" t="s">
        <v>47</v>
      </c>
      <c r="D3028" s="3" t="s">
        <v>137</v>
      </c>
      <c r="E3028" s="3" t="s">
        <v>138</v>
      </c>
      <c r="F3028" s="3" t="s">
        <v>77</v>
      </c>
      <c r="G3028" s="5">
        <v>6.25</v>
      </c>
      <c r="H3028">
        <v>34</v>
      </c>
      <c r="I3028" s="5">
        <v>124.61249984999999</v>
      </c>
      <c r="J3028" s="5">
        <v>3.6650735249999999</v>
      </c>
      <c r="K3028">
        <v>852</v>
      </c>
      <c r="L3028" s="15">
        <v>3.9906103286385004E-2</v>
      </c>
      <c r="M3028" s="13">
        <v>1.35272300469484</v>
      </c>
      <c r="N3028" s="15">
        <v>0</v>
      </c>
      <c r="O3028" s="5">
        <v>0</v>
      </c>
      <c r="P3028" s="5">
        <v>0</v>
      </c>
      <c r="Q3028" s="5">
        <f t="shared" si="523"/>
        <v>124.61249984999999</v>
      </c>
      <c r="R3028" s="5">
        <f t="shared" si="524"/>
        <v>-124.61249984999999</v>
      </c>
      <c r="S3028" s="15">
        <f t="shared" si="525"/>
        <v>-1</v>
      </c>
      <c r="T3028">
        <v>0</v>
      </c>
      <c r="U3028" s="5" t="str">
        <f t="shared" si="526"/>
        <v>NA</v>
      </c>
      <c r="V3028" s="15">
        <f t="shared" si="527"/>
        <v>0</v>
      </c>
      <c r="W3028" s="15">
        <f t="shared" si="528"/>
        <v>0</v>
      </c>
      <c r="X3028" s="5">
        <f t="shared" si="529"/>
        <v>0</v>
      </c>
      <c r="Y3028" s="5">
        <f t="shared" si="530"/>
        <v>112.151249865</v>
      </c>
      <c r="Z3028" s="5">
        <f t="shared" si="531"/>
        <v>-130.8431248425</v>
      </c>
      <c r="AA3028" s="5">
        <f t="shared" si="532"/>
        <v>12.461249984999995</v>
      </c>
      <c r="AB3028" s="5">
        <f t="shared" si="533"/>
        <v>6.2306249925000117</v>
      </c>
    </row>
    <row r="3029" spans="1:28" x14ac:dyDescent="0.55000000000000004">
      <c r="A3029" s="3" t="s">
        <v>72</v>
      </c>
      <c r="B3029" s="3" t="s">
        <v>4867</v>
      </c>
      <c r="C3029" t="s">
        <v>47</v>
      </c>
      <c r="D3029" s="3" t="s">
        <v>173</v>
      </c>
      <c r="E3029" s="3" t="s">
        <v>4868</v>
      </c>
      <c r="F3029" s="3" t="s">
        <v>77</v>
      </c>
      <c r="G3029" s="5">
        <v>6.25</v>
      </c>
      <c r="H3029">
        <v>61</v>
      </c>
      <c r="I3029" s="5">
        <v>124.8874998125</v>
      </c>
      <c r="J3029" s="5">
        <v>2.0473360624999999</v>
      </c>
      <c r="K3029">
        <v>1474</v>
      </c>
      <c r="L3029" s="15">
        <v>4.1383989145183202E-2</v>
      </c>
      <c r="M3029" s="13">
        <v>1.0797829036635</v>
      </c>
      <c r="N3029" s="15">
        <v>0</v>
      </c>
      <c r="O3029" s="5">
        <v>0</v>
      </c>
      <c r="P3029" s="5">
        <v>0</v>
      </c>
      <c r="Q3029" s="5">
        <f t="shared" si="523"/>
        <v>124.8874998125</v>
      </c>
      <c r="R3029" s="5">
        <f t="shared" si="524"/>
        <v>-124.8874998125</v>
      </c>
      <c r="S3029" s="15">
        <f t="shared" si="525"/>
        <v>-1</v>
      </c>
      <c r="T3029">
        <v>0</v>
      </c>
      <c r="U3029" s="5" t="str">
        <f t="shared" si="526"/>
        <v>NA</v>
      </c>
      <c r="V3029" s="15">
        <f t="shared" si="527"/>
        <v>0</v>
      </c>
      <c r="W3029" s="15">
        <f t="shared" si="528"/>
        <v>0</v>
      </c>
      <c r="X3029" s="5">
        <f t="shared" si="529"/>
        <v>0</v>
      </c>
      <c r="Y3029" s="5">
        <f t="shared" si="530"/>
        <v>112.39874983125</v>
      </c>
      <c r="Z3029" s="5">
        <f t="shared" si="531"/>
        <v>-131.13187480312502</v>
      </c>
      <c r="AA3029" s="5">
        <f t="shared" si="532"/>
        <v>12.488749981249995</v>
      </c>
      <c r="AB3029" s="5">
        <f t="shared" si="533"/>
        <v>6.244374990625019</v>
      </c>
    </row>
    <row r="3030" spans="1:28" x14ac:dyDescent="0.55000000000000004">
      <c r="A3030" s="3" t="s">
        <v>72</v>
      </c>
      <c r="B3030" s="3" t="s">
        <v>564</v>
      </c>
      <c r="C3030" t="s">
        <v>47</v>
      </c>
      <c r="D3030" s="3" t="s">
        <v>173</v>
      </c>
      <c r="E3030" s="3" t="s">
        <v>474</v>
      </c>
      <c r="F3030" s="3" t="s">
        <v>77</v>
      </c>
      <c r="G3030" s="5">
        <v>6.25</v>
      </c>
      <c r="H3030">
        <v>76</v>
      </c>
      <c r="I3030" s="5">
        <v>125.47499965</v>
      </c>
      <c r="J3030" s="5">
        <v>1.6509868375000001</v>
      </c>
      <c r="K3030">
        <v>774</v>
      </c>
      <c r="L3030" s="15">
        <v>9.8191214470284199E-2</v>
      </c>
      <c r="M3030" s="13">
        <v>1.94547803617571</v>
      </c>
      <c r="N3030" s="15">
        <v>0</v>
      </c>
      <c r="O3030" s="5">
        <v>0</v>
      </c>
      <c r="P3030" s="5">
        <v>0</v>
      </c>
      <c r="Q3030" s="5">
        <f t="shared" si="523"/>
        <v>125.47499965</v>
      </c>
      <c r="R3030" s="5">
        <f t="shared" si="524"/>
        <v>-125.47499965</v>
      </c>
      <c r="S3030" s="15">
        <f t="shared" si="525"/>
        <v>-1</v>
      </c>
      <c r="T3030">
        <v>0</v>
      </c>
      <c r="U3030" s="5" t="str">
        <f t="shared" si="526"/>
        <v>NA</v>
      </c>
      <c r="V3030" s="15">
        <f t="shared" si="527"/>
        <v>0</v>
      </c>
      <c r="W3030" s="15">
        <f t="shared" si="528"/>
        <v>0</v>
      </c>
      <c r="X3030" s="5">
        <f t="shared" si="529"/>
        <v>0</v>
      </c>
      <c r="Y3030" s="5">
        <f t="shared" si="530"/>
        <v>112.927499685</v>
      </c>
      <c r="Z3030" s="5">
        <f t="shared" si="531"/>
        <v>-131.74874963249999</v>
      </c>
      <c r="AA3030" s="5">
        <f t="shared" si="532"/>
        <v>12.547499965</v>
      </c>
      <c r="AB3030" s="5">
        <f t="shared" si="533"/>
        <v>6.2737499824999929</v>
      </c>
    </row>
    <row r="3031" spans="1:28" x14ac:dyDescent="0.55000000000000004">
      <c r="A3031" s="3" t="s">
        <v>72</v>
      </c>
      <c r="B3031" s="3" t="s">
        <v>193</v>
      </c>
      <c r="C3031" t="s">
        <v>47</v>
      </c>
      <c r="D3031" s="3" t="s">
        <v>221</v>
      </c>
      <c r="E3031" s="3" t="s">
        <v>222</v>
      </c>
      <c r="F3031" s="3" t="s">
        <v>77</v>
      </c>
      <c r="G3031" s="5">
        <v>6.25</v>
      </c>
      <c r="H3031">
        <v>48</v>
      </c>
      <c r="I3031" s="5">
        <v>126.54999960000001</v>
      </c>
      <c r="J3031" s="5">
        <v>2.636458325</v>
      </c>
      <c r="K3031">
        <v>708</v>
      </c>
      <c r="L3031" s="15">
        <v>6.7796610169491497E-2</v>
      </c>
      <c r="M3031" s="13">
        <v>2.0058333333333298</v>
      </c>
      <c r="N3031" s="15">
        <v>0</v>
      </c>
      <c r="O3031" s="5">
        <v>0</v>
      </c>
      <c r="P3031" s="5">
        <v>0</v>
      </c>
      <c r="Q3031" s="5">
        <f t="shared" si="523"/>
        <v>126.54999960000001</v>
      </c>
      <c r="R3031" s="5">
        <f t="shared" si="524"/>
        <v>-126.54999960000001</v>
      </c>
      <c r="S3031" s="15">
        <f t="shared" si="525"/>
        <v>-1</v>
      </c>
      <c r="T3031">
        <v>0</v>
      </c>
      <c r="U3031" s="5" t="str">
        <f t="shared" si="526"/>
        <v>NA</v>
      </c>
      <c r="V3031" s="15">
        <f t="shared" si="527"/>
        <v>0</v>
      </c>
      <c r="W3031" s="15">
        <f t="shared" si="528"/>
        <v>0</v>
      </c>
      <c r="X3031" s="5">
        <f t="shared" si="529"/>
        <v>0</v>
      </c>
      <c r="Y3031" s="5">
        <f t="shared" si="530"/>
        <v>113.89499964000001</v>
      </c>
      <c r="Z3031" s="5">
        <f t="shared" si="531"/>
        <v>-132.87749958000001</v>
      </c>
      <c r="AA3031" s="5">
        <f t="shared" si="532"/>
        <v>12.654999959999998</v>
      </c>
      <c r="AB3031" s="5">
        <f t="shared" si="533"/>
        <v>6.3274999799999989</v>
      </c>
    </row>
    <row r="3032" spans="1:28" x14ac:dyDescent="0.55000000000000004">
      <c r="A3032" s="3" t="s">
        <v>72</v>
      </c>
      <c r="B3032" s="3" t="s">
        <v>4872</v>
      </c>
      <c r="C3032" t="s">
        <v>47</v>
      </c>
      <c r="D3032" s="3" t="s">
        <v>173</v>
      </c>
      <c r="E3032" s="3" t="s">
        <v>3418</v>
      </c>
      <c r="F3032" s="3" t="s">
        <v>77</v>
      </c>
      <c r="G3032" s="5">
        <v>6.25</v>
      </c>
      <c r="H3032">
        <v>39</v>
      </c>
      <c r="I3032" s="5">
        <v>126.78749996250001</v>
      </c>
      <c r="J3032" s="5">
        <v>3.2509615375000003</v>
      </c>
      <c r="K3032">
        <v>1263</v>
      </c>
      <c r="L3032" s="15">
        <v>3.0878859857482198E-2</v>
      </c>
      <c r="M3032" s="13">
        <v>1.25993665874901</v>
      </c>
      <c r="N3032" s="15">
        <v>0</v>
      </c>
      <c r="O3032" s="5">
        <v>0</v>
      </c>
      <c r="P3032" s="5">
        <v>0</v>
      </c>
      <c r="Q3032" s="5">
        <f t="shared" si="523"/>
        <v>126.78749996250001</v>
      </c>
      <c r="R3032" s="5">
        <f t="shared" si="524"/>
        <v>-126.78749996250001</v>
      </c>
      <c r="S3032" s="15">
        <f t="shared" si="525"/>
        <v>-1</v>
      </c>
      <c r="T3032">
        <v>0</v>
      </c>
      <c r="U3032" s="5" t="str">
        <f t="shared" si="526"/>
        <v>NA</v>
      </c>
      <c r="V3032" s="15">
        <f t="shared" si="527"/>
        <v>0</v>
      </c>
      <c r="W3032" s="15">
        <f t="shared" si="528"/>
        <v>0</v>
      </c>
      <c r="X3032" s="5">
        <f t="shared" si="529"/>
        <v>0</v>
      </c>
      <c r="Y3032" s="5">
        <f t="shared" si="530"/>
        <v>114.10874996625</v>
      </c>
      <c r="Z3032" s="5">
        <f t="shared" si="531"/>
        <v>-133.126874960625</v>
      </c>
      <c r="AA3032" s="5">
        <f t="shared" si="532"/>
        <v>12.678749996250005</v>
      </c>
      <c r="AB3032" s="5">
        <f t="shared" si="533"/>
        <v>6.3393749981249954</v>
      </c>
    </row>
    <row r="3033" spans="1:28" x14ac:dyDescent="0.55000000000000004">
      <c r="A3033" s="3" t="s">
        <v>72</v>
      </c>
      <c r="B3033" s="3" t="s">
        <v>4874</v>
      </c>
      <c r="C3033" t="s">
        <v>47</v>
      </c>
      <c r="D3033" s="3" t="s">
        <v>173</v>
      </c>
      <c r="E3033" s="3" t="s">
        <v>4096</v>
      </c>
      <c r="F3033" s="3" t="s">
        <v>77</v>
      </c>
      <c r="G3033" s="5">
        <v>6.25</v>
      </c>
      <c r="H3033">
        <v>55</v>
      </c>
      <c r="I3033" s="5">
        <v>126.89999987499999</v>
      </c>
      <c r="J3033" s="5">
        <v>2.3072727249999998</v>
      </c>
      <c r="K3033">
        <v>1007</v>
      </c>
      <c r="L3033" s="15">
        <v>5.4617676266136998E-2</v>
      </c>
      <c r="M3033" s="13">
        <v>1.0566037735849101</v>
      </c>
      <c r="N3033" s="15">
        <v>0</v>
      </c>
      <c r="O3033" s="5">
        <v>0</v>
      </c>
      <c r="P3033" s="5">
        <v>0</v>
      </c>
      <c r="Q3033" s="5">
        <f t="shared" si="523"/>
        <v>126.89999987499999</v>
      </c>
      <c r="R3033" s="5">
        <f t="shared" si="524"/>
        <v>-126.89999987499999</v>
      </c>
      <c r="S3033" s="15">
        <f t="shared" si="525"/>
        <v>-1</v>
      </c>
      <c r="T3033">
        <v>0</v>
      </c>
      <c r="U3033" s="5" t="str">
        <f t="shared" si="526"/>
        <v>NA</v>
      </c>
      <c r="V3033" s="15">
        <f t="shared" si="527"/>
        <v>0</v>
      </c>
      <c r="W3033" s="15">
        <f t="shared" si="528"/>
        <v>0</v>
      </c>
      <c r="X3033" s="5">
        <f t="shared" si="529"/>
        <v>0</v>
      </c>
      <c r="Y3033" s="5">
        <f t="shared" si="530"/>
        <v>114.20999988749999</v>
      </c>
      <c r="Z3033" s="5">
        <f t="shared" si="531"/>
        <v>-133.24499986875</v>
      </c>
      <c r="AA3033" s="5">
        <f t="shared" si="532"/>
        <v>12.689999987500002</v>
      </c>
      <c r="AB3033" s="5">
        <f t="shared" si="533"/>
        <v>6.3449999937500081</v>
      </c>
    </row>
    <row r="3034" spans="1:28" x14ac:dyDescent="0.55000000000000004">
      <c r="A3034" s="3" t="s">
        <v>72</v>
      </c>
      <c r="B3034" s="3" t="s">
        <v>301</v>
      </c>
      <c r="C3034" t="s">
        <v>47</v>
      </c>
      <c r="D3034" s="3" t="s">
        <v>137</v>
      </c>
      <c r="E3034" s="3" t="s">
        <v>138</v>
      </c>
      <c r="F3034" s="3" t="s">
        <v>77</v>
      </c>
      <c r="G3034" s="5">
        <v>6.25</v>
      </c>
      <c r="H3034">
        <v>57</v>
      </c>
      <c r="I3034" s="5">
        <v>127.09999935</v>
      </c>
      <c r="J3034" s="5">
        <v>2.22982455</v>
      </c>
      <c r="K3034">
        <v>5663</v>
      </c>
      <c r="L3034" s="15">
        <v>1.0065336394137401E-2</v>
      </c>
      <c r="M3034" s="13">
        <v>1.75519512625817</v>
      </c>
      <c r="N3034" s="15">
        <v>0</v>
      </c>
      <c r="O3034" s="5">
        <v>0</v>
      </c>
      <c r="P3034" s="5">
        <v>0</v>
      </c>
      <c r="Q3034" s="5">
        <f t="shared" si="523"/>
        <v>127.09999935</v>
      </c>
      <c r="R3034" s="5">
        <f t="shared" si="524"/>
        <v>-127.09999935</v>
      </c>
      <c r="S3034" s="15">
        <f t="shared" si="525"/>
        <v>-1</v>
      </c>
      <c r="T3034">
        <v>0</v>
      </c>
      <c r="U3034" s="5" t="str">
        <f t="shared" si="526"/>
        <v>NA</v>
      </c>
      <c r="V3034" s="15">
        <f t="shared" si="527"/>
        <v>0</v>
      </c>
      <c r="W3034" s="15">
        <f t="shared" si="528"/>
        <v>0</v>
      </c>
      <c r="X3034" s="5">
        <f t="shared" si="529"/>
        <v>0</v>
      </c>
      <c r="Y3034" s="5">
        <f t="shared" si="530"/>
        <v>114.38999941500001</v>
      </c>
      <c r="Z3034" s="5">
        <f t="shared" si="531"/>
        <v>-133.45499931750001</v>
      </c>
      <c r="AA3034" s="5">
        <f t="shared" si="532"/>
        <v>12.709999934999999</v>
      </c>
      <c r="AB3034" s="5">
        <f t="shared" si="533"/>
        <v>6.3549999675000066</v>
      </c>
    </row>
    <row r="3035" spans="1:28" x14ac:dyDescent="0.55000000000000004">
      <c r="A3035" s="3" t="s">
        <v>72</v>
      </c>
      <c r="B3035" s="3" t="s">
        <v>193</v>
      </c>
      <c r="C3035" t="s">
        <v>47</v>
      </c>
      <c r="D3035" s="3" t="s">
        <v>75</v>
      </c>
      <c r="E3035" s="3" t="s">
        <v>76</v>
      </c>
      <c r="F3035" s="3" t="s">
        <v>77</v>
      </c>
      <c r="G3035" s="5">
        <v>6.25</v>
      </c>
      <c r="H3035">
        <v>53</v>
      </c>
      <c r="I3035" s="5">
        <v>127.2624995875</v>
      </c>
      <c r="J3035" s="5">
        <v>2.4011792375000001</v>
      </c>
      <c r="K3035">
        <v>737</v>
      </c>
      <c r="L3035" s="15">
        <v>7.1913161465400305E-2</v>
      </c>
      <c r="M3035" s="13">
        <v>1.21439620081411</v>
      </c>
      <c r="N3035" s="15">
        <v>0</v>
      </c>
      <c r="O3035" s="5">
        <v>0</v>
      </c>
      <c r="P3035" s="5">
        <v>0</v>
      </c>
      <c r="Q3035" s="5">
        <f t="shared" si="523"/>
        <v>127.2624995875</v>
      </c>
      <c r="R3035" s="5">
        <f t="shared" si="524"/>
        <v>-127.2624995875</v>
      </c>
      <c r="S3035" s="15">
        <f t="shared" si="525"/>
        <v>-1</v>
      </c>
      <c r="T3035">
        <v>0</v>
      </c>
      <c r="U3035" s="5" t="str">
        <f t="shared" si="526"/>
        <v>NA</v>
      </c>
      <c r="V3035" s="15">
        <f t="shared" si="527"/>
        <v>0</v>
      </c>
      <c r="W3035" s="15">
        <f t="shared" si="528"/>
        <v>0</v>
      </c>
      <c r="X3035" s="5">
        <f t="shared" si="529"/>
        <v>0</v>
      </c>
      <c r="Y3035" s="5">
        <f t="shared" si="530"/>
        <v>114.53624962875</v>
      </c>
      <c r="Z3035" s="5">
        <f t="shared" si="531"/>
        <v>-133.62562456687502</v>
      </c>
      <c r="AA3035" s="5">
        <f t="shared" si="532"/>
        <v>12.726249958750003</v>
      </c>
      <c r="AB3035" s="5">
        <f t="shared" si="533"/>
        <v>6.3631249793750158</v>
      </c>
    </row>
    <row r="3036" spans="1:28" x14ac:dyDescent="0.55000000000000004">
      <c r="A3036" s="3" t="s">
        <v>72</v>
      </c>
      <c r="B3036" s="3" t="s">
        <v>4878</v>
      </c>
      <c r="C3036" t="s">
        <v>47</v>
      </c>
      <c r="D3036" s="3" t="s">
        <v>173</v>
      </c>
      <c r="E3036" s="3" t="s">
        <v>188</v>
      </c>
      <c r="F3036" s="3" t="s">
        <v>77</v>
      </c>
      <c r="G3036" s="5">
        <v>6.25</v>
      </c>
      <c r="H3036">
        <v>83</v>
      </c>
      <c r="I3036" s="5">
        <v>130.41249981250002</v>
      </c>
      <c r="J3036" s="5">
        <v>1.5712349375000001</v>
      </c>
      <c r="K3036">
        <v>978</v>
      </c>
      <c r="L3036" s="15">
        <v>8.4867075664621705E-2</v>
      </c>
      <c r="M3036" s="13">
        <v>2.1242331288343599</v>
      </c>
      <c r="N3036" s="15">
        <v>0</v>
      </c>
      <c r="O3036" s="5">
        <v>0</v>
      </c>
      <c r="P3036" s="5">
        <v>0</v>
      </c>
      <c r="Q3036" s="5">
        <f t="shared" si="523"/>
        <v>130.41249981250002</v>
      </c>
      <c r="R3036" s="5">
        <f t="shared" si="524"/>
        <v>-130.41249981250002</v>
      </c>
      <c r="S3036" s="15">
        <f t="shared" si="525"/>
        <v>-1</v>
      </c>
      <c r="T3036">
        <v>0</v>
      </c>
      <c r="U3036" s="5" t="str">
        <f t="shared" si="526"/>
        <v>NA</v>
      </c>
      <c r="V3036" s="15">
        <f t="shared" si="527"/>
        <v>0</v>
      </c>
      <c r="W3036" s="15">
        <f t="shared" si="528"/>
        <v>0</v>
      </c>
      <c r="X3036" s="5">
        <f t="shared" si="529"/>
        <v>0</v>
      </c>
      <c r="Y3036" s="5">
        <f t="shared" si="530"/>
        <v>117.37124983125001</v>
      </c>
      <c r="Z3036" s="5">
        <f t="shared" si="531"/>
        <v>-136.93312480312503</v>
      </c>
      <c r="AA3036" s="5">
        <f t="shared" si="532"/>
        <v>13.041249981250004</v>
      </c>
      <c r="AB3036" s="5">
        <f t="shared" si="533"/>
        <v>6.5206249906250093</v>
      </c>
    </row>
    <row r="3037" spans="1:28" x14ac:dyDescent="0.55000000000000004">
      <c r="A3037" s="3" t="s">
        <v>72</v>
      </c>
      <c r="B3037" s="3" t="s">
        <v>2890</v>
      </c>
      <c r="C3037" t="s">
        <v>47</v>
      </c>
      <c r="D3037" s="3" t="s">
        <v>173</v>
      </c>
      <c r="E3037" s="3" t="s">
        <v>545</v>
      </c>
      <c r="F3037" s="3" t="s">
        <v>77</v>
      </c>
      <c r="G3037" s="5">
        <v>6.25</v>
      </c>
      <c r="H3037">
        <v>84</v>
      </c>
      <c r="I3037" s="5">
        <v>132.58749945</v>
      </c>
      <c r="J3037" s="5">
        <v>1.5784226125</v>
      </c>
      <c r="K3037">
        <v>2423</v>
      </c>
      <c r="L3037" s="15">
        <v>3.46677672307057E-2</v>
      </c>
      <c r="M3037" s="13">
        <v>1.66112257531985</v>
      </c>
      <c r="N3037" s="15">
        <v>0</v>
      </c>
      <c r="O3037" s="5">
        <v>0</v>
      </c>
      <c r="P3037" s="5">
        <v>0</v>
      </c>
      <c r="Q3037" s="5">
        <f t="shared" si="523"/>
        <v>132.58749945</v>
      </c>
      <c r="R3037" s="5">
        <f t="shared" si="524"/>
        <v>-132.58749945</v>
      </c>
      <c r="S3037" s="15">
        <f t="shared" si="525"/>
        <v>-1</v>
      </c>
      <c r="T3037">
        <v>0</v>
      </c>
      <c r="U3037" s="5" t="str">
        <f t="shared" si="526"/>
        <v>NA</v>
      </c>
      <c r="V3037" s="15">
        <f t="shared" si="527"/>
        <v>0</v>
      </c>
      <c r="W3037" s="15">
        <f t="shared" si="528"/>
        <v>0</v>
      </c>
      <c r="X3037" s="5">
        <f t="shared" si="529"/>
        <v>0</v>
      </c>
      <c r="Y3037" s="5">
        <f t="shared" si="530"/>
        <v>119.328749505</v>
      </c>
      <c r="Z3037" s="5">
        <f t="shared" si="531"/>
        <v>-139.21687442250001</v>
      </c>
      <c r="AA3037" s="5">
        <f t="shared" si="532"/>
        <v>13.258749944999991</v>
      </c>
      <c r="AB3037" s="5">
        <f t="shared" si="533"/>
        <v>6.6293749725000168</v>
      </c>
    </row>
    <row r="3038" spans="1:28" x14ac:dyDescent="0.55000000000000004">
      <c r="A3038" s="3" t="s">
        <v>72</v>
      </c>
      <c r="B3038" s="3" t="s">
        <v>3344</v>
      </c>
      <c r="C3038" t="s">
        <v>47</v>
      </c>
      <c r="D3038" s="3" t="s">
        <v>173</v>
      </c>
      <c r="E3038" s="3" t="s">
        <v>675</v>
      </c>
      <c r="F3038" s="3" t="s">
        <v>77</v>
      </c>
      <c r="G3038" s="5">
        <v>6.25</v>
      </c>
      <c r="H3038">
        <v>46</v>
      </c>
      <c r="I3038" s="5">
        <v>133.18749954999998</v>
      </c>
      <c r="J3038" s="5">
        <v>2.8953804249999999</v>
      </c>
      <c r="K3038">
        <v>3367</v>
      </c>
      <c r="L3038" s="15">
        <v>1.36620136620137E-2</v>
      </c>
      <c r="M3038" s="13">
        <v>1.71954261954262</v>
      </c>
      <c r="N3038" s="15">
        <v>0</v>
      </c>
      <c r="O3038" s="5">
        <v>0</v>
      </c>
      <c r="P3038" s="5">
        <v>0</v>
      </c>
      <c r="Q3038" s="5">
        <f t="shared" si="523"/>
        <v>133.18749954999998</v>
      </c>
      <c r="R3038" s="5">
        <f t="shared" si="524"/>
        <v>-133.18749954999998</v>
      </c>
      <c r="S3038" s="15">
        <f t="shared" si="525"/>
        <v>-1</v>
      </c>
      <c r="T3038">
        <v>0</v>
      </c>
      <c r="U3038" s="5" t="str">
        <f t="shared" si="526"/>
        <v>NA</v>
      </c>
      <c r="V3038" s="15">
        <f t="shared" si="527"/>
        <v>0</v>
      </c>
      <c r="W3038" s="15">
        <f t="shared" si="528"/>
        <v>0</v>
      </c>
      <c r="X3038" s="5">
        <f t="shared" si="529"/>
        <v>0</v>
      </c>
      <c r="Y3038" s="5">
        <f t="shared" si="530"/>
        <v>119.86874959499998</v>
      </c>
      <c r="Z3038" s="5">
        <f t="shared" si="531"/>
        <v>-139.84687452749998</v>
      </c>
      <c r="AA3038" s="5">
        <f t="shared" si="532"/>
        <v>13.318749955000001</v>
      </c>
      <c r="AB3038" s="5">
        <f t="shared" si="533"/>
        <v>6.6593749774999935</v>
      </c>
    </row>
    <row r="3039" spans="1:28" x14ac:dyDescent="0.55000000000000004">
      <c r="A3039" s="3" t="s">
        <v>72</v>
      </c>
      <c r="B3039" s="3" t="s">
        <v>3245</v>
      </c>
      <c r="C3039" t="s">
        <v>47</v>
      </c>
      <c r="D3039" s="3" t="s">
        <v>173</v>
      </c>
      <c r="E3039" s="3" t="s">
        <v>3132</v>
      </c>
      <c r="F3039" s="3" t="s">
        <v>77</v>
      </c>
      <c r="G3039" s="5">
        <v>6.25</v>
      </c>
      <c r="H3039">
        <v>54</v>
      </c>
      <c r="I3039" s="5">
        <v>133.4749995</v>
      </c>
      <c r="J3039" s="5">
        <v>2.4717592499999999</v>
      </c>
      <c r="K3039">
        <v>3191</v>
      </c>
      <c r="L3039" s="15">
        <v>1.6922594797868999E-2</v>
      </c>
      <c r="M3039" s="13">
        <v>1.6186148542776599</v>
      </c>
      <c r="N3039" s="15">
        <v>0</v>
      </c>
      <c r="O3039" s="5">
        <v>0</v>
      </c>
      <c r="P3039" s="5">
        <v>0</v>
      </c>
      <c r="Q3039" s="5">
        <f t="shared" si="523"/>
        <v>133.4749995</v>
      </c>
      <c r="R3039" s="5">
        <f t="shared" si="524"/>
        <v>-133.4749995</v>
      </c>
      <c r="S3039" s="15">
        <f t="shared" si="525"/>
        <v>-1</v>
      </c>
      <c r="T3039">
        <v>0</v>
      </c>
      <c r="U3039" s="5" t="str">
        <f t="shared" si="526"/>
        <v>NA</v>
      </c>
      <c r="V3039" s="15">
        <f t="shared" si="527"/>
        <v>0</v>
      </c>
      <c r="W3039" s="15">
        <f t="shared" si="528"/>
        <v>0</v>
      </c>
      <c r="X3039" s="5">
        <f t="shared" si="529"/>
        <v>0</v>
      </c>
      <c r="Y3039" s="5">
        <f t="shared" si="530"/>
        <v>120.12749955</v>
      </c>
      <c r="Z3039" s="5">
        <f t="shared" si="531"/>
        <v>-140.14874947499999</v>
      </c>
      <c r="AA3039" s="5">
        <f t="shared" si="532"/>
        <v>13.34749995</v>
      </c>
      <c r="AB3039" s="5">
        <f t="shared" si="533"/>
        <v>6.6737499749999927</v>
      </c>
    </row>
    <row r="3040" spans="1:28" x14ac:dyDescent="0.55000000000000004">
      <c r="A3040" s="3" t="s">
        <v>72</v>
      </c>
      <c r="B3040" s="3" t="s">
        <v>3430</v>
      </c>
      <c r="C3040" t="s">
        <v>47</v>
      </c>
      <c r="D3040" s="3" t="s">
        <v>173</v>
      </c>
      <c r="E3040" s="3" t="s">
        <v>188</v>
      </c>
      <c r="F3040" s="3" t="s">
        <v>77</v>
      </c>
      <c r="G3040" s="5">
        <v>6.25</v>
      </c>
      <c r="H3040">
        <v>66</v>
      </c>
      <c r="I3040" s="5">
        <v>134.39999925000001</v>
      </c>
      <c r="J3040" s="5">
        <v>2.0363636249999999</v>
      </c>
      <c r="K3040">
        <v>1010</v>
      </c>
      <c r="L3040" s="15">
        <v>6.5346534653465391E-2</v>
      </c>
      <c r="M3040" s="13">
        <v>1.7083168316831701</v>
      </c>
      <c r="N3040" s="15">
        <v>0</v>
      </c>
      <c r="O3040" s="5">
        <v>0</v>
      </c>
      <c r="P3040" s="5">
        <v>0</v>
      </c>
      <c r="Q3040" s="5">
        <f t="shared" si="523"/>
        <v>134.39999925000001</v>
      </c>
      <c r="R3040" s="5">
        <f t="shared" si="524"/>
        <v>-134.39999925000001</v>
      </c>
      <c r="S3040" s="15">
        <f t="shared" si="525"/>
        <v>-1</v>
      </c>
      <c r="T3040">
        <v>0</v>
      </c>
      <c r="U3040" s="5" t="str">
        <f t="shared" si="526"/>
        <v>NA</v>
      </c>
      <c r="V3040" s="15">
        <f t="shared" si="527"/>
        <v>0</v>
      </c>
      <c r="W3040" s="15">
        <f t="shared" si="528"/>
        <v>0</v>
      </c>
      <c r="X3040" s="5">
        <f t="shared" si="529"/>
        <v>0</v>
      </c>
      <c r="Y3040" s="5">
        <f t="shared" si="530"/>
        <v>120.95999932500001</v>
      </c>
      <c r="Z3040" s="5">
        <f t="shared" si="531"/>
        <v>-141.11999921250001</v>
      </c>
      <c r="AA3040" s="5">
        <f t="shared" si="532"/>
        <v>13.439999924999995</v>
      </c>
      <c r="AB3040" s="5">
        <f t="shared" si="533"/>
        <v>6.7199999624999975</v>
      </c>
    </row>
    <row r="3041" spans="1:28" x14ac:dyDescent="0.55000000000000004">
      <c r="A3041" s="3" t="s">
        <v>72</v>
      </c>
      <c r="B3041" s="3" t="s">
        <v>3352</v>
      </c>
      <c r="C3041" t="s">
        <v>47</v>
      </c>
      <c r="D3041" s="3" t="s">
        <v>32</v>
      </c>
      <c r="E3041" s="3" t="s">
        <v>482</v>
      </c>
      <c r="F3041" s="3" t="s">
        <v>77</v>
      </c>
      <c r="G3041" s="5">
        <v>6.25</v>
      </c>
      <c r="H3041">
        <v>93</v>
      </c>
      <c r="I3041" s="5">
        <v>134.53749907500003</v>
      </c>
      <c r="J3041" s="5">
        <v>1.4466397750000002</v>
      </c>
      <c r="K3041">
        <v>3181</v>
      </c>
      <c r="L3041" s="15">
        <v>2.9236089280100602E-2</v>
      </c>
      <c r="M3041" s="13">
        <v>4.5696636277899998</v>
      </c>
      <c r="N3041" s="15">
        <v>0</v>
      </c>
      <c r="O3041" s="5">
        <v>0</v>
      </c>
      <c r="P3041" s="5">
        <v>0</v>
      </c>
      <c r="Q3041" s="5">
        <f t="shared" si="523"/>
        <v>134.53749907500003</v>
      </c>
      <c r="R3041" s="5">
        <f t="shared" si="524"/>
        <v>-134.53749907500003</v>
      </c>
      <c r="S3041" s="15">
        <f t="shared" si="525"/>
        <v>-1</v>
      </c>
      <c r="T3041">
        <v>0</v>
      </c>
      <c r="U3041" s="5" t="str">
        <f t="shared" si="526"/>
        <v>NA</v>
      </c>
      <c r="V3041" s="15">
        <f t="shared" si="527"/>
        <v>0</v>
      </c>
      <c r="W3041" s="15">
        <f t="shared" si="528"/>
        <v>0</v>
      </c>
      <c r="X3041" s="5">
        <f t="shared" si="529"/>
        <v>0</v>
      </c>
      <c r="Y3041" s="5">
        <f t="shared" si="530"/>
        <v>121.08374916750003</v>
      </c>
      <c r="Z3041" s="5">
        <f t="shared" si="531"/>
        <v>-141.26437402875004</v>
      </c>
      <c r="AA3041" s="5">
        <f t="shared" si="532"/>
        <v>13.453749907499997</v>
      </c>
      <c r="AB3041" s="5">
        <f t="shared" si="533"/>
        <v>6.7268749537500128</v>
      </c>
    </row>
    <row r="3042" spans="1:28" x14ac:dyDescent="0.55000000000000004">
      <c r="A3042" s="3" t="s">
        <v>72</v>
      </c>
      <c r="B3042" s="3" t="s">
        <v>3173</v>
      </c>
      <c r="C3042" t="s">
        <v>47</v>
      </c>
      <c r="D3042" s="3" t="s">
        <v>32</v>
      </c>
      <c r="E3042" s="3" t="s">
        <v>377</v>
      </c>
      <c r="F3042" s="3" t="s">
        <v>77</v>
      </c>
      <c r="G3042" s="5">
        <v>6.25</v>
      </c>
      <c r="H3042">
        <v>71</v>
      </c>
      <c r="I3042" s="5">
        <v>135.56249922500001</v>
      </c>
      <c r="J3042" s="5">
        <v>1.909330975</v>
      </c>
      <c r="K3042">
        <v>856</v>
      </c>
      <c r="L3042" s="15">
        <v>8.2943925233644897E-2</v>
      </c>
      <c r="M3042" s="13">
        <v>1.4515186915887801</v>
      </c>
      <c r="N3042" s="15">
        <v>0</v>
      </c>
      <c r="O3042" s="5">
        <v>0</v>
      </c>
      <c r="P3042" s="5">
        <v>0</v>
      </c>
      <c r="Q3042" s="5">
        <f t="shared" si="523"/>
        <v>135.56249922500001</v>
      </c>
      <c r="R3042" s="5">
        <f t="shared" si="524"/>
        <v>-135.56249922500001</v>
      </c>
      <c r="S3042" s="15">
        <f t="shared" si="525"/>
        <v>-1</v>
      </c>
      <c r="T3042">
        <v>0</v>
      </c>
      <c r="U3042" s="5" t="str">
        <f t="shared" si="526"/>
        <v>NA</v>
      </c>
      <c r="V3042" s="15">
        <f t="shared" si="527"/>
        <v>0</v>
      </c>
      <c r="W3042" s="15">
        <f t="shared" si="528"/>
        <v>0</v>
      </c>
      <c r="X3042" s="5">
        <f t="shared" si="529"/>
        <v>0</v>
      </c>
      <c r="Y3042" s="5">
        <f t="shared" si="530"/>
        <v>122.00624930250001</v>
      </c>
      <c r="Z3042" s="5">
        <f t="shared" si="531"/>
        <v>-142.34062418625001</v>
      </c>
      <c r="AA3042" s="5">
        <f t="shared" si="532"/>
        <v>13.556249922500001</v>
      </c>
      <c r="AB3042" s="5">
        <f t="shared" si="533"/>
        <v>6.7781249612500005</v>
      </c>
    </row>
    <row r="3043" spans="1:28" x14ac:dyDescent="0.55000000000000004">
      <c r="A3043" s="3" t="s">
        <v>72</v>
      </c>
      <c r="B3043" s="3" t="s">
        <v>4886</v>
      </c>
      <c r="C3043" t="s">
        <v>47</v>
      </c>
      <c r="D3043" s="3" t="s">
        <v>32</v>
      </c>
      <c r="E3043" s="3" t="s">
        <v>2690</v>
      </c>
      <c r="F3043" s="3" t="s">
        <v>77</v>
      </c>
      <c r="G3043" s="5">
        <v>6.25</v>
      </c>
      <c r="H3043">
        <v>100</v>
      </c>
      <c r="I3043" s="5">
        <v>136.94999999999999</v>
      </c>
      <c r="J3043" s="5">
        <v>1.3694999999999999</v>
      </c>
      <c r="K3043">
        <v>2601</v>
      </c>
      <c r="L3043" s="15">
        <v>3.8446751249519399E-2</v>
      </c>
      <c r="M3043" s="13">
        <v>4.8584775086505196</v>
      </c>
      <c r="N3043" s="15">
        <v>0</v>
      </c>
      <c r="O3043" s="5">
        <v>0</v>
      </c>
      <c r="P3043" s="5">
        <v>0</v>
      </c>
      <c r="Q3043" s="5">
        <f t="shared" si="523"/>
        <v>136.94999999999999</v>
      </c>
      <c r="R3043" s="5">
        <f t="shared" si="524"/>
        <v>-136.94999999999999</v>
      </c>
      <c r="S3043" s="15">
        <f t="shared" si="525"/>
        <v>-1</v>
      </c>
      <c r="T3043">
        <v>0</v>
      </c>
      <c r="U3043" s="5" t="str">
        <f t="shared" si="526"/>
        <v>NA</v>
      </c>
      <c r="V3043" s="15">
        <f t="shared" si="527"/>
        <v>0</v>
      </c>
      <c r="W3043" s="15">
        <f t="shared" si="528"/>
        <v>0</v>
      </c>
      <c r="X3043" s="5">
        <f t="shared" si="529"/>
        <v>0</v>
      </c>
      <c r="Y3043" s="5">
        <f t="shared" si="530"/>
        <v>123.255</v>
      </c>
      <c r="Z3043" s="5">
        <f t="shared" si="531"/>
        <v>-143.79749999999999</v>
      </c>
      <c r="AA3043" s="5">
        <f t="shared" si="532"/>
        <v>13.694999999999993</v>
      </c>
      <c r="AB3043" s="5">
        <f t="shared" si="533"/>
        <v>6.8474999999999966</v>
      </c>
    </row>
    <row r="3044" spans="1:28" x14ac:dyDescent="0.55000000000000004">
      <c r="A3044" s="3" t="s">
        <v>72</v>
      </c>
      <c r="B3044" s="3" t="s">
        <v>4888</v>
      </c>
      <c r="C3044" t="s">
        <v>47</v>
      </c>
      <c r="D3044" s="3" t="s">
        <v>173</v>
      </c>
      <c r="E3044" s="3" t="s">
        <v>3863</v>
      </c>
      <c r="F3044" s="3" t="s">
        <v>77</v>
      </c>
      <c r="G3044" s="5">
        <v>6.25</v>
      </c>
      <c r="H3044">
        <v>83</v>
      </c>
      <c r="I3044" s="5">
        <v>138.18749991250002</v>
      </c>
      <c r="J3044" s="5">
        <v>1.6649096375000001</v>
      </c>
      <c r="K3044">
        <v>2851</v>
      </c>
      <c r="L3044" s="15">
        <v>2.9112592072956901E-2</v>
      </c>
      <c r="M3044" s="13">
        <v>1.8254296737986699</v>
      </c>
      <c r="N3044" s="15">
        <v>0</v>
      </c>
      <c r="O3044" s="5">
        <v>0</v>
      </c>
      <c r="P3044" s="5">
        <v>0</v>
      </c>
      <c r="Q3044" s="5">
        <f t="shared" si="523"/>
        <v>138.18749991250002</v>
      </c>
      <c r="R3044" s="5">
        <f t="shared" si="524"/>
        <v>-138.18749991250002</v>
      </c>
      <c r="S3044" s="15">
        <f t="shared" si="525"/>
        <v>-1</v>
      </c>
      <c r="T3044">
        <v>0</v>
      </c>
      <c r="U3044" s="5" t="str">
        <f t="shared" si="526"/>
        <v>NA</v>
      </c>
      <c r="V3044" s="15">
        <f t="shared" si="527"/>
        <v>0</v>
      </c>
      <c r="W3044" s="15">
        <f t="shared" si="528"/>
        <v>0</v>
      </c>
      <c r="X3044" s="5">
        <f t="shared" si="529"/>
        <v>0</v>
      </c>
      <c r="Y3044" s="5">
        <f t="shared" si="530"/>
        <v>124.36874992125001</v>
      </c>
      <c r="Z3044" s="5">
        <f t="shared" si="531"/>
        <v>-145.09687490812502</v>
      </c>
      <c r="AA3044" s="5">
        <f t="shared" si="532"/>
        <v>13.818749991250002</v>
      </c>
      <c r="AB3044" s="5">
        <f t="shared" si="533"/>
        <v>6.9093749956250008</v>
      </c>
    </row>
    <row r="3045" spans="1:28" x14ac:dyDescent="0.55000000000000004">
      <c r="A3045" s="3" t="s">
        <v>72</v>
      </c>
      <c r="B3045" s="3" t="s">
        <v>3002</v>
      </c>
      <c r="C3045" t="s">
        <v>47</v>
      </c>
      <c r="D3045" s="3" t="s">
        <v>32</v>
      </c>
      <c r="E3045" s="3" t="s">
        <v>467</v>
      </c>
      <c r="F3045" s="3" t="s">
        <v>77</v>
      </c>
      <c r="G3045" s="5">
        <v>6.25</v>
      </c>
      <c r="H3045">
        <v>115</v>
      </c>
      <c r="I3045" s="5">
        <v>140.78749937500001</v>
      </c>
      <c r="J3045" s="5">
        <v>1.224239125</v>
      </c>
      <c r="K3045">
        <v>3301</v>
      </c>
      <c r="L3045" s="15">
        <v>3.4837927900636202E-2</v>
      </c>
      <c r="M3045" s="13">
        <v>5.0166616176916099</v>
      </c>
      <c r="N3045" s="15">
        <v>0</v>
      </c>
      <c r="O3045" s="5">
        <v>0</v>
      </c>
      <c r="P3045" s="5">
        <v>0</v>
      </c>
      <c r="Q3045" s="5">
        <f t="shared" si="523"/>
        <v>140.78749937500001</v>
      </c>
      <c r="R3045" s="5">
        <f t="shared" si="524"/>
        <v>-140.78749937500001</v>
      </c>
      <c r="S3045" s="15">
        <f t="shared" si="525"/>
        <v>-1</v>
      </c>
      <c r="T3045">
        <v>0</v>
      </c>
      <c r="U3045" s="5" t="str">
        <f t="shared" si="526"/>
        <v>NA</v>
      </c>
      <c r="V3045" s="15">
        <f t="shared" si="527"/>
        <v>0</v>
      </c>
      <c r="W3045" s="15">
        <f t="shared" si="528"/>
        <v>0</v>
      </c>
      <c r="X3045" s="5">
        <f t="shared" si="529"/>
        <v>0</v>
      </c>
      <c r="Y3045" s="5">
        <f t="shared" si="530"/>
        <v>126.70874943750002</v>
      </c>
      <c r="Z3045" s="5">
        <f t="shared" si="531"/>
        <v>-147.82687434375001</v>
      </c>
      <c r="AA3045" s="5">
        <f t="shared" si="532"/>
        <v>14.078749937499992</v>
      </c>
      <c r="AB3045" s="5">
        <f t="shared" si="533"/>
        <v>7.0393749687499962</v>
      </c>
    </row>
    <row r="3046" spans="1:28" x14ac:dyDescent="0.55000000000000004">
      <c r="A3046" s="3" t="s">
        <v>72</v>
      </c>
      <c r="B3046" s="3" t="s">
        <v>4674</v>
      </c>
      <c r="C3046" t="s">
        <v>47</v>
      </c>
      <c r="D3046" s="3" t="s">
        <v>173</v>
      </c>
      <c r="E3046" s="3" t="s">
        <v>2764</v>
      </c>
      <c r="F3046" s="3" t="s">
        <v>77</v>
      </c>
      <c r="G3046" s="5">
        <v>6.25</v>
      </c>
      <c r="H3046">
        <v>69</v>
      </c>
      <c r="I3046" s="5">
        <v>143.3374993125</v>
      </c>
      <c r="J3046" s="5">
        <v>2.0773550625000001</v>
      </c>
      <c r="K3046">
        <v>1881</v>
      </c>
      <c r="L3046" s="15">
        <v>3.6682615629984101E-2</v>
      </c>
      <c r="M3046" s="13">
        <v>1.66507177033493</v>
      </c>
      <c r="N3046" s="15">
        <v>0</v>
      </c>
      <c r="O3046" s="5">
        <v>0</v>
      </c>
      <c r="P3046" s="5">
        <v>0</v>
      </c>
      <c r="Q3046" s="5">
        <f t="shared" si="523"/>
        <v>143.3374993125</v>
      </c>
      <c r="R3046" s="5">
        <f t="shared" si="524"/>
        <v>-143.3374993125</v>
      </c>
      <c r="S3046" s="15">
        <f t="shared" si="525"/>
        <v>-1</v>
      </c>
      <c r="T3046">
        <v>0</v>
      </c>
      <c r="U3046" s="5" t="str">
        <f t="shared" si="526"/>
        <v>NA</v>
      </c>
      <c r="V3046" s="15">
        <f t="shared" si="527"/>
        <v>0</v>
      </c>
      <c r="W3046" s="15">
        <f t="shared" si="528"/>
        <v>0</v>
      </c>
      <c r="X3046" s="5">
        <f t="shared" si="529"/>
        <v>0</v>
      </c>
      <c r="Y3046" s="5">
        <f t="shared" si="530"/>
        <v>129.00374938125</v>
      </c>
      <c r="Z3046" s="5">
        <f t="shared" si="531"/>
        <v>-150.504374278125</v>
      </c>
      <c r="AA3046" s="5">
        <f t="shared" si="532"/>
        <v>14.333749931249997</v>
      </c>
      <c r="AB3046" s="5">
        <f t="shared" si="533"/>
        <v>7.1668749656249986</v>
      </c>
    </row>
    <row r="3047" spans="1:28" x14ac:dyDescent="0.55000000000000004">
      <c r="A3047" s="3" t="s">
        <v>72</v>
      </c>
      <c r="B3047" s="3" t="s">
        <v>3215</v>
      </c>
      <c r="C3047" t="s">
        <v>47</v>
      </c>
      <c r="D3047" s="3" t="s">
        <v>173</v>
      </c>
      <c r="E3047" s="3" t="s">
        <v>188</v>
      </c>
      <c r="F3047" s="3" t="s">
        <v>77</v>
      </c>
      <c r="G3047" s="5">
        <v>6.25</v>
      </c>
      <c r="H3047">
        <v>82</v>
      </c>
      <c r="I3047" s="5">
        <v>144.68749940000001</v>
      </c>
      <c r="J3047" s="5">
        <v>1.7644816999999999</v>
      </c>
      <c r="K3047">
        <v>1364</v>
      </c>
      <c r="L3047" s="15">
        <v>6.0117302052785898E-2</v>
      </c>
      <c r="M3047" s="13">
        <v>1.7112170087976499</v>
      </c>
      <c r="N3047" s="15">
        <v>0</v>
      </c>
      <c r="O3047" s="5">
        <v>0</v>
      </c>
      <c r="P3047" s="5">
        <v>0</v>
      </c>
      <c r="Q3047" s="5">
        <f t="shared" si="523"/>
        <v>144.68749940000001</v>
      </c>
      <c r="R3047" s="5">
        <f t="shared" si="524"/>
        <v>-144.68749940000001</v>
      </c>
      <c r="S3047" s="15">
        <f t="shared" si="525"/>
        <v>-1</v>
      </c>
      <c r="T3047">
        <v>0</v>
      </c>
      <c r="U3047" s="5" t="str">
        <f t="shared" si="526"/>
        <v>NA</v>
      </c>
      <c r="V3047" s="15">
        <f t="shared" si="527"/>
        <v>0</v>
      </c>
      <c r="W3047" s="15">
        <f t="shared" si="528"/>
        <v>0</v>
      </c>
      <c r="X3047" s="5">
        <f t="shared" si="529"/>
        <v>0</v>
      </c>
      <c r="Y3047" s="5">
        <f t="shared" si="530"/>
        <v>130.21874946</v>
      </c>
      <c r="Z3047" s="5">
        <f t="shared" si="531"/>
        <v>-151.92187437000001</v>
      </c>
      <c r="AA3047" s="5">
        <f t="shared" si="532"/>
        <v>14.468749940000009</v>
      </c>
      <c r="AB3047" s="5">
        <f t="shared" si="533"/>
        <v>7.2343749700000046</v>
      </c>
    </row>
    <row r="3048" spans="1:28" x14ac:dyDescent="0.55000000000000004">
      <c r="A3048" s="3" t="s">
        <v>72</v>
      </c>
      <c r="B3048" s="3" t="s">
        <v>4893</v>
      </c>
      <c r="C3048" t="s">
        <v>47</v>
      </c>
      <c r="D3048" s="3" t="s">
        <v>173</v>
      </c>
      <c r="E3048" s="3" t="s">
        <v>4483</v>
      </c>
      <c r="F3048" s="3" t="s">
        <v>77</v>
      </c>
      <c r="G3048" s="5">
        <v>6.25</v>
      </c>
      <c r="H3048">
        <v>29</v>
      </c>
      <c r="I3048" s="5">
        <v>149.06249980000001</v>
      </c>
      <c r="J3048" s="5">
        <v>5.1400862000000007</v>
      </c>
      <c r="K3048">
        <v>439</v>
      </c>
      <c r="L3048" s="15">
        <v>6.6059225512528505E-2</v>
      </c>
      <c r="M3048" s="13">
        <v>1.55079726651481</v>
      </c>
      <c r="N3048" s="15">
        <v>0</v>
      </c>
      <c r="O3048" s="5">
        <v>0</v>
      </c>
      <c r="P3048" s="5">
        <v>0</v>
      </c>
      <c r="Q3048" s="5">
        <f t="shared" si="523"/>
        <v>149.06249980000001</v>
      </c>
      <c r="R3048" s="5">
        <f t="shared" si="524"/>
        <v>-149.06249980000001</v>
      </c>
      <c r="S3048" s="15">
        <f t="shared" si="525"/>
        <v>-1</v>
      </c>
      <c r="T3048">
        <v>0</v>
      </c>
      <c r="U3048" s="5" t="str">
        <f t="shared" si="526"/>
        <v>NA</v>
      </c>
      <c r="V3048" s="15">
        <f t="shared" si="527"/>
        <v>0</v>
      </c>
      <c r="W3048" s="15">
        <f t="shared" si="528"/>
        <v>0</v>
      </c>
      <c r="X3048" s="5">
        <f t="shared" si="529"/>
        <v>0</v>
      </c>
      <c r="Y3048" s="5">
        <f t="shared" si="530"/>
        <v>134.15624982000003</v>
      </c>
      <c r="Z3048" s="5">
        <f t="shared" si="531"/>
        <v>-156.51562479000003</v>
      </c>
      <c r="AA3048" s="5">
        <f t="shared" si="532"/>
        <v>14.906249979999984</v>
      </c>
      <c r="AB3048" s="5">
        <f t="shared" si="533"/>
        <v>7.4531249900000205</v>
      </c>
    </row>
    <row r="3049" spans="1:28" x14ac:dyDescent="0.55000000000000004">
      <c r="A3049" s="3" t="s">
        <v>72</v>
      </c>
      <c r="B3049" s="3" t="s">
        <v>2920</v>
      </c>
      <c r="C3049" t="s">
        <v>47</v>
      </c>
      <c r="D3049" s="3" t="s">
        <v>173</v>
      </c>
      <c r="E3049" s="3" t="s">
        <v>3863</v>
      </c>
      <c r="F3049" s="3" t="s">
        <v>77</v>
      </c>
      <c r="G3049" s="5">
        <v>6.25</v>
      </c>
      <c r="H3049">
        <v>66</v>
      </c>
      <c r="I3049" s="5">
        <v>152.074999725</v>
      </c>
      <c r="J3049" s="5">
        <v>2.3041666625000001</v>
      </c>
      <c r="K3049">
        <v>4753</v>
      </c>
      <c r="L3049" s="15">
        <v>1.3885966757837201E-2</v>
      </c>
      <c r="M3049" s="13">
        <v>2.2679991584262602</v>
      </c>
      <c r="N3049" s="15">
        <v>0</v>
      </c>
      <c r="O3049" s="5">
        <v>0</v>
      </c>
      <c r="P3049" s="5">
        <v>0</v>
      </c>
      <c r="Q3049" s="5">
        <f t="shared" si="523"/>
        <v>152.074999725</v>
      </c>
      <c r="R3049" s="5">
        <f t="shared" si="524"/>
        <v>-152.074999725</v>
      </c>
      <c r="S3049" s="15">
        <f t="shared" si="525"/>
        <v>-1</v>
      </c>
      <c r="T3049">
        <v>0</v>
      </c>
      <c r="U3049" s="5" t="str">
        <f t="shared" si="526"/>
        <v>NA</v>
      </c>
      <c r="V3049" s="15">
        <f t="shared" si="527"/>
        <v>0</v>
      </c>
      <c r="W3049" s="15">
        <f t="shared" si="528"/>
        <v>0</v>
      </c>
      <c r="X3049" s="5">
        <f t="shared" si="529"/>
        <v>0</v>
      </c>
      <c r="Y3049" s="5">
        <f t="shared" si="530"/>
        <v>136.86749975250001</v>
      </c>
      <c r="Z3049" s="5">
        <f t="shared" si="531"/>
        <v>-159.67874971124999</v>
      </c>
      <c r="AA3049" s="5">
        <f t="shared" si="532"/>
        <v>15.207499972499988</v>
      </c>
      <c r="AB3049" s="5">
        <f t="shared" si="533"/>
        <v>7.6037499862499942</v>
      </c>
    </row>
    <row r="3050" spans="1:28" x14ac:dyDescent="0.55000000000000004">
      <c r="A3050" s="3" t="s">
        <v>72</v>
      </c>
      <c r="B3050" s="3" t="s">
        <v>4896</v>
      </c>
      <c r="C3050" t="s">
        <v>47</v>
      </c>
      <c r="D3050" s="3" t="s">
        <v>173</v>
      </c>
      <c r="E3050" s="3" t="s">
        <v>4897</v>
      </c>
      <c r="F3050" s="3" t="s">
        <v>77</v>
      </c>
      <c r="G3050" s="5">
        <v>6.25</v>
      </c>
      <c r="H3050">
        <v>92</v>
      </c>
      <c r="I3050" s="5">
        <v>153.74999980000001</v>
      </c>
      <c r="J3050" s="5">
        <v>1.67119565</v>
      </c>
      <c r="K3050">
        <v>1681</v>
      </c>
      <c r="L3050" s="15">
        <v>5.4729327781082707E-2</v>
      </c>
      <c r="M3050" s="13">
        <v>1.0591314693634699</v>
      </c>
      <c r="N3050" s="15">
        <v>0</v>
      </c>
      <c r="O3050" s="5">
        <v>0</v>
      </c>
      <c r="P3050" s="5">
        <v>0</v>
      </c>
      <c r="Q3050" s="5">
        <f t="shared" si="523"/>
        <v>153.74999980000001</v>
      </c>
      <c r="R3050" s="5">
        <f t="shared" si="524"/>
        <v>-153.74999980000001</v>
      </c>
      <c r="S3050" s="15">
        <f t="shared" si="525"/>
        <v>-1</v>
      </c>
      <c r="T3050">
        <v>0</v>
      </c>
      <c r="U3050" s="5" t="str">
        <f t="shared" si="526"/>
        <v>NA</v>
      </c>
      <c r="V3050" s="15">
        <f t="shared" si="527"/>
        <v>0</v>
      </c>
      <c r="W3050" s="15">
        <f t="shared" si="528"/>
        <v>0</v>
      </c>
      <c r="X3050" s="5">
        <f t="shared" si="529"/>
        <v>0</v>
      </c>
      <c r="Y3050" s="5">
        <f t="shared" si="530"/>
        <v>138.37499982000003</v>
      </c>
      <c r="Z3050" s="5">
        <f t="shared" si="531"/>
        <v>-161.43749979000003</v>
      </c>
      <c r="AA3050" s="5">
        <f t="shared" si="532"/>
        <v>15.374999979999984</v>
      </c>
      <c r="AB3050" s="5">
        <f t="shared" si="533"/>
        <v>7.6874999900000205</v>
      </c>
    </row>
    <row r="3051" spans="1:28" x14ac:dyDescent="0.55000000000000004">
      <c r="A3051" s="3" t="s">
        <v>72</v>
      </c>
      <c r="B3051" s="3" t="s">
        <v>381</v>
      </c>
      <c r="C3051" t="s">
        <v>47</v>
      </c>
      <c r="D3051" s="3" t="s">
        <v>104</v>
      </c>
      <c r="E3051" s="3" t="s">
        <v>232</v>
      </c>
      <c r="F3051" s="3" t="s">
        <v>77</v>
      </c>
      <c r="G3051" s="5">
        <v>6.25</v>
      </c>
      <c r="H3051">
        <v>63</v>
      </c>
      <c r="I3051" s="5">
        <v>153.8624997</v>
      </c>
      <c r="J3051" s="5">
        <v>2.4422619000000001</v>
      </c>
      <c r="K3051">
        <v>695</v>
      </c>
      <c r="L3051" s="15">
        <v>9.0647482014388492E-2</v>
      </c>
      <c r="M3051" s="13">
        <v>2.7418561151079102</v>
      </c>
      <c r="N3051" s="15">
        <v>0</v>
      </c>
      <c r="O3051" s="5">
        <v>0</v>
      </c>
      <c r="P3051" s="5">
        <v>0</v>
      </c>
      <c r="Q3051" s="5">
        <f t="shared" si="523"/>
        <v>153.8624997</v>
      </c>
      <c r="R3051" s="5">
        <f t="shared" si="524"/>
        <v>-153.8624997</v>
      </c>
      <c r="S3051" s="15">
        <f t="shared" si="525"/>
        <v>-1</v>
      </c>
      <c r="T3051">
        <v>0</v>
      </c>
      <c r="U3051" s="5" t="str">
        <f t="shared" si="526"/>
        <v>NA</v>
      </c>
      <c r="V3051" s="15">
        <f t="shared" si="527"/>
        <v>0</v>
      </c>
      <c r="W3051" s="15">
        <f t="shared" si="528"/>
        <v>0</v>
      </c>
      <c r="X3051" s="5">
        <f t="shared" si="529"/>
        <v>0</v>
      </c>
      <c r="Y3051" s="5">
        <f t="shared" si="530"/>
        <v>138.47624973000001</v>
      </c>
      <c r="Z3051" s="5">
        <f t="shared" si="531"/>
        <v>-161.555624685</v>
      </c>
      <c r="AA3051" s="5">
        <f t="shared" si="532"/>
        <v>15.386249969999994</v>
      </c>
      <c r="AB3051" s="5">
        <f t="shared" si="533"/>
        <v>7.6931249849999972</v>
      </c>
    </row>
    <row r="3052" spans="1:28" x14ac:dyDescent="0.55000000000000004">
      <c r="A3052" s="3" t="s">
        <v>72</v>
      </c>
      <c r="B3052" s="3" t="s">
        <v>780</v>
      </c>
      <c r="C3052" t="s">
        <v>47</v>
      </c>
      <c r="D3052" s="3" t="s">
        <v>137</v>
      </c>
      <c r="E3052" s="3" t="s">
        <v>2863</v>
      </c>
      <c r="F3052" s="3" t="s">
        <v>77</v>
      </c>
      <c r="G3052" s="5">
        <v>6.25</v>
      </c>
      <c r="H3052">
        <v>47</v>
      </c>
      <c r="I3052" s="5">
        <v>155.92499981249998</v>
      </c>
      <c r="J3052" s="5">
        <v>3.3175531874999997</v>
      </c>
      <c r="K3052">
        <v>1379</v>
      </c>
      <c r="L3052" s="15">
        <v>3.4082668600435101E-2</v>
      </c>
      <c r="M3052" s="13">
        <v>1.5356997824510501</v>
      </c>
      <c r="N3052" s="15">
        <v>0</v>
      </c>
      <c r="O3052" s="5">
        <v>0</v>
      </c>
      <c r="P3052" s="5">
        <v>0</v>
      </c>
      <c r="Q3052" s="5">
        <f t="shared" si="523"/>
        <v>155.92499981249998</v>
      </c>
      <c r="R3052" s="5">
        <f t="shared" si="524"/>
        <v>-155.92499981249998</v>
      </c>
      <c r="S3052" s="15">
        <f t="shared" si="525"/>
        <v>-1</v>
      </c>
      <c r="T3052">
        <v>0</v>
      </c>
      <c r="U3052" s="5" t="str">
        <f t="shared" si="526"/>
        <v>NA</v>
      </c>
      <c r="V3052" s="15">
        <f t="shared" si="527"/>
        <v>0</v>
      </c>
      <c r="W3052" s="15">
        <f t="shared" si="528"/>
        <v>0</v>
      </c>
      <c r="X3052" s="5">
        <f t="shared" si="529"/>
        <v>0</v>
      </c>
      <c r="Y3052" s="5">
        <f t="shared" si="530"/>
        <v>140.33249983124998</v>
      </c>
      <c r="Z3052" s="5">
        <f t="shared" si="531"/>
        <v>-163.72124980312498</v>
      </c>
      <c r="AA3052" s="5">
        <f t="shared" si="532"/>
        <v>15.59249998125</v>
      </c>
      <c r="AB3052" s="5">
        <f t="shared" si="533"/>
        <v>7.7962499906250002</v>
      </c>
    </row>
    <row r="3053" spans="1:28" x14ac:dyDescent="0.55000000000000004">
      <c r="A3053" s="3" t="s">
        <v>72</v>
      </c>
      <c r="B3053" s="3" t="s">
        <v>559</v>
      </c>
      <c r="C3053" t="s">
        <v>47</v>
      </c>
      <c r="D3053" s="3" t="s">
        <v>104</v>
      </c>
      <c r="E3053" s="3" t="s">
        <v>105</v>
      </c>
      <c r="F3053" s="3" t="s">
        <v>77</v>
      </c>
      <c r="G3053" s="5">
        <v>6.25</v>
      </c>
      <c r="H3053">
        <v>53</v>
      </c>
      <c r="I3053" s="5">
        <v>156.2249995</v>
      </c>
      <c r="J3053" s="5">
        <v>2.9476415</v>
      </c>
      <c r="K3053">
        <v>609</v>
      </c>
      <c r="L3053" s="15">
        <v>8.7027914614121502E-2</v>
      </c>
      <c r="M3053" s="13">
        <v>1.6197044334975399</v>
      </c>
      <c r="N3053" s="15">
        <v>0</v>
      </c>
      <c r="O3053" s="5">
        <v>0</v>
      </c>
      <c r="P3053" s="5">
        <v>0</v>
      </c>
      <c r="Q3053" s="5">
        <f t="shared" si="523"/>
        <v>156.2249995</v>
      </c>
      <c r="R3053" s="5">
        <f t="shared" si="524"/>
        <v>-156.2249995</v>
      </c>
      <c r="S3053" s="15">
        <f t="shared" si="525"/>
        <v>-1</v>
      </c>
      <c r="T3053">
        <v>0</v>
      </c>
      <c r="U3053" s="5" t="str">
        <f t="shared" si="526"/>
        <v>NA</v>
      </c>
      <c r="V3053" s="15">
        <f t="shared" si="527"/>
        <v>0</v>
      </c>
      <c r="W3053" s="15">
        <f t="shared" si="528"/>
        <v>0</v>
      </c>
      <c r="X3053" s="5">
        <f t="shared" si="529"/>
        <v>0</v>
      </c>
      <c r="Y3053" s="5">
        <f t="shared" si="530"/>
        <v>140.60249955</v>
      </c>
      <c r="Z3053" s="5">
        <f t="shared" si="531"/>
        <v>-164.03624947500001</v>
      </c>
      <c r="AA3053" s="5">
        <f t="shared" si="532"/>
        <v>15.622499949999991</v>
      </c>
      <c r="AB3053" s="5">
        <f t="shared" si="533"/>
        <v>7.8112499750000097</v>
      </c>
    </row>
    <row r="3054" spans="1:28" x14ac:dyDescent="0.55000000000000004">
      <c r="A3054" s="3" t="s">
        <v>72</v>
      </c>
      <c r="B3054" s="3" t="s">
        <v>650</v>
      </c>
      <c r="C3054" t="s">
        <v>47</v>
      </c>
      <c r="D3054" s="3" t="s">
        <v>173</v>
      </c>
      <c r="E3054" s="3" t="s">
        <v>206</v>
      </c>
      <c r="F3054" s="3" t="s">
        <v>77</v>
      </c>
      <c r="G3054" s="5">
        <v>6.25</v>
      </c>
      <c r="H3054">
        <v>76</v>
      </c>
      <c r="I3054" s="5">
        <v>158.89999915000001</v>
      </c>
      <c r="J3054" s="5">
        <v>2.0907894625000001</v>
      </c>
      <c r="K3054">
        <v>824</v>
      </c>
      <c r="L3054" s="15">
        <v>9.2233009708737906E-2</v>
      </c>
      <c r="M3054" s="13">
        <v>2.0206310679611601</v>
      </c>
      <c r="N3054" s="15">
        <v>0</v>
      </c>
      <c r="O3054" s="5">
        <v>0</v>
      </c>
      <c r="P3054" s="5">
        <v>0</v>
      </c>
      <c r="Q3054" s="5">
        <f t="shared" si="523"/>
        <v>158.89999915000001</v>
      </c>
      <c r="R3054" s="5">
        <f t="shared" si="524"/>
        <v>-158.89999915000001</v>
      </c>
      <c r="S3054" s="15">
        <f t="shared" si="525"/>
        <v>-1</v>
      </c>
      <c r="T3054">
        <v>0</v>
      </c>
      <c r="U3054" s="5" t="str">
        <f t="shared" si="526"/>
        <v>NA</v>
      </c>
      <c r="V3054" s="15">
        <f t="shared" si="527"/>
        <v>0</v>
      </c>
      <c r="W3054" s="15">
        <f t="shared" si="528"/>
        <v>0</v>
      </c>
      <c r="X3054" s="5">
        <f t="shared" si="529"/>
        <v>0</v>
      </c>
      <c r="Y3054" s="5">
        <f t="shared" si="530"/>
        <v>143.00999923500001</v>
      </c>
      <c r="Z3054" s="5">
        <f t="shared" si="531"/>
        <v>-166.84499910750003</v>
      </c>
      <c r="AA3054" s="5">
        <f t="shared" si="532"/>
        <v>15.889999915000004</v>
      </c>
      <c r="AB3054" s="5">
        <f t="shared" si="533"/>
        <v>7.9449999575000163</v>
      </c>
    </row>
    <row r="3055" spans="1:28" x14ac:dyDescent="0.55000000000000004">
      <c r="A3055" s="3" t="s">
        <v>72</v>
      </c>
      <c r="B3055" s="3" t="s">
        <v>4903</v>
      </c>
      <c r="C3055" t="s">
        <v>47</v>
      </c>
      <c r="D3055" s="3" t="s">
        <v>173</v>
      </c>
      <c r="E3055" s="3" t="s">
        <v>4096</v>
      </c>
      <c r="F3055" s="3" t="s">
        <v>77</v>
      </c>
      <c r="G3055" s="5">
        <v>6.25</v>
      </c>
      <c r="H3055">
        <v>50</v>
      </c>
      <c r="I3055" s="5">
        <v>159.375</v>
      </c>
      <c r="J3055" s="5">
        <v>3.1875</v>
      </c>
      <c r="K3055">
        <v>950</v>
      </c>
      <c r="L3055" s="15">
        <v>5.2631578947368397E-2</v>
      </c>
      <c r="M3055" s="13">
        <v>1.1040000000000001</v>
      </c>
      <c r="N3055" s="15">
        <v>0</v>
      </c>
      <c r="O3055" s="5">
        <v>0</v>
      </c>
      <c r="P3055" s="5">
        <v>0</v>
      </c>
      <c r="Q3055" s="5">
        <f t="shared" si="523"/>
        <v>159.375</v>
      </c>
      <c r="R3055" s="5">
        <f t="shared" si="524"/>
        <v>-159.375</v>
      </c>
      <c r="S3055" s="15">
        <f t="shared" si="525"/>
        <v>-1</v>
      </c>
      <c r="T3055">
        <v>0</v>
      </c>
      <c r="U3055" s="5" t="str">
        <f t="shared" si="526"/>
        <v>NA</v>
      </c>
      <c r="V3055" s="15">
        <f t="shared" si="527"/>
        <v>0</v>
      </c>
      <c r="W3055" s="15">
        <f t="shared" si="528"/>
        <v>0</v>
      </c>
      <c r="X3055" s="5">
        <f t="shared" si="529"/>
        <v>0</v>
      </c>
      <c r="Y3055" s="5">
        <f t="shared" si="530"/>
        <v>143.4375</v>
      </c>
      <c r="Z3055" s="5">
        <f t="shared" si="531"/>
        <v>-167.34375</v>
      </c>
      <c r="AA3055" s="5">
        <f t="shared" si="532"/>
        <v>15.9375</v>
      </c>
      <c r="AB3055" s="5">
        <f t="shared" si="533"/>
        <v>7.96875</v>
      </c>
    </row>
    <row r="3056" spans="1:28" x14ac:dyDescent="0.55000000000000004">
      <c r="A3056" s="3" t="s">
        <v>72</v>
      </c>
      <c r="B3056" s="3" t="s">
        <v>3668</v>
      </c>
      <c r="C3056" t="s">
        <v>47</v>
      </c>
      <c r="D3056" s="3" t="s">
        <v>32</v>
      </c>
      <c r="E3056" s="3" t="s">
        <v>377</v>
      </c>
      <c r="F3056" s="3" t="s">
        <v>77</v>
      </c>
      <c r="G3056" s="5">
        <v>6.25</v>
      </c>
      <c r="H3056">
        <v>60</v>
      </c>
      <c r="I3056" s="5">
        <v>160.56249975</v>
      </c>
      <c r="J3056" s="5">
        <v>2.6760416624999999</v>
      </c>
      <c r="K3056">
        <v>2580</v>
      </c>
      <c r="L3056" s="15">
        <v>2.32558139534884E-2</v>
      </c>
      <c r="M3056" s="13">
        <v>1.8872868217054299</v>
      </c>
      <c r="N3056" s="15">
        <v>0</v>
      </c>
      <c r="O3056" s="5">
        <v>0</v>
      </c>
      <c r="P3056" s="5">
        <v>0</v>
      </c>
      <c r="Q3056" s="5">
        <f t="shared" si="523"/>
        <v>160.56249975</v>
      </c>
      <c r="R3056" s="5">
        <f t="shared" si="524"/>
        <v>-160.56249975</v>
      </c>
      <c r="S3056" s="15">
        <f t="shared" si="525"/>
        <v>-1</v>
      </c>
      <c r="T3056">
        <v>0</v>
      </c>
      <c r="U3056" s="5" t="str">
        <f t="shared" si="526"/>
        <v>NA</v>
      </c>
      <c r="V3056" s="15">
        <f t="shared" si="527"/>
        <v>0</v>
      </c>
      <c r="W3056" s="15">
        <f t="shared" si="528"/>
        <v>0</v>
      </c>
      <c r="X3056" s="5">
        <f t="shared" si="529"/>
        <v>0</v>
      </c>
      <c r="Y3056" s="5">
        <f t="shared" si="530"/>
        <v>144.50624977500001</v>
      </c>
      <c r="Z3056" s="5">
        <f t="shared" si="531"/>
        <v>-168.59062473750001</v>
      </c>
      <c r="AA3056" s="5">
        <f t="shared" si="532"/>
        <v>16.056249974999986</v>
      </c>
      <c r="AB3056" s="5">
        <f t="shared" si="533"/>
        <v>8.0281249875000071</v>
      </c>
    </row>
    <row r="3057" spans="1:28" x14ac:dyDescent="0.55000000000000004">
      <c r="A3057" s="3" t="s">
        <v>72</v>
      </c>
      <c r="B3057" s="3" t="s">
        <v>4878</v>
      </c>
      <c r="C3057" t="s">
        <v>47</v>
      </c>
      <c r="D3057" s="3" t="s">
        <v>32</v>
      </c>
      <c r="E3057" s="3" t="s">
        <v>377</v>
      </c>
      <c r="F3057" s="3" t="s">
        <v>77</v>
      </c>
      <c r="G3057" s="5">
        <v>6.25</v>
      </c>
      <c r="H3057">
        <v>75</v>
      </c>
      <c r="I3057" s="5">
        <v>160.80000000000001</v>
      </c>
      <c r="J3057" s="5">
        <v>2.1440000000000001</v>
      </c>
      <c r="K3057">
        <v>607</v>
      </c>
      <c r="L3057" s="15">
        <v>0.12355848434925899</v>
      </c>
      <c r="M3057" s="13">
        <v>1.59439868204283</v>
      </c>
      <c r="N3057" s="15">
        <v>0</v>
      </c>
      <c r="O3057" s="5">
        <v>0</v>
      </c>
      <c r="P3057" s="5">
        <v>0</v>
      </c>
      <c r="Q3057" s="5">
        <f t="shared" si="523"/>
        <v>160.80000000000001</v>
      </c>
      <c r="R3057" s="5">
        <f t="shared" si="524"/>
        <v>-160.80000000000001</v>
      </c>
      <c r="S3057" s="15">
        <f t="shared" si="525"/>
        <v>-1</v>
      </c>
      <c r="T3057">
        <v>0</v>
      </c>
      <c r="U3057" s="5" t="str">
        <f t="shared" si="526"/>
        <v>NA</v>
      </c>
      <c r="V3057" s="15">
        <f t="shared" si="527"/>
        <v>0</v>
      </c>
      <c r="W3057" s="15">
        <f t="shared" si="528"/>
        <v>0</v>
      </c>
      <c r="X3057" s="5">
        <f t="shared" si="529"/>
        <v>0</v>
      </c>
      <c r="Y3057" s="5">
        <f t="shared" si="530"/>
        <v>144.72000000000003</v>
      </c>
      <c r="Z3057" s="5">
        <f t="shared" si="531"/>
        <v>-168.84000000000003</v>
      </c>
      <c r="AA3057" s="5">
        <f t="shared" si="532"/>
        <v>16.079999999999984</v>
      </c>
      <c r="AB3057" s="5">
        <f t="shared" si="533"/>
        <v>8.0400000000000205</v>
      </c>
    </row>
    <row r="3058" spans="1:28" x14ac:dyDescent="0.55000000000000004">
      <c r="A3058" s="3" t="s">
        <v>72</v>
      </c>
      <c r="B3058" s="3" t="s">
        <v>785</v>
      </c>
      <c r="C3058" t="s">
        <v>47</v>
      </c>
      <c r="D3058" s="3" t="s">
        <v>137</v>
      </c>
      <c r="E3058" s="3" t="s">
        <v>2863</v>
      </c>
      <c r="F3058" s="3" t="s">
        <v>77</v>
      </c>
      <c r="G3058" s="5">
        <v>6.25</v>
      </c>
      <c r="H3058">
        <v>47</v>
      </c>
      <c r="I3058" s="5">
        <v>162.33749945</v>
      </c>
      <c r="J3058" s="5">
        <v>3.4539893500000001</v>
      </c>
      <c r="K3058">
        <v>3197</v>
      </c>
      <c r="L3058" s="15">
        <v>1.4701282452299E-2</v>
      </c>
      <c r="M3058" s="13">
        <v>1.3897466374726299</v>
      </c>
      <c r="N3058" s="15">
        <v>0</v>
      </c>
      <c r="O3058" s="5">
        <v>0</v>
      </c>
      <c r="P3058" s="5">
        <v>0</v>
      </c>
      <c r="Q3058" s="5">
        <f t="shared" si="523"/>
        <v>162.33749945</v>
      </c>
      <c r="R3058" s="5">
        <f t="shared" si="524"/>
        <v>-162.33749945</v>
      </c>
      <c r="S3058" s="15">
        <f t="shared" si="525"/>
        <v>-1</v>
      </c>
      <c r="T3058">
        <v>0</v>
      </c>
      <c r="U3058" s="5" t="str">
        <f t="shared" si="526"/>
        <v>NA</v>
      </c>
      <c r="V3058" s="15">
        <f t="shared" si="527"/>
        <v>0</v>
      </c>
      <c r="W3058" s="15">
        <f t="shared" si="528"/>
        <v>0</v>
      </c>
      <c r="X3058" s="5">
        <f t="shared" si="529"/>
        <v>0</v>
      </c>
      <c r="Y3058" s="5">
        <f t="shared" si="530"/>
        <v>146.103749505</v>
      </c>
      <c r="Z3058" s="5">
        <f t="shared" si="531"/>
        <v>-170.4543744225</v>
      </c>
      <c r="AA3058" s="5">
        <f t="shared" si="532"/>
        <v>16.233749945</v>
      </c>
      <c r="AB3058" s="5">
        <f t="shared" si="533"/>
        <v>8.1168749724999998</v>
      </c>
    </row>
    <row r="3059" spans="1:28" x14ac:dyDescent="0.55000000000000004">
      <c r="A3059" s="3" t="s">
        <v>72</v>
      </c>
      <c r="B3059" s="3" t="s">
        <v>484</v>
      </c>
      <c r="C3059" t="s">
        <v>47</v>
      </c>
      <c r="D3059" s="3" t="s">
        <v>32</v>
      </c>
      <c r="E3059" s="3" t="s">
        <v>2744</v>
      </c>
      <c r="F3059" s="3" t="s">
        <v>77</v>
      </c>
      <c r="G3059" s="5">
        <v>6.25</v>
      </c>
      <c r="H3059">
        <v>56</v>
      </c>
      <c r="I3059" s="5">
        <v>163.11249990000002</v>
      </c>
      <c r="J3059" s="5">
        <v>2.9127232125000004</v>
      </c>
      <c r="K3059">
        <v>4585</v>
      </c>
      <c r="L3059" s="15">
        <v>1.22137404580153E-2</v>
      </c>
      <c r="M3059" s="13">
        <v>4.3531297709923704</v>
      </c>
      <c r="N3059" s="15">
        <v>0</v>
      </c>
      <c r="O3059" s="5">
        <v>0</v>
      </c>
      <c r="P3059" s="5">
        <v>0</v>
      </c>
      <c r="Q3059" s="5">
        <f t="shared" si="523"/>
        <v>163.11249990000002</v>
      </c>
      <c r="R3059" s="5">
        <f t="shared" si="524"/>
        <v>-163.11249990000002</v>
      </c>
      <c r="S3059" s="15">
        <f t="shared" si="525"/>
        <v>-1</v>
      </c>
      <c r="T3059">
        <v>0</v>
      </c>
      <c r="U3059" s="5" t="str">
        <f t="shared" si="526"/>
        <v>NA</v>
      </c>
      <c r="V3059" s="15">
        <f t="shared" si="527"/>
        <v>0</v>
      </c>
      <c r="W3059" s="15">
        <f t="shared" si="528"/>
        <v>0</v>
      </c>
      <c r="X3059" s="5">
        <f t="shared" si="529"/>
        <v>0</v>
      </c>
      <c r="Y3059" s="5">
        <f t="shared" si="530"/>
        <v>146.80124991000002</v>
      </c>
      <c r="Z3059" s="5">
        <f t="shared" si="531"/>
        <v>-171.26812489500003</v>
      </c>
      <c r="AA3059" s="5">
        <f t="shared" si="532"/>
        <v>16.311249989999993</v>
      </c>
      <c r="AB3059" s="5">
        <f t="shared" si="533"/>
        <v>8.1556249950000108</v>
      </c>
    </row>
    <row r="3060" spans="1:28" x14ac:dyDescent="0.55000000000000004">
      <c r="A3060" s="3" t="s">
        <v>72</v>
      </c>
      <c r="B3060" s="3" t="s">
        <v>653</v>
      </c>
      <c r="C3060" t="s">
        <v>47</v>
      </c>
      <c r="D3060" s="3" t="s">
        <v>173</v>
      </c>
      <c r="E3060" s="3" t="s">
        <v>675</v>
      </c>
      <c r="F3060" s="3" t="s">
        <v>77</v>
      </c>
      <c r="G3060" s="5">
        <v>6.25</v>
      </c>
      <c r="H3060">
        <v>62</v>
      </c>
      <c r="I3060" s="5">
        <v>163.42499942500001</v>
      </c>
      <c r="J3060" s="5">
        <v>2.6358870875</v>
      </c>
      <c r="K3060">
        <v>908</v>
      </c>
      <c r="L3060" s="15">
        <v>6.8281938325991207E-2</v>
      </c>
      <c r="M3060" s="13">
        <v>2.0885462555066101</v>
      </c>
      <c r="N3060" s="15">
        <v>0</v>
      </c>
      <c r="O3060" s="5">
        <v>0</v>
      </c>
      <c r="P3060" s="5">
        <v>0</v>
      </c>
      <c r="Q3060" s="5">
        <f t="shared" si="523"/>
        <v>163.42499942500001</v>
      </c>
      <c r="R3060" s="5">
        <f t="shared" si="524"/>
        <v>-163.42499942500001</v>
      </c>
      <c r="S3060" s="15">
        <f t="shared" si="525"/>
        <v>-1</v>
      </c>
      <c r="T3060">
        <v>0</v>
      </c>
      <c r="U3060" s="5" t="str">
        <f t="shared" si="526"/>
        <v>NA</v>
      </c>
      <c r="V3060" s="15">
        <f t="shared" si="527"/>
        <v>0</v>
      </c>
      <c r="W3060" s="15">
        <f t="shared" si="528"/>
        <v>0</v>
      </c>
      <c r="X3060" s="5">
        <f t="shared" si="529"/>
        <v>0</v>
      </c>
      <c r="Y3060" s="5">
        <f t="shared" si="530"/>
        <v>147.08249948250003</v>
      </c>
      <c r="Z3060" s="5">
        <f t="shared" si="531"/>
        <v>-171.59624939625002</v>
      </c>
      <c r="AA3060" s="5">
        <f t="shared" si="532"/>
        <v>16.342499942499984</v>
      </c>
      <c r="AB3060" s="5">
        <f t="shared" si="533"/>
        <v>8.1712499712500062</v>
      </c>
    </row>
    <row r="3061" spans="1:28" x14ac:dyDescent="0.55000000000000004">
      <c r="A3061" s="3" t="s">
        <v>72</v>
      </c>
      <c r="B3061" s="3" t="s">
        <v>4910</v>
      </c>
      <c r="C3061" t="s">
        <v>47</v>
      </c>
      <c r="D3061" s="3" t="s">
        <v>32</v>
      </c>
      <c r="E3061" s="3" t="s">
        <v>377</v>
      </c>
      <c r="F3061" s="3" t="s">
        <v>77</v>
      </c>
      <c r="G3061" s="5">
        <v>6.25</v>
      </c>
      <c r="H3061">
        <v>49</v>
      </c>
      <c r="I3061" s="5">
        <v>164.7374995875</v>
      </c>
      <c r="J3061" s="5">
        <v>3.3619897874999998</v>
      </c>
      <c r="K3061">
        <v>58854</v>
      </c>
      <c r="L3061" s="15">
        <v>8.3256872939817207E-4</v>
      </c>
      <c r="M3061" s="13">
        <v>2.1537125768851699</v>
      </c>
      <c r="N3061" s="15">
        <v>0</v>
      </c>
      <c r="O3061" s="5">
        <v>0</v>
      </c>
      <c r="P3061" s="5">
        <v>0</v>
      </c>
      <c r="Q3061" s="5">
        <f t="shared" si="523"/>
        <v>164.7374995875</v>
      </c>
      <c r="R3061" s="5">
        <f t="shared" si="524"/>
        <v>-164.7374995875</v>
      </c>
      <c r="S3061" s="15">
        <f t="shared" si="525"/>
        <v>-1</v>
      </c>
      <c r="T3061">
        <v>0</v>
      </c>
      <c r="U3061" s="5" t="str">
        <f t="shared" si="526"/>
        <v>NA</v>
      </c>
      <c r="V3061" s="15">
        <f t="shared" si="527"/>
        <v>0</v>
      </c>
      <c r="W3061" s="15">
        <f t="shared" si="528"/>
        <v>0</v>
      </c>
      <c r="X3061" s="5">
        <f t="shared" si="529"/>
        <v>0</v>
      </c>
      <c r="Y3061" s="5">
        <f t="shared" si="530"/>
        <v>148.26374962874999</v>
      </c>
      <c r="Z3061" s="5">
        <f t="shared" si="531"/>
        <v>-172.97437456687501</v>
      </c>
      <c r="AA3061" s="5">
        <f t="shared" si="532"/>
        <v>16.473749958750005</v>
      </c>
      <c r="AB3061" s="5">
        <f t="shared" si="533"/>
        <v>8.2368749793750169</v>
      </c>
    </row>
    <row r="3062" spans="1:28" x14ac:dyDescent="0.55000000000000004">
      <c r="A3062" s="3" t="s">
        <v>72</v>
      </c>
      <c r="B3062" s="3" t="s">
        <v>484</v>
      </c>
      <c r="C3062" t="s">
        <v>47</v>
      </c>
      <c r="D3062" s="3" t="s">
        <v>173</v>
      </c>
      <c r="E3062" s="3" t="s">
        <v>2735</v>
      </c>
      <c r="F3062" s="3" t="s">
        <v>77</v>
      </c>
      <c r="G3062" s="5">
        <v>6.25</v>
      </c>
      <c r="H3062">
        <v>44</v>
      </c>
      <c r="I3062" s="5">
        <v>165.03749955000001</v>
      </c>
      <c r="J3062" s="5">
        <v>3.7508522625</v>
      </c>
      <c r="K3062">
        <v>4244</v>
      </c>
      <c r="L3062" s="15">
        <v>1.03675777568332E-2</v>
      </c>
      <c r="M3062" s="13">
        <v>2.4570688030160199</v>
      </c>
      <c r="N3062" s="15">
        <v>0</v>
      </c>
      <c r="O3062" s="5">
        <v>0</v>
      </c>
      <c r="P3062" s="5">
        <v>0</v>
      </c>
      <c r="Q3062" s="5">
        <f t="shared" si="523"/>
        <v>165.03749955000001</v>
      </c>
      <c r="R3062" s="5">
        <f t="shared" si="524"/>
        <v>-165.03749955000001</v>
      </c>
      <c r="S3062" s="15">
        <f t="shared" si="525"/>
        <v>-1</v>
      </c>
      <c r="T3062">
        <v>0</v>
      </c>
      <c r="U3062" s="5" t="str">
        <f t="shared" si="526"/>
        <v>NA</v>
      </c>
      <c r="V3062" s="15">
        <f t="shared" si="527"/>
        <v>0</v>
      </c>
      <c r="W3062" s="15">
        <f t="shared" si="528"/>
        <v>0</v>
      </c>
      <c r="X3062" s="5">
        <f t="shared" si="529"/>
        <v>0</v>
      </c>
      <c r="Y3062" s="5">
        <f t="shared" si="530"/>
        <v>148.53374959500002</v>
      </c>
      <c r="Z3062" s="5">
        <f t="shared" si="531"/>
        <v>-173.2893745275</v>
      </c>
      <c r="AA3062" s="5">
        <f t="shared" si="532"/>
        <v>16.503749954999989</v>
      </c>
      <c r="AB3062" s="5">
        <f t="shared" si="533"/>
        <v>8.2518749774999947</v>
      </c>
    </row>
    <row r="3063" spans="1:28" x14ac:dyDescent="0.55000000000000004">
      <c r="A3063" s="3" t="s">
        <v>72</v>
      </c>
      <c r="B3063" s="3" t="s">
        <v>234</v>
      </c>
      <c r="C3063" t="s">
        <v>47</v>
      </c>
      <c r="D3063" s="3" t="s">
        <v>173</v>
      </c>
      <c r="E3063" s="3" t="s">
        <v>188</v>
      </c>
      <c r="F3063" s="3" t="s">
        <v>77</v>
      </c>
      <c r="G3063" s="5">
        <v>6.25</v>
      </c>
      <c r="H3063">
        <v>80</v>
      </c>
      <c r="I3063" s="5">
        <v>168.23750000000001</v>
      </c>
      <c r="J3063" s="5">
        <v>2.1029687500000001</v>
      </c>
      <c r="K3063">
        <v>1871</v>
      </c>
      <c r="L3063" s="15">
        <v>4.27578834847675E-2</v>
      </c>
      <c r="M3063" s="13">
        <v>1.8409941207910201</v>
      </c>
      <c r="N3063" s="15">
        <v>0</v>
      </c>
      <c r="O3063" s="5">
        <v>0</v>
      </c>
      <c r="P3063" s="5">
        <v>0</v>
      </c>
      <c r="Q3063" s="5">
        <f t="shared" si="523"/>
        <v>168.23750000000001</v>
      </c>
      <c r="R3063" s="5">
        <f t="shared" si="524"/>
        <v>-168.23750000000001</v>
      </c>
      <c r="S3063" s="15">
        <f t="shared" si="525"/>
        <v>-1</v>
      </c>
      <c r="T3063">
        <v>0</v>
      </c>
      <c r="U3063" s="5" t="str">
        <f t="shared" si="526"/>
        <v>NA</v>
      </c>
      <c r="V3063" s="15">
        <f t="shared" si="527"/>
        <v>0</v>
      </c>
      <c r="W3063" s="15">
        <f t="shared" si="528"/>
        <v>0</v>
      </c>
      <c r="X3063" s="5">
        <f t="shared" si="529"/>
        <v>0</v>
      </c>
      <c r="Y3063" s="5">
        <f t="shared" si="530"/>
        <v>151.41375000000002</v>
      </c>
      <c r="Z3063" s="5">
        <f t="shared" si="531"/>
        <v>-176.64937500000002</v>
      </c>
      <c r="AA3063" s="5">
        <f t="shared" si="532"/>
        <v>16.82374999999999</v>
      </c>
      <c r="AB3063" s="5">
        <f t="shared" si="533"/>
        <v>8.4118750000000091</v>
      </c>
    </row>
    <row r="3064" spans="1:28" x14ac:dyDescent="0.55000000000000004">
      <c r="A3064" s="3" t="s">
        <v>72</v>
      </c>
      <c r="B3064" s="3" t="s">
        <v>4914</v>
      </c>
      <c r="C3064" t="s">
        <v>47</v>
      </c>
      <c r="D3064" s="3" t="s">
        <v>32</v>
      </c>
      <c r="E3064" s="3" t="s">
        <v>377</v>
      </c>
      <c r="F3064" s="3" t="s">
        <v>77</v>
      </c>
      <c r="G3064" s="5">
        <v>6.25</v>
      </c>
      <c r="H3064">
        <v>76</v>
      </c>
      <c r="I3064" s="5">
        <v>169.7499995</v>
      </c>
      <c r="J3064" s="5">
        <v>2.2335526250000002</v>
      </c>
      <c r="K3064">
        <v>1057</v>
      </c>
      <c r="L3064" s="15">
        <v>7.1901608325449395E-2</v>
      </c>
      <c r="M3064" s="13">
        <v>1.4831598864711399</v>
      </c>
      <c r="N3064" s="15">
        <v>0</v>
      </c>
      <c r="O3064" s="5">
        <v>0</v>
      </c>
      <c r="P3064" s="5">
        <v>0</v>
      </c>
      <c r="Q3064" s="5">
        <f t="shared" si="523"/>
        <v>169.7499995</v>
      </c>
      <c r="R3064" s="5">
        <f t="shared" si="524"/>
        <v>-169.7499995</v>
      </c>
      <c r="S3064" s="15">
        <f t="shared" si="525"/>
        <v>-1</v>
      </c>
      <c r="T3064">
        <v>0</v>
      </c>
      <c r="U3064" s="5" t="str">
        <f t="shared" si="526"/>
        <v>NA</v>
      </c>
      <c r="V3064" s="15">
        <f t="shared" si="527"/>
        <v>0</v>
      </c>
      <c r="W3064" s="15">
        <f t="shared" si="528"/>
        <v>0</v>
      </c>
      <c r="X3064" s="5">
        <f t="shared" si="529"/>
        <v>0</v>
      </c>
      <c r="Y3064" s="5">
        <f t="shared" si="530"/>
        <v>152.77499955000002</v>
      </c>
      <c r="Z3064" s="5">
        <f t="shared" si="531"/>
        <v>-178.23749947500002</v>
      </c>
      <c r="AA3064" s="5">
        <f t="shared" si="532"/>
        <v>16.974999949999983</v>
      </c>
      <c r="AB3064" s="5">
        <f t="shared" si="533"/>
        <v>8.48749997500002</v>
      </c>
    </row>
    <row r="3065" spans="1:28" x14ac:dyDescent="0.55000000000000004">
      <c r="A3065" s="3" t="s">
        <v>72</v>
      </c>
      <c r="B3065" s="3" t="s">
        <v>4916</v>
      </c>
      <c r="C3065" t="s">
        <v>47</v>
      </c>
      <c r="D3065" s="3" t="s">
        <v>173</v>
      </c>
      <c r="E3065" s="3" t="s">
        <v>2718</v>
      </c>
      <c r="F3065" s="3" t="s">
        <v>77</v>
      </c>
      <c r="G3065" s="5">
        <v>6.25</v>
      </c>
      <c r="H3065">
        <v>92</v>
      </c>
      <c r="I3065" s="5">
        <v>170.83749904999999</v>
      </c>
      <c r="J3065" s="5">
        <v>1.8569293375</v>
      </c>
      <c r="K3065">
        <v>2253</v>
      </c>
      <c r="L3065" s="15">
        <v>4.0834442964935602E-2</v>
      </c>
      <c r="M3065" s="13">
        <v>3.0409232134931199</v>
      </c>
      <c r="N3065" s="15">
        <v>0</v>
      </c>
      <c r="O3065" s="5">
        <v>0</v>
      </c>
      <c r="P3065" s="5">
        <v>0</v>
      </c>
      <c r="Q3065" s="5">
        <f t="shared" si="523"/>
        <v>170.83749904999999</v>
      </c>
      <c r="R3065" s="5">
        <f t="shared" si="524"/>
        <v>-170.83749904999999</v>
      </c>
      <c r="S3065" s="15">
        <f t="shared" si="525"/>
        <v>-1</v>
      </c>
      <c r="T3065">
        <v>0</v>
      </c>
      <c r="U3065" s="5" t="str">
        <f t="shared" si="526"/>
        <v>NA</v>
      </c>
      <c r="V3065" s="15">
        <f t="shared" si="527"/>
        <v>0</v>
      </c>
      <c r="W3065" s="15">
        <f t="shared" si="528"/>
        <v>0</v>
      </c>
      <c r="X3065" s="5">
        <f t="shared" si="529"/>
        <v>0</v>
      </c>
      <c r="Y3065" s="5">
        <f t="shared" si="530"/>
        <v>153.753749145</v>
      </c>
      <c r="Z3065" s="5">
        <f t="shared" si="531"/>
        <v>-179.37937400249999</v>
      </c>
      <c r="AA3065" s="5">
        <f t="shared" si="532"/>
        <v>17.083749904999991</v>
      </c>
      <c r="AB3065" s="5">
        <f t="shared" si="533"/>
        <v>8.5418749524999953</v>
      </c>
    </row>
    <row r="3066" spans="1:28" x14ac:dyDescent="0.55000000000000004">
      <c r="A3066" s="3" t="s">
        <v>72</v>
      </c>
      <c r="B3066" s="3" t="s">
        <v>270</v>
      </c>
      <c r="C3066" t="s">
        <v>47</v>
      </c>
      <c r="D3066" s="3" t="s">
        <v>173</v>
      </c>
      <c r="E3066" s="3" t="s">
        <v>4918</v>
      </c>
      <c r="F3066" s="3" t="s">
        <v>77</v>
      </c>
      <c r="G3066" s="5">
        <v>6.25</v>
      </c>
      <c r="H3066">
        <v>71</v>
      </c>
      <c r="I3066" s="5">
        <v>170.98749926249999</v>
      </c>
      <c r="J3066" s="5">
        <v>2.4082746374999999</v>
      </c>
      <c r="K3066">
        <v>3290</v>
      </c>
      <c r="L3066" s="15">
        <v>2.1580547112462E-2</v>
      </c>
      <c r="M3066" s="13">
        <v>1.6799088145896699</v>
      </c>
      <c r="N3066" s="15">
        <v>0</v>
      </c>
      <c r="O3066" s="5">
        <v>0</v>
      </c>
      <c r="P3066" s="5">
        <v>0</v>
      </c>
      <c r="Q3066" s="5">
        <f t="shared" si="523"/>
        <v>170.98749926249999</v>
      </c>
      <c r="R3066" s="5">
        <f t="shared" si="524"/>
        <v>-170.98749926249999</v>
      </c>
      <c r="S3066" s="15">
        <f t="shared" si="525"/>
        <v>-1</v>
      </c>
      <c r="T3066">
        <v>0</v>
      </c>
      <c r="U3066" s="5" t="str">
        <f t="shared" si="526"/>
        <v>NA</v>
      </c>
      <c r="V3066" s="15">
        <f t="shared" si="527"/>
        <v>0</v>
      </c>
      <c r="W3066" s="15">
        <f t="shared" si="528"/>
        <v>0</v>
      </c>
      <c r="X3066" s="5">
        <f t="shared" si="529"/>
        <v>0</v>
      </c>
      <c r="Y3066" s="5">
        <f t="shared" si="530"/>
        <v>153.88874933624999</v>
      </c>
      <c r="Z3066" s="5">
        <f t="shared" si="531"/>
        <v>-179.53687422562501</v>
      </c>
      <c r="AA3066" s="5">
        <f t="shared" si="532"/>
        <v>17.098749926250008</v>
      </c>
      <c r="AB3066" s="5">
        <f t="shared" si="533"/>
        <v>8.5493749631250182</v>
      </c>
    </row>
    <row r="3067" spans="1:28" x14ac:dyDescent="0.55000000000000004">
      <c r="A3067" s="3" t="s">
        <v>72</v>
      </c>
      <c r="B3067" s="3" t="s">
        <v>301</v>
      </c>
      <c r="C3067" t="s">
        <v>47</v>
      </c>
      <c r="D3067" s="3" t="s">
        <v>75</v>
      </c>
      <c r="E3067" s="3" t="s">
        <v>76</v>
      </c>
      <c r="F3067" s="3" t="s">
        <v>77</v>
      </c>
      <c r="G3067" s="5">
        <v>6.25</v>
      </c>
      <c r="H3067">
        <v>73</v>
      </c>
      <c r="I3067" s="5">
        <v>171.76249935000001</v>
      </c>
      <c r="J3067" s="5">
        <v>2.3529109500000001</v>
      </c>
      <c r="K3067">
        <v>691</v>
      </c>
      <c r="L3067" s="15">
        <v>0.10564399421128799</v>
      </c>
      <c r="M3067" s="13">
        <v>1.4040376266280801</v>
      </c>
      <c r="N3067" s="15">
        <v>0</v>
      </c>
      <c r="O3067" s="5">
        <v>0</v>
      </c>
      <c r="P3067" s="5">
        <v>0</v>
      </c>
      <c r="Q3067" s="5">
        <f t="shared" si="523"/>
        <v>171.76249935000001</v>
      </c>
      <c r="R3067" s="5">
        <f t="shared" si="524"/>
        <v>-171.76249935000001</v>
      </c>
      <c r="S3067" s="15">
        <f t="shared" si="525"/>
        <v>-1</v>
      </c>
      <c r="T3067">
        <v>0</v>
      </c>
      <c r="U3067" s="5" t="str">
        <f t="shared" si="526"/>
        <v>NA</v>
      </c>
      <c r="V3067" s="15">
        <f t="shared" si="527"/>
        <v>0</v>
      </c>
      <c r="W3067" s="15">
        <f t="shared" si="528"/>
        <v>0</v>
      </c>
      <c r="X3067" s="5">
        <f t="shared" si="529"/>
        <v>0</v>
      </c>
      <c r="Y3067" s="5">
        <f t="shared" si="530"/>
        <v>154.58624941500003</v>
      </c>
      <c r="Z3067" s="5">
        <f t="shared" si="531"/>
        <v>-180.35062431750003</v>
      </c>
      <c r="AA3067" s="5">
        <f t="shared" si="532"/>
        <v>17.176249934999987</v>
      </c>
      <c r="AB3067" s="5">
        <f t="shared" si="533"/>
        <v>8.588124967500022</v>
      </c>
    </row>
    <row r="3068" spans="1:28" x14ac:dyDescent="0.55000000000000004">
      <c r="A3068" s="3" t="s">
        <v>72</v>
      </c>
      <c r="B3068" s="3" t="s">
        <v>281</v>
      </c>
      <c r="C3068" t="s">
        <v>47</v>
      </c>
      <c r="D3068" s="3" t="s">
        <v>173</v>
      </c>
      <c r="E3068" s="3" t="s">
        <v>675</v>
      </c>
      <c r="F3068" s="3" t="s">
        <v>175</v>
      </c>
      <c r="G3068" s="5">
        <v>6.25</v>
      </c>
      <c r="H3068">
        <v>102</v>
      </c>
      <c r="I3068" s="5">
        <v>172.77499882499998</v>
      </c>
      <c r="J3068" s="5">
        <v>1.6938725374999999</v>
      </c>
      <c r="K3068">
        <v>3384</v>
      </c>
      <c r="L3068" s="15">
        <v>3.0141843971631201E-2</v>
      </c>
      <c r="M3068" s="13">
        <v>1.65910165484634</v>
      </c>
      <c r="N3068" s="15">
        <v>0</v>
      </c>
      <c r="O3068" s="5">
        <v>0</v>
      </c>
      <c r="P3068" s="5">
        <v>0</v>
      </c>
      <c r="Q3068" s="5">
        <f t="shared" si="523"/>
        <v>172.77499882499998</v>
      </c>
      <c r="R3068" s="5">
        <f t="shared" si="524"/>
        <v>-172.77499882499998</v>
      </c>
      <c r="S3068" s="15">
        <f t="shared" si="525"/>
        <v>-1</v>
      </c>
      <c r="T3068">
        <v>0</v>
      </c>
      <c r="U3068" s="5" t="str">
        <f t="shared" si="526"/>
        <v>NA</v>
      </c>
      <c r="V3068" s="15">
        <f t="shared" si="527"/>
        <v>0</v>
      </c>
      <c r="W3068" s="15">
        <f t="shared" si="528"/>
        <v>0</v>
      </c>
      <c r="X3068" s="5">
        <f t="shared" si="529"/>
        <v>0</v>
      </c>
      <c r="Y3068" s="5">
        <f t="shared" si="530"/>
        <v>155.49749894249999</v>
      </c>
      <c r="Z3068" s="5">
        <f t="shared" si="531"/>
        <v>-181.41374876625</v>
      </c>
      <c r="AA3068" s="5">
        <f t="shared" si="532"/>
        <v>17.277499882499995</v>
      </c>
      <c r="AB3068" s="5">
        <f t="shared" si="533"/>
        <v>8.6387499412500119</v>
      </c>
    </row>
    <row r="3069" spans="1:28" x14ac:dyDescent="0.55000000000000004">
      <c r="A3069" s="3" t="s">
        <v>72</v>
      </c>
      <c r="B3069" s="3" t="s">
        <v>3305</v>
      </c>
      <c r="C3069" t="s">
        <v>47</v>
      </c>
      <c r="D3069" s="3" t="s">
        <v>32</v>
      </c>
      <c r="E3069" s="3" t="s">
        <v>575</v>
      </c>
      <c r="F3069" s="3" t="s">
        <v>77</v>
      </c>
      <c r="G3069" s="5">
        <v>6.25</v>
      </c>
      <c r="H3069">
        <v>87</v>
      </c>
      <c r="I3069" s="5">
        <v>173.48749931249998</v>
      </c>
      <c r="J3069" s="5">
        <v>1.9941091874999999</v>
      </c>
      <c r="K3069">
        <v>1591</v>
      </c>
      <c r="L3069" s="15">
        <v>5.4682589566310502E-2</v>
      </c>
      <c r="M3069" s="13">
        <v>1.8709616593337499</v>
      </c>
      <c r="N3069" s="15">
        <v>0</v>
      </c>
      <c r="O3069" s="5">
        <v>0</v>
      </c>
      <c r="P3069" s="5">
        <v>0</v>
      </c>
      <c r="Q3069" s="5">
        <f t="shared" si="523"/>
        <v>173.48749931249998</v>
      </c>
      <c r="R3069" s="5">
        <f t="shared" si="524"/>
        <v>-173.48749931249998</v>
      </c>
      <c r="S3069" s="15">
        <f t="shared" si="525"/>
        <v>-1</v>
      </c>
      <c r="T3069">
        <v>0</v>
      </c>
      <c r="U3069" s="5" t="str">
        <f t="shared" si="526"/>
        <v>NA</v>
      </c>
      <c r="V3069" s="15">
        <f t="shared" si="527"/>
        <v>0</v>
      </c>
      <c r="W3069" s="15">
        <f t="shared" si="528"/>
        <v>0</v>
      </c>
      <c r="X3069" s="5">
        <f t="shared" si="529"/>
        <v>0</v>
      </c>
      <c r="Y3069" s="5">
        <f t="shared" si="530"/>
        <v>156.13874938124999</v>
      </c>
      <c r="Z3069" s="5">
        <f t="shared" si="531"/>
        <v>-182.161874278125</v>
      </c>
      <c r="AA3069" s="5">
        <f t="shared" si="532"/>
        <v>17.348749931249984</v>
      </c>
      <c r="AB3069" s="5">
        <f t="shared" si="533"/>
        <v>8.6743749656250202</v>
      </c>
    </row>
    <row r="3070" spans="1:28" x14ac:dyDescent="0.55000000000000004">
      <c r="A3070" s="3" t="s">
        <v>72</v>
      </c>
      <c r="B3070" s="3" t="s">
        <v>708</v>
      </c>
      <c r="C3070" t="s">
        <v>47</v>
      </c>
      <c r="D3070" s="3" t="s">
        <v>173</v>
      </c>
      <c r="E3070" s="3" t="s">
        <v>4923</v>
      </c>
      <c r="F3070" s="3" t="s">
        <v>77</v>
      </c>
      <c r="G3070" s="5">
        <v>6.25</v>
      </c>
      <c r="H3070">
        <v>57</v>
      </c>
      <c r="I3070" s="5">
        <v>173.85</v>
      </c>
      <c r="J3070" s="5">
        <v>3.05</v>
      </c>
      <c r="K3070">
        <v>1968</v>
      </c>
      <c r="L3070" s="15">
        <v>2.8963414634146298E-2</v>
      </c>
      <c r="M3070" s="13">
        <v>1.8913109756097599</v>
      </c>
      <c r="N3070" s="15">
        <v>0</v>
      </c>
      <c r="O3070" s="5">
        <v>0</v>
      </c>
      <c r="P3070" s="5">
        <v>0</v>
      </c>
      <c r="Q3070" s="5">
        <f t="shared" si="523"/>
        <v>173.85</v>
      </c>
      <c r="R3070" s="5">
        <f t="shared" si="524"/>
        <v>-173.85</v>
      </c>
      <c r="S3070" s="15">
        <f t="shared" si="525"/>
        <v>-1</v>
      </c>
      <c r="T3070">
        <v>0</v>
      </c>
      <c r="U3070" s="5" t="str">
        <f t="shared" si="526"/>
        <v>NA</v>
      </c>
      <c r="V3070" s="15">
        <f t="shared" si="527"/>
        <v>0</v>
      </c>
      <c r="W3070" s="15">
        <f t="shared" si="528"/>
        <v>0</v>
      </c>
      <c r="X3070" s="5">
        <f t="shared" si="529"/>
        <v>0</v>
      </c>
      <c r="Y3070" s="5">
        <f t="shared" si="530"/>
        <v>156.465</v>
      </c>
      <c r="Z3070" s="5">
        <f t="shared" si="531"/>
        <v>-182.54249999999999</v>
      </c>
      <c r="AA3070" s="5">
        <f t="shared" si="532"/>
        <v>17.384999999999991</v>
      </c>
      <c r="AB3070" s="5">
        <f t="shared" si="533"/>
        <v>8.6924999999999955</v>
      </c>
    </row>
    <row r="3071" spans="1:28" x14ac:dyDescent="0.55000000000000004">
      <c r="A3071" s="3" t="s">
        <v>72</v>
      </c>
      <c r="B3071" s="3" t="s">
        <v>4914</v>
      </c>
      <c r="C3071" t="s">
        <v>47</v>
      </c>
      <c r="D3071" s="3" t="s">
        <v>173</v>
      </c>
      <c r="E3071" s="3" t="s">
        <v>188</v>
      </c>
      <c r="F3071" s="3" t="s">
        <v>77</v>
      </c>
      <c r="G3071" s="5">
        <v>6.25</v>
      </c>
      <c r="H3071">
        <v>93</v>
      </c>
      <c r="I3071" s="5">
        <v>178.9374997875</v>
      </c>
      <c r="J3071" s="5">
        <v>1.9240591375</v>
      </c>
      <c r="K3071">
        <v>1361</v>
      </c>
      <c r="L3071" s="15">
        <v>6.8332108743570902E-2</v>
      </c>
      <c r="M3071" s="13">
        <v>1.87487141807494</v>
      </c>
      <c r="N3071" s="15">
        <v>0</v>
      </c>
      <c r="O3071" s="5">
        <v>0</v>
      </c>
      <c r="P3071" s="5">
        <v>0</v>
      </c>
      <c r="Q3071" s="5">
        <f t="shared" si="523"/>
        <v>178.9374997875</v>
      </c>
      <c r="R3071" s="5">
        <f t="shared" si="524"/>
        <v>-178.9374997875</v>
      </c>
      <c r="S3071" s="15">
        <f t="shared" si="525"/>
        <v>-1</v>
      </c>
      <c r="T3071">
        <v>0</v>
      </c>
      <c r="U3071" s="5" t="str">
        <f t="shared" si="526"/>
        <v>NA</v>
      </c>
      <c r="V3071" s="15">
        <f t="shared" si="527"/>
        <v>0</v>
      </c>
      <c r="W3071" s="15">
        <f t="shared" si="528"/>
        <v>0</v>
      </c>
      <c r="X3071" s="5">
        <f t="shared" si="529"/>
        <v>0</v>
      </c>
      <c r="Y3071" s="5">
        <f t="shared" si="530"/>
        <v>161.04374980874999</v>
      </c>
      <c r="Z3071" s="5">
        <f t="shared" si="531"/>
        <v>-187.88437477687501</v>
      </c>
      <c r="AA3071" s="5">
        <f t="shared" si="532"/>
        <v>17.893749978750009</v>
      </c>
      <c r="AB3071" s="5">
        <f t="shared" si="533"/>
        <v>8.9468749893750044</v>
      </c>
    </row>
    <row r="3072" spans="1:28" x14ac:dyDescent="0.55000000000000004">
      <c r="A3072" s="3" t="s">
        <v>72</v>
      </c>
      <c r="B3072" s="3" t="s">
        <v>4778</v>
      </c>
      <c r="C3072" t="s">
        <v>47</v>
      </c>
      <c r="D3072" s="3" t="s">
        <v>173</v>
      </c>
      <c r="E3072" s="3" t="s">
        <v>3132</v>
      </c>
      <c r="F3072" s="3" t="s">
        <v>77</v>
      </c>
      <c r="G3072" s="5">
        <v>6.25</v>
      </c>
      <c r="H3072">
        <v>46</v>
      </c>
      <c r="I3072" s="5">
        <v>183.199999625</v>
      </c>
      <c r="J3072" s="5">
        <v>3.9826086875</v>
      </c>
      <c r="K3072">
        <v>6761</v>
      </c>
      <c r="L3072" s="15">
        <v>6.8037272592811693E-3</v>
      </c>
      <c r="M3072" s="13">
        <v>1.9314450525070299</v>
      </c>
      <c r="N3072" s="15">
        <v>0</v>
      </c>
      <c r="O3072" s="5">
        <v>0</v>
      </c>
      <c r="P3072" s="5">
        <v>0</v>
      </c>
      <c r="Q3072" s="5">
        <f t="shared" si="523"/>
        <v>183.199999625</v>
      </c>
      <c r="R3072" s="5">
        <f t="shared" si="524"/>
        <v>-183.199999625</v>
      </c>
      <c r="S3072" s="15">
        <f t="shared" si="525"/>
        <v>-1</v>
      </c>
      <c r="T3072">
        <v>0</v>
      </c>
      <c r="U3072" s="5" t="str">
        <f t="shared" si="526"/>
        <v>NA</v>
      </c>
      <c r="V3072" s="15">
        <f t="shared" si="527"/>
        <v>0</v>
      </c>
      <c r="W3072" s="15">
        <f t="shared" si="528"/>
        <v>0</v>
      </c>
      <c r="X3072" s="5">
        <f t="shared" si="529"/>
        <v>0</v>
      </c>
      <c r="Y3072" s="5">
        <f t="shared" si="530"/>
        <v>164.87999966250001</v>
      </c>
      <c r="Z3072" s="5">
        <f t="shared" si="531"/>
        <v>-192.35999960625</v>
      </c>
      <c r="AA3072" s="5">
        <f t="shared" si="532"/>
        <v>18.319999962499992</v>
      </c>
      <c r="AB3072" s="5">
        <f t="shared" si="533"/>
        <v>9.1599999812499959</v>
      </c>
    </row>
    <row r="3073" spans="1:28" x14ac:dyDescent="0.55000000000000004">
      <c r="A3073" s="3" t="s">
        <v>72</v>
      </c>
      <c r="B3073" s="3" t="s">
        <v>3137</v>
      </c>
      <c r="C3073" t="s">
        <v>47</v>
      </c>
      <c r="D3073" s="3" t="s">
        <v>173</v>
      </c>
      <c r="E3073" s="3" t="s">
        <v>3607</v>
      </c>
      <c r="F3073" s="3" t="s">
        <v>77</v>
      </c>
      <c r="G3073" s="5">
        <v>6.25</v>
      </c>
      <c r="H3073">
        <v>93</v>
      </c>
      <c r="I3073" s="5">
        <v>189.39999978749998</v>
      </c>
      <c r="J3073" s="5">
        <v>2.0365591374999998</v>
      </c>
      <c r="K3073">
        <v>2442</v>
      </c>
      <c r="L3073" s="15">
        <v>3.80835380835381E-2</v>
      </c>
      <c r="M3073" s="13">
        <v>1.44107289107289</v>
      </c>
      <c r="N3073" s="15">
        <v>0</v>
      </c>
      <c r="O3073" s="5">
        <v>0</v>
      </c>
      <c r="P3073" s="5">
        <v>0</v>
      </c>
      <c r="Q3073" s="5">
        <f t="shared" si="523"/>
        <v>189.39999978749998</v>
      </c>
      <c r="R3073" s="5">
        <f t="shared" si="524"/>
        <v>-189.39999978749998</v>
      </c>
      <c r="S3073" s="15">
        <f t="shared" si="525"/>
        <v>-1</v>
      </c>
      <c r="T3073">
        <v>0</v>
      </c>
      <c r="U3073" s="5" t="str">
        <f t="shared" si="526"/>
        <v>NA</v>
      </c>
      <c r="V3073" s="15">
        <f t="shared" si="527"/>
        <v>0</v>
      </c>
      <c r="W3073" s="15">
        <f t="shared" si="528"/>
        <v>0</v>
      </c>
      <c r="X3073" s="5">
        <f t="shared" si="529"/>
        <v>0</v>
      </c>
      <c r="Y3073" s="5">
        <f t="shared" si="530"/>
        <v>170.45999980874998</v>
      </c>
      <c r="Z3073" s="5">
        <f t="shared" si="531"/>
        <v>-198.86999977687498</v>
      </c>
      <c r="AA3073" s="5">
        <f t="shared" si="532"/>
        <v>18.939999978749995</v>
      </c>
      <c r="AB3073" s="5">
        <f t="shared" si="533"/>
        <v>9.4699999893749975</v>
      </c>
    </row>
    <row r="3074" spans="1:28" x14ac:dyDescent="0.55000000000000004">
      <c r="A3074" s="3" t="s">
        <v>72</v>
      </c>
      <c r="B3074" s="3" t="s">
        <v>2998</v>
      </c>
      <c r="C3074" t="s">
        <v>47</v>
      </c>
      <c r="D3074" s="3" t="s">
        <v>173</v>
      </c>
      <c r="E3074" s="3" t="s">
        <v>188</v>
      </c>
      <c r="F3074" s="3" t="s">
        <v>77</v>
      </c>
      <c r="G3074" s="5">
        <v>6.25</v>
      </c>
      <c r="H3074">
        <v>110</v>
      </c>
      <c r="I3074" s="5">
        <v>190.21249912499999</v>
      </c>
      <c r="J3074" s="5">
        <v>1.7292045375</v>
      </c>
      <c r="K3074">
        <v>5392</v>
      </c>
      <c r="L3074" s="15">
        <v>2.04005934718101E-2</v>
      </c>
      <c r="M3074" s="13">
        <v>1.48609050445104</v>
      </c>
      <c r="N3074" s="15">
        <v>0</v>
      </c>
      <c r="O3074" s="5">
        <v>0</v>
      </c>
      <c r="P3074" s="5">
        <v>0</v>
      </c>
      <c r="Q3074" s="5">
        <f t="shared" ref="Q3074:Q3137" si="534">I3074</f>
        <v>190.21249912499999</v>
      </c>
      <c r="R3074" s="5">
        <f t="shared" ref="R3074:R3137" si="535">P3074-Q3074</f>
        <v>-190.21249912499999</v>
      </c>
      <c r="S3074" s="15">
        <f t="shared" ref="S3074:S3137" si="536">IF(Q3074=0,0,(P3074-Q3074)/Q3074)</f>
        <v>-1</v>
      </c>
      <c r="T3074">
        <v>0</v>
      </c>
      <c r="U3074" s="5" t="str">
        <f t="shared" ref="U3074:U3137" si="537">IF(T3074=0,"NA",P3074/T3074)</f>
        <v>NA</v>
      </c>
      <c r="V3074" s="15">
        <f t="shared" si="527"/>
        <v>0</v>
      </c>
      <c r="W3074" s="15">
        <f t="shared" si="528"/>
        <v>0</v>
      </c>
      <c r="X3074" s="5">
        <f t="shared" si="529"/>
        <v>0</v>
      </c>
      <c r="Y3074" s="5">
        <f t="shared" si="530"/>
        <v>171.1912492125</v>
      </c>
      <c r="Z3074" s="5">
        <f t="shared" si="531"/>
        <v>-199.72312408125001</v>
      </c>
      <c r="AA3074" s="5">
        <f t="shared" si="532"/>
        <v>19.021249912499997</v>
      </c>
      <c r="AB3074" s="5">
        <f t="shared" si="533"/>
        <v>9.5106249562500125</v>
      </c>
    </row>
    <row r="3075" spans="1:28" x14ac:dyDescent="0.55000000000000004">
      <c r="A3075" s="3" t="s">
        <v>72</v>
      </c>
      <c r="B3075" s="3" t="s">
        <v>4560</v>
      </c>
      <c r="C3075" t="s">
        <v>47</v>
      </c>
      <c r="D3075" s="3" t="s">
        <v>173</v>
      </c>
      <c r="E3075" s="3" t="s">
        <v>545</v>
      </c>
      <c r="F3075" s="3" t="s">
        <v>77</v>
      </c>
      <c r="G3075" s="5">
        <v>6.25</v>
      </c>
      <c r="H3075">
        <v>86</v>
      </c>
      <c r="I3075" s="5">
        <v>191.69999957499999</v>
      </c>
      <c r="J3075" s="5">
        <v>2.2290697625</v>
      </c>
      <c r="K3075">
        <v>916</v>
      </c>
      <c r="L3075" s="15">
        <v>9.3886462882096108E-2</v>
      </c>
      <c r="M3075" s="13">
        <v>2.1224890829694298</v>
      </c>
      <c r="N3075" s="15">
        <v>0</v>
      </c>
      <c r="O3075" s="5">
        <v>0</v>
      </c>
      <c r="P3075" s="5">
        <v>0</v>
      </c>
      <c r="Q3075" s="5">
        <f t="shared" si="534"/>
        <v>191.69999957499999</v>
      </c>
      <c r="R3075" s="5">
        <f t="shared" si="535"/>
        <v>-191.69999957499999</v>
      </c>
      <c r="S3075" s="15">
        <f t="shared" si="536"/>
        <v>-1</v>
      </c>
      <c r="T3075">
        <v>0</v>
      </c>
      <c r="U3075" s="5" t="str">
        <f t="shared" si="537"/>
        <v>NA</v>
      </c>
      <c r="V3075" s="15">
        <f t="shared" ref="V3075:V3138" si="538">(L3075*N3075)</f>
        <v>0</v>
      </c>
      <c r="W3075" s="15">
        <f t="shared" ref="W3075:W3138" si="539">IF(P3075=0,0,R3075/P3075)</f>
        <v>0</v>
      </c>
      <c r="X3075" s="5">
        <f t="shared" ref="X3075:X3138" si="540">IF(T3075=0,0,Q3075/T3075)</f>
        <v>0</v>
      </c>
      <c r="Y3075" s="5">
        <f t="shared" ref="Y3075:Y3138" si="541">Q3075*0.9</f>
        <v>172.52999961750001</v>
      </c>
      <c r="Z3075" s="5">
        <f t="shared" ref="Z3075:Z3138" si="542">R3075*1.05</f>
        <v>-201.28499955375</v>
      </c>
      <c r="AA3075" s="5">
        <f t="shared" ref="AA3075:AA3138" si="543">Q3075-Y3075</f>
        <v>19.169999957499982</v>
      </c>
      <c r="AB3075" s="5">
        <f t="shared" ref="AB3075:AB3138" si="544">R3075-Z3075</f>
        <v>9.5849999787500053</v>
      </c>
    </row>
    <row r="3076" spans="1:28" x14ac:dyDescent="0.55000000000000004">
      <c r="A3076" s="3" t="s">
        <v>72</v>
      </c>
      <c r="B3076" s="3" t="s">
        <v>4930</v>
      </c>
      <c r="C3076" t="s">
        <v>47</v>
      </c>
      <c r="D3076" s="3" t="s">
        <v>173</v>
      </c>
      <c r="E3076" s="3" t="s">
        <v>4931</v>
      </c>
      <c r="F3076" s="3" t="s">
        <v>77</v>
      </c>
      <c r="G3076" s="5">
        <v>6.25</v>
      </c>
      <c r="H3076">
        <v>97</v>
      </c>
      <c r="I3076" s="5">
        <v>198.52499907500001</v>
      </c>
      <c r="J3076" s="5">
        <v>2.0466494750000002</v>
      </c>
      <c r="K3076">
        <v>2100</v>
      </c>
      <c r="L3076" s="15">
        <v>4.6190476190476205E-2</v>
      </c>
      <c r="M3076" s="13">
        <v>1.03461904761905</v>
      </c>
      <c r="N3076" s="15">
        <v>0</v>
      </c>
      <c r="O3076" s="5">
        <v>0</v>
      </c>
      <c r="P3076" s="5">
        <v>0</v>
      </c>
      <c r="Q3076" s="5">
        <f t="shared" si="534"/>
        <v>198.52499907500001</v>
      </c>
      <c r="R3076" s="5">
        <f t="shared" si="535"/>
        <v>-198.52499907500001</v>
      </c>
      <c r="S3076" s="15">
        <f t="shared" si="536"/>
        <v>-1</v>
      </c>
      <c r="T3076">
        <v>0</v>
      </c>
      <c r="U3076" s="5" t="str">
        <f t="shared" si="537"/>
        <v>NA</v>
      </c>
      <c r="V3076" s="15">
        <f t="shared" si="538"/>
        <v>0</v>
      </c>
      <c r="W3076" s="15">
        <f t="shared" si="539"/>
        <v>0</v>
      </c>
      <c r="X3076" s="5">
        <f t="shared" si="540"/>
        <v>0</v>
      </c>
      <c r="Y3076" s="5">
        <f t="shared" si="541"/>
        <v>178.67249916750001</v>
      </c>
      <c r="Z3076" s="5">
        <f t="shared" si="542"/>
        <v>-208.45124902875003</v>
      </c>
      <c r="AA3076" s="5">
        <f t="shared" si="543"/>
        <v>19.852499907500004</v>
      </c>
      <c r="AB3076" s="5">
        <f t="shared" si="544"/>
        <v>9.9262499537500162</v>
      </c>
    </row>
    <row r="3077" spans="1:28" x14ac:dyDescent="0.55000000000000004">
      <c r="A3077" s="3" t="s">
        <v>72</v>
      </c>
      <c r="B3077" s="3" t="s">
        <v>3179</v>
      </c>
      <c r="C3077" t="s">
        <v>47</v>
      </c>
      <c r="D3077" s="3" t="s">
        <v>32</v>
      </c>
      <c r="E3077" s="3" t="s">
        <v>467</v>
      </c>
      <c r="F3077" s="3" t="s">
        <v>77</v>
      </c>
      <c r="G3077" s="5">
        <v>6.25</v>
      </c>
      <c r="H3077">
        <v>110</v>
      </c>
      <c r="I3077" s="5">
        <v>199.33749962499999</v>
      </c>
      <c r="J3077" s="5">
        <v>1.8121590875</v>
      </c>
      <c r="K3077">
        <v>5903</v>
      </c>
      <c r="L3077" s="15">
        <v>1.8634592580044001E-2</v>
      </c>
      <c r="M3077" s="13">
        <v>3.3726071489073401</v>
      </c>
      <c r="N3077" s="15">
        <v>0</v>
      </c>
      <c r="O3077" s="5">
        <v>0</v>
      </c>
      <c r="P3077" s="5">
        <v>0</v>
      </c>
      <c r="Q3077" s="5">
        <f t="shared" si="534"/>
        <v>199.33749962499999</v>
      </c>
      <c r="R3077" s="5">
        <f t="shared" si="535"/>
        <v>-199.33749962499999</v>
      </c>
      <c r="S3077" s="15">
        <f t="shared" si="536"/>
        <v>-1</v>
      </c>
      <c r="T3077">
        <v>0</v>
      </c>
      <c r="U3077" s="5" t="str">
        <f t="shared" si="537"/>
        <v>NA</v>
      </c>
      <c r="V3077" s="15">
        <f t="shared" si="538"/>
        <v>0</v>
      </c>
      <c r="W3077" s="15">
        <f t="shared" si="539"/>
        <v>0</v>
      </c>
      <c r="X3077" s="5">
        <f t="shared" si="540"/>
        <v>0</v>
      </c>
      <c r="Y3077" s="5">
        <f t="shared" si="541"/>
        <v>179.40374966249999</v>
      </c>
      <c r="Z3077" s="5">
        <f t="shared" si="542"/>
        <v>-209.30437460625001</v>
      </c>
      <c r="AA3077" s="5">
        <f t="shared" si="543"/>
        <v>19.933749962500002</v>
      </c>
      <c r="AB3077" s="5">
        <f t="shared" si="544"/>
        <v>9.9668749812500153</v>
      </c>
    </row>
    <row r="3078" spans="1:28" x14ac:dyDescent="0.55000000000000004">
      <c r="A3078" s="3" t="s">
        <v>72</v>
      </c>
      <c r="B3078" s="3" t="s">
        <v>276</v>
      </c>
      <c r="C3078" t="s">
        <v>47</v>
      </c>
      <c r="D3078" s="3" t="s">
        <v>104</v>
      </c>
      <c r="E3078" s="3" t="s">
        <v>232</v>
      </c>
      <c r="F3078" s="3" t="s">
        <v>77</v>
      </c>
      <c r="G3078" s="5">
        <v>6.25</v>
      </c>
      <c r="H3078">
        <v>88</v>
      </c>
      <c r="I3078" s="5">
        <v>199.4749999</v>
      </c>
      <c r="J3078" s="5">
        <v>2.2667613625</v>
      </c>
      <c r="K3078">
        <v>754</v>
      </c>
      <c r="L3078" s="15">
        <v>0.116710875331565</v>
      </c>
      <c r="M3078" s="13">
        <v>1.8108753315649899</v>
      </c>
      <c r="N3078" s="15">
        <v>0</v>
      </c>
      <c r="O3078" s="5">
        <v>0</v>
      </c>
      <c r="P3078" s="5">
        <v>0</v>
      </c>
      <c r="Q3078" s="5">
        <f t="shared" si="534"/>
        <v>199.4749999</v>
      </c>
      <c r="R3078" s="5">
        <f t="shared" si="535"/>
        <v>-199.4749999</v>
      </c>
      <c r="S3078" s="15">
        <f t="shared" si="536"/>
        <v>-1</v>
      </c>
      <c r="T3078">
        <v>0</v>
      </c>
      <c r="U3078" s="5" t="str">
        <f t="shared" si="537"/>
        <v>NA</v>
      </c>
      <c r="V3078" s="15">
        <f t="shared" si="538"/>
        <v>0</v>
      </c>
      <c r="W3078" s="15">
        <f t="shared" si="539"/>
        <v>0</v>
      </c>
      <c r="X3078" s="5">
        <f t="shared" si="540"/>
        <v>0</v>
      </c>
      <c r="Y3078" s="5">
        <f t="shared" si="541"/>
        <v>179.52749991000002</v>
      </c>
      <c r="Z3078" s="5">
        <f t="shared" si="542"/>
        <v>-209.44874989500002</v>
      </c>
      <c r="AA3078" s="5">
        <f t="shared" si="543"/>
        <v>19.947499989999983</v>
      </c>
      <c r="AB3078" s="5">
        <f t="shared" si="544"/>
        <v>9.9737499950000199</v>
      </c>
    </row>
    <row r="3079" spans="1:28" x14ac:dyDescent="0.55000000000000004">
      <c r="A3079" s="3" t="s">
        <v>72</v>
      </c>
      <c r="B3079" s="3" t="s">
        <v>3208</v>
      </c>
      <c r="C3079" t="s">
        <v>47</v>
      </c>
      <c r="D3079" s="3" t="s">
        <v>173</v>
      </c>
      <c r="E3079" s="3" t="s">
        <v>188</v>
      </c>
      <c r="F3079" s="3" t="s">
        <v>77</v>
      </c>
      <c r="G3079" s="5">
        <v>6.25</v>
      </c>
      <c r="H3079">
        <v>69</v>
      </c>
      <c r="I3079" s="5">
        <v>201.23749950000001</v>
      </c>
      <c r="J3079" s="5">
        <v>2.9164855000000003</v>
      </c>
      <c r="K3079">
        <v>4562</v>
      </c>
      <c r="L3079" s="15">
        <v>1.51249451994739E-2</v>
      </c>
      <c r="M3079" s="13">
        <v>1.5193774660236701</v>
      </c>
      <c r="N3079" s="15">
        <v>0</v>
      </c>
      <c r="O3079" s="5">
        <v>0</v>
      </c>
      <c r="P3079" s="5">
        <v>0</v>
      </c>
      <c r="Q3079" s="5">
        <f t="shared" si="534"/>
        <v>201.23749950000001</v>
      </c>
      <c r="R3079" s="5">
        <f t="shared" si="535"/>
        <v>-201.23749950000001</v>
      </c>
      <c r="S3079" s="15">
        <f t="shared" si="536"/>
        <v>-1</v>
      </c>
      <c r="T3079">
        <v>0</v>
      </c>
      <c r="U3079" s="5" t="str">
        <f t="shared" si="537"/>
        <v>NA</v>
      </c>
      <c r="V3079" s="15">
        <f t="shared" si="538"/>
        <v>0</v>
      </c>
      <c r="W3079" s="15">
        <f t="shared" si="539"/>
        <v>0</v>
      </c>
      <c r="X3079" s="5">
        <f t="shared" si="540"/>
        <v>0</v>
      </c>
      <c r="Y3079" s="5">
        <f t="shared" si="541"/>
        <v>181.11374955000002</v>
      </c>
      <c r="Z3079" s="5">
        <f t="shared" si="542"/>
        <v>-211.29937447500004</v>
      </c>
      <c r="AA3079" s="5">
        <f t="shared" si="543"/>
        <v>20.12374994999999</v>
      </c>
      <c r="AB3079" s="5">
        <f t="shared" si="544"/>
        <v>10.061874975000023</v>
      </c>
    </row>
    <row r="3080" spans="1:28" x14ac:dyDescent="0.55000000000000004">
      <c r="A3080" s="3" t="s">
        <v>72</v>
      </c>
      <c r="B3080" s="3" t="s">
        <v>4936</v>
      </c>
      <c r="C3080" t="s">
        <v>47</v>
      </c>
      <c r="D3080" s="3" t="s">
        <v>32</v>
      </c>
      <c r="E3080" s="3" t="s">
        <v>575</v>
      </c>
      <c r="F3080" s="3" t="s">
        <v>77</v>
      </c>
      <c r="G3080" s="5">
        <v>6.25</v>
      </c>
      <c r="H3080">
        <v>75</v>
      </c>
      <c r="I3080" s="5">
        <v>204.15</v>
      </c>
      <c r="J3080" s="5">
        <v>2.722</v>
      </c>
      <c r="K3080">
        <v>5273</v>
      </c>
      <c r="L3080" s="15">
        <v>1.4223402237815298E-2</v>
      </c>
      <c r="M3080" s="13">
        <v>2.36116062962261</v>
      </c>
      <c r="N3080" s="15">
        <v>0</v>
      </c>
      <c r="O3080" s="5">
        <v>0</v>
      </c>
      <c r="P3080" s="5">
        <v>0</v>
      </c>
      <c r="Q3080" s="5">
        <f t="shared" si="534"/>
        <v>204.15</v>
      </c>
      <c r="R3080" s="5">
        <f t="shared" si="535"/>
        <v>-204.15</v>
      </c>
      <c r="S3080" s="15">
        <f t="shared" si="536"/>
        <v>-1</v>
      </c>
      <c r="T3080">
        <v>0</v>
      </c>
      <c r="U3080" s="5" t="str">
        <f t="shared" si="537"/>
        <v>NA</v>
      </c>
      <c r="V3080" s="15">
        <f t="shared" si="538"/>
        <v>0</v>
      </c>
      <c r="W3080" s="15">
        <f t="shared" si="539"/>
        <v>0</v>
      </c>
      <c r="X3080" s="5">
        <f t="shared" si="540"/>
        <v>0</v>
      </c>
      <c r="Y3080" s="5">
        <f t="shared" si="541"/>
        <v>183.73500000000001</v>
      </c>
      <c r="Z3080" s="5">
        <f t="shared" si="542"/>
        <v>-214.35750000000002</v>
      </c>
      <c r="AA3080" s="5">
        <f t="shared" si="543"/>
        <v>20.414999999999992</v>
      </c>
      <c r="AB3080" s="5">
        <f t="shared" si="544"/>
        <v>10.20750000000001</v>
      </c>
    </row>
    <row r="3081" spans="1:28" x14ac:dyDescent="0.55000000000000004">
      <c r="A3081" s="3" t="s">
        <v>72</v>
      </c>
      <c r="B3081" s="3" t="s">
        <v>4521</v>
      </c>
      <c r="C3081" t="s">
        <v>47</v>
      </c>
      <c r="D3081" s="3" t="s">
        <v>173</v>
      </c>
      <c r="E3081" s="3" t="s">
        <v>2764</v>
      </c>
      <c r="F3081" s="3" t="s">
        <v>77</v>
      </c>
      <c r="G3081" s="5">
        <v>6.25</v>
      </c>
      <c r="H3081">
        <v>105</v>
      </c>
      <c r="I3081" s="5">
        <v>210.37499962500002</v>
      </c>
      <c r="J3081" s="5">
        <v>2.0035714250000001</v>
      </c>
      <c r="K3081">
        <v>1659</v>
      </c>
      <c r="L3081" s="15">
        <v>6.3291139240506306E-2</v>
      </c>
      <c r="M3081" s="13">
        <v>1.7719710669077799</v>
      </c>
      <c r="N3081" s="15">
        <v>0</v>
      </c>
      <c r="O3081" s="5">
        <v>0</v>
      </c>
      <c r="P3081" s="5">
        <v>0</v>
      </c>
      <c r="Q3081" s="5">
        <f t="shared" si="534"/>
        <v>210.37499962500002</v>
      </c>
      <c r="R3081" s="5">
        <f t="shared" si="535"/>
        <v>-210.37499962500002</v>
      </c>
      <c r="S3081" s="15">
        <f t="shared" si="536"/>
        <v>-1</v>
      </c>
      <c r="T3081">
        <v>0</v>
      </c>
      <c r="U3081" s="5" t="str">
        <f t="shared" si="537"/>
        <v>NA</v>
      </c>
      <c r="V3081" s="15">
        <f t="shared" si="538"/>
        <v>0</v>
      </c>
      <c r="W3081" s="15">
        <f t="shared" si="539"/>
        <v>0</v>
      </c>
      <c r="X3081" s="5">
        <f t="shared" si="540"/>
        <v>0</v>
      </c>
      <c r="Y3081" s="5">
        <f t="shared" si="541"/>
        <v>189.33749966250002</v>
      </c>
      <c r="Z3081" s="5">
        <f t="shared" si="542"/>
        <v>-220.89374960625003</v>
      </c>
      <c r="AA3081" s="5">
        <f t="shared" si="543"/>
        <v>21.037499962499993</v>
      </c>
      <c r="AB3081" s="5">
        <f t="shared" si="544"/>
        <v>10.518749981250011</v>
      </c>
    </row>
    <row r="3082" spans="1:28" x14ac:dyDescent="0.55000000000000004">
      <c r="A3082" s="3" t="s">
        <v>72</v>
      </c>
      <c r="B3082" s="3" t="s">
        <v>4939</v>
      </c>
      <c r="C3082" t="s">
        <v>47</v>
      </c>
      <c r="D3082" s="3" t="s">
        <v>173</v>
      </c>
      <c r="E3082" s="3" t="s">
        <v>3863</v>
      </c>
      <c r="F3082" s="3" t="s">
        <v>77</v>
      </c>
      <c r="G3082" s="5">
        <v>6.25</v>
      </c>
      <c r="H3082">
        <v>107</v>
      </c>
      <c r="I3082" s="5">
        <v>211.33749893749999</v>
      </c>
      <c r="J3082" s="5">
        <v>1.9751168124999998</v>
      </c>
      <c r="K3082">
        <v>897</v>
      </c>
      <c r="L3082" s="15">
        <v>0.119286510590858</v>
      </c>
      <c r="M3082" s="13">
        <v>2.1851727982162799</v>
      </c>
      <c r="N3082" s="15">
        <v>0</v>
      </c>
      <c r="O3082" s="5">
        <v>0</v>
      </c>
      <c r="P3082" s="5">
        <v>0</v>
      </c>
      <c r="Q3082" s="5">
        <f t="shared" si="534"/>
        <v>211.33749893749999</v>
      </c>
      <c r="R3082" s="5">
        <f t="shared" si="535"/>
        <v>-211.33749893749999</v>
      </c>
      <c r="S3082" s="15">
        <f t="shared" si="536"/>
        <v>-1</v>
      </c>
      <c r="T3082">
        <v>0</v>
      </c>
      <c r="U3082" s="5" t="str">
        <f t="shared" si="537"/>
        <v>NA</v>
      </c>
      <c r="V3082" s="15">
        <f t="shared" si="538"/>
        <v>0</v>
      </c>
      <c r="W3082" s="15">
        <f t="shared" si="539"/>
        <v>0</v>
      </c>
      <c r="X3082" s="5">
        <f t="shared" si="540"/>
        <v>0</v>
      </c>
      <c r="Y3082" s="5">
        <f t="shared" si="541"/>
        <v>190.20374904374998</v>
      </c>
      <c r="Z3082" s="5">
        <f t="shared" si="542"/>
        <v>-221.90437388437499</v>
      </c>
      <c r="AA3082" s="5">
        <f t="shared" si="543"/>
        <v>21.133749893750007</v>
      </c>
      <c r="AB3082" s="5">
        <f t="shared" si="544"/>
        <v>10.566874946875004</v>
      </c>
    </row>
    <row r="3083" spans="1:28" x14ac:dyDescent="0.55000000000000004">
      <c r="A3083" s="3" t="s">
        <v>72</v>
      </c>
      <c r="B3083" s="3" t="s">
        <v>571</v>
      </c>
      <c r="C3083" t="s">
        <v>47</v>
      </c>
      <c r="D3083" s="3" t="s">
        <v>3625</v>
      </c>
      <c r="E3083" s="3" t="s">
        <v>3738</v>
      </c>
      <c r="F3083" s="3" t="s">
        <v>77</v>
      </c>
      <c r="G3083" s="5">
        <v>6.25</v>
      </c>
      <c r="H3083">
        <v>67</v>
      </c>
      <c r="I3083" s="5">
        <v>215.21249978750001</v>
      </c>
      <c r="J3083" s="5">
        <v>3.2121268624999999</v>
      </c>
      <c r="K3083">
        <v>2461</v>
      </c>
      <c r="L3083" s="15">
        <v>2.7224705404307201E-2</v>
      </c>
      <c r="M3083" s="13">
        <v>1.5312474603819599</v>
      </c>
      <c r="N3083" s="15">
        <v>0</v>
      </c>
      <c r="O3083" s="5">
        <v>0</v>
      </c>
      <c r="P3083" s="5">
        <v>0</v>
      </c>
      <c r="Q3083" s="5">
        <f t="shared" si="534"/>
        <v>215.21249978750001</v>
      </c>
      <c r="R3083" s="5">
        <f t="shared" si="535"/>
        <v>-215.21249978750001</v>
      </c>
      <c r="S3083" s="15">
        <f t="shared" si="536"/>
        <v>-1</v>
      </c>
      <c r="T3083">
        <v>0</v>
      </c>
      <c r="U3083" s="5" t="str">
        <f t="shared" si="537"/>
        <v>NA</v>
      </c>
      <c r="V3083" s="15">
        <f t="shared" si="538"/>
        <v>0</v>
      </c>
      <c r="W3083" s="15">
        <f t="shared" si="539"/>
        <v>0</v>
      </c>
      <c r="X3083" s="5">
        <f t="shared" si="540"/>
        <v>0</v>
      </c>
      <c r="Y3083" s="5">
        <f t="shared" si="541"/>
        <v>193.69124980875</v>
      </c>
      <c r="Z3083" s="5">
        <f t="shared" si="542"/>
        <v>-225.97312477687501</v>
      </c>
      <c r="AA3083" s="5">
        <f t="shared" si="543"/>
        <v>21.521249978750006</v>
      </c>
      <c r="AB3083" s="5">
        <f t="shared" si="544"/>
        <v>10.760624989375003</v>
      </c>
    </row>
    <row r="3084" spans="1:28" x14ac:dyDescent="0.55000000000000004">
      <c r="A3084" s="3" t="s">
        <v>72</v>
      </c>
      <c r="B3084" s="3" t="s">
        <v>3352</v>
      </c>
      <c r="C3084" t="s">
        <v>47</v>
      </c>
      <c r="D3084" s="3" t="s">
        <v>173</v>
      </c>
      <c r="E3084" s="3" t="s">
        <v>385</v>
      </c>
      <c r="F3084" s="3" t="s">
        <v>77</v>
      </c>
      <c r="G3084" s="5">
        <v>6.25</v>
      </c>
      <c r="H3084">
        <v>210</v>
      </c>
      <c r="I3084" s="5">
        <v>216.61249837500003</v>
      </c>
      <c r="J3084" s="5">
        <v>1.0314880875000001</v>
      </c>
      <c r="K3084">
        <v>2412</v>
      </c>
      <c r="L3084" s="15">
        <v>8.7064676616915401E-2</v>
      </c>
      <c r="M3084" s="13">
        <v>1.6320066334991701</v>
      </c>
      <c r="N3084" s="15">
        <v>0</v>
      </c>
      <c r="O3084" s="5">
        <v>0</v>
      </c>
      <c r="P3084" s="5">
        <v>0</v>
      </c>
      <c r="Q3084" s="5">
        <f t="shared" si="534"/>
        <v>216.61249837500003</v>
      </c>
      <c r="R3084" s="5">
        <f t="shared" si="535"/>
        <v>-216.61249837500003</v>
      </c>
      <c r="S3084" s="15">
        <f t="shared" si="536"/>
        <v>-1</v>
      </c>
      <c r="T3084">
        <v>0</v>
      </c>
      <c r="U3084" s="5" t="str">
        <f t="shared" si="537"/>
        <v>NA</v>
      </c>
      <c r="V3084" s="15">
        <f t="shared" si="538"/>
        <v>0</v>
      </c>
      <c r="W3084" s="15">
        <f t="shared" si="539"/>
        <v>0</v>
      </c>
      <c r="X3084" s="5">
        <f t="shared" si="540"/>
        <v>0</v>
      </c>
      <c r="Y3084" s="5">
        <f t="shared" si="541"/>
        <v>194.95124853750002</v>
      </c>
      <c r="Z3084" s="5">
        <f t="shared" si="542"/>
        <v>-227.44312329375003</v>
      </c>
      <c r="AA3084" s="5">
        <f t="shared" si="543"/>
        <v>21.661249837500009</v>
      </c>
      <c r="AB3084" s="5">
        <f t="shared" si="544"/>
        <v>10.830624918750004</v>
      </c>
    </row>
    <row r="3085" spans="1:28" x14ac:dyDescent="0.55000000000000004">
      <c r="A3085" s="3" t="s">
        <v>72</v>
      </c>
      <c r="B3085" s="3" t="s">
        <v>4943</v>
      </c>
      <c r="C3085" t="s">
        <v>47</v>
      </c>
      <c r="D3085" s="3" t="s">
        <v>32</v>
      </c>
      <c r="E3085" s="3" t="s">
        <v>2714</v>
      </c>
      <c r="F3085" s="3" t="s">
        <v>77</v>
      </c>
      <c r="G3085" s="5">
        <v>6.25</v>
      </c>
      <c r="H3085">
        <v>173</v>
      </c>
      <c r="I3085" s="5">
        <v>218.48749982500004</v>
      </c>
      <c r="J3085" s="5">
        <v>1.2629335250000002</v>
      </c>
      <c r="K3085">
        <v>4568</v>
      </c>
      <c r="L3085" s="15">
        <v>3.7872154115586698E-2</v>
      </c>
      <c r="M3085" s="13">
        <v>5.23811295971979</v>
      </c>
      <c r="N3085" s="15">
        <v>0</v>
      </c>
      <c r="O3085" s="5">
        <v>0</v>
      </c>
      <c r="P3085" s="5">
        <v>0</v>
      </c>
      <c r="Q3085" s="5">
        <f t="shared" si="534"/>
        <v>218.48749982500004</v>
      </c>
      <c r="R3085" s="5">
        <f t="shared" si="535"/>
        <v>-218.48749982500004</v>
      </c>
      <c r="S3085" s="15">
        <f t="shared" si="536"/>
        <v>-1</v>
      </c>
      <c r="T3085">
        <v>0</v>
      </c>
      <c r="U3085" s="5" t="str">
        <f t="shared" si="537"/>
        <v>NA</v>
      </c>
      <c r="V3085" s="15">
        <f t="shared" si="538"/>
        <v>0</v>
      </c>
      <c r="W3085" s="15">
        <f t="shared" si="539"/>
        <v>0</v>
      </c>
      <c r="X3085" s="5">
        <f t="shared" si="540"/>
        <v>0</v>
      </c>
      <c r="Y3085" s="5">
        <f t="shared" si="541"/>
        <v>196.63874984250003</v>
      </c>
      <c r="Z3085" s="5">
        <f t="shared" si="542"/>
        <v>-229.41187481625005</v>
      </c>
      <c r="AA3085" s="5">
        <f t="shared" si="543"/>
        <v>21.84874998250001</v>
      </c>
      <c r="AB3085" s="5">
        <f t="shared" si="544"/>
        <v>10.924374991250005</v>
      </c>
    </row>
    <row r="3086" spans="1:28" x14ac:dyDescent="0.55000000000000004">
      <c r="A3086" s="3" t="s">
        <v>72</v>
      </c>
      <c r="B3086" s="3" t="s">
        <v>4945</v>
      </c>
      <c r="C3086" t="s">
        <v>47</v>
      </c>
      <c r="D3086" s="3" t="s">
        <v>173</v>
      </c>
      <c r="E3086" s="3" t="s">
        <v>4096</v>
      </c>
      <c r="F3086" s="3" t="s">
        <v>77</v>
      </c>
      <c r="G3086" s="5">
        <v>6.25</v>
      </c>
      <c r="H3086">
        <v>61</v>
      </c>
      <c r="I3086" s="5">
        <v>219.02499951250002</v>
      </c>
      <c r="J3086" s="5">
        <v>3.5905737625</v>
      </c>
      <c r="K3086">
        <v>812</v>
      </c>
      <c r="L3086" s="15">
        <v>7.5123152709359597E-2</v>
      </c>
      <c r="M3086" s="13">
        <v>1.09371921182266</v>
      </c>
      <c r="N3086" s="15">
        <v>0</v>
      </c>
      <c r="O3086" s="5">
        <v>0</v>
      </c>
      <c r="P3086" s="5">
        <v>0</v>
      </c>
      <c r="Q3086" s="5">
        <f t="shared" si="534"/>
        <v>219.02499951250002</v>
      </c>
      <c r="R3086" s="5">
        <f t="shared" si="535"/>
        <v>-219.02499951250002</v>
      </c>
      <c r="S3086" s="15">
        <f t="shared" si="536"/>
        <v>-1</v>
      </c>
      <c r="T3086">
        <v>0</v>
      </c>
      <c r="U3086" s="5" t="str">
        <f t="shared" si="537"/>
        <v>NA</v>
      </c>
      <c r="V3086" s="15">
        <f t="shared" si="538"/>
        <v>0</v>
      </c>
      <c r="W3086" s="15">
        <f t="shared" si="539"/>
        <v>0</v>
      </c>
      <c r="X3086" s="5">
        <f t="shared" si="540"/>
        <v>0</v>
      </c>
      <c r="Y3086" s="5">
        <f t="shared" si="541"/>
        <v>197.12249956125001</v>
      </c>
      <c r="Z3086" s="5">
        <f t="shared" si="542"/>
        <v>-229.97624948812503</v>
      </c>
      <c r="AA3086" s="5">
        <f t="shared" si="543"/>
        <v>21.902499951250007</v>
      </c>
      <c r="AB3086" s="5">
        <f t="shared" si="544"/>
        <v>10.951249975625018</v>
      </c>
    </row>
    <row r="3087" spans="1:28" x14ac:dyDescent="0.55000000000000004">
      <c r="A3087" s="3" t="s">
        <v>72</v>
      </c>
      <c r="B3087" s="3" t="s">
        <v>3812</v>
      </c>
      <c r="C3087" t="s">
        <v>47</v>
      </c>
      <c r="D3087" s="3" t="s">
        <v>32</v>
      </c>
      <c r="E3087" s="3" t="s">
        <v>377</v>
      </c>
      <c r="F3087" s="3" t="s">
        <v>77</v>
      </c>
      <c r="G3087" s="5">
        <v>6.25</v>
      </c>
      <c r="H3087">
        <v>96</v>
      </c>
      <c r="I3087" s="5">
        <v>222.87499919999999</v>
      </c>
      <c r="J3087" s="5">
        <v>2.3216145749999999</v>
      </c>
      <c r="K3087">
        <v>2518</v>
      </c>
      <c r="L3087" s="15">
        <v>3.8125496425734699E-2</v>
      </c>
      <c r="M3087" s="13">
        <v>1.42875297855441</v>
      </c>
      <c r="N3087" s="15">
        <v>0</v>
      </c>
      <c r="O3087" s="5">
        <v>0</v>
      </c>
      <c r="P3087" s="5">
        <v>0</v>
      </c>
      <c r="Q3087" s="5">
        <f t="shared" si="534"/>
        <v>222.87499919999999</v>
      </c>
      <c r="R3087" s="5">
        <f t="shared" si="535"/>
        <v>-222.87499919999999</v>
      </c>
      <c r="S3087" s="15">
        <f t="shared" si="536"/>
        <v>-1</v>
      </c>
      <c r="T3087">
        <v>0</v>
      </c>
      <c r="U3087" s="5" t="str">
        <f t="shared" si="537"/>
        <v>NA</v>
      </c>
      <c r="V3087" s="15">
        <f t="shared" si="538"/>
        <v>0</v>
      </c>
      <c r="W3087" s="15">
        <f t="shared" si="539"/>
        <v>0</v>
      </c>
      <c r="X3087" s="5">
        <f t="shared" si="540"/>
        <v>0</v>
      </c>
      <c r="Y3087" s="5">
        <f t="shared" si="541"/>
        <v>200.58749928</v>
      </c>
      <c r="Z3087" s="5">
        <f t="shared" si="542"/>
        <v>-234.01874916</v>
      </c>
      <c r="AA3087" s="5">
        <f t="shared" si="543"/>
        <v>22.287499919999988</v>
      </c>
      <c r="AB3087" s="5">
        <f t="shared" si="544"/>
        <v>11.143749960000008</v>
      </c>
    </row>
    <row r="3088" spans="1:28" x14ac:dyDescent="0.55000000000000004">
      <c r="A3088" s="3" t="s">
        <v>72</v>
      </c>
      <c r="B3088" s="3" t="s">
        <v>3002</v>
      </c>
      <c r="C3088" t="s">
        <v>47</v>
      </c>
      <c r="D3088" s="3" t="s">
        <v>173</v>
      </c>
      <c r="E3088" s="3" t="s">
        <v>675</v>
      </c>
      <c r="F3088" s="3" t="s">
        <v>77</v>
      </c>
      <c r="G3088" s="5">
        <v>6.25</v>
      </c>
      <c r="H3088">
        <v>116</v>
      </c>
      <c r="I3088" s="5">
        <v>224.33749964999998</v>
      </c>
      <c r="J3088" s="5">
        <v>1.9339439624999999</v>
      </c>
      <c r="K3088">
        <v>1948</v>
      </c>
      <c r="L3088" s="15">
        <v>5.9548254620123205E-2</v>
      </c>
      <c r="M3088" s="13">
        <v>1.70564681724846</v>
      </c>
      <c r="N3088" s="15">
        <v>0</v>
      </c>
      <c r="O3088" s="5">
        <v>0</v>
      </c>
      <c r="P3088" s="5">
        <v>0</v>
      </c>
      <c r="Q3088" s="5">
        <f t="shared" si="534"/>
        <v>224.33749964999998</v>
      </c>
      <c r="R3088" s="5">
        <f t="shared" si="535"/>
        <v>-224.33749964999998</v>
      </c>
      <c r="S3088" s="15">
        <f t="shared" si="536"/>
        <v>-1</v>
      </c>
      <c r="T3088">
        <v>0</v>
      </c>
      <c r="U3088" s="5" t="str">
        <f t="shared" si="537"/>
        <v>NA</v>
      </c>
      <c r="V3088" s="15">
        <f t="shared" si="538"/>
        <v>0</v>
      </c>
      <c r="W3088" s="15">
        <f t="shared" si="539"/>
        <v>0</v>
      </c>
      <c r="X3088" s="5">
        <f t="shared" si="540"/>
        <v>0</v>
      </c>
      <c r="Y3088" s="5">
        <f t="shared" si="541"/>
        <v>201.90374968499998</v>
      </c>
      <c r="Z3088" s="5">
        <f t="shared" si="542"/>
        <v>-235.55437463249999</v>
      </c>
      <c r="AA3088" s="5">
        <f t="shared" si="543"/>
        <v>22.433749965000004</v>
      </c>
      <c r="AB3088" s="5">
        <f t="shared" si="544"/>
        <v>11.216874982500002</v>
      </c>
    </row>
    <row r="3089" spans="1:28" x14ac:dyDescent="0.55000000000000004">
      <c r="A3089" s="3" t="s">
        <v>72</v>
      </c>
      <c r="B3089" s="3" t="s">
        <v>3378</v>
      </c>
      <c r="C3089" t="s">
        <v>47</v>
      </c>
      <c r="D3089" s="3" t="s">
        <v>32</v>
      </c>
      <c r="E3089" s="3" t="s">
        <v>2744</v>
      </c>
      <c r="F3089" s="3" t="s">
        <v>77</v>
      </c>
      <c r="G3089" s="5">
        <v>6.25</v>
      </c>
      <c r="H3089">
        <v>101</v>
      </c>
      <c r="I3089" s="5">
        <v>232.79999923749997</v>
      </c>
      <c r="J3089" s="5">
        <v>2.3049504874999998</v>
      </c>
      <c r="K3089">
        <v>2352</v>
      </c>
      <c r="L3089" s="15">
        <v>4.2942176870748298E-2</v>
      </c>
      <c r="M3089" s="13">
        <v>4.3153486394557801</v>
      </c>
      <c r="N3089" s="15">
        <v>0</v>
      </c>
      <c r="O3089" s="5">
        <v>0</v>
      </c>
      <c r="P3089" s="5">
        <v>0</v>
      </c>
      <c r="Q3089" s="5">
        <f t="shared" si="534"/>
        <v>232.79999923749997</v>
      </c>
      <c r="R3089" s="5">
        <f t="shared" si="535"/>
        <v>-232.79999923749997</v>
      </c>
      <c r="S3089" s="15">
        <f t="shared" si="536"/>
        <v>-1</v>
      </c>
      <c r="T3089">
        <v>0</v>
      </c>
      <c r="U3089" s="5" t="str">
        <f t="shared" si="537"/>
        <v>NA</v>
      </c>
      <c r="V3089" s="15">
        <f t="shared" si="538"/>
        <v>0</v>
      </c>
      <c r="W3089" s="15">
        <f t="shared" si="539"/>
        <v>0</v>
      </c>
      <c r="X3089" s="5">
        <f t="shared" si="540"/>
        <v>0</v>
      </c>
      <c r="Y3089" s="5">
        <f t="shared" si="541"/>
        <v>209.51999931374999</v>
      </c>
      <c r="Z3089" s="5">
        <f t="shared" si="542"/>
        <v>-244.43999919937499</v>
      </c>
      <c r="AA3089" s="5">
        <f t="shared" si="543"/>
        <v>23.279999923749983</v>
      </c>
      <c r="AB3089" s="5">
        <f t="shared" si="544"/>
        <v>11.63999996187502</v>
      </c>
    </row>
    <row r="3090" spans="1:28" x14ac:dyDescent="0.55000000000000004">
      <c r="A3090" s="3" t="s">
        <v>72</v>
      </c>
      <c r="B3090" s="3" t="s">
        <v>4950</v>
      </c>
      <c r="C3090" t="s">
        <v>47</v>
      </c>
      <c r="D3090" s="3" t="s">
        <v>173</v>
      </c>
      <c r="E3090" s="3" t="s">
        <v>3863</v>
      </c>
      <c r="F3090" s="3" t="s">
        <v>77</v>
      </c>
      <c r="G3090" s="5">
        <v>6.25</v>
      </c>
      <c r="H3090">
        <v>161</v>
      </c>
      <c r="I3090" s="5">
        <v>237.09999879999998</v>
      </c>
      <c r="J3090" s="5">
        <v>1.4726707999999999</v>
      </c>
      <c r="K3090">
        <v>2497</v>
      </c>
      <c r="L3090" s="15">
        <v>6.4477372847416892E-2</v>
      </c>
      <c r="M3090" s="13">
        <v>1.8564277132559099</v>
      </c>
      <c r="N3090" s="15">
        <v>0</v>
      </c>
      <c r="O3090" s="5">
        <v>0</v>
      </c>
      <c r="P3090" s="5">
        <v>0</v>
      </c>
      <c r="Q3090" s="5">
        <f t="shared" si="534"/>
        <v>237.09999879999998</v>
      </c>
      <c r="R3090" s="5">
        <f t="shared" si="535"/>
        <v>-237.09999879999998</v>
      </c>
      <c r="S3090" s="15">
        <f t="shared" si="536"/>
        <v>-1</v>
      </c>
      <c r="T3090">
        <v>0</v>
      </c>
      <c r="U3090" s="5" t="str">
        <f t="shared" si="537"/>
        <v>NA</v>
      </c>
      <c r="V3090" s="15">
        <f t="shared" si="538"/>
        <v>0</v>
      </c>
      <c r="W3090" s="15">
        <f t="shared" si="539"/>
        <v>0</v>
      </c>
      <c r="X3090" s="5">
        <f t="shared" si="540"/>
        <v>0</v>
      </c>
      <c r="Y3090" s="5">
        <f t="shared" si="541"/>
        <v>213.38999891999998</v>
      </c>
      <c r="Z3090" s="5">
        <f t="shared" si="542"/>
        <v>-248.95499873999998</v>
      </c>
      <c r="AA3090" s="5">
        <f t="shared" si="543"/>
        <v>23.709999879999998</v>
      </c>
      <c r="AB3090" s="5">
        <f t="shared" si="544"/>
        <v>11.854999939999999</v>
      </c>
    </row>
    <row r="3091" spans="1:28" x14ac:dyDescent="0.55000000000000004">
      <c r="A3091" s="3" t="s">
        <v>72</v>
      </c>
      <c r="B3091" s="3" t="s">
        <v>3164</v>
      </c>
      <c r="C3091" t="s">
        <v>47</v>
      </c>
      <c r="D3091" s="3" t="s">
        <v>32</v>
      </c>
      <c r="E3091" s="3" t="s">
        <v>575</v>
      </c>
      <c r="F3091" s="3" t="s">
        <v>77</v>
      </c>
      <c r="G3091" s="5">
        <v>6.25</v>
      </c>
      <c r="H3091">
        <v>80</v>
      </c>
      <c r="I3091" s="5">
        <v>240.01249999999999</v>
      </c>
      <c r="J3091" s="5">
        <v>3.0001562499999999</v>
      </c>
      <c r="K3091">
        <v>3624</v>
      </c>
      <c r="L3091" s="15">
        <v>2.2075055187638002E-2</v>
      </c>
      <c r="M3091" s="13">
        <v>1.9858719646799099</v>
      </c>
      <c r="N3091" s="15">
        <v>0</v>
      </c>
      <c r="O3091" s="5">
        <v>0</v>
      </c>
      <c r="P3091" s="5">
        <v>0</v>
      </c>
      <c r="Q3091" s="5">
        <f t="shared" si="534"/>
        <v>240.01249999999999</v>
      </c>
      <c r="R3091" s="5">
        <f t="shared" si="535"/>
        <v>-240.01249999999999</v>
      </c>
      <c r="S3091" s="15">
        <f t="shared" si="536"/>
        <v>-1</v>
      </c>
      <c r="T3091">
        <v>0</v>
      </c>
      <c r="U3091" s="5" t="str">
        <f t="shared" si="537"/>
        <v>NA</v>
      </c>
      <c r="V3091" s="15">
        <f t="shared" si="538"/>
        <v>0</v>
      </c>
      <c r="W3091" s="15">
        <f t="shared" si="539"/>
        <v>0</v>
      </c>
      <c r="X3091" s="5">
        <f t="shared" si="540"/>
        <v>0</v>
      </c>
      <c r="Y3091" s="5">
        <f t="shared" si="541"/>
        <v>216.01124999999999</v>
      </c>
      <c r="Z3091" s="5">
        <f t="shared" si="542"/>
        <v>-252.013125</v>
      </c>
      <c r="AA3091" s="5">
        <f t="shared" si="543"/>
        <v>24.001249999999999</v>
      </c>
      <c r="AB3091" s="5">
        <f t="shared" si="544"/>
        <v>12.000625000000014</v>
      </c>
    </row>
    <row r="3092" spans="1:28" x14ac:dyDescent="0.55000000000000004">
      <c r="A3092" s="3" t="s">
        <v>72</v>
      </c>
      <c r="B3092" s="3" t="s">
        <v>4953</v>
      </c>
      <c r="C3092" t="s">
        <v>47</v>
      </c>
      <c r="D3092" s="3" t="s">
        <v>173</v>
      </c>
      <c r="E3092" s="3" t="s">
        <v>2840</v>
      </c>
      <c r="F3092" s="3" t="s">
        <v>77</v>
      </c>
      <c r="G3092" s="5">
        <v>6.25</v>
      </c>
      <c r="H3092">
        <v>68</v>
      </c>
      <c r="I3092" s="5">
        <v>240.14999935</v>
      </c>
      <c r="J3092" s="5">
        <v>3.5316176375000001</v>
      </c>
      <c r="K3092">
        <v>744</v>
      </c>
      <c r="L3092" s="15">
        <v>9.1397849462365593E-2</v>
      </c>
      <c r="M3092" s="13">
        <v>1.75201612903226</v>
      </c>
      <c r="N3092" s="15">
        <v>0</v>
      </c>
      <c r="O3092" s="5">
        <v>0</v>
      </c>
      <c r="P3092" s="5">
        <v>0</v>
      </c>
      <c r="Q3092" s="5">
        <f t="shared" si="534"/>
        <v>240.14999935</v>
      </c>
      <c r="R3092" s="5">
        <f t="shared" si="535"/>
        <v>-240.14999935</v>
      </c>
      <c r="S3092" s="15">
        <f t="shared" si="536"/>
        <v>-1</v>
      </c>
      <c r="T3092">
        <v>0</v>
      </c>
      <c r="U3092" s="5" t="str">
        <f t="shared" si="537"/>
        <v>NA</v>
      </c>
      <c r="V3092" s="15">
        <f t="shared" si="538"/>
        <v>0</v>
      </c>
      <c r="W3092" s="15">
        <f t="shared" si="539"/>
        <v>0</v>
      </c>
      <c r="X3092" s="5">
        <f t="shared" si="540"/>
        <v>0</v>
      </c>
      <c r="Y3092" s="5">
        <f t="shared" si="541"/>
        <v>216.13499941500001</v>
      </c>
      <c r="Z3092" s="5">
        <f t="shared" si="542"/>
        <v>-252.15749931750003</v>
      </c>
      <c r="AA3092" s="5">
        <f t="shared" si="543"/>
        <v>24.014999934999992</v>
      </c>
      <c r="AB3092" s="5">
        <f t="shared" si="544"/>
        <v>12.007499967500024</v>
      </c>
    </row>
    <row r="3093" spans="1:28" x14ac:dyDescent="0.55000000000000004">
      <c r="A3093" s="3" t="s">
        <v>72</v>
      </c>
      <c r="B3093" s="3" t="s">
        <v>640</v>
      </c>
      <c r="C3093" t="s">
        <v>47</v>
      </c>
      <c r="D3093" s="3" t="s">
        <v>32</v>
      </c>
      <c r="E3093" s="3" t="s">
        <v>697</v>
      </c>
      <c r="F3093" s="3" t="s">
        <v>77</v>
      </c>
      <c r="G3093" s="5">
        <v>6.25</v>
      </c>
      <c r="H3093">
        <v>162</v>
      </c>
      <c r="I3093" s="5">
        <v>240.18749977499996</v>
      </c>
      <c r="J3093" s="5">
        <v>1.4826388874999998</v>
      </c>
      <c r="K3093">
        <v>6196</v>
      </c>
      <c r="L3093" s="15">
        <v>2.6145900581019999E-2</v>
      </c>
      <c r="M3093" s="13">
        <v>4.5699644932214296</v>
      </c>
      <c r="N3093" s="15">
        <v>0</v>
      </c>
      <c r="O3093" s="5">
        <v>0</v>
      </c>
      <c r="P3093" s="5">
        <v>0</v>
      </c>
      <c r="Q3093" s="5">
        <f t="shared" si="534"/>
        <v>240.18749977499996</v>
      </c>
      <c r="R3093" s="5">
        <f t="shared" si="535"/>
        <v>-240.18749977499996</v>
      </c>
      <c r="S3093" s="15">
        <f t="shared" si="536"/>
        <v>-1</v>
      </c>
      <c r="T3093">
        <v>0</v>
      </c>
      <c r="U3093" s="5" t="str">
        <f t="shared" si="537"/>
        <v>NA</v>
      </c>
      <c r="V3093" s="15">
        <f t="shared" si="538"/>
        <v>0</v>
      </c>
      <c r="W3093" s="15">
        <f t="shared" si="539"/>
        <v>0</v>
      </c>
      <c r="X3093" s="5">
        <f t="shared" si="540"/>
        <v>0</v>
      </c>
      <c r="Y3093" s="5">
        <f t="shared" si="541"/>
        <v>216.16874979749997</v>
      </c>
      <c r="Z3093" s="5">
        <f t="shared" si="542"/>
        <v>-252.19687476374997</v>
      </c>
      <c r="AA3093" s="5">
        <f t="shared" si="543"/>
        <v>24.018749977499994</v>
      </c>
      <c r="AB3093" s="5">
        <f t="shared" si="544"/>
        <v>12.009374988750011</v>
      </c>
    </row>
    <row r="3094" spans="1:28" x14ac:dyDescent="0.55000000000000004">
      <c r="A3094" s="3" t="s">
        <v>72</v>
      </c>
      <c r="B3094" s="3" t="s">
        <v>712</v>
      </c>
      <c r="C3094" t="s">
        <v>47</v>
      </c>
      <c r="D3094" s="3" t="s">
        <v>173</v>
      </c>
      <c r="E3094" s="3" t="s">
        <v>188</v>
      </c>
      <c r="F3094" s="3" t="s">
        <v>77</v>
      </c>
      <c r="G3094" s="5">
        <v>6.25</v>
      </c>
      <c r="H3094">
        <v>103</v>
      </c>
      <c r="I3094" s="5">
        <v>240.31249943750001</v>
      </c>
      <c r="J3094" s="5">
        <v>2.3331310625000001</v>
      </c>
      <c r="K3094">
        <v>1476</v>
      </c>
      <c r="L3094" s="15">
        <v>6.9783197831978297E-2</v>
      </c>
      <c r="M3094" s="13">
        <v>1.94607046070461</v>
      </c>
      <c r="N3094" s="15">
        <v>0</v>
      </c>
      <c r="O3094" s="5">
        <v>0</v>
      </c>
      <c r="P3094" s="5">
        <v>0</v>
      </c>
      <c r="Q3094" s="5">
        <f t="shared" si="534"/>
        <v>240.31249943750001</v>
      </c>
      <c r="R3094" s="5">
        <f t="shared" si="535"/>
        <v>-240.31249943750001</v>
      </c>
      <c r="S3094" s="15">
        <f t="shared" si="536"/>
        <v>-1</v>
      </c>
      <c r="T3094">
        <v>0</v>
      </c>
      <c r="U3094" s="5" t="str">
        <f t="shared" si="537"/>
        <v>NA</v>
      </c>
      <c r="V3094" s="15">
        <f t="shared" si="538"/>
        <v>0</v>
      </c>
      <c r="W3094" s="15">
        <f t="shared" si="539"/>
        <v>0</v>
      </c>
      <c r="X3094" s="5">
        <f t="shared" si="540"/>
        <v>0</v>
      </c>
      <c r="Y3094" s="5">
        <f t="shared" si="541"/>
        <v>216.28124949375001</v>
      </c>
      <c r="Z3094" s="5">
        <f t="shared" si="542"/>
        <v>-252.32812440937502</v>
      </c>
      <c r="AA3094" s="5">
        <f t="shared" si="543"/>
        <v>24.031249943749998</v>
      </c>
      <c r="AB3094" s="5">
        <f t="shared" si="544"/>
        <v>12.015624971875013</v>
      </c>
    </row>
    <row r="3095" spans="1:28" x14ac:dyDescent="0.55000000000000004">
      <c r="A3095" s="3" t="s">
        <v>72</v>
      </c>
      <c r="B3095" s="3" t="s">
        <v>712</v>
      </c>
      <c r="C3095" t="s">
        <v>47</v>
      </c>
      <c r="D3095" s="3" t="s">
        <v>32</v>
      </c>
      <c r="E3095" s="3" t="s">
        <v>377</v>
      </c>
      <c r="F3095" s="3" t="s">
        <v>77</v>
      </c>
      <c r="G3095" s="5">
        <v>6.25</v>
      </c>
      <c r="H3095">
        <v>91</v>
      </c>
      <c r="I3095" s="5">
        <v>242.43749984999999</v>
      </c>
      <c r="J3095" s="5">
        <v>2.6641483500000001</v>
      </c>
      <c r="K3095">
        <v>1488</v>
      </c>
      <c r="L3095" s="15">
        <v>6.1155913978494604E-2</v>
      </c>
      <c r="M3095" s="13">
        <v>1.5364247311828001</v>
      </c>
      <c r="N3095" s="15">
        <v>0</v>
      </c>
      <c r="O3095" s="5">
        <v>0</v>
      </c>
      <c r="P3095" s="5">
        <v>0</v>
      </c>
      <c r="Q3095" s="5">
        <f t="shared" si="534"/>
        <v>242.43749984999999</v>
      </c>
      <c r="R3095" s="5">
        <f t="shared" si="535"/>
        <v>-242.43749984999999</v>
      </c>
      <c r="S3095" s="15">
        <f t="shared" si="536"/>
        <v>-1</v>
      </c>
      <c r="T3095">
        <v>0</v>
      </c>
      <c r="U3095" s="5" t="str">
        <f t="shared" si="537"/>
        <v>NA</v>
      </c>
      <c r="V3095" s="15">
        <f t="shared" si="538"/>
        <v>0</v>
      </c>
      <c r="W3095" s="15">
        <f t="shared" si="539"/>
        <v>0</v>
      </c>
      <c r="X3095" s="5">
        <f t="shared" si="540"/>
        <v>0</v>
      </c>
      <c r="Y3095" s="5">
        <f t="shared" si="541"/>
        <v>218.193749865</v>
      </c>
      <c r="Z3095" s="5">
        <f t="shared" si="542"/>
        <v>-254.55937484250001</v>
      </c>
      <c r="AA3095" s="5">
        <f t="shared" si="543"/>
        <v>24.243749984999994</v>
      </c>
      <c r="AB3095" s="5">
        <f t="shared" si="544"/>
        <v>12.121874992500011</v>
      </c>
    </row>
    <row r="3096" spans="1:28" x14ac:dyDescent="0.55000000000000004">
      <c r="A3096" s="3" t="s">
        <v>72</v>
      </c>
      <c r="B3096" s="3" t="s">
        <v>3173</v>
      </c>
      <c r="C3096" t="s">
        <v>47</v>
      </c>
      <c r="D3096" s="3" t="s">
        <v>173</v>
      </c>
      <c r="E3096" s="3" t="s">
        <v>188</v>
      </c>
      <c r="F3096" s="3" t="s">
        <v>77</v>
      </c>
      <c r="G3096" s="5">
        <v>6.25</v>
      </c>
      <c r="H3096">
        <v>126</v>
      </c>
      <c r="I3096" s="5">
        <v>249.21249885</v>
      </c>
      <c r="J3096" s="5">
        <v>1.977876975</v>
      </c>
      <c r="K3096">
        <v>2873</v>
      </c>
      <c r="L3096" s="15">
        <v>4.3856595892795003E-2</v>
      </c>
      <c r="M3096" s="13">
        <v>1.5792203271841301</v>
      </c>
      <c r="N3096" s="15">
        <v>0</v>
      </c>
      <c r="O3096" s="5">
        <v>0</v>
      </c>
      <c r="P3096" s="5">
        <v>0</v>
      </c>
      <c r="Q3096" s="5">
        <f t="shared" si="534"/>
        <v>249.21249885</v>
      </c>
      <c r="R3096" s="5">
        <f t="shared" si="535"/>
        <v>-249.21249885</v>
      </c>
      <c r="S3096" s="15">
        <f t="shared" si="536"/>
        <v>-1</v>
      </c>
      <c r="T3096">
        <v>0</v>
      </c>
      <c r="U3096" s="5" t="str">
        <f t="shared" si="537"/>
        <v>NA</v>
      </c>
      <c r="V3096" s="15">
        <f t="shared" si="538"/>
        <v>0</v>
      </c>
      <c r="W3096" s="15">
        <f t="shared" si="539"/>
        <v>0</v>
      </c>
      <c r="X3096" s="5">
        <f t="shared" si="540"/>
        <v>0</v>
      </c>
      <c r="Y3096" s="5">
        <f t="shared" si="541"/>
        <v>224.29124896499999</v>
      </c>
      <c r="Z3096" s="5">
        <f t="shared" si="542"/>
        <v>-261.67312379250001</v>
      </c>
      <c r="AA3096" s="5">
        <f t="shared" si="543"/>
        <v>24.921249885000009</v>
      </c>
      <c r="AB3096" s="5">
        <f t="shared" si="544"/>
        <v>12.460624942500004</v>
      </c>
    </row>
    <row r="3097" spans="1:28" x14ac:dyDescent="0.55000000000000004">
      <c r="A3097" s="3" t="s">
        <v>72</v>
      </c>
      <c r="B3097" s="3" t="s">
        <v>4796</v>
      </c>
      <c r="C3097" t="s">
        <v>47</v>
      </c>
      <c r="D3097" s="3" t="s">
        <v>173</v>
      </c>
      <c r="E3097" s="3" t="s">
        <v>2764</v>
      </c>
      <c r="F3097" s="3" t="s">
        <v>77</v>
      </c>
      <c r="G3097" s="5">
        <v>6.25</v>
      </c>
      <c r="H3097">
        <v>111</v>
      </c>
      <c r="I3097" s="5">
        <v>250.69999905</v>
      </c>
      <c r="J3097" s="5">
        <v>2.2585585500000001</v>
      </c>
      <c r="K3097">
        <v>5950</v>
      </c>
      <c r="L3097" s="15">
        <v>1.8655462184873902E-2</v>
      </c>
      <c r="M3097" s="13">
        <v>1.74747899159664</v>
      </c>
      <c r="N3097" s="15">
        <v>0</v>
      </c>
      <c r="O3097" s="5">
        <v>0</v>
      </c>
      <c r="P3097" s="5">
        <v>0</v>
      </c>
      <c r="Q3097" s="5">
        <f t="shared" si="534"/>
        <v>250.69999905</v>
      </c>
      <c r="R3097" s="5">
        <f t="shared" si="535"/>
        <v>-250.69999905</v>
      </c>
      <c r="S3097" s="15">
        <f t="shared" si="536"/>
        <v>-1</v>
      </c>
      <c r="T3097">
        <v>0</v>
      </c>
      <c r="U3097" s="5" t="str">
        <f t="shared" si="537"/>
        <v>NA</v>
      </c>
      <c r="V3097" s="15">
        <f t="shared" si="538"/>
        <v>0</v>
      </c>
      <c r="W3097" s="15">
        <f t="shared" si="539"/>
        <v>0</v>
      </c>
      <c r="X3097" s="5">
        <f t="shared" si="540"/>
        <v>0</v>
      </c>
      <c r="Y3097" s="5">
        <f t="shared" si="541"/>
        <v>225.629999145</v>
      </c>
      <c r="Z3097" s="5">
        <f t="shared" si="542"/>
        <v>-263.23499900249999</v>
      </c>
      <c r="AA3097" s="5">
        <f t="shared" si="543"/>
        <v>25.069999905000003</v>
      </c>
      <c r="AB3097" s="5">
        <f t="shared" si="544"/>
        <v>12.534999952499987</v>
      </c>
    </row>
    <row r="3098" spans="1:28" x14ac:dyDescent="0.55000000000000004">
      <c r="A3098" s="3" t="s">
        <v>72</v>
      </c>
      <c r="B3098" s="3" t="s">
        <v>3112</v>
      </c>
      <c r="C3098" t="s">
        <v>47</v>
      </c>
      <c r="D3098" s="3" t="s">
        <v>173</v>
      </c>
      <c r="E3098" s="3" t="s">
        <v>385</v>
      </c>
      <c r="F3098" s="3" t="s">
        <v>77</v>
      </c>
      <c r="G3098" s="5">
        <v>6.25</v>
      </c>
      <c r="H3098">
        <v>93</v>
      </c>
      <c r="I3098" s="5">
        <v>253.21249965000001</v>
      </c>
      <c r="J3098" s="5">
        <v>2.7227150500000001</v>
      </c>
      <c r="K3098">
        <v>2704</v>
      </c>
      <c r="L3098" s="15">
        <v>3.4393491124260399E-2</v>
      </c>
      <c r="M3098" s="13">
        <v>2.1300295857988201</v>
      </c>
      <c r="N3098" s="15">
        <v>0</v>
      </c>
      <c r="O3098" s="5">
        <v>0</v>
      </c>
      <c r="P3098" s="5">
        <v>0</v>
      </c>
      <c r="Q3098" s="5">
        <f t="shared" si="534"/>
        <v>253.21249965000001</v>
      </c>
      <c r="R3098" s="5">
        <f t="shared" si="535"/>
        <v>-253.21249965000001</v>
      </c>
      <c r="S3098" s="15">
        <f t="shared" si="536"/>
        <v>-1</v>
      </c>
      <c r="T3098">
        <v>0</v>
      </c>
      <c r="U3098" s="5" t="str">
        <f t="shared" si="537"/>
        <v>NA</v>
      </c>
      <c r="V3098" s="15">
        <f t="shared" si="538"/>
        <v>0</v>
      </c>
      <c r="W3098" s="15">
        <f t="shared" si="539"/>
        <v>0</v>
      </c>
      <c r="X3098" s="5">
        <f t="shared" si="540"/>
        <v>0</v>
      </c>
      <c r="Y3098" s="5">
        <f t="shared" si="541"/>
        <v>227.89124968500002</v>
      </c>
      <c r="Z3098" s="5">
        <f t="shared" si="542"/>
        <v>-265.87312463250004</v>
      </c>
      <c r="AA3098" s="5">
        <f t="shared" si="543"/>
        <v>25.321249964999993</v>
      </c>
      <c r="AB3098" s="5">
        <f t="shared" si="544"/>
        <v>12.660624982500025</v>
      </c>
    </row>
    <row r="3099" spans="1:28" x14ac:dyDescent="0.55000000000000004">
      <c r="A3099" s="3" t="s">
        <v>72</v>
      </c>
      <c r="B3099" s="3" t="s">
        <v>4961</v>
      </c>
      <c r="C3099" t="s">
        <v>47</v>
      </c>
      <c r="D3099" s="3" t="s">
        <v>173</v>
      </c>
      <c r="E3099" s="3" t="s">
        <v>4962</v>
      </c>
      <c r="F3099" s="3" t="s">
        <v>77</v>
      </c>
      <c r="G3099" s="5">
        <v>6.25</v>
      </c>
      <c r="H3099">
        <v>75</v>
      </c>
      <c r="I3099" s="5">
        <v>257.97499968750003</v>
      </c>
      <c r="J3099" s="5">
        <v>3.4396666625000001</v>
      </c>
      <c r="K3099">
        <v>1820</v>
      </c>
      <c r="L3099" s="15">
        <v>4.1208791208791194E-2</v>
      </c>
      <c r="M3099" s="13">
        <v>1.4636263736263699</v>
      </c>
      <c r="N3099" s="15">
        <v>0</v>
      </c>
      <c r="O3099" s="5">
        <v>0</v>
      </c>
      <c r="P3099" s="5">
        <v>0</v>
      </c>
      <c r="Q3099" s="5">
        <f t="shared" si="534"/>
        <v>257.97499968750003</v>
      </c>
      <c r="R3099" s="5">
        <f t="shared" si="535"/>
        <v>-257.97499968750003</v>
      </c>
      <c r="S3099" s="15">
        <f t="shared" si="536"/>
        <v>-1</v>
      </c>
      <c r="T3099">
        <v>0</v>
      </c>
      <c r="U3099" s="5" t="str">
        <f t="shared" si="537"/>
        <v>NA</v>
      </c>
      <c r="V3099" s="15">
        <f t="shared" si="538"/>
        <v>0</v>
      </c>
      <c r="W3099" s="15">
        <f t="shared" si="539"/>
        <v>0</v>
      </c>
      <c r="X3099" s="5">
        <f t="shared" si="540"/>
        <v>0</v>
      </c>
      <c r="Y3099" s="5">
        <f t="shared" si="541"/>
        <v>232.17749971875003</v>
      </c>
      <c r="Z3099" s="5">
        <f t="shared" si="542"/>
        <v>-270.87374967187503</v>
      </c>
      <c r="AA3099" s="5">
        <f t="shared" si="543"/>
        <v>25.797499968750003</v>
      </c>
      <c r="AB3099" s="5">
        <f t="shared" si="544"/>
        <v>12.898749984375002</v>
      </c>
    </row>
    <row r="3100" spans="1:28" x14ac:dyDescent="0.55000000000000004">
      <c r="A3100" s="3" t="s">
        <v>72</v>
      </c>
      <c r="B3100" s="3" t="s">
        <v>684</v>
      </c>
      <c r="C3100" t="s">
        <v>47</v>
      </c>
      <c r="D3100" s="3" t="s">
        <v>173</v>
      </c>
      <c r="E3100" s="3" t="s">
        <v>3690</v>
      </c>
      <c r="F3100" s="3" t="s">
        <v>77</v>
      </c>
      <c r="G3100" s="5">
        <v>6.25</v>
      </c>
      <c r="H3100">
        <v>88</v>
      </c>
      <c r="I3100" s="5">
        <v>260.68749960000002</v>
      </c>
      <c r="J3100" s="5">
        <v>2.9623579500000004</v>
      </c>
      <c r="K3100">
        <v>2677</v>
      </c>
      <c r="L3100" s="15">
        <v>3.2872618602913704E-2</v>
      </c>
      <c r="M3100" s="13">
        <v>1.91632424355622</v>
      </c>
      <c r="N3100" s="15">
        <v>0</v>
      </c>
      <c r="O3100" s="5">
        <v>0</v>
      </c>
      <c r="P3100" s="5">
        <v>0</v>
      </c>
      <c r="Q3100" s="5">
        <f t="shared" si="534"/>
        <v>260.68749960000002</v>
      </c>
      <c r="R3100" s="5">
        <f t="shared" si="535"/>
        <v>-260.68749960000002</v>
      </c>
      <c r="S3100" s="15">
        <f t="shared" si="536"/>
        <v>-1</v>
      </c>
      <c r="T3100">
        <v>0</v>
      </c>
      <c r="U3100" s="5" t="str">
        <f t="shared" si="537"/>
        <v>NA</v>
      </c>
      <c r="V3100" s="15">
        <f t="shared" si="538"/>
        <v>0</v>
      </c>
      <c r="W3100" s="15">
        <f t="shared" si="539"/>
        <v>0</v>
      </c>
      <c r="X3100" s="5">
        <f t="shared" si="540"/>
        <v>0</v>
      </c>
      <c r="Y3100" s="5">
        <f t="shared" si="541"/>
        <v>234.61874964000003</v>
      </c>
      <c r="Z3100" s="5">
        <f t="shared" si="542"/>
        <v>-273.72187458000002</v>
      </c>
      <c r="AA3100" s="5">
        <f t="shared" si="543"/>
        <v>26.068749959999991</v>
      </c>
      <c r="AB3100" s="5">
        <f t="shared" si="544"/>
        <v>13.034374979999996</v>
      </c>
    </row>
    <row r="3101" spans="1:28" x14ac:dyDescent="0.55000000000000004">
      <c r="A3101" s="3" t="s">
        <v>72</v>
      </c>
      <c r="B3101" s="3" t="s">
        <v>785</v>
      </c>
      <c r="C3101" t="s">
        <v>47</v>
      </c>
      <c r="D3101" s="3" t="s">
        <v>173</v>
      </c>
      <c r="E3101" s="3" t="s">
        <v>206</v>
      </c>
      <c r="F3101" s="3" t="s">
        <v>175</v>
      </c>
      <c r="G3101" s="5">
        <v>6.25</v>
      </c>
      <c r="H3101">
        <v>149</v>
      </c>
      <c r="I3101" s="5">
        <v>262.79999973750006</v>
      </c>
      <c r="J3101" s="5">
        <v>1.7637583875000002</v>
      </c>
      <c r="K3101">
        <v>3968</v>
      </c>
      <c r="L3101" s="15">
        <v>3.7550403225806502E-2</v>
      </c>
      <c r="M3101" s="13">
        <v>1.6020917338709699</v>
      </c>
      <c r="N3101" s="15">
        <v>0</v>
      </c>
      <c r="O3101" s="5">
        <v>0</v>
      </c>
      <c r="P3101" s="5">
        <v>0</v>
      </c>
      <c r="Q3101" s="5">
        <f t="shared" si="534"/>
        <v>262.79999973750006</v>
      </c>
      <c r="R3101" s="5">
        <f t="shared" si="535"/>
        <v>-262.79999973750006</v>
      </c>
      <c r="S3101" s="15">
        <f t="shared" si="536"/>
        <v>-1</v>
      </c>
      <c r="T3101">
        <v>0</v>
      </c>
      <c r="U3101" s="5" t="str">
        <f t="shared" si="537"/>
        <v>NA</v>
      </c>
      <c r="V3101" s="15">
        <f t="shared" si="538"/>
        <v>0</v>
      </c>
      <c r="W3101" s="15">
        <f t="shared" si="539"/>
        <v>0</v>
      </c>
      <c r="X3101" s="5">
        <f t="shared" si="540"/>
        <v>0</v>
      </c>
      <c r="Y3101" s="5">
        <f t="shared" si="541"/>
        <v>236.51999976375006</v>
      </c>
      <c r="Z3101" s="5">
        <f t="shared" si="542"/>
        <v>-275.93999972437507</v>
      </c>
      <c r="AA3101" s="5">
        <f t="shared" si="543"/>
        <v>26.279999973749995</v>
      </c>
      <c r="AB3101" s="5">
        <f t="shared" si="544"/>
        <v>13.139999986875011</v>
      </c>
    </row>
    <row r="3102" spans="1:28" x14ac:dyDescent="0.55000000000000004">
      <c r="A3102" s="3" t="s">
        <v>72</v>
      </c>
      <c r="B3102" s="3" t="s">
        <v>783</v>
      </c>
      <c r="C3102" t="s">
        <v>47</v>
      </c>
      <c r="D3102" s="3" t="s">
        <v>173</v>
      </c>
      <c r="E3102" s="3" t="s">
        <v>675</v>
      </c>
      <c r="F3102" s="3" t="s">
        <v>77</v>
      </c>
      <c r="G3102" s="5">
        <v>6.25</v>
      </c>
      <c r="H3102">
        <v>85</v>
      </c>
      <c r="I3102" s="5">
        <v>276.81249918749995</v>
      </c>
      <c r="J3102" s="5">
        <v>3.2566176374999998</v>
      </c>
      <c r="K3102">
        <v>8117</v>
      </c>
      <c r="L3102" s="15">
        <v>1.0471849205371399E-2</v>
      </c>
      <c r="M3102" s="13">
        <v>2.0324134532462699</v>
      </c>
      <c r="N3102" s="15">
        <v>0</v>
      </c>
      <c r="O3102" s="5">
        <v>0</v>
      </c>
      <c r="P3102" s="5">
        <v>0</v>
      </c>
      <c r="Q3102" s="5">
        <f t="shared" si="534"/>
        <v>276.81249918749995</v>
      </c>
      <c r="R3102" s="5">
        <f t="shared" si="535"/>
        <v>-276.81249918749995</v>
      </c>
      <c r="S3102" s="15">
        <f t="shared" si="536"/>
        <v>-1</v>
      </c>
      <c r="T3102">
        <v>0</v>
      </c>
      <c r="U3102" s="5" t="str">
        <f t="shared" si="537"/>
        <v>NA</v>
      </c>
      <c r="V3102" s="15">
        <f t="shared" si="538"/>
        <v>0</v>
      </c>
      <c r="W3102" s="15">
        <f t="shared" si="539"/>
        <v>0</v>
      </c>
      <c r="X3102" s="5">
        <f t="shared" si="540"/>
        <v>0</v>
      </c>
      <c r="Y3102" s="5">
        <f t="shared" si="541"/>
        <v>249.13124926874997</v>
      </c>
      <c r="Z3102" s="5">
        <f t="shared" si="542"/>
        <v>-290.65312414687497</v>
      </c>
      <c r="AA3102" s="5">
        <f t="shared" si="543"/>
        <v>27.681249918749984</v>
      </c>
      <c r="AB3102" s="5">
        <f t="shared" si="544"/>
        <v>13.84062495937502</v>
      </c>
    </row>
    <row r="3103" spans="1:28" x14ac:dyDescent="0.55000000000000004">
      <c r="A3103" s="3" t="s">
        <v>72</v>
      </c>
      <c r="B3103" s="3" t="s">
        <v>511</v>
      </c>
      <c r="C3103" t="s">
        <v>47</v>
      </c>
      <c r="D3103" s="3" t="s">
        <v>104</v>
      </c>
      <c r="E3103" s="3" t="s">
        <v>232</v>
      </c>
      <c r="F3103" s="3" t="s">
        <v>77</v>
      </c>
      <c r="G3103" s="5">
        <v>6.25</v>
      </c>
      <c r="H3103">
        <v>99</v>
      </c>
      <c r="I3103" s="5">
        <v>279.38749904999997</v>
      </c>
      <c r="J3103" s="5">
        <v>2.8220959499999996</v>
      </c>
      <c r="K3103">
        <v>1361</v>
      </c>
      <c r="L3103" s="15">
        <v>7.2740631888317406E-2</v>
      </c>
      <c r="M3103" s="13">
        <v>1.56015429831007</v>
      </c>
      <c r="N3103" s="15">
        <v>0</v>
      </c>
      <c r="O3103" s="5">
        <v>0</v>
      </c>
      <c r="P3103" s="5">
        <v>0</v>
      </c>
      <c r="Q3103" s="5">
        <f t="shared" si="534"/>
        <v>279.38749904999997</v>
      </c>
      <c r="R3103" s="5">
        <f t="shared" si="535"/>
        <v>-279.38749904999997</v>
      </c>
      <c r="S3103" s="15">
        <f t="shared" si="536"/>
        <v>-1</v>
      </c>
      <c r="T3103">
        <v>0</v>
      </c>
      <c r="U3103" s="5" t="str">
        <f t="shared" si="537"/>
        <v>NA</v>
      </c>
      <c r="V3103" s="15">
        <f t="shared" si="538"/>
        <v>0</v>
      </c>
      <c r="W3103" s="15">
        <f t="shared" si="539"/>
        <v>0</v>
      </c>
      <c r="X3103" s="5">
        <f t="shared" si="540"/>
        <v>0</v>
      </c>
      <c r="Y3103" s="5">
        <f t="shared" si="541"/>
        <v>251.44874914499999</v>
      </c>
      <c r="Z3103" s="5">
        <f t="shared" si="542"/>
        <v>-293.35687400249998</v>
      </c>
      <c r="AA3103" s="5">
        <f t="shared" si="543"/>
        <v>27.93874990499998</v>
      </c>
      <c r="AB3103" s="5">
        <f t="shared" si="544"/>
        <v>13.969374952500004</v>
      </c>
    </row>
    <row r="3104" spans="1:28" x14ac:dyDescent="0.55000000000000004">
      <c r="A3104" s="3" t="s">
        <v>72</v>
      </c>
      <c r="B3104" s="3" t="s">
        <v>4968</v>
      </c>
      <c r="C3104" t="s">
        <v>47</v>
      </c>
      <c r="D3104" s="3" t="s">
        <v>32</v>
      </c>
      <c r="E3104" s="3" t="s">
        <v>2686</v>
      </c>
      <c r="F3104" s="3" t="s">
        <v>77</v>
      </c>
      <c r="G3104" s="5">
        <v>6.25</v>
      </c>
      <c r="H3104">
        <v>96</v>
      </c>
      <c r="I3104" s="5">
        <v>282.49999920000005</v>
      </c>
      <c r="J3104" s="5">
        <v>2.9427083250000003</v>
      </c>
      <c r="K3104">
        <v>5347</v>
      </c>
      <c r="L3104" s="15">
        <v>1.7953992893211101E-2</v>
      </c>
      <c r="M3104" s="13">
        <v>2.6015709743781601</v>
      </c>
      <c r="N3104" s="15">
        <v>0</v>
      </c>
      <c r="O3104" s="5">
        <v>0</v>
      </c>
      <c r="P3104" s="5">
        <v>0</v>
      </c>
      <c r="Q3104" s="5">
        <f t="shared" si="534"/>
        <v>282.49999920000005</v>
      </c>
      <c r="R3104" s="5">
        <f t="shared" si="535"/>
        <v>-282.49999920000005</v>
      </c>
      <c r="S3104" s="15">
        <f t="shared" si="536"/>
        <v>-1</v>
      </c>
      <c r="T3104">
        <v>0</v>
      </c>
      <c r="U3104" s="5" t="str">
        <f t="shared" si="537"/>
        <v>NA</v>
      </c>
      <c r="V3104" s="15">
        <f t="shared" si="538"/>
        <v>0</v>
      </c>
      <c r="W3104" s="15">
        <f t="shared" si="539"/>
        <v>0</v>
      </c>
      <c r="X3104" s="5">
        <f t="shared" si="540"/>
        <v>0</v>
      </c>
      <c r="Y3104" s="5">
        <f t="shared" si="541"/>
        <v>254.24999928000005</v>
      </c>
      <c r="Z3104" s="5">
        <f t="shared" si="542"/>
        <v>-296.62499916000007</v>
      </c>
      <c r="AA3104" s="5">
        <f t="shared" si="543"/>
        <v>28.249999919999993</v>
      </c>
      <c r="AB3104" s="5">
        <f t="shared" si="544"/>
        <v>14.124999960000025</v>
      </c>
    </row>
    <row r="3105" spans="1:28" x14ac:dyDescent="0.55000000000000004">
      <c r="A3105" s="3" t="s">
        <v>72</v>
      </c>
      <c r="B3105" s="3" t="s">
        <v>4970</v>
      </c>
      <c r="C3105" t="s">
        <v>47</v>
      </c>
      <c r="D3105" s="3" t="s">
        <v>173</v>
      </c>
      <c r="E3105" s="3" t="s">
        <v>3607</v>
      </c>
      <c r="F3105" s="3" t="s">
        <v>77</v>
      </c>
      <c r="G3105" s="5">
        <v>6.25</v>
      </c>
      <c r="H3105">
        <v>115</v>
      </c>
      <c r="I3105" s="5">
        <v>287.29999918750002</v>
      </c>
      <c r="J3105" s="5">
        <v>2.4982608625</v>
      </c>
      <c r="K3105">
        <v>2942</v>
      </c>
      <c r="L3105" s="15">
        <v>3.90890550645819E-2</v>
      </c>
      <c r="M3105" s="13">
        <v>1.9987423521414001</v>
      </c>
      <c r="N3105" s="15">
        <v>0</v>
      </c>
      <c r="O3105" s="5">
        <v>0</v>
      </c>
      <c r="P3105" s="5">
        <v>0</v>
      </c>
      <c r="Q3105" s="5">
        <f t="shared" si="534"/>
        <v>287.29999918750002</v>
      </c>
      <c r="R3105" s="5">
        <f t="shared" si="535"/>
        <v>-287.29999918750002</v>
      </c>
      <c r="S3105" s="15">
        <f t="shared" si="536"/>
        <v>-1</v>
      </c>
      <c r="T3105">
        <v>0</v>
      </c>
      <c r="U3105" s="5" t="str">
        <f t="shared" si="537"/>
        <v>NA</v>
      </c>
      <c r="V3105" s="15">
        <f t="shared" si="538"/>
        <v>0</v>
      </c>
      <c r="W3105" s="15">
        <f t="shared" si="539"/>
        <v>0</v>
      </c>
      <c r="X3105" s="5">
        <f t="shared" si="540"/>
        <v>0</v>
      </c>
      <c r="Y3105" s="5">
        <f t="shared" si="541"/>
        <v>258.56999926875005</v>
      </c>
      <c r="Z3105" s="5">
        <f t="shared" si="542"/>
        <v>-301.66499914687506</v>
      </c>
      <c r="AA3105" s="5">
        <f t="shared" si="543"/>
        <v>28.729999918749968</v>
      </c>
      <c r="AB3105" s="5">
        <f t="shared" si="544"/>
        <v>14.364999959375041</v>
      </c>
    </row>
    <row r="3106" spans="1:28" x14ac:dyDescent="0.55000000000000004">
      <c r="A3106" s="3" t="s">
        <v>72</v>
      </c>
      <c r="B3106" s="3" t="s">
        <v>4802</v>
      </c>
      <c r="C3106" t="s">
        <v>47</v>
      </c>
      <c r="D3106" s="3" t="s">
        <v>173</v>
      </c>
      <c r="E3106" s="3" t="s">
        <v>2764</v>
      </c>
      <c r="F3106" s="3" t="s">
        <v>77</v>
      </c>
      <c r="G3106" s="5">
        <v>6.25</v>
      </c>
      <c r="H3106">
        <v>140</v>
      </c>
      <c r="I3106" s="5">
        <v>291.76249899999999</v>
      </c>
      <c r="J3106" s="5">
        <v>2.0840178499999999</v>
      </c>
      <c r="K3106">
        <v>1201</v>
      </c>
      <c r="L3106" s="15">
        <v>0.116569525395504</v>
      </c>
      <c r="M3106" s="13">
        <v>2.0795170691090799</v>
      </c>
      <c r="N3106" s="15">
        <v>0</v>
      </c>
      <c r="O3106" s="5">
        <v>0</v>
      </c>
      <c r="P3106" s="5">
        <v>0</v>
      </c>
      <c r="Q3106" s="5">
        <f t="shared" si="534"/>
        <v>291.76249899999999</v>
      </c>
      <c r="R3106" s="5">
        <f t="shared" si="535"/>
        <v>-291.76249899999999</v>
      </c>
      <c r="S3106" s="15">
        <f t="shared" si="536"/>
        <v>-1</v>
      </c>
      <c r="T3106">
        <v>0</v>
      </c>
      <c r="U3106" s="5" t="str">
        <f t="shared" si="537"/>
        <v>NA</v>
      </c>
      <c r="V3106" s="15">
        <f t="shared" si="538"/>
        <v>0</v>
      </c>
      <c r="W3106" s="15">
        <f t="shared" si="539"/>
        <v>0</v>
      </c>
      <c r="X3106" s="5">
        <f t="shared" si="540"/>
        <v>0</v>
      </c>
      <c r="Y3106" s="5">
        <f t="shared" si="541"/>
        <v>262.58624909999997</v>
      </c>
      <c r="Z3106" s="5">
        <f t="shared" si="542"/>
        <v>-306.35062395</v>
      </c>
      <c r="AA3106" s="5">
        <f t="shared" si="543"/>
        <v>29.176249900000016</v>
      </c>
      <c r="AB3106" s="5">
        <f t="shared" si="544"/>
        <v>14.588124950000008</v>
      </c>
    </row>
    <row r="3107" spans="1:28" x14ac:dyDescent="0.55000000000000004">
      <c r="A3107" s="3" t="s">
        <v>72</v>
      </c>
      <c r="B3107" s="3" t="s">
        <v>4886</v>
      </c>
      <c r="C3107" t="s">
        <v>47</v>
      </c>
      <c r="D3107" s="3" t="s">
        <v>173</v>
      </c>
      <c r="E3107" s="3" t="s">
        <v>2820</v>
      </c>
      <c r="F3107" s="3" t="s">
        <v>77</v>
      </c>
      <c r="G3107" s="5">
        <v>6.25</v>
      </c>
      <c r="H3107">
        <v>163</v>
      </c>
      <c r="I3107" s="5">
        <v>292.81249909999997</v>
      </c>
      <c r="J3107" s="5">
        <v>1.7963956999999999</v>
      </c>
      <c r="K3107">
        <v>1993</v>
      </c>
      <c r="L3107" s="15">
        <v>8.1786251881585503E-2</v>
      </c>
      <c r="M3107" s="13">
        <v>1.7283492222779699</v>
      </c>
      <c r="N3107" s="15">
        <v>0</v>
      </c>
      <c r="O3107" s="5">
        <v>0</v>
      </c>
      <c r="P3107" s="5">
        <v>0</v>
      </c>
      <c r="Q3107" s="5">
        <f t="shared" si="534"/>
        <v>292.81249909999997</v>
      </c>
      <c r="R3107" s="5">
        <f t="shared" si="535"/>
        <v>-292.81249909999997</v>
      </c>
      <c r="S3107" s="15">
        <f t="shared" si="536"/>
        <v>-1</v>
      </c>
      <c r="T3107">
        <v>0</v>
      </c>
      <c r="U3107" s="5" t="str">
        <f t="shared" si="537"/>
        <v>NA</v>
      </c>
      <c r="V3107" s="15">
        <f t="shared" si="538"/>
        <v>0</v>
      </c>
      <c r="W3107" s="15">
        <f t="shared" si="539"/>
        <v>0</v>
      </c>
      <c r="X3107" s="5">
        <f t="shared" si="540"/>
        <v>0</v>
      </c>
      <c r="Y3107" s="5">
        <f t="shared" si="541"/>
        <v>263.53124918999998</v>
      </c>
      <c r="Z3107" s="5">
        <f t="shared" si="542"/>
        <v>-307.45312405499999</v>
      </c>
      <c r="AA3107" s="5">
        <f t="shared" si="543"/>
        <v>29.281249909999985</v>
      </c>
      <c r="AB3107" s="5">
        <f t="shared" si="544"/>
        <v>14.640624955000021</v>
      </c>
    </row>
    <row r="3108" spans="1:28" x14ac:dyDescent="0.55000000000000004">
      <c r="A3108" s="3" t="s">
        <v>72</v>
      </c>
      <c r="B3108" s="3" t="s">
        <v>530</v>
      </c>
      <c r="C3108" t="s">
        <v>47</v>
      </c>
      <c r="D3108" s="3" t="s">
        <v>173</v>
      </c>
      <c r="E3108" s="3" t="s">
        <v>385</v>
      </c>
      <c r="F3108" s="3" t="s">
        <v>77</v>
      </c>
      <c r="G3108" s="5">
        <v>6.25</v>
      </c>
      <c r="H3108">
        <v>72</v>
      </c>
      <c r="I3108" s="5">
        <v>293.33749949999998</v>
      </c>
      <c r="J3108" s="5">
        <v>4.0741319374999998</v>
      </c>
      <c r="K3108">
        <v>5367</v>
      </c>
      <c r="L3108" s="15">
        <v>1.34153158188932E-2</v>
      </c>
      <c r="M3108" s="13">
        <v>2.1959381404881699</v>
      </c>
      <c r="N3108" s="15">
        <v>0</v>
      </c>
      <c r="O3108" s="5">
        <v>0</v>
      </c>
      <c r="P3108" s="5">
        <v>0</v>
      </c>
      <c r="Q3108" s="5">
        <f t="shared" si="534"/>
        <v>293.33749949999998</v>
      </c>
      <c r="R3108" s="5">
        <f t="shared" si="535"/>
        <v>-293.33749949999998</v>
      </c>
      <c r="S3108" s="15">
        <f t="shared" si="536"/>
        <v>-1</v>
      </c>
      <c r="T3108">
        <v>0</v>
      </c>
      <c r="U3108" s="5" t="str">
        <f t="shared" si="537"/>
        <v>NA</v>
      </c>
      <c r="V3108" s="15">
        <f t="shared" si="538"/>
        <v>0</v>
      </c>
      <c r="W3108" s="15">
        <f t="shared" si="539"/>
        <v>0</v>
      </c>
      <c r="X3108" s="5">
        <f t="shared" si="540"/>
        <v>0</v>
      </c>
      <c r="Y3108" s="5">
        <f t="shared" si="541"/>
        <v>264.00374955000001</v>
      </c>
      <c r="Z3108" s="5">
        <f t="shared" si="542"/>
        <v>-308.00437447499996</v>
      </c>
      <c r="AA3108" s="5">
        <f t="shared" si="543"/>
        <v>29.333749949999969</v>
      </c>
      <c r="AB3108" s="5">
        <f t="shared" si="544"/>
        <v>14.666874974999985</v>
      </c>
    </row>
    <row r="3109" spans="1:28" x14ac:dyDescent="0.55000000000000004">
      <c r="A3109" s="3" t="s">
        <v>72</v>
      </c>
      <c r="B3109" s="3" t="s">
        <v>366</v>
      </c>
      <c r="C3109" t="s">
        <v>47</v>
      </c>
      <c r="D3109" s="3" t="s">
        <v>173</v>
      </c>
      <c r="E3109" s="3" t="s">
        <v>2791</v>
      </c>
      <c r="F3109" s="3" t="s">
        <v>175</v>
      </c>
      <c r="G3109" s="5">
        <v>6.25</v>
      </c>
      <c r="H3109">
        <v>138</v>
      </c>
      <c r="I3109" s="5">
        <v>298.52499997500001</v>
      </c>
      <c r="J3109" s="5">
        <v>2.1632246374999999</v>
      </c>
      <c r="K3109">
        <v>1996</v>
      </c>
      <c r="L3109" s="15">
        <v>6.9138276553106198E-2</v>
      </c>
      <c r="M3109" s="13">
        <v>1.6815130260521001</v>
      </c>
      <c r="N3109" s="15">
        <v>0</v>
      </c>
      <c r="O3109" s="5">
        <v>0</v>
      </c>
      <c r="P3109" s="5">
        <v>0</v>
      </c>
      <c r="Q3109" s="5">
        <f t="shared" si="534"/>
        <v>298.52499997500001</v>
      </c>
      <c r="R3109" s="5">
        <f t="shared" si="535"/>
        <v>-298.52499997500001</v>
      </c>
      <c r="S3109" s="15">
        <f t="shared" si="536"/>
        <v>-1</v>
      </c>
      <c r="T3109">
        <v>0</v>
      </c>
      <c r="U3109" s="5" t="str">
        <f t="shared" si="537"/>
        <v>NA</v>
      </c>
      <c r="V3109" s="15">
        <f t="shared" si="538"/>
        <v>0</v>
      </c>
      <c r="W3109" s="15">
        <f t="shared" si="539"/>
        <v>0</v>
      </c>
      <c r="X3109" s="5">
        <f t="shared" si="540"/>
        <v>0</v>
      </c>
      <c r="Y3109" s="5">
        <f t="shared" si="541"/>
        <v>268.67249997750002</v>
      </c>
      <c r="Z3109" s="5">
        <f t="shared" si="542"/>
        <v>-313.45124997375001</v>
      </c>
      <c r="AA3109" s="5">
        <f t="shared" si="543"/>
        <v>29.85249999749999</v>
      </c>
      <c r="AB3109" s="5">
        <f t="shared" si="544"/>
        <v>14.926249998749995</v>
      </c>
    </row>
    <row r="3110" spans="1:28" x14ac:dyDescent="0.55000000000000004">
      <c r="A3110" s="3" t="s">
        <v>72</v>
      </c>
      <c r="B3110" s="3" t="s">
        <v>4976</v>
      </c>
      <c r="C3110" t="s">
        <v>47</v>
      </c>
      <c r="D3110" s="3" t="s">
        <v>32</v>
      </c>
      <c r="E3110" s="3" t="s">
        <v>2686</v>
      </c>
      <c r="F3110" s="3" t="s">
        <v>77</v>
      </c>
      <c r="G3110" s="5">
        <v>6.25</v>
      </c>
      <c r="H3110">
        <v>139</v>
      </c>
      <c r="I3110" s="5">
        <v>303.77499934999997</v>
      </c>
      <c r="J3110" s="5">
        <v>2.1854316499999999</v>
      </c>
      <c r="K3110">
        <v>2935</v>
      </c>
      <c r="L3110" s="15">
        <v>4.7359454855195902E-2</v>
      </c>
      <c r="M3110" s="13">
        <v>2.0746848381601399</v>
      </c>
      <c r="N3110" s="15">
        <v>0</v>
      </c>
      <c r="O3110" s="5">
        <v>0</v>
      </c>
      <c r="P3110" s="5">
        <v>0</v>
      </c>
      <c r="Q3110" s="5">
        <f t="shared" si="534"/>
        <v>303.77499934999997</v>
      </c>
      <c r="R3110" s="5">
        <f t="shared" si="535"/>
        <v>-303.77499934999997</v>
      </c>
      <c r="S3110" s="15">
        <f t="shared" si="536"/>
        <v>-1</v>
      </c>
      <c r="T3110">
        <v>0</v>
      </c>
      <c r="U3110" s="5" t="str">
        <f t="shared" si="537"/>
        <v>NA</v>
      </c>
      <c r="V3110" s="15">
        <f t="shared" si="538"/>
        <v>0</v>
      </c>
      <c r="W3110" s="15">
        <f t="shared" si="539"/>
        <v>0</v>
      </c>
      <c r="X3110" s="5">
        <f t="shared" si="540"/>
        <v>0</v>
      </c>
      <c r="Y3110" s="5">
        <f t="shared" si="541"/>
        <v>273.39749941499997</v>
      </c>
      <c r="Z3110" s="5">
        <f t="shared" si="542"/>
        <v>-318.9637493175</v>
      </c>
      <c r="AA3110" s="5">
        <f t="shared" si="543"/>
        <v>30.377499935000003</v>
      </c>
      <c r="AB3110" s="5">
        <f t="shared" si="544"/>
        <v>15.18874996750003</v>
      </c>
    </row>
    <row r="3111" spans="1:28" x14ac:dyDescent="0.55000000000000004">
      <c r="A3111" s="3" t="s">
        <v>72</v>
      </c>
      <c r="B3111" s="3" t="s">
        <v>216</v>
      </c>
      <c r="C3111" t="s">
        <v>47</v>
      </c>
      <c r="D3111" s="3" t="s">
        <v>104</v>
      </c>
      <c r="E3111" s="3" t="s">
        <v>105</v>
      </c>
      <c r="F3111" s="3" t="s">
        <v>77</v>
      </c>
      <c r="G3111" s="5">
        <v>6.25</v>
      </c>
      <c r="H3111">
        <v>100</v>
      </c>
      <c r="I3111" s="5">
        <v>310.625</v>
      </c>
      <c r="J3111" s="5">
        <v>3.1062500000000002</v>
      </c>
      <c r="K3111">
        <v>870</v>
      </c>
      <c r="L3111" s="15">
        <v>0.114942528735632</v>
      </c>
      <c r="M3111" s="13">
        <v>1.5460229885057499</v>
      </c>
      <c r="N3111" s="15">
        <v>0</v>
      </c>
      <c r="O3111" s="5">
        <v>0</v>
      </c>
      <c r="P3111" s="5">
        <v>0</v>
      </c>
      <c r="Q3111" s="5">
        <f t="shared" si="534"/>
        <v>310.625</v>
      </c>
      <c r="R3111" s="5">
        <f t="shared" si="535"/>
        <v>-310.625</v>
      </c>
      <c r="S3111" s="15">
        <f t="shared" si="536"/>
        <v>-1</v>
      </c>
      <c r="T3111">
        <v>0</v>
      </c>
      <c r="U3111" s="5" t="str">
        <f t="shared" si="537"/>
        <v>NA</v>
      </c>
      <c r="V3111" s="15">
        <f t="shared" si="538"/>
        <v>0</v>
      </c>
      <c r="W3111" s="15">
        <f t="shared" si="539"/>
        <v>0</v>
      </c>
      <c r="X3111" s="5">
        <f t="shared" si="540"/>
        <v>0</v>
      </c>
      <c r="Y3111" s="5">
        <f t="shared" si="541"/>
        <v>279.5625</v>
      </c>
      <c r="Z3111" s="5">
        <f t="shared" si="542"/>
        <v>-326.15625</v>
      </c>
      <c r="AA3111" s="5">
        <f t="shared" si="543"/>
        <v>31.0625</v>
      </c>
      <c r="AB3111" s="5">
        <f t="shared" si="544"/>
        <v>15.53125</v>
      </c>
    </row>
    <row r="3112" spans="1:28" x14ac:dyDescent="0.55000000000000004">
      <c r="A3112" s="3" t="s">
        <v>72</v>
      </c>
      <c r="B3112" s="3" t="s">
        <v>4101</v>
      </c>
      <c r="C3112" t="s">
        <v>47</v>
      </c>
      <c r="D3112" s="3" t="s">
        <v>173</v>
      </c>
      <c r="E3112" s="3" t="s">
        <v>545</v>
      </c>
      <c r="F3112" s="3" t="s">
        <v>77</v>
      </c>
      <c r="G3112" s="5">
        <v>6.25</v>
      </c>
      <c r="H3112">
        <v>97</v>
      </c>
      <c r="I3112" s="5">
        <v>321.63749971250002</v>
      </c>
      <c r="J3112" s="5">
        <v>3.3158505125</v>
      </c>
      <c r="K3112">
        <v>2908</v>
      </c>
      <c r="L3112" s="15">
        <v>3.3356258596973901E-2</v>
      </c>
      <c r="M3112" s="13">
        <v>1.97603163686382</v>
      </c>
      <c r="N3112" s="15">
        <v>0</v>
      </c>
      <c r="O3112" s="5">
        <v>0</v>
      </c>
      <c r="P3112" s="5">
        <v>0</v>
      </c>
      <c r="Q3112" s="5">
        <f t="shared" si="534"/>
        <v>321.63749971250002</v>
      </c>
      <c r="R3112" s="5">
        <f t="shared" si="535"/>
        <v>-321.63749971250002</v>
      </c>
      <c r="S3112" s="15">
        <f t="shared" si="536"/>
        <v>-1</v>
      </c>
      <c r="T3112">
        <v>0</v>
      </c>
      <c r="U3112" s="5" t="str">
        <f t="shared" si="537"/>
        <v>NA</v>
      </c>
      <c r="V3112" s="15">
        <f t="shared" si="538"/>
        <v>0</v>
      </c>
      <c r="W3112" s="15">
        <f t="shared" si="539"/>
        <v>0</v>
      </c>
      <c r="X3112" s="5">
        <f t="shared" si="540"/>
        <v>0</v>
      </c>
      <c r="Y3112" s="5">
        <f t="shared" si="541"/>
        <v>289.47374974125</v>
      </c>
      <c r="Z3112" s="5">
        <f t="shared" si="542"/>
        <v>-337.71937469812502</v>
      </c>
      <c r="AA3112" s="5">
        <f t="shared" si="543"/>
        <v>32.163749971250013</v>
      </c>
      <c r="AB3112" s="5">
        <f t="shared" si="544"/>
        <v>16.081874985625007</v>
      </c>
    </row>
    <row r="3113" spans="1:28" x14ac:dyDescent="0.55000000000000004">
      <c r="A3113" s="3" t="s">
        <v>72</v>
      </c>
      <c r="B3113" s="3" t="s">
        <v>778</v>
      </c>
      <c r="C3113" t="s">
        <v>47</v>
      </c>
      <c r="D3113" s="3" t="s">
        <v>173</v>
      </c>
      <c r="E3113" s="3" t="s">
        <v>385</v>
      </c>
      <c r="F3113" s="3" t="s">
        <v>77</v>
      </c>
      <c r="G3113" s="5">
        <v>6.25</v>
      </c>
      <c r="H3113">
        <v>160</v>
      </c>
      <c r="I3113" s="5">
        <v>331.8</v>
      </c>
      <c r="J3113" s="5">
        <v>2.07375</v>
      </c>
      <c r="K3113">
        <v>3713</v>
      </c>
      <c r="L3113" s="15">
        <v>4.3091839482897895E-2</v>
      </c>
      <c r="M3113" s="13">
        <v>1.5510907621869101</v>
      </c>
      <c r="N3113" s="15">
        <v>0</v>
      </c>
      <c r="O3113" s="5">
        <v>0</v>
      </c>
      <c r="P3113" s="5">
        <v>0</v>
      </c>
      <c r="Q3113" s="5">
        <f t="shared" si="534"/>
        <v>331.8</v>
      </c>
      <c r="R3113" s="5">
        <f t="shared" si="535"/>
        <v>-331.8</v>
      </c>
      <c r="S3113" s="15">
        <f t="shared" si="536"/>
        <v>-1</v>
      </c>
      <c r="T3113">
        <v>0</v>
      </c>
      <c r="U3113" s="5" t="str">
        <f t="shared" si="537"/>
        <v>NA</v>
      </c>
      <c r="V3113" s="15">
        <f t="shared" si="538"/>
        <v>0</v>
      </c>
      <c r="W3113" s="15">
        <f t="shared" si="539"/>
        <v>0</v>
      </c>
      <c r="X3113" s="5">
        <f t="shared" si="540"/>
        <v>0</v>
      </c>
      <c r="Y3113" s="5">
        <f t="shared" si="541"/>
        <v>298.62</v>
      </c>
      <c r="Z3113" s="5">
        <f t="shared" si="542"/>
        <v>-348.39000000000004</v>
      </c>
      <c r="AA3113" s="5">
        <f t="shared" si="543"/>
        <v>33.180000000000007</v>
      </c>
      <c r="AB3113" s="5">
        <f t="shared" si="544"/>
        <v>16.590000000000032</v>
      </c>
    </row>
    <row r="3114" spans="1:28" x14ac:dyDescent="0.55000000000000004">
      <c r="A3114" s="3" t="s">
        <v>72</v>
      </c>
      <c r="B3114" s="3" t="s">
        <v>4981</v>
      </c>
      <c r="C3114" t="s">
        <v>47</v>
      </c>
      <c r="D3114" s="3" t="s">
        <v>173</v>
      </c>
      <c r="E3114" s="3" t="s">
        <v>4982</v>
      </c>
      <c r="F3114" s="3" t="s">
        <v>77</v>
      </c>
      <c r="G3114" s="5">
        <v>6.25</v>
      </c>
      <c r="H3114">
        <v>122</v>
      </c>
      <c r="I3114" s="5">
        <v>332.96249912500002</v>
      </c>
      <c r="J3114" s="5">
        <v>2.7292008125000002</v>
      </c>
      <c r="K3114">
        <v>2161</v>
      </c>
      <c r="L3114" s="15">
        <v>5.6455344747801901E-2</v>
      </c>
      <c r="M3114" s="13">
        <v>1.0906524757056899</v>
      </c>
      <c r="N3114" s="15">
        <v>0</v>
      </c>
      <c r="O3114" s="5">
        <v>0</v>
      </c>
      <c r="P3114" s="5">
        <v>0</v>
      </c>
      <c r="Q3114" s="5">
        <f t="shared" si="534"/>
        <v>332.96249912500002</v>
      </c>
      <c r="R3114" s="5">
        <f t="shared" si="535"/>
        <v>-332.96249912500002</v>
      </c>
      <c r="S3114" s="15">
        <f t="shared" si="536"/>
        <v>-1</v>
      </c>
      <c r="T3114">
        <v>0</v>
      </c>
      <c r="U3114" s="5" t="str">
        <f t="shared" si="537"/>
        <v>NA</v>
      </c>
      <c r="V3114" s="15">
        <f t="shared" si="538"/>
        <v>0</v>
      </c>
      <c r="W3114" s="15">
        <f t="shared" si="539"/>
        <v>0</v>
      </c>
      <c r="X3114" s="5">
        <f t="shared" si="540"/>
        <v>0</v>
      </c>
      <c r="Y3114" s="5">
        <f t="shared" si="541"/>
        <v>299.66624921250002</v>
      </c>
      <c r="Z3114" s="5">
        <f t="shared" si="542"/>
        <v>-349.61062408125002</v>
      </c>
      <c r="AA3114" s="5">
        <f t="shared" si="543"/>
        <v>33.296249912500002</v>
      </c>
      <c r="AB3114" s="5">
        <f t="shared" si="544"/>
        <v>16.648124956250001</v>
      </c>
    </row>
    <row r="3115" spans="1:28" x14ac:dyDescent="0.55000000000000004">
      <c r="A3115" s="3" t="s">
        <v>72</v>
      </c>
      <c r="B3115" s="3" t="s">
        <v>1887</v>
      </c>
      <c r="C3115" t="s">
        <v>47</v>
      </c>
      <c r="D3115" s="3" t="s">
        <v>32</v>
      </c>
      <c r="E3115" s="3" t="s">
        <v>2744</v>
      </c>
      <c r="F3115" s="3" t="s">
        <v>77</v>
      </c>
      <c r="G3115" s="5">
        <v>6.25</v>
      </c>
      <c r="H3115">
        <v>157</v>
      </c>
      <c r="I3115" s="5">
        <v>353.53749839999995</v>
      </c>
      <c r="J3115" s="5">
        <v>2.2518311999999998</v>
      </c>
      <c r="K3115">
        <v>4926</v>
      </c>
      <c r="L3115" s="15">
        <v>3.1871701177425903E-2</v>
      </c>
      <c r="M3115" s="13">
        <v>4.89939098660171</v>
      </c>
      <c r="N3115" s="15">
        <v>0</v>
      </c>
      <c r="O3115" s="5">
        <v>0</v>
      </c>
      <c r="P3115" s="5">
        <v>0</v>
      </c>
      <c r="Q3115" s="5">
        <f t="shared" si="534"/>
        <v>353.53749839999995</v>
      </c>
      <c r="R3115" s="5">
        <f t="shared" si="535"/>
        <v>-353.53749839999995</v>
      </c>
      <c r="S3115" s="15">
        <f t="shared" si="536"/>
        <v>-1</v>
      </c>
      <c r="T3115">
        <v>0</v>
      </c>
      <c r="U3115" s="5" t="str">
        <f t="shared" si="537"/>
        <v>NA</v>
      </c>
      <c r="V3115" s="15">
        <f t="shared" si="538"/>
        <v>0</v>
      </c>
      <c r="W3115" s="15">
        <f t="shared" si="539"/>
        <v>0</v>
      </c>
      <c r="X3115" s="5">
        <f t="shared" si="540"/>
        <v>0</v>
      </c>
      <c r="Y3115" s="5">
        <f t="shared" si="541"/>
        <v>318.18374855999997</v>
      </c>
      <c r="Z3115" s="5">
        <f t="shared" si="542"/>
        <v>-371.21437331999994</v>
      </c>
      <c r="AA3115" s="5">
        <f t="shared" si="543"/>
        <v>35.353749839999978</v>
      </c>
      <c r="AB3115" s="5">
        <f t="shared" si="544"/>
        <v>17.676874919999989</v>
      </c>
    </row>
    <row r="3116" spans="1:28" x14ac:dyDescent="0.55000000000000004">
      <c r="A3116" s="3" t="s">
        <v>72</v>
      </c>
      <c r="B3116" s="3" t="s">
        <v>3812</v>
      </c>
      <c r="C3116" t="s">
        <v>47</v>
      </c>
      <c r="D3116" s="3" t="s">
        <v>173</v>
      </c>
      <c r="E3116" s="3" t="s">
        <v>188</v>
      </c>
      <c r="F3116" s="3" t="s">
        <v>175</v>
      </c>
      <c r="G3116" s="5">
        <v>6.25</v>
      </c>
      <c r="H3116">
        <v>146</v>
      </c>
      <c r="I3116" s="5">
        <v>354.6999993</v>
      </c>
      <c r="J3116" s="5">
        <v>2.4294520500000001</v>
      </c>
      <c r="K3116">
        <v>4771</v>
      </c>
      <c r="L3116" s="15">
        <v>3.0601551037518302E-2</v>
      </c>
      <c r="M3116" s="13">
        <v>1.9346677845315401</v>
      </c>
      <c r="N3116" s="15">
        <v>0</v>
      </c>
      <c r="O3116" s="5">
        <v>0</v>
      </c>
      <c r="P3116" s="5">
        <v>0</v>
      </c>
      <c r="Q3116" s="5">
        <f t="shared" si="534"/>
        <v>354.6999993</v>
      </c>
      <c r="R3116" s="5">
        <f t="shared" si="535"/>
        <v>-354.6999993</v>
      </c>
      <c r="S3116" s="15">
        <f t="shared" si="536"/>
        <v>-1</v>
      </c>
      <c r="T3116">
        <v>0</v>
      </c>
      <c r="U3116" s="5" t="str">
        <f t="shared" si="537"/>
        <v>NA</v>
      </c>
      <c r="V3116" s="15">
        <f t="shared" si="538"/>
        <v>0</v>
      </c>
      <c r="W3116" s="15">
        <f t="shared" si="539"/>
        <v>0</v>
      </c>
      <c r="X3116" s="5">
        <f t="shared" si="540"/>
        <v>0</v>
      </c>
      <c r="Y3116" s="5">
        <f t="shared" si="541"/>
        <v>319.22999937000003</v>
      </c>
      <c r="Z3116" s="5">
        <f t="shared" si="542"/>
        <v>-372.43499926500004</v>
      </c>
      <c r="AA3116" s="5">
        <f t="shared" si="543"/>
        <v>35.469999929999972</v>
      </c>
      <c r="AB3116" s="5">
        <f t="shared" si="544"/>
        <v>17.734999965000043</v>
      </c>
    </row>
    <row r="3117" spans="1:28" x14ac:dyDescent="0.55000000000000004">
      <c r="A3117" s="3" t="s">
        <v>72</v>
      </c>
      <c r="B3117" s="3" t="s">
        <v>4943</v>
      </c>
      <c r="C3117" t="s">
        <v>47</v>
      </c>
      <c r="D3117" s="3" t="s">
        <v>173</v>
      </c>
      <c r="E3117" s="3" t="s">
        <v>3132</v>
      </c>
      <c r="F3117" s="3" t="s">
        <v>77</v>
      </c>
      <c r="G3117" s="5">
        <v>6.25</v>
      </c>
      <c r="H3117">
        <v>183</v>
      </c>
      <c r="I3117" s="5">
        <v>373.04999951249999</v>
      </c>
      <c r="J3117" s="5">
        <v>2.0385245875</v>
      </c>
      <c r="K3117">
        <v>3290</v>
      </c>
      <c r="L3117" s="15">
        <v>5.56231003039514E-2</v>
      </c>
      <c r="M3117" s="13">
        <v>1.64984802431611</v>
      </c>
      <c r="N3117" s="15">
        <v>0</v>
      </c>
      <c r="O3117" s="5">
        <v>0</v>
      </c>
      <c r="P3117" s="5">
        <v>0</v>
      </c>
      <c r="Q3117" s="5">
        <f t="shared" si="534"/>
        <v>373.04999951249999</v>
      </c>
      <c r="R3117" s="5">
        <f t="shared" si="535"/>
        <v>-373.04999951249999</v>
      </c>
      <c r="S3117" s="15">
        <f t="shared" si="536"/>
        <v>-1</v>
      </c>
      <c r="T3117">
        <v>0</v>
      </c>
      <c r="U3117" s="5" t="str">
        <f t="shared" si="537"/>
        <v>NA</v>
      </c>
      <c r="V3117" s="15">
        <f t="shared" si="538"/>
        <v>0</v>
      </c>
      <c r="W3117" s="15">
        <f t="shared" si="539"/>
        <v>0</v>
      </c>
      <c r="X3117" s="5">
        <f t="shared" si="540"/>
        <v>0</v>
      </c>
      <c r="Y3117" s="5">
        <f t="shared" si="541"/>
        <v>335.74499956124998</v>
      </c>
      <c r="Z3117" s="5">
        <f t="shared" si="542"/>
        <v>-391.702499488125</v>
      </c>
      <c r="AA3117" s="5">
        <f t="shared" si="543"/>
        <v>37.304999951250011</v>
      </c>
      <c r="AB3117" s="5">
        <f t="shared" si="544"/>
        <v>18.652499975625005</v>
      </c>
    </row>
    <row r="3118" spans="1:28" x14ac:dyDescent="0.55000000000000004">
      <c r="A3118" s="3" t="s">
        <v>72</v>
      </c>
      <c r="B3118" s="3" t="s">
        <v>706</v>
      </c>
      <c r="C3118" t="s">
        <v>47</v>
      </c>
      <c r="D3118" s="3" t="s">
        <v>173</v>
      </c>
      <c r="E3118" s="3" t="s">
        <v>188</v>
      </c>
      <c r="F3118" s="3" t="s">
        <v>77</v>
      </c>
      <c r="G3118" s="5">
        <v>6.25</v>
      </c>
      <c r="H3118">
        <v>220</v>
      </c>
      <c r="I3118" s="5">
        <v>382.8</v>
      </c>
      <c r="J3118" s="5">
        <v>1.74</v>
      </c>
      <c r="K3118">
        <v>3554</v>
      </c>
      <c r="L3118" s="15">
        <v>6.19020821609454E-2</v>
      </c>
      <c r="M3118" s="13">
        <v>2.0180641530669701</v>
      </c>
      <c r="N3118" s="15">
        <v>0</v>
      </c>
      <c r="O3118" s="5">
        <v>0</v>
      </c>
      <c r="P3118" s="5">
        <v>0</v>
      </c>
      <c r="Q3118" s="5">
        <f t="shared" si="534"/>
        <v>382.8</v>
      </c>
      <c r="R3118" s="5">
        <f t="shared" si="535"/>
        <v>-382.8</v>
      </c>
      <c r="S3118" s="15">
        <f t="shared" si="536"/>
        <v>-1</v>
      </c>
      <c r="T3118">
        <v>0</v>
      </c>
      <c r="U3118" s="5" t="str">
        <f t="shared" si="537"/>
        <v>NA</v>
      </c>
      <c r="V3118" s="15">
        <f t="shared" si="538"/>
        <v>0</v>
      </c>
      <c r="W3118" s="15">
        <f t="shared" si="539"/>
        <v>0</v>
      </c>
      <c r="X3118" s="5">
        <f t="shared" si="540"/>
        <v>0</v>
      </c>
      <c r="Y3118" s="5">
        <f t="shared" si="541"/>
        <v>344.52000000000004</v>
      </c>
      <c r="Z3118" s="5">
        <f t="shared" si="542"/>
        <v>-401.94000000000005</v>
      </c>
      <c r="AA3118" s="5">
        <f t="shared" si="543"/>
        <v>38.279999999999973</v>
      </c>
      <c r="AB3118" s="5">
        <f t="shared" si="544"/>
        <v>19.140000000000043</v>
      </c>
    </row>
    <row r="3119" spans="1:28" x14ac:dyDescent="0.55000000000000004">
      <c r="A3119" s="3" t="s">
        <v>72</v>
      </c>
      <c r="B3119" s="3" t="s">
        <v>4988</v>
      </c>
      <c r="C3119" t="s">
        <v>47</v>
      </c>
      <c r="D3119" s="3" t="s">
        <v>32</v>
      </c>
      <c r="E3119" s="3" t="s">
        <v>467</v>
      </c>
      <c r="F3119" s="3" t="s">
        <v>77</v>
      </c>
      <c r="G3119" s="5">
        <v>6.25</v>
      </c>
      <c r="H3119">
        <v>127</v>
      </c>
      <c r="I3119" s="5">
        <v>394.63749971249996</v>
      </c>
      <c r="J3119" s="5">
        <v>3.1073818874999999</v>
      </c>
      <c r="K3119">
        <v>12227</v>
      </c>
      <c r="L3119" s="15">
        <v>1.03868487772961E-2</v>
      </c>
      <c r="M3119" s="13">
        <v>3.55321010877566</v>
      </c>
      <c r="N3119" s="15">
        <v>0</v>
      </c>
      <c r="O3119" s="5">
        <v>0</v>
      </c>
      <c r="P3119" s="5">
        <v>0</v>
      </c>
      <c r="Q3119" s="5">
        <f t="shared" si="534"/>
        <v>394.63749971249996</v>
      </c>
      <c r="R3119" s="5">
        <f t="shared" si="535"/>
        <v>-394.63749971249996</v>
      </c>
      <c r="S3119" s="15">
        <f t="shared" si="536"/>
        <v>-1</v>
      </c>
      <c r="T3119">
        <v>0</v>
      </c>
      <c r="U3119" s="5" t="str">
        <f t="shared" si="537"/>
        <v>NA</v>
      </c>
      <c r="V3119" s="15">
        <f t="shared" si="538"/>
        <v>0</v>
      </c>
      <c r="W3119" s="15">
        <f t="shared" si="539"/>
        <v>0</v>
      </c>
      <c r="X3119" s="5">
        <f t="shared" si="540"/>
        <v>0</v>
      </c>
      <c r="Y3119" s="5">
        <f t="shared" si="541"/>
        <v>355.17374974124999</v>
      </c>
      <c r="Z3119" s="5">
        <f t="shared" si="542"/>
        <v>-414.369374698125</v>
      </c>
      <c r="AA3119" s="5">
        <f t="shared" si="543"/>
        <v>39.463749971249968</v>
      </c>
      <c r="AB3119" s="5">
        <f t="shared" si="544"/>
        <v>19.731874985625041</v>
      </c>
    </row>
    <row r="3120" spans="1:28" x14ac:dyDescent="0.55000000000000004">
      <c r="A3120" s="3" t="s">
        <v>72</v>
      </c>
      <c r="B3120" s="3" t="s">
        <v>4990</v>
      </c>
      <c r="C3120" t="s">
        <v>47</v>
      </c>
      <c r="D3120" s="3" t="s">
        <v>173</v>
      </c>
      <c r="E3120" s="3" t="s">
        <v>3863</v>
      </c>
      <c r="F3120" s="3" t="s">
        <v>77</v>
      </c>
      <c r="G3120" s="5">
        <v>6.25</v>
      </c>
      <c r="H3120">
        <v>189</v>
      </c>
      <c r="I3120" s="5">
        <v>396.46249807499998</v>
      </c>
      <c r="J3120" s="5">
        <v>2.0976851750000001</v>
      </c>
      <c r="K3120">
        <v>6494</v>
      </c>
      <c r="L3120" s="15">
        <v>2.9103788112103502E-2</v>
      </c>
      <c r="M3120" s="13">
        <v>1.7729750538958999</v>
      </c>
      <c r="N3120" s="15">
        <v>0</v>
      </c>
      <c r="O3120" s="5">
        <v>0</v>
      </c>
      <c r="P3120" s="5">
        <v>0</v>
      </c>
      <c r="Q3120" s="5">
        <f t="shared" si="534"/>
        <v>396.46249807499998</v>
      </c>
      <c r="R3120" s="5">
        <f t="shared" si="535"/>
        <v>-396.46249807499998</v>
      </c>
      <c r="S3120" s="15">
        <f t="shared" si="536"/>
        <v>-1</v>
      </c>
      <c r="T3120">
        <v>0</v>
      </c>
      <c r="U3120" s="5" t="str">
        <f t="shared" si="537"/>
        <v>NA</v>
      </c>
      <c r="V3120" s="15">
        <f t="shared" si="538"/>
        <v>0</v>
      </c>
      <c r="W3120" s="15">
        <f t="shared" si="539"/>
        <v>0</v>
      </c>
      <c r="X3120" s="5">
        <f t="shared" si="540"/>
        <v>0</v>
      </c>
      <c r="Y3120" s="5">
        <f t="shared" si="541"/>
        <v>356.81624826749999</v>
      </c>
      <c r="Z3120" s="5">
        <f t="shared" si="542"/>
        <v>-416.28562297874998</v>
      </c>
      <c r="AA3120" s="5">
        <f t="shared" si="543"/>
        <v>39.646249807499998</v>
      </c>
      <c r="AB3120" s="5">
        <f t="shared" si="544"/>
        <v>19.823124903749999</v>
      </c>
    </row>
    <row r="3121" spans="1:28" x14ac:dyDescent="0.55000000000000004">
      <c r="A3121" s="3" t="s">
        <v>72</v>
      </c>
      <c r="B3121" s="3" t="s">
        <v>124</v>
      </c>
      <c r="C3121" t="s">
        <v>47</v>
      </c>
      <c r="D3121" s="3" t="s">
        <v>173</v>
      </c>
      <c r="E3121" s="3" t="s">
        <v>4923</v>
      </c>
      <c r="F3121" s="3" t="s">
        <v>77</v>
      </c>
      <c r="G3121" s="5">
        <v>6.25</v>
      </c>
      <c r="H3121">
        <v>107</v>
      </c>
      <c r="I3121" s="5">
        <v>417.93749931249999</v>
      </c>
      <c r="J3121" s="5">
        <v>3.9059579374999998</v>
      </c>
      <c r="K3121">
        <v>3095</v>
      </c>
      <c r="L3121" s="15">
        <v>3.4571890145395801E-2</v>
      </c>
      <c r="M3121" s="13">
        <v>2.0962197092084001</v>
      </c>
      <c r="N3121" s="15">
        <v>0</v>
      </c>
      <c r="O3121" s="5">
        <v>0</v>
      </c>
      <c r="P3121" s="5">
        <v>0</v>
      </c>
      <c r="Q3121" s="5">
        <f t="shared" si="534"/>
        <v>417.93749931249999</v>
      </c>
      <c r="R3121" s="5">
        <f t="shared" si="535"/>
        <v>-417.93749931249999</v>
      </c>
      <c r="S3121" s="15">
        <f t="shared" si="536"/>
        <v>-1</v>
      </c>
      <c r="T3121">
        <v>0</v>
      </c>
      <c r="U3121" s="5" t="str">
        <f t="shared" si="537"/>
        <v>NA</v>
      </c>
      <c r="V3121" s="15">
        <f t="shared" si="538"/>
        <v>0</v>
      </c>
      <c r="W3121" s="15">
        <f t="shared" si="539"/>
        <v>0</v>
      </c>
      <c r="X3121" s="5">
        <f t="shared" si="540"/>
        <v>0</v>
      </c>
      <c r="Y3121" s="5">
        <f t="shared" si="541"/>
        <v>376.14374938125002</v>
      </c>
      <c r="Z3121" s="5">
        <f t="shared" si="542"/>
        <v>-438.83437427812504</v>
      </c>
      <c r="AA3121" s="5">
        <f t="shared" si="543"/>
        <v>41.793749931249977</v>
      </c>
      <c r="AB3121" s="5">
        <f t="shared" si="544"/>
        <v>20.896874965625045</v>
      </c>
    </row>
    <row r="3122" spans="1:28" x14ac:dyDescent="0.55000000000000004">
      <c r="A3122" s="3" t="s">
        <v>72</v>
      </c>
      <c r="B3122" s="3" t="s">
        <v>3378</v>
      </c>
      <c r="C3122" t="s">
        <v>47</v>
      </c>
      <c r="D3122" s="3" t="s">
        <v>173</v>
      </c>
      <c r="E3122" s="3" t="s">
        <v>2735</v>
      </c>
      <c r="F3122" s="3" t="s">
        <v>77</v>
      </c>
      <c r="G3122" s="5">
        <v>6.25</v>
      </c>
      <c r="H3122">
        <v>156</v>
      </c>
      <c r="I3122" s="5">
        <v>433.72499820000007</v>
      </c>
      <c r="J3122" s="5">
        <v>2.7802884500000005</v>
      </c>
      <c r="K3122">
        <v>2526</v>
      </c>
      <c r="L3122" s="15">
        <v>6.1757719714964396E-2</v>
      </c>
      <c r="M3122" s="13">
        <v>2.4610055423594601</v>
      </c>
      <c r="N3122" s="15">
        <v>0</v>
      </c>
      <c r="O3122" s="5">
        <v>0</v>
      </c>
      <c r="P3122" s="5">
        <v>0</v>
      </c>
      <c r="Q3122" s="5">
        <f t="shared" si="534"/>
        <v>433.72499820000007</v>
      </c>
      <c r="R3122" s="5">
        <f t="shared" si="535"/>
        <v>-433.72499820000007</v>
      </c>
      <c r="S3122" s="15">
        <f t="shared" si="536"/>
        <v>-1</v>
      </c>
      <c r="T3122">
        <v>0</v>
      </c>
      <c r="U3122" s="5" t="str">
        <f t="shared" si="537"/>
        <v>NA</v>
      </c>
      <c r="V3122" s="15">
        <f t="shared" si="538"/>
        <v>0</v>
      </c>
      <c r="W3122" s="15">
        <f t="shared" si="539"/>
        <v>0</v>
      </c>
      <c r="X3122" s="5">
        <f t="shared" si="540"/>
        <v>0</v>
      </c>
      <c r="Y3122" s="5">
        <f t="shared" si="541"/>
        <v>390.3524983800001</v>
      </c>
      <c r="Z3122" s="5">
        <f t="shared" si="542"/>
        <v>-455.41124811000009</v>
      </c>
      <c r="AA3122" s="5">
        <f t="shared" si="543"/>
        <v>43.372499819999973</v>
      </c>
      <c r="AB3122" s="5">
        <f t="shared" si="544"/>
        <v>21.686249910000015</v>
      </c>
    </row>
    <row r="3123" spans="1:28" x14ac:dyDescent="0.55000000000000004">
      <c r="A3123" s="3" t="s">
        <v>72</v>
      </c>
      <c r="B3123" s="3" t="s">
        <v>4994</v>
      </c>
      <c r="C3123" t="s">
        <v>47</v>
      </c>
      <c r="D3123" s="3" t="s">
        <v>32</v>
      </c>
      <c r="E3123" s="3" t="s">
        <v>170</v>
      </c>
      <c r="F3123" s="3" t="s">
        <v>77</v>
      </c>
      <c r="G3123" s="5">
        <v>6.25</v>
      </c>
      <c r="H3123">
        <v>352</v>
      </c>
      <c r="I3123" s="5">
        <v>445.29999800000007</v>
      </c>
      <c r="J3123" s="5">
        <v>1.2650568125000001</v>
      </c>
      <c r="K3123">
        <v>9263</v>
      </c>
      <c r="L3123" s="15">
        <v>3.80006477383137E-2</v>
      </c>
      <c r="M3123" s="13">
        <v>5.1211918384972499</v>
      </c>
      <c r="N3123" s="15">
        <v>0</v>
      </c>
      <c r="O3123" s="5">
        <v>0</v>
      </c>
      <c r="P3123" s="5">
        <v>0</v>
      </c>
      <c r="Q3123" s="5">
        <f t="shared" si="534"/>
        <v>445.29999800000007</v>
      </c>
      <c r="R3123" s="5">
        <f t="shared" si="535"/>
        <v>-445.29999800000007</v>
      </c>
      <c r="S3123" s="15">
        <f t="shared" si="536"/>
        <v>-1</v>
      </c>
      <c r="T3123">
        <v>0</v>
      </c>
      <c r="U3123" s="5" t="str">
        <f t="shared" si="537"/>
        <v>NA</v>
      </c>
      <c r="V3123" s="15">
        <f t="shared" si="538"/>
        <v>0</v>
      </c>
      <c r="W3123" s="15">
        <f t="shared" si="539"/>
        <v>0</v>
      </c>
      <c r="X3123" s="5">
        <f t="shared" si="540"/>
        <v>0</v>
      </c>
      <c r="Y3123" s="5">
        <f t="shared" si="541"/>
        <v>400.76999820000009</v>
      </c>
      <c r="Z3123" s="5">
        <f t="shared" si="542"/>
        <v>-467.56499790000009</v>
      </c>
      <c r="AA3123" s="5">
        <f t="shared" si="543"/>
        <v>44.529999799999985</v>
      </c>
      <c r="AB3123" s="5">
        <f t="shared" si="544"/>
        <v>22.264999900000021</v>
      </c>
    </row>
    <row r="3124" spans="1:28" x14ac:dyDescent="0.55000000000000004">
      <c r="A3124" s="3" t="s">
        <v>72</v>
      </c>
      <c r="B3124" s="3" t="s">
        <v>4996</v>
      </c>
      <c r="C3124" t="s">
        <v>47</v>
      </c>
      <c r="D3124" s="3" t="s">
        <v>173</v>
      </c>
      <c r="E3124" s="3" t="s">
        <v>4997</v>
      </c>
      <c r="F3124" s="3" t="s">
        <v>77</v>
      </c>
      <c r="G3124" s="5">
        <v>6.25</v>
      </c>
      <c r="H3124">
        <v>165</v>
      </c>
      <c r="I3124" s="5">
        <v>460.27499924999995</v>
      </c>
      <c r="J3124" s="5">
        <v>2.7895454499999999</v>
      </c>
      <c r="K3124">
        <v>3471</v>
      </c>
      <c r="L3124" s="15">
        <v>4.7536732929991395E-2</v>
      </c>
      <c r="M3124" s="13">
        <v>1.35715932008067</v>
      </c>
      <c r="N3124" s="15">
        <v>0</v>
      </c>
      <c r="O3124" s="5">
        <v>0</v>
      </c>
      <c r="P3124" s="5">
        <v>0</v>
      </c>
      <c r="Q3124" s="5">
        <f t="shared" si="534"/>
        <v>460.27499924999995</v>
      </c>
      <c r="R3124" s="5">
        <f t="shared" si="535"/>
        <v>-460.27499924999995</v>
      </c>
      <c r="S3124" s="15">
        <f t="shared" si="536"/>
        <v>-1</v>
      </c>
      <c r="T3124">
        <v>0</v>
      </c>
      <c r="U3124" s="5" t="str">
        <f t="shared" si="537"/>
        <v>NA</v>
      </c>
      <c r="V3124" s="15">
        <f t="shared" si="538"/>
        <v>0</v>
      </c>
      <c r="W3124" s="15">
        <f t="shared" si="539"/>
        <v>0</v>
      </c>
      <c r="X3124" s="5">
        <f t="shared" si="540"/>
        <v>0</v>
      </c>
      <c r="Y3124" s="5">
        <f t="shared" si="541"/>
        <v>414.24749932499998</v>
      </c>
      <c r="Z3124" s="5">
        <f t="shared" si="542"/>
        <v>-483.28874921249997</v>
      </c>
      <c r="AA3124" s="5">
        <f t="shared" si="543"/>
        <v>46.027499924999972</v>
      </c>
      <c r="AB3124" s="5">
        <f t="shared" si="544"/>
        <v>23.013749962500015</v>
      </c>
    </row>
    <row r="3125" spans="1:28" x14ac:dyDescent="0.55000000000000004">
      <c r="A3125" s="3" t="s">
        <v>72</v>
      </c>
      <c r="B3125" s="3" t="s">
        <v>3179</v>
      </c>
      <c r="C3125" t="s">
        <v>47</v>
      </c>
      <c r="D3125" s="3" t="s">
        <v>173</v>
      </c>
      <c r="E3125" s="3" t="s">
        <v>675</v>
      </c>
      <c r="F3125" s="3" t="s">
        <v>77</v>
      </c>
      <c r="G3125" s="5">
        <v>6.25</v>
      </c>
      <c r="H3125">
        <v>185</v>
      </c>
      <c r="I3125" s="5">
        <v>491.02499968750004</v>
      </c>
      <c r="J3125" s="5">
        <v>2.6541891875000001</v>
      </c>
      <c r="K3125">
        <v>12053</v>
      </c>
      <c r="L3125" s="15">
        <v>1.5348875798556401E-2</v>
      </c>
      <c r="M3125" s="13">
        <v>1.48819381066954</v>
      </c>
      <c r="N3125" s="15">
        <v>0</v>
      </c>
      <c r="O3125" s="5">
        <v>0</v>
      </c>
      <c r="P3125" s="5">
        <v>0</v>
      </c>
      <c r="Q3125" s="5">
        <f t="shared" si="534"/>
        <v>491.02499968750004</v>
      </c>
      <c r="R3125" s="5">
        <f t="shared" si="535"/>
        <v>-491.02499968750004</v>
      </c>
      <c r="S3125" s="15">
        <f t="shared" si="536"/>
        <v>-1</v>
      </c>
      <c r="T3125">
        <v>0</v>
      </c>
      <c r="U3125" s="5" t="str">
        <f t="shared" si="537"/>
        <v>NA</v>
      </c>
      <c r="V3125" s="15">
        <f t="shared" si="538"/>
        <v>0</v>
      </c>
      <c r="W3125" s="15">
        <f t="shared" si="539"/>
        <v>0</v>
      </c>
      <c r="X3125" s="5">
        <f t="shared" si="540"/>
        <v>0</v>
      </c>
      <c r="Y3125" s="5">
        <f t="shared" si="541"/>
        <v>441.92249971875003</v>
      </c>
      <c r="Z3125" s="5">
        <f t="shared" si="542"/>
        <v>-515.57624967187508</v>
      </c>
      <c r="AA3125" s="5">
        <f t="shared" si="543"/>
        <v>49.10249996875001</v>
      </c>
      <c r="AB3125" s="5">
        <f t="shared" si="544"/>
        <v>24.551249984375033</v>
      </c>
    </row>
    <row r="3126" spans="1:28" x14ac:dyDescent="0.55000000000000004">
      <c r="A3126" s="3" t="s">
        <v>72</v>
      </c>
      <c r="B3126" s="3" t="s">
        <v>5000</v>
      </c>
      <c r="C3126" t="s">
        <v>47</v>
      </c>
      <c r="D3126" s="3" t="s">
        <v>173</v>
      </c>
      <c r="E3126" s="3" t="s">
        <v>5001</v>
      </c>
      <c r="F3126" s="3" t="s">
        <v>77</v>
      </c>
      <c r="G3126" s="5">
        <v>6.25</v>
      </c>
      <c r="H3126">
        <v>172</v>
      </c>
      <c r="I3126" s="5">
        <v>491.53749994999993</v>
      </c>
      <c r="J3126" s="5">
        <v>2.8577761624999996</v>
      </c>
      <c r="K3126">
        <v>3097</v>
      </c>
      <c r="L3126" s="15">
        <v>5.5537617048756899E-2</v>
      </c>
      <c r="M3126" s="13">
        <v>1.22638036809816</v>
      </c>
      <c r="N3126" s="15">
        <v>0</v>
      </c>
      <c r="O3126" s="5">
        <v>0</v>
      </c>
      <c r="P3126" s="5">
        <v>0</v>
      </c>
      <c r="Q3126" s="5">
        <f t="shared" si="534"/>
        <v>491.53749994999993</v>
      </c>
      <c r="R3126" s="5">
        <f t="shared" si="535"/>
        <v>-491.53749994999993</v>
      </c>
      <c r="S3126" s="15">
        <f t="shared" si="536"/>
        <v>-1</v>
      </c>
      <c r="T3126">
        <v>0</v>
      </c>
      <c r="U3126" s="5" t="str">
        <f t="shared" si="537"/>
        <v>NA</v>
      </c>
      <c r="V3126" s="15">
        <f t="shared" si="538"/>
        <v>0</v>
      </c>
      <c r="W3126" s="15">
        <f t="shared" si="539"/>
        <v>0</v>
      </c>
      <c r="X3126" s="5">
        <f t="shared" si="540"/>
        <v>0</v>
      </c>
      <c r="Y3126" s="5">
        <f t="shared" si="541"/>
        <v>442.38374995499993</v>
      </c>
      <c r="Z3126" s="5">
        <f t="shared" si="542"/>
        <v>-516.11437494749998</v>
      </c>
      <c r="AA3126" s="5">
        <f t="shared" si="543"/>
        <v>49.153749994999998</v>
      </c>
      <c r="AB3126" s="5">
        <f t="shared" si="544"/>
        <v>24.576874997500056</v>
      </c>
    </row>
    <row r="3127" spans="1:28" x14ac:dyDescent="0.55000000000000004">
      <c r="A3127" s="3" t="s">
        <v>72</v>
      </c>
      <c r="B3127" s="3" t="s">
        <v>3332</v>
      </c>
      <c r="C3127" t="s">
        <v>47</v>
      </c>
      <c r="D3127" s="3" t="s">
        <v>173</v>
      </c>
      <c r="E3127" s="3" t="s">
        <v>545</v>
      </c>
      <c r="F3127" s="3" t="s">
        <v>77</v>
      </c>
      <c r="G3127" s="5">
        <v>6.25</v>
      </c>
      <c r="H3127">
        <v>194</v>
      </c>
      <c r="I3127" s="5">
        <v>518.34999922499992</v>
      </c>
      <c r="J3127" s="5">
        <v>2.6719072124999999</v>
      </c>
      <c r="K3127">
        <v>8491</v>
      </c>
      <c r="L3127" s="15">
        <v>2.2847721116476302E-2</v>
      </c>
      <c r="M3127" s="13">
        <v>2.1545518784595501</v>
      </c>
      <c r="N3127" s="15">
        <v>0</v>
      </c>
      <c r="O3127" s="5">
        <v>0</v>
      </c>
      <c r="P3127" s="5">
        <v>0</v>
      </c>
      <c r="Q3127" s="5">
        <f t="shared" si="534"/>
        <v>518.34999922499992</v>
      </c>
      <c r="R3127" s="5">
        <f t="shared" si="535"/>
        <v>-518.34999922499992</v>
      </c>
      <c r="S3127" s="15">
        <f t="shared" si="536"/>
        <v>-1</v>
      </c>
      <c r="T3127">
        <v>0</v>
      </c>
      <c r="U3127" s="5" t="str">
        <f t="shared" si="537"/>
        <v>NA</v>
      </c>
      <c r="V3127" s="15">
        <f t="shared" si="538"/>
        <v>0</v>
      </c>
      <c r="W3127" s="15">
        <f t="shared" si="539"/>
        <v>0</v>
      </c>
      <c r="X3127" s="5">
        <f t="shared" si="540"/>
        <v>0</v>
      </c>
      <c r="Y3127" s="5">
        <f t="shared" si="541"/>
        <v>466.51499930249992</v>
      </c>
      <c r="Z3127" s="5">
        <f t="shared" si="542"/>
        <v>-544.26749918624989</v>
      </c>
      <c r="AA3127" s="5">
        <f t="shared" si="543"/>
        <v>51.834999922500003</v>
      </c>
      <c r="AB3127" s="5">
        <f t="shared" si="544"/>
        <v>25.917499961249973</v>
      </c>
    </row>
    <row r="3128" spans="1:28" x14ac:dyDescent="0.55000000000000004">
      <c r="A3128" s="3" t="s">
        <v>72</v>
      </c>
      <c r="B3128" s="3" t="s">
        <v>4910</v>
      </c>
      <c r="C3128" t="s">
        <v>47</v>
      </c>
      <c r="D3128" s="3" t="s">
        <v>173</v>
      </c>
      <c r="E3128" s="3" t="s">
        <v>188</v>
      </c>
      <c r="F3128" s="3" t="s">
        <v>77</v>
      </c>
      <c r="G3128" s="5">
        <v>6.25</v>
      </c>
      <c r="H3128">
        <v>121</v>
      </c>
      <c r="I3128" s="5">
        <v>528.67499987500003</v>
      </c>
      <c r="J3128" s="5">
        <v>4.3692148749999999</v>
      </c>
      <c r="K3128">
        <v>5957</v>
      </c>
      <c r="L3128" s="15">
        <v>2.03122377035421E-2</v>
      </c>
      <c r="M3128" s="13">
        <v>2.60738626825583</v>
      </c>
      <c r="N3128" s="15">
        <v>0</v>
      </c>
      <c r="O3128" s="5">
        <v>0</v>
      </c>
      <c r="P3128" s="5">
        <v>0</v>
      </c>
      <c r="Q3128" s="5">
        <f t="shared" si="534"/>
        <v>528.67499987500003</v>
      </c>
      <c r="R3128" s="5">
        <f t="shared" si="535"/>
        <v>-528.67499987500003</v>
      </c>
      <c r="S3128" s="15">
        <f t="shared" si="536"/>
        <v>-1</v>
      </c>
      <c r="T3128">
        <v>0</v>
      </c>
      <c r="U3128" s="5" t="str">
        <f t="shared" si="537"/>
        <v>NA</v>
      </c>
      <c r="V3128" s="15">
        <f t="shared" si="538"/>
        <v>0</v>
      </c>
      <c r="W3128" s="15">
        <f t="shared" si="539"/>
        <v>0</v>
      </c>
      <c r="X3128" s="5">
        <f t="shared" si="540"/>
        <v>0</v>
      </c>
      <c r="Y3128" s="5">
        <f t="shared" si="541"/>
        <v>475.80749988750006</v>
      </c>
      <c r="Z3128" s="5">
        <f t="shared" si="542"/>
        <v>-555.10874986875001</v>
      </c>
      <c r="AA3128" s="5">
        <f t="shared" si="543"/>
        <v>52.867499987499968</v>
      </c>
      <c r="AB3128" s="5">
        <f t="shared" si="544"/>
        <v>26.433749993749984</v>
      </c>
    </row>
    <row r="3129" spans="1:28" x14ac:dyDescent="0.55000000000000004">
      <c r="A3129" s="3" t="s">
        <v>72</v>
      </c>
      <c r="B3129" s="3" t="s">
        <v>5005</v>
      </c>
      <c r="C3129" t="s">
        <v>47</v>
      </c>
      <c r="D3129" s="3" t="s">
        <v>173</v>
      </c>
      <c r="E3129" s="3" t="s">
        <v>5006</v>
      </c>
      <c r="F3129" s="3" t="s">
        <v>77</v>
      </c>
      <c r="G3129" s="5">
        <v>6.25</v>
      </c>
      <c r="H3129">
        <v>200</v>
      </c>
      <c r="I3129" s="5">
        <v>555.07500000000005</v>
      </c>
      <c r="J3129" s="5">
        <v>2.7753749999999999</v>
      </c>
      <c r="K3129">
        <v>2816</v>
      </c>
      <c r="L3129" s="15">
        <v>7.1022727272727307E-2</v>
      </c>
      <c r="M3129" s="13">
        <v>1.10546875</v>
      </c>
      <c r="N3129" s="15">
        <v>0</v>
      </c>
      <c r="O3129" s="5">
        <v>0</v>
      </c>
      <c r="P3129" s="5">
        <v>0</v>
      </c>
      <c r="Q3129" s="5">
        <f t="shared" si="534"/>
        <v>555.07500000000005</v>
      </c>
      <c r="R3129" s="5">
        <f t="shared" si="535"/>
        <v>-555.07500000000005</v>
      </c>
      <c r="S3129" s="15">
        <f t="shared" si="536"/>
        <v>-1</v>
      </c>
      <c r="T3129">
        <v>0</v>
      </c>
      <c r="U3129" s="5" t="str">
        <f t="shared" si="537"/>
        <v>NA</v>
      </c>
      <c r="V3129" s="15">
        <f t="shared" si="538"/>
        <v>0</v>
      </c>
      <c r="W3129" s="15">
        <f t="shared" si="539"/>
        <v>0</v>
      </c>
      <c r="X3129" s="5">
        <f t="shared" si="540"/>
        <v>0</v>
      </c>
      <c r="Y3129" s="5">
        <f t="shared" si="541"/>
        <v>499.56750000000005</v>
      </c>
      <c r="Z3129" s="5">
        <f t="shared" si="542"/>
        <v>-582.82875000000013</v>
      </c>
      <c r="AA3129" s="5">
        <f t="shared" si="543"/>
        <v>55.507499999999993</v>
      </c>
      <c r="AB3129" s="5">
        <f t="shared" si="544"/>
        <v>27.753750000000082</v>
      </c>
    </row>
    <row r="3130" spans="1:28" x14ac:dyDescent="0.55000000000000004">
      <c r="A3130" s="3" t="s">
        <v>72</v>
      </c>
      <c r="B3130" s="3" t="s">
        <v>5008</v>
      </c>
      <c r="C3130" t="s">
        <v>47</v>
      </c>
      <c r="D3130" s="3" t="s">
        <v>173</v>
      </c>
      <c r="E3130" s="3" t="s">
        <v>5009</v>
      </c>
      <c r="F3130" s="3" t="s">
        <v>77</v>
      </c>
      <c r="G3130" s="5">
        <v>6.25</v>
      </c>
      <c r="H3130">
        <v>177</v>
      </c>
      <c r="I3130" s="5">
        <v>557.91249821249994</v>
      </c>
      <c r="J3130" s="5">
        <v>3.1520480124999999</v>
      </c>
      <c r="K3130">
        <v>4933</v>
      </c>
      <c r="L3130" s="15">
        <v>3.5880802756942998E-2</v>
      </c>
      <c r="M3130" s="13">
        <v>1.17510642610987</v>
      </c>
      <c r="N3130" s="15">
        <v>0</v>
      </c>
      <c r="O3130" s="5">
        <v>0</v>
      </c>
      <c r="P3130" s="5">
        <v>0</v>
      </c>
      <c r="Q3130" s="5">
        <f t="shared" si="534"/>
        <v>557.91249821249994</v>
      </c>
      <c r="R3130" s="5">
        <f t="shared" si="535"/>
        <v>-557.91249821249994</v>
      </c>
      <c r="S3130" s="15">
        <f t="shared" si="536"/>
        <v>-1</v>
      </c>
      <c r="T3130">
        <v>0</v>
      </c>
      <c r="U3130" s="5" t="str">
        <f t="shared" si="537"/>
        <v>NA</v>
      </c>
      <c r="V3130" s="15">
        <f t="shared" si="538"/>
        <v>0</v>
      </c>
      <c r="W3130" s="15">
        <f t="shared" si="539"/>
        <v>0</v>
      </c>
      <c r="X3130" s="5">
        <f t="shared" si="540"/>
        <v>0</v>
      </c>
      <c r="Y3130" s="5">
        <f t="shared" si="541"/>
        <v>502.12124839124994</v>
      </c>
      <c r="Z3130" s="5">
        <f t="shared" si="542"/>
        <v>-585.80812312312491</v>
      </c>
      <c r="AA3130" s="5">
        <f t="shared" si="543"/>
        <v>55.791249821250005</v>
      </c>
      <c r="AB3130" s="5">
        <f t="shared" si="544"/>
        <v>27.895624910624974</v>
      </c>
    </row>
    <row r="3131" spans="1:28" x14ac:dyDescent="0.55000000000000004">
      <c r="A3131" s="3" t="s">
        <v>72</v>
      </c>
      <c r="B3131" s="3" t="s">
        <v>5011</v>
      </c>
      <c r="C3131" t="s">
        <v>47</v>
      </c>
      <c r="D3131" s="3" t="s">
        <v>173</v>
      </c>
      <c r="E3131" s="3" t="s">
        <v>5012</v>
      </c>
      <c r="F3131" s="3" t="s">
        <v>77</v>
      </c>
      <c r="G3131" s="5">
        <v>6.25</v>
      </c>
      <c r="H3131">
        <v>181</v>
      </c>
      <c r="I3131" s="5">
        <v>592.03749966249995</v>
      </c>
      <c r="J3131" s="5">
        <v>3.2709254124999996</v>
      </c>
      <c r="K3131">
        <v>5303</v>
      </c>
      <c r="L3131" s="15">
        <v>3.4131623609277802E-2</v>
      </c>
      <c r="M3131" s="13">
        <v>1.3745427116726401</v>
      </c>
      <c r="N3131" s="15">
        <v>0</v>
      </c>
      <c r="O3131" s="5">
        <v>0</v>
      </c>
      <c r="P3131" s="5">
        <v>0</v>
      </c>
      <c r="Q3131" s="5">
        <f t="shared" si="534"/>
        <v>592.03749966249995</v>
      </c>
      <c r="R3131" s="5">
        <f t="shared" si="535"/>
        <v>-592.03749966249995</v>
      </c>
      <c r="S3131" s="15">
        <f t="shared" si="536"/>
        <v>-1</v>
      </c>
      <c r="T3131">
        <v>0</v>
      </c>
      <c r="U3131" s="5" t="str">
        <f t="shared" si="537"/>
        <v>NA</v>
      </c>
      <c r="V3131" s="15">
        <f t="shared" si="538"/>
        <v>0</v>
      </c>
      <c r="W3131" s="15">
        <f t="shared" si="539"/>
        <v>0</v>
      </c>
      <c r="X3131" s="5">
        <f t="shared" si="540"/>
        <v>0</v>
      </c>
      <c r="Y3131" s="5">
        <f t="shared" si="541"/>
        <v>532.83374969624992</v>
      </c>
      <c r="Z3131" s="5">
        <f t="shared" si="542"/>
        <v>-621.63937464562503</v>
      </c>
      <c r="AA3131" s="5">
        <f t="shared" si="543"/>
        <v>59.20374996625003</v>
      </c>
      <c r="AB3131" s="5">
        <f t="shared" si="544"/>
        <v>29.601874983125072</v>
      </c>
    </row>
    <row r="3132" spans="1:28" x14ac:dyDescent="0.55000000000000004">
      <c r="A3132" s="3" t="s">
        <v>72</v>
      </c>
      <c r="B3132" s="3" t="s">
        <v>2887</v>
      </c>
      <c r="C3132" t="s">
        <v>47</v>
      </c>
      <c r="D3132" s="3" t="s">
        <v>32</v>
      </c>
      <c r="E3132" s="3" t="s">
        <v>2744</v>
      </c>
      <c r="F3132" s="3" t="s">
        <v>77</v>
      </c>
      <c r="G3132" s="5">
        <v>6.25</v>
      </c>
      <c r="H3132">
        <v>198</v>
      </c>
      <c r="I3132" s="5">
        <v>601.84999957500008</v>
      </c>
      <c r="J3132" s="5">
        <v>3.0396464625000004</v>
      </c>
      <c r="K3132">
        <v>6220</v>
      </c>
      <c r="L3132" s="15">
        <v>3.1832797427652701E-2</v>
      </c>
      <c r="M3132" s="13">
        <v>3.4086977491961399</v>
      </c>
      <c r="N3132" s="15">
        <v>0</v>
      </c>
      <c r="O3132" s="5">
        <v>0</v>
      </c>
      <c r="P3132" s="5">
        <v>0</v>
      </c>
      <c r="Q3132" s="5">
        <f t="shared" si="534"/>
        <v>601.84999957500008</v>
      </c>
      <c r="R3132" s="5">
        <f t="shared" si="535"/>
        <v>-601.84999957500008</v>
      </c>
      <c r="S3132" s="15">
        <f t="shared" si="536"/>
        <v>-1</v>
      </c>
      <c r="T3132">
        <v>0</v>
      </c>
      <c r="U3132" s="5" t="str">
        <f t="shared" si="537"/>
        <v>NA</v>
      </c>
      <c r="V3132" s="15">
        <f t="shared" si="538"/>
        <v>0</v>
      </c>
      <c r="W3132" s="15">
        <f t="shared" si="539"/>
        <v>0</v>
      </c>
      <c r="X3132" s="5">
        <f t="shared" si="540"/>
        <v>0</v>
      </c>
      <c r="Y3132" s="5">
        <f t="shared" si="541"/>
        <v>541.66499961750014</v>
      </c>
      <c r="Z3132" s="5">
        <f t="shared" si="542"/>
        <v>-631.94249955375017</v>
      </c>
      <c r="AA3132" s="5">
        <f t="shared" si="543"/>
        <v>60.18499995749994</v>
      </c>
      <c r="AB3132" s="5">
        <f t="shared" si="544"/>
        <v>30.092499978750084</v>
      </c>
    </row>
    <row r="3133" spans="1:28" x14ac:dyDescent="0.55000000000000004">
      <c r="A3133" s="3" t="s">
        <v>72</v>
      </c>
      <c r="B3133" s="3" t="s">
        <v>5015</v>
      </c>
      <c r="C3133" t="s">
        <v>47</v>
      </c>
      <c r="D3133" s="3" t="s">
        <v>173</v>
      </c>
      <c r="E3133" s="3" t="s">
        <v>5016</v>
      </c>
      <c r="F3133" s="3" t="s">
        <v>77</v>
      </c>
      <c r="G3133" s="5">
        <v>6.25</v>
      </c>
      <c r="H3133">
        <v>223</v>
      </c>
      <c r="I3133" s="5">
        <v>648.91249728749995</v>
      </c>
      <c r="J3133" s="5">
        <v>2.9099215125</v>
      </c>
      <c r="K3133">
        <v>2932</v>
      </c>
      <c r="L3133" s="15">
        <v>7.6057298772169199E-2</v>
      </c>
      <c r="M3133" s="13">
        <v>1.34369031377899</v>
      </c>
      <c r="N3133" s="15">
        <v>0</v>
      </c>
      <c r="O3133" s="5">
        <v>0</v>
      </c>
      <c r="P3133" s="5">
        <v>0</v>
      </c>
      <c r="Q3133" s="5">
        <f t="shared" si="534"/>
        <v>648.91249728749995</v>
      </c>
      <c r="R3133" s="5">
        <f t="shared" si="535"/>
        <v>-648.91249728749995</v>
      </c>
      <c r="S3133" s="15">
        <f t="shared" si="536"/>
        <v>-1</v>
      </c>
      <c r="T3133">
        <v>0</v>
      </c>
      <c r="U3133" s="5" t="str">
        <f t="shared" si="537"/>
        <v>NA</v>
      </c>
      <c r="V3133" s="15">
        <f t="shared" si="538"/>
        <v>0</v>
      </c>
      <c r="W3133" s="15">
        <f t="shared" si="539"/>
        <v>0</v>
      </c>
      <c r="X3133" s="5">
        <f t="shared" si="540"/>
        <v>0</v>
      </c>
      <c r="Y3133" s="5">
        <f t="shared" si="541"/>
        <v>584.02124755875002</v>
      </c>
      <c r="Z3133" s="5">
        <f t="shared" si="542"/>
        <v>-681.35812215187502</v>
      </c>
      <c r="AA3133" s="5">
        <f t="shared" si="543"/>
        <v>64.891249728749926</v>
      </c>
      <c r="AB3133" s="5">
        <f t="shared" si="544"/>
        <v>32.445624864375077</v>
      </c>
    </row>
    <row r="3134" spans="1:28" x14ac:dyDescent="0.55000000000000004">
      <c r="A3134" s="3" t="s">
        <v>72</v>
      </c>
      <c r="B3134" s="3" t="s">
        <v>3668</v>
      </c>
      <c r="C3134" t="s">
        <v>47</v>
      </c>
      <c r="D3134" s="3" t="s">
        <v>173</v>
      </c>
      <c r="E3134" s="3" t="s">
        <v>188</v>
      </c>
      <c r="F3134" s="3" t="s">
        <v>77</v>
      </c>
      <c r="G3134" s="5">
        <v>6.25</v>
      </c>
      <c r="H3134">
        <v>215</v>
      </c>
      <c r="I3134" s="5">
        <v>681.68749787500008</v>
      </c>
      <c r="J3134" s="5">
        <v>3.1706395250000003</v>
      </c>
      <c r="K3134">
        <v>8485</v>
      </c>
      <c r="L3134" s="15">
        <v>2.5338833235120803E-2</v>
      </c>
      <c r="M3134" s="13">
        <v>1.94780200353565</v>
      </c>
      <c r="N3134" s="15">
        <v>0</v>
      </c>
      <c r="O3134" s="5">
        <v>0</v>
      </c>
      <c r="P3134" s="5">
        <v>0</v>
      </c>
      <c r="Q3134" s="5">
        <f t="shared" si="534"/>
        <v>681.68749787500008</v>
      </c>
      <c r="R3134" s="5">
        <f t="shared" si="535"/>
        <v>-681.68749787500008</v>
      </c>
      <c r="S3134" s="15">
        <f t="shared" si="536"/>
        <v>-1</v>
      </c>
      <c r="T3134">
        <v>0</v>
      </c>
      <c r="U3134" s="5" t="str">
        <f t="shared" si="537"/>
        <v>NA</v>
      </c>
      <c r="V3134" s="15">
        <f t="shared" si="538"/>
        <v>0</v>
      </c>
      <c r="W3134" s="15">
        <f t="shared" si="539"/>
        <v>0</v>
      </c>
      <c r="X3134" s="5">
        <f t="shared" si="540"/>
        <v>0</v>
      </c>
      <c r="Y3134" s="5">
        <f t="shared" si="541"/>
        <v>613.51874808750006</v>
      </c>
      <c r="Z3134" s="5">
        <f t="shared" si="542"/>
        <v>-715.77187276875009</v>
      </c>
      <c r="AA3134" s="5">
        <f t="shared" si="543"/>
        <v>68.168749787500019</v>
      </c>
      <c r="AB3134" s="5">
        <f t="shared" si="544"/>
        <v>34.08437489375001</v>
      </c>
    </row>
    <row r="3135" spans="1:28" x14ac:dyDescent="0.55000000000000004">
      <c r="A3135" s="3" t="s">
        <v>72</v>
      </c>
      <c r="B3135" s="3" t="s">
        <v>581</v>
      </c>
      <c r="C3135" t="s">
        <v>47</v>
      </c>
      <c r="D3135" s="3" t="s">
        <v>32</v>
      </c>
      <c r="E3135" s="3" t="s">
        <v>377</v>
      </c>
      <c r="F3135" s="3" t="s">
        <v>77</v>
      </c>
      <c r="G3135" s="5">
        <v>6.25</v>
      </c>
      <c r="H3135">
        <v>243</v>
      </c>
      <c r="I3135" s="5">
        <v>688.4374983749999</v>
      </c>
      <c r="J3135" s="5">
        <v>2.8330761249999998</v>
      </c>
      <c r="K3135">
        <v>12008</v>
      </c>
      <c r="L3135" s="15">
        <v>2.0236508994003997E-2</v>
      </c>
      <c r="M3135" s="13">
        <v>1.9363341105929399</v>
      </c>
      <c r="N3135" s="15">
        <v>0</v>
      </c>
      <c r="O3135" s="5">
        <v>0</v>
      </c>
      <c r="P3135" s="5">
        <v>0</v>
      </c>
      <c r="Q3135" s="5">
        <f t="shared" si="534"/>
        <v>688.4374983749999</v>
      </c>
      <c r="R3135" s="5">
        <f t="shared" si="535"/>
        <v>-688.4374983749999</v>
      </c>
      <c r="S3135" s="15">
        <f t="shared" si="536"/>
        <v>-1</v>
      </c>
      <c r="T3135">
        <v>0</v>
      </c>
      <c r="U3135" s="5" t="str">
        <f t="shared" si="537"/>
        <v>NA</v>
      </c>
      <c r="V3135" s="15">
        <f t="shared" si="538"/>
        <v>0</v>
      </c>
      <c r="W3135" s="15">
        <f t="shared" si="539"/>
        <v>0</v>
      </c>
      <c r="X3135" s="5">
        <f t="shared" si="540"/>
        <v>0</v>
      </c>
      <c r="Y3135" s="5">
        <f t="shared" si="541"/>
        <v>619.59374853749989</v>
      </c>
      <c r="Z3135" s="5">
        <f t="shared" si="542"/>
        <v>-722.85937329374997</v>
      </c>
      <c r="AA3135" s="5">
        <f t="shared" si="543"/>
        <v>68.843749837500013</v>
      </c>
      <c r="AB3135" s="5">
        <f t="shared" si="544"/>
        <v>34.421874918750063</v>
      </c>
    </row>
    <row r="3136" spans="1:28" x14ac:dyDescent="0.55000000000000004">
      <c r="A3136" s="3" t="s">
        <v>72</v>
      </c>
      <c r="B3136" s="3" t="s">
        <v>3305</v>
      </c>
      <c r="C3136" t="s">
        <v>47</v>
      </c>
      <c r="D3136" s="3" t="s">
        <v>173</v>
      </c>
      <c r="E3136" s="3" t="s">
        <v>545</v>
      </c>
      <c r="F3136" s="3" t="s">
        <v>77</v>
      </c>
      <c r="G3136" s="5">
        <v>6.25</v>
      </c>
      <c r="H3136">
        <v>348</v>
      </c>
      <c r="I3136" s="5">
        <v>739.62499724999998</v>
      </c>
      <c r="J3136" s="5">
        <v>2.1253591875</v>
      </c>
      <c r="K3136">
        <v>4040</v>
      </c>
      <c r="L3136" s="15">
        <v>8.6138613861386104E-2</v>
      </c>
      <c r="M3136" s="13">
        <v>2.7771287128712898</v>
      </c>
      <c r="N3136" s="15">
        <v>0</v>
      </c>
      <c r="O3136" s="5">
        <v>0</v>
      </c>
      <c r="P3136" s="5">
        <v>0</v>
      </c>
      <c r="Q3136" s="5">
        <f t="shared" si="534"/>
        <v>739.62499724999998</v>
      </c>
      <c r="R3136" s="5">
        <f t="shared" si="535"/>
        <v>-739.62499724999998</v>
      </c>
      <c r="S3136" s="15">
        <f t="shared" si="536"/>
        <v>-1</v>
      </c>
      <c r="T3136">
        <v>0</v>
      </c>
      <c r="U3136" s="5" t="str">
        <f t="shared" si="537"/>
        <v>NA</v>
      </c>
      <c r="V3136" s="15">
        <f t="shared" si="538"/>
        <v>0</v>
      </c>
      <c r="W3136" s="15">
        <f t="shared" si="539"/>
        <v>0</v>
      </c>
      <c r="X3136" s="5">
        <f t="shared" si="540"/>
        <v>0</v>
      </c>
      <c r="Y3136" s="5">
        <f t="shared" si="541"/>
        <v>665.66249752500005</v>
      </c>
      <c r="Z3136" s="5">
        <f t="shared" si="542"/>
        <v>-776.6062471125</v>
      </c>
      <c r="AA3136" s="5">
        <f t="shared" si="543"/>
        <v>73.96249972499993</v>
      </c>
      <c r="AB3136" s="5">
        <f t="shared" si="544"/>
        <v>36.981249862500022</v>
      </c>
    </row>
    <row r="3137" spans="1:28" x14ac:dyDescent="0.55000000000000004">
      <c r="A3137" s="3" t="s">
        <v>72</v>
      </c>
      <c r="B3137" s="3" t="s">
        <v>5021</v>
      </c>
      <c r="C3137" t="s">
        <v>47</v>
      </c>
      <c r="D3137" s="3" t="s">
        <v>32</v>
      </c>
      <c r="E3137" s="3" t="s">
        <v>2686</v>
      </c>
      <c r="F3137" s="3" t="s">
        <v>77</v>
      </c>
      <c r="G3137" s="5">
        <v>6.25</v>
      </c>
      <c r="H3137">
        <v>351</v>
      </c>
      <c r="I3137" s="5">
        <v>754.49999576250002</v>
      </c>
      <c r="J3137" s="5">
        <v>2.1495726374999999</v>
      </c>
      <c r="K3137">
        <v>4908</v>
      </c>
      <c r="L3137" s="15">
        <v>7.1515892420537894E-2</v>
      </c>
      <c r="M3137" s="13">
        <v>2.9543398533007301</v>
      </c>
      <c r="N3137" s="15">
        <v>0</v>
      </c>
      <c r="O3137" s="5">
        <v>0</v>
      </c>
      <c r="P3137" s="5">
        <v>0</v>
      </c>
      <c r="Q3137" s="5">
        <f t="shared" si="534"/>
        <v>754.49999576250002</v>
      </c>
      <c r="R3137" s="5">
        <f t="shared" si="535"/>
        <v>-754.49999576250002</v>
      </c>
      <c r="S3137" s="15">
        <f t="shared" si="536"/>
        <v>-1</v>
      </c>
      <c r="T3137">
        <v>0</v>
      </c>
      <c r="U3137" s="5" t="str">
        <f t="shared" si="537"/>
        <v>NA</v>
      </c>
      <c r="V3137" s="15">
        <f t="shared" si="538"/>
        <v>0</v>
      </c>
      <c r="W3137" s="15">
        <f t="shared" si="539"/>
        <v>0</v>
      </c>
      <c r="X3137" s="5">
        <f t="shared" si="540"/>
        <v>0</v>
      </c>
      <c r="Y3137" s="5">
        <f t="shared" si="541"/>
        <v>679.04999618625004</v>
      </c>
      <c r="Z3137" s="5">
        <f t="shared" si="542"/>
        <v>-792.22499555062507</v>
      </c>
      <c r="AA3137" s="5">
        <f t="shared" si="543"/>
        <v>75.449999576249979</v>
      </c>
      <c r="AB3137" s="5">
        <f t="shared" si="544"/>
        <v>37.724999788125047</v>
      </c>
    </row>
    <row r="3138" spans="1:28" x14ac:dyDescent="0.55000000000000004">
      <c r="A3138" s="3" t="s">
        <v>72</v>
      </c>
      <c r="B3138" s="3" t="s">
        <v>4994</v>
      </c>
      <c r="C3138" t="s">
        <v>47</v>
      </c>
      <c r="D3138" s="3" t="s">
        <v>173</v>
      </c>
      <c r="E3138" s="3" t="s">
        <v>206</v>
      </c>
      <c r="F3138" s="3" t="s">
        <v>77</v>
      </c>
      <c r="G3138" s="5">
        <v>6.25</v>
      </c>
      <c r="H3138">
        <v>493</v>
      </c>
      <c r="I3138" s="5">
        <v>793.52499827500003</v>
      </c>
      <c r="J3138" s="5">
        <v>1.6095841750000002</v>
      </c>
      <c r="K3138">
        <v>6514</v>
      </c>
      <c r="L3138" s="15">
        <v>7.5683143997543792E-2</v>
      </c>
      <c r="M3138" s="13">
        <v>1.84200184218606</v>
      </c>
      <c r="N3138" s="15">
        <v>0</v>
      </c>
      <c r="O3138" s="5">
        <v>0</v>
      </c>
      <c r="P3138" s="5">
        <v>0</v>
      </c>
      <c r="Q3138" s="5">
        <f t="shared" ref="Q3138:Q3201" si="545">I3138</f>
        <v>793.52499827500003</v>
      </c>
      <c r="R3138" s="5">
        <f t="shared" ref="R3138:R3201" si="546">P3138-Q3138</f>
        <v>-793.52499827500003</v>
      </c>
      <c r="S3138" s="15">
        <f t="shared" ref="S3138:S3201" si="547">IF(Q3138=0,0,(P3138-Q3138)/Q3138)</f>
        <v>-1</v>
      </c>
      <c r="T3138">
        <v>0</v>
      </c>
      <c r="U3138" s="5" t="str">
        <f t="shared" ref="U3138:U3201" si="548">IF(T3138=0,"NA",P3138/T3138)</f>
        <v>NA</v>
      </c>
      <c r="V3138" s="15">
        <f t="shared" si="538"/>
        <v>0</v>
      </c>
      <c r="W3138" s="15">
        <f t="shared" si="539"/>
        <v>0</v>
      </c>
      <c r="X3138" s="5">
        <f t="shared" si="540"/>
        <v>0</v>
      </c>
      <c r="Y3138" s="5">
        <f t="shared" si="541"/>
        <v>714.17249844750006</v>
      </c>
      <c r="Z3138" s="5">
        <f t="shared" si="542"/>
        <v>-833.20124818875001</v>
      </c>
      <c r="AA3138" s="5">
        <f t="shared" si="543"/>
        <v>79.352499827499969</v>
      </c>
      <c r="AB3138" s="5">
        <f t="shared" si="544"/>
        <v>39.676249913749984</v>
      </c>
    </row>
    <row r="3139" spans="1:28" x14ac:dyDescent="0.55000000000000004">
      <c r="A3139" s="3" t="s">
        <v>72</v>
      </c>
      <c r="B3139" s="3" t="s">
        <v>5024</v>
      </c>
      <c r="C3139" t="s">
        <v>47</v>
      </c>
      <c r="D3139" s="3" t="s">
        <v>173</v>
      </c>
      <c r="E3139" s="3" t="s">
        <v>5025</v>
      </c>
      <c r="F3139" s="3" t="s">
        <v>77</v>
      </c>
      <c r="G3139" s="5">
        <v>6.25</v>
      </c>
      <c r="H3139">
        <v>265</v>
      </c>
      <c r="I3139" s="5">
        <v>812.21249862500008</v>
      </c>
      <c r="J3139" s="5">
        <v>3.0649528250000002</v>
      </c>
      <c r="K3139">
        <v>5539</v>
      </c>
      <c r="L3139" s="15">
        <v>4.7842570861166299E-2</v>
      </c>
      <c r="M3139" s="13">
        <v>1.4447192634049499</v>
      </c>
      <c r="N3139" s="15">
        <v>0</v>
      </c>
      <c r="O3139" s="5">
        <v>0</v>
      </c>
      <c r="P3139" s="5">
        <v>0</v>
      </c>
      <c r="Q3139" s="5">
        <f t="shared" si="545"/>
        <v>812.21249862500008</v>
      </c>
      <c r="R3139" s="5">
        <f t="shared" si="546"/>
        <v>-812.21249862500008</v>
      </c>
      <c r="S3139" s="15">
        <f t="shared" si="547"/>
        <v>-1</v>
      </c>
      <c r="T3139">
        <v>0</v>
      </c>
      <c r="U3139" s="5" t="str">
        <f t="shared" si="548"/>
        <v>NA</v>
      </c>
      <c r="V3139" s="15">
        <f t="shared" ref="V3139:V3202" si="549">(L3139*N3139)</f>
        <v>0</v>
      </c>
      <c r="W3139" s="15">
        <f t="shared" ref="W3139:W3202" si="550">IF(P3139=0,0,R3139/P3139)</f>
        <v>0</v>
      </c>
      <c r="X3139" s="5">
        <f t="shared" ref="X3139:X3202" si="551">IF(T3139=0,0,Q3139/T3139)</f>
        <v>0</v>
      </c>
      <c r="Y3139" s="5">
        <f t="shared" ref="Y3139:Y3202" si="552">Q3139*0.9</f>
        <v>730.99124876250005</v>
      </c>
      <c r="Z3139" s="5">
        <f t="shared" ref="Z3139:Z3202" si="553">R3139*1.05</f>
        <v>-852.82312355625015</v>
      </c>
      <c r="AA3139" s="5">
        <f t="shared" ref="AA3139:AA3202" si="554">Q3139-Y3139</f>
        <v>81.221249862500031</v>
      </c>
      <c r="AB3139" s="5">
        <f t="shared" ref="AB3139:AB3202" si="555">R3139-Z3139</f>
        <v>40.610624931250072</v>
      </c>
    </row>
    <row r="3140" spans="1:28" x14ac:dyDescent="0.55000000000000004">
      <c r="A3140" s="3" t="s">
        <v>72</v>
      </c>
      <c r="B3140" s="3" t="s">
        <v>3821</v>
      </c>
      <c r="C3140" t="s">
        <v>47</v>
      </c>
      <c r="D3140" s="3" t="s">
        <v>173</v>
      </c>
      <c r="E3140" s="3" t="s">
        <v>4918</v>
      </c>
      <c r="F3140" s="3" t="s">
        <v>77</v>
      </c>
      <c r="G3140" s="5">
        <v>6.25</v>
      </c>
      <c r="H3140">
        <v>311</v>
      </c>
      <c r="I3140" s="5">
        <v>882.41249897500006</v>
      </c>
      <c r="J3140" s="5">
        <v>2.837339225</v>
      </c>
      <c r="K3140">
        <v>9145</v>
      </c>
      <c r="L3140" s="15">
        <v>3.4007654455986899E-2</v>
      </c>
      <c r="M3140" s="13">
        <v>2.2732422088573001</v>
      </c>
      <c r="N3140" s="15">
        <v>0</v>
      </c>
      <c r="O3140" s="5">
        <v>0</v>
      </c>
      <c r="P3140" s="5">
        <v>0</v>
      </c>
      <c r="Q3140" s="5">
        <f t="shared" si="545"/>
        <v>882.41249897500006</v>
      </c>
      <c r="R3140" s="5">
        <f t="shared" si="546"/>
        <v>-882.41249897500006</v>
      </c>
      <c r="S3140" s="15">
        <f t="shared" si="547"/>
        <v>-1</v>
      </c>
      <c r="T3140">
        <v>0</v>
      </c>
      <c r="U3140" s="5" t="str">
        <f t="shared" si="548"/>
        <v>NA</v>
      </c>
      <c r="V3140" s="15">
        <f t="shared" si="549"/>
        <v>0</v>
      </c>
      <c r="W3140" s="15">
        <f t="shared" si="550"/>
        <v>0</v>
      </c>
      <c r="X3140" s="5">
        <f t="shared" si="551"/>
        <v>0</v>
      </c>
      <c r="Y3140" s="5">
        <f t="shared" si="552"/>
        <v>794.17124907750008</v>
      </c>
      <c r="Z3140" s="5">
        <f t="shared" si="553"/>
        <v>-926.53312392375005</v>
      </c>
      <c r="AA3140" s="5">
        <f t="shared" si="554"/>
        <v>88.241249897499983</v>
      </c>
      <c r="AB3140" s="5">
        <f t="shared" si="555"/>
        <v>44.120624948749992</v>
      </c>
    </row>
    <row r="3141" spans="1:28" x14ac:dyDescent="0.55000000000000004">
      <c r="A3141" s="3" t="s">
        <v>72</v>
      </c>
      <c r="B3141" s="3" t="s">
        <v>714</v>
      </c>
      <c r="C3141" t="s">
        <v>47</v>
      </c>
      <c r="D3141" s="3" t="s">
        <v>173</v>
      </c>
      <c r="E3141" s="3" t="s">
        <v>385</v>
      </c>
      <c r="F3141" s="3" t="s">
        <v>77</v>
      </c>
      <c r="G3141" s="5">
        <v>6.25</v>
      </c>
      <c r="H3141">
        <v>507</v>
      </c>
      <c r="I3141" s="5">
        <v>903.9249955125</v>
      </c>
      <c r="J3141" s="5">
        <v>1.7828895375</v>
      </c>
      <c r="K3141">
        <v>6966</v>
      </c>
      <c r="L3141" s="15">
        <v>7.2782084409991399E-2</v>
      </c>
      <c r="M3141" s="13">
        <v>1.7573356302038501</v>
      </c>
      <c r="N3141" s="15">
        <v>0</v>
      </c>
      <c r="O3141" s="5">
        <v>0</v>
      </c>
      <c r="P3141" s="5">
        <v>0</v>
      </c>
      <c r="Q3141" s="5">
        <f t="shared" si="545"/>
        <v>903.9249955125</v>
      </c>
      <c r="R3141" s="5">
        <f t="shared" si="546"/>
        <v>-903.9249955125</v>
      </c>
      <c r="S3141" s="15">
        <f t="shared" si="547"/>
        <v>-1</v>
      </c>
      <c r="T3141">
        <v>0</v>
      </c>
      <c r="U3141" s="5" t="str">
        <f t="shared" si="548"/>
        <v>NA</v>
      </c>
      <c r="V3141" s="15">
        <f t="shared" si="549"/>
        <v>0</v>
      </c>
      <c r="W3141" s="15">
        <f t="shared" si="550"/>
        <v>0</v>
      </c>
      <c r="X3141" s="5">
        <f t="shared" si="551"/>
        <v>0</v>
      </c>
      <c r="Y3141" s="5">
        <f t="shared" si="552"/>
        <v>813.53249596124999</v>
      </c>
      <c r="Z3141" s="5">
        <f t="shared" si="553"/>
        <v>-949.12124528812501</v>
      </c>
      <c r="AA3141" s="5">
        <f t="shared" si="554"/>
        <v>90.392499551250012</v>
      </c>
      <c r="AB3141" s="5">
        <f t="shared" si="555"/>
        <v>45.196249775625006</v>
      </c>
    </row>
    <row r="3142" spans="1:28" x14ac:dyDescent="0.55000000000000004">
      <c r="A3142" s="3" t="s">
        <v>72</v>
      </c>
      <c r="B3142" s="3" t="s">
        <v>5029</v>
      </c>
      <c r="C3142" t="s">
        <v>47</v>
      </c>
      <c r="D3142" s="3" t="s">
        <v>173</v>
      </c>
      <c r="E3142" s="3" t="s">
        <v>3863</v>
      </c>
      <c r="F3142" s="3" t="s">
        <v>77</v>
      </c>
      <c r="G3142" s="5">
        <v>6.25</v>
      </c>
      <c r="H3142">
        <v>556</v>
      </c>
      <c r="I3142" s="5">
        <v>981.81249574999993</v>
      </c>
      <c r="J3142" s="5">
        <v>1.7658498124999999</v>
      </c>
      <c r="K3142">
        <v>6922</v>
      </c>
      <c r="L3142" s="15">
        <v>8.0323605894250194E-2</v>
      </c>
      <c r="M3142" s="13">
        <v>1.82483386304536</v>
      </c>
      <c r="N3142" s="15">
        <v>0</v>
      </c>
      <c r="O3142" s="5">
        <v>0</v>
      </c>
      <c r="P3142" s="5">
        <v>0</v>
      </c>
      <c r="Q3142" s="5">
        <f t="shared" si="545"/>
        <v>981.81249574999993</v>
      </c>
      <c r="R3142" s="5">
        <f t="shared" si="546"/>
        <v>-981.81249574999993</v>
      </c>
      <c r="S3142" s="15">
        <f t="shared" si="547"/>
        <v>-1</v>
      </c>
      <c r="T3142">
        <v>0</v>
      </c>
      <c r="U3142" s="5" t="str">
        <f t="shared" si="548"/>
        <v>NA</v>
      </c>
      <c r="V3142" s="15">
        <f t="shared" si="549"/>
        <v>0</v>
      </c>
      <c r="W3142" s="15">
        <f t="shared" si="550"/>
        <v>0</v>
      </c>
      <c r="X3142" s="5">
        <f t="shared" si="551"/>
        <v>0</v>
      </c>
      <c r="Y3142" s="5">
        <f t="shared" si="552"/>
        <v>883.631246175</v>
      </c>
      <c r="Z3142" s="5">
        <f t="shared" si="553"/>
        <v>-1030.9031205374999</v>
      </c>
      <c r="AA3142" s="5">
        <f t="shared" si="554"/>
        <v>98.181249574999924</v>
      </c>
      <c r="AB3142" s="5">
        <f t="shared" si="555"/>
        <v>49.090624787500019</v>
      </c>
    </row>
    <row r="3143" spans="1:28" x14ac:dyDescent="0.55000000000000004">
      <c r="A3143" s="3" t="s">
        <v>72</v>
      </c>
      <c r="B3143" s="3" t="s">
        <v>4209</v>
      </c>
      <c r="C3143" t="s">
        <v>47</v>
      </c>
      <c r="D3143" s="3" t="s">
        <v>32</v>
      </c>
      <c r="E3143" s="3" t="s">
        <v>377</v>
      </c>
      <c r="F3143" s="3" t="s">
        <v>77</v>
      </c>
      <c r="G3143" s="5">
        <v>6.25</v>
      </c>
      <c r="H3143">
        <v>352</v>
      </c>
      <c r="I3143" s="5">
        <v>1045.4124999999999</v>
      </c>
      <c r="J3143" s="5">
        <v>2.9699218749999998</v>
      </c>
      <c r="K3143">
        <v>17381</v>
      </c>
      <c r="L3143" s="15">
        <v>2.0251999309590901E-2</v>
      </c>
      <c r="M3143" s="13">
        <v>1.6817444335768901</v>
      </c>
      <c r="N3143" s="15">
        <v>0</v>
      </c>
      <c r="O3143" s="5">
        <v>0</v>
      </c>
      <c r="P3143" s="5">
        <v>0</v>
      </c>
      <c r="Q3143" s="5">
        <f t="shared" si="545"/>
        <v>1045.4124999999999</v>
      </c>
      <c r="R3143" s="5">
        <f t="shared" si="546"/>
        <v>-1045.4124999999999</v>
      </c>
      <c r="S3143" s="15">
        <f t="shared" si="547"/>
        <v>-1</v>
      </c>
      <c r="T3143">
        <v>0</v>
      </c>
      <c r="U3143" s="5" t="str">
        <f t="shared" si="548"/>
        <v>NA</v>
      </c>
      <c r="V3143" s="15">
        <f t="shared" si="549"/>
        <v>0</v>
      </c>
      <c r="W3143" s="15">
        <f t="shared" si="550"/>
        <v>0</v>
      </c>
      <c r="X3143" s="5">
        <f t="shared" si="551"/>
        <v>0</v>
      </c>
      <c r="Y3143" s="5">
        <f t="shared" si="552"/>
        <v>940.87124999999992</v>
      </c>
      <c r="Z3143" s="5">
        <f t="shared" si="553"/>
        <v>-1097.683125</v>
      </c>
      <c r="AA3143" s="5">
        <f t="shared" si="554"/>
        <v>104.54124999999999</v>
      </c>
      <c r="AB3143" s="5">
        <f t="shared" si="555"/>
        <v>52.270625000000109</v>
      </c>
    </row>
    <row r="3144" spans="1:28" x14ac:dyDescent="0.55000000000000004">
      <c r="A3144" s="3" t="s">
        <v>72</v>
      </c>
      <c r="B3144" s="3" t="s">
        <v>5032</v>
      </c>
      <c r="C3144" t="s">
        <v>47</v>
      </c>
      <c r="D3144" s="3" t="s">
        <v>173</v>
      </c>
      <c r="E3144" s="3" t="s">
        <v>5033</v>
      </c>
      <c r="F3144" s="3" t="s">
        <v>77</v>
      </c>
      <c r="G3144" s="5">
        <v>6.25</v>
      </c>
      <c r="H3144">
        <v>490</v>
      </c>
      <c r="I3144" s="5">
        <v>1188.9749978750001</v>
      </c>
      <c r="J3144" s="5">
        <v>2.4264795875000003</v>
      </c>
      <c r="K3144">
        <v>8252</v>
      </c>
      <c r="L3144" s="15">
        <v>5.93795443528842E-2</v>
      </c>
      <c r="M3144" s="13">
        <v>1.17343674260785</v>
      </c>
      <c r="N3144" s="15">
        <v>0</v>
      </c>
      <c r="O3144" s="5">
        <v>0</v>
      </c>
      <c r="P3144" s="5">
        <v>0</v>
      </c>
      <c r="Q3144" s="5">
        <f t="shared" si="545"/>
        <v>1188.9749978750001</v>
      </c>
      <c r="R3144" s="5">
        <f t="shared" si="546"/>
        <v>-1188.9749978750001</v>
      </c>
      <c r="S3144" s="15">
        <f t="shared" si="547"/>
        <v>-1</v>
      </c>
      <c r="T3144">
        <v>0</v>
      </c>
      <c r="U3144" s="5" t="str">
        <f t="shared" si="548"/>
        <v>NA</v>
      </c>
      <c r="V3144" s="15">
        <f t="shared" si="549"/>
        <v>0</v>
      </c>
      <c r="W3144" s="15">
        <f t="shared" si="550"/>
        <v>0</v>
      </c>
      <c r="X3144" s="5">
        <f t="shared" si="551"/>
        <v>0</v>
      </c>
      <c r="Y3144" s="5">
        <f t="shared" si="552"/>
        <v>1070.0774980875001</v>
      </c>
      <c r="Z3144" s="5">
        <f t="shared" si="553"/>
        <v>-1248.4237477687502</v>
      </c>
      <c r="AA3144" s="5">
        <f t="shared" si="554"/>
        <v>118.89749978750001</v>
      </c>
      <c r="AB3144" s="5">
        <f t="shared" si="555"/>
        <v>59.448749893750119</v>
      </c>
    </row>
    <row r="3145" spans="1:28" x14ac:dyDescent="0.55000000000000004">
      <c r="A3145" s="3" t="s">
        <v>72</v>
      </c>
      <c r="B3145" s="3" t="s">
        <v>4976</v>
      </c>
      <c r="C3145" t="s">
        <v>47</v>
      </c>
      <c r="D3145" s="3" t="s">
        <v>173</v>
      </c>
      <c r="E3145" s="3" t="s">
        <v>2764</v>
      </c>
      <c r="F3145" s="3" t="s">
        <v>77</v>
      </c>
      <c r="G3145" s="5">
        <v>6.25</v>
      </c>
      <c r="H3145">
        <v>599</v>
      </c>
      <c r="I3145" s="5">
        <v>1406.3749985499999</v>
      </c>
      <c r="J3145" s="5">
        <v>2.34787145</v>
      </c>
      <c r="K3145">
        <v>10763</v>
      </c>
      <c r="L3145" s="15">
        <v>5.5653628170584397E-2</v>
      </c>
      <c r="M3145" s="13">
        <v>1.71720709839264</v>
      </c>
      <c r="N3145" s="15">
        <v>0</v>
      </c>
      <c r="O3145" s="5">
        <v>0</v>
      </c>
      <c r="P3145" s="5">
        <v>0</v>
      </c>
      <c r="Q3145" s="5">
        <f t="shared" si="545"/>
        <v>1406.3749985499999</v>
      </c>
      <c r="R3145" s="5">
        <f t="shared" si="546"/>
        <v>-1406.3749985499999</v>
      </c>
      <c r="S3145" s="15">
        <f t="shared" si="547"/>
        <v>-1</v>
      </c>
      <c r="T3145">
        <v>0</v>
      </c>
      <c r="U3145" s="5" t="str">
        <f t="shared" si="548"/>
        <v>NA</v>
      </c>
      <c r="V3145" s="15">
        <f t="shared" si="549"/>
        <v>0</v>
      </c>
      <c r="W3145" s="15">
        <f t="shared" si="550"/>
        <v>0</v>
      </c>
      <c r="X3145" s="5">
        <f t="shared" si="551"/>
        <v>0</v>
      </c>
      <c r="Y3145" s="5">
        <f t="shared" si="552"/>
        <v>1265.7374986949999</v>
      </c>
      <c r="Z3145" s="5">
        <f t="shared" si="553"/>
        <v>-1476.6937484774999</v>
      </c>
      <c r="AA3145" s="5">
        <f t="shared" si="554"/>
        <v>140.63749985499999</v>
      </c>
      <c r="AB3145" s="5">
        <f t="shared" si="555"/>
        <v>70.318749927499994</v>
      </c>
    </row>
    <row r="3146" spans="1:28" x14ac:dyDescent="0.55000000000000004">
      <c r="A3146" s="3" t="s">
        <v>72</v>
      </c>
      <c r="B3146" s="3" t="s">
        <v>5036</v>
      </c>
      <c r="C3146" t="s">
        <v>47</v>
      </c>
      <c r="D3146" s="3" t="s">
        <v>32</v>
      </c>
      <c r="E3146" s="3" t="s">
        <v>377</v>
      </c>
      <c r="F3146" s="3" t="s">
        <v>77</v>
      </c>
      <c r="G3146" s="5">
        <v>6.25</v>
      </c>
      <c r="H3146">
        <v>543</v>
      </c>
      <c r="I3146" s="5">
        <v>1480.5249986250001</v>
      </c>
      <c r="J3146" s="5">
        <v>2.7265653750000003</v>
      </c>
      <c r="K3146">
        <v>8682</v>
      </c>
      <c r="L3146" s="15">
        <v>6.2543192812716003E-2</v>
      </c>
      <c r="M3146" s="13">
        <v>1.77873761806035</v>
      </c>
      <c r="N3146" s="15">
        <v>0</v>
      </c>
      <c r="O3146" s="5">
        <v>0</v>
      </c>
      <c r="P3146" s="5">
        <v>0</v>
      </c>
      <c r="Q3146" s="5">
        <f t="shared" si="545"/>
        <v>1480.5249986250001</v>
      </c>
      <c r="R3146" s="5">
        <f t="shared" si="546"/>
        <v>-1480.5249986250001</v>
      </c>
      <c r="S3146" s="15">
        <f t="shared" si="547"/>
        <v>-1</v>
      </c>
      <c r="T3146">
        <v>0</v>
      </c>
      <c r="U3146" s="5" t="str">
        <f t="shared" si="548"/>
        <v>NA</v>
      </c>
      <c r="V3146" s="15">
        <f t="shared" si="549"/>
        <v>0</v>
      </c>
      <c r="W3146" s="15">
        <f t="shared" si="550"/>
        <v>0</v>
      </c>
      <c r="X3146" s="5">
        <f t="shared" si="551"/>
        <v>0</v>
      </c>
      <c r="Y3146" s="5">
        <f t="shared" si="552"/>
        <v>1332.4724987625002</v>
      </c>
      <c r="Z3146" s="5">
        <f t="shared" si="553"/>
        <v>-1554.5512485562501</v>
      </c>
      <c r="AA3146" s="5">
        <f t="shared" si="554"/>
        <v>148.05249986249987</v>
      </c>
      <c r="AB3146" s="5">
        <f t="shared" si="555"/>
        <v>74.026249931250049</v>
      </c>
    </row>
    <row r="3147" spans="1:28" x14ac:dyDescent="0.55000000000000004">
      <c r="A3147" s="3" t="s">
        <v>72</v>
      </c>
      <c r="B3147" s="3" t="s">
        <v>4209</v>
      </c>
      <c r="C3147" t="s">
        <v>47</v>
      </c>
      <c r="D3147" s="3" t="s">
        <v>173</v>
      </c>
      <c r="E3147" s="3" t="s">
        <v>188</v>
      </c>
      <c r="F3147" s="3" t="s">
        <v>77</v>
      </c>
      <c r="G3147" s="5">
        <v>6.25</v>
      </c>
      <c r="H3147">
        <v>512</v>
      </c>
      <c r="I3147" s="5">
        <v>1556.6</v>
      </c>
      <c r="J3147" s="5">
        <v>3.0402343749999998</v>
      </c>
      <c r="K3147">
        <v>32028</v>
      </c>
      <c r="L3147" s="15">
        <v>1.5986012239290599E-2</v>
      </c>
      <c r="M3147" s="13">
        <v>1.84743037342325</v>
      </c>
      <c r="N3147" s="15">
        <v>0</v>
      </c>
      <c r="O3147" s="5">
        <v>0</v>
      </c>
      <c r="P3147" s="5">
        <v>0</v>
      </c>
      <c r="Q3147" s="5">
        <f t="shared" si="545"/>
        <v>1556.6</v>
      </c>
      <c r="R3147" s="5">
        <f t="shared" si="546"/>
        <v>-1556.6</v>
      </c>
      <c r="S3147" s="15">
        <f t="shared" si="547"/>
        <v>-1</v>
      </c>
      <c r="T3147">
        <v>0</v>
      </c>
      <c r="U3147" s="5" t="str">
        <f t="shared" si="548"/>
        <v>NA</v>
      </c>
      <c r="V3147" s="15">
        <f t="shared" si="549"/>
        <v>0</v>
      </c>
      <c r="W3147" s="15">
        <f t="shared" si="550"/>
        <v>0</v>
      </c>
      <c r="X3147" s="5">
        <f t="shared" si="551"/>
        <v>0</v>
      </c>
      <c r="Y3147" s="5">
        <f t="shared" si="552"/>
        <v>1400.94</v>
      </c>
      <c r="Z3147" s="5">
        <f t="shared" si="553"/>
        <v>-1634.43</v>
      </c>
      <c r="AA3147" s="5">
        <f t="shared" si="554"/>
        <v>155.65999999999985</v>
      </c>
      <c r="AB3147" s="5">
        <f t="shared" si="555"/>
        <v>77.830000000000155</v>
      </c>
    </row>
    <row r="3148" spans="1:28" x14ac:dyDescent="0.55000000000000004">
      <c r="A3148" s="3" t="s">
        <v>72</v>
      </c>
      <c r="B3148" s="3" t="s">
        <v>4968</v>
      </c>
      <c r="C3148" t="s">
        <v>47</v>
      </c>
      <c r="D3148" s="3" t="s">
        <v>173</v>
      </c>
      <c r="E3148" s="3" t="s">
        <v>2764</v>
      </c>
      <c r="F3148" s="3" t="s">
        <v>77</v>
      </c>
      <c r="G3148" s="5">
        <v>6.25</v>
      </c>
      <c r="H3148">
        <v>485</v>
      </c>
      <c r="I3148" s="5">
        <v>1616.3374991875</v>
      </c>
      <c r="J3148" s="5">
        <v>3.3326546375000001</v>
      </c>
      <c r="K3148">
        <v>23176</v>
      </c>
      <c r="L3148" s="15">
        <v>2.0926820849154301E-2</v>
      </c>
      <c r="M3148" s="13">
        <v>2.1664307904729001</v>
      </c>
      <c r="N3148" s="15">
        <v>0</v>
      </c>
      <c r="O3148" s="5">
        <v>0</v>
      </c>
      <c r="P3148" s="5">
        <v>0</v>
      </c>
      <c r="Q3148" s="5">
        <f t="shared" si="545"/>
        <v>1616.3374991875</v>
      </c>
      <c r="R3148" s="5">
        <f t="shared" si="546"/>
        <v>-1616.3374991875</v>
      </c>
      <c r="S3148" s="15">
        <f t="shared" si="547"/>
        <v>-1</v>
      </c>
      <c r="T3148">
        <v>0</v>
      </c>
      <c r="U3148" s="5" t="str">
        <f t="shared" si="548"/>
        <v>NA</v>
      </c>
      <c r="V3148" s="15">
        <f t="shared" si="549"/>
        <v>0</v>
      </c>
      <c r="W3148" s="15">
        <f t="shared" si="550"/>
        <v>0</v>
      </c>
      <c r="X3148" s="5">
        <f t="shared" si="551"/>
        <v>0</v>
      </c>
      <c r="Y3148" s="5">
        <f t="shared" si="552"/>
        <v>1454.70374926875</v>
      </c>
      <c r="Z3148" s="5">
        <f t="shared" si="553"/>
        <v>-1697.1543741468752</v>
      </c>
      <c r="AA3148" s="5">
        <f t="shared" si="554"/>
        <v>161.63374991875003</v>
      </c>
      <c r="AB3148" s="5">
        <f t="shared" si="555"/>
        <v>80.816874959375127</v>
      </c>
    </row>
    <row r="3149" spans="1:28" x14ac:dyDescent="0.55000000000000004">
      <c r="A3149" s="3" t="s">
        <v>72</v>
      </c>
      <c r="B3149" s="3" t="s">
        <v>4936</v>
      </c>
      <c r="C3149" t="s">
        <v>47</v>
      </c>
      <c r="D3149" s="3" t="s">
        <v>173</v>
      </c>
      <c r="E3149" s="3" t="s">
        <v>545</v>
      </c>
      <c r="F3149" s="3" t="s">
        <v>77</v>
      </c>
      <c r="G3149" s="5">
        <v>6.25</v>
      </c>
      <c r="H3149">
        <v>369</v>
      </c>
      <c r="I3149" s="5">
        <v>1667.7874963125</v>
      </c>
      <c r="J3149" s="5">
        <v>4.5197493125000001</v>
      </c>
      <c r="K3149">
        <v>22805</v>
      </c>
      <c r="L3149" s="15">
        <v>1.6180662135496598E-2</v>
      </c>
      <c r="M3149" s="13">
        <v>2.1196623547467701</v>
      </c>
      <c r="N3149" s="15">
        <v>0</v>
      </c>
      <c r="O3149" s="5">
        <v>0</v>
      </c>
      <c r="P3149" s="5">
        <v>0</v>
      </c>
      <c r="Q3149" s="5">
        <f t="shared" si="545"/>
        <v>1667.7874963125</v>
      </c>
      <c r="R3149" s="5">
        <f t="shared" si="546"/>
        <v>-1667.7874963125</v>
      </c>
      <c r="S3149" s="15">
        <f t="shared" si="547"/>
        <v>-1</v>
      </c>
      <c r="T3149">
        <v>0</v>
      </c>
      <c r="U3149" s="5" t="str">
        <f t="shared" si="548"/>
        <v>NA</v>
      </c>
      <c r="V3149" s="15">
        <f t="shared" si="549"/>
        <v>0</v>
      </c>
      <c r="W3149" s="15">
        <f t="shared" si="550"/>
        <v>0</v>
      </c>
      <c r="X3149" s="5">
        <f t="shared" si="551"/>
        <v>0</v>
      </c>
      <c r="Y3149" s="5">
        <f t="shared" si="552"/>
        <v>1501.0087466812502</v>
      </c>
      <c r="Z3149" s="5">
        <f t="shared" si="553"/>
        <v>-1751.1768711281252</v>
      </c>
      <c r="AA3149" s="5">
        <f t="shared" si="554"/>
        <v>166.77874963124987</v>
      </c>
      <c r="AB3149" s="5">
        <f t="shared" si="555"/>
        <v>83.38937481562516</v>
      </c>
    </row>
    <row r="3150" spans="1:28" x14ac:dyDescent="0.55000000000000004">
      <c r="A3150" s="3" t="s">
        <v>72</v>
      </c>
      <c r="B3150" s="3" t="s">
        <v>5041</v>
      </c>
      <c r="C3150" t="s">
        <v>47</v>
      </c>
      <c r="D3150" s="3" t="s">
        <v>173</v>
      </c>
      <c r="E3150" s="3" t="s">
        <v>5042</v>
      </c>
      <c r="F3150" s="3" t="s">
        <v>77</v>
      </c>
      <c r="G3150" s="5">
        <v>6.25</v>
      </c>
      <c r="H3150">
        <v>757</v>
      </c>
      <c r="I3150" s="5">
        <v>1676.7124944500001</v>
      </c>
      <c r="J3150" s="5">
        <v>2.21494385</v>
      </c>
      <c r="K3150">
        <v>17240</v>
      </c>
      <c r="L3150" s="15">
        <v>4.3909512761020897E-2</v>
      </c>
      <c r="M3150" s="13">
        <v>1.41591067285383</v>
      </c>
      <c r="N3150" s="15">
        <v>0</v>
      </c>
      <c r="O3150" s="5">
        <v>0</v>
      </c>
      <c r="P3150" s="5">
        <v>0</v>
      </c>
      <c r="Q3150" s="5">
        <f t="shared" si="545"/>
        <v>1676.7124944500001</v>
      </c>
      <c r="R3150" s="5">
        <f t="shared" si="546"/>
        <v>-1676.7124944500001</v>
      </c>
      <c r="S3150" s="15">
        <f t="shared" si="547"/>
        <v>-1</v>
      </c>
      <c r="T3150">
        <v>0</v>
      </c>
      <c r="U3150" s="5" t="str">
        <f t="shared" si="548"/>
        <v>NA</v>
      </c>
      <c r="V3150" s="15">
        <f t="shared" si="549"/>
        <v>0</v>
      </c>
      <c r="W3150" s="15">
        <f t="shared" si="550"/>
        <v>0</v>
      </c>
      <c r="X3150" s="5">
        <f t="shared" si="551"/>
        <v>0</v>
      </c>
      <c r="Y3150" s="5">
        <f t="shared" si="552"/>
        <v>1509.0412450050001</v>
      </c>
      <c r="Z3150" s="5">
        <f t="shared" si="553"/>
        <v>-1760.5481191725003</v>
      </c>
      <c r="AA3150" s="5">
        <f t="shared" si="554"/>
        <v>167.67124944500006</v>
      </c>
      <c r="AB3150" s="5">
        <f t="shared" si="555"/>
        <v>83.835624722500143</v>
      </c>
    </row>
    <row r="3151" spans="1:28" x14ac:dyDescent="0.55000000000000004">
      <c r="A3151" s="3" t="s">
        <v>72</v>
      </c>
      <c r="B3151" s="3" t="s">
        <v>5036</v>
      </c>
      <c r="C3151" t="s">
        <v>47</v>
      </c>
      <c r="D3151" s="3" t="s">
        <v>173</v>
      </c>
      <c r="E3151" s="3" t="s">
        <v>188</v>
      </c>
      <c r="F3151" s="3" t="s">
        <v>77</v>
      </c>
      <c r="G3151" s="5">
        <v>6.25</v>
      </c>
      <c r="H3151">
        <v>744</v>
      </c>
      <c r="I3151" s="5">
        <v>1692.9374969999999</v>
      </c>
      <c r="J3151" s="5">
        <v>2.2754536249999999</v>
      </c>
      <c r="K3151">
        <v>14762</v>
      </c>
      <c r="L3151" s="15">
        <v>5.0399674840807498E-2</v>
      </c>
      <c r="M3151" s="13">
        <v>1.89041457797046</v>
      </c>
      <c r="N3151" s="15">
        <v>0</v>
      </c>
      <c r="O3151" s="5">
        <v>0</v>
      </c>
      <c r="P3151" s="5">
        <v>0</v>
      </c>
      <c r="Q3151" s="5">
        <f t="shared" si="545"/>
        <v>1692.9374969999999</v>
      </c>
      <c r="R3151" s="5">
        <f t="shared" si="546"/>
        <v>-1692.9374969999999</v>
      </c>
      <c r="S3151" s="15">
        <f t="shared" si="547"/>
        <v>-1</v>
      </c>
      <c r="T3151">
        <v>0</v>
      </c>
      <c r="U3151" s="5" t="str">
        <f t="shared" si="548"/>
        <v>NA</v>
      </c>
      <c r="V3151" s="15">
        <f t="shared" si="549"/>
        <v>0</v>
      </c>
      <c r="W3151" s="15">
        <f t="shared" si="550"/>
        <v>0</v>
      </c>
      <c r="X3151" s="5">
        <f t="shared" si="551"/>
        <v>0</v>
      </c>
      <c r="Y3151" s="5">
        <f t="shared" si="552"/>
        <v>1523.6437472999999</v>
      </c>
      <c r="Z3151" s="5">
        <f t="shared" si="553"/>
        <v>-1777.58437185</v>
      </c>
      <c r="AA3151" s="5">
        <f t="shared" si="554"/>
        <v>169.29374970000003</v>
      </c>
      <c r="AB3151" s="5">
        <f t="shared" si="555"/>
        <v>84.646874850000131</v>
      </c>
    </row>
    <row r="3152" spans="1:28" x14ac:dyDescent="0.55000000000000004">
      <c r="A3152" s="3" t="s">
        <v>72</v>
      </c>
      <c r="B3152" s="3" t="s">
        <v>2887</v>
      </c>
      <c r="C3152" t="s">
        <v>47</v>
      </c>
      <c r="D3152" s="3" t="s">
        <v>173</v>
      </c>
      <c r="E3152" s="3" t="s">
        <v>2735</v>
      </c>
      <c r="F3152" s="3" t="s">
        <v>77</v>
      </c>
      <c r="G3152" s="5">
        <v>6.25</v>
      </c>
      <c r="H3152">
        <v>545</v>
      </c>
      <c r="I3152" s="5">
        <v>2065.2999948750003</v>
      </c>
      <c r="J3152" s="5">
        <v>3.7895412750000004</v>
      </c>
      <c r="K3152">
        <v>17927</v>
      </c>
      <c r="L3152" s="15">
        <v>3.04010710102081E-2</v>
      </c>
      <c r="M3152" s="13">
        <v>2.38358899983265</v>
      </c>
      <c r="N3152" s="15">
        <v>0</v>
      </c>
      <c r="O3152" s="5">
        <v>0</v>
      </c>
      <c r="P3152" s="5">
        <v>0</v>
      </c>
      <c r="Q3152" s="5">
        <f t="shared" si="545"/>
        <v>2065.2999948750003</v>
      </c>
      <c r="R3152" s="5">
        <f t="shared" si="546"/>
        <v>-2065.2999948750003</v>
      </c>
      <c r="S3152" s="15">
        <f t="shared" si="547"/>
        <v>-1</v>
      </c>
      <c r="T3152">
        <v>0</v>
      </c>
      <c r="U3152" s="5" t="str">
        <f t="shared" si="548"/>
        <v>NA</v>
      </c>
      <c r="V3152" s="15">
        <f t="shared" si="549"/>
        <v>0</v>
      </c>
      <c r="W3152" s="15">
        <f t="shared" si="550"/>
        <v>0</v>
      </c>
      <c r="X3152" s="5">
        <f t="shared" si="551"/>
        <v>0</v>
      </c>
      <c r="Y3152" s="5">
        <f t="shared" si="552"/>
        <v>1858.7699953875003</v>
      </c>
      <c r="Z3152" s="5">
        <f t="shared" si="553"/>
        <v>-2168.5649946187505</v>
      </c>
      <c r="AA3152" s="5">
        <f t="shared" si="554"/>
        <v>206.52999948749994</v>
      </c>
      <c r="AB3152" s="5">
        <f t="shared" si="555"/>
        <v>103.2649997437502</v>
      </c>
    </row>
    <row r="3153" spans="1:28" x14ac:dyDescent="0.55000000000000004">
      <c r="A3153" s="3" t="s">
        <v>72</v>
      </c>
      <c r="B3153" s="3" t="s">
        <v>4988</v>
      </c>
      <c r="C3153" t="s">
        <v>47</v>
      </c>
      <c r="D3153" s="3" t="s">
        <v>173</v>
      </c>
      <c r="E3153" s="3" t="s">
        <v>675</v>
      </c>
      <c r="F3153" s="3" t="s">
        <v>77</v>
      </c>
      <c r="G3153" s="5">
        <v>6.25</v>
      </c>
      <c r="H3153">
        <v>400</v>
      </c>
      <c r="I3153" s="5">
        <v>2082.7624999999998</v>
      </c>
      <c r="J3153" s="5">
        <v>5.2069062499999994</v>
      </c>
      <c r="K3153">
        <v>29617</v>
      </c>
      <c r="L3153" s="15">
        <v>1.3505756828848301E-2</v>
      </c>
      <c r="M3153" s="13">
        <v>2.21925245635952</v>
      </c>
      <c r="N3153" s="15">
        <v>0</v>
      </c>
      <c r="O3153" s="5">
        <v>0</v>
      </c>
      <c r="P3153" s="5">
        <v>0</v>
      </c>
      <c r="Q3153" s="5">
        <f t="shared" si="545"/>
        <v>2082.7624999999998</v>
      </c>
      <c r="R3153" s="5">
        <f t="shared" si="546"/>
        <v>-2082.7624999999998</v>
      </c>
      <c r="S3153" s="15">
        <f t="shared" si="547"/>
        <v>-1</v>
      </c>
      <c r="T3153">
        <v>0</v>
      </c>
      <c r="U3153" s="5" t="str">
        <f t="shared" si="548"/>
        <v>NA</v>
      </c>
      <c r="V3153" s="15">
        <f t="shared" si="549"/>
        <v>0</v>
      </c>
      <c r="W3153" s="15">
        <f t="shared" si="550"/>
        <v>0</v>
      </c>
      <c r="X3153" s="5">
        <f t="shared" si="551"/>
        <v>0</v>
      </c>
      <c r="Y3153" s="5">
        <f t="shared" si="552"/>
        <v>1874.4862499999999</v>
      </c>
      <c r="Z3153" s="5">
        <f t="shared" si="553"/>
        <v>-2186.9006249999998</v>
      </c>
      <c r="AA3153" s="5">
        <f t="shared" si="554"/>
        <v>208.27624999999989</v>
      </c>
      <c r="AB3153" s="5">
        <f t="shared" si="555"/>
        <v>104.13812499999995</v>
      </c>
    </row>
    <row r="3154" spans="1:28" x14ac:dyDescent="0.55000000000000004">
      <c r="A3154" s="3" t="s">
        <v>72</v>
      </c>
      <c r="B3154" s="3" t="s">
        <v>5021</v>
      </c>
      <c r="C3154" t="s">
        <v>47</v>
      </c>
      <c r="D3154" s="3" t="s">
        <v>173</v>
      </c>
      <c r="E3154" s="3" t="s">
        <v>2764</v>
      </c>
      <c r="F3154" s="3" t="s">
        <v>77</v>
      </c>
      <c r="G3154" s="5">
        <v>6.25</v>
      </c>
      <c r="H3154">
        <v>1258</v>
      </c>
      <c r="I3154" s="5">
        <v>2697.6249922750003</v>
      </c>
      <c r="J3154" s="5">
        <v>2.1443759875000001</v>
      </c>
      <c r="K3154">
        <v>13394</v>
      </c>
      <c r="L3154" s="15">
        <v>9.3922651933701695E-2</v>
      </c>
      <c r="M3154" s="13">
        <v>1.8685605494997799</v>
      </c>
      <c r="N3154" s="15">
        <v>0</v>
      </c>
      <c r="O3154" s="5">
        <v>0</v>
      </c>
      <c r="P3154" s="5">
        <v>0</v>
      </c>
      <c r="Q3154" s="5">
        <f t="shared" si="545"/>
        <v>2697.6249922750003</v>
      </c>
      <c r="R3154" s="5">
        <f t="shared" si="546"/>
        <v>-2697.6249922750003</v>
      </c>
      <c r="S3154" s="15">
        <f t="shared" si="547"/>
        <v>-1</v>
      </c>
      <c r="T3154">
        <v>0</v>
      </c>
      <c r="U3154" s="5" t="str">
        <f t="shared" si="548"/>
        <v>NA</v>
      </c>
      <c r="V3154" s="15">
        <f t="shared" si="549"/>
        <v>0</v>
      </c>
      <c r="W3154" s="15">
        <f t="shared" si="550"/>
        <v>0</v>
      </c>
      <c r="X3154" s="5">
        <f t="shared" si="551"/>
        <v>0</v>
      </c>
      <c r="Y3154" s="5">
        <f t="shared" si="552"/>
        <v>2427.8624930475003</v>
      </c>
      <c r="Z3154" s="5">
        <f t="shared" si="553"/>
        <v>-2832.5062418887505</v>
      </c>
      <c r="AA3154" s="5">
        <f t="shared" si="554"/>
        <v>269.76249922750003</v>
      </c>
      <c r="AB3154" s="5">
        <f t="shared" si="555"/>
        <v>134.88124961375024</v>
      </c>
    </row>
    <row r="3155" spans="1:28" x14ac:dyDescent="0.55000000000000004">
      <c r="A3155" s="3" t="s">
        <v>72</v>
      </c>
      <c r="B3155" s="3" t="s">
        <v>3164</v>
      </c>
      <c r="C3155" t="s">
        <v>47</v>
      </c>
      <c r="D3155" s="3" t="s">
        <v>173</v>
      </c>
      <c r="E3155" s="3" t="s">
        <v>545</v>
      </c>
      <c r="F3155" s="3" t="s">
        <v>77</v>
      </c>
      <c r="G3155" s="5">
        <v>6.25</v>
      </c>
      <c r="H3155">
        <v>775</v>
      </c>
      <c r="I3155" s="5">
        <v>2921.3624999999997</v>
      </c>
      <c r="J3155" s="5">
        <v>3.7694999999999999</v>
      </c>
      <c r="K3155">
        <v>19442</v>
      </c>
      <c r="L3155" s="15">
        <v>3.98621540993725E-2</v>
      </c>
      <c r="M3155" s="13">
        <v>1.7354490278777901</v>
      </c>
      <c r="N3155" s="15">
        <v>0</v>
      </c>
      <c r="O3155" s="5">
        <v>0</v>
      </c>
      <c r="P3155" s="5">
        <v>0</v>
      </c>
      <c r="Q3155" s="5">
        <f t="shared" si="545"/>
        <v>2921.3624999999997</v>
      </c>
      <c r="R3155" s="5">
        <f t="shared" si="546"/>
        <v>-2921.3624999999997</v>
      </c>
      <c r="S3155" s="15">
        <f t="shared" si="547"/>
        <v>-1</v>
      </c>
      <c r="T3155">
        <v>0</v>
      </c>
      <c r="U3155" s="5" t="str">
        <f t="shared" si="548"/>
        <v>NA</v>
      </c>
      <c r="V3155" s="15">
        <f t="shared" si="549"/>
        <v>0</v>
      </c>
      <c r="W3155" s="15">
        <f t="shared" si="550"/>
        <v>0</v>
      </c>
      <c r="X3155" s="5">
        <f t="shared" si="551"/>
        <v>0</v>
      </c>
      <c r="Y3155" s="5">
        <f t="shared" si="552"/>
        <v>2629.2262499999997</v>
      </c>
      <c r="Z3155" s="5">
        <f t="shared" si="553"/>
        <v>-3067.430625</v>
      </c>
      <c r="AA3155" s="5">
        <f t="shared" si="554"/>
        <v>292.13625000000002</v>
      </c>
      <c r="AB3155" s="5">
        <f t="shared" si="555"/>
        <v>146.06812500000024</v>
      </c>
    </row>
    <row r="3156" spans="1:28" x14ac:dyDescent="0.55000000000000004">
      <c r="A3156" s="3" t="s">
        <v>72</v>
      </c>
      <c r="B3156" s="3" t="s">
        <v>574</v>
      </c>
      <c r="C3156" t="s">
        <v>47</v>
      </c>
      <c r="D3156" s="3" t="s">
        <v>173</v>
      </c>
      <c r="E3156" s="3" t="s">
        <v>545</v>
      </c>
      <c r="F3156" s="3" t="s">
        <v>77</v>
      </c>
      <c r="G3156" s="5">
        <v>6.25</v>
      </c>
      <c r="H3156">
        <v>1912</v>
      </c>
      <c r="I3156" s="5">
        <v>5642.3374773999994</v>
      </c>
      <c r="J3156" s="5">
        <v>2.9510133249999999</v>
      </c>
      <c r="K3156">
        <v>23611</v>
      </c>
      <c r="L3156" s="15">
        <v>8.0979204608021702E-2</v>
      </c>
      <c r="M3156" s="13">
        <v>2.2359027571894501</v>
      </c>
      <c r="N3156" s="15">
        <v>0</v>
      </c>
      <c r="O3156" s="5">
        <v>0</v>
      </c>
      <c r="P3156" s="5">
        <v>0</v>
      </c>
      <c r="Q3156" s="5">
        <f t="shared" si="545"/>
        <v>5642.3374773999994</v>
      </c>
      <c r="R3156" s="5">
        <f t="shared" si="546"/>
        <v>-5642.3374773999994</v>
      </c>
      <c r="S3156" s="15">
        <f t="shared" si="547"/>
        <v>-1</v>
      </c>
      <c r="T3156">
        <v>0</v>
      </c>
      <c r="U3156" s="5" t="str">
        <f t="shared" si="548"/>
        <v>NA</v>
      </c>
      <c r="V3156" s="15">
        <f t="shared" si="549"/>
        <v>0</v>
      </c>
      <c r="W3156" s="15">
        <f t="shared" si="550"/>
        <v>0</v>
      </c>
      <c r="X3156" s="5">
        <f t="shared" si="551"/>
        <v>0</v>
      </c>
      <c r="Y3156" s="5">
        <f t="shared" si="552"/>
        <v>5078.1037296599998</v>
      </c>
      <c r="Z3156" s="5">
        <f t="shared" si="553"/>
        <v>-5924.4543512699993</v>
      </c>
      <c r="AA3156" s="5">
        <f t="shared" si="554"/>
        <v>564.23374773999967</v>
      </c>
      <c r="AB3156" s="5">
        <f t="shared" si="555"/>
        <v>282.11687386999984</v>
      </c>
    </row>
    <row r="3157" spans="1:28" x14ac:dyDescent="0.55000000000000004">
      <c r="A3157" s="3" t="s">
        <v>63</v>
      </c>
      <c r="B3157" s="3" t="s">
        <v>5050</v>
      </c>
      <c r="C3157" t="s">
        <v>31</v>
      </c>
      <c r="D3157" s="3" t="s">
        <v>36</v>
      </c>
      <c r="E3157" s="3" t="s">
        <v>36</v>
      </c>
      <c r="F3157" s="3" t="s">
        <v>67</v>
      </c>
      <c r="G3157" s="5">
        <v>6.25</v>
      </c>
      <c r="H3157">
        <v>16</v>
      </c>
      <c r="I3157" s="5">
        <v>82.174999999999997</v>
      </c>
      <c r="J3157" s="5">
        <v>5.1359374999999998</v>
      </c>
      <c r="K3157">
        <v>1038</v>
      </c>
      <c r="L3157" s="15">
        <v>1.5414258188824701E-2</v>
      </c>
      <c r="M3157" s="13">
        <v>2.1968208092485599</v>
      </c>
      <c r="N3157" s="15">
        <v>0</v>
      </c>
      <c r="O3157" s="5">
        <v>0</v>
      </c>
      <c r="P3157" s="5">
        <v>0</v>
      </c>
      <c r="Q3157" s="5">
        <f t="shared" si="545"/>
        <v>82.174999999999997</v>
      </c>
      <c r="R3157" s="5">
        <f t="shared" si="546"/>
        <v>-82.174999999999997</v>
      </c>
      <c r="S3157" s="15">
        <f t="shared" si="547"/>
        <v>-1</v>
      </c>
      <c r="T3157">
        <v>0</v>
      </c>
      <c r="U3157" s="5" t="str">
        <f t="shared" si="548"/>
        <v>NA</v>
      </c>
      <c r="V3157" s="15">
        <f t="shared" si="549"/>
        <v>0</v>
      </c>
      <c r="W3157" s="15">
        <f t="shared" si="550"/>
        <v>0</v>
      </c>
      <c r="X3157" s="5">
        <f t="shared" si="551"/>
        <v>0</v>
      </c>
      <c r="Y3157" s="5">
        <f t="shared" si="552"/>
        <v>73.957499999999996</v>
      </c>
      <c r="Z3157" s="5">
        <f t="shared" si="553"/>
        <v>-86.283749999999998</v>
      </c>
      <c r="AA3157" s="5">
        <f t="shared" si="554"/>
        <v>8.2175000000000011</v>
      </c>
      <c r="AB3157" s="5">
        <f t="shared" si="555"/>
        <v>4.1087500000000006</v>
      </c>
    </row>
    <row r="3158" spans="1:28" x14ac:dyDescent="0.55000000000000004">
      <c r="A3158" s="3" t="s">
        <v>63</v>
      </c>
      <c r="B3158" s="3" t="s">
        <v>5052</v>
      </c>
      <c r="C3158" t="s">
        <v>66</v>
      </c>
      <c r="D3158" s="3" t="s">
        <v>36</v>
      </c>
      <c r="E3158" s="3" t="s">
        <v>36</v>
      </c>
      <c r="F3158" s="3" t="s">
        <v>35</v>
      </c>
      <c r="G3158" s="5">
        <v>6.25</v>
      </c>
      <c r="H3158">
        <v>1506</v>
      </c>
      <c r="I3158" s="5">
        <v>2510.3624879250001</v>
      </c>
      <c r="J3158" s="5">
        <v>1.6669073624999999</v>
      </c>
      <c r="K3158">
        <v>717078</v>
      </c>
      <c r="L3158" s="15">
        <v>2.1001899374963402E-3</v>
      </c>
      <c r="M3158" s="13">
        <v>2.67432231918982</v>
      </c>
      <c r="N3158" s="15">
        <v>0</v>
      </c>
      <c r="O3158" s="5">
        <v>0</v>
      </c>
      <c r="P3158" s="5">
        <v>0</v>
      </c>
      <c r="Q3158" s="5">
        <f t="shared" si="545"/>
        <v>2510.3624879250001</v>
      </c>
      <c r="R3158" s="5">
        <f t="shared" si="546"/>
        <v>-2510.3624879250001</v>
      </c>
      <c r="S3158" s="15">
        <f t="shared" si="547"/>
        <v>-1</v>
      </c>
      <c r="T3158">
        <v>0</v>
      </c>
      <c r="U3158" s="5" t="str">
        <f t="shared" si="548"/>
        <v>NA</v>
      </c>
      <c r="V3158" s="15">
        <f t="shared" si="549"/>
        <v>0</v>
      </c>
      <c r="W3158" s="15">
        <f t="shared" si="550"/>
        <v>0</v>
      </c>
      <c r="X3158" s="5">
        <f t="shared" si="551"/>
        <v>0</v>
      </c>
      <c r="Y3158" s="5">
        <f t="shared" si="552"/>
        <v>2259.3262391325002</v>
      </c>
      <c r="Z3158" s="5">
        <f t="shared" si="553"/>
        <v>-2635.8806123212503</v>
      </c>
      <c r="AA3158" s="5">
        <f t="shared" si="554"/>
        <v>251.03624879249992</v>
      </c>
      <c r="AB3158" s="5">
        <f t="shared" si="555"/>
        <v>125.51812439625019</v>
      </c>
    </row>
    <row r="3159" spans="1:28" x14ac:dyDescent="0.55000000000000004">
      <c r="A3159" s="3" t="s">
        <v>28</v>
      </c>
      <c r="B3159" s="3" t="s">
        <v>5055</v>
      </c>
      <c r="C3159" t="s">
        <v>66</v>
      </c>
      <c r="D3159" s="3" t="s">
        <v>325</v>
      </c>
      <c r="E3159" s="3" t="s">
        <v>326</v>
      </c>
      <c r="F3159" s="3" t="s">
        <v>35</v>
      </c>
      <c r="G3159" s="5">
        <v>6.25</v>
      </c>
      <c r="H3159">
        <v>1</v>
      </c>
      <c r="I3159" s="5">
        <v>0.125</v>
      </c>
      <c r="J3159" s="5">
        <v>0.125</v>
      </c>
      <c r="K3159">
        <v>5</v>
      </c>
      <c r="L3159" s="15">
        <v>0.2</v>
      </c>
      <c r="M3159" s="13">
        <v>1</v>
      </c>
      <c r="N3159" s="15">
        <v>0</v>
      </c>
      <c r="O3159" s="5">
        <v>0</v>
      </c>
      <c r="P3159" s="5">
        <v>0</v>
      </c>
      <c r="Q3159" s="5">
        <f t="shared" si="545"/>
        <v>0.125</v>
      </c>
      <c r="R3159" s="5">
        <f t="shared" si="546"/>
        <v>-0.125</v>
      </c>
      <c r="S3159" s="15">
        <f t="shared" si="547"/>
        <v>-1</v>
      </c>
      <c r="T3159">
        <v>0</v>
      </c>
      <c r="U3159" s="5" t="str">
        <f t="shared" si="548"/>
        <v>NA</v>
      </c>
      <c r="V3159" s="15">
        <f t="shared" si="549"/>
        <v>0</v>
      </c>
      <c r="W3159" s="15">
        <f t="shared" si="550"/>
        <v>0</v>
      </c>
      <c r="X3159" s="5">
        <f t="shared" si="551"/>
        <v>0</v>
      </c>
      <c r="Y3159" s="5">
        <f t="shared" si="552"/>
        <v>0.1125</v>
      </c>
      <c r="Z3159" s="5">
        <f t="shared" si="553"/>
        <v>-0.13125000000000001</v>
      </c>
      <c r="AA3159" s="5">
        <f t="shared" si="554"/>
        <v>1.2499999999999997E-2</v>
      </c>
      <c r="AB3159" s="5">
        <f t="shared" si="555"/>
        <v>6.2500000000000056E-3</v>
      </c>
    </row>
    <row r="3160" spans="1:28" x14ac:dyDescent="0.55000000000000004">
      <c r="A3160" s="3" t="s">
        <v>28</v>
      </c>
      <c r="B3160" s="3" t="s">
        <v>3497</v>
      </c>
      <c r="C3160" t="s">
        <v>31</v>
      </c>
      <c r="D3160" s="3" t="s">
        <v>417</v>
      </c>
      <c r="E3160" s="3" t="s">
        <v>5057</v>
      </c>
      <c r="F3160" s="3" t="s">
        <v>35</v>
      </c>
      <c r="G3160" s="5">
        <v>6.25</v>
      </c>
      <c r="H3160">
        <v>1</v>
      </c>
      <c r="I3160" s="5">
        <v>0.1875</v>
      </c>
      <c r="J3160" s="5">
        <v>0.1875</v>
      </c>
      <c r="K3160">
        <v>3</v>
      </c>
      <c r="L3160" s="15">
        <v>0.33333333333333298</v>
      </c>
      <c r="M3160" s="13">
        <v>1.6666666666666701</v>
      </c>
      <c r="N3160" s="15">
        <v>0</v>
      </c>
      <c r="O3160" s="5">
        <v>0</v>
      </c>
      <c r="P3160" s="5">
        <v>0</v>
      </c>
      <c r="Q3160" s="5">
        <f t="shared" si="545"/>
        <v>0.1875</v>
      </c>
      <c r="R3160" s="5">
        <f t="shared" si="546"/>
        <v>-0.1875</v>
      </c>
      <c r="S3160" s="15">
        <f t="shared" si="547"/>
        <v>-1</v>
      </c>
      <c r="T3160">
        <v>0</v>
      </c>
      <c r="U3160" s="5" t="str">
        <f t="shared" si="548"/>
        <v>NA</v>
      </c>
      <c r="V3160" s="15">
        <f t="shared" si="549"/>
        <v>0</v>
      </c>
      <c r="W3160" s="15">
        <f t="shared" si="550"/>
        <v>0</v>
      </c>
      <c r="X3160" s="5">
        <f t="shared" si="551"/>
        <v>0</v>
      </c>
      <c r="Y3160" s="5">
        <f t="shared" si="552"/>
        <v>0.16875000000000001</v>
      </c>
      <c r="Z3160" s="5">
        <f t="shared" si="553"/>
        <v>-0.19687500000000002</v>
      </c>
      <c r="AA3160" s="5">
        <f t="shared" si="554"/>
        <v>1.8749999999999989E-2</v>
      </c>
      <c r="AB3160" s="5">
        <f t="shared" si="555"/>
        <v>9.3750000000000222E-3</v>
      </c>
    </row>
    <row r="3161" spans="1:28" x14ac:dyDescent="0.55000000000000004">
      <c r="A3161" s="3" t="s">
        <v>28</v>
      </c>
      <c r="B3161" s="3" t="s">
        <v>3046</v>
      </c>
      <c r="C3161" t="s">
        <v>31</v>
      </c>
      <c r="D3161" s="3" t="s">
        <v>32</v>
      </c>
      <c r="E3161" s="3" t="s">
        <v>377</v>
      </c>
      <c r="F3161" s="3" t="s">
        <v>35</v>
      </c>
      <c r="G3161" s="5">
        <v>6.25</v>
      </c>
      <c r="H3161">
        <v>1</v>
      </c>
      <c r="I3161" s="5">
        <v>0.21249999999999999</v>
      </c>
      <c r="J3161" s="5">
        <v>0.21249999999999999</v>
      </c>
      <c r="K3161">
        <v>58</v>
      </c>
      <c r="L3161" s="15">
        <v>1.72413793103448E-2</v>
      </c>
      <c r="M3161" s="13">
        <v>1.3424137931034501</v>
      </c>
      <c r="N3161" s="15">
        <v>0</v>
      </c>
      <c r="O3161" s="5">
        <v>0</v>
      </c>
      <c r="P3161" s="5">
        <v>0</v>
      </c>
      <c r="Q3161" s="5">
        <f t="shared" si="545"/>
        <v>0.21249999999999999</v>
      </c>
      <c r="R3161" s="5">
        <f t="shared" si="546"/>
        <v>-0.21249999999999999</v>
      </c>
      <c r="S3161" s="15">
        <f t="shared" si="547"/>
        <v>-1</v>
      </c>
      <c r="T3161">
        <v>0</v>
      </c>
      <c r="U3161" s="5" t="str">
        <f t="shared" si="548"/>
        <v>NA</v>
      </c>
      <c r="V3161" s="15">
        <f t="shared" si="549"/>
        <v>0</v>
      </c>
      <c r="W3161" s="15">
        <f t="shared" si="550"/>
        <v>0</v>
      </c>
      <c r="X3161" s="5">
        <f t="shared" si="551"/>
        <v>0</v>
      </c>
      <c r="Y3161" s="5">
        <f t="shared" si="552"/>
        <v>0.19125</v>
      </c>
      <c r="Z3161" s="5">
        <f t="shared" si="553"/>
        <v>-0.22312499999999999</v>
      </c>
      <c r="AA3161" s="5">
        <f t="shared" si="554"/>
        <v>2.1249999999999991E-2</v>
      </c>
      <c r="AB3161" s="5">
        <f t="shared" si="555"/>
        <v>1.0624999999999996E-2</v>
      </c>
    </row>
    <row r="3162" spans="1:28" x14ac:dyDescent="0.55000000000000004">
      <c r="A3162" s="3" t="s">
        <v>28</v>
      </c>
      <c r="B3162" s="3" t="s">
        <v>1172</v>
      </c>
      <c r="C3162" t="s">
        <v>31</v>
      </c>
      <c r="D3162" s="3" t="s">
        <v>194</v>
      </c>
      <c r="E3162" s="3" t="s">
        <v>5060</v>
      </c>
      <c r="F3162" s="3" t="s">
        <v>35</v>
      </c>
      <c r="G3162" s="5">
        <v>6.25</v>
      </c>
      <c r="H3162">
        <v>1</v>
      </c>
      <c r="I3162" s="5">
        <v>0.23749999999999999</v>
      </c>
      <c r="J3162" s="5">
        <v>0.23749999999999999</v>
      </c>
      <c r="K3162">
        <v>3</v>
      </c>
      <c r="L3162" s="15">
        <v>0.33333333333333298</v>
      </c>
      <c r="M3162" s="13">
        <v>1</v>
      </c>
      <c r="N3162" s="15">
        <v>0</v>
      </c>
      <c r="O3162" s="5">
        <v>0</v>
      </c>
      <c r="P3162" s="5">
        <v>0</v>
      </c>
      <c r="Q3162" s="5">
        <f t="shared" si="545"/>
        <v>0.23749999999999999</v>
      </c>
      <c r="R3162" s="5">
        <f t="shared" si="546"/>
        <v>-0.23749999999999999</v>
      </c>
      <c r="S3162" s="15">
        <f t="shared" si="547"/>
        <v>-1</v>
      </c>
      <c r="T3162">
        <v>0</v>
      </c>
      <c r="U3162" s="5" t="str">
        <f t="shared" si="548"/>
        <v>NA</v>
      </c>
      <c r="V3162" s="15">
        <f t="shared" si="549"/>
        <v>0</v>
      </c>
      <c r="W3162" s="15">
        <f t="shared" si="550"/>
        <v>0</v>
      </c>
      <c r="X3162" s="5">
        <f t="shared" si="551"/>
        <v>0</v>
      </c>
      <c r="Y3162" s="5">
        <f t="shared" si="552"/>
        <v>0.21375</v>
      </c>
      <c r="Z3162" s="5">
        <f t="shared" si="553"/>
        <v>-0.24937499999999999</v>
      </c>
      <c r="AA3162" s="5">
        <f t="shared" si="554"/>
        <v>2.3749999999999993E-2</v>
      </c>
      <c r="AB3162" s="5">
        <f t="shared" si="555"/>
        <v>1.1874999999999997E-2</v>
      </c>
    </row>
    <row r="3163" spans="1:28" x14ac:dyDescent="0.55000000000000004">
      <c r="A3163" s="3" t="s">
        <v>28</v>
      </c>
      <c r="B3163" s="3" t="s">
        <v>1172</v>
      </c>
      <c r="C3163" t="s">
        <v>31</v>
      </c>
      <c r="D3163" s="3" t="s">
        <v>75</v>
      </c>
      <c r="E3163" s="3" t="s">
        <v>5062</v>
      </c>
      <c r="F3163" s="3" t="s">
        <v>35</v>
      </c>
      <c r="G3163" s="5">
        <v>6.25</v>
      </c>
      <c r="H3163">
        <v>1</v>
      </c>
      <c r="I3163" s="5">
        <v>0.23749999999999999</v>
      </c>
      <c r="J3163" s="5">
        <v>0.23749999999999999</v>
      </c>
      <c r="K3163">
        <v>1</v>
      </c>
      <c r="L3163" s="15">
        <v>1</v>
      </c>
      <c r="M3163" s="13">
        <v>1</v>
      </c>
      <c r="N3163" s="15">
        <v>0</v>
      </c>
      <c r="O3163" s="5">
        <v>0</v>
      </c>
      <c r="P3163" s="5">
        <v>0</v>
      </c>
      <c r="Q3163" s="5">
        <f t="shared" si="545"/>
        <v>0.23749999999999999</v>
      </c>
      <c r="R3163" s="5">
        <f t="shared" si="546"/>
        <v>-0.23749999999999999</v>
      </c>
      <c r="S3163" s="15">
        <f t="shared" si="547"/>
        <v>-1</v>
      </c>
      <c r="T3163">
        <v>0</v>
      </c>
      <c r="U3163" s="5" t="str">
        <f t="shared" si="548"/>
        <v>NA</v>
      </c>
      <c r="V3163" s="15">
        <f t="shared" si="549"/>
        <v>0</v>
      </c>
      <c r="W3163" s="15">
        <f t="shared" si="550"/>
        <v>0</v>
      </c>
      <c r="X3163" s="5">
        <f t="shared" si="551"/>
        <v>0</v>
      </c>
      <c r="Y3163" s="5">
        <f t="shared" si="552"/>
        <v>0.21375</v>
      </c>
      <c r="Z3163" s="5">
        <f t="shared" si="553"/>
        <v>-0.24937499999999999</v>
      </c>
      <c r="AA3163" s="5">
        <f t="shared" si="554"/>
        <v>2.3749999999999993E-2</v>
      </c>
      <c r="AB3163" s="5">
        <f t="shared" si="555"/>
        <v>1.1874999999999997E-2</v>
      </c>
    </row>
    <row r="3164" spans="1:28" x14ac:dyDescent="0.55000000000000004">
      <c r="A3164" s="3" t="s">
        <v>28</v>
      </c>
      <c r="B3164" s="3" t="s">
        <v>5064</v>
      </c>
      <c r="C3164" t="s">
        <v>31</v>
      </c>
      <c r="D3164" s="3" t="s">
        <v>40</v>
      </c>
      <c r="E3164" s="3" t="s">
        <v>3238</v>
      </c>
      <c r="F3164" s="3" t="s">
        <v>35</v>
      </c>
      <c r="G3164" s="5">
        <v>6.25</v>
      </c>
      <c r="H3164">
        <v>1</v>
      </c>
      <c r="I3164" s="5">
        <v>0.25</v>
      </c>
      <c r="J3164" s="5">
        <v>0.25</v>
      </c>
      <c r="K3164">
        <v>3</v>
      </c>
      <c r="L3164" s="15">
        <v>0.33333333333333298</v>
      </c>
      <c r="M3164" s="13">
        <v>2</v>
      </c>
      <c r="N3164" s="15">
        <v>0</v>
      </c>
      <c r="O3164" s="5">
        <v>0</v>
      </c>
      <c r="P3164" s="5">
        <v>0</v>
      </c>
      <c r="Q3164" s="5">
        <f t="shared" si="545"/>
        <v>0.25</v>
      </c>
      <c r="R3164" s="5">
        <f t="shared" si="546"/>
        <v>-0.25</v>
      </c>
      <c r="S3164" s="15">
        <f t="shared" si="547"/>
        <v>-1</v>
      </c>
      <c r="T3164">
        <v>0</v>
      </c>
      <c r="U3164" s="5" t="str">
        <f t="shared" si="548"/>
        <v>NA</v>
      </c>
      <c r="V3164" s="15">
        <f t="shared" si="549"/>
        <v>0</v>
      </c>
      <c r="W3164" s="15">
        <f t="shared" si="550"/>
        <v>0</v>
      </c>
      <c r="X3164" s="5">
        <f t="shared" si="551"/>
        <v>0</v>
      </c>
      <c r="Y3164" s="5">
        <f t="shared" si="552"/>
        <v>0.22500000000000001</v>
      </c>
      <c r="Z3164" s="5">
        <f t="shared" si="553"/>
        <v>-0.26250000000000001</v>
      </c>
      <c r="AA3164" s="5">
        <f t="shared" si="554"/>
        <v>2.4999999999999994E-2</v>
      </c>
      <c r="AB3164" s="5">
        <f t="shared" si="555"/>
        <v>1.2500000000000011E-2</v>
      </c>
    </row>
    <row r="3165" spans="1:28" x14ac:dyDescent="0.55000000000000004">
      <c r="A3165" s="3" t="s">
        <v>28</v>
      </c>
      <c r="B3165" s="3" t="s">
        <v>290</v>
      </c>
      <c r="C3165" t="s">
        <v>31</v>
      </c>
      <c r="D3165" s="3" t="s">
        <v>221</v>
      </c>
      <c r="E3165" s="3" t="s">
        <v>2748</v>
      </c>
      <c r="F3165" s="3" t="s">
        <v>35</v>
      </c>
      <c r="G3165" s="5">
        <v>6.25</v>
      </c>
      <c r="H3165">
        <v>1</v>
      </c>
      <c r="I3165" s="5">
        <v>0.26250000000000001</v>
      </c>
      <c r="J3165" s="5">
        <v>0.26250000000000001</v>
      </c>
      <c r="K3165">
        <v>3</v>
      </c>
      <c r="L3165" s="15">
        <v>0.33333333333333298</v>
      </c>
      <c r="M3165" s="13">
        <v>2.3333333333333299</v>
      </c>
      <c r="N3165" s="15">
        <v>0</v>
      </c>
      <c r="O3165" s="5">
        <v>0</v>
      </c>
      <c r="P3165" s="5">
        <v>0</v>
      </c>
      <c r="Q3165" s="5">
        <f t="shared" si="545"/>
        <v>0.26250000000000001</v>
      </c>
      <c r="R3165" s="5">
        <f t="shared" si="546"/>
        <v>-0.26250000000000001</v>
      </c>
      <c r="S3165" s="15">
        <f t="shared" si="547"/>
        <v>-1</v>
      </c>
      <c r="T3165">
        <v>0</v>
      </c>
      <c r="U3165" s="5" t="str">
        <f t="shared" si="548"/>
        <v>NA</v>
      </c>
      <c r="V3165" s="15">
        <f t="shared" si="549"/>
        <v>0</v>
      </c>
      <c r="W3165" s="15">
        <f t="shared" si="550"/>
        <v>0</v>
      </c>
      <c r="X3165" s="5">
        <f t="shared" si="551"/>
        <v>0</v>
      </c>
      <c r="Y3165" s="5">
        <f t="shared" si="552"/>
        <v>0.23625000000000002</v>
      </c>
      <c r="Z3165" s="5">
        <f t="shared" si="553"/>
        <v>-0.27562500000000001</v>
      </c>
      <c r="AA3165" s="5">
        <f t="shared" si="554"/>
        <v>2.6249999999999996E-2</v>
      </c>
      <c r="AB3165" s="5">
        <f t="shared" si="555"/>
        <v>1.3124999999999998E-2</v>
      </c>
    </row>
    <row r="3166" spans="1:28" x14ac:dyDescent="0.55000000000000004">
      <c r="A3166" s="3" t="s">
        <v>28</v>
      </c>
      <c r="B3166" s="3" t="s">
        <v>160</v>
      </c>
      <c r="C3166" t="s">
        <v>31</v>
      </c>
      <c r="D3166" s="3" t="s">
        <v>96</v>
      </c>
      <c r="E3166" s="3" t="s">
        <v>161</v>
      </c>
      <c r="F3166" s="3" t="s">
        <v>35</v>
      </c>
      <c r="G3166" s="5">
        <v>6.25</v>
      </c>
      <c r="H3166">
        <v>1</v>
      </c>
      <c r="I3166" s="5">
        <v>0.27500000000000002</v>
      </c>
      <c r="J3166" s="5">
        <v>0.27500000000000002</v>
      </c>
      <c r="K3166">
        <v>403</v>
      </c>
      <c r="L3166" s="15">
        <v>2.48138957816377E-3</v>
      </c>
      <c r="M3166" s="13">
        <v>1.1310669975186101</v>
      </c>
      <c r="N3166" s="15">
        <v>0</v>
      </c>
      <c r="O3166" s="5">
        <v>0</v>
      </c>
      <c r="P3166" s="5">
        <v>0</v>
      </c>
      <c r="Q3166" s="5">
        <f t="shared" si="545"/>
        <v>0.27500000000000002</v>
      </c>
      <c r="R3166" s="5">
        <f t="shared" si="546"/>
        <v>-0.27500000000000002</v>
      </c>
      <c r="S3166" s="15">
        <f t="shared" si="547"/>
        <v>-1</v>
      </c>
      <c r="T3166">
        <v>0</v>
      </c>
      <c r="U3166" s="5" t="str">
        <f t="shared" si="548"/>
        <v>NA</v>
      </c>
      <c r="V3166" s="15">
        <f t="shared" si="549"/>
        <v>0</v>
      </c>
      <c r="W3166" s="15">
        <f t="shared" si="550"/>
        <v>0</v>
      </c>
      <c r="X3166" s="5">
        <f t="shared" si="551"/>
        <v>0</v>
      </c>
      <c r="Y3166" s="5">
        <f t="shared" si="552"/>
        <v>0.24750000000000003</v>
      </c>
      <c r="Z3166" s="5">
        <f t="shared" si="553"/>
        <v>-0.28875000000000006</v>
      </c>
      <c r="AA3166" s="5">
        <f t="shared" si="554"/>
        <v>2.7499999999999997E-2</v>
      </c>
      <c r="AB3166" s="5">
        <f t="shared" si="555"/>
        <v>1.375000000000004E-2</v>
      </c>
    </row>
    <row r="3167" spans="1:28" x14ac:dyDescent="0.55000000000000004">
      <c r="A3167" s="3" t="s">
        <v>28</v>
      </c>
      <c r="B3167" s="3" t="s">
        <v>5068</v>
      </c>
      <c r="C3167" t="s">
        <v>31</v>
      </c>
      <c r="D3167" s="3" t="s">
        <v>221</v>
      </c>
      <c r="E3167" s="3" t="s">
        <v>5069</v>
      </c>
      <c r="F3167" s="3" t="s">
        <v>35</v>
      </c>
      <c r="G3167" s="5">
        <v>6.25</v>
      </c>
      <c r="H3167">
        <v>1</v>
      </c>
      <c r="I3167" s="5">
        <v>0.27500000000000002</v>
      </c>
      <c r="J3167" s="5">
        <v>0.27500000000000002</v>
      </c>
      <c r="K3167">
        <v>1</v>
      </c>
      <c r="L3167" s="15">
        <v>1</v>
      </c>
      <c r="M3167" s="13">
        <v>1</v>
      </c>
      <c r="N3167" s="15">
        <v>0</v>
      </c>
      <c r="O3167" s="5">
        <v>0</v>
      </c>
      <c r="P3167" s="5">
        <v>0</v>
      </c>
      <c r="Q3167" s="5">
        <f t="shared" si="545"/>
        <v>0.27500000000000002</v>
      </c>
      <c r="R3167" s="5">
        <f t="shared" si="546"/>
        <v>-0.27500000000000002</v>
      </c>
      <c r="S3167" s="15">
        <f t="shared" si="547"/>
        <v>-1</v>
      </c>
      <c r="T3167">
        <v>0</v>
      </c>
      <c r="U3167" s="5" t="str">
        <f t="shared" si="548"/>
        <v>NA</v>
      </c>
      <c r="V3167" s="15">
        <f t="shared" si="549"/>
        <v>0</v>
      </c>
      <c r="W3167" s="15">
        <f t="shared" si="550"/>
        <v>0</v>
      </c>
      <c r="X3167" s="5">
        <f t="shared" si="551"/>
        <v>0</v>
      </c>
      <c r="Y3167" s="5">
        <f t="shared" si="552"/>
        <v>0.24750000000000003</v>
      </c>
      <c r="Z3167" s="5">
        <f t="shared" si="553"/>
        <v>-0.28875000000000006</v>
      </c>
      <c r="AA3167" s="5">
        <f t="shared" si="554"/>
        <v>2.7499999999999997E-2</v>
      </c>
      <c r="AB3167" s="5">
        <f t="shared" si="555"/>
        <v>1.375000000000004E-2</v>
      </c>
    </row>
    <row r="3168" spans="1:28" x14ac:dyDescent="0.55000000000000004">
      <c r="A3168" s="3" t="s">
        <v>28</v>
      </c>
      <c r="B3168" s="3" t="s">
        <v>2329</v>
      </c>
      <c r="C3168" t="s">
        <v>66</v>
      </c>
      <c r="D3168" s="3" t="s">
        <v>325</v>
      </c>
      <c r="E3168" s="3" t="s">
        <v>736</v>
      </c>
      <c r="F3168" s="3" t="s">
        <v>35</v>
      </c>
      <c r="G3168" s="5">
        <v>6.25</v>
      </c>
      <c r="H3168">
        <v>1</v>
      </c>
      <c r="I3168" s="5">
        <v>0.27500000000000002</v>
      </c>
      <c r="J3168" s="5">
        <v>0.27500000000000002</v>
      </c>
      <c r="K3168">
        <v>20</v>
      </c>
      <c r="L3168" s="15">
        <v>0.05</v>
      </c>
      <c r="M3168" s="13">
        <v>1</v>
      </c>
      <c r="N3168" s="15">
        <v>0</v>
      </c>
      <c r="O3168" s="5">
        <v>0</v>
      </c>
      <c r="P3168" s="5">
        <v>0</v>
      </c>
      <c r="Q3168" s="5">
        <f t="shared" si="545"/>
        <v>0.27500000000000002</v>
      </c>
      <c r="R3168" s="5">
        <f t="shared" si="546"/>
        <v>-0.27500000000000002</v>
      </c>
      <c r="S3168" s="15">
        <f t="shared" si="547"/>
        <v>-1</v>
      </c>
      <c r="T3168">
        <v>0</v>
      </c>
      <c r="U3168" s="5" t="str">
        <f t="shared" si="548"/>
        <v>NA</v>
      </c>
      <c r="V3168" s="15">
        <f t="shared" si="549"/>
        <v>0</v>
      </c>
      <c r="W3168" s="15">
        <f t="shared" si="550"/>
        <v>0</v>
      </c>
      <c r="X3168" s="5">
        <f t="shared" si="551"/>
        <v>0</v>
      </c>
      <c r="Y3168" s="5">
        <f t="shared" si="552"/>
        <v>0.24750000000000003</v>
      </c>
      <c r="Z3168" s="5">
        <f t="shared" si="553"/>
        <v>-0.28875000000000006</v>
      </c>
      <c r="AA3168" s="5">
        <f t="shared" si="554"/>
        <v>2.7499999999999997E-2</v>
      </c>
      <c r="AB3168" s="5">
        <f t="shared" si="555"/>
        <v>1.375000000000004E-2</v>
      </c>
    </row>
    <row r="3169" spans="1:28" x14ac:dyDescent="0.55000000000000004">
      <c r="A3169" s="3" t="s">
        <v>28</v>
      </c>
      <c r="B3169" s="3" t="s">
        <v>3888</v>
      </c>
      <c r="C3169" t="s">
        <v>31</v>
      </c>
      <c r="D3169" s="3" t="s">
        <v>221</v>
      </c>
      <c r="E3169" s="3" t="s">
        <v>5072</v>
      </c>
      <c r="F3169" s="3" t="s">
        <v>35</v>
      </c>
      <c r="G3169" s="5">
        <v>6.25</v>
      </c>
      <c r="H3169">
        <v>1</v>
      </c>
      <c r="I3169" s="5">
        <v>0.28749999999999998</v>
      </c>
      <c r="J3169" s="5">
        <v>0.28749999999999998</v>
      </c>
      <c r="K3169">
        <v>1</v>
      </c>
      <c r="L3169" s="15">
        <v>1</v>
      </c>
      <c r="M3169" s="13">
        <v>1</v>
      </c>
      <c r="N3169" s="15">
        <v>0</v>
      </c>
      <c r="O3169" s="5">
        <v>0</v>
      </c>
      <c r="P3169" s="5">
        <v>0</v>
      </c>
      <c r="Q3169" s="5">
        <f t="shared" si="545"/>
        <v>0.28749999999999998</v>
      </c>
      <c r="R3169" s="5">
        <f t="shared" si="546"/>
        <v>-0.28749999999999998</v>
      </c>
      <c r="S3169" s="15">
        <f t="shared" si="547"/>
        <v>-1</v>
      </c>
      <c r="T3169">
        <v>0</v>
      </c>
      <c r="U3169" s="5" t="str">
        <f t="shared" si="548"/>
        <v>NA</v>
      </c>
      <c r="V3169" s="15">
        <f t="shared" si="549"/>
        <v>0</v>
      </c>
      <c r="W3169" s="15">
        <f t="shared" si="550"/>
        <v>0</v>
      </c>
      <c r="X3169" s="5">
        <f t="shared" si="551"/>
        <v>0</v>
      </c>
      <c r="Y3169" s="5">
        <f t="shared" si="552"/>
        <v>0.25874999999999998</v>
      </c>
      <c r="Z3169" s="5">
        <f t="shared" si="553"/>
        <v>-0.301875</v>
      </c>
      <c r="AA3169" s="5">
        <f t="shared" si="554"/>
        <v>2.8749999999999998E-2</v>
      </c>
      <c r="AB3169" s="5">
        <f t="shared" si="555"/>
        <v>1.4375000000000027E-2</v>
      </c>
    </row>
    <row r="3170" spans="1:28" x14ac:dyDescent="0.55000000000000004">
      <c r="A3170" s="3" t="s">
        <v>28</v>
      </c>
      <c r="B3170" s="3" t="s">
        <v>5074</v>
      </c>
      <c r="C3170" t="s">
        <v>31</v>
      </c>
      <c r="D3170" s="3" t="s">
        <v>113</v>
      </c>
      <c r="E3170" s="3" t="s">
        <v>5075</v>
      </c>
      <c r="F3170" s="3" t="s">
        <v>35</v>
      </c>
      <c r="G3170" s="5">
        <v>6.25</v>
      </c>
      <c r="H3170">
        <v>1</v>
      </c>
      <c r="I3170" s="5">
        <v>0.3125</v>
      </c>
      <c r="J3170" s="5">
        <v>0.3125</v>
      </c>
      <c r="K3170">
        <v>1</v>
      </c>
      <c r="L3170" s="15">
        <v>1</v>
      </c>
      <c r="M3170" s="13">
        <v>1</v>
      </c>
      <c r="N3170" s="15">
        <v>0</v>
      </c>
      <c r="O3170" s="5">
        <v>0</v>
      </c>
      <c r="P3170" s="5">
        <v>0</v>
      </c>
      <c r="Q3170" s="5">
        <f t="shared" si="545"/>
        <v>0.3125</v>
      </c>
      <c r="R3170" s="5">
        <f t="shared" si="546"/>
        <v>-0.3125</v>
      </c>
      <c r="S3170" s="15">
        <f t="shared" si="547"/>
        <v>-1</v>
      </c>
      <c r="T3170">
        <v>0</v>
      </c>
      <c r="U3170" s="5" t="str">
        <f t="shared" si="548"/>
        <v>NA</v>
      </c>
      <c r="V3170" s="15">
        <f t="shared" si="549"/>
        <v>0</v>
      </c>
      <c r="W3170" s="15">
        <f t="shared" si="550"/>
        <v>0</v>
      </c>
      <c r="X3170" s="5">
        <f t="shared" si="551"/>
        <v>0</v>
      </c>
      <c r="Y3170" s="5">
        <f t="shared" si="552"/>
        <v>0.28125</v>
      </c>
      <c r="Z3170" s="5">
        <f t="shared" si="553"/>
        <v>-0.328125</v>
      </c>
      <c r="AA3170" s="5">
        <f t="shared" si="554"/>
        <v>3.125E-2</v>
      </c>
      <c r="AB3170" s="5">
        <f t="shared" si="555"/>
        <v>1.5625E-2</v>
      </c>
    </row>
    <row r="3171" spans="1:28" x14ac:dyDescent="0.55000000000000004">
      <c r="A3171" s="3" t="s">
        <v>28</v>
      </c>
      <c r="B3171" s="3" t="s">
        <v>1224</v>
      </c>
      <c r="C3171" t="s">
        <v>31</v>
      </c>
      <c r="D3171" s="3" t="s">
        <v>32</v>
      </c>
      <c r="E3171" s="3" t="s">
        <v>5077</v>
      </c>
      <c r="F3171" s="3" t="s">
        <v>35</v>
      </c>
      <c r="G3171" s="5">
        <v>6.25</v>
      </c>
      <c r="H3171">
        <v>1</v>
      </c>
      <c r="I3171" s="5">
        <v>0.32500000000000001</v>
      </c>
      <c r="J3171" s="5">
        <v>0.32500000000000001</v>
      </c>
      <c r="K3171">
        <v>5715</v>
      </c>
      <c r="L3171" s="15">
        <v>1.7497812773403302E-4</v>
      </c>
      <c r="M3171" s="13">
        <v>1.5834453193350799</v>
      </c>
      <c r="N3171" s="15">
        <v>0</v>
      </c>
      <c r="O3171" s="5">
        <v>0</v>
      </c>
      <c r="P3171" s="5">
        <v>0</v>
      </c>
      <c r="Q3171" s="5">
        <f t="shared" si="545"/>
        <v>0.32500000000000001</v>
      </c>
      <c r="R3171" s="5">
        <f t="shared" si="546"/>
        <v>-0.32500000000000001</v>
      </c>
      <c r="S3171" s="15">
        <f t="shared" si="547"/>
        <v>-1</v>
      </c>
      <c r="T3171">
        <v>0</v>
      </c>
      <c r="U3171" s="5" t="str">
        <f t="shared" si="548"/>
        <v>NA</v>
      </c>
      <c r="V3171" s="15">
        <f t="shared" si="549"/>
        <v>0</v>
      </c>
      <c r="W3171" s="15">
        <f t="shared" si="550"/>
        <v>0</v>
      </c>
      <c r="X3171" s="5">
        <f t="shared" si="551"/>
        <v>0</v>
      </c>
      <c r="Y3171" s="5">
        <f t="shared" si="552"/>
        <v>0.29250000000000004</v>
      </c>
      <c r="Z3171" s="5">
        <f t="shared" si="553"/>
        <v>-0.34125000000000005</v>
      </c>
      <c r="AA3171" s="5">
        <f t="shared" si="554"/>
        <v>3.2499999999999973E-2</v>
      </c>
      <c r="AB3171" s="5">
        <f t="shared" si="555"/>
        <v>1.6250000000000042E-2</v>
      </c>
    </row>
    <row r="3172" spans="1:28" x14ac:dyDescent="0.55000000000000004">
      <c r="A3172" s="3" t="s">
        <v>28</v>
      </c>
      <c r="B3172" s="3" t="s">
        <v>2580</v>
      </c>
      <c r="C3172" t="s">
        <v>66</v>
      </c>
      <c r="D3172" s="3" t="s">
        <v>325</v>
      </c>
      <c r="E3172" s="3" t="s">
        <v>5079</v>
      </c>
      <c r="F3172" s="3" t="s">
        <v>35</v>
      </c>
      <c r="G3172" s="5">
        <v>6.25</v>
      </c>
      <c r="H3172">
        <v>1</v>
      </c>
      <c r="I3172" s="5">
        <v>0.38750000000000001</v>
      </c>
      <c r="J3172" s="5">
        <v>0.38750000000000001</v>
      </c>
      <c r="K3172">
        <v>73</v>
      </c>
      <c r="L3172" s="15">
        <v>1.3698630136986301E-2</v>
      </c>
      <c r="M3172" s="13">
        <v>1.83698630136986</v>
      </c>
      <c r="N3172" s="15">
        <v>0</v>
      </c>
      <c r="O3172" s="5">
        <v>0</v>
      </c>
      <c r="P3172" s="5">
        <v>0</v>
      </c>
      <c r="Q3172" s="5">
        <f t="shared" si="545"/>
        <v>0.38750000000000001</v>
      </c>
      <c r="R3172" s="5">
        <f t="shared" si="546"/>
        <v>-0.38750000000000001</v>
      </c>
      <c r="S3172" s="15">
        <f t="shared" si="547"/>
        <v>-1</v>
      </c>
      <c r="T3172">
        <v>0</v>
      </c>
      <c r="U3172" s="5" t="str">
        <f t="shared" si="548"/>
        <v>NA</v>
      </c>
      <c r="V3172" s="15">
        <f t="shared" si="549"/>
        <v>0</v>
      </c>
      <c r="W3172" s="15">
        <f t="shared" si="550"/>
        <v>0</v>
      </c>
      <c r="X3172" s="5">
        <f t="shared" si="551"/>
        <v>0</v>
      </c>
      <c r="Y3172" s="5">
        <f t="shared" si="552"/>
        <v>0.34875</v>
      </c>
      <c r="Z3172" s="5">
        <f t="shared" si="553"/>
        <v>-0.40687500000000004</v>
      </c>
      <c r="AA3172" s="5">
        <f t="shared" si="554"/>
        <v>3.8750000000000007E-2</v>
      </c>
      <c r="AB3172" s="5">
        <f t="shared" si="555"/>
        <v>1.9375000000000031E-2</v>
      </c>
    </row>
    <row r="3173" spans="1:28" x14ac:dyDescent="0.55000000000000004">
      <c r="A3173" s="3" t="s">
        <v>28</v>
      </c>
      <c r="B3173" s="3" t="s">
        <v>5074</v>
      </c>
      <c r="C3173" t="s">
        <v>31</v>
      </c>
      <c r="D3173" s="3" t="s">
        <v>104</v>
      </c>
      <c r="E3173" s="3" t="s">
        <v>2750</v>
      </c>
      <c r="F3173" s="3" t="s">
        <v>35</v>
      </c>
      <c r="G3173" s="5">
        <v>6.25</v>
      </c>
      <c r="H3173">
        <v>1</v>
      </c>
      <c r="I3173" s="5">
        <v>0.41249999999999998</v>
      </c>
      <c r="J3173" s="5">
        <v>0.41249999999999998</v>
      </c>
      <c r="K3173">
        <v>15</v>
      </c>
      <c r="L3173" s="15">
        <v>6.6666666666666693E-2</v>
      </c>
      <c r="M3173" s="13">
        <v>1.66333333333333</v>
      </c>
      <c r="N3173" s="15">
        <v>0</v>
      </c>
      <c r="O3173" s="5">
        <v>0</v>
      </c>
      <c r="P3173" s="5">
        <v>0</v>
      </c>
      <c r="Q3173" s="5">
        <f t="shared" si="545"/>
        <v>0.41249999999999998</v>
      </c>
      <c r="R3173" s="5">
        <f t="shared" si="546"/>
        <v>-0.41249999999999998</v>
      </c>
      <c r="S3173" s="15">
        <f t="shared" si="547"/>
        <v>-1</v>
      </c>
      <c r="T3173">
        <v>0</v>
      </c>
      <c r="U3173" s="5" t="str">
        <f t="shared" si="548"/>
        <v>NA</v>
      </c>
      <c r="V3173" s="15">
        <f t="shared" si="549"/>
        <v>0</v>
      </c>
      <c r="W3173" s="15">
        <f t="shared" si="550"/>
        <v>0</v>
      </c>
      <c r="X3173" s="5">
        <f t="shared" si="551"/>
        <v>0</v>
      </c>
      <c r="Y3173" s="5">
        <f t="shared" si="552"/>
        <v>0.37124999999999997</v>
      </c>
      <c r="Z3173" s="5">
        <f t="shared" si="553"/>
        <v>-0.43312499999999998</v>
      </c>
      <c r="AA3173" s="5">
        <f t="shared" si="554"/>
        <v>4.1250000000000009E-2</v>
      </c>
      <c r="AB3173" s="5">
        <f t="shared" si="555"/>
        <v>2.0625000000000004E-2</v>
      </c>
    </row>
    <row r="3174" spans="1:28" x14ac:dyDescent="0.55000000000000004">
      <c r="A3174" s="3" t="s">
        <v>28</v>
      </c>
      <c r="B3174" s="3" t="s">
        <v>3315</v>
      </c>
      <c r="C3174" t="s">
        <v>31</v>
      </c>
      <c r="D3174" s="3" t="s">
        <v>32</v>
      </c>
      <c r="E3174" s="3" t="s">
        <v>467</v>
      </c>
      <c r="F3174" s="3" t="s">
        <v>35</v>
      </c>
      <c r="G3174" s="5">
        <v>6.25</v>
      </c>
      <c r="H3174">
        <v>1</v>
      </c>
      <c r="I3174" s="5">
        <v>0.41249999999999998</v>
      </c>
      <c r="J3174" s="5">
        <v>0.41249999999999998</v>
      </c>
      <c r="K3174">
        <v>8</v>
      </c>
      <c r="L3174" s="15">
        <v>0.125</v>
      </c>
      <c r="M3174" s="13">
        <v>1</v>
      </c>
      <c r="N3174" s="15">
        <v>0</v>
      </c>
      <c r="O3174" s="5">
        <v>0</v>
      </c>
      <c r="P3174" s="5">
        <v>0</v>
      </c>
      <c r="Q3174" s="5">
        <f t="shared" si="545"/>
        <v>0.41249999999999998</v>
      </c>
      <c r="R3174" s="5">
        <f t="shared" si="546"/>
        <v>-0.41249999999999998</v>
      </c>
      <c r="S3174" s="15">
        <f t="shared" si="547"/>
        <v>-1</v>
      </c>
      <c r="T3174">
        <v>0</v>
      </c>
      <c r="U3174" s="5" t="str">
        <f t="shared" si="548"/>
        <v>NA</v>
      </c>
      <c r="V3174" s="15">
        <f t="shared" si="549"/>
        <v>0</v>
      </c>
      <c r="W3174" s="15">
        <f t="shared" si="550"/>
        <v>0</v>
      </c>
      <c r="X3174" s="5">
        <f t="shared" si="551"/>
        <v>0</v>
      </c>
      <c r="Y3174" s="5">
        <f t="shared" si="552"/>
        <v>0.37124999999999997</v>
      </c>
      <c r="Z3174" s="5">
        <f t="shared" si="553"/>
        <v>-0.43312499999999998</v>
      </c>
      <c r="AA3174" s="5">
        <f t="shared" si="554"/>
        <v>4.1250000000000009E-2</v>
      </c>
      <c r="AB3174" s="5">
        <f t="shared" si="555"/>
        <v>2.0625000000000004E-2</v>
      </c>
    </row>
    <row r="3175" spans="1:28" x14ac:dyDescent="0.55000000000000004">
      <c r="A3175" s="3" t="s">
        <v>28</v>
      </c>
      <c r="B3175" s="3" t="s">
        <v>3615</v>
      </c>
      <c r="C3175" t="s">
        <v>31</v>
      </c>
      <c r="D3175" s="3" t="s">
        <v>104</v>
      </c>
      <c r="E3175" s="3" t="s">
        <v>3081</v>
      </c>
      <c r="F3175" s="3" t="s">
        <v>35</v>
      </c>
      <c r="G3175" s="5">
        <v>6.25</v>
      </c>
      <c r="H3175">
        <v>1</v>
      </c>
      <c r="I3175" s="5">
        <v>0.45</v>
      </c>
      <c r="J3175" s="5">
        <v>0.45</v>
      </c>
      <c r="K3175">
        <v>17</v>
      </c>
      <c r="L3175" s="15">
        <v>5.8823529411764698E-2</v>
      </c>
      <c r="M3175" s="13">
        <v>1.5835294117647101</v>
      </c>
      <c r="N3175" s="15">
        <v>0</v>
      </c>
      <c r="O3175" s="5">
        <v>0</v>
      </c>
      <c r="P3175" s="5">
        <v>0</v>
      </c>
      <c r="Q3175" s="5">
        <f t="shared" si="545"/>
        <v>0.45</v>
      </c>
      <c r="R3175" s="5">
        <f t="shared" si="546"/>
        <v>-0.45</v>
      </c>
      <c r="S3175" s="15">
        <f t="shared" si="547"/>
        <v>-1</v>
      </c>
      <c r="T3175">
        <v>0</v>
      </c>
      <c r="U3175" s="5" t="str">
        <f t="shared" si="548"/>
        <v>NA</v>
      </c>
      <c r="V3175" s="15">
        <f t="shared" si="549"/>
        <v>0</v>
      </c>
      <c r="W3175" s="15">
        <f t="shared" si="550"/>
        <v>0</v>
      </c>
      <c r="X3175" s="5">
        <f t="shared" si="551"/>
        <v>0</v>
      </c>
      <c r="Y3175" s="5">
        <f t="shared" si="552"/>
        <v>0.40500000000000003</v>
      </c>
      <c r="Z3175" s="5">
        <f t="shared" si="553"/>
        <v>-0.47250000000000003</v>
      </c>
      <c r="AA3175" s="5">
        <f t="shared" si="554"/>
        <v>4.4999999999999984E-2</v>
      </c>
      <c r="AB3175" s="5">
        <f t="shared" si="555"/>
        <v>2.250000000000002E-2</v>
      </c>
    </row>
    <row r="3176" spans="1:28" x14ac:dyDescent="0.55000000000000004">
      <c r="A3176" s="3" t="s">
        <v>28</v>
      </c>
      <c r="B3176" s="3" t="s">
        <v>3659</v>
      </c>
      <c r="C3176" t="s">
        <v>31</v>
      </c>
      <c r="D3176" s="3" t="s">
        <v>221</v>
      </c>
      <c r="E3176" s="3" t="s">
        <v>5084</v>
      </c>
      <c r="F3176" s="3" t="s">
        <v>35</v>
      </c>
      <c r="G3176" s="5">
        <v>6.25</v>
      </c>
      <c r="H3176">
        <v>1</v>
      </c>
      <c r="I3176" s="5">
        <v>0.47499999999999998</v>
      </c>
      <c r="J3176" s="5">
        <v>0.47499999999999998</v>
      </c>
      <c r="K3176">
        <v>2</v>
      </c>
      <c r="L3176" s="15">
        <v>0.5</v>
      </c>
      <c r="M3176" s="13">
        <v>1</v>
      </c>
      <c r="N3176" s="15">
        <v>0</v>
      </c>
      <c r="O3176" s="5">
        <v>0</v>
      </c>
      <c r="P3176" s="5">
        <v>0</v>
      </c>
      <c r="Q3176" s="5">
        <f t="shared" si="545"/>
        <v>0.47499999999999998</v>
      </c>
      <c r="R3176" s="5">
        <f t="shared" si="546"/>
        <v>-0.47499999999999998</v>
      </c>
      <c r="S3176" s="15">
        <f t="shared" si="547"/>
        <v>-1</v>
      </c>
      <c r="T3176">
        <v>0</v>
      </c>
      <c r="U3176" s="5" t="str">
        <f t="shared" si="548"/>
        <v>NA</v>
      </c>
      <c r="V3176" s="15">
        <f t="shared" si="549"/>
        <v>0</v>
      </c>
      <c r="W3176" s="15">
        <f t="shared" si="550"/>
        <v>0</v>
      </c>
      <c r="X3176" s="5">
        <f t="shared" si="551"/>
        <v>0</v>
      </c>
      <c r="Y3176" s="5">
        <f t="shared" si="552"/>
        <v>0.42749999999999999</v>
      </c>
      <c r="Z3176" s="5">
        <f t="shared" si="553"/>
        <v>-0.49874999999999997</v>
      </c>
      <c r="AA3176" s="5">
        <f t="shared" si="554"/>
        <v>4.7499999999999987E-2</v>
      </c>
      <c r="AB3176" s="5">
        <f t="shared" si="555"/>
        <v>2.3749999999999993E-2</v>
      </c>
    </row>
    <row r="3177" spans="1:28" x14ac:dyDescent="0.55000000000000004">
      <c r="A3177" s="3" t="s">
        <v>28</v>
      </c>
      <c r="B3177" s="3" t="s">
        <v>4081</v>
      </c>
      <c r="C3177" t="s">
        <v>31</v>
      </c>
      <c r="D3177" s="3" t="s">
        <v>104</v>
      </c>
      <c r="E3177" s="3" t="s">
        <v>3019</v>
      </c>
      <c r="F3177" s="3" t="s">
        <v>35</v>
      </c>
      <c r="G3177" s="5">
        <v>6.25</v>
      </c>
      <c r="H3177">
        <v>1</v>
      </c>
      <c r="I3177" s="5">
        <v>0.47499999999999998</v>
      </c>
      <c r="J3177" s="5">
        <v>0.47499999999999998</v>
      </c>
      <c r="K3177">
        <v>11</v>
      </c>
      <c r="L3177" s="15">
        <v>9.0909090909090898E-2</v>
      </c>
      <c r="M3177" s="13">
        <v>1</v>
      </c>
      <c r="N3177" s="15">
        <v>0</v>
      </c>
      <c r="O3177" s="5">
        <v>0</v>
      </c>
      <c r="P3177" s="5">
        <v>0</v>
      </c>
      <c r="Q3177" s="5">
        <f t="shared" si="545"/>
        <v>0.47499999999999998</v>
      </c>
      <c r="R3177" s="5">
        <f t="shared" si="546"/>
        <v>-0.47499999999999998</v>
      </c>
      <c r="S3177" s="15">
        <f t="shared" si="547"/>
        <v>-1</v>
      </c>
      <c r="T3177">
        <v>0</v>
      </c>
      <c r="U3177" s="5" t="str">
        <f t="shared" si="548"/>
        <v>NA</v>
      </c>
      <c r="V3177" s="15">
        <f t="shared" si="549"/>
        <v>0</v>
      </c>
      <c r="W3177" s="15">
        <f t="shared" si="550"/>
        <v>0</v>
      </c>
      <c r="X3177" s="5">
        <f t="shared" si="551"/>
        <v>0</v>
      </c>
      <c r="Y3177" s="5">
        <f t="shared" si="552"/>
        <v>0.42749999999999999</v>
      </c>
      <c r="Z3177" s="5">
        <f t="shared" si="553"/>
        <v>-0.49874999999999997</v>
      </c>
      <c r="AA3177" s="5">
        <f t="shared" si="554"/>
        <v>4.7499999999999987E-2</v>
      </c>
      <c r="AB3177" s="5">
        <f t="shared" si="555"/>
        <v>2.3749999999999993E-2</v>
      </c>
    </row>
    <row r="3178" spans="1:28" x14ac:dyDescent="0.55000000000000004">
      <c r="A3178" s="3" t="s">
        <v>28</v>
      </c>
      <c r="B3178" s="3" t="s">
        <v>1184</v>
      </c>
      <c r="C3178" t="s">
        <v>31</v>
      </c>
      <c r="D3178" s="3" t="s">
        <v>32</v>
      </c>
      <c r="E3178" s="3" t="s">
        <v>697</v>
      </c>
      <c r="F3178" s="3" t="s">
        <v>35</v>
      </c>
      <c r="G3178" s="5">
        <v>6.25</v>
      </c>
      <c r="H3178">
        <v>1</v>
      </c>
      <c r="I3178" s="5">
        <v>0.47499999999999998</v>
      </c>
      <c r="J3178" s="5">
        <v>0.47499999999999998</v>
      </c>
      <c r="K3178">
        <v>440</v>
      </c>
      <c r="L3178" s="15">
        <v>2.27272727272727E-3</v>
      </c>
      <c r="M3178" s="13">
        <v>1.01063636363636</v>
      </c>
      <c r="N3178" s="15">
        <v>0</v>
      </c>
      <c r="O3178" s="5">
        <v>0</v>
      </c>
      <c r="P3178" s="5">
        <v>0</v>
      </c>
      <c r="Q3178" s="5">
        <f t="shared" si="545"/>
        <v>0.47499999999999998</v>
      </c>
      <c r="R3178" s="5">
        <f t="shared" si="546"/>
        <v>-0.47499999999999998</v>
      </c>
      <c r="S3178" s="15">
        <f t="shared" si="547"/>
        <v>-1</v>
      </c>
      <c r="T3178">
        <v>0</v>
      </c>
      <c r="U3178" s="5" t="str">
        <f t="shared" si="548"/>
        <v>NA</v>
      </c>
      <c r="V3178" s="15">
        <f t="shared" si="549"/>
        <v>0</v>
      </c>
      <c r="W3178" s="15">
        <f t="shared" si="550"/>
        <v>0</v>
      </c>
      <c r="X3178" s="5">
        <f t="shared" si="551"/>
        <v>0</v>
      </c>
      <c r="Y3178" s="5">
        <f t="shared" si="552"/>
        <v>0.42749999999999999</v>
      </c>
      <c r="Z3178" s="5">
        <f t="shared" si="553"/>
        <v>-0.49874999999999997</v>
      </c>
      <c r="AA3178" s="5">
        <f t="shared" si="554"/>
        <v>4.7499999999999987E-2</v>
      </c>
      <c r="AB3178" s="5">
        <f t="shared" si="555"/>
        <v>2.3749999999999993E-2</v>
      </c>
    </row>
    <row r="3179" spans="1:28" x14ac:dyDescent="0.55000000000000004">
      <c r="A3179" s="3" t="s">
        <v>28</v>
      </c>
      <c r="B3179" s="3" t="s">
        <v>5088</v>
      </c>
      <c r="C3179" t="s">
        <v>31</v>
      </c>
      <c r="D3179" s="3" t="s">
        <v>262</v>
      </c>
      <c r="E3179" s="3" t="s">
        <v>302</v>
      </c>
      <c r="F3179" s="3" t="s">
        <v>35</v>
      </c>
      <c r="G3179" s="5">
        <v>6.25</v>
      </c>
      <c r="H3179">
        <v>1</v>
      </c>
      <c r="I3179" s="5">
        <v>0.48749999999999999</v>
      </c>
      <c r="J3179" s="5">
        <v>0.48749999999999999</v>
      </c>
      <c r="K3179">
        <v>1</v>
      </c>
      <c r="L3179" s="15">
        <v>1</v>
      </c>
      <c r="M3179" s="13">
        <v>1</v>
      </c>
      <c r="N3179" s="15">
        <v>0</v>
      </c>
      <c r="O3179" s="5">
        <v>0</v>
      </c>
      <c r="P3179" s="5">
        <v>0</v>
      </c>
      <c r="Q3179" s="5">
        <f t="shared" si="545"/>
        <v>0.48749999999999999</v>
      </c>
      <c r="R3179" s="5">
        <f t="shared" si="546"/>
        <v>-0.48749999999999999</v>
      </c>
      <c r="S3179" s="15">
        <f t="shared" si="547"/>
        <v>-1</v>
      </c>
      <c r="T3179">
        <v>0</v>
      </c>
      <c r="U3179" s="5" t="str">
        <f t="shared" si="548"/>
        <v>NA</v>
      </c>
      <c r="V3179" s="15">
        <f t="shared" si="549"/>
        <v>0</v>
      </c>
      <c r="W3179" s="15">
        <f t="shared" si="550"/>
        <v>0</v>
      </c>
      <c r="X3179" s="5">
        <f t="shared" si="551"/>
        <v>0</v>
      </c>
      <c r="Y3179" s="5">
        <f t="shared" si="552"/>
        <v>0.43874999999999997</v>
      </c>
      <c r="Z3179" s="5">
        <f t="shared" si="553"/>
        <v>-0.51187499999999997</v>
      </c>
      <c r="AA3179" s="5">
        <f t="shared" si="554"/>
        <v>4.8750000000000016E-2</v>
      </c>
      <c r="AB3179" s="5">
        <f t="shared" si="555"/>
        <v>2.437499999999998E-2</v>
      </c>
    </row>
    <row r="3180" spans="1:28" x14ac:dyDescent="0.55000000000000004">
      <c r="A3180" s="3" t="s">
        <v>28</v>
      </c>
      <c r="B3180" s="3" t="s">
        <v>260</v>
      </c>
      <c r="C3180" t="s">
        <v>31</v>
      </c>
      <c r="D3180" s="3" t="s">
        <v>262</v>
      </c>
      <c r="E3180" s="3" t="s">
        <v>263</v>
      </c>
      <c r="F3180" s="3" t="s">
        <v>35</v>
      </c>
      <c r="G3180" s="5">
        <v>6.25</v>
      </c>
      <c r="H3180">
        <v>1</v>
      </c>
      <c r="I3180" s="5">
        <v>0.51249999999999996</v>
      </c>
      <c r="J3180" s="5">
        <v>0.51249999999999996</v>
      </c>
      <c r="K3180">
        <v>6</v>
      </c>
      <c r="L3180" s="15">
        <v>0.16666666666666699</v>
      </c>
      <c r="M3180" s="13">
        <v>1</v>
      </c>
      <c r="N3180" s="15">
        <v>0</v>
      </c>
      <c r="O3180" s="5">
        <v>0</v>
      </c>
      <c r="P3180" s="5">
        <v>0</v>
      </c>
      <c r="Q3180" s="5">
        <f t="shared" si="545"/>
        <v>0.51249999999999996</v>
      </c>
      <c r="R3180" s="5">
        <f t="shared" si="546"/>
        <v>-0.51249999999999996</v>
      </c>
      <c r="S3180" s="15">
        <f t="shared" si="547"/>
        <v>-1</v>
      </c>
      <c r="T3180">
        <v>0</v>
      </c>
      <c r="U3180" s="5" t="str">
        <f t="shared" si="548"/>
        <v>NA</v>
      </c>
      <c r="V3180" s="15">
        <f t="shared" si="549"/>
        <v>0</v>
      </c>
      <c r="W3180" s="15">
        <f t="shared" si="550"/>
        <v>0</v>
      </c>
      <c r="X3180" s="5">
        <f t="shared" si="551"/>
        <v>0</v>
      </c>
      <c r="Y3180" s="5">
        <f t="shared" si="552"/>
        <v>0.46124999999999999</v>
      </c>
      <c r="Z3180" s="5">
        <f t="shared" si="553"/>
        <v>-0.53812499999999996</v>
      </c>
      <c r="AA3180" s="5">
        <f t="shared" si="554"/>
        <v>5.1249999999999962E-2</v>
      </c>
      <c r="AB3180" s="5">
        <f t="shared" si="555"/>
        <v>2.5625000000000009E-2</v>
      </c>
    </row>
    <row r="3181" spans="1:28" x14ac:dyDescent="0.55000000000000004">
      <c r="A3181" s="3" t="s">
        <v>28</v>
      </c>
      <c r="B3181" s="3" t="s">
        <v>212</v>
      </c>
      <c r="C3181" t="s">
        <v>66</v>
      </c>
      <c r="D3181" s="3" t="s">
        <v>144</v>
      </c>
      <c r="E3181" s="3" t="s">
        <v>49</v>
      </c>
      <c r="F3181" s="3" t="s">
        <v>35</v>
      </c>
      <c r="G3181" s="5">
        <v>6.25</v>
      </c>
      <c r="H3181">
        <v>1</v>
      </c>
      <c r="I3181" s="5">
        <v>0.51249999999999996</v>
      </c>
      <c r="J3181" s="5">
        <v>0.51249999999999996</v>
      </c>
      <c r="K3181">
        <v>26</v>
      </c>
      <c r="L3181" s="15">
        <v>3.8461538461538498E-2</v>
      </c>
      <c r="M3181" s="13">
        <v>1</v>
      </c>
      <c r="N3181" s="15">
        <v>0</v>
      </c>
      <c r="O3181" s="5">
        <v>0</v>
      </c>
      <c r="P3181" s="5">
        <v>0</v>
      </c>
      <c r="Q3181" s="5">
        <f t="shared" si="545"/>
        <v>0.51249999999999996</v>
      </c>
      <c r="R3181" s="5">
        <f t="shared" si="546"/>
        <v>-0.51249999999999996</v>
      </c>
      <c r="S3181" s="15">
        <f t="shared" si="547"/>
        <v>-1</v>
      </c>
      <c r="T3181">
        <v>0</v>
      </c>
      <c r="U3181" s="5" t="str">
        <f t="shared" si="548"/>
        <v>NA</v>
      </c>
      <c r="V3181" s="15">
        <f t="shared" si="549"/>
        <v>0</v>
      </c>
      <c r="W3181" s="15">
        <f t="shared" si="550"/>
        <v>0</v>
      </c>
      <c r="X3181" s="5">
        <f t="shared" si="551"/>
        <v>0</v>
      </c>
      <c r="Y3181" s="5">
        <f t="shared" si="552"/>
        <v>0.46124999999999999</v>
      </c>
      <c r="Z3181" s="5">
        <f t="shared" si="553"/>
        <v>-0.53812499999999996</v>
      </c>
      <c r="AA3181" s="5">
        <f t="shared" si="554"/>
        <v>5.1249999999999962E-2</v>
      </c>
      <c r="AB3181" s="5">
        <f t="shared" si="555"/>
        <v>2.5625000000000009E-2</v>
      </c>
    </row>
    <row r="3182" spans="1:28" x14ac:dyDescent="0.55000000000000004">
      <c r="A3182" s="3" t="s">
        <v>28</v>
      </c>
      <c r="B3182" s="3" t="s">
        <v>5092</v>
      </c>
      <c r="C3182" t="s">
        <v>31</v>
      </c>
      <c r="D3182" s="3" t="s">
        <v>104</v>
      </c>
      <c r="E3182" s="3" t="s">
        <v>2750</v>
      </c>
      <c r="F3182" s="3" t="s">
        <v>35</v>
      </c>
      <c r="G3182" s="5">
        <v>6.25</v>
      </c>
      <c r="H3182">
        <v>1</v>
      </c>
      <c r="I3182" s="5">
        <v>0.52500000000000002</v>
      </c>
      <c r="J3182" s="5">
        <v>0.52500000000000002</v>
      </c>
      <c r="K3182">
        <v>1</v>
      </c>
      <c r="L3182" s="15">
        <v>1</v>
      </c>
      <c r="M3182" s="13">
        <v>1</v>
      </c>
      <c r="N3182" s="15">
        <v>0</v>
      </c>
      <c r="O3182" s="5">
        <v>0</v>
      </c>
      <c r="P3182" s="5">
        <v>0</v>
      </c>
      <c r="Q3182" s="5">
        <f t="shared" si="545"/>
        <v>0.52500000000000002</v>
      </c>
      <c r="R3182" s="5">
        <f t="shared" si="546"/>
        <v>-0.52500000000000002</v>
      </c>
      <c r="S3182" s="15">
        <f t="shared" si="547"/>
        <v>-1</v>
      </c>
      <c r="T3182">
        <v>0</v>
      </c>
      <c r="U3182" s="5" t="str">
        <f t="shared" si="548"/>
        <v>NA</v>
      </c>
      <c r="V3182" s="15">
        <f t="shared" si="549"/>
        <v>0</v>
      </c>
      <c r="W3182" s="15">
        <f t="shared" si="550"/>
        <v>0</v>
      </c>
      <c r="X3182" s="5">
        <f t="shared" si="551"/>
        <v>0</v>
      </c>
      <c r="Y3182" s="5">
        <f t="shared" si="552"/>
        <v>0.47250000000000003</v>
      </c>
      <c r="Z3182" s="5">
        <f t="shared" si="553"/>
        <v>-0.55125000000000002</v>
      </c>
      <c r="AA3182" s="5">
        <f t="shared" si="554"/>
        <v>5.2499999999999991E-2</v>
      </c>
      <c r="AB3182" s="5">
        <f t="shared" si="555"/>
        <v>2.6249999999999996E-2</v>
      </c>
    </row>
    <row r="3183" spans="1:28" x14ac:dyDescent="0.55000000000000004">
      <c r="A3183" s="3" t="s">
        <v>28</v>
      </c>
      <c r="B3183" s="3" t="s">
        <v>5094</v>
      </c>
      <c r="C3183" t="s">
        <v>31</v>
      </c>
      <c r="D3183" s="3" t="s">
        <v>32</v>
      </c>
      <c r="E3183" s="3" t="s">
        <v>697</v>
      </c>
      <c r="F3183" s="3" t="s">
        <v>35</v>
      </c>
      <c r="G3183" s="5">
        <v>6.25</v>
      </c>
      <c r="H3183">
        <v>1</v>
      </c>
      <c r="I3183" s="5">
        <v>0.53749999999999998</v>
      </c>
      <c r="J3183" s="5">
        <v>0.53749999999999998</v>
      </c>
      <c r="K3183">
        <v>2</v>
      </c>
      <c r="L3183" s="15">
        <v>0.5</v>
      </c>
      <c r="M3183" s="13">
        <v>1</v>
      </c>
      <c r="N3183" s="15">
        <v>0</v>
      </c>
      <c r="O3183" s="5">
        <v>0</v>
      </c>
      <c r="P3183" s="5">
        <v>0</v>
      </c>
      <c r="Q3183" s="5">
        <f t="shared" si="545"/>
        <v>0.53749999999999998</v>
      </c>
      <c r="R3183" s="5">
        <f t="shared" si="546"/>
        <v>-0.53749999999999998</v>
      </c>
      <c r="S3183" s="15">
        <f t="shared" si="547"/>
        <v>-1</v>
      </c>
      <c r="T3183">
        <v>0</v>
      </c>
      <c r="U3183" s="5" t="str">
        <f t="shared" si="548"/>
        <v>NA</v>
      </c>
      <c r="V3183" s="15">
        <f t="shared" si="549"/>
        <v>0</v>
      </c>
      <c r="W3183" s="15">
        <f t="shared" si="550"/>
        <v>0</v>
      </c>
      <c r="X3183" s="5">
        <f t="shared" si="551"/>
        <v>0</v>
      </c>
      <c r="Y3183" s="5">
        <f t="shared" si="552"/>
        <v>0.48375000000000001</v>
      </c>
      <c r="Z3183" s="5">
        <f t="shared" si="553"/>
        <v>-0.56437499999999996</v>
      </c>
      <c r="AA3183" s="5">
        <f t="shared" si="554"/>
        <v>5.3749999999999964E-2</v>
      </c>
      <c r="AB3183" s="5">
        <f t="shared" si="555"/>
        <v>2.6874999999999982E-2</v>
      </c>
    </row>
    <row r="3184" spans="1:28" x14ac:dyDescent="0.55000000000000004">
      <c r="A3184" s="3" t="s">
        <v>28</v>
      </c>
      <c r="B3184" s="3" t="s">
        <v>5096</v>
      </c>
      <c r="C3184" t="s">
        <v>31</v>
      </c>
      <c r="D3184" s="3" t="s">
        <v>40</v>
      </c>
      <c r="E3184" s="3" t="s">
        <v>5097</v>
      </c>
      <c r="F3184" s="3" t="s">
        <v>35</v>
      </c>
      <c r="G3184" s="5">
        <v>6.25</v>
      </c>
      <c r="H3184">
        <v>1</v>
      </c>
      <c r="I3184" s="5">
        <v>0.5625</v>
      </c>
      <c r="J3184" s="5">
        <v>0.5625</v>
      </c>
      <c r="K3184">
        <v>4</v>
      </c>
      <c r="L3184" s="15">
        <v>0.25</v>
      </c>
      <c r="M3184" s="13">
        <v>1</v>
      </c>
      <c r="N3184" s="15">
        <v>0</v>
      </c>
      <c r="O3184" s="5">
        <v>0</v>
      </c>
      <c r="P3184" s="5">
        <v>0</v>
      </c>
      <c r="Q3184" s="5">
        <f t="shared" si="545"/>
        <v>0.5625</v>
      </c>
      <c r="R3184" s="5">
        <f t="shared" si="546"/>
        <v>-0.5625</v>
      </c>
      <c r="S3184" s="15">
        <f t="shared" si="547"/>
        <v>-1</v>
      </c>
      <c r="T3184">
        <v>0</v>
      </c>
      <c r="U3184" s="5" t="str">
        <f t="shared" si="548"/>
        <v>NA</v>
      </c>
      <c r="V3184" s="15">
        <f t="shared" si="549"/>
        <v>0</v>
      </c>
      <c r="W3184" s="15">
        <f t="shared" si="550"/>
        <v>0</v>
      </c>
      <c r="X3184" s="5">
        <f t="shared" si="551"/>
        <v>0</v>
      </c>
      <c r="Y3184" s="5">
        <f t="shared" si="552"/>
        <v>0.50624999999999998</v>
      </c>
      <c r="Z3184" s="5">
        <f t="shared" si="553"/>
        <v>-0.59062500000000007</v>
      </c>
      <c r="AA3184" s="5">
        <f t="shared" si="554"/>
        <v>5.6250000000000022E-2</v>
      </c>
      <c r="AB3184" s="5">
        <f t="shared" si="555"/>
        <v>2.8125000000000067E-2</v>
      </c>
    </row>
    <row r="3185" spans="1:28" x14ac:dyDescent="0.55000000000000004">
      <c r="A3185" s="3" t="s">
        <v>28</v>
      </c>
      <c r="B3185" s="3" t="s">
        <v>3859</v>
      </c>
      <c r="C3185" t="s">
        <v>31</v>
      </c>
      <c r="D3185" s="3" t="s">
        <v>32</v>
      </c>
      <c r="E3185" s="3" t="s">
        <v>5077</v>
      </c>
      <c r="F3185" s="3" t="s">
        <v>35</v>
      </c>
      <c r="G3185" s="5">
        <v>6.25</v>
      </c>
      <c r="H3185">
        <v>1</v>
      </c>
      <c r="I3185" s="5">
        <v>0.5625</v>
      </c>
      <c r="J3185" s="5">
        <v>0.5625</v>
      </c>
      <c r="K3185">
        <v>3</v>
      </c>
      <c r="L3185" s="15">
        <v>0.33333333333333298</v>
      </c>
      <c r="M3185" s="13">
        <v>1</v>
      </c>
      <c r="N3185" s="15">
        <v>0</v>
      </c>
      <c r="O3185" s="5">
        <v>0</v>
      </c>
      <c r="P3185" s="5">
        <v>0</v>
      </c>
      <c r="Q3185" s="5">
        <f t="shared" si="545"/>
        <v>0.5625</v>
      </c>
      <c r="R3185" s="5">
        <f t="shared" si="546"/>
        <v>-0.5625</v>
      </c>
      <c r="S3185" s="15">
        <f t="shared" si="547"/>
        <v>-1</v>
      </c>
      <c r="T3185">
        <v>0</v>
      </c>
      <c r="U3185" s="5" t="str">
        <f t="shared" si="548"/>
        <v>NA</v>
      </c>
      <c r="V3185" s="15">
        <f t="shared" si="549"/>
        <v>0</v>
      </c>
      <c r="W3185" s="15">
        <f t="shared" si="550"/>
        <v>0</v>
      </c>
      <c r="X3185" s="5">
        <f t="shared" si="551"/>
        <v>0</v>
      </c>
      <c r="Y3185" s="5">
        <f t="shared" si="552"/>
        <v>0.50624999999999998</v>
      </c>
      <c r="Z3185" s="5">
        <f t="shared" si="553"/>
        <v>-0.59062500000000007</v>
      </c>
      <c r="AA3185" s="5">
        <f t="shared" si="554"/>
        <v>5.6250000000000022E-2</v>
      </c>
      <c r="AB3185" s="5">
        <f t="shared" si="555"/>
        <v>2.8125000000000067E-2</v>
      </c>
    </row>
    <row r="3186" spans="1:28" x14ac:dyDescent="0.55000000000000004">
      <c r="A3186" s="3" t="s">
        <v>28</v>
      </c>
      <c r="B3186" s="3" t="s">
        <v>5100</v>
      </c>
      <c r="C3186" t="s">
        <v>31</v>
      </c>
      <c r="D3186" s="3" t="s">
        <v>417</v>
      </c>
      <c r="E3186" s="3" t="s">
        <v>5101</v>
      </c>
      <c r="F3186" s="3" t="s">
        <v>35</v>
      </c>
      <c r="G3186" s="5">
        <v>6.25</v>
      </c>
      <c r="H3186">
        <v>1</v>
      </c>
      <c r="I3186" s="5">
        <v>0.61250000000000004</v>
      </c>
      <c r="J3186" s="5">
        <v>0.61250000000000004</v>
      </c>
      <c r="K3186">
        <v>1</v>
      </c>
      <c r="L3186" s="15">
        <v>1</v>
      </c>
      <c r="M3186" s="13">
        <v>1</v>
      </c>
      <c r="N3186" s="15">
        <v>0</v>
      </c>
      <c r="O3186" s="5">
        <v>0</v>
      </c>
      <c r="P3186" s="5">
        <v>0</v>
      </c>
      <c r="Q3186" s="5">
        <f t="shared" si="545"/>
        <v>0.61250000000000004</v>
      </c>
      <c r="R3186" s="5">
        <f t="shared" si="546"/>
        <v>-0.61250000000000004</v>
      </c>
      <c r="S3186" s="15">
        <f t="shared" si="547"/>
        <v>-1</v>
      </c>
      <c r="T3186">
        <v>0</v>
      </c>
      <c r="U3186" s="5" t="str">
        <f t="shared" si="548"/>
        <v>NA</v>
      </c>
      <c r="V3186" s="15">
        <f t="shared" si="549"/>
        <v>0</v>
      </c>
      <c r="W3186" s="15">
        <f t="shared" si="550"/>
        <v>0</v>
      </c>
      <c r="X3186" s="5">
        <f t="shared" si="551"/>
        <v>0</v>
      </c>
      <c r="Y3186" s="5">
        <f t="shared" si="552"/>
        <v>0.55125000000000002</v>
      </c>
      <c r="Z3186" s="5">
        <f t="shared" si="553"/>
        <v>-0.64312500000000006</v>
      </c>
      <c r="AA3186" s="5">
        <f t="shared" si="554"/>
        <v>6.1250000000000027E-2</v>
      </c>
      <c r="AB3186" s="5">
        <f t="shared" si="555"/>
        <v>3.0625000000000013E-2</v>
      </c>
    </row>
    <row r="3187" spans="1:28" x14ac:dyDescent="0.55000000000000004">
      <c r="A3187" s="3" t="s">
        <v>28</v>
      </c>
      <c r="B3187" s="3" t="s">
        <v>3208</v>
      </c>
      <c r="C3187" t="s">
        <v>31</v>
      </c>
      <c r="D3187" s="3" t="s">
        <v>417</v>
      </c>
      <c r="E3187" s="3" t="s">
        <v>5103</v>
      </c>
      <c r="F3187" s="3" t="s">
        <v>35</v>
      </c>
      <c r="G3187" s="5">
        <v>6.25</v>
      </c>
      <c r="H3187">
        <v>1</v>
      </c>
      <c r="I3187" s="5">
        <v>0.625</v>
      </c>
      <c r="J3187" s="5">
        <v>0.625</v>
      </c>
      <c r="K3187">
        <v>10</v>
      </c>
      <c r="L3187" s="15">
        <v>0.1</v>
      </c>
      <c r="M3187" s="13">
        <v>1</v>
      </c>
      <c r="N3187" s="15">
        <v>0</v>
      </c>
      <c r="O3187" s="5">
        <v>0</v>
      </c>
      <c r="P3187" s="5">
        <v>0</v>
      </c>
      <c r="Q3187" s="5">
        <f t="shared" si="545"/>
        <v>0.625</v>
      </c>
      <c r="R3187" s="5">
        <f t="shared" si="546"/>
        <v>-0.625</v>
      </c>
      <c r="S3187" s="15">
        <f t="shared" si="547"/>
        <v>-1</v>
      </c>
      <c r="T3187">
        <v>0</v>
      </c>
      <c r="U3187" s="5" t="str">
        <f t="shared" si="548"/>
        <v>NA</v>
      </c>
      <c r="V3187" s="15">
        <f t="shared" si="549"/>
        <v>0</v>
      </c>
      <c r="W3187" s="15">
        <f t="shared" si="550"/>
        <v>0</v>
      </c>
      <c r="X3187" s="5">
        <f t="shared" si="551"/>
        <v>0</v>
      </c>
      <c r="Y3187" s="5">
        <f t="shared" si="552"/>
        <v>0.5625</v>
      </c>
      <c r="Z3187" s="5">
        <f t="shared" si="553"/>
        <v>-0.65625</v>
      </c>
      <c r="AA3187" s="5">
        <f t="shared" si="554"/>
        <v>6.25E-2</v>
      </c>
      <c r="AB3187" s="5">
        <f t="shared" si="555"/>
        <v>3.125E-2</v>
      </c>
    </row>
    <row r="3188" spans="1:28" x14ac:dyDescent="0.55000000000000004">
      <c r="A3188" s="3" t="s">
        <v>28</v>
      </c>
      <c r="B3188" s="3" t="s">
        <v>951</v>
      </c>
      <c r="C3188" t="s">
        <v>66</v>
      </c>
      <c r="D3188" s="3" t="s">
        <v>144</v>
      </c>
      <c r="E3188" s="3" t="s">
        <v>49</v>
      </c>
      <c r="F3188" s="3" t="s">
        <v>35</v>
      </c>
      <c r="G3188" s="5">
        <v>6.25</v>
      </c>
      <c r="H3188">
        <v>1</v>
      </c>
      <c r="I3188" s="5">
        <v>0.625</v>
      </c>
      <c r="J3188" s="5">
        <v>0.625</v>
      </c>
      <c r="K3188">
        <v>118</v>
      </c>
      <c r="L3188" s="15">
        <v>8.4745762711864406E-3</v>
      </c>
      <c r="M3188" s="13">
        <v>1.0245762711864399</v>
      </c>
      <c r="N3188" s="15">
        <v>0</v>
      </c>
      <c r="O3188" s="5">
        <v>0</v>
      </c>
      <c r="P3188" s="5">
        <v>0</v>
      </c>
      <c r="Q3188" s="5">
        <f t="shared" si="545"/>
        <v>0.625</v>
      </c>
      <c r="R3188" s="5">
        <f t="shared" si="546"/>
        <v>-0.625</v>
      </c>
      <c r="S3188" s="15">
        <f t="shared" si="547"/>
        <v>-1</v>
      </c>
      <c r="T3188">
        <v>0</v>
      </c>
      <c r="U3188" s="5" t="str">
        <f t="shared" si="548"/>
        <v>NA</v>
      </c>
      <c r="V3188" s="15">
        <f t="shared" si="549"/>
        <v>0</v>
      </c>
      <c r="W3188" s="15">
        <f t="shared" si="550"/>
        <v>0</v>
      </c>
      <c r="X3188" s="5">
        <f t="shared" si="551"/>
        <v>0</v>
      </c>
      <c r="Y3188" s="5">
        <f t="shared" si="552"/>
        <v>0.5625</v>
      </c>
      <c r="Z3188" s="5">
        <f t="shared" si="553"/>
        <v>-0.65625</v>
      </c>
      <c r="AA3188" s="5">
        <f t="shared" si="554"/>
        <v>6.25E-2</v>
      </c>
      <c r="AB3188" s="5">
        <f t="shared" si="555"/>
        <v>3.125E-2</v>
      </c>
    </row>
    <row r="3189" spans="1:28" x14ac:dyDescent="0.55000000000000004">
      <c r="A3189" s="3" t="s">
        <v>28</v>
      </c>
      <c r="B3189" s="3" t="s">
        <v>3181</v>
      </c>
      <c r="C3189" t="s">
        <v>31</v>
      </c>
      <c r="D3189" s="3" t="s">
        <v>133</v>
      </c>
      <c r="E3189" s="3" t="s">
        <v>2955</v>
      </c>
      <c r="F3189" s="3" t="s">
        <v>35</v>
      </c>
      <c r="G3189" s="5">
        <v>6.25</v>
      </c>
      <c r="H3189">
        <v>1</v>
      </c>
      <c r="I3189" s="5">
        <v>0.65</v>
      </c>
      <c r="J3189" s="5">
        <v>0.65</v>
      </c>
      <c r="K3189">
        <v>151</v>
      </c>
      <c r="L3189" s="15">
        <v>6.6225165562913899E-3</v>
      </c>
      <c r="M3189" s="13">
        <v>1.05933774834437</v>
      </c>
      <c r="N3189" s="15">
        <v>0</v>
      </c>
      <c r="O3189" s="5">
        <v>0</v>
      </c>
      <c r="P3189" s="5">
        <v>0</v>
      </c>
      <c r="Q3189" s="5">
        <f t="shared" si="545"/>
        <v>0.65</v>
      </c>
      <c r="R3189" s="5">
        <f t="shared" si="546"/>
        <v>-0.65</v>
      </c>
      <c r="S3189" s="15">
        <f t="shared" si="547"/>
        <v>-1</v>
      </c>
      <c r="T3189">
        <v>0</v>
      </c>
      <c r="U3189" s="5" t="str">
        <f t="shared" si="548"/>
        <v>NA</v>
      </c>
      <c r="V3189" s="15">
        <f t="shared" si="549"/>
        <v>0</v>
      </c>
      <c r="W3189" s="15">
        <f t="shared" si="550"/>
        <v>0</v>
      </c>
      <c r="X3189" s="5">
        <f t="shared" si="551"/>
        <v>0</v>
      </c>
      <c r="Y3189" s="5">
        <f t="shared" si="552"/>
        <v>0.58500000000000008</v>
      </c>
      <c r="Z3189" s="5">
        <f t="shared" si="553"/>
        <v>-0.68250000000000011</v>
      </c>
      <c r="AA3189" s="5">
        <f t="shared" si="554"/>
        <v>6.4999999999999947E-2</v>
      </c>
      <c r="AB3189" s="5">
        <f t="shared" si="555"/>
        <v>3.2500000000000084E-2</v>
      </c>
    </row>
    <row r="3190" spans="1:28" x14ac:dyDescent="0.55000000000000004">
      <c r="A3190" s="3" t="s">
        <v>28</v>
      </c>
      <c r="B3190" s="3" t="s">
        <v>1670</v>
      </c>
      <c r="C3190" t="s">
        <v>31</v>
      </c>
      <c r="D3190" s="3" t="s">
        <v>221</v>
      </c>
      <c r="E3190" s="3" t="s">
        <v>271</v>
      </c>
      <c r="F3190" s="3" t="s">
        <v>35</v>
      </c>
      <c r="G3190" s="5">
        <v>6.25</v>
      </c>
      <c r="H3190">
        <v>1</v>
      </c>
      <c r="I3190" s="5">
        <v>0.66249999999999998</v>
      </c>
      <c r="J3190" s="5">
        <v>0.66249999999999998</v>
      </c>
      <c r="K3190">
        <v>16</v>
      </c>
      <c r="L3190" s="15">
        <v>6.25E-2</v>
      </c>
      <c r="M3190" s="13">
        <v>1</v>
      </c>
      <c r="N3190" s="15">
        <v>0</v>
      </c>
      <c r="O3190" s="5">
        <v>0</v>
      </c>
      <c r="P3190" s="5">
        <v>0</v>
      </c>
      <c r="Q3190" s="5">
        <f t="shared" si="545"/>
        <v>0.66249999999999998</v>
      </c>
      <c r="R3190" s="5">
        <f t="shared" si="546"/>
        <v>-0.66249999999999998</v>
      </c>
      <c r="S3190" s="15">
        <f t="shared" si="547"/>
        <v>-1</v>
      </c>
      <c r="T3190">
        <v>0</v>
      </c>
      <c r="U3190" s="5" t="str">
        <f t="shared" si="548"/>
        <v>NA</v>
      </c>
      <c r="V3190" s="15">
        <f t="shared" si="549"/>
        <v>0</v>
      </c>
      <c r="W3190" s="15">
        <f t="shared" si="550"/>
        <v>0</v>
      </c>
      <c r="X3190" s="5">
        <f t="shared" si="551"/>
        <v>0</v>
      </c>
      <c r="Y3190" s="5">
        <f t="shared" si="552"/>
        <v>0.59624999999999995</v>
      </c>
      <c r="Z3190" s="5">
        <f t="shared" si="553"/>
        <v>-0.69562500000000005</v>
      </c>
      <c r="AA3190" s="5">
        <f t="shared" si="554"/>
        <v>6.6250000000000031E-2</v>
      </c>
      <c r="AB3190" s="5">
        <f t="shared" si="555"/>
        <v>3.3125000000000071E-2</v>
      </c>
    </row>
    <row r="3191" spans="1:28" x14ac:dyDescent="0.55000000000000004">
      <c r="A3191" s="3" t="s">
        <v>28</v>
      </c>
      <c r="B3191" s="3" t="s">
        <v>421</v>
      </c>
      <c r="C3191" t="s">
        <v>31</v>
      </c>
      <c r="D3191" s="3" t="s">
        <v>40</v>
      </c>
      <c r="E3191" s="3" t="s">
        <v>122</v>
      </c>
      <c r="F3191" s="3" t="s">
        <v>35</v>
      </c>
      <c r="G3191" s="5">
        <v>6.25</v>
      </c>
      <c r="H3191">
        <v>1</v>
      </c>
      <c r="I3191" s="5">
        <v>0.66249999999999998</v>
      </c>
      <c r="J3191" s="5">
        <v>0.66249999999999998</v>
      </c>
      <c r="K3191">
        <v>10</v>
      </c>
      <c r="L3191" s="15">
        <v>0.1</v>
      </c>
      <c r="M3191" s="13">
        <v>1</v>
      </c>
      <c r="N3191" s="15">
        <v>0</v>
      </c>
      <c r="O3191" s="5">
        <v>0</v>
      </c>
      <c r="P3191" s="5">
        <v>0</v>
      </c>
      <c r="Q3191" s="5">
        <f t="shared" si="545"/>
        <v>0.66249999999999998</v>
      </c>
      <c r="R3191" s="5">
        <f t="shared" si="546"/>
        <v>-0.66249999999999998</v>
      </c>
      <c r="S3191" s="15">
        <f t="shared" si="547"/>
        <v>-1</v>
      </c>
      <c r="T3191">
        <v>0</v>
      </c>
      <c r="U3191" s="5" t="str">
        <f t="shared" si="548"/>
        <v>NA</v>
      </c>
      <c r="V3191" s="15">
        <f t="shared" si="549"/>
        <v>0</v>
      </c>
      <c r="W3191" s="15">
        <f t="shared" si="550"/>
        <v>0</v>
      </c>
      <c r="X3191" s="5">
        <f t="shared" si="551"/>
        <v>0</v>
      </c>
      <c r="Y3191" s="5">
        <f t="shared" si="552"/>
        <v>0.59624999999999995</v>
      </c>
      <c r="Z3191" s="5">
        <f t="shared" si="553"/>
        <v>-0.69562500000000005</v>
      </c>
      <c r="AA3191" s="5">
        <f t="shared" si="554"/>
        <v>6.6250000000000031E-2</v>
      </c>
      <c r="AB3191" s="5">
        <f t="shared" si="555"/>
        <v>3.3125000000000071E-2</v>
      </c>
    </row>
    <row r="3192" spans="1:28" x14ac:dyDescent="0.55000000000000004">
      <c r="A3192" s="3" t="s">
        <v>28</v>
      </c>
      <c r="B3192" s="3" t="s">
        <v>5109</v>
      </c>
      <c r="C3192" t="s">
        <v>31</v>
      </c>
      <c r="D3192" s="3" t="s">
        <v>194</v>
      </c>
      <c r="E3192" s="3" t="s">
        <v>3610</v>
      </c>
      <c r="F3192" s="3" t="s">
        <v>35</v>
      </c>
      <c r="G3192" s="5">
        <v>6.25</v>
      </c>
      <c r="H3192">
        <v>1</v>
      </c>
      <c r="I3192" s="5">
        <v>0.67500000000000004</v>
      </c>
      <c r="J3192" s="5">
        <v>0.67500000000000004</v>
      </c>
      <c r="K3192">
        <v>2</v>
      </c>
      <c r="L3192" s="15">
        <v>0.5</v>
      </c>
      <c r="M3192" s="13">
        <v>1</v>
      </c>
      <c r="N3192" s="15">
        <v>0</v>
      </c>
      <c r="O3192" s="5">
        <v>0</v>
      </c>
      <c r="P3192" s="5">
        <v>0</v>
      </c>
      <c r="Q3192" s="5">
        <f t="shared" si="545"/>
        <v>0.67500000000000004</v>
      </c>
      <c r="R3192" s="5">
        <f t="shared" si="546"/>
        <v>-0.67500000000000004</v>
      </c>
      <c r="S3192" s="15">
        <f t="shared" si="547"/>
        <v>-1</v>
      </c>
      <c r="T3192">
        <v>0</v>
      </c>
      <c r="U3192" s="5" t="str">
        <f t="shared" si="548"/>
        <v>NA</v>
      </c>
      <c r="V3192" s="15">
        <f t="shared" si="549"/>
        <v>0</v>
      </c>
      <c r="W3192" s="15">
        <f t="shared" si="550"/>
        <v>0</v>
      </c>
      <c r="X3192" s="5">
        <f t="shared" si="551"/>
        <v>0</v>
      </c>
      <c r="Y3192" s="5">
        <f t="shared" si="552"/>
        <v>0.60750000000000004</v>
      </c>
      <c r="Z3192" s="5">
        <f t="shared" si="553"/>
        <v>-0.7087500000000001</v>
      </c>
      <c r="AA3192" s="5">
        <f t="shared" si="554"/>
        <v>6.7500000000000004E-2</v>
      </c>
      <c r="AB3192" s="5">
        <f t="shared" si="555"/>
        <v>3.3750000000000058E-2</v>
      </c>
    </row>
    <row r="3193" spans="1:28" x14ac:dyDescent="0.55000000000000004">
      <c r="A3193" s="3" t="s">
        <v>28</v>
      </c>
      <c r="B3193" s="3" t="s">
        <v>5111</v>
      </c>
      <c r="C3193" t="s">
        <v>31</v>
      </c>
      <c r="D3193" s="3" t="s">
        <v>75</v>
      </c>
      <c r="E3193" s="3" t="s">
        <v>5112</v>
      </c>
      <c r="F3193" s="3" t="s">
        <v>35</v>
      </c>
      <c r="G3193" s="5">
        <v>6.25</v>
      </c>
      <c r="H3193">
        <v>1</v>
      </c>
      <c r="I3193" s="5">
        <v>0.67500000000000004</v>
      </c>
      <c r="J3193" s="5">
        <v>0.67500000000000004</v>
      </c>
      <c r="K3193">
        <v>57</v>
      </c>
      <c r="L3193" s="15">
        <v>1.7543859649122799E-2</v>
      </c>
      <c r="M3193" s="13">
        <v>1</v>
      </c>
      <c r="N3193" s="15">
        <v>0</v>
      </c>
      <c r="O3193" s="5">
        <v>0</v>
      </c>
      <c r="P3193" s="5">
        <v>0</v>
      </c>
      <c r="Q3193" s="5">
        <f t="shared" si="545"/>
        <v>0.67500000000000004</v>
      </c>
      <c r="R3193" s="5">
        <f t="shared" si="546"/>
        <v>-0.67500000000000004</v>
      </c>
      <c r="S3193" s="15">
        <f t="shared" si="547"/>
        <v>-1</v>
      </c>
      <c r="T3193">
        <v>0</v>
      </c>
      <c r="U3193" s="5" t="str">
        <f t="shared" si="548"/>
        <v>NA</v>
      </c>
      <c r="V3193" s="15">
        <f t="shared" si="549"/>
        <v>0</v>
      </c>
      <c r="W3193" s="15">
        <f t="shared" si="550"/>
        <v>0</v>
      </c>
      <c r="X3193" s="5">
        <f t="shared" si="551"/>
        <v>0</v>
      </c>
      <c r="Y3193" s="5">
        <f t="shared" si="552"/>
        <v>0.60750000000000004</v>
      </c>
      <c r="Z3193" s="5">
        <f t="shared" si="553"/>
        <v>-0.7087500000000001</v>
      </c>
      <c r="AA3193" s="5">
        <f t="shared" si="554"/>
        <v>6.7500000000000004E-2</v>
      </c>
      <c r="AB3193" s="5">
        <f t="shared" si="555"/>
        <v>3.3750000000000058E-2</v>
      </c>
    </row>
    <row r="3194" spans="1:28" x14ac:dyDescent="0.55000000000000004">
      <c r="A3194" s="3" t="s">
        <v>28</v>
      </c>
      <c r="B3194" s="3" t="s">
        <v>39</v>
      </c>
      <c r="C3194" t="s">
        <v>31</v>
      </c>
      <c r="D3194" s="3" t="s">
        <v>137</v>
      </c>
      <c r="E3194" s="3" t="s">
        <v>5114</v>
      </c>
      <c r="F3194" s="3" t="s">
        <v>35</v>
      </c>
      <c r="G3194" s="5">
        <v>6.25</v>
      </c>
      <c r="H3194">
        <v>1</v>
      </c>
      <c r="I3194" s="5">
        <v>0.6875</v>
      </c>
      <c r="J3194" s="5">
        <v>0.6875</v>
      </c>
      <c r="K3194">
        <v>5</v>
      </c>
      <c r="L3194" s="15">
        <v>0.2</v>
      </c>
      <c r="M3194" s="13">
        <v>2.8</v>
      </c>
      <c r="N3194" s="15">
        <v>0</v>
      </c>
      <c r="O3194" s="5">
        <v>0</v>
      </c>
      <c r="P3194" s="5">
        <v>0</v>
      </c>
      <c r="Q3194" s="5">
        <f t="shared" si="545"/>
        <v>0.6875</v>
      </c>
      <c r="R3194" s="5">
        <f t="shared" si="546"/>
        <v>-0.6875</v>
      </c>
      <c r="S3194" s="15">
        <f t="shared" si="547"/>
        <v>-1</v>
      </c>
      <c r="T3194">
        <v>0</v>
      </c>
      <c r="U3194" s="5" t="str">
        <f t="shared" si="548"/>
        <v>NA</v>
      </c>
      <c r="V3194" s="15">
        <f t="shared" si="549"/>
        <v>0</v>
      </c>
      <c r="W3194" s="15">
        <f t="shared" si="550"/>
        <v>0</v>
      </c>
      <c r="X3194" s="5">
        <f t="shared" si="551"/>
        <v>0</v>
      </c>
      <c r="Y3194" s="5">
        <f t="shared" si="552"/>
        <v>0.61875000000000002</v>
      </c>
      <c r="Z3194" s="5">
        <f t="shared" si="553"/>
        <v>-0.72187500000000004</v>
      </c>
      <c r="AA3194" s="5">
        <f t="shared" si="554"/>
        <v>6.8749999999999978E-2</v>
      </c>
      <c r="AB3194" s="5">
        <f t="shared" si="555"/>
        <v>3.4375000000000044E-2</v>
      </c>
    </row>
    <row r="3195" spans="1:28" x14ac:dyDescent="0.55000000000000004">
      <c r="A3195" s="3" t="s">
        <v>28</v>
      </c>
      <c r="B3195" s="3" t="s">
        <v>5116</v>
      </c>
      <c r="C3195" t="s">
        <v>31</v>
      </c>
      <c r="D3195" s="3" t="s">
        <v>32</v>
      </c>
      <c r="E3195" s="3" t="s">
        <v>697</v>
      </c>
      <c r="F3195" s="3" t="s">
        <v>35</v>
      </c>
      <c r="G3195" s="5">
        <v>6.25</v>
      </c>
      <c r="H3195">
        <v>1</v>
      </c>
      <c r="I3195" s="5">
        <v>0.6875</v>
      </c>
      <c r="J3195" s="5">
        <v>0.6875</v>
      </c>
      <c r="K3195">
        <v>2</v>
      </c>
      <c r="L3195" s="15">
        <v>0.5</v>
      </c>
      <c r="M3195" s="13">
        <v>1</v>
      </c>
      <c r="N3195" s="15">
        <v>0</v>
      </c>
      <c r="O3195" s="5">
        <v>0</v>
      </c>
      <c r="P3195" s="5">
        <v>0</v>
      </c>
      <c r="Q3195" s="5">
        <f t="shared" si="545"/>
        <v>0.6875</v>
      </c>
      <c r="R3195" s="5">
        <f t="shared" si="546"/>
        <v>-0.6875</v>
      </c>
      <c r="S3195" s="15">
        <f t="shared" si="547"/>
        <v>-1</v>
      </c>
      <c r="T3195">
        <v>0</v>
      </c>
      <c r="U3195" s="5" t="str">
        <f t="shared" si="548"/>
        <v>NA</v>
      </c>
      <c r="V3195" s="15">
        <f t="shared" si="549"/>
        <v>0</v>
      </c>
      <c r="W3195" s="15">
        <f t="shared" si="550"/>
        <v>0</v>
      </c>
      <c r="X3195" s="5">
        <f t="shared" si="551"/>
        <v>0</v>
      </c>
      <c r="Y3195" s="5">
        <f t="shared" si="552"/>
        <v>0.61875000000000002</v>
      </c>
      <c r="Z3195" s="5">
        <f t="shared" si="553"/>
        <v>-0.72187500000000004</v>
      </c>
      <c r="AA3195" s="5">
        <f t="shared" si="554"/>
        <v>6.8749999999999978E-2</v>
      </c>
      <c r="AB3195" s="5">
        <f t="shared" si="555"/>
        <v>3.4375000000000044E-2</v>
      </c>
    </row>
    <row r="3196" spans="1:28" x14ac:dyDescent="0.55000000000000004">
      <c r="A3196" s="3" t="s">
        <v>28</v>
      </c>
      <c r="B3196" s="3" t="s">
        <v>290</v>
      </c>
      <c r="C3196" t="s">
        <v>31</v>
      </c>
      <c r="D3196" s="3" t="s">
        <v>75</v>
      </c>
      <c r="E3196" s="3" t="s">
        <v>5118</v>
      </c>
      <c r="F3196" s="3" t="s">
        <v>35</v>
      </c>
      <c r="G3196" s="5">
        <v>6.25</v>
      </c>
      <c r="H3196">
        <v>1</v>
      </c>
      <c r="I3196" s="5">
        <v>0.7</v>
      </c>
      <c r="J3196" s="5">
        <v>0.7</v>
      </c>
      <c r="K3196">
        <v>14</v>
      </c>
      <c r="L3196" s="15">
        <v>7.1428571428571397E-2</v>
      </c>
      <c r="M3196" s="13">
        <v>3.64</v>
      </c>
      <c r="N3196" s="15">
        <v>0</v>
      </c>
      <c r="O3196" s="5">
        <v>0</v>
      </c>
      <c r="P3196" s="5">
        <v>0</v>
      </c>
      <c r="Q3196" s="5">
        <f t="shared" si="545"/>
        <v>0.7</v>
      </c>
      <c r="R3196" s="5">
        <f t="shared" si="546"/>
        <v>-0.7</v>
      </c>
      <c r="S3196" s="15">
        <f t="shared" si="547"/>
        <v>-1</v>
      </c>
      <c r="T3196">
        <v>0</v>
      </c>
      <c r="U3196" s="5" t="str">
        <f t="shared" si="548"/>
        <v>NA</v>
      </c>
      <c r="V3196" s="15">
        <f t="shared" si="549"/>
        <v>0</v>
      </c>
      <c r="W3196" s="15">
        <f t="shared" si="550"/>
        <v>0</v>
      </c>
      <c r="X3196" s="5">
        <f t="shared" si="551"/>
        <v>0</v>
      </c>
      <c r="Y3196" s="5">
        <f t="shared" si="552"/>
        <v>0.63</v>
      </c>
      <c r="Z3196" s="5">
        <f t="shared" si="553"/>
        <v>-0.73499999999999999</v>
      </c>
      <c r="AA3196" s="5">
        <f t="shared" si="554"/>
        <v>6.9999999999999951E-2</v>
      </c>
      <c r="AB3196" s="5">
        <f t="shared" si="555"/>
        <v>3.5000000000000031E-2</v>
      </c>
    </row>
    <row r="3197" spans="1:28" x14ac:dyDescent="0.55000000000000004">
      <c r="A3197" s="3" t="s">
        <v>28</v>
      </c>
      <c r="B3197" s="3" t="s">
        <v>2559</v>
      </c>
      <c r="C3197" t="s">
        <v>66</v>
      </c>
      <c r="D3197" s="3" t="s">
        <v>325</v>
      </c>
      <c r="E3197" s="3" t="s">
        <v>165</v>
      </c>
      <c r="F3197" s="3" t="s">
        <v>35</v>
      </c>
      <c r="G3197" s="5">
        <v>6.25</v>
      </c>
      <c r="H3197">
        <v>1</v>
      </c>
      <c r="I3197" s="5">
        <v>0.71250000000000002</v>
      </c>
      <c r="J3197" s="5">
        <v>0.71250000000000002</v>
      </c>
      <c r="K3197">
        <v>156</v>
      </c>
      <c r="L3197" s="15">
        <v>6.41025641025641E-3</v>
      </c>
      <c r="M3197" s="13">
        <v>1.0584615384615399</v>
      </c>
      <c r="N3197" s="15">
        <v>0</v>
      </c>
      <c r="O3197" s="5">
        <v>0</v>
      </c>
      <c r="P3197" s="5">
        <v>0</v>
      </c>
      <c r="Q3197" s="5">
        <f t="shared" si="545"/>
        <v>0.71250000000000002</v>
      </c>
      <c r="R3197" s="5">
        <f t="shared" si="546"/>
        <v>-0.71250000000000002</v>
      </c>
      <c r="S3197" s="15">
        <f t="shared" si="547"/>
        <v>-1</v>
      </c>
      <c r="T3197">
        <v>0</v>
      </c>
      <c r="U3197" s="5" t="str">
        <f t="shared" si="548"/>
        <v>NA</v>
      </c>
      <c r="V3197" s="15">
        <f t="shared" si="549"/>
        <v>0</v>
      </c>
      <c r="W3197" s="15">
        <f t="shared" si="550"/>
        <v>0</v>
      </c>
      <c r="X3197" s="5">
        <f t="shared" si="551"/>
        <v>0</v>
      </c>
      <c r="Y3197" s="5">
        <f t="shared" si="552"/>
        <v>0.64124999999999999</v>
      </c>
      <c r="Z3197" s="5">
        <f t="shared" si="553"/>
        <v>-0.74812500000000004</v>
      </c>
      <c r="AA3197" s="5">
        <f t="shared" si="554"/>
        <v>7.1250000000000036E-2</v>
      </c>
      <c r="AB3197" s="5">
        <f t="shared" si="555"/>
        <v>3.5625000000000018E-2</v>
      </c>
    </row>
    <row r="3198" spans="1:28" x14ac:dyDescent="0.55000000000000004">
      <c r="A3198" s="3" t="s">
        <v>28</v>
      </c>
      <c r="B3198" s="3" t="s">
        <v>3907</v>
      </c>
      <c r="C3198" t="s">
        <v>31</v>
      </c>
      <c r="D3198" s="3" t="s">
        <v>221</v>
      </c>
      <c r="E3198" s="3" t="s">
        <v>5121</v>
      </c>
      <c r="F3198" s="3" t="s">
        <v>35</v>
      </c>
      <c r="G3198" s="5">
        <v>6.25</v>
      </c>
      <c r="H3198">
        <v>1</v>
      </c>
      <c r="I3198" s="5">
        <v>0.72499999999999998</v>
      </c>
      <c r="J3198" s="5">
        <v>0.72499999999999998</v>
      </c>
      <c r="K3198">
        <v>4</v>
      </c>
      <c r="L3198" s="15">
        <v>0.25</v>
      </c>
      <c r="M3198" s="13">
        <v>2</v>
      </c>
      <c r="N3198" s="15">
        <v>0</v>
      </c>
      <c r="O3198" s="5">
        <v>0</v>
      </c>
      <c r="P3198" s="5">
        <v>0</v>
      </c>
      <c r="Q3198" s="5">
        <f t="shared" si="545"/>
        <v>0.72499999999999998</v>
      </c>
      <c r="R3198" s="5">
        <f t="shared" si="546"/>
        <v>-0.72499999999999998</v>
      </c>
      <c r="S3198" s="15">
        <f t="shared" si="547"/>
        <v>-1</v>
      </c>
      <c r="T3198">
        <v>0</v>
      </c>
      <c r="U3198" s="5" t="str">
        <f t="shared" si="548"/>
        <v>NA</v>
      </c>
      <c r="V3198" s="15">
        <f t="shared" si="549"/>
        <v>0</v>
      </c>
      <c r="W3198" s="15">
        <f t="shared" si="550"/>
        <v>0</v>
      </c>
      <c r="X3198" s="5">
        <f t="shared" si="551"/>
        <v>0</v>
      </c>
      <c r="Y3198" s="5">
        <f t="shared" si="552"/>
        <v>0.65249999999999997</v>
      </c>
      <c r="Z3198" s="5">
        <f t="shared" si="553"/>
        <v>-0.76124999999999998</v>
      </c>
      <c r="AA3198" s="5">
        <f t="shared" si="554"/>
        <v>7.2500000000000009E-2</v>
      </c>
      <c r="AB3198" s="5">
        <f t="shared" si="555"/>
        <v>3.6250000000000004E-2</v>
      </c>
    </row>
    <row r="3199" spans="1:28" x14ac:dyDescent="0.55000000000000004">
      <c r="A3199" s="3" t="s">
        <v>28</v>
      </c>
      <c r="B3199" s="3" t="s">
        <v>5123</v>
      </c>
      <c r="C3199" t="s">
        <v>31</v>
      </c>
      <c r="D3199" s="3" t="s">
        <v>113</v>
      </c>
      <c r="E3199" s="3" t="s">
        <v>5124</v>
      </c>
      <c r="F3199" s="3" t="s">
        <v>35</v>
      </c>
      <c r="G3199" s="5">
        <v>6.25</v>
      </c>
      <c r="H3199">
        <v>1</v>
      </c>
      <c r="I3199" s="5">
        <v>0.72499999999999998</v>
      </c>
      <c r="J3199" s="5">
        <v>0.72499999999999998</v>
      </c>
      <c r="K3199">
        <v>1</v>
      </c>
      <c r="L3199" s="15">
        <v>1</v>
      </c>
      <c r="M3199" s="13">
        <v>1</v>
      </c>
      <c r="N3199" s="15">
        <v>0</v>
      </c>
      <c r="O3199" s="5">
        <v>0</v>
      </c>
      <c r="P3199" s="5">
        <v>0</v>
      </c>
      <c r="Q3199" s="5">
        <f t="shared" si="545"/>
        <v>0.72499999999999998</v>
      </c>
      <c r="R3199" s="5">
        <f t="shared" si="546"/>
        <v>-0.72499999999999998</v>
      </c>
      <c r="S3199" s="15">
        <f t="shared" si="547"/>
        <v>-1</v>
      </c>
      <c r="T3199">
        <v>0</v>
      </c>
      <c r="U3199" s="5" t="str">
        <f t="shared" si="548"/>
        <v>NA</v>
      </c>
      <c r="V3199" s="15">
        <f t="shared" si="549"/>
        <v>0</v>
      </c>
      <c r="W3199" s="15">
        <f t="shared" si="550"/>
        <v>0</v>
      </c>
      <c r="X3199" s="5">
        <f t="shared" si="551"/>
        <v>0</v>
      </c>
      <c r="Y3199" s="5">
        <f t="shared" si="552"/>
        <v>0.65249999999999997</v>
      </c>
      <c r="Z3199" s="5">
        <f t="shared" si="553"/>
        <v>-0.76124999999999998</v>
      </c>
      <c r="AA3199" s="5">
        <f t="shared" si="554"/>
        <v>7.2500000000000009E-2</v>
      </c>
      <c r="AB3199" s="5">
        <f t="shared" si="555"/>
        <v>3.6250000000000004E-2</v>
      </c>
    </row>
    <row r="3200" spans="1:28" x14ac:dyDescent="0.55000000000000004">
      <c r="A3200" s="3" t="s">
        <v>28</v>
      </c>
      <c r="B3200" s="3" t="s">
        <v>220</v>
      </c>
      <c r="C3200" t="s">
        <v>31</v>
      </c>
      <c r="D3200" s="3" t="s">
        <v>221</v>
      </c>
      <c r="E3200" s="3" t="s">
        <v>222</v>
      </c>
      <c r="F3200" s="3" t="s">
        <v>35</v>
      </c>
      <c r="G3200" s="5">
        <v>6.25</v>
      </c>
      <c r="H3200">
        <v>1</v>
      </c>
      <c r="I3200" s="5">
        <v>0.76249999999999996</v>
      </c>
      <c r="J3200" s="5">
        <v>0.76249999999999996</v>
      </c>
      <c r="K3200">
        <v>1</v>
      </c>
      <c r="L3200" s="15">
        <v>1</v>
      </c>
      <c r="M3200" s="13">
        <v>1</v>
      </c>
      <c r="N3200" s="15">
        <v>0</v>
      </c>
      <c r="O3200" s="5">
        <v>0</v>
      </c>
      <c r="P3200" s="5">
        <v>0</v>
      </c>
      <c r="Q3200" s="5">
        <f t="shared" si="545"/>
        <v>0.76249999999999996</v>
      </c>
      <c r="R3200" s="5">
        <f t="shared" si="546"/>
        <v>-0.76249999999999996</v>
      </c>
      <c r="S3200" s="15">
        <f t="shared" si="547"/>
        <v>-1</v>
      </c>
      <c r="T3200">
        <v>0</v>
      </c>
      <c r="U3200" s="5" t="str">
        <f t="shared" si="548"/>
        <v>NA</v>
      </c>
      <c r="V3200" s="15">
        <f t="shared" si="549"/>
        <v>0</v>
      </c>
      <c r="W3200" s="15">
        <f t="shared" si="550"/>
        <v>0</v>
      </c>
      <c r="X3200" s="5">
        <f t="shared" si="551"/>
        <v>0</v>
      </c>
      <c r="Y3200" s="5">
        <f t="shared" si="552"/>
        <v>0.68625000000000003</v>
      </c>
      <c r="Z3200" s="5">
        <f t="shared" si="553"/>
        <v>-0.80062500000000003</v>
      </c>
      <c r="AA3200" s="5">
        <f t="shared" si="554"/>
        <v>7.6249999999999929E-2</v>
      </c>
      <c r="AB3200" s="5">
        <f t="shared" si="555"/>
        <v>3.8125000000000075E-2</v>
      </c>
    </row>
    <row r="3201" spans="1:28" x14ac:dyDescent="0.55000000000000004">
      <c r="A3201" s="3" t="s">
        <v>28</v>
      </c>
      <c r="B3201" s="3" t="s">
        <v>5127</v>
      </c>
      <c r="C3201" t="s">
        <v>31</v>
      </c>
      <c r="D3201" s="3" t="s">
        <v>104</v>
      </c>
      <c r="E3201" s="3" t="s">
        <v>616</v>
      </c>
      <c r="F3201" s="3" t="s">
        <v>35</v>
      </c>
      <c r="G3201" s="5">
        <v>6.25</v>
      </c>
      <c r="H3201">
        <v>1</v>
      </c>
      <c r="I3201" s="5">
        <v>0.76249999999999996</v>
      </c>
      <c r="J3201" s="5">
        <v>0.76249999999999996</v>
      </c>
      <c r="K3201">
        <v>2</v>
      </c>
      <c r="L3201" s="15">
        <v>0.5</v>
      </c>
      <c r="M3201" s="13">
        <v>1</v>
      </c>
      <c r="N3201" s="15">
        <v>0</v>
      </c>
      <c r="O3201" s="5">
        <v>0</v>
      </c>
      <c r="P3201" s="5">
        <v>0</v>
      </c>
      <c r="Q3201" s="5">
        <f t="shared" si="545"/>
        <v>0.76249999999999996</v>
      </c>
      <c r="R3201" s="5">
        <f t="shared" si="546"/>
        <v>-0.76249999999999996</v>
      </c>
      <c r="S3201" s="15">
        <f t="shared" si="547"/>
        <v>-1</v>
      </c>
      <c r="T3201">
        <v>0</v>
      </c>
      <c r="U3201" s="5" t="str">
        <f t="shared" si="548"/>
        <v>NA</v>
      </c>
      <c r="V3201" s="15">
        <f t="shared" si="549"/>
        <v>0</v>
      </c>
      <c r="W3201" s="15">
        <f t="shared" si="550"/>
        <v>0</v>
      </c>
      <c r="X3201" s="5">
        <f t="shared" si="551"/>
        <v>0</v>
      </c>
      <c r="Y3201" s="5">
        <f t="shared" si="552"/>
        <v>0.68625000000000003</v>
      </c>
      <c r="Z3201" s="5">
        <f t="shared" si="553"/>
        <v>-0.80062500000000003</v>
      </c>
      <c r="AA3201" s="5">
        <f t="shared" si="554"/>
        <v>7.6249999999999929E-2</v>
      </c>
      <c r="AB3201" s="5">
        <f t="shared" si="555"/>
        <v>3.8125000000000075E-2</v>
      </c>
    </row>
    <row r="3202" spans="1:28" x14ac:dyDescent="0.55000000000000004">
      <c r="A3202" s="3" t="s">
        <v>28</v>
      </c>
      <c r="B3202" s="3" t="s">
        <v>3460</v>
      </c>
      <c r="C3202" t="s">
        <v>31</v>
      </c>
      <c r="D3202" s="3" t="s">
        <v>32</v>
      </c>
      <c r="E3202" s="3" t="s">
        <v>467</v>
      </c>
      <c r="F3202" s="3" t="s">
        <v>35</v>
      </c>
      <c r="G3202" s="5">
        <v>6.25</v>
      </c>
      <c r="H3202">
        <v>1</v>
      </c>
      <c r="I3202" s="5">
        <v>0.76249999999999996</v>
      </c>
      <c r="J3202" s="5">
        <v>0.76249999999999996</v>
      </c>
      <c r="K3202">
        <v>10</v>
      </c>
      <c r="L3202" s="15">
        <v>0.1</v>
      </c>
      <c r="M3202" s="13">
        <v>1</v>
      </c>
      <c r="N3202" s="15">
        <v>0</v>
      </c>
      <c r="O3202" s="5">
        <v>0</v>
      </c>
      <c r="P3202" s="5">
        <v>0</v>
      </c>
      <c r="Q3202" s="5">
        <f t="shared" ref="Q3202:Q3265" si="556">I3202</f>
        <v>0.76249999999999996</v>
      </c>
      <c r="R3202" s="5">
        <f t="shared" ref="R3202:R3265" si="557">P3202-Q3202</f>
        <v>-0.76249999999999996</v>
      </c>
      <c r="S3202" s="15">
        <f t="shared" ref="S3202:S3265" si="558">IF(Q3202=0,0,(P3202-Q3202)/Q3202)</f>
        <v>-1</v>
      </c>
      <c r="T3202">
        <v>0</v>
      </c>
      <c r="U3202" s="5" t="str">
        <f t="shared" ref="U3202:U3265" si="559">IF(T3202=0,"NA",P3202/T3202)</f>
        <v>NA</v>
      </c>
      <c r="V3202" s="15">
        <f t="shared" si="549"/>
        <v>0</v>
      </c>
      <c r="W3202" s="15">
        <f t="shared" si="550"/>
        <v>0</v>
      </c>
      <c r="X3202" s="5">
        <f t="shared" si="551"/>
        <v>0</v>
      </c>
      <c r="Y3202" s="5">
        <f t="shared" si="552"/>
        <v>0.68625000000000003</v>
      </c>
      <c r="Z3202" s="5">
        <f t="shared" si="553"/>
        <v>-0.80062500000000003</v>
      </c>
      <c r="AA3202" s="5">
        <f t="shared" si="554"/>
        <v>7.6249999999999929E-2</v>
      </c>
      <c r="AB3202" s="5">
        <f t="shared" si="555"/>
        <v>3.8125000000000075E-2</v>
      </c>
    </row>
    <row r="3203" spans="1:28" x14ac:dyDescent="0.55000000000000004">
      <c r="A3203" s="3" t="s">
        <v>28</v>
      </c>
      <c r="B3203" s="3" t="s">
        <v>220</v>
      </c>
      <c r="C3203" t="s">
        <v>31</v>
      </c>
      <c r="D3203" s="3" t="s">
        <v>137</v>
      </c>
      <c r="E3203" s="3" t="s">
        <v>138</v>
      </c>
      <c r="F3203" s="3" t="s">
        <v>35</v>
      </c>
      <c r="G3203" s="5">
        <v>6.25</v>
      </c>
      <c r="H3203">
        <v>1</v>
      </c>
      <c r="I3203" s="5">
        <v>0.77500000000000002</v>
      </c>
      <c r="J3203" s="5">
        <v>0.77500000000000002</v>
      </c>
      <c r="K3203">
        <v>5</v>
      </c>
      <c r="L3203" s="15">
        <v>0.2</v>
      </c>
      <c r="M3203" s="13">
        <v>1.2</v>
      </c>
      <c r="N3203" s="15">
        <v>0</v>
      </c>
      <c r="O3203" s="5">
        <v>0</v>
      </c>
      <c r="P3203" s="5">
        <v>0</v>
      </c>
      <c r="Q3203" s="5">
        <f t="shared" si="556"/>
        <v>0.77500000000000002</v>
      </c>
      <c r="R3203" s="5">
        <f t="shared" si="557"/>
        <v>-0.77500000000000002</v>
      </c>
      <c r="S3203" s="15">
        <f t="shared" si="558"/>
        <v>-1</v>
      </c>
      <c r="T3203">
        <v>0</v>
      </c>
      <c r="U3203" s="5" t="str">
        <f t="shared" si="559"/>
        <v>NA</v>
      </c>
      <c r="V3203" s="15">
        <f t="shared" ref="V3203:V3266" si="560">(L3203*N3203)</f>
        <v>0</v>
      </c>
      <c r="W3203" s="15">
        <f t="shared" ref="W3203:W3266" si="561">IF(P3203=0,0,R3203/P3203)</f>
        <v>0</v>
      </c>
      <c r="X3203" s="5">
        <f t="shared" ref="X3203:X3266" si="562">IF(T3203=0,0,Q3203/T3203)</f>
        <v>0</v>
      </c>
      <c r="Y3203" s="5">
        <f t="shared" ref="Y3203:Y3266" si="563">Q3203*0.9</f>
        <v>0.69750000000000001</v>
      </c>
      <c r="Z3203" s="5">
        <f t="shared" ref="Z3203:Z3266" si="564">R3203*1.05</f>
        <v>-0.81375000000000008</v>
      </c>
      <c r="AA3203" s="5">
        <f t="shared" ref="AA3203:AA3266" si="565">Q3203-Y3203</f>
        <v>7.7500000000000013E-2</v>
      </c>
      <c r="AB3203" s="5">
        <f t="shared" ref="AB3203:AB3266" si="566">R3203-Z3203</f>
        <v>3.8750000000000062E-2</v>
      </c>
    </row>
    <row r="3204" spans="1:28" x14ac:dyDescent="0.55000000000000004">
      <c r="A3204" s="3" t="s">
        <v>28</v>
      </c>
      <c r="B3204" s="3" t="s">
        <v>5131</v>
      </c>
      <c r="C3204" t="s">
        <v>31</v>
      </c>
      <c r="D3204" s="3" t="s">
        <v>133</v>
      </c>
      <c r="E3204" s="3" t="s">
        <v>5132</v>
      </c>
      <c r="F3204" s="3" t="s">
        <v>35</v>
      </c>
      <c r="G3204" s="5">
        <v>6.25</v>
      </c>
      <c r="H3204">
        <v>1</v>
      </c>
      <c r="I3204" s="5">
        <v>0.78749999999999998</v>
      </c>
      <c r="J3204" s="5">
        <v>0.78749999999999998</v>
      </c>
      <c r="K3204">
        <v>1</v>
      </c>
      <c r="L3204" s="15">
        <v>1</v>
      </c>
      <c r="M3204" s="13">
        <v>1</v>
      </c>
      <c r="N3204" s="15">
        <v>0</v>
      </c>
      <c r="O3204" s="5">
        <v>0</v>
      </c>
      <c r="P3204" s="5">
        <v>0</v>
      </c>
      <c r="Q3204" s="5">
        <f t="shared" si="556"/>
        <v>0.78749999999999998</v>
      </c>
      <c r="R3204" s="5">
        <f t="shared" si="557"/>
        <v>-0.78749999999999998</v>
      </c>
      <c r="S3204" s="15">
        <f t="shared" si="558"/>
        <v>-1</v>
      </c>
      <c r="T3204">
        <v>0</v>
      </c>
      <c r="U3204" s="5" t="str">
        <f t="shared" si="559"/>
        <v>NA</v>
      </c>
      <c r="V3204" s="15">
        <f t="shared" si="560"/>
        <v>0</v>
      </c>
      <c r="W3204" s="15">
        <f t="shared" si="561"/>
        <v>0</v>
      </c>
      <c r="X3204" s="5">
        <f t="shared" si="562"/>
        <v>0</v>
      </c>
      <c r="Y3204" s="5">
        <f t="shared" si="563"/>
        <v>0.70874999999999999</v>
      </c>
      <c r="Z3204" s="5">
        <f t="shared" si="564"/>
        <v>-0.82687500000000003</v>
      </c>
      <c r="AA3204" s="5">
        <f t="shared" si="565"/>
        <v>7.8749999999999987E-2</v>
      </c>
      <c r="AB3204" s="5">
        <f t="shared" si="566"/>
        <v>3.9375000000000049E-2</v>
      </c>
    </row>
    <row r="3205" spans="1:28" x14ac:dyDescent="0.55000000000000004">
      <c r="A3205" s="3" t="s">
        <v>28</v>
      </c>
      <c r="B3205" s="3" t="s">
        <v>1344</v>
      </c>
      <c r="C3205" t="s">
        <v>31</v>
      </c>
      <c r="D3205" s="3" t="s">
        <v>417</v>
      </c>
      <c r="E3205" s="3" t="s">
        <v>418</v>
      </c>
      <c r="F3205" s="3" t="s">
        <v>35</v>
      </c>
      <c r="G3205" s="5">
        <v>6.25</v>
      </c>
      <c r="H3205">
        <v>1</v>
      </c>
      <c r="I3205" s="5">
        <v>0.8</v>
      </c>
      <c r="J3205" s="5">
        <v>0.8</v>
      </c>
      <c r="K3205">
        <v>1</v>
      </c>
      <c r="L3205" s="15">
        <v>1</v>
      </c>
      <c r="M3205" s="13">
        <v>1</v>
      </c>
      <c r="N3205" s="15">
        <v>0</v>
      </c>
      <c r="O3205" s="5">
        <v>0</v>
      </c>
      <c r="P3205" s="5">
        <v>0</v>
      </c>
      <c r="Q3205" s="5">
        <f t="shared" si="556"/>
        <v>0.8</v>
      </c>
      <c r="R3205" s="5">
        <f t="shared" si="557"/>
        <v>-0.8</v>
      </c>
      <c r="S3205" s="15">
        <f t="shared" si="558"/>
        <v>-1</v>
      </c>
      <c r="T3205">
        <v>0</v>
      </c>
      <c r="U3205" s="5" t="str">
        <f t="shared" si="559"/>
        <v>NA</v>
      </c>
      <c r="V3205" s="15">
        <f t="shared" si="560"/>
        <v>0</v>
      </c>
      <c r="W3205" s="15">
        <f t="shared" si="561"/>
        <v>0</v>
      </c>
      <c r="X3205" s="5">
        <f t="shared" si="562"/>
        <v>0</v>
      </c>
      <c r="Y3205" s="5">
        <f t="shared" si="563"/>
        <v>0.72000000000000008</v>
      </c>
      <c r="Z3205" s="5">
        <f t="shared" si="564"/>
        <v>-0.84000000000000008</v>
      </c>
      <c r="AA3205" s="5">
        <f t="shared" si="565"/>
        <v>7.999999999999996E-2</v>
      </c>
      <c r="AB3205" s="5">
        <f t="shared" si="566"/>
        <v>4.0000000000000036E-2</v>
      </c>
    </row>
    <row r="3206" spans="1:28" x14ac:dyDescent="0.55000000000000004">
      <c r="A3206" s="3" t="s">
        <v>28</v>
      </c>
      <c r="B3206" s="3" t="s">
        <v>5135</v>
      </c>
      <c r="C3206" t="s">
        <v>31</v>
      </c>
      <c r="D3206" s="3" t="s">
        <v>221</v>
      </c>
      <c r="E3206" s="3" t="s">
        <v>5069</v>
      </c>
      <c r="F3206" s="3" t="s">
        <v>35</v>
      </c>
      <c r="G3206" s="5">
        <v>6.25</v>
      </c>
      <c r="H3206">
        <v>1</v>
      </c>
      <c r="I3206" s="5">
        <v>0.8</v>
      </c>
      <c r="J3206" s="5">
        <v>0.8</v>
      </c>
      <c r="K3206">
        <v>2</v>
      </c>
      <c r="L3206" s="15">
        <v>0.5</v>
      </c>
      <c r="M3206" s="13">
        <v>1</v>
      </c>
      <c r="N3206" s="15">
        <v>0</v>
      </c>
      <c r="O3206" s="5">
        <v>0</v>
      </c>
      <c r="P3206" s="5">
        <v>0</v>
      </c>
      <c r="Q3206" s="5">
        <f t="shared" si="556"/>
        <v>0.8</v>
      </c>
      <c r="R3206" s="5">
        <f t="shared" si="557"/>
        <v>-0.8</v>
      </c>
      <c r="S3206" s="15">
        <f t="shared" si="558"/>
        <v>-1</v>
      </c>
      <c r="T3206">
        <v>0</v>
      </c>
      <c r="U3206" s="5" t="str">
        <f t="shared" si="559"/>
        <v>NA</v>
      </c>
      <c r="V3206" s="15">
        <f t="shared" si="560"/>
        <v>0</v>
      </c>
      <c r="W3206" s="15">
        <f t="shared" si="561"/>
        <v>0</v>
      </c>
      <c r="X3206" s="5">
        <f t="shared" si="562"/>
        <v>0</v>
      </c>
      <c r="Y3206" s="5">
        <f t="shared" si="563"/>
        <v>0.72000000000000008</v>
      </c>
      <c r="Z3206" s="5">
        <f t="shared" si="564"/>
        <v>-0.84000000000000008</v>
      </c>
      <c r="AA3206" s="5">
        <f t="shared" si="565"/>
        <v>7.999999999999996E-2</v>
      </c>
      <c r="AB3206" s="5">
        <f t="shared" si="566"/>
        <v>4.0000000000000036E-2</v>
      </c>
    </row>
    <row r="3207" spans="1:28" x14ac:dyDescent="0.55000000000000004">
      <c r="A3207" s="3" t="s">
        <v>28</v>
      </c>
      <c r="B3207" s="3" t="s">
        <v>5137</v>
      </c>
      <c r="C3207" t="s">
        <v>31</v>
      </c>
      <c r="D3207" s="3" t="s">
        <v>125</v>
      </c>
      <c r="E3207" s="3" t="s">
        <v>3601</v>
      </c>
      <c r="F3207" s="3" t="s">
        <v>35</v>
      </c>
      <c r="G3207" s="5">
        <v>6.25</v>
      </c>
      <c r="H3207">
        <v>1</v>
      </c>
      <c r="I3207" s="5">
        <v>0.8</v>
      </c>
      <c r="J3207" s="5">
        <v>0.8</v>
      </c>
      <c r="K3207">
        <v>2</v>
      </c>
      <c r="L3207" s="15">
        <v>0.5</v>
      </c>
      <c r="M3207" s="13">
        <v>1</v>
      </c>
      <c r="N3207" s="15">
        <v>0</v>
      </c>
      <c r="O3207" s="5">
        <v>0</v>
      </c>
      <c r="P3207" s="5">
        <v>0</v>
      </c>
      <c r="Q3207" s="5">
        <f t="shared" si="556"/>
        <v>0.8</v>
      </c>
      <c r="R3207" s="5">
        <f t="shared" si="557"/>
        <v>-0.8</v>
      </c>
      <c r="S3207" s="15">
        <f t="shared" si="558"/>
        <v>-1</v>
      </c>
      <c r="T3207">
        <v>0</v>
      </c>
      <c r="U3207" s="5" t="str">
        <f t="shared" si="559"/>
        <v>NA</v>
      </c>
      <c r="V3207" s="15">
        <f t="shared" si="560"/>
        <v>0</v>
      </c>
      <c r="W3207" s="15">
        <f t="shared" si="561"/>
        <v>0</v>
      </c>
      <c r="X3207" s="5">
        <f t="shared" si="562"/>
        <v>0</v>
      </c>
      <c r="Y3207" s="5">
        <f t="shared" si="563"/>
        <v>0.72000000000000008</v>
      </c>
      <c r="Z3207" s="5">
        <f t="shared" si="564"/>
        <v>-0.84000000000000008</v>
      </c>
      <c r="AA3207" s="5">
        <f t="shared" si="565"/>
        <v>7.999999999999996E-2</v>
      </c>
      <c r="AB3207" s="5">
        <f t="shared" si="566"/>
        <v>4.0000000000000036E-2</v>
      </c>
    </row>
    <row r="3208" spans="1:28" x14ac:dyDescent="0.55000000000000004">
      <c r="A3208" s="3" t="s">
        <v>28</v>
      </c>
      <c r="B3208" s="3" t="s">
        <v>3128</v>
      </c>
      <c r="C3208" t="s">
        <v>31</v>
      </c>
      <c r="D3208" s="3" t="s">
        <v>32</v>
      </c>
      <c r="E3208" s="3" t="s">
        <v>2714</v>
      </c>
      <c r="F3208" s="3" t="s">
        <v>35</v>
      </c>
      <c r="G3208" s="5">
        <v>6.25</v>
      </c>
      <c r="H3208">
        <v>1</v>
      </c>
      <c r="I3208" s="5">
        <v>0.8</v>
      </c>
      <c r="J3208" s="5">
        <v>0.8</v>
      </c>
      <c r="K3208">
        <v>56</v>
      </c>
      <c r="L3208" s="15">
        <v>1.7857142857142901E-2</v>
      </c>
      <c r="M3208" s="13">
        <v>1.4285714285714299</v>
      </c>
      <c r="N3208" s="15">
        <v>0</v>
      </c>
      <c r="O3208" s="5">
        <v>0</v>
      </c>
      <c r="P3208" s="5">
        <v>0</v>
      </c>
      <c r="Q3208" s="5">
        <f t="shared" si="556"/>
        <v>0.8</v>
      </c>
      <c r="R3208" s="5">
        <f t="shared" si="557"/>
        <v>-0.8</v>
      </c>
      <c r="S3208" s="15">
        <f t="shared" si="558"/>
        <v>-1</v>
      </c>
      <c r="T3208">
        <v>0</v>
      </c>
      <c r="U3208" s="5" t="str">
        <f t="shared" si="559"/>
        <v>NA</v>
      </c>
      <c r="V3208" s="15">
        <f t="shared" si="560"/>
        <v>0</v>
      </c>
      <c r="W3208" s="15">
        <f t="shared" si="561"/>
        <v>0</v>
      </c>
      <c r="X3208" s="5">
        <f t="shared" si="562"/>
        <v>0</v>
      </c>
      <c r="Y3208" s="5">
        <f t="shared" si="563"/>
        <v>0.72000000000000008</v>
      </c>
      <c r="Z3208" s="5">
        <f t="shared" si="564"/>
        <v>-0.84000000000000008</v>
      </c>
      <c r="AA3208" s="5">
        <f t="shared" si="565"/>
        <v>7.999999999999996E-2</v>
      </c>
      <c r="AB3208" s="5">
        <f t="shared" si="566"/>
        <v>4.0000000000000036E-2</v>
      </c>
    </row>
    <row r="3209" spans="1:28" x14ac:dyDescent="0.55000000000000004">
      <c r="A3209" s="3" t="s">
        <v>28</v>
      </c>
      <c r="B3209" s="3" t="s">
        <v>2583</v>
      </c>
      <c r="C3209" t="s">
        <v>31</v>
      </c>
      <c r="D3209" s="3" t="s">
        <v>262</v>
      </c>
      <c r="E3209" s="3" t="s">
        <v>263</v>
      </c>
      <c r="F3209" s="3" t="s">
        <v>35</v>
      </c>
      <c r="G3209" s="5">
        <v>6.25</v>
      </c>
      <c r="H3209">
        <v>1</v>
      </c>
      <c r="I3209" s="5">
        <v>0.8125</v>
      </c>
      <c r="J3209" s="5">
        <v>0.8125</v>
      </c>
      <c r="K3209">
        <v>9</v>
      </c>
      <c r="L3209" s="15">
        <v>0.11111111111111099</v>
      </c>
      <c r="M3209" s="13">
        <v>3.8888888888888902</v>
      </c>
      <c r="N3209" s="15">
        <v>0</v>
      </c>
      <c r="O3209" s="5">
        <v>0</v>
      </c>
      <c r="P3209" s="5">
        <v>0</v>
      </c>
      <c r="Q3209" s="5">
        <f t="shared" si="556"/>
        <v>0.8125</v>
      </c>
      <c r="R3209" s="5">
        <f t="shared" si="557"/>
        <v>-0.8125</v>
      </c>
      <c r="S3209" s="15">
        <f t="shared" si="558"/>
        <v>-1</v>
      </c>
      <c r="T3209">
        <v>0</v>
      </c>
      <c r="U3209" s="5" t="str">
        <f t="shared" si="559"/>
        <v>NA</v>
      </c>
      <c r="V3209" s="15">
        <f t="shared" si="560"/>
        <v>0</v>
      </c>
      <c r="W3209" s="15">
        <f t="shared" si="561"/>
        <v>0</v>
      </c>
      <c r="X3209" s="5">
        <f t="shared" si="562"/>
        <v>0</v>
      </c>
      <c r="Y3209" s="5">
        <f t="shared" si="563"/>
        <v>0.73125000000000007</v>
      </c>
      <c r="Z3209" s="5">
        <f t="shared" si="564"/>
        <v>-0.85312500000000002</v>
      </c>
      <c r="AA3209" s="5">
        <f t="shared" si="565"/>
        <v>8.1249999999999933E-2</v>
      </c>
      <c r="AB3209" s="5">
        <f t="shared" si="566"/>
        <v>4.0625000000000022E-2</v>
      </c>
    </row>
    <row r="3210" spans="1:28" x14ac:dyDescent="0.55000000000000004">
      <c r="A3210" s="3" t="s">
        <v>28</v>
      </c>
      <c r="B3210" s="3" t="s">
        <v>5141</v>
      </c>
      <c r="C3210" t="s">
        <v>31</v>
      </c>
      <c r="D3210" s="3" t="s">
        <v>125</v>
      </c>
      <c r="E3210" s="3" t="s">
        <v>3994</v>
      </c>
      <c r="F3210" s="3" t="s">
        <v>35</v>
      </c>
      <c r="G3210" s="5">
        <v>6.25</v>
      </c>
      <c r="H3210">
        <v>1</v>
      </c>
      <c r="I3210" s="5">
        <v>0.82499999999999996</v>
      </c>
      <c r="J3210" s="5">
        <v>0.82499999999999996</v>
      </c>
      <c r="K3210">
        <v>1</v>
      </c>
      <c r="L3210" s="15">
        <v>1</v>
      </c>
      <c r="M3210" s="13">
        <v>1</v>
      </c>
      <c r="N3210" s="15">
        <v>0</v>
      </c>
      <c r="O3210" s="5">
        <v>0</v>
      </c>
      <c r="P3210" s="5">
        <v>0</v>
      </c>
      <c r="Q3210" s="5">
        <f t="shared" si="556"/>
        <v>0.82499999999999996</v>
      </c>
      <c r="R3210" s="5">
        <f t="shared" si="557"/>
        <v>-0.82499999999999996</v>
      </c>
      <c r="S3210" s="15">
        <f t="shared" si="558"/>
        <v>-1</v>
      </c>
      <c r="T3210">
        <v>0</v>
      </c>
      <c r="U3210" s="5" t="str">
        <f t="shared" si="559"/>
        <v>NA</v>
      </c>
      <c r="V3210" s="15">
        <f t="shared" si="560"/>
        <v>0</v>
      </c>
      <c r="W3210" s="15">
        <f t="shared" si="561"/>
        <v>0</v>
      </c>
      <c r="X3210" s="5">
        <f t="shared" si="562"/>
        <v>0</v>
      </c>
      <c r="Y3210" s="5">
        <f t="shared" si="563"/>
        <v>0.74249999999999994</v>
      </c>
      <c r="Z3210" s="5">
        <f t="shared" si="564"/>
        <v>-0.86624999999999996</v>
      </c>
      <c r="AA3210" s="5">
        <f t="shared" si="565"/>
        <v>8.2500000000000018E-2</v>
      </c>
      <c r="AB3210" s="5">
        <f t="shared" si="566"/>
        <v>4.1250000000000009E-2</v>
      </c>
    </row>
    <row r="3211" spans="1:28" x14ac:dyDescent="0.55000000000000004">
      <c r="A3211" s="3" t="s">
        <v>28</v>
      </c>
      <c r="B3211" s="3" t="s">
        <v>2583</v>
      </c>
      <c r="C3211" t="s">
        <v>31</v>
      </c>
      <c r="D3211" s="3" t="s">
        <v>104</v>
      </c>
      <c r="E3211" s="3" t="s">
        <v>105</v>
      </c>
      <c r="F3211" s="3" t="s">
        <v>35</v>
      </c>
      <c r="G3211" s="5">
        <v>6.25</v>
      </c>
      <c r="H3211">
        <v>1</v>
      </c>
      <c r="I3211" s="5">
        <v>0.82499999999999996</v>
      </c>
      <c r="J3211" s="5">
        <v>0.82499999999999996</v>
      </c>
      <c r="K3211">
        <v>10</v>
      </c>
      <c r="L3211" s="15">
        <v>0.1</v>
      </c>
      <c r="M3211" s="13">
        <v>2.8</v>
      </c>
      <c r="N3211" s="15">
        <v>0</v>
      </c>
      <c r="O3211" s="5">
        <v>0</v>
      </c>
      <c r="P3211" s="5">
        <v>0</v>
      </c>
      <c r="Q3211" s="5">
        <f t="shared" si="556"/>
        <v>0.82499999999999996</v>
      </c>
      <c r="R3211" s="5">
        <f t="shared" si="557"/>
        <v>-0.82499999999999996</v>
      </c>
      <c r="S3211" s="15">
        <f t="shared" si="558"/>
        <v>-1</v>
      </c>
      <c r="T3211">
        <v>0</v>
      </c>
      <c r="U3211" s="5" t="str">
        <f t="shared" si="559"/>
        <v>NA</v>
      </c>
      <c r="V3211" s="15">
        <f t="shared" si="560"/>
        <v>0</v>
      </c>
      <c r="W3211" s="15">
        <f t="shared" si="561"/>
        <v>0</v>
      </c>
      <c r="X3211" s="5">
        <f t="shared" si="562"/>
        <v>0</v>
      </c>
      <c r="Y3211" s="5">
        <f t="shared" si="563"/>
        <v>0.74249999999999994</v>
      </c>
      <c r="Z3211" s="5">
        <f t="shared" si="564"/>
        <v>-0.86624999999999996</v>
      </c>
      <c r="AA3211" s="5">
        <f t="shared" si="565"/>
        <v>8.2500000000000018E-2</v>
      </c>
      <c r="AB3211" s="5">
        <f t="shared" si="566"/>
        <v>4.1250000000000009E-2</v>
      </c>
    </row>
    <row r="3212" spans="1:28" x14ac:dyDescent="0.55000000000000004">
      <c r="A3212" s="3" t="s">
        <v>28</v>
      </c>
      <c r="B3212" s="3" t="s">
        <v>778</v>
      </c>
      <c r="C3212" t="s">
        <v>31</v>
      </c>
      <c r="D3212" s="3" t="s">
        <v>417</v>
      </c>
      <c r="E3212" s="3" t="s">
        <v>5144</v>
      </c>
      <c r="F3212" s="3" t="s">
        <v>35</v>
      </c>
      <c r="G3212" s="5">
        <v>6.25</v>
      </c>
      <c r="H3212">
        <v>1</v>
      </c>
      <c r="I3212" s="5">
        <v>0.83750000000000002</v>
      </c>
      <c r="J3212" s="5">
        <v>0.83750000000000002</v>
      </c>
      <c r="K3212">
        <v>31</v>
      </c>
      <c r="L3212" s="15">
        <v>3.2258064516128997E-2</v>
      </c>
      <c r="M3212" s="13">
        <v>1</v>
      </c>
      <c r="N3212" s="15">
        <v>0</v>
      </c>
      <c r="O3212" s="5">
        <v>0</v>
      </c>
      <c r="P3212" s="5">
        <v>0</v>
      </c>
      <c r="Q3212" s="5">
        <f t="shared" si="556"/>
        <v>0.83750000000000002</v>
      </c>
      <c r="R3212" s="5">
        <f t="shared" si="557"/>
        <v>-0.83750000000000002</v>
      </c>
      <c r="S3212" s="15">
        <f t="shared" si="558"/>
        <v>-1</v>
      </c>
      <c r="T3212">
        <v>0</v>
      </c>
      <c r="U3212" s="5" t="str">
        <f t="shared" si="559"/>
        <v>NA</v>
      </c>
      <c r="V3212" s="15">
        <f t="shared" si="560"/>
        <v>0</v>
      </c>
      <c r="W3212" s="15">
        <f t="shared" si="561"/>
        <v>0</v>
      </c>
      <c r="X3212" s="5">
        <f t="shared" si="562"/>
        <v>0</v>
      </c>
      <c r="Y3212" s="5">
        <f t="shared" si="563"/>
        <v>0.75375000000000003</v>
      </c>
      <c r="Z3212" s="5">
        <f t="shared" si="564"/>
        <v>-0.87937500000000002</v>
      </c>
      <c r="AA3212" s="5">
        <f t="shared" si="565"/>
        <v>8.3749999999999991E-2</v>
      </c>
      <c r="AB3212" s="5">
        <f t="shared" si="566"/>
        <v>4.1874999999999996E-2</v>
      </c>
    </row>
    <row r="3213" spans="1:28" x14ac:dyDescent="0.55000000000000004">
      <c r="A3213" s="3" t="s">
        <v>28</v>
      </c>
      <c r="B3213" s="3" t="s">
        <v>3159</v>
      </c>
      <c r="C3213" t="s">
        <v>31</v>
      </c>
      <c r="D3213" s="3" t="s">
        <v>221</v>
      </c>
      <c r="E3213" s="3" t="s">
        <v>5146</v>
      </c>
      <c r="F3213" s="3" t="s">
        <v>35</v>
      </c>
      <c r="G3213" s="5">
        <v>6.25</v>
      </c>
      <c r="H3213">
        <v>1</v>
      </c>
      <c r="I3213" s="5">
        <v>0.875</v>
      </c>
      <c r="J3213" s="5">
        <v>0.875</v>
      </c>
      <c r="K3213">
        <v>1</v>
      </c>
      <c r="L3213" s="15">
        <v>1</v>
      </c>
      <c r="M3213" s="13">
        <v>1</v>
      </c>
      <c r="N3213" s="15">
        <v>0</v>
      </c>
      <c r="O3213" s="5">
        <v>0</v>
      </c>
      <c r="P3213" s="5">
        <v>0</v>
      </c>
      <c r="Q3213" s="5">
        <f t="shared" si="556"/>
        <v>0.875</v>
      </c>
      <c r="R3213" s="5">
        <f t="shared" si="557"/>
        <v>-0.875</v>
      </c>
      <c r="S3213" s="15">
        <f t="shared" si="558"/>
        <v>-1</v>
      </c>
      <c r="T3213">
        <v>0</v>
      </c>
      <c r="U3213" s="5" t="str">
        <f t="shared" si="559"/>
        <v>NA</v>
      </c>
      <c r="V3213" s="15">
        <f t="shared" si="560"/>
        <v>0</v>
      </c>
      <c r="W3213" s="15">
        <f t="shared" si="561"/>
        <v>0</v>
      </c>
      <c r="X3213" s="5">
        <f t="shared" si="562"/>
        <v>0</v>
      </c>
      <c r="Y3213" s="5">
        <f t="shared" si="563"/>
        <v>0.78749999999999998</v>
      </c>
      <c r="Z3213" s="5">
        <f t="shared" si="564"/>
        <v>-0.91875000000000007</v>
      </c>
      <c r="AA3213" s="5">
        <f t="shared" si="565"/>
        <v>8.7500000000000022E-2</v>
      </c>
      <c r="AB3213" s="5">
        <f t="shared" si="566"/>
        <v>4.3750000000000067E-2</v>
      </c>
    </row>
    <row r="3214" spans="1:28" x14ac:dyDescent="0.55000000000000004">
      <c r="A3214" s="3" t="s">
        <v>28</v>
      </c>
      <c r="B3214" s="3" t="s">
        <v>497</v>
      </c>
      <c r="C3214" t="s">
        <v>31</v>
      </c>
      <c r="D3214" s="3" t="s">
        <v>417</v>
      </c>
      <c r="E3214" s="3" t="s">
        <v>5148</v>
      </c>
      <c r="F3214" s="3" t="s">
        <v>35</v>
      </c>
      <c r="G3214" s="5">
        <v>6.25</v>
      </c>
      <c r="H3214">
        <v>1</v>
      </c>
      <c r="I3214" s="5">
        <v>0.88749999999999996</v>
      </c>
      <c r="J3214" s="5">
        <v>0.88749999999999996</v>
      </c>
      <c r="K3214">
        <v>2</v>
      </c>
      <c r="L3214" s="15">
        <v>0.5</v>
      </c>
      <c r="M3214" s="13">
        <v>1</v>
      </c>
      <c r="N3214" s="15">
        <v>0</v>
      </c>
      <c r="O3214" s="5">
        <v>0</v>
      </c>
      <c r="P3214" s="5">
        <v>0</v>
      </c>
      <c r="Q3214" s="5">
        <f t="shared" si="556"/>
        <v>0.88749999999999996</v>
      </c>
      <c r="R3214" s="5">
        <f t="shared" si="557"/>
        <v>-0.88749999999999996</v>
      </c>
      <c r="S3214" s="15">
        <f t="shared" si="558"/>
        <v>-1</v>
      </c>
      <c r="T3214">
        <v>0</v>
      </c>
      <c r="U3214" s="5" t="str">
        <f t="shared" si="559"/>
        <v>NA</v>
      </c>
      <c r="V3214" s="15">
        <f t="shared" si="560"/>
        <v>0</v>
      </c>
      <c r="W3214" s="15">
        <f t="shared" si="561"/>
        <v>0</v>
      </c>
      <c r="X3214" s="5">
        <f t="shared" si="562"/>
        <v>0</v>
      </c>
      <c r="Y3214" s="5">
        <f t="shared" si="563"/>
        <v>0.79874999999999996</v>
      </c>
      <c r="Z3214" s="5">
        <f t="shared" si="564"/>
        <v>-0.93187500000000001</v>
      </c>
      <c r="AA3214" s="5">
        <f t="shared" si="565"/>
        <v>8.8749999999999996E-2</v>
      </c>
      <c r="AB3214" s="5">
        <f t="shared" si="566"/>
        <v>4.4375000000000053E-2</v>
      </c>
    </row>
    <row r="3215" spans="1:28" x14ac:dyDescent="0.55000000000000004">
      <c r="A3215" s="3" t="s">
        <v>28</v>
      </c>
      <c r="B3215" s="3" t="s">
        <v>5150</v>
      </c>
      <c r="C3215" t="s">
        <v>31</v>
      </c>
      <c r="D3215" s="3" t="s">
        <v>40</v>
      </c>
      <c r="E3215" s="3" t="s">
        <v>3310</v>
      </c>
      <c r="F3215" s="3" t="s">
        <v>35</v>
      </c>
      <c r="G3215" s="5">
        <v>6.25</v>
      </c>
      <c r="H3215">
        <v>1</v>
      </c>
      <c r="I3215" s="5">
        <v>0.88749999999999996</v>
      </c>
      <c r="J3215" s="5">
        <v>0.88749999999999996</v>
      </c>
      <c r="K3215">
        <v>15</v>
      </c>
      <c r="L3215" s="15">
        <v>6.6666666666666693E-2</v>
      </c>
      <c r="M3215" s="13">
        <v>1.86666666666667</v>
      </c>
      <c r="N3215" s="15">
        <v>0</v>
      </c>
      <c r="O3215" s="5">
        <v>0</v>
      </c>
      <c r="P3215" s="5">
        <v>0</v>
      </c>
      <c r="Q3215" s="5">
        <f t="shared" si="556"/>
        <v>0.88749999999999996</v>
      </c>
      <c r="R3215" s="5">
        <f t="shared" si="557"/>
        <v>-0.88749999999999996</v>
      </c>
      <c r="S3215" s="15">
        <f t="shared" si="558"/>
        <v>-1</v>
      </c>
      <c r="T3215">
        <v>0</v>
      </c>
      <c r="U3215" s="5" t="str">
        <f t="shared" si="559"/>
        <v>NA</v>
      </c>
      <c r="V3215" s="15">
        <f t="shared" si="560"/>
        <v>0</v>
      </c>
      <c r="W3215" s="15">
        <f t="shared" si="561"/>
        <v>0</v>
      </c>
      <c r="X3215" s="5">
        <f t="shared" si="562"/>
        <v>0</v>
      </c>
      <c r="Y3215" s="5">
        <f t="shared" si="563"/>
        <v>0.79874999999999996</v>
      </c>
      <c r="Z3215" s="5">
        <f t="shared" si="564"/>
        <v>-0.93187500000000001</v>
      </c>
      <c r="AA3215" s="5">
        <f t="shared" si="565"/>
        <v>8.8749999999999996E-2</v>
      </c>
      <c r="AB3215" s="5">
        <f t="shared" si="566"/>
        <v>4.4375000000000053E-2</v>
      </c>
    </row>
    <row r="3216" spans="1:28" x14ac:dyDescent="0.55000000000000004">
      <c r="A3216" s="3" t="s">
        <v>28</v>
      </c>
      <c r="B3216" s="3" t="s">
        <v>5152</v>
      </c>
      <c r="C3216" t="s">
        <v>31</v>
      </c>
      <c r="D3216" s="3" t="s">
        <v>104</v>
      </c>
      <c r="E3216" s="3" t="s">
        <v>285</v>
      </c>
      <c r="F3216" s="3" t="s">
        <v>35</v>
      </c>
      <c r="G3216" s="5">
        <v>6.25</v>
      </c>
      <c r="H3216">
        <v>1</v>
      </c>
      <c r="I3216" s="5">
        <v>0.88749999999999996</v>
      </c>
      <c r="J3216" s="5">
        <v>0.88749999999999996</v>
      </c>
      <c r="K3216">
        <v>2</v>
      </c>
      <c r="L3216" s="15">
        <v>0.5</v>
      </c>
      <c r="M3216" s="13">
        <v>3</v>
      </c>
      <c r="N3216" s="15">
        <v>0</v>
      </c>
      <c r="O3216" s="5">
        <v>0</v>
      </c>
      <c r="P3216" s="5">
        <v>0</v>
      </c>
      <c r="Q3216" s="5">
        <f t="shared" si="556"/>
        <v>0.88749999999999996</v>
      </c>
      <c r="R3216" s="5">
        <f t="shared" si="557"/>
        <v>-0.88749999999999996</v>
      </c>
      <c r="S3216" s="15">
        <f t="shared" si="558"/>
        <v>-1</v>
      </c>
      <c r="T3216">
        <v>0</v>
      </c>
      <c r="U3216" s="5" t="str">
        <f t="shared" si="559"/>
        <v>NA</v>
      </c>
      <c r="V3216" s="15">
        <f t="shared" si="560"/>
        <v>0</v>
      </c>
      <c r="W3216" s="15">
        <f t="shared" si="561"/>
        <v>0</v>
      </c>
      <c r="X3216" s="5">
        <f t="shared" si="562"/>
        <v>0</v>
      </c>
      <c r="Y3216" s="5">
        <f t="shared" si="563"/>
        <v>0.79874999999999996</v>
      </c>
      <c r="Z3216" s="5">
        <f t="shared" si="564"/>
        <v>-0.93187500000000001</v>
      </c>
      <c r="AA3216" s="5">
        <f t="shared" si="565"/>
        <v>8.8749999999999996E-2</v>
      </c>
      <c r="AB3216" s="5">
        <f t="shared" si="566"/>
        <v>4.4375000000000053E-2</v>
      </c>
    </row>
    <row r="3217" spans="1:28" x14ac:dyDescent="0.55000000000000004">
      <c r="A3217" s="3" t="s">
        <v>28</v>
      </c>
      <c r="B3217" s="3" t="s">
        <v>2859</v>
      </c>
      <c r="C3217" t="s">
        <v>31</v>
      </c>
      <c r="D3217" s="3" t="s">
        <v>417</v>
      </c>
      <c r="E3217" s="3" t="s">
        <v>5103</v>
      </c>
      <c r="F3217" s="3" t="s">
        <v>35</v>
      </c>
      <c r="G3217" s="5">
        <v>6.25</v>
      </c>
      <c r="H3217">
        <v>1</v>
      </c>
      <c r="I3217" s="5">
        <v>0.9</v>
      </c>
      <c r="J3217" s="5">
        <v>0.9</v>
      </c>
      <c r="K3217">
        <v>4</v>
      </c>
      <c r="L3217" s="15">
        <v>0.25</v>
      </c>
      <c r="M3217" s="13">
        <v>2</v>
      </c>
      <c r="N3217" s="15">
        <v>0</v>
      </c>
      <c r="O3217" s="5">
        <v>0</v>
      </c>
      <c r="P3217" s="5">
        <v>0</v>
      </c>
      <c r="Q3217" s="5">
        <f t="shared" si="556"/>
        <v>0.9</v>
      </c>
      <c r="R3217" s="5">
        <f t="shared" si="557"/>
        <v>-0.9</v>
      </c>
      <c r="S3217" s="15">
        <f t="shared" si="558"/>
        <v>-1</v>
      </c>
      <c r="T3217">
        <v>0</v>
      </c>
      <c r="U3217" s="5" t="str">
        <f t="shared" si="559"/>
        <v>NA</v>
      </c>
      <c r="V3217" s="15">
        <f t="shared" si="560"/>
        <v>0</v>
      </c>
      <c r="W3217" s="15">
        <f t="shared" si="561"/>
        <v>0</v>
      </c>
      <c r="X3217" s="5">
        <f t="shared" si="562"/>
        <v>0</v>
      </c>
      <c r="Y3217" s="5">
        <f t="shared" si="563"/>
        <v>0.81</v>
      </c>
      <c r="Z3217" s="5">
        <f t="shared" si="564"/>
        <v>-0.94500000000000006</v>
      </c>
      <c r="AA3217" s="5">
        <f t="shared" si="565"/>
        <v>8.9999999999999969E-2</v>
      </c>
      <c r="AB3217" s="5">
        <f t="shared" si="566"/>
        <v>4.500000000000004E-2</v>
      </c>
    </row>
    <row r="3218" spans="1:28" x14ac:dyDescent="0.55000000000000004">
      <c r="A3218" s="3" t="s">
        <v>28</v>
      </c>
      <c r="B3218" s="3" t="s">
        <v>5155</v>
      </c>
      <c r="C3218" t="s">
        <v>31</v>
      </c>
      <c r="D3218" s="3" t="s">
        <v>417</v>
      </c>
      <c r="E3218" s="3" t="s">
        <v>5148</v>
      </c>
      <c r="F3218" s="3" t="s">
        <v>35</v>
      </c>
      <c r="G3218" s="5">
        <v>6.25</v>
      </c>
      <c r="H3218">
        <v>1</v>
      </c>
      <c r="I3218" s="5">
        <v>0.91249999999999998</v>
      </c>
      <c r="J3218" s="5">
        <v>0.91249999999999998</v>
      </c>
      <c r="K3218">
        <v>4</v>
      </c>
      <c r="L3218" s="15">
        <v>0.25</v>
      </c>
      <c r="M3218" s="13">
        <v>1</v>
      </c>
      <c r="N3218" s="15">
        <v>0</v>
      </c>
      <c r="O3218" s="5">
        <v>0</v>
      </c>
      <c r="P3218" s="5">
        <v>0</v>
      </c>
      <c r="Q3218" s="5">
        <f t="shared" si="556"/>
        <v>0.91249999999999998</v>
      </c>
      <c r="R3218" s="5">
        <f t="shared" si="557"/>
        <v>-0.91249999999999998</v>
      </c>
      <c r="S3218" s="15">
        <f t="shared" si="558"/>
        <v>-1</v>
      </c>
      <c r="T3218">
        <v>0</v>
      </c>
      <c r="U3218" s="5" t="str">
        <f t="shared" si="559"/>
        <v>NA</v>
      </c>
      <c r="V3218" s="15">
        <f t="shared" si="560"/>
        <v>0</v>
      </c>
      <c r="W3218" s="15">
        <f t="shared" si="561"/>
        <v>0</v>
      </c>
      <c r="X3218" s="5">
        <f t="shared" si="562"/>
        <v>0</v>
      </c>
      <c r="Y3218" s="5">
        <f t="shared" si="563"/>
        <v>0.82125000000000004</v>
      </c>
      <c r="Z3218" s="5">
        <f t="shared" si="564"/>
        <v>-0.958125</v>
      </c>
      <c r="AA3218" s="5">
        <f t="shared" si="565"/>
        <v>9.1249999999999942E-2</v>
      </c>
      <c r="AB3218" s="5">
        <f t="shared" si="566"/>
        <v>4.5625000000000027E-2</v>
      </c>
    </row>
    <row r="3219" spans="1:28" x14ac:dyDescent="0.55000000000000004">
      <c r="A3219" s="3" t="s">
        <v>28</v>
      </c>
      <c r="B3219" s="3" t="s">
        <v>5111</v>
      </c>
      <c r="C3219" t="s">
        <v>31</v>
      </c>
      <c r="D3219" s="3" t="s">
        <v>5157</v>
      </c>
      <c r="E3219" s="3" t="s">
        <v>5158</v>
      </c>
      <c r="F3219" s="3" t="s">
        <v>35</v>
      </c>
      <c r="G3219" s="5">
        <v>6.25</v>
      </c>
      <c r="H3219">
        <v>1</v>
      </c>
      <c r="I3219" s="5">
        <v>0.91249999999999998</v>
      </c>
      <c r="J3219" s="5">
        <v>0.91249999999999998</v>
      </c>
      <c r="K3219">
        <v>2</v>
      </c>
      <c r="L3219" s="15">
        <v>0.5</v>
      </c>
      <c r="M3219" s="13">
        <v>1</v>
      </c>
      <c r="N3219" s="15">
        <v>0</v>
      </c>
      <c r="O3219" s="5">
        <v>0</v>
      </c>
      <c r="P3219" s="5">
        <v>0</v>
      </c>
      <c r="Q3219" s="5">
        <f t="shared" si="556"/>
        <v>0.91249999999999998</v>
      </c>
      <c r="R3219" s="5">
        <f t="shared" si="557"/>
        <v>-0.91249999999999998</v>
      </c>
      <c r="S3219" s="15">
        <f t="shared" si="558"/>
        <v>-1</v>
      </c>
      <c r="T3219">
        <v>0</v>
      </c>
      <c r="U3219" s="5" t="str">
        <f t="shared" si="559"/>
        <v>NA</v>
      </c>
      <c r="V3219" s="15">
        <f t="shared" si="560"/>
        <v>0</v>
      </c>
      <c r="W3219" s="15">
        <f t="shared" si="561"/>
        <v>0</v>
      </c>
      <c r="X3219" s="5">
        <f t="shared" si="562"/>
        <v>0</v>
      </c>
      <c r="Y3219" s="5">
        <f t="shared" si="563"/>
        <v>0.82125000000000004</v>
      </c>
      <c r="Z3219" s="5">
        <f t="shared" si="564"/>
        <v>-0.958125</v>
      </c>
      <c r="AA3219" s="5">
        <f t="shared" si="565"/>
        <v>9.1249999999999942E-2</v>
      </c>
      <c r="AB3219" s="5">
        <f t="shared" si="566"/>
        <v>4.5625000000000027E-2</v>
      </c>
    </row>
    <row r="3220" spans="1:28" x14ac:dyDescent="0.55000000000000004">
      <c r="A3220" s="3" t="s">
        <v>28</v>
      </c>
      <c r="B3220" s="3" t="s">
        <v>3824</v>
      </c>
      <c r="C3220" t="s">
        <v>31</v>
      </c>
      <c r="D3220" s="3" t="s">
        <v>32</v>
      </c>
      <c r="E3220" s="3" t="s">
        <v>33</v>
      </c>
      <c r="F3220" s="3" t="s">
        <v>35</v>
      </c>
      <c r="G3220" s="5">
        <v>6.25</v>
      </c>
      <c r="H3220">
        <v>1</v>
      </c>
      <c r="I3220" s="5">
        <v>0.91249999999999998</v>
      </c>
      <c r="J3220" s="5">
        <v>0.91249999999999998</v>
      </c>
      <c r="K3220">
        <v>76</v>
      </c>
      <c r="L3220" s="15">
        <v>1.3157894736842099E-2</v>
      </c>
      <c r="M3220" s="13">
        <v>2.38105263157895</v>
      </c>
      <c r="N3220" s="15">
        <v>0</v>
      </c>
      <c r="O3220" s="5">
        <v>0</v>
      </c>
      <c r="P3220" s="5">
        <v>0</v>
      </c>
      <c r="Q3220" s="5">
        <f t="shared" si="556"/>
        <v>0.91249999999999998</v>
      </c>
      <c r="R3220" s="5">
        <f t="shared" si="557"/>
        <v>-0.91249999999999998</v>
      </c>
      <c r="S3220" s="15">
        <f t="shared" si="558"/>
        <v>-1</v>
      </c>
      <c r="T3220">
        <v>0</v>
      </c>
      <c r="U3220" s="5" t="str">
        <f t="shared" si="559"/>
        <v>NA</v>
      </c>
      <c r="V3220" s="15">
        <f t="shared" si="560"/>
        <v>0</v>
      </c>
      <c r="W3220" s="15">
        <f t="shared" si="561"/>
        <v>0</v>
      </c>
      <c r="X3220" s="5">
        <f t="shared" si="562"/>
        <v>0</v>
      </c>
      <c r="Y3220" s="5">
        <f t="shared" si="563"/>
        <v>0.82125000000000004</v>
      </c>
      <c r="Z3220" s="5">
        <f t="shared" si="564"/>
        <v>-0.958125</v>
      </c>
      <c r="AA3220" s="5">
        <f t="shared" si="565"/>
        <v>9.1249999999999942E-2</v>
      </c>
      <c r="AB3220" s="5">
        <f t="shared" si="566"/>
        <v>4.5625000000000027E-2</v>
      </c>
    </row>
    <row r="3221" spans="1:28" x14ac:dyDescent="0.55000000000000004">
      <c r="A3221" s="3" t="s">
        <v>28</v>
      </c>
      <c r="B3221" s="3" t="s">
        <v>5161</v>
      </c>
      <c r="C3221" t="s">
        <v>31</v>
      </c>
      <c r="D3221" s="3" t="s">
        <v>32</v>
      </c>
      <c r="E3221" s="3" t="s">
        <v>5162</v>
      </c>
      <c r="F3221" s="3" t="s">
        <v>35</v>
      </c>
      <c r="G3221" s="5">
        <v>6.25</v>
      </c>
      <c r="H3221">
        <v>1</v>
      </c>
      <c r="I3221" s="5">
        <v>0.91249999999999998</v>
      </c>
      <c r="J3221" s="5">
        <v>0.91249999999999998</v>
      </c>
      <c r="K3221">
        <v>1</v>
      </c>
      <c r="L3221" s="15">
        <v>1</v>
      </c>
      <c r="M3221" s="13">
        <v>1</v>
      </c>
      <c r="N3221" s="15">
        <v>0</v>
      </c>
      <c r="O3221" s="5">
        <v>0</v>
      </c>
      <c r="P3221" s="5">
        <v>0</v>
      </c>
      <c r="Q3221" s="5">
        <f t="shared" si="556"/>
        <v>0.91249999999999998</v>
      </c>
      <c r="R3221" s="5">
        <f t="shared" si="557"/>
        <v>-0.91249999999999998</v>
      </c>
      <c r="S3221" s="15">
        <f t="shared" si="558"/>
        <v>-1</v>
      </c>
      <c r="T3221">
        <v>0</v>
      </c>
      <c r="U3221" s="5" t="str">
        <f t="shared" si="559"/>
        <v>NA</v>
      </c>
      <c r="V3221" s="15">
        <f t="shared" si="560"/>
        <v>0</v>
      </c>
      <c r="W3221" s="15">
        <f t="shared" si="561"/>
        <v>0</v>
      </c>
      <c r="X3221" s="5">
        <f t="shared" si="562"/>
        <v>0</v>
      </c>
      <c r="Y3221" s="5">
        <f t="shared" si="563"/>
        <v>0.82125000000000004</v>
      </c>
      <c r="Z3221" s="5">
        <f t="shared" si="564"/>
        <v>-0.958125</v>
      </c>
      <c r="AA3221" s="5">
        <f t="shared" si="565"/>
        <v>9.1249999999999942E-2</v>
      </c>
      <c r="AB3221" s="5">
        <f t="shared" si="566"/>
        <v>4.5625000000000027E-2</v>
      </c>
    </row>
    <row r="3222" spans="1:28" x14ac:dyDescent="0.55000000000000004">
      <c r="A3222" s="3" t="s">
        <v>28</v>
      </c>
      <c r="B3222" s="3" t="s">
        <v>1506</v>
      </c>
      <c r="C3222" t="s">
        <v>66</v>
      </c>
      <c r="D3222" s="3" t="s">
        <v>325</v>
      </c>
      <c r="E3222" s="3" t="s">
        <v>149</v>
      </c>
      <c r="F3222" s="3" t="s">
        <v>35</v>
      </c>
      <c r="G3222" s="5">
        <v>6.25</v>
      </c>
      <c r="H3222">
        <v>2</v>
      </c>
      <c r="I3222" s="5">
        <v>0.91249999999999998</v>
      </c>
      <c r="J3222" s="5">
        <v>0.45624999999999999</v>
      </c>
      <c r="K3222">
        <v>37</v>
      </c>
      <c r="L3222" s="15">
        <v>5.4054054054054099E-2</v>
      </c>
      <c r="M3222" s="13">
        <v>1.0243243243243201</v>
      </c>
      <c r="N3222" s="15">
        <v>0</v>
      </c>
      <c r="O3222" s="5">
        <v>0</v>
      </c>
      <c r="P3222" s="5">
        <v>0</v>
      </c>
      <c r="Q3222" s="5">
        <f t="shared" si="556"/>
        <v>0.91249999999999998</v>
      </c>
      <c r="R3222" s="5">
        <f t="shared" si="557"/>
        <v>-0.91249999999999998</v>
      </c>
      <c r="S3222" s="15">
        <f t="shared" si="558"/>
        <v>-1</v>
      </c>
      <c r="T3222">
        <v>0</v>
      </c>
      <c r="U3222" s="5" t="str">
        <f t="shared" si="559"/>
        <v>NA</v>
      </c>
      <c r="V3222" s="15">
        <f t="shared" si="560"/>
        <v>0</v>
      </c>
      <c r="W3222" s="15">
        <f t="shared" si="561"/>
        <v>0</v>
      </c>
      <c r="X3222" s="5">
        <f t="shared" si="562"/>
        <v>0</v>
      </c>
      <c r="Y3222" s="5">
        <f t="shared" si="563"/>
        <v>0.82125000000000004</v>
      </c>
      <c r="Z3222" s="5">
        <f t="shared" si="564"/>
        <v>-0.958125</v>
      </c>
      <c r="AA3222" s="5">
        <f t="shared" si="565"/>
        <v>9.1249999999999942E-2</v>
      </c>
      <c r="AB3222" s="5">
        <f t="shared" si="566"/>
        <v>4.5625000000000027E-2</v>
      </c>
    </row>
    <row r="3223" spans="1:28" x14ac:dyDescent="0.55000000000000004">
      <c r="A3223" s="3" t="s">
        <v>28</v>
      </c>
      <c r="B3223" s="3" t="s">
        <v>2414</v>
      </c>
      <c r="C3223" t="s">
        <v>31</v>
      </c>
      <c r="D3223" s="3" t="s">
        <v>133</v>
      </c>
      <c r="E3223" s="3" t="s">
        <v>2955</v>
      </c>
      <c r="F3223" s="3" t="s">
        <v>35</v>
      </c>
      <c r="G3223" s="5">
        <v>6.25</v>
      </c>
      <c r="H3223">
        <v>1</v>
      </c>
      <c r="I3223" s="5">
        <v>0.92500000000000004</v>
      </c>
      <c r="J3223" s="5">
        <v>0.92500000000000004</v>
      </c>
      <c r="K3223">
        <v>5</v>
      </c>
      <c r="L3223" s="15">
        <v>0.2</v>
      </c>
      <c r="M3223" s="13">
        <v>1</v>
      </c>
      <c r="N3223" s="15">
        <v>0</v>
      </c>
      <c r="O3223" s="5">
        <v>0</v>
      </c>
      <c r="P3223" s="5">
        <v>0</v>
      </c>
      <c r="Q3223" s="5">
        <f t="shared" si="556"/>
        <v>0.92500000000000004</v>
      </c>
      <c r="R3223" s="5">
        <f t="shared" si="557"/>
        <v>-0.92500000000000004</v>
      </c>
      <c r="S3223" s="15">
        <f t="shared" si="558"/>
        <v>-1</v>
      </c>
      <c r="T3223">
        <v>0</v>
      </c>
      <c r="U3223" s="5" t="str">
        <f t="shared" si="559"/>
        <v>NA</v>
      </c>
      <c r="V3223" s="15">
        <f t="shared" si="560"/>
        <v>0</v>
      </c>
      <c r="W3223" s="15">
        <f t="shared" si="561"/>
        <v>0</v>
      </c>
      <c r="X3223" s="5">
        <f t="shared" si="562"/>
        <v>0</v>
      </c>
      <c r="Y3223" s="5">
        <f t="shared" si="563"/>
        <v>0.83250000000000002</v>
      </c>
      <c r="Z3223" s="5">
        <f t="shared" si="564"/>
        <v>-0.97125000000000006</v>
      </c>
      <c r="AA3223" s="5">
        <f t="shared" si="565"/>
        <v>9.2500000000000027E-2</v>
      </c>
      <c r="AB3223" s="5">
        <f t="shared" si="566"/>
        <v>4.6250000000000013E-2</v>
      </c>
    </row>
    <row r="3224" spans="1:28" x14ac:dyDescent="0.55000000000000004">
      <c r="A3224" s="3" t="s">
        <v>28</v>
      </c>
      <c r="B3224" s="3" t="s">
        <v>5166</v>
      </c>
      <c r="C3224" t="s">
        <v>31</v>
      </c>
      <c r="D3224" s="3" t="s">
        <v>221</v>
      </c>
      <c r="E3224" s="3" t="s">
        <v>5167</v>
      </c>
      <c r="F3224" s="3" t="s">
        <v>35</v>
      </c>
      <c r="G3224" s="5">
        <v>6.25</v>
      </c>
      <c r="H3224">
        <v>1</v>
      </c>
      <c r="I3224" s="5">
        <v>0.92500000000000004</v>
      </c>
      <c r="J3224" s="5">
        <v>0.92500000000000004</v>
      </c>
      <c r="K3224">
        <v>5</v>
      </c>
      <c r="L3224" s="15">
        <v>0.2</v>
      </c>
      <c r="M3224" s="13">
        <v>1</v>
      </c>
      <c r="N3224" s="15">
        <v>0</v>
      </c>
      <c r="O3224" s="5">
        <v>0</v>
      </c>
      <c r="P3224" s="5">
        <v>0</v>
      </c>
      <c r="Q3224" s="5">
        <f t="shared" si="556"/>
        <v>0.92500000000000004</v>
      </c>
      <c r="R3224" s="5">
        <f t="shared" si="557"/>
        <v>-0.92500000000000004</v>
      </c>
      <c r="S3224" s="15">
        <f t="shared" si="558"/>
        <v>-1</v>
      </c>
      <c r="T3224">
        <v>0</v>
      </c>
      <c r="U3224" s="5" t="str">
        <f t="shared" si="559"/>
        <v>NA</v>
      </c>
      <c r="V3224" s="15">
        <f t="shared" si="560"/>
        <v>0</v>
      </c>
      <c r="W3224" s="15">
        <f t="shared" si="561"/>
        <v>0</v>
      </c>
      <c r="X3224" s="5">
        <f t="shared" si="562"/>
        <v>0</v>
      </c>
      <c r="Y3224" s="5">
        <f t="shared" si="563"/>
        <v>0.83250000000000002</v>
      </c>
      <c r="Z3224" s="5">
        <f t="shared" si="564"/>
        <v>-0.97125000000000006</v>
      </c>
      <c r="AA3224" s="5">
        <f t="shared" si="565"/>
        <v>9.2500000000000027E-2</v>
      </c>
      <c r="AB3224" s="5">
        <f t="shared" si="566"/>
        <v>4.6250000000000013E-2</v>
      </c>
    </row>
    <row r="3225" spans="1:28" x14ac:dyDescent="0.55000000000000004">
      <c r="A3225" s="3" t="s">
        <v>28</v>
      </c>
      <c r="B3225" s="3" t="s">
        <v>2414</v>
      </c>
      <c r="C3225" t="s">
        <v>31</v>
      </c>
      <c r="D3225" s="3" t="s">
        <v>104</v>
      </c>
      <c r="E3225" s="3" t="s">
        <v>285</v>
      </c>
      <c r="F3225" s="3" t="s">
        <v>35</v>
      </c>
      <c r="G3225" s="5">
        <v>6.25</v>
      </c>
      <c r="H3225">
        <v>1</v>
      </c>
      <c r="I3225" s="5">
        <v>0.92500000000000004</v>
      </c>
      <c r="J3225" s="5">
        <v>0.92500000000000004</v>
      </c>
      <c r="K3225">
        <v>5</v>
      </c>
      <c r="L3225" s="15">
        <v>0.2</v>
      </c>
      <c r="M3225" s="13">
        <v>3</v>
      </c>
      <c r="N3225" s="15">
        <v>0</v>
      </c>
      <c r="O3225" s="5">
        <v>0</v>
      </c>
      <c r="P3225" s="5">
        <v>0</v>
      </c>
      <c r="Q3225" s="5">
        <f t="shared" si="556"/>
        <v>0.92500000000000004</v>
      </c>
      <c r="R3225" s="5">
        <f t="shared" si="557"/>
        <v>-0.92500000000000004</v>
      </c>
      <c r="S3225" s="15">
        <f t="shared" si="558"/>
        <v>-1</v>
      </c>
      <c r="T3225">
        <v>0</v>
      </c>
      <c r="U3225" s="5" t="str">
        <f t="shared" si="559"/>
        <v>NA</v>
      </c>
      <c r="V3225" s="15">
        <f t="shared" si="560"/>
        <v>0</v>
      </c>
      <c r="W3225" s="15">
        <f t="shared" si="561"/>
        <v>0</v>
      </c>
      <c r="X3225" s="5">
        <f t="shared" si="562"/>
        <v>0</v>
      </c>
      <c r="Y3225" s="5">
        <f t="shared" si="563"/>
        <v>0.83250000000000002</v>
      </c>
      <c r="Z3225" s="5">
        <f t="shared" si="564"/>
        <v>-0.97125000000000006</v>
      </c>
      <c r="AA3225" s="5">
        <f t="shared" si="565"/>
        <v>9.2500000000000027E-2</v>
      </c>
      <c r="AB3225" s="5">
        <f t="shared" si="566"/>
        <v>4.6250000000000013E-2</v>
      </c>
    </row>
    <row r="3226" spans="1:28" x14ac:dyDescent="0.55000000000000004">
      <c r="A3226" s="3" t="s">
        <v>28</v>
      </c>
      <c r="B3226" s="3" t="s">
        <v>5170</v>
      </c>
      <c r="C3226" t="s">
        <v>31</v>
      </c>
      <c r="D3226" s="3" t="s">
        <v>75</v>
      </c>
      <c r="E3226" s="3" t="s">
        <v>5171</v>
      </c>
      <c r="F3226" s="3" t="s">
        <v>35</v>
      </c>
      <c r="G3226" s="5">
        <v>6.25</v>
      </c>
      <c r="H3226">
        <v>1</v>
      </c>
      <c r="I3226" s="5">
        <v>0.92500000000000004</v>
      </c>
      <c r="J3226" s="5">
        <v>0.92500000000000004</v>
      </c>
      <c r="K3226">
        <v>30</v>
      </c>
      <c r="L3226" s="15">
        <v>3.3333333333333298E-2</v>
      </c>
      <c r="M3226" s="13">
        <v>3.3953333333333302</v>
      </c>
      <c r="N3226" s="15">
        <v>0</v>
      </c>
      <c r="O3226" s="5">
        <v>0</v>
      </c>
      <c r="P3226" s="5">
        <v>0</v>
      </c>
      <c r="Q3226" s="5">
        <f t="shared" si="556"/>
        <v>0.92500000000000004</v>
      </c>
      <c r="R3226" s="5">
        <f t="shared" si="557"/>
        <v>-0.92500000000000004</v>
      </c>
      <c r="S3226" s="15">
        <f t="shared" si="558"/>
        <v>-1</v>
      </c>
      <c r="T3226">
        <v>0</v>
      </c>
      <c r="U3226" s="5" t="str">
        <f t="shared" si="559"/>
        <v>NA</v>
      </c>
      <c r="V3226" s="15">
        <f t="shared" si="560"/>
        <v>0</v>
      </c>
      <c r="W3226" s="15">
        <f t="shared" si="561"/>
        <v>0</v>
      </c>
      <c r="X3226" s="5">
        <f t="shared" si="562"/>
        <v>0</v>
      </c>
      <c r="Y3226" s="5">
        <f t="shared" si="563"/>
        <v>0.83250000000000002</v>
      </c>
      <c r="Z3226" s="5">
        <f t="shared" si="564"/>
        <v>-0.97125000000000006</v>
      </c>
      <c r="AA3226" s="5">
        <f t="shared" si="565"/>
        <v>9.2500000000000027E-2</v>
      </c>
      <c r="AB3226" s="5">
        <f t="shared" si="566"/>
        <v>4.6250000000000013E-2</v>
      </c>
    </row>
    <row r="3227" spans="1:28" x14ac:dyDescent="0.55000000000000004">
      <c r="A3227" s="3" t="s">
        <v>28</v>
      </c>
      <c r="B3227" s="3" t="s">
        <v>2164</v>
      </c>
      <c r="C3227" t="s">
        <v>66</v>
      </c>
      <c r="D3227" s="3" t="s">
        <v>144</v>
      </c>
      <c r="E3227" s="3" t="s">
        <v>309</v>
      </c>
      <c r="F3227" s="3" t="s">
        <v>35</v>
      </c>
      <c r="G3227" s="5">
        <v>6.25</v>
      </c>
      <c r="H3227">
        <v>1</v>
      </c>
      <c r="I3227" s="5">
        <v>0.92500000000000004</v>
      </c>
      <c r="J3227" s="5">
        <v>0.92500000000000004</v>
      </c>
      <c r="K3227">
        <v>70</v>
      </c>
      <c r="L3227" s="15">
        <v>1.4285714285714299E-2</v>
      </c>
      <c r="M3227" s="13">
        <v>1.1542857142857099</v>
      </c>
      <c r="N3227" s="15">
        <v>0</v>
      </c>
      <c r="O3227" s="5">
        <v>0</v>
      </c>
      <c r="P3227" s="5">
        <v>0</v>
      </c>
      <c r="Q3227" s="5">
        <f t="shared" si="556"/>
        <v>0.92500000000000004</v>
      </c>
      <c r="R3227" s="5">
        <f t="shared" si="557"/>
        <v>-0.92500000000000004</v>
      </c>
      <c r="S3227" s="15">
        <f t="shared" si="558"/>
        <v>-1</v>
      </c>
      <c r="T3227">
        <v>0</v>
      </c>
      <c r="U3227" s="5" t="str">
        <f t="shared" si="559"/>
        <v>NA</v>
      </c>
      <c r="V3227" s="15">
        <f t="shared" si="560"/>
        <v>0</v>
      </c>
      <c r="W3227" s="15">
        <f t="shared" si="561"/>
        <v>0</v>
      </c>
      <c r="X3227" s="5">
        <f t="shared" si="562"/>
        <v>0</v>
      </c>
      <c r="Y3227" s="5">
        <f t="shared" si="563"/>
        <v>0.83250000000000002</v>
      </c>
      <c r="Z3227" s="5">
        <f t="shared" si="564"/>
        <v>-0.97125000000000006</v>
      </c>
      <c r="AA3227" s="5">
        <f t="shared" si="565"/>
        <v>9.2500000000000027E-2</v>
      </c>
      <c r="AB3227" s="5">
        <f t="shared" si="566"/>
        <v>4.6250000000000013E-2</v>
      </c>
    </row>
    <row r="3228" spans="1:28" x14ac:dyDescent="0.55000000000000004">
      <c r="A3228" s="3" t="s">
        <v>28</v>
      </c>
      <c r="B3228" s="3" t="s">
        <v>5174</v>
      </c>
      <c r="C3228" t="s">
        <v>31</v>
      </c>
      <c r="D3228" s="3" t="s">
        <v>417</v>
      </c>
      <c r="E3228" s="3" t="s">
        <v>5175</v>
      </c>
      <c r="F3228" s="3" t="s">
        <v>35</v>
      </c>
      <c r="G3228" s="5">
        <v>6.25</v>
      </c>
      <c r="H3228">
        <v>1</v>
      </c>
      <c r="I3228" s="5">
        <v>0.9375</v>
      </c>
      <c r="J3228" s="5">
        <v>0.9375</v>
      </c>
      <c r="K3228">
        <v>14</v>
      </c>
      <c r="L3228" s="15">
        <v>7.1428571428571397E-2</v>
      </c>
      <c r="M3228" s="13">
        <v>1</v>
      </c>
      <c r="N3228" s="15">
        <v>0</v>
      </c>
      <c r="O3228" s="5">
        <v>0</v>
      </c>
      <c r="P3228" s="5">
        <v>0</v>
      </c>
      <c r="Q3228" s="5">
        <f t="shared" si="556"/>
        <v>0.9375</v>
      </c>
      <c r="R3228" s="5">
        <f t="shared" si="557"/>
        <v>-0.9375</v>
      </c>
      <c r="S3228" s="15">
        <f t="shared" si="558"/>
        <v>-1</v>
      </c>
      <c r="T3228">
        <v>0</v>
      </c>
      <c r="U3228" s="5" t="str">
        <f t="shared" si="559"/>
        <v>NA</v>
      </c>
      <c r="V3228" s="15">
        <f t="shared" si="560"/>
        <v>0</v>
      </c>
      <c r="W3228" s="15">
        <f t="shared" si="561"/>
        <v>0</v>
      </c>
      <c r="X3228" s="5">
        <f t="shared" si="562"/>
        <v>0</v>
      </c>
      <c r="Y3228" s="5">
        <f t="shared" si="563"/>
        <v>0.84375</v>
      </c>
      <c r="Z3228" s="5">
        <f t="shared" si="564"/>
        <v>-0.984375</v>
      </c>
      <c r="AA3228" s="5">
        <f t="shared" si="565"/>
        <v>9.375E-2</v>
      </c>
      <c r="AB3228" s="5">
        <f t="shared" si="566"/>
        <v>4.6875E-2</v>
      </c>
    </row>
    <row r="3229" spans="1:28" x14ac:dyDescent="0.55000000000000004">
      <c r="A3229" s="3" t="s">
        <v>28</v>
      </c>
      <c r="B3229" s="3" t="s">
        <v>234</v>
      </c>
      <c r="C3229" t="s">
        <v>31</v>
      </c>
      <c r="D3229" s="3" t="s">
        <v>417</v>
      </c>
      <c r="E3229" s="3" t="s">
        <v>5103</v>
      </c>
      <c r="F3229" s="3" t="s">
        <v>35</v>
      </c>
      <c r="G3229" s="5">
        <v>6.25</v>
      </c>
      <c r="H3229">
        <v>1</v>
      </c>
      <c r="I3229" s="5">
        <v>0.95</v>
      </c>
      <c r="J3229" s="5">
        <v>0.95</v>
      </c>
      <c r="K3229">
        <v>5</v>
      </c>
      <c r="L3229" s="15">
        <v>0.2</v>
      </c>
      <c r="M3229" s="13">
        <v>1</v>
      </c>
      <c r="N3229" s="15">
        <v>0</v>
      </c>
      <c r="O3229" s="5">
        <v>0</v>
      </c>
      <c r="P3229" s="5">
        <v>0</v>
      </c>
      <c r="Q3229" s="5">
        <f t="shared" si="556"/>
        <v>0.95</v>
      </c>
      <c r="R3229" s="5">
        <f t="shared" si="557"/>
        <v>-0.95</v>
      </c>
      <c r="S3229" s="15">
        <f t="shared" si="558"/>
        <v>-1</v>
      </c>
      <c r="T3229">
        <v>0</v>
      </c>
      <c r="U3229" s="5" t="str">
        <f t="shared" si="559"/>
        <v>NA</v>
      </c>
      <c r="V3229" s="15">
        <f t="shared" si="560"/>
        <v>0</v>
      </c>
      <c r="W3229" s="15">
        <f t="shared" si="561"/>
        <v>0</v>
      </c>
      <c r="X3229" s="5">
        <f t="shared" si="562"/>
        <v>0</v>
      </c>
      <c r="Y3229" s="5">
        <f t="shared" si="563"/>
        <v>0.85499999999999998</v>
      </c>
      <c r="Z3229" s="5">
        <f t="shared" si="564"/>
        <v>-0.99749999999999994</v>
      </c>
      <c r="AA3229" s="5">
        <f t="shared" si="565"/>
        <v>9.4999999999999973E-2</v>
      </c>
      <c r="AB3229" s="5">
        <f t="shared" si="566"/>
        <v>4.7499999999999987E-2</v>
      </c>
    </row>
    <row r="3230" spans="1:28" x14ac:dyDescent="0.55000000000000004">
      <c r="A3230" s="3" t="s">
        <v>28</v>
      </c>
      <c r="B3230" s="3" t="s">
        <v>5178</v>
      </c>
      <c r="C3230" t="s">
        <v>31</v>
      </c>
      <c r="D3230" s="3" t="s">
        <v>262</v>
      </c>
      <c r="E3230" s="3" t="s">
        <v>2847</v>
      </c>
      <c r="F3230" s="3" t="s">
        <v>35</v>
      </c>
      <c r="G3230" s="5">
        <v>6.25</v>
      </c>
      <c r="H3230">
        <v>1</v>
      </c>
      <c r="I3230" s="5">
        <v>0.95</v>
      </c>
      <c r="J3230" s="5">
        <v>0.95</v>
      </c>
      <c r="K3230">
        <v>3</v>
      </c>
      <c r="L3230" s="15">
        <v>0.33333333333333298</v>
      </c>
      <c r="M3230" s="13">
        <v>1</v>
      </c>
      <c r="N3230" s="15">
        <v>0</v>
      </c>
      <c r="O3230" s="5">
        <v>0</v>
      </c>
      <c r="P3230" s="5">
        <v>0</v>
      </c>
      <c r="Q3230" s="5">
        <f t="shared" si="556"/>
        <v>0.95</v>
      </c>
      <c r="R3230" s="5">
        <f t="shared" si="557"/>
        <v>-0.95</v>
      </c>
      <c r="S3230" s="15">
        <f t="shared" si="558"/>
        <v>-1</v>
      </c>
      <c r="T3230">
        <v>0</v>
      </c>
      <c r="U3230" s="5" t="str">
        <f t="shared" si="559"/>
        <v>NA</v>
      </c>
      <c r="V3230" s="15">
        <f t="shared" si="560"/>
        <v>0</v>
      </c>
      <c r="W3230" s="15">
        <f t="shared" si="561"/>
        <v>0</v>
      </c>
      <c r="X3230" s="5">
        <f t="shared" si="562"/>
        <v>0</v>
      </c>
      <c r="Y3230" s="5">
        <f t="shared" si="563"/>
        <v>0.85499999999999998</v>
      </c>
      <c r="Z3230" s="5">
        <f t="shared" si="564"/>
        <v>-0.99749999999999994</v>
      </c>
      <c r="AA3230" s="5">
        <f t="shared" si="565"/>
        <v>9.4999999999999973E-2</v>
      </c>
      <c r="AB3230" s="5">
        <f t="shared" si="566"/>
        <v>4.7499999999999987E-2</v>
      </c>
    </row>
    <row r="3231" spans="1:28" x14ac:dyDescent="0.55000000000000004">
      <c r="A3231" s="3" t="s">
        <v>28</v>
      </c>
      <c r="B3231" s="3" t="s">
        <v>2285</v>
      </c>
      <c r="C3231" t="s">
        <v>31</v>
      </c>
      <c r="D3231" s="3" t="s">
        <v>32</v>
      </c>
      <c r="E3231" s="3" t="s">
        <v>5077</v>
      </c>
      <c r="F3231" s="3" t="s">
        <v>35</v>
      </c>
      <c r="G3231" s="5">
        <v>6.25</v>
      </c>
      <c r="H3231">
        <v>1</v>
      </c>
      <c r="I3231" s="5">
        <v>0.95</v>
      </c>
      <c r="J3231" s="5">
        <v>0.95</v>
      </c>
      <c r="K3231">
        <v>389</v>
      </c>
      <c r="L3231" s="15">
        <v>2.5706940874036001E-3</v>
      </c>
      <c r="M3231" s="13">
        <v>1.0293316195372799</v>
      </c>
      <c r="N3231" s="15">
        <v>0</v>
      </c>
      <c r="O3231" s="5">
        <v>0</v>
      </c>
      <c r="P3231" s="5">
        <v>0</v>
      </c>
      <c r="Q3231" s="5">
        <f t="shared" si="556"/>
        <v>0.95</v>
      </c>
      <c r="R3231" s="5">
        <f t="shared" si="557"/>
        <v>-0.95</v>
      </c>
      <c r="S3231" s="15">
        <f t="shared" si="558"/>
        <v>-1</v>
      </c>
      <c r="T3231">
        <v>0</v>
      </c>
      <c r="U3231" s="5" t="str">
        <f t="shared" si="559"/>
        <v>NA</v>
      </c>
      <c r="V3231" s="15">
        <f t="shared" si="560"/>
        <v>0</v>
      </c>
      <c r="W3231" s="15">
        <f t="shared" si="561"/>
        <v>0</v>
      </c>
      <c r="X3231" s="5">
        <f t="shared" si="562"/>
        <v>0</v>
      </c>
      <c r="Y3231" s="5">
        <f t="shared" si="563"/>
        <v>0.85499999999999998</v>
      </c>
      <c r="Z3231" s="5">
        <f t="shared" si="564"/>
        <v>-0.99749999999999994</v>
      </c>
      <c r="AA3231" s="5">
        <f t="shared" si="565"/>
        <v>9.4999999999999973E-2</v>
      </c>
      <c r="AB3231" s="5">
        <f t="shared" si="566"/>
        <v>4.7499999999999987E-2</v>
      </c>
    </row>
    <row r="3232" spans="1:28" x14ac:dyDescent="0.55000000000000004">
      <c r="A3232" s="3" t="s">
        <v>28</v>
      </c>
      <c r="B3232" s="3" t="s">
        <v>2893</v>
      </c>
      <c r="C3232" t="s">
        <v>31</v>
      </c>
      <c r="D3232" s="3" t="s">
        <v>137</v>
      </c>
      <c r="E3232" s="3" t="s">
        <v>5181</v>
      </c>
      <c r="F3232" s="3" t="s">
        <v>35</v>
      </c>
      <c r="G3232" s="5">
        <v>6.25</v>
      </c>
      <c r="H3232">
        <v>1</v>
      </c>
      <c r="I3232" s="5">
        <v>0.96250000000000002</v>
      </c>
      <c r="J3232" s="5">
        <v>0.96250000000000002</v>
      </c>
      <c r="K3232">
        <v>189</v>
      </c>
      <c r="L3232" s="15">
        <v>5.2910052910052898E-3</v>
      </c>
      <c r="M3232" s="13">
        <v>5.3902645502645496</v>
      </c>
      <c r="N3232" s="15">
        <v>0</v>
      </c>
      <c r="O3232" s="5">
        <v>0</v>
      </c>
      <c r="P3232" s="5">
        <v>0</v>
      </c>
      <c r="Q3232" s="5">
        <f t="shared" si="556"/>
        <v>0.96250000000000002</v>
      </c>
      <c r="R3232" s="5">
        <f t="shared" si="557"/>
        <v>-0.96250000000000002</v>
      </c>
      <c r="S3232" s="15">
        <f t="shared" si="558"/>
        <v>-1</v>
      </c>
      <c r="T3232">
        <v>0</v>
      </c>
      <c r="U3232" s="5" t="str">
        <f t="shared" si="559"/>
        <v>NA</v>
      </c>
      <c r="V3232" s="15">
        <f t="shared" si="560"/>
        <v>0</v>
      </c>
      <c r="W3232" s="15">
        <f t="shared" si="561"/>
        <v>0</v>
      </c>
      <c r="X3232" s="5">
        <f t="shared" si="562"/>
        <v>0</v>
      </c>
      <c r="Y3232" s="5">
        <f t="shared" si="563"/>
        <v>0.86625000000000008</v>
      </c>
      <c r="Z3232" s="5">
        <f t="shared" si="564"/>
        <v>-1.0106250000000001</v>
      </c>
      <c r="AA3232" s="5">
        <f t="shared" si="565"/>
        <v>9.6249999999999947E-2</v>
      </c>
      <c r="AB3232" s="5">
        <f t="shared" si="566"/>
        <v>4.8125000000000084E-2</v>
      </c>
    </row>
    <row r="3233" spans="1:28" x14ac:dyDescent="0.55000000000000004">
      <c r="A3233" s="3" t="s">
        <v>28</v>
      </c>
      <c r="B3233" s="3" t="s">
        <v>3190</v>
      </c>
      <c r="C3233" t="s">
        <v>31</v>
      </c>
      <c r="D3233" s="3" t="s">
        <v>262</v>
      </c>
      <c r="E3233" s="3" t="s">
        <v>3014</v>
      </c>
      <c r="F3233" s="3" t="s">
        <v>35</v>
      </c>
      <c r="G3233" s="5">
        <v>6.25</v>
      </c>
      <c r="H3233">
        <v>1</v>
      </c>
      <c r="I3233" s="5">
        <v>0.97499999999999998</v>
      </c>
      <c r="J3233" s="5">
        <v>0.97499999999999998</v>
      </c>
      <c r="K3233">
        <v>54</v>
      </c>
      <c r="L3233" s="15">
        <v>1.85185185185185E-2</v>
      </c>
      <c r="M3233" s="13">
        <v>1</v>
      </c>
      <c r="N3233" s="15">
        <v>0</v>
      </c>
      <c r="O3233" s="5">
        <v>0</v>
      </c>
      <c r="P3233" s="5">
        <v>0</v>
      </c>
      <c r="Q3233" s="5">
        <f t="shared" si="556"/>
        <v>0.97499999999999998</v>
      </c>
      <c r="R3233" s="5">
        <f t="shared" si="557"/>
        <v>-0.97499999999999998</v>
      </c>
      <c r="S3233" s="15">
        <f t="shared" si="558"/>
        <v>-1</v>
      </c>
      <c r="T3233">
        <v>0</v>
      </c>
      <c r="U3233" s="5" t="str">
        <f t="shared" si="559"/>
        <v>NA</v>
      </c>
      <c r="V3233" s="15">
        <f t="shared" si="560"/>
        <v>0</v>
      </c>
      <c r="W3233" s="15">
        <f t="shared" si="561"/>
        <v>0</v>
      </c>
      <c r="X3233" s="5">
        <f t="shared" si="562"/>
        <v>0</v>
      </c>
      <c r="Y3233" s="5">
        <f t="shared" si="563"/>
        <v>0.87749999999999995</v>
      </c>
      <c r="Z3233" s="5">
        <f t="shared" si="564"/>
        <v>-1.0237499999999999</v>
      </c>
      <c r="AA3233" s="5">
        <f t="shared" si="565"/>
        <v>9.7500000000000031E-2</v>
      </c>
      <c r="AB3233" s="5">
        <f t="shared" si="566"/>
        <v>4.874999999999996E-2</v>
      </c>
    </row>
    <row r="3234" spans="1:28" x14ac:dyDescent="0.55000000000000004">
      <c r="A3234" s="3" t="s">
        <v>28</v>
      </c>
      <c r="B3234" s="3" t="s">
        <v>5184</v>
      </c>
      <c r="C3234" t="s">
        <v>31</v>
      </c>
      <c r="D3234" s="3" t="s">
        <v>75</v>
      </c>
      <c r="E3234" s="3" t="s">
        <v>5185</v>
      </c>
      <c r="F3234" s="3" t="s">
        <v>35</v>
      </c>
      <c r="G3234" s="5">
        <v>6.25</v>
      </c>
      <c r="H3234">
        <v>1</v>
      </c>
      <c r="I3234" s="5">
        <v>0.97499999999999998</v>
      </c>
      <c r="J3234" s="5">
        <v>0.97499999999999998</v>
      </c>
      <c r="K3234">
        <v>6</v>
      </c>
      <c r="L3234" s="15">
        <v>0.16666666666666699</v>
      </c>
      <c r="M3234" s="13">
        <v>1</v>
      </c>
      <c r="N3234" s="15">
        <v>0</v>
      </c>
      <c r="O3234" s="5">
        <v>0</v>
      </c>
      <c r="P3234" s="5">
        <v>0</v>
      </c>
      <c r="Q3234" s="5">
        <f t="shared" si="556"/>
        <v>0.97499999999999998</v>
      </c>
      <c r="R3234" s="5">
        <f t="shared" si="557"/>
        <v>-0.97499999999999998</v>
      </c>
      <c r="S3234" s="15">
        <f t="shared" si="558"/>
        <v>-1</v>
      </c>
      <c r="T3234">
        <v>0</v>
      </c>
      <c r="U3234" s="5" t="str">
        <f t="shared" si="559"/>
        <v>NA</v>
      </c>
      <c r="V3234" s="15">
        <f t="shared" si="560"/>
        <v>0</v>
      </c>
      <c r="W3234" s="15">
        <f t="shared" si="561"/>
        <v>0</v>
      </c>
      <c r="X3234" s="5">
        <f t="shared" si="562"/>
        <v>0</v>
      </c>
      <c r="Y3234" s="5">
        <f t="shared" si="563"/>
        <v>0.87749999999999995</v>
      </c>
      <c r="Z3234" s="5">
        <f t="shared" si="564"/>
        <v>-1.0237499999999999</v>
      </c>
      <c r="AA3234" s="5">
        <f t="shared" si="565"/>
        <v>9.7500000000000031E-2</v>
      </c>
      <c r="AB3234" s="5">
        <f t="shared" si="566"/>
        <v>4.874999999999996E-2</v>
      </c>
    </row>
    <row r="3235" spans="1:28" x14ac:dyDescent="0.55000000000000004">
      <c r="A3235" s="3" t="s">
        <v>28</v>
      </c>
      <c r="B3235" s="3" t="s">
        <v>5187</v>
      </c>
      <c r="C3235" t="s">
        <v>66</v>
      </c>
      <c r="D3235" s="3" t="s">
        <v>32</v>
      </c>
      <c r="E3235" s="3" t="s">
        <v>5188</v>
      </c>
      <c r="F3235" s="3" t="s">
        <v>35</v>
      </c>
      <c r="G3235" s="5">
        <v>6.25</v>
      </c>
      <c r="H3235">
        <v>1</v>
      </c>
      <c r="I3235" s="5">
        <v>0.97499999999999998</v>
      </c>
      <c r="J3235" s="5">
        <v>0.97499999999999998</v>
      </c>
      <c r="K3235">
        <v>1</v>
      </c>
      <c r="L3235" s="15">
        <v>1</v>
      </c>
      <c r="M3235" s="13">
        <v>1</v>
      </c>
      <c r="N3235" s="15">
        <v>0</v>
      </c>
      <c r="O3235" s="5">
        <v>0</v>
      </c>
      <c r="P3235" s="5">
        <v>0</v>
      </c>
      <c r="Q3235" s="5">
        <f t="shared" si="556"/>
        <v>0.97499999999999998</v>
      </c>
      <c r="R3235" s="5">
        <f t="shared" si="557"/>
        <v>-0.97499999999999998</v>
      </c>
      <c r="S3235" s="15">
        <f t="shared" si="558"/>
        <v>-1</v>
      </c>
      <c r="T3235">
        <v>0</v>
      </c>
      <c r="U3235" s="5" t="str">
        <f t="shared" si="559"/>
        <v>NA</v>
      </c>
      <c r="V3235" s="15">
        <f t="shared" si="560"/>
        <v>0</v>
      </c>
      <c r="W3235" s="15">
        <f t="shared" si="561"/>
        <v>0</v>
      </c>
      <c r="X3235" s="5">
        <f t="shared" si="562"/>
        <v>0</v>
      </c>
      <c r="Y3235" s="5">
        <f t="shared" si="563"/>
        <v>0.87749999999999995</v>
      </c>
      <c r="Z3235" s="5">
        <f t="shared" si="564"/>
        <v>-1.0237499999999999</v>
      </c>
      <c r="AA3235" s="5">
        <f t="shared" si="565"/>
        <v>9.7500000000000031E-2</v>
      </c>
      <c r="AB3235" s="5">
        <f t="shared" si="566"/>
        <v>4.874999999999996E-2</v>
      </c>
    </row>
    <row r="3236" spans="1:28" x14ac:dyDescent="0.55000000000000004">
      <c r="A3236" s="3" t="s">
        <v>28</v>
      </c>
      <c r="B3236" s="3" t="s">
        <v>2856</v>
      </c>
      <c r="C3236" t="s">
        <v>31</v>
      </c>
      <c r="D3236" s="3" t="s">
        <v>417</v>
      </c>
      <c r="E3236" s="3" t="s">
        <v>5190</v>
      </c>
      <c r="F3236" s="3" t="s">
        <v>35</v>
      </c>
      <c r="G3236" s="5">
        <v>6.25</v>
      </c>
      <c r="H3236">
        <v>1</v>
      </c>
      <c r="I3236" s="5">
        <v>0.98750000000000004</v>
      </c>
      <c r="J3236" s="5">
        <v>0.98750000000000004</v>
      </c>
      <c r="K3236">
        <v>52</v>
      </c>
      <c r="L3236" s="15">
        <v>1.9230769230769201E-2</v>
      </c>
      <c r="M3236" s="13">
        <v>1.0384615384615401</v>
      </c>
      <c r="N3236" s="15">
        <v>0</v>
      </c>
      <c r="O3236" s="5">
        <v>0</v>
      </c>
      <c r="P3236" s="5">
        <v>0</v>
      </c>
      <c r="Q3236" s="5">
        <f t="shared" si="556"/>
        <v>0.98750000000000004</v>
      </c>
      <c r="R3236" s="5">
        <f t="shared" si="557"/>
        <v>-0.98750000000000004</v>
      </c>
      <c r="S3236" s="15">
        <f t="shared" si="558"/>
        <v>-1</v>
      </c>
      <c r="T3236">
        <v>0</v>
      </c>
      <c r="U3236" s="5" t="str">
        <f t="shared" si="559"/>
        <v>NA</v>
      </c>
      <c r="V3236" s="15">
        <f t="shared" si="560"/>
        <v>0</v>
      </c>
      <c r="W3236" s="15">
        <f t="shared" si="561"/>
        <v>0</v>
      </c>
      <c r="X3236" s="5">
        <f t="shared" si="562"/>
        <v>0</v>
      </c>
      <c r="Y3236" s="5">
        <f t="shared" si="563"/>
        <v>0.88875000000000004</v>
      </c>
      <c r="Z3236" s="5">
        <f t="shared" si="564"/>
        <v>-1.036875</v>
      </c>
      <c r="AA3236" s="5">
        <f t="shared" si="565"/>
        <v>9.8750000000000004E-2</v>
      </c>
      <c r="AB3236" s="5">
        <f t="shared" si="566"/>
        <v>4.9374999999999947E-2</v>
      </c>
    </row>
    <row r="3237" spans="1:28" x14ac:dyDescent="0.55000000000000004">
      <c r="A3237" s="3" t="s">
        <v>28</v>
      </c>
      <c r="B3237" s="3" t="s">
        <v>5192</v>
      </c>
      <c r="C3237" t="s">
        <v>31</v>
      </c>
      <c r="D3237" s="3" t="s">
        <v>417</v>
      </c>
      <c r="E3237" s="3" t="s">
        <v>5193</v>
      </c>
      <c r="F3237" s="3" t="s">
        <v>35</v>
      </c>
      <c r="G3237" s="5">
        <v>6.25</v>
      </c>
      <c r="H3237">
        <v>1</v>
      </c>
      <c r="I3237" s="5">
        <v>0.98750000000000004</v>
      </c>
      <c r="J3237" s="5">
        <v>0.98750000000000004</v>
      </c>
      <c r="K3237">
        <v>15</v>
      </c>
      <c r="L3237" s="15">
        <v>6.6666666666666693E-2</v>
      </c>
      <c r="M3237" s="13">
        <v>1</v>
      </c>
      <c r="N3237" s="15">
        <v>0</v>
      </c>
      <c r="O3237" s="5">
        <v>0</v>
      </c>
      <c r="P3237" s="5">
        <v>0</v>
      </c>
      <c r="Q3237" s="5">
        <f t="shared" si="556"/>
        <v>0.98750000000000004</v>
      </c>
      <c r="R3237" s="5">
        <f t="shared" si="557"/>
        <v>-0.98750000000000004</v>
      </c>
      <c r="S3237" s="15">
        <f t="shared" si="558"/>
        <v>-1</v>
      </c>
      <c r="T3237">
        <v>0</v>
      </c>
      <c r="U3237" s="5" t="str">
        <f t="shared" si="559"/>
        <v>NA</v>
      </c>
      <c r="V3237" s="15">
        <f t="shared" si="560"/>
        <v>0</v>
      </c>
      <c r="W3237" s="15">
        <f t="shared" si="561"/>
        <v>0</v>
      </c>
      <c r="X3237" s="5">
        <f t="shared" si="562"/>
        <v>0</v>
      </c>
      <c r="Y3237" s="5">
        <f t="shared" si="563"/>
        <v>0.88875000000000004</v>
      </c>
      <c r="Z3237" s="5">
        <f t="shared" si="564"/>
        <v>-1.036875</v>
      </c>
      <c r="AA3237" s="5">
        <f t="shared" si="565"/>
        <v>9.8750000000000004E-2</v>
      </c>
      <c r="AB3237" s="5">
        <f t="shared" si="566"/>
        <v>4.9374999999999947E-2</v>
      </c>
    </row>
    <row r="3238" spans="1:28" x14ac:dyDescent="0.55000000000000004">
      <c r="A3238" s="3" t="s">
        <v>28</v>
      </c>
      <c r="B3238" s="3" t="s">
        <v>5195</v>
      </c>
      <c r="C3238" t="s">
        <v>31</v>
      </c>
      <c r="D3238" s="3" t="s">
        <v>5157</v>
      </c>
      <c r="E3238" s="3" t="s">
        <v>5196</v>
      </c>
      <c r="F3238" s="3" t="s">
        <v>35</v>
      </c>
      <c r="G3238" s="5">
        <v>6.25</v>
      </c>
      <c r="H3238">
        <v>1</v>
      </c>
      <c r="I3238" s="5">
        <v>0.98750000000000004</v>
      </c>
      <c r="J3238" s="5">
        <v>0.98750000000000004</v>
      </c>
      <c r="K3238">
        <v>19</v>
      </c>
      <c r="L3238" s="15">
        <v>5.2631578947368397E-2</v>
      </c>
      <c r="M3238" s="13">
        <v>2.68</v>
      </c>
      <c r="N3238" s="15">
        <v>0</v>
      </c>
      <c r="O3238" s="5">
        <v>0</v>
      </c>
      <c r="P3238" s="5">
        <v>0</v>
      </c>
      <c r="Q3238" s="5">
        <f t="shared" si="556"/>
        <v>0.98750000000000004</v>
      </c>
      <c r="R3238" s="5">
        <f t="shared" si="557"/>
        <v>-0.98750000000000004</v>
      </c>
      <c r="S3238" s="15">
        <f t="shared" si="558"/>
        <v>-1</v>
      </c>
      <c r="T3238">
        <v>0</v>
      </c>
      <c r="U3238" s="5" t="str">
        <f t="shared" si="559"/>
        <v>NA</v>
      </c>
      <c r="V3238" s="15">
        <f t="shared" si="560"/>
        <v>0</v>
      </c>
      <c r="W3238" s="15">
        <f t="shared" si="561"/>
        <v>0</v>
      </c>
      <c r="X3238" s="5">
        <f t="shared" si="562"/>
        <v>0</v>
      </c>
      <c r="Y3238" s="5">
        <f t="shared" si="563"/>
        <v>0.88875000000000004</v>
      </c>
      <c r="Z3238" s="5">
        <f t="shared" si="564"/>
        <v>-1.036875</v>
      </c>
      <c r="AA3238" s="5">
        <f t="shared" si="565"/>
        <v>9.8750000000000004E-2</v>
      </c>
      <c r="AB3238" s="5">
        <f t="shared" si="566"/>
        <v>4.9374999999999947E-2</v>
      </c>
    </row>
    <row r="3239" spans="1:28" x14ac:dyDescent="0.55000000000000004">
      <c r="A3239" s="3" t="s">
        <v>28</v>
      </c>
      <c r="B3239" s="3" t="s">
        <v>3334</v>
      </c>
      <c r="C3239" t="s">
        <v>31</v>
      </c>
      <c r="D3239" s="3" t="s">
        <v>137</v>
      </c>
      <c r="E3239" s="3" t="s">
        <v>2863</v>
      </c>
      <c r="F3239" s="3" t="s">
        <v>35</v>
      </c>
      <c r="G3239" s="5">
        <v>6.25</v>
      </c>
      <c r="H3239">
        <v>1</v>
      </c>
      <c r="I3239" s="5">
        <v>0.98750000000000004</v>
      </c>
      <c r="J3239" s="5">
        <v>0.98750000000000004</v>
      </c>
      <c r="K3239">
        <v>494</v>
      </c>
      <c r="L3239" s="15">
        <v>2.0242914979757103E-3</v>
      </c>
      <c r="M3239" s="13">
        <v>1</v>
      </c>
      <c r="N3239" s="15">
        <v>0</v>
      </c>
      <c r="O3239" s="5">
        <v>0</v>
      </c>
      <c r="P3239" s="5">
        <v>0</v>
      </c>
      <c r="Q3239" s="5">
        <f t="shared" si="556"/>
        <v>0.98750000000000004</v>
      </c>
      <c r="R3239" s="5">
        <f t="shared" si="557"/>
        <v>-0.98750000000000004</v>
      </c>
      <c r="S3239" s="15">
        <f t="shared" si="558"/>
        <v>-1</v>
      </c>
      <c r="T3239">
        <v>0</v>
      </c>
      <c r="U3239" s="5" t="str">
        <f t="shared" si="559"/>
        <v>NA</v>
      </c>
      <c r="V3239" s="15">
        <f t="shared" si="560"/>
        <v>0</v>
      </c>
      <c r="W3239" s="15">
        <f t="shared" si="561"/>
        <v>0</v>
      </c>
      <c r="X3239" s="5">
        <f t="shared" si="562"/>
        <v>0</v>
      </c>
      <c r="Y3239" s="5">
        <f t="shared" si="563"/>
        <v>0.88875000000000004</v>
      </c>
      <c r="Z3239" s="5">
        <f t="shared" si="564"/>
        <v>-1.036875</v>
      </c>
      <c r="AA3239" s="5">
        <f t="shared" si="565"/>
        <v>9.8750000000000004E-2</v>
      </c>
      <c r="AB3239" s="5">
        <f t="shared" si="566"/>
        <v>4.9374999999999947E-2</v>
      </c>
    </row>
    <row r="3240" spans="1:28" x14ac:dyDescent="0.55000000000000004">
      <c r="A3240" s="3" t="s">
        <v>28</v>
      </c>
      <c r="B3240" s="3" t="s">
        <v>5109</v>
      </c>
      <c r="C3240" t="s">
        <v>31</v>
      </c>
      <c r="D3240" s="3" t="s">
        <v>137</v>
      </c>
      <c r="E3240" s="3" t="s">
        <v>5199</v>
      </c>
      <c r="F3240" s="3" t="s">
        <v>35</v>
      </c>
      <c r="G3240" s="5">
        <v>6.25</v>
      </c>
      <c r="H3240">
        <v>1</v>
      </c>
      <c r="I3240" s="5">
        <v>0.98750000000000004</v>
      </c>
      <c r="J3240" s="5">
        <v>0.98750000000000004</v>
      </c>
      <c r="K3240">
        <v>5</v>
      </c>
      <c r="L3240" s="15">
        <v>0.2</v>
      </c>
      <c r="M3240" s="13">
        <v>1</v>
      </c>
      <c r="N3240" s="15">
        <v>0</v>
      </c>
      <c r="O3240" s="5">
        <v>0</v>
      </c>
      <c r="P3240" s="5">
        <v>0</v>
      </c>
      <c r="Q3240" s="5">
        <f t="shared" si="556"/>
        <v>0.98750000000000004</v>
      </c>
      <c r="R3240" s="5">
        <f t="shared" si="557"/>
        <v>-0.98750000000000004</v>
      </c>
      <c r="S3240" s="15">
        <f t="shared" si="558"/>
        <v>-1</v>
      </c>
      <c r="T3240">
        <v>0</v>
      </c>
      <c r="U3240" s="5" t="str">
        <f t="shared" si="559"/>
        <v>NA</v>
      </c>
      <c r="V3240" s="15">
        <f t="shared" si="560"/>
        <v>0</v>
      </c>
      <c r="W3240" s="15">
        <f t="shared" si="561"/>
        <v>0</v>
      </c>
      <c r="X3240" s="5">
        <f t="shared" si="562"/>
        <v>0</v>
      </c>
      <c r="Y3240" s="5">
        <f t="shared" si="563"/>
        <v>0.88875000000000004</v>
      </c>
      <c r="Z3240" s="5">
        <f t="shared" si="564"/>
        <v>-1.036875</v>
      </c>
      <c r="AA3240" s="5">
        <f t="shared" si="565"/>
        <v>9.8750000000000004E-2</v>
      </c>
      <c r="AB3240" s="5">
        <f t="shared" si="566"/>
        <v>4.9374999999999947E-2</v>
      </c>
    </row>
    <row r="3241" spans="1:28" x14ac:dyDescent="0.55000000000000004">
      <c r="A3241" s="3" t="s">
        <v>28</v>
      </c>
      <c r="B3241" s="3" t="s">
        <v>3367</v>
      </c>
      <c r="C3241" t="s">
        <v>66</v>
      </c>
      <c r="D3241" s="3" t="s">
        <v>32</v>
      </c>
      <c r="E3241" s="3" t="s">
        <v>5201</v>
      </c>
      <c r="F3241" s="3" t="s">
        <v>35</v>
      </c>
      <c r="G3241" s="5">
        <v>6.25</v>
      </c>
      <c r="H3241">
        <v>1</v>
      </c>
      <c r="I3241" s="5">
        <v>0.98750000000000004</v>
      </c>
      <c r="J3241" s="5">
        <v>0.98750000000000004</v>
      </c>
      <c r="K3241">
        <v>4</v>
      </c>
      <c r="L3241" s="15">
        <v>0.25</v>
      </c>
      <c r="M3241" s="13">
        <v>1</v>
      </c>
      <c r="N3241" s="15">
        <v>0</v>
      </c>
      <c r="O3241" s="5">
        <v>0</v>
      </c>
      <c r="P3241" s="5">
        <v>0</v>
      </c>
      <c r="Q3241" s="5">
        <f t="shared" si="556"/>
        <v>0.98750000000000004</v>
      </c>
      <c r="R3241" s="5">
        <f t="shared" si="557"/>
        <v>-0.98750000000000004</v>
      </c>
      <c r="S3241" s="15">
        <f t="shared" si="558"/>
        <v>-1</v>
      </c>
      <c r="T3241">
        <v>0</v>
      </c>
      <c r="U3241" s="5" t="str">
        <f t="shared" si="559"/>
        <v>NA</v>
      </c>
      <c r="V3241" s="15">
        <f t="shared" si="560"/>
        <v>0</v>
      </c>
      <c r="W3241" s="15">
        <f t="shared" si="561"/>
        <v>0</v>
      </c>
      <c r="X3241" s="5">
        <f t="shared" si="562"/>
        <v>0</v>
      </c>
      <c r="Y3241" s="5">
        <f t="shared" si="563"/>
        <v>0.88875000000000004</v>
      </c>
      <c r="Z3241" s="5">
        <f t="shared" si="564"/>
        <v>-1.036875</v>
      </c>
      <c r="AA3241" s="5">
        <f t="shared" si="565"/>
        <v>9.8750000000000004E-2</v>
      </c>
      <c r="AB3241" s="5">
        <f t="shared" si="566"/>
        <v>4.9374999999999947E-2</v>
      </c>
    </row>
    <row r="3242" spans="1:28" x14ac:dyDescent="0.55000000000000004">
      <c r="A3242" s="3" t="s">
        <v>28</v>
      </c>
      <c r="B3242" s="3" t="s">
        <v>132</v>
      </c>
      <c r="C3242" t="s">
        <v>31</v>
      </c>
      <c r="D3242" s="3" t="s">
        <v>221</v>
      </c>
      <c r="E3242" s="3" t="s">
        <v>222</v>
      </c>
      <c r="F3242" s="3" t="s">
        <v>35</v>
      </c>
      <c r="G3242" s="5">
        <v>6.25</v>
      </c>
      <c r="H3242">
        <v>1</v>
      </c>
      <c r="I3242" s="5">
        <v>1</v>
      </c>
      <c r="J3242" s="5">
        <v>1</v>
      </c>
      <c r="K3242">
        <v>4</v>
      </c>
      <c r="L3242" s="15">
        <v>0.25</v>
      </c>
      <c r="M3242" s="13">
        <v>1.25</v>
      </c>
      <c r="N3242" s="15">
        <v>0</v>
      </c>
      <c r="O3242" s="5">
        <v>0</v>
      </c>
      <c r="P3242" s="5">
        <v>0</v>
      </c>
      <c r="Q3242" s="5">
        <f t="shared" si="556"/>
        <v>1</v>
      </c>
      <c r="R3242" s="5">
        <f t="shared" si="557"/>
        <v>-1</v>
      </c>
      <c r="S3242" s="15">
        <f t="shared" si="558"/>
        <v>-1</v>
      </c>
      <c r="T3242">
        <v>0</v>
      </c>
      <c r="U3242" s="5" t="str">
        <f t="shared" si="559"/>
        <v>NA</v>
      </c>
      <c r="V3242" s="15">
        <f t="shared" si="560"/>
        <v>0</v>
      </c>
      <c r="W3242" s="15">
        <f t="shared" si="561"/>
        <v>0</v>
      </c>
      <c r="X3242" s="5">
        <f t="shared" si="562"/>
        <v>0</v>
      </c>
      <c r="Y3242" s="5">
        <f t="shared" si="563"/>
        <v>0.9</v>
      </c>
      <c r="Z3242" s="5">
        <f t="shared" si="564"/>
        <v>-1.05</v>
      </c>
      <c r="AA3242" s="5">
        <f t="shared" si="565"/>
        <v>9.9999999999999978E-2</v>
      </c>
      <c r="AB3242" s="5">
        <f t="shared" si="566"/>
        <v>5.0000000000000044E-2</v>
      </c>
    </row>
    <row r="3243" spans="1:28" x14ac:dyDescent="0.55000000000000004">
      <c r="A3243" s="3" t="s">
        <v>28</v>
      </c>
      <c r="B3243" s="3" t="s">
        <v>103</v>
      </c>
      <c r="C3243" t="s">
        <v>31</v>
      </c>
      <c r="D3243" s="3" t="s">
        <v>40</v>
      </c>
      <c r="E3243" s="3" t="s">
        <v>122</v>
      </c>
      <c r="F3243" s="3" t="s">
        <v>35</v>
      </c>
      <c r="G3243" s="5">
        <v>6.25</v>
      </c>
      <c r="H3243">
        <v>1</v>
      </c>
      <c r="I3243" s="5">
        <v>1</v>
      </c>
      <c r="J3243" s="5">
        <v>1</v>
      </c>
      <c r="K3243">
        <v>6</v>
      </c>
      <c r="L3243" s="15">
        <v>0.16666666666666699</v>
      </c>
      <c r="M3243" s="13">
        <v>3.3333333333333299</v>
      </c>
      <c r="N3243" s="15">
        <v>0</v>
      </c>
      <c r="O3243" s="5">
        <v>0</v>
      </c>
      <c r="P3243" s="5">
        <v>0</v>
      </c>
      <c r="Q3243" s="5">
        <f t="shared" si="556"/>
        <v>1</v>
      </c>
      <c r="R3243" s="5">
        <f t="shared" si="557"/>
        <v>-1</v>
      </c>
      <c r="S3243" s="15">
        <f t="shared" si="558"/>
        <v>-1</v>
      </c>
      <c r="T3243">
        <v>0</v>
      </c>
      <c r="U3243" s="5" t="str">
        <f t="shared" si="559"/>
        <v>NA</v>
      </c>
      <c r="V3243" s="15">
        <f t="shared" si="560"/>
        <v>0</v>
      </c>
      <c r="W3243" s="15">
        <f t="shared" si="561"/>
        <v>0</v>
      </c>
      <c r="X3243" s="5">
        <f t="shared" si="562"/>
        <v>0</v>
      </c>
      <c r="Y3243" s="5">
        <f t="shared" si="563"/>
        <v>0.9</v>
      </c>
      <c r="Z3243" s="5">
        <f t="shared" si="564"/>
        <v>-1.05</v>
      </c>
      <c r="AA3243" s="5">
        <f t="shared" si="565"/>
        <v>9.9999999999999978E-2</v>
      </c>
      <c r="AB3243" s="5">
        <f t="shared" si="566"/>
        <v>5.0000000000000044E-2</v>
      </c>
    </row>
    <row r="3244" spans="1:28" x14ac:dyDescent="0.55000000000000004">
      <c r="A3244" s="3" t="s">
        <v>28</v>
      </c>
      <c r="B3244" s="3" t="s">
        <v>317</v>
      </c>
      <c r="C3244" t="s">
        <v>31</v>
      </c>
      <c r="D3244" s="3" t="s">
        <v>137</v>
      </c>
      <c r="E3244" s="3" t="s">
        <v>5205</v>
      </c>
      <c r="F3244" s="3" t="s">
        <v>35</v>
      </c>
      <c r="G3244" s="5">
        <v>6.25</v>
      </c>
      <c r="H3244">
        <v>1</v>
      </c>
      <c r="I3244" s="5">
        <v>1</v>
      </c>
      <c r="J3244" s="5">
        <v>1</v>
      </c>
      <c r="K3244">
        <v>1</v>
      </c>
      <c r="L3244" s="15">
        <v>1</v>
      </c>
      <c r="M3244" s="13">
        <v>1</v>
      </c>
      <c r="N3244" s="15">
        <v>0</v>
      </c>
      <c r="O3244" s="5">
        <v>0</v>
      </c>
      <c r="P3244" s="5">
        <v>0</v>
      </c>
      <c r="Q3244" s="5">
        <f t="shared" si="556"/>
        <v>1</v>
      </c>
      <c r="R3244" s="5">
        <f t="shared" si="557"/>
        <v>-1</v>
      </c>
      <c r="S3244" s="15">
        <f t="shared" si="558"/>
        <v>-1</v>
      </c>
      <c r="T3244">
        <v>0</v>
      </c>
      <c r="U3244" s="5" t="str">
        <f t="shared" si="559"/>
        <v>NA</v>
      </c>
      <c r="V3244" s="15">
        <f t="shared" si="560"/>
        <v>0</v>
      </c>
      <c r="W3244" s="15">
        <f t="shared" si="561"/>
        <v>0</v>
      </c>
      <c r="X3244" s="5">
        <f t="shared" si="562"/>
        <v>0</v>
      </c>
      <c r="Y3244" s="5">
        <f t="shared" si="563"/>
        <v>0.9</v>
      </c>
      <c r="Z3244" s="5">
        <f t="shared" si="564"/>
        <v>-1.05</v>
      </c>
      <c r="AA3244" s="5">
        <f t="shared" si="565"/>
        <v>9.9999999999999978E-2</v>
      </c>
      <c r="AB3244" s="5">
        <f t="shared" si="566"/>
        <v>5.0000000000000044E-2</v>
      </c>
    </row>
    <row r="3245" spans="1:28" x14ac:dyDescent="0.55000000000000004">
      <c r="A3245" s="3" t="s">
        <v>28</v>
      </c>
      <c r="B3245" s="3" t="s">
        <v>1344</v>
      </c>
      <c r="C3245" t="s">
        <v>31</v>
      </c>
      <c r="D3245" s="3" t="s">
        <v>262</v>
      </c>
      <c r="E3245" s="3" t="s">
        <v>2706</v>
      </c>
      <c r="F3245" s="3" t="s">
        <v>35</v>
      </c>
      <c r="G3245" s="5">
        <v>6.25</v>
      </c>
      <c r="H3245">
        <v>1</v>
      </c>
      <c r="I3245" s="5">
        <v>1</v>
      </c>
      <c r="J3245" s="5">
        <v>1</v>
      </c>
      <c r="K3245">
        <v>2</v>
      </c>
      <c r="L3245" s="15">
        <v>0.5</v>
      </c>
      <c r="M3245" s="13">
        <v>1</v>
      </c>
      <c r="N3245" s="15">
        <v>0</v>
      </c>
      <c r="O3245" s="5">
        <v>0</v>
      </c>
      <c r="P3245" s="5">
        <v>0</v>
      </c>
      <c r="Q3245" s="5">
        <f t="shared" si="556"/>
        <v>1</v>
      </c>
      <c r="R3245" s="5">
        <f t="shared" si="557"/>
        <v>-1</v>
      </c>
      <c r="S3245" s="15">
        <f t="shared" si="558"/>
        <v>-1</v>
      </c>
      <c r="T3245">
        <v>0</v>
      </c>
      <c r="U3245" s="5" t="str">
        <f t="shared" si="559"/>
        <v>NA</v>
      </c>
      <c r="V3245" s="15">
        <f t="shared" si="560"/>
        <v>0</v>
      </c>
      <c r="W3245" s="15">
        <f t="shared" si="561"/>
        <v>0</v>
      </c>
      <c r="X3245" s="5">
        <f t="shared" si="562"/>
        <v>0</v>
      </c>
      <c r="Y3245" s="5">
        <f t="shared" si="563"/>
        <v>0.9</v>
      </c>
      <c r="Z3245" s="5">
        <f t="shared" si="564"/>
        <v>-1.05</v>
      </c>
      <c r="AA3245" s="5">
        <f t="shared" si="565"/>
        <v>9.9999999999999978E-2</v>
      </c>
      <c r="AB3245" s="5">
        <f t="shared" si="566"/>
        <v>5.0000000000000044E-2</v>
      </c>
    </row>
    <row r="3246" spans="1:28" x14ac:dyDescent="0.55000000000000004">
      <c r="A3246" s="3" t="s">
        <v>28</v>
      </c>
      <c r="B3246" s="3" t="s">
        <v>5208</v>
      </c>
      <c r="C3246" t="s">
        <v>31</v>
      </c>
      <c r="D3246" s="3" t="s">
        <v>262</v>
      </c>
      <c r="E3246" s="3" t="s">
        <v>5209</v>
      </c>
      <c r="F3246" s="3" t="s">
        <v>35</v>
      </c>
      <c r="G3246" s="5">
        <v>6.25</v>
      </c>
      <c r="H3246">
        <v>2</v>
      </c>
      <c r="I3246" s="5">
        <v>1</v>
      </c>
      <c r="J3246" s="5">
        <v>0.5</v>
      </c>
      <c r="K3246">
        <v>87</v>
      </c>
      <c r="L3246" s="15">
        <v>2.2988505747126398E-2</v>
      </c>
      <c r="M3246" s="13">
        <v>1</v>
      </c>
      <c r="N3246" s="15">
        <v>0</v>
      </c>
      <c r="O3246" s="5">
        <v>0</v>
      </c>
      <c r="P3246" s="5">
        <v>0</v>
      </c>
      <c r="Q3246" s="5">
        <f t="shared" si="556"/>
        <v>1</v>
      </c>
      <c r="R3246" s="5">
        <f t="shared" si="557"/>
        <v>-1</v>
      </c>
      <c r="S3246" s="15">
        <f t="shared" si="558"/>
        <v>-1</v>
      </c>
      <c r="T3246">
        <v>0</v>
      </c>
      <c r="U3246" s="5" t="str">
        <f t="shared" si="559"/>
        <v>NA</v>
      </c>
      <c r="V3246" s="15">
        <f t="shared" si="560"/>
        <v>0</v>
      </c>
      <c r="W3246" s="15">
        <f t="shared" si="561"/>
        <v>0</v>
      </c>
      <c r="X3246" s="5">
        <f t="shared" si="562"/>
        <v>0</v>
      </c>
      <c r="Y3246" s="5">
        <f t="shared" si="563"/>
        <v>0.9</v>
      </c>
      <c r="Z3246" s="5">
        <f t="shared" si="564"/>
        <v>-1.05</v>
      </c>
      <c r="AA3246" s="5">
        <f t="shared" si="565"/>
        <v>9.9999999999999978E-2</v>
      </c>
      <c r="AB3246" s="5">
        <f t="shared" si="566"/>
        <v>5.0000000000000044E-2</v>
      </c>
    </row>
    <row r="3247" spans="1:28" x14ac:dyDescent="0.55000000000000004">
      <c r="A3247" s="3" t="s">
        <v>28</v>
      </c>
      <c r="B3247" s="3" t="s">
        <v>193</v>
      </c>
      <c r="C3247" t="s">
        <v>31</v>
      </c>
      <c r="D3247" s="3" t="s">
        <v>262</v>
      </c>
      <c r="E3247" s="3" t="s">
        <v>302</v>
      </c>
      <c r="F3247" s="3" t="s">
        <v>35</v>
      </c>
      <c r="G3247" s="5">
        <v>6.25</v>
      </c>
      <c r="H3247">
        <v>1</v>
      </c>
      <c r="I3247" s="5">
        <v>1.0125</v>
      </c>
      <c r="J3247" s="5">
        <v>1.0125</v>
      </c>
      <c r="K3247">
        <v>119</v>
      </c>
      <c r="L3247" s="15">
        <v>8.40336134453782E-3</v>
      </c>
      <c r="M3247" s="13">
        <v>1.23613445378151</v>
      </c>
      <c r="N3247" s="15">
        <v>0</v>
      </c>
      <c r="O3247" s="5">
        <v>0</v>
      </c>
      <c r="P3247" s="5">
        <v>0</v>
      </c>
      <c r="Q3247" s="5">
        <f t="shared" si="556"/>
        <v>1.0125</v>
      </c>
      <c r="R3247" s="5">
        <f t="shared" si="557"/>
        <v>-1.0125</v>
      </c>
      <c r="S3247" s="15">
        <f t="shared" si="558"/>
        <v>-1</v>
      </c>
      <c r="T3247">
        <v>0</v>
      </c>
      <c r="U3247" s="5" t="str">
        <f t="shared" si="559"/>
        <v>NA</v>
      </c>
      <c r="V3247" s="15">
        <f t="shared" si="560"/>
        <v>0</v>
      </c>
      <c r="W3247" s="15">
        <f t="shared" si="561"/>
        <v>0</v>
      </c>
      <c r="X3247" s="5">
        <f t="shared" si="562"/>
        <v>0</v>
      </c>
      <c r="Y3247" s="5">
        <f t="shared" si="563"/>
        <v>0.91125</v>
      </c>
      <c r="Z3247" s="5">
        <f t="shared" si="564"/>
        <v>-1.0631250000000001</v>
      </c>
      <c r="AA3247" s="5">
        <f t="shared" si="565"/>
        <v>0.10124999999999995</v>
      </c>
      <c r="AB3247" s="5">
        <f t="shared" si="566"/>
        <v>5.0625000000000142E-2</v>
      </c>
    </row>
    <row r="3248" spans="1:28" x14ac:dyDescent="0.55000000000000004">
      <c r="A3248" s="3" t="s">
        <v>28</v>
      </c>
      <c r="B3248" s="3" t="s">
        <v>3651</v>
      </c>
      <c r="C3248" t="s">
        <v>31</v>
      </c>
      <c r="D3248" s="3" t="s">
        <v>262</v>
      </c>
      <c r="E3248" s="3" t="s">
        <v>2768</v>
      </c>
      <c r="F3248" s="3" t="s">
        <v>35</v>
      </c>
      <c r="G3248" s="5">
        <v>6.25</v>
      </c>
      <c r="H3248">
        <v>1</v>
      </c>
      <c r="I3248" s="5">
        <v>1.0125</v>
      </c>
      <c r="J3248" s="5">
        <v>1.0125</v>
      </c>
      <c r="K3248">
        <v>1</v>
      </c>
      <c r="L3248" s="15">
        <v>1</v>
      </c>
      <c r="M3248" s="13">
        <v>1</v>
      </c>
      <c r="N3248" s="15">
        <v>0</v>
      </c>
      <c r="O3248" s="5">
        <v>0</v>
      </c>
      <c r="P3248" s="5">
        <v>0</v>
      </c>
      <c r="Q3248" s="5">
        <f t="shared" si="556"/>
        <v>1.0125</v>
      </c>
      <c r="R3248" s="5">
        <f t="shared" si="557"/>
        <v>-1.0125</v>
      </c>
      <c r="S3248" s="15">
        <f t="shared" si="558"/>
        <v>-1</v>
      </c>
      <c r="T3248">
        <v>0</v>
      </c>
      <c r="U3248" s="5" t="str">
        <f t="shared" si="559"/>
        <v>NA</v>
      </c>
      <c r="V3248" s="15">
        <f t="shared" si="560"/>
        <v>0</v>
      </c>
      <c r="W3248" s="15">
        <f t="shared" si="561"/>
        <v>0</v>
      </c>
      <c r="X3248" s="5">
        <f t="shared" si="562"/>
        <v>0</v>
      </c>
      <c r="Y3248" s="5">
        <f t="shared" si="563"/>
        <v>0.91125</v>
      </c>
      <c r="Z3248" s="5">
        <f t="shared" si="564"/>
        <v>-1.0631250000000001</v>
      </c>
      <c r="AA3248" s="5">
        <f t="shared" si="565"/>
        <v>0.10124999999999995</v>
      </c>
      <c r="AB3248" s="5">
        <f t="shared" si="566"/>
        <v>5.0625000000000142E-2</v>
      </c>
    </row>
    <row r="3249" spans="1:28" x14ac:dyDescent="0.55000000000000004">
      <c r="A3249" s="3" t="s">
        <v>28</v>
      </c>
      <c r="B3249" s="3" t="s">
        <v>281</v>
      </c>
      <c r="C3249" t="s">
        <v>31</v>
      </c>
      <c r="D3249" s="3" t="s">
        <v>125</v>
      </c>
      <c r="E3249" s="3" t="s">
        <v>3041</v>
      </c>
      <c r="F3249" s="3" t="s">
        <v>35</v>
      </c>
      <c r="G3249" s="5">
        <v>6.25</v>
      </c>
      <c r="H3249">
        <v>1</v>
      </c>
      <c r="I3249" s="5">
        <v>1.0249999999999999</v>
      </c>
      <c r="J3249" s="5">
        <v>1.0249999999999999</v>
      </c>
      <c r="K3249">
        <v>3</v>
      </c>
      <c r="L3249" s="15">
        <v>0.33333333333333298</v>
      </c>
      <c r="M3249" s="13">
        <v>1</v>
      </c>
      <c r="N3249" s="15">
        <v>0</v>
      </c>
      <c r="O3249" s="5">
        <v>0</v>
      </c>
      <c r="P3249" s="5">
        <v>0</v>
      </c>
      <c r="Q3249" s="5">
        <f t="shared" si="556"/>
        <v>1.0249999999999999</v>
      </c>
      <c r="R3249" s="5">
        <f t="shared" si="557"/>
        <v>-1.0249999999999999</v>
      </c>
      <c r="S3249" s="15">
        <f t="shared" si="558"/>
        <v>-1</v>
      </c>
      <c r="T3249">
        <v>0</v>
      </c>
      <c r="U3249" s="5" t="str">
        <f t="shared" si="559"/>
        <v>NA</v>
      </c>
      <c r="V3249" s="15">
        <f t="shared" si="560"/>
        <v>0</v>
      </c>
      <c r="W3249" s="15">
        <f t="shared" si="561"/>
        <v>0</v>
      </c>
      <c r="X3249" s="5">
        <f t="shared" si="562"/>
        <v>0</v>
      </c>
      <c r="Y3249" s="5">
        <f t="shared" si="563"/>
        <v>0.92249999999999999</v>
      </c>
      <c r="Z3249" s="5">
        <f t="shared" si="564"/>
        <v>-1.0762499999999999</v>
      </c>
      <c r="AA3249" s="5">
        <f t="shared" si="565"/>
        <v>0.10249999999999992</v>
      </c>
      <c r="AB3249" s="5">
        <f t="shared" si="566"/>
        <v>5.1250000000000018E-2</v>
      </c>
    </row>
    <row r="3250" spans="1:28" x14ac:dyDescent="0.55000000000000004">
      <c r="A3250" s="3" t="s">
        <v>28</v>
      </c>
      <c r="B3250" s="3" t="s">
        <v>5214</v>
      </c>
      <c r="C3250" t="s">
        <v>31</v>
      </c>
      <c r="D3250" s="3" t="s">
        <v>262</v>
      </c>
      <c r="E3250" s="3" t="s">
        <v>2723</v>
      </c>
      <c r="F3250" s="3" t="s">
        <v>35</v>
      </c>
      <c r="G3250" s="5">
        <v>6.25</v>
      </c>
      <c r="H3250">
        <v>1</v>
      </c>
      <c r="I3250" s="5">
        <v>1.0249999999999999</v>
      </c>
      <c r="J3250" s="5">
        <v>1.0249999999999999</v>
      </c>
      <c r="K3250">
        <v>1</v>
      </c>
      <c r="L3250" s="15">
        <v>1</v>
      </c>
      <c r="M3250" s="13">
        <v>1</v>
      </c>
      <c r="N3250" s="15">
        <v>0</v>
      </c>
      <c r="O3250" s="5">
        <v>0</v>
      </c>
      <c r="P3250" s="5">
        <v>0</v>
      </c>
      <c r="Q3250" s="5">
        <f t="shared" si="556"/>
        <v>1.0249999999999999</v>
      </c>
      <c r="R3250" s="5">
        <f t="shared" si="557"/>
        <v>-1.0249999999999999</v>
      </c>
      <c r="S3250" s="15">
        <f t="shared" si="558"/>
        <v>-1</v>
      </c>
      <c r="T3250">
        <v>0</v>
      </c>
      <c r="U3250" s="5" t="str">
        <f t="shared" si="559"/>
        <v>NA</v>
      </c>
      <c r="V3250" s="15">
        <f t="shared" si="560"/>
        <v>0</v>
      </c>
      <c r="W3250" s="15">
        <f t="shared" si="561"/>
        <v>0</v>
      </c>
      <c r="X3250" s="5">
        <f t="shared" si="562"/>
        <v>0</v>
      </c>
      <c r="Y3250" s="5">
        <f t="shared" si="563"/>
        <v>0.92249999999999999</v>
      </c>
      <c r="Z3250" s="5">
        <f t="shared" si="564"/>
        <v>-1.0762499999999999</v>
      </c>
      <c r="AA3250" s="5">
        <f t="shared" si="565"/>
        <v>0.10249999999999992</v>
      </c>
      <c r="AB3250" s="5">
        <f t="shared" si="566"/>
        <v>5.1250000000000018E-2</v>
      </c>
    </row>
    <row r="3251" spans="1:28" x14ac:dyDescent="0.55000000000000004">
      <c r="A3251" s="3" t="s">
        <v>28</v>
      </c>
      <c r="B3251" s="3" t="s">
        <v>5216</v>
      </c>
      <c r="C3251" t="s">
        <v>31</v>
      </c>
      <c r="D3251" s="3" t="s">
        <v>221</v>
      </c>
      <c r="E3251" s="3" t="s">
        <v>5084</v>
      </c>
      <c r="F3251" s="3" t="s">
        <v>35</v>
      </c>
      <c r="G3251" s="5">
        <v>6.25</v>
      </c>
      <c r="H3251">
        <v>1</v>
      </c>
      <c r="I3251" s="5">
        <v>1.0375000000000001</v>
      </c>
      <c r="J3251" s="5">
        <v>1.0375000000000001</v>
      </c>
      <c r="K3251">
        <v>3</v>
      </c>
      <c r="L3251" s="15">
        <v>0.33333333333333298</v>
      </c>
      <c r="M3251" s="13">
        <v>1</v>
      </c>
      <c r="N3251" s="15">
        <v>0</v>
      </c>
      <c r="O3251" s="5">
        <v>0</v>
      </c>
      <c r="P3251" s="5">
        <v>0</v>
      </c>
      <c r="Q3251" s="5">
        <f t="shared" si="556"/>
        <v>1.0375000000000001</v>
      </c>
      <c r="R3251" s="5">
        <f t="shared" si="557"/>
        <v>-1.0375000000000001</v>
      </c>
      <c r="S3251" s="15">
        <f t="shared" si="558"/>
        <v>-1</v>
      </c>
      <c r="T3251">
        <v>0</v>
      </c>
      <c r="U3251" s="5" t="str">
        <f t="shared" si="559"/>
        <v>NA</v>
      </c>
      <c r="V3251" s="15">
        <f t="shared" si="560"/>
        <v>0</v>
      </c>
      <c r="W3251" s="15">
        <f t="shared" si="561"/>
        <v>0</v>
      </c>
      <c r="X3251" s="5">
        <f t="shared" si="562"/>
        <v>0</v>
      </c>
      <c r="Y3251" s="5">
        <f t="shared" si="563"/>
        <v>0.93375000000000008</v>
      </c>
      <c r="Z3251" s="5">
        <f t="shared" si="564"/>
        <v>-1.0893750000000002</v>
      </c>
      <c r="AA3251" s="5">
        <f t="shared" si="565"/>
        <v>0.10375000000000001</v>
      </c>
      <c r="AB3251" s="5">
        <f t="shared" si="566"/>
        <v>5.1875000000000115E-2</v>
      </c>
    </row>
    <row r="3252" spans="1:28" x14ac:dyDescent="0.55000000000000004">
      <c r="A3252" s="3" t="s">
        <v>28</v>
      </c>
      <c r="B3252" s="3" t="s">
        <v>1683</v>
      </c>
      <c r="C3252" t="s">
        <v>31</v>
      </c>
      <c r="D3252" s="3" t="s">
        <v>194</v>
      </c>
      <c r="E3252" s="3" t="s">
        <v>2984</v>
      </c>
      <c r="F3252" s="3" t="s">
        <v>35</v>
      </c>
      <c r="G3252" s="5">
        <v>6.25</v>
      </c>
      <c r="H3252">
        <v>1</v>
      </c>
      <c r="I3252" s="5">
        <v>1.0375000000000001</v>
      </c>
      <c r="J3252" s="5">
        <v>1.0375000000000001</v>
      </c>
      <c r="K3252">
        <v>12</v>
      </c>
      <c r="L3252" s="15">
        <v>8.3333333333333301E-2</v>
      </c>
      <c r="M3252" s="13">
        <v>2.4166666666666701</v>
      </c>
      <c r="N3252" s="15">
        <v>0</v>
      </c>
      <c r="O3252" s="5">
        <v>0</v>
      </c>
      <c r="P3252" s="5">
        <v>0</v>
      </c>
      <c r="Q3252" s="5">
        <f t="shared" si="556"/>
        <v>1.0375000000000001</v>
      </c>
      <c r="R3252" s="5">
        <f t="shared" si="557"/>
        <v>-1.0375000000000001</v>
      </c>
      <c r="S3252" s="15">
        <f t="shared" si="558"/>
        <v>-1</v>
      </c>
      <c r="T3252">
        <v>0</v>
      </c>
      <c r="U3252" s="5" t="str">
        <f t="shared" si="559"/>
        <v>NA</v>
      </c>
      <c r="V3252" s="15">
        <f t="shared" si="560"/>
        <v>0</v>
      </c>
      <c r="W3252" s="15">
        <f t="shared" si="561"/>
        <v>0</v>
      </c>
      <c r="X3252" s="5">
        <f t="shared" si="562"/>
        <v>0</v>
      </c>
      <c r="Y3252" s="5">
        <f t="shared" si="563"/>
        <v>0.93375000000000008</v>
      </c>
      <c r="Z3252" s="5">
        <f t="shared" si="564"/>
        <v>-1.0893750000000002</v>
      </c>
      <c r="AA3252" s="5">
        <f t="shared" si="565"/>
        <v>0.10375000000000001</v>
      </c>
      <c r="AB3252" s="5">
        <f t="shared" si="566"/>
        <v>5.1875000000000115E-2</v>
      </c>
    </row>
    <row r="3253" spans="1:28" x14ac:dyDescent="0.55000000000000004">
      <c r="A3253" s="3" t="s">
        <v>28</v>
      </c>
      <c r="B3253" s="3" t="s">
        <v>4397</v>
      </c>
      <c r="C3253" t="s">
        <v>31</v>
      </c>
      <c r="D3253" s="3" t="s">
        <v>32</v>
      </c>
      <c r="E3253" s="3" t="s">
        <v>2744</v>
      </c>
      <c r="F3253" s="3" t="s">
        <v>35</v>
      </c>
      <c r="G3253" s="5">
        <v>6.25</v>
      </c>
      <c r="H3253">
        <v>1</v>
      </c>
      <c r="I3253" s="5">
        <v>1.0375000000000001</v>
      </c>
      <c r="J3253" s="5">
        <v>1.0375000000000001</v>
      </c>
      <c r="K3253">
        <v>56</v>
      </c>
      <c r="L3253" s="15">
        <v>1.7857142857142901E-2</v>
      </c>
      <c r="M3253" s="13">
        <v>1.45910714285714</v>
      </c>
      <c r="N3253" s="15">
        <v>0</v>
      </c>
      <c r="O3253" s="5">
        <v>0</v>
      </c>
      <c r="P3253" s="5">
        <v>0</v>
      </c>
      <c r="Q3253" s="5">
        <f t="shared" si="556"/>
        <v>1.0375000000000001</v>
      </c>
      <c r="R3253" s="5">
        <f t="shared" si="557"/>
        <v>-1.0375000000000001</v>
      </c>
      <c r="S3253" s="15">
        <f t="shared" si="558"/>
        <v>-1</v>
      </c>
      <c r="T3253">
        <v>0</v>
      </c>
      <c r="U3253" s="5" t="str">
        <f t="shared" si="559"/>
        <v>NA</v>
      </c>
      <c r="V3253" s="15">
        <f t="shared" si="560"/>
        <v>0</v>
      </c>
      <c r="W3253" s="15">
        <f t="shared" si="561"/>
        <v>0</v>
      </c>
      <c r="X3253" s="5">
        <f t="shared" si="562"/>
        <v>0</v>
      </c>
      <c r="Y3253" s="5">
        <f t="shared" si="563"/>
        <v>0.93375000000000008</v>
      </c>
      <c r="Z3253" s="5">
        <f t="shared" si="564"/>
        <v>-1.0893750000000002</v>
      </c>
      <c r="AA3253" s="5">
        <f t="shared" si="565"/>
        <v>0.10375000000000001</v>
      </c>
      <c r="AB3253" s="5">
        <f t="shared" si="566"/>
        <v>5.1875000000000115E-2</v>
      </c>
    </row>
    <row r="3254" spans="1:28" x14ac:dyDescent="0.55000000000000004">
      <c r="A3254" s="3" t="s">
        <v>28</v>
      </c>
      <c r="B3254" s="3" t="s">
        <v>5220</v>
      </c>
      <c r="C3254" t="s">
        <v>31</v>
      </c>
      <c r="D3254" s="3" t="s">
        <v>32</v>
      </c>
      <c r="E3254" s="3" t="s">
        <v>5221</v>
      </c>
      <c r="F3254" s="3" t="s">
        <v>35</v>
      </c>
      <c r="G3254" s="5">
        <v>6.25</v>
      </c>
      <c r="H3254">
        <v>2</v>
      </c>
      <c r="I3254" s="5">
        <v>1.05</v>
      </c>
      <c r="J3254" s="5">
        <v>0.52500000000000002</v>
      </c>
      <c r="K3254">
        <v>5</v>
      </c>
      <c r="L3254" s="15">
        <v>0.4</v>
      </c>
      <c r="M3254" s="13">
        <v>1.198</v>
      </c>
      <c r="N3254" s="15">
        <v>0</v>
      </c>
      <c r="O3254" s="5">
        <v>0</v>
      </c>
      <c r="P3254" s="5">
        <v>0</v>
      </c>
      <c r="Q3254" s="5">
        <f t="shared" si="556"/>
        <v>1.05</v>
      </c>
      <c r="R3254" s="5">
        <f t="shared" si="557"/>
        <v>-1.05</v>
      </c>
      <c r="S3254" s="15">
        <f t="shared" si="558"/>
        <v>-1</v>
      </c>
      <c r="T3254">
        <v>0</v>
      </c>
      <c r="U3254" s="5" t="str">
        <f t="shared" si="559"/>
        <v>NA</v>
      </c>
      <c r="V3254" s="15">
        <f t="shared" si="560"/>
        <v>0</v>
      </c>
      <c r="W3254" s="15">
        <f t="shared" si="561"/>
        <v>0</v>
      </c>
      <c r="X3254" s="5">
        <f t="shared" si="562"/>
        <v>0</v>
      </c>
      <c r="Y3254" s="5">
        <f t="shared" si="563"/>
        <v>0.94500000000000006</v>
      </c>
      <c r="Z3254" s="5">
        <f t="shared" si="564"/>
        <v>-1.1025</v>
      </c>
      <c r="AA3254" s="5">
        <f t="shared" si="565"/>
        <v>0.10499999999999998</v>
      </c>
      <c r="AB3254" s="5">
        <f t="shared" si="566"/>
        <v>5.2499999999999991E-2</v>
      </c>
    </row>
    <row r="3255" spans="1:28" x14ac:dyDescent="0.55000000000000004">
      <c r="A3255" s="3" t="s">
        <v>28</v>
      </c>
      <c r="B3255" s="3" t="s">
        <v>5223</v>
      </c>
      <c r="C3255" t="s">
        <v>31</v>
      </c>
      <c r="D3255" s="3" t="s">
        <v>137</v>
      </c>
      <c r="E3255" s="3" t="s">
        <v>5224</v>
      </c>
      <c r="F3255" s="3" t="s">
        <v>35</v>
      </c>
      <c r="G3255" s="5">
        <v>6.25</v>
      </c>
      <c r="H3255">
        <v>1</v>
      </c>
      <c r="I3255" s="5">
        <v>1.0625</v>
      </c>
      <c r="J3255" s="5">
        <v>1.0625</v>
      </c>
      <c r="K3255">
        <v>32</v>
      </c>
      <c r="L3255" s="15">
        <v>3.125E-2</v>
      </c>
      <c r="M3255" s="13">
        <v>1.5306249999999999</v>
      </c>
      <c r="N3255" s="15">
        <v>0</v>
      </c>
      <c r="O3255" s="5">
        <v>0</v>
      </c>
      <c r="P3255" s="5">
        <v>0</v>
      </c>
      <c r="Q3255" s="5">
        <f t="shared" si="556"/>
        <v>1.0625</v>
      </c>
      <c r="R3255" s="5">
        <f t="shared" si="557"/>
        <v>-1.0625</v>
      </c>
      <c r="S3255" s="15">
        <f t="shared" si="558"/>
        <v>-1</v>
      </c>
      <c r="T3255">
        <v>0</v>
      </c>
      <c r="U3255" s="5" t="str">
        <f t="shared" si="559"/>
        <v>NA</v>
      </c>
      <c r="V3255" s="15">
        <f t="shared" si="560"/>
        <v>0</v>
      </c>
      <c r="W3255" s="15">
        <f t="shared" si="561"/>
        <v>0</v>
      </c>
      <c r="X3255" s="5">
        <f t="shared" si="562"/>
        <v>0</v>
      </c>
      <c r="Y3255" s="5">
        <f t="shared" si="563"/>
        <v>0.95625000000000004</v>
      </c>
      <c r="Z3255" s="5">
        <f t="shared" si="564"/>
        <v>-1.1156250000000001</v>
      </c>
      <c r="AA3255" s="5">
        <f t="shared" si="565"/>
        <v>0.10624999999999996</v>
      </c>
      <c r="AB3255" s="5">
        <f t="shared" si="566"/>
        <v>5.3125000000000089E-2</v>
      </c>
    </row>
    <row r="3256" spans="1:28" x14ac:dyDescent="0.55000000000000004">
      <c r="A3256" s="3" t="s">
        <v>28</v>
      </c>
      <c r="B3256" s="3" t="s">
        <v>5226</v>
      </c>
      <c r="C3256" t="s">
        <v>31</v>
      </c>
      <c r="D3256" s="3" t="s">
        <v>75</v>
      </c>
      <c r="E3256" s="3" t="s">
        <v>2996</v>
      </c>
      <c r="F3256" s="3" t="s">
        <v>35</v>
      </c>
      <c r="G3256" s="5">
        <v>6.25</v>
      </c>
      <c r="H3256">
        <v>1</v>
      </c>
      <c r="I3256" s="5">
        <v>1.0625</v>
      </c>
      <c r="J3256" s="5">
        <v>1.0625</v>
      </c>
      <c r="K3256">
        <v>9</v>
      </c>
      <c r="L3256" s="15">
        <v>0.11111111111111099</v>
      </c>
      <c r="M3256" s="13">
        <v>1</v>
      </c>
      <c r="N3256" s="15">
        <v>0</v>
      </c>
      <c r="O3256" s="5">
        <v>0</v>
      </c>
      <c r="P3256" s="5">
        <v>0</v>
      </c>
      <c r="Q3256" s="5">
        <f t="shared" si="556"/>
        <v>1.0625</v>
      </c>
      <c r="R3256" s="5">
        <f t="shared" si="557"/>
        <v>-1.0625</v>
      </c>
      <c r="S3256" s="15">
        <f t="shared" si="558"/>
        <v>-1</v>
      </c>
      <c r="T3256">
        <v>0</v>
      </c>
      <c r="U3256" s="5" t="str">
        <f t="shared" si="559"/>
        <v>NA</v>
      </c>
      <c r="V3256" s="15">
        <f t="shared" si="560"/>
        <v>0</v>
      </c>
      <c r="W3256" s="15">
        <f t="shared" si="561"/>
        <v>0</v>
      </c>
      <c r="X3256" s="5">
        <f t="shared" si="562"/>
        <v>0</v>
      </c>
      <c r="Y3256" s="5">
        <f t="shared" si="563"/>
        <v>0.95625000000000004</v>
      </c>
      <c r="Z3256" s="5">
        <f t="shared" si="564"/>
        <v>-1.1156250000000001</v>
      </c>
      <c r="AA3256" s="5">
        <f t="shared" si="565"/>
        <v>0.10624999999999996</v>
      </c>
      <c r="AB3256" s="5">
        <f t="shared" si="566"/>
        <v>5.3125000000000089E-2</v>
      </c>
    </row>
    <row r="3257" spans="1:28" x14ac:dyDescent="0.55000000000000004">
      <c r="A3257" s="3" t="s">
        <v>28</v>
      </c>
      <c r="B3257" s="3" t="s">
        <v>2265</v>
      </c>
      <c r="C3257" t="s">
        <v>31</v>
      </c>
      <c r="D3257" s="3" t="s">
        <v>32</v>
      </c>
      <c r="E3257" s="3" t="s">
        <v>5228</v>
      </c>
      <c r="F3257" s="3" t="s">
        <v>35</v>
      </c>
      <c r="G3257" s="5">
        <v>6.25</v>
      </c>
      <c r="H3257">
        <v>1</v>
      </c>
      <c r="I3257" s="5">
        <v>1.0625</v>
      </c>
      <c r="J3257" s="5">
        <v>1.0625</v>
      </c>
      <c r="K3257">
        <v>25</v>
      </c>
      <c r="L3257" s="15">
        <v>0.04</v>
      </c>
      <c r="M3257" s="13">
        <v>2.0396000000000001</v>
      </c>
      <c r="N3257" s="15">
        <v>0</v>
      </c>
      <c r="O3257" s="5">
        <v>0</v>
      </c>
      <c r="P3257" s="5">
        <v>0</v>
      </c>
      <c r="Q3257" s="5">
        <f t="shared" si="556"/>
        <v>1.0625</v>
      </c>
      <c r="R3257" s="5">
        <f t="shared" si="557"/>
        <v>-1.0625</v>
      </c>
      <c r="S3257" s="15">
        <f t="shared" si="558"/>
        <v>-1</v>
      </c>
      <c r="T3257">
        <v>0</v>
      </c>
      <c r="U3257" s="5" t="str">
        <f t="shared" si="559"/>
        <v>NA</v>
      </c>
      <c r="V3257" s="15">
        <f t="shared" si="560"/>
        <v>0</v>
      </c>
      <c r="W3257" s="15">
        <f t="shared" si="561"/>
        <v>0</v>
      </c>
      <c r="X3257" s="5">
        <f t="shared" si="562"/>
        <v>0</v>
      </c>
      <c r="Y3257" s="5">
        <f t="shared" si="563"/>
        <v>0.95625000000000004</v>
      </c>
      <c r="Z3257" s="5">
        <f t="shared" si="564"/>
        <v>-1.1156250000000001</v>
      </c>
      <c r="AA3257" s="5">
        <f t="shared" si="565"/>
        <v>0.10624999999999996</v>
      </c>
      <c r="AB3257" s="5">
        <f t="shared" si="566"/>
        <v>5.3125000000000089E-2</v>
      </c>
    </row>
    <row r="3258" spans="1:28" x14ac:dyDescent="0.55000000000000004">
      <c r="A3258" s="3" t="s">
        <v>28</v>
      </c>
      <c r="B3258" s="3" t="s">
        <v>5214</v>
      </c>
      <c r="C3258" t="s">
        <v>31</v>
      </c>
      <c r="D3258" s="3" t="s">
        <v>133</v>
      </c>
      <c r="E3258" s="3" t="s">
        <v>2877</v>
      </c>
      <c r="F3258" s="3" t="s">
        <v>35</v>
      </c>
      <c r="G3258" s="5">
        <v>6.25</v>
      </c>
      <c r="H3258">
        <v>1</v>
      </c>
      <c r="I3258" s="5">
        <v>1.075</v>
      </c>
      <c r="J3258" s="5">
        <v>1.075</v>
      </c>
      <c r="K3258">
        <v>1</v>
      </c>
      <c r="L3258" s="15">
        <v>1</v>
      </c>
      <c r="M3258" s="13">
        <v>1</v>
      </c>
      <c r="N3258" s="15">
        <v>0</v>
      </c>
      <c r="O3258" s="5">
        <v>0</v>
      </c>
      <c r="P3258" s="5">
        <v>0</v>
      </c>
      <c r="Q3258" s="5">
        <f t="shared" si="556"/>
        <v>1.075</v>
      </c>
      <c r="R3258" s="5">
        <f t="shared" si="557"/>
        <v>-1.075</v>
      </c>
      <c r="S3258" s="15">
        <f t="shared" si="558"/>
        <v>-1</v>
      </c>
      <c r="T3258">
        <v>0</v>
      </c>
      <c r="U3258" s="5" t="str">
        <f t="shared" si="559"/>
        <v>NA</v>
      </c>
      <c r="V3258" s="15">
        <f t="shared" si="560"/>
        <v>0</v>
      </c>
      <c r="W3258" s="15">
        <f t="shared" si="561"/>
        <v>0</v>
      </c>
      <c r="X3258" s="5">
        <f t="shared" si="562"/>
        <v>0</v>
      </c>
      <c r="Y3258" s="5">
        <f t="shared" si="563"/>
        <v>0.96750000000000003</v>
      </c>
      <c r="Z3258" s="5">
        <f t="shared" si="564"/>
        <v>-1.1287499999999999</v>
      </c>
      <c r="AA3258" s="5">
        <f t="shared" si="565"/>
        <v>0.10749999999999993</v>
      </c>
      <c r="AB3258" s="5">
        <f t="shared" si="566"/>
        <v>5.3749999999999964E-2</v>
      </c>
    </row>
    <row r="3259" spans="1:28" x14ac:dyDescent="0.55000000000000004">
      <c r="A3259" s="3" t="s">
        <v>28</v>
      </c>
      <c r="B3259" s="3" t="s">
        <v>2796</v>
      </c>
      <c r="C3259" t="s">
        <v>31</v>
      </c>
      <c r="D3259" s="3" t="s">
        <v>32</v>
      </c>
      <c r="E3259" s="3" t="s">
        <v>33</v>
      </c>
      <c r="F3259" s="3" t="s">
        <v>35</v>
      </c>
      <c r="G3259" s="5">
        <v>6.25</v>
      </c>
      <c r="H3259">
        <v>1</v>
      </c>
      <c r="I3259" s="5">
        <v>1.075</v>
      </c>
      <c r="J3259" s="5">
        <v>1.075</v>
      </c>
      <c r="K3259">
        <v>4</v>
      </c>
      <c r="L3259" s="15">
        <v>0.25</v>
      </c>
      <c r="M3259" s="13">
        <v>1</v>
      </c>
      <c r="N3259" s="15">
        <v>0</v>
      </c>
      <c r="O3259" s="5">
        <v>0</v>
      </c>
      <c r="P3259" s="5">
        <v>0</v>
      </c>
      <c r="Q3259" s="5">
        <f t="shared" si="556"/>
        <v>1.075</v>
      </c>
      <c r="R3259" s="5">
        <f t="shared" si="557"/>
        <v>-1.075</v>
      </c>
      <c r="S3259" s="15">
        <f t="shared" si="558"/>
        <v>-1</v>
      </c>
      <c r="T3259">
        <v>0</v>
      </c>
      <c r="U3259" s="5" t="str">
        <f t="shared" si="559"/>
        <v>NA</v>
      </c>
      <c r="V3259" s="15">
        <f t="shared" si="560"/>
        <v>0</v>
      </c>
      <c r="W3259" s="15">
        <f t="shared" si="561"/>
        <v>0</v>
      </c>
      <c r="X3259" s="5">
        <f t="shared" si="562"/>
        <v>0</v>
      </c>
      <c r="Y3259" s="5">
        <f t="shared" si="563"/>
        <v>0.96750000000000003</v>
      </c>
      <c r="Z3259" s="5">
        <f t="shared" si="564"/>
        <v>-1.1287499999999999</v>
      </c>
      <c r="AA3259" s="5">
        <f t="shared" si="565"/>
        <v>0.10749999999999993</v>
      </c>
      <c r="AB3259" s="5">
        <f t="shared" si="566"/>
        <v>5.3749999999999964E-2</v>
      </c>
    </row>
    <row r="3260" spans="1:28" x14ac:dyDescent="0.55000000000000004">
      <c r="A3260" s="3" t="s">
        <v>28</v>
      </c>
      <c r="B3260" s="3" t="s">
        <v>2188</v>
      </c>
      <c r="C3260" t="s">
        <v>31</v>
      </c>
      <c r="D3260" s="3" t="s">
        <v>32</v>
      </c>
      <c r="E3260" s="3" t="s">
        <v>5232</v>
      </c>
      <c r="F3260" s="3" t="s">
        <v>35</v>
      </c>
      <c r="G3260" s="5">
        <v>6.25</v>
      </c>
      <c r="H3260">
        <v>1</v>
      </c>
      <c r="I3260" s="5">
        <v>1.075</v>
      </c>
      <c r="J3260" s="5">
        <v>1.075</v>
      </c>
      <c r="K3260">
        <v>134</v>
      </c>
      <c r="L3260" s="15">
        <v>7.4626865671641798E-3</v>
      </c>
      <c r="M3260" s="13">
        <v>1.00671641791045</v>
      </c>
      <c r="N3260" s="15">
        <v>0</v>
      </c>
      <c r="O3260" s="5">
        <v>0</v>
      </c>
      <c r="P3260" s="5">
        <v>0</v>
      </c>
      <c r="Q3260" s="5">
        <f t="shared" si="556"/>
        <v>1.075</v>
      </c>
      <c r="R3260" s="5">
        <f t="shared" si="557"/>
        <v>-1.075</v>
      </c>
      <c r="S3260" s="15">
        <f t="shared" si="558"/>
        <v>-1</v>
      </c>
      <c r="T3260">
        <v>0</v>
      </c>
      <c r="U3260" s="5" t="str">
        <f t="shared" si="559"/>
        <v>NA</v>
      </c>
      <c r="V3260" s="15">
        <f t="shared" si="560"/>
        <v>0</v>
      </c>
      <c r="W3260" s="15">
        <f t="shared" si="561"/>
        <v>0</v>
      </c>
      <c r="X3260" s="5">
        <f t="shared" si="562"/>
        <v>0</v>
      </c>
      <c r="Y3260" s="5">
        <f t="shared" si="563"/>
        <v>0.96750000000000003</v>
      </c>
      <c r="Z3260" s="5">
        <f t="shared" si="564"/>
        <v>-1.1287499999999999</v>
      </c>
      <c r="AA3260" s="5">
        <f t="shared" si="565"/>
        <v>0.10749999999999993</v>
      </c>
      <c r="AB3260" s="5">
        <f t="shared" si="566"/>
        <v>5.3749999999999964E-2</v>
      </c>
    </row>
    <row r="3261" spans="1:28" x14ac:dyDescent="0.55000000000000004">
      <c r="A3261" s="3" t="s">
        <v>28</v>
      </c>
      <c r="B3261" s="3" t="s">
        <v>5137</v>
      </c>
      <c r="C3261" t="s">
        <v>31</v>
      </c>
      <c r="D3261" s="3" t="s">
        <v>417</v>
      </c>
      <c r="E3261" s="3" t="s">
        <v>5175</v>
      </c>
      <c r="F3261" s="3" t="s">
        <v>35</v>
      </c>
      <c r="G3261" s="5">
        <v>6.25</v>
      </c>
      <c r="H3261">
        <v>1</v>
      </c>
      <c r="I3261" s="5">
        <v>1.1000000000000001</v>
      </c>
      <c r="J3261" s="5">
        <v>1.1000000000000001</v>
      </c>
      <c r="K3261">
        <v>1</v>
      </c>
      <c r="L3261" s="15">
        <v>1</v>
      </c>
      <c r="M3261" s="13">
        <v>1</v>
      </c>
      <c r="N3261" s="15">
        <v>0</v>
      </c>
      <c r="O3261" s="5">
        <v>0</v>
      </c>
      <c r="P3261" s="5">
        <v>0</v>
      </c>
      <c r="Q3261" s="5">
        <f t="shared" si="556"/>
        <v>1.1000000000000001</v>
      </c>
      <c r="R3261" s="5">
        <f t="shared" si="557"/>
        <v>-1.1000000000000001</v>
      </c>
      <c r="S3261" s="15">
        <f t="shared" si="558"/>
        <v>-1</v>
      </c>
      <c r="T3261">
        <v>0</v>
      </c>
      <c r="U3261" s="5" t="str">
        <f t="shared" si="559"/>
        <v>NA</v>
      </c>
      <c r="V3261" s="15">
        <f t="shared" si="560"/>
        <v>0</v>
      </c>
      <c r="W3261" s="15">
        <f t="shared" si="561"/>
        <v>0</v>
      </c>
      <c r="X3261" s="5">
        <f t="shared" si="562"/>
        <v>0</v>
      </c>
      <c r="Y3261" s="5">
        <f t="shared" si="563"/>
        <v>0.9900000000000001</v>
      </c>
      <c r="Z3261" s="5">
        <f t="shared" si="564"/>
        <v>-1.1550000000000002</v>
      </c>
      <c r="AA3261" s="5">
        <f t="shared" si="565"/>
        <v>0.10999999999999999</v>
      </c>
      <c r="AB3261" s="5">
        <f t="shared" si="566"/>
        <v>5.500000000000016E-2</v>
      </c>
    </row>
    <row r="3262" spans="1:28" x14ac:dyDescent="0.55000000000000004">
      <c r="A3262" s="3" t="s">
        <v>28</v>
      </c>
      <c r="B3262" s="3" t="s">
        <v>74</v>
      </c>
      <c r="C3262" t="s">
        <v>31</v>
      </c>
      <c r="D3262" s="3" t="s">
        <v>40</v>
      </c>
      <c r="E3262" s="3" t="s">
        <v>2770</v>
      </c>
      <c r="F3262" s="3" t="s">
        <v>35</v>
      </c>
      <c r="G3262" s="5">
        <v>6.25</v>
      </c>
      <c r="H3262">
        <v>1</v>
      </c>
      <c r="I3262" s="5">
        <v>1.1000000000000001</v>
      </c>
      <c r="J3262" s="5">
        <v>1.1000000000000001</v>
      </c>
      <c r="K3262">
        <v>1</v>
      </c>
      <c r="L3262" s="15">
        <v>1</v>
      </c>
      <c r="M3262" s="13">
        <v>1</v>
      </c>
      <c r="N3262" s="15">
        <v>0</v>
      </c>
      <c r="O3262" s="5">
        <v>0</v>
      </c>
      <c r="P3262" s="5">
        <v>0</v>
      </c>
      <c r="Q3262" s="5">
        <f t="shared" si="556"/>
        <v>1.1000000000000001</v>
      </c>
      <c r="R3262" s="5">
        <f t="shared" si="557"/>
        <v>-1.1000000000000001</v>
      </c>
      <c r="S3262" s="15">
        <f t="shared" si="558"/>
        <v>-1</v>
      </c>
      <c r="T3262">
        <v>0</v>
      </c>
      <c r="U3262" s="5" t="str">
        <f t="shared" si="559"/>
        <v>NA</v>
      </c>
      <c r="V3262" s="15">
        <f t="shared" si="560"/>
        <v>0</v>
      </c>
      <c r="W3262" s="15">
        <f t="shared" si="561"/>
        <v>0</v>
      </c>
      <c r="X3262" s="5">
        <f t="shared" si="562"/>
        <v>0</v>
      </c>
      <c r="Y3262" s="5">
        <f t="shared" si="563"/>
        <v>0.9900000000000001</v>
      </c>
      <c r="Z3262" s="5">
        <f t="shared" si="564"/>
        <v>-1.1550000000000002</v>
      </c>
      <c r="AA3262" s="5">
        <f t="shared" si="565"/>
        <v>0.10999999999999999</v>
      </c>
      <c r="AB3262" s="5">
        <f t="shared" si="566"/>
        <v>5.500000000000016E-2</v>
      </c>
    </row>
    <row r="3263" spans="1:28" x14ac:dyDescent="0.55000000000000004">
      <c r="A3263" s="3" t="s">
        <v>28</v>
      </c>
      <c r="B3263" s="3" t="s">
        <v>1344</v>
      </c>
      <c r="C3263" t="s">
        <v>31</v>
      </c>
      <c r="D3263" s="3" t="s">
        <v>137</v>
      </c>
      <c r="E3263" s="3" t="s">
        <v>5236</v>
      </c>
      <c r="F3263" s="3" t="s">
        <v>35</v>
      </c>
      <c r="G3263" s="5">
        <v>6.25</v>
      </c>
      <c r="H3263">
        <v>1</v>
      </c>
      <c r="I3263" s="5">
        <v>1.1000000000000001</v>
      </c>
      <c r="J3263" s="5">
        <v>1.1000000000000001</v>
      </c>
      <c r="K3263">
        <v>2</v>
      </c>
      <c r="L3263" s="15">
        <v>0.5</v>
      </c>
      <c r="M3263" s="13">
        <v>1</v>
      </c>
      <c r="N3263" s="15">
        <v>0</v>
      </c>
      <c r="O3263" s="5">
        <v>0</v>
      </c>
      <c r="P3263" s="5">
        <v>0</v>
      </c>
      <c r="Q3263" s="5">
        <f t="shared" si="556"/>
        <v>1.1000000000000001</v>
      </c>
      <c r="R3263" s="5">
        <f t="shared" si="557"/>
        <v>-1.1000000000000001</v>
      </c>
      <c r="S3263" s="15">
        <f t="shared" si="558"/>
        <v>-1</v>
      </c>
      <c r="T3263">
        <v>0</v>
      </c>
      <c r="U3263" s="5" t="str">
        <f t="shared" si="559"/>
        <v>NA</v>
      </c>
      <c r="V3263" s="15">
        <f t="shared" si="560"/>
        <v>0</v>
      </c>
      <c r="W3263" s="15">
        <f t="shared" si="561"/>
        <v>0</v>
      </c>
      <c r="X3263" s="5">
        <f t="shared" si="562"/>
        <v>0</v>
      </c>
      <c r="Y3263" s="5">
        <f t="shared" si="563"/>
        <v>0.9900000000000001</v>
      </c>
      <c r="Z3263" s="5">
        <f t="shared" si="564"/>
        <v>-1.1550000000000002</v>
      </c>
      <c r="AA3263" s="5">
        <f t="shared" si="565"/>
        <v>0.10999999999999999</v>
      </c>
      <c r="AB3263" s="5">
        <f t="shared" si="566"/>
        <v>5.500000000000016E-2</v>
      </c>
    </row>
    <row r="3264" spans="1:28" x14ac:dyDescent="0.55000000000000004">
      <c r="A3264" s="3" t="s">
        <v>28</v>
      </c>
      <c r="B3264" s="3" t="s">
        <v>5238</v>
      </c>
      <c r="C3264" t="s">
        <v>66</v>
      </c>
      <c r="D3264" s="3" t="s">
        <v>32</v>
      </c>
      <c r="E3264" s="3" t="s">
        <v>2714</v>
      </c>
      <c r="F3264" s="3" t="s">
        <v>35</v>
      </c>
      <c r="G3264" s="5">
        <v>6.25</v>
      </c>
      <c r="H3264">
        <v>1</v>
      </c>
      <c r="I3264" s="5">
        <v>1.1000000000000001</v>
      </c>
      <c r="J3264" s="5">
        <v>1.1000000000000001</v>
      </c>
      <c r="K3264">
        <v>5</v>
      </c>
      <c r="L3264" s="15">
        <v>0.2</v>
      </c>
      <c r="M3264" s="13">
        <v>1</v>
      </c>
      <c r="N3264" s="15">
        <v>0</v>
      </c>
      <c r="O3264" s="5">
        <v>0</v>
      </c>
      <c r="P3264" s="5">
        <v>0</v>
      </c>
      <c r="Q3264" s="5">
        <f t="shared" si="556"/>
        <v>1.1000000000000001</v>
      </c>
      <c r="R3264" s="5">
        <f t="shared" si="557"/>
        <v>-1.1000000000000001</v>
      </c>
      <c r="S3264" s="15">
        <f t="shared" si="558"/>
        <v>-1</v>
      </c>
      <c r="T3264">
        <v>0</v>
      </c>
      <c r="U3264" s="5" t="str">
        <f t="shared" si="559"/>
        <v>NA</v>
      </c>
      <c r="V3264" s="15">
        <f t="shared" si="560"/>
        <v>0</v>
      </c>
      <c r="W3264" s="15">
        <f t="shared" si="561"/>
        <v>0</v>
      </c>
      <c r="X3264" s="5">
        <f t="shared" si="562"/>
        <v>0</v>
      </c>
      <c r="Y3264" s="5">
        <f t="shared" si="563"/>
        <v>0.9900000000000001</v>
      </c>
      <c r="Z3264" s="5">
        <f t="shared" si="564"/>
        <v>-1.1550000000000002</v>
      </c>
      <c r="AA3264" s="5">
        <f t="shared" si="565"/>
        <v>0.10999999999999999</v>
      </c>
      <c r="AB3264" s="5">
        <f t="shared" si="566"/>
        <v>5.500000000000016E-2</v>
      </c>
    </row>
    <row r="3265" spans="1:28" x14ac:dyDescent="0.55000000000000004">
      <c r="A3265" s="3" t="s">
        <v>28</v>
      </c>
      <c r="B3265" s="3" t="s">
        <v>2460</v>
      </c>
      <c r="C3265" t="s">
        <v>66</v>
      </c>
      <c r="D3265" s="3" t="s">
        <v>325</v>
      </c>
      <c r="E3265" s="3" t="s">
        <v>400</v>
      </c>
      <c r="F3265" s="3" t="s">
        <v>35</v>
      </c>
      <c r="G3265" s="5">
        <v>6.25</v>
      </c>
      <c r="H3265">
        <v>2</v>
      </c>
      <c r="I3265" s="5">
        <v>1.1000000000000001</v>
      </c>
      <c r="J3265" s="5">
        <v>0.55000000000000004</v>
      </c>
      <c r="K3265">
        <v>223</v>
      </c>
      <c r="L3265" s="15">
        <v>8.9686098654708502E-3</v>
      </c>
      <c r="M3265" s="13">
        <v>1.1838565022421501</v>
      </c>
      <c r="N3265" s="15">
        <v>0</v>
      </c>
      <c r="O3265" s="5">
        <v>0</v>
      </c>
      <c r="P3265" s="5">
        <v>0</v>
      </c>
      <c r="Q3265" s="5">
        <f t="shared" si="556"/>
        <v>1.1000000000000001</v>
      </c>
      <c r="R3265" s="5">
        <f t="shared" si="557"/>
        <v>-1.1000000000000001</v>
      </c>
      <c r="S3265" s="15">
        <f t="shared" si="558"/>
        <v>-1</v>
      </c>
      <c r="T3265">
        <v>0</v>
      </c>
      <c r="U3265" s="5" t="str">
        <f t="shared" si="559"/>
        <v>NA</v>
      </c>
      <c r="V3265" s="15">
        <f t="shared" si="560"/>
        <v>0</v>
      </c>
      <c r="W3265" s="15">
        <f t="shared" si="561"/>
        <v>0</v>
      </c>
      <c r="X3265" s="5">
        <f t="shared" si="562"/>
        <v>0</v>
      </c>
      <c r="Y3265" s="5">
        <f t="shared" si="563"/>
        <v>0.9900000000000001</v>
      </c>
      <c r="Z3265" s="5">
        <f t="shared" si="564"/>
        <v>-1.1550000000000002</v>
      </c>
      <c r="AA3265" s="5">
        <f t="shared" si="565"/>
        <v>0.10999999999999999</v>
      </c>
      <c r="AB3265" s="5">
        <f t="shared" si="566"/>
        <v>5.500000000000016E-2</v>
      </c>
    </row>
    <row r="3266" spans="1:28" x14ac:dyDescent="0.55000000000000004">
      <c r="A3266" s="3" t="s">
        <v>28</v>
      </c>
      <c r="B3266" s="3" t="s">
        <v>255</v>
      </c>
      <c r="C3266" t="s">
        <v>31</v>
      </c>
      <c r="D3266" s="3" t="s">
        <v>221</v>
      </c>
      <c r="E3266" s="3" t="s">
        <v>222</v>
      </c>
      <c r="F3266" s="3" t="s">
        <v>35</v>
      </c>
      <c r="G3266" s="5">
        <v>6.25</v>
      </c>
      <c r="H3266">
        <v>1</v>
      </c>
      <c r="I3266" s="5">
        <v>1.1125</v>
      </c>
      <c r="J3266" s="5">
        <v>1.1125</v>
      </c>
      <c r="K3266">
        <v>2</v>
      </c>
      <c r="L3266" s="15">
        <v>0.5</v>
      </c>
      <c r="M3266" s="13">
        <v>1</v>
      </c>
      <c r="N3266" s="15">
        <v>0</v>
      </c>
      <c r="O3266" s="5">
        <v>0</v>
      </c>
      <c r="P3266" s="5">
        <v>0</v>
      </c>
      <c r="Q3266" s="5">
        <f t="shared" ref="Q3266:Q3329" si="567">I3266</f>
        <v>1.1125</v>
      </c>
      <c r="R3266" s="5">
        <f t="shared" ref="R3266:R3329" si="568">P3266-Q3266</f>
        <v>-1.1125</v>
      </c>
      <c r="S3266" s="15">
        <f t="shared" ref="S3266:S3329" si="569">IF(Q3266=0,0,(P3266-Q3266)/Q3266)</f>
        <v>-1</v>
      </c>
      <c r="T3266">
        <v>0</v>
      </c>
      <c r="U3266" s="5" t="str">
        <f t="shared" ref="U3266:U3329" si="570">IF(T3266=0,"NA",P3266/T3266)</f>
        <v>NA</v>
      </c>
      <c r="V3266" s="15">
        <f t="shared" si="560"/>
        <v>0</v>
      </c>
      <c r="W3266" s="15">
        <f t="shared" si="561"/>
        <v>0</v>
      </c>
      <c r="X3266" s="5">
        <f t="shared" si="562"/>
        <v>0</v>
      </c>
      <c r="Y3266" s="5">
        <f t="shared" si="563"/>
        <v>1.00125</v>
      </c>
      <c r="Z3266" s="5">
        <f t="shared" si="564"/>
        <v>-1.1681250000000001</v>
      </c>
      <c r="AA3266" s="5">
        <f t="shared" si="565"/>
        <v>0.11125000000000007</v>
      </c>
      <c r="AB3266" s="5">
        <f t="shared" si="566"/>
        <v>5.5625000000000036E-2</v>
      </c>
    </row>
    <row r="3267" spans="1:28" x14ac:dyDescent="0.55000000000000004">
      <c r="A3267" s="3" t="s">
        <v>28</v>
      </c>
      <c r="B3267" s="3" t="s">
        <v>3075</v>
      </c>
      <c r="C3267" t="s">
        <v>31</v>
      </c>
      <c r="D3267" s="3" t="s">
        <v>113</v>
      </c>
      <c r="E3267" s="3" t="s">
        <v>5242</v>
      </c>
      <c r="F3267" s="3" t="s">
        <v>35</v>
      </c>
      <c r="G3267" s="5">
        <v>6.25</v>
      </c>
      <c r="H3267">
        <v>1</v>
      </c>
      <c r="I3267" s="5">
        <v>1.1125</v>
      </c>
      <c r="J3267" s="5">
        <v>1.1125</v>
      </c>
      <c r="K3267">
        <v>2</v>
      </c>
      <c r="L3267" s="15">
        <v>0.5</v>
      </c>
      <c r="M3267" s="13">
        <v>1</v>
      </c>
      <c r="N3267" s="15">
        <v>0</v>
      </c>
      <c r="O3267" s="5">
        <v>0</v>
      </c>
      <c r="P3267" s="5">
        <v>0</v>
      </c>
      <c r="Q3267" s="5">
        <f t="shared" si="567"/>
        <v>1.1125</v>
      </c>
      <c r="R3267" s="5">
        <f t="shared" si="568"/>
        <v>-1.1125</v>
      </c>
      <c r="S3267" s="15">
        <f t="shared" si="569"/>
        <v>-1</v>
      </c>
      <c r="T3267">
        <v>0</v>
      </c>
      <c r="U3267" s="5" t="str">
        <f t="shared" si="570"/>
        <v>NA</v>
      </c>
      <c r="V3267" s="15">
        <f t="shared" ref="V3267:V3330" si="571">(L3267*N3267)</f>
        <v>0</v>
      </c>
      <c r="W3267" s="15">
        <f t="shared" ref="W3267:W3330" si="572">IF(P3267=0,0,R3267/P3267)</f>
        <v>0</v>
      </c>
      <c r="X3267" s="5">
        <f t="shared" ref="X3267:X3330" si="573">IF(T3267=0,0,Q3267/T3267)</f>
        <v>0</v>
      </c>
      <c r="Y3267" s="5">
        <f t="shared" ref="Y3267:Y3330" si="574">Q3267*0.9</f>
        <v>1.00125</v>
      </c>
      <c r="Z3267" s="5">
        <f t="shared" ref="Z3267:Z3330" si="575">R3267*1.05</f>
        <v>-1.1681250000000001</v>
      </c>
      <c r="AA3267" s="5">
        <f t="shared" ref="AA3267:AA3330" si="576">Q3267-Y3267</f>
        <v>0.11125000000000007</v>
      </c>
      <c r="AB3267" s="5">
        <f t="shared" ref="AB3267:AB3330" si="577">R3267-Z3267</f>
        <v>5.5625000000000036E-2</v>
      </c>
    </row>
    <row r="3268" spans="1:28" x14ac:dyDescent="0.55000000000000004">
      <c r="A3268" s="3" t="s">
        <v>28</v>
      </c>
      <c r="B3268" s="3" t="s">
        <v>3350</v>
      </c>
      <c r="C3268" t="s">
        <v>31</v>
      </c>
      <c r="D3268" s="3" t="s">
        <v>133</v>
      </c>
      <c r="E3268" s="3" t="s">
        <v>3188</v>
      </c>
      <c r="F3268" s="3" t="s">
        <v>35</v>
      </c>
      <c r="G3268" s="5">
        <v>6.25</v>
      </c>
      <c r="H3268">
        <v>1</v>
      </c>
      <c r="I3268" s="5">
        <v>1.125</v>
      </c>
      <c r="J3268" s="5">
        <v>1.125</v>
      </c>
      <c r="K3268">
        <v>75</v>
      </c>
      <c r="L3268" s="15">
        <v>1.3333333333333299E-2</v>
      </c>
      <c r="M3268" s="13">
        <v>1</v>
      </c>
      <c r="N3268" s="15">
        <v>0</v>
      </c>
      <c r="O3268" s="5">
        <v>0</v>
      </c>
      <c r="P3268" s="5">
        <v>0</v>
      </c>
      <c r="Q3268" s="5">
        <f t="shared" si="567"/>
        <v>1.125</v>
      </c>
      <c r="R3268" s="5">
        <f t="shared" si="568"/>
        <v>-1.125</v>
      </c>
      <c r="S3268" s="15">
        <f t="shared" si="569"/>
        <v>-1</v>
      </c>
      <c r="T3268">
        <v>0</v>
      </c>
      <c r="U3268" s="5" t="str">
        <f t="shared" si="570"/>
        <v>NA</v>
      </c>
      <c r="V3268" s="15">
        <f t="shared" si="571"/>
        <v>0</v>
      </c>
      <c r="W3268" s="15">
        <f t="shared" si="572"/>
        <v>0</v>
      </c>
      <c r="X3268" s="5">
        <f t="shared" si="573"/>
        <v>0</v>
      </c>
      <c r="Y3268" s="5">
        <f t="shared" si="574"/>
        <v>1.0125</v>
      </c>
      <c r="Z3268" s="5">
        <f t="shared" si="575"/>
        <v>-1.1812500000000001</v>
      </c>
      <c r="AA3268" s="5">
        <f t="shared" si="576"/>
        <v>0.11250000000000004</v>
      </c>
      <c r="AB3268" s="5">
        <f t="shared" si="577"/>
        <v>5.6250000000000133E-2</v>
      </c>
    </row>
    <row r="3269" spans="1:28" x14ac:dyDescent="0.55000000000000004">
      <c r="A3269" s="3" t="s">
        <v>28</v>
      </c>
      <c r="B3269" s="3" t="s">
        <v>5245</v>
      </c>
      <c r="C3269" t="s">
        <v>31</v>
      </c>
      <c r="D3269" s="3" t="s">
        <v>137</v>
      </c>
      <c r="E3269" s="3" t="s">
        <v>5199</v>
      </c>
      <c r="F3269" s="3" t="s">
        <v>35</v>
      </c>
      <c r="G3269" s="5">
        <v>6.25</v>
      </c>
      <c r="H3269">
        <v>1</v>
      </c>
      <c r="I3269" s="5">
        <v>1.125</v>
      </c>
      <c r="J3269" s="5">
        <v>1.125</v>
      </c>
      <c r="K3269">
        <v>2</v>
      </c>
      <c r="L3269" s="15">
        <v>0.5</v>
      </c>
      <c r="M3269" s="13">
        <v>1</v>
      </c>
      <c r="N3269" s="15">
        <v>0</v>
      </c>
      <c r="O3269" s="5">
        <v>0</v>
      </c>
      <c r="P3269" s="5">
        <v>0</v>
      </c>
      <c r="Q3269" s="5">
        <f t="shared" si="567"/>
        <v>1.125</v>
      </c>
      <c r="R3269" s="5">
        <f t="shared" si="568"/>
        <v>-1.125</v>
      </c>
      <c r="S3269" s="15">
        <f t="shared" si="569"/>
        <v>-1</v>
      </c>
      <c r="T3269">
        <v>0</v>
      </c>
      <c r="U3269" s="5" t="str">
        <f t="shared" si="570"/>
        <v>NA</v>
      </c>
      <c r="V3269" s="15">
        <f t="shared" si="571"/>
        <v>0</v>
      </c>
      <c r="W3269" s="15">
        <f t="shared" si="572"/>
        <v>0</v>
      </c>
      <c r="X3269" s="5">
        <f t="shared" si="573"/>
        <v>0</v>
      </c>
      <c r="Y3269" s="5">
        <f t="shared" si="574"/>
        <v>1.0125</v>
      </c>
      <c r="Z3269" s="5">
        <f t="shared" si="575"/>
        <v>-1.1812500000000001</v>
      </c>
      <c r="AA3269" s="5">
        <f t="shared" si="576"/>
        <v>0.11250000000000004</v>
      </c>
      <c r="AB3269" s="5">
        <f t="shared" si="577"/>
        <v>5.6250000000000133E-2</v>
      </c>
    </row>
    <row r="3270" spans="1:28" x14ac:dyDescent="0.55000000000000004">
      <c r="A3270" s="3" t="s">
        <v>28</v>
      </c>
      <c r="B3270" s="3" t="s">
        <v>2998</v>
      </c>
      <c r="C3270" t="s">
        <v>31</v>
      </c>
      <c r="D3270" s="3" t="s">
        <v>104</v>
      </c>
      <c r="E3270" s="3" t="s">
        <v>2914</v>
      </c>
      <c r="F3270" s="3" t="s">
        <v>35</v>
      </c>
      <c r="G3270" s="5">
        <v>6.25</v>
      </c>
      <c r="H3270">
        <v>1</v>
      </c>
      <c r="I3270" s="5">
        <v>1.125</v>
      </c>
      <c r="J3270" s="5">
        <v>1.125</v>
      </c>
      <c r="K3270">
        <v>18</v>
      </c>
      <c r="L3270" s="15">
        <v>5.5555555555555601E-2</v>
      </c>
      <c r="M3270" s="13">
        <v>4.77388888888889</v>
      </c>
      <c r="N3270" s="15">
        <v>0</v>
      </c>
      <c r="O3270" s="5">
        <v>0</v>
      </c>
      <c r="P3270" s="5">
        <v>0</v>
      </c>
      <c r="Q3270" s="5">
        <f t="shared" si="567"/>
        <v>1.125</v>
      </c>
      <c r="R3270" s="5">
        <f t="shared" si="568"/>
        <v>-1.125</v>
      </c>
      <c r="S3270" s="15">
        <f t="shared" si="569"/>
        <v>-1</v>
      </c>
      <c r="T3270">
        <v>0</v>
      </c>
      <c r="U3270" s="5" t="str">
        <f t="shared" si="570"/>
        <v>NA</v>
      </c>
      <c r="V3270" s="15">
        <f t="shared" si="571"/>
        <v>0</v>
      </c>
      <c r="W3270" s="15">
        <f t="shared" si="572"/>
        <v>0</v>
      </c>
      <c r="X3270" s="5">
        <f t="shared" si="573"/>
        <v>0</v>
      </c>
      <c r="Y3270" s="5">
        <f t="shared" si="574"/>
        <v>1.0125</v>
      </c>
      <c r="Z3270" s="5">
        <f t="shared" si="575"/>
        <v>-1.1812500000000001</v>
      </c>
      <c r="AA3270" s="5">
        <f t="shared" si="576"/>
        <v>0.11250000000000004</v>
      </c>
      <c r="AB3270" s="5">
        <f t="shared" si="577"/>
        <v>5.6250000000000133E-2</v>
      </c>
    </row>
    <row r="3271" spans="1:28" x14ac:dyDescent="0.55000000000000004">
      <c r="A3271" s="3" t="s">
        <v>28</v>
      </c>
      <c r="B3271" s="3" t="s">
        <v>5195</v>
      </c>
      <c r="C3271" t="s">
        <v>31</v>
      </c>
      <c r="D3271" s="3" t="s">
        <v>194</v>
      </c>
      <c r="E3271" s="3" t="s">
        <v>3610</v>
      </c>
      <c r="F3271" s="3" t="s">
        <v>35</v>
      </c>
      <c r="G3271" s="5">
        <v>6.25</v>
      </c>
      <c r="H3271">
        <v>1</v>
      </c>
      <c r="I3271" s="5">
        <v>1.125</v>
      </c>
      <c r="J3271" s="5">
        <v>1.125</v>
      </c>
      <c r="K3271">
        <v>31</v>
      </c>
      <c r="L3271" s="15">
        <v>3.2258064516128997E-2</v>
      </c>
      <c r="M3271" s="13">
        <v>4.4483870967741899</v>
      </c>
      <c r="N3271" s="15">
        <v>0</v>
      </c>
      <c r="O3271" s="5">
        <v>0</v>
      </c>
      <c r="P3271" s="5">
        <v>0</v>
      </c>
      <c r="Q3271" s="5">
        <f t="shared" si="567"/>
        <v>1.125</v>
      </c>
      <c r="R3271" s="5">
        <f t="shared" si="568"/>
        <v>-1.125</v>
      </c>
      <c r="S3271" s="15">
        <f t="shared" si="569"/>
        <v>-1</v>
      </c>
      <c r="T3271">
        <v>0</v>
      </c>
      <c r="U3271" s="5" t="str">
        <f t="shared" si="570"/>
        <v>NA</v>
      </c>
      <c r="V3271" s="15">
        <f t="shared" si="571"/>
        <v>0</v>
      </c>
      <c r="W3271" s="15">
        <f t="shared" si="572"/>
        <v>0</v>
      </c>
      <c r="X3271" s="5">
        <f t="shared" si="573"/>
        <v>0</v>
      </c>
      <c r="Y3271" s="5">
        <f t="shared" si="574"/>
        <v>1.0125</v>
      </c>
      <c r="Z3271" s="5">
        <f t="shared" si="575"/>
        <v>-1.1812500000000001</v>
      </c>
      <c r="AA3271" s="5">
        <f t="shared" si="576"/>
        <v>0.11250000000000004</v>
      </c>
      <c r="AB3271" s="5">
        <f t="shared" si="577"/>
        <v>5.6250000000000133E-2</v>
      </c>
    </row>
    <row r="3272" spans="1:28" x14ac:dyDescent="0.55000000000000004">
      <c r="A3272" s="3" t="s">
        <v>28</v>
      </c>
      <c r="B3272" s="3" t="s">
        <v>2267</v>
      </c>
      <c r="C3272" t="s">
        <v>31</v>
      </c>
      <c r="D3272" s="3" t="s">
        <v>32</v>
      </c>
      <c r="E3272" s="3" t="s">
        <v>2714</v>
      </c>
      <c r="F3272" s="3" t="s">
        <v>35</v>
      </c>
      <c r="G3272" s="5">
        <v>6.25</v>
      </c>
      <c r="H3272">
        <v>1</v>
      </c>
      <c r="I3272" s="5">
        <v>1.125</v>
      </c>
      <c r="J3272" s="5">
        <v>1.125</v>
      </c>
      <c r="K3272">
        <v>17</v>
      </c>
      <c r="L3272" s="15">
        <v>5.8823529411764698E-2</v>
      </c>
      <c r="M3272" s="13">
        <v>1.3529411764705901</v>
      </c>
      <c r="N3272" s="15">
        <v>0</v>
      </c>
      <c r="O3272" s="5">
        <v>0</v>
      </c>
      <c r="P3272" s="5">
        <v>0</v>
      </c>
      <c r="Q3272" s="5">
        <f t="shared" si="567"/>
        <v>1.125</v>
      </c>
      <c r="R3272" s="5">
        <f t="shared" si="568"/>
        <v>-1.125</v>
      </c>
      <c r="S3272" s="15">
        <f t="shared" si="569"/>
        <v>-1</v>
      </c>
      <c r="T3272">
        <v>0</v>
      </c>
      <c r="U3272" s="5" t="str">
        <f t="shared" si="570"/>
        <v>NA</v>
      </c>
      <c r="V3272" s="15">
        <f t="shared" si="571"/>
        <v>0</v>
      </c>
      <c r="W3272" s="15">
        <f t="shared" si="572"/>
        <v>0</v>
      </c>
      <c r="X3272" s="5">
        <f t="shared" si="573"/>
        <v>0</v>
      </c>
      <c r="Y3272" s="5">
        <f t="shared" si="574"/>
        <v>1.0125</v>
      </c>
      <c r="Z3272" s="5">
        <f t="shared" si="575"/>
        <v>-1.1812500000000001</v>
      </c>
      <c r="AA3272" s="5">
        <f t="shared" si="576"/>
        <v>0.11250000000000004</v>
      </c>
      <c r="AB3272" s="5">
        <f t="shared" si="577"/>
        <v>5.6250000000000133E-2</v>
      </c>
    </row>
    <row r="3273" spans="1:28" x14ac:dyDescent="0.55000000000000004">
      <c r="A3273" s="3" t="s">
        <v>28</v>
      </c>
      <c r="B3273" s="3" t="s">
        <v>3399</v>
      </c>
      <c r="C3273" t="s">
        <v>31</v>
      </c>
      <c r="D3273" s="3" t="s">
        <v>417</v>
      </c>
      <c r="E3273" s="3" t="s">
        <v>5250</v>
      </c>
      <c r="F3273" s="3" t="s">
        <v>35</v>
      </c>
      <c r="G3273" s="5">
        <v>6.25</v>
      </c>
      <c r="H3273">
        <v>1</v>
      </c>
      <c r="I3273" s="5">
        <v>1.1375</v>
      </c>
      <c r="J3273" s="5">
        <v>1.1375</v>
      </c>
      <c r="K3273">
        <v>529</v>
      </c>
      <c r="L3273" s="15">
        <v>1.8903591682419701E-3</v>
      </c>
      <c r="M3273" s="13">
        <v>1</v>
      </c>
      <c r="N3273" s="15">
        <v>0</v>
      </c>
      <c r="O3273" s="5">
        <v>0</v>
      </c>
      <c r="P3273" s="5">
        <v>0</v>
      </c>
      <c r="Q3273" s="5">
        <f t="shared" si="567"/>
        <v>1.1375</v>
      </c>
      <c r="R3273" s="5">
        <f t="shared" si="568"/>
        <v>-1.1375</v>
      </c>
      <c r="S3273" s="15">
        <f t="shared" si="569"/>
        <v>-1</v>
      </c>
      <c r="T3273">
        <v>0</v>
      </c>
      <c r="U3273" s="5" t="str">
        <f t="shared" si="570"/>
        <v>NA</v>
      </c>
      <c r="V3273" s="15">
        <f t="shared" si="571"/>
        <v>0</v>
      </c>
      <c r="W3273" s="15">
        <f t="shared" si="572"/>
        <v>0</v>
      </c>
      <c r="X3273" s="5">
        <f t="shared" si="573"/>
        <v>0</v>
      </c>
      <c r="Y3273" s="5">
        <f t="shared" si="574"/>
        <v>1.0237499999999999</v>
      </c>
      <c r="Z3273" s="5">
        <f t="shared" si="575"/>
        <v>-1.194375</v>
      </c>
      <c r="AA3273" s="5">
        <f t="shared" si="576"/>
        <v>0.11375000000000002</v>
      </c>
      <c r="AB3273" s="5">
        <f t="shared" si="577"/>
        <v>5.6875000000000009E-2</v>
      </c>
    </row>
    <row r="3274" spans="1:28" x14ac:dyDescent="0.55000000000000004">
      <c r="A3274" s="3" t="s">
        <v>28</v>
      </c>
      <c r="B3274" s="3" t="s">
        <v>795</v>
      </c>
      <c r="C3274" t="s">
        <v>66</v>
      </c>
      <c r="D3274" s="3" t="s">
        <v>144</v>
      </c>
      <c r="E3274" s="3" t="s">
        <v>49</v>
      </c>
      <c r="F3274" s="3" t="s">
        <v>35</v>
      </c>
      <c r="G3274" s="5">
        <v>6.25</v>
      </c>
      <c r="H3274">
        <v>1</v>
      </c>
      <c r="I3274" s="5">
        <v>1.1499999999999999</v>
      </c>
      <c r="J3274" s="5">
        <v>1.1499999999999999</v>
      </c>
      <c r="K3274">
        <v>114</v>
      </c>
      <c r="L3274" s="15">
        <v>8.7719298245614013E-3</v>
      </c>
      <c r="M3274" s="13">
        <v>1.79982456140351</v>
      </c>
      <c r="N3274" s="15">
        <v>0</v>
      </c>
      <c r="O3274" s="5">
        <v>0</v>
      </c>
      <c r="P3274" s="5">
        <v>0</v>
      </c>
      <c r="Q3274" s="5">
        <f t="shared" si="567"/>
        <v>1.1499999999999999</v>
      </c>
      <c r="R3274" s="5">
        <f t="shared" si="568"/>
        <v>-1.1499999999999999</v>
      </c>
      <c r="S3274" s="15">
        <f t="shared" si="569"/>
        <v>-1</v>
      </c>
      <c r="T3274">
        <v>0</v>
      </c>
      <c r="U3274" s="5" t="str">
        <f t="shared" si="570"/>
        <v>NA</v>
      </c>
      <c r="V3274" s="15">
        <f t="shared" si="571"/>
        <v>0</v>
      </c>
      <c r="W3274" s="15">
        <f t="shared" si="572"/>
        <v>0</v>
      </c>
      <c r="X3274" s="5">
        <f t="shared" si="573"/>
        <v>0</v>
      </c>
      <c r="Y3274" s="5">
        <f t="shared" si="574"/>
        <v>1.0349999999999999</v>
      </c>
      <c r="Z3274" s="5">
        <f t="shared" si="575"/>
        <v>-1.2075</v>
      </c>
      <c r="AA3274" s="5">
        <f t="shared" si="576"/>
        <v>0.11499999999999999</v>
      </c>
      <c r="AB3274" s="5">
        <f t="shared" si="577"/>
        <v>5.7500000000000107E-2</v>
      </c>
    </row>
    <row r="3275" spans="1:28" x14ac:dyDescent="0.55000000000000004">
      <c r="A3275" s="3" t="s">
        <v>28</v>
      </c>
      <c r="B3275" s="3" t="s">
        <v>5195</v>
      </c>
      <c r="C3275" t="s">
        <v>31</v>
      </c>
      <c r="D3275" s="3" t="s">
        <v>417</v>
      </c>
      <c r="E3275" s="3" t="s">
        <v>5175</v>
      </c>
      <c r="F3275" s="3" t="s">
        <v>35</v>
      </c>
      <c r="G3275" s="5">
        <v>6.25</v>
      </c>
      <c r="H3275">
        <v>1</v>
      </c>
      <c r="I3275" s="5">
        <v>1.1625000000000001</v>
      </c>
      <c r="J3275" s="5">
        <v>1.1625000000000001</v>
      </c>
      <c r="K3275">
        <v>75</v>
      </c>
      <c r="L3275" s="15">
        <v>1.3333333333333299E-2</v>
      </c>
      <c r="M3275" s="13">
        <v>4.7556000000000003</v>
      </c>
      <c r="N3275" s="15">
        <v>0</v>
      </c>
      <c r="O3275" s="5">
        <v>0</v>
      </c>
      <c r="P3275" s="5">
        <v>0</v>
      </c>
      <c r="Q3275" s="5">
        <f t="shared" si="567"/>
        <v>1.1625000000000001</v>
      </c>
      <c r="R3275" s="5">
        <f t="shared" si="568"/>
        <v>-1.1625000000000001</v>
      </c>
      <c r="S3275" s="15">
        <f t="shared" si="569"/>
        <v>-1</v>
      </c>
      <c r="T3275">
        <v>0</v>
      </c>
      <c r="U3275" s="5" t="str">
        <f t="shared" si="570"/>
        <v>NA</v>
      </c>
      <c r="V3275" s="15">
        <f t="shared" si="571"/>
        <v>0</v>
      </c>
      <c r="W3275" s="15">
        <f t="shared" si="572"/>
        <v>0</v>
      </c>
      <c r="X3275" s="5">
        <f t="shared" si="573"/>
        <v>0</v>
      </c>
      <c r="Y3275" s="5">
        <f t="shared" si="574"/>
        <v>1.0462500000000001</v>
      </c>
      <c r="Z3275" s="5">
        <f t="shared" si="575"/>
        <v>-1.2206250000000001</v>
      </c>
      <c r="AA3275" s="5">
        <f t="shared" si="576"/>
        <v>0.11624999999999996</v>
      </c>
      <c r="AB3275" s="5">
        <f t="shared" si="577"/>
        <v>5.8124999999999982E-2</v>
      </c>
    </row>
    <row r="3276" spans="1:28" x14ac:dyDescent="0.55000000000000004">
      <c r="A3276" s="3" t="s">
        <v>28</v>
      </c>
      <c r="B3276" s="3" t="s">
        <v>1167</v>
      </c>
      <c r="C3276" t="s">
        <v>31</v>
      </c>
      <c r="D3276" s="3" t="s">
        <v>32</v>
      </c>
      <c r="E3276" s="3" t="s">
        <v>2744</v>
      </c>
      <c r="F3276" s="3" t="s">
        <v>35</v>
      </c>
      <c r="G3276" s="5">
        <v>6.25</v>
      </c>
      <c r="H3276">
        <v>2</v>
      </c>
      <c r="I3276" s="5">
        <v>1.175</v>
      </c>
      <c r="J3276" s="5">
        <v>0.58750000000000002</v>
      </c>
      <c r="K3276">
        <v>298</v>
      </c>
      <c r="L3276" s="15">
        <v>6.7114093959731499E-3</v>
      </c>
      <c r="M3276" s="13">
        <v>1.05671140939597</v>
      </c>
      <c r="N3276" s="15">
        <v>0</v>
      </c>
      <c r="O3276" s="5">
        <v>0</v>
      </c>
      <c r="P3276" s="5">
        <v>0</v>
      </c>
      <c r="Q3276" s="5">
        <f t="shared" si="567"/>
        <v>1.175</v>
      </c>
      <c r="R3276" s="5">
        <f t="shared" si="568"/>
        <v>-1.175</v>
      </c>
      <c r="S3276" s="15">
        <f t="shared" si="569"/>
        <v>-1</v>
      </c>
      <c r="T3276">
        <v>0</v>
      </c>
      <c r="U3276" s="5" t="str">
        <f t="shared" si="570"/>
        <v>NA</v>
      </c>
      <c r="V3276" s="15">
        <f t="shared" si="571"/>
        <v>0</v>
      </c>
      <c r="W3276" s="15">
        <f t="shared" si="572"/>
        <v>0</v>
      </c>
      <c r="X3276" s="5">
        <f t="shared" si="573"/>
        <v>0</v>
      </c>
      <c r="Y3276" s="5">
        <f t="shared" si="574"/>
        <v>1.0575000000000001</v>
      </c>
      <c r="Z3276" s="5">
        <f t="shared" si="575"/>
        <v>-1.2337500000000001</v>
      </c>
      <c r="AA3276" s="5">
        <f t="shared" si="576"/>
        <v>0.11749999999999994</v>
      </c>
      <c r="AB3276" s="5">
        <f t="shared" si="577"/>
        <v>5.875000000000008E-2</v>
      </c>
    </row>
    <row r="3277" spans="1:28" x14ac:dyDescent="0.55000000000000004">
      <c r="A3277" s="3" t="s">
        <v>28</v>
      </c>
      <c r="B3277" s="3" t="s">
        <v>5170</v>
      </c>
      <c r="C3277" t="s">
        <v>31</v>
      </c>
      <c r="D3277" s="3" t="s">
        <v>221</v>
      </c>
      <c r="E3277" s="3" t="s">
        <v>5121</v>
      </c>
      <c r="F3277" s="3" t="s">
        <v>35</v>
      </c>
      <c r="G3277" s="5">
        <v>6.25</v>
      </c>
      <c r="H3277">
        <v>1</v>
      </c>
      <c r="I3277" s="5">
        <v>1.1875</v>
      </c>
      <c r="J3277" s="5">
        <v>1.1875</v>
      </c>
      <c r="K3277">
        <v>25</v>
      </c>
      <c r="L3277" s="15">
        <v>0.04</v>
      </c>
      <c r="M3277" s="13">
        <v>4.7995999999999999</v>
      </c>
      <c r="N3277" s="15">
        <v>0</v>
      </c>
      <c r="O3277" s="5">
        <v>0</v>
      </c>
      <c r="P3277" s="5">
        <v>0</v>
      </c>
      <c r="Q3277" s="5">
        <f t="shared" si="567"/>
        <v>1.1875</v>
      </c>
      <c r="R3277" s="5">
        <f t="shared" si="568"/>
        <v>-1.1875</v>
      </c>
      <c r="S3277" s="15">
        <f t="shared" si="569"/>
        <v>-1</v>
      </c>
      <c r="T3277">
        <v>0</v>
      </c>
      <c r="U3277" s="5" t="str">
        <f t="shared" si="570"/>
        <v>NA</v>
      </c>
      <c r="V3277" s="15">
        <f t="shared" si="571"/>
        <v>0</v>
      </c>
      <c r="W3277" s="15">
        <f t="shared" si="572"/>
        <v>0</v>
      </c>
      <c r="X3277" s="5">
        <f t="shared" si="573"/>
        <v>0</v>
      </c>
      <c r="Y3277" s="5">
        <f t="shared" si="574"/>
        <v>1.0687500000000001</v>
      </c>
      <c r="Z3277" s="5">
        <f t="shared" si="575"/>
        <v>-1.246875</v>
      </c>
      <c r="AA3277" s="5">
        <f t="shared" si="576"/>
        <v>0.11874999999999991</v>
      </c>
      <c r="AB3277" s="5">
        <f t="shared" si="577"/>
        <v>5.9374999999999956E-2</v>
      </c>
    </row>
    <row r="3278" spans="1:28" x14ac:dyDescent="0.55000000000000004">
      <c r="A3278" s="3" t="s">
        <v>28</v>
      </c>
      <c r="B3278" s="3" t="s">
        <v>2694</v>
      </c>
      <c r="C3278" t="s">
        <v>31</v>
      </c>
      <c r="D3278" s="3" t="s">
        <v>32</v>
      </c>
      <c r="E3278" s="3" t="s">
        <v>2690</v>
      </c>
      <c r="F3278" s="3" t="s">
        <v>35</v>
      </c>
      <c r="G3278" s="5">
        <v>6.25</v>
      </c>
      <c r="H3278">
        <v>1</v>
      </c>
      <c r="I3278" s="5">
        <v>1.2</v>
      </c>
      <c r="J3278" s="5">
        <v>1.2</v>
      </c>
      <c r="K3278">
        <v>5</v>
      </c>
      <c r="L3278" s="15">
        <v>0.2</v>
      </c>
      <c r="M3278" s="13">
        <v>1.2</v>
      </c>
      <c r="N3278" s="15">
        <v>0</v>
      </c>
      <c r="O3278" s="5">
        <v>0</v>
      </c>
      <c r="P3278" s="5">
        <v>0</v>
      </c>
      <c r="Q3278" s="5">
        <f t="shared" si="567"/>
        <v>1.2</v>
      </c>
      <c r="R3278" s="5">
        <f t="shared" si="568"/>
        <v>-1.2</v>
      </c>
      <c r="S3278" s="15">
        <f t="shared" si="569"/>
        <v>-1</v>
      </c>
      <c r="T3278">
        <v>0</v>
      </c>
      <c r="U3278" s="5" t="str">
        <f t="shared" si="570"/>
        <v>NA</v>
      </c>
      <c r="V3278" s="15">
        <f t="shared" si="571"/>
        <v>0</v>
      </c>
      <c r="W3278" s="15">
        <f t="shared" si="572"/>
        <v>0</v>
      </c>
      <c r="X3278" s="5">
        <f t="shared" si="573"/>
        <v>0</v>
      </c>
      <c r="Y3278" s="5">
        <f t="shared" si="574"/>
        <v>1.08</v>
      </c>
      <c r="Z3278" s="5">
        <f t="shared" si="575"/>
        <v>-1.26</v>
      </c>
      <c r="AA3278" s="5">
        <f t="shared" si="576"/>
        <v>0.11999999999999988</v>
      </c>
      <c r="AB3278" s="5">
        <f t="shared" si="577"/>
        <v>6.0000000000000053E-2</v>
      </c>
    </row>
    <row r="3279" spans="1:28" x14ac:dyDescent="0.55000000000000004">
      <c r="A3279" s="3" t="s">
        <v>28</v>
      </c>
      <c r="B3279" s="3" t="s">
        <v>2711</v>
      </c>
      <c r="C3279" t="s">
        <v>66</v>
      </c>
      <c r="D3279" s="3" t="s">
        <v>32</v>
      </c>
      <c r="E3279" s="3" t="s">
        <v>5188</v>
      </c>
      <c r="F3279" s="3" t="s">
        <v>35</v>
      </c>
      <c r="G3279" s="5">
        <v>6.25</v>
      </c>
      <c r="H3279">
        <v>1</v>
      </c>
      <c r="I3279" s="5">
        <v>1.2</v>
      </c>
      <c r="J3279" s="5">
        <v>1.2</v>
      </c>
      <c r="K3279">
        <v>21</v>
      </c>
      <c r="L3279" s="15">
        <v>4.7619047619047603E-2</v>
      </c>
      <c r="M3279" s="13">
        <v>1</v>
      </c>
      <c r="N3279" s="15">
        <v>0</v>
      </c>
      <c r="O3279" s="5">
        <v>0</v>
      </c>
      <c r="P3279" s="5">
        <v>0</v>
      </c>
      <c r="Q3279" s="5">
        <f t="shared" si="567"/>
        <v>1.2</v>
      </c>
      <c r="R3279" s="5">
        <f t="shared" si="568"/>
        <v>-1.2</v>
      </c>
      <c r="S3279" s="15">
        <f t="shared" si="569"/>
        <v>-1</v>
      </c>
      <c r="T3279">
        <v>0</v>
      </c>
      <c r="U3279" s="5" t="str">
        <f t="shared" si="570"/>
        <v>NA</v>
      </c>
      <c r="V3279" s="15">
        <f t="shared" si="571"/>
        <v>0</v>
      </c>
      <c r="W3279" s="15">
        <f t="shared" si="572"/>
        <v>0</v>
      </c>
      <c r="X3279" s="5">
        <f t="shared" si="573"/>
        <v>0</v>
      </c>
      <c r="Y3279" s="5">
        <f t="shared" si="574"/>
        <v>1.08</v>
      </c>
      <c r="Z3279" s="5">
        <f t="shared" si="575"/>
        <v>-1.26</v>
      </c>
      <c r="AA3279" s="5">
        <f t="shared" si="576"/>
        <v>0.11999999999999988</v>
      </c>
      <c r="AB3279" s="5">
        <f t="shared" si="577"/>
        <v>6.0000000000000053E-2</v>
      </c>
    </row>
    <row r="3280" spans="1:28" x14ac:dyDescent="0.55000000000000004">
      <c r="A3280" s="3" t="s">
        <v>28</v>
      </c>
      <c r="B3280" s="3" t="s">
        <v>2923</v>
      </c>
      <c r="C3280" t="s">
        <v>31</v>
      </c>
      <c r="D3280" s="3" t="s">
        <v>221</v>
      </c>
      <c r="E3280" s="3" t="s">
        <v>5258</v>
      </c>
      <c r="F3280" s="3" t="s">
        <v>35</v>
      </c>
      <c r="G3280" s="5">
        <v>6.25</v>
      </c>
      <c r="H3280">
        <v>1</v>
      </c>
      <c r="I3280" s="5">
        <v>1.2124999999999999</v>
      </c>
      <c r="J3280" s="5">
        <v>1.2124999999999999</v>
      </c>
      <c r="K3280">
        <v>1</v>
      </c>
      <c r="L3280" s="15">
        <v>1</v>
      </c>
      <c r="M3280" s="13">
        <v>1</v>
      </c>
      <c r="N3280" s="15">
        <v>0</v>
      </c>
      <c r="O3280" s="5">
        <v>0</v>
      </c>
      <c r="P3280" s="5">
        <v>0</v>
      </c>
      <c r="Q3280" s="5">
        <f t="shared" si="567"/>
        <v>1.2124999999999999</v>
      </c>
      <c r="R3280" s="5">
        <f t="shared" si="568"/>
        <v>-1.2124999999999999</v>
      </c>
      <c r="S3280" s="15">
        <f t="shared" si="569"/>
        <v>-1</v>
      </c>
      <c r="T3280">
        <v>0</v>
      </c>
      <c r="U3280" s="5" t="str">
        <f t="shared" si="570"/>
        <v>NA</v>
      </c>
      <c r="V3280" s="15">
        <f t="shared" si="571"/>
        <v>0</v>
      </c>
      <c r="W3280" s="15">
        <f t="shared" si="572"/>
        <v>0</v>
      </c>
      <c r="X3280" s="5">
        <f t="shared" si="573"/>
        <v>0</v>
      </c>
      <c r="Y3280" s="5">
        <f t="shared" si="574"/>
        <v>1.0912500000000001</v>
      </c>
      <c r="Z3280" s="5">
        <f t="shared" si="575"/>
        <v>-1.2731250000000001</v>
      </c>
      <c r="AA3280" s="5">
        <f t="shared" si="576"/>
        <v>0.12124999999999986</v>
      </c>
      <c r="AB3280" s="5">
        <f t="shared" si="577"/>
        <v>6.0625000000000151E-2</v>
      </c>
    </row>
    <row r="3281" spans="1:28" x14ac:dyDescent="0.55000000000000004">
      <c r="A3281" s="3" t="s">
        <v>28</v>
      </c>
      <c r="B3281" s="3" t="s">
        <v>5111</v>
      </c>
      <c r="C3281" t="s">
        <v>31</v>
      </c>
      <c r="D3281" s="3" t="s">
        <v>104</v>
      </c>
      <c r="E3281" s="3" t="s">
        <v>5260</v>
      </c>
      <c r="F3281" s="3" t="s">
        <v>35</v>
      </c>
      <c r="G3281" s="5">
        <v>6.25</v>
      </c>
      <c r="H3281">
        <v>1</v>
      </c>
      <c r="I3281" s="5">
        <v>1.2124999999999999</v>
      </c>
      <c r="J3281" s="5">
        <v>1.2124999999999999</v>
      </c>
      <c r="K3281">
        <v>143</v>
      </c>
      <c r="L3281" s="15">
        <v>6.9930069930069895E-3</v>
      </c>
      <c r="M3281" s="13">
        <v>1.0138461538461501</v>
      </c>
      <c r="N3281" s="15">
        <v>0</v>
      </c>
      <c r="O3281" s="5">
        <v>0</v>
      </c>
      <c r="P3281" s="5">
        <v>0</v>
      </c>
      <c r="Q3281" s="5">
        <f t="shared" si="567"/>
        <v>1.2124999999999999</v>
      </c>
      <c r="R3281" s="5">
        <f t="shared" si="568"/>
        <v>-1.2124999999999999</v>
      </c>
      <c r="S3281" s="15">
        <f t="shared" si="569"/>
        <v>-1</v>
      </c>
      <c r="T3281">
        <v>0</v>
      </c>
      <c r="U3281" s="5" t="str">
        <f t="shared" si="570"/>
        <v>NA</v>
      </c>
      <c r="V3281" s="15">
        <f t="shared" si="571"/>
        <v>0</v>
      </c>
      <c r="W3281" s="15">
        <f t="shared" si="572"/>
        <v>0</v>
      </c>
      <c r="X3281" s="5">
        <f t="shared" si="573"/>
        <v>0</v>
      </c>
      <c r="Y3281" s="5">
        <f t="shared" si="574"/>
        <v>1.0912500000000001</v>
      </c>
      <c r="Z3281" s="5">
        <f t="shared" si="575"/>
        <v>-1.2731250000000001</v>
      </c>
      <c r="AA3281" s="5">
        <f t="shared" si="576"/>
        <v>0.12124999999999986</v>
      </c>
      <c r="AB3281" s="5">
        <f t="shared" si="577"/>
        <v>6.0625000000000151E-2</v>
      </c>
    </row>
    <row r="3282" spans="1:28" x14ac:dyDescent="0.55000000000000004">
      <c r="A3282" s="3" t="s">
        <v>28</v>
      </c>
      <c r="B3282" s="3" t="s">
        <v>5262</v>
      </c>
      <c r="C3282" t="s">
        <v>31</v>
      </c>
      <c r="D3282" s="3" t="s">
        <v>75</v>
      </c>
      <c r="E3282" s="3" t="s">
        <v>76</v>
      </c>
      <c r="F3282" s="3" t="s">
        <v>35</v>
      </c>
      <c r="G3282" s="5">
        <v>6.25</v>
      </c>
      <c r="H3282">
        <v>1</v>
      </c>
      <c r="I3282" s="5">
        <v>1.2124999999999999</v>
      </c>
      <c r="J3282" s="5">
        <v>1.2124999999999999</v>
      </c>
      <c r="K3282">
        <v>7</v>
      </c>
      <c r="L3282" s="15">
        <v>0.14285714285714302</v>
      </c>
      <c r="M3282" s="13">
        <v>2.1428571428571401</v>
      </c>
      <c r="N3282" s="15">
        <v>0</v>
      </c>
      <c r="O3282" s="5">
        <v>0</v>
      </c>
      <c r="P3282" s="5">
        <v>0</v>
      </c>
      <c r="Q3282" s="5">
        <f t="shared" si="567"/>
        <v>1.2124999999999999</v>
      </c>
      <c r="R3282" s="5">
        <f t="shared" si="568"/>
        <v>-1.2124999999999999</v>
      </c>
      <c r="S3282" s="15">
        <f t="shared" si="569"/>
        <v>-1</v>
      </c>
      <c r="T3282">
        <v>0</v>
      </c>
      <c r="U3282" s="5" t="str">
        <f t="shared" si="570"/>
        <v>NA</v>
      </c>
      <c r="V3282" s="15">
        <f t="shared" si="571"/>
        <v>0</v>
      </c>
      <c r="W3282" s="15">
        <f t="shared" si="572"/>
        <v>0</v>
      </c>
      <c r="X3282" s="5">
        <f t="shared" si="573"/>
        <v>0</v>
      </c>
      <c r="Y3282" s="5">
        <f t="shared" si="574"/>
        <v>1.0912500000000001</v>
      </c>
      <c r="Z3282" s="5">
        <f t="shared" si="575"/>
        <v>-1.2731250000000001</v>
      </c>
      <c r="AA3282" s="5">
        <f t="shared" si="576"/>
        <v>0.12124999999999986</v>
      </c>
      <c r="AB3282" s="5">
        <f t="shared" si="577"/>
        <v>6.0625000000000151E-2</v>
      </c>
    </row>
    <row r="3283" spans="1:28" x14ac:dyDescent="0.55000000000000004">
      <c r="A3283" s="3" t="s">
        <v>28</v>
      </c>
      <c r="B3283" s="3" t="s">
        <v>5264</v>
      </c>
      <c r="C3283" t="s">
        <v>66</v>
      </c>
      <c r="D3283" s="3" t="s">
        <v>144</v>
      </c>
      <c r="E3283" s="3" t="s">
        <v>374</v>
      </c>
      <c r="F3283" s="3" t="s">
        <v>35</v>
      </c>
      <c r="G3283" s="5">
        <v>6.25</v>
      </c>
      <c r="H3283">
        <v>6</v>
      </c>
      <c r="I3283" s="5">
        <v>1.2124999499999998</v>
      </c>
      <c r="J3283" s="5">
        <v>0.20208332499999998</v>
      </c>
      <c r="K3283">
        <v>17</v>
      </c>
      <c r="L3283" s="15">
        <v>0.35294117647058798</v>
      </c>
      <c r="M3283" s="13">
        <v>1</v>
      </c>
      <c r="N3283" s="15">
        <v>0</v>
      </c>
      <c r="O3283" s="5">
        <v>0</v>
      </c>
      <c r="P3283" s="5">
        <v>0</v>
      </c>
      <c r="Q3283" s="5">
        <f t="shared" si="567"/>
        <v>1.2124999499999998</v>
      </c>
      <c r="R3283" s="5">
        <f t="shared" si="568"/>
        <v>-1.2124999499999998</v>
      </c>
      <c r="S3283" s="15">
        <f t="shared" si="569"/>
        <v>-1</v>
      </c>
      <c r="T3283">
        <v>0</v>
      </c>
      <c r="U3283" s="5" t="str">
        <f t="shared" si="570"/>
        <v>NA</v>
      </c>
      <c r="V3283" s="15">
        <f t="shared" si="571"/>
        <v>0</v>
      </c>
      <c r="W3283" s="15">
        <f t="shared" si="572"/>
        <v>0</v>
      </c>
      <c r="X3283" s="5">
        <f t="shared" si="573"/>
        <v>0</v>
      </c>
      <c r="Y3283" s="5">
        <f t="shared" si="574"/>
        <v>1.0912499549999999</v>
      </c>
      <c r="Z3283" s="5">
        <f t="shared" si="575"/>
        <v>-1.2731249474999997</v>
      </c>
      <c r="AA3283" s="5">
        <f t="shared" si="576"/>
        <v>0.12124999499999989</v>
      </c>
      <c r="AB3283" s="5">
        <f t="shared" si="577"/>
        <v>6.0624997499999944E-2</v>
      </c>
    </row>
    <row r="3284" spans="1:28" x14ac:dyDescent="0.55000000000000004">
      <c r="A3284" s="3" t="s">
        <v>28</v>
      </c>
      <c r="B3284" s="3" t="s">
        <v>5266</v>
      </c>
      <c r="C3284" t="s">
        <v>31</v>
      </c>
      <c r="D3284" s="3" t="s">
        <v>221</v>
      </c>
      <c r="E3284" s="3" t="s">
        <v>5167</v>
      </c>
      <c r="F3284" s="3" t="s">
        <v>35</v>
      </c>
      <c r="G3284" s="5">
        <v>6.25</v>
      </c>
      <c r="H3284">
        <v>1</v>
      </c>
      <c r="I3284" s="5">
        <v>1.2250000000000001</v>
      </c>
      <c r="J3284" s="5">
        <v>1.2250000000000001</v>
      </c>
      <c r="K3284">
        <v>4</v>
      </c>
      <c r="L3284" s="15">
        <v>0.25</v>
      </c>
      <c r="M3284" s="13">
        <v>1</v>
      </c>
      <c r="N3284" s="15">
        <v>0</v>
      </c>
      <c r="O3284" s="5">
        <v>0</v>
      </c>
      <c r="P3284" s="5">
        <v>0</v>
      </c>
      <c r="Q3284" s="5">
        <f t="shared" si="567"/>
        <v>1.2250000000000001</v>
      </c>
      <c r="R3284" s="5">
        <f t="shared" si="568"/>
        <v>-1.2250000000000001</v>
      </c>
      <c r="S3284" s="15">
        <f t="shared" si="569"/>
        <v>-1</v>
      </c>
      <c r="T3284">
        <v>0</v>
      </c>
      <c r="U3284" s="5" t="str">
        <f t="shared" si="570"/>
        <v>NA</v>
      </c>
      <c r="V3284" s="15">
        <f t="shared" si="571"/>
        <v>0</v>
      </c>
      <c r="W3284" s="15">
        <f t="shared" si="572"/>
        <v>0</v>
      </c>
      <c r="X3284" s="5">
        <f t="shared" si="573"/>
        <v>0</v>
      </c>
      <c r="Y3284" s="5">
        <f t="shared" si="574"/>
        <v>1.1025</v>
      </c>
      <c r="Z3284" s="5">
        <f t="shared" si="575"/>
        <v>-1.2862500000000001</v>
      </c>
      <c r="AA3284" s="5">
        <f t="shared" si="576"/>
        <v>0.12250000000000005</v>
      </c>
      <c r="AB3284" s="5">
        <f t="shared" si="577"/>
        <v>6.1250000000000027E-2</v>
      </c>
    </row>
    <row r="3285" spans="1:28" x14ac:dyDescent="0.55000000000000004">
      <c r="A3285" s="3" t="s">
        <v>28</v>
      </c>
      <c r="B3285" s="3" t="s">
        <v>5268</v>
      </c>
      <c r="C3285" t="s">
        <v>31</v>
      </c>
      <c r="D3285" s="3" t="s">
        <v>113</v>
      </c>
      <c r="E3285" s="3" t="s">
        <v>5242</v>
      </c>
      <c r="F3285" s="3" t="s">
        <v>35</v>
      </c>
      <c r="G3285" s="5">
        <v>6.25</v>
      </c>
      <c r="H3285">
        <v>1</v>
      </c>
      <c r="I3285" s="5">
        <v>1.2250000000000001</v>
      </c>
      <c r="J3285" s="5">
        <v>1.2250000000000001</v>
      </c>
      <c r="K3285">
        <v>1</v>
      </c>
      <c r="L3285" s="15">
        <v>1</v>
      </c>
      <c r="M3285" s="13">
        <v>1</v>
      </c>
      <c r="N3285" s="15">
        <v>0</v>
      </c>
      <c r="O3285" s="5">
        <v>0</v>
      </c>
      <c r="P3285" s="5">
        <v>0</v>
      </c>
      <c r="Q3285" s="5">
        <f t="shared" si="567"/>
        <v>1.2250000000000001</v>
      </c>
      <c r="R3285" s="5">
        <f t="shared" si="568"/>
        <v>-1.2250000000000001</v>
      </c>
      <c r="S3285" s="15">
        <f t="shared" si="569"/>
        <v>-1</v>
      </c>
      <c r="T3285">
        <v>0</v>
      </c>
      <c r="U3285" s="5" t="str">
        <f t="shared" si="570"/>
        <v>NA</v>
      </c>
      <c r="V3285" s="15">
        <f t="shared" si="571"/>
        <v>0</v>
      </c>
      <c r="W3285" s="15">
        <f t="shared" si="572"/>
        <v>0</v>
      </c>
      <c r="X3285" s="5">
        <f t="shared" si="573"/>
        <v>0</v>
      </c>
      <c r="Y3285" s="5">
        <f t="shared" si="574"/>
        <v>1.1025</v>
      </c>
      <c r="Z3285" s="5">
        <f t="shared" si="575"/>
        <v>-1.2862500000000001</v>
      </c>
      <c r="AA3285" s="5">
        <f t="shared" si="576"/>
        <v>0.12250000000000005</v>
      </c>
      <c r="AB3285" s="5">
        <f t="shared" si="577"/>
        <v>6.1250000000000027E-2</v>
      </c>
    </row>
    <row r="3286" spans="1:28" x14ac:dyDescent="0.55000000000000004">
      <c r="A3286" s="3" t="s">
        <v>28</v>
      </c>
      <c r="B3286" s="3" t="s">
        <v>5270</v>
      </c>
      <c r="C3286" t="s">
        <v>31</v>
      </c>
      <c r="D3286" s="3" t="s">
        <v>194</v>
      </c>
      <c r="E3286" s="3" t="s">
        <v>2896</v>
      </c>
      <c r="F3286" s="3" t="s">
        <v>35</v>
      </c>
      <c r="G3286" s="5">
        <v>6.25</v>
      </c>
      <c r="H3286">
        <v>1</v>
      </c>
      <c r="I3286" s="5">
        <v>1.2250000000000001</v>
      </c>
      <c r="J3286" s="5">
        <v>1.2250000000000001</v>
      </c>
      <c r="K3286">
        <v>1</v>
      </c>
      <c r="L3286" s="15">
        <v>1</v>
      </c>
      <c r="M3286" s="13">
        <v>1</v>
      </c>
      <c r="N3286" s="15">
        <v>0</v>
      </c>
      <c r="O3286" s="5">
        <v>0</v>
      </c>
      <c r="P3286" s="5">
        <v>0</v>
      </c>
      <c r="Q3286" s="5">
        <f t="shared" si="567"/>
        <v>1.2250000000000001</v>
      </c>
      <c r="R3286" s="5">
        <f t="shared" si="568"/>
        <v>-1.2250000000000001</v>
      </c>
      <c r="S3286" s="15">
        <f t="shared" si="569"/>
        <v>-1</v>
      </c>
      <c r="T3286">
        <v>0</v>
      </c>
      <c r="U3286" s="5" t="str">
        <f t="shared" si="570"/>
        <v>NA</v>
      </c>
      <c r="V3286" s="15">
        <f t="shared" si="571"/>
        <v>0</v>
      </c>
      <c r="W3286" s="15">
        <f t="shared" si="572"/>
        <v>0</v>
      </c>
      <c r="X3286" s="5">
        <f t="shared" si="573"/>
        <v>0</v>
      </c>
      <c r="Y3286" s="5">
        <f t="shared" si="574"/>
        <v>1.1025</v>
      </c>
      <c r="Z3286" s="5">
        <f t="shared" si="575"/>
        <v>-1.2862500000000001</v>
      </c>
      <c r="AA3286" s="5">
        <f t="shared" si="576"/>
        <v>0.12250000000000005</v>
      </c>
      <c r="AB3286" s="5">
        <f t="shared" si="577"/>
        <v>6.1250000000000027E-2</v>
      </c>
    </row>
    <row r="3287" spans="1:28" x14ac:dyDescent="0.55000000000000004">
      <c r="A3287" s="3" t="s">
        <v>28</v>
      </c>
      <c r="B3287" s="3" t="s">
        <v>5272</v>
      </c>
      <c r="C3287" t="s">
        <v>66</v>
      </c>
      <c r="D3287" s="3" t="s">
        <v>325</v>
      </c>
      <c r="E3287" s="3" t="s">
        <v>165</v>
      </c>
      <c r="F3287" s="3" t="s">
        <v>35</v>
      </c>
      <c r="G3287" s="5">
        <v>6.25</v>
      </c>
      <c r="H3287">
        <v>2</v>
      </c>
      <c r="I3287" s="5">
        <v>1.2250000000000001</v>
      </c>
      <c r="J3287" s="5">
        <v>0.61250000000000004</v>
      </c>
      <c r="K3287">
        <v>136</v>
      </c>
      <c r="L3287" s="15">
        <v>1.4705882352941201E-2</v>
      </c>
      <c r="M3287" s="13">
        <v>1</v>
      </c>
      <c r="N3287" s="15">
        <v>0</v>
      </c>
      <c r="O3287" s="5">
        <v>0</v>
      </c>
      <c r="P3287" s="5">
        <v>0</v>
      </c>
      <c r="Q3287" s="5">
        <f t="shared" si="567"/>
        <v>1.2250000000000001</v>
      </c>
      <c r="R3287" s="5">
        <f t="shared" si="568"/>
        <v>-1.2250000000000001</v>
      </c>
      <c r="S3287" s="15">
        <f t="shared" si="569"/>
        <v>-1</v>
      </c>
      <c r="T3287">
        <v>0</v>
      </c>
      <c r="U3287" s="5" t="str">
        <f t="shared" si="570"/>
        <v>NA</v>
      </c>
      <c r="V3287" s="15">
        <f t="shared" si="571"/>
        <v>0</v>
      </c>
      <c r="W3287" s="15">
        <f t="shared" si="572"/>
        <v>0</v>
      </c>
      <c r="X3287" s="5">
        <f t="shared" si="573"/>
        <v>0</v>
      </c>
      <c r="Y3287" s="5">
        <f t="shared" si="574"/>
        <v>1.1025</v>
      </c>
      <c r="Z3287" s="5">
        <f t="shared" si="575"/>
        <v>-1.2862500000000001</v>
      </c>
      <c r="AA3287" s="5">
        <f t="shared" si="576"/>
        <v>0.12250000000000005</v>
      </c>
      <c r="AB3287" s="5">
        <f t="shared" si="577"/>
        <v>6.1250000000000027E-2</v>
      </c>
    </row>
    <row r="3288" spans="1:28" x14ac:dyDescent="0.55000000000000004">
      <c r="A3288" s="3" t="s">
        <v>28</v>
      </c>
      <c r="B3288" s="3" t="s">
        <v>5274</v>
      </c>
      <c r="C3288" t="s">
        <v>31</v>
      </c>
      <c r="D3288" s="3" t="s">
        <v>40</v>
      </c>
      <c r="E3288" s="3" t="s">
        <v>3209</v>
      </c>
      <c r="F3288" s="3" t="s">
        <v>35</v>
      </c>
      <c r="G3288" s="5">
        <v>6.25</v>
      </c>
      <c r="H3288">
        <v>1</v>
      </c>
      <c r="I3288" s="5">
        <v>1.2625</v>
      </c>
      <c r="J3288" s="5">
        <v>1.2625</v>
      </c>
      <c r="K3288">
        <v>2</v>
      </c>
      <c r="L3288" s="15">
        <v>0.5</v>
      </c>
      <c r="M3288" s="13">
        <v>1</v>
      </c>
      <c r="N3288" s="15">
        <v>0</v>
      </c>
      <c r="O3288" s="5">
        <v>0</v>
      </c>
      <c r="P3288" s="5">
        <v>0</v>
      </c>
      <c r="Q3288" s="5">
        <f t="shared" si="567"/>
        <v>1.2625</v>
      </c>
      <c r="R3288" s="5">
        <f t="shared" si="568"/>
        <v>-1.2625</v>
      </c>
      <c r="S3288" s="15">
        <f t="shared" si="569"/>
        <v>-1</v>
      </c>
      <c r="T3288">
        <v>0</v>
      </c>
      <c r="U3288" s="5" t="str">
        <f t="shared" si="570"/>
        <v>NA</v>
      </c>
      <c r="V3288" s="15">
        <f t="shared" si="571"/>
        <v>0</v>
      </c>
      <c r="W3288" s="15">
        <f t="shared" si="572"/>
        <v>0</v>
      </c>
      <c r="X3288" s="5">
        <f t="shared" si="573"/>
        <v>0</v>
      </c>
      <c r="Y3288" s="5">
        <f t="shared" si="574"/>
        <v>1.13625</v>
      </c>
      <c r="Z3288" s="5">
        <f t="shared" si="575"/>
        <v>-1.3256250000000001</v>
      </c>
      <c r="AA3288" s="5">
        <f t="shared" si="576"/>
        <v>0.12624999999999997</v>
      </c>
      <c r="AB3288" s="5">
        <f t="shared" si="577"/>
        <v>6.3125000000000098E-2</v>
      </c>
    </row>
    <row r="3289" spans="1:28" x14ac:dyDescent="0.55000000000000004">
      <c r="A3289" s="3" t="s">
        <v>28</v>
      </c>
      <c r="B3289" s="3" t="s">
        <v>5245</v>
      </c>
      <c r="C3289" t="s">
        <v>31</v>
      </c>
      <c r="D3289" s="3" t="s">
        <v>133</v>
      </c>
      <c r="E3289" s="3" t="s">
        <v>3024</v>
      </c>
      <c r="F3289" s="3" t="s">
        <v>35</v>
      </c>
      <c r="G3289" s="5">
        <v>6.25</v>
      </c>
      <c r="H3289">
        <v>1</v>
      </c>
      <c r="I3289" s="5">
        <v>1.2749999999999999</v>
      </c>
      <c r="J3289" s="5">
        <v>1.2749999999999999</v>
      </c>
      <c r="K3289">
        <v>5</v>
      </c>
      <c r="L3289" s="15">
        <v>0.2</v>
      </c>
      <c r="M3289" s="13">
        <v>1</v>
      </c>
      <c r="N3289" s="15">
        <v>0</v>
      </c>
      <c r="O3289" s="5">
        <v>0</v>
      </c>
      <c r="P3289" s="5">
        <v>0</v>
      </c>
      <c r="Q3289" s="5">
        <f t="shared" si="567"/>
        <v>1.2749999999999999</v>
      </c>
      <c r="R3289" s="5">
        <f t="shared" si="568"/>
        <v>-1.2749999999999999</v>
      </c>
      <c r="S3289" s="15">
        <f t="shared" si="569"/>
        <v>-1</v>
      </c>
      <c r="T3289">
        <v>0</v>
      </c>
      <c r="U3289" s="5" t="str">
        <f t="shared" si="570"/>
        <v>NA</v>
      </c>
      <c r="V3289" s="15">
        <f t="shared" si="571"/>
        <v>0</v>
      </c>
      <c r="W3289" s="15">
        <f t="shared" si="572"/>
        <v>0</v>
      </c>
      <c r="X3289" s="5">
        <f t="shared" si="573"/>
        <v>0</v>
      </c>
      <c r="Y3289" s="5">
        <f t="shared" si="574"/>
        <v>1.1475</v>
      </c>
      <c r="Z3289" s="5">
        <f t="shared" si="575"/>
        <v>-1.3387499999999999</v>
      </c>
      <c r="AA3289" s="5">
        <f t="shared" si="576"/>
        <v>0.12749999999999995</v>
      </c>
      <c r="AB3289" s="5">
        <f t="shared" si="577"/>
        <v>6.3749999999999973E-2</v>
      </c>
    </row>
    <row r="3290" spans="1:28" x14ac:dyDescent="0.55000000000000004">
      <c r="A3290" s="3" t="s">
        <v>28</v>
      </c>
      <c r="B3290" s="3" t="s">
        <v>193</v>
      </c>
      <c r="C3290" t="s">
        <v>31</v>
      </c>
      <c r="D3290" s="3" t="s">
        <v>75</v>
      </c>
      <c r="E3290" s="3" t="s">
        <v>76</v>
      </c>
      <c r="F3290" s="3" t="s">
        <v>35</v>
      </c>
      <c r="G3290" s="5">
        <v>6.25</v>
      </c>
      <c r="H3290">
        <v>1</v>
      </c>
      <c r="I3290" s="5">
        <v>1.2749999999999999</v>
      </c>
      <c r="J3290" s="5">
        <v>1.2749999999999999</v>
      </c>
      <c r="K3290">
        <v>92</v>
      </c>
      <c r="L3290" s="15">
        <v>1.0869565217391299E-2</v>
      </c>
      <c r="M3290" s="13">
        <v>1.3934782608695699</v>
      </c>
      <c r="N3290" s="15">
        <v>0</v>
      </c>
      <c r="O3290" s="5">
        <v>0</v>
      </c>
      <c r="P3290" s="5">
        <v>0</v>
      </c>
      <c r="Q3290" s="5">
        <f t="shared" si="567"/>
        <v>1.2749999999999999</v>
      </c>
      <c r="R3290" s="5">
        <f t="shared" si="568"/>
        <v>-1.2749999999999999</v>
      </c>
      <c r="S3290" s="15">
        <f t="shared" si="569"/>
        <v>-1</v>
      </c>
      <c r="T3290">
        <v>0</v>
      </c>
      <c r="U3290" s="5" t="str">
        <f t="shared" si="570"/>
        <v>NA</v>
      </c>
      <c r="V3290" s="15">
        <f t="shared" si="571"/>
        <v>0</v>
      </c>
      <c r="W3290" s="15">
        <f t="shared" si="572"/>
        <v>0</v>
      </c>
      <c r="X3290" s="5">
        <f t="shared" si="573"/>
        <v>0</v>
      </c>
      <c r="Y3290" s="5">
        <f t="shared" si="574"/>
        <v>1.1475</v>
      </c>
      <c r="Z3290" s="5">
        <f t="shared" si="575"/>
        <v>-1.3387499999999999</v>
      </c>
      <c r="AA3290" s="5">
        <f t="shared" si="576"/>
        <v>0.12749999999999995</v>
      </c>
      <c r="AB3290" s="5">
        <f t="shared" si="577"/>
        <v>6.3749999999999973E-2</v>
      </c>
    </row>
    <row r="3291" spans="1:28" x14ac:dyDescent="0.55000000000000004">
      <c r="A3291" s="3" t="s">
        <v>28</v>
      </c>
      <c r="B3291" s="3" t="s">
        <v>3709</v>
      </c>
      <c r="C3291" t="s">
        <v>31</v>
      </c>
      <c r="D3291" s="3" t="s">
        <v>221</v>
      </c>
      <c r="E3291" s="3" t="s">
        <v>5278</v>
      </c>
      <c r="F3291" s="3" t="s">
        <v>35</v>
      </c>
      <c r="G3291" s="5">
        <v>6.25</v>
      </c>
      <c r="H3291">
        <v>1</v>
      </c>
      <c r="I3291" s="5">
        <v>1.2875000000000001</v>
      </c>
      <c r="J3291" s="5">
        <v>1.2875000000000001</v>
      </c>
      <c r="K3291">
        <v>3</v>
      </c>
      <c r="L3291" s="15">
        <v>0.33333333333333298</v>
      </c>
      <c r="M3291" s="13">
        <v>1</v>
      </c>
      <c r="N3291" s="15">
        <v>0</v>
      </c>
      <c r="O3291" s="5">
        <v>0</v>
      </c>
      <c r="P3291" s="5">
        <v>0</v>
      </c>
      <c r="Q3291" s="5">
        <f t="shared" si="567"/>
        <v>1.2875000000000001</v>
      </c>
      <c r="R3291" s="5">
        <f t="shared" si="568"/>
        <v>-1.2875000000000001</v>
      </c>
      <c r="S3291" s="15">
        <f t="shared" si="569"/>
        <v>-1</v>
      </c>
      <c r="T3291">
        <v>0</v>
      </c>
      <c r="U3291" s="5" t="str">
        <f t="shared" si="570"/>
        <v>NA</v>
      </c>
      <c r="V3291" s="15">
        <f t="shared" si="571"/>
        <v>0</v>
      </c>
      <c r="W3291" s="15">
        <f t="shared" si="572"/>
        <v>0</v>
      </c>
      <c r="X3291" s="5">
        <f t="shared" si="573"/>
        <v>0</v>
      </c>
      <c r="Y3291" s="5">
        <f t="shared" si="574"/>
        <v>1.1587500000000002</v>
      </c>
      <c r="Z3291" s="5">
        <f t="shared" si="575"/>
        <v>-1.3518750000000002</v>
      </c>
      <c r="AA3291" s="5">
        <f t="shared" si="576"/>
        <v>0.12874999999999992</v>
      </c>
      <c r="AB3291" s="5">
        <f t="shared" si="577"/>
        <v>6.4375000000000071E-2</v>
      </c>
    </row>
    <row r="3292" spans="1:28" x14ac:dyDescent="0.55000000000000004">
      <c r="A3292" s="3" t="s">
        <v>28</v>
      </c>
      <c r="B3292" s="3" t="s">
        <v>1670</v>
      </c>
      <c r="C3292" t="s">
        <v>31</v>
      </c>
      <c r="D3292" s="3" t="s">
        <v>125</v>
      </c>
      <c r="E3292" s="3" t="s">
        <v>126</v>
      </c>
      <c r="F3292" s="3" t="s">
        <v>35</v>
      </c>
      <c r="G3292" s="5">
        <v>6.25</v>
      </c>
      <c r="H3292">
        <v>2</v>
      </c>
      <c r="I3292" s="5">
        <v>1.2875000000000001</v>
      </c>
      <c r="J3292" s="5">
        <v>0.64375000000000004</v>
      </c>
      <c r="K3292">
        <v>7</v>
      </c>
      <c r="L3292" s="15">
        <v>0.28571428571428603</v>
      </c>
      <c r="M3292" s="13">
        <v>1</v>
      </c>
      <c r="N3292" s="15">
        <v>0</v>
      </c>
      <c r="O3292" s="5">
        <v>0</v>
      </c>
      <c r="P3292" s="5">
        <v>0</v>
      </c>
      <c r="Q3292" s="5">
        <f t="shared" si="567"/>
        <v>1.2875000000000001</v>
      </c>
      <c r="R3292" s="5">
        <f t="shared" si="568"/>
        <v>-1.2875000000000001</v>
      </c>
      <c r="S3292" s="15">
        <f t="shared" si="569"/>
        <v>-1</v>
      </c>
      <c r="T3292">
        <v>0</v>
      </c>
      <c r="U3292" s="5" t="str">
        <f t="shared" si="570"/>
        <v>NA</v>
      </c>
      <c r="V3292" s="15">
        <f t="shared" si="571"/>
        <v>0</v>
      </c>
      <c r="W3292" s="15">
        <f t="shared" si="572"/>
        <v>0</v>
      </c>
      <c r="X3292" s="5">
        <f t="shared" si="573"/>
        <v>0</v>
      </c>
      <c r="Y3292" s="5">
        <f t="shared" si="574"/>
        <v>1.1587500000000002</v>
      </c>
      <c r="Z3292" s="5">
        <f t="shared" si="575"/>
        <v>-1.3518750000000002</v>
      </c>
      <c r="AA3292" s="5">
        <f t="shared" si="576"/>
        <v>0.12874999999999992</v>
      </c>
      <c r="AB3292" s="5">
        <f t="shared" si="577"/>
        <v>6.4375000000000071E-2</v>
      </c>
    </row>
    <row r="3293" spans="1:28" x14ac:dyDescent="0.55000000000000004">
      <c r="A3293" s="3" t="s">
        <v>28</v>
      </c>
      <c r="B3293" s="3" t="s">
        <v>255</v>
      </c>
      <c r="C3293" t="s">
        <v>31</v>
      </c>
      <c r="D3293" s="3" t="s">
        <v>104</v>
      </c>
      <c r="E3293" s="3" t="s">
        <v>232</v>
      </c>
      <c r="F3293" s="3" t="s">
        <v>35</v>
      </c>
      <c r="G3293" s="5">
        <v>6.25</v>
      </c>
      <c r="H3293">
        <v>1</v>
      </c>
      <c r="I3293" s="5">
        <v>1.2875000000000001</v>
      </c>
      <c r="J3293" s="5">
        <v>1.2875000000000001</v>
      </c>
      <c r="K3293">
        <v>3</v>
      </c>
      <c r="L3293" s="15">
        <v>0.33333333333333298</v>
      </c>
      <c r="M3293" s="13">
        <v>1</v>
      </c>
      <c r="N3293" s="15">
        <v>0</v>
      </c>
      <c r="O3293" s="5">
        <v>0</v>
      </c>
      <c r="P3293" s="5">
        <v>0</v>
      </c>
      <c r="Q3293" s="5">
        <f t="shared" si="567"/>
        <v>1.2875000000000001</v>
      </c>
      <c r="R3293" s="5">
        <f t="shared" si="568"/>
        <v>-1.2875000000000001</v>
      </c>
      <c r="S3293" s="15">
        <f t="shared" si="569"/>
        <v>-1</v>
      </c>
      <c r="T3293">
        <v>0</v>
      </c>
      <c r="U3293" s="5" t="str">
        <f t="shared" si="570"/>
        <v>NA</v>
      </c>
      <c r="V3293" s="15">
        <f t="shared" si="571"/>
        <v>0</v>
      </c>
      <c r="W3293" s="15">
        <f t="shared" si="572"/>
        <v>0</v>
      </c>
      <c r="X3293" s="5">
        <f t="shared" si="573"/>
        <v>0</v>
      </c>
      <c r="Y3293" s="5">
        <f t="shared" si="574"/>
        <v>1.1587500000000002</v>
      </c>
      <c r="Z3293" s="5">
        <f t="shared" si="575"/>
        <v>-1.3518750000000002</v>
      </c>
      <c r="AA3293" s="5">
        <f t="shared" si="576"/>
        <v>0.12874999999999992</v>
      </c>
      <c r="AB3293" s="5">
        <f t="shared" si="577"/>
        <v>6.4375000000000071E-2</v>
      </c>
    </row>
    <row r="3294" spans="1:28" x14ac:dyDescent="0.55000000000000004">
      <c r="A3294" s="3" t="s">
        <v>28</v>
      </c>
      <c r="B3294" s="3" t="s">
        <v>3206</v>
      </c>
      <c r="C3294" t="s">
        <v>31</v>
      </c>
      <c r="D3294" s="3" t="s">
        <v>32</v>
      </c>
      <c r="E3294" s="3" t="s">
        <v>467</v>
      </c>
      <c r="F3294" s="3" t="s">
        <v>35</v>
      </c>
      <c r="G3294" s="5">
        <v>6.25</v>
      </c>
      <c r="H3294">
        <v>1</v>
      </c>
      <c r="I3294" s="5">
        <v>1.3</v>
      </c>
      <c r="J3294" s="5">
        <v>1.3</v>
      </c>
      <c r="K3294">
        <v>28</v>
      </c>
      <c r="L3294" s="15">
        <v>3.5714285714285698E-2</v>
      </c>
      <c r="M3294" s="13">
        <v>1.06964285714286</v>
      </c>
      <c r="N3294" s="15">
        <v>0</v>
      </c>
      <c r="O3294" s="5">
        <v>0</v>
      </c>
      <c r="P3294" s="5">
        <v>0</v>
      </c>
      <c r="Q3294" s="5">
        <f t="shared" si="567"/>
        <v>1.3</v>
      </c>
      <c r="R3294" s="5">
        <f t="shared" si="568"/>
        <v>-1.3</v>
      </c>
      <c r="S3294" s="15">
        <f t="shared" si="569"/>
        <v>-1</v>
      </c>
      <c r="T3294">
        <v>0</v>
      </c>
      <c r="U3294" s="5" t="str">
        <f t="shared" si="570"/>
        <v>NA</v>
      </c>
      <c r="V3294" s="15">
        <f t="shared" si="571"/>
        <v>0</v>
      </c>
      <c r="W3294" s="15">
        <f t="shared" si="572"/>
        <v>0</v>
      </c>
      <c r="X3294" s="5">
        <f t="shared" si="573"/>
        <v>0</v>
      </c>
      <c r="Y3294" s="5">
        <f t="shared" si="574"/>
        <v>1.1700000000000002</v>
      </c>
      <c r="Z3294" s="5">
        <f t="shared" si="575"/>
        <v>-1.3650000000000002</v>
      </c>
      <c r="AA3294" s="5">
        <f t="shared" si="576"/>
        <v>0.12999999999999989</v>
      </c>
      <c r="AB3294" s="5">
        <f t="shared" si="577"/>
        <v>6.5000000000000169E-2</v>
      </c>
    </row>
    <row r="3295" spans="1:28" x14ac:dyDescent="0.55000000000000004">
      <c r="A3295" s="3" t="s">
        <v>28</v>
      </c>
      <c r="B3295" s="3" t="s">
        <v>860</v>
      </c>
      <c r="C3295" t="s">
        <v>66</v>
      </c>
      <c r="D3295" s="3" t="s">
        <v>144</v>
      </c>
      <c r="E3295" s="3" t="s">
        <v>309</v>
      </c>
      <c r="F3295" s="3" t="s">
        <v>35</v>
      </c>
      <c r="G3295" s="5">
        <v>6.25</v>
      </c>
      <c r="H3295">
        <v>2</v>
      </c>
      <c r="I3295" s="5">
        <v>1.3</v>
      </c>
      <c r="J3295" s="5">
        <v>0.65</v>
      </c>
      <c r="K3295">
        <v>408</v>
      </c>
      <c r="L3295" s="15">
        <v>4.9019607843137306E-3</v>
      </c>
      <c r="M3295" s="13">
        <v>1.3362990196078399</v>
      </c>
      <c r="N3295" s="15">
        <v>0</v>
      </c>
      <c r="O3295" s="5">
        <v>0</v>
      </c>
      <c r="P3295" s="5">
        <v>0</v>
      </c>
      <c r="Q3295" s="5">
        <f t="shared" si="567"/>
        <v>1.3</v>
      </c>
      <c r="R3295" s="5">
        <f t="shared" si="568"/>
        <v>-1.3</v>
      </c>
      <c r="S3295" s="15">
        <f t="shared" si="569"/>
        <v>-1</v>
      </c>
      <c r="T3295">
        <v>0</v>
      </c>
      <c r="U3295" s="5" t="str">
        <f t="shared" si="570"/>
        <v>NA</v>
      </c>
      <c r="V3295" s="15">
        <f t="shared" si="571"/>
        <v>0</v>
      </c>
      <c r="W3295" s="15">
        <f t="shared" si="572"/>
        <v>0</v>
      </c>
      <c r="X3295" s="5">
        <f t="shared" si="573"/>
        <v>0</v>
      </c>
      <c r="Y3295" s="5">
        <f t="shared" si="574"/>
        <v>1.1700000000000002</v>
      </c>
      <c r="Z3295" s="5">
        <f t="shared" si="575"/>
        <v>-1.3650000000000002</v>
      </c>
      <c r="AA3295" s="5">
        <f t="shared" si="576"/>
        <v>0.12999999999999989</v>
      </c>
      <c r="AB3295" s="5">
        <f t="shared" si="577"/>
        <v>6.5000000000000169E-2</v>
      </c>
    </row>
    <row r="3296" spans="1:28" x14ac:dyDescent="0.55000000000000004">
      <c r="A3296" s="3" t="s">
        <v>28</v>
      </c>
      <c r="B3296" s="3" t="s">
        <v>1670</v>
      </c>
      <c r="C3296" t="s">
        <v>31</v>
      </c>
      <c r="D3296" s="3" t="s">
        <v>104</v>
      </c>
      <c r="E3296" s="3" t="s">
        <v>285</v>
      </c>
      <c r="F3296" s="3" t="s">
        <v>35</v>
      </c>
      <c r="G3296" s="5">
        <v>6.25</v>
      </c>
      <c r="H3296">
        <v>2</v>
      </c>
      <c r="I3296" s="5">
        <v>1.3125</v>
      </c>
      <c r="J3296" s="5">
        <v>0.65625</v>
      </c>
      <c r="K3296">
        <v>23</v>
      </c>
      <c r="L3296" s="15">
        <v>8.6956521739130391E-2</v>
      </c>
      <c r="M3296" s="13">
        <v>1.2165217391304299</v>
      </c>
      <c r="N3296" s="15">
        <v>0</v>
      </c>
      <c r="O3296" s="5">
        <v>0</v>
      </c>
      <c r="P3296" s="5">
        <v>0</v>
      </c>
      <c r="Q3296" s="5">
        <f t="shared" si="567"/>
        <v>1.3125</v>
      </c>
      <c r="R3296" s="5">
        <f t="shared" si="568"/>
        <v>-1.3125</v>
      </c>
      <c r="S3296" s="15">
        <f t="shared" si="569"/>
        <v>-1</v>
      </c>
      <c r="T3296">
        <v>0</v>
      </c>
      <c r="U3296" s="5" t="str">
        <f t="shared" si="570"/>
        <v>NA</v>
      </c>
      <c r="V3296" s="15">
        <f t="shared" si="571"/>
        <v>0</v>
      </c>
      <c r="W3296" s="15">
        <f t="shared" si="572"/>
        <v>0</v>
      </c>
      <c r="X3296" s="5">
        <f t="shared" si="573"/>
        <v>0</v>
      </c>
      <c r="Y3296" s="5">
        <f t="shared" si="574"/>
        <v>1.1812500000000001</v>
      </c>
      <c r="Z3296" s="5">
        <f t="shared" si="575"/>
        <v>-1.378125</v>
      </c>
      <c r="AA3296" s="5">
        <f t="shared" si="576"/>
        <v>0.13124999999999987</v>
      </c>
      <c r="AB3296" s="5">
        <f t="shared" si="577"/>
        <v>6.5625000000000044E-2</v>
      </c>
    </row>
    <row r="3297" spans="1:28" x14ac:dyDescent="0.55000000000000004">
      <c r="A3297" s="3" t="s">
        <v>28</v>
      </c>
      <c r="B3297" s="3" t="s">
        <v>464</v>
      </c>
      <c r="C3297" t="s">
        <v>66</v>
      </c>
      <c r="D3297" s="3" t="s">
        <v>144</v>
      </c>
      <c r="E3297" s="3" t="s">
        <v>374</v>
      </c>
      <c r="F3297" s="3" t="s">
        <v>35</v>
      </c>
      <c r="G3297" s="5">
        <v>6.25</v>
      </c>
      <c r="H3297">
        <v>5</v>
      </c>
      <c r="I3297" s="5">
        <v>1.3125</v>
      </c>
      <c r="J3297" s="5">
        <v>0.26250000000000001</v>
      </c>
      <c r="K3297">
        <v>57</v>
      </c>
      <c r="L3297" s="15">
        <v>8.7719298245614002E-2</v>
      </c>
      <c r="M3297" s="13">
        <v>1</v>
      </c>
      <c r="N3297" s="15">
        <v>0</v>
      </c>
      <c r="O3297" s="5">
        <v>0</v>
      </c>
      <c r="P3297" s="5">
        <v>0</v>
      </c>
      <c r="Q3297" s="5">
        <f t="shared" si="567"/>
        <v>1.3125</v>
      </c>
      <c r="R3297" s="5">
        <f t="shared" si="568"/>
        <v>-1.3125</v>
      </c>
      <c r="S3297" s="15">
        <f t="shared" si="569"/>
        <v>-1</v>
      </c>
      <c r="T3297">
        <v>0</v>
      </c>
      <c r="U3297" s="5" t="str">
        <f t="shared" si="570"/>
        <v>NA</v>
      </c>
      <c r="V3297" s="15">
        <f t="shared" si="571"/>
        <v>0</v>
      </c>
      <c r="W3297" s="15">
        <f t="shared" si="572"/>
        <v>0</v>
      </c>
      <c r="X3297" s="5">
        <f t="shared" si="573"/>
        <v>0</v>
      </c>
      <c r="Y3297" s="5">
        <f t="shared" si="574"/>
        <v>1.1812500000000001</v>
      </c>
      <c r="Z3297" s="5">
        <f t="shared" si="575"/>
        <v>-1.378125</v>
      </c>
      <c r="AA3297" s="5">
        <f t="shared" si="576"/>
        <v>0.13124999999999987</v>
      </c>
      <c r="AB3297" s="5">
        <f t="shared" si="577"/>
        <v>6.5625000000000044E-2</v>
      </c>
    </row>
    <row r="3298" spans="1:28" x14ac:dyDescent="0.55000000000000004">
      <c r="A3298" s="3" t="s">
        <v>28</v>
      </c>
      <c r="B3298" s="3" t="s">
        <v>3190</v>
      </c>
      <c r="C3298" t="s">
        <v>31</v>
      </c>
      <c r="D3298" s="3" t="s">
        <v>40</v>
      </c>
      <c r="E3298" s="3" t="s">
        <v>3195</v>
      </c>
      <c r="F3298" s="3" t="s">
        <v>35</v>
      </c>
      <c r="G3298" s="5">
        <v>6.25</v>
      </c>
      <c r="H3298">
        <v>1</v>
      </c>
      <c r="I3298" s="5">
        <v>1.325</v>
      </c>
      <c r="J3298" s="5">
        <v>1.325</v>
      </c>
      <c r="K3298">
        <v>45</v>
      </c>
      <c r="L3298" s="15">
        <v>2.2222222222222202E-2</v>
      </c>
      <c r="M3298" s="13">
        <v>1</v>
      </c>
      <c r="N3298" s="15">
        <v>0</v>
      </c>
      <c r="O3298" s="5">
        <v>0</v>
      </c>
      <c r="P3298" s="5">
        <v>0</v>
      </c>
      <c r="Q3298" s="5">
        <f t="shared" si="567"/>
        <v>1.325</v>
      </c>
      <c r="R3298" s="5">
        <f t="shared" si="568"/>
        <v>-1.325</v>
      </c>
      <c r="S3298" s="15">
        <f t="shared" si="569"/>
        <v>-1</v>
      </c>
      <c r="T3298">
        <v>0</v>
      </c>
      <c r="U3298" s="5" t="str">
        <f t="shared" si="570"/>
        <v>NA</v>
      </c>
      <c r="V3298" s="15">
        <f t="shared" si="571"/>
        <v>0</v>
      </c>
      <c r="W3298" s="15">
        <f t="shared" si="572"/>
        <v>0</v>
      </c>
      <c r="X3298" s="5">
        <f t="shared" si="573"/>
        <v>0</v>
      </c>
      <c r="Y3298" s="5">
        <f t="shared" si="574"/>
        <v>1.1924999999999999</v>
      </c>
      <c r="Z3298" s="5">
        <f t="shared" si="575"/>
        <v>-1.3912500000000001</v>
      </c>
      <c r="AA3298" s="5">
        <f t="shared" si="576"/>
        <v>0.13250000000000006</v>
      </c>
      <c r="AB3298" s="5">
        <f t="shared" si="577"/>
        <v>6.6250000000000142E-2</v>
      </c>
    </row>
    <row r="3299" spans="1:28" x14ac:dyDescent="0.55000000000000004">
      <c r="A3299" s="3" t="s">
        <v>28</v>
      </c>
      <c r="B3299" s="3" t="s">
        <v>5287</v>
      </c>
      <c r="C3299" t="s">
        <v>31</v>
      </c>
      <c r="D3299" s="3" t="s">
        <v>262</v>
      </c>
      <c r="E3299" s="3" t="s">
        <v>2774</v>
      </c>
      <c r="F3299" s="3" t="s">
        <v>35</v>
      </c>
      <c r="G3299" s="5">
        <v>6.25</v>
      </c>
      <c r="H3299">
        <v>1</v>
      </c>
      <c r="I3299" s="5">
        <v>1.3374999999999999</v>
      </c>
      <c r="J3299" s="5">
        <v>1.3374999999999999</v>
      </c>
      <c r="K3299">
        <v>5</v>
      </c>
      <c r="L3299" s="15">
        <v>0.2</v>
      </c>
      <c r="M3299" s="13">
        <v>1</v>
      </c>
      <c r="N3299" s="15">
        <v>0</v>
      </c>
      <c r="O3299" s="5">
        <v>0</v>
      </c>
      <c r="P3299" s="5">
        <v>0</v>
      </c>
      <c r="Q3299" s="5">
        <f t="shared" si="567"/>
        <v>1.3374999999999999</v>
      </c>
      <c r="R3299" s="5">
        <f t="shared" si="568"/>
        <v>-1.3374999999999999</v>
      </c>
      <c r="S3299" s="15">
        <f t="shared" si="569"/>
        <v>-1</v>
      </c>
      <c r="T3299">
        <v>0</v>
      </c>
      <c r="U3299" s="5" t="str">
        <f t="shared" si="570"/>
        <v>NA</v>
      </c>
      <c r="V3299" s="15">
        <f t="shared" si="571"/>
        <v>0</v>
      </c>
      <c r="W3299" s="15">
        <f t="shared" si="572"/>
        <v>0</v>
      </c>
      <c r="X3299" s="5">
        <f t="shared" si="573"/>
        <v>0</v>
      </c>
      <c r="Y3299" s="5">
        <f t="shared" si="574"/>
        <v>1.2037499999999999</v>
      </c>
      <c r="Z3299" s="5">
        <f t="shared" si="575"/>
        <v>-1.4043749999999999</v>
      </c>
      <c r="AA3299" s="5">
        <f t="shared" si="576"/>
        <v>0.13375000000000004</v>
      </c>
      <c r="AB3299" s="5">
        <f t="shared" si="577"/>
        <v>6.6875000000000018E-2</v>
      </c>
    </row>
    <row r="3300" spans="1:28" x14ac:dyDescent="0.55000000000000004">
      <c r="A3300" s="3" t="s">
        <v>28</v>
      </c>
      <c r="B3300" s="3" t="s">
        <v>2975</v>
      </c>
      <c r="C3300" t="s">
        <v>31</v>
      </c>
      <c r="D3300" s="3" t="s">
        <v>417</v>
      </c>
      <c r="E3300" s="3" t="s">
        <v>418</v>
      </c>
      <c r="F3300" s="3" t="s">
        <v>35</v>
      </c>
      <c r="G3300" s="5">
        <v>6.25</v>
      </c>
      <c r="H3300">
        <v>1</v>
      </c>
      <c r="I3300" s="5">
        <v>1.35</v>
      </c>
      <c r="J3300" s="5">
        <v>1.35</v>
      </c>
      <c r="K3300">
        <v>7</v>
      </c>
      <c r="L3300" s="15">
        <v>0.14285714285714302</v>
      </c>
      <c r="M3300" s="13">
        <v>2.4285714285714302</v>
      </c>
      <c r="N3300" s="15">
        <v>0</v>
      </c>
      <c r="O3300" s="5">
        <v>0</v>
      </c>
      <c r="P3300" s="5">
        <v>0</v>
      </c>
      <c r="Q3300" s="5">
        <f t="shared" si="567"/>
        <v>1.35</v>
      </c>
      <c r="R3300" s="5">
        <f t="shared" si="568"/>
        <v>-1.35</v>
      </c>
      <c r="S3300" s="15">
        <f t="shared" si="569"/>
        <v>-1</v>
      </c>
      <c r="T3300">
        <v>0</v>
      </c>
      <c r="U3300" s="5" t="str">
        <f t="shared" si="570"/>
        <v>NA</v>
      </c>
      <c r="V3300" s="15">
        <f t="shared" si="571"/>
        <v>0</v>
      </c>
      <c r="W3300" s="15">
        <f t="shared" si="572"/>
        <v>0</v>
      </c>
      <c r="X3300" s="5">
        <f t="shared" si="573"/>
        <v>0</v>
      </c>
      <c r="Y3300" s="5">
        <f t="shared" si="574"/>
        <v>1.2150000000000001</v>
      </c>
      <c r="Z3300" s="5">
        <f t="shared" si="575"/>
        <v>-1.4175000000000002</v>
      </c>
      <c r="AA3300" s="5">
        <f t="shared" si="576"/>
        <v>0.13500000000000001</v>
      </c>
      <c r="AB3300" s="5">
        <f t="shared" si="577"/>
        <v>6.7500000000000115E-2</v>
      </c>
    </row>
    <row r="3301" spans="1:28" x14ac:dyDescent="0.55000000000000004">
      <c r="A3301" s="3" t="s">
        <v>28</v>
      </c>
      <c r="B3301" s="3" t="s">
        <v>5111</v>
      </c>
      <c r="C3301" t="s">
        <v>31</v>
      </c>
      <c r="D3301" s="3" t="s">
        <v>133</v>
      </c>
      <c r="E3301" s="3" t="s">
        <v>5290</v>
      </c>
      <c r="F3301" s="3" t="s">
        <v>35</v>
      </c>
      <c r="G3301" s="5">
        <v>6.25</v>
      </c>
      <c r="H3301">
        <v>2</v>
      </c>
      <c r="I3301" s="5">
        <v>1.375</v>
      </c>
      <c r="J3301" s="5">
        <v>0.6875</v>
      </c>
      <c r="K3301">
        <v>63</v>
      </c>
      <c r="L3301" s="15">
        <v>3.1746031746031703E-2</v>
      </c>
      <c r="M3301" s="13">
        <v>1</v>
      </c>
      <c r="N3301" s="15">
        <v>0</v>
      </c>
      <c r="O3301" s="5">
        <v>0</v>
      </c>
      <c r="P3301" s="5">
        <v>0</v>
      </c>
      <c r="Q3301" s="5">
        <f t="shared" si="567"/>
        <v>1.375</v>
      </c>
      <c r="R3301" s="5">
        <f t="shared" si="568"/>
        <v>-1.375</v>
      </c>
      <c r="S3301" s="15">
        <f t="shared" si="569"/>
        <v>-1</v>
      </c>
      <c r="T3301">
        <v>0</v>
      </c>
      <c r="U3301" s="5" t="str">
        <f t="shared" si="570"/>
        <v>NA</v>
      </c>
      <c r="V3301" s="15">
        <f t="shared" si="571"/>
        <v>0</v>
      </c>
      <c r="W3301" s="15">
        <f t="shared" si="572"/>
        <v>0</v>
      </c>
      <c r="X3301" s="5">
        <f t="shared" si="573"/>
        <v>0</v>
      </c>
      <c r="Y3301" s="5">
        <f t="shared" si="574"/>
        <v>1.2375</v>
      </c>
      <c r="Z3301" s="5">
        <f t="shared" si="575"/>
        <v>-1.4437500000000001</v>
      </c>
      <c r="AA3301" s="5">
        <f t="shared" si="576"/>
        <v>0.13749999999999996</v>
      </c>
      <c r="AB3301" s="5">
        <f t="shared" si="577"/>
        <v>6.8750000000000089E-2</v>
      </c>
    </row>
    <row r="3302" spans="1:28" x14ac:dyDescent="0.55000000000000004">
      <c r="A3302" s="3" t="s">
        <v>28</v>
      </c>
      <c r="B3302" s="3" t="s">
        <v>4285</v>
      </c>
      <c r="C3302" t="s">
        <v>31</v>
      </c>
      <c r="D3302" s="3" t="s">
        <v>32</v>
      </c>
      <c r="E3302" s="3" t="s">
        <v>377</v>
      </c>
      <c r="F3302" s="3" t="s">
        <v>35</v>
      </c>
      <c r="G3302" s="5">
        <v>6.25</v>
      </c>
      <c r="H3302">
        <v>2</v>
      </c>
      <c r="I3302" s="5">
        <v>1.375</v>
      </c>
      <c r="J3302" s="5">
        <v>0.6875</v>
      </c>
      <c r="K3302">
        <v>144</v>
      </c>
      <c r="L3302" s="15">
        <v>1.38888888888889E-2</v>
      </c>
      <c r="M3302" s="13">
        <v>3.0563194444444401</v>
      </c>
      <c r="N3302" s="15">
        <v>0</v>
      </c>
      <c r="O3302" s="5">
        <v>0</v>
      </c>
      <c r="P3302" s="5">
        <v>0</v>
      </c>
      <c r="Q3302" s="5">
        <f t="shared" si="567"/>
        <v>1.375</v>
      </c>
      <c r="R3302" s="5">
        <f t="shared" si="568"/>
        <v>-1.375</v>
      </c>
      <c r="S3302" s="15">
        <f t="shared" si="569"/>
        <v>-1</v>
      </c>
      <c r="T3302">
        <v>0</v>
      </c>
      <c r="U3302" s="5" t="str">
        <f t="shared" si="570"/>
        <v>NA</v>
      </c>
      <c r="V3302" s="15">
        <f t="shared" si="571"/>
        <v>0</v>
      </c>
      <c r="W3302" s="15">
        <f t="shared" si="572"/>
        <v>0</v>
      </c>
      <c r="X3302" s="5">
        <f t="shared" si="573"/>
        <v>0</v>
      </c>
      <c r="Y3302" s="5">
        <f t="shared" si="574"/>
        <v>1.2375</v>
      </c>
      <c r="Z3302" s="5">
        <f t="shared" si="575"/>
        <v>-1.4437500000000001</v>
      </c>
      <c r="AA3302" s="5">
        <f t="shared" si="576"/>
        <v>0.13749999999999996</v>
      </c>
      <c r="AB3302" s="5">
        <f t="shared" si="577"/>
        <v>6.8750000000000089E-2</v>
      </c>
    </row>
    <row r="3303" spans="1:28" x14ac:dyDescent="0.55000000000000004">
      <c r="A3303" s="3" t="s">
        <v>28</v>
      </c>
      <c r="B3303" s="3" t="s">
        <v>3334</v>
      </c>
      <c r="C3303" t="s">
        <v>31</v>
      </c>
      <c r="D3303" s="3" t="s">
        <v>125</v>
      </c>
      <c r="E3303" s="3" t="s">
        <v>3576</v>
      </c>
      <c r="F3303" s="3" t="s">
        <v>35</v>
      </c>
      <c r="G3303" s="5">
        <v>6.25</v>
      </c>
      <c r="H3303">
        <v>1</v>
      </c>
      <c r="I3303" s="5">
        <v>1.3875</v>
      </c>
      <c r="J3303" s="5">
        <v>1.3875</v>
      </c>
      <c r="K3303">
        <v>331</v>
      </c>
      <c r="L3303" s="15">
        <v>3.0211480362537803E-3</v>
      </c>
      <c r="M3303" s="13">
        <v>1</v>
      </c>
      <c r="N3303" s="15">
        <v>0</v>
      </c>
      <c r="O3303" s="5">
        <v>0</v>
      </c>
      <c r="P3303" s="5">
        <v>0</v>
      </c>
      <c r="Q3303" s="5">
        <f t="shared" si="567"/>
        <v>1.3875</v>
      </c>
      <c r="R3303" s="5">
        <f t="shared" si="568"/>
        <v>-1.3875</v>
      </c>
      <c r="S3303" s="15">
        <f t="shared" si="569"/>
        <v>-1</v>
      </c>
      <c r="T3303">
        <v>0</v>
      </c>
      <c r="U3303" s="5" t="str">
        <f t="shared" si="570"/>
        <v>NA</v>
      </c>
      <c r="V3303" s="15">
        <f t="shared" si="571"/>
        <v>0</v>
      </c>
      <c r="W3303" s="15">
        <f t="shared" si="572"/>
        <v>0</v>
      </c>
      <c r="X3303" s="5">
        <f t="shared" si="573"/>
        <v>0</v>
      </c>
      <c r="Y3303" s="5">
        <f t="shared" si="574"/>
        <v>1.24875</v>
      </c>
      <c r="Z3303" s="5">
        <f t="shared" si="575"/>
        <v>-1.4568749999999999</v>
      </c>
      <c r="AA3303" s="5">
        <f t="shared" si="576"/>
        <v>0.13874999999999993</v>
      </c>
      <c r="AB3303" s="5">
        <f t="shared" si="577"/>
        <v>6.9374999999999964E-2</v>
      </c>
    </row>
    <row r="3304" spans="1:28" x14ac:dyDescent="0.55000000000000004">
      <c r="A3304" s="3" t="s">
        <v>28</v>
      </c>
      <c r="B3304" s="3" t="s">
        <v>1672</v>
      </c>
      <c r="C3304" t="s">
        <v>31</v>
      </c>
      <c r="D3304" s="3" t="s">
        <v>262</v>
      </c>
      <c r="E3304" s="3" t="s">
        <v>2847</v>
      </c>
      <c r="F3304" s="3" t="s">
        <v>35</v>
      </c>
      <c r="G3304" s="5">
        <v>6.25</v>
      </c>
      <c r="H3304">
        <v>1</v>
      </c>
      <c r="I3304" s="5">
        <v>1.3875</v>
      </c>
      <c r="J3304" s="5">
        <v>1.3875</v>
      </c>
      <c r="K3304">
        <v>4</v>
      </c>
      <c r="L3304" s="15">
        <v>0.25</v>
      </c>
      <c r="M3304" s="13">
        <v>1.75</v>
      </c>
      <c r="N3304" s="15">
        <v>0</v>
      </c>
      <c r="O3304" s="5">
        <v>0</v>
      </c>
      <c r="P3304" s="5">
        <v>0</v>
      </c>
      <c r="Q3304" s="5">
        <f t="shared" si="567"/>
        <v>1.3875</v>
      </c>
      <c r="R3304" s="5">
        <f t="shared" si="568"/>
        <v>-1.3875</v>
      </c>
      <c r="S3304" s="15">
        <f t="shared" si="569"/>
        <v>-1</v>
      </c>
      <c r="T3304">
        <v>0</v>
      </c>
      <c r="U3304" s="5" t="str">
        <f t="shared" si="570"/>
        <v>NA</v>
      </c>
      <c r="V3304" s="15">
        <f t="shared" si="571"/>
        <v>0</v>
      </c>
      <c r="W3304" s="15">
        <f t="shared" si="572"/>
        <v>0</v>
      </c>
      <c r="X3304" s="5">
        <f t="shared" si="573"/>
        <v>0</v>
      </c>
      <c r="Y3304" s="5">
        <f t="shared" si="574"/>
        <v>1.24875</v>
      </c>
      <c r="Z3304" s="5">
        <f t="shared" si="575"/>
        <v>-1.4568749999999999</v>
      </c>
      <c r="AA3304" s="5">
        <f t="shared" si="576"/>
        <v>0.13874999999999993</v>
      </c>
      <c r="AB3304" s="5">
        <f t="shared" si="577"/>
        <v>6.9374999999999964E-2</v>
      </c>
    </row>
    <row r="3305" spans="1:28" x14ac:dyDescent="0.55000000000000004">
      <c r="A3305" s="3" t="s">
        <v>28</v>
      </c>
      <c r="B3305" s="3" t="s">
        <v>5295</v>
      </c>
      <c r="C3305" t="s">
        <v>31</v>
      </c>
      <c r="D3305" s="3" t="s">
        <v>417</v>
      </c>
      <c r="E3305" s="3" t="s">
        <v>5296</v>
      </c>
      <c r="F3305" s="3" t="s">
        <v>35</v>
      </c>
      <c r="G3305" s="5">
        <v>6.25</v>
      </c>
      <c r="H3305">
        <v>1</v>
      </c>
      <c r="I3305" s="5">
        <v>1.4125000000000001</v>
      </c>
      <c r="J3305" s="5">
        <v>1.4125000000000001</v>
      </c>
      <c r="K3305">
        <v>1</v>
      </c>
      <c r="L3305" s="15">
        <v>1</v>
      </c>
      <c r="M3305" s="13">
        <v>1</v>
      </c>
      <c r="N3305" s="15">
        <v>0</v>
      </c>
      <c r="O3305" s="5">
        <v>0</v>
      </c>
      <c r="P3305" s="5">
        <v>0</v>
      </c>
      <c r="Q3305" s="5">
        <f t="shared" si="567"/>
        <v>1.4125000000000001</v>
      </c>
      <c r="R3305" s="5">
        <f t="shared" si="568"/>
        <v>-1.4125000000000001</v>
      </c>
      <c r="S3305" s="15">
        <f t="shared" si="569"/>
        <v>-1</v>
      </c>
      <c r="T3305">
        <v>0</v>
      </c>
      <c r="U3305" s="5" t="str">
        <f t="shared" si="570"/>
        <v>NA</v>
      </c>
      <c r="V3305" s="15">
        <f t="shared" si="571"/>
        <v>0</v>
      </c>
      <c r="W3305" s="15">
        <f t="shared" si="572"/>
        <v>0</v>
      </c>
      <c r="X3305" s="5">
        <f t="shared" si="573"/>
        <v>0</v>
      </c>
      <c r="Y3305" s="5">
        <f t="shared" si="574"/>
        <v>1.2712500000000002</v>
      </c>
      <c r="Z3305" s="5">
        <f t="shared" si="575"/>
        <v>-1.4831250000000002</v>
      </c>
      <c r="AA3305" s="5">
        <f t="shared" si="576"/>
        <v>0.14124999999999988</v>
      </c>
      <c r="AB3305" s="5">
        <f t="shared" si="577"/>
        <v>7.062500000000016E-2</v>
      </c>
    </row>
    <row r="3306" spans="1:28" x14ac:dyDescent="0.55000000000000004">
      <c r="A3306" s="3" t="s">
        <v>28</v>
      </c>
      <c r="B3306" s="3" t="s">
        <v>815</v>
      </c>
      <c r="C3306" t="s">
        <v>66</v>
      </c>
      <c r="D3306" s="3" t="s">
        <v>325</v>
      </c>
      <c r="E3306" s="3" t="s">
        <v>165</v>
      </c>
      <c r="F3306" s="3" t="s">
        <v>35</v>
      </c>
      <c r="G3306" s="5">
        <v>6.25</v>
      </c>
      <c r="H3306">
        <v>1</v>
      </c>
      <c r="I3306" s="5">
        <v>1.4125000000000001</v>
      </c>
      <c r="J3306" s="5">
        <v>1.4125000000000001</v>
      </c>
      <c r="K3306">
        <v>70</v>
      </c>
      <c r="L3306" s="15">
        <v>1.4285714285714299E-2</v>
      </c>
      <c r="M3306" s="13">
        <v>1.24285714285714</v>
      </c>
      <c r="N3306" s="15">
        <v>0</v>
      </c>
      <c r="O3306" s="5">
        <v>0</v>
      </c>
      <c r="P3306" s="5">
        <v>0</v>
      </c>
      <c r="Q3306" s="5">
        <f t="shared" si="567"/>
        <v>1.4125000000000001</v>
      </c>
      <c r="R3306" s="5">
        <f t="shared" si="568"/>
        <v>-1.4125000000000001</v>
      </c>
      <c r="S3306" s="15">
        <f t="shared" si="569"/>
        <v>-1</v>
      </c>
      <c r="T3306">
        <v>0</v>
      </c>
      <c r="U3306" s="5" t="str">
        <f t="shared" si="570"/>
        <v>NA</v>
      </c>
      <c r="V3306" s="15">
        <f t="shared" si="571"/>
        <v>0</v>
      </c>
      <c r="W3306" s="15">
        <f t="shared" si="572"/>
        <v>0</v>
      </c>
      <c r="X3306" s="5">
        <f t="shared" si="573"/>
        <v>0</v>
      </c>
      <c r="Y3306" s="5">
        <f t="shared" si="574"/>
        <v>1.2712500000000002</v>
      </c>
      <c r="Z3306" s="5">
        <f t="shared" si="575"/>
        <v>-1.4831250000000002</v>
      </c>
      <c r="AA3306" s="5">
        <f t="shared" si="576"/>
        <v>0.14124999999999988</v>
      </c>
      <c r="AB3306" s="5">
        <f t="shared" si="577"/>
        <v>7.062500000000016E-2</v>
      </c>
    </row>
    <row r="3307" spans="1:28" x14ac:dyDescent="0.55000000000000004">
      <c r="A3307" s="3" t="s">
        <v>28</v>
      </c>
      <c r="B3307" s="3" t="s">
        <v>4914</v>
      </c>
      <c r="C3307" t="s">
        <v>31</v>
      </c>
      <c r="D3307" s="3" t="s">
        <v>32</v>
      </c>
      <c r="E3307" s="3" t="s">
        <v>377</v>
      </c>
      <c r="F3307" s="3" t="s">
        <v>35</v>
      </c>
      <c r="G3307" s="5">
        <v>6.25</v>
      </c>
      <c r="H3307">
        <v>1</v>
      </c>
      <c r="I3307" s="5">
        <v>1.4375</v>
      </c>
      <c r="J3307" s="5">
        <v>1.4375</v>
      </c>
      <c r="K3307">
        <v>30</v>
      </c>
      <c r="L3307" s="15">
        <v>3.3333333333333298E-2</v>
      </c>
      <c r="M3307" s="13">
        <v>1.0333333333333301</v>
      </c>
      <c r="N3307" s="15">
        <v>0</v>
      </c>
      <c r="O3307" s="5">
        <v>0</v>
      </c>
      <c r="P3307" s="5">
        <v>0</v>
      </c>
      <c r="Q3307" s="5">
        <f t="shared" si="567"/>
        <v>1.4375</v>
      </c>
      <c r="R3307" s="5">
        <f t="shared" si="568"/>
        <v>-1.4375</v>
      </c>
      <c r="S3307" s="15">
        <f t="shared" si="569"/>
        <v>-1</v>
      </c>
      <c r="T3307">
        <v>0</v>
      </c>
      <c r="U3307" s="5" t="str">
        <f t="shared" si="570"/>
        <v>NA</v>
      </c>
      <c r="V3307" s="15">
        <f t="shared" si="571"/>
        <v>0</v>
      </c>
      <c r="W3307" s="15">
        <f t="shared" si="572"/>
        <v>0</v>
      </c>
      <c r="X3307" s="5">
        <f t="shared" si="573"/>
        <v>0</v>
      </c>
      <c r="Y3307" s="5">
        <f t="shared" si="574"/>
        <v>1.29375</v>
      </c>
      <c r="Z3307" s="5">
        <f t="shared" si="575"/>
        <v>-1.5093750000000001</v>
      </c>
      <c r="AA3307" s="5">
        <f t="shared" si="576"/>
        <v>0.14375000000000004</v>
      </c>
      <c r="AB3307" s="5">
        <f t="shared" si="577"/>
        <v>7.1875000000000133E-2</v>
      </c>
    </row>
    <row r="3308" spans="1:28" x14ac:dyDescent="0.55000000000000004">
      <c r="A3308" s="3" t="s">
        <v>28</v>
      </c>
      <c r="B3308" s="3" t="s">
        <v>1683</v>
      </c>
      <c r="C3308" t="s">
        <v>31</v>
      </c>
      <c r="D3308" s="3" t="s">
        <v>133</v>
      </c>
      <c r="E3308" s="3" t="s">
        <v>2955</v>
      </c>
      <c r="F3308" s="3" t="s">
        <v>35</v>
      </c>
      <c r="G3308" s="5">
        <v>6.25</v>
      </c>
      <c r="H3308">
        <v>1</v>
      </c>
      <c r="I3308" s="5">
        <v>1.45</v>
      </c>
      <c r="J3308" s="5">
        <v>1.45</v>
      </c>
      <c r="K3308">
        <v>10</v>
      </c>
      <c r="L3308" s="15">
        <v>0.1</v>
      </c>
      <c r="M3308" s="13">
        <v>2.4</v>
      </c>
      <c r="N3308" s="15">
        <v>0</v>
      </c>
      <c r="O3308" s="5">
        <v>0</v>
      </c>
      <c r="P3308" s="5">
        <v>0</v>
      </c>
      <c r="Q3308" s="5">
        <f t="shared" si="567"/>
        <v>1.45</v>
      </c>
      <c r="R3308" s="5">
        <f t="shared" si="568"/>
        <v>-1.45</v>
      </c>
      <c r="S3308" s="15">
        <f t="shared" si="569"/>
        <v>-1</v>
      </c>
      <c r="T3308">
        <v>0</v>
      </c>
      <c r="U3308" s="5" t="str">
        <f t="shared" si="570"/>
        <v>NA</v>
      </c>
      <c r="V3308" s="15">
        <f t="shared" si="571"/>
        <v>0</v>
      </c>
      <c r="W3308" s="15">
        <f t="shared" si="572"/>
        <v>0</v>
      </c>
      <c r="X3308" s="5">
        <f t="shared" si="573"/>
        <v>0</v>
      </c>
      <c r="Y3308" s="5">
        <f t="shared" si="574"/>
        <v>1.3049999999999999</v>
      </c>
      <c r="Z3308" s="5">
        <f t="shared" si="575"/>
        <v>-1.5225</v>
      </c>
      <c r="AA3308" s="5">
        <f t="shared" si="576"/>
        <v>0.14500000000000002</v>
      </c>
      <c r="AB3308" s="5">
        <f t="shared" si="577"/>
        <v>7.2500000000000009E-2</v>
      </c>
    </row>
    <row r="3309" spans="1:28" x14ac:dyDescent="0.55000000000000004">
      <c r="A3309" s="3" t="s">
        <v>28</v>
      </c>
      <c r="B3309" s="3" t="s">
        <v>3217</v>
      </c>
      <c r="C3309" t="s">
        <v>31</v>
      </c>
      <c r="D3309" s="3" t="s">
        <v>40</v>
      </c>
      <c r="E3309" s="3" t="s">
        <v>3185</v>
      </c>
      <c r="F3309" s="3" t="s">
        <v>35</v>
      </c>
      <c r="G3309" s="5">
        <v>6.25</v>
      </c>
      <c r="H3309">
        <v>1</v>
      </c>
      <c r="I3309" s="5">
        <v>1.4624999999999999</v>
      </c>
      <c r="J3309" s="5">
        <v>1.4624999999999999</v>
      </c>
      <c r="K3309">
        <v>86</v>
      </c>
      <c r="L3309" s="15">
        <v>1.16279069767442E-2</v>
      </c>
      <c r="M3309" s="13">
        <v>1.0306976744186001</v>
      </c>
      <c r="N3309" s="15">
        <v>0</v>
      </c>
      <c r="O3309" s="5">
        <v>0</v>
      </c>
      <c r="P3309" s="5">
        <v>0</v>
      </c>
      <c r="Q3309" s="5">
        <f t="shared" si="567"/>
        <v>1.4624999999999999</v>
      </c>
      <c r="R3309" s="5">
        <f t="shared" si="568"/>
        <v>-1.4624999999999999</v>
      </c>
      <c r="S3309" s="15">
        <f t="shared" si="569"/>
        <v>-1</v>
      </c>
      <c r="T3309">
        <v>0</v>
      </c>
      <c r="U3309" s="5" t="str">
        <f t="shared" si="570"/>
        <v>NA</v>
      </c>
      <c r="V3309" s="15">
        <f t="shared" si="571"/>
        <v>0</v>
      </c>
      <c r="W3309" s="15">
        <f t="shared" si="572"/>
        <v>0</v>
      </c>
      <c r="X3309" s="5">
        <f t="shared" si="573"/>
        <v>0</v>
      </c>
      <c r="Y3309" s="5">
        <f t="shared" si="574"/>
        <v>1.3162499999999999</v>
      </c>
      <c r="Z3309" s="5">
        <f t="shared" si="575"/>
        <v>-1.535625</v>
      </c>
      <c r="AA3309" s="5">
        <f t="shared" si="576"/>
        <v>0.14624999999999999</v>
      </c>
      <c r="AB3309" s="5">
        <f t="shared" si="577"/>
        <v>7.3125000000000107E-2</v>
      </c>
    </row>
    <row r="3310" spans="1:28" x14ac:dyDescent="0.55000000000000004">
      <c r="A3310" s="3" t="s">
        <v>28</v>
      </c>
      <c r="B3310" s="3" t="s">
        <v>5302</v>
      </c>
      <c r="C3310" t="s">
        <v>66</v>
      </c>
      <c r="D3310" s="3" t="s">
        <v>325</v>
      </c>
      <c r="E3310" s="3" t="s">
        <v>149</v>
      </c>
      <c r="F3310" s="3" t="s">
        <v>35</v>
      </c>
      <c r="G3310" s="5">
        <v>6.25</v>
      </c>
      <c r="H3310">
        <v>2</v>
      </c>
      <c r="I3310" s="5">
        <v>1.4624999999999999</v>
      </c>
      <c r="J3310" s="5">
        <v>0.73124999999999996</v>
      </c>
      <c r="K3310">
        <v>90</v>
      </c>
      <c r="L3310" s="15">
        <v>2.2222222222222202E-2</v>
      </c>
      <c r="M3310" s="13">
        <v>1.18888888888889</v>
      </c>
      <c r="N3310" s="15">
        <v>0</v>
      </c>
      <c r="O3310" s="5">
        <v>0</v>
      </c>
      <c r="P3310" s="5">
        <v>0</v>
      </c>
      <c r="Q3310" s="5">
        <f t="shared" si="567"/>
        <v>1.4624999999999999</v>
      </c>
      <c r="R3310" s="5">
        <f t="shared" si="568"/>
        <v>-1.4624999999999999</v>
      </c>
      <c r="S3310" s="15">
        <f t="shared" si="569"/>
        <v>-1</v>
      </c>
      <c r="T3310">
        <v>0</v>
      </c>
      <c r="U3310" s="5" t="str">
        <f t="shared" si="570"/>
        <v>NA</v>
      </c>
      <c r="V3310" s="15">
        <f t="shared" si="571"/>
        <v>0</v>
      </c>
      <c r="W3310" s="15">
        <f t="shared" si="572"/>
        <v>0</v>
      </c>
      <c r="X3310" s="5">
        <f t="shared" si="573"/>
        <v>0</v>
      </c>
      <c r="Y3310" s="5">
        <f t="shared" si="574"/>
        <v>1.3162499999999999</v>
      </c>
      <c r="Z3310" s="5">
        <f t="shared" si="575"/>
        <v>-1.535625</v>
      </c>
      <c r="AA3310" s="5">
        <f t="shared" si="576"/>
        <v>0.14624999999999999</v>
      </c>
      <c r="AB3310" s="5">
        <f t="shared" si="577"/>
        <v>7.3125000000000107E-2</v>
      </c>
    </row>
    <row r="3311" spans="1:28" x14ac:dyDescent="0.55000000000000004">
      <c r="A3311" s="3" t="s">
        <v>28</v>
      </c>
      <c r="B3311" s="3" t="s">
        <v>5304</v>
      </c>
      <c r="C3311" t="s">
        <v>31</v>
      </c>
      <c r="D3311" s="3" t="s">
        <v>133</v>
      </c>
      <c r="E3311" s="3" t="s">
        <v>5305</v>
      </c>
      <c r="F3311" s="3" t="s">
        <v>35</v>
      </c>
      <c r="G3311" s="5">
        <v>6.25</v>
      </c>
      <c r="H3311">
        <v>1</v>
      </c>
      <c r="I3311" s="5">
        <v>1.5</v>
      </c>
      <c r="J3311" s="5">
        <v>1.5</v>
      </c>
      <c r="K3311">
        <v>1</v>
      </c>
      <c r="L3311" s="15">
        <v>1</v>
      </c>
      <c r="M3311" s="13">
        <v>1</v>
      </c>
      <c r="N3311" s="15">
        <v>0</v>
      </c>
      <c r="O3311" s="5">
        <v>0</v>
      </c>
      <c r="P3311" s="5">
        <v>0</v>
      </c>
      <c r="Q3311" s="5">
        <f t="shared" si="567"/>
        <v>1.5</v>
      </c>
      <c r="R3311" s="5">
        <f t="shared" si="568"/>
        <v>-1.5</v>
      </c>
      <c r="S3311" s="15">
        <f t="shared" si="569"/>
        <v>-1</v>
      </c>
      <c r="T3311">
        <v>0</v>
      </c>
      <c r="U3311" s="5" t="str">
        <f t="shared" si="570"/>
        <v>NA</v>
      </c>
      <c r="V3311" s="15">
        <f t="shared" si="571"/>
        <v>0</v>
      </c>
      <c r="W3311" s="15">
        <f t="shared" si="572"/>
        <v>0</v>
      </c>
      <c r="X3311" s="5">
        <f t="shared" si="573"/>
        <v>0</v>
      </c>
      <c r="Y3311" s="5">
        <f t="shared" si="574"/>
        <v>1.35</v>
      </c>
      <c r="Z3311" s="5">
        <f t="shared" si="575"/>
        <v>-1.5750000000000002</v>
      </c>
      <c r="AA3311" s="5">
        <f t="shared" si="576"/>
        <v>0.14999999999999991</v>
      </c>
      <c r="AB3311" s="5">
        <f t="shared" si="577"/>
        <v>7.5000000000000178E-2</v>
      </c>
    </row>
    <row r="3312" spans="1:28" x14ac:dyDescent="0.55000000000000004">
      <c r="A3312" s="3" t="s">
        <v>28</v>
      </c>
      <c r="B3312" s="3" t="s">
        <v>1610</v>
      </c>
      <c r="C3312" t="s">
        <v>66</v>
      </c>
      <c r="D3312" s="3" t="s">
        <v>144</v>
      </c>
      <c r="E3312" s="3" t="s">
        <v>49</v>
      </c>
      <c r="F3312" s="3" t="s">
        <v>35</v>
      </c>
      <c r="G3312" s="5">
        <v>6.25</v>
      </c>
      <c r="H3312">
        <v>1</v>
      </c>
      <c r="I3312" s="5">
        <v>1.5</v>
      </c>
      <c r="J3312" s="5">
        <v>1.5</v>
      </c>
      <c r="K3312">
        <v>62</v>
      </c>
      <c r="L3312" s="15">
        <v>1.6129032258064498E-2</v>
      </c>
      <c r="M3312" s="13">
        <v>1.12903225806452</v>
      </c>
      <c r="N3312" s="15">
        <v>0</v>
      </c>
      <c r="O3312" s="5">
        <v>0</v>
      </c>
      <c r="P3312" s="5">
        <v>0</v>
      </c>
      <c r="Q3312" s="5">
        <f t="shared" si="567"/>
        <v>1.5</v>
      </c>
      <c r="R3312" s="5">
        <f t="shared" si="568"/>
        <v>-1.5</v>
      </c>
      <c r="S3312" s="15">
        <f t="shared" si="569"/>
        <v>-1</v>
      </c>
      <c r="T3312">
        <v>0</v>
      </c>
      <c r="U3312" s="5" t="str">
        <f t="shared" si="570"/>
        <v>NA</v>
      </c>
      <c r="V3312" s="15">
        <f t="shared" si="571"/>
        <v>0</v>
      </c>
      <c r="W3312" s="15">
        <f t="shared" si="572"/>
        <v>0</v>
      </c>
      <c r="X3312" s="5">
        <f t="shared" si="573"/>
        <v>0</v>
      </c>
      <c r="Y3312" s="5">
        <f t="shared" si="574"/>
        <v>1.35</v>
      </c>
      <c r="Z3312" s="5">
        <f t="shared" si="575"/>
        <v>-1.5750000000000002</v>
      </c>
      <c r="AA3312" s="5">
        <f t="shared" si="576"/>
        <v>0.14999999999999991</v>
      </c>
      <c r="AB3312" s="5">
        <f t="shared" si="577"/>
        <v>7.5000000000000178E-2</v>
      </c>
    </row>
    <row r="3313" spans="1:28" x14ac:dyDescent="0.55000000000000004">
      <c r="A3313" s="3" t="s">
        <v>28</v>
      </c>
      <c r="B3313" s="3" t="s">
        <v>3350</v>
      </c>
      <c r="C3313" t="s">
        <v>31</v>
      </c>
      <c r="D3313" s="3" t="s">
        <v>262</v>
      </c>
      <c r="E3313" s="3" t="s">
        <v>3432</v>
      </c>
      <c r="F3313" s="3" t="s">
        <v>35</v>
      </c>
      <c r="G3313" s="5">
        <v>6.25</v>
      </c>
      <c r="H3313">
        <v>1</v>
      </c>
      <c r="I3313" s="5">
        <v>1.5125</v>
      </c>
      <c r="J3313" s="5">
        <v>1.5125</v>
      </c>
      <c r="K3313">
        <v>288</v>
      </c>
      <c r="L3313" s="15">
        <v>3.4722222222222199E-3</v>
      </c>
      <c r="M3313" s="13">
        <v>1.02430555555556</v>
      </c>
      <c r="N3313" s="15">
        <v>0</v>
      </c>
      <c r="O3313" s="5">
        <v>0</v>
      </c>
      <c r="P3313" s="5">
        <v>0</v>
      </c>
      <c r="Q3313" s="5">
        <f t="shared" si="567"/>
        <v>1.5125</v>
      </c>
      <c r="R3313" s="5">
        <f t="shared" si="568"/>
        <v>-1.5125</v>
      </c>
      <c r="S3313" s="15">
        <f t="shared" si="569"/>
        <v>-1</v>
      </c>
      <c r="T3313">
        <v>0</v>
      </c>
      <c r="U3313" s="5" t="str">
        <f t="shared" si="570"/>
        <v>NA</v>
      </c>
      <c r="V3313" s="15">
        <f t="shared" si="571"/>
        <v>0</v>
      </c>
      <c r="W3313" s="15">
        <f t="shared" si="572"/>
        <v>0</v>
      </c>
      <c r="X3313" s="5">
        <f t="shared" si="573"/>
        <v>0</v>
      </c>
      <c r="Y3313" s="5">
        <f t="shared" si="574"/>
        <v>1.3612500000000001</v>
      </c>
      <c r="Z3313" s="5">
        <f t="shared" si="575"/>
        <v>-1.588125</v>
      </c>
      <c r="AA3313" s="5">
        <f t="shared" si="576"/>
        <v>0.15124999999999988</v>
      </c>
      <c r="AB3313" s="5">
        <f t="shared" si="577"/>
        <v>7.5625000000000053E-2</v>
      </c>
    </row>
    <row r="3314" spans="1:28" x14ac:dyDescent="0.55000000000000004">
      <c r="A3314" s="3" t="s">
        <v>28</v>
      </c>
      <c r="B3314" s="3" t="s">
        <v>762</v>
      </c>
      <c r="C3314" t="s">
        <v>31</v>
      </c>
      <c r="D3314" s="3" t="s">
        <v>221</v>
      </c>
      <c r="E3314" s="3" t="s">
        <v>5309</v>
      </c>
      <c r="F3314" s="3" t="s">
        <v>35</v>
      </c>
      <c r="G3314" s="5">
        <v>6.25</v>
      </c>
      <c r="H3314">
        <v>1</v>
      </c>
      <c r="I3314" s="5">
        <v>1.5249999999999999</v>
      </c>
      <c r="J3314" s="5">
        <v>1.5249999999999999</v>
      </c>
      <c r="K3314">
        <v>1</v>
      </c>
      <c r="L3314" s="15">
        <v>1</v>
      </c>
      <c r="M3314" s="13">
        <v>1</v>
      </c>
      <c r="N3314" s="15">
        <v>0</v>
      </c>
      <c r="O3314" s="5">
        <v>0</v>
      </c>
      <c r="P3314" s="5">
        <v>0</v>
      </c>
      <c r="Q3314" s="5">
        <f t="shared" si="567"/>
        <v>1.5249999999999999</v>
      </c>
      <c r="R3314" s="5">
        <f t="shared" si="568"/>
        <v>-1.5249999999999999</v>
      </c>
      <c r="S3314" s="15">
        <f t="shared" si="569"/>
        <v>-1</v>
      </c>
      <c r="T3314">
        <v>0</v>
      </c>
      <c r="U3314" s="5" t="str">
        <f t="shared" si="570"/>
        <v>NA</v>
      </c>
      <c r="V3314" s="15">
        <f t="shared" si="571"/>
        <v>0</v>
      </c>
      <c r="W3314" s="15">
        <f t="shared" si="572"/>
        <v>0</v>
      </c>
      <c r="X3314" s="5">
        <f t="shared" si="573"/>
        <v>0</v>
      </c>
      <c r="Y3314" s="5">
        <f t="shared" si="574"/>
        <v>1.3725000000000001</v>
      </c>
      <c r="Z3314" s="5">
        <f t="shared" si="575"/>
        <v>-1.6012500000000001</v>
      </c>
      <c r="AA3314" s="5">
        <f t="shared" si="576"/>
        <v>0.15249999999999986</v>
      </c>
      <c r="AB3314" s="5">
        <f t="shared" si="577"/>
        <v>7.6250000000000151E-2</v>
      </c>
    </row>
    <row r="3315" spans="1:28" x14ac:dyDescent="0.55000000000000004">
      <c r="A3315" s="3" t="s">
        <v>28</v>
      </c>
      <c r="B3315" s="3" t="s">
        <v>3217</v>
      </c>
      <c r="C3315" t="s">
        <v>31</v>
      </c>
      <c r="D3315" s="3" t="s">
        <v>137</v>
      </c>
      <c r="E3315" s="3" t="s">
        <v>5181</v>
      </c>
      <c r="F3315" s="3" t="s">
        <v>35</v>
      </c>
      <c r="G3315" s="5">
        <v>6.25</v>
      </c>
      <c r="H3315">
        <v>1</v>
      </c>
      <c r="I3315" s="5">
        <v>1.5249999999999999</v>
      </c>
      <c r="J3315" s="5">
        <v>1.5249999999999999</v>
      </c>
      <c r="K3315">
        <v>5</v>
      </c>
      <c r="L3315" s="15">
        <v>0.2</v>
      </c>
      <c r="M3315" s="13">
        <v>1</v>
      </c>
      <c r="N3315" s="15">
        <v>0</v>
      </c>
      <c r="O3315" s="5">
        <v>0</v>
      </c>
      <c r="P3315" s="5">
        <v>0</v>
      </c>
      <c r="Q3315" s="5">
        <f t="shared" si="567"/>
        <v>1.5249999999999999</v>
      </c>
      <c r="R3315" s="5">
        <f t="shared" si="568"/>
        <v>-1.5249999999999999</v>
      </c>
      <c r="S3315" s="15">
        <f t="shared" si="569"/>
        <v>-1</v>
      </c>
      <c r="T3315">
        <v>0</v>
      </c>
      <c r="U3315" s="5" t="str">
        <f t="shared" si="570"/>
        <v>NA</v>
      </c>
      <c r="V3315" s="15">
        <f t="shared" si="571"/>
        <v>0</v>
      </c>
      <c r="W3315" s="15">
        <f t="shared" si="572"/>
        <v>0</v>
      </c>
      <c r="X3315" s="5">
        <f t="shared" si="573"/>
        <v>0</v>
      </c>
      <c r="Y3315" s="5">
        <f t="shared" si="574"/>
        <v>1.3725000000000001</v>
      </c>
      <c r="Z3315" s="5">
        <f t="shared" si="575"/>
        <v>-1.6012500000000001</v>
      </c>
      <c r="AA3315" s="5">
        <f t="shared" si="576"/>
        <v>0.15249999999999986</v>
      </c>
      <c r="AB3315" s="5">
        <f t="shared" si="577"/>
        <v>7.6250000000000151E-2</v>
      </c>
    </row>
    <row r="3316" spans="1:28" x14ac:dyDescent="0.55000000000000004">
      <c r="A3316" s="3" t="s">
        <v>28</v>
      </c>
      <c r="B3316" s="3" t="s">
        <v>3173</v>
      </c>
      <c r="C3316" t="s">
        <v>31</v>
      </c>
      <c r="D3316" s="3" t="s">
        <v>133</v>
      </c>
      <c r="E3316" s="3" t="s">
        <v>3300</v>
      </c>
      <c r="F3316" s="3" t="s">
        <v>35</v>
      </c>
      <c r="G3316" s="5">
        <v>6.25</v>
      </c>
      <c r="H3316">
        <v>1</v>
      </c>
      <c r="I3316" s="5">
        <v>1.5375000000000001</v>
      </c>
      <c r="J3316" s="5">
        <v>1.5375000000000001</v>
      </c>
      <c r="K3316">
        <v>7</v>
      </c>
      <c r="L3316" s="15">
        <v>0.14285714285714302</v>
      </c>
      <c r="M3316" s="13">
        <v>1.8571428571428601</v>
      </c>
      <c r="N3316" s="15">
        <v>0</v>
      </c>
      <c r="O3316" s="5">
        <v>0</v>
      </c>
      <c r="P3316" s="5">
        <v>0</v>
      </c>
      <c r="Q3316" s="5">
        <f t="shared" si="567"/>
        <v>1.5375000000000001</v>
      </c>
      <c r="R3316" s="5">
        <f t="shared" si="568"/>
        <v>-1.5375000000000001</v>
      </c>
      <c r="S3316" s="15">
        <f t="shared" si="569"/>
        <v>-1</v>
      </c>
      <c r="T3316">
        <v>0</v>
      </c>
      <c r="U3316" s="5" t="str">
        <f t="shared" si="570"/>
        <v>NA</v>
      </c>
      <c r="V3316" s="15">
        <f t="shared" si="571"/>
        <v>0</v>
      </c>
      <c r="W3316" s="15">
        <f t="shared" si="572"/>
        <v>0</v>
      </c>
      <c r="X3316" s="5">
        <f t="shared" si="573"/>
        <v>0</v>
      </c>
      <c r="Y3316" s="5">
        <f t="shared" si="574"/>
        <v>1.38375</v>
      </c>
      <c r="Z3316" s="5">
        <f t="shared" si="575"/>
        <v>-1.6143750000000001</v>
      </c>
      <c r="AA3316" s="5">
        <f t="shared" si="576"/>
        <v>0.15375000000000005</v>
      </c>
      <c r="AB3316" s="5">
        <f t="shared" si="577"/>
        <v>7.6875000000000027E-2</v>
      </c>
    </row>
    <row r="3317" spans="1:28" x14ac:dyDescent="0.55000000000000004">
      <c r="A3317" s="3" t="s">
        <v>28</v>
      </c>
      <c r="B3317" s="3" t="s">
        <v>3175</v>
      </c>
      <c r="C3317" t="s">
        <v>31</v>
      </c>
      <c r="D3317" s="3" t="s">
        <v>137</v>
      </c>
      <c r="E3317" s="3" t="s">
        <v>2865</v>
      </c>
      <c r="F3317" s="3" t="s">
        <v>35</v>
      </c>
      <c r="G3317" s="5">
        <v>6.25</v>
      </c>
      <c r="H3317">
        <v>1</v>
      </c>
      <c r="I3317" s="5">
        <v>1.5375000000000001</v>
      </c>
      <c r="J3317" s="5">
        <v>1.5375000000000001</v>
      </c>
      <c r="K3317">
        <v>157</v>
      </c>
      <c r="L3317" s="15">
        <v>6.3694267515923596E-3</v>
      </c>
      <c r="M3317" s="13">
        <v>1</v>
      </c>
      <c r="N3317" s="15">
        <v>0</v>
      </c>
      <c r="O3317" s="5">
        <v>0</v>
      </c>
      <c r="P3317" s="5">
        <v>0</v>
      </c>
      <c r="Q3317" s="5">
        <f t="shared" si="567"/>
        <v>1.5375000000000001</v>
      </c>
      <c r="R3317" s="5">
        <f t="shared" si="568"/>
        <v>-1.5375000000000001</v>
      </c>
      <c r="S3317" s="15">
        <f t="shared" si="569"/>
        <v>-1</v>
      </c>
      <c r="T3317">
        <v>0</v>
      </c>
      <c r="U3317" s="5" t="str">
        <f t="shared" si="570"/>
        <v>NA</v>
      </c>
      <c r="V3317" s="15">
        <f t="shared" si="571"/>
        <v>0</v>
      </c>
      <c r="W3317" s="15">
        <f t="shared" si="572"/>
        <v>0</v>
      </c>
      <c r="X3317" s="5">
        <f t="shared" si="573"/>
        <v>0</v>
      </c>
      <c r="Y3317" s="5">
        <f t="shared" si="574"/>
        <v>1.38375</v>
      </c>
      <c r="Z3317" s="5">
        <f t="shared" si="575"/>
        <v>-1.6143750000000001</v>
      </c>
      <c r="AA3317" s="5">
        <f t="shared" si="576"/>
        <v>0.15375000000000005</v>
      </c>
      <c r="AB3317" s="5">
        <f t="shared" si="577"/>
        <v>7.6875000000000027E-2</v>
      </c>
    </row>
    <row r="3318" spans="1:28" x14ac:dyDescent="0.55000000000000004">
      <c r="A3318" s="3" t="s">
        <v>28</v>
      </c>
      <c r="B3318" s="3" t="s">
        <v>5314</v>
      </c>
      <c r="C3318" t="s">
        <v>31</v>
      </c>
      <c r="D3318" s="3" t="s">
        <v>113</v>
      </c>
      <c r="E3318" s="3" t="s">
        <v>5315</v>
      </c>
      <c r="F3318" s="3" t="s">
        <v>35</v>
      </c>
      <c r="G3318" s="5">
        <v>6.25</v>
      </c>
      <c r="H3318">
        <v>1</v>
      </c>
      <c r="I3318" s="5">
        <v>1.5625</v>
      </c>
      <c r="J3318" s="5">
        <v>1.5625</v>
      </c>
      <c r="K3318">
        <v>2</v>
      </c>
      <c r="L3318" s="15">
        <v>0.5</v>
      </c>
      <c r="M3318" s="13">
        <v>5.5</v>
      </c>
      <c r="N3318" s="15">
        <v>0</v>
      </c>
      <c r="O3318" s="5">
        <v>0</v>
      </c>
      <c r="P3318" s="5">
        <v>0</v>
      </c>
      <c r="Q3318" s="5">
        <f t="shared" si="567"/>
        <v>1.5625</v>
      </c>
      <c r="R3318" s="5">
        <f t="shared" si="568"/>
        <v>-1.5625</v>
      </c>
      <c r="S3318" s="15">
        <f t="shared" si="569"/>
        <v>-1</v>
      </c>
      <c r="T3318">
        <v>0</v>
      </c>
      <c r="U3318" s="5" t="str">
        <f t="shared" si="570"/>
        <v>NA</v>
      </c>
      <c r="V3318" s="15">
        <f t="shared" si="571"/>
        <v>0</v>
      </c>
      <c r="W3318" s="15">
        <f t="shared" si="572"/>
        <v>0</v>
      </c>
      <c r="X3318" s="5">
        <f t="shared" si="573"/>
        <v>0</v>
      </c>
      <c r="Y3318" s="5">
        <f t="shared" si="574"/>
        <v>1.40625</v>
      </c>
      <c r="Z3318" s="5">
        <f t="shared" si="575"/>
        <v>-1.640625</v>
      </c>
      <c r="AA3318" s="5">
        <f t="shared" si="576"/>
        <v>0.15625</v>
      </c>
      <c r="AB3318" s="5">
        <f t="shared" si="577"/>
        <v>7.8125E-2</v>
      </c>
    </row>
    <row r="3319" spans="1:28" x14ac:dyDescent="0.55000000000000004">
      <c r="A3319" s="3" t="s">
        <v>28</v>
      </c>
      <c r="B3319" s="3" t="s">
        <v>5317</v>
      </c>
      <c r="C3319" t="s">
        <v>31</v>
      </c>
      <c r="D3319" s="3" t="s">
        <v>125</v>
      </c>
      <c r="E3319" s="3" t="s">
        <v>3601</v>
      </c>
      <c r="F3319" s="3" t="s">
        <v>35</v>
      </c>
      <c r="G3319" s="5">
        <v>6.25</v>
      </c>
      <c r="H3319">
        <v>1</v>
      </c>
      <c r="I3319" s="5">
        <v>1.575</v>
      </c>
      <c r="J3319" s="5">
        <v>1.575</v>
      </c>
      <c r="K3319">
        <v>5</v>
      </c>
      <c r="L3319" s="15">
        <v>0.2</v>
      </c>
      <c r="M3319" s="13">
        <v>1</v>
      </c>
      <c r="N3319" s="15">
        <v>0</v>
      </c>
      <c r="O3319" s="5">
        <v>0</v>
      </c>
      <c r="P3319" s="5">
        <v>0</v>
      </c>
      <c r="Q3319" s="5">
        <f t="shared" si="567"/>
        <v>1.575</v>
      </c>
      <c r="R3319" s="5">
        <f t="shared" si="568"/>
        <v>-1.575</v>
      </c>
      <c r="S3319" s="15">
        <f t="shared" si="569"/>
        <v>-1</v>
      </c>
      <c r="T3319">
        <v>0</v>
      </c>
      <c r="U3319" s="5" t="str">
        <f t="shared" si="570"/>
        <v>NA</v>
      </c>
      <c r="V3319" s="15">
        <f t="shared" si="571"/>
        <v>0</v>
      </c>
      <c r="W3319" s="15">
        <f t="shared" si="572"/>
        <v>0</v>
      </c>
      <c r="X3319" s="5">
        <f t="shared" si="573"/>
        <v>0</v>
      </c>
      <c r="Y3319" s="5">
        <f t="shared" si="574"/>
        <v>1.4175</v>
      </c>
      <c r="Z3319" s="5">
        <f t="shared" si="575"/>
        <v>-1.6537500000000001</v>
      </c>
      <c r="AA3319" s="5">
        <f t="shared" si="576"/>
        <v>0.15749999999999997</v>
      </c>
      <c r="AB3319" s="5">
        <f t="shared" si="577"/>
        <v>7.8750000000000098E-2</v>
      </c>
    </row>
    <row r="3320" spans="1:28" x14ac:dyDescent="0.55000000000000004">
      <c r="A3320" s="3" t="s">
        <v>28</v>
      </c>
      <c r="B3320" s="3" t="s">
        <v>1683</v>
      </c>
      <c r="C3320" t="s">
        <v>31</v>
      </c>
      <c r="D3320" s="3" t="s">
        <v>125</v>
      </c>
      <c r="E3320" s="3" t="s">
        <v>126</v>
      </c>
      <c r="F3320" s="3" t="s">
        <v>35</v>
      </c>
      <c r="G3320" s="5">
        <v>6.25</v>
      </c>
      <c r="H3320">
        <v>1</v>
      </c>
      <c r="I3320" s="5">
        <v>1.5874999999999999</v>
      </c>
      <c r="J3320" s="5">
        <v>1.5874999999999999</v>
      </c>
      <c r="K3320">
        <v>8</v>
      </c>
      <c r="L3320" s="15">
        <v>0.125</v>
      </c>
      <c r="M3320" s="13">
        <v>2.5</v>
      </c>
      <c r="N3320" s="15">
        <v>0</v>
      </c>
      <c r="O3320" s="5">
        <v>0</v>
      </c>
      <c r="P3320" s="5">
        <v>0</v>
      </c>
      <c r="Q3320" s="5">
        <f t="shared" si="567"/>
        <v>1.5874999999999999</v>
      </c>
      <c r="R3320" s="5">
        <f t="shared" si="568"/>
        <v>-1.5874999999999999</v>
      </c>
      <c r="S3320" s="15">
        <f t="shared" si="569"/>
        <v>-1</v>
      </c>
      <c r="T3320">
        <v>0</v>
      </c>
      <c r="U3320" s="5" t="str">
        <f t="shared" si="570"/>
        <v>NA</v>
      </c>
      <c r="V3320" s="15">
        <f t="shared" si="571"/>
        <v>0</v>
      </c>
      <c r="W3320" s="15">
        <f t="shared" si="572"/>
        <v>0</v>
      </c>
      <c r="X3320" s="5">
        <f t="shared" si="573"/>
        <v>0</v>
      </c>
      <c r="Y3320" s="5">
        <f t="shared" si="574"/>
        <v>1.42875</v>
      </c>
      <c r="Z3320" s="5">
        <f t="shared" si="575"/>
        <v>-1.6668749999999999</v>
      </c>
      <c r="AA3320" s="5">
        <f t="shared" si="576"/>
        <v>0.15874999999999995</v>
      </c>
      <c r="AB3320" s="5">
        <f t="shared" si="577"/>
        <v>7.9374999999999973E-2</v>
      </c>
    </row>
    <row r="3321" spans="1:28" x14ac:dyDescent="0.55000000000000004">
      <c r="A3321" s="3" t="s">
        <v>28</v>
      </c>
      <c r="B3321" s="3" t="s">
        <v>1832</v>
      </c>
      <c r="C3321" t="s">
        <v>31</v>
      </c>
      <c r="D3321" s="3" t="s">
        <v>137</v>
      </c>
      <c r="E3321" s="3" t="s">
        <v>5236</v>
      </c>
      <c r="F3321" s="3" t="s">
        <v>35</v>
      </c>
      <c r="G3321" s="5">
        <v>6.25</v>
      </c>
      <c r="H3321">
        <v>1</v>
      </c>
      <c r="I3321" s="5">
        <v>1.6</v>
      </c>
      <c r="J3321" s="5">
        <v>1.6</v>
      </c>
      <c r="K3321">
        <v>12</v>
      </c>
      <c r="L3321" s="15">
        <v>8.3333333333333301E-2</v>
      </c>
      <c r="M3321" s="13">
        <v>1.5825</v>
      </c>
      <c r="N3321" s="15">
        <v>0</v>
      </c>
      <c r="O3321" s="5">
        <v>0</v>
      </c>
      <c r="P3321" s="5">
        <v>0</v>
      </c>
      <c r="Q3321" s="5">
        <f t="shared" si="567"/>
        <v>1.6</v>
      </c>
      <c r="R3321" s="5">
        <f t="shared" si="568"/>
        <v>-1.6</v>
      </c>
      <c r="S3321" s="15">
        <f t="shared" si="569"/>
        <v>-1</v>
      </c>
      <c r="T3321">
        <v>0</v>
      </c>
      <c r="U3321" s="5" t="str">
        <f t="shared" si="570"/>
        <v>NA</v>
      </c>
      <c r="V3321" s="15">
        <f t="shared" si="571"/>
        <v>0</v>
      </c>
      <c r="W3321" s="15">
        <f t="shared" si="572"/>
        <v>0</v>
      </c>
      <c r="X3321" s="5">
        <f t="shared" si="573"/>
        <v>0</v>
      </c>
      <c r="Y3321" s="5">
        <f t="shared" si="574"/>
        <v>1.4400000000000002</v>
      </c>
      <c r="Z3321" s="5">
        <f t="shared" si="575"/>
        <v>-1.6800000000000002</v>
      </c>
      <c r="AA3321" s="5">
        <f t="shared" si="576"/>
        <v>0.15999999999999992</v>
      </c>
      <c r="AB3321" s="5">
        <f t="shared" si="577"/>
        <v>8.0000000000000071E-2</v>
      </c>
    </row>
    <row r="3322" spans="1:28" x14ac:dyDescent="0.55000000000000004">
      <c r="A3322" s="3" t="s">
        <v>28</v>
      </c>
      <c r="B3322" s="3" t="s">
        <v>3173</v>
      </c>
      <c r="C3322" t="s">
        <v>31</v>
      </c>
      <c r="D3322" s="3" t="s">
        <v>113</v>
      </c>
      <c r="E3322" s="3" t="s">
        <v>5315</v>
      </c>
      <c r="F3322" s="3" t="s">
        <v>35</v>
      </c>
      <c r="G3322" s="5">
        <v>6.25</v>
      </c>
      <c r="H3322">
        <v>1</v>
      </c>
      <c r="I3322" s="5">
        <v>1.6125</v>
      </c>
      <c r="J3322" s="5">
        <v>1.6125</v>
      </c>
      <c r="K3322">
        <v>7</v>
      </c>
      <c r="L3322" s="15">
        <v>0.14285714285714302</v>
      </c>
      <c r="M3322" s="13">
        <v>1.8571428571428601</v>
      </c>
      <c r="N3322" s="15">
        <v>0</v>
      </c>
      <c r="O3322" s="5">
        <v>0</v>
      </c>
      <c r="P3322" s="5">
        <v>0</v>
      </c>
      <c r="Q3322" s="5">
        <f t="shared" si="567"/>
        <v>1.6125</v>
      </c>
      <c r="R3322" s="5">
        <f t="shared" si="568"/>
        <v>-1.6125</v>
      </c>
      <c r="S3322" s="15">
        <f t="shared" si="569"/>
        <v>-1</v>
      </c>
      <c r="T3322">
        <v>0</v>
      </c>
      <c r="U3322" s="5" t="str">
        <f t="shared" si="570"/>
        <v>NA</v>
      </c>
      <c r="V3322" s="15">
        <f t="shared" si="571"/>
        <v>0</v>
      </c>
      <c r="W3322" s="15">
        <f t="shared" si="572"/>
        <v>0</v>
      </c>
      <c r="X3322" s="5">
        <f t="shared" si="573"/>
        <v>0</v>
      </c>
      <c r="Y3322" s="5">
        <f t="shared" si="574"/>
        <v>1.4512500000000002</v>
      </c>
      <c r="Z3322" s="5">
        <f t="shared" si="575"/>
        <v>-1.6931250000000002</v>
      </c>
      <c r="AA3322" s="5">
        <f t="shared" si="576"/>
        <v>0.16124999999999989</v>
      </c>
      <c r="AB3322" s="5">
        <f t="shared" si="577"/>
        <v>8.0625000000000169E-2</v>
      </c>
    </row>
    <row r="3323" spans="1:28" x14ac:dyDescent="0.55000000000000004">
      <c r="A3323" s="3" t="s">
        <v>28</v>
      </c>
      <c r="B3323" s="3" t="s">
        <v>5322</v>
      </c>
      <c r="C3323" t="s">
        <v>31</v>
      </c>
      <c r="D3323" s="3" t="s">
        <v>75</v>
      </c>
      <c r="E3323" s="3" t="s">
        <v>2996</v>
      </c>
      <c r="F3323" s="3" t="s">
        <v>35</v>
      </c>
      <c r="G3323" s="5">
        <v>6.25</v>
      </c>
      <c r="H3323">
        <v>1</v>
      </c>
      <c r="I3323" s="5">
        <v>1.6125</v>
      </c>
      <c r="J3323" s="5">
        <v>1.6125</v>
      </c>
      <c r="K3323">
        <v>4</v>
      </c>
      <c r="L3323" s="15">
        <v>0.25</v>
      </c>
      <c r="M3323" s="13">
        <v>1</v>
      </c>
      <c r="N3323" s="15">
        <v>0</v>
      </c>
      <c r="O3323" s="5">
        <v>0</v>
      </c>
      <c r="P3323" s="5">
        <v>0</v>
      </c>
      <c r="Q3323" s="5">
        <f t="shared" si="567"/>
        <v>1.6125</v>
      </c>
      <c r="R3323" s="5">
        <f t="shared" si="568"/>
        <v>-1.6125</v>
      </c>
      <c r="S3323" s="15">
        <f t="shared" si="569"/>
        <v>-1</v>
      </c>
      <c r="T3323">
        <v>0</v>
      </c>
      <c r="U3323" s="5" t="str">
        <f t="shared" si="570"/>
        <v>NA</v>
      </c>
      <c r="V3323" s="15">
        <f t="shared" si="571"/>
        <v>0</v>
      </c>
      <c r="W3323" s="15">
        <f t="shared" si="572"/>
        <v>0</v>
      </c>
      <c r="X3323" s="5">
        <f t="shared" si="573"/>
        <v>0</v>
      </c>
      <c r="Y3323" s="5">
        <f t="shared" si="574"/>
        <v>1.4512500000000002</v>
      </c>
      <c r="Z3323" s="5">
        <f t="shared" si="575"/>
        <v>-1.6931250000000002</v>
      </c>
      <c r="AA3323" s="5">
        <f t="shared" si="576"/>
        <v>0.16124999999999989</v>
      </c>
      <c r="AB3323" s="5">
        <f t="shared" si="577"/>
        <v>8.0625000000000169E-2</v>
      </c>
    </row>
    <row r="3324" spans="1:28" x14ac:dyDescent="0.55000000000000004">
      <c r="A3324" s="3" t="s">
        <v>28</v>
      </c>
      <c r="B3324" s="3" t="s">
        <v>103</v>
      </c>
      <c r="C3324" t="s">
        <v>31</v>
      </c>
      <c r="D3324" s="3" t="s">
        <v>262</v>
      </c>
      <c r="E3324" s="3" t="s">
        <v>263</v>
      </c>
      <c r="F3324" s="3" t="s">
        <v>35</v>
      </c>
      <c r="G3324" s="5">
        <v>6.25</v>
      </c>
      <c r="H3324">
        <v>2</v>
      </c>
      <c r="I3324" s="5">
        <v>1.6375</v>
      </c>
      <c r="J3324" s="5">
        <v>0.81874999999999998</v>
      </c>
      <c r="K3324">
        <v>8</v>
      </c>
      <c r="L3324" s="15">
        <v>0.25</v>
      </c>
      <c r="M3324" s="13">
        <v>5.8724999999999996</v>
      </c>
      <c r="N3324" s="15">
        <v>0</v>
      </c>
      <c r="O3324" s="5">
        <v>0</v>
      </c>
      <c r="P3324" s="5">
        <v>0</v>
      </c>
      <c r="Q3324" s="5">
        <f t="shared" si="567"/>
        <v>1.6375</v>
      </c>
      <c r="R3324" s="5">
        <f t="shared" si="568"/>
        <v>-1.6375</v>
      </c>
      <c r="S3324" s="15">
        <f t="shared" si="569"/>
        <v>-1</v>
      </c>
      <c r="T3324">
        <v>0</v>
      </c>
      <c r="U3324" s="5" t="str">
        <f t="shared" si="570"/>
        <v>NA</v>
      </c>
      <c r="V3324" s="15">
        <f t="shared" si="571"/>
        <v>0</v>
      </c>
      <c r="W3324" s="15">
        <f t="shared" si="572"/>
        <v>0</v>
      </c>
      <c r="X3324" s="5">
        <f t="shared" si="573"/>
        <v>0</v>
      </c>
      <c r="Y3324" s="5">
        <f t="shared" si="574"/>
        <v>1.4737499999999999</v>
      </c>
      <c r="Z3324" s="5">
        <f t="shared" si="575"/>
        <v>-1.7193750000000001</v>
      </c>
      <c r="AA3324" s="5">
        <f t="shared" si="576"/>
        <v>0.16375000000000006</v>
      </c>
      <c r="AB3324" s="5">
        <f t="shared" si="577"/>
        <v>8.1875000000000142E-2</v>
      </c>
    </row>
    <row r="3325" spans="1:28" x14ac:dyDescent="0.55000000000000004">
      <c r="A3325" s="3" t="s">
        <v>28</v>
      </c>
      <c r="B3325" s="3" t="s">
        <v>3350</v>
      </c>
      <c r="C3325" t="s">
        <v>31</v>
      </c>
      <c r="D3325" s="3" t="s">
        <v>125</v>
      </c>
      <c r="E3325" s="3" t="s">
        <v>3322</v>
      </c>
      <c r="F3325" s="3" t="s">
        <v>35</v>
      </c>
      <c r="G3325" s="5">
        <v>6.25</v>
      </c>
      <c r="H3325">
        <v>1</v>
      </c>
      <c r="I3325" s="5">
        <v>1.675</v>
      </c>
      <c r="J3325" s="5">
        <v>1.675</v>
      </c>
      <c r="K3325">
        <v>56</v>
      </c>
      <c r="L3325" s="15">
        <v>1.7857142857142901E-2</v>
      </c>
      <c r="M3325" s="13">
        <v>1</v>
      </c>
      <c r="N3325" s="15">
        <v>0</v>
      </c>
      <c r="O3325" s="5">
        <v>0</v>
      </c>
      <c r="P3325" s="5">
        <v>0</v>
      </c>
      <c r="Q3325" s="5">
        <f t="shared" si="567"/>
        <v>1.675</v>
      </c>
      <c r="R3325" s="5">
        <f t="shared" si="568"/>
        <v>-1.675</v>
      </c>
      <c r="S3325" s="15">
        <f t="shared" si="569"/>
        <v>-1</v>
      </c>
      <c r="T3325">
        <v>0</v>
      </c>
      <c r="U3325" s="5" t="str">
        <f t="shared" si="570"/>
        <v>NA</v>
      </c>
      <c r="V3325" s="15">
        <f t="shared" si="571"/>
        <v>0</v>
      </c>
      <c r="W3325" s="15">
        <f t="shared" si="572"/>
        <v>0</v>
      </c>
      <c r="X3325" s="5">
        <f t="shared" si="573"/>
        <v>0</v>
      </c>
      <c r="Y3325" s="5">
        <f t="shared" si="574"/>
        <v>1.5075000000000001</v>
      </c>
      <c r="Z3325" s="5">
        <f t="shared" si="575"/>
        <v>-1.75875</v>
      </c>
      <c r="AA3325" s="5">
        <f t="shared" si="576"/>
        <v>0.16749999999999998</v>
      </c>
      <c r="AB3325" s="5">
        <f t="shared" si="577"/>
        <v>8.3749999999999991E-2</v>
      </c>
    </row>
    <row r="3326" spans="1:28" x14ac:dyDescent="0.55000000000000004">
      <c r="A3326" s="3" t="s">
        <v>28</v>
      </c>
      <c r="B3326" s="3" t="s">
        <v>3468</v>
      </c>
      <c r="C3326" t="s">
        <v>31</v>
      </c>
      <c r="D3326" s="3" t="s">
        <v>75</v>
      </c>
      <c r="E3326" s="3" t="s">
        <v>2941</v>
      </c>
      <c r="F3326" s="3" t="s">
        <v>35</v>
      </c>
      <c r="G3326" s="5">
        <v>6.25</v>
      </c>
      <c r="H3326">
        <v>1</v>
      </c>
      <c r="I3326" s="5">
        <v>1.7250000000000001</v>
      </c>
      <c r="J3326" s="5">
        <v>1.7250000000000001</v>
      </c>
      <c r="K3326">
        <v>36</v>
      </c>
      <c r="L3326" s="15">
        <v>2.7777777777777801E-2</v>
      </c>
      <c r="M3326" s="13">
        <v>1.0777777777777799</v>
      </c>
      <c r="N3326" s="15">
        <v>0</v>
      </c>
      <c r="O3326" s="5">
        <v>0</v>
      </c>
      <c r="P3326" s="5">
        <v>0</v>
      </c>
      <c r="Q3326" s="5">
        <f t="shared" si="567"/>
        <v>1.7250000000000001</v>
      </c>
      <c r="R3326" s="5">
        <f t="shared" si="568"/>
        <v>-1.7250000000000001</v>
      </c>
      <c r="S3326" s="15">
        <f t="shared" si="569"/>
        <v>-1</v>
      </c>
      <c r="T3326">
        <v>0</v>
      </c>
      <c r="U3326" s="5" t="str">
        <f t="shared" si="570"/>
        <v>NA</v>
      </c>
      <c r="V3326" s="15">
        <f t="shared" si="571"/>
        <v>0</v>
      </c>
      <c r="W3326" s="15">
        <f t="shared" si="572"/>
        <v>0</v>
      </c>
      <c r="X3326" s="5">
        <f t="shared" si="573"/>
        <v>0</v>
      </c>
      <c r="Y3326" s="5">
        <f t="shared" si="574"/>
        <v>1.5525000000000002</v>
      </c>
      <c r="Z3326" s="5">
        <f t="shared" si="575"/>
        <v>-1.8112500000000002</v>
      </c>
      <c r="AA3326" s="5">
        <f t="shared" si="576"/>
        <v>0.17249999999999988</v>
      </c>
      <c r="AB3326" s="5">
        <f t="shared" si="577"/>
        <v>8.625000000000016E-2</v>
      </c>
    </row>
    <row r="3327" spans="1:28" x14ac:dyDescent="0.55000000000000004">
      <c r="A3327" s="3" t="s">
        <v>28</v>
      </c>
      <c r="B3327" s="3" t="s">
        <v>193</v>
      </c>
      <c r="C3327" t="s">
        <v>31</v>
      </c>
      <c r="D3327" s="3" t="s">
        <v>104</v>
      </c>
      <c r="E3327" s="3" t="s">
        <v>232</v>
      </c>
      <c r="F3327" s="3" t="s">
        <v>35</v>
      </c>
      <c r="G3327" s="5">
        <v>6.25</v>
      </c>
      <c r="H3327">
        <v>1</v>
      </c>
      <c r="I3327" s="5">
        <v>1.7625</v>
      </c>
      <c r="J3327" s="5">
        <v>1.7625</v>
      </c>
      <c r="K3327">
        <v>89</v>
      </c>
      <c r="L3327" s="15">
        <v>1.1235955056179801E-2</v>
      </c>
      <c r="M3327" s="13">
        <v>1.1458426966292099</v>
      </c>
      <c r="N3327" s="15">
        <v>0</v>
      </c>
      <c r="O3327" s="5">
        <v>0</v>
      </c>
      <c r="P3327" s="5">
        <v>0</v>
      </c>
      <c r="Q3327" s="5">
        <f t="shared" si="567"/>
        <v>1.7625</v>
      </c>
      <c r="R3327" s="5">
        <f t="shared" si="568"/>
        <v>-1.7625</v>
      </c>
      <c r="S3327" s="15">
        <f t="shared" si="569"/>
        <v>-1</v>
      </c>
      <c r="T3327">
        <v>0</v>
      </c>
      <c r="U3327" s="5" t="str">
        <f t="shared" si="570"/>
        <v>NA</v>
      </c>
      <c r="V3327" s="15">
        <f t="shared" si="571"/>
        <v>0</v>
      </c>
      <c r="W3327" s="15">
        <f t="shared" si="572"/>
        <v>0</v>
      </c>
      <c r="X3327" s="5">
        <f t="shared" si="573"/>
        <v>0</v>
      </c>
      <c r="Y3327" s="5">
        <f t="shared" si="574"/>
        <v>1.5862499999999999</v>
      </c>
      <c r="Z3327" s="5">
        <f t="shared" si="575"/>
        <v>-1.850625</v>
      </c>
      <c r="AA3327" s="5">
        <f t="shared" si="576"/>
        <v>0.17625000000000002</v>
      </c>
      <c r="AB3327" s="5">
        <f t="shared" si="577"/>
        <v>8.8125000000000009E-2</v>
      </c>
    </row>
    <row r="3328" spans="1:28" x14ac:dyDescent="0.55000000000000004">
      <c r="A3328" s="3" t="s">
        <v>28</v>
      </c>
      <c r="B3328" s="3" t="s">
        <v>5223</v>
      </c>
      <c r="C3328" t="s">
        <v>31</v>
      </c>
      <c r="D3328" s="3" t="s">
        <v>194</v>
      </c>
      <c r="E3328" s="3" t="s">
        <v>3908</v>
      </c>
      <c r="F3328" s="3" t="s">
        <v>35</v>
      </c>
      <c r="G3328" s="5">
        <v>6.25</v>
      </c>
      <c r="H3328">
        <v>2</v>
      </c>
      <c r="I3328" s="5">
        <v>1.7625</v>
      </c>
      <c r="J3328" s="5">
        <v>0.88124999999999998</v>
      </c>
      <c r="K3328">
        <v>29</v>
      </c>
      <c r="L3328" s="15">
        <v>6.8965517241379296E-2</v>
      </c>
      <c r="M3328" s="13">
        <v>1.2068965517241399</v>
      </c>
      <c r="N3328" s="15">
        <v>0</v>
      </c>
      <c r="O3328" s="5">
        <v>0</v>
      </c>
      <c r="P3328" s="5">
        <v>0</v>
      </c>
      <c r="Q3328" s="5">
        <f t="shared" si="567"/>
        <v>1.7625</v>
      </c>
      <c r="R3328" s="5">
        <f t="shared" si="568"/>
        <v>-1.7625</v>
      </c>
      <c r="S3328" s="15">
        <f t="shared" si="569"/>
        <v>-1</v>
      </c>
      <c r="T3328">
        <v>0</v>
      </c>
      <c r="U3328" s="5" t="str">
        <f t="shared" si="570"/>
        <v>NA</v>
      </c>
      <c r="V3328" s="15">
        <f t="shared" si="571"/>
        <v>0</v>
      </c>
      <c r="W3328" s="15">
        <f t="shared" si="572"/>
        <v>0</v>
      </c>
      <c r="X3328" s="5">
        <f t="shared" si="573"/>
        <v>0</v>
      </c>
      <c r="Y3328" s="5">
        <f t="shared" si="574"/>
        <v>1.5862499999999999</v>
      </c>
      <c r="Z3328" s="5">
        <f t="shared" si="575"/>
        <v>-1.850625</v>
      </c>
      <c r="AA3328" s="5">
        <f t="shared" si="576"/>
        <v>0.17625000000000002</v>
      </c>
      <c r="AB3328" s="5">
        <f t="shared" si="577"/>
        <v>8.8125000000000009E-2</v>
      </c>
    </row>
    <row r="3329" spans="1:28" x14ac:dyDescent="0.55000000000000004">
      <c r="A3329" s="3" t="s">
        <v>28</v>
      </c>
      <c r="B3329" s="3" t="s">
        <v>3350</v>
      </c>
      <c r="C3329" t="s">
        <v>31</v>
      </c>
      <c r="D3329" s="3" t="s">
        <v>194</v>
      </c>
      <c r="E3329" s="3" t="s">
        <v>5329</v>
      </c>
      <c r="F3329" s="3" t="s">
        <v>35</v>
      </c>
      <c r="G3329" s="5">
        <v>6.25</v>
      </c>
      <c r="H3329">
        <v>1</v>
      </c>
      <c r="I3329" s="5">
        <v>1.7625</v>
      </c>
      <c r="J3329" s="5">
        <v>1.7625</v>
      </c>
      <c r="K3329">
        <v>96</v>
      </c>
      <c r="L3329" s="15">
        <v>1.0416666666666701E-2</v>
      </c>
      <c r="M3329" s="13">
        <v>1</v>
      </c>
      <c r="N3329" s="15">
        <v>0</v>
      </c>
      <c r="O3329" s="5">
        <v>0</v>
      </c>
      <c r="P3329" s="5">
        <v>0</v>
      </c>
      <c r="Q3329" s="5">
        <f t="shared" si="567"/>
        <v>1.7625</v>
      </c>
      <c r="R3329" s="5">
        <f t="shared" si="568"/>
        <v>-1.7625</v>
      </c>
      <c r="S3329" s="15">
        <f t="shared" si="569"/>
        <v>-1</v>
      </c>
      <c r="T3329">
        <v>0</v>
      </c>
      <c r="U3329" s="5" t="str">
        <f t="shared" si="570"/>
        <v>NA</v>
      </c>
      <c r="V3329" s="15">
        <f t="shared" si="571"/>
        <v>0</v>
      </c>
      <c r="W3329" s="15">
        <f t="shared" si="572"/>
        <v>0</v>
      </c>
      <c r="X3329" s="5">
        <f t="shared" si="573"/>
        <v>0</v>
      </c>
      <c r="Y3329" s="5">
        <f t="shared" si="574"/>
        <v>1.5862499999999999</v>
      </c>
      <c r="Z3329" s="5">
        <f t="shared" si="575"/>
        <v>-1.850625</v>
      </c>
      <c r="AA3329" s="5">
        <f t="shared" si="576"/>
        <v>0.17625000000000002</v>
      </c>
      <c r="AB3329" s="5">
        <f t="shared" si="577"/>
        <v>8.8125000000000009E-2</v>
      </c>
    </row>
    <row r="3330" spans="1:28" x14ac:dyDescent="0.55000000000000004">
      <c r="A3330" s="3" t="s">
        <v>28</v>
      </c>
      <c r="B3330" s="3" t="s">
        <v>276</v>
      </c>
      <c r="C3330" t="s">
        <v>31</v>
      </c>
      <c r="D3330" s="3" t="s">
        <v>75</v>
      </c>
      <c r="E3330" s="3" t="s">
        <v>76</v>
      </c>
      <c r="F3330" s="3" t="s">
        <v>35</v>
      </c>
      <c r="G3330" s="5">
        <v>6.25</v>
      </c>
      <c r="H3330">
        <v>1</v>
      </c>
      <c r="I3330" s="5">
        <v>1.7625</v>
      </c>
      <c r="J3330" s="5">
        <v>1.7625</v>
      </c>
      <c r="K3330">
        <v>9</v>
      </c>
      <c r="L3330" s="15">
        <v>0.11111111111111099</v>
      </c>
      <c r="M3330" s="13">
        <v>1.6666666666666701</v>
      </c>
      <c r="N3330" s="15">
        <v>0</v>
      </c>
      <c r="O3330" s="5">
        <v>0</v>
      </c>
      <c r="P3330" s="5">
        <v>0</v>
      </c>
      <c r="Q3330" s="5">
        <f t="shared" ref="Q3330:Q3393" si="578">I3330</f>
        <v>1.7625</v>
      </c>
      <c r="R3330" s="5">
        <f t="shared" ref="R3330:R3393" si="579">P3330-Q3330</f>
        <v>-1.7625</v>
      </c>
      <c r="S3330" s="15">
        <f t="shared" ref="S3330:S3393" si="580">IF(Q3330=0,0,(P3330-Q3330)/Q3330)</f>
        <v>-1</v>
      </c>
      <c r="T3330">
        <v>0</v>
      </c>
      <c r="U3330" s="5" t="str">
        <f t="shared" ref="U3330:U3393" si="581">IF(T3330=0,"NA",P3330/T3330)</f>
        <v>NA</v>
      </c>
      <c r="V3330" s="15">
        <f t="shared" si="571"/>
        <v>0</v>
      </c>
      <c r="W3330" s="15">
        <f t="shared" si="572"/>
        <v>0</v>
      </c>
      <c r="X3330" s="5">
        <f t="shared" si="573"/>
        <v>0</v>
      </c>
      <c r="Y3330" s="5">
        <f t="shared" si="574"/>
        <v>1.5862499999999999</v>
      </c>
      <c r="Z3330" s="5">
        <f t="shared" si="575"/>
        <v>-1.850625</v>
      </c>
      <c r="AA3330" s="5">
        <f t="shared" si="576"/>
        <v>0.17625000000000002</v>
      </c>
      <c r="AB3330" s="5">
        <f t="shared" si="577"/>
        <v>8.8125000000000009E-2</v>
      </c>
    </row>
    <row r="3331" spans="1:28" x14ac:dyDescent="0.55000000000000004">
      <c r="A3331" s="3" t="s">
        <v>28</v>
      </c>
      <c r="B3331" s="3" t="s">
        <v>5332</v>
      </c>
      <c r="C3331" t="s">
        <v>31</v>
      </c>
      <c r="D3331" s="3" t="s">
        <v>133</v>
      </c>
      <c r="E3331" s="3" t="s">
        <v>3024</v>
      </c>
      <c r="F3331" s="3" t="s">
        <v>35</v>
      </c>
      <c r="G3331" s="5">
        <v>6.25</v>
      </c>
      <c r="H3331">
        <v>1</v>
      </c>
      <c r="I3331" s="5">
        <v>1.7749999999999999</v>
      </c>
      <c r="J3331" s="5">
        <v>1.7749999999999999</v>
      </c>
      <c r="K3331">
        <v>2</v>
      </c>
      <c r="L3331" s="15">
        <v>0.5</v>
      </c>
      <c r="M3331" s="13">
        <v>1</v>
      </c>
      <c r="N3331" s="15">
        <v>0</v>
      </c>
      <c r="O3331" s="5">
        <v>0</v>
      </c>
      <c r="P3331" s="5">
        <v>0</v>
      </c>
      <c r="Q3331" s="5">
        <f t="shared" si="578"/>
        <v>1.7749999999999999</v>
      </c>
      <c r="R3331" s="5">
        <f t="shared" si="579"/>
        <v>-1.7749999999999999</v>
      </c>
      <c r="S3331" s="15">
        <f t="shared" si="580"/>
        <v>-1</v>
      </c>
      <c r="T3331">
        <v>0</v>
      </c>
      <c r="U3331" s="5" t="str">
        <f t="shared" si="581"/>
        <v>NA</v>
      </c>
      <c r="V3331" s="15">
        <f t="shared" ref="V3331:V3394" si="582">(L3331*N3331)</f>
        <v>0</v>
      </c>
      <c r="W3331" s="15">
        <f t="shared" ref="W3331:W3394" si="583">IF(P3331=0,0,R3331/P3331)</f>
        <v>0</v>
      </c>
      <c r="X3331" s="5">
        <f t="shared" ref="X3331:X3394" si="584">IF(T3331=0,0,Q3331/T3331)</f>
        <v>0</v>
      </c>
      <c r="Y3331" s="5">
        <f t="shared" ref="Y3331:Y3394" si="585">Q3331*0.9</f>
        <v>1.5974999999999999</v>
      </c>
      <c r="Z3331" s="5">
        <f t="shared" ref="Z3331:Z3394" si="586">R3331*1.05</f>
        <v>-1.86375</v>
      </c>
      <c r="AA3331" s="5">
        <f t="shared" ref="AA3331:AA3394" si="587">Q3331-Y3331</f>
        <v>0.17749999999999999</v>
      </c>
      <c r="AB3331" s="5">
        <f t="shared" ref="AB3331:AB3394" si="588">R3331-Z3331</f>
        <v>8.8750000000000107E-2</v>
      </c>
    </row>
    <row r="3332" spans="1:28" x14ac:dyDescent="0.55000000000000004">
      <c r="A3332" s="3" t="s">
        <v>28</v>
      </c>
      <c r="B3332" s="3" t="s">
        <v>421</v>
      </c>
      <c r="C3332" t="s">
        <v>31</v>
      </c>
      <c r="D3332" s="3" t="s">
        <v>262</v>
      </c>
      <c r="E3332" s="3" t="s">
        <v>263</v>
      </c>
      <c r="F3332" s="3" t="s">
        <v>35</v>
      </c>
      <c r="G3332" s="5">
        <v>6.25</v>
      </c>
      <c r="H3332">
        <v>1</v>
      </c>
      <c r="I3332" s="5">
        <v>1.7749999999999999</v>
      </c>
      <c r="J3332" s="5">
        <v>1.7749999999999999</v>
      </c>
      <c r="K3332">
        <v>13</v>
      </c>
      <c r="L3332" s="15">
        <v>7.69230769230769E-2</v>
      </c>
      <c r="M3332" s="13">
        <v>1</v>
      </c>
      <c r="N3332" s="15">
        <v>0</v>
      </c>
      <c r="O3332" s="5">
        <v>0</v>
      </c>
      <c r="P3332" s="5">
        <v>0</v>
      </c>
      <c r="Q3332" s="5">
        <f t="shared" si="578"/>
        <v>1.7749999999999999</v>
      </c>
      <c r="R3332" s="5">
        <f t="shared" si="579"/>
        <v>-1.7749999999999999</v>
      </c>
      <c r="S3332" s="15">
        <f t="shared" si="580"/>
        <v>-1</v>
      </c>
      <c r="T3332">
        <v>0</v>
      </c>
      <c r="U3332" s="5" t="str">
        <f t="shared" si="581"/>
        <v>NA</v>
      </c>
      <c r="V3332" s="15">
        <f t="shared" si="582"/>
        <v>0</v>
      </c>
      <c r="W3332" s="15">
        <f t="shared" si="583"/>
        <v>0</v>
      </c>
      <c r="X3332" s="5">
        <f t="shared" si="584"/>
        <v>0</v>
      </c>
      <c r="Y3332" s="5">
        <f t="shared" si="585"/>
        <v>1.5974999999999999</v>
      </c>
      <c r="Z3332" s="5">
        <f t="shared" si="586"/>
        <v>-1.86375</v>
      </c>
      <c r="AA3332" s="5">
        <f t="shared" si="587"/>
        <v>0.17749999999999999</v>
      </c>
      <c r="AB3332" s="5">
        <f t="shared" si="588"/>
        <v>8.8750000000000107E-2</v>
      </c>
    </row>
    <row r="3333" spans="1:28" x14ac:dyDescent="0.55000000000000004">
      <c r="A3333" s="3" t="s">
        <v>28</v>
      </c>
      <c r="B3333" s="3" t="s">
        <v>5223</v>
      </c>
      <c r="C3333" t="s">
        <v>31</v>
      </c>
      <c r="D3333" s="3" t="s">
        <v>75</v>
      </c>
      <c r="E3333" s="3" t="s">
        <v>5171</v>
      </c>
      <c r="F3333" s="3" t="s">
        <v>35</v>
      </c>
      <c r="G3333" s="5">
        <v>6.25</v>
      </c>
      <c r="H3333">
        <v>2</v>
      </c>
      <c r="I3333" s="5">
        <v>1.7749999999999999</v>
      </c>
      <c r="J3333" s="5">
        <v>0.88749999999999996</v>
      </c>
      <c r="K3333">
        <v>101</v>
      </c>
      <c r="L3333" s="15">
        <v>1.9801980198019799E-2</v>
      </c>
      <c r="M3333" s="13">
        <v>1.2747524752475199</v>
      </c>
      <c r="N3333" s="15">
        <v>0</v>
      </c>
      <c r="O3333" s="5">
        <v>0</v>
      </c>
      <c r="P3333" s="5">
        <v>0</v>
      </c>
      <c r="Q3333" s="5">
        <f t="shared" si="578"/>
        <v>1.7749999999999999</v>
      </c>
      <c r="R3333" s="5">
        <f t="shared" si="579"/>
        <v>-1.7749999999999999</v>
      </c>
      <c r="S3333" s="15">
        <f t="shared" si="580"/>
        <v>-1</v>
      </c>
      <c r="T3333">
        <v>0</v>
      </c>
      <c r="U3333" s="5" t="str">
        <f t="shared" si="581"/>
        <v>NA</v>
      </c>
      <c r="V3333" s="15">
        <f t="shared" si="582"/>
        <v>0</v>
      </c>
      <c r="W3333" s="15">
        <f t="shared" si="583"/>
        <v>0</v>
      </c>
      <c r="X3333" s="5">
        <f t="shared" si="584"/>
        <v>0</v>
      </c>
      <c r="Y3333" s="5">
        <f t="shared" si="585"/>
        <v>1.5974999999999999</v>
      </c>
      <c r="Z3333" s="5">
        <f t="shared" si="586"/>
        <v>-1.86375</v>
      </c>
      <c r="AA3333" s="5">
        <f t="shared" si="587"/>
        <v>0.17749999999999999</v>
      </c>
      <c r="AB3333" s="5">
        <f t="shared" si="588"/>
        <v>8.8750000000000107E-2</v>
      </c>
    </row>
    <row r="3334" spans="1:28" x14ac:dyDescent="0.55000000000000004">
      <c r="A3334" s="3" t="s">
        <v>28</v>
      </c>
      <c r="B3334" s="3" t="s">
        <v>5336</v>
      </c>
      <c r="C3334" t="s">
        <v>66</v>
      </c>
      <c r="D3334" s="3" t="s">
        <v>32</v>
      </c>
      <c r="E3334" s="3" t="s">
        <v>5188</v>
      </c>
      <c r="F3334" s="3" t="s">
        <v>35</v>
      </c>
      <c r="G3334" s="5">
        <v>6.25</v>
      </c>
      <c r="H3334">
        <v>1</v>
      </c>
      <c r="I3334" s="5">
        <v>1.7749999999999999</v>
      </c>
      <c r="J3334" s="5">
        <v>1.7749999999999999</v>
      </c>
      <c r="K3334">
        <v>5</v>
      </c>
      <c r="L3334" s="15">
        <v>0.2</v>
      </c>
      <c r="M3334" s="13">
        <v>1</v>
      </c>
      <c r="N3334" s="15">
        <v>0</v>
      </c>
      <c r="O3334" s="5">
        <v>0</v>
      </c>
      <c r="P3334" s="5">
        <v>0</v>
      </c>
      <c r="Q3334" s="5">
        <f t="shared" si="578"/>
        <v>1.7749999999999999</v>
      </c>
      <c r="R3334" s="5">
        <f t="shared" si="579"/>
        <v>-1.7749999999999999</v>
      </c>
      <c r="S3334" s="15">
        <f t="shared" si="580"/>
        <v>-1</v>
      </c>
      <c r="T3334">
        <v>0</v>
      </c>
      <c r="U3334" s="5" t="str">
        <f t="shared" si="581"/>
        <v>NA</v>
      </c>
      <c r="V3334" s="15">
        <f t="shared" si="582"/>
        <v>0</v>
      </c>
      <c r="W3334" s="15">
        <f t="shared" si="583"/>
        <v>0</v>
      </c>
      <c r="X3334" s="5">
        <f t="shared" si="584"/>
        <v>0</v>
      </c>
      <c r="Y3334" s="5">
        <f t="shared" si="585"/>
        <v>1.5974999999999999</v>
      </c>
      <c r="Z3334" s="5">
        <f t="shared" si="586"/>
        <v>-1.86375</v>
      </c>
      <c r="AA3334" s="5">
        <f t="shared" si="587"/>
        <v>0.17749999999999999</v>
      </c>
      <c r="AB3334" s="5">
        <f t="shared" si="588"/>
        <v>8.8750000000000107E-2</v>
      </c>
    </row>
    <row r="3335" spans="1:28" x14ac:dyDescent="0.55000000000000004">
      <c r="A3335" s="3" t="s">
        <v>28</v>
      </c>
      <c r="B3335" s="3" t="s">
        <v>3159</v>
      </c>
      <c r="C3335" t="s">
        <v>31</v>
      </c>
      <c r="D3335" s="3" t="s">
        <v>32</v>
      </c>
      <c r="E3335" s="3" t="s">
        <v>575</v>
      </c>
      <c r="F3335" s="3" t="s">
        <v>35</v>
      </c>
      <c r="G3335" s="5">
        <v>6.25</v>
      </c>
      <c r="H3335">
        <v>2</v>
      </c>
      <c r="I3335" s="5">
        <v>1.7875000000000001</v>
      </c>
      <c r="J3335" s="5">
        <v>0.89375000000000004</v>
      </c>
      <c r="K3335">
        <v>30</v>
      </c>
      <c r="L3335" s="15">
        <v>6.6666666666666693E-2</v>
      </c>
      <c r="M3335" s="13">
        <v>1.2333333333333301</v>
      </c>
      <c r="N3335" s="15">
        <v>0</v>
      </c>
      <c r="O3335" s="5">
        <v>0</v>
      </c>
      <c r="P3335" s="5">
        <v>0</v>
      </c>
      <c r="Q3335" s="5">
        <f t="shared" si="578"/>
        <v>1.7875000000000001</v>
      </c>
      <c r="R3335" s="5">
        <f t="shared" si="579"/>
        <v>-1.7875000000000001</v>
      </c>
      <c r="S3335" s="15">
        <f t="shared" si="580"/>
        <v>-1</v>
      </c>
      <c r="T3335">
        <v>0</v>
      </c>
      <c r="U3335" s="5" t="str">
        <f t="shared" si="581"/>
        <v>NA</v>
      </c>
      <c r="V3335" s="15">
        <f t="shared" si="582"/>
        <v>0</v>
      </c>
      <c r="W3335" s="15">
        <f t="shared" si="583"/>
        <v>0</v>
      </c>
      <c r="X3335" s="5">
        <f t="shared" si="584"/>
        <v>0</v>
      </c>
      <c r="Y3335" s="5">
        <f t="shared" si="585"/>
        <v>1.6087500000000001</v>
      </c>
      <c r="Z3335" s="5">
        <f t="shared" si="586"/>
        <v>-1.8768750000000001</v>
      </c>
      <c r="AA3335" s="5">
        <f t="shared" si="587"/>
        <v>0.17874999999999996</v>
      </c>
      <c r="AB3335" s="5">
        <f t="shared" si="588"/>
        <v>8.9374999999999982E-2</v>
      </c>
    </row>
    <row r="3336" spans="1:28" x14ac:dyDescent="0.55000000000000004">
      <c r="A3336" s="3" t="s">
        <v>28</v>
      </c>
      <c r="B3336" s="3" t="s">
        <v>384</v>
      </c>
      <c r="C3336" t="s">
        <v>31</v>
      </c>
      <c r="D3336" s="3" t="s">
        <v>262</v>
      </c>
      <c r="E3336" s="3" t="s">
        <v>2774</v>
      </c>
      <c r="F3336" s="3" t="s">
        <v>35</v>
      </c>
      <c r="G3336" s="5">
        <v>6.25</v>
      </c>
      <c r="H3336">
        <v>1</v>
      </c>
      <c r="I3336" s="5">
        <v>1.825</v>
      </c>
      <c r="J3336" s="5">
        <v>1.825</v>
      </c>
      <c r="K3336">
        <v>93</v>
      </c>
      <c r="L3336" s="15">
        <v>1.0752688172042999E-2</v>
      </c>
      <c r="M3336" s="13">
        <v>1</v>
      </c>
      <c r="N3336" s="15">
        <v>0</v>
      </c>
      <c r="O3336" s="5">
        <v>0</v>
      </c>
      <c r="P3336" s="5">
        <v>0</v>
      </c>
      <c r="Q3336" s="5">
        <f t="shared" si="578"/>
        <v>1.825</v>
      </c>
      <c r="R3336" s="5">
        <f t="shared" si="579"/>
        <v>-1.825</v>
      </c>
      <c r="S3336" s="15">
        <f t="shared" si="580"/>
        <v>-1</v>
      </c>
      <c r="T3336">
        <v>0</v>
      </c>
      <c r="U3336" s="5" t="str">
        <f t="shared" si="581"/>
        <v>NA</v>
      </c>
      <c r="V3336" s="15">
        <f t="shared" si="582"/>
        <v>0</v>
      </c>
      <c r="W3336" s="15">
        <f t="shared" si="583"/>
        <v>0</v>
      </c>
      <c r="X3336" s="5">
        <f t="shared" si="584"/>
        <v>0</v>
      </c>
      <c r="Y3336" s="5">
        <f t="shared" si="585"/>
        <v>1.6425000000000001</v>
      </c>
      <c r="Z3336" s="5">
        <f t="shared" si="586"/>
        <v>-1.91625</v>
      </c>
      <c r="AA3336" s="5">
        <f t="shared" si="587"/>
        <v>0.18249999999999988</v>
      </c>
      <c r="AB3336" s="5">
        <f t="shared" si="588"/>
        <v>9.1250000000000053E-2</v>
      </c>
    </row>
    <row r="3337" spans="1:28" x14ac:dyDescent="0.55000000000000004">
      <c r="A3337" s="3" t="s">
        <v>28</v>
      </c>
      <c r="B3337" s="3" t="s">
        <v>2705</v>
      </c>
      <c r="C3337" t="s">
        <v>31</v>
      </c>
      <c r="D3337" s="3" t="s">
        <v>417</v>
      </c>
      <c r="E3337" s="3" t="s">
        <v>418</v>
      </c>
      <c r="F3337" s="3" t="s">
        <v>35</v>
      </c>
      <c r="G3337" s="5">
        <v>6.25</v>
      </c>
      <c r="H3337">
        <v>4</v>
      </c>
      <c r="I3337" s="5">
        <v>1.8374999999999999</v>
      </c>
      <c r="J3337" s="5">
        <v>0.45937499999999998</v>
      </c>
      <c r="K3337">
        <v>246</v>
      </c>
      <c r="L3337" s="15">
        <v>1.6260162601626001E-2</v>
      </c>
      <c r="M3337" s="13">
        <v>1.72650406504065</v>
      </c>
      <c r="N3337" s="15">
        <v>0</v>
      </c>
      <c r="O3337" s="5">
        <v>0</v>
      </c>
      <c r="P3337" s="5">
        <v>0</v>
      </c>
      <c r="Q3337" s="5">
        <f t="shared" si="578"/>
        <v>1.8374999999999999</v>
      </c>
      <c r="R3337" s="5">
        <f t="shared" si="579"/>
        <v>-1.8374999999999999</v>
      </c>
      <c r="S3337" s="15">
        <f t="shared" si="580"/>
        <v>-1</v>
      </c>
      <c r="T3337">
        <v>0</v>
      </c>
      <c r="U3337" s="5" t="str">
        <f t="shared" si="581"/>
        <v>NA</v>
      </c>
      <c r="V3337" s="15">
        <f t="shared" si="582"/>
        <v>0</v>
      </c>
      <c r="W3337" s="15">
        <f t="shared" si="583"/>
        <v>0</v>
      </c>
      <c r="X3337" s="5">
        <f t="shared" si="584"/>
        <v>0</v>
      </c>
      <c r="Y3337" s="5">
        <f t="shared" si="585"/>
        <v>1.6537500000000001</v>
      </c>
      <c r="Z3337" s="5">
        <f t="shared" si="586"/>
        <v>-1.9293750000000001</v>
      </c>
      <c r="AA3337" s="5">
        <f t="shared" si="587"/>
        <v>0.18374999999999986</v>
      </c>
      <c r="AB3337" s="5">
        <f t="shared" si="588"/>
        <v>9.1875000000000151E-2</v>
      </c>
    </row>
    <row r="3338" spans="1:28" x14ac:dyDescent="0.55000000000000004">
      <c r="A3338" s="3" t="s">
        <v>28</v>
      </c>
      <c r="B3338" s="3" t="s">
        <v>384</v>
      </c>
      <c r="C3338" t="s">
        <v>31</v>
      </c>
      <c r="D3338" s="3" t="s">
        <v>40</v>
      </c>
      <c r="E3338" s="3" t="s">
        <v>2932</v>
      </c>
      <c r="F3338" s="3" t="s">
        <v>35</v>
      </c>
      <c r="G3338" s="5">
        <v>6.25</v>
      </c>
      <c r="H3338">
        <v>1</v>
      </c>
      <c r="I3338" s="5">
        <v>1.8374999999999999</v>
      </c>
      <c r="J3338" s="5">
        <v>1.8374999999999999</v>
      </c>
      <c r="K3338">
        <v>49</v>
      </c>
      <c r="L3338" s="15">
        <v>2.04081632653061E-2</v>
      </c>
      <c r="M3338" s="13">
        <v>1</v>
      </c>
      <c r="N3338" s="15">
        <v>0</v>
      </c>
      <c r="O3338" s="5">
        <v>0</v>
      </c>
      <c r="P3338" s="5">
        <v>0</v>
      </c>
      <c r="Q3338" s="5">
        <f t="shared" si="578"/>
        <v>1.8374999999999999</v>
      </c>
      <c r="R3338" s="5">
        <f t="shared" si="579"/>
        <v>-1.8374999999999999</v>
      </c>
      <c r="S3338" s="15">
        <f t="shared" si="580"/>
        <v>-1</v>
      </c>
      <c r="T3338">
        <v>0</v>
      </c>
      <c r="U3338" s="5" t="str">
        <f t="shared" si="581"/>
        <v>NA</v>
      </c>
      <c r="V3338" s="15">
        <f t="shared" si="582"/>
        <v>0</v>
      </c>
      <c r="W3338" s="15">
        <f t="shared" si="583"/>
        <v>0</v>
      </c>
      <c r="X3338" s="5">
        <f t="shared" si="584"/>
        <v>0</v>
      </c>
      <c r="Y3338" s="5">
        <f t="shared" si="585"/>
        <v>1.6537500000000001</v>
      </c>
      <c r="Z3338" s="5">
        <f t="shared" si="586"/>
        <v>-1.9293750000000001</v>
      </c>
      <c r="AA3338" s="5">
        <f t="shared" si="587"/>
        <v>0.18374999999999986</v>
      </c>
      <c r="AB3338" s="5">
        <f t="shared" si="588"/>
        <v>9.1875000000000151E-2</v>
      </c>
    </row>
    <row r="3339" spans="1:28" x14ac:dyDescent="0.55000000000000004">
      <c r="A3339" s="3" t="s">
        <v>28</v>
      </c>
      <c r="B3339" s="3" t="s">
        <v>3477</v>
      </c>
      <c r="C3339" t="s">
        <v>31</v>
      </c>
      <c r="D3339" s="3" t="s">
        <v>75</v>
      </c>
      <c r="E3339" s="3" t="s">
        <v>5342</v>
      </c>
      <c r="F3339" s="3" t="s">
        <v>35</v>
      </c>
      <c r="G3339" s="5">
        <v>6.25</v>
      </c>
      <c r="H3339">
        <v>1</v>
      </c>
      <c r="I3339" s="5">
        <v>1.8374999999999999</v>
      </c>
      <c r="J3339" s="5">
        <v>1.8374999999999999</v>
      </c>
      <c r="K3339">
        <v>1</v>
      </c>
      <c r="L3339" s="15">
        <v>1</v>
      </c>
      <c r="M3339" s="13">
        <v>1</v>
      </c>
      <c r="N3339" s="15">
        <v>0</v>
      </c>
      <c r="O3339" s="5">
        <v>0</v>
      </c>
      <c r="P3339" s="5">
        <v>0</v>
      </c>
      <c r="Q3339" s="5">
        <f t="shared" si="578"/>
        <v>1.8374999999999999</v>
      </c>
      <c r="R3339" s="5">
        <f t="shared" si="579"/>
        <v>-1.8374999999999999</v>
      </c>
      <c r="S3339" s="15">
        <f t="shared" si="580"/>
        <v>-1</v>
      </c>
      <c r="T3339">
        <v>0</v>
      </c>
      <c r="U3339" s="5" t="str">
        <f t="shared" si="581"/>
        <v>NA</v>
      </c>
      <c r="V3339" s="15">
        <f t="shared" si="582"/>
        <v>0</v>
      </c>
      <c r="W3339" s="15">
        <f t="shared" si="583"/>
        <v>0</v>
      </c>
      <c r="X3339" s="5">
        <f t="shared" si="584"/>
        <v>0</v>
      </c>
      <c r="Y3339" s="5">
        <f t="shared" si="585"/>
        <v>1.6537500000000001</v>
      </c>
      <c r="Z3339" s="5">
        <f t="shared" si="586"/>
        <v>-1.9293750000000001</v>
      </c>
      <c r="AA3339" s="5">
        <f t="shared" si="587"/>
        <v>0.18374999999999986</v>
      </c>
      <c r="AB3339" s="5">
        <f t="shared" si="588"/>
        <v>9.1875000000000151E-2</v>
      </c>
    </row>
    <row r="3340" spans="1:28" x14ac:dyDescent="0.55000000000000004">
      <c r="A3340" s="3" t="s">
        <v>28</v>
      </c>
      <c r="B3340" s="3" t="s">
        <v>3340</v>
      </c>
      <c r="C3340" t="s">
        <v>31</v>
      </c>
      <c r="D3340" s="3" t="s">
        <v>133</v>
      </c>
      <c r="E3340" s="3" t="s">
        <v>3364</v>
      </c>
      <c r="F3340" s="3" t="s">
        <v>35</v>
      </c>
      <c r="G3340" s="5">
        <v>6.25</v>
      </c>
      <c r="H3340">
        <v>1</v>
      </c>
      <c r="I3340" s="5">
        <v>1.8875</v>
      </c>
      <c r="J3340" s="5">
        <v>1.8875</v>
      </c>
      <c r="K3340">
        <v>4</v>
      </c>
      <c r="L3340" s="15">
        <v>0.25</v>
      </c>
      <c r="M3340" s="13">
        <v>1</v>
      </c>
      <c r="N3340" s="15">
        <v>0</v>
      </c>
      <c r="O3340" s="5">
        <v>0</v>
      </c>
      <c r="P3340" s="5">
        <v>0</v>
      </c>
      <c r="Q3340" s="5">
        <f t="shared" si="578"/>
        <v>1.8875</v>
      </c>
      <c r="R3340" s="5">
        <f t="shared" si="579"/>
        <v>-1.8875</v>
      </c>
      <c r="S3340" s="15">
        <f t="shared" si="580"/>
        <v>-1</v>
      </c>
      <c r="T3340">
        <v>0</v>
      </c>
      <c r="U3340" s="5" t="str">
        <f t="shared" si="581"/>
        <v>NA</v>
      </c>
      <c r="V3340" s="15">
        <f t="shared" si="582"/>
        <v>0</v>
      </c>
      <c r="W3340" s="15">
        <f t="shared" si="583"/>
        <v>0</v>
      </c>
      <c r="X3340" s="5">
        <f t="shared" si="584"/>
        <v>0</v>
      </c>
      <c r="Y3340" s="5">
        <f t="shared" si="585"/>
        <v>1.69875</v>
      </c>
      <c r="Z3340" s="5">
        <f t="shared" si="586"/>
        <v>-1.9818750000000001</v>
      </c>
      <c r="AA3340" s="5">
        <f t="shared" si="587"/>
        <v>0.18874999999999997</v>
      </c>
      <c r="AB3340" s="5">
        <f t="shared" si="588"/>
        <v>9.4375000000000098E-2</v>
      </c>
    </row>
    <row r="3341" spans="1:28" x14ac:dyDescent="0.55000000000000004">
      <c r="A3341" s="3" t="s">
        <v>28</v>
      </c>
      <c r="B3341" s="3" t="s">
        <v>3340</v>
      </c>
      <c r="C3341" t="s">
        <v>31</v>
      </c>
      <c r="D3341" s="3" t="s">
        <v>221</v>
      </c>
      <c r="E3341" s="3" t="s">
        <v>5345</v>
      </c>
      <c r="F3341" s="3" t="s">
        <v>35</v>
      </c>
      <c r="G3341" s="5">
        <v>6.25</v>
      </c>
      <c r="H3341">
        <v>1</v>
      </c>
      <c r="I3341" s="5">
        <v>1.8875</v>
      </c>
      <c r="J3341" s="5">
        <v>1.8875</v>
      </c>
      <c r="K3341">
        <v>42</v>
      </c>
      <c r="L3341" s="15">
        <v>2.3809523809523801E-2</v>
      </c>
      <c r="M3341" s="13">
        <v>1.0714285714285701</v>
      </c>
      <c r="N3341" s="15">
        <v>0</v>
      </c>
      <c r="O3341" s="5">
        <v>0</v>
      </c>
      <c r="P3341" s="5">
        <v>0</v>
      </c>
      <c r="Q3341" s="5">
        <f t="shared" si="578"/>
        <v>1.8875</v>
      </c>
      <c r="R3341" s="5">
        <f t="shared" si="579"/>
        <v>-1.8875</v>
      </c>
      <c r="S3341" s="15">
        <f t="shared" si="580"/>
        <v>-1</v>
      </c>
      <c r="T3341">
        <v>0</v>
      </c>
      <c r="U3341" s="5" t="str">
        <f t="shared" si="581"/>
        <v>NA</v>
      </c>
      <c r="V3341" s="15">
        <f t="shared" si="582"/>
        <v>0</v>
      </c>
      <c r="W3341" s="15">
        <f t="shared" si="583"/>
        <v>0</v>
      </c>
      <c r="X3341" s="5">
        <f t="shared" si="584"/>
        <v>0</v>
      </c>
      <c r="Y3341" s="5">
        <f t="shared" si="585"/>
        <v>1.69875</v>
      </c>
      <c r="Z3341" s="5">
        <f t="shared" si="586"/>
        <v>-1.9818750000000001</v>
      </c>
      <c r="AA3341" s="5">
        <f t="shared" si="587"/>
        <v>0.18874999999999997</v>
      </c>
      <c r="AB3341" s="5">
        <f t="shared" si="588"/>
        <v>9.4375000000000098E-2</v>
      </c>
    </row>
    <row r="3342" spans="1:28" x14ac:dyDescent="0.55000000000000004">
      <c r="A3342" s="3" t="s">
        <v>28</v>
      </c>
      <c r="B3342" s="3" t="s">
        <v>2438</v>
      </c>
      <c r="C3342" t="s">
        <v>31</v>
      </c>
      <c r="D3342" s="3" t="s">
        <v>32</v>
      </c>
      <c r="E3342" s="3" t="s">
        <v>5347</v>
      </c>
      <c r="F3342" s="3" t="s">
        <v>35</v>
      </c>
      <c r="G3342" s="5">
        <v>6.25</v>
      </c>
      <c r="H3342">
        <v>1</v>
      </c>
      <c r="I3342" s="5">
        <v>1.8875</v>
      </c>
      <c r="J3342" s="5">
        <v>1.8875</v>
      </c>
      <c r="K3342">
        <v>169</v>
      </c>
      <c r="L3342" s="15">
        <v>5.9171597633136093E-3</v>
      </c>
      <c r="M3342" s="13">
        <v>1.15159763313609</v>
      </c>
      <c r="N3342" s="15">
        <v>0</v>
      </c>
      <c r="O3342" s="5">
        <v>0</v>
      </c>
      <c r="P3342" s="5">
        <v>0</v>
      </c>
      <c r="Q3342" s="5">
        <f t="shared" si="578"/>
        <v>1.8875</v>
      </c>
      <c r="R3342" s="5">
        <f t="shared" si="579"/>
        <v>-1.8875</v>
      </c>
      <c r="S3342" s="15">
        <f t="shared" si="580"/>
        <v>-1</v>
      </c>
      <c r="T3342">
        <v>0</v>
      </c>
      <c r="U3342" s="5" t="str">
        <f t="shared" si="581"/>
        <v>NA</v>
      </c>
      <c r="V3342" s="15">
        <f t="shared" si="582"/>
        <v>0</v>
      </c>
      <c r="W3342" s="15">
        <f t="shared" si="583"/>
        <v>0</v>
      </c>
      <c r="X3342" s="5">
        <f t="shared" si="584"/>
        <v>0</v>
      </c>
      <c r="Y3342" s="5">
        <f t="shared" si="585"/>
        <v>1.69875</v>
      </c>
      <c r="Z3342" s="5">
        <f t="shared" si="586"/>
        <v>-1.9818750000000001</v>
      </c>
      <c r="AA3342" s="5">
        <f t="shared" si="587"/>
        <v>0.18874999999999997</v>
      </c>
      <c r="AB3342" s="5">
        <f t="shared" si="588"/>
        <v>9.4375000000000098E-2</v>
      </c>
    </row>
    <row r="3343" spans="1:28" x14ac:dyDescent="0.55000000000000004">
      <c r="A3343" s="3" t="s">
        <v>28</v>
      </c>
      <c r="B3343" s="3" t="s">
        <v>5349</v>
      </c>
      <c r="C3343" t="s">
        <v>31</v>
      </c>
      <c r="D3343" s="3" t="s">
        <v>32</v>
      </c>
      <c r="E3343" s="3" t="s">
        <v>5350</v>
      </c>
      <c r="F3343" s="3" t="s">
        <v>35</v>
      </c>
      <c r="G3343" s="5">
        <v>6.25</v>
      </c>
      <c r="H3343">
        <v>1</v>
      </c>
      <c r="I3343" s="5">
        <v>1.8875</v>
      </c>
      <c r="J3343" s="5">
        <v>1.8875</v>
      </c>
      <c r="K3343">
        <v>89</v>
      </c>
      <c r="L3343" s="15">
        <v>1.1235955056179801E-2</v>
      </c>
      <c r="M3343" s="13">
        <v>1.1222471910112399</v>
      </c>
      <c r="N3343" s="15">
        <v>0</v>
      </c>
      <c r="O3343" s="5">
        <v>0</v>
      </c>
      <c r="P3343" s="5">
        <v>0</v>
      </c>
      <c r="Q3343" s="5">
        <f t="shared" si="578"/>
        <v>1.8875</v>
      </c>
      <c r="R3343" s="5">
        <f t="shared" si="579"/>
        <v>-1.8875</v>
      </c>
      <c r="S3343" s="15">
        <f t="shared" si="580"/>
        <v>-1</v>
      </c>
      <c r="T3343">
        <v>0</v>
      </c>
      <c r="U3343" s="5" t="str">
        <f t="shared" si="581"/>
        <v>NA</v>
      </c>
      <c r="V3343" s="15">
        <f t="shared" si="582"/>
        <v>0</v>
      </c>
      <c r="W3343" s="15">
        <f t="shared" si="583"/>
        <v>0</v>
      </c>
      <c r="X3343" s="5">
        <f t="shared" si="584"/>
        <v>0</v>
      </c>
      <c r="Y3343" s="5">
        <f t="shared" si="585"/>
        <v>1.69875</v>
      </c>
      <c r="Z3343" s="5">
        <f t="shared" si="586"/>
        <v>-1.9818750000000001</v>
      </c>
      <c r="AA3343" s="5">
        <f t="shared" si="587"/>
        <v>0.18874999999999997</v>
      </c>
      <c r="AB3343" s="5">
        <f t="shared" si="588"/>
        <v>9.4375000000000098E-2</v>
      </c>
    </row>
    <row r="3344" spans="1:28" x14ac:dyDescent="0.55000000000000004">
      <c r="A3344" s="3" t="s">
        <v>28</v>
      </c>
      <c r="B3344" s="3" t="s">
        <v>5123</v>
      </c>
      <c r="C3344" t="s">
        <v>31</v>
      </c>
      <c r="D3344" s="3" t="s">
        <v>417</v>
      </c>
      <c r="E3344" s="3" t="s">
        <v>5352</v>
      </c>
      <c r="F3344" s="3" t="s">
        <v>35</v>
      </c>
      <c r="G3344" s="5">
        <v>6.25</v>
      </c>
      <c r="H3344">
        <v>1</v>
      </c>
      <c r="I3344" s="5">
        <v>1.9</v>
      </c>
      <c r="J3344" s="5">
        <v>1.9</v>
      </c>
      <c r="K3344">
        <v>18</v>
      </c>
      <c r="L3344" s="15">
        <v>5.5555555555555601E-2</v>
      </c>
      <c r="M3344" s="13">
        <v>1</v>
      </c>
      <c r="N3344" s="15">
        <v>0</v>
      </c>
      <c r="O3344" s="5">
        <v>0</v>
      </c>
      <c r="P3344" s="5">
        <v>0</v>
      </c>
      <c r="Q3344" s="5">
        <f t="shared" si="578"/>
        <v>1.9</v>
      </c>
      <c r="R3344" s="5">
        <f t="shared" si="579"/>
        <v>-1.9</v>
      </c>
      <c r="S3344" s="15">
        <f t="shared" si="580"/>
        <v>-1</v>
      </c>
      <c r="T3344">
        <v>0</v>
      </c>
      <c r="U3344" s="5" t="str">
        <f t="shared" si="581"/>
        <v>NA</v>
      </c>
      <c r="V3344" s="15">
        <f t="shared" si="582"/>
        <v>0</v>
      </c>
      <c r="W3344" s="15">
        <f t="shared" si="583"/>
        <v>0</v>
      </c>
      <c r="X3344" s="5">
        <f t="shared" si="584"/>
        <v>0</v>
      </c>
      <c r="Y3344" s="5">
        <f t="shared" si="585"/>
        <v>1.71</v>
      </c>
      <c r="Z3344" s="5">
        <f t="shared" si="586"/>
        <v>-1.9949999999999999</v>
      </c>
      <c r="AA3344" s="5">
        <f t="shared" si="587"/>
        <v>0.18999999999999995</v>
      </c>
      <c r="AB3344" s="5">
        <f t="shared" si="588"/>
        <v>9.4999999999999973E-2</v>
      </c>
    </row>
    <row r="3345" spans="1:28" x14ac:dyDescent="0.55000000000000004">
      <c r="A3345" s="3" t="s">
        <v>28</v>
      </c>
      <c r="B3345" s="3" t="s">
        <v>780</v>
      </c>
      <c r="C3345" t="s">
        <v>31</v>
      </c>
      <c r="D3345" s="3" t="s">
        <v>104</v>
      </c>
      <c r="E3345" s="3" t="s">
        <v>3008</v>
      </c>
      <c r="F3345" s="3" t="s">
        <v>35</v>
      </c>
      <c r="G3345" s="5">
        <v>6.25</v>
      </c>
      <c r="H3345">
        <v>1</v>
      </c>
      <c r="I3345" s="5">
        <v>1.925</v>
      </c>
      <c r="J3345" s="5">
        <v>1.925</v>
      </c>
      <c r="K3345">
        <v>204</v>
      </c>
      <c r="L3345" s="15">
        <v>4.9019607843137306E-3</v>
      </c>
      <c r="M3345" s="13">
        <v>1</v>
      </c>
      <c r="N3345" s="15">
        <v>0</v>
      </c>
      <c r="O3345" s="5">
        <v>0</v>
      </c>
      <c r="P3345" s="5">
        <v>0</v>
      </c>
      <c r="Q3345" s="5">
        <f t="shared" si="578"/>
        <v>1.925</v>
      </c>
      <c r="R3345" s="5">
        <f t="shared" si="579"/>
        <v>-1.925</v>
      </c>
      <c r="S3345" s="15">
        <f t="shared" si="580"/>
        <v>-1</v>
      </c>
      <c r="T3345">
        <v>0</v>
      </c>
      <c r="U3345" s="5" t="str">
        <f t="shared" si="581"/>
        <v>NA</v>
      </c>
      <c r="V3345" s="15">
        <f t="shared" si="582"/>
        <v>0</v>
      </c>
      <c r="W3345" s="15">
        <f t="shared" si="583"/>
        <v>0</v>
      </c>
      <c r="X3345" s="5">
        <f t="shared" si="584"/>
        <v>0</v>
      </c>
      <c r="Y3345" s="5">
        <f t="shared" si="585"/>
        <v>1.7325000000000002</v>
      </c>
      <c r="Z3345" s="5">
        <f t="shared" si="586"/>
        <v>-2.0212500000000002</v>
      </c>
      <c r="AA3345" s="5">
        <f t="shared" si="587"/>
        <v>0.19249999999999989</v>
      </c>
      <c r="AB3345" s="5">
        <f t="shared" si="588"/>
        <v>9.6250000000000169E-2</v>
      </c>
    </row>
    <row r="3346" spans="1:28" x14ac:dyDescent="0.55000000000000004">
      <c r="A3346" s="3" t="s">
        <v>28</v>
      </c>
      <c r="B3346" s="3" t="s">
        <v>877</v>
      </c>
      <c r="C3346" t="s">
        <v>66</v>
      </c>
      <c r="D3346" s="3" t="s">
        <v>144</v>
      </c>
      <c r="E3346" s="3" t="s">
        <v>49</v>
      </c>
      <c r="F3346" s="3" t="s">
        <v>35</v>
      </c>
      <c r="G3346" s="5">
        <v>6.25</v>
      </c>
      <c r="H3346">
        <v>1</v>
      </c>
      <c r="I3346" s="5">
        <v>1.925</v>
      </c>
      <c r="J3346" s="5">
        <v>1.925</v>
      </c>
      <c r="K3346">
        <v>14</v>
      </c>
      <c r="L3346" s="15">
        <v>7.1428571428571397E-2</v>
      </c>
      <c r="M3346" s="13">
        <v>1</v>
      </c>
      <c r="N3346" s="15">
        <v>0</v>
      </c>
      <c r="O3346" s="5">
        <v>0</v>
      </c>
      <c r="P3346" s="5">
        <v>0</v>
      </c>
      <c r="Q3346" s="5">
        <f t="shared" si="578"/>
        <v>1.925</v>
      </c>
      <c r="R3346" s="5">
        <f t="shared" si="579"/>
        <v>-1.925</v>
      </c>
      <c r="S3346" s="15">
        <f t="shared" si="580"/>
        <v>-1</v>
      </c>
      <c r="T3346">
        <v>0</v>
      </c>
      <c r="U3346" s="5" t="str">
        <f t="shared" si="581"/>
        <v>NA</v>
      </c>
      <c r="V3346" s="15">
        <f t="shared" si="582"/>
        <v>0</v>
      </c>
      <c r="W3346" s="15">
        <f t="shared" si="583"/>
        <v>0</v>
      </c>
      <c r="X3346" s="5">
        <f t="shared" si="584"/>
        <v>0</v>
      </c>
      <c r="Y3346" s="5">
        <f t="shared" si="585"/>
        <v>1.7325000000000002</v>
      </c>
      <c r="Z3346" s="5">
        <f t="shared" si="586"/>
        <v>-2.0212500000000002</v>
      </c>
      <c r="AA3346" s="5">
        <f t="shared" si="587"/>
        <v>0.19249999999999989</v>
      </c>
      <c r="AB3346" s="5">
        <f t="shared" si="588"/>
        <v>9.6250000000000169E-2</v>
      </c>
    </row>
    <row r="3347" spans="1:28" x14ac:dyDescent="0.55000000000000004">
      <c r="A3347" s="3" t="s">
        <v>28</v>
      </c>
      <c r="B3347" s="3" t="s">
        <v>5109</v>
      </c>
      <c r="C3347" t="s">
        <v>31</v>
      </c>
      <c r="D3347" s="3" t="s">
        <v>221</v>
      </c>
      <c r="E3347" s="3" t="s">
        <v>5356</v>
      </c>
      <c r="F3347" s="3" t="s">
        <v>35</v>
      </c>
      <c r="G3347" s="5">
        <v>6.25</v>
      </c>
      <c r="H3347">
        <v>2</v>
      </c>
      <c r="I3347" s="5">
        <v>1.9375</v>
      </c>
      <c r="J3347" s="5">
        <v>0.96875</v>
      </c>
      <c r="K3347">
        <v>9</v>
      </c>
      <c r="L3347" s="15">
        <v>0.22222222222222199</v>
      </c>
      <c r="M3347" s="13">
        <v>1</v>
      </c>
      <c r="N3347" s="15">
        <v>0</v>
      </c>
      <c r="O3347" s="5">
        <v>0</v>
      </c>
      <c r="P3347" s="5">
        <v>0</v>
      </c>
      <c r="Q3347" s="5">
        <f t="shared" si="578"/>
        <v>1.9375</v>
      </c>
      <c r="R3347" s="5">
        <f t="shared" si="579"/>
        <v>-1.9375</v>
      </c>
      <c r="S3347" s="15">
        <f t="shared" si="580"/>
        <v>-1</v>
      </c>
      <c r="T3347">
        <v>0</v>
      </c>
      <c r="U3347" s="5" t="str">
        <f t="shared" si="581"/>
        <v>NA</v>
      </c>
      <c r="V3347" s="15">
        <f t="shared" si="582"/>
        <v>0</v>
      </c>
      <c r="W3347" s="15">
        <f t="shared" si="583"/>
        <v>0</v>
      </c>
      <c r="X3347" s="5">
        <f t="shared" si="584"/>
        <v>0</v>
      </c>
      <c r="Y3347" s="5">
        <f t="shared" si="585"/>
        <v>1.7437500000000001</v>
      </c>
      <c r="Z3347" s="5">
        <f t="shared" si="586"/>
        <v>-2.0343750000000003</v>
      </c>
      <c r="AA3347" s="5">
        <f t="shared" si="587"/>
        <v>0.19374999999999987</v>
      </c>
      <c r="AB3347" s="5">
        <f t="shared" si="588"/>
        <v>9.6875000000000266E-2</v>
      </c>
    </row>
    <row r="3348" spans="1:28" x14ac:dyDescent="0.55000000000000004">
      <c r="A3348" s="3" t="s">
        <v>28</v>
      </c>
      <c r="B3348" s="3" t="s">
        <v>3217</v>
      </c>
      <c r="C3348" t="s">
        <v>31</v>
      </c>
      <c r="D3348" s="3" t="s">
        <v>125</v>
      </c>
      <c r="E3348" s="3" t="s">
        <v>3994</v>
      </c>
      <c r="F3348" s="3" t="s">
        <v>35</v>
      </c>
      <c r="G3348" s="5">
        <v>6.25</v>
      </c>
      <c r="H3348">
        <v>1</v>
      </c>
      <c r="I3348" s="5">
        <v>1.9375</v>
      </c>
      <c r="J3348" s="5">
        <v>1.9375</v>
      </c>
      <c r="K3348">
        <v>8</v>
      </c>
      <c r="L3348" s="15">
        <v>0.125</v>
      </c>
      <c r="M3348" s="13">
        <v>1.87</v>
      </c>
      <c r="N3348" s="15">
        <v>0</v>
      </c>
      <c r="O3348" s="5">
        <v>0</v>
      </c>
      <c r="P3348" s="5">
        <v>0</v>
      </c>
      <c r="Q3348" s="5">
        <f t="shared" si="578"/>
        <v>1.9375</v>
      </c>
      <c r="R3348" s="5">
        <f t="shared" si="579"/>
        <v>-1.9375</v>
      </c>
      <c r="S3348" s="15">
        <f t="shared" si="580"/>
        <v>-1</v>
      </c>
      <c r="T3348">
        <v>0</v>
      </c>
      <c r="U3348" s="5" t="str">
        <f t="shared" si="581"/>
        <v>NA</v>
      </c>
      <c r="V3348" s="15">
        <f t="shared" si="582"/>
        <v>0</v>
      </c>
      <c r="W3348" s="15">
        <f t="shared" si="583"/>
        <v>0</v>
      </c>
      <c r="X3348" s="5">
        <f t="shared" si="584"/>
        <v>0</v>
      </c>
      <c r="Y3348" s="5">
        <f t="shared" si="585"/>
        <v>1.7437500000000001</v>
      </c>
      <c r="Z3348" s="5">
        <f t="shared" si="586"/>
        <v>-2.0343750000000003</v>
      </c>
      <c r="AA3348" s="5">
        <f t="shared" si="587"/>
        <v>0.19374999999999987</v>
      </c>
      <c r="AB3348" s="5">
        <f t="shared" si="588"/>
        <v>9.6875000000000266E-2</v>
      </c>
    </row>
    <row r="3349" spans="1:28" x14ac:dyDescent="0.55000000000000004">
      <c r="A3349" s="3" t="s">
        <v>28</v>
      </c>
      <c r="B3349" s="3" t="s">
        <v>1600</v>
      </c>
      <c r="C3349" t="s">
        <v>31</v>
      </c>
      <c r="D3349" s="3" t="s">
        <v>32</v>
      </c>
      <c r="E3349" s="3" t="s">
        <v>5232</v>
      </c>
      <c r="F3349" s="3" t="s">
        <v>35</v>
      </c>
      <c r="G3349" s="5">
        <v>6.25</v>
      </c>
      <c r="H3349">
        <v>1</v>
      </c>
      <c r="I3349" s="5">
        <v>1.9375</v>
      </c>
      <c r="J3349" s="5">
        <v>1.9375</v>
      </c>
      <c r="K3349">
        <v>65</v>
      </c>
      <c r="L3349" s="15">
        <v>1.5384615384615401E-2</v>
      </c>
      <c r="M3349" s="13">
        <v>1.30538461538462</v>
      </c>
      <c r="N3349" s="15">
        <v>0</v>
      </c>
      <c r="O3349" s="5">
        <v>0</v>
      </c>
      <c r="P3349" s="5">
        <v>0</v>
      </c>
      <c r="Q3349" s="5">
        <f t="shared" si="578"/>
        <v>1.9375</v>
      </c>
      <c r="R3349" s="5">
        <f t="shared" si="579"/>
        <v>-1.9375</v>
      </c>
      <c r="S3349" s="15">
        <f t="shared" si="580"/>
        <v>-1</v>
      </c>
      <c r="T3349">
        <v>0</v>
      </c>
      <c r="U3349" s="5" t="str">
        <f t="shared" si="581"/>
        <v>NA</v>
      </c>
      <c r="V3349" s="15">
        <f t="shared" si="582"/>
        <v>0</v>
      </c>
      <c r="W3349" s="15">
        <f t="shared" si="583"/>
        <v>0</v>
      </c>
      <c r="X3349" s="5">
        <f t="shared" si="584"/>
        <v>0</v>
      </c>
      <c r="Y3349" s="5">
        <f t="shared" si="585"/>
        <v>1.7437500000000001</v>
      </c>
      <c r="Z3349" s="5">
        <f t="shared" si="586"/>
        <v>-2.0343750000000003</v>
      </c>
      <c r="AA3349" s="5">
        <f t="shared" si="587"/>
        <v>0.19374999999999987</v>
      </c>
      <c r="AB3349" s="5">
        <f t="shared" si="588"/>
        <v>9.6875000000000266E-2</v>
      </c>
    </row>
    <row r="3350" spans="1:28" x14ac:dyDescent="0.55000000000000004">
      <c r="A3350" s="3" t="s">
        <v>28</v>
      </c>
      <c r="B3350" s="3" t="s">
        <v>3997</v>
      </c>
      <c r="C3350" t="s">
        <v>31</v>
      </c>
      <c r="D3350" s="3" t="s">
        <v>32</v>
      </c>
      <c r="E3350" s="3" t="s">
        <v>2921</v>
      </c>
      <c r="F3350" s="3" t="s">
        <v>35</v>
      </c>
      <c r="G3350" s="5">
        <v>6.25</v>
      </c>
      <c r="H3350">
        <v>1</v>
      </c>
      <c r="I3350" s="5">
        <v>1.95</v>
      </c>
      <c r="J3350" s="5">
        <v>1.95</v>
      </c>
      <c r="K3350">
        <v>6</v>
      </c>
      <c r="L3350" s="15">
        <v>0.16666666666666699</v>
      </c>
      <c r="M3350" s="13">
        <v>1</v>
      </c>
      <c r="N3350" s="15">
        <v>0</v>
      </c>
      <c r="O3350" s="5">
        <v>0</v>
      </c>
      <c r="P3350" s="5">
        <v>0</v>
      </c>
      <c r="Q3350" s="5">
        <f t="shared" si="578"/>
        <v>1.95</v>
      </c>
      <c r="R3350" s="5">
        <f t="shared" si="579"/>
        <v>-1.95</v>
      </c>
      <c r="S3350" s="15">
        <f t="shared" si="580"/>
        <v>-1</v>
      </c>
      <c r="T3350">
        <v>0</v>
      </c>
      <c r="U3350" s="5" t="str">
        <f t="shared" si="581"/>
        <v>NA</v>
      </c>
      <c r="V3350" s="15">
        <f t="shared" si="582"/>
        <v>0</v>
      </c>
      <c r="W3350" s="15">
        <f t="shared" si="583"/>
        <v>0</v>
      </c>
      <c r="X3350" s="5">
        <f t="shared" si="584"/>
        <v>0</v>
      </c>
      <c r="Y3350" s="5">
        <f t="shared" si="585"/>
        <v>1.7549999999999999</v>
      </c>
      <c r="Z3350" s="5">
        <f t="shared" si="586"/>
        <v>-2.0474999999999999</v>
      </c>
      <c r="AA3350" s="5">
        <f t="shared" si="587"/>
        <v>0.19500000000000006</v>
      </c>
      <c r="AB3350" s="5">
        <f t="shared" si="588"/>
        <v>9.749999999999992E-2</v>
      </c>
    </row>
    <row r="3351" spans="1:28" x14ac:dyDescent="0.55000000000000004">
      <c r="A3351" s="3" t="s">
        <v>28</v>
      </c>
      <c r="B3351" s="3" t="s">
        <v>3202</v>
      </c>
      <c r="C3351" t="s">
        <v>31</v>
      </c>
      <c r="D3351" s="3" t="s">
        <v>32</v>
      </c>
      <c r="E3351" s="3" t="s">
        <v>2744</v>
      </c>
      <c r="F3351" s="3" t="s">
        <v>35</v>
      </c>
      <c r="G3351" s="5">
        <v>6.25</v>
      </c>
      <c r="H3351">
        <v>2</v>
      </c>
      <c r="I3351" s="5">
        <v>1.9875</v>
      </c>
      <c r="J3351" s="5">
        <v>0.99375000000000002</v>
      </c>
      <c r="K3351">
        <v>21</v>
      </c>
      <c r="L3351" s="15">
        <v>9.5238095238095205E-2</v>
      </c>
      <c r="M3351" s="13">
        <v>1.0952380952381</v>
      </c>
      <c r="N3351" s="15">
        <v>0</v>
      </c>
      <c r="O3351" s="5">
        <v>0</v>
      </c>
      <c r="P3351" s="5">
        <v>0</v>
      </c>
      <c r="Q3351" s="5">
        <f t="shared" si="578"/>
        <v>1.9875</v>
      </c>
      <c r="R3351" s="5">
        <f t="shared" si="579"/>
        <v>-1.9875</v>
      </c>
      <c r="S3351" s="15">
        <f t="shared" si="580"/>
        <v>-1</v>
      </c>
      <c r="T3351">
        <v>0</v>
      </c>
      <c r="U3351" s="5" t="str">
        <f t="shared" si="581"/>
        <v>NA</v>
      </c>
      <c r="V3351" s="15">
        <f t="shared" si="582"/>
        <v>0</v>
      </c>
      <c r="W3351" s="15">
        <f t="shared" si="583"/>
        <v>0</v>
      </c>
      <c r="X3351" s="5">
        <f t="shared" si="584"/>
        <v>0</v>
      </c>
      <c r="Y3351" s="5">
        <f t="shared" si="585"/>
        <v>1.7887500000000001</v>
      </c>
      <c r="Z3351" s="5">
        <f t="shared" si="586"/>
        <v>-2.086875</v>
      </c>
      <c r="AA3351" s="5">
        <f t="shared" si="587"/>
        <v>0.19874999999999998</v>
      </c>
      <c r="AB3351" s="5">
        <f t="shared" si="588"/>
        <v>9.9374999999999991E-2</v>
      </c>
    </row>
    <row r="3352" spans="1:28" x14ac:dyDescent="0.55000000000000004">
      <c r="A3352" s="3" t="s">
        <v>28</v>
      </c>
      <c r="B3352" s="3" t="s">
        <v>3217</v>
      </c>
      <c r="C3352" t="s">
        <v>31</v>
      </c>
      <c r="D3352" s="3" t="s">
        <v>5157</v>
      </c>
      <c r="E3352" s="3" t="s">
        <v>5362</v>
      </c>
      <c r="F3352" s="3" t="s">
        <v>35</v>
      </c>
      <c r="G3352" s="5">
        <v>6.25</v>
      </c>
      <c r="H3352">
        <v>1</v>
      </c>
      <c r="I3352" s="5">
        <v>2</v>
      </c>
      <c r="J3352" s="5">
        <v>2</v>
      </c>
      <c r="K3352">
        <v>2</v>
      </c>
      <c r="L3352" s="15">
        <v>0.5</v>
      </c>
      <c r="M3352" s="13">
        <v>1</v>
      </c>
      <c r="N3352" s="15">
        <v>0</v>
      </c>
      <c r="O3352" s="5">
        <v>0</v>
      </c>
      <c r="P3352" s="5">
        <v>0</v>
      </c>
      <c r="Q3352" s="5">
        <f t="shared" si="578"/>
        <v>2</v>
      </c>
      <c r="R3352" s="5">
        <f t="shared" si="579"/>
        <v>-2</v>
      </c>
      <c r="S3352" s="15">
        <f t="shared" si="580"/>
        <v>-1</v>
      </c>
      <c r="T3352">
        <v>0</v>
      </c>
      <c r="U3352" s="5" t="str">
        <f t="shared" si="581"/>
        <v>NA</v>
      </c>
      <c r="V3352" s="15">
        <f t="shared" si="582"/>
        <v>0</v>
      </c>
      <c r="W3352" s="15">
        <f t="shared" si="583"/>
        <v>0</v>
      </c>
      <c r="X3352" s="5">
        <f t="shared" si="584"/>
        <v>0</v>
      </c>
      <c r="Y3352" s="5">
        <f t="shared" si="585"/>
        <v>1.8</v>
      </c>
      <c r="Z3352" s="5">
        <f t="shared" si="586"/>
        <v>-2.1</v>
      </c>
      <c r="AA3352" s="5">
        <f t="shared" si="587"/>
        <v>0.19999999999999996</v>
      </c>
      <c r="AB3352" s="5">
        <f t="shared" si="588"/>
        <v>0.10000000000000009</v>
      </c>
    </row>
    <row r="3353" spans="1:28" x14ac:dyDescent="0.55000000000000004">
      <c r="A3353" s="3" t="s">
        <v>28</v>
      </c>
      <c r="B3353" s="3" t="s">
        <v>3190</v>
      </c>
      <c r="C3353" t="s">
        <v>31</v>
      </c>
      <c r="D3353" s="3" t="s">
        <v>75</v>
      </c>
      <c r="E3353" s="3" t="s">
        <v>3348</v>
      </c>
      <c r="F3353" s="3" t="s">
        <v>35</v>
      </c>
      <c r="G3353" s="5">
        <v>6.25</v>
      </c>
      <c r="H3353">
        <v>2</v>
      </c>
      <c r="I3353" s="5">
        <v>2</v>
      </c>
      <c r="J3353" s="5">
        <v>1</v>
      </c>
      <c r="K3353">
        <v>51</v>
      </c>
      <c r="L3353" s="15">
        <v>3.9215686274509796E-2</v>
      </c>
      <c r="M3353" s="13">
        <v>1.0780392156862699</v>
      </c>
      <c r="N3353" s="15">
        <v>0</v>
      </c>
      <c r="O3353" s="5">
        <v>0</v>
      </c>
      <c r="P3353" s="5">
        <v>0</v>
      </c>
      <c r="Q3353" s="5">
        <f t="shared" si="578"/>
        <v>2</v>
      </c>
      <c r="R3353" s="5">
        <f t="shared" si="579"/>
        <v>-2</v>
      </c>
      <c r="S3353" s="15">
        <f t="shared" si="580"/>
        <v>-1</v>
      </c>
      <c r="T3353">
        <v>0</v>
      </c>
      <c r="U3353" s="5" t="str">
        <f t="shared" si="581"/>
        <v>NA</v>
      </c>
      <c r="V3353" s="15">
        <f t="shared" si="582"/>
        <v>0</v>
      </c>
      <c r="W3353" s="15">
        <f t="shared" si="583"/>
        <v>0</v>
      </c>
      <c r="X3353" s="5">
        <f t="shared" si="584"/>
        <v>0</v>
      </c>
      <c r="Y3353" s="5">
        <f t="shared" si="585"/>
        <v>1.8</v>
      </c>
      <c r="Z3353" s="5">
        <f t="shared" si="586"/>
        <v>-2.1</v>
      </c>
      <c r="AA3353" s="5">
        <f t="shared" si="587"/>
        <v>0.19999999999999996</v>
      </c>
      <c r="AB3353" s="5">
        <f t="shared" si="588"/>
        <v>0.10000000000000009</v>
      </c>
    </row>
    <row r="3354" spans="1:28" x14ac:dyDescent="0.55000000000000004">
      <c r="A3354" s="3" t="s">
        <v>28</v>
      </c>
      <c r="B3354" s="3" t="s">
        <v>5314</v>
      </c>
      <c r="C3354" t="s">
        <v>31</v>
      </c>
      <c r="D3354" s="3" t="s">
        <v>133</v>
      </c>
      <c r="E3354" s="3" t="s">
        <v>3300</v>
      </c>
      <c r="F3354" s="3" t="s">
        <v>35</v>
      </c>
      <c r="G3354" s="5">
        <v>6.25</v>
      </c>
      <c r="H3354">
        <v>1</v>
      </c>
      <c r="I3354" s="5">
        <v>2.0375000000000001</v>
      </c>
      <c r="J3354" s="5">
        <v>2.0375000000000001</v>
      </c>
      <c r="K3354">
        <v>1</v>
      </c>
      <c r="L3354" s="15">
        <v>1</v>
      </c>
      <c r="M3354" s="13">
        <v>1</v>
      </c>
      <c r="N3354" s="15">
        <v>0</v>
      </c>
      <c r="O3354" s="5">
        <v>0</v>
      </c>
      <c r="P3354" s="5">
        <v>0</v>
      </c>
      <c r="Q3354" s="5">
        <f t="shared" si="578"/>
        <v>2.0375000000000001</v>
      </c>
      <c r="R3354" s="5">
        <f t="shared" si="579"/>
        <v>-2.0375000000000001</v>
      </c>
      <c r="S3354" s="15">
        <f t="shared" si="580"/>
        <v>-1</v>
      </c>
      <c r="T3354">
        <v>0</v>
      </c>
      <c r="U3354" s="5" t="str">
        <f t="shared" si="581"/>
        <v>NA</v>
      </c>
      <c r="V3354" s="15">
        <f t="shared" si="582"/>
        <v>0</v>
      </c>
      <c r="W3354" s="15">
        <f t="shared" si="583"/>
        <v>0</v>
      </c>
      <c r="X3354" s="5">
        <f t="shared" si="584"/>
        <v>0</v>
      </c>
      <c r="Y3354" s="5">
        <f t="shared" si="585"/>
        <v>1.8337500000000002</v>
      </c>
      <c r="Z3354" s="5">
        <f t="shared" si="586"/>
        <v>-2.1393750000000002</v>
      </c>
      <c r="AA3354" s="5">
        <f t="shared" si="587"/>
        <v>0.20374999999999988</v>
      </c>
      <c r="AB3354" s="5">
        <f t="shared" si="588"/>
        <v>0.10187500000000016</v>
      </c>
    </row>
    <row r="3355" spans="1:28" x14ac:dyDescent="0.55000000000000004">
      <c r="A3355" s="3" t="s">
        <v>28</v>
      </c>
      <c r="B3355" s="3" t="s">
        <v>5123</v>
      </c>
      <c r="C3355" t="s">
        <v>31</v>
      </c>
      <c r="D3355" s="3" t="s">
        <v>40</v>
      </c>
      <c r="E3355" s="3" t="s">
        <v>5097</v>
      </c>
      <c r="F3355" s="3" t="s">
        <v>35</v>
      </c>
      <c r="G3355" s="5">
        <v>6.25</v>
      </c>
      <c r="H3355">
        <v>2</v>
      </c>
      <c r="I3355" s="5">
        <v>2.0625</v>
      </c>
      <c r="J3355" s="5">
        <v>1.03125</v>
      </c>
      <c r="K3355">
        <v>46</v>
      </c>
      <c r="L3355" s="15">
        <v>4.3478260869565195E-2</v>
      </c>
      <c r="M3355" s="13">
        <v>1</v>
      </c>
      <c r="N3355" s="15">
        <v>0</v>
      </c>
      <c r="O3355" s="5">
        <v>0</v>
      </c>
      <c r="P3355" s="5">
        <v>0</v>
      </c>
      <c r="Q3355" s="5">
        <f t="shared" si="578"/>
        <v>2.0625</v>
      </c>
      <c r="R3355" s="5">
        <f t="shared" si="579"/>
        <v>-2.0625</v>
      </c>
      <c r="S3355" s="15">
        <f t="shared" si="580"/>
        <v>-1</v>
      </c>
      <c r="T3355">
        <v>0</v>
      </c>
      <c r="U3355" s="5" t="str">
        <f t="shared" si="581"/>
        <v>NA</v>
      </c>
      <c r="V3355" s="15">
        <f t="shared" si="582"/>
        <v>0</v>
      </c>
      <c r="W3355" s="15">
        <f t="shared" si="583"/>
        <v>0</v>
      </c>
      <c r="X3355" s="5">
        <f t="shared" si="584"/>
        <v>0</v>
      </c>
      <c r="Y3355" s="5">
        <f t="shared" si="585"/>
        <v>1.85625</v>
      </c>
      <c r="Z3355" s="5">
        <f t="shared" si="586"/>
        <v>-2.1656249999999999</v>
      </c>
      <c r="AA3355" s="5">
        <f t="shared" si="587"/>
        <v>0.20625000000000004</v>
      </c>
      <c r="AB3355" s="5">
        <f t="shared" si="588"/>
        <v>0.10312499999999991</v>
      </c>
    </row>
    <row r="3356" spans="1:28" x14ac:dyDescent="0.55000000000000004">
      <c r="A3356" s="3" t="s">
        <v>28</v>
      </c>
      <c r="B3356" s="3" t="s">
        <v>5137</v>
      </c>
      <c r="C3356" t="s">
        <v>31</v>
      </c>
      <c r="D3356" s="3" t="s">
        <v>104</v>
      </c>
      <c r="E3356" s="3" t="s">
        <v>616</v>
      </c>
      <c r="F3356" s="3" t="s">
        <v>35</v>
      </c>
      <c r="G3356" s="5">
        <v>6.25</v>
      </c>
      <c r="H3356">
        <v>2</v>
      </c>
      <c r="I3356" s="5">
        <v>2.0625</v>
      </c>
      <c r="J3356" s="5">
        <v>1.03125</v>
      </c>
      <c r="K3356">
        <v>3</v>
      </c>
      <c r="L3356" s="15">
        <v>0.66666666666666696</v>
      </c>
      <c r="M3356" s="13">
        <v>1</v>
      </c>
      <c r="N3356" s="15">
        <v>0</v>
      </c>
      <c r="O3356" s="5">
        <v>0</v>
      </c>
      <c r="P3356" s="5">
        <v>0</v>
      </c>
      <c r="Q3356" s="5">
        <f t="shared" si="578"/>
        <v>2.0625</v>
      </c>
      <c r="R3356" s="5">
        <f t="shared" si="579"/>
        <v>-2.0625</v>
      </c>
      <c r="S3356" s="15">
        <f t="shared" si="580"/>
        <v>-1</v>
      </c>
      <c r="T3356">
        <v>0</v>
      </c>
      <c r="U3356" s="5" t="str">
        <f t="shared" si="581"/>
        <v>NA</v>
      </c>
      <c r="V3356" s="15">
        <f t="shared" si="582"/>
        <v>0</v>
      </c>
      <c r="W3356" s="15">
        <f t="shared" si="583"/>
        <v>0</v>
      </c>
      <c r="X3356" s="5">
        <f t="shared" si="584"/>
        <v>0</v>
      </c>
      <c r="Y3356" s="5">
        <f t="shared" si="585"/>
        <v>1.85625</v>
      </c>
      <c r="Z3356" s="5">
        <f t="shared" si="586"/>
        <v>-2.1656249999999999</v>
      </c>
      <c r="AA3356" s="5">
        <f t="shared" si="587"/>
        <v>0.20625000000000004</v>
      </c>
      <c r="AB3356" s="5">
        <f t="shared" si="588"/>
        <v>0.10312499999999991</v>
      </c>
    </row>
    <row r="3357" spans="1:28" x14ac:dyDescent="0.55000000000000004">
      <c r="A3357" s="3" t="s">
        <v>28</v>
      </c>
      <c r="B3357" s="3" t="s">
        <v>1460</v>
      </c>
      <c r="C3357" t="s">
        <v>31</v>
      </c>
      <c r="D3357" s="3" t="s">
        <v>262</v>
      </c>
      <c r="E3357" s="3" t="s">
        <v>2706</v>
      </c>
      <c r="F3357" s="3" t="s">
        <v>35</v>
      </c>
      <c r="G3357" s="5">
        <v>6.25</v>
      </c>
      <c r="H3357">
        <v>2</v>
      </c>
      <c r="I3357" s="5">
        <v>2.1</v>
      </c>
      <c r="J3357" s="5">
        <v>1.05</v>
      </c>
      <c r="K3357">
        <v>285</v>
      </c>
      <c r="L3357" s="15">
        <v>7.0175438596491195E-3</v>
      </c>
      <c r="M3357" s="13">
        <v>5.3852280701754403</v>
      </c>
      <c r="N3357" s="15">
        <v>0</v>
      </c>
      <c r="O3357" s="5">
        <v>0</v>
      </c>
      <c r="P3357" s="5">
        <v>0</v>
      </c>
      <c r="Q3357" s="5">
        <f t="shared" si="578"/>
        <v>2.1</v>
      </c>
      <c r="R3357" s="5">
        <f t="shared" si="579"/>
        <v>-2.1</v>
      </c>
      <c r="S3357" s="15">
        <f t="shared" si="580"/>
        <v>-1</v>
      </c>
      <c r="T3357">
        <v>0</v>
      </c>
      <c r="U3357" s="5" t="str">
        <f t="shared" si="581"/>
        <v>NA</v>
      </c>
      <c r="V3357" s="15">
        <f t="shared" si="582"/>
        <v>0</v>
      </c>
      <c r="W3357" s="15">
        <f t="shared" si="583"/>
        <v>0</v>
      </c>
      <c r="X3357" s="5">
        <f t="shared" si="584"/>
        <v>0</v>
      </c>
      <c r="Y3357" s="5">
        <f t="shared" si="585"/>
        <v>1.8900000000000001</v>
      </c>
      <c r="Z3357" s="5">
        <f t="shared" si="586"/>
        <v>-2.2050000000000001</v>
      </c>
      <c r="AA3357" s="5">
        <f t="shared" si="587"/>
        <v>0.20999999999999996</v>
      </c>
      <c r="AB3357" s="5">
        <f t="shared" si="588"/>
        <v>0.10499999999999998</v>
      </c>
    </row>
    <row r="3358" spans="1:28" x14ac:dyDescent="0.55000000000000004">
      <c r="A3358" s="3" t="s">
        <v>28</v>
      </c>
      <c r="B3358" s="3" t="s">
        <v>2899</v>
      </c>
      <c r="C3358" t="s">
        <v>66</v>
      </c>
      <c r="D3358" s="3" t="s">
        <v>32</v>
      </c>
      <c r="E3358" s="3" t="s">
        <v>5188</v>
      </c>
      <c r="F3358" s="3" t="s">
        <v>35</v>
      </c>
      <c r="G3358" s="5">
        <v>6.25</v>
      </c>
      <c r="H3358">
        <v>1</v>
      </c>
      <c r="I3358" s="5">
        <v>2.1124999999999998</v>
      </c>
      <c r="J3358" s="5">
        <v>2.1124999999999998</v>
      </c>
      <c r="K3358">
        <v>4</v>
      </c>
      <c r="L3358" s="15">
        <v>0.25</v>
      </c>
      <c r="M3358" s="13">
        <v>1</v>
      </c>
      <c r="N3358" s="15">
        <v>0</v>
      </c>
      <c r="O3358" s="5">
        <v>0</v>
      </c>
      <c r="P3358" s="5">
        <v>0</v>
      </c>
      <c r="Q3358" s="5">
        <f t="shared" si="578"/>
        <v>2.1124999999999998</v>
      </c>
      <c r="R3358" s="5">
        <f t="shared" si="579"/>
        <v>-2.1124999999999998</v>
      </c>
      <c r="S3358" s="15">
        <f t="shared" si="580"/>
        <v>-1</v>
      </c>
      <c r="T3358">
        <v>0</v>
      </c>
      <c r="U3358" s="5" t="str">
        <f t="shared" si="581"/>
        <v>NA</v>
      </c>
      <c r="V3358" s="15">
        <f t="shared" si="582"/>
        <v>0</v>
      </c>
      <c r="W3358" s="15">
        <f t="shared" si="583"/>
        <v>0</v>
      </c>
      <c r="X3358" s="5">
        <f t="shared" si="584"/>
        <v>0</v>
      </c>
      <c r="Y3358" s="5">
        <f t="shared" si="585"/>
        <v>1.9012499999999999</v>
      </c>
      <c r="Z3358" s="5">
        <f t="shared" si="586"/>
        <v>-2.2181250000000001</v>
      </c>
      <c r="AA3358" s="5">
        <f t="shared" si="587"/>
        <v>0.21124999999999994</v>
      </c>
      <c r="AB3358" s="5">
        <f t="shared" si="588"/>
        <v>0.1056250000000003</v>
      </c>
    </row>
    <row r="3359" spans="1:28" x14ac:dyDescent="0.55000000000000004">
      <c r="A3359" s="3" t="s">
        <v>28</v>
      </c>
      <c r="B3359" s="3" t="s">
        <v>1832</v>
      </c>
      <c r="C3359" t="s">
        <v>31</v>
      </c>
      <c r="D3359" s="3" t="s">
        <v>125</v>
      </c>
      <c r="E3359" s="3" t="s">
        <v>126</v>
      </c>
      <c r="F3359" s="3" t="s">
        <v>35</v>
      </c>
      <c r="G3359" s="5">
        <v>6.25</v>
      </c>
      <c r="H3359">
        <v>1</v>
      </c>
      <c r="I3359" s="5">
        <v>2.125</v>
      </c>
      <c r="J3359" s="5">
        <v>2.125</v>
      </c>
      <c r="K3359">
        <v>5</v>
      </c>
      <c r="L3359" s="15">
        <v>0.2</v>
      </c>
      <c r="M3359" s="13">
        <v>1</v>
      </c>
      <c r="N3359" s="15">
        <v>0</v>
      </c>
      <c r="O3359" s="5">
        <v>0</v>
      </c>
      <c r="P3359" s="5">
        <v>0</v>
      </c>
      <c r="Q3359" s="5">
        <f t="shared" si="578"/>
        <v>2.125</v>
      </c>
      <c r="R3359" s="5">
        <f t="shared" si="579"/>
        <v>-2.125</v>
      </c>
      <c r="S3359" s="15">
        <f t="shared" si="580"/>
        <v>-1</v>
      </c>
      <c r="T3359">
        <v>0</v>
      </c>
      <c r="U3359" s="5" t="str">
        <f t="shared" si="581"/>
        <v>NA</v>
      </c>
      <c r="V3359" s="15">
        <f t="shared" si="582"/>
        <v>0</v>
      </c>
      <c r="W3359" s="15">
        <f t="shared" si="583"/>
        <v>0</v>
      </c>
      <c r="X3359" s="5">
        <f t="shared" si="584"/>
        <v>0</v>
      </c>
      <c r="Y3359" s="5">
        <f t="shared" si="585"/>
        <v>1.9125000000000001</v>
      </c>
      <c r="Z3359" s="5">
        <f t="shared" si="586"/>
        <v>-2.2312500000000002</v>
      </c>
      <c r="AA3359" s="5">
        <f t="shared" si="587"/>
        <v>0.21249999999999991</v>
      </c>
      <c r="AB3359" s="5">
        <f t="shared" si="588"/>
        <v>0.10625000000000018</v>
      </c>
    </row>
    <row r="3360" spans="1:28" x14ac:dyDescent="0.55000000000000004">
      <c r="A3360" s="3" t="s">
        <v>28</v>
      </c>
      <c r="B3360" s="3" t="s">
        <v>4609</v>
      </c>
      <c r="C3360" t="s">
        <v>66</v>
      </c>
      <c r="D3360" s="3" t="s">
        <v>32</v>
      </c>
      <c r="E3360" s="3" t="s">
        <v>5188</v>
      </c>
      <c r="F3360" s="3" t="s">
        <v>35</v>
      </c>
      <c r="G3360" s="5">
        <v>6.25</v>
      </c>
      <c r="H3360">
        <v>1</v>
      </c>
      <c r="I3360" s="5">
        <v>2.125</v>
      </c>
      <c r="J3360" s="5">
        <v>2.125</v>
      </c>
      <c r="K3360">
        <v>3</v>
      </c>
      <c r="L3360" s="15">
        <v>0.33333333333333298</v>
      </c>
      <c r="M3360" s="13">
        <v>1</v>
      </c>
      <c r="N3360" s="15">
        <v>0</v>
      </c>
      <c r="O3360" s="5">
        <v>0</v>
      </c>
      <c r="P3360" s="5">
        <v>0</v>
      </c>
      <c r="Q3360" s="5">
        <f t="shared" si="578"/>
        <v>2.125</v>
      </c>
      <c r="R3360" s="5">
        <f t="shared" si="579"/>
        <v>-2.125</v>
      </c>
      <c r="S3360" s="15">
        <f t="shared" si="580"/>
        <v>-1</v>
      </c>
      <c r="T3360">
        <v>0</v>
      </c>
      <c r="U3360" s="5" t="str">
        <f t="shared" si="581"/>
        <v>NA</v>
      </c>
      <c r="V3360" s="15">
        <f t="shared" si="582"/>
        <v>0</v>
      </c>
      <c r="W3360" s="15">
        <f t="shared" si="583"/>
        <v>0</v>
      </c>
      <c r="X3360" s="5">
        <f t="shared" si="584"/>
        <v>0</v>
      </c>
      <c r="Y3360" s="5">
        <f t="shared" si="585"/>
        <v>1.9125000000000001</v>
      </c>
      <c r="Z3360" s="5">
        <f t="shared" si="586"/>
        <v>-2.2312500000000002</v>
      </c>
      <c r="AA3360" s="5">
        <f t="shared" si="587"/>
        <v>0.21249999999999991</v>
      </c>
      <c r="AB3360" s="5">
        <f t="shared" si="588"/>
        <v>0.10625000000000018</v>
      </c>
    </row>
    <row r="3361" spans="1:28" x14ac:dyDescent="0.55000000000000004">
      <c r="A3361" s="3" t="s">
        <v>28</v>
      </c>
      <c r="B3361" s="3" t="s">
        <v>846</v>
      </c>
      <c r="C3361" t="s">
        <v>66</v>
      </c>
      <c r="D3361" s="3" t="s">
        <v>325</v>
      </c>
      <c r="E3361" s="3" t="s">
        <v>165</v>
      </c>
      <c r="F3361" s="3" t="s">
        <v>35</v>
      </c>
      <c r="G3361" s="5">
        <v>6.25</v>
      </c>
      <c r="H3361">
        <v>4</v>
      </c>
      <c r="I3361" s="5">
        <v>2.125</v>
      </c>
      <c r="J3361" s="5">
        <v>0.53125</v>
      </c>
      <c r="K3361">
        <v>286</v>
      </c>
      <c r="L3361" s="15">
        <v>1.3986013986014002E-2</v>
      </c>
      <c r="M3361" s="13">
        <v>1.15195804195804</v>
      </c>
      <c r="N3361" s="15">
        <v>0</v>
      </c>
      <c r="O3361" s="5">
        <v>0</v>
      </c>
      <c r="P3361" s="5">
        <v>0</v>
      </c>
      <c r="Q3361" s="5">
        <f t="shared" si="578"/>
        <v>2.125</v>
      </c>
      <c r="R3361" s="5">
        <f t="shared" si="579"/>
        <v>-2.125</v>
      </c>
      <c r="S3361" s="15">
        <f t="shared" si="580"/>
        <v>-1</v>
      </c>
      <c r="T3361">
        <v>0</v>
      </c>
      <c r="U3361" s="5" t="str">
        <f t="shared" si="581"/>
        <v>NA</v>
      </c>
      <c r="V3361" s="15">
        <f t="shared" si="582"/>
        <v>0</v>
      </c>
      <c r="W3361" s="15">
        <f t="shared" si="583"/>
        <v>0</v>
      </c>
      <c r="X3361" s="5">
        <f t="shared" si="584"/>
        <v>0</v>
      </c>
      <c r="Y3361" s="5">
        <f t="shared" si="585"/>
        <v>1.9125000000000001</v>
      </c>
      <c r="Z3361" s="5">
        <f t="shared" si="586"/>
        <v>-2.2312500000000002</v>
      </c>
      <c r="AA3361" s="5">
        <f t="shared" si="587"/>
        <v>0.21249999999999991</v>
      </c>
      <c r="AB3361" s="5">
        <f t="shared" si="588"/>
        <v>0.10625000000000018</v>
      </c>
    </row>
    <row r="3362" spans="1:28" x14ac:dyDescent="0.55000000000000004">
      <c r="A3362" s="3" t="s">
        <v>28</v>
      </c>
      <c r="B3362" s="3" t="s">
        <v>613</v>
      </c>
      <c r="C3362" t="s">
        <v>66</v>
      </c>
      <c r="D3362" s="3" t="s">
        <v>325</v>
      </c>
      <c r="E3362" s="3" t="s">
        <v>165</v>
      </c>
      <c r="F3362" s="3" t="s">
        <v>35</v>
      </c>
      <c r="G3362" s="5">
        <v>6.25</v>
      </c>
      <c r="H3362">
        <v>2</v>
      </c>
      <c r="I3362" s="5">
        <v>2.125</v>
      </c>
      <c r="J3362" s="5">
        <v>1.0625</v>
      </c>
      <c r="K3362">
        <v>47</v>
      </c>
      <c r="L3362" s="15">
        <v>4.2553191489361701E-2</v>
      </c>
      <c r="M3362" s="13">
        <v>1</v>
      </c>
      <c r="N3362" s="15">
        <v>0</v>
      </c>
      <c r="O3362" s="5">
        <v>0</v>
      </c>
      <c r="P3362" s="5">
        <v>0</v>
      </c>
      <c r="Q3362" s="5">
        <f t="shared" si="578"/>
        <v>2.125</v>
      </c>
      <c r="R3362" s="5">
        <f t="shared" si="579"/>
        <v>-2.125</v>
      </c>
      <c r="S3362" s="15">
        <f t="shared" si="580"/>
        <v>-1</v>
      </c>
      <c r="T3362">
        <v>0</v>
      </c>
      <c r="U3362" s="5" t="str">
        <f t="shared" si="581"/>
        <v>NA</v>
      </c>
      <c r="V3362" s="15">
        <f t="shared" si="582"/>
        <v>0</v>
      </c>
      <c r="W3362" s="15">
        <f t="shared" si="583"/>
        <v>0</v>
      </c>
      <c r="X3362" s="5">
        <f t="shared" si="584"/>
        <v>0</v>
      </c>
      <c r="Y3362" s="5">
        <f t="shared" si="585"/>
        <v>1.9125000000000001</v>
      </c>
      <c r="Z3362" s="5">
        <f t="shared" si="586"/>
        <v>-2.2312500000000002</v>
      </c>
      <c r="AA3362" s="5">
        <f t="shared" si="587"/>
        <v>0.21249999999999991</v>
      </c>
      <c r="AB3362" s="5">
        <f t="shared" si="588"/>
        <v>0.10625000000000018</v>
      </c>
    </row>
    <row r="3363" spans="1:28" x14ac:dyDescent="0.55000000000000004">
      <c r="A3363" s="3" t="s">
        <v>28</v>
      </c>
      <c r="B3363" s="3" t="s">
        <v>2397</v>
      </c>
      <c r="C3363" t="s">
        <v>66</v>
      </c>
      <c r="D3363" s="3" t="s">
        <v>32</v>
      </c>
      <c r="E3363" s="3" t="s">
        <v>5374</v>
      </c>
      <c r="F3363" s="3" t="s">
        <v>35</v>
      </c>
      <c r="G3363" s="5">
        <v>6.25</v>
      </c>
      <c r="H3363">
        <v>1</v>
      </c>
      <c r="I3363" s="5">
        <v>2.1375000000000002</v>
      </c>
      <c r="J3363" s="5">
        <v>2.1375000000000002</v>
      </c>
      <c r="K3363">
        <v>487</v>
      </c>
      <c r="L3363" s="15">
        <v>2.05338809034908E-3</v>
      </c>
      <c r="M3363" s="13">
        <v>1</v>
      </c>
      <c r="N3363" s="15">
        <v>0</v>
      </c>
      <c r="O3363" s="5">
        <v>0</v>
      </c>
      <c r="P3363" s="5">
        <v>0</v>
      </c>
      <c r="Q3363" s="5">
        <f t="shared" si="578"/>
        <v>2.1375000000000002</v>
      </c>
      <c r="R3363" s="5">
        <f t="shared" si="579"/>
        <v>-2.1375000000000002</v>
      </c>
      <c r="S3363" s="15">
        <f t="shared" si="580"/>
        <v>-1</v>
      </c>
      <c r="T3363">
        <v>0</v>
      </c>
      <c r="U3363" s="5" t="str">
        <f t="shared" si="581"/>
        <v>NA</v>
      </c>
      <c r="V3363" s="15">
        <f t="shared" si="582"/>
        <v>0</v>
      </c>
      <c r="W3363" s="15">
        <f t="shared" si="583"/>
        <v>0</v>
      </c>
      <c r="X3363" s="5">
        <f t="shared" si="584"/>
        <v>0</v>
      </c>
      <c r="Y3363" s="5">
        <f t="shared" si="585"/>
        <v>1.9237500000000003</v>
      </c>
      <c r="Z3363" s="5">
        <f t="shared" si="586"/>
        <v>-2.2443750000000002</v>
      </c>
      <c r="AA3363" s="5">
        <f t="shared" si="587"/>
        <v>0.21374999999999988</v>
      </c>
      <c r="AB3363" s="5">
        <f t="shared" si="588"/>
        <v>0.10687500000000005</v>
      </c>
    </row>
    <row r="3364" spans="1:28" x14ac:dyDescent="0.55000000000000004">
      <c r="A3364" s="3" t="s">
        <v>28</v>
      </c>
      <c r="B3364" s="3" t="s">
        <v>2998</v>
      </c>
      <c r="C3364" t="s">
        <v>31</v>
      </c>
      <c r="D3364" s="3" t="s">
        <v>221</v>
      </c>
      <c r="E3364" s="3" t="s">
        <v>5258</v>
      </c>
      <c r="F3364" s="3" t="s">
        <v>35</v>
      </c>
      <c r="G3364" s="5">
        <v>6.25</v>
      </c>
      <c r="H3364">
        <v>1</v>
      </c>
      <c r="I3364" s="5">
        <v>2.15</v>
      </c>
      <c r="J3364" s="5">
        <v>2.15</v>
      </c>
      <c r="K3364">
        <v>29</v>
      </c>
      <c r="L3364" s="15">
        <v>3.4482758620689703E-2</v>
      </c>
      <c r="M3364" s="13">
        <v>2.2027586206896599</v>
      </c>
      <c r="N3364" s="15">
        <v>0</v>
      </c>
      <c r="O3364" s="5">
        <v>0</v>
      </c>
      <c r="P3364" s="5">
        <v>0</v>
      </c>
      <c r="Q3364" s="5">
        <f t="shared" si="578"/>
        <v>2.15</v>
      </c>
      <c r="R3364" s="5">
        <f t="shared" si="579"/>
        <v>-2.15</v>
      </c>
      <c r="S3364" s="15">
        <f t="shared" si="580"/>
        <v>-1</v>
      </c>
      <c r="T3364">
        <v>0</v>
      </c>
      <c r="U3364" s="5" t="str">
        <f t="shared" si="581"/>
        <v>NA</v>
      </c>
      <c r="V3364" s="15">
        <f t="shared" si="582"/>
        <v>0</v>
      </c>
      <c r="W3364" s="15">
        <f t="shared" si="583"/>
        <v>0</v>
      </c>
      <c r="X3364" s="5">
        <f t="shared" si="584"/>
        <v>0</v>
      </c>
      <c r="Y3364" s="5">
        <f t="shared" si="585"/>
        <v>1.9350000000000001</v>
      </c>
      <c r="Z3364" s="5">
        <f t="shared" si="586"/>
        <v>-2.2574999999999998</v>
      </c>
      <c r="AA3364" s="5">
        <f t="shared" si="587"/>
        <v>0.21499999999999986</v>
      </c>
      <c r="AB3364" s="5">
        <f t="shared" si="588"/>
        <v>0.10749999999999993</v>
      </c>
    </row>
    <row r="3365" spans="1:28" x14ac:dyDescent="0.55000000000000004">
      <c r="A3365" s="3" t="s">
        <v>28</v>
      </c>
      <c r="B3365" s="3" t="s">
        <v>1127</v>
      </c>
      <c r="C3365" t="s">
        <v>66</v>
      </c>
      <c r="D3365" s="3" t="s">
        <v>144</v>
      </c>
      <c r="E3365" s="3" t="s">
        <v>49</v>
      </c>
      <c r="F3365" s="3" t="s">
        <v>35</v>
      </c>
      <c r="G3365" s="5">
        <v>6.25</v>
      </c>
      <c r="H3365">
        <v>4</v>
      </c>
      <c r="I3365" s="5">
        <v>2.15</v>
      </c>
      <c r="J3365" s="5">
        <v>0.53749999999999998</v>
      </c>
      <c r="K3365">
        <v>22</v>
      </c>
      <c r="L3365" s="15">
        <v>0.18181818181818202</v>
      </c>
      <c r="M3365" s="13">
        <v>1</v>
      </c>
      <c r="N3365" s="15">
        <v>0</v>
      </c>
      <c r="O3365" s="5">
        <v>0</v>
      </c>
      <c r="P3365" s="5">
        <v>0</v>
      </c>
      <c r="Q3365" s="5">
        <f t="shared" si="578"/>
        <v>2.15</v>
      </c>
      <c r="R3365" s="5">
        <f t="shared" si="579"/>
        <v>-2.15</v>
      </c>
      <c r="S3365" s="15">
        <f t="shared" si="580"/>
        <v>-1</v>
      </c>
      <c r="T3365">
        <v>0</v>
      </c>
      <c r="U3365" s="5" t="str">
        <f t="shared" si="581"/>
        <v>NA</v>
      </c>
      <c r="V3365" s="15">
        <f t="shared" si="582"/>
        <v>0</v>
      </c>
      <c r="W3365" s="15">
        <f t="shared" si="583"/>
        <v>0</v>
      </c>
      <c r="X3365" s="5">
        <f t="shared" si="584"/>
        <v>0</v>
      </c>
      <c r="Y3365" s="5">
        <f t="shared" si="585"/>
        <v>1.9350000000000001</v>
      </c>
      <c r="Z3365" s="5">
        <f t="shared" si="586"/>
        <v>-2.2574999999999998</v>
      </c>
      <c r="AA3365" s="5">
        <f t="shared" si="587"/>
        <v>0.21499999999999986</v>
      </c>
      <c r="AB3365" s="5">
        <f t="shared" si="588"/>
        <v>0.10749999999999993</v>
      </c>
    </row>
    <row r="3366" spans="1:28" x14ac:dyDescent="0.55000000000000004">
      <c r="A3366" s="3" t="s">
        <v>28</v>
      </c>
      <c r="B3366" s="3" t="s">
        <v>817</v>
      </c>
      <c r="C3366" t="s">
        <v>66</v>
      </c>
      <c r="D3366" s="3" t="s">
        <v>325</v>
      </c>
      <c r="E3366" s="3" t="s">
        <v>149</v>
      </c>
      <c r="F3366" s="3" t="s">
        <v>35</v>
      </c>
      <c r="G3366" s="5">
        <v>6.25</v>
      </c>
      <c r="H3366">
        <v>1</v>
      </c>
      <c r="I3366" s="5">
        <v>2.1749999999999998</v>
      </c>
      <c r="J3366" s="5">
        <v>2.1749999999999998</v>
      </c>
      <c r="K3366">
        <v>50</v>
      </c>
      <c r="L3366" s="15">
        <v>0.02</v>
      </c>
      <c r="M3366" s="13">
        <v>1</v>
      </c>
      <c r="N3366" s="15">
        <v>0</v>
      </c>
      <c r="O3366" s="5">
        <v>0</v>
      </c>
      <c r="P3366" s="5">
        <v>0</v>
      </c>
      <c r="Q3366" s="5">
        <f t="shared" si="578"/>
        <v>2.1749999999999998</v>
      </c>
      <c r="R3366" s="5">
        <f t="shared" si="579"/>
        <v>-2.1749999999999998</v>
      </c>
      <c r="S3366" s="15">
        <f t="shared" si="580"/>
        <v>-1</v>
      </c>
      <c r="T3366">
        <v>0</v>
      </c>
      <c r="U3366" s="5" t="str">
        <f t="shared" si="581"/>
        <v>NA</v>
      </c>
      <c r="V3366" s="15">
        <f t="shared" si="582"/>
        <v>0</v>
      </c>
      <c r="W3366" s="15">
        <f t="shared" si="583"/>
        <v>0</v>
      </c>
      <c r="X3366" s="5">
        <f t="shared" si="584"/>
        <v>0</v>
      </c>
      <c r="Y3366" s="5">
        <f t="shared" si="585"/>
        <v>1.9574999999999998</v>
      </c>
      <c r="Z3366" s="5">
        <f t="shared" si="586"/>
        <v>-2.2837499999999999</v>
      </c>
      <c r="AA3366" s="5">
        <f t="shared" si="587"/>
        <v>0.21750000000000003</v>
      </c>
      <c r="AB3366" s="5">
        <f t="shared" si="588"/>
        <v>0.10875000000000012</v>
      </c>
    </row>
    <row r="3367" spans="1:28" x14ac:dyDescent="0.55000000000000004">
      <c r="A3367" s="3" t="s">
        <v>28</v>
      </c>
      <c r="B3367" s="3" t="s">
        <v>3812</v>
      </c>
      <c r="C3367" t="s">
        <v>31</v>
      </c>
      <c r="D3367" s="3" t="s">
        <v>133</v>
      </c>
      <c r="E3367" s="3" t="s">
        <v>3300</v>
      </c>
      <c r="F3367" s="3" t="s">
        <v>35</v>
      </c>
      <c r="G3367" s="5">
        <v>6.25</v>
      </c>
      <c r="H3367">
        <v>1</v>
      </c>
      <c r="I3367" s="5">
        <v>2.1875</v>
      </c>
      <c r="J3367" s="5">
        <v>2.1875</v>
      </c>
      <c r="K3367">
        <v>9</v>
      </c>
      <c r="L3367" s="15">
        <v>0.11111111111111099</v>
      </c>
      <c r="M3367" s="13">
        <v>1</v>
      </c>
      <c r="N3367" s="15">
        <v>0</v>
      </c>
      <c r="O3367" s="5">
        <v>0</v>
      </c>
      <c r="P3367" s="5">
        <v>0</v>
      </c>
      <c r="Q3367" s="5">
        <f t="shared" si="578"/>
        <v>2.1875</v>
      </c>
      <c r="R3367" s="5">
        <f t="shared" si="579"/>
        <v>-2.1875</v>
      </c>
      <c r="S3367" s="15">
        <f t="shared" si="580"/>
        <v>-1</v>
      </c>
      <c r="T3367">
        <v>0</v>
      </c>
      <c r="U3367" s="5" t="str">
        <f t="shared" si="581"/>
        <v>NA</v>
      </c>
      <c r="V3367" s="15">
        <f t="shared" si="582"/>
        <v>0</v>
      </c>
      <c r="W3367" s="15">
        <f t="shared" si="583"/>
        <v>0</v>
      </c>
      <c r="X3367" s="5">
        <f t="shared" si="584"/>
        <v>0</v>
      </c>
      <c r="Y3367" s="5">
        <f t="shared" si="585"/>
        <v>1.96875</v>
      </c>
      <c r="Z3367" s="5">
        <f t="shared" si="586"/>
        <v>-2.296875</v>
      </c>
      <c r="AA3367" s="5">
        <f t="shared" si="587"/>
        <v>0.21875</v>
      </c>
      <c r="AB3367" s="5">
        <f t="shared" si="588"/>
        <v>0.109375</v>
      </c>
    </row>
    <row r="3368" spans="1:28" x14ac:dyDescent="0.55000000000000004">
      <c r="A3368" s="3" t="s">
        <v>28</v>
      </c>
      <c r="B3368" s="3" t="s">
        <v>3184</v>
      </c>
      <c r="C3368" t="s">
        <v>31</v>
      </c>
      <c r="D3368" s="3" t="s">
        <v>125</v>
      </c>
      <c r="E3368" s="3" t="s">
        <v>3994</v>
      </c>
      <c r="F3368" s="3" t="s">
        <v>35</v>
      </c>
      <c r="G3368" s="5">
        <v>6.25</v>
      </c>
      <c r="H3368">
        <v>1</v>
      </c>
      <c r="I3368" s="5">
        <v>2.1875</v>
      </c>
      <c r="J3368" s="5">
        <v>2.1875</v>
      </c>
      <c r="K3368">
        <v>14</v>
      </c>
      <c r="L3368" s="15">
        <v>7.1428571428571397E-2</v>
      </c>
      <c r="M3368" s="13">
        <v>4.71428571428571</v>
      </c>
      <c r="N3368" s="15">
        <v>0</v>
      </c>
      <c r="O3368" s="5">
        <v>0</v>
      </c>
      <c r="P3368" s="5">
        <v>0</v>
      </c>
      <c r="Q3368" s="5">
        <f t="shared" si="578"/>
        <v>2.1875</v>
      </c>
      <c r="R3368" s="5">
        <f t="shared" si="579"/>
        <v>-2.1875</v>
      </c>
      <c r="S3368" s="15">
        <f t="shared" si="580"/>
        <v>-1</v>
      </c>
      <c r="T3368">
        <v>0</v>
      </c>
      <c r="U3368" s="5" t="str">
        <f t="shared" si="581"/>
        <v>NA</v>
      </c>
      <c r="V3368" s="15">
        <f t="shared" si="582"/>
        <v>0</v>
      </c>
      <c r="W3368" s="15">
        <f t="shared" si="583"/>
        <v>0</v>
      </c>
      <c r="X3368" s="5">
        <f t="shared" si="584"/>
        <v>0</v>
      </c>
      <c r="Y3368" s="5">
        <f t="shared" si="585"/>
        <v>1.96875</v>
      </c>
      <c r="Z3368" s="5">
        <f t="shared" si="586"/>
        <v>-2.296875</v>
      </c>
      <c r="AA3368" s="5">
        <f t="shared" si="587"/>
        <v>0.21875</v>
      </c>
      <c r="AB3368" s="5">
        <f t="shared" si="588"/>
        <v>0.109375</v>
      </c>
    </row>
    <row r="3369" spans="1:28" x14ac:dyDescent="0.55000000000000004">
      <c r="A3369" s="3" t="s">
        <v>28</v>
      </c>
      <c r="B3369" s="3" t="s">
        <v>5150</v>
      </c>
      <c r="C3369" t="s">
        <v>31</v>
      </c>
      <c r="D3369" s="3" t="s">
        <v>104</v>
      </c>
      <c r="E3369" s="3" t="s">
        <v>616</v>
      </c>
      <c r="F3369" s="3" t="s">
        <v>35</v>
      </c>
      <c r="G3369" s="5">
        <v>6.25</v>
      </c>
      <c r="H3369">
        <v>2</v>
      </c>
      <c r="I3369" s="5">
        <v>2.1875</v>
      </c>
      <c r="J3369" s="5">
        <v>1.09375</v>
      </c>
      <c r="K3369">
        <v>16</v>
      </c>
      <c r="L3369" s="15">
        <v>0.125</v>
      </c>
      <c r="M3369" s="13">
        <v>3</v>
      </c>
      <c r="N3369" s="15">
        <v>0</v>
      </c>
      <c r="O3369" s="5">
        <v>0</v>
      </c>
      <c r="P3369" s="5">
        <v>0</v>
      </c>
      <c r="Q3369" s="5">
        <f t="shared" si="578"/>
        <v>2.1875</v>
      </c>
      <c r="R3369" s="5">
        <f t="shared" si="579"/>
        <v>-2.1875</v>
      </c>
      <c r="S3369" s="15">
        <f t="shared" si="580"/>
        <v>-1</v>
      </c>
      <c r="T3369">
        <v>0</v>
      </c>
      <c r="U3369" s="5" t="str">
        <f t="shared" si="581"/>
        <v>NA</v>
      </c>
      <c r="V3369" s="15">
        <f t="shared" si="582"/>
        <v>0</v>
      </c>
      <c r="W3369" s="15">
        <f t="shared" si="583"/>
        <v>0</v>
      </c>
      <c r="X3369" s="5">
        <f t="shared" si="584"/>
        <v>0</v>
      </c>
      <c r="Y3369" s="5">
        <f t="shared" si="585"/>
        <v>1.96875</v>
      </c>
      <c r="Z3369" s="5">
        <f t="shared" si="586"/>
        <v>-2.296875</v>
      </c>
      <c r="AA3369" s="5">
        <f t="shared" si="587"/>
        <v>0.21875</v>
      </c>
      <c r="AB3369" s="5">
        <f t="shared" si="588"/>
        <v>0.109375</v>
      </c>
    </row>
    <row r="3370" spans="1:28" x14ac:dyDescent="0.55000000000000004">
      <c r="A3370" s="3" t="s">
        <v>28</v>
      </c>
      <c r="B3370" s="3" t="s">
        <v>284</v>
      </c>
      <c r="C3370" t="s">
        <v>31</v>
      </c>
      <c r="D3370" s="3" t="s">
        <v>125</v>
      </c>
      <c r="E3370" s="3" t="s">
        <v>126</v>
      </c>
      <c r="F3370" s="3" t="s">
        <v>35</v>
      </c>
      <c r="G3370" s="5">
        <v>6.25</v>
      </c>
      <c r="H3370">
        <v>1</v>
      </c>
      <c r="I3370" s="5">
        <v>2.2124999999999999</v>
      </c>
      <c r="J3370" s="5">
        <v>2.2124999999999999</v>
      </c>
      <c r="K3370">
        <v>210</v>
      </c>
      <c r="L3370" s="15">
        <v>4.7619047619047597E-3</v>
      </c>
      <c r="M3370" s="13">
        <v>3.7296666666666698</v>
      </c>
      <c r="N3370" s="15">
        <v>0</v>
      </c>
      <c r="O3370" s="5">
        <v>0</v>
      </c>
      <c r="P3370" s="5">
        <v>0</v>
      </c>
      <c r="Q3370" s="5">
        <f t="shared" si="578"/>
        <v>2.2124999999999999</v>
      </c>
      <c r="R3370" s="5">
        <f t="shared" si="579"/>
        <v>-2.2124999999999999</v>
      </c>
      <c r="S3370" s="15">
        <f t="shared" si="580"/>
        <v>-1</v>
      </c>
      <c r="T3370">
        <v>0</v>
      </c>
      <c r="U3370" s="5" t="str">
        <f t="shared" si="581"/>
        <v>NA</v>
      </c>
      <c r="V3370" s="15">
        <f t="shared" si="582"/>
        <v>0</v>
      </c>
      <c r="W3370" s="15">
        <f t="shared" si="583"/>
        <v>0</v>
      </c>
      <c r="X3370" s="5">
        <f t="shared" si="584"/>
        <v>0</v>
      </c>
      <c r="Y3370" s="5">
        <f t="shared" si="585"/>
        <v>1.99125</v>
      </c>
      <c r="Z3370" s="5">
        <f t="shared" si="586"/>
        <v>-2.3231250000000001</v>
      </c>
      <c r="AA3370" s="5">
        <f t="shared" si="587"/>
        <v>0.22124999999999995</v>
      </c>
      <c r="AB3370" s="5">
        <f t="shared" si="588"/>
        <v>0.1106250000000002</v>
      </c>
    </row>
    <row r="3371" spans="1:28" x14ac:dyDescent="0.55000000000000004">
      <c r="A3371" s="3" t="s">
        <v>28</v>
      </c>
      <c r="B3371" s="3" t="s">
        <v>1460</v>
      </c>
      <c r="C3371" t="s">
        <v>31</v>
      </c>
      <c r="D3371" s="3" t="s">
        <v>137</v>
      </c>
      <c r="E3371" s="3" t="s">
        <v>5236</v>
      </c>
      <c r="F3371" s="3" t="s">
        <v>35</v>
      </c>
      <c r="G3371" s="5">
        <v>6.25</v>
      </c>
      <c r="H3371">
        <v>2</v>
      </c>
      <c r="I3371" s="5">
        <v>2.2250000000000001</v>
      </c>
      <c r="J3371" s="5">
        <v>1.1125</v>
      </c>
      <c r="K3371">
        <v>92</v>
      </c>
      <c r="L3371" s="15">
        <v>2.1739130434782598E-2</v>
      </c>
      <c r="M3371" s="13">
        <v>5.1573913043478301</v>
      </c>
      <c r="N3371" s="15">
        <v>0</v>
      </c>
      <c r="O3371" s="5">
        <v>0</v>
      </c>
      <c r="P3371" s="5">
        <v>0</v>
      </c>
      <c r="Q3371" s="5">
        <f t="shared" si="578"/>
        <v>2.2250000000000001</v>
      </c>
      <c r="R3371" s="5">
        <f t="shared" si="579"/>
        <v>-2.2250000000000001</v>
      </c>
      <c r="S3371" s="15">
        <f t="shared" si="580"/>
        <v>-1</v>
      </c>
      <c r="T3371">
        <v>0</v>
      </c>
      <c r="U3371" s="5" t="str">
        <f t="shared" si="581"/>
        <v>NA</v>
      </c>
      <c r="V3371" s="15">
        <f t="shared" si="582"/>
        <v>0</v>
      </c>
      <c r="W3371" s="15">
        <f t="shared" si="583"/>
        <v>0</v>
      </c>
      <c r="X3371" s="5">
        <f t="shared" si="584"/>
        <v>0</v>
      </c>
      <c r="Y3371" s="5">
        <f t="shared" si="585"/>
        <v>2.0024999999999999</v>
      </c>
      <c r="Z3371" s="5">
        <f t="shared" si="586"/>
        <v>-2.3362500000000002</v>
      </c>
      <c r="AA3371" s="5">
        <f t="shared" si="587"/>
        <v>0.22250000000000014</v>
      </c>
      <c r="AB3371" s="5">
        <f t="shared" si="588"/>
        <v>0.11125000000000007</v>
      </c>
    </row>
    <row r="3372" spans="1:28" x14ac:dyDescent="0.55000000000000004">
      <c r="A3372" s="3" t="s">
        <v>28</v>
      </c>
      <c r="B3372" s="3" t="s">
        <v>5123</v>
      </c>
      <c r="C3372" t="s">
        <v>31</v>
      </c>
      <c r="D3372" s="3" t="s">
        <v>104</v>
      </c>
      <c r="E3372" s="3" t="s">
        <v>5384</v>
      </c>
      <c r="F3372" s="3" t="s">
        <v>35</v>
      </c>
      <c r="G3372" s="5">
        <v>6.25</v>
      </c>
      <c r="H3372">
        <v>1</v>
      </c>
      <c r="I3372" s="5">
        <v>2.2250000000000001</v>
      </c>
      <c r="J3372" s="5">
        <v>2.2250000000000001</v>
      </c>
      <c r="K3372">
        <v>14</v>
      </c>
      <c r="L3372" s="15">
        <v>7.1428571428571397E-2</v>
      </c>
      <c r="M3372" s="13">
        <v>1.28571428571429</v>
      </c>
      <c r="N3372" s="15">
        <v>0</v>
      </c>
      <c r="O3372" s="5">
        <v>0</v>
      </c>
      <c r="P3372" s="5">
        <v>0</v>
      </c>
      <c r="Q3372" s="5">
        <f t="shared" si="578"/>
        <v>2.2250000000000001</v>
      </c>
      <c r="R3372" s="5">
        <f t="shared" si="579"/>
        <v>-2.2250000000000001</v>
      </c>
      <c r="S3372" s="15">
        <f t="shared" si="580"/>
        <v>-1</v>
      </c>
      <c r="T3372">
        <v>0</v>
      </c>
      <c r="U3372" s="5" t="str">
        <f t="shared" si="581"/>
        <v>NA</v>
      </c>
      <c r="V3372" s="15">
        <f t="shared" si="582"/>
        <v>0</v>
      </c>
      <c r="W3372" s="15">
        <f t="shared" si="583"/>
        <v>0</v>
      </c>
      <c r="X3372" s="5">
        <f t="shared" si="584"/>
        <v>0</v>
      </c>
      <c r="Y3372" s="5">
        <f t="shared" si="585"/>
        <v>2.0024999999999999</v>
      </c>
      <c r="Z3372" s="5">
        <f t="shared" si="586"/>
        <v>-2.3362500000000002</v>
      </c>
      <c r="AA3372" s="5">
        <f t="shared" si="587"/>
        <v>0.22250000000000014</v>
      </c>
      <c r="AB3372" s="5">
        <f t="shared" si="588"/>
        <v>0.11125000000000007</v>
      </c>
    </row>
    <row r="3373" spans="1:28" x14ac:dyDescent="0.55000000000000004">
      <c r="A3373" s="3" t="s">
        <v>28</v>
      </c>
      <c r="B3373" s="3" t="s">
        <v>4393</v>
      </c>
      <c r="C3373" t="s">
        <v>31</v>
      </c>
      <c r="D3373" s="3" t="s">
        <v>417</v>
      </c>
      <c r="E3373" s="3" t="s">
        <v>5175</v>
      </c>
      <c r="F3373" s="3" t="s">
        <v>35</v>
      </c>
      <c r="G3373" s="5">
        <v>6.25</v>
      </c>
      <c r="H3373">
        <v>1</v>
      </c>
      <c r="I3373" s="5">
        <v>2.25</v>
      </c>
      <c r="J3373" s="5">
        <v>2.25</v>
      </c>
      <c r="K3373">
        <v>218</v>
      </c>
      <c r="L3373" s="15">
        <v>4.5871559633027499E-3</v>
      </c>
      <c r="M3373" s="13">
        <v>6.9020642201834903</v>
      </c>
      <c r="N3373" s="15">
        <v>0</v>
      </c>
      <c r="O3373" s="5">
        <v>0</v>
      </c>
      <c r="P3373" s="5">
        <v>0</v>
      </c>
      <c r="Q3373" s="5">
        <f t="shared" si="578"/>
        <v>2.25</v>
      </c>
      <c r="R3373" s="5">
        <f t="shared" si="579"/>
        <v>-2.25</v>
      </c>
      <c r="S3373" s="15">
        <f t="shared" si="580"/>
        <v>-1</v>
      </c>
      <c r="T3373">
        <v>0</v>
      </c>
      <c r="U3373" s="5" t="str">
        <f t="shared" si="581"/>
        <v>NA</v>
      </c>
      <c r="V3373" s="15">
        <f t="shared" si="582"/>
        <v>0</v>
      </c>
      <c r="W3373" s="15">
        <f t="shared" si="583"/>
        <v>0</v>
      </c>
      <c r="X3373" s="5">
        <f t="shared" si="584"/>
        <v>0</v>
      </c>
      <c r="Y3373" s="5">
        <f t="shared" si="585"/>
        <v>2.0249999999999999</v>
      </c>
      <c r="Z3373" s="5">
        <f t="shared" si="586"/>
        <v>-2.3625000000000003</v>
      </c>
      <c r="AA3373" s="5">
        <f t="shared" si="587"/>
        <v>0.22500000000000009</v>
      </c>
      <c r="AB3373" s="5">
        <f t="shared" si="588"/>
        <v>0.11250000000000027</v>
      </c>
    </row>
    <row r="3374" spans="1:28" x14ac:dyDescent="0.55000000000000004">
      <c r="A3374" s="3" t="s">
        <v>28</v>
      </c>
      <c r="B3374" s="3" t="s">
        <v>3468</v>
      </c>
      <c r="C3374" t="s">
        <v>31</v>
      </c>
      <c r="D3374" s="3" t="s">
        <v>32</v>
      </c>
      <c r="E3374" s="3" t="s">
        <v>170</v>
      </c>
      <c r="F3374" s="3" t="s">
        <v>35</v>
      </c>
      <c r="G3374" s="5">
        <v>6.25</v>
      </c>
      <c r="H3374">
        <v>3</v>
      </c>
      <c r="I3374" s="5">
        <v>2.2624999875</v>
      </c>
      <c r="J3374" s="5">
        <v>0.75416666249999997</v>
      </c>
      <c r="K3374">
        <v>97</v>
      </c>
      <c r="L3374" s="15">
        <v>3.0927835051546403E-2</v>
      </c>
      <c r="M3374" s="13">
        <v>1.24453608247423</v>
      </c>
      <c r="N3374" s="15">
        <v>0</v>
      </c>
      <c r="O3374" s="5">
        <v>0</v>
      </c>
      <c r="P3374" s="5">
        <v>0</v>
      </c>
      <c r="Q3374" s="5">
        <f t="shared" si="578"/>
        <v>2.2624999875</v>
      </c>
      <c r="R3374" s="5">
        <f t="shared" si="579"/>
        <v>-2.2624999875</v>
      </c>
      <c r="S3374" s="15">
        <f t="shared" si="580"/>
        <v>-1</v>
      </c>
      <c r="T3374">
        <v>0</v>
      </c>
      <c r="U3374" s="5" t="str">
        <f t="shared" si="581"/>
        <v>NA</v>
      </c>
      <c r="V3374" s="15">
        <f t="shared" si="582"/>
        <v>0</v>
      </c>
      <c r="W3374" s="15">
        <f t="shared" si="583"/>
        <v>0</v>
      </c>
      <c r="X3374" s="5">
        <f t="shared" si="584"/>
        <v>0</v>
      </c>
      <c r="Y3374" s="5">
        <f t="shared" si="585"/>
        <v>2.0362499887500003</v>
      </c>
      <c r="Z3374" s="5">
        <f t="shared" si="586"/>
        <v>-2.3756249868750001</v>
      </c>
      <c r="AA3374" s="5">
        <f t="shared" si="587"/>
        <v>0.22624999874999974</v>
      </c>
      <c r="AB3374" s="5">
        <f t="shared" si="588"/>
        <v>0.11312499937500009</v>
      </c>
    </row>
    <row r="3375" spans="1:28" x14ac:dyDescent="0.55000000000000004">
      <c r="A3375" s="3" t="s">
        <v>28</v>
      </c>
      <c r="B3375" s="3" t="s">
        <v>2292</v>
      </c>
      <c r="C3375" t="s">
        <v>31</v>
      </c>
      <c r="D3375" s="3" t="s">
        <v>32</v>
      </c>
      <c r="E3375" s="3" t="s">
        <v>170</v>
      </c>
      <c r="F3375" s="3" t="s">
        <v>35</v>
      </c>
      <c r="G3375" s="5">
        <v>6.25</v>
      </c>
      <c r="H3375">
        <v>2</v>
      </c>
      <c r="I3375" s="5">
        <v>2.2749999999999999</v>
      </c>
      <c r="J3375" s="5">
        <v>1.1375</v>
      </c>
      <c r="K3375">
        <v>25</v>
      </c>
      <c r="L3375" s="15">
        <v>0.08</v>
      </c>
      <c r="M3375" s="13">
        <v>1.2776000000000001</v>
      </c>
      <c r="N3375" s="15">
        <v>0</v>
      </c>
      <c r="O3375" s="5">
        <v>0</v>
      </c>
      <c r="P3375" s="5">
        <v>0</v>
      </c>
      <c r="Q3375" s="5">
        <f t="shared" si="578"/>
        <v>2.2749999999999999</v>
      </c>
      <c r="R3375" s="5">
        <f t="shared" si="579"/>
        <v>-2.2749999999999999</v>
      </c>
      <c r="S3375" s="15">
        <f t="shared" si="580"/>
        <v>-1</v>
      </c>
      <c r="T3375">
        <v>0</v>
      </c>
      <c r="U3375" s="5" t="str">
        <f t="shared" si="581"/>
        <v>NA</v>
      </c>
      <c r="V3375" s="15">
        <f t="shared" si="582"/>
        <v>0</v>
      </c>
      <c r="W3375" s="15">
        <f t="shared" si="583"/>
        <v>0</v>
      </c>
      <c r="X3375" s="5">
        <f t="shared" si="584"/>
        <v>0</v>
      </c>
      <c r="Y3375" s="5">
        <f t="shared" si="585"/>
        <v>2.0474999999999999</v>
      </c>
      <c r="Z3375" s="5">
        <f t="shared" si="586"/>
        <v>-2.3887499999999999</v>
      </c>
      <c r="AA3375" s="5">
        <f t="shared" si="587"/>
        <v>0.22750000000000004</v>
      </c>
      <c r="AB3375" s="5">
        <f t="shared" si="588"/>
        <v>0.11375000000000002</v>
      </c>
    </row>
    <row r="3376" spans="1:28" x14ac:dyDescent="0.55000000000000004">
      <c r="A3376" s="3" t="s">
        <v>28</v>
      </c>
      <c r="B3376" s="3" t="s">
        <v>2547</v>
      </c>
      <c r="C3376" t="s">
        <v>66</v>
      </c>
      <c r="D3376" s="3" t="s">
        <v>325</v>
      </c>
      <c r="E3376" s="3" t="s">
        <v>165</v>
      </c>
      <c r="F3376" s="3" t="s">
        <v>35</v>
      </c>
      <c r="G3376" s="5">
        <v>6.25</v>
      </c>
      <c r="H3376">
        <v>2</v>
      </c>
      <c r="I3376" s="5">
        <v>2.2749999999999999</v>
      </c>
      <c r="J3376" s="5">
        <v>1.1375</v>
      </c>
      <c r="K3376">
        <v>10</v>
      </c>
      <c r="L3376" s="15">
        <v>0.2</v>
      </c>
      <c r="M3376" s="13">
        <v>1.1000000000000001</v>
      </c>
      <c r="N3376" s="15">
        <v>0</v>
      </c>
      <c r="O3376" s="5">
        <v>0</v>
      </c>
      <c r="P3376" s="5">
        <v>0</v>
      </c>
      <c r="Q3376" s="5">
        <f t="shared" si="578"/>
        <v>2.2749999999999999</v>
      </c>
      <c r="R3376" s="5">
        <f t="shared" si="579"/>
        <v>-2.2749999999999999</v>
      </c>
      <c r="S3376" s="15">
        <f t="shared" si="580"/>
        <v>-1</v>
      </c>
      <c r="T3376">
        <v>0</v>
      </c>
      <c r="U3376" s="5" t="str">
        <f t="shared" si="581"/>
        <v>NA</v>
      </c>
      <c r="V3376" s="15">
        <f t="shared" si="582"/>
        <v>0</v>
      </c>
      <c r="W3376" s="15">
        <f t="shared" si="583"/>
        <v>0</v>
      </c>
      <c r="X3376" s="5">
        <f t="shared" si="584"/>
        <v>0</v>
      </c>
      <c r="Y3376" s="5">
        <f t="shared" si="585"/>
        <v>2.0474999999999999</v>
      </c>
      <c r="Z3376" s="5">
        <f t="shared" si="586"/>
        <v>-2.3887499999999999</v>
      </c>
      <c r="AA3376" s="5">
        <f t="shared" si="587"/>
        <v>0.22750000000000004</v>
      </c>
      <c r="AB3376" s="5">
        <f t="shared" si="588"/>
        <v>0.11375000000000002</v>
      </c>
    </row>
    <row r="3377" spans="1:28" x14ac:dyDescent="0.55000000000000004">
      <c r="A3377" s="3" t="s">
        <v>28</v>
      </c>
      <c r="B3377" s="3" t="s">
        <v>911</v>
      </c>
      <c r="C3377" t="s">
        <v>66</v>
      </c>
      <c r="D3377" s="3" t="s">
        <v>144</v>
      </c>
      <c r="E3377" s="3" t="s">
        <v>374</v>
      </c>
      <c r="F3377" s="3" t="s">
        <v>35</v>
      </c>
      <c r="G3377" s="5">
        <v>6.25</v>
      </c>
      <c r="H3377">
        <v>13</v>
      </c>
      <c r="I3377" s="5">
        <v>2.3249999499999996</v>
      </c>
      <c r="J3377" s="5">
        <v>0.17884614999999998</v>
      </c>
      <c r="K3377">
        <v>179</v>
      </c>
      <c r="L3377" s="15">
        <v>7.2625698324022395E-2</v>
      </c>
      <c r="M3377" s="13">
        <v>1</v>
      </c>
      <c r="N3377" s="15">
        <v>0</v>
      </c>
      <c r="O3377" s="5">
        <v>0</v>
      </c>
      <c r="P3377" s="5">
        <v>0</v>
      </c>
      <c r="Q3377" s="5">
        <f t="shared" si="578"/>
        <v>2.3249999499999996</v>
      </c>
      <c r="R3377" s="5">
        <f t="shared" si="579"/>
        <v>-2.3249999499999996</v>
      </c>
      <c r="S3377" s="15">
        <f t="shared" si="580"/>
        <v>-1</v>
      </c>
      <c r="T3377">
        <v>0</v>
      </c>
      <c r="U3377" s="5" t="str">
        <f t="shared" si="581"/>
        <v>NA</v>
      </c>
      <c r="V3377" s="15">
        <f t="shared" si="582"/>
        <v>0</v>
      </c>
      <c r="W3377" s="15">
        <f t="shared" si="583"/>
        <v>0</v>
      </c>
      <c r="X3377" s="5">
        <f t="shared" si="584"/>
        <v>0</v>
      </c>
      <c r="Y3377" s="5">
        <f t="shared" si="585"/>
        <v>2.0924999549999996</v>
      </c>
      <c r="Z3377" s="5">
        <f t="shared" si="586"/>
        <v>-2.4412499474999998</v>
      </c>
      <c r="AA3377" s="5">
        <f t="shared" si="587"/>
        <v>0.23249999499999996</v>
      </c>
      <c r="AB3377" s="5">
        <f t="shared" si="588"/>
        <v>0.1162499975000002</v>
      </c>
    </row>
    <row r="3378" spans="1:28" x14ac:dyDescent="0.55000000000000004">
      <c r="A3378" s="3" t="s">
        <v>28</v>
      </c>
      <c r="B3378" s="3" t="s">
        <v>1683</v>
      </c>
      <c r="C3378" t="s">
        <v>31</v>
      </c>
      <c r="D3378" s="3" t="s">
        <v>104</v>
      </c>
      <c r="E3378" s="3" t="s">
        <v>285</v>
      </c>
      <c r="F3378" s="3" t="s">
        <v>35</v>
      </c>
      <c r="G3378" s="5">
        <v>6.25</v>
      </c>
      <c r="H3378">
        <v>2</v>
      </c>
      <c r="I3378" s="5">
        <v>2.3875000000000002</v>
      </c>
      <c r="J3378" s="5">
        <v>1.1937500000000001</v>
      </c>
      <c r="K3378">
        <v>53</v>
      </c>
      <c r="L3378" s="15">
        <v>3.77358490566038E-2</v>
      </c>
      <c r="M3378" s="13">
        <v>1.6777358490565999</v>
      </c>
      <c r="N3378" s="15">
        <v>0</v>
      </c>
      <c r="O3378" s="5">
        <v>0</v>
      </c>
      <c r="P3378" s="5">
        <v>0</v>
      </c>
      <c r="Q3378" s="5">
        <f t="shared" si="578"/>
        <v>2.3875000000000002</v>
      </c>
      <c r="R3378" s="5">
        <f t="shared" si="579"/>
        <v>-2.3875000000000002</v>
      </c>
      <c r="S3378" s="15">
        <f t="shared" si="580"/>
        <v>-1</v>
      </c>
      <c r="T3378">
        <v>0</v>
      </c>
      <c r="U3378" s="5" t="str">
        <f t="shared" si="581"/>
        <v>NA</v>
      </c>
      <c r="V3378" s="15">
        <f t="shared" si="582"/>
        <v>0</v>
      </c>
      <c r="W3378" s="15">
        <f t="shared" si="583"/>
        <v>0</v>
      </c>
      <c r="X3378" s="5">
        <f t="shared" si="584"/>
        <v>0</v>
      </c>
      <c r="Y3378" s="5">
        <f t="shared" si="585"/>
        <v>2.1487500000000002</v>
      </c>
      <c r="Z3378" s="5">
        <f t="shared" si="586"/>
        <v>-2.5068750000000004</v>
      </c>
      <c r="AA3378" s="5">
        <f t="shared" si="587"/>
        <v>0.23875000000000002</v>
      </c>
      <c r="AB3378" s="5">
        <f t="shared" si="588"/>
        <v>0.11937500000000023</v>
      </c>
    </row>
    <row r="3379" spans="1:28" x14ac:dyDescent="0.55000000000000004">
      <c r="A3379" s="3" t="s">
        <v>28</v>
      </c>
      <c r="B3379" s="3" t="s">
        <v>3309</v>
      </c>
      <c r="C3379" t="s">
        <v>31</v>
      </c>
      <c r="D3379" s="3" t="s">
        <v>125</v>
      </c>
      <c r="E3379" s="3" t="s">
        <v>3601</v>
      </c>
      <c r="F3379" s="3" t="s">
        <v>35</v>
      </c>
      <c r="G3379" s="5">
        <v>6.25</v>
      </c>
      <c r="H3379">
        <v>1</v>
      </c>
      <c r="I3379" s="5">
        <v>2.4125000000000001</v>
      </c>
      <c r="J3379" s="5">
        <v>2.4125000000000001</v>
      </c>
      <c r="K3379">
        <v>9</v>
      </c>
      <c r="L3379" s="15">
        <v>0.11111111111111099</v>
      </c>
      <c r="M3379" s="13">
        <v>1</v>
      </c>
      <c r="N3379" s="15">
        <v>0</v>
      </c>
      <c r="O3379" s="5">
        <v>0</v>
      </c>
      <c r="P3379" s="5">
        <v>0</v>
      </c>
      <c r="Q3379" s="5">
        <f t="shared" si="578"/>
        <v>2.4125000000000001</v>
      </c>
      <c r="R3379" s="5">
        <f t="shared" si="579"/>
        <v>-2.4125000000000001</v>
      </c>
      <c r="S3379" s="15">
        <f t="shared" si="580"/>
        <v>-1</v>
      </c>
      <c r="T3379">
        <v>0</v>
      </c>
      <c r="U3379" s="5" t="str">
        <f t="shared" si="581"/>
        <v>NA</v>
      </c>
      <c r="V3379" s="15">
        <f t="shared" si="582"/>
        <v>0</v>
      </c>
      <c r="W3379" s="15">
        <f t="shared" si="583"/>
        <v>0</v>
      </c>
      <c r="X3379" s="5">
        <f t="shared" si="584"/>
        <v>0</v>
      </c>
      <c r="Y3379" s="5">
        <f t="shared" si="585"/>
        <v>2.1712500000000001</v>
      </c>
      <c r="Z3379" s="5">
        <f t="shared" si="586"/>
        <v>-2.5331250000000001</v>
      </c>
      <c r="AA3379" s="5">
        <f t="shared" si="587"/>
        <v>0.24124999999999996</v>
      </c>
      <c r="AB3379" s="5">
        <f t="shared" si="588"/>
        <v>0.12062499999999998</v>
      </c>
    </row>
    <row r="3380" spans="1:28" x14ac:dyDescent="0.55000000000000004">
      <c r="A3380" s="3" t="s">
        <v>28</v>
      </c>
      <c r="B3380" s="3" t="s">
        <v>3659</v>
      </c>
      <c r="C3380" t="s">
        <v>31</v>
      </c>
      <c r="D3380" s="3" t="s">
        <v>262</v>
      </c>
      <c r="E3380" s="3" t="s">
        <v>3376</v>
      </c>
      <c r="F3380" s="3" t="s">
        <v>35</v>
      </c>
      <c r="G3380" s="5">
        <v>6.25</v>
      </c>
      <c r="H3380">
        <v>1</v>
      </c>
      <c r="I3380" s="5">
        <v>2.4125000000000001</v>
      </c>
      <c r="J3380" s="5">
        <v>2.4125000000000001</v>
      </c>
      <c r="K3380">
        <v>5</v>
      </c>
      <c r="L3380" s="15">
        <v>0.2</v>
      </c>
      <c r="M3380" s="13">
        <v>5.6</v>
      </c>
      <c r="N3380" s="15">
        <v>0</v>
      </c>
      <c r="O3380" s="5">
        <v>0</v>
      </c>
      <c r="P3380" s="5">
        <v>0</v>
      </c>
      <c r="Q3380" s="5">
        <f t="shared" si="578"/>
        <v>2.4125000000000001</v>
      </c>
      <c r="R3380" s="5">
        <f t="shared" si="579"/>
        <v>-2.4125000000000001</v>
      </c>
      <c r="S3380" s="15">
        <f t="shared" si="580"/>
        <v>-1</v>
      </c>
      <c r="T3380">
        <v>0</v>
      </c>
      <c r="U3380" s="5" t="str">
        <f t="shared" si="581"/>
        <v>NA</v>
      </c>
      <c r="V3380" s="15">
        <f t="shared" si="582"/>
        <v>0</v>
      </c>
      <c r="W3380" s="15">
        <f t="shared" si="583"/>
        <v>0</v>
      </c>
      <c r="X3380" s="5">
        <f t="shared" si="584"/>
        <v>0</v>
      </c>
      <c r="Y3380" s="5">
        <f t="shared" si="585"/>
        <v>2.1712500000000001</v>
      </c>
      <c r="Z3380" s="5">
        <f t="shared" si="586"/>
        <v>-2.5331250000000001</v>
      </c>
      <c r="AA3380" s="5">
        <f t="shared" si="587"/>
        <v>0.24124999999999996</v>
      </c>
      <c r="AB3380" s="5">
        <f t="shared" si="588"/>
        <v>0.12062499999999998</v>
      </c>
    </row>
    <row r="3381" spans="1:28" x14ac:dyDescent="0.55000000000000004">
      <c r="A3381" s="3" t="s">
        <v>28</v>
      </c>
      <c r="B3381" s="3" t="s">
        <v>3477</v>
      </c>
      <c r="C3381" t="s">
        <v>31</v>
      </c>
      <c r="D3381" s="3" t="s">
        <v>221</v>
      </c>
      <c r="E3381" s="3" t="s">
        <v>5084</v>
      </c>
      <c r="F3381" s="3" t="s">
        <v>35</v>
      </c>
      <c r="G3381" s="5">
        <v>6.25</v>
      </c>
      <c r="H3381">
        <v>1</v>
      </c>
      <c r="I3381" s="5">
        <v>2.4249999999999998</v>
      </c>
      <c r="J3381" s="5">
        <v>2.4249999999999998</v>
      </c>
      <c r="K3381">
        <v>20</v>
      </c>
      <c r="L3381" s="15">
        <v>0.05</v>
      </c>
      <c r="M3381" s="13">
        <v>1.3</v>
      </c>
      <c r="N3381" s="15">
        <v>0</v>
      </c>
      <c r="O3381" s="5">
        <v>0</v>
      </c>
      <c r="P3381" s="5">
        <v>0</v>
      </c>
      <c r="Q3381" s="5">
        <f t="shared" si="578"/>
        <v>2.4249999999999998</v>
      </c>
      <c r="R3381" s="5">
        <f t="shared" si="579"/>
        <v>-2.4249999999999998</v>
      </c>
      <c r="S3381" s="15">
        <f t="shared" si="580"/>
        <v>-1</v>
      </c>
      <c r="T3381">
        <v>0</v>
      </c>
      <c r="U3381" s="5" t="str">
        <f t="shared" si="581"/>
        <v>NA</v>
      </c>
      <c r="V3381" s="15">
        <f t="shared" si="582"/>
        <v>0</v>
      </c>
      <c r="W3381" s="15">
        <f t="shared" si="583"/>
        <v>0</v>
      </c>
      <c r="X3381" s="5">
        <f t="shared" si="584"/>
        <v>0</v>
      </c>
      <c r="Y3381" s="5">
        <f t="shared" si="585"/>
        <v>2.1825000000000001</v>
      </c>
      <c r="Z3381" s="5">
        <f t="shared" si="586"/>
        <v>-2.5462500000000001</v>
      </c>
      <c r="AA3381" s="5">
        <f t="shared" si="587"/>
        <v>0.24249999999999972</v>
      </c>
      <c r="AB3381" s="5">
        <f t="shared" si="588"/>
        <v>0.1212500000000003</v>
      </c>
    </row>
    <row r="3382" spans="1:28" x14ac:dyDescent="0.55000000000000004">
      <c r="A3382" s="3" t="s">
        <v>28</v>
      </c>
      <c r="B3382" s="3" t="s">
        <v>5332</v>
      </c>
      <c r="C3382" t="s">
        <v>31</v>
      </c>
      <c r="D3382" s="3" t="s">
        <v>221</v>
      </c>
      <c r="E3382" s="3" t="s">
        <v>5356</v>
      </c>
      <c r="F3382" s="3" t="s">
        <v>35</v>
      </c>
      <c r="G3382" s="5">
        <v>6.25</v>
      </c>
      <c r="H3382">
        <v>2</v>
      </c>
      <c r="I3382" s="5">
        <v>2.4249999999999998</v>
      </c>
      <c r="J3382" s="5">
        <v>1.2124999999999999</v>
      </c>
      <c r="K3382">
        <v>5</v>
      </c>
      <c r="L3382" s="15">
        <v>0.4</v>
      </c>
      <c r="M3382" s="13">
        <v>1</v>
      </c>
      <c r="N3382" s="15">
        <v>0</v>
      </c>
      <c r="O3382" s="5">
        <v>0</v>
      </c>
      <c r="P3382" s="5">
        <v>0</v>
      </c>
      <c r="Q3382" s="5">
        <f t="shared" si="578"/>
        <v>2.4249999999999998</v>
      </c>
      <c r="R3382" s="5">
        <f t="shared" si="579"/>
        <v>-2.4249999999999998</v>
      </c>
      <c r="S3382" s="15">
        <f t="shared" si="580"/>
        <v>-1</v>
      </c>
      <c r="T3382">
        <v>0</v>
      </c>
      <c r="U3382" s="5" t="str">
        <f t="shared" si="581"/>
        <v>NA</v>
      </c>
      <c r="V3382" s="15">
        <f t="shared" si="582"/>
        <v>0</v>
      </c>
      <c r="W3382" s="15">
        <f t="shared" si="583"/>
        <v>0</v>
      </c>
      <c r="X3382" s="5">
        <f t="shared" si="584"/>
        <v>0</v>
      </c>
      <c r="Y3382" s="5">
        <f t="shared" si="585"/>
        <v>2.1825000000000001</v>
      </c>
      <c r="Z3382" s="5">
        <f t="shared" si="586"/>
        <v>-2.5462500000000001</v>
      </c>
      <c r="AA3382" s="5">
        <f t="shared" si="587"/>
        <v>0.24249999999999972</v>
      </c>
      <c r="AB3382" s="5">
        <f t="shared" si="588"/>
        <v>0.1212500000000003</v>
      </c>
    </row>
    <row r="3383" spans="1:28" x14ac:dyDescent="0.55000000000000004">
      <c r="A3383" s="3" t="s">
        <v>28</v>
      </c>
      <c r="B3383" s="3" t="s">
        <v>2893</v>
      </c>
      <c r="C3383" t="s">
        <v>31</v>
      </c>
      <c r="D3383" s="3" t="s">
        <v>113</v>
      </c>
      <c r="E3383" s="3" t="s">
        <v>5396</v>
      </c>
      <c r="F3383" s="3" t="s">
        <v>35</v>
      </c>
      <c r="G3383" s="5">
        <v>6.25</v>
      </c>
      <c r="H3383">
        <v>1</v>
      </c>
      <c r="I3383" s="5">
        <v>2.4375</v>
      </c>
      <c r="J3383" s="5">
        <v>2.4375</v>
      </c>
      <c r="K3383">
        <v>197</v>
      </c>
      <c r="L3383" s="15">
        <v>5.0761421319796994E-3</v>
      </c>
      <c r="M3383" s="13">
        <v>4.91812182741117</v>
      </c>
      <c r="N3383" s="15">
        <v>0</v>
      </c>
      <c r="O3383" s="5">
        <v>0</v>
      </c>
      <c r="P3383" s="5">
        <v>0</v>
      </c>
      <c r="Q3383" s="5">
        <f t="shared" si="578"/>
        <v>2.4375</v>
      </c>
      <c r="R3383" s="5">
        <f t="shared" si="579"/>
        <v>-2.4375</v>
      </c>
      <c r="S3383" s="15">
        <f t="shared" si="580"/>
        <v>-1</v>
      </c>
      <c r="T3383">
        <v>0</v>
      </c>
      <c r="U3383" s="5" t="str">
        <f t="shared" si="581"/>
        <v>NA</v>
      </c>
      <c r="V3383" s="15">
        <f t="shared" si="582"/>
        <v>0</v>
      </c>
      <c r="W3383" s="15">
        <f t="shared" si="583"/>
        <v>0</v>
      </c>
      <c r="X3383" s="5">
        <f t="shared" si="584"/>
        <v>0</v>
      </c>
      <c r="Y3383" s="5">
        <f t="shared" si="585"/>
        <v>2.1937500000000001</v>
      </c>
      <c r="Z3383" s="5">
        <f t="shared" si="586"/>
        <v>-2.5593750000000002</v>
      </c>
      <c r="AA3383" s="5">
        <f t="shared" si="587"/>
        <v>0.24374999999999991</v>
      </c>
      <c r="AB3383" s="5">
        <f t="shared" si="588"/>
        <v>0.12187500000000018</v>
      </c>
    </row>
    <row r="3384" spans="1:28" x14ac:dyDescent="0.55000000000000004">
      <c r="A3384" s="3" t="s">
        <v>28</v>
      </c>
      <c r="B3384" s="3" t="s">
        <v>3309</v>
      </c>
      <c r="C3384" t="s">
        <v>31</v>
      </c>
      <c r="D3384" s="3" t="s">
        <v>194</v>
      </c>
      <c r="E3384" s="3" t="s">
        <v>3610</v>
      </c>
      <c r="F3384" s="3" t="s">
        <v>35</v>
      </c>
      <c r="G3384" s="5">
        <v>6.25</v>
      </c>
      <c r="H3384">
        <v>1</v>
      </c>
      <c r="I3384" s="5">
        <v>2.4750000000000001</v>
      </c>
      <c r="J3384" s="5">
        <v>2.4750000000000001</v>
      </c>
      <c r="K3384">
        <v>9</v>
      </c>
      <c r="L3384" s="15">
        <v>0.11111111111111099</v>
      </c>
      <c r="M3384" s="13">
        <v>1</v>
      </c>
      <c r="N3384" s="15">
        <v>0</v>
      </c>
      <c r="O3384" s="5">
        <v>0</v>
      </c>
      <c r="P3384" s="5">
        <v>0</v>
      </c>
      <c r="Q3384" s="5">
        <f t="shared" si="578"/>
        <v>2.4750000000000001</v>
      </c>
      <c r="R3384" s="5">
        <f t="shared" si="579"/>
        <v>-2.4750000000000001</v>
      </c>
      <c r="S3384" s="15">
        <f t="shared" si="580"/>
        <v>-1</v>
      </c>
      <c r="T3384">
        <v>0</v>
      </c>
      <c r="U3384" s="5" t="str">
        <f t="shared" si="581"/>
        <v>NA</v>
      </c>
      <c r="V3384" s="15">
        <f t="shared" si="582"/>
        <v>0</v>
      </c>
      <c r="W3384" s="15">
        <f t="shared" si="583"/>
        <v>0</v>
      </c>
      <c r="X3384" s="5">
        <f t="shared" si="584"/>
        <v>0</v>
      </c>
      <c r="Y3384" s="5">
        <f t="shared" si="585"/>
        <v>2.2275</v>
      </c>
      <c r="Z3384" s="5">
        <f t="shared" si="586"/>
        <v>-2.5987500000000003</v>
      </c>
      <c r="AA3384" s="5">
        <f t="shared" si="587"/>
        <v>0.24750000000000005</v>
      </c>
      <c r="AB3384" s="5">
        <f t="shared" si="588"/>
        <v>0.12375000000000025</v>
      </c>
    </row>
    <row r="3385" spans="1:28" x14ac:dyDescent="0.55000000000000004">
      <c r="A3385" s="3" t="s">
        <v>28</v>
      </c>
      <c r="B3385" s="3" t="s">
        <v>2583</v>
      </c>
      <c r="C3385" t="s">
        <v>31</v>
      </c>
      <c r="D3385" s="3" t="s">
        <v>221</v>
      </c>
      <c r="E3385" s="3" t="s">
        <v>2748</v>
      </c>
      <c r="F3385" s="3" t="s">
        <v>35</v>
      </c>
      <c r="G3385" s="5">
        <v>6.25</v>
      </c>
      <c r="H3385">
        <v>1</v>
      </c>
      <c r="I3385" s="5">
        <v>2.5125000000000002</v>
      </c>
      <c r="J3385" s="5">
        <v>2.5125000000000002</v>
      </c>
      <c r="K3385">
        <v>9</v>
      </c>
      <c r="L3385" s="15">
        <v>0.11111111111111099</v>
      </c>
      <c r="M3385" s="13">
        <v>3.4444444444444402</v>
      </c>
      <c r="N3385" s="15">
        <v>0</v>
      </c>
      <c r="O3385" s="5">
        <v>0</v>
      </c>
      <c r="P3385" s="5">
        <v>0</v>
      </c>
      <c r="Q3385" s="5">
        <f t="shared" si="578"/>
        <v>2.5125000000000002</v>
      </c>
      <c r="R3385" s="5">
        <f t="shared" si="579"/>
        <v>-2.5125000000000002</v>
      </c>
      <c r="S3385" s="15">
        <f t="shared" si="580"/>
        <v>-1</v>
      </c>
      <c r="T3385">
        <v>0</v>
      </c>
      <c r="U3385" s="5" t="str">
        <f t="shared" si="581"/>
        <v>NA</v>
      </c>
      <c r="V3385" s="15">
        <f t="shared" si="582"/>
        <v>0</v>
      </c>
      <c r="W3385" s="15">
        <f t="shared" si="583"/>
        <v>0</v>
      </c>
      <c r="X3385" s="5">
        <f t="shared" si="584"/>
        <v>0</v>
      </c>
      <c r="Y3385" s="5">
        <f t="shared" si="585"/>
        <v>2.2612500000000004</v>
      </c>
      <c r="Z3385" s="5">
        <f t="shared" si="586"/>
        <v>-2.6381250000000005</v>
      </c>
      <c r="AA3385" s="5">
        <f t="shared" si="587"/>
        <v>0.25124999999999975</v>
      </c>
      <c r="AB3385" s="5">
        <f t="shared" si="588"/>
        <v>0.12562500000000032</v>
      </c>
    </row>
    <row r="3386" spans="1:28" x14ac:dyDescent="0.55000000000000004">
      <c r="A3386" s="3" t="s">
        <v>28</v>
      </c>
      <c r="B3386" s="3" t="s">
        <v>5332</v>
      </c>
      <c r="C3386" t="s">
        <v>31</v>
      </c>
      <c r="D3386" s="3" t="s">
        <v>137</v>
      </c>
      <c r="E3386" s="3" t="s">
        <v>5199</v>
      </c>
      <c r="F3386" s="3" t="s">
        <v>35</v>
      </c>
      <c r="G3386" s="5">
        <v>6.25</v>
      </c>
      <c r="H3386">
        <v>2</v>
      </c>
      <c r="I3386" s="5">
        <v>2.5125000000000002</v>
      </c>
      <c r="J3386" s="5">
        <v>1.2562500000000001</v>
      </c>
      <c r="K3386">
        <v>9</v>
      </c>
      <c r="L3386" s="15">
        <v>0.22222222222222199</v>
      </c>
      <c r="M3386" s="13">
        <v>1.8888888888888899</v>
      </c>
      <c r="N3386" s="15">
        <v>0</v>
      </c>
      <c r="O3386" s="5">
        <v>0</v>
      </c>
      <c r="P3386" s="5">
        <v>0</v>
      </c>
      <c r="Q3386" s="5">
        <f t="shared" si="578"/>
        <v>2.5125000000000002</v>
      </c>
      <c r="R3386" s="5">
        <f t="shared" si="579"/>
        <v>-2.5125000000000002</v>
      </c>
      <c r="S3386" s="15">
        <f t="shared" si="580"/>
        <v>-1</v>
      </c>
      <c r="T3386">
        <v>0</v>
      </c>
      <c r="U3386" s="5" t="str">
        <f t="shared" si="581"/>
        <v>NA</v>
      </c>
      <c r="V3386" s="15">
        <f t="shared" si="582"/>
        <v>0</v>
      </c>
      <c r="W3386" s="15">
        <f t="shared" si="583"/>
        <v>0</v>
      </c>
      <c r="X3386" s="5">
        <f t="shared" si="584"/>
        <v>0</v>
      </c>
      <c r="Y3386" s="5">
        <f t="shared" si="585"/>
        <v>2.2612500000000004</v>
      </c>
      <c r="Z3386" s="5">
        <f t="shared" si="586"/>
        <v>-2.6381250000000005</v>
      </c>
      <c r="AA3386" s="5">
        <f t="shared" si="587"/>
        <v>0.25124999999999975</v>
      </c>
      <c r="AB3386" s="5">
        <f t="shared" si="588"/>
        <v>0.12562500000000032</v>
      </c>
    </row>
    <row r="3387" spans="1:28" x14ac:dyDescent="0.55000000000000004">
      <c r="A3387" s="3" t="s">
        <v>28</v>
      </c>
      <c r="B3387" s="3" t="s">
        <v>5401</v>
      </c>
      <c r="C3387" t="s">
        <v>31</v>
      </c>
      <c r="D3387" s="3" t="s">
        <v>221</v>
      </c>
      <c r="E3387" s="3" t="s">
        <v>5402</v>
      </c>
      <c r="F3387" s="3" t="s">
        <v>35</v>
      </c>
      <c r="G3387" s="5">
        <v>6.25</v>
      </c>
      <c r="H3387">
        <v>1</v>
      </c>
      <c r="I3387" s="5">
        <v>2.5375000000000001</v>
      </c>
      <c r="J3387" s="5">
        <v>2.5375000000000001</v>
      </c>
      <c r="K3387">
        <v>4</v>
      </c>
      <c r="L3387" s="15">
        <v>0.25</v>
      </c>
      <c r="M3387" s="13">
        <v>1</v>
      </c>
      <c r="N3387" s="15">
        <v>0</v>
      </c>
      <c r="O3387" s="5">
        <v>0</v>
      </c>
      <c r="P3387" s="5">
        <v>0</v>
      </c>
      <c r="Q3387" s="5">
        <f t="shared" si="578"/>
        <v>2.5375000000000001</v>
      </c>
      <c r="R3387" s="5">
        <f t="shared" si="579"/>
        <v>-2.5375000000000001</v>
      </c>
      <c r="S3387" s="15">
        <f t="shared" si="580"/>
        <v>-1</v>
      </c>
      <c r="T3387">
        <v>0</v>
      </c>
      <c r="U3387" s="5" t="str">
        <f t="shared" si="581"/>
        <v>NA</v>
      </c>
      <c r="V3387" s="15">
        <f t="shared" si="582"/>
        <v>0</v>
      </c>
      <c r="W3387" s="15">
        <f t="shared" si="583"/>
        <v>0</v>
      </c>
      <c r="X3387" s="5">
        <f t="shared" si="584"/>
        <v>0</v>
      </c>
      <c r="Y3387" s="5">
        <f t="shared" si="585"/>
        <v>2.2837499999999999</v>
      </c>
      <c r="Z3387" s="5">
        <f t="shared" si="586"/>
        <v>-2.6643750000000002</v>
      </c>
      <c r="AA3387" s="5">
        <f t="shared" si="587"/>
        <v>0.25375000000000014</v>
      </c>
      <c r="AB3387" s="5">
        <f t="shared" si="588"/>
        <v>0.12687500000000007</v>
      </c>
    </row>
    <row r="3388" spans="1:28" x14ac:dyDescent="0.55000000000000004">
      <c r="A3388" s="3" t="s">
        <v>28</v>
      </c>
      <c r="B3388" s="3" t="s">
        <v>4774</v>
      </c>
      <c r="C3388" t="s">
        <v>31</v>
      </c>
      <c r="D3388" s="3" t="s">
        <v>32</v>
      </c>
      <c r="E3388" s="3" t="s">
        <v>2921</v>
      </c>
      <c r="F3388" s="3" t="s">
        <v>35</v>
      </c>
      <c r="G3388" s="5">
        <v>6.25</v>
      </c>
      <c r="H3388">
        <v>1</v>
      </c>
      <c r="I3388" s="5">
        <v>2.5375000000000001</v>
      </c>
      <c r="J3388" s="5">
        <v>2.5375000000000001</v>
      </c>
      <c r="K3388">
        <v>9</v>
      </c>
      <c r="L3388" s="15">
        <v>0.11111111111111099</v>
      </c>
      <c r="M3388" s="13">
        <v>1.6666666666666701</v>
      </c>
      <c r="N3388" s="15">
        <v>0</v>
      </c>
      <c r="O3388" s="5">
        <v>0</v>
      </c>
      <c r="P3388" s="5">
        <v>0</v>
      </c>
      <c r="Q3388" s="5">
        <f t="shared" si="578"/>
        <v>2.5375000000000001</v>
      </c>
      <c r="R3388" s="5">
        <f t="shared" si="579"/>
        <v>-2.5375000000000001</v>
      </c>
      <c r="S3388" s="15">
        <f t="shared" si="580"/>
        <v>-1</v>
      </c>
      <c r="T3388">
        <v>0</v>
      </c>
      <c r="U3388" s="5" t="str">
        <f t="shared" si="581"/>
        <v>NA</v>
      </c>
      <c r="V3388" s="15">
        <f t="shared" si="582"/>
        <v>0</v>
      </c>
      <c r="W3388" s="15">
        <f t="shared" si="583"/>
        <v>0</v>
      </c>
      <c r="X3388" s="5">
        <f t="shared" si="584"/>
        <v>0</v>
      </c>
      <c r="Y3388" s="5">
        <f t="shared" si="585"/>
        <v>2.2837499999999999</v>
      </c>
      <c r="Z3388" s="5">
        <f t="shared" si="586"/>
        <v>-2.6643750000000002</v>
      </c>
      <c r="AA3388" s="5">
        <f t="shared" si="587"/>
        <v>0.25375000000000014</v>
      </c>
      <c r="AB3388" s="5">
        <f t="shared" si="588"/>
        <v>0.12687500000000007</v>
      </c>
    </row>
    <row r="3389" spans="1:28" x14ac:dyDescent="0.55000000000000004">
      <c r="A3389" s="3" t="s">
        <v>28</v>
      </c>
      <c r="B3389" s="3" t="s">
        <v>3350</v>
      </c>
      <c r="C3389" t="s">
        <v>31</v>
      </c>
      <c r="D3389" s="3" t="s">
        <v>40</v>
      </c>
      <c r="E3389" s="3" t="s">
        <v>3246</v>
      </c>
      <c r="F3389" s="3" t="s">
        <v>35</v>
      </c>
      <c r="G3389" s="5">
        <v>6.25</v>
      </c>
      <c r="H3389">
        <v>2</v>
      </c>
      <c r="I3389" s="5">
        <v>2.5625</v>
      </c>
      <c r="J3389" s="5">
        <v>1.28125</v>
      </c>
      <c r="K3389">
        <v>142</v>
      </c>
      <c r="L3389" s="15">
        <v>1.4084507042253501E-2</v>
      </c>
      <c r="M3389" s="13">
        <v>1</v>
      </c>
      <c r="N3389" s="15">
        <v>0</v>
      </c>
      <c r="O3389" s="5">
        <v>0</v>
      </c>
      <c r="P3389" s="5">
        <v>0</v>
      </c>
      <c r="Q3389" s="5">
        <f t="shared" si="578"/>
        <v>2.5625</v>
      </c>
      <c r="R3389" s="5">
        <f t="shared" si="579"/>
        <v>-2.5625</v>
      </c>
      <c r="S3389" s="15">
        <f t="shared" si="580"/>
        <v>-1</v>
      </c>
      <c r="T3389">
        <v>0</v>
      </c>
      <c r="U3389" s="5" t="str">
        <f t="shared" si="581"/>
        <v>NA</v>
      </c>
      <c r="V3389" s="15">
        <f t="shared" si="582"/>
        <v>0</v>
      </c>
      <c r="W3389" s="15">
        <f t="shared" si="583"/>
        <v>0</v>
      </c>
      <c r="X3389" s="5">
        <f t="shared" si="584"/>
        <v>0</v>
      </c>
      <c r="Y3389" s="5">
        <f t="shared" si="585"/>
        <v>2.3062499999999999</v>
      </c>
      <c r="Z3389" s="5">
        <f t="shared" si="586"/>
        <v>-2.6906250000000003</v>
      </c>
      <c r="AA3389" s="5">
        <f t="shared" si="587"/>
        <v>0.25625000000000009</v>
      </c>
      <c r="AB3389" s="5">
        <f t="shared" si="588"/>
        <v>0.12812500000000027</v>
      </c>
    </row>
    <row r="3390" spans="1:28" x14ac:dyDescent="0.55000000000000004">
      <c r="A3390" s="3" t="s">
        <v>28</v>
      </c>
      <c r="B3390" s="3" t="s">
        <v>4605</v>
      </c>
      <c r="C3390" t="s">
        <v>31</v>
      </c>
      <c r="D3390" s="3" t="s">
        <v>32</v>
      </c>
      <c r="E3390" s="3" t="s">
        <v>2690</v>
      </c>
      <c r="F3390" s="3" t="s">
        <v>35</v>
      </c>
      <c r="G3390" s="5">
        <v>6.25</v>
      </c>
      <c r="H3390">
        <v>2</v>
      </c>
      <c r="I3390" s="5">
        <v>2.5750000000000002</v>
      </c>
      <c r="J3390" s="5">
        <v>1.2875000000000001</v>
      </c>
      <c r="K3390">
        <v>420</v>
      </c>
      <c r="L3390" s="15">
        <v>4.7619047619047597E-3</v>
      </c>
      <c r="M3390" s="13">
        <v>1.0401904761904801</v>
      </c>
      <c r="N3390" s="15">
        <v>0</v>
      </c>
      <c r="O3390" s="5">
        <v>0</v>
      </c>
      <c r="P3390" s="5">
        <v>0</v>
      </c>
      <c r="Q3390" s="5">
        <f t="shared" si="578"/>
        <v>2.5750000000000002</v>
      </c>
      <c r="R3390" s="5">
        <f t="shared" si="579"/>
        <v>-2.5750000000000002</v>
      </c>
      <c r="S3390" s="15">
        <f t="shared" si="580"/>
        <v>-1</v>
      </c>
      <c r="T3390">
        <v>0</v>
      </c>
      <c r="U3390" s="5" t="str">
        <f t="shared" si="581"/>
        <v>NA</v>
      </c>
      <c r="V3390" s="15">
        <f t="shared" si="582"/>
        <v>0</v>
      </c>
      <c r="W3390" s="15">
        <f t="shared" si="583"/>
        <v>0</v>
      </c>
      <c r="X3390" s="5">
        <f t="shared" si="584"/>
        <v>0</v>
      </c>
      <c r="Y3390" s="5">
        <f t="shared" si="585"/>
        <v>2.3175000000000003</v>
      </c>
      <c r="Z3390" s="5">
        <f t="shared" si="586"/>
        <v>-2.7037500000000003</v>
      </c>
      <c r="AA3390" s="5">
        <f t="shared" si="587"/>
        <v>0.25749999999999984</v>
      </c>
      <c r="AB3390" s="5">
        <f t="shared" si="588"/>
        <v>0.12875000000000014</v>
      </c>
    </row>
    <row r="3391" spans="1:28" x14ac:dyDescent="0.55000000000000004">
      <c r="A3391" s="3" t="s">
        <v>28</v>
      </c>
      <c r="B3391" s="3" t="s">
        <v>5150</v>
      </c>
      <c r="C3391" t="s">
        <v>31</v>
      </c>
      <c r="D3391" s="3" t="s">
        <v>5157</v>
      </c>
      <c r="E3391" s="3" t="s">
        <v>5196</v>
      </c>
      <c r="F3391" s="3" t="s">
        <v>35</v>
      </c>
      <c r="G3391" s="5">
        <v>6.25</v>
      </c>
      <c r="H3391">
        <v>1</v>
      </c>
      <c r="I3391" s="5">
        <v>2.5874999999999999</v>
      </c>
      <c r="J3391" s="5">
        <v>2.5874999999999999</v>
      </c>
      <c r="K3391">
        <v>4</v>
      </c>
      <c r="L3391" s="15">
        <v>0.25</v>
      </c>
      <c r="M3391" s="13">
        <v>1</v>
      </c>
      <c r="N3391" s="15">
        <v>0</v>
      </c>
      <c r="O3391" s="5">
        <v>0</v>
      </c>
      <c r="P3391" s="5">
        <v>0</v>
      </c>
      <c r="Q3391" s="5">
        <f t="shared" si="578"/>
        <v>2.5874999999999999</v>
      </c>
      <c r="R3391" s="5">
        <f t="shared" si="579"/>
        <v>-2.5874999999999999</v>
      </c>
      <c r="S3391" s="15">
        <f t="shared" si="580"/>
        <v>-1</v>
      </c>
      <c r="T3391">
        <v>0</v>
      </c>
      <c r="U3391" s="5" t="str">
        <f t="shared" si="581"/>
        <v>NA</v>
      </c>
      <c r="V3391" s="15">
        <f t="shared" si="582"/>
        <v>0</v>
      </c>
      <c r="W3391" s="15">
        <f t="shared" si="583"/>
        <v>0</v>
      </c>
      <c r="X3391" s="5">
        <f t="shared" si="584"/>
        <v>0</v>
      </c>
      <c r="Y3391" s="5">
        <f t="shared" si="585"/>
        <v>2.3287499999999999</v>
      </c>
      <c r="Z3391" s="5">
        <f t="shared" si="586"/>
        <v>-2.7168749999999999</v>
      </c>
      <c r="AA3391" s="5">
        <f t="shared" si="587"/>
        <v>0.25875000000000004</v>
      </c>
      <c r="AB3391" s="5">
        <f t="shared" si="588"/>
        <v>0.12937500000000002</v>
      </c>
    </row>
    <row r="3392" spans="1:28" x14ac:dyDescent="0.55000000000000004">
      <c r="A3392" s="3" t="s">
        <v>28</v>
      </c>
      <c r="B3392" s="3" t="s">
        <v>2414</v>
      </c>
      <c r="C3392" t="s">
        <v>31</v>
      </c>
      <c r="D3392" s="3" t="s">
        <v>417</v>
      </c>
      <c r="E3392" s="3" t="s">
        <v>418</v>
      </c>
      <c r="F3392" s="3" t="s">
        <v>35</v>
      </c>
      <c r="G3392" s="5">
        <v>6.25</v>
      </c>
      <c r="H3392">
        <v>2</v>
      </c>
      <c r="I3392" s="5">
        <v>2.625</v>
      </c>
      <c r="J3392" s="5">
        <v>1.3125</v>
      </c>
      <c r="K3392">
        <v>13</v>
      </c>
      <c r="L3392" s="15">
        <v>0.15384615384615399</v>
      </c>
      <c r="M3392" s="13">
        <v>1</v>
      </c>
      <c r="N3392" s="15">
        <v>0</v>
      </c>
      <c r="O3392" s="5">
        <v>0</v>
      </c>
      <c r="P3392" s="5">
        <v>0</v>
      </c>
      <c r="Q3392" s="5">
        <f t="shared" si="578"/>
        <v>2.625</v>
      </c>
      <c r="R3392" s="5">
        <f t="shared" si="579"/>
        <v>-2.625</v>
      </c>
      <c r="S3392" s="15">
        <f t="shared" si="580"/>
        <v>-1</v>
      </c>
      <c r="T3392">
        <v>0</v>
      </c>
      <c r="U3392" s="5" t="str">
        <f t="shared" si="581"/>
        <v>NA</v>
      </c>
      <c r="V3392" s="15">
        <f t="shared" si="582"/>
        <v>0</v>
      </c>
      <c r="W3392" s="15">
        <f t="shared" si="583"/>
        <v>0</v>
      </c>
      <c r="X3392" s="5">
        <f t="shared" si="584"/>
        <v>0</v>
      </c>
      <c r="Y3392" s="5">
        <f t="shared" si="585"/>
        <v>2.3625000000000003</v>
      </c>
      <c r="Z3392" s="5">
        <f t="shared" si="586"/>
        <v>-2.7562500000000001</v>
      </c>
      <c r="AA3392" s="5">
        <f t="shared" si="587"/>
        <v>0.26249999999999973</v>
      </c>
      <c r="AB3392" s="5">
        <f t="shared" si="588"/>
        <v>0.13125000000000009</v>
      </c>
    </row>
    <row r="3393" spans="1:28" x14ac:dyDescent="0.55000000000000004">
      <c r="A3393" s="3" t="s">
        <v>28</v>
      </c>
      <c r="B3393" s="3" t="s">
        <v>3309</v>
      </c>
      <c r="C3393" t="s">
        <v>31</v>
      </c>
      <c r="D3393" s="3" t="s">
        <v>137</v>
      </c>
      <c r="E3393" s="3" t="s">
        <v>5199</v>
      </c>
      <c r="F3393" s="3" t="s">
        <v>35</v>
      </c>
      <c r="G3393" s="5">
        <v>6.25</v>
      </c>
      <c r="H3393">
        <v>1</v>
      </c>
      <c r="I3393" s="5">
        <v>2.6875</v>
      </c>
      <c r="J3393" s="5">
        <v>2.6875</v>
      </c>
      <c r="K3393">
        <v>11</v>
      </c>
      <c r="L3393" s="15">
        <v>9.0909090909090898E-2</v>
      </c>
      <c r="M3393" s="13">
        <v>1.1818181818181801</v>
      </c>
      <c r="N3393" s="15">
        <v>0</v>
      </c>
      <c r="O3393" s="5">
        <v>0</v>
      </c>
      <c r="P3393" s="5">
        <v>0</v>
      </c>
      <c r="Q3393" s="5">
        <f t="shared" si="578"/>
        <v>2.6875</v>
      </c>
      <c r="R3393" s="5">
        <f t="shared" si="579"/>
        <v>-2.6875</v>
      </c>
      <c r="S3393" s="15">
        <f t="shared" si="580"/>
        <v>-1</v>
      </c>
      <c r="T3393">
        <v>0</v>
      </c>
      <c r="U3393" s="5" t="str">
        <f t="shared" si="581"/>
        <v>NA</v>
      </c>
      <c r="V3393" s="15">
        <f t="shared" si="582"/>
        <v>0</v>
      </c>
      <c r="W3393" s="15">
        <f t="shared" si="583"/>
        <v>0</v>
      </c>
      <c r="X3393" s="5">
        <f t="shared" si="584"/>
        <v>0</v>
      </c>
      <c r="Y3393" s="5">
        <f t="shared" si="585"/>
        <v>2.4187500000000002</v>
      </c>
      <c r="Z3393" s="5">
        <f t="shared" si="586"/>
        <v>-2.8218749999999999</v>
      </c>
      <c r="AA3393" s="5">
        <f t="shared" si="587"/>
        <v>0.26874999999999982</v>
      </c>
      <c r="AB3393" s="5">
        <f t="shared" si="588"/>
        <v>0.13437499999999991</v>
      </c>
    </row>
    <row r="3394" spans="1:28" x14ac:dyDescent="0.55000000000000004">
      <c r="A3394" s="3" t="s">
        <v>28</v>
      </c>
      <c r="B3394" s="3" t="s">
        <v>559</v>
      </c>
      <c r="C3394" t="s">
        <v>31</v>
      </c>
      <c r="D3394" s="3" t="s">
        <v>417</v>
      </c>
      <c r="E3394" s="3" t="s">
        <v>5410</v>
      </c>
      <c r="F3394" s="3" t="s">
        <v>35</v>
      </c>
      <c r="G3394" s="5">
        <v>6.25</v>
      </c>
      <c r="H3394">
        <v>1</v>
      </c>
      <c r="I3394" s="5">
        <v>2.7</v>
      </c>
      <c r="J3394" s="5">
        <v>2.7</v>
      </c>
      <c r="K3394">
        <v>1</v>
      </c>
      <c r="L3394" s="15">
        <v>1</v>
      </c>
      <c r="M3394" s="13">
        <v>1</v>
      </c>
      <c r="N3394" s="15">
        <v>0</v>
      </c>
      <c r="O3394" s="5">
        <v>0</v>
      </c>
      <c r="P3394" s="5">
        <v>0</v>
      </c>
      <c r="Q3394" s="5">
        <f t="shared" ref="Q3394:Q3457" si="589">I3394</f>
        <v>2.7</v>
      </c>
      <c r="R3394" s="5">
        <f t="shared" ref="R3394:R3457" si="590">P3394-Q3394</f>
        <v>-2.7</v>
      </c>
      <c r="S3394" s="15">
        <f t="shared" ref="S3394:S3457" si="591">IF(Q3394=0,0,(P3394-Q3394)/Q3394)</f>
        <v>-1</v>
      </c>
      <c r="T3394">
        <v>0</v>
      </c>
      <c r="U3394" s="5" t="str">
        <f t="shared" ref="U3394:U3457" si="592">IF(T3394=0,"NA",P3394/T3394)</f>
        <v>NA</v>
      </c>
      <c r="V3394" s="15">
        <f t="shared" si="582"/>
        <v>0</v>
      </c>
      <c r="W3394" s="15">
        <f t="shared" si="583"/>
        <v>0</v>
      </c>
      <c r="X3394" s="5">
        <f t="shared" si="584"/>
        <v>0</v>
      </c>
      <c r="Y3394" s="5">
        <f t="shared" si="585"/>
        <v>2.4300000000000002</v>
      </c>
      <c r="Z3394" s="5">
        <f t="shared" si="586"/>
        <v>-2.8350000000000004</v>
      </c>
      <c r="AA3394" s="5">
        <f t="shared" si="587"/>
        <v>0.27</v>
      </c>
      <c r="AB3394" s="5">
        <f t="shared" si="588"/>
        <v>0.13500000000000023</v>
      </c>
    </row>
    <row r="3395" spans="1:28" x14ac:dyDescent="0.55000000000000004">
      <c r="A3395" s="3" t="s">
        <v>28</v>
      </c>
      <c r="B3395" s="3" t="s">
        <v>2245</v>
      </c>
      <c r="C3395" t="s">
        <v>31</v>
      </c>
      <c r="D3395" s="3" t="s">
        <v>32</v>
      </c>
      <c r="E3395" s="3" t="s">
        <v>5228</v>
      </c>
      <c r="F3395" s="3" t="s">
        <v>35</v>
      </c>
      <c r="G3395" s="5">
        <v>6.25</v>
      </c>
      <c r="H3395">
        <v>1</v>
      </c>
      <c r="I3395" s="5">
        <v>2.7</v>
      </c>
      <c r="J3395" s="5">
        <v>2.7</v>
      </c>
      <c r="K3395">
        <v>31</v>
      </c>
      <c r="L3395" s="15">
        <v>3.2258064516128997E-2</v>
      </c>
      <c r="M3395" s="13">
        <v>1.06451612903226</v>
      </c>
      <c r="N3395" s="15">
        <v>0</v>
      </c>
      <c r="O3395" s="5">
        <v>0</v>
      </c>
      <c r="P3395" s="5">
        <v>0</v>
      </c>
      <c r="Q3395" s="5">
        <f t="shared" si="589"/>
        <v>2.7</v>
      </c>
      <c r="R3395" s="5">
        <f t="shared" si="590"/>
        <v>-2.7</v>
      </c>
      <c r="S3395" s="15">
        <f t="shared" si="591"/>
        <v>-1</v>
      </c>
      <c r="T3395">
        <v>0</v>
      </c>
      <c r="U3395" s="5" t="str">
        <f t="shared" si="592"/>
        <v>NA</v>
      </c>
      <c r="V3395" s="15">
        <f t="shared" ref="V3395:V3458" si="593">(L3395*N3395)</f>
        <v>0</v>
      </c>
      <c r="W3395" s="15">
        <f t="shared" ref="W3395:W3458" si="594">IF(P3395=0,0,R3395/P3395)</f>
        <v>0</v>
      </c>
      <c r="X3395" s="5">
        <f t="shared" ref="X3395:X3458" si="595">IF(T3395=0,0,Q3395/T3395)</f>
        <v>0</v>
      </c>
      <c r="Y3395" s="5">
        <f t="shared" ref="Y3395:Y3458" si="596">Q3395*0.9</f>
        <v>2.4300000000000002</v>
      </c>
      <c r="Z3395" s="5">
        <f t="shared" ref="Z3395:Z3458" si="597">R3395*1.05</f>
        <v>-2.8350000000000004</v>
      </c>
      <c r="AA3395" s="5">
        <f t="shared" ref="AA3395:AA3458" si="598">Q3395-Y3395</f>
        <v>0.27</v>
      </c>
      <c r="AB3395" s="5">
        <f t="shared" ref="AB3395:AB3458" si="599">R3395-Z3395</f>
        <v>0.13500000000000023</v>
      </c>
    </row>
    <row r="3396" spans="1:28" x14ac:dyDescent="0.55000000000000004">
      <c r="A3396" s="3" t="s">
        <v>28</v>
      </c>
      <c r="B3396" s="3" t="s">
        <v>2815</v>
      </c>
      <c r="C3396" t="s">
        <v>31</v>
      </c>
      <c r="D3396" s="3" t="s">
        <v>262</v>
      </c>
      <c r="E3396" s="3" t="s">
        <v>5413</v>
      </c>
      <c r="F3396" s="3" t="s">
        <v>35</v>
      </c>
      <c r="G3396" s="5">
        <v>6.25</v>
      </c>
      <c r="H3396">
        <v>1</v>
      </c>
      <c r="I3396" s="5">
        <v>2.7124999999999999</v>
      </c>
      <c r="J3396" s="5">
        <v>2.7124999999999999</v>
      </c>
      <c r="K3396">
        <v>4</v>
      </c>
      <c r="L3396" s="15">
        <v>0.25</v>
      </c>
      <c r="M3396" s="13">
        <v>2</v>
      </c>
      <c r="N3396" s="15">
        <v>0</v>
      </c>
      <c r="O3396" s="5">
        <v>0</v>
      </c>
      <c r="P3396" s="5">
        <v>0</v>
      </c>
      <c r="Q3396" s="5">
        <f t="shared" si="589"/>
        <v>2.7124999999999999</v>
      </c>
      <c r="R3396" s="5">
        <f t="shared" si="590"/>
        <v>-2.7124999999999999</v>
      </c>
      <c r="S3396" s="15">
        <f t="shared" si="591"/>
        <v>-1</v>
      </c>
      <c r="T3396">
        <v>0</v>
      </c>
      <c r="U3396" s="5" t="str">
        <f t="shared" si="592"/>
        <v>NA</v>
      </c>
      <c r="V3396" s="15">
        <f t="shared" si="593"/>
        <v>0</v>
      </c>
      <c r="W3396" s="15">
        <f t="shared" si="594"/>
        <v>0</v>
      </c>
      <c r="X3396" s="5">
        <f t="shared" si="595"/>
        <v>0</v>
      </c>
      <c r="Y3396" s="5">
        <f t="shared" si="596"/>
        <v>2.4412500000000001</v>
      </c>
      <c r="Z3396" s="5">
        <f t="shared" si="597"/>
        <v>-2.848125</v>
      </c>
      <c r="AA3396" s="5">
        <f t="shared" si="598"/>
        <v>0.27124999999999977</v>
      </c>
      <c r="AB3396" s="5">
        <f t="shared" si="599"/>
        <v>0.13562500000000011</v>
      </c>
    </row>
    <row r="3397" spans="1:28" x14ac:dyDescent="0.55000000000000004">
      <c r="A3397" s="3" t="s">
        <v>28</v>
      </c>
      <c r="B3397" s="3" t="s">
        <v>5317</v>
      </c>
      <c r="C3397" t="s">
        <v>31</v>
      </c>
      <c r="D3397" s="3" t="s">
        <v>262</v>
      </c>
      <c r="E3397" s="3" t="s">
        <v>3031</v>
      </c>
      <c r="F3397" s="3" t="s">
        <v>35</v>
      </c>
      <c r="G3397" s="5">
        <v>6.25</v>
      </c>
      <c r="H3397">
        <v>2</v>
      </c>
      <c r="I3397" s="5">
        <v>2.7250000000000001</v>
      </c>
      <c r="J3397" s="5">
        <v>1.3625</v>
      </c>
      <c r="K3397">
        <v>13</v>
      </c>
      <c r="L3397" s="15">
        <v>0.15384615384615399</v>
      </c>
      <c r="M3397" s="13">
        <v>1</v>
      </c>
      <c r="N3397" s="15">
        <v>0</v>
      </c>
      <c r="O3397" s="5">
        <v>0</v>
      </c>
      <c r="P3397" s="5">
        <v>0</v>
      </c>
      <c r="Q3397" s="5">
        <f t="shared" si="589"/>
        <v>2.7250000000000001</v>
      </c>
      <c r="R3397" s="5">
        <f t="shared" si="590"/>
        <v>-2.7250000000000001</v>
      </c>
      <c r="S3397" s="15">
        <f t="shared" si="591"/>
        <v>-1</v>
      </c>
      <c r="T3397">
        <v>0</v>
      </c>
      <c r="U3397" s="5" t="str">
        <f t="shared" si="592"/>
        <v>NA</v>
      </c>
      <c r="V3397" s="15">
        <f t="shared" si="593"/>
        <v>0</v>
      </c>
      <c r="W3397" s="15">
        <f t="shared" si="594"/>
        <v>0</v>
      </c>
      <c r="X3397" s="5">
        <f t="shared" si="595"/>
        <v>0</v>
      </c>
      <c r="Y3397" s="5">
        <f t="shared" si="596"/>
        <v>2.4525000000000001</v>
      </c>
      <c r="Z3397" s="5">
        <f t="shared" si="597"/>
        <v>-2.8612500000000001</v>
      </c>
      <c r="AA3397" s="5">
        <f t="shared" si="598"/>
        <v>0.27249999999999996</v>
      </c>
      <c r="AB3397" s="5">
        <f t="shared" si="599"/>
        <v>0.13624999999999998</v>
      </c>
    </row>
    <row r="3398" spans="1:28" x14ac:dyDescent="0.55000000000000004">
      <c r="A3398" s="3" t="s">
        <v>28</v>
      </c>
      <c r="B3398" s="3" t="s">
        <v>1373</v>
      </c>
      <c r="C3398" t="s">
        <v>31</v>
      </c>
      <c r="D3398" s="3" t="s">
        <v>32</v>
      </c>
      <c r="E3398" s="3" t="s">
        <v>5416</v>
      </c>
      <c r="F3398" s="3" t="s">
        <v>35</v>
      </c>
      <c r="G3398" s="5">
        <v>6.25</v>
      </c>
      <c r="H3398">
        <v>2</v>
      </c>
      <c r="I3398" s="5">
        <v>2.7250000000000001</v>
      </c>
      <c r="J3398" s="5">
        <v>1.3625</v>
      </c>
      <c r="K3398">
        <v>3742</v>
      </c>
      <c r="L3398" s="15">
        <v>5.3447354355959408E-4</v>
      </c>
      <c r="M3398" s="13">
        <v>2.1193826830571898</v>
      </c>
      <c r="N3398" s="15">
        <v>0</v>
      </c>
      <c r="O3398" s="5">
        <v>0</v>
      </c>
      <c r="P3398" s="5">
        <v>0</v>
      </c>
      <c r="Q3398" s="5">
        <f t="shared" si="589"/>
        <v>2.7250000000000001</v>
      </c>
      <c r="R3398" s="5">
        <f t="shared" si="590"/>
        <v>-2.7250000000000001</v>
      </c>
      <c r="S3398" s="15">
        <f t="shared" si="591"/>
        <v>-1</v>
      </c>
      <c r="T3398">
        <v>0</v>
      </c>
      <c r="U3398" s="5" t="str">
        <f t="shared" si="592"/>
        <v>NA</v>
      </c>
      <c r="V3398" s="15">
        <f t="shared" si="593"/>
        <v>0</v>
      </c>
      <c r="W3398" s="15">
        <f t="shared" si="594"/>
        <v>0</v>
      </c>
      <c r="X3398" s="5">
        <f t="shared" si="595"/>
        <v>0</v>
      </c>
      <c r="Y3398" s="5">
        <f t="shared" si="596"/>
        <v>2.4525000000000001</v>
      </c>
      <c r="Z3398" s="5">
        <f t="shared" si="597"/>
        <v>-2.8612500000000001</v>
      </c>
      <c r="AA3398" s="5">
        <f t="shared" si="598"/>
        <v>0.27249999999999996</v>
      </c>
      <c r="AB3398" s="5">
        <f t="shared" si="599"/>
        <v>0.13624999999999998</v>
      </c>
    </row>
    <row r="3399" spans="1:28" x14ac:dyDescent="0.55000000000000004">
      <c r="A3399" s="3" t="s">
        <v>28</v>
      </c>
      <c r="B3399" s="3" t="s">
        <v>803</v>
      </c>
      <c r="C3399" t="s">
        <v>66</v>
      </c>
      <c r="D3399" s="3" t="s">
        <v>144</v>
      </c>
      <c r="E3399" s="3" t="s">
        <v>309</v>
      </c>
      <c r="F3399" s="3" t="s">
        <v>35</v>
      </c>
      <c r="G3399" s="5">
        <v>6.25</v>
      </c>
      <c r="H3399">
        <v>3</v>
      </c>
      <c r="I3399" s="5">
        <v>2.7249999750000002</v>
      </c>
      <c r="J3399" s="5">
        <v>0.90833332500000008</v>
      </c>
      <c r="K3399">
        <v>30</v>
      </c>
      <c r="L3399" s="15">
        <v>0.1</v>
      </c>
      <c r="M3399" s="13">
        <v>1.13333333333333</v>
      </c>
      <c r="N3399" s="15">
        <v>0</v>
      </c>
      <c r="O3399" s="5">
        <v>0</v>
      </c>
      <c r="P3399" s="5">
        <v>0</v>
      </c>
      <c r="Q3399" s="5">
        <f t="shared" si="589"/>
        <v>2.7249999750000002</v>
      </c>
      <c r="R3399" s="5">
        <f t="shared" si="590"/>
        <v>-2.7249999750000002</v>
      </c>
      <c r="S3399" s="15">
        <f t="shared" si="591"/>
        <v>-1</v>
      </c>
      <c r="T3399">
        <v>0</v>
      </c>
      <c r="U3399" s="5" t="str">
        <f t="shared" si="592"/>
        <v>NA</v>
      </c>
      <c r="V3399" s="15">
        <f t="shared" si="593"/>
        <v>0</v>
      </c>
      <c r="W3399" s="15">
        <f t="shared" si="594"/>
        <v>0</v>
      </c>
      <c r="X3399" s="5">
        <f t="shared" si="595"/>
        <v>0</v>
      </c>
      <c r="Y3399" s="5">
        <f t="shared" si="596"/>
        <v>2.4524999775000005</v>
      </c>
      <c r="Z3399" s="5">
        <f t="shared" si="597"/>
        <v>-2.8612499737500006</v>
      </c>
      <c r="AA3399" s="5">
        <f t="shared" si="598"/>
        <v>0.27249999749999976</v>
      </c>
      <c r="AB3399" s="5">
        <f t="shared" si="599"/>
        <v>0.13624999875000032</v>
      </c>
    </row>
    <row r="3400" spans="1:28" x14ac:dyDescent="0.55000000000000004">
      <c r="A3400" s="3" t="s">
        <v>28</v>
      </c>
      <c r="B3400" s="3" t="s">
        <v>5170</v>
      </c>
      <c r="C3400" t="s">
        <v>31</v>
      </c>
      <c r="D3400" s="3" t="s">
        <v>104</v>
      </c>
      <c r="E3400" s="3" t="s">
        <v>5384</v>
      </c>
      <c r="F3400" s="3" t="s">
        <v>35</v>
      </c>
      <c r="G3400" s="5">
        <v>6.25</v>
      </c>
      <c r="H3400">
        <v>1</v>
      </c>
      <c r="I3400" s="5">
        <v>2.8</v>
      </c>
      <c r="J3400" s="5">
        <v>2.8</v>
      </c>
      <c r="K3400">
        <v>22</v>
      </c>
      <c r="L3400" s="15">
        <v>4.5454545454545504E-2</v>
      </c>
      <c r="M3400" s="13">
        <v>3.6340909090909101</v>
      </c>
      <c r="N3400" s="15">
        <v>0</v>
      </c>
      <c r="O3400" s="5">
        <v>0</v>
      </c>
      <c r="P3400" s="5">
        <v>0</v>
      </c>
      <c r="Q3400" s="5">
        <f t="shared" si="589"/>
        <v>2.8</v>
      </c>
      <c r="R3400" s="5">
        <f t="shared" si="590"/>
        <v>-2.8</v>
      </c>
      <c r="S3400" s="15">
        <f t="shared" si="591"/>
        <v>-1</v>
      </c>
      <c r="T3400">
        <v>0</v>
      </c>
      <c r="U3400" s="5" t="str">
        <f t="shared" si="592"/>
        <v>NA</v>
      </c>
      <c r="V3400" s="15">
        <f t="shared" si="593"/>
        <v>0</v>
      </c>
      <c r="W3400" s="15">
        <f t="shared" si="594"/>
        <v>0</v>
      </c>
      <c r="X3400" s="5">
        <f t="shared" si="595"/>
        <v>0</v>
      </c>
      <c r="Y3400" s="5">
        <f t="shared" si="596"/>
        <v>2.52</v>
      </c>
      <c r="Z3400" s="5">
        <f t="shared" si="597"/>
        <v>-2.94</v>
      </c>
      <c r="AA3400" s="5">
        <f t="shared" si="598"/>
        <v>0.2799999999999998</v>
      </c>
      <c r="AB3400" s="5">
        <f t="shared" si="599"/>
        <v>0.14000000000000012</v>
      </c>
    </row>
    <row r="3401" spans="1:28" x14ac:dyDescent="0.55000000000000004">
      <c r="A3401" s="3" t="s">
        <v>28</v>
      </c>
      <c r="B3401" s="3" t="s">
        <v>5223</v>
      </c>
      <c r="C3401" t="s">
        <v>31</v>
      </c>
      <c r="D3401" s="3" t="s">
        <v>133</v>
      </c>
      <c r="E3401" s="3" t="s">
        <v>5420</v>
      </c>
      <c r="F3401" s="3" t="s">
        <v>35</v>
      </c>
      <c r="G3401" s="5">
        <v>6.25</v>
      </c>
      <c r="H3401">
        <v>3</v>
      </c>
      <c r="I3401" s="5">
        <v>2.8374999750000001</v>
      </c>
      <c r="J3401" s="5">
        <v>0.94583332500000006</v>
      </c>
      <c r="K3401">
        <v>32</v>
      </c>
      <c r="L3401" s="15">
        <v>9.375E-2</v>
      </c>
      <c r="M3401" s="13">
        <v>1.03</v>
      </c>
      <c r="N3401" s="15">
        <v>0</v>
      </c>
      <c r="O3401" s="5">
        <v>0</v>
      </c>
      <c r="P3401" s="5">
        <v>0</v>
      </c>
      <c r="Q3401" s="5">
        <f t="shared" si="589"/>
        <v>2.8374999750000001</v>
      </c>
      <c r="R3401" s="5">
        <f t="shared" si="590"/>
        <v>-2.8374999750000001</v>
      </c>
      <c r="S3401" s="15">
        <f t="shared" si="591"/>
        <v>-1</v>
      </c>
      <c r="T3401">
        <v>0</v>
      </c>
      <c r="U3401" s="5" t="str">
        <f t="shared" si="592"/>
        <v>NA</v>
      </c>
      <c r="V3401" s="15">
        <f t="shared" si="593"/>
        <v>0</v>
      </c>
      <c r="W3401" s="15">
        <f t="shared" si="594"/>
        <v>0</v>
      </c>
      <c r="X3401" s="5">
        <f t="shared" si="595"/>
        <v>0</v>
      </c>
      <c r="Y3401" s="5">
        <f t="shared" si="596"/>
        <v>2.5537499775000003</v>
      </c>
      <c r="Z3401" s="5">
        <f t="shared" si="597"/>
        <v>-2.9793749737500002</v>
      </c>
      <c r="AA3401" s="5">
        <f t="shared" si="598"/>
        <v>0.28374999749999974</v>
      </c>
      <c r="AB3401" s="5">
        <f t="shared" si="599"/>
        <v>0.14187499875000009</v>
      </c>
    </row>
    <row r="3402" spans="1:28" x14ac:dyDescent="0.55000000000000004">
      <c r="A3402" s="3" t="s">
        <v>28</v>
      </c>
      <c r="B3402" s="3" t="s">
        <v>1832</v>
      </c>
      <c r="C3402" t="s">
        <v>31</v>
      </c>
      <c r="D3402" s="3" t="s">
        <v>40</v>
      </c>
      <c r="E3402" s="3" t="s">
        <v>388</v>
      </c>
      <c r="F3402" s="3" t="s">
        <v>35</v>
      </c>
      <c r="G3402" s="5">
        <v>6.25</v>
      </c>
      <c r="H3402">
        <v>2</v>
      </c>
      <c r="I3402" s="5">
        <v>2.8374999999999999</v>
      </c>
      <c r="J3402" s="5">
        <v>1.41875</v>
      </c>
      <c r="K3402">
        <v>28</v>
      </c>
      <c r="L3402" s="15">
        <v>7.1428571428571397E-2</v>
      </c>
      <c r="M3402" s="13">
        <v>1.8560714285714299</v>
      </c>
      <c r="N3402" s="15">
        <v>0</v>
      </c>
      <c r="O3402" s="5">
        <v>0</v>
      </c>
      <c r="P3402" s="5">
        <v>0</v>
      </c>
      <c r="Q3402" s="5">
        <f t="shared" si="589"/>
        <v>2.8374999999999999</v>
      </c>
      <c r="R3402" s="5">
        <f t="shared" si="590"/>
        <v>-2.8374999999999999</v>
      </c>
      <c r="S3402" s="15">
        <f t="shared" si="591"/>
        <v>-1</v>
      </c>
      <c r="T3402">
        <v>0</v>
      </c>
      <c r="U3402" s="5" t="str">
        <f t="shared" si="592"/>
        <v>NA</v>
      </c>
      <c r="V3402" s="15">
        <f t="shared" si="593"/>
        <v>0</v>
      </c>
      <c r="W3402" s="15">
        <f t="shared" si="594"/>
        <v>0</v>
      </c>
      <c r="X3402" s="5">
        <f t="shared" si="595"/>
        <v>0</v>
      </c>
      <c r="Y3402" s="5">
        <f t="shared" si="596"/>
        <v>2.55375</v>
      </c>
      <c r="Z3402" s="5">
        <f t="shared" si="597"/>
        <v>-2.9793750000000001</v>
      </c>
      <c r="AA3402" s="5">
        <f t="shared" si="598"/>
        <v>0.28374999999999995</v>
      </c>
      <c r="AB3402" s="5">
        <f t="shared" si="599"/>
        <v>0.1418750000000002</v>
      </c>
    </row>
    <row r="3403" spans="1:28" x14ac:dyDescent="0.55000000000000004">
      <c r="A3403" s="3" t="s">
        <v>28</v>
      </c>
      <c r="B3403" s="3" t="s">
        <v>5223</v>
      </c>
      <c r="C3403" t="s">
        <v>31</v>
      </c>
      <c r="D3403" s="3" t="s">
        <v>125</v>
      </c>
      <c r="E3403" s="3" t="s">
        <v>3700</v>
      </c>
      <c r="F3403" s="3" t="s">
        <v>35</v>
      </c>
      <c r="G3403" s="5">
        <v>6.25</v>
      </c>
      <c r="H3403">
        <v>3</v>
      </c>
      <c r="I3403" s="5">
        <v>2.85</v>
      </c>
      <c r="J3403" s="5">
        <v>0.95</v>
      </c>
      <c r="K3403">
        <v>20</v>
      </c>
      <c r="L3403" s="15">
        <v>0.15</v>
      </c>
      <c r="M3403" s="13">
        <v>1.0495000000000001</v>
      </c>
      <c r="N3403" s="15">
        <v>0</v>
      </c>
      <c r="O3403" s="5">
        <v>0</v>
      </c>
      <c r="P3403" s="5">
        <v>0</v>
      </c>
      <c r="Q3403" s="5">
        <f t="shared" si="589"/>
        <v>2.85</v>
      </c>
      <c r="R3403" s="5">
        <f t="shared" si="590"/>
        <v>-2.85</v>
      </c>
      <c r="S3403" s="15">
        <f t="shared" si="591"/>
        <v>-1</v>
      </c>
      <c r="T3403">
        <v>0</v>
      </c>
      <c r="U3403" s="5" t="str">
        <f t="shared" si="592"/>
        <v>NA</v>
      </c>
      <c r="V3403" s="15">
        <f t="shared" si="593"/>
        <v>0</v>
      </c>
      <c r="W3403" s="15">
        <f t="shared" si="594"/>
        <v>0</v>
      </c>
      <c r="X3403" s="5">
        <f t="shared" si="595"/>
        <v>0</v>
      </c>
      <c r="Y3403" s="5">
        <f t="shared" si="596"/>
        <v>2.5649999999999999</v>
      </c>
      <c r="Z3403" s="5">
        <f t="shared" si="597"/>
        <v>-2.9925000000000002</v>
      </c>
      <c r="AA3403" s="5">
        <f t="shared" si="598"/>
        <v>0.28500000000000014</v>
      </c>
      <c r="AB3403" s="5">
        <f t="shared" si="599"/>
        <v>0.14250000000000007</v>
      </c>
    </row>
    <row r="3404" spans="1:28" x14ac:dyDescent="0.55000000000000004">
      <c r="A3404" s="3" t="s">
        <v>28</v>
      </c>
      <c r="B3404" s="3" t="s">
        <v>1832</v>
      </c>
      <c r="C3404" t="s">
        <v>31</v>
      </c>
      <c r="D3404" s="3" t="s">
        <v>133</v>
      </c>
      <c r="E3404" s="3" t="s">
        <v>2955</v>
      </c>
      <c r="F3404" s="3" t="s">
        <v>35</v>
      </c>
      <c r="G3404" s="5">
        <v>6.25</v>
      </c>
      <c r="H3404">
        <v>2</v>
      </c>
      <c r="I3404" s="5">
        <v>2.8875000000000002</v>
      </c>
      <c r="J3404" s="5">
        <v>1.4437500000000001</v>
      </c>
      <c r="K3404">
        <v>9</v>
      </c>
      <c r="L3404" s="15">
        <v>0.22222222222222199</v>
      </c>
      <c r="M3404" s="13">
        <v>1</v>
      </c>
      <c r="N3404" s="15">
        <v>0</v>
      </c>
      <c r="O3404" s="5">
        <v>0</v>
      </c>
      <c r="P3404" s="5">
        <v>0</v>
      </c>
      <c r="Q3404" s="5">
        <f t="shared" si="589"/>
        <v>2.8875000000000002</v>
      </c>
      <c r="R3404" s="5">
        <f t="shared" si="590"/>
        <v>-2.8875000000000002</v>
      </c>
      <c r="S3404" s="15">
        <f t="shared" si="591"/>
        <v>-1</v>
      </c>
      <c r="T3404">
        <v>0</v>
      </c>
      <c r="U3404" s="5" t="str">
        <f t="shared" si="592"/>
        <v>NA</v>
      </c>
      <c r="V3404" s="15">
        <f t="shared" si="593"/>
        <v>0</v>
      </c>
      <c r="W3404" s="15">
        <f t="shared" si="594"/>
        <v>0</v>
      </c>
      <c r="X3404" s="5">
        <f t="shared" si="595"/>
        <v>0</v>
      </c>
      <c r="Y3404" s="5">
        <f t="shared" si="596"/>
        <v>2.5987500000000003</v>
      </c>
      <c r="Z3404" s="5">
        <f t="shared" si="597"/>
        <v>-3.0318750000000003</v>
      </c>
      <c r="AA3404" s="5">
        <f t="shared" si="598"/>
        <v>0.28874999999999984</v>
      </c>
      <c r="AB3404" s="5">
        <f t="shared" si="599"/>
        <v>0.14437500000000014</v>
      </c>
    </row>
    <row r="3405" spans="1:28" x14ac:dyDescent="0.55000000000000004">
      <c r="A3405" s="3" t="s">
        <v>28</v>
      </c>
      <c r="B3405" s="3" t="s">
        <v>5137</v>
      </c>
      <c r="C3405" t="s">
        <v>31</v>
      </c>
      <c r="D3405" s="3" t="s">
        <v>262</v>
      </c>
      <c r="E3405" s="3" t="s">
        <v>3031</v>
      </c>
      <c r="F3405" s="3" t="s">
        <v>35</v>
      </c>
      <c r="G3405" s="5">
        <v>6.25</v>
      </c>
      <c r="H3405">
        <v>2</v>
      </c>
      <c r="I3405" s="5">
        <v>2.9125000000000001</v>
      </c>
      <c r="J3405" s="5">
        <v>1.45625</v>
      </c>
      <c r="K3405">
        <v>10</v>
      </c>
      <c r="L3405" s="15">
        <v>0.2</v>
      </c>
      <c r="M3405" s="13">
        <v>1.8</v>
      </c>
      <c r="N3405" s="15">
        <v>0</v>
      </c>
      <c r="O3405" s="5">
        <v>0</v>
      </c>
      <c r="P3405" s="5">
        <v>0</v>
      </c>
      <c r="Q3405" s="5">
        <f t="shared" si="589"/>
        <v>2.9125000000000001</v>
      </c>
      <c r="R3405" s="5">
        <f t="shared" si="590"/>
        <v>-2.9125000000000001</v>
      </c>
      <c r="S3405" s="15">
        <f t="shared" si="591"/>
        <v>-1</v>
      </c>
      <c r="T3405">
        <v>0</v>
      </c>
      <c r="U3405" s="5" t="str">
        <f t="shared" si="592"/>
        <v>NA</v>
      </c>
      <c r="V3405" s="15">
        <f t="shared" si="593"/>
        <v>0</v>
      </c>
      <c r="W3405" s="15">
        <f t="shared" si="594"/>
        <v>0</v>
      </c>
      <c r="X3405" s="5">
        <f t="shared" si="595"/>
        <v>0</v>
      </c>
      <c r="Y3405" s="5">
        <f t="shared" si="596"/>
        <v>2.6212500000000003</v>
      </c>
      <c r="Z3405" s="5">
        <f t="shared" si="597"/>
        <v>-3.0581250000000004</v>
      </c>
      <c r="AA3405" s="5">
        <f t="shared" si="598"/>
        <v>0.29124999999999979</v>
      </c>
      <c r="AB3405" s="5">
        <f t="shared" si="599"/>
        <v>0.14562500000000034</v>
      </c>
    </row>
    <row r="3406" spans="1:28" x14ac:dyDescent="0.55000000000000004">
      <c r="A3406" s="3" t="s">
        <v>28</v>
      </c>
      <c r="B3406" s="3" t="s">
        <v>800</v>
      </c>
      <c r="C3406" t="s">
        <v>66</v>
      </c>
      <c r="D3406" s="3" t="s">
        <v>144</v>
      </c>
      <c r="E3406" s="3" t="s">
        <v>801</v>
      </c>
      <c r="F3406" s="3" t="s">
        <v>35</v>
      </c>
      <c r="G3406" s="5">
        <v>6.25</v>
      </c>
      <c r="H3406">
        <v>3</v>
      </c>
      <c r="I3406" s="5">
        <v>2.9124999749999998</v>
      </c>
      <c r="J3406" s="5">
        <v>0.97083332499999997</v>
      </c>
      <c r="K3406">
        <v>30</v>
      </c>
      <c r="L3406" s="15">
        <v>0.1</v>
      </c>
      <c r="M3406" s="13">
        <v>1.5333333333333301</v>
      </c>
      <c r="N3406" s="15">
        <v>0</v>
      </c>
      <c r="O3406" s="5">
        <v>0</v>
      </c>
      <c r="P3406" s="5">
        <v>0</v>
      </c>
      <c r="Q3406" s="5">
        <f t="shared" si="589"/>
        <v>2.9124999749999998</v>
      </c>
      <c r="R3406" s="5">
        <f t="shared" si="590"/>
        <v>-2.9124999749999998</v>
      </c>
      <c r="S3406" s="15">
        <f t="shared" si="591"/>
        <v>-1</v>
      </c>
      <c r="T3406">
        <v>0</v>
      </c>
      <c r="U3406" s="5" t="str">
        <f t="shared" si="592"/>
        <v>NA</v>
      </c>
      <c r="V3406" s="15">
        <f t="shared" si="593"/>
        <v>0</v>
      </c>
      <c r="W3406" s="15">
        <f t="shared" si="594"/>
        <v>0</v>
      </c>
      <c r="X3406" s="5">
        <f t="shared" si="595"/>
        <v>0</v>
      </c>
      <c r="Y3406" s="5">
        <f t="shared" si="596"/>
        <v>2.6212499774999998</v>
      </c>
      <c r="Z3406" s="5">
        <f t="shared" si="597"/>
        <v>-3.05812497375</v>
      </c>
      <c r="AA3406" s="5">
        <f t="shared" si="598"/>
        <v>0.29124999750000002</v>
      </c>
      <c r="AB3406" s="5">
        <f t="shared" si="599"/>
        <v>0.14562499875000023</v>
      </c>
    </row>
    <row r="3407" spans="1:28" x14ac:dyDescent="0.55000000000000004">
      <c r="A3407" s="3" t="s">
        <v>28</v>
      </c>
      <c r="B3407" s="3" t="s">
        <v>4699</v>
      </c>
      <c r="C3407" t="s">
        <v>31</v>
      </c>
      <c r="D3407" s="3" t="s">
        <v>32</v>
      </c>
      <c r="E3407" s="3" t="s">
        <v>2921</v>
      </c>
      <c r="F3407" s="3" t="s">
        <v>35</v>
      </c>
      <c r="G3407" s="5">
        <v>6.25</v>
      </c>
      <c r="H3407">
        <v>1</v>
      </c>
      <c r="I3407" s="5">
        <v>2.9249999999999998</v>
      </c>
      <c r="J3407" s="5">
        <v>2.9249999999999998</v>
      </c>
      <c r="K3407">
        <v>45</v>
      </c>
      <c r="L3407" s="15">
        <v>2.2222222222222202E-2</v>
      </c>
      <c r="M3407" s="13">
        <v>2.7746666666666702</v>
      </c>
      <c r="N3407" s="15">
        <v>0</v>
      </c>
      <c r="O3407" s="5">
        <v>0</v>
      </c>
      <c r="P3407" s="5">
        <v>0</v>
      </c>
      <c r="Q3407" s="5">
        <f t="shared" si="589"/>
        <v>2.9249999999999998</v>
      </c>
      <c r="R3407" s="5">
        <f t="shared" si="590"/>
        <v>-2.9249999999999998</v>
      </c>
      <c r="S3407" s="15">
        <f t="shared" si="591"/>
        <v>-1</v>
      </c>
      <c r="T3407">
        <v>0</v>
      </c>
      <c r="U3407" s="5" t="str">
        <f t="shared" si="592"/>
        <v>NA</v>
      </c>
      <c r="V3407" s="15">
        <f t="shared" si="593"/>
        <v>0</v>
      </c>
      <c r="W3407" s="15">
        <f t="shared" si="594"/>
        <v>0</v>
      </c>
      <c r="X3407" s="5">
        <f t="shared" si="595"/>
        <v>0</v>
      </c>
      <c r="Y3407" s="5">
        <f t="shared" si="596"/>
        <v>2.6324999999999998</v>
      </c>
      <c r="Z3407" s="5">
        <f t="shared" si="597"/>
        <v>-3.07125</v>
      </c>
      <c r="AA3407" s="5">
        <f t="shared" si="598"/>
        <v>0.29249999999999998</v>
      </c>
      <c r="AB3407" s="5">
        <f t="shared" si="599"/>
        <v>0.14625000000000021</v>
      </c>
    </row>
    <row r="3408" spans="1:28" x14ac:dyDescent="0.55000000000000004">
      <c r="A3408" s="3" t="s">
        <v>28</v>
      </c>
      <c r="B3408" s="3" t="s">
        <v>2414</v>
      </c>
      <c r="C3408" t="s">
        <v>31</v>
      </c>
      <c r="D3408" s="3" t="s">
        <v>262</v>
      </c>
      <c r="E3408" s="3" t="s">
        <v>2706</v>
      </c>
      <c r="F3408" s="3" t="s">
        <v>35</v>
      </c>
      <c r="G3408" s="5">
        <v>6.25</v>
      </c>
      <c r="H3408">
        <v>1</v>
      </c>
      <c r="I3408" s="5">
        <v>2.95</v>
      </c>
      <c r="J3408" s="5">
        <v>2.95</v>
      </c>
      <c r="K3408">
        <v>14</v>
      </c>
      <c r="L3408" s="15">
        <v>7.1428571428571397E-2</v>
      </c>
      <c r="M3408" s="13">
        <v>1</v>
      </c>
      <c r="N3408" s="15">
        <v>0</v>
      </c>
      <c r="O3408" s="5">
        <v>0</v>
      </c>
      <c r="P3408" s="5">
        <v>0</v>
      </c>
      <c r="Q3408" s="5">
        <f t="shared" si="589"/>
        <v>2.95</v>
      </c>
      <c r="R3408" s="5">
        <f t="shared" si="590"/>
        <v>-2.95</v>
      </c>
      <c r="S3408" s="15">
        <f t="shared" si="591"/>
        <v>-1</v>
      </c>
      <c r="T3408">
        <v>0</v>
      </c>
      <c r="U3408" s="5" t="str">
        <f t="shared" si="592"/>
        <v>NA</v>
      </c>
      <c r="V3408" s="15">
        <f t="shared" si="593"/>
        <v>0</v>
      </c>
      <c r="W3408" s="15">
        <f t="shared" si="594"/>
        <v>0</v>
      </c>
      <c r="X3408" s="5">
        <f t="shared" si="595"/>
        <v>0</v>
      </c>
      <c r="Y3408" s="5">
        <f t="shared" si="596"/>
        <v>2.6550000000000002</v>
      </c>
      <c r="Z3408" s="5">
        <f t="shared" si="597"/>
        <v>-3.0975000000000001</v>
      </c>
      <c r="AA3408" s="5">
        <f t="shared" si="598"/>
        <v>0.29499999999999993</v>
      </c>
      <c r="AB3408" s="5">
        <f t="shared" si="599"/>
        <v>0.14749999999999996</v>
      </c>
    </row>
    <row r="3409" spans="1:28" x14ac:dyDescent="0.55000000000000004">
      <c r="A3409" s="3" t="s">
        <v>28</v>
      </c>
      <c r="B3409" s="3" t="s">
        <v>780</v>
      </c>
      <c r="C3409" t="s">
        <v>31</v>
      </c>
      <c r="D3409" s="3" t="s">
        <v>40</v>
      </c>
      <c r="E3409" s="3" t="s">
        <v>2987</v>
      </c>
      <c r="F3409" s="3" t="s">
        <v>35</v>
      </c>
      <c r="G3409" s="5">
        <v>6.25</v>
      </c>
      <c r="H3409">
        <v>2</v>
      </c>
      <c r="I3409" s="5">
        <v>3.05</v>
      </c>
      <c r="J3409" s="5">
        <v>1.5249999999999999</v>
      </c>
      <c r="K3409">
        <v>97</v>
      </c>
      <c r="L3409" s="15">
        <v>2.06185567010309E-2</v>
      </c>
      <c r="M3409" s="13">
        <v>1.0193814432989701</v>
      </c>
      <c r="N3409" s="15">
        <v>0</v>
      </c>
      <c r="O3409" s="5">
        <v>0</v>
      </c>
      <c r="P3409" s="5">
        <v>0</v>
      </c>
      <c r="Q3409" s="5">
        <f t="shared" si="589"/>
        <v>3.05</v>
      </c>
      <c r="R3409" s="5">
        <f t="shared" si="590"/>
        <v>-3.05</v>
      </c>
      <c r="S3409" s="15">
        <f t="shared" si="591"/>
        <v>-1</v>
      </c>
      <c r="T3409">
        <v>0</v>
      </c>
      <c r="U3409" s="5" t="str">
        <f t="shared" si="592"/>
        <v>NA</v>
      </c>
      <c r="V3409" s="15">
        <f t="shared" si="593"/>
        <v>0</v>
      </c>
      <c r="W3409" s="15">
        <f t="shared" si="594"/>
        <v>0</v>
      </c>
      <c r="X3409" s="5">
        <f t="shared" si="595"/>
        <v>0</v>
      </c>
      <c r="Y3409" s="5">
        <f t="shared" si="596"/>
        <v>2.7450000000000001</v>
      </c>
      <c r="Z3409" s="5">
        <f t="shared" si="597"/>
        <v>-3.2025000000000001</v>
      </c>
      <c r="AA3409" s="5">
        <f t="shared" si="598"/>
        <v>0.30499999999999972</v>
      </c>
      <c r="AB3409" s="5">
        <f t="shared" si="599"/>
        <v>0.1525000000000003</v>
      </c>
    </row>
    <row r="3410" spans="1:28" x14ac:dyDescent="0.55000000000000004">
      <c r="A3410" s="3" t="s">
        <v>28</v>
      </c>
      <c r="B3410" s="3" t="s">
        <v>3173</v>
      </c>
      <c r="C3410" t="s">
        <v>31</v>
      </c>
      <c r="D3410" s="3" t="s">
        <v>194</v>
      </c>
      <c r="E3410" s="3" t="s">
        <v>2853</v>
      </c>
      <c r="F3410" s="3" t="s">
        <v>35</v>
      </c>
      <c r="G3410" s="5">
        <v>6.25</v>
      </c>
      <c r="H3410">
        <v>2</v>
      </c>
      <c r="I3410" s="5">
        <v>3.1</v>
      </c>
      <c r="J3410" s="5">
        <v>1.55</v>
      </c>
      <c r="K3410">
        <v>12</v>
      </c>
      <c r="L3410" s="15">
        <v>0.16666666666666699</v>
      </c>
      <c r="M3410" s="13">
        <v>2.25</v>
      </c>
      <c r="N3410" s="15">
        <v>0</v>
      </c>
      <c r="O3410" s="5">
        <v>0</v>
      </c>
      <c r="P3410" s="5">
        <v>0</v>
      </c>
      <c r="Q3410" s="5">
        <f t="shared" si="589"/>
        <v>3.1</v>
      </c>
      <c r="R3410" s="5">
        <f t="shared" si="590"/>
        <v>-3.1</v>
      </c>
      <c r="S3410" s="15">
        <f t="shared" si="591"/>
        <v>-1</v>
      </c>
      <c r="T3410">
        <v>0</v>
      </c>
      <c r="U3410" s="5" t="str">
        <f t="shared" si="592"/>
        <v>NA</v>
      </c>
      <c r="V3410" s="15">
        <f t="shared" si="593"/>
        <v>0</v>
      </c>
      <c r="W3410" s="15">
        <f t="shared" si="594"/>
        <v>0</v>
      </c>
      <c r="X3410" s="5">
        <f t="shared" si="595"/>
        <v>0</v>
      </c>
      <c r="Y3410" s="5">
        <f t="shared" si="596"/>
        <v>2.79</v>
      </c>
      <c r="Z3410" s="5">
        <f t="shared" si="597"/>
        <v>-3.2550000000000003</v>
      </c>
      <c r="AA3410" s="5">
        <f t="shared" si="598"/>
        <v>0.31000000000000005</v>
      </c>
      <c r="AB3410" s="5">
        <f t="shared" si="599"/>
        <v>0.15500000000000025</v>
      </c>
    </row>
    <row r="3411" spans="1:28" x14ac:dyDescent="0.55000000000000004">
      <c r="A3411" s="3" t="s">
        <v>28</v>
      </c>
      <c r="B3411" s="3" t="s">
        <v>2414</v>
      </c>
      <c r="C3411" t="s">
        <v>31</v>
      </c>
      <c r="D3411" s="3" t="s">
        <v>75</v>
      </c>
      <c r="E3411" s="3" t="s">
        <v>5431</v>
      </c>
      <c r="F3411" s="3" t="s">
        <v>35</v>
      </c>
      <c r="G3411" s="5">
        <v>6.25</v>
      </c>
      <c r="H3411">
        <v>1</v>
      </c>
      <c r="I3411" s="5">
        <v>3.1124999999999998</v>
      </c>
      <c r="J3411" s="5">
        <v>3.1124999999999998</v>
      </c>
      <c r="K3411">
        <v>22</v>
      </c>
      <c r="L3411" s="15">
        <v>4.5454545454545504E-2</v>
      </c>
      <c r="M3411" s="13">
        <v>1.0909090909090899</v>
      </c>
      <c r="N3411" s="15">
        <v>0</v>
      </c>
      <c r="O3411" s="5">
        <v>0</v>
      </c>
      <c r="P3411" s="5">
        <v>0</v>
      </c>
      <c r="Q3411" s="5">
        <f t="shared" si="589"/>
        <v>3.1124999999999998</v>
      </c>
      <c r="R3411" s="5">
        <f t="shared" si="590"/>
        <v>-3.1124999999999998</v>
      </c>
      <c r="S3411" s="15">
        <f t="shared" si="591"/>
        <v>-1</v>
      </c>
      <c r="T3411">
        <v>0</v>
      </c>
      <c r="U3411" s="5" t="str">
        <f t="shared" si="592"/>
        <v>NA</v>
      </c>
      <c r="V3411" s="15">
        <f t="shared" si="593"/>
        <v>0</v>
      </c>
      <c r="W3411" s="15">
        <f t="shared" si="594"/>
        <v>0</v>
      </c>
      <c r="X3411" s="5">
        <f t="shared" si="595"/>
        <v>0</v>
      </c>
      <c r="Y3411" s="5">
        <f t="shared" si="596"/>
        <v>2.80125</v>
      </c>
      <c r="Z3411" s="5">
        <f t="shared" si="597"/>
        <v>-3.2681249999999999</v>
      </c>
      <c r="AA3411" s="5">
        <f t="shared" si="598"/>
        <v>0.3112499999999998</v>
      </c>
      <c r="AB3411" s="5">
        <f t="shared" si="599"/>
        <v>0.15562500000000012</v>
      </c>
    </row>
    <row r="3412" spans="1:28" x14ac:dyDescent="0.55000000000000004">
      <c r="A3412" s="3" t="s">
        <v>28</v>
      </c>
      <c r="B3412" s="3" t="s">
        <v>615</v>
      </c>
      <c r="C3412" t="s">
        <v>31</v>
      </c>
      <c r="D3412" s="3" t="s">
        <v>5157</v>
      </c>
      <c r="E3412" s="3" t="s">
        <v>5196</v>
      </c>
      <c r="F3412" s="3" t="s">
        <v>35</v>
      </c>
      <c r="G3412" s="5">
        <v>6.25</v>
      </c>
      <c r="H3412">
        <v>2</v>
      </c>
      <c r="I3412" s="5">
        <v>3.125</v>
      </c>
      <c r="J3412" s="5">
        <v>1.5625</v>
      </c>
      <c r="K3412">
        <v>129</v>
      </c>
      <c r="L3412" s="15">
        <v>1.5503875968992199E-2</v>
      </c>
      <c r="M3412" s="13">
        <v>8.4500775193798408</v>
      </c>
      <c r="N3412" s="15">
        <v>0</v>
      </c>
      <c r="O3412" s="5">
        <v>0</v>
      </c>
      <c r="P3412" s="5">
        <v>0</v>
      </c>
      <c r="Q3412" s="5">
        <f t="shared" si="589"/>
        <v>3.125</v>
      </c>
      <c r="R3412" s="5">
        <f t="shared" si="590"/>
        <v>-3.125</v>
      </c>
      <c r="S3412" s="15">
        <f t="shared" si="591"/>
        <v>-1</v>
      </c>
      <c r="T3412">
        <v>0</v>
      </c>
      <c r="U3412" s="5" t="str">
        <f t="shared" si="592"/>
        <v>NA</v>
      </c>
      <c r="V3412" s="15">
        <f t="shared" si="593"/>
        <v>0</v>
      </c>
      <c r="W3412" s="15">
        <f t="shared" si="594"/>
        <v>0</v>
      </c>
      <c r="X3412" s="5">
        <f t="shared" si="595"/>
        <v>0</v>
      </c>
      <c r="Y3412" s="5">
        <f t="shared" si="596"/>
        <v>2.8125</v>
      </c>
      <c r="Z3412" s="5">
        <f t="shared" si="597"/>
        <v>-3.28125</v>
      </c>
      <c r="AA3412" s="5">
        <f t="shared" si="598"/>
        <v>0.3125</v>
      </c>
      <c r="AB3412" s="5">
        <f t="shared" si="599"/>
        <v>0.15625</v>
      </c>
    </row>
    <row r="3413" spans="1:28" x14ac:dyDescent="0.55000000000000004">
      <c r="A3413" s="3" t="s">
        <v>28</v>
      </c>
      <c r="B3413" s="3" t="s">
        <v>276</v>
      </c>
      <c r="C3413" t="s">
        <v>31</v>
      </c>
      <c r="D3413" s="3" t="s">
        <v>40</v>
      </c>
      <c r="E3413" s="3" t="s">
        <v>2770</v>
      </c>
      <c r="F3413" s="3" t="s">
        <v>35</v>
      </c>
      <c r="G3413" s="5">
        <v>6.25</v>
      </c>
      <c r="H3413">
        <v>1</v>
      </c>
      <c r="I3413" s="5">
        <v>3.15</v>
      </c>
      <c r="J3413" s="5">
        <v>3.15</v>
      </c>
      <c r="K3413">
        <v>9</v>
      </c>
      <c r="L3413" s="15">
        <v>0.11111111111111099</v>
      </c>
      <c r="M3413" s="13">
        <v>1</v>
      </c>
      <c r="N3413" s="15">
        <v>0</v>
      </c>
      <c r="O3413" s="5">
        <v>0</v>
      </c>
      <c r="P3413" s="5">
        <v>0</v>
      </c>
      <c r="Q3413" s="5">
        <f t="shared" si="589"/>
        <v>3.15</v>
      </c>
      <c r="R3413" s="5">
        <f t="shared" si="590"/>
        <v>-3.15</v>
      </c>
      <c r="S3413" s="15">
        <f t="shared" si="591"/>
        <v>-1</v>
      </c>
      <c r="T3413">
        <v>0</v>
      </c>
      <c r="U3413" s="5" t="str">
        <f t="shared" si="592"/>
        <v>NA</v>
      </c>
      <c r="V3413" s="15">
        <f t="shared" si="593"/>
        <v>0</v>
      </c>
      <c r="W3413" s="15">
        <f t="shared" si="594"/>
        <v>0</v>
      </c>
      <c r="X3413" s="5">
        <f t="shared" si="595"/>
        <v>0</v>
      </c>
      <c r="Y3413" s="5">
        <f t="shared" si="596"/>
        <v>2.835</v>
      </c>
      <c r="Z3413" s="5">
        <f t="shared" si="597"/>
        <v>-3.3075000000000001</v>
      </c>
      <c r="AA3413" s="5">
        <f t="shared" si="598"/>
        <v>0.31499999999999995</v>
      </c>
      <c r="AB3413" s="5">
        <f t="shared" si="599"/>
        <v>0.1575000000000002</v>
      </c>
    </row>
    <row r="3414" spans="1:28" x14ac:dyDescent="0.55000000000000004">
      <c r="A3414" s="3" t="s">
        <v>28</v>
      </c>
      <c r="B3414" s="3" t="s">
        <v>5226</v>
      </c>
      <c r="C3414" t="s">
        <v>66</v>
      </c>
      <c r="D3414" s="3" t="s">
        <v>32</v>
      </c>
      <c r="E3414" s="3" t="s">
        <v>2714</v>
      </c>
      <c r="F3414" s="3" t="s">
        <v>35</v>
      </c>
      <c r="G3414" s="5">
        <v>6.25</v>
      </c>
      <c r="H3414">
        <v>3</v>
      </c>
      <c r="I3414" s="5">
        <v>3.15</v>
      </c>
      <c r="J3414" s="5">
        <v>1.05</v>
      </c>
      <c r="K3414">
        <v>36</v>
      </c>
      <c r="L3414" s="15">
        <v>8.3333333333333301E-2</v>
      </c>
      <c r="M3414" s="13">
        <v>1</v>
      </c>
      <c r="N3414" s="15">
        <v>0</v>
      </c>
      <c r="O3414" s="5">
        <v>0</v>
      </c>
      <c r="P3414" s="5">
        <v>0</v>
      </c>
      <c r="Q3414" s="5">
        <f t="shared" si="589"/>
        <v>3.15</v>
      </c>
      <c r="R3414" s="5">
        <f t="shared" si="590"/>
        <v>-3.15</v>
      </c>
      <c r="S3414" s="15">
        <f t="shared" si="591"/>
        <v>-1</v>
      </c>
      <c r="T3414">
        <v>0</v>
      </c>
      <c r="U3414" s="5" t="str">
        <f t="shared" si="592"/>
        <v>NA</v>
      </c>
      <c r="V3414" s="15">
        <f t="shared" si="593"/>
        <v>0</v>
      </c>
      <c r="W3414" s="15">
        <f t="shared" si="594"/>
        <v>0</v>
      </c>
      <c r="X3414" s="5">
        <f t="shared" si="595"/>
        <v>0</v>
      </c>
      <c r="Y3414" s="5">
        <f t="shared" si="596"/>
        <v>2.835</v>
      </c>
      <c r="Z3414" s="5">
        <f t="shared" si="597"/>
        <v>-3.3075000000000001</v>
      </c>
      <c r="AA3414" s="5">
        <f t="shared" si="598"/>
        <v>0.31499999999999995</v>
      </c>
      <c r="AB3414" s="5">
        <f t="shared" si="599"/>
        <v>0.1575000000000002</v>
      </c>
    </row>
    <row r="3415" spans="1:28" x14ac:dyDescent="0.55000000000000004">
      <c r="A3415" s="3" t="s">
        <v>28</v>
      </c>
      <c r="B3415" s="3" t="s">
        <v>3615</v>
      </c>
      <c r="C3415" t="s">
        <v>31</v>
      </c>
      <c r="D3415" s="3" t="s">
        <v>262</v>
      </c>
      <c r="E3415" s="3" t="s">
        <v>2774</v>
      </c>
      <c r="F3415" s="3" t="s">
        <v>35</v>
      </c>
      <c r="G3415" s="5">
        <v>6.25</v>
      </c>
      <c r="H3415">
        <v>2</v>
      </c>
      <c r="I3415" s="5">
        <v>3.1625000000000001</v>
      </c>
      <c r="J3415" s="5">
        <v>1.58125</v>
      </c>
      <c r="K3415">
        <v>24</v>
      </c>
      <c r="L3415" s="15">
        <v>8.3333333333333301E-2</v>
      </c>
      <c r="M3415" s="13">
        <v>1.03666666666667</v>
      </c>
      <c r="N3415" s="15">
        <v>0</v>
      </c>
      <c r="O3415" s="5">
        <v>0</v>
      </c>
      <c r="P3415" s="5">
        <v>0</v>
      </c>
      <c r="Q3415" s="5">
        <f t="shared" si="589"/>
        <v>3.1625000000000001</v>
      </c>
      <c r="R3415" s="5">
        <f t="shared" si="590"/>
        <v>-3.1625000000000001</v>
      </c>
      <c r="S3415" s="15">
        <f t="shared" si="591"/>
        <v>-1</v>
      </c>
      <c r="T3415">
        <v>0</v>
      </c>
      <c r="U3415" s="5" t="str">
        <f t="shared" si="592"/>
        <v>NA</v>
      </c>
      <c r="V3415" s="15">
        <f t="shared" si="593"/>
        <v>0</v>
      </c>
      <c r="W3415" s="15">
        <f t="shared" si="594"/>
        <v>0</v>
      </c>
      <c r="X3415" s="5">
        <f t="shared" si="595"/>
        <v>0</v>
      </c>
      <c r="Y3415" s="5">
        <f t="shared" si="596"/>
        <v>2.8462499999999999</v>
      </c>
      <c r="Z3415" s="5">
        <f t="shared" si="597"/>
        <v>-3.3206250000000002</v>
      </c>
      <c r="AA3415" s="5">
        <f t="shared" si="598"/>
        <v>0.31625000000000014</v>
      </c>
      <c r="AB3415" s="5">
        <f t="shared" si="599"/>
        <v>0.15812500000000007</v>
      </c>
    </row>
    <row r="3416" spans="1:28" x14ac:dyDescent="0.55000000000000004">
      <c r="A3416" s="3" t="s">
        <v>28</v>
      </c>
      <c r="B3416" s="3" t="s">
        <v>780</v>
      </c>
      <c r="C3416" t="s">
        <v>31</v>
      </c>
      <c r="D3416" s="3" t="s">
        <v>262</v>
      </c>
      <c r="E3416" s="3" t="s">
        <v>2768</v>
      </c>
      <c r="F3416" s="3" t="s">
        <v>35</v>
      </c>
      <c r="G3416" s="5">
        <v>6.25</v>
      </c>
      <c r="H3416">
        <v>2</v>
      </c>
      <c r="I3416" s="5">
        <v>3.1875</v>
      </c>
      <c r="J3416" s="5">
        <v>1.59375</v>
      </c>
      <c r="K3416">
        <v>132</v>
      </c>
      <c r="L3416" s="15">
        <v>1.5151515151515201E-2</v>
      </c>
      <c r="M3416" s="13">
        <v>1.00825757575758</v>
      </c>
      <c r="N3416" s="15">
        <v>0</v>
      </c>
      <c r="O3416" s="5">
        <v>0</v>
      </c>
      <c r="P3416" s="5">
        <v>0</v>
      </c>
      <c r="Q3416" s="5">
        <f t="shared" si="589"/>
        <v>3.1875</v>
      </c>
      <c r="R3416" s="5">
        <f t="shared" si="590"/>
        <v>-3.1875</v>
      </c>
      <c r="S3416" s="15">
        <f t="shared" si="591"/>
        <v>-1</v>
      </c>
      <c r="T3416">
        <v>0</v>
      </c>
      <c r="U3416" s="5" t="str">
        <f t="shared" si="592"/>
        <v>NA</v>
      </c>
      <c r="V3416" s="15">
        <f t="shared" si="593"/>
        <v>0</v>
      </c>
      <c r="W3416" s="15">
        <f t="shared" si="594"/>
        <v>0</v>
      </c>
      <c r="X3416" s="5">
        <f t="shared" si="595"/>
        <v>0</v>
      </c>
      <c r="Y3416" s="5">
        <f t="shared" si="596"/>
        <v>2.8687499999999999</v>
      </c>
      <c r="Z3416" s="5">
        <f t="shared" si="597"/>
        <v>-3.3468750000000003</v>
      </c>
      <c r="AA3416" s="5">
        <f t="shared" si="598"/>
        <v>0.31875000000000009</v>
      </c>
      <c r="AB3416" s="5">
        <f t="shared" si="599"/>
        <v>0.15937500000000027</v>
      </c>
    </row>
    <row r="3417" spans="1:28" x14ac:dyDescent="0.55000000000000004">
      <c r="A3417" s="3" t="s">
        <v>28</v>
      </c>
      <c r="B3417" s="3" t="s">
        <v>1672</v>
      </c>
      <c r="C3417" t="s">
        <v>31</v>
      </c>
      <c r="D3417" s="3" t="s">
        <v>104</v>
      </c>
      <c r="E3417" s="3" t="s">
        <v>5438</v>
      </c>
      <c r="F3417" s="3" t="s">
        <v>35</v>
      </c>
      <c r="G3417" s="5">
        <v>6.25</v>
      </c>
      <c r="H3417">
        <v>3</v>
      </c>
      <c r="I3417" s="5">
        <v>3.1875</v>
      </c>
      <c r="J3417" s="5">
        <v>1.0625</v>
      </c>
      <c r="K3417">
        <v>4</v>
      </c>
      <c r="L3417" s="15">
        <v>0.75</v>
      </c>
      <c r="M3417" s="13">
        <v>1</v>
      </c>
      <c r="N3417" s="15">
        <v>0</v>
      </c>
      <c r="O3417" s="5">
        <v>0</v>
      </c>
      <c r="P3417" s="5">
        <v>0</v>
      </c>
      <c r="Q3417" s="5">
        <f t="shared" si="589"/>
        <v>3.1875</v>
      </c>
      <c r="R3417" s="5">
        <f t="shared" si="590"/>
        <v>-3.1875</v>
      </c>
      <c r="S3417" s="15">
        <f t="shared" si="591"/>
        <v>-1</v>
      </c>
      <c r="T3417">
        <v>0</v>
      </c>
      <c r="U3417" s="5" t="str">
        <f t="shared" si="592"/>
        <v>NA</v>
      </c>
      <c r="V3417" s="15">
        <f t="shared" si="593"/>
        <v>0</v>
      </c>
      <c r="W3417" s="15">
        <f t="shared" si="594"/>
        <v>0</v>
      </c>
      <c r="X3417" s="5">
        <f t="shared" si="595"/>
        <v>0</v>
      </c>
      <c r="Y3417" s="5">
        <f t="shared" si="596"/>
        <v>2.8687499999999999</v>
      </c>
      <c r="Z3417" s="5">
        <f t="shared" si="597"/>
        <v>-3.3468750000000003</v>
      </c>
      <c r="AA3417" s="5">
        <f t="shared" si="598"/>
        <v>0.31875000000000009</v>
      </c>
      <c r="AB3417" s="5">
        <f t="shared" si="599"/>
        <v>0.15937500000000027</v>
      </c>
    </row>
    <row r="3418" spans="1:28" x14ac:dyDescent="0.55000000000000004">
      <c r="A3418" s="3" t="s">
        <v>28</v>
      </c>
      <c r="B3418" s="3" t="s">
        <v>928</v>
      </c>
      <c r="C3418" t="s">
        <v>66</v>
      </c>
      <c r="D3418" s="3" t="s">
        <v>144</v>
      </c>
      <c r="E3418" s="3" t="s">
        <v>49</v>
      </c>
      <c r="F3418" s="3" t="s">
        <v>35</v>
      </c>
      <c r="G3418" s="5">
        <v>6.25</v>
      </c>
      <c r="H3418">
        <v>3</v>
      </c>
      <c r="I3418" s="5">
        <v>3.1999999875</v>
      </c>
      <c r="J3418" s="5">
        <v>1.0666666625000001</v>
      </c>
      <c r="K3418">
        <v>31</v>
      </c>
      <c r="L3418" s="15">
        <v>9.6774193548387094E-2</v>
      </c>
      <c r="M3418" s="13">
        <v>1</v>
      </c>
      <c r="N3418" s="15">
        <v>0</v>
      </c>
      <c r="O3418" s="5">
        <v>0</v>
      </c>
      <c r="P3418" s="5">
        <v>0</v>
      </c>
      <c r="Q3418" s="5">
        <f t="shared" si="589"/>
        <v>3.1999999875</v>
      </c>
      <c r="R3418" s="5">
        <f t="shared" si="590"/>
        <v>-3.1999999875</v>
      </c>
      <c r="S3418" s="15">
        <f t="shared" si="591"/>
        <v>-1</v>
      </c>
      <c r="T3418">
        <v>0</v>
      </c>
      <c r="U3418" s="5" t="str">
        <f t="shared" si="592"/>
        <v>NA</v>
      </c>
      <c r="V3418" s="15">
        <f t="shared" si="593"/>
        <v>0</v>
      </c>
      <c r="W3418" s="15">
        <f t="shared" si="594"/>
        <v>0</v>
      </c>
      <c r="X3418" s="5">
        <f t="shared" si="595"/>
        <v>0</v>
      </c>
      <c r="Y3418" s="5">
        <f t="shared" si="596"/>
        <v>2.8799999887500003</v>
      </c>
      <c r="Z3418" s="5">
        <f t="shared" si="597"/>
        <v>-3.3599999868750001</v>
      </c>
      <c r="AA3418" s="5">
        <f t="shared" si="598"/>
        <v>0.31999999874999974</v>
      </c>
      <c r="AB3418" s="5">
        <f t="shared" si="599"/>
        <v>0.15999999937500009</v>
      </c>
    </row>
    <row r="3419" spans="1:28" x14ac:dyDescent="0.55000000000000004">
      <c r="A3419" s="3" t="s">
        <v>28</v>
      </c>
      <c r="B3419" s="3" t="s">
        <v>4499</v>
      </c>
      <c r="C3419" t="s">
        <v>31</v>
      </c>
      <c r="D3419" s="3" t="s">
        <v>104</v>
      </c>
      <c r="E3419" s="3" t="s">
        <v>105</v>
      </c>
      <c r="F3419" s="3" t="s">
        <v>35</v>
      </c>
      <c r="G3419" s="5">
        <v>6.25</v>
      </c>
      <c r="H3419">
        <v>1</v>
      </c>
      <c r="I3419" s="5">
        <v>3.2124999999999999</v>
      </c>
      <c r="J3419" s="5">
        <v>3.2124999999999999</v>
      </c>
      <c r="K3419">
        <v>2</v>
      </c>
      <c r="L3419" s="15">
        <v>0.5</v>
      </c>
      <c r="M3419" s="13">
        <v>1</v>
      </c>
      <c r="N3419" s="15">
        <v>0</v>
      </c>
      <c r="O3419" s="5">
        <v>0</v>
      </c>
      <c r="P3419" s="5">
        <v>0</v>
      </c>
      <c r="Q3419" s="5">
        <f t="shared" si="589"/>
        <v>3.2124999999999999</v>
      </c>
      <c r="R3419" s="5">
        <f t="shared" si="590"/>
        <v>-3.2124999999999999</v>
      </c>
      <c r="S3419" s="15">
        <f t="shared" si="591"/>
        <v>-1</v>
      </c>
      <c r="T3419">
        <v>0</v>
      </c>
      <c r="U3419" s="5" t="str">
        <f t="shared" si="592"/>
        <v>NA</v>
      </c>
      <c r="V3419" s="15">
        <f t="shared" si="593"/>
        <v>0</v>
      </c>
      <c r="W3419" s="15">
        <f t="shared" si="594"/>
        <v>0</v>
      </c>
      <c r="X3419" s="5">
        <f t="shared" si="595"/>
        <v>0</v>
      </c>
      <c r="Y3419" s="5">
        <f t="shared" si="596"/>
        <v>2.8912499999999999</v>
      </c>
      <c r="Z3419" s="5">
        <f t="shared" si="597"/>
        <v>-3.3731249999999999</v>
      </c>
      <c r="AA3419" s="5">
        <f t="shared" si="598"/>
        <v>0.32125000000000004</v>
      </c>
      <c r="AB3419" s="5">
        <f t="shared" si="599"/>
        <v>0.16062500000000002</v>
      </c>
    </row>
    <row r="3420" spans="1:28" x14ac:dyDescent="0.55000000000000004">
      <c r="A3420" s="3" t="s">
        <v>28</v>
      </c>
      <c r="B3420" s="3" t="s">
        <v>220</v>
      </c>
      <c r="C3420" t="s">
        <v>31</v>
      </c>
      <c r="D3420" s="3" t="s">
        <v>40</v>
      </c>
      <c r="E3420" s="3" t="s">
        <v>2770</v>
      </c>
      <c r="F3420" s="3" t="s">
        <v>35</v>
      </c>
      <c r="G3420" s="5">
        <v>6.25</v>
      </c>
      <c r="H3420">
        <v>1</v>
      </c>
      <c r="I3420" s="5">
        <v>3.25</v>
      </c>
      <c r="J3420" s="5">
        <v>3.25</v>
      </c>
      <c r="K3420">
        <v>16</v>
      </c>
      <c r="L3420" s="15">
        <v>6.25E-2</v>
      </c>
      <c r="M3420" s="13">
        <v>1.2493749999999999</v>
      </c>
      <c r="N3420" s="15">
        <v>0</v>
      </c>
      <c r="O3420" s="5">
        <v>0</v>
      </c>
      <c r="P3420" s="5">
        <v>0</v>
      </c>
      <c r="Q3420" s="5">
        <f t="shared" si="589"/>
        <v>3.25</v>
      </c>
      <c r="R3420" s="5">
        <f t="shared" si="590"/>
        <v>-3.25</v>
      </c>
      <c r="S3420" s="15">
        <f t="shared" si="591"/>
        <v>-1</v>
      </c>
      <c r="T3420">
        <v>0</v>
      </c>
      <c r="U3420" s="5" t="str">
        <f t="shared" si="592"/>
        <v>NA</v>
      </c>
      <c r="V3420" s="15">
        <f t="shared" si="593"/>
        <v>0</v>
      </c>
      <c r="W3420" s="15">
        <f t="shared" si="594"/>
        <v>0</v>
      </c>
      <c r="X3420" s="5">
        <f t="shared" si="595"/>
        <v>0</v>
      </c>
      <c r="Y3420" s="5">
        <f t="shared" si="596"/>
        <v>2.9250000000000003</v>
      </c>
      <c r="Z3420" s="5">
        <f t="shared" si="597"/>
        <v>-3.4125000000000001</v>
      </c>
      <c r="AA3420" s="5">
        <f t="shared" si="598"/>
        <v>0.32499999999999973</v>
      </c>
      <c r="AB3420" s="5">
        <f t="shared" si="599"/>
        <v>0.16250000000000009</v>
      </c>
    </row>
    <row r="3421" spans="1:28" x14ac:dyDescent="0.55000000000000004">
      <c r="A3421" s="3" t="s">
        <v>28</v>
      </c>
      <c r="B3421" s="3" t="s">
        <v>5332</v>
      </c>
      <c r="C3421" t="s">
        <v>31</v>
      </c>
      <c r="D3421" s="3" t="s">
        <v>40</v>
      </c>
      <c r="E3421" s="3" t="s">
        <v>3310</v>
      </c>
      <c r="F3421" s="3" t="s">
        <v>35</v>
      </c>
      <c r="G3421" s="5">
        <v>6.25</v>
      </c>
      <c r="H3421">
        <v>2</v>
      </c>
      <c r="I3421" s="5">
        <v>3.2875000000000001</v>
      </c>
      <c r="J3421" s="5">
        <v>1.64375</v>
      </c>
      <c r="K3421">
        <v>9</v>
      </c>
      <c r="L3421" s="15">
        <v>0.22222222222222199</v>
      </c>
      <c r="M3421" s="13">
        <v>1</v>
      </c>
      <c r="N3421" s="15">
        <v>0</v>
      </c>
      <c r="O3421" s="5">
        <v>0</v>
      </c>
      <c r="P3421" s="5">
        <v>0</v>
      </c>
      <c r="Q3421" s="5">
        <f t="shared" si="589"/>
        <v>3.2875000000000001</v>
      </c>
      <c r="R3421" s="5">
        <f t="shared" si="590"/>
        <v>-3.2875000000000001</v>
      </c>
      <c r="S3421" s="15">
        <f t="shared" si="591"/>
        <v>-1</v>
      </c>
      <c r="T3421">
        <v>0</v>
      </c>
      <c r="U3421" s="5" t="str">
        <f t="shared" si="592"/>
        <v>NA</v>
      </c>
      <c r="V3421" s="15">
        <f t="shared" si="593"/>
        <v>0</v>
      </c>
      <c r="W3421" s="15">
        <f t="shared" si="594"/>
        <v>0</v>
      </c>
      <c r="X3421" s="5">
        <f t="shared" si="595"/>
        <v>0</v>
      </c>
      <c r="Y3421" s="5">
        <f t="shared" si="596"/>
        <v>2.9587500000000002</v>
      </c>
      <c r="Z3421" s="5">
        <f t="shared" si="597"/>
        <v>-3.4518750000000002</v>
      </c>
      <c r="AA3421" s="5">
        <f t="shared" si="598"/>
        <v>0.32874999999999988</v>
      </c>
      <c r="AB3421" s="5">
        <f t="shared" si="599"/>
        <v>0.16437500000000016</v>
      </c>
    </row>
    <row r="3422" spans="1:28" x14ac:dyDescent="0.55000000000000004">
      <c r="A3422" s="3" t="s">
        <v>28</v>
      </c>
      <c r="B3422" s="3" t="s">
        <v>948</v>
      </c>
      <c r="C3422" t="s">
        <v>66</v>
      </c>
      <c r="D3422" s="3" t="s">
        <v>144</v>
      </c>
      <c r="E3422" s="3" t="s">
        <v>309</v>
      </c>
      <c r="F3422" s="3" t="s">
        <v>35</v>
      </c>
      <c r="G3422" s="5">
        <v>6.25</v>
      </c>
      <c r="H3422">
        <v>3</v>
      </c>
      <c r="I3422" s="5">
        <v>3.3374999999999999</v>
      </c>
      <c r="J3422" s="5">
        <v>1.1125</v>
      </c>
      <c r="K3422">
        <v>29</v>
      </c>
      <c r="L3422" s="15">
        <v>0.10344827586206901</v>
      </c>
      <c r="M3422" s="13">
        <v>1</v>
      </c>
      <c r="N3422" s="15">
        <v>0</v>
      </c>
      <c r="O3422" s="5">
        <v>0</v>
      </c>
      <c r="P3422" s="5">
        <v>0</v>
      </c>
      <c r="Q3422" s="5">
        <f t="shared" si="589"/>
        <v>3.3374999999999999</v>
      </c>
      <c r="R3422" s="5">
        <f t="shared" si="590"/>
        <v>-3.3374999999999999</v>
      </c>
      <c r="S3422" s="15">
        <f t="shared" si="591"/>
        <v>-1</v>
      </c>
      <c r="T3422">
        <v>0</v>
      </c>
      <c r="U3422" s="5" t="str">
        <f t="shared" si="592"/>
        <v>NA</v>
      </c>
      <c r="V3422" s="15">
        <f t="shared" si="593"/>
        <v>0</v>
      </c>
      <c r="W3422" s="15">
        <f t="shared" si="594"/>
        <v>0</v>
      </c>
      <c r="X3422" s="5">
        <f t="shared" si="595"/>
        <v>0</v>
      </c>
      <c r="Y3422" s="5">
        <f t="shared" si="596"/>
        <v>3.0037500000000001</v>
      </c>
      <c r="Z3422" s="5">
        <f t="shared" si="597"/>
        <v>-3.504375</v>
      </c>
      <c r="AA3422" s="5">
        <f t="shared" si="598"/>
        <v>0.33374999999999977</v>
      </c>
      <c r="AB3422" s="5">
        <f t="shared" si="599"/>
        <v>0.16687500000000011</v>
      </c>
    </row>
    <row r="3423" spans="1:28" x14ac:dyDescent="0.55000000000000004">
      <c r="A3423" s="3" t="s">
        <v>28</v>
      </c>
      <c r="B3423" s="3" t="s">
        <v>3217</v>
      </c>
      <c r="C3423" t="s">
        <v>31</v>
      </c>
      <c r="D3423" s="3" t="s">
        <v>194</v>
      </c>
      <c r="E3423" s="3" t="s">
        <v>4022</v>
      </c>
      <c r="F3423" s="3" t="s">
        <v>35</v>
      </c>
      <c r="G3423" s="5">
        <v>6.25</v>
      </c>
      <c r="H3423">
        <v>1</v>
      </c>
      <c r="I3423" s="5">
        <v>3.3875000000000002</v>
      </c>
      <c r="J3423" s="5">
        <v>3.3875000000000002</v>
      </c>
      <c r="K3423">
        <v>9</v>
      </c>
      <c r="L3423" s="15">
        <v>0.11111111111111099</v>
      </c>
      <c r="M3423" s="13">
        <v>1.1111111111111101</v>
      </c>
      <c r="N3423" s="15">
        <v>0</v>
      </c>
      <c r="O3423" s="5">
        <v>0</v>
      </c>
      <c r="P3423" s="5">
        <v>0</v>
      </c>
      <c r="Q3423" s="5">
        <f t="shared" si="589"/>
        <v>3.3875000000000002</v>
      </c>
      <c r="R3423" s="5">
        <f t="shared" si="590"/>
        <v>-3.3875000000000002</v>
      </c>
      <c r="S3423" s="15">
        <f t="shared" si="591"/>
        <v>-1</v>
      </c>
      <c r="T3423">
        <v>0</v>
      </c>
      <c r="U3423" s="5" t="str">
        <f t="shared" si="592"/>
        <v>NA</v>
      </c>
      <c r="V3423" s="15">
        <f t="shared" si="593"/>
        <v>0</v>
      </c>
      <c r="W3423" s="15">
        <f t="shared" si="594"/>
        <v>0</v>
      </c>
      <c r="X3423" s="5">
        <f t="shared" si="595"/>
        <v>0</v>
      </c>
      <c r="Y3423" s="5">
        <f t="shared" si="596"/>
        <v>3.0487500000000001</v>
      </c>
      <c r="Z3423" s="5">
        <f t="shared" si="597"/>
        <v>-3.5568750000000002</v>
      </c>
      <c r="AA3423" s="5">
        <f t="shared" si="598"/>
        <v>0.33875000000000011</v>
      </c>
      <c r="AB3423" s="5">
        <f t="shared" si="599"/>
        <v>0.16937500000000005</v>
      </c>
    </row>
    <row r="3424" spans="1:28" x14ac:dyDescent="0.55000000000000004">
      <c r="A3424" s="3" t="s">
        <v>28</v>
      </c>
      <c r="B3424" s="3" t="s">
        <v>132</v>
      </c>
      <c r="C3424" t="s">
        <v>31</v>
      </c>
      <c r="D3424" s="3" t="s">
        <v>75</v>
      </c>
      <c r="E3424" s="3" t="s">
        <v>76</v>
      </c>
      <c r="F3424" s="3" t="s">
        <v>35</v>
      </c>
      <c r="G3424" s="5">
        <v>6.25</v>
      </c>
      <c r="H3424">
        <v>1</v>
      </c>
      <c r="I3424" s="5">
        <v>3.4125000000000001</v>
      </c>
      <c r="J3424" s="5">
        <v>3.4125000000000001</v>
      </c>
      <c r="K3424">
        <v>3</v>
      </c>
      <c r="L3424" s="15">
        <v>0.33333333333333298</v>
      </c>
      <c r="M3424" s="13">
        <v>1.3333333333333299</v>
      </c>
      <c r="N3424" s="15">
        <v>0</v>
      </c>
      <c r="O3424" s="5">
        <v>0</v>
      </c>
      <c r="P3424" s="5">
        <v>0</v>
      </c>
      <c r="Q3424" s="5">
        <f t="shared" si="589"/>
        <v>3.4125000000000001</v>
      </c>
      <c r="R3424" s="5">
        <f t="shared" si="590"/>
        <v>-3.4125000000000001</v>
      </c>
      <c r="S3424" s="15">
        <f t="shared" si="591"/>
        <v>-1</v>
      </c>
      <c r="T3424">
        <v>0</v>
      </c>
      <c r="U3424" s="5" t="str">
        <f t="shared" si="592"/>
        <v>NA</v>
      </c>
      <c r="V3424" s="15">
        <f t="shared" si="593"/>
        <v>0</v>
      </c>
      <c r="W3424" s="15">
        <f t="shared" si="594"/>
        <v>0</v>
      </c>
      <c r="X3424" s="5">
        <f t="shared" si="595"/>
        <v>0</v>
      </c>
      <c r="Y3424" s="5">
        <f t="shared" si="596"/>
        <v>3.07125</v>
      </c>
      <c r="Z3424" s="5">
        <f t="shared" si="597"/>
        <v>-3.5831250000000003</v>
      </c>
      <c r="AA3424" s="5">
        <f t="shared" si="598"/>
        <v>0.34125000000000005</v>
      </c>
      <c r="AB3424" s="5">
        <f t="shared" si="599"/>
        <v>0.17062500000000025</v>
      </c>
    </row>
    <row r="3425" spans="1:28" x14ac:dyDescent="0.55000000000000004">
      <c r="A3425" s="3" t="s">
        <v>28</v>
      </c>
      <c r="B3425" s="3" t="s">
        <v>3217</v>
      </c>
      <c r="C3425" t="s">
        <v>31</v>
      </c>
      <c r="D3425" s="3" t="s">
        <v>417</v>
      </c>
      <c r="E3425" s="3" t="s">
        <v>5447</v>
      </c>
      <c r="F3425" s="3" t="s">
        <v>35</v>
      </c>
      <c r="G3425" s="5">
        <v>6.25</v>
      </c>
      <c r="H3425">
        <v>2</v>
      </c>
      <c r="I3425" s="5">
        <v>3.4375</v>
      </c>
      <c r="J3425" s="5">
        <v>1.71875</v>
      </c>
      <c r="K3425">
        <v>36</v>
      </c>
      <c r="L3425" s="15">
        <v>5.5555555555555601E-2</v>
      </c>
      <c r="M3425" s="13">
        <v>3.9105555555555598</v>
      </c>
      <c r="N3425" s="15">
        <v>0</v>
      </c>
      <c r="O3425" s="5">
        <v>0</v>
      </c>
      <c r="P3425" s="5">
        <v>0</v>
      </c>
      <c r="Q3425" s="5">
        <f t="shared" si="589"/>
        <v>3.4375</v>
      </c>
      <c r="R3425" s="5">
        <f t="shared" si="590"/>
        <v>-3.4375</v>
      </c>
      <c r="S3425" s="15">
        <f t="shared" si="591"/>
        <v>-1</v>
      </c>
      <c r="T3425">
        <v>0</v>
      </c>
      <c r="U3425" s="5" t="str">
        <f t="shared" si="592"/>
        <v>NA</v>
      </c>
      <c r="V3425" s="15">
        <f t="shared" si="593"/>
        <v>0</v>
      </c>
      <c r="W3425" s="15">
        <f t="shared" si="594"/>
        <v>0</v>
      </c>
      <c r="X3425" s="5">
        <f t="shared" si="595"/>
        <v>0</v>
      </c>
      <c r="Y3425" s="5">
        <f t="shared" si="596"/>
        <v>3.09375</v>
      </c>
      <c r="Z3425" s="5">
        <f t="shared" si="597"/>
        <v>-3.609375</v>
      </c>
      <c r="AA3425" s="5">
        <f t="shared" si="598"/>
        <v>0.34375</v>
      </c>
      <c r="AB3425" s="5">
        <f t="shared" si="599"/>
        <v>0.171875</v>
      </c>
    </row>
    <row r="3426" spans="1:28" x14ac:dyDescent="0.55000000000000004">
      <c r="A3426" s="3" t="s">
        <v>28</v>
      </c>
      <c r="B3426" s="3" t="s">
        <v>2147</v>
      </c>
      <c r="C3426" t="s">
        <v>31</v>
      </c>
      <c r="D3426" s="3" t="s">
        <v>5157</v>
      </c>
      <c r="E3426" s="3" t="s">
        <v>5449</v>
      </c>
      <c r="F3426" s="3" t="s">
        <v>35</v>
      </c>
      <c r="G3426" s="5">
        <v>6.25</v>
      </c>
      <c r="H3426">
        <v>1</v>
      </c>
      <c r="I3426" s="5">
        <v>3.4375</v>
      </c>
      <c r="J3426" s="5">
        <v>3.4375</v>
      </c>
      <c r="K3426">
        <v>162</v>
      </c>
      <c r="L3426" s="15">
        <v>6.17283950617284E-3</v>
      </c>
      <c r="M3426" s="13">
        <v>4.4269753086419703</v>
      </c>
      <c r="N3426" s="15">
        <v>0</v>
      </c>
      <c r="O3426" s="5">
        <v>0</v>
      </c>
      <c r="P3426" s="5">
        <v>0</v>
      </c>
      <c r="Q3426" s="5">
        <f t="shared" si="589"/>
        <v>3.4375</v>
      </c>
      <c r="R3426" s="5">
        <f t="shared" si="590"/>
        <v>-3.4375</v>
      </c>
      <c r="S3426" s="15">
        <f t="shared" si="591"/>
        <v>-1</v>
      </c>
      <c r="T3426">
        <v>0</v>
      </c>
      <c r="U3426" s="5" t="str">
        <f t="shared" si="592"/>
        <v>NA</v>
      </c>
      <c r="V3426" s="15">
        <f t="shared" si="593"/>
        <v>0</v>
      </c>
      <c r="W3426" s="15">
        <f t="shared" si="594"/>
        <v>0</v>
      </c>
      <c r="X3426" s="5">
        <f t="shared" si="595"/>
        <v>0</v>
      </c>
      <c r="Y3426" s="5">
        <f t="shared" si="596"/>
        <v>3.09375</v>
      </c>
      <c r="Z3426" s="5">
        <f t="shared" si="597"/>
        <v>-3.609375</v>
      </c>
      <c r="AA3426" s="5">
        <f t="shared" si="598"/>
        <v>0.34375</v>
      </c>
      <c r="AB3426" s="5">
        <f t="shared" si="599"/>
        <v>0.171875</v>
      </c>
    </row>
    <row r="3427" spans="1:28" x14ac:dyDescent="0.55000000000000004">
      <c r="A3427" s="3" t="s">
        <v>28</v>
      </c>
      <c r="B3427" s="3" t="s">
        <v>3126</v>
      </c>
      <c r="C3427" t="s">
        <v>31</v>
      </c>
      <c r="D3427" s="3" t="s">
        <v>113</v>
      </c>
      <c r="E3427" s="3" t="s">
        <v>5451</v>
      </c>
      <c r="F3427" s="3" t="s">
        <v>35</v>
      </c>
      <c r="G3427" s="5">
        <v>6.25</v>
      </c>
      <c r="H3427">
        <v>1</v>
      </c>
      <c r="I3427" s="5">
        <v>3.4624999999999999</v>
      </c>
      <c r="J3427" s="5">
        <v>3.4624999999999999</v>
      </c>
      <c r="K3427">
        <v>56</v>
      </c>
      <c r="L3427" s="15">
        <v>1.7857142857142901E-2</v>
      </c>
      <c r="M3427" s="13">
        <v>3.0328571428571398</v>
      </c>
      <c r="N3427" s="15">
        <v>0</v>
      </c>
      <c r="O3427" s="5">
        <v>0</v>
      </c>
      <c r="P3427" s="5">
        <v>0</v>
      </c>
      <c r="Q3427" s="5">
        <f t="shared" si="589"/>
        <v>3.4624999999999999</v>
      </c>
      <c r="R3427" s="5">
        <f t="shared" si="590"/>
        <v>-3.4624999999999999</v>
      </c>
      <c r="S3427" s="15">
        <f t="shared" si="591"/>
        <v>-1</v>
      </c>
      <c r="T3427">
        <v>0</v>
      </c>
      <c r="U3427" s="5" t="str">
        <f t="shared" si="592"/>
        <v>NA</v>
      </c>
      <c r="V3427" s="15">
        <f t="shared" si="593"/>
        <v>0</v>
      </c>
      <c r="W3427" s="15">
        <f t="shared" si="594"/>
        <v>0</v>
      </c>
      <c r="X3427" s="5">
        <f t="shared" si="595"/>
        <v>0</v>
      </c>
      <c r="Y3427" s="5">
        <f t="shared" si="596"/>
        <v>3.11625</v>
      </c>
      <c r="Z3427" s="5">
        <f t="shared" si="597"/>
        <v>-3.6356250000000001</v>
      </c>
      <c r="AA3427" s="5">
        <f t="shared" si="598"/>
        <v>0.34624999999999995</v>
      </c>
      <c r="AB3427" s="5">
        <f t="shared" si="599"/>
        <v>0.1731250000000002</v>
      </c>
    </row>
    <row r="3428" spans="1:28" x14ac:dyDescent="0.55000000000000004">
      <c r="A3428" s="3" t="s">
        <v>28</v>
      </c>
      <c r="B3428" s="3" t="s">
        <v>2815</v>
      </c>
      <c r="C3428" t="s">
        <v>31</v>
      </c>
      <c r="D3428" s="3" t="s">
        <v>32</v>
      </c>
      <c r="E3428" s="3" t="s">
        <v>33</v>
      </c>
      <c r="F3428" s="3" t="s">
        <v>35</v>
      </c>
      <c r="G3428" s="5">
        <v>6.25</v>
      </c>
      <c r="H3428">
        <v>2</v>
      </c>
      <c r="I3428" s="5">
        <v>3.4750000000000001</v>
      </c>
      <c r="J3428" s="5">
        <v>1.7375</v>
      </c>
      <c r="K3428">
        <v>184</v>
      </c>
      <c r="L3428" s="15">
        <v>1.0869565217391299E-2</v>
      </c>
      <c r="M3428" s="13">
        <v>1.08532608695652</v>
      </c>
      <c r="N3428" s="15">
        <v>0</v>
      </c>
      <c r="O3428" s="5">
        <v>0</v>
      </c>
      <c r="P3428" s="5">
        <v>0</v>
      </c>
      <c r="Q3428" s="5">
        <f t="shared" si="589"/>
        <v>3.4750000000000001</v>
      </c>
      <c r="R3428" s="5">
        <f t="shared" si="590"/>
        <v>-3.4750000000000001</v>
      </c>
      <c r="S3428" s="15">
        <f t="shared" si="591"/>
        <v>-1</v>
      </c>
      <c r="T3428">
        <v>0</v>
      </c>
      <c r="U3428" s="5" t="str">
        <f t="shared" si="592"/>
        <v>NA</v>
      </c>
      <c r="V3428" s="15">
        <f t="shared" si="593"/>
        <v>0</v>
      </c>
      <c r="W3428" s="15">
        <f t="shared" si="594"/>
        <v>0</v>
      </c>
      <c r="X3428" s="5">
        <f t="shared" si="595"/>
        <v>0</v>
      </c>
      <c r="Y3428" s="5">
        <f t="shared" si="596"/>
        <v>3.1274999999999999</v>
      </c>
      <c r="Z3428" s="5">
        <f t="shared" si="597"/>
        <v>-3.6487500000000002</v>
      </c>
      <c r="AA3428" s="5">
        <f t="shared" si="598"/>
        <v>0.34750000000000014</v>
      </c>
      <c r="AB3428" s="5">
        <f t="shared" si="599"/>
        <v>0.17375000000000007</v>
      </c>
    </row>
    <row r="3429" spans="1:28" x14ac:dyDescent="0.55000000000000004">
      <c r="A3429" s="3" t="s">
        <v>28</v>
      </c>
      <c r="B3429" s="3" t="s">
        <v>3350</v>
      </c>
      <c r="C3429" t="s">
        <v>31</v>
      </c>
      <c r="D3429" s="3" t="s">
        <v>75</v>
      </c>
      <c r="E3429" s="3" t="s">
        <v>2996</v>
      </c>
      <c r="F3429" s="3" t="s">
        <v>35</v>
      </c>
      <c r="G3429" s="5">
        <v>6.25</v>
      </c>
      <c r="H3429">
        <v>2</v>
      </c>
      <c r="I3429" s="5">
        <v>3.4874999999999998</v>
      </c>
      <c r="J3429" s="5">
        <v>1.7437499999999999</v>
      </c>
      <c r="K3429">
        <v>193</v>
      </c>
      <c r="L3429" s="15">
        <v>1.03626943005181E-2</v>
      </c>
      <c r="M3429" s="13">
        <v>1.0038860103626901</v>
      </c>
      <c r="N3429" s="15">
        <v>0</v>
      </c>
      <c r="O3429" s="5">
        <v>0</v>
      </c>
      <c r="P3429" s="5">
        <v>0</v>
      </c>
      <c r="Q3429" s="5">
        <f t="shared" si="589"/>
        <v>3.4874999999999998</v>
      </c>
      <c r="R3429" s="5">
        <f t="shared" si="590"/>
        <v>-3.4874999999999998</v>
      </c>
      <c r="S3429" s="15">
        <f t="shared" si="591"/>
        <v>-1</v>
      </c>
      <c r="T3429">
        <v>0</v>
      </c>
      <c r="U3429" s="5" t="str">
        <f t="shared" si="592"/>
        <v>NA</v>
      </c>
      <c r="V3429" s="15">
        <f t="shared" si="593"/>
        <v>0</v>
      </c>
      <c r="W3429" s="15">
        <f t="shared" si="594"/>
        <v>0</v>
      </c>
      <c r="X3429" s="5">
        <f t="shared" si="595"/>
        <v>0</v>
      </c>
      <c r="Y3429" s="5">
        <f t="shared" si="596"/>
        <v>3.1387499999999999</v>
      </c>
      <c r="Z3429" s="5">
        <f t="shared" si="597"/>
        <v>-3.6618749999999998</v>
      </c>
      <c r="AA3429" s="5">
        <f t="shared" si="598"/>
        <v>0.34874999999999989</v>
      </c>
      <c r="AB3429" s="5">
        <f t="shared" si="599"/>
        <v>0.17437499999999995</v>
      </c>
    </row>
    <row r="3430" spans="1:28" x14ac:dyDescent="0.55000000000000004">
      <c r="A3430" s="3" t="s">
        <v>28</v>
      </c>
      <c r="B3430" s="3" t="s">
        <v>2289</v>
      </c>
      <c r="C3430" t="s">
        <v>31</v>
      </c>
      <c r="D3430" s="3" t="s">
        <v>32</v>
      </c>
      <c r="E3430" s="3" t="s">
        <v>5416</v>
      </c>
      <c r="F3430" s="3" t="s">
        <v>35</v>
      </c>
      <c r="G3430" s="5">
        <v>6.25</v>
      </c>
      <c r="H3430">
        <v>2</v>
      </c>
      <c r="I3430" s="5">
        <v>3.5</v>
      </c>
      <c r="J3430" s="5">
        <v>1.75</v>
      </c>
      <c r="K3430">
        <v>47</v>
      </c>
      <c r="L3430" s="15">
        <v>4.2553191489361701E-2</v>
      </c>
      <c r="M3430" s="13">
        <v>1</v>
      </c>
      <c r="N3430" s="15">
        <v>0</v>
      </c>
      <c r="O3430" s="5">
        <v>0</v>
      </c>
      <c r="P3430" s="5">
        <v>0</v>
      </c>
      <c r="Q3430" s="5">
        <f t="shared" si="589"/>
        <v>3.5</v>
      </c>
      <c r="R3430" s="5">
        <f t="shared" si="590"/>
        <v>-3.5</v>
      </c>
      <c r="S3430" s="15">
        <f t="shared" si="591"/>
        <v>-1</v>
      </c>
      <c r="T3430">
        <v>0</v>
      </c>
      <c r="U3430" s="5" t="str">
        <f t="shared" si="592"/>
        <v>NA</v>
      </c>
      <c r="V3430" s="15">
        <f t="shared" si="593"/>
        <v>0</v>
      </c>
      <c r="W3430" s="15">
        <f t="shared" si="594"/>
        <v>0</v>
      </c>
      <c r="X3430" s="5">
        <f t="shared" si="595"/>
        <v>0</v>
      </c>
      <c r="Y3430" s="5">
        <f t="shared" si="596"/>
        <v>3.15</v>
      </c>
      <c r="Z3430" s="5">
        <f t="shared" si="597"/>
        <v>-3.6750000000000003</v>
      </c>
      <c r="AA3430" s="5">
        <f t="shared" si="598"/>
        <v>0.35000000000000009</v>
      </c>
      <c r="AB3430" s="5">
        <f t="shared" si="599"/>
        <v>0.17500000000000027</v>
      </c>
    </row>
    <row r="3431" spans="1:28" x14ac:dyDescent="0.55000000000000004">
      <c r="A3431" s="3" t="s">
        <v>28</v>
      </c>
      <c r="B3431" s="3" t="s">
        <v>1648</v>
      </c>
      <c r="C3431" t="s">
        <v>66</v>
      </c>
      <c r="D3431" s="3" t="s">
        <v>144</v>
      </c>
      <c r="E3431" s="3" t="s">
        <v>309</v>
      </c>
      <c r="F3431" s="3" t="s">
        <v>35</v>
      </c>
      <c r="G3431" s="5">
        <v>6.25</v>
      </c>
      <c r="H3431">
        <v>4</v>
      </c>
      <c r="I3431" s="5">
        <v>3.5375000000000001</v>
      </c>
      <c r="J3431" s="5">
        <v>0.88437500000000002</v>
      </c>
      <c r="K3431">
        <v>34</v>
      </c>
      <c r="L3431" s="15">
        <v>0.11764705882352899</v>
      </c>
      <c r="M3431" s="13">
        <v>1.20588235294118</v>
      </c>
      <c r="N3431" s="15">
        <v>0</v>
      </c>
      <c r="O3431" s="5">
        <v>0</v>
      </c>
      <c r="P3431" s="5">
        <v>0</v>
      </c>
      <c r="Q3431" s="5">
        <f t="shared" si="589"/>
        <v>3.5375000000000001</v>
      </c>
      <c r="R3431" s="5">
        <f t="shared" si="590"/>
        <v>-3.5375000000000001</v>
      </c>
      <c r="S3431" s="15">
        <f t="shared" si="591"/>
        <v>-1</v>
      </c>
      <c r="T3431">
        <v>0</v>
      </c>
      <c r="U3431" s="5" t="str">
        <f t="shared" si="592"/>
        <v>NA</v>
      </c>
      <c r="V3431" s="15">
        <f t="shared" si="593"/>
        <v>0</v>
      </c>
      <c r="W3431" s="15">
        <f t="shared" si="594"/>
        <v>0</v>
      </c>
      <c r="X3431" s="5">
        <f t="shared" si="595"/>
        <v>0</v>
      </c>
      <c r="Y3431" s="5">
        <f t="shared" si="596"/>
        <v>3.1837500000000003</v>
      </c>
      <c r="Z3431" s="5">
        <f t="shared" si="597"/>
        <v>-3.7143750000000004</v>
      </c>
      <c r="AA3431" s="5">
        <f t="shared" si="598"/>
        <v>0.35374999999999979</v>
      </c>
      <c r="AB3431" s="5">
        <f t="shared" si="599"/>
        <v>0.17687500000000034</v>
      </c>
    </row>
    <row r="3432" spans="1:28" x14ac:dyDescent="0.55000000000000004">
      <c r="A3432" s="3" t="s">
        <v>28</v>
      </c>
      <c r="B3432" s="3" t="s">
        <v>1460</v>
      </c>
      <c r="C3432" t="s">
        <v>31</v>
      </c>
      <c r="D3432" s="3" t="s">
        <v>133</v>
      </c>
      <c r="E3432" s="3" t="s">
        <v>2955</v>
      </c>
      <c r="F3432" s="3" t="s">
        <v>35</v>
      </c>
      <c r="G3432" s="5">
        <v>6.25</v>
      </c>
      <c r="H3432">
        <v>1</v>
      </c>
      <c r="I3432" s="5">
        <v>3.6</v>
      </c>
      <c r="J3432" s="5">
        <v>3.6</v>
      </c>
      <c r="K3432">
        <v>57</v>
      </c>
      <c r="L3432" s="15">
        <v>1.7543859649122799E-2</v>
      </c>
      <c r="M3432" s="13">
        <v>5.8371929824561404</v>
      </c>
      <c r="N3432" s="15">
        <v>0</v>
      </c>
      <c r="O3432" s="5">
        <v>0</v>
      </c>
      <c r="P3432" s="5">
        <v>0</v>
      </c>
      <c r="Q3432" s="5">
        <f t="shared" si="589"/>
        <v>3.6</v>
      </c>
      <c r="R3432" s="5">
        <f t="shared" si="590"/>
        <v>-3.6</v>
      </c>
      <c r="S3432" s="15">
        <f t="shared" si="591"/>
        <v>-1</v>
      </c>
      <c r="T3432">
        <v>0</v>
      </c>
      <c r="U3432" s="5" t="str">
        <f t="shared" si="592"/>
        <v>NA</v>
      </c>
      <c r="V3432" s="15">
        <f t="shared" si="593"/>
        <v>0</v>
      </c>
      <c r="W3432" s="15">
        <f t="shared" si="594"/>
        <v>0</v>
      </c>
      <c r="X3432" s="5">
        <f t="shared" si="595"/>
        <v>0</v>
      </c>
      <c r="Y3432" s="5">
        <f t="shared" si="596"/>
        <v>3.24</v>
      </c>
      <c r="Z3432" s="5">
        <f t="shared" si="597"/>
        <v>-3.7800000000000002</v>
      </c>
      <c r="AA3432" s="5">
        <f t="shared" si="598"/>
        <v>0.35999999999999988</v>
      </c>
      <c r="AB3432" s="5">
        <f t="shared" si="599"/>
        <v>0.18000000000000016</v>
      </c>
    </row>
    <row r="3433" spans="1:28" x14ac:dyDescent="0.55000000000000004">
      <c r="A3433" s="3" t="s">
        <v>28</v>
      </c>
      <c r="B3433" s="3" t="s">
        <v>5458</v>
      </c>
      <c r="C3433" t="s">
        <v>31</v>
      </c>
      <c r="D3433" s="3" t="s">
        <v>194</v>
      </c>
      <c r="E3433" s="3" t="s">
        <v>5459</v>
      </c>
      <c r="F3433" s="3" t="s">
        <v>35</v>
      </c>
      <c r="G3433" s="5">
        <v>6.25</v>
      </c>
      <c r="H3433">
        <v>1</v>
      </c>
      <c r="I3433" s="5">
        <v>3.6</v>
      </c>
      <c r="J3433" s="5">
        <v>3.6</v>
      </c>
      <c r="K3433">
        <v>1</v>
      </c>
      <c r="L3433" s="15">
        <v>1</v>
      </c>
      <c r="M3433" s="13">
        <v>1</v>
      </c>
      <c r="N3433" s="15">
        <v>0</v>
      </c>
      <c r="O3433" s="5">
        <v>0</v>
      </c>
      <c r="P3433" s="5">
        <v>0</v>
      </c>
      <c r="Q3433" s="5">
        <f t="shared" si="589"/>
        <v>3.6</v>
      </c>
      <c r="R3433" s="5">
        <f t="shared" si="590"/>
        <v>-3.6</v>
      </c>
      <c r="S3433" s="15">
        <f t="shared" si="591"/>
        <v>-1</v>
      </c>
      <c r="T3433">
        <v>0</v>
      </c>
      <c r="U3433" s="5" t="str">
        <f t="shared" si="592"/>
        <v>NA</v>
      </c>
      <c r="V3433" s="15">
        <f t="shared" si="593"/>
        <v>0</v>
      </c>
      <c r="W3433" s="15">
        <f t="shared" si="594"/>
        <v>0</v>
      </c>
      <c r="X3433" s="5">
        <f t="shared" si="595"/>
        <v>0</v>
      </c>
      <c r="Y3433" s="5">
        <f t="shared" si="596"/>
        <v>3.24</v>
      </c>
      <c r="Z3433" s="5">
        <f t="shared" si="597"/>
        <v>-3.7800000000000002</v>
      </c>
      <c r="AA3433" s="5">
        <f t="shared" si="598"/>
        <v>0.35999999999999988</v>
      </c>
      <c r="AB3433" s="5">
        <f t="shared" si="599"/>
        <v>0.18000000000000016</v>
      </c>
    </row>
    <row r="3434" spans="1:28" x14ac:dyDescent="0.55000000000000004">
      <c r="A3434" s="3" t="s">
        <v>28</v>
      </c>
      <c r="B3434" s="3" t="s">
        <v>2890</v>
      </c>
      <c r="C3434" t="s">
        <v>31</v>
      </c>
      <c r="D3434" s="3" t="s">
        <v>137</v>
      </c>
      <c r="E3434" s="3" t="s">
        <v>5461</v>
      </c>
      <c r="F3434" s="3" t="s">
        <v>35</v>
      </c>
      <c r="G3434" s="5">
        <v>6.25</v>
      </c>
      <c r="H3434">
        <v>2</v>
      </c>
      <c r="I3434" s="5">
        <v>3.6124999999999998</v>
      </c>
      <c r="J3434" s="5">
        <v>1.8062499999999999</v>
      </c>
      <c r="K3434">
        <v>2</v>
      </c>
      <c r="L3434" s="15">
        <v>1</v>
      </c>
      <c r="M3434" s="13">
        <v>1</v>
      </c>
      <c r="N3434" s="15">
        <v>0</v>
      </c>
      <c r="O3434" s="5">
        <v>0</v>
      </c>
      <c r="P3434" s="5">
        <v>0</v>
      </c>
      <c r="Q3434" s="5">
        <f t="shared" si="589"/>
        <v>3.6124999999999998</v>
      </c>
      <c r="R3434" s="5">
        <f t="shared" si="590"/>
        <v>-3.6124999999999998</v>
      </c>
      <c r="S3434" s="15">
        <f t="shared" si="591"/>
        <v>-1</v>
      </c>
      <c r="T3434">
        <v>0</v>
      </c>
      <c r="U3434" s="5" t="str">
        <f t="shared" si="592"/>
        <v>NA</v>
      </c>
      <c r="V3434" s="15">
        <f t="shared" si="593"/>
        <v>0</v>
      </c>
      <c r="W3434" s="15">
        <f t="shared" si="594"/>
        <v>0</v>
      </c>
      <c r="X3434" s="5">
        <f t="shared" si="595"/>
        <v>0</v>
      </c>
      <c r="Y3434" s="5">
        <f t="shared" si="596"/>
        <v>3.2512499999999998</v>
      </c>
      <c r="Z3434" s="5">
        <f t="shared" si="597"/>
        <v>-3.7931249999999999</v>
      </c>
      <c r="AA3434" s="5">
        <f t="shared" si="598"/>
        <v>0.36125000000000007</v>
      </c>
      <c r="AB3434" s="5">
        <f t="shared" si="599"/>
        <v>0.18062500000000004</v>
      </c>
    </row>
    <row r="3435" spans="1:28" x14ac:dyDescent="0.55000000000000004">
      <c r="A3435" s="3" t="s">
        <v>28</v>
      </c>
      <c r="B3435" s="3" t="s">
        <v>2815</v>
      </c>
      <c r="C3435" t="s">
        <v>31</v>
      </c>
      <c r="D3435" s="3" t="s">
        <v>75</v>
      </c>
      <c r="E3435" s="3" t="s">
        <v>2816</v>
      </c>
      <c r="F3435" s="3" t="s">
        <v>35</v>
      </c>
      <c r="G3435" s="5">
        <v>6.25</v>
      </c>
      <c r="H3435">
        <v>1</v>
      </c>
      <c r="I3435" s="5">
        <v>3.6124999999999998</v>
      </c>
      <c r="J3435" s="5">
        <v>3.6124999999999998</v>
      </c>
      <c r="K3435">
        <v>5</v>
      </c>
      <c r="L3435" s="15">
        <v>0.2</v>
      </c>
      <c r="M3435" s="13">
        <v>1.8</v>
      </c>
      <c r="N3435" s="15">
        <v>0</v>
      </c>
      <c r="O3435" s="5">
        <v>0</v>
      </c>
      <c r="P3435" s="5">
        <v>0</v>
      </c>
      <c r="Q3435" s="5">
        <f t="shared" si="589"/>
        <v>3.6124999999999998</v>
      </c>
      <c r="R3435" s="5">
        <f t="shared" si="590"/>
        <v>-3.6124999999999998</v>
      </c>
      <c r="S3435" s="15">
        <f t="shared" si="591"/>
        <v>-1</v>
      </c>
      <c r="T3435">
        <v>0</v>
      </c>
      <c r="U3435" s="5" t="str">
        <f t="shared" si="592"/>
        <v>NA</v>
      </c>
      <c r="V3435" s="15">
        <f t="shared" si="593"/>
        <v>0</v>
      </c>
      <c r="W3435" s="15">
        <f t="shared" si="594"/>
        <v>0</v>
      </c>
      <c r="X3435" s="5">
        <f t="shared" si="595"/>
        <v>0</v>
      </c>
      <c r="Y3435" s="5">
        <f t="shared" si="596"/>
        <v>3.2512499999999998</v>
      </c>
      <c r="Z3435" s="5">
        <f t="shared" si="597"/>
        <v>-3.7931249999999999</v>
      </c>
      <c r="AA3435" s="5">
        <f t="shared" si="598"/>
        <v>0.36125000000000007</v>
      </c>
      <c r="AB3435" s="5">
        <f t="shared" si="599"/>
        <v>0.18062500000000004</v>
      </c>
    </row>
    <row r="3436" spans="1:28" x14ac:dyDescent="0.55000000000000004">
      <c r="A3436" s="3" t="s">
        <v>28</v>
      </c>
      <c r="B3436" s="3" t="s">
        <v>2642</v>
      </c>
      <c r="C3436" t="s">
        <v>31</v>
      </c>
      <c r="D3436" s="3" t="s">
        <v>104</v>
      </c>
      <c r="E3436" s="3" t="s">
        <v>232</v>
      </c>
      <c r="F3436" s="3" t="s">
        <v>35</v>
      </c>
      <c r="G3436" s="5">
        <v>6.25</v>
      </c>
      <c r="H3436">
        <v>1</v>
      </c>
      <c r="I3436" s="5">
        <v>3.625</v>
      </c>
      <c r="J3436" s="5">
        <v>3.625</v>
      </c>
      <c r="K3436">
        <v>19</v>
      </c>
      <c r="L3436" s="15">
        <v>5.2631578947368397E-2</v>
      </c>
      <c r="M3436" s="13">
        <v>1.0526315789473699</v>
      </c>
      <c r="N3436" s="15">
        <v>0</v>
      </c>
      <c r="O3436" s="5">
        <v>0</v>
      </c>
      <c r="P3436" s="5">
        <v>0</v>
      </c>
      <c r="Q3436" s="5">
        <f t="shared" si="589"/>
        <v>3.625</v>
      </c>
      <c r="R3436" s="5">
        <f t="shared" si="590"/>
        <v>-3.625</v>
      </c>
      <c r="S3436" s="15">
        <f t="shared" si="591"/>
        <v>-1</v>
      </c>
      <c r="T3436">
        <v>0</v>
      </c>
      <c r="U3436" s="5" t="str">
        <f t="shared" si="592"/>
        <v>NA</v>
      </c>
      <c r="V3436" s="15">
        <f t="shared" si="593"/>
        <v>0</v>
      </c>
      <c r="W3436" s="15">
        <f t="shared" si="594"/>
        <v>0</v>
      </c>
      <c r="X3436" s="5">
        <f t="shared" si="595"/>
        <v>0</v>
      </c>
      <c r="Y3436" s="5">
        <f t="shared" si="596"/>
        <v>3.2625000000000002</v>
      </c>
      <c r="Z3436" s="5">
        <f t="shared" si="597"/>
        <v>-3.8062500000000004</v>
      </c>
      <c r="AA3436" s="5">
        <f t="shared" si="598"/>
        <v>0.36249999999999982</v>
      </c>
      <c r="AB3436" s="5">
        <f t="shared" si="599"/>
        <v>0.18125000000000036</v>
      </c>
    </row>
    <row r="3437" spans="1:28" x14ac:dyDescent="0.55000000000000004">
      <c r="A3437" s="3" t="s">
        <v>28</v>
      </c>
      <c r="B3437" s="3" t="s">
        <v>5332</v>
      </c>
      <c r="C3437" t="s">
        <v>31</v>
      </c>
      <c r="D3437" s="3" t="s">
        <v>194</v>
      </c>
      <c r="E3437" s="3" t="s">
        <v>3610</v>
      </c>
      <c r="F3437" s="3" t="s">
        <v>35</v>
      </c>
      <c r="G3437" s="5">
        <v>6.25</v>
      </c>
      <c r="H3437">
        <v>2</v>
      </c>
      <c r="I3437" s="5">
        <v>3.6375000000000002</v>
      </c>
      <c r="J3437" s="5">
        <v>1.8187500000000001</v>
      </c>
      <c r="K3437">
        <v>5</v>
      </c>
      <c r="L3437" s="15">
        <v>0.4</v>
      </c>
      <c r="M3437" s="13">
        <v>1</v>
      </c>
      <c r="N3437" s="15">
        <v>0</v>
      </c>
      <c r="O3437" s="5">
        <v>0</v>
      </c>
      <c r="P3437" s="5">
        <v>0</v>
      </c>
      <c r="Q3437" s="5">
        <f t="shared" si="589"/>
        <v>3.6375000000000002</v>
      </c>
      <c r="R3437" s="5">
        <f t="shared" si="590"/>
        <v>-3.6375000000000002</v>
      </c>
      <c r="S3437" s="15">
        <f t="shared" si="591"/>
        <v>-1</v>
      </c>
      <c r="T3437">
        <v>0</v>
      </c>
      <c r="U3437" s="5" t="str">
        <f t="shared" si="592"/>
        <v>NA</v>
      </c>
      <c r="V3437" s="15">
        <f t="shared" si="593"/>
        <v>0</v>
      </c>
      <c r="W3437" s="15">
        <f t="shared" si="594"/>
        <v>0</v>
      </c>
      <c r="X3437" s="5">
        <f t="shared" si="595"/>
        <v>0</v>
      </c>
      <c r="Y3437" s="5">
        <f t="shared" si="596"/>
        <v>3.2737500000000002</v>
      </c>
      <c r="Z3437" s="5">
        <f t="shared" si="597"/>
        <v>-3.8193750000000004</v>
      </c>
      <c r="AA3437" s="5">
        <f t="shared" si="598"/>
        <v>0.36375000000000002</v>
      </c>
      <c r="AB3437" s="5">
        <f t="shared" si="599"/>
        <v>0.18187500000000023</v>
      </c>
    </row>
    <row r="3438" spans="1:28" x14ac:dyDescent="0.55000000000000004">
      <c r="A3438" s="3" t="s">
        <v>28</v>
      </c>
      <c r="B3438" s="3" t="s">
        <v>813</v>
      </c>
      <c r="C3438" t="s">
        <v>66</v>
      </c>
      <c r="D3438" s="3" t="s">
        <v>144</v>
      </c>
      <c r="E3438" s="3" t="s">
        <v>49</v>
      </c>
      <c r="F3438" s="3" t="s">
        <v>35</v>
      </c>
      <c r="G3438" s="5">
        <v>6.25</v>
      </c>
      <c r="H3438">
        <v>8</v>
      </c>
      <c r="I3438" s="5">
        <v>3.6749999999999998</v>
      </c>
      <c r="J3438" s="5">
        <v>0.45937499999999998</v>
      </c>
      <c r="K3438">
        <v>7290</v>
      </c>
      <c r="L3438" s="15">
        <v>1.09739368998628E-3</v>
      </c>
      <c r="M3438" s="13">
        <v>1.0035802469135799</v>
      </c>
      <c r="N3438" s="15">
        <v>0</v>
      </c>
      <c r="O3438" s="5">
        <v>0</v>
      </c>
      <c r="P3438" s="5">
        <v>0</v>
      </c>
      <c r="Q3438" s="5">
        <f t="shared" si="589"/>
        <v>3.6749999999999998</v>
      </c>
      <c r="R3438" s="5">
        <f t="shared" si="590"/>
        <v>-3.6749999999999998</v>
      </c>
      <c r="S3438" s="15">
        <f t="shared" si="591"/>
        <v>-1</v>
      </c>
      <c r="T3438">
        <v>0</v>
      </c>
      <c r="U3438" s="5" t="str">
        <f t="shared" si="592"/>
        <v>NA</v>
      </c>
      <c r="V3438" s="15">
        <f t="shared" si="593"/>
        <v>0</v>
      </c>
      <c r="W3438" s="15">
        <f t="shared" si="594"/>
        <v>0</v>
      </c>
      <c r="X3438" s="5">
        <f t="shared" si="595"/>
        <v>0</v>
      </c>
      <c r="Y3438" s="5">
        <f t="shared" si="596"/>
        <v>3.3075000000000001</v>
      </c>
      <c r="Z3438" s="5">
        <f t="shared" si="597"/>
        <v>-3.8587500000000001</v>
      </c>
      <c r="AA3438" s="5">
        <f t="shared" si="598"/>
        <v>0.36749999999999972</v>
      </c>
      <c r="AB3438" s="5">
        <f t="shared" si="599"/>
        <v>0.1837500000000003</v>
      </c>
    </row>
    <row r="3439" spans="1:28" x14ac:dyDescent="0.55000000000000004">
      <c r="A3439" s="3" t="s">
        <v>28</v>
      </c>
      <c r="B3439" s="3" t="s">
        <v>2734</v>
      </c>
      <c r="C3439" t="s">
        <v>31</v>
      </c>
      <c r="D3439" s="3" t="s">
        <v>32</v>
      </c>
      <c r="E3439" s="3" t="s">
        <v>2744</v>
      </c>
      <c r="F3439" s="3" t="s">
        <v>35</v>
      </c>
      <c r="G3439" s="5">
        <v>6.25</v>
      </c>
      <c r="H3439">
        <v>2</v>
      </c>
      <c r="I3439" s="5">
        <v>3.6875</v>
      </c>
      <c r="J3439" s="5">
        <v>1.84375</v>
      </c>
      <c r="K3439">
        <v>17</v>
      </c>
      <c r="L3439" s="15">
        <v>0.11764705882352899</v>
      </c>
      <c r="M3439" s="13">
        <v>1.1164705882352901</v>
      </c>
      <c r="N3439" s="15">
        <v>0</v>
      </c>
      <c r="O3439" s="5">
        <v>0</v>
      </c>
      <c r="P3439" s="5">
        <v>0</v>
      </c>
      <c r="Q3439" s="5">
        <f t="shared" si="589"/>
        <v>3.6875</v>
      </c>
      <c r="R3439" s="5">
        <f t="shared" si="590"/>
        <v>-3.6875</v>
      </c>
      <c r="S3439" s="15">
        <f t="shared" si="591"/>
        <v>-1</v>
      </c>
      <c r="T3439">
        <v>0</v>
      </c>
      <c r="U3439" s="5" t="str">
        <f t="shared" si="592"/>
        <v>NA</v>
      </c>
      <c r="V3439" s="15">
        <f t="shared" si="593"/>
        <v>0</v>
      </c>
      <c r="W3439" s="15">
        <f t="shared" si="594"/>
        <v>0</v>
      </c>
      <c r="X3439" s="5">
        <f t="shared" si="595"/>
        <v>0</v>
      </c>
      <c r="Y3439" s="5">
        <f t="shared" si="596"/>
        <v>3.3187500000000001</v>
      </c>
      <c r="Z3439" s="5">
        <f t="shared" si="597"/>
        <v>-3.8718750000000002</v>
      </c>
      <c r="AA3439" s="5">
        <f t="shared" si="598"/>
        <v>0.36874999999999991</v>
      </c>
      <c r="AB3439" s="5">
        <f t="shared" si="599"/>
        <v>0.18437500000000018</v>
      </c>
    </row>
    <row r="3440" spans="1:28" x14ac:dyDescent="0.55000000000000004">
      <c r="A3440" s="3" t="s">
        <v>28</v>
      </c>
      <c r="B3440" s="3" t="s">
        <v>284</v>
      </c>
      <c r="C3440" t="s">
        <v>31</v>
      </c>
      <c r="D3440" s="3" t="s">
        <v>113</v>
      </c>
      <c r="E3440" s="3" t="s">
        <v>5468</v>
      </c>
      <c r="F3440" s="3" t="s">
        <v>35</v>
      </c>
      <c r="G3440" s="5">
        <v>6.25</v>
      </c>
      <c r="H3440">
        <v>2</v>
      </c>
      <c r="I3440" s="5">
        <v>3.7124999999999999</v>
      </c>
      <c r="J3440" s="5">
        <v>1.85625</v>
      </c>
      <c r="K3440">
        <v>168</v>
      </c>
      <c r="L3440" s="15">
        <v>1.1904761904761901E-2</v>
      </c>
      <c r="M3440" s="13">
        <v>3.62333333333333</v>
      </c>
      <c r="N3440" s="15">
        <v>0</v>
      </c>
      <c r="O3440" s="5">
        <v>0</v>
      </c>
      <c r="P3440" s="5">
        <v>0</v>
      </c>
      <c r="Q3440" s="5">
        <f t="shared" si="589"/>
        <v>3.7124999999999999</v>
      </c>
      <c r="R3440" s="5">
        <f t="shared" si="590"/>
        <v>-3.7124999999999999</v>
      </c>
      <c r="S3440" s="15">
        <f t="shared" si="591"/>
        <v>-1</v>
      </c>
      <c r="T3440">
        <v>0</v>
      </c>
      <c r="U3440" s="5" t="str">
        <f t="shared" si="592"/>
        <v>NA</v>
      </c>
      <c r="V3440" s="15">
        <f t="shared" si="593"/>
        <v>0</v>
      </c>
      <c r="W3440" s="15">
        <f t="shared" si="594"/>
        <v>0</v>
      </c>
      <c r="X3440" s="5">
        <f t="shared" si="595"/>
        <v>0</v>
      </c>
      <c r="Y3440" s="5">
        <f t="shared" si="596"/>
        <v>3.3412500000000001</v>
      </c>
      <c r="Z3440" s="5">
        <f t="shared" si="597"/>
        <v>-3.8981250000000003</v>
      </c>
      <c r="AA3440" s="5">
        <f t="shared" si="598"/>
        <v>0.37124999999999986</v>
      </c>
      <c r="AB3440" s="5">
        <f t="shared" si="599"/>
        <v>0.18562500000000037</v>
      </c>
    </row>
    <row r="3441" spans="1:28" x14ac:dyDescent="0.55000000000000004">
      <c r="A3441" s="3" t="s">
        <v>28</v>
      </c>
      <c r="B3441" s="3" t="s">
        <v>5470</v>
      </c>
      <c r="C3441" t="s">
        <v>31</v>
      </c>
      <c r="D3441" s="3" t="s">
        <v>104</v>
      </c>
      <c r="E3441" s="3" t="s">
        <v>2914</v>
      </c>
      <c r="F3441" s="3" t="s">
        <v>35</v>
      </c>
      <c r="G3441" s="5">
        <v>6.25</v>
      </c>
      <c r="H3441">
        <v>1</v>
      </c>
      <c r="I3441" s="5">
        <v>3.7124999999999999</v>
      </c>
      <c r="J3441" s="5">
        <v>3.7124999999999999</v>
      </c>
      <c r="K3441">
        <v>7</v>
      </c>
      <c r="L3441" s="15">
        <v>0.14285714285714302</v>
      </c>
      <c r="M3441" s="13">
        <v>1</v>
      </c>
      <c r="N3441" s="15">
        <v>0</v>
      </c>
      <c r="O3441" s="5">
        <v>0</v>
      </c>
      <c r="P3441" s="5">
        <v>0</v>
      </c>
      <c r="Q3441" s="5">
        <f t="shared" si="589"/>
        <v>3.7124999999999999</v>
      </c>
      <c r="R3441" s="5">
        <f t="shared" si="590"/>
        <v>-3.7124999999999999</v>
      </c>
      <c r="S3441" s="15">
        <f t="shared" si="591"/>
        <v>-1</v>
      </c>
      <c r="T3441">
        <v>0</v>
      </c>
      <c r="U3441" s="5" t="str">
        <f t="shared" si="592"/>
        <v>NA</v>
      </c>
      <c r="V3441" s="15">
        <f t="shared" si="593"/>
        <v>0</v>
      </c>
      <c r="W3441" s="15">
        <f t="shared" si="594"/>
        <v>0</v>
      </c>
      <c r="X3441" s="5">
        <f t="shared" si="595"/>
        <v>0</v>
      </c>
      <c r="Y3441" s="5">
        <f t="shared" si="596"/>
        <v>3.3412500000000001</v>
      </c>
      <c r="Z3441" s="5">
        <f t="shared" si="597"/>
        <v>-3.8981250000000003</v>
      </c>
      <c r="AA3441" s="5">
        <f t="shared" si="598"/>
        <v>0.37124999999999986</v>
      </c>
      <c r="AB3441" s="5">
        <f t="shared" si="599"/>
        <v>0.18562500000000037</v>
      </c>
    </row>
    <row r="3442" spans="1:28" x14ac:dyDescent="0.55000000000000004">
      <c r="A3442" s="3" t="s">
        <v>28</v>
      </c>
      <c r="B3442" s="3" t="s">
        <v>3181</v>
      </c>
      <c r="C3442" t="s">
        <v>31</v>
      </c>
      <c r="D3442" s="3" t="s">
        <v>40</v>
      </c>
      <c r="E3442" s="3" t="s">
        <v>388</v>
      </c>
      <c r="F3442" s="3" t="s">
        <v>35</v>
      </c>
      <c r="G3442" s="5">
        <v>6.25</v>
      </c>
      <c r="H3442">
        <v>2</v>
      </c>
      <c r="I3442" s="5">
        <v>3.7374999999999998</v>
      </c>
      <c r="J3442" s="5">
        <v>1.8687499999999999</v>
      </c>
      <c r="K3442">
        <v>1239</v>
      </c>
      <c r="L3442" s="15">
        <v>1.6142050040355098E-3</v>
      </c>
      <c r="M3442" s="13">
        <v>1.10208232445521</v>
      </c>
      <c r="N3442" s="15">
        <v>0</v>
      </c>
      <c r="O3442" s="5">
        <v>0</v>
      </c>
      <c r="P3442" s="5">
        <v>0</v>
      </c>
      <c r="Q3442" s="5">
        <f t="shared" si="589"/>
        <v>3.7374999999999998</v>
      </c>
      <c r="R3442" s="5">
        <f t="shared" si="590"/>
        <v>-3.7374999999999998</v>
      </c>
      <c r="S3442" s="15">
        <f t="shared" si="591"/>
        <v>-1</v>
      </c>
      <c r="T3442">
        <v>0</v>
      </c>
      <c r="U3442" s="5" t="str">
        <f t="shared" si="592"/>
        <v>NA</v>
      </c>
      <c r="V3442" s="15">
        <f t="shared" si="593"/>
        <v>0</v>
      </c>
      <c r="W3442" s="15">
        <f t="shared" si="594"/>
        <v>0</v>
      </c>
      <c r="X3442" s="5">
        <f t="shared" si="595"/>
        <v>0</v>
      </c>
      <c r="Y3442" s="5">
        <f t="shared" si="596"/>
        <v>3.36375</v>
      </c>
      <c r="Z3442" s="5">
        <f t="shared" si="597"/>
        <v>-3.9243749999999999</v>
      </c>
      <c r="AA3442" s="5">
        <f t="shared" si="598"/>
        <v>0.3737499999999998</v>
      </c>
      <c r="AB3442" s="5">
        <f t="shared" si="599"/>
        <v>0.18687500000000012</v>
      </c>
    </row>
    <row r="3443" spans="1:28" x14ac:dyDescent="0.55000000000000004">
      <c r="A3443" s="3" t="s">
        <v>28</v>
      </c>
      <c r="B3443" s="3" t="s">
        <v>785</v>
      </c>
      <c r="C3443" t="s">
        <v>31</v>
      </c>
      <c r="D3443" s="3" t="s">
        <v>417</v>
      </c>
      <c r="E3443" s="3" t="s">
        <v>5250</v>
      </c>
      <c r="F3443" s="3" t="s">
        <v>35</v>
      </c>
      <c r="G3443" s="5">
        <v>6.25</v>
      </c>
      <c r="H3443">
        <v>2</v>
      </c>
      <c r="I3443" s="5">
        <v>3.7749999999999999</v>
      </c>
      <c r="J3443" s="5">
        <v>1.8875</v>
      </c>
      <c r="K3443">
        <v>57</v>
      </c>
      <c r="L3443" s="15">
        <v>3.5087719298245598E-2</v>
      </c>
      <c r="M3443" s="13">
        <v>1</v>
      </c>
      <c r="N3443" s="15">
        <v>0</v>
      </c>
      <c r="O3443" s="5">
        <v>0</v>
      </c>
      <c r="P3443" s="5">
        <v>0</v>
      </c>
      <c r="Q3443" s="5">
        <f t="shared" si="589"/>
        <v>3.7749999999999999</v>
      </c>
      <c r="R3443" s="5">
        <f t="shared" si="590"/>
        <v>-3.7749999999999999</v>
      </c>
      <c r="S3443" s="15">
        <f t="shared" si="591"/>
        <v>-1</v>
      </c>
      <c r="T3443">
        <v>0</v>
      </c>
      <c r="U3443" s="5" t="str">
        <f t="shared" si="592"/>
        <v>NA</v>
      </c>
      <c r="V3443" s="15">
        <f t="shared" si="593"/>
        <v>0</v>
      </c>
      <c r="W3443" s="15">
        <f t="shared" si="594"/>
        <v>0</v>
      </c>
      <c r="X3443" s="5">
        <f t="shared" si="595"/>
        <v>0</v>
      </c>
      <c r="Y3443" s="5">
        <f t="shared" si="596"/>
        <v>3.3975</v>
      </c>
      <c r="Z3443" s="5">
        <f t="shared" si="597"/>
        <v>-3.9637500000000001</v>
      </c>
      <c r="AA3443" s="5">
        <f t="shared" si="598"/>
        <v>0.37749999999999995</v>
      </c>
      <c r="AB3443" s="5">
        <f t="shared" si="599"/>
        <v>0.1887500000000002</v>
      </c>
    </row>
    <row r="3444" spans="1:28" x14ac:dyDescent="0.55000000000000004">
      <c r="A3444" s="3" t="s">
        <v>28</v>
      </c>
      <c r="B3444" s="3" t="s">
        <v>381</v>
      </c>
      <c r="C3444" t="s">
        <v>31</v>
      </c>
      <c r="D3444" s="3" t="s">
        <v>75</v>
      </c>
      <c r="E3444" s="3" t="s">
        <v>76</v>
      </c>
      <c r="F3444" s="3" t="s">
        <v>35</v>
      </c>
      <c r="G3444" s="5">
        <v>6.25</v>
      </c>
      <c r="H3444">
        <v>1</v>
      </c>
      <c r="I3444" s="5">
        <v>3.7749999999999999</v>
      </c>
      <c r="J3444" s="5">
        <v>3.7749999999999999</v>
      </c>
      <c r="K3444">
        <v>9</v>
      </c>
      <c r="L3444" s="15">
        <v>0.11111111111111099</v>
      </c>
      <c r="M3444" s="13">
        <v>1.2222222222222201</v>
      </c>
      <c r="N3444" s="15">
        <v>0</v>
      </c>
      <c r="O3444" s="5">
        <v>0</v>
      </c>
      <c r="P3444" s="5">
        <v>0</v>
      </c>
      <c r="Q3444" s="5">
        <f t="shared" si="589"/>
        <v>3.7749999999999999</v>
      </c>
      <c r="R3444" s="5">
        <f t="shared" si="590"/>
        <v>-3.7749999999999999</v>
      </c>
      <c r="S3444" s="15">
        <f t="shared" si="591"/>
        <v>-1</v>
      </c>
      <c r="T3444">
        <v>0</v>
      </c>
      <c r="U3444" s="5" t="str">
        <f t="shared" si="592"/>
        <v>NA</v>
      </c>
      <c r="V3444" s="15">
        <f t="shared" si="593"/>
        <v>0</v>
      </c>
      <c r="W3444" s="15">
        <f t="shared" si="594"/>
        <v>0</v>
      </c>
      <c r="X3444" s="5">
        <f t="shared" si="595"/>
        <v>0</v>
      </c>
      <c r="Y3444" s="5">
        <f t="shared" si="596"/>
        <v>3.3975</v>
      </c>
      <c r="Z3444" s="5">
        <f t="shared" si="597"/>
        <v>-3.9637500000000001</v>
      </c>
      <c r="AA3444" s="5">
        <f t="shared" si="598"/>
        <v>0.37749999999999995</v>
      </c>
      <c r="AB3444" s="5">
        <f t="shared" si="599"/>
        <v>0.1887500000000002</v>
      </c>
    </row>
    <row r="3445" spans="1:28" x14ac:dyDescent="0.55000000000000004">
      <c r="A3445" s="3" t="s">
        <v>28</v>
      </c>
      <c r="B3445" s="3" t="s">
        <v>3278</v>
      </c>
      <c r="C3445" t="s">
        <v>31</v>
      </c>
      <c r="D3445" s="3" t="s">
        <v>417</v>
      </c>
      <c r="E3445" s="3" t="s">
        <v>5175</v>
      </c>
      <c r="F3445" s="3" t="s">
        <v>35</v>
      </c>
      <c r="G3445" s="5">
        <v>6.25</v>
      </c>
      <c r="H3445">
        <v>2</v>
      </c>
      <c r="I3445" s="5">
        <v>3.8125</v>
      </c>
      <c r="J3445" s="5">
        <v>1.90625</v>
      </c>
      <c r="K3445">
        <v>13</v>
      </c>
      <c r="L3445" s="15">
        <v>0.15384615384615399</v>
      </c>
      <c r="M3445" s="13">
        <v>1</v>
      </c>
      <c r="N3445" s="15">
        <v>0</v>
      </c>
      <c r="O3445" s="5">
        <v>0</v>
      </c>
      <c r="P3445" s="5">
        <v>0</v>
      </c>
      <c r="Q3445" s="5">
        <f t="shared" si="589"/>
        <v>3.8125</v>
      </c>
      <c r="R3445" s="5">
        <f t="shared" si="590"/>
        <v>-3.8125</v>
      </c>
      <c r="S3445" s="15">
        <f t="shared" si="591"/>
        <v>-1</v>
      </c>
      <c r="T3445">
        <v>0</v>
      </c>
      <c r="U3445" s="5" t="str">
        <f t="shared" si="592"/>
        <v>NA</v>
      </c>
      <c r="V3445" s="15">
        <f t="shared" si="593"/>
        <v>0</v>
      </c>
      <c r="W3445" s="15">
        <f t="shared" si="594"/>
        <v>0</v>
      </c>
      <c r="X3445" s="5">
        <f t="shared" si="595"/>
        <v>0</v>
      </c>
      <c r="Y3445" s="5">
        <f t="shared" si="596"/>
        <v>3.4312499999999999</v>
      </c>
      <c r="Z3445" s="5">
        <f t="shared" si="597"/>
        <v>-4.0031249999999998</v>
      </c>
      <c r="AA3445" s="5">
        <f t="shared" si="598"/>
        <v>0.38125000000000009</v>
      </c>
      <c r="AB3445" s="5">
        <f t="shared" si="599"/>
        <v>0.19062499999999982</v>
      </c>
    </row>
    <row r="3446" spans="1:28" x14ac:dyDescent="0.55000000000000004">
      <c r="A3446" s="3" t="s">
        <v>28</v>
      </c>
      <c r="B3446" s="3" t="s">
        <v>3190</v>
      </c>
      <c r="C3446" t="s">
        <v>31</v>
      </c>
      <c r="D3446" s="3" t="s">
        <v>104</v>
      </c>
      <c r="E3446" s="3" t="s">
        <v>2836</v>
      </c>
      <c r="F3446" s="3" t="s">
        <v>35</v>
      </c>
      <c r="G3446" s="5">
        <v>6.25</v>
      </c>
      <c r="H3446">
        <v>3</v>
      </c>
      <c r="I3446" s="5">
        <v>3.8124999750000006</v>
      </c>
      <c r="J3446" s="5">
        <v>1.2708333250000001</v>
      </c>
      <c r="K3446">
        <v>83</v>
      </c>
      <c r="L3446" s="15">
        <v>3.6144578313252997E-2</v>
      </c>
      <c r="M3446" s="13">
        <v>1</v>
      </c>
      <c r="N3446" s="15">
        <v>0</v>
      </c>
      <c r="O3446" s="5">
        <v>0</v>
      </c>
      <c r="P3446" s="5">
        <v>0</v>
      </c>
      <c r="Q3446" s="5">
        <f t="shared" si="589"/>
        <v>3.8124999750000006</v>
      </c>
      <c r="R3446" s="5">
        <f t="shared" si="590"/>
        <v>-3.8124999750000006</v>
      </c>
      <c r="S3446" s="15">
        <f t="shared" si="591"/>
        <v>-1</v>
      </c>
      <c r="T3446">
        <v>0</v>
      </c>
      <c r="U3446" s="5" t="str">
        <f t="shared" si="592"/>
        <v>NA</v>
      </c>
      <c r="V3446" s="15">
        <f t="shared" si="593"/>
        <v>0</v>
      </c>
      <c r="W3446" s="15">
        <f t="shared" si="594"/>
        <v>0</v>
      </c>
      <c r="X3446" s="5">
        <f t="shared" si="595"/>
        <v>0</v>
      </c>
      <c r="Y3446" s="5">
        <f t="shared" si="596"/>
        <v>3.4312499775000007</v>
      </c>
      <c r="Z3446" s="5">
        <f t="shared" si="597"/>
        <v>-4.0031249737500012</v>
      </c>
      <c r="AA3446" s="5">
        <f t="shared" si="598"/>
        <v>0.38124999749999988</v>
      </c>
      <c r="AB3446" s="5">
        <f t="shared" si="599"/>
        <v>0.19062499875000061</v>
      </c>
    </row>
    <row r="3447" spans="1:28" x14ac:dyDescent="0.55000000000000004">
      <c r="A3447" s="3" t="s">
        <v>28</v>
      </c>
      <c r="B3447" s="3" t="s">
        <v>1832</v>
      </c>
      <c r="C3447" t="s">
        <v>31</v>
      </c>
      <c r="D3447" s="3" t="s">
        <v>221</v>
      </c>
      <c r="E3447" s="3" t="s">
        <v>271</v>
      </c>
      <c r="F3447" s="3" t="s">
        <v>35</v>
      </c>
      <c r="G3447" s="5">
        <v>6.25</v>
      </c>
      <c r="H3447">
        <v>3</v>
      </c>
      <c r="I3447" s="5">
        <v>3.8250000000000002</v>
      </c>
      <c r="J3447" s="5">
        <v>1.2749999999999999</v>
      </c>
      <c r="K3447">
        <v>40</v>
      </c>
      <c r="L3447" s="15">
        <v>7.4999999999999997E-2</v>
      </c>
      <c r="M3447" s="13">
        <v>1.375</v>
      </c>
      <c r="N3447" s="15">
        <v>0</v>
      </c>
      <c r="O3447" s="5">
        <v>0</v>
      </c>
      <c r="P3447" s="5">
        <v>0</v>
      </c>
      <c r="Q3447" s="5">
        <f t="shared" si="589"/>
        <v>3.8250000000000002</v>
      </c>
      <c r="R3447" s="5">
        <f t="shared" si="590"/>
        <v>-3.8250000000000002</v>
      </c>
      <c r="S3447" s="15">
        <f t="shared" si="591"/>
        <v>-1</v>
      </c>
      <c r="T3447">
        <v>0</v>
      </c>
      <c r="U3447" s="5" t="str">
        <f t="shared" si="592"/>
        <v>NA</v>
      </c>
      <c r="V3447" s="15">
        <f t="shared" si="593"/>
        <v>0</v>
      </c>
      <c r="W3447" s="15">
        <f t="shared" si="594"/>
        <v>0</v>
      </c>
      <c r="X3447" s="5">
        <f t="shared" si="595"/>
        <v>0</v>
      </c>
      <c r="Y3447" s="5">
        <f t="shared" si="596"/>
        <v>3.4425000000000003</v>
      </c>
      <c r="Z3447" s="5">
        <f t="shared" si="597"/>
        <v>-4.0162500000000003</v>
      </c>
      <c r="AA3447" s="5">
        <f t="shared" si="598"/>
        <v>0.38249999999999984</v>
      </c>
      <c r="AB3447" s="5">
        <f t="shared" si="599"/>
        <v>0.19125000000000014</v>
      </c>
    </row>
    <row r="3448" spans="1:28" x14ac:dyDescent="0.55000000000000004">
      <c r="A3448" s="3" t="s">
        <v>28</v>
      </c>
      <c r="B3448" s="3" t="s">
        <v>3309</v>
      </c>
      <c r="C3448" t="s">
        <v>31</v>
      </c>
      <c r="D3448" s="3" t="s">
        <v>113</v>
      </c>
      <c r="E3448" s="3" t="s">
        <v>5451</v>
      </c>
      <c r="F3448" s="3" t="s">
        <v>35</v>
      </c>
      <c r="G3448" s="5">
        <v>6.25</v>
      </c>
      <c r="H3448">
        <v>2</v>
      </c>
      <c r="I3448" s="5">
        <v>3.8875000000000002</v>
      </c>
      <c r="J3448" s="5">
        <v>1.9437500000000001</v>
      </c>
      <c r="K3448">
        <v>10</v>
      </c>
      <c r="L3448" s="15">
        <v>0.2</v>
      </c>
      <c r="M3448" s="13">
        <v>1</v>
      </c>
      <c r="N3448" s="15">
        <v>0</v>
      </c>
      <c r="O3448" s="5">
        <v>0</v>
      </c>
      <c r="P3448" s="5">
        <v>0</v>
      </c>
      <c r="Q3448" s="5">
        <f t="shared" si="589"/>
        <v>3.8875000000000002</v>
      </c>
      <c r="R3448" s="5">
        <f t="shared" si="590"/>
        <v>-3.8875000000000002</v>
      </c>
      <c r="S3448" s="15">
        <f t="shared" si="591"/>
        <v>-1</v>
      </c>
      <c r="T3448">
        <v>0</v>
      </c>
      <c r="U3448" s="5" t="str">
        <f t="shared" si="592"/>
        <v>NA</v>
      </c>
      <c r="V3448" s="15">
        <f t="shared" si="593"/>
        <v>0</v>
      </c>
      <c r="W3448" s="15">
        <f t="shared" si="594"/>
        <v>0</v>
      </c>
      <c r="X3448" s="5">
        <f t="shared" si="595"/>
        <v>0</v>
      </c>
      <c r="Y3448" s="5">
        <f t="shared" si="596"/>
        <v>3.4987500000000002</v>
      </c>
      <c r="Z3448" s="5">
        <f t="shared" si="597"/>
        <v>-4.0818750000000001</v>
      </c>
      <c r="AA3448" s="5">
        <f t="shared" si="598"/>
        <v>0.38874999999999993</v>
      </c>
      <c r="AB3448" s="5">
        <f t="shared" si="599"/>
        <v>0.19437499999999996</v>
      </c>
    </row>
    <row r="3449" spans="1:28" x14ac:dyDescent="0.55000000000000004">
      <c r="A3449" s="3" t="s">
        <v>28</v>
      </c>
      <c r="B3449" s="3" t="s">
        <v>772</v>
      </c>
      <c r="C3449" t="s">
        <v>31</v>
      </c>
      <c r="D3449" s="3" t="s">
        <v>75</v>
      </c>
      <c r="E3449" s="3" t="s">
        <v>3348</v>
      </c>
      <c r="F3449" s="3" t="s">
        <v>35</v>
      </c>
      <c r="G3449" s="5">
        <v>6.25</v>
      </c>
      <c r="H3449">
        <v>1</v>
      </c>
      <c r="I3449" s="5">
        <v>3.9249999999999998</v>
      </c>
      <c r="J3449" s="5">
        <v>3.9249999999999998</v>
      </c>
      <c r="K3449">
        <v>5</v>
      </c>
      <c r="L3449" s="15">
        <v>0.2</v>
      </c>
      <c r="M3449" s="13">
        <v>1.2</v>
      </c>
      <c r="N3449" s="15">
        <v>0</v>
      </c>
      <c r="O3449" s="5">
        <v>0</v>
      </c>
      <c r="P3449" s="5">
        <v>0</v>
      </c>
      <c r="Q3449" s="5">
        <f t="shared" si="589"/>
        <v>3.9249999999999998</v>
      </c>
      <c r="R3449" s="5">
        <f t="shared" si="590"/>
        <v>-3.9249999999999998</v>
      </c>
      <c r="S3449" s="15">
        <f t="shared" si="591"/>
        <v>-1</v>
      </c>
      <c r="T3449">
        <v>0</v>
      </c>
      <c r="U3449" s="5" t="str">
        <f t="shared" si="592"/>
        <v>NA</v>
      </c>
      <c r="V3449" s="15">
        <f t="shared" si="593"/>
        <v>0</v>
      </c>
      <c r="W3449" s="15">
        <f t="shared" si="594"/>
        <v>0</v>
      </c>
      <c r="X3449" s="5">
        <f t="shared" si="595"/>
        <v>0</v>
      </c>
      <c r="Y3449" s="5">
        <f t="shared" si="596"/>
        <v>3.5324999999999998</v>
      </c>
      <c r="Z3449" s="5">
        <f t="shared" si="597"/>
        <v>-4.1212499999999999</v>
      </c>
      <c r="AA3449" s="5">
        <f t="shared" si="598"/>
        <v>0.39250000000000007</v>
      </c>
      <c r="AB3449" s="5">
        <f t="shared" si="599"/>
        <v>0.19625000000000004</v>
      </c>
    </row>
    <row r="3450" spans="1:28" x14ac:dyDescent="0.55000000000000004">
      <c r="A3450" s="3" t="s">
        <v>28</v>
      </c>
      <c r="B3450" s="3" t="s">
        <v>290</v>
      </c>
      <c r="C3450" t="s">
        <v>31</v>
      </c>
      <c r="D3450" s="3" t="s">
        <v>262</v>
      </c>
      <c r="E3450" s="3" t="s">
        <v>263</v>
      </c>
      <c r="F3450" s="3" t="s">
        <v>35</v>
      </c>
      <c r="G3450" s="5">
        <v>6.25</v>
      </c>
      <c r="H3450">
        <v>1</v>
      </c>
      <c r="I3450" s="5">
        <v>3.95</v>
      </c>
      <c r="J3450" s="5">
        <v>3.95</v>
      </c>
      <c r="K3450">
        <v>241</v>
      </c>
      <c r="L3450" s="15">
        <v>4.1493775933610002E-3</v>
      </c>
      <c r="M3450" s="13">
        <v>1</v>
      </c>
      <c r="N3450" s="15">
        <v>0</v>
      </c>
      <c r="O3450" s="5">
        <v>0</v>
      </c>
      <c r="P3450" s="5">
        <v>0</v>
      </c>
      <c r="Q3450" s="5">
        <f t="shared" si="589"/>
        <v>3.95</v>
      </c>
      <c r="R3450" s="5">
        <f t="shared" si="590"/>
        <v>-3.95</v>
      </c>
      <c r="S3450" s="15">
        <f t="shared" si="591"/>
        <v>-1</v>
      </c>
      <c r="T3450">
        <v>0</v>
      </c>
      <c r="U3450" s="5" t="str">
        <f t="shared" si="592"/>
        <v>NA</v>
      </c>
      <c r="V3450" s="15">
        <f t="shared" si="593"/>
        <v>0</v>
      </c>
      <c r="W3450" s="15">
        <f t="shared" si="594"/>
        <v>0</v>
      </c>
      <c r="X3450" s="5">
        <f t="shared" si="595"/>
        <v>0</v>
      </c>
      <c r="Y3450" s="5">
        <f t="shared" si="596"/>
        <v>3.5550000000000002</v>
      </c>
      <c r="Z3450" s="5">
        <f t="shared" si="597"/>
        <v>-4.1475</v>
      </c>
      <c r="AA3450" s="5">
        <f t="shared" si="598"/>
        <v>0.39500000000000002</v>
      </c>
      <c r="AB3450" s="5">
        <f t="shared" si="599"/>
        <v>0.19749999999999979</v>
      </c>
    </row>
    <row r="3451" spans="1:28" x14ac:dyDescent="0.55000000000000004">
      <c r="A3451" s="3" t="s">
        <v>28</v>
      </c>
      <c r="B3451" s="3" t="s">
        <v>3812</v>
      </c>
      <c r="C3451" t="s">
        <v>31</v>
      </c>
      <c r="D3451" s="3" t="s">
        <v>75</v>
      </c>
      <c r="E3451" s="3" t="s">
        <v>5481</v>
      </c>
      <c r="F3451" s="3" t="s">
        <v>35</v>
      </c>
      <c r="G3451" s="5">
        <v>6.25</v>
      </c>
      <c r="H3451">
        <v>2</v>
      </c>
      <c r="I3451" s="5">
        <v>4.0250000000000004</v>
      </c>
      <c r="J3451" s="5">
        <v>2.0125000000000002</v>
      </c>
      <c r="K3451">
        <v>124</v>
      </c>
      <c r="L3451" s="15">
        <v>1.6129032258064498E-2</v>
      </c>
      <c r="M3451" s="13">
        <v>1.0715322580645199</v>
      </c>
      <c r="N3451" s="15">
        <v>0</v>
      </c>
      <c r="O3451" s="5">
        <v>0</v>
      </c>
      <c r="P3451" s="5">
        <v>0</v>
      </c>
      <c r="Q3451" s="5">
        <f t="shared" si="589"/>
        <v>4.0250000000000004</v>
      </c>
      <c r="R3451" s="5">
        <f t="shared" si="590"/>
        <v>-4.0250000000000004</v>
      </c>
      <c r="S3451" s="15">
        <f t="shared" si="591"/>
        <v>-1</v>
      </c>
      <c r="T3451">
        <v>0</v>
      </c>
      <c r="U3451" s="5" t="str">
        <f t="shared" si="592"/>
        <v>NA</v>
      </c>
      <c r="V3451" s="15">
        <f t="shared" si="593"/>
        <v>0</v>
      </c>
      <c r="W3451" s="15">
        <f t="shared" si="594"/>
        <v>0</v>
      </c>
      <c r="X3451" s="5">
        <f t="shared" si="595"/>
        <v>0</v>
      </c>
      <c r="Y3451" s="5">
        <f t="shared" si="596"/>
        <v>3.6225000000000005</v>
      </c>
      <c r="Z3451" s="5">
        <f t="shared" si="597"/>
        <v>-4.2262500000000003</v>
      </c>
      <c r="AA3451" s="5">
        <f t="shared" si="598"/>
        <v>0.40249999999999986</v>
      </c>
      <c r="AB3451" s="5">
        <f t="shared" si="599"/>
        <v>0.20124999999999993</v>
      </c>
    </row>
    <row r="3452" spans="1:28" x14ac:dyDescent="0.55000000000000004">
      <c r="A3452" s="3" t="s">
        <v>28</v>
      </c>
      <c r="B3452" s="3" t="s">
        <v>5245</v>
      </c>
      <c r="C3452" t="s">
        <v>31</v>
      </c>
      <c r="D3452" s="3" t="s">
        <v>75</v>
      </c>
      <c r="E3452" s="3" t="s">
        <v>5185</v>
      </c>
      <c r="F3452" s="3" t="s">
        <v>35</v>
      </c>
      <c r="G3452" s="5">
        <v>6.25</v>
      </c>
      <c r="H3452">
        <v>2</v>
      </c>
      <c r="I3452" s="5">
        <v>4.0750000000000002</v>
      </c>
      <c r="J3452" s="5">
        <v>2.0375000000000001</v>
      </c>
      <c r="K3452">
        <v>20</v>
      </c>
      <c r="L3452" s="15">
        <v>0.1</v>
      </c>
      <c r="M3452" s="13">
        <v>1</v>
      </c>
      <c r="N3452" s="15">
        <v>0</v>
      </c>
      <c r="O3452" s="5">
        <v>0</v>
      </c>
      <c r="P3452" s="5">
        <v>0</v>
      </c>
      <c r="Q3452" s="5">
        <f t="shared" si="589"/>
        <v>4.0750000000000002</v>
      </c>
      <c r="R3452" s="5">
        <f t="shared" si="590"/>
        <v>-4.0750000000000002</v>
      </c>
      <c r="S3452" s="15">
        <f t="shared" si="591"/>
        <v>-1</v>
      </c>
      <c r="T3452">
        <v>0</v>
      </c>
      <c r="U3452" s="5" t="str">
        <f t="shared" si="592"/>
        <v>NA</v>
      </c>
      <c r="V3452" s="15">
        <f t="shared" si="593"/>
        <v>0</v>
      </c>
      <c r="W3452" s="15">
        <f t="shared" si="594"/>
        <v>0</v>
      </c>
      <c r="X3452" s="5">
        <f t="shared" si="595"/>
        <v>0</v>
      </c>
      <c r="Y3452" s="5">
        <f t="shared" si="596"/>
        <v>3.6675000000000004</v>
      </c>
      <c r="Z3452" s="5">
        <f t="shared" si="597"/>
        <v>-4.2787500000000005</v>
      </c>
      <c r="AA3452" s="5">
        <f t="shared" si="598"/>
        <v>0.40749999999999975</v>
      </c>
      <c r="AB3452" s="5">
        <f t="shared" si="599"/>
        <v>0.20375000000000032</v>
      </c>
    </row>
    <row r="3453" spans="1:28" x14ac:dyDescent="0.55000000000000004">
      <c r="A3453" s="3" t="s">
        <v>28</v>
      </c>
      <c r="B3453" s="3" t="s">
        <v>4209</v>
      </c>
      <c r="C3453" t="s">
        <v>31</v>
      </c>
      <c r="D3453" s="3" t="s">
        <v>417</v>
      </c>
      <c r="E3453" s="3" t="s">
        <v>5103</v>
      </c>
      <c r="F3453" s="3" t="s">
        <v>35</v>
      </c>
      <c r="G3453" s="5">
        <v>6.25</v>
      </c>
      <c r="H3453">
        <v>2</v>
      </c>
      <c r="I3453" s="5">
        <v>4.0999999999999996</v>
      </c>
      <c r="J3453" s="5">
        <v>2.0499999999999998</v>
      </c>
      <c r="K3453">
        <v>30</v>
      </c>
      <c r="L3453" s="15">
        <v>6.6666666666666693E-2</v>
      </c>
      <c r="M3453" s="13">
        <v>1.0329999999999999</v>
      </c>
      <c r="N3453" s="15">
        <v>0</v>
      </c>
      <c r="O3453" s="5">
        <v>0</v>
      </c>
      <c r="P3453" s="5">
        <v>0</v>
      </c>
      <c r="Q3453" s="5">
        <f t="shared" si="589"/>
        <v>4.0999999999999996</v>
      </c>
      <c r="R3453" s="5">
        <f t="shared" si="590"/>
        <v>-4.0999999999999996</v>
      </c>
      <c r="S3453" s="15">
        <f t="shared" si="591"/>
        <v>-1</v>
      </c>
      <c r="T3453">
        <v>0</v>
      </c>
      <c r="U3453" s="5" t="str">
        <f t="shared" si="592"/>
        <v>NA</v>
      </c>
      <c r="V3453" s="15">
        <f t="shared" si="593"/>
        <v>0</v>
      </c>
      <c r="W3453" s="15">
        <f t="shared" si="594"/>
        <v>0</v>
      </c>
      <c r="X3453" s="5">
        <f t="shared" si="595"/>
        <v>0</v>
      </c>
      <c r="Y3453" s="5">
        <f t="shared" si="596"/>
        <v>3.69</v>
      </c>
      <c r="Z3453" s="5">
        <f t="shared" si="597"/>
        <v>-4.3049999999999997</v>
      </c>
      <c r="AA3453" s="5">
        <f t="shared" si="598"/>
        <v>0.4099999999999997</v>
      </c>
      <c r="AB3453" s="5">
        <f t="shared" si="599"/>
        <v>0.20500000000000007</v>
      </c>
    </row>
    <row r="3454" spans="1:28" x14ac:dyDescent="0.55000000000000004">
      <c r="A3454" s="3" t="s">
        <v>28</v>
      </c>
      <c r="B3454" s="3" t="s">
        <v>5485</v>
      </c>
      <c r="C3454" t="s">
        <v>31</v>
      </c>
      <c r="D3454" s="3" t="s">
        <v>96</v>
      </c>
      <c r="E3454" s="3" t="s">
        <v>161</v>
      </c>
      <c r="F3454" s="3" t="s">
        <v>35</v>
      </c>
      <c r="G3454" s="5">
        <v>6.25</v>
      </c>
      <c r="H3454">
        <v>3</v>
      </c>
      <c r="I3454" s="5">
        <v>4.1124999750000004</v>
      </c>
      <c r="J3454" s="5">
        <v>1.370833325</v>
      </c>
      <c r="K3454">
        <v>571</v>
      </c>
      <c r="L3454" s="15">
        <v>5.2539404553415105E-3</v>
      </c>
      <c r="M3454" s="13">
        <v>1.21252189141856</v>
      </c>
      <c r="N3454" s="15">
        <v>0</v>
      </c>
      <c r="O3454" s="5">
        <v>0</v>
      </c>
      <c r="P3454" s="5">
        <v>0</v>
      </c>
      <c r="Q3454" s="5">
        <f t="shared" si="589"/>
        <v>4.1124999750000004</v>
      </c>
      <c r="R3454" s="5">
        <f t="shared" si="590"/>
        <v>-4.1124999750000004</v>
      </c>
      <c r="S3454" s="15">
        <f t="shared" si="591"/>
        <v>-1</v>
      </c>
      <c r="T3454">
        <v>0</v>
      </c>
      <c r="U3454" s="5" t="str">
        <f t="shared" si="592"/>
        <v>NA</v>
      </c>
      <c r="V3454" s="15">
        <f t="shared" si="593"/>
        <v>0</v>
      </c>
      <c r="W3454" s="15">
        <f t="shared" si="594"/>
        <v>0</v>
      </c>
      <c r="X3454" s="5">
        <f t="shared" si="595"/>
        <v>0</v>
      </c>
      <c r="Y3454" s="5">
        <f t="shared" si="596"/>
        <v>3.7012499775000003</v>
      </c>
      <c r="Z3454" s="5">
        <f t="shared" si="597"/>
        <v>-4.3181249737500007</v>
      </c>
      <c r="AA3454" s="5">
        <f t="shared" si="598"/>
        <v>0.41124999750000013</v>
      </c>
      <c r="AB3454" s="5">
        <f t="shared" si="599"/>
        <v>0.20562499875000029</v>
      </c>
    </row>
    <row r="3455" spans="1:28" x14ac:dyDescent="0.55000000000000004">
      <c r="A3455" s="3" t="s">
        <v>28</v>
      </c>
      <c r="B3455" s="3" t="s">
        <v>2849</v>
      </c>
      <c r="C3455" t="s">
        <v>31</v>
      </c>
      <c r="D3455" s="3" t="s">
        <v>125</v>
      </c>
      <c r="E3455" s="3" t="s">
        <v>126</v>
      </c>
      <c r="F3455" s="3" t="s">
        <v>35</v>
      </c>
      <c r="G3455" s="5">
        <v>6.25</v>
      </c>
      <c r="H3455">
        <v>6</v>
      </c>
      <c r="I3455" s="5">
        <v>4.1124999750000004</v>
      </c>
      <c r="J3455" s="5">
        <v>0.6854166625</v>
      </c>
      <c r="K3455">
        <v>339</v>
      </c>
      <c r="L3455" s="15">
        <v>1.7699115044247801E-2</v>
      </c>
      <c r="M3455" s="13">
        <v>1.8266371681415901</v>
      </c>
      <c r="N3455" s="15">
        <v>0</v>
      </c>
      <c r="O3455" s="5">
        <v>0</v>
      </c>
      <c r="P3455" s="5">
        <v>0</v>
      </c>
      <c r="Q3455" s="5">
        <f t="shared" si="589"/>
        <v>4.1124999750000004</v>
      </c>
      <c r="R3455" s="5">
        <f t="shared" si="590"/>
        <v>-4.1124999750000004</v>
      </c>
      <c r="S3455" s="15">
        <f t="shared" si="591"/>
        <v>-1</v>
      </c>
      <c r="T3455">
        <v>0</v>
      </c>
      <c r="U3455" s="5" t="str">
        <f t="shared" si="592"/>
        <v>NA</v>
      </c>
      <c r="V3455" s="15">
        <f t="shared" si="593"/>
        <v>0</v>
      </c>
      <c r="W3455" s="15">
        <f t="shared" si="594"/>
        <v>0</v>
      </c>
      <c r="X3455" s="5">
        <f t="shared" si="595"/>
        <v>0</v>
      </c>
      <c r="Y3455" s="5">
        <f t="shared" si="596"/>
        <v>3.7012499775000003</v>
      </c>
      <c r="Z3455" s="5">
        <f t="shared" si="597"/>
        <v>-4.3181249737500007</v>
      </c>
      <c r="AA3455" s="5">
        <f t="shared" si="598"/>
        <v>0.41124999750000013</v>
      </c>
      <c r="AB3455" s="5">
        <f t="shared" si="599"/>
        <v>0.20562499875000029</v>
      </c>
    </row>
    <row r="3456" spans="1:28" x14ac:dyDescent="0.55000000000000004">
      <c r="A3456" s="3" t="s">
        <v>28</v>
      </c>
      <c r="B3456" s="3" t="s">
        <v>5488</v>
      </c>
      <c r="C3456" t="s">
        <v>31</v>
      </c>
      <c r="D3456" s="3" t="s">
        <v>96</v>
      </c>
      <c r="E3456" s="3" t="s">
        <v>161</v>
      </c>
      <c r="F3456" s="3" t="s">
        <v>35</v>
      </c>
      <c r="G3456" s="5">
        <v>6.25</v>
      </c>
      <c r="H3456">
        <v>5</v>
      </c>
      <c r="I3456" s="5">
        <v>4.125</v>
      </c>
      <c r="J3456" s="5">
        <v>0.82499999999999996</v>
      </c>
      <c r="K3456">
        <v>649</v>
      </c>
      <c r="L3456" s="15">
        <v>7.7041602465331297E-3</v>
      </c>
      <c r="M3456" s="13">
        <v>1.0555161787365199</v>
      </c>
      <c r="N3456" s="15">
        <v>0</v>
      </c>
      <c r="O3456" s="5">
        <v>0</v>
      </c>
      <c r="P3456" s="5">
        <v>0</v>
      </c>
      <c r="Q3456" s="5">
        <f t="shared" si="589"/>
        <v>4.125</v>
      </c>
      <c r="R3456" s="5">
        <f t="shared" si="590"/>
        <v>-4.125</v>
      </c>
      <c r="S3456" s="15">
        <f t="shared" si="591"/>
        <v>-1</v>
      </c>
      <c r="T3456">
        <v>0</v>
      </c>
      <c r="U3456" s="5" t="str">
        <f t="shared" si="592"/>
        <v>NA</v>
      </c>
      <c r="V3456" s="15">
        <f t="shared" si="593"/>
        <v>0</v>
      </c>
      <c r="W3456" s="15">
        <f t="shared" si="594"/>
        <v>0</v>
      </c>
      <c r="X3456" s="5">
        <f t="shared" si="595"/>
        <v>0</v>
      </c>
      <c r="Y3456" s="5">
        <f t="shared" si="596"/>
        <v>3.7124999999999999</v>
      </c>
      <c r="Z3456" s="5">
        <f t="shared" si="597"/>
        <v>-4.3312499999999998</v>
      </c>
      <c r="AA3456" s="5">
        <f t="shared" si="598"/>
        <v>0.41250000000000009</v>
      </c>
      <c r="AB3456" s="5">
        <f t="shared" si="599"/>
        <v>0.20624999999999982</v>
      </c>
    </row>
    <row r="3457" spans="1:28" x14ac:dyDescent="0.55000000000000004">
      <c r="A3457" s="3" t="s">
        <v>28</v>
      </c>
      <c r="B3457" s="3" t="s">
        <v>1670</v>
      </c>
      <c r="C3457" t="s">
        <v>31</v>
      </c>
      <c r="D3457" s="3" t="s">
        <v>133</v>
      </c>
      <c r="E3457" s="3" t="s">
        <v>2955</v>
      </c>
      <c r="F3457" s="3" t="s">
        <v>35</v>
      </c>
      <c r="G3457" s="5">
        <v>6.25</v>
      </c>
      <c r="H3457">
        <v>1</v>
      </c>
      <c r="I3457" s="5">
        <v>4.1875</v>
      </c>
      <c r="J3457" s="5">
        <v>4.1875</v>
      </c>
      <c r="K3457">
        <v>8</v>
      </c>
      <c r="L3457" s="15">
        <v>0.125</v>
      </c>
      <c r="M3457" s="13">
        <v>2</v>
      </c>
      <c r="N3457" s="15">
        <v>0</v>
      </c>
      <c r="O3457" s="5">
        <v>0</v>
      </c>
      <c r="P3457" s="5">
        <v>0</v>
      </c>
      <c r="Q3457" s="5">
        <f t="shared" si="589"/>
        <v>4.1875</v>
      </c>
      <c r="R3457" s="5">
        <f t="shared" si="590"/>
        <v>-4.1875</v>
      </c>
      <c r="S3457" s="15">
        <f t="shared" si="591"/>
        <v>-1</v>
      </c>
      <c r="T3457">
        <v>0</v>
      </c>
      <c r="U3457" s="5" t="str">
        <f t="shared" si="592"/>
        <v>NA</v>
      </c>
      <c r="V3457" s="15">
        <f t="shared" si="593"/>
        <v>0</v>
      </c>
      <c r="W3457" s="15">
        <f t="shared" si="594"/>
        <v>0</v>
      </c>
      <c r="X3457" s="5">
        <f t="shared" si="595"/>
        <v>0</v>
      </c>
      <c r="Y3457" s="5">
        <f t="shared" si="596"/>
        <v>3.7687500000000003</v>
      </c>
      <c r="Z3457" s="5">
        <f t="shared" si="597"/>
        <v>-4.3968750000000005</v>
      </c>
      <c r="AA3457" s="5">
        <f t="shared" si="598"/>
        <v>0.41874999999999973</v>
      </c>
      <c r="AB3457" s="5">
        <f t="shared" si="599"/>
        <v>0.20937500000000053</v>
      </c>
    </row>
    <row r="3458" spans="1:28" x14ac:dyDescent="0.55000000000000004">
      <c r="A3458" s="3" t="s">
        <v>28</v>
      </c>
      <c r="B3458" s="3" t="s">
        <v>944</v>
      </c>
      <c r="C3458" t="s">
        <v>66</v>
      </c>
      <c r="D3458" s="3" t="s">
        <v>325</v>
      </c>
      <c r="E3458" s="3" t="s">
        <v>400</v>
      </c>
      <c r="F3458" s="3" t="s">
        <v>35</v>
      </c>
      <c r="G3458" s="5">
        <v>6.25</v>
      </c>
      <c r="H3458">
        <v>1</v>
      </c>
      <c r="I3458" s="5">
        <v>4.1875</v>
      </c>
      <c r="J3458" s="5">
        <v>4.1875</v>
      </c>
      <c r="K3458">
        <v>15</v>
      </c>
      <c r="L3458" s="15">
        <v>6.6666666666666693E-2</v>
      </c>
      <c r="M3458" s="13">
        <v>1.1399999999999999</v>
      </c>
      <c r="N3458" s="15">
        <v>0</v>
      </c>
      <c r="O3458" s="5">
        <v>0</v>
      </c>
      <c r="P3458" s="5">
        <v>0</v>
      </c>
      <c r="Q3458" s="5">
        <f t="shared" ref="Q3458:Q3521" si="600">I3458</f>
        <v>4.1875</v>
      </c>
      <c r="R3458" s="5">
        <f t="shared" ref="R3458:R3521" si="601">P3458-Q3458</f>
        <v>-4.1875</v>
      </c>
      <c r="S3458" s="15">
        <f t="shared" ref="S3458:S3521" si="602">IF(Q3458=0,0,(P3458-Q3458)/Q3458)</f>
        <v>-1</v>
      </c>
      <c r="T3458">
        <v>0</v>
      </c>
      <c r="U3458" s="5" t="str">
        <f t="shared" ref="U3458:U3521" si="603">IF(T3458=0,"NA",P3458/T3458)</f>
        <v>NA</v>
      </c>
      <c r="V3458" s="15">
        <f t="shared" si="593"/>
        <v>0</v>
      </c>
      <c r="W3458" s="15">
        <f t="shared" si="594"/>
        <v>0</v>
      </c>
      <c r="X3458" s="5">
        <f t="shared" si="595"/>
        <v>0</v>
      </c>
      <c r="Y3458" s="5">
        <f t="shared" si="596"/>
        <v>3.7687500000000003</v>
      </c>
      <c r="Z3458" s="5">
        <f t="shared" si="597"/>
        <v>-4.3968750000000005</v>
      </c>
      <c r="AA3458" s="5">
        <f t="shared" si="598"/>
        <v>0.41874999999999973</v>
      </c>
      <c r="AB3458" s="5">
        <f t="shared" si="599"/>
        <v>0.20937500000000053</v>
      </c>
    </row>
    <row r="3459" spans="1:28" x14ac:dyDescent="0.55000000000000004">
      <c r="A3459" s="3" t="s">
        <v>28</v>
      </c>
      <c r="B3459" s="3" t="s">
        <v>3175</v>
      </c>
      <c r="C3459" t="s">
        <v>31</v>
      </c>
      <c r="D3459" s="3" t="s">
        <v>221</v>
      </c>
      <c r="E3459" s="3" t="s">
        <v>5309</v>
      </c>
      <c r="F3459" s="3" t="s">
        <v>35</v>
      </c>
      <c r="G3459" s="5">
        <v>6.25</v>
      </c>
      <c r="H3459">
        <v>3</v>
      </c>
      <c r="I3459" s="5">
        <v>4.2499999874999999</v>
      </c>
      <c r="J3459" s="5">
        <v>1.4166666625</v>
      </c>
      <c r="K3459">
        <v>135</v>
      </c>
      <c r="L3459" s="15">
        <v>2.2222222222222202E-2</v>
      </c>
      <c r="M3459" s="13">
        <v>1</v>
      </c>
      <c r="N3459" s="15">
        <v>0</v>
      </c>
      <c r="O3459" s="5">
        <v>0</v>
      </c>
      <c r="P3459" s="5">
        <v>0</v>
      </c>
      <c r="Q3459" s="5">
        <f t="shared" si="600"/>
        <v>4.2499999874999999</v>
      </c>
      <c r="R3459" s="5">
        <f t="shared" si="601"/>
        <v>-4.2499999874999999</v>
      </c>
      <c r="S3459" s="15">
        <f t="shared" si="602"/>
        <v>-1</v>
      </c>
      <c r="T3459">
        <v>0</v>
      </c>
      <c r="U3459" s="5" t="str">
        <f t="shared" si="603"/>
        <v>NA</v>
      </c>
      <c r="V3459" s="15">
        <f t="shared" ref="V3459:V3522" si="604">(L3459*N3459)</f>
        <v>0</v>
      </c>
      <c r="W3459" s="15">
        <f t="shared" ref="W3459:W3522" si="605">IF(P3459=0,0,R3459/P3459)</f>
        <v>0</v>
      </c>
      <c r="X3459" s="5">
        <f t="shared" ref="X3459:X3522" si="606">IF(T3459=0,0,Q3459/T3459)</f>
        <v>0</v>
      </c>
      <c r="Y3459" s="5">
        <f t="shared" ref="Y3459:Y3522" si="607">Q3459*0.9</f>
        <v>3.8249999887500001</v>
      </c>
      <c r="Z3459" s="5">
        <f t="shared" ref="Z3459:Z3522" si="608">R3459*1.05</f>
        <v>-4.4624999868749997</v>
      </c>
      <c r="AA3459" s="5">
        <f t="shared" ref="AA3459:AA3522" si="609">Q3459-Y3459</f>
        <v>0.42499999874999972</v>
      </c>
      <c r="AB3459" s="5">
        <f t="shared" ref="AB3459:AB3522" si="610">R3459-Z3459</f>
        <v>0.21249999937499986</v>
      </c>
    </row>
    <row r="3460" spans="1:28" x14ac:dyDescent="0.55000000000000004">
      <c r="A3460" s="3" t="s">
        <v>28</v>
      </c>
      <c r="B3460" s="3" t="s">
        <v>3181</v>
      </c>
      <c r="C3460" t="s">
        <v>31</v>
      </c>
      <c r="D3460" s="3" t="s">
        <v>137</v>
      </c>
      <c r="E3460" s="3" t="s">
        <v>5236</v>
      </c>
      <c r="F3460" s="3" t="s">
        <v>35</v>
      </c>
      <c r="G3460" s="5">
        <v>6.25</v>
      </c>
      <c r="H3460">
        <v>3</v>
      </c>
      <c r="I3460" s="5">
        <v>4.2999999750000004</v>
      </c>
      <c r="J3460" s="5">
        <v>1.433333325</v>
      </c>
      <c r="K3460">
        <v>82</v>
      </c>
      <c r="L3460" s="15">
        <v>3.65853658536585E-2</v>
      </c>
      <c r="M3460" s="13">
        <v>1.3632926829268299</v>
      </c>
      <c r="N3460" s="15">
        <v>0</v>
      </c>
      <c r="O3460" s="5">
        <v>0</v>
      </c>
      <c r="P3460" s="5">
        <v>0</v>
      </c>
      <c r="Q3460" s="5">
        <f t="shared" si="600"/>
        <v>4.2999999750000004</v>
      </c>
      <c r="R3460" s="5">
        <f t="shared" si="601"/>
        <v>-4.2999999750000004</v>
      </c>
      <c r="S3460" s="15">
        <f t="shared" si="602"/>
        <v>-1</v>
      </c>
      <c r="T3460">
        <v>0</v>
      </c>
      <c r="U3460" s="5" t="str">
        <f t="shared" si="603"/>
        <v>NA</v>
      </c>
      <c r="V3460" s="15">
        <f t="shared" si="604"/>
        <v>0</v>
      </c>
      <c r="W3460" s="15">
        <f t="shared" si="605"/>
        <v>0</v>
      </c>
      <c r="X3460" s="5">
        <f t="shared" si="606"/>
        <v>0</v>
      </c>
      <c r="Y3460" s="5">
        <f t="shared" si="607"/>
        <v>3.8699999775000005</v>
      </c>
      <c r="Z3460" s="5">
        <f t="shared" si="608"/>
        <v>-4.5149999737500011</v>
      </c>
      <c r="AA3460" s="5">
        <f t="shared" si="609"/>
        <v>0.42999999749999995</v>
      </c>
      <c r="AB3460" s="5">
        <f t="shared" si="610"/>
        <v>0.21499999875000064</v>
      </c>
    </row>
    <row r="3461" spans="1:28" x14ac:dyDescent="0.55000000000000004">
      <c r="A3461" s="3" t="s">
        <v>28</v>
      </c>
      <c r="B3461" s="3" t="s">
        <v>2893</v>
      </c>
      <c r="C3461" t="s">
        <v>31</v>
      </c>
      <c r="D3461" s="3" t="s">
        <v>104</v>
      </c>
      <c r="E3461" s="3" t="s">
        <v>2912</v>
      </c>
      <c r="F3461" s="3" t="s">
        <v>35</v>
      </c>
      <c r="G3461" s="5">
        <v>6.25</v>
      </c>
      <c r="H3461">
        <v>1</v>
      </c>
      <c r="I3461" s="5">
        <v>4.3</v>
      </c>
      <c r="J3461" s="5">
        <v>4.3</v>
      </c>
      <c r="K3461">
        <v>410</v>
      </c>
      <c r="L3461" s="15">
        <v>2.4390243902439003E-3</v>
      </c>
      <c r="M3461" s="13">
        <v>4.8076097560975599</v>
      </c>
      <c r="N3461" s="15">
        <v>0</v>
      </c>
      <c r="O3461" s="5">
        <v>0</v>
      </c>
      <c r="P3461" s="5">
        <v>0</v>
      </c>
      <c r="Q3461" s="5">
        <f t="shared" si="600"/>
        <v>4.3</v>
      </c>
      <c r="R3461" s="5">
        <f t="shared" si="601"/>
        <v>-4.3</v>
      </c>
      <c r="S3461" s="15">
        <f t="shared" si="602"/>
        <v>-1</v>
      </c>
      <c r="T3461">
        <v>0</v>
      </c>
      <c r="U3461" s="5" t="str">
        <f t="shared" si="603"/>
        <v>NA</v>
      </c>
      <c r="V3461" s="15">
        <f t="shared" si="604"/>
        <v>0</v>
      </c>
      <c r="W3461" s="15">
        <f t="shared" si="605"/>
        <v>0</v>
      </c>
      <c r="X3461" s="5">
        <f t="shared" si="606"/>
        <v>0</v>
      </c>
      <c r="Y3461" s="5">
        <f t="shared" si="607"/>
        <v>3.87</v>
      </c>
      <c r="Z3461" s="5">
        <f t="shared" si="608"/>
        <v>-4.5149999999999997</v>
      </c>
      <c r="AA3461" s="5">
        <f t="shared" si="609"/>
        <v>0.42999999999999972</v>
      </c>
      <c r="AB3461" s="5">
        <f t="shared" si="610"/>
        <v>0.21499999999999986</v>
      </c>
    </row>
    <row r="3462" spans="1:28" x14ac:dyDescent="0.55000000000000004">
      <c r="A3462" s="3" t="s">
        <v>28</v>
      </c>
      <c r="B3462" s="3" t="s">
        <v>3350</v>
      </c>
      <c r="C3462" t="s">
        <v>31</v>
      </c>
      <c r="D3462" s="3" t="s">
        <v>104</v>
      </c>
      <c r="E3462" s="3" t="s">
        <v>3070</v>
      </c>
      <c r="F3462" s="3" t="s">
        <v>35</v>
      </c>
      <c r="G3462" s="5">
        <v>6.25</v>
      </c>
      <c r="H3462">
        <v>3</v>
      </c>
      <c r="I3462" s="5">
        <v>4.3374999750000001</v>
      </c>
      <c r="J3462" s="5">
        <v>1.4458333249999999</v>
      </c>
      <c r="K3462">
        <v>469</v>
      </c>
      <c r="L3462" s="15">
        <v>6.39658848614073E-3</v>
      </c>
      <c r="M3462" s="13">
        <v>1</v>
      </c>
      <c r="N3462" s="15">
        <v>0</v>
      </c>
      <c r="O3462" s="5">
        <v>0</v>
      </c>
      <c r="P3462" s="5">
        <v>0</v>
      </c>
      <c r="Q3462" s="5">
        <f t="shared" si="600"/>
        <v>4.3374999750000001</v>
      </c>
      <c r="R3462" s="5">
        <f t="shared" si="601"/>
        <v>-4.3374999750000001</v>
      </c>
      <c r="S3462" s="15">
        <f t="shared" si="602"/>
        <v>-1</v>
      </c>
      <c r="T3462">
        <v>0</v>
      </c>
      <c r="U3462" s="5" t="str">
        <f t="shared" si="603"/>
        <v>NA</v>
      </c>
      <c r="V3462" s="15">
        <f t="shared" si="604"/>
        <v>0</v>
      </c>
      <c r="W3462" s="15">
        <f t="shared" si="605"/>
        <v>0</v>
      </c>
      <c r="X3462" s="5">
        <f t="shared" si="606"/>
        <v>0</v>
      </c>
      <c r="Y3462" s="5">
        <f t="shared" si="607"/>
        <v>3.9037499775</v>
      </c>
      <c r="Z3462" s="5">
        <f t="shared" si="608"/>
        <v>-4.5543749737499999</v>
      </c>
      <c r="AA3462" s="5">
        <f t="shared" si="609"/>
        <v>0.4337499975000001</v>
      </c>
      <c r="AB3462" s="5">
        <f t="shared" si="610"/>
        <v>0.21687499874999983</v>
      </c>
    </row>
    <row r="3463" spans="1:28" x14ac:dyDescent="0.55000000000000004">
      <c r="A3463" s="3" t="s">
        <v>28</v>
      </c>
      <c r="B3463" s="3" t="s">
        <v>5496</v>
      </c>
      <c r="C3463" t="s">
        <v>31</v>
      </c>
      <c r="D3463" s="3" t="s">
        <v>96</v>
      </c>
      <c r="E3463" s="3" t="s">
        <v>161</v>
      </c>
      <c r="F3463" s="3" t="s">
        <v>35</v>
      </c>
      <c r="G3463" s="5">
        <v>6.25</v>
      </c>
      <c r="H3463">
        <v>1</v>
      </c>
      <c r="I3463" s="5">
        <v>4.4000000000000004</v>
      </c>
      <c r="J3463" s="5">
        <v>4.4000000000000004</v>
      </c>
      <c r="K3463">
        <v>22</v>
      </c>
      <c r="L3463" s="15">
        <v>4.5454545454545504E-2</v>
      </c>
      <c r="M3463" s="13">
        <v>1.22727272727273</v>
      </c>
      <c r="N3463" s="15">
        <v>0</v>
      </c>
      <c r="O3463" s="5">
        <v>0</v>
      </c>
      <c r="P3463" s="5">
        <v>0</v>
      </c>
      <c r="Q3463" s="5">
        <f t="shared" si="600"/>
        <v>4.4000000000000004</v>
      </c>
      <c r="R3463" s="5">
        <f t="shared" si="601"/>
        <v>-4.4000000000000004</v>
      </c>
      <c r="S3463" s="15">
        <f t="shared" si="602"/>
        <v>-1</v>
      </c>
      <c r="T3463">
        <v>0</v>
      </c>
      <c r="U3463" s="5" t="str">
        <f t="shared" si="603"/>
        <v>NA</v>
      </c>
      <c r="V3463" s="15">
        <f t="shared" si="604"/>
        <v>0</v>
      </c>
      <c r="W3463" s="15">
        <f t="shared" si="605"/>
        <v>0</v>
      </c>
      <c r="X3463" s="5">
        <f t="shared" si="606"/>
        <v>0</v>
      </c>
      <c r="Y3463" s="5">
        <f t="shared" si="607"/>
        <v>3.9600000000000004</v>
      </c>
      <c r="Z3463" s="5">
        <f t="shared" si="608"/>
        <v>-4.620000000000001</v>
      </c>
      <c r="AA3463" s="5">
        <f t="shared" si="609"/>
        <v>0.43999999999999995</v>
      </c>
      <c r="AB3463" s="5">
        <f t="shared" si="610"/>
        <v>0.22000000000000064</v>
      </c>
    </row>
    <row r="3464" spans="1:28" x14ac:dyDescent="0.55000000000000004">
      <c r="A3464" s="3" t="s">
        <v>28</v>
      </c>
      <c r="B3464" s="3" t="s">
        <v>284</v>
      </c>
      <c r="C3464" t="s">
        <v>31</v>
      </c>
      <c r="D3464" s="3" t="s">
        <v>137</v>
      </c>
      <c r="E3464" s="3" t="s">
        <v>5236</v>
      </c>
      <c r="F3464" s="3" t="s">
        <v>35</v>
      </c>
      <c r="G3464" s="5">
        <v>6.25</v>
      </c>
      <c r="H3464">
        <v>1</v>
      </c>
      <c r="I3464" s="5">
        <v>4.4124999999999996</v>
      </c>
      <c r="J3464" s="5">
        <v>4.4124999999999996</v>
      </c>
      <c r="K3464">
        <v>302</v>
      </c>
      <c r="L3464" s="15">
        <v>3.3112582781457001E-3</v>
      </c>
      <c r="M3464" s="13">
        <v>3.0176821192053001</v>
      </c>
      <c r="N3464" s="15">
        <v>0</v>
      </c>
      <c r="O3464" s="5">
        <v>0</v>
      </c>
      <c r="P3464" s="5">
        <v>0</v>
      </c>
      <c r="Q3464" s="5">
        <f t="shared" si="600"/>
        <v>4.4124999999999996</v>
      </c>
      <c r="R3464" s="5">
        <f t="shared" si="601"/>
        <v>-4.4124999999999996</v>
      </c>
      <c r="S3464" s="15">
        <f t="shared" si="602"/>
        <v>-1</v>
      </c>
      <c r="T3464">
        <v>0</v>
      </c>
      <c r="U3464" s="5" t="str">
        <f t="shared" si="603"/>
        <v>NA</v>
      </c>
      <c r="V3464" s="15">
        <f t="shared" si="604"/>
        <v>0</v>
      </c>
      <c r="W3464" s="15">
        <f t="shared" si="605"/>
        <v>0</v>
      </c>
      <c r="X3464" s="5">
        <f t="shared" si="606"/>
        <v>0</v>
      </c>
      <c r="Y3464" s="5">
        <f t="shared" si="607"/>
        <v>3.9712499999999999</v>
      </c>
      <c r="Z3464" s="5">
        <f t="shared" si="608"/>
        <v>-4.6331249999999997</v>
      </c>
      <c r="AA3464" s="5">
        <f t="shared" si="609"/>
        <v>0.4412499999999997</v>
      </c>
      <c r="AB3464" s="5">
        <f t="shared" si="610"/>
        <v>0.22062500000000007</v>
      </c>
    </row>
    <row r="3465" spans="1:28" x14ac:dyDescent="0.55000000000000004">
      <c r="A3465" s="3" t="s">
        <v>28</v>
      </c>
      <c r="B3465" s="3" t="s">
        <v>305</v>
      </c>
      <c r="C3465" t="s">
        <v>31</v>
      </c>
      <c r="D3465" s="3" t="s">
        <v>104</v>
      </c>
      <c r="E3465" s="3" t="s">
        <v>2750</v>
      </c>
      <c r="F3465" s="3" t="s">
        <v>35</v>
      </c>
      <c r="G3465" s="5">
        <v>6.25</v>
      </c>
      <c r="H3465">
        <v>2</v>
      </c>
      <c r="I3465" s="5">
        <v>4.45</v>
      </c>
      <c r="J3465" s="5">
        <v>2.2250000000000001</v>
      </c>
      <c r="K3465">
        <v>3</v>
      </c>
      <c r="L3465" s="15">
        <v>0.66666666666666696</v>
      </c>
      <c r="M3465" s="13">
        <v>1</v>
      </c>
      <c r="N3465" s="15">
        <v>0</v>
      </c>
      <c r="O3465" s="5">
        <v>0</v>
      </c>
      <c r="P3465" s="5">
        <v>0</v>
      </c>
      <c r="Q3465" s="5">
        <f t="shared" si="600"/>
        <v>4.45</v>
      </c>
      <c r="R3465" s="5">
        <f t="shared" si="601"/>
        <v>-4.45</v>
      </c>
      <c r="S3465" s="15">
        <f t="shared" si="602"/>
        <v>-1</v>
      </c>
      <c r="T3465">
        <v>0</v>
      </c>
      <c r="U3465" s="5" t="str">
        <f t="shared" si="603"/>
        <v>NA</v>
      </c>
      <c r="V3465" s="15">
        <f t="shared" si="604"/>
        <v>0</v>
      </c>
      <c r="W3465" s="15">
        <f t="shared" si="605"/>
        <v>0</v>
      </c>
      <c r="X3465" s="5">
        <f t="shared" si="606"/>
        <v>0</v>
      </c>
      <c r="Y3465" s="5">
        <f t="shared" si="607"/>
        <v>4.0049999999999999</v>
      </c>
      <c r="Z3465" s="5">
        <f t="shared" si="608"/>
        <v>-4.6725000000000003</v>
      </c>
      <c r="AA3465" s="5">
        <f t="shared" si="609"/>
        <v>0.44500000000000028</v>
      </c>
      <c r="AB3465" s="5">
        <f t="shared" si="610"/>
        <v>0.22250000000000014</v>
      </c>
    </row>
    <row r="3466" spans="1:28" x14ac:dyDescent="0.55000000000000004">
      <c r="A3466" s="3" t="s">
        <v>28</v>
      </c>
      <c r="B3466" s="3" t="s">
        <v>5500</v>
      </c>
      <c r="C3466" t="s">
        <v>31</v>
      </c>
      <c r="D3466" s="3" t="s">
        <v>133</v>
      </c>
      <c r="E3466" s="3" t="s">
        <v>134</v>
      </c>
      <c r="F3466" s="3" t="s">
        <v>35</v>
      </c>
      <c r="G3466" s="5">
        <v>6.25</v>
      </c>
      <c r="H3466">
        <v>1</v>
      </c>
      <c r="I3466" s="5">
        <v>4.4874999999999998</v>
      </c>
      <c r="J3466" s="5">
        <v>4.4874999999999998</v>
      </c>
      <c r="K3466">
        <v>1</v>
      </c>
      <c r="L3466" s="15">
        <v>1</v>
      </c>
      <c r="M3466" s="13">
        <v>3</v>
      </c>
      <c r="N3466" s="15">
        <v>0</v>
      </c>
      <c r="O3466" s="5">
        <v>0</v>
      </c>
      <c r="P3466" s="5">
        <v>0</v>
      </c>
      <c r="Q3466" s="5">
        <f t="shared" si="600"/>
        <v>4.4874999999999998</v>
      </c>
      <c r="R3466" s="5">
        <f t="shared" si="601"/>
        <v>-4.4874999999999998</v>
      </c>
      <c r="S3466" s="15">
        <f t="shared" si="602"/>
        <v>-1</v>
      </c>
      <c r="T3466">
        <v>0</v>
      </c>
      <c r="U3466" s="5" t="str">
        <f t="shared" si="603"/>
        <v>NA</v>
      </c>
      <c r="V3466" s="15">
        <f t="shared" si="604"/>
        <v>0</v>
      </c>
      <c r="W3466" s="15">
        <f t="shared" si="605"/>
        <v>0</v>
      </c>
      <c r="X3466" s="5">
        <f t="shared" si="606"/>
        <v>0</v>
      </c>
      <c r="Y3466" s="5">
        <f t="shared" si="607"/>
        <v>4.0387500000000003</v>
      </c>
      <c r="Z3466" s="5">
        <f t="shared" si="608"/>
        <v>-4.711875</v>
      </c>
      <c r="AA3466" s="5">
        <f t="shared" si="609"/>
        <v>0.44874999999999954</v>
      </c>
      <c r="AB3466" s="5">
        <f t="shared" si="610"/>
        <v>0.22437500000000021</v>
      </c>
    </row>
    <row r="3467" spans="1:28" x14ac:dyDescent="0.55000000000000004">
      <c r="A3467" s="3" t="s">
        <v>28</v>
      </c>
      <c r="B3467" s="3" t="s">
        <v>559</v>
      </c>
      <c r="C3467" t="s">
        <v>31</v>
      </c>
      <c r="D3467" s="3" t="s">
        <v>262</v>
      </c>
      <c r="E3467" s="3" t="s">
        <v>263</v>
      </c>
      <c r="F3467" s="3" t="s">
        <v>35</v>
      </c>
      <c r="G3467" s="5">
        <v>6.25</v>
      </c>
      <c r="H3467">
        <v>1</v>
      </c>
      <c r="I3467" s="5">
        <v>4.55</v>
      </c>
      <c r="J3467" s="5">
        <v>4.55</v>
      </c>
      <c r="K3467">
        <v>1</v>
      </c>
      <c r="L3467" s="15">
        <v>1</v>
      </c>
      <c r="M3467" s="13">
        <v>2</v>
      </c>
      <c r="N3467" s="15">
        <v>0</v>
      </c>
      <c r="O3467" s="5">
        <v>0</v>
      </c>
      <c r="P3467" s="5">
        <v>0</v>
      </c>
      <c r="Q3467" s="5">
        <f t="shared" si="600"/>
        <v>4.55</v>
      </c>
      <c r="R3467" s="5">
        <f t="shared" si="601"/>
        <v>-4.55</v>
      </c>
      <c r="S3467" s="15">
        <f t="shared" si="602"/>
        <v>-1</v>
      </c>
      <c r="T3467">
        <v>0</v>
      </c>
      <c r="U3467" s="5" t="str">
        <f t="shared" si="603"/>
        <v>NA</v>
      </c>
      <c r="V3467" s="15">
        <f t="shared" si="604"/>
        <v>0</v>
      </c>
      <c r="W3467" s="15">
        <f t="shared" si="605"/>
        <v>0</v>
      </c>
      <c r="X3467" s="5">
        <f t="shared" si="606"/>
        <v>0</v>
      </c>
      <c r="Y3467" s="5">
        <f t="shared" si="607"/>
        <v>4.0949999999999998</v>
      </c>
      <c r="Z3467" s="5">
        <f t="shared" si="608"/>
        <v>-4.7774999999999999</v>
      </c>
      <c r="AA3467" s="5">
        <f t="shared" si="609"/>
        <v>0.45500000000000007</v>
      </c>
      <c r="AB3467" s="5">
        <f t="shared" si="610"/>
        <v>0.22750000000000004</v>
      </c>
    </row>
    <row r="3468" spans="1:28" x14ac:dyDescent="0.55000000000000004">
      <c r="A3468" s="3" t="s">
        <v>28</v>
      </c>
      <c r="B3468" s="3" t="s">
        <v>2893</v>
      </c>
      <c r="C3468" t="s">
        <v>31</v>
      </c>
      <c r="D3468" s="3" t="s">
        <v>262</v>
      </c>
      <c r="E3468" s="3" t="s">
        <v>2917</v>
      </c>
      <c r="F3468" s="3" t="s">
        <v>35</v>
      </c>
      <c r="G3468" s="5">
        <v>6.25</v>
      </c>
      <c r="H3468">
        <v>1</v>
      </c>
      <c r="I3468" s="5">
        <v>4.5750000000000002</v>
      </c>
      <c r="J3468" s="5">
        <v>4.5750000000000002</v>
      </c>
      <c r="K3468">
        <v>306</v>
      </c>
      <c r="L3468" s="15">
        <v>3.26797385620915E-3</v>
      </c>
      <c r="M3468" s="13">
        <v>5.06454248366013</v>
      </c>
      <c r="N3468" s="15">
        <v>0</v>
      </c>
      <c r="O3468" s="5">
        <v>0</v>
      </c>
      <c r="P3468" s="5">
        <v>0</v>
      </c>
      <c r="Q3468" s="5">
        <f t="shared" si="600"/>
        <v>4.5750000000000002</v>
      </c>
      <c r="R3468" s="5">
        <f t="shared" si="601"/>
        <v>-4.5750000000000002</v>
      </c>
      <c r="S3468" s="15">
        <f t="shared" si="602"/>
        <v>-1</v>
      </c>
      <c r="T3468">
        <v>0</v>
      </c>
      <c r="U3468" s="5" t="str">
        <f t="shared" si="603"/>
        <v>NA</v>
      </c>
      <c r="V3468" s="15">
        <f t="shared" si="604"/>
        <v>0</v>
      </c>
      <c r="W3468" s="15">
        <f t="shared" si="605"/>
        <v>0</v>
      </c>
      <c r="X3468" s="5">
        <f t="shared" si="606"/>
        <v>0</v>
      </c>
      <c r="Y3468" s="5">
        <f t="shared" si="607"/>
        <v>4.1175000000000006</v>
      </c>
      <c r="Z3468" s="5">
        <f t="shared" si="608"/>
        <v>-4.80375</v>
      </c>
      <c r="AA3468" s="5">
        <f t="shared" si="609"/>
        <v>0.45749999999999957</v>
      </c>
      <c r="AB3468" s="5">
        <f t="shared" si="610"/>
        <v>0.22874999999999979</v>
      </c>
    </row>
    <row r="3469" spans="1:28" x14ac:dyDescent="0.55000000000000004">
      <c r="A3469" s="3" t="s">
        <v>28</v>
      </c>
      <c r="B3469" s="3" t="s">
        <v>5504</v>
      </c>
      <c r="C3469" t="s">
        <v>31</v>
      </c>
      <c r="D3469" s="3" t="s">
        <v>104</v>
      </c>
      <c r="E3469" s="3" t="s">
        <v>285</v>
      </c>
      <c r="F3469" s="3" t="s">
        <v>35</v>
      </c>
      <c r="G3469" s="5">
        <v>6.25</v>
      </c>
      <c r="H3469">
        <v>1</v>
      </c>
      <c r="I3469" s="5">
        <v>4.5875000000000004</v>
      </c>
      <c r="J3469" s="5">
        <v>4.5875000000000004</v>
      </c>
      <c r="K3469">
        <v>2</v>
      </c>
      <c r="L3469" s="15">
        <v>0.5</v>
      </c>
      <c r="M3469" s="13">
        <v>1</v>
      </c>
      <c r="N3469" s="15">
        <v>0</v>
      </c>
      <c r="O3469" s="5">
        <v>0</v>
      </c>
      <c r="P3469" s="5">
        <v>0</v>
      </c>
      <c r="Q3469" s="5">
        <f t="shared" si="600"/>
        <v>4.5875000000000004</v>
      </c>
      <c r="R3469" s="5">
        <f t="shared" si="601"/>
        <v>-4.5875000000000004</v>
      </c>
      <c r="S3469" s="15">
        <f t="shared" si="602"/>
        <v>-1</v>
      </c>
      <c r="T3469">
        <v>0</v>
      </c>
      <c r="U3469" s="5" t="str">
        <f t="shared" si="603"/>
        <v>NA</v>
      </c>
      <c r="V3469" s="15">
        <f t="shared" si="604"/>
        <v>0</v>
      </c>
      <c r="W3469" s="15">
        <f t="shared" si="605"/>
        <v>0</v>
      </c>
      <c r="X3469" s="5">
        <f t="shared" si="606"/>
        <v>0</v>
      </c>
      <c r="Y3469" s="5">
        <f t="shared" si="607"/>
        <v>4.1287500000000001</v>
      </c>
      <c r="Z3469" s="5">
        <f t="shared" si="608"/>
        <v>-4.8168750000000005</v>
      </c>
      <c r="AA3469" s="5">
        <f t="shared" si="609"/>
        <v>0.45875000000000021</v>
      </c>
      <c r="AB3469" s="5">
        <f t="shared" si="610"/>
        <v>0.22937500000000011</v>
      </c>
    </row>
    <row r="3470" spans="1:28" x14ac:dyDescent="0.55000000000000004">
      <c r="A3470" s="3" t="s">
        <v>28</v>
      </c>
      <c r="B3470" s="3" t="s">
        <v>5506</v>
      </c>
      <c r="C3470" t="s">
        <v>31</v>
      </c>
      <c r="D3470" s="3" t="s">
        <v>104</v>
      </c>
      <c r="E3470" s="3" t="s">
        <v>2958</v>
      </c>
      <c r="F3470" s="3" t="s">
        <v>35</v>
      </c>
      <c r="G3470" s="5">
        <v>6.25</v>
      </c>
      <c r="H3470">
        <v>1</v>
      </c>
      <c r="I3470" s="5">
        <v>4.5875000000000004</v>
      </c>
      <c r="J3470" s="5">
        <v>4.5875000000000004</v>
      </c>
      <c r="K3470">
        <v>4</v>
      </c>
      <c r="L3470" s="15">
        <v>0.25</v>
      </c>
      <c r="M3470" s="13">
        <v>3</v>
      </c>
      <c r="N3470" s="15">
        <v>0</v>
      </c>
      <c r="O3470" s="5">
        <v>0</v>
      </c>
      <c r="P3470" s="5">
        <v>0</v>
      </c>
      <c r="Q3470" s="5">
        <f t="shared" si="600"/>
        <v>4.5875000000000004</v>
      </c>
      <c r="R3470" s="5">
        <f t="shared" si="601"/>
        <v>-4.5875000000000004</v>
      </c>
      <c r="S3470" s="15">
        <f t="shared" si="602"/>
        <v>-1</v>
      </c>
      <c r="T3470">
        <v>0</v>
      </c>
      <c r="U3470" s="5" t="str">
        <f t="shared" si="603"/>
        <v>NA</v>
      </c>
      <c r="V3470" s="15">
        <f t="shared" si="604"/>
        <v>0</v>
      </c>
      <c r="W3470" s="15">
        <f t="shared" si="605"/>
        <v>0</v>
      </c>
      <c r="X3470" s="5">
        <f t="shared" si="606"/>
        <v>0</v>
      </c>
      <c r="Y3470" s="5">
        <f t="shared" si="607"/>
        <v>4.1287500000000001</v>
      </c>
      <c r="Z3470" s="5">
        <f t="shared" si="608"/>
        <v>-4.8168750000000005</v>
      </c>
      <c r="AA3470" s="5">
        <f t="shared" si="609"/>
        <v>0.45875000000000021</v>
      </c>
      <c r="AB3470" s="5">
        <f t="shared" si="610"/>
        <v>0.22937500000000011</v>
      </c>
    </row>
    <row r="3471" spans="1:28" x14ac:dyDescent="0.55000000000000004">
      <c r="A3471" s="3" t="s">
        <v>28</v>
      </c>
      <c r="B3471" s="3" t="s">
        <v>3699</v>
      </c>
      <c r="C3471" t="s">
        <v>31</v>
      </c>
      <c r="D3471" s="3" t="s">
        <v>417</v>
      </c>
      <c r="E3471" s="3" t="s">
        <v>5352</v>
      </c>
      <c r="F3471" s="3" t="s">
        <v>35</v>
      </c>
      <c r="G3471" s="5">
        <v>6.25</v>
      </c>
      <c r="H3471">
        <v>1</v>
      </c>
      <c r="I3471" s="5">
        <v>4.6375000000000002</v>
      </c>
      <c r="J3471" s="5">
        <v>4.6375000000000002</v>
      </c>
      <c r="K3471">
        <v>41</v>
      </c>
      <c r="L3471" s="15">
        <v>2.4390243902439001E-2</v>
      </c>
      <c r="M3471" s="13">
        <v>1.26707317073171</v>
      </c>
      <c r="N3471" s="15">
        <v>0</v>
      </c>
      <c r="O3471" s="5">
        <v>0</v>
      </c>
      <c r="P3471" s="5">
        <v>0</v>
      </c>
      <c r="Q3471" s="5">
        <f t="shared" si="600"/>
        <v>4.6375000000000002</v>
      </c>
      <c r="R3471" s="5">
        <f t="shared" si="601"/>
        <v>-4.6375000000000002</v>
      </c>
      <c r="S3471" s="15">
        <f t="shared" si="602"/>
        <v>-1</v>
      </c>
      <c r="T3471">
        <v>0</v>
      </c>
      <c r="U3471" s="5" t="str">
        <f t="shared" si="603"/>
        <v>NA</v>
      </c>
      <c r="V3471" s="15">
        <f t="shared" si="604"/>
        <v>0</v>
      </c>
      <c r="W3471" s="15">
        <f t="shared" si="605"/>
        <v>0</v>
      </c>
      <c r="X3471" s="5">
        <f t="shared" si="606"/>
        <v>0</v>
      </c>
      <c r="Y3471" s="5">
        <f t="shared" si="607"/>
        <v>4.1737500000000001</v>
      </c>
      <c r="Z3471" s="5">
        <f t="shared" si="608"/>
        <v>-4.8693750000000007</v>
      </c>
      <c r="AA3471" s="5">
        <f t="shared" si="609"/>
        <v>0.46375000000000011</v>
      </c>
      <c r="AB3471" s="5">
        <f t="shared" si="610"/>
        <v>0.2318750000000005</v>
      </c>
    </row>
    <row r="3472" spans="1:28" x14ac:dyDescent="0.55000000000000004">
      <c r="A3472" s="3" t="s">
        <v>28</v>
      </c>
      <c r="B3472" s="3" t="s">
        <v>3080</v>
      </c>
      <c r="C3472" t="s">
        <v>31</v>
      </c>
      <c r="D3472" s="3" t="s">
        <v>262</v>
      </c>
      <c r="E3472" s="3" t="s">
        <v>2774</v>
      </c>
      <c r="F3472" s="3" t="s">
        <v>35</v>
      </c>
      <c r="G3472" s="5">
        <v>6.25</v>
      </c>
      <c r="H3472">
        <v>1</v>
      </c>
      <c r="I3472" s="5">
        <v>4.6500000000000004</v>
      </c>
      <c r="J3472" s="5">
        <v>4.6500000000000004</v>
      </c>
      <c r="K3472">
        <v>1</v>
      </c>
      <c r="L3472" s="15">
        <v>1</v>
      </c>
      <c r="M3472" s="13">
        <v>1</v>
      </c>
      <c r="N3472" s="15">
        <v>0</v>
      </c>
      <c r="O3472" s="5">
        <v>0</v>
      </c>
      <c r="P3472" s="5">
        <v>0</v>
      </c>
      <c r="Q3472" s="5">
        <f t="shared" si="600"/>
        <v>4.6500000000000004</v>
      </c>
      <c r="R3472" s="5">
        <f t="shared" si="601"/>
        <v>-4.6500000000000004</v>
      </c>
      <c r="S3472" s="15">
        <f t="shared" si="602"/>
        <v>-1</v>
      </c>
      <c r="T3472">
        <v>0</v>
      </c>
      <c r="U3472" s="5" t="str">
        <f t="shared" si="603"/>
        <v>NA</v>
      </c>
      <c r="V3472" s="15">
        <f t="shared" si="604"/>
        <v>0</v>
      </c>
      <c r="W3472" s="15">
        <f t="shared" si="605"/>
        <v>0</v>
      </c>
      <c r="X3472" s="5">
        <f t="shared" si="606"/>
        <v>0</v>
      </c>
      <c r="Y3472" s="5">
        <f t="shared" si="607"/>
        <v>4.1850000000000005</v>
      </c>
      <c r="Z3472" s="5">
        <f t="shared" si="608"/>
        <v>-4.8825000000000003</v>
      </c>
      <c r="AA3472" s="5">
        <f t="shared" si="609"/>
        <v>0.46499999999999986</v>
      </c>
      <c r="AB3472" s="5">
        <f t="shared" si="610"/>
        <v>0.23249999999999993</v>
      </c>
    </row>
    <row r="3473" spans="1:28" x14ac:dyDescent="0.55000000000000004">
      <c r="A3473" s="3" t="s">
        <v>28</v>
      </c>
      <c r="B3473" s="3" t="s">
        <v>5195</v>
      </c>
      <c r="C3473" t="s">
        <v>31</v>
      </c>
      <c r="D3473" s="3" t="s">
        <v>221</v>
      </c>
      <c r="E3473" s="3" t="s">
        <v>5356</v>
      </c>
      <c r="F3473" s="3" t="s">
        <v>35</v>
      </c>
      <c r="G3473" s="5">
        <v>6.25</v>
      </c>
      <c r="H3473">
        <v>3</v>
      </c>
      <c r="I3473" s="5">
        <v>4.7374999874999997</v>
      </c>
      <c r="J3473" s="5">
        <v>1.5791666625</v>
      </c>
      <c r="K3473">
        <v>62</v>
      </c>
      <c r="L3473" s="15">
        <v>4.8387096774193498E-2</v>
      </c>
      <c r="M3473" s="13">
        <v>4.4941935483871003</v>
      </c>
      <c r="N3473" s="15">
        <v>0</v>
      </c>
      <c r="O3473" s="5">
        <v>0</v>
      </c>
      <c r="P3473" s="5">
        <v>0</v>
      </c>
      <c r="Q3473" s="5">
        <f t="shared" si="600"/>
        <v>4.7374999874999997</v>
      </c>
      <c r="R3473" s="5">
        <f t="shared" si="601"/>
        <v>-4.7374999874999997</v>
      </c>
      <c r="S3473" s="15">
        <f t="shared" si="602"/>
        <v>-1</v>
      </c>
      <c r="T3473">
        <v>0</v>
      </c>
      <c r="U3473" s="5" t="str">
        <f t="shared" si="603"/>
        <v>NA</v>
      </c>
      <c r="V3473" s="15">
        <f t="shared" si="604"/>
        <v>0</v>
      </c>
      <c r="W3473" s="15">
        <f t="shared" si="605"/>
        <v>0</v>
      </c>
      <c r="X3473" s="5">
        <f t="shared" si="606"/>
        <v>0</v>
      </c>
      <c r="Y3473" s="5">
        <f t="shared" si="607"/>
        <v>4.2637499887499999</v>
      </c>
      <c r="Z3473" s="5">
        <f t="shared" si="608"/>
        <v>-4.9743749868749996</v>
      </c>
      <c r="AA3473" s="5">
        <f t="shared" si="609"/>
        <v>0.47374999874999979</v>
      </c>
      <c r="AB3473" s="5">
        <f t="shared" si="610"/>
        <v>0.23687499937499989</v>
      </c>
    </row>
    <row r="3474" spans="1:28" x14ac:dyDescent="0.55000000000000004">
      <c r="A3474" s="3" t="s">
        <v>28</v>
      </c>
      <c r="B3474" s="3" t="s">
        <v>3175</v>
      </c>
      <c r="C3474" t="s">
        <v>31</v>
      </c>
      <c r="D3474" s="3" t="s">
        <v>133</v>
      </c>
      <c r="E3474" s="3" t="s">
        <v>2907</v>
      </c>
      <c r="F3474" s="3" t="s">
        <v>35</v>
      </c>
      <c r="G3474" s="5">
        <v>6.25</v>
      </c>
      <c r="H3474">
        <v>3</v>
      </c>
      <c r="I3474" s="5">
        <v>4.7499999750000006</v>
      </c>
      <c r="J3474" s="5">
        <v>1.5833333250000001</v>
      </c>
      <c r="K3474">
        <v>170</v>
      </c>
      <c r="L3474" s="15">
        <v>1.7647058823529401E-2</v>
      </c>
      <c r="M3474" s="13">
        <v>1</v>
      </c>
      <c r="N3474" s="15">
        <v>0</v>
      </c>
      <c r="O3474" s="5">
        <v>0</v>
      </c>
      <c r="P3474" s="5">
        <v>0</v>
      </c>
      <c r="Q3474" s="5">
        <f t="shared" si="600"/>
        <v>4.7499999750000006</v>
      </c>
      <c r="R3474" s="5">
        <f t="shared" si="601"/>
        <v>-4.7499999750000006</v>
      </c>
      <c r="S3474" s="15">
        <f t="shared" si="602"/>
        <v>-1</v>
      </c>
      <c r="T3474">
        <v>0</v>
      </c>
      <c r="U3474" s="5" t="str">
        <f t="shared" si="603"/>
        <v>NA</v>
      </c>
      <c r="V3474" s="15">
        <f t="shared" si="604"/>
        <v>0</v>
      </c>
      <c r="W3474" s="15">
        <f t="shared" si="605"/>
        <v>0</v>
      </c>
      <c r="X3474" s="5">
        <f t="shared" si="606"/>
        <v>0</v>
      </c>
      <c r="Y3474" s="5">
        <f t="shared" si="607"/>
        <v>4.2749999775000003</v>
      </c>
      <c r="Z3474" s="5">
        <f t="shared" si="608"/>
        <v>-4.9874999737500012</v>
      </c>
      <c r="AA3474" s="5">
        <f t="shared" si="609"/>
        <v>0.47499999750000033</v>
      </c>
      <c r="AB3474" s="5">
        <f t="shared" si="610"/>
        <v>0.23749999875000061</v>
      </c>
    </row>
    <row r="3475" spans="1:28" x14ac:dyDescent="0.55000000000000004">
      <c r="A3475" s="3" t="s">
        <v>28</v>
      </c>
      <c r="B3475" s="3" t="s">
        <v>4196</v>
      </c>
      <c r="C3475" t="s">
        <v>66</v>
      </c>
      <c r="D3475" s="3" t="s">
        <v>32</v>
      </c>
      <c r="E3475" s="3" t="s">
        <v>2921</v>
      </c>
      <c r="F3475" s="3" t="s">
        <v>35</v>
      </c>
      <c r="G3475" s="5">
        <v>6.25</v>
      </c>
      <c r="H3475">
        <v>1</v>
      </c>
      <c r="I3475" s="5">
        <v>4.75</v>
      </c>
      <c r="J3475" s="5">
        <v>4.75</v>
      </c>
      <c r="K3475">
        <v>13</v>
      </c>
      <c r="L3475" s="15">
        <v>7.69230769230769E-2</v>
      </c>
      <c r="M3475" s="13">
        <v>1</v>
      </c>
      <c r="N3475" s="15">
        <v>0</v>
      </c>
      <c r="O3475" s="5">
        <v>0</v>
      </c>
      <c r="P3475" s="5">
        <v>0</v>
      </c>
      <c r="Q3475" s="5">
        <f t="shared" si="600"/>
        <v>4.75</v>
      </c>
      <c r="R3475" s="5">
        <f t="shared" si="601"/>
        <v>-4.75</v>
      </c>
      <c r="S3475" s="15">
        <f t="shared" si="602"/>
        <v>-1</v>
      </c>
      <c r="T3475">
        <v>0</v>
      </c>
      <c r="U3475" s="5" t="str">
        <f t="shared" si="603"/>
        <v>NA</v>
      </c>
      <c r="V3475" s="15">
        <f t="shared" si="604"/>
        <v>0</v>
      </c>
      <c r="W3475" s="15">
        <f t="shared" si="605"/>
        <v>0</v>
      </c>
      <c r="X3475" s="5">
        <f t="shared" si="606"/>
        <v>0</v>
      </c>
      <c r="Y3475" s="5">
        <f t="shared" si="607"/>
        <v>4.2750000000000004</v>
      </c>
      <c r="Z3475" s="5">
        <f t="shared" si="608"/>
        <v>-4.9874999999999998</v>
      </c>
      <c r="AA3475" s="5">
        <f t="shared" si="609"/>
        <v>0.47499999999999964</v>
      </c>
      <c r="AB3475" s="5">
        <f t="shared" si="610"/>
        <v>0.23749999999999982</v>
      </c>
    </row>
    <row r="3476" spans="1:28" x14ac:dyDescent="0.55000000000000004">
      <c r="A3476" s="3" t="s">
        <v>28</v>
      </c>
      <c r="B3476" s="3" t="s">
        <v>1887</v>
      </c>
      <c r="C3476" t="s">
        <v>31</v>
      </c>
      <c r="D3476" s="3" t="s">
        <v>32</v>
      </c>
      <c r="E3476" s="3" t="s">
        <v>2744</v>
      </c>
      <c r="F3476" s="3" t="s">
        <v>35</v>
      </c>
      <c r="G3476" s="5">
        <v>6.25</v>
      </c>
      <c r="H3476">
        <v>4</v>
      </c>
      <c r="I3476" s="5">
        <v>4.8</v>
      </c>
      <c r="J3476" s="5">
        <v>1.2</v>
      </c>
      <c r="K3476">
        <v>208</v>
      </c>
      <c r="L3476" s="15">
        <v>1.9230769230769201E-2</v>
      </c>
      <c r="M3476" s="13">
        <v>1.2586057692307699</v>
      </c>
      <c r="N3476" s="15">
        <v>0</v>
      </c>
      <c r="O3476" s="5">
        <v>0</v>
      </c>
      <c r="P3476" s="5">
        <v>0</v>
      </c>
      <c r="Q3476" s="5">
        <f t="shared" si="600"/>
        <v>4.8</v>
      </c>
      <c r="R3476" s="5">
        <f t="shared" si="601"/>
        <v>-4.8</v>
      </c>
      <c r="S3476" s="15">
        <f t="shared" si="602"/>
        <v>-1</v>
      </c>
      <c r="T3476">
        <v>0</v>
      </c>
      <c r="U3476" s="5" t="str">
        <f t="shared" si="603"/>
        <v>NA</v>
      </c>
      <c r="V3476" s="15">
        <f t="shared" si="604"/>
        <v>0</v>
      </c>
      <c r="W3476" s="15">
        <f t="shared" si="605"/>
        <v>0</v>
      </c>
      <c r="X3476" s="5">
        <f t="shared" si="606"/>
        <v>0</v>
      </c>
      <c r="Y3476" s="5">
        <f t="shared" si="607"/>
        <v>4.32</v>
      </c>
      <c r="Z3476" s="5">
        <f t="shared" si="608"/>
        <v>-5.04</v>
      </c>
      <c r="AA3476" s="5">
        <f t="shared" si="609"/>
        <v>0.47999999999999954</v>
      </c>
      <c r="AB3476" s="5">
        <f t="shared" si="610"/>
        <v>0.24000000000000021</v>
      </c>
    </row>
    <row r="3477" spans="1:28" x14ac:dyDescent="0.55000000000000004">
      <c r="A3477" s="3" t="s">
        <v>28</v>
      </c>
      <c r="B3477" s="3" t="s">
        <v>5150</v>
      </c>
      <c r="C3477" t="s">
        <v>31</v>
      </c>
      <c r="D3477" s="3" t="s">
        <v>221</v>
      </c>
      <c r="E3477" s="3" t="s">
        <v>5356</v>
      </c>
      <c r="F3477" s="3" t="s">
        <v>35</v>
      </c>
      <c r="G3477" s="5">
        <v>6.25</v>
      </c>
      <c r="H3477">
        <v>2</v>
      </c>
      <c r="I3477" s="5">
        <v>4.9249999999999998</v>
      </c>
      <c r="J3477" s="5">
        <v>2.4624999999999999</v>
      </c>
      <c r="K3477">
        <v>6</v>
      </c>
      <c r="L3477" s="15">
        <v>0.33333333333333298</v>
      </c>
      <c r="M3477" s="13">
        <v>2.83</v>
      </c>
      <c r="N3477" s="15">
        <v>0</v>
      </c>
      <c r="O3477" s="5">
        <v>0</v>
      </c>
      <c r="P3477" s="5">
        <v>0</v>
      </c>
      <c r="Q3477" s="5">
        <f t="shared" si="600"/>
        <v>4.9249999999999998</v>
      </c>
      <c r="R3477" s="5">
        <f t="shared" si="601"/>
        <v>-4.9249999999999998</v>
      </c>
      <c r="S3477" s="15">
        <f t="shared" si="602"/>
        <v>-1</v>
      </c>
      <c r="T3477">
        <v>0</v>
      </c>
      <c r="U3477" s="5" t="str">
        <f t="shared" si="603"/>
        <v>NA</v>
      </c>
      <c r="V3477" s="15">
        <f t="shared" si="604"/>
        <v>0</v>
      </c>
      <c r="W3477" s="15">
        <f t="shared" si="605"/>
        <v>0</v>
      </c>
      <c r="X3477" s="5">
        <f t="shared" si="606"/>
        <v>0</v>
      </c>
      <c r="Y3477" s="5">
        <f t="shared" si="607"/>
        <v>4.4325000000000001</v>
      </c>
      <c r="Z3477" s="5">
        <f t="shared" si="608"/>
        <v>-5.1712499999999997</v>
      </c>
      <c r="AA3477" s="5">
        <f t="shared" si="609"/>
        <v>0.49249999999999972</v>
      </c>
      <c r="AB3477" s="5">
        <f t="shared" si="610"/>
        <v>0.24624999999999986</v>
      </c>
    </row>
    <row r="3478" spans="1:28" x14ac:dyDescent="0.55000000000000004">
      <c r="A3478" s="3" t="s">
        <v>28</v>
      </c>
      <c r="B3478" s="3" t="s">
        <v>3665</v>
      </c>
      <c r="C3478" t="s">
        <v>31</v>
      </c>
      <c r="D3478" s="3" t="s">
        <v>75</v>
      </c>
      <c r="E3478" s="3" t="s">
        <v>5515</v>
      </c>
      <c r="F3478" s="3" t="s">
        <v>35</v>
      </c>
      <c r="G3478" s="5">
        <v>6.25</v>
      </c>
      <c r="H3478">
        <v>1</v>
      </c>
      <c r="I3478" s="5">
        <v>4.9625000000000004</v>
      </c>
      <c r="J3478" s="5">
        <v>4.9625000000000004</v>
      </c>
      <c r="K3478">
        <v>1</v>
      </c>
      <c r="L3478" s="15">
        <v>1</v>
      </c>
      <c r="M3478" s="13">
        <v>1</v>
      </c>
      <c r="N3478" s="15">
        <v>0</v>
      </c>
      <c r="O3478" s="5">
        <v>0</v>
      </c>
      <c r="P3478" s="5">
        <v>0</v>
      </c>
      <c r="Q3478" s="5">
        <f t="shared" si="600"/>
        <v>4.9625000000000004</v>
      </c>
      <c r="R3478" s="5">
        <f t="shared" si="601"/>
        <v>-4.9625000000000004</v>
      </c>
      <c r="S3478" s="15">
        <f t="shared" si="602"/>
        <v>-1</v>
      </c>
      <c r="T3478">
        <v>0</v>
      </c>
      <c r="U3478" s="5" t="str">
        <f t="shared" si="603"/>
        <v>NA</v>
      </c>
      <c r="V3478" s="15">
        <f t="shared" si="604"/>
        <v>0</v>
      </c>
      <c r="W3478" s="15">
        <f t="shared" si="605"/>
        <v>0</v>
      </c>
      <c r="X3478" s="5">
        <f t="shared" si="606"/>
        <v>0</v>
      </c>
      <c r="Y3478" s="5">
        <f t="shared" si="607"/>
        <v>4.4662500000000005</v>
      </c>
      <c r="Z3478" s="5">
        <f t="shared" si="608"/>
        <v>-5.2106250000000003</v>
      </c>
      <c r="AA3478" s="5">
        <f t="shared" si="609"/>
        <v>0.49624999999999986</v>
      </c>
      <c r="AB3478" s="5">
        <f t="shared" si="610"/>
        <v>0.24812499999999993</v>
      </c>
    </row>
    <row r="3479" spans="1:28" x14ac:dyDescent="0.55000000000000004">
      <c r="A3479" s="3" t="s">
        <v>28</v>
      </c>
      <c r="B3479" s="3" t="s">
        <v>5517</v>
      </c>
      <c r="C3479" t="s">
        <v>66</v>
      </c>
      <c r="D3479" s="3" t="s">
        <v>32</v>
      </c>
      <c r="E3479" s="3" t="s">
        <v>2686</v>
      </c>
      <c r="F3479" s="3" t="s">
        <v>35</v>
      </c>
      <c r="G3479" s="5">
        <v>6.25</v>
      </c>
      <c r="H3479">
        <v>5</v>
      </c>
      <c r="I3479" s="5">
        <v>4.9874999999999998</v>
      </c>
      <c r="J3479" s="5">
        <v>0.99750000000000005</v>
      </c>
      <c r="K3479">
        <v>35</v>
      </c>
      <c r="L3479" s="15">
        <v>0.14285714285714302</v>
      </c>
      <c r="M3479" s="13">
        <v>1</v>
      </c>
      <c r="N3479" s="15">
        <v>0</v>
      </c>
      <c r="O3479" s="5">
        <v>0</v>
      </c>
      <c r="P3479" s="5">
        <v>0</v>
      </c>
      <c r="Q3479" s="5">
        <f t="shared" si="600"/>
        <v>4.9874999999999998</v>
      </c>
      <c r="R3479" s="5">
        <f t="shared" si="601"/>
        <v>-4.9874999999999998</v>
      </c>
      <c r="S3479" s="15">
        <f t="shared" si="602"/>
        <v>-1</v>
      </c>
      <c r="T3479">
        <v>0</v>
      </c>
      <c r="U3479" s="5" t="str">
        <f t="shared" si="603"/>
        <v>NA</v>
      </c>
      <c r="V3479" s="15">
        <f t="shared" si="604"/>
        <v>0</v>
      </c>
      <c r="W3479" s="15">
        <f t="shared" si="605"/>
        <v>0</v>
      </c>
      <c r="X3479" s="5">
        <f t="shared" si="606"/>
        <v>0</v>
      </c>
      <c r="Y3479" s="5">
        <f t="shared" si="607"/>
        <v>4.4887499999999996</v>
      </c>
      <c r="Z3479" s="5">
        <f t="shared" si="608"/>
        <v>-5.2368750000000004</v>
      </c>
      <c r="AA3479" s="5">
        <f t="shared" si="609"/>
        <v>0.49875000000000025</v>
      </c>
      <c r="AB3479" s="5">
        <f t="shared" si="610"/>
        <v>0.24937500000000057</v>
      </c>
    </row>
    <row r="3480" spans="1:28" x14ac:dyDescent="0.55000000000000004">
      <c r="A3480" s="3" t="s">
        <v>28</v>
      </c>
      <c r="B3480" s="3" t="s">
        <v>5150</v>
      </c>
      <c r="C3480" t="s">
        <v>31</v>
      </c>
      <c r="D3480" s="3" t="s">
        <v>137</v>
      </c>
      <c r="E3480" s="3" t="s">
        <v>5199</v>
      </c>
      <c r="F3480" s="3" t="s">
        <v>35</v>
      </c>
      <c r="G3480" s="5">
        <v>6.25</v>
      </c>
      <c r="H3480">
        <v>1</v>
      </c>
      <c r="I3480" s="5">
        <v>5.0374999999999996</v>
      </c>
      <c r="J3480" s="5">
        <v>5.0374999999999996</v>
      </c>
      <c r="K3480">
        <v>27</v>
      </c>
      <c r="L3480" s="15">
        <v>3.7037037037037E-2</v>
      </c>
      <c r="M3480" s="13">
        <v>1.96259259259259</v>
      </c>
      <c r="N3480" s="15">
        <v>0</v>
      </c>
      <c r="O3480" s="5">
        <v>0</v>
      </c>
      <c r="P3480" s="5">
        <v>0</v>
      </c>
      <c r="Q3480" s="5">
        <f t="shared" si="600"/>
        <v>5.0374999999999996</v>
      </c>
      <c r="R3480" s="5">
        <f t="shared" si="601"/>
        <v>-5.0374999999999996</v>
      </c>
      <c r="S3480" s="15">
        <f t="shared" si="602"/>
        <v>-1</v>
      </c>
      <c r="T3480">
        <v>0</v>
      </c>
      <c r="U3480" s="5" t="str">
        <f t="shared" si="603"/>
        <v>NA</v>
      </c>
      <c r="V3480" s="15">
        <f t="shared" si="604"/>
        <v>0</v>
      </c>
      <c r="W3480" s="15">
        <f t="shared" si="605"/>
        <v>0</v>
      </c>
      <c r="X3480" s="5">
        <f t="shared" si="606"/>
        <v>0</v>
      </c>
      <c r="Y3480" s="5">
        <f t="shared" si="607"/>
        <v>4.5337499999999995</v>
      </c>
      <c r="Z3480" s="5">
        <f t="shared" si="608"/>
        <v>-5.2893749999999997</v>
      </c>
      <c r="AA3480" s="5">
        <f t="shared" si="609"/>
        <v>0.50375000000000014</v>
      </c>
      <c r="AB3480" s="5">
        <f t="shared" si="610"/>
        <v>0.25187500000000007</v>
      </c>
    </row>
    <row r="3481" spans="1:28" x14ac:dyDescent="0.55000000000000004">
      <c r="A3481" s="3" t="s">
        <v>28</v>
      </c>
      <c r="B3481" s="3" t="s">
        <v>1237</v>
      </c>
      <c r="C3481" t="s">
        <v>66</v>
      </c>
      <c r="D3481" s="3" t="s">
        <v>144</v>
      </c>
      <c r="E3481" s="3" t="s">
        <v>309</v>
      </c>
      <c r="F3481" s="3" t="s">
        <v>35</v>
      </c>
      <c r="G3481" s="5">
        <v>6.25</v>
      </c>
      <c r="H3481">
        <v>5</v>
      </c>
      <c r="I3481" s="5">
        <v>5.0374999999999996</v>
      </c>
      <c r="J3481" s="5">
        <v>1.0075000000000001</v>
      </c>
      <c r="K3481">
        <v>346</v>
      </c>
      <c r="L3481" s="15">
        <v>1.44508670520231E-2</v>
      </c>
      <c r="M3481" s="13">
        <v>1.5759537572254301</v>
      </c>
      <c r="N3481" s="15">
        <v>0</v>
      </c>
      <c r="O3481" s="5">
        <v>0</v>
      </c>
      <c r="P3481" s="5">
        <v>0</v>
      </c>
      <c r="Q3481" s="5">
        <f t="shared" si="600"/>
        <v>5.0374999999999996</v>
      </c>
      <c r="R3481" s="5">
        <f t="shared" si="601"/>
        <v>-5.0374999999999996</v>
      </c>
      <c r="S3481" s="15">
        <f t="shared" si="602"/>
        <v>-1</v>
      </c>
      <c r="T3481">
        <v>0</v>
      </c>
      <c r="U3481" s="5" t="str">
        <f t="shared" si="603"/>
        <v>NA</v>
      </c>
      <c r="V3481" s="15">
        <f t="shared" si="604"/>
        <v>0</v>
      </c>
      <c r="W3481" s="15">
        <f t="shared" si="605"/>
        <v>0</v>
      </c>
      <c r="X3481" s="5">
        <f t="shared" si="606"/>
        <v>0</v>
      </c>
      <c r="Y3481" s="5">
        <f t="shared" si="607"/>
        <v>4.5337499999999995</v>
      </c>
      <c r="Z3481" s="5">
        <f t="shared" si="608"/>
        <v>-5.2893749999999997</v>
      </c>
      <c r="AA3481" s="5">
        <f t="shared" si="609"/>
        <v>0.50375000000000014</v>
      </c>
      <c r="AB3481" s="5">
        <f t="shared" si="610"/>
        <v>0.25187500000000007</v>
      </c>
    </row>
    <row r="3482" spans="1:28" x14ac:dyDescent="0.55000000000000004">
      <c r="A3482" s="3" t="s">
        <v>28</v>
      </c>
      <c r="B3482" s="3" t="s">
        <v>3659</v>
      </c>
      <c r="C3482" t="s">
        <v>31</v>
      </c>
      <c r="D3482" s="3" t="s">
        <v>104</v>
      </c>
      <c r="E3482" s="3" t="s">
        <v>5521</v>
      </c>
      <c r="F3482" s="3" t="s">
        <v>35</v>
      </c>
      <c r="G3482" s="5">
        <v>6.25</v>
      </c>
      <c r="H3482">
        <v>1</v>
      </c>
      <c r="I3482" s="5">
        <v>5.05</v>
      </c>
      <c r="J3482" s="5">
        <v>5.05</v>
      </c>
      <c r="K3482">
        <v>2</v>
      </c>
      <c r="L3482" s="15">
        <v>0.5</v>
      </c>
      <c r="M3482" s="13">
        <v>1</v>
      </c>
      <c r="N3482" s="15">
        <v>0</v>
      </c>
      <c r="O3482" s="5">
        <v>0</v>
      </c>
      <c r="P3482" s="5">
        <v>0</v>
      </c>
      <c r="Q3482" s="5">
        <f t="shared" si="600"/>
        <v>5.05</v>
      </c>
      <c r="R3482" s="5">
        <f t="shared" si="601"/>
        <v>-5.05</v>
      </c>
      <c r="S3482" s="15">
        <f t="shared" si="602"/>
        <v>-1</v>
      </c>
      <c r="T3482">
        <v>0</v>
      </c>
      <c r="U3482" s="5" t="str">
        <f t="shared" si="603"/>
        <v>NA</v>
      </c>
      <c r="V3482" s="15">
        <f t="shared" si="604"/>
        <v>0</v>
      </c>
      <c r="W3482" s="15">
        <f t="shared" si="605"/>
        <v>0</v>
      </c>
      <c r="X3482" s="5">
        <f t="shared" si="606"/>
        <v>0</v>
      </c>
      <c r="Y3482" s="5">
        <f t="shared" si="607"/>
        <v>4.5449999999999999</v>
      </c>
      <c r="Z3482" s="5">
        <f t="shared" si="608"/>
        <v>-5.3025000000000002</v>
      </c>
      <c r="AA3482" s="5">
        <f t="shared" si="609"/>
        <v>0.50499999999999989</v>
      </c>
      <c r="AB3482" s="5">
        <f t="shared" si="610"/>
        <v>0.25250000000000039</v>
      </c>
    </row>
    <row r="3483" spans="1:28" x14ac:dyDescent="0.55000000000000004">
      <c r="A3483" s="3" t="s">
        <v>28</v>
      </c>
      <c r="B3483" s="3" t="s">
        <v>5195</v>
      </c>
      <c r="C3483" t="s">
        <v>31</v>
      </c>
      <c r="D3483" s="3" t="s">
        <v>113</v>
      </c>
      <c r="E3483" s="3" t="s">
        <v>5451</v>
      </c>
      <c r="F3483" s="3" t="s">
        <v>35</v>
      </c>
      <c r="G3483" s="5">
        <v>6.25</v>
      </c>
      <c r="H3483">
        <v>1</v>
      </c>
      <c r="I3483" s="5">
        <v>5.0999999999999996</v>
      </c>
      <c r="J3483" s="5">
        <v>5.0999999999999996</v>
      </c>
      <c r="K3483">
        <v>37</v>
      </c>
      <c r="L3483" s="15">
        <v>2.7027027027027001E-2</v>
      </c>
      <c r="M3483" s="13">
        <v>4.7008108108108102</v>
      </c>
      <c r="N3483" s="15">
        <v>0</v>
      </c>
      <c r="O3483" s="5">
        <v>0</v>
      </c>
      <c r="P3483" s="5">
        <v>0</v>
      </c>
      <c r="Q3483" s="5">
        <f t="shared" si="600"/>
        <v>5.0999999999999996</v>
      </c>
      <c r="R3483" s="5">
        <f t="shared" si="601"/>
        <v>-5.0999999999999996</v>
      </c>
      <c r="S3483" s="15">
        <f t="shared" si="602"/>
        <v>-1</v>
      </c>
      <c r="T3483">
        <v>0</v>
      </c>
      <c r="U3483" s="5" t="str">
        <f t="shared" si="603"/>
        <v>NA</v>
      </c>
      <c r="V3483" s="15">
        <f t="shared" si="604"/>
        <v>0</v>
      </c>
      <c r="W3483" s="15">
        <f t="shared" si="605"/>
        <v>0</v>
      </c>
      <c r="X3483" s="5">
        <f t="shared" si="606"/>
        <v>0</v>
      </c>
      <c r="Y3483" s="5">
        <f t="shared" si="607"/>
        <v>4.59</v>
      </c>
      <c r="Z3483" s="5">
        <f t="shared" si="608"/>
        <v>-5.3549999999999995</v>
      </c>
      <c r="AA3483" s="5">
        <f t="shared" si="609"/>
        <v>0.50999999999999979</v>
      </c>
      <c r="AB3483" s="5">
        <f t="shared" si="610"/>
        <v>0.25499999999999989</v>
      </c>
    </row>
    <row r="3484" spans="1:28" x14ac:dyDescent="0.55000000000000004">
      <c r="A3484" s="3" t="s">
        <v>28</v>
      </c>
      <c r="B3484" s="3" t="s">
        <v>780</v>
      </c>
      <c r="C3484" t="s">
        <v>31</v>
      </c>
      <c r="D3484" s="3" t="s">
        <v>75</v>
      </c>
      <c r="E3484" s="3" t="s">
        <v>2941</v>
      </c>
      <c r="F3484" s="3" t="s">
        <v>35</v>
      </c>
      <c r="G3484" s="5">
        <v>6.25</v>
      </c>
      <c r="H3484">
        <v>3</v>
      </c>
      <c r="I3484" s="5">
        <v>5.0999999999999996</v>
      </c>
      <c r="J3484" s="5">
        <v>1.7</v>
      </c>
      <c r="K3484">
        <v>99</v>
      </c>
      <c r="L3484" s="15">
        <v>3.0303030303030297E-2</v>
      </c>
      <c r="M3484" s="13">
        <v>1.0101010101010099</v>
      </c>
      <c r="N3484" s="15">
        <v>0</v>
      </c>
      <c r="O3484" s="5">
        <v>0</v>
      </c>
      <c r="P3484" s="5">
        <v>0</v>
      </c>
      <c r="Q3484" s="5">
        <f t="shared" si="600"/>
        <v>5.0999999999999996</v>
      </c>
      <c r="R3484" s="5">
        <f t="shared" si="601"/>
        <v>-5.0999999999999996</v>
      </c>
      <c r="S3484" s="15">
        <f t="shared" si="602"/>
        <v>-1</v>
      </c>
      <c r="T3484">
        <v>0</v>
      </c>
      <c r="U3484" s="5" t="str">
        <f t="shared" si="603"/>
        <v>NA</v>
      </c>
      <c r="V3484" s="15">
        <f t="shared" si="604"/>
        <v>0</v>
      </c>
      <c r="W3484" s="15">
        <f t="shared" si="605"/>
        <v>0</v>
      </c>
      <c r="X3484" s="5">
        <f t="shared" si="606"/>
        <v>0</v>
      </c>
      <c r="Y3484" s="5">
        <f t="shared" si="607"/>
        <v>4.59</v>
      </c>
      <c r="Z3484" s="5">
        <f t="shared" si="608"/>
        <v>-5.3549999999999995</v>
      </c>
      <c r="AA3484" s="5">
        <f t="shared" si="609"/>
        <v>0.50999999999999979</v>
      </c>
      <c r="AB3484" s="5">
        <f t="shared" si="610"/>
        <v>0.25499999999999989</v>
      </c>
    </row>
    <row r="3485" spans="1:28" x14ac:dyDescent="0.55000000000000004">
      <c r="A3485" s="3" t="s">
        <v>28</v>
      </c>
      <c r="B3485" s="3" t="s">
        <v>2890</v>
      </c>
      <c r="C3485" t="s">
        <v>31</v>
      </c>
      <c r="D3485" s="3" t="s">
        <v>262</v>
      </c>
      <c r="E3485" s="3" t="s">
        <v>2938</v>
      </c>
      <c r="F3485" s="3" t="s">
        <v>35</v>
      </c>
      <c r="G3485" s="5">
        <v>6.25</v>
      </c>
      <c r="H3485">
        <v>1</v>
      </c>
      <c r="I3485" s="5">
        <v>5.1124999999999998</v>
      </c>
      <c r="J3485" s="5">
        <v>5.1124999999999998</v>
      </c>
      <c r="K3485">
        <v>2</v>
      </c>
      <c r="L3485" s="15">
        <v>0.5</v>
      </c>
      <c r="M3485" s="13">
        <v>1.5</v>
      </c>
      <c r="N3485" s="15">
        <v>0</v>
      </c>
      <c r="O3485" s="5">
        <v>0</v>
      </c>
      <c r="P3485" s="5">
        <v>0</v>
      </c>
      <c r="Q3485" s="5">
        <f t="shared" si="600"/>
        <v>5.1124999999999998</v>
      </c>
      <c r="R3485" s="5">
        <f t="shared" si="601"/>
        <v>-5.1124999999999998</v>
      </c>
      <c r="S3485" s="15">
        <f t="shared" si="602"/>
        <v>-1</v>
      </c>
      <c r="T3485">
        <v>0</v>
      </c>
      <c r="U3485" s="5" t="str">
        <f t="shared" si="603"/>
        <v>NA</v>
      </c>
      <c r="V3485" s="15">
        <f t="shared" si="604"/>
        <v>0</v>
      </c>
      <c r="W3485" s="15">
        <f t="shared" si="605"/>
        <v>0</v>
      </c>
      <c r="X3485" s="5">
        <f t="shared" si="606"/>
        <v>0</v>
      </c>
      <c r="Y3485" s="5">
        <f t="shared" si="607"/>
        <v>4.6012500000000003</v>
      </c>
      <c r="Z3485" s="5">
        <f t="shared" si="608"/>
        <v>-5.368125</v>
      </c>
      <c r="AA3485" s="5">
        <f t="shared" si="609"/>
        <v>0.51124999999999954</v>
      </c>
      <c r="AB3485" s="5">
        <f t="shared" si="610"/>
        <v>0.25562500000000021</v>
      </c>
    </row>
    <row r="3486" spans="1:28" x14ac:dyDescent="0.55000000000000004">
      <c r="A3486" s="3" t="s">
        <v>28</v>
      </c>
      <c r="B3486" s="3" t="s">
        <v>5223</v>
      </c>
      <c r="C3486" t="s">
        <v>31</v>
      </c>
      <c r="D3486" s="3" t="s">
        <v>104</v>
      </c>
      <c r="E3486" s="3" t="s">
        <v>5384</v>
      </c>
      <c r="F3486" s="3" t="s">
        <v>35</v>
      </c>
      <c r="G3486" s="5">
        <v>6.25</v>
      </c>
      <c r="H3486">
        <v>3</v>
      </c>
      <c r="I3486" s="5">
        <v>5.1249999749999997</v>
      </c>
      <c r="J3486" s="5">
        <v>1.7083333249999999</v>
      </c>
      <c r="K3486">
        <v>128</v>
      </c>
      <c r="L3486" s="15">
        <v>2.34375E-2</v>
      </c>
      <c r="M3486" s="13">
        <v>1.5347656249999999</v>
      </c>
      <c r="N3486" s="15">
        <v>0</v>
      </c>
      <c r="O3486" s="5">
        <v>0</v>
      </c>
      <c r="P3486" s="5">
        <v>0</v>
      </c>
      <c r="Q3486" s="5">
        <f t="shared" si="600"/>
        <v>5.1249999749999997</v>
      </c>
      <c r="R3486" s="5">
        <f t="shared" si="601"/>
        <v>-5.1249999749999997</v>
      </c>
      <c r="S3486" s="15">
        <f t="shared" si="602"/>
        <v>-1</v>
      </c>
      <c r="T3486">
        <v>0</v>
      </c>
      <c r="U3486" s="5" t="str">
        <f t="shared" si="603"/>
        <v>NA</v>
      </c>
      <c r="V3486" s="15">
        <f t="shared" si="604"/>
        <v>0</v>
      </c>
      <c r="W3486" s="15">
        <f t="shared" si="605"/>
        <v>0</v>
      </c>
      <c r="X3486" s="5">
        <f t="shared" si="606"/>
        <v>0</v>
      </c>
      <c r="Y3486" s="5">
        <f t="shared" si="607"/>
        <v>4.6124999774999997</v>
      </c>
      <c r="Z3486" s="5">
        <f t="shared" si="608"/>
        <v>-5.3812499737500001</v>
      </c>
      <c r="AA3486" s="5">
        <f t="shared" si="609"/>
        <v>0.51249999749999997</v>
      </c>
      <c r="AB3486" s="5">
        <f t="shared" si="610"/>
        <v>0.25624999875000043</v>
      </c>
    </row>
    <row r="3487" spans="1:28" x14ac:dyDescent="0.55000000000000004">
      <c r="A3487" s="3" t="s">
        <v>28</v>
      </c>
      <c r="B3487" s="3" t="s">
        <v>1645</v>
      </c>
      <c r="C3487" t="s">
        <v>66</v>
      </c>
      <c r="D3487" s="3" t="s">
        <v>144</v>
      </c>
      <c r="E3487" s="3" t="s">
        <v>49</v>
      </c>
      <c r="F3487" s="3" t="s">
        <v>35</v>
      </c>
      <c r="G3487" s="5">
        <v>6.25</v>
      </c>
      <c r="H3487">
        <v>2</v>
      </c>
      <c r="I3487" s="5">
        <v>5.2</v>
      </c>
      <c r="J3487" s="5">
        <v>2.6</v>
      </c>
      <c r="K3487">
        <v>401</v>
      </c>
      <c r="L3487" s="15">
        <v>4.9875311720698305E-3</v>
      </c>
      <c r="M3487" s="13">
        <v>1.78451371571072</v>
      </c>
      <c r="N3487" s="15">
        <v>0</v>
      </c>
      <c r="O3487" s="5">
        <v>0</v>
      </c>
      <c r="P3487" s="5">
        <v>0</v>
      </c>
      <c r="Q3487" s="5">
        <f t="shared" si="600"/>
        <v>5.2</v>
      </c>
      <c r="R3487" s="5">
        <f t="shared" si="601"/>
        <v>-5.2</v>
      </c>
      <c r="S3487" s="15">
        <f t="shared" si="602"/>
        <v>-1</v>
      </c>
      <c r="T3487">
        <v>0</v>
      </c>
      <c r="U3487" s="5" t="str">
        <f t="shared" si="603"/>
        <v>NA</v>
      </c>
      <c r="V3487" s="15">
        <f t="shared" si="604"/>
        <v>0</v>
      </c>
      <c r="W3487" s="15">
        <f t="shared" si="605"/>
        <v>0</v>
      </c>
      <c r="X3487" s="5">
        <f t="shared" si="606"/>
        <v>0</v>
      </c>
      <c r="Y3487" s="5">
        <f t="shared" si="607"/>
        <v>4.6800000000000006</v>
      </c>
      <c r="Z3487" s="5">
        <f t="shared" si="608"/>
        <v>-5.4600000000000009</v>
      </c>
      <c r="AA3487" s="5">
        <f t="shared" si="609"/>
        <v>0.51999999999999957</v>
      </c>
      <c r="AB3487" s="5">
        <f t="shared" si="610"/>
        <v>0.26000000000000068</v>
      </c>
    </row>
    <row r="3488" spans="1:28" x14ac:dyDescent="0.55000000000000004">
      <c r="A3488" s="3" t="s">
        <v>28</v>
      </c>
      <c r="B3488" s="3" t="s">
        <v>559</v>
      </c>
      <c r="C3488" t="s">
        <v>31</v>
      </c>
      <c r="D3488" s="3" t="s">
        <v>221</v>
      </c>
      <c r="E3488" s="3" t="s">
        <v>2748</v>
      </c>
      <c r="F3488" s="3" t="s">
        <v>35</v>
      </c>
      <c r="G3488" s="5">
        <v>6.25</v>
      </c>
      <c r="H3488">
        <v>2</v>
      </c>
      <c r="I3488" s="5">
        <v>5.2249999999999996</v>
      </c>
      <c r="J3488" s="5">
        <v>2.6124999999999998</v>
      </c>
      <c r="K3488">
        <v>3</v>
      </c>
      <c r="L3488" s="15">
        <v>0.66666666666666696</v>
      </c>
      <c r="M3488" s="13">
        <v>1</v>
      </c>
      <c r="N3488" s="15">
        <v>0</v>
      </c>
      <c r="O3488" s="5">
        <v>0</v>
      </c>
      <c r="P3488" s="5">
        <v>0</v>
      </c>
      <c r="Q3488" s="5">
        <f t="shared" si="600"/>
        <v>5.2249999999999996</v>
      </c>
      <c r="R3488" s="5">
        <f t="shared" si="601"/>
        <v>-5.2249999999999996</v>
      </c>
      <c r="S3488" s="15">
        <f t="shared" si="602"/>
        <v>-1</v>
      </c>
      <c r="T3488">
        <v>0</v>
      </c>
      <c r="U3488" s="5" t="str">
        <f t="shared" si="603"/>
        <v>NA</v>
      </c>
      <c r="V3488" s="15">
        <f t="shared" si="604"/>
        <v>0</v>
      </c>
      <c r="W3488" s="15">
        <f t="shared" si="605"/>
        <v>0</v>
      </c>
      <c r="X3488" s="5">
        <f t="shared" si="606"/>
        <v>0</v>
      </c>
      <c r="Y3488" s="5">
        <f t="shared" si="607"/>
        <v>4.7024999999999997</v>
      </c>
      <c r="Z3488" s="5">
        <f t="shared" si="608"/>
        <v>-5.4862500000000001</v>
      </c>
      <c r="AA3488" s="5">
        <f t="shared" si="609"/>
        <v>0.52249999999999996</v>
      </c>
      <c r="AB3488" s="5">
        <f t="shared" si="610"/>
        <v>0.26125000000000043</v>
      </c>
    </row>
    <row r="3489" spans="1:28" x14ac:dyDescent="0.55000000000000004">
      <c r="A3489" s="3" t="s">
        <v>28</v>
      </c>
      <c r="B3489" s="3" t="s">
        <v>191</v>
      </c>
      <c r="C3489" t="s">
        <v>66</v>
      </c>
      <c r="D3489" s="3" t="s">
        <v>144</v>
      </c>
      <c r="E3489" s="3" t="s">
        <v>49</v>
      </c>
      <c r="F3489" s="3" t="s">
        <v>35</v>
      </c>
      <c r="G3489" s="5">
        <v>6.25</v>
      </c>
      <c r="H3489">
        <v>6</v>
      </c>
      <c r="I3489" s="5">
        <v>5.2249999499999999</v>
      </c>
      <c r="J3489" s="5">
        <v>0.87083332499999999</v>
      </c>
      <c r="K3489">
        <v>198</v>
      </c>
      <c r="L3489" s="15">
        <v>3.0303030303030297E-2</v>
      </c>
      <c r="M3489" s="13">
        <v>1.21161616161616</v>
      </c>
      <c r="N3489" s="15">
        <v>0</v>
      </c>
      <c r="O3489" s="5">
        <v>0</v>
      </c>
      <c r="P3489" s="5">
        <v>0</v>
      </c>
      <c r="Q3489" s="5">
        <f t="shared" si="600"/>
        <v>5.2249999499999999</v>
      </c>
      <c r="R3489" s="5">
        <f t="shared" si="601"/>
        <v>-5.2249999499999999</v>
      </c>
      <c r="S3489" s="15">
        <f t="shared" si="602"/>
        <v>-1</v>
      </c>
      <c r="T3489">
        <v>0</v>
      </c>
      <c r="U3489" s="5" t="str">
        <f t="shared" si="603"/>
        <v>NA</v>
      </c>
      <c r="V3489" s="15">
        <f t="shared" si="604"/>
        <v>0</v>
      </c>
      <c r="W3489" s="15">
        <f t="shared" si="605"/>
        <v>0</v>
      </c>
      <c r="X3489" s="5">
        <f t="shared" si="606"/>
        <v>0</v>
      </c>
      <c r="Y3489" s="5">
        <f t="shared" si="607"/>
        <v>4.7024999550000004</v>
      </c>
      <c r="Z3489" s="5">
        <f t="shared" si="608"/>
        <v>-5.4862499475000002</v>
      </c>
      <c r="AA3489" s="5">
        <f t="shared" si="609"/>
        <v>0.52249999499999955</v>
      </c>
      <c r="AB3489" s="5">
        <f t="shared" si="610"/>
        <v>0.26124999750000022</v>
      </c>
    </row>
    <row r="3490" spans="1:28" x14ac:dyDescent="0.55000000000000004">
      <c r="A3490" s="3" t="s">
        <v>28</v>
      </c>
      <c r="B3490" s="3" t="s">
        <v>1832</v>
      </c>
      <c r="C3490" t="s">
        <v>31</v>
      </c>
      <c r="D3490" s="3" t="s">
        <v>75</v>
      </c>
      <c r="E3490" s="3" t="s">
        <v>5431</v>
      </c>
      <c r="F3490" s="3" t="s">
        <v>35</v>
      </c>
      <c r="G3490" s="5">
        <v>6.25</v>
      </c>
      <c r="H3490">
        <v>3</v>
      </c>
      <c r="I3490" s="5">
        <v>5.2374999750000004</v>
      </c>
      <c r="J3490" s="5">
        <v>1.745833325</v>
      </c>
      <c r="K3490">
        <v>42</v>
      </c>
      <c r="L3490" s="15">
        <v>7.1428571428571397E-2</v>
      </c>
      <c r="M3490" s="13">
        <v>1.6640476190476201</v>
      </c>
      <c r="N3490" s="15">
        <v>0</v>
      </c>
      <c r="O3490" s="5">
        <v>0</v>
      </c>
      <c r="P3490" s="5">
        <v>0</v>
      </c>
      <c r="Q3490" s="5">
        <f t="shared" si="600"/>
        <v>5.2374999750000004</v>
      </c>
      <c r="R3490" s="5">
        <f t="shared" si="601"/>
        <v>-5.2374999750000004</v>
      </c>
      <c r="S3490" s="15">
        <f t="shared" si="602"/>
        <v>-1</v>
      </c>
      <c r="T3490">
        <v>0</v>
      </c>
      <c r="U3490" s="5" t="str">
        <f t="shared" si="603"/>
        <v>NA</v>
      </c>
      <c r="V3490" s="15">
        <f t="shared" si="604"/>
        <v>0</v>
      </c>
      <c r="W3490" s="15">
        <f t="shared" si="605"/>
        <v>0</v>
      </c>
      <c r="X3490" s="5">
        <f t="shared" si="606"/>
        <v>0</v>
      </c>
      <c r="Y3490" s="5">
        <f t="shared" si="607"/>
        <v>4.7137499775000009</v>
      </c>
      <c r="Z3490" s="5">
        <f t="shared" si="608"/>
        <v>-5.4993749737500011</v>
      </c>
      <c r="AA3490" s="5">
        <f t="shared" si="609"/>
        <v>0.52374999749999951</v>
      </c>
      <c r="AB3490" s="5">
        <f t="shared" si="610"/>
        <v>0.26187499875000064</v>
      </c>
    </row>
    <row r="3491" spans="1:28" x14ac:dyDescent="0.55000000000000004">
      <c r="A3491" s="3" t="s">
        <v>28</v>
      </c>
      <c r="B3491" s="3" t="s">
        <v>5531</v>
      </c>
      <c r="C3491" t="s">
        <v>31</v>
      </c>
      <c r="D3491" s="3" t="s">
        <v>221</v>
      </c>
      <c r="E3491" s="3" t="s">
        <v>5356</v>
      </c>
      <c r="F3491" s="3" t="s">
        <v>35</v>
      </c>
      <c r="G3491" s="5">
        <v>6.25</v>
      </c>
      <c r="H3491">
        <v>1</v>
      </c>
      <c r="I3491" s="5">
        <v>5.2874999999999996</v>
      </c>
      <c r="J3491" s="5">
        <v>5.2874999999999996</v>
      </c>
      <c r="K3491">
        <v>1</v>
      </c>
      <c r="L3491" s="15">
        <v>1</v>
      </c>
      <c r="M3491" s="13">
        <v>1</v>
      </c>
      <c r="N3491" s="15">
        <v>0</v>
      </c>
      <c r="O3491" s="5">
        <v>0</v>
      </c>
      <c r="P3491" s="5">
        <v>0</v>
      </c>
      <c r="Q3491" s="5">
        <f t="shared" si="600"/>
        <v>5.2874999999999996</v>
      </c>
      <c r="R3491" s="5">
        <f t="shared" si="601"/>
        <v>-5.2874999999999996</v>
      </c>
      <c r="S3491" s="15">
        <f t="shared" si="602"/>
        <v>-1</v>
      </c>
      <c r="T3491">
        <v>0</v>
      </c>
      <c r="U3491" s="5" t="str">
        <f t="shared" si="603"/>
        <v>NA</v>
      </c>
      <c r="V3491" s="15">
        <f t="shared" si="604"/>
        <v>0</v>
      </c>
      <c r="W3491" s="15">
        <f t="shared" si="605"/>
        <v>0</v>
      </c>
      <c r="X3491" s="5">
        <f t="shared" si="606"/>
        <v>0</v>
      </c>
      <c r="Y3491" s="5">
        <f t="shared" si="607"/>
        <v>4.75875</v>
      </c>
      <c r="Z3491" s="5">
        <f t="shared" si="608"/>
        <v>-5.5518749999999999</v>
      </c>
      <c r="AA3491" s="5">
        <f t="shared" si="609"/>
        <v>0.52874999999999961</v>
      </c>
      <c r="AB3491" s="5">
        <f t="shared" si="610"/>
        <v>0.26437500000000025</v>
      </c>
    </row>
    <row r="3492" spans="1:28" x14ac:dyDescent="0.55000000000000004">
      <c r="A3492" s="3" t="s">
        <v>28</v>
      </c>
      <c r="B3492" s="3" t="s">
        <v>3251</v>
      </c>
      <c r="C3492" t="s">
        <v>31</v>
      </c>
      <c r="D3492" s="3" t="s">
        <v>32</v>
      </c>
      <c r="E3492" s="3" t="s">
        <v>575</v>
      </c>
      <c r="F3492" s="3" t="s">
        <v>35</v>
      </c>
      <c r="G3492" s="5">
        <v>6.25</v>
      </c>
      <c r="H3492">
        <v>2</v>
      </c>
      <c r="I3492" s="5">
        <v>5.3</v>
      </c>
      <c r="J3492" s="5">
        <v>2.65</v>
      </c>
      <c r="K3492">
        <v>9</v>
      </c>
      <c r="L3492" s="15">
        <v>0.22222222222222199</v>
      </c>
      <c r="M3492" s="13">
        <v>1</v>
      </c>
      <c r="N3492" s="15">
        <v>0</v>
      </c>
      <c r="O3492" s="5">
        <v>0</v>
      </c>
      <c r="P3492" s="5">
        <v>0</v>
      </c>
      <c r="Q3492" s="5">
        <f t="shared" si="600"/>
        <v>5.3</v>
      </c>
      <c r="R3492" s="5">
        <f t="shared" si="601"/>
        <v>-5.3</v>
      </c>
      <c r="S3492" s="15">
        <f t="shared" si="602"/>
        <v>-1</v>
      </c>
      <c r="T3492">
        <v>0</v>
      </c>
      <c r="U3492" s="5" t="str">
        <f t="shared" si="603"/>
        <v>NA</v>
      </c>
      <c r="V3492" s="15">
        <f t="shared" si="604"/>
        <v>0</v>
      </c>
      <c r="W3492" s="15">
        <f t="shared" si="605"/>
        <v>0</v>
      </c>
      <c r="X3492" s="5">
        <f t="shared" si="606"/>
        <v>0</v>
      </c>
      <c r="Y3492" s="5">
        <f t="shared" si="607"/>
        <v>4.7699999999999996</v>
      </c>
      <c r="Z3492" s="5">
        <f t="shared" si="608"/>
        <v>-5.5650000000000004</v>
      </c>
      <c r="AA3492" s="5">
        <f t="shared" si="609"/>
        <v>0.53000000000000025</v>
      </c>
      <c r="AB3492" s="5">
        <f t="shared" si="610"/>
        <v>0.26500000000000057</v>
      </c>
    </row>
    <row r="3493" spans="1:28" x14ac:dyDescent="0.55000000000000004">
      <c r="A3493" s="3" t="s">
        <v>28</v>
      </c>
      <c r="B3493" s="3" t="s">
        <v>4093</v>
      </c>
      <c r="C3493" t="s">
        <v>31</v>
      </c>
      <c r="D3493" s="3" t="s">
        <v>32</v>
      </c>
      <c r="E3493" s="3" t="s">
        <v>2833</v>
      </c>
      <c r="F3493" s="3" t="s">
        <v>35</v>
      </c>
      <c r="G3493" s="5">
        <v>6.25</v>
      </c>
      <c r="H3493">
        <v>1</v>
      </c>
      <c r="I3493" s="5">
        <v>5.3</v>
      </c>
      <c r="J3493" s="5">
        <v>5.3</v>
      </c>
      <c r="K3493">
        <v>1</v>
      </c>
      <c r="L3493" s="15">
        <v>1</v>
      </c>
      <c r="M3493" s="13">
        <v>1</v>
      </c>
      <c r="N3493" s="15">
        <v>0</v>
      </c>
      <c r="O3493" s="5">
        <v>0</v>
      </c>
      <c r="P3493" s="5">
        <v>0</v>
      </c>
      <c r="Q3493" s="5">
        <f t="shared" si="600"/>
        <v>5.3</v>
      </c>
      <c r="R3493" s="5">
        <f t="shared" si="601"/>
        <v>-5.3</v>
      </c>
      <c r="S3493" s="15">
        <f t="shared" si="602"/>
        <v>-1</v>
      </c>
      <c r="T3493">
        <v>0</v>
      </c>
      <c r="U3493" s="5" t="str">
        <f t="shared" si="603"/>
        <v>NA</v>
      </c>
      <c r="V3493" s="15">
        <f t="shared" si="604"/>
        <v>0</v>
      </c>
      <c r="W3493" s="15">
        <f t="shared" si="605"/>
        <v>0</v>
      </c>
      <c r="X3493" s="5">
        <f t="shared" si="606"/>
        <v>0</v>
      </c>
      <c r="Y3493" s="5">
        <f t="shared" si="607"/>
        <v>4.7699999999999996</v>
      </c>
      <c r="Z3493" s="5">
        <f t="shared" si="608"/>
        <v>-5.5650000000000004</v>
      </c>
      <c r="AA3493" s="5">
        <f t="shared" si="609"/>
        <v>0.53000000000000025</v>
      </c>
      <c r="AB3493" s="5">
        <f t="shared" si="610"/>
        <v>0.26500000000000057</v>
      </c>
    </row>
    <row r="3494" spans="1:28" x14ac:dyDescent="0.55000000000000004">
      <c r="A3494" s="3" t="s">
        <v>28</v>
      </c>
      <c r="B3494" s="3" t="s">
        <v>5274</v>
      </c>
      <c r="C3494" t="s">
        <v>31</v>
      </c>
      <c r="D3494" s="3" t="s">
        <v>104</v>
      </c>
      <c r="E3494" s="3" t="s">
        <v>2914</v>
      </c>
      <c r="F3494" s="3" t="s">
        <v>35</v>
      </c>
      <c r="G3494" s="5">
        <v>6.25</v>
      </c>
      <c r="H3494">
        <v>1</v>
      </c>
      <c r="I3494" s="5">
        <v>5.3375000000000004</v>
      </c>
      <c r="J3494" s="5">
        <v>5.3375000000000004</v>
      </c>
      <c r="K3494">
        <v>3</v>
      </c>
      <c r="L3494" s="15">
        <v>0.33333333333333298</v>
      </c>
      <c r="M3494" s="13">
        <v>1.6666666666666701</v>
      </c>
      <c r="N3494" s="15">
        <v>0</v>
      </c>
      <c r="O3494" s="5">
        <v>0</v>
      </c>
      <c r="P3494" s="5">
        <v>0</v>
      </c>
      <c r="Q3494" s="5">
        <f t="shared" si="600"/>
        <v>5.3375000000000004</v>
      </c>
      <c r="R3494" s="5">
        <f t="shared" si="601"/>
        <v>-5.3375000000000004</v>
      </c>
      <c r="S3494" s="15">
        <f t="shared" si="602"/>
        <v>-1</v>
      </c>
      <c r="T3494">
        <v>0</v>
      </c>
      <c r="U3494" s="5" t="str">
        <f t="shared" si="603"/>
        <v>NA</v>
      </c>
      <c r="V3494" s="15">
        <f t="shared" si="604"/>
        <v>0</v>
      </c>
      <c r="W3494" s="15">
        <f t="shared" si="605"/>
        <v>0</v>
      </c>
      <c r="X3494" s="5">
        <f t="shared" si="606"/>
        <v>0</v>
      </c>
      <c r="Y3494" s="5">
        <f t="shared" si="607"/>
        <v>4.8037500000000009</v>
      </c>
      <c r="Z3494" s="5">
        <f t="shared" si="608"/>
        <v>-5.604375000000001</v>
      </c>
      <c r="AA3494" s="5">
        <f t="shared" si="609"/>
        <v>0.5337499999999995</v>
      </c>
      <c r="AB3494" s="5">
        <f t="shared" si="610"/>
        <v>0.26687500000000064</v>
      </c>
    </row>
    <row r="3495" spans="1:28" x14ac:dyDescent="0.55000000000000004">
      <c r="A3495" s="3" t="s">
        <v>28</v>
      </c>
      <c r="B3495" s="3" t="s">
        <v>220</v>
      </c>
      <c r="C3495" t="s">
        <v>31</v>
      </c>
      <c r="D3495" s="3" t="s">
        <v>75</v>
      </c>
      <c r="E3495" s="3" t="s">
        <v>76</v>
      </c>
      <c r="F3495" s="3" t="s">
        <v>35</v>
      </c>
      <c r="G3495" s="5">
        <v>6.25</v>
      </c>
      <c r="H3495">
        <v>1</v>
      </c>
      <c r="I3495" s="5">
        <v>5.3375000000000004</v>
      </c>
      <c r="J3495" s="5">
        <v>5.3375000000000004</v>
      </c>
      <c r="K3495">
        <v>6</v>
      </c>
      <c r="L3495" s="15">
        <v>0.16666666666666699</v>
      </c>
      <c r="M3495" s="13">
        <v>2.6666666666666701</v>
      </c>
      <c r="N3495" s="15">
        <v>0</v>
      </c>
      <c r="O3495" s="5">
        <v>0</v>
      </c>
      <c r="P3495" s="5">
        <v>0</v>
      </c>
      <c r="Q3495" s="5">
        <f t="shared" si="600"/>
        <v>5.3375000000000004</v>
      </c>
      <c r="R3495" s="5">
        <f t="shared" si="601"/>
        <v>-5.3375000000000004</v>
      </c>
      <c r="S3495" s="15">
        <f t="shared" si="602"/>
        <v>-1</v>
      </c>
      <c r="T3495">
        <v>0</v>
      </c>
      <c r="U3495" s="5" t="str">
        <f t="shared" si="603"/>
        <v>NA</v>
      </c>
      <c r="V3495" s="15">
        <f t="shared" si="604"/>
        <v>0</v>
      </c>
      <c r="W3495" s="15">
        <f t="shared" si="605"/>
        <v>0</v>
      </c>
      <c r="X3495" s="5">
        <f t="shared" si="606"/>
        <v>0</v>
      </c>
      <c r="Y3495" s="5">
        <f t="shared" si="607"/>
        <v>4.8037500000000009</v>
      </c>
      <c r="Z3495" s="5">
        <f t="shared" si="608"/>
        <v>-5.604375000000001</v>
      </c>
      <c r="AA3495" s="5">
        <f t="shared" si="609"/>
        <v>0.5337499999999995</v>
      </c>
      <c r="AB3495" s="5">
        <f t="shared" si="610"/>
        <v>0.26687500000000064</v>
      </c>
    </row>
    <row r="3496" spans="1:28" x14ac:dyDescent="0.55000000000000004">
      <c r="A3496" s="3" t="s">
        <v>28</v>
      </c>
      <c r="B3496" s="3" t="s">
        <v>3334</v>
      </c>
      <c r="C3496" t="s">
        <v>31</v>
      </c>
      <c r="D3496" s="3" t="s">
        <v>104</v>
      </c>
      <c r="E3496" s="3" t="s">
        <v>3008</v>
      </c>
      <c r="F3496" s="3" t="s">
        <v>35</v>
      </c>
      <c r="G3496" s="5">
        <v>6.25</v>
      </c>
      <c r="H3496">
        <v>2</v>
      </c>
      <c r="I3496" s="5">
        <v>5.4375</v>
      </c>
      <c r="J3496" s="5">
        <v>2.71875</v>
      </c>
      <c r="K3496">
        <v>559</v>
      </c>
      <c r="L3496" s="15">
        <v>3.5778175313058995E-3</v>
      </c>
      <c r="M3496" s="13">
        <v>1.0013595706619001</v>
      </c>
      <c r="N3496" s="15">
        <v>0</v>
      </c>
      <c r="O3496" s="5">
        <v>0</v>
      </c>
      <c r="P3496" s="5">
        <v>0</v>
      </c>
      <c r="Q3496" s="5">
        <f t="shared" si="600"/>
        <v>5.4375</v>
      </c>
      <c r="R3496" s="5">
        <f t="shared" si="601"/>
        <v>-5.4375</v>
      </c>
      <c r="S3496" s="15">
        <f t="shared" si="602"/>
        <v>-1</v>
      </c>
      <c r="T3496">
        <v>0</v>
      </c>
      <c r="U3496" s="5" t="str">
        <f t="shared" si="603"/>
        <v>NA</v>
      </c>
      <c r="V3496" s="15">
        <f t="shared" si="604"/>
        <v>0</v>
      </c>
      <c r="W3496" s="15">
        <f t="shared" si="605"/>
        <v>0</v>
      </c>
      <c r="X3496" s="5">
        <f t="shared" si="606"/>
        <v>0</v>
      </c>
      <c r="Y3496" s="5">
        <f t="shared" si="607"/>
        <v>4.8937499999999998</v>
      </c>
      <c r="Z3496" s="5">
        <f t="shared" si="608"/>
        <v>-5.7093750000000005</v>
      </c>
      <c r="AA3496" s="5">
        <f t="shared" si="609"/>
        <v>0.54375000000000018</v>
      </c>
      <c r="AB3496" s="5">
        <f t="shared" si="610"/>
        <v>0.27187500000000053</v>
      </c>
    </row>
    <row r="3497" spans="1:28" x14ac:dyDescent="0.55000000000000004">
      <c r="A3497" s="3" t="s">
        <v>28</v>
      </c>
      <c r="B3497" s="3" t="s">
        <v>2215</v>
      </c>
      <c r="C3497" t="s">
        <v>66</v>
      </c>
      <c r="D3497" s="3" t="s">
        <v>144</v>
      </c>
      <c r="E3497" s="3" t="s">
        <v>49</v>
      </c>
      <c r="F3497" s="3" t="s">
        <v>35</v>
      </c>
      <c r="G3497" s="5">
        <v>6.25</v>
      </c>
      <c r="H3497">
        <v>6</v>
      </c>
      <c r="I3497" s="5">
        <v>5.4375</v>
      </c>
      <c r="J3497" s="5">
        <v>0.90625</v>
      </c>
      <c r="K3497">
        <v>140</v>
      </c>
      <c r="L3497" s="15">
        <v>4.2857142857142899E-2</v>
      </c>
      <c r="M3497" s="13">
        <v>1.2064285714285701</v>
      </c>
      <c r="N3497" s="15">
        <v>0</v>
      </c>
      <c r="O3497" s="5">
        <v>0</v>
      </c>
      <c r="P3497" s="5">
        <v>0</v>
      </c>
      <c r="Q3497" s="5">
        <f t="shared" si="600"/>
        <v>5.4375</v>
      </c>
      <c r="R3497" s="5">
        <f t="shared" si="601"/>
        <v>-5.4375</v>
      </c>
      <c r="S3497" s="15">
        <f t="shared" si="602"/>
        <v>-1</v>
      </c>
      <c r="T3497">
        <v>0</v>
      </c>
      <c r="U3497" s="5" t="str">
        <f t="shared" si="603"/>
        <v>NA</v>
      </c>
      <c r="V3497" s="15">
        <f t="shared" si="604"/>
        <v>0</v>
      </c>
      <c r="W3497" s="15">
        <f t="shared" si="605"/>
        <v>0</v>
      </c>
      <c r="X3497" s="5">
        <f t="shared" si="606"/>
        <v>0</v>
      </c>
      <c r="Y3497" s="5">
        <f t="shared" si="607"/>
        <v>4.8937499999999998</v>
      </c>
      <c r="Z3497" s="5">
        <f t="shared" si="608"/>
        <v>-5.7093750000000005</v>
      </c>
      <c r="AA3497" s="5">
        <f t="shared" si="609"/>
        <v>0.54375000000000018</v>
      </c>
      <c r="AB3497" s="5">
        <f t="shared" si="610"/>
        <v>0.27187500000000053</v>
      </c>
    </row>
    <row r="3498" spans="1:28" x14ac:dyDescent="0.55000000000000004">
      <c r="A3498" s="3" t="s">
        <v>28</v>
      </c>
      <c r="B3498" s="3" t="s">
        <v>4185</v>
      </c>
      <c r="C3498" t="s">
        <v>31</v>
      </c>
      <c r="D3498" s="3" t="s">
        <v>221</v>
      </c>
      <c r="E3498" s="3" t="s">
        <v>5258</v>
      </c>
      <c r="F3498" s="3" t="s">
        <v>35</v>
      </c>
      <c r="G3498" s="5">
        <v>6.25</v>
      </c>
      <c r="H3498">
        <v>1</v>
      </c>
      <c r="I3498" s="5">
        <v>5.4749999999999996</v>
      </c>
      <c r="J3498" s="5">
        <v>5.4749999999999996</v>
      </c>
      <c r="K3498">
        <v>1</v>
      </c>
      <c r="L3498" s="15">
        <v>1</v>
      </c>
      <c r="M3498" s="13">
        <v>1</v>
      </c>
      <c r="N3498" s="15">
        <v>0</v>
      </c>
      <c r="O3498" s="5">
        <v>0</v>
      </c>
      <c r="P3498" s="5">
        <v>0</v>
      </c>
      <c r="Q3498" s="5">
        <f t="shared" si="600"/>
        <v>5.4749999999999996</v>
      </c>
      <c r="R3498" s="5">
        <f t="shared" si="601"/>
        <v>-5.4749999999999996</v>
      </c>
      <c r="S3498" s="15">
        <f t="shared" si="602"/>
        <v>-1</v>
      </c>
      <c r="T3498">
        <v>0</v>
      </c>
      <c r="U3498" s="5" t="str">
        <f t="shared" si="603"/>
        <v>NA</v>
      </c>
      <c r="V3498" s="15">
        <f t="shared" si="604"/>
        <v>0</v>
      </c>
      <c r="W3498" s="15">
        <f t="shared" si="605"/>
        <v>0</v>
      </c>
      <c r="X3498" s="5">
        <f t="shared" si="606"/>
        <v>0</v>
      </c>
      <c r="Y3498" s="5">
        <f t="shared" si="607"/>
        <v>4.9275000000000002</v>
      </c>
      <c r="Z3498" s="5">
        <f t="shared" si="608"/>
        <v>-5.7487500000000002</v>
      </c>
      <c r="AA3498" s="5">
        <f t="shared" si="609"/>
        <v>0.54749999999999943</v>
      </c>
      <c r="AB3498" s="5">
        <f t="shared" si="610"/>
        <v>0.2737500000000006</v>
      </c>
    </row>
    <row r="3499" spans="1:28" x14ac:dyDescent="0.55000000000000004">
      <c r="A3499" s="3" t="s">
        <v>28</v>
      </c>
      <c r="B3499" s="3" t="s">
        <v>270</v>
      </c>
      <c r="C3499" t="s">
        <v>31</v>
      </c>
      <c r="D3499" s="3" t="s">
        <v>5157</v>
      </c>
      <c r="E3499" s="3" t="s">
        <v>5449</v>
      </c>
      <c r="F3499" s="3" t="s">
        <v>35</v>
      </c>
      <c r="G3499" s="5">
        <v>6.25</v>
      </c>
      <c r="H3499">
        <v>5</v>
      </c>
      <c r="I3499" s="5">
        <v>5.5125000000000002</v>
      </c>
      <c r="J3499" s="5">
        <v>1.1025</v>
      </c>
      <c r="K3499">
        <v>80</v>
      </c>
      <c r="L3499" s="15">
        <v>6.25E-2</v>
      </c>
      <c r="M3499" s="13">
        <v>1.1225000000000001</v>
      </c>
      <c r="N3499" s="15">
        <v>0</v>
      </c>
      <c r="O3499" s="5">
        <v>0</v>
      </c>
      <c r="P3499" s="5">
        <v>0</v>
      </c>
      <c r="Q3499" s="5">
        <f t="shared" si="600"/>
        <v>5.5125000000000002</v>
      </c>
      <c r="R3499" s="5">
        <f t="shared" si="601"/>
        <v>-5.5125000000000002</v>
      </c>
      <c r="S3499" s="15">
        <f t="shared" si="602"/>
        <v>-1</v>
      </c>
      <c r="T3499">
        <v>0</v>
      </c>
      <c r="U3499" s="5" t="str">
        <f t="shared" si="603"/>
        <v>NA</v>
      </c>
      <c r="V3499" s="15">
        <f t="shared" si="604"/>
        <v>0</v>
      </c>
      <c r="W3499" s="15">
        <f t="shared" si="605"/>
        <v>0</v>
      </c>
      <c r="X3499" s="5">
        <f t="shared" si="606"/>
        <v>0</v>
      </c>
      <c r="Y3499" s="5">
        <f t="shared" si="607"/>
        <v>4.9612500000000006</v>
      </c>
      <c r="Z3499" s="5">
        <f t="shared" si="608"/>
        <v>-5.7881250000000009</v>
      </c>
      <c r="AA3499" s="5">
        <f t="shared" si="609"/>
        <v>0.55124999999999957</v>
      </c>
      <c r="AB3499" s="5">
        <f t="shared" si="610"/>
        <v>0.27562500000000068</v>
      </c>
    </row>
    <row r="3500" spans="1:28" x14ac:dyDescent="0.55000000000000004">
      <c r="A3500" s="3" t="s">
        <v>28</v>
      </c>
      <c r="B3500" s="3" t="s">
        <v>3731</v>
      </c>
      <c r="C3500" t="s">
        <v>31</v>
      </c>
      <c r="D3500" s="3" t="s">
        <v>32</v>
      </c>
      <c r="E3500" s="3" t="s">
        <v>2833</v>
      </c>
      <c r="F3500" s="3" t="s">
        <v>35</v>
      </c>
      <c r="G3500" s="5">
        <v>6.25</v>
      </c>
      <c r="H3500">
        <v>1</v>
      </c>
      <c r="I3500" s="5">
        <v>5.5125000000000002</v>
      </c>
      <c r="J3500" s="5">
        <v>5.5125000000000002</v>
      </c>
      <c r="K3500">
        <v>364</v>
      </c>
      <c r="L3500" s="15">
        <v>2.7472527472527501E-3</v>
      </c>
      <c r="M3500" s="13">
        <v>5.0110714285714302</v>
      </c>
      <c r="N3500" s="15">
        <v>0</v>
      </c>
      <c r="O3500" s="5">
        <v>0</v>
      </c>
      <c r="P3500" s="5">
        <v>0</v>
      </c>
      <c r="Q3500" s="5">
        <f t="shared" si="600"/>
        <v>5.5125000000000002</v>
      </c>
      <c r="R3500" s="5">
        <f t="shared" si="601"/>
        <v>-5.5125000000000002</v>
      </c>
      <c r="S3500" s="15">
        <f t="shared" si="602"/>
        <v>-1</v>
      </c>
      <c r="T3500">
        <v>0</v>
      </c>
      <c r="U3500" s="5" t="str">
        <f t="shared" si="603"/>
        <v>NA</v>
      </c>
      <c r="V3500" s="15">
        <f t="shared" si="604"/>
        <v>0</v>
      </c>
      <c r="W3500" s="15">
        <f t="shared" si="605"/>
        <v>0</v>
      </c>
      <c r="X3500" s="5">
        <f t="shared" si="606"/>
        <v>0</v>
      </c>
      <c r="Y3500" s="5">
        <f t="shared" si="607"/>
        <v>4.9612500000000006</v>
      </c>
      <c r="Z3500" s="5">
        <f t="shared" si="608"/>
        <v>-5.7881250000000009</v>
      </c>
      <c r="AA3500" s="5">
        <f t="shared" si="609"/>
        <v>0.55124999999999957</v>
      </c>
      <c r="AB3500" s="5">
        <f t="shared" si="610"/>
        <v>0.27562500000000068</v>
      </c>
    </row>
    <row r="3501" spans="1:28" x14ac:dyDescent="0.55000000000000004">
      <c r="A3501" s="3" t="s">
        <v>28</v>
      </c>
      <c r="B3501" s="3" t="s">
        <v>1553</v>
      </c>
      <c r="C3501" t="s">
        <v>66</v>
      </c>
      <c r="D3501" s="3" t="s">
        <v>144</v>
      </c>
      <c r="E3501" s="3" t="s">
        <v>49</v>
      </c>
      <c r="F3501" s="3" t="s">
        <v>35</v>
      </c>
      <c r="G3501" s="5">
        <v>6.25</v>
      </c>
      <c r="H3501">
        <v>1</v>
      </c>
      <c r="I3501" s="5">
        <v>5.5750000000000002</v>
      </c>
      <c r="J3501" s="5">
        <v>5.5750000000000002</v>
      </c>
      <c r="K3501">
        <v>497</v>
      </c>
      <c r="L3501" s="15">
        <v>2.0120724346076504E-3</v>
      </c>
      <c r="M3501" s="13">
        <v>1.8356136820925599</v>
      </c>
      <c r="N3501" s="15">
        <v>0</v>
      </c>
      <c r="O3501" s="5">
        <v>0</v>
      </c>
      <c r="P3501" s="5">
        <v>0</v>
      </c>
      <c r="Q3501" s="5">
        <f t="shared" si="600"/>
        <v>5.5750000000000002</v>
      </c>
      <c r="R3501" s="5">
        <f t="shared" si="601"/>
        <v>-5.5750000000000002</v>
      </c>
      <c r="S3501" s="15">
        <f t="shared" si="602"/>
        <v>-1</v>
      </c>
      <c r="T3501">
        <v>0</v>
      </c>
      <c r="U3501" s="5" t="str">
        <f t="shared" si="603"/>
        <v>NA</v>
      </c>
      <c r="V3501" s="15">
        <f t="shared" si="604"/>
        <v>0</v>
      </c>
      <c r="W3501" s="15">
        <f t="shared" si="605"/>
        <v>0</v>
      </c>
      <c r="X3501" s="5">
        <f t="shared" si="606"/>
        <v>0</v>
      </c>
      <c r="Y3501" s="5">
        <f t="shared" si="607"/>
        <v>5.0175000000000001</v>
      </c>
      <c r="Z3501" s="5">
        <f t="shared" si="608"/>
        <v>-5.8537500000000007</v>
      </c>
      <c r="AA3501" s="5">
        <f t="shared" si="609"/>
        <v>0.55750000000000011</v>
      </c>
      <c r="AB3501" s="5">
        <f t="shared" si="610"/>
        <v>0.2787500000000005</v>
      </c>
    </row>
    <row r="3502" spans="1:28" x14ac:dyDescent="0.55000000000000004">
      <c r="A3502" s="3" t="s">
        <v>28</v>
      </c>
      <c r="B3502" s="3" t="s">
        <v>2893</v>
      </c>
      <c r="C3502" t="s">
        <v>31</v>
      </c>
      <c r="D3502" s="3" t="s">
        <v>133</v>
      </c>
      <c r="E3502" s="3" t="s">
        <v>2894</v>
      </c>
      <c r="F3502" s="3" t="s">
        <v>35</v>
      </c>
      <c r="G3502" s="5">
        <v>6.25</v>
      </c>
      <c r="H3502">
        <v>1</v>
      </c>
      <c r="I3502" s="5">
        <v>5.6124999999999998</v>
      </c>
      <c r="J3502" s="5">
        <v>5.6124999999999998</v>
      </c>
      <c r="K3502">
        <v>129</v>
      </c>
      <c r="L3502" s="15">
        <v>7.7519379844961205E-3</v>
      </c>
      <c r="M3502" s="13">
        <v>5.25643410852713</v>
      </c>
      <c r="N3502" s="15">
        <v>0</v>
      </c>
      <c r="O3502" s="5">
        <v>0</v>
      </c>
      <c r="P3502" s="5">
        <v>0</v>
      </c>
      <c r="Q3502" s="5">
        <f t="shared" si="600"/>
        <v>5.6124999999999998</v>
      </c>
      <c r="R3502" s="5">
        <f t="shared" si="601"/>
        <v>-5.6124999999999998</v>
      </c>
      <c r="S3502" s="15">
        <f t="shared" si="602"/>
        <v>-1</v>
      </c>
      <c r="T3502">
        <v>0</v>
      </c>
      <c r="U3502" s="5" t="str">
        <f t="shared" si="603"/>
        <v>NA</v>
      </c>
      <c r="V3502" s="15">
        <f t="shared" si="604"/>
        <v>0</v>
      </c>
      <c r="W3502" s="15">
        <f t="shared" si="605"/>
        <v>0</v>
      </c>
      <c r="X3502" s="5">
        <f t="shared" si="606"/>
        <v>0</v>
      </c>
      <c r="Y3502" s="5">
        <f t="shared" si="607"/>
        <v>5.0512499999999996</v>
      </c>
      <c r="Z3502" s="5">
        <f t="shared" si="608"/>
        <v>-5.8931250000000004</v>
      </c>
      <c r="AA3502" s="5">
        <f t="shared" si="609"/>
        <v>0.56125000000000025</v>
      </c>
      <c r="AB3502" s="5">
        <f t="shared" si="610"/>
        <v>0.28062500000000057</v>
      </c>
    </row>
    <row r="3503" spans="1:28" x14ac:dyDescent="0.55000000000000004">
      <c r="A3503" s="3" t="s">
        <v>28</v>
      </c>
      <c r="B3503" s="3" t="s">
        <v>5314</v>
      </c>
      <c r="C3503" t="s">
        <v>31</v>
      </c>
      <c r="D3503" s="3" t="s">
        <v>221</v>
      </c>
      <c r="E3503" s="3" t="s">
        <v>5258</v>
      </c>
      <c r="F3503" s="3" t="s">
        <v>35</v>
      </c>
      <c r="G3503" s="5">
        <v>6.25</v>
      </c>
      <c r="H3503">
        <v>2</v>
      </c>
      <c r="I3503" s="5">
        <v>5.65</v>
      </c>
      <c r="J3503" s="5">
        <v>2.8250000000000002</v>
      </c>
      <c r="K3503">
        <v>21</v>
      </c>
      <c r="L3503" s="15">
        <v>9.5238095238095205E-2</v>
      </c>
      <c r="M3503" s="13">
        <v>1.47619047619048</v>
      </c>
      <c r="N3503" s="15">
        <v>0</v>
      </c>
      <c r="O3503" s="5">
        <v>0</v>
      </c>
      <c r="P3503" s="5">
        <v>0</v>
      </c>
      <c r="Q3503" s="5">
        <f t="shared" si="600"/>
        <v>5.65</v>
      </c>
      <c r="R3503" s="5">
        <f t="shared" si="601"/>
        <v>-5.65</v>
      </c>
      <c r="S3503" s="15">
        <f t="shared" si="602"/>
        <v>-1</v>
      </c>
      <c r="T3503">
        <v>0</v>
      </c>
      <c r="U3503" s="5" t="str">
        <f t="shared" si="603"/>
        <v>NA</v>
      </c>
      <c r="V3503" s="15">
        <f t="shared" si="604"/>
        <v>0</v>
      </c>
      <c r="W3503" s="15">
        <f t="shared" si="605"/>
        <v>0</v>
      </c>
      <c r="X3503" s="5">
        <f t="shared" si="606"/>
        <v>0</v>
      </c>
      <c r="Y3503" s="5">
        <f t="shared" si="607"/>
        <v>5.0850000000000009</v>
      </c>
      <c r="Z3503" s="5">
        <f t="shared" si="608"/>
        <v>-5.932500000000001</v>
      </c>
      <c r="AA3503" s="5">
        <f t="shared" si="609"/>
        <v>0.5649999999999995</v>
      </c>
      <c r="AB3503" s="5">
        <f t="shared" si="610"/>
        <v>0.28250000000000064</v>
      </c>
    </row>
    <row r="3504" spans="1:28" x14ac:dyDescent="0.55000000000000004">
      <c r="A3504" s="3" t="s">
        <v>28</v>
      </c>
      <c r="B3504" s="3" t="s">
        <v>2998</v>
      </c>
      <c r="C3504" t="s">
        <v>31</v>
      </c>
      <c r="D3504" s="3" t="s">
        <v>262</v>
      </c>
      <c r="E3504" s="3" t="s">
        <v>2860</v>
      </c>
      <c r="F3504" s="3" t="s">
        <v>35</v>
      </c>
      <c r="G3504" s="5">
        <v>6.25</v>
      </c>
      <c r="H3504">
        <v>2</v>
      </c>
      <c r="I3504" s="5">
        <v>5.65</v>
      </c>
      <c r="J3504" s="5">
        <v>2.8250000000000002</v>
      </c>
      <c r="K3504">
        <v>10</v>
      </c>
      <c r="L3504" s="15">
        <v>0.2</v>
      </c>
      <c r="M3504" s="13">
        <v>4.5999999999999996</v>
      </c>
      <c r="N3504" s="15">
        <v>0</v>
      </c>
      <c r="O3504" s="5">
        <v>0</v>
      </c>
      <c r="P3504" s="5">
        <v>0</v>
      </c>
      <c r="Q3504" s="5">
        <f t="shared" si="600"/>
        <v>5.65</v>
      </c>
      <c r="R3504" s="5">
        <f t="shared" si="601"/>
        <v>-5.65</v>
      </c>
      <c r="S3504" s="15">
        <f t="shared" si="602"/>
        <v>-1</v>
      </c>
      <c r="T3504">
        <v>0</v>
      </c>
      <c r="U3504" s="5" t="str">
        <f t="shared" si="603"/>
        <v>NA</v>
      </c>
      <c r="V3504" s="15">
        <f t="shared" si="604"/>
        <v>0</v>
      </c>
      <c r="W3504" s="15">
        <f t="shared" si="605"/>
        <v>0</v>
      </c>
      <c r="X3504" s="5">
        <f t="shared" si="606"/>
        <v>0</v>
      </c>
      <c r="Y3504" s="5">
        <f t="shared" si="607"/>
        <v>5.0850000000000009</v>
      </c>
      <c r="Z3504" s="5">
        <f t="shared" si="608"/>
        <v>-5.932500000000001</v>
      </c>
      <c r="AA3504" s="5">
        <f t="shared" si="609"/>
        <v>0.5649999999999995</v>
      </c>
      <c r="AB3504" s="5">
        <f t="shared" si="610"/>
        <v>0.28250000000000064</v>
      </c>
    </row>
    <row r="3505" spans="1:28" x14ac:dyDescent="0.55000000000000004">
      <c r="A3505" s="3" t="s">
        <v>28</v>
      </c>
      <c r="B3505" s="3" t="s">
        <v>2131</v>
      </c>
      <c r="C3505" t="s">
        <v>31</v>
      </c>
      <c r="D3505" s="3" t="s">
        <v>262</v>
      </c>
      <c r="E3505" s="3" t="s">
        <v>3014</v>
      </c>
      <c r="F3505" s="3" t="s">
        <v>35</v>
      </c>
      <c r="G3505" s="5">
        <v>6.25</v>
      </c>
      <c r="H3505">
        <v>1</v>
      </c>
      <c r="I3505" s="5">
        <v>5.6624999999999996</v>
      </c>
      <c r="J3505" s="5">
        <v>5.6624999999999996</v>
      </c>
      <c r="K3505">
        <v>6</v>
      </c>
      <c r="L3505" s="15">
        <v>0.16666666666666699</v>
      </c>
      <c r="M3505" s="13">
        <v>4</v>
      </c>
      <c r="N3505" s="15">
        <v>0</v>
      </c>
      <c r="O3505" s="5">
        <v>0</v>
      </c>
      <c r="P3505" s="5">
        <v>0</v>
      </c>
      <c r="Q3505" s="5">
        <f t="shared" si="600"/>
        <v>5.6624999999999996</v>
      </c>
      <c r="R3505" s="5">
        <f t="shared" si="601"/>
        <v>-5.6624999999999996</v>
      </c>
      <c r="S3505" s="15">
        <f t="shared" si="602"/>
        <v>-1</v>
      </c>
      <c r="T3505">
        <v>0</v>
      </c>
      <c r="U3505" s="5" t="str">
        <f t="shared" si="603"/>
        <v>NA</v>
      </c>
      <c r="V3505" s="15">
        <f t="shared" si="604"/>
        <v>0</v>
      </c>
      <c r="W3505" s="15">
        <f t="shared" si="605"/>
        <v>0</v>
      </c>
      <c r="X3505" s="5">
        <f t="shared" si="606"/>
        <v>0</v>
      </c>
      <c r="Y3505" s="5">
        <f t="shared" si="607"/>
        <v>5.0962499999999995</v>
      </c>
      <c r="Z3505" s="5">
        <f t="shared" si="608"/>
        <v>-5.9456249999999997</v>
      </c>
      <c r="AA3505" s="5">
        <f t="shared" si="609"/>
        <v>0.56625000000000014</v>
      </c>
      <c r="AB3505" s="5">
        <f t="shared" si="610"/>
        <v>0.28312500000000007</v>
      </c>
    </row>
    <row r="3506" spans="1:28" x14ac:dyDescent="0.55000000000000004">
      <c r="A3506" s="3" t="s">
        <v>28</v>
      </c>
      <c r="B3506" s="3" t="s">
        <v>1259</v>
      </c>
      <c r="C3506" t="s">
        <v>31</v>
      </c>
      <c r="D3506" s="3" t="s">
        <v>104</v>
      </c>
      <c r="E3506" s="3" t="s">
        <v>285</v>
      </c>
      <c r="F3506" s="3" t="s">
        <v>35</v>
      </c>
      <c r="G3506" s="5">
        <v>6.25</v>
      </c>
      <c r="H3506">
        <v>1</v>
      </c>
      <c r="I3506" s="5">
        <v>5.6875</v>
      </c>
      <c r="J3506" s="5">
        <v>5.6875</v>
      </c>
      <c r="K3506">
        <v>7</v>
      </c>
      <c r="L3506" s="15">
        <v>0.14285714285714302</v>
      </c>
      <c r="M3506" s="13">
        <v>1</v>
      </c>
      <c r="N3506" s="15">
        <v>0</v>
      </c>
      <c r="O3506" s="5">
        <v>0</v>
      </c>
      <c r="P3506" s="5">
        <v>0</v>
      </c>
      <c r="Q3506" s="5">
        <f t="shared" si="600"/>
        <v>5.6875</v>
      </c>
      <c r="R3506" s="5">
        <f t="shared" si="601"/>
        <v>-5.6875</v>
      </c>
      <c r="S3506" s="15">
        <f t="shared" si="602"/>
        <v>-1</v>
      </c>
      <c r="T3506">
        <v>0</v>
      </c>
      <c r="U3506" s="5" t="str">
        <f t="shared" si="603"/>
        <v>NA</v>
      </c>
      <c r="V3506" s="15">
        <f t="shared" si="604"/>
        <v>0</v>
      </c>
      <c r="W3506" s="15">
        <f t="shared" si="605"/>
        <v>0</v>
      </c>
      <c r="X3506" s="5">
        <f t="shared" si="606"/>
        <v>0</v>
      </c>
      <c r="Y3506" s="5">
        <f t="shared" si="607"/>
        <v>5.1187500000000004</v>
      </c>
      <c r="Z3506" s="5">
        <f t="shared" si="608"/>
        <v>-5.9718749999999998</v>
      </c>
      <c r="AA3506" s="5">
        <f t="shared" si="609"/>
        <v>0.56874999999999964</v>
      </c>
      <c r="AB3506" s="5">
        <f t="shared" si="610"/>
        <v>0.28437499999999982</v>
      </c>
    </row>
    <row r="3507" spans="1:28" x14ac:dyDescent="0.55000000000000004">
      <c r="A3507" s="3" t="s">
        <v>28</v>
      </c>
      <c r="B3507" s="3" t="s">
        <v>2255</v>
      </c>
      <c r="C3507" t="s">
        <v>31</v>
      </c>
      <c r="D3507" s="3" t="s">
        <v>32</v>
      </c>
      <c r="E3507" s="3" t="s">
        <v>5347</v>
      </c>
      <c r="F3507" s="3" t="s">
        <v>35</v>
      </c>
      <c r="G3507" s="5">
        <v>6.25</v>
      </c>
      <c r="H3507">
        <v>1</v>
      </c>
      <c r="I3507" s="5">
        <v>5.7125000000000004</v>
      </c>
      <c r="J3507" s="5">
        <v>5.7125000000000004</v>
      </c>
      <c r="K3507">
        <v>25</v>
      </c>
      <c r="L3507" s="15">
        <v>0.04</v>
      </c>
      <c r="M3507" s="13">
        <v>1.8360000000000001</v>
      </c>
      <c r="N3507" s="15">
        <v>0</v>
      </c>
      <c r="O3507" s="5">
        <v>0</v>
      </c>
      <c r="P3507" s="5">
        <v>0</v>
      </c>
      <c r="Q3507" s="5">
        <f t="shared" si="600"/>
        <v>5.7125000000000004</v>
      </c>
      <c r="R3507" s="5">
        <f t="shared" si="601"/>
        <v>-5.7125000000000004</v>
      </c>
      <c r="S3507" s="15">
        <f t="shared" si="602"/>
        <v>-1</v>
      </c>
      <c r="T3507">
        <v>0</v>
      </c>
      <c r="U3507" s="5" t="str">
        <f t="shared" si="603"/>
        <v>NA</v>
      </c>
      <c r="V3507" s="15">
        <f t="shared" si="604"/>
        <v>0</v>
      </c>
      <c r="W3507" s="15">
        <f t="shared" si="605"/>
        <v>0</v>
      </c>
      <c r="X3507" s="5">
        <f t="shared" si="606"/>
        <v>0</v>
      </c>
      <c r="Y3507" s="5">
        <f t="shared" si="607"/>
        <v>5.1412500000000003</v>
      </c>
      <c r="Z3507" s="5">
        <f t="shared" si="608"/>
        <v>-5.9981250000000008</v>
      </c>
      <c r="AA3507" s="5">
        <f t="shared" si="609"/>
        <v>0.57125000000000004</v>
      </c>
      <c r="AB3507" s="5">
        <f t="shared" si="610"/>
        <v>0.28562500000000046</v>
      </c>
    </row>
    <row r="3508" spans="1:28" x14ac:dyDescent="0.55000000000000004">
      <c r="A3508" s="3" t="s">
        <v>28</v>
      </c>
      <c r="B3508" s="3" t="s">
        <v>1460</v>
      </c>
      <c r="C3508" t="s">
        <v>31</v>
      </c>
      <c r="D3508" s="3" t="s">
        <v>75</v>
      </c>
      <c r="E3508" s="3" t="s">
        <v>5431</v>
      </c>
      <c r="F3508" s="3" t="s">
        <v>35</v>
      </c>
      <c r="G3508" s="5">
        <v>6.25</v>
      </c>
      <c r="H3508">
        <v>3</v>
      </c>
      <c r="I3508" s="5">
        <v>5.7874999875000004</v>
      </c>
      <c r="J3508" s="5">
        <v>1.9291666625000001</v>
      </c>
      <c r="K3508">
        <v>203</v>
      </c>
      <c r="L3508" s="15">
        <v>1.47783251231527E-2</v>
      </c>
      <c r="M3508" s="13">
        <v>6.0041871921182297</v>
      </c>
      <c r="N3508" s="15">
        <v>0</v>
      </c>
      <c r="O3508" s="5">
        <v>0</v>
      </c>
      <c r="P3508" s="5">
        <v>0</v>
      </c>
      <c r="Q3508" s="5">
        <f t="shared" si="600"/>
        <v>5.7874999875000004</v>
      </c>
      <c r="R3508" s="5">
        <f t="shared" si="601"/>
        <v>-5.7874999875000004</v>
      </c>
      <c r="S3508" s="15">
        <f t="shared" si="602"/>
        <v>-1</v>
      </c>
      <c r="T3508">
        <v>0</v>
      </c>
      <c r="U3508" s="5" t="str">
        <f t="shared" si="603"/>
        <v>NA</v>
      </c>
      <c r="V3508" s="15">
        <f t="shared" si="604"/>
        <v>0</v>
      </c>
      <c r="W3508" s="15">
        <f t="shared" si="605"/>
        <v>0</v>
      </c>
      <c r="X3508" s="5">
        <f t="shared" si="606"/>
        <v>0</v>
      </c>
      <c r="Y3508" s="5">
        <f t="shared" si="607"/>
        <v>5.2087499887500002</v>
      </c>
      <c r="Z3508" s="5">
        <f t="shared" si="608"/>
        <v>-6.0768749868750005</v>
      </c>
      <c r="AA3508" s="5">
        <f t="shared" si="609"/>
        <v>0.57874999875000022</v>
      </c>
      <c r="AB3508" s="5">
        <f t="shared" si="610"/>
        <v>0.28937499937500011</v>
      </c>
    </row>
    <row r="3509" spans="1:28" x14ac:dyDescent="0.55000000000000004">
      <c r="A3509" s="3" t="s">
        <v>28</v>
      </c>
      <c r="B3509" s="3" t="s">
        <v>2849</v>
      </c>
      <c r="C3509" t="s">
        <v>31</v>
      </c>
      <c r="D3509" s="3" t="s">
        <v>5157</v>
      </c>
      <c r="E3509" s="3" t="s">
        <v>5449</v>
      </c>
      <c r="F3509" s="3" t="s">
        <v>35</v>
      </c>
      <c r="G3509" s="5">
        <v>6.25</v>
      </c>
      <c r="H3509">
        <v>2</v>
      </c>
      <c r="I3509" s="5">
        <v>5.8</v>
      </c>
      <c r="J3509" s="5">
        <v>2.9</v>
      </c>
      <c r="K3509">
        <v>172</v>
      </c>
      <c r="L3509" s="15">
        <v>1.16279069767442E-2</v>
      </c>
      <c r="M3509" s="13">
        <v>1.8846511627907001</v>
      </c>
      <c r="N3509" s="15">
        <v>0</v>
      </c>
      <c r="O3509" s="5">
        <v>0</v>
      </c>
      <c r="P3509" s="5">
        <v>0</v>
      </c>
      <c r="Q3509" s="5">
        <f t="shared" si="600"/>
        <v>5.8</v>
      </c>
      <c r="R3509" s="5">
        <f t="shared" si="601"/>
        <v>-5.8</v>
      </c>
      <c r="S3509" s="15">
        <f t="shared" si="602"/>
        <v>-1</v>
      </c>
      <c r="T3509">
        <v>0</v>
      </c>
      <c r="U3509" s="5" t="str">
        <f t="shared" si="603"/>
        <v>NA</v>
      </c>
      <c r="V3509" s="15">
        <f t="shared" si="604"/>
        <v>0</v>
      </c>
      <c r="W3509" s="15">
        <f t="shared" si="605"/>
        <v>0</v>
      </c>
      <c r="X3509" s="5">
        <f t="shared" si="606"/>
        <v>0</v>
      </c>
      <c r="Y3509" s="5">
        <f t="shared" si="607"/>
        <v>5.22</v>
      </c>
      <c r="Z3509" s="5">
        <f t="shared" si="608"/>
        <v>-6.09</v>
      </c>
      <c r="AA3509" s="5">
        <f t="shared" si="609"/>
        <v>0.58000000000000007</v>
      </c>
      <c r="AB3509" s="5">
        <f t="shared" si="610"/>
        <v>0.29000000000000004</v>
      </c>
    </row>
    <row r="3510" spans="1:28" x14ac:dyDescent="0.55000000000000004">
      <c r="A3510" s="3" t="s">
        <v>28</v>
      </c>
      <c r="B3510" s="3" t="s">
        <v>3173</v>
      </c>
      <c r="C3510" t="s">
        <v>31</v>
      </c>
      <c r="D3510" s="3" t="s">
        <v>262</v>
      </c>
      <c r="E3510" s="3" t="s">
        <v>2860</v>
      </c>
      <c r="F3510" s="3" t="s">
        <v>35</v>
      </c>
      <c r="G3510" s="5">
        <v>6.25</v>
      </c>
      <c r="H3510">
        <v>2</v>
      </c>
      <c r="I3510" s="5">
        <v>5.8250000000000002</v>
      </c>
      <c r="J3510" s="5">
        <v>2.9125000000000001</v>
      </c>
      <c r="K3510">
        <v>11</v>
      </c>
      <c r="L3510" s="15">
        <v>0.18181818181818202</v>
      </c>
      <c r="M3510" s="13">
        <v>2.7272727272727302</v>
      </c>
      <c r="N3510" s="15">
        <v>0</v>
      </c>
      <c r="O3510" s="5">
        <v>0</v>
      </c>
      <c r="P3510" s="5">
        <v>0</v>
      </c>
      <c r="Q3510" s="5">
        <f t="shared" si="600"/>
        <v>5.8250000000000002</v>
      </c>
      <c r="R3510" s="5">
        <f t="shared" si="601"/>
        <v>-5.8250000000000002</v>
      </c>
      <c r="S3510" s="15">
        <f t="shared" si="602"/>
        <v>-1</v>
      </c>
      <c r="T3510">
        <v>0</v>
      </c>
      <c r="U3510" s="5" t="str">
        <f t="shared" si="603"/>
        <v>NA</v>
      </c>
      <c r="V3510" s="15">
        <f t="shared" si="604"/>
        <v>0</v>
      </c>
      <c r="W3510" s="15">
        <f t="shared" si="605"/>
        <v>0</v>
      </c>
      <c r="X3510" s="5">
        <f t="shared" si="606"/>
        <v>0</v>
      </c>
      <c r="Y3510" s="5">
        <f t="shared" si="607"/>
        <v>5.2425000000000006</v>
      </c>
      <c r="Z3510" s="5">
        <f t="shared" si="608"/>
        <v>-6.1162500000000009</v>
      </c>
      <c r="AA3510" s="5">
        <f t="shared" si="609"/>
        <v>0.58249999999999957</v>
      </c>
      <c r="AB3510" s="5">
        <f t="shared" si="610"/>
        <v>0.29125000000000068</v>
      </c>
    </row>
    <row r="3511" spans="1:28" x14ac:dyDescent="0.55000000000000004">
      <c r="A3511" s="3" t="s">
        <v>28</v>
      </c>
      <c r="B3511" s="3" t="s">
        <v>2935</v>
      </c>
      <c r="C3511" t="s">
        <v>31</v>
      </c>
      <c r="D3511" s="3" t="s">
        <v>75</v>
      </c>
      <c r="E3511" s="3" t="s">
        <v>5118</v>
      </c>
      <c r="F3511" s="3" t="s">
        <v>35</v>
      </c>
      <c r="G3511" s="5">
        <v>6.25</v>
      </c>
      <c r="H3511">
        <v>1</v>
      </c>
      <c r="I3511" s="5">
        <v>5.8375000000000004</v>
      </c>
      <c r="J3511" s="5">
        <v>5.8375000000000004</v>
      </c>
      <c r="K3511">
        <v>6</v>
      </c>
      <c r="L3511" s="15">
        <v>0.16666666666666699</v>
      </c>
      <c r="M3511" s="13">
        <v>1.1666666666666701</v>
      </c>
      <c r="N3511" s="15">
        <v>0</v>
      </c>
      <c r="O3511" s="5">
        <v>0</v>
      </c>
      <c r="P3511" s="5">
        <v>0</v>
      </c>
      <c r="Q3511" s="5">
        <f t="shared" si="600"/>
        <v>5.8375000000000004</v>
      </c>
      <c r="R3511" s="5">
        <f t="shared" si="601"/>
        <v>-5.8375000000000004</v>
      </c>
      <c r="S3511" s="15">
        <f t="shared" si="602"/>
        <v>-1</v>
      </c>
      <c r="T3511">
        <v>0</v>
      </c>
      <c r="U3511" s="5" t="str">
        <f t="shared" si="603"/>
        <v>NA</v>
      </c>
      <c r="V3511" s="15">
        <f t="shared" si="604"/>
        <v>0</v>
      </c>
      <c r="W3511" s="15">
        <f t="shared" si="605"/>
        <v>0</v>
      </c>
      <c r="X3511" s="5">
        <f t="shared" si="606"/>
        <v>0</v>
      </c>
      <c r="Y3511" s="5">
        <f t="shared" si="607"/>
        <v>5.2537500000000001</v>
      </c>
      <c r="Z3511" s="5">
        <f t="shared" si="608"/>
        <v>-6.1293750000000005</v>
      </c>
      <c r="AA3511" s="5">
        <f t="shared" si="609"/>
        <v>0.58375000000000021</v>
      </c>
      <c r="AB3511" s="5">
        <f t="shared" si="610"/>
        <v>0.29187500000000011</v>
      </c>
    </row>
    <row r="3512" spans="1:28" x14ac:dyDescent="0.55000000000000004">
      <c r="A3512" s="3" t="s">
        <v>28</v>
      </c>
      <c r="B3512" s="3" t="s">
        <v>3029</v>
      </c>
      <c r="C3512" t="s">
        <v>31</v>
      </c>
      <c r="D3512" s="3" t="s">
        <v>221</v>
      </c>
      <c r="E3512" s="3" t="s">
        <v>5278</v>
      </c>
      <c r="F3512" s="3" t="s">
        <v>35</v>
      </c>
      <c r="G3512" s="5">
        <v>6.25</v>
      </c>
      <c r="H3512">
        <v>1</v>
      </c>
      <c r="I3512" s="5">
        <v>5.8624999999999998</v>
      </c>
      <c r="J3512" s="5">
        <v>5.8624999999999998</v>
      </c>
      <c r="K3512">
        <v>1</v>
      </c>
      <c r="L3512" s="15">
        <v>1</v>
      </c>
      <c r="M3512" s="13">
        <v>1</v>
      </c>
      <c r="N3512" s="15">
        <v>0</v>
      </c>
      <c r="O3512" s="5">
        <v>0</v>
      </c>
      <c r="P3512" s="5">
        <v>0</v>
      </c>
      <c r="Q3512" s="5">
        <f t="shared" si="600"/>
        <v>5.8624999999999998</v>
      </c>
      <c r="R3512" s="5">
        <f t="shared" si="601"/>
        <v>-5.8624999999999998</v>
      </c>
      <c r="S3512" s="15">
        <f t="shared" si="602"/>
        <v>-1</v>
      </c>
      <c r="T3512">
        <v>0</v>
      </c>
      <c r="U3512" s="5" t="str">
        <f t="shared" si="603"/>
        <v>NA</v>
      </c>
      <c r="V3512" s="15">
        <f t="shared" si="604"/>
        <v>0</v>
      </c>
      <c r="W3512" s="15">
        <f t="shared" si="605"/>
        <v>0</v>
      </c>
      <c r="X3512" s="5">
        <f t="shared" si="606"/>
        <v>0</v>
      </c>
      <c r="Y3512" s="5">
        <f t="shared" si="607"/>
        <v>5.2762500000000001</v>
      </c>
      <c r="Z3512" s="5">
        <f t="shared" si="608"/>
        <v>-6.1556249999999997</v>
      </c>
      <c r="AA3512" s="5">
        <f t="shared" si="609"/>
        <v>0.58624999999999972</v>
      </c>
      <c r="AB3512" s="5">
        <f t="shared" si="610"/>
        <v>0.29312499999999986</v>
      </c>
    </row>
    <row r="3513" spans="1:28" x14ac:dyDescent="0.55000000000000004">
      <c r="A3513" s="3" t="s">
        <v>28</v>
      </c>
      <c r="B3513" s="3" t="s">
        <v>3812</v>
      </c>
      <c r="C3513" t="s">
        <v>31</v>
      </c>
      <c r="D3513" s="3" t="s">
        <v>113</v>
      </c>
      <c r="E3513" s="3" t="s">
        <v>5315</v>
      </c>
      <c r="F3513" s="3" t="s">
        <v>35</v>
      </c>
      <c r="G3513" s="5">
        <v>6.25</v>
      </c>
      <c r="H3513">
        <v>1</v>
      </c>
      <c r="I3513" s="5">
        <v>5.8875000000000002</v>
      </c>
      <c r="J3513" s="5">
        <v>5.8875000000000002</v>
      </c>
      <c r="K3513">
        <v>11</v>
      </c>
      <c r="L3513" s="15">
        <v>9.0909090909090898E-2</v>
      </c>
      <c r="M3513" s="13">
        <v>1.1818181818181801</v>
      </c>
      <c r="N3513" s="15">
        <v>0</v>
      </c>
      <c r="O3513" s="5">
        <v>0</v>
      </c>
      <c r="P3513" s="5">
        <v>0</v>
      </c>
      <c r="Q3513" s="5">
        <f t="shared" si="600"/>
        <v>5.8875000000000002</v>
      </c>
      <c r="R3513" s="5">
        <f t="shared" si="601"/>
        <v>-5.8875000000000002</v>
      </c>
      <c r="S3513" s="15">
        <f t="shared" si="602"/>
        <v>-1</v>
      </c>
      <c r="T3513">
        <v>0</v>
      </c>
      <c r="U3513" s="5" t="str">
        <f t="shared" si="603"/>
        <v>NA</v>
      </c>
      <c r="V3513" s="15">
        <f t="shared" si="604"/>
        <v>0</v>
      </c>
      <c r="W3513" s="15">
        <f t="shared" si="605"/>
        <v>0</v>
      </c>
      <c r="X3513" s="5">
        <f t="shared" si="606"/>
        <v>0</v>
      </c>
      <c r="Y3513" s="5">
        <f t="shared" si="607"/>
        <v>5.2987500000000001</v>
      </c>
      <c r="Z3513" s="5">
        <f t="shared" si="608"/>
        <v>-6.1818750000000007</v>
      </c>
      <c r="AA3513" s="5">
        <f t="shared" si="609"/>
        <v>0.58875000000000011</v>
      </c>
      <c r="AB3513" s="5">
        <f t="shared" si="610"/>
        <v>0.2943750000000005</v>
      </c>
    </row>
    <row r="3514" spans="1:28" x14ac:dyDescent="0.55000000000000004">
      <c r="A3514" s="3" t="s">
        <v>28</v>
      </c>
      <c r="B3514" s="3" t="s">
        <v>5555</v>
      </c>
      <c r="C3514" t="s">
        <v>31</v>
      </c>
      <c r="D3514" s="3" t="s">
        <v>104</v>
      </c>
      <c r="E3514" s="3" t="s">
        <v>5521</v>
      </c>
      <c r="F3514" s="3" t="s">
        <v>35</v>
      </c>
      <c r="G3514" s="5">
        <v>6.25</v>
      </c>
      <c r="H3514">
        <v>1</v>
      </c>
      <c r="I3514" s="5">
        <v>5.8875000000000002</v>
      </c>
      <c r="J3514" s="5">
        <v>5.8875000000000002</v>
      </c>
      <c r="K3514">
        <v>18</v>
      </c>
      <c r="L3514" s="15">
        <v>5.5555555555555601E-2</v>
      </c>
      <c r="M3514" s="13">
        <v>4.4433333333333298</v>
      </c>
      <c r="N3514" s="15">
        <v>0</v>
      </c>
      <c r="O3514" s="5">
        <v>0</v>
      </c>
      <c r="P3514" s="5">
        <v>0</v>
      </c>
      <c r="Q3514" s="5">
        <f t="shared" si="600"/>
        <v>5.8875000000000002</v>
      </c>
      <c r="R3514" s="5">
        <f t="shared" si="601"/>
        <v>-5.8875000000000002</v>
      </c>
      <c r="S3514" s="15">
        <f t="shared" si="602"/>
        <v>-1</v>
      </c>
      <c r="T3514">
        <v>0</v>
      </c>
      <c r="U3514" s="5" t="str">
        <f t="shared" si="603"/>
        <v>NA</v>
      </c>
      <c r="V3514" s="15">
        <f t="shared" si="604"/>
        <v>0</v>
      </c>
      <c r="W3514" s="15">
        <f t="shared" si="605"/>
        <v>0</v>
      </c>
      <c r="X3514" s="5">
        <f t="shared" si="606"/>
        <v>0</v>
      </c>
      <c r="Y3514" s="5">
        <f t="shared" si="607"/>
        <v>5.2987500000000001</v>
      </c>
      <c r="Z3514" s="5">
        <f t="shared" si="608"/>
        <v>-6.1818750000000007</v>
      </c>
      <c r="AA3514" s="5">
        <f t="shared" si="609"/>
        <v>0.58875000000000011</v>
      </c>
      <c r="AB3514" s="5">
        <f t="shared" si="610"/>
        <v>0.2943750000000005</v>
      </c>
    </row>
    <row r="3515" spans="1:28" x14ac:dyDescent="0.55000000000000004">
      <c r="A3515" s="3" t="s">
        <v>28</v>
      </c>
      <c r="B3515" s="3" t="s">
        <v>4650</v>
      </c>
      <c r="C3515" t="s">
        <v>31</v>
      </c>
      <c r="D3515" s="3" t="s">
        <v>32</v>
      </c>
      <c r="E3515" s="3" t="s">
        <v>377</v>
      </c>
      <c r="F3515" s="3" t="s">
        <v>35</v>
      </c>
      <c r="G3515" s="5">
        <v>6.25</v>
      </c>
      <c r="H3515">
        <v>1</v>
      </c>
      <c r="I3515" s="5">
        <v>5.8875000000000002</v>
      </c>
      <c r="J3515" s="5">
        <v>5.8875000000000002</v>
      </c>
      <c r="K3515">
        <v>3</v>
      </c>
      <c r="L3515" s="15">
        <v>0.33333333333333298</v>
      </c>
      <c r="M3515" s="13">
        <v>1.3333333333333299</v>
      </c>
      <c r="N3515" s="15">
        <v>0</v>
      </c>
      <c r="O3515" s="5">
        <v>0</v>
      </c>
      <c r="P3515" s="5">
        <v>0</v>
      </c>
      <c r="Q3515" s="5">
        <f t="shared" si="600"/>
        <v>5.8875000000000002</v>
      </c>
      <c r="R3515" s="5">
        <f t="shared" si="601"/>
        <v>-5.8875000000000002</v>
      </c>
      <c r="S3515" s="15">
        <f t="shared" si="602"/>
        <v>-1</v>
      </c>
      <c r="T3515">
        <v>0</v>
      </c>
      <c r="U3515" s="5" t="str">
        <f t="shared" si="603"/>
        <v>NA</v>
      </c>
      <c r="V3515" s="15">
        <f t="shared" si="604"/>
        <v>0</v>
      </c>
      <c r="W3515" s="15">
        <f t="shared" si="605"/>
        <v>0</v>
      </c>
      <c r="X3515" s="5">
        <f t="shared" si="606"/>
        <v>0</v>
      </c>
      <c r="Y3515" s="5">
        <f t="shared" si="607"/>
        <v>5.2987500000000001</v>
      </c>
      <c r="Z3515" s="5">
        <f t="shared" si="608"/>
        <v>-6.1818750000000007</v>
      </c>
      <c r="AA3515" s="5">
        <f t="shared" si="609"/>
        <v>0.58875000000000011</v>
      </c>
      <c r="AB3515" s="5">
        <f t="shared" si="610"/>
        <v>0.2943750000000005</v>
      </c>
    </row>
    <row r="3516" spans="1:28" x14ac:dyDescent="0.55000000000000004">
      <c r="A3516" s="3" t="s">
        <v>28</v>
      </c>
      <c r="B3516" s="3" t="s">
        <v>1670</v>
      </c>
      <c r="C3516" t="s">
        <v>31</v>
      </c>
      <c r="D3516" s="3" t="s">
        <v>137</v>
      </c>
      <c r="E3516" s="3" t="s">
        <v>5236</v>
      </c>
      <c r="F3516" s="3" t="s">
        <v>35</v>
      </c>
      <c r="G3516" s="5">
        <v>6.25</v>
      </c>
      <c r="H3516">
        <v>2</v>
      </c>
      <c r="I3516" s="5">
        <v>5.9124999999999996</v>
      </c>
      <c r="J3516" s="5">
        <v>2.9562499999999998</v>
      </c>
      <c r="K3516">
        <v>7</v>
      </c>
      <c r="L3516" s="15">
        <v>0.28571428571428603</v>
      </c>
      <c r="M3516" s="13">
        <v>2.1357142857142901</v>
      </c>
      <c r="N3516" s="15">
        <v>0</v>
      </c>
      <c r="O3516" s="5">
        <v>0</v>
      </c>
      <c r="P3516" s="5">
        <v>0</v>
      </c>
      <c r="Q3516" s="5">
        <f t="shared" si="600"/>
        <v>5.9124999999999996</v>
      </c>
      <c r="R3516" s="5">
        <f t="shared" si="601"/>
        <v>-5.9124999999999996</v>
      </c>
      <c r="S3516" s="15">
        <f t="shared" si="602"/>
        <v>-1</v>
      </c>
      <c r="T3516">
        <v>0</v>
      </c>
      <c r="U3516" s="5" t="str">
        <f t="shared" si="603"/>
        <v>NA</v>
      </c>
      <c r="V3516" s="15">
        <f t="shared" si="604"/>
        <v>0</v>
      </c>
      <c r="W3516" s="15">
        <f t="shared" si="605"/>
        <v>0</v>
      </c>
      <c r="X3516" s="5">
        <f t="shared" si="606"/>
        <v>0</v>
      </c>
      <c r="Y3516" s="5">
        <f t="shared" si="607"/>
        <v>5.32125</v>
      </c>
      <c r="Z3516" s="5">
        <f t="shared" si="608"/>
        <v>-6.2081249999999999</v>
      </c>
      <c r="AA3516" s="5">
        <f t="shared" si="609"/>
        <v>0.59124999999999961</v>
      </c>
      <c r="AB3516" s="5">
        <f t="shared" si="610"/>
        <v>0.29562500000000025</v>
      </c>
    </row>
    <row r="3517" spans="1:28" x14ac:dyDescent="0.55000000000000004">
      <c r="A3517" s="3" t="s">
        <v>28</v>
      </c>
      <c r="B3517" s="3" t="s">
        <v>2790</v>
      </c>
      <c r="C3517" t="s">
        <v>31</v>
      </c>
      <c r="D3517" s="3" t="s">
        <v>32</v>
      </c>
      <c r="E3517" s="3" t="s">
        <v>33</v>
      </c>
      <c r="F3517" s="3" t="s">
        <v>35</v>
      </c>
      <c r="G3517" s="5">
        <v>6.25</v>
      </c>
      <c r="H3517">
        <v>2</v>
      </c>
      <c r="I3517" s="5">
        <v>5.9375</v>
      </c>
      <c r="J3517" s="5">
        <v>2.96875</v>
      </c>
      <c r="K3517">
        <v>53</v>
      </c>
      <c r="L3517" s="15">
        <v>3.77358490566038E-2</v>
      </c>
      <c r="M3517" s="13">
        <v>1.28207547169811</v>
      </c>
      <c r="N3517" s="15">
        <v>0</v>
      </c>
      <c r="O3517" s="5">
        <v>0</v>
      </c>
      <c r="P3517" s="5">
        <v>0</v>
      </c>
      <c r="Q3517" s="5">
        <f t="shared" si="600"/>
        <v>5.9375</v>
      </c>
      <c r="R3517" s="5">
        <f t="shared" si="601"/>
        <v>-5.9375</v>
      </c>
      <c r="S3517" s="15">
        <f t="shared" si="602"/>
        <v>-1</v>
      </c>
      <c r="T3517">
        <v>0</v>
      </c>
      <c r="U3517" s="5" t="str">
        <f t="shared" si="603"/>
        <v>NA</v>
      </c>
      <c r="V3517" s="15">
        <f t="shared" si="604"/>
        <v>0</v>
      </c>
      <c r="W3517" s="15">
        <f t="shared" si="605"/>
        <v>0</v>
      </c>
      <c r="X3517" s="5">
        <f t="shared" si="606"/>
        <v>0</v>
      </c>
      <c r="Y3517" s="5">
        <f t="shared" si="607"/>
        <v>5.34375</v>
      </c>
      <c r="Z3517" s="5">
        <f t="shared" si="608"/>
        <v>-6.234375</v>
      </c>
      <c r="AA3517" s="5">
        <f t="shared" si="609"/>
        <v>0.59375</v>
      </c>
      <c r="AB3517" s="5">
        <f t="shared" si="610"/>
        <v>0.296875</v>
      </c>
    </row>
    <row r="3518" spans="1:28" x14ac:dyDescent="0.55000000000000004">
      <c r="A3518" s="3" t="s">
        <v>28</v>
      </c>
      <c r="B3518" s="3" t="s">
        <v>5223</v>
      </c>
      <c r="C3518" t="s">
        <v>31</v>
      </c>
      <c r="D3518" s="3" t="s">
        <v>113</v>
      </c>
      <c r="E3518" s="3" t="s">
        <v>5124</v>
      </c>
      <c r="F3518" s="3" t="s">
        <v>35</v>
      </c>
      <c r="G3518" s="5">
        <v>6.25</v>
      </c>
      <c r="H3518">
        <v>2</v>
      </c>
      <c r="I3518" s="5">
        <v>5.9874999999999998</v>
      </c>
      <c r="J3518" s="5">
        <v>2.9937499999999999</v>
      </c>
      <c r="K3518">
        <v>11</v>
      </c>
      <c r="L3518" s="15">
        <v>0.18181818181818202</v>
      </c>
      <c r="M3518" s="13">
        <v>1.4545454545454499</v>
      </c>
      <c r="N3518" s="15">
        <v>0</v>
      </c>
      <c r="O3518" s="5">
        <v>0</v>
      </c>
      <c r="P3518" s="5">
        <v>0</v>
      </c>
      <c r="Q3518" s="5">
        <f t="shared" si="600"/>
        <v>5.9874999999999998</v>
      </c>
      <c r="R3518" s="5">
        <f t="shared" si="601"/>
        <v>-5.9874999999999998</v>
      </c>
      <c r="S3518" s="15">
        <f t="shared" si="602"/>
        <v>-1</v>
      </c>
      <c r="T3518">
        <v>0</v>
      </c>
      <c r="U3518" s="5" t="str">
        <f t="shared" si="603"/>
        <v>NA</v>
      </c>
      <c r="V3518" s="15">
        <f t="shared" si="604"/>
        <v>0</v>
      </c>
      <c r="W3518" s="15">
        <f t="shared" si="605"/>
        <v>0</v>
      </c>
      <c r="X3518" s="5">
        <f t="shared" si="606"/>
        <v>0</v>
      </c>
      <c r="Y3518" s="5">
        <f t="shared" si="607"/>
        <v>5.3887499999999999</v>
      </c>
      <c r="Z3518" s="5">
        <f t="shared" si="608"/>
        <v>-6.2868750000000002</v>
      </c>
      <c r="AA3518" s="5">
        <f t="shared" si="609"/>
        <v>0.59874999999999989</v>
      </c>
      <c r="AB3518" s="5">
        <f t="shared" si="610"/>
        <v>0.29937500000000039</v>
      </c>
    </row>
    <row r="3519" spans="1:28" x14ac:dyDescent="0.55000000000000004">
      <c r="A3519" s="3" t="s">
        <v>28</v>
      </c>
      <c r="B3519" s="3" t="s">
        <v>5561</v>
      </c>
      <c r="C3519" t="s">
        <v>31</v>
      </c>
      <c r="D3519" s="3" t="s">
        <v>417</v>
      </c>
      <c r="E3519" s="3" t="s">
        <v>5175</v>
      </c>
      <c r="F3519" s="3" t="s">
        <v>35</v>
      </c>
      <c r="G3519" s="5">
        <v>6.25</v>
      </c>
      <c r="H3519">
        <v>1</v>
      </c>
      <c r="I3519" s="5">
        <v>6.0125000000000002</v>
      </c>
      <c r="J3519" s="5">
        <v>6.0125000000000002</v>
      </c>
      <c r="K3519">
        <v>19</v>
      </c>
      <c r="L3519" s="15">
        <v>5.2631578947368397E-2</v>
      </c>
      <c r="M3519" s="13">
        <v>1.42105263157895</v>
      </c>
      <c r="N3519" s="15">
        <v>0</v>
      </c>
      <c r="O3519" s="5">
        <v>0</v>
      </c>
      <c r="P3519" s="5">
        <v>0</v>
      </c>
      <c r="Q3519" s="5">
        <f t="shared" si="600"/>
        <v>6.0125000000000002</v>
      </c>
      <c r="R3519" s="5">
        <f t="shared" si="601"/>
        <v>-6.0125000000000002</v>
      </c>
      <c r="S3519" s="15">
        <f t="shared" si="602"/>
        <v>-1</v>
      </c>
      <c r="T3519">
        <v>0</v>
      </c>
      <c r="U3519" s="5" t="str">
        <f t="shared" si="603"/>
        <v>NA</v>
      </c>
      <c r="V3519" s="15">
        <f t="shared" si="604"/>
        <v>0</v>
      </c>
      <c r="W3519" s="15">
        <f t="shared" si="605"/>
        <v>0</v>
      </c>
      <c r="X3519" s="5">
        <f t="shared" si="606"/>
        <v>0</v>
      </c>
      <c r="Y3519" s="5">
        <f t="shared" si="607"/>
        <v>5.4112499999999999</v>
      </c>
      <c r="Z3519" s="5">
        <f t="shared" si="608"/>
        <v>-6.3131250000000003</v>
      </c>
      <c r="AA3519" s="5">
        <f t="shared" si="609"/>
        <v>0.60125000000000028</v>
      </c>
      <c r="AB3519" s="5">
        <f t="shared" si="610"/>
        <v>0.30062500000000014</v>
      </c>
    </row>
    <row r="3520" spans="1:28" x14ac:dyDescent="0.55000000000000004">
      <c r="A3520" s="3" t="s">
        <v>28</v>
      </c>
      <c r="B3520" s="3" t="s">
        <v>3812</v>
      </c>
      <c r="C3520" t="s">
        <v>31</v>
      </c>
      <c r="D3520" s="3" t="s">
        <v>104</v>
      </c>
      <c r="E3520" s="3" t="s">
        <v>2914</v>
      </c>
      <c r="F3520" s="3" t="s">
        <v>35</v>
      </c>
      <c r="G3520" s="5">
        <v>6.25</v>
      </c>
      <c r="H3520">
        <v>1</v>
      </c>
      <c r="I3520" s="5">
        <v>6.0625</v>
      </c>
      <c r="J3520" s="5">
        <v>6.0625</v>
      </c>
      <c r="K3520">
        <v>56</v>
      </c>
      <c r="L3520" s="15">
        <v>1.7857142857142901E-2</v>
      </c>
      <c r="M3520" s="13">
        <v>1.0873214285714301</v>
      </c>
      <c r="N3520" s="15">
        <v>0</v>
      </c>
      <c r="O3520" s="5">
        <v>0</v>
      </c>
      <c r="P3520" s="5">
        <v>0</v>
      </c>
      <c r="Q3520" s="5">
        <f t="shared" si="600"/>
        <v>6.0625</v>
      </c>
      <c r="R3520" s="5">
        <f t="shared" si="601"/>
        <v>-6.0625</v>
      </c>
      <c r="S3520" s="15">
        <f t="shared" si="602"/>
        <v>-1</v>
      </c>
      <c r="T3520">
        <v>0</v>
      </c>
      <c r="U3520" s="5" t="str">
        <f t="shared" si="603"/>
        <v>NA</v>
      </c>
      <c r="V3520" s="15">
        <f t="shared" si="604"/>
        <v>0</v>
      </c>
      <c r="W3520" s="15">
        <f t="shared" si="605"/>
        <v>0</v>
      </c>
      <c r="X3520" s="5">
        <f t="shared" si="606"/>
        <v>0</v>
      </c>
      <c r="Y3520" s="5">
        <f t="shared" si="607"/>
        <v>5.4562499999999998</v>
      </c>
      <c r="Z3520" s="5">
        <f t="shared" si="608"/>
        <v>-6.3656250000000005</v>
      </c>
      <c r="AA3520" s="5">
        <f t="shared" si="609"/>
        <v>0.60625000000000018</v>
      </c>
      <c r="AB3520" s="5">
        <f t="shared" si="610"/>
        <v>0.30312500000000053</v>
      </c>
    </row>
    <row r="3521" spans="1:28" x14ac:dyDescent="0.55000000000000004">
      <c r="A3521" s="3" t="s">
        <v>28</v>
      </c>
      <c r="B3521" s="3" t="s">
        <v>5245</v>
      </c>
      <c r="C3521" t="s">
        <v>31</v>
      </c>
      <c r="D3521" s="3" t="s">
        <v>262</v>
      </c>
      <c r="E3521" s="3" t="s">
        <v>3031</v>
      </c>
      <c r="F3521" s="3" t="s">
        <v>35</v>
      </c>
      <c r="G3521" s="5">
        <v>6.25</v>
      </c>
      <c r="H3521">
        <v>1</v>
      </c>
      <c r="I3521" s="5">
        <v>6.0750000000000002</v>
      </c>
      <c r="J3521" s="5">
        <v>6.0750000000000002</v>
      </c>
      <c r="K3521">
        <v>13</v>
      </c>
      <c r="L3521" s="15">
        <v>7.69230769230769E-2</v>
      </c>
      <c r="M3521" s="13">
        <v>1.3076923076923099</v>
      </c>
      <c r="N3521" s="15">
        <v>0</v>
      </c>
      <c r="O3521" s="5">
        <v>0</v>
      </c>
      <c r="P3521" s="5">
        <v>0</v>
      </c>
      <c r="Q3521" s="5">
        <f t="shared" si="600"/>
        <v>6.0750000000000002</v>
      </c>
      <c r="R3521" s="5">
        <f t="shared" si="601"/>
        <v>-6.0750000000000002</v>
      </c>
      <c r="S3521" s="15">
        <f t="shared" si="602"/>
        <v>-1</v>
      </c>
      <c r="T3521">
        <v>0</v>
      </c>
      <c r="U3521" s="5" t="str">
        <f t="shared" si="603"/>
        <v>NA</v>
      </c>
      <c r="V3521" s="15">
        <f t="shared" si="604"/>
        <v>0</v>
      </c>
      <c r="W3521" s="15">
        <f t="shared" si="605"/>
        <v>0</v>
      </c>
      <c r="X3521" s="5">
        <f t="shared" si="606"/>
        <v>0</v>
      </c>
      <c r="Y3521" s="5">
        <f t="shared" si="607"/>
        <v>5.4675000000000002</v>
      </c>
      <c r="Z3521" s="5">
        <f t="shared" si="608"/>
        <v>-6.3787500000000001</v>
      </c>
      <c r="AA3521" s="5">
        <f t="shared" si="609"/>
        <v>0.60749999999999993</v>
      </c>
      <c r="AB3521" s="5">
        <f t="shared" si="610"/>
        <v>0.30374999999999996</v>
      </c>
    </row>
    <row r="3522" spans="1:28" x14ac:dyDescent="0.55000000000000004">
      <c r="A3522" s="3" t="s">
        <v>28</v>
      </c>
      <c r="B3522" s="3" t="s">
        <v>2983</v>
      </c>
      <c r="C3522" t="s">
        <v>31</v>
      </c>
      <c r="D3522" s="3" t="s">
        <v>417</v>
      </c>
      <c r="E3522" s="3" t="s">
        <v>418</v>
      </c>
      <c r="F3522" s="3" t="s">
        <v>35</v>
      </c>
      <c r="G3522" s="5">
        <v>6.25</v>
      </c>
      <c r="H3522">
        <v>1</v>
      </c>
      <c r="I3522" s="5">
        <v>6.1</v>
      </c>
      <c r="J3522" s="5">
        <v>6.1</v>
      </c>
      <c r="K3522">
        <v>12</v>
      </c>
      <c r="L3522" s="15">
        <v>8.3333333333333301E-2</v>
      </c>
      <c r="M3522" s="13">
        <v>1.8333333333333299</v>
      </c>
      <c r="N3522" s="15">
        <v>0</v>
      </c>
      <c r="O3522" s="5">
        <v>0</v>
      </c>
      <c r="P3522" s="5">
        <v>0</v>
      </c>
      <c r="Q3522" s="5">
        <f t="shared" ref="Q3522:Q3585" si="611">I3522</f>
        <v>6.1</v>
      </c>
      <c r="R3522" s="5">
        <f t="shared" ref="R3522:R3585" si="612">P3522-Q3522</f>
        <v>-6.1</v>
      </c>
      <c r="S3522" s="15">
        <f t="shared" ref="S3522:S3585" si="613">IF(Q3522=0,0,(P3522-Q3522)/Q3522)</f>
        <v>-1</v>
      </c>
      <c r="T3522">
        <v>0</v>
      </c>
      <c r="U3522" s="5" t="str">
        <f t="shared" ref="U3522:U3585" si="614">IF(T3522=0,"NA",P3522/T3522)</f>
        <v>NA</v>
      </c>
      <c r="V3522" s="15">
        <f t="shared" si="604"/>
        <v>0</v>
      </c>
      <c r="W3522" s="15">
        <f t="shared" si="605"/>
        <v>0</v>
      </c>
      <c r="X3522" s="5">
        <f t="shared" si="606"/>
        <v>0</v>
      </c>
      <c r="Y3522" s="5">
        <f t="shared" si="607"/>
        <v>5.49</v>
      </c>
      <c r="Z3522" s="5">
        <f t="shared" si="608"/>
        <v>-6.4050000000000002</v>
      </c>
      <c r="AA3522" s="5">
        <f t="shared" si="609"/>
        <v>0.60999999999999943</v>
      </c>
      <c r="AB3522" s="5">
        <f t="shared" si="610"/>
        <v>0.3050000000000006</v>
      </c>
    </row>
    <row r="3523" spans="1:28" x14ac:dyDescent="0.55000000000000004">
      <c r="A3523" s="3" t="s">
        <v>28</v>
      </c>
      <c r="B3523" s="3" t="s">
        <v>421</v>
      </c>
      <c r="C3523" t="s">
        <v>31</v>
      </c>
      <c r="D3523" s="3" t="s">
        <v>104</v>
      </c>
      <c r="E3523" s="3" t="s">
        <v>105</v>
      </c>
      <c r="F3523" s="3" t="s">
        <v>35</v>
      </c>
      <c r="G3523" s="5">
        <v>6.25</v>
      </c>
      <c r="H3523">
        <v>4</v>
      </c>
      <c r="I3523" s="5">
        <v>6.125</v>
      </c>
      <c r="J3523" s="5">
        <v>1.53125</v>
      </c>
      <c r="K3523">
        <v>14</v>
      </c>
      <c r="L3523" s="15">
        <v>0.28571428571428603</v>
      </c>
      <c r="M3523" s="13">
        <v>1.5714285714285701</v>
      </c>
      <c r="N3523" s="15">
        <v>0</v>
      </c>
      <c r="O3523" s="5">
        <v>0</v>
      </c>
      <c r="P3523" s="5">
        <v>0</v>
      </c>
      <c r="Q3523" s="5">
        <f t="shared" si="611"/>
        <v>6.125</v>
      </c>
      <c r="R3523" s="5">
        <f t="shared" si="612"/>
        <v>-6.125</v>
      </c>
      <c r="S3523" s="15">
        <f t="shared" si="613"/>
        <v>-1</v>
      </c>
      <c r="T3523">
        <v>0</v>
      </c>
      <c r="U3523" s="5" t="str">
        <f t="shared" si="614"/>
        <v>NA</v>
      </c>
      <c r="V3523" s="15">
        <f t="shared" ref="V3523:V3586" si="615">(L3523*N3523)</f>
        <v>0</v>
      </c>
      <c r="W3523" s="15">
        <f t="shared" ref="W3523:W3586" si="616">IF(P3523=0,0,R3523/P3523)</f>
        <v>0</v>
      </c>
      <c r="X3523" s="5">
        <f t="shared" ref="X3523:X3586" si="617">IF(T3523=0,0,Q3523/T3523)</f>
        <v>0</v>
      </c>
      <c r="Y3523" s="5">
        <f t="shared" ref="Y3523:Y3586" si="618">Q3523*0.9</f>
        <v>5.5125000000000002</v>
      </c>
      <c r="Z3523" s="5">
        <f t="shared" ref="Z3523:Z3586" si="619">R3523*1.05</f>
        <v>-6.4312500000000004</v>
      </c>
      <c r="AA3523" s="5">
        <f t="shared" ref="AA3523:AA3586" si="620">Q3523-Y3523</f>
        <v>0.61249999999999982</v>
      </c>
      <c r="AB3523" s="5">
        <f t="shared" ref="AB3523:AB3586" si="621">R3523-Z3523</f>
        <v>0.30625000000000036</v>
      </c>
    </row>
    <row r="3524" spans="1:28" x14ac:dyDescent="0.55000000000000004">
      <c r="A3524" s="3" t="s">
        <v>28</v>
      </c>
      <c r="B3524" s="3" t="s">
        <v>234</v>
      </c>
      <c r="C3524" t="s">
        <v>31</v>
      </c>
      <c r="D3524" s="3" t="s">
        <v>104</v>
      </c>
      <c r="E3524" s="3" t="s">
        <v>2914</v>
      </c>
      <c r="F3524" s="3" t="s">
        <v>35</v>
      </c>
      <c r="G3524" s="5">
        <v>6.25</v>
      </c>
      <c r="H3524">
        <v>1</v>
      </c>
      <c r="I3524" s="5">
        <v>6.1749999999999998</v>
      </c>
      <c r="J3524" s="5">
        <v>6.1749999999999998</v>
      </c>
      <c r="K3524">
        <v>10</v>
      </c>
      <c r="L3524" s="15">
        <v>0.1</v>
      </c>
      <c r="M3524" s="13">
        <v>1.099</v>
      </c>
      <c r="N3524" s="15">
        <v>0</v>
      </c>
      <c r="O3524" s="5">
        <v>0</v>
      </c>
      <c r="P3524" s="5">
        <v>0</v>
      </c>
      <c r="Q3524" s="5">
        <f t="shared" si="611"/>
        <v>6.1749999999999998</v>
      </c>
      <c r="R3524" s="5">
        <f t="shared" si="612"/>
        <v>-6.1749999999999998</v>
      </c>
      <c r="S3524" s="15">
        <f t="shared" si="613"/>
        <v>-1</v>
      </c>
      <c r="T3524">
        <v>0</v>
      </c>
      <c r="U3524" s="5" t="str">
        <f t="shared" si="614"/>
        <v>NA</v>
      </c>
      <c r="V3524" s="15">
        <f t="shared" si="615"/>
        <v>0</v>
      </c>
      <c r="W3524" s="15">
        <f t="shared" si="616"/>
        <v>0</v>
      </c>
      <c r="X3524" s="5">
        <f t="shared" si="617"/>
        <v>0</v>
      </c>
      <c r="Y3524" s="5">
        <f t="shared" si="618"/>
        <v>5.5575000000000001</v>
      </c>
      <c r="Z3524" s="5">
        <f t="shared" si="619"/>
        <v>-6.4837499999999997</v>
      </c>
      <c r="AA3524" s="5">
        <f t="shared" si="620"/>
        <v>0.61749999999999972</v>
      </c>
      <c r="AB3524" s="5">
        <f t="shared" si="621"/>
        <v>0.30874999999999986</v>
      </c>
    </row>
    <row r="3525" spans="1:28" x14ac:dyDescent="0.55000000000000004">
      <c r="A3525" s="3" t="s">
        <v>28</v>
      </c>
      <c r="B3525" s="3" t="s">
        <v>3173</v>
      </c>
      <c r="C3525" t="s">
        <v>31</v>
      </c>
      <c r="D3525" s="3" t="s">
        <v>104</v>
      </c>
      <c r="E3525" s="3" t="s">
        <v>2914</v>
      </c>
      <c r="F3525" s="3" t="s">
        <v>35</v>
      </c>
      <c r="G3525" s="5">
        <v>6.25</v>
      </c>
      <c r="H3525">
        <v>3</v>
      </c>
      <c r="I3525" s="5">
        <v>6.2374999874999997</v>
      </c>
      <c r="J3525" s="5">
        <v>2.0791666625</v>
      </c>
      <c r="K3525">
        <v>29</v>
      </c>
      <c r="L3525" s="15">
        <v>0.10344827586206901</v>
      </c>
      <c r="M3525" s="13">
        <v>2.8941379310344799</v>
      </c>
      <c r="N3525" s="15">
        <v>0</v>
      </c>
      <c r="O3525" s="5">
        <v>0</v>
      </c>
      <c r="P3525" s="5">
        <v>0</v>
      </c>
      <c r="Q3525" s="5">
        <f t="shared" si="611"/>
        <v>6.2374999874999997</v>
      </c>
      <c r="R3525" s="5">
        <f t="shared" si="612"/>
        <v>-6.2374999874999997</v>
      </c>
      <c r="S3525" s="15">
        <f t="shared" si="613"/>
        <v>-1</v>
      </c>
      <c r="T3525">
        <v>0</v>
      </c>
      <c r="U3525" s="5" t="str">
        <f t="shared" si="614"/>
        <v>NA</v>
      </c>
      <c r="V3525" s="15">
        <f t="shared" si="615"/>
        <v>0</v>
      </c>
      <c r="W3525" s="15">
        <f t="shared" si="616"/>
        <v>0</v>
      </c>
      <c r="X3525" s="5">
        <f t="shared" si="617"/>
        <v>0</v>
      </c>
      <c r="Y3525" s="5">
        <f t="shared" si="618"/>
        <v>5.6137499887499995</v>
      </c>
      <c r="Z3525" s="5">
        <f t="shared" si="619"/>
        <v>-6.5493749868749997</v>
      </c>
      <c r="AA3525" s="5">
        <f t="shared" si="620"/>
        <v>0.62374999875000015</v>
      </c>
      <c r="AB3525" s="5">
        <f t="shared" si="621"/>
        <v>0.31187499937500007</v>
      </c>
    </row>
    <row r="3526" spans="1:28" x14ac:dyDescent="0.55000000000000004">
      <c r="A3526" s="3" t="s">
        <v>28</v>
      </c>
      <c r="B3526" s="3" t="s">
        <v>708</v>
      </c>
      <c r="C3526" t="s">
        <v>31</v>
      </c>
      <c r="D3526" s="3" t="s">
        <v>194</v>
      </c>
      <c r="E3526" s="3" t="s">
        <v>2984</v>
      </c>
      <c r="F3526" s="3" t="s">
        <v>35</v>
      </c>
      <c r="G3526" s="5">
        <v>6.25</v>
      </c>
      <c r="H3526">
        <v>5</v>
      </c>
      <c r="I3526" s="5">
        <v>6.2625000000000002</v>
      </c>
      <c r="J3526" s="5">
        <v>1.2524999999999999</v>
      </c>
      <c r="K3526">
        <v>98</v>
      </c>
      <c r="L3526" s="15">
        <v>5.1020408163265293E-2</v>
      </c>
      <c r="M3526" s="13">
        <v>1.0814285714285701</v>
      </c>
      <c r="N3526" s="15">
        <v>0</v>
      </c>
      <c r="O3526" s="5">
        <v>0</v>
      </c>
      <c r="P3526" s="5">
        <v>0</v>
      </c>
      <c r="Q3526" s="5">
        <f t="shared" si="611"/>
        <v>6.2625000000000002</v>
      </c>
      <c r="R3526" s="5">
        <f t="shared" si="612"/>
        <v>-6.2625000000000002</v>
      </c>
      <c r="S3526" s="15">
        <f t="shared" si="613"/>
        <v>-1</v>
      </c>
      <c r="T3526">
        <v>0</v>
      </c>
      <c r="U3526" s="5" t="str">
        <f t="shared" si="614"/>
        <v>NA</v>
      </c>
      <c r="V3526" s="15">
        <f t="shared" si="615"/>
        <v>0</v>
      </c>
      <c r="W3526" s="15">
        <f t="shared" si="616"/>
        <v>0</v>
      </c>
      <c r="X3526" s="5">
        <f t="shared" si="617"/>
        <v>0</v>
      </c>
      <c r="Y3526" s="5">
        <f t="shared" si="618"/>
        <v>5.6362500000000004</v>
      </c>
      <c r="Z3526" s="5">
        <f t="shared" si="619"/>
        <v>-6.5756250000000005</v>
      </c>
      <c r="AA3526" s="5">
        <f t="shared" si="620"/>
        <v>0.62624999999999975</v>
      </c>
      <c r="AB3526" s="5">
        <f t="shared" si="621"/>
        <v>0.31312500000000032</v>
      </c>
    </row>
    <row r="3527" spans="1:28" x14ac:dyDescent="0.55000000000000004">
      <c r="A3527" s="3" t="s">
        <v>28</v>
      </c>
      <c r="B3527" s="3" t="s">
        <v>5570</v>
      </c>
      <c r="C3527" t="s">
        <v>66</v>
      </c>
      <c r="D3527" s="3" t="s">
        <v>144</v>
      </c>
      <c r="E3527" s="3" t="s">
        <v>374</v>
      </c>
      <c r="F3527" s="3" t="s">
        <v>35</v>
      </c>
      <c r="G3527" s="5">
        <v>6.25</v>
      </c>
      <c r="H3527">
        <v>8</v>
      </c>
      <c r="I3527" s="5">
        <v>6.2874999999999996</v>
      </c>
      <c r="J3527" s="5">
        <v>0.78593749999999996</v>
      </c>
      <c r="K3527">
        <v>37</v>
      </c>
      <c r="L3527" s="15">
        <v>0.21621621621621601</v>
      </c>
      <c r="M3527" s="13">
        <v>1</v>
      </c>
      <c r="N3527" s="15">
        <v>0</v>
      </c>
      <c r="O3527" s="5">
        <v>0</v>
      </c>
      <c r="P3527" s="5">
        <v>0</v>
      </c>
      <c r="Q3527" s="5">
        <f t="shared" si="611"/>
        <v>6.2874999999999996</v>
      </c>
      <c r="R3527" s="5">
        <f t="shared" si="612"/>
        <v>-6.2874999999999996</v>
      </c>
      <c r="S3527" s="15">
        <f t="shared" si="613"/>
        <v>-1</v>
      </c>
      <c r="T3527">
        <v>0</v>
      </c>
      <c r="U3527" s="5" t="str">
        <f t="shared" si="614"/>
        <v>NA</v>
      </c>
      <c r="V3527" s="15">
        <f t="shared" si="615"/>
        <v>0</v>
      </c>
      <c r="W3527" s="15">
        <f t="shared" si="616"/>
        <v>0</v>
      </c>
      <c r="X3527" s="5">
        <f t="shared" si="617"/>
        <v>0</v>
      </c>
      <c r="Y3527" s="5">
        <f t="shared" si="618"/>
        <v>5.6587499999999995</v>
      </c>
      <c r="Z3527" s="5">
        <f t="shared" si="619"/>
        <v>-6.6018749999999997</v>
      </c>
      <c r="AA3527" s="5">
        <f t="shared" si="620"/>
        <v>0.62875000000000014</v>
      </c>
      <c r="AB3527" s="5">
        <f t="shared" si="621"/>
        <v>0.31437500000000007</v>
      </c>
    </row>
    <row r="3528" spans="1:28" x14ac:dyDescent="0.55000000000000004">
      <c r="A3528" s="3" t="s">
        <v>28</v>
      </c>
      <c r="B3528" s="3" t="s">
        <v>3682</v>
      </c>
      <c r="C3528" t="s">
        <v>31</v>
      </c>
      <c r="D3528" s="3" t="s">
        <v>32</v>
      </c>
      <c r="E3528" s="3" t="s">
        <v>467</v>
      </c>
      <c r="F3528" s="3" t="s">
        <v>35</v>
      </c>
      <c r="G3528" s="5">
        <v>6.25</v>
      </c>
      <c r="H3528">
        <v>2</v>
      </c>
      <c r="I3528" s="5">
        <v>6.3875000000000002</v>
      </c>
      <c r="J3528" s="5">
        <v>3.1937500000000001</v>
      </c>
      <c r="K3528">
        <v>57</v>
      </c>
      <c r="L3528" s="15">
        <v>3.5087719298245598E-2</v>
      </c>
      <c r="M3528" s="13">
        <v>2.0299999999999998</v>
      </c>
      <c r="N3528" s="15">
        <v>0</v>
      </c>
      <c r="O3528" s="5">
        <v>0</v>
      </c>
      <c r="P3528" s="5">
        <v>0</v>
      </c>
      <c r="Q3528" s="5">
        <f t="shared" si="611"/>
        <v>6.3875000000000002</v>
      </c>
      <c r="R3528" s="5">
        <f t="shared" si="612"/>
        <v>-6.3875000000000002</v>
      </c>
      <c r="S3528" s="15">
        <f t="shared" si="613"/>
        <v>-1</v>
      </c>
      <c r="T3528">
        <v>0</v>
      </c>
      <c r="U3528" s="5" t="str">
        <f t="shared" si="614"/>
        <v>NA</v>
      </c>
      <c r="V3528" s="15">
        <f t="shared" si="615"/>
        <v>0</v>
      </c>
      <c r="W3528" s="15">
        <f t="shared" si="616"/>
        <v>0</v>
      </c>
      <c r="X3528" s="5">
        <f t="shared" si="617"/>
        <v>0</v>
      </c>
      <c r="Y3528" s="5">
        <f t="shared" si="618"/>
        <v>5.7487500000000002</v>
      </c>
      <c r="Z3528" s="5">
        <f t="shared" si="619"/>
        <v>-6.7068750000000001</v>
      </c>
      <c r="AA3528" s="5">
        <f t="shared" si="620"/>
        <v>0.63874999999999993</v>
      </c>
      <c r="AB3528" s="5">
        <f t="shared" si="621"/>
        <v>0.31937499999999996</v>
      </c>
    </row>
    <row r="3529" spans="1:28" x14ac:dyDescent="0.55000000000000004">
      <c r="A3529" s="3" t="s">
        <v>28</v>
      </c>
      <c r="B3529" s="3" t="s">
        <v>4426</v>
      </c>
      <c r="C3529" t="s">
        <v>31</v>
      </c>
      <c r="D3529" s="3" t="s">
        <v>32</v>
      </c>
      <c r="E3529" s="3" t="s">
        <v>2686</v>
      </c>
      <c r="F3529" s="3" t="s">
        <v>35</v>
      </c>
      <c r="G3529" s="5">
        <v>6.25</v>
      </c>
      <c r="H3529">
        <v>3</v>
      </c>
      <c r="I3529" s="5">
        <v>6.5250000000000004</v>
      </c>
      <c r="J3529" s="5">
        <v>2.1749999999999998</v>
      </c>
      <c r="K3529">
        <v>160</v>
      </c>
      <c r="L3529" s="15">
        <v>1.8749999999999999E-2</v>
      </c>
      <c r="M3529" s="13">
        <v>1.5231874999999999</v>
      </c>
      <c r="N3529" s="15">
        <v>0</v>
      </c>
      <c r="O3529" s="5">
        <v>0</v>
      </c>
      <c r="P3529" s="5">
        <v>0</v>
      </c>
      <c r="Q3529" s="5">
        <f t="shared" si="611"/>
        <v>6.5250000000000004</v>
      </c>
      <c r="R3529" s="5">
        <f t="shared" si="612"/>
        <v>-6.5250000000000004</v>
      </c>
      <c r="S3529" s="15">
        <f t="shared" si="613"/>
        <v>-1</v>
      </c>
      <c r="T3529">
        <v>0</v>
      </c>
      <c r="U3529" s="5" t="str">
        <f t="shared" si="614"/>
        <v>NA</v>
      </c>
      <c r="V3529" s="15">
        <f t="shared" si="615"/>
        <v>0</v>
      </c>
      <c r="W3529" s="15">
        <f t="shared" si="616"/>
        <v>0</v>
      </c>
      <c r="X3529" s="5">
        <f t="shared" si="617"/>
        <v>0</v>
      </c>
      <c r="Y3529" s="5">
        <f t="shared" si="618"/>
        <v>5.8725000000000005</v>
      </c>
      <c r="Z3529" s="5">
        <f t="shared" si="619"/>
        <v>-6.8512500000000003</v>
      </c>
      <c r="AA3529" s="5">
        <f t="shared" si="620"/>
        <v>0.65249999999999986</v>
      </c>
      <c r="AB3529" s="5">
        <f t="shared" si="621"/>
        <v>0.32624999999999993</v>
      </c>
    </row>
    <row r="3530" spans="1:28" x14ac:dyDescent="0.55000000000000004">
      <c r="A3530" s="3" t="s">
        <v>28</v>
      </c>
      <c r="B3530" s="3" t="s">
        <v>3023</v>
      </c>
      <c r="C3530" t="s">
        <v>31</v>
      </c>
      <c r="D3530" s="3" t="s">
        <v>113</v>
      </c>
      <c r="E3530" s="3" t="s">
        <v>5451</v>
      </c>
      <c r="F3530" s="3" t="s">
        <v>35</v>
      </c>
      <c r="G3530" s="5">
        <v>6.25</v>
      </c>
      <c r="H3530">
        <v>3</v>
      </c>
      <c r="I3530" s="5">
        <v>6.6249999749999997</v>
      </c>
      <c r="J3530" s="5">
        <v>2.2083333249999999</v>
      </c>
      <c r="K3530">
        <v>74</v>
      </c>
      <c r="L3530" s="15">
        <v>4.0540540540540501E-2</v>
      </c>
      <c r="M3530" s="13">
        <v>6.7395945945945996</v>
      </c>
      <c r="N3530" s="15">
        <v>0</v>
      </c>
      <c r="O3530" s="5">
        <v>0</v>
      </c>
      <c r="P3530" s="5">
        <v>0</v>
      </c>
      <c r="Q3530" s="5">
        <f t="shared" si="611"/>
        <v>6.6249999749999997</v>
      </c>
      <c r="R3530" s="5">
        <f t="shared" si="612"/>
        <v>-6.6249999749999997</v>
      </c>
      <c r="S3530" s="15">
        <f t="shared" si="613"/>
        <v>-1</v>
      </c>
      <c r="T3530">
        <v>0</v>
      </c>
      <c r="U3530" s="5" t="str">
        <f t="shared" si="614"/>
        <v>NA</v>
      </c>
      <c r="V3530" s="15">
        <f t="shared" si="615"/>
        <v>0</v>
      </c>
      <c r="W3530" s="15">
        <f t="shared" si="616"/>
        <v>0</v>
      </c>
      <c r="X3530" s="5">
        <f t="shared" si="617"/>
        <v>0</v>
      </c>
      <c r="Y3530" s="5">
        <f t="shared" si="618"/>
        <v>5.9624999775000003</v>
      </c>
      <c r="Z3530" s="5">
        <f t="shared" si="619"/>
        <v>-6.9562499737500003</v>
      </c>
      <c r="AA3530" s="5">
        <f t="shared" si="620"/>
        <v>0.66249999749999944</v>
      </c>
      <c r="AB3530" s="5">
        <f t="shared" si="621"/>
        <v>0.33124999875000061</v>
      </c>
    </row>
    <row r="3531" spans="1:28" x14ac:dyDescent="0.55000000000000004">
      <c r="A3531" s="3" t="s">
        <v>28</v>
      </c>
      <c r="B3531" s="3" t="s">
        <v>3175</v>
      </c>
      <c r="C3531" t="s">
        <v>31</v>
      </c>
      <c r="D3531" s="3" t="s">
        <v>194</v>
      </c>
      <c r="E3531" s="3" t="s">
        <v>2952</v>
      </c>
      <c r="F3531" s="3" t="s">
        <v>35</v>
      </c>
      <c r="G3531" s="5">
        <v>6.25</v>
      </c>
      <c r="H3531">
        <v>4</v>
      </c>
      <c r="I3531" s="5">
        <v>6.6875</v>
      </c>
      <c r="J3531" s="5">
        <v>1.671875</v>
      </c>
      <c r="K3531">
        <v>170</v>
      </c>
      <c r="L3531" s="15">
        <v>2.3529411764705899E-2</v>
      </c>
      <c r="M3531" s="13">
        <v>1</v>
      </c>
      <c r="N3531" s="15">
        <v>0</v>
      </c>
      <c r="O3531" s="5">
        <v>0</v>
      </c>
      <c r="P3531" s="5">
        <v>0</v>
      </c>
      <c r="Q3531" s="5">
        <f t="shared" si="611"/>
        <v>6.6875</v>
      </c>
      <c r="R3531" s="5">
        <f t="shared" si="612"/>
        <v>-6.6875</v>
      </c>
      <c r="S3531" s="15">
        <f t="shared" si="613"/>
        <v>-1</v>
      </c>
      <c r="T3531">
        <v>0</v>
      </c>
      <c r="U3531" s="5" t="str">
        <f t="shared" si="614"/>
        <v>NA</v>
      </c>
      <c r="V3531" s="15">
        <f t="shared" si="615"/>
        <v>0</v>
      </c>
      <c r="W3531" s="15">
        <f t="shared" si="616"/>
        <v>0</v>
      </c>
      <c r="X3531" s="5">
        <f t="shared" si="617"/>
        <v>0</v>
      </c>
      <c r="Y3531" s="5">
        <f t="shared" si="618"/>
        <v>6.0187499999999998</v>
      </c>
      <c r="Z3531" s="5">
        <f t="shared" si="619"/>
        <v>-7.0218750000000005</v>
      </c>
      <c r="AA3531" s="5">
        <f t="shared" si="620"/>
        <v>0.66875000000000018</v>
      </c>
      <c r="AB3531" s="5">
        <f t="shared" si="621"/>
        <v>0.33437500000000053</v>
      </c>
    </row>
    <row r="3532" spans="1:28" x14ac:dyDescent="0.55000000000000004">
      <c r="A3532" s="3" t="s">
        <v>28</v>
      </c>
      <c r="B3532" s="3" t="s">
        <v>1672</v>
      </c>
      <c r="C3532" t="s">
        <v>31</v>
      </c>
      <c r="D3532" s="3" t="s">
        <v>32</v>
      </c>
      <c r="E3532" s="3" t="s">
        <v>2744</v>
      </c>
      <c r="F3532" s="3" t="s">
        <v>35</v>
      </c>
      <c r="G3532" s="5">
        <v>6.25</v>
      </c>
      <c r="H3532">
        <v>4</v>
      </c>
      <c r="I3532" s="5">
        <v>6.7625000000000002</v>
      </c>
      <c r="J3532" s="5">
        <v>1.690625</v>
      </c>
      <c r="K3532">
        <v>96</v>
      </c>
      <c r="L3532" s="15">
        <v>4.1666666666666699E-2</v>
      </c>
      <c r="M3532" s="13">
        <v>1.3618749999999999</v>
      </c>
      <c r="N3532" s="15">
        <v>0</v>
      </c>
      <c r="O3532" s="5">
        <v>0</v>
      </c>
      <c r="P3532" s="5">
        <v>0</v>
      </c>
      <c r="Q3532" s="5">
        <f t="shared" si="611"/>
        <v>6.7625000000000002</v>
      </c>
      <c r="R3532" s="5">
        <f t="shared" si="612"/>
        <v>-6.7625000000000002</v>
      </c>
      <c r="S3532" s="15">
        <f t="shared" si="613"/>
        <v>-1</v>
      </c>
      <c r="T3532">
        <v>0</v>
      </c>
      <c r="U3532" s="5" t="str">
        <f t="shared" si="614"/>
        <v>NA</v>
      </c>
      <c r="V3532" s="15">
        <f t="shared" si="615"/>
        <v>0</v>
      </c>
      <c r="W3532" s="15">
        <f t="shared" si="616"/>
        <v>0</v>
      </c>
      <c r="X3532" s="5">
        <f t="shared" si="617"/>
        <v>0</v>
      </c>
      <c r="Y3532" s="5">
        <f t="shared" si="618"/>
        <v>6.0862500000000006</v>
      </c>
      <c r="Z3532" s="5">
        <f t="shared" si="619"/>
        <v>-7.1006250000000009</v>
      </c>
      <c r="AA3532" s="5">
        <f t="shared" si="620"/>
        <v>0.67624999999999957</v>
      </c>
      <c r="AB3532" s="5">
        <f t="shared" si="621"/>
        <v>0.33812500000000068</v>
      </c>
    </row>
    <row r="3533" spans="1:28" x14ac:dyDescent="0.55000000000000004">
      <c r="A3533" s="3" t="s">
        <v>28</v>
      </c>
      <c r="B3533" s="3" t="s">
        <v>1765</v>
      </c>
      <c r="C3533" t="s">
        <v>66</v>
      </c>
      <c r="D3533" s="3" t="s">
        <v>325</v>
      </c>
      <c r="E3533" s="3" t="s">
        <v>400</v>
      </c>
      <c r="F3533" s="3" t="s">
        <v>35</v>
      </c>
      <c r="G3533" s="5">
        <v>6.25</v>
      </c>
      <c r="H3533">
        <v>9</v>
      </c>
      <c r="I3533" s="5">
        <v>6.9499999125</v>
      </c>
      <c r="J3533" s="5">
        <v>0.7722222125</v>
      </c>
      <c r="K3533">
        <v>1378</v>
      </c>
      <c r="L3533" s="15">
        <v>6.5312046444121899E-3</v>
      </c>
      <c r="M3533" s="13">
        <v>1</v>
      </c>
      <c r="N3533" s="15">
        <v>0</v>
      </c>
      <c r="O3533" s="5">
        <v>0</v>
      </c>
      <c r="P3533" s="5">
        <v>0</v>
      </c>
      <c r="Q3533" s="5">
        <f t="shared" si="611"/>
        <v>6.9499999125</v>
      </c>
      <c r="R3533" s="5">
        <f t="shared" si="612"/>
        <v>-6.9499999125</v>
      </c>
      <c r="S3533" s="15">
        <f t="shared" si="613"/>
        <v>-1</v>
      </c>
      <c r="T3533">
        <v>0</v>
      </c>
      <c r="U3533" s="5" t="str">
        <f t="shared" si="614"/>
        <v>NA</v>
      </c>
      <c r="V3533" s="15">
        <f t="shared" si="615"/>
        <v>0</v>
      </c>
      <c r="W3533" s="15">
        <f t="shared" si="616"/>
        <v>0</v>
      </c>
      <c r="X3533" s="5">
        <f t="shared" si="617"/>
        <v>0</v>
      </c>
      <c r="Y3533" s="5">
        <f t="shared" si="618"/>
        <v>6.2549999212500005</v>
      </c>
      <c r="Z3533" s="5">
        <f t="shared" si="619"/>
        <v>-7.2974999081250003</v>
      </c>
      <c r="AA3533" s="5">
        <f t="shared" si="620"/>
        <v>0.69499999124999956</v>
      </c>
      <c r="AB3533" s="5">
        <f t="shared" si="621"/>
        <v>0.34749999562500022</v>
      </c>
    </row>
    <row r="3534" spans="1:28" x14ac:dyDescent="0.55000000000000004">
      <c r="A3534" s="3" t="s">
        <v>28</v>
      </c>
      <c r="B3534" s="3" t="s">
        <v>708</v>
      </c>
      <c r="C3534" t="s">
        <v>31</v>
      </c>
      <c r="D3534" s="3" t="s">
        <v>137</v>
      </c>
      <c r="E3534" s="3" t="s">
        <v>5236</v>
      </c>
      <c r="F3534" s="3" t="s">
        <v>35</v>
      </c>
      <c r="G3534" s="5">
        <v>6.25</v>
      </c>
      <c r="H3534">
        <v>3</v>
      </c>
      <c r="I3534" s="5">
        <v>6.9749999999999996</v>
      </c>
      <c r="J3534" s="5">
        <v>2.3250000000000002</v>
      </c>
      <c r="K3534">
        <v>104</v>
      </c>
      <c r="L3534" s="15">
        <v>2.8846153846153803E-2</v>
      </c>
      <c r="M3534" s="13">
        <v>1.14336538461538</v>
      </c>
      <c r="N3534" s="15">
        <v>0</v>
      </c>
      <c r="O3534" s="5">
        <v>0</v>
      </c>
      <c r="P3534" s="5">
        <v>0</v>
      </c>
      <c r="Q3534" s="5">
        <f t="shared" si="611"/>
        <v>6.9749999999999996</v>
      </c>
      <c r="R3534" s="5">
        <f t="shared" si="612"/>
        <v>-6.9749999999999996</v>
      </c>
      <c r="S3534" s="15">
        <f t="shared" si="613"/>
        <v>-1</v>
      </c>
      <c r="T3534">
        <v>0</v>
      </c>
      <c r="U3534" s="5" t="str">
        <f t="shared" si="614"/>
        <v>NA</v>
      </c>
      <c r="V3534" s="15">
        <f t="shared" si="615"/>
        <v>0</v>
      </c>
      <c r="W3534" s="15">
        <f t="shared" si="616"/>
        <v>0</v>
      </c>
      <c r="X3534" s="5">
        <f t="shared" si="617"/>
        <v>0</v>
      </c>
      <c r="Y3534" s="5">
        <f t="shared" si="618"/>
        <v>6.2774999999999999</v>
      </c>
      <c r="Z3534" s="5">
        <f t="shared" si="619"/>
        <v>-7.3237499999999995</v>
      </c>
      <c r="AA3534" s="5">
        <f t="shared" si="620"/>
        <v>0.69749999999999979</v>
      </c>
      <c r="AB3534" s="5">
        <f t="shared" si="621"/>
        <v>0.34874999999999989</v>
      </c>
    </row>
    <row r="3535" spans="1:28" x14ac:dyDescent="0.55000000000000004">
      <c r="A3535" s="3" t="s">
        <v>28</v>
      </c>
      <c r="B3535" s="3" t="s">
        <v>5170</v>
      </c>
      <c r="C3535" t="s">
        <v>31</v>
      </c>
      <c r="D3535" s="3" t="s">
        <v>194</v>
      </c>
      <c r="E3535" s="3" t="s">
        <v>3908</v>
      </c>
      <c r="F3535" s="3" t="s">
        <v>35</v>
      </c>
      <c r="G3535" s="5">
        <v>6.25</v>
      </c>
      <c r="H3535">
        <v>2</v>
      </c>
      <c r="I3535" s="5">
        <v>6.9874999999999998</v>
      </c>
      <c r="J3535" s="5">
        <v>3.4937499999999999</v>
      </c>
      <c r="K3535">
        <v>5</v>
      </c>
      <c r="L3535" s="15">
        <v>0.4</v>
      </c>
      <c r="M3535" s="13">
        <v>4.2</v>
      </c>
      <c r="N3535" s="15">
        <v>0</v>
      </c>
      <c r="O3535" s="5">
        <v>0</v>
      </c>
      <c r="P3535" s="5">
        <v>0</v>
      </c>
      <c r="Q3535" s="5">
        <f t="shared" si="611"/>
        <v>6.9874999999999998</v>
      </c>
      <c r="R3535" s="5">
        <f t="shared" si="612"/>
        <v>-6.9874999999999998</v>
      </c>
      <c r="S3535" s="15">
        <f t="shared" si="613"/>
        <v>-1</v>
      </c>
      <c r="T3535">
        <v>0</v>
      </c>
      <c r="U3535" s="5" t="str">
        <f t="shared" si="614"/>
        <v>NA</v>
      </c>
      <c r="V3535" s="15">
        <f t="shared" si="615"/>
        <v>0</v>
      </c>
      <c r="W3535" s="15">
        <f t="shared" si="616"/>
        <v>0</v>
      </c>
      <c r="X3535" s="5">
        <f t="shared" si="617"/>
        <v>0</v>
      </c>
      <c r="Y3535" s="5">
        <f t="shared" si="618"/>
        <v>6.2887500000000003</v>
      </c>
      <c r="Z3535" s="5">
        <f t="shared" si="619"/>
        <v>-7.336875</v>
      </c>
      <c r="AA3535" s="5">
        <f t="shared" si="620"/>
        <v>0.69874999999999954</v>
      </c>
      <c r="AB3535" s="5">
        <f t="shared" si="621"/>
        <v>0.34937500000000021</v>
      </c>
    </row>
    <row r="3536" spans="1:28" x14ac:dyDescent="0.55000000000000004">
      <c r="A3536" s="3" t="s">
        <v>28</v>
      </c>
      <c r="B3536" s="3" t="s">
        <v>2281</v>
      </c>
      <c r="C3536" t="s">
        <v>31</v>
      </c>
      <c r="D3536" s="3" t="s">
        <v>32</v>
      </c>
      <c r="E3536" s="3" t="s">
        <v>575</v>
      </c>
      <c r="F3536" s="3" t="s">
        <v>35</v>
      </c>
      <c r="G3536" s="5">
        <v>6.25</v>
      </c>
      <c r="H3536">
        <v>3</v>
      </c>
      <c r="I3536" s="5">
        <v>6.9874999874999997</v>
      </c>
      <c r="J3536" s="5">
        <v>2.3291666625</v>
      </c>
      <c r="K3536">
        <v>112</v>
      </c>
      <c r="L3536" s="15">
        <v>2.6785714285714302E-2</v>
      </c>
      <c r="M3536" s="13">
        <v>1.16892857142857</v>
      </c>
      <c r="N3536" s="15">
        <v>0</v>
      </c>
      <c r="O3536" s="5">
        <v>0</v>
      </c>
      <c r="P3536" s="5">
        <v>0</v>
      </c>
      <c r="Q3536" s="5">
        <f t="shared" si="611"/>
        <v>6.9874999874999997</v>
      </c>
      <c r="R3536" s="5">
        <f t="shared" si="612"/>
        <v>-6.9874999874999997</v>
      </c>
      <c r="S3536" s="15">
        <f t="shared" si="613"/>
        <v>-1</v>
      </c>
      <c r="T3536">
        <v>0</v>
      </c>
      <c r="U3536" s="5" t="str">
        <f t="shared" si="614"/>
        <v>NA</v>
      </c>
      <c r="V3536" s="15">
        <f t="shared" si="615"/>
        <v>0</v>
      </c>
      <c r="W3536" s="15">
        <f t="shared" si="616"/>
        <v>0</v>
      </c>
      <c r="X3536" s="5">
        <f t="shared" si="617"/>
        <v>0</v>
      </c>
      <c r="Y3536" s="5">
        <f t="shared" si="618"/>
        <v>6.2887499887500002</v>
      </c>
      <c r="Z3536" s="5">
        <f t="shared" si="619"/>
        <v>-7.3368749868750003</v>
      </c>
      <c r="AA3536" s="5">
        <f t="shared" si="620"/>
        <v>0.69874999874999943</v>
      </c>
      <c r="AB3536" s="5">
        <f t="shared" si="621"/>
        <v>0.34937499937500061</v>
      </c>
    </row>
    <row r="3537" spans="1:28" x14ac:dyDescent="0.55000000000000004">
      <c r="A3537" s="3" t="s">
        <v>28</v>
      </c>
      <c r="B3537" s="3" t="s">
        <v>5195</v>
      </c>
      <c r="C3537" t="s">
        <v>31</v>
      </c>
      <c r="D3537" s="3" t="s">
        <v>133</v>
      </c>
      <c r="E3537" s="3" t="s">
        <v>3024</v>
      </c>
      <c r="F3537" s="3" t="s">
        <v>35</v>
      </c>
      <c r="G3537" s="5">
        <v>6.25</v>
      </c>
      <c r="H3537">
        <v>2</v>
      </c>
      <c r="I3537" s="5">
        <v>7.0250000000000004</v>
      </c>
      <c r="J3537" s="5">
        <v>3.5125000000000002</v>
      </c>
      <c r="K3537">
        <v>25</v>
      </c>
      <c r="L3537" s="15">
        <v>0.08</v>
      </c>
      <c r="M3537" s="13">
        <v>4.1584000000000003</v>
      </c>
      <c r="N3537" s="15">
        <v>0</v>
      </c>
      <c r="O3537" s="5">
        <v>0</v>
      </c>
      <c r="P3537" s="5">
        <v>0</v>
      </c>
      <c r="Q3537" s="5">
        <f t="shared" si="611"/>
        <v>7.0250000000000004</v>
      </c>
      <c r="R3537" s="5">
        <f t="shared" si="612"/>
        <v>-7.0250000000000004</v>
      </c>
      <c r="S3537" s="15">
        <f t="shared" si="613"/>
        <v>-1</v>
      </c>
      <c r="T3537">
        <v>0</v>
      </c>
      <c r="U3537" s="5" t="str">
        <f t="shared" si="614"/>
        <v>NA</v>
      </c>
      <c r="V3537" s="15">
        <f t="shared" si="615"/>
        <v>0</v>
      </c>
      <c r="W3537" s="15">
        <f t="shared" si="616"/>
        <v>0</v>
      </c>
      <c r="X3537" s="5">
        <f t="shared" si="617"/>
        <v>0</v>
      </c>
      <c r="Y3537" s="5">
        <f t="shared" si="618"/>
        <v>6.3225000000000007</v>
      </c>
      <c r="Z3537" s="5">
        <f t="shared" si="619"/>
        <v>-7.3762500000000006</v>
      </c>
      <c r="AA3537" s="5">
        <f t="shared" si="620"/>
        <v>0.70249999999999968</v>
      </c>
      <c r="AB3537" s="5">
        <f t="shared" si="621"/>
        <v>0.35125000000000028</v>
      </c>
    </row>
    <row r="3538" spans="1:28" x14ac:dyDescent="0.55000000000000004">
      <c r="A3538" s="3" t="s">
        <v>28</v>
      </c>
      <c r="B3538" s="3" t="s">
        <v>1710</v>
      </c>
      <c r="C3538" t="s">
        <v>66</v>
      </c>
      <c r="D3538" s="3" t="s">
        <v>144</v>
      </c>
      <c r="E3538" s="3" t="s">
        <v>49</v>
      </c>
      <c r="F3538" s="3" t="s">
        <v>35</v>
      </c>
      <c r="G3538" s="5">
        <v>6.25</v>
      </c>
      <c r="H3538">
        <v>5</v>
      </c>
      <c r="I3538" s="5">
        <v>7.1</v>
      </c>
      <c r="J3538" s="5">
        <v>1.42</v>
      </c>
      <c r="K3538">
        <v>190</v>
      </c>
      <c r="L3538" s="15">
        <v>2.6315789473684199E-2</v>
      </c>
      <c r="M3538" s="13">
        <v>1.22789473684211</v>
      </c>
      <c r="N3538" s="15">
        <v>0</v>
      </c>
      <c r="O3538" s="5">
        <v>0</v>
      </c>
      <c r="P3538" s="5">
        <v>0</v>
      </c>
      <c r="Q3538" s="5">
        <f t="shared" si="611"/>
        <v>7.1</v>
      </c>
      <c r="R3538" s="5">
        <f t="shared" si="612"/>
        <v>-7.1</v>
      </c>
      <c r="S3538" s="15">
        <f t="shared" si="613"/>
        <v>-1</v>
      </c>
      <c r="T3538">
        <v>0</v>
      </c>
      <c r="U3538" s="5" t="str">
        <f t="shared" si="614"/>
        <v>NA</v>
      </c>
      <c r="V3538" s="15">
        <f t="shared" si="615"/>
        <v>0</v>
      </c>
      <c r="W3538" s="15">
        <f t="shared" si="616"/>
        <v>0</v>
      </c>
      <c r="X3538" s="5">
        <f t="shared" si="617"/>
        <v>0</v>
      </c>
      <c r="Y3538" s="5">
        <f t="shared" si="618"/>
        <v>6.39</v>
      </c>
      <c r="Z3538" s="5">
        <f t="shared" si="619"/>
        <v>-7.4550000000000001</v>
      </c>
      <c r="AA3538" s="5">
        <f t="shared" si="620"/>
        <v>0.71</v>
      </c>
      <c r="AB3538" s="5">
        <f t="shared" si="621"/>
        <v>0.35500000000000043</v>
      </c>
    </row>
    <row r="3539" spans="1:28" x14ac:dyDescent="0.55000000000000004">
      <c r="A3539" s="3" t="s">
        <v>28</v>
      </c>
      <c r="B3539" s="3" t="s">
        <v>4060</v>
      </c>
      <c r="C3539" t="s">
        <v>31</v>
      </c>
      <c r="D3539" s="3" t="s">
        <v>32</v>
      </c>
      <c r="E3539" s="3" t="s">
        <v>2690</v>
      </c>
      <c r="F3539" s="3" t="s">
        <v>35</v>
      </c>
      <c r="G3539" s="5">
        <v>6.25</v>
      </c>
      <c r="H3539">
        <v>6</v>
      </c>
      <c r="I3539" s="5">
        <v>7.2249999750000002</v>
      </c>
      <c r="J3539" s="5">
        <v>1.2041666625</v>
      </c>
      <c r="K3539">
        <v>1456</v>
      </c>
      <c r="L3539" s="15">
        <v>4.1208791208791201E-3</v>
      </c>
      <c r="M3539" s="13">
        <v>1.0270192307692301</v>
      </c>
      <c r="N3539" s="15">
        <v>0</v>
      </c>
      <c r="O3539" s="5">
        <v>0</v>
      </c>
      <c r="P3539" s="5">
        <v>0</v>
      </c>
      <c r="Q3539" s="5">
        <f t="shared" si="611"/>
        <v>7.2249999750000002</v>
      </c>
      <c r="R3539" s="5">
        <f t="shared" si="612"/>
        <v>-7.2249999750000002</v>
      </c>
      <c r="S3539" s="15">
        <f t="shared" si="613"/>
        <v>-1</v>
      </c>
      <c r="T3539">
        <v>0</v>
      </c>
      <c r="U3539" s="5" t="str">
        <f t="shared" si="614"/>
        <v>NA</v>
      </c>
      <c r="V3539" s="15">
        <f t="shared" si="615"/>
        <v>0</v>
      </c>
      <c r="W3539" s="15">
        <f t="shared" si="616"/>
        <v>0</v>
      </c>
      <c r="X3539" s="5">
        <f t="shared" si="617"/>
        <v>0</v>
      </c>
      <c r="Y3539" s="5">
        <f t="shared" si="618"/>
        <v>6.5024999775000003</v>
      </c>
      <c r="Z3539" s="5">
        <f t="shared" si="619"/>
        <v>-7.5862499737500002</v>
      </c>
      <c r="AA3539" s="5">
        <f t="shared" si="620"/>
        <v>0.72249999749999994</v>
      </c>
      <c r="AB3539" s="5">
        <f t="shared" si="621"/>
        <v>0.36124999874999997</v>
      </c>
    </row>
    <row r="3540" spans="1:28" x14ac:dyDescent="0.55000000000000004">
      <c r="A3540" s="3" t="s">
        <v>28</v>
      </c>
      <c r="B3540" s="3" t="s">
        <v>1832</v>
      </c>
      <c r="C3540" t="s">
        <v>31</v>
      </c>
      <c r="D3540" s="3" t="s">
        <v>104</v>
      </c>
      <c r="E3540" s="3" t="s">
        <v>285</v>
      </c>
      <c r="F3540" s="3" t="s">
        <v>35</v>
      </c>
      <c r="G3540" s="5">
        <v>6.25</v>
      </c>
      <c r="H3540">
        <v>5</v>
      </c>
      <c r="I3540" s="5">
        <v>7.3250000000000002</v>
      </c>
      <c r="J3540" s="5">
        <v>1.4650000000000001</v>
      </c>
      <c r="K3540">
        <v>34</v>
      </c>
      <c r="L3540" s="15">
        <v>0.14705882352941202</v>
      </c>
      <c r="M3540" s="13">
        <v>1.76470588235294</v>
      </c>
      <c r="N3540" s="15">
        <v>0</v>
      </c>
      <c r="O3540" s="5">
        <v>0</v>
      </c>
      <c r="P3540" s="5">
        <v>0</v>
      </c>
      <c r="Q3540" s="5">
        <f t="shared" si="611"/>
        <v>7.3250000000000002</v>
      </c>
      <c r="R3540" s="5">
        <f t="shared" si="612"/>
        <v>-7.3250000000000002</v>
      </c>
      <c r="S3540" s="15">
        <f t="shared" si="613"/>
        <v>-1</v>
      </c>
      <c r="T3540">
        <v>0</v>
      </c>
      <c r="U3540" s="5" t="str">
        <f t="shared" si="614"/>
        <v>NA</v>
      </c>
      <c r="V3540" s="15">
        <f t="shared" si="615"/>
        <v>0</v>
      </c>
      <c r="W3540" s="15">
        <f t="shared" si="616"/>
        <v>0</v>
      </c>
      <c r="X3540" s="5">
        <f t="shared" si="617"/>
        <v>0</v>
      </c>
      <c r="Y3540" s="5">
        <f t="shared" si="618"/>
        <v>6.5925000000000002</v>
      </c>
      <c r="Z3540" s="5">
        <f t="shared" si="619"/>
        <v>-7.6912500000000001</v>
      </c>
      <c r="AA3540" s="5">
        <f t="shared" si="620"/>
        <v>0.73249999999999993</v>
      </c>
      <c r="AB3540" s="5">
        <f t="shared" si="621"/>
        <v>0.36624999999999996</v>
      </c>
    </row>
    <row r="3541" spans="1:28" x14ac:dyDescent="0.55000000000000004">
      <c r="A3541" s="3" t="s">
        <v>28</v>
      </c>
      <c r="B3541" s="3" t="s">
        <v>1460</v>
      </c>
      <c r="C3541" t="s">
        <v>31</v>
      </c>
      <c r="D3541" s="3" t="s">
        <v>40</v>
      </c>
      <c r="E3541" s="3" t="s">
        <v>388</v>
      </c>
      <c r="F3541" s="3" t="s">
        <v>35</v>
      </c>
      <c r="G3541" s="5">
        <v>6.25</v>
      </c>
      <c r="H3541">
        <v>2</v>
      </c>
      <c r="I3541" s="5">
        <v>7.3624999999999998</v>
      </c>
      <c r="J3541" s="5">
        <v>3.6812499999999999</v>
      </c>
      <c r="K3541">
        <v>247</v>
      </c>
      <c r="L3541" s="15">
        <v>8.0971659919028306E-3</v>
      </c>
      <c r="M3541" s="13">
        <v>5.0047368421052596</v>
      </c>
      <c r="N3541" s="15">
        <v>0</v>
      </c>
      <c r="O3541" s="5">
        <v>0</v>
      </c>
      <c r="P3541" s="5">
        <v>0</v>
      </c>
      <c r="Q3541" s="5">
        <f t="shared" si="611"/>
        <v>7.3624999999999998</v>
      </c>
      <c r="R3541" s="5">
        <f t="shared" si="612"/>
        <v>-7.3624999999999998</v>
      </c>
      <c r="S3541" s="15">
        <f t="shared" si="613"/>
        <v>-1</v>
      </c>
      <c r="T3541">
        <v>0</v>
      </c>
      <c r="U3541" s="5" t="str">
        <f t="shared" si="614"/>
        <v>NA</v>
      </c>
      <c r="V3541" s="15">
        <f t="shared" si="615"/>
        <v>0</v>
      </c>
      <c r="W3541" s="15">
        <f t="shared" si="616"/>
        <v>0</v>
      </c>
      <c r="X3541" s="5">
        <f t="shared" si="617"/>
        <v>0</v>
      </c>
      <c r="Y3541" s="5">
        <f t="shared" si="618"/>
        <v>6.6262499999999998</v>
      </c>
      <c r="Z3541" s="5">
        <f t="shared" si="619"/>
        <v>-7.7306249999999999</v>
      </c>
      <c r="AA3541" s="5">
        <f t="shared" si="620"/>
        <v>0.73625000000000007</v>
      </c>
      <c r="AB3541" s="5">
        <f t="shared" si="621"/>
        <v>0.36812500000000004</v>
      </c>
    </row>
    <row r="3542" spans="1:28" x14ac:dyDescent="0.55000000000000004">
      <c r="A3542" s="3" t="s">
        <v>28</v>
      </c>
      <c r="B3542" s="3" t="s">
        <v>3181</v>
      </c>
      <c r="C3542" t="s">
        <v>31</v>
      </c>
      <c r="D3542" s="3" t="s">
        <v>194</v>
      </c>
      <c r="E3542" s="3" t="s">
        <v>2984</v>
      </c>
      <c r="F3542" s="3" t="s">
        <v>35</v>
      </c>
      <c r="G3542" s="5">
        <v>6.25</v>
      </c>
      <c r="H3542">
        <v>4</v>
      </c>
      <c r="I3542" s="5">
        <v>7.4</v>
      </c>
      <c r="J3542" s="5">
        <v>1.85</v>
      </c>
      <c r="K3542">
        <v>83</v>
      </c>
      <c r="L3542" s="15">
        <v>4.81927710843374E-2</v>
      </c>
      <c r="M3542" s="13">
        <v>1.31192771084337</v>
      </c>
      <c r="N3542" s="15">
        <v>0</v>
      </c>
      <c r="O3542" s="5">
        <v>0</v>
      </c>
      <c r="P3542" s="5">
        <v>0</v>
      </c>
      <c r="Q3542" s="5">
        <f t="shared" si="611"/>
        <v>7.4</v>
      </c>
      <c r="R3542" s="5">
        <f t="shared" si="612"/>
        <v>-7.4</v>
      </c>
      <c r="S3542" s="15">
        <f t="shared" si="613"/>
        <v>-1</v>
      </c>
      <c r="T3542">
        <v>0</v>
      </c>
      <c r="U3542" s="5" t="str">
        <f t="shared" si="614"/>
        <v>NA</v>
      </c>
      <c r="V3542" s="15">
        <f t="shared" si="615"/>
        <v>0</v>
      </c>
      <c r="W3542" s="15">
        <f t="shared" si="616"/>
        <v>0</v>
      </c>
      <c r="X3542" s="5">
        <f t="shared" si="617"/>
        <v>0</v>
      </c>
      <c r="Y3542" s="5">
        <f t="shared" si="618"/>
        <v>6.66</v>
      </c>
      <c r="Z3542" s="5">
        <f t="shared" si="619"/>
        <v>-7.7700000000000005</v>
      </c>
      <c r="AA3542" s="5">
        <f t="shared" si="620"/>
        <v>0.74000000000000021</v>
      </c>
      <c r="AB3542" s="5">
        <f t="shared" si="621"/>
        <v>0.37000000000000011</v>
      </c>
    </row>
    <row r="3543" spans="1:28" x14ac:dyDescent="0.55000000000000004">
      <c r="A3543" s="3" t="s">
        <v>28</v>
      </c>
      <c r="B3543" s="3" t="s">
        <v>3175</v>
      </c>
      <c r="C3543" t="s">
        <v>31</v>
      </c>
      <c r="D3543" s="3" t="s">
        <v>262</v>
      </c>
      <c r="E3543" s="3" t="s">
        <v>5413</v>
      </c>
      <c r="F3543" s="3" t="s">
        <v>35</v>
      </c>
      <c r="G3543" s="5">
        <v>6.25</v>
      </c>
      <c r="H3543">
        <v>5</v>
      </c>
      <c r="I3543" s="5">
        <v>7.5125000000000002</v>
      </c>
      <c r="J3543" s="5">
        <v>1.5024999999999999</v>
      </c>
      <c r="K3543">
        <v>457</v>
      </c>
      <c r="L3543" s="15">
        <v>1.09409190371991E-2</v>
      </c>
      <c r="M3543" s="13">
        <v>1.0170678336980301</v>
      </c>
      <c r="N3543" s="15">
        <v>0</v>
      </c>
      <c r="O3543" s="5">
        <v>0</v>
      </c>
      <c r="P3543" s="5">
        <v>0</v>
      </c>
      <c r="Q3543" s="5">
        <f t="shared" si="611"/>
        <v>7.5125000000000002</v>
      </c>
      <c r="R3543" s="5">
        <f t="shared" si="612"/>
        <v>-7.5125000000000002</v>
      </c>
      <c r="S3543" s="15">
        <f t="shared" si="613"/>
        <v>-1</v>
      </c>
      <c r="T3543">
        <v>0</v>
      </c>
      <c r="U3543" s="5" t="str">
        <f t="shared" si="614"/>
        <v>NA</v>
      </c>
      <c r="V3543" s="15">
        <f t="shared" si="615"/>
        <v>0</v>
      </c>
      <c r="W3543" s="15">
        <f t="shared" si="616"/>
        <v>0</v>
      </c>
      <c r="X3543" s="5">
        <f t="shared" si="617"/>
        <v>0</v>
      </c>
      <c r="Y3543" s="5">
        <f t="shared" si="618"/>
        <v>6.7612500000000004</v>
      </c>
      <c r="Z3543" s="5">
        <f t="shared" si="619"/>
        <v>-7.8881250000000005</v>
      </c>
      <c r="AA3543" s="5">
        <f t="shared" si="620"/>
        <v>0.75124999999999975</v>
      </c>
      <c r="AB3543" s="5">
        <f t="shared" si="621"/>
        <v>0.37562500000000032</v>
      </c>
    </row>
    <row r="3544" spans="1:28" x14ac:dyDescent="0.55000000000000004">
      <c r="A3544" s="3" t="s">
        <v>28</v>
      </c>
      <c r="B3544" s="3" t="s">
        <v>3173</v>
      </c>
      <c r="C3544" t="s">
        <v>31</v>
      </c>
      <c r="D3544" s="3" t="s">
        <v>75</v>
      </c>
      <c r="E3544" s="3" t="s">
        <v>5481</v>
      </c>
      <c r="F3544" s="3" t="s">
        <v>35</v>
      </c>
      <c r="G3544" s="5">
        <v>6.25</v>
      </c>
      <c r="H3544">
        <v>4</v>
      </c>
      <c r="I3544" s="5">
        <v>7.625</v>
      </c>
      <c r="J3544" s="5">
        <v>1.90625</v>
      </c>
      <c r="K3544">
        <v>25</v>
      </c>
      <c r="L3544" s="15">
        <v>0.16</v>
      </c>
      <c r="M3544" s="13">
        <v>1.84</v>
      </c>
      <c r="N3544" s="15">
        <v>0</v>
      </c>
      <c r="O3544" s="5">
        <v>0</v>
      </c>
      <c r="P3544" s="5">
        <v>0</v>
      </c>
      <c r="Q3544" s="5">
        <f t="shared" si="611"/>
        <v>7.625</v>
      </c>
      <c r="R3544" s="5">
        <f t="shared" si="612"/>
        <v>-7.625</v>
      </c>
      <c r="S3544" s="15">
        <f t="shared" si="613"/>
        <v>-1</v>
      </c>
      <c r="T3544">
        <v>0</v>
      </c>
      <c r="U3544" s="5" t="str">
        <f t="shared" si="614"/>
        <v>NA</v>
      </c>
      <c r="V3544" s="15">
        <f t="shared" si="615"/>
        <v>0</v>
      </c>
      <c r="W3544" s="15">
        <f t="shared" si="616"/>
        <v>0</v>
      </c>
      <c r="X3544" s="5">
        <f t="shared" si="617"/>
        <v>0</v>
      </c>
      <c r="Y3544" s="5">
        <f t="shared" si="618"/>
        <v>6.8624999999999998</v>
      </c>
      <c r="Z3544" s="5">
        <f t="shared" si="619"/>
        <v>-8.0062499999999996</v>
      </c>
      <c r="AA3544" s="5">
        <f t="shared" si="620"/>
        <v>0.76250000000000018</v>
      </c>
      <c r="AB3544" s="5">
        <f t="shared" si="621"/>
        <v>0.38124999999999964</v>
      </c>
    </row>
    <row r="3545" spans="1:28" x14ac:dyDescent="0.55000000000000004">
      <c r="A3545" s="3" t="s">
        <v>28</v>
      </c>
      <c r="B3545" s="3" t="s">
        <v>3497</v>
      </c>
      <c r="C3545" t="s">
        <v>31</v>
      </c>
      <c r="D3545" s="3" t="s">
        <v>32</v>
      </c>
      <c r="E3545" s="3" t="s">
        <v>2714</v>
      </c>
      <c r="F3545" s="3" t="s">
        <v>35</v>
      </c>
      <c r="G3545" s="5">
        <v>6.25</v>
      </c>
      <c r="H3545">
        <v>9</v>
      </c>
      <c r="I3545" s="5">
        <v>7.6624999874999995</v>
      </c>
      <c r="J3545" s="5">
        <v>0.85138888749999997</v>
      </c>
      <c r="K3545">
        <v>630</v>
      </c>
      <c r="L3545" s="15">
        <v>1.4285714285714299E-2</v>
      </c>
      <c r="M3545" s="13">
        <v>1.4652698412698399</v>
      </c>
      <c r="N3545" s="15">
        <v>0</v>
      </c>
      <c r="O3545" s="5">
        <v>0</v>
      </c>
      <c r="P3545" s="5">
        <v>0</v>
      </c>
      <c r="Q3545" s="5">
        <f t="shared" si="611"/>
        <v>7.6624999874999995</v>
      </c>
      <c r="R3545" s="5">
        <f t="shared" si="612"/>
        <v>-7.6624999874999995</v>
      </c>
      <c r="S3545" s="15">
        <f t="shared" si="613"/>
        <v>-1</v>
      </c>
      <c r="T3545">
        <v>0</v>
      </c>
      <c r="U3545" s="5" t="str">
        <f t="shared" si="614"/>
        <v>NA</v>
      </c>
      <c r="V3545" s="15">
        <f t="shared" si="615"/>
        <v>0</v>
      </c>
      <c r="W3545" s="15">
        <f t="shared" si="616"/>
        <v>0</v>
      </c>
      <c r="X3545" s="5">
        <f t="shared" si="617"/>
        <v>0</v>
      </c>
      <c r="Y3545" s="5">
        <f t="shared" si="618"/>
        <v>6.8962499887499993</v>
      </c>
      <c r="Z3545" s="5">
        <f t="shared" si="619"/>
        <v>-8.0456249868749996</v>
      </c>
      <c r="AA3545" s="5">
        <f t="shared" si="620"/>
        <v>0.76624999875000022</v>
      </c>
      <c r="AB3545" s="5">
        <f t="shared" si="621"/>
        <v>0.38312499937500011</v>
      </c>
    </row>
    <row r="3546" spans="1:28" x14ac:dyDescent="0.55000000000000004">
      <c r="A3546" s="3" t="s">
        <v>28</v>
      </c>
      <c r="B3546" s="3" t="s">
        <v>1565</v>
      </c>
      <c r="C3546" t="s">
        <v>66</v>
      </c>
      <c r="D3546" s="3" t="s">
        <v>144</v>
      </c>
      <c r="E3546" s="3" t="s">
        <v>49</v>
      </c>
      <c r="F3546" s="3" t="s">
        <v>35</v>
      </c>
      <c r="G3546" s="5">
        <v>6.25</v>
      </c>
      <c r="H3546">
        <v>5</v>
      </c>
      <c r="I3546" s="5">
        <v>7.8125</v>
      </c>
      <c r="J3546" s="5">
        <v>1.5625</v>
      </c>
      <c r="K3546">
        <v>69</v>
      </c>
      <c r="L3546" s="15">
        <v>7.2463768115942004E-2</v>
      </c>
      <c r="M3546" s="13">
        <v>1.0863768115942001</v>
      </c>
      <c r="N3546" s="15">
        <v>0</v>
      </c>
      <c r="O3546" s="5">
        <v>0</v>
      </c>
      <c r="P3546" s="5">
        <v>0</v>
      </c>
      <c r="Q3546" s="5">
        <f t="shared" si="611"/>
        <v>7.8125</v>
      </c>
      <c r="R3546" s="5">
        <f t="shared" si="612"/>
        <v>-7.8125</v>
      </c>
      <c r="S3546" s="15">
        <f t="shared" si="613"/>
        <v>-1</v>
      </c>
      <c r="T3546">
        <v>0</v>
      </c>
      <c r="U3546" s="5" t="str">
        <f t="shared" si="614"/>
        <v>NA</v>
      </c>
      <c r="V3546" s="15">
        <f t="shared" si="615"/>
        <v>0</v>
      </c>
      <c r="W3546" s="15">
        <f t="shared" si="616"/>
        <v>0</v>
      </c>
      <c r="X3546" s="5">
        <f t="shared" si="617"/>
        <v>0</v>
      </c>
      <c r="Y3546" s="5">
        <f t="shared" si="618"/>
        <v>7.03125</v>
      </c>
      <c r="Z3546" s="5">
        <f t="shared" si="619"/>
        <v>-8.203125</v>
      </c>
      <c r="AA3546" s="5">
        <f t="shared" si="620"/>
        <v>0.78125</v>
      </c>
      <c r="AB3546" s="5">
        <f t="shared" si="621"/>
        <v>0.390625</v>
      </c>
    </row>
    <row r="3547" spans="1:28" x14ac:dyDescent="0.55000000000000004">
      <c r="A3547" s="3" t="s">
        <v>28</v>
      </c>
      <c r="B3547" s="3" t="s">
        <v>2788</v>
      </c>
      <c r="C3547" t="s">
        <v>31</v>
      </c>
      <c r="D3547" s="3" t="s">
        <v>32</v>
      </c>
      <c r="E3547" s="3" t="s">
        <v>377</v>
      </c>
      <c r="F3547" s="3" t="s">
        <v>35</v>
      </c>
      <c r="G3547" s="5">
        <v>6.25</v>
      </c>
      <c r="H3547">
        <v>3</v>
      </c>
      <c r="I3547" s="5">
        <v>7.875</v>
      </c>
      <c r="J3547" s="5">
        <v>2.625</v>
      </c>
      <c r="K3547">
        <v>18</v>
      </c>
      <c r="L3547" s="15">
        <v>0.16666666666666699</v>
      </c>
      <c r="M3547" s="13">
        <v>1.3888888888888899</v>
      </c>
      <c r="N3547" s="15">
        <v>0</v>
      </c>
      <c r="O3547" s="5">
        <v>0</v>
      </c>
      <c r="P3547" s="5">
        <v>0</v>
      </c>
      <c r="Q3547" s="5">
        <f t="shared" si="611"/>
        <v>7.875</v>
      </c>
      <c r="R3547" s="5">
        <f t="shared" si="612"/>
        <v>-7.875</v>
      </c>
      <c r="S3547" s="15">
        <f t="shared" si="613"/>
        <v>-1</v>
      </c>
      <c r="T3547">
        <v>0</v>
      </c>
      <c r="U3547" s="5" t="str">
        <f t="shared" si="614"/>
        <v>NA</v>
      </c>
      <c r="V3547" s="15">
        <f t="shared" si="615"/>
        <v>0</v>
      </c>
      <c r="W3547" s="15">
        <f t="shared" si="616"/>
        <v>0</v>
      </c>
      <c r="X3547" s="5">
        <f t="shared" si="617"/>
        <v>0</v>
      </c>
      <c r="Y3547" s="5">
        <f t="shared" si="618"/>
        <v>7.0875000000000004</v>
      </c>
      <c r="Z3547" s="5">
        <f t="shared" si="619"/>
        <v>-8.2687500000000007</v>
      </c>
      <c r="AA3547" s="5">
        <f t="shared" si="620"/>
        <v>0.78749999999999964</v>
      </c>
      <c r="AB3547" s="5">
        <f t="shared" si="621"/>
        <v>0.39375000000000071</v>
      </c>
    </row>
    <row r="3548" spans="1:28" x14ac:dyDescent="0.55000000000000004">
      <c r="A3548" s="3" t="s">
        <v>28</v>
      </c>
      <c r="B3548" s="3" t="s">
        <v>564</v>
      </c>
      <c r="C3548" t="s">
        <v>31</v>
      </c>
      <c r="D3548" s="3" t="s">
        <v>32</v>
      </c>
      <c r="E3548" s="3" t="s">
        <v>697</v>
      </c>
      <c r="F3548" s="3" t="s">
        <v>35</v>
      </c>
      <c r="G3548" s="5">
        <v>6.25</v>
      </c>
      <c r="H3548">
        <v>5</v>
      </c>
      <c r="I3548" s="5">
        <v>8.1</v>
      </c>
      <c r="J3548" s="5">
        <v>1.62</v>
      </c>
      <c r="K3548">
        <v>1141</v>
      </c>
      <c r="L3548" s="15">
        <v>4.3821209465381202E-3</v>
      </c>
      <c r="M3548" s="13">
        <v>1.0015249780894</v>
      </c>
      <c r="N3548" s="15">
        <v>0</v>
      </c>
      <c r="O3548" s="5">
        <v>0</v>
      </c>
      <c r="P3548" s="5">
        <v>0</v>
      </c>
      <c r="Q3548" s="5">
        <f t="shared" si="611"/>
        <v>8.1</v>
      </c>
      <c r="R3548" s="5">
        <f t="shared" si="612"/>
        <v>-8.1</v>
      </c>
      <c r="S3548" s="15">
        <f t="shared" si="613"/>
        <v>-1</v>
      </c>
      <c r="T3548">
        <v>0</v>
      </c>
      <c r="U3548" s="5" t="str">
        <f t="shared" si="614"/>
        <v>NA</v>
      </c>
      <c r="V3548" s="15">
        <f t="shared" si="615"/>
        <v>0</v>
      </c>
      <c r="W3548" s="15">
        <f t="shared" si="616"/>
        <v>0</v>
      </c>
      <c r="X3548" s="5">
        <f t="shared" si="617"/>
        <v>0</v>
      </c>
      <c r="Y3548" s="5">
        <f t="shared" si="618"/>
        <v>7.29</v>
      </c>
      <c r="Z3548" s="5">
        <f t="shared" si="619"/>
        <v>-8.5050000000000008</v>
      </c>
      <c r="AA3548" s="5">
        <f t="shared" si="620"/>
        <v>0.80999999999999961</v>
      </c>
      <c r="AB3548" s="5">
        <f t="shared" si="621"/>
        <v>0.40500000000000114</v>
      </c>
    </row>
    <row r="3549" spans="1:28" x14ac:dyDescent="0.55000000000000004">
      <c r="A3549" s="3" t="s">
        <v>28</v>
      </c>
      <c r="B3549" s="3" t="s">
        <v>5150</v>
      </c>
      <c r="C3549" t="s">
        <v>31</v>
      </c>
      <c r="D3549" s="3" t="s">
        <v>262</v>
      </c>
      <c r="E3549" s="3" t="s">
        <v>3031</v>
      </c>
      <c r="F3549" s="3" t="s">
        <v>35</v>
      </c>
      <c r="G3549" s="5">
        <v>6.25</v>
      </c>
      <c r="H3549">
        <v>2</v>
      </c>
      <c r="I3549" s="5">
        <v>8.125</v>
      </c>
      <c r="J3549" s="5">
        <v>4.0625</v>
      </c>
      <c r="K3549">
        <v>9</v>
      </c>
      <c r="L3549" s="15">
        <v>0.22222222222222199</v>
      </c>
      <c r="M3549" s="13">
        <v>2.1111111111111098</v>
      </c>
      <c r="N3549" s="15">
        <v>0</v>
      </c>
      <c r="O3549" s="5">
        <v>0</v>
      </c>
      <c r="P3549" s="5">
        <v>0</v>
      </c>
      <c r="Q3549" s="5">
        <f t="shared" si="611"/>
        <v>8.125</v>
      </c>
      <c r="R3549" s="5">
        <f t="shared" si="612"/>
        <v>-8.125</v>
      </c>
      <c r="S3549" s="15">
        <f t="shared" si="613"/>
        <v>-1</v>
      </c>
      <c r="T3549">
        <v>0</v>
      </c>
      <c r="U3549" s="5" t="str">
        <f t="shared" si="614"/>
        <v>NA</v>
      </c>
      <c r="V3549" s="15">
        <f t="shared" si="615"/>
        <v>0</v>
      </c>
      <c r="W3549" s="15">
        <f t="shared" si="616"/>
        <v>0</v>
      </c>
      <c r="X3549" s="5">
        <f t="shared" si="617"/>
        <v>0</v>
      </c>
      <c r="Y3549" s="5">
        <f t="shared" si="618"/>
        <v>7.3125</v>
      </c>
      <c r="Z3549" s="5">
        <f t="shared" si="619"/>
        <v>-8.53125</v>
      </c>
      <c r="AA3549" s="5">
        <f t="shared" si="620"/>
        <v>0.8125</v>
      </c>
      <c r="AB3549" s="5">
        <f t="shared" si="621"/>
        <v>0.40625</v>
      </c>
    </row>
    <row r="3550" spans="1:28" x14ac:dyDescent="0.55000000000000004">
      <c r="A3550" s="3" t="s">
        <v>28</v>
      </c>
      <c r="B3550" s="3" t="s">
        <v>2890</v>
      </c>
      <c r="C3550" t="s">
        <v>31</v>
      </c>
      <c r="D3550" s="3" t="s">
        <v>32</v>
      </c>
      <c r="E3550" s="3" t="s">
        <v>575</v>
      </c>
      <c r="F3550" s="3" t="s">
        <v>35</v>
      </c>
      <c r="G3550" s="5">
        <v>6.25</v>
      </c>
      <c r="H3550">
        <v>5</v>
      </c>
      <c r="I3550" s="5">
        <v>8.1999999999999993</v>
      </c>
      <c r="J3550" s="5">
        <v>1.64</v>
      </c>
      <c r="K3550">
        <v>165</v>
      </c>
      <c r="L3550" s="15">
        <v>3.0303030303030297E-2</v>
      </c>
      <c r="M3550" s="13">
        <v>2.5037575757575801</v>
      </c>
      <c r="N3550" s="15">
        <v>0</v>
      </c>
      <c r="O3550" s="5">
        <v>0</v>
      </c>
      <c r="P3550" s="5">
        <v>0</v>
      </c>
      <c r="Q3550" s="5">
        <f t="shared" si="611"/>
        <v>8.1999999999999993</v>
      </c>
      <c r="R3550" s="5">
        <f t="shared" si="612"/>
        <v>-8.1999999999999993</v>
      </c>
      <c r="S3550" s="15">
        <f t="shared" si="613"/>
        <v>-1</v>
      </c>
      <c r="T3550">
        <v>0</v>
      </c>
      <c r="U3550" s="5" t="str">
        <f t="shared" si="614"/>
        <v>NA</v>
      </c>
      <c r="V3550" s="15">
        <f t="shared" si="615"/>
        <v>0</v>
      </c>
      <c r="W3550" s="15">
        <f t="shared" si="616"/>
        <v>0</v>
      </c>
      <c r="X3550" s="5">
        <f t="shared" si="617"/>
        <v>0</v>
      </c>
      <c r="Y3550" s="5">
        <f t="shared" si="618"/>
        <v>7.38</v>
      </c>
      <c r="Z3550" s="5">
        <f t="shared" si="619"/>
        <v>-8.61</v>
      </c>
      <c r="AA3550" s="5">
        <f t="shared" si="620"/>
        <v>0.8199999999999994</v>
      </c>
      <c r="AB3550" s="5">
        <f t="shared" si="621"/>
        <v>0.41000000000000014</v>
      </c>
    </row>
    <row r="3551" spans="1:28" x14ac:dyDescent="0.55000000000000004">
      <c r="A3551" s="3" t="s">
        <v>28</v>
      </c>
      <c r="B3551" s="3" t="s">
        <v>5195</v>
      </c>
      <c r="C3551" t="s">
        <v>31</v>
      </c>
      <c r="D3551" s="3" t="s">
        <v>75</v>
      </c>
      <c r="E3551" s="3" t="s">
        <v>5185</v>
      </c>
      <c r="F3551" s="3" t="s">
        <v>35</v>
      </c>
      <c r="G3551" s="5">
        <v>6.25</v>
      </c>
      <c r="H3551">
        <v>4</v>
      </c>
      <c r="I3551" s="5">
        <v>8.35</v>
      </c>
      <c r="J3551" s="5">
        <v>2.0874999999999999</v>
      </c>
      <c r="K3551">
        <v>156</v>
      </c>
      <c r="L3551" s="15">
        <v>2.5641025641025599E-2</v>
      </c>
      <c r="M3551" s="13">
        <v>5.4556410256410297</v>
      </c>
      <c r="N3551" s="15">
        <v>0</v>
      </c>
      <c r="O3551" s="5">
        <v>0</v>
      </c>
      <c r="P3551" s="5">
        <v>0</v>
      </c>
      <c r="Q3551" s="5">
        <f t="shared" si="611"/>
        <v>8.35</v>
      </c>
      <c r="R3551" s="5">
        <f t="shared" si="612"/>
        <v>-8.35</v>
      </c>
      <c r="S3551" s="15">
        <f t="shared" si="613"/>
        <v>-1</v>
      </c>
      <c r="T3551">
        <v>0</v>
      </c>
      <c r="U3551" s="5" t="str">
        <f t="shared" si="614"/>
        <v>NA</v>
      </c>
      <c r="V3551" s="15">
        <f t="shared" si="615"/>
        <v>0</v>
      </c>
      <c r="W3551" s="15">
        <f t="shared" si="616"/>
        <v>0</v>
      </c>
      <c r="X3551" s="5">
        <f t="shared" si="617"/>
        <v>0</v>
      </c>
      <c r="Y3551" s="5">
        <f t="shared" si="618"/>
        <v>7.5149999999999997</v>
      </c>
      <c r="Z3551" s="5">
        <f t="shared" si="619"/>
        <v>-8.7675000000000001</v>
      </c>
      <c r="AA3551" s="5">
        <f t="shared" si="620"/>
        <v>0.83499999999999996</v>
      </c>
      <c r="AB3551" s="5">
        <f t="shared" si="621"/>
        <v>0.41750000000000043</v>
      </c>
    </row>
    <row r="3552" spans="1:28" x14ac:dyDescent="0.55000000000000004">
      <c r="A3552" s="3" t="s">
        <v>28</v>
      </c>
      <c r="B3552" s="3" t="s">
        <v>3171</v>
      </c>
      <c r="C3552" t="s">
        <v>31</v>
      </c>
      <c r="D3552" s="3" t="s">
        <v>32</v>
      </c>
      <c r="E3552" s="3" t="s">
        <v>2686</v>
      </c>
      <c r="F3552" s="3" t="s">
        <v>35</v>
      </c>
      <c r="G3552" s="5">
        <v>6.25</v>
      </c>
      <c r="H3552">
        <v>6</v>
      </c>
      <c r="I3552" s="5">
        <v>8.4375</v>
      </c>
      <c r="J3552" s="5">
        <v>1.40625</v>
      </c>
      <c r="K3552">
        <v>40</v>
      </c>
      <c r="L3552" s="15">
        <v>0.15</v>
      </c>
      <c r="M3552" s="13">
        <v>1.649</v>
      </c>
      <c r="N3552" s="15">
        <v>0</v>
      </c>
      <c r="O3552" s="5">
        <v>0</v>
      </c>
      <c r="P3552" s="5">
        <v>0</v>
      </c>
      <c r="Q3552" s="5">
        <f t="shared" si="611"/>
        <v>8.4375</v>
      </c>
      <c r="R3552" s="5">
        <f t="shared" si="612"/>
        <v>-8.4375</v>
      </c>
      <c r="S3552" s="15">
        <f t="shared" si="613"/>
        <v>-1</v>
      </c>
      <c r="T3552">
        <v>0</v>
      </c>
      <c r="U3552" s="5" t="str">
        <f t="shared" si="614"/>
        <v>NA</v>
      </c>
      <c r="V3552" s="15">
        <f t="shared" si="615"/>
        <v>0</v>
      </c>
      <c r="W3552" s="15">
        <f t="shared" si="616"/>
        <v>0</v>
      </c>
      <c r="X3552" s="5">
        <f t="shared" si="617"/>
        <v>0</v>
      </c>
      <c r="Y3552" s="5">
        <f t="shared" si="618"/>
        <v>7.59375</v>
      </c>
      <c r="Z3552" s="5">
        <f t="shared" si="619"/>
        <v>-8.859375</v>
      </c>
      <c r="AA3552" s="5">
        <f t="shared" si="620"/>
        <v>0.84375</v>
      </c>
      <c r="AB3552" s="5">
        <f t="shared" si="621"/>
        <v>0.421875</v>
      </c>
    </row>
    <row r="3553" spans="1:28" x14ac:dyDescent="0.55000000000000004">
      <c r="A3553" s="3" t="s">
        <v>28</v>
      </c>
      <c r="B3553" s="3" t="s">
        <v>319</v>
      </c>
      <c r="C3553" t="s">
        <v>66</v>
      </c>
      <c r="D3553" s="3" t="s">
        <v>325</v>
      </c>
      <c r="E3553" s="3" t="s">
        <v>736</v>
      </c>
      <c r="F3553" s="3" t="s">
        <v>35</v>
      </c>
      <c r="G3553" s="5">
        <v>6.25</v>
      </c>
      <c r="H3553">
        <v>9</v>
      </c>
      <c r="I3553" s="5">
        <v>8.4375</v>
      </c>
      <c r="J3553" s="5">
        <v>0.9375</v>
      </c>
      <c r="K3553">
        <v>298</v>
      </c>
      <c r="L3553" s="15">
        <v>3.0201342281879203E-2</v>
      </c>
      <c r="M3553" s="13">
        <v>1</v>
      </c>
      <c r="N3553" s="15">
        <v>0</v>
      </c>
      <c r="O3553" s="5">
        <v>0</v>
      </c>
      <c r="P3553" s="5">
        <v>0</v>
      </c>
      <c r="Q3553" s="5">
        <f t="shared" si="611"/>
        <v>8.4375</v>
      </c>
      <c r="R3553" s="5">
        <f t="shared" si="612"/>
        <v>-8.4375</v>
      </c>
      <c r="S3553" s="15">
        <f t="shared" si="613"/>
        <v>-1</v>
      </c>
      <c r="T3553">
        <v>0</v>
      </c>
      <c r="U3553" s="5" t="str">
        <f t="shared" si="614"/>
        <v>NA</v>
      </c>
      <c r="V3553" s="15">
        <f t="shared" si="615"/>
        <v>0</v>
      </c>
      <c r="W3553" s="15">
        <f t="shared" si="616"/>
        <v>0</v>
      </c>
      <c r="X3553" s="5">
        <f t="shared" si="617"/>
        <v>0</v>
      </c>
      <c r="Y3553" s="5">
        <f t="shared" si="618"/>
        <v>7.59375</v>
      </c>
      <c r="Z3553" s="5">
        <f t="shared" si="619"/>
        <v>-8.859375</v>
      </c>
      <c r="AA3553" s="5">
        <f t="shared" si="620"/>
        <v>0.84375</v>
      </c>
      <c r="AB3553" s="5">
        <f t="shared" si="621"/>
        <v>0.421875</v>
      </c>
    </row>
    <row r="3554" spans="1:28" x14ac:dyDescent="0.55000000000000004">
      <c r="A3554" s="3" t="s">
        <v>28</v>
      </c>
      <c r="B3554" s="3" t="s">
        <v>3309</v>
      </c>
      <c r="C3554" t="s">
        <v>31</v>
      </c>
      <c r="D3554" s="3" t="s">
        <v>221</v>
      </c>
      <c r="E3554" s="3" t="s">
        <v>5356</v>
      </c>
      <c r="F3554" s="3" t="s">
        <v>35</v>
      </c>
      <c r="G3554" s="5">
        <v>6.25</v>
      </c>
      <c r="H3554">
        <v>4</v>
      </c>
      <c r="I3554" s="5">
        <v>8.625</v>
      </c>
      <c r="J3554" s="5">
        <v>2.15625</v>
      </c>
      <c r="K3554">
        <v>19</v>
      </c>
      <c r="L3554" s="15">
        <v>0.21052631578947398</v>
      </c>
      <c r="M3554" s="13">
        <v>1.4736842105263199</v>
      </c>
      <c r="N3554" s="15">
        <v>0</v>
      </c>
      <c r="O3554" s="5">
        <v>0</v>
      </c>
      <c r="P3554" s="5">
        <v>0</v>
      </c>
      <c r="Q3554" s="5">
        <f t="shared" si="611"/>
        <v>8.625</v>
      </c>
      <c r="R3554" s="5">
        <f t="shared" si="612"/>
        <v>-8.625</v>
      </c>
      <c r="S3554" s="15">
        <f t="shared" si="613"/>
        <v>-1</v>
      </c>
      <c r="T3554">
        <v>0</v>
      </c>
      <c r="U3554" s="5" t="str">
        <f t="shared" si="614"/>
        <v>NA</v>
      </c>
      <c r="V3554" s="15">
        <f t="shared" si="615"/>
        <v>0</v>
      </c>
      <c r="W3554" s="15">
        <f t="shared" si="616"/>
        <v>0</v>
      </c>
      <c r="X3554" s="5">
        <f t="shared" si="617"/>
        <v>0</v>
      </c>
      <c r="Y3554" s="5">
        <f t="shared" si="618"/>
        <v>7.7625000000000002</v>
      </c>
      <c r="Z3554" s="5">
        <f t="shared" si="619"/>
        <v>-9.0562500000000004</v>
      </c>
      <c r="AA3554" s="5">
        <f t="shared" si="620"/>
        <v>0.86249999999999982</v>
      </c>
      <c r="AB3554" s="5">
        <f t="shared" si="621"/>
        <v>0.43125000000000036</v>
      </c>
    </row>
    <row r="3555" spans="1:28" x14ac:dyDescent="0.55000000000000004">
      <c r="A3555" s="3" t="s">
        <v>28</v>
      </c>
      <c r="B3555" s="3" t="s">
        <v>2370</v>
      </c>
      <c r="C3555" t="s">
        <v>66</v>
      </c>
      <c r="D3555" s="3" t="s">
        <v>325</v>
      </c>
      <c r="E3555" s="3" t="s">
        <v>149</v>
      </c>
      <c r="F3555" s="3" t="s">
        <v>35</v>
      </c>
      <c r="G3555" s="5">
        <v>6.25</v>
      </c>
      <c r="H3555">
        <v>10</v>
      </c>
      <c r="I3555" s="5">
        <v>8.625</v>
      </c>
      <c r="J3555" s="5">
        <v>0.86250000000000004</v>
      </c>
      <c r="K3555">
        <v>403</v>
      </c>
      <c r="L3555" s="15">
        <v>2.4813895781637698E-2</v>
      </c>
      <c r="M3555" s="13">
        <v>1</v>
      </c>
      <c r="N3555" s="15">
        <v>0</v>
      </c>
      <c r="O3555" s="5">
        <v>0</v>
      </c>
      <c r="P3555" s="5">
        <v>0</v>
      </c>
      <c r="Q3555" s="5">
        <f t="shared" si="611"/>
        <v>8.625</v>
      </c>
      <c r="R3555" s="5">
        <f t="shared" si="612"/>
        <v>-8.625</v>
      </c>
      <c r="S3555" s="15">
        <f t="shared" si="613"/>
        <v>-1</v>
      </c>
      <c r="T3555">
        <v>0</v>
      </c>
      <c r="U3555" s="5" t="str">
        <f t="shared" si="614"/>
        <v>NA</v>
      </c>
      <c r="V3555" s="15">
        <f t="shared" si="615"/>
        <v>0</v>
      </c>
      <c r="W3555" s="15">
        <f t="shared" si="616"/>
        <v>0</v>
      </c>
      <c r="X3555" s="5">
        <f t="shared" si="617"/>
        <v>0</v>
      </c>
      <c r="Y3555" s="5">
        <f t="shared" si="618"/>
        <v>7.7625000000000002</v>
      </c>
      <c r="Z3555" s="5">
        <f t="shared" si="619"/>
        <v>-9.0562500000000004</v>
      </c>
      <c r="AA3555" s="5">
        <f t="shared" si="620"/>
        <v>0.86249999999999982</v>
      </c>
      <c r="AB3555" s="5">
        <f t="shared" si="621"/>
        <v>0.43125000000000036</v>
      </c>
    </row>
    <row r="3556" spans="1:28" x14ac:dyDescent="0.55000000000000004">
      <c r="A3556" s="3" t="s">
        <v>28</v>
      </c>
      <c r="B3556" s="3" t="s">
        <v>3181</v>
      </c>
      <c r="C3556" t="s">
        <v>31</v>
      </c>
      <c r="D3556" s="3" t="s">
        <v>125</v>
      </c>
      <c r="E3556" s="3" t="s">
        <v>126</v>
      </c>
      <c r="F3556" s="3" t="s">
        <v>35</v>
      </c>
      <c r="G3556" s="5">
        <v>6.25</v>
      </c>
      <c r="H3556">
        <v>5</v>
      </c>
      <c r="I3556" s="5">
        <v>8.7375000000000007</v>
      </c>
      <c r="J3556" s="5">
        <v>1.7475000000000001</v>
      </c>
      <c r="K3556">
        <v>76</v>
      </c>
      <c r="L3556" s="15">
        <v>6.5789473684210509E-2</v>
      </c>
      <c r="M3556" s="13">
        <v>1.32526315789474</v>
      </c>
      <c r="N3556" s="15">
        <v>0</v>
      </c>
      <c r="O3556" s="5">
        <v>0</v>
      </c>
      <c r="P3556" s="5">
        <v>0</v>
      </c>
      <c r="Q3556" s="5">
        <f t="shared" si="611"/>
        <v>8.7375000000000007</v>
      </c>
      <c r="R3556" s="5">
        <f t="shared" si="612"/>
        <v>-8.7375000000000007</v>
      </c>
      <c r="S3556" s="15">
        <f t="shared" si="613"/>
        <v>-1</v>
      </c>
      <c r="T3556">
        <v>0</v>
      </c>
      <c r="U3556" s="5" t="str">
        <f t="shared" si="614"/>
        <v>NA</v>
      </c>
      <c r="V3556" s="15">
        <f t="shared" si="615"/>
        <v>0</v>
      </c>
      <c r="W3556" s="15">
        <f t="shared" si="616"/>
        <v>0</v>
      </c>
      <c r="X3556" s="5">
        <f t="shared" si="617"/>
        <v>0</v>
      </c>
      <c r="Y3556" s="5">
        <f t="shared" si="618"/>
        <v>7.8637500000000005</v>
      </c>
      <c r="Z3556" s="5">
        <f t="shared" si="619"/>
        <v>-9.1743750000000013</v>
      </c>
      <c r="AA3556" s="5">
        <f t="shared" si="620"/>
        <v>0.87375000000000025</v>
      </c>
      <c r="AB3556" s="5">
        <f t="shared" si="621"/>
        <v>0.43687500000000057</v>
      </c>
    </row>
    <row r="3557" spans="1:28" x14ac:dyDescent="0.55000000000000004">
      <c r="A3557" s="3" t="s">
        <v>28</v>
      </c>
      <c r="B3557" s="3" t="s">
        <v>3137</v>
      </c>
      <c r="C3557" t="s">
        <v>31</v>
      </c>
      <c r="D3557" s="3" t="s">
        <v>417</v>
      </c>
      <c r="E3557" s="3" t="s">
        <v>418</v>
      </c>
      <c r="F3557" s="3" t="s">
        <v>35</v>
      </c>
      <c r="G3557" s="5">
        <v>6.25</v>
      </c>
      <c r="H3557">
        <v>5</v>
      </c>
      <c r="I3557" s="5">
        <v>8.7624999999999993</v>
      </c>
      <c r="J3557" s="5">
        <v>1.7524999999999999</v>
      </c>
      <c r="K3557">
        <v>112</v>
      </c>
      <c r="L3557" s="15">
        <v>4.4642857142857102E-2</v>
      </c>
      <c r="M3557" s="13">
        <v>1.4066071428571401</v>
      </c>
      <c r="N3557" s="15">
        <v>0</v>
      </c>
      <c r="O3557" s="5">
        <v>0</v>
      </c>
      <c r="P3557" s="5">
        <v>0</v>
      </c>
      <c r="Q3557" s="5">
        <f t="shared" si="611"/>
        <v>8.7624999999999993</v>
      </c>
      <c r="R3557" s="5">
        <f t="shared" si="612"/>
        <v>-8.7624999999999993</v>
      </c>
      <c r="S3557" s="15">
        <f t="shared" si="613"/>
        <v>-1</v>
      </c>
      <c r="T3557">
        <v>0</v>
      </c>
      <c r="U3557" s="5" t="str">
        <f t="shared" si="614"/>
        <v>NA</v>
      </c>
      <c r="V3557" s="15">
        <f t="shared" si="615"/>
        <v>0</v>
      </c>
      <c r="W3557" s="15">
        <f t="shared" si="616"/>
        <v>0</v>
      </c>
      <c r="X3557" s="5">
        <f t="shared" si="617"/>
        <v>0</v>
      </c>
      <c r="Y3557" s="5">
        <f t="shared" si="618"/>
        <v>7.8862499999999995</v>
      </c>
      <c r="Z3557" s="5">
        <f t="shared" si="619"/>
        <v>-9.2006250000000005</v>
      </c>
      <c r="AA3557" s="5">
        <f t="shared" si="620"/>
        <v>0.87624999999999975</v>
      </c>
      <c r="AB3557" s="5">
        <f t="shared" si="621"/>
        <v>0.43812500000000121</v>
      </c>
    </row>
    <row r="3558" spans="1:28" x14ac:dyDescent="0.55000000000000004">
      <c r="A3558" s="3" t="s">
        <v>28</v>
      </c>
      <c r="B3558" s="3" t="s">
        <v>1438</v>
      </c>
      <c r="C3558" t="s">
        <v>66</v>
      </c>
      <c r="D3558" s="3" t="s">
        <v>144</v>
      </c>
      <c r="E3558" s="3" t="s">
        <v>49</v>
      </c>
      <c r="F3558" s="3" t="s">
        <v>35</v>
      </c>
      <c r="G3558" s="5">
        <v>6.25</v>
      </c>
      <c r="H3558">
        <v>3</v>
      </c>
      <c r="I3558" s="5">
        <v>8.8125</v>
      </c>
      <c r="J3558" s="5">
        <v>2.9375</v>
      </c>
      <c r="K3558">
        <v>60</v>
      </c>
      <c r="L3558" s="15">
        <v>0.05</v>
      </c>
      <c r="M3558" s="13">
        <v>1.333</v>
      </c>
      <c r="N3558" s="15">
        <v>0</v>
      </c>
      <c r="O3558" s="5">
        <v>0</v>
      </c>
      <c r="P3558" s="5">
        <v>0</v>
      </c>
      <c r="Q3558" s="5">
        <f t="shared" si="611"/>
        <v>8.8125</v>
      </c>
      <c r="R3558" s="5">
        <f t="shared" si="612"/>
        <v>-8.8125</v>
      </c>
      <c r="S3558" s="15">
        <f t="shared" si="613"/>
        <v>-1</v>
      </c>
      <c r="T3558">
        <v>0</v>
      </c>
      <c r="U3558" s="5" t="str">
        <f t="shared" si="614"/>
        <v>NA</v>
      </c>
      <c r="V3558" s="15">
        <f t="shared" si="615"/>
        <v>0</v>
      </c>
      <c r="W3558" s="15">
        <f t="shared" si="616"/>
        <v>0</v>
      </c>
      <c r="X3558" s="5">
        <f t="shared" si="617"/>
        <v>0</v>
      </c>
      <c r="Y3558" s="5">
        <f t="shared" si="618"/>
        <v>7.9312500000000004</v>
      </c>
      <c r="Z3558" s="5">
        <f t="shared" si="619"/>
        <v>-9.2531250000000007</v>
      </c>
      <c r="AA3558" s="5">
        <f t="shared" si="620"/>
        <v>0.88124999999999964</v>
      </c>
      <c r="AB3558" s="5">
        <f t="shared" si="621"/>
        <v>0.44062500000000071</v>
      </c>
    </row>
    <row r="3559" spans="1:28" x14ac:dyDescent="0.55000000000000004">
      <c r="A3559" s="3" t="s">
        <v>28</v>
      </c>
      <c r="B3559" s="3" t="s">
        <v>1683</v>
      </c>
      <c r="C3559" t="s">
        <v>31</v>
      </c>
      <c r="D3559" s="3" t="s">
        <v>221</v>
      </c>
      <c r="E3559" s="3" t="s">
        <v>271</v>
      </c>
      <c r="F3559" s="3" t="s">
        <v>35</v>
      </c>
      <c r="G3559" s="5">
        <v>6.25</v>
      </c>
      <c r="H3559">
        <v>5</v>
      </c>
      <c r="I3559" s="5">
        <v>9.0250000000000004</v>
      </c>
      <c r="J3559" s="5">
        <v>1.8049999999999999</v>
      </c>
      <c r="K3559">
        <v>43</v>
      </c>
      <c r="L3559" s="15">
        <v>0.116279069767442</v>
      </c>
      <c r="M3559" s="13">
        <v>1.8120930232558099</v>
      </c>
      <c r="N3559" s="15">
        <v>0</v>
      </c>
      <c r="O3559" s="5">
        <v>0</v>
      </c>
      <c r="P3559" s="5">
        <v>0</v>
      </c>
      <c r="Q3559" s="5">
        <f t="shared" si="611"/>
        <v>9.0250000000000004</v>
      </c>
      <c r="R3559" s="5">
        <f t="shared" si="612"/>
        <v>-9.0250000000000004</v>
      </c>
      <c r="S3559" s="15">
        <f t="shared" si="613"/>
        <v>-1</v>
      </c>
      <c r="T3559">
        <v>0</v>
      </c>
      <c r="U3559" s="5" t="str">
        <f t="shared" si="614"/>
        <v>NA</v>
      </c>
      <c r="V3559" s="15">
        <f t="shared" si="615"/>
        <v>0</v>
      </c>
      <c r="W3559" s="15">
        <f t="shared" si="616"/>
        <v>0</v>
      </c>
      <c r="X3559" s="5">
        <f t="shared" si="617"/>
        <v>0</v>
      </c>
      <c r="Y3559" s="5">
        <f t="shared" si="618"/>
        <v>8.1225000000000005</v>
      </c>
      <c r="Z3559" s="5">
        <f t="shared" si="619"/>
        <v>-9.4762500000000003</v>
      </c>
      <c r="AA3559" s="5">
        <f t="shared" si="620"/>
        <v>0.90249999999999986</v>
      </c>
      <c r="AB3559" s="5">
        <f t="shared" si="621"/>
        <v>0.45124999999999993</v>
      </c>
    </row>
    <row r="3560" spans="1:28" x14ac:dyDescent="0.55000000000000004">
      <c r="A3560" s="3" t="s">
        <v>28</v>
      </c>
      <c r="B3560" s="3" t="s">
        <v>4476</v>
      </c>
      <c r="C3560" t="s">
        <v>31</v>
      </c>
      <c r="D3560" s="3" t="s">
        <v>32</v>
      </c>
      <c r="E3560" s="3" t="s">
        <v>2686</v>
      </c>
      <c r="F3560" s="3" t="s">
        <v>35</v>
      </c>
      <c r="G3560" s="5">
        <v>6.25</v>
      </c>
      <c r="H3560">
        <v>7</v>
      </c>
      <c r="I3560" s="5">
        <v>9.0499999624999994</v>
      </c>
      <c r="J3560" s="5">
        <v>1.2928571375</v>
      </c>
      <c r="K3560">
        <v>84</v>
      </c>
      <c r="L3560" s="15">
        <v>8.3333333333333301E-2</v>
      </c>
      <c r="M3560" s="13">
        <v>1.0476190476190499</v>
      </c>
      <c r="N3560" s="15">
        <v>0</v>
      </c>
      <c r="O3560" s="5">
        <v>0</v>
      </c>
      <c r="P3560" s="5">
        <v>0</v>
      </c>
      <c r="Q3560" s="5">
        <f t="shared" si="611"/>
        <v>9.0499999624999994</v>
      </c>
      <c r="R3560" s="5">
        <f t="shared" si="612"/>
        <v>-9.0499999624999994</v>
      </c>
      <c r="S3560" s="15">
        <f t="shared" si="613"/>
        <v>-1</v>
      </c>
      <c r="T3560">
        <v>0</v>
      </c>
      <c r="U3560" s="5" t="str">
        <f t="shared" si="614"/>
        <v>NA</v>
      </c>
      <c r="V3560" s="15">
        <f t="shared" si="615"/>
        <v>0</v>
      </c>
      <c r="W3560" s="15">
        <f t="shared" si="616"/>
        <v>0</v>
      </c>
      <c r="X3560" s="5">
        <f t="shared" si="617"/>
        <v>0</v>
      </c>
      <c r="Y3560" s="5">
        <f t="shared" si="618"/>
        <v>8.1449999662499994</v>
      </c>
      <c r="Z3560" s="5">
        <f t="shared" si="619"/>
        <v>-9.5024999606250002</v>
      </c>
      <c r="AA3560" s="5">
        <f t="shared" si="620"/>
        <v>0.90499999624999994</v>
      </c>
      <c r="AB3560" s="5">
        <f t="shared" si="621"/>
        <v>0.45249999812500086</v>
      </c>
    </row>
    <row r="3561" spans="1:28" x14ac:dyDescent="0.55000000000000004">
      <c r="A3561" s="3" t="s">
        <v>28</v>
      </c>
      <c r="B3561" s="3" t="s">
        <v>960</v>
      </c>
      <c r="C3561" t="s">
        <v>66</v>
      </c>
      <c r="D3561" s="3" t="s">
        <v>325</v>
      </c>
      <c r="E3561" s="3" t="s">
        <v>165</v>
      </c>
      <c r="F3561" s="3" t="s">
        <v>35</v>
      </c>
      <c r="G3561" s="5">
        <v>6.25</v>
      </c>
      <c r="H3561">
        <v>6</v>
      </c>
      <c r="I3561" s="5">
        <v>9.1374999750000008</v>
      </c>
      <c r="J3561" s="5">
        <v>1.5229166625000001</v>
      </c>
      <c r="K3561">
        <v>70</v>
      </c>
      <c r="L3561" s="15">
        <v>8.5714285714285687E-2</v>
      </c>
      <c r="M3561" s="13">
        <v>1.05571428571429</v>
      </c>
      <c r="N3561" s="15">
        <v>0</v>
      </c>
      <c r="O3561" s="5">
        <v>0</v>
      </c>
      <c r="P3561" s="5">
        <v>0</v>
      </c>
      <c r="Q3561" s="5">
        <f t="shared" si="611"/>
        <v>9.1374999750000008</v>
      </c>
      <c r="R3561" s="5">
        <f t="shared" si="612"/>
        <v>-9.1374999750000008</v>
      </c>
      <c r="S3561" s="15">
        <f t="shared" si="613"/>
        <v>-1</v>
      </c>
      <c r="T3561">
        <v>0</v>
      </c>
      <c r="U3561" s="5" t="str">
        <f t="shared" si="614"/>
        <v>NA</v>
      </c>
      <c r="V3561" s="15">
        <f t="shared" si="615"/>
        <v>0</v>
      </c>
      <c r="W3561" s="15">
        <f t="shared" si="616"/>
        <v>0</v>
      </c>
      <c r="X3561" s="5">
        <f t="shared" si="617"/>
        <v>0</v>
      </c>
      <c r="Y3561" s="5">
        <f t="shared" si="618"/>
        <v>8.2237499775000007</v>
      </c>
      <c r="Z3561" s="5">
        <f t="shared" si="619"/>
        <v>-9.5943749737500017</v>
      </c>
      <c r="AA3561" s="5">
        <f t="shared" si="620"/>
        <v>0.91374999750000008</v>
      </c>
      <c r="AB3561" s="5">
        <f t="shared" si="621"/>
        <v>0.45687499875000093</v>
      </c>
    </row>
    <row r="3562" spans="1:28" x14ac:dyDescent="0.55000000000000004">
      <c r="A3562" s="3" t="s">
        <v>28</v>
      </c>
      <c r="B3562" s="3" t="s">
        <v>5195</v>
      </c>
      <c r="C3562" t="s">
        <v>31</v>
      </c>
      <c r="D3562" s="3" t="s">
        <v>137</v>
      </c>
      <c r="E3562" s="3" t="s">
        <v>5199</v>
      </c>
      <c r="F3562" s="3" t="s">
        <v>35</v>
      </c>
      <c r="G3562" s="5">
        <v>6.25</v>
      </c>
      <c r="H3562">
        <v>2</v>
      </c>
      <c r="I3562" s="5">
        <v>9.2624999999999993</v>
      </c>
      <c r="J3562" s="5">
        <v>4.6312499999999996</v>
      </c>
      <c r="K3562">
        <v>63</v>
      </c>
      <c r="L3562" s="15">
        <v>3.1746031746031703E-2</v>
      </c>
      <c r="M3562" s="13">
        <v>5.61650793650794</v>
      </c>
      <c r="N3562" s="15">
        <v>0</v>
      </c>
      <c r="O3562" s="5">
        <v>0</v>
      </c>
      <c r="P3562" s="5">
        <v>0</v>
      </c>
      <c r="Q3562" s="5">
        <f t="shared" si="611"/>
        <v>9.2624999999999993</v>
      </c>
      <c r="R3562" s="5">
        <f t="shared" si="612"/>
        <v>-9.2624999999999993</v>
      </c>
      <c r="S3562" s="15">
        <f t="shared" si="613"/>
        <v>-1</v>
      </c>
      <c r="T3562">
        <v>0</v>
      </c>
      <c r="U3562" s="5" t="str">
        <f t="shared" si="614"/>
        <v>NA</v>
      </c>
      <c r="V3562" s="15">
        <f t="shared" si="615"/>
        <v>0</v>
      </c>
      <c r="W3562" s="15">
        <f t="shared" si="616"/>
        <v>0</v>
      </c>
      <c r="X3562" s="5">
        <f t="shared" si="617"/>
        <v>0</v>
      </c>
      <c r="Y3562" s="5">
        <f t="shared" si="618"/>
        <v>8.3362499999999997</v>
      </c>
      <c r="Z3562" s="5">
        <f t="shared" si="619"/>
        <v>-9.7256249999999991</v>
      </c>
      <c r="AA3562" s="5">
        <f t="shared" si="620"/>
        <v>0.92624999999999957</v>
      </c>
      <c r="AB3562" s="5">
        <f t="shared" si="621"/>
        <v>0.46312499999999979</v>
      </c>
    </row>
    <row r="3563" spans="1:28" x14ac:dyDescent="0.55000000000000004">
      <c r="A3563" s="3" t="s">
        <v>28</v>
      </c>
      <c r="B3563" s="3" t="s">
        <v>544</v>
      </c>
      <c r="C3563" t="s">
        <v>31</v>
      </c>
      <c r="D3563" s="3" t="s">
        <v>32</v>
      </c>
      <c r="E3563" s="3" t="s">
        <v>575</v>
      </c>
      <c r="F3563" s="3" t="s">
        <v>35</v>
      </c>
      <c r="G3563" s="5">
        <v>6.25</v>
      </c>
      <c r="H3563">
        <v>4</v>
      </c>
      <c r="I3563" s="5">
        <v>9.2750000000000004</v>
      </c>
      <c r="J3563" s="5">
        <v>2.3187500000000001</v>
      </c>
      <c r="K3563">
        <v>120</v>
      </c>
      <c r="L3563" s="15">
        <v>3.3333333333333298E-2</v>
      </c>
      <c r="M3563" s="13">
        <v>1.3534999999999999</v>
      </c>
      <c r="N3563" s="15">
        <v>0</v>
      </c>
      <c r="O3563" s="5">
        <v>0</v>
      </c>
      <c r="P3563" s="5">
        <v>0</v>
      </c>
      <c r="Q3563" s="5">
        <f t="shared" si="611"/>
        <v>9.2750000000000004</v>
      </c>
      <c r="R3563" s="5">
        <f t="shared" si="612"/>
        <v>-9.2750000000000004</v>
      </c>
      <c r="S3563" s="15">
        <f t="shared" si="613"/>
        <v>-1</v>
      </c>
      <c r="T3563">
        <v>0</v>
      </c>
      <c r="U3563" s="5" t="str">
        <f t="shared" si="614"/>
        <v>NA</v>
      </c>
      <c r="V3563" s="15">
        <f t="shared" si="615"/>
        <v>0</v>
      </c>
      <c r="W3563" s="15">
        <f t="shared" si="616"/>
        <v>0</v>
      </c>
      <c r="X3563" s="5">
        <f t="shared" si="617"/>
        <v>0</v>
      </c>
      <c r="Y3563" s="5">
        <f t="shared" si="618"/>
        <v>8.3475000000000001</v>
      </c>
      <c r="Z3563" s="5">
        <f t="shared" si="619"/>
        <v>-9.7387500000000014</v>
      </c>
      <c r="AA3563" s="5">
        <f t="shared" si="620"/>
        <v>0.92750000000000021</v>
      </c>
      <c r="AB3563" s="5">
        <f t="shared" si="621"/>
        <v>0.46375000000000099</v>
      </c>
    </row>
    <row r="3564" spans="1:28" x14ac:dyDescent="0.55000000000000004">
      <c r="A3564" s="3" t="s">
        <v>28</v>
      </c>
      <c r="B3564" s="3" t="s">
        <v>4718</v>
      </c>
      <c r="C3564" t="s">
        <v>31</v>
      </c>
      <c r="D3564" s="3" t="s">
        <v>32</v>
      </c>
      <c r="E3564" s="3" t="s">
        <v>2921</v>
      </c>
      <c r="F3564" s="3" t="s">
        <v>35</v>
      </c>
      <c r="G3564" s="5">
        <v>6.25</v>
      </c>
      <c r="H3564">
        <v>5</v>
      </c>
      <c r="I3564" s="5">
        <v>9.3249999999999993</v>
      </c>
      <c r="J3564" s="5">
        <v>1.865</v>
      </c>
      <c r="K3564">
        <v>288</v>
      </c>
      <c r="L3564" s="15">
        <v>1.7361111111111101E-2</v>
      </c>
      <c r="M3564" s="13">
        <v>1.1653125</v>
      </c>
      <c r="N3564" s="15">
        <v>0</v>
      </c>
      <c r="O3564" s="5">
        <v>0</v>
      </c>
      <c r="P3564" s="5">
        <v>0</v>
      </c>
      <c r="Q3564" s="5">
        <f t="shared" si="611"/>
        <v>9.3249999999999993</v>
      </c>
      <c r="R3564" s="5">
        <f t="shared" si="612"/>
        <v>-9.3249999999999993</v>
      </c>
      <c r="S3564" s="15">
        <f t="shared" si="613"/>
        <v>-1</v>
      </c>
      <c r="T3564">
        <v>0</v>
      </c>
      <c r="U3564" s="5" t="str">
        <f t="shared" si="614"/>
        <v>NA</v>
      </c>
      <c r="V3564" s="15">
        <f t="shared" si="615"/>
        <v>0</v>
      </c>
      <c r="W3564" s="15">
        <f t="shared" si="616"/>
        <v>0</v>
      </c>
      <c r="X3564" s="5">
        <f t="shared" si="617"/>
        <v>0</v>
      </c>
      <c r="Y3564" s="5">
        <f t="shared" si="618"/>
        <v>8.3925000000000001</v>
      </c>
      <c r="Z3564" s="5">
        <f t="shared" si="619"/>
        <v>-9.7912499999999998</v>
      </c>
      <c r="AA3564" s="5">
        <f t="shared" si="620"/>
        <v>0.93249999999999922</v>
      </c>
      <c r="AB3564" s="5">
        <f t="shared" si="621"/>
        <v>0.4662500000000005</v>
      </c>
    </row>
    <row r="3565" spans="1:28" x14ac:dyDescent="0.55000000000000004">
      <c r="A3565" s="3" t="s">
        <v>28</v>
      </c>
      <c r="B3565" s="3" t="s">
        <v>284</v>
      </c>
      <c r="C3565" t="s">
        <v>31</v>
      </c>
      <c r="D3565" s="3" t="s">
        <v>5157</v>
      </c>
      <c r="E3565" s="3" t="s">
        <v>5449</v>
      </c>
      <c r="F3565" s="3" t="s">
        <v>35</v>
      </c>
      <c r="G3565" s="5">
        <v>6.25</v>
      </c>
      <c r="H3565">
        <v>2</v>
      </c>
      <c r="I3565" s="5">
        <v>9.3874999999999993</v>
      </c>
      <c r="J3565" s="5">
        <v>4.6937499999999996</v>
      </c>
      <c r="K3565">
        <v>106</v>
      </c>
      <c r="L3565" s="15">
        <v>1.88679245283019E-2</v>
      </c>
      <c r="M3565" s="13">
        <v>3.6359433962264198</v>
      </c>
      <c r="N3565" s="15">
        <v>0</v>
      </c>
      <c r="O3565" s="5">
        <v>0</v>
      </c>
      <c r="P3565" s="5">
        <v>0</v>
      </c>
      <c r="Q3565" s="5">
        <f t="shared" si="611"/>
        <v>9.3874999999999993</v>
      </c>
      <c r="R3565" s="5">
        <f t="shared" si="612"/>
        <v>-9.3874999999999993</v>
      </c>
      <c r="S3565" s="15">
        <f t="shared" si="613"/>
        <v>-1</v>
      </c>
      <c r="T3565">
        <v>0</v>
      </c>
      <c r="U3565" s="5" t="str">
        <f t="shared" si="614"/>
        <v>NA</v>
      </c>
      <c r="V3565" s="15">
        <f t="shared" si="615"/>
        <v>0</v>
      </c>
      <c r="W3565" s="15">
        <f t="shared" si="616"/>
        <v>0</v>
      </c>
      <c r="X3565" s="5">
        <f t="shared" si="617"/>
        <v>0</v>
      </c>
      <c r="Y3565" s="5">
        <f t="shared" si="618"/>
        <v>8.4487500000000004</v>
      </c>
      <c r="Z3565" s="5">
        <f t="shared" si="619"/>
        <v>-9.8568750000000005</v>
      </c>
      <c r="AA3565" s="5">
        <f t="shared" si="620"/>
        <v>0.93874999999999886</v>
      </c>
      <c r="AB3565" s="5">
        <f t="shared" si="621"/>
        <v>0.46937500000000121</v>
      </c>
    </row>
    <row r="3566" spans="1:28" x14ac:dyDescent="0.55000000000000004">
      <c r="A3566" s="3" t="s">
        <v>28</v>
      </c>
      <c r="B3566" s="3" t="s">
        <v>5332</v>
      </c>
      <c r="C3566" t="s">
        <v>31</v>
      </c>
      <c r="D3566" s="3" t="s">
        <v>104</v>
      </c>
      <c r="E3566" s="3" t="s">
        <v>616</v>
      </c>
      <c r="F3566" s="3" t="s">
        <v>35</v>
      </c>
      <c r="G3566" s="5">
        <v>6.25</v>
      </c>
      <c r="H3566">
        <v>5</v>
      </c>
      <c r="I3566" s="5">
        <v>9.5250000000000004</v>
      </c>
      <c r="J3566" s="5">
        <v>1.905</v>
      </c>
      <c r="K3566">
        <v>16</v>
      </c>
      <c r="L3566" s="15">
        <v>0.3125</v>
      </c>
      <c r="M3566" s="13">
        <v>1</v>
      </c>
      <c r="N3566" s="15">
        <v>0</v>
      </c>
      <c r="O3566" s="5">
        <v>0</v>
      </c>
      <c r="P3566" s="5">
        <v>0</v>
      </c>
      <c r="Q3566" s="5">
        <f t="shared" si="611"/>
        <v>9.5250000000000004</v>
      </c>
      <c r="R3566" s="5">
        <f t="shared" si="612"/>
        <v>-9.5250000000000004</v>
      </c>
      <c r="S3566" s="15">
        <f t="shared" si="613"/>
        <v>-1</v>
      </c>
      <c r="T3566">
        <v>0</v>
      </c>
      <c r="U3566" s="5" t="str">
        <f t="shared" si="614"/>
        <v>NA</v>
      </c>
      <c r="V3566" s="15">
        <f t="shared" si="615"/>
        <v>0</v>
      </c>
      <c r="W3566" s="15">
        <f t="shared" si="616"/>
        <v>0</v>
      </c>
      <c r="X3566" s="5">
        <f t="shared" si="617"/>
        <v>0</v>
      </c>
      <c r="Y3566" s="5">
        <f t="shared" si="618"/>
        <v>8.5724999999999998</v>
      </c>
      <c r="Z3566" s="5">
        <f t="shared" si="619"/>
        <v>-10.001250000000001</v>
      </c>
      <c r="AA3566" s="5">
        <f t="shared" si="620"/>
        <v>0.95250000000000057</v>
      </c>
      <c r="AB3566" s="5">
        <f t="shared" si="621"/>
        <v>0.47625000000000028</v>
      </c>
    </row>
    <row r="3567" spans="1:28" x14ac:dyDescent="0.55000000000000004">
      <c r="A3567" s="3" t="s">
        <v>28</v>
      </c>
      <c r="B3567" s="3" t="s">
        <v>3175</v>
      </c>
      <c r="C3567" t="s">
        <v>31</v>
      </c>
      <c r="D3567" s="3" t="s">
        <v>104</v>
      </c>
      <c r="E3567" s="3" t="s">
        <v>201</v>
      </c>
      <c r="F3567" s="3" t="s">
        <v>35</v>
      </c>
      <c r="G3567" s="5">
        <v>6.25</v>
      </c>
      <c r="H3567">
        <v>7</v>
      </c>
      <c r="I3567" s="5">
        <v>9.6874999375000002</v>
      </c>
      <c r="J3567" s="5">
        <v>1.3839285625</v>
      </c>
      <c r="K3567">
        <v>583</v>
      </c>
      <c r="L3567" s="15">
        <v>1.20068610634648E-2</v>
      </c>
      <c r="M3567" s="13">
        <v>1</v>
      </c>
      <c r="N3567" s="15">
        <v>0</v>
      </c>
      <c r="O3567" s="5">
        <v>0</v>
      </c>
      <c r="P3567" s="5">
        <v>0</v>
      </c>
      <c r="Q3567" s="5">
        <f t="shared" si="611"/>
        <v>9.6874999375000002</v>
      </c>
      <c r="R3567" s="5">
        <f t="shared" si="612"/>
        <v>-9.6874999375000002</v>
      </c>
      <c r="S3567" s="15">
        <f t="shared" si="613"/>
        <v>-1</v>
      </c>
      <c r="T3567">
        <v>0</v>
      </c>
      <c r="U3567" s="5" t="str">
        <f t="shared" si="614"/>
        <v>NA</v>
      </c>
      <c r="V3567" s="15">
        <f t="shared" si="615"/>
        <v>0</v>
      </c>
      <c r="W3567" s="15">
        <f t="shared" si="616"/>
        <v>0</v>
      </c>
      <c r="X3567" s="5">
        <f t="shared" si="617"/>
        <v>0</v>
      </c>
      <c r="Y3567" s="5">
        <f t="shared" si="618"/>
        <v>8.7187499437499998</v>
      </c>
      <c r="Z3567" s="5">
        <f t="shared" si="619"/>
        <v>-10.171874934375001</v>
      </c>
      <c r="AA3567" s="5">
        <f t="shared" si="620"/>
        <v>0.96874999375000037</v>
      </c>
      <c r="AB3567" s="5">
        <f t="shared" si="621"/>
        <v>0.48437499687500107</v>
      </c>
    </row>
    <row r="3568" spans="1:28" x14ac:dyDescent="0.55000000000000004">
      <c r="A3568" s="3" t="s">
        <v>28</v>
      </c>
      <c r="B3568" s="3" t="s">
        <v>2849</v>
      </c>
      <c r="C3568" t="s">
        <v>31</v>
      </c>
      <c r="D3568" s="3" t="s">
        <v>137</v>
      </c>
      <c r="E3568" s="3" t="s">
        <v>5236</v>
      </c>
      <c r="F3568" s="3" t="s">
        <v>35</v>
      </c>
      <c r="G3568" s="5">
        <v>6.25</v>
      </c>
      <c r="H3568">
        <v>3</v>
      </c>
      <c r="I3568" s="5">
        <v>9.7125000000000004</v>
      </c>
      <c r="J3568" s="5">
        <v>3.2374999999999998</v>
      </c>
      <c r="K3568">
        <v>480</v>
      </c>
      <c r="L3568" s="15">
        <v>6.2500000000000003E-3</v>
      </c>
      <c r="M3568" s="13">
        <v>2.0871875000000002</v>
      </c>
      <c r="N3568" s="15">
        <v>0</v>
      </c>
      <c r="O3568" s="5">
        <v>0</v>
      </c>
      <c r="P3568" s="5">
        <v>0</v>
      </c>
      <c r="Q3568" s="5">
        <f t="shared" si="611"/>
        <v>9.7125000000000004</v>
      </c>
      <c r="R3568" s="5">
        <f t="shared" si="612"/>
        <v>-9.7125000000000004</v>
      </c>
      <c r="S3568" s="15">
        <f t="shared" si="613"/>
        <v>-1</v>
      </c>
      <c r="T3568">
        <v>0</v>
      </c>
      <c r="U3568" s="5" t="str">
        <f t="shared" si="614"/>
        <v>NA</v>
      </c>
      <c r="V3568" s="15">
        <f t="shared" si="615"/>
        <v>0</v>
      </c>
      <c r="W3568" s="15">
        <f t="shared" si="616"/>
        <v>0</v>
      </c>
      <c r="X3568" s="5">
        <f t="shared" si="617"/>
        <v>0</v>
      </c>
      <c r="Y3568" s="5">
        <f t="shared" si="618"/>
        <v>8.7412500000000009</v>
      </c>
      <c r="Z3568" s="5">
        <f t="shared" si="619"/>
        <v>-10.198125000000001</v>
      </c>
      <c r="AA3568" s="5">
        <f t="shared" si="620"/>
        <v>0.9712499999999995</v>
      </c>
      <c r="AB3568" s="5">
        <f t="shared" si="621"/>
        <v>0.48562500000000064</v>
      </c>
    </row>
    <row r="3569" spans="1:28" x14ac:dyDescent="0.55000000000000004">
      <c r="A3569" s="3" t="s">
        <v>28</v>
      </c>
      <c r="B3569" s="3" t="s">
        <v>3175</v>
      </c>
      <c r="C3569" t="s">
        <v>31</v>
      </c>
      <c r="D3569" s="3" t="s">
        <v>75</v>
      </c>
      <c r="E3569" s="3" t="s">
        <v>2816</v>
      </c>
      <c r="F3569" s="3" t="s">
        <v>35</v>
      </c>
      <c r="G3569" s="5">
        <v>6.25</v>
      </c>
      <c r="H3569">
        <v>7</v>
      </c>
      <c r="I3569" s="5">
        <v>9.7125000000000004</v>
      </c>
      <c r="J3569" s="5">
        <v>1.3875</v>
      </c>
      <c r="K3569">
        <v>412</v>
      </c>
      <c r="L3569" s="15">
        <v>1.6990291262135901E-2</v>
      </c>
      <c r="M3569" s="13">
        <v>1</v>
      </c>
      <c r="N3569" s="15">
        <v>0</v>
      </c>
      <c r="O3569" s="5">
        <v>0</v>
      </c>
      <c r="P3569" s="5">
        <v>0</v>
      </c>
      <c r="Q3569" s="5">
        <f t="shared" si="611"/>
        <v>9.7125000000000004</v>
      </c>
      <c r="R3569" s="5">
        <f t="shared" si="612"/>
        <v>-9.7125000000000004</v>
      </c>
      <c r="S3569" s="15">
        <f t="shared" si="613"/>
        <v>-1</v>
      </c>
      <c r="T3569">
        <v>0</v>
      </c>
      <c r="U3569" s="5" t="str">
        <f t="shared" si="614"/>
        <v>NA</v>
      </c>
      <c r="V3569" s="15">
        <f t="shared" si="615"/>
        <v>0</v>
      </c>
      <c r="W3569" s="15">
        <f t="shared" si="616"/>
        <v>0</v>
      </c>
      <c r="X3569" s="5">
        <f t="shared" si="617"/>
        <v>0</v>
      </c>
      <c r="Y3569" s="5">
        <f t="shared" si="618"/>
        <v>8.7412500000000009</v>
      </c>
      <c r="Z3569" s="5">
        <f t="shared" si="619"/>
        <v>-10.198125000000001</v>
      </c>
      <c r="AA3569" s="5">
        <f t="shared" si="620"/>
        <v>0.9712499999999995</v>
      </c>
      <c r="AB3569" s="5">
        <f t="shared" si="621"/>
        <v>0.48562500000000064</v>
      </c>
    </row>
    <row r="3570" spans="1:28" x14ac:dyDescent="0.55000000000000004">
      <c r="A3570" s="3" t="s">
        <v>28</v>
      </c>
      <c r="B3570" s="3" t="s">
        <v>1460</v>
      </c>
      <c r="C3570" t="s">
        <v>31</v>
      </c>
      <c r="D3570" s="3" t="s">
        <v>104</v>
      </c>
      <c r="E3570" s="3" t="s">
        <v>285</v>
      </c>
      <c r="F3570" s="3" t="s">
        <v>35</v>
      </c>
      <c r="G3570" s="5">
        <v>6.25</v>
      </c>
      <c r="H3570">
        <v>3</v>
      </c>
      <c r="I3570" s="5">
        <v>9.75</v>
      </c>
      <c r="J3570" s="5">
        <v>3.25</v>
      </c>
      <c r="K3570">
        <v>438</v>
      </c>
      <c r="L3570" s="15">
        <v>6.8493150684931503E-3</v>
      </c>
      <c r="M3570" s="13">
        <v>4.0576027397260299</v>
      </c>
      <c r="N3570" s="15">
        <v>0</v>
      </c>
      <c r="O3570" s="5">
        <v>0</v>
      </c>
      <c r="P3570" s="5">
        <v>0</v>
      </c>
      <c r="Q3570" s="5">
        <f t="shared" si="611"/>
        <v>9.75</v>
      </c>
      <c r="R3570" s="5">
        <f t="shared" si="612"/>
        <v>-9.75</v>
      </c>
      <c r="S3570" s="15">
        <f t="shared" si="613"/>
        <v>-1</v>
      </c>
      <c r="T3570">
        <v>0</v>
      </c>
      <c r="U3570" s="5" t="str">
        <f t="shared" si="614"/>
        <v>NA</v>
      </c>
      <c r="V3570" s="15">
        <f t="shared" si="615"/>
        <v>0</v>
      </c>
      <c r="W3570" s="15">
        <f t="shared" si="616"/>
        <v>0</v>
      </c>
      <c r="X3570" s="5">
        <f t="shared" si="617"/>
        <v>0</v>
      </c>
      <c r="Y3570" s="5">
        <f t="shared" si="618"/>
        <v>8.7750000000000004</v>
      </c>
      <c r="Z3570" s="5">
        <f t="shared" si="619"/>
        <v>-10.237500000000001</v>
      </c>
      <c r="AA3570" s="5">
        <f t="shared" si="620"/>
        <v>0.97499999999999964</v>
      </c>
      <c r="AB3570" s="5">
        <f t="shared" si="621"/>
        <v>0.48750000000000071</v>
      </c>
    </row>
    <row r="3571" spans="1:28" x14ac:dyDescent="0.55000000000000004">
      <c r="A3571" s="3" t="s">
        <v>28</v>
      </c>
      <c r="B3571" s="3" t="s">
        <v>1832</v>
      </c>
      <c r="C3571" t="s">
        <v>31</v>
      </c>
      <c r="D3571" s="3" t="s">
        <v>262</v>
      </c>
      <c r="E3571" s="3" t="s">
        <v>2706</v>
      </c>
      <c r="F3571" s="3" t="s">
        <v>35</v>
      </c>
      <c r="G3571" s="5">
        <v>6.25</v>
      </c>
      <c r="H3571">
        <v>6</v>
      </c>
      <c r="I3571" s="5">
        <v>9.9</v>
      </c>
      <c r="J3571" s="5">
        <v>1.65</v>
      </c>
      <c r="K3571">
        <v>33</v>
      </c>
      <c r="L3571" s="15">
        <v>0.18181818181818202</v>
      </c>
      <c r="M3571" s="13">
        <v>1.69545454545455</v>
      </c>
      <c r="N3571" s="15">
        <v>0</v>
      </c>
      <c r="O3571" s="5">
        <v>0</v>
      </c>
      <c r="P3571" s="5">
        <v>0</v>
      </c>
      <c r="Q3571" s="5">
        <f t="shared" si="611"/>
        <v>9.9</v>
      </c>
      <c r="R3571" s="5">
        <f t="shared" si="612"/>
        <v>-9.9</v>
      </c>
      <c r="S3571" s="15">
        <f t="shared" si="613"/>
        <v>-1</v>
      </c>
      <c r="T3571">
        <v>0</v>
      </c>
      <c r="U3571" s="5" t="str">
        <f t="shared" si="614"/>
        <v>NA</v>
      </c>
      <c r="V3571" s="15">
        <f t="shared" si="615"/>
        <v>0</v>
      </c>
      <c r="W3571" s="15">
        <f t="shared" si="616"/>
        <v>0</v>
      </c>
      <c r="X3571" s="5">
        <f t="shared" si="617"/>
        <v>0</v>
      </c>
      <c r="Y3571" s="5">
        <f t="shared" si="618"/>
        <v>8.91</v>
      </c>
      <c r="Z3571" s="5">
        <f t="shared" si="619"/>
        <v>-10.395000000000001</v>
      </c>
      <c r="AA3571" s="5">
        <f t="shared" si="620"/>
        <v>0.99000000000000021</v>
      </c>
      <c r="AB3571" s="5">
        <f t="shared" si="621"/>
        <v>0.49500000000000099</v>
      </c>
    </row>
    <row r="3572" spans="1:28" x14ac:dyDescent="0.55000000000000004">
      <c r="A3572" s="3" t="s">
        <v>28</v>
      </c>
      <c r="B3572" s="3" t="s">
        <v>568</v>
      </c>
      <c r="C3572" t="s">
        <v>66</v>
      </c>
      <c r="D3572" s="3" t="s">
        <v>144</v>
      </c>
      <c r="E3572" s="3" t="s">
        <v>309</v>
      </c>
      <c r="F3572" s="3" t="s">
        <v>35</v>
      </c>
      <c r="G3572" s="5">
        <v>6.25</v>
      </c>
      <c r="H3572">
        <v>5</v>
      </c>
      <c r="I3572" s="5">
        <v>9.9</v>
      </c>
      <c r="J3572" s="5">
        <v>1.98</v>
      </c>
      <c r="K3572">
        <v>110</v>
      </c>
      <c r="L3572" s="15">
        <v>4.5454545454545504E-2</v>
      </c>
      <c r="M3572" s="13">
        <v>1.07254545454545</v>
      </c>
      <c r="N3572" s="15">
        <v>0</v>
      </c>
      <c r="O3572" s="5">
        <v>0</v>
      </c>
      <c r="P3572" s="5">
        <v>0</v>
      </c>
      <c r="Q3572" s="5">
        <f t="shared" si="611"/>
        <v>9.9</v>
      </c>
      <c r="R3572" s="5">
        <f t="shared" si="612"/>
        <v>-9.9</v>
      </c>
      <c r="S3572" s="15">
        <f t="shared" si="613"/>
        <v>-1</v>
      </c>
      <c r="T3572">
        <v>0</v>
      </c>
      <c r="U3572" s="5" t="str">
        <f t="shared" si="614"/>
        <v>NA</v>
      </c>
      <c r="V3572" s="15">
        <f t="shared" si="615"/>
        <v>0</v>
      </c>
      <c r="W3572" s="15">
        <f t="shared" si="616"/>
        <v>0</v>
      </c>
      <c r="X3572" s="5">
        <f t="shared" si="617"/>
        <v>0</v>
      </c>
      <c r="Y3572" s="5">
        <f t="shared" si="618"/>
        <v>8.91</v>
      </c>
      <c r="Z3572" s="5">
        <f t="shared" si="619"/>
        <v>-10.395000000000001</v>
      </c>
      <c r="AA3572" s="5">
        <f t="shared" si="620"/>
        <v>0.99000000000000021</v>
      </c>
      <c r="AB3572" s="5">
        <f t="shared" si="621"/>
        <v>0.49500000000000099</v>
      </c>
    </row>
    <row r="3573" spans="1:28" x14ac:dyDescent="0.55000000000000004">
      <c r="A3573" s="3" t="s">
        <v>28</v>
      </c>
      <c r="B3573" s="3" t="s">
        <v>3835</v>
      </c>
      <c r="C3573" t="s">
        <v>31</v>
      </c>
      <c r="D3573" s="3" t="s">
        <v>32</v>
      </c>
      <c r="E3573" s="3" t="s">
        <v>2686</v>
      </c>
      <c r="F3573" s="3" t="s">
        <v>35</v>
      </c>
      <c r="G3573" s="5">
        <v>6.25</v>
      </c>
      <c r="H3573">
        <v>6</v>
      </c>
      <c r="I3573" s="5">
        <v>9.9249999750000022</v>
      </c>
      <c r="J3573" s="5">
        <v>1.6541666625000002</v>
      </c>
      <c r="K3573">
        <v>113</v>
      </c>
      <c r="L3573" s="15">
        <v>5.3097345132743404E-2</v>
      </c>
      <c r="M3573" s="13">
        <v>2.3409734513274301</v>
      </c>
      <c r="N3573" s="15">
        <v>0</v>
      </c>
      <c r="O3573" s="5">
        <v>0</v>
      </c>
      <c r="P3573" s="5">
        <v>0</v>
      </c>
      <c r="Q3573" s="5">
        <f t="shared" si="611"/>
        <v>9.9249999750000022</v>
      </c>
      <c r="R3573" s="5">
        <f t="shared" si="612"/>
        <v>-9.9249999750000022</v>
      </c>
      <c r="S3573" s="15">
        <f t="shared" si="613"/>
        <v>-1</v>
      </c>
      <c r="T3573">
        <v>0</v>
      </c>
      <c r="U3573" s="5" t="str">
        <f t="shared" si="614"/>
        <v>NA</v>
      </c>
      <c r="V3573" s="15">
        <f t="shared" si="615"/>
        <v>0</v>
      </c>
      <c r="W3573" s="15">
        <f t="shared" si="616"/>
        <v>0</v>
      </c>
      <c r="X3573" s="5">
        <f t="shared" si="617"/>
        <v>0</v>
      </c>
      <c r="Y3573" s="5">
        <f t="shared" si="618"/>
        <v>8.9324999775000027</v>
      </c>
      <c r="Z3573" s="5">
        <f t="shared" si="619"/>
        <v>-10.421249973750003</v>
      </c>
      <c r="AA3573" s="5">
        <f t="shared" si="620"/>
        <v>0.99249999749999951</v>
      </c>
      <c r="AB3573" s="5">
        <f t="shared" si="621"/>
        <v>0.49624999875000064</v>
      </c>
    </row>
    <row r="3574" spans="1:28" x14ac:dyDescent="0.55000000000000004">
      <c r="A3574" s="3" t="s">
        <v>28</v>
      </c>
      <c r="B3574" s="3" t="s">
        <v>2998</v>
      </c>
      <c r="C3574" t="s">
        <v>31</v>
      </c>
      <c r="D3574" s="3" t="s">
        <v>32</v>
      </c>
      <c r="E3574" s="3" t="s">
        <v>377</v>
      </c>
      <c r="F3574" s="3" t="s">
        <v>35</v>
      </c>
      <c r="G3574" s="5">
        <v>6.25</v>
      </c>
      <c r="H3574">
        <v>3</v>
      </c>
      <c r="I3574" s="5">
        <v>9.9874999874999997</v>
      </c>
      <c r="J3574" s="5">
        <v>3.3291666625</v>
      </c>
      <c r="K3574">
        <v>45</v>
      </c>
      <c r="L3574" s="15">
        <v>6.6666666666666693E-2</v>
      </c>
      <c r="M3574" s="13">
        <v>3.3524444444444401</v>
      </c>
      <c r="N3574" s="15">
        <v>0</v>
      </c>
      <c r="O3574" s="5">
        <v>0</v>
      </c>
      <c r="P3574" s="5">
        <v>0</v>
      </c>
      <c r="Q3574" s="5">
        <f t="shared" si="611"/>
        <v>9.9874999874999997</v>
      </c>
      <c r="R3574" s="5">
        <f t="shared" si="612"/>
        <v>-9.9874999874999997</v>
      </c>
      <c r="S3574" s="15">
        <f t="shared" si="613"/>
        <v>-1</v>
      </c>
      <c r="T3574">
        <v>0</v>
      </c>
      <c r="U3574" s="5" t="str">
        <f t="shared" si="614"/>
        <v>NA</v>
      </c>
      <c r="V3574" s="15">
        <f t="shared" si="615"/>
        <v>0</v>
      </c>
      <c r="W3574" s="15">
        <f t="shared" si="616"/>
        <v>0</v>
      </c>
      <c r="X3574" s="5">
        <f t="shared" si="617"/>
        <v>0</v>
      </c>
      <c r="Y3574" s="5">
        <f t="shared" si="618"/>
        <v>8.9887499887499995</v>
      </c>
      <c r="Z3574" s="5">
        <f t="shared" si="619"/>
        <v>-10.486874986875</v>
      </c>
      <c r="AA3574" s="5">
        <f t="shared" si="620"/>
        <v>0.99874999875000015</v>
      </c>
      <c r="AB3574" s="5">
        <f t="shared" si="621"/>
        <v>0.49937499937500007</v>
      </c>
    </row>
    <row r="3575" spans="1:28" x14ac:dyDescent="0.55000000000000004">
      <c r="A3575" s="3" t="s">
        <v>28</v>
      </c>
      <c r="B3575" s="3" t="s">
        <v>4460</v>
      </c>
      <c r="C3575" t="s">
        <v>66</v>
      </c>
      <c r="D3575" s="3" t="s">
        <v>32</v>
      </c>
      <c r="E3575" s="3" t="s">
        <v>5188</v>
      </c>
      <c r="F3575" s="3" t="s">
        <v>35</v>
      </c>
      <c r="G3575" s="5">
        <v>6.25</v>
      </c>
      <c r="H3575">
        <v>5</v>
      </c>
      <c r="I3575" s="5">
        <v>10.1875</v>
      </c>
      <c r="J3575" s="5">
        <v>2.0375000000000001</v>
      </c>
      <c r="K3575">
        <v>672</v>
      </c>
      <c r="L3575" s="15">
        <v>7.4404761904761892E-3</v>
      </c>
      <c r="M3575" s="13">
        <v>1</v>
      </c>
      <c r="N3575" s="15">
        <v>0</v>
      </c>
      <c r="O3575" s="5">
        <v>0</v>
      </c>
      <c r="P3575" s="5">
        <v>0</v>
      </c>
      <c r="Q3575" s="5">
        <f t="shared" si="611"/>
        <v>10.1875</v>
      </c>
      <c r="R3575" s="5">
        <f t="shared" si="612"/>
        <v>-10.1875</v>
      </c>
      <c r="S3575" s="15">
        <f t="shared" si="613"/>
        <v>-1</v>
      </c>
      <c r="T3575">
        <v>0</v>
      </c>
      <c r="U3575" s="5" t="str">
        <f t="shared" si="614"/>
        <v>NA</v>
      </c>
      <c r="V3575" s="15">
        <f t="shared" si="615"/>
        <v>0</v>
      </c>
      <c r="W3575" s="15">
        <f t="shared" si="616"/>
        <v>0</v>
      </c>
      <c r="X3575" s="5">
        <f t="shared" si="617"/>
        <v>0</v>
      </c>
      <c r="Y3575" s="5">
        <f t="shared" si="618"/>
        <v>9.1687500000000011</v>
      </c>
      <c r="Z3575" s="5">
        <f t="shared" si="619"/>
        <v>-10.696875</v>
      </c>
      <c r="AA3575" s="5">
        <f t="shared" si="620"/>
        <v>1.0187499999999989</v>
      </c>
      <c r="AB3575" s="5">
        <f t="shared" si="621"/>
        <v>0.50937500000000036</v>
      </c>
    </row>
    <row r="3576" spans="1:28" x14ac:dyDescent="0.55000000000000004">
      <c r="A3576" s="3" t="s">
        <v>28</v>
      </c>
      <c r="B3576" s="3" t="s">
        <v>855</v>
      </c>
      <c r="C3576" t="s">
        <v>66</v>
      </c>
      <c r="D3576" s="3" t="s">
        <v>325</v>
      </c>
      <c r="E3576" s="3" t="s">
        <v>165</v>
      </c>
      <c r="F3576" s="3" t="s">
        <v>35</v>
      </c>
      <c r="G3576" s="5">
        <v>6.25</v>
      </c>
      <c r="H3576">
        <v>11</v>
      </c>
      <c r="I3576" s="5">
        <v>10.249999924999999</v>
      </c>
      <c r="J3576" s="5">
        <v>0.93181817499999997</v>
      </c>
      <c r="K3576">
        <v>321</v>
      </c>
      <c r="L3576" s="15">
        <v>3.4267912772585701E-2</v>
      </c>
      <c r="M3576" s="13">
        <v>1</v>
      </c>
      <c r="N3576" s="15">
        <v>0</v>
      </c>
      <c r="O3576" s="5">
        <v>0</v>
      </c>
      <c r="P3576" s="5">
        <v>0</v>
      </c>
      <c r="Q3576" s="5">
        <f t="shared" si="611"/>
        <v>10.249999924999999</v>
      </c>
      <c r="R3576" s="5">
        <f t="shared" si="612"/>
        <v>-10.249999924999999</v>
      </c>
      <c r="S3576" s="15">
        <f t="shared" si="613"/>
        <v>-1</v>
      </c>
      <c r="T3576">
        <v>0</v>
      </c>
      <c r="U3576" s="5" t="str">
        <f t="shared" si="614"/>
        <v>NA</v>
      </c>
      <c r="V3576" s="15">
        <f t="shared" si="615"/>
        <v>0</v>
      </c>
      <c r="W3576" s="15">
        <f t="shared" si="616"/>
        <v>0</v>
      </c>
      <c r="X3576" s="5">
        <f t="shared" si="617"/>
        <v>0</v>
      </c>
      <c r="Y3576" s="5">
        <f t="shared" si="618"/>
        <v>9.2249999324999994</v>
      </c>
      <c r="Z3576" s="5">
        <f t="shared" si="619"/>
        <v>-10.762499921249999</v>
      </c>
      <c r="AA3576" s="5">
        <f t="shared" si="620"/>
        <v>1.0249999924999997</v>
      </c>
      <c r="AB3576" s="5">
        <f t="shared" si="621"/>
        <v>0.51249999624999987</v>
      </c>
    </row>
    <row r="3577" spans="1:28" x14ac:dyDescent="0.55000000000000004">
      <c r="A3577" s="3" t="s">
        <v>28</v>
      </c>
      <c r="B3577" s="3" t="s">
        <v>284</v>
      </c>
      <c r="C3577" t="s">
        <v>31</v>
      </c>
      <c r="D3577" s="3" t="s">
        <v>194</v>
      </c>
      <c r="E3577" s="3" t="s">
        <v>2984</v>
      </c>
      <c r="F3577" s="3" t="s">
        <v>35</v>
      </c>
      <c r="G3577" s="5">
        <v>6.25</v>
      </c>
      <c r="H3577">
        <v>3</v>
      </c>
      <c r="I3577" s="5">
        <v>10.712499975</v>
      </c>
      <c r="J3577" s="5">
        <v>3.5708333250000002</v>
      </c>
      <c r="K3577">
        <v>284</v>
      </c>
      <c r="L3577" s="15">
        <v>1.0563380281690101E-2</v>
      </c>
      <c r="M3577" s="13">
        <v>3.8638380281690101</v>
      </c>
      <c r="N3577" s="15">
        <v>0</v>
      </c>
      <c r="O3577" s="5">
        <v>0</v>
      </c>
      <c r="P3577" s="5">
        <v>0</v>
      </c>
      <c r="Q3577" s="5">
        <f t="shared" si="611"/>
        <v>10.712499975</v>
      </c>
      <c r="R3577" s="5">
        <f t="shared" si="612"/>
        <v>-10.712499975</v>
      </c>
      <c r="S3577" s="15">
        <f t="shared" si="613"/>
        <v>-1</v>
      </c>
      <c r="T3577">
        <v>0</v>
      </c>
      <c r="U3577" s="5" t="str">
        <f t="shared" si="614"/>
        <v>NA</v>
      </c>
      <c r="V3577" s="15">
        <f t="shared" si="615"/>
        <v>0</v>
      </c>
      <c r="W3577" s="15">
        <f t="shared" si="616"/>
        <v>0</v>
      </c>
      <c r="X3577" s="5">
        <f t="shared" si="617"/>
        <v>0</v>
      </c>
      <c r="Y3577" s="5">
        <f t="shared" si="618"/>
        <v>9.6412499775000011</v>
      </c>
      <c r="Z3577" s="5">
        <f t="shared" si="619"/>
        <v>-11.24812497375</v>
      </c>
      <c r="AA3577" s="5">
        <f t="shared" si="620"/>
        <v>1.0712499974999989</v>
      </c>
      <c r="AB3577" s="5">
        <f t="shared" si="621"/>
        <v>0.53562499875000036</v>
      </c>
    </row>
    <row r="3578" spans="1:28" x14ac:dyDescent="0.55000000000000004">
      <c r="A3578" s="3" t="s">
        <v>28</v>
      </c>
      <c r="B3578" s="3" t="s">
        <v>4450</v>
      </c>
      <c r="C3578" t="s">
        <v>31</v>
      </c>
      <c r="D3578" s="3" t="s">
        <v>32</v>
      </c>
      <c r="E3578" s="3" t="s">
        <v>377</v>
      </c>
      <c r="F3578" s="3" t="s">
        <v>35</v>
      </c>
      <c r="G3578" s="5">
        <v>6.25</v>
      </c>
      <c r="H3578">
        <v>6</v>
      </c>
      <c r="I3578" s="5">
        <v>10.8375</v>
      </c>
      <c r="J3578" s="5">
        <v>1.8062499999999999</v>
      </c>
      <c r="K3578">
        <v>51</v>
      </c>
      <c r="L3578" s="15">
        <v>0.11764705882352899</v>
      </c>
      <c r="M3578" s="13">
        <v>1.3711764705882401</v>
      </c>
      <c r="N3578" s="15">
        <v>0</v>
      </c>
      <c r="O3578" s="5">
        <v>0</v>
      </c>
      <c r="P3578" s="5">
        <v>0</v>
      </c>
      <c r="Q3578" s="5">
        <f t="shared" si="611"/>
        <v>10.8375</v>
      </c>
      <c r="R3578" s="5">
        <f t="shared" si="612"/>
        <v>-10.8375</v>
      </c>
      <c r="S3578" s="15">
        <f t="shared" si="613"/>
        <v>-1</v>
      </c>
      <c r="T3578">
        <v>0</v>
      </c>
      <c r="U3578" s="5" t="str">
        <f t="shared" si="614"/>
        <v>NA</v>
      </c>
      <c r="V3578" s="15">
        <f t="shared" si="615"/>
        <v>0</v>
      </c>
      <c r="W3578" s="15">
        <f t="shared" si="616"/>
        <v>0</v>
      </c>
      <c r="X3578" s="5">
        <f t="shared" si="617"/>
        <v>0</v>
      </c>
      <c r="Y3578" s="5">
        <f t="shared" si="618"/>
        <v>9.7537500000000001</v>
      </c>
      <c r="Z3578" s="5">
        <f t="shared" si="619"/>
        <v>-11.379375000000001</v>
      </c>
      <c r="AA3578" s="5">
        <f t="shared" si="620"/>
        <v>1.0837500000000002</v>
      </c>
      <c r="AB3578" s="5">
        <f t="shared" si="621"/>
        <v>0.54187500000000099</v>
      </c>
    </row>
    <row r="3579" spans="1:28" x14ac:dyDescent="0.55000000000000004">
      <c r="A3579" s="3" t="s">
        <v>28</v>
      </c>
      <c r="B3579" s="3" t="s">
        <v>234</v>
      </c>
      <c r="C3579" t="s">
        <v>31</v>
      </c>
      <c r="D3579" s="3" t="s">
        <v>221</v>
      </c>
      <c r="E3579" s="3" t="s">
        <v>5258</v>
      </c>
      <c r="F3579" s="3" t="s">
        <v>35</v>
      </c>
      <c r="G3579" s="5">
        <v>6.25</v>
      </c>
      <c r="H3579">
        <v>5</v>
      </c>
      <c r="I3579" s="5">
        <v>10.95</v>
      </c>
      <c r="J3579" s="5">
        <v>2.19</v>
      </c>
      <c r="K3579">
        <v>23</v>
      </c>
      <c r="L3579" s="15">
        <v>0.217391304347826</v>
      </c>
      <c r="M3579" s="13">
        <v>1.6956521739130399</v>
      </c>
      <c r="N3579" s="15">
        <v>0</v>
      </c>
      <c r="O3579" s="5">
        <v>0</v>
      </c>
      <c r="P3579" s="5">
        <v>0</v>
      </c>
      <c r="Q3579" s="5">
        <f t="shared" si="611"/>
        <v>10.95</v>
      </c>
      <c r="R3579" s="5">
        <f t="shared" si="612"/>
        <v>-10.95</v>
      </c>
      <c r="S3579" s="15">
        <f t="shared" si="613"/>
        <v>-1</v>
      </c>
      <c r="T3579">
        <v>0</v>
      </c>
      <c r="U3579" s="5" t="str">
        <f t="shared" si="614"/>
        <v>NA</v>
      </c>
      <c r="V3579" s="15">
        <f t="shared" si="615"/>
        <v>0</v>
      </c>
      <c r="W3579" s="15">
        <f t="shared" si="616"/>
        <v>0</v>
      </c>
      <c r="X3579" s="5">
        <f t="shared" si="617"/>
        <v>0</v>
      </c>
      <c r="Y3579" s="5">
        <f t="shared" si="618"/>
        <v>9.8550000000000004</v>
      </c>
      <c r="Z3579" s="5">
        <f t="shared" si="619"/>
        <v>-11.4975</v>
      </c>
      <c r="AA3579" s="5">
        <f t="shared" si="620"/>
        <v>1.0949999999999989</v>
      </c>
      <c r="AB3579" s="5">
        <f t="shared" si="621"/>
        <v>0.54750000000000121</v>
      </c>
    </row>
    <row r="3580" spans="1:28" x14ac:dyDescent="0.55000000000000004">
      <c r="A3580" s="3" t="s">
        <v>28</v>
      </c>
      <c r="B3580" s="3" t="s">
        <v>4333</v>
      </c>
      <c r="C3580" t="s">
        <v>31</v>
      </c>
      <c r="D3580" s="3" t="s">
        <v>32</v>
      </c>
      <c r="E3580" s="3" t="s">
        <v>575</v>
      </c>
      <c r="F3580" s="3" t="s">
        <v>35</v>
      </c>
      <c r="G3580" s="5">
        <v>6.25</v>
      </c>
      <c r="H3580">
        <v>4</v>
      </c>
      <c r="I3580" s="5">
        <v>11.112500000000001</v>
      </c>
      <c r="J3580" s="5">
        <v>2.7781250000000002</v>
      </c>
      <c r="K3580">
        <v>106</v>
      </c>
      <c r="L3580" s="15">
        <v>3.77358490566038E-2</v>
      </c>
      <c r="M3580" s="13">
        <v>1.16490566037736</v>
      </c>
      <c r="N3580" s="15">
        <v>0</v>
      </c>
      <c r="O3580" s="5">
        <v>0</v>
      </c>
      <c r="P3580" s="5">
        <v>0</v>
      </c>
      <c r="Q3580" s="5">
        <f t="shared" si="611"/>
        <v>11.112500000000001</v>
      </c>
      <c r="R3580" s="5">
        <f t="shared" si="612"/>
        <v>-11.112500000000001</v>
      </c>
      <c r="S3580" s="15">
        <f t="shared" si="613"/>
        <v>-1</v>
      </c>
      <c r="T3580">
        <v>0</v>
      </c>
      <c r="U3580" s="5" t="str">
        <f t="shared" si="614"/>
        <v>NA</v>
      </c>
      <c r="V3580" s="15">
        <f t="shared" si="615"/>
        <v>0</v>
      </c>
      <c r="W3580" s="15">
        <f t="shared" si="616"/>
        <v>0</v>
      </c>
      <c r="X3580" s="5">
        <f t="shared" si="617"/>
        <v>0</v>
      </c>
      <c r="Y3580" s="5">
        <f t="shared" si="618"/>
        <v>10.001250000000001</v>
      </c>
      <c r="Z3580" s="5">
        <f t="shared" si="619"/>
        <v>-11.668125000000002</v>
      </c>
      <c r="AA3580" s="5">
        <f t="shared" si="620"/>
        <v>1.1112500000000001</v>
      </c>
      <c r="AB3580" s="5">
        <f t="shared" si="621"/>
        <v>0.55562500000000092</v>
      </c>
    </row>
    <row r="3581" spans="1:28" x14ac:dyDescent="0.55000000000000004">
      <c r="A3581" s="3" t="s">
        <v>28</v>
      </c>
      <c r="B3581" s="3" t="s">
        <v>3812</v>
      </c>
      <c r="C3581" t="s">
        <v>31</v>
      </c>
      <c r="D3581" s="3" t="s">
        <v>262</v>
      </c>
      <c r="E3581" s="3" t="s">
        <v>2860</v>
      </c>
      <c r="F3581" s="3" t="s">
        <v>35</v>
      </c>
      <c r="G3581" s="5">
        <v>6.25</v>
      </c>
      <c r="H3581">
        <v>4</v>
      </c>
      <c r="I3581" s="5">
        <v>11.125</v>
      </c>
      <c r="J3581" s="5">
        <v>2.78125</v>
      </c>
      <c r="K3581">
        <v>32</v>
      </c>
      <c r="L3581" s="15">
        <v>0.125</v>
      </c>
      <c r="M3581" s="13">
        <v>1.125</v>
      </c>
      <c r="N3581" s="15">
        <v>0</v>
      </c>
      <c r="O3581" s="5">
        <v>0</v>
      </c>
      <c r="P3581" s="5">
        <v>0</v>
      </c>
      <c r="Q3581" s="5">
        <f t="shared" si="611"/>
        <v>11.125</v>
      </c>
      <c r="R3581" s="5">
        <f t="shared" si="612"/>
        <v>-11.125</v>
      </c>
      <c r="S3581" s="15">
        <f t="shared" si="613"/>
        <v>-1</v>
      </c>
      <c r="T3581">
        <v>0</v>
      </c>
      <c r="U3581" s="5" t="str">
        <f t="shared" si="614"/>
        <v>NA</v>
      </c>
      <c r="V3581" s="15">
        <f t="shared" si="615"/>
        <v>0</v>
      </c>
      <c r="W3581" s="15">
        <f t="shared" si="616"/>
        <v>0</v>
      </c>
      <c r="X3581" s="5">
        <f t="shared" si="617"/>
        <v>0</v>
      </c>
      <c r="Y3581" s="5">
        <f t="shared" si="618"/>
        <v>10.012500000000001</v>
      </c>
      <c r="Z3581" s="5">
        <f t="shared" si="619"/>
        <v>-11.68125</v>
      </c>
      <c r="AA3581" s="5">
        <f t="shared" si="620"/>
        <v>1.1124999999999989</v>
      </c>
      <c r="AB3581" s="5">
        <f t="shared" si="621"/>
        <v>0.55625000000000036</v>
      </c>
    </row>
    <row r="3582" spans="1:28" x14ac:dyDescent="0.55000000000000004">
      <c r="A3582" s="3" t="s">
        <v>28</v>
      </c>
      <c r="B3582" s="3" t="s">
        <v>3570</v>
      </c>
      <c r="C3582" t="s">
        <v>66</v>
      </c>
      <c r="D3582" s="3" t="s">
        <v>32</v>
      </c>
      <c r="E3582" s="3" t="s">
        <v>2686</v>
      </c>
      <c r="F3582" s="3" t="s">
        <v>35</v>
      </c>
      <c r="G3582" s="5">
        <v>6.25</v>
      </c>
      <c r="H3582">
        <v>8</v>
      </c>
      <c r="I3582" s="5">
        <v>11.175000000000001</v>
      </c>
      <c r="J3582" s="5">
        <v>1.3968750000000001</v>
      </c>
      <c r="K3582">
        <v>191</v>
      </c>
      <c r="L3582" s="15">
        <v>4.1884816753926704E-2</v>
      </c>
      <c r="M3582" s="13">
        <v>1</v>
      </c>
      <c r="N3582" s="15">
        <v>0</v>
      </c>
      <c r="O3582" s="5">
        <v>0</v>
      </c>
      <c r="P3582" s="5">
        <v>0</v>
      </c>
      <c r="Q3582" s="5">
        <f t="shared" si="611"/>
        <v>11.175000000000001</v>
      </c>
      <c r="R3582" s="5">
        <f t="shared" si="612"/>
        <v>-11.175000000000001</v>
      </c>
      <c r="S3582" s="15">
        <f t="shared" si="613"/>
        <v>-1</v>
      </c>
      <c r="T3582">
        <v>0</v>
      </c>
      <c r="U3582" s="5" t="str">
        <f t="shared" si="614"/>
        <v>NA</v>
      </c>
      <c r="V3582" s="15">
        <f t="shared" si="615"/>
        <v>0</v>
      </c>
      <c r="W3582" s="15">
        <f t="shared" si="616"/>
        <v>0</v>
      </c>
      <c r="X3582" s="5">
        <f t="shared" si="617"/>
        <v>0</v>
      </c>
      <c r="Y3582" s="5">
        <f t="shared" si="618"/>
        <v>10.057500000000001</v>
      </c>
      <c r="Z3582" s="5">
        <f t="shared" si="619"/>
        <v>-11.733750000000001</v>
      </c>
      <c r="AA3582" s="5">
        <f t="shared" si="620"/>
        <v>1.1174999999999997</v>
      </c>
      <c r="AB3582" s="5">
        <f t="shared" si="621"/>
        <v>0.55874999999999986</v>
      </c>
    </row>
    <row r="3583" spans="1:28" x14ac:dyDescent="0.55000000000000004">
      <c r="A3583" s="3" t="s">
        <v>28</v>
      </c>
      <c r="B3583" s="3" t="s">
        <v>3023</v>
      </c>
      <c r="C3583" t="s">
        <v>31</v>
      </c>
      <c r="D3583" s="3" t="s">
        <v>194</v>
      </c>
      <c r="E3583" s="3" t="s">
        <v>3610</v>
      </c>
      <c r="F3583" s="3" t="s">
        <v>35</v>
      </c>
      <c r="G3583" s="5">
        <v>6.25</v>
      </c>
      <c r="H3583">
        <v>6</v>
      </c>
      <c r="I3583" s="5">
        <v>11.262499949999999</v>
      </c>
      <c r="J3583" s="5">
        <v>1.8770833249999999</v>
      </c>
      <c r="K3583">
        <v>140</v>
      </c>
      <c r="L3583" s="15">
        <v>4.2857142857142899E-2</v>
      </c>
      <c r="M3583" s="13">
        <v>6.8870714285714296</v>
      </c>
      <c r="N3583" s="15">
        <v>0</v>
      </c>
      <c r="O3583" s="5">
        <v>0</v>
      </c>
      <c r="P3583" s="5">
        <v>0</v>
      </c>
      <c r="Q3583" s="5">
        <f t="shared" si="611"/>
        <v>11.262499949999999</v>
      </c>
      <c r="R3583" s="5">
        <f t="shared" si="612"/>
        <v>-11.262499949999999</v>
      </c>
      <c r="S3583" s="15">
        <f t="shared" si="613"/>
        <v>-1</v>
      </c>
      <c r="T3583">
        <v>0</v>
      </c>
      <c r="U3583" s="5" t="str">
        <f t="shared" si="614"/>
        <v>NA</v>
      </c>
      <c r="V3583" s="15">
        <f t="shared" si="615"/>
        <v>0</v>
      </c>
      <c r="W3583" s="15">
        <f t="shared" si="616"/>
        <v>0</v>
      </c>
      <c r="X3583" s="5">
        <f t="shared" si="617"/>
        <v>0</v>
      </c>
      <c r="Y3583" s="5">
        <f t="shared" si="618"/>
        <v>10.136249954999998</v>
      </c>
      <c r="Z3583" s="5">
        <f t="shared" si="619"/>
        <v>-11.8256249475</v>
      </c>
      <c r="AA3583" s="5">
        <f t="shared" si="620"/>
        <v>1.1262499950000002</v>
      </c>
      <c r="AB3583" s="5">
        <f t="shared" si="621"/>
        <v>0.563124997500001</v>
      </c>
    </row>
    <row r="3584" spans="1:28" x14ac:dyDescent="0.55000000000000004">
      <c r="A3584" s="3" t="s">
        <v>28</v>
      </c>
      <c r="B3584" s="3" t="s">
        <v>875</v>
      </c>
      <c r="C3584" t="s">
        <v>66</v>
      </c>
      <c r="D3584" s="3" t="s">
        <v>144</v>
      </c>
      <c r="E3584" s="3" t="s">
        <v>309</v>
      </c>
      <c r="F3584" s="3" t="s">
        <v>35</v>
      </c>
      <c r="G3584" s="5">
        <v>6.25</v>
      </c>
      <c r="H3584">
        <v>4</v>
      </c>
      <c r="I3584" s="5">
        <v>11.5375</v>
      </c>
      <c r="J3584" s="5">
        <v>2.8843749999999999</v>
      </c>
      <c r="K3584">
        <v>448</v>
      </c>
      <c r="L3584" s="15">
        <v>8.9285714285714298E-3</v>
      </c>
      <c r="M3584" s="13">
        <v>1.00379464285714</v>
      </c>
      <c r="N3584" s="15">
        <v>0</v>
      </c>
      <c r="O3584" s="5">
        <v>0</v>
      </c>
      <c r="P3584" s="5">
        <v>0</v>
      </c>
      <c r="Q3584" s="5">
        <f t="shared" si="611"/>
        <v>11.5375</v>
      </c>
      <c r="R3584" s="5">
        <f t="shared" si="612"/>
        <v>-11.5375</v>
      </c>
      <c r="S3584" s="15">
        <f t="shared" si="613"/>
        <v>-1</v>
      </c>
      <c r="T3584">
        <v>0</v>
      </c>
      <c r="U3584" s="5" t="str">
        <f t="shared" si="614"/>
        <v>NA</v>
      </c>
      <c r="V3584" s="15">
        <f t="shared" si="615"/>
        <v>0</v>
      </c>
      <c r="W3584" s="15">
        <f t="shared" si="616"/>
        <v>0</v>
      </c>
      <c r="X3584" s="5">
        <f t="shared" si="617"/>
        <v>0</v>
      </c>
      <c r="Y3584" s="5">
        <f t="shared" si="618"/>
        <v>10.383749999999999</v>
      </c>
      <c r="Z3584" s="5">
        <f t="shared" si="619"/>
        <v>-12.114375000000001</v>
      </c>
      <c r="AA3584" s="5">
        <f t="shared" si="620"/>
        <v>1.1537500000000005</v>
      </c>
      <c r="AB3584" s="5">
        <f t="shared" si="621"/>
        <v>0.57687500000000114</v>
      </c>
    </row>
    <row r="3585" spans="1:28" x14ac:dyDescent="0.55000000000000004">
      <c r="A3585" s="3" t="s">
        <v>28</v>
      </c>
      <c r="B3585" s="3" t="s">
        <v>3126</v>
      </c>
      <c r="C3585" t="s">
        <v>31</v>
      </c>
      <c r="D3585" s="3" t="s">
        <v>40</v>
      </c>
      <c r="E3585" s="3" t="s">
        <v>3310</v>
      </c>
      <c r="F3585" s="3" t="s">
        <v>35</v>
      </c>
      <c r="G3585" s="5">
        <v>6.25</v>
      </c>
      <c r="H3585">
        <v>4</v>
      </c>
      <c r="I3585" s="5">
        <v>11.612500000000001</v>
      </c>
      <c r="J3585" s="5">
        <v>2.9031250000000002</v>
      </c>
      <c r="K3585">
        <v>512</v>
      </c>
      <c r="L3585" s="15">
        <v>7.8125E-3</v>
      </c>
      <c r="M3585" s="13">
        <v>1.8075390625000001</v>
      </c>
      <c r="N3585" s="15">
        <v>0</v>
      </c>
      <c r="O3585" s="5">
        <v>0</v>
      </c>
      <c r="P3585" s="5">
        <v>0</v>
      </c>
      <c r="Q3585" s="5">
        <f t="shared" si="611"/>
        <v>11.612500000000001</v>
      </c>
      <c r="R3585" s="5">
        <f t="shared" si="612"/>
        <v>-11.612500000000001</v>
      </c>
      <c r="S3585" s="15">
        <f t="shared" si="613"/>
        <v>-1</v>
      </c>
      <c r="T3585">
        <v>0</v>
      </c>
      <c r="U3585" s="5" t="str">
        <f t="shared" si="614"/>
        <v>NA</v>
      </c>
      <c r="V3585" s="15">
        <f t="shared" si="615"/>
        <v>0</v>
      </c>
      <c r="W3585" s="15">
        <f t="shared" si="616"/>
        <v>0</v>
      </c>
      <c r="X3585" s="5">
        <f t="shared" si="617"/>
        <v>0</v>
      </c>
      <c r="Y3585" s="5">
        <f t="shared" si="618"/>
        <v>10.451250000000002</v>
      </c>
      <c r="Z3585" s="5">
        <f t="shared" si="619"/>
        <v>-12.193125000000002</v>
      </c>
      <c r="AA3585" s="5">
        <f t="shared" si="620"/>
        <v>1.161249999999999</v>
      </c>
      <c r="AB3585" s="5">
        <f t="shared" si="621"/>
        <v>0.58062500000000128</v>
      </c>
    </row>
    <row r="3586" spans="1:28" x14ac:dyDescent="0.55000000000000004">
      <c r="A3586" s="3" t="s">
        <v>28</v>
      </c>
      <c r="B3586" s="3" t="s">
        <v>381</v>
      </c>
      <c r="C3586" t="s">
        <v>31</v>
      </c>
      <c r="D3586" s="3" t="s">
        <v>262</v>
      </c>
      <c r="E3586" s="3" t="s">
        <v>302</v>
      </c>
      <c r="F3586" s="3" t="s">
        <v>35</v>
      </c>
      <c r="G3586" s="5">
        <v>6.25</v>
      </c>
      <c r="H3586">
        <v>3</v>
      </c>
      <c r="I3586" s="5">
        <v>11.612499975</v>
      </c>
      <c r="J3586" s="5">
        <v>3.870833325</v>
      </c>
      <c r="K3586">
        <v>11</v>
      </c>
      <c r="L3586" s="15">
        <v>0.27272727272727298</v>
      </c>
      <c r="M3586" s="13">
        <v>1.2709090909090901</v>
      </c>
      <c r="N3586" s="15">
        <v>0</v>
      </c>
      <c r="O3586" s="5">
        <v>0</v>
      </c>
      <c r="P3586" s="5">
        <v>0</v>
      </c>
      <c r="Q3586" s="5">
        <f t="shared" ref="Q3586:Q3649" si="622">I3586</f>
        <v>11.612499975</v>
      </c>
      <c r="R3586" s="5">
        <f t="shared" ref="R3586:R3649" si="623">P3586-Q3586</f>
        <v>-11.612499975</v>
      </c>
      <c r="S3586" s="15">
        <f t="shared" ref="S3586:S3649" si="624">IF(Q3586=0,0,(P3586-Q3586)/Q3586)</f>
        <v>-1</v>
      </c>
      <c r="T3586">
        <v>0</v>
      </c>
      <c r="U3586" s="5" t="str">
        <f t="shared" ref="U3586:U3649" si="625">IF(T3586=0,"NA",P3586/T3586)</f>
        <v>NA</v>
      </c>
      <c r="V3586" s="15">
        <f t="shared" si="615"/>
        <v>0</v>
      </c>
      <c r="W3586" s="15">
        <f t="shared" si="616"/>
        <v>0</v>
      </c>
      <c r="X3586" s="5">
        <f t="shared" si="617"/>
        <v>0</v>
      </c>
      <c r="Y3586" s="5">
        <f t="shared" si="618"/>
        <v>10.4512499775</v>
      </c>
      <c r="Z3586" s="5">
        <f t="shared" si="619"/>
        <v>-12.193124973750001</v>
      </c>
      <c r="AA3586" s="5">
        <f t="shared" si="620"/>
        <v>1.1612499975000006</v>
      </c>
      <c r="AB3586" s="5">
        <f t="shared" si="621"/>
        <v>0.58062499875000029</v>
      </c>
    </row>
    <row r="3587" spans="1:28" x14ac:dyDescent="0.55000000000000004">
      <c r="A3587" s="3" t="s">
        <v>28</v>
      </c>
      <c r="B3587" s="3" t="s">
        <v>4778</v>
      </c>
      <c r="C3587" t="s">
        <v>31</v>
      </c>
      <c r="D3587" s="3" t="s">
        <v>32</v>
      </c>
      <c r="E3587" s="3" t="s">
        <v>2714</v>
      </c>
      <c r="F3587" s="3" t="s">
        <v>35</v>
      </c>
      <c r="G3587" s="5">
        <v>6.25</v>
      </c>
      <c r="H3587">
        <v>4</v>
      </c>
      <c r="I3587" s="5">
        <v>11.625</v>
      </c>
      <c r="J3587" s="5">
        <v>2.90625</v>
      </c>
      <c r="K3587">
        <v>1052</v>
      </c>
      <c r="L3587" s="15">
        <v>3.8022813688212897E-3</v>
      </c>
      <c r="M3587" s="13">
        <v>2.4355608365018999</v>
      </c>
      <c r="N3587" s="15">
        <v>0</v>
      </c>
      <c r="O3587" s="5">
        <v>0</v>
      </c>
      <c r="P3587" s="5">
        <v>0</v>
      </c>
      <c r="Q3587" s="5">
        <f t="shared" si="622"/>
        <v>11.625</v>
      </c>
      <c r="R3587" s="5">
        <f t="shared" si="623"/>
        <v>-11.625</v>
      </c>
      <c r="S3587" s="15">
        <f t="shared" si="624"/>
        <v>-1</v>
      </c>
      <c r="T3587">
        <v>0</v>
      </c>
      <c r="U3587" s="5" t="str">
        <f t="shared" si="625"/>
        <v>NA</v>
      </c>
      <c r="V3587" s="15">
        <f t="shared" ref="V3587:V3650" si="626">(L3587*N3587)</f>
        <v>0</v>
      </c>
      <c r="W3587" s="15">
        <f t="shared" ref="W3587:W3650" si="627">IF(P3587=0,0,R3587/P3587)</f>
        <v>0</v>
      </c>
      <c r="X3587" s="5">
        <f t="shared" ref="X3587:X3650" si="628">IF(T3587=0,0,Q3587/T3587)</f>
        <v>0</v>
      </c>
      <c r="Y3587" s="5">
        <f t="shared" ref="Y3587:Y3650" si="629">Q3587*0.9</f>
        <v>10.4625</v>
      </c>
      <c r="Z3587" s="5">
        <f t="shared" ref="Z3587:Z3650" si="630">R3587*1.05</f>
        <v>-12.206250000000001</v>
      </c>
      <c r="AA3587" s="5">
        <f t="shared" ref="AA3587:AA3650" si="631">Q3587-Y3587</f>
        <v>1.1624999999999996</v>
      </c>
      <c r="AB3587" s="5">
        <f t="shared" ref="AB3587:AB3650" si="632">R3587-Z3587</f>
        <v>0.58125000000000071</v>
      </c>
    </row>
    <row r="3588" spans="1:28" x14ac:dyDescent="0.55000000000000004">
      <c r="A3588" s="3" t="s">
        <v>28</v>
      </c>
      <c r="B3588" s="3" t="s">
        <v>2414</v>
      </c>
      <c r="C3588" t="s">
        <v>31</v>
      </c>
      <c r="D3588" s="3" t="s">
        <v>221</v>
      </c>
      <c r="E3588" s="3" t="s">
        <v>271</v>
      </c>
      <c r="F3588" s="3" t="s">
        <v>35</v>
      </c>
      <c r="G3588" s="5">
        <v>6.25</v>
      </c>
      <c r="H3588">
        <v>3</v>
      </c>
      <c r="I3588" s="5">
        <v>11.775</v>
      </c>
      <c r="J3588" s="5">
        <v>3.9249999999999998</v>
      </c>
      <c r="K3588">
        <v>36</v>
      </c>
      <c r="L3588" s="15">
        <v>8.3333333333333301E-2</v>
      </c>
      <c r="M3588" s="13">
        <v>2.3319444444444399</v>
      </c>
      <c r="N3588" s="15">
        <v>0</v>
      </c>
      <c r="O3588" s="5">
        <v>0</v>
      </c>
      <c r="P3588" s="5">
        <v>0</v>
      </c>
      <c r="Q3588" s="5">
        <f t="shared" si="622"/>
        <v>11.775</v>
      </c>
      <c r="R3588" s="5">
        <f t="shared" si="623"/>
        <v>-11.775</v>
      </c>
      <c r="S3588" s="15">
        <f t="shared" si="624"/>
        <v>-1</v>
      </c>
      <c r="T3588">
        <v>0</v>
      </c>
      <c r="U3588" s="5" t="str">
        <f t="shared" si="625"/>
        <v>NA</v>
      </c>
      <c r="V3588" s="15">
        <f t="shared" si="626"/>
        <v>0</v>
      </c>
      <c r="W3588" s="15">
        <f t="shared" si="627"/>
        <v>0</v>
      </c>
      <c r="X3588" s="5">
        <f t="shared" si="628"/>
        <v>0</v>
      </c>
      <c r="Y3588" s="5">
        <f t="shared" si="629"/>
        <v>10.5975</v>
      </c>
      <c r="Z3588" s="5">
        <f t="shared" si="630"/>
        <v>-12.363750000000001</v>
      </c>
      <c r="AA3588" s="5">
        <f t="shared" si="631"/>
        <v>1.1775000000000002</v>
      </c>
      <c r="AB3588" s="5">
        <f t="shared" si="632"/>
        <v>0.58875000000000099</v>
      </c>
    </row>
    <row r="3589" spans="1:28" x14ac:dyDescent="0.55000000000000004">
      <c r="A3589" s="3" t="s">
        <v>28</v>
      </c>
      <c r="B3589" s="3" t="s">
        <v>3224</v>
      </c>
      <c r="C3589" t="s">
        <v>31</v>
      </c>
      <c r="D3589" s="3" t="s">
        <v>417</v>
      </c>
      <c r="E3589" s="3" t="s">
        <v>5447</v>
      </c>
      <c r="F3589" s="3" t="s">
        <v>35</v>
      </c>
      <c r="G3589" s="5">
        <v>6.25</v>
      </c>
      <c r="H3589">
        <v>3</v>
      </c>
      <c r="I3589" s="5">
        <v>11.949999975000001</v>
      </c>
      <c r="J3589" s="5">
        <v>3.9833333250000003</v>
      </c>
      <c r="K3589">
        <v>318</v>
      </c>
      <c r="L3589" s="15">
        <v>9.4339622641509396E-3</v>
      </c>
      <c r="M3589" s="13">
        <v>4.9414465408805004</v>
      </c>
      <c r="N3589" s="15">
        <v>0</v>
      </c>
      <c r="O3589" s="5">
        <v>0</v>
      </c>
      <c r="P3589" s="5">
        <v>0</v>
      </c>
      <c r="Q3589" s="5">
        <f t="shared" si="622"/>
        <v>11.949999975000001</v>
      </c>
      <c r="R3589" s="5">
        <f t="shared" si="623"/>
        <v>-11.949999975000001</v>
      </c>
      <c r="S3589" s="15">
        <f t="shared" si="624"/>
        <v>-1</v>
      </c>
      <c r="T3589">
        <v>0</v>
      </c>
      <c r="U3589" s="5" t="str">
        <f t="shared" si="625"/>
        <v>NA</v>
      </c>
      <c r="V3589" s="15">
        <f t="shared" si="626"/>
        <v>0</v>
      </c>
      <c r="W3589" s="15">
        <f t="shared" si="627"/>
        <v>0</v>
      </c>
      <c r="X3589" s="5">
        <f t="shared" si="628"/>
        <v>0</v>
      </c>
      <c r="Y3589" s="5">
        <f t="shared" si="629"/>
        <v>10.754999977500001</v>
      </c>
      <c r="Z3589" s="5">
        <f t="shared" si="630"/>
        <v>-12.547499973750002</v>
      </c>
      <c r="AA3589" s="5">
        <f t="shared" si="631"/>
        <v>1.1949999975000001</v>
      </c>
      <c r="AB3589" s="5">
        <f t="shared" si="632"/>
        <v>0.59749999875000093</v>
      </c>
    </row>
    <row r="3590" spans="1:28" x14ac:dyDescent="0.55000000000000004">
      <c r="A3590" s="3" t="s">
        <v>28</v>
      </c>
      <c r="B3590" s="3" t="s">
        <v>870</v>
      </c>
      <c r="C3590" t="s">
        <v>66</v>
      </c>
      <c r="D3590" s="3" t="s">
        <v>144</v>
      </c>
      <c r="E3590" s="3" t="s">
        <v>49</v>
      </c>
      <c r="F3590" s="3" t="s">
        <v>35</v>
      </c>
      <c r="G3590" s="5">
        <v>6.25</v>
      </c>
      <c r="H3590">
        <v>16</v>
      </c>
      <c r="I3590" s="5">
        <v>11.95</v>
      </c>
      <c r="J3590" s="5">
        <v>0.74687499999999996</v>
      </c>
      <c r="K3590">
        <v>609</v>
      </c>
      <c r="L3590" s="15">
        <v>2.6272577996715899E-2</v>
      </c>
      <c r="M3590" s="13">
        <v>1</v>
      </c>
      <c r="N3590" s="15">
        <v>0</v>
      </c>
      <c r="O3590" s="5">
        <v>0</v>
      </c>
      <c r="P3590" s="5">
        <v>0</v>
      </c>
      <c r="Q3590" s="5">
        <f t="shared" si="622"/>
        <v>11.95</v>
      </c>
      <c r="R3590" s="5">
        <f t="shared" si="623"/>
        <v>-11.95</v>
      </c>
      <c r="S3590" s="15">
        <f t="shared" si="624"/>
        <v>-1</v>
      </c>
      <c r="T3590">
        <v>0</v>
      </c>
      <c r="U3590" s="5" t="str">
        <f t="shared" si="625"/>
        <v>NA</v>
      </c>
      <c r="V3590" s="15">
        <f t="shared" si="626"/>
        <v>0</v>
      </c>
      <c r="W3590" s="15">
        <f t="shared" si="627"/>
        <v>0</v>
      </c>
      <c r="X3590" s="5">
        <f t="shared" si="628"/>
        <v>0</v>
      </c>
      <c r="Y3590" s="5">
        <f t="shared" si="629"/>
        <v>10.754999999999999</v>
      </c>
      <c r="Z3590" s="5">
        <f t="shared" si="630"/>
        <v>-12.547499999999999</v>
      </c>
      <c r="AA3590" s="5">
        <f t="shared" si="631"/>
        <v>1.1950000000000003</v>
      </c>
      <c r="AB3590" s="5">
        <f t="shared" si="632"/>
        <v>0.59750000000000014</v>
      </c>
    </row>
    <row r="3591" spans="1:28" x14ac:dyDescent="0.55000000000000004">
      <c r="A3591" s="3" t="s">
        <v>28</v>
      </c>
      <c r="B3591" s="3" t="s">
        <v>452</v>
      </c>
      <c r="C3591" t="s">
        <v>66</v>
      </c>
      <c r="D3591" s="3" t="s">
        <v>144</v>
      </c>
      <c r="E3591" s="3" t="s">
        <v>309</v>
      </c>
      <c r="F3591" s="3" t="s">
        <v>35</v>
      </c>
      <c r="G3591" s="5">
        <v>6.25</v>
      </c>
      <c r="H3591">
        <v>5</v>
      </c>
      <c r="I3591" s="5">
        <v>12.237500000000001</v>
      </c>
      <c r="J3591" s="5">
        <v>2.4474999999999998</v>
      </c>
      <c r="K3591">
        <v>399</v>
      </c>
      <c r="L3591" s="15">
        <v>1.2531328320801999E-2</v>
      </c>
      <c r="M3591" s="13">
        <v>1.7023809523809501</v>
      </c>
      <c r="N3591" s="15">
        <v>0</v>
      </c>
      <c r="O3591" s="5">
        <v>0</v>
      </c>
      <c r="P3591" s="5">
        <v>0</v>
      </c>
      <c r="Q3591" s="5">
        <f t="shared" si="622"/>
        <v>12.237500000000001</v>
      </c>
      <c r="R3591" s="5">
        <f t="shared" si="623"/>
        <v>-12.237500000000001</v>
      </c>
      <c r="S3591" s="15">
        <f t="shared" si="624"/>
        <v>-1</v>
      </c>
      <c r="T3591">
        <v>0</v>
      </c>
      <c r="U3591" s="5" t="str">
        <f t="shared" si="625"/>
        <v>NA</v>
      </c>
      <c r="V3591" s="15">
        <f t="shared" si="626"/>
        <v>0</v>
      </c>
      <c r="W3591" s="15">
        <f t="shared" si="627"/>
        <v>0</v>
      </c>
      <c r="X3591" s="5">
        <f t="shared" si="628"/>
        <v>0</v>
      </c>
      <c r="Y3591" s="5">
        <f t="shared" si="629"/>
        <v>11.013750000000002</v>
      </c>
      <c r="Z3591" s="5">
        <f t="shared" si="630"/>
        <v>-12.849375000000002</v>
      </c>
      <c r="AA3591" s="5">
        <f t="shared" si="631"/>
        <v>1.223749999999999</v>
      </c>
      <c r="AB3591" s="5">
        <f t="shared" si="632"/>
        <v>0.61187500000000128</v>
      </c>
    </row>
    <row r="3592" spans="1:28" x14ac:dyDescent="0.55000000000000004">
      <c r="A3592" s="3" t="s">
        <v>28</v>
      </c>
      <c r="B3592" s="3" t="s">
        <v>5150</v>
      </c>
      <c r="C3592" t="s">
        <v>31</v>
      </c>
      <c r="D3592" s="3" t="s">
        <v>75</v>
      </c>
      <c r="E3592" s="3" t="s">
        <v>5185</v>
      </c>
      <c r="F3592" s="3" t="s">
        <v>35</v>
      </c>
      <c r="G3592" s="5">
        <v>6.25</v>
      </c>
      <c r="H3592">
        <v>4</v>
      </c>
      <c r="I3592" s="5">
        <v>12.3</v>
      </c>
      <c r="J3592" s="5">
        <v>3.0750000000000002</v>
      </c>
      <c r="K3592">
        <v>35</v>
      </c>
      <c r="L3592" s="15">
        <v>0.114285714285714</v>
      </c>
      <c r="M3592" s="13">
        <v>1.5702857142857101</v>
      </c>
      <c r="N3592" s="15">
        <v>0</v>
      </c>
      <c r="O3592" s="5">
        <v>0</v>
      </c>
      <c r="P3592" s="5">
        <v>0</v>
      </c>
      <c r="Q3592" s="5">
        <f t="shared" si="622"/>
        <v>12.3</v>
      </c>
      <c r="R3592" s="5">
        <f t="shared" si="623"/>
        <v>-12.3</v>
      </c>
      <c r="S3592" s="15">
        <f t="shared" si="624"/>
        <v>-1</v>
      </c>
      <c r="T3592">
        <v>0</v>
      </c>
      <c r="U3592" s="5" t="str">
        <f t="shared" si="625"/>
        <v>NA</v>
      </c>
      <c r="V3592" s="15">
        <f t="shared" si="626"/>
        <v>0</v>
      </c>
      <c r="W3592" s="15">
        <f t="shared" si="627"/>
        <v>0</v>
      </c>
      <c r="X3592" s="5">
        <f t="shared" si="628"/>
        <v>0</v>
      </c>
      <c r="Y3592" s="5">
        <f t="shared" si="629"/>
        <v>11.07</v>
      </c>
      <c r="Z3592" s="5">
        <f t="shared" si="630"/>
        <v>-12.915000000000001</v>
      </c>
      <c r="AA3592" s="5">
        <f t="shared" si="631"/>
        <v>1.2300000000000004</v>
      </c>
      <c r="AB3592" s="5">
        <f t="shared" si="632"/>
        <v>0.61500000000000021</v>
      </c>
    </row>
    <row r="3593" spans="1:28" x14ac:dyDescent="0.55000000000000004">
      <c r="A3593" s="3" t="s">
        <v>28</v>
      </c>
      <c r="B3593" s="3" t="s">
        <v>3023</v>
      </c>
      <c r="C3593" t="s">
        <v>31</v>
      </c>
      <c r="D3593" s="3" t="s">
        <v>221</v>
      </c>
      <c r="E3593" s="3" t="s">
        <v>5356</v>
      </c>
      <c r="F3593" s="3" t="s">
        <v>35</v>
      </c>
      <c r="G3593" s="5">
        <v>6.25</v>
      </c>
      <c r="H3593">
        <v>6</v>
      </c>
      <c r="I3593" s="5">
        <v>12.399999975</v>
      </c>
      <c r="J3593" s="5">
        <v>2.0666666624999999</v>
      </c>
      <c r="K3593">
        <v>94</v>
      </c>
      <c r="L3593" s="15">
        <v>6.382978723404259E-2</v>
      </c>
      <c r="M3593" s="13">
        <v>5.4950000000000001</v>
      </c>
      <c r="N3593" s="15">
        <v>0</v>
      </c>
      <c r="O3593" s="5">
        <v>0</v>
      </c>
      <c r="P3593" s="5">
        <v>0</v>
      </c>
      <c r="Q3593" s="5">
        <f t="shared" si="622"/>
        <v>12.399999975</v>
      </c>
      <c r="R3593" s="5">
        <f t="shared" si="623"/>
        <v>-12.399999975</v>
      </c>
      <c r="S3593" s="15">
        <f t="shared" si="624"/>
        <v>-1</v>
      </c>
      <c r="T3593">
        <v>0</v>
      </c>
      <c r="U3593" s="5" t="str">
        <f t="shared" si="625"/>
        <v>NA</v>
      </c>
      <c r="V3593" s="15">
        <f t="shared" si="626"/>
        <v>0</v>
      </c>
      <c r="W3593" s="15">
        <f t="shared" si="627"/>
        <v>0</v>
      </c>
      <c r="X3593" s="5">
        <f t="shared" si="628"/>
        <v>0</v>
      </c>
      <c r="Y3593" s="5">
        <f t="shared" si="629"/>
        <v>11.1599999775</v>
      </c>
      <c r="Z3593" s="5">
        <f t="shared" si="630"/>
        <v>-13.01999997375</v>
      </c>
      <c r="AA3593" s="5">
        <f t="shared" si="631"/>
        <v>1.2399999975</v>
      </c>
      <c r="AB3593" s="5">
        <f t="shared" si="632"/>
        <v>0.61999999875</v>
      </c>
    </row>
    <row r="3594" spans="1:28" x14ac:dyDescent="0.55000000000000004">
      <c r="A3594" s="3" t="s">
        <v>28</v>
      </c>
      <c r="B3594" s="3" t="s">
        <v>3309</v>
      </c>
      <c r="C3594" t="s">
        <v>31</v>
      </c>
      <c r="D3594" s="3" t="s">
        <v>104</v>
      </c>
      <c r="E3594" s="3" t="s">
        <v>616</v>
      </c>
      <c r="F3594" s="3" t="s">
        <v>35</v>
      </c>
      <c r="G3594" s="5">
        <v>6.25</v>
      </c>
      <c r="H3594">
        <v>4</v>
      </c>
      <c r="I3594" s="5">
        <v>13.0625</v>
      </c>
      <c r="J3594" s="5">
        <v>3.265625</v>
      </c>
      <c r="K3594">
        <v>34</v>
      </c>
      <c r="L3594" s="15">
        <v>0.11764705882352899</v>
      </c>
      <c r="M3594" s="13">
        <v>1.1176470588235301</v>
      </c>
      <c r="N3594" s="15">
        <v>0</v>
      </c>
      <c r="O3594" s="5">
        <v>0</v>
      </c>
      <c r="P3594" s="5">
        <v>0</v>
      </c>
      <c r="Q3594" s="5">
        <f t="shared" si="622"/>
        <v>13.0625</v>
      </c>
      <c r="R3594" s="5">
        <f t="shared" si="623"/>
        <v>-13.0625</v>
      </c>
      <c r="S3594" s="15">
        <f t="shared" si="624"/>
        <v>-1</v>
      </c>
      <c r="T3594">
        <v>0</v>
      </c>
      <c r="U3594" s="5" t="str">
        <f t="shared" si="625"/>
        <v>NA</v>
      </c>
      <c r="V3594" s="15">
        <f t="shared" si="626"/>
        <v>0</v>
      </c>
      <c r="W3594" s="15">
        <f t="shared" si="627"/>
        <v>0</v>
      </c>
      <c r="X3594" s="5">
        <f t="shared" si="628"/>
        <v>0</v>
      </c>
      <c r="Y3594" s="5">
        <f t="shared" si="629"/>
        <v>11.75625</v>
      </c>
      <c r="Z3594" s="5">
        <f t="shared" si="630"/>
        <v>-13.715625000000001</v>
      </c>
      <c r="AA3594" s="5">
        <f t="shared" si="631"/>
        <v>1.3062500000000004</v>
      </c>
      <c r="AB3594" s="5">
        <f t="shared" si="632"/>
        <v>0.65312500000000107</v>
      </c>
    </row>
    <row r="3595" spans="1:28" x14ac:dyDescent="0.55000000000000004">
      <c r="A3595" s="3" t="s">
        <v>28</v>
      </c>
      <c r="B3595" s="3" t="s">
        <v>3181</v>
      </c>
      <c r="C3595" t="s">
        <v>31</v>
      </c>
      <c r="D3595" s="3" t="s">
        <v>75</v>
      </c>
      <c r="E3595" s="3" t="s">
        <v>5431</v>
      </c>
      <c r="F3595" s="3" t="s">
        <v>35</v>
      </c>
      <c r="G3595" s="5">
        <v>6.25</v>
      </c>
      <c r="H3595">
        <v>6</v>
      </c>
      <c r="I3595" s="5">
        <v>13.062499949999999</v>
      </c>
      <c r="J3595" s="5">
        <v>2.1770833249999999</v>
      </c>
      <c r="K3595">
        <v>1371</v>
      </c>
      <c r="L3595" s="15">
        <v>4.3763676148796506E-3</v>
      </c>
      <c r="M3595" s="13">
        <v>1.09232676878191</v>
      </c>
      <c r="N3595" s="15">
        <v>0</v>
      </c>
      <c r="O3595" s="5">
        <v>0</v>
      </c>
      <c r="P3595" s="5">
        <v>0</v>
      </c>
      <c r="Q3595" s="5">
        <f t="shared" si="622"/>
        <v>13.062499949999999</v>
      </c>
      <c r="R3595" s="5">
        <f t="shared" si="623"/>
        <v>-13.062499949999999</v>
      </c>
      <c r="S3595" s="15">
        <f t="shared" si="624"/>
        <v>-1</v>
      </c>
      <c r="T3595">
        <v>0</v>
      </c>
      <c r="U3595" s="5" t="str">
        <f t="shared" si="625"/>
        <v>NA</v>
      </c>
      <c r="V3595" s="15">
        <f t="shared" si="626"/>
        <v>0</v>
      </c>
      <c r="W3595" s="15">
        <f t="shared" si="627"/>
        <v>0</v>
      </c>
      <c r="X3595" s="5">
        <f t="shared" si="628"/>
        <v>0</v>
      </c>
      <c r="Y3595" s="5">
        <f t="shared" si="629"/>
        <v>11.756249954999999</v>
      </c>
      <c r="Z3595" s="5">
        <f t="shared" si="630"/>
        <v>-13.7156249475</v>
      </c>
      <c r="AA3595" s="5">
        <f t="shared" si="631"/>
        <v>1.3062499949999999</v>
      </c>
      <c r="AB3595" s="5">
        <f t="shared" si="632"/>
        <v>0.65312499750000086</v>
      </c>
    </row>
    <row r="3596" spans="1:28" x14ac:dyDescent="0.55000000000000004">
      <c r="A3596" s="3" t="s">
        <v>28</v>
      </c>
      <c r="B3596" s="3" t="s">
        <v>3217</v>
      </c>
      <c r="C3596" t="s">
        <v>31</v>
      </c>
      <c r="D3596" s="3" t="s">
        <v>262</v>
      </c>
      <c r="E3596" s="3" t="s">
        <v>2917</v>
      </c>
      <c r="F3596" s="3" t="s">
        <v>35</v>
      </c>
      <c r="G3596" s="5">
        <v>6.25</v>
      </c>
      <c r="H3596">
        <v>4</v>
      </c>
      <c r="I3596" s="5">
        <v>13.1</v>
      </c>
      <c r="J3596" s="5">
        <v>3.2749999999999999</v>
      </c>
      <c r="K3596">
        <v>11</v>
      </c>
      <c r="L3596" s="15">
        <v>0.36363636363636404</v>
      </c>
      <c r="M3596" s="13">
        <v>1.0909090909090899</v>
      </c>
      <c r="N3596" s="15">
        <v>0</v>
      </c>
      <c r="O3596" s="5">
        <v>0</v>
      </c>
      <c r="P3596" s="5">
        <v>0</v>
      </c>
      <c r="Q3596" s="5">
        <f t="shared" si="622"/>
        <v>13.1</v>
      </c>
      <c r="R3596" s="5">
        <f t="shared" si="623"/>
        <v>-13.1</v>
      </c>
      <c r="S3596" s="15">
        <f t="shared" si="624"/>
        <v>-1</v>
      </c>
      <c r="T3596">
        <v>0</v>
      </c>
      <c r="U3596" s="5" t="str">
        <f t="shared" si="625"/>
        <v>NA</v>
      </c>
      <c r="V3596" s="15">
        <f t="shared" si="626"/>
        <v>0</v>
      </c>
      <c r="W3596" s="15">
        <f t="shared" si="627"/>
        <v>0</v>
      </c>
      <c r="X3596" s="5">
        <f t="shared" si="628"/>
        <v>0</v>
      </c>
      <c r="Y3596" s="5">
        <f t="shared" si="629"/>
        <v>11.79</v>
      </c>
      <c r="Z3596" s="5">
        <f t="shared" si="630"/>
        <v>-13.755000000000001</v>
      </c>
      <c r="AA3596" s="5">
        <f t="shared" si="631"/>
        <v>1.3100000000000005</v>
      </c>
      <c r="AB3596" s="5">
        <f t="shared" si="632"/>
        <v>0.65500000000000114</v>
      </c>
    </row>
    <row r="3597" spans="1:28" x14ac:dyDescent="0.55000000000000004">
      <c r="A3597" s="3" t="s">
        <v>28</v>
      </c>
      <c r="B3597" s="3" t="s">
        <v>5223</v>
      </c>
      <c r="C3597" t="s">
        <v>31</v>
      </c>
      <c r="D3597" s="3" t="s">
        <v>40</v>
      </c>
      <c r="E3597" s="3" t="s">
        <v>5097</v>
      </c>
      <c r="F3597" s="3" t="s">
        <v>35</v>
      </c>
      <c r="G3597" s="5">
        <v>6.25</v>
      </c>
      <c r="H3597">
        <v>4</v>
      </c>
      <c r="I3597" s="5">
        <v>13.225</v>
      </c>
      <c r="J3597" s="5">
        <v>3.3062499999999999</v>
      </c>
      <c r="K3597">
        <v>87</v>
      </c>
      <c r="L3597" s="15">
        <v>4.5977011494252901E-2</v>
      </c>
      <c r="M3597" s="13">
        <v>1.6165517241379299</v>
      </c>
      <c r="N3597" s="15">
        <v>0</v>
      </c>
      <c r="O3597" s="5">
        <v>0</v>
      </c>
      <c r="P3597" s="5">
        <v>0</v>
      </c>
      <c r="Q3597" s="5">
        <f t="shared" si="622"/>
        <v>13.225</v>
      </c>
      <c r="R3597" s="5">
        <f t="shared" si="623"/>
        <v>-13.225</v>
      </c>
      <c r="S3597" s="15">
        <f t="shared" si="624"/>
        <v>-1</v>
      </c>
      <c r="T3597">
        <v>0</v>
      </c>
      <c r="U3597" s="5" t="str">
        <f t="shared" si="625"/>
        <v>NA</v>
      </c>
      <c r="V3597" s="15">
        <f t="shared" si="626"/>
        <v>0</v>
      </c>
      <c r="W3597" s="15">
        <f t="shared" si="627"/>
        <v>0</v>
      </c>
      <c r="X3597" s="5">
        <f t="shared" si="628"/>
        <v>0</v>
      </c>
      <c r="Y3597" s="5">
        <f t="shared" si="629"/>
        <v>11.9025</v>
      </c>
      <c r="Z3597" s="5">
        <f t="shared" si="630"/>
        <v>-13.88625</v>
      </c>
      <c r="AA3597" s="5">
        <f t="shared" si="631"/>
        <v>1.3224999999999998</v>
      </c>
      <c r="AB3597" s="5">
        <f t="shared" si="632"/>
        <v>0.66125000000000078</v>
      </c>
    </row>
    <row r="3598" spans="1:28" x14ac:dyDescent="0.55000000000000004">
      <c r="A3598" s="3" t="s">
        <v>28</v>
      </c>
      <c r="B3598" s="3" t="s">
        <v>3309</v>
      </c>
      <c r="C3598" t="s">
        <v>31</v>
      </c>
      <c r="D3598" s="3" t="s">
        <v>75</v>
      </c>
      <c r="E3598" s="3" t="s">
        <v>5185</v>
      </c>
      <c r="F3598" s="3" t="s">
        <v>35</v>
      </c>
      <c r="G3598" s="5">
        <v>6.25</v>
      </c>
      <c r="H3598">
        <v>4</v>
      </c>
      <c r="I3598" s="5">
        <v>13.25</v>
      </c>
      <c r="J3598" s="5">
        <v>3.3125</v>
      </c>
      <c r="K3598">
        <v>37</v>
      </c>
      <c r="L3598" s="15">
        <v>0.108108108108108</v>
      </c>
      <c r="M3598" s="13">
        <v>1.27027027027027</v>
      </c>
      <c r="N3598" s="15">
        <v>0</v>
      </c>
      <c r="O3598" s="5">
        <v>0</v>
      </c>
      <c r="P3598" s="5">
        <v>0</v>
      </c>
      <c r="Q3598" s="5">
        <f t="shared" si="622"/>
        <v>13.25</v>
      </c>
      <c r="R3598" s="5">
        <f t="shared" si="623"/>
        <v>-13.25</v>
      </c>
      <c r="S3598" s="15">
        <f t="shared" si="624"/>
        <v>-1</v>
      </c>
      <c r="T3598">
        <v>0</v>
      </c>
      <c r="U3598" s="5" t="str">
        <f t="shared" si="625"/>
        <v>NA</v>
      </c>
      <c r="V3598" s="15">
        <f t="shared" si="626"/>
        <v>0</v>
      </c>
      <c r="W3598" s="15">
        <f t="shared" si="627"/>
        <v>0</v>
      </c>
      <c r="X3598" s="5">
        <f t="shared" si="628"/>
        <v>0</v>
      </c>
      <c r="Y3598" s="5">
        <f t="shared" si="629"/>
        <v>11.925000000000001</v>
      </c>
      <c r="Z3598" s="5">
        <f t="shared" si="630"/>
        <v>-13.912500000000001</v>
      </c>
      <c r="AA3598" s="5">
        <f t="shared" si="631"/>
        <v>1.3249999999999993</v>
      </c>
      <c r="AB3598" s="5">
        <f t="shared" si="632"/>
        <v>0.66250000000000142</v>
      </c>
    </row>
    <row r="3599" spans="1:28" x14ac:dyDescent="0.55000000000000004">
      <c r="A3599" s="3" t="s">
        <v>28</v>
      </c>
      <c r="B3599" s="3" t="s">
        <v>2564</v>
      </c>
      <c r="C3599" t="s">
        <v>66</v>
      </c>
      <c r="D3599" s="3" t="s">
        <v>144</v>
      </c>
      <c r="E3599" s="3" t="s">
        <v>49</v>
      </c>
      <c r="F3599" s="3" t="s">
        <v>35</v>
      </c>
      <c r="G3599" s="5">
        <v>6.25</v>
      </c>
      <c r="H3599">
        <v>13</v>
      </c>
      <c r="I3599" s="5">
        <v>13.624999862500001</v>
      </c>
      <c r="J3599" s="5">
        <v>1.0480769125</v>
      </c>
      <c r="K3599">
        <v>209</v>
      </c>
      <c r="L3599" s="15">
        <v>6.2200956937799E-2</v>
      </c>
      <c r="M3599" s="13">
        <v>1.1144019138756001</v>
      </c>
      <c r="N3599" s="15">
        <v>0</v>
      </c>
      <c r="O3599" s="5">
        <v>0</v>
      </c>
      <c r="P3599" s="5">
        <v>0</v>
      </c>
      <c r="Q3599" s="5">
        <f t="shared" si="622"/>
        <v>13.624999862500001</v>
      </c>
      <c r="R3599" s="5">
        <f t="shared" si="623"/>
        <v>-13.624999862500001</v>
      </c>
      <c r="S3599" s="15">
        <f t="shared" si="624"/>
        <v>-1</v>
      </c>
      <c r="T3599">
        <v>0</v>
      </c>
      <c r="U3599" s="5" t="str">
        <f t="shared" si="625"/>
        <v>NA</v>
      </c>
      <c r="V3599" s="15">
        <f t="shared" si="626"/>
        <v>0</v>
      </c>
      <c r="W3599" s="15">
        <f t="shared" si="627"/>
        <v>0</v>
      </c>
      <c r="X3599" s="5">
        <f t="shared" si="628"/>
        <v>0</v>
      </c>
      <c r="Y3599" s="5">
        <f t="shared" si="629"/>
        <v>12.262499876250001</v>
      </c>
      <c r="Z3599" s="5">
        <f t="shared" si="630"/>
        <v>-14.306249855625001</v>
      </c>
      <c r="AA3599" s="5">
        <f t="shared" si="631"/>
        <v>1.3624999862500005</v>
      </c>
      <c r="AB3599" s="5">
        <f t="shared" si="632"/>
        <v>0.68124999312500023</v>
      </c>
    </row>
    <row r="3600" spans="1:28" x14ac:dyDescent="0.55000000000000004">
      <c r="A3600" s="3" t="s">
        <v>28</v>
      </c>
      <c r="B3600" s="3" t="s">
        <v>3023</v>
      </c>
      <c r="C3600" t="s">
        <v>31</v>
      </c>
      <c r="D3600" s="3" t="s">
        <v>137</v>
      </c>
      <c r="E3600" s="3" t="s">
        <v>5199</v>
      </c>
      <c r="F3600" s="3" t="s">
        <v>35</v>
      </c>
      <c r="G3600" s="5">
        <v>6.25</v>
      </c>
      <c r="H3600">
        <v>6</v>
      </c>
      <c r="I3600" s="5">
        <v>13.637499975000001</v>
      </c>
      <c r="J3600" s="5">
        <v>2.2729166625000001</v>
      </c>
      <c r="K3600">
        <v>113</v>
      </c>
      <c r="L3600" s="15">
        <v>5.3097345132743404E-2</v>
      </c>
      <c r="M3600" s="13">
        <v>5.8360176991150396</v>
      </c>
      <c r="N3600" s="15">
        <v>0</v>
      </c>
      <c r="O3600" s="5">
        <v>0</v>
      </c>
      <c r="P3600" s="5">
        <v>0</v>
      </c>
      <c r="Q3600" s="5">
        <f t="shared" si="622"/>
        <v>13.637499975000001</v>
      </c>
      <c r="R3600" s="5">
        <f t="shared" si="623"/>
        <v>-13.637499975000001</v>
      </c>
      <c r="S3600" s="15">
        <f t="shared" si="624"/>
        <v>-1</v>
      </c>
      <c r="T3600">
        <v>0</v>
      </c>
      <c r="U3600" s="5" t="str">
        <f t="shared" si="625"/>
        <v>NA</v>
      </c>
      <c r="V3600" s="15">
        <f t="shared" si="626"/>
        <v>0</v>
      </c>
      <c r="W3600" s="15">
        <f t="shared" si="627"/>
        <v>0</v>
      </c>
      <c r="X3600" s="5">
        <f t="shared" si="628"/>
        <v>0</v>
      </c>
      <c r="Y3600" s="5">
        <f t="shared" si="629"/>
        <v>12.273749977500001</v>
      </c>
      <c r="Z3600" s="5">
        <f t="shared" si="630"/>
        <v>-14.319374973750001</v>
      </c>
      <c r="AA3600" s="5">
        <f t="shared" si="631"/>
        <v>1.3637499974999994</v>
      </c>
      <c r="AB3600" s="5">
        <f t="shared" si="632"/>
        <v>0.68187499875000057</v>
      </c>
    </row>
    <row r="3601" spans="1:28" x14ac:dyDescent="0.55000000000000004">
      <c r="A3601" s="3" t="s">
        <v>28</v>
      </c>
      <c r="B3601" s="3" t="s">
        <v>234</v>
      </c>
      <c r="C3601" t="s">
        <v>31</v>
      </c>
      <c r="D3601" s="3" t="s">
        <v>32</v>
      </c>
      <c r="E3601" s="3" t="s">
        <v>377</v>
      </c>
      <c r="F3601" s="3" t="s">
        <v>35</v>
      </c>
      <c r="G3601" s="5">
        <v>6.25</v>
      </c>
      <c r="H3601">
        <v>3</v>
      </c>
      <c r="I3601" s="5">
        <v>14.149999987499999</v>
      </c>
      <c r="J3601" s="5">
        <v>4.7166666624999998</v>
      </c>
      <c r="K3601">
        <v>38</v>
      </c>
      <c r="L3601" s="15">
        <v>7.8947368421052599E-2</v>
      </c>
      <c r="M3601" s="13">
        <v>2.10184210526316</v>
      </c>
      <c r="N3601" s="15">
        <v>0</v>
      </c>
      <c r="O3601" s="5">
        <v>0</v>
      </c>
      <c r="P3601" s="5">
        <v>0</v>
      </c>
      <c r="Q3601" s="5">
        <f t="shared" si="622"/>
        <v>14.149999987499999</v>
      </c>
      <c r="R3601" s="5">
        <f t="shared" si="623"/>
        <v>-14.149999987499999</v>
      </c>
      <c r="S3601" s="15">
        <f t="shared" si="624"/>
        <v>-1</v>
      </c>
      <c r="T3601">
        <v>0</v>
      </c>
      <c r="U3601" s="5" t="str">
        <f t="shared" si="625"/>
        <v>NA</v>
      </c>
      <c r="V3601" s="15">
        <f t="shared" si="626"/>
        <v>0</v>
      </c>
      <c r="W3601" s="15">
        <f t="shared" si="627"/>
        <v>0</v>
      </c>
      <c r="X3601" s="5">
        <f t="shared" si="628"/>
        <v>0</v>
      </c>
      <c r="Y3601" s="5">
        <f t="shared" si="629"/>
        <v>12.734999988749999</v>
      </c>
      <c r="Z3601" s="5">
        <f t="shared" si="630"/>
        <v>-14.857499986875</v>
      </c>
      <c r="AA3601" s="5">
        <f t="shared" si="631"/>
        <v>1.4149999987499999</v>
      </c>
      <c r="AB3601" s="5">
        <f t="shared" si="632"/>
        <v>0.70749999937500085</v>
      </c>
    </row>
    <row r="3602" spans="1:28" x14ac:dyDescent="0.55000000000000004">
      <c r="A3602" s="3" t="s">
        <v>28</v>
      </c>
      <c r="B3602" s="3" t="s">
        <v>3023</v>
      </c>
      <c r="C3602" t="s">
        <v>31</v>
      </c>
      <c r="D3602" s="3" t="s">
        <v>40</v>
      </c>
      <c r="E3602" s="3" t="s">
        <v>3310</v>
      </c>
      <c r="F3602" s="3" t="s">
        <v>35</v>
      </c>
      <c r="G3602" s="5">
        <v>6.25</v>
      </c>
      <c r="H3602">
        <v>6</v>
      </c>
      <c r="I3602" s="5">
        <v>14.349999974999999</v>
      </c>
      <c r="J3602" s="5">
        <v>2.3916666625</v>
      </c>
      <c r="K3602">
        <v>1353</v>
      </c>
      <c r="L3602" s="15">
        <v>4.4345898004434607E-3</v>
      </c>
      <c r="M3602" s="13">
        <v>1.6767184035476701</v>
      </c>
      <c r="N3602" s="15">
        <v>0</v>
      </c>
      <c r="O3602" s="5">
        <v>0</v>
      </c>
      <c r="P3602" s="5">
        <v>0</v>
      </c>
      <c r="Q3602" s="5">
        <f t="shared" si="622"/>
        <v>14.349999974999999</v>
      </c>
      <c r="R3602" s="5">
        <f t="shared" si="623"/>
        <v>-14.349999974999999</v>
      </c>
      <c r="S3602" s="15">
        <f t="shared" si="624"/>
        <v>-1</v>
      </c>
      <c r="T3602">
        <v>0</v>
      </c>
      <c r="U3602" s="5" t="str">
        <f t="shared" si="625"/>
        <v>NA</v>
      </c>
      <c r="V3602" s="15">
        <f t="shared" si="626"/>
        <v>0</v>
      </c>
      <c r="W3602" s="15">
        <f t="shared" si="627"/>
        <v>0</v>
      </c>
      <c r="X3602" s="5">
        <f t="shared" si="628"/>
        <v>0</v>
      </c>
      <c r="Y3602" s="5">
        <f t="shared" si="629"/>
        <v>12.914999977499999</v>
      </c>
      <c r="Z3602" s="5">
        <f t="shared" si="630"/>
        <v>-15.067499973749999</v>
      </c>
      <c r="AA3602" s="5">
        <f t="shared" si="631"/>
        <v>1.4349999975000003</v>
      </c>
      <c r="AB3602" s="5">
        <f t="shared" si="632"/>
        <v>0.71749999875000015</v>
      </c>
    </row>
    <row r="3603" spans="1:28" x14ac:dyDescent="0.55000000000000004">
      <c r="A3603" s="3" t="s">
        <v>28</v>
      </c>
      <c r="B3603" s="3" t="s">
        <v>225</v>
      </c>
      <c r="C3603" t="s">
        <v>66</v>
      </c>
      <c r="D3603" s="3" t="s">
        <v>144</v>
      </c>
      <c r="E3603" s="3" t="s">
        <v>49</v>
      </c>
      <c r="F3603" s="3" t="s">
        <v>35</v>
      </c>
      <c r="G3603" s="5">
        <v>6.25</v>
      </c>
      <c r="H3603">
        <v>11</v>
      </c>
      <c r="I3603" s="5">
        <v>14.462499974999998</v>
      </c>
      <c r="J3603" s="5">
        <v>1.3147727249999999</v>
      </c>
      <c r="K3603">
        <v>311</v>
      </c>
      <c r="L3603" s="15">
        <v>3.53697749196141E-2</v>
      </c>
      <c r="M3603" s="13">
        <v>1.1416077170418</v>
      </c>
      <c r="N3603" s="15">
        <v>0</v>
      </c>
      <c r="O3603" s="5">
        <v>0</v>
      </c>
      <c r="P3603" s="5">
        <v>0</v>
      </c>
      <c r="Q3603" s="5">
        <f t="shared" si="622"/>
        <v>14.462499974999998</v>
      </c>
      <c r="R3603" s="5">
        <f t="shared" si="623"/>
        <v>-14.462499974999998</v>
      </c>
      <c r="S3603" s="15">
        <f t="shared" si="624"/>
        <v>-1</v>
      </c>
      <c r="T3603">
        <v>0</v>
      </c>
      <c r="U3603" s="5" t="str">
        <f t="shared" si="625"/>
        <v>NA</v>
      </c>
      <c r="V3603" s="15">
        <f t="shared" si="626"/>
        <v>0</v>
      </c>
      <c r="W3603" s="15">
        <f t="shared" si="627"/>
        <v>0</v>
      </c>
      <c r="X3603" s="5">
        <f t="shared" si="628"/>
        <v>0</v>
      </c>
      <c r="Y3603" s="5">
        <f t="shared" si="629"/>
        <v>13.016249977499999</v>
      </c>
      <c r="Z3603" s="5">
        <f t="shared" si="630"/>
        <v>-15.185624973749999</v>
      </c>
      <c r="AA3603" s="5">
        <f t="shared" si="631"/>
        <v>1.4462499974999989</v>
      </c>
      <c r="AB3603" s="5">
        <f t="shared" si="632"/>
        <v>0.72312499875000036</v>
      </c>
    </row>
    <row r="3604" spans="1:28" x14ac:dyDescent="0.55000000000000004">
      <c r="A3604" s="3" t="s">
        <v>28</v>
      </c>
      <c r="B3604" s="3" t="s">
        <v>284</v>
      </c>
      <c r="C3604" t="s">
        <v>31</v>
      </c>
      <c r="D3604" s="3" t="s">
        <v>133</v>
      </c>
      <c r="E3604" s="3" t="s">
        <v>2955</v>
      </c>
      <c r="F3604" s="3" t="s">
        <v>35</v>
      </c>
      <c r="G3604" s="5">
        <v>6.25</v>
      </c>
      <c r="H3604">
        <v>4</v>
      </c>
      <c r="I3604" s="5">
        <v>15.012499999999999</v>
      </c>
      <c r="J3604" s="5">
        <v>3.7531249999999998</v>
      </c>
      <c r="K3604">
        <v>215</v>
      </c>
      <c r="L3604" s="15">
        <v>1.8604651162790701E-2</v>
      </c>
      <c r="M3604" s="13">
        <v>3.8194883720930202</v>
      </c>
      <c r="N3604" s="15">
        <v>0</v>
      </c>
      <c r="O3604" s="5">
        <v>0</v>
      </c>
      <c r="P3604" s="5">
        <v>0</v>
      </c>
      <c r="Q3604" s="5">
        <f t="shared" si="622"/>
        <v>15.012499999999999</v>
      </c>
      <c r="R3604" s="5">
        <f t="shared" si="623"/>
        <v>-15.012499999999999</v>
      </c>
      <c r="S3604" s="15">
        <f t="shared" si="624"/>
        <v>-1</v>
      </c>
      <c r="T3604">
        <v>0</v>
      </c>
      <c r="U3604" s="5" t="str">
        <f t="shared" si="625"/>
        <v>NA</v>
      </c>
      <c r="V3604" s="15">
        <f t="shared" si="626"/>
        <v>0</v>
      </c>
      <c r="W3604" s="15">
        <f t="shared" si="627"/>
        <v>0</v>
      </c>
      <c r="X3604" s="5">
        <f t="shared" si="628"/>
        <v>0</v>
      </c>
      <c r="Y3604" s="5">
        <f t="shared" si="629"/>
        <v>13.51125</v>
      </c>
      <c r="Z3604" s="5">
        <f t="shared" si="630"/>
        <v>-15.763125</v>
      </c>
      <c r="AA3604" s="5">
        <f t="shared" si="631"/>
        <v>1.5012499999999989</v>
      </c>
      <c r="AB3604" s="5">
        <f t="shared" si="632"/>
        <v>0.75062500000000121</v>
      </c>
    </row>
    <row r="3605" spans="1:28" x14ac:dyDescent="0.55000000000000004">
      <c r="A3605" s="3" t="s">
        <v>28</v>
      </c>
      <c r="B3605" s="3" t="s">
        <v>3126</v>
      </c>
      <c r="C3605" t="s">
        <v>31</v>
      </c>
      <c r="D3605" s="3" t="s">
        <v>221</v>
      </c>
      <c r="E3605" s="3" t="s">
        <v>5356</v>
      </c>
      <c r="F3605" s="3" t="s">
        <v>35</v>
      </c>
      <c r="G3605" s="5">
        <v>6.25</v>
      </c>
      <c r="H3605">
        <v>7</v>
      </c>
      <c r="I3605" s="5">
        <v>15.05</v>
      </c>
      <c r="J3605" s="5">
        <v>2.15</v>
      </c>
      <c r="K3605">
        <v>267</v>
      </c>
      <c r="L3605" s="15">
        <v>2.6217228464419498E-2</v>
      </c>
      <c r="M3605" s="13">
        <v>3.89647940074906</v>
      </c>
      <c r="N3605" s="15">
        <v>0</v>
      </c>
      <c r="O3605" s="5">
        <v>0</v>
      </c>
      <c r="P3605" s="5">
        <v>0</v>
      </c>
      <c r="Q3605" s="5">
        <f t="shared" si="622"/>
        <v>15.05</v>
      </c>
      <c r="R3605" s="5">
        <f t="shared" si="623"/>
        <v>-15.05</v>
      </c>
      <c r="S3605" s="15">
        <f t="shared" si="624"/>
        <v>-1</v>
      </c>
      <c r="T3605">
        <v>0</v>
      </c>
      <c r="U3605" s="5" t="str">
        <f t="shared" si="625"/>
        <v>NA</v>
      </c>
      <c r="V3605" s="15">
        <f t="shared" si="626"/>
        <v>0</v>
      </c>
      <c r="W3605" s="15">
        <f t="shared" si="627"/>
        <v>0</v>
      </c>
      <c r="X3605" s="5">
        <f t="shared" si="628"/>
        <v>0</v>
      </c>
      <c r="Y3605" s="5">
        <f t="shared" si="629"/>
        <v>13.545000000000002</v>
      </c>
      <c r="Z3605" s="5">
        <f t="shared" si="630"/>
        <v>-15.802500000000002</v>
      </c>
      <c r="AA3605" s="5">
        <f t="shared" si="631"/>
        <v>1.504999999999999</v>
      </c>
      <c r="AB3605" s="5">
        <f t="shared" si="632"/>
        <v>0.75250000000000128</v>
      </c>
    </row>
    <row r="3606" spans="1:28" x14ac:dyDescent="0.55000000000000004">
      <c r="A3606" s="3" t="s">
        <v>28</v>
      </c>
      <c r="B3606" s="3" t="s">
        <v>2273</v>
      </c>
      <c r="C3606" t="s">
        <v>31</v>
      </c>
      <c r="D3606" s="3" t="s">
        <v>32</v>
      </c>
      <c r="E3606" s="3" t="s">
        <v>5232</v>
      </c>
      <c r="F3606" s="3" t="s">
        <v>35</v>
      </c>
      <c r="G3606" s="5">
        <v>6.25</v>
      </c>
      <c r="H3606">
        <v>7</v>
      </c>
      <c r="I3606" s="5">
        <v>15.3499999625</v>
      </c>
      <c r="J3606" s="5">
        <v>2.1928571374999999</v>
      </c>
      <c r="K3606">
        <v>2330</v>
      </c>
      <c r="L3606" s="15">
        <v>3.0042918454935598E-3</v>
      </c>
      <c r="M3606" s="13">
        <v>1.0006008583691</v>
      </c>
      <c r="N3606" s="15">
        <v>0</v>
      </c>
      <c r="O3606" s="5">
        <v>0</v>
      </c>
      <c r="P3606" s="5">
        <v>0</v>
      </c>
      <c r="Q3606" s="5">
        <f t="shared" si="622"/>
        <v>15.3499999625</v>
      </c>
      <c r="R3606" s="5">
        <f t="shared" si="623"/>
        <v>-15.3499999625</v>
      </c>
      <c r="S3606" s="15">
        <f t="shared" si="624"/>
        <v>-1</v>
      </c>
      <c r="T3606">
        <v>0</v>
      </c>
      <c r="U3606" s="5" t="str">
        <f t="shared" si="625"/>
        <v>NA</v>
      </c>
      <c r="V3606" s="15">
        <f t="shared" si="626"/>
        <v>0</v>
      </c>
      <c r="W3606" s="15">
        <f t="shared" si="627"/>
        <v>0</v>
      </c>
      <c r="X3606" s="5">
        <f t="shared" si="628"/>
        <v>0</v>
      </c>
      <c r="Y3606" s="5">
        <f t="shared" si="629"/>
        <v>13.814999966250001</v>
      </c>
      <c r="Z3606" s="5">
        <f t="shared" si="630"/>
        <v>-16.117499960625</v>
      </c>
      <c r="AA3606" s="5">
        <f t="shared" si="631"/>
        <v>1.5349999962499989</v>
      </c>
      <c r="AB3606" s="5">
        <f t="shared" si="632"/>
        <v>0.76749999812500036</v>
      </c>
    </row>
    <row r="3607" spans="1:28" x14ac:dyDescent="0.55000000000000004">
      <c r="A3607" s="3" t="s">
        <v>28</v>
      </c>
      <c r="B3607" s="3" t="s">
        <v>3334</v>
      </c>
      <c r="C3607" t="s">
        <v>31</v>
      </c>
      <c r="D3607" s="3" t="s">
        <v>32</v>
      </c>
      <c r="E3607" s="3" t="s">
        <v>170</v>
      </c>
      <c r="F3607" s="3" t="s">
        <v>35</v>
      </c>
      <c r="G3607" s="5">
        <v>6.25</v>
      </c>
      <c r="H3607">
        <v>13</v>
      </c>
      <c r="I3607" s="5">
        <v>15.925000000000001</v>
      </c>
      <c r="J3607" s="5">
        <v>1.2250000000000001</v>
      </c>
      <c r="K3607">
        <v>17580</v>
      </c>
      <c r="L3607" s="15">
        <v>7.3947667804323102E-4</v>
      </c>
      <c r="M3607" s="13">
        <v>1.00042320819113</v>
      </c>
      <c r="N3607" s="15">
        <v>0</v>
      </c>
      <c r="O3607" s="5">
        <v>0</v>
      </c>
      <c r="P3607" s="5">
        <v>0</v>
      </c>
      <c r="Q3607" s="5">
        <f t="shared" si="622"/>
        <v>15.925000000000001</v>
      </c>
      <c r="R3607" s="5">
        <f t="shared" si="623"/>
        <v>-15.925000000000001</v>
      </c>
      <c r="S3607" s="15">
        <f t="shared" si="624"/>
        <v>-1</v>
      </c>
      <c r="T3607">
        <v>0</v>
      </c>
      <c r="U3607" s="5" t="str">
        <f t="shared" si="625"/>
        <v>NA</v>
      </c>
      <c r="V3607" s="15">
        <f t="shared" si="626"/>
        <v>0</v>
      </c>
      <c r="W3607" s="15">
        <f t="shared" si="627"/>
        <v>0</v>
      </c>
      <c r="X3607" s="5">
        <f t="shared" si="628"/>
        <v>0</v>
      </c>
      <c r="Y3607" s="5">
        <f t="shared" si="629"/>
        <v>14.332500000000001</v>
      </c>
      <c r="Z3607" s="5">
        <f t="shared" si="630"/>
        <v>-16.721250000000001</v>
      </c>
      <c r="AA3607" s="5">
        <f t="shared" si="631"/>
        <v>1.5924999999999994</v>
      </c>
      <c r="AB3607" s="5">
        <f t="shared" si="632"/>
        <v>0.79625000000000057</v>
      </c>
    </row>
    <row r="3608" spans="1:28" x14ac:dyDescent="0.55000000000000004">
      <c r="A3608" s="3" t="s">
        <v>28</v>
      </c>
      <c r="B3608" s="3" t="s">
        <v>2147</v>
      </c>
      <c r="C3608" t="s">
        <v>31</v>
      </c>
      <c r="D3608" s="3" t="s">
        <v>113</v>
      </c>
      <c r="E3608" s="3" t="s">
        <v>5468</v>
      </c>
      <c r="F3608" s="3" t="s">
        <v>35</v>
      </c>
      <c r="G3608" s="5">
        <v>6.25</v>
      </c>
      <c r="H3608">
        <v>5</v>
      </c>
      <c r="I3608" s="5">
        <v>15.95</v>
      </c>
      <c r="J3608" s="5">
        <v>3.19</v>
      </c>
      <c r="K3608">
        <v>505</v>
      </c>
      <c r="L3608" s="15">
        <v>9.9009900990098994E-3</v>
      </c>
      <c r="M3608" s="13">
        <v>4.6460594059405897</v>
      </c>
      <c r="N3608" s="15">
        <v>0</v>
      </c>
      <c r="O3608" s="5">
        <v>0</v>
      </c>
      <c r="P3608" s="5">
        <v>0</v>
      </c>
      <c r="Q3608" s="5">
        <f t="shared" si="622"/>
        <v>15.95</v>
      </c>
      <c r="R3608" s="5">
        <f t="shared" si="623"/>
        <v>-15.95</v>
      </c>
      <c r="S3608" s="15">
        <f t="shared" si="624"/>
        <v>-1</v>
      </c>
      <c r="T3608">
        <v>0</v>
      </c>
      <c r="U3608" s="5" t="str">
        <f t="shared" si="625"/>
        <v>NA</v>
      </c>
      <c r="V3608" s="15">
        <f t="shared" si="626"/>
        <v>0</v>
      </c>
      <c r="W3608" s="15">
        <f t="shared" si="627"/>
        <v>0</v>
      </c>
      <c r="X3608" s="5">
        <f t="shared" si="628"/>
        <v>0</v>
      </c>
      <c r="Y3608" s="5">
        <f t="shared" si="629"/>
        <v>14.355</v>
      </c>
      <c r="Z3608" s="5">
        <f t="shared" si="630"/>
        <v>-16.747499999999999</v>
      </c>
      <c r="AA3608" s="5">
        <f t="shared" si="631"/>
        <v>1.5949999999999989</v>
      </c>
      <c r="AB3608" s="5">
        <f t="shared" si="632"/>
        <v>0.79749999999999943</v>
      </c>
    </row>
    <row r="3609" spans="1:28" x14ac:dyDescent="0.55000000000000004">
      <c r="A3609" s="3" t="s">
        <v>28</v>
      </c>
      <c r="B3609" s="3" t="s">
        <v>708</v>
      </c>
      <c r="C3609" t="s">
        <v>31</v>
      </c>
      <c r="D3609" s="3" t="s">
        <v>113</v>
      </c>
      <c r="E3609" s="3" t="s">
        <v>5468</v>
      </c>
      <c r="F3609" s="3" t="s">
        <v>35</v>
      </c>
      <c r="G3609" s="5">
        <v>6.25</v>
      </c>
      <c r="H3609">
        <v>5</v>
      </c>
      <c r="I3609" s="5">
        <v>16.0625</v>
      </c>
      <c r="J3609" s="5">
        <v>3.2124999999999999</v>
      </c>
      <c r="K3609">
        <v>85</v>
      </c>
      <c r="L3609" s="15">
        <v>5.8823529411764698E-2</v>
      </c>
      <c r="M3609" s="13">
        <v>1.22282352941176</v>
      </c>
      <c r="N3609" s="15">
        <v>0</v>
      </c>
      <c r="O3609" s="5">
        <v>0</v>
      </c>
      <c r="P3609" s="5">
        <v>0</v>
      </c>
      <c r="Q3609" s="5">
        <f t="shared" si="622"/>
        <v>16.0625</v>
      </c>
      <c r="R3609" s="5">
        <f t="shared" si="623"/>
        <v>-16.0625</v>
      </c>
      <c r="S3609" s="15">
        <f t="shared" si="624"/>
        <v>-1</v>
      </c>
      <c r="T3609">
        <v>0</v>
      </c>
      <c r="U3609" s="5" t="str">
        <f t="shared" si="625"/>
        <v>NA</v>
      </c>
      <c r="V3609" s="15">
        <f t="shared" si="626"/>
        <v>0</v>
      </c>
      <c r="W3609" s="15">
        <f t="shared" si="627"/>
        <v>0</v>
      </c>
      <c r="X3609" s="5">
        <f t="shared" si="628"/>
        <v>0</v>
      </c>
      <c r="Y3609" s="5">
        <f t="shared" si="629"/>
        <v>14.456250000000001</v>
      </c>
      <c r="Z3609" s="5">
        <f t="shared" si="630"/>
        <v>-16.865625000000001</v>
      </c>
      <c r="AA3609" s="5">
        <f t="shared" si="631"/>
        <v>1.6062499999999993</v>
      </c>
      <c r="AB3609" s="5">
        <f t="shared" si="632"/>
        <v>0.80312500000000142</v>
      </c>
    </row>
    <row r="3610" spans="1:28" x14ac:dyDescent="0.55000000000000004">
      <c r="A3610" s="3" t="s">
        <v>28</v>
      </c>
      <c r="B3610" s="3" t="s">
        <v>708</v>
      </c>
      <c r="C3610" t="s">
        <v>31</v>
      </c>
      <c r="D3610" s="3" t="s">
        <v>125</v>
      </c>
      <c r="E3610" s="3" t="s">
        <v>126</v>
      </c>
      <c r="F3610" s="3" t="s">
        <v>35</v>
      </c>
      <c r="G3610" s="5">
        <v>6.25</v>
      </c>
      <c r="H3610">
        <v>7</v>
      </c>
      <c r="I3610" s="5">
        <v>16.23749995</v>
      </c>
      <c r="J3610" s="5">
        <v>2.3196428500000001</v>
      </c>
      <c r="K3610">
        <v>92</v>
      </c>
      <c r="L3610" s="15">
        <v>7.6086956521739108E-2</v>
      </c>
      <c r="M3610" s="13">
        <v>1.0534782608695701</v>
      </c>
      <c r="N3610" s="15">
        <v>0</v>
      </c>
      <c r="O3610" s="5">
        <v>0</v>
      </c>
      <c r="P3610" s="5">
        <v>0</v>
      </c>
      <c r="Q3610" s="5">
        <f t="shared" si="622"/>
        <v>16.23749995</v>
      </c>
      <c r="R3610" s="5">
        <f t="shared" si="623"/>
        <v>-16.23749995</v>
      </c>
      <c r="S3610" s="15">
        <f t="shared" si="624"/>
        <v>-1</v>
      </c>
      <c r="T3610">
        <v>0</v>
      </c>
      <c r="U3610" s="5" t="str">
        <f t="shared" si="625"/>
        <v>NA</v>
      </c>
      <c r="V3610" s="15">
        <f t="shared" si="626"/>
        <v>0</v>
      </c>
      <c r="W3610" s="15">
        <f t="shared" si="627"/>
        <v>0</v>
      </c>
      <c r="X3610" s="5">
        <f t="shared" si="628"/>
        <v>0</v>
      </c>
      <c r="Y3610" s="5">
        <f t="shared" si="629"/>
        <v>14.613749955000001</v>
      </c>
      <c r="Z3610" s="5">
        <f t="shared" si="630"/>
        <v>-17.049374947500002</v>
      </c>
      <c r="AA3610" s="5">
        <f t="shared" si="631"/>
        <v>1.6237499949999989</v>
      </c>
      <c r="AB3610" s="5">
        <f t="shared" si="632"/>
        <v>0.81187499750000214</v>
      </c>
    </row>
    <row r="3611" spans="1:28" x14ac:dyDescent="0.55000000000000004">
      <c r="A3611" s="3" t="s">
        <v>28</v>
      </c>
      <c r="B3611" s="3" t="s">
        <v>3181</v>
      </c>
      <c r="C3611" t="s">
        <v>31</v>
      </c>
      <c r="D3611" s="3" t="s">
        <v>104</v>
      </c>
      <c r="E3611" s="3" t="s">
        <v>285</v>
      </c>
      <c r="F3611" s="3" t="s">
        <v>35</v>
      </c>
      <c r="G3611" s="5">
        <v>6.25</v>
      </c>
      <c r="H3611">
        <v>4</v>
      </c>
      <c r="I3611" s="5">
        <v>16.824999999999999</v>
      </c>
      <c r="J3611" s="5">
        <v>4.2062499999999998</v>
      </c>
      <c r="K3611">
        <v>228</v>
      </c>
      <c r="L3611" s="15">
        <v>1.7543859649122799E-2</v>
      </c>
      <c r="M3611" s="13">
        <v>1.3939473684210499</v>
      </c>
      <c r="N3611" s="15">
        <v>0</v>
      </c>
      <c r="O3611" s="5">
        <v>0</v>
      </c>
      <c r="P3611" s="5">
        <v>0</v>
      </c>
      <c r="Q3611" s="5">
        <f t="shared" si="622"/>
        <v>16.824999999999999</v>
      </c>
      <c r="R3611" s="5">
        <f t="shared" si="623"/>
        <v>-16.824999999999999</v>
      </c>
      <c r="S3611" s="15">
        <f t="shared" si="624"/>
        <v>-1</v>
      </c>
      <c r="T3611">
        <v>0</v>
      </c>
      <c r="U3611" s="5" t="str">
        <f t="shared" si="625"/>
        <v>NA</v>
      </c>
      <c r="V3611" s="15">
        <f t="shared" si="626"/>
        <v>0</v>
      </c>
      <c r="W3611" s="15">
        <f t="shared" si="627"/>
        <v>0</v>
      </c>
      <c r="X3611" s="5">
        <f t="shared" si="628"/>
        <v>0</v>
      </c>
      <c r="Y3611" s="5">
        <f t="shared" si="629"/>
        <v>15.1425</v>
      </c>
      <c r="Z3611" s="5">
        <f t="shared" si="630"/>
        <v>-17.666250000000002</v>
      </c>
      <c r="AA3611" s="5">
        <f t="shared" si="631"/>
        <v>1.6824999999999992</v>
      </c>
      <c r="AB3611" s="5">
        <f t="shared" si="632"/>
        <v>0.84125000000000227</v>
      </c>
    </row>
    <row r="3612" spans="1:28" x14ac:dyDescent="0.55000000000000004">
      <c r="A3612" s="3" t="s">
        <v>28</v>
      </c>
      <c r="B3612" s="3" t="s">
        <v>1569</v>
      </c>
      <c r="C3612" t="s">
        <v>66</v>
      </c>
      <c r="D3612" s="3" t="s">
        <v>144</v>
      </c>
      <c r="E3612" s="3" t="s">
        <v>309</v>
      </c>
      <c r="F3612" s="3" t="s">
        <v>35</v>
      </c>
      <c r="G3612" s="5">
        <v>6.25</v>
      </c>
      <c r="H3612">
        <v>12</v>
      </c>
      <c r="I3612" s="5">
        <v>17.124999900000002</v>
      </c>
      <c r="J3612" s="5">
        <v>1.4270833250000001</v>
      </c>
      <c r="K3612">
        <v>78</v>
      </c>
      <c r="L3612" s="15">
        <v>0.15384615384615399</v>
      </c>
      <c r="M3612" s="13">
        <v>1.1769230769230801</v>
      </c>
      <c r="N3612" s="15">
        <v>0</v>
      </c>
      <c r="O3612" s="5">
        <v>0</v>
      </c>
      <c r="P3612" s="5">
        <v>0</v>
      </c>
      <c r="Q3612" s="5">
        <f t="shared" si="622"/>
        <v>17.124999900000002</v>
      </c>
      <c r="R3612" s="5">
        <f t="shared" si="623"/>
        <v>-17.124999900000002</v>
      </c>
      <c r="S3612" s="15">
        <f t="shared" si="624"/>
        <v>-1</v>
      </c>
      <c r="T3612">
        <v>0</v>
      </c>
      <c r="U3612" s="5" t="str">
        <f t="shared" si="625"/>
        <v>NA</v>
      </c>
      <c r="V3612" s="15">
        <f t="shared" si="626"/>
        <v>0</v>
      </c>
      <c r="W3612" s="15">
        <f t="shared" si="627"/>
        <v>0</v>
      </c>
      <c r="X3612" s="5">
        <f t="shared" si="628"/>
        <v>0</v>
      </c>
      <c r="Y3612" s="5">
        <f t="shared" si="629"/>
        <v>15.412499910000003</v>
      </c>
      <c r="Z3612" s="5">
        <f t="shared" si="630"/>
        <v>-17.981249895000005</v>
      </c>
      <c r="AA3612" s="5">
        <f t="shared" si="631"/>
        <v>1.7124999899999995</v>
      </c>
      <c r="AB3612" s="5">
        <f t="shared" si="632"/>
        <v>0.85624999500000243</v>
      </c>
    </row>
    <row r="3613" spans="1:28" x14ac:dyDescent="0.55000000000000004">
      <c r="A3613" s="3" t="s">
        <v>28</v>
      </c>
      <c r="B3613" s="3" t="s">
        <v>3812</v>
      </c>
      <c r="C3613" t="s">
        <v>31</v>
      </c>
      <c r="D3613" s="3" t="s">
        <v>32</v>
      </c>
      <c r="E3613" s="3" t="s">
        <v>377</v>
      </c>
      <c r="F3613" s="3" t="s">
        <v>35</v>
      </c>
      <c r="G3613" s="5">
        <v>6.25</v>
      </c>
      <c r="H3613">
        <v>8</v>
      </c>
      <c r="I3613" s="5">
        <v>17.4375</v>
      </c>
      <c r="J3613" s="5">
        <v>2.1796875</v>
      </c>
      <c r="K3613">
        <v>427</v>
      </c>
      <c r="L3613" s="15">
        <v>1.87353629976581E-2</v>
      </c>
      <c r="M3613" s="13">
        <v>1.14206088992974</v>
      </c>
      <c r="N3613" s="15">
        <v>0</v>
      </c>
      <c r="O3613" s="5">
        <v>0</v>
      </c>
      <c r="P3613" s="5">
        <v>0</v>
      </c>
      <c r="Q3613" s="5">
        <f t="shared" si="622"/>
        <v>17.4375</v>
      </c>
      <c r="R3613" s="5">
        <f t="shared" si="623"/>
        <v>-17.4375</v>
      </c>
      <c r="S3613" s="15">
        <f t="shared" si="624"/>
        <v>-1</v>
      </c>
      <c r="T3613">
        <v>0</v>
      </c>
      <c r="U3613" s="5" t="str">
        <f t="shared" si="625"/>
        <v>NA</v>
      </c>
      <c r="V3613" s="15">
        <f t="shared" si="626"/>
        <v>0</v>
      </c>
      <c r="W3613" s="15">
        <f t="shared" si="627"/>
        <v>0</v>
      </c>
      <c r="X3613" s="5">
        <f t="shared" si="628"/>
        <v>0</v>
      </c>
      <c r="Y3613" s="5">
        <f t="shared" si="629"/>
        <v>15.69375</v>
      </c>
      <c r="Z3613" s="5">
        <f t="shared" si="630"/>
        <v>-18.309374999999999</v>
      </c>
      <c r="AA3613" s="5">
        <f t="shared" si="631"/>
        <v>1.7437500000000004</v>
      </c>
      <c r="AB3613" s="5">
        <f t="shared" si="632"/>
        <v>0.87187499999999929</v>
      </c>
    </row>
    <row r="3614" spans="1:28" x14ac:dyDescent="0.55000000000000004">
      <c r="A3614" s="3" t="s">
        <v>28</v>
      </c>
      <c r="B3614" s="3" t="s">
        <v>4143</v>
      </c>
      <c r="C3614" t="s">
        <v>31</v>
      </c>
      <c r="D3614" s="3" t="s">
        <v>417</v>
      </c>
      <c r="E3614" s="3" t="s">
        <v>418</v>
      </c>
      <c r="F3614" s="3" t="s">
        <v>35</v>
      </c>
      <c r="G3614" s="5">
        <v>6.25</v>
      </c>
      <c r="H3614">
        <v>8</v>
      </c>
      <c r="I3614" s="5">
        <v>17.587499999999999</v>
      </c>
      <c r="J3614" s="5">
        <v>2.1984374999999998</v>
      </c>
      <c r="K3614">
        <v>787</v>
      </c>
      <c r="L3614" s="15">
        <v>1.01651842439644E-2</v>
      </c>
      <c r="M3614" s="13">
        <v>4.1752223634053403</v>
      </c>
      <c r="N3614" s="15">
        <v>0</v>
      </c>
      <c r="O3614" s="5">
        <v>0</v>
      </c>
      <c r="P3614" s="5">
        <v>0</v>
      </c>
      <c r="Q3614" s="5">
        <f t="shared" si="622"/>
        <v>17.587499999999999</v>
      </c>
      <c r="R3614" s="5">
        <f t="shared" si="623"/>
        <v>-17.587499999999999</v>
      </c>
      <c r="S3614" s="15">
        <f t="shared" si="624"/>
        <v>-1</v>
      </c>
      <c r="T3614">
        <v>0</v>
      </c>
      <c r="U3614" s="5" t="str">
        <f t="shared" si="625"/>
        <v>NA</v>
      </c>
      <c r="V3614" s="15">
        <f t="shared" si="626"/>
        <v>0</v>
      </c>
      <c r="W3614" s="15">
        <f t="shared" si="627"/>
        <v>0</v>
      </c>
      <c r="X3614" s="5">
        <f t="shared" si="628"/>
        <v>0</v>
      </c>
      <c r="Y3614" s="5">
        <f t="shared" si="629"/>
        <v>15.828749999999999</v>
      </c>
      <c r="Z3614" s="5">
        <f t="shared" si="630"/>
        <v>-18.466874999999998</v>
      </c>
      <c r="AA3614" s="5">
        <f t="shared" si="631"/>
        <v>1.7587499999999991</v>
      </c>
      <c r="AB3614" s="5">
        <f t="shared" si="632"/>
        <v>0.87937499999999957</v>
      </c>
    </row>
    <row r="3615" spans="1:28" x14ac:dyDescent="0.55000000000000004">
      <c r="A3615" s="3" t="s">
        <v>28</v>
      </c>
      <c r="B3615" s="3" t="s">
        <v>2147</v>
      </c>
      <c r="C3615" t="s">
        <v>31</v>
      </c>
      <c r="D3615" s="3" t="s">
        <v>133</v>
      </c>
      <c r="E3615" s="3" t="s">
        <v>2955</v>
      </c>
      <c r="F3615" s="3" t="s">
        <v>35</v>
      </c>
      <c r="G3615" s="5">
        <v>6.25</v>
      </c>
      <c r="H3615">
        <v>8</v>
      </c>
      <c r="I3615" s="5">
        <v>17.75</v>
      </c>
      <c r="J3615" s="5">
        <v>2.21875</v>
      </c>
      <c r="K3615">
        <v>549</v>
      </c>
      <c r="L3615" s="15">
        <v>1.4571948998178501E-2</v>
      </c>
      <c r="M3615" s="13">
        <v>3.7991803278688501</v>
      </c>
      <c r="N3615" s="15">
        <v>0</v>
      </c>
      <c r="O3615" s="5">
        <v>0</v>
      </c>
      <c r="P3615" s="5">
        <v>0</v>
      </c>
      <c r="Q3615" s="5">
        <f t="shared" si="622"/>
        <v>17.75</v>
      </c>
      <c r="R3615" s="5">
        <f t="shared" si="623"/>
        <v>-17.75</v>
      </c>
      <c r="S3615" s="15">
        <f t="shared" si="624"/>
        <v>-1</v>
      </c>
      <c r="T3615">
        <v>0</v>
      </c>
      <c r="U3615" s="5" t="str">
        <f t="shared" si="625"/>
        <v>NA</v>
      </c>
      <c r="V3615" s="15">
        <f t="shared" si="626"/>
        <v>0</v>
      </c>
      <c r="W3615" s="15">
        <f t="shared" si="627"/>
        <v>0</v>
      </c>
      <c r="X3615" s="5">
        <f t="shared" si="628"/>
        <v>0</v>
      </c>
      <c r="Y3615" s="5">
        <f t="shared" si="629"/>
        <v>15.975</v>
      </c>
      <c r="Z3615" s="5">
        <f t="shared" si="630"/>
        <v>-18.637499999999999</v>
      </c>
      <c r="AA3615" s="5">
        <f t="shared" si="631"/>
        <v>1.7750000000000004</v>
      </c>
      <c r="AB3615" s="5">
        <f t="shared" si="632"/>
        <v>0.88749999999999929</v>
      </c>
    </row>
    <row r="3616" spans="1:28" x14ac:dyDescent="0.55000000000000004">
      <c r="A3616" s="3" t="s">
        <v>28</v>
      </c>
      <c r="B3616" s="3" t="s">
        <v>708</v>
      </c>
      <c r="C3616" t="s">
        <v>31</v>
      </c>
      <c r="D3616" s="3" t="s">
        <v>133</v>
      </c>
      <c r="E3616" s="3" t="s">
        <v>2955</v>
      </c>
      <c r="F3616" s="3" t="s">
        <v>35</v>
      </c>
      <c r="G3616" s="5">
        <v>6.25</v>
      </c>
      <c r="H3616">
        <v>13</v>
      </c>
      <c r="I3616" s="5">
        <v>18.049999987500001</v>
      </c>
      <c r="J3616" s="5">
        <v>1.3884615375</v>
      </c>
      <c r="K3616">
        <v>207</v>
      </c>
      <c r="L3616" s="15">
        <v>6.2801932367149801E-2</v>
      </c>
      <c r="M3616" s="13">
        <v>1.05676328502415</v>
      </c>
      <c r="N3616" s="15">
        <v>0</v>
      </c>
      <c r="O3616" s="5">
        <v>0</v>
      </c>
      <c r="P3616" s="5">
        <v>0</v>
      </c>
      <c r="Q3616" s="5">
        <f t="shared" si="622"/>
        <v>18.049999987500001</v>
      </c>
      <c r="R3616" s="5">
        <f t="shared" si="623"/>
        <v>-18.049999987500001</v>
      </c>
      <c r="S3616" s="15">
        <f t="shared" si="624"/>
        <v>-1</v>
      </c>
      <c r="T3616">
        <v>0</v>
      </c>
      <c r="U3616" s="5" t="str">
        <f t="shared" si="625"/>
        <v>NA</v>
      </c>
      <c r="V3616" s="15">
        <f t="shared" si="626"/>
        <v>0</v>
      </c>
      <c r="W3616" s="15">
        <f t="shared" si="627"/>
        <v>0</v>
      </c>
      <c r="X3616" s="5">
        <f t="shared" si="628"/>
        <v>0</v>
      </c>
      <c r="Y3616" s="5">
        <f t="shared" si="629"/>
        <v>16.244999988750003</v>
      </c>
      <c r="Z3616" s="5">
        <f t="shared" si="630"/>
        <v>-18.952499986875001</v>
      </c>
      <c r="AA3616" s="5">
        <f t="shared" si="631"/>
        <v>1.8049999987499987</v>
      </c>
      <c r="AB3616" s="5">
        <f t="shared" si="632"/>
        <v>0.90249999937499936</v>
      </c>
    </row>
    <row r="3617" spans="1:28" x14ac:dyDescent="0.55000000000000004">
      <c r="A3617" s="3" t="s">
        <v>28</v>
      </c>
      <c r="B3617" s="3" t="s">
        <v>4575</v>
      </c>
      <c r="C3617" t="s">
        <v>31</v>
      </c>
      <c r="D3617" s="3" t="s">
        <v>32</v>
      </c>
      <c r="E3617" s="3" t="s">
        <v>33</v>
      </c>
      <c r="F3617" s="3" t="s">
        <v>35</v>
      </c>
      <c r="G3617" s="5">
        <v>6.25</v>
      </c>
      <c r="H3617">
        <v>7</v>
      </c>
      <c r="I3617" s="5">
        <v>18.649999987500003</v>
      </c>
      <c r="J3617" s="5">
        <v>2.6642857125000003</v>
      </c>
      <c r="K3617">
        <v>2271</v>
      </c>
      <c r="L3617" s="15">
        <v>3.08234258036107E-3</v>
      </c>
      <c r="M3617" s="13">
        <v>3.0053412593571101</v>
      </c>
      <c r="N3617" s="15">
        <v>0</v>
      </c>
      <c r="O3617" s="5">
        <v>0</v>
      </c>
      <c r="P3617" s="5">
        <v>0</v>
      </c>
      <c r="Q3617" s="5">
        <f t="shared" si="622"/>
        <v>18.649999987500003</v>
      </c>
      <c r="R3617" s="5">
        <f t="shared" si="623"/>
        <v>-18.649999987500003</v>
      </c>
      <c r="S3617" s="15">
        <f t="shared" si="624"/>
        <v>-1</v>
      </c>
      <c r="T3617">
        <v>0</v>
      </c>
      <c r="U3617" s="5" t="str">
        <f t="shared" si="625"/>
        <v>NA</v>
      </c>
      <c r="V3617" s="15">
        <f t="shared" si="626"/>
        <v>0</v>
      </c>
      <c r="W3617" s="15">
        <f t="shared" si="627"/>
        <v>0</v>
      </c>
      <c r="X3617" s="5">
        <f t="shared" si="628"/>
        <v>0</v>
      </c>
      <c r="Y3617" s="5">
        <f t="shared" si="629"/>
        <v>16.784999988750002</v>
      </c>
      <c r="Z3617" s="5">
        <f t="shared" si="630"/>
        <v>-19.582499986875003</v>
      </c>
      <c r="AA3617" s="5">
        <f t="shared" si="631"/>
        <v>1.864999998750001</v>
      </c>
      <c r="AB3617" s="5">
        <f t="shared" si="632"/>
        <v>0.9324999993750005</v>
      </c>
    </row>
    <row r="3618" spans="1:28" x14ac:dyDescent="0.55000000000000004">
      <c r="A3618" s="3" t="s">
        <v>28</v>
      </c>
      <c r="B3618" s="3" t="s">
        <v>2849</v>
      </c>
      <c r="C3618" t="s">
        <v>31</v>
      </c>
      <c r="D3618" s="3" t="s">
        <v>262</v>
      </c>
      <c r="E3618" s="3" t="s">
        <v>2706</v>
      </c>
      <c r="F3618" s="3" t="s">
        <v>35</v>
      </c>
      <c r="G3618" s="5">
        <v>6.25</v>
      </c>
      <c r="H3618">
        <v>11</v>
      </c>
      <c r="I3618" s="5">
        <v>18.6624999</v>
      </c>
      <c r="J3618" s="5">
        <v>1.6965909000000001</v>
      </c>
      <c r="K3618">
        <v>420</v>
      </c>
      <c r="L3618" s="15">
        <v>2.6190476190476198E-2</v>
      </c>
      <c r="M3618" s="13">
        <v>1.9573571428571399</v>
      </c>
      <c r="N3618" s="15">
        <v>0</v>
      </c>
      <c r="O3618" s="5">
        <v>0</v>
      </c>
      <c r="P3618" s="5">
        <v>0</v>
      </c>
      <c r="Q3618" s="5">
        <f t="shared" si="622"/>
        <v>18.6624999</v>
      </c>
      <c r="R3618" s="5">
        <f t="shared" si="623"/>
        <v>-18.6624999</v>
      </c>
      <c r="S3618" s="15">
        <f t="shared" si="624"/>
        <v>-1</v>
      </c>
      <c r="T3618">
        <v>0</v>
      </c>
      <c r="U3618" s="5" t="str">
        <f t="shared" si="625"/>
        <v>NA</v>
      </c>
      <c r="V3618" s="15">
        <f t="shared" si="626"/>
        <v>0</v>
      </c>
      <c r="W3618" s="15">
        <f t="shared" si="627"/>
        <v>0</v>
      </c>
      <c r="X3618" s="5">
        <f t="shared" si="628"/>
        <v>0</v>
      </c>
      <c r="Y3618" s="5">
        <f t="shared" si="629"/>
        <v>16.79624991</v>
      </c>
      <c r="Z3618" s="5">
        <f t="shared" si="630"/>
        <v>-19.595624895</v>
      </c>
      <c r="AA3618" s="5">
        <f t="shared" si="631"/>
        <v>1.86624999</v>
      </c>
      <c r="AB3618" s="5">
        <f t="shared" si="632"/>
        <v>0.93312499500000001</v>
      </c>
    </row>
    <row r="3619" spans="1:28" x14ac:dyDescent="0.55000000000000004">
      <c r="A3619" s="3" t="s">
        <v>28</v>
      </c>
      <c r="B3619" s="3" t="s">
        <v>513</v>
      </c>
      <c r="C3619" t="s">
        <v>66</v>
      </c>
      <c r="D3619" s="3" t="s">
        <v>144</v>
      </c>
      <c r="E3619" s="3" t="s">
        <v>49</v>
      </c>
      <c r="F3619" s="3" t="s">
        <v>35</v>
      </c>
      <c r="G3619" s="5">
        <v>6.25</v>
      </c>
      <c r="H3619">
        <v>14</v>
      </c>
      <c r="I3619" s="5">
        <v>19.062499925000001</v>
      </c>
      <c r="J3619" s="5">
        <v>1.3616071375000001</v>
      </c>
      <c r="K3619">
        <v>149</v>
      </c>
      <c r="L3619" s="15">
        <v>9.3959731543624192E-2</v>
      </c>
      <c r="M3619" s="13">
        <v>1.1738255033556999</v>
      </c>
      <c r="N3619" s="15">
        <v>0</v>
      </c>
      <c r="O3619" s="5">
        <v>0</v>
      </c>
      <c r="P3619" s="5">
        <v>0</v>
      </c>
      <c r="Q3619" s="5">
        <f t="shared" si="622"/>
        <v>19.062499925000001</v>
      </c>
      <c r="R3619" s="5">
        <f t="shared" si="623"/>
        <v>-19.062499925000001</v>
      </c>
      <c r="S3619" s="15">
        <f t="shared" si="624"/>
        <v>-1</v>
      </c>
      <c r="T3619">
        <v>0</v>
      </c>
      <c r="U3619" s="5" t="str">
        <f t="shared" si="625"/>
        <v>NA</v>
      </c>
      <c r="V3619" s="15">
        <f t="shared" si="626"/>
        <v>0</v>
      </c>
      <c r="W3619" s="15">
        <f t="shared" si="627"/>
        <v>0</v>
      </c>
      <c r="X3619" s="5">
        <f t="shared" si="628"/>
        <v>0</v>
      </c>
      <c r="Y3619" s="5">
        <f t="shared" si="629"/>
        <v>17.1562499325</v>
      </c>
      <c r="Z3619" s="5">
        <f t="shared" si="630"/>
        <v>-20.015624921250001</v>
      </c>
      <c r="AA3619" s="5">
        <f t="shared" si="631"/>
        <v>1.9062499925000012</v>
      </c>
      <c r="AB3619" s="5">
        <f t="shared" si="632"/>
        <v>0.95312499625000058</v>
      </c>
    </row>
    <row r="3620" spans="1:28" x14ac:dyDescent="0.55000000000000004">
      <c r="A3620" s="3" t="s">
        <v>28</v>
      </c>
      <c r="B3620" s="3" t="s">
        <v>5223</v>
      </c>
      <c r="C3620" t="s">
        <v>31</v>
      </c>
      <c r="D3620" s="3" t="s">
        <v>221</v>
      </c>
      <c r="E3620" s="3" t="s">
        <v>5121</v>
      </c>
      <c r="F3620" s="3" t="s">
        <v>35</v>
      </c>
      <c r="G3620" s="5">
        <v>6.25</v>
      </c>
      <c r="H3620">
        <v>8</v>
      </c>
      <c r="I3620" s="5">
        <v>19.225000000000001</v>
      </c>
      <c r="J3620" s="5">
        <v>2.4031250000000002</v>
      </c>
      <c r="K3620">
        <v>112</v>
      </c>
      <c r="L3620" s="15">
        <v>7.1428571428571397E-2</v>
      </c>
      <c r="M3620" s="13">
        <v>1.57839285714286</v>
      </c>
      <c r="N3620" s="15">
        <v>0</v>
      </c>
      <c r="O3620" s="5">
        <v>0</v>
      </c>
      <c r="P3620" s="5">
        <v>0</v>
      </c>
      <c r="Q3620" s="5">
        <f t="shared" si="622"/>
        <v>19.225000000000001</v>
      </c>
      <c r="R3620" s="5">
        <f t="shared" si="623"/>
        <v>-19.225000000000001</v>
      </c>
      <c r="S3620" s="15">
        <f t="shared" si="624"/>
        <v>-1</v>
      </c>
      <c r="T3620">
        <v>0</v>
      </c>
      <c r="U3620" s="5" t="str">
        <f t="shared" si="625"/>
        <v>NA</v>
      </c>
      <c r="V3620" s="15">
        <f t="shared" si="626"/>
        <v>0</v>
      </c>
      <c r="W3620" s="15">
        <f t="shared" si="627"/>
        <v>0</v>
      </c>
      <c r="X3620" s="5">
        <f t="shared" si="628"/>
        <v>0</v>
      </c>
      <c r="Y3620" s="5">
        <f t="shared" si="629"/>
        <v>17.302500000000002</v>
      </c>
      <c r="Z3620" s="5">
        <f t="shared" si="630"/>
        <v>-20.186250000000001</v>
      </c>
      <c r="AA3620" s="5">
        <f t="shared" si="631"/>
        <v>1.9224999999999994</v>
      </c>
      <c r="AB3620" s="5">
        <f t="shared" si="632"/>
        <v>0.96124999999999972</v>
      </c>
    </row>
    <row r="3621" spans="1:28" x14ac:dyDescent="0.55000000000000004">
      <c r="A3621" s="3" t="s">
        <v>28</v>
      </c>
      <c r="B3621" s="3" t="s">
        <v>3126</v>
      </c>
      <c r="C3621" t="s">
        <v>31</v>
      </c>
      <c r="D3621" s="3" t="s">
        <v>194</v>
      </c>
      <c r="E3621" s="3" t="s">
        <v>3610</v>
      </c>
      <c r="F3621" s="3" t="s">
        <v>35</v>
      </c>
      <c r="G3621" s="5">
        <v>6.25</v>
      </c>
      <c r="H3621">
        <v>8</v>
      </c>
      <c r="I3621" s="5">
        <v>19.3</v>
      </c>
      <c r="J3621" s="5">
        <v>2.4125000000000001</v>
      </c>
      <c r="K3621">
        <v>182</v>
      </c>
      <c r="L3621" s="15">
        <v>4.3956043956044001E-2</v>
      </c>
      <c r="M3621" s="13">
        <v>3.1690109890109901</v>
      </c>
      <c r="N3621" s="15">
        <v>0</v>
      </c>
      <c r="O3621" s="5">
        <v>0</v>
      </c>
      <c r="P3621" s="5">
        <v>0</v>
      </c>
      <c r="Q3621" s="5">
        <f t="shared" si="622"/>
        <v>19.3</v>
      </c>
      <c r="R3621" s="5">
        <f t="shared" si="623"/>
        <v>-19.3</v>
      </c>
      <c r="S3621" s="15">
        <f t="shared" si="624"/>
        <v>-1</v>
      </c>
      <c r="T3621">
        <v>0</v>
      </c>
      <c r="U3621" s="5" t="str">
        <f t="shared" si="625"/>
        <v>NA</v>
      </c>
      <c r="V3621" s="15">
        <f t="shared" si="626"/>
        <v>0</v>
      </c>
      <c r="W3621" s="15">
        <f t="shared" si="627"/>
        <v>0</v>
      </c>
      <c r="X3621" s="5">
        <f t="shared" si="628"/>
        <v>0</v>
      </c>
      <c r="Y3621" s="5">
        <f t="shared" si="629"/>
        <v>17.37</v>
      </c>
      <c r="Z3621" s="5">
        <f t="shared" si="630"/>
        <v>-20.265000000000001</v>
      </c>
      <c r="AA3621" s="5">
        <f t="shared" si="631"/>
        <v>1.9299999999999997</v>
      </c>
      <c r="AB3621" s="5">
        <f t="shared" si="632"/>
        <v>0.96499999999999986</v>
      </c>
    </row>
    <row r="3622" spans="1:28" x14ac:dyDescent="0.55000000000000004">
      <c r="A3622" s="3" t="s">
        <v>28</v>
      </c>
      <c r="B3622" s="3" t="s">
        <v>3173</v>
      </c>
      <c r="C3622" t="s">
        <v>31</v>
      </c>
      <c r="D3622" s="3" t="s">
        <v>32</v>
      </c>
      <c r="E3622" s="3" t="s">
        <v>377</v>
      </c>
      <c r="F3622" s="3" t="s">
        <v>35</v>
      </c>
      <c r="G3622" s="5">
        <v>6.25</v>
      </c>
      <c r="H3622">
        <v>6</v>
      </c>
      <c r="I3622" s="5">
        <v>19.712499975</v>
      </c>
      <c r="J3622" s="5">
        <v>3.2854166624999999</v>
      </c>
      <c r="K3622">
        <v>140</v>
      </c>
      <c r="L3622" s="15">
        <v>4.2857142857142899E-2</v>
      </c>
      <c r="M3622" s="13">
        <v>3.1019285714285698</v>
      </c>
      <c r="N3622" s="15">
        <v>0</v>
      </c>
      <c r="O3622" s="5">
        <v>0</v>
      </c>
      <c r="P3622" s="5">
        <v>0</v>
      </c>
      <c r="Q3622" s="5">
        <f t="shared" si="622"/>
        <v>19.712499975</v>
      </c>
      <c r="R3622" s="5">
        <f t="shared" si="623"/>
        <v>-19.712499975</v>
      </c>
      <c r="S3622" s="15">
        <f t="shared" si="624"/>
        <v>-1</v>
      </c>
      <c r="T3622">
        <v>0</v>
      </c>
      <c r="U3622" s="5" t="str">
        <f t="shared" si="625"/>
        <v>NA</v>
      </c>
      <c r="V3622" s="15">
        <f t="shared" si="626"/>
        <v>0</v>
      </c>
      <c r="W3622" s="15">
        <f t="shared" si="627"/>
        <v>0</v>
      </c>
      <c r="X3622" s="5">
        <f t="shared" si="628"/>
        <v>0</v>
      </c>
      <c r="Y3622" s="5">
        <f t="shared" si="629"/>
        <v>17.741249977500001</v>
      </c>
      <c r="Z3622" s="5">
        <f t="shared" si="630"/>
        <v>-20.698124973750001</v>
      </c>
      <c r="AA3622" s="5">
        <f t="shared" si="631"/>
        <v>1.9712499974999993</v>
      </c>
      <c r="AB3622" s="5">
        <f t="shared" si="632"/>
        <v>0.98562499875000142</v>
      </c>
    </row>
    <row r="3623" spans="1:28" x14ac:dyDescent="0.55000000000000004">
      <c r="A3623" s="3" t="s">
        <v>28</v>
      </c>
      <c r="B3623" s="3" t="s">
        <v>5195</v>
      </c>
      <c r="C3623" t="s">
        <v>31</v>
      </c>
      <c r="D3623" s="3" t="s">
        <v>262</v>
      </c>
      <c r="E3623" s="3" t="s">
        <v>3031</v>
      </c>
      <c r="F3623" s="3" t="s">
        <v>35</v>
      </c>
      <c r="G3623" s="5">
        <v>6.25</v>
      </c>
      <c r="H3623">
        <v>5</v>
      </c>
      <c r="I3623" s="5">
        <v>19.925000000000001</v>
      </c>
      <c r="J3623" s="5">
        <v>3.9849999999999999</v>
      </c>
      <c r="K3623">
        <v>197</v>
      </c>
      <c r="L3623" s="15">
        <v>2.5380710659898501E-2</v>
      </c>
      <c r="M3623" s="13">
        <v>5.3495431472081201</v>
      </c>
      <c r="N3623" s="15">
        <v>0</v>
      </c>
      <c r="O3623" s="5">
        <v>0</v>
      </c>
      <c r="P3623" s="5">
        <v>0</v>
      </c>
      <c r="Q3623" s="5">
        <f t="shared" si="622"/>
        <v>19.925000000000001</v>
      </c>
      <c r="R3623" s="5">
        <f t="shared" si="623"/>
        <v>-19.925000000000001</v>
      </c>
      <c r="S3623" s="15">
        <f t="shared" si="624"/>
        <v>-1</v>
      </c>
      <c r="T3623">
        <v>0</v>
      </c>
      <c r="U3623" s="5" t="str">
        <f t="shared" si="625"/>
        <v>NA</v>
      </c>
      <c r="V3623" s="15">
        <f t="shared" si="626"/>
        <v>0</v>
      </c>
      <c r="W3623" s="15">
        <f t="shared" si="627"/>
        <v>0</v>
      </c>
      <c r="X3623" s="5">
        <f t="shared" si="628"/>
        <v>0</v>
      </c>
      <c r="Y3623" s="5">
        <f t="shared" si="629"/>
        <v>17.932500000000001</v>
      </c>
      <c r="Z3623" s="5">
        <f t="shared" si="630"/>
        <v>-20.921250000000001</v>
      </c>
      <c r="AA3623" s="5">
        <f t="shared" si="631"/>
        <v>1.9924999999999997</v>
      </c>
      <c r="AB3623" s="5">
        <f t="shared" si="632"/>
        <v>0.99624999999999986</v>
      </c>
    </row>
    <row r="3624" spans="1:28" x14ac:dyDescent="0.55000000000000004">
      <c r="A3624" s="3" t="s">
        <v>28</v>
      </c>
      <c r="B3624" s="3" t="s">
        <v>270</v>
      </c>
      <c r="C3624" t="s">
        <v>31</v>
      </c>
      <c r="D3624" s="3" t="s">
        <v>137</v>
      </c>
      <c r="E3624" s="3" t="s">
        <v>5236</v>
      </c>
      <c r="F3624" s="3" t="s">
        <v>35</v>
      </c>
      <c r="G3624" s="5">
        <v>6.25</v>
      </c>
      <c r="H3624">
        <v>15</v>
      </c>
      <c r="I3624" s="5">
        <v>20.0625</v>
      </c>
      <c r="J3624" s="5">
        <v>1.3374999999999999</v>
      </c>
      <c r="K3624">
        <v>254</v>
      </c>
      <c r="L3624" s="15">
        <v>5.9055118110236206E-2</v>
      </c>
      <c r="M3624" s="13">
        <v>1.26307086614173</v>
      </c>
      <c r="N3624" s="15">
        <v>0</v>
      </c>
      <c r="O3624" s="5">
        <v>0</v>
      </c>
      <c r="P3624" s="5">
        <v>0</v>
      </c>
      <c r="Q3624" s="5">
        <f t="shared" si="622"/>
        <v>20.0625</v>
      </c>
      <c r="R3624" s="5">
        <f t="shared" si="623"/>
        <v>-20.0625</v>
      </c>
      <c r="S3624" s="15">
        <f t="shared" si="624"/>
        <v>-1</v>
      </c>
      <c r="T3624">
        <v>0</v>
      </c>
      <c r="U3624" s="5" t="str">
        <f t="shared" si="625"/>
        <v>NA</v>
      </c>
      <c r="V3624" s="15">
        <f t="shared" si="626"/>
        <v>0</v>
      </c>
      <c r="W3624" s="15">
        <f t="shared" si="627"/>
        <v>0</v>
      </c>
      <c r="X3624" s="5">
        <f t="shared" si="628"/>
        <v>0</v>
      </c>
      <c r="Y3624" s="5">
        <f t="shared" si="629"/>
        <v>18.056250000000002</v>
      </c>
      <c r="Z3624" s="5">
        <f t="shared" si="630"/>
        <v>-21.065625000000001</v>
      </c>
      <c r="AA3624" s="5">
        <f t="shared" si="631"/>
        <v>2.0062499999999979</v>
      </c>
      <c r="AB3624" s="5">
        <f t="shared" si="632"/>
        <v>1.0031250000000007</v>
      </c>
    </row>
    <row r="3625" spans="1:28" x14ac:dyDescent="0.55000000000000004">
      <c r="A3625" s="3" t="s">
        <v>28</v>
      </c>
      <c r="B3625" s="3" t="s">
        <v>455</v>
      </c>
      <c r="C3625" t="s">
        <v>66</v>
      </c>
      <c r="D3625" s="3" t="s">
        <v>144</v>
      </c>
      <c r="E3625" s="3" t="s">
        <v>49</v>
      </c>
      <c r="F3625" s="3" t="s">
        <v>35</v>
      </c>
      <c r="G3625" s="5">
        <v>6.25</v>
      </c>
      <c r="H3625">
        <v>22</v>
      </c>
      <c r="I3625" s="5">
        <v>20.137499800000001</v>
      </c>
      <c r="J3625" s="5">
        <v>0.91534090000000001</v>
      </c>
      <c r="K3625">
        <v>234</v>
      </c>
      <c r="L3625" s="15">
        <v>9.4017094017094002E-2</v>
      </c>
      <c r="M3625" s="13">
        <v>1.06153846153846</v>
      </c>
      <c r="N3625" s="15">
        <v>0</v>
      </c>
      <c r="O3625" s="5">
        <v>0</v>
      </c>
      <c r="P3625" s="5">
        <v>0</v>
      </c>
      <c r="Q3625" s="5">
        <f t="shared" si="622"/>
        <v>20.137499800000001</v>
      </c>
      <c r="R3625" s="5">
        <f t="shared" si="623"/>
        <v>-20.137499800000001</v>
      </c>
      <c r="S3625" s="15">
        <f t="shared" si="624"/>
        <v>-1</v>
      </c>
      <c r="T3625">
        <v>0</v>
      </c>
      <c r="U3625" s="5" t="str">
        <f t="shared" si="625"/>
        <v>NA</v>
      </c>
      <c r="V3625" s="15">
        <f t="shared" si="626"/>
        <v>0</v>
      </c>
      <c r="W3625" s="15">
        <f t="shared" si="627"/>
        <v>0</v>
      </c>
      <c r="X3625" s="5">
        <f t="shared" si="628"/>
        <v>0</v>
      </c>
      <c r="Y3625" s="5">
        <f t="shared" si="629"/>
        <v>18.12374982</v>
      </c>
      <c r="Z3625" s="5">
        <f t="shared" si="630"/>
        <v>-21.144374790000001</v>
      </c>
      <c r="AA3625" s="5">
        <f t="shared" si="631"/>
        <v>2.0137499800000001</v>
      </c>
      <c r="AB3625" s="5">
        <f t="shared" si="632"/>
        <v>1.00687499</v>
      </c>
    </row>
    <row r="3626" spans="1:28" x14ac:dyDescent="0.55000000000000004">
      <c r="A3626" s="3" t="s">
        <v>28</v>
      </c>
      <c r="B3626" s="3" t="s">
        <v>4648</v>
      </c>
      <c r="C3626" t="s">
        <v>31</v>
      </c>
      <c r="D3626" s="3" t="s">
        <v>32</v>
      </c>
      <c r="E3626" s="3" t="s">
        <v>2686</v>
      </c>
      <c r="F3626" s="3" t="s">
        <v>35</v>
      </c>
      <c r="G3626" s="5">
        <v>6.25</v>
      </c>
      <c r="H3626">
        <v>8</v>
      </c>
      <c r="I3626" s="5">
        <v>20.212499999999999</v>
      </c>
      <c r="J3626" s="5">
        <v>2.5265624999999998</v>
      </c>
      <c r="K3626">
        <v>516</v>
      </c>
      <c r="L3626" s="15">
        <v>1.5503875968992199E-2</v>
      </c>
      <c r="M3626" s="13">
        <v>4.3769961240310096</v>
      </c>
      <c r="N3626" s="15">
        <v>0</v>
      </c>
      <c r="O3626" s="5">
        <v>0</v>
      </c>
      <c r="P3626" s="5">
        <v>0</v>
      </c>
      <c r="Q3626" s="5">
        <f t="shared" si="622"/>
        <v>20.212499999999999</v>
      </c>
      <c r="R3626" s="5">
        <f t="shared" si="623"/>
        <v>-20.212499999999999</v>
      </c>
      <c r="S3626" s="15">
        <f t="shared" si="624"/>
        <v>-1</v>
      </c>
      <c r="T3626">
        <v>0</v>
      </c>
      <c r="U3626" s="5" t="str">
        <f t="shared" si="625"/>
        <v>NA</v>
      </c>
      <c r="V3626" s="15">
        <f t="shared" si="626"/>
        <v>0</v>
      </c>
      <c r="W3626" s="15">
        <f t="shared" si="627"/>
        <v>0</v>
      </c>
      <c r="X3626" s="5">
        <f t="shared" si="628"/>
        <v>0</v>
      </c>
      <c r="Y3626" s="5">
        <f t="shared" si="629"/>
        <v>18.19125</v>
      </c>
      <c r="Z3626" s="5">
        <f t="shared" si="630"/>
        <v>-21.223125</v>
      </c>
      <c r="AA3626" s="5">
        <f t="shared" si="631"/>
        <v>2.0212499999999984</v>
      </c>
      <c r="AB3626" s="5">
        <f t="shared" si="632"/>
        <v>1.010625000000001</v>
      </c>
    </row>
    <row r="3627" spans="1:28" x14ac:dyDescent="0.55000000000000004">
      <c r="A3627" s="3" t="s">
        <v>28</v>
      </c>
      <c r="B3627" s="3" t="s">
        <v>3181</v>
      </c>
      <c r="C3627" t="s">
        <v>31</v>
      </c>
      <c r="D3627" s="3" t="s">
        <v>221</v>
      </c>
      <c r="E3627" s="3" t="s">
        <v>271</v>
      </c>
      <c r="F3627" s="3" t="s">
        <v>35</v>
      </c>
      <c r="G3627" s="5">
        <v>6.25</v>
      </c>
      <c r="H3627">
        <v>10</v>
      </c>
      <c r="I3627" s="5">
        <v>20.862500000000001</v>
      </c>
      <c r="J3627" s="5">
        <v>2.0862500000000002</v>
      </c>
      <c r="K3627">
        <v>196</v>
      </c>
      <c r="L3627" s="15">
        <v>5.1020408163265293E-2</v>
      </c>
      <c r="M3627" s="13">
        <v>1.6461734693877501</v>
      </c>
      <c r="N3627" s="15">
        <v>0</v>
      </c>
      <c r="O3627" s="5">
        <v>0</v>
      </c>
      <c r="P3627" s="5">
        <v>0</v>
      </c>
      <c r="Q3627" s="5">
        <f t="shared" si="622"/>
        <v>20.862500000000001</v>
      </c>
      <c r="R3627" s="5">
        <f t="shared" si="623"/>
        <v>-20.862500000000001</v>
      </c>
      <c r="S3627" s="15">
        <f t="shared" si="624"/>
        <v>-1</v>
      </c>
      <c r="T3627">
        <v>0</v>
      </c>
      <c r="U3627" s="5" t="str">
        <f t="shared" si="625"/>
        <v>NA</v>
      </c>
      <c r="V3627" s="15">
        <f t="shared" si="626"/>
        <v>0</v>
      </c>
      <c r="W3627" s="15">
        <f t="shared" si="627"/>
        <v>0</v>
      </c>
      <c r="X3627" s="5">
        <f t="shared" si="628"/>
        <v>0</v>
      </c>
      <c r="Y3627" s="5">
        <f t="shared" si="629"/>
        <v>18.776250000000001</v>
      </c>
      <c r="Z3627" s="5">
        <f t="shared" si="630"/>
        <v>-21.905625000000001</v>
      </c>
      <c r="AA3627" s="5">
        <f t="shared" si="631"/>
        <v>2.0862499999999997</v>
      </c>
      <c r="AB3627" s="5">
        <f t="shared" si="632"/>
        <v>1.0431249999999999</v>
      </c>
    </row>
    <row r="3628" spans="1:28" x14ac:dyDescent="0.55000000000000004">
      <c r="A3628" s="3" t="s">
        <v>28</v>
      </c>
      <c r="B3628" s="3" t="s">
        <v>844</v>
      </c>
      <c r="C3628" t="s">
        <v>66</v>
      </c>
      <c r="D3628" s="3" t="s">
        <v>144</v>
      </c>
      <c r="E3628" s="3" t="s">
        <v>309</v>
      </c>
      <c r="F3628" s="3" t="s">
        <v>35</v>
      </c>
      <c r="G3628" s="5">
        <v>6.25</v>
      </c>
      <c r="H3628">
        <v>8</v>
      </c>
      <c r="I3628" s="5">
        <v>21.475000000000001</v>
      </c>
      <c r="J3628" s="5">
        <v>2.6843750000000002</v>
      </c>
      <c r="K3628">
        <v>1718</v>
      </c>
      <c r="L3628" s="15">
        <v>4.6565774155995308E-3</v>
      </c>
      <c r="M3628" s="13">
        <v>1.45618742724098</v>
      </c>
      <c r="N3628" s="15">
        <v>0</v>
      </c>
      <c r="O3628" s="5">
        <v>0</v>
      </c>
      <c r="P3628" s="5">
        <v>0</v>
      </c>
      <c r="Q3628" s="5">
        <f t="shared" si="622"/>
        <v>21.475000000000001</v>
      </c>
      <c r="R3628" s="5">
        <f t="shared" si="623"/>
        <v>-21.475000000000001</v>
      </c>
      <c r="S3628" s="15">
        <f t="shared" si="624"/>
        <v>-1</v>
      </c>
      <c r="T3628">
        <v>0</v>
      </c>
      <c r="U3628" s="5" t="str">
        <f t="shared" si="625"/>
        <v>NA</v>
      </c>
      <c r="V3628" s="15">
        <f t="shared" si="626"/>
        <v>0</v>
      </c>
      <c r="W3628" s="15">
        <f t="shared" si="627"/>
        <v>0</v>
      </c>
      <c r="X3628" s="5">
        <f t="shared" si="628"/>
        <v>0</v>
      </c>
      <c r="Y3628" s="5">
        <f t="shared" si="629"/>
        <v>19.327500000000001</v>
      </c>
      <c r="Z3628" s="5">
        <f t="shared" si="630"/>
        <v>-22.548750000000002</v>
      </c>
      <c r="AA3628" s="5">
        <f t="shared" si="631"/>
        <v>2.1475000000000009</v>
      </c>
      <c r="AB3628" s="5">
        <f t="shared" si="632"/>
        <v>1.0737500000000004</v>
      </c>
    </row>
    <row r="3629" spans="1:28" x14ac:dyDescent="0.55000000000000004">
      <c r="A3629" s="3" t="s">
        <v>28</v>
      </c>
      <c r="B3629" s="3" t="s">
        <v>284</v>
      </c>
      <c r="C3629" t="s">
        <v>31</v>
      </c>
      <c r="D3629" s="3" t="s">
        <v>221</v>
      </c>
      <c r="E3629" s="3" t="s">
        <v>271</v>
      </c>
      <c r="F3629" s="3" t="s">
        <v>35</v>
      </c>
      <c r="G3629" s="5">
        <v>6.25</v>
      </c>
      <c r="H3629">
        <v>9</v>
      </c>
      <c r="I3629" s="5">
        <v>21.574999912500001</v>
      </c>
      <c r="J3629" s="5">
        <v>2.3972222125</v>
      </c>
      <c r="K3629">
        <v>216</v>
      </c>
      <c r="L3629" s="15">
        <v>4.1666666666666699E-2</v>
      </c>
      <c r="M3629" s="13">
        <v>2.8082870370370401</v>
      </c>
      <c r="N3629" s="15">
        <v>0</v>
      </c>
      <c r="O3629" s="5">
        <v>0</v>
      </c>
      <c r="P3629" s="5">
        <v>0</v>
      </c>
      <c r="Q3629" s="5">
        <f t="shared" si="622"/>
        <v>21.574999912500001</v>
      </c>
      <c r="R3629" s="5">
        <f t="shared" si="623"/>
        <v>-21.574999912500001</v>
      </c>
      <c r="S3629" s="15">
        <f t="shared" si="624"/>
        <v>-1</v>
      </c>
      <c r="T3629">
        <v>0</v>
      </c>
      <c r="U3629" s="5" t="str">
        <f t="shared" si="625"/>
        <v>NA</v>
      </c>
      <c r="V3629" s="15">
        <f t="shared" si="626"/>
        <v>0</v>
      </c>
      <c r="W3629" s="15">
        <f t="shared" si="627"/>
        <v>0</v>
      </c>
      <c r="X3629" s="5">
        <f t="shared" si="628"/>
        <v>0</v>
      </c>
      <c r="Y3629" s="5">
        <f t="shared" si="629"/>
        <v>19.417499921250002</v>
      </c>
      <c r="Z3629" s="5">
        <f t="shared" si="630"/>
        <v>-22.653749908125</v>
      </c>
      <c r="AA3629" s="5">
        <f t="shared" si="631"/>
        <v>2.157499991249999</v>
      </c>
      <c r="AB3629" s="5">
        <f t="shared" si="632"/>
        <v>1.0787499956249995</v>
      </c>
    </row>
    <row r="3630" spans="1:28" x14ac:dyDescent="0.55000000000000004">
      <c r="A3630" s="3" t="s">
        <v>28</v>
      </c>
      <c r="B3630" s="3" t="s">
        <v>3126</v>
      </c>
      <c r="C3630" t="s">
        <v>31</v>
      </c>
      <c r="D3630" s="3" t="s">
        <v>133</v>
      </c>
      <c r="E3630" s="3" t="s">
        <v>3024</v>
      </c>
      <c r="F3630" s="3" t="s">
        <v>35</v>
      </c>
      <c r="G3630" s="5">
        <v>6.25</v>
      </c>
      <c r="H3630">
        <v>8</v>
      </c>
      <c r="I3630" s="5">
        <v>21.662500000000001</v>
      </c>
      <c r="J3630" s="5">
        <v>2.7078125000000002</v>
      </c>
      <c r="K3630">
        <v>147</v>
      </c>
      <c r="L3630" s="15">
        <v>5.4421768707482998E-2</v>
      </c>
      <c r="M3630" s="13">
        <v>2.4582312925170098</v>
      </c>
      <c r="N3630" s="15">
        <v>0</v>
      </c>
      <c r="O3630" s="5">
        <v>0</v>
      </c>
      <c r="P3630" s="5">
        <v>0</v>
      </c>
      <c r="Q3630" s="5">
        <f t="shared" si="622"/>
        <v>21.662500000000001</v>
      </c>
      <c r="R3630" s="5">
        <f t="shared" si="623"/>
        <v>-21.662500000000001</v>
      </c>
      <c r="S3630" s="15">
        <f t="shared" si="624"/>
        <v>-1</v>
      </c>
      <c r="T3630">
        <v>0</v>
      </c>
      <c r="U3630" s="5" t="str">
        <f t="shared" si="625"/>
        <v>NA</v>
      </c>
      <c r="V3630" s="15">
        <f t="shared" si="626"/>
        <v>0</v>
      </c>
      <c r="W3630" s="15">
        <f t="shared" si="627"/>
        <v>0</v>
      </c>
      <c r="X3630" s="5">
        <f t="shared" si="628"/>
        <v>0</v>
      </c>
      <c r="Y3630" s="5">
        <f t="shared" si="629"/>
        <v>19.496250000000003</v>
      </c>
      <c r="Z3630" s="5">
        <f t="shared" si="630"/>
        <v>-22.745625000000004</v>
      </c>
      <c r="AA3630" s="5">
        <f t="shared" si="631"/>
        <v>2.166249999999998</v>
      </c>
      <c r="AB3630" s="5">
        <f t="shared" si="632"/>
        <v>1.0831250000000026</v>
      </c>
    </row>
    <row r="3631" spans="1:28" x14ac:dyDescent="0.55000000000000004">
      <c r="A3631" s="3" t="s">
        <v>28</v>
      </c>
      <c r="B3631" s="3" t="s">
        <v>3126</v>
      </c>
      <c r="C3631" t="s">
        <v>31</v>
      </c>
      <c r="D3631" s="3" t="s">
        <v>125</v>
      </c>
      <c r="E3631" s="3" t="s">
        <v>3601</v>
      </c>
      <c r="F3631" s="3" t="s">
        <v>35</v>
      </c>
      <c r="G3631" s="5">
        <v>6.25</v>
      </c>
      <c r="H3631">
        <v>8</v>
      </c>
      <c r="I3631" s="5">
        <v>21.9</v>
      </c>
      <c r="J3631" s="5">
        <v>2.7374999999999998</v>
      </c>
      <c r="K3631">
        <v>208</v>
      </c>
      <c r="L3631" s="15">
        <v>3.8461538461538498E-2</v>
      </c>
      <c r="M3631" s="13">
        <v>3.2268269230769202</v>
      </c>
      <c r="N3631" s="15">
        <v>0</v>
      </c>
      <c r="O3631" s="5">
        <v>0</v>
      </c>
      <c r="P3631" s="5">
        <v>0</v>
      </c>
      <c r="Q3631" s="5">
        <f t="shared" si="622"/>
        <v>21.9</v>
      </c>
      <c r="R3631" s="5">
        <f t="shared" si="623"/>
        <v>-21.9</v>
      </c>
      <c r="S3631" s="15">
        <f t="shared" si="624"/>
        <v>-1</v>
      </c>
      <c r="T3631">
        <v>0</v>
      </c>
      <c r="U3631" s="5" t="str">
        <f t="shared" si="625"/>
        <v>NA</v>
      </c>
      <c r="V3631" s="15">
        <f t="shared" si="626"/>
        <v>0</v>
      </c>
      <c r="W3631" s="15">
        <f t="shared" si="627"/>
        <v>0</v>
      </c>
      <c r="X3631" s="5">
        <f t="shared" si="628"/>
        <v>0</v>
      </c>
      <c r="Y3631" s="5">
        <f t="shared" si="629"/>
        <v>19.71</v>
      </c>
      <c r="Z3631" s="5">
        <f t="shared" si="630"/>
        <v>-22.995000000000001</v>
      </c>
      <c r="AA3631" s="5">
        <f t="shared" si="631"/>
        <v>2.1899999999999977</v>
      </c>
      <c r="AB3631" s="5">
        <f t="shared" si="632"/>
        <v>1.0950000000000024</v>
      </c>
    </row>
    <row r="3632" spans="1:28" x14ac:dyDescent="0.55000000000000004">
      <c r="A3632" s="3" t="s">
        <v>28</v>
      </c>
      <c r="B3632" s="3" t="s">
        <v>5223</v>
      </c>
      <c r="C3632" t="s">
        <v>31</v>
      </c>
      <c r="D3632" s="3" t="s">
        <v>262</v>
      </c>
      <c r="E3632" s="3" t="s">
        <v>5676</v>
      </c>
      <c r="F3632" s="3" t="s">
        <v>35</v>
      </c>
      <c r="G3632" s="5">
        <v>6.25</v>
      </c>
      <c r="H3632">
        <v>9</v>
      </c>
      <c r="I3632" s="5">
        <v>22.0374999</v>
      </c>
      <c r="J3632" s="5">
        <v>2.4486110999999999</v>
      </c>
      <c r="K3632">
        <v>86</v>
      </c>
      <c r="L3632" s="15">
        <v>0.104651162790698</v>
      </c>
      <c r="M3632" s="13">
        <v>1.415</v>
      </c>
      <c r="N3632" s="15">
        <v>0</v>
      </c>
      <c r="O3632" s="5">
        <v>0</v>
      </c>
      <c r="P3632" s="5">
        <v>0</v>
      </c>
      <c r="Q3632" s="5">
        <f t="shared" si="622"/>
        <v>22.0374999</v>
      </c>
      <c r="R3632" s="5">
        <f t="shared" si="623"/>
        <v>-22.0374999</v>
      </c>
      <c r="S3632" s="15">
        <f t="shared" si="624"/>
        <v>-1</v>
      </c>
      <c r="T3632">
        <v>0</v>
      </c>
      <c r="U3632" s="5" t="str">
        <f t="shared" si="625"/>
        <v>NA</v>
      </c>
      <c r="V3632" s="15">
        <f t="shared" si="626"/>
        <v>0</v>
      </c>
      <c r="W3632" s="15">
        <f t="shared" si="627"/>
        <v>0</v>
      </c>
      <c r="X3632" s="5">
        <f t="shared" si="628"/>
        <v>0</v>
      </c>
      <c r="Y3632" s="5">
        <f t="shared" si="629"/>
        <v>19.833749910000002</v>
      </c>
      <c r="Z3632" s="5">
        <f t="shared" si="630"/>
        <v>-23.139374895</v>
      </c>
      <c r="AA3632" s="5">
        <f t="shared" si="631"/>
        <v>2.2037499899999986</v>
      </c>
      <c r="AB3632" s="5">
        <f t="shared" si="632"/>
        <v>1.1018749949999993</v>
      </c>
    </row>
    <row r="3633" spans="1:28" x14ac:dyDescent="0.55000000000000004">
      <c r="A3633" s="3" t="s">
        <v>28</v>
      </c>
      <c r="B3633" s="3" t="s">
        <v>4659</v>
      </c>
      <c r="C3633" t="s">
        <v>66</v>
      </c>
      <c r="D3633" s="3" t="s">
        <v>32</v>
      </c>
      <c r="E3633" s="3" t="s">
        <v>3421</v>
      </c>
      <c r="F3633" s="3" t="s">
        <v>35</v>
      </c>
      <c r="G3633" s="5">
        <v>6.25</v>
      </c>
      <c r="H3633">
        <v>11</v>
      </c>
      <c r="I3633" s="5">
        <v>22.262499875000003</v>
      </c>
      <c r="J3633" s="5">
        <v>2.0238636250000002</v>
      </c>
      <c r="K3633">
        <v>528</v>
      </c>
      <c r="L3633" s="15">
        <v>2.0833333333333301E-2</v>
      </c>
      <c r="M3633" s="13">
        <v>1</v>
      </c>
      <c r="N3633" s="15">
        <v>0</v>
      </c>
      <c r="O3633" s="5">
        <v>0</v>
      </c>
      <c r="P3633" s="5">
        <v>0</v>
      </c>
      <c r="Q3633" s="5">
        <f t="shared" si="622"/>
        <v>22.262499875000003</v>
      </c>
      <c r="R3633" s="5">
        <f t="shared" si="623"/>
        <v>-22.262499875000003</v>
      </c>
      <c r="S3633" s="15">
        <f t="shared" si="624"/>
        <v>-1</v>
      </c>
      <c r="T3633">
        <v>0</v>
      </c>
      <c r="U3633" s="5" t="str">
        <f t="shared" si="625"/>
        <v>NA</v>
      </c>
      <c r="V3633" s="15">
        <f t="shared" si="626"/>
        <v>0</v>
      </c>
      <c r="W3633" s="15">
        <f t="shared" si="627"/>
        <v>0</v>
      </c>
      <c r="X3633" s="5">
        <f t="shared" si="628"/>
        <v>0</v>
      </c>
      <c r="Y3633" s="5">
        <f t="shared" si="629"/>
        <v>20.036249887500002</v>
      </c>
      <c r="Z3633" s="5">
        <f t="shared" si="630"/>
        <v>-23.375624868750005</v>
      </c>
      <c r="AA3633" s="5">
        <f t="shared" si="631"/>
        <v>2.226249987500001</v>
      </c>
      <c r="AB3633" s="5">
        <f t="shared" si="632"/>
        <v>1.1131249937500023</v>
      </c>
    </row>
    <row r="3634" spans="1:28" x14ac:dyDescent="0.55000000000000004">
      <c r="A3634" s="3" t="s">
        <v>28</v>
      </c>
      <c r="B3634" s="3" t="s">
        <v>3023</v>
      </c>
      <c r="C3634" t="s">
        <v>31</v>
      </c>
      <c r="D3634" s="3" t="s">
        <v>125</v>
      </c>
      <c r="E3634" s="3" t="s">
        <v>3601</v>
      </c>
      <c r="F3634" s="3" t="s">
        <v>35</v>
      </c>
      <c r="G3634" s="5">
        <v>6.25</v>
      </c>
      <c r="H3634">
        <v>10</v>
      </c>
      <c r="I3634" s="5">
        <v>23.637499999999999</v>
      </c>
      <c r="J3634" s="5">
        <v>2.36375</v>
      </c>
      <c r="K3634">
        <v>135</v>
      </c>
      <c r="L3634" s="15">
        <v>7.4074074074074098E-2</v>
      </c>
      <c r="M3634" s="13">
        <v>7.2160740740740703</v>
      </c>
      <c r="N3634" s="15">
        <v>0</v>
      </c>
      <c r="O3634" s="5">
        <v>0</v>
      </c>
      <c r="P3634" s="5">
        <v>0</v>
      </c>
      <c r="Q3634" s="5">
        <f t="shared" si="622"/>
        <v>23.637499999999999</v>
      </c>
      <c r="R3634" s="5">
        <f t="shared" si="623"/>
        <v>-23.637499999999999</v>
      </c>
      <c r="S3634" s="15">
        <f t="shared" si="624"/>
        <v>-1</v>
      </c>
      <c r="T3634">
        <v>0</v>
      </c>
      <c r="U3634" s="5" t="str">
        <f t="shared" si="625"/>
        <v>NA</v>
      </c>
      <c r="V3634" s="15">
        <f t="shared" si="626"/>
        <v>0</v>
      </c>
      <c r="W3634" s="15">
        <f t="shared" si="627"/>
        <v>0</v>
      </c>
      <c r="X3634" s="5">
        <f t="shared" si="628"/>
        <v>0</v>
      </c>
      <c r="Y3634" s="5">
        <f t="shared" si="629"/>
        <v>21.27375</v>
      </c>
      <c r="Z3634" s="5">
        <f t="shared" si="630"/>
        <v>-24.819375000000001</v>
      </c>
      <c r="AA3634" s="5">
        <f t="shared" si="631"/>
        <v>2.3637499999999996</v>
      </c>
      <c r="AB3634" s="5">
        <f t="shared" si="632"/>
        <v>1.1818750000000016</v>
      </c>
    </row>
    <row r="3635" spans="1:28" x14ac:dyDescent="0.55000000000000004">
      <c r="A3635" s="3" t="s">
        <v>28</v>
      </c>
      <c r="B3635" s="3" t="s">
        <v>1612</v>
      </c>
      <c r="C3635" t="s">
        <v>66</v>
      </c>
      <c r="D3635" s="3" t="s">
        <v>144</v>
      </c>
      <c r="E3635" s="3" t="s">
        <v>49</v>
      </c>
      <c r="F3635" s="3" t="s">
        <v>35</v>
      </c>
      <c r="G3635" s="5">
        <v>6.25</v>
      </c>
      <c r="H3635">
        <v>10</v>
      </c>
      <c r="I3635" s="5">
        <v>24.125</v>
      </c>
      <c r="J3635" s="5">
        <v>2.4125000000000001</v>
      </c>
      <c r="K3635">
        <v>677</v>
      </c>
      <c r="L3635" s="15">
        <v>1.4771048744460899E-2</v>
      </c>
      <c r="M3635" s="13">
        <v>1.7223781388478601</v>
      </c>
      <c r="N3635" s="15">
        <v>0</v>
      </c>
      <c r="O3635" s="5">
        <v>0</v>
      </c>
      <c r="P3635" s="5">
        <v>0</v>
      </c>
      <c r="Q3635" s="5">
        <f t="shared" si="622"/>
        <v>24.125</v>
      </c>
      <c r="R3635" s="5">
        <f t="shared" si="623"/>
        <v>-24.125</v>
      </c>
      <c r="S3635" s="15">
        <f t="shared" si="624"/>
        <v>-1</v>
      </c>
      <c r="T3635">
        <v>0</v>
      </c>
      <c r="U3635" s="5" t="str">
        <f t="shared" si="625"/>
        <v>NA</v>
      </c>
      <c r="V3635" s="15">
        <f t="shared" si="626"/>
        <v>0</v>
      </c>
      <c r="W3635" s="15">
        <f t="shared" si="627"/>
        <v>0</v>
      </c>
      <c r="X3635" s="5">
        <f t="shared" si="628"/>
        <v>0</v>
      </c>
      <c r="Y3635" s="5">
        <f t="shared" si="629"/>
        <v>21.712500000000002</v>
      </c>
      <c r="Z3635" s="5">
        <f t="shared" si="630"/>
        <v>-25.331250000000001</v>
      </c>
      <c r="AA3635" s="5">
        <f t="shared" si="631"/>
        <v>2.4124999999999979</v>
      </c>
      <c r="AB3635" s="5">
        <f t="shared" si="632"/>
        <v>1.2062500000000007</v>
      </c>
    </row>
    <row r="3636" spans="1:28" x14ac:dyDescent="0.55000000000000004">
      <c r="A3636" s="3" t="s">
        <v>28</v>
      </c>
      <c r="B3636" s="3" t="s">
        <v>4681</v>
      </c>
      <c r="C3636" t="s">
        <v>31</v>
      </c>
      <c r="D3636" s="3" t="s">
        <v>32</v>
      </c>
      <c r="E3636" s="3" t="s">
        <v>377</v>
      </c>
      <c r="F3636" s="3" t="s">
        <v>35</v>
      </c>
      <c r="G3636" s="5">
        <v>6.25</v>
      </c>
      <c r="H3636">
        <v>9</v>
      </c>
      <c r="I3636" s="5">
        <v>24.362499937500001</v>
      </c>
      <c r="J3636" s="5">
        <v>2.7069444375000002</v>
      </c>
      <c r="K3636">
        <v>236</v>
      </c>
      <c r="L3636" s="15">
        <v>3.8135593220338999E-2</v>
      </c>
      <c r="M3636" s="13">
        <v>1.4478813559321999</v>
      </c>
      <c r="N3636" s="15">
        <v>0</v>
      </c>
      <c r="O3636" s="5">
        <v>0</v>
      </c>
      <c r="P3636" s="5">
        <v>0</v>
      </c>
      <c r="Q3636" s="5">
        <f t="shared" si="622"/>
        <v>24.362499937500001</v>
      </c>
      <c r="R3636" s="5">
        <f t="shared" si="623"/>
        <v>-24.362499937500001</v>
      </c>
      <c r="S3636" s="15">
        <f t="shared" si="624"/>
        <v>-1</v>
      </c>
      <c r="T3636">
        <v>0</v>
      </c>
      <c r="U3636" s="5" t="str">
        <f t="shared" si="625"/>
        <v>NA</v>
      </c>
      <c r="V3636" s="15">
        <f t="shared" si="626"/>
        <v>0</v>
      </c>
      <c r="W3636" s="15">
        <f t="shared" si="627"/>
        <v>0</v>
      </c>
      <c r="X3636" s="5">
        <f t="shared" si="628"/>
        <v>0</v>
      </c>
      <c r="Y3636" s="5">
        <f t="shared" si="629"/>
        <v>21.926249943750001</v>
      </c>
      <c r="Z3636" s="5">
        <f t="shared" si="630"/>
        <v>-25.580624934375003</v>
      </c>
      <c r="AA3636" s="5">
        <f t="shared" si="631"/>
        <v>2.4362499937499997</v>
      </c>
      <c r="AB3636" s="5">
        <f t="shared" si="632"/>
        <v>1.2181249968750016</v>
      </c>
    </row>
    <row r="3637" spans="1:28" x14ac:dyDescent="0.55000000000000004">
      <c r="A3637" s="3" t="s">
        <v>28</v>
      </c>
      <c r="B3637" s="3" t="s">
        <v>3126</v>
      </c>
      <c r="C3637" t="s">
        <v>31</v>
      </c>
      <c r="D3637" s="3" t="s">
        <v>417</v>
      </c>
      <c r="E3637" s="3" t="s">
        <v>5175</v>
      </c>
      <c r="F3637" s="3" t="s">
        <v>35</v>
      </c>
      <c r="G3637" s="5">
        <v>6.25</v>
      </c>
      <c r="H3637">
        <v>8</v>
      </c>
      <c r="I3637" s="5">
        <v>24.55</v>
      </c>
      <c r="J3637" s="5">
        <v>3.0687500000000001</v>
      </c>
      <c r="K3637">
        <v>259</v>
      </c>
      <c r="L3637" s="15">
        <v>3.0888030888030903E-2</v>
      </c>
      <c r="M3637" s="13">
        <v>3.7745559845559802</v>
      </c>
      <c r="N3637" s="15">
        <v>0</v>
      </c>
      <c r="O3637" s="5">
        <v>0</v>
      </c>
      <c r="P3637" s="5">
        <v>0</v>
      </c>
      <c r="Q3637" s="5">
        <f t="shared" si="622"/>
        <v>24.55</v>
      </c>
      <c r="R3637" s="5">
        <f t="shared" si="623"/>
        <v>-24.55</v>
      </c>
      <c r="S3637" s="15">
        <f t="shared" si="624"/>
        <v>-1</v>
      </c>
      <c r="T3637">
        <v>0</v>
      </c>
      <c r="U3637" s="5" t="str">
        <f t="shared" si="625"/>
        <v>NA</v>
      </c>
      <c r="V3637" s="15">
        <f t="shared" si="626"/>
        <v>0</v>
      </c>
      <c r="W3637" s="15">
        <f t="shared" si="627"/>
        <v>0</v>
      </c>
      <c r="X3637" s="5">
        <f t="shared" si="628"/>
        <v>0</v>
      </c>
      <c r="Y3637" s="5">
        <f t="shared" si="629"/>
        <v>22.095000000000002</v>
      </c>
      <c r="Z3637" s="5">
        <f t="shared" si="630"/>
        <v>-25.777500000000003</v>
      </c>
      <c r="AA3637" s="5">
        <f t="shared" si="631"/>
        <v>2.4549999999999983</v>
      </c>
      <c r="AB3637" s="5">
        <f t="shared" si="632"/>
        <v>1.2275000000000027</v>
      </c>
    </row>
    <row r="3638" spans="1:28" x14ac:dyDescent="0.55000000000000004">
      <c r="A3638" s="3" t="s">
        <v>28</v>
      </c>
      <c r="B3638" s="3" t="s">
        <v>3023</v>
      </c>
      <c r="C3638" t="s">
        <v>31</v>
      </c>
      <c r="D3638" s="3" t="s">
        <v>133</v>
      </c>
      <c r="E3638" s="3" t="s">
        <v>3024</v>
      </c>
      <c r="F3638" s="3" t="s">
        <v>35</v>
      </c>
      <c r="G3638" s="5">
        <v>6.25</v>
      </c>
      <c r="H3638">
        <v>11</v>
      </c>
      <c r="I3638" s="5">
        <v>24.587499887500002</v>
      </c>
      <c r="J3638" s="5">
        <v>2.2352272625</v>
      </c>
      <c r="K3638">
        <v>82</v>
      </c>
      <c r="L3638" s="15">
        <v>0.134146341463415</v>
      </c>
      <c r="M3638" s="13">
        <v>3.0110975609756099</v>
      </c>
      <c r="N3638" s="15">
        <v>0</v>
      </c>
      <c r="O3638" s="5">
        <v>0</v>
      </c>
      <c r="P3638" s="5">
        <v>0</v>
      </c>
      <c r="Q3638" s="5">
        <f t="shared" si="622"/>
        <v>24.587499887500002</v>
      </c>
      <c r="R3638" s="5">
        <f t="shared" si="623"/>
        <v>-24.587499887500002</v>
      </c>
      <c r="S3638" s="15">
        <f t="shared" si="624"/>
        <v>-1</v>
      </c>
      <c r="T3638">
        <v>0</v>
      </c>
      <c r="U3638" s="5" t="str">
        <f t="shared" si="625"/>
        <v>NA</v>
      </c>
      <c r="V3638" s="15">
        <f t="shared" si="626"/>
        <v>0</v>
      </c>
      <c r="W3638" s="15">
        <f t="shared" si="627"/>
        <v>0</v>
      </c>
      <c r="X3638" s="5">
        <f t="shared" si="628"/>
        <v>0</v>
      </c>
      <c r="Y3638" s="5">
        <f t="shared" si="629"/>
        <v>22.128749898750002</v>
      </c>
      <c r="Z3638" s="5">
        <f t="shared" si="630"/>
        <v>-25.816874881875002</v>
      </c>
      <c r="AA3638" s="5">
        <f t="shared" si="631"/>
        <v>2.4587499887500002</v>
      </c>
      <c r="AB3638" s="5">
        <f t="shared" si="632"/>
        <v>1.2293749943750001</v>
      </c>
    </row>
    <row r="3639" spans="1:28" x14ac:dyDescent="0.55000000000000004">
      <c r="A3639" s="3" t="s">
        <v>28</v>
      </c>
      <c r="B3639" s="3" t="s">
        <v>340</v>
      </c>
      <c r="C3639" t="s">
        <v>66</v>
      </c>
      <c r="D3639" s="3" t="s">
        <v>144</v>
      </c>
      <c r="E3639" s="3" t="s">
        <v>309</v>
      </c>
      <c r="F3639" s="3" t="s">
        <v>35</v>
      </c>
      <c r="G3639" s="5">
        <v>6.25</v>
      </c>
      <c r="H3639">
        <v>18</v>
      </c>
      <c r="I3639" s="5">
        <v>24.962499900000001</v>
      </c>
      <c r="J3639" s="5">
        <v>1.3868055500000001</v>
      </c>
      <c r="K3639">
        <v>229</v>
      </c>
      <c r="L3639" s="15">
        <v>7.8602620087336303E-2</v>
      </c>
      <c r="M3639" s="13">
        <v>1.1516157205240201</v>
      </c>
      <c r="N3639" s="15">
        <v>0</v>
      </c>
      <c r="O3639" s="5">
        <v>0</v>
      </c>
      <c r="P3639" s="5">
        <v>0</v>
      </c>
      <c r="Q3639" s="5">
        <f t="shared" si="622"/>
        <v>24.962499900000001</v>
      </c>
      <c r="R3639" s="5">
        <f t="shared" si="623"/>
        <v>-24.962499900000001</v>
      </c>
      <c r="S3639" s="15">
        <f t="shared" si="624"/>
        <v>-1</v>
      </c>
      <c r="T3639">
        <v>0</v>
      </c>
      <c r="U3639" s="5" t="str">
        <f t="shared" si="625"/>
        <v>NA</v>
      </c>
      <c r="V3639" s="15">
        <f t="shared" si="626"/>
        <v>0</v>
      </c>
      <c r="W3639" s="15">
        <f t="shared" si="627"/>
        <v>0</v>
      </c>
      <c r="X3639" s="5">
        <f t="shared" si="628"/>
        <v>0</v>
      </c>
      <c r="Y3639" s="5">
        <f t="shared" si="629"/>
        <v>22.466249910000002</v>
      </c>
      <c r="Z3639" s="5">
        <f t="shared" si="630"/>
        <v>-26.210624895000002</v>
      </c>
      <c r="AA3639" s="5">
        <f t="shared" si="631"/>
        <v>2.496249989999999</v>
      </c>
      <c r="AB3639" s="5">
        <f t="shared" si="632"/>
        <v>1.2481249950000013</v>
      </c>
    </row>
    <row r="3640" spans="1:28" x14ac:dyDescent="0.55000000000000004">
      <c r="A3640" s="3" t="s">
        <v>28</v>
      </c>
      <c r="B3640" s="3" t="s">
        <v>3181</v>
      </c>
      <c r="C3640" t="s">
        <v>31</v>
      </c>
      <c r="D3640" s="3" t="s">
        <v>262</v>
      </c>
      <c r="E3640" s="3" t="s">
        <v>2706</v>
      </c>
      <c r="F3640" s="3" t="s">
        <v>35</v>
      </c>
      <c r="G3640" s="5">
        <v>6.25</v>
      </c>
      <c r="H3640">
        <v>14</v>
      </c>
      <c r="I3640" s="5">
        <v>25.999999899999999</v>
      </c>
      <c r="J3640" s="5">
        <v>1.85714285</v>
      </c>
      <c r="K3640">
        <v>198</v>
      </c>
      <c r="L3640" s="15">
        <v>7.0707070707070704E-2</v>
      </c>
      <c r="M3640" s="13">
        <v>1.3931818181818201</v>
      </c>
      <c r="N3640" s="15">
        <v>0</v>
      </c>
      <c r="O3640" s="5">
        <v>0</v>
      </c>
      <c r="P3640" s="5">
        <v>0</v>
      </c>
      <c r="Q3640" s="5">
        <f t="shared" si="622"/>
        <v>25.999999899999999</v>
      </c>
      <c r="R3640" s="5">
        <f t="shared" si="623"/>
        <v>-25.999999899999999</v>
      </c>
      <c r="S3640" s="15">
        <f t="shared" si="624"/>
        <v>-1</v>
      </c>
      <c r="T3640">
        <v>0</v>
      </c>
      <c r="U3640" s="5" t="str">
        <f t="shared" si="625"/>
        <v>NA</v>
      </c>
      <c r="V3640" s="15">
        <f t="shared" si="626"/>
        <v>0</v>
      </c>
      <c r="W3640" s="15">
        <f t="shared" si="627"/>
        <v>0</v>
      </c>
      <c r="X3640" s="5">
        <f t="shared" si="628"/>
        <v>0</v>
      </c>
      <c r="Y3640" s="5">
        <f t="shared" si="629"/>
        <v>23.399999909999998</v>
      </c>
      <c r="Z3640" s="5">
        <f t="shared" si="630"/>
        <v>-27.299999894999999</v>
      </c>
      <c r="AA3640" s="5">
        <f t="shared" si="631"/>
        <v>2.5999999900000006</v>
      </c>
      <c r="AB3640" s="5">
        <f t="shared" si="632"/>
        <v>1.2999999950000003</v>
      </c>
    </row>
    <row r="3641" spans="1:28" x14ac:dyDescent="0.55000000000000004">
      <c r="A3641" s="3" t="s">
        <v>28</v>
      </c>
      <c r="B3641" s="3" t="s">
        <v>284</v>
      </c>
      <c r="C3641" t="s">
        <v>31</v>
      </c>
      <c r="D3641" s="3" t="s">
        <v>75</v>
      </c>
      <c r="E3641" s="3" t="s">
        <v>5431</v>
      </c>
      <c r="F3641" s="3" t="s">
        <v>35</v>
      </c>
      <c r="G3641" s="5">
        <v>6.25</v>
      </c>
      <c r="H3641">
        <v>7</v>
      </c>
      <c r="I3641" s="5">
        <v>26.037499950000001</v>
      </c>
      <c r="J3641" s="5">
        <v>3.7196428500000001</v>
      </c>
      <c r="K3641">
        <v>588</v>
      </c>
      <c r="L3641" s="15">
        <v>1.1904761904761901E-2</v>
      </c>
      <c r="M3641" s="13">
        <v>3.3568027210884401</v>
      </c>
      <c r="N3641" s="15">
        <v>0</v>
      </c>
      <c r="O3641" s="5">
        <v>0</v>
      </c>
      <c r="P3641" s="5">
        <v>0</v>
      </c>
      <c r="Q3641" s="5">
        <f t="shared" si="622"/>
        <v>26.037499950000001</v>
      </c>
      <c r="R3641" s="5">
        <f t="shared" si="623"/>
        <v>-26.037499950000001</v>
      </c>
      <c r="S3641" s="15">
        <f t="shared" si="624"/>
        <v>-1</v>
      </c>
      <c r="T3641">
        <v>0</v>
      </c>
      <c r="U3641" s="5" t="str">
        <f t="shared" si="625"/>
        <v>NA</v>
      </c>
      <c r="V3641" s="15">
        <f t="shared" si="626"/>
        <v>0</v>
      </c>
      <c r="W3641" s="15">
        <f t="shared" si="627"/>
        <v>0</v>
      </c>
      <c r="X3641" s="5">
        <f t="shared" si="628"/>
        <v>0</v>
      </c>
      <c r="Y3641" s="5">
        <f t="shared" si="629"/>
        <v>23.433749955</v>
      </c>
      <c r="Z3641" s="5">
        <f t="shared" si="630"/>
        <v>-27.339374947500001</v>
      </c>
      <c r="AA3641" s="5">
        <f t="shared" si="631"/>
        <v>2.6037499950000011</v>
      </c>
      <c r="AB3641" s="5">
        <f t="shared" si="632"/>
        <v>1.3018749975000006</v>
      </c>
    </row>
    <row r="3642" spans="1:28" x14ac:dyDescent="0.55000000000000004">
      <c r="A3642" s="3" t="s">
        <v>28</v>
      </c>
      <c r="B3642" s="3" t="s">
        <v>2363</v>
      </c>
      <c r="C3642" t="s">
        <v>66</v>
      </c>
      <c r="D3642" s="3" t="s">
        <v>325</v>
      </c>
      <c r="E3642" s="3" t="s">
        <v>400</v>
      </c>
      <c r="F3642" s="3" t="s">
        <v>35</v>
      </c>
      <c r="G3642" s="5">
        <v>6.25</v>
      </c>
      <c r="H3642">
        <v>13</v>
      </c>
      <c r="I3642" s="5">
        <v>26.0999999</v>
      </c>
      <c r="J3642" s="5">
        <v>2.0076923</v>
      </c>
      <c r="K3642">
        <v>459</v>
      </c>
      <c r="L3642" s="15">
        <v>2.8322440087146E-2</v>
      </c>
      <c r="M3642" s="13">
        <v>1.5337690631808301</v>
      </c>
      <c r="N3642" s="15">
        <v>0</v>
      </c>
      <c r="O3642" s="5">
        <v>0</v>
      </c>
      <c r="P3642" s="5">
        <v>0</v>
      </c>
      <c r="Q3642" s="5">
        <f t="shared" si="622"/>
        <v>26.0999999</v>
      </c>
      <c r="R3642" s="5">
        <f t="shared" si="623"/>
        <v>-26.0999999</v>
      </c>
      <c r="S3642" s="15">
        <f t="shared" si="624"/>
        <v>-1</v>
      </c>
      <c r="T3642">
        <v>0</v>
      </c>
      <c r="U3642" s="5" t="str">
        <f t="shared" si="625"/>
        <v>NA</v>
      </c>
      <c r="V3642" s="15">
        <f t="shared" si="626"/>
        <v>0</v>
      </c>
      <c r="W3642" s="15">
        <f t="shared" si="627"/>
        <v>0</v>
      </c>
      <c r="X3642" s="5">
        <f t="shared" si="628"/>
        <v>0</v>
      </c>
      <c r="Y3642" s="5">
        <f t="shared" si="629"/>
        <v>23.489999910000002</v>
      </c>
      <c r="Z3642" s="5">
        <f t="shared" si="630"/>
        <v>-27.404999895000003</v>
      </c>
      <c r="AA3642" s="5">
        <f t="shared" si="631"/>
        <v>2.6099999899999986</v>
      </c>
      <c r="AB3642" s="5">
        <f t="shared" si="632"/>
        <v>1.3049999950000029</v>
      </c>
    </row>
    <row r="3643" spans="1:28" x14ac:dyDescent="0.55000000000000004">
      <c r="A3643" s="3" t="s">
        <v>28</v>
      </c>
      <c r="B3643" s="3" t="s">
        <v>708</v>
      </c>
      <c r="C3643" t="s">
        <v>31</v>
      </c>
      <c r="D3643" s="3" t="s">
        <v>417</v>
      </c>
      <c r="E3643" s="3" t="s">
        <v>418</v>
      </c>
      <c r="F3643" s="3" t="s">
        <v>35</v>
      </c>
      <c r="G3643" s="5">
        <v>6.25</v>
      </c>
      <c r="H3643">
        <v>13</v>
      </c>
      <c r="I3643" s="5">
        <v>26.387499937499999</v>
      </c>
      <c r="J3643" s="5">
        <v>2.0298076875</v>
      </c>
      <c r="K3643">
        <v>212</v>
      </c>
      <c r="L3643" s="15">
        <v>6.1320754716981105E-2</v>
      </c>
      <c r="M3643" s="13">
        <v>1.1565566037735799</v>
      </c>
      <c r="N3643" s="15">
        <v>0</v>
      </c>
      <c r="O3643" s="5">
        <v>0</v>
      </c>
      <c r="P3643" s="5">
        <v>0</v>
      </c>
      <c r="Q3643" s="5">
        <f t="shared" si="622"/>
        <v>26.387499937499999</v>
      </c>
      <c r="R3643" s="5">
        <f t="shared" si="623"/>
        <v>-26.387499937499999</v>
      </c>
      <c r="S3643" s="15">
        <f t="shared" si="624"/>
        <v>-1</v>
      </c>
      <c r="T3643">
        <v>0</v>
      </c>
      <c r="U3643" s="5" t="str">
        <f t="shared" si="625"/>
        <v>NA</v>
      </c>
      <c r="V3643" s="15">
        <f t="shared" si="626"/>
        <v>0</v>
      </c>
      <c r="W3643" s="15">
        <f t="shared" si="627"/>
        <v>0</v>
      </c>
      <c r="X3643" s="5">
        <f t="shared" si="628"/>
        <v>0</v>
      </c>
      <c r="Y3643" s="5">
        <f t="shared" si="629"/>
        <v>23.748749943749999</v>
      </c>
      <c r="Z3643" s="5">
        <f t="shared" si="630"/>
        <v>-27.706874934375001</v>
      </c>
      <c r="AA3643" s="5">
        <f t="shared" si="631"/>
        <v>2.6387499937500003</v>
      </c>
      <c r="AB3643" s="5">
        <f t="shared" si="632"/>
        <v>1.3193749968750019</v>
      </c>
    </row>
    <row r="3644" spans="1:28" x14ac:dyDescent="0.55000000000000004">
      <c r="A3644" s="3" t="s">
        <v>28</v>
      </c>
      <c r="B3644" s="3" t="s">
        <v>3309</v>
      </c>
      <c r="C3644" t="s">
        <v>31</v>
      </c>
      <c r="D3644" s="3" t="s">
        <v>262</v>
      </c>
      <c r="E3644" s="3" t="s">
        <v>3031</v>
      </c>
      <c r="F3644" s="3" t="s">
        <v>35</v>
      </c>
      <c r="G3644" s="5">
        <v>6.25</v>
      </c>
      <c r="H3644">
        <v>8</v>
      </c>
      <c r="I3644" s="5">
        <v>26.887499999999999</v>
      </c>
      <c r="J3644" s="5">
        <v>3.3609374999999999</v>
      </c>
      <c r="K3644">
        <v>45</v>
      </c>
      <c r="L3644" s="15">
        <v>0.17777777777777801</v>
      </c>
      <c r="M3644" s="13">
        <v>1.06666666666667</v>
      </c>
      <c r="N3644" s="15">
        <v>0</v>
      </c>
      <c r="O3644" s="5">
        <v>0</v>
      </c>
      <c r="P3644" s="5">
        <v>0</v>
      </c>
      <c r="Q3644" s="5">
        <f t="shared" si="622"/>
        <v>26.887499999999999</v>
      </c>
      <c r="R3644" s="5">
        <f t="shared" si="623"/>
        <v>-26.887499999999999</v>
      </c>
      <c r="S3644" s="15">
        <f t="shared" si="624"/>
        <v>-1</v>
      </c>
      <c r="T3644">
        <v>0</v>
      </c>
      <c r="U3644" s="5" t="str">
        <f t="shared" si="625"/>
        <v>NA</v>
      </c>
      <c r="V3644" s="15">
        <f t="shared" si="626"/>
        <v>0</v>
      </c>
      <c r="W3644" s="15">
        <f t="shared" si="627"/>
        <v>0</v>
      </c>
      <c r="X3644" s="5">
        <f t="shared" si="628"/>
        <v>0</v>
      </c>
      <c r="Y3644" s="5">
        <f t="shared" si="629"/>
        <v>24.19875</v>
      </c>
      <c r="Z3644" s="5">
        <f t="shared" si="630"/>
        <v>-28.231874999999999</v>
      </c>
      <c r="AA3644" s="5">
        <f t="shared" si="631"/>
        <v>2.6887499999999989</v>
      </c>
      <c r="AB3644" s="5">
        <f t="shared" si="632"/>
        <v>1.3443749999999994</v>
      </c>
    </row>
    <row r="3645" spans="1:28" x14ac:dyDescent="0.55000000000000004">
      <c r="A3645" s="3" t="s">
        <v>28</v>
      </c>
      <c r="B3645" s="3" t="s">
        <v>4802</v>
      </c>
      <c r="C3645" t="s">
        <v>31</v>
      </c>
      <c r="D3645" s="3" t="s">
        <v>32</v>
      </c>
      <c r="E3645" s="3" t="s">
        <v>2686</v>
      </c>
      <c r="F3645" s="3" t="s">
        <v>35</v>
      </c>
      <c r="G3645" s="5">
        <v>6.25</v>
      </c>
      <c r="H3645">
        <v>13</v>
      </c>
      <c r="I3645" s="5">
        <v>27.187499950000003</v>
      </c>
      <c r="J3645" s="5">
        <v>2.0913461500000001</v>
      </c>
      <c r="K3645">
        <v>779</v>
      </c>
      <c r="L3645" s="15">
        <v>1.66880616174583E-2</v>
      </c>
      <c r="M3645" s="13">
        <v>1.1099614890885701</v>
      </c>
      <c r="N3645" s="15">
        <v>0</v>
      </c>
      <c r="O3645" s="5">
        <v>0</v>
      </c>
      <c r="P3645" s="5">
        <v>0</v>
      </c>
      <c r="Q3645" s="5">
        <f t="shared" si="622"/>
        <v>27.187499950000003</v>
      </c>
      <c r="R3645" s="5">
        <f t="shared" si="623"/>
        <v>-27.187499950000003</v>
      </c>
      <c r="S3645" s="15">
        <f t="shared" si="624"/>
        <v>-1</v>
      </c>
      <c r="T3645">
        <v>0</v>
      </c>
      <c r="U3645" s="5" t="str">
        <f t="shared" si="625"/>
        <v>NA</v>
      </c>
      <c r="V3645" s="15">
        <f t="shared" si="626"/>
        <v>0</v>
      </c>
      <c r="W3645" s="15">
        <f t="shared" si="627"/>
        <v>0</v>
      </c>
      <c r="X3645" s="5">
        <f t="shared" si="628"/>
        <v>0</v>
      </c>
      <c r="Y3645" s="5">
        <f t="shared" si="629"/>
        <v>24.468749955000003</v>
      </c>
      <c r="Z3645" s="5">
        <f t="shared" si="630"/>
        <v>-28.546874947500005</v>
      </c>
      <c r="AA3645" s="5">
        <f t="shared" si="631"/>
        <v>2.7187499949999996</v>
      </c>
      <c r="AB3645" s="5">
        <f t="shared" si="632"/>
        <v>1.3593749975000016</v>
      </c>
    </row>
    <row r="3646" spans="1:28" x14ac:dyDescent="0.55000000000000004">
      <c r="A3646" s="3" t="s">
        <v>28</v>
      </c>
      <c r="B3646" s="3" t="s">
        <v>650</v>
      </c>
      <c r="C3646" t="s">
        <v>31</v>
      </c>
      <c r="D3646" s="3" t="s">
        <v>32</v>
      </c>
      <c r="E3646" s="3" t="s">
        <v>170</v>
      </c>
      <c r="F3646" s="3" t="s">
        <v>35</v>
      </c>
      <c r="G3646" s="5">
        <v>6.25</v>
      </c>
      <c r="H3646">
        <v>18</v>
      </c>
      <c r="I3646" s="5">
        <v>27.687499875</v>
      </c>
      <c r="J3646" s="5">
        <v>1.5381944375000001</v>
      </c>
      <c r="K3646">
        <v>1594</v>
      </c>
      <c r="L3646" s="15">
        <v>1.1292346298619799E-2</v>
      </c>
      <c r="M3646" s="13">
        <v>1.1837578419071499</v>
      </c>
      <c r="N3646" s="15">
        <v>0</v>
      </c>
      <c r="O3646" s="5">
        <v>0</v>
      </c>
      <c r="P3646" s="5">
        <v>0</v>
      </c>
      <c r="Q3646" s="5">
        <f t="shared" si="622"/>
        <v>27.687499875</v>
      </c>
      <c r="R3646" s="5">
        <f t="shared" si="623"/>
        <v>-27.687499875</v>
      </c>
      <c r="S3646" s="15">
        <f t="shared" si="624"/>
        <v>-1</v>
      </c>
      <c r="T3646">
        <v>0</v>
      </c>
      <c r="U3646" s="5" t="str">
        <f t="shared" si="625"/>
        <v>NA</v>
      </c>
      <c r="V3646" s="15">
        <f t="shared" si="626"/>
        <v>0</v>
      </c>
      <c r="W3646" s="15">
        <f t="shared" si="627"/>
        <v>0</v>
      </c>
      <c r="X3646" s="5">
        <f t="shared" si="628"/>
        <v>0</v>
      </c>
      <c r="Y3646" s="5">
        <f t="shared" si="629"/>
        <v>24.918749887500002</v>
      </c>
      <c r="Z3646" s="5">
        <f t="shared" si="630"/>
        <v>-29.071874868750001</v>
      </c>
      <c r="AA3646" s="5">
        <f t="shared" si="631"/>
        <v>2.7687499874999979</v>
      </c>
      <c r="AB3646" s="5">
        <f t="shared" si="632"/>
        <v>1.3843749937500007</v>
      </c>
    </row>
    <row r="3647" spans="1:28" x14ac:dyDescent="0.55000000000000004">
      <c r="A3647" s="3" t="s">
        <v>28</v>
      </c>
      <c r="B3647" s="3" t="s">
        <v>615</v>
      </c>
      <c r="C3647" t="s">
        <v>31</v>
      </c>
      <c r="D3647" s="3" t="s">
        <v>125</v>
      </c>
      <c r="E3647" s="3" t="s">
        <v>3601</v>
      </c>
      <c r="F3647" s="3" t="s">
        <v>35</v>
      </c>
      <c r="G3647" s="5">
        <v>6.25</v>
      </c>
      <c r="H3647">
        <v>11</v>
      </c>
      <c r="I3647" s="5">
        <v>28.2749999125</v>
      </c>
      <c r="J3647" s="5">
        <v>2.5704545374999999</v>
      </c>
      <c r="K3647">
        <v>376</v>
      </c>
      <c r="L3647" s="15">
        <v>2.9255319148936199E-2</v>
      </c>
      <c r="M3647" s="13">
        <v>8.0683776595744696</v>
      </c>
      <c r="N3647" s="15">
        <v>0</v>
      </c>
      <c r="O3647" s="5">
        <v>0</v>
      </c>
      <c r="P3647" s="5">
        <v>0</v>
      </c>
      <c r="Q3647" s="5">
        <f t="shared" si="622"/>
        <v>28.2749999125</v>
      </c>
      <c r="R3647" s="5">
        <f t="shared" si="623"/>
        <v>-28.2749999125</v>
      </c>
      <c r="S3647" s="15">
        <f t="shared" si="624"/>
        <v>-1</v>
      </c>
      <c r="T3647">
        <v>0</v>
      </c>
      <c r="U3647" s="5" t="str">
        <f t="shared" si="625"/>
        <v>NA</v>
      </c>
      <c r="V3647" s="15">
        <f t="shared" si="626"/>
        <v>0</v>
      </c>
      <c r="W3647" s="15">
        <f t="shared" si="627"/>
        <v>0</v>
      </c>
      <c r="X3647" s="5">
        <f t="shared" si="628"/>
        <v>0</v>
      </c>
      <c r="Y3647" s="5">
        <f t="shared" si="629"/>
        <v>25.447499921249999</v>
      </c>
      <c r="Z3647" s="5">
        <f t="shared" si="630"/>
        <v>-29.688749908125001</v>
      </c>
      <c r="AA3647" s="5">
        <f t="shared" si="631"/>
        <v>2.8274999912500007</v>
      </c>
      <c r="AB3647" s="5">
        <f t="shared" si="632"/>
        <v>1.4137499956250004</v>
      </c>
    </row>
    <row r="3648" spans="1:28" x14ac:dyDescent="0.55000000000000004">
      <c r="A3648" s="3" t="s">
        <v>28</v>
      </c>
      <c r="B3648" s="3" t="s">
        <v>670</v>
      </c>
      <c r="C3648" t="s">
        <v>66</v>
      </c>
      <c r="D3648" s="3" t="s">
        <v>325</v>
      </c>
      <c r="E3648" s="3" t="s">
        <v>165</v>
      </c>
      <c r="F3648" s="3" t="s">
        <v>35</v>
      </c>
      <c r="G3648" s="5">
        <v>6.25</v>
      </c>
      <c r="H3648">
        <v>20</v>
      </c>
      <c r="I3648" s="5">
        <v>28.375</v>
      </c>
      <c r="J3648" s="5">
        <v>1.41875</v>
      </c>
      <c r="K3648">
        <v>2086</v>
      </c>
      <c r="L3648" s="15">
        <v>9.5877277085330802E-3</v>
      </c>
      <c r="M3648" s="13">
        <v>1.0063566634707599</v>
      </c>
      <c r="N3648" s="15">
        <v>0</v>
      </c>
      <c r="O3648" s="5">
        <v>0</v>
      </c>
      <c r="P3648" s="5">
        <v>0</v>
      </c>
      <c r="Q3648" s="5">
        <f t="shared" si="622"/>
        <v>28.375</v>
      </c>
      <c r="R3648" s="5">
        <f t="shared" si="623"/>
        <v>-28.375</v>
      </c>
      <c r="S3648" s="15">
        <f t="shared" si="624"/>
        <v>-1</v>
      </c>
      <c r="T3648">
        <v>0</v>
      </c>
      <c r="U3648" s="5" t="str">
        <f t="shared" si="625"/>
        <v>NA</v>
      </c>
      <c r="V3648" s="15">
        <f t="shared" si="626"/>
        <v>0</v>
      </c>
      <c r="W3648" s="15">
        <f t="shared" si="627"/>
        <v>0</v>
      </c>
      <c r="X3648" s="5">
        <f t="shared" si="628"/>
        <v>0</v>
      </c>
      <c r="Y3648" s="5">
        <f t="shared" si="629"/>
        <v>25.537500000000001</v>
      </c>
      <c r="Z3648" s="5">
        <f t="shared" si="630"/>
        <v>-29.793750000000003</v>
      </c>
      <c r="AA3648" s="5">
        <f t="shared" si="631"/>
        <v>2.8374999999999986</v>
      </c>
      <c r="AB3648" s="5">
        <f t="shared" si="632"/>
        <v>1.4187500000000028</v>
      </c>
    </row>
    <row r="3649" spans="1:28" x14ac:dyDescent="0.55000000000000004">
      <c r="A3649" s="3" t="s">
        <v>28</v>
      </c>
      <c r="B3649" s="3" t="s">
        <v>284</v>
      </c>
      <c r="C3649" t="s">
        <v>31</v>
      </c>
      <c r="D3649" s="3" t="s">
        <v>262</v>
      </c>
      <c r="E3649" s="3" t="s">
        <v>2706</v>
      </c>
      <c r="F3649" s="3" t="s">
        <v>35</v>
      </c>
      <c r="G3649" s="5">
        <v>6.25</v>
      </c>
      <c r="H3649">
        <v>9</v>
      </c>
      <c r="I3649" s="5">
        <v>28.399999949999998</v>
      </c>
      <c r="J3649" s="5">
        <v>3.1555555499999999</v>
      </c>
      <c r="K3649">
        <v>600</v>
      </c>
      <c r="L3649" s="15">
        <v>1.4999999999999999E-2</v>
      </c>
      <c r="M3649" s="13">
        <v>2.43583333333333</v>
      </c>
      <c r="N3649" s="15">
        <v>0</v>
      </c>
      <c r="O3649" s="5">
        <v>0</v>
      </c>
      <c r="P3649" s="5">
        <v>0</v>
      </c>
      <c r="Q3649" s="5">
        <f t="shared" si="622"/>
        <v>28.399999949999998</v>
      </c>
      <c r="R3649" s="5">
        <f t="shared" si="623"/>
        <v>-28.399999949999998</v>
      </c>
      <c r="S3649" s="15">
        <f t="shared" si="624"/>
        <v>-1</v>
      </c>
      <c r="T3649">
        <v>0</v>
      </c>
      <c r="U3649" s="5" t="str">
        <f t="shared" si="625"/>
        <v>NA</v>
      </c>
      <c r="V3649" s="15">
        <f t="shared" si="626"/>
        <v>0</v>
      </c>
      <c r="W3649" s="15">
        <f t="shared" si="627"/>
        <v>0</v>
      </c>
      <c r="X3649" s="5">
        <f t="shared" si="628"/>
        <v>0</v>
      </c>
      <c r="Y3649" s="5">
        <f t="shared" si="629"/>
        <v>25.559999954999999</v>
      </c>
      <c r="Z3649" s="5">
        <f t="shared" si="630"/>
        <v>-29.819999947499998</v>
      </c>
      <c r="AA3649" s="5">
        <f t="shared" si="631"/>
        <v>2.8399999949999994</v>
      </c>
      <c r="AB3649" s="5">
        <f t="shared" si="632"/>
        <v>1.4199999974999997</v>
      </c>
    </row>
    <row r="3650" spans="1:28" x14ac:dyDescent="0.55000000000000004">
      <c r="A3650" s="3" t="s">
        <v>28</v>
      </c>
      <c r="B3650" s="3" t="s">
        <v>3023</v>
      </c>
      <c r="C3650" t="s">
        <v>31</v>
      </c>
      <c r="D3650" s="3" t="s">
        <v>104</v>
      </c>
      <c r="E3650" s="3" t="s">
        <v>616</v>
      </c>
      <c r="F3650" s="3" t="s">
        <v>35</v>
      </c>
      <c r="G3650" s="5">
        <v>6.25</v>
      </c>
      <c r="H3650">
        <v>15</v>
      </c>
      <c r="I3650" s="5">
        <v>29.199999937500003</v>
      </c>
      <c r="J3650" s="5">
        <v>1.9466666625000002</v>
      </c>
      <c r="K3650">
        <v>383</v>
      </c>
      <c r="L3650" s="15">
        <v>3.91644908616188E-2</v>
      </c>
      <c r="M3650" s="13">
        <v>6.2586684073107097</v>
      </c>
      <c r="N3650" s="15">
        <v>0</v>
      </c>
      <c r="O3650" s="5">
        <v>0</v>
      </c>
      <c r="P3650" s="5">
        <v>0</v>
      </c>
      <c r="Q3650" s="5">
        <f t="shared" ref="Q3650:Q3713" si="633">I3650</f>
        <v>29.199999937500003</v>
      </c>
      <c r="R3650" s="5">
        <f t="shared" ref="R3650:R3713" si="634">P3650-Q3650</f>
        <v>-29.199999937500003</v>
      </c>
      <c r="S3650" s="15">
        <f t="shared" ref="S3650:S3713" si="635">IF(Q3650=0,0,(P3650-Q3650)/Q3650)</f>
        <v>-1</v>
      </c>
      <c r="T3650">
        <v>0</v>
      </c>
      <c r="U3650" s="5" t="str">
        <f t="shared" ref="U3650:U3713" si="636">IF(T3650=0,"NA",P3650/T3650)</f>
        <v>NA</v>
      </c>
      <c r="V3650" s="15">
        <f t="shared" si="626"/>
        <v>0</v>
      </c>
      <c r="W3650" s="15">
        <f t="shared" si="627"/>
        <v>0</v>
      </c>
      <c r="X3650" s="5">
        <f t="shared" si="628"/>
        <v>0</v>
      </c>
      <c r="Y3650" s="5">
        <f t="shared" si="629"/>
        <v>26.279999943750003</v>
      </c>
      <c r="Z3650" s="5">
        <f t="shared" si="630"/>
        <v>-30.659999934375005</v>
      </c>
      <c r="AA3650" s="5">
        <f t="shared" si="631"/>
        <v>2.9199999937500003</v>
      </c>
      <c r="AB3650" s="5">
        <f t="shared" si="632"/>
        <v>1.4599999968750019</v>
      </c>
    </row>
    <row r="3651" spans="1:28" x14ac:dyDescent="0.55000000000000004">
      <c r="A3651" s="3" t="s">
        <v>28</v>
      </c>
      <c r="B3651" s="3" t="s">
        <v>805</v>
      </c>
      <c r="C3651" t="s">
        <v>66</v>
      </c>
      <c r="D3651" s="3" t="s">
        <v>144</v>
      </c>
      <c r="E3651" s="3" t="s">
        <v>309</v>
      </c>
      <c r="F3651" s="3" t="s">
        <v>35</v>
      </c>
      <c r="G3651" s="5">
        <v>6.25</v>
      </c>
      <c r="H3651">
        <v>22</v>
      </c>
      <c r="I3651" s="5">
        <v>29.599999824999994</v>
      </c>
      <c r="J3651" s="5">
        <v>1.3454545374999998</v>
      </c>
      <c r="K3651">
        <v>316</v>
      </c>
      <c r="L3651" s="15">
        <v>6.9620253164557E-2</v>
      </c>
      <c r="M3651" s="13">
        <v>1.3042721518987299</v>
      </c>
      <c r="N3651" s="15">
        <v>0</v>
      </c>
      <c r="O3651" s="5">
        <v>0</v>
      </c>
      <c r="P3651" s="5">
        <v>0</v>
      </c>
      <c r="Q3651" s="5">
        <f t="shared" si="633"/>
        <v>29.599999824999994</v>
      </c>
      <c r="R3651" s="5">
        <f t="shared" si="634"/>
        <v>-29.599999824999994</v>
      </c>
      <c r="S3651" s="15">
        <f t="shared" si="635"/>
        <v>-1</v>
      </c>
      <c r="T3651">
        <v>0</v>
      </c>
      <c r="U3651" s="5" t="str">
        <f t="shared" si="636"/>
        <v>NA</v>
      </c>
      <c r="V3651" s="15">
        <f t="shared" ref="V3651:V3714" si="637">(L3651*N3651)</f>
        <v>0</v>
      </c>
      <c r="W3651" s="15">
        <f t="shared" ref="W3651:W3714" si="638">IF(P3651=0,0,R3651/P3651)</f>
        <v>0</v>
      </c>
      <c r="X3651" s="5">
        <f t="shared" ref="X3651:X3714" si="639">IF(T3651=0,0,Q3651/T3651)</f>
        <v>0</v>
      </c>
      <c r="Y3651" s="5">
        <f t="shared" ref="Y3651:Y3714" si="640">Q3651*0.9</f>
        <v>26.639999842499996</v>
      </c>
      <c r="Z3651" s="5">
        <f t="shared" ref="Z3651:Z3714" si="641">R3651*1.05</f>
        <v>-31.079999816249995</v>
      </c>
      <c r="AA3651" s="5">
        <f t="shared" ref="AA3651:AA3714" si="642">Q3651-Y3651</f>
        <v>2.9599999824999976</v>
      </c>
      <c r="AB3651" s="5">
        <f t="shared" ref="AB3651:AB3714" si="643">R3651-Z3651</f>
        <v>1.4799999912500006</v>
      </c>
    </row>
    <row r="3652" spans="1:28" x14ac:dyDescent="0.55000000000000004">
      <c r="A3652" s="3" t="s">
        <v>28</v>
      </c>
      <c r="B3652" s="3" t="s">
        <v>3126</v>
      </c>
      <c r="C3652" t="s">
        <v>31</v>
      </c>
      <c r="D3652" s="3" t="s">
        <v>137</v>
      </c>
      <c r="E3652" s="3" t="s">
        <v>5199</v>
      </c>
      <c r="F3652" s="3" t="s">
        <v>35</v>
      </c>
      <c r="G3652" s="5">
        <v>6.25</v>
      </c>
      <c r="H3652">
        <v>9</v>
      </c>
      <c r="I3652" s="5">
        <v>30.074999962500002</v>
      </c>
      <c r="J3652" s="5">
        <v>3.3416666625000002</v>
      </c>
      <c r="K3652">
        <v>188</v>
      </c>
      <c r="L3652" s="15">
        <v>4.7872340425531901E-2</v>
      </c>
      <c r="M3652" s="13">
        <v>2.7450000000000001</v>
      </c>
      <c r="N3652" s="15">
        <v>0</v>
      </c>
      <c r="O3652" s="5">
        <v>0</v>
      </c>
      <c r="P3652" s="5">
        <v>0</v>
      </c>
      <c r="Q3652" s="5">
        <f t="shared" si="633"/>
        <v>30.074999962500002</v>
      </c>
      <c r="R3652" s="5">
        <f t="shared" si="634"/>
        <v>-30.074999962500002</v>
      </c>
      <c r="S3652" s="15">
        <f t="shared" si="635"/>
        <v>-1</v>
      </c>
      <c r="T3652">
        <v>0</v>
      </c>
      <c r="U3652" s="5" t="str">
        <f t="shared" si="636"/>
        <v>NA</v>
      </c>
      <c r="V3652" s="15">
        <f t="shared" si="637"/>
        <v>0</v>
      </c>
      <c r="W3652" s="15">
        <f t="shared" si="638"/>
        <v>0</v>
      </c>
      <c r="X3652" s="5">
        <f t="shared" si="639"/>
        <v>0</v>
      </c>
      <c r="Y3652" s="5">
        <f t="shared" si="640"/>
        <v>27.067499966250001</v>
      </c>
      <c r="Z3652" s="5">
        <f t="shared" si="641"/>
        <v>-31.578749960625004</v>
      </c>
      <c r="AA3652" s="5">
        <f t="shared" si="642"/>
        <v>3.0074999962500009</v>
      </c>
      <c r="AB3652" s="5">
        <f t="shared" si="643"/>
        <v>1.5037499981250022</v>
      </c>
    </row>
    <row r="3653" spans="1:28" x14ac:dyDescent="0.55000000000000004">
      <c r="A3653" s="3" t="s">
        <v>28</v>
      </c>
      <c r="B3653" s="3" t="s">
        <v>3126</v>
      </c>
      <c r="C3653" t="s">
        <v>31</v>
      </c>
      <c r="D3653" s="3" t="s">
        <v>104</v>
      </c>
      <c r="E3653" s="3" t="s">
        <v>616</v>
      </c>
      <c r="F3653" s="3" t="s">
        <v>35</v>
      </c>
      <c r="G3653" s="5">
        <v>6.25</v>
      </c>
      <c r="H3653">
        <v>12</v>
      </c>
      <c r="I3653" s="5">
        <v>30.624999900000006</v>
      </c>
      <c r="J3653" s="5">
        <v>2.5520833250000003</v>
      </c>
      <c r="K3653">
        <v>583</v>
      </c>
      <c r="L3653" s="15">
        <v>2.0583190394511203E-2</v>
      </c>
      <c r="M3653" s="13">
        <v>3.24799313893653</v>
      </c>
      <c r="N3653" s="15">
        <v>0</v>
      </c>
      <c r="O3653" s="5">
        <v>0</v>
      </c>
      <c r="P3653" s="5">
        <v>0</v>
      </c>
      <c r="Q3653" s="5">
        <f t="shared" si="633"/>
        <v>30.624999900000006</v>
      </c>
      <c r="R3653" s="5">
        <f t="shared" si="634"/>
        <v>-30.624999900000006</v>
      </c>
      <c r="S3653" s="15">
        <f t="shared" si="635"/>
        <v>-1</v>
      </c>
      <c r="T3653">
        <v>0</v>
      </c>
      <c r="U3653" s="5" t="str">
        <f t="shared" si="636"/>
        <v>NA</v>
      </c>
      <c r="V3653" s="15">
        <f t="shared" si="637"/>
        <v>0</v>
      </c>
      <c r="W3653" s="15">
        <f t="shared" si="638"/>
        <v>0</v>
      </c>
      <c r="X3653" s="5">
        <f t="shared" si="639"/>
        <v>0</v>
      </c>
      <c r="Y3653" s="5">
        <f t="shared" si="640"/>
        <v>27.562499910000007</v>
      </c>
      <c r="Z3653" s="5">
        <f t="shared" si="641"/>
        <v>-32.156249895000009</v>
      </c>
      <c r="AA3653" s="5">
        <f t="shared" si="642"/>
        <v>3.0624999899999992</v>
      </c>
      <c r="AB3653" s="5">
        <f t="shared" si="643"/>
        <v>1.5312499950000031</v>
      </c>
    </row>
    <row r="3654" spans="1:28" x14ac:dyDescent="0.55000000000000004">
      <c r="A3654" s="3" t="s">
        <v>28</v>
      </c>
      <c r="B3654" s="3" t="s">
        <v>270</v>
      </c>
      <c r="C3654" t="s">
        <v>31</v>
      </c>
      <c r="D3654" s="3" t="s">
        <v>133</v>
      </c>
      <c r="E3654" s="3" t="s">
        <v>2955</v>
      </c>
      <c r="F3654" s="3" t="s">
        <v>35</v>
      </c>
      <c r="G3654" s="5">
        <v>6.25</v>
      </c>
      <c r="H3654">
        <v>30</v>
      </c>
      <c r="I3654" s="5">
        <v>32.262499874999996</v>
      </c>
      <c r="J3654" s="5">
        <v>1.0754166624999999</v>
      </c>
      <c r="K3654">
        <v>691</v>
      </c>
      <c r="L3654" s="15">
        <v>4.3415340086830699E-2</v>
      </c>
      <c r="M3654" s="13">
        <v>1.22643994211288</v>
      </c>
      <c r="N3654" s="15">
        <v>0</v>
      </c>
      <c r="O3654" s="5">
        <v>0</v>
      </c>
      <c r="P3654" s="5">
        <v>0</v>
      </c>
      <c r="Q3654" s="5">
        <f t="shared" si="633"/>
        <v>32.262499874999996</v>
      </c>
      <c r="R3654" s="5">
        <f t="shared" si="634"/>
        <v>-32.262499874999996</v>
      </c>
      <c r="S3654" s="15">
        <f t="shared" si="635"/>
        <v>-1</v>
      </c>
      <c r="T3654">
        <v>0</v>
      </c>
      <c r="U3654" s="5" t="str">
        <f t="shared" si="636"/>
        <v>NA</v>
      </c>
      <c r="V3654" s="15">
        <f t="shared" si="637"/>
        <v>0</v>
      </c>
      <c r="W3654" s="15">
        <f t="shared" si="638"/>
        <v>0</v>
      </c>
      <c r="X3654" s="5">
        <f t="shared" si="639"/>
        <v>0</v>
      </c>
      <c r="Y3654" s="5">
        <f t="shared" si="640"/>
        <v>29.036249887499999</v>
      </c>
      <c r="Z3654" s="5">
        <f t="shared" si="641"/>
        <v>-33.875624868749995</v>
      </c>
      <c r="AA3654" s="5">
        <f t="shared" si="642"/>
        <v>3.2262499874999975</v>
      </c>
      <c r="AB3654" s="5">
        <f t="shared" si="643"/>
        <v>1.6131249937499987</v>
      </c>
    </row>
    <row r="3655" spans="1:28" x14ac:dyDescent="0.55000000000000004">
      <c r="A3655" s="3" t="s">
        <v>28</v>
      </c>
      <c r="B3655" s="3" t="s">
        <v>3023</v>
      </c>
      <c r="C3655" t="s">
        <v>31</v>
      </c>
      <c r="D3655" s="3" t="s">
        <v>75</v>
      </c>
      <c r="E3655" s="3" t="s">
        <v>5185</v>
      </c>
      <c r="F3655" s="3" t="s">
        <v>35</v>
      </c>
      <c r="G3655" s="5">
        <v>6.25</v>
      </c>
      <c r="H3655">
        <v>16</v>
      </c>
      <c r="I3655" s="5">
        <v>33.462499999999999</v>
      </c>
      <c r="J3655" s="5">
        <v>2.0914062499999999</v>
      </c>
      <c r="K3655">
        <v>1556</v>
      </c>
      <c r="L3655" s="15">
        <v>1.02827763496144E-2</v>
      </c>
      <c r="M3655" s="13">
        <v>1.9506298200514101</v>
      </c>
      <c r="N3655" s="15">
        <v>0</v>
      </c>
      <c r="O3655" s="5">
        <v>0</v>
      </c>
      <c r="P3655" s="5">
        <v>0</v>
      </c>
      <c r="Q3655" s="5">
        <f t="shared" si="633"/>
        <v>33.462499999999999</v>
      </c>
      <c r="R3655" s="5">
        <f t="shared" si="634"/>
        <v>-33.462499999999999</v>
      </c>
      <c r="S3655" s="15">
        <f t="shared" si="635"/>
        <v>-1</v>
      </c>
      <c r="T3655">
        <v>0</v>
      </c>
      <c r="U3655" s="5" t="str">
        <f t="shared" si="636"/>
        <v>NA</v>
      </c>
      <c r="V3655" s="15">
        <f t="shared" si="637"/>
        <v>0</v>
      </c>
      <c r="W3655" s="15">
        <f t="shared" si="638"/>
        <v>0</v>
      </c>
      <c r="X3655" s="5">
        <f t="shared" si="639"/>
        <v>0</v>
      </c>
      <c r="Y3655" s="5">
        <f t="shared" si="640"/>
        <v>30.116250000000001</v>
      </c>
      <c r="Z3655" s="5">
        <f t="shared" si="641"/>
        <v>-35.135624999999997</v>
      </c>
      <c r="AA3655" s="5">
        <f t="shared" si="642"/>
        <v>3.3462499999999977</v>
      </c>
      <c r="AB3655" s="5">
        <f t="shared" si="643"/>
        <v>1.6731249999999989</v>
      </c>
    </row>
    <row r="3656" spans="1:28" x14ac:dyDescent="0.55000000000000004">
      <c r="A3656" s="3" t="s">
        <v>28</v>
      </c>
      <c r="B3656" s="3" t="s">
        <v>421</v>
      </c>
      <c r="C3656" t="s">
        <v>66</v>
      </c>
      <c r="D3656" s="3" t="s">
        <v>144</v>
      </c>
      <c r="E3656" s="3" t="s">
        <v>49</v>
      </c>
      <c r="F3656" s="3" t="s">
        <v>35</v>
      </c>
      <c r="G3656" s="5">
        <v>6.25</v>
      </c>
      <c r="H3656">
        <v>44</v>
      </c>
      <c r="I3656" s="5">
        <v>33.6749996</v>
      </c>
      <c r="J3656" s="5">
        <v>0.76534089999999999</v>
      </c>
      <c r="K3656">
        <v>1149</v>
      </c>
      <c r="L3656" s="15">
        <v>3.82941688424717E-2</v>
      </c>
      <c r="M3656" s="13">
        <v>1.01126196692776</v>
      </c>
      <c r="N3656" s="15">
        <v>0</v>
      </c>
      <c r="O3656" s="5">
        <v>0</v>
      </c>
      <c r="P3656" s="5">
        <v>0</v>
      </c>
      <c r="Q3656" s="5">
        <f t="shared" si="633"/>
        <v>33.6749996</v>
      </c>
      <c r="R3656" s="5">
        <f t="shared" si="634"/>
        <v>-33.6749996</v>
      </c>
      <c r="S3656" s="15">
        <f t="shared" si="635"/>
        <v>-1</v>
      </c>
      <c r="T3656">
        <v>0</v>
      </c>
      <c r="U3656" s="5" t="str">
        <f t="shared" si="636"/>
        <v>NA</v>
      </c>
      <c r="V3656" s="15">
        <f t="shared" si="637"/>
        <v>0</v>
      </c>
      <c r="W3656" s="15">
        <f t="shared" si="638"/>
        <v>0</v>
      </c>
      <c r="X3656" s="5">
        <f t="shared" si="639"/>
        <v>0</v>
      </c>
      <c r="Y3656" s="5">
        <f t="shared" si="640"/>
        <v>30.30749964</v>
      </c>
      <c r="Z3656" s="5">
        <f t="shared" si="641"/>
        <v>-35.358749580000001</v>
      </c>
      <c r="AA3656" s="5">
        <f t="shared" si="642"/>
        <v>3.36749996</v>
      </c>
      <c r="AB3656" s="5">
        <f t="shared" si="643"/>
        <v>1.6837499800000018</v>
      </c>
    </row>
    <row r="3657" spans="1:28" x14ac:dyDescent="0.55000000000000004">
      <c r="A3657" s="3" t="s">
        <v>28</v>
      </c>
      <c r="B3657" s="3" t="s">
        <v>539</v>
      </c>
      <c r="C3657" t="s">
        <v>31</v>
      </c>
      <c r="D3657" s="3" t="s">
        <v>32</v>
      </c>
      <c r="E3657" s="3" t="s">
        <v>697</v>
      </c>
      <c r="F3657" s="3" t="s">
        <v>35</v>
      </c>
      <c r="G3657" s="5">
        <v>6.25</v>
      </c>
      <c r="H3657">
        <v>12</v>
      </c>
      <c r="I3657" s="5">
        <v>33.774999899999997</v>
      </c>
      <c r="J3657" s="5">
        <v>2.8145833250000001</v>
      </c>
      <c r="K3657">
        <v>743</v>
      </c>
      <c r="L3657" s="15">
        <v>1.61507402422611E-2</v>
      </c>
      <c r="M3657" s="13">
        <v>1.1794347240915199</v>
      </c>
      <c r="N3657" s="15">
        <v>0</v>
      </c>
      <c r="O3657" s="5">
        <v>0</v>
      </c>
      <c r="P3657" s="5">
        <v>0</v>
      </c>
      <c r="Q3657" s="5">
        <f t="shared" si="633"/>
        <v>33.774999899999997</v>
      </c>
      <c r="R3657" s="5">
        <f t="shared" si="634"/>
        <v>-33.774999899999997</v>
      </c>
      <c r="S3657" s="15">
        <f t="shared" si="635"/>
        <v>-1</v>
      </c>
      <c r="T3657">
        <v>0</v>
      </c>
      <c r="U3657" s="5" t="str">
        <f t="shared" si="636"/>
        <v>NA</v>
      </c>
      <c r="V3657" s="15">
        <f t="shared" si="637"/>
        <v>0</v>
      </c>
      <c r="W3657" s="15">
        <f t="shared" si="638"/>
        <v>0</v>
      </c>
      <c r="X3657" s="5">
        <f t="shared" si="639"/>
        <v>0</v>
      </c>
      <c r="Y3657" s="5">
        <f t="shared" si="640"/>
        <v>30.397499909999997</v>
      </c>
      <c r="Z3657" s="5">
        <f t="shared" si="641"/>
        <v>-35.463749894999999</v>
      </c>
      <c r="AA3657" s="5">
        <f t="shared" si="642"/>
        <v>3.3774999900000005</v>
      </c>
      <c r="AB3657" s="5">
        <f t="shared" si="643"/>
        <v>1.688749995000002</v>
      </c>
    </row>
    <row r="3658" spans="1:28" x14ac:dyDescent="0.55000000000000004">
      <c r="A3658" s="3" t="s">
        <v>28</v>
      </c>
      <c r="B3658" s="3" t="s">
        <v>581</v>
      </c>
      <c r="C3658" t="s">
        <v>31</v>
      </c>
      <c r="D3658" s="3" t="s">
        <v>32</v>
      </c>
      <c r="E3658" s="3" t="s">
        <v>377</v>
      </c>
      <c r="F3658" s="3" t="s">
        <v>35</v>
      </c>
      <c r="G3658" s="5">
        <v>6.25</v>
      </c>
      <c r="H3658">
        <v>16</v>
      </c>
      <c r="I3658" s="5">
        <v>34.762500000000003</v>
      </c>
      <c r="J3658" s="5">
        <v>2.1726562500000002</v>
      </c>
      <c r="K3658">
        <v>1548</v>
      </c>
      <c r="L3658" s="15">
        <v>1.0335917312661501E-2</v>
      </c>
      <c r="M3658" s="13">
        <v>1.84618863049096</v>
      </c>
      <c r="N3658" s="15">
        <v>0</v>
      </c>
      <c r="O3658" s="5">
        <v>0</v>
      </c>
      <c r="P3658" s="5">
        <v>0</v>
      </c>
      <c r="Q3658" s="5">
        <f t="shared" si="633"/>
        <v>34.762500000000003</v>
      </c>
      <c r="R3658" s="5">
        <f t="shared" si="634"/>
        <v>-34.762500000000003</v>
      </c>
      <c r="S3658" s="15">
        <f t="shared" si="635"/>
        <v>-1</v>
      </c>
      <c r="T3658">
        <v>0</v>
      </c>
      <c r="U3658" s="5" t="str">
        <f t="shared" si="636"/>
        <v>NA</v>
      </c>
      <c r="V3658" s="15">
        <f t="shared" si="637"/>
        <v>0</v>
      </c>
      <c r="W3658" s="15">
        <f t="shared" si="638"/>
        <v>0</v>
      </c>
      <c r="X3658" s="5">
        <f t="shared" si="639"/>
        <v>0</v>
      </c>
      <c r="Y3658" s="5">
        <f t="shared" si="640"/>
        <v>31.286250000000003</v>
      </c>
      <c r="Z3658" s="5">
        <f t="shared" si="641"/>
        <v>-36.500625000000007</v>
      </c>
      <c r="AA3658" s="5">
        <f t="shared" si="642"/>
        <v>3.4762500000000003</v>
      </c>
      <c r="AB3658" s="5">
        <f t="shared" si="643"/>
        <v>1.7381250000000037</v>
      </c>
    </row>
    <row r="3659" spans="1:28" x14ac:dyDescent="0.55000000000000004">
      <c r="A3659" s="3" t="s">
        <v>28</v>
      </c>
      <c r="B3659" s="3" t="s">
        <v>180</v>
      </c>
      <c r="C3659" t="s">
        <v>66</v>
      </c>
      <c r="D3659" s="3" t="s">
        <v>144</v>
      </c>
      <c r="E3659" s="3" t="s">
        <v>49</v>
      </c>
      <c r="F3659" s="3" t="s">
        <v>35</v>
      </c>
      <c r="G3659" s="5">
        <v>6.25</v>
      </c>
      <c r="H3659">
        <v>30</v>
      </c>
      <c r="I3659" s="5">
        <v>34.974999749999995</v>
      </c>
      <c r="J3659" s="5">
        <v>1.1658333249999999</v>
      </c>
      <c r="K3659">
        <v>575</v>
      </c>
      <c r="L3659" s="15">
        <v>5.21739130434783E-2</v>
      </c>
      <c r="M3659" s="13">
        <v>1.0343304347826101</v>
      </c>
      <c r="N3659" s="15">
        <v>0</v>
      </c>
      <c r="O3659" s="5">
        <v>0</v>
      </c>
      <c r="P3659" s="5">
        <v>0</v>
      </c>
      <c r="Q3659" s="5">
        <f t="shared" si="633"/>
        <v>34.974999749999995</v>
      </c>
      <c r="R3659" s="5">
        <f t="shared" si="634"/>
        <v>-34.974999749999995</v>
      </c>
      <c r="S3659" s="15">
        <f t="shared" si="635"/>
        <v>-1</v>
      </c>
      <c r="T3659">
        <v>0</v>
      </c>
      <c r="U3659" s="5" t="str">
        <f t="shared" si="636"/>
        <v>NA</v>
      </c>
      <c r="V3659" s="15">
        <f t="shared" si="637"/>
        <v>0</v>
      </c>
      <c r="W3659" s="15">
        <f t="shared" si="638"/>
        <v>0</v>
      </c>
      <c r="X3659" s="5">
        <f t="shared" si="639"/>
        <v>0</v>
      </c>
      <c r="Y3659" s="5">
        <f t="shared" si="640"/>
        <v>31.477499774999995</v>
      </c>
      <c r="Z3659" s="5">
        <f t="shared" si="641"/>
        <v>-36.723749737499993</v>
      </c>
      <c r="AA3659" s="5">
        <f t="shared" si="642"/>
        <v>3.4974999750000002</v>
      </c>
      <c r="AB3659" s="5">
        <f t="shared" si="643"/>
        <v>1.7487499874999983</v>
      </c>
    </row>
    <row r="3660" spans="1:28" x14ac:dyDescent="0.55000000000000004">
      <c r="A3660" s="3" t="s">
        <v>28</v>
      </c>
      <c r="B3660" s="3" t="s">
        <v>2147</v>
      </c>
      <c r="C3660" t="s">
        <v>31</v>
      </c>
      <c r="D3660" s="3" t="s">
        <v>125</v>
      </c>
      <c r="E3660" s="3" t="s">
        <v>126</v>
      </c>
      <c r="F3660" s="3" t="s">
        <v>35</v>
      </c>
      <c r="G3660" s="5">
        <v>6.25</v>
      </c>
      <c r="H3660">
        <v>9</v>
      </c>
      <c r="I3660" s="5">
        <v>35.262499949999999</v>
      </c>
      <c r="J3660" s="5">
        <v>3.9180555500000001</v>
      </c>
      <c r="K3660">
        <v>507</v>
      </c>
      <c r="L3660" s="15">
        <v>1.7751479289940798E-2</v>
      </c>
      <c r="M3660" s="13">
        <v>4.1886193293885601</v>
      </c>
      <c r="N3660" s="15">
        <v>0</v>
      </c>
      <c r="O3660" s="5">
        <v>0</v>
      </c>
      <c r="P3660" s="5">
        <v>0</v>
      </c>
      <c r="Q3660" s="5">
        <f t="shared" si="633"/>
        <v>35.262499949999999</v>
      </c>
      <c r="R3660" s="5">
        <f t="shared" si="634"/>
        <v>-35.262499949999999</v>
      </c>
      <c r="S3660" s="15">
        <f t="shared" si="635"/>
        <v>-1</v>
      </c>
      <c r="T3660">
        <v>0</v>
      </c>
      <c r="U3660" s="5" t="str">
        <f t="shared" si="636"/>
        <v>NA</v>
      </c>
      <c r="V3660" s="15">
        <f t="shared" si="637"/>
        <v>0</v>
      </c>
      <c r="W3660" s="15">
        <f t="shared" si="638"/>
        <v>0</v>
      </c>
      <c r="X3660" s="5">
        <f t="shared" si="639"/>
        <v>0</v>
      </c>
      <c r="Y3660" s="5">
        <f t="shared" si="640"/>
        <v>31.736249954999998</v>
      </c>
      <c r="Z3660" s="5">
        <f t="shared" si="641"/>
        <v>-37.025624947499999</v>
      </c>
      <c r="AA3660" s="5">
        <f t="shared" si="642"/>
        <v>3.5262499950000006</v>
      </c>
      <c r="AB3660" s="5">
        <f t="shared" si="643"/>
        <v>1.7631249975000003</v>
      </c>
    </row>
    <row r="3661" spans="1:28" x14ac:dyDescent="0.55000000000000004">
      <c r="A3661" s="3" t="s">
        <v>28</v>
      </c>
      <c r="B3661" s="3" t="s">
        <v>3173</v>
      </c>
      <c r="C3661" t="s">
        <v>31</v>
      </c>
      <c r="D3661" s="3" t="s">
        <v>221</v>
      </c>
      <c r="E3661" s="3" t="s">
        <v>5258</v>
      </c>
      <c r="F3661" s="3" t="s">
        <v>35</v>
      </c>
      <c r="G3661" s="5">
        <v>6.25</v>
      </c>
      <c r="H3661">
        <v>16</v>
      </c>
      <c r="I3661" s="5">
        <v>35.637500000000003</v>
      </c>
      <c r="J3661" s="5">
        <v>2.2273437500000002</v>
      </c>
      <c r="K3661">
        <v>84</v>
      </c>
      <c r="L3661" s="15">
        <v>0.19047619047619002</v>
      </c>
      <c r="M3661" s="13">
        <v>1.30821428571429</v>
      </c>
      <c r="N3661" s="15">
        <v>0</v>
      </c>
      <c r="O3661" s="5">
        <v>0</v>
      </c>
      <c r="P3661" s="5">
        <v>0</v>
      </c>
      <c r="Q3661" s="5">
        <f t="shared" si="633"/>
        <v>35.637500000000003</v>
      </c>
      <c r="R3661" s="5">
        <f t="shared" si="634"/>
        <v>-35.637500000000003</v>
      </c>
      <c r="S3661" s="15">
        <f t="shared" si="635"/>
        <v>-1</v>
      </c>
      <c r="T3661">
        <v>0</v>
      </c>
      <c r="U3661" s="5" t="str">
        <f t="shared" si="636"/>
        <v>NA</v>
      </c>
      <c r="V3661" s="15">
        <f t="shared" si="637"/>
        <v>0</v>
      </c>
      <c r="W3661" s="15">
        <f t="shared" si="638"/>
        <v>0</v>
      </c>
      <c r="X3661" s="5">
        <f t="shared" si="639"/>
        <v>0</v>
      </c>
      <c r="Y3661" s="5">
        <f t="shared" si="640"/>
        <v>32.073750000000004</v>
      </c>
      <c r="Z3661" s="5">
        <f t="shared" si="641"/>
        <v>-37.419375000000002</v>
      </c>
      <c r="AA3661" s="5">
        <f t="shared" si="642"/>
        <v>3.5637499999999989</v>
      </c>
      <c r="AB3661" s="5">
        <f t="shared" si="643"/>
        <v>1.7818749999999994</v>
      </c>
    </row>
    <row r="3662" spans="1:28" x14ac:dyDescent="0.55000000000000004">
      <c r="A3662" s="3" t="s">
        <v>28</v>
      </c>
      <c r="B3662" s="3" t="s">
        <v>708</v>
      </c>
      <c r="C3662" t="s">
        <v>31</v>
      </c>
      <c r="D3662" s="3" t="s">
        <v>75</v>
      </c>
      <c r="E3662" s="3" t="s">
        <v>5431</v>
      </c>
      <c r="F3662" s="3" t="s">
        <v>35</v>
      </c>
      <c r="G3662" s="5">
        <v>6.25</v>
      </c>
      <c r="H3662">
        <v>17</v>
      </c>
      <c r="I3662" s="5">
        <v>36.837499962499997</v>
      </c>
      <c r="J3662" s="5">
        <v>2.1669117624999998</v>
      </c>
      <c r="K3662">
        <v>997</v>
      </c>
      <c r="L3662" s="15">
        <v>1.7051153460381101E-2</v>
      </c>
      <c r="M3662" s="13">
        <v>1.4127983951855601</v>
      </c>
      <c r="N3662" s="15">
        <v>0</v>
      </c>
      <c r="O3662" s="5">
        <v>0</v>
      </c>
      <c r="P3662" s="5">
        <v>0</v>
      </c>
      <c r="Q3662" s="5">
        <f t="shared" si="633"/>
        <v>36.837499962499997</v>
      </c>
      <c r="R3662" s="5">
        <f t="shared" si="634"/>
        <v>-36.837499962499997</v>
      </c>
      <c r="S3662" s="15">
        <f t="shared" si="635"/>
        <v>-1</v>
      </c>
      <c r="T3662">
        <v>0</v>
      </c>
      <c r="U3662" s="5" t="str">
        <f t="shared" si="636"/>
        <v>NA</v>
      </c>
      <c r="V3662" s="15">
        <f t="shared" si="637"/>
        <v>0</v>
      </c>
      <c r="W3662" s="15">
        <f t="shared" si="638"/>
        <v>0</v>
      </c>
      <c r="X3662" s="5">
        <f t="shared" si="639"/>
        <v>0</v>
      </c>
      <c r="Y3662" s="5">
        <f t="shared" si="640"/>
        <v>33.153749966249997</v>
      </c>
      <c r="Z3662" s="5">
        <f t="shared" si="641"/>
        <v>-38.679374960624997</v>
      </c>
      <c r="AA3662" s="5">
        <f t="shared" si="642"/>
        <v>3.6837499962500004</v>
      </c>
      <c r="AB3662" s="5">
        <f t="shared" si="643"/>
        <v>1.8418749981250002</v>
      </c>
    </row>
    <row r="3663" spans="1:28" x14ac:dyDescent="0.55000000000000004">
      <c r="A3663" s="3" t="s">
        <v>28</v>
      </c>
      <c r="B3663" s="3" t="s">
        <v>3812</v>
      </c>
      <c r="C3663" t="s">
        <v>31</v>
      </c>
      <c r="D3663" s="3" t="s">
        <v>221</v>
      </c>
      <c r="E3663" s="3" t="s">
        <v>5258</v>
      </c>
      <c r="F3663" s="3" t="s">
        <v>35</v>
      </c>
      <c r="G3663" s="5">
        <v>6.25</v>
      </c>
      <c r="H3663">
        <v>15</v>
      </c>
      <c r="I3663" s="5">
        <v>37.324999875000003</v>
      </c>
      <c r="J3663" s="5">
        <v>2.4883333250000002</v>
      </c>
      <c r="K3663">
        <v>205</v>
      </c>
      <c r="L3663" s="15">
        <v>7.3170731707317097E-2</v>
      </c>
      <c r="M3663" s="13">
        <v>1.3249756097561001</v>
      </c>
      <c r="N3663" s="15">
        <v>0</v>
      </c>
      <c r="O3663" s="5">
        <v>0</v>
      </c>
      <c r="P3663" s="5">
        <v>0</v>
      </c>
      <c r="Q3663" s="5">
        <f t="shared" si="633"/>
        <v>37.324999875000003</v>
      </c>
      <c r="R3663" s="5">
        <f t="shared" si="634"/>
        <v>-37.324999875000003</v>
      </c>
      <c r="S3663" s="15">
        <f t="shared" si="635"/>
        <v>-1</v>
      </c>
      <c r="T3663">
        <v>0</v>
      </c>
      <c r="U3663" s="5" t="str">
        <f t="shared" si="636"/>
        <v>NA</v>
      </c>
      <c r="V3663" s="15">
        <f t="shared" si="637"/>
        <v>0</v>
      </c>
      <c r="W3663" s="15">
        <f t="shared" si="638"/>
        <v>0</v>
      </c>
      <c r="X3663" s="5">
        <f t="shared" si="639"/>
        <v>0</v>
      </c>
      <c r="Y3663" s="5">
        <f t="shared" si="640"/>
        <v>33.592499887500004</v>
      </c>
      <c r="Z3663" s="5">
        <f t="shared" si="641"/>
        <v>-39.191249868750006</v>
      </c>
      <c r="AA3663" s="5">
        <f t="shared" si="642"/>
        <v>3.7324999874999989</v>
      </c>
      <c r="AB3663" s="5">
        <f t="shared" si="643"/>
        <v>1.866249993750003</v>
      </c>
    </row>
    <row r="3664" spans="1:28" x14ac:dyDescent="0.55000000000000004">
      <c r="A3664" s="3" t="s">
        <v>28</v>
      </c>
      <c r="B3664" s="3" t="s">
        <v>2849</v>
      </c>
      <c r="C3664" t="s">
        <v>31</v>
      </c>
      <c r="D3664" s="3" t="s">
        <v>40</v>
      </c>
      <c r="E3664" s="3" t="s">
        <v>388</v>
      </c>
      <c r="F3664" s="3" t="s">
        <v>35</v>
      </c>
      <c r="G3664" s="5">
        <v>6.25</v>
      </c>
      <c r="H3664">
        <v>12</v>
      </c>
      <c r="I3664" s="5">
        <v>38.149999949999994</v>
      </c>
      <c r="J3664" s="5">
        <v>3.1791666624999997</v>
      </c>
      <c r="K3664">
        <v>657</v>
      </c>
      <c r="L3664" s="15">
        <v>1.8264840182648401E-2</v>
      </c>
      <c r="M3664" s="13">
        <v>1.65684931506849</v>
      </c>
      <c r="N3664" s="15">
        <v>0</v>
      </c>
      <c r="O3664" s="5">
        <v>0</v>
      </c>
      <c r="P3664" s="5">
        <v>0</v>
      </c>
      <c r="Q3664" s="5">
        <f t="shared" si="633"/>
        <v>38.149999949999994</v>
      </c>
      <c r="R3664" s="5">
        <f t="shared" si="634"/>
        <v>-38.149999949999994</v>
      </c>
      <c r="S3664" s="15">
        <f t="shared" si="635"/>
        <v>-1</v>
      </c>
      <c r="T3664">
        <v>0</v>
      </c>
      <c r="U3664" s="5" t="str">
        <f t="shared" si="636"/>
        <v>NA</v>
      </c>
      <c r="V3664" s="15">
        <f t="shared" si="637"/>
        <v>0</v>
      </c>
      <c r="W3664" s="15">
        <f t="shared" si="638"/>
        <v>0</v>
      </c>
      <c r="X3664" s="5">
        <f t="shared" si="639"/>
        <v>0</v>
      </c>
      <c r="Y3664" s="5">
        <f t="shared" si="640"/>
        <v>34.334999954999994</v>
      </c>
      <c r="Z3664" s="5">
        <f t="shared" si="641"/>
        <v>-40.057499947499998</v>
      </c>
      <c r="AA3664" s="5">
        <f t="shared" si="642"/>
        <v>3.8149999950000009</v>
      </c>
      <c r="AB3664" s="5">
        <f t="shared" si="643"/>
        <v>1.907499997500004</v>
      </c>
    </row>
    <row r="3665" spans="1:28" x14ac:dyDescent="0.55000000000000004">
      <c r="A3665" s="3" t="s">
        <v>28</v>
      </c>
      <c r="B3665" s="3" t="s">
        <v>506</v>
      </c>
      <c r="C3665" t="s">
        <v>66</v>
      </c>
      <c r="D3665" s="3" t="s">
        <v>144</v>
      </c>
      <c r="E3665" s="3" t="s">
        <v>309</v>
      </c>
      <c r="F3665" s="3" t="s">
        <v>35</v>
      </c>
      <c r="G3665" s="5">
        <v>6.25</v>
      </c>
      <c r="H3665">
        <v>28</v>
      </c>
      <c r="I3665" s="5">
        <v>39.324999699999999</v>
      </c>
      <c r="J3665" s="5">
        <v>1.404464275</v>
      </c>
      <c r="K3665">
        <v>297</v>
      </c>
      <c r="L3665" s="15">
        <v>9.4276094276094305E-2</v>
      </c>
      <c r="M3665" s="13">
        <v>1.06498316498316</v>
      </c>
      <c r="N3665" s="15">
        <v>0</v>
      </c>
      <c r="O3665" s="5">
        <v>0</v>
      </c>
      <c r="P3665" s="5">
        <v>0</v>
      </c>
      <c r="Q3665" s="5">
        <f t="shared" si="633"/>
        <v>39.324999699999999</v>
      </c>
      <c r="R3665" s="5">
        <f t="shared" si="634"/>
        <v>-39.324999699999999</v>
      </c>
      <c r="S3665" s="15">
        <f t="shared" si="635"/>
        <v>-1</v>
      </c>
      <c r="T3665">
        <v>0</v>
      </c>
      <c r="U3665" s="5" t="str">
        <f t="shared" si="636"/>
        <v>NA</v>
      </c>
      <c r="V3665" s="15">
        <f t="shared" si="637"/>
        <v>0</v>
      </c>
      <c r="W3665" s="15">
        <f t="shared" si="638"/>
        <v>0</v>
      </c>
      <c r="X3665" s="5">
        <f t="shared" si="639"/>
        <v>0</v>
      </c>
      <c r="Y3665" s="5">
        <f t="shared" si="640"/>
        <v>35.392499729999997</v>
      </c>
      <c r="Z3665" s="5">
        <f t="shared" si="641"/>
        <v>-41.291249685000004</v>
      </c>
      <c r="AA3665" s="5">
        <f t="shared" si="642"/>
        <v>3.9324999700000021</v>
      </c>
      <c r="AB3665" s="5">
        <f t="shared" si="643"/>
        <v>1.9662499850000046</v>
      </c>
    </row>
    <row r="3666" spans="1:28" x14ac:dyDescent="0.55000000000000004">
      <c r="A3666" s="3" t="s">
        <v>28</v>
      </c>
      <c r="B3666" s="3" t="s">
        <v>270</v>
      </c>
      <c r="C3666" t="s">
        <v>31</v>
      </c>
      <c r="D3666" s="3" t="s">
        <v>125</v>
      </c>
      <c r="E3666" s="3" t="s">
        <v>126</v>
      </c>
      <c r="F3666" s="3" t="s">
        <v>35</v>
      </c>
      <c r="G3666" s="5">
        <v>6.25</v>
      </c>
      <c r="H3666">
        <v>36</v>
      </c>
      <c r="I3666" s="5">
        <v>40.212499950000002</v>
      </c>
      <c r="J3666" s="5">
        <v>1.1170138875</v>
      </c>
      <c r="K3666">
        <v>367</v>
      </c>
      <c r="L3666" s="15">
        <v>9.8092643051771095E-2</v>
      </c>
      <c r="M3666" s="13">
        <v>1.12141689373297</v>
      </c>
      <c r="N3666" s="15">
        <v>0</v>
      </c>
      <c r="O3666" s="5">
        <v>0</v>
      </c>
      <c r="P3666" s="5">
        <v>0</v>
      </c>
      <c r="Q3666" s="5">
        <f t="shared" si="633"/>
        <v>40.212499950000002</v>
      </c>
      <c r="R3666" s="5">
        <f t="shared" si="634"/>
        <v>-40.212499950000002</v>
      </c>
      <c r="S3666" s="15">
        <f t="shared" si="635"/>
        <v>-1</v>
      </c>
      <c r="T3666">
        <v>0</v>
      </c>
      <c r="U3666" s="5" t="str">
        <f t="shared" si="636"/>
        <v>NA</v>
      </c>
      <c r="V3666" s="15">
        <f t="shared" si="637"/>
        <v>0</v>
      </c>
      <c r="W3666" s="15">
        <f t="shared" si="638"/>
        <v>0</v>
      </c>
      <c r="X3666" s="5">
        <f t="shared" si="639"/>
        <v>0</v>
      </c>
      <c r="Y3666" s="5">
        <f t="shared" si="640"/>
        <v>36.191249955000004</v>
      </c>
      <c r="Z3666" s="5">
        <f t="shared" si="641"/>
        <v>-42.223124947500004</v>
      </c>
      <c r="AA3666" s="5">
        <f t="shared" si="642"/>
        <v>4.021249994999998</v>
      </c>
      <c r="AB3666" s="5">
        <f t="shared" si="643"/>
        <v>2.0106249975000026</v>
      </c>
    </row>
    <row r="3667" spans="1:28" x14ac:dyDescent="0.55000000000000004">
      <c r="A3667" s="3" t="s">
        <v>28</v>
      </c>
      <c r="B3667" s="3" t="s">
        <v>270</v>
      </c>
      <c r="C3667" t="s">
        <v>31</v>
      </c>
      <c r="D3667" s="3" t="s">
        <v>113</v>
      </c>
      <c r="E3667" s="3" t="s">
        <v>5468</v>
      </c>
      <c r="F3667" s="3" t="s">
        <v>35</v>
      </c>
      <c r="G3667" s="5">
        <v>6.25</v>
      </c>
      <c r="H3667">
        <v>31</v>
      </c>
      <c r="I3667" s="5">
        <v>40.574999837499995</v>
      </c>
      <c r="J3667" s="5">
        <v>1.3088709624999999</v>
      </c>
      <c r="K3667">
        <v>342</v>
      </c>
      <c r="L3667" s="15">
        <v>9.0643274853801206E-2</v>
      </c>
      <c r="M3667" s="13">
        <v>1.1541520467836299</v>
      </c>
      <c r="N3667" s="15">
        <v>0</v>
      </c>
      <c r="O3667" s="5">
        <v>0</v>
      </c>
      <c r="P3667" s="5">
        <v>0</v>
      </c>
      <c r="Q3667" s="5">
        <f t="shared" si="633"/>
        <v>40.574999837499995</v>
      </c>
      <c r="R3667" s="5">
        <f t="shared" si="634"/>
        <v>-40.574999837499995</v>
      </c>
      <c r="S3667" s="15">
        <f t="shared" si="635"/>
        <v>-1</v>
      </c>
      <c r="T3667">
        <v>0</v>
      </c>
      <c r="U3667" s="5" t="str">
        <f t="shared" si="636"/>
        <v>NA</v>
      </c>
      <c r="V3667" s="15">
        <f t="shared" si="637"/>
        <v>0</v>
      </c>
      <c r="W3667" s="15">
        <f t="shared" si="638"/>
        <v>0</v>
      </c>
      <c r="X3667" s="5">
        <f t="shared" si="639"/>
        <v>0</v>
      </c>
      <c r="Y3667" s="5">
        <f t="shared" si="640"/>
        <v>36.517499853749996</v>
      </c>
      <c r="Z3667" s="5">
        <f t="shared" si="641"/>
        <v>-42.603749829374998</v>
      </c>
      <c r="AA3667" s="5">
        <f t="shared" si="642"/>
        <v>4.0574999837499988</v>
      </c>
      <c r="AB3667" s="5">
        <f t="shared" si="643"/>
        <v>2.0287499918750029</v>
      </c>
    </row>
    <row r="3668" spans="1:28" x14ac:dyDescent="0.55000000000000004">
      <c r="A3668" s="3" t="s">
        <v>28</v>
      </c>
      <c r="B3668" s="3" t="s">
        <v>3126</v>
      </c>
      <c r="C3668" t="s">
        <v>31</v>
      </c>
      <c r="D3668" s="3" t="s">
        <v>75</v>
      </c>
      <c r="E3668" s="3" t="s">
        <v>5185</v>
      </c>
      <c r="F3668" s="3" t="s">
        <v>35</v>
      </c>
      <c r="G3668" s="5">
        <v>6.25</v>
      </c>
      <c r="H3668">
        <v>15</v>
      </c>
      <c r="I3668" s="5">
        <v>41.749999874999993</v>
      </c>
      <c r="J3668" s="5">
        <v>2.7833333249999996</v>
      </c>
      <c r="K3668">
        <v>463</v>
      </c>
      <c r="L3668" s="15">
        <v>3.2397408207343402E-2</v>
      </c>
      <c r="M3668" s="13">
        <v>3.2839956803455701</v>
      </c>
      <c r="N3668" s="15">
        <v>0</v>
      </c>
      <c r="O3668" s="5">
        <v>0</v>
      </c>
      <c r="P3668" s="5">
        <v>0</v>
      </c>
      <c r="Q3668" s="5">
        <f t="shared" si="633"/>
        <v>41.749999874999993</v>
      </c>
      <c r="R3668" s="5">
        <f t="shared" si="634"/>
        <v>-41.749999874999993</v>
      </c>
      <c r="S3668" s="15">
        <f t="shared" si="635"/>
        <v>-1</v>
      </c>
      <c r="T3668">
        <v>0</v>
      </c>
      <c r="U3668" s="5" t="str">
        <f t="shared" si="636"/>
        <v>NA</v>
      </c>
      <c r="V3668" s="15">
        <f t="shared" si="637"/>
        <v>0</v>
      </c>
      <c r="W3668" s="15">
        <f t="shared" si="638"/>
        <v>0</v>
      </c>
      <c r="X3668" s="5">
        <f t="shared" si="639"/>
        <v>0</v>
      </c>
      <c r="Y3668" s="5">
        <f t="shared" si="640"/>
        <v>37.574999887499992</v>
      </c>
      <c r="Z3668" s="5">
        <f t="shared" si="641"/>
        <v>-43.837499868749994</v>
      </c>
      <c r="AA3668" s="5">
        <f t="shared" si="642"/>
        <v>4.1749999875000015</v>
      </c>
      <c r="AB3668" s="5">
        <f t="shared" si="643"/>
        <v>2.0874999937500007</v>
      </c>
    </row>
    <row r="3669" spans="1:28" x14ac:dyDescent="0.55000000000000004">
      <c r="A3669" s="3" t="s">
        <v>28</v>
      </c>
      <c r="B3669" s="3" t="s">
        <v>447</v>
      </c>
      <c r="C3669" t="s">
        <v>66</v>
      </c>
      <c r="D3669" s="3" t="s">
        <v>144</v>
      </c>
      <c r="E3669" s="3" t="s">
        <v>309</v>
      </c>
      <c r="F3669" s="3" t="s">
        <v>35</v>
      </c>
      <c r="G3669" s="5">
        <v>6.25</v>
      </c>
      <c r="H3669">
        <v>23</v>
      </c>
      <c r="I3669" s="5">
        <v>42.849999924999999</v>
      </c>
      <c r="J3669" s="5">
        <v>1.863043475</v>
      </c>
      <c r="K3669">
        <v>2435</v>
      </c>
      <c r="L3669" s="15">
        <v>9.4455852156057514E-3</v>
      </c>
      <c r="M3669" s="13">
        <v>1.03452156057495</v>
      </c>
      <c r="N3669" s="15">
        <v>0</v>
      </c>
      <c r="O3669" s="5">
        <v>0</v>
      </c>
      <c r="P3669" s="5">
        <v>0</v>
      </c>
      <c r="Q3669" s="5">
        <f t="shared" si="633"/>
        <v>42.849999924999999</v>
      </c>
      <c r="R3669" s="5">
        <f t="shared" si="634"/>
        <v>-42.849999924999999</v>
      </c>
      <c r="S3669" s="15">
        <f t="shared" si="635"/>
        <v>-1</v>
      </c>
      <c r="T3669">
        <v>0</v>
      </c>
      <c r="U3669" s="5" t="str">
        <f t="shared" si="636"/>
        <v>NA</v>
      </c>
      <c r="V3669" s="15">
        <f t="shared" si="637"/>
        <v>0</v>
      </c>
      <c r="W3669" s="15">
        <f t="shared" si="638"/>
        <v>0</v>
      </c>
      <c r="X3669" s="5">
        <f t="shared" si="639"/>
        <v>0</v>
      </c>
      <c r="Y3669" s="5">
        <f t="shared" si="640"/>
        <v>38.564999932500001</v>
      </c>
      <c r="Z3669" s="5">
        <f t="shared" si="641"/>
        <v>-44.992499921250001</v>
      </c>
      <c r="AA3669" s="5">
        <f t="shared" si="642"/>
        <v>4.2849999924999977</v>
      </c>
      <c r="AB3669" s="5">
        <f t="shared" si="643"/>
        <v>2.1424999962500024</v>
      </c>
    </row>
    <row r="3670" spans="1:28" x14ac:dyDescent="0.55000000000000004">
      <c r="A3670" s="3" t="s">
        <v>28</v>
      </c>
      <c r="B3670" s="3" t="s">
        <v>708</v>
      </c>
      <c r="C3670" t="s">
        <v>31</v>
      </c>
      <c r="D3670" s="3" t="s">
        <v>262</v>
      </c>
      <c r="E3670" s="3" t="s">
        <v>2706</v>
      </c>
      <c r="F3670" s="3" t="s">
        <v>35</v>
      </c>
      <c r="G3670" s="5">
        <v>6.25</v>
      </c>
      <c r="H3670">
        <v>23</v>
      </c>
      <c r="I3670" s="5">
        <v>43.61249995</v>
      </c>
      <c r="J3670" s="5">
        <v>1.8961956499999999</v>
      </c>
      <c r="K3670">
        <v>335</v>
      </c>
      <c r="L3670" s="15">
        <v>6.8656716417910504E-2</v>
      </c>
      <c r="M3670" s="13">
        <v>1.26268656716418</v>
      </c>
      <c r="N3670" s="15">
        <v>0</v>
      </c>
      <c r="O3670" s="5">
        <v>0</v>
      </c>
      <c r="P3670" s="5">
        <v>0</v>
      </c>
      <c r="Q3670" s="5">
        <f t="shared" si="633"/>
        <v>43.61249995</v>
      </c>
      <c r="R3670" s="5">
        <f t="shared" si="634"/>
        <v>-43.61249995</v>
      </c>
      <c r="S3670" s="15">
        <f t="shared" si="635"/>
        <v>-1</v>
      </c>
      <c r="T3670">
        <v>0</v>
      </c>
      <c r="U3670" s="5" t="str">
        <f t="shared" si="636"/>
        <v>NA</v>
      </c>
      <c r="V3670" s="15">
        <f t="shared" si="637"/>
        <v>0</v>
      </c>
      <c r="W3670" s="15">
        <f t="shared" si="638"/>
        <v>0</v>
      </c>
      <c r="X3670" s="5">
        <f t="shared" si="639"/>
        <v>0</v>
      </c>
      <c r="Y3670" s="5">
        <f t="shared" si="640"/>
        <v>39.251249954999999</v>
      </c>
      <c r="Z3670" s="5">
        <f t="shared" si="641"/>
        <v>-45.793124947500004</v>
      </c>
      <c r="AA3670" s="5">
        <f t="shared" si="642"/>
        <v>4.3612499950000014</v>
      </c>
      <c r="AB3670" s="5">
        <f t="shared" si="643"/>
        <v>2.1806249975000043</v>
      </c>
    </row>
    <row r="3671" spans="1:28" x14ac:dyDescent="0.55000000000000004">
      <c r="A3671" s="3" t="s">
        <v>28</v>
      </c>
      <c r="B3671" s="3" t="s">
        <v>3154</v>
      </c>
      <c r="C3671" t="s">
        <v>31</v>
      </c>
      <c r="D3671" s="3" t="s">
        <v>417</v>
      </c>
      <c r="E3671" s="3" t="s">
        <v>5175</v>
      </c>
      <c r="F3671" s="3" t="s">
        <v>35</v>
      </c>
      <c r="G3671" s="5">
        <v>6.25</v>
      </c>
      <c r="H3671">
        <v>13</v>
      </c>
      <c r="I3671" s="5">
        <v>45.512499987500007</v>
      </c>
      <c r="J3671" s="5">
        <v>3.5009615375000003</v>
      </c>
      <c r="K3671">
        <v>506</v>
      </c>
      <c r="L3671" s="15">
        <v>2.5691699604743098E-2</v>
      </c>
      <c r="M3671" s="13">
        <v>6.88845849802372</v>
      </c>
      <c r="N3671" s="15">
        <v>0</v>
      </c>
      <c r="O3671" s="5">
        <v>0</v>
      </c>
      <c r="P3671" s="5">
        <v>0</v>
      </c>
      <c r="Q3671" s="5">
        <f t="shared" si="633"/>
        <v>45.512499987500007</v>
      </c>
      <c r="R3671" s="5">
        <f t="shared" si="634"/>
        <v>-45.512499987500007</v>
      </c>
      <c r="S3671" s="15">
        <f t="shared" si="635"/>
        <v>-1</v>
      </c>
      <c r="T3671">
        <v>0</v>
      </c>
      <c r="U3671" s="5" t="str">
        <f t="shared" si="636"/>
        <v>NA</v>
      </c>
      <c r="V3671" s="15">
        <f t="shared" si="637"/>
        <v>0</v>
      </c>
      <c r="W3671" s="15">
        <f t="shared" si="638"/>
        <v>0</v>
      </c>
      <c r="X3671" s="5">
        <f t="shared" si="639"/>
        <v>0</v>
      </c>
      <c r="Y3671" s="5">
        <f t="shared" si="640"/>
        <v>40.961249988750005</v>
      </c>
      <c r="Z3671" s="5">
        <f t="shared" si="641"/>
        <v>-47.788124986875012</v>
      </c>
      <c r="AA3671" s="5">
        <f t="shared" si="642"/>
        <v>4.5512499987500021</v>
      </c>
      <c r="AB3671" s="5">
        <f t="shared" si="643"/>
        <v>2.2756249993750046</v>
      </c>
    </row>
    <row r="3672" spans="1:28" x14ac:dyDescent="0.55000000000000004">
      <c r="A3672" s="3" t="s">
        <v>28</v>
      </c>
      <c r="B3672" s="3" t="s">
        <v>5195</v>
      </c>
      <c r="C3672" t="s">
        <v>31</v>
      </c>
      <c r="D3672" s="3" t="s">
        <v>104</v>
      </c>
      <c r="E3672" s="3" t="s">
        <v>616</v>
      </c>
      <c r="F3672" s="3" t="s">
        <v>35</v>
      </c>
      <c r="G3672" s="5">
        <v>6.25</v>
      </c>
      <c r="H3672">
        <v>13</v>
      </c>
      <c r="I3672" s="5">
        <v>46.15</v>
      </c>
      <c r="J3672" s="5">
        <v>3.55</v>
      </c>
      <c r="K3672">
        <v>436</v>
      </c>
      <c r="L3672" s="15">
        <v>2.9816513761467899E-2</v>
      </c>
      <c r="M3672" s="13">
        <v>4.1795183486238496</v>
      </c>
      <c r="N3672" s="15">
        <v>0</v>
      </c>
      <c r="O3672" s="5">
        <v>0</v>
      </c>
      <c r="P3672" s="5">
        <v>0</v>
      </c>
      <c r="Q3672" s="5">
        <f t="shared" si="633"/>
        <v>46.15</v>
      </c>
      <c r="R3672" s="5">
        <f t="shared" si="634"/>
        <v>-46.15</v>
      </c>
      <c r="S3672" s="15">
        <f t="shared" si="635"/>
        <v>-1</v>
      </c>
      <c r="T3672">
        <v>0</v>
      </c>
      <c r="U3672" s="5" t="str">
        <f t="shared" si="636"/>
        <v>NA</v>
      </c>
      <c r="V3672" s="15">
        <f t="shared" si="637"/>
        <v>0</v>
      </c>
      <c r="W3672" s="15">
        <f t="shared" si="638"/>
        <v>0</v>
      </c>
      <c r="X3672" s="5">
        <f t="shared" si="639"/>
        <v>0</v>
      </c>
      <c r="Y3672" s="5">
        <f t="shared" si="640"/>
        <v>41.534999999999997</v>
      </c>
      <c r="Z3672" s="5">
        <f t="shared" si="641"/>
        <v>-48.457500000000003</v>
      </c>
      <c r="AA3672" s="5">
        <f t="shared" si="642"/>
        <v>4.615000000000002</v>
      </c>
      <c r="AB3672" s="5">
        <f t="shared" si="643"/>
        <v>2.3075000000000045</v>
      </c>
    </row>
    <row r="3673" spans="1:28" x14ac:dyDescent="0.55000000000000004">
      <c r="A3673" s="3" t="s">
        <v>28</v>
      </c>
      <c r="B3673" s="3" t="s">
        <v>722</v>
      </c>
      <c r="C3673" t="s">
        <v>31</v>
      </c>
      <c r="D3673" s="3" t="s">
        <v>32</v>
      </c>
      <c r="E3673" s="3" t="s">
        <v>2714</v>
      </c>
      <c r="F3673" s="3" t="s">
        <v>35</v>
      </c>
      <c r="G3673" s="5">
        <v>6.25</v>
      </c>
      <c r="H3673">
        <v>32</v>
      </c>
      <c r="I3673" s="5">
        <v>46.9</v>
      </c>
      <c r="J3673" s="5">
        <v>1.465625</v>
      </c>
      <c r="K3673">
        <v>5688</v>
      </c>
      <c r="L3673" s="15">
        <v>5.6258790436005601E-3</v>
      </c>
      <c r="M3673" s="13">
        <v>1.0023206751054901</v>
      </c>
      <c r="N3673" s="15">
        <v>0</v>
      </c>
      <c r="O3673" s="5">
        <v>0</v>
      </c>
      <c r="P3673" s="5">
        <v>0</v>
      </c>
      <c r="Q3673" s="5">
        <f t="shared" si="633"/>
        <v>46.9</v>
      </c>
      <c r="R3673" s="5">
        <f t="shared" si="634"/>
        <v>-46.9</v>
      </c>
      <c r="S3673" s="15">
        <f t="shared" si="635"/>
        <v>-1</v>
      </c>
      <c r="T3673">
        <v>0</v>
      </c>
      <c r="U3673" s="5" t="str">
        <f t="shared" si="636"/>
        <v>NA</v>
      </c>
      <c r="V3673" s="15">
        <f t="shared" si="637"/>
        <v>0</v>
      </c>
      <c r="W3673" s="15">
        <f t="shared" si="638"/>
        <v>0</v>
      </c>
      <c r="X3673" s="5">
        <f t="shared" si="639"/>
        <v>0</v>
      </c>
      <c r="Y3673" s="5">
        <f t="shared" si="640"/>
        <v>42.21</v>
      </c>
      <c r="Z3673" s="5">
        <f t="shared" si="641"/>
        <v>-49.244999999999997</v>
      </c>
      <c r="AA3673" s="5">
        <f t="shared" si="642"/>
        <v>4.6899999999999977</v>
      </c>
      <c r="AB3673" s="5">
        <f t="shared" si="643"/>
        <v>2.3449999999999989</v>
      </c>
    </row>
    <row r="3674" spans="1:28" x14ac:dyDescent="0.55000000000000004">
      <c r="A3674" s="3" t="s">
        <v>28</v>
      </c>
      <c r="B3674" s="3" t="s">
        <v>270</v>
      </c>
      <c r="C3674" t="s">
        <v>31</v>
      </c>
      <c r="D3674" s="3" t="s">
        <v>194</v>
      </c>
      <c r="E3674" s="3" t="s">
        <v>2984</v>
      </c>
      <c r="F3674" s="3" t="s">
        <v>35</v>
      </c>
      <c r="G3674" s="5">
        <v>6.25</v>
      </c>
      <c r="H3674">
        <v>35</v>
      </c>
      <c r="I3674" s="5">
        <v>47.612499812500005</v>
      </c>
      <c r="J3674" s="5">
        <v>1.3603571375000001</v>
      </c>
      <c r="K3674">
        <v>401</v>
      </c>
      <c r="L3674" s="15">
        <v>8.7281795511221991E-2</v>
      </c>
      <c r="M3674" s="13">
        <v>1.2595511221945099</v>
      </c>
      <c r="N3674" s="15">
        <v>0</v>
      </c>
      <c r="O3674" s="5">
        <v>0</v>
      </c>
      <c r="P3674" s="5">
        <v>0</v>
      </c>
      <c r="Q3674" s="5">
        <f t="shared" si="633"/>
        <v>47.612499812500005</v>
      </c>
      <c r="R3674" s="5">
        <f t="shared" si="634"/>
        <v>-47.612499812500005</v>
      </c>
      <c r="S3674" s="15">
        <f t="shared" si="635"/>
        <v>-1</v>
      </c>
      <c r="T3674">
        <v>0</v>
      </c>
      <c r="U3674" s="5" t="str">
        <f t="shared" si="636"/>
        <v>NA</v>
      </c>
      <c r="V3674" s="15">
        <f t="shared" si="637"/>
        <v>0</v>
      </c>
      <c r="W3674" s="15">
        <f t="shared" si="638"/>
        <v>0</v>
      </c>
      <c r="X3674" s="5">
        <f t="shared" si="639"/>
        <v>0</v>
      </c>
      <c r="Y3674" s="5">
        <f t="shared" si="640"/>
        <v>42.851249831250009</v>
      </c>
      <c r="Z3674" s="5">
        <f t="shared" si="641"/>
        <v>-49.993124803125006</v>
      </c>
      <c r="AA3674" s="5">
        <f t="shared" si="642"/>
        <v>4.7612499812499962</v>
      </c>
      <c r="AB3674" s="5">
        <f t="shared" si="643"/>
        <v>2.3806249906250017</v>
      </c>
    </row>
    <row r="3675" spans="1:28" x14ac:dyDescent="0.55000000000000004">
      <c r="A3675" s="3" t="s">
        <v>28</v>
      </c>
      <c r="B3675" s="3" t="s">
        <v>3126</v>
      </c>
      <c r="C3675" t="s">
        <v>31</v>
      </c>
      <c r="D3675" s="3" t="s">
        <v>262</v>
      </c>
      <c r="E3675" s="3" t="s">
        <v>3031</v>
      </c>
      <c r="F3675" s="3" t="s">
        <v>35</v>
      </c>
      <c r="G3675" s="5">
        <v>6.25</v>
      </c>
      <c r="H3675">
        <v>17</v>
      </c>
      <c r="I3675" s="5">
        <v>49.437499825000003</v>
      </c>
      <c r="J3675" s="5">
        <v>2.9080882250000002</v>
      </c>
      <c r="K3675">
        <v>402</v>
      </c>
      <c r="L3675" s="15">
        <v>4.2288557213930399E-2</v>
      </c>
      <c r="M3675" s="13">
        <v>3.5814925373134301</v>
      </c>
      <c r="N3675" s="15">
        <v>0</v>
      </c>
      <c r="O3675" s="5">
        <v>0</v>
      </c>
      <c r="P3675" s="5">
        <v>0</v>
      </c>
      <c r="Q3675" s="5">
        <f t="shared" si="633"/>
        <v>49.437499825000003</v>
      </c>
      <c r="R3675" s="5">
        <f t="shared" si="634"/>
        <v>-49.437499825000003</v>
      </c>
      <c r="S3675" s="15">
        <f t="shared" si="635"/>
        <v>-1</v>
      </c>
      <c r="T3675">
        <v>0</v>
      </c>
      <c r="U3675" s="5" t="str">
        <f t="shared" si="636"/>
        <v>NA</v>
      </c>
      <c r="V3675" s="15">
        <f t="shared" si="637"/>
        <v>0</v>
      </c>
      <c r="W3675" s="15">
        <f t="shared" si="638"/>
        <v>0</v>
      </c>
      <c r="X3675" s="5">
        <f t="shared" si="639"/>
        <v>0</v>
      </c>
      <c r="Y3675" s="5">
        <f t="shared" si="640"/>
        <v>44.493749842500002</v>
      </c>
      <c r="Z3675" s="5">
        <f t="shared" si="641"/>
        <v>-51.909374816250008</v>
      </c>
      <c r="AA3675" s="5">
        <f t="shared" si="642"/>
        <v>4.9437499825000017</v>
      </c>
      <c r="AB3675" s="5">
        <f t="shared" si="643"/>
        <v>2.4718749912500044</v>
      </c>
    </row>
    <row r="3676" spans="1:28" x14ac:dyDescent="0.55000000000000004">
      <c r="A3676" s="3" t="s">
        <v>28</v>
      </c>
      <c r="B3676" s="3" t="s">
        <v>2849</v>
      </c>
      <c r="C3676" t="s">
        <v>31</v>
      </c>
      <c r="D3676" s="3" t="s">
        <v>133</v>
      </c>
      <c r="E3676" s="3" t="s">
        <v>2955</v>
      </c>
      <c r="F3676" s="3" t="s">
        <v>35</v>
      </c>
      <c r="G3676" s="5">
        <v>6.25</v>
      </c>
      <c r="H3676">
        <v>14</v>
      </c>
      <c r="I3676" s="5">
        <v>50.124999924999997</v>
      </c>
      <c r="J3676" s="5">
        <v>3.5803571375000001</v>
      </c>
      <c r="K3676">
        <v>805</v>
      </c>
      <c r="L3676" s="15">
        <v>1.7391304347826101E-2</v>
      </c>
      <c r="M3676" s="13">
        <v>2.2043354037267102</v>
      </c>
      <c r="N3676" s="15">
        <v>0</v>
      </c>
      <c r="O3676" s="5">
        <v>0</v>
      </c>
      <c r="P3676" s="5">
        <v>0</v>
      </c>
      <c r="Q3676" s="5">
        <f t="shared" si="633"/>
        <v>50.124999924999997</v>
      </c>
      <c r="R3676" s="5">
        <f t="shared" si="634"/>
        <v>-50.124999924999997</v>
      </c>
      <c r="S3676" s="15">
        <f t="shared" si="635"/>
        <v>-1</v>
      </c>
      <c r="T3676">
        <v>0</v>
      </c>
      <c r="U3676" s="5" t="str">
        <f t="shared" si="636"/>
        <v>NA</v>
      </c>
      <c r="V3676" s="15">
        <f t="shared" si="637"/>
        <v>0</v>
      </c>
      <c r="W3676" s="15">
        <f t="shared" si="638"/>
        <v>0</v>
      </c>
      <c r="X3676" s="5">
        <f t="shared" si="639"/>
        <v>0</v>
      </c>
      <c r="Y3676" s="5">
        <f t="shared" si="640"/>
        <v>45.1124999325</v>
      </c>
      <c r="Z3676" s="5">
        <f t="shared" si="641"/>
        <v>-52.631249921250003</v>
      </c>
      <c r="AA3676" s="5">
        <f t="shared" si="642"/>
        <v>5.0124999924999969</v>
      </c>
      <c r="AB3676" s="5">
        <f t="shared" si="643"/>
        <v>2.5062499962500056</v>
      </c>
    </row>
    <row r="3677" spans="1:28" x14ac:dyDescent="0.55000000000000004">
      <c r="A3677" s="3" t="s">
        <v>28</v>
      </c>
      <c r="B3677" s="3" t="s">
        <v>3023</v>
      </c>
      <c r="C3677" t="s">
        <v>31</v>
      </c>
      <c r="D3677" s="3" t="s">
        <v>262</v>
      </c>
      <c r="E3677" s="3" t="s">
        <v>3031</v>
      </c>
      <c r="F3677" s="3" t="s">
        <v>35</v>
      </c>
      <c r="G3677" s="5">
        <v>6.25</v>
      </c>
      <c r="H3677">
        <v>21</v>
      </c>
      <c r="I3677" s="5">
        <v>50.887499774999995</v>
      </c>
      <c r="J3677" s="5">
        <v>2.4232142749999999</v>
      </c>
      <c r="K3677">
        <v>284</v>
      </c>
      <c r="L3677" s="15">
        <v>7.3943661971830998E-2</v>
      </c>
      <c r="M3677" s="13">
        <v>5.6146830985915503</v>
      </c>
      <c r="N3677" s="15">
        <v>0</v>
      </c>
      <c r="O3677" s="5">
        <v>0</v>
      </c>
      <c r="P3677" s="5">
        <v>0</v>
      </c>
      <c r="Q3677" s="5">
        <f t="shared" si="633"/>
        <v>50.887499774999995</v>
      </c>
      <c r="R3677" s="5">
        <f t="shared" si="634"/>
        <v>-50.887499774999995</v>
      </c>
      <c r="S3677" s="15">
        <f t="shared" si="635"/>
        <v>-1</v>
      </c>
      <c r="T3677">
        <v>0</v>
      </c>
      <c r="U3677" s="5" t="str">
        <f t="shared" si="636"/>
        <v>NA</v>
      </c>
      <c r="V3677" s="15">
        <f t="shared" si="637"/>
        <v>0</v>
      </c>
      <c r="W3677" s="15">
        <f t="shared" si="638"/>
        <v>0</v>
      </c>
      <c r="X3677" s="5">
        <f t="shared" si="639"/>
        <v>0</v>
      </c>
      <c r="Y3677" s="5">
        <f t="shared" si="640"/>
        <v>45.798749797499994</v>
      </c>
      <c r="Z3677" s="5">
        <f t="shared" si="641"/>
        <v>-53.431874763749995</v>
      </c>
      <c r="AA3677" s="5">
        <f t="shared" si="642"/>
        <v>5.0887499775000009</v>
      </c>
      <c r="AB3677" s="5">
        <f t="shared" si="643"/>
        <v>2.5443749887500005</v>
      </c>
    </row>
    <row r="3678" spans="1:28" x14ac:dyDescent="0.55000000000000004">
      <c r="A3678" s="3" t="s">
        <v>28</v>
      </c>
      <c r="B3678" s="3" t="s">
        <v>2849</v>
      </c>
      <c r="C3678" t="s">
        <v>31</v>
      </c>
      <c r="D3678" s="3" t="s">
        <v>75</v>
      </c>
      <c r="E3678" s="3" t="s">
        <v>5431</v>
      </c>
      <c r="F3678" s="3" t="s">
        <v>35</v>
      </c>
      <c r="G3678" s="5">
        <v>6.25</v>
      </c>
      <c r="H3678">
        <v>17</v>
      </c>
      <c r="I3678" s="5">
        <v>52.0625</v>
      </c>
      <c r="J3678" s="5">
        <v>3.0625</v>
      </c>
      <c r="K3678">
        <v>756</v>
      </c>
      <c r="L3678" s="15">
        <v>2.2486772486772503E-2</v>
      </c>
      <c r="M3678" s="13">
        <v>1.98289682539683</v>
      </c>
      <c r="N3678" s="15">
        <v>0</v>
      </c>
      <c r="O3678" s="5">
        <v>0</v>
      </c>
      <c r="P3678" s="5">
        <v>0</v>
      </c>
      <c r="Q3678" s="5">
        <f t="shared" si="633"/>
        <v>52.0625</v>
      </c>
      <c r="R3678" s="5">
        <f t="shared" si="634"/>
        <v>-52.0625</v>
      </c>
      <c r="S3678" s="15">
        <f t="shared" si="635"/>
        <v>-1</v>
      </c>
      <c r="T3678">
        <v>0</v>
      </c>
      <c r="U3678" s="5" t="str">
        <f t="shared" si="636"/>
        <v>NA</v>
      </c>
      <c r="V3678" s="15">
        <f t="shared" si="637"/>
        <v>0</v>
      </c>
      <c r="W3678" s="15">
        <f t="shared" si="638"/>
        <v>0</v>
      </c>
      <c r="X3678" s="5">
        <f t="shared" si="639"/>
        <v>0</v>
      </c>
      <c r="Y3678" s="5">
        <f t="shared" si="640"/>
        <v>46.856250000000003</v>
      </c>
      <c r="Z3678" s="5">
        <f t="shared" si="641"/>
        <v>-54.665625000000006</v>
      </c>
      <c r="AA3678" s="5">
        <f t="shared" si="642"/>
        <v>5.2062499999999972</v>
      </c>
      <c r="AB3678" s="5">
        <f t="shared" si="643"/>
        <v>2.6031250000000057</v>
      </c>
    </row>
    <row r="3679" spans="1:28" x14ac:dyDescent="0.55000000000000004">
      <c r="A3679" s="3" t="s">
        <v>28</v>
      </c>
      <c r="B3679" s="3" t="s">
        <v>3821</v>
      </c>
      <c r="C3679" t="s">
        <v>31</v>
      </c>
      <c r="D3679" s="3" t="s">
        <v>417</v>
      </c>
      <c r="E3679" s="3" t="s">
        <v>418</v>
      </c>
      <c r="F3679" s="3" t="s">
        <v>35</v>
      </c>
      <c r="G3679" s="5">
        <v>6.25</v>
      </c>
      <c r="H3679">
        <v>36</v>
      </c>
      <c r="I3679" s="5">
        <v>52.862499899999996</v>
      </c>
      <c r="J3679" s="5">
        <v>1.4684027749999999</v>
      </c>
      <c r="K3679">
        <v>420</v>
      </c>
      <c r="L3679" s="15">
        <v>8.5714285714285687E-2</v>
      </c>
      <c r="M3679" s="13">
        <v>1.25052380952381</v>
      </c>
      <c r="N3679" s="15">
        <v>0</v>
      </c>
      <c r="O3679" s="5">
        <v>0</v>
      </c>
      <c r="P3679" s="5">
        <v>0</v>
      </c>
      <c r="Q3679" s="5">
        <f t="shared" si="633"/>
        <v>52.862499899999996</v>
      </c>
      <c r="R3679" s="5">
        <f t="shared" si="634"/>
        <v>-52.862499899999996</v>
      </c>
      <c r="S3679" s="15">
        <f t="shared" si="635"/>
        <v>-1</v>
      </c>
      <c r="T3679">
        <v>0</v>
      </c>
      <c r="U3679" s="5" t="str">
        <f t="shared" si="636"/>
        <v>NA</v>
      </c>
      <c r="V3679" s="15">
        <f t="shared" si="637"/>
        <v>0</v>
      </c>
      <c r="W3679" s="15">
        <f t="shared" si="638"/>
        <v>0</v>
      </c>
      <c r="X3679" s="5">
        <f t="shared" si="639"/>
        <v>0</v>
      </c>
      <c r="Y3679" s="5">
        <f t="shared" si="640"/>
        <v>47.576249909999994</v>
      </c>
      <c r="Z3679" s="5">
        <f t="shared" si="641"/>
        <v>-55.505624894999997</v>
      </c>
      <c r="AA3679" s="5">
        <f t="shared" si="642"/>
        <v>5.2862499900000017</v>
      </c>
      <c r="AB3679" s="5">
        <f t="shared" si="643"/>
        <v>2.6431249950000009</v>
      </c>
    </row>
    <row r="3680" spans="1:28" x14ac:dyDescent="0.55000000000000004">
      <c r="A3680" s="3" t="s">
        <v>28</v>
      </c>
      <c r="B3680" s="3" t="s">
        <v>2147</v>
      </c>
      <c r="C3680" t="s">
        <v>31</v>
      </c>
      <c r="D3680" s="3" t="s">
        <v>137</v>
      </c>
      <c r="E3680" s="3" t="s">
        <v>5236</v>
      </c>
      <c r="F3680" s="3" t="s">
        <v>35</v>
      </c>
      <c r="G3680" s="5">
        <v>6.25</v>
      </c>
      <c r="H3680">
        <v>14</v>
      </c>
      <c r="I3680" s="5">
        <v>53.08749985</v>
      </c>
      <c r="J3680" s="5">
        <v>3.7919642749999998</v>
      </c>
      <c r="K3680">
        <v>585</v>
      </c>
      <c r="L3680" s="15">
        <v>2.3931623931623899E-2</v>
      </c>
      <c r="M3680" s="13">
        <v>4.4110598290598304</v>
      </c>
      <c r="N3680" s="15">
        <v>0</v>
      </c>
      <c r="O3680" s="5">
        <v>0</v>
      </c>
      <c r="P3680" s="5">
        <v>0</v>
      </c>
      <c r="Q3680" s="5">
        <f t="shared" si="633"/>
        <v>53.08749985</v>
      </c>
      <c r="R3680" s="5">
        <f t="shared" si="634"/>
        <v>-53.08749985</v>
      </c>
      <c r="S3680" s="15">
        <f t="shared" si="635"/>
        <v>-1</v>
      </c>
      <c r="T3680">
        <v>0</v>
      </c>
      <c r="U3680" s="5" t="str">
        <f t="shared" si="636"/>
        <v>NA</v>
      </c>
      <c r="V3680" s="15">
        <f t="shared" si="637"/>
        <v>0</v>
      </c>
      <c r="W3680" s="15">
        <f t="shared" si="638"/>
        <v>0</v>
      </c>
      <c r="X3680" s="5">
        <f t="shared" si="639"/>
        <v>0</v>
      </c>
      <c r="Y3680" s="5">
        <f t="shared" si="640"/>
        <v>47.778749865000002</v>
      </c>
      <c r="Z3680" s="5">
        <f t="shared" si="641"/>
        <v>-55.741874842500003</v>
      </c>
      <c r="AA3680" s="5">
        <f t="shared" si="642"/>
        <v>5.3087499849999986</v>
      </c>
      <c r="AB3680" s="5">
        <f t="shared" si="643"/>
        <v>2.6543749925000029</v>
      </c>
    </row>
    <row r="3681" spans="1:28" x14ac:dyDescent="0.55000000000000004">
      <c r="A3681" s="3" t="s">
        <v>28</v>
      </c>
      <c r="B3681" s="3" t="s">
        <v>708</v>
      </c>
      <c r="C3681" t="s">
        <v>31</v>
      </c>
      <c r="D3681" s="3" t="s">
        <v>104</v>
      </c>
      <c r="E3681" s="3" t="s">
        <v>285</v>
      </c>
      <c r="F3681" s="3" t="s">
        <v>35</v>
      </c>
      <c r="G3681" s="5">
        <v>6.25</v>
      </c>
      <c r="H3681">
        <v>22</v>
      </c>
      <c r="I3681" s="5">
        <v>53.249999824999996</v>
      </c>
      <c r="J3681" s="5">
        <v>2.4204545374999999</v>
      </c>
      <c r="K3681">
        <v>589</v>
      </c>
      <c r="L3681" s="15">
        <v>3.7351443123938899E-2</v>
      </c>
      <c r="M3681" s="13">
        <v>1.0630730050933801</v>
      </c>
      <c r="N3681" s="15">
        <v>0</v>
      </c>
      <c r="O3681" s="5">
        <v>0</v>
      </c>
      <c r="P3681" s="5">
        <v>0</v>
      </c>
      <c r="Q3681" s="5">
        <f t="shared" si="633"/>
        <v>53.249999824999996</v>
      </c>
      <c r="R3681" s="5">
        <f t="shared" si="634"/>
        <v>-53.249999824999996</v>
      </c>
      <c r="S3681" s="15">
        <f t="shared" si="635"/>
        <v>-1</v>
      </c>
      <c r="T3681">
        <v>0</v>
      </c>
      <c r="U3681" s="5" t="str">
        <f t="shared" si="636"/>
        <v>NA</v>
      </c>
      <c r="V3681" s="15">
        <f t="shared" si="637"/>
        <v>0</v>
      </c>
      <c r="W3681" s="15">
        <f t="shared" si="638"/>
        <v>0</v>
      </c>
      <c r="X3681" s="5">
        <f t="shared" si="639"/>
        <v>0</v>
      </c>
      <c r="Y3681" s="5">
        <f t="shared" si="640"/>
        <v>47.9249998425</v>
      </c>
      <c r="Z3681" s="5">
        <f t="shared" si="641"/>
        <v>-55.912499816249998</v>
      </c>
      <c r="AA3681" s="5">
        <f t="shared" si="642"/>
        <v>5.3249999824999961</v>
      </c>
      <c r="AB3681" s="5">
        <f t="shared" si="643"/>
        <v>2.6624999912500016</v>
      </c>
    </row>
    <row r="3682" spans="1:28" x14ac:dyDescent="0.55000000000000004">
      <c r="A3682" s="3" t="s">
        <v>28</v>
      </c>
      <c r="B3682" s="3" t="s">
        <v>270</v>
      </c>
      <c r="C3682" t="s">
        <v>31</v>
      </c>
      <c r="D3682" s="3" t="s">
        <v>75</v>
      </c>
      <c r="E3682" s="3" t="s">
        <v>5431</v>
      </c>
      <c r="F3682" s="3" t="s">
        <v>35</v>
      </c>
      <c r="G3682" s="5">
        <v>6.25</v>
      </c>
      <c r="H3682">
        <v>44</v>
      </c>
      <c r="I3682" s="5">
        <v>59.249999600000002</v>
      </c>
      <c r="J3682" s="5">
        <v>1.3465909</v>
      </c>
      <c r="K3682">
        <v>2826</v>
      </c>
      <c r="L3682" s="15">
        <v>1.55697098372258E-2</v>
      </c>
      <c r="M3682" s="13">
        <v>1.08370134465676</v>
      </c>
      <c r="N3682" s="15">
        <v>0</v>
      </c>
      <c r="O3682" s="5">
        <v>0</v>
      </c>
      <c r="P3682" s="5">
        <v>0</v>
      </c>
      <c r="Q3682" s="5">
        <f t="shared" si="633"/>
        <v>59.249999600000002</v>
      </c>
      <c r="R3682" s="5">
        <f t="shared" si="634"/>
        <v>-59.249999600000002</v>
      </c>
      <c r="S3682" s="15">
        <f t="shared" si="635"/>
        <v>-1</v>
      </c>
      <c r="T3682">
        <v>0</v>
      </c>
      <c r="U3682" s="5" t="str">
        <f t="shared" si="636"/>
        <v>NA</v>
      </c>
      <c r="V3682" s="15">
        <f t="shared" si="637"/>
        <v>0</v>
      </c>
      <c r="W3682" s="15">
        <f t="shared" si="638"/>
        <v>0</v>
      </c>
      <c r="X3682" s="5">
        <f t="shared" si="639"/>
        <v>0</v>
      </c>
      <c r="Y3682" s="5">
        <f t="shared" si="640"/>
        <v>53.324999640000001</v>
      </c>
      <c r="Z3682" s="5">
        <f t="shared" si="641"/>
        <v>-62.212499580000006</v>
      </c>
      <c r="AA3682" s="5">
        <f t="shared" si="642"/>
        <v>5.924999960000001</v>
      </c>
      <c r="AB3682" s="5">
        <f t="shared" si="643"/>
        <v>2.962499980000004</v>
      </c>
    </row>
    <row r="3683" spans="1:28" x14ac:dyDescent="0.55000000000000004">
      <c r="A3683" s="3" t="s">
        <v>28</v>
      </c>
      <c r="B3683" s="3" t="s">
        <v>270</v>
      </c>
      <c r="C3683" t="s">
        <v>31</v>
      </c>
      <c r="D3683" s="3" t="s">
        <v>40</v>
      </c>
      <c r="E3683" s="3" t="s">
        <v>388</v>
      </c>
      <c r="F3683" s="3" t="s">
        <v>35</v>
      </c>
      <c r="G3683" s="5">
        <v>6.25</v>
      </c>
      <c r="H3683">
        <v>51</v>
      </c>
      <c r="I3683" s="5">
        <v>61.649999774999998</v>
      </c>
      <c r="J3683" s="5">
        <v>1.2088235249999999</v>
      </c>
      <c r="K3683">
        <v>2863</v>
      </c>
      <c r="L3683" s="15">
        <v>1.7813482361159601E-2</v>
      </c>
      <c r="M3683" s="13">
        <v>1.0533216905344001</v>
      </c>
      <c r="N3683" s="15">
        <v>0</v>
      </c>
      <c r="O3683" s="5">
        <v>0</v>
      </c>
      <c r="P3683" s="5">
        <v>0</v>
      </c>
      <c r="Q3683" s="5">
        <f t="shared" si="633"/>
        <v>61.649999774999998</v>
      </c>
      <c r="R3683" s="5">
        <f t="shared" si="634"/>
        <v>-61.649999774999998</v>
      </c>
      <c r="S3683" s="15">
        <f t="shared" si="635"/>
        <v>-1</v>
      </c>
      <c r="T3683">
        <v>0</v>
      </c>
      <c r="U3683" s="5" t="str">
        <f t="shared" si="636"/>
        <v>NA</v>
      </c>
      <c r="V3683" s="15">
        <f t="shared" si="637"/>
        <v>0</v>
      </c>
      <c r="W3683" s="15">
        <f t="shared" si="638"/>
        <v>0</v>
      </c>
      <c r="X3683" s="5">
        <f t="shared" si="639"/>
        <v>0</v>
      </c>
      <c r="Y3683" s="5">
        <f t="shared" si="640"/>
        <v>55.484999797500002</v>
      </c>
      <c r="Z3683" s="5">
        <f t="shared" si="641"/>
        <v>-64.732499763749999</v>
      </c>
      <c r="AA3683" s="5">
        <f t="shared" si="642"/>
        <v>6.1649999774999955</v>
      </c>
      <c r="AB3683" s="5">
        <f t="shared" si="643"/>
        <v>3.0824999887500013</v>
      </c>
    </row>
    <row r="3684" spans="1:28" x14ac:dyDescent="0.55000000000000004">
      <c r="A3684" s="3" t="s">
        <v>28</v>
      </c>
      <c r="B3684" s="3" t="s">
        <v>2147</v>
      </c>
      <c r="C3684" t="s">
        <v>31</v>
      </c>
      <c r="D3684" s="3" t="s">
        <v>262</v>
      </c>
      <c r="E3684" s="3" t="s">
        <v>2706</v>
      </c>
      <c r="F3684" s="3" t="s">
        <v>35</v>
      </c>
      <c r="G3684" s="5">
        <v>6.25</v>
      </c>
      <c r="H3684">
        <v>21</v>
      </c>
      <c r="I3684" s="5">
        <v>62.574999899999995</v>
      </c>
      <c r="J3684" s="5">
        <v>2.9797618999999997</v>
      </c>
      <c r="K3684">
        <v>1963</v>
      </c>
      <c r="L3684" s="15">
        <v>1.0697911360162999E-2</v>
      </c>
      <c r="M3684" s="13">
        <v>4.6811614875191001</v>
      </c>
      <c r="N3684" s="15">
        <v>0</v>
      </c>
      <c r="O3684" s="5">
        <v>0</v>
      </c>
      <c r="P3684" s="5">
        <v>0</v>
      </c>
      <c r="Q3684" s="5">
        <f t="shared" si="633"/>
        <v>62.574999899999995</v>
      </c>
      <c r="R3684" s="5">
        <f t="shared" si="634"/>
        <v>-62.574999899999995</v>
      </c>
      <c r="S3684" s="15">
        <f t="shared" si="635"/>
        <v>-1</v>
      </c>
      <c r="T3684">
        <v>0</v>
      </c>
      <c r="U3684" s="5" t="str">
        <f t="shared" si="636"/>
        <v>NA</v>
      </c>
      <c r="V3684" s="15">
        <f t="shared" si="637"/>
        <v>0</v>
      </c>
      <c r="W3684" s="15">
        <f t="shared" si="638"/>
        <v>0</v>
      </c>
      <c r="X3684" s="5">
        <f t="shared" si="639"/>
        <v>0</v>
      </c>
      <c r="Y3684" s="5">
        <f t="shared" si="640"/>
        <v>56.317499909999995</v>
      </c>
      <c r="Z3684" s="5">
        <f t="shared" si="641"/>
        <v>-65.703749895000001</v>
      </c>
      <c r="AA3684" s="5">
        <f t="shared" si="642"/>
        <v>6.2574999899999995</v>
      </c>
      <c r="AB3684" s="5">
        <f t="shared" si="643"/>
        <v>3.1287499950000068</v>
      </c>
    </row>
    <row r="3685" spans="1:28" x14ac:dyDescent="0.55000000000000004">
      <c r="A3685" s="3" t="s">
        <v>28</v>
      </c>
      <c r="B3685" s="3" t="s">
        <v>708</v>
      </c>
      <c r="C3685" t="s">
        <v>31</v>
      </c>
      <c r="D3685" s="3" t="s">
        <v>40</v>
      </c>
      <c r="E3685" s="3" t="s">
        <v>388</v>
      </c>
      <c r="F3685" s="3" t="s">
        <v>35</v>
      </c>
      <c r="G3685" s="5">
        <v>6.25</v>
      </c>
      <c r="H3685">
        <v>28</v>
      </c>
      <c r="I3685" s="5">
        <v>63.724999799999999</v>
      </c>
      <c r="J3685" s="5">
        <v>2.27589285</v>
      </c>
      <c r="K3685">
        <v>1164</v>
      </c>
      <c r="L3685" s="15">
        <v>2.40549828178694E-2</v>
      </c>
      <c r="M3685" s="13">
        <v>1.18372852233677</v>
      </c>
      <c r="N3685" s="15">
        <v>0</v>
      </c>
      <c r="O3685" s="5">
        <v>0</v>
      </c>
      <c r="P3685" s="5">
        <v>0</v>
      </c>
      <c r="Q3685" s="5">
        <f t="shared" si="633"/>
        <v>63.724999799999999</v>
      </c>
      <c r="R3685" s="5">
        <f t="shared" si="634"/>
        <v>-63.724999799999999</v>
      </c>
      <c r="S3685" s="15">
        <f t="shared" si="635"/>
        <v>-1</v>
      </c>
      <c r="T3685">
        <v>0</v>
      </c>
      <c r="U3685" s="5" t="str">
        <f t="shared" si="636"/>
        <v>NA</v>
      </c>
      <c r="V3685" s="15">
        <f t="shared" si="637"/>
        <v>0</v>
      </c>
      <c r="W3685" s="15">
        <f t="shared" si="638"/>
        <v>0</v>
      </c>
      <c r="X3685" s="5">
        <f t="shared" si="639"/>
        <v>0</v>
      </c>
      <c r="Y3685" s="5">
        <f t="shared" si="640"/>
        <v>57.352499819999998</v>
      </c>
      <c r="Z3685" s="5">
        <f t="shared" si="641"/>
        <v>-66.911249789999999</v>
      </c>
      <c r="AA3685" s="5">
        <f t="shared" si="642"/>
        <v>6.3724999800000006</v>
      </c>
      <c r="AB3685" s="5">
        <f t="shared" si="643"/>
        <v>3.1862499900000003</v>
      </c>
    </row>
    <row r="3686" spans="1:28" x14ac:dyDescent="0.55000000000000004">
      <c r="A3686" s="3" t="s">
        <v>28</v>
      </c>
      <c r="B3686" s="3" t="s">
        <v>559</v>
      </c>
      <c r="C3686" t="s">
        <v>66</v>
      </c>
      <c r="D3686" s="3" t="s">
        <v>144</v>
      </c>
      <c r="E3686" s="3" t="s">
        <v>49</v>
      </c>
      <c r="F3686" s="3" t="s">
        <v>35</v>
      </c>
      <c r="G3686" s="5">
        <v>6.25</v>
      </c>
      <c r="H3686">
        <v>51</v>
      </c>
      <c r="I3686" s="5">
        <v>64.887499537499991</v>
      </c>
      <c r="J3686" s="5">
        <v>1.2723039125</v>
      </c>
      <c r="K3686">
        <v>379</v>
      </c>
      <c r="L3686" s="15">
        <v>0.134564643799472</v>
      </c>
      <c r="M3686" s="13">
        <v>1.10691292875989</v>
      </c>
      <c r="N3686" s="15">
        <v>0</v>
      </c>
      <c r="O3686" s="5">
        <v>0</v>
      </c>
      <c r="P3686" s="5">
        <v>0</v>
      </c>
      <c r="Q3686" s="5">
        <f t="shared" si="633"/>
        <v>64.887499537499991</v>
      </c>
      <c r="R3686" s="5">
        <f t="shared" si="634"/>
        <v>-64.887499537499991</v>
      </c>
      <c r="S3686" s="15">
        <f t="shared" si="635"/>
        <v>-1</v>
      </c>
      <c r="T3686">
        <v>0</v>
      </c>
      <c r="U3686" s="5" t="str">
        <f t="shared" si="636"/>
        <v>NA</v>
      </c>
      <c r="V3686" s="15">
        <f t="shared" si="637"/>
        <v>0</v>
      </c>
      <c r="W3686" s="15">
        <f t="shared" si="638"/>
        <v>0</v>
      </c>
      <c r="X3686" s="5">
        <f t="shared" si="639"/>
        <v>0</v>
      </c>
      <c r="Y3686" s="5">
        <f t="shared" si="640"/>
        <v>58.398749583749996</v>
      </c>
      <c r="Z3686" s="5">
        <f t="shared" si="641"/>
        <v>-68.131874514374999</v>
      </c>
      <c r="AA3686" s="5">
        <f t="shared" si="642"/>
        <v>6.4887499537499949</v>
      </c>
      <c r="AB3686" s="5">
        <f t="shared" si="643"/>
        <v>3.2443749768750081</v>
      </c>
    </row>
    <row r="3687" spans="1:28" x14ac:dyDescent="0.55000000000000004">
      <c r="A3687" s="3" t="s">
        <v>28</v>
      </c>
      <c r="B3687" s="3" t="s">
        <v>708</v>
      </c>
      <c r="C3687" t="s">
        <v>31</v>
      </c>
      <c r="D3687" s="3" t="s">
        <v>221</v>
      </c>
      <c r="E3687" s="3" t="s">
        <v>271</v>
      </c>
      <c r="F3687" s="3" t="s">
        <v>35</v>
      </c>
      <c r="G3687" s="5">
        <v>6.25</v>
      </c>
      <c r="H3687">
        <v>26</v>
      </c>
      <c r="I3687" s="5">
        <v>65.149999850000015</v>
      </c>
      <c r="J3687" s="5">
        <v>2.5057692250000003</v>
      </c>
      <c r="K3687">
        <v>486</v>
      </c>
      <c r="L3687" s="15">
        <v>5.3497942386831303E-2</v>
      </c>
      <c r="M3687" s="13">
        <v>1.4560699588477399</v>
      </c>
      <c r="N3687" s="15">
        <v>0</v>
      </c>
      <c r="O3687" s="5">
        <v>0</v>
      </c>
      <c r="P3687" s="5">
        <v>0</v>
      </c>
      <c r="Q3687" s="5">
        <f t="shared" si="633"/>
        <v>65.149999850000015</v>
      </c>
      <c r="R3687" s="5">
        <f t="shared" si="634"/>
        <v>-65.149999850000015</v>
      </c>
      <c r="S3687" s="15">
        <f t="shared" si="635"/>
        <v>-1</v>
      </c>
      <c r="T3687">
        <v>0</v>
      </c>
      <c r="U3687" s="5" t="str">
        <f t="shared" si="636"/>
        <v>NA</v>
      </c>
      <c r="V3687" s="15">
        <f t="shared" si="637"/>
        <v>0</v>
      </c>
      <c r="W3687" s="15">
        <f t="shared" si="638"/>
        <v>0</v>
      </c>
      <c r="X3687" s="5">
        <f t="shared" si="639"/>
        <v>0</v>
      </c>
      <c r="Y3687" s="5">
        <f t="shared" si="640"/>
        <v>58.634999865000012</v>
      </c>
      <c r="Z3687" s="5">
        <f t="shared" si="641"/>
        <v>-68.407499842500016</v>
      </c>
      <c r="AA3687" s="5">
        <f t="shared" si="642"/>
        <v>6.5149999850000029</v>
      </c>
      <c r="AB3687" s="5">
        <f t="shared" si="643"/>
        <v>3.2574999925000014</v>
      </c>
    </row>
    <row r="3688" spans="1:28" x14ac:dyDescent="0.55000000000000004">
      <c r="A3688" s="3" t="s">
        <v>28</v>
      </c>
      <c r="B3688" s="3" t="s">
        <v>2147</v>
      </c>
      <c r="C3688" t="s">
        <v>31</v>
      </c>
      <c r="D3688" s="3" t="s">
        <v>194</v>
      </c>
      <c r="E3688" s="3" t="s">
        <v>2984</v>
      </c>
      <c r="F3688" s="3" t="s">
        <v>35</v>
      </c>
      <c r="G3688" s="5">
        <v>6.25</v>
      </c>
      <c r="H3688">
        <v>17</v>
      </c>
      <c r="I3688" s="5">
        <v>65.299999862500002</v>
      </c>
      <c r="J3688" s="5">
        <v>3.8411764625</v>
      </c>
      <c r="K3688">
        <v>1015</v>
      </c>
      <c r="L3688" s="15">
        <v>1.6748768472906399E-2</v>
      </c>
      <c r="M3688" s="13">
        <v>3.7888177339901499</v>
      </c>
      <c r="N3688" s="15">
        <v>0</v>
      </c>
      <c r="O3688" s="5">
        <v>0</v>
      </c>
      <c r="P3688" s="5">
        <v>0</v>
      </c>
      <c r="Q3688" s="5">
        <f t="shared" si="633"/>
        <v>65.299999862500002</v>
      </c>
      <c r="R3688" s="5">
        <f t="shared" si="634"/>
        <v>-65.299999862500002</v>
      </c>
      <c r="S3688" s="15">
        <f t="shared" si="635"/>
        <v>-1</v>
      </c>
      <c r="T3688">
        <v>0</v>
      </c>
      <c r="U3688" s="5" t="str">
        <f t="shared" si="636"/>
        <v>NA</v>
      </c>
      <c r="V3688" s="15">
        <f t="shared" si="637"/>
        <v>0</v>
      </c>
      <c r="W3688" s="15">
        <f t="shared" si="638"/>
        <v>0</v>
      </c>
      <c r="X3688" s="5">
        <f t="shared" si="639"/>
        <v>0</v>
      </c>
      <c r="Y3688" s="5">
        <f t="shared" si="640"/>
        <v>58.769999876250004</v>
      </c>
      <c r="Z3688" s="5">
        <f t="shared" si="641"/>
        <v>-68.564999855625004</v>
      </c>
      <c r="AA3688" s="5">
        <f t="shared" si="642"/>
        <v>6.5299999862499973</v>
      </c>
      <c r="AB3688" s="5">
        <f t="shared" si="643"/>
        <v>3.2649999931250022</v>
      </c>
    </row>
    <row r="3689" spans="1:28" x14ac:dyDescent="0.55000000000000004">
      <c r="A3689" s="3" t="s">
        <v>28</v>
      </c>
      <c r="B3689" s="3" t="s">
        <v>2147</v>
      </c>
      <c r="C3689" t="s">
        <v>31</v>
      </c>
      <c r="D3689" s="3" t="s">
        <v>221</v>
      </c>
      <c r="E3689" s="3" t="s">
        <v>271</v>
      </c>
      <c r="F3689" s="3" t="s">
        <v>35</v>
      </c>
      <c r="G3689" s="5">
        <v>6.25</v>
      </c>
      <c r="H3689">
        <v>27</v>
      </c>
      <c r="I3689" s="5">
        <v>65.637499837500002</v>
      </c>
      <c r="J3689" s="5">
        <v>2.4310185125000001</v>
      </c>
      <c r="K3689">
        <v>823</v>
      </c>
      <c r="L3689" s="15">
        <v>3.2806804374240599E-2</v>
      </c>
      <c r="M3689" s="13">
        <v>3.2814823815309802</v>
      </c>
      <c r="N3689" s="15">
        <v>0</v>
      </c>
      <c r="O3689" s="5">
        <v>0</v>
      </c>
      <c r="P3689" s="5">
        <v>0</v>
      </c>
      <c r="Q3689" s="5">
        <f t="shared" si="633"/>
        <v>65.637499837500002</v>
      </c>
      <c r="R3689" s="5">
        <f t="shared" si="634"/>
        <v>-65.637499837500002</v>
      </c>
      <c r="S3689" s="15">
        <f t="shared" si="635"/>
        <v>-1</v>
      </c>
      <c r="T3689">
        <v>0</v>
      </c>
      <c r="U3689" s="5" t="str">
        <f t="shared" si="636"/>
        <v>NA</v>
      </c>
      <c r="V3689" s="15">
        <f t="shared" si="637"/>
        <v>0</v>
      </c>
      <c r="W3689" s="15">
        <f t="shared" si="638"/>
        <v>0</v>
      </c>
      <c r="X3689" s="5">
        <f t="shared" si="639"/>
        <v>0</v>
      </c>
      <c r="Y3689" s="5">
        <f t="shared" si="640"/>
        <v>59.073749853750002</v>
      </c>
      <c r="Z3689" s="5">
        <f t="shared" si="641"/>
        <v>-68.919374829375002</v>
      </c>
      <c r="AA3689" s="5">
        <f t="shared" si="642"/>
        <v>6.5637499837500002</v>
      </c>
      <c r="AB3689" s="5">
        <f t="shared" si="643"/>
        <v>3.2818749918750001</v>
      </c>
    </row>
    <row r="3690" spans="1:28" x14ac:dyDescent="0.55000000000000004">
      <c r="A3690" s="3" t="s">
        <v>28</v>
      </c>
      <c r="B3690" s="3" t="s">
        <v>270</v>
      </c>
      <c r="C3690" t="s">
        <v>31</v>
      </c>
      <c r="D3690" s="3" t="s">
        <v>262</v>
      </c>
      <c r="E3690" s="3" t="s">
        <v>2706</v>
      </c>
      <c r="F3690" s="3" t="s">
        <v>35</v>
      </c>
      <c r="G3690" s="5">
        <v>6.25</v>
      </c>
      <c r="H3690">
        <v>56</v>
      </c>
      <c r="I3690" s="5">
        <v>68.487499499999998</v>
      </c>
      <c r="J3690" s="5">
        <v>1.2229910625</v>
      </c>
      <c r="K3690">
        <v>917</v>
      </c>
      <c r="L3690" s="15">
        <v>6.1068702290076306E-2</v>
      </c>
      <c r="M3690" s="13">
        <v>1.2116357688113399</v>
      </c>
      <c r="N3690" s="15">
        <v>0</v>
      </c>
      <c r="O3690" s="5">
        <v>0</v>
      </c>
      <c r="P3690" s="5">
        <v>0</v>
      </c>
      <c r="Q3690" s="5">
        <f t="shared" si="633"/>
        <v>68.487499499999998</v>
      </c>
      <c r="R3690" s="5">
        <f t="shared" si="634"/>
        <v>-68.487499499999998</v>
      </c>
      <c r="S3690" s="15">
        <f t="shared" si="635"/>
        <v>-1</v>
      </c>
      <c r="T3690">
        <v>0</v>
      </c>
      <c r="U3690" s="5" t="str">
        <f t="shared" si="636"/>
        <v>NA</v>
      </c>
      <c r="V3690" s="15">
        <f t="shared" si="637"/>
        <v>0</v>
      </c>
      <c r="W3690" s="15">
        <f t="shared" si="638"/>
        <v>0</v>
      </c>
      <c r="X3690" s="5">
        <f t="shared" si="639"/>
        <v>0</v>
      </c>
      <c r="Y3690" s="5">
        <f t="shared" si="640"/>
        <v>61.63874955</v>
      </c>
      <c r="Z3690" s="5">
        <f t="shared" si="641"/>
        <v>-71.911874475000005</v>
      </c>
      <c r="AA3690" s="5">
        <f t="shared" si="642"/>
        <v>6.8487499499999984</v>
      </c>
      <c r="AB3690" s="5">
        <f t="shared" si="643"/>
        <v>3.4243749750000063</v>
      </c>
    </row>
    <row r="3691" spans="1:28" x14ac:dyDescent="0.55000000000000004">
      <c r="A3691" s="3" t="s">
        <v>28</v>
      </c>
      <c r="B3691" s="3" t="s">
        <v>2147</v>
      </c>
      <c r="C3691" t="s">
        <v>31</v>
      </c>
      <c r="D3691" s="3" t="s">
        <v>40</v>
      </c>
      <c r="E3691" s="3" t="s">
        <v>388</v>
      </c>
      <c r="F3691" s="3" t="s">
        <v>35</v>
      </c>
      <c r="G3691" s="5">
        <v>6.25</v>
      </c>
      <c r="H3691">
        <v>21</v>
      </c>
      <c r="I3691" s="5">
        <v>68.762499750000003</v>
      </c>
      <c r="J3691" s="5">
        <v>3.27440475</v>
      </c>
      <c r="K3691">
        <v>3210</v>
      </c>
      <c r="L3691" s="15">
        <v>6.5420560747663607E-3</v>
      </c>
      <c r="M3691" s="13">
        <v>2.4611152647975101</v>
      </c>
      <c r="N3691" s="15">
        <v>0</v>
      </c>
      <c r="O3691" s="5">
        <v>0</v>
      </c>
      <c r="P3691" s="5">
        <v>0</v>
      </c>
      <c r="Q3691" s="5">
        <f t="shared" si="633"/>
        <v>68.762499750000003</v>
      </c>
      <c r="R3691" s="5">
        <f t="shared" si="634"/>
        <v>-68.762499750000003</v>
      </c>
      <c r="S3691" s="15">
        <f t="shared" si="635"/>
        <v>-1</v>
      </c>
      <c r="T3691">
        <v>0</v>
      </c>
      <c r="U3691" s="5" t="str">
        <f t="shared" si="636"/>
        <v>NA</v>
      </c>
      <c r="V3691" s="15">
        <f t="shared" si="637"/>
        <v>0</v>
      </c>
      <c r="W3691" s="15">
        <f t="shared" si="638"/>
        <v>0</v>
      </c>
      <c r="X3691" s="5">
        <f t="shared" si="639"/>
        <v>0</v>
      </c>
      <c r="Y3691" s="5">
        <f t="shared" si="640"/>
        <v>61.886249775000003</v>
      </c>
      <c r="Z3691" s="5">
        <f t="shared" si="641"/>
        <v>-72.200624737500007</v>
      </c>
      <c r="AA3691" s="5">
        <f t="shared" si="642"/>
        <v>6.8762499750000003</v>
      </c>
      <c r="AB3691" s="5">
        <f t="shared" si="643"/>
        <v>3.4381249875000037</v>
      </c>
    </row>
    <row r="3692" spans="1:28" x14ac:dyDescent="0.55000000000000004">
      <c r="A3692" s="3" t="s">
        <v>28</v>
      </c>
      <c r="B3692" s="3" t="s">
        <v>615</v>
      </c>
      <c r="C3692" t="s">
        <v>31</v>
      </c>
      <c r="D3692" s="3" t="s">
        <v>194</v>
      </c>
      <c r="E3692" s="3" t="s">
        <v>3610</v>
      </c>
      <c r="F3692" s="3" t="s">
        <v>35</v>
      </c>
      <c r="G3692" s="5">
        <v>6.25</v>
      </c>
      <c r="H3692">
        <v>17</v>
      </c>
      <c r="I3692" s="5">
        <v>71.662499974999989</v>
      </c>
      <c r="J3692" s="5">
        <v>4.2154411749999996</v>
      </c>
      <c r="K3692">
        <v>698</v>
      </c>
      <c r="L3692" s="15">
        <v>2.4355300859598899E-2</v>
      </c>
      <c r="M3692" s="13">
        <v>3.0883094555873898</v>
      </c>
      <c r="N3692" s="15">
        <v>0</v>
      </c>
      <c r="O3692" s="5">
        <v>0</v>
      </c>
      <c r="P3692" s="5">
        <v>0</v>
      </c>
      <c r="Q3692" s="5">
        <f t="shared" si="633"/>
        <v>71.662499974999989</v>
      </c>
      <c r="R3692" s="5">
        <f t="shared" si="634"/>
        <v>-71.662499974999989</v>
      </c>
      <c r="S3692" s="15">
        <f t="shared" si="635"/>
        <v>-1</v>
      </c>
      <c r="T3692">
        <v>0</v>
      </c>
      <c r="U3692" s="5" t="str">
        <f t="shared" si="636"/>
        <v>NA</v>
      </c>
      <c r="V3692" s="15">
        <f t="shared" si="637"/>
        <v>0</v>
      </c>
      <c r="W3692" s="15">
        <f t="shared" si="638"/>
        <v>0</v>
      </c>
      <c r="X3692" s="5">
        <f t="shared" si="639"/>
        <v>0</v>
      </c>
      <c r="Y3692" s="5">
        <f t="shared" si="640"/>
        <v>64.496249977499986</v>
      </c>
      <c r="Z3692" s="5">
        <f t="shared" si="641"/>
        <v>-75.245624973749997</v>
      </c>
      <c r="AA3692" s="5">
        <f t="shared" si="642"/>
        <v>7.1662499975000031</v>
      </c>
      <c r="AB3692" s="5">
        <f t="shared" si="643"/>
        <v>3.5831249987500087</v>
      </c>
    </row>
    <row r="3693" spans="1:28" x14ac:dyDescent="0.55000000000000004">
      <c r="A3693" s="3" t="s">
        <v>28</v>
      </c>
      <c r="B3693" s="3" t="s">
        <v>461</v>
      </c>
      <c r="C3693" t="s">
        <v>66</v>
      </c>
      <c r="D3693" s="3" t="s">
        <v>144</v>
      </c>
      <c r="E3693" s="3" t="s">
        <v>309</v>
      </c>
      <c r="F3693" s="3" t="s">
        <v>35</v>
      </c>
      <c r="G3693" s="5">
        <v>6.25</v>
      </c>
      <c r="H3693">
        <v>59</v>
      </c>
      <c r="I3693" s="5">
        <v>73.187499899999992</v>
      </c>
      <c r="J3693" s="5">
        <v>1.2404660999999999</v>
      </c>
      <c r="K3693">
        <v>681</v>
      </c>
      <c r="L3693" s="15">
        <v>8.6637298091042592E-2</v>
      </c>
      <c r="M3693" s="13">
        <v>1.02480176211454</v>
      </c>
      <c r="N3693" s="15">
        <v>0</v>
      </c>
      <c r="O3693" s="5">
        <v>0</v>
      </c>
      <c r="P3693" s="5">
        <v>0</v>
      </c>
      <c r="Q3693" s="5">
        <f t="shared" si="633"/>
        <v>73.187499899999992</v>
      </c>
      <c r="R3693" s="5">
        <f t="shared" si="634"/>
        <v>-73.187499899999992</v>
      </c>
      <c r="S3693" s="15">
        <f t="shared" si="635"/>
        <v>-1</v>
      </c>
      <c r="T3693">
        <v>0</v>
      </c>
      <c r="U3693" s="5" t="str">
        <f t="shared" si="636"/>
        <v>NA</v>
      </c>
      <c r="V3693" s="15">
        <f t="shared" si="637"/>
        <v>0</v>
      </c>
      <c r="W3693" s="15">
        <f t="shared" si="638"/>
        <v>0</v>
      </c>
      <c r="X3693" s="5">
        <f t="shared" si="639"/>
        <v>0</v>
      </c>
      <c r="Y3693" s="5">
        <f t="shared" si="640"/>
        <v>65.868749909999991</v>
      </c>
      <c r="Z3693" s="5">
        <f t="shared" si="641"/>
        <v>-76.846874894999999</v>
      </c>
      <c r="AA3693" s="5">
        <f t="shared" si="642"/>
        <v>7.3187499900000006</v>
      </c>
      <c r="AB3693" s="5">
        <f t="shared" si="643"/>
        <v>3.6593749950000074</v>
      </c>
    </row>
    <row r="3694" spans="1:28" x14ac:dyDescent="0.55000000000000004">
      <c r="A3694" s="3" t="s">
        <v>28</v>
      </c>
      <c r="B3694" s="3" t="s">
        <v>615</v>
      </c>
      <c r="C3694" t="s">
        <v>31</v>
      </c>
      <c r="D3694" s="3" t="s">
        <v>113</v>
      </c>
      <c r="E3694" s="3" t="s">
        <v>5451</v>
      </c>
      <c r="F3694" s="3" t="s">
        <v>35</v>
      </c>
      <c r="G3694" s="5">
        <v>6.25</v>
      </c>
      <c r="H3694">
        <v>17</v>
      </c>
      <c r="I3694" s="5">
        <v>75.749999949999989</v>
      </c>
      <c r="J3694" s="5">
        <v>4.4558823499999995</v>
      </c>
      <c r="K3694">
        <v>687</v>
      </c>
      <c r="L3694" s="15">
        <v>2.4745269286754003E-2</v>
      </c>
      <c r="M3694" s="13">
        <v>1.5273653566230001</v>
      </c>
      <c r="N3694" s="15">
        <v>0</v>
      </c>
      <c r="O3694" s="5">
        <v>0</v>
      </c>
      <c r="P3694" s="5">
        <v>0</v>
      </c>
      <c r="Q3694" s="5">
        <f t="shared" si="633"/>
        <v>75.749999949999989</v>
      </c>
      <c r="R3694" s="5">
        <f t="shared" si="634"/>
        <v>-75.749999949999989</v>
      </c>
      <c r="S3694" s="15">
        <f t="shared" si="635"/>
        <v>-1</v>
      </c>
      <c r="T3694">
        <v>0</v>
      </c>
      <c r="U3694" s="5" t="str">
        <f t="shared" si="636"/>
        <v>NA</v>
      </c>
      <c r="V3694" s="15">
        <f t="shared" si="637"/>
        <v>0</v>
      </c>
      <c r="W3694" s="15">
        <f t="shared" si="638"/>
        <v>0</v>
      </c>
      <c r="X3694" s="5">
        <f t="shared" si="639"/>
        <v>0</v>
      </c>
      <c r="Y3694" s="5">
        <f t="shared" si="640"/>
        <v>68.17499995499999</v>
      </c>
      <c r="Z3694" s="5">
        <f t="shared" si="641"/>
        <v>-79.537499947499995</v>
      </c>
      <c r="AA3694" s="5">
        <f t="shared" si="642"/>
        <v>7.5749999949999989</v>
      </c>
      <c r="AB3694" s="5">
        <f t="shared" si="643"/>
        <v>3.7874999975000065</v>
      </c>
    </row>
    <row r="3695" spans="1:28" x14ac:dyDescent="0.55000000000000004">
      <c r="A3695" s="3" t="s">
        <v>28</v>
      </c>
      <c r="B3695" s="3" t="s">
        <v>379</v>
      </c>
      <c r="C3695" t="s">
        <v>66</v>
      </c>
      <c r="D3695" s="3" t="s">
        <v>144</v>
      </c>
      <c r="E3695" s="3" t="s">
        <v>309</v>
      </c>
      <c r="F3695" s="3" t="s">
        <v>35</v>
      </c>
      <c r="G3695" s="5">
        <v>6.25</v>
      </c>
      <c r="H3695">
        <v>38</v>
      </c>
      <c r="I3695" s="5">
        <v>82.449999824999992</v>
      </c>
      <c r="J3695" s="5">
        <v>2.1697368374999999</v>
      </c>
      <c r="K3695">
        <v>1881</v>
      </c>
      <c r="L3695" s="15">
        <v>2.02020202020202E-2</v>
      </c>
      <c r="M3695" s="13">
        <v>1.0272248803827799</v>
      </c>
      <c r="N3695" s="15">
        <v>0</v>
      </c>
      <c r="O3695" s="5">
        <v>0</v>
      </c>
      <c r="P3695" s="5">
        <v>0</v>
      </c>
      <c r="Q3695" s="5">
        <f t="shared" si="633"/>
        <v>82.449999824999992</v>
      </c>
      <c r="R3695" s="5">
        <f t="shared" si="634"/>
        <v>-82.449999824999992</v>
      </c>
      <c r="S3695" s="15">
        <f t="shared" si="635"/>
        <v>-1</v>
      </c>
      <c r="T3695">
        <v>0</v>
      </c>
      <c r="U3695" s="5" t="str">
        <f t="shared" si="636"/>
        <v>NA</v>
      </c>
      <c r="V3695" s="15">
        <f t="shared" si="637"/>
        <v>0</v>
      </c>
      <c r="W3695" s="15">
        <f t="shared" si="638"/>
        <v>0</v>
      </c>
      <c r="X3695" s="5">
        <f t="shared" si="639"/>
        <v>0</v>
      </c>
      <c r="Y3695" s="5">
        <f t="shared" si="640"/>
        <v>74.204999842500001</v>
      </c>
      <c r="Z3695" s="5">
        <f t="shared" si="641"/>
        <v>-86.572499816250001</v>
      </c>
      <c r="AA3695" s="5">
        <f t="shared" si="642"/>
        <v>8.2449999824999907</v>
      </c>
      <c r="AB3695" s="5">
        <f t="shared" si="643"/>
        <v>4.1224999912500095</v>
      </c>
    </row>
    <row r="3696" spans="1:28" x14ac:dyDescent="0.55000000000000004">
      <c r="A3696" s="3" t="s">
        <v>28</v>
      </c>
      <c r="B3696" s="3" t="s">
        <v>2147</v>
      </c>
      <c r="C3696" t="s">
        <v>31</v>
      </c>
      <c r="D3696" s="3" t="s">
        <v>75</v>
      </c>
      <c r="E3696" s="3" t="s">
        <v>5431</v>
      </c>
      <c r="F3696" s="3" t="s">
        <v>35</v>
      </c>
      <c r="G3696" s="5">
        <v>6.25</v>
      </c>
      <c r="H3696">
        <v>36</v>
      </c>
      <c r="I3696" s="5">
        <v>83.524999950000009</v>
      </c>
      <c r="J3696" s="5">
        <v>2.3201388875000002</v>
      </c>
      <c r="K3696">
        <v>2770</v>
      </c>
      <c r="L3696" s="15">
        <v>1.29963898916968E-2</v>
      </c>
      <c r="M3696" s="13">
        <v>3.0958086642599301</v>
      </c>
      <c r="N3696" s="15">
        <v>0</v>
      </c>
      <c r="O3696" s="5">
        <v>0</v>
      </c>
      <c r="P3696" s="5">
        <v>0</v>
      </c>
      <c r="Q3696" s="5">
        <f t="shared" si="633"/>
        <v>83.524999950000009</v>
      </c>
      <c r="R3696" s="5">
        <f t="shared" si="634"/>
        <v>-83.524999950000009</v>
      </c>
      <c r="S3696" s="15">
        <f t="shared" si="635"/>
        <v>-1</v>
      </c>
      <c r="T3696">
        <v>0</v>
      </c>
      <c r="U3696" s="5" t="str">
        <f t="shared" si="636"/>
        <v>NA</v>
      </c>
      <c r="V3696" s="15">
        <f t="shared" si="637"/>
        <v>0</v>
      </c>
      <c r="W3696" s="15">
        <f t="shared" si="638"/>
        <v>0</v>
      </c>
      <c r="X3696" s="5">
        <f t="shared" si="639"/>
        <v>0</v>
      </c>
      <c r="Y3696" s="5">
        <f t="shared" si="640"/>
        <v>75.172499955000006</v>
      </c>
      <c r="Z3696" s="5">
        <f t="shared" si="641"/>
        <v>-87.701249947500017</v>
      </c>
      <c r="AA3696" s="5">
        <f t="shared" si="642"/>
        <v>8.3524999950000023</v>
      </c>
      <c r="AB3696" s="5">
        <f t="shared" si="643"/>
        <v>4.1762499975000082</v>
      </c>
    </row>
    <row r="3697" spans="1:28" x14ac:dyDescent="0.55000000000000004">
      <c r="A3697" s="3" t="s">
        <v>28</v>
      </c>
      <c r="B3697" s="3" t="s">
        <v>509</v>
      </c>
      <c r="C3697" t="s">
        <v>66</v>
      </c>
      <c r="D3697" s="3" t="s">
        <v>144</v>
      </c>
      <c r="E3697" s="3" t="s">
        <v>49</v>
      </c>
      <c r="F3697" s="3" t="s">
        <v>35</v>
      </c>
      <c r="G3697" s="5">
        <v>6.25</v>
      </c>
      <c r="H3697">
        <v>79</v>
      </c>
      <c r="I3697" s="5">
        <v>84.912499237500001</v>
      </c>
      <c r="J3697" s="5">
        <v>1.0748417625</v>
      </c>
      <c r="K3697">
        <v>2917</v>
      </c>
      <c r="L3697" s="15">
        <v>2.70826191292424E-2</v>
      </c>
      <c r="M3697" s="13">
        <v>1</v>
      </c>
      <c r="N3697" s="15">
        <v>0</v>
      </c>
      <c r="O3697" s="5">
        <v>0</v>
      </c>
      <c r="P3697" s="5">
        <v>0</v>
      </c>
      <c r="Q3697" s="5">
        <f t="shared" si="633"/>
        <v>84.912499237500001</v>
      </c>
      <c r="R3697" s="5">
        <f t="shared" si="634"/>
        <v>-84.912499237500001</v>
      </c>
      <c r="S3697" s="15">
        <f t="shared" si="635"/>
        <v>-1</v>
      </c>
      <c r="T3697">
        <v>0</v>
      </c>
      <c r="U3697" s="5" t="str">
        <f t="shared" si="636"/>
        <v>NA</v>
      </c>
      <c r="V3697" s="15">
        <f t="shared" si="637"/>
        <v>0</v>
      </c>
      <c r="W3697" s="15">
        <f t="shared" si="638"/>
        <v>0</v>
      </c>
      <c r="X3697" s="5">
        <f t="shared" si="639"/>
        <v>0</v>
      </c>
      <c r="Y3697" s="5">
        <f t="shared" si="640"/>
        <v>76.421249313749996</v>
      </c>
      <c r="Z3697" s="5">
        <f t="shared" si="641"/>
        <v>-89.15812419937501</v>
      </c>
      <c r="AA3697" s="5">
        <f t="shared" si="642"/>
        <v>8.4912499237500043</v>
      </c>
      <c r="AB3697" s="5">
        <f t="shared" si="643"/>
        <v>4.2456249618750093</v>
      </c>
    </row>
    <row r="3698" spans="1:28" x14ac:dyDescent="0.55000000000000004">
      <c r="A3698" s="3" t="s">
        <v>28</v>
      </c>
      <c r="B3698" s="3" t="s">
        <v>4988</v>
      </c>
      <c r="C3698" t="s">
        <v>31</v>
      </c>
      <c r="D3698" s="3" t="s">
        <v>32</v>
      </c>
      <c r="E3698" s="3" t="s">
        <v>467</v>
      </c>
      <c r="F3698" s="3" t="s">
        <v>35</v>
      </c>
      <c r="G3698" s="5">
        <v>6.25</v>
      </c>
      <c r="H3698">
        <v>22</v>
      </c>
      <c r="I3698" s="5">
        <v>89.212499750000006</v>
      </c>
      <c r="J3698" s="5">
        <v>4.0551136250000006</v>
      </c>
      <c r="K3698">
        <v>3423</v>
      </c>
      <c r="L3698" s="15">
        <v>6.4271107215892499E-3</v>
      </c>
      <c r="M3698" s="13">
        <v>1.7218025124160099</v>
      </c>
      <c r="N3698" s="15">
        <v>0</v>
      </c>
      <c r="O3698" s="5">
        <v>0</v>
      </c>
      <c r="P3698" s="5">
        <v>0</v>
      </c>
      <c r="Q3698" s="5">
        <f t="shared" si="633"/>
        <v>89.212499750000006</v>
      </c>
      <c r="R3698" s="5">
        <f t="shared" si="634"/>
        <v>-89.212499750000006</v>
      </c>
      <c r="S3698" s="15">
        <f t="shared" si="635"/>
        <v>-1</v>
      </c>
      <c r="T3698">
        <v>0</v>
      </c>
      <c r="U3698" s="5" t="str">
        <f t="shared" si="636"/>
        <v>NA</v>
      </c>
      <c r="V3698" s="15">
        <f t="shared" si="637"/>
        <v>0</v>
      </c>
      <c r="W3698" s="15">
        <f t="shared" si="638"/>
        <v>0</v>
      </c>
      <c r="X3698" s="5">
        <f t="shared" si="639"/>
        <v>0</v>
      </c>
      <c r="Y3698" s="5">
        <f t="shared" si="640"/>
        <v>80.291249775000011</v>
      </c>
      <c r="Z3698" s="5">
        <f t="shared" si="641"/>
        <v>-93.673124737500004</v>
      </c>
      <c r="AA3698" s="5">
        <f t="shared" si="642"/>
        <v>8.9212499749999949</v>
      </c>
      <c r="AB3698" s="5">
        <f t="shared" si="643"/>
        <v>4.4606249874999975</v>
      </c>
    </row>
    <row r="3699" spans="1:28" x14ac:dyDescent="0.55000000000000004">
      <c r="A3699" s="3" t="s">
        <v>28</v>
      </c>
      <c r="B3699" s="3" t="s">
        <v>849</v>
      </c>
      <c r="C3699" t="s">
        <v>66</v>
      </c>
      <c r="D3699" s="3" t="s">
        <v>144</v>
      </c>
      <c r="E3699" s="3" t="s">
        <v>49</v>
      </c>
      <c r="F3699" s="3" t="s">
        <v>35</v>
      </c>
      <c r="G3699" s="5">
        <v>6.25</v>
      </c>
      <c r="H3699">
        <v>96</v>
      </c>
      <c r="I3699" s="5">
        <v>96.974999999999994</v>
      </c>
      <c r="J3699" s="5">
        <v>1.0101562500000001</v>
      </c>
      <c r="K3699">
        <v>5221</v>
      </c>
      <c r="L3699" s="15">
        <v>1.83872821298602E-2</v>
      </c>
      <c r="M3699" s="13">
        <v>1.0009289408159401</v>
      </c>
      <c r="N3699" s="15">
        <v>0</v>
      </c>
      <c r="O3699" s="5">
        <v>0</v>
      </c>
      <c r="P3699" s="5">
        <v>0</v>
      </c>
      <c r="Q3699" s="5">
        <f t="shared" si="633"/>
        <v>96.974999999999994</v>
      </c>
      <c r="R3699" s="5">
        <f t="shared" si="634"/>
        <v>-96.974999999999994</v>
      </c>
      <c r="S3699" s="15">
        <f t="shared" si="635"/>
        <v>-1</v>
      </c>
      <c r="T3699">
        <v>0</v>
      </c>
      <c r="U3699" s="5" t="str">
        <f t="shared" si="636"/>
        <v>NA</v>
      </c>
      <c r="V3699" s="15">
        <f t="shared" si="637"/>
        <v>0</v>
      </c>
      <c r="W3699" s="15">
        <f t="shared" si="638"/>
        <v>0</v>
      </c>
      <c r="X3699" s="5">
        <f t="shared" si="639"/>
        <v>0</v>
      </c>
      <c r="Y3699" s="5">
        <f t="shared" si="640"/>
        <v>87.277500000000003</v>
      </c>
      <c r="Z3699" s="5">
        <f t="shared" si="641"/>
        <v>-101.82375</v>
      </c>
      <c r="AA3699" s="5">
        <f t="shared" si="642"/>
        <v>9.6974999999999909</v>
      </c>
      <c r="AB3699" s="5">
        <f t="shared" si="643"/>
        <v>4.8487500000000097</v>
      </c>
    </row>
    <row r="3700" spans="1:28" x14ac:dyDescent="0.55000000000000004">
      <c r="A3700" s="3" t="s">
        <v>28</v>
      </c>
      <c r="B3700" s="3" t="s">
        <v>255</v>
      </c>
      <c r="C3700" t="s">
        <v>66</v>
      </c>
      <c r="D3700" s="3" t="s">
        <v>144</v>
      </c>
      <c r="E3700" s="3" t="s">
        <v>309</v>
      </c>
      <c r="F3700" s="3" t="s">
        <v>35</v>
      </c>
      <c r="G3700" s="5">
        <v>6.25</v>
      </c>
      <c r="H3700">
        <v>37</v>
      </c>
      <c r="I3700" s="5">
        <v>98.087499962500004</v>
      </c>
      <c r="J3700" s="5">
        <v>2.6510135125000001</v>
      </c>
      <c r="K3700">
        <v>363</v>
      </c>
      <c r="L3700" s="15">
        <v>0.10192837465564701</v>
      </c>
      <c r="M3700" s="13">
        <v>1.37333333333333</v>
      </c>
      <c r="N3700" s="15">
        <v>0</v>
      </c>
      <c r="O3700" s="5">
        <v>0</v>
      </c>
      <c r="P3700" s="5">
        <v>0</v>
      </c>
      <c r="Q3700" s="5">
        <f t="shared" si="633"/>
        <v>98.087499962500004</v>
      </c>
      <c r="R3700" s="5">
        <f t="shared" si="634"/>
        <v>-98.087499962500004</v>
      </c>
      <c r="S3700" s="15">
        <f t="shared" si="635"/>
        <v>-1</v>
      </c>
      <c r="T3700">
        <v>0</v>
      </c>
      <c r="U3700" s="5" t="str">
        <f t="shared" si="636"/>
        <v>NA</v>
      </c>
      <c r="V3700" s="15">
        <f t="shared" si="637"/>
        <v>0</v>
      </c>
      <c r="W3700" s="15">
        <f t="shared" si="638"/>
        <v>0</v>
      </c>
      <c r="X3700" s="5">
        <f t="shared" si="639"/>
        <v>0</v>
      </c>
      <c r="Y3700" s="5">
        <f t="shared" si="640"/>
        <v>88.278749966250004</v>
      </c>
      <c r="Z3700" s="5">
        <f t="shared" si="641"/>
        <v>-102.99187496062501</v>
      </c>
      <c r="AA3700" s="5">
        <f t="shared" si="642"/>
        <v>9.8087499962500004</v>
      </c>
      <c r="AB3700" s="5">
        <f t="shared" si="643"/>
        <v>4.9043749981250073</v>
      </c>
    </row>
    <row r="3701" spans="1:28" x14ac:dyDescent="0.55000000000000004">
      <c r="A3701" s="3" t="s">
        <v>28</v>
      </c>
      <c r="B3701" s="3" t="s">
        <v>4910</v>
      </c>
      <c r="C3701" t="s">
        <v>31</v>
      </c>
      <c r="D3701" s="3" t="s">
        <v>32</v>
      </c>
      <c r="E3701" s="3" t="s">
        <v>377</v>
      </c>
      <c r="F3701" s="3" t="s">
        <v>35</v>
      </c>
      <c r="G3701" s="5">
        <v>6.25</v>
      </c>
      <c r="H3701">
        <v>28</v>
      </c>
      <c r="I3701" s="5">
        <v>104.63749974999999</v>
      </c>
      <c r="J3701" s="5">
        <v>3.7370535624999999</v>
      </c>
      <c r="K3701">
        <v>3254</v>
      </c>
      <c r="L3701" s="15">
        <v>8.6047940995697611E-3</v>
      </c>
      <c r="M3701" s="13">
        <v>1.38354333128457</v>
      </c>
      <c r="N3701" s="15">
        <v>0</v>
      </c>
      <c r="O3701" s="5">
        <v>0</v>
      </c>
      <c r="P3701" s="5">
        <v>0</v>
      </c>
      <c r="Q3701" s="5">
        <f t="shared" si="633"/>
        <v>104.63749974999999</v>
      </c>
      <c r="R3701" s="5">
        <f t="shared" si="634"/>
        <v>-104.63749974999999</v>
      </c>
      <c r="S3701" s="15">
        <f t="shared" si="635"/>
        <v>-1</v>
      </c>
      <c r="T3701">
        <v>0</v>
      </c>
      <c r="U3701" s="5" t="str">
        <f t="shared" si="636"/>
        <v>NA</v>
      </c>
      <c r="V3701" s="15">
        <f t="shared" si="637"/>
        <v>0</v>
      </c>
      <c r="W3701" s="15">
        <f t="shared" si="638"/>
        <v>0</v>
      </c>
      <c r="X3701" s="5">
        <f t="shared" si="639"/>
        <v>0</v>
      </c>
      <c r="Y3701" s="5">
        <f t="shared" si="640"/>
        <v>94.17374977499999</v>
      </c>
      <c r="Z3701" s="5">
        <f t="shared" si="641"/>
        <v>-109.8693747375</v>
      </c>
      <c r="AA3701" s="5">
        <f t="shared" si="642"/>
        <v>10.463749974999999</v>
      </c>
      <c r="AB3701" s="5">
        <f t="shared" si="643"/>
        <v>5.2318749875000066</v>
      </c>
    </row>
    <row r="3702" spans="1:28" x14ac:dyDescent="0.55000000000000004">
      <c r="A3702" s="3" t="s">
        <v>28</v>
      </c>
      <c r="B3702" s="3" t="s">
        <v>484</v>
      </c>
      <c r="C3702" t="s">
        <v>31</v>
      </c>
      <c r="D3702" s="3" t="s">
        <v>32</v>
      </c>
      <c r="E3702" s="3" t="s">
        <v>2744</v>
      </c>
      <c r="F3702" s="3" t="s">
        <v>35</v>
      </c>
      <c r="G3702" s="5">
        <v>6.25</v>
      </c>
      <c r="H3702">
        <v>24</v>
      </c>
      <c r="I3702" s="5">
        <v>105.02499989999998</v>
      </c>
      <c r="J3702" s="5">
        <v>4.3760416624999996</v>
      </c>
      <c r="K3702">
        <v>2021</v>
      </c>
      <c r="L3702" s="15">
        <v>1.1875309252845101E-2</v>
      </c>
      <c r="M3702" s="13">
        <v>3.2513656605640802</v>
      </c>
      <c r="N3702" s="15">
        <v>0</v>
      </c>
      <c r="O3702" s="5">
        <v>0</v>
      </c>
      <c r="P3702" s="5">
        <v>0</v>
      </c>
      <c r="Q3702" s="5">
        <f t="shared" si="633"/>
        <v>105.02499989999998</v>
      </c>
      <c r="R3702" s="5">
        <f t="shared" si="634"/>
        <v>-105.02499989999998</v>
      </c>
      <c r="S3702" s="15">
        <f t="shared" si="635"/>
        <v>-1</v>
      </c>
      <c r="T3702">
        <v>0</v>
      </c>
      <c r="U3702" s="5" t="str">
        <f t="shared" si="636"/>
        <v>NA</v>
      </c>
      <c r="V3702" s="15">
        <f t="shared" si="637"/>
        <v>0</v>
      </c>
      <c r="W3702" s="15">
        <f t="shared" si="638"/>
        <v>0</v>
      </c>
      <c r="X3702" s="5">
        <f t="shared" si="639"/>
        <v>0</v>
      </c>
      <c r="Y3702" s="5">
        <f t="shared" si="640"/>
        <v>94.522499909999993</v>
      </c>
      <c r="Z3702" s="5">
        <f t="shared" si="641"/>
        <v>-110.27624989499999</v>
      </c>
      <c r="AA3702" s="5">
        <f t="shared" si="642"/>
        <v>10.50249998999999</v>
      </c>
      <c r="AB3702" s="5">
        <f t="shared" si="643"/>
        <v>5.2512499950000091</v>
      </c>
    </row>
    <row r="3703" spans="1:28" x14ac:dyDescent="0.55000000000000004">
      <c r="A3703" s="3" t="s">
        <v>28</v>
      </c>
      <c r="B3703" s="3" t="s">
        <v>2849</v>
      </c>
      <c r="C3703" t="s">
        <v>31</v>
      </c>
      <c r="D3703" s="3" t="s">
        <v>194</v>
      </c>
      <c r="E3703" s="3" t="s">
        <v>2984</v>
      </c>
      <c r="F3703" s="3" t="s">
        <v>35</v>
      </c>
      <c r="G3703" s="5">
        <v>6.25</v>
      </c>
      <c r="H3703">
        <v>23</v>
      </c>
      <c r="I3703" s="5">
        <v>109.01249998749999</v>
      </c>
      <c r="J3703" s="5">
        <v>4.7396739124999998</v>
      </c>
      <c r="K3703">
        <v>2538</v>
      </c>
      <c r="L3703" s="15">
        <v>9.0622537431048096E-3</v>
      </c>
      <c r="M3703" s="13">
        <v>2.8854964539007102</v>
      </c>
      <c r="N3703" s="15">
        <v>0</v>
      </c>
      <c r="O3703" s="5">
        <v>0</v>
      </c>
      <c r="P3703" s="5">
        <v>0</v>
      </c>
      <c r="Q3703" s="5">
        <f t="shared" si="633"/>
        <v>109.01249998749999</v>
      </c>
      <c r="R3703" s="5">
        <f t="shared" si="634"/>
        <v>-109.01249998749999</v>
      </c>
      <c r="S3703" s="15">
        <f t="shared" si="635"/>
        <v>-1</v>
      </c>
      <c r="T3703">
        <v>0</v>
      </c>
      <c r="U3703" s="5" t="str">
        <f t="shared" si="636"/>
        <v>NA</v>
      </c>
      <c r="V3703" s="15">
        <f t="shared" si="637"/>
        <v>0</v>
      </c>
      <c r="W3703" s="15">
        <f t="shared" si="638"/>
        <v>0</v>
      </c>
      <c r="X3703" s="5">
        <f t="shared" si="639"/>
        <v>0</v>
      </c>
      <c r="Y3703" s="5">
        <f t="shared" si="640"/>
        <v>98.111249988749989</v>
      </c>
      <c r="Z3703" s="5">
        <f t="shared" si="641"/>
        <v>-114.463124986875</v>
      </c>
      <c r="AA3703" s="5">
        <f t="shared" si="642"/>
        <v>10.901249998750004</v>
      </c>
      <c r="AB3703" s="5">
        <f t="shared" si="643"/>
        <v>5.4506249993750089</v>
      </c>
    </row>
    <row r="3704" spans="1:28" x14ac:dyDescent="0.55000000000000004">
      <c r="A3704" s="3" t="s">
        <v>28</v>
      </c>
      <c r="B3704" s="3" t="s">
        <v>826</v>
      </c>
      <c r="C3704" t="s">
        <v>66</v>
      </c>
      <c r="D3704" s="3" t="s">
        <v>144</v>
      </c>
      <c r="E3704" s="3" t="s">
        <v>309</v>
      </c>
      <c r="F3704" s="3" t="s">
        <v>35</v>
      </c>
      <c r="G3704" s="5">
        <v>6.25</v>
      </c>
      <c r="H3704">
        <v>55</v>
      </c>
      <c r="I3704" s="5">
        <v>112.37499968750002</v>
      </c>
      <c r="J3704" s="5">
        <v>2.0431818125000003</v>
      </c>
      <c r="K3704">
        <v>5318</v>
      </c>
      <c r="L3704" s="15">
        <v>1.03422339225273E-2</v>
      </c>
      <c r="M3704" s="13">
        <v>1.1239225272658899</v>
      </c>
      <c r="N3704" s="15">
        <v>0</v>
      </c>
      <c r="O3704" s="5">
        <v>0</v>
      </c>
      <c r="P3704" s="5">
        <v>0</v>
      </c>
      <c r="Q3704" s="5">
        <f t="shared" si="633"/>
        <v>112.37499968750002</v>
      </c>
      <c r="R3704" s="5">
        <f t="shared" si="634"/>
        <v>-112.37499968750002</v>
      </c>
      <c r="S3704" s="15">
        <f t="shared" si="635"/>
        <v>-1</v>
      </c>
      <c r="T3704">
        <v>0</v>
      </c>
      <c r="U3704" s="5" t="str">
        <f t="shared" si="636"/>
        <v>NA</v>
      </c>
      <c r="V3704" s="15">
        <f t="shared" si="637"/>
        <v>0</v>
      </c>
      <c r="W3704" s="15">
        <f t="shared" si="638"/>
        <v>0</v>
      </c>
      <c r="X3704" s="5">
        <f t="shared" si="639"/>
        <v>0</v>
      </c>
      <c r="Y3704" s="5">
        <f t="shared" si="640"/>
        <v>101.13749971875002</v>
      </c>
      <c r="Z3704" s="5">
        <f t="shared" si="641"/>
        <v>-117.99374967187502</v>
      </c>
      <c r="AA3704" s="5">
        <f t="shared" si="642"/>
        <v>11.237499968750001</v>
      </c>
      <c r="AB3704" s="5">
        <f t="shared" si="643"/>
        <v>5.6187499843750004</v>
      </c>
    </row>
    <row r="3705" spans="1:28" x14ac:dyDescent="0.55000000000000004">
      <c r="A3705" s="3" t="s">
        <v>28</v>
      </c>
      <c r="B3705" s="3" t="s">
        <v>886</v>
      </c>
      <c r="C3705" t="s">
        <v>66</v>
      </c>
      <c r="D3705" s="3" t="s">
        <v>144</v>
      </c>
      <c r="E3705" s="3" t="s">
        <v>49</v>
      </c>
      <c r="F3705" s="3" t="s">
        <v>35</v>
      </c>
      <c r="G3705" s="5">
        <v>6.25</v>
      </c>
      <c r="H3705">
        <v>57</v>
      </c>
      <c r="I3705" s="5">
        <v>117.24999963750001</v>
      </c>
      <c r="J3705" s="5">
        <v>2.0570175375000002</v>
      </c>
      <c r="K3705">
        <v>972</v>
      </c>
      <c r="L3705" s="15">
        <v>5.8641975308641993E-2</v>
      </c>
      <c r="M3705" s="13">
        <v>1.18592592592593</v>
      </c>
      <c r="N3705" s="15">
        <v>0</v>
      </c>
      <c r="O3705" s="5">
        <v>0</v>
      </c>
      <c r="P3705" s="5">
        <v>0</v>
      </c>
      <c r="Q3705" s="5">
        <f t="shared" si="633"/>
        <v>117.24999963750001</v>
      </c>
      <c r="R3705" s="5">
        <f t="shared" si="634"/>
        <v>-117.24999963750001</v>
      </c>
      <c r="S3705" s="15">
        <f t="shared" si="635"/>
        <v>-1</v>
      </c>
      <c r="T3705">
        <v>0</v>
      </c>
      <c r="U3705" s="5" t="str">
        <f t="shared" si="636"/>
        <v>NA</v>
      </c>
      <c r="V3705" s="15">
        <f t="shared" si="637"/>
        <v>0</v>
      </c>
      <c r="W3705" s="15">
        <f t="shared" si="638"/>
        <v>0</v>
      </c>
      <c r="X3705" s="5">
        <f t="shared" si="639"/>
        <v>0</v>
      </c>
      <c r="Y3705" s="5">
        <f t="shared" si="640"/>
        <v>105.52499967375002</v>
      </c>
      <c r="Z3705" s="5">
        <f t="shared" si="641"/>
        <v>-123.11249961937501</v>
      </c>
      <c r="AA3705" s="5">
        <f t="shared" si="642"/>
        <v>11.724999963749994</v>
      </c>
      <c r="AB3705" s="5">
        <f t="shared" si="643"/>
        <v>5.8624999818750041</v>
      </c>
    </row>
    <row r="3706" spans="1:28" x14ac:dyDescent="0.55000000000000004">
      <c r="A3706" s="3" t="s">
        <v>28</v>
      </c>
      <c r="B3706" s="3" t="s">
        <v>2849</v>
      </c>
      <c r="C3706" t="s">
        <v>31</v>
      </c>
      <c r="D3706" s="3" t="s">
        <v>221</v>
      </c>
      <c r="E3706" s="3" t="s">
        <v>271</v>
      </c>
      <c r="F3706" s="3" t="s">
        <v>35</v>
      </c>
      <c r="G3706" s="5">
        <v>6.25</v>
      </c>
      <c r="H3706">
        <v>34</v>
      </c>
      <c r="I3706" s="5">
        <v>117.48749980000001</v>
      </c>
      <c r="J3706" s="5">
        <v>3.4555147000000002</v>
      </c>
      <c r="K3706">
        <v>1309</v>
      </c>
      <c r="L3706" s="15">
        <v>2.5974025974026E-2</v>
      </c>
      <c r="M3706" s="13">
        <v>1.69831932773109</v>
      </c>
      <c r="N3706" s="15">
        <v>0</v>
      </c>
      <c r="O3706" s="5">
        <v>0</v>
      </c>
      <c r="P3706" s="5">
        <v>0</v>
      </c>
      <c r="Q3706" s="5">
        <f t="shared" si="633"/>
        <v>117.48749980000001</v>
      </c>
      <c r="R3706" s="5">
        <f t="shared" si="634"/>
        <v>-117.48749980000001</v>
      </c>
      <c r="S3706" s="15">
        <f t="shared" si="635"/>
        <v>-1</v>
      </c>
      <c r="T3706">
        <v>0</v>
      </c>
      <c r="U3706" s="5" t="str">
        <f t="shared" si="636"/>
        <v>NA</v>
      </c>
      <c r="V3706" s="15">
        <f t="shared" si="637"/>
        <v>0</v>
      </c>
      <c r="W3706" s="15">
        <f t="shared" si="638"/>
        <v>0</v>
      </c>
      <c r="X3706" s="5">
        <f t="shared" si="639"/>
        <v>0</v>
      </c>
      <c r="Y3706" s="5">
        <f t="shared" si="640"/>
        <v>105.73874982000001</v>
      </c>
      <c r="Z3706" s="5">
        <f t="shared" si="641"/>
        <v>-123.36187479000002</v>
      </c>
      <c r="AA3706" s="5">
        <f t="shared" si="642"/>
        <v>11.748749979999999</v>
      </c>
      <c r="AB3706" s="5">
        <f t="shared" si="643"/>
        <v>5.8743749900000068</v>
      </c>
    </row>
    <row r="3707" spans="1:28" x14ac:dyDescent="0.55000000000000004">
      <c r="A3707" s="3" t="s">
        <v>28</v>
      </c>
      <c r="B3707" s="3" t="s">
        <v>615</v>
      </c>
      <c r="C3707" t="s">
        <v>31</v>
      </c>
      <c r="D3707" s="3" t="s">
        <v>40</v>
      </c>
      <c r="E3707" s="3" t="s">
        <v>3310</v>
      </c>
      <c r="F3707" s="3" t="s">
        <v>35</v>
      </c>
      <c r="G3707" s="5">
        <v>6.25</v>
      </c>
      <c r="H3707">
        <v>33</v>
      </c>
      <c r="I3707" s="5">
        <v>131.32499984999998</v>
      </c>
      <c r="J3707" s="5">
        <v>3.9795454499999998</v>
      </c>
      <c r="K3707">
        <v>1079</v>
      </c>
      <c r="L3707" s="15">
        <v>3.0583873957367901E-2</v>
      </c>
      <c r="M3707" s="13">
        <v>2.5756997219647801</v>
      </c>
      <c r="N3707" s="15">
        <v>0</v>
      </c>
      <c r="O3707" s="5">
        <v>0</v>
      </c>
      <c r="P3707" s="5">
        <v>0</v>
      </c>
      <c r="Q3707" s="5">
        <f t="shared" si="633"/>
        <v>131.32499984999998</v>
      </c>
      <c r="R3707" s="5">
        <f t="shared" si="634"/>
        <v>-131.32499984999998</v>
      </c>
      <c r="S3707" s="15">
        <f t="shared" si="635"/>
        <v>-1</v>
      </c>
      <c r="T3707">
        <v>0</v>
      </c>
      <c r="U3707" s="5" t="str">
        <f t="shared" si="636"/>
        <v>NA</v>
      </c>
      <c r="V3707" s="15">
        <f t="shared" si="637"/>
        <v>0</v>
      </c>
      <c r="W3707" s="15">
        <f t="shared" si="638"/>
        <v>0</v>
      </c>
      <c r="X3707" s="5">
        <f t="shared" si="639"/>
        <v>0</v>
      </c>
      <c r="Y3707" s="5">
        <f t="shared" si="640"/>
        <v>118.19249986499999</v>
      </c>
      <c r="Z3707" s="5">
        <f t="shared" si="641"/>
        <v>-137.8912498425</v>
      </c>
      <c r="AA3707" s="5">
        <f t="shared" si="642"/>
        <v>13.132499984999995</v>
      </c>
      <c r="AB3707" s="5">
        <f t="shared" si="643"/>
        <v>6.5662499925000191</v>
      </c>
    </row>
    <row r="3708" spans="1:28" x14ac:dyDescent="0.55000000000000004">
      <c r="A3708" s="3" t="s">
        <v>28</v>
      </c>
      <c r="B3708" s="3" t="s">
        <v>615</v>
      </c>
      <c r="C3708" t="s">
        <v>31</v>
      </c>
      <c r="D3708" s="3" t="s">
        <v>137</v>
      </c>
      <c r="E3708" s="3" t="s">
        <v>5199</v>
      </c>
      <c r="F3708" s="3" t="s">
        <v>35</v>
      </c>
      <c r="G3708" s="5">
        <v>6.25</v>
      </c>
      <c r="H3708">
        <v>28</v>
      </c>
      <c r="I3708" s="5">
        <v>132.125</v>
      </c>
      <c r="J3708" s="5">
        <v>4.71875</v>
      </c>
      <c r="K3708">
        <v>1202</v>
      </c>
      <c r="L3708" s="15">
        <v>2.3294509151414303E-2</v>
      </c>
      <c r="M3708" s="13">
        <v>1.8494925124792001</v>
      </c>
      <c r="N3708" s="15">
        <v>0</v>
      </c>
      <c r="O3708" s="5">
        <v>0</v>
      </c>
      <c r="P3708" s="5">
        <v>0</v>
      </c>
      <c r="Q3708" s="5">
        <f t="shared" si="633"/>
        <v>132.125</v>
      </c>
      <c r="R3708" s="5">
        <f t="shared" si="634"/>
        <v>-132.125</v>
      </c>
      <c r="S3708" s="15">
        <f t="shared" si="635"/>
        <v>-1</v>
      </c>
      <c r="T3708">
        <v>0</v>
      </c>
      <c r="U3708" s="5" t="str">
        <f t="shared" si="636"/>
        <v>NA</v>
      </c>
      <c r="V3708" s="15">
        <f t="shared" si="637"/>
        <v>0</v>
      </c>
      <c r="W3708" s="15">
        <f t="shared" si="638"/>
        <v>0</v>
      </c>
      <c r="X3708" s="5">
        <f t="shared" si="639"/>
        <v>0</v>
      </c>
      <c r="Y3708" s="5">
        <f t="shared" si="640"/>
        <v>118.91250000000001</v>
      </c>
      <c r="Z3708" s="5">
        <f t="shared" si="641"/>
        <v>-138.73125000000002</v>
      </c>
      <c r="AA3708" s="5">
        <f t="shared" si="642"/>
        <v>13.212499999999991</v>
      </c>
      <c r="AB3708" s="5">
        <f t="shared" si="643"/>
        <v>6.6062500000000171</v>
      </c>
    </row>
    <row r="3709" spans="1:28" x14ac:dyDescent="0.55000000000000004">
      <c r="A3709" s="3" t="s">
        <v>28</v>
      </c>
      <c r="B3709" s="3" t="s">
        <v>615</v>
      </c>
      <c r="C3709" t="s">
        <v>31</v>
      </c>
      <c r="D3709" s="3" t="s">
        <v>133</v>
      </c>
      <c r="E3709" s="3" t="s">
        <v>3024</v>
      </c>
      <c r="F3709" s="3" t="s">
        <v>35</v>
      </c>
      <c r="G3709" s="5">
        <v>6.25</v>
      </c>
      <c r="H3709">
        <v>30</v>
      </c>
      <c r="I3709" s="5">
        <v>143.299999875</v>
      </c>
      <c r="J3709" s="5">
        <v>4.7766666625000003</v>
      </c>
      <c r="K3709">
        <v>1058</v>
      </c>
      <c r="L3709" s="15">
        <v>2.8355387523629497E-2</v>
      </c>
      <c r="M3709" s="13">
        <v>1.9583459357277899</v>
      </c>
      <c r="N3709" s="15">
        <v>0</v>
      </c>
      <c r="O3709" s="5">
        <v>0</v>
      </c>
      <c r="P3709" s="5">
        <v>0</v>
      </c>
      <c r="Q3709" s="5">
        <f t="shared" si="633"/>
        <v>143.299999875</v>
      </c>
      <c r="R3709" s="5">
        <f t="shared" si="634"/>
        <v>-143.299999875</v>
      </c>
      <c r="S3709" s="15">
        <f t="shared" si="635"/>
        <v>-1</v>
      </c>
      <c r="T3709">
        <v>0</v>
      </c>
      <c r="U3709" s="5" t="str">
        <f t="shared" si="636"/>
        <v>NA</v>
      </c>
      <c r="V3709" s="15">
        <f t="shared" si="637"/>
        <v>0</v>
      </c>
      <c r="W3709" s="15">
        <f t="shared" si="638"/>
        <v>0</v>
      </c>
      <c r="X3709" s="5">
        <f t="shared" si="639"/>
        <v>0</v>
      </c>
      <c r="Y3709" s="5">
        <f t="shared" si="640"/>
        <v>128.96999988749999</v>
      </c>
      <c r="Z3709" s="5">
        <f t="shared" si="641"/>
        <v>-150.46499986875</v>
      </c>
      <c r="AA3709" s="5">
        <f t="shared" si="642"/>
        <v>14.329999987500003</v>
      </c>
      <c r="AB3709" s="5">
        <f t="shared" si="643"/>
        <v>7.1649999937500013</v>
      </c>
    </row>
    <row r="3710" spans="1:28" x14ac:dyDescent="0.55000000000000004">
      <c r="A3710" s="3" t="s">
        <v>28</v>
      </c>
      <c r="B3710" s="3" t="s">
        <v>4936</v>
      </c>
      <c r="C3710" t="s">
        <v>31</v>
      </c>
      <c r="D3710" s="3" t="s">
        <v>32</v>
      </c>
      <c r="E3710" s="3" t="s">
        <v>575</v>
      </c>
      <c r="F3710" s="3" t="s">
        <v>35</v>
      </c>
      <c r="G3710" s="5">
        <v>6.25</v>
      </c>
      <c r="H3710">
        <v>34</v>
      </c>
      <c r="I3710" s="5">
        <v>155.39999964999998</v>
      </c>
      <c r="J3710" s="5">
        <v>4.5705882249999998</v>
      </c>
      <c r="K3710">
        <v>2014</v>
      </c>
      <c r="L3710" s="15">
        <v>1.6881827209533299E-2</v>
      </c>
      <c r="M3710" s="13">
        <v>2.0790963257199602</v>
      </c>
      <c r="N3710" s="15">
        <v>0</v>
      </c>
      <c r="O3710" s="5">
        <v>0</v>
      </c>
      <c r="P3710" s="5">
        <v>0</v>
      </c>
      <c r="Q3710" s="5">
        <f t="shared" si="633"/>
        <v>155.39999964999998</v>
      </c>
      <c r="R3710" s="5">
        <f t="shared" si="634"/>
        <v>-155.39999964999998</v>
      </c>
      <c r="S3710" s="15">
        <f t="shared" si="635"/>
        <v>-1</v>
      </c>
      <c r="T3710">
        <v>0</v>
      </c>
      <c r="U3710" s="5" t="str">
        <f t="shared" si="636"/>
        <v>NA</v>
      </c>
      <c r="V3710" s="15">
        <f t="shared" si="637"/>
        <v>0</v>
      </c>
      <c r="W3710" s="15">
        <f t="shared" si="638"/>
        <v>0</v>
      </c>
      <c r="X3710" s="5">
        <f t="shared" si="639"/>
        <v>0</v>
      </c>
      <c r="Y3710" s="5">
        <f t="shared" si="640"/>
        <v>139.85999968499999</v>
      </c>
      <c r="Z3710" s="5">
        <f t="shared" si="641"/>
        <v>-163.16999963249998</v>
      </c>
      <c r="AA3710" s="5">
        <f t="shared" si="642"/>
        <v>15.539999964999993</v>
      </c>
      <c r="AB3710" s="5">
        <f t="shared" si="643"/>
        <v>7.7699999824999963</v>
      </c>
    </row>
    <row r="3711" spans="1:28" x14ac:dyDescent="0.55000000000000004">
      <c r="A3711" s="3" t="s">
        <v>28</v>
      </c>
      <c r="B3711" s="3" t="s">
        <v>615</v>
      </c>
      <c r="C3711" t="s">
        <v>31</v>
      </c>
      <c r="D3711" s="3" t="s">
        <v>221</v>
      </c>
      <c r="E3711" s="3" t="s">
        <v>5356</v>
      </c>
      <c r="F3711" s="3" t="s">
        <v>35</v>
      </c>
      <c r="G3711" s="5">
        <v>6.25</v>
      </c>
      <c r="H3711">
        <v>34</v>
      </c>
      <c r="I3711" s="5">
        <v>158.04999960000001</v>
      </c>
      <c r="J3711" s="5">
        <v>4.6485294000000001</v>
      </c>
      <c r="K3711">
        <v>1707</v>
      </c>
      <c r="L3711" s="15">
        <v>1.9917984768599899E-2</v>
      </c>
      <c r="M3711" s="13">
        <v>1.5658230814294101</v>
      </c>
      <c r="N3711" s="15">
        <v>0</v>
      </c>
      <c r="O3711" s="5">
        <v>0</v>
      </c>
      <c r="P3711" s="5">
        <v>0</v>
      </c>
      <c r="Q3711" s="5">
        <f t="shared" si="633"/>
        <v>158.04999960000001</v>
      </c>
      <c r="R3711" s="5">
        <f t="shared" si="634"/>
        <v>-158.04999960000001</v>
      </c>
      <c r="S3711" s="15">
        <f t="shared" si="635"/>
        <v>-1</v>
      </c>
      <c r="T3711">
        <v>0</v>
      </c>
      <c r="U3711" s="5" t="str">
        <f t="shared" si="636"/>
        <v>NA</v>
      </c>
      <c r="V3711" s="15">
        <f t="shared" si="637"/>
        <v>0</v>
      </c>
      <c r="W3711" s="15">
        <f t="shared" si="638"/>
        <v>0</v>
      </c>
      <c r="X3711" s="5">
        <f t="shared" si="639"/>
        <v>0</v>
      </c>
      <c r="Y3711" s="5">
        <f t="shared" si="640"/>
        <v>142.24499964</v>
      </c>
      <c r="Z3711" s="5">
        <f t="shared" si="641"/>
        <v>-165.95249958000002</v>
      </c>
      <c r="AA3711" s="5">
        <f t="shared" si="642"/>
        <v>15.804999960000004</v>
      </c>
      <c r="AB3711" s="5">
        <f t="shared" si="643"/>
        <v>7.902499980000016</v>
      </c>
    </row>
    <row r="3712" spans="1:28" x14ac:dyDescent="0.55000000000000004">
      <c r="A3712" s="3" t="s">
        <v>28</v>
      </c>
      <c r="B3712" s="3" t="s">
        <v>2849</v>
      </c>
      <c r="C3712" t="s">
        <v>31</v>
      </c>
      <c r="D3712" s="3" t="s">
        <v>104</v>
      </c>
      <c r="E3712" s="3" t="s">
        <v>285</v>
      </c>
      <c r="F3712" s="3" t="s">
        <v>35</v>
      </c>
      <c r="G3712" s="5">
        <v>6.25</v>
      </c>
      <c r="H3712">
        <v>49</v>
      </c>
      <c r="I3712" s="5">
        <v>187.19999996250002</v>
      </c>
      <c r="J3712" s="5">
        <v>3.8204081625000001</v>
      </c>
      <c r="K3712">
        <v>2315</v>
      </c>
      <c r="L3712" s="15">
        <v>2.1166306695464397E-2</v>
      </c>
      <c r="M3712" s="13">
        <v>2.0308380129589598</v>
      </c>
      <c r="N3712" s="15">
        <v>0</v>
      </c>
      <c r="O3712" s="5">
        <v>0</v>
      </c>
      <c r="P3712" s="5">
        <v>0</v>
      </c>
      <c r="Q3712" s="5">
        <f t="shared" si="633"/>
        <v>187.19999996250002</v>
      </c>
      <c r="R3712" s="5">
        <f t="shared" si="634"/>
        <v>-187.19999996250002</v>
      </c>
      <c r="S3712" s="15">
        <f t="shared" si="635"/>
        <v>-1</v>
      </c>
      <c r="T3712">
        <v>0</v>
      </c>
      <c r="U3712" s="5" t="str">
        <f t="shared" si="636"/>
        <v>NA</v>
      </c>
      <c r="V3712" s="15">
        <f t="shared" si="637"/>
        <v>0</v>
      </c>
      <c r="W3712" s="15">
        <f t="shared" si="638"/>
        <v>0</v>
      </c>
      <c r="X3712" s="5">
        <f t="shared" si="639"/>
        <v>0</v>
      </c>
      <c r="Y3712" s="5">
        <f t="shared" si="640"/>
        <v>168.47999996625001</v>
      </c>
      <c r="Z3712" s="5">
        <f t="shared" si="641"/>
        <v>-196.55999996062502</v>
      </c>
      <c r="AA3712" s="5">
        <f t="shared" si="642"/>
        <v>18.71999999625001</v>
      </c>
      <c r="AB3712" s="5">
        <f t="shared" si="643"/>
        <v>9.359999998125005</v>
      </c>
    </row>
    <row r="3713" spans="1:28" x14ac:dyDescent="0.55000000000000004">
      <c r="A3713" s="3" t="s">
        <v>28</v>
      </c>
      <c r="B3713" s="3" t="s">
        <v>2849</v>
      </c>
      <c r="C3713" t="s">
        <v>31</v>
      </c>
      <c r="D3713" s="3" t="s">
        <v>113</v>
      </c>
      <c r="E3713" s="3" t="s">
        <v>5468</v>
      </c>
      <c r="F3713" s="3" t="s">
        <v>35</v>
      </c>
      <c r="G3713" s="5">
        <v>6.25</v>
      </c>
      <c r="H3713">
        <v>43</v>
      </c>
      <c r="I3713" s="5">
        <v>202.712499525</v>
      </c>
      <c r="J3713" s="5">
        <v>4.7142441750000001</v>
      </c>
      <c r="K3713">
        <v>2537</v>
      </c>
      <c r="L3713" s="15">
        <v>1.6949152542372902E-2</v>
      </c>
      <c r="M3713" s="13">
        <v>1.79924320063067</v>
      </c>
      <c r="N3713" s="15">
        <v>0</v>
      </c>
      <c r="O3713" s="5">
        <v>0</v>
      </c>
      <c r="P3713" s="5">
        <v>0</v>
      </c>
      <c r="Q3713" s="5">
        <f t="shared" si="633"/>
        <v>202.712499525</v>
      </c>
      <c r="R3713" s="5">
        <f t="shared" si="634"/>
        <v>-202.712499525</v>
      </c>
      <c r="S3713" s="15">
        <f t="shared" si="635"/>
        <v>-1</v>
      </c>
      <c r="T3713">
        <v>0</v>
      </c>
      <c r="U3713" s="5" t="str">
        <f t="shared" si="636"/>
        <v>NA</v>
      </c>
      <c r="V3713" s="15">
        <f t="shared" si="637"/>
        <v>0</v>
      </c>
      <c r="W3713" s="15">
        <f t="shared" si="638"/>
        <v>0</v>
      </c>
      <c r="X3713" s="5">
        <f t="shared" si="639"/>
        <v>0</v>
      </c>
      <c r="Y3713" s="5">
        <f t="shared" si="640"/>
        <v>182.4412495725</v>
      </c>
      <c r="Z3713" s="5">
        <f t="shared" si="641"/>
        <v>-212.84812450125</v>
      </c>
      <c r="AA3713" s="5">
        <f t="shared" si="642"/>
        <v>20.2712499525</v>
      </c>
      <c r="AB3713" s="5">
        <f t="shared" si="643"/>
        <v>10.13562497625</v>
      </c>
    </row>
    <row r="3714" spans="1:28" x14ac:dyDescent="0.55000000000000004">
      <c r="A3714" s="3" t="s">
        <v>28</v>
      </c>
      <c r="B3714" s="3" t="s">
        <v>585</v>
      </c>
      <c r="C3714" t="s">
        <v>31</v>
      </c>
      <c r="D3714" s="3" t="s">
        <v>32</v>
      </c>
      <c r="E3714" s="3" t="s">
        <v>377</v>
      </c>
      <c r="F3714" s="3" t="s">
        <v>35</v>
      </c>
      <c r="G3714" s="5">
        <v>6.25</v>
      </c>
      <c r="H3714">
        <v>94</v>
      </c>
      <c r="I3714" s="5">
        <v>208.01249895000001</v>
      </c>
      <c r="J3714" s="5">
        <v>2.2128989250000002</v>
      </c>
      <c r="K3714">
        <v>1173</v>
      </c>
      <c r="L3714" s="15">
        <v>8.0136402387041811E-2</v>
      </c>
      <c r="M3714" s="13">
        <v>1.06915601023018</v>
      </c>
      <c r="N3714" s="15">
        <v>0</v>
      </c>
      <c r="O3714" s="5">
        <v>0</v>
      </c>
      <c r="P3714" s="5">
        <v>0</v>
      </c>
      <c r="Q3714" s="5">
        <f t="shared" ref="Q3714:Q3777" si="644">I3714</f>
        <v>208.01249895000001</v>
      </c>
      <c r="R3714" s="5">
        <f t="shared" ref="R3714:R3777" si="645">P3714-Q3714</f>
        <v>-208.01249895000001</v>
      </c>
      <c r="S3714" s="15">
        <f t="shared" ref="S3714:S3777" si="646">IF(Q3714=0,0,(P3714-Q3714)/Q3714)</f>
        <v>-1</v>
      </c>
      <c r="T3714">
        <v>0</v>
      </c>
      <c r="U3714" s="5" t="str">
        <f t="shared" ref="U3714:U3777" si="647">IF(T3714=0,"NA",P3714/T3714)</f>
        <v>NA</v>
      </c>
      <c r="V3714" s="15">
        <f t="shared" si="637"/>
        <v>0</v>
      </c>
      <c r="W3714" s="15">
        <f t="shared" si="638"/>
        <v>0</v>
      </c>
      <c r="X3714" s="5">
        <f t="shared" si="639"/>
        <v>0</v>
      </c>
      <c r="Y3714" s="5">
        <f t="shared" si="640"/>
        <v>187.21124905500002</v>
      </c>
      <c r="Z3714" s="5">
        <f t="shared" si="641"/>
        <v>-218.41312389750001</v>
      </c>
      <c r="AA3714" s="5">
        <f t="shared" si="642"/>
        <v>20.801249894999984</v>
      </c>
      <c r="AB3714" s="5">
        <f t="shared" si="643"/>
        <v>10.400624947500006</v>
      </c>
    </row>
    <row r="3715" spans="1:28" x14ac:dyDescent="0.55000000000000004">
      <c r="A3715" s="3" t="s">
        <v>28</v>
      </c>
      <c r="B3715" s="3" t="s">
        <v>270</v>
      </c>
      <c r="C3715" t="s">
        <v>31</v>
      </c>
      <c r="D3715" s="3" t="s">
        <v>104</v>
      </c>
      <c r="E3715" s="3" t="s">
        <v>285</v>
      </c>
      <c r="F3715" s="3" t="s">
        <v>35</v>
      </c>
      <c r="G3715" s="5">
        <v>6.25</v>
      </c>
      <c r="H3715">
        <v>187</v>
      </c>
      <c r="I3715" s="5">
        <v>222.72499892499997</v>
      </c>
      <c r="J3715" s="5">
        <v>1.1910427749999999</v>
      </c>
      <c r="K3715">
        <v>2945</v>
      </c>
      <c r="L3715" s="15">
        <v>6.3497453310696103E-2</v>
      </c>
      <c r="M3715" s="13">
        <v>1.088740237691</v>
      </c>
      <c r="N3715" s="15">
        <v>0</v>
      </c>
      <c r="O3715" s="5">
        <v>0</v>
      </c>
      <c r="P3715" s="5">
        <v>0</v>
      </c>
      <c r="Q3715" s="5">
        <f t="shared" si="644"/>
        <v>222.72499892499997</v>
      </c>
      <c r="R3715" s="5">
        <f t="shared" si="645"/>
        <v>-222.72499892499997</v>
      </c>
      <c r="S3715" s="15">
        <f t="shared" si="646"/>
        <v>-1</v>
      </c>
      <c r="T3715">
        <v>0</v>
      </c>
      <c r="U3715" s="5" t="str">
        <f t="shared" si="647"/>
        <v>NA</v>
      </c>
      <c r="V3715" s="15">
        <f t="shared" ref="V3715:V3778" si="648">(L3715*N3715)</f>
        <v>0</v>
      </c>
      <c r="W3715" s="15">
        <f t="shared" ref="W3715:W3778" si="649">IF(P3715=0,0,R3715/P3715)</f>
        <v>0</v>
      </c>
      <c r="X3715" s="5">
        <f t="shared" ref="X3715:X3778" si="650">IF(T3715=0,0,Q3715/T3715)</f>
        <v>0</v>
      </c>
      <c r="Y3715" s="5">
        <f t="shared" ref="Y3715:Y3778" si="651">Q3715*0.9</f>
        <v>200.45249903249999</v>
      </c>
      <c r="Z3715" s="5">
        <f t="shared" ref="Z3715:Z3778" si="652">R3715*1.05</f>
        <v>-233.86124887124998</v>
      </c>
      <c r="AA3715" s="5">
        <f t="shared" ref="AA3715:AA3778" si="653">Q3715-Y3715</f>
        <v>22.27249989249998</v>
      </c>
      <c r="AB3715" s="5">
        <f t="shared" ref="AB3715:AB3778" si="654">R3715-Z3715</f>
        <v>11.136249946250018</v>
      </c>
    </row>
    <row r="3716" spans="1:28" x14ac:dyDescent="0.55000000000000004">
      <c r="A3716" s="3" t="s">
        <v>28</v>
      </c>
      <c r="B3716" s="3" t="s">
        <v>1601</v>
      </c>
      <c r="C3716" t="s">
        <v>31</v>
      </c>
      <c r="D3716" s="3" t="s">
        <v>32</v>
      </c>
      <c r="E3716" s="3" t="s">
        <v>5232</v>
      </c>
      <c r="F3716" s="3" t="s">
        <v>35</v>
      </c>
      <c r="G3716" s="5">
        <v>6.25</v>
      </c>
      <c r="H3716">
        <v>70</v>
      </c>
      <c r="I3716" s="5">
        <v>234.13749975000002</v>
      </c>
      <c r="J3716" s="5">
        <v>3.3448214250000001</v>
      </c>
      <c r="K3716">
        <v>20840</v>
      </c>
      <c r="L3716" s="15">
        <v>3.3589251439539295E-3</v>
      </c>
      <c r="M3716" s="13">
        <v>2.02965642994242</v>
      </c>
      <c r="N3716" s="15">
        <v>0</v>
      </c>
      <c r="O3716" s="5">
        <v>0</v>
      </c>
      <c r="P3716" s="5">
        <v>0</v>
      </c>
      <c r="Q3716" s="5">
        <f t="shared" si="644"/>
        <v>234.13749975000002</v>
      </c>
      <c r="R3716" s="5">
        <f t="shared" si="645"/>
        <v>-234.13749975000002</v>
      </c>
      <c r="S3716" s="15">
        <f t="shared" si="646"/>
        <v>-1</v>
      </c>
      <c r="T3716">
        <v>0</v>
      </c>
      <c r="U3716" s="5" t="str">
        <f t="shared" si="647"/>
        <v>NA</v>
      </c>
      <c r="V3716" s="15">
        <f t="shared" si="648"/>
        <v>0</v>
      </c>
      <c r="W3716" s="15">
        <f t="shared" si="649"/>
        <v>0</v>
      </c>
      <c r="X3716" s="5">
        <f t="shared" si="650"/>
        <v>0</v>
      </c>
      <c r="Y3716" s="5">
        <f t="shared" si="651"/>
        <v>210.72374977500002</v>
      </c>
      <c r="Z3716" s="5">
        <f t="shared" si="652"/>
        <v>-245.84437473750003</v>
      </c>
      <c r="AA3716" s="5">
        <f t="shared" si="653"/>
        <v>23.413749975000002</v>
      </c>
      <c r="AB3716" s="5">
        <f t="shared" si="654"/>
        <v>11.706874987500015</v>
      </c>
    </row>
    <row r="3717" spans="1:28" x14ac:dyDescent="0.55000000000000004">
      <c r="A3717" s="3" t="s">
        <v>28</v>
      </c>
      <c r="B3717" s="3" t="s">
        <v>3974</v>
      </c>
      <c r="C3717" t="s">
        <v>31</v>
      </c>
      <c r="D3717" s="3" t="s">
        <v>32</v>
      </c>
      <c r="E3717" s="3" t="s">
        <v>377</v>
      </c>
      <c r="F3717" s="3" t="s">
        <v>35</v>
      </c>
      <c r="G3717" s="5">
        <v>6.25</v>
      </c>
      <c r="H3717">
        <v>100</v>
      </c>
      <c r="I3717" s="5">
        <v>251.61250000000001</v>
      </c>
      <c r="J3717" s="5">
        <v>2.5161250000000002</v>
      </c>
      <c r="K3717">
        <v>2570</v>
      </c>
      <c r="L3717" s="15">
        <v>3.8910505836575904E-2</v>
      </c>
      <c r="M3717" s="13">
        <v>4.3179143968871596</v>
      </c>
      <c r="N3717" s="15">
        <v>0</v>
      </c>
      <c r="O3717" s="5">
        <v>0</v>
      </c>
      <c r="P3717" s="5">
        <v>0</v>
      </c>
      <c r="Q3717" s="5">
        <f t="shared" si="644"/>
        <v>251.61250000000001</v>
      </c>
      <c r="R3717" s="5">
        <f t="shared" si="645"/>
        <v>-251.61250000000001</v>
      </c>
      <c r="S3717" s="15">
        <f t="shared" si="646"/>
        <v>-1</v>
      </c>
      <c r="T3717">
        <v>0</v>
      </c>
      <c r="U3717" s="5" t="str">
        <f t="shared" si="647"/>
        <v>NA</v>
      </c>
      <c r="V3717" s="15">
        <f t="shared" si="648"/>
        <v>0</v>
      </c>
      <c r="W3717" s="15">
        <f t="shared" si="649"/>
        <v>0</v>
      </c>
      <c r="X3717" s="5">
        <f t="shared" si="650"/>
        <v>0</v>
      </c>
      <c r="Y3717" s="5">
        <f t="shared" si="651"/>
        <v>226.45125000000002</v>
      </c>
      <c r="Z3717" s="5">
        <f t="shared" si="652"/>
        <v>-264.19312500000001</v>
      </c>
      <c r="AA3717" s="5">
        <f t="shared" si="653"/>
        <v>25.161249999999995</v>
      </c>
      <c r="AB3717" s="5">
        <f t="shared" si="654"/>
        <v>12.580624999999998</v>
      </c>
    </row>
    <row r="3718" spans="1:28" x14ac:dyDescent="0.55000000000000004">
      <c r="A3718" s="3" t="s">
        <v>28</v>
      </c>
      <c r="B3718" s="3" t="s">
        <v>615</v>
      </c>
      <c r="C3718" t="s">
        <v>31</v>
      </c>
      <c r="D3718" s="3" t="s">
        <v>262</v>
      </c>
      <c r="E3718" s="3" t="s">
        <v>3031</v>
      </c>
      <c r="F3718" s="3" t="s">
        <v>35</v>
      </c>
      <c r="G3718" s="5">
        <v>6.25</v>
      </c>
      <c r="H3718">
        <v>56</v>
      </c>
      <c r="I3718" s="5">
        <v>267.97499960000005</v>
      </c>
      <c r="J3718" s="5">
        <v>4.7852678500000003</v>
      </c>
      <c r="K3718">
        <v>2188</v>
      </c>
      <c r="L3718" s="15">
        <v>2.5594149908592302E-2</v>
      </c>
      <c r="M3718" s="13">
        <v>1.63855575868373</v>
      </c>
      <c r="N3718" s="15">
        <v>0</v>
      </c>
      <c r="O3718" s="5">
        <v>0</v>
      </c>
      <c r="P3718" s="5">
        <v>0</v>
      </c>
      <c r="Q3718" s="5">
        <f t="shared" si="644"/>
        <v>267.97499960000005</v>
      </c>
      <c r="R3718" s="5">
        <f t="shared" si="645"/>
        <v>-267.97499960000005</v>
      </c>
      <c r="S3718" s="15">
        <f t="shared" si="646"/>
        <v>-1</v>
      </c>
      <c r="T3718">
        <v>0</v>
      </c>
      <c r="U3718" s="5" t="str">
        <f t="shared" si="647"/>
        <v>NA</v>
      </c>
      <c r="V3718" s="15">
        <f t="shared" si="648"/>
        <v>0</v>
      </c>
      <c r="W3718" s="15">
        <f t="shared" si="649"/>
        <v>0</v>
      </c>
      <c r="X3718" s="5">
        <f t="shared" si="650"/>
        <v>0</v>
      </c>
      <c r="Y3718" s="5">
        <f t="shared" si="651"/>
        <v>241.17749964000004</v>
      </c>
      <c r="Z3718" s="5">
        <f t="shared" si="652"/>
        <v>-281.37374958000004</v>
      </c>
      <c r="AA3718" s="5">
        <f t="shared" si="653"/>
        <v>26.79749996000001</v>
      </c>
      <c r="AB3718" s="5">
        <f t="shared" si="654"/>
        <v>13.398749979999991</v>
      </c>
    </row>
    <row r="3719" spans="1:28" x14ac:dyDescent="0.55000000000000004">
      <c r="A3719" s="3" t="s">
        <v>28</v>
      </c>
      <c r="B3719" s="3" t="s">
        <v>5764</v>
      </c>
      <c r="C3719" t="s">
        <v>31</v>
      </c>
      <c r="D3719" s="3" t="s">
        <v>96</v>
      </c>
      <c r="E3719" s="3" t="s">
        <v>161</v>
      </c>
      <c r="F3719" s="3" t="s">
        <v>35</v>
      </c>
      <c r="G3719" s="5">
        <v>6.25</v>
      </c>
      <c r="H3719">
        <v>224</v>
      </c>
      <c r="I3719" s="5">
        <v>273.89999839999996</v>
      </c>
      <c r="J3719" s="5">
        <v>1.2227678499999999</v>
      </c>
      <c r="K3719">
        <v>4960</v>
      </c>
      <c r="L3719" s="15">
        <v>4.5161290322580594E-2</v>
      </c>
      <c r="M3719" s="13">
        <v>1.9752016129032299</v>
      </c>
      <c r="N3719" s="15">
        <v>0</v>
      </c>
      <c r="O3719" s="5">
        <v>0</v>
      </c>
      <c r="P3719" s="5">
        <v>0</v>
      </c>
      <c r="Q3719" s="5">
        <f t="shared" si="644"/>
        <v>273.89999839999996</v>
      </c>
      <c r="R3719" s="5">
        <f t="shared" si="645"/>
        <v>-273.89999839999996</v>
      </c>
      <c r="S3719" s="15">
        <f t="shared" si="646"/>
        <v>-1</v>
      </c>
      <c r="T3719">
        <v>0</v>
      </c>
      <c r="U3719" s="5" t="str">
        <f t="shared" si="647"/>
        <v>NA</v>
      </c>
      <c r="V3719" s="15">
        <f t="shared" si="648"/>
        <v>0</v>
      </c>
      <c r="W3719" s="15">
        <f t="shared" si="649"/>
        <v>0</v>
      </c>
      <c r="X3719" s="5">
        <f t="shared" si="650"/>
        <v>0</v>
      </c>
      <c r="Y3719" s="5">
        <f t="shared" si="651"/>
        <v>246.50999855999996</v>
      </c>
      <c r="Z3719" s="5">
        <f t="shared" si="652"/>
        <v>-287.59499831999995</v>
      </c>
      <c r="AA3719" s="5">
        <f t="shared" si="653"/>
        <v>27.389999840000002</v>
      </c>
      <c r="AB3719" s="5">
        <f t="shared" si="654"/>
        <v>13.694999919999987</v>
      </c>
    </row>
    <row r="3720" spans="1:28" x14ac:dyDescent="0.55000000000000004">
      <c r="A3720" s="3" t="s">
        <v>28</v>
      </c>
      <c r="B3720" s="3" t="s">
        <v>896</v>
      </c>
      <c r="C3720" t="s">
        <v>66</v>
      </c>
      <c r="D3720" s="3" t="s">
        <v>144</v>
      </c>
      <c r="E3720" s="3" t="s">
        <v>309</v>
      </c>
      <c r="F3720" s="3" t="s">
        <v>35</v>
      </c>
      <c r="G3720" s="5">
        <v>6.25</v>
      </c>
      <c r="H3720">
        <v>128</v>
      </c>
      <c r="I3720" s="5">
        <v>283.03749920000001</v>
      </c>
      <c r="J3720" s="5">
        <v>2.2112304625000001</v>
      </c>
      <c r="K3720">
        <v>5995</v>
      </c>
      <c r="L3720" s="15">
        <v>2.1351125938281902E-2</v>
      </c>
      <c r="M3720" s="13">
        <v>1.0049174311926601</v>
      </c>
      <c r="N3720" s="15">
        <v>0</v>
      </c>
      <c r="O3720" s="5">
        <v>0</v>
      </c>
      <c r="P3720" s="5">
        <v>0</v>
      </c>
      <c r="Q3720" s="5">
        <f t="shared" si="644"/>
        <v>283.03749920000001</v>
      </c>
      <c r="R3720" s="5">
        <f t="shared" si="645"/>
        <v>-283.03749920000001</v>
      </c>
      <c r="S3720" s="15">
        <f t="shared" si="646"/>
        <v>-1</v>
      </c>
      <c r="T3720">
        <v>0</v>
      </c>
      <c r="U3720" s="5" t="str">
        <f t="shared" si="647"/>
        <v>NA</v>
      </c>
      <c r="V3720" s="15">
        <f t="shared" si="648"/>
        <v>0</v>
      </c>
      <c r="W3720" s="15">
        <f t="shared" si="649"/>
        <v>0</v>
      </c>
      <c r="X3720" s="5">
        <f t="shared" si="650"/>
        <v>0</v>
      </c>
      <c r="Y3720" s="5">
        <f t="shared" si="651"/>
        <v>254.73374928000001</v>
      </c>
      <c r="Z3720" s="5">
        <f t="shared" si="652"/>
        <v>-297.18937416</v>
      </c>
      <c r="AA3720" s="5">
        <f t="shared" si="653"/>
        <v>28.303749920000001</v>
      </c>
      <c r="AB3720" s="5">
        <f t="shared" si="654"/>
        <v>14.151874959999986</v>
      </c>
    </row>
    <row r="3721" spans="1:28" x14ac:dyDescent="0.55000000000000004">
      <c r="A3721" s="3" t="s">
        <v>28</v>
      </c>
      <c r="B3721" s="3" t="s">
        <v>615</v>
      </c>
      <c r="C3721" t="s">
        <v>31</v>
      </c>
      <c r="D3721" s="3" t="s">
        <v>75</v>
      </c>
      <c r="E3721" s="3" t="s">
        <v>5185</v>
      </c>
      <c r="F3721" s="3" t="s">
        <v>35</v>
      </c>
      <c r="G3721" s="5">
        <v>6.25</v>
      </c>
      <c r="H3721">
        <v>63</v>
      </c>
      <c r="I3721" s="5">
        <v>296.76249933749995</v>
      </c>
      <c r="J3721" s="5">
        <v>4.7105158624999994</v>
      </c>
      <c r="K3721">
        <v>4496</v>
      </c>
      <c r="L3721" s="15">
        <v>1.40124555160142E-2</v>
      </c>
      <c r="M3721" s="13">
        <v>1.3038078291814901</v>
      </c>
      <c r="N3721" s="15">
        <v>0</v>
      </c>
      <c r="O3721" s="5">
        <v>0</v>
      </c>
      <c r="P3721" s="5">
        <v>0</v>
      </c>
      <c r="Q3721" s="5">
        <f t="shared" si="644"/>
        <v>296.76249933749995</v>
      </c>
      <c r="R3721" s="5">
        <f t="shared" si="645"/>
        <v>-296.76249933749995</v>
      </c>
      <c r="S3721" s="15">
        <f t="shared" si="646"/>
        <v>-1</v>
      </c>
      <c r="T3721">
        <v>0</v>
      </c>
      <c r="U3721" s="5" t="str">
        <f t="shared" si="647"/>
        <v>NA</v>
      </c>
      <c r="V3721" s="15">
        <f t="shared" si="648"/>
        <v>0</v>
      </c>
      <c r="W3721" s="15">
        <f t="shared" si="649"/>
        <v>0</v>
      </c>
      <c r="X3721" s="5">
        <f t="shared" si="650"/>
        <v>0</v>
      </c>
      <c r="Y3721" s="5">
        <f t="shared" si="651"/>
        <v>267.08624940374995</v>
      </c>
      <c r="Z3721" s="5">
        <f t="shared" si="652"/>
        <v>-311.60062430437495</v>
      </c>
      <c r="AA3721" s="5">
        <f t="shared" si="653"/>
        <v>29.67624993375</v>
      </c>
      <c r="AB3721" s="5">
        <f t="shared" si="654"/>
        <v>14.838124966875</v>
      </c>
    </row>
    <row r="3722" spans="1:28" x14ac:dyDescent="0.55000000000000004">
      <c r="A3722" s="3" t="s">
        <v>28</v>
      </c>
      <c r="B3722" s="3" t="s">
        <v>2147</v>
      </c>
      <c r="C3722" t="s">
        <v>31</v>
      </c>
      <c r="D3722" s="3" t="s">
        <v>104</v>
      </c>
      <c r="E3722" s="3" t="s">
        <v>285</v>
      </c>
      <c r="F3722" s="3" t="s">
        <v>35</v>
      </c>
      <c r="G3722" s="5">
        <v>6.25</v>
      </c>
      <c r="H3722">
        <v>79</v>
      </c>
      <c r="I3722" s="5">
        <v>381.84999970000001</v>
      </c>
      <c r="J3722" s="5">
        <v>4.8335442999999998</v>
      </c>
      <c r="K3722">
        <v>6102</v>
      </c>
      <c r="L3722" s="15">
        <v>1.2946574893477501E-2</v>
      </c>
      <c r="M3722" s="13">
        <v>3.2125827597508998</v>
      </c>
      <c r="N3722" s="15">
        <v>0</v>
      </c>
      <c r="O3722" s="5">
        <v>0</v>
      </c>
      <c r="P3722" s="5">
        <v>0</v>
      </c>
      <c r="Q3722" s="5">
        <f t="shared" si="644"/>
        <v>381.84999970000001</v>
      </c>
      <c r="R3722" s="5">
        <f t="shared" si="645"/>
        <v>-381.84999970000001</v>
      </c>
      <c r="S3722" s="15">
        <f t="shared" si="646"/>
        <v>-1</v>
      </c>
      <c r="T3722">
        <v>0</v>
      </c>
      <c r="U3722" s="5" t="str">
        <f t="shared" si="647"/>
        <v>NA</v>
      </c>
      <c r="V3722" s="15">
        <f t="shared" si="648"/>
        <v>0</v>
      </c>
      <c r="W3722" s="15">
        <f t="shared" si="649"/>
        <v>0</v>
      </c>
      <c r="X3722" s="5">
        <f t="shared" si="650"/>
        <v>0</v>
      </c>
      <c r="Y3722" s="5">
        <f t="shared" si="651"/>
        <v>343.66499973000003</v>
      </c>
      <c r="Z3722" s="5">
        <f t="shared" si="652"/>
        <v>-400.94249968500003</v>
      </c>
      <c r="AA3722" s="5">
        <f t="shared" si="653"/>
        <v>38.184999969999978</v>
      </c>
      <c r="AB3722" s="5">
        <f t="shared" si="654"/>
        <v>19.092499985000018</v>
      </c>
    </row>
    <row r="3723" spans="1:28" x14ac:dyDescent="0.55000000000000004">
      <c r="A3723" s="3" t="s">
        <v>28</v>
      </c>
      <c r="B3723" s="3" t="s">
        <v>4968</v>
      </c>
      <c r="C3723" t="s">
        <v>31</v>
      </c>
      <c r="D3723" s="3" t="s">
        <v>32</v>
      </c>
      <c r="E3723" s="3" t="s">
        <v>2686</v>
      </c>
      <c r="F3723" s="3" t="s">
        <v>35</v>
      </c>
      <c r="G3723" s="5">
        <v>6.25</v>
      </c>
      <c r="H3723">
        <v>94</v>
      </c>
      <c r="I3723" s="5">
        <v>398.33749965000004</v>
      </c>
      <c r="J3723" s="5">
        <v>4.2376329750000004</v>
      </c>
      <c r="K3723">
        <v>10663</v>
      </c>
      <c r="L3723" s="15">
        <v>8.8155303385538814E-3</v>
      </c>
      <c r="M3723" s="13">
        <v>2.5847997749226299</v>
      </c>
      <c r="N3723" s="15">
        <v>0</v>
      </c>
      <c r="O3723" s="5">
        <v>0</v>
      </c>
      <c r="P3723" s="5">
        <v>0</v>
      </c>
      <c r="Q3723" s="5">
        <f t="shared" si="644"/>
        <v>398.33749965000004</v>
      </c>
      <c r="R3723" s="5">
        <f t="shared" si="645"/>
        <v>-398.33749965000004</v>
      </c>
      <c r="S3723" s="15">
        <f t="shared" si="646"/>
        <v>-1</v>
      </c>
      <c r="T3723">
        <v>0</v>
      </c>
      <c r="U3723" s="5" t="str">
        <f t="shared" si="647"/>
        <v>NA</v>
      </c>
      <c r="V3723" s="15">
        <f t="shared" si="648"/>
        <v>0</v>
      </c>
      <c r="W3723" s="15">
        <f t="shared" si="649"/>
        <v>0</v>
      </c>
      <c r="X3723" s="5">
        <f t="shared" si="650"/>
        <v>0</v>
      </c>
      <c r="Y3723" s="5">
        <f t="shared" si="651"/>
        <v>358.50374968500006</v>
      </c>
      <c r="Z3723" s="5">
        <f t="shared" si="652"/>
        <v>-418.25437463250006</v>
      </c>
      <c r="AA3723" s="5">
        <f t="shared" si="653"/>
        <v>39.833749964999981</v>
      </c>
      <c r="AB3723" s="5">
        <f t="shared" si="654"/>
        <v>19.916874982500019</v>
      </c>
    </row>
    <row r="3724" spans="1:28" x14ac:dyDescent="0.55000000000000004">
      <c r="A3724" s="3" t="s">
        <v>53</v>
      </c>
      <c r="B3724" s="3" t="s">
        <v>5770</v>
      </c>
      <c r="C3724" t="s">
        <v>47</v>
      </c>
      <c r="D3724" s="3" t="s">
        <v>57</v>
      </c>
      <c r="E3724" s="3" t="s">
        <v>149</v>
      </c>
      <c r="F3724" s="3" t="s">
        <v>60</v>
      </c>
      <c r="G3724" s="5">
        <v>7.5</v>
      </c>
      <c r="H3724">
        <v>2</v>
      </c>
      <c r="I3724" s="5">
        <v>4.7625000000000002</v>
      </c>
      <c r="J3724" s="5">
        <v>2.3812500000000001</v>
      </c>
      <c r="K3724">
        <v>4</v>
      </c>
      <c r="L3724" s="15">
        <v>0.5</v>
      </c>
      <c r="M3724" s="13">
        <v>1.5</v>
      </c>
      <c r="N3724" s="15">
        <v>0</v>
      </c>
      <c r="O3724" s="5">
        <v>0</v>
      </c>
      <c r="P3724" s="5">
        <v>0</v>
      </c>
      <c r="Q3724" s="5">
        <f t="shared" si="644"/>
        <v>4.7625000000000002</v>
      </c>
      <c r="R3724" s="5">
        <f t="shared" si="645"/>
        <v>-4.7625000000000002</v>
      </c>
      <c r="S3724" s="15">
        <f t="shared" si="646"/>
        <v>-1</v>
      </c>
      <c r="T3724">
        <v>0</v>
      </c>
      <c r="U3724" s="5" t="str">
        <f t="shared" si="647"/>
        <v>NA</v>
      </c>
      <c r="V3724" s="15">
        <f t="shared" si="648"/>
        <v>0</v>
      </c>
      <c r="W3724" s="15">
        <f t="shared" si="649"/>
        <v>0</v>
      </c>
      <c r="X3724" s="5">
        <f t="shared" si="650"/>
        <v>0</v>
      </c>
      <c r="Y3724" s="5">
        <f t="shared" si="651"/>
        <v>4.2862499999999999</v>
      </c>
      <c r="Z3724" s="5">
        <f t="shared" si="652"/>
        <v>-5.0006250000000003</v>
      </c>
      <c r="AA3724" s="5">
        <f t="shared" si="653"/>
        <v>0.47625000000000028</v>
      </c>
      <c r="AB3724" s="5">
        <f t="shared" si="654"/>
        <v>0.23812500000000014</v>
      </c>
    </row>
    <row r="3725" spans="1:28" x14ac:dyDescent="0.55000000000000004">
      <c r="A3725" s="3" t="s">
        <v>53</v>
      </c>
      <c r="B3725" s="3" t="s">
        <v>5772</v>
      </c>
      <c r="C3725" t="s">
        <v>47</v>
      </c>
      <c r="D3725" s="3" t="s">
        <v>57</v>
      </c>
      <c r="E3725" s="3" t="s">
        <v>149</v>
      </c>
      <c r="F3725" s="3" t="s">
        <v>60</v>
      </c>
      <c r="G3725" s="5">
        <v>7.5</v>
      </c>
      <c r="H3725">
        <v>2</v>
      </c>
      <c r="I3725" s="5">
        <v>5.9625000000000004</v>
      </c>
      <c r="J3725" s="5">
        <v>2.9812500000000002</v>
      </c>
      <c r="K3725">
        <v>442</v>
      </c>
      <c r="L3725" s="15">
        <v>4.5248868778280504E-3</v>
      </c>
      <c r="M3725" s="13">
        <v>4.3477375565610901</v>
      </c>
      <c r="N3725" s="15">
        <v>0</v>
      </c>
      <c r="O3725" s="5">
        <v>0</v>
      </c>
      <c r="P3725" s="5">
        <v>0</v>
      </c>
      <c r="Q3725" s="5">
        <f t="shared" si="644"/>
        <v>5.9625000000000004</v>
      </c>
      <c r="R3725" s="5">
        <f t="shared" si="645"/>
        <v>-5.9625000000000004</v>
      </c>
      <c r="S3725" s="15">
        <f t="shared" si="646"/>
        <v>-1</v>
      </c>
      <c r="T3725">
        <v>0</v>
      </c>
      <c r="U3725" s="5" t="str">
        <f t="shared" si="647"/>
        <v>NA</v>
      </c>
      <c r="V3725" s="15">
        <f t="shared" si="648"/>
        <v>0</v>
      </c>
      <c r="W3725" s="15">
        <f t="shared" si="649"/>
        <v>0</v>
      </c>
      <c r="X3725" s="5">
        <f t="shared" si="650"/>
        <v>0</v>
      </c>
      <c r="Y3725" s="5">
        <f t="shared" si="651"/>
        <v>5.3662500000000009</v>
      </c>
      <c r="Z3725" s="5">
        <f t="shared" si="652"/>
        <v>-6.260625000000001</v>
      </c>
      <c r="AA3725" s="5">
        <f t="shared" si="653"/>
        <v>0.5962499999999995</v>
      </c>
      <c r="AB3725" s="5">
        <f t="shared" si="654"/>
        <v>0.29812500000000064</v>
      </c>
    </row>
    <row r="3726" spans="1:28" x14ac:dyDescent="0.55000000000000004">
      <c r="A3726" s="3" t="s">
        <v>53</v>
      </c>
      <c r="B3726" s="3" t="s">
        <v>2583</v>
      </c>
      <c r="C3726" t="s">
        <v>47</v>
      </c>
      <c r="D3726" s="3" t="s">
        <v>57</v>
      </c>
      <c r="E3726" s="3" t="s">
        <v>49</v>
      </c>
      <c r="F3726" s="3" t="s">
        <v>60</v>
      </c>
      <c r="G3726" s="5">
        <v>7.5</v>
      </c>
      <c r="H3726">
        <v>55</v>
      </c>
      <c r="I3726" s="5">
        <v>104.437499375</v>
      </c>
      <c r="J3726" s="5">
        <v>1.8988636249999999</v>
      </c>
      <c r="K3726">
        <v>2286</v>
      </c>
      <c r="L3726" s="15">
        <v>2.40594925634296E-2</v>
      </c>
      <c r="M3726" s="13">
        <v>2.23775153105862</v>
      </c>
      <c r="N3726" s="15">
        <v>0</v>
      </c>
      <c r="O3726" s="5">
        <v>0</v>
      </c>
      <c r="P3726" s="5">
        <v>0</v>
      </c>
      <c r="Q3726" s="5">
        <f t="shared" si="644"/>
        <v>104.437499375</v>
      </c>
      <c r="R3726" s="5">
        <f t="shared" si="645"/>
        <v>-104.437499375</v>
      </c>
      <c r="S3726" s="15">
        <f t="shared" si="646"/>
        <v>-1</v>
      </c>
      <c r="T3726">
        <v>0</v>
      </c>
      <c r="U3726" s="5" t="str">
        <f t="shared" si="647"/>
        <v>NA</v>
      </c>
      <c r="V3726" s="15">
        <f t="shared" si="648"/>
        <v>0</v>
      </c>
      <c r="W3726" s="15">
        <f t="shared" si="649"/>
        <v>0</v>
      </c>
      <c r="X3726" s="5">
        <f t="shared" si="650"/>
        <v>0</v>
      </c>
      <c r="Y3726" s="5">
        <f t="shared" si="651"/>
        <v>93.9937494375</v>
      </c>
      <c r="Z3726" s="5">
        <f t="shared" si="652"/>
        <v>-109.65937434375</v>
      </c>
      <c r="AA3726" s="5">
        <f t="shared" si="653"/>
        <v>10.443749937500002</v>
      </c>
      <c r="AB3726" s="5">
        <f t="shared" si="654"/>
        <v>5.2218749687500008</v>
      </c>
    </row>
    <row r="3727" spans="1:28" x14ac:dyDescent="0.55000000000000004">
      <c r="A3727" s="3" t="s">
        <v>53</v>
      </c>
      <c r="B3727" s="3" t="s">
        <v>216</v>
      </c>
      <c r="C3727" t="s">
        <v>47</v>
      </c>
      <c r="D3727" s="3" t="s">
        <v>57</v>
      </c>
      <c r="E3727" s="3" t="s">
        <v>49</v>
      </c>
      <c r="F3727" s="3" t="s">
        <v>60</v>
      </c>
      <c r="G3727" s="5">
        <v>7.5</v>
      </c>
      <c r="H3727">
        <v>325</v>
      </c>
      <c r="I3727" s="5">
        <v>1092.0749978125</v>
      </c>
      <c r="J3727" s="5">
        <v>3.3602307625000001</v>
      </c>
      <c r="K3727">
        <v>8230</v>
      </c>
      <c r="L3727" s="15">
        <v>3.9489671931956301E-2</v>
      </c>
      <c r="M3727" s="13">
        <v>2.7486148238153101</v>
      </c>
      <c r="N3727" s="15">
        <v>0</v>
      </c>
      <c r="O3727" s="5">
        <v>0</v>
      </c>
      <c r="P3727" s="5">
        <v>0</v>
      </c>
      <c r="Q3727" s="5">
        <f t="shared" si="644"/>
        <v>1092.0749978125</v>
      </c>
      <c r="R3727" s="5">
        <f t="shared" si="645"/>
        <v>-1092.0749978125</v>
      </c>
      <c r="S3727" s="15">
        <f t="shared" si="646"/>
        <v>-1</v>
      </c>
      <c r="T3727">
        <v>0</v>
      </c>
      <c r="U3727" s="5" t="str">
        <f t="shared" si="647"/>
        <v>NA</v>
      </c>
      <c r="V3727" s="15">
        <f t="shared" si="648"/>
        <v>0</v>
      </c>
      <c r="W3727" s="15">
        <f t="shared" si="649"/>
        <v>0</v>
      </c>
      <c r="X3727" s="5">
        <f t="shared" si="650"/>
        <v>0</v>
      </c>
      <c r="Y3727" s="5">
        <f t="shared" si="651"/>
        <v>982.86749803124997</v>
      </c>
      <c r="Z3727" s="5">
        <f t="shared" si="652"/>
        <v>-1146.6787477031251</v>
      </c>
      <c r="AA3727" s="5">
        <f t="shared" si="653"/>
        <v>109.20749978125002</v>
      </c>
      <c r="AB3727" s="5">
        <f t="shared" si="654"/>
        <v>54.603749890625068</v>
      </c>
    </row>
    <row r="3728" spans="1:28" x14ac:dyDescent="0.55000000000000004">
      <c r="A3728" s="3" t="s">
        <v>72</v>
      </c>
      <c r="B3728" s="3" t="s">
        <v>5776</v>
      </c>
      <c r="C3728" t="s">
        <v>47</v>
      </c>
      <c r="D3728" s="3" t="s">
        <v>144</v>
      </c>
      <c r="E3728" s="3" t="s">
        <v>5777</v>
      </c>
      <c r="F3728" s="3" t="s">
        <v>35</v>
      </c>
      <c r="G3728" s="5">
        <v>7.5</v>
      </c>
      <c r="H3728">
        <v>3</v>
      </c>
      <c r="I3728" s="5">
        <v>1.5874999875</v>
      </c>
      <c r="J3728" s="5">
        <v>0.5291666625</v>
      </c>
      <c r="K3728">
        <v>20</v>
      </c>
      <c r="L3728" s="15">
        <v>0.15</v>
      </c>
      <c r="M3728" s="13">
        <v>1</v>
      </c>
      <c r="N3728" s="15">
        <v>0</v>
      </c>
      <c r="O3728" s="5">
        <v>0</v>
      </c>
      <c r="P3728" s="5">
        <v>0</v>
      </c>
      <c r="Q3728" s="5">
        <f t="shared" si="644"/>
        <v>1.5874999875</v>
      </c>
      <c r="R3728" s="5">
        <f t="shared" si="645"/>
        <v>-1.5874999875</v>
      </c>
      <c r="S3728" s="15">
        <f t="shared" si="646"/>
        <v>-1</v>
      </c>
      <c r="T3728">
        <v>0</v>
      </c>
      <c r="U3728" s="5" t="str">
        <f t="shared" si="647"/>
        <v>NA</v>
      </c>
      <c r="V3728" s="15">
        <f t="shared" si="648"/>
        <v>0</v>
      </c>
      <c r="W3728" s="15">
        <f t="shared" si="649"/>
        <v>0</v>
      </c>
      <c r="X3728" s="5">
        <f t="shared" si="650"/>
        <v>0</v>
      </c>
      <c r="Y3728" s="5">
        <f t="shared" si="651"/>
        <v>1.4287499887499999</v>
      </c>
      <c r="Z3728" s="5">
        <f t="shared" si="652"/>
        <v>-1.6668749868750001</v>
      </c>
      <c r="AA3728" s="5">
        <f t="shared" si="653"/>
        <v>0.15874999875000007</v>
      </c>
      <c r="AB3728" s="5">
        <f t="shared" si="654"/>
        <v>7.9374999375000144E-2</v>
      </c>
    </row>
    <row r="3729" spans="1:28" x14ac:dyDescent="0.55000000000000004">
      <c r="A3729" s="3" t="s">
        <v>72</v>
      </c>
      <c r="B3729" s="3" t="s">
        <v>5779</v>
      </c>
      <c r="C3729" t="s">
        <v>47</v>
      </c>
      <c r="D3729" s="3" t="s">
        <v>144</v>
      </c>
      <c r="E3729" s="3" t="s">
        <v>5777</v>
      </c>
      <c r="F3729" s="3" t="s">
        <v>35</v>
      </c>
      <c r="G3729" s="5">
        <v>7.5</v>
      </c>
      <c r="H3729">
        <v>1</v>
      </c>
      <c r="I3729" s="5">
        <v>1.6</v>
      </c>
      <c r="J3729" s="5">
        <v>1.6</v>
      </c>
      <c r="K3729">
        <v>3</v>
      </c>
      <c r="L3729" s="15">
        <v>0.33333333333333298</v>
      </c>
      <c r="M3729" s="13">
        <v>1</v>
      </c>
      <c r="N3729" s="15">
        <v>0</v>
      </c>
      <c r="O3729" s="5">
        <v>0</v>
      </c>
      <c r="P3729" s="5">
        <v>0</v>
      </c>
      <c r="Q3729" s="5">
        <f t="shared" si="644"/>
        <v>1.6</v>
      </c>
      <c r="R3729" s="5">
        <f t="shared" si="645"/>
        <v>-1.6</v>
      </c>
      <c r="S3729" s="15">
        <f t="shared" si="646"/>
        <v>-1</v>
      </c>
      <c r="T3729">
        <v>0</v>
      </c>
      <c r="U3729" s="5" t="str">
        <f t="shared" si="647"/>
        <v>NA</v>
      </c>
      <c r="V3729" s="15">
        <f t="shared" si="648"/>
        <v>0</v>
      </c>
      <c r="W3729" s="15">
        <f t="shared" si="649"/>
        <v>0</v>
      </c>
      <c r="X3729" s="5">
        <f t="shared" si="650"/>
        <v>0</v>
      </c>
      <c r="Y3729" s="5">
        <f t="shared" si="651"/>
        <v>1.4400000000000002</v>
      </c>
      <c r="Z3729" s="5">
        <f t="shared" si="652"/>
        <v>-1.6800000000000002</v>
      </c>
      <c r="AA3729" s="5">
        <f t="shared" si="653"/>
        <v>0.15999999999999992</v>
      </c>
      <c r="AB3729" s="5">
        <f t="shared" si="654"/>
        <v>8.0000000000000071E-2</v>
      </c>
    </row>
    <row r="3730" spans="1:28" x14ac:dyDescent="0.55000000000000004">
      <c r="A3730" s="3" t="s">
        <v>72</v>
      </c>
      <c r="B3730" s="3" t="s">
        <v>5781</v>
      </c>
      <c r="C3730" t="s">
        <v>47</v>
      </c>
      <c r="D3730" s="3" t="s">
        <v>144</v>
      </c>
      <c r="E3730" s="3" t="s">
        <v>5777</v>
      </c>
      <c r="F3730" s="3" t="s">
        <v>35</v>
      </c>
      <c r="G3730" s="5">
        <v>7.5</v>
      </c>
      <c r="H3730">
        <v>2</v>
      </c>
      <c r="I3730" s="5">
        <v>3.3125</v>
      </c>
      <c r="J3730" s="5">
        <v>1.65625</v>
      </c>
      <c r="K3730">
        <v>4</v>
      </c>
      <c r="L3730" s="15">
        <v>0.5</v>
      </c>
      <c r="M3730" s="13">
        <v>1</v>
      </c>
      <c r="N3730" s="15">
        <v>0</v>
      </c>
      <c r="O3730" s="5">
        <v>0</v>
      </c>
      <c r="P3730" s="5">
        <v>0</v>
      </c>
      <c r="Q3730" s="5">
        <f t="shared" si="644"/>
        <v>3.3125</v>
      </c>
      <c r="R3730" s="5">
        <f t="shared" si="645"/>
        <v>-3.3125</v>
      </c>
      <c r="S3730" s="15">
        <f t="shared" si="646"/>
        <v>-1</v>
      </c>
      <c r="T3730">
        <v>0</v>
      </c>
      <c r="U3730" s="5" t="str">
        <f t="shared" si="647"/>
        <v>NA</v>
      </c>
      <c r="V3730" s="15">
        <f t="shared" si="648"/>
        <v>0</v>
      </c>
      <c r="W3730" s="15">
        <f t="shared" si="649"/>
        <v>0</v>
      </c>
      <c r="X3730" s="5">
        <f t="shared" si="650"/>
        <v>0</v>
      </c>
      <c r="Y3730" s="5">
        <f t="shared" si="651"/>
        <v>2.9812500000000002</v>
      </c>
      <c r="Z3730" s="5">
        <f t="shared" si="652"/>
        <v>-3.4781250000000004</v>
      </c>
      <c r="AA3730" s="5">
        <f t="shared" si="653"/>
        <v>0.33124999999999982</v>
      </c>
      <c r="AB3730" s="5">
        <f t="shared" si="654"/>
        <v>0.16562500000000036</v>
      </c>
    </row>
    <row r="3731" spans="1:28" x14ac:dyDescent="0.55000000000000004">
      <c r="A3731" s="3" t="s">
        <v>72</v>
      </c>
      <c r="B3731" s="3" t="s">
        <v>5783</v>
      </c>
      <c r="C3731" t="s">
        <v>47</v>
      </c>
      <c r="D3731" s="3" t="s">
        <v>144</v>
      </c>
      <c r="E3731" s="3" t="s">
        <v>5777</v>
      </c>
      <c r="F3731" s="3" t="s">
        <v>35</v>
      </c>
      <c r="G3731" s="5">
        <v>7.5</v>
      </c>
      <c r="H3731">
        <v>13</v>
      </c>
      <c r="I3731" s="5">
        <v>46.3999999125</v>
      </c>
      <c r="J3731" s="5">
        <v>3.5692307625000002</v>
      </c>
      <c r="K3731">
        <v>1246</v>
      </c>
      <c r="L3731" s="15">
        <v>1.04333868378812E-2</v>
      </c>
      <c r="M3731" s="13">
        <v>1.36519261637239</v>
      </c>
      <c r="N3731" s="15">
        <v>0</v>
      </c>
      <c r="O3731" s="5">
        <v>0</v>
      </c>
      <c r="P3731" s="5">
        <v>0</v>
      </c>
      <c r="Q3731" s="5">
        <f t="shared" si="644"/>
        <v>46.3999999125</v>
      </c>
      <c r="R3731" s="5">
        <f t="shared" si="645"/>
        <v>-46.3999999125</v>
      </c>
      <c r="S3731" s="15">
        <f t="shared" si="646"/>
        <v>-1</v>
      </c>
      <c r="T3731">
        <v>0</v>
      </c>
      <c r="U3731" s="5" t="str">
        <f t="shared" si="647"/>
        <v>NA</v>
      </c>
      <c r="V3731" s="15">
        <f t="shared" si="648"/>
        <v>0</v>
      </c>
      <c r="W3731" s="15">
        <f t="shared" si="649"/>
        <v>0</v>
      </c>
      <c r="X3731" s="5">
        <f t="shared" si="650"/>
        <v>0</v>
      </c>
      <c r="Y3731" s="5">
        <f t="shared" si="651"/>
        <v>41.759999921249999</v>
      </c>
      <c r="Z3731" s="5">
        <f t="shared" si="652"/>
        <v>-48.719999908125004</v>
      </c>
      <c r="AA3731" s="5">
        <f t="shared" si="653"/>
        <v>4.6399999912500007</v>
      </c>
      <c r="AB3731" s="5">
        <f t="shared" si="654"/>
        <v>2.3199999956250039</v>
      </c>
    </row>
    <row r="3732" spans="1:28" x14ac:dyDescent="0.55000000000000004">
      <c r="A3732" s="3" t="s">
        <v>63</v>
      </c>
      <c r="B3732" s="3" t="s">
        <v>5785</v>
      </c>
      <c r="C3732" t="s">
        <v>66</v>
      </c>
      <c r="D3732" s="3" t="s">
        <v>36</v>
      </c>
      <c r="E3732" s="3" t="s">
        <v>36</v>
      </c>
      <c r="F3732" s="3" t="s">
        <v>35</v>
      </c>
      <c r="G3732" s="5">
        <v>7.5</v>
      </c>
      <c r="H3732">
        <v>2</v>
      </c>
      <c r="I3732" s="5">
        <v>0.38750000000000001</v>
      </c>
      <c r="J3732" s="5">
        <v>0.19375000000000001</v>
      </c>
      <c r="K3732">
        <v>6</v>
      </c>
      <c r="L3732" s="15">
        <v>0.33333333333333298</v>
      </c>
      <c r="M3732" s="13">
        <v>1</v>
      </c>
      <c r="N3732" s="15">
        <v>0</v>
      </c>
      <c r="O3732" s="5">
        <v>0</v>
      </c>
      <c r="P3732" s="5">
        <v>0</v>
      </c>
      <c r="Q3732" s="5">
        <f t="shared" si="644"/>
        <v>0.38750000000000001</v>
      </c>
      <c r="R3732" s="5">
        <f t="shared" si="645"/>
        <v>-0.38750000000000001</v>
      </c>
      <c r="S3732" s="15">
        <f t="shared" si="646"/>
        <v>-1</v>
      </c>
      <c r="T3732">
        <v>0</v>
      </c>
      <c r="U3732" s="5" t="str">
        <f t="shared" si="647"/>
        <v>NA</v>
      </c>
      <c r="V3732" s="15">
        <f t="shared" si="648"/>
        <v>0</v>
      </c>
      <c r="W3732" s="15">
        <f t="shared" si="649"/>
        <v>0</v>
      </c>
      <c r="X3732" s="5">
        <f t="shared" si="650"/>
        <v>0</v>
      </c>
      <c r="Y3732" s="5">
        <f t="shared" si="651"/>
        <v>0.34875</v>
      </c>
      <c r="Z3732" s="5">
        <f t="shared" si="652"/>
        <v>-0.40687500000000004</v>
      </c>
      <c r="AA3732" s="5">
        <f t="shared" si="653"/>
        <v>3.8750000000000007E-2</v>
      </c>
      <c r="AB3732" s="5">
        <f t="shared" si="654"/>
        <v>1.9375000000000031E-2</v>
      </c>
    </row>
    <row r="3733" spans="1:28" x14ac:dyDescent="0.55000000000000004">
      <c r="A3733" s="3" t="s">
        <v>63</v>
      </c>
      <c r="B3733" s="3" t="s">
        <v>5787</v>
      </c>
      <c r="C3733" t="s">
        <v>66</v>
      </c>
      <c r="D3733" s="3" t="s">
        <v>36</v>
      </c>
      <c r="E3733" s="3" t="s">
        <v>36</v>
      </c>
      <c r="F3733" s="3" t="s">
        <v>35</v>
      </c>
      <c r="G3733" s="5">
        <v>7.5</v>
      </c>
      <c r="H3733">
        <v>4</v>
      </c>
      <c r="I3733" s="5">
        <v>0.51249999999999996</v>
      </c>
      <c r="J3733" s="5">
        <v>0.12812499999999999</v>
      </c>
      <c r="K3733">
        <v>56</v>
      </c>
      <c r="L3733" s="15">
        <v>7.1428571428571397E-2</v>
      </c>
      <c r="M3733" s="13">
        <v>0.96428571428571397</v>
      </c>
      <c r="N3733" s="15">
        <v>0</v>
      </c>
      <c r="O3733" s="5">
        <v>0</v>
      </c>
      <c r="P3733" s="5">
        <v>0</v>
      </c>
      <c r="Q3733" s="5">
        <f t="shared" si="644"/>
        <v>0.51249999999999996</v>
      </c>
      <c r="R3733" s="5">
        <f t="shared" si="645"/>
        <v>-0.51249999999999996</v>
      </c>
      <c r="S3733" s="15">
        <f t="shared" si="646"/>
        <v>-1</v>
      </c>
      <c r="T3733">
        <v>0</v>
      </c>
      <c r="U3733" s="5" t="str">
        <f t="shared" si="647"/>
        <v>NA</v>
      </c>
      <c r="V3733" s="15">
        <f t="shared" si="648"/>
        <v>0</v>
      </c>
      <c r="W3733" s="15">
        <f t="shared" si="649"/>
        <v>0</v>
      </c>
      <c r="X3733" s="5">
        <f t="shared" si="650"/>
        <v>0</v>
      </c>
      <c r="Y3733" s="5">
        <f t="shared" si="651"/>
        <v>0.46124999999999999</v>
      </c>
      <c r="Z3733" s="5">
        <f t="shared" si="652"/>
        <v>-0.53812499999999996</v>
      </c>
      <c r="AA3733" s="5">
        <f t="shared" si="653"/>
        <v>5.1249999999999962E-2</v>
      </c>
      <c r="AB3733" s="5">
        <f t="shared" si="654"/>
        <v>2.5625000000000009E-2</v>
      </c>
    </row>
    <row r="3734" spans="1:28" x14ac:dyDescent="0.55000000000000004">
      <c r="A3734" s="3" t="s">
        <v>63</v>
      </c>
      <c r="B3734" s="3" t="s">
        <v>2287</v>
      </c>
      <c r="C3734" t="s">
        <v>66</v>
      </c>
      <c r="D3734" s="3" t="s">
        <v>36</v>
      </c>
      <c r="E3734" s="3" t="s">
        <v>36</v>
      </c>
      <c r="F3734" s="3" t="s">
        <v>35</v>
      </c>
      <c r="G3734" s="5">
        <v>7.5</v>
      </c>
      <c r="H3734">
        <v>1</v>
      </c>
      <c r="I3734" s="5">
        <v>0.85</v>
      </c>
      <c r="J3734" s="5">
        <v>0.85</v>
      </c>
      <c r="K3734">
        <v>45</v>
      </c>
      <c r="L3734" s="15">
        <v>2.2222222222222202E-2</v>
      </c>
      <c r="M3734" s="13">
        <v>1</v>
      </c>
      <c r="N3734" s="15">
        <v>0</v>
      </c>
      <c r="O3734" s="5">
        <v>0</v>
      </c>
      <c r="P3734" s="5">
        <v>0</v>
      </c>
      <c r="Q3734" s="5">
        <f t="shared" si="644"/>
        <v>0.85</v>
      </c>
      <c r="R3734" s="5">
        <f t="shared" si="645"/>
        <v>-0.85</v>
      </c>
      <c r="S3734" s="15">
        <f t="shared" si="646"/>
        <v>-1</v>
      </c>
      <c r="T3734">
        <v>0</v>
      </c>
      <c r="U3734" s="5" t="str">
        <f t="shared" si="647"/>
        <v>NA</v>
      </c>
      <c r="V3734" s="15">
        <f t="shared" si="648"/>
        <v>0</v>
      </c>
      <c r="W3734" s="15">
        <f t="shared" si="649"/>
        <v>0</v>
      </c>
      <c r="X3734" s="5">
        <f t="shared" si="650"/>
        <v>0</v>
      </c>
      <c r="Y3734" s="5">
        <f t="shared" si="651"/>
        <v>0.76500000000000001</v>
      </c>
      <c r="Z3734" s="5">
        <f t="shared" si="652"/>
        <v>-0.89249999999999996</v>
      </c>
      <c r="AA3734" s="5">
        <f t="shared" si="653"/>
        <v>8.4999999999999964E-2</v>
      </c>
      <c r="AB3734" s="5">
        <f t="shared" si="654"/>
        <v>4.2499999999999982E-2</v>
      </c>
    </row>
    <row r="3735" spans="1:28" x14ac:dyDescent="0.55000000000000004">
      <c r="A3735" s="3" t="s">
        <v>63</v>
      </c>
      <c r="B3735" s="3" t="s">
        <v>5790</v>
      </c>
      <c r="C3735" t="s">
        <v>31</v>
      </c>
      <c r="D3735" s="3" t="s">
        <v>36</v>
      </c>
      <c r="E3735" s="3" t="s">
        <v>36</v>
      </c>
      <c r="F3735" s="3" t="s">
        <v>35</v>
      </c>
      <c r="G3735" s="5">
        <v>7.5</v>
      </c>
      <c r="H3735">
        <v>52</v>
      </c>
      <c r="I3735" s="5">
        <v>8.7499997000000018</v>
      </c>
      <c r="J3735" s="5">
        <v>0.16826922500000002</v>
      </c>
      <c r="K3735">
        <v>438</v>
      </c>
      <c r="L3735" s="15">
        <v>0.11872146118721499</v>
      </c>
      <c r="M3735" s="13">
        <v>1.18196347031963</v>
      </c>
      <c r="N3735" s="15">
        <v>0</v>
      </c>
      <c r="O3735" s="5">
        <v>0</v>
      </c>
      <c r="P3735" s="5">
        <v>0</v>
      </c>
      <c r="Q3735" s="5">
        <f t="shared" si="644"/>
        <v>8.7499997000000018</v>
      </c>
      <c r="R3735" s="5">
        <f t="shared" si="645"/>
        <v>-8.7499997000000018</v>
      </c>
      <c r="S3735" s="15">
        <f t="shared" si="646"/>
        <v>-1</v>
      </c>
      <c r="T3735">
        <v>0</v>
      </c>
      <c r="U3735" s="5" t="str">
        <f t="shared" si="647"/>
        <v>NA</v>
      </c>
      <c r="V3735" s="15">
        <f t="shared" si="648"/>
        <v>0</v>
      </c>
      <c r="W3735" s="15">
        <f t="shared" si="649"/>
        <v>0</v>
      </c>
      <c r="X3735" s="5">
        <f t="shared" si="650"/>
        <v>0</v>
      </c>
      <c r="Y3735" s="5">
        <f t="shared" si="651"/>
        <v>7.8749997300000016</v>
      </c>
      <c r="Z3735" s="5">
        <f t="shared" si="652"/>
        <v>-9.1874996850000024</v>
      </c>
      <c r="AA3735" s="5">
        <f t="shared" si="653"/>
        <v>0.87499997000000018</v>
      </c>
      <c r="AB3735" s="5">
        <f t="shared" si="654"/>
        <v>0.43749998500000054</v>
      </c>
    </row>
    <row r="3736" spans="1:28" x14ac:dyDescent="0.55000000000000004">
      <c r="A3736" s="3" t="s">
        <v>63</v>
      </c>
      <c r="B3736" s="3" t="s">
        <v>208</v>
      </c>
      <c r="C3736" t="s">
        <v>31</v>
      </c>
      <c r="D3736" s="3" t="s">
        <v>36</v>
      </c>
      <c r="E3736" s="3" t="s">
        <v>36</v>
      </c>
      <c r="F3736" s="3" t="s">
        <v>67</v>
      </c>
      <c r="G3736" s="5">
        <v>7.5</v>
      </c>
      <c r="H3736">
        <v>130</v>
      </c>
      <c r="I3736" s="5">
        <v>37.262499624999997</v>
      </c>
      <c r="J3736" s="5">
        <v>0.2866346125</v>
      </c>
      <c r="K3736">
        <v>1749</v>
      </c>
      <c r="L3736" s="15">
        <v>7.432818753573471E-2</v>
      </c>
      <c r="M3736" s="13">
        <v>1.8871355060034301</v>
      </c>
      <c r="N3736" s="15">
        <v>0</v>
      </c>
      <c r="O3736" s="5">
        <v>0</v>
      </c>
      <c r="P3736" s="5">
        <v>0</v>
      </c>
      <c r="Q3736" s="5">
        <f t="shared" si="644"/>
        <v>37.262499624999997</v>
      </c>
      <c r="R3736" s="5">
        <f t="shared" si="645"/>
        <v>-37.262499624999997</v>
      </c>
      <c r="S3736" s="15">
        <f t="shared" si="646"/>
        <v>-1</v>
      </c>
      <c r="T3736">
        <v>0</v>
      </c>
      <c r="U3736" s="5" t="str">
        <f t="shared" si="647"/>
        <v>NA</v>
      </c>
      <c r="V3736" s="15">
        <f t="shared" si="648"/>
        <v>0</v>
      </c>
      <c r="W3736" s="15">
        <f t="shared" si="649"/>
        <v>0</v>
      </c>
      <c r="X3736" s="5">
        <f t="shared" si="650"/>
        <v>0</v>
      </c>
      <c r="Y3736" s="5">
        <f t="shared" si="651"/>
        <v>33.536249662499998</v>
      </c>
      <c r="Z3736" s="5">
        <f t="shared" si="652"/>
        <v>-39.12562460625</v>
      </c>
      <c r="AA3736" s="5">
        <f t="shared" si="653"/>
        <v>3.726249962499999</v>
      </c>
      <c r="AB3736" s="5">
        <f t="shared" si="654"/>
        <v>1.863124981250003</v>
      </c>
    </row>
    <row r="3737" spans="1:28" x14ac:dyDescent="0.55000000000000004">
      <c r="A3737" s="3" t="s">
        <v>79</v>
      </c>
      <c r="B3737" s="3" t="s">
        <v>5793</v>
      </c>
      <c r="C3737" t="s">
        <v>66</v>
      </c>
      <c r="D3737" s="3" t="s">
        <v>36</v>
      </c>
      <c r="E3737" s="3" t="s">
        <v>36</v>
      </c>
      <c r="F3737" s="3" t="s">
        <v>35</v>
      </c>
      <c r="G3737" s="5">
        <v>7.5</v>
      </c>
      <c r="H3737">
        <v>2</v>
      </c>
      <c r="I3737" s="5">
        <v>0.25</v>
      </c>
      <c r="J3737" s="5">
        <v>0.125</v>
      </c>
      <c r="K3737">
        <v>30</v>
      </c>
      <c r="L3737" s="15">
        <v>6.6666666666666693E-2</v>
      </c>
      <c r="M3737" s="13">
        <v>1</v>
      </c>
      <c r="N3737" s="15">
        <v>0</v>
      </c>
      <c r="O3737" s="5">
        <v>0</v>
      </c>
      <c r="P3737" s="5">
        <v>0</v>
      </c>
      <c r="Q3737" s="5">
        <f t="shared" si="644"/>
        <v>0.25</v>
      </c>
      <c r="R3737" s="5">
        <f t="shared" si="645"/>
        <v>-0.25</v>
      </c>
      <c r="S3737" s="15">
        <f t="shared" si="646"/>
        <v>-1</v>
      </c>
      <c r="T3737">
        <v>0</v>
      </c>
      <c r="U3737" s="5" t="str">
        <f t="shared" si="647"/>
        <v>NA</v>
      </c>
      <c r="V3737" s="15">
        <f t="shared" si="648"/>
        <v>0</v>
      </c>
      <c r="W3737" s="15">
        <f t="shared" si="649"/>
        <v>0</v>
      </c>
      <c r="X3737" s="5">
        <f t="shared" si="650"/>
        <v>0</v>
      </c>
      <c r="Y3737" s="5">
        <f t="shared" si="651"/>
        <v>0.22500000000000001</v>
      </c>
      <c r="Z3737" s="5">
        <f t="shared" si="652"/>
        <v>-0.26250000000000001</v>
      </c>
      <c r="AA3737" s="5">
        <f t="shared" si="653"/>
        <v>2.4999999999999994E-2</v>
      </c>
      <c r="AB3737" s="5">
        <f t="shared" si="654"/>
        <v>1.2500000000000011E-2</v>
      </c>
    </row>
    <row r="3738" spans="1:28" x14ac:dyDescent="0.55000000000000004">
      <c r="A3738" s="3" t="s">
        <v>79</v>
      </c>
      <c r="B3738" s="3" t="s">
        <v>662</v>
      </c>
      <c r="C3738" t="s">
        <v>66</v>
      </c>
      <c r="D3738" s="3" t="s">
        <v>36</v>
      </c>
      <c r="E3738" s="3" t="s">
        <v>36</v>
      </c>
      <c r="F3738" s="3" t="s">
        <v>35</v>
      </c>
      <c r="G3738" s="5">
        <v>7.5</v>
      </c>
      <c r="H3738">
        <v>1</v>
      </c>
      <c r="I3738" s="5">
        <v>0.5</v>
      </c>
      <c r="J3738" s="5">
        <v>0.5</v>
      </c>
      <c r="K3738">
        <v>75</v>
      </c>
      <c r="L3738" s="15">
        <v>1.3333333333333299E-2</v>
      </c>
      <c r="M3738" s="13">
        <v>1.3173333333333299</v>
      </c>
      <c r="N3738" s="15">
        <v>0</v>
      </c>
      <c r="O3738" s="5">
        <v>0</v>
      </c>
      <c r="P3738" s="5">
        <v>0</v>
      </c>
      <c r="Q3738" s="5">
        <f t="shared" si="644"/>
        <v>0.5</v>
      </c>
      <c r="R3738" s="5">
        <f t="shared" si="645"/>
        <v>-0.5</v>
      </c>
      <c r="S3738" s="15">
        <f t="shared" si="646"/>
        <v>-1</v>
      </c>
      <c r="T3738">
        <v>0</v>
      </c>
      <c r="U3738" s="5" t="str">
        <f t="shared" si="647"/>
        <v>NA</v>
      </c>
      <c r="V3738" s="15">
        <f t="shared" si="648"/>
        <v>0</v>
      </c>
      <c r="W3738" s="15">
        <f t="shared" si="649"/>
        <v>0</v>
      </c>
      <c r="X3738" s="5">
        <f t="shared" si="650"/>
        <v>0</v>
      </c>
      <c r="Y3738" s="5">
        <f t="shared" si="651"/>
        <v>0.45</v>
      </c>
      <c r="Z3738" s="5">
        <f t="shared" si="652"/>
        <v>-0.52500000000000002</v>
      </c>
      <c r="AA3738" s="5">
        <f t="shared" si="653"/>
        <v>4.9999999999999989E-2</v>
      </c>
      <c r="AB3738" s="5">
        <f t="shared" si="654"/>
        <v>2.5000000000000022E-2</v>
      </c>
    </row>
    <row r="3739" spans="1:28" x14ac:dyDescent="0.55000000000000004">
      <c r="A3739" s="3" t="s">
        <v>79</v>
      </c>
      <c r="B3739" s="3" t="s">
        <v>2462</v>
      </c>
      <c r="C3739" t="s">
        <v>66</v>
      </c>
      <c r="D3739" s="3" t="s">
        <v>36</v>
      </c>
      <c r="E3739" s="3" t="s">
        <v>36</v>
      </c>
      <c r="F3739" s="3" t="s">
        <v>35</v>
      </c>
      <c r="G3739" s="5">
        <v>7.5</v>
      </c>
      <c r="H3739">
        <v>1</v>
      </c>
      <c r="I3739" s="5">
        <v>0.875</v>
      </c>
      <c r="J3739" s="5">
        <v>0.875</v>
      </c>
      <c r="K3739">
        <v>63</v>
      </c>
      <c r="L3739" s="15">
        <v>1.58730158730159E-2</v>
      </c>
      <c r="M3739" s="13">
        <v>1.53968253968254</v>
      </c>
      <c r="N3739" s="15">
        <v>0</v>
      </c>
      <c r="O3739" s="5">
        <v>0</v>
      </c>
      <c r="P3739" s="5">
        <v>0</v>
      </c>
      <c r="Q3739" s="5">
        <f t="shared" si="644"/>
        <v>0.875</v>
      </c>
      <c r="R3739" s="5">
        <f t="shared" si="645"/>
        <v>-0.875</v>
      </c>
      <c r="S3739" s="15">
        <f t="shared" si="646"/>
        <v>-1</v>
      </c>
      <c r="T3739">
        <v>0</v>
      </c>
      <c r="U3739" s="5" t="str">
        <f t="shared" si="647"/>
        <v>NA</v>
      </c>
      <c r="V3739" s="15">
        <f t="shared" si="648"/>
        <v>0</v>
      </c>
      <c r="W3739" s="15">
        <f t="shared" si="649"/>
        <v>0</v>
      </c>
      <c r="X3739" s="5">
        <f t="shared" si="650"/>
        <v>0</v>
      </c>
      <c r="Y3739" s="5">
        <f t="shared" si="651"/>
        <v>0.78749999999999998</v>
      </c>
      <c r="Z3739" s="5">
        <f t="shared" si="652"/>
        <v>-0.91875000000000007</v>
      </c>
      <c r="AA3739" s="5">
        <f t="shared" si="653"/>
        <v>8.7500000000000022E-2</v>
      </c>
      <c r="AB3739" s="5">
        <f t="shared" si="654"/>
        <v>4.3750000000000067E-2</v>
      </c>
    </row>
    <row r="3740" spans="1:28" x14ac:dyDescent="0.55000000000000004">
      <c r="A3740" s="3" t="s">
        <v>79</v>
      </c>
      <c r="B3740" s="3" t="s">
        <v>5797</v>
      </c>
      <c r="C3740" t="s">
        <v>66</v>
      </c>
      <c r="D3740" s="3" t="s">
        <v>36</v>
      </c>
      <c r="E3740" s="3" t="s">
        <v>36</v>
      </c>
      <c r="F3740" s="3" t="s">
        <v>35</v>
      </c>
      <c r="G3740" s="5">
        <v>7.5</v>
      </c>
      <c r="H3740">
        <v>2</v>
      </c>
      <c r="I3740" s="5">
        <v>1.0249999999999999</v>
      </c>
      <c r="J3740" s="5">
        <v>0.51249999999999996</v>
      </c>
      <c r="K3740">
        <v>19</v>
      </c>
      <c r="L3740" s="15">
        <v>0.10526315789473699</v>
      </c>
      <c r="M3740" s="13">
        <v>1</v>
      </c>
      <c r="N3740" s="15">
        <v>0</v>
      </c>
      <c r="O3740" s="5">
        <v>0</v>
      </c>
      <c r="P3740" s="5">
        <v>0</v>
      </c>
      <c r="Q3740" s="5">
        <f t="shared" si="644"/>
        <v>1.0249999999999999</v>
      </c>
      <c r="R3740" s="5">
        <f t="shared" si="645"/>
        <v>-1.0249999999999999</v>
      </c>
      <c r="S3740" s="15">
        <f t="shared" si="646"/>
        <v>-1</v>
      </c>
      <c r="T3740">
        <v>0</v>
      </c>
      <c r="U3740" s="5" t="str">
        <f t="shared" si="647"/>
        <v>NA</v>
      </c>
      <c r="V3740" s="15">
        <f t="shared" si="648"/>
        <v>0</v>
      </c>
      <c r="W3740" s="15">
        <f t="shared" si="649"/>
        <v>0</v>
      </c>
      <c r="X3740" s="5">
        <f t="shared" si="650"/>
        <v>0</v>
      </c>
      <c r="Y3740" s="5">
        <f t="shared" si="651"/>
        <v>0.92249999999999999</v>
      </c>
      <c r="Z3740" s="5">
        <f t="shared" si="652"/>
        <v>-1.0762499999999999</v>
      </c>
      <c r="AA3740" s="5">
        <f t="shared" si="653"/>
        <v>0.10249999999999992</v>
      </c>
      <c r="AB3740" s="5">
        <f t="shared" si="654"/>
        <v>5.1250000000000018E-2</v>
      </c>
    </row>
    <row r="3741" spans="1:28" x14ac:dyDescent="0.55000000000000004">
      <c r="A3741" s="3" t="s">
        <v>79</v>
      </c>
      <c r="B3741" s="3" t="s">
        <v>5799</v>
      </c>
      <c r="C3741" t="s">
        <v>66</v>
      </c>
      <c r="D3741" s="3" t="s">
        <v>36</v>
      </c>
      <c r="E3741" s="3" t="s">
        <v>36</v>
      </c>
      <c r="F3741" s="3" t="s">
        <v>35</v>
      </c>
      <c r="G3741" s="5">
        <v>7.5</v>
      </c>
      <c r="H3741">
        <v>2</v>
      </c>
      <c r="I3741" s="5">
        <v>3.1</v>
      </c>
      <c r="J3741" s="5">
        <v>1.55</v>
      </c>
      <c r="K3741">
        <v>137</v>
      </c>
      <c r="L3741" s="15">
        <v>1.4598540145985399E-2</v>
      </c>
      <c r="M3741" s="13">
        <v>1.2678832116788299</v>
      </c>
      <c r="N3741" s="15">
        <v>0</v>
      </c>
      <c r="O3741" s="5">
        <v>0</v>
      </c>
      <c r="P3741" s="5">
        <v>0</v>
      </c>
      <c r="Q3741" s="5">
        <f t="shared" si="644"/>
        <v>3.1</v>
      </c>
      <c r="R3741" s="5">
        <f t="shared" si="645"/>
        <v>-3.1</v>
      </c>
      <c r="S3741" s="15">
        <f t="shared" si="646"/>
        <v>-1</v>
      </c>
      <c r="T3741">
        <v>0</v>
      </c>
      <c r="U3741" s="5" t="str">
        <f t="shared" si="647"/>
        <v>NA</v>
      </c>
      <c r="V3741" s="15">
        <f t="shared" si="648"/>
        <v>0</v>
      </c>
      <c r="W3741" s="15">
        <f t="shared" si="649"/>
        <v>0</v>
      </c>
      <c r="X3741" s="5">
        <f t="shared" si="650"/>
        <v>0</v>
      </c>
      <c r="Y3741" s="5">
        <f t="shared" si="651"/>
        <v>2.79</v>
      </c>
      <c r="Z3741" s="5">
        <f t="shared" si="652"/>
        <v>-3.2550000000000003</v>
      </c>
      <c r="AA3741" s="5">
        <f t="shared" si="653"/>
        <v>0.31000000000000005</v>
      </c>
      <c r="AB3741" s="5">
        <f t="shared" si="654"/>
        <v>0.15500000000000025</v>
      </c>
    </row>
    <row r="3742" spans="1:28" x14ac:dyDescent="0.55000000000000004">
      <c r="A3742" s="3" t="s">
        <v>79</v>
      </c>
      <c r="B3742" s="3" t="s">
        <v>334</v>
      </c>
      <c r="C3742" t="s">
        <v>66</v>
      </c>
      <c r="D3742" s="3" t="s">
        <v>36</v>
      </c>
      <c r="E3742" s="3" t="s">
        <v>36</v>
      </c>
      <c r="F3742" s="3" t="s">
        <v>35</v>
      </c>
      <c r="G3742" s="5">
        <v>7.5</v>
      </c>
      <c r="H3742">
        <v>15</v>
      </c>
      <c r="I3742" s="5">
        <v>5.3749998750000003</v>
      </c>
      <c r="J3742" s="5">
        <v>0.35833332500000004</v>
      </c>
      <c r="K3742">
        <v>2386</v>
      </c>
      <c r="L3742" s="15">
        <v>6.28667225481978E-3</v>
      </c>
      <c r="M3742" s="13">
        <v>1.0457669740150899</v>
      </c>
      <c r="N3742" s="15">
        <v>0</v>
      </c>
      <c r="O3742" s="5">
        <v>0</v>
      </c>
      <c r="P3742" s="5">
        <v>0</v>
      </c>
      <c r="Q3742" s="5">
        <f t="shared" si="644"/>
        <v>5.3749998750000003</v>
      </c>
      <c r="R3742" s="5">
        <f t="shared" si="645"/>
        <v>-5.3749998750000003</v>
      </c>
      <c r="S3742" s="15">
        <f t="shared" si="646"/>
        <v>-1</v>
      </c>
      <c r="T3742">
        <v>0</v>
      </c>
      <c r="U3742" s="5" t="str">
        <f t="shared" si="647"/>
        <v>NA</v>
      </c>
      <c r="V3742" s="15">
        <f t="shared" si="648"/>
        <v>0</v>
      </c>
      <c r="W3742" s="15">
        <f t="shared" si="649"/>
        <v>0</v>
      </c>
      <c r="X3742" s="5">
        <f t="shared" si="650"/>
        <v>0</v>
      </c>
      <c r="Y3742" s="5">
        <f t="shared" si="651"/>
        <v>4.8374998875000008</v>
      </c>
      <c r="Z3742" s="5">
        <f t="shared" si="652"/>
        <v>-5.6437498687500005</v>
      </c>
      <c r="AA3742" s="5">
        <f t="shared" si="653"/>
        <v>0.5374999874999995</v>
      </c>
      <c r="AB3742" s="5">
        <f t="shared" si="654"/>
        <v>0.26874999375000019</v>
      </c>
    </row>
    <row r="3743" spans="1:28" x14ac:dyDescent="0.55000000000000004">
      <c r="A3743" s="3" t="s">
        <v>79</v>
      </c>
      <c r="B3743" s="3" t="s">
        <v>5802</v>
      </c>
      <c r="C3743" t="s">
        <v>66</v>
      </c>
      <c r="D3743" s="3" t="s">
        <v>36</v>
      </c>
      <c r="E3743" s="3" t="s">
        <v>36</v>
      </c>
      <c r="F3743" s="3" t="s">
        <v>35</v>
      </c>
      <c r="G3743" s="5">
        <v>7.5</v>
      </c>
      <c r="H3743">
        <v>8</v>
      </c>
      <c r="I3743" s="5">
        <v>5.7125000000000004</v>
      </c>
      <c r="J3743" s="5">
        <v>0.71406250000000004</v>
      </c>
      <c r="K3743">
        <v>629</v>
      </c>
      <c r="L3743" s="15">
        <v>1.27186009538951E-2</v>
      </c>
      <c r="M3743" s="13">
        <v>1.2429252782194</v>
      </c>
      <c r="N3743" s="15">
        <v>0</v>
      </c>
      <c r="O3743" s="5">
        <v>0</v>
      </c>
      <c r="P3743" s="5">
        <v>0</v>
      </c>
      <c r="Q3743" s="5">
        <f t="shared" si="644"/>
        <v>5.7125000000000004</v>
      </c>
      <c r="R3743" s="5">
        <f t="shared" si="645"/>
        <v>-5.7125000000000004</v>
      </c>
      <c r="S3743" s="15">
        <f t="shared" si="646"/>
        <v>-1</v>
      </c>
      <c r="T3743">
        <v>0</v>
      </c>
      <c r="U3743" s="5" t="str">
        <f t="shared" si="647"/>
        <v>NA</v>
      </c>
      <c r="V3743" s="15">
        <f t="shared" si="648"/>
        <v>0</v>
      </c>
      <c r="W3743" s="15">
        <f t="shared" si="649"/>
        <v>0</v>
      </c>
      <c r="X3743" s="5">
        <f t="shared" si="650"/>
        <v>0</v>
      </c>
      <c r="Y3743" s="5">
        <f t="shared" si="651"/>
        <v>5.1412500000000003</v>
      </c>
      <c r="Z3743" s="5">
        <f t="shared" si="652"/>
        <v>-5.9981250000000008</v>
      </c>
      <c r="AA3743" s="5">
        <f t="shared" si="653"/>
        <v>0.57125000000000004</v>
      </c>
      <c r="AB3743" s="5">
        <f t="shared" si="654"/>
        <v>0.28562500000000046</v>
      </c>
    </row>
    <row r="3744" spans="1:28" x14ac:dyDescent="0.55000000000000004">
      <c r="A3744" s="3" t="s">
        <v>79</v>
      </c>
      <c r="B3744" s="3" t="s">
        <v>183</v>
      </c>
      <c r="C3744" t="s">
        <v>66</v>
      </c>
      <c r="D3744" s="3" t="s">
        <v>36</v>
      </c>
      <c r="E3744" s="3" t="s">
        <v>36</v>
      </c>
      <c r="F3744" s="3" t="s">
        <v>35</v>
      </c>
      <c r="G3744" s="5">
        <v>7.5</v>
      </c>
      <c r="H3744">
        <v>29</v>
      </c>
      <c r="I3744" s="5">
        <v>10.949999799999999</v>
      </c>
      <c r="J3744" s="5">
        <v>0.37758619999999998</v>
      </c>
      <c r="K3744">
        <v>931</v>
      </c>
      <c r="L3744" s="15">
        <v>3.1149301825993597E-2</v>
      </c>
      <c r="M3744" s="13">
        <v>1.14640171858217</v>
      </c>
      <c r="N3744" s="15">
        <v>0</v>
      </c>
      <c r="O3744" s="5">
        <v>0</v>
      </c>
      <c r="P3744" s="5">
        <v>0</v>
      </c>
      <c r="Q3744" s="5">
        <f t="shared" si="644"/>
        <v>10.949999799999999</v>
      </c>
      <c r="R3744" s="5">
        <f t="shared" si="645"/>
        <v>-10.949999799999999</v>
      </c>
      <c r="S3744" s="15">
        <f t="shared" si="646"/>
        <v>-1</v>
      </c>
      <c r="T3744">
        <v>0</v>
      </c>
      <c r="U3744" s="5" t="str">
        <f t="shared" si="647"/>
        <v>NA</v>
      </c>
      <c r="V3744" s="15">
        <f t="shared" si="648"/>
        <v>0</v>
      </c>
      <c r="W3744" s="15">
        <f t="shared" si="649"/>
        <v>0</v>
      </c>
      <c r="X3744" s="5">
        <f t="shared" si="650"/>
        <v>0</v>
      </c>
      <c r="Y3744" s="5">
        <f t="shared" si="651"/>
        <v>9.8549998199999997</v>
      </c>
      <c r="Z3744" s="5">
        <f t="shared" si="652"/>
        <v>-11.497499789999999</v>
      </c>
      <c r="AA3744" s="5">
        <f t="shared" si="653"/>
        <v>1.094999979999999</v>
      </c>
      <c r="AB3744" s="5">
        <f t="shared" si="654"/>
        <v>0.54749999000000038</v>
      </c>
    </row>
    <row r="3745" spans="1:28" x14ac:dyDescent="0.55000000000000004">
      <c r="A3745" s="3" t="s">
        <v>79</v>
      </c>
      <c r="B3745" s="3" t="s">
        <v>101</v>
      </c>
      <c r="C3745" t="s">
        <v>66</v>
      </c>
      <c r="D3745" s="3" t="s">
        <v>36</v>
      </c>
      <c r="E3745" s="3" t="s">
        <v>36</v>
      </c>
      <c r="F3745" s="3" t="s">
        <v>35</v>
      </c>
      <c r="G3745" s="5">
        <v>7.5</v>
      </c>
      <c r="H3745">
        <v>14</v>
      </c>
      <c r="I3745" s="5">
        <v>12.912499950000001</v>
      </c>
      <c r="J3745" s="5">
        <v>0.92232142500000003</v>
      </c>
      <c r="K3745">
        <v>1091</v>
      </c>
      <c r="L3745" s="15">
        <v>1.2832263978001801E-2</v>
      </c>
      <c r="M3745" s="13">
        <v>1.0723189734188801</v>
      </c>
      <c r="N3745" s="15">
        <v>0</v>
      </c>
      <c r="O3745" s="5">
        <v>0</v>
      </c>
      <c r="P3745" s="5">
        <v>0</v>
      </c>
      <c r="Q3745" s="5">
        <f t="shared" si="644"/>
        <v>12.912499950000001</v>
      </c>
      <c r="R3745" s="5">
        <f t="shared" si="645"/>
        <v>-12.912499950000001</v>
      </c>
      <c r="S3745" s="15">
        <f t="shared" si="646"/>
        <v>-1</v>
      </c>
      <c r="T3745">
        <v>0</v>
      </c>
      <c r="U3745" s="5" t="str">
        <f t="shared" si="647"/>
        <v>NA</v>
      </c>
      <c r="V3745" s="15">
        <f t="shared" si="648"/>
        <v>0</v>
      </c>
      <c r="W3745" s="15">
        <f t="shared" si="649"/>
        <v>0</v>
      </c>
      <c r="X3745" s="5">
        <f t="shared" si="650"/>
        <v>0</v>
      </c>
      <c r="Y3745" s="5">
        <f t="shared" si="651"/>
        <v>11.621249955000001</v>
      </c>
      <c r="Z3745" s="5">
        <f t="shared" si="652"/>
        <v>-13.558124947500001</v>
      </c>
      <c r="AA3745" s="5">
        <f t="shared" si="653"/>
        <v>1.2912499949999994</v>
      </c>
      <c r="AB3745" s="5">
        <f t="shared" si="654"/>
        <v>0.64562499750000057</v>
      </c>
    </row>
    <row r="3746" spans="1:28" x14ac:dyDescent="0.55000000000000004">
      <c r="A3746" s="3" t="s">
        <v>79</v>
      </c>
      <c r="B3746" s="3" t="s">
        <v>5050</v>
      </c>
      <c r="C3746" t="s">
        <v>66</v>
      </c>
      <c r="D3746" s="3" t="s">
        <v>36</v>
      </c>
      <c r="E3746" s="3" t="s">
        <v>36</v>
      </c>
      <c r="F3746" s="3" t="s">
        <v>35</v>
      </c>
      <c r="G3746" s="5">
        <v>7.5</v>
      </c>
      <c r="H3746">
        <v>8</v>
      </c>
      <c r="I3746" s="5">
        <v>44.637500000000003</v>
      </c>
      <c r="J3746" s="5">
        <v>5.5796875000000004</v>
      </c>
      <c r="K3746">
        <v>353</v>
      </c>
      <c r="L3746" s="15">
        <v>2.2662889518413599E-2</v>
      </c>
      <c r="M3746" s="13">
        <v>1.49235127478754</v>
      </c>
      <c r="N3746" s="15">
        <v>0</v>
      </c>
      <c r="O3746" s="5">
        <v>0</v>
      </c>
      <c r="P3746" s="5">
        <v>0</v>
      </c>
      <c r="Q3746" s="5">
        <f t="shared" si="644"/>
        <v>44.637500000000003</v>
      </c>
      <c r="R3746" s="5">
        <f t="shared" si="645"/>
        <v>-44.637500000000003</v>
      </c>
      <c r="S3746" s="15">
        <f t="shared" si="646"/>
        <v>-1</v>
      </c>
      <c r="T3746">
        <v>0</v>
      </c>
      <c r="U3746" s="5" t="str">
        <f t="shared" si="647"/>
        <v>NA</v>
      </c>
      <c r="V3746" s="15">
        <f t="shared" si="648"/>
        <v>0</v>
      </c>
      <c r="W3746" s="15">
        <f t="shared" si="649"/>
        <v>0</v>
      </c>
      <c r="X3746" s="5">
        <f t="shared" si="650"/>
        <v>0</v>
      </c>
      <c r="Y3746" s="5">
        <f t="shared" si="651"/>
        <v>40.173750000000005</v>
      </c>
      <c r="Z3746" s="5">
        <f t="shared" si="652"/>
        <v>-46.869375000000005</v>
      </c>
      <c r="AA3746" s="5">
        <f t="shared" si="653"/>
        <v>4.4637499999999974</v>
      </c>
      <c r="AB3746" s="5">
        <f t="shared" si="654"/>
        <v>2.2318750000000023</v>
      </c>
    </row>
    <row r="3747" spans="1:28" x14ac:dyDescent="0.55000000000000004">
      <c r="A3747" s="3" t="s">
        <v>28</v>
      </c>
      <c r="B3747" s="3" t="s">
        <v>5793</v>
      </c>
      <c r="C3747" t="s">
        <v>31</v>
      </c>
      <c r="D3747" s="3" t="s">
        <v>96</v>
      </c>
      <c r="E3747" s="3" t="s">
        <v>88</v>
      </c>
      <c r="F3747" s="3" t="s">
        <v>35</v>
      </c>
      <c r="G3747" s="5">
        <v>7.5</v>
      </c>
      <c r="H3747">
        <v>1</v>
      </c>
      <c r="I3747" s="5">
        <v>0.125</v>
      </c>
      <c r="J3747" s="5">
        <v>0.125</v>
      </c>
      <c r="K3747">
        <v>2</v>
      </c>
      <c r="L3747" s="15">
        <v>0.5</v>
      </c>
      <c r="M3747" s="13">
        <v>1</v>
      </c>
      <c r="N3747" s="15">
        <v>0</v>
      </c>
      <c r="O3747" s="5">
        <v>0</v>
      </c>
      <c r="P3747" s="5">
        <v>0</v>
      </c>
      <c r="Q3747" s="5">
        <f t="shared" si="644"/>
        <v>0.125</v>
      </c>
      <c r="R3747" s="5">
        <f t="shared" si="645"/>
        <v>-0.125</v>
      </c>
      <c r="S3747" s="15">
        <f t="shared" si="646"/>
        <v>-1</v>
      </c>
      <c r="T3747">
        <v>0</v>
      </c>
      <c r="U3747" s="5" t="str">
        <f t="shared" si="647"/>
        <v>NA</v>
      </c>
      <c r="V3747" s="15">
        <f t="shared" si="648"/>
        <v>0</v>
      </c>
      <c r="W3747" s="15">
        <f t="shared" si="649"/>
        <v>0</v>
      </c>
      <c r="X3747" s="5">
        <f t="shared" si="650"/>
        <v>0</v>
      </c>
      <c r="Y3747" s="5">
        <f t="shared" si="651"/>
        <v>0.1125</v>
      </c>
      <c r="Z3747" s="5">
        <f t="shared" si="652"/>
        <v>-0.13125000000000001</v>
      </c>
      <c r="AA3747" s="5">
        <f t="shared" si="653"/>
        <v>1.2499999999999997E-2</v>
      </c>
      <c r="AB3747" s="5">
        <f t="shared" si="654"/>
        <v>6.2500000000000056E-3</v>
      </c>
    </row>
    <row r="3748" spans="1:28" x14ac:dyDescent="0.55000000000000004">
      <c r="A3748" s="3" t="s">
        <v>28</v>
      </c>
      <c r="B3748" s="3" t="s">
        <v>662</v>
      </c>
      <c r="C3748" t="s">
        <v>31</v>
      </c>
      <c r="D3748" s="3" t="s">
        <v>96</v>
      </c>
      <c r="E3748" s="3" t="s">
        <v>88</v>
      </c>
      <c r="F3748" s="3" t="s">
        <v>35</v>
      </c>
      <c r="G3748" s="5">
        <v>7.5</v>
      </c>
      <c r="H3748">
        <v>1</v>
      </c>
      <c r="I3748" s="5">
        <v>0.125</v>
      </c>
      <c r="J3748" s="5">
        <v>0.125</v>
      </c>
      <c r="K3748">
        <v>26</v>
      </c>
      <c r="L3748" s="15">
        <v>3.8461538461538498E-2</v>
      </c>
      <c r="M3748" s="13">
        <v>1.0765384615384599</v>
      </c>
      <c r="N3748" s="15">
        <v>0</v>
      </c>
      <c r="O3748" s="5">
        <v>0</v>
      </c>
      <c r="P3748" s="5">
        <v>0</v>
      </c>
      <c r="Q3748" s="5">
        <f t="shared" si="644"/>
        <v>0.125</v>
      </c>
      <c r="R3748" s="5">
        <f t="shared" si="645"/>
        <v>-0.125</v>
      </c>
      <c r="S3748" s="15">
        <f t="shared" si="646"/>
        <v>-1</v>
      </c>
      <c r="T3748">
        <v>0</v>
      </c>
      <c r="U3748" s="5" t="str">
        <f t="shared" si="647"/>
        <v>NA</v>
      </c>
      <c r="V3748" s="15">
        <f t="shared" si="648"/>
        <v>0</v>
      </c>
      <c r="W3748" s="15">
        <f t="shared" si="649"/>
        <v>0</v>
      </c>
      <c r="X3748" s="5">
        <f t="shared" si="650"/>
        <v>0</v>
      </c>
      <c r="Y3748" s="5">
        <f t="shared" si="651"/>
        <v>0.1125</v>
      </c>
      <c r="Z3748" s="5">
        <f t="shared" si="652"/>
        <v>-0.13125000000000001</v>
      </c>
      <c r="AA3748" s="5">
        <f t="shared" si="653"/>
        <v>1.2499999999999997E-2</v>
      </c>
      <c r="AB3748" s="5">
        <f t="shared" si="654"/>
        <v>6.2500000000000056E-3</v>
      </c>
    </row>
    <row r="3749" spans="1:28" x14ac:dyDescent="0.55000000000000004">
      <c r="A3749" s="3" t="s">
        <v>28</v>
      </c>
      <c r="B3749" s="3" t="s">
        <v>5785</v>
      </c>
      <c r="C3749" t="s">
        <v>31</v>
      </c>
      <c r="D3749" s="3" t="s">
        <v>96</v>
      </c>
      <c r="E3749" s="3" t="s">
        <v>88</v>
      </c>
      <c r="F3749" s="3" t="s">
        <v>35</v>
      </c>
      <c r="G3749" s="5">
        <v>7.5</v>
      </c>
      <c r="H3749">
        <v>1</v>
      </c>
      <c r="I3749" s="5">
        <v>0.125</v>
      </c>
      <c r="J3749" s="5">
        <v>0.125</v>
      </c>
      <c r="K3749">
        <v>13</v>
      </c>
      <c r="L3749" s="15">
        <v>7.69230769230769E-2</v>
      </c>
      <c r="M3749" s="13">
        <v>1</v>
      </c>
      <c r="N3749" s="15">
        <v>0</v>
      </c>
      <c r="O3749" s="5">
        <v>0</v>
      </c>
      <c r="P3749" s="5">
        <v>0</v>
      </c>
      <c r="Q3749" s="5">
        <f t="shared" si="644"/>
        <v>0.125</v>
      </c>
      <c r="R3749" s="5">
        <f t="shared" si="645"/>
        <v>-0.125</v>
      </c>
      <c r="S3749" s="15">
        <f t="shared" si="646"/>
        <v>-1</v>
      </c>
      <c r="T3749">
        <v>0</v>
      </c>
      <c r="U3749" s="5" t="str">
        <f t="shared" si="647"/>
        <v>NA</v>
      </c>
      <c r="V3749" s="15">
        <f t="shared" si="648"/>
        <v>0</v>
      </c>
      <c r="W3749" s="15">
        <f t="shared" si="649"/>
        <v>0</v>
      </c>
      <c r="X3749" s="5">
        <f t="shared" si="650"/>
        <v>0</v>
      </c>
      <c r="Y3749" s="5">
        <f t="shared" si="651"/>
        <v>0.1125</v>
      </c>
      <c r="Z3749" s="5">
        <f t="shared" si="652"/>
        <v>-0.13125000000000001</v>
      </c>
      <c r="AA3749" s="5">
        <f t="shared" si="653"/>
        <v>1.2499999999999997E-2</v>
      </c>
      <c r="AB3749" s="5">
        <f t="shared" si="654"/>
        <v>6.2500000000000056E-3</v>
      </c>
    </row>
    <row r="3750" spans="1:28" x14ac:dyDescent="0.55000000000000004">
      <c r="A3750" s="3" t="s">
        <v>28</v>
      </c>
      <c r="B3750" s="3" t="s">
        <v>5810</v>
      </c>
      <c r="C3750" t="s">
        <v>31</v>
      </c>
      <c r="D3750" s="3" t="s">
        <v>729</v>
      </c>
      <c r="E3750" s="3" t="s">
        <v>5811</v>
      </c>
      <c r="F3750" s="3" t="s">
        <v>35</v>
      </c>
      <c r="G3750" s="5">
        <v>7.5</v>
      </c>
      <c r="H3750">
        <v>1</v>
      </c>
      <c r="I3750" s="5">
        <v>0.125</v>
      </c>
      <c r="J3750" s="5">
        <v>0.125</v>
      </c>
      <c r="K3750">
        <v>1</v>
      </c>
      <c r="L3750" s="15">
        <v>1</v>
      </c>
      <c r="M3750" s="13">
        <v>1</v>
      </c>
      <c r="N3750" s="15">
        <v>0</v>
      </c>
      <c r="O3750" s="5">
        <v>0</v>
      </c>
      <c r="P3750" s="5">
        <v>0</v>
      </c>
      <c r="Q3750" s="5">
        <f t="shared" si="644"/>
        <v>0.125</v>
      </c>
      <c r="R3750" s="5">
        <f t="shared" si="645"/>
        <v>-0.125</v>
      </c>
      <c r="S3750" s="15">
        <f t="shared" si="646"/>
        <v>-1</v>
      </c>
      <c r="T3750">
        <v>0</v>
      </c>
      <c r="U3750" s="5" t="str">
        <f t="shared" si="647"/>
        <v>NA</v>
      </c>
      <c r="V3750" s="15">
        <f t="shared" si="648"/>
        <v>0</v>
      </c>
      <c r="W3750" s="15">
        <f t="shared" si="649"/>
        <v>0</v>
      </c>
      <c r="X3750" s="5">
        <f t="shared" si="650"/>
        <v>0</v>
      </c>
      <c r="Y3750" s="5">
        <f t="shared" si="651"/>
        <v>0.1125</v>
      </c>
      <c r="Z3750" s="5">
        <f t="shared" si="652"/>
        <v>-0.13125000000000001</v>
      </c>
      <c r="AA3750" s="5">
        <f t="shared" si="653"/>
        <v>1.2499999999999997E-2</v>
      </c>
      <c r="AB3750" s="5">
        <f t="shared" si="654"/>
        <v>6.2500000000000056E-3</v>
      </c>
    </row>
    <row r="3751" spans="1:28" x14ac:dyDescent="0.55000000000000004">
      <c r="A3751" s="3" t="s">
        <v>28</v>
      </c>
      <c r="B3751" s="3" t="s">
        <v>533</v>
      </c>
      <c r="C3751" t="s">
        <v>31</v>
      </c>
      <c r="D3751" s="3" t="s">
        <v>96</v>
      </c>
      <c r="E3751" s="3" t="s">
        <v>88</v>
      </c>
      <c r="F3751" s="3" t="s">
        <v>35</v>
      </c>
      <c r="G3751" s="5">
        <v>7.5</v>
      </c>
      <c r="H3751">
        <v>1</v>
      </c>
      <c r="I3751" s="5">
        <v>0.21249999999999999</v>
      </c>
      <c r="J3751" s="5">
        <v>0.21249999999999999</v>
      </c>
      <c r="K3751">
        <v>23</v>
      </c>
      <c r="L3751" s="15">
        <v>4.3478260869565195E-2</v>
      </c>
      <c r="M3751" s="13">
        <v>1</v>
      </c>
      <c r="N3751" s="15">
        <v>0</v>
      </c>
      <c r="O3751" s="5">
        <v>0</v>
      </c>
      <c r="P3751" s="5">
        <v>0</v>
      </c>
      <c r="Q3751" s="5">
        <f t="shared" si="644"/>
        <v>0.21249999999999999</v>
      </c>
      <c r="R3751" s="5">
        <f t="shared" si="645"/>
        <v>-0.21249999999999999</v>
      </c>
      <c r="S3751" s="15">
        <f t="shared" si="646"/>
        <v>-1</v>
      </c>
      <c r="T3751">
        <v>0</v>
      </c>
      <c r="U3751" s="5" t="str">
        <f t="shared" si="647"/>
        <v>NA</v>
      </c>
      <c r="V3751" s="15">
        <f t="shared" si="648"/>
        <v>0</v>
      </c>
      <c r="W3751" s="15">
        <f t="shared" si="649"/>
        <v>0</v>
      </c>
      <c r="X3751" s="5">
        <f t="shared" si="650"/>
        <v>0</v>
      </c>
      <c r="Y3751" s="5">
        <f t="shared" si="651"/>
        <v>0.19125</v>
      </c>
      <c r="Z3751" s="5">
        <f t="shared" si="652"/>
        <v>-0.22312499999999999</v>
      </c>
      <c r="AA3751" s="5">
        <f t="shared" si="653"/>
        <v>2.1249999999999991E-2</v>
      </c>
      <c r="AB3751" s="5">
        <f t="shared" si="654"/>
        <v>1.0624999999999996E-2</v>
      </c>
    </row>
    <row r="3752" spans="1:28" x14ac:dyDescent="0.55000000000000004">
      <c r="A3752" s="3" t="s">
        <v>28</v>
      </c>
      <c r="B3752" s="3" t="s">
        <v>5814</v>
      </c>
      <c r="C3752" t="s">
        <v>31</v>
      </c>
      <c r="D3752" s="3" t="s">
        <v>96</v>
      </c>
      <c r="E3752" s="3" t="s">
        <v>88</v>
      </c>
      <c r="F3752" s="3" t="s">
        <v>35</v>
      </c>
      <c r="G3752" s="5">
        <v>7.5</v>
      </c>
      <c r="H3752">
        <v>2</v>
      </c>
      <c r="I3752" s="5">
        <v>0.3</v>
      </c>
      <c r="J3752" s="5">
        <v>0.15</v>
      </c>
      <c r="K3752">
        <v>12</v>
      </c>
      <c r="L3752" s="15">
        <v>0.16666666666666699</v>
      </c>
      <c r="M3752" s="13">
        <v>1</v>
      </c>
      <c r="N3752" s="15">
        <v>0</v>
      </c>
      <c r="O3752" s="5">
        <v>0</v>
      </c>
      <c r="P3752" s="5">
        <v>0</v>
      </c>
      <c r="Q3752" s="5">
        <f t="shared" si="644"/>
        <v>0.3</v>
      </c>
      <c r="R3752" s="5">
        <f t="shared" si="645"/>
        <v>-0.3</v>
      </c>
      <c r="S3752" s="15">
        <f t="shared" si="646"/>
        <v>-1</v>
      </c>
      <c r="T3752">
        <v>0</v>
      </c>
      <c r="U3752" s="5" t="str">
        <f t="shared" si="647"/>
        <v>NA</v>
      </c>
      <c r="V3752" s="15">
        <f t="shared" si="648"/>
        <v>0</v>
      </c>
      <c r="W3752" s="15">
        <f t="shared" si="649"/>
        <v>0</v>
      </c>
      <c r="X3752" s="5">
        <f t="shared" si="650"/>
        <v>0</v>
      </c>
      <c r="Y3752" s="5">
        <f t="shared" si="651"/>
        <v>0.27</v>
      </c>
      <c r="Z3752" s="5">
        <f t="shared" si="652"/>
        <v>-0.315</v>
      </c>
      <c r="AA3752" s="5">
        <f t="shared" si="653"/>
        <v>2.9999999999999971E-2</v>
      </c>
      <c r="AB3752" s="5">
        <f t="shared" si="654"/>
        <v>1.5000000000000013E-2</v>
      </c>
    </row>
    <row r="3753" spans="1:28" x14ac:dyDescent="0.55000000000000004">
      <c r="A3753" s="3" t="s">
        <v>28</v>
      </c>
      <c r="B3753" s="3" t="s">
        <v>5816</v>
      </c>
      <c r="C3753" t="s">
        <v>31</v>
      </c>
      <c r="D3753" s="3" t="s">
        <v>96</v>
      </c>
      <c r="E3753" s="3" t="s">
        <v>88</v>
      </c>
      <c r="F3753" s="3" t="s">
        <v>35</v>
      </c>
      <c r="G3753" s="5">
        <v>7.5</v>
      </c>
      <c r="H3753">
        <v>1</v>
      </c>
      <c r="I3753" s="5">
        <v>0.32500000000000001</v>
      </c>
      <c r="J3753" s="5">
        <v>0.32500000000000001</v>
      </c>
      <c r="K3753">
        <v>6</v>
      </c>
      <c r="L3753" s="15">
        <v>0.16666666666666699</v>
      </c>
      <c r="M3753" s="13">
        <v>1</v>
      </c>
      <c r="N3753" s="15">
        <v>0</v>
      </c>
      <c r="O3753" s="5">
        <v>0</v>
      </c>
      <c r="P3753" s="5">
        <v>0</v>
      </c>
      <c r="Q3753" s="5">
        <f t="shared" si="644"/>
        <v>0.32500000000000001</v>
      </c>
      <c r="R3753" s="5">
        <f t="shared" si="645"/>
        <v>-0.32500000000000001</v>
      </c>
      <c r="S3753" s="15">
        <f t="shared" si="646"/>
        <v>-1</v>
      </c>
      <c r="T3753">
        <v>0</v>
      </c>
      <c r="U3753" s="5" t="str">
        <f t="shared" si="647"/>
        <v>NA</v>
      </c>
      <c r="V3753" s="15">
        <f t="shared" si="648"/>
        <v>0</v>
      </c>
      <c r="W3753" s="15">
        <f t="shared" si="649"/>
        <v>0</v>
      </c>
      <c r="X3753" s="5">
        <f t="shared" si="650"/>
        <v>0</v>
      </c>
      <c r="Y3753" s="5">
        <f t="shared" si="651"/>
        <v>0.29250000000000004</v>
      </c>
      <c r="Z3753" s="5">
        <f t="shared" si="652"/>
        <v>-0.34125000000000005</v>
      </c>
      <c r="AA3753" s="5">
        <f t="shared" si="653"/>
        <v>3.2499999999999973E-2</v>
      </c>
      <c r="AB3753" s="5">
        <f t="shared" si="654"/>
        <v>1.6250000000000042E-2</v>
      </c>
    </row>
    <row r="3754" spans="1:28" x14ac:dyDescent="0.55000000000000004">
      <c r="A3754" s="3" t="s">
        <v>28</v>
      </c>
      <c r="B3754" s="3" t="s">
        <v>5818</v>
      </c>
      <c r="C3754" t="s">
        <v>31</v>
      </c>
      <c r="D3754" s="3" t="s">
        <v>96</v>
      </c>
      <c r="E3754" s="3" t="s">
        <v>88</v>
      </c>
      <c r="F3754" s="3" t="s">
        <v>35</v>
      </c>
      <c r="G3754" s="5">
        <v>7.5</v>
      </c>
      <c r="H3754">
        <v>5</v>
      </c>
      <c r="I3754" s="5">
        <v>0.7</v>
      </c>
      <c r="J3754" s="5">
        <v>0.14000000000000001</v>
      </c>
      <c r="K3754">
        <v>51</v>
      </c>
      <c r="L3754" s="15">
        <v>9.8039215686274495E-2</v>
      </c>
      <c r="M3754" s="13">
        <v>1</v>
      </c>
      <c r="N3754" s="15">
        <v>0</v>
      </c>
      <c r="O3754" s="5">
        <v>0</v>
      </c>
      <c r="P3754" s="5">
        <v>0</v>
      </c>
      <c r="Q3754" s="5">
        <f t="shared" si="644"/>
        <v>0.7</v>
      </c>
      <c r="R3754" s="5">
        <f t="shared" si="645"/>
        <v>-0.7</v>
      </c>
      <c r="S3754" s="15">
        <f t="shared" si="646"/>
        <v>-1</v>
      </c>
      <c r="T3754">
        <v>0</v>
      </c>
      <c r="U3754" s="5" t="str">
        <f t="shared" si="647"/>
        <v>NA</v>
      </c>
      <c r="V3754" s="15">
        <f t="shared" si="648"/>
        <v>0</v>
      </c>
      <c r="W3754" s="15">
        <f t="shared" si="649"/>
        <v>0</v>
      </c>
      <c r="X3754" s="5">
        <f t="shared" si="650"/>
        <v>0</v>
      </c>
      <c r="Y3754" s="5">
        <f t="shared" si="651"/>
        <v>0.63</v>
      </c>
      <c r="Z3754" s="5">
        <f t="shared" si="652"/>
        <v>-0.73499999999999999</v>
      </c>
      <c r="AA3754" s="5">
        <f t="shared" si="653"/>
        <v>6.9999999999999951E-2</v>
      </c>
      <c r="AB3754" s="5">
        <f t="shared" si="654"/>
        <v>3.5000000000000031E-2</v>
      </c>
    </row>
    <row r="3755" spans="1:28" x14ac:dyDescent="0.55000000000000004">
      <c r="A3755" s="3" t="s">
        <v>28</v>
      </c>
      <c r="B3755" s="3" t="s">
        <v>5820</v>
      </c>
      <c r="C3755" t="s">
        <v>31</v>
      </c>
      <c r="D3755" s="3" t="s">
        <v>729</v>
      </c>
      <c r="E3755" s="3" t="s">
        <v>5811</v>
      </c>
      <c r="F3755" s="3" t="s">
        <v>35</v>
      </c>
      <c r="G3755" s="5">
        <v>7.5</v>
      </c>
      <c r="H3755">
        <v>3</v>
      </c>
      <c r="I3755" s="5">
        <v>1.0749999750000001</v>
      </c>
      <c r="J3755" s="5">
        <v>0.35833332500000004</v>
      </c>
      <c r="K3755">
        <v>14</v>
      </c>
      <c r="L3755" s="15">
        <v>0.214285714285714</v>
      </c>
      <c r="M3755" s="13">
        <v>1</v>
      </c>
      <c r="N3755" s="15">
        <v>0</v>
      </c>
      <c r="O3755" s="5">
        <v>0</v>
      </c>
      <c r="P3755" s="5">
        <v>0</v>
      </c>
      <c r="Q3755" s="5">
        <f t="shared" si="644"/>
        <v>1.0749999750000001</v>
      </c>
      <c r="R3755" s="5">
        <f t="shared" si="645"/>
        <v>-1.0749999750000001</v>
      </c>
      <c r="S3755" s="15">
        <f t="shared" si="646"/>
        <v>-1</v>
      </c>
      <c r="T3755">
        <v>0</v>
      </c>
      <c r="U3755" s="5" t="str">
        <f t="shared" si="647"/>
        <v>NA</v>
      </c>
      <c r="V3755" s="15">
        <f t="shared" si="648"/>
        <v>0</v>
      </c>
      <c r="W3755" s="15">
        <f t="shared" si="649"/>
        <v>0</v>
      </c>
      <c r="X3755" s="5">
        <f t="shared" si="650"/>
        <v>0</v>
      </c>
      <c r="Y3755" s="5">
        <f t="shared" si="651"/>
        <v>0.96749997750000016</v>
      </c>
      <c r="Z3755" s="5">
        <f t="shared" si="652"/>
        <v>-1.1287499737500002</v>
      </c>
      <c r="AA3755" s="5">
        <f t="shared" si="653"/>
        <v>0.10749999749999994</v>
      </c>
      <c r="AB3755" s="5">
        <f t="shared" si="654"/>
        <v>5.3749998750000083E-2</v>
      </c>
    </row>
    <row r="3756" spans="1:28" x14ac:dyDescent="0.55000000000000004">
      <c r="A3756" s="3" t="s">
        <v>28</v>
      </c>
      <c r="B3756" s="3" t="s">
        <v>87</v>
      </c>
      <c r="C3756" t="s">
        <v>31</v>
      </c>
      <c r="D3756" s="3" t="s">
        <v>96</v>
      </c>
      <c r="E3756" s="3" t="s">
        <v>88</v>
      </c>
      <c r="F3756" s="3" t="s">
        <v>35</v>
      </c>
      <c r="G3756" s="5">
        <v>7.5</v>
      </c>
      <c r="H3756">
        <v>14</v>
      </c>
      <c r="I3756" s="5">
        <v>3.749999925</v>
      </c>
      <c r="J3756" s="5">
        <v>0.26785713750000001</v>
      </c>
      <c r="K3756">
        <v>152</v>
      </c>
      <c r="L3756" s="15">
        <v>9.2105263157894704E-2</v>
      </c>
      <c r="M3756" s="13">
        <v>1.1447368421052599</v>
      </c>
      <c r="N3756" s="15">
        <v>0</v>
      </c>
      <c r="O3756" s="5">
        <v>0</v>
      </c>
      <c r="P3756" s="5">
        <v>0</v>
      </c>
      <c r="Q3756" s="5">
        <f t="shared" si="644"/>
        <v>3.749999925</v>
      </c>
      <c r="R3756" s="5">
        <f t="shared" si="645"/>
        <v>-3.749999925</v>
      </c>
      <c r="S3756" s="15">
        <f t="shared" si="646"/>
        <v>-1</v>
      </c>
      <c r="T3756">
        <v>0</v>
      </c>
      <c r="U3756" s="5" t="str">
        <f t="shared" si="647"/>
        <v>NA</v>
      </c>
      <c r="V3756" s="15">
        <f t="shared" si="648"/>
        <v>0</v>
      </c>
      <c r="W3756" s="15">
        <f t="shared" si="649"/>
        <v>0</v>
      </c>
      <c r="X3756" s="5">
        <f t="shared" si="650"/>
        <v>0</v>
      </c>
      <c r="Y3756" s="5">
        <f t="shared" si="651"/>
        <v>3.3749999325000002</v>
      </c>
      <c r="Z3756" s="5">
        <f t="shared" si="652"/>
        <v>-3.9374999212500001</v>
      </c>
      <c r="AA3756" s="5">
        <f t="shared" si="653"/>
        <v>0.37499999249999982</v>
      </c>
      <c r="AB3756" s="5">
        <f t="shared" si="654"/>
        <v>0.18749999625000013</v>
      </c>
    </row>
    <row r="3757" spans="1:28" x14ac:dyDescent="0.55000000000000004">
      <c r="A3757" s="3" t="s">
        <v>28</v>
      </c>
      <c r="B3757" s="3" t="s">
        <v>5823</v>
      </c>
      <c r="C3757" t="s">
        <v>31</v>
      </c>
      <c r="D3757" s="3" t="s">
        <v>729</v>
      </c>
      <c r="E3757" s="3" t="s">
        <v>730</v>
      </c>
      <c r="F3757" s="3" t="s">
        <v>35</v>
      </c>
      <c r="G3757" s="5">
        <v>7.5</v>
      </c>
      <c r="H3757">
        <v>1</v>
      </c>
      <c r="I3757" s="5">
        <v>3.7625000000000002</v>
      </c>
      <c r="J3757" s="5">
        <v>3.7625000000000002</v>
      </c>
      <c r="K3757">
        <v>77</v>
      </c>
      <c r="L3757" s="15">
        <v>1.2987012987013E-2</v>
      </c>
      <c r="M3757" s="13">
        <v>1.5181818181818201</v>
      </c>
      <c r="N3757" s="15">
        <v>0</v>
      </c>
      <c r="O3757" s="5">
        <v>0</v>
      </c>
      <c r="P3757" s="5">
        <v>0</v>
      </c>
      <c r="Q3757" s="5">
        <f t="shared" si="644"/>
        <v>3.7625000000000002</v>
      </c>
      <c r="R3757" s="5">
        <f t="shared" si="645"/>
        <v>-3.7625000000000002</v>
      </c>
      <c r="S3757" s="15">
        <f t="shared" si="646"/>
        <v>-1</v>
      </c>
      <c r="T3757">
        <v>0</v>
      </c>
      <c r="U3757" s="5" t="str">
        <f t="shared" si="647"/>
        <v>NA</v>
      </c>
      <c r="V3757" s="15">
        <f t="shared" si="648"/>
        <v>0</v>
      </c>
      <c r="W3757" s="15">
        <f t="shared" si="649"/>
        <v>0</v>
      </c>
      <c r="X3757" s="5">
        <f t="shared" si="650"/>
        <v>0</v>
      </c>
      <c r="Y3757" s="5">
        <f t="shared" si="651"/>
        <v>3.3862500000000004</v>
      </c>
      <c r="Z3757" s="5">
        <f t="shared" si="652"/>
        <v>-3.9506250000000005</v>
      </c>
      <c r="AA3757" s="5">
        <f t="shared" si="653"/>
        <v>0.37624999999999975</v>
      </c>
      <c r="AB3757" s="5">
        <f t="shared" si="654"/>
        <v>0.18812500000000032</v>
      </c>
    </row>
    <row r="3758" spans="1:28" x14ac:dyDescent="0.55000000000000004">
      <c r="A3758" s="3" t="s">
        <v>28</v>
      </c>
      <c r="B3758" s="3" t="s">
        <v>1161</v>
      </c>
      <c r="C3758" t="s">
        <v>31</v>
      </c>
      <c r="D3758" s="3" t="s">
        <v>96</v>
      </c>
      <c r="E3758" s="3" t="s">
        <v>88</v>
      </c>
      <c r="F3758" s="3" t="s">
        <v>35</v>
      </c>
      <c r="G3758" s="5">
        <v>7.5</v>
      </c>
      <c r="H3758">
        <v>11</v>
      </c>
      <c r="I3758" s="5">
        <v>5.462499900000001</v>
      </c>
      <c r="J3758" s="5">
        <v>0.49659090000000006</v>
      </c>
      <c r="K3758">
        <v>137</v>
      </c>
      <c r="L3758" s="15">
        <v>8.0291970802919707E-2</v>
      </c>
      <c r="M3758" s="13">
        <v>1.0065693430656899</v>
      </c>
      <c r="N3758" s="15">
        <v>0</v>
      </c>
      <c r="O3758" s="5">
        <v>0</v>
      </c>
      <c r="P3758" s="5">
        <v>0</v>
      </c>
      <c r="Q3758" s="5">
        <f t="shared" si="644"/>
        <v>5.462499900000001</v>
      </c>
      <c r="R3758" s="5">
        <f t="shared" si="645"/>
        <v>-5.462499900000001</v>
      </c>
      <c r="S3758" s="15">
        <f t="shared" si="646"/>
        <v>-1</v>
      </c>
      <c r="T3758">
        <v>0</v>
      </c>
      <c r="U3758" s="5" t="str">
        <f t="shared" si="647"/>
        <v>NA</v>
      </c>
      <c r="V3758" s="15">
        <f t="shared" si="648"/>
        <v>0</v>
      </c>
      <c r="W3758" s="15">
        <f t="shared" si="649"/>
        <v>0</v>
      </c>
      <c r="X3758" s="5">
        <f t="shared" si="650"/>
        <v>0</v>
      </c>
      <c r="Y3758" s="5">
        <f t="shared" si="651"/>
        <v>4.9162499100000012</v>
      </c>
      <c r="Z3758" s="5">
        <f t="shared" si="652"/>
        <v>-5.7356248950000008</v>
      </c>
      <c r="AA3758" s="5">
        <f t="shared" si="653"/>
        <v>0.54624998999999974</v>
      </c>
      <c r="AB3758" s="5">
        <f t="shared" si="654"/>
        <v>0.27312499499999987</v>
      </c>
    </row>
    <row r="3759" spans="1:28" x14ac:dyDescent="0.55000000000000004">
      <c r="A3759" s="3" t="s">
        <v>28</v>
      </c>
      <c r="B3759" s="3" t="s">
        <v>5826</v>
      </c>
      <c r="C3759" t="s">
        <v>31</v>
      </c>
      <c r="D3759" s="3" t="s">
        <v>96</v>
      </c>
      <c r="E3759" s="3" t="s">
        <v>88</v>
      </c>
      <c r="F3759" s="3" t="s">
        <v>35</v>
      </c>
      <c r="G3759" s="5">
        <v>7.5</v>
      </c>
      <c r="H3759">
        <v>15</v>
      </c>
      <c r="I3759" s="5">
        <v>5.9249999999999998</v>
      </c>
      <c r="J3759" s="5">
        <v>0.39500000000000002</v>
      </c>
      <c r="K3759">
        <v>338</v>
      </c>
      <c r="L3759" s="15">
        <v>4.4378698224852096E-2</v>
      </c>
      <c r="M3759" s="13">
        <v>4.33165680473373</v>
      </c>
      <c r="N3759" s="15">
        <v>0</v>
      </c>
      <c r="O3759" s="5">
        <v>0</v>
      </c>
      <c r="P3759" s="5">
        <v>0</v>
      </c>
      <c r="Q3759" s="5">
        <f t="shared" si="644"/>
        <v>5.9249999999999998</v>
      </c>
      <c r="R3759" s="5">
        <f t="shared" si="645"/>
        <v>-5.9249999999999998</v>
      </c>
      <c r="S3759" s="15">
        <f t="shared" si="646"/>
        <v>-1</v>
      </c>
      <c r="T3759">
        <v>0</v>
      </c>
      <c r="U3759" s="5" t="str">
        <f t="shared" si="647"/>
        <v>NA</v>
      </c>
      <c r="V3759" s="15">
        <f t="shared" si="648"/>
        <v>0</v>
      </c>
      <c r="W3759" s="15">
        <f t="shared" si="649"/>
        <v>0</v>
      </c>
      <c r="X3759" s="5">
        <f t="shared" si="650"/>
        <v>0</v>
      </c>
      <c r="Y3759" s="5">
        <f t="shared" si="651"/>
        <v>5.3324999999999996</v>
      </c>
      <c r="Z3759" s="5">
        <f t="shared" si="652"/>
        <v>-6.2212500000000004</v>
      </c>
      <c r="AA3759" s="5">
        <f t="shared" si="653"/>
        <v>0.59250000000000025</v>
      </c>
      <c r="AB3759" s="5">
        <f t="shared" si="654"/>
        <v>0.29625000000000057</v>
      </c>
    </row>
    <row r="3760" spans="1:28" x14ac:dyDescent="0.55000000000000004">
      <c r="A3760" s="3" t="s">
        <v>28</v>
      </c>
      <c r="B3760" s="3" t="s">
        <v>5828</v>
      </c>
      <c r="C3760" t="s">
        <v>31</v>
      </c>
      <c r="D3760" s="3" t="s">
        <v>729</v>
      </c>
      <c r="E3760" s="3" t="s">
        <v>5829</v>
      </c>
      <c r="F3760" s="3" t="s">
        <v>35</v>
      </c>
      <c r="G3760" s="5">
        <v>7.5</v>
      </c>
      <c r="H3760">
        <v>3</v>
      </c>
      <c r="I3760" s="5">
        <v>6.0499999874999997</v>
      </c>
      <c r="J3760" s="5">
        <v>2.0166666625</v>
      </c>
      <c r="K3760">
        <v>231</v>
      </c>
      <c r="L3760" s="15">
        <v>1.2987012987013E-2</v>
      </c>
      <c r="M3760" s="13">
        <v>1.32108225108225</v>
      </c>
      <c r="N3760" s="15">
        <v>0</v>
      </c>
      <c r="O3760" s="5">
        <v>0</v>
      </c>
      <c r="P3760" s="5">
        <v>0</v>
      </c>
      <c r="Q3760" s="5">
        <f t="shared" si="644"/>
        <v>6.0499999874999997</v>
      </c>
      <c r="R3760" s="5">
        <f t="shared" si="645"/>
        <v>-6.0499999874999997</v>
      </c>
      <c r="S3760" s="15">
        <f t="shared" si="646"/>
        <v>-1</v>
      </c>
      <c r="T3760">
        <v>0</v>
      </c>
      <c r="U3760" s="5" t="str">
        <f t="shared" si="647"/>
        <v>NA</v>
      </c>
      <c r="V3760" s="15">
        <f t="shared" si="648"/>
        <v>0</v>
      </c>
      <c r="W3760" s="15">
        <f t="shared" si="649"/>
        <v>0</v>
      </c>
      <c r="X3760" s="5">
        <f t="shared" si="650"/>
        <v>0</v>
      </c>
      <c r="Y3760" s="5">
        <f t="shared" si="651"/>
        <v>5.4449999887500002</v>
      </c>
      <c r="Z3760" s="5">
        <f t="shared" si="652"/>
        <v>-6.3524999868750003</v>
      </c>
      <c r="AA3760" s="5">
        <f t="shared" si="653"/>
        <v>0.60499999874999943</v>
      </c>
      <c r="AB3760" s="5">
        <f t="shared" si="654"/>
        <v>0.30249999937500061</v>
      </c>
    </row>
    <row r="3761" spans="1:28" x14ac:dyDescent="0.55000000000000004">
      <c r="A3761" s="3" t="s">
        <v>28</v>
      </c>
      <c r="B3761" s="3" t="s">
        <v>5802</v>
      </c>
      <c r="C3761" t="s">
        <v>31</v>
      </c>
      <c r="D3761" s="3" t="s">
        <v>96</v>
      </c>
      <c r="E3761" s="3" t="s">
        <v>88</v>
      </c>
      <c r="F3761" s="3" t="s">
        <v>35</v>
      </c>
      <c r="G3761" s="5">
        <v>7.5</v>
      </c>
      <c r="H3761">
        <v>6</v>
      </c>
      <c r="I3761" s="5">
        <v>6.9874999500000001</v>
      </c>
      <c r="J3761" s="5">
        <v>1.1645833249999999</v>
      </c>
      <c r="K3761">
        <v>187</v>
      </c>
      <c r="L3761" s="15">
        <v>3.20855614973262E-2</v>
      </c>
      <c r="M3761" s="13">
        <v>1.15283422459893</v>
      </c>
      <c r="N3761" s="15">
        <v>0</v>
      </c>
      <c r="O3761" s="5">
        <v>0</v>
      </c>
      <c r="P3761" s="5">
        <v>0</v>
      </c>
      <c r="Q3761" s="5">
        <f t="shared" si="644"/>
        <v>6.9874999500000001</v>
      </c>
      <c r="R3761" s="5">
        <f t="shared" si="645"/>
        <v>-6.9874999500000001</v>
      </c>
      <c r="S3761" s="15">
        <f t="shared" si="646"/>
        <v>-1</v>
      </c>
      <c r="T3761">
        <v>0</v>
      </c>
      <c r="U3761" s="5" t="str">
        <f t="shared" si="647"/>
        <v>NA</v>
      </c>
      <c r="V3761" s="15">
        <f t="shared" si="648"/>
        <v>0</v>
      </c>
      <c r="W3761" s="15">
        <f t="shared" si="649"/>
        <v>0</v>
      </c>
      <c r="X3761" s="5">
        <f t="shared" si="650"/>
        <v>0</v>
      </c>
      <c r="Y3761" s="5">
        <f t="shared" si="651"/>
        <v>6.2887499550000001</v>
      </c>
      <c r="Z3761" s="5">
        <f t="shared" si="652"/>
        <v>-7.3368749475000001</v>
      </c>
      <c r="AA3761" s="5">
        <f t="shared" si="653"/>
        <v>0.69874999500000001</v>
      </c>
      <c r="AB3761" s="5">
        <f t="shared" si="654"/>
        <v>0.34937499750000001</v>
      </c>
    </row>
    <row r="3762" spans="1:28" x14ac:dyDescent="0.55000000000000004">
      <c r="A3762" s="3" t="s">
        <v>28</v>
      </c>
      <c r="B3762" s="3" t="s">
        <v>2485</v>
      </c>
      <c r="C3762" t="s">
        <v>31</v>
      </c>
      <c r="D3762" s="3" t="s">
        <v>729</v>
      </c>
      <c r="E3762" s="3" t="s">
        <v>5811</v>
      </c>
      <c r="F3762" s="3" t="s">
        <v>35</v>
      </c>
      <c r="G3762" s="5">
        <v>7.5</v>
      </c>
      <c r="H3762">
        <v>3</v>
      </c>
      <c r="I3762" s="5">
        <v>7.5</v>
      </c>
      <c r="J3762" s="5">
        <v>2.5</v>
      </c>
      <c r="K3762">
        <v>75</v>
      </c>
      <c r="L3762" s="15">
        <v>0.04</v>
      </c>
      <c r="M3762" s="13">
        <v>1.1060000000000001</v>
      </c>
      <c r="N3762" s="15">
        <v>0</v>
      </c>
      <c r="O3762" s="5">
        <v>0</v>
      </c>
      <c r="P3762" s="5">
        <v>0</v>
      </c>
      <c r="Q3762" s="5">
        <f t="shared" si="644"/>
        <v>7.5</v>
      </c>
      <c r="R3762" s="5">
        <f t="shared" si="645"/>
        <v>-7.5</v>
      </c>
      <c r="S3762" s="15">
        <f t="shared" si="646"/>
        <v>-1</v>
      </c>
      <c r="T3762">
        <v>0</v>
      </c>
      <c r="U3762" s="5" t="str">
        <f t="shared" si="647"/>
        <v>NA</v>
      </c>
      <c r="V3762" s="15">
        <f t="shared" si="648"/>
        <v>0</v>
      </c>
      <c r="W3762" s="15">
        <f t="shared" si="649"/>
        <v>0</v>
      </c>
      <c r="X3762" s="5">
        <f t="shared" si="650"/>
        <v>0</v>
      </c>
      <c r="Y3762" s="5">
        <f t="shared" si="651"/>
        <v>6.75</v>
      </c>
      <c r="Z3762" s="5">
        <f t="shared" si="652"/>
        <v>-7.875</v>
      </c>
      <c r="AA3762" s="5">
        <f t="shared" si="653"/>
        <v>0.75</v>
      </c>
      <c r="AB3762" s="5">
        <f t="shared" si="654"/>
        <v>0.375</v>
      </c>
    </row>
    <row r="3763" spans="1:28" x14ac:dyDescent="0.55000000000000004">
      <c r="A3763" s="3" t="s">
        <v>28</v>
      </c>
      <c r="B3763" s="3" t="s">
        <v>243</v>
      </c>
      <c r="C3763" t="s">
        <v>31</v>
      </c>
      <c r="D3763" s="3" t="s">
        <v>96</v>
      </c>
      <c r="E3763" s="3" t="s">
        <v>88</v>
      </c>
      <c r="F3763" s="3" t="s">
        <v>35</v>
      </c>
      <c r="G3763" s="5">
        <v>7.5</v>
      </c>
      <c r="H3763">
        <v>24</v>
      </c>
      <c r="I3763" s="5">
        <v>10.0749999</v>
      </c>
      <c r="J3763" s="5">
        <v>0.4197916625</v>
      </c>
      <c r="K3763">
        <v>834</v>
      </c>
      <c r="L3763" s="15">
        <v>2.8776978417266199E-2</v>
      </c>
      <c r="M3763" s="13">
        <v>2.4142685851318899</v>
      </c>
      <c r="N3763" s="15">
        <v>0</v>
      </c>
      <c r="O3763" s="5">
        <v>0</v>
      </c>
      <c r="P3763" s="5">
        <v>0</v>
      </c>
      <c r="Q3763" s="5">
        <f t="shared" si="644"/>
        <v>10.0749999</v>
      </c>
      <c r="R3763" s="5">
        <f t="shared" si="645"/>
        <v>-10.0749999</v>
      </c>
      <c r="S3763" s="15">
        <f t="shared" si="646"/>
        <v>-1</v>
      </c>
      <c r="T3763">
        <v>0</v>
      </c>
      <c r="U3763" s="5" t="str">
        <f t="shared" si="647"/>
        <v>NA</v>
      </c>
      <c r="V3763" s="15">
        <f t="shared" si="648"/>
        <v>0</v>
      </c>
      <c r="W3763" s="15">
        <f t="shared" si="649"/>
        <v>0</v>
      </c>
      <c r="X3763" s="5">
        <f t="shared" si="650"/>
        <v>0</v>
      </c>
      <c r="Y3763" s="5">
        <f t="shared" si="651"/>
        <v>9.0674999100000004</v>
      </c>
      <c r="Z3763" s="5">
        <f t="shared" si="652"/>
        <v>-10.578749895</v>
      </c>
      <c r="AA3763" s="5">
        <f t="shared" si="653"/>
        <v>1.0074999899999995</v>
      </c>
      <c r="AB3763" s="5">
        <f t="shared" si="654"/>
        <v>0.50374999499999973</v>
      </c>
    </row>
    <row r="3764" spans="1:28" x14ac:dyDescent="0.55000000000000004">
      <c r="A3764" s="3" t="s">
        <v>28</v>
      </c>
      <c r="B3764" s="3" t="s">
        <v>942</v>
      </c>
      <c r="C3764" t="s">
        <v>31</v>
      </c>
      <c r="D3764" s="3" t="s">
        <v>729</v>
      </c>
      <c r="E3764" s="3" t="s">
        <v>730</v>
      </c>
      <c r="F3764" s="3" t="s">
        <v>35</v>
      </c>
      <c r="G3764" s="5">
        <v>7.5</v>
      </c>
      <c r="H3764">
        <v>2</v>
      </c>
      <c r="I3764" s="5">
        <v>10.6625</v>
      </c>
      <c r="J3764" s="5">
        <v>5.3312499999999998</v>
      </c>
      <c r="K3764">
        <v>377</v>
      </c>
      <c r="L3764" s="15">
        <v>5.3050397877984099E-3</v>
      </c>
      <c r="M3764" s="13">
        <v>3.3165782493368701</v>
      </c>
      <c r="N3764" s="15">
        <v>0</v>
      </c>
      <c r="O3764" s="5">
        <v>0</v>
      </c>
      <c r="P3764" s="5">
        <v>0</v>
      </c>
      <c r="Q3764" s="5">
        <f t="shared" si="644"/>
        <v>10.6625</v>
      </c>
      <c r="R3764" s="5">
        <f t="shared" si="645"/>
        <v>-10.6625</v>
      </c>
      <c r="S3764" s="15">
        <f t="shared" si="646"/>
        <v>-1</v>
      </c>
      <c r="T3764">
        <v>0</v>
      </c>
      <c r="U3764" s="5" t="str">
        <f t="shared" si="647"/>
        <v>NA</v>
      </c>
      <c r="V3764" s="15">
        <f t="shared" si="648"/>
        <v>0</v>
      </c>
      <c r="W3764" s="15">
        <f t="shared" si="649"/>
        <v>0</v>
      </c>
      <c r="X3764" s="5">
        <f t="shared" si="650"/>
        <v>0</v>
      </c>
      <c r="Y3764" s="5">
        <f t="shared" si="651"/>
        <v>9.5962499999999995</v>
      </c>
      <c r="Z3764" s="5">
        <f t="shared" si="652"/>
        <v>-11.195625</v>
      </c>
      <c r="AA3764" s="5">
        <f t="shared" si="653"/>
        <v>1.0662500000000001</v>
      </c>
      <c r="AB3764" s="5">
        <f t="shared" si="654"/>
        <v>0.53312500000000007</v>
      </c>
    </row>
    <row r="3765" spans="1:28" x14ac:dyDescent="0.55000000000000004">
      <c r="A3765" s="3" t="s">
        <v>28</v>
      </c>
      <c r="B3765" s="3" t="s">
        <v>5835</v>
      </c>
      <c r="C3765" t="s">
        <v>31</v>
      </c>
      <c r="D3765" s="3" t="s">
        <v>729</v>
      </c>
      <c r="E3765" s="3" t="s">
        <v>5829</v>
      </c>
      <c r="F3765" s="3" t="s">
        <v>35</v>
      </c>
      <c r="G3765" s="5">
        <v>7.5</v>
      </c>
      <c r="H3765">
        <v>2</v>
      </c>
      <c r="I3765" s="5">
        <v>11.0625</v>
      </c>
      <c r="J3765" s="5">
        <v>5.53125</v>
      </c>
      <c r="K3765">
        <v>62</v>
      </c>
      <c r="L3765" s="15">
        <v>3.2258064516128997E-2</v>
      </c>
      <c r="M3765" s="13">
        <v>2.4666129032258102</v>
      </c>
      <c r="N3765" s="15">
        <v>0</v>
      </c>
      <c r="O3765" s="5">
        <v>0</v>
      </c>
      <c r="P3765" s="5">
        <v>0</v>
      </c>
      <c r="Q3765" s="5">
        <f t="shared" si="644"/>
        <v>11.0625</v>
      </c>
      <c r="R3765" s="5">
        <f t="shared" si="645"/>
        <v>-11.0625</v>
      </c>
      <c r="S3765" s="15">
        <f t="shared" si="646"/>
        <v>-1</v>
      </c>
      <c r="T3765">
        <v>0</v>
      </c>
      <c r="U3765" s="5" t="str">
        <f t="shared" si="647"/>
        <v>NA</v>
      </c>
      <c r="V3765" s="15">
        <f t="shared" si="648"/>
        <v>0</v>
      </c>
      <c r="W3765" s="15">
        <f t="shared" si="649"/>
        <v>0</v>
      </c>
      <c r="X3765" s="5">
        <f t="shared" si="650"/>
        <v>0</v>
      </c>
      <c r="Y3765" s="5">
        <f t="shared" si="651"/>
        <v>9.9562500000000007</v>
      </c>
      <c r="Z3765" s="5">
        <f t="shared" si="652"/>
        <v>-11.615625</v>
      </c>
      <c r="AA3765" s="5">
        <f t="shared" si="653"/>
        <v>1.1062499999999993</v>
      </c>
      <c r="AB3765" s="5">
        <f t="shared" si="654"/>
        <v>0.55312499999999964</v>
      </c>
    </row>
    <row r="3766" spans="1:28" x14ac:dyDescent="0.55000000000000004">
      <c r="A3766" s="3" t="s">
        <v>28</v>
      </c>
      <c r="B3766" s="3" t="s">
        <v>229</v>
      </c>
      <c r="C3766" t="s">
        <v>31</v>
      </c>
      <c r="D3766" s="3" t="s">
        <v>96</v>
      </c>
      <c r="E3766" s="3" t="s">
        <v>88</v>
      </c>
      <c r="F3766" s="3" t="s">
        <v>35</v>
      </c>
      <c r="G3766" s="5">
        <v>7.5</v>
      </c>
      <c r="H3766">
        <v>29</v>
      </c>
      <c r="I3766" s="5">
        <v>11.787499862500001</v>
      </c>
      <c r="J3766" s="5">
        <v>0.40646551250000001</v>
      </c>
      <c r="K3766">
        <v>214</v>
      </c>
      <c r="L3766" s="15">
        <v>0.13551401869158899</v>
      </c>
      <c r="M3766" s="13">
        <v>1.0509813084112101</v>
      </c>
      <c r="N3766" s="15">
        <v>0</v>
      </c>
      <c r="O3766" s="5">
        <v>0</v>
      </c>
      <c r="P3766" s="5">
        <v>0</v>
      </c>
      <c r="Q3766" s="5">
        <f t="shared" si="644"/>
        <v>11.787499862500001</v>
      </c>
      <c r="R3766" s="5">
        <f t="shared" si="645"/>
        <v>-11.787499862500001</v>
      </c>
      <c r="S3766" s="15">
        <f t="shared" si="646"/>
        <v>-1</v>
      </c>
      <c r="T3766">
        <v>0</v>
      </c>
      <c r="U3766" s="5" t="str">
        <f t="shared" si="647"/>
        <v>NA</v>
      </c>
      <c r="V3766" s="15">
        <f t="shared" si="648"/>
        <v>0</v>
      </c>
      <c r="W3766" s="15">
        <f t="shared" si="649"/>
        <v>0</v>
      </c>
      <c r="X3766" s="5">
        <f t="shared" si="650"/>
        <v>0</v>
      </c>
      <c r="Y3766" s="5">
        <f t="shared" si="651"/>
        <v>10.60874987625</v>
      </c>
      <c r="Z3766" s="5">
        <f t="shared" si="652"/>
        <v>-12.376874855625001</v>
      </c>
      <c r="AA3766" s="5">
        <f t="shared" si="653"/>
        <v>1.1787499862500006</v>
      </c>
      <c r="AB3766" s="5">
        <f t="shared" si="654"/>
        <v>0.5893749931250003</v>
      </c>
    </row>
    <row r="3767" spans="1:28" x14ac:dyDescent="0.55000000000000004">
      <c r="A3767" s="3" t="s">
        <v>28</v>
      </c>
      <c r="B3767" s="3" t="s">
        <v>5838</v>
      </c>
      <c r="C3767" t="s">
        <v>31</v>
      </c>
      <c r="D3767" s="3" t="s">
        <v>729</v>
      </c>
      <c r="E3767" s="3" t="s">
        <v>730</v>
      </c>
      <c r="F3767" s="3" t="s">
        <v>35</v>
      </c>
      <c r="G3767" s="5">
        <v>7.5</v>
      </c>
      <c r="H3767">
        <v>2</v>
      </c>
      <c r="I3767" s="5">
        <v>13.5625</v>
      </c>
      <c r="J3767" s="5">
        <v>6.78125</v>
      </c>
      <c r="K3767">
        <v>539</v>
      </c>
      <c r="L3767" s="15">
        <v>3.7105751391465695E-3</v>
      </c>
      <c r="M3767" s="13">
        <v>3.7777551020408202</v>
      </c>
      <c r="N3767" s="15">
        <v>0</v>
      </c>
      <c r="O3767" s="5">
        <v>0</v>
      </c>
      <c r="P3767" s="5">
        <v>0</v>
      </c>
      <c r="Q3767" s="5">
        <f t="shared" si="644"/>
        <v>13.5625</v>
      </c>
      <c r="R3767" s="5">
        <f t="shared" si="645"/>
        <v>-13.5625</v>
      </c>
      <c r="S3767" s="15">
        <f t="shared" si="646"/>
        <v>-1</v>
      </c>
      <c r="T3767">
        <v>0</v>
      </c>
      <c r="U3767" s="5" t="str">
        <f t="shared" si="647"/>
        <v>NA</v>
      </c>
      <c r="V3767" s="15">
        <f t="shared" si="648"/>
        <v>0</v>
      </c>
      <c r="W3767" s="15">
        <f t="shared" si="649"/>
        <v>0</v>
      </c>
      <c r="X3767" s="5">
        <f t="shared" si="650"/>
        <v>0</v>
      </c>
      <c r="Y3767" s="5">
        <f t="shared" si="651"/>
        <v>12.206250000000001</v>
      </c>
      <c r="Z3767" s="5">
        <f t="shared" si="652"/>
        <v>-14.240625000000001</v>
      </c>
      <c r="AA3767" s="5">
        <f t="shared" si="653"/>
        <v>1.3562499999999993</v>
      </c>
      <c r="AB3767" s="5">
        <f t="shared" si="654"/>
        <v>0.67812500000000142</v>
      </c>
    </row>
    <row r="3768" spans="1:28" x14ac:dyDescent="0.55000000000000004">
      <c r="A3768" s="3" t="s">
        <v>28</v>
      </c>
      <c r="B3768" s="3" t="s">
        <v>5840</v>
      </c>
      <c r="C3768" t="s">
        <v>31</v>
      </c>
      <c r="D3768" s="3" t="s">
        <v>729</v>
      </c>
      <c r="E3768" s="3" t="s">
        <v>730</v>
      </c>
      <c r="F3768" s="3" t="s">
        <v>35</v>
      </c>
      <c r="G3768" s="5">
        <v>7.5</v>
      </c>
      <c r="H3768">
        <v>5</v>
      </c>
      <c r="I3768" s="5">
        <v>24.75</v>
      </c>
      <c r="J3768" s="5">
        <v>4.95</v>
      </c>
      <c r="K3768">
        <v>1339</v>
      </c>
      <c r="L3768" s="15">
        <v>3.7341299477221799E-3</v>
      </c>
      <c r="M3768" s="13">
        <v>1.4698581030619899</v>
      </c>
      <c r="N3768" s="15">
        <v>0</v>
      </c>
      <c r="O3768" s="5">
        <v>0</v>
      </c>
      <c r="P3768" s="5">
        <v>0</v>
      </c>
      <c r="Q3768" s="5">
        <f t="shared" si="644"/>
        <v>24.75</v>
      </c>
      <c r="R3768" s="5">
        <f t="shared" si="645"/>
        <v>-24.75</v>
      </c>
      <c r="S3768" s="15">
        <f t="shared" si="646"/>
        <v>-1</v>
      </c>
      <c r="T3768">
        <v>0</v>
      </c>
      <c r="U3768" s="5" t="str">
        <f t="shared" si="647"/>
        <v>NA</v>
      </c>
      <c r="V3768" s="15">
        <f t="shared" si="648"/>
        <v>0</v>
      </c>
      <c r="W3768" s="15">
        <f t="shared" si="649"/>
        <v>0</v>
      </c>
      <c r="X3768" s="5">
        <f t="shared" si="650"/>
        <v>0</v>
      </c>
      <c r="Y3768" s="5">
        <f t="shared" si="651"/>
        <v>22.275000000000002</v>
      </c>
      <c r="Z3768" s="5">
        <f t="shared" si="652"/>
        <v>-25.987500000000001</v>
      </c>
      <c r="AA3768" s="5">
        <f t="shared" si="653"/>
        <v>2.4749999999999979</v>
      </c>
      <c r="AB3768" s="5">
        <f t="shared" si="654"/>
        <v>1.2375000000000007</v>
      </c>
    </row>
    <row r="3769" spans="1:28" x14ac:dyDescent="0.55000000000000004">
      <c r="A3769" s="3" t="s">
        <v>28</v>
      </c>
      <c r="B3769" s="3" t="s">
        <v>5842</v>
      </c>
      <c r="C3769" t="s">
        <v>31</v>
      </c>
      <c r="D3769" s="3" t="s">
        <v>729</v>
      </c>
      <c r="E3769" s="3" t="s">
        <v>730</v>
      </c>
      <c r="F3769" s="3" t="s">
        <v>35</v>
      </c>
      <c r="G3769" s="5">
        <v>7.5</v>
      </c>
      <c r="H3769">
        <v>5</v>
      </c>
      <c r="I3769" s="5">
        <v>26.487500000000001</v>
      </c>
      <c r="J3769" s="5">
        <v>5.2975000000000003</v>
      </c>
      <c r="K3769">
        <v>2063</v>
      </c>
      <c r="L3769" s="15">
        <v>2.4236548715462903E-3</v>
      </c>
      <c r="M3769" s="13">
        <v>1.59767329132332</v>
      </c>
      <c r="N3769" s="15">
        <v>0</v>
      </c>
      <c r="O3769" s="5">
        <v>0</v>
      </c>
      <c r="P3769" s="5">
        <v>0</v>
      </c>
      <c r="Q3769" s="5">
        <f t="shared" si="644"/>
        <v>26.487500000000001</v>
      </c>
      <c r="R3769" s="5">
        <f t="shared" si="645"/>
        <v>-26.487500000000001</v>
      </c>
      <c r="S3769" s="15">
        <f t="shared" si="646"/>
        <v>-1</v>
      </c>
      <c r="T3769">
        <v>0</v>
      </c>
      <c r="U3769" s="5" t="str">
        <f t="shared" si="647"/>
        <v>NA</v>
      </c>
      <c r="V3769" s="15">
        <f t="shared" si="648"/>
        <v>0</v>
      </c>
      <c r="W3769" s="15">
        <f t="shared" si="649"/>
        <v>0</v>
      </c>
      <c r="X3769" s="5">
        <f t="shared" si="650"/>
        <v>0</v>
      </c>
      <c r="Y3769" s="5">
        <f t="shared" si="651"/>
        <v>23.838750000000001</v>
      </c>
      <c r="Z3769" s="5">
        <f t="shared" si="652"/>
        <v>-27.811875000000001</v>
      </c>
      <c r="AA3769" s="5">
        <f t="shared" si="653"/>
        <v>2.6487499999999997</v>
      </c>
      <c r="AB3769" s="5">
        <f t="shared" si="654"/>
        <v>1.3243749999999999</v>
      </c>
    </row>
    <row r="3770" spans="1:28" x14ac:dyDescent="0.55000000000000004">
      <c r="A3770" s="3" t="s">
        <v>28</v>
      </c>
      <c r="B3770" s="3" t="s">
        <v>5844</v>
      </c>
      <c r="C3770" t="s">
        <v>31</v>
      </c>
      <c r="D3770" s="3" t="s">
        <v>96</v>
      </c>
      <c r="E3770" s="3" t="s">
        <v>88</v>
      </c>
      <c r="F3770" s="3" t="s">
        <v>35</v>
      </c>
      <c r="G3770" s="5">
        <v>7.5</v>
      </c>
      <c r="H3770">
        <v>64</v>
      </c>
      <c r="I3770" s="5">
        <v>33.450000000000003</v>
      </c>
      <c r="J3770" s="5">
        <v>0.52265625000000004</v>
      </c>
      <c r="K3770">
        <v>821</v>
      </c>
      <c r="L3770" s="15">
        <v>7.7953714981729594E-2</v>
      </c>
      <c r="M3770" s="13">
        <v>1.30462850182704</v>
      </c>
      <c r="N3770" s="15">
        <v>0</v>
      </c>
      <c r="O3770" s="5">
        <v>0</v>
      </c>
      <c r="P3770" s="5">
        <v>0</v>
      </c>
      <c r="Q3770" s="5">
        <f t="shared" si="644"/>
        <v>33.450000000000003</v>
      </c>
      <c r="R3770" s="5">
        <f t="shared" si="645"/>
        <v>-33.450000000000003</v>
      </c>
      <c r="S3770" s="15">
        <f t="shared" si="646"/>
        <v>-1</v>
      </c>
      <c r="T3770">
        <v>0</v>
      </c>
      <c r="U3770" s="5" t="str">
        <f t="shared" si="647"/>
        <v>NA</v>
      </c>
      <c r="V3770" s="15">
        <f t="shared" si="648"/>
        <v>0</v>
      </c>
      <c r="W3770" s="15">
        <f t="shared" si="649"/>
        <v>0</v>
      </c>
      <c r="X3770" s="5">
        <f t="shared" si="650"/>
        <v>0</v>
      </c>
      <c r="Y3770" s="5">
        <f t="shared" si="651"/>
        <v>30.105000000000004</v>
      </c>
      <c r="Z3770" s="5">
        <f t="shared" si="652"/>
        <v>-35.122500000000002</v>
      </c>
      <c r="AA3770" s="5">
        <f t="shared" si="653"/>
        <v>3.3449999999999989</v>
      </c>
      <c r="AB3770" s="5">
        <f t="shared" si="654"/>
        <v>1.6724999999999994</v>
      </c>
    </row>
    <row r="3771" spans="1:28" x14ac:dyDescent="0.55000000000000004">
      <c r="A3771" s="3" t="s">
        <v>28</v>
      </c>
      <c r="B3771" s="3" t="s">
        <v>5846</v>
      </c>
      <c r="C3771" t="s">
        <v>31</v>
      </c>
      <c r="D3771" s="3" t="s">
        <v>729</v>
      </c>
      <c r="E3771" s="3" t="s">
        <v>730</v>
      </c>
      <c r="F3771" s="3" t="s">
        <v>35</v>
      </c>
      <c r="G3771" s="5">
        <v>7.5</v>
      </c>
      <c r="H3771">
        <v>7</v>
      </c>
      <c r="I3771" s="5">
        <v>41.3</v>
      </c>
      <c r="J3771" s="5">
        <v>5.9</v>
      </c>
      <c r="K3771">
        <v>140</v>
      </c>
      <c r="L3771" s="15">
        <v>0.05</v>
      </c>
      <c r="M3771" s="13">
        <v>2.0828571428571401</v>
      </c>
      <c r="N3771" s="15">
        <v>0</v>
      </c>
      <c r="O3771" s="5">
        <v>0</v>
      </c>
      <c r="P3771" s="5">
        <v>0</v>
      </c>
      <c r="Q3771" s="5">
        <f t="shared" si="644"/>
        <v>41.3</v>
      </c>
      <c r="R3771" s="5">
        <f t="shared" si="645"/>
        <v>-41.3</v>
      </c>
      <c r="S3771" s="15">
        <f t="shared" si="646"/>
        <v>-1</v>
      </c>
      <c r="T3771">
        <v>0</v>
      </c>
      <c r="U3771" s="5" t="str">
        <f t="shared" si="647"/>
        <v>NA</v>
      </c>
      <c r="V3771" s="15">
        <f t="shared" si="648"/>
        <v>0</v>
      </c>
      <c r="W3771" s="15">
        <f t="shared" si="649"/>
        <v>0</v>
      </c>
      <c r="X3771" s="5">
        <f t="shared" si="650"/>
        <v>0</v>
      </c>
      <c r="Y3771" s="5">
        <f t="shared" si="651"/>
        <v>37.17</v>
      </c>
      <c r="Z3771" s="5">
        <f t="shared" si="652"/>
        <v>-43.365000000000002</v>
      </c>
      <c r="AA3771" s="5">
        <f t="shared" si="653"/>
        <v>4.1299999999999955</v>
      </c>
      <c r="AB3771" s="5">
        <f t="shared" si="654"/>
        <v>2.0650000000000048</v>
      </c>
    </row>
    <row r="3772" spans="1:28" x14ac:dyDescent="0.55000000000000004">
      <c r="A3772" s="3" t="s">
        <v>28</v>
      </c>
      <c r="B3772" s="3" t="s">
        <v>246</v>
      </c>
      <c r="C3772" t="s">
        <v>31</v>
      </c>
      <c r="D3772" s="3" t="s">
        <v>96</v>
      </c>
      <c r="E3772" s="3" t="s">
        <v>88</v>
      </c>
      <c r="F3772" s="3" t="s">
        <v>35</v>
      </c>
      <c r="G3772" s="5">
        <v>7.5</v>
      </c>
      <c r="H3772">
        <v>178</v>
      </c>
      <c r="I3772" s="5">
        <v>64.699998475000001</v>
      </c>
      <c r="J3772" s="5">
        <v>0.3634831375</v>
      </c>
      <c r="K3772">
        <v>882</v>
      </c>
      <c r="L3772" s="15">
        <v>0.20181405895691601</v>
      </c>
      <c r="M3772" s="13">
        <v>1.1660997732426299</v>
      </c>
      <c r="N3772" s="15">
        <v>0</v>
      </c>
      <c r="O3772" s="5">
        <v>0</v>
      </c>
      <c r="P3772" s="5">
        <v>0</v>
      </c>
      <c r="Q3772" s="5">
        <f t="shared" si="644"/>
        <v>64.699998475000001</v>
      </c>
      <c r="R3772" s="5">
        <f t="shared" si="645"/>
        <v>-64.699998475000001</v>
      </c>
      <c r="S3772" s="15">
        <f t="shared" si="646"/>
        <v>-1</v>
      </c>
      <c r="T3772">
        <v>0</v>
      </c>
      <c r="U3772" s="5" t="str">
        <f t="shared" si="647"/>
        <v>NA</v>
      </c>
      <c r="V3772" s="15">
        <f t="shared" si="648"/>
        <v>0</v>
      </c>
      <c r="W3772" s="15">
        <f t="shared" si="649"/>
        <v>0</v>
      </c>
      <c r="X3772" s="5">
        <f t="shared" si="650"/>
        <v>0</v>
      </c>
      <c r="Y3772" s="5">
        <f t="shared" si="651"/>
        <v>58.229998627500002</v>
      </c>
      <c r="Z3772" s="5">
        <f t="shared" si="652"/>
        <v>-67.934998398750011</v>
      </c>
      <c r="AA3772" s="5">
        <f t="shared" si="653"/>
        <v>6.4699998474999987</v>
      </c>
      <c r="AB3772" s="5">
        <f t="shared" si="654"/>
        <v>3.23499992375001</v>
      </c>
    </row>
    <row r="3773" spans="1:28" x14ac:dyDescent="0.55000000000000004">
      <c r="A3773" s="3" t="s">
        <v>28</v>
      </c>
      <c r="B3773" s="3" t="s">
        <v>183</v>
      </c>
      <c r="C3773" t="s">
        <v>31</v>
      </c>
      <c r="D3773" s="3" t="s">
        <v>96</v>
      </c>
      <c r="E3773" s="3" t="s">
        <v>88</v>
      </c>
      <c r="F3773" s="3" t="s">
        <v>35</v>
      </c>
      <c r="G3773" s="5">
        <v>7.5</v>
      </c>
      <c r="H3773">
        <v>109</v>
      </c>
      <c r="I3773" s="5">
        <v>77.824999925</v>
      </c>
      <c r="J3773" s="5">
        <v>0.713990825</v>
      </c>
      <c r="K3773">
        <v>1228</v>
      </c>
      <c r="L3773" s="15">
        <v>8.8762214983713297E-2</v>
      </c>
      <c r="M3773" s="13">
        <v>1.29062703583062</v>
      </c>
      <c r="N3773" s="15">
        <v>0</v>
      </c>
      <c r="O3773" s="5">
        <v>0</v>
      </c>
      <c r="P3773" s="5">
        <v>0</v>
      </c>
      <c r="Q3773" s="5">
        <f t="shared" si="644"/>
        <v>77.824999925</v>
      </c>
      <c r="R3773" s="5">
        <f t="shared" si="645"/>
        <v>-77.824999925</v>
      </c>
      <c r="S3773" s="15">
        <f t="shared" si="646"/>
        <v>-1</v>
      </c>
      <c r="T3773">
        <v>0</v>
      </c>
      <c r="U3773" s="5" t="str">
        <f t="shared" si="647"/>
        <v>NA</v>
      </c>
      <c r="V3773" s="15">
        <f t="shared" si="648"/>
        <v>0</v>
      </c>
      <c r="W3773" s="15">
        <f t="shared" si="649"/>
        <v>0</v>
      </c>
      <c r="X3773" s="5">
        <f t="shared" si="650"/>
        <v>0</v>
      </c>
      <c r="Y3773" s="5">
        <f t="shared" si="651"/>
        <v>70.042499932500007</v>
      </c>
      <c r="Z3773" s="5">
        <f t="shared" si="652"/>
        <v>-81.716249921249997</v>
      </c>
      <c r="AA3773" s="5">
        <f t="shared" si="653"/>
        <v>7.7824999924999929</v>
      </c>
      <c r="AB3773" s="5">
        <f t="shared" si="654"/>
        <v>3.8912499962499965</v>
      </c>
    </row>
    <row r="3774" spans="1:28" x14ac:dyDescent="0.55000000000000004">
      <c r="A3774" s="3" t="s">
        <v>28</v>
      </c>
      <c r="B3774" s="3" t="s">
        <v>938</v>
      </c>
      <c r="C3774" t="s">
        <v>31</v>
      </c>
      <c r="D3774" s="3" t="s">
        <v>729</v>
      </c>
      <c r="E3774" s="3" t="s">
        <v>730</v>
      </c>
      <c r="F3774" s="3" t="s">
        <v>35</v>
      </c>
      <c r="G3774" s="5">
        <v>7.5</v>
      </c>
      <c r="H3774">
        <v>26</v>
      </c>
      <c r="I3774" s="5">
        <v>130.21249994999999</v>
      </c>
      <c r="J3774" s="5">
        <v>5.0081730750000002</v>
      </c>
      <c r="K3774">
        <v>6322</v>
      </c>
      <c r="L3774" s="15">
        <v>4.11262258778867E-3</v>
      </c>
      <c r="M3774" s="13">
        <v>1.7534735843087601</v>
      </c>
      <c r="N3774" s="15">
        <v>0</v>
      </c>
      <c r="O3774" s="5">
        <v>0</v>
      </c>
      <c r="P3774" s="5">
        <v>0</v>
      </c>
      <c r="Q3774" s="5">
        <f t="shared" si="644"/>
        <v>130.21249994999999</v>
      </c>
      <c r="R3774" s="5">
        <f t="shared" si="645"/>
        <v>-130.21249994999999</v>
      </c>
      <c r="S3774" s="15">
        <f t="shared" si="646"/>
        <v>-1</v>
      </c>
      <c r="T3774">
        <v>0</v>
      </c>
      <c r="U3774" s="5" t="str">
        <f t="shared" si="647"/>
        <v>NA</v>
      </c>
      <c r="V3774" s="15">
        <f t="shared" si="648"/>
        <v>0</v>
      </c>
      <c r="W3774" s="15">
        <f t="shared" si="649"/>
        <v>0</v>
      </c>
      <c r="X3774" s="5">
        <f t="shared" si="650"/>
        <v>0</v>
      </c>
      <c r="Y3774" s="5">
        <f t="shared" si="651"/>
        <v>117.191249955</v>
      </c>
      <c r="Z3774" s="5">
        <f t="shared" si="652"/>
        <v>-136.7231249475</v>
      </c>
      <c r="AA3774" s="5">
        <f t="shared" si="653"/>
        <v>13.021249994999991</v>
      </c>
      <c r="AB3774" s="5">
        <f t="shared" si="654"/>
        <v>6.5106249975000026</v>
      </c>
    </row>
    <row r="3775" spans="1:28" x14ac:dyDescent="0.55000000000000004">
      <c r="A3775" s="3" t="s">
        <v>28</v>
      </c>
      <c r="B3775" s="3" t="s">
        <v>130</v>
      </c>
      <c r="C3775" t="s">
        <v>31</v>
      </c>
      <c r="D3775" s="3" t="s">
        <v>96</v>
      </c>
      <c r="E3775" s="3" t="s">
        <v>88</v>
      </c>
      <c r="F3775" s="3" t="s">
        <v>35</v>
      </c>
      <c r="G3775" s="5">
        <v>7.5</v>
      </c>
      <c r="H3775">
        <v>197</v>
      </c>
      <c r="I3775" s="5">
        <v>247.48749982500001</v>
      </c>
      <c r="J3775" s="5">
        <v>1.256281725</v>
      </c>
      <c r="K3775">
        <v>1570</v>
      </c>
      <c r="L3775" s="15">
        <v>0.12547770700636898</v>
      </c>
      <c r="M3775" s="13">
        <v>1.8885732484076401</v>
      </c>
      <c r="N3775" s="15">
        <v>0</v>
      </c>
      <c r="O3775" s="5">
        <v>0</v>
      </c>
      <c r="P3775" s="5">
        <v>0</v>
      </c>
      <c r="Q3775" s="5">
        <f t="shared" si="644"/>
        <v>247.48749982500001</v>
      </c>
      <c r="R3775" s="5">
        <f t="shared" si="645"/>
        <v>-247.48749982500001</v>
      </c>
      <c r="S3775" s="15">
        <f t="shared" si="646"/>
        <v>-1</v>
      </c>
      <c r="T3775">
        <v>0</v>
      </c>
      <c r="U3775" s="5" t="str">
        <f t="shared" si="647"/>
        <v>NA</v>
      </c>
      <c r="V3775" s="15">
        <f t="shared" si="648"/>
        <v>0</v>
      </c>
      <c r="W3775" s="15">
        <f t="shared" si="649"/>
        <v>0</v>
      </c>
      <c r="X3775" s="5">
        <f t="shared" si="650"/>
        <v>0</v>
      </c>
      <c r="Y3775" s="5">
        <f t="shared" si="651"/>
        <v>222.73874984250003</v>
      </c>
      <c r="Z3775" s="5">
        <f t="shared" si="652"/>
        <v>-259.86187481625001</v>
      </c>
      <c r="AA3775" s="5">
        <f t="shared" si="653"/>
        <v>24.748749982499987</v>
      </c>
      <c r="AB3775" s="5">
        <f t="shared" si="654"/>
        <v>12.374374991249994</v>
      </c>
    </row>
    <row r="3776" spans="1:28" x14ac:dyDescent="0.55000000000000004">
      <c r="A3776" s="3" t="s">
        <v>28</v>
      </c>
      <c r="B3776" s="3" t="s">
        <v>728</v>
      </c>
      <c r="C3776" t="s">
        <v>31</v>
      </c>
      <c r="D3776" s="3" t="s">
        <v>729</v>
      </c>
      <c r="E3776" s="3" t="s">
        <v>730</v>
      </c>
      <c r="F3776" s="3" t="s">
        <v>35</v>
      </c>
      <c r="G3776" s="5">
        <v>7.5</v>
      </c>
      <c r="H3776">
        <v>128</v>
      </c>
      <c r="I3776" s="5">
        <v>575.01249919999998</v>
      </c>
      <c r="J3776" s="5">
        <v>4.4922851499999998</v>
      </c>
      <c r="K3776">
        <v>12390</v>
      </c>
      <c r="L3776" s="15">
        <v>1.03309120258273E-2</v>
      </c>
      <c r="M3776" s="13">
        <v>2.67709443099274</v>
      </c>
      <c r="N3776" s="15">
        <v>0</v>
      </c>
      <c r="O3776" s="5">
        <v>0</v>
      </c>
      <c r="P3776" s="5">
        <v>0</v>
      </c>
      <c r="Q3776" s="5">
        <f t="shared" si="644"/>
        <v>575.01249919999998</v>
      </c>
      <c r="R3776" s="5">
        <f t="shared" si="645"/>
        <v>-575.01249919999998</v>
      </c>
      <c r="S3776" s="15">
        <f t="shared" si="646"/>
        <v>-1</v>
      </c>
      <c r="T3776">
        <v>0</v>
      </c>
      <c r="U3776" s="5" t="str">
        <f t="shared" si="647"/>
        <v>NA</v>
      </c>
      <c r="V3776" s="15">
        <f t="shared" si="648"/>
        <v>0</v>
      </c>
      <c r="W3776" s="15">
        <f t="shared" si="649"/>
        <v>0</v>
      </c>
      <c r="X3776" s="5">
        <f t="shared" si="650"/>
        <v>0</v>
      </c>
      <c r="Y3776" s="5">
        <f t="shared" si="651"/>
        <v>517.51124928000002</v>
      </c>
      <c r="Z3776" s="5">
        <f t="shared" si="652"/>
        <v>-603.76312415999996</v>
      </c>
      <c r="AA3776" s="5">
        <f t="shared" si="653"/>
        <v>57.501249919999964</v>
      </c>
      <c r="AB3776" s="5">
        <f t="shared" si="654"/>
        <v>28.750624959999982</v>
      </c>
    </row>
    <row r="3777" spans="1:28" x14ac:dyDescent="0.55000000000000004">
      <c r="A3777" s="3" t="s">
        <v>53</v>
      </c>
      <c r="B3777" s="3" t="s">
        <v>5853</v>
      </c>
      <c r="C3777" t="s">
        <v>47</v>
      </c>
      <c r="D3777" s="3" t="s">
        <v>57</v>
      </c>
      <c r="E3777" s="3" t="s">
        <v>736</v>
      </c>
      <c r="F3777" s="3" t="s">
        <v>60</v>
      </c>
      <c r="G3777" s="5">
        <v>8.75</v>
      </c>
      <c r="H3777">
        <v>1</v>
      </c>
      <c r="I3777" s="5">
        <v>0.55000000000000004</v>
      </c>
      <c r="J3777" s="5">
        <v>0.55000000000000004</v>
      </c>
      <c r="K3777">
        <v>14</v>
      </c>
      <c r="L3777" s="15">
        <v>7.1428571428571397E-2</v>
      </c>
      <c r="M3777" s="13">
        <v>1.3571428571428601</v>
      </c>
      <c r="N3777" s="15">
        <v>0</v>
      </c>
      <c r="O3777" s="5">
        <v>0</v>
      </c>
      <c r="P3777" s="5">
        <v>0</v>
      </c>
      <c r="Q3777" s="5">
        <f t="shared" si="644"/>
        <v>0.55000000000000004</v>
      </c>
      <c r="R3777" s="5">
        <f t="shared" si="645"/>
        <v>-0.55000000000000004</v>
      </c>
      <c r="S3777" s="15">
        <f t="shared" si="646"/>
        <v>-1</v>
      </c>
      <c r="T3777">
        <v>0</v>
      </c>
      <c r="U3777" s="5" t="str">
        <f t="shared" si="647"/>
        <v>NA</v>
      </c>
      <c r="V3777" s="15">
        <f t="shared" si="648"/>
        <v>0</v>
      </c>
      <c r="W3777" s="15">
        <f t="shared" si="649"/>
        <v>0</v>
      </c>
      <c r="X3777" s="5">
        <f t="shared" si="650"/>
        <v>0</v>
      </c>
      <c r="Y3777" s="5">
        <f t="shared" si="651"/>
        <v>0.49500000000000005</v>
      </c>
      <c r="Z3777" s="5">
        <f t="shared" si="652"/>
        <v>-0.57750000000000012</v>
      </c>
      <c r="AA3777" s="5">
        <f t="shared" si="653"/>
        <v>5.4999999999999993E-2</v>
      </c>
      <c r="AB3777" s="5">
        <f t="shared" si="654"/>
        <v>2.750000000000008E-2</v>
      </c>
    </row>
    <row r="3778" spans="1:28" x14ac:dyDescent="0.55000000000000004">
      <c r="A3778" s="3" t="s">
        <v>53</v>
      </c>
      <c r="B3778" s="3" t="s">
        <v>5855</v>
      </c>
      <c r="C3778" t="s">
        <v>47</v>
      </c>
      <c r="D3778" s="3" t="s">
        <v>57</v>
      </c>
      <c r="E3778" s="3" t="s">
        <v>149</v>
      </c>
      <c r="F3778" s="3" t="s">
        <v>60</v>
      </c>
      <c r="G3778" s="5">
        <v>8.75</v>
      </c>
      <c r="H3778">
        <v>1</v>
      </c>
      <c r="I3778" s="5">
        <v>2.1375000000000002</v>
      </c>
      <c r="J3778" s="5">
        <v>2.1375000000000002</v>
      </c>
      <c r="K3778">
        <v>13</v>
      </c>
      <c r="L3778" s="15">
        <v>7.69230769230769E-2</v>
      </c>
      <c r="M3778" s="13">
        <v>2.0076923076923099</v>
      </c>
      <c r="N3778" s="15">
        <v>0</v>
      </c>
      <c r="O3778" s="5">
        <v>0</v>
      </c>
      <c r="P3778" s="5">
        <v>0</v>
      </c>
      <c r="Q3778" s="5">
        <f t="shared" ref="Q3778:Q3841" si="655">I3778</f>
        <v>2.1375000000000002</v>
      </c>
      <c r="R3778" s="5">
        <f t="shared" ref="R3778:R3841" si="656">P3778-Q3778</f>
        <v>-2.1375000000000002</v>
      </c>
      <c r="S3778" s="15">
        <f t="shared" ref="S3778:S3841" si="657">IF(Q3778=0,0,(P3778-Q3778)/Q3778)</f>
        <v>-1</v>
      </c>
      <c r="T3778">
        <v>0</v>
      </c>
      <c r="U3778" s="5" t="str">
        <f t="shared" ref="U3778:U3841" si="658">IF(T3778=0,"NA",P3778/T3778)</f>
        <v>NA</v>
      </c>
      <c r="V3778" s="15">
        <f t="shared" si="648"/>
        <v>0</v>
      </c>
      <c r="W3778" s="15">
        <f t="shared" si="649"/>
        <v>0</v>
      </c>
      <c r="X3778" s="5">
        <f t="shared" si="650"/>
        <v>0</v>
      </c>
      <c r="Y3778" s="5">
        <f t="shared" si="651"/>
        <v>1.9237500000000003</v>
      </c>
      <c r="Z3778" s="5">
        <f t="shared" si="652"/>
        <v>-2.2443750000000002</v>
      </c>
      <c r="AA3778" s="5">
        <f t="shared" si="653"/>
        <v>0.21374999999999988</v>
      </c>
      <c r="AB3778" s="5">
        <f t="shared" si="654"/>
        <v>0.10687500000000005</v>
      </c>
    </row>
    <row r="3779" spans="1:28" x14ac:dyDescent="0.55000000000000004">
      <c r="A3779" s="3" t="s">
        <v>53</v>
      </c>
      <c r="B3779" s="3" t="s">
        <v>5857</v>
      </c>
      <c r="C3779" t="s">
        <v>47</v>
      </c>
      <c r="D3779" s="3" t="s">
        <v>57</v>
      </c>
      <c r="E3779" s="3" t="s">
        <v>400</v>
      </c>
      <c r="F3779" s="3" t="s">
        <v>60</v>
      </c>
      <c r="G3779" s="5">
        <v>8.75</v>
      </c>
      <c r="H3779">
        <v>2</v>
      </c>
      <c r="I3779" s="5">
        <v>2.2625000000000002</v>
      </c>
      <c r="J3779" s="5">
        <v>1.1312500000000001</v>
      </c>
      <c r="K3779">
        <v>30</v>
      </c>
      <c r="L3779" s="15">
        <v>6.6666666666666693E-2</v>
      </c>
      <c r="M3779" s="13">
        <v>1.09666666666667</v>
      </c>
      <c r="N3779" s="15">
        <v>0</v>
      </c>
      <c r="O3779" s="5">
        <v>0</v>
      </c>
      <c r="P3779" s="5">
        <v>0</v>
      </c>
      <c r="Q3779" s="5">
        <f t="shared" si="655"/>
        <v>2.2625000000000002</v>
      </c>
      <c r="R3779" s="5">
        <f t="shared" si="656"/>
        <v>-2.2625000000000002</v>
      </c>
      <c r="S3779" s="15">
        <f t="shared" si="657"/>
        <v>-1</v>
      </c>
      <c r="T3779">
        <v>0</v>
      </c>
      <c r="U3779" s="5" t="str">
        <f t="shared" si="658"/>
        <v>NA</v>
      </c>
      <c r="V3779" s="15">
        <f t="shared" ref="V3779:V3842" si="659">(L3779*N3779)</f>
        <v>0</v>
      </c>
      <c r="W3779" s="15">
        <f t="shared" ref="W3779:W3842" si="660">IF(P3779=0,0,R3779/P3779)</f>
        <v>0</v>
      </c>
      <c r="X3779" s="5">
        <f t="shared" ref="X3779:X3842" si="661">IF(T3779=0,0,Q3779/T3779)</f>
        <v>0</v>
      </c>
      <c r="Y3779" s="5">
        <f t="shared" ref="Y3779:Y3842" si="662">Q3779*0.9</f>
        <v>2.0362500000000003</v>
      </c>
      <c r="Z3779" s="5">
        <f t="shared" ref="Z3779:Z3842" si="663">R3779*1.05</f>
        <v>-2.3756250000000003</v>
      </c>
      <c r="AA3779" s="5">
        <f t="shared" ref="AA3779:AA3842" si="664">Q3779-Y3779</f>
        <v>0.22624999999999984</v>
      </c>
      <c r="AB3779" s="5">
        <f t="shared" ref="AB3779:AB3842" si="665">R3779-Z3779</f>
        <v>0.11312500000000014</v>
      </c>
    </row>
    <row r="3780" spans="1:28" x14ac:dyDescent="0.55000000000000004">
      <c r="A3780" s="3" t="s">
        <v>53</v>
      </c>
      <c r="B3780" s="3" t="s">
        <v>5859</v>
      </c>
      <c r="C3780" t="s">
        <v>47</v>
      </c>
      <c r="D3780" s="3" t="s">
        <v>57</v>
      </c>
      <c r="E3780" s="3" t="s">
        <v>400</v>
      </c>
      <c r="F3780" s="3" t="s">
        <v>60</v>
      </c>
      <c r="G3780" s="5">
        <v>8.75</v>
      </c>
      <c r="H3780">
        <v>5</v>
      </c>
      <c r="I3780" s="5">
        <v>3.5874999999999999</v>
      </c>
      <c r="J3780" s="5">
        <v>0.71750000000000003</v>
      </c>
      <c r="K3780">
        <v>35</v>
      </c>
      <c r="L3780" s="15">
        <v>0.14285714285714302</v>
      </c>
      <c r="M3780" s="13">
        <v>1.28285714285714</v>
      </c>
      <c r="N3780" s="15">
        <v>0</v>
      </c>
      <c r="O3780" s="5">
        <v>0</v>
      </c>
      <c r="P3780" s="5">
        <v>0</v>
      </c>
      <c r="Q3780" s="5">
        <f t="shared" si="655"/>
        <v>3.5874999999999999</v>
      </c>
      <c r="R3780" s="5">
        <f t="shared" si="656"/>
        <v>-3.5874999999999999</v>
      </c>
      <c r="S3780" s="15">
        <f t="shared" si="657"/>
        <v>-1</v>
      </c>
      <c r="T3780">
        <v>0</v>
      </c>
      <c r="U3780" s="5" t="str">
        <f t="shared" si="658"/>
        <v>NA</v>
      </c>
      <c r="V3780" s="15">
        <f t="shared" si="659"/>
        <v>0</v>
      </c>
      <c r="W3780" s="15">
        <f t="shared" si="660"/>
        <v>0</v>
      </c>
      <c r="X3780" s="5">
        <f t="shared" si="661"/>
        <v>0</v>
      </c>
      <c r="Y3780" s="5">
        <f t="shared" si="662"/>
        <v>3.2287499999999998</v>
      </c>
      <c r="Z3780" s="5">
        <f t="shared" si="663"/>
        <v>-3.7668750000000002</v>
      </c>
      <c r="AA3780" s="5">
        <f t="shared" si="664"/>
        <v>0.35875000000000012</v>
      </c>
      <c r="AB3780" s="5">
        <f t="shared" si="665"/>
        <v>0.17937500000000028</v>
      </c>
    </row>
    <row r="3781" spans="1:28" x14ac:dyDescent="0.55000000000000004">
      <c r="A3781" s="3" t="s">
        <v>53</v>
      </c>
      <c r="B3781" s="3" t="s">
        <v>5861</v>
      </c>
      <c r="C3781" t="s">
        <v>47</v>
      </c>
      <c r="D3781" s="3" t="s">
        <v>57</v>
      </c>
      <c r="E3781" s="3" t="s">
        <v>736</v>
      </c>
      <c r="F3781" s="3" t="s">
        <v>60</v>
      </c>
      <c r="G3781" s="5">
        <v>8.75</v>
      </c>
      <c r="H3781">
        <v>3</v>
      </c>
      <c r="I3781" s="5">
        <v>9.3000000000000007</v>
      </c>
      <c r="J3781" s="5">
        <v>3.1</v>
      </c>
      <c r="K3781">
        <v>33</v>
      </c>
      <c r="L3781" s="15">
        <v>9.0909090909090898E-2</v>
      </c>
      <c r="M3781" s="13">
        <v>1.2636363636363599</v>
      </c>
      <c r="N3781" s="15">
        <v>0</v>
      </c>
      <c r="O3781" s="5">
        <v>0</v>
      </c>
      <c r="P3781" s="5">
        <v>0</v>
      </c>
      <c r="Q3781" s="5">
        <f t="shared" si="655"/>
        <v>9.3000000000000007</v>
      </c>
      <c r="R3781" s="5">
        <f t="shared" si="656"/>
        <v>-9.3000000000000007</v>
      </c>
      <c r="S3781" s="15">
        <f t="shared" si="657"/>
        <v>-1</v>
      </c>
      <c r="T3781">
        <v>0</v>
      </c>
      <c r="U3781" s="5" t="str">
        <f t="shared" si="658"/>
        <v>NA</v>
      </c>
      <c r="V3781" s="15">
        <f t="shared" si="659"/>
        <v>0</v>
      </c>
      <c r="W3781" s="15">
        <f t="shared" si="660"/>
        <v>0</v>
      </c>
      <c r="X3781" s="5">
        <f t="shared" si="661"/>
        <v>0</v>
      </c>
      <c r="Y3781" s="5">
        <f t="shared" si="662"/>
        <v>8.370000000000001</v>
      </c>
      <c r="Z3781" s="5">
        <f t="shared" si="663"/>
        <v>-9.7650000000000006</v>
      </c>
      <c r="AA3781" s="5">
        <f t="shared" si="664"/>
        <v>0.92999999999999972</v>
      </c>
      <c r="AB3781" s="5">
        <f t="shared" si="665"/>
        <v>0.46499999999999986</v>
      </c>
    </row>
    <row r="3782" spans="1:28" x14ac:dyDescent="0.55000000000000004">
      <c r="A3782" s="3" t="s">
        <v>53</v>
      </c>
      <c r="B3782" s="3" t="s">
        <v>2525</v>
      </c>
      <c r="C3782" t="s">
        <v>47</v>
      </c>
      <c r="D3782" s="3" t="s">
        <v>57</v>
      </c>
      <c r="E3782" s="3" t="s">
        <v>165</v>
      </c>
      <c r="F3782" s="3" t="s">
        <v>60</v>
      </c>
      <c r="G3782" s="5">
        <v>8.75</v>
      </c>
      <c r="H3782">
        <v>3</v>
      </c>
      <c r="I3782" s="5">
        <v>14.887499999999999</v>
      </c>
      <c r="J3782" s="5">
        <v>4.9625000000000004</v>
      </c>
      <c r="K3782">
        <v>74</v>
      </c>
      <c r="L3782" s="15">
        <v>4.0540540540540501E-2</v>
      </c>
      <c r="M3782" s="13">
        <v>1.59864864864865</v>
      </c>
      <c r="N3782" s="15">
        <v>0</v>
      </c>
      <c r="O3782" s="5">
        <v>0</v>
      </c>
      <c r="P3782" s="5">
        <v>0</v>
      </c>
      <c r="Q3782" s="5">
        <f t="shared" si="655"/>
        <v>14.887499999999999</v>
      </c>
      <c r="R3782" s="5">
        <f t="shared" si="656"/>
        <v>-14.887499999999999</v>
      </c>
      <c r="S3782" s="15">
        <f t="shared" si="657"/>
        <v>-1</v>
      </c>
      <c r="T3782">
        <v>0</v>
      </c>
      <c r="U3782" s="5" t="str">
        <f t="shared" si="658"/>
        <v>NA</v>
      </c>
      <c r="V3782" s="15">
        <f t="shared" si="659"/>
        <v>0</v>
      </c>
      <c r="W3782" s="15">
        <f t="shared" si="660"/>
        <v>0</v>
      </c>
      <c r="X3782" s="5">
        <f t="shared" si="661"/>
        <v>0</v>
      </c>
      <c r="Y3782" s="5">
        <f t="shared" si="662"/>
        <v>13.39875</v>
      </c>
      <c r="Z3782" s="5">
        <f t="shared" si="663"/>
        <v>-15.631874999999999</v>
      </c>
      <c r="AA3782" s="5">
        <f t="shared" si="664"/>
        <v>1.4887499999999996</v>
      </c>
      <c r="AB3782" s="5">
        <f t="shared" si="665"/>
        <v>0.74437499999999979</v>
      </c>
    </row>
    <row r="3783" spans="1:28" x14ac:dyDescent="0.55000000000000004">
      <c r="A3783" s="3" t="s">
        <v>53</v>
      </c>
      <c r="B3783" s="3" t="s">
        <v>1765</v>
      </c>
      <c r="C3783" t="s">
        <v>47</v>
      </c>
      <c r="D3783" s="3" t="s">
        <v>57</v>
      </c>
      <c r="E3783" s="3" t="s">
        <v>400</v>
      </c>
      <c r="F3783" s="3" t="s">
        <v>60</v>
      </c>
      <c r="G3783" s="5">
        <v>8.75</v>
      </c>
      <c r="H3783">
        <v>7</v>
      </c>
      <c r="I3783" s="5">
        <v>20.149999975</v>
      </c>
      <c r="J3783" s="5">
        <v>2.8785714250000001</v>
      </c>
      <c r="K3783">
        <v>150</v>
      </c>
      <c r="L3783" s="15">
        <v>4.6666666666666697E-2</v>
      </c>
      <c r="M3783" s="13">
        <v>1.3959999999999999</v>
      </c>
      <c r="N3783" s="15">
        <v>0</v>
      </c>
      <c r="O3783" s="5">
        <v>0</v>
      </c>
      <c r="P3783" s="5">
        <v>0</v>
      </c>
      <c r="Q3783" s="5">
        <f t="shared" si="655"/>
        <v>20.149999975</v>
      </c>
      <c r="R3783" s="5">
        <f t="shared" si="656"/>
        <v>-20.149999975</v>
      </c>
      <c r="S3783" s="15">
        <f t="shared" si="657"/>
        <v>-1</v>
      </c>
      <c r="T3783">
        <v>0</v>
      </c>
      <c r="U3783" s="5" t="str">
        <f t="shared" si="658"/>
        <v>NA</v>
      </c>
      <c r="V3783" s="15">
        <f t="shared" si="659"/>
        <v>0</v>
      </c>
      <c r="W3783" s="15">
        <f t="shared" si="660"/>
        <v>0</v>
      </c>
      <c r="X3783" s="5">
        <f t="shared" si="661"/>
        <v>0</v>
      </c>
      <c r="Y3783" s="5">
        <f t="shared" si="662"/>
        <v>18.134999977500001</v>
      </c>
      <c r="Z3783" s="5">
        <f t="shared" si="663"/>
        <v>-21.157499973749999</v>
      </c>
      <c r="AA3783" s="5">
        <f t="shared" si="664"/>
        <v>2.0149999974999986</v>
      </c>
      <c r="AB3783" s="5">
        <f t="shared" si="665"/>
        <v>1.0074999987499993</v>
      </c>
    </row>
    <row r="3784" spans="1:28" x14ac:dyDescent="0.55000000000000004">
      <c r="A3784" s="3" t="s">
        <v>53</v>
      </c>
      <c r="B3784" s="3" t="s">
        <v>5272</v>
      </c>
      <c r="C3784" t="s">
        <v>47</v>
      </c>
      <c r="D3784" s="3" t="s">
        <v>57</v>
      </c>
      <c r="E3784" s="3" t="s">
        <v>165</v>
      </c>
      <c r="F3784" s="3" t="s">
        <v>60</v>
      </c>
      <c r="G3784" s="5">
        <v>8.75</v>
      </c>
      <c r="H3784">
        <v>11</v>
      </c>
      <c r="I3784" s="5">
        <v>20.599999887500001</v>
      </c>
      <c r="J3784" s="5">
        <v>1.8727272625</v>
      </c>
      <c r="K3784">
        <v>494</v>
      </c>
      <c r="L3784" s="15">
        <v>2.2267206477732802E-2</v>
      </c>
      <c r="M3784" s="13">
        <v>1.20101214574899</v>
      </c>
      <c r="N3784" s="15">
        <v>0</v>
      </c>
      <c r="O3784" s="5">
        <v>0</v>
      </c>
      <c r="P3784" s="5">
        <v>0</v>
      </c>
      <c r="Q3784" s="5">
        <f t="shared" si="655"/>
        <v>20.599999887500001</v>
      </c>
      <c r="R3784" s="5">
        <f t="shared" si="656"/>
        <v>-20.599999887500001</v>
      </c>
      <c r="S3784" s="15">
        <f t="shared" si="657"/>
        <v>-1</v>
      </c>
      <c r="T3784">
        <v>0</v>
      </c>
      <c r="U3784" s="5" t="str">
        <f t="shared" si="658"/>
        <v>NA</v>
      </c>
      <c r="V3784" s="15">
        <f t="shared" si="659"/>
        <v>0</v>
      </c>
      <c r="W3784" s="15">
        <f t="shared" si="660"/>
        <v>0</v>
      </c>
      <c r="X3784" s="5">
        <f t="shared" si="661"/>
        <v>0</v>
      </c>
      <c r="Y3784" s="5">
        <f t="shared" si="662"/>
        <v>18.539999898750001</v>
      </c>
      <c r="Z3784" s="5">
        <f t="shared" si="663"/>
        <v>-21.629999881875001</v>
      </c>
      <c r="AA3784" s="5">
        <f t="shared" si="664"/>
        <v>2.0599999887500005</v>
      </c>
      <c r="AB3784" s="5">
        <f t="shared" si="665"/>
        <v>1.0299999943750002</v>
      </c>
    </row>
    <row r="3785" spans="1:28" x14ac:dyDescent="0.55000000000000004">
      <c r="A3785" s="3" t="s">
        <v>53</v>
      </c>
      <c r="B3785" s="3" t="s">
        <v>896</v>
      </c>
      <c r="C3785" t="s">
        <v>47</v>
      </c>
      <c r="D3785" s="3" t="s">
        <v>57</v>
      </c>
      <c r="E3785" s="3" t="s">
        <v>309</v>
      </c>
      <c r="F3785" s="3" t="s">
        <v>60</v>
      </c>
      <c r="G3785" s="5">
        <v>8.75</v>
      </c>
      <c r="H3785">
        <v>114</v>
      </c>
      <c r="I3785" s="5">
        <v>299.98749877500001</v>
      </c>
      <c r="J3785" s="5">
        <v>2.6314692874999999</v>
      </c>
      <c r="K3785">
        <v>1699</v>
      </c>
      <c r="L3785" s="15">
        <v>6.7098293113596205E-2</v>
      </c>
      <c r="M3785" s="13">
        <v>2.8565038257798698</v>
      </c>
      <c r="N3785" s="15">
        <v>0</v>
      </c>
      <c r="O3785" s="5">
        <v>0</v>
      </c>
      <c r="P3785" s="5">
        <v>0</v>
      </c>
      <c r="Q3785" s="5">
        <f t="shared" si="655"/>
        <v>299.98749877500001</v>
      </c>
      <c r="R3785" s="5">
        <f t="shared" si="656"/>
        <v>-299.98749877500001</v>
      </c>
      <c r="S3785" s="15">
        <f t="shared" si="657"/>
        <v>-1</v>
      </c>
      <c r="T3785">
        <v>0</v>
      </c>
      <c r="U3785" s="5" t="str">
        <f t="shared" si="658"/>
        <v>NA</v>
      </c>
      <c r="V3785" s="15">
        <f t="shared" si="659"/>
        <v>0</v>
      </c>
      <c r="W3785" s="15">
        <f t="shared" si="660"/>
        <v>0</v>
      </c>
      <c r="X3785" s="5">
        <f t="shared" si="661"/>
        <v>0</v>
      </c>
      <c r="Y3785" s="5">
        <f t="shared" si="662"/>
        <v>269.98874889749999</v>
      </c>
      <c r="Z3785" s="5">
        <f t="shared" si="663"/>
        <v>-314.98687371375001</v>
      </c>
      <c r="AA3785" s="5">
        <f t="shared" si="664"/>
        <v>29.998749877500018</v>
      </c>
      <c r="AB3785" s="5">
        <f t="shared" si="665"/>
        <v>14.999374938750009</v>
      </c>
    </row>
    <row r="3786" spans="1:28" x14ac:dyDescent="0.55000000000000004">
      <c r="A3786" s="3" t="s">
        <v>53</v>
      </c>
      <c r="B3786" s="3" t="s">
        <v>2587</v>
      </c>
      <c r="C3786" t="s">
        <v>47</v>
      </c>
      <c r="D3786" s="3" t="s">
        <v>57</v>
      </c>
      <c r="E3786" s="3" t="s">
        <v>49</v>
      </c>
      <c r="F3786" s="3" t="s">
        <v>60</v>
      </c>
      <c r="G3786" s="5">
        <v>8.75</v>
      </c>
      <c r="H3786">
        <v>114</v>
      </c>
      <c r="I3786" s="5">
        <v>328.69999904999997</v>
      </c>
      <c r="J3786" s="5">
        <v>2.8833333249999997</v>
      </c>
      <c r="K3786">
        <v>4826</v>
      </c>
      <c r="L3786" s="15">
        <v>2.3622047244094498E-2</v>
      </c>
      <c r="M3786" s="13">
        <v>2.0510774968918399</v>
      </c>
      <c r="N3786" s="15">
        <v>0</v>
      </c>
      <c r="O3786" s="5">
        <v>0</v>
      </c>
      <c r="P3786" s="5">
        <v>0</v>
      </c>
      <c r="Q3786" s="5">
        <f t="shared" si="655"/>
        <v>328.69999904999997</v>
      </c>
      <c r="R3786" s="5">
        <f t="shared" si="656"/>
        <v>-328.69999904999997</v>
      </c>
      <c r="S3786" s="15">
        <f t="shared" si="657"/>
        <v>-1</v>
      </c>
      <c r="T3786">
        <v>0</v>
      </c>
      <c r="U3786" s="5" t="str">
        <f t="shared" si="658"/>
        <v>NA</v>
      </c>
      <c r="V3786" s="15">
        <f t="shared" si="659"/>
        <v>0</v>
      </c>
      <c r="W3786" s="15">
        <f t="shared" si="660"/>
        <v>0</v>
      </c>
      <c r="X3786" s="5">
        <f t="shared" si="661"/>
        <v>0</v>
      </c>
      <c r="Y3786" s="5">
        <f t="shared" si="662"/>
        <v>295.82999914499999</v>
      </c>
      <c r="Z3786" s="5">
        <f t="shared" si="663"/>
        <v>-345.13499900249997</v>
      </c>
      <c r="AA3786" s="5">
        <f t="shared" si="664"/>
        <v>32.869999904999986</v>
      </c>
      <c r="AB3786" s="5">
        <f t="shared" si="665"/>
        <v>16.434999952499993</v>
      </c>
    </row>
    <row r="3787" spans="1:28" x14ac:dyDescent="0.55000000000000004">
      <c r="A3787" s="3" t="s">
        <v>53</v>
      </c>
      <c r="B3787" s="3" t="s">
        <v>886</v>
      </c>
      <c r="C3787" t="s">
        <v>47</v>
      </c>
      <c r="D3787" s="3" t="s">
        <v>57</v>
      </c>
      <c r="E3787" s="3" t="s">
        <v>49</v>
      </c>
      <c r="F3787" s="3" t="s">
        <v>60</v>
      </c>
      <c r="G3787" s="5">
        <v>8.75</v>
      </c>
      <c r="H3787">
        <v>117</v>
      </c>
      <c r="I3787" s="5">
        <v>495.86249992500001</v>
      </c>
      <c r="J3787" s="5">
        <v>4.238141025</v>
      </c>
      <c r="K3787">
        <v>4972</v>
      </c>
      <c r="L3787" s="15">
        <v>2.3531777956556699E-2</v>
      </c>
      <c r="M3787" s="13">
        <v>3.3065366049879299</v>
      </c>
      <c r="N3787" s="15">
        <v>0</v>
      </c>
      <c r="O3787" s="5">
        <v>0</v>
      </c>
      <c r="P3787" s="5">
        <v>0</v>
      </c>
      <c r="Q3787" s="5">
        <f t="shared" si="655"/>
        <v>495.86249992500001</v>
      </c>
      <c r="R3787" s="5">
        <f t="shared" si="656"/>
        <v>-495.86249992500001</v>
      </c>
      <c r="S3787" s="15">
        <f t="shared" si="657"/>
        <v>-1</v>
      </c>
      <c r="T3787">
        <v>0</v>
      </c>
      <c r="U3787" s="5" t="str">
        <f t="shared" si="658"/>
        <v>NA</v>
      </c>
      <c r="V3787" s="15">
        <f t="shared" si="659"/>
        <v>0</v>
      </c>
      <c r="W3787" s="15">
        <f t="shared" si="660"/>
        <v>0</v>
      </c>
      <c r="X3787" s="5">
        <f t="shared" si="661"/>
        <v>0</v>
      </c>
      <c r="Y3787" s="5">
        <f t="shared" si="662"/>
        <v>446.27624993250004</v>
      </c>
      <c r="Z3787" s="5">
        <f t="shared" si="663"/>
        <v>-520.65562492125002</v>
      </c>
      <c r="AA3787" s="5">
        <f t="shared" si="664"/>
        <v>49.586249992499972</v>
      </c>
      <c r="AB3787" s="5">
        <f t="shared" si="665"/>
        <v>24.793124996250015</v>
      </c>
    </row>
    <row r="3788" spans="1:28" x14ac:dyDescent="0.55000000000000004">
      <c r="A3788" s="3" t="s">
        <v>72</v>
      </c>
      <c r="B3788" s="3" t="s">
        <v>1623</v>
      </c>
      <c r="C3788" t="s">
        <v>47</v>
      </c>
      <c r="D3788" s="3" t="s">
        <v>173</v>
      </c>
      <c r="E3788" s="3" t="s">
        <v>3453</v>
      </c>
      <c r="F3788" s="3" t="s">
        <v>77</v>
      </c>
      <c r="G3788" s="5">
        <v>8.75</v>
      </c>
      <c r="H3788">
        <v>1</v>
      </c>
      <c r="I3788" s="5">
        <v>2.3250000000000002</v>
      </c>
      <c r="J3788" s="5">
        <v>2.3250000000000002</v>
      </c>
      <c r="K3788">
        <v>74</v>
      </c>
      <c r="L3788" s="15">
        <v>1.35135135135135E-2</v>
      </c>
      <c r="M3788" s="13">
        <v>1.38783783783784</v>
      </c>
      <c r="N3788" s="15">
        <v>0</v>
      </c>
      <c r="O3788" s="5">
        <v>0</v>
      </c>
      <c r="P3788" s="5">
        <v>0</v>
      </c>
      <c r="Q3788" s="5">
        <f t="shared" si="655"/>
        <v>2.3250000000000002</v>
      </c>
      <c r="R3788" s="5">
        <f t="shared" si="656"/>
        <v>-2.3250000000000002</v>
      </c>
      <c r="S3788" s="15">
        <f t="shared" si="657"/>
        <v>-1</v>
      </c>
      <c r="T3788">
        <v>0</v>
      </c>
      <c r="U3788" s="5" t="str">
        <f t="shared" si="658"/>
        <v>NA</v>
      </c>
      <c r="V3788" s="15">
        <f t="shared" si="659"/>
        <v>0</v>
      </c>
      <c r="W3788" s="15">
        <f t="shared" si="660"/>
        <v>0</v>
      </c>
      <c r="X3788" s="5">
        <f t="shared" si="661"/>
        <v>0</v>
      </c>
      <c r="Y3788" s="5">
        <f t="shared" si="662"/>
        <v>2.0925000000000002</v>
      </c>
      <c r="Z3788" s="5">
        <f t="shared" si="663"/>
        <v>-2.4412500000000001</v>
      </c>
      <c r="AA3788" s="5">
        <f t="shared" si="664"/>
        <v>0.23249999999999993</v>
      </c>
      <c r="AB3788" s="5">
        <f t="shared" si="665"/>
        <v>0.11624999999999996</v>
      </c>
    </row>
    <row r="3789" spans="1:28" x14ac:dyDescent="0.55000000000000004">
      <c r="A3789" s="3" t="s">
        <v>72</v>
      </c>
      <c r="B3789" s="3" t="s">
        <v>2067</v>
      </c>
      <c r="C3789" t="s">
        <v>47</v>
      </c>
      <c r="D3789" s="3" t="s">
        <v>173</v>
      </c>
      <c r="E3789" s="3" t="s">
        <v>3453</v>
      </c>
      <c r="F3789" s="3" t="s">
        <v>77</v>
      </c>
      <c r="G3789" s="5">
        <v>8.75</v>
      </c>
      <c r="H3789">
        <v>1</v>
      </c>
      <c r="I3789" s="5">
        <v>4.0750000000000002</v>
      </c>
      <c r="J3789" s="5">
        <v>4.0750000000000002</v>
      </c>
      <c r="K3789">
        <v>73</v>
      </c>
      <c r="L3789" s="15">
        <v>1.3698630136986301E-2</v>
      </c>
      <c r="M3789" s="13">
        <v>1.72876712328767</v>
      </c>
      <c r="N3789" s="15">
        <v>0</v>
      </c>
      <c r="O3789" s="5">
        <v>0</v>
      </c>
      <c r="P3789" s="5">
        <v>0</v>
      </c>
      <c r="Q3789" s="5">
        <f t="shared" si="655"/>
        <v>4.0750000000000002</v>
      </c>
      <c r="R3789" s="5">
        <f t="shared" si="656"/>
        <v>-4.0750000000000002</v>
      </c>
      <c r="S3789" s="15">
        <f t="shared" si="657"/>
        <v>-1</v>
      </c>
      <c r="T3789">
        <v>0</v>
      </c>
      <c r="U3789" s="5" t="str">
        <f t="shared" si="658"/>
        <v>NA</v>
      </c>
      <c r="V3789" s="15">
        <f t="shared" si="659"/>
        <v>0</v>
      </c>
      <c r="W3789" s="15">
        <f t="shared" si="660"/>
        <v>0</v>
      </c>
      <c r="X3789" s="5">
        <f t="shared" si="661"/>
        <v>0</v>
      </c>
      <c r="Y3789" s="5">
        <f t="shared" si="662"/>
        <v>3.6675000000000004</v>
      </c>
      <c r="Z3789" s="5">
        <f t="shared" si="663"/>
        <v>-4.2787500000000005</v>
      </c>
      <c r="AA3789" s="5">
        <f t="shared" si="664"/>
        <v>0.40749999999999975</v>
      </c>
      <c r="AB3789" s="5">
        <f t="shared" si="665"/>
        <v>0.20375000000000032</v>
      </c>
    </row>
    <row r="3790" spans="1:28" x14ac:dyDescent="0.55000000000000004">
      <c r="A3790" s="3" t="s">
        <v>72</v>
      </c>
      <c r="B3790" s="3" t="s">
        <v>5871</v>
      </c>
      <c r="C3790" t="s">
        <v>47</v>
      </c>
      <c r="D3790" s="3" t="s">
        <v>173</v>
      </c>
      <c r="E3790" s="3" t="s">
        <v>3453</v>
      </c>
      <c r="F3790" s="3" t="s">
        <v>77</v>
      </c>
      <c r="G3790" s="5">
        <v>8.75</v>
      </c>
      <c r="H3790">
        <v>2</v>
      </c>
      <c r="I3790" s="5">
        <v>4.9249999999999998</v>
      </c>
      <c r="J3790" s="5">
        <v>2.4624999999999999</v>
      </c>
      <c r="K3790">
        <v>42</v>
      </c>
      <c r="L3790" s="15">
        <v>4.7619047619047603E-2</v>
      </c>
      <c r="M3790" s="13">
        <v>1.2047619047619</v>
      </c>
      <c r="N3790" s="15">
        <v>0</v>
      </c>
      <c r="O3790" s="5">
        <v>0</v>
      </c>
      <c r="P3790" s="5">
        <v>0</v>
      </c>
      <c r="Q3790" s="5">
        <f t="shared" si="655"/>
        <v>4.9249999999999998</v>
      </c>
      <c r="R3790" s="5">
        <f t="shared" si="656"/>
        <v>-4.9249999999999998</v>
      </c>
      <c r="S3790" s="15">
        <f t="shared" si="657"/>
        <v>-1</v>
      </c>
      <c r="T3790">
        <v>0</v>
      </c>
      <c r="U3790" s="5" t="str">
        <f t="shared" si="658"/>
        <v>NA</v>
      </c>
      <c r="V3790" s="15">
        <f t="shared" si="659"/>
        <v>0</v>
      </c>
      <c r="W3790" s="15">
        <f t="shared" si="660"/>
        <v>0</v>
      </c>
      <c r="X3790" s="5">
        <f t="shared" si="661"/>
        <v>0</v>
      </c>
      <c r="Y3790" s="5">
        <f t="shared" si="662"/>
        <v>4.4325000000000001</v>
      </c>
      <c r="Z3790" s="5">
        <f t="shared" si="663"/>
        <v>-5.1712499999999997</v>
      </c>
      <c r="AA3790" s="5">
        <f t="shared" si="664"/>
        <v>0.49249999999999972</v>
      </c>
      <c r="AB3790" s="5">
        <f t="shared" si="665"/>
        <v>0.24624999999999986</v>
      </c>
    </row>
    <row r="3791" spans="1:28" x14ac:dyDescent="0.55000000000000004">
      <c r="A3791" s="3" t="s">
        <v>72</v>
      </c>
      <c r="B3791" s="3" t="s">
        <v>5873</v>
      </c>
      <c r="C3791" t="s">
        <v>47</v>
      </c>
      <c r="D3791" s="3" t="s">
        <v>173</v>
      </c>
      <c r="E3791" s="3" t="s">
        <v>3453</v>
      </c>
      <c r="F3791" s="3" t="s">
        <v>77</v>
      </c>
      <c r="G3791" s="5">
        <v>8.75</v>
      </c>
      <c r="H3791">
        <v>3</v>
      </c>
      <c r="I3791" s="5">
        <v>5.3124999749999997</v>
      </c>
      <c r="J3791" s="5">
        <v>1.7708333249999999</v>
      </c>
      <c r="K3791">
        <v>21</v>
      </c>
      <c r="L3791" s="15">
        <v>0.14285714285714302</v>
      </c>
      <c r="M3791" s="13">
        <v>1.3333333333333299</v>
      </c>
      <c r="N3791" s="15">
        <v>0</v>
      </c>
      <c r="O3791" s="5">
        <v>0</v>
      </c>
      <c r="P3791" s="5">
        <v>0</v>
      </c>
      <c r="Q3791" s="5">
        <f t="shared" si="655"/>
        <v>5.3124999749999997</v>
      </c>
      <c r="R3791" s="5">
        <f t="shared" si="656"/>
        <v>-5.3124999749999997</v>
      </c>
      <c r="S3791" s="15">
        <f t="shared" si="657"/>
        <v>-1</v>
      </c>
      <c r="T3791">
        <v>0</v>
      </c>
      <c r="U3791" s="5" t="str">
        <f t="shared" si="658"/>
        <v>NA</v>
      </c>
      <c r="V3791" s="15">
        <f t="shared" si="659"/>
        <v>0</v>
      </c>
      <c r="W3791" s="15">
        <f t="shared" si="660"/>
        <v>0</v>
      </c>
      <c r="X3791" s="5">
        <f t="shared" si="661"/>
        <v>0</v>
      </c>
      <c r="Y3791" s="5">
        <f t="shared" si="662"/>
        <v>4.7812499774999999</v>
      </c>
      <c r="Z3791" s="5">
        <f t="shared" si="663"/>
        <v>-5.5781249737499996</v>
      </c>
      <c r="AA3791" s="5">
        <f t="shared" si="664"/>
        <v>0.53124999749999979</v>
      </c>
      <c r="AB3791" s="5">
        <f t="shared" si="665"/>
        <v>0.2656249987499999</v>
      </c>
    </row>
    <row r="3792" spans="1:28" x14ac:dyDescent="0.55000000000000004">
      <c r="A3792" s="3" t="s">
        <v>72</v>
      </c>
      <c r="B3792" s="3" t="s">
        <v>2255</v>
      </c>
      <c r="C3792" t="s">
        <v>47</v>
      </c>
      <c r="D3792" s="3" t="s">
        <v>173</v>
      </c>
      <c r="E3792" s="3" t="s">
        <v>3453</v>
      </c>
      <c r="F3792" s="3" t="s">
        <v>77</v>
      </c>
      <c r="G3792" s="5">
        <v>8.75</v>
      </c>
      <c r="H3792">
        <v>1</v>
      </c>
      <c r="I3792" s="5">
        <v>8.1875</v>
      </c>
      <c r="J3792" s="5">
        <v>8.1875</v>
      </c>
      <c r="K3792">
        <v>408</v>
      </c>
      <c r="L3792" s="15">
        <v>2.4509803921568601E-3</v>
      </c>
      <c r="M3792" s="13">
        <v>1.69926470588235</v>
      </c>
      <c r="N3792" s="15">
        <v>0</v>
      </c>
      <c r="O3792" s="5">
        <v>0</v>
      </c>
      <c r="P3792" s="5">
        <v>0</v>
      </c>
      <c r="Q3792" s="5">
        <f t="shared" si="655"/>
        <v>8.1875</v>
      </c>
      <c r="R3792" s="5">
        <f t="shared" si="656"/>
        <v>-8.1875</v>
      </c>
      <c r="S3792" s="15">
        <f t="shared" si="657"/>
        <v>-1</v>
      </c>
      <c r="T3792">
        <v>0</v>
      </c>
      <c r="U3792" s="5" t="str">
        <f t="shared" si="658"/>
        <v>NA</v>
      </c>
      <c r="V3792" s="15">
        <f t="shared" si="659"/>
        <v>0</v>
      </c>
      <c r="W3792" s="15">
        <f t="shared" si="660"/>
        <v>0</v>
      </c>
      <c r="X3792" s="5">
        <f t="shared" si="661"/>
        <v>0</v>
      </c>
      <c r="Y3792" s="5">
        <f t="shared" si="662"/>
        <v>7.3687500000000004</v>
      </c>
      <c r="Z3792" s="5">
        <f t="shared" si="663"/>
        <v>-8.5968750000000007</v>
      </c>
      <c r="AA3792" s="5">
        <f t="shared" si="664"/>
        <v>0.81874999999999964</v>
      </c>
      <c r="AB3792" s="5">
        <f t="shared" si="665"/>
        <v>0.40937500000000071</v>
      </c>
    </row>
    <row r="3793" spans="1:28" x14ac:dyDescent="0.55000000000000004">
      <c r="A3793" s="3" t="s">
        <v>72</v>
      </c>
      <c r="B3793" s="3" t="s">
        <v>5876</v>
      </c>
      <c r="C3793" t="s">
        <v>47</v>
      </c>
      <c r="D3793" s="3" t="s">
        <v>173</v>
      </c>
      <c r="E3793" s="3" t="s">
        <v>3453</v>
      </c>
      <c r="F3793" s="3" t="s">
        <v>77</v>
      </c>
      <c r="G3793" s="5">
        <v>8.75</v>
      </c>
      <c r="H3793">
        <v>5</v>
      </c>
      <c r="I3793" s="5">
        <v>9.4</v>
      </c>
      <c r="J3793" s="5">
        <v>1.88</v>
      </c>
      <c r="K3793">
        <v>221</v>
      </c>
      <c r="L3793" s="15">
        <v>2.2624434389140302E-2</v>
      </c>
      <c r="M3793" s="13">
        <v>1.3</v>
      </c>
      <c r="N3793" s="15">
        <v>0</v>
      </c>
      <c r="O3793" s="5">
        <v>0</v>
      </c>
      <c r="P3793" s="5">
        <v>0</v>
      </c>
      <c r="Q3793" s="5">
        <f t="shared" si="655"/>
        <v>9.4</v>
      </c>
      <c r="R3793" s="5">
        <f t="shared" si="656"/>
        <v>-9.4</v>
      </c>
      <c r="S3793" s="15">
        <f t="shared" si="657"/>
        <v>-1</v>
      </c>
      <c r="T3793">
        <v>0</v>
      </c>
      <c r="U3793" s="5" t="str">
        <f t="shared" si="658"/>
        <v>NA</v>
      </c>
      <c r="V3793" s="15">
        <f t="shared" si="659"/>
        <v>0</v>
      </c>
      <c r="W3793" s="15">
        <f t="shared" si="660"/>
        <v>0</v>
      </c>
      <c r="X3793" s="5">
        <f t="shared" si="661"/>
        <v>0</v>
      </c>
      <c r="Y3793" s="5">
        <f t="shared" si="662"/>
        <v>8.4600000000000009</v>
      </c>
      <c r="Z3793" s="5">
        <f t="shared" si="663"/>
        <v>-9.870000000000001</v>
      </c>
      <c r="AA3793" s="5">
        <f t="shared" si="664"/>
        <v>0.9399999999999995</v>
      </c>
      <c r="AB3793" s="5">
        <f t="shared" si="665"/>
        <v>0.47000000000000064</v>
      </c>
    </row>
    <row r="3794" spans="1:28" x14ac:dyDescent="0.55000000000000004">
      <c r="A3794" s="3" t="s">
        <v>72</v>
      </c>
      <c r="B3794" s="3" t="s">
        <v>2438</v>
      </c>
      <c r="C3794" t="s">
        <v>47</v>
      </c>
      <c r="D3794" s="3" t="s">
        <v>173</v>
      </c>
      <c r="E3794" s="3" t="s">
        <v>3453</v>
      </c>
      <c r="F3794" s="3" t="s">
        <v>77</v>
      </c>
      <c r="G3794" s="5">
        <v>8.75</v>
      </c>
      <c r="H3794">
        <v>6</v>
      </c>
      <c r="I3794" s="5">
        <v>13.449999975000001</v>
      </c>
      <c r="J3794" s="5">
        <v>2.2416666625000001</v>
      </c>
      <c r="K3794">
        <v>124</v>
      </c>
      <c r="L3794" s="15">
        <v>4.8387096774193498E-2</v>
      </c>
      <c r="M3794" s="13">
        <v>1.5862903225806499</v>
      </c>
      <c r="N3794" s="15">
        <v>0</v>
      </c>
      <c r="O3794" s="5">
        <v>0</v>
      </c>
      <c r="P3794" s="5">
        <v>0</v>
      </c>
      <c r="Q3794" s="5">
        <f t="shared" si="655"/>
        <v>13.449999975000001</v>
      </c>
      <c r="R3794" s="5">
        <f t="shared" si="656"/>
        <v>-13.449999975000001</v>
      </c>
      <c r="S3794" s="15">
        <f t="shared" si="657"/>
        <v>-1</v>
      </c>
      <c r="T3794">
        <v>0</v>
      </c>
      <c r="U3794" s="5" t="str">
        <f t="shared" si="658"/>
        <v>NA</v>
      </c>
      <c r="V3794" s="15">
        <f t="shared" si="659"/>
        <v>0</v>
      </c>
      <c r="W3794" s="15">
        <f t="shared" si="660"/>
        <v>0</v>
      </c>
      <c r="X3794" s="5">
        <f t="shared" si="661"/>
        <v>0</v>
      </c>
      <c r="Y3794" s="5">
        <f t="shared" si="662"/>
        <v>12.1049999775</v>
      </c>
      <c r="Z3794" s="5">
        <f t="shared" si="663"/>
        <v>-14.122499973750001</v>
      </c>
      <c r="AA3794" s="5">
        <f t="shared" si="664"/>
        <v>1.3449999975000004</v>
      </c>
      <c r="AB3794" s="5">
        <f t="shared" si="665"/>
        <v>0.67249999875000022</v>
      </c>
    </row>
    <row r="3795" spans="1:28" x14ac:dyDescent="0.55000000000000004">
      <c r="A3795" s="3" t="s">
        <v>72</v>
      </c>
      <c r="B3795" s="3" t="s">
        <v>5879</v>
      </c>
      <c r="C3795" t="s">
        <v>47</v>
      </c>
      <c r="D3795" s="3" t="s">
        <v>173</v>
      </c>
      <c r="E3795" s="3" t="s">
        <v>3453</v>
      </c>
      <c r="F3795" s="3" t="s">
        <v>77</v>
      </c>
      <c r="G3795" s="5">
        <v>8.75</v>
      </c>
      <c r="H3795">
        <v>17</v>
      </c>
      <c r="I3795" s="5">
        <v>73.687499812500008</v>
      </c>
      <c r="J3795" s="5">
        <v>4.3345588125000001</v>
      </c>
      <c r="K3795">
        <v>625</v>
      </c>
      <c r="L3795" s="15">
        <v>2.7200000000000002E-2</v>
      </c>
      <c r="M3795" s="13">
        <v>1.6502399999999999</v>
      </c>
      <c r="N3795" s="15">
        <v>0</v>
      </c>
      <c r="O3795" s="5">
        <v>0</v>
      </c>
      <c r="P3795" s="5">
        <v>0</v>
      </c>
      <c r="Q3795" s="5">
        <f t="shared" si="655"/>
        <v>73.687499812500008</v>
      </c>
      <c r="R3795" s="5">
        <f t="shared" si="656"/>
        <v>-73.687499812500008</v>
      </c>
      <c r="S3795" s="15">
        <f t="shared" si="657"/>
        <v>-1</v>
      </c>
      <c r="T3795">
        <v>0</v>
      </c>
      <c r="U3795" s="5" t="str">
        <f t="shared" si="658"/>
        <v>NA</v>
      </c>
      <c r="V3795" s="15">
        <f t="shared" si="659"/>
        <v>0</v>
      </c>
      <c r="W3795" s="15">
        <f t="shared" si="660"/>
        <v>0</v>
      </c>
      <c r="X3795" s="5">
        <f t="shared" si="661"/>
        <v>0</v>
      </c>
      <c r="Y3795" s="5">
        <f t="shared" si="662"/>
        <v>66.318749831250003</v>
      </c>
      <c r="Z3795" s="5">
        <f t="shared" si="663"/>
        <v>-77.37187480312501</v>
      </c>
      <c r="AA3795" s="5">
        <f t="shared" si="664"/>
        <v>7.368749981250005</v>
      </c>
      <c r="AB3795" s="5">
        <f t="shared" si="665"/>
        <v>3.6843749906250025</v>
      </c>
    </row>
    <row r="3796" spans="1:28" x14ac:dyDescent="0.55000000000000004">
      <c r="A3796" s="3" t="s">
        <v>72</v>
      </c>
      <c r="B3796" s="3" t="s">
        <v>5881</v>
      </c>
      <c r="C3796" t="s">
        <v>47</v>
      </c>
      <c r="D3796" s="3" t="s">
        <v>173</v>
      </c>
      <c r="E3796" s="3" t="s">
        <v>3453</v>
      </c>
      <c r="F3796" s="3" t="s">
        <v>77</v>
      </c>
      <c r="G3796" s="5">
        <v>8.75</v>
      </c>
      <c r="H3796">
        <v>47</v>
      </c>
      <c r="I3796" s="5">
        <v>165.67500000000001</v>
      </c>
      <c r="J3796" s="5">
        <v>3.5249999999999999</v>
      </c>
      <c r="K3796">
        <v>837</v>
      </c>
      <c r="L3796" s="15">
        <v>5.6152927120669098E-2</v>
      </c>
      <c r="M3796" s="13">
        <v>1.65890083632019</v>
      </c>
      <c r="N3796" s="15">
        <v>0</v>
      </c>
      <c r="O3796" s="5">
        <v>0</v>
      </c>
      <c r="P3796" s="5">
        <v>0</v>
      </c>
      <c r="Q3796" s="5">
        <f t="shared" si="655"/>
        <v>165.67500000000001</v>
      </c>
      <c r="R3796" s="5">
        <f t="shared" si="656"/>
        <v>-165.67500000000001</v>
      </c>
      <c r="S3796" s="15">
        <f t="shared" si="657"/>
        <v>-1</v>
      </c>
      <c r="T3796">
        <v>0</v>
      </c>
      <c r="U3796" s="5" t="str">
        <f t="shared" si="658"/>
        <v>NA</v>
      </c>
      <c r="V3796" s="15">
        <f t="shared" si="659"/>
        <v>0</v>
      </c>
      <c r="W3796" s="15">
        <f t="shared" si="660"/>
        <v>0</v>
      </c>
      <c r="X3796" s="5">
        <f t="shared" si="661"/>
        <v>0</v>
      </c>
      <c r="Y3796" s="5">
        <f t="shared" si="662"/>
        <v>149.10750000000002</v>
      </c>
      <c r="Z3796" s="5">
        <f t="shared" si="663"/>
        <v>-173.95875000000001</v>
      </c>
      <c r="AA3796" s="5">
        <f t="shared" si="664"/>
        <v>16.567499999999995</v>
      </c>
      <c r="AB3796" s="5">
        <f t="shared" si="665"/>
        <v>8.2837499999999977</v>
      </c>
    </row>
    <row r="3797" spans="1:28" x14ac:dyDescent="0.55000000000000004">
      <c r="A3797" s="3" t="s">
        <v>72</v>
      </c>
      <c r="B3797" s="3" t="s">
        <v>345</v>
      </c>
      <c r="C3797" t="s">
        <v>47</v>
      </c>
      <c r="D3797" s="3" t="s">
        <v>173</v>
      </c>
      <c r="E3797" s="3" t="s">
        <v>726</v>
      </c>
      <c r="F3797" s="3" t="s">
        <v>77</v>
      </c>
      <c r="G3797" s="5">
        <v>8.75</v>
      </c>
      <c r="H3797">
        <v>1110</v>
      </c>
      <c r="I3797" s="5">
        <v>4247.5624912499998</v>
      </c>
      <c r="J3797" s="5">
        <v>3.826632875</v>
      </c>
      <c r="K3797">
        <v>48988</v>
      </c>
      <c r="L3797" s="15">
        <v>2.2658610271903301E-2</v>
      </c>
      <c r="M3797" s="13">
        <v>1.8970666285621001</v>
      </c>
      <c r="N3797" s="15">
        <v>0</v>
      </c>
      <c r="O3797" s="5">
        <v>0</v>
      </c>
      <c r="P3797" s="5">
        <v>0</v>
      </c>
      <c r="Q3797" s="5">
        <f t="shared" si="655"/>
        <v>4247.5624912499998</v>
      </c>
      <c r="R3797" s="5">
        <f t="shared" si="656"/>
        <v>-4247.5624912499998</v>
      </c>
      <c r="S3797" s="15">
        <f t="shared" si="657"/>
        <v>-1</v>
      </c>
      <c r="T3797">
        <v>0</v>
      </c>
      <c r="U3797" s="5" t="str">
        <f t="shared" si="658"/>
        <v>NA</v>
      </c>
      <c r="V3797" s="15">
        <f t="shared" si="659"/>
        <v>0</v>
      </c>
      <c r="W3797" s="15">
        <f t="shared" si="660"/>
        <v>0</v>
      </c>
      <c r="X3797" s="5">
        <f t="shared" si="661"/>
        <v>0</v>
      </c>
      <c r="Y3797" s="5">
        <f t="shared" si="662"/>
        <v>3822.8062421249997</v>
      </c>
      <c r="Z3797" s="5">
        <f t="shared" si="663"/>
        <v>-4459.9406158125003</v>
      </c>
      <c r="AA3797" s="5">
        <f t="shared" si="664"/>
        <v>424.75624912500007</v>
      </c>
      <c r="AB3797" s="5">
        <f t="shared" si="665"/>
        <v>212.37812456250049</v>
      </c>
    </row>
    <row r="3798" spans="1:28" x14ac:dyDescent="0.55000000000000004">
      <c r="A3798" s="3" t="s">
        <v>63</v>
      </c>
      <c r="B3798" s="3" t="s">
        <v>5884</v>
      </c>
      <c r="C3798" t="s">
        <v>66</v>
      </c>
      <c r="D3798" s="3" t="s">
        <v>36</v>
      </c>
      <c r="E3798" s="3" t="s">
        <v>36</v>
      </c>
      <c r="F3798" s="3" t="s">
        <v>35</v>
      </c>
      <c r="G3798" s="5">
        <v>8.75</v>
      </c>
      <c r="H3798">
        <v>1</v>
      </c>
      <c r="I3798" s="5">
        <v>0.125</v>
      </c>
      <c r="J3798" s="5">
        <v>0.125</v>
      </c>
      <c r="K3798">
        <v>3</v>
      </c>
      <c r="L3798" s="15">
        <v>0.33333333333333298</v>
      </c>
      <c r="M3798" s="13">
        <v>1</v>
      </c>
      <c r="N3798" s="15">
        <v>0</v>
      </c>
      <c r="O3798" s="5">
        <v>0</v>
      </c>
      <c r="P3798" s="5">
        <v>0</v>
      </c>
      <c r="Q3798" s="5">
        <f t="shared" si="655"/>
        <v>0.125</v>
      </c>
      <c r="R3798" s="5">
        <f t="shared" si="656"/>
        <v>-0.125</v>
      </c>
      <c r="S3798" s="15">
        <f t="shared" si="657"/>
        <v>-1</v>
      </c>
      <c r="T3798">
        <v>0</v>
      </c>
      <c r="U3798" s="5" t="str">
        <f t="shared" si="658"/>
        <v>NA</v>
      </c>
      <c r="V3798" s="15">
        <f t="shared" si="659"/>
        <v>0</v>
      </c>
      <c r="W3798" s="15">
        <f t="shared" si="660"/>
        <v>0</v>
      </c>
      <c r="X3798" s="5">
        <f t="shared" si="661"/>
        <v>0</v>
      </c>
      <c r="Y3798" s="5">
        <f t="shared" si="662"/>
        <v>0.1125</v>
      </c>
      <c r="Z3798" s="5">
        <f t="shared" si="663"/>
        <v>-0.13125000000000001</v>
      </c>
      <c r="AA3798" s="5">
        <f t="shared" si="664"/>
        <v>1.2499999999999997E-2</v>
      </c>
      <c r="AB3798" s="5">
        <f t="shared" si="665"/>
        <v>6.2500000000000056E-3</v>
      </c>
    </row>
    <row r="3799" spans="1:28" x14ac:dyDescent="0.55000000000000004">
      <c r="A3799" s="3" t="s">
        <v>63</v>
      </c>
      <c r="B3799" s="3" t="s">
        <v>5887</v>
      </c>
      <c r="C3799" t="s">
        <v>66</v>
      </c>
      <c r="D3799" s="3" t="s">
        <v>36</v>
      </c>
      <c r="E3799" s="3" t="s">
        <v>36</v>
      </c>
      <c r="F3799" s="3" t="s">
        <v>35</v>
      </c>
      <c r="G3799" s="5">
        <v>8.75</v>
      </c>
      <c r="H3799">
        <v>1</v>
      </c>
      <c r="I3799" s="5">
        <v>0.125</v>
      </c>
      <c r="J3799" s="5">
        <v>0.125</v>
      </c>
      <c r="K3799">
        <v>7</v>
      </c>
      <c r="L3799" s="15">
        <v>0.14285714285714302</v>
      </c>
      <c r="M3799" s="13">
        <v>1.5714285714285701</v>
      </c>
      <c r="N3799" s="15">
        <v>0</v>
      </c>
      <c r="O3799" s="5">
        <v>0</v>
      </c>
      <c r="P3799" s="5">
        <v>0</v>
      </c>
      <c r="Q3799" s="5">
        <f t="shared" si="655"/>
        <v>0.125</v>
      </c>
      <c r="R3799" s="5">
        <f t="shared" si="656"/>
        <v>-0.125</v>
      </c>
      <c r="S3799" s="15">
        <f t="shared" si="657"/>
        <v>-1</v>
      </c>
      <c r="T3799">
        <v>0</v>
      </c>
      <c r="U3799" s="5" t="str">
        <f t="shared" si="658"/>
        <v>NA</v>
      </c>
      <c r="V3799" s="15">
        <f t="shared" si="659"/>
        <v>0</v>
      </c>
      <c r="W3799" s="15">
        <f t="shared" si="660"/>
        <v>0</v>
      </c>
      <c r="X3799" s="5">
        <f t="shared" si="661"/>
        <v>0</v>
      </c>
      <c r="Y3799" s="5">
        <f t="shared" si="662"/>
        <v>0.1125</v>
      </c>
      <c r="Z3799" s="5">
        <f t="shared" si="663"/>
        <v>-0.13125000000000001</v>
      </c>
      <c r="AA3799" s="5">
        <f t="shared" si="664"/>
        <v>1.2499999999999997E-2</v>
      </c>
      <c r="AB3799" s="5">
        <f t="shared" si="665"/>
        <v>6.2500000000000056E-3</v>
      </c>
    </row>
    <row r="3800" spans="1:28" x14ac:dyDescent="0.55000000000000004">
      <c r="A3800" s="3" t="s">
        <v>63</v>
      </c>
      <c r="B3800" s="3" t="s">
        <v>5889</v>
      </c>
      <c r="C3800" t="s">
        <v>66</v>
      </c>
      <c r="D3800" s="3" t="s">
        <v>36</v>
      </c>
      <c r="E3800" s="3" t="s">
        <v>36</v>
      </c>
      <c r="F3800" s="3" t="s">
        <v>35</v>
      </c>
      <c r="G3800" s="5">
        <v>8.75</v>
      </c>
      <c r="H3800">
        <v>1</v>
      </c>
      <c r="I3800" s="5">
        <v>0.125</v>
      </c>
      <c r="J3800" s="5">
        <v>0.125</v>
      </c>
      <c r="K3800">
        <v>2</v>
      </c>
      <c r="L3800" s="15">
        <v>0.5</v>
      </c>
      <c r="M3800" s="13">
        <v>1</v>
      </c>
      <c r="N3800" s="15">
        <v>0</v>
      </c>
      <c r="O3800" s="5">
        <v>0</v>
      </c>
      <c r="P3800" s="5">
        <v>0</v>
      </c>
      <c r="Q3800" s="5">
        <f t="shared" si="655"/>
        <v>0.125</v>
      </c>
      <c r="R3800" s="5">
        <f t="shared" si="656"/>
        <v>-0.125</v>
      </c>
      <c r="S3800" s="15">
        <f t="shared" si="657"/>
        <v>-1</v>
      </c>
      <c r="T3800">
        <v>0</v>
      </c>
      <c r="U3800" s="5" t="str">
        <f t="shared" si="658"/>
        <v>NA</v>
      </c>
      <c r="V3800" s="15">
        <f t="shared" si="659"/>
        <v>0</v>
      </c>
      <c r="W3800" s="15">
        <f t="shared" si="660"/>
        <v>0</v>
      </c>
      <c r="X3800" s="5">
        <f t="shared" si="661"/>
        <v>0</v>
      </c>
      <c r="Y3800" s="5">
        <f t="shared" si="662"/>
        <v>0.1125</v>
      </c>
      <c r="Z3800" s="5">
        <f t="shared" si="663"/>
        <v>-0.13125000000000001</v>
      </c>
      <c r="AA3800" s="5">
        <f t="shared" si="664"/>
        <v>1.2499999999999997E-2</v>
      </c>
      <c r="AB3800" s="5">
        <f t="shared" si="665"/>
        <v>6.2500000000000056E-3</v>
      </c>
    </row>
    <row r="3801" spans="1:28" x14ac:dyDescent="0.55000000000000004">
      <c r="A3801" s="3" t="s">
        <v>63</v>
      </c>
      <c r="B3801" s="3" t="s">
        <v>5891</v>
      </c>
      <c r="C3801" t="s">
        <v>66</v>
      </c>
      <c r="D3801" s="3" t="s">
        <v>36</v>
      </c>
      <c r="E3801" s="3" t="s">
        <v>36</v>
      </c>
      <c r="F3801" s="3" t="s">
        <v>35</v>
      </c>
      <c r="G3801" s="5">
        <v>8.75</v>
      </c>
      <c r="H3801">
        <v>1</v>
      </c>
      <c r="I3801" s="5">
        <v>0.125</v>
      </c>
      <c r="J3801" s="5">
        <v>0.125</v>
      </c>
      <c r="K3801">
        <v>5</v>
      </c>
      <c r="L3801" s="15">
        <v>0.2</v>
      </c>
      <c r="M3801" s="13">
        <v>1.6</v>
      </c>
      <c r="N3801" s="15">
        <v>0</v>
      </c>
      <c r="O3801" s="5">
        <v>0</v>
      </c>
      <c r="P3801" s="5">
        <v>0</v>
      </c>
      <c r="Q3801" s="5">
        <f t="shared" si="655"/>
        <v>0.125</v>
      </c>
      <c r="R3801" s="5">
        <f t="shared" si="656"/>
        <v>-0.125</v>
      </c>
      <c r="S3801" s="15">
        <f t="shared" si="657"/>
        <v>-1</v>
      </c>
      <c r="T3801">
        <v>0</v>
      </c>
      <c r="U3801" s="5" t="str">
        <f t="shared" si="658"/>
        <v>NA</v>
      </c>
      <c r="V3801" s="15">
        <f t="shared" si="659"/>
        <v>0</v>
      </c>
      <c r="W3801" s="15">
        <f t="shared" si="660"/>
        <v>0</v>
      </c>
      <c r="X3801" s="5">
        <f t="shared" si="661"/>
        <v>0</v>
      </c>
      <c r="Y3801" s="5">
        <f t="shared" si="662"/>
        <v>0.1125</v>
      </c>
      <c r="Z3801" s="5">
        <f t="shared" si="663"/>
        <v>-0.13125000000000001</v>
      </c>
      <c r="AA3801" s="5">
        <f t="shared" si="664"/>
        <v>1.2499999999999997E-2</v>
      </c>
      <c r="AB3801" s="5">
        <f t="shared" si="665"/>
        <v>6.2500000000000056E-3</v>
      </c>
    </row>
    <row r="3802" spans="1:28" x14ac:dyDescent="0.55000000000000004">
      <c r="A3802" s="3" t="s">
        <v>63</v>
      </c>
      <c r="B3802" s="3" t="s">
        <v>5893</v>
      </c>
      <c r="C3802" t="s">
        <v>66</v>
      </c>
      <c r="D3802" s="3" t="s">
        <v>36</v>
      </c>
      <c r="E3802" s="3" t="s">
        <v>36</v>
      </c>
      <c r="F3802" s="3" t="s">
        <v>35</v>
      </c>
      <c r="G3802" s="5">
        <v>8.75</v>
      </c>
      <c r="H3802">
        <v>1</v>
      </c>
      <c r="I3802" s="5">
        <v>0.13750000000000001</v>
      </c>
      <c r="J3802" s="5">
        <v>0.13750000000000001</v>
      </c>
      <c r="K3802">
        <v>8</v>
      </c>
      <c r="L3802" s="15">
        <v>0.125</v>
      </c>
      <c r="M3802" s="13">
        <v>2.375</v>
      </c>
      <c r="N3802" s="15">
        <v>0</v>
      </c>
      <c r="O3802" s="5">
        <v>0</v>
      </c>
      <c r="P3802" s="5">
        <v>0</v>
      </c>
      <c r="Q3802" s="5">
        <f t="shared" si="655"/>
        <v>0.13750000000000001</v>
      </c>
      <c r="R3802" s="5">
        <f t="shared" si="656"/>
        <v>-0.13750000000000001</v>
      </c>
      <c r="S3802" s="15">
        <f t="shared" si="657"/>
        <v>-1</v>
      </c>
      <c r="T3802">
        <v>0</v>
      </c>
      <c r="U3802" s="5" t="str">
        <f t="shared" si="658"/>
        <v>NA</v>
      </c>
      <c r="V3802" s="15">
        <f t="shared" si="659"/>
        <v>0</v>
      </c>
      <c r="W3802" s="15">
        <f t="shared" si="660"/>
        <v>0</v>
      </c>
      <c r="X3802" s="5">
        <f t="shared" si="661"/>
        <v>0</v>
      </c>
      <c r="Y3802" s="5">
        <f t="shared" si="662"/>
        <v>0.12375000000000001</v>
      </c>
      <c r="Z3802" s="5">
        <f t="shared" si="663"/>
        <v>-0.14437500000000003</v>
      </c>
      <c r="AA3802" s="5">
        <f t="shared" si="664"/>
        <v>1.3749999999999998E-2</v>
      </c>
      <c r="AB3802" s="5">
        <f t="shared" si="665"/>
        <v>6.87500000000002E-3</v>
      </c>
    </row>
    <row r="3803" spans="1:28" x14ac:dyDescent="0.55000000000000004">
      <c r="A3803" s="3" t="s">
        <v>63</v>
      </c>
      <c r="B3803" s="3" t="s">
        <v>5895</v>
      </c>
      <c r="C3803" t="s">
        <v>66</v>
      </c>
      <c r="D3803" s="3" t="s">
        <v>36</v>
      </c>
      <c r="E3803" s="3" t="s">
        <v>36</v>
      </c>
      <c r="F3803" s="3" t="s">
        <v>35</v>
      </c>
      <c r="G3803" s="5">
        <v>8.75</v>
      </c>
      <c r="H3803">
        <v>1</v>
      </c>
      <c r="I3803" s="5">
        <v>0.13750000000000001</v>
      </c>
      <c r="J3803" s="5">
        <v>0.13750000000000001</v>
      </c>
      <c r="K3803">
        <v>4</v>
      </c>
      <c r="L3803" s="15">
        <v>0.25</v>
      </c>
      <c r="M3803" s="13">
        <v>1</v>
      </c>
      <c r="N3803" s="15">
        <v>0</v>
      </c>
      <c r="O3803" s="5">
        <v>0</v>
      </c>
      <c r="P3803" s="5">
        <v>0</v>
      </c>
      <c r="Q3803" s="5">
        <f t="shared" si="655"/>
        <v>0.13750000000000001</v>
      </c>
      <c r="R3803" s="5">
        <f t="shared" si="656"/>
        <v>-0.13750000000000001</v>
      </c>
      <c r="S3803" s="15">
        <f t="shared" si="657"/>
        <v>-1</v>
      </c>
      <c r="T3803">
        <v>0</v>
      </c>
      <c r="U3803" s="5" t="str">
        <f t="shared" si="658"/>
        <v>NA</v>
      </c>
      <c r="V3803" s="15">
        <f t="shared" si="659"/>
        <v>0</v>
      </c>
      <c r="W3803" s="15">
        <f t="shared" si="660"/>
        <v>0</v>
      </c>
      <c r="X3803" s="5">
        <f t="shared" si="661"/>
        <v>0</v>
      </c>
      <c r="Y3803" s="5">
        <f t="shared" si="662"/>
        <v>0.12375000000000001</v>
      </c>
      <c r="Z3803" s="5">
        <f t="shared" si="663"/>
        <v>-0.14437500000000003</v>
      </c>
      <c r="AA3803" s="5">
        <f t="shared" si="664"/>
        <v>1.3749999999999998E-2</v>
      </c>
      <c r="AB3803" s="5">
        <f t="shared" si="665"/>
        <v>6.87500000000002E-3</v>
      </c>
    </row>
    <row r="3804" spans="1:28" x14ac:dyDescent="0.55000000000000004">
      <c r="A3804" s="3" t="s">
        <v>63</v>
      </c>
      <c r="B3804" s="3" t="s">
        <v>5897</v>
      </c>
      <c r="C3804" t="s">
        <v>66</v>
      </c>
      <c r="D3804" s="3" t="s">
        <v>36</v>
      </c>
      <c r="E3804" s="3" t="s">
        <v>36</v>
      </c>
      <c r="F3804" s="3" t="s">
        <v>35</v>
      </c>
      <c r="G3804" s="5">
        <v>8.75</v>
      </c>
      <c r="H3804">
        <v>1</v>
      </c>
      <c r="I3804" s="5">
        <v>0.13750000000000001</v>
      </c>
      <c r="J3804" s="5">
        <v>0.13750000000000001</v>
      </c>
      <c r="K3804">
        <v>201</v>
      </c>
      <c r="L3804" s="15">
        <v>4.97512437810945E-3</v>
      </c>
      <c r="M3804" s="13">
        <v>2.01791044776119</v>
      </c>
      <c r="N3804" s="15">
        <v>0</v>
      </c>
      <c r="O3804" s="5">
        <v>0</v>
      </c>
      <c r="P3804" s="5">
        <v>0</v>
      </c>
      <c r="Q3804" s="5">
        <f t="shared" si="655"/>
        <v>0.13750000000000001</v>
      </c>
      <c r="R3804" s="5">
        <f t="shared" si="656"/>
        <v>-0.13750000000000001</v>
      </c>
      <c r="S3804" s="15">
        <f t="shared" si="657"/>
        <v>-1</v>
      </c>
      <c r="T3804">
        <v>0</v>
      </c>
      <c r="U3804" s="5" t="str">
        <f t="shared" si="658"/>
        <v>NA</v>
      </c>
      <c r="V3804" s="15">
        <f t="shared" si="659"/>
        <v>0</v>
      </c>
      <c r="W3804" s="15">
        <f t="shared" si="660"/>
        <v>0</v>
      </c>
      <c r="X3804" s="5">
        <f t="shared" si="661"/>
        <v>0</v>
      </c>
      <c r="Y3804" s="5">
        <f t="shared" si="662"/>
        <v>0.12375000000000001</v>
      </c>
      <c r="Z3804" s="5">
        <f t="shared" si="663"/>
        <v>-0.14437500000000003</v>
      </c>
      <c r="AA3804" s="5">
        <f t="shared" si="664"/>
        <v>1.3749999999999998E-2</v>
      </c>
      <c r="AB3804" s="5">
        <f t="shared" si="665"/>
        <v>6.87500000000002E-3</v>
      </c>
    </row>
    <row r="3805" spans="1:28" x14ac:dyDescent="0.55000000000000004">
      <c r="A3805" s="3" t="s">
        <v>63</v>
      </c>
      <c r="B3805" s="3" t="s">
        <v>5899</v>
      </c>
      <c r="C3805" t="s">
        <v>66</v>
      </c>
      <c r="D3805" s="3" t="s">
        <v>36</v>
      </c>
      <c r="E3805" s="3" t="s">
        <v>36</v>
      </c>
      <c r="F3805" s="3" t="s">
        <v>35</v>
      </c>
      <c r="G3805" s="5">
        <v>8.75</v>
      </c>
      <c r="H3805">
        <v>1</v>
      </c>
      <c r="I3805" s="5">
        <v>0.15</v>
      </c>
      <c r="J3805" s="5">
        <v>0.15</v>
      </c>
      <c r="K3805">
        <v>6</v>
      </c>
      <c r="L3805" s="15">
        <v>0.16666666666666699</v>
      </c>
      <c r="M3805" s="13">
        <v>2</v>
      </c>
      <c r="N3805" s="15">
        <v>0</v>
      </c>
      <c r="O3805" s="5">
        <v>0</v>
      </c>
      <c r="P3805" s="5">
        <v>0</v>
      </c>
      <c r="Q3805" s="5">
        <f t="shared" si="655"/>
        <v>0.15</v>
      </c>
      <c r="R3805" s="5">
        <f t="shared" si="656"/>
        <v>-0.15</v>
      </c>
      <c r="S3805" s="15">
        <f t="shared" si="657"/>
        <v>-1</v>
      </c>
      <c r="T3805">
        <v>0</v>
      </c>
      <c r="U3805" s="5" t="str">
        <f t="shared" si="658"/>
        <v>NA</v>
      </c>
      <c r="V3805" s="15">
        <f t="shared" si="659"/>
        <v>0</v>
      </c>
      <c r="W3805" s="15">
        <f t="shared" si="660"/>
        <v>0</v>
      </c>
      <c r="X3805" s="5">
        <f t="shared" si="661"/>
        <v>0</v>
      </c>
      <c r="Y3805" s="5">
        <f t="shared" si="662"/>
        <v>0.13500000000000001</v>
      </c>
      <c r="Z3805" s="5">
        <f t="shared" si="663"/>
        <v>-0.1575</v>
      </c>
      <c r="AA3805" s="5">
        <f t="shared" si="664"/>
        <v>1.4999999999999986E-2</v>
      </c>
      <c r="AB3805" s="5">
        <f t="shared" si="665"/>
        <v>7.5000000000000067E-3</v>
      </c>
    </row>
    <row r="3806" spans="1:28" x14ac:dyDescent="0.55000000000000004">
      <c r="A3806" s="3" t="s">
        <v>63</v>
      </c>
      <c r="B3806" s="3" t="s">
        <v>2338</v>
      </c>
      <c r="C3806" t="s">
        <v>66</v>
      </c>
      <c r="D3806" s="3" t="s">
        <v>36</v>
      </c>
      <c r="E3806" s="3" t="s">
        <v>36</v>
      </c>
      <c r="F3806" s="3" t="s">
        <v>35</v>
      </c>
      <c r="G3806" s="5">
        <v>8.75</v>
      </c>
      <c r="H3806">
        <v>1</v>
      </c>
      <c r="I3806" s="5">
        <v>0.17499999999999999</v>
      </c>
      <c r="J3806" s="5">
        <v>0.17499999999999999</v>
      </c>
      <c r="K3806">
        <v>50</v>
      </c>
      <c r="L3806" s="15">
        <v>0.02</v>
      </c>
      <c r="M3806" s="13">
        <v>1.3240000000000001</v>
      </c>
      <c r="N3806" s="15">
        <v>0</v>
      </c>
      <c r="O3806" s="5">
        <v>0</v>
      </c>
      <c r="P3806" s="5">
        <v>0</v>
      </c>
      <c r="Q3806" s="5">
        <f t="shared" si="655"/>
        <v>0.17499999999999999</v>
      </c>
      <c r="R3806" s="5">
        <f t="shared" si="656"/>
        <v>-0.17499999999999999</v>
      </c>
      <c r="S3806" s="15">
        <f t="shared" si="657"/>
        <v>-1</v>
      </c>
      <c r="T3806">
        <v>0</v>
      </c>
      <c r="U3806" s="5" t="str">
        <f t="shared" si="658"/>
        <v>NA</v>
      </c>
      <c r="V3806" s="15">
        <f t="shared" si="659"/>
        <v>0</v>
      </c>
      <c r="W3806" s="15">
        <f t="shared" si="660"/>
        <v>0</v>
      </c>
      <c r="X3806" s="5">
        <f t="shared" si="661"/>
        <v>0</v>
      </c>
      <c r="Y3806" s="5">
        <f t="shared" si="662"/>
        <v>0.1575</v>
      </c>
      <c r="Z3806" s="5">
        <f t="shared" si="663"/>
        <v>-0.18375</v>
      </c>
      <c r="AA3806" s="5">
        <f t="shared" si="664"/>
        <v>1.7499999999999988E-2</v>
      </c>
      <c r="AB3806" s="5">
        <f t="shared" si="665"/>
        <v>8.7500000000000078E-3</v>
      </c>
    </row>
    <row r="3807" spans="1:28" x14ac:dyDescent="0.55000000000000004">
      <c r="A3807" s="3" t="s">
        <v>63</v>
      </c>
      <c r="B3807" s="3" t="s">
        <v>5902</v>
      </c>
      <c r="C3807" t="s">
        <v>66</v>
      </c>
      <c r="D3807" s="3" t="s">
        <v>36</v>
      </c>
      <c r="E3807" s="3" t="s">
        <v>36</v>
      </c>
      <c r="F3807" s="3" t="s">
        <v>35</v>
      </c>
      <c r="G3807" s="5">
        <v>8.75</v>
      </c>
      <c r="H3807">
        <v>1</v>
      </c>
      <c r="I3807" s="5">
        <v>0.1875</v>
      </c>
      <c r="J3807" s="5">
        <v>0.1875</v>
      </c>
      <c r="K3807">
        <v>1</v>
      </c>
      <c r="L3807" s="15">
        <v>1</v>
      </c>
      <c r="M3807" s="13">
        <v>0</v>
      </c>
      <c r="N3807" s="15">
        <v>0</v>
      </c>
      <c r="O3807" s="5">
        <v>0</v>
      </c>
      <c r="P3807" s="5">
        <v>0</v>
      </c>
      <c r="Q3807" s="5">
        <f t="shared" si="655"/>
        <v>0.1875</v>
      </c>
      <c r="R3807" s="5">
        <f t="shared" si="656"/>
        <v>-0.1875</v>
      </c>
      <c r="S3807" s="15">
        <f t="shared" si="657"/>
        <v>-1</v>
      </c>
      <c r="T3807">
        <v>0</v>
      </c>
      <c r="U3807" s="5" t="str">
        <f t="shared" si="658"/>
        <v>NA</v>
      </c>
      <c r="V3807" s="15">
        <f t="shared" si="659"/>
        <v>0</v>
      </c>
      <c r="W3807" s="15">
        <f t="shared" si="660"/>
        <v>0</v>
      </c>
      <c r="X3807" s="5">
        <f t="shared" si="661"/>
        <v>0</v>
      </c>
      <c r="Y3807" s="5">
        <f t="shared" si="662"/>
        <v>0.16875000000000001</v>
      </c>
      <c r="Z3807" s="5">
        <f t="shared" si="663"/>
        <v>-0.19687500000000002</v>
      </c>
      <c r="AA3807" s="5">
        <f t="shared" si="664"/>
        <v>1.8749999999999989E-2</v>
      </c>
      <c r="AB3807" s="5">
        <f t="shared" si="665"/>
        <v>9.3750000000000222E-3</v>
      </c>
    </row>
    <row r="3808" spans="1:28" x14ac:dyDescent="0.55000000000000004">
      <c r="A3808" s="3" t="s">
        <v>63</v>
      </c>
      <c r="B3808" s="3" t="s">
        <v>2669</v>
      </c>
      <c r="C3808" t="s">
        <v>66</v>
      </c>
      <c r="D3808" s="3" t="s">
        <v>36</v>
      </c>
      <c r="E3808" s="3" t="s">
        <v>36</v>
      </c>
      <c r="F3808" s="3" t="s">
        <v>35</v>
      </c>
      <c r="G3808" s="5">
        <v>8.75</v>
      </c>
      <c r="H3808">
        <v>1</v>
      </c>
      <c r="I3808" s="5">
        <v>0.1875</v>
      </c>
      <c r="J3808" s="5">
        <v>0.1875</v>
      </c>
      <c r="K3808">
        <v>2663</v>
      </c>
      <c r="L3808" s="15">
        <v>3.75516334960571E-4</v>
      </c>
      <c r="M3808" s="13">
        <v>1.0027788208787101</v>
      </c>
      <c r="N3808" s="15">
        <v>0</v>
      </c>
      <c r="O3808" s="5">
        <v>0</v>
      </c>
      <c r="P3808" s="5">
        <v>0</v>
      </c>
      <c r="Q3808" s="5">
        <f t="shared" si="655"/>
        <v>0.1875</v>
      </c>
      <c r="R3808" s="5">
        <f t="shared" si="656"/>
        <v>-0.1875</v>
      </c>
      <c r="S3808" s="15">
        <f t="shared" si="657"/>
        <v>-1</v>
      </c>
      <c r="T3808">
        <v>0</v>
      </c>
      <c r="U3808" s="5" t="str">
        <f t="shared" si="658"/>
        <v>NA</v>
      </c>
      <c r="V3808" s="15">
        <f t="shared" si="659"/>
        <v>0</v>
      </c>
      <c r="W3808" s="15">
        <f t="shared" si="660"/>
        <v>0</v>
      </c>
      <c r="X3808" s="5">
        <f t="shared" si="661"/>
        <v>0</v>
      </c>
      <c r="Y3808" s="5">
        <f t="shared" si="662"/>
        <v>0.16875000000000001</v>
      </c>
      <c r="Z3808" s="5">
        <f t="shared" si="663"/>
        <v>-0.19687500000000002</v>
      </c>
      <c r="AA3808" s="5">
        <f t="shared" si="664"/>
        <v>1.8749999999999989E-2</v>
      </c>
      <c r="AB3808" s="5">
        <f t="shared" si="665"/>
        <v>9.3750000000000222E-3</v>
      </c>
    </row>
    <row r="3809" spans="1:28" x14ac:dyDescent="0.55000000000000004">
      <c r="A3809" s="3" t="s">
        <v>63</v>
      </c>
      <c r="B3809" s="3" t="s">
        <v>5905</v>
      </c>
      <c r="C3809" t="s">
        <v>66</v>
      </c>
      <c r="D3809" s="3" t="s">
        <v>36</v>
      </c>
      <c r="E3809" s="3" t="s">
        <v>36</v>
      </c>
      <c r="F3809" s="3" t="s">
        <v>35</v>
      </c>
      <c r="G3809" s="5">
        <v>8.75</v>
      </c>
      <c r="H3809">
        <v>1</v>
      </c>
      <c r="I3809" s="5">
        <v>0.26250000000000001</v>
      </c>
      <c r="J3809" s="5">
        <v>0.26250000000000001</v>
      </c>
      <c r="K3809">
        <v>20</v>
      </c>
      <c r="L3809" s="15">
        <v>0.05</v>
      </c>
      <c r="M3809" s="13">
        <v>1.45</v>
      </c>
      <c r="N3809" s="15">
        <v>0</v>
      </c>
      <c r="O3809" s="5">
        <v>0</v>
      </c>
      <c r="P3809" s="5">
        <v>0</v>
      </c>
      <c r="Q3809" s="5">
        <f t="shared" si="655"/>
        <v>0.26250000000000001</v>
      </c>
      <c r="R3809" s="5">
        <f t="shared" si="656"/>
        <v>-0.26250000000000001</v>
      </c>
      <c r="S3809" s="15">
        <f t="shared" si="657"/>
        <v>-1</v>
      </c>
      <c r="T3809">
        <v>0</v>
      </c>
      <c r="U3809" s="5" t="str">
        <f t="shared" si="658"/>
        <v>NA</v>
      </c>
      <c r="V3809" s="15">
        <f t="shared" si="659"/>
        <v>0</v>
      </c>
      <c r="W3809" s="15">
        <f t="shared" si="660"/>
        <v>0</v>
      </c>
      <c r="X3809" s="5">
        <f t="shared" si="661"/>
        <v>0</v>
      </c>
      <c r="Y3809" s="5">
        <f t="shared" si="662"/>
        <v>0.23625000000000002</v>
      </c>
      <c r="Z3809" s="5">
        <f t="shared" si="663"/>
        <v>-0.27562500000000001</v>
      </c>
      <c r="AA3809" s="5">
        <f t="shared" si="664"/>
        <v>2.6249999999999996E-2</v>
      </c>
      <c r="AB3809" s="5">
        <f t="shared" si="665"/>
        <v>1.3124999999999998E-2</v>
      </c>
    </row>
    <row r="3810" spans="1:28" x14ac:dyDescent="0.55000000000000004">
      <c r="A3810" s="3" t="s">
        <v>63</v>
      </c>
      <c r="B3810" s="3" t="s">
        <v>5907</v>
      </c>
      <c r="C3810" t="s">
        <v>66</v>
      </c>
      <c r="D3810" s="3" t="s">
        <v>36</v>
      </c>
      <c r="E3810" s="3" t="s">
        <v>36</v>
      </c>
      <c r="F3810" s="3" t="s">
        <v>35</v>
      </c>
      <c r="G3810" s="5">
        <v>8.75</v>
      </c>
      <c r="H3810">
        <v>1</v>
      </c>
      <c r="I3810" s="5">
        <v>0.26250000000000001</v>
      </c>
      <c r="J3810" s="5">
        <v>0.26250000000000001</v>
      </c>
      <c r="K3810">
        <v>589</v>
      </c>
      <c r="L3810" s="15">
        <v>1.6977928692699501E-3</v>
      </c>
      <c r="M3810" s="13">
        <v>2.4950764006791202</v>
      </c>
      <c r="N3810" s="15">
        <v>0</v>
      </c>
      <c r="O3810" s="5">
        <v>0</v>
      </c>
      <c r="P3810" s="5">
        <v>0</v>
      </c>
      <c r="Q3810" s="5">
        <f t="shared" si="655"/>
        <v>0.26250000000000001</v>
      </c>
      <c r="R3810" s="5">
        <f t="shared" si="656"/>
        <v>-0.26250000000000001</v>
      </c>
      <c r="S3810" s="15">
        <f t="shared" si="657"/>
        <v>-1</v>
      </c>
      <c r="T3810">
        <v>0</v>
      </c>
      <c r="U3810" s="5" t="str">
        <f t="shared" si="658"/>
        <v>NA</v>
      </c>
      <c r="V3810" s="15">
        <f t="shared" si="659"/>
        <v>0</v>
      </c>
      <c r="W3810" s="15">
        <f t="shared" si="660"/>
        <v>0</v>
      </c>
      <c r="X3810" s="5">
        <f t="shared" si="661"/>
        <v>0</v>
      </c>
      <c r="Y3810" s="5">
        <f t="shared" si="662"/>
        <v>0.23625000000000002</v>
      </c>
      <c r="Z3810" s="5">
        <f t="shared" si="663"/>
        <v>-0.27562500000000001</v>
      </c>
      <c r="AA3810" s="5">
        <f t="shared" si="664"/>
        <v>2.6249999999999996E-2</v>
      </c>
      <c r="AB3810" s="5">
        <f t="shared" si="665"/>
        <v>1.3124999999999998E-2</v>
      </c>
    </row>
    <row r="3811" spans="1:28" x14ac:dyDescent="0.55000000000000004">
      <c r="A3811" s="3" t="s">
        <v>63</v>
      </c>
      <c r="B3811" s="3" t="s">
        <v>4727</v>
      </c>
      <c r="C3811" t="s">
        <v>66</v>
      </c>
      <c r="D3811" s="3" t="s">
        <v>36</v>
      </c>
      <c r="E3811" s="3" t="s">
        <v>36</v>
      </c>
      <c r="F3811" s="3" t="s">
        <v>35</v>
      </c>
      <c r="G3811" s="5">
        <v>8.75</v>
      </c>
      <c r="H3811">
        <v>2</v>
      </c>
      <c r="I3811" s="5">
        <v>0.27500000000000002</v>
      </c>
      <c r="J3811" s="5">
        <v>0.13750000000000001</v>
      </c>
      <c r="K3811">
        <v>13</v>
      </c>
      <c r="L3811" s="15">
        <v>0.15384615384615399</v>
      </c>
      <c r="M3811" s="13">
        <v>1</v>
      </c>
      <c r="N3811" s="15">
        <v>0</v>
      </c>
      <c r="O3811" s="5">
        <v>0</v>
      </c>
      <c r="P3811" s="5">
        <v>0</v>
      </c>
      <c r="Q3811" s="5">
        <f t="shared" si="655"/>
        <v>0.27500000000000002</v>
      </c>
      <c r="R3811" s="5">
        <f t="shared" si="656"/>
        <v>-0.27500000000000002</v>
      </c>
      <c r="S3811" s="15">
        <f t="shared" si="657"/>
        <v>-1</v>
      </c>
      <c r="T3811">
        <v>0</v>
      </c>
      <c r="U3811" s="5" t="str">
        <f t="shared" si="658"/>
        <v>NA</v>
      </c>
      <c r="V3811" s="15">
        <f t="shared" si="659"/>
        <v>0</v>
      </c>
      <c r="W3811" s="15">
        <f t="shared" si="660"/>
        <v>0</v>
      </c>
      <c r="X3811" s="5">
        <f t="shared" si="661"/>
        <v>0</v>
      </c>
      <c r="Y3811" s="5">
        <f t="shared" si="662"/>
        <v>0.24750000000000003</v>
      </c>
      <c r="Z3811" s="5">
        <f t="shared" si="663"/>
        <v>-0.28875000000000006</v>
      </c>
      <c r="AA3811" s="5">
        <f t="shared" si="664"/>
        <v>2.7499999999999997E-2</v>
      </c>
      <c r="AB3811" s="5">
        <f t="shared" si="665"/>
        <v>1.375000000000004E-2</v>
      </c>
    </row>
    <row r="3812" spans="1:28" x14ac:dyDescent="0.55000000000000004">
      <c r="A3812" s="3" t="s">
        <v>63</v>
      </c>
      <c r="B3812" s="3" t="s">
        <v>5910</v>
      </c>
      <c r="C3812" t="s">
        <v>66</v>
      </c>
      <c r="D3812" s="3" t="s">
        <v>36</v>
      </c>
      <c r="E3812" s="3" t="s">
        <v>36</v>
      </c>
      <c r="F3812" s="3" t="s">
        <v>35</v>
      </c>
      <c r="G3812" s="5">
        <v>8.75</v>
      </c>
      <c r="H3812">
        <v>1</v>
      </c>
      <c r="I3812" s="5">
        <v>0.28749999999999998</v>
      </c>
      <c r="J3812" s="5">
        <v>0.28749999999999998</v>
      </c>
      <c r="K3812">
        <v>7</v>
      </c>
      <c r="L3812" s="15">
        <v>0.14285714285714302</v>
      </c>
      <c r="M3812" s="13">
        <v>1</v>
      </c>
      <c r="N3812" s="15">
        <v>0</v>
      </c>
      <c r="O3812" s="5">
        <v>0</v>
      </c>
      <c r="P3812" s="5">
        <v>0</v>
      </c>
      <c r="Q3812" s="5">
        <f t="shared" si="655"/>
        <v>0.28749999999999998</v>
      </c>
      <c r="R3812" s="5">
        <f t="shared" si="656"/>
        <v>-0.28749999999999998</v>
      </c>
      <c r="S3812" s="15">
        <f t="shared" si="657"/>
        <v>-1</v>
      </c>
      <c r="T3812">
        <v>0</v>
      </c>
      <c r="U3812" s="5" t="str">
        <f t="shared" si="658"/>
        <v>NA</v>
      </c>
      <c r="V3812" s="15">
        <f t="shared" si="659"/>
        <v>0</v>
      </c>
      <c r="W3812" s="15">
        <f t="shared" si="660"/>
        <v>0</v>
      </c>
      <c r="X3812" s="5">
        <f t="shared" si="661"/>
        <v>0</v>
      </c>
      <c r="Y3812" s="5">
        <f t="shared" si="662"/>
        <v>0.25874999999999998</v>
      </c>
      <c r="Z3812" s="5">
        <f t="shared" si="663"/>
        <v>-0.301875</v>
      </c>
      <c r="AA3812" s="5">
        <f t="shared" si="664"/>
        <v>2.8749999999999998E-2</v>
      </c>
      <c r="AB3812" s="5">
        <f t="shared" si="665"/>
        <v>1.4375000000000027E-2</v>
      </c>
    </row>
    <row r="3813" spans="1:28" x14ac:dyDescent="0.55000000000000004">
      <c r="A3813" s="3" t="s">
        <v>63</v>
      </c>
      <c r="B3813" s="3" t="s">
        <v>5912</v>
      </c>
      <c r="C3813" t="s">
        <v>66</v>
      </c>
      <c r="D3813" s="3" t="s">
        <v>36</v>
      </c>
      <c r="E3813" s="3" t="s">
        <v>36</v>
      </c>
      <c r="F3813" s="3" t="s">
        <v>35</v>
      </c>
      <c r="G3813" s="5">
        <v>8.75</v>
      </c>
      <c r="H3813">
        <v>1</v>
      </c>
      <c r="I3813" s="5">
        <v>0.32500000000000001</v>
      </c>
      <c r="J3813" s="5">
        <v>0.32500000000000001</v>
      </c>
      <c r="K3813">
        <v>63</v>
      </c>
      <c r="L3813" s="15">
        <v>1.58730158730159E-2</v>
      </c>
      <c r="M3813" s="13">
        <v>1.0190476190476201</v>
      </c>
      <c r="N3813" s="15">
        <v>0</v>
      </c>
      <c r="O3813" s="5">
        <v>0</v>
      </c>
      <c r="P3813" s="5">
        <v>0</v>
      </c>
      <c r="Q3813" s="5">
        <f t="shared" si="655"/>
        <v>0.32500000000000001</v>
      </c>
      <c r="R3813" s="5">
        <f t="shared" si="656"/>
        <v>-0.32500000000000001</v>
      </c>
      <c r="S3813" s="15">
        <f t="shared" si="657"/>
        <v>-1</v>
      </c>
      <c r="T3813">
        <v>0</v>
      </c>
      <c r="U3813" s="5" t="str">
        <f t="shared" si="658"/>
        <v>NA</v>
      </c>
      <c r="V3813" s="15">
        <f t="shared" si="659"/>
        <v>0</v>
      </c>
      <c r="W3813" s="15">
        <f t="shared" si="660"/>
        <v>0</v>
      </c>
      <c r="X3813" s="5">
        <f t="shared" si="661"/>
        <v>0</v>
      </c>
      <c r="Y3813" s="5">
        <f t="shared" si="662"/>
        <v>0.29250000000000004</v>
      </c>
      <c r="Z3813" s="5">
        <f t="shared" si="663"/>
        <v>-0.34125000000000005</v>
      </c>
      <c r="AA3813" s="5">
        <f t="shared" si="664"/>
        <v>3.2499999999999973E-2</v>
      </c>
      <c r="AB3813" s="5">
        <f t="shared" si="665"/>
        <v>1.6250000000000042E-2</v>
      </c>
    </row>
    <row r="3814" spans="1:28" x14ac:dyDescent="0.55000000000000004">
      <c r="A3814" s="3" t="s">
        <v>63</v>
      </c>
      <c r="B3814" s="3" t="s">
        <v>5914</v>
      </c>
      <c r="C3814" t="s">
        <v>66</v>
      </c>
      <c r="D3814" s="3" t="s">
        <v>36</v>
      </c>
      <c r="E3814" s="3" t="s">
        <v>36</v>
      </c>
      <c r="F3814" s="3" t="s">
        <v>35</v>
      </c>
      <c r="G3814" s="5">
        <v>8.75</v>
      </c>
      <c r="H3814">
        <v>1</v>
      </c>
      <c r="I3814" s="5">
        <v>0.375</v>
      </c>
      <c r="J3814" s="5">
        <v>0.375</v>
      </c>
      <c r="K3814">
        <v>20</v>
      </c>
      <c r="L3814" s="15">
        <v>0.05</v>
      </c>
      <c r="M3814" s="13">
        <v>1</v>
      </c>
      <c r="N3814" s="15">
        <v>0</v>
      </c>
      <c r="O3814" s="5">
        <v>0</v>
      </c>
      <c r="P3814" s="5">
        <v>0</v>
      </c>
      <c r="Q3814" s="5">
        <f t="shared" si="655"/>
        <v>0.375</v>
      </c>
      <c r="R3814" s="5">
        <f t="shared" si="656"/>
        <v>-0.375</v>
      </c>
      <c r="S3814" s="15">
        <f t="shared" si="657"/>
        <v>-1</v>
      </c>
      <c r="T3814">
        <v>0</v>
      </c>
      <c r="U3814" s="5" t="str">
        <f t="shared" si="658"/>
        <v>NA</v>
      </c>
      <c r="V3814" s="15">
        <f t="shared" si="659"/>
        <v>0</v>
      </c>
      <c r="W3814" s="15">
        <f t="shared" si="660"/>
        <v>0</v>
      </c>
      <c r="X3814" s="5">
        <f t="shared" si="661"/>
        <v>0</v>
      </c>
      <c r="Y3814" s="5">
        <f t="shared" si="662"/>
        <v>0.33750000000000002</v>
      </c>
      <c r="Z3814" s="5">
        <f t="shared" si="663"/>
        <v>-0.39375000000000004</v>
      </c>
      <c r="AA3814" s="5">
        <f t="shared" si="664"/>
        <v>3.7499999999999978E-2</v>
      </c>
      <c r="AB3814" s="5">
        <f t="shared" si="665"/>
        <v>1.8750000000000044E-2</v>
      </c>
    </row>
    <row r="3815" spans="1:28" x14ac:dyDescent="0.55000000000000004">
      <c r="A3815" s="3" t="s">
        <v>63</v>
      </c>
      <c r="B3815" s="3" t="s">
        <v>5916</v>
      </c>
      <c r="C3815" t="s">
        <v>66</v>
      </c>
      <c r="D3815" s="3" t="s">
        <v>36</v>
      </c>
      <c r="E3815" s="3" t="s">
        <v>36</v>
      </c>
      <c r="F3815" s="3" t="s">
        <v>35</v>
      </c>
      <c r="G3815" s="5">
        <v>8.75</v>
      </c>
      <c r="H3815">
        <v>1</v>
      </c>
      <c r="I3815" s="5">
        <v>0.38750000000000001</v>
      </c>
      <c r="J3815" s="5">
        <v>0.38750000000000001</v>
      </c>
      <c r="K3815">
        <v>4</v>
      </c>
      <c r="L3815" s="15">
        <v>0.25</v>
      </c>
      <c r="M3815" s="13">
        <v>4.75</v>
      </c>
      <c r="N3815" s="15">
        <v>0</v>
      </c>
      <c r="O3815" s="5">
        <v>0</v>
      </c>
      <c r="P3815" s="5">
        <v>0</v>
      </c>
      <c r="Q3815" s="5">
        <f t="shared" si="655"/>
        <v>0.38750000000000001</v>
      </c>
      <c r="R3815" s="5">
        <f t="shared" si="656"/>
        <v>-0.38750000000000001</v>
      </c>
      <c r="S3815" s="15">
        <f t="shared" si="657"/>
        <v>-1</v>
      </c>
      <c r="T3815">
        <v>0</v>
      </c>
      <c r="U3815" s="5" t="str">
        <f t="shared" si="658"/>
        <v>NA</v>
      </c>
      <c r="V3815" s="15">
        <f t="shared" si="659"/>
        <v>0</v>
      </c>
      <c r="W3815" s="15">
        <f t="shared" si="660"/>
        <v>0</v>
      </c>
      <c r="X3815" s="5">
        <f t="shared" si="661"/>
        <v>0</v>
      </c>
      <c r="Y3815" s="5">
        <f t="shared" si="662"/>
        <v>0.34875</v>
      </c>
      <c r="Z3815" s="5">
        <f t="shared" si="663"/>
        <v>-0.40687500000000004</v>
      </c>
      <c r="AA3815" s="5">
        <f t="shared" si="664"/>
        <v>3.8750000000000007E-2</v>
      </c>
      <c r="AB3815" s="5">
        <f t="shared" si="665"/>
        <v>1.9375000000000031E-2</v>
      </c>
    </row>
    <row r="3816" spans="1:28" x14ac:dyDescent="0.55000000000000004">
      <c r="A3816" s="3" t="s">
        <v>63</v>
      </c>
      <c r="B3816" s="3" t="s">
        <v>5918</v>
      </c>
      <c r="C3816" t="s">
        <v>66</v>
      </c>
      <c r="D3816" s="3" t="s">
        <v>36</v>
      </c>
      <c r="E3816" s="3" t="s">
        <v>36</v>
      </c>
      <c r="F3816" s="3" t="s">
        <v>35</v>
      </c>
      <c r="G3816" s="5">
        <v>8.75</v>
      </c>
      <c r="H3816">
        <v>1</v>
      </c>
      <c r="I3816" s="5">
        <v>0.38750000000000001</v>
      </c>
      <c r="J3816" s="5">
        <v>0.38750000000000001</v>
      </c>
      <c r="K3816">
        <v>3</v>
      </c>
      <c r="L3816" s="15">
        <v>0.33333333333333298</v>
      </c>
      <c r="M3816" s="13">
        <v>0</v>
      </c>
      <c r="N3816" s="15">
        <v>0</v>
      </c>
      <c r="O3816" s="5">
        <v>0</v>
      </c>
      <c r="P3816" s="5">
        <v>0</v>
      </c>
      <c r="Q3816" s="5">
        <f t="shared" si="655"/>
        <v>0.38750000000000001</v>
      </c>
      <c r="R3816" s="5">
        <f t="shared" si="656"/>
        <v>-0.38750000000000001</v>
      </c>
      <c r="S3816" s="15">
        <f t="shared" si="657"/>
        <v>-1</v>
      </c>
      <c r="T3816">
        <v>0</v>
      </c>
      <c r="U3816" s="5" t="str">
        <f t="shared" si="658"/>
        <v>NA</v>
      </c>
      <c r="V3816" s="15">
        <f t="shared" si="659"/>
        <v>0</v>
      </c>
      <c r="W3816" s="15">
        <f t="shared" si="660"/>
        <v>0</v>
      </c>
      <c r="X3816" s="5">
        <f t="shared" si="661"/>
        <v>0</v>
      </c>
      <c r="Y3816" s="5">
        <f t="shared" si="662"/>
        <v>0.34875</v>
      </c>
      <c r="Z3816" s="5">
        <f t="shared" si="663"/>
        <v>-0.40687500000000004</v>
      </c>
      <c r="AA3816" s="5">
        <f t="shared" si="664"/>
        <v>3.8750000000000007E-2</v>
      </c>
      <c r="AB3816" s="5">
        <f t="shared" si="665"/>
        <v>1.9375000000000031E-2</v>
      </c>
    </row>
    <row r="3817" spans="1:28" x14ac:dyDescent="0.55000000000000004">
      <c r="A3817" s="3" t="s">
        <v>63</v>
      </c>
      <c r="B3817" s="3" t="s">
        <v>5920</v>
      </c>
      <c r="C3817" t="s">
        <v>66</v>
      </c>
      <c r="D3817" s="3" t="s">
        <v>36</v>
      </c>
      <c r="E3817" s="3" t="s">
        <v>36</v>
      </c>
      <c r="F3817" s="3" t="s">
        <v>35</v>
      </c>
      <c r="G3817" s="5">
        <v>8.75</v>
      </c>
      <c r="H3817">
        <v>2</v>
      </c>
      <c r="I3817" s="5">
        <v>0.4</v>
      </c>
      <c r="J3817" s="5">
        <v>0.2</v>
      </c>
      <c r="K3817">
        <v>404</v>
      </c>
      <c r="L3817" s="15">
        <v>4.9504950495049506E-3</v>
      </c>
      <c r="M3817" s="13">
        <v>2.0113861386138598</v>
      </c>
      <c r="N3817" s="15">
        <v>0</v>
      </c>
      <c r="O3817" s="5">
        <v>0</v>
      </c>
      <c r="P3817" s="5">
        <v>0</v>
      </c>
      <c r="Q3817" s="5">
        <f t="shared" si="655"/>
        <v>0.4</v>
      </c>
      <c r="R3817" s="5">
        <f t="shared" si="656"/>
        <v>-0.4</v>
      </c>
      <c r="S3817" s="15">
        <f t="shared" si="657"/>
        <v>-1</v>
      </c>
      <c r="T3817">
        <v>0</v>
      </c>
      <c r="U3817" s="5" t="str">
        <f t="shared" si="658"/>
        <v>NA</v>
      </c>
      <c r="V3817" s="15">
        <f t="shared" si="659"/>
        <v>0</v>
      </c>
      <c r="W3817" s="15">
        <f t="shared" si="660"/>
        <v>0</v>
      </c>
      <c r="X3817" s="5">
        <f t="shared" si="661"/>
        <v>0</v>
      </c>
      <c r="Y3817" s="5">
        <f t="shared" si="662"/>
        <v>0.36000000000000004</v>
      </c>
      <c r="Z3817" s="5">
        <f t="shared" si="663"/>
        <v>-0.42000000000000004</v>
      </c>
      <c r="AA3817" s="5">
        <f t="shared" si="664"/>
        <v>3.999999999999998E-2</v>
      </c>
      <c r="AB3817" s="5">
        <f t="shared" si="665"/>
        <v>2.0000000000000018E-2</v>
      </c>
    </row>
    <row r="3818" spans="1:28" x14ac:dyDescent="0.55000000000000004">
      <c r="A3818" s="3" t="s">
        <v>63</v>
      </c>
      <c r="B3818" s="3" t="s">
        <v>5922</v>
      </c>
      <c r="C3818" t="s">
        <v>66</v>
      </c>
      <c r="D3818" s="3" t="s">
        <v>36</v>
      </c>
      <c r="E3818" s="3" t="s">
        <v>36</v>
      </c>
      <c r="F3818" s="3" t="s">
        <v>35</v>
      </c>
      <c r="G3818" s="5">
        <v>8.75</v>
      </c>
      <c r="H3818">
        <v>2</v>
      </c>
      <c r="I3818" s="5">
        <v>0.42499999999999999</v>
      </c>
      <c r="J3818" s="5">
        <v>0.21249999999999999</v>
      </c>
      <c r="K3818">
        <v>5</v>
      </c>
      <c r="L3818" s="15">
        <v>0.4</v>
      </c>
      <c r="M3818" s="13">
        <v>1.2</v>
      </c>
      <c r="N3818" s="15">
        <v>0</v>
      </c>
      <c r="O3818" s="5">
        <v>0</v>
      </c>
      <c r="P3818" s="5">
        <v>0</v>
      </c>
      <c r="Q3818" s="5">
        <f t="shared" si="655"/>
        <v>0.42499999999999999</v>
      </c>
      <c r="R3818" s="5">
        <f t="shared" si="656"/>
        <v>-0.42499999999999999</v>
      </c>
      <c r="S3818" s="15">
        <f t="shared" si="657"/>
        <v>-1</v>
      </c>
      <c r="T3818">
        <v>0</v>
      </c>
      <c r="U3818" s="5" t="str">
        <f t="shared" si="658"/>
        <v>NA</v>
      </c>
      <c r="V3818" s="15">
        <f t="shared" si="659"/>
        <v>0</v>
      </c>
      <c r="W3818" s="15">
        <f t="shared" si="660"/>
        <v>0</v>
      </c>
      <c r="X3818" s="5">
        <f t="shared" si="661"/>
        <v>0</v>
      </c>
      <c r="Y3818" s="5">
        <f t="shared" si="662"/>
        <v>0.38250000000000001</v>
      </c>
      <c r="Z3818" s="5">
        <f t="shared" si="663"/>
        <v>-0.44624999999999998</v>
      </c>
      <c r="AA3818" s="5">
        <f t="shared" si="664"/>
        <v>4.2499999999999982E-2</v>
      </c>
      <c r="AB3818" s="5">
        <f t="shared" si="665"/>
        <v>2.1249999999999991E-2</v>
      </c>
    </row>
    <row r="3819" spans="1:28" x14ac:dyDescent="0.55000000000000004">
      <c r="A3819" s="3" t="s">
        <v>63</v>
      </c>
      <c r="B3819" s="3" t="s">
        <v>5924</v>
      </c>
      <c r="C3819" t="s">
        <v>31</v>
      </c>
      <c r="D3819" s="3" t="s">
        <v>36</v>
      </c>
      <c r="E3819" s="3" t="s">
        <v>36</v>
      </c>
      <c r="F3819" s="3" t="s">
        <v>35</v>
      </c>
      <c r="G3819" s="5">
        <v>8.75</v>
      </c>
      <c r="H3819">
        <v>1</v>
      </c>
      <c r="I3819" s="5">
        <v>0.42499999999999999</v>
      </c>
      <c r="J3819" s="5">
        <v>0.42499999999999999</v>
      </c>
      <c r="K3819">
        <v>100</v>
      </c>
      <c r="L3819" s="15">
        <v>0.01</v>
      </c>
      <c r="M3819" s="13">
        <v>1.5029999999999999</v>
      </c>
      <c r="N3819" s="15">
        <v>0</v>
      </c>
      <c r="O3819" s="5">
        <v>0</v>
      </c>
      <c r="P3819" s="5">
        <v>0</v>
      </c>
      <c r="Q3819" s="5">
        <f t="shared" si="655"/>
        <v>0.42499999999999999</v>
      </c>
      <c r="R3819" s="5">
        <f t="shared" si="656"/>
        <v>-0.42499999999999999</v>
      </c>
      <c r="S3819" s="15">
        <f t="shared" si="657"/>
        <v>-1</v>
      </c>
      <c r="T3819">
        <v>0</v>
      </c>
      <c r="U3819" s="5" t="str">
        <f t="shared" si="658"/>
        <v>NA</v>
      </c>
      <c r="V3819" s="15">
        <f t="shared" si="659"/>
        <v>0</v>
      </c>
      <c r="W3819" s="15">
        <f t="shared" si="660"/>
        <v>0</v>
      </c>
      <c r="X3819" s="5">
        <f t="shared" si="661"/>
        <v>0</v>
      </c>
      <c r="Y3819" s="5">
        <f t="shared" si="662"/>
        <v>0.38250000000000001</v>
      </c>
      <c r="Z3819" s="5">
        <f t="shared" si="663"/>
        <v>-0.44624999999999998</v>
      </c>
      <c r="AA3819" s="5">
        <f t="shared" si="664"/>
        <v>4.2499999999999982E-2</v>
      </c>
      <c r="AB3819" s="5">
        <f t="shared" si="665"/>
        <v>2.1249999999999991E-2</v>
      </c>
    </row>
    <row r="3820" spans="1:28" x14ac:dyDescent="0.55000000000000004">
      <c r="A3820" s="3" t="s">
        <v>63</v>
      </c>
      <c r="B3820" s="3" t="s">
        <v>5926</v>
      </c>
      <c r="C3820" t="s">
        <v>66</v>
      </c>
      <c r="D3820" s="3" t="s">
        <v>36</v>
      </c>
      <c r="E3820" s="3" t="s">
        <v>36</v>
      </c>
      <c r="F3820" s="3" t="s">
        <v>35</v>
      </c>
      <c r="G3820" s="5">
        <v>8.75</v>
      </c>
      <c r="H3820">
        <v>1</v>
      </c>
      <c r="I3820" s="5">
        <v>0.4375</v>
      </c>
      <c r="J3820" s="5">
        <v>0.4375</v>
      </c>
      <c r="K3820">
        <v>11</v>
      </c>
      <c r="L3820" s="15">
        <v>9.0909090909090898E-2</v>
      </c>
      <c r="M3820" s="13">
        <v>2.2727272727272698</v>
      </c>
      <c r="N3820" s="15">
        <v>0</v>
      </c>
      <c r="O3820" s="5">
        <v>0</v>
      </c>
      <c r="P3820" s="5">
        <v>0</v>
      </c>
      <c r="Q3820" s="5">
        <f t="shared" si="655"/>
        <v>0.4375</v>
      </c>
      <c r="R3820" s="5">
        <f t="shared" si="656"/>
        <v>-0.4375</v>
      </c>
      <c r="S3820" s="15">
        <f t="shared" si="657"/>
        <v>-1</v>
      </c>
      <c r="T3820">
        <v>0</v>
      </c>
      <c r="U3820" s="5" t="str">
        <f t="shared" si="658"/>
        <v>NA</v>
      </c>
      <c r="V3820" s="15">
        <f t="shared" si="659"/>
        <v>0</v>
      </c>
      <c r="W3820" s="15">
        <f t="shared" si="660"/>
        <v>0</v>
      </c>
      <c r="X3820" s="5">
        <f t="shared" si="661"/>
        <v>0</v>
      </c>
      <c r="Y3820" s="5">
        <f t="shared" si="662"/>
        <v>0.39374999999999999</v>
      </c>
      <c r="Z3820" s="5">
        <f t="shared" si="663"/>
        <v>-0.45937500000000003</v>
      </c>
      <c r="AA3820" s="5">
        <f t="shared" si="664"/>
        <v>4.3750000000000011E-2</v>
      </c>
      <c r="AB3820" s="5">
        <f t="shared" si="665"/>
        <v>2.1875000000000033E-2</v>
      </c>
    </row>
    <row r="3821" spans="1:28" x14ac:dyDescent="0.55000000000000004">
      <c r="A3821" s="3" t="s">
        <v>63</v>
      </c>
      <c r="B3821" s="3" t="s">
        <v>5928</v>
      </c>
      <c r="C3821" t="s">
        <v>66</v>
      </c>
      <c r="D3821" s="3" t="s">
        <v>36</v>
      </c>
      <c r="E3821" s="3" t="s">
        <v>36</v>
      </c>
      <c r="F3821" s="3" t="s">
        <v>35</v>
      </c>
      <c r="G3821" s="5">
        <v>8.75</v>
      </c>
      <c r="H3821">
        <v>1</v>
      </c>
      <c r="I3821" s="5">
        <v>0.4375</v>
      </c>
      <c r="J3821" s="5">
        <v>0.4375</v>
      </c>
      <c r="K3821">
        <v>31</v>
      </c>
      <c r="L3821" s="15">
        <v>3.2258064516128997E-2</v>
      </c>
      <c r="M3821" s="13">
        <v>1</v>
      </c>
      <c r="N3821" s="15">
        <v>0</v>
      </c>
      <c r="O3821" s="5">
        <v>0</v>
      </c>
      <c r="P3821" s="5">
        <v>0</v>
      </c>
      <c r="Q3821" s="5">
        <f t="shared" si="655"/>
        <v>0.4375</v>
      </c>
      <c r="R3821" s="5">
        <f t="shared" si="656"/>
        <v>-0.4375</v>
      </c>
      <c r="S3821" s="15">
        <f t="shared" si="657"/>
        <v>-1</v>
      </c>
      <c r="T3821">
        <v>0</v>
      </c>
      <c r="U3821" s="5" t="str">
        <f t="shared" si="658"/>
        <v>NA</v>
      </c>
      <c r="V3821" s="15">
        <f t="shared" si="659"/>
        <v>0</v>
      </c>
      <c r="W3821" s="15">
        <f t="shared" si="660"/>
        <v>0</v>
      </c>
      <c r="X3821" s="5">
        <f t="shared" si="661"/>
        <v>0</v>
      </c>
      <c r="Y3821" s="5">
        <f t="shared" si="662"/>
        <v>0.39374999999999999</v>
      </c>
      <c r="Z3821" s="5">
        <f t="shared" si="663"/>
        <v>-0.45937500000000003</v>
      </c>
      <c r="AA3821" s="5">
        <f t="shared" si="664"/>
        <v>4.3750000000000011E-2</v>
      </c>
      <c r="AB3821" s="5">
        <f t="shared" si="665"/>
        <v>2.1875000000000033E-2</v>
      </c>
    </row>
    <row r="3822" spans="1:28" x14ac:dyDescent="0.55000000000000004">
      <c r="A3822" s="3" t="s">
        <v>63</v>
      </c>
      <c r="B3822" s="3" t="s">
        <v>5930</v>
      </c>
      <c r="C3822" t="s">
        <v>66</v>
      </c>
      <c r="D3822" s="3" t="s">
        <v>36</v>
      </c>
      <c r="E3822" s="3" t="s">
        <v>36</v>
      </c>
      <c r="F3822" s="3" t="s">
        <v>35</v>
      </c>
      <c r="G3822" s="5">
        <v>8.75</v>
      </c>
      <c r="H3822">
        <v>1</v>
      </c>
      <c r="I3822" s="5">
        <v>0.46250000000000002</v>
      </c>
      <c r="J3822" s="5">
        <v>0.46250000000000002</v>
      </c>
      <c r="K3822">
        <v>1163</v>
      </c>
      <c r="L3822" s="15">
        <v>8.5984522785898508E-4</v>
      </c>
      <c r="M3822" s="13">
        <v>1.0134995700773901</v>
      </c>
      <c r="N3822" s="15">
        <v>0</v>
      </c>
      <c r="O3822" s="5">
        <v>0</v>
      </c>
      <c r="P3822" s="5">
        <v>0</v>
      </c>
      <c r="Q3822" s="5">
        <f t="shared" si="655"/>
        <v>0.46250000000000002</v>
      </c>
      <c r="R3822" s="5">
        <f t="shared" si="656"/>
        <v>-0.46250000000000002</v>
      </c>
      <c r="S3822" s="15">
        <f t="shared" si="657"/>
        <v>-1</v>
      </c>
      <c r="T3822">
        <v>0</v>
      </c>
      <c r="U3822" s="5" t="str">
        <f t="shared" si="658"/>
        <v>NA</v>
      </c>
      <c r="V3822" s="15">
        <f t="shared" si="659"/>
        <v>0</v>
      </c>
      <c r="W3822" s="15">
        <f t="shared" si="660"/>
        <v>0</v>
      </c>
      <c r="X3822" s="5">
        <f t="shared" si="661"/>
        <v>0</v>
      </c>
      <c r="Y3822" s="5">
        <f t="shared" si="662"/>
        <v>0.41625000000000001</v>
      </c>
      <c r="Z3822" s="5">
        <f t="shared" si="663"/>
        <v>-0.48562500000000003</v>
      </c>
      <c r="AA3822" s="5">
        <f t="shared" si="664"/>
        <v>4.6250000000000013E-2</v>
      </c>
      <c r="AB3822" s="5">
        <f t="shared" si="665"/>
        <v>2.3125000000000007E-2</v>
      </c>
    </row>
    <row r="3823" spans="1:28" x14ac:dyDescent="0.55000000000000004">
      <c r="A3823" s="3" t="s">
        <v>63</v>
      </c>
      <c r="B3823" s="3" t="s">
        <v>5932</v>
      </c>
      <c r="C3823" t="s">
        <v>66</v>
      </c>
      <c r="D3823" s="3" t="s">
        <v>36</v>
      </c>
      <c r="E3823" s="3" t="s">
        <v>36</v>
      </c>
      <c r="F3823" s="3" t="s">
        <v>35</v>
      </c>
      <c r="G3823" s="5">
        <v>8.75</v>
      </c>
      <c r="H3823">
        <v>1</v>
      </c>
      <c r="I3823" s="5">
        <v>0.46250000000000002</v>
      </c>
      <c r="J3823" s="5">
        <v>0.46250000000000002</v>
      </c>
      <c r="K3823">
        <v>3</v>
      </c>
      <c r="L3823" s="15">
        <v>0.33333333333333298</v>
      </c>
      <c r="M3823" s="13">
        <v>1</v>
      </c>
      <c r="N3823" s="15">
        <v>0</v>
      </c>
      <c r="O3823" s="5">
        <v>0</v>
      </c>
      <c r="P3823" s="5">
        <v>0</v>
      </c>
      <c r="Q3823" s="5">
        <f t="shared" si="655"/>
        <v>0.46250000000000002</v>
      </c>
      <c r="R3823" s="5">
        <f t="shared" si="656"/>
        <v>-0.46250000000000002</v>
      </c>
      <c r="S3823" s="15">
        <f t="shared" si="657"/>
        <v>-1</v>
      </c>
      <c r="T3823">
        <v>0</v>
      </c>
      <c r="U3823" s="5" t="str">
        <f t="shared" si="658"/>
        <v>NA</v>
      </c>
      <c r="V3823" s="15">
        <f t="shared" si="659"/>
        <v>0</v>
      </c>
      <c r="W3823" s="15">
        <f t="shared" si="660"/>
        <v>0</v>
      </c>
      <c r="X3823" s="5">
        <f t="shared" si="661"/>
        <v>0</v>
      </c>
      <c r="Y3823" s="5">
        <f t="shared" si="662"/>
        <v>0.41625000000000001</v>
      </c>
      <c r="Z3823" s="5">
        <f t="shared" si="663"/>
        <v>-0.48562500000000003</v>
      </c>
      <c r="AA3823" s="5">
        <f t="shared" si="664"/>
        <v>4.6250000000000013E-2</v>
      </c>
      <c r="AB3823" s="5">
        <f t="shared" si="665"/>
        <v>2.3125000000000007E-2</v>
      </c>
    </row>
    <row r="3824" spans="1:28" x14ac:dyDescent="0.55000000000000004">
      <c r="A3824" s="3" t="s">
        <v>63</v>
      </c>
      <c r="B3824" s="3" t="s">
        <v>5934</v>
      </c>
      <c r="C3824" t="s">
        <v>66</v>
      </c>
      <c r="D3824" s="3" t="s">
        <v>36</v>
      </c>
      <c r="E3824" s="3" t="s">
        <v>36</v>
      </c>
      <c r="F3824" s="3" t="s">
        <v>35</v>
      </c>
      <c r="G3824" s="5">
        <v>8.75</v>
      </c>
      <c r="H3824">
        <v>3</v>
      </c>
      <c r="I3824" s="5">
        <v>0.49999998750000002</v>
      </c>
      <c r="J3824" s="5">
        <v>0.16666666250000001</v>
      </c>
      <c r="K3824">
        <v>326</v>
      </c>
      <c r="L3824" s="15">
        <v>9.2024539877300603E-3</v>
      </c>
      <c r="M3824" s="13">
        <v>2.5880368098159501</v>
      </c>
      <c r="N3824" s="15">
        <v>0</v>
      </c>
      <c r="O3824" s="5">
        <v>0</v>
      </c>
      <c r="P3824" s="5">
        <v>0</v>
      </c>
      <c r="Q3824" s="5">
        <f t="shared" si="655"/>
        <v>0.49999998750000002</v>
      </c>
      <c r="R3824" s="5">
        <f t="shared" si="656"/>
        <v>-0.49999998750000002</v>
      </c>
      <c r="S3824" s="15">
        <f t="shared" si="657"/>
        <v>-1</v>
      </c>
      <c r="T3824">
        <v>0</v>
      </c>
      <c r="U3824" s="5" t="str">
        <f t="shared" si="658"/>
        <v>NA</v>
      </c>
      <c r="V3824" s="15">
        <f t="shared" si="659"/>
        <v>0</v>
      </c>
      <c r="W3824" s="15">
        <f t="shared" si="660"/>
        <v>0</v>
      </c>
      <c r="X3824" s="5">
        <f t="shared" si="661"/>
        <v>0</v>
      </c>
      <c r="Y3824" s="5">
        <f t="shared" si="662"/>
        <v>0.44999998875000002</v>
      </c>
      <c r="Z3824" s="5">
        <f t="shared" si="663"/>
        <v>-0.52499998687500005</v>
      </c>
      <c r="AA3824" s="5">
        <f t="shared" si="664"/>
        <v>4.9999998749999996E-2</v>
      </c>
      <c r="AB3824" s="5">
        <f t="shared" si="665"/>
        <v>2.4999999375000026E-2</v>
      </c>
    </row>
    <row r="3825" spans="1:28" x14ac:dyDescent="0.55000000000000004">
      <c r="A3825" s="3" t="s">
        <v>63</v>
      </c>
      <c r="B3825" s="3" t="s">
        <v>5936</v>
      </c>
      <c r="C3825" t="s">
        <v>66</v>
      </c>
      <c r="D3825" s="3" t="s">
        <v>36</v>
      </c>
      <c r="E3825" s="3" t="s">
        <v>36</v>
      </c>
      <c r="F3825" s="3" t="s">
        <v>35</v>
      </c>
      <c r="G3825" s="5">
        <v>8.75</v>
      </c>
      <c r="H3825">
        <v>1</v>
      </c>
      <c r="I3825" s="5">
        <v>0.51249999999999996</v>
      </c>
      <c r="J3825" s="5">
        <v>0.51249999999999996</v>
      </c>
      <c r="K3825">
        <v>17</v>
      </c>
      <c r="L3825" s="15">
        <v>5.8823529411764698E-2</v>
      </c>
      <c r="M3825" s="13">
        <v>2.4235294117647102</v>
      </c>
      <c r="N3825" s="15">
        <v>0</v>
      </c>
      <c r="O3825" s="5">
        <v>0</v>
      </c>
      <c r="P3825" s="5">
        <v>0</v>
      </c>
      <c r="Q3825" s="5">
        <f t="shared" si="655"/>
        <v>0.51249999999999996</v>
      </c>
      <c r="R3825" s="5">
        <f t="shared" si="656"/>
        <v>-0.51249999999999996</v>
      </c>
      <c r="S3825" s="15">
        <f t="shared" si="657"/>
        <v>-1</v>
      </c>
      <c r="T3825">
        <v>0</v>
      </c>
      <c r="U3825" s="5" t="str">
        <f t="shared" si="658"/>
        <v>NA</v>
      </c>
      <c r="V3825" s="15">
        <f t="shared" si="659"/>
        <v>0</v>
      </c>
      <c r="W3825" s="15">
        <f t="shared" si="660"/>
        <v>0</v>
      </c>
      <c r="X3825" s="5">
        <f t="shared" si="661"/>
        <v>0</v>
      </c>
      <c r="Y3825" s="5">
        <f t="shared" si="662"/>
        <v>0.46124999999999999</v>
      </c>
      <c r="Z3825" s="5">
        <f t="shared" si="663"/>
        <v>-0.53812499999999996</v>
      </c>
      <c r="AA3825" s="5">
        <f t="shared" si="664"/>
        <v>5.1249999999999962E-2</v>
      </c>
      <c r="AB3825" s="5">
        <f t="shared" si="665"/>
        <v>2.5625000000000009E-2</v>
      </c>
    </row>
    <row r="3826" spans="1:28" x14ac:dyDescent="0.55000000000000004">
      <c r="A3826" s="3" t="s">
        <v>63</v>
      </c>
      <c r="B3826" s="3" t="s">
        <v>2449</v>
      </c>
      <c r="C3826" t="s">
        <v>31</v>
      </c>
      <c r="D3826" s="3" t="s">
        <v>36</v>
      </c>
      <c r="E3826" s="3" t="s">
        <v>36</v>
      </c>
      <c r="F3826" s="3" t="s">
        <v>35</v>
      </c>
      <c r="G3826" s="5">
        <v>8.75</v>
      </c>
      <c r="H3826">
        <v>1</v>
      </c>
      <c r="I3826" s="5">
        <v>0.51249999999999996</v>
      </c>
      <c r="J3826" s="5">
        <v>0.51249999999999996</v>
      </c>
      <c r="K3826">
        <v>154</v>
      </c>
      <c r="L3826" s="15">
        <v>6.4935064935064905E-3</v>
      </c>
      <c r="M3826" s="13">
        <v>2.0201298701298702</v>
      </c>
      <c r="N3826" s="15">
        <v>0</v>
      </c>
      <c r="O3826" s="5">
        <v>0</v>
      </c>
      <c r="P3826" s="5">
        <v>0</v>
      </c>
      <c r="Q3826" s="5">
        <f t="shared" si="655"/>
        <v>0.51249999999999996</v>
      </c>
      <c r="R3826" s="5">
        <f t="shared" si="656"/>
        <v>-0.51249999999999996</v>
      </c>
      <c r="S3826" s="15">
        <f t="shared" si="657"/>
        <v>-1</v>
      </c>
      <c r="T3826">
        <v>0</v>
      </c>
      <c r="U3826" s="5" t="str">
        <f t="shared" si="658"/>
        <v>NA</v>
      </c>
      <c r="V3826" s="15">
        <f t="shared" si="659"/>
        <v>0</v>
      </c>
      <c r="W3826" s="15">
        <f t="shared" si="660"/>
        <v>0</v>
      </c>
      <c r="X3826" s="5">
        <f t="shared" si="661"/>
        <v>0</v>
      </c>
      <c r="Y3826" s="5">
        <f t="shared" si="662"/>
        <v>0.46124999999999999</v>
      </c>
      <c r="Z3826" s="5">
        <f t="shared" si="663"/>
        <v>-0.53812499999999996</v>
      </c>
      <c r="AA3826" s="5">
        <f t="shared" si="664"/>
        <v>5.1249999999999962E-2</v>
      </c>
      <c r="AB3826" s="5">
        <f t="shared" si="665"/>
        <v>2.5625000000000009E-2</v>
      </c>
    </row>
    <row r="3827" spans="1:28" x14ac:dyDescent="0.55000000000000004">
      <c r="A3827" s="3" t="s">
        <v>63</v>
      </c>
      <c r="B3827" s="3" t="s">
        <v>5797</v>
      </c>
      <c r="C3827" t="s">
        <v>31</v>
      </c>
      <c r="D3827" s="3" t="s">
        <v>36</v>
      </c>
      <c r="E3827" s="3" t="s">
        <v>36</v>
      </c>
      <c r="F3827" s="3" t="s">
        <v>35</v>
      </c>
      <c r="G3827" s="5">
        <v>8.75</v>
      </c>
      <c r="H3827">
        <v>1</v>
      </c>
      <c r="I3827" s="5">
        <v>0.51249999999999996</v>
      </c>
      <c r="J3827" s="5">
        <v>0.51249999999999996</v>
      </c>
      <c r="K3827">
        <v>123</v>
      </c>
      <c r="L3827" s="15">
        <v>8.1300813008130107E-3</v>
      </c>
      <c r="M3827" s="13">
        <v>1.07317073170732</v>
      </c>
      <c r="N3827" s="15">
        <v>0</v>
      </c>
      <c r="O3827" s="5">
        <v>0</v>
      </c>
      <c r="P3827" s="5">
        <v>0</v>
      </c>
      <c r="Q3827" s="5">
        <f t="shared" si="655"/>
        <v>0.51249999999999996</v>
      </c>
      <c r="R3827" s="5">
        <f t="shared" si="656"/>
        <v>-0.51249999999999996</v>
      </c>
      <c r="S3827" s="15">
        <f t="shared" si="657"/>
        <v>-1</v>
      </c>
      <c r="T3827">
        <v>0</v>
      </c>
      <c r="U3827" s="5" t="str">
        <f t="shared" si="658"/>
        <v>NA</v>
      </c>
      <c r="V3827" s="15">
        <f t="shared" si="659"/>
        <v>0</v>
      </c>
      <c r="W3827" s="15">
        <f t="shared" si="660"/>
        <v>0</v>
      </c>
      <c r="X3827" s="5">
        <f t="shared" si="661"/>
        <v>0</v>
      </c>
      <c r="Y3827" s="5">
        <f t="shared" si="662"/>
        <v>0.46124999999999999</v>
      </c>
      <c r="Z3827" s="5">
        <f t="shared" si="663"/>
        <v>-0.53812499999999996</v>
      </c>
      <c r="AA3827" s="5">
        <f t="shared" si="664"/>
        <v>5.1249999999999962E-2</v>
      </c>
      <c r="AB3827" s="5">
        <f t="shared" si="665"/>
        <v>2.5625000000000009E-2</v>
      </c>
    </row>
    <row r="3828" spans="1:28" x14ac:dyDescent="0.55000000000000004">
      <c r="A3828" s="3" t="s">
        <v>63</v>
      </c>
      <c r="B3828" s="3" t="s">
        <v>5940</v>
      </c>
      <c r="C3828" t="s">
        <v>66</v>
      </c>
      <c r="D3828" s="3" t="s">
        <v>36</v>
      </c>
      <c r="E3828" s="3" t="s">
        <v>36</v>
      </c>
      <c r="F3828" s="3" t="s">
        <v>35</v>
      </c>
      <c r="G3828" s="5">
        <v>8.75</v>
      </c>
      <c r="H3828">
        <v>2</v>
      </c>
      <c r="I3828" s="5">
        <v>0.52500000000000002</v>
      </c>
      <c r="J3828" s="5">
        <v>0.26250000000000001</v>
      </c>
      <c r="K3828">
        <v>5</v>
      </c>
      <c r="L3828" s="15">
        <v>0.4</v>
      </c>
      <c r="M3828" s="13">
        <v>1.6</v>
      </c>
      <c r="N3828" s="15">
        <v>0</v>
      </c>
      <c r="O3828" s="5">
        <v>0</v>
      </c>
      <c r="P3828" s="5">
        <v>0</v>
      </c>
      <c r="Q3828" s="5">
        <f t="shared" si="655"/>
        <v>0.52500000000000002</v>
      </c>
      <c r="R3828" s="5">
        <f t="shared" si="656"/>
        <v>-0.52500000000000002</v>
      </c>
      <c r="S3828" s="15">
        <f t="shared" si="657"/>
        <v>-1</v>
      </c>
      <c r="T3828">
        <v>0</v>
      </c>
      <c r="U3828" s="5" t="str">
        <f t="shared" si="658"/>
        <v>NA</v>
      </c>
      <c r="V3828" s="15">
        <f t="shared" si="659"/>
        <v>0</v>
      </c>
      <c r="W3828" s="15">
        <f t="shared" si="660"/>
        <v>0</v>
      </c>
      <c r="X3828" s="5">
        <f t="shared" si="661"/>
        <v>0</v>
      </c>
      <c r="Y3828" s="5">
        <f t="shared" si="662"/>
        <v>0.47250000000000003</v>
      </c>
      <c r="Z3828" s="5">
        <f t="shared" si="663"/>
        <v>-0.55125000000000002</v>
      </c>
      <c r="AA3828" s="5">
        <f t="shared" si="664"/>
        <v>5.2499999999999991E-2</v>
      </c>
      <c r="AB3828" s="5">
        <f t="shared" si="665"/>
        <v>2.6249999999999996E-2</v>
      </c>
    </row>
    <row r="3829" spans="1:28" x14ac:dyDescent="0.55000000000000004">
      <c r="A3829" s="3" t="s">
        <v>63</v>
      </c>
      <c r="B3829" s="3" t="s">
        <v>5942</v>
      </c>
      <c r="C3829" t="s">
        <v>66</v>
      </c>
      <c r="D3829" s="3" t="s">
        <v>36</v>
      </c>
      <c r="E3829" s="3" t="s">
        <v>36</v>
      </c>
      <c r="F3829" s="3" t="s">
        <v>35</v>
      </c>
      <c r="G3829" s="5">
        <v>8.75</v>
      </c>
      <c r="H3829">
        <v>1</v>
      </c>
      <c r="I3829" s="5">
        <v>0.53749999999999998</v>
      </c>
      <c r="J3829" s="5">
        <v>0.53749999999999998</v>
      </c>
      <c r="K3829">
        <v>13</v>
      </c>
      <c r="L3829" s="15">
        <v>7.69230769230769E-2</v>
      </c>
      <c r="M3829" s="13">
        <v>2.6923076923076898</v>
      </c>
      <c r="N3829" s="15">
        <v>0</v>
      </c>
      <c r="O3829" s="5">
        <v>0</v>
      </c>
      <c r="P3829" s="5">
        <v>0</v>
      </c>
      <c r="Q3829" s="5">
        <f t="shared" si="655"/>
        <v>0.53749999999999998</v>
      </c>
      <c r="R3829" s="5">
        <f t="shared" si="656"/>
        <v>-0.53749999999999998</v>
      </c>
      <c r="S3829" s="15">
        <f t="shared" si="657"/>
        <v>-1</v>
      </c>
      <c r="T3829">
        <v>0</v>
      </c>
      <c r="U3829" s="5" t="str">
        <f t="shared" si="658"/>
        <v>NA</v>
      </c>
      <c r="V3829" s="15">
        <f t="shared" si="659"/>
        <v>0</v>
      </c>
      <c r="W3829" s="15">
        <f t="shared" si="660"/>
        <v>0</v>
      </c>
      <c r="X3829" s="5">
        <f t="shared" si="661"/>
        <v>0</v>
      </c>
      <c r="Y3829" s="5">
        <f t="shared" si="662"/>
        <v>0.48375000000000001</v>
      </c>
      <c r="Z3829" s="5">
        <f t="shared" si="663"/>
        <v>-0.56437499999999996</v>
      </c>
      <c r="AA3829" s="5">
        <f t="shared" si="664"/>
        <v>5.3749999999999964E-2</v>
      </c>
      <c r="AB3829" s="5">
        <f t="shared" si="665"/>
        <v>2.6874999999999982E-2</v>
      </c>
    </row>
    <row r="3830" spans="1:28" x14ac:dyDescent="0.55000000000000004">
      <c r="A3830" s="3" t="s">
        <v>63</v>
      </c>
      <c r="B3830" s="3" t="s">
        <v>5944</v>
      </c>
      <c r="C3830" t="s">
        <v>31</v>
      </c>
      <c r="D3830" s="3" t="s">
        <v>36</v>
      </c>
      <c r="E3830" s="3" t="s">
        <v>36</v>
      </c>
      <c r="F3830" s="3" t="s">
        <v>35</v>
      </c>
      <c r="G3830" s="5">
        <v>8.75</v>
      </c>
      <c r="H3830">
        <v>4</v>
      </c>
      <c r="I3830" s="5">
        <v>0.53749999999999998</v>
      </c>
      <c r="J3830" s="5">
        <v>0.13437499999999999</v>
      </c>
      <c r="K3830">
        <v>672</v>
      </c>
      <c r="L3830" s="15">
        <v>5.9523809523809503E-3</v>
      </c>
      <c r="M3830" s="13">
        <v>1.01547619047619</v>
      </c>
      <c r="N3830" s="15">
        <v>0</v>
      </c>
      <c r="O3830" s="5">
        <v>0</v>
      </c>
      <c r="P3830" s="5">
        <v>0</v>
      </c>
      <c r="Q3830" s="5">
        <f t="shared" si="655"/>
        <v>0.53749999999999998</v>
      </c>
      <c r="R3830" s="5">
        <f t="shared" si="656"/>
        <v>-0.53749999999999998</v>
      </c>
      <c r="S3830" s="15">
        <f t="shared" si="657"/>
        <v>-1</v>
      </c>
      <c r="T3830">
        <v>0</v>
      </c>
      <c r="U3830" s="5" t="str">
        <f t="shared" si="658"/>
        <v>NA</v>
      </c>
      <c r="V3830" s="15">
        <f t="shared" si="659"/>
        <v>0</v>
      </c>
      <c r="W3830" s="15">
        <f t="shared" si="660"/>
        <v>0</v>
      </c>
      <c r="X3830" s="5">
        <f t="shared" si="661"/>
        <v>0</v>
      </c>
      <c r="Y3830" s="5">
        <f t="shared" si="662"/>
        <v>0.48375000000000001</v>
      </c>
      <c r="Z3830" s="5">
        <f t="shared" si="663"/>
        <v>-0.56437499999999996</v>
      </c>
      <c r="AA3830" s="5">
        <f t="shared" si="664"/>
        <v>5.3749999999999964E-2</v>
      </c>
      <c r="AB3830" s="5">
        <f t="shared" si="665"/>
        <v>2.6874999999999982E-2</v>
      </c>
    </row>
    <row r="3831" spans="1:28" x14ac:dyDescent="0.55000000000000004">
      <c r="A3831" s="3" t="s">
        <v>63</v>
      </c>
      <c r="B3831" s="3" t="s">
        <v>5946</v>
      </c>
      <c r="C3831" t="s">
        <v>66</v>
      </c>
      <c r="D3831" s="3" t="s">
        <v>36</v>
      </c>
      <c r="E3831" s="3" t="s">
        <v>36</v>
      </c>
      <c r="F3831" s="3" t="s">
        <v>35</v>
      </c>
      <c r="G3831" s="5">
        <v>8.75</v>
      </c>
      <c r="H3831">
        <v>1</v>
      </c>
      <c r="I3831" s="5">
        <v>0.55000000000000004</v>
      </c>
      <c r="J3831" s="5">
        <v>0.55000000000000004</v>
      </c>
      <c r="K3831">
        <v>46</v>
      </c>
      <c r="L3831" s="15">
        <v>2.1739130434782598E-2</v>
      </c>
      <c r="M3831" s="13">
        <v>1.49565217391304</v>
      </c>
      <c r="N3831" s="15">
        <v>0</v>
      </c>
      <c r="O3831" s="5">
        <v>0</v>
      </c>
      <c r="P3831" s="5">
        <v>0</v>
      </c>
      <c r="Q3831" s="5">
        <f t="shared" si="655"/>
        <v>0.55000000000000004</v>
      </c>
      <c r="R3831" s="5">
        <f t="shared" si="656"/>
        <v>-0.55000000000000004</v>
      </c>
      <c r="S3831" s="15">
        <f t="shared" si="657"/>
        <v>-1</v>
      </c>
      <c r="T3831">
        <v>0</v>
      </c>
      <c r="U3831" s="5" t="str">
        <f t="shared" si="658"/>
        <v>NA</v>
      </c>
      <c r="V3831" s="15">
        <f t="shared" si="659"/>
        <v>0</v>
      </c>
      <c r="W3831" s="15">
        <f t="shared" si="660"/>
        <v>0</v>
      </c>
      <c r="X3831" s="5">
        <f t="shared" si="661"/>
        <v>0</v>
      </c>
      <c r="Y3831" s="5">
        <f t="shared" si="662"/>
        <v>0.49500000000000005</v>
      </c>
      <c r="Z3831" s="5">
        <f t="shared" si="663"/>
        <v>-0.57750000000000012</v>
      </c>
      <c r="AA3831" s="5">
        <f t="shared" si="664"/>
        <v>5.4999999999999993E-2</v>
      </c>
      <c r="AB3831" s="5">
        <f t="shared" si="665"/>
        <v>2.750000000000008E-2</v>
      </c>
    </row>
    <row r="3832" spans="1:28" x14ac:dyDescent="0.55000000000000004">
      <c r="A3832" s="3" t="s">
        <v>63</v>
      </c>
      <c r="B3832" s="3" t="s">
        <v>5948</v>
      </c>
      <c r="C3832" t="s">
        <v>66</v>
      </c>
      <c r="D3832" s="3" t="s">
        <v>36</v>
      </c>
      <c r="E3832" s="3" t="s">
        <v>36</v>
      </c>
      <c r="F3832" s="3" t="s">
        <v>35</v>
      </c>
      <c r="G3832" s="5">
        <v>8.75</v>
      </c>
      <c r="H3832">
        <v>1</v>
      </c>
      <c r="I3832" s="5">
        <v>0.55000000000000004</v>
      </c>
      <c r="J3832" s="5">
        <v>0.55000000000000004</v>
      </c>
      <c r="K3832">
        <v>10</v>
      </c>
      <c r="L3832" s="15">
        <v>0.1</v>
      </c>
      <c r="M3832" s="13">
        <v>1.89</v>
      </c>
      <c r="N3832" s="15">
        <v>0</v>
      </c>
      <c r="O3832" s="5">
        <v>0</v>
      </c>
      <c r="P3832" s="5">
        <v>0</v>
      </c>
      <c r="Q3832" s="5">
        <f t="shared" si="655"/>
        <v>0.55000000000000004</v>
      </c>
      <c r="R3832" s="5">
        <f t="shared" si="656"/>
        <v>-0.55000000000000004</v>
      </c>
      <c r="S3832" s="15">
        <f t="shared" si="657"/>
        <v>-1</v>
      </c>
      <c r="T3832">
        <v>0</v>
      </c>
      <c r="U3832" s="5" t="str">
        <f t="shared" si="658"/>
        <v>NA</v>
      </c>
      <c r="V3832" s="15">
        <f t="shared" si="659"/>
        <v>0</v>
      </c>
      <c r="W3832" s="15">
        <f t="shared" si="660"/>
        <v>0</v>
      </c>
      <c r="X3832" s="5">
        <f t="shared" si="661"/>
        <v>0</v>
      </c>
      <c r="Y3832" s="5">
        <f t="shared" si="662"/>
        <v>0.49500000000000005</v>
      </c>
      <c r="Z3832" s="5">
        <f t="shared" si="663"/>
        <v>-0.57750000000000012</v>
      </c>
      <c r="AA3832" s="5">
        <f t="shared" si="664"/>
        <v>5.4999999999999993E-2</v>
      </c>
      <c r="AB3832" s="5">
        <f t="shared" si="665"/>
        <v>2.750000000000008E-2</v>
      </c>
    </row>
    <row r="3833" spans="1:28" x14ac:dyDescent="0.55000000000000004">
      <c r="A3833" s="3" t="s">
        <v>63</v>
      </c>
      <c r="B3833" s="3" t="s">
        <v>5950</v>
      </c>
      <c r="C3833" t="s">
        <v>66</v>
      </c>
      <c r="D3833" s="3" t="s">
        <v>36</v>
      </c>
      <c r="E3833" s="3" t="s">
        <v>36</v>
      </c>
      <c r="F3833" s="3" t="s">
        <v>35</v>
      </c>
      <c r="G3833" s="5">
        <v>8.75</v>
      </c>
      <c r="H3833">
        <v>1</v>
      </c>
      <c r="I3833" s="5">
        <v>0.6</v>
      </c>
      <c r="J3833" s="5">
        <v>0.6</v>
      </c>
      <c r="K3833">
        <v>60</v>
      </c>
      <c r="L3833" s="15">
        <v>1.6666666666666701E-2</v>
      </c>
      <c r="M3833" s="13">
        <v>1.16333333333333</v>
      </c>
      <c r="N3833" s="15">
        <v>0</v>
      </c>
      <c r="O3833" s="5">
        <v>0</v>
      </c>
      <c r="P3833" s="5">
        <v>0</v>
      </c>
      <c r="Q3833" s="5">
        <f t="shared" si="655"/>
        <v>0.6</v>
      </c>
      <c r="R3833" s="5">
        <f t="shared" si="656"/>
        <v>-0.6</v>
      </c>
      <c r="S3833" s="15">
        <f t="shared" si="657"/>
        <v>-1</v>
      </c>
      <c r="T3833">
        <v>0</v>
      </c>
      <c r="U3833" s="5" t="str">
        <f t="shared" si="658"/>
        <v>NA</v>
      </c>
      <c r="V3833" s="15">
        <f t="shared" si="659"/>
        <v>0</v>
      </c>
      <c r="W3833" s="15">
        <f t="shared" si="660"/>
        <v>0</v>
      </c>
      <c r="X3833" s="5">
        <f t="shared" si="661"/>
        <v>0</v>
      </c>
      <c r="Y3833" s="5">
        <f t="shared" si="662"/>
        <v>0.54</v>
      </c>
      <c r="Z3833" s="5">
        <f t="shared" si="663"/>
        <v>-0.63</v>
      </c>
      <c r="AA3833" s="5">
        <f t="shared" si="664"/>
        <v>5.9999999999999942E-2</v>
      </c>
      <c r="AB3833" s="5">
        <f t="shared" si="665"/>
        <v>3.0000000000000027E-2</v>
      </c>
    </row>
    <row r="3834" spans="1:28" x14ac:dyDescent="0.55000000000000004">
      <c r="A3834" s="3" t="s">
        <v>63</v>
      </c>
      <c r="B3834" s="3" t="s">
        <v>5952</v>
      </c>
      <c r="C3834" t="s">
        <v>31</v>
      </c>
      <c r="D3834" s="3" t="s">
        <v>36</v>
      </c>
      <c r="E3834" s="3" t="s">
        <v>36</v>
      </c>
      <c r="F3834" s="3" t="s">
        <v>35</v>
      </c>
      <c r="G3834" s="5">
        <v>8.75</v>
      </c>
      <c r="H3834">
        <v>5</v>
      </c>
      <c r="I3834" s="5">
        <v>0.625</v>
      </c>
      <c r="J3834" s="5">
        <v>0.125</v>
      </c>
      <c r="K3834">
        <v>159</v>
      </c>
      <c r="L3834" s="15">
        <v>3.1446540880503103E-2</v>
      </c>
      <c r="M3834" s="13">
        <v>1.6987421383647801</v>
      </c>
      <c r="N3834" s="15">
        <v>0</v>
      </c>
      <c r="O3834" s="5">
        <v>0</v>
      </c>
      <c r="P3834" s="5">
        <v>0</v>
      </c>
      <c r="Q3834" s="5">
        <f t="shared" si="655"/>
        <v>0.625</v>
      </c>
      <c r="R3834" s="5">
        <f t="shared" si="656"/>
        <v>-0.625</v>
      </c>
      <c r="S3834" s="15">
        <f t="shared" si="657"/>
        <v>-1</v>
      </c>
      <c r="T3834">
        <v>0</v>
      </c>
      <c r="U3834" s="5" t="str">
        <f t="shared" si="658"/>
        <v>NA</v>
      </c>
      <c r="V3834" s="15">
        <f t="shared" si="659"/>
        <v>0</v>
      </c>
      <c r="W3834" s="15">
        <f t="shared" si="660"/>
        <v>0</v>
      </c>
      <c r="X3834" s="5">
        <f t="shared" si="661"/>
        <v>0</v>
      </c>
      <c r="Y3834" s="5">
        <f t="shared" si="662"/>
        <v>0.5625</v>
      </c>
      <c r="Z3834" s="5">
        <f t="shared" si="663"/>
        <v>-0.65625</v>
      </c>
      <c r="AA3834" s="5">
        <f t="shared" si="664"/>
        <v>6.25E-2</v>
      </c>
      <c r="AB3834" s="5">
        <f t="shared" si="665"/>
        <v>3.125E-2</v>
      </c>
    </row>
    <row r="3835" spans="1:28" x14ac:dyDescent="0.55000000000000004">
      <c r="A3835" s="3" t="s">
        <v>63</v>
      </c>
      <c r="B3835" s="3" t="s">
        <v>5954</v>
      </c>
      <c r="C3835" t="s">
        <v>66</v>
      </c>
      <c r="D3835" s="3" t="s">
        <v>36</v>
      </c>
      <c r="E3835" s="3" t="s">
        <v>36</v>
      </c>
      <c r="F3835" s="3" t="s">
        <v>35</v>
      </c>
      <c r="G3835" s="5">
        <v>8.75</v>
      </c>
      <c r="H3835">
        <v>1</v>
      </c>
      <c r="I3835" s="5">
        <v>0.63749999999999996</v>
      </c>
      <c r="J3835" s="5">
        <v>0.63749999999999996</v>
      </c>
      <c r="K3835">
        <v>20</v>
      </c>
      <c r="L3835" s="15">
        <v>0.05</v>
      </c>
      <c r="M3835" s="13">
        <v>0.95</v>
      </c>
      <c r="N3835" s="15">
        <v>0</v>
      </c>
      <c r="O3835" s="5">
        <v>0</v>
      </c>
      <c r="P3835" s="5">
        <v>0</v>
      </c>
      <c r="Q3835" s="5">
        <f t="shared" si="655"/>
        <v>0.63749999999999996</v>
      </c>
      <c r="R3835" s="5">
        <f t="shared" si="656"/>
        <v>-0.63749999999999996</v>
      </c>
      <c r="S3835" s="15">
        <f t="shared" si="657"/>
        <v>-1</v>
      </c>
      <c r="T3835">
        <v>0</v>
      </c>
      <c r="U3835" s="5" t="str">
        <f t="shared" si="658"/>
        <v>NA</v>
      </c>
      <c r="V3835" s="15">
        <f t="shared" si="659"/>
        <v>0</v>
      </c>
      <c r="W3835" s="15">
        <f t="shared" si="660"/>
        <v>0</v>
      </c>
      <c r="X3835" s="5">
        <f t="shared" si="661"/>
        <v>0</v>
      </c>
      <c r="Y3835" s="5">
        <f t="shared" si="662"/>
        <v>0.57374999999999998</v>
      </c>
      <c r="Z3835" s="5">
        <f t="shared" si="663"/>
        <v>-0.66937499999999994</v>
      </c>
      <c r="AA3835" s="5">
        <f t="shared" si="664"/>
        <v>6.3749999999999973E-2</v>
      </c>
      <c r="AB3835" s="5">
        <f t="shared" si="665"/>
        <v>3.1874999999999987E-2</v>
      </c>
    </row>
    <row r="3836" spans="1:28" x14ac:dyDescent="0.55000000000000004">
      <c r="A3836" s="3" t="s">
        <v>63</v>
      </c>
      <c r="B3836" s="3" t="s">
        <v>5956</v>
      </c>
      <c r="C3836" t="s">
        <v>66</v>
      </c>
      <c r="D3836" s="3" t="s">
        <v>36</v>
      </c>
      <c r="E3836" s="3" t="s">
        <v>36</v>
      </c>
      <c r="F3836" s="3" t="s">
        <v>35</v>
      </c>
      <c r="G3836" s="5">
        <v>8.75</v>
      </c>
      <c r="H3836">
        <v>1</v>
      </c>
      <c r="I3836" s="5">
        <v>0.65</v>
      </c>
      <c r="J3836" s="5">
        <v>0.65</v>
      </c>
      <c r="K3836">
        <v>60</v>
      </c>
      <c r="L3836" s="15">
        <v>1.6666666666666701E-2</v>
      </c>
      <c r="M3836" s="13">
        <v>1.05</v>
      </c>
      <c r="N3836" s="15">
        <v>0</v>
      </c>
      <c r="O3836" s="5">
        <v>0</v>
      </c>
      <c r="P3836" s="5">
        <v>0</v>
      </c>
      <c r="Q3836" s="5">
        <f t="shared" si="655"/>
        <v>0.65</v>
      </c>
      <c r="R3836" s="5">
        <f t="shared" si="656"/>
        <v>-0.65</v>
      </c>
      <c r="S3836" s="15">
        <f t="shared" si="657"/>
        <v>-1</v>
      </c>
      <c r="T3836">
        <v>0</v>
      </c>
      <c r="U3836" s="5" t="str">
        <f t="shared" si="658"/>
        <v>NA</v>
      </c>
      <c r="V3836" s="15">
        <f t="shared" si="659"/>
        <v>0</v>
      </c>
      <c r="W3836" s="15">
        <f t="shared" si="660"/>
        <v>0</v>
      </c>
      <c r="X3836" s="5">
        <f t="shared" si="661"/>
        <v>0</v>
      </c>
      <c r="Y3836" s="5">
        <f t="shared" si="662"/>
        <v>0.58500000000000008</v>
      </c>
      <c r="Z3836" s="5">
        <f t="shared" si="663"/>
        <v>-0.68250000000000011</v>
      </c>
      <c r="AA3836" s="5">
        <f t="shared" si="664"/>
        <v>6.4999999999999947E-2</v>
      </c>
      <c r="AB3836" s="5">
        <f t="shared" si="665"/>
        <v>3.2500000000000084E-2</v>
      </c>
    </row>
    <row r="3837" spans="1:28" x14ac:dyDescent="0.55000000000000004">
      <c r="A3837" s="3" t="s">
        <v>63</v>
      </c>
      <c r="B3837" s="3" t="s">
        <v>5770</v>
      </c>
      <c r="C3837" t="s">
        <v>66</v>
      </c>
      <c r="D3837" s="3" t="s">
        <v>36</v>
      </c>
      <c r="E3837" s="3" t="s">
        <v>36</v>
      </c>
      <c r="F3837" s="3" t="s">
        <v>35</v>
      </c>
      <c r="G3837" s="5">
        <v>8.75</v>
      </c>
      <c r="H3837">
        <v>1</v>
      </c>
      <c r="I3837" s="5">
        <v>0.65</v>
      </c>
      <c r="J3837" s="5">
        <v>0.65</v>
      </c>
      <c r="K3837">
        <v>16</v>
      </c>
      <c r="L3837" s="15">
        <v>6.25E-2</v>
      </c>
      <c r="M3837" s="13">
        <v>1</v>
      </c>
      <c r="N3837" s="15">
        <v>0</v>
      </c>
      <c r="O3837" s="5">
        <v>0</v>
      </c>
      <c r="P3837" s="5">
        <v>0</v>
      </c>
      <c r="Q3837" s="5">
        <f t="shared" si="655"/>
        <v>0.65</v>
      </c>
      <c r="R3837" s="5">
        <f t="shared" si="656"/>
        <v>-0.65</v>
      </c>
      <c r="S3837" s="15">
        <f t="shared" si="657"/>
        <v>-1</v>
      </c>
      <c r="T3837">
        <v>0</v>
      </c>
      <c r="U3837" s="5" t="str">
        <f t="shared" si="658"/>
        <v>NA</v>
      </c>
      <c r="V3837" s="15">
        <f t="shared" si="659"/>
        <v>0</v>
      </c>
      <c r="W3837" s="15">
        <f t="shared" si="660"/>
        <v>0</v>
      </c>
      <c r="X3837" s="5">
        <f t="shared" si="661"/>
        <v>0</v>
      </c>
      <c r="Y3837" s="5">
        <f t="shared" si="662"/>
        <v>0.58500000000000008</v>
      </c>
      <c r="Z3837" s="5">
        <f t="shared" si="663"/>
        <v>-0.68250000000000011</v>
      </c>
      <c r="AA3837" s="5">
        <f t="shared" si="664"/>
        <v>6.4999999999999947E-2</v>
      </c>
      <c r="AB3837" s="5">
        <f t="shared" si="665"/>
        <v>3.2500000000000084E-2</v>
      </c>
    </row>
    <row r="3838" spans="1:28" x14ac:dyDescent="0.55000000000000004">
      <c r="A3838" s="3" t="s">
        <v>63</v>
      </c>
      <c r="B3838" s="3" t="s">
        <v>5959</v>
      </c>
      <c r="C3838" t="s">
        <v>66</v>
      </c>
      <c r="D3838" s="3" t="s">
        <v>36</v>
      </c>
      <c r="E3838" s="3" t="s">
        <v>36</v>
      </c>
      <c r="F3838" s="3" t="s">
        <v>35</v>
      </c>
      <c r="G3838" s="5">
        <v>8.75</v>
      </c>
      <c r="H3838">
        <v>1</v>
      </c>
      <c r="I3838" s="5">
        <v>0.66249999999999998</v>
      </c>
      <c r="J3838" s="5">
        <v>0.66249999999999998</v>
      </c>
      <c r="K3838">
        <v>82</v>
      </c>
      <c r="L3838" s="15">
        <v>1.21951219512195E-2</v>
      </c>
      <c r="M3838" s="13">
        <v>1.19756097560976</v>
      </c>
      <c r="N3838" s="15">
        <v>0</v>
      </c>
      <c r="O3838" s="5">
        <v>0</v>
      </c>
      <c r="P3838" s="5">
        <v>0</v>
      </c>
      <c r="Q3838" s="5">
        <f t="shared" si="655"/>
        <v>0.66249999999999998</v>
      </c>
      <c r="R3838" s="5">
        <f t="shared" si="656"/>
        <v>-0.66249999999999998</v>
      </c>
      <c r="S3838" s="15">
        <f t="shared" si="657"/>
        <v>-1</v>
      </c>
      <c r="T3838">
        <v>0</v>
      </c>
      <c r="U3838" s="5" t="str">
        <f t="shared" si="658"/>
        <v>NA</v>
      </c>
      <c r="V3838" s="15">
        <f t="shared" si="659"/>
        <v>0</v>
      </c>
      <c r="W3838" s="15">
        <f t="shared" si="660"/>
        <v>0</v>
      </c>
      <c r="X3838" s="5">
        <f t="shared" si="661"/>
        <v>0</v>
      </c>
      <c r="Y3838" s="5">
        <f t="shared" si="662"/>
        <v>0.59624999999999995</v>
      </c>
      <c r="Z3838" s="5">
        <f t="shared" si="663"/>
        <v>-0.69562500000000005</v>
      </c>
      <c r="AA3838" s="5">
        <f t="shared" si="664"/>
        <v>6.6250000000000031E-2</v>
      </c>
      <c r="AB3838" s="5">
        <f t="shared" si="665"/>
        <v>3.3125000000000071E-2</v>
      </c>
    </row>
    <row r="3839" spans="1:28" x14ac:dyDescent="0.55000000000000004">
      <c r="A3839" s="3" t="s">
        <v>63</v>
      </c>
      <c r="B3839" s="3" t="s">
        <v>5961</v>
      </c>
      <c r="C3839" t="s">
        <v>66</v>
      </c>
      <c r="D3839" s="3" t="s">
        <v>36</v>
      </c>
      <c r="E3839" s="3" t="s">
        <v>36</v>
      </c>
      <c r="F3839" s="3" t="s">
        <v>35</v>
      </c>
      <c r="G3839" s="5">
        <v>8.75</v>
      </c>
      <c r="H3839">
        <v>1</v>
      </c>
      <c r="I3839" s="5">
        <v>0.66249999999999998</v>
      </c>
      <c r="J3839" s="5">
        <v>0.66249999999999998</v>
      </c>
      <c r="K3839">
        <v>23</v>
      </c>
      <c r="L3839" s="15">
        <v>4.3478260869565195E-2</v>
      </c>
      <c r="M3839" s="13">
        <v>1.03913043478261</v>
      </c>
      <c r="N3839" s="15">
        <v>0</v>
      </c>
      <c r="O3839" s="5">
        <v>0</v>
      </c>
      <c r="P3839" s="5">
        <v>0</v>
      </c>
      <c r="Q3839" s="5">
        <f t="shared" si="655"/>
        <v>0.66249999999999998</v>
      </c>
      <c r="R3839" s="5">
        <f t="shared" si="656"/>
        <v>-0.66249999999999998</v>
      </c>
      <c r="S3839" s="15">
        <f t="shared" si="657"/>
        <v>-1</v>
      </c>
      <c r="T3839">
        <v>0</v>
      </c>
      <c r="U3839" s="5" t="str">
        <f t="shared" si="658"/>
        <v>NA</v>
      </c>
      <c r="V3839" s="15">
        <f t="shared" si="659"/>
        <v>0</v>
      </c>
      <c r="W3839" s="15">
        <f t="shared" si="660"/>
        <v>0</v>
      </c>
      <c r="X3839" s="5">
        <f t="shared" si="661"/>
        <v>0</v>
      </c>
      <c r="Y3839" s="5">
        <f t="shared" si="662"/>
        <v>0.59624999999999995</v>
      </c>
      <c r="Z3839" s="5">
        <f t="shared" si="663"/>
        <v>-0.69562500000000005</v>
      </c>
      <c r="AA3839" s="5">
        <f t="shared" si="664"/>
        <v>6.6250000000000031E-2</v>
      </c>
      <c r="AB3839" s="5">
        <f t="shared" si="665"/>
        <v>3.3125000000000071E-2</v>
      </c>
    </row>
    <row r="3840" spans="1:28" x14ac:dyDescent="0.55000000000000004">
      <c r="A3840" s="3" t="s">
        <v>63</v>
      </c>
      <c r="B3840" s="3" t="s">
        <v>5963</v>
      </c>
      <c r="C3840" t="s">
        <v>66</v>
      </c>
      <c r="D3840" s="3" t="s">
        <v>36</v>
      </c>
      <c r="E3840" s="3" t="s">
        <v>36</v>
      </c>
      <c r="F3840" s="3" t="s">
        <v>35</v>
      </c>
      <c r="G3840" s="5">
        <v>8.75</v>
      </c>
      <c r="H3840">
        <v>1</v>
      </c>
      <c r="I3840" s="5">
        <v>0.6875</v>
      </c>
      <c r="J3840" s="5">
        <v>0.6875</v>
      </c>
      <c r="K3840">
        <v>273</v>
      </c>
      <c r="L3840" s="15">
        <v>3.66300366300366E-3</v>
      </c>
      <c r="M3840" s="13">
        <v>1.3282051282051299</v>
      </c>
      <c r="N3840" s="15">
        <v>0</v>
      </c>
      <c r="O3840" s="5">
        <v>0</v>
      </c>
      <c r="P3840" s="5">
        <v>0</v>
      </c>
      <c r="Q3840" s="5">
        <f t="shared" si="655"/>
        <v>0.6875</v>
      </c>
      <c r="R3840" s="5">
        <f t="shared" si="656"/>
        <v>-0.6875</v>
      </c>
      <c r="S3840" s="15">
        <f t="shared" si="657"/>
        <v>-1</v>
      </c>
      <c r="T3840">
        <v>0</v>
      </c>
      <c r="U3840" s="5" t="str">
        <f t="shared" si="658"/>
        <v>NA</v>
      </c>
      <c r="V3840" s="15">
        <f t="shared" si="659"/>
        <v>0</v>
      </c>
      <c r="W3840" s="15">
        <f t="shared" si="660"/>
        <v>0</v>
      </c>
      <c r="X3840" s="5">
        <f t="shared" si="661"/>
        <v>0</v>
      </c>
      <c r="Y3840" s="5">
        <f t="shared" si="662"/>
        <v>0.61875000000000002</v>
      </c>
      <c r="Z3840" s="5">
        <f t="shared" si="663"/>
        <v>-0.72187500000000004</v>
      </c>
      <c r="AA3840" s="5">
        <f t="shared" si="664"/>
        <v>6.8749999999999978E-2</v>
      </c>
      <c r="AB3840" s="5">
        <f t="shared" si="665"/>
        <v>3.4375000000000044E-2</v>
      </c>
    </row>
    <row r="3841" spans="1:28" x14ac:dyDescent="0.55000000000000004">
      <c r="A3841" s="3" t="s">
        <v>63</v>
      </c>
      <c r="B3841" s="3" t="s">
        <v>5965</v>
      </c>
      <c r="C3841" t="s">
        <v>66</v>
      </c>
      <c r="D3841" s="3" t="s">
        <v>36</v>
      </c>
      <c r="E3841" s="3" t="s">
        <v>36</v>
      </c>
      <c r="F3841" s="3" t="s">
        <v>35</v>
      </c>
      <c r="G3841" s="5">
        <v>8.75</v>
      </c>
      <c r="H3841">
        <v>2</v>
      </c>
      <c r="I3841" s="5">
        <v>0.6875</v>
      </c>
      <c r="J3841" s="5">
        <v>0.34375</v>
      </c>
      <c r="K3841">
        <v>16</v>
      </c>
      <c r="L3841" s="15">
        <v>0.125</v>
      </c>
      <c r="M3841" s="13">
        <v>1.55</v>
      </c>
      <c r="N3841" s="15">
        <v>0</v>
      </c>
      <c r="O3841" s="5">
        <v>0</v>
      </c>
      <c r="P3841" s="5">
        <v>0</v>
      </c>
      <c r="Q3841" s="5">
        <f t="shared" si="655"/>
        <v>0.6875</v>
      </c>
      <c r="R3841" s="5">
        <f t="shared" si="656"/>
        <v>-0.6875</v>
      </c>
      <c r="S3841" s="15">
        <f t="shared" si="657"/>
        <v>-1</v>
      </c>
      <c r="T3841">
        <v>0</v>
      </c>
      <c r="U3841" s="5" t="str">
        <f t="shared" si="658"/>
        <v>NA</v>
      </c>
      <c r="V3841" s="15">
        <f t="shared" si="659"/>
        <v>0</v>
      </c>
      <c r="W3841" s="15">
        <f t="shared" si="660"/>
        <v>0</v>
      </c>
      <c r="X3841" s="5">
        <f t="shared" si="661"/>
        <v>0</v>
      </c>
      <c r="Y3841" s="5">
        <f t="shared" si="662"/>
        <v>0.61875000000000002</v>
      </c>
      <c r="Z3841" s="5">
        <f t="shared" si="663"/>
        <v>-0.72187500000000004</v>
      </c>
      <c r="AA3841" s="5">
        <f t="shared" si="664"/>
        <v>6.8749999999999978E-2</v>
      </c>
      <c r="AB3841" s="5">
        <f t="shared" si="665"/>
        <v>3.4375000000000044E-2</v>
      </c>
    </row>
    <row r="3842" spans="1:28" x14ac:dyDescent="0.55000000000000004">
      <c r="A3842" s="3" t="s">
        <v>63</v>
      </c>
      <c r="B3842" s="3" t="s">
        <v>5967</v>
      </c>
      <c r="C3842" t="s">
        <v>31</v>
      </c>
      <c r="D3842" s="3" t="s">
        <v>36</v>
      </c>
      <c r="E3842" s="3" t="s">
        <v>36</v>
      </c>
      <c r="F3842" s="3" t="s">
        <v>35</v>
      </c>
      <c r="G3842" s="5">
        <v>8.75</v>
      </c>
      <c r="H3842">
        <v>1</v>
      </c>
      <c r="I3842" s="5">
        <v>0.6875</v>
      </c>
      <c r="J3842" s="5">
        <v>0.6875</v>
      </c>
      <c r="K3842">
        <v>379</v>
      </c>
      <c r="L3842" s="15">
        <v>2.6385224274406301E-3</v>
      </c>
      <c r="M3842" s="13">
        <v>1.94564643799472</v>
      </c>
      <c r="N3842" s="15">
        <v>0</v>
      </c>
      <c r="O3842" s="5">
        <v>0</v>
      </c>
      <c r="P3842" s="5">
        <v>0</v>
      </c>
      <c r="Q3842" s="5">
        <f t="shared" ref="Q3842:Q3905" si="666">I3842</f>
        <v>0.6875</v>
      </c>
      <c r="R3842" s="5">
        <f t="shared" ref="R3842:R3905" si="667">P3842-Q3842</f>
        <v>-0.6875</v>
      </c>
      <c r="S3842" s="15">
        <f t="shared" ref="S3842:S3905" si="668">IF(Q3842=0,0,(P3842-Q3842)/Q3842)</f>
        <v>-1</v>
      </c>
      <c r="T3842">
        <v>0</v>
      </c>
      <c r="U3842" s="5" t="str">
        <f t="shared" ref="U3842:U3905" si="669">IF(T3842=0,"NA",P3842/T3842)</f>
        <v>NA</v>
      </c>
      <c r="V3842" s="15">
        <f t="shared" si="659"/>
        <v>0</v>
      </c>
      <c r="W3842" s="15">
        <f t="shared" si="660"/>
        <v>0</v>
      </c>
      <c r="X3842" s="5">
        <f t="shared" si="661"/>
        <v>0</v>
      </c>
      <c r="Y3842" s="5">
        <f t="shared" si="662"/>
        <v>0.61875000000000002</v>
      </c>
      <c r="Z3842" s="5">
        <f t="shared" si="663"/>
        <v>-0.72187500000000004</v>
      </c>
      <c r="AA3842" s="5">
        <f t="shared" si="664"/>
        <v>6.8749999999999978E-2</v>
      </c>
      <c r="AB3842" s="5">
        <f t="shared" si="665"/>
        <v>3.4375000000000044E-2</v>
      </c>
    </row>
    <row r="3843" spans="1:28" x14ac:dyDescent="0.55000000000000004">
      <c r="A3843" s="3" t="s">
        <v>63</v>
      </c>
      <c r="B3843" s="3" t="s">
        <v>5969</v>
      </c>
      <c r="C3843" t="s">
        <v>66</v>
      </c>
      <c r="D3843" s="3" t="s">
        <v>36</v>
      </c>
      <c r="E3843" s="3" t="s">
        <v>36</v>
      </c>
      <c r="F3843" s="3" t="s">
        <v>35</v>
      </c>
      <c r="G3843" s="5">
        <v>8.75</v>
      </c>
      <c r="H3843">
        <v>1</v>
      </c>
      <c r="I3843" s="5">
        <v>0.71250000000000002</v>
      </c>
      <c r="J3843" s="5">
        <v>0.71250000000000002</v>
      </c>
      <c r="K3843">
        <v>58</v>
      </c>
      <c r="L3843" s="15">
        <v>1.72413793103448E-2</v>
      </c>
      <c r="M3843" s="13">
        <v>1.58103448275862</v>
      </c>
      <c r="N3843" s="15">
        <v>0</v>
      </c>
      <c r="O3843" s="5">
        <v>0</v>
      </c>
      <c r="P3843" s="5">
        <v>0</v>
      </c>
      <c r="Q3843" s="5">
        <f t="shared" si="666"/>
        <v>0.71250000000000002</v>
      </c>
      <c r="R3843" s="5">
        <f t="shared" si="667"/>
        <v>-0.71250000000000002</v>
      </c>
      <c r="S3843" s="15">
        <f t="shared" si="668"/>
        <v>-1</v>
      </c>
      <c r="T3843">
        <v>0</v>
      </c>
      <c r="U3843" s="5" t="str">
        <f t="shared" si="669"/>
        <v>NA</v>
      </c>
      <c r="V3843" s="15">
        <f t="shared" ref="V3843:V3906" si="670">(L3843*N3843)</f>
        <v>0</v>
      </c>
      <c r="W3843" s="15">
        <f t="shared" ref="W3843:W3906" si="671">IF(P3843=0,0,R3843/P3843)</f>
        <v>0</v>
      </c>
      <c r="X3843" s="5">
        <f t="shared" ref="X3843:X3906" si="672">IF(T3843=0,0,Q3843/T3843)</f>
        <v>0</v>
      </c>
      <c r="Y3843" s="5">
        <f t="shared" ref="Y3843:Y3906" si="673">Q3843*0.9</f>
        <v>0.64124999999999999</v>
      </c>
      <c r="Z3843" s="5">
        <f t="shared" ref="Z3843:Z3906" si="674">R3843*1.05</f>
        <v>-0.74812500000000004</v>
      </c>
      <c r="AA3843" s="5">
        <f t="shared" ref="AA3843:AA3906" si="675">Q3843-Y3843</f>
        <v>7.1250000000000036E-2</v>
      </c>
      <c r="AB3843" s="5">
        <f t="shared" ref="AB3843:AB3906" si="676">R3843-Z3843</f>
        <v>3.5625000000000018E-2</v>
      </c>
    </row>
    <row r="3844" spans="1:28" x14ac:dyDescent="0.55000000000000004">
      <c r="A3844" s="3" t="s">
        <v>63</v>
      </c>
      <c r="B3844" s="3" t="s">
        <v>5971</v>
      </c>
      <c r="C3844" t="s">
        <v>66</v>
      </c>
      <c r="D3844" s="3" t="s">
        <v>36</v>
      </c>
      <c r="E3844" s="3" t="s">
        <v>36</v>
      </c>
      <c r="F3844" s="3" t="s">
        <v>35</v>
      </c>
      <c r="G3844" s="5">
        <v>8.75</v>
      </c>
      <c r="H3844">
        <v>1</v>
      </c>
      <c r="I3844" s="5">
        <v>0.76249999999999996</v>
      </c>
      <c r="J3844" s="5">
        <v>0.76249999999999996</v>
      </c>
      <c r="K3844">
        <v>17</v>
      </c>
      <c r="L3844" s="15">
        <v>5.8823529411764698E-2</v>
      </c>
      <c r="M3844" s="13">
        <v>1.8235294117647101</v>
      </c>
      <c r="N3844" s="15">
        <v>0</v>
      </c>
      <c r="O3844" s="5">
        <v>0</v>
      </c>
      <c r="P3844" s="5">
        <v>0</v>
      </c>
      <c r="Q3844" s="5">
        <f t="shared" si="666"/>
        <v>0.76249999999999996</v>
      </c>
      <c r="R3844" s="5">
        <f t="shared" si="667"/>
        <v>-0.76249999999999996</v>
      </c>
      <c r="S3844" s="15">
        <f t="shared" si="668"/>
        <v>-1</v>
      </c>
      <c r="T3844">
        <v>0</v>
      </c>
      <c r="U3844" s="5" t="str">
        <f t="shared" si="669"/>
        <v>NA</v>
      </c>
      <c r="V3844" s="15">
        <f t="shared" si="670"/>
        <v>0</v>
      </c>
      <c r="W3844" s="15">
        <f t="shared" si="671"/>
        <v>0</v>
      </c>
      <c r="X3844" s="5">
        <f t="shared" si="672"/>
        <v>0</v>
      </c>
      <c r="Y3844" s="5">
        <f t="shared" si="673"/>
        <v>0.68625000000000003</v>
      </c>
      <c r="Z3844" s="5">
        <f t="shared" si="674"/>
        <v>-0.80062500000000003</v>
      </c>
      <c r="AA3844" s="5">
        <f t="shared" si="675"/>
        <v>7.6249999999999929E-2</v>
      </c>
      <c r="AB3844" s="5">
        <f t="shared" si="676"/>
        <v>3.8125000000000075E-2</v>
      </c>
    </row>
    <row r="3845" spans="1:28" x14ac:dyDescent="0.55000000000000004">
      <c r="A3845" s="3" t="s">
        <v>63</v>
      </c>
      <c r="B3845" s="3" t="s">
        <v>5973</v>
      </c>
      <c r="C3845" t="s">
        <v>66</v>
      </c>
      <c r="D3845" s="3" t="s">
        <v>36</v>
      </c>
      <c r="E3845" s="3" t="s">
        <v>36</v>
      </c>
      <c r="F3845" s="3" t="s">
        <v>35</v>
      </c>
      <c r="G3845" s="5">
        <v>8.75</v>
      </c>
      <c r="H3845">
        <v>1</v>
      </c>
      <c r="I3845" s="5">
        <v>0.77500000000000002</v>
      </c>
      <c r="J3845" s="5">
        <v>0.77500000000000002</v>
      </c>
      <c r="K3845">
        <v>40</v>
      </c>
      <c r="L3845" s="15">
        <v>2.5000000000000001E-2</v>
      </c>
      <c r="M3845" s="13">
        <v>2.97</v>
      </c>
      <c r="N3845" s="15">
        <v>0</v>
      </c>
      <c r="O3845" s="5">
        <v>0</v>
      </c>
      <c r="P3845" s="5">
        <v>0</v>
      </c>
      <c r="Q3845" s="5">
        <f t="shared" si="666"/>
        <v>0.77500000000000002</v>
      </c>
      <c r="R3845" s="5">
        <f t="shared" si="667"/>
        <v>-0.77500000000000002</v>
      </c>
      <c r="S3845" s="15">
        <f t="shared" si="668"/>
        <v>-1</v>
      </c>
      <c r="T3845">
        <v>0</v>
      </c>
      <c r="U3845" s="5" t="str">
        <f t="shared" si="669"/>
        <v>NA</v>
      </c>
      <c r="V3845" s="15">
        <f t="shared" si="670"/>
        <v>0</v>
      </c>
      <c r="W3845" s="15">
        <f t="shared" si="671"/>
        <v>0</v>
      </c>
      <c r="X3845" s="5">
        <f t="shared" si="672"/>
        <v>0</v>
      </c>
      <c r="Y3845" s="5">
        <f t="shared" si="673"/>
        <v>0.69750000000000001</v>
      </c>
      <c r="Z3845" s="5">
        <f t="shared" si="674"/>
        <v>-0.81375000000000008</v>
      </c>
      <c r="AA3845" s="5">
        <f t="shared" si="675"/>
        <v>7.7500000000000013E-2</v>
      </c>
      <c r="AB3845" s="5">
        <f t="shared" si="676"/>
        <v>3.8750000000000062E-2</v>
      </c>
    </row>
    <row r="3846" spans="1:28" x14ac:dyDescent="0.55000000000000004">
      <c r="A3846" s="3" t="s">
        <v>63</v>
      </c>
      <c r="B3846" s="3" t="s">
        <v>5975</v>
      </c>
      <c r="C3846" t="s">
        <v>66</v>
      </c>
      <c r="D3846" s="3" t="s">
        <v>36</v>
      </c>
      <c r="E3846" s="3" t="s">
        <v>36</v>
      </c>
      <c r="F3846" s="3" t="s">
        <v>35</v>
      </c>
      <c r="G3846" s="5">
        <v>8.75</v>
      </c>
      <c r="H3846">
        <v>3</v>
      </c>
      <c r="I3846" s="5">
        <v>0.7999999874999999</v>
      </c>
      <c r="J3846" s="5">
        <v>0.26666666249999998</v>
      </c>
      <c r="K3846">
        <v>23</v>
      </c>
      <c r="L3846" s="15">
        <v>0.13043478260869601</v>
      </c>
      <c r="M3846" s="13">
        <v>0.95652173913043503</v>
      </c>
      <c r="N3846" s="15">
        <v>0</v>
      </c>
      <c r="O3846" s="5">
        <v>0</v>
      </c>
      <c r="P3846" s="5">
        <v>0</v>
      </c>
      <c r="Q3846" s="5">
        <f t="shared" si="666"/>
        <v>0.7999999874999999</v>
      </c>
      <c r="R3846" s="5">
        <f t="shared" si="667"/>
        <v>-0.7999999874999999</v>
      </c>
      <c r="S3846" s="15">
        <f t="shared" si="668"/>
        <v>-1</v>
      </c>
      <c r="T3846">
        <v>0</v>
      </c>
      <c r="U3846" s="5" t="str">
        <f t="shared" si="669"/>
        <v>NA</v>
      </c>
      <c r="V3846" s="15">
        <f t="shared" si="670"/>
        <v>0</v>
      </c>
      <c r="W3846" s="15">
        <f t="shared" si="671"/>
        <v>0</v>
      </c>
      <c r="X3846" s="5">
        <f t="shared" si="672"/>
        <v>0</v>
      </c>
      <c r="Y3846" s="5">
        <f t="shared" si="673"/>
        <v>0.71999998874999993</v>
      </c>
      <c r="Z3846" s="5">
        <f t="shared" si="674"/>
        <v>-0.83999998687499988</v>
      </c>
      <c r="AA3846" s="5">
        <f t="shared" si="675"/>
        <v>7.9999998749999968E-2</v>
      </c>
      <c r="AB3846" s="5">
        <f t="shared" si="676"/>
        <v>3.9999999374999984E-2</v>
      </c>
    </row>
    <row r="3847" spans="1:28" x14ac:dyDescent="0.55000000000000004">
      <c r="A3847" s="3" t="s">
        <v>63</v>
      </c>
      <c r="B3847" s="3" t="s">
        <v>5977</v>
      </c>
      <c r="C3847" t="s">
        <v>66</v>
      </c>
      <c r="D3847" s="3" t="s">
        <v>36</v>
      </c>
      <c r="E3847" s="3" t="s">
        <v>36</v>
      </c>
      <c r="F3847" s="3" t="s">
        <v>35</v>
      </c>
      <c r="G3847" s="5">
        <v>8.75</v>
      </c>
      <c r="H3847">
        <v>2</v>
      </c>
      <c r="I3847" s="5">
        <v>0.8</v>
      </c>
      <c r="J3847" s="5">
        <v>0.4</v>
      </c>
      <c r="K3847">
        <v>36</v>
      </c>
      <c r="L3847" s="15">
        <v>5.5555555555555601E-2</v>
      </c>
      <c r="M3847" s="13">
        <v>1.1111111111111101</v>
      </c>
      <c r="N3847" s="15">
        <v>0</v>
      </c>
      <c r="O3847" s="5">
        <v>0</v>
      </c>
      <c r="P3847" s="5">
        <v>0</v>
      </c>
      <c r="Q3847" s="5">
        <f t="shared" si="666"/>
        <v>0.8</v>
      </c>
      <c r="R3847" s="5">
        <f t="shared" si="667"/>
        <v>-0.8</v>
      </c>
      <c r="S3847" s="15">
        <f t="shared" si="668"/>
        <v>-1</v>
      </c>
      <c r="T3847">
        <v>0</v>
      </c>
      <c r="U3847" s="5" t="str">
        <f t="shared" si="669"/>
        <v>NA</v>
      </c>
      <c r="V3847" s="15">
        <f t="shared" si="670"/>
        <v>0</v>
      </c>
      <c r="W3847" s="15">
        <f t="shared" si="671"/>
        <v>0</v>
      </c>
      <c r="X3847" s="5">
        <f t="shared" si="672"/>
        <v>0</v>
      </c>
      <c r="Y3847" s="5">
        <f t="shared" si="673"/>
        <v>0.72000000000000008</v>
      </c>
      <c r="Z3847" s="5">
        <f t="shared" si="674"/>
        <v>-0.84000000000000008</v>
      </c>
      <c r="AA3847" s="5">
        <f t="shared" si="675"/>
        <v>7.999999999999996E-2</v>
      </c>
      <c r="AB3847" s="5">
        <f t="shared" si="676"/>
        <v>4.0000000000000036E-2</v>
      </c>
    </row>
    <row r="3848" spans="1:28" x14ac:dyDescent="0.55000000000000004">
      <c r="A3848" s="3" t="s">
        <v>63</v>
      </c>
      <c r="B3848" s="3" t="s">
        <v>4127</v>
      </c>
      <c r="C3848" t="s">
        <v>66</v>
      </c>
      <c r="D3848" s="3" t="s">
        <v>36</v>
      </c>
      <c r="E3848" s="3" t="s">
        <v>36</v>
      </c>
      <c r="F3848" s="3" t="s">
        <v>35</v>
      </c>
      <c r="G3848" s="5">
        <v>8.75</v>
      </c>
      <c r="H3848">
        <v>1</v>
      </c>
      <c r="I3848" s="5">
        <v>0.83750000000000002</v>
      </c>
      <c r="J3848" s="5">
        <v>0.83750000000000002</v>
      </c>
      <c r="K3848">
        <v>11</v>
      </c>
      <c r="L3848" s="15">
        <v>9.0909090909090898E-2</v>
      </c>
      <c r="M3848" s="13">
        <v>1.0909090909090899</v>
      </c>
      <c r="N3848" s="15">
        <v>0</v>
      </c>
      <c r="O3848" s="5">
        <v>0</v>
      </c>
      <c r="P3848" s="5">
        <v>0</v>
      </c>
      <c r="Q3848" s="5">
        <f t="shared" si="666"/>
        <v>0.83750000000000002</v>
      </c>
      <c r="R3848" s="5">
        <f t="shared" si="667"/>
        <v>-0.83750000000000002</v>
      </c>
      <c r="S3848" s="15">
        <f t="shared" si="668"/>
        <v>-1</v>
      </c>
      <c r="T3848">
        <v>0</v>
      </c>
      <c r="U3848" s="5" t="str">
        <f t="shared" si="669"/>
        <v>NA</v>
      </c>
      <c r="V3848" s="15">
        <f t="shared" si="670"/>
        <v>0</v>
      </c>
      <c r="W3848" s="15">
        <f t="shared" si="671"/>
        <v>0</v>
      </c>
      <c r="X3848" s="5">
        <f t="shared" si="672"/>
        <v>0</v>
      </c>
      <c r="Y3848" s="5">
        <f t="shared" si="673"/>
        <v>0.75375000000000003</v>
      </c>
      <c r="Z3848" s="5">
        <f t="shared" si="674"/>
        <v>-0.87937500000000002</v>
      </c>
      <c r="AA3848" s="5">
        <f t="shared" si="675"/>
        <v>8.3749999999999991E-2</v>
      </c>
      <c r="AB3848" s="5">
        <f t="shared" si="676"/>
        <v>4.1874999999999996E-2</v>
      </c>
    </row>
    <row r="3849" spans="1:28" x14ac:dyDescent="0.55000000000000004">
      <c r="A3849" s="3" t="s">
        <v>63</v>
      </c>
      <c r="B3849" s="3" t="s">
        <v>5980</v>
      </c>
      <c r="C3849" t="s">
        <v>66</v>
      </c>
      <c r="D3849" s="3" t="s">
        <v>36</v>
      </c>
      <c r="E3849" s="3" t="s">
        <v>36</v>
      </c>
      <c r="F3849" s="3" t="s">
        <v>35</v>
      </c>
      <c r="G3849" s="5">
        <v>8.75</v>
      </c>
      <c r="H3849">
        <v>1</v>
      </c>
      <c r="I3849" s="5">
        <v>0.83750000000000002</v>
      </c>
      <c r="J3849" s="5">
        <v>0.83750000000000002</v>
      </c>
      <c r="K3849">
        <v>4</v>
      </c>
      <c r="L3849" s="15">
        <v>0.25</v>
      </c>
      <c r="M3849" s="13">
        <v>0.25</v>
      </c>
      <c r="N3849" s="15">
        <v>0</v>
      </c>
      <c r="O3849" s="5">
        <v>0</v>
      </c>
      <c r="P3849" s="5">
        <v>0</v>
      </c>
      <c r="Q3849" s="5">
        <f t="shared" si="666"/>
        <v>0.83750000000000002</v>
      </c>
      <c r="R3849" s="5">
        <f t="shared" si="667"/>
        <v>-0.83750000000000002</v>
      </c>
      <c r="S3849" s="15">
        <f t="shared" si="668"/>
        <v>-1</v>
      </c>
      <c r="T3849">
        <v>0</v>
      </c>
      <c r="U3849" s="5" t="str">
        <f t="shared" si="669"/>
        <v>NA</v>
      </c>
      <c r="V3849" s="15">
        <f t="shared" si="670"/>
        <v>0</v>
      </c>
      <c r="W3849" s="15">
        <f t="shared" si="671"/>
        <v>0</v>
      </c>
      <c r="X3849" s="5">
        <f t="shared" si="672"/>
        <v>0</v>
      </c>
      <c r="Y3849" s="5">
        <f t="shared" si="673"/>
        <v>0.75375000000000003</v>
      </c>
      <c r="Z3849" s="5">
        <f t="shared" si="674"/>
        <v>-0.87937500000000002</v>
      </c>
      <c r="AA3849" s="5">
        <f t="shared" si="675"/>
        <v>8.3749999999999991E-2</v>
      </c>
      <c r="AB3849" s="5">
        <f t="shared" si="676"/>
        <v>4.1874999999999996E-2</v>
      </c>
    </row>
    <row r="3850" spans="1:28" x14ac:dyDescent="0.55000000000000004">
      <c r="A3850" s="3" t="s">
        <v>63</v>
      </c>
      <c r="B3850" s="3" t="s">
        <v>5982</v>
      </c>
      <c r="C3850" t="s">
        <v>66</v>
      </c>
      <c r="D3850" s="3" t="s">
        <v>36</v>
      </c>
      <c r="E3850" s="3" t="s">
        <v>36</v>
      </c>
      <c r="F3850" s="3" t="s">
        <v>35</v>
      </c>
      <c r="G3850" s="5">
        <v>8.75</v>
      </c>
      <c r="H3850">
        <v>2</v>
      </c>
      <c r="I3850" s="5">
        <v>0.85</v>
      </c>
      <c r="J3850" s="5">
        <v>0.42499999999999999</v>
      </c>
      <c r="K3850">
        <v>3</v>
      </c>
      <c r="L3850" s="15">
        <v>0.66666666666666696</v>
      </c>
      <c r="M3850" s="13">
        <v>0.66666666666666696</v>
      </c>
      <c r="N3850" s="15">
        <v>0</v>
      </c>
      <c r="O3850" s="5">
        <v>0</v>
      </c>
      <c r="P3850" s="5">
        <v>0</v>
      </c>
      <c r="Q3850" s="5">
        <f t="shared" si="666"/>
        <v>0.85</v>
      </c>
      <c r="R3850" s="5">
        <f t="shared" si="667"/>
        <v>-0.85</v>
      </c>
      <c r="S3850" s="15">
        <f t="shared" si="668"/>
        <v>-1</v>
      </c>
      <c r="T3850">
        <v>0</v>
      </c>
      <c r="U3850" s="5" t="str">
        <f t="shared" si="669"/>
        <v>NA</v>
      </c>
      <c r="V3850" s="15">
        <f t="shared" si="670"/>
        <v>0</v>
      </c>
      <c r="W3850" s="15">
        <f t="shared" si="671"/>
        <v>0</v>
      </c>
      <c r="X3850" s="5">
        <f t="shared" si="672"/>
        <v>0</v>
      </c>
      <c r="Y3850" s="5">
        <f t="shared" si="673"/>
        <v>0.76500000000000001</v>
      </c>
      <c r="Z3850" s="5">
        <f t="shared" si="674"/>
        <v>-0.89249999999999996</v>
      </c>
      <c r="AA3850" s="5">
        <f t="shared" si="675"/>
        <v>8.4999999999999964E-2</v>
      </c>
      <c r="AB3850" s="5">
        <f t="shared" si="676"/>
        <v>4.2499999999999982E-2</v>
      </c>
    </row>
    <row r="3851" spans="1:28" x14ac:dyDescent="0.55000000000000004">
      <c r="A3851" s="3" t="s">
        <v>63</v>
      </c>
      <c r="B3851" s="3" t="s">
        <v>2676</v>
      </c>
      <c r="C3851" t="s">
        <v>66</v>
      </c>
      <c r="D3851" s="3" t="s">
        <v>36</v>
      </c>
      <c r="E3851" s="3" t="s">
        <v>36</v>
      </c>
      <c r="F3851" s="3" t="s">
        <v>35</v>
      </c>
      <c r="G3851" s="5">
        <v>8.75</v>
      </c>
      <c r="H3851">
        <v>1</v>
      </c>
      <c r="I3851" s="5">
        <v>0.86250000000000004</v>
      </c>
      <c r="J3851" s="5">
        <v>0.86250000000000004</v>
      </c>
      <c r="K3851">
        <v>1662</v>
      </c>
      <c r="L3851" s="15">
        <v>6.0168471720818293E-4</v>
      </c>
      <c r="M3851" s="13">
        <v>1.05234657039711</v>
      </c>
      <c r="N3851" s="15">
        <v>0</v>
      </c>
      <c r="O3851" s="5">
        <v>0</v>
      </c>
      <c r="P3851" s="5">
        <v>0</v>
      </c>
      <c r="Q3851" s="5">
        <f t="shared" si="666"/>
        <v>0.86250000000000004</v>
      </c>
      <c r="R3851" s="5">
        <f t="shared" si="667"/>
        <v>-0.86250000000000004</v>
      </c>
      <c r="S3851" s="15">
        <f t="shared" si="668"/>
        <v>-1</v>
      </c>
      <c r="T3851">
        <v>0</v>
      </c>
      <c r="U3851" s="5" t="str">
        <f t="shared" si="669"/>
        <v>NA</v>
      </c>
      <c r="V3851" s="15">
        <f t="shared" si="670"/>
        <v>0</v>
      </c>
      <c r="W3851" s="15">
        <f t="shared" si="671"/>
        <v>0</v>
      </c>
      <c r="X3851" s="5">
        <f t="shared" si="672"/>
        <v>0</v>
      </c>
      <c r="Y3851" s="5">
        <f t="shared" si="673"/>
        <v>0.77625000000000011</v>
      </c>
      <c r="Z3851" s="5">
        <f t="shared" si="674"/>
        <v>-0.90562500000000012</v>
      </c>
      <c r="AA3851" s="5">
        <f t="shared" si="675"/>
        <v>8.6249999999999938E-2</v>
      </c>
      <c r="AB3851" s="5">
        <f t="shared" si="676"/>
        <v>4.312500000000008E-2</v>
      </c>
    </row>
    <row r="3852" spans="1:28" x14ac:dyDescent="0.55000000000000004">
      <c r="A3852" s="3" t="s">
        <v>63</v>
      </c>
      <c r="B3852" s="3" t="s">
        <v>5985</v>
      </c>
      <c r="C3852" t="s">
        <v>31</v>
      </c>
      <c r="D3852" s="3" t="s">
        <v>36</v>
      </c>
      <c r="E3852" s="3" t="s">
        <v>36</v>
      </c>
      <c r="F3852" s="3" t="s">
        <v>35</v>
      </c>
      <c r="G3852" s="5">
        <v>8.75</v>
      </c>
      <c r="H3852">
        <v>2</v>
      </c>
      <c r="I3852" s="5">
        <v>0.875</v>
      </c>
      <c r="J3852" s="5">
        <v>0.4375</v>
      </c>
      <c r="K3852">
        <v>161</v>
      </c>
      <c r="L3852" s="15">
        <v>1.2422360248447199E-2</v>
      </c>
      <c r="M3852" s="13">
        <v>1.21490683229814</v>
      </c>
      <c r="N3852" s="15">
        <v>0</v>
      </c>
      <c r="O3852" s="5">
        <v>0</v>
      </c>
      <c r="P3852" s="5">
        <v>0</v>
      </c>
      <c r="Q3852" s="5">
        <f t="shared" si="666"/>
        <v>0.875</v>
      </c>
      <c r="R3852" s="5">
        <f t="shared" si="667"/>
        <v>-0.875</v>
      </c>
      <c r="S3852" s="15">
        <f t="shared" si="668"/>
        <v>-1</v>
      </c>
      <c r="T3852">
        <v>0</v>
      </c>
      <c r="U3852" s="5" t="str">
        <f t="shared" si="669"/>
        <v>NA</v>
      </c>
      <c r="V3852" s="15">
        <f t="shared" si="670"/>
        <v>0</v>
      </c>
      <c r="W3852" s="15">
        <f t="shared" si="671"/>
        <v>0</v>
      </c>
      <c r="X3852" s="5">
        <f t="shared" si="672"/>
        <v>0</v>
      </c>
      <c r="Y3852" s="5">
        <f t="shared" si="673"/>
        <v>0.78749999999999998</v>
      </c>
      <c r="Z3852" s="5">
        <f t="shared" si="674"/>
        <v>-0.91875000000000007</v>
      </c>
      <c r="AA3852" s="5">
        <f t="shared" si="675"/>
        <v>8.7500000000000022E-2</v>
      </c>
      <c r="AB3852" s="5">
        <f t="shared" si="676"/>
        <v>4.3750000000000067E-2</v>
      </c>
    </row>
    <row r="3853" spans="1:28" x14ac:dyDescent="0.55000000000000004">
      <c r="A3853" s="3" t="s">
        <v>63</v>
      </c>
      <c r="B3853" s="3" t="s">
        <v>5987</v>
      </c>
      <c r="C3853" t="s">
        <v>66</v>
      </c>
      <c r="D3853" s="3" t="s">
        <v>36</v>
      </c>
      <c r="E3853" s="3" t="s">
        <v>36</v>
      </c>
      <c r="F3853" s="3" t="s">
        <v>35</v>
      </c>
      <c r="G3853" s="5">
        <v>8.75</v>
      </c>
      <c r="H3853">
        <v>2</v>
      </c>
      <c r="I3853" s="5">
        <v>0.9</v>
      </c>
      <c r="J3853" s="5">
        <v>0.45</v>
      </c>
      <c r="K3853">
        <v>16</v>
      </c>
      <c r="L3853" s="15">
        <v>0.125</v>
      </c>
      <c r="M3853" s="13">
        <v>1</v>
      </c>
      <c r="N3853" s="15">
        <v>0</v>
      </c>
      <c r="O3853" s="5">
        <v>0</v>
      </c>
      <c r="P3853" s="5">
        <v>0</v>
      </c>
      <c r="Q3853" s="5">
        <f t="shared" si="666"/>
        <v>0.9</v>
      </c>
      <c r="R3853" s="5">
        <f t="shared" si="667"/>
        <v>-0.9</v>
      </c>
      <c r="S3853" s="15">
        <f t="shared" si="668"/>
        <v>-1</v>
      </c>
      <c r="T3853">
        <v>0</v>
      </c>
      <c r="U3853" s="5" t="str">
        <f t="shared" si="669"/>
        <v>NA</v>
      </c>
      <c r="V3853" s="15">
        <f t="shared" si="670"/>
        <v>0</v>
      </c>
      <c r="W3853" s="15">
        <f t="shared" si="671"/>
        <v>0</v>
      </c>
      <c r="X3853" s="5">
        <f t="shared" si="672"/>
        <v>0</v>
      </c>
      <c r="Y3853" s="5">
        <f t="shared" si="673"/>
        <v>0.81</v>
      </c>
      <c r="Z3853" s="5">
        <f t="shared" si="674"/>
        <v>-0.94500000000000006</v>
      </c>
      <c r="AA3853" s="5">
        <f t="shared" si="675"/>
        <v>8.9999999999999969E-2</v>
      </c>
      <c r="AB3853" s="5">
        <f t="shared" si="676"/>
        <v>4.500000000000004E-2</v>
      </c>
    </row>
    <row r="3854" spans="1:28" x14ac:dyDescent="0.55000000000000004">
      <c r="A3854" s="3" t="s">
        <v>63</v>
      </c>
      <c r="B3854" s="3" t="s">
        <v>5989</v>
      </c>
      <c r="C3854" t="s">
        <v>66</v>
      </c>
      <c r="D3854" s="3" t="s">
        <v>36</v>
      </c>
      <c r="E3854" s="3" t="s">
        <v>36</v>
      </c>
      <c r="F3854" s="3" t="s">
        <v>35</v>
      </c>
      <c r="G3854" s="5">
        <v>8.75</v>
      </c>
      <c r="H3854">
        <v>2</v>
      </c>
      <c r="I3854" s="5">
        <v>0.9375</v>
      </c>
      <c r="J3854" s="5">
        <v>0.46875</v>
      </c>
      <c r="K3854">
        <v>10</v>
      </c>
      <c r="L3854" s="15">
        <v>0.2</v>
      </c>
      <c r="M3854" s="13">
        <v>1</v>
      </c>
      <c r="N3854" s="15">
        <v>0</v>
      </c>
      <c r="O3854" s="5">
        <v>0</v>
      </c>
      <c r="P3854" s="5">
        <v>0</v>
      </c>
      <c r="Q3854" s="5">
        <f t="shared" si="666"/>
        <v>0.9375</v>
      </c>
      <c r="R3854" s="5">
        <f t="shared" si="667"/>
        <v>-0.9375</v>
      </c>
      <c r="S3854" s="15">
        <f t="shared" si="668"/>
        <v>-1</v>
      </c>
      <c r="T3854">
        <v>0</v>
      </c>
      <c r="U3854" s="5" t="str">
        <f t="shared" si="669"/>
        <v>NA</v>
      </c>
      <c r="V3854" s="15">
        <f t="shared" si="670"/>
        <v>0</v>
      </c>
      <c r="W3854" s="15">
        <f t="shared" si="671"/>
        <v>0</v>
      </c>
      <c r="X3854" s="5">
        <f t="shared" si="672"/>
        <v>0</v>
      </c>
      <c r="Y3854" s="5">
        <f t="shared" si="673"/>
        <v>0.84375</v>
      </c>
      <c r="Z3854" s="5">
        <f t="shared" si="674"/>
        <v>-0.984375</v>
      </c>
      <c r="AA3854" s="5">
        <f t="shared" si="675"/>
        <v>9.375E-2</v>
      </c>
      <c r="AB3854" s="5">
        <f t="shared" si="676"/>
        <v>4.6875E-2</v>
      </c>
    </row>
    <row r="3855" spans="1:28" x14ac:dyDescent="0.55000000000000004">
      <c r="A3855" s="3" t="s">
        <v>63</v>
      </c>
      <c r="B3855" s="3" t="s">
        <v>5991</v>
      </c>
      <c r="C3855" t="s">
        <v>66</v>
      </c>
      <c r="D3855" s="3" t="s">
        <v>36</v>
      </c>
      <c r="E3855" s="3" t="s">
        <v>36</v>
      </c>
      <c r="F3855" s="3" t="s">
        <v>35</v>
      </c>
      <c r="G3855" s="5">
        <v>8.75</v>
      </c>
      <c r="H3855">
        <v>1</v>
      </c>
      <c r="I3855" s="5">
        <v>0.95</v>
      </c>
      <c r="J3855" s="5">
        <v>0.95</v>
      </c>
      <c r="K3855">
        <v>241</v>
      </c>
      <c r="L3855" s="15">
        <v>4.1493775933610002E-3</v>
      </c>
      <c r="M3855" s="13">
        <v>1.05809128630705</v>
      </c>
      <c r="N3855" s="15">
        <v>0</v>
      </c>
      <c r="O3855" s="5">
        <v>0</v>
      </c>
      <c r="P3855" s="5">
        <v>0</v>
      </c>
      <c r="Q3855" s="5">
        <f t="shared" si="666"/>
        <v>0.95</v>
      </c>
      <c r="R3855" s="5">
        <f t="shared" si="667"/>
        <v>-0.95</v>
      </c>
      <c r="S3855" s="15">
        <f t="shared" si="668"/>
        <v>-1</v>
      </c>
      <c r="T3855">
        <v>0</v>
      </c>
      <c r="U3855" s="5" t="str">
        <f t="shared" si="669"/>
        <v>NA</v>
      </c>
      <c r="V3855" s="15">
        <f t="shared" si="670"/>
        <v>0</v>
      </c>
      <c r="W3855" s="15">
        <f t="shared" si="671"/>
        <v>0</v>
      </c>
      <c r="X3855" s="5">
        <f t="shared" si="672"/>
        <v>0</v>
      </c>
      <c r="Y3855" s="5">
        <f t="shared" si="673"/>
        <v>0.85499999999999998</v>
      </c>
      <c r="Z3855" s="5">
        <f t="shared" si="674"/>
        <v>-0.99749999999999994</v>
      </c>
      <c r="AA3855" s="5">
        <f t="shared" si="675"/>
        <v>9.4999999999999973E-2</v>
      </c>
      <c r="AB3855" s="5">
        <f t="shared" si="676"/>
        <v>4.7499999999999987E-2</v>
      </c>
    </row>
    <row r="3856" spans="1:28" x14ac:dyDescent="0.55000000000000004">
      <c r="A3856" s="3" t="s">
        <v>63</v>
      </c>
      <c r="B3856" s="3" t="s">
        <v>5993</v>
      </c>
      <c r="C3856" t="s">
        <v>66</v>
      </c>
      <c r="D3856" s="3" t="s">
        <v>36</v>
      </c>
      <c r="E3856" s="3" t="s">
        <v>36</v>
      </c>
      <c r="F3856" s="3" t="s">
        <v>35</v>
      </c>
      <c r="G3856" s="5">
        <v>8.75</v>
      </c>
      <c r="H3856">
        <v>1</v>
      </c>
      <c r="I3856" s="5">
        <v>0.98750000000000004</v>
      </c>
      <c r="J3856" s="5">
        <v>0.98750000000000004</v>
      </c>
      <c r="K3856">
        <v>7</v>
      </c>
      <c r="L3856" s="15">
        <v>0.14285714285714302</v>
      </c>
      <c r="M3856" s="13">
        <v>0.8571428571428571</v>
      </c>
      <c r="N3856" s="15">
        <v>0</v>
      </c>
      <c r="O3856" s="5">
        <v>0</v>
      </c>
      <c r="P3856" s="5">
        <v>0</v>
      </c>
      <c r="Q3856" s="5">
        <f t="shared" si="666"/>
        <v>0.98750000000000004</v>
      </c>
      <c r="R3856" s="5">
        <f t="shared" si="667"/>
        <v>-0.98750000000000004</v>
      </c>
      <c r="S3856" s="15">
        <f t="shared" si="668"/>
        <v>-1</v>
      </c>
      <c r="T3856">
        <v>0</v>
      </c>
      <c r="U3856" s="5" t="str">
        <f t="shared" si="669"/>
        <v>NA</v>
      </c>
      <c r="V3856" s="15">
        <f t="shared" si="670"/>
        <v>0</v>
      </c>
      <c r="W3856" s="15">
        <f t="shared" si="671"/>
        <v>0</v>
      </c>
      <c r="X3856" s="5">
        <f t="shared" si="672"/>
        <v>0</v>
      </c>
      <c r="Y3856" s="5">
        <f t="shared" si="673"/>
        <v>0.88875000000000004</v>
      </c>
      <c r="Z3856" s="5">
        <f t="shared" si="674"/>
        <v>-1.036875</v>
      </c>
      <c r="AA3856" s="5">
        <f t="shared" si="675"/>
        <v>9.8750000000000004E-2</v>
      </c>
      <c r="AB3856" s="5">
        <f t="shared" si="676"/>
        <v>4.9374999999999947E-2</v>
      </c>
    </row>
    <row r="3857" spans="1:28" x14ac:dyDescent="0.55000000000000004">
      <c r="A3857" s="3" t="s">
        <v>63</v>
      </c>
      <c r="B3857" s="3" t="s">
        <v>5995</v>
      </c>
      <c r="C3857" t="s">
        <v>66</v>
      </c>
      <c r="D3857" s="3" t="s">
        <v>36</v>
      </c>
      <c r="E3857" s="3" t="s">
        <v>36</v>
      </c>
      <c r="F3857" s="3" t="s">
        <v>35</v>
      </c>
      <c r="G3857" s="5">
        <v>8.75</v>
      </c>
      <c r="H3857">
        <v>1</v>
      </c>
      <c r="I3857" s="5">
        <v>0.98750000000000004</v>
      </c>
      <c r="J3857" s="5">
        <v>0.98750000000000004</v>
      </c>
      <c r="K3857">
        <v>110</v>
      </c>
      <c r="L3857" s="15">
        <v>9.0909090909090905E-3</v>
      </c>
      <c r="M3857" s="13">
        <v>1.02727272727273</v>
      </c>
      <c r="N3857" s="15">
        <v>0</v>
      </c>
      <c r="O3857" s="5">
        <v>0</v>
      </c>
      <c r="P3857" s="5">
        <v>0</v>
      </c>
      <c r="Q3857" s="5">
        <f t="shared" si="666"/>
        <v>0.98750000000000004</v>
      </c>
      <c r="R3857" s="5">
        <f t="shared" si="667"/>
        <v>-0.98750000000000004</v>
      </c>
      <c r="S3857" s="15">
        <f t="shared" si="668"/>
        <v>-1</v>
      </c>
      <c r="T3857">
        <v>0</v>
      </c>
      <c r="U3857" s="5" t="str">
        <f t="shared" si="669"/>
        <v>NA</v>
      </c>
      <c r="V3857" s="15">
        <f t="shared" si="670"/>
        <v>0</v>
      </c>
      <c r="W3857" s="15">
        <f t="shared" si="671"/>
        <v>0</v>
      </c>
      <c r="X3857" s="5">
        <f t="shared" si="672"/>
        <v>0</v>
      </c>
      <c r="Y3857" s="5">
        <f t="shared" si="673"/>
        <v>0.88875000000000004</v>
      </c>
      <c r="Z3857" s="5">
        <f t="shared" si="674"/>
        <v>-1.036875</v>
      </c>
      <c r="AA3857" s="5">
        <f t="shared" si="675"/>
        <v>9.8750000000000004E-2</v>
      </c>
      <c r="AB3857" s="5">
        <f t="shared" si="676"/>
        <v>4.9374999999999947E-2</v>
      </c>
    </row>
    <row r="3858" spans="1:28" x14ac:dyDescent="0.55000000000000004">
      <c r="A3858" s="3" t="s">
        <v>63</v>
      </c>
      <c r="B3858" s="3" t="s">
        <v>5997</v>
      </c>
      <c r="C3858" t="s">
        <v>66</v>
      </c>
      <c r="D3858" s="3" t="s">
        <v>36</v>
      </c>
      <c r="E3858" s="3" t="s">
        <v>36</v>
      </c>
      <c r="F3858" s="3" t="s">
        <v>35</v>
      </c>
      <c r="G3858" s="5">
        <v>8.75</v>
      </c>
      <c r="H3858">
        <v>2</v>
      </c>
      <c r="I3858" s="5">
        <v>1</v>
      </c>
      <c r="J3858" s="5">
        <v>0.5</v>
      </c>
      <c r="K3858">
        <v>94</v>
      </c>
      <c r="L3858" s="15">
        <v>2.1276595744680899E-2</v>
      </c>
      <c r="M3858" s="13">
        <v>2.95</v>
      </c>
      <c r="N3858" s="15">
        <v>0</v>
      </c>
      <c r="O3858" s="5">
        <v>0</v>
      </c>
      <c r="P3858" s="5">
        <v>0</v>
      </c>
      <c r="Q3858" s="5">
        <f t="shared" si="666"/>
        <v>1</v>
      </c>
      <c r="R3858" s="5">
        <f t="shared" si="667"/>
        <v>-1</v>
      </c>
      <c r="S3858" s="15">
        <f t="shared" si="668"/>
        <v>-1</v>
      </c>
      <c r="T3858">
        <v>0</v>
      </c>
      <c r="U3858" s="5" t="str">
        <f t="shared" si="669"/>
        <v>NA</v>
      </c>
      <c r="V3858" s="15">
        <f t="shared" si="670"/>
        <v>0</v>
      </c>
      <c r="W3858" s="15">
        <f t="shared" si="671"/>
        <v>0</v>
      </c>
      <c r="X3858" s="5">
        <f t="shared" si="672"/>
        <v>0</v>
      </c>
      <c r="Y3858" s="5">
        <f t="shared" si="673"/>
        <v>0.9</v>
      </c>
      <c r="Z3858" s="5">
        <f t="shared" si="674"/>
        <v>-1.05</v>
      </c>
      <c r="AA3858" s="5">
        <f t="shared" si="675"/>
        <v>9.9999999999999978E-2</v>
      </c>
      <c r="AB3858" s="5">
        <f t="shared" si="676"/>
        <v>5.0000000000000044E-2</v>
      </c>
    </row>
    <row r="3859" spans="1:28" x14ac:dyDescent="0.55000000000000004">
      <c r="A3859" s="3" t="s">
        <v>63</v>
      </c>
      <c r="B3859" s="3" t="s">
        <v>5999</v>
      </c>
      <c r="C3859" t="s">
        <v>31</v>
      </c>
      <c r="D3859" s="3" t="s">
        <v>36</v>
      </c>
      <c r="E3859" s="3" t="s">
        <v>36</v>
      </c>
      <c r="F3859" s="3" t="s">
        <v>35</v>
      </c>
      <c r="G3859" s="5">
        <v>8.75</v>
      </c>
      <c r="H3859">
        <v>1</v>
      </c>
      <c r="I3859" s="5">
        <v>1.0375000000000001</v>
      </c>
      <c r="J3859" s="5">
        <v>1.0375000000000001</v>
      </c>
      <c r="K3859">
        <v>879</v>
      </c>
      <c r="L3859" s="15">
        <v>1.13765642775882E-3</v>
      </c>
      <c r="M3859" s="13">
        <v>1.12389078498294</v>
      </c>
      <c r="N3859" s="15">
        <v>0</v>
      </c>
      <c r="O3859" s="5">
        <v>0</v>
      </c>
      <c r="P3859" s="5">
        <v>0</v>
      </c>
      <c r="Q3859" s="5">
        <f t="shared" si="666"/>
        <v>1.0375000000000001</v>
      </c>
      <c r="R3859" s="5">
        <f t="shared" si="667"/>
        <v>-1.0375000000000001</v>
      </c>
      <c r="S3859" s="15">
        <f t="shared" si="668"/>
        <v>-1</v>
      </c>
      <c r="T3859">
        <v>0</v>
      </c>
      <c r="U3859" s="5" t="str">
        <f t="shared" si="669"/>
        <v>NA</v>
      </c>
      <c r="V3859" s="15">
        <f t="shared" si="670"/>
        <v>0</v>
      </c>
      <c r="W3859" s="15">
        <f t="shared" si="671"/>
        <v>0</v>
      </c>
      <c r="X3859" s="5">
        <f t="shared" si="672"/>
        <v>0</v>
      </c>
      <c r="Y3859" s="5">
        <f t="shared" si="673"/>
        <v>0.93375000000000008</v>
      </c>
      <c r="Z3859" s="5">
        <f t="shared" si="674"/>
        <v>-1.0893750000000002</v>
      </c>
      <c r="AA3859" s="5">
        <f t="shared" si="675"/>
        <v>0.10375000000000001</v>
      </c>
      <c r="AB3859" s="5">
        <f t="shared" si="676"/>
        <v>5.1875000000000115E-2</v>
      </c>
    </row>
    <row r="3860" spans="1:28" x14ac:dyDescent="0.55000000000000004">
      <c r="A3860" s="3" t="s">
        <v>63</v>
      </c>
      <c r="B3860" s="3" t="s">
        <v>6001</v>
      </c>
      <c r="C3860" t="s">
        <v>66</v>
      </c>
      <c r="D3860" s="3" t="s">
        <v>36</v>
      </c>
      <c r="E3860" s="3" t="s">
        <v>36</v>
      </c>
      <c r="F3860" s="3" t="s">
        <v>35</v>
      </c>
      <c r="G3860" s="5">
        <v>8.75</v>
      </c>
      <c r="H3860">
        <v>2</v>
      </c>
      <c r="I3860" s="5">
        <v>1.0874999999999999</v>
      </c>
      <c r="J3860" s="5">
        <v>0.54374999999999996</v>
      </c>
      <c r="K3860">
        <v>40</v>
      </c>
      <c r="L3860" s="15">
        <v>0.05</v>
      </c>
      <c r="M3860" s="13">
        <v>1.7224999999999999</v>
      </c>
      <c r="N3860" s="15">
        <v>0</v>
      </c>
      <c r="O3860" s="5">
        <v>0</v>
      </c>
      <c r="P3860" s="5">
        <v>0</v>
      </c>
      <c r="Q3860" s="5">
        <f t="shared" si="666"/>
        <v>1.0874999999999999</v>
      </c>
      <c r="R3860" s="5">
        <f t="shared" si="667"/>
        <v>-1.0874999999999999</v>
      </c>
      <c r="S3860" s="15">
        <f t="shared" si="668"/>
        <v>-1</v>
      </c>
      <c r="T3860">
        <v>0</v>
      </c>
      <c r="U3860" s="5" t="str">
        <f t="shared" si="669"/>
        <v>NA</v>
      </c>
      <c r="V3860" s="15">
        <f t="shared" si="670"/>
        <v>0</v>
      </c>
      <c r="W3860" s="15">
        <f t="shared" si="671"/>
        <v>0</v>
      </c>
      <c r="X3860" s="5">
        <f t="shared" si="672"/>
        <v>0</v>
      </c>
      <c r="Y3860" s="5">
        <f t="shared" si="673"/>
        <v>0.9787499999999999</v>
      </c>
      <c r="Z3860" s="5">
        <f t="shared" si="674"/>
        <v>-1.141875</v>
      </c>
      <c r="AA3860" s="5">
        <f t="shared" si="675"/>
        <v>0.10875000000000001</v>
      </c>
      <c r="AB3860" s="5">
        <f t="shared" si="676"/>
        <v>5.4375000000000062E-2</v>
      </c>
    </row>
    <row r="3861" spans="1:28" x14ac:dyDescent="0.55000000000000004">
      <c r="A3861" s="3" t="s">
        <v>63</v>
      </c>
      <c r="B3861" s="3" t="s">
        <v>2332</v>
      </c>
      <c r="C3861" t="s">
        <v>31</v>
      </c>
      <c r="D3861" s="3" t="s">
        <v>36</v>
      </c>
      <c r="E3861" s="3" t="s">
        <v>36</v>
      </c>
      <c r="F3861" s="3" t="s">
        <v>35</v>
      </c>
      <c r="G3861" s="5">
        <v>8.75</v>
      </c>
      <c r="H3861">
        <v>2</v>
      </c>
      <c r="I3861" s="5">
        <v>1.1000000000000001</v>
      </c>
      <c r="J3861" s="5">
        <v>0.55000000000000004</v>
      </c>
      <c r="K3861">
        <v>660</v>
      </c>
      <c r="L3861" s="15">
        <v>3.0303030303030299E-3</v>
      </c>
      <c r="M3861" s="13">
        <v>1.7471212121212101</v>
      </c>
      <c r="N3861" s="15">
        <v>0</v>
      </c>
      <c r="O3861" s="5">
        <v>0</v>
      </c>
      <c r="P3861" s="5">
        <v>0</v>
      </c>
      <c r="Q3861" s="5">
        <f t="shared" si="666"/>
        <v>1.1000000000000001</v>
      </c>
      <c r="R3861" s="5">
        <f t="shared" si="667"/>
        <v>-1.1000000000000001</v>
      </c>
      <c r="S3861" s="15">
        <f t="shared" si="668"/>
        <v>-1</v>
      </c>
      <c r="T3861">
        <v>0</v>
      </c>
      <c r="U3861" s="5" t="str">
        <f t="shared" si="669"/>
        <v>NA</v>
      </c>
      <c r="V3861" s="15">
        <f t="shared" si="670"/>
        <v>0</v>
      </c>
      <c r="W3861" s="15">
        <f t="shared" si="671"/>
        <v>0</v>
      </c>
      <c r="X3861" s="5">
        <f t="shared" si="672"/>
        <v>0</v>
      </c>
      <c r="Y3861" s="5">
        <f t="shared" si="673"/>
        <v>0.9900000000000001</v>
      </c>
      <c r="Z3861" s="5">
        <f t="shared" si="674"/>
        <v>-1.1550000000000002</v>
      </c>
      <c r="AA3861" s="5">
        <f t="shared" si="675"/>
        <v>0.10999999999999999</v>
      </c>
      <c r="AB3861" s="5">
        <f t="shared" si="676"/>
        <v>5.500000000000016E-2</v>
      </c>
    </row>
    <row r="3862" spans="1:28" x14ac:dyDescent="0.55000000000000004">
      <c r="A3862" s="3" t="s">
        <v>63</v>
      </c>
      <c r="B3862" s="3" t="s">
        <v>6004</v>
      </c>
      <c r="C3862" t="s">
        <v>66</v>
      </c>
      <c r="D3862" s="3" t="s">
        <v>36</v>
      </c>
      <c r="E3862" s="3" t="s">
        <v>36</v>
      </c>
      <c r="F3862" s="3" t="s">
        <v>35</v>
      </c>
      <c r="G3862" s="5">
        <v>8.75</v>
      </c>
      <c r="H3862">
        <v>2</v>
      </c>
      <c r="I3862" s="5">
        <v>1.1125</v>
      </c>
      <c r="J3862" s="5">
        <v>0.55625000000000002</v>
      </c>
      <c r="K3862">
        <v>77</v>
      </c>
      <c r="L3862" s="15">
        <v>2.5974025974026E-2</v>
      </c>
      <c r="M3862" s="13">
        <v>1</v>
      </c>
      <c r="N3862" s="15">
        <v>0</v>
      </c>
      <c r="O3862" s="5">
        <v>0</v>
      </c>
      <c r="P3862" s="5">
        <v>0</v>
      </c>
      <c r="Q3862" s="5">
        <f t="shared" si="666"/>
        <v>1.1125</v>
      </c>
      <c r="R3862" s="5">
        <f t="shared" si="667"/>
        <v>-1.1125</v>
      </c>
      <c r="S3862" s="15">
        <f t="shared" si="668"/>
        <v>-1</v>
      </c>
      <c r="T3862">
        <v>0</v>
      </c>
      <c r="U3862" s="5" t="str">
        <f t="shared" si="669"/>
        <v>NA</v>
      </c>
      <c r="V3862" s="15">
        <f t="shared" si="670"/>
        <v>0</v>
      </c>
      <c r="W3862" s="15">
        <f t="shared" si="671"/>
        <v>0</v>
      </c>
      <c r="X3862" s="5">
        <f t="shared" si="672"/>
        <v>0</v>
      </c>
      <c r="Y3862" s="5">
        <f t="shared" si="673"/>
        <v>1.00125</v>
      </c>
      <c r="Z3862" s="5">
        <f t="shared" si="674"/>
        <v>-1.1681250000000001</v>
      </c>
      <c r="AA3862" s="5">
        <f t="shared" si="675"/>
        <v>0.11125000000000007</v>
      </c>
      <c r="AB3862" s="5">
        <f t="shared" si="676"/>
        <v>5.5625000000000036E-2</v>
      </c>
    </row>
    <row r="3863" spans="1:28" x14ac:dyDescent="0.55000000000000004">
      <c r="A3863" s="3" t="s">
        <v>63</v>
      </c>
      <c r="B3863" s="3" t="s">
        <v>6006</v>
      </c>
      <c r="C3863" t="s">
        <v>66</v>
      </c>
      <c r="D3863" s="3" t="s">
        <v>36</v>
      </c>
      <c r="E3863" s="3" t="s">
        <v>36</v>
      </c>
      <c r="F3863" s="3" t="s">
        <v>35</v>
      </c>
      <c r="G3863" s="5">
        <v>8.75</v>
      </c>
      <c r="H3863">
        <v>1</v>
      </c>
      <c r="I3863" s="5">
        <v>1.125</v>
      </c>
      <c r="J3863" s="5">
        <v>1.125</v>
      </c>
      <c r="K3863">
        <v>126</v>
      </c>
      <c r="L3863" s="15">
        <v>7.9365079365079395E-3</v>
      </c>
      <c r="M3863" s="13">
        <v>1.03095238095238</v>
      </c>
      <c r="N3863" s="15">
        <v>0</v>
      </c>
      <c r="O3863" s="5">
        <v>0</v>
      </c>
      <c r="P3863" s="5">
        <v>0</v>
      </c>
      <c r="Q3863" s="5">
        <f t="shared" si="666"/>
        <v>1.125</v>
      </c>
      <c r="R3863" s="5">
        <f t="shared" si="667"/>
        <v>-1.125</v>
      </c>
      <c r="S3863" s="15">
        <f t="shared" si="668"/>
        <v>-1</v>
      </c>
      <c r="T3863">
        <v>0</v>
      </c>
      <c r="U3863" s="5" t="str">
        <f t="shared" si="669"/>
        <v>NA</v>
      </c>
      <c r="V3863" s="15">
        <f t="shared" si="670"/>
        <v>0</v>
      </c>
      <c r="W3863" s="15">
        <f t="shared" si="671"/>
        <v>0</v>
      </c>
      <c r="X3863" s="5">
        <f t="shared" si="672"/>
        <v>0</v>
      </c>
      <c r="Y3863" s="5">
        <f t="shared" si="673"/>
        <v>1.0125</v>
      </c>
      <c r="Z3863" s="5">
        <f t="shared" si="674"/>
        <v>-1.1812500000000001</v>
      </c>
      <c r="AA3863" s="5">
        <f t="shared" si="675"/>
        <v>0.11250000000000004</v>
      </c>
      <c r="AB3863" s="5">
        <f t="shared" si="676"/>
        <v>5.6250000000000133E-2</v>
      </c>
    </row>
    <row r="3864" spans="1:28" x14ac:dyDescent="0.55000000000000004">
      <c r="A3864" s="3" t="s">
        <v>63</v>
      </c>
      <c r="B3864" s="3" t="s">
        <v>2455</v>
      </c>
      <c r="C3864" t="s">
        <v>31</v>
      </c>
      <c r="D3864" s="3" t="s">
        <v>36</v>
      </c>
      <c r="E3864" s="3" t="s">
        <v>36</v>
      </c>
      <c r="F3864" s="3" t="s">
        <v>35</v>
      </c>
      <c r="G3864" s="5">
        <v>8.75</v>
      </c>
      <c r="H3864">
        <v>1</v>
      </c>
      <c r="I3864" s="5">
        <v>1.1375</v>
      </c>
      <c r="J3864" s="5">
        <v>1.1375</v>
      </c>
      <c r="K3864">
        <v>202</v>
      </c>
      <c r="L3864" s="15">
        <v>4.9504950495049506E-3</v>
      </c>
      <c r="M3864" s="13">
        <v>1</v>
      </c>
      <c r="N3864" s="15">
        <v>0</v>
      </c>
      <c r="O3864" s="5">
        <v>0</v>
      </c>
      <c r="P3864" s="5">
        <v>0</v>
      </c>
      <c r="Q3864" s="5">
        <f t="shared" si="666"/>
        <v>1.1375</v>
      </c>
      <c r="R3864" s="5">
        <f t="shared" si="667"/>
        <v>-1.1375</v>
      </c>
      <c r="S3864" s="15">
        <f t="shared" si="668"/>
        <v>-1</v>
      </c>
      <c r="T3864">
        <v>0</v>
      </c>
      <c r="U3864" s="5" t="str">
        <f t="shared" si="669"/>
        <v>NA</v>
      </c>
      <c r="V3864" s="15">
        <f t="shared" si="670"/>
        <v>0</v>
      </c>
      <c r="W3864" s="15">
        <f t="shared" si="671"/>
        <v>0</v>
      </c>
      <c r="X3864" s="5">
        <f t="shared" si="672"/>
        <v>0</v>
      </c>
      <c r="Y3864" s="5">
        <f t="shared" si="673"/>
        <v>1.0237499999999999</v>
      </c>
      <c r="Z3864" s="5">
        <f t="shared" si="674"/>
        <v>-1.194375</v>
      </c>
      <c r="AA3864" s="5">
        <f t="shared" si="675"/>
        <v>0.11375000000000002</v>
      </c>
      <c r="AB3864" s="5">
        <f t="shared" si="676"/>
        <v>5.6875000000000009E-2</v>
      </c>
    </row>
    <row r="3865" spans="1:28" x14ac:dyDescent="0.55000000000000004">
      <c r="A3865" s="3" t="s">
        <v>63</v>
      </c>
      <c r="B3865" s="3" t="s">
        <v>6009</v>
      </c>
      <c r="C3865" t="s">
        <v>66</v>
      </c>
      <c r="D3865" s="3" t="s">
        <v>36</v>
      </c>
      <c r="E3865" s="3" t="s">
        <v>36</v>
      </c>
      <c r="F3865" s="3" t="s">
        <v>35</v>
      </c>
      <c r="G3865" s="5">
        <v>8.75</v>
      </c>
      <c r="H3865">
        <v>2</v>
      </c>
      <c r="I3865" s="5">
        <v>1.175</v>
      </c>
      <c r="J3865" s="5">
        <v>0.58750000000000002</v>
      </c>
      <c r="K3865">
        <v>51</v>
      </c>
      <c r="L3865" s="15">
        <v>3.9215686274509796E-2</v>
      </c>
      <c r="M3865" s="13">
        <v>2.0333333333333301</v>
      </c>
      <c r="N3865" s="15">
        <v>0</v>
      </c>
      <c r="O3865" s="5">
        <v>0</v>
      </c>
      <c r="P3865" s="5">
        <v>0</v>
      </c>
      <c r="Q3865" s="5">
        <f t="shared" si="666"/>
        <v>1.175</v>
      </c>
      <c r="R3865" s="5">
        <f t="shared" si="667"/>
        <v>-1.175</v>
      </c>
      <c r="S3865" s="15">
        <f t="shared" si="668"/>
        <v>-1</v>
      </c>
      <c r="T3865">
        <v>0</v>
      </c>
      <c r="U3865" s="5" t="str">
        <f t="shared" si="669"/>
        <v>NA</v>
      </c>
      <c r="V3865" s="15">
        <f t="shared" si="670"/>
        <v>0</v>
      </c>
      <c r="W3865" s="15">
        <f t="shared" si="671"/>
        <v>0</v>
      </c>
      <c r="X3865" s="5">
        <f t="shared" si="672"/>
        <v>0</v>
      </c>
      <c r="Y3865" s="5">
        <f t="shared" si="673"/>
        <v>1.0575000000000001</v>
      </c>
      <c r="Z3865" s="5">
        <f t="shared" si="674"/>
        <v>-1.2337500000000001</v>
      </c>
      <c r="AA3865" s="5">
        <f t="shared" si="675"/>
        <v>0.11749999999999994</v>
      </c>
      <c r="AB3865" s="5">
        <f t="shared" si="676"/>
        <v>5.875000000000008E-2</v>
      </c>
    </row>
    <row r="3866" spans="1:28" x14ac:dyDescent="0.55000000000000004">
      <c r="A3866" s="3" t="s">
        <v>63</v>
      </c>
      <c r="B3866" s="3" t="s">
        <v>6011</v>
      </c>
      <c r="C3866" t="s">
        <v>66</v>
      </c>
      <c r="D3866" s="3" t="s">
        <v>36</v>
      </c>
      <c r="E3866" s="3" t="s">
        <v>36</v>
      </c>
      <c r="F3866" s="3" t="s">
        <v>35</v>
      </c>
      <c r="G3866" s="5">
        <v>8.75</v>
      </c>
      <c r="H3866">
        <v>1</v>
      </c>
      <c r="I3866" s="5">
        <v>1.2</v>
      </c>
      <c r="J3866" s="5">
        <v>1.2</v>
      </c>
      <c r="K3866">
        <v>26</v>
      </c>
      <c r="L3866" s="15">
        <v>3.8461538461538498E-2</v>
      </c>
      <c r="M3866" s="13">
        <v>1</v>
      </c>
      <c r="N3866" s="15">
        <v>0</v>
      </c>
      <c r="O3866" s="5">
        <v>0</v>
      </c>
      <c r="P3866" s="5">
        <v>0</v>
      </c>
      <c r="Q3866" s="5">
        <f t="shared" si="666"/>
        <v>1.2</v>
      </c>
      <c r="R3866" s="5">
        <f t="shared" si="667"/>
        <v>-1.2</v>
      </c>
      <c r="S3866" s="15">
        <f t="shared" si="668"/>
        <v>-1</v>
      </c>
      <c r="T3866">
        <v>0</v>
      </c>
      <c r="U3866" s="5" t="str">
        <f t="shared" si="669"/>
        <v>NA</v>
      </c>
      <c r="V3866" s="15">
        <f t="shared" si="670"/>
        <v>0</v>
      </c>
      <c r="W3866" s="15">
        <f t="shared" si="671"/>
        <v>0</v>
      </c>
      <c r="X3866" s="5">
        <f t="shared" si="672"/>
        <v>0</v>
      </c>
      <c r="Y3866" s="5">
        <f t="shared" si="673"/>
        <v>1.08</v>
      </c>
      <c r="Z3866" s="5">
        <f t="shared" si="674"/>
        <v>-1.26</v>
      </c>
      <c r="AA3866" s="5">
        <f t="shared" si="675"/>
        <v>0.11999999999999988</v>
      </c>
      <c r="AB3866" s="5">
        <f t="shared" si="676"/>
        <v>6.0000000000000053E-2</v>
      </c>
    </row>
    <row r="3867" spans="1:28" x14ac:dyDescent="0.55000000000000004">
      <c r="A3867" s="3" t="s">
        <v>63</v>
      </c>
      <c r="B3867" s="3" t="s">
        <v>6013</v>
      </c>
      <c r="C3867" t="s">
        <v>66</v>
      </c>
      <c r="D3867" s="3" t="s">
        <v>36</v>
      </c>
      <c r="E3867" s="3" t="s">
        <v>36</v>
      </c>
      <c r="F3867" s="3" t="s">
        <v>35</v>
      </c>
      <c r="G3867" s="5">
        <v>8.75</v>
      </c>
      <c r="H3867">
        <v>3</v>
      </c>
      <c r="I3867" s="5">
        <v>1.2</v>
      </c>
      <c r="J3867" s="5">
        <v>0.4</v>
      </c>
      <c r="K3867">
        <v>87</v>
      </c>
      <c r="L3867" s="15">
        <v>3.4482758620689703E-2</v>
      </c>
      <c r="M3867" s="13">
        <v>4.6735632183908002</v>
      </c>
      <c r="N3867" s="15">
        <v>0</v>
      </c>
      <c r="O3867" s="5">
        <v>0</v>
      </c>
      <c r="P3867" s="5">
        <v>0</v>
      </c>
      <c r="Q3867" s="5">
        <f t="shared" si="666"/>
        <v>1.2</v>
      </c>
      <c r="R3867" s="5">
        <f t="shared" si="667"/>
        <v>-1.2</v>
      </c>
      <c r="S3867" s="15">
        <f t="shared" si="668"/>
        <v>-1</v>
      </c>
      <c r="T3867">
        <v>0</v>
      </c>
      <c r="U3867" s="5" t="str">
        <f t="shared" si="669"/>
        <v>NA</v>
      </c>
      <c r="V3867" s="15">
        <f t="shared" si="670"/>
        <v>0</v>
      </c>
      <c r="W3867" s="15">
        <f t="shared" si="671"/>
        <v>0</v>
      </c>
      <c r="X3867" s="5">
        <f t="shared" si="672"/>
        <v>0</v>
      </c>
      <c r="Y3867" s="5">
        <f t="shared" si="673"/>
        <v>1.08</v>
      </c>
      <c r="Z3867" s="5">
        <f t="shared" si="674"/>
        <v>-1.26</v>
      </c>
      <c r="AA3867" s="5">
        <f t="shared" si="675"/>
        <v>0.11999999999999988</v>
      </c>
      <c r="AB3867" s="5">
        <f t="shared" si="676"/>
        <v>6.0000000000000053E-2</v>
      </c>
    </row>
    <row r="3868" spans="1:28" x14ac:dyDescent="0.55000000000000004">
      <c r="A3868" s="3" t="s">
        <v>63</v>
      </c>
      <c r="B3868" s="3" t="s">
        <v>6015</v>
      </c>
      <c r="C3868" t="s">
        <v>66</v>
      </c>
      <c r="D3868" s="3" t="s">
        <v>36</v>
      </c>
      <c r="E3868" s="3" t="s">
        <v>36</v>
      </c>
      <c r="F3868" s="3" t="s">
        <v>35</v>
      </c>
      <c r="G3868" s="5">
        <v>8.75</v>
      </c>
      <c r="H3868">
        <v>1</v>
      </c>
      <c r="I3868" s="5">
        <v>1.2</v>
      </c>
      <c r="J3868" s="5">
        <v>1.2</v>
      </c>
      <c r="K3868">
        <v>2</v>
      </c>
      <c r="L3868" s="15">
        <v>0.5</v>
      </c>
      <c r="M3868" s="13">
        <v>1</v>
      </c>
      <c r="N3868" s="15">
        <v>0</v>
      </c>
      <c r="O3868" s="5">
        <v>0</v>
      </c>
      <c r="P3868" s="5">
        <v>0</v>
      </c>
      <c r="Q3868" s="5">
        <f t="shared" si="666"/>
        <v>1.2</v>
      </c>
      <c r="R3868" s="5">
        <f t="shared" si="667"/>
        <v>-1.2</v>
      </c>
      <c r="S3868" s="15">
        <f t="shared" si="668"/>
        <v>-1</v>
      </c>
      <c r="T3868">
        <v>0</v>
      </c>
      <c r="U3868" s="5" t="str">
        <f t="shared" si="669"/>
        <v>NA</v>
      </c>
      <c r="V3868" s="15">
        <f t="shared" si="670"/>
        <v>0</v>
      </c>
      <c r="W3868" s="15">
        <f t="shared" si="671"/>
        <v>0</v>
      </c>
      <c r="X3868" s="5">
        <f t="shared" si="672"/>
        <v>0</v>
      </c>
      <c r="Y3868" s="5">
        <f t="shared" si="673"/>
        <v>1.08</v>
      </c>
      <c r="Z3868" s="5">
        <f t="shared" si="674"/>
        <v>-1.26</v>
      </c>
      <c r="AA3868" s="5">
        <f t="shared" si="675"/>
        <v>0.11999999999999988</v>
      </c>
      <c r="AB3868" s="5">
        <f t="shared" si="676"/>
        <v>6.0000000000000053E-2</v>
      </c>
    </row>
    <row r="3869" spans="1:28" x14ac:dyDescent="0.55000000000000004">
      <c r="A3869" s="3" t="s">
        <v>63</v>
      </c>
      <c r="B3869" s="3" t="s">
        <v>1176</v>
      </c>
      <c r="C3869" t="s">
        <v>31</v>
      </c>
      <c r="D3869" s="3" t="s">
        <v>36</v>
      </c>
      <c r="E3869" s="3" t="s">
        <v>36</v>
      </c>
      <c r="F3869" s="3" t="s">
        <v>35</v>
      </c>
      <c r="G3869" s="5">
        <v>8.75</v>
      </c>
      <c r="H3869">
        <v>5</v>
      </c>
      <c r="I3869" s="5">
        <v>1.2124999999999999</v>
      </c>
      <c r="J3869" s="5">
        <v>0.24249999999999999</v>
      </c>
      <c r="K3869">
        <v>2563</v>
      </c>
      <c r="L3869" s="15">
        <v>1.95083886071011E-3</v>
      </c>
      <c r="M3869" s="13">
        <v>3.9781896215372599</v>
      </c>
      <c r="N3869" s="15">
        <v>0</v>
      </c>
      <c r="O3869" s="5">
        <v>0</v>
      </c>
      <c r="P3869" s="5">
        <v>0</v>
      </c>
      <c r="Q3869" s="5">
        <f t="shared" si="666"/>
        <v>1.2124999999999999</v>
      </c>
      <c r="R3869" s="5">
        <f t="shared" si="667"/>
        <v>-1.2124999999999999</v>
      </c>
      <c r="S3869" s="15">
        <f t="shared" si="668"/>
        <v>-1</v>
      </c>
      <c r="T3869">
        <v>0</v>
      </c>
      <c r="U3869" s="5" t="str">
        <f t="shared" si="669"/>
        <v>NA</v>
      </c>
      <c r="V3869" s="15">
        <f t="shared" si="670"/>
        <v>0</v>
      </c>
      <c r="W3869" s="15">
        <f t="shared" si="671"/>
        <v>0</v>
      </c>
      <c r="X3869" s="5">
        <f t="shared" si="672"/>
        <v>0</v>
      </c>
      <c r="Y3869" s="5">
        <f t="shared" si="673"/>
        <v>1.0912500000000001</v>
      </c>
      <c r="Z3869" s="5">
        <f t="shared" si="674"/>
        <v>-1.2731250000000001</v>
      </c>
      <c r="AA3869" s="5">
        <f t="shared" si="675"/>
        <v>0.12124999999999986</v>
      </c>
      <c r="AB3869" s="5">
        <f t="shared" si="676"/>
        <v>6.0625000000000151E-2</v>
      </c>
    </row>
    <row r="3870" spans="1:28" x14ac:dyDescent="0.55000000000000004">
      <c r="A3870" s="3" t="s">
        <v>63</v>
      </c>
      <c r="B3870" s="3" t="s">
        <v>6018</v>
      </c>
      <c r="C3870" t="s">
        <v>66</v>
      </c>
      <c r="D3870" s="3" t="s">
        <v>36</v>
      </c>
      <c r="E3870" s="3" t="s">
        <v>36</v>
      </c>
      <c r="F3870" s="3" t="s">
        <v>35</v>
      </c>
      <c r="G3870" s="5">
        <v>8.75</v>
      </c>
      <c r="H3870">
        <v>1</v>
      </c>
      <c r="I3870" s="5">
        <v>1.25</v>
      </c>
      <c r="J3870" s="5">
        <v>1.25</v>
      </c>
      <c r="K3870">
        <v>307</v>
      </c>
      <c r="L3870" s="15">
        <v>3.2573289902280101E-3</v>
      </c>
      <c r="M3870" s="13">
        <v>1.1400651465798</v>
      </c>
      <c r="N3870" s="15">
        <v>0</v>
      </c>
      <c r="O3870" s="5">
        <v>0</v>
      </c>
      <c r="P3870" s="5">
        <v>0</v>
      </c>
      <c r="Q3870" s="5">
        <f t="shared" si="666"/>
        <v>1.25</v>
      </c>
      <c r="R3870" s="5">
        <f t="shared" si="667"/>
        <v>-1.25</v>
      </c>
      <c r="S3870" s="15">
        <f t="shared" si="668"/>
        <v>-1</v>
      </c>
      <c r="T3870">
        <v>0</v>
      </c>
      <c r="U3870" s="5" t="str">
        <f t="shared" si="669"/>
        <v>NA</v>
      </c>
      <c r="V3870" s="15">
        <f t="shared" si="670"/>
        <v>0</v>
      </c>
      <c r="W3870" s="15">
        <f t="shared" si="671"/>
        <v>0</v>
      </c>
      <c r="X3870" s="5">
        <f t="shared" si="672"/>
        <v>0</v>
      </c>
      <c r="Y3870" s="5">
        <f t="shared" si="673"/>
        <v>1.125</v>
      </c>
      <c r="Z3870" s="5">
        <f t="shared" si="674"/>
        <v>-1.3125</v>
      </c>
      <c r="AA3870" s="5">
        <f t="shared" si="675"/>
        <v>0.125</v>
      </c>
      <c r="AB3870" s="5">
        <f t="shared" si="676"/>
        <v>6.25E-2</v>
      </c>
    </row>
    <row r="3871" spans="1:28" x14ac:dyDescent="0.55000000000000004">
      <c r="A3871" s="3" t="s">
        <v>63</v>
      </c>
      <c r="B3871" s="3" t="s">
        <v>6020</v>
      </c>
      <c r="C3871" t="s">
        <v>66</v>
      </c>
      <c r="D3871" s="3" t="s">
        <v>36</v>
      </c>
      <c r="E3871" s="3" t="s">
        <v>36</v>
      </c>
      <c r="F3871" s="3" t="s">
        <v>35</v>
      </c>
      <c r="G3871" s="5">
        <v>8.75</v>
      </c>
      <c r="H3871">
        <v>1</v>
      </c>
      <c r="I3871" s="5">
        <v>1.2625</v>
      </c>
      <c r="J3871" s="5">
        <v>1.2625</v>
      </c>
      <c r="K3871">
        <v>6</v>
      </c>
      <c r="L3871" s="15">
        <v>0.16666666666666699</v>
      </c>
      <c r="M3871" s="13">
        <v>1</v>
      </c>
      <c r="N3871" s="15">
        <v>0</v>
      </c>
      <c r="O3871" s="5">
        <v>0</v>
      </c>
      <c r="P3871" s="5">
        <v>0</v>
      </c>
      <c r="Q3871" s="5">
        <f t="shared" si="666"/>
        <v>1.2625</v>
      </c>
      <c r="R3871" s="5">
        <f t="shared" si="667"/>
        <v>-1.2625</v>
      </c>
      <c r="S3871" s="15">
        <f t="shared" si="668"/>
        <v>-1</v>
      </c>
      <c r="T3871">
        <v>0</v>
      </c>
      <c r="U3871" s="5" t="str">
        <f t="shared" si="669"/>
        <v>NA</v>
      </c>
      <c r="V3871" s="15">
        <f t="shared" si="670"/>
        <v>0</v>
      </c>
      <c r="W3871" s="15">
        <f t="shared" si="671"/>
        <v>0</v>
      </c>
      <c r="X3871" s="5">
        <f t="shared" si="672"/>
        <v>0</v>
      </c>
      <c r="Y3871" s="5">
        <f t="shared" si="673"/>
        <v>1.13625</v>
      </c>
      <c r="Z3871" s="5">
        <f t="shared" si="674"/>
        <v>-1.3256250000000001</v>
      </c>
      <c r="AA3871" s="5">
        <f t="shared" si="675"/>
        <v>0.12624999999999997</v>
      </c>
      <c r="AB3871" s="5">
        <f t="shared" si="676"/>
        <v>6.3125000000000098E-2</v>
      </c>
    </row>
    <row r="3872" spans="1:28" x14ac:dyDescent="0.55000000000000004">
      <c r="A3872" s="3" t="s">
        <v>63</v>
      </c>
      <c r="B3872" s="3" t="s">
        <v>6022</v>
      </c>
      <c r="C3872" t="s">
        <v>66</v>
      </c>
      <c r="D3872" s="3" t="s">
        <v>36</v>
      </c>
      <c r="E3872" s="3" t="s">
        <v>36</v>
      </c>
      <c r="F3872" s="3" t="s">
        <v>35</v>
      </c>
      <c r="G3872" s="5">
        <v>8.75</v>
      </c>
      <c r="H3872">
        <v>1</v>
      </c>
      <c r="I3872" s="5">
        <v>1.2625</v>
      </c>
      <c r="J3872" s="5">
        <v>1.2625</v>
      </c>
      <c r="K3872">
        <v>717</v>
      </c>
      <c r="L3872" s="15">
        <v>1.39470013947001E-3</v>
      </c>
      <c r="M3872" s="13">
        <v>1.0160390516039099</v>
      </c>
      <c r="N3872" s="15">
        <v>0</v>
      </c>
      <c r="O3872" s="5">
        <v>0</v>
      </c>
      <c r="P3872" s="5">
        <v>0</v>
      </c>
      <c r="Q3872" s="5">
        <f t="shared" si="666"/>
        <v>1.2625</v>
      </c>
      <c r="R3872" s="5">
        <f t="shared" si="667"/>
        <v>-1.2625</v>
      </c>
      <c r="S3872" s="15">
        <f t="shared" si="668"/>
        <v>-1</v>
      </c>
      <c r="T3872">
        <v>0</v>
      </c>
      <c r="U3872" s="5" t="str">
        <f t="shared" si="669"/>
        <v>NA</v>
      </c>
      <c r="V3872" s="15">
        <f t="shared" si="670"/>
        <v>0</v>
      </c>
      <c r="W3872" s="15">
        <f t="shared" si="671"/>
        <v>0</v>
      </c>
      <c r="X3872" s="5">
        <f t="shared" si="672"/>
        <v>0</v>
      </c>
      <c r="Y3872" s="5">
        <f t="shared" si="673"/>
        <v>1.13625</v>
      </c>
      <c r="Z3872" s="5">
        <f t="shared" si="674"/>
        <v>-1.3256250000000001</v>
      </c>
      <c r="AA3872" s="5">
        <f t="shared" si="675"/>
        <v>0.12624999999999997</v>
      </c>
      <c r="AB3872" s="5">
        <f t="shared" si="676"/>
        <v>6.3125000000000098E-2</v>
      </c>
    </row>
    <row r="3873" spans="1:28" x14ac:dyDescent="0.55000000000000004">
      <c r="A3873" s="3" t="s">
        <v>63</v>
      </c>
      <c r="B3873" s="3" t="s">
        <v>6024</v>
      </c>
      <c r="C3873" t="s">
        <v>66</v>
      </c>
      <c r="D3873" s="3" t="s">
        <v>36</v>
      </c>
      <c r="E3873" s="3" t="s">
        <v>36</v>
      </c>
      <c r="F3873" s="3" t="s">
        <v>35</v>
      </c>
      <c r="G3873" s="5">
        <v>8.75</v>
      </c>
      <c r="H3873">
        <v>1</v>
      </c>
      <c r="I3873" s="5">
        <v>1.2625</v>
      </c>
      <c r="J3873" s="5">
        <v>1.2625</v>
      </c>
      <c r="K3873">
        <v>6</v>
      </c>
      <c r="L3873" s="15">
        <v>0.16666666666666699</v>
      </c>
      <c r="M3873" s="13">
        <v>1</v>
      </c>
      <c r="N3873" s="15">
        <v>0</v>
      </c>
      <c r="O3873" s="5">
        <v>0</v>
      </c>
      <c r="P3873" s="5">
        <v>0</v>
      </c>
      <c r="Q3873" s="5">
        <f t="shared" si="666"/>
        <v>1.2625</v>
      </c>
      <c r="R3873" s="5">
        <f t="shared" si="667"/>
        <v>-1.2625</v>
      </c>
      <c r="S3873" s="15">
        <f t="shared" si="668"/>
        <v>-1</v>
      </c>
      <c r="T3873">
        <v>0</v>
      </c>
      <c r="U3873" s="5" t="str">
        <f t="shared" si="669"/>
        <v>NA</v>
      </c>
      <c r="V3873" s="15">
        <f t="shared" si="670"/>
        <v>0</v>
      </c>
      <c r="W3873" s="15">
        <f t="shared" si="671"/>
        <v>0</v>
      </c>
      <c r="X3873" s="5">
        <f t="shared" si="672"/>
        <v>0</v>
      </c>
      <c r="Y3873" s="5">
        <f t="shared" si="673"/>
        <v>1.13625</v>
      </c>
      <c r="Z3873" s="5">
        <f t="shared" si="674"/>
        <v>-1.3256250000000001</v>
      </c>
      <c r="AA3873" s="5">
        <f t="shared" si="675"/>
        <v>0.12624999999999997</v>
      </c>
      <c r="AB3873" s="5">
        <f t="shared" si="676"/>
        <v>6.3125000000000098E-2</v>
      </c>
    </row>
    <row r="3874" spans="1:28" x14ac:dyDescent="0.55000000000000004">
      <c r="A3874" s="3" t="s">
        <v>63</v>
      </c>
      <c r="B3874" s="3" t="s">
        <v>746</v>
      </c>
      <c r="C3874" t="s">
        <v>66</v>
      </c>
      <c r="D3874" s="3" t="s">
        <v>36</v>
      </c>
      <c r="E3874" s="3" t="s">
        <v>36</v>
      </c>
      <c r="F3874" s="3" t="s">
        <v>35</v>
      </c>
      <c r="G3874" s="5">
        <v>8.75</v>
      </c>
      <c r="H3874">
        <v>7</v>
      </c>
      <c r="I3874" s="5">
        <v>1.27499995</v>
      </c>
      <c r="J3874" s="5">
        <v>0.18214285</v>
      </c>
      <c r="K3874">
        <v>12420</v>
      </c>
      <c r="L3874" s="15">
        <v>5.6360708534621603E-4</v>
      </c>
      <c r="M3874" s="13">
        <v>1.67499194847021</v>
      </c>
      <c r="N3874" s="15">
        <v>0</v>
      </c>
      <c r="O3874" s="5">
        <v>0</v>
      </c>
      <c r="P3874" s="5">
        <v>0</v>
      </c>
      <c r="Q3874" s="5">
        <f t="shared" si="666"/>
        <v>1.27499995</v>
      </c>
      <c r="R3874" s="5">
        <f t="shared" si="667"/>
        <v>-1.27499995</v>
      </c>
      <c r="S3874" s="15">
        <f t="shared" si="668"/>
        <v>-1</v>
      </c>
      <c r="T3874">
        <v>0</v>
      </c>
      <c r="U3874" s="5" t="str">
        <f t="shared" si="669"/>
        <v>NA</v>
      </c>
      <c r="V3874" s="15">
        <f t="shared" si="670"/>
        <v>0</v>
      </c>
      <c r="W3874" s="15">
        <f t="shared" si="671"/>
        <v>0</v>
      </c>
      <c r="X3874" s="5">
        <f t="shared" si="672"/>
        <v>0</v>
      </c>
      <c r="Y3874" s="5">
        <f t="shared" si="673"/>
        <v>1.147499955</v>
      </c>
      <c r="Z3874" s="5">
        <f t="shared" si="674"/>
        <v>-1.3387499475</v>
      </c>
      <c r="AA3874" s="5">
        <f t="shared" si="675"/>
        <v>0.12749999499999998</v>
      </c>
      <c r="AB3874" s="5">
        <f t="shared" si="676"/>
        <v>6.3749997499999989E-2</v>
      </c>
    </row>
    <row r="3875" spans="1:28" x14ac:dyDescent="0.55000000000000004">
      <c r="A3875" s="3" t="s">
        <v>63</v>
      </c>
      <c r="B3875" s="3" t="s">
        <v>1226</v>
      </c>
      <c r="C3875" t="s">
        <v>31</v>
      </c>
      <c r="D3875" s="3" t="s">
        <v>36</v>
      </c>
      <c r="E3875" s="3" t="s">
        <v>36</v>
      </c>
      <c r="F3875" s="3" t="s">
        <v>35</v>
      </c>
      <c r="G3875" s="5">
        <v>8.75</v>
      </c>
      <c r="H3875">
        <v>2</v>
      </c>
      <c r="I3875" s="5">
        <v>1.2749999999999999</v>
      </c>
      <c r="J3875" s="5">
        <v>0.63749999999999996</v>
      </c>
      <c r="K3875">
        <v>1186</v>
      </c>
      <c r="L3875" s="15">
        <v>1.6863406408094399E-3</v>
      </c>
      <c r="M3875" s="13">
        <v>1.43111298482293</v>
      </c>
      <c r="N3875" s="15">
        <v>0</v>
      </c>
      <c r="O3875" s="5">
        <v>0</v>
      </c>
      <c r="P3875" s="5">
        <v>0</v>
      </c>
      <c r="Q3875" s="5">
        <f t="shared" si="666"/>
        <v>1.2749999999999999</v>
      </c>
      <c r="R3875" s="5">
        <f t="shared" si="667"/>
        <v>-1.2749999999999999</v>
      </c>
      <c r="S3875" s="15">
        <f t="shared" si="668"/>
        <v>-1</v>
      </c>
      <c r="T3875">
        <v>0</v>
      </c>
      <c r="U3875" s="5" t="str">
        <f t="shared" si="669"/>
        <v>NA</v>
      </c>
      <c r="V3875" s="15">
        <f t="shared" si="670"/>
        <v>0</v>
      </c>
      <c r="W3875" s="15">
        <f t="shared" si="671"/>
        <v>0</v>
      </c>
      <c r="X3875" s="5">
        <f t="shared" si="672"/>
        <v>0</v>
      </c>
      <c r="Y3875" s="5">
        <f t="shared" si="673"/>
        <v>1.1475</v>
      </c>
      <c r="Z3875" s="5">
        <f t="shared" si="674"/>
        <v>-1.3387499999999999</v>
      </c>
      <c r="AA3875" s="5">
        <f t="shared" si="675"/>
        <v>0.12749999999999995</v>
      </c>
      <c r="AB3875" s="5">
        <f t="shared" si="676"/>
        <v>6.3749999999999973E-2</v>
      </c>
    </row>
    <row r="3876" spans="1:28" x14ac:dyDescent="0.55000000000000004">
      <c r="A3876" s="3" t="s">
        <v>63</v>
      </c>
      <c r="B3876" s="3" t="s">
        <v>4634</v>
      </c>
      <c r="C3876" t="s">
        <v>66</v>
      </c>
      <c r="D3876" s="3" t="s">
        <v>36</v>
      </c>
      <c r="E3876" s="3" t="s">
        <v>36</v>
      </c>
      <c r="F3876" s="3" t="s">
        <v>35</v>
      </c>
      <c r="G3876" s="5">
        <v>8.75</v>
      </c>
      <c r="H3876">
        <v>2</v>
      </c>
      <c r="I3876" s="5">
        <v>1.2875000000000001</v>
      </c>
      <c r="J3876" s="5">
        <v>0.64375000000000004</v>
      </c>
      <c r="K3876">
        <v>270</v>
      </c>
      <c r="L3876" s="15">
        <v>7.4074074074074094E-3</v>
      </c>
      <c r="M3876" s="13">
        <v>1.04814814814815</v>
      </c>
      <c r="N3876" s="15">
        <v>0</v>
      </c>
      <c r="O3876" s="5">
        <v>0</v>
      </c>
      <c r="P3876" s="5">
        <v>0</v>
      </c>
      <c r="Q3876" s="5">
        <f t="shared" si="666"/>
        <v>1.2875000000000001</v>
      </c>
      <c r="R3876" s="5">
        <f t="shared" si="667"/>
        <v>-1.2875000000000001</v>
      </c>
      <c r="S3876" s="15">
        <f t="shared" si="668"/>
        <v>-1</v>
      </c>
      <c r="T3876">
        <v>0</v>
      </c>
      <c r="U3876" s="5" t="str">
        <f t="shared" si="669"/>
        <v>NA</v>
      </c>
      <c r="V3876" s="15">
        <f t="shared" si="670"/>
        <v>0</v>
      </c>
      <c r="W3876" s="15">
        <f t="shared" si="671"/>
        <v>0</v>
      </c>
      <c r="X3876" s="5">
        <f t="shared" si="672"/>
        <v>0</v>
      </c>
      <c r="Y3876" s="5">
        <f t="shared" si="673"/>
        <v>1.1587500000000002</v>
      </c>
      <c r="Z3876" s="5">
        <f t="shared" si="674"/>
        <v>-1.3518750000000002</v>
      </c>
      <c r="AA3876" s="5">
        <f t="shared" si="675"/>
        <v>0.12874999999999992</v>
      </c>
      <c r="AB3876" s="5">
        <f t="shared" si="676"/>
        <v>6.4375000000000071E-2</v>
      </c>
    </row>
    <row r="3877" spans="1:28" x14ac:dyDescent="0.55000000000000004">
      <c r="A3877" s="3" t="s">
        <v>63</v>
      </c>
      <c r="B3877" s="3" t="s">
        <v>6029</v>
      </c>
      <c r="C3877" t="s">
        <v>66</v>
      </c>
      <c r="D3877" s="3" t="s">
        <v>36</v>
      </c>
      <c r="E3877" s="3" t="s">
        <v>36</v>
      </c>
      <c r="F3877" s="3" t="s">
        <v>35</v>
      </c>
      <c r="G3877" s="5">
        <v>8.75</v>
      </c>
      <c r="H3877">
        <v>1</v>
      </c>
      <c r="I3877" s="5">
        <v>1.3125</v>
      </c>
      <c r="J3877" s="5">
        <v>1.3125</v>
      </c>
      <c r="K3877">
        <v>247</v>
      </c>
      <c r="L3877" s="15">
        <v>4.0485829959514205E-3</v>
      </c>
      <c r="M3877" s="13">
        <v>1.2064777327935201</v>
      </c>
      <c r="N3877" s="15">
        <v>0</v>
      </c>
      <c r="O3877" s="5">
        <v>0</v>
      </c>
      <c r="P3877" s="5">
        <v>0</v>
      </c>
      <c r="Q3877" s="5">
        <f t="shared" si="666"/>
        <v>1.3125</v>
      </c>
      <c r="R3877" s="5">
        <f t="shared" si="667"/>
        <v>-1.3125</v>
      </c>
      <c r="S3877" s="15">
        <f t="shared" si="668"/>
        <v>-1</v>
      </c>
      <c r="T3877">
        <v>0</v>
      </c>
      <c r="U3877" s="5" t="str">
        <f t="shared" si="669"/>
        <v>NA</v>
      </c>
      <c r="V3877" s="15">
        <f t="shared" si="670"/>
        <v>0</v>
      </c>
      <c r="W3877" s="15">
        <f t="shared" si="671"/>
        <v>0</v>
      </c>
      <c r="X3877" s="5">
        <f t="shared" si="672"/>
        <v>0</v>
      </c>
      <c r="Y3877" s="5">
        <f t="shared" si="673"/>
        <v>1.1812500000000001</v>
      </c>
      <c r="Z3877" s="5">
        <f t="shared" si="674"/>
        <v>-1.378125</v>
      </c>
      <c r="AA3877" s="5">
        <f t="shared" si="675"/>
        <v>0.13124999999999987</v>
      </c>
      <c r="AB3877" s="5">
        <f t="shared" si="676"/>
        <v>6.5625000000000044E-2</v>
      </c>
    </row>
    <row r="3878" spans="1:28" x14ac:dyDescent="0.55000000000000004">
      <c r="A3878" s="3" t="s">
        <v>63</v>
      </c>
      <c r="B3878" s="3" t="s">
        <v>6031</v>
      </c>
      <c r="C3878" t="s">
        <v>66</v>
      </c>
      <c r="D3878" s="3" t="s">
        <v>36</v>
      </c>
      <c r="E3878" s="3" t="s">
        <v>36</v>
      </c>
      <c r="F3878" s="3" t="s">
        <v>35</v>
      </c>
      <c r="G3878" s="5">
        <v>8.75</v>
      </c>
      <c r="H3878">
        <v>1</v>
      </c>
      <c r="I3878" s="5">
        <v>1.325</v>
      </c>
      <c r="J3878" s="5">
        <v>1.325</v>
      </c>
      <c r="K3878">
        <v>83</v>
      </c>
      <c r="L3878" s="15">
        <v>1.20481927710843E-2</v>
      </c>
      <c r="M3878" s="13">
        <v>1.9674698795180701</v>
      </c>
      <c r="N3878" s="15">
        <v>0</v>
      </c>
      <c r="O3878" s="5">
        <v>0</v>
      </c>
      <c r="P3878" s="5">
        <v>0</v>
      </c>
      <c r="Q3878" s="5">
        <f t="shared" si="666"/>
        <v>1.325</v>
      </c>
      <c r="R3878" s="5">
        <f t="shared" si="667"/>
        <v>-1.325</v>
      </c>
      <c r="S3878" s="15">
        <f t="shared" si="668"/>
        <v>-1</v>
      </c>
      <c r="T3878">
        <v>0</v>
      </c>
      <c r="U3878" s="5" t="str">
        <f t="shared" si="669"/>
        <v>NA</v>
      </c>
      <c r="V3878" s="15">
        <f t="shared" si="670"/>
        <v>0</v>
      </c>
      <c r="W3878" s="15">
        <f t="shared" si="671"/>
        <v>0</v>
      </c>
      <c r="X3878" s="5">
        <f t="shared" si="672"/>
        <v>0</v>
      </c>
      <c r="Y3878" s="5">
        <f t="shared" si="673"/>
        <v>1.1924999999999999</v>
      </c>
      <c r="Z3878" s="5">
        <f t="shared" si="674"/>
        <v>-1.3912500000000001</v>
      </c>
      <c r="AA3878" s="5">
        <f t="shared" si="675"/>
        <v>0.13250000000000006</v>
      </c>
      <c r="AB3878" s="5">
        <f t="shared" si="676"/>
        <v>6.6250000000000142E-2</v>
      </c>
    </row>
    <row r="3879" spans="1:28" x14ac:dyDescent="0.55000000000000004">
      <c r="A3879" s="3" t="s">
        <v>63</v>
      </c>
      <c r="B3879" s="3" t="s">
        <v>2462</v>
      </c>
      <c r="C3879" t="s">
        <v>31</v>
      </c>
      <c r="D3879" s="3" t="s">
        <v>36</v>
      </c>
      <c r="E3879" s="3" t="s">
        <v>36</v>
      </c>
      <c r="F3879" s="3" t="s">
        <v>35</v>
      </c>
      <c r="G3879" s="5">
        <v>8.75</v>
      </c>
      <c r="H3879">
        <v>1</v>
      </c>
      <c r="I3879" s="5">
        <v>1.325</v>
      </c>
      <c r="J3879" s="5">
        <v>1.325</v>
      </c>
      <c r="K3879">
        <v>134</v>
      </c>
      <c r="L3879" s="15">
        <v>7.4626865671641798E-3</v>
      </c>
      <c r="M3879" s="13">
        <v>2.22238805970149</v>
      </c>
      <c r="N3879" s="15">
        <v>0</v>
      </c>
      <c r="O3879" s="5">
        <v>0</v>
      </c>
      <c r="P3879" s="5">
        <v>0</v>
      </c>
      <c r="Q3879" s="5">
        <f t="shared" si="666"/>
        <v>1.325</v>
      </c>
      <c r="R3879" s="5">
        <f t="shared" si="667"/>
        <v>-1.325</v>
      </c>
      <c r="S3879" s="15">
        <f t="shared" si="668"/>
        <v>-1</v>
      </c>
      <c r="T3879">
        <v>0</v>
      </c>
      <c r="U3879" s="5" t="str">
        <f t="shared" si="669"/>
        <v>NA</v>
      </c>
      <c r="V3879" s="15">
        <f t="shared" si="670"/>
        <v>0</v>
      </c>
      <c r="W3879" s="15">
        <f t="shared" si="671"/>
        <v>0</v>
      </c>
      <c r="X3879" s="5">
        <f t="shared" si="672"/>
        <v>0</v>
      </c>
      <c r="Y3879" s="5">
        <f t="shared" si="673"/>
        <v>1.1924999999999999</v>
      </c>
      <c r="Z3879" s="5">
        <f t="shared" si="674"/>
        <v>-1.3912500000000001</v>
      </c>
      <c r="AA3879" s="5">
        <f t="shared" si="675"/>
        <v>0.13250000000000006</v>
      </c>
      <c r="AB3879" s="5">
        <f t="shared" si="676"/>
        <v>6.6250000000000142E-2</v>
      </c>
    </row>
    <row r="3880" spans="1:28" x14ac:dyDescent="0.55000000000000004">
      <c r="A3880" s="3" t="s">
        <v>63</v>
      </c>
      <c r="B3880" s="3" t="s">
        <v>6034</v>
      </c>
      <c r="C3880" t="s">
        <v>66</v>
      </c>
      <c r="D3880" s="3" t="s">
        <v>36</v>
      </c>
      <c r="E3880" s="3" t="s">
        <v>36</v>
      </c>
      <c r="F3880" s="3" t="s">
        <v>35</v>
      </c>
      <c r="G3880" s="5">
        <v>8.75</v>
      </c>
      <c r="H3880">
        <v>1</v>
      </c>
      <c r="I3880" s="5">
        <v>1.3374999999999999</v>
      </c>
      <c r="J3880" s="5">
        <v>1.3374999999999999</v>
      </c>
      <c r="K3880">
        <v>159</v>
      </c>
      <c r="L3880" s="15">
        <v>6.2893081761006301E-3</v>
      </c>
      <c r="M3880" s="13">
        <v>1.6603773584905701</v>
      </c>
      <c r="N3880" s="15">
        <v>0</v>
      </c>
      <c r="O3880" s="5">
        <v>0</v>
      </c>
      <c r="P3880" s="5">
        <v>0</v>
      </c>
      <c r="Q3880" s="5">
        <f t="shared" si="666"/>
        <v>1.3374999999999999</v>
      </c>
      <c r="R3880" s="5">
        <f t="shared" si="667"/>
        <v>-1.3374999999999999</v>
      </c>
      <c r="S3880" s="15">
        <f t="shared" si="668"/>
        <v>-1</v>
      </c>
      <c r="T3880">
        <v>0</v>
      </c>
      <c r="U3880" s="5" t="str">
        <f t="shared" si="669"/>
        <v>NA</v>
      </c>
      <c r="V3880" s="15">
        <f t="shared" si="670"/>
        <v>0</v>
      </c>
      <c r="W3880" s="15">
        <f t="shared" si="671"/>
        <v>0</v>
      </c>
      <c r="X3880" s="5">
        <f t="shared" si="672"/>
        <v>0</v>
      </c>
      <c r="Y3880" s="5">
        <f t="shared" si="673"/>
        <v>1.2037499999999999</v>
      </c>
      <c r="Z3880" s="5">
        <f t="shared" si="674"/>
        <v>-1.4043749999999999</v>
      </c>
      <c r="AA3880" s="5">
        <f t="shared" si="675"/>
        <v>0.13375000000000004</v>
      </c>
      <c r="AB3880" s="5">
        <f t="shared" si="676"/>
        <v>6.6875000000000018E-2</v>
      </c>
    </row>
    <row r="3881" spans="1:28" x14ac:dyDescent="0.55000000000000004">
      <c r="A3881" s="3" t="s">
        <v>63</v>
      </c>
      <c r="B3881" s="3" t="s">
        <v>6036</v>
      </c>
      <c r="C3881" t="s">
        <v>66</v>
      </c>
      <c r="D3881" s="3" t="s">
        <v>36</v>
      </c>
      <c r="E3881" s="3" t="s">
        <v>36</v>
      </c>
      <c r="F3881" s="3" t="s">
        <v>35</v>
      </c>
      <c r="G3881" s="5">
        <v>8.75</v>
      </c>
      <c r="H3881">
        <v>1</v>
      </c>
      <c r="I3881" s="5">
        <v>1.425</v>
      </c>
      <c r="J3881" s="5">
        <v>1.425</v>
      </c>
      <c r="K3881">
        <v>32</v>
      </c>
      <c r="L3881" s="15">
        <v>3.125E-2</v>
      </c>
      <c r="M3881" s="13">
        <v>1.2562500000000001</v>
      </c>
      <c r="N3881" s="15">
        <v>0</v>
      </c>
      <c r="O3881" s="5">
        <v>0</v>
      </c>
      <c r="P3881" s="5">
        <v>0</v>
      </c>
      <c r="Q3881" s="5">
        <f t="shared" si="666"/>
        <v>1.425</v>
      </c>
      <c r="R3881" s="5">
        <f t="shared" si="667"/>
        <v>-1.425</v>
      </c>
      <c r="S3881" s="15">
        <f t="shared" si="668"/>
        <v>-1</v>
      </c>
      <c r="T3881">
        <v>0</v>
      </c>
      <c r="U3881" s="5" t="str">
        <f t="shared" si="669"/>
        <v>NA</v>
      </c>
      <c r="V3881" s="15">
        <f t="shared" si="670"/>
        <v>0</v>
      </c>
      <c r="W3881" s="15">
        <f t="shared" si="671"/>
        <v>0</v>
      </c>
      <c r="X3881" s="5">
        <f t="shared" si="672"/>
        <v>0</v>
      </c>
      <c r="Y3881" s="5">
        <f t="shared" si="673"/>
        <v>1.2825</v>
      </c>
      <c r="Z3881" s="5">
        <f t="shared" si="674"/>
        <v>-1.4962500000000001</v>
      </c>
      <c r="AA3881" s="5">
        <f t="shared" si="675"/>
        <v>0.14250000000000007</v>
      </c>
      <c r="AB3881" s="5">
        <f t="shared" si="676"/>
        <v>7.1250000000000036E-2</v>
      </c>
    </row>
    <row r="3882" spans="1:28" x14ac:dyDescent="0.55000000000000004">
      <c r="A3882" s="3" t="s">
        <v>63</v>
      </c>
      <c r="B3882" s="3" t="s">
        <v>1088</v>
      </c>
      <c r="C3882" t="s">
        <v>31</v>
      </c>
      <c r="D3882" s="3" t="s">
        <v>36</v>
      </c>
      <c r="E3882" s="3" t="s">
        <v>36</v>
      </c>
      <c r="F3882" s="3" t="s">
        <v>35</v>
      </c>
      <c r="G3882" s="5">
        <v>8.75</v>
      </c>
      <c r="H3882">
        <v>5</v>
      </c>
      <c r="I3882" s="5">
        <v>1.425</v>
      </c>
      <c r="J3882" s="5">
        <v>0.28499999999999998</v>
      </c>
      <c r="K3882">
        <v>743</v>
      </c>
      <c r="L3882" s="15">
        <v>6.7294751009421292E-3</v>
      </c>
      <c r="M3882" s="13">
        <v>3.18842530282638</v>
      </c>
      <c r="N3882" s="15">
        <v>0</v>
      </c>
      <c r="O3882" s="5">
        <v>0</v>
      </c>
      <c r="P3882" s="5">
        <v>0</v>
      </c>
      <c r="Q3882" s="5">
        <f t="shared" si="666"/>
        <v>1.425</v>
      </c>
      <c r="R3882" s="5">
        <f t="shared" si="667"/>
        <v>-1.425</v>
      </c>
      <c r="S3882" s="15">
        <f t="shared" si="668"/>
        <v>-1</v>
      </c>
      <c r="T3882">
        <v>0</v>
      </c>
      <c r="U3882" s="5" t="str">
        <f t="shared" si="669"/>
        <v>NA</v>
      </c>
      <c r="V3882" s="15">
        <f t="shared" si="670"/>
        <v>0</v>
      </c>
      <c r="W3882" s="15">
        <f t="shared" si="671"/>
        <v>0</v>
      </c>
      <c r="X3882" s="5">
        <f t="shared" si="672"/>
        <v>0</v>
      </c>
      <c r="Y3882" s="5">
        <f t="shared" si="673"/>
        <v>1.2825</v>
      </c>
      <c r="Z3882" s="5">
        <f t="shared" si="674"/>
        <v>-1.4962500000000001</v>
      </c>
      <c r="AA3882" s="5">
        <f t="shared" si="675"/>
        <v>0.14250000000000007</v>
      </c>
      <c r="AB3882" s="5">
        <f t="shared" si="676"/>
        <v>7.1250000000000036E-2</v>
      </c>
    </row>
    <row r="3883" spans="1:28" x14ac:dyDescent="0.55000000000000004">
      <c r="A3883" s="3" t="s">
        <v>63</v>
      </c>
      <c r="B3883" s="3" t="s">
        <v>503</v>
      </c>
      <c r="C3883" t="s">
        <v>31</v>
      </c>
      <c r="D3883" s="3" t="s">
        <v>36</v>
      </c>
      <c r="E3883" s="3" t="s">
        <v>36</v>
      </c>
      <c r="F3883" s="3" t="s">
        <v>35</v>
      </c>
      <c r="G3883" s="5">
        <v>8.75</v>
      </c>
      <c r="H3883">
        <v>3</v>
      </c>
      <c r="I3883" s="5">
        <v>1.487499975</v>
      </c>
      <c r="J3883" s="5">
        <v>0.49583332499999999</v>
      </c>
      <c r="K3883">
        <v>434</v>
      </c>
      <c r="L3883" s="15">
        <v>6.9124423963133593E-3</v>
      </c>
      <c r="M3883" s="13">
        <v>1.31566820276498</v>
      </c>
      <c r="N3883" s="15">
        <v>0</v>
      </c>
      <c r="O3883" s="5">
        <v>0</v>
      </c>
      <c r="P3883" s="5">
        <v>0</v>
      </c>
      <c r="Q3883" s="5">
        <f t="shared" si="666"/>
        <v>1.487499975</v>
      </c>
      <c r="R3883" s="5">
        <f t="shared" si="667"/>
        <v>-1.487499975</v>
      </c>
      <c r="S3883" s="15">
        <f t="shared" si="668"/>
        <v>-1</v>
      </c>
      <c r="T3883">
        <v>0</v>
      </c>
      <c r="U3883" s="5" t="str">
        <f t="shared" si="669"/>
        <v>NA</v>
      </c>
      <c r="V3883" s="15">
        <f t="shared" si="670"/>
        <v>0</v>
      </c>
      <c r="W3883" s="15">
        <f t="shared" si="671"/>
        <v>0</v>
      </c>
      <c r="X3883" s="5">
        <f t="shared" si="672"/>
        <v>0</v>
      </c>
      <c r="Y3883" s="5">
        <f t="shared" si="673"/>
        <v>1.3387499775</v>
      </c>
      <c r="Z3883" s="5">
        <f t="shared" si="674"/>
        <v>-1.56187497375</v>
      </c>
      <c r="AA3883" s="5">
        <f t="shared" si="675"/>
        <v>0.14874999749999995</v>
      </c>
      <c r="AB3883" s="5">
        <f t="shared" si="676"/>
        <v>7.4374998749999977E-2</v>
      </c>
    </row>
    <row r="3884" spans="1:28" x14ac:dyDescent="0.55000000000000004">
      <c r="A3884" s="3" t="s">
        <v>63</v>
      </c>
      <c r="B3884" s="3" t="s">
        <v>6040</v>
      </c>
      <c r="C3884" t="s">
        <v>66</v>
      </c>
      <c r="D3884" s="3" t="s">
        <v>36</v>
      </c>
      <c r="E3884" s="3" t="s">
        <v>36</v>
      </c>
      <c r="F3884" s="3" t="s">
        <v>35</v>
      </c>
      <c r="G3884" s="5">
        <v>8.75</v>
      </c>
      <c r="H3884">
        <v>1</v>
      </c>
      <c r="I3884" s="5">
        <v>1.575</v>
      </c>
      <c r="J3884" s="5">
        <v>1.575</v>
      </c>
      <c r="K3884">
        <v>4</v>
      </c>
      <c r="L3884" s="15">
        <v>0.25</v>
      </c>
      <c r="M3884" s="13">
        <v>1</v>
      </c>
      <c r="N3884" s="15">
        <v>0</v>
      </c>
      <c r="O3884" s="5">
        <v>0</v>
      </c>
      <c r="P3884" s="5">
        <v>0</v>
      </c>
      <c r="Q3884" s="5">
        <f t="shared" si="666"/>
        <v>1.575</v>
      </c>
      <c r="R3884" s="5">
        <f t="shared" si="667"/>
        <v>-1.575</v>
      </c>
      <c r="S3884" s="15">
        <f t="shared" si="668"/>
        <v>-1</v>
      </c>
      <c r="T3884">
        <v>0</v>
      </c>
      <c r="U3884" s="5" t="str">
        <f t="shared" si="669"/>
        <v>NA</v>
      </c>
      <c r="V3884" s="15">
        <f t="shared" si="670"/>
        <v>0</v>
      </c>
      <c r="W3884" s="15">
        <f t="shared" si="671"/>
        <v>0</v>
      </c>
      <c r="X3884" s="5">
        <f t="shared" si="672"/>
        <v>0</v>
      </c>
      <c r="Y3884" s="5">
        <f t="shared" si="673"/>
        <v>1.4175</v>
      </c>
      <c r="Z3884" s="5">
        <f t="shared" si="674"/>
        <v>-1.6537500000000001</v>
      </c>
      <c r="AA3884" s="5">
        <f t="shared" si="675"/>
        <v>0.15749999999999997</v>
      </c>
      <c r="AB3884" s="5">
        <f t="shared" si="676"/>
        <v>7.8750000000000098E-2</v>
      </c>
    </row>
    <row r="3885" spans="1:28" x14ac:dyDescent="0.55000000000000004">
      <c r="A3885" s="3" t="s">
        <v>63</v>
      </c>
      <c r="B3885" s="3" t="s">
        <v>6042</v>
      </c>
      <c r="C3885" t="s">
        <v>66</v>
      </c>
      <c r="D3885" s="3" t="s">
        <v>36</v>
      </c>
      <c r="E3885" s="3" t="s">
        <v>36</v>
      </c>
      <c r="F3885" s="3" t="s">
        <v>35</v>
      </c>
      <c r="G3885" s="5">
        <v>8.75</v>
      </c>
      <c r="H3885">
        <v>3</v>
      </c>
      <c r="I3885" s="5">
        <v>1.6624999874999999</v>
      </c>
      <c r="J3885" s="5">
        <v>0.55416666250000002</v>
      </c>
      <c r="K3885">
        <v>1858</v>
      </c>
      <c r="L3885" s="15">
        <v>1.61463939720129E-3</v>
      </c>
      <c r="M3885" s="13">
        <v>2.37201291711518</v>
      </c>
      <c r="N3885" s="15">
        <v>0</v>
      </c>
      <c r="O3885" s="5">
        <v>0</v>
      </c>
      <c r="P3885" s="5">
        <v>0</v>
      </c>
      <c r="Q3885" s="5">
        <f t="shared" si="666"/>
        <v>1.6624999874999999</v>
      </c>
      <c r="R3885" s="5">
        <f t="shared" si="667"/>
        <v>-1.6624999874999999</v>
      </c>
      <c r="S3885" s="15">
        <f t="shared" si="668"/>
        <v>-1</v>
      </c>
      <c r="T3885">
        <v>0</v>
      </c>
      <c r="U3885" s="5" t="str">
        <f t="shared" si="669"/>
        <v>NA</v>
      </c>
      <c r="V3885" s="15">
        <f t="shared" si="670"/>
        <v>0</v>
      </c>
      <c r="W3885" s="15">
        <f t="shared" si="671"/>
        <v>0</v>
      </c>
      <c r="X3885" s="5">
        <f t="shared" si="672"/>
        <v>0</v>
      </c>
      <c r="Y3885" s="5">
        <f t="shared" si="673"/>
        <v>1.49624998875</v>
      </c>
      <c r="Z3885" s="5">
        <f t="shared" si="674"/>
        <v>-1.745624986875</v>
      </c>
      <c r="AA3885" s="5">
        <f t="shared" si="675"/>
        <v>0.16624999874999991</v>
      </c>
      <c r="AB3885" s="5">
        <f t="shared" si="676"/>
        <v>8.3124999375000064E-2</v>
      </c>
    </row>
    <row r="3886" spans="1:28" x14ac:dyDescent="0.55000000000000004">
      <c r="A3886" s="3" t="s">
        <v>63</v>
      </c>
      <c r="B3886" s="3" t="s">
        <v>6044</v>
      </c>
      <c r="C3886" t="s">
        <v>66</v>
      </c>
      <c r="D3886" s="3" t="s">
        <v>36</v>
      </c>
      <c r="E3886" s="3" t="s">
        <v>36</v>
      </c>
      <c r="F3886" s="3" t="s">
        <v>35</v>
      </c>
      <c r="G3886" s="5">
        <v>8.75</v>
      </c>
      <c r="H3886">
        <v>4</v>
      </c>
      <c r="I3886" s="5">
        <v>1.7375</v>
      </c>
      <c r="J3886" s="5">
        <v>0.43437500000000001</v>
      </c>
      <c r="K3886">
        <v>232</v>
      </c>
      <c r="L3886" s="15">
        <v>1.72413793103448E-2</v>
      </c>
      <c r="M3886" s="13">
        <v>1.5120689655172399</v>
      </c>
      <c r="N3886" s="15">
        <v>0</v>
      </c>
      <c r="O3886" s="5">
        <v>0</v>
      </c>
      <c r="P3886" s="5">
        <v>0</v>
      </c>
      <c r="Q3886" s="5">
        <f t="shared" si="666"/>
        <v>1.7375</v>
      </c>
      <c r="R3886" s="5">
        <f t="shared" si="667"/>
        <v>-1.7375</v>
      </c>
      <c r="S3886" s="15">
        <f t="shared" si="668"/>
        <v>-1</v>
      </c>
      <c r="T3886">
        <v>0</v>
      </c>
      <c r="U3886" s="5" t="str">
        <f t="shared" si="669"/>
        <v>NA</v>
      </c>
      <c r="V3886" s="15">
        <f t="shared" si="670"/>
        <v>0</v>
      </c>
      <c r="W3886" s="15">
        <f t="shared" si="671"/>
        <v>0</v>
      </c>
      <c r="X3886" s="5">
        <f t="shared" si="672"/>
        <v>0</v>
      </c>
      <c r="Y3886" s="5">
        <f t="shared" si="673"/>
        <v>1.56375</v>
      </c>
      <c r="Z3886" s="5">
        <f t="shared" si="674"/>
        <v>-1.8243750000000001</v>
      </c>
      <c r="AA3886" s="5">
        <f t="shared" si="675"/>
        <v>0.17375000000000007</v>
      </c>
      <c r="AB3886" s="5">
        <f t="shared" si="676"/>
        <v>8.6875000000000036E-2</v>
      </c>
    </row>
    <row r="3887" spans="1:28" x14ac:dyDescent="0.55000000000000004">
      <c r="A3887" s="3" t="s">
        <v>63</v>
      </c>
      <c r="B3887" s="3" t="s">
        <v>6046</v>
      </c>
      <c r="C3887" t="s">
        <v>66</v>
      </c>
      <c r="D3887" s="3" t="s">
        <v>36</v>
      </c>
      <c r="E3887" s="3" t="s">
        <v>36</v>
      </c>
      <c r="F3887" s="3" t="s">
        <v>35</v>
      </c>
      <c r="G3887" s="5">
        <v>8.75</v>
      </c>
      <c r="H3887">
        <v>3</v>
      </c>
      <c r="I3887" s="5">
        <v>1.7625</v>
      </c>
      <c r="J3887" s="5">
        <v>0.58750000000000002</v>
      </c>
      <c r="K3887">
        <v>437</v>
      </c>
      <c r="L3887" s="15">
        <v>6.8649885583523997E-3</v>
      </c>
      <c r="M3887" s="13">
        <v>1.25377574370709</v>
      </c>
      <c r="N3887" s="15">
        <v>0</v>
      </c>
      <c r="O3887" s="5">
        <v>0</v>
      </c>
      <c r="P3887" s="5">
        <v>0</v>
      </c>
      <c r="Q3887" s="5">
        <f t="shared" si="666"/>
        <v>1.7625</v>
      </c>
      <c r="R3887" s="5">
        <f t="shared" si="667"/>
        <v>-1.7625</v>
      </c>
      <c r="S3887" s="15">
        <f t="shared" si="668"/>
        <v>-1</v>
      </c>
      <c r="T3887">
        <v>0</v>
      </c>
      <c r="U3887" s="5" t="str">
        <f t="shared" si="669"/>
        <v>NA</v>
      </c>
      <c r="V3887" s="15">
        <f t="shared" si="670"/>
        <v>0</v>
      </c>
      <c r="W3887" s="15">
        <f t="shared" si="671"/>
        <v>0</v>
      </c>
      <c r="X3887" s="5">
        <f t="shared" si="672"/>
        <v>0</v>
      </c>
      <c r="Y3887" s="5">
        <f t="shared" si="673"/>
        <v>1.5862499999999999</v>
      </c>
      <c r="Z3887" s="5">
        <f t="shared" si="674"/>
        <v>-1.850625</v>
      </c>
      <c r="AA3887" s="5">
        <f t="shared" si="675"/>
        <v>0.17625000000000002</v>
      </c>
      <c r="AB3887" s="5">
        <f t="shared" si="676"/>
        <v>8.8125000000000009E-2</v>
      </c>
    </row>
    <row r="3888" spans="1:28" x14ac:dyDescent="0.55000000000000004">
      <c r="A3888" s="3" t="s">
        <v>63</v>
      </c>
      <c r="B3888" s="3" t="s">
        <v>6048</v>
      </c>
      <c r="C3888" t="s">
        <v>31</v>
      </c>
      <c r="D3888" s="3" t="s">
        <v>36</v>
      </c>
      <c r="E3888" s="3" t="s">
        <v>36</v>
      </c>
      <c r="F3888" s="3" t="s">
        <v>35</v>
      </c>
      <c r="G3888" s="5">
        <v>8.75</v>
      </c>
      <c r="H3888">
        <v>4</v>
      </c>
      <c r="I3888" s="5">
        <v>1.7875000000000001</v>
      </c>
      <c r="J3888" s="5">
        <v>0.44687500000000002</v>
      </c>
      <c r="K3888">
        <v>834</v>
      </c>
      <c r="L3888" s="15">
        <v>4.7961630695443598E-3</v>
      </c>
      <c r="M3888" s="13">
        <v>3.55215827338129</v>
      </c>
      <c r="N3888" s="15">
        <v>0</v>
      </c>
      <c r="O3888" s="5">
        <v>0</v>
      </c>
      <c r="P3888" s="5">
        <v>0</v>
      </c>
      <c r="Q3888" s="5">
        <f t="shared" si="666"/>
        <v>1.7875000000000001</v>
      </c>
      <c r="R3888" s="5">
        <f t="shared" si="667"/>
        <v>-1.7875000000000001</v>
      </c>
      <c r="S3888" s="15">
        <f t="shared" si="668"/>
        <v>-1</v>
      </c>
      <c r="T3888">
        <v>0</v>
      </c>
      <c r="U3888" s="5" t="str">
        <f t="shared" si="669"/>
        <v>NA</v>
      </c>
      <c r="V3888" s="15">
        <f t="shared" si="670"/>
        <v>0</v>
      </c>
      <c r="W3888" s="15">
        <f t="shared" si="671"/>
        <v>0</v>
      </c>
      <c r="X3888" s="5">
        <f t="shared" si="672"/>
        <v>0</v>
      </c>
      <c r="Y3888" s="5">
        <f t="shared" si="673"/>
        <v>1.6087500000000001</v>
      </c>
      <c r="Z3888" s="5">
        <f t="shared" si="674"/>
        <v>-1.8768750000000001</v>
      </c>
      <c r="AA3888" s="5">
        <f t="shared" si="675"/>
        <v>0.17874999999999996</v>
      </c>
      <c r="AB3888" s="5">
        <f t="shared" si="676"/>
        <v>8.9374999999999982E-2</v>
      </c>
    </row>
    <row r="3889" spans="1:28" x14ac:dyDescent="0.55000000000000004">
      <c r="A3889" s="3" t="s">
        <v>63</v>
      </c>
      <c r="B3889" s="3" t="s">
        <v>6050</v>
      </c>
      <c r="C3889" t="s">
        <v>66</v>
      </c>
      <c r="D3889" s="3" t="s">
        <v>36</v>
      </c>
      <c r="E3889" s="3" t="s">
        <v>36</v>
      </c>
      <c r="F3889" s="3" t="s">
        <v>35</v>
      </c>
      <c r="G3889" s="5">
        <v>8.75</v>
      </c>
      <c r="H3889">
        <v>1</v>
      </c>
      <c r="I3889" s="5">
        <v>1.8374999999999999</v>
      </c>
      <c r="J3889" s="5">
        <v>1.8374999999999999</v>
      </c>
      <c r="K3889">
        <v>210</v>
      </c>
      <c r="L3889" s="15">
        <v>4.7619047619047597E-3</v>
      </c>
      <c r="M3889" s="13">
        <v>1.02714285714286</v>
      </c>
      <c r="N3889" s="15">
        <v>0</v>
      </c>
      <c r="O3889" s="5">
        <v>0</v>
      </c>
      <c r="P3889" s="5">
        <v>0</v>
      </c>
      <c r="Q3889" s="5">
        <f t="shared" si="666"/>
        <v>1.8374999999999999</v>
      </c>
      <c r="R3889" s="5">
        <f t="shared" si="667"/>
        <v>-1.8374999999999999</v>
      </c>
      <c r="S3889" s="15">
        <f t="shared" si="668"/>
        <v>-1</v>
      </c>
      <c r="T3889">
        <v>0</v>
      </c>
      <c r="U3889" s="5" t="str">
        <f t="shared" si="669"/>
        <v>NA</v>
      </c>
      <c r="V3889" s="15">
        <f t="shared" si="670"/>
        <v>0</v>
      </c>
      <c r="W3889" s="15">
        <f t="shared" si="671"/>
        <v>0</v>
      </c>
      <c r="X3889" s="5">
        <f t="shared" si="672"/>
        <v>0</v>
      </c>
      <c r="Y3889" s="5">
        <f t="shared" si="673"/>
        <v>1.6537500000000001</v>
      </c>
      <c r="Z3889" s="5">
        <f t="shared" si="674"/>
        <v>-1.9293750000000001</v>
      </c>
      <c r="AA3889" s="5">
        <f t="shared" si="675"/>
        <v>0.18374999999999986</v>
      </c>
      <c r="AB3889" s="5">
        <f t="shared" si="676"/>
        <v>9.1875000000000151E-2</v>
      </c>
    </row>
    <row r="3890" spans="1:28" x14ac:dyDescent="0.55000000000000004">
      <c r="A3890" s="3" t="s">
        <v>63</v>
      </c>
      <c r="B3890" s="3" t="s">
        <v>6052</v>
      </c>
      <c r="C3890" t="s">
        <v>66</v>
      </c>
      <c r="D3890" s="3" t="s">
        <v>36</v>
      </c>
      <c r="E3890" s="3" t="s">
        <v>36</v>
      </c>
      <c r="F3890" s="3" t="s">
        <v>35</v>
      </c>
      <c r="G3890" s="5">
        <v>8.75</v>
      </c>
      <c r="H3890">
        <v>3</v>
      </c>
      <c r="I3890" s="5">
        <v>1.875</v>
      </c>
      <c r="J3890" s="5">
        <v>0.625</v>
      </c>
      <c r="K3890">
        <v>127</v>
      </c>
      <c r="L3890" s="15">
        <v>2.3622047244094498E-2</v>
      </c>
      <c r="M3890" s="13">
        <v>1.07795275590551</v>
      </c>
      <c r="N3890" s="15">
        <v>0</v>
      </c>
      <c r="O3890" s="5">
        <v>0</v>
      </c>
      <c r="P3890" s="5">
        <v>0</v>
      </c>
      <c r="Q3890" s="5">
        <f t="shared" si="666"/>
        <v>1.875</v>
      </c>
      <c r="R3890" s="5">
        <f t="shared" si="667"/>
        <v>-1.875</v>
      </c>
      <c r="S3890" s="15">
        <f t="shared" si="668"/>
        <v>-1</v>
      </c>
      <c r="T3890">
        <v>0</v>
      </c>
      <c r="U3890" s="5" t="str">
        <f t="shared" si="669"/>
        <v>NA</v>
      </c>
      <c r="V3890" s="15">
        <f t="shared" si="670"/>
        <v>0</v>
      </c>
      <c r="W3890" s="15">
        <f t="shared" si="671"/>
        <v>0</v>
      </c>
      <c r="X3890" s="5">
        <f t="shared" si="672"/>
        <v>0</v>
      </c>
      <c r="Y3890" s="5">
        <f t="shared" si="673"/>
        <v>1.6875</v>
      </c>
      <c r="Z3890" s="5">
        <f t="shared" si="674"/>
        <v>-1.96875</v>
      </c>
      <c r="AA3890" s="5">
        <f t="shared" si="675"/>
        <v>0.1875</v>
      </c>
      <c r="AB3890" s="5">
        <f t="shared" si="676"/>
        <v>9.375E-2</v>
      </c>
    </row>
    <row r="3891" spans="1:28" x14ac:dyDescent="0.55000000000000004">
      <c r="A3891" s="3" t="s">
        <v>63</v>
      </c>
      <c r="B3891" s="3" t="s">
        <v>6054</v>
      </c>
      <c r="C3891" t="s">
        <v>66</v>
      </c>
      <c r="D3891" s="3" t="s">
        <v>36</v>
      </c>
      <c r="E3891" s="3" t="s">
        <v>36</v>
      </c>
      <c r="F3891" s="3" t="s">
        <v>35</v>
      </c>
      <c r="G3891" s="5">
        <v>8.75</v>
      </c>
      <c r="H3891">
        <v>1</v>
      </c>
      <c r="I3891" s="5">
        <v>1.8875</v>
      </c>
      <c r="J3891" s="5">
        <v>1.8875</v>
      </c>
      <c r="K3891">
        <v>125</v>
      </c>
      <c r="L3891" s="15">
        <v>8.0000000000000002E-3</v>
      </c>
      <c r="M3891" s="13">
        <v>1.1352</v>
      </c>
      <c r="N3891" s="15">
        <v>0</v>
      </c>
      <c r="O3891" s="5">
        <v>0</v>
      </c>
      <c r="P3891" s="5">
        <v>0</v>
      </c>
      <c r="Q3891" s="5">
        <f t="shared" si="666"/>
        <v>1.8875</v>
      </c>
      <c r="R3891" s="5">
        <f t="shared" si="667"/>
        <v>-1.8875</v>
      </c>
      <c r="S3891" s="15">
        <f t="shared" si="668"/>
        <v>-1</v>
      </c>
      <c r="T3891">
        <v>0</v>
      </c>
      <c r="U3891" s="5" t="str">
        <f t="shared" si="669"/>
        <v>NA</v>
      </c>
      <c r="V3891" s="15">
        <f t="shared" si="670"/>
        <v>0</v>
      </c>
      <c r="W3891" s="15">
        <f t="shared" si="671"/>
        <v>0</v>
      </c>
      <c r="X3891" s="5">
        <f t="shared" si="672"/>
        <v>0</v>
      </c>
      <c r="Y3891" s="5">
        <f t="shared" si="673"/>
        <v>1.69875</v>
      </c>
      <c r="Z3891" s="5">
        <f t="shared" si="674"/>
        <v>-1.9818750000000001</v>
      </c>
      <c r="AA3891" s="5">
        <f t="shared" si="675"/>
        <v>0.18874999999999997</v>
      </c>
      <c r="AB3891" s="5">
        <f t="shared" si="676"/>
        <v>9.4375000000000098E-2</v>
      </c>
    </row>
    <row r="3892" spans="1:28" x14ac:dyDescent="0.55000000000000004">
      <c r="A3892" s="3" t="s">
        <v>63</v>
      </c>
      <c r="B3892" s="3" t="s">
        <v>6056</v>
      </c>
      <c r="C3892" t="s">
        <v>31</v>
      </c>
      <c r="D3892" s="3" t="s">
        <v>36</v>
      </c>
      <c r="E3892" s="3" t="s">
        <v>36</v>
      </c>
      <c r="F3892" s="3" t="s">
        <v>35</v>
      </c>
      <c r="G3892" s="5">
        <v>8.75</v>
      </c>
      <c r="H3892">
        <v>2</v>
      </c>
      <c r="I3892" s="5">
        <v>1.8875</v>
      </c>
      <c r="J3892" s="5">
        <v>0.94374999999999998</v>
      </c>
      <c r="K3892">
        <v>1517</v>
      </c>
      <c r="L3892" s="15">
        <v>1.3183915622940001E-3</v>
      </c>
      <c r="M3892" s="13">
        <v>1.1052735662491799</v>
      </c>
      <c r="N3892" s="15">
        <v>0</v>
      </c>
      <c r="O3892" s="5">
        <v>0</v>
      </c>
      <c r="P3892" s="5">
        <v>0</v>
      </c>
      <c r="Q3892" s="5">
        <f t="shared" si="666"/>
        <v>1.8875</v>
      </c>
      <c r="R3892" s="5">
        <f t="shared" si="667"/>
        <v>-1.8875</v>
      </c>
      <c r="S3892" s="15">
        <f t="shared" si="668"/>
        <v>-1</v>
      </c>
      <c r="T3892">
        <v>0</v>
      </c>
      <c r="U3892" s="5" t="str">
        <f t="shared" si="669"/>
        <v>NA</v>
      </c>
      <c r="V3892" s="15">
        <f t="shared" si="670"/>
        <v>0</v>
      </c>
      <c r="W3892" s="15">
        <f t="shared" si="671"/>
        <v>0</v>
      </c>
      <c r="X3892" s="5">
        <f t="shared" si="672"/>
        <v>0</v>
      </c>
      <c r="Y3892" s="5">
        <f t="shared" si="673"/>
        <v>1.69875</v>
      </c>
      <c r="Z3892" s="5">
        <f t="shared" si="674"/>
        <v>-1.9818750000000001</v>
      </c>
      <c r="AA3892" s="5">
        <f t="shared" si="675"/>
        <v>0.18874999999999997</v>
      </c>
      <c r="AB3892" s="5">
        <f t="shared" si="676"/>
        <v>9.4375000000000098E-2</v>
      </c>
    </row>
    <row r="3893" spans="1:28" x14ac:dyDescent="0.55000000000000004">
      <c r="A3893" s="3" t="s">
        <v>63</v>
      </c>
      <c r="B3893" s="3" t="s">
        <v>6058</v>
      </c>
      <c r="C3893" t="s">
        <v>66</v>
      </c>
      <c r="D3893" s="3" t="s">
        <v>36</v>
      </c>
      <c r="E3893" s="3" t="s">
        <v>36</v>
      </c>
      <c r="F3893" s="3" t="s">
        <v>35</v>
      </c>
      <c r="G3893" s="5">
        <v>8.75</v>
      </c>
      <c r="H3893">
        <v>4</v>
      </c>
      <c r="I3893" s="5">
        <v>2.1</v>
      </c>
      <c r="J3893" s="5">
        <v>0.52500000000000002</v>
      </c>
      <c r="K3893">
        <v>35</v>
      </c>
      <c r="L3893" s="15">
        <v>0.114285714285714</v>
      </c>
      <c r="M3893" s="13">
        <v>1.3457142857142901</v>
      </c>
      <c r="N3893" s="15">
        <v>0</v>
      </c>
      <c r="O3893" s="5">
        <v>0</v>
      </c>
      <c r="P3893" s="5">
        <v>0</v>
      </c>
      <c r="Q3893" s="5">
        <f t="shared" si="666"/>
        <v>2.1</v>
      </c>
      <c r="R3893" s="5">
        <f t="shared" si="667"/>
        <v>-2.1</v>
      </c>
      <c r="S3893" s="15">
        <f t="shared" si="668"/>
        <v>-1</v>
      </c>
      <c r="T3893">
        <v>0</v>
      </c>
      <c r="U3893" s="5" t="str">
        <f t="shared" si="669"/>
        <v>NA</v>
      </c>
      <c r="V3893" s="15">
        <f t="shared" si="670"/>
        <v>0</v>
      </c>
      <c r="W3893" s="15">
        <f t="shared" si="671"/>
        <v>0</v>
      </c>
      <c r="X3893" s="5">
        <f t="shared" si="672"/>
        <v>0</v>
      </c>
      <c r="Y3893" s="5">
        <f t="shared" si="673"/>
        <v>1.8900000000000001</v>
      </c>
      <c r="Z3893" s="5">
        <f t="shared" si="674"/>
        <v>-2.2050000000000001</v>
      </c>
      <c r="AA3893" s="5">
        <f t="shared" si="675"/>
        <v>0.20999999999999996</v>
      </c>
      <c r="AB3893" s="5">
        <f t="shared" si="676"/>
        <v>0.10499999999999998</v>
      </c>
    </row>
    <row r="3894" spans="1:28" x14ac:dyDescent="0.55000000000000004">
      <c r="A3894" s="3" t="s">
        <v>63</v>
      </c>
      <c r="B3894" s="3" t="s">
        <v>6060</v>
      </c>
      <c r="C3894" t="s">
        <v>66</v>
      </c>
      <c r="D3894" s="3" t="s">
        <v>36</v>
      </c>
      <c r="E3894" s="3" t="s">
        <v>36</v>
      </c>
      <c r="F3894" s="3" t="s">
        <v>35</v>
      </c>
      <c r="G3894" s="5">
        <v>8.75</v>
      </c>
      <c r="H3894">
        <v>3</v>
      </c>
      <c r="I3894" s="5">
        <v>2.1375000000000002</v>
      </c>
      <c r="J3894" s="5">
        <v>0.71250000000000002</v>
      </c>
      <c r="K3894">
        <v>68</v>
      </c>
      <c r="L3894" s="15">
        <v>4.4117647058823498E-2</v>
      </c>
      <c r="M3894" s="13">
        <v>2.0338235294117699</v>
      </c>
      <c r="N3894" s="15">
        <v>0</v>
      </c>
      <c r="O3894" s="5">
        <v>0</v>
      </c>
      <c r="P3894" s="5">
        <v>0</v>
      </c>
      <c r="Q3894" s="5">
        <f t="shared" si="666"/>
        <v>2.1375000000000002</v>
      </c>
      <c r="R3894" s="5">
        <f t="shared" si="667"/>
        <v>-2.1375000000000002</v>
      </c>
      <c r="S3894" s="15">
        <f t="shared" si="668"/>
        <v>-1</v>
      </c>
      <c r="T3894">
        <v>0</v>
      </c>
      <c r="U3894" s="5" t="str">
        <f t="shared" si="669"/>
        <v>NA</v>
      </c>
      <c r="V3894" s="15">
        <f t="shared" si="670"/>
        <v>0</v>
      </c>
      <c r="W3894" s="15">
        <f t="shared" si="671"/>
        <v>0</v>
      </c>
      <c r="X3894" s="5">
        <f t="shared" si="672"/>
        <v>0</v>
      </c>
      <c r="Y3894" s="5">
        <f t="shared" si="673"/>
        <v>1.9237500000000003</v>
      </c>
      <c r="Z3894" s="5">
        <f t="shared" si="674"/>
        <v>-2.2443750000000002</v>
      </c>
      <c r="AA3894" s="5">
        <f t="shared" si="675"/>
        <v>0.21374999999999988</v>
      </c>
      <c r="AB3894" s="5">
        <f t="shared" si="676"/>
        <v>0.10687500000000005</v>
      </c>
    </row>
    <row r="3895" spans="1:28" x14ac:dyDescent="0.55000000000000004">
      <c r="A3895" s="3" t="s">
        <v>63</v>
      </c>
      <c r="B3895" s="3" t="s">
        <v>6062</v>
      </c>
      <c r="C3895" t="s">
        <v>66</v>
      </c>
      <c r="D3895" s="3" t="s">
        <v>36</v>
      </c>
      <c r="E3895" s="3" t="s">
        <v>36</v>
      </c>
      <c r="F3895" s="3" t="s">
        <v>35</v>
      </c>
      <c r="G3895" s="5">
        <v>8.75</v>
      </c>
      <c r="H3895">
        <v>2</v>
      </c>
      <c r="I3895" s="5">
        <v>2.2749999999999999</v>
      </c>
      <c r="J3895" s="5">
        <v>1.1375</v>
      </c>
      <c r="K3895">
        <v>223</v>
      </c>
      <c r="L3895" s="15">
        <v>8.9686098654708502E-3</v>
      </c>
      <c r="M3895" s="13">
        <v>1.39461883408072</v>
      </c>
      <c r="N3895" s="15">
        <v>0</v>
      </c>
      <c r="O3895" s="5">
        <v>0</v>
      </c>
      <c r="P3895" s="5">
        <v>0</v>
      </c>
      <c r="Q3895" s="5">
        <f t="shared" si="666"/>
        <v>2.2749999999999999</v>
      </c>
      <c r="R3895" s="5">
        <f t="shared" si="667"/>
        <v>-2.2749999999999999</v>
      </c>
      <c r="S3895" s="15">
        <f t="shared" si="668"/>
        <v>-1</v>
      </c>
      <c r="T3895">
        <v>0</v>
      </c>
      <c r="U3895" s="5" t="str">
        <f t="shared" si="669"/>
        <v>NA</v>
      </c>
      <c r="V3895" s="15">
        <f t="shared" si="670"/>
        <v>0</v>
      </c>
      <c r="W3895" s="15">
        <f t="shared" si="671"/>
        <v>0</v>
      </c>
      <c r="X3895" s="5">
        <f t="shared" si="672"/>
        <v>0</v>
      </c>
      <c r="Y3895" s="5">
        <f t="shared" si="673"/>
        <v>2.0474999999999999</v>
      </c>
      <c r="Z3895" s="5">
        <f t="shared" si="674"/>
        <v>-2.3887499999999999</v>
      </c>
      <c r="AA3895" s="5">
        <f t="shared" si="675"/>
        <v>0.22750000000000004</v>
      </c>
      <c r="AB3895" s="5">
        <f t="shared" si="676"/>
        <v>0.11375000000000002</v>
      </c>
    </row>
    <row r="3896" spans="1:28" x14ac:dyDescent="0.55000000000000004">
      <c r="A3896" s="3" t="s">
        <v>63</v>
      </c>
      <c r="B3896" s="3" t="s">
        <v>6064</v>
      </c>
      <c r="C3896" t="s">
        <v>66</v>
      </c>
      <c r="D3896" s="3" t="s">
        <v>36</v>
      </c>
      <c r="E3896" s="3" t="s">
        <v>36</v>
      </c>
      <c r="F3896" s="3" t="s">
        <v>35</v>
      </c>
      <c r="G3896" s="5">
        <v>8.75</v>
      </c>
      <c r="H3896">
        <v>2</v>
      </c>
      <c r="I3896" s="5">
        <v>2.3875000000000002</v>
      </c>
      <c r="J3896" s="5">
        <v>1.1937500000000001</v>
      </c>
      <c r="K3896">
        <v>278</v>
      </c>
      <c r="L3896" s="15">
        <v>7.1942446043165497E-3</v>
      </c>
      <c r="M3896" s="13">
        <v>1.37913669064748</v>
      </c>
      <c r="N3896" s="15">
        <v>0</v>
      </c>
      <c r="O3896" s="5">
        <v>0</v>
      </c>
      <c r="P3896" s="5">
        <v>0</v>
      </c>
      <c r="Q3896" s="5">
        <f t="shared" si="666"/>
        <v>2.3875000000000002</v>
      </c>
      <c r="R3896" s="5">
        <f t="shared" si="667"/>
        <v>-2.3875000000000002</v>
      </c>
      <c r="S3896" s="15">
        <f t="shared" si="668"/>
        <v>-1</v>
      </c>
      <c r="T3896">
        <v>0</v>
      </c>
      <c r="U3896" s="5" t="str">
        <f t="shared" si="669"/>
        <v>NA</v>
      </c>
      <c r="V3896" s="15">
        <f t="shared" si="670"/>
        <v>0</v>
      </c>
      <c r="W3896" s="15">
        <f t="shared" si="671"/>
        <v>0</v>
      </c>
      <c r="X3896" s="5">
        <f t="shared" si="672"/>
        <v>0</v>
      </c>
      <c r="Y3896" s="5">
        <f t="shared" si="673"/>
        <v>2.1487500000000002</v>
      </c>
      <c r="Z3896" s="5">
        <f t="shared" si="674"/>
        <v>-2.5068750000000004</v>
      </c>
      <c r="AA3896" s="5">
        <f t="shared" si="675"/>
        <v>0.23875000000000002</v>
      </c>
      <c r="AB3896" s="5">
        <f t="shared" si="676"/>
        <v>0.11937500000000023</v>
      </c>
    </row>
    <row r="3897" spans="1:28" x14ac:dyDescent="0.55000000000000004">
      <c r="A3897" s="3" t="s">
        <v>63</v>
      </c>
      <c r="B3897" s="3" t="s">
        <v>6066</v>
      </c>
      <c r="C3897" t="s">
        <v>66</v>
      </c>
      <c r="D3897" s="3" t="s">
        <v>36</v>
      </c>
      <c r="E3897" s="3" t="s">
        <v>36</v>
      </c>
      <c r="F3897" s="3" t="s">
        <v>35</v>
      </c>
      <c r="G3897" s="5">
        <v>8.75</v>
      </c>
      <c r="H3897">
        <v>5</v>
      </c>
      <c r="I3897" s="5">
        <v>2.4</v>
      </c>
      <c r="J3897" s="5">
        <v>0.48</v>
      </c>
      <c r="K3897">
        <v>273</v>
      </c>
      <c r="L3897" s="15">
        <v>1.8315018315018302E-2</v>
      </c>
      <c r="M3897" s="13">
        <v>3.28278388278388</v>
      </c>
      <c r="N3897" s="15">
        <v>0</v>
      </c>
      <c r="O3897" s="5">
        <v>0</v>
      </c>
      <c r="P3897" s="5">
        <v>0</v>
      </c>
      <c r="Q3897" s="5">
        <f t="shared" si="666"/>
        <v>2.4</v>
      </c>
      <c r="R3897" s="5">
        <f t="shared" si="667"/>
        <v>-2.4</v>
      </c>
      <c r="S3897" s="15">
        <f t="shared" si="668"/>
        <v>-1</v>
      </c>
      <c r="T3897">
        <v>0</v>
      </c>
      <c r="U3897" s="5" t="str">
        <f t="shared" si="669"/>
        <v>NA</v>
      </c>
      <c r="V3897" s="15">
        <f t="shared" si="670"/>
        <v>0</v>
      </c>
      <c r="W3897" s="15">
        <f t="shared" si="671"/>
        <v>0</v>
      </c>
      <c r="X3897" s="5">
        <f t="shared" si="672"/>
        <v>0</v>
      </c>
      <c r="Y3897" s="5">
        <f t="shared" si="673"/>
        <v>2.16</v>
      </c>
      <c r="Z3897" s="5">
        <f t="shared" si="674"/>
        <v>-2.52</v>
      </c>
      <c r="AA3897" s="5">
        <f t="shared" si="675"/>
        <v>0.23999999999999977</v>
      </c>
      <c r="AB3897" s="5">
        <f t="shared" si="676"/>
        <v>0.12000000000000011</v>
      </c>
    </row>
    <row r="3898" spans="1:28" x14ac:dyDescent="0.55000000000000004">
      <c r="A3898" s="3" t="s">
        <v>63</v>
      </c>
      <c r="B3898" s="3" t="s">
        <v>6068</v>
      </c>
      <c r="C3898" t="s">
        <v>31</v>
      </c>
      <c r="D3898" s="3" t="s">
        <v>36</v>
      </c>
      <c r="E3898" s="3" t="s">
        <v>36</v>
      </c>
      <c r="F3898" s="3" t="s">
        <v>35</v>
      </c>
      <c r="G3898" s="5">
        <v>8.75</v>
      </c>
      <c r="H3898">
        <v>3</v>
      </c>
      <c r="I3898" s="5">
        <v>2.4874999875000001</v>
      </c>
      <c r="J3898" s="5">
        <v>0.82916666250000004</v>
      </c>
      <c r="K3898">
        <v>171</v>
      </c>
      <c r="L3898" s="15">
        <v>1.7543859649122799E-2</v>
      </c>
      <c r="M3898" s="13">
        <v>2.1444444444444399</v>
      </c>
      <c r="N3898" s="15">
        <v>0</v>
      </c>
      <c r="O3898" s="5">
        <v>0</v>
      </c>
      <c r="P3898" s="5">
        <v>0</v>
      </c>
      <c r="Q3898" s="5">
        <f t="shared" si="666"/>
        <v>2.4874999875000001</v>
      </c>
      <c r="R3898" s="5">
        <f t="shared" si="667"/>
        <v>-2.4874999875000001</v>
      </c>
      <c r="S3898" s="15">
        <f t="shared" si="668"/>
        <v>-1</v>
      </c>
      <c r="T3898">
        <v>0</v>
      </c>
      <c r="U3898" s="5" t="str">
        <f t="shared" si="669"/>
        <v>NA</v>
      </c>
      <c r="V3898" s="15">
        <f t="shared" si="670"/>
        <v>0</v>
      </c>
      <c r="W3898" s="15">
        <f t="shared" si="671"/>
        <v>0</v>
      </c>
      <c r="X3898" s="5">
        <f t="shared" si="672"/>
        <v>0</v>
      </c>
      <c r="Y3898" s="5">
        <f t="shared" si="673"/>
        <v>2.23874998875</v>
      </c>
      <c r="Z3898" s="5">
        <f t="shared" si="674"/>
        <v>-2.6118749868750002</v>
      </c>
      <c r="AA3898" s="5">
        <f t="shared" si="675"/>
        <v>0.24874999875000015</v>
      </c>
      <c r="AB3898" s="5">
        <f t="shared" si="676"/>
        <v>0.12437499937500007</v>
      </c>
    </row>
    <row r="3899" spans="1:28" x14ac:dyDescent="0.55000000000000004">
      <c r="A3899" s="3" t="s">
        <v>63</v>
      </c>
      <c r="B3899" s="3" t="s">
        <v>6070</v>
      </c>
      <c r="C3899" t="s">
        <v>66</v>
      </c>
      <c r="D3899" s="3" t="s">
        <v>36</v>
      </c>
      <c r="E3899" s="3" t="s">
        <v>36</v>
      </c>
      <c r="F3899" s="3" t="s">
        <v>35</v>
      </c>
      <c r="G3899" s="5">
        <v>8.75</v>
      </c>
      <c r="H3899">
        <v>1</v>
      </c>
      <c r="I3899" s="5">
        <v>2.5</v>
      </c>
      <c r="J3899" s="5">
        <v>2.5</v>
      </c>
      <c r="K3899">
        <v>66</v>
      </c>
      <c r="L3899" s="15">
        <v>1.5151515151515201E-2</v>
      </c>
      <c r="M3899" s="13">
        <v>3.2924242424242398</v>
      </c>
      <c r="N3899" s="15">
        <v>0</v>
      </c>
      <c r="O3899" s="5">
        <v>0</v>
      </c>
      <c r="P3899" s="5">
        <v>0</v>
      </c>
      <c r="Q3899" s="5">
        <f t="shared" si="666"/>
        <v>2.5</v>
      </c>
      <c r="R3899" s="5">
        <f t="shared" si="667"/>
        <v>-2.5</v>
      </c>
      <c r="S3899" s="15">
        <f t="shared" si="668"/>
        <v>-1</v>
      </c>
      <c r="T3899">
        <v>0</v>
      </c>
      <c r="U3899" s="5" t="str">
        <f t="shared" si="669"/>
        <v>NA</v>
      </c>
      <c r="V3899" s="15">
        <f t="shared" si="670"/>
        <v>0</v>
      </c>
      <c r="W3899" s="15">
        <f t="shared" si="671"/>
        <v>0</v>
      </c>
      <c r="X3899" s="5">
        <f t="shared" si="672"/>
        <v>0</v>
      </c>
      <c r="Y3899" s="5">
        <f t="shared" si="673"/>
        <v>2.25</v>
      </c>
      <c r="Z3899" s="5">
        <f t="shared" si="674"/>
        <v>-2.625</v>
      </c>
      <c r="AA3899" s="5">
        <f t="shared" si="675"/>
        <v>0.25</v>
      </c>
      <c r="AB3899" s="5">
        <f t="shared" si="676"/>
        <v>0.125</v>
      </c>
    </row>
    <row r="3900" spans="1:28" x14ac:dyDescent="0.55000000000000004">
      <c r="A3900" s="3" t="s">
        <v>63</v>
      </c>
      <c r="B3900" s="3" t="s">
        <v>6072</v>
      </c>
      <c r="C3900" t="s">
        <v>66</v>
      </c>
      <c r="D3900" s="3" t="s">
        <v>36</v>
      </c>
      <c r="E3900" s="3" t="s">
        <v>36</v>
      </c>
      <c r="F3900" s="3" t="s">
        <v>35</v>
      </c>
      <c r="G3900" s="5">
        <v>8.75</v>
      </c>
      <c r="H3900">
        <v>1</v>
      </c>
      <c r="I3900" s="5">
        <v>2.5</v>
      </c>
      <c r="J3900" s="5">
        <v>2.5</v>
      </c>
      <c r="K3900">
        <v>31</v>
      </c>
      <c r="L3900" s="15">
        <v>3.2258064516128997E-2</v>
      </c>
      <c r="M3900" s="13">
        <v>1.58387096774194</v>
      </c>
      <c r="N3900" s="15">
        <v>0</v>
      </c>
      <c r="O3900" s="5">
        <v>0</v>
      </c>
      <c r="P3900" s="5">
        <v>0</v>
      </c>
      <c r="Q3900" s="5">
        <f t="shared" si="666"/>
        <v>2.5</v>
      </c>
      <c r="R3900" s="5">
        <f t="shared" si="667"/>
        <v>-2.5</v>
      </c>
      <c r="S3900" s="15">
        <f t="shared" si="668"/>
        <v>-1</v>
      </c>
      <c r="T3900">
        <v>0</v>
      </c>
      <c r="U3900" s="5" t="str">
        <f t="shared" si="669"/>
        <v>NA</v>
      </c>
      <c r="V3900" s="15">
        <f t="shared" si="670"/>
        <v>0</v>
      </c>
      <c r="W3900" s="15">
        <f t="shared" si="671"/>
        <v>0</v>
      </c>
      <c r="X3900" s="5">
        <f t="shared" si="672"/>
        <v>0</v>
      </c>
      <c r="Y3900" s="5">
        <f t="shared" si="673"/>
        <v>2.25</v>
      </c>
      <c r="Z3900" s="5">
        <f t="shared" si="674"/>
        <v>-2.625</v>
      </c>
      <c r="AA3900" s="5">
        <f t="shared" si="675"/>
        <v>0.25</v>
      </c>
      <c r="AB3900" s="5">
        <f t="shared" si="676"/>
        <v>0.125</v>
      </c>
    </row>
    <row r="3901" spans="1:28" x14ac:dyDescent="0.55000000000000004">
      <c r="A3901" s="3" t="s">
        <v>63</v>
      </c>
      <c r="B3901" s="3" t="s">
        <v>6074</v>
      </c>
      <c r="C3901" t="s">
        <v>66</v>
      </c>
      <c r="D3901" s="3" t="s">
        <v>36</v>
      </c>
      <c r="E3901" s="3" t="s">
        <v>36</v>
      </c>
      <c r="F3901" s="3" t="s">
        <v>35</v>
      </c>
      <c r="G3901" s="5">
        <v>8.75</v>
      </c>
      <c r="H3901">
        <v>2</v>
      </c>
      <c r="I3901" s="5">
        <v>2.5249999999999999</v>
      </c>
      <c r="J3901" s="5">
        <v>1.2625</v>
      </c>
      <c r="K3901">
        <v>12</v>
      </c>
      <c r="L3901" s="15">
        <v>0.16666666666666699</v>
      </c>
      <c r="M3901" s="13">
        <v>1.99166666666667</v>
      </c>
      <c r="N3901" s="15">
        <v>0</v>
      </c>
      <c r="O3901" s="5">
        <v>0</v>
      </c>
      <c r="P3901" s="5">
        <v>0</v>
      </c>
      <c r="Q3901" s="5">
        <f t="shared" si="666"/>
        <v>2.5249999999999999</v>
      </c>
      <c r="R3901" s="5">
        <f t="shared" si="667"/>
        <v>-2.5249999999999999</v>
      </c>
      <c r="S3901" s="15">
        <f t="shared" si="668"/>
        <v>-1</v>
      </c>
      <c r="T3901">
        <v>0</v>
      </c>
      <c r="U3901" s="5" t="str">
        <f t="shared" si="669"/>
        <v>NA</v>
      </c>
      <c r="V3901" s="15">
        <f t="shared" si="670"/>
        <v>0</v>
      </c>
      <c r="W3901" s="15">
        <f t="shared" si="671"/>
        <v>0</v>
      </c>
      <c r="X3901" s="5">
        <f t="shared" si="672"/>
        <v>0</v>
      </c>
      <c r="Y3901" s="5">
        <f t="shared" si="673"/>
        <v>2.2725</v>
      </c>
      <c r="Z3901" s="5">
        <f t="shared" si="674"/>
        <v>-2.6512500000000001</v>
      </c>
      <c r="AA3901" s="5">
        <f t="shared" si="675"/>
        <v>0.25249999999999995</v>
      </c>
      <c r="AB3901" s="5">
        <f t="shared" si="676"/>
        <v>0.1262500000000002</v>
      </c>
    </row>
    <row r="3902" spans="1:28" x14ac:dyDescent="0.55000000000000004">
      <c r="A3902" s="3" t="s">
        <v>63</v>
      </c>
      <c r="B3902" s="3" t="s">
        <v>6076</v>
      </c>
      <c r="C3902" t="s">
        <v>66</v>
      </c>
      <c r="D3902" s="3" t="s">
        <v>36</v>
      </c>
      <c r="E3902" s="3" t="s">
        <v>36</v>
      </c>
      <c r="F3902" s="3" t="s">
        <v>35</v>
      </c>
      <c r="G3902" s="5">
        <v>8.75</v>
      </c>
      <c r="H3902">
        <v>1</v>
      </c>
      <c r="I3902" s="5">
        <v>2.5750000000000002</v>
      </c>
      <c r="J3902" s="5">
        <v>2.5750000000000002</v>
      </c>
      <c r="K3902">
        <v>228</v>
      </c>
      <c r="L3902" s="15">
        <v>4.3859649122807006E-3</v>
      </c>
      <c r="M3902" s="13">
        <v>1</v>
      </c>
      <c r="N3902" s="15">
        <v>0</v>
      </c>
      <c r="O3902" s="5">
        <v>0</v>
      </c>
      <c r="P3902" s="5">
        <v>0</v>
      </c>
      <c r="Q3902" s="5">
        <f t="shared" si="666"/>
        <v>2.5750000000000002</v>
      </c>
      <c r="R3902" s="5">
        <f t="shared" si="667"/>
        <v>-2.5750000000000002</v>
      </c>
      <c r="S3902" s="15">
        <f t="shared" si="668"/>
        <v>-1</v>
      </c>
      <c r="T3902">
        <v>0</v>
      </c>
      <c r="U3902" s="5" t="str">
        <f t="shared" si="669"/>
        <v>NA</v>
      </c>
      <c r="V3902" s="15">
        <f t="shared" si="670"/>
        <v>0</v>
      </c>
      <c r="W3902" s="15">
        <f t="shared" si="671"/>
        <v>0</v>
      </c>
      <c r="X3902" s="5">
        <f t="shared" si="672"/>
        <v>0</v>
      </c>
      <c r="Y3902" s="5">
        <f t="shared" si="673"/>
        <v>2.3175000000000003</v>
      </c>
      <c r="Z3902" s="5">
        <f t="shared" si="674"/>
        <v>-2.7037500000000003</v>
      </c>
      <c r="AA3902" s="5">
        <f t="shared" si="675"/>
        <v>0.25749999999999984</v>
      </c>
      <c r="AB3902" s="5">
        <f t="shared" si="676"/>
        <v>0.12875000000000014</v>
      </c>
    </row>
    <row r="3903" spans="1:28" x14ac:dyDescent="0.55000000000000004">
      <c r="A3903" s="3" t="s">
        <v>63</v>
      </c>
      <c r="B3903" s="3" t="s">
        <v>6078</v>
      </c>
      <c r="C3903" t="s">
        <v>66</v>
      </c>
      <c r="D3903" s="3" t="s">
        <v>36</v>
      </c>
      <c r="E3903" s="3" t="s">
        <v>36</v>
      </c>
      <c r="F3903" s="3" t="s">
        <v>35</v>
      </c>
      <c r="G3903" s="5">
        <v>8.75</v>
      </c>
      <c r="H3903">
        <v>6</v>
      </c>
      <c r="I3903" s="5">
        <v>2.5749999749999999</v>
      </c>
      <c r="J3903" s="5">
        <v>0.42916666250000002</v>
      </c>
      <c r="K3903">
        <v>776</v>
      </c>
      <c r="L3903" s="15">
        <v>7.7319587628865991E-3</v>
      </c>
      <c r="M3903" s="13">
        <v>1.50386597938144</v>
      </c>
      <c r="N3903" s="15">
        <v>0</v>
      </c>
      <c r="O3903" s="5">
        <v>0</v>
      </c>
      <c r="P3903" s="5">
        <v>0</v>
      </c>
      <c r="Q3903" s="5">
        <f t="shared" si="666"/>
        <v>2.5749999749999999</v>
      </c>
      <c r="R3903" s="5">
        <f t="shared" si="667"/>
        <v>-2.5749999749999999</v>
      </c>
      <c r="S3903" s="15">
        <f t="shared" si="668"/>
        <v>-1</v>
      </c>
      <c r="T3903">
        <v>0</v>
      </c>
      <c r="U3903" s="5" t="str">
        <f t="shared" si="669"/>
        <v>NA</v>
      </c>
      <c r="V3903" s="15">
        <f t="shared" si="670"/>
        <v>0</v>
      </c>
      <c r="W3903" s="15">
        <f t="shared" si="671"/>
        <v>0</v>
      </c>
      <c r="X3903" s="5">
        <f t="shared" si="672"/>
        <v>0</v>
      </c>
      <c r="Y3903" s="5">
        <f t="shared" si="673"/>
        <v>2.3174999774999998</v>
      </c>
      <c r="Z3903" s="5">
        <f t="shared" si="674"/>
        <v>-2.7037499737499999</v>
      </c>
      <c r="AA3903" s="5">
        <f t="shared" si="675"/>
        <v>0.25749999750000008</v>
      </c>
      <c r="AB3903" s="5">
        <f t="shared" si="676"/>
        <v>0.12874999875000004</v>
      </c>
    </row>
    <row r="3904" spans="1:28" x14ac:dyDescent="0.55000000000000004">
      <c r="A3904" s="3" t="s">
        <v>63</v>
      </c>
      <c r="B3904" s="3" t="s">
        <v>808</v>
      </c>
      <c r="C3904" t="s">
        <v>66</v>
      </c>
      <c r="D3904" s="3" t="s">
        <v>36</v>
      </c>
      <c r="E3904" s="3" t="s">
        <v>36</v>
      </c>
      <c r="F3904" s="3" t="s">
        <v>35</v>
      </c>
      <c r="G3904" s="5">
        <v>8.75</v>
      </c>
      <c r="H3904">
        <v>9</v>
      </c>
      <c r="I3904" s="5">
        <v>2.5874999999999999</v>
      </c>
      <c r="J3904" s="5">
        <v>0.28749999999999998</v>
      </c>
      <c r="K3904">
        <v>1020</v>
      </c>
      <c r="L3904" s="15">
        <v>8.8235294117647092E-3</v>
      </c>
      <c r="M3904" s="13">
        <v>1.6705882352941199</v>
      </c>
      <c r="N3904" s="15">
        <v>0</v>
      </c>
      <c r="O3904" s="5">
        <v>0</v>
      </c>
      <c r="P3904" s="5">
        <v>0</v>
      </c>
      <c r="Q3904" s="5">
        <f t="shared" si="666"/>
        <v>2.5874999999999999</v>
      </c>
      <c r="R3904" s="5">
        <f t="shared" si="667"/>
        <v>-2.5874999999999999</v>
      </c>
      <c r="S3904" s="15">
        <f t="shared" si="668"/>
        <v>-1</v>
      </c>
      <c r="T3904">
        <v>0</v>
      </c>
      <c r="U3904" s="5" t="str">
        <f t="shared" si="669"/>
        <v>NA</v>
      </c>
      <c r="V3904" s="15">
        <f t="shared" si="670"/>
        <v>0</v>
      </c>
      <c r="W3904" s="15">
        <f t="shared" si="671"/>
        <v>0</v>
      </c>
      <c r="X3904" s="5">
        <f t="shared" si="672"/>
        <v>0</v>
      </c>
      <c r="Y3904" s="5">
        <f t="shared" si="673"/>
        <v>2.3287499999999999</v>
      </c>
      <c r="Z3904" s="5">
        <f t="shared" si="674"/>
        <v>-2.7168749999999999</v>
      </c>
      <c r="AA3904" s="5">
        <f t="shared" si="675"/>
        <v>0.25875000000000004</v>
      </c>
      <c r="AB3904" s="5">
        <f t="shared" si="676"/>
        <v>0.12937500000000002</v>
      </c>
    </row>
    <row r="3905" spans="1:28" x14ac:dyDescent="0.55000000000000004">
      <c r="A3905" s="3" t="s">
        <v>63</v>
      </c>
      <c r="B3905" s="3" t="s">
        <v>6081</v>
      </c>
      <c r="C3905" t="s">
        <v>66</v>
      </c>
      <c r="D3905" s="3" t="s">
        <v>36</v>
      </c>
      <c r="E3905" s="3" t="s">
        <v>36</v>
      </c>
      <c r="F3905" s="3" t="s">
        <v>35</v>
      </c>
      <c r="G3905" s="5">
        <v>8.75</v>
      </c>
      <c r="H3905">
        <v>2</v>
      </c>
      <c r="I3905" s="5">
        <v>2.6124999999999998</v>
      </c>
      <c r="J3905" s="5">
        <v>1.3062499999999999</v>
      </c>
      <c r="K3905">
        <v>322</v>
      </c>
      <c r="L3905" s="15">
        <v>6.2111801242235995E-3</v>
      </c>
      <c r="M3905" s="13">
        <v>1.86552795031056</v>
      </c>
      <c r="N3905" s="15">
        <v>0</v>
      </c>
      <c r="O3905" s="5">
        <v>0</v>
      </c>
      <c r="P3905" s="5">
        <v>0</v>
      </c>
      <c r="Q3905" s="5">
        <f t="shared" si="666"/>
        <v>2.6124999999999998</v>
      </c>
      <c r="R3905" s="5">
        <f t="shared" si="667"/>
        <v>-2.6124999999999998</v>
      </c>
      <c r="S3905" s="15">
        <f t="shared" si="668"/>
        <v>-1</v>
      </c>
      <c r="T3905">
        <v>0</v>
      </c>
      <c r="U3905" s="5" t="str">
        <f t="shared" si="669"/>
        <v>NA</v>
      </c>
      <c r="V3905" s="15">
        <f t="shared" si="670"/>
        <v>0</v>
      </c>
      <c r="W3905" s="15">
        <f t="shared" si="671"/>
        <v>0</v>
      </c>
      <c r="X3905" s="5">
        <f t="shared" si="672"/>
        <v>0</v>
      </c>
      <c r="Y3905" s="5">
        <f t="shared" si="673"/>
        <v>2.3512499999999998</v>
      </c>
      <c r="Z3905" s="5">
        <f t="shared" si="674"/>
        <v>-2.743125</v>
      </c>
      <c r="AA3905" s="5">
        <f t="shared" si="675"/>
        <v>0.26124999999999998</v>
      </c>
      <c r="AB3905" s="5">
        <f t="shared" si="676"/>
        <v>0.13062500000000021</v>
      </c>
    </row>
    <row r="3906" spans="1:28" x14ac:dyDescent="0.55000000000000004">
      <c r="A3906" s="3" t="s">
        <v>63</v>
      </c>
      <c r="B3906" s="3" t="s">
        <v>2664</v>
      </c>
      <c r="C3906" t="s">
        <v>66</v>
      </c>
      <c r="D3906" s="3" t="s">
        <v>36</v>
      </c>
      <c r="E3906" s="3" t="s">
        <v>36</v>
      </c>
      <c r="F3906" s="3" t="s">
        <v>35</v>
      </c>
      <c r="G3906" s="5">
        <v>8.75</v>
      </c>
      <c r="H3906">
        <v>3</v>
      </c>
      <c r="I3906" s="5">
        <v>2.6625000000000001</v>
      </c>
      <c r="J3906" s="5">
        <v>0.88749999999999996</v>
      </c>
      <c r="K3906">
        <v>36</v>
      </c>
      <c r="L3906" s="15">
        <v>8.3333333333333301E-2</v>
      </c>
      <c r="M3906" s="13">
        <v>1.6638888888888901</v>
      </c>
      <c r="N3906" s="15">
        <v>0</v>
      </c>
      <c r="O3906" s="5">
        <v>0</v>
      </c>
      <c r="P3906" s="5">
        <v>0</v>
      </c>
      <c r="Q3906" s="5">
        <f t="shared" ref="Q3906:Q3969" si="677">I3906</f>
        <v>2.6625000000000001</v>
      </c>
      <c r="R3906" s="5">
        <f t="shared" ref="R3906:R3969" si="678">P3906-Q3906</f>
        <v>-2.6625000000000001</v>
      </c>
      <c r="S3906" s="15">
        <f t="shared" ref="S3906:S3969" si="679">IF(Q3906=0,0,(P3906-Q3906)/Q3906)</f>
        <v>-1</v>
      </c>
      <c r="T3906">
        <v>0</v>
      </c>
      <c r="U3906" s="5" t="str">
        <f t="shared" ref="U3906:U3969" si="680">IF(T3906=0,"NA",P3906/T3906)</f>
        <v>NA</v>
      </c>
      <c r="V3906" s="15">
        <f t="shared" si="670"/>
        <v>0</v>
      </c>
      <c r="W3906" s="15">
        <f t="shared" si="671"/>
        <v>0</v>
      </c>
      <c r="X3906" s="5">
        <f t="shared" si="672"/>
        <v>0</v>
      </c>
      <c r="Y3906" s="5">
        <f t="shared" si="673"/>
        <v>2.3962500000000002</v>
      </c>
      <c r="Z3906" s="5">
        <f t="shared" si="674"/>
        <v>-2.7956250000000002</v>
      </c>
      <c r="AA3906" s="5">
        <f t="shared" si="675"/>
        <v>0.26624999999999988</v>
      </c>
      <c r="AB3906" s="5">
        <f t="shared" si="676"/>
        <v>0.13312500000000016</v>
      </c>
    </row>
    <row r="3907" spans="1:28" x14ac:dyDescent="0.55000000000000004">
      <c r="A3907" s="3" t="s">
        <v>63</v>
      </c>
      <c r="B3907" s="3" t="s">
        <v>6084</v>
      </c>
      <c r="C3907" t="s">
        <v>66</v>
      </c>
      <c r="D3907" s="3" t="s">
        <v>36</v>
      </c>
      <c r="E3907" s="3" t="s">
        <v>36</v>
      </c>
      <c r="F3907" s="3" t="s">
        <v>35</v>
      </c>
      <c r="G3907" s="5">
        <v>8.75</v>
      </c>
      <c r="H3907">
        <v>2</v>
      </c>
      <c r="I3907" s="5">
        <v>2.6749999999999998</v>
      </c>
      <c r="J3907" s="5">
        <v>1.3374999999999999</v>
      </c>
      <c r="K3907">
        <v>404</v>
      </c>
      <c r="L3907" s="15">
        <v>4.9504950495049506E-3</v>
      </c>
      <c r="M3907" s="13">
        <v>1.24356435643564</v>
      </c>
      <c r="N3907" s="15">
        <v>0</v>
      </c>
      <c r="O3907" s="5">
        <v>0</v>
      </c>
      <c r="P3907" s="5">
        <v>0</v>
      </c>
      <c r="Q3907" s="5">
        <f t="shared" si="677"/>
        <v>2.6749999999999998</v>
      </c>
      <c r="R3907" s="5">
        <f t="shared" si="678"/>
        <v>-2.6749999999999998</v>
      </c>
      <c r="S3907" s="15">
        <f t="shared" si="679"/>
        <v>-1</v>
      </c>
      <c r="T3907">
        <v>0</v>
      </c>
      <c r="U3907" s="5" t="str">
        <f t="shared" si="680"/>
        <v>NA</v>
      </c>
      <c r="V3907" s="15">
        <f t="shared" ref="V3907:V3970" si="681">(L3907*N3907)</f>
        <v>0</v>
      </c>
      <c r="W3907" s="15">
        <f t="shared" ref="W3907:W3970" si="682">IF(P3907=0,0,R3907/P3907)</f>
        <v>0</v>
      </c>
      <c r="X3907" s="5">
        <f t="shared" ref="X3907:X3970" si="683">IF(T3907=0,0,Q3907/T3907)</f>
        <v>0</v>
      </c>
      <c r="Y3907" s="5">
        <f t="shared" ref="Y3907:Y3970" si="684">Q3907*0.9</f>
        <v>2.4074999999999998</v>
      </c>
      <c r="Z3907" s="5">
        <f t="shared" ref="Z3907:Z3970" si="685">R3907*1.05</f>
        <v>-2.8087499999999999</v>
      </c>
      <c r="AA3907" s="5">
        <f t="shared" ref="AA3907:AA3970" si="686">Q3907-Y3907</f>
        <v>0.26750000000000007</v>
      </c>
      <c r="AB3907" s="5">
        <f t="shared" ref="AB3907:AB3970" si="687">R3907-Z3907</f>
        <v>0.13375000000000004</v>
      </c>
    </row>
    <row r="3908" spans="1:28" x14ac:dyDescent="0.55000000000000004">
      <c r="A3908" s="3" t="s">
        <v>63</v>
      </c>
      <c r="B3908" s="3" t="s">
        <v>3162</v>
      </c>
      <c r="C3908" t="s">
        <v>66</v>
      </c>
      <c r="D3908" s="3" t="s">
        <v>36</v>
      </c>
      <c r="E3908" s="3" t="s">
        <v>36</v>
      </c>
      <c r="F3908" s="3" t="s">
        <v>35</v>
      </c>
      <c r="G3908" s="5">
        <v>8.75</v>
      </c>
      <c r="H3908">
        <v>3</v>
      </c>
      <c r="I3908" s="5">
        <v>2.6874999750000002</v>
      </c>
      <c r="J3908" s="5">
        <v>0.89583332500000001</v>
      </c>
      <c r="K3908">
        <v>412</v>
      </c>
      <c r="L3908" s="15">
        <v>7.2815533980582492E-3</v>
      </c>
      <c r="M3908" s="13">
        <v>3.9764563106796098</v>
      </c>
      <c r="N3908" s="15">
        <v>0</v>
      </c>
      <c r="O3908" s="5">
        <v>0</v>
      </c>
      <c r="P3908" s="5">
        <v>0</v>
      </c>
      <c r="Q3908" s="5">
        <f t="shared" si="677"/>
        <v>2.6874999750000002</v>
      </c>
      <c r="R3908" s="5">
        <f t="shared" si="678"/>
        <v>-2.6874999750000002</v>
      </c>
      <c r="S3908" s="15">
        <f t="shared" si="679"/>
        <v>-1</v>
      </c>
      <c r="T3908">
        <v>0</v>
      </c>
      <c r="U3908" s="5" t="str">
        <f t="shared" si="680"/>
        <v>NA</v>
      </c>
      <c r="V3908" s="15">
        <f t="shared" si="681"/>
        <v>0</v>
      </c>
      <c r="W3908" s="15">
        <f t="shared" si="682"/>
        <v>0</v>
      </c>
      <c r="X3908" s="5">
        <f t="shared" si="683"/>
        <v>0</v>
      </c>
      <c r="Y3908" s="5">
        <f t="shared" si="684"/>
        <v>2.4187499775000001</v>
      </c>
      <c r="Z3908" s="5">
        <f t="shared" si="685"/>
        <v>-2.8218749737500004</v>
      </c>
      <c r="AA3908" s="5">
        <f t="shared" si="686"/>
        <v>0.26874999750000006</v>
      </c>
      <c r="AB3908" s="5">
        <f t="shared" si="687"/>
        <v>0.13437499875000025</v>
      </c>
    </row>
    <row r="3909" spans="1:28" x14ac:dyDescent="0.55000000000000004">
      <c r="A3909" s="3" t="s">
        <v>63</v>
      </c>
      <c r="B3909" s="3" t="s">
        <v>1135</v>
      </c>
      <c r="C3909" t="s">
        <v>31</v>
      </c>
      <c r="D3909" s="3" t="s">
        <v>36</v>
      </c>
      <c r="E3909" s="3" t="s">
        <v>36</v>
      </c>
      <c r="F3909" s="3" t="s">
        <v>35</v>
      </c>
      <c r="G3909" s="5">
        <v>8.75</v>
      </c>
      <c r="H3909">
        <v>10</v>
      </c>
      <c r="I3909" s="5">
        <v>2.7250000000000001</v>
      </c>
      <c r="J3909" s="5">
        <v>0.27250000000000002</v>
      </c>
      <c r="K3909">
        <v>279</v>
      </c>
      <c r="L3909" s="15">
        <v>3.5842293906809999E-2</v>
      </c>
      <c r="M3909" s="13">
        <v>1.27598566308244</v>
      </c>
      <c r="N3909" s="15">
        <v>0</v>
      </c>
      <c r="O3909" s="5">
        <v>0</v>
      </c>
      <c r="P3909" s="5">
        <v>0</v>
      </c>
      <c r="Q3909" s="5">
        <f t="shared" si="677"/>
        <v>2.7250000000000001</v>
      </c>
      <c r="R3909" s="5">
        <f t="shared" si="678"/>
        <v>-2.7250000000000001</v>
      </c>
      <c r="S3909" s="15">
        <f t="shared" si="679"/>
        <v>-1</v>
      </c>
      <c r="T3909">
        <v>0</v>
      </c>
      <c r="U3909" s="5" t="str">
        <f t="shared" si="680"/>
        <v>NA</v>
      </c>
      <c r="V3909" s="15">
        <f t="shared" si="681"/>
        <v>0</v>
      </c>
      <c r="W3909" s="15">
        <f t="shared" si="682"/>
        <v>0</v>
      </c>
      <c r="X3909" s="5">
        <f t="shared" si="683"/>
        <v>0</v>
      </c>
      <c r="Y3909" s="5">
        <f t="shared" si="684"/>
        <v>2.4525000000000001</v>
      </c>
      <c r="Z3909" s="5">
        <f t="shared" si="685"/>
        <v>-2.8612500000000001</v>
      </c>
      <c r="AA3909" s="5">
        <f t="shared" si="686"/>
        <v>0.27249999999999996</v>
      </c>
      <c r="AB3909" s="5">
        <f t="shared" si="687"/>
        <v>0.13624999999999998</v>
      </c>
    </row>
    <row r="3910" spans="1:28" x14ac:dyDescent="0.55000000000000004">
      <c r="A3910" s="3" t="s">
        <v>63</v>
      </c>
      <c r="B3910" s="3" t="s">
        <v>6088</v>
      </c>
      <c r="C3910" t="s">
        <v>66</v>
      </c>
      <c r="D3910" s="3" t="s">
        <v>36</v>
      </c>
      <c r="E3910" s="3" t="s">
        <v>36</v>
      </c>
      <c r="F3910" s="3" t="s">
        <v>35</v>
      </c>
      <c r="G3910" s="5">
        <v>8.75</v>
      </c>
      <c r="H3910">
        <v>1</v>
      </c>
      <c r="I3910" s="5">
        <v>2.7374999999999998</v>
      </c>
      <c r="J3910" s="5">
        <v>2.7374999999999998</v>
      </c>
      <c r="K3910">
        <v>81</v>
      </c>
      <c r="L3910" s="15">
        <v>1.2345679012345701E-2</v>
      </c>
      <c r="M3910" s="13">
        <v>1</v>
      </c>
      <c r="N3910" s="15">
        <v>0</v>
      </c>
      <c r="O3910" s="5">
        <v>0</v>
      </c>
      <c r="P3910" s="5">
        <v>0</v>
      </c>
      <c r="Q3910" s="5">
        <f t="shared" si="677"/>
        <v>2.7374999999999998</v>
      </c>
      <c r="R3910" s="5">
        <f t="shared" si="678"/>
        <v>-2.7374999999999998</v>
      </c>
      <c r="S3910" s="15">
        <f t="shared" si="679"/>
        <v>-1</v>
      </c>
      <c r="T3910">
        <v>0</v>
      </c>
      <c r="U3910" s="5" t="str">
        <f t="shared" si="680"/>
        <v>NA</v>
      </c>
      <c r="V3910" s="15">
        <f t="shared" si="681"/>
        <v>0</v>
      </c>
      <c r="W3910" s="15">
        <f t="shared" si="682"/>
        <v>0</v>
      </c>
      <c r="X3910" s="5">
        <f t="shared" si="683"/>
        <v>0</v>
      </c>
      <c r="Y3910" s="5">
        <f t="shared" si="684"/>
        <v>2.4637500000000001</v>
      </c>
      <c r="Z3910" s="5">
        <f t="shared" si="685"/>
        <v>-2.8743750000000001</v>
      </c>
      <c r="AA3910" s="5">
        <f t="shared" si="686"/>
        <v>0.27374999999999972</v>
      </c>
      <c r="AB3910" s="5">
        <f t="shared" si="687"/>
        <v>0.1368750000000003</v>
      </c>
    </row>
    <row r="3911" spans="1:28" x14ac:dyDescent="0.55000000000000004">
      <c r="A3911" s="3" t="s">
        <v>63</v>
      </c>
      <c r="B3911" s="3" t="s">
        <v>6090</v>
      </c>
      <c r="C3911" t="s">
        <v>66</v>
      </c>
      <c r="D3911" s="3" t="s">
        <v>36</v>
      </c>
      <c r="E3911" s="3" t="s">
        <v>36</v>
      </c>
      <c r="F3911" s="3" t="s">
        <v>35</v>
      </c>
      <c r="G3911" s="5">
        <v>8.75</v>
      </c>
      <c r="H3911">
        <v>2</v>
      </c>
      <c r="I3911" s="5">
        <v>2.85</v>
      </c>
      <c r="J3911" s="5">
        <v>1.425</v>
      </c>
      <c r="K3911">
        <v>95</v>
      </c>
      <c r="L3911" s="15">
        <v>2.1052631578947399E-2</v>
      </c>
      <c r="M3911" s="13">
        <v>1.7221052631578899</v>
      </c>
      <c r="N3911" s="15">
        <v>0</v>
      </c>
      <c r="O3911" s="5">
        <v>0</v>
      </c>
      <c r="P3911" s="5">
        <v>0</v>
      </c>
      <c r="Q3911" s="5">
        <f t="shared" si="677"/>
        <v>2.85</v>
      </c>
      <c r="R3911" s="5">
        <f t="shared" si="678"/>
        <v>-2.85</v>
      </c>
      <c r="S3911" s="15">
        <f t="shared" si="679"/>
        <v>-1</v>
      </c>
      <c r="T3911">
        <v>0</v>
      </c>
      <c r="U3911" s="5" t="str">
        <f t="shared" si="680"/>
        <v>NA</v>
      </c>
      <c r="V3911" s="15">
        <f t="shared" si="681"/>
        <v>0</v>
      </c>
      <c r="W3911" s="15">
        <f t="shared" si="682"/>
        <v>0</v>
      </c>
      <c r="X3911" s="5">
        <f t="shared" si="683"/>
        <v>0</v>
      </c>
      <c r="Y3911" s="5">
        <f t="shared" si="684"/>
        <v>2.5649999999999999</v>
      </c>
      <c r="Z3911" s="5">
        <f t="shared" si="685"/>
        <v>-2.9925000000000002</v>
      </c>
      <c r="AA3911" s="5">
        <f t="shared" si="686"/>
        <v>0.28500000000000014</v>
      </c>
      <c r="AB3911" s="5">
        <f t="shared" si="687"/>
        <v>0.14250000000000007</v>
      </c>
    </row>
    <row r="3912" spans="1:28" x14ac:dyDescent="0.55000000000000004">
      <c r="A3912" s="3" t="s">
        <v>63</v>
      </c>
      <c r="B3912" s="3" t="s">
        <v>6092</v>
      </c>
      <c r="C3912" t="s">
        <v>66</v>
      </c>
      <c r="D3912" s="3" t="s">
        <v>36</v>
      </c>
      <c r="E3912" s="3" t="s">
        <v>36</v>
      </c>
      <c r="F3912" s="3" t="s">
        <v>35</v>
      </c>
      <c r="G3912" s="5">
        <v>8.75</v>
      </c>
      <c r="H3912">
        <v>6</v>
      </c>
      <c r="I3912" s="5">
        <v>2.85</v>
      </c>
      <c r="J3912" s="5">
        <v>0.47499999999999998</v>
      </c>
      <c r="K3912">
        <v>1934</v>
      </c>
      <c r="L3912" s="15">
        <v>3.1023784901757999E-3</v>
      </c>
      <c r="M3912" s="13">
        <v>2.2757497414684602</v>
      </c>
      <c r="N3912" s="15">
        <v>0</v>
      </c>
      <c r="O3912" s="5">
        <v>0</v>
      </c>
      <c r="P3912" s="5">
        <v>0</v>
      </c>
      <c r="Q3912" s="5">
        <f t="shared" si="677"/>
        <v>2.85</v>
      </c>
      <c r="R3912" s="5">
        <f t="shared" si="678"/>
        <v>-2.85</v>
      </c>
      <c r="S3912" s="15">
        <f t="shared" si="679"/>
        <v>-1</v>
      </c>
      <c r="T3912">
        <v>0</v>
      </c>
      <c r="U3912" s="5" t="str">
        <f t="shared" si="680"/>
        <v>NA</v>
      </c>
      <c r="V3912" s="15">
        <f t="shared" si="681"/>
        <v>0</v>
      </c>
      <c r="W3912" s="15">
        <f t="shared" si="682"/>
        <v>0</v>
      </c>
      <c r="X3912" s="5">
        <f t="shared" si="683"/>
        <v>0</v>
      </c>
      <c r="Y3912" s="5">
        <f t="shared" si="684"/>
        <v>2.5649999999999999</v>
      </c>
      <c r="Z3912" s="5">
        <f t="shared" si="685"/>
        <v>-2.9925000000000002</v>
      </c>
      <c r="AA3912" s="5">
        <f t="shared" si="686"/>
        <v>0.28500000000000014</v>
      </c>
      <c r="AB3912" s="5">
        <f t="shared" si="687"/>
        <v>0.14250000000000007</v>
      </c>
    </row>
    <row r="3913" spans="1:28" x14ac:dyDescent="0.55000000000000004">
      <c r="A3913" s="3" t="s">
        <v>63</v>
      </c>
      <c r="B3913" s="3" t="s">
        <v>5799</v>
      </c>
      <c r="C3913" t="s">
        <v>31</v>
      </c>
      <c r="D3913" s="3" t="s">
        <v>36</v>
      </c>
      <c r="E3913" s="3" t="s">
        <v>36</v>
      </c>
      <c r="F3913" s="3" t="s">
        <v>35</v>
      </c>
      <c r="G3913" s="5">
        <v>8.75</v>
      </c>
      <c r="H3913">
        <v>4</v>
      </c>
      <c r="I3913" s="5">
        <v>3.05</v>
      </c>
      <c r="J3913" s="5">
        <v>0.76249999999999996</v>
      </c>
      <c r="K3913">
        <v>659</v>
      </c>
      <c r="L3913" s="15">
        <v>6.0698027314112302E-3</v>
      </c>
      <c r="M3913" s="13">
        <v>1.11684370257967</v>
      </c>
      <c r="N3913" s="15">
        <v>0</v>
      </c>
      <c r="O3913" s="5">
        <v>0</v>
      </c>
      <c r="P3913" s="5">
        <v>0</v>
      </c>
      <c r="Q3913" s="5">
        <f t="shared" si="677"/>
        <v>3.05</v>
      </c>
      <c r="R3913" s="5">
        <f t="shared" si="678"/>
        <v>-3.05</v>
      </c>
      <c r="S3913" s="15">
        <f t="shared" si="679"/>
        <v>-1</v>
      </c>
      <c r="T3913">
        <v>0</v>
      </c>
      <c r="U3913" s="5" t="str">
        <f t="shared" si="680"/>
        <v>NA</v>
      </c>
      <c r="V3913" s="15">
        <f t="shared" si="681"/>
        <v>0</v>
      </c>
      <c r="W3913" s="15">
        <f t="shared" si="682"/>
        <v>0</v>
      </c>
      <c r="X3913" s="5">
        <f t="shared" si="683"/>
        <v>0</v>
      </c>
      <c r="Y3913" s="5">
        <f t="shared" si="684"/>
        <v>2.7450000000000001</v>
      </c>
      <c r="Z3913" s="5">
        <f t="shared" si="685"/>
        <v>-3.2025000000000001</v>
      </c>
      <c r="AA3913" s="5">
        <f t="shared" si="686"/>
        <v>0.30499999999999972</v>
      </c>
      <c r="AB3913" s="5">
        <f t="shared" si="687"/>
        <v>0.1525000000000003</v>
      </c>
    </row>
    <row r="3914" spans="1:28" x14ac:dyDescent="0.55000000000000004">
      <c r="A3914" s="3" t="s">
        <v>63</v>
      </c>
      <c r="B3914" s="3" t="s">
        <v>5820</v>
      </c>
      <c r="C3914" t="s">
        <v>66</v>
      </c>
      <c r="D3914" s="3" t="s">
        <v>36</v>
      </c>
      <c r="E3914" s="3" t="s">
        <v>36</v>
      </c>
      <c r="F3914" s="3" t="s">
        <v>35</v>
      </c>
      <c r="G3914" s="5">
        <v>8.75</v>
      </c>
      <c r="H3914">
        <v>5</v>
      </c>
      <c r="I3914" s="5">
        <v>3.1</v>
      </c>
      <c r="J3914" s="5">
        <v>0.62</v>
      </c>
      <c r="K3914">
        <v>595</v>
      </c>
      <c r="L3914" s="15">
        <v>8.40336134453782E-3</v>
      </c>
      <c r="M3914" s="13">
        <v>2.1233613445378201</v>
      </c>
      <c r="N3914" s="15">
        <v>0</v>
      </c>
      <c r="O3914" s="5">
        <v>0</v>
      </c>
      <c r="P3914" s="5">
        <v>0</v>
      </c>
      <c r="Q3914" s="5">
        <f t="shared" si="677"/>
        <v>3.1</v>
      </c>
      <c r="R3914" s="5">
        <f t="shared" si="678"/>
        <v>-3.1</v>
      </c>
      <c r="S3914" s="15">
        <f t="shared" si="679"/>
        <v>-1</v>
      </c>
      <c r="T3914">
        <v>0</v>
      </c>
      <c r="U3914" s="5" t="str">
        <f t="shared" si="680"/>
        <v>NA</v>
      </c>
      <c r="V3914" s="15">
        <f t="shared" si="681"/>
        <v>0</v>
      </c>
      <c r="W3914" s="15">
        <f t="shared" si="682"/>
        <v>0</v>
      </c>
      <c r="X3914" s="5">
        <f t="shared" si="683"/>
        <v>0</v>
      </c>
      <c r="Y3914" s="5">
        <f t="shared" si="684"/>
        <v>2.79</v>
      </c>
      <c r="Z3914" s="5">
        <f t="shared" si="685"/>
        <v>-3.2550000000000003</v>
      </c>
      <c r="AA3914" s="5">
        <f t="shared" si="686"/>
        <v>0.31000000000000005</v>
      </c>
      <c r="AB3914" s="5">
        <f t="shared" si="687"/>
        <v>0.15500000000000025</v>
      </c>
    </row>
    <row r="3915" spans="1:28" x14ac:dyDescent="0.55000000000000004">
      <c r="A3915" s="3" t="s">
        <v>63</v>
      </c>
      <c r="B3915" s="3" t="s">
        <v>6096</v>
      </c>
      <c r="C3915" t="s">
        <v>66</v>
      </c>
      <c r="D3915" s="3" t="s">
        <v>36</v>
      </c>
      <c r="E3915" s="3" t="s">
        <v>36</v>
      </c>
      <c r="F3915" s="3" t="s">
        <v>35</v>
      </c>
      <c r="G3915" s="5">
        <v>8.75</v>
      </c>
      <c r="H3915">
        <v>5</v>
      </c>
      <c r="I3915" s="5">
        <v>3.1124999999999998</v>
      </c>
      <c r="J3915" s="5">
        <v>0.62250000000000005</v>
      </c>
      <c r="K3915">
        <v>2328</v>
      </c>
      <c r="L3915" s="15">
        <v>2.1477663230240599E-3</v>
      </c>
      <c r="M3915" s="13">
        <v>1</v>
      </c>
      <c r="N3915" s="15">
        <v>0</v>
      </c>
      <c r="O3915" s="5">
        <v>0</v>
      </c>
      <c r="P3915" s="5">
        <v>0</v>
      </c>
      <c r="Q3915" s="5">
        <f t="shared" si="677"/>
        <v>3.1124999999999998</v>
      </c>
      <c r="R3915" s="5">
        <f t="shared" si="678"/>
        <v>-3.1124999999999998</v>
      </c>
      <c r="S3915" s="15">
        <f t="shared" si="679"/>
        <v>-1</v>
      </c>
      <c r="T3915">
        <v>0</v>
      </c>
      <c r="U3915" s="5" t="str">
        <f t="shared" si="680"/>
        <v>NA</v>
      </c>
      <c r="V3915" s="15">
        <f t="shared" si="681"/>
        <v>0</v>
      </c>
      <c r="W3915" s="15">
        <f t="shared" si="682"/>
        <v>0</v>
      </c>
      <c r="X3915" s="5">
        <f t="shared" si="683"/>
        <v>0</v>
      </c>
      <c r="Y3915" s="5">
        <f t="shared" si="684"/>
        <v>2.80125</v>
      </c>
      <c r="Z3915" s="5">
        <f t="shared" si="685"/>
        <v>-3.2681249999999999</v>
      </c>
      <c r="AA3915" s="5">
        <f t="shared" si="686"/>
        <v>0.3112499999999998</v>
      </c>
      <c r="AB3915" s="5">
        <f t="shared" si="687"/>
        <v>0.15562500000000012</v>
      </c>
    </row>
    <row r="3916" spans="1:28" x14ac:dyDescent="0.55000000000000004">
      <c r="A3916" s="3" t="s">
        <v>63</v>
      </c>
      <c r="B3916" s="3" t="s">
        <v>6098</v>
      </c>
      <c r="C3916" t="s">
        <v>66</v>
      </c>
      <c r="D3916" s="3" t="s">
        <v>36</v>
      </c>
      <c r="E3916" s="3" t="s">
        <v>36</v>
      </c>
      <c r="F3916" s="3" t="s">
        <v>35</v>
      </c>
      <c r="G3916" s="5">
        <v>8.75</v>
      </c>
      <c r="H3916">
        <v>5</v>
      </c>
      <c r="I3916" s="5">
        <v>3.1124999999999998</v>
      </c>
      <c r="J3916" s="5">
        <v>0.62250000000000005</v>
      </c>
      <c r="K3916">
        <v>180</v>
      </c>
      <c r="L3916" s="15">
        <v>2.7777777777777801E-2</v>
      </c>
      <c r="M3916" s="13">
        <v>1.59</v>
      </c>
      <c r="N3916" s="15">
        <v>0</v>
      </c>
      <c r="O3916" s="5">
        <v>0</v>
      </c>
      <c r="P3916" s="5">
        <v>0</v>
      </c>
      <c r="Q3916" s="5">
        <f t="shared" si="677"/>
        <v>3.1124999999999998</v>
      </c>
      <c r="R3916" s="5">
        <f t="shared" si="678"/>
        <v>-3.1124999999999998</v>
      </c>
      <c r="S3916" s="15">
        <f t="shared" si="679"/>
        <v>-1</v>
      </c>
      <c r="T3916">
        <v>0</v>
      </c>
      <c r="U3916" s="5" t="str">
        <f t="shared" si="680"/>
        <v>NA</v>
      </c>
      <c r="V3916" s="15">
        <f t="shared" si="681"/>
        <v>0</v>
      </c>
      <c r="W3916" s="15">
        <f t="shared" si="682"/>
        <v>0</v>
      </c>
      <c r="X3916" s="5">
        <f t="shared" si="683"/>
        <v>0</v>
      </c>
      <c r="Y3916" s="5">
        <f t="shared" si="684"/>
        <v>2.80125</v>
      </c>
      <c r="Z3916" s="5">
        <f t="shared" si="685"/>
        <v>-3.2681249999999999</v>
      </c>
      <c r="AA3916" s="5">
        <f t="shared" si="686"/>
        <v>0.3112499999999998</v>
      </c>
      <c r="AB3916" s="5">
        <f t="shared" si="687"/>
        <v>0.15562500000000012</v>
      </c>
    </row>
    <row r="3917" spans="1:28" x14ac:dyDescent="0.55000000000000004">
      <c r="A3917" s="3" t="s">
        <v>63</v>
      </c>
      <c r="B3917" s="3" t="s">
        <v>6100</v>
      </c>
      <c r="C3917" t="s">
        <v>66</v>
      </c>
      <c r="D3917" s="3" t="s">
        <v>36</v>
      </c>
      <c r="E3917" s="3" t="s">
        <v>36</v>
      </c>
      <c r="F3917" s="3" t="s">
        <v>35</v>
      </c>
      <c r="G3917" s="5">
        <v>8.75</v>
      </c>
      <c r="H3917">
        <v>2</v>
      </c>
      <c r="I3917" s="5">
        <v>3.1375000000000002</v>
      </c>
      <c r="J3917" s="5">
        <v>1.5687500000000001</v>
      </c>
      <c r="K3917">
        <v>227</v>
      </c>
      <c r="L3917" s="15">
        <v>8.8105726872246704E-3</v>
      </c>
      <c r="M3917" s="13">
        <v>1.0585903083700401</v>
      </c>
      <c r="N3917" s="15">
        <v>0</v>
      </c>
      <c r="O3917" s="5">
        <v>0</v>
      </c>
      <c r="P3917" s="5">
        <v>0</v>
      </c>
      <c r="Q3917" s="5">
        <f t="shared" si="677"/>
        <v>3.1375000000000002</v>
      </c>
      <c r="R3917" s="5">
        <f t="shared" si="678"/>
        <v>-3.1375000000000002</v>
      </c>
      <c r="S3917" s="15">
        <f t="shared" si="679"/>
        <v>-1</v>
      </c>
      <c r="T3917">
        <v>0</v>
      </c>
      <c r="U3917" s="5" t="str">
        <f t="shared" si="680"/>
        <v>NA</v>
      </c>
      <c r="V3917" s="15">
        <f t="shared" si="681"/>
        <v>0</v>
      </c>
      <c r="W3917" s="15">
        <f t="shared" si="682"/>
        <v>0</v>
      </c>
      <c r="X3917" s="5">
        <f t="shared" si="683"/>
        <v>0</v>
      </c>
      <c r="Y3917" s="5">
        <f t="shared" si="684"/>
        <v>2.8237500000000004</v>
      </c>
      <c r="Z3917" s="5">
        <f t="shared" si="685"/>
        <v>-3.2943750000000005</v>
      </c>
      <c r="AA3917" s="5">
        <f t="shared" si="686"/>
        <v>0.31374999999999975</v>
      </c>
      <c r="AB3917" s="5">
        <f t="shared" si="687"/>
        <v>0.15687500000000032</v>
      </c>
    </row>
    <row r="3918" spans="1:28" x14ac:dyDescent="0.55000000000000004">
      <c r="A3918" s="3" t="s">
        <v>63</v>
      </c>
      <c r="B3918" s="3" t="s">
        <v>6102</v>
      </c>
      <c r="C3918" t="s">
        <v>66</v>
      </c>
      <c r="D3918" s="3" t="s">
        <v>36</v>
      </c>
      <c r="E3918" s="3" t="s">
        <v>36</v>
      </c>
      <c r="F3918" s="3" t="s">
        <v>35</v>
      </c>
      <c r="G3918" s="5">
        <v>8.75</v>
      </c>
      <c r="H3918">
        <v>2</v>
      </c>
      <c r="I3918" s="5">
        <v>3.1625000000000001</v>
      </c>
      <c r="J3918" s="5">
        <v>1.58125</v>
      </c>
      <c r="K3918">
        <v>497</v>
      </c>
      <c r="L3918" s="15">
        <v>4.0241448692152904E-3</v>
      </c>
      <c r="M3918" s="13">
        <v>0.99979879275653905</v>
      </c>
      <c r="N3918" s="15">
        <v>0</v>
      </c>
      <c r="O3918" s="5">
        <v>0</v>
      </c>
      <c r="P3918" s="5">
        <v>0</v>
      </c>
      <c r="Q3918" s="5">
        <f t="shared" si="677"/>
        <v>3.1625000000000001</v>
      </c>
      <c r="R3918" s="5">
        <f t="shared" si="678"/>
        <v>-3.1625000000000001</v>
      </c>
      <c r="S3918" s="15">
        <f t="shared" si="679"/>
        <v>-1</v>
      </c>
      <c r="T3918">
        <v>0</v>
      </c>
      <c r="U3918" s="5" t="str">
        <f t="shared" si="680"/>
        <v>NA</v>
      </c>
      <c r="V3918" s="15">
        <f t="shared" si="681"/>
        <v>0</v>
      </c>
      <c r="W3918" s="15">
        <f t="shared" si="682"/>
        <v>0</v>
      </c>
      <c r="X3918" s="5">
        <f t="shared" si="683"/>
        <v>0</v>
      </c>
      <c r="Y3918" s="5">
        <f t="shared" si="684"/>
        <v>2.8462499999999999</v>
      </c>
      <c r="Z3918" s="5">
        <f t="shared" si="685"/>
        <v>-3.3206250000000002</v>
      </c>
      <c r="AA3918" s="5">
        <f t="shared" si="686"/>
        <v>0.31625000000000014</v>
      </c>
      <c r="AB3918" s="5">
        <f t="shared" si="687"/>
        <v>0.15812500000000007</v>
      </c>
    </row>
    <row r="3919" spans="1:28" x14ac:dyDescent="0.55000000000000004">
      <c r="A3919" s="3" t="s">
        <v>63</v>
      </c>
      <c r="B3919" s="3" t="s">
        <v>6104</v>
      </c>
      <c r="C3919" t="s">
        <v>66</v>
      </c>
      <c r="D3919" s="3" t="s">
        <v>36</v>
      </c>
      <c r="E3919" s="3" t="s">
        <v>36</v>
      </c>
      <c r="F3919" s="3" t="s">
        <v>35</v>
      </c>
      <c r="G3919" s="5">
        <v>8.75</v>
      </c>
      <c r="H3919">
        <v>2</v>
      </c>
      <c r="I3919" s="5">
        <v>3.1875</v>
      </c>
      <c r="J3919" s="5">
        <v>1.59375</v>
      </c>
      <c r="K3919">
        <v>144</v>
      </c>
      <c r="L3919" s="15">
        <v>1.38888888888889E-2</v>
      </c>
      <c r="M3919" s="13">
        <v>2.2409722222222199</v>
      </c>
      <c r="N3919" s="15">
        <v>0</v>
      </c>
      <c r="O3919" s="5">
        <v>0</v>
      </c>
      <c r="P3919" s="5">
        <v>0</v>
      </c>
      <c r="Q3919" s="5">
        <f t="shared" si="677"/>
        <v>3.1875</v>
      </c>
      <c r="R3919" s="5">
        <f t="shared" si="678"/>
        <v>-3.1875</v>
      </c>
      <c r="S3919" s="15">
        <f t="shared" si="679"/>
        <v>-1</v>
      </c>
      <c r="T3919">
        <v>0</v>
      </c>
      <c r="U3919" s="5" t="str">
        <f t="shared" si="680"/>
        <v>NA</v>
      </c>
      <c r="V3919" s="15">
        <f t="shared" si="681"/>
        <v>0</v>
      </c>
      <c r="W3919" s="15">
        <f t="shared" si="682"/>
        <v>0</v>
      </c>
      <c r="X3919" s="5">
        <f t="shared" si="683"/>
        <v>0</v>
      </c>
      <c r="Y3919" s="5">
        <f t="shared" si="684"/>
        <v>2.8687499999999999</v>
      </c>
      <c r="Z3919" s="5">
        <f t="shared" si="685"/>
        <v>-3.3468750000000003</v>
      </c>
      <c r="AA3919" s="5">
        <f t="shared" si="686"/>
        <v>0.31875000000000009</v>
      </c>
      <c r="AB3919" s="5">
        <f t="shared" si="687"/>
        <v>0.15937500000000027</v>
      </c>
    </row>
    <row r="3920" spans="1:28" x14ac:dyDescent="0.55000000000000004">
      <c r="A3920" s="3" t="s">
        <v>63</v>
      </c>
      <c r="B3920" s="3" t="s">
        <v>1117</v>
      </c>
      <c r="C3920" t="s">
        <v>31</v>
      </c>
      <c r="D3920" s="3" t="s">
        <v>36</v>
      </c>
      <c r="E3920" s="3" t="s">
        <v>36</v>
      </c>
      <c r="F3920" s="3" t="s">
        <v>35</v>
      </c>
      <c r="G3920" s="5">
        <v>8.75</v>
      </c>
      <c r="H3920">
        <v>4</v>
      </c>
      <c r="I3920" s="5">
        <v>3.4750000000000001</v>
      </c>
      <c r="J3920" s="5">
        <v>0.86875000000000002</v>
      </c>
      <c r="K3920">
        <v>788</v>
      </c>
      <c r="L3920" s="15">
        <v>5.0761421319796994E-3</v>
      </c>
      <c r="M3920" s="13">
        <v>1.9017766497461901</v>
      </c>
      <c r="N3920" s="15">
        <v>0</v>
      </c>
      <c r="O3920" s="5">
        <v>0</v>
      </c>
      <c r="P3920" s="5">
        <v>0</v>
      </c>
      <c r="Q3920" s="5">
        <f t="shared" si="677"/>
        <v>3.4750000000000001</v>
      </c>
      <c r="R3920" s="5">
        <f t="shared" si="678"/>
        <v>-3.4750000000000001</v>
      </c>
      <c r="S3920" s="15">
        <f t="shared" si="679"/>
        <v>-1</v>
      </c>
      <c r="T3920">
        <v>0</v>
      </c>
      <c r="U3920" s="5" t="str">
        <f t="shared" si="680"/>
        <v>NA</v>
      </c>
      <c r="V3920" s="15">
        <f t="shared" si="681"/>
        <v>0</v>
      </c>
      <c r="W3920" s="15">
        <f t="shared" si="682"/>
        <v>0</v>
      </c>
      <c r="X3920" s="5">
        <f t="shared" si="683"/>
        <v>0</v>
      </c>
      <c r="Y3920" s="5">
        <f t="shared" si="684"/>
        <v>3.1274999999999999</v>
      </c>
      <c r="Z3920" s="5">
        <f t="shared" si="685"/>
        <v>-3.6487500000000002</v>
      </c>
      <c r="AA3920" s="5">
        <f t="shared" si="686"/>
        <v>0.34750000000000014</v>
      </c>
      <c r="AB3920" s="5">
        <f t="shared" si="687"/>
        <v>0.17375000000000007</v>
      </c>
    </row>
    <row r="3921" spans="1:28" x14ac:dyDescent="0.55000000000000004">
      <c r="A3921" s="3" t="s">
        <v>63</v>
      </c>
      <c r="B3921" s="3" t="s">
        <v>6107</v>
      </c>
      <c r="C3921" t="s">
        <v>66</v>
      </c>
      <c r="D3921" s="3" t="s">
        <v>36</v>
      </c>
      <c r="E3921" s="3" t="s">
        <v>36</v>
      </c>
      <c r="F3921" s="3" t="s">
        <v>35</v>
      </c>
      <c r="G3921" s="5">
        <v>8.75</v>
      </c>
      <c r="H3921">
        <v>5</v>
      </c>
      <c r="I3921" s="5">
        <v>3.5</v>
      </c>
      <c r="J3921" s="5">
        <v>0.7</v>
      </c>
      <c r="K3921">
        <v>103</v>
      </c>
      <c r="L3921" s="15">
        <v>4.85436893203883E-2</v>
      </c>
      <c r="M3921" s="13">
        <v>2.2504854368932001</v>
      </c>
      <c r="N3921" s="15">
        <v>0</v>
      </c>
      <c r="O3921" s="5">
        <v>0</v>
      </c>
      <c r="P3921" s="5">
        <v>0</v>
      </c>
      <c r="Q3921" s="5">
        <f t="shared" si="677"/>
        <v>3.5</v>
      </c>
      <c r="R3921" s="5">
        <f t="shared" si="678"/>
        <v>-3.5</v>
      </c>
      <c r="S3921" s="15">
        <f t="shared" si="679"/>
        <v>-1</v>
      </c>
      <c r="T3921">
        <v>0</v>
      </c>
      <c r="U3921" s="5" t="str">
        <f t="shared" si="680"/>
        <v>NA</v>
      </c>
      <c r="V3921" s="15">
        <f t="shared" si="681"/>
        <v>0</v>
      </c>
      <c r="W3921" s="15">
        <f t="shared" si="682"/>
        <v>0</v>
      </c>
      <c r="X3921" s="5">
        <f t="shared" si="683"/>
        <v>0</v>
      </c>
      <c r="Y3921" s="5">
        <f t="shared" si="684"/>
        <v>3.15</v>
      </c>
      <c r="Z3921" s="5">
        <f t="shared" si="685"/>
        <v>-3.6750000000000003</v>
      </c>
      <c r="AA3921" s="5">
        <f t="shared" si="686"/>
        <v>0.35000000000000009</v>
      </c>
      <c r="AB3921" s="5">
        <f t="shared" si="687"/>
        <v>0.17500000000000027</v>
      </c>
    </row>
    <row r="3922" spans="1:28" x14ac:dyDescent="0.55000000000000004">
      <c r="A3922" s="3" t="s">
        <v>63</v>
      </c>
      <c r="B3922" s="3" t="s">
        <v>6109</v>
      </c>
      <c r="C3922" t="s">
        <v>66</v>
      </c>
      <c r="D3922" s="3" t="s">
        <v>36</v>
      </c>
      <c r="E3922" s="3" t="s">
        <v>36</v>
      </c>
      <c r="F3922" s="3" t="s">
        <v>35</v>
      </c>
      <c r="G3922" s="5">
        <v>8.75</v>
      </c>
      <c r="H3922">
        <v>1</v>
      </c>
      <c r="I3922" s="5">
        <v>3.55</v>
      </c>
      <c r="J3922" s="5">
        <v>3.55</v>
      </c>
      <c r="K3922">
        <v>27</v>
      </c>
      <c r="L3922" s="15">
        <v>3.7037037037037E-2</v>
      </c>
      <c r="M3922" s="13">
        <v>1.4037037037036999</v>
      </c>
      <c r="N3922" s="15">
        <v>0</v>
      </c>
      <c r="O3922" s="5">
        <v>0</v>
      </c>
      <c r="P3922" s="5">
        <v>0</v>
      </c>
      <c r="Q3922" s="5">
        <f t="shared" si="677"/>
        <v>3.55</v>
      </c>
      <c r="R3922" s="5">
        <f t="shared" si="678"/>
        <v>-3.55</v>
      </c>
      <c r="S3922" s="15">
        <f t="shared" si="679"/>
        <v>-1</v>
      </c>
      <c r="T3922">
        <v>0</v>
      </c>
      <c r="U3922" s="5" t="str">
        <f t="shared" si="680"/>
        <v>NA</v>
      </c>
      <c r="V3922" s="15">
        <f t="shared" si="681"/>
        <v>0</v>
      </c>
      <c r="W3922" s="15">
        <f t="shared" si="682"/>
        <v>0</v>
      </c>
      <c r="X3922" s="5">
        <f t="shared" si="683"/>
        <v>0</v>
      </c>
      <c r="Y3922" s="5">
        <f t="shared" si="684"/>
        <v>3.1949999999999998</v>
      </c>
      <c r="Z3922" s="5">
        <f t="shared" si="685"/>
        <v>-3.7275</v>
      </c>
      <c r="AA3922" s="5">
        <f t="shared" si="686"/>
        <v>0.35499999999999998</v>
      </c>
      <c r="AB3922" s="5">
        <f t="shared" si="687"/>
        <v>0.17750000000000021</v>
      </c>
    </row>
    <row r="3923" spans="1:28" x14ac:dyDescent="0.55000000000000004">
      <c r="A3923" s="3" t="s">
        <v>63</v>
      </c>
      <c r="B3923" s="3" t="s">
        <v>1333</v>
      </c>
      <c r="C3923" t="s">
        <v>31</v>
      </c>
      <c r="D3923" s="3" t="s">
        <v>36</v>
      </c>
      <c r="E3923" s="3" t="s">
        <v>36</v>
      </c>
      <c r="F3923" s="3" t="s">
        <v>35</v>
      </c>
      <c r="G3923" s="5">
        <v>8.75</v>
      </c>
      <c r="H3923">
        <v>8</v>
      </c>
      <c r="I3923" s="5">
        <v>3.55</v>
      </c>
      <c r="J3923" s="5">
        <v>0.44374999999999998</v>
      </c>
      <c r="K3923">
        <v>3608</v>
      </c>
      <c r="L3923" s="15">
        <v>2.2172949002217304E-3</v>
      </c>
      <c r="M3923" s="13">
        <v>3.1440133037694</v>
      </c>
      <c r="N3923" s="15">
        <v>0</v>
      </c>
      <c r="O3923" s="5">
        <v>0</v>
      </c>
      <c r="P3923" s="5">
        <v>0</v>
      </c>
      <c r="Q3923" s="5">
        <f t="shared" si="677"/>
        <v>3.55</v>
      </c>
      <c r="R3923" s="5">
        <f t="shared" si="678"/>
        <v>-3.55</v>
      </c>
      <c r="S3923" s="15">
        <f t="shared" si="679"/>
        <v>-1</v>
      </c>
      <c r="T3923">
        <v>0</v>
      </c>
      <c r="U3923" s="5" t="str">
        <f t="shared" si="680"/>
        <v>NA</v>
      </c>
      <c r="V3923" s="15">
        <f t="shared" si="681"/>
        <v>0</v>
      </c>
      <c r="W3923" s="15">
        <f t="shared" si="682"/>
        <v>0</v>
      </c>
      <c r="X3923" s="5">
        <f t="shared" si="683"/>
        <v>0</v>
      </c>
      <c r="Y3923" s="5">
        <f t="shared" si="684"/>
        <v>3.1949999999999998</v>
      </c>
      <c r="Z3923" s="5">
        <f t="shared" si="685"/>
        <v>-3.7275</v>
      </c>
      <c r="AA3923" s="5">
        <f t="shared" si="686"/>
        <v>0.35499999999999998</v>
      </c>
      <c r="AB3923" s="5">
        <f t="shared" si="687"/>
        <v>0.17750000000000021</v>
      </c>
    </row>
    <row r="3924" spans="1:28" x14ac:dyDescent="0.55000000000000004">
      <c r="A3924" s="3" t="s">
        <v>63</v>
      </c>
      <c r="B3924" s="3" t="s">
        <v>6112</v>
      </c>
      <c r="C3924" t="s">
        <v>66</v>
      </c>
      <c r="D3924" s="3" t="s">
        <v>36</v>
      </c>
      <c r="E3924" s="3" t="s">
        <v>36</v>
      </c>
      <c r="F3924" s="3" t="s">
        <v>35</v>
      </c>
      <c r="G3924" s="5">
        <v>8.75</v>
      </c>
      <c r="H3924">
        <v>4</v>
      </c>
      <c r="I3924" s="5">
        <v>3.6</v>
      </c>
      <c r="J3924" s="5">
        <v>0.9</v>
      </c>
      <c r="K3924">
        <v>270</v>
      </c>
      <c r="L3924" s="15">
        <v>1.4814814814814802E-2</v>
      </c>
      <c r="M3924" s="13">
        <v>2.2011111111111101</v>
      </c>
      <c r="N3924" s="15">
        <v>0</v>
      </c>
      <c r="O3924" s="5">
        <v>0</v>
      </c>
      <c r="P3924" s="5">
        <v>0</v>
      </c>
      <c r="Q3924" s="5">
        <f t="shared" si="677"/>
        <v>3.6</v>
      </c>
      <c r="R3924" s="5">
        <f t="shared" si="678"/>
        <v>-3.6</v>
      </c>
      <c r="S3924" s="15">
        <f t="shared" si="679"/>
        <v>-1</v>
      </c>
      <c r="T3924">
        <v>0</v>
      </c>
      <c r="U3924" s="5" t="str">
        <f t="shared" si="680"/>
        <v>NA</v>
      </c>
      <c r="V3924" s="15">
        <f t="shared" si="681"/>
        <v>0</v>
      </c>
      <c r="W3924" s="15">
        <f t="shared" si="682"/>
        <v>0</v>
      </c>
      <c r="X3924" s="5">
        <f t="shared" si="683"/>
        <v>0</v>
      </c>
      <c r="Y3924" s="5">
        <f t="shared" si="684"/>
        <v>3.24</v>
      </c>
      <c r="Z3924" s="5">
        <f t="shared" si="685"/>
        <v>-3.7800000000000002</v>
      </c>
      <c r="AA3924" s="5">
        <f t="shared" si="686"/>
        <v>0.35999999999999988</v>
      </c>
      <c r="AB3924" s="5">
        <f t="shared" si="687"/>
        <v>0.18000000000000016</v>
      </c>
    </row>
    <row r="3925" spans="1:28" x14ac:dyDescent="0.55000000000000004">
      <c r="A3925" s="3" t="s">
        <v>63</v>
      </c>
      <c r="B3925" s="3" t="s">
        <v>6114</v>
      </c>
      <c r="C3925" t="s">
        <v>66</v>
      </c>
      <c r="D3925" s="3" t="s">
        <v>36</v>
      </c>
      <c r="E3925" s="3" t="s">
        <v>36</v>
      </c>
      <c r="F3925" s="3" t="s">
        <v>35</v>
      </c>
      <c r="G3925" s="5">
        <v>8.75</v>
      </c>
      <c r="H3925">
        <v>4</v>
      </c>
      <c r="I3925" s="5">
        <v>3.6625000000000001</v>
      </c>
      <c r="J3925" s="5">
        <v>0.91562500000000002</v>
      </c>
      <c r="K3925">
        <v>572</v>
      </c>
      <c r="L3925" s="15">
        <v>6.9930069930069895E-3</v>
      </c>
      <c r="M3925" s="13">
        <v>1.17307692307692</v>
      </c>
      <c r="N3925" s="15">
        <v>0</v>
      </c>
      <c r="O3925" s="5">
        <v>0</v>
      </c>
      <c r="P3925" s="5">
        <v>0</v>
      </c>
      <c r="Q3925" s="5">
        <f t="shared" si="677"/>
        <v>3.6625000000000001</v>
      </c>
      <c r="R3925" s="5">
        <f t="shared" si="678"/>
        <v>-3.6625000000000001</v>
      </c>
      <c r="S3925" s="15">
        <f t="shared" si="679"/>
        <v>-1</v>
      </c>
      <c r="T3925">
        <v>0</v>
      </c>
      <c r="U3925" s="5" t="str">
        <f t="shared" si="680"/>
        <v>NA</v>
      </c>
      <c r="V3925" s="15">
        <f t="shared" si="681"/>
        <v>0</v>
      </c>
      <c r="W3925" s="15">
        <f t="shared" si="682"/>
        <v>0</v>
      </c>
      <c r="X3925" s="5">
        <f t="shared" si="683"/>
        <v>0</v>
      </c>
      <c r="Y3925" s="5">
        <f t="shared" si="684"/>
        <v>3.2962500000000001</v>
      </c>
      <c r="Z3925" s="5">
        <f t="shared" si="685"/>
        <v>-3.8456250000000001</v>
      </c>
      <c r="AA3925" s="5">
        <f t="shared" si="686"/>
        <v>0.36624999999999996</v>
      </c>
      <c r="AB3925" s="5">
        <f t="shared" si="687"/>
        <v>0.18312499999999998</v>
      </c>
    </row>
    <row r="3926" spans="1:28" x14ac:dyDescent="0.55000000000000004">
      <c r="A3926" s="3" t="s">
        <v>63</v>
      </c>
      <c r="B3926" s="3" t="s">
        <v>6116</v>
      </c>
      <c r="C3926" t="s">
        <v>66</v>
      </c>
      <c r="D3926" s="3" t="s">
        <v>36</v>
      </c>
      <c r="E3926" s="3" t="s">
        <v>36</v>
      </c>
      <c r="F3926" s="3" t="s">
        <v>35</v>
      </c>
      <c r="G3926" s="5">
        <v>8.75</v>
      </c>
      <c r="H3926">
        <v>1</v>
      </c>
      <c r="I3926" s="5">
        <v>3.7625000000000002</v>
      </c>
      <c r="J3926" s="5">
        <v>3.7625000000000002</v>
      </c>
      <c r="K3926">
        <v>3</v>
      </c>
      <c r="L3926" s="15">
        <v>0.33333333333333298</v>
      </c>
      <c r="M3926" s="13">
        <v>0.33333333333333298</v>
      </c>
      <c r="N3926" s="15">
        <v>0</v>
      </c>
      <c r="O3926" s="5">
        <v>0</v>
      </c>
      <c r="P3926" s="5">
        <v>0</v>
      </c>
      <c r="Q3926" s="5">
        <f t="shared" si="677"/>
        <v>3.7625000000000002</v>
      </c>
      <c r="R3926" s="5">
        <f t="shared" si="678"/>
        <v>-3.7625000000000002</v>
      </c>
      <c r="S3926" s="15">
        <f t="shared" si="679"/>
        <v>-1</v>
      </c>
      <c r="T3926">
        <v>0</v>
      </c>
      <c r="U3926" s="5" t="str">
        <f t="shared" si="680"/>
        <v>NA</v>
      </c>
      <c r="V3926" s="15">
        <f t="shared" si="681"/>
        <v>0</v>
      </c>
      <c r="W3926" s="15">
        <f t="shared" si="682"/>
        <v>0</v>
      </c>
      <c r="X3926" s="5">
        <f t="shared" si="683"/>
        <v>0</v>
      </c>
      <c r="Y3926" s="5">
        <f t="shared" si="684"/>
        <v>3.3862500000000004</v>
      </c>
      <c r="Z3926" s="5">
        <f t="shared" si="685"/>
        <v>-3.9506250000000005</v>
      </c>
      <c r="AA3926" s="5">
        <f t="shared" si="686"/>
        <v>0.37624999999999975</v>
      </c>
      <c r="AB3926" s="5">
        <f t="shared" si="687"/>
        <v>0.18812500000000032</v>
      </c>
    </row>
    <row r="3927" spans="1:28" x14ac:dyDescent="0.55000000000000004">
      <c r="A3927" s="3" t="s">
        <v>63</v>
      </c>
      <c r="B3927" s="3" t="s">
        <v>6118</v>
      </c>
      <c r="C3927" t="s">
        <v>31</v>
      </c>
      <c r="D3927" s="3" t="s">
        <v>36</v>
      </c>
      <c r="E3927" s="3" t="s">
        <v>36</v>
      </c>
      <c r="F3927" s="3" t="s">
        <v>35</v>
      </c>
      <c r="G3927" s="5">
        <v>8.75</v>
      </c>
      <c r="H3927">
        <v>6</v>
      </c>
      <c r="I3927" s="5">
        <v>3.8499999750000002</v>
      </c>
      <c r="J3927" s="5">
        <v>0.64166666250000004</v>
      </c>
      <c r="K3927">
        <v>162</v>
      </c>
      <c r="L3927" s="15">
        <v>3.7037037037037E-2</v>
      </c>
      <c r="M3927" s="13">
        <v>1.9808641975308601</v>
      </c>
      <c r="N3927" s="15">
        <v>0</v>
      </c>
      <c r="O3927" s="5">
        <v>0</v>
      </c>
      <c r="P3927" s="5">
        <v>0</v>
      </c>
      <c r="Q3927" s="5">
        <f t="shared" si="677"/>
        <v>3.8499999750000002</v>
      </c>
      <c r="R3927" s="5">
        <f t="shared" si="678"/>
        <v>-3.8499999750000002</v>
      </c>
      <c r="S3927" s="15">
        <f t="shared" si="679"/>
        <v>-1</v>
      </c>
      <c r="T3927">
        <v>0</v>
      </c>
      <c r="U3927" s="5" t="str">
        <f t="shared" si="680"/>
        <v>NA</v>
      </c>
      <c r="V3927" s="15">
        <f t="shared" si="681"/>
        <v>0</v>
      </c>
      <c r="W3927" s="15">
        <f t="shared" si="682"/>
        <v>0</v>
      </c>
      <c r="X3927" s="5">
        <f t="shared" si="683"/>
        <v>0</v>
      </c>
      <c r="Y3927" s="5">
        <f t="shared" si="684"/>
        <v>3.4649999775000002</v>
      </c>
      <c r="Z3927" s="5">
        <f t="shared" si="685"/>
        <v>-4.04249997375</v>
      </c>
      <c r="AA3927" s="5">
        <f t="shared" si="686"/>
        <v>0.38499999750000002</v>
      </c>
      <c r="AB3927" s="5">
        <f t="shared" si="687"/>
        <v>0.19249999874999979</v>
      </c>
    </row>
    <row r="3928" spans="1:28" x14ac:dyDescent="0.55000000000000004">
      <c r="A3928" s="3" t="s">
        <v>63</v>
      </c>
      <c r="B3928" s="3" t="s">
        <v>6120</v>
      </c>
      <c r="C3928" t="s">
        <v>66</v>
      </c>
      <c r="D3928" s="3" t="s">
        <v>36</v>
      </c>
      <c r="E3928" s="3" t="s">
        <v>36</v>
      </c>
      <c r="F3928" s="3" t="s">
        <v>35</v>
      </c>
      <c r="G3928" s="5">
        <v>8.75</v>
      </c>
      <c r="H3928">
        <v>3</v>
      </c>
      <c r="I3928" s="5">
        <v>4.0125000000000002</v>
      </c>
      <c r="J3928" s="5">
        <v>1.3374999999999999</v>
      </c>
      <c r="K3928">
        <v>1039</v>
      </c>
      <c r="L3928" s="15">
        <v>2.8873917228103901E-3</v>
      </c>
      <c r="M3928" s="13">
        <v>1.0927815206929701</v>
      </c>
      <c r="N3928" s="15">
        <v>0</v>
      </c>
      <c r="O3928" s="5">
        <v>0</v>
      </c>
      <c r="P3928" s="5">
        <v>0</v>
      </c>
      <c r="Q3928" s="5">
        <f t="shared" si="677"/>
        <v>4.0125000000000002</v>
      </c>
      <c r="R3928" s="5">
        <f t="shared" si="678"/>
        <v>-4.0125000000000002</v>
      </c>
      <c r="S3928" s="15">
        <f t="shared" si="679"/>
        <v>-1</v>
      </c>
      <c r="T3928">
        <v>0</v>
      </c>
      <c r="U3928" s="5" t="str">
        <f t="shared" si="680"/>
        <v>NA</v>
      </c>
      <c r="V3928" s="15">
        <f t="shared" si="681"/>
        <v>0</v>
      </c>
      <c r="W3928" s="15">
        <f t="shared" si="682"/>
        <v>0</v>
      </c>
      <c r="X3928" s="5">
        <f t="shared" si="683"/>
        <v>0</v>
      </c>
      <c r="Y3928" s="5">
        <f t="shared" si="684"/>
        <v>3.6112500000000001</v>
      </c>
      <c r="Z3928" s="5">
        <f t="shared" si="685"/>
        <v>-4.2131250000000007</v>
      </c>
      <c r="AA3928" s="5">
        <f t="shared" si="686"/>
        <v>0.40125000000000011</v>
      </c>
      <c r="AB3928" s="5">
        <f t="shared" si="687"/>
        <v>0.2006250000000005</v>
      </c>
    </row>
    <row r="3929" spans="1:28" x14ac:dyDescent="0.55000000000000004">
      <c r="A3929" s="3" t="s">
        <v>63</v>
      </c>
      <c r="B3929" s="3" t="s">
        <v>6122</v>
      </c>
      <c r="C3929" t="s">
        <v>66</v>
      </c>
      <c r="D3929" s="3" t="s">
        <v>36</v>
      </c>
      <c r="E3929" s="3" t="s">
        <v>36</v>
      </c>
      <c r="F3929" s="3" t="s">
        <v>35</v>
      </c>
      <c r="G3929" s="5">
        <v>8.75</v>
      </c>
      <c r="H3929">
        <v>3</v>
      </c>
      <c r="I3929" s="5">
        <v>4.0875000000000004</v>
      </c>
      <c r="J3929" s="5">
        <v>1.3625</v>
      </c>
      <c r="K3929">
        <v>664</v>
      </c>
      <c r="L3929" s="15">
        <v>4.5180722891566298E-3</v>
      </c>
      <c r="M3929" s="13">
        <v>1.0558734939759</v>
      </c>
      <c r="N3929" s="15">
        <v>0</v>
      </c>
      <c r="O3929" s="5">
        <v>0</v>
      </c>
      <c r="P3929" s="5">
        <v>0</v>
      </c>
      <c r="Q3929" s="5">
        <f t="shared" si="677"/>
        <v>4.0875000000000004</v>
      </c>
      <c r="R3929" s="5">
        <f t="shared" si="678"/>
        <v>-4.0875000000000004</v>
      </c>
      <c r="S3929" s="15">
        <f t="shared" si="679"/>
        <v>-1</v>
      </c>
      <c r="T3929">
        <v>0</v>
      </c>
      <c r="U3929" s="5" t="str">
        <f t="shared" si="680"/>
        <v>NA</v>
      </c>
      <c r="V3929" s="15">
        <f t="shared" si="681"/>
        <v>0</v>
      </c>
      <c r="W3929" s="15">
        <f t="shared" si="682"/>
        <v>0</v>
      </c>
      <c r="X3929" s="5">
        <f t="shared" si="683"/>
        <v>0</v>
      </c>
      <c r="Y3929" s="5">
        <f t="shared" si="684"/>
        <v>3.6787500000000004</v>
      </c>
      <c r="Z3929" s="5">
        <f t="shared" si="685"/>
        <v>-4.291875000000001</v>
      </c>
      <c r="AA3929" s="5">
        <f t="shared" si="686"/>
        <v>0.40874999999999995</v>
      </c>
      <c r="AB3929" s="5">
        <f t="shared" si="687"/>
        <v>0.20437500000000064</v>
      </c>
    </row>
    <row r="3930" spans="1:28" x14ac:dyDescent="0.55000000000000004">
      <c r="A3930" s="3" t="s">
        <v>63</v>
      </c>
      <c r="B3930" s="3" t="s">
        <v>6124</v>
      </c>
      <c r="C3930" t="s">
        <v>66</v>
      </c>
      <c r="D3930" s="3" t="s">
        <v>36</v>
      </c>
      <c r="E3930" s="3" t="s">
        <v>36</v>
      </c>
      <c r="F3930" s="3" t="s">
        <v>35</v>
      </c>
      <c r="G3930" s="5">
        <v>8.75</v>
      </c>
      <c r="H3930">
        <v>3</v>
      </c>
      <c r="I3930" s="5">
        <v>4.1374999875</v>
      </c>
      <c r="J3930" s="5">
        <v>1.3791666624999999</v>
      </c>
      <c r="K3930">
        <v>128</v>
      </c>
      <c r="L3930" s="15">
        <v>2.34375E-2</v>
      </c>
      <c r="M3930" s="13">
        <v>1</v>
      </c>
      <c r="N3930" s="15">
        <v>0</v>
      </c>
      <c r="O3930" s="5">
        <v>0</v>
      </c>
      <c r="P3930" s="5">
        <v>0</v>
      </c>
      <c r="Q3930" s="5">
        <f t="shared" si="677"/>
        <v>4.1374999875</v>
      </c>
      <c r="R3930" s="5">
        <f t="shared" si="678"/>
        <v>-4.1374999875</v>
      </c>
      <c r="S3930" s="15">
        <f t="shared" si="679"/>
        <v>-1</v>
      </c>
      <c r="T3930">
        <v>0</v>
      </c>
      <c r="U3930" s="5" t="str">
        <f t="shared" si="680"/>
        <v>NA</v>
      </c>
      <c r="V3930" s="15">
        <f t="shared" si="681"/>
        <v>0</v>
      </c>
      <c r="W3930" s="15">
        <f t="shared" si="682"/>
        <v>0</v>
      </c>
      <c r="X3930" s="5">
        <f t="shared" si="683"/>
        <v>0</v>
      </c>
      <c r="Y3930" s="5">
        <f t="shared" si="684"/>
        <v>3.7237499887500003</v>
      </c>
      <c r="Z3930" s="5">
        <f t="shared" si="685"/>
        <v>-4.3443749868750006</v>
      </c>
      <c r="AA3930" s="5">
        <f t="shared" si="686"/>
        <v>0.41374999874999974</v>
      </c>
      <c r="AB3930" s="5">
        <f t="shared" si="687"/>
        <v>0.20687499937500053</v>
      </c>
    </row>
    <row r="3931" spans="1:28" x14ac:dyDescent="0.55000000000000004">
      <c r="A3931" s="3" t="s">
        <v>63</v>
      </c>
      <c r="B3931" s="3" t="s">
        <v>6126</v>
      </c>
      <c r="C3931" t="s">
        <v>66</v>
      </c>
      <c r="D3931" s="3" t="s">
        <v>36</v>
      </c>
      <c r="E3931" s="3" t="s">
        <v>36</v>
      </c>
      <c r="F3931" s="3" t="s">
        <v>35</v>
      </c>
      <c r="G3931" s="5">
        <v>8.75</v>
      </c>
      <c r="H3931">
        <v>4</v>
      </c>
      <c r="I3931" s="5">
        <v>4.4375</v>
      </c>
      <c r="J3931" s="5">
        <v>1.109375</v>
      </c>
      <c r="K3931">
        <v>181</v>
      </c>
      <c r="L3931" s="15">
        <v>2.2099447513812199E-2</v>
      </c>
      <c r="M3931" s="13">
        <v>1.0259668508287301</v>
      </c>
      <c r="N3931" s="15">
        <v>0</v>
      </c>
      <c r="O3931" s="5">
        <v>0</v>
      </c>
      <c r="P3931" s="5">
        <v>0</v>
      </c>
      <c r="Q3931" s="5">
        <f t="shared" si="677"/>
        <v>4.4375</v>
      </c>
      <c r="R3931" s="5">
        <f t="shared" si="678"/>
        <v>-4.4375</v>
      </c>
      <c r="S3931" s="15">
        <f t="shared" si="679"/>
        <v>-1</v>
      </c>
      <c r="T3931">
        <v>0</v>
      </c>
      <c r="U3931" s="5" t="str">
        <f t="shared" si="680"/>
        <v>NA</v>
      </c>
      <c r="V3931" s="15">
        <f t="shared" si="681"/>
        <v>0</v>
      </c>
      <c r="W3931" s="15">
        <f t="shared" si="682"/>
        <v>0</v>
      </c>
      <c r="X3931" s="5">
        <f t="shared" si="683"/>
        <v>0</v>
      </c>
      <c r="Y3931" s="5">
        <f t="shared" si="684"/>
        <v>3.9937499999999999</v>
      </c>
      <c r="Z3931" s="5">
        <f t="shared" si="685"/>
        <v>-4.6593749999999998</v>
      </c>
      <c r="AA3931" s="5">
        <f t="shared" si="686"/>
        <v>0.44375000000000009</v>
      </c>
      <c r="AB3931" s="5">
        <f t="shared" si="687"/>
        <v>0.22187499999999982</v>
      </c>
    </row>
    <row r="3932" spans="1:28" x14ac:dyDescent="0.55000000000000004">
      <c r="A3932" s="3" t="s">
        <v>63</v>
      </c>
      <c r="B3932" s="3" t="s">
        <v>6128</v>
      </c>
      <c r="C3932" t="s">
        <v>66</v>
      </c>
      <c r="D3932" s="3" t="s">
        <v>36</v>
      </c>
      <c r="E3932" s="3" t="s">
        <v>36</v>
      </c>
      <c r="F3932" s="3" t="s">
        <v>35</v>
      </c>
      <c r="G3932" s="5">
        <v>8.75</v>
      </c>
      <c r="H3932">
        <v>7</v>
      </c>
      <c r="I3932" s="5">
        <v>4.5374999249999997</v>
      </c>
      <c r="J3932" s="5">
        <v>0.64821427499999995</v>
      </c>
      <c r="K3932">
        <v>55</v>
      </c>
      <c r="L3932" s="15">
        <v>0.12727272727272701</v>
      </c>
      <c r="M3932" s="13">
        <v>1.18</v>
      </c>
      <c r="N3932" s="15">
        <v>0</v>
      </c>
      <c r="O3932" s="5">
        <v>0</v>
      </c>
      <c r="P3932" s="5">
        <v>0</v>
      </c>
      <c r="Q3932" s="5">
        <f t="shared" si="677"/>
        <v>4.5374999249999997</v>
      </c>
      <c r="R3932" s="5">
        <f t="shared" si="678"/>
        <v>-4.5374999249999997</v>
      </c>
      <c r="S3932" s="15">
        <f t="shared" si="679"/>
        <v>-1</v>
      </c>
      <c r="T3932">
        <v>0</v>
      </c>
      <c r="U3932" s="5" t="str">
        <f t="shared" si="680"/>
        <v>NA</v>
      </c>
      <c r="V3932" s="15">
        <f t="shared" si="681"/>
        <v>0</v>
      </c>
      <c r="W3932" s="15">
        <f t="shared" si="682"/>
        <v>0</v>
      </c>
      <c r="X3932" s="5">
        <f t="shared" si="683"/>
        <v>0</v>
      </c>
      <c r="Y3932" s="5">
        <f t="shared" si="684"/>
        <v>4.0837499325</v>
      </c>
      <c r="Z3932" s="5">
        <f t="shared" si="685"/>
        <v>-4.76437492125</v>
      </c>
      <c r="AA3932" s="5">
        <f t="shared" si="686"/>
        <v>0.4537499924999997</v>
      </c>
      <c r="AB3932" s="5">
        <f t="shared" si="687"/>
        <v>0.22687499625000029</v>
      </c>
    </row>
    <row r="3933" spans="1:28" x14ac:dyDescent="0.55000000000000004">
      <c r="A3933" s="3" t="s">
        <v>63</v>
      </c>
      <c r="B3933" s="3" t="s">
        <v>2061</v>
      </c>
      <c r="C3933" t="s">
        <v>31</v>
      </c>
      <c r="D3933" s="3" t="s">
        <v>36</v>
      </c>
      <c r="E3933" s="3" t="s">
        <v>36</v>
      </c>
      <c r="F3933" s="3" t="s">
        <v>35</v>
      </c>
      <c r="G3933" s="5">
        <v>8.75</v>
      </c>
      <c r="H3933">
        <v>13</v>
      </c>
      <c r="I3933" s="5">
        <v>4.55</v>
      </c>
      <c r="J3933" s="5">
        <v>0.35</v>
      </c>
      <c r="K3933">
        <v>18005</v>
      </c>
      <c r="L3933" s="15">
        <v>7.2202166064981902E-4</v>
      </c>
      <c r="M3933" s="13">
        <v>1.40035545681755</v>
      </c>
      <c r="N3933" s="15">
        <v>0</v>
      </c>
      <c r="O3933" s="5">
        <v>0</v>
      </c>
      <c r="P3933" s="5">
        <v>0</v>
      </c>
      <c r="Q3933" s="5">
        <f t="shared" si="677"/>
        <v>4.55</v>
      </c>
      <c r="R3933" s="5">
        <f t="shared" si="678"/>
        <v>-4.55</v>
      </c>
      <c r="S3933" s="15">
        <f t="shared" si="679"/>
        <v>-1</v>
      </c>
      <c r="T3933">
        <v>0</v>
      </c>
      <c r="U3933" s="5" t="str">
        <f t="shared" si="680"/>
        <v>NA</v>
      </c>
      <c r="V3933" s="15">
        <f t="shared" si="681"/>
        <v>0</v>
      </c>
      <c r="W3933" s="15">
        <f t="shared" si="682"/>
        <v>0</v>
      </c>
      <c r="X3933" s="5">
        <f t="shared" si="683"/>
        <v>0</v>
      </c>
      <c r="Y3933" s="5">
        <f t="shared" si="684"/>
        <v>4.0949999999999998</v>
      </c>
      <c r="Z3933" s="5">
        <f t="shared" si="685"/>
        <v>-4.7774999999999999</v>
      </c>
      <c r="AA3933" s="5">
        <f t="shared" si="686"/>
        <v>0.45500000000000007</v>
      </c>
      <c r="AB3933" s="5">
        <f t="shared" si="687"/>
        <v>0.22750000000000004</v>
      </c>
    </row>
    <row r="3934" spans="1:28" x14ac:dyDescent="0.55000000000000004">
      <c r="A3934" s="3" t="s">
        <v>63</v>
      </c>
      <c r="B3934" s="3" t="s">
        <v>2559</v>
      </c>
      <c r="C3934" t="s">
        <v>31</v>
      </c>
      <c r="D3934" s="3" t="s">
        <v>36</v>
      </c>
      <c r="E3934" s="3" t="s">
        <v>36</v>
      </c>
      <c r="F3934" s="3" t="s">
        <v>35</v>
      </c>
      <c r="G3934" s="5">
        <v>8.75</v>
      </c>
      <c r="H3934">
        <v>6</v>
      </c>
      <c r="I3934" s="5">
        <v>4.6374999749999999</v>
      </c>
      <c r="J3934" s="5">
        <v>0.77291666250000002</v>
      </c>
      <c r="K3934">
        <v>112</v>
      </c>
      <c r="L3934" s="15">
        <v>5.3571428571428603E-2</v>
      </c>
      <c r="M3934" s="13">
        <v>1.9776785714285701</v>
      </c>
      <c r="N3934" s="15">
        <v>0</v>
      </c>
      <c r="O3934" s="5">
        <v>0</v>
      </c>
      <c r="P3934" s="5">
        <v>0</v>
      </c>
      <c r="Q3934" s="5">
        <f t="shared" si="677"/>
        <v>4.6374999749999999</v>
      </c>
      <c r="R3934" s="5">
        <f t="shared" si="678"/>
        <v>-4.6374999749999999</v>
      </c>
      <c r="S3934" s="15">
        <f t="shared" si="679"/>
        <v>-1</v>
      </c>
      <c r="T3934">
        <v>0</v>
      </c>
      <c r="U3934" s="5" t="str">
        <f t="shared" si="680"/>
        <v>NA</v>
      </c>
      <c r="V3934" s="15">
        <f t="shared" si="681"/>
        <v>0</v>
      </c>
      <c r="W3934" s="15">
        <f t="shared" si="682"/>
        <v>0</v>
      </c>
      <c r="X3934" s="5">
        <f t="shared" si="683"/>
        <v>0</v>
      </c>
      <c r="Y3934" s="5">
        <f t="shared" si="684"/>
        <v>4.1737499775</v>
      </c>
      <c r="Z3934" s="5">
        <f t="shared" si="685"/>
        <v>-4.8693749737500003</v>
      </c>
      <c r="AA3934" s="5">
        <f t="shared" si="686"/>
        <v>0.4637499974999999</v>
      </c>
      <c r="AB3934" s="5">
        <f t="shared" si="687"/>
        <v>0.23187499875000039</v>
      </c>
    </row>
    <row r="3935" spans="1:28" x14ac:dyDescent="0.55000000000000004">
      <c r="A3935" s="3" t="s">
        <v>63</v>
      </c>
      <c r="B3935" s="3" t="s">
        <v>6132</v>
      </c>
      <c r="C3935" t="s">
        <v>66</v>
      </c>
      <c r="D3935" s="3" t="s">
        <v>36</v>
      </c>
      <c r="E3935" s="3" t="s">
        <v>36</v>
      </c>
      <c r="F3935" s="3" t="s">
        <v>35</v>
      </c>
      <c r="G3935" s="5">
        <v>8.75</v>
      </c>
      <c r="H3935">
        <v>2</v>
      </c>
      <c r="I3935" s="5">
        <v>4.6749999999999998</v>
      </c>
      <c r="J3935" s="5">
        <v>2.3374999999999999</v>
      </c>
      <c r="K3935">
        <v>157</v>
      </c>
      <c r="L3935" s="15">
        <v>1.27388535031847E-2</v>
      </c>
      <c r="M3935" s="13">
        <v>2.0535031847133798</v>
      </c>
      <c r="N3935" s="15">
        <v>0</v>
      </c>
      <c r="O3935" s="5">
        <v>0</v>
      </c>
      <c r="P3935" s="5">
        <v>0</v>
      </c>
      <c r="Q3935" s="5">
        <f t="shared" si="677"/>
        <v>4.6749999999999998</v>
      </c>
      <c r="R3935" s="5">
        <f t="shared" si="678"/>
        <v>-4.6749999999999998</v>
      </c>
      <c r="S3935" s="15">
        <f t="shared" si="679"/>
        <v>-1</v>
      </c>
      <c r="T3935">
        <v>0</v>
      </c>
      <c r="U3935" s="5" t="str">
        <f t="shared" si="680"/>
        <v>NA</v>
      </c>
      <c r="V3935" s="15">
        <f t="shared" si="681"/>
        <v>0</v>
      </c>
      <c r="W3935" s="15">
        <f t="shared" si="682"/>
        <v>0</v>
      </c>
      <c r="X3935" s="5">
        <f t="shared" si="683"/>
        <v>0</v>
      </c>
      <c r="Y3935" s="5">
        <f t="shared" si="684"/>
        <v>4.2074999999999996</v>
      </c>
      <c r="Z3935" s="5">
        <f t="shared" si="685"/>
        <v>-4.9087500000000004</v>
      </c>
      <c r="AA3935" s="5">
        <f t="shared" si="686"/>
        <v>0.46750000000000025</v>
      </c>
      <c r="AB3935" s="5">
        <f t="shared" si="687"/>
        <v>0.23375000000000057</v>
      </c>
    </row>
    <row r="3936" spans="1:28" x14ac:dyDescent="0.55000000000000004">
      <c r="A3936" s="3" t="s">
        <v>63</v>
      </c>
      <c r="B3936" s="3" t="s">
        <v>87</v>
      </c>
      <c r="C3936" t="s">
        <v>31</v>
      </c>
      <c r="D3936" s="3" t="s">
        <v>36</v>
      </c>
      <c r="E3936" s="3" t="s">
        <v>36</v>
      </c>
      <c r="F3936" s="3" t="s">
        <v>35</v>
      </c>
      <c r="G3936" s="5">
        <v>8.75</v>
      </c>
      <c r="H3936">
        <v>8</v>
      </c>
      <c r="I3936" s="5">
        <v>4.6875</v>
      </c>
      <c r="J3936" s="5">
        <v>0.5859375</v>
      </c>
      <c r="K3936">
        <v>330</v>
      </c>
      <c r="L3936" s="15">
        <v>2.4242424242424197E-2</v>
      </c>
      <c r="M3936" s="13">
        <v>1.52939393939394</v>
      </c>
      <c r="N3936" s="15">
        <v>0</v>
      </c>
      <c r="O3936" s="5">
        <v>0</v>
      </c>
      <c r="P3936" s="5">
        <v>0</v>
      </c>
      <c r="Q3936" s="5">
        <f t="shared" si="677"/>
        <v>4.6875</v>
      </c>
      <c r="R3936" s="5">
        <f t="shared" si="678"/>
        <v>-4.6875</v>
      </c>
      <c r="S3936" s="15">
        <f t="shared" si="679"/>
        <v>-1</v>
      </c>
      <c r="T3936">
        <v>0</v>
      </c>
      <c r="U3936" s="5" t="str">
        <f t="shared" si="680"/>
        <v>NA</v>
      </c>
      <c r="V3936" s="15">
        <f t="shared" si="681"/>
        <v>0</v>
      </c>
      <c r="W3936" s="15">
        <f t="shared" si="682"/>
        <v>0</v>
      </c>
      <c r="X3936" s="5">
        <f t="shared" si="683"/>
        <v>0</v>
      </c>
      <c r="Y3936" s="5">
        <f t="shared" si="684"/>
        <v>4.21875</v>
      </c>
      <c r="Z3936" s="5">
        <f t="shared" si="685"/>
        <v>-4.921875</v>
      </c>
      <c r="AA3936" s="5">
        <f t="shared" si="686"/>
        <v>0.46875</v>
      </c>
      <c r="AB3936" s="5">
        <f t="shared" si="687"/>
        <v>0.234375</v>
      </c>
    </row>
    <row r="3937" spans="1:28" x14ac:dyDescent="0.55000000000000004">
      <c r="A3937" s="3" t="s">
        <v>63</v>
      </c>
      <c r="B3937" s="3" t="s">
        <v>6135</v>
      </c>
      <c r="C3937" t="s">
        <v>66</v>
      </c>
      <c r="D3937" s="3" t="s">
        <v>36</v>
      </c>
      <c r="E3937" s="3" t="s">
        <v>36</v>
      </c>
      <c r="F3937" s="3" t="s">
        <v>35</v>
      </c>
      <c r="G3937" s="5">
        <v>8.75</v>
      </c>
      <c r="H3937">
        <v>3</v>
      </c>
      <c r="I3937" s="5">
        <v>4.7874999750000002</v>
      </c>
      <c r="J3937" s="5">
        <v>1.5958333250000001</v>
      </c>
      <c r="K3937">
        <v>578</v>
      </c>
      <c r="L3937" s="15">
        <v>5.19031141868512E-3</v>
      </c>
      <c r="M3937" s="13">
        <v>1.52837370242215</v>
      </c>
      <c r="N3937" s="15">
        <v>0</v>
      </c>
      <c r="O3937" s="5">
        <v>0</v>
      </c>
      <c r="P3937" s="5">
        <v>0</v>
      </c>
      <c r="Q3937" s="5">
        <f t="shared" si="677"/>
        <v>4.7874999750000002</v>
      </c>
      <c r="R3937" s="5">
        <f t="shared" si="678"/>
        <v>-4.7874999750000002</v>
      </c>
      <c r="S3937" s="15">
        <f t="shared" si="679"/>
        <v>-1</v>
      </c>
      <c r="T3937">
        <v>0</v>
      </c>
      <c r="U3937" s="5" t="str">
        <f t="shared" si="680"/>
        <v>NA</v>
      </c>
      <c r="V3937" s="15">
        <f t="shared" si="681"/>
        <v>0</v>
      </c>
      <c r="W3937" s="15">
        <f t="shared" si="682"/>
        <v>0</v>
      </c>
      <c r="X3937" s="5">
        <f t="shared" si="683"/>
        <v>0</v>
      </c>
      <c r="Y3937" s="5">
        <f t="shared" si="684"/>
        <v>4.3087499775000007</v>
      </c>
      <c r="Z3937" s="5">
        <f t="shared" si="685"/>
        <v>-5.02687497375</v>
      </c>
      <c r="AA3937" s="5">
        <f t="shared" si="686"/>
        <v>0.47874999749999958</v>
      </c>
      <c r="AB3937" s="5">
        <f t="shared" si="687"/>
        <v>0.23937499874999979</v>
      </c>
    </row>
    <row r="3938" spans="1:28" x14ac:dyDescent="0.55000000000000004">
      <c r="A3938" s="3" t="s">
        <v>63</v>
      </c>
      <c r="B3938" s="3" t="s">
        <v>2358</v>
      </c>
      <c r="C3938" t="s">
        <v>31</v>
      </c>
      <c r="D3938" s="3" t="s">
        <v>36</v>
      </c>
      <c r="E3938" s="3" t="s">
        <v>36</v>
      </c>
      <c r="F3938" s="3" t="s">
        <v>35</v>
      </c>
      <c r="G3938" s="5">
        <v>8.75</v>
      </c>
      <c r="H3938">
        <v>2</v>
      </c>
      <c r="I3938" s="5">
        <v>5.05</v>
      </c>
      <c r="J3938" s="5">
        <v>2.5249999999999999</v>
      </c>
      <c r="K3938">
        <v>569</v>
      </c>
      <c r="L3938" s="15">
        <v>3.5149384885764501E-3</v>
      </c>
      <c r="M3938" s="13">
        <v>2.4428822495606299</v>
      </c>
      <c r="N3938" s="15">
        <v>0</v>
      </c>
      <c r="O3938" s="5">
        <v>0</v>
      </c>
      <c r="P3938" s="5">
        <v>0</v>
      </c>
      <c r="Q3938" s="5">
        <f t="shared" si="677"/>
        <v>5.05</v>
      </c>
      <c r="R3938" s="5">
        <f t="shared" si="678"/>
        <v>-5.05</v>
      </c>
      <c r="S3938" s="15">
        <f t="shared" si="679"/>
        <v>-1</v>
      </c>
      <c r="T3938">
        <v>0</v>
      </c>
      <c r="U3938" s="5" t="str">
        <f t="shared" si="680"/>
        <v>NA</v>
      </c>
      <c r="V3938" s="15">
        <f t="shared" si="681"/>
        <v>0</v>
      </c>
      <c r="W3938" s="15">
        <f t="shared" si="682"/>
        <v>0</v>
      </c>
      <c r="X3938" s="5">
        <f t="shared" si="683"/>
        <v>0</v>
      </c>
      <c r="Y3938" s="5">
        <f t="shared" si="684"/>
        <v>4.5449999999999999</v>
      </c>
      <c r="Z3938" s="5">
        <f t="shared" si="685"/>
        <v>-5.3025000000000002</v>
      </c>
      <c r="AA3938" s="5">
        <f t="shared" si="686"/>
        <v>0.50499999999999989</v>
      </c>
      <c r="AB3938" s="5">
        <f t="shared" si="687"/>
        <v>0.25250000000000039</v>
      </c>
    </row>
    <row r="3939" spans="1:28" x14ac:dyDescent="0.55000000000000004">
      <c r="A3939" s="3" t="s">
        <v>63</v>
      </c>
      <c r="B3939" s="3" t="s">
        <v>6138</v>
      </c>
      <c r="C3939" t="s">
        <v>66</v>
      </c>
      <c r="D3939" s="3" t="s">
        <v>36</v>
      </c>
      <c r="E3939" s="3" t="s">
        <v>36</v>
      </c>
      <c r="F3939" s="3" t="s">
        <v>35</v>
      </c>
      <c r="G3939" s="5">
        <v>8.75</v>
      </c>
      <c r="H3939">
        <v>4</v>
      </c>
      <c r="I3939" s="5">
        <v>5.05</v>
      </c>
      <c r="J3939" s="5">
        <v>1.2625</v>
      </c>
      <c r="K3939">
        <v>3585</v>
      </c>
      <c r="L3939" s="15">
        <v>1.1157601115760101E-3</v>
      </c>
      <c r="M3939" s="13">
        <v>2.2094002789400302</v>
      </c>
      <c r="N3939" s="15">
        <v>0</v>
      </c>
      <c r="O3939" s="5">
        <v>0</v>
      </c>
      <c r="P3939" s="5">
        <v>0</v>
      </c>
      <c r="Q3939" s="5">
        <f t="shared" si="677"/>
        <v>5.05</v>
      </c>
      <c r="R3939" s="5">
        <f t="shared" si="678"/>
        <v>-5.05</v>
      </c>
      <c r="S3939" s="15">
        <f t="shared" si="679"/>
        <v>-1</v>
      </c>
      <c r="T3939">
        <v>0</v>
      </c>
      <c r="U3939" s="5" t="str">
        <f t="shared" si="680"/>
        <v>NA</v>
      </c>
      <c r="V3939" s="15">
        <f t="shared" si="681"/>
        <v>0</v>
      </c>
      <c r="W3939" s="15">
        <f t="shared" si="682"/>
        <v>0</v>
      </c>
      <c r="X3939" s="5">
        <f t="shared" si="683"/>
        <v>0</v>
      </c>
      <c r="Y3939" s="5">
        <f t="shared" si="684"/>
        <v>4.5449999999999999</v>
      </c>
      <c r="Z3939" s="5">
        <f t="shared" si="685"/>
        <v>-5.3025000000000002</v>
      </c>
      <c r="AA3939" s="5">
        <f t="shared" si="686"/>
        <v>0.50499999999999989</v>
      </c>
      <c r="AB3939" s="5">
        <f t="shared" si="687"/>
        <v>0.25250000000000039</v>
      </c>
    </row>
    <row r="3940" spans="1:28" x14ac:dyDescent="0.55000000000000004">
      <c r="A3940" s="3" t="s">
        <v>63</v>
      </c>
      <c r="B3940" s="3" t="s">
        <v>6140</v>
      </c>
      <c r="C3940" t="s">
        <v>66</v>
      </c>
      <c r="D3940" s="3" t="s">
        <v>36</v>
      </c>
      <c r="E3940" s="3" t="s">
        <v>36</v>
      </c>
      <c r="F3940" s="3" t="s">
        <v>35</v>
      </c>
      <c r="G3940" s="5">
        <v>8.75</v>
      </c>
      <c r="H3940">
        <v>3</v>
      </c>
      <c r="I3940" s="5">
        <v>5.0625</v>
      </c>
      <c r="J3940" s="5">
        <v>1.6875</v>
      </c>
      <c r="K3940">
        <v>179</v>
      </c>
      <c r="L3940" s="15">
        <v>1.67597765363128E-2</v>
      </c>
      <c r="M3940" s="13">
        <v>3.15027932960894</v>
      </c>
      <c r="N3940" s="15">
        <v>0</v>
      </c>
      <c r="O3940" s="5">
        <v>0</v>
      </c>
      <c r="P3940" s="5">
        <v>0</v>
      </c>
      <c r="Q3940" s="5">
        <f t="shared" si="677"/>
        <v>5.0625</v>
      </c>
      <c r="R3940" s="5">
        <f t="shared" si="678"/>
        <v>-5.0625</v>
      </c>
      <c r="S3940" s="15">
        <f t="shared" si="679"/>
        <v>-1</v>
      </c>
      <c r="T3940">
        <v>0</v>
      </c>
      <c r="U3940" s="5" t="str">
        <f t="shared" si="680"/>
        <v>NA</v>
      </c>
      <c r="V3940" s="15">
        <f t="shared" si="681"/>
        <v>0</v>
      </c>
      <c r="W3940" s="15">
        <f t="shared" si="682"/>
        <v>0</v>
      </c>
      <c r="X3940" s="5">
        <f t="shared" si="683"/>
        <v>0</v>
      </c>
      <c r="Y3940" s="5">
        <f t="shared" si="684"/>
        <v>4.5562500000000004</v>
      </c>
      <c r="Z3940" s="5">
        <f t="shared" si="685"/>
        <v>-5.3156249999999998</v>
      </c>
      <c r="AA3940" s="5">
        <f t="shared" si="686"/>
        <v>0.50624999999999964</v>
      </c>
      <c r="AB3940" s="5">
        <f t="shared" si="687"/>
        <v>0.25312499999999982</v>
      </c>
    </row>
    <row r="3941" spans="1:28" x14ac:dyDescent="0.55000000000000004">
      <c r="A3941" s="3" t="s">
        <v>63</v>
      </c>
      <c r="B3941" s="3" t="s">
        <v>6142</v>
      </c>
      <c r="C3941" t="s">
        <v>66</v>
      </c>
      <c r="D3941" s="3" t="s">
        <v>36</v>
      </c>
      <c r="E3941" s="3" t="s">
        <v>36</v>
      </c>
      <c r="F3941" s="3" t="s">
        <v>35</v>
      </c>
      <c r="G3941" s="5">
        <v>8.75</v>
      </c>
      <c r="H3941">
        <v>2</v>
      </c>
      <c r="I3941" s="5">
        <v>5.0999999999999996</v>
      </c>
      <c r="J3941" s="5">
        <v>2.5499999999999998</v>
      </c>
      <c r="K3941">
        <v>369</v>
      </c>
      <c r="L3941" s="15">
        <v>5.4200542005420002E-3</v>
      </c>
      <c r="M3941" s="13">
        <v>1.03252032520325</v>
      </c>
      <c r="N3941" s="15">
        <v>0</v>
      </c>
      <c r="O3941" s="5">
        <v>0</v>
      </c>
      <c r="P3941" s="5">
        <v>0</v>
      </c>
      <c r="Q3941" s="5">
        <f t="shared" si="677"/>
        <v>5.0999999999999996</v>
      </c>
      <c r="R3941" s="5">
        <f t="shared" si="678"/>
        <v>-5.0999999999999996</v>
      </c>
      <c r="S3941" s="15">
        <f t="shared" si="679"/>
        <v>-1</v>
      </c>
      <c r="T3941">
        <v>0</v>
      </c>
      <c r="U3941" s="5" t="str">
        <f t="shared" si="680"/>
        <v>NA</v>
      </c>
      <c r="V3941" s="15">
        <f t="shared" si="681"/>
        <v>0</v>
      </c>
      <c r="W3941" s="15">
        <f t="shared" si="682"/>
        <v>0</v>
      </c>
      <c r="X3941" s="5">
        <f t="shared" si="683"/>
        <v>0</v>
      </c>
      <c r="Y3941" s="5">
        <f t="shared" si="684"/>
        <v>4.59</v>
      </c>
      <c r="Z3941" s="5">
        <f t="shared" si="685"/>
        <v>-5.3549999999999995</v>
      </c>
      <c r="AA3941" s="5">
        <f t="shared" si="686"/>
        <v>0.50999999999999979</v>
      </c>
      <c r="AB3941" s="5">
        <f t="shared" si="687"/>
        <v>0.25499999999999989</v>
      </c>
    </row>
    <row r="3942" spans="1:28" x14ac:dyDescent="0.55000000000000004">
      <c r="A3942" s="3" t="s">
        <v>63</v>
      </c>
      <c r="B3942" s="3" t="s">
        <v>6144</v>
      </c>
      <c r="C3942" t="s">
        <v>66</v>
      </c>
      <c r="D3942" s="3" t="s">
        <v>36</v>
      </c>
      <c r="E3942" s="3" t="s">
        <v>36</v>
      </c>
      <c r="F3942" s="3" t="s">
        <v>35</v>
      </c>
      <c r="G3942" s="5">
        <v>8.75</v>
      </c>
      <c r="H3942">
        <v>7</v>
      </c>
      <c r="I3942" s="5">
        <v>5.2374999249999998</v>
      </c>
      <c r="J3942" s="5">
        <v>0.74821427499999993</v>
      </c>
      <c r="K3942">
        <v>174</v>
      </c>
      <c r="L3942" s="15">
        <v>4.0229885057471299E-2</v>
      </c>
      <c r="M3942" s="13">
        <v>1.8971264367816101</v>
      </c>
      <c r="N3942" s="15">
        <v>0</v>
      </c>
      <c r="O3942" s="5">
        <v>0</v>
      </c>
      <c r="P3942" s="5">
        <v>0</v>
      </c>
      <c r="Q3942" s="5">
        <f t="shared" si="677"/>
        <v>5.2374999249999998</v>
      </c>
      <c r="R3942" s="5">
        <f t="shared" si="678"/>
        <v>-5.2374999249999998</v>
      </c>
      <c r="S3942" s="15">
        <f t="shared" si="679"/>
        <v>-1</v>
      </c>
      <c r="T3942">
        <v>0</v>
      </c>
      <c r="U3942" s="5" t="str">
        <f t="shared" si="680"/>
        <v>NA</v>
      </c>
      <c r="V3942" s="15">
        <f t="shared" si="681"/>
        <v>0</v>
      </c>
      <c r="W3942" s="15">
        <f t="shared" si="682"/>
        <v>0</v>
      </c>
      <c r="X3942" s="5">
        <f t="shared" si="683"/>
        <v>0</v>
      </c>
      <c r="Y3942" s="5">
        <f t="shared" si="684"/>
        <v>4.7137499324999999</v>
      </c>
      <c r="Z3942" s="5">
        <f t="shared" si="685"/>
        <v>-5.4993749212500003</v>
      </c>
      <c r="AA3942" s="5">
        <f t="shared" si="686"/>
        <v>0.52374999249999998</v>
      </c>
      <c r="AB3942" s="5">
        <f t="shared" si="687"/>
        <v>0.26187499625000044</v>
      </c>
    </row>
    <row r="3943" spans="1:28" x14ac:dyDescent="0.55000000000000004">
      <c r="A3943" s="3" t="s">
        <v>63</v>
      </c>
      <c r="B3943" s="3" t="s">
        <v>2399</v>
      </c>
      <c r="C3943" t="s">
        <v>31</v>
      </c>
      <c r="D3943" s="3" t="s">
        <v>36</v>
      </c>
      <c r="E3943" s="3" t="s">
        <v>36</v>
      </c>
      <c r="F3943" s="3" t="s">
        <v>35</v>
      </c>
      <c r="G3943" s="5">
        <v>8.75</v>
      </c>
      <c r="H3943">
        <v>6</v>
      </c>
      <c r="I3943" s="5">
        <v>5.2374999750000004</v>
      </c>
      <c r="J3943" s="5">
        <v>0.8729166625</v>
      </c>
      <c r="K3943">
        <v>14392</v>
      </c>
      <c r="L3943" s="15">
        <v>4.1689827682045601E-4</v>
      </c>
      <c r="M3943" s="13">
        <v>2.5946011673151701</v>
      </c>
      <c r="N3943" s="15">
        <v>0</v>
      </c>
      <c r="O3943" s="5">
        <v>0</v>
      </c>
      <c r="P3943" s="5">
        <v>0</v>
      </c>
      <c r="Q3943" s="5">
        <f t="shared" si="677"/>
        <v>5.2374999750000004</v>
      </c>
      <c r="R3943" s="5">
        <f t="shared" si="678"/>
        <v>-5.2374999750000004</v>
      </c>
      <c r="S3943" s="15">
        <f t="shared" si="679"/>
        <v>-1</v>
      </c>
      <c r="T3943">
        <v>0</v>
      </c>
      <c r="U3943" s="5" t="str">
        <f t="shared" si="680"/>
        <v>NA</v>
      </c>
      <c r="V3943" s="15">
        <f t="shared" si="681"/>
        <v>0</v>
      </c>
      <c r="W3943" s="15">
        <f t="shared" si="682"/>
        <v>0</v>
      </c>
      <c r="X3943" s="5">
        <f t="shared" si="683"/>
        <v>0</v>
      </c>
      <c r="Y3943" s="5">
        <f t="shared" si="684"/>
        <v>4.7137499775000009</v>
      </c>
      <c r="Z3943" s="5">
        <f t="shared" si="685"/>
        <v>-5.4993749737500011</v>
      </c>
      <c r="AA3943" s="5">
        <f t="shared" si="686"/>
        <v>0.52374999749999951</v>
      </c>
      <c r="AB3943" s="5">
        <f t="shared" si="687"/>
        <v>0.26187499875000064</v>
      </c>
    </row>
    <row r="3944" spans="1:28" x14ac:dyDescent="0.55000000000000004">
      <c r="A3944" s="3" t="s">
        <v>63</v>
      </c>
      <c r="B3944" s="3" t="s">
        <v>6147</v>
      </c>
      <c r="C3944" t="s">
        <v>66</v>
      </c>
      <c r="D3944" s="3" t="s">
        <v>36</v>
      </c>
      <c r="E3944" s="3" t="s">
        <v>36</v>
      </c>
      <c r="F3944" s="3" t="s">
        <v>35</v>
      </c>
      <c r="G3944" s="5">
        <v>8.75</v>
      </c>
      <c r="H3944">
        <v>4</v>
      </c>
      <c r="I3944" s="5">
        <v>5.2625000000000002</v>
      </c>
      <c r="J3944" s="5">
        <v>1.315625</v>
      </c>
      <c r="K3944">
        <v>1236</v>
      </c>
      <c r="L3944" s="15">
        <v>3.2362459546925598E-3</v>
      </c>
      <c r="M3944" s="13">
        <v>2.9145631067961202</v>
      </c>
      <c r="N3944" s="15">
        <v>0</v>
      </c>
      <c r="O3944" s="5">
        <v>0</v>
      </c>
      <c r="P3944" s="5">
        <v>0</v>
      </c>
      <c r="Q3944" s="5">
        <f t="shared" si="677"/>
        <v>5.2625000000000002</v>
      </c>
      <c r="R3944" s="5">
        <f t="shared" si="678"/>
        <v>-5.2625000000000002</v>
      </c>
      <c r="S3944" s="15">
        <f t="shared" si="679"/>
        <v>-1</v>
      </c>
      <c r="T3944">
        <v>0</v>
      </c>
      <c r="U3944" s="5" t="str">
        <f t="shared" si="680"/>
        <v>NA</v>
      </c>
      <c r="V3944" s="15">
        <f t="shared" si="681"/>
        <v>0</v>
      </c>
      <c r="W3944" s="15">
        <f t="shared" si="682"/>
        <v>0</v>
      </c>
      <c r="X3944" s="5">
        <f t="shared" si="683"/>
        <v>0</v>
      </c>
      <c r="Y3944" s="5">
        <f t="shared" si="684"/>
        <v>4.7362500000000001</v>
      </c>
      <c r="Z3944" s="5">
        <f t="shared" si="685"/>
        <v>-5.5256250000000007</v>
      </c>
      <c r="AA3944" s="5">
        <f t="shared" si="686"/>
        <v>0.52625000000000011</v>
      </c>
      <c r="AB3944" s="5">
        <f t="shared" si="687"/>
        <v>0.2631250000000005</v>
      </c>
    </row>
    <row r="3945" spans="1:28" x14ac:dyDescent="0.55000000000000004">
      <c r="A3945" s="3" t="s">
        <v>63</v>
      </c>
      <c r="B3945" s="3" t="s">
        <v>6149</v>
      </c>
      <c r="C3945" t="s">
        <v>66</v>
      </c>
      <c r="D3945" s="3" t="s">
        <v>36</v>
      </c>
      <c r="E3945" s="3" t="s">
        <v>36</v>
      </c>
      <c r="F3945" s="3" t="s">
        <v>35</v>
      </c>
      <c r="G3945" s="5">
        <v>8.75</v>
      </c>
      <c r="H3945">
        <v>5</v>
      </c>
      <c r="I3945" s="5">
        <v>5.3250000000000002</v>
      </c>
      <c r="J3945" s="5">
        <v>1.0649999999999999</v>
      </c>
      <c r="K3945">
        <v>229</v>
      </c>
      <c r="L3945" s="15">
        <v>2.1834061135371199E-2</v>
      </c>
      <c r="M3945" s="13">
        <v>1.0868995633187799</v>
      </c>
      <c r="N3945" s="15">
        <v>0</v>
      </c>
      <c r="O3945" s="5">
        <v>0</v>
      </c>
      <c r="P3945" s="5">
        <v>0</v>
      </c>
      <c r="Q3945" s="5">
        <f t="shared" si="677"/>
        <v>5.3250000000000002</v>
      </c>
      <c r="R3945" s="5">
        <f t="shared" si="678"/>
        <v>-5.3250000000000002</v>
      </c>
      <c r="S3945" s="15">
        <f t="shared" si="679"/>
        <v>-1</v>
      </c>
      <c r="T3945">
        <v>0</v>
      </c>
      <c r="U3945" s="5" t="str">
        <f t="shared" si="680"/>
        <v>NA</v>
      </c>
      <c r="V3945" s="15">
        <f t="shared" si="681"/>
        <v>0</v>
      </c>
      <c r="W3945" s="15">
        <f t="shared" si="682"/>
        <v>0</v>
      </c>
      <c r="X3945" s="5">
        <f t="shared" si="683"/>
        <v>0</v>
      </c>
      <c r="Y3945" s="5">
        <f t="shared" si="684"/>
        <v>4.7925000000000004</v>
      </c>
      <c r="Z3945" s="5">
        <f t="shared" si="685"/>
        <v>-5.5912500000000005</v>
      </c>
      <c r="AA3945" s="5">
        <f t="shared" si="686"/>
        <v>0.53249999999999975</v>
      </c>
      <c r="AB3945" s="5">
        <f t="shared" si="687"/>
        <v>0.26625000000000032</v>
      </c>
    </row>
    <row r="3946" spans="1:28" x14ac:dyDescent="0.55000000000000004">
      <c r="A3946" s="3" t="s">
        <v>63</v>
      </c>
      <c r="B3946" s="3" t="s">
        <v>6151</v>
      </c>
      <c r="C3946" t="s">
        <v>66</v>
      </c>
      <c r="D3946" s="3" t="s">
        <v>36</v>
      </c>
      <c r="E3946" s="3" t="s">
        <v>36</v>
      </c>
      <c r="F3946" s="3" t="s">
        <v>35</v>
      </c>
      <c r="G3946" s="5">
        <v>8.75</v>
      </c>
      <c r="H3946">
        <v>3</v>
      </c>
      <c r="I3946" s="5">
        <v>5.3624999999999998</v>
      </c>
      <c r="J3946" s="5">
        <v>1.7875000000000001</v>
      </c>
      <c r="K3946">
        <v>1218</v>
      </c>
      <c r="L3946" s="15">
        <v>2.4630541871921204E-3</v>
      </c>
      <c r="M3946" s="13">
        <v>2.8645320197044302</v>
      </c>
      <c r="N3946" s="15">
        <v>0</v>
      </c>
      <c r="O3946" s="5">
        <v>0</v>
      </c>
      <c r="P3946" s="5">
        <v>0</v>
      </c>
      <c r="Q3946" s="5">
        <f t="shared" si="677"/>
        <v>5.3624999999999998</v>
      </c>
      <c r="R3946" s="5">
        <f t="shared" si="678"/>
        <v>-5.3624999999999998</v>
      </c>
      <c r="S3946" s="15">
        <f t="shared" si="679"/>
        <v>-1</v>
      </c>
      <c r="T3946">
        <v>0</v>
      </c>
      <c r="U3946" s="5" t="str">
        <f t="shared" si="680"/>
        <v>NA</v>
      </c>
      <c r="V3946" s="15">
        <f t="shared" si="681"/>
        <v>0</v>
      </c>
      <c r="W3946" s="15">
        <f t="shared" si="682"/>
        <v>0</v>
      </c>
      <c r="X3946" s="5">
        <f t="shared" si="683"/>
        <v>0</v>
      </c>
      <c r="Y3946" s="5">
        <f t="shared" si="684"/>
        <v>4.8262499999999999</v>
      </c>
      <c r="Z3946" s="5">
        <f t="shared" si="685"/>
        <v>-5.6306250000000002</v>
      </c>
      <c r="AA3946" s="5">
        <f t="shared" si="686"/>
        <v>0.53624999999999989</v>
      </c>
      <c r="AB3946" s="5">
        <f t="shared" si="687"/>
        <v>0.26812500000000039</v>
      </c>
    </row>
    <row r="3947" spans="1:28" x14ac:dyDescent="0.55000000000000004">
      <c r="A3947" s="3" t="s">
        <v>63</v>
      </c>
      <c r="B3947" s="3" t="s">
        <v>6153</v>
      </c>
      <c r="C3947" t="s">
        <v>66</v>
      </c>
      <c r="D3947" s="3" t="s">
        <v>36</v>
      </c>
      <c r="E3947" s="3" t="s">
        <v>36</v>
      </c>
      <c r="F3947" s="3" t="s">
        <v>35</v>
      </c>
      <c r="G3947" s="5">
        <v>8.75</v>
      </c>
      <c r="H3947">
        <v>8</v>
      </c>
      <c r="I3947" s="5">
        <v>5.6</v>
      </c>
      <c r="J3947" s="5">
        <v>0.7</v>
      </c>
      <c r="K3947">
        <v>467</v>
      </c>
      <c r="L3947" s="15">
        <v>1.7130620985010701E-2</v>
      </c>
      <c r="M3947" s="13">
        <v>2.3372591006424002</v>
      </c>
      <c r="N3947" s="15">
        <v>0</v>
      </c>
      <c r="O3947" s="5">
        <v>0</v>
      </c>
      <c r="P3947" s="5">
        <v>0</v>
      </c>
      <c r="Q3947" s="5">
        <f t="shared" si="677"/>
        <v>5.6</v>
      </c>
      <c r="R3947" s="5">
        <f t="shared" si="678"/>
        <v>-5.6</v>
      </c>
      <c r="S3947" s="15">
        <f t="shared" si="679"/>
        <v>-1</v>
      </c>
      <c r="T3947">
        <v>0</v>
      </c>
      <c r="U3947" s="5" t="str">
        <f t="shared" si="680"/>
        <v>NA</v>
      </c>
      <c r="V3947" s="15">
        <f t="shared" si="681"/>
        <v>0</v>
      </c>
      <c r="W3947" s="15">
        <f t="shared" si="682"/>
        <v>0</v>
      </c>
      <c r="X3947" s="5">
        <f t="shared" si="683"/>
        <v>0</v>
      </c>
      <c r="Y3947" s="5">
        <f t="shared" si="684"/>
        <v>5.04</v>
      </c>
      <c r="Z3947" s="5">
        <f t="shared" si="685"/>
        <v>-5.88</v>
      </c>
      <c r="AA3947" s="5">
        <f t="shared" si="686"/>
        <v>0.55999999999999961</v>
      </c>
      <c r="AB3947" s="5">
        <f t="shared" si="687"/>
        <v>0.28000000000000025</v>
      </c>
    </row>
    <row r="3948" spans="1:28" x14ac:dyDescent="0.55000000000000004">
      <c r="A3948" s="3" t="s">
        <v>63</v>
      </c>
      <c r="B3948" s="3" t="s">
        <v>2351</v>
      </c>
      <c r="C3948" t="s">
        <v>31</v>
      </c>
      <c r="D3948" s="3" t="s">
        <v>36</v>
      </c>
      <c r="E3948" s="3" t="s">
        <v>36</v>
      </c>
      <c r="F3948" s="3" t="s">
        <v>35</v>
      </c>
      <c r="G3948" s="5">
        <v>8.75</v>
      </c>
      <c r="H3948">
        <v>13</v>
      </c>
      <c r="I3948" s="5">
        <v>5.6624998625000007</v>
      </c>
      <c r="J3948" s="5">
        <v>0.43557691250000002</v>
      </c>
      <c r="K3948">
        <v>27072</v>
      </c>
      <c r="L3948" s="15">
        <v>4.8020094562647802E-4</v>
      </c>
      <c r="M3948" s="13">
        <v>2.0614694148936201</v>
      </c>
      <c r="N3948" s="15">
        <v>0</v>
      </c>
      <c r="O3948" s="5">
        <v>0</v>
      </c>
      <c r="P3948" s="5">
        <v>0</v>
      </c>
      <c r="Q3948" s="5">
        <f t="shared" si="677"/>
        <v>5.6624998625000007</v>
      </c>
      <c r="R3948" s="5">
        <f t="shared" si="678"/>
        <v>-5.6624998625000007</v>
      </c>
      <c r="S3948" s="15">
        <f t="shared" si="679"/>
        <v>-1</v>
      </c>
      <c r="T3948">
        <v>0</v>
      </c>
      <c r="U3948" s="5" t="str">
        <f t="shared" si="680"/>
        <v>NA</v>
      </c>
      <c r="V3948" s="15">
        <f t="shared" si="681"/>
        <v>0</v>
      </c>
      <c r="W3948" s="15">
        <f t="shared" si="682"/>
        <v>0</v>
      </c>
      <c r="X3948" s="5">
        <f t="shared" si="683"/>
        <v>0</v>
      </c>
      <c r="Y3948" s="5">
        <f t="shared" si="684"/>
        <v>5.0962498762500008</v>
      </c>
      <c r="Z3948" s="5">
        <f t="shared" si="685"/>
        <v>-5.9456248556250006</v>
      </c>
      <c r="AA3948" s="5">
        <f t="shared" si="686"/>
        <v>0.56624998624999989</v>
      </c>
      <c r="AB3948" s="5">
        <f t="shared" si="687"/>
        <v>0.28312499312499995</v>
      </c>
    </row>
    <row r="3949" spans="1:28" x14ac:dyDescent="0.55000000000000004">
      <c r="A3949" s="3" t="s">
        <v>63</v>
      </c>
      <c r="B3949" s="3" t="s">
        <v>6156</v>
      </c>
      <c r="C3949" t="s">
        <v>66</v>
      </c>
      <c r="D3949" s="3" t="s">
        <v>36</v>
      </c>
      <c r="E3949" s="3" t="s">
        <v>36</v>
      </c>
      <c r="F3949" s="3" t="s">
        <v>35</v>
      </c>
      <c r="G3949" s="5">
        <v>8.75</v>
      </c>
      <c r="H3949">
        <v>3</v>
      </c>
      <c r="I3949" s="5">
        <v>5.6874999750000006</v>
      </c>
      <c r="J3949" s="5">
        <v>1.8958333250000001</v>
      </c>
      <c r="K3949">
        <v>364</v>
      </c>
      <c r="L3949" s="15">
        <v>8.2417582417582402E-3</v>
      </c>
      <c r="M3949" s="13">
        <v>2.32994505494506</v>
      </c>
      <c r="N3949" s="15">
        <v>0</v>
      </c>
      <c r="O3949" s="5">
        <v>0</v>
      </c>
      <c r="P3949" s="5">
        <v>0</v>
      </c>
      <c r="Q3949" s="5">
        <f t="shared" si="677"/>
        <v>5.6874999750000006</v>
      </c>
      <c r="R3949" s="5">
        <f t="shared" si="678"/>
        <v>-5.6874999750000006</v>
      </c>
      <c r="S3949" s="15">
        <f t="shared" si="679"/>
        <v>-1</v>
      </c>
      <c r="T3949">
        <v>0</v>
      </c>
      <c r="U3949" s="5" t="str">
        <f t="shared" si="680"/>
        <v>NA</v>
      </c>
      <c r="V3949" s="15">
        <f t="shared" si="681"/>
        <v>0</v>
      </c>
      <c r="W3949" s="15">
        <f t="shared" si="682"/>
        <v>0</v>
      </c>
      <c r="X3949" s="5">
        <f t="shared" si="683"/>
        <v>0</v>
      </c>
      <c r="Y3949" s="5">
        <f t="shared" si="684"/>
        <v>5.1187499775000003</v>
      </c>
      <c r="Z3949" s="5">
        <f t="shared" si="685"/>
        <v>-5.9718749737500012</v>
      </c>
      <c r="AA3949" s="5">
        <f t="shared" si="686"/>
        <v>0.56874999750000033</v>
      </c>
      <c r="AB3949" s="5">
        <f t="shared" si="687"/>
        <v>0.28437499875000061</v>
      </c>
    </row>
    <row r="3950" spans="1:28" x14ac:dyDescent="0.55000000000000004">
      <c r="A3950" s="3" t="s">
        <v>63</v>
      </c>
      <c r="B3950" s="3" t="s">
        <v>6158</v>
      </c>
      <c r="C3950" t="s">
        <v>66</v>
      </c>
      <c r="D3950" s="3" t="s">
        <v>36</v>
      </c>
      <c r="E3950" s="3" t="s">
        <v>36</v>
      </c>
      <c r="F3950" s="3" t="s">
        <v>35</v>
      </c>
      <c r="G3950" s="5">
        <v>8.75</v>
      </c>
      <c r="H3950">
        <v>3</v>
      </c>
      <c r="I3950" s="5">
        <v>5.9625000000000004</v>
      </c>
      <c r="J3950" s="5">
        <v>1.9875</v>
      </c>
      <c r="K3950">
        <v>185</v>
      </c>
      <c r="L3950" s="15">
        <v>1.62162162162162E-2</v>
      </c>
      <c r="M3950" s="13">
        <v>1.00108108108108</v>
      </c>
      <c r="N3950" s="15">
        <v>0</v>
      </c>
      <c r="O3950" s="5">
        <v>0</v>
      </c>
      <c r="P3950" s="5">
        <v>0</v>
      </c>
      <c r="Q3950" s="5">
        <f t="shared" si="677"/>
        <v>5.9625000000000004</v>
      </c>
      <c r="R3950" s="5">
        <f t="shared" si="678"/>
        <v>-5.9625000000000004</v>
      </c>
      <c r="S3950" s="15">
        <f t="shared" si="679"/>
        <v>-1</v>
      </c>
      <c r="T3950">
        <v>0</v>
      </c>
      <c r="U3950" s="5" t="str">
        <f t="shared" si="680"/>
        <v>NA</v>
      </c>
      <c r="V3950" s="15">
        <f t="shared" si="681"/>
        <v>0</v>
      </c>
      <c r="W3950" s="15">
        <f t="shared" si="682"/>
        <v>0</v>
      </c>
      <c r="X3950" s="5">
        <f t="shared" si="683"/>
        <v>0</v>
      </c>
      <c r="Y3950" s="5">
        <f t="shared" si="684"/>
        <v>5.3662500000000009</v>
      </c>
      <c r="Z3950" s="5">
        <f t="shared" si="685"/>
        <v>-6.260625000000001</v>
      </c>
      <c r="AA3950" s="5">
        <f t="shared" si="686"/>
        <v>0.5962499999999995</v>
      </c>
      <c r="AB3950" s="5">
        <f t="shared" si="687"/>
        <v>0.29812500000000064</v>
      </c>
    </row>
    <row r="3951" spans="1:28" x14ac:dyDescent="0.55000000000000004">
      <c r="A3951" s="3" t="s">
        <v>63</v>
      </c>
      <c r="B3951" s="3" t="s">
        <v>1195</v>
      </c>
      <c r="C3951" t="s">
        <v>31</v>
      </c>
      <c r="D3951" s="3" t="s">
        <v>36</v>
      </c>
      <c r="E3951" s="3" t="s">
        <v>36</v>
      </c>
      <c r="F3951" s="3" t="s">
        <v>35</v>
      </c>
      <c r="G3951" s="5">
        <v>8.75</v>
      </c>
      <c r="H3951">
        <v>7</v>
      </c>
      <c r="I3951" s="5">
        <v>6.2249999875000004</v>
      </c>
      <c r="J3951" s="5">
        <v>0.88928571249999999</v>
      </c>
      <c r="K3951">
        <v>1001</v>
      </c>
      <c r="L3951" s="15">
        <v>6.9930069930069895E-3</v>
      </c>
      <c r="M3951" s="13">
        <v>2.9396603396603398</v>
      </c>
      <c r="N3951" s="15">
        <v>0</v>
      </c>
      <c r="O3951" s="5">
        <v>0</v>
      </c>
      <c r="P3951" s="5">
        <v>0</v>
      </c>
      <c r="Q3951" s="5">
        <f t="shared" si="677"/>
        <v>6.2249999875000004</v>
      </c>
      <c r="R3951" s="5">
        <f t="shared" si="678"/>
        <v>-6.2249999875000004</v>
      </c>
      <c r="S3951" s="15">
        <f t="shared" si="679"/>
        <v>-1</v>
      </c>
      <c r="T3951">
        <v>0</v>
      </c>
      <c r="U3951" s="5" t="str">
        <f t="shared" si="680"/>
        <v>NA</v>
      </c>
      <c r="V3951" s="15">
        <f t="shared" si="681"/>
        <v>0</v>
      </c>
      <c r="W3951" s="15">
        <f t="shared" si="682"/>
        <v>0</v>
      </c>
      <c r="X3951" s="5">
        <f t="shared" si="683"/>
        <v>0</v>
      </c>
      <c r="Y3951" s="5">
        <f t="shared" si="684"/>
        <v>5.6024999887500009</v>
      </c>
      <c r="Z3951" s="5">
        <f t="shared" si="685"/>
        <v>-6.536249986875001</v>
      </c>
      <c r="AA3951" s="5">
        <f t="shared" si="686"/>
        <v>0.62249999874999951</v>
      </c>
      <c r="AB3951" s="5">
        <f t="shared" si="687"/>
        <v>0.31124999937500064</v>
      </c>
    </row>
    <row r="3952" spans="1:28" x14ac:dyDescent="0.55000000000000004">
      <c r="A3952" s="3" t="s">
        <v>63</v>
      </c>
      <c r="B3952" s="3" t="s">
        <v>2473</v>
      </c>
      <c r="C3952" t="s">
        <v>66</v>
      </c>
      <c r="D3952" s="3" t="s">
        <v>36</v>
      </c>
      <c r="E3952" s="3" t="s">
        <v>36</v>
      </c>
      <c r="F3952" s="3" t="s">
        <v>35</v>
      </c>
      <c r="G3952" s="5">
        <v>8.75</v>
      </c>
      <c r="H3952">
        <v>17</v>
      </c>
      <c r="I3952" s="5">
        <v>6.3249998125000007</v>
      </c>
      <c r="J3952" s="5">
        <v>0.37205881250000006</v>
      </c>
      <c r="K3952">
        <v>12987</v>
      </c>
      <c r="L3952" s="15">
        <v>1.30900130900131E-3</v>
      </c>
      <c r="M3952" s="13">
        <v>1.79171479171479</v>
      </c>
      <c r="N3952" s="15">
        <v>0</v>
      </c>
      <c r="O3952" s="5">
        <v>0</v>
      </c>
      <c r="P3952" s="5">
        <v>0</v>
      </c>
      <c r="Q3952" s="5">
        <f t="shared" si="677"/>
        <v>6.3249998125000007</v>
      </c>
      <c r="R3952" s="5">
        <f t="shared" si="678"/>
        <v>-6.3249998125000007</v>
      </c>
      <c r="S3952" s="15">
        <f t="shared" si="679"/>
        <v>-1</v>
      </c>
      <c r="T3952">
        <v>0</v>
      </c>
      <c r="U3952" s="5" t="str">
        <f t="shared" si="680"/>
        <v>NA</v>
      </c>
      <c r="V3952" s="15">
        <f t="shared" si="681"/>
        <v>0</v>
      </c>
      <c r="W3952" s="15">
        <f t="shared" si="682"/>
        <v>0</v>
      </c>
      <c r="X3952" s="5">
        <f t="shared" si="683"/>
        <v>0</v>
      </c>
      <c r="Y3952" s="5">
        <f t="shared" si="684"/>
        <v>5.692499831250001</v>
      </c>
      <c r="Z3952" s="5">
        <f t="shared" si="685"/>
        <v>-6.6412498031250013</v>
      </c>
      <c r="AA3952" s="5">
        <f t="shared" si="686"/>
        <v>0.63249998124999962</v>
      </c>
      <c r="AB3952" s="5">
        <f t="shared" si="687"/>
        <v>0.3162499906250007</v>
      </c>
    </row>
    <row r="3953" spans="1:28" x14ac:dyDescent="0.55000000000000004">
      <c r="A3953" s="3" t="s">
        <v>63</v>
      </c>
      <c r="B3953" s="3" t="s">
        <v>6162</v>
      </c>
      <c r="C3953" t="s">
        <v>66</v>
      </c>
      <c r="D3953" s="3" t="s">
        <v>36</v>
      </c>
      <c r="E3953" s="3" t="s">
        <v>36</v>
      </c>
      <c r="F3953" s="3" t="s">
        <v>35</v>
      </c>
      <c r="G3953" s="5">
        <v>8.75</v>
      </c>
      <c r="H3953">
        <v>6</v>
      </c>
      <c r="I3953" s="5">
        <v>6.7125000000000004</v>
      </c>
      <c r="J3953" s="5">
        <v>1.1187499999999999</v>
      </c>
      <c r="K3953">
        <v>144</v>
      </c>
      <c r="L3953" s="15">
        <v>4.1666666666666699E-2</v>
      </c>
      <c r="M3953" s="13">
        <v>1.1458333333333299</v>
      </c>
      <c r="N3953" s="15">
        <v>0</v>
      </c>
      <c r="O3953" s="5">
        <v>0</v>
      </c>
      <c r="P3953" s="5">
        <v>0</v>
      </c>
      <c r="Q3953" s="5">
        <f t="shared" si="677"/>
        <v>6.7125000000000004</v>
      </c>
      <c r="R3953" s="5">
        <f t="shared" si="678"/>
        <v>-6.7125000000000004</v>
      </c>
      <c r="S3953" s="15">
        <f t="shared" si="679"/>
        <v>-1</v>
      </c>
      <c r="T3953">
        <v>0</v>
      </c>
      <c r="U3953" s="5" t="str">
        <f t="shared" si="680"/>
        <v>NA</v>
      </c>
      <c r="V3953" s="15">
        <f t="shared" si="681"/>
        <v>0</v>
      </c>
      <c r="W3953" s="15">
        <f t="shared" si="682"/>
        <v>0</v>
      </c>
      <c r="X3953" s="5">
        <f t="shared" si="683"/>
        <v>0</v>
      </c>
      <c r="Y3953" s="5">
        <f t="shared" si="684"/>
        <v>6.0412500000000007</v>
      </c>
      <c r="Z3953" s="5">
        <f t="shared" si="685"/>
        <v>-7.0481250000000006</v>
      </c>
      <c r="AA3953" s="5">
        <f t="shared" si="686"/>
        <v>0.67124999999999968</v>
      </c>
      <c r="AB3953" s="5">
        <f t="shared" si="687"/>
        <v>0.33562500000000028</v>
      </c>
    </row>
    <row r="3954" spans="1:28" x14ac:dyDescent="0.55000000000000004">
      <c r="A3954" s="3" t="s">
        <v>63</v>
      </c>
      <c r="B3954" s="3" t="s">
        <v>1555</v>
      </c>
      <c r="C3954" t="s">
        <v>31</v>
      </c>
      <c r="D3954" s="3" t="s">
        <v>36</v>
      </c>
      <c r="E3954" s="3" t="s">
        <v>36</v>
      </c>
      <c r="F3954" s="3" t="s">
        <v>35</v>
      </c>
      <c r="G3954" s="5">
        <v>8.75</v>
      </c>
      <c r="H3954">
        <v>15</v>
      </c>
      <c r="I3954" s="5">
        <v>6.7125000000000004</v>
      </c>
      <c r="J3954" s="5">
        <v>0.44750000000000001</v>
      </c>
      <c r="K3954">
        <v>9522</v>
      </c>
      <c r="L3954" s="15">
        <v>1.5752993068682999E-3</v>
      </c>
      <c r="M3954" s="13">
        <v>2.3478470909472802</v>
      </c>
      <c r="N3954" s="15">
        <v>0</v>
      </c>
      <c r="O3954" s="5">
        <v>0</v>
      </c>
      <c r="P3954" s="5">
        <v>0</v>
      </c>
      <c r="Q3954" s="5">
        <f t="shared" si="677"/>
        <v>6.7125000000000004</v>
      </c>
      <c r="R3954" s="5">
        <f t="shared" si="678"/>
        <v>-6.7125000000000004</v>
      </c>
      <c r="S3954" s="15">
        <f t="shared" si="679"/>
        <v>-1</v>
      </c>
      <c r="T3954">
        <v>0</v>
      </c>
      <c r="U3954" s="5" t="str">
        <f t="shared" si="680"/>
        <v>NA</v>
      </c>
      <c r="V3954" s="15">
        <f t="shared" si="681"/>
        <v>0</v>
      </c>
      <c r="W3954" s="15">
        <f t="shared" si="682"/>
        <v>0</v>
      </c>
      <c r="X3954" s="5">
        <f t="shared" si="683"/>
        <v>0</v>
      </c>
      <c r="Y3954" s="5">
        <f t="shared" si="684"/>
        <v>6.0412500000000007</v>
      </c>
      <c r="Z3954" s="5">
        <f t="shared" si="685"/>
        <v>-7.0481250000000006</v>
      </c>
      <c r="AA3954" s="5">
        <f t="shared" si="686"/>
        <v>0.67124999999999968</v>
      </c>
      <c r="AB3954" s="5">
        <f t="shared" si="687"/>
        <v>0.33562500000000028</v>
      </c>
    </row>
    <row r="3955" spans="1:28" x14ac:dyDescent="0.55000000000000004">
      <c r="A3955" s="3" t="s">
        <v>63</v>
      </c>
      <c r="B3955" s="3" t="s">
        <v>6165</v>
      </c>
      <c r="C3955" t="s">
        <v>66</v>
      </c>
      <c r="D3955" s="3" t="s">
        <v>36</v>
      </c>
      <c r="E3955" s="3" t="s">
        <v>36</v>
      </c>
      <c r="F3955" s="3" t="s">
        <v>35</v>
      </c>
      <c r="G3955" s="5">
        <v>8.75</v>
      </c>
      <c r="H3955">
        <v>3</v>
      </c>
      <c r="I3955" s="5">
        <v>7.0249999874999993</v>
      </c>
      <c r="J3955" s="5">
        <v>2.3416666624999998</v>
      </c>
      <c r="K3955">
        <v>416</v>
      </c>
      <c r="L3955" s="15">
        <v>7.2115384615384593E-3</v>
      </c>
      <c r="M3955" s="13">
        <v>1.00240384615385</v>
      </c>
      <c r="N3955" s="15">
        <v>0</v>
      </c>
      <c r="O3955" s="5">
        <v>0</v>
      </c>
      <c r="P3955" s="5">
        <v>0</v>
      </c>
      <c r="Q3955" s="5">
        <f t="shared" si="677"/>
        <v>7.0249999874999993</v>
      </c>
      <c r="R3955" s="5">
        <f t="shared" si="678"/>
        <v>-7.0249999874999993</v>
      </c>
      <c r="S3955" s="15">
        <f t="shared" si="679"/>
        <v>-1</v>
      </c>
      <c r="T3955">
        <v>0</v>
      </c>
      <c r="U3955" s="5" t="str">
        <f t="shared" si="680"/>
        <v>NA</v>
      </c>
      <c r="V3955" s="15">
        <f t="shared" si="681"/>
        <v>0</v>
      </c>
      <c r="W3955" s="15">
        <f t="shared" si="682"/>
        <v>0</v>
      </c>
      <c r="X3955" s="5">
        <f t="shared" si="683"/>
        <v>0</v>
      </c>
      <c r="Y3955" s="5">
        <f t="shared" si="684"/>
        <v>6.3224999887499997</v>
      </c>
      <c r="Z3955" s="5">
        <f t="shared" si="685"/>
        <v>-7.376249986875</v>
      </c>
      <c r="AA3955" s="5">
        <f t="shared" si="686"/>
        <v>0.70249999874999958</v>
      </c>
      <c r="AB3955" s="5">
        <f t="shared" si="687"/>
        <v>0.35124999937500068</v>
      </c>
    </row>
    <row r="3956" spans="1:28" x14ac:dyDescent="0.55000000000000004">
      <c r="A3956" s="3" t="s">
        <v>63</v>
      </c>
      <c r="B3956" s="3" t="s">
        <v>6167</v>
      </c>
      <c r="C3956" t="s">
        <v>66</v>
      </c>
      <c r="D3956" s="3" t="s">
        <v>36</v>
      </c>
      <c r="E3956" s="3" t="s">
        <v>36</v>
      </c>
      <c r="F3956" s="3" t="s">
        <v>35</v>
      </c>
      <c r="G3956" s="5">
        <v>8.75</v>
      </c>
      <c r="H3956">
        <v>5</v>
      </c>
      <c r="I3956" s="5">
        <v>7.0374999999999996</v>
      </c>
      <c r="J3956" s="5">
        <v>1.4075</v>
      </c>
      <c r="K3956">
        <v>603</v>
      </c>
      <c r="L3956" s="15">
        <v>8.2918739635157498E-3</v>
      </c>
      <c r="M3956" s="13">
        <v>1.0265339966832501</v>
      </c>
      <c r="N3956" s="15">
        <v>0</v>
      </c>
      <c r="O3956" s="5">
        <v>0</v>
      </c>
      <c r="P3956" s="5">
        <v>0</v>
      </c>
      <c r="Q3956" s="5">
        <f t="shared" si="677"/>
        <v>7.0374999999999996</v>
      </c>
      <c r="R3956" s="5">
        <f t="shared" si="678"/>
        <v>-7.0374999999999996</v>
      </c>
      <c r="S3956" s="15">
        <f t="shared" si="679"/>
        <v>-1</v>
      </c>
      <c r="T3956">
        <v>0</v>
      </c>
      <c r="U3956" s="5" t="str">
        <f t="shared" si="680"/>
        <v>NA</v>
      </c>
      <c r="V3956" s="15">
        <f t="shared" si="681"/>
        <v>0</v>
      </c>
      <c r="W3956" s="15">
        <f t="shared" si="682"/>
        <v>0</v>
      </c>
      <c r="X3956" s="5">
        <f t="shared" si="683"/>
        <v>0</v>
      </c>
      <c r="Y3956" s="5">
        <f t="shared" si="684"/>
        <v>6.3337500000000002</v>
      </c>
      <c r="Z3956" s="5">
        <f t="shared" si="685"/>
        <v>-7.3893750000000002</v>
      </c>
      <c r="AA3956" s="5">
        <f t="shared" si="686"/>
        <v>0.70374999999999943</v>
      </c>
      <c r="AB3956" s="5">
        <f t="shared" si="687"/>
        <v>0.3518750000000006</v>
      </c>
    </row>
    <row r="3957" spans="1:28" x14ac:dyDescent="0.55000000000000004">
      <c r="A3957" s="3" t="s">
        <v>63</v>
      </c>
      <c r="B3957" s="3" t="s">
        <v>6169</v>
      </c>
      <c r="C3957" t="s">
        <v>66</v>
      </c>
      <c r="D3957" s="3" t="s">
        <v>36</v>
      </c>
      <c r="E3957" s="3" t="s">
        <v>36</v>
      </c>
      <c r="F3957" s="3" t="s">
        <v>35</v>
      </c>
      <c r="G3957" s="5">
        <v>8.75</v>
      </c>
      <c r="H3957">
        <v>9</v>
      </c>
      <c r="I3957" s="5">
        <v>7.1124999749999995</v>
      </c>
      <c r="J3957" s="5">
        <v>0.79027777499999996</v>
      </c>
      <c r="K3957">
        <v>2764</v>
      </c>
      <c r="L3957" s="15">
        <v>3.2561505065122997E-3</v>
      </c>
      <c r="M3957" s="13">
        <v>3.6754341534008699</v>
      </c>
      <c r="N3957" s="15">
        <v>0</v>
      </c>
      <c r="O3957" s="5">
        <v>0</v>
      </c>
      <c r="P3957" s="5">
        <v>0</v>
      </c>
      <c r="Q3957" s="5">
        <f t="shared" si="677"/>
        <v>7.1124999749999995</v>
      </c>
      <c r="R3957" s="5">
        <f t="shared" si="678"/>
        <v>-7.1124999749999995</v>
      </c>
      <c r="S3957" s="15">
        <f t="shared" si="679"/>
        <v>-1</v>
      </c>
      <c r="T3957">
        <v>0</v>
      </c>
      <c r="U3957" s="5" t="str">
        <f t="shared" si="680"/>
        <v>NA</v>
      </c>
      <c r="V3957" s="15">
        <f t="shared" si="681"/>
        <v>0</v>
      </c>
      <c r="W3957" s="15">
        <f t="shared" si="682"/>
        <v>0</v>
      </c>
      <c r="X3957" s="5">
        <f t="shared" si="683"/>
        <v>0</v>
      </c>
      <c r="Y3957" s="5">
        <f t="shared" si="684"/>
        <v>6.4012499775</v>
      </c>
      <c r="Z3957" s="5">
        <f t="shared" si="685"/>
        <v>-7.4681249737500002</v>
      </c>
      <c r="AA3957" s="5">
        <f t="shared" si="686"/>
        <v>0.71124999749999951</v>
      </c>
      <c r="AB3957" s="5">
        <f t="shared" si="687"/>
        <v>0.35562499875000064</v>
      </c>
    </row>
    <row r="3958" spans="1:28" x14ac:dyDescent="0.55000000000000004">
      <c r="A3958" s="3" t="s">
        <v>63</v>
      </c>
      <c r="B3958" s="3" t="s">
        <v>6171</v>
      </c>
      <c r="C3958" t="s">
        <v>31</v>
      </c>
      <c r="D3958" s="3" t="s">
        <v>36</v>
      </c>
      <c r="E3958" s="3" t="s">
        <v>36</v>
      </c>
      <c r="F3958" s="3" t="s">
        <v>35</v>
      </c>
      <c r="G3958" s="5">
        <v>8.75</v>
      </c>
      <c r="H3958">
        <v>12</v>
      </c>
      <c r="I3958" s="5">
        <v>7.2624998999999999</v>
      </c>
      <c r="J3958" s="5">
        <v>0.60520832499999999</v>
      </c>
      <c r="K3958">
        <v>873</v>
      </c>
      <c r="L3958" s="15">
        <v>1.3745704467354E-2</v>
      </c>
      <c r="M3958" s="13">
        <v>2.0839633447880899</v>
      </c>
      <c r="N3958" s="15">
        <v>0</v>
      </c>
      <c r="O3958" s="5">
        <v>0</v>
      </c>
      <c r="P3958" s="5">
        <v>0</v>
      </c>
      <c r="Q3958" s="5">
        <f t="shared" si="677"/>
        <v>7.2624998999999999</v>
      </c>
      <c r="R3958" s="5">
        <f t="shared" si="678"/>
        <v>-7.2624998999999999</v>
      </c>
      <c r="S3958" s="15">
        <f t="shared" si="679"/>
        <v>-1</v>
      </c>
      <c r="T3958">
        <v>0</v>
      </c>
      <c r="U3958" s="5" t="str">
        <f t="shared" si="680"/>
        <v>NA</v>
      </c>
      <c r="V3958" s="15">
        <f t="shared" si="681"/>
        <v>0</v>
      </c>
      <c r="W3958" s="15">
        <f t="shared" si="682"/>
        <v>0</v>
      </c>
      <c r="X3958" s="5">
        <f t="shared" si="683"/>
        <v>0</v>
      </c>
      <c r="Y3958" s="5">
        <f t="shared" si="684"/>
        <v>6.5362499100000004</v>
      </c>
      <c r="Z3958" s="5">
        <f t="shared" si="685"/>
        <v>-7.6256248950000005</v>
      </c>
      <c r="AA3958" s="5">
        <f t="shared" si="686"/>
        <v>0.72624998999999946</v>
      </c>
      <c r="AB3958" s="5">
        <f t="shared" si="687"/>
        <v>0.36312499500000062</v>
      </c>
    </row>
    <row r="3959" spans="1:28" x14ac:dyDescent="0.55000000000000004">
      <c r="A3959" s="3" t="s">
        <v>63</v>
      </c>
      <c r="B3959" s="3" t="s">
        <v>6173</v>
      </c>
      <c r="C3959" t="s">
        <v>31</v>
      </c>
      <c r="D3959" s="3" t="s">
        <v>36</v>
      </c>
      <c r="E3959" s="3" t="s">
        <v>36</v>
      </c>
      <c r="F3959" s="3" t="s">
        <v>35</v>
      </c>
      <c r="G3959" s="5">
        <v>8.75</v>
      </c>
      <c r="H3959">
        <v>10</v>
      </c>
      <c r="I3959" s="5">
        <v>7.3624999999999998</v>
      </c>
      <c r="J3959" s="5">
        <v>0.73624999999999996</v>
      </c>
      <c r="K3959">
        <v>2933</v>
      </c>
      <c r="L3959" s="15">
        <v>3.4094783498124798E-3</v>
      </c>
      <c r="M3959" s="13">
        <v>2.5649505625639302</v>
      </c>
      <c r="N3959" s="15">
        <v>0</v>
      </c>
      <c r="O3959" s="5">
        <v>0</v>
      </c>
      <c r="P3959" s="5">
        <v>0</v>
      </c>
      <c r="Q3959" s="5">
        <f t="shared" si="677"/>
        <v>7.3624999999999998</v>
      </c>
      <c r="R3959" s="5">
        <f t="shared" si="678"/>
        <v>-7.3624999999999998</v>
      </c>
      <c r="S3959" s="15">
        <f t="shared" si="679"/>
        <v>-1</v>
      </c>
      <c r="T3959">
        <v>0</v>
      </c>
      <c r="U3959" s="5" t="str">
        <f t="shared" si="680"/>
        <v>NA</v>
      </c>
      <c r="V3959" s="15">
        <f t="shared" si="681"/>
        <v>0</v>
      </c>
      <c r="W3959" s="15">
        <f t="shared" si="682"/>
        <v>0</v>
      </c>
      <c r="X3959" s="5">
        <f t="shared" si="683"/>
        <v>0</v>
      </c>
      <c r="Y3959" s="5">
        <f t="shared" si="684"/>
        <v>6.6262499999999998</v>
      </c>
      <c r="Z3959" s="5">
        <f t="shared" si="685"/>
        <v>-7.7306249999999999</v>
      </c>
      <c r="AA3959" s="5">
        <f t="shared" si="686"/>
        <v>0.73625000000000007</v>
      </c>
      <c r="AB3959" s="5">
        <f t="shared" si="687"/>
        <v>0.36812500000000004</v>
      </c>
    </row>
    <row r="3960" spans="1:28" x14ac:dyDescent="0.55000000000000004">
      <c r="A3960" s="3" t="s">
        <v>63</v>
      </c>
      <c r="B3960" s="3" t="s">
        <v>6175</v>
      </c>
      <c r="C3960" t="s">
        <v>66</v>
      </c>
      <c r="D3960" s="3" t="s">
        <v>36</v>
      </c>
      <c r="E3960" s="3" t="s">
        <v>36</v>
      </c>
      <c r="F3960" s="3" t="s">
        <v>35</v>
      </c>
      <c r="G3960" s="5">
        <v>8.75</v>
      </c>
      <c r="H3960">
        <v>33</v>
      </c>
      <c r="I3960" s="5">
        <v>7.6499997750000004</v>
      </c>
      <c r="J3960" s="5">
        <v>0.23181817500000002</v>
      </c>
      <c r="K3960">
        <v>1952</v>
      </c>
      <c r="L3960" s="15">
        <v>1.6905737704918E-2</v>
      </c>
      <c r="M3960" s="13">
        <v>1.2388831967213101</v>
      </c>
      <c r="N3960" s="15">
        <v>0</v>
      </c>
      <c r="O3960" s="5">
        <v>0</v>
      </c>
      <c r="P3960" s="5">
        <v>0</v>
      </c>
      <c r="Q3960" s="5">
        <f t="shared" si="677"/>
        <v>7.6499997750000004</v>
      </c>
      <c r="R3960" s="5">
        <f t="shared" si="678"/>
        <v>-7.6499997750000004</v>
      </c>
      <c r="S3960" s="15">
        <f t="shared" si="679"/>
        <v>-1</v>
      </c>
      <c r="T3960">
        <v>0</v>
      </c>
      <c r="U3960" s="5" t="str">
        <f t="shared" si="680"/>
        <v>NA</v>
      </c>
      <c r="V3960" s="15">
        <f t="shared" si="681"/>
        <v>0</v>
      </c>
      <c r="W3960" s="15">
        <f t="shared" si="682"/>
        <v>0</v>
      </c>
      <c r="X3960" s="5">
        <f t="shared" si="683"/>
        <v>0</v>
      </c>
      <c r="Y3960" s="5">
        <f t="shared" si="684"/>
        <v>6.8849997975000008</v>
      </c>
      <c r="Z3960" s="5">
        <f t="shared" si="685"/>
        <v>-8.0324997637500015</v>
      </c>
      <c r="AA3960" s="5">
        <f t="shared" si="686"/>
        <v>0.76499997749999959</v>
      </c>
      <c r="AB3960" s="5">
        <f t="shared" si="687"/>
        <v>0.38249998875000113</v>
      </c>
    </row>
    <row r="3961" spans="1:28" x14ac:dyDescent="0.55000000000000004">
      <c r="A3961" s="3" t="s">
        <v>63</v>
      </c>
      <c r="B3961" s="3" t="s">
        <v>6177</v>
      </c>
      <c r="C3961" t="s">
        <v>66</v>
      </c>
      <c r="D3961" s="3" t="s">
        <v>36</v>
      </c>
      <c r="E3961" s="3" t="s">
        <v>36</v>
      </c>
      <c r="F3961" s="3" t="s">
        <v>35</v>
      </c>
      <c r="G3961" s="5">
        <v>8.75</v>
      </c>
      <c r="H3961">
        <v>5</v>
      </c>
      <c r="I3961" s="5">
        <v>7.9</v>
      </c>
      <c r="J3961" s="5">
        <v>1.58</v>
      </c>
      <c r="K3961">
        <v>306</v>
      </c>
      <c r="L3961" s="15">
        <v>1.6339869281045801E-2</v>
      </c>
      <c r="M3961" s="13">
        <v>1.71503267973856</v>
      </c>
      <c r="N3961" s="15">
        <v>0</v>
      </c>
      <c r="O3961" s="5">
        <v>0</v>
      </c>
      <c r="P3961" s="5">
        <v>0</v>
      </c>
      <c r="Q3961" s="5">
        <f t="shared" si="677"/>
        <v>7.9</v>
      </c>
      <c r="R3961" s="5">
        <f t="shared" si="678"/>
        <v>-7.9</v>
      </c>
      <c r="S3961" s="15">
        <f t="shared" si="679"/>
        <v>-1</v>
      </c>
      <c r="T3961">
        <v>0</v>
      </c>
      <c r="U3961" s="5" t="str">
        <f t="shared" si="680"/>
        <v>NA</v>
      </c>
      <c r="V3961" s="15">
        <f t="shared" si="681"/>
        <v>0</v>
      </c>
      <c r="W3961" s="15">
        <f t="shared" si="682"/>
        <v>0</v>
      </c>
      <c r="X3961" s="5">
        <f t="shared" si="683"/>
        <v>0</v>
      </c>
      <c r="Y3961" s="5">
        <f t="shared" si="684"/>
        <v>7.11</v>
      </c>
      <c r="Z3961" s="5">
        <f t="shared" si="685"/>
        <v>-8.2949999999999999</v>
      </c>
      <c r="AA3961" s="5">
        <f t="shared" si="686"/>
        <v>0.79</v>
      </c>
      <c r="AB3961" s="5">
        <f t="shared" si="687"/>
        <v>0.39499999999999957</v>
      </c>
    </row>
    <row r="3962" spans="1:28" x14ac:dyDescent="0.55000000000000004">
      <c r="A3962" s="3" t="s">
        <v>63</v>
      </c>
      <c r="B3962" s="3" t="s">
        <v>1824</v>
      </c>
      <c r="C3962" t="s">
        <v>31</v>
      </c>
      <c r="D3962" s="3" t="s">
        <v>36</v>
      </c>
      <c r="E3962" s="3" t="s">
        <v>36</v>
      </c>
      <c r="F3962" s="3" t="s">
        <v>35</v>
      </c>
      <c r="G3962" s="5">
        <v>8.75</v>
      </c>
      <c r="H3962">
        <v>13</v>
      </c>
      <c r="I3962" s="5">
        <v>8.1124998500000007</v>
      </c>
      <c r="J3962" s="5">
        <v>0.62403845000000002</v>
      </c>
      <c r="K3962">
        <v>274</v>
      </c>
      <c r="L3962" s="15">
        <v>4.7445255474452504E-2</v>
      </c>
      <c r="M3962" s="13">
        <v>1.8007299270073001</v>
      </c>
      <c r="N3962" s="15">
        <v>0</v>
      </c>
      <c r="O3962" s="5">
        <v>0</v>
      </c>
      <c r="P3962" s="5">
        <v>0</v>
      </c>
      <c r="Q3962" s="5">
        <f t="shared" si="677"/>
        <v>8.1124998500000007</v>
      </c>
      <c r="R3962" s="5">
        <f t="shared" si="678"/>
        <v>-8.1124998500000007</v>
      </c>
      <c r="S3962" s="15">
        <f t="shared" si="679"/>
        <v>-1</v>
      </c>
      <c r="T3962">
        <v>0</v>
      </c>
      <c r="U3962" s="5" t="str">
        <f t="shared" si="680"/>
        <v>NA</v>
      </c>
      <c r="V3962" s="15">
        <f t="shared" si="681"/>
        <v>0</v>
      </c>
      <c r="W3962" s="15">
        <f t="shared" si="682"/>
        <v>0</v>
      </c>
      <c r="X3962" s="5">
        <f t="shared" si="683"/>
        <v>0</v>
      </c>
      <c r="Y3962" s="5">
        <f t="shared" si="684"/>
        <v>7.3012498650000008</v>
      </c>
      <c r="Z3962" s="5">
        <f t="shared" si="685"/>
        <v>-8.5181248425000007</v>
      </c>
      <c r="AA3962" s="5">
        <f t="shared" si="686"/>
        <v>0.8112499849999999</v>
      </c>
      <c r="AB3962" s="5">
        <f t="shared" si="687"/>
        <v>0.40562499249999995</v>
      </c>
    </row>
    <row r="3963" spans="1:28" x14ac:dyDescent="0.55000000000000004">
      <c r="A3963" s="3" t="s">
        <v>63</v>
      </c>
      <c r="B3963" s="3" t="s">
        <v>6180</v>
      </c>
      <c r="C3963" t="s">
        <v>66</v>
      </c>
      <c r="D3963" s="3" t="s">
        <v>36</v>
      </c>
      <c r="E3963" s="3" t="s">
        <v>36</v>
      </c>
      <c r="F3963" s="3" t="s">
        <v>35</v>
      </c>
      <c r="G3963" s="5">
        <v>8.75</v>
      </c>
      <c r="H3963">
        <v>11</v>
      </c>
      <c r="I3963" s="5">
        <v>8.2999999500000001</v>
      </c>
      <c r="J3963" s="5">
        <v>0.75454544999999995</v>
      </c>
      <c r="K3963">
        <v>5768</v>
      </c>
      <c r="L3963" s="15">
        <v>1.9070735090152601E-3</v>
      </c>
      <c r="M3963" s="13">
        <v>2.1727461858529802</v>
      </c>
      <c r="N3963" s="15">
        <v>0</v>
      </c>
      <c r="O3963" s="5">
        <v>0</v>
      </c>
      <c r="P3963" s="5">
        <v>0</v>
      </c>
      <c r="Q3963" s="5">
        <f t="shared" si="677"/>
        <v>8.2999999500000001</v>
      </c>
      <c r="R3963" s="5">
        <f t="shared" si="678"/>
        <v>-8.2999999500000001</v>
      </c>
      <c r="S3963" s="15">
        <f t="shared" si="679"/>
        <v>-1</v>
      </c>
      <c r="T3963">
        <v>0</v>
      </c>
      <c r="U3963" s="5" t="str">
        <f t="shared" si="680"/>
        <v>NA</v>
      </c>
      <c r="V3963" s="15">
        <f t="shared" si="681"/>
        <v>0</v>
      </c>
      <c r="W3963" s="15">
        <f t="shared" si="682"/>
        <v>0</v>
      </c>
      <c r="X3963" s="5">
        <f t="shared" si="683"/>
        <v>0</v>
      </c>
      <c r="Y3963" s="5">
        <f t="shared" si="684"/>
        <v>7.4699999550000005</v>
      </c>
      <c r="Z3963" s="5">
        <f t="shared" si="685"/>
        <v>-8.7149999475000008</v>
      </c>
      <c r="AA3963" s="5">
        <f t="shared" si="686"/>
        <v>0.82999999499999966</v>
      </c>
      <c r="AB3963" s="5">
        <f t="shared" si="687"/>
        <v>0.41499999750000072</v>
      </c>
    </row>
    <row r="3964" spans="1:28" x14ac:dyDescent="0.55000000000000004">
      <c r="A3964" s="3" t="s">
        <v>63</v>
      </c>
      <c r="B3964" s="3" t="s">
        <v>6182</v>
      </c>
      <c r="C3964" t="s">
        <v>66</v>
      </c>
      <c r="D3964" s="3" t="s">
        <v>36</v>
      </c>
      <c r="E3964" s="3" t="s">
        <v>36</v>
      </c>
      <c r="F3964" s="3" t="s">
        <v>35</v>
      </c>
      <c r="G3964" s="5">
        <v>8.75</v>
      </c>
      <c r="H3964">
        <v>4</v>
      </c>
      <c r="I3964" s="5">
        <v>8.3375000000000004</v>
      </c>
      <c r="J3964" s="5">
        <v>2.0843750000000001</v>
      </c>
      <c r="K3964">
        <v>117</v>
      </c>
      <c r="L3964" s="15">
        <v>3.4188034188034198E-2</v>
      </c>
      <c r="M3964" s="13">
        <v>0.99145299145299104</v>
      </c>
      <c r="N3964" s="15">
        <v>0</v>
      </c>
      <c r="O3964" s="5">
        <v>0</v>
      </c>
      <c r="P3964" s="5">
        <v>0</v>
      </c>
      <c r="Q3964" s="5">
        <f t="shared" si="677"/>
        <v>8.3375000000000004</v>
      </c>
      <c r="R3964" s="5">
        <f t="shared" si="678"/>
        <v>-8.3375000000000004</v>
      </c>
      <c r="S3964" s="15">
        <f t="shared" si="679"/>
        <v>-1</v>
      </c>
      <c r="T3964">
        <v>0</v>
      </c>
      <c r="U3964" s="5" t="str">
        <f t="shared" si="680"/>
        <v>NA</v>
      </c>
      <c r="V3964" s="15">
        <f t="shared" si="681"/>
        <v>0</v>
      </c>
      <c r="W3964" s="15">
        <f t="shared" si="682"/>
        <v>0</v>
      </c>
      <c r="X3964" s="5">
        <f t="shared" si="683"/>
        <v>0</v>
      </c>
      <c r="Y3964" s="5">
        <f t="shared" si="684"/>
        <v>7.5037500000000001</v>
      </c>
      <c r="Z3964" s="5">
        <f t="shared" si="685"/>
        <v>-8.7543750000000014</v>
      </c>
      <c r="AA3964" s="5">
        <f t="shared" si="686"/>
        <v>0.83375000000000021</v>
      </c>
      <c r="AB3964" s="5">
        <f t="shared" si="687"/>
        <v>0.41687500000000099</v>
      </c>
    </row>
    <row r="3965" spans="1:28" x14ac:dyDescent="0.55000000000000004">
      <c r="A3965" s="3" t="s">
        <v>63</v>
      </c>
      <c r="B3965" s="3" t="s">
        <v>1796</v>
      </c>
      <c r="C3965" t="s">
        <v>31</v>
      </c>
      <c r="D3965" s="3" t="s">
        <v>36</v>
      </c>
      <c r="E3965" s="3" t="s">
        <v>36</v>
      </c>
      <c r="F3965" s="3" t="s">
        <v>35</v>
      </c>
      <c r="G3965" s="5">
        <v>8.75</v>
      </c>
      <c r="H3965">
        <v>12</v>
      </c>
      <c r="I3965" s="5">
        <v>8.3749999499999994</v>
      </c>
      <c r="J3965" s="5">
        <v>0.69791666249999995</v>
      </c>
      <c r="K3965">
        <v>248</v>
      </c>
      <c r="L3965" s="15">
        <v>4.8387096774193498E-2</v>
      </c>
      <c r="M3965" s="13">
        <v>1.7225806451612899</v>
      </c>
      <c r="N3965" s="15">
        <v>0</v>
      </c>
      <c r="O3965" s="5">
        <v>0</v>
      </c>
      <c r="P3965" s="5">
        <v>0</v>
      </c>
      <c r="Q3965" s="5">
        <f t="shared" si="677"/>
        <v>8.3749999499999994</v>
      </c>
      <c r="R3965" s="5">
        <f t="shared" si="678"/>
        <v>-8.3749999499999994</v>
      </c>
      <c r="S3965" s="15">
        <f t="shared" si="679"/>
        <v>-1</v>
      </c>
      <c r="T3965">
        <v>0</v>
      </c>
      <c r="U3965" s="5" t="str">
        <f t="shared" si="680"/>
        <v>NA</v>
      </c>
      <c r="V3965" s="15">
        <f t="shared" si="681"/>
        <v>0</v>
      </c>
      <c r="W3965" s="15">
        <f t="shared" si="682"/>
        <v>0</v>
      </c>
      <c r="X3965" s="5">
        <f t="shared" si="683"/>
        <v>0</v>
      </c>
      <c r="Y3965" s="5">
        <f t="shared" si="684"/>
        <v>7.5374999549999995</v>
      </c>
      <c r="Z3965" s="5">
        <f t="shared" si="685"/>
        <v>-8.7937499475000003</v>
      </c>
      <c r="AA3965" s="5">
        <f t="shared" si="686"/>
        <v>0.83749999499999994</v>
      </c>
      <c r="AB3965" s="5">
        <f t="shared" si="687"/>
        <v>0.41874999750000086</v>
      </c>
    </row>
    <row r="3966" spans="1:28" x14ac:dyDescent="0.55000000000000004">
      <c r="A3966" s="3" t="s">
        <v>63</v>
      </c>
      <c r="B3966" s="3" t="s">
        <v>1096</v>
      </c>
      <c r="C3966" t="s">
        <v>31</v>
      </c>
      <c r="D3966" s="3" t="s">
        <v>36</v>
      </c>
      <c r="E3966" s="3" t="s">
        <v>36</v>
      </c>
      <c r="F3966" s="3" t="s">
        <v>35</v>
      </c>
      <c r="G3966" s="5">
        <v>8.75</v>
      </c>
      <c r="H3966">
        <v>12</v>
      </c>
      <c r="I3966" s="5">
        <v>9.5499998999999995</v>
      </c>
      <c r="J3966" s="5">
        <v>0.79583332500000004</v>
      </c>
      <c r="K3966">
        <v>487</v>
      </c>
      <c r="L3966" s="15">
        <v>2.4640657084188899E-2</v>
      </c>
      <c r="M3966" s="13">
        <v>1.33921971252567</v>
      </c>
      <c r="N3966" s="15">
        <v>0</v>
      </c>
      <c r="O3966" s="5">
        <v>0</v>
      </c>
      <c r="P3966" s="5">
        <v>0</v>
      </c>
      <c r="Q3966" s="5">
        <f t="shared" si="677"/>
        <v>9.5499998999999995</v>
      </c>
      <c r="R3966" s="5">
        <f t="shared" si="678"/>
        <v>-9.5499998999999995</v>
      </c>
      <c r="S3966" s="15">
        <f t="shared" si="679"/>
        <v>-1</v>
      </c>
      <c r="T3966">
        <v>0</v>
      </c>
      <c r="U3966" s="5" t="str">
        <f t="shared" si="680"/>
        <v>NA</v>
      </c>
      <c r="V3966" s="15">
        <f t="shared" si="681"/>
        <v>0</v>
      </c>
      <c r="W3966" s="15">
        <f t="shared" si="682"/>
        <v>0</v>
      </c>
      <c r="X3966" s="5">
        <f t="shared" si="683"/>
        <v>0</v>
      </c>
      <c r="Y3966" s="5">
        <f t="shared" si="684"/>
        <v>8.5949999100000003</v>
      </c>
      <c r="Z3966" s="5">
        <f t="shared" si="685"/>
        <v>-10.027499895</v>
      </c>
      <c r="AA3966" s="5">
        <f t="shared" si="686"/>
        <v>0.95499998999999924</v>
      </c>
      <c r="AB3966" s="5">
        <f t="shared" si="687"/>
        <v>0.47749999500000051</v>
      </c>
    </row>
    <row r="3967" spans="1:28" x14ac:dyDescent="0.55000000000000004">
      <c r="A3967" s="3" t="s">
        <v>63</v>
      </c>
      <c r="B3967" s="3" t="s">
        <v>1119</v>
      </c>
      <c r="C3967" t="s">
        <v>31</v>
      </c>
      <c r="D3967" s="3" t="s">
        <v>36</v>
      </c>
      <c r="E3967" s="3" t="s">
        <v>36</v>
      </c>
      <c r="F3967" s="3" t="s">
        <v>35</v>
      </c>
      <c r="G3967" s="5">
        <v>8.75</v>
      </c>
      <c r="H3967">
        <v>14</v>
      </c>
      <c r="I3967" s="5">
        <v>9.8124999000000006</v>
      </c>
      <c r="J3967" s="5">
        <v>0.70089285000000001</v>
      </c>
      <c r="K3967">
        <v>656</v>
      </c>
      <c r="L3967" s="15">
        <v>2.1341463414634099E-2</v>
      </c>
      <c r="M3967" s="13">
        <v>1.56798780487805</v>
      </c>
      <c r="N3967" s="15">
        <v>0</v>
      </c>
      <c r="O3967" s="5">
        <v>0</v>
      </c>
      <c r="P3967" s="5">
        <v>0</v>
      </c>
      <c r="Q3967" s="5">
        <f t="shared" si="677"/>
        <v>9.8124999000000006</v>
      </c>
      <c r="R3967" s="5">
        <f t="shared" si="678"/>
        <v>-9.8124999000000006</v>
      </c>
      <c r="S3967" s="15">
        <f t="shared" si="679"/>
        <v>-1</v>
      </c>
      <c r="T3967">
        <v>0</v>
      </c>
      <c r="U3967" s="5" t="str">
        <f t="shared" si="680"/>
        <v>NA</v>
      </c>
      <c r="V3967" s="15">
        <f t="shared" si="681"/>
        <v>0</v>
      </c>
      <c r="W3967" s="15">
        <f t="shared" si="682"/>
        <v>0</v>
      </c>
      <c r="X3967" s="5">
        <f t="shared" si="683"/>
        <v>0</v>
      </c>
      <c r="Y3967" s="5">
        <f t="shared" si="684"/>
        <v>8.8312499100000004</v>
      </c>
      <c r="Z3967" s="5">
        <f t="shared" si="685"/>
        <v>-10.303124895000002</v>
      </c>
      <c r="AA3967" s="5">
        <f t="shared" si="686"/>
        <v>0.98124999000000024</v>
      </c>
      <c r="AB3967" s="5">
        <f t="shared" si="687"/>
        <v>0.49062499500000101</v>
      </c>
    </row>
    <row r="3968" spans="1:28" x14ac:dyDescent="0.55000000000000004">
      <c r="A3968" s="3" t="s">
        <v>63</v>
      </c>
      <c r="B3968" s="3" t="s">
        <v>6188</v>
      </c>
      <c r="C3968" t="s">
        <v>66</v>
      </c>
      <c r="D3968" s="3" t="s">
        <v>36</v>
      </c>
      <c r="E3968" s="3" t="s">
        <v>36</v>
      </c>
      <c r="F3968" s="3" t="s">
        <v>35</v>
      </c>
      <c r="G3968" s="5">
        <v>8.75</v>
      </c>
      <c r="H3968">
        <v>12</v>
      </c>
      <c r="I3968" s="5">
        <v>9.9375</v>
      </c>
      <c r="J3968" s="5">
        <v>0.828125</v>
      </c>
      <c r="K3968">
        <v>6642</v>
      </c>
      <c r="L3968" s="15">
        <v>1.8066847335140002E-3</v>
      </c>
      <c r="M3968" s="13">
        <v>1.25531466425775</v>
      </c>
      <c r="N3968" s="15">
        <v>0</v>
      </c>
      <c r="O3968" s="5">
        <v>0</v>
      </c>
      <c r="P3968" s="5">
        <v>0</v>
      </c>
      <c r="Q3968" s="5">
        <f t="shared" si="677"/>
        <v>9.9375</v>
      </c>
      <c r="R3968" s="5">
        <f t="shared" si="678"/>
        <v>-9.9375</v>
      </c>
      <c r="S3968" s="15">
        <f t="shared" si="679"/>
        <v>-1</v>
      </c>
      <c r="T3968">
        <v>0</v>
      </c>
      <c r="U3968" s="5" t="str">
        <f t="shared" si="680"/>
        <v>NA</v>
      </c>
      <c r="V3968" s="15">
        <f t="shared" si="681"/>
        <v>0</v>
      </c>
      <c r="W3968" s="15">
        <f t="shared" si="682"/>
        <v>0</v>
      </c>
      <c r="X3968" s="5">
        <f t="shared" si="683"/>
        <v>0</v>
      </c>
      <c r="Y3968" s="5">
        <f t="shared" si="684"/>
        <v>8.9437499999999996</v>
      </c>
      <c r="Z3968" s="5">
        <f t="shared" si="685"/>
        <v>-10.434375000000001</v>
      </c>
      <c r="AA3968" s="5">
        <f t="shared" si="686"/>
        <v>0.99375000000000036</v>
      </c>
      <c r="AB3968" s="5">
        <f t="shared" si="687"/>
        <v>0.49687500000000107</v>
      </c>
    </row>
    <row r="3969" spans="1:28" x14ac:dyDescent="0.55000000000000004">
      <c r="A3969" s="3" t="s">
        <v>63</v>
      </c>
      <c r="B3969" s="3" t="s">
        <v>6190</v>
      </c>
      <c r="C3969" t="s">
        <v>66</v>
      </c>
      <c r="D3969" s="3" t="s">
        <v>36</v>
      </c>
      <c r="E3969" s="3" t="s">
        <v>36</v>
      </c>
      <c r="F3969" s="3" t="s">
        <v>35</v>
      </c>
      <c r="G3969" s="5">
        <v>8.75</v>
      </c>
      <c r="H3969">
        <v>15</v>
      </c>
      <c r="I3969" s="5">
        <v>9.9749999999999996</v>
      </c>
      <c r="J3969" s="5">
        <v>0.66500000000000004</v>
      </c>
      <c r="K3969">
        <v>833</v>
      </c>
      <c r="L3969" s="15">
        <v>1.8007202881152498E-2</v>
      </c>
      <c r="M3969" s="13">
        <v>1.34597839135654</v>
      </c>
      <c r="N3969" s="15">
        <v>0</v>
      </c>
      <c r="O3969" s="5">
        <v>0</v>
      </c>
      <c r="P3969" s="5">
        <v>0</v>
      </c>
      <c r="Q3969" s="5">
        <f t="shared" si="677"/>
        <v>9.9749999999999996</v>
      </c>
      <c r="R3969" s="5">
        <f t="shared" si="678"/>
        <v>-9.9749999999999996</v>
      </c>
      <c r="S3969" s="15">
        <f t="shared" si="679"/>
        <v>-1</v>
      </c>
      <c r="T3969">
        <v>0</v>
      </c>
      <c r="U3969" s="5" t="str">
        <f t="shared" si="680"/>
        <v>NA</v>
      </c>
      <c r="V3969" s="15">
        <f t="shared" si="681"/>
        <v>0</v>
      </c>
      <c r="W3969" s="15">
        <f t="shared" si="682"/>
        <v>0</v>
      </c>
      <c r="X3969" s="5">
        <f t="shared" si="683"/>
        <v>0</v>
      </c>
      <c r="Y3969" s="5">
        <f t="shared" si="684"/>
        <v>8.9774999999999991</v>
      </c>
      <c r="Z3969" s="5">
        <f t="shared" si="685"/>
        <v>-10.473750000000001</v>
      </c>
      <c r="AA3969" s="5">
        <f t="shared" si="686"/>
        <v>0.9975000000000005</v>
      </c>
      <c r="AB3969" s="5">
        <f t="shared" si="687"/>
        <v>0.49875000000000114</v>
      </c>
    </row>
    <row r="3970" spans="1:28" x14ac:dyDescent="0.55000000000000004">
      <c r="A3970" s="3" t="s">
        <v>63</v>
      </c>
      <c r="B3970" s="3" t="s">
        <v>6192</v>
      </c>
      <c r="C3970" t="s">
        <v>66</v>
      </c>
      <c r="D3970" s="3" t="s">
        <v>36</v>
      </c>
      <c r="E3970" s="3" t="s">
        <v>36</v>
      </c>
      <c r="F3970" s="3" t="s">
        <v>35</v>
      </c>
      <c r="G3970" s="5">
        <v>8.75</v>
      </c>
      <c r="H3970">
        <v>5</v>
      </c>
      <c r="I3970" s="5">
        <v>9.9875000000000007</v>
      </c>
      <c r="J3970" s="5">
        <v>1.9975000000000001</v>
      </c>
      <c r="K3970">
        <v>237</v>
      </c>
      <c r="L3970" s="15">
        <v>2.1097046413502102E-2</v>
      </c>
      <c r="M3970" s="13">
        <v>1.4864978902953601</v>
      </c>
      <c r="N3970" s="15">
        <v>0</v>
      </c>
      <c r="O3970" s="5">
        <v>0</v>
      </c>
      <c r="P3970" s="5">
        <v>0</v>
      </c>
      <c r="Q3970" s="5">
        <f t="shared" ref="Q3970:Q4033" si="688">I3970</f>
        <v>9.9875000000000007</v>
      </c>
      <c r="R3970" s="5">
        <f t="shared" ref="R3970:R4033" si="689">P3970-Q3970</f>
        <v>-9.9875000000000007</v>
      </c>
      <c r="S3970" s="15">
        <f t="shared" ref="S3970:S4033" si="690">IF(Q3970=0,0,(P3970-Q3970)/Q3970)</f>
        <v>-1</v>
      </c>
      <c r="T3970">
        <v>0</v>
      </c>
      <c r="U3970" s="5" t="str">
        <f t="shared" ref="U3970:U4033" si="691">IF(T3970=0,"NA",P3970/T3970)</f>
        <v>NA</v>
      </c>
      <c r="V3970" s="15">
        <f t="shared" si="681"/>
        <v>0</v>
      </c>
      <c r="W3970" s="15">
        <f t="shared" si="682"/>
        <v>0</v>
      </c>
      <c r="X3970" s="5">
        <f t="shared" si="683"/>
        <v>0</v>
      </c>
      <c r="Y3970" s="5">
        <f t="shared" si="684"/>
        <v>8.9887500000000014</v>
      </c>
      <c r="Z3970" s="5">
        <f t="shared" si="685"/>
        <v>-10.486875000000001</v>
      </c>
      <c r="AA3970" s="5">
        <f t="shared" si="686"/>
        <v>0.99874999999999936</v>
      </c>
      <c r="AB3970" s="5">
        <f t="shared" si="687"/>
        <v>0.49937500000000057</v>
      </c>
    </row>
    <row r="3971" spans="1:28" x14ac:dyDescent="0.55000000000000004">
      <c r="A3971" s="3" t="s">
        <v>63</v>
      </c>
      <c r="B3971" s="3" t="s">
        <v>6194</v>
      </c>
      <c r="C3971" t="s">
        <v>66</v>
      </c>
      <c r="D3971" s="3" t="s">
        <v>36</v>
      </c>
      <c r="E3971" s="3" t="s">
        <v>36</v>
      </c>
      <c r="F3971" s="3" t="s">
        <v>35</v>
      </c>
      <c r="G3971" s="5">
        <v>8.75</v>
      </c>
      <c r="H3971">
        <v>4</v>
      </c>
      <c r="I3971" s="5">
        <v>10</v>
      </c>
      <c r="J3971" s="5">
        <v>2.5</v>
      </c>
      <c r="K3971">
        <v>599</v>
      </c>
      <c r="L3971" s="15">
        <v>6.6777963272120202E-3</v>
      </c>
      <c r="M3971" s="13">
        <v>1</v>
      </c>
      <c r="N3971" s="15">
        <v>0</v>
      </c>
      <c r="O3971" s="5">
        <v>0</v>
      </c>
      <c r="P3971" s="5">
        <v>0</v>
      </c>
      <c r="Q3971" s="5">
        <f t="shared" si="688"/>
        <v>10</v>
      </c>
      <c r="R3971" s="5">
        <f t="shared" si="689"/>
        <v>-10</v>
      </c>
      <c r="S3971" s="15">
        <f t="shared" si="690"/>
        <v>-1</v>
      </c>
      <c r="T3971">
        <v>0</v>
      </c>
      <c r="U3971" s="5" t="str">
        <f t="shared" si="691"/>
        <v>NA</v>
      </c>
      <c r="V3971" s="15">
        <f t="shared" ref="V3971:V4034" si="692">(L3971*N3971)</f>
        <v>0</v>
      </c>
      <c r="W3971" s="15">
        <f t="shared" ref="W3971:W4034" si="693">IF(P3971=0,0,R3971/P3971)</f>
        <v>0</v>
      </c>
      <c r="X3971" s="5">
        <f t="shared" ref="X3971:X4034" si="694">IF(T3971=0,0,Q3971/T3971)</f>
        <v>0</v>
      </c>
      <c r="Y3971" s="5">
        <f t="shared" ref="Y3971:Y4034" si="695">Q3971*0.9</f>
        <v>9</v>
      </c>
      <c r="Z3971" s="5">
        <f t="shared" ref="Z3971:Z4034" si="696">R3971*1.05</f>
        <v>-10.5</v>
      </c>
      <c r="AA3971" s="5">
        <f t="shared" ref="AA3971:AA4034" si="697">Q3971-Y3971</f>
        <v>1</v>
      </c>
      <c r="AB3971" s="5">
        <f t="shared" ref="AB3971:AB4034" si="698">R3971-Z3971</f>
        <v>0.5</v>
      </c>
    </row>
    <row r="3972" spans="1:28" x14ac:dyDescent="0.55000000000000004">
      <c r="A3972" s="3" t="s">
        <v>63</v>
      </c>
      <c r="B3972" s="3" t="s">
        <v>1750</v>
      </c>
      <c r="C3972" t="s">
        <v>31</v>
      </c>
      <c r="D3972" s="3" t="s">
        <v>36</v>
      </c>
      <c r="E3972" s="3" t="s">
        <v>36</v>
      </c>
      <c r="F3972" s="3" t="s">
        <v>35</v>
      </c>
      <c r="G3972" s="5">
        <v>8.75</v>
      </c>
      <c r="H3972">
        <v>13</v>
      </c>
      <c r="I3972" s="5">
        <v>10.087499987499999</v>
      </c>
      <c r="J3972" s="5">
        <v>0.77596153749999996</v>
      </c>
      <c r="K3972">
        <v>4361</v>
      </c>
      <c r="L3972" s="15">
        <v>2.9809676679660602E-3</v>
      </c>
      <c r="M3972" s="13">
        <v>2.5446915844989699</v>
      </c>
      <c r="N3972" s="15">
        <v>0</v>
      </c>
      <c r="O3972" s="5">
        <v>0</v>
      </c>
      <c r="P3972" s="5">
        <v>0</v>
      </c>
      <c r="Q3972" s="5">
        <f t="shared" si="688"/>
        <v>10.087499987499999</v>
      </c>
      <c r="R3972" s="5">
        <f t="shared" si="689"/>
        <v>-10.087499987499999</v>
      </c>
      <c r="S3972" s="15">
        <f t="shared" si="690"/>
        <v>-1</v>
      </c>
      <c r="T3972">
        <v>0</v>
      </c>
      <c r="U3972" s="5" t="str">
        <f t="shared" si="691"/>
        <v>NA</v>
      </c>
      <c r="V3972" s="15">
        <f t="shared" si="692"/>
        <v>0</v>
      </c>
      <c r="W3972" s="15">
        <f t="shared" si="693"/>
        <v>0</v>
      </c>
      <c r="X3972" s="5">
        <f t="shared" si="694"/>
        <v>0</v>
      </c>
      <c r="Y3972" s="5">
        <f t="shared" si="695"/>
        <v>9.0787499887499994</v>
      </c>
      <c r="Z3972" s="5">
        <f t="shared" si="696"/>
        <v>-10.591874986875</v>
      </c>
      <c r="AA3972" s="5">
        <f t="shared" si="697"/>
        <v>1.0087499987499999</v>
      </c>
      <c r="AB3972" s="5">
        <f t="shared" si="698"/>
        <v>0.50437499937500085</v>
      </c>
    </row>
    <row r="3973" spans="1:28" x14ac:dyDescent="0.55000000000000004">
      <c r="A3973" s="3" t="s">
        <v>63</v>
      </c>
      <c r="B3973" s="3" t="s">
        <v>1770</v>
      </c>
      <c r="C3973" t="s">
        <v>31</v>
      </c>
      <c r="D3973" s="3" t="s">
        <v>36</v>
      </c>
      <c r="E3973" s="3" t="s">
        <v>36</v>
      </c>
      <c r="F3973" s="3" t="s">
        <v>35</v>
      </c>
      <c r="G3973" s="5">
        <v>8.75</v>
      </c>
      <c r="H3973">
        <v>12</v>
      </c>
      <c r="I3973" s="5">
        <v>10.437499950000001</v>
      </c>
      <c r="J3973" s="5">
        <v>0.86979166250000006</v>
      </c>
      <c r="K3973">
        <v>7853</v>
      </c>
      <c r="L3973" s="15">
        <v>1.5280784413599902E-3</v>
      </c>
      <c r="M3973" s="13">
        <v>2.7632369794982798</v>
      </c>
      <c r="N3973" s="15">
        <v>0</v>
      </c>
      <c r="O3973" s="5">
        <v>0</v>
      </c>
      <c r="P3973" s="5">
        <v>0</v>
      </c>
      <c r="Q3973" s="5">
        <f t="shared" si="688"/>
        <v>10.437499950000001</v>
      </c>
      <c r="R3973" s="5">
        <f t="shared" si="689"/>
        <v>-10.437499950000001</v>
      </c>
      <c r="S3973" s="15">
        <f t="shared" si="690"/>
        <v>-1</v>
      </c>
      <c r="T3973">
        <v>0</v>
      </c>
      <c r="U3973" s="5" t="str">
        <f t="shared" si="691"/>
        <v>NA</v>
      </c>
      <c r="V3973" s="15">
        <f t="shared" si="692"/>
        <v>0</v>
      </c>
      <c r="W3973" s="15">
        <f t="shared" si="693"/>
        <v>0</v>
      </c>
      <c r="X3973" s="5">
        <f t="shared" si="694"/>
        <v>0</v>
      </c>
      <c r="Y3973" s="5">
        <f t="shared" si="695"/>
        <v>9.3937499550000005</v>
      </c>
      <c r="Z3973" s="5">
        <f t="shared" si="696"/>
        <v>-10.959374947500002</v>
      </c>
      <c r="AA3973" s="5">
        <f t="shared" si="697"/>
        <v>1.0437499950000007</v>
      </c>
      <c r="AB3973" s="5">
        <f t="shared" si="698"/>
        <v>0.52187499750000121</v>
      </c>
    </row>
    <row r="3974" spans="1:28" x14ac:dyDescent="0.55000000000000004">
      <c r="A3974" s="3" t="s">
        <v>63</v>
      </c>
      <c r="B3974" s="3" t="s">
        <v>6198</v>
      </c>
      <c r="C3974" t="s">
        <v>66</v>
      </c>
      <c r="D3974" s="3" t="s">
        <v>36</v>
      </c>
      <c r="E3974" s="3" t="s">
        <v>36</v>
      </c>
      <c r="F3974" s="3" t="s">
        <v>35</v>
      </c>
      <c r="G3974" s="5">
        <v>8.75</v>
      </c>
      <c r="H3974">
        <v>10</v>
      </c>
      <c r="I3974" s="5">
        <v>10.5875</v>
      </c>
      <c r="J3974" s="5">
        <v>1.0587500000000001</v>
      </c>
      <c r="K3974">
        <v>118</v>
      </c>
      <c r="L3974" s="15">
        <v>8.4745762711864389E-2</v>
      </c>
      <c r="M3974" s="13">
        <v>1.5254237288135599</v>
      </c>
      <c r="N3974" s="15">
        <v>0</v>
      </c>
      <c r="O3974" s="5">
        <v>0</v>
      </c>
      <c r="P3974" s="5">
        <v>0</v>
      </c>
      <c r="Q3974" s="5">
        <f t="shared" si="688"/>
        <v>10.5875</v>
      </c>
      <c r="R3974" s="5">
        <f t="shared" si="689"/>
        <v>-10.5875</v>
      </c>
      <c r="S3974" s="15">
        <f t="shared" si="690"/>
        <v>-1</v>
      </c>
      <c r="T3974">
        <v>0</v>
      </c>
      <c r="U3974" s="5" t="str">
        <f t="shared" si="691"/>
        <v>NA</v>
      </c>
      <c r="V3974" s="15">
        <f t="shared" si="692"/>
        <v>0</v>
      </c>
      <c r="W3974" s="15">
        <f t="shared" si="693"/>
        <v>0</v>
      </c>
      <c r="X3974" s="5">
        <f t="shared" si="694"/>
        <v>0</v>
      </c>
      <c r="Y3974" s="5">
        <f t="shared" si="695"/>
        <v>9.5287500000000005</v>
      </c>
      <c r="Z3974" s="5">
        <f t="shared" si="696"/>
        <v>-11.116875</v>
      </c>
      <c r="AA3974" s="5">
        <f t="shared" si="697"/>
        <v>1.0587499999999999</v>
      </c>
      <c r="AB3974" s="5">
        <f t="shared" si="698"/>
        <v>0.52937499999999993</v>
      </c>
    </row>
    <row r="3975" spans="1:28" x14ac:dyDescent="0.55000000000000004">
      <c r="A3975" s="3" t="s">
        <v>63</v>
      </c>
      <c r="B3975" s="3" t="s">
        <v>6200</v>
      </c>
      <c r="C3975" t="s">
        <v>66</v>
      </c>
      <c r="D3975" s="3" t="s">
        <v>36</v>
      </c>
      <c r="E3975" s="3" t="s">
        <v>36</v>
      </c>
      <c r="F3975" s="3" t="s">
        <v>35</v>
      </c>
      <c r="G3975" s="5">
        <v>8.75</v>
      </c>
      <c r="H3975">
        <v>8</v>
      </c>
      <c r="I3975" s="5">
        <v>10.5875</v>
      </c>
      <c r="J3975" s="5">
        <v>1.3234375</v>
      </c>
      <c r="K3975">
        <v>1748</v>
      </c>
      <c r="L3975" s="15">
        <v>4.5766590389016001E-3</v>
      </c>
      <c r="M3975" s="13">
        <v>2.4679061784897001</v>
      </c>
      <c r="N3975" s="15">
        <v>0</v>
      </c>
      <c r="O3975" s="5">
        <v>0</v>
      </c>
      <c r="P3975" s="5">
        <v>0</v>
      </c>
      <c r="Q3975" s="5">
        <f t="shared" si="688"/>
        <v>10.5875</v>
      </c>
      <c r="R3975" s="5">
        <f t="shared" si="689"/>
        <v>-10.5875</v>
      </c>
      <c r="S3975" s="15">
        <f t="shared" si="690"/>
        <v>-1</v>
      </c>
      <c r="T3975">
        <v>0</v>
      </c>
      <c r="U3975" s="5" t="str">
        <f t="shared" si="691"/>
        <v>NA</v>
      </c>
      <c r="V3975" s="15">
        <f t="shared" si="692"/>
        <v>0</v>
      </c>
      <c r="W3975" s="15">
        <f t="shared" si="693"/>
        <v>0</v>
      </c>
      <c r="X3975" s="5">
        <f t="shared" si="694"/>
        <v>0</v>
      </c>
      <c r="Y3975" s="5">
        <f t="shared" si="695"/>
        <v>9.5287500000000005</v>
      </c>
      <c r="Z3975" s="5">
        <f t="shared" si="696"/>
        <v>-11.116875</v>
      </c>
      <c r="AA3975" s="5">
        <f t="shared" si="697"/>
        <v>1.0587499999999999</v>
      </c>
      <c r="AB3975" s="5">
        <f t="shared" si="698"/>
        <v>0.52937499999999993</v>
      </c>
    </row>
    <row r="3976" spans="1:28" x14ac:dyDescent="0.55000000000000004">
      <c r="A3976" s="3" t="s">
        <v>63</v>
      </c>
      <c r="B3976" s="3" t="s">
        <v>6202</v>
      </c>
      <c r="C3976" t="s">
        <v>66</v>
      </c>
      <c r="D3976" s="3" t="s">
        <v>36</v>
      </c>
      <c r="E3976" s="3" t="s">
        <v>36</v>
      </c>
      <c r="F3976" s="3" t="s">
        <v>35</v>
      </c>
      <c r="G3976" s="5">
        <v>8.75</v>
      </c>
      <c r="H3976">
        <v>5</v>
      </c>
      <c r="I3976" s="5">
        <v>10.824999999999999</v>
      </c>
      <c r="J3976" s="5">
        <v>2.165</v>
      </c>
      <c r="K3976">
        <v>244</v>
      </c>
      <c r="L3976" s="15">
        <v>2.0491803278688502E-2</v>
      </c>
      <c r="M3976" s="13">
        <v>1.00819672131148</v>
      </c>
      <c r="N3976" s="15">
        <v>0</v>
      </c>
      <c r="O3976" s="5">
        <v>0</v>
      </c>
      <c r="P3976" s="5">
        <v>0</v>
      </c>
      <c r="Q3976" s="5">
        <f t="shared" si="688"/>
        <v>10.824999999999999</v>
      </c>
      <c r="R3976" s="5">
        <f t="shared" si="689"/>
        <v>-10.824999999999999</v>
      </c>
      <c r="S3976" s="15">
        <f t="shared" si="690"/>
        <v>-1</v>
      </c>
      <c r="T3976">
        <v>0</v>
      </c>
      <c r="U3976" s="5" t="str">
        <f t="shared" si="691"/>
        <v>NA</v>
      </c>
      <c r="V3976" s="15">
        <f t="shared" si="692"/>
        <v>0</v>
      </c>
      <c r="W3976" s="15">
        <f t="shared" si="693"/>
        <v>0</v>
      </c>
      <c r="X3976" s="5">
        <f t="shared" si="694"/>
        <v>0</v>
      </c>
      <c r="Y3976" s="5">
        <f t="shared" si="695"/>
        <v>9.7424999999999997</v>
      </c>
      <c r="Z3976" s="5">
        <f t="shared" si="696"/>
        <v>-11.366249999999999</v>
      </c>
      <c r="AA3976" s="5">
        <f t="shared" si="697"/>
        <v>1.0824999999999996</v>
      </c>
      <c r="AB3976" s="5">
        <f t="shared" si="698"/>
        <v>0.54124999999999979</v>
      </c>
    </row>
    <row r="3977" spans="1:28" x14ac:dyDescent="0.55000000000000004">
      <c r="A3977" s="3" t="s">
        <v>63</v>
      </c>
      <c r="B3977" s="3" t="s">
        <v>6204</v>
      </c>
      <c r="C3977" t="s">
        <v>66</v>
      </c>
      <c r="D3977" s="3" t="s">
        <v>36</v>
      </c>
      <c r="E3977" s="3" t="s">
        <v>36</v>
      </c>
      <c r="F3977" s="3" t="s">
        <v>35</v>
      </c>
      <c r="G3977" s="5">
        <v>8.75</v>
      </c>
      <c r="H3977">
        <v>12</v>
      </c>
      <c r="I3977" s="5">
        <v>10.8249999</v>
      </c>
      <c r="J3977" s="5">
        <v>0.90208332499999999</v>
      </c>
      <c r="K3977">
        <v>13726</v>
      </c>
      <c r="L3977" s="15">
        <v>8.7425324202243906E-4</v>
      </c>
      <c r="M3977" s="13">
        <v>2.6527903249307898</v>
      </c>
      <c r="N3977" s="15">
        <v>0</v>
      </c>
      <c r="O3977" s="5">
        <v>0</v>
      </c>
      <c r="P3977" s="5">
        <v>0</v>
      </c>
      <c r="Q3977" s="5">
        <f t="shared" si="688"/>
        <v>10.8249999</v>
      </c>
      <c r="R3977" s="5">
        <f t="shared" si="689"/>
        <v>-10.8249999</v>
      </c>
      <c r="S3977" s="15">
        <f t="shared" si="690"/>
        <v>-1</v>
      </c>
      <c r="T3977">
        <v>0</v>
      </c>
      <c r="U3977" s="5" t="str">
        <f t="shared" si="691"/>
        <v>NA</v>
      </c>
      <c r="V3977" s="15">
        <f t="shared" si="692"/>
        <v>0</v>
      </c>
      <c r="W3977" s="15">
        <f t="shared" si="693"/>
        <v>0</v>
      </c>
      <c r="X3977" s="5">
        <f t="shared" si="694"/>
        <v>0</v>
      </c>
      <c r="Y3977" s="5">
        <f t="shared" si="695"/>
        <v>9.7424999099999994</v>
      </c>
      <c r="Z3977" s="5">
        <f t="shared" si="696"/>
        <v>-11.366249895000001</v>
      </c>
      <c r="AA3977" s="5">
        <f t="shared" si="697"/>
        <v>1.0824999900000005</v>
      </c>
      <c r="AB3977" s="5">
        <f t="shared" si="698"/>
        <v>0.54124999500000115</v>
      </c>
    </row>
    <row r="3978" spans="1:28" x14ac:dyDescent="0.55000000000000004">
      <c r="A3978" s="3" t="s">
        <v>63</v>
      </c>
      <c r="B3978" s="3" t="s">
        <v>1448</v>
      </c>
      <c r="C3978" t="s">
        <v>31</v>
      </c>
      <c r="D3978" s="3" t="s">
        <v>36</v>
      </c>
      <c r="E3978" s="3" t="s">
        <v>36</v>
      </c>
      <c r="F3978" s="3" t="s">
        <v>35</v>
      </c>
      <c r="G3978" s="5">
        <v>8.75</v>
      </c>
      <c r="H3978">
        <v>20</v>
      </c>
      <c r="I3978" s="5">
        <v>11.824999999999999</v>
      </c>
      <c r="J3978" s="5">
        <v>0.59125000000000005</v>
      </c>
      <c r="K3978">
        <v>3025</v>
      </c>
      <c r="L3978" s="15">
        <v>6.6115702479338798E-3</v>
      </c>
      <c r="M3978" s="13">
        <v>2.0716694214875999</v>
      </c>
      <c r="N3978" s="15">
        <v>0</v>
      </c>
      <c r="O3978" s="5">
        <v>0</v>
      </c>
      <c r="P3978" s="5">
        <v>0</v>
      </c>
      <c r="Q3978" s="5">
        <f t="shared" si="688"/>
        <v>11.824999999999999</v>
      </c>
      <c r="R3978" s="5">
        <f t="shared" si="689"/>
        <v>-11.824999999999999</v>
      </c>
      <c r="S3978" s="15">
        <f t="shared" si="690"/>
        <v>-1</v>
      </c>
      <c r="T3978">
        <v>0</v>
      </c>
      <c r="U3978" s="5" t="str">
        <f t="shared" si="691"/>
        <v>NA</v>
      </c>
      <c r="V3978" s="15">
        <f t="shared" si="692"/>
        <v>0</v>
      </c>
      <c r="W3978" s="15">
        <f t="shared" si="693"/>
        <v>0</v>
      </c>
      <c r="X3978" s="5">
        <f t="shared" si="694"/>
        <v>0</v>
      </c>
      <c r="Y3978" s="5">
        <f t="shared" si="695"/>
        <v>10.6425</v>
      </c>
      <c r="Z3978" s="5">
        <f t="shared" si="696"/>
        <v>-12.41625</v>
      </c>
      <c r="AA3978" s="5">
        <f t="shared" si="697"/>
        <v>1.1824999999999992</v>
      </c>
      <c r="AB3978" s="5">
        <f t="shared" si="698"/>
        <v>0.5912500000000005</v>
      </c>
    </row>
    <row r="3979" spans="1:28" x14ac:dyDescent="0.55000000000000004">
      <c r="A3979" s="3" t="s">
        <v>63</v>
      </c>
      <c r="B3979" s="3" t="s">
        <v>6207</v>
      </c>
      <c r="C3979" t="s">
        <v>31</v>
      </c>
      <c r="D3979" s="3" t="s">
        <v>36</v>
      </c>
      <c r="E3979" s="3" t="s">
        <v>36</v>
      </c>
      <c r="F3979" s="3" t="s">
        <v>35</v>
      </c>
      <c r="G3979" s="5">
        <v>8.75</v>
      </c>
      <c r="H3979">
        <v>15</v>
      </c>
      <c r="I3979" s="5">
        <v>11.949999937500001</v>
      </c>
      <c r="J3979" s="5">
        <v>0.79666666250000007</v>
      </c>
      <c r="K3979">
        <v>1296</v>
      </c>
      <c r="L3979" s="15">
        <v>1.1574074074074101E-2</v>
      </c>
      <c r="M3979" s="13">
        <v>4.0027006172839501</v>
      </c>
      <c r="N3979" s="15">
        <v>0</v>
      </c>
      <c r="O3979" s="5">
        <v>0</v>
      </c>
      <c r="P3979" s="5">
        <v>0</v>
      </c>
      <c r="Q3979" s="5">
        <f t="shared" si="688"/>
        <v>11.949999937500001</v>
      </c>
      <c r="R3979" s="5">
        <f t="shared" si="689"/>
        <v>-11.949999937500001</v>
      </c>
      <c r="S3979" s="15">
        <f t="shared" si="690"/>
        <v>-1</v>
      </c>
      <c r="T3979">
        <v>0</v>
      </c>
      <c r="U3979" s="5" t="str">
        <f t="shared" si="691"/>
        <v>NA</v>
      </c>
      <c r="V3979" s="15">
        <f t="shared" si="692"/>
        <v>0</v>
      </c>
      <c r="W3979" s="15">
        <f t="shared" si="693"/>
        <v>0</v>
      </c>
      <c r="X3979" s="5">
        <f t="shared" si="694"/>
        <v>0</v>
      </c>
      <c r="Y3979" s="5">
        <f t="shared" si="695"/>
        <v>10.754999943750001</v>
      </c>
      <c r="Z3979" s="5">
        <f t="shared" si="696"/>
        <v>-12.547499934375002</v>
      </c>
      <c r="AA3979" s="5">
        <f t="shared" si="697"/>
        <v>1.1949999937500007</v>
      </c>
      <c r="AB3979" s="5">
        <f t="shared" si="698"/>
        <v>0.59749999687500122</v>
      </c>
    </row>
    <row r="3980" spans="1:28" x14ac:dyDescent="0.55000000000000004">
      <c r="A3980" s="3" t="s">
        <v>63</v>
      </c>
      <c r="B3980" s="3" t="s">
        <v>6209</v>
      </c>
      <c r="C3980" t="s">
        <v>66</v>
      </c>
      <c r="D3980" s="3" t="s">
        <v>36</v>
      </c>
      <c r="E3980" s="3" t="s">
        <v>36</v>
      </c>
      <c r="F3980" s="3" t="s">
        <v>35</v>
      </c>
      <c r="G3980" s="5">
        <v>8.75</v>
      </c>
      <c r="H3980">
        <v>7</v>
      </c>
      <c r="I3980" s="5">
        <v>12.2624999875</v>
      </c>
      <c r="J3980" s="5">
        <v>1.7517857125</v>
      </c>
      <c r="K3980">
        <v>541</v>
      </c>
      <c r="L3980" s="15">
        <v>1.29390018484288E-2</v>
      </c>
      <c r="M3980" s="13">
        <v>1.03253234750462</v>
      </c>
      <c r="N3980" s="15">
        <v>0</v>
      </c>
      <c r="O3980" s="5">
        <v>0</v>
      </c>
      <c r="P3980" s="5">
        <v>0</v>
      </c>
      <c r="Q3980" s="5">
        <f t="shared" si="688"/>
        <v>12.2624999875</v>
      </c>
      <c r="R3980" s="5">
        <f t="shared" si="689"/>
        <v>-12.2624999875</v>
      </c>
      <c r="S3980" s="15">
        <f t="shared" si="690"/>
        <v>-1</v>
      </c>
      <c r="T3980">
        <v>0</v>
      </c>
      <c r="U3980" s="5" t="str">
        <f t="shared" si="691"/>
        <v>NA</v>
      </c>
      <c r="V3980" s="15">
        <f t="shared" si="692"/>
        <v>0</v>
      </c>
      <c r="W3980" s="15">
        <f t="shared" si="693"/>
        <v>0</v>
      </c>
      <c r="X3980" s="5">
        <f t="shared" si="694"/>
        <v>0</v>
      </c>
      <c r="Y3980" s="5">
        <f t="shared" si="695"/>
        <v>11.036249988750001</v>
      </c>
      <c r="Z3980" s="5">
        <f t="shared" si="696"/>
        <v>-12.875624986875001</v>
      </c>
      <c r="AA3980" s="5">
        <f t="shared" si="697"/>
        <v>1.2262499987499993</v>
      </c>
      <c r="AB3980" s="5">
        <f t="shared" si="698"/>
        <v>0.61312499937500142</v>
      </c>
    </row>
    <row r="3981" spans="1:28" x14ac:dyDescent="0.55000000000000004">
      <c r="A3981" s="3" t="s">
        <v>63</v>
      </c>
      <c r="B3981" s="3" t="s">
        <v>6211</v>
      </c>
      <c r="C3981" t="s">
        <v>66</v>
      </c>
      <c r="D3981" s="3" t="s">
        <v>36</v>
      </c>
      <c r="E3981" s="3" t="s">
        <v>36</v>
      </c>
      <c r="F3981" s="3" t="s">
        <v>35</v>
      </c>
      <c r="G3981" s="5">
        <v>8.75</v>
      </c>
      <c r="H3981">
        <v>6</v>
      </c>
      <c r="I3981" s="5">
        <v>12.6</v>
      </c>
      <c r="J3981" s="5">
        <v>2.1</v>
      </c>
      <c r="K3981">
        <v>170</v>
      </c>
      <c r="L3981" s="15">
        <v>3.5294117647058802E-2</v>
      </c>
      <c r="M3981" s="13">
        <v>1.6105882352941201</v>
      </c>
      <c r="N3981" s="15">
        <v>0</v>
      </c>
      <c r="O3981" s="5">
        <v>0</v>
      </c>
      <c r="P3981" s="5">
        <v>0</v>
      </c>
      <c r="Q3981" s="5">
        <f t="shared" si="688"/>
        <v>12.6</v>
      </c>
      <c r="R3981" s="5">
        <f t="shared" si="689"/>
        <v>-12.6</v>
      </c>
      <c r="S3981" s="15">
        <f t="shared" si="690"/>
        <v>-1</v>
      </c>
      <c r="T3981">
        <v>0</v>
      </c>
      <c r="U3981" s="5" t="str">
        <f t="shared" si="691"/>
        <v>NA</v>
      </c>
      <c r="V3981" s="15">
        <f t="shared" si="692"/>
        <v>0</v>
      </c>
      <c r="W3981" s="15">
        <f t="shared" si="693"/>
        <v>0</v>
      </c>
      <c r="X3981" s="5">
        <f t="shared" si="694"/>
        <v>0</v>
      </c>
      <c r="Y3981" s="5">
        <f t="shared" si="695"/>
        <v>11.34</v>
      </c>
      <c r="Z3981" s="5">
        <f t="shared" si="696"/>
        <v>-13.23</v>
      </c>
      <c r="AA3981" s="5">
        <f t="shared" si="697"/>
        <v>1.2599999999999998</v>
      </c>
      <c r="AB3981" s="5">
        <f t="shared" si="698"/>
        <v>0.63000000000000078</v>
      </c>
    </row>
    <row r="3982" spans="1:28" x14ac:dyDescent="0.55000000000000004">
      <c r="A3982" s="3" t="s">
        <v>63</v>
      </c>
      <c r="B3982" s="3" t="s">
        <v>6213</v>
      </c>
      <c r="C3982" t="s">
        <v>66</v>
      </c>
      <c r="D3982" s="3" t="s">
        <v>36</v>
      </c>
      <c r="E3982" s="3" t="s">
        <v>36</v>
      </c>
      <c r="F3982" s="3" t="s">
        <v>35</v>
      </c>
      <c r="G3982" s="5">
        <v>8.75</v>
      </c>
      <c r="H3982">
        <v>21</v>
      </c>
      <c r="I3982" s="5">
        <v>12.624999975</v>
      </c>
      <c r="J3982" s="5">
        <v>0.601190475</v>
      </c>
      <c r="K3982">
        <v>10333</v>
      </c>
      <c r="L3982" s="15">
        <v>2.0323236233426899E-3</v>
      </c>
      <c r="M3982" s="13">
        <v>2.5330107422820101</v>
      </c>
      <c r="N3982" s="15">
        <v>0</v>
      </c>
      <c r="O3982" s="5">
        <v>0</v>
      </c>
      <c r="P3982" s="5">
        <v>0</v>
      </c>
      <c r="Q3982" s="5">
        <f t="shared" si="688"/>
        <v>12.624999975</v>
      </c>
      <c r="R3982" s="5">
        <f t="shared" si="689"/>
        <v>-12.624999975</v>
      </c>
      <c r="S3982" s="15">
        <f t="shared" si="690"/>
        <v>-1</v>
      </c>
      <c r="T3982">
        <v>0</v>
      </c>
      <c r="U3982" s="5" t="str">
        <f t="shared" si="691"/>
        <v>NA</v>
      </c>
      <c r="V3982" s="15">
        <f t="shared" si="692"/>
        <v>0</v>
      </c>
      <c r="W3982" s="15">
        <f t="shared" si="693"/>
        <v>0</v>
      </c>
      <c r="X3982" s="5">
        <f t="shared" si="694"/>
        <v>0</v>
      </c>
      <c r="Y3982" s="5">
        <f t="shared" si="695"/>
        <v>11.362499977500001</v>
      </c>
      <c r="Z3982" s="5">
        <f t="shared" si="696"/>
        <v>-13.25624997375</v>
      </c>
      <c r="AA3982" s="5">
        <f t="shared" si="697"/>
        <v>1.2624999974999991</v>
      </c>
      <c r="AB3982" s="5">
        <f t="shared" si="698"/>
        <v>0.63124999875000043</v>
      </c>
    </row>
    <row r="3983" spans="1:28" x14ac:dyDescent="0.55000000000000004">
      <c r="A3983" s="3" t="s">
        <v>63</v>
      </c>
      <c r="B3983" s="3" t="s">
        <v>6215</v>
      </c>
      <c r="C3983" t="s">
        <v>66</v>
      </c>
      <c r="D3983" s="3" t="s">
        <v>36</v>
      </c>
      <c r="E3983" s="3" t="s">
        <v>36</v>
      </c>
      <c r="F3983" s="3" t="s">
        <v>35</v>
      </c>
      <c r="G3983" s="5">
        <v>8.75</v>
      </c>
      <c r="H3983">
        <v>8</v>
      </c>
      <c r="I3983" s="5">
        <v>12.987500000000001</v>
      </c>
      <c r="J3983" s="5">
        <v>1.6234375000000001</v>
      </c>
      <c r="K3983">
        <v>1465</v>
      </c>
      <c r="L3983" s="15">
        <v>5.46075085324232E-3</v>
      </c>
      <c r="M3983" s="13">
        <v>1.0332423208191099</v>
      </c>
      <c r="N3983" s="15">
        <v>0</v>
      </c>
      <c r="O3983" s="5">
        <v>0</v>
      </c>
      <c r="P3983" s="5">
        <v>0</v>
      </c>
      <c r="Q3983" s="5">
        <f t="shared" si="688"/>
        <v>12.987500000000001</v>
      </c>
      <c r="R3983" s="5">
        <f t="shared" si="689"/>
        <v>-12.987500000000001</v>
      </c>
      <c r="S3983" s="15">
        <f t="shared" si="690"/>
        <v>-1</v>
      </c>
      <c r="T3983">
        <v>0</v>
      </c>
      <c r="U3983" s="5" t="str">
        <f t="shared" si="691"/>
        <v>NA</v>
      </c>
      <c r="V3983" s="15">
        <f t="shared" si="692"/>
        <v>0</v>
      </c>
      <c r="W3983" s="15">
        <f t="shared" si="693"/>
        <v>0</v>
      </c>
      <c r="X3983" s="5">
        <f t="shared" si="694"/>
        <v>0</v>
      </c>
      <c r="Y3983" s="5">
        <f t="shared" si="695"/>
        <v>11.688750000000001</v>
      </c>
      <c r="Z3983" s="5">
        <f t="shared" si="696"/>
        <v>-13.636875000000002</v>
      </c>
      <c r="AA3983" s="5">
        <f t="shared" si="697"/>
        <v>1.2987500000000001</v>
      </c>
      <c r="AB3983" s="5">
        <f t="shared" si="698"/>
        <v>0.64937500000000092</v>
      </c>
    </row>
    <row r="3984" spans="1:28" x14ac:dyDescent="0.55000000000000004">
      <c r="A3984" s="3" t="s">
        <v>63</v>
      </c>
      <c r="B3984" s="3" t="s">
        <v>6217</v>
      </c>
      <c r="C3984" t="s">
        <v>66</v>
      </c>
      <c r="D3984" s="3" t="s">
        <v>36</v>
      </c>
      <c r="E3984" s="3" t="s">
        <v>36</v>
      </c>
      <c r="F3984" s="3" t="s">
        <v>35</v>
      </c>
      <c r="G3984" s="5">
        <v>8.75</v>
      </c>
      <c r="H3984">
        <v>25</v>
      </c>
      <c r="I3984" s="5">
        <v>13.4125</v>
      </c>
      <c r="J3984" s="5">
        <v>0.53649999999999998</v>
      </c>
      <c r="K3984">
        <v>1234</v>
      </c>
      <c r="L3984" s="15">
        <v>2.0259319286872E-2</v>
      </c>
      <c r="M3984" s="13">
        <v>1.00316045380875</v>
      </c>
      <c r="N3984" s="15">
        <v>0</v>
      </c>
      <c r="O3984" s="5">
        <v>0</v>
      </c>
      <c r="P3984" s="5">
        <v>0</v>
      </c>
      <c r="Q3984" s="5">
        <f t="shared" si="688"/>
        <v>13.4125</v>
      </c>
      <c r="R3984" s="5">
        <f t="shared" si="689"/>
        <v>-13.4125</v>
      </c>
      <c r="S3984" s="15">
        <f t="shared" si="690"/>
        <v>-1</v>
      </c>
      <c r="T3984">
        <v>0</v>
      </c>
      <c r="U3984" s="5" t="str">
        <f t="shared" si="691"/>
        <v>NA</v>
      </c>
      <c r="V3984" s="15">
        <f t="shared" si="692"/>
        <v>0</v>
      </c>
      <c r="W3984" s="15">
        <f t="shared" si="693"/>
        <v>0</v>
      </c>
      <c r="X3984" s="5">
        <f t="shared" si="694"/>
        <v>0</v>
      </c>
      <c r="Y3984" s="5">
        <f t="shared" si="695"/>
        <v>12.071249999999999</v>
      </c>
      <c r="Z3984" s="5">
        <f t="shared" si="696"/>
        <v>-14.083125000000001</v>
      </c>
      <c r="AA3984" s="5">
        <f t="shared" si="697"/>
        <v>1.3412500000000005</v>
      </c>
      <c r="AB3984" s="5">
        <f t="shared" si="698"/>
        <v>0.67062500000000114</v>
      </c>
    </row>
    <row r="3985" spans="1:28" x14ac:dyDescent="0.55000000000000004">
      <c r="A3985" s="3" t="s">
        <v>63</v>
      </c>
      <c r="B3985" s="3" t="s">
        <v>6219</v>
      </c>
      <c r="C3985" t="s">
        <v>66</v>
      </c>
      <c r="D3985" s="3" t="s">
        <v>36</v>
      </c>
      <c r="E3985" s="3" t="s">
        <v>36</v>
      </c>
      <c r="F3985" s="3" t="s">
        <v>35</v>
      </c>
      <c r="G3985" s="5">
        <v>8.75</v>
      </c>
      <c r="H3985">
        <v>8</v>
      </c>
      <c r="I3985" s="5">
        <v>13.625</v>
      </c>
      <c r="J3985" s="5">
        <v>1.703125</v>
      </c>
      <c r="K3985">
        <v>579</v>
      </c>
      <c r="L3985" s="15">
        <v>1.38169257340242E-2</v>
      </c>
      <c r="M3985" s="13">
        <v>1.2675302245250399</v>
      </c>
      <c r="N3985" s="15">
        <v>0</v>
      </c>
      <c r="O3985" s="5">
        <v>0</v>
      </c>
      <c r="P3985" s="5">
        <v>0</v>
      </c>
      <c r="Q3985" s="5">
        <f t="shared" si="688"/>
        <v>13.625</v>
      </c>
      <c r="R3985" s="5">
        <f t="shared" si="689"/>
        <v>-13.625</v>
      </c>
      <c r="S3985" s="15">
        <f t="shared" si="690"/>
        <v>-1</v>
      </c>
      <c r="T3985">
        <v>0</v>
      </c>
      <c r="U3985" s="5" t="str">
        <f t="shared" si="691"/>
        <v>NA</v>
      </c>
      <c r="V3985" s="15">
        <f t="shared" si="692"/>
        <v>0</v>
      </c>
      <c r="W3985" s="15">
        <f t="shared" si="693"/>
        <v>0</v>
      </c>
      <c r="X3985" s="5">
        <f t="shared" si="694"/>
        <v>0</v>
      </c>
      <c r="Y3985" s="5">
        <f t="shared" si="695"/>
        <v>12.262500000000001</v>
      </c>
      <c r="Z3985" s="5">
        <f t="shared" si="696"/>
        <v>-14.30625</v>
      </c>
      <c r="AA3985" s="5">
        <f t="shared" si="697"/>
        <v>1.3624999999999989</v>
      </c>
      <c r="AB3985" s="5">
        <f t="shared" si="698"/>
        <v>0.68125000000000036</v>
      </c>
    </row>
    <row r="3986" spans="1:28" x14ac:dyDescent="0.55000000000000004">
      <c r="A3986" s="3" t="s">
        <v>63</v>
      </c>
      <c r="B3986" s="3" t="s">
        <v>6221</v>
      </c>
      <c r="C3986" t="s">
        <v>66</v>
      </c>
      <c r="D3986" s="3" t="s">
        <v>36</v>
      </c>
      <c r="E3986" s="3" t="s">
        <v>36</v>
      </c>
      <c r="F3986" s="3" t="s">
        <v>35</v>
      </c>
      <c r="G3986" s="5">
        <v>8.75</v>
      </c>
      <c r="H3986">
        <v>12</v>
      </c>
      <c r="I3986" s="5">
        <v>14.9124999</v>
      </c>
      <c r="J3986" s="5">
        <v>1.2427083249999999</v>
      </c>
      <c r="K3986">
        <v>65793</v>
      </c>
      <c r="L3986" s="15">
        <v>1.8239022388400001E-4</v>
      </c>
      <c r="M3986" s="13">
        <v>0.98644840636541897</v>
      </c>
      <c r="N3986" s="15">
        <v>0</v>
      </c>
      <c r="O3986" s="5">
        <v>0</v>
      </c>
      <c r="P3986" s="5">
        <v>0</v>
      </c>
      <c r="Q3986" s="5">
        <f t="shared" si="688"/>
        <v>14.9124999</v>
      </c>
      <c r="R3986" s="5">
        <f t="shared" si="689"/>
        <v>-14.9124999</v>
      </c>
      <c r="S3986" s="15">
        <f t="shared" si="690"/>
        <v>-1</v>
      </c>
      <c r="T3986">
        <v>0</v>
      </c>
      <c r="U3986" s="5" t="str">
        <f t="shared" si="691"/>
        <v>NA</v>
      </c>
      <c r="V3986" s="15">
        <f t="shared" si="692"/>
        <v>0</v>
      </c>
      <c r="W3986" s="15">
        <f t="shared" si="693"/>
        <v>0</v>
      </c>
      <c r="X3986" s="5">
        <f t="shared" si="694"/>
        <v>0</v>
      </c>
      <c r="Y3986" s="5">
        <f t="shared" si="695"/>
        <v>13.42124991</v>
      </c>
      <c r="Z3986" s="5">
        <f t="shared" si="696"/>
        <v>-15.658124895</v>
      </c>
      <c r="AA3986" s="5">
        <f t="shared" si="697"/>
        <v>1.49124999</v>
      </c>
      <c r="AB3986" s="5">
        <f t="shared" si="698"/>
        <v>0.74562499500000001</v>
      </c>
    </row>
    <row r="3987" spans="1:28" x14ac:dyDescent="0.55000000000000004">
      <c r="A3987" s="3" t="s">
        <v>63</v>
      </c>
      <c r="B3987" s="3" t="s">
        <v>6223</v>
      </c>
      <c r="C3987" t="s">
        <v>66</v>
      </c>
      <c r="D3987" s="3" t="s">
        <v>36</v>
      </c>
      <c r="E3987" s="3" t="s">
        <v>36</v>
      </c>
      <c r="F3987" s="3" t="s">
        <v>35</v>
      </c>
      <c r="G3987" s="5">
        <v>8.75</v>
      </c>
      <c r="H3987">
        <v>29</v>
      </c>
      <c r="I3987" s="5">
        <v>16.112499687499998</v>
      </c>
      <c r="J3987" s="5">
        <v>0.55560343749999996</v>
      </c>
      <c r="K3987">
        <v>1423</v>
      </c>
      <c r="L3987" s="15">
        <v>2.03794799718904E-2</v>
      </c>
      <c r="M3987" s="13">
        <v>1.01377371749824</v>
      </c>
      <c r="N3987" s="15">
        <v>0</v>
      </c>
      <c r="O3987" s="5">
        <v>0</v>
      </c>
      <c r="P3987" s="5">
        <v>0</v>
      </c>
      <c r="Q3987" s="5">
        <f t="shared" si="688"/>
        <v>16.112499687499998</v>
      </c>
      <c r="R3987" s="5">
        <f t="shared" si="689"/>
        <v>-16.112499687499998</v>
      </c>
      <c r="S3987" s="15">
        <f t="shared" si="690"/>
        <v>-1</v>
      </c>
      <c r="T3987">
        <v>0</v>
      </c>
      <c r="U3987" s="5" t="str">
        <f t="shared" si="691"/>
        <v>NA</v>
      </c>
      <c r="V3987" s="15">
        <f t="shared" si="692"/>
        <v>0</v>
      </c>
      <c r="W3987" s="15">
        <f t="shared" si="693"/>
        <v>0</v>
      </c>
      <c r="X3987" s="5">
        <f t="shared" si="694"/>
        <v>0</v>
      </c>
      <c r="Y3987" s="5">
        <f t="shared" si="695"/>
        <v>14.501249718749998</v>
      </c>
      <c r="Z3987" s="5">
        <f t="shared" si="696"/>
        <v>-16.918124671874999</v>
      </c>
      <c r="AA3987" s="5">
        <f t="shared" si="697"/>
        <v>1.6112499687500001</v>
      </c>
      <c r="AB3987" s="5">
        <f t="shared" si="698"/>
        <v>0.80562498437500096</v>
      </c>
    </row>
    <row r="3988" spans="1:28" x14ac:dyDescent="0.55000000000000004">
      <c r="A3988" s="3" t="s">
        <v>63</v>
      </c>
      <c r="B3988" s="3" t="s">
        <v>1657</v>
      </c>
      <c r="C3988" t="s">
        <v>31</v>
      </c>
      <c r="D3988" s="3" t="s">
        <v>36</v>
      </c>
      <c r="E3988" s="3" t="s">
        <v>36</v>
      </c>
      <c r="F3988" s="3" t="s">
        <v>35</v>
      </c>
      <c r="G3988" s="5">
        <v>8.75</v>
      </c>
      <c r="H3988">
        <v>13</v>
      </c>
      <c r="I3988" s="5">
        <v>16.187499899999999</v>
      </c>
      <c r="J3988" s="5">
        <v>1.2451923</v>
      </c>
      <c r="K3988">
        <v>355</v>
      </c>
      <c r="L3988" s="15">
        <v>3.6619718309859196E-2</v>
      </c>
      <c r="M3988" s="13">
        <v>2.8960563380281701</v>
      </c>
      <c r="N3988" s="15">
        <v>0</v>
      </c>
      <c r="O3988" s="5">
        <v>0</v>
      </c>
      <c r="P3988" s="5">
        <v>0</v>
      </c>
      <c r="Q3988" s="5">
        <f t="shared" si="688"/>
        <v>16.187499899999999</v>
      </c>
      <c r="R3988" s="5">
        <f t="shared" si="689"/>
        <v>-16.187499899999999</v>
      </c>
      <c r="S3988" s="15">
        <f t="shared" si="690"/>
        <v>-1</v>
      </c>
      <c r="T3988">
        <v>0</v>
      </c>
      <c r="U3988" s="5" t="str">
        <f t="shared" si="691"/>
        <v>NA</v>
      </c>
      <c r="V3988" s="15">
        <f t="shared" si="692"/>
        <v>0</v>
      </c>
      <c r="W3988" s="15">
        <f t="shared" si="693"/>
        <v>0</v>
      </c>
      <c r="X3988" s="5">
        <f t="shared" si="694"/>
        <v>0</v>
      </c>
      <c r="Y3988" s="5">
        <f t="shared" si="695"/>
        <v>14.568749909999999</v>
      </c>
      <c r="Z3988" s="5">
        <f t="shared" si="696"/>
        <v>-16.996874895000001</v>
      </c>
      <c r="AA3988" s="5">
        <f t="shared" si="697"/>
        <v>1.6187499899999995</v>
      </c>
      <c r="AB3988" s="5">
        <f t="shared" si="698"/>
        <v>0.80937499500000243</v>
      </c>
    </row>
    <row r="3989" spans="1:28" x14ac:dyDescent="0.55000000000000004">
      <c r="A3989" s="3" t="s">
        <v>63</v>
      </c>
      <c r="B3989" s="3" t="s">
        <v>6226</v>
      </c>
      <c r="C3989" t="s">
        <v>66</v>
      </c>
      <c r="D3989" s="3" t="s">
        <v>36</v>
      </c>
      <c r="E3989" s="3" t="s">
        <v>36</v>
      </c>
      <c r="F3989" s="3" t="s">
        <v>35</v>
      </c>
      <c r="G3989" s="5">
        <v>8.75</v>
      </c>
      <c r="H3989">
        <v>7</v>
      </c>
      <c r="I3989" s="5">
        <v>16.537500000000001</v>
      </c>
      <c r="J3989" s="5">
        <v>2.3624999999999998</v>
      </c>
      <c r="K3989">
        <v>144</v>
      </c>
      <c r="L3989" s="15">
        <v>4.8611111111111098E-2</v>
      </c>
      <c r="M3989" s="13">
        <v>0.88194444444444409</v>
      </c>
      <c r="N3989" s="15">
        <v>0</v>
      </c>
      <c r="O3989" s="5">
        <v>0</v>
      </c>
      <c r="P3989" s="5">
        <v>0</v>
      </c>
      <c r="Q3989" s="5">
        <f t="shared" si="688"/>
        <v>16.537500000000001</v>
      </c>
      <c r="R3989" s="5">
        <f t="shared" si="689"/>
        <v>-16.537500000000001</v>
      </c>
      <c r="S3989" s="15">
        <f t="shared" si="690"/>
        <v>-1</v>
      </c>
      <c r="T3989">
        <v>0</v>
      </c>
      <c r="U3989" s="5" t="str">
        <f t="shared" si="691"/>
        <v>NA</v>
      </c>
      <c r="V3989" s="15">
        <f t="shared" si="692"/>
        <v>0</v>
      </c>
      <c r="W3989" s="15">
        <f t="shared" si="693"/>
        <v>0</v>
      </c>
      <c r="X3989" s="5">
        <f t="shared" si="694"/>
        <v>0</v>
      </c>
      <c r="Y3989" s="5">
        <f t="shared" si="695"/>
        <v>14.883750000000001</v>
      </c>
      <c r="Z3989" s="5">
        <f t="shared" si="696"/>
        <v>-17.364375000000003</v>
      </c>
      <c r="AA3989" s="5">
        <f t="shared" si="697"/>
        <v>1.6537500000000005</v>
      </c>
      <c r="AB3989" s="5">
        <f t="shared" si="698"/>
        <v>0.82687500000000114</v>
      </c>
    </row>
    <row r="3990" spans="1:28" x14ac:dyDescent="0.55000000000000004">
      <c r="A3990" s="3" t="s">
        <v>63</v>
      </c>
      <c r="B3990" s="3" t="s">
        <v>4778</v>
      </c>
      <c r="C3990" t="s">
        <v>66</v>
      </c>
      <c r="D3990" s="3" t="s">
        <v>36</v>
      </c>
      <c r="E3990" s="3" t="s">
        <v>36</v>
      </c>
      <c r="F3990" s="3" t="s">
        <v>35</v>
      </c>
      <c r="G3990" s="5">
        <v>8.75</v>
      </c>
      <c r="H3990">
        <v>8</v>
      </c>
      <c r="I3990" s="5">
        <v>16.675000000000001</v>
      </c>
      <c r="J3990" s="5">
        <v>2.0843750000000001</v>
      </c>
      <c r="K3990">
        <v>553</v>
      </c>
      <c r="L3990" s="15">
        <v>1.4466546112115699E-2</v>
      </c>
      <c r="M3990" s="13">
        <v>1.0824593128390601</v>
      </c>
      <c r="N3990" s="15">
        <v>0</v>
      </c>
      <c r="O3990" s="5">
        <v>0</v>
      </c>
      <c r="P3990" s="5">
        <v>0</v>
      </c>
      <c r="Q3990" s="5">
        <f t="shared" si="688"/>
        <v>16.675000000000001</v>
      </c>
      <c r="R3990" s="5">
        <f t="shared" si="689"/>
        <v>-16.675000000000001</v>
      </c>
      <c r="S3990" s="15">
        <f t="shared" si="690"/>
        <v>-1</v>
      </c>
      <c r="T3990">
        <v>0</v>
      </c>
      <c r="U3990" s="5" t="str">
        <f t="shared" si="691"/>
        <v>NA</v>
      </c>
      <c r="V3990" s="15">
        <f t="shared" si="692"/>
        <v>0</v>
      </c>
      <c r="W3990" s="15">
        <f t="shared" si="693"/>
        <v>0</v>
      </c>
      <c r="X3990" s="5">
        <f t="shared" si="694"/>
        <v>0</v>
      </c>
      <c r="Y3990" s="5">
        <f t="shared" si="695"/>
        <v>15.0075</v>
      </c>
      <c r="Z3990" s="5">
        <f t="shared" si="696"/>
        <v>-17.508750000000003</v>
      </c>
      <c r="AA3990" s="5">
        <f t="shared" si="697"/>
        <v>1.6675000000000004</v>
      </c>
      <c r="AB3990" s="5">
        <f t="shared" si="698"/>
        <v>0.83375000000000199</v>
      </c>
    </row>
    <row r="3991" spans="1:28" x14ac:dyDescent="0.55000000000000004">
      <c r="A3991" s="3" t="s">
        <v>63</v>
      </c>
      <c r="B3991" s="3" t="s">
        <v>6229</v>
      </c>
      <c r="C3991" t="s">
        <v>66</v>
      </c>
      <c r="D3991" s="3" t="s">
        <v>36</v>
      </c>
      <c r="E3991" s="3" t="s">
        <v>36</v>
      </c>
      <c r="F3991" s="3" t="s">
        <v>35</v>
      </c>
      <c r="G3991" s="5">
        <v>8.75</v>
      </c>
      <c r="H3991">
        <v>25</v>
      </c>
      <c r="I3991" s="5">
        <v>16.675000000000001</v>
      </c>
      <c r="J3991" s="5">
        <v>0.66699999999999993</v>
      </c>
      <c r="K3991">
        <v>2470</v>
      </c>
      <c r="L3991" s="15">
        <v>1.0121457489878501E-2</v>
      </c>
      <c r="M3991" s="13">
        <v>2.4960323886639699</v>
      </c>
      <c r="N3991" s="15">
        <v>0</v>
      </c>
      <c r="O3991" s="5">
        <v>0</v>
      </c>
      <c r="P3991" s="5">
        <v>0</v>
      </c>
      <c r="Q3991" s="5">
        <f t="shared" si="688"/>
        <v>16.675000000000001</v>
      </c>
      <c r="R3991" s="5">
        <f t="shared" si="689"/>
        <v>-16.675000000000001</v>
      </c>
      <c r="S3991" s="15">
        <f t="shared" si="690"/>
        <v>-1</v>
      </c>
      <c r="T3991">
        <v>0</v>
      </c>
      <c r="U3991" s="5" t="str">
        <f t="shared" si="691"/>
        <v>NA</v>
      </c>
      <c r="V3991" s="15">
        <f t="shared" si="692"/>
        <v>0</v>
      </c>
      <c r="W3991" s="15">
        <f t="shared" si="693"/>
        <v>0</v>
      </c>
      <c r="X3991" s="5">
        <f t="shared" si="694"/>
        <v>0</v>
      </c>
      <c r="Y3991" s="5">
        <f t="shared" si="695"/>
        <v>15.0075</v>
      </c>
      <c r="Z3991" s="5">
        <f t="shared" si="696"/>
        <v>-17.508750000000003</v>
      </c>
      <c r="AA3991" s="5">
        <f t="shared" si="697"/>
        <v>1.6675000000000004</v>
      </c>
      <c r="AB3991" s="5">
        <f t="shared" si="698"/>
        <v>0.83375000000000199</v>
      </c>
    </row>
    <row r="3992" spans="1:28" x14ac:dyDescent="0.55000000000000004">
      <c r="A3992" s="3" t="s">
        <v>63</v>
      </c>
      <c r="B3992" s="3" t="s">
        <v>6232</v>
      </c>
      <c r="C3992" t="s">
        <v>66</v>
      </c>
      <c r="D3992" s="3" t="s">
        <v>36</v>
      </c>
      <c r="E3992" s="3" t="s">
        <v>36</v>
      </c>
      <c r="F3992" s="3" t="s">
        <v>35</v>
      </c>
      <c r="G3992" s="5">
        <v>8.75</v>
      </c>
      <c r="H3992">
        <v>13</v>
      </c>
      <c r="I3992" s="5">
        <v>17.649999899999997</v>
      </c>
      <c r="J3992" s="5">
        <v>1.3576922999999999</v>
      </c>
      <c r="K3992">
        <v>1089</v>
      </c>
      <c r="L3992" s="15">
        <v>1.19375573921028E-2</v>
      </c>
      <c r="M3992" s="13">
        <v>1.1696051423324201</v>
      </c>
      <c r="N3992" s="15">
        <v>0</v>
      </c>
      <c r="O3992" s="5">
        <v>0</v>
      </c>
      <c r="P3992" s="5">
        <v>0</v>
      </c>
      <c r="Q3992" s="5">
        <f t="shared" si="688"/>
        <v>17.649999899999997</v>
      </c>
      <c r="R3992" s="5">
        <f t="shared" si="689"/>
        <v>-17.649999899999997</v>
      </c>
      <c r="S3992" s="15">
        <f t="shared" si="690"/>
        <v>-1</v>
      </c>
      <c r="T3992">
        <v>0</v>
      </c>
      <c r="U3992" s="5" t="str">
        <f t="shared" si="691"/>
        <v>NA</v>
      </c>
      <c r="V3992" s="15">
        <f t="shared" si="692"/>
        <v>0</v>
      </c>
      <c r="W3992" s="15">
        <f t="shared" si="693"/>
        <v>0</v>
      </c>
      <c r="X3992" s="5">
        <f t="shared" si="694"/>
        <v>0</v>
      </c>
      <c r="Y3992" s="5">
        <f t="shared" si="695"/>
        <v>15.884999909999998</v>
      </c>
      <c r="Z3992" s="5">
        <f t="shared" si="696"/>
        <v>-18.532499894999997</v>
      </c>
      <c r="AA3992" s="5">
        <f t="shared" si="697"/>
        <v>1.7649999899999997</v>
      </c>
      <c r="AB3992" s="5">
        <f t="shared" si="698"/>
        <v>0.88249999499999987</v>
      </c>
    </row>
    <row r="3993" spans="1:28" x14ac:dyDescent="0.55000000000000004">
      <c r="A3993" s="3" t="s">
        <v>63</v>
      </c>
      <c r="B3993" s="3" t="s">
        <v>6234</v>
      </c>
      <c r="C3993" t="s">
        <v>66</v>
      </c>
      <c r="D3993" s="3" t="s">
        <v>36</v>
      </c>
      <c r="E3993" s="3" t="s">
        <v>36</v>
      </c>
      <c r="F3993" s="3" t="s">
        <v>35</v>
      </c>
      <c r="G3993" s="5">
        <v>8.75</v>
      </c>
      <c r="H3993">
        <v>10</v>
      </c>
      <c r="I3993" s="5">
        <v>17.675000000000001</v>
      </c>
      <c r="J3993" s="5">
        <v>1.7675000000000001</v>
      </c>
      <c r="K3993">
        <v>461</v>
      </c>
      <c r="L3993" s="15">
        <v>2.1691973969631202E-2</v>
      </c>
      <c r="M3993" s="13">
        <v>5.3566160520607404</v>
      </c>
      <c r="N3993" s="15">
        <v>0</v>
      </c>
      <c r="O3993" s="5">
        <v>0</v>
      </c>
      <c r="P3993" s="5">
        <v>0</v>
      </c>
      <c r="Q3993" s="5">
        <f t="shared" si="688"/>
        <v>17.675000000000001</v>
      </c>
      <c r="R3993" s="5">
        <f t="shared" si="689"/>
        <v>-17.675000000000001</v>
      </c>
      <c r="S3993" s="15">
        <f t="shared" si="690"/>
        <v>-1</v>
      </c>
      <c r="T3993">
        <v>0</v>
      </c>
      <c r="U3993" s="5" t="str">
        <f t="shared" si="691"/>
        <v>NA</v>
      </c>
      <c r="V3993" s="15">
        <f t="shared" si="692"/>
        <v>0</v>
      </c>
      <c r="W3993" s="15">
        <f t="shared" si="693"/>
        <v>0</v>
      </c>
      <c r="X3993" s="5">
        <f t="shared" si="694"/>
        <v>0</v>
      </c>
      <c r="Y3993" s="5">
        <f t="shared" si="695"/>
        <v>15.907500000000001</v>
      </c>
      <c r="Z3993" s="5">
        <f t="shared" si="696"/>
        <v>-18.55875</v>
      </c>
      <c r="AA3993" s="5">
        <f t="shared" si="697"/>
        <v>1.7675000000000001</v>
      </c>
      <c r="AB3993" s="5">
        <f t="shared" si="698"/>
        <v>0.88374999999999915</v>
      </c>
    </row>
    <row r="3994" spans="1:28" x14ac:dyDescent="0.55000000000000004">
      <c r="A3994" s="3" t="s">
        <v>63</v>
      </c>
      <c r="B3994" s="3" t="s">
        <v>6236</v>
      </c>
      <c r="C3994" t="s">
        <v>66</v>
      </c>
      <c r="D3994" s="3" t="s">
        <v>36</v>
      </c>
      <c r="E3994" s="3" t="s">
        <v>36</v>
      </c>
      <c r="F3994" s="3" t="s">
        <v>35</v>
      </c>
      <c r="G3994" s="5">
        <v>8.75</v>
      </c>
      <c r="H3994">
        <v>18</v>
      </c>
      <c r="I3994" s="5">
        <v>17.812499849999998</v>
      </c>
      <c r="J3994" s="5">
        <v>0.9895833249999999</v>
      </c>
      <c r="K3994">
        <v>9237</v>
      </c>
      <c r="L3994" s="15">
        <v>1.94868463786944E-3</v>
      </c>
      <c r="M3994" s="13">
        <v>2.9312980404893398</v>
      </c>
      <c r="N3994" s="15">
        <v>0</v>
      </c>
      <c r="O3994" s="5">
        <v>0</v>
      </c>
      <c r="P3994" s="5">
        <v>0</v>
      </c>
      <c r="Q3994" s="5">
        <f t="shared" si="688"/>
        <v>17.812499849999998</v>
      </c>
      <c r="R3994" s="5">
        <f t="shared" si="689"/>
        <v>-17.812499849999998</v>
      </c>
      <c r="S3994" s="15">
        <f t="shared" si="690"/>
        <v>-1</v>
      </c>
      <c r="T3994">
        <v>0</v>
      </c>
      <c r="U3994" s="5" t="str">
        <f t="shared" si="691"/>
        <v>NA</v>
      </c>
      <c r="V3994" s="15">
        <f t="shared" si="692"/>
        <v>0</v>
      </c>
      <c r="W3994" s="15">
        <f t="shared" si="693"/>
        <v>0</v>
      </c>
      <c r="X3994" s="5">
        <f t="shared" si="694"/>
        <v>0</v>
      </c>
      <c r="Y3994" s="5">
        <f t="shared" si="695"/>
        <v>16.031249864999999</v>
      </c>
      <c r="Z3994" s="5">
        <f t="shared" si="696"/>
        <v>-18.703124842499999</v>
      </c>
      <c r="AA3994" s="5">
        <f t="shared" si="697"/>
        <v>1.7812499849999988</v>
      </c>
      <c r="AB3994" s="5">
        <f t="shared" si="698"/>
        <v>0.89062499250000116</v>
      </c>
    </row>
    <row r="3995" spans="1:28" x14ac:dyDescent="0.55000000000000004">
      <c r="A3995" s="3" t="s">
        <v>63</v>
      </c>
      <c r="B3995" s="3" t="s">
        <v>6238</v>
      </c>
      <c r="C3995" t="s">
        <v>66</v>
      </c>
      <c r="D3995" s="3" t="s">
        <v>36</v>
      </c>
      <c r="E3995" s="3" t="s">
        <v>36</v>
      </c>
      <c r="F3995" s="3" t="s">
        <v>35</v>
      </c>
      <c r="G3995" s="5">
        <v>8.75</v>
      </c>
      <c r="H3995">
        <v>11</v>
      </c>
      <c r="I3995" s="5">
        <v>17.9374999375</v>
      </c>
      <c r="J3995" s="5">
        <v>1.6306818125</v>
      </c>
      <c r="K3995">
        <v>4840</v>
      </c>
      <c r="L3995" s="15">
        <v>2.27272727272727E-3</v>
      </c>
      <c r="M3995" s="13">
        <v>1.6369628099173601</v>
      </c>
      <c r="N3995" s="15">
        <v>0</v>
      </c>
      <c r="O3995" s="5">
        <v>0</v>
      </c>
      <c r="P3995" s="5">
        <v>0</v>
      </c>
      <c r="Q3995" s="5">
        <f t="shared" si="688"/>
        <v>17.9374999375</v>
      </c>
      <c r="R3995" s="5">
        <f t="shared" si="689"/>
        <v>-17.9374999375</v>
      </c>
      <c r="S3995" s="15">
        <f t="shared" si="690"/>
        <v>-1</v>
      </c>
      <c r="T3995">
        <v>0</v>
      </c>
      <c r="U3995" s="5" t="str">
        <f t="shared" si="691"/>
        <v>NA</v>
      </c>
      <c r="V3995" s="15">
        <f t="shared" si="692"/>
        <v>0</v>
      </c>
      <c r="W3995" s="15">
        <f t="shared" si="693"/>
        <v>0</v>
      </c>
      <c r="X3995" s="5">
        <f t="shared" si="694"/>
        <v>0</v>
      </c>
      <c r="Y3995" s="5">
        <f t="shared" si="695"/>
        <v>16.143749943750002</v>
      </c>
      <c r="Z3995" s="5">
        <f t="shared" si="696"/>
        <v>-18.834374934375003</v>
      </c>
      <c r="AA3995" s="5">
        <f t="shared" si="697"/>
        <v>1.7937499937499979</v>
      </c>
      <c r="AB3995" s="5">
        <f t="shared" si="698"/>
        <v>0.89687499687500249</v>
      </c>
    </row>
    <row r="3996" spans="1:28" x14ac:dyDescent="0.55000000000000004">
      <c r="A3996" s="3" t="s">
        <v>63</v>
      </c>
      <c r="B3996" s="3" t="s">
        <v>6240</v>
      </c>
      <c r="C3996" t="s">
        <v>66</v>
      </c>
      <c r="D3996" s="3" t="s">
        <v>36</v>
      </c>
      <c r="E3996" s="3" t="s">
        <v>36</v>
      </c>
      <c r="F3996" s="3" t="s">
        <v>35</v>
      </c>
      <c r="G3996" s="5">
        <v>8.75</v>
      </c>
      <c r="H3996">
        <v>8</v>
      </c>
      <c r="I3996" s="5">
        <v>18.212499999999999</v>
      </c>
      <c r="J3996" s="5">
        <v>2.2765624999999998</v>
      </c>
      <c r="K3996">
        <v>359</v>
      </c>
      <c r="L3996" s="15">
        <v>2.2284122562674102E-2</v>
      </c>
      <c r="M3996" s="13">
        <v>1.45125348189415</v>
      </c>
      <c r="N3996" s="15">
        <v>0</v>
      </c>
      <c r="O3996" s="5">
        <v>0</v>
      </c>
      <c r="P3996" s="5">
        <v>0</v>
      </c>
      <c r="Q3996" s="5">
        <f t="shared" si="688"/>
        <v>18.212499999999999</v>
      </c>
      <c r="R3996" s="5">
        <f t="shared" si="689"/>
        <v>-18.212499999999999</v>
      </c>
      <c r="S3996" s="15">
        <f t="shared" si="690"/>
        <v>-1</v>
      </c>
      <c r="T3996">
        <v>0</v>
      </c>
      <c r="U3996" s="5" t="str">
        <f t="shared" si="691"/>
        <v>NA</v>
      </c>
      <c r="V3996" s="15">
        <f t="shared" si="692"/>
        <v>0</v>
      </c>
      <c r="W3996" s="15">
        <f t="shared" si="693"/>
        <v>0</v>
      </c>
      <c r="X3996" s="5">
        <f t="shared" si="694"/>
        <v>0</v>
      </c>
      <c r="Y3996" s="5">
        <f t="shared" si="695"/>
        <v>16.391249999999999</v>
      </c>
      <c r="Z3996" s="5">
        <f t="shared" si="696"/>
        <v>-19.123124999999998</v>
      </c>
      <c r="AA3996" s="5">
        <f t="shared" si="697"/>
        <v>1.8212499999999991</v>
      </c>
      <c r="AB3996" s="5">
        <f t="shared" si="698"/>
        <v>0.91062499999999957</v>
      </c>
    </row>
    <row r="3997" spans="1:28" x14ac:dyDescent="0.55000000000000004">
      <c r="A3997" s="3" t="s">
        <v>63</v>
      </c>
      <c r="B3997" s="3" t="s">
        <v>6242</v>
      </c>
      <c r="C3997" t="s">
        <v>66</v>
      </c>
      <c r="D3997" s="3" t="s">
        <v>36</v>
      </c>
      <c r="E3997" s="3" t="s">
        <v>36</v>
      </c>
      <c r="F3997" s="3" t="s">
        <v>35</v>
      </c>
      <c r="G3997" s="5">
        <v>8.75</v>
      </c>
      <c r="H3997">
        <v>11</v>
      </c>
      <c r="I3997" s="5">
        <v>18.237499912499999</v>
      </c>
      <c r="J3997" s="5">
        <v>1.6579545374999998</v>
      </c>
      <c r="K3997">
        <v>1323</v>
      </c>
      <c r="L3997" s="15">
        <v>8.3144368858654605E-3</v>
      </c>
      <c r="M3997" s="13">
        <v>1.0432350718065</v>
      </c>
      <c r="N3997" s="15">
        <v>0</v>
      </c>
      <c r="O3997" s="5">
        <v>0</v>
      </c>
      <c r="P3997" s="5">
        <v>0</v>
      </c>
      <c r="Q3997" s="5">
        <f t="shared" si="688"/>
        <v>18.237499912499999</v>
      </c>
      <c r="R3997" s="5">
        <f t="shared" si="689"/>
        <v>-18.237499912499999</v>
      </c>
      <c r="S3997" s="15">
        <f t="shared" si="690"/>
        <v>-1</v>
      </c>
      <c r="T3997">
        <v>0</v>
      </c>
      <c r="U3997" s="5" t="str">
        <f t="shared" si="691"/>
        <v>NA</v>
      </c>
      <c r="V3997" s="15">
        <f t="shared" si="692"/>
        <v>0</v>
      </c>
      <c r="W3997" s="15">
        <f t="shared" si="693"/>
        <v>0</v>
      </c>
      <c r="X3997" s="5">
        <f t="shared" si="694"/>
        <v>0</v>
      </c>
      <c r="Y3997" s="5">
        <f t="shared" si="695"/>
        <v>16.413749921249998</v>
      </c>
      <c r="Z3997" s="5">
        <f t="shared" si="696"/>
        <v>-19.149374908125001</v>
      </c>
      <c r="AA3997" s="5">
        <f t="shared" si="697"/>
        <v>1.8237499912500006</v>
      </c>
      <c r="AB3997" s="5">
        <f t="shared" si="698"/>
        <v>0.91187499562500207</v>
      </c>
    </row>
    <row r="3998" spans="1:28" x14ac:dyDescent="0.55000000000000004">
      <c r="A3998" s="3" t="s">
        <v>63</v>
      </c>
      <c r="B3998" s="3" t="s">
        <v>1188</v>
      </c>
      <c r="C3998" t="s">
        <v>31</v>
      </c>
      <c r="D3998" s="3" t="s">
        <v>36</v>
      </c>
      <c r="E3998" s="3" t="s">
        <v>36</v>
      </c>
      <c r="F3998" s="3" t="s">
        <v>35</v>
      </c>
      <c r="G3998" s="5">
        <v>8.75</v>
      </c>
      <c r="H3998">
        <v>58</v>
      </c>
      <c r="I3998" s="5">
        <v>18.574999525000003</v>
      </c>
      <c r="J3998" s="5">
        <v>0.32025861250000004</v>
      </c>
      <c r="K3998">
        <v>2103</v>
      </c>
      <c r="L3998" s="15">
        <v>2.7579648121730901E-2</v>
      </c>
      <c r="M3998" s="13">
        <v>1.69747979077508</v>
      </c>
      <c r="N3998" s="15">
        <v>0</v>
      </c>
      <c r="O3998" s="5">
        <v>0</v>
      </c>
      <c r="P3998" s="5">
        <v>0</v>
      </c>
      <c r="Q3998" s="5">
        <f t="shared" si="688"/>
        <v>18.574999525000003</v>
      </c>
      <c r="R3998" s="5">
        <f t="shared" si="689"/>
        <v>-18.574999525000003</v>
      </c>
      <c r="S3998" s="15">
        <f t="shared" si="690"/>
        <v>-1</v>
      </c>
      <c r="T3998">
        <v>0</v>
      </c>
      <c r="U3998" s="5" t="str">
        <f t="shared" si="691"/>
        <v>NA</v>
      </c>
      <c r="V3998" s="15">
        <f t="shared" si="692"/>
        <v>0</v>
      </c>
      <c r="W3998" s="15">
        <f t="shared" si="693"/>
        <v>0</v>
      </c>
      <c r="X3998" s="5">
        <f t="shared" si="694"/>
        <v>0</v>
      </c>
      <c r="Y3998" s="5">
        <f t="shared" si="695"/>
        <v>16.717499572500003</v>
      </c>
      <c r="Z3998" s="5">
        <f t="shared" si="696"/>
        <v>-19.503749501250002</v>
      </c>
      <c r="AA3998" s="5">
        <f t="shared" si="697"/>
        <v>1.8574999524999996</v>
      </c>
      <c r="AB3998" s="5">
        <f t="shared" si="698"/>
        <v>0.92874997624999978</v>
      </c>
    </row>
    <row r="3999" spans="1:28" x14ac:dyDescent="0.55000000000000004">
      <c r="A3999" s="3" t="s">
        <v>63</v>
      </c>
      <c r="B3999" s="3" t="s">
        <v>6245</v>
      </c>
      <c r="C3999" t="s">
        <v>66</v>
      </c>
      <c r="D3999" s="3" t="s">
        <v>36</v>
      </c>
      <c r="E3999" s="3" t="s">
        <v>36</v>
      </c>
      <c r="F3999" s="3" t="s">
        <v>35</v>
      </c>
      <c r="G3999" s="5">
        <v>8.75</v>
      </c>
      <c r="H3999">
        <v>10</v>
      </c>
      <c r="I3999" s="5">
        <v>19</v>
      </c>
      <c r="J3999" s="5">
        <v>1.9</v>
      </c>
      <c r="K3999">
        <v>380</v>
      </c>
      <c r="L3999" s="15">
        <v>2.6315789473684199E-2</v>
      </c>
      <c r="M3999" s="13">
        <v>1.0515789473684201</v>
      </c>
      <c r="N3999" s="15">
        <v>0</v>
      </c>
      <c r="O3999" s="5">
        <v>0</v>
      </c>
      <c r="P3999" s="5">
        <v>0</v>
      </c>
      <c r="Q3999" s="5">
        <f t="shared" si="688"/>
        <v>19</v>
      </c>
      <c r="R3999" s="5">
        <f t="shared" si="689"/>
        <v>-19</v>
      </c>
      <c r="S3999" s="15">
        <f t="shared" si="690"/>
        <v>-1</v>
      </c>
      <c r="T3999">
        <v>0</v>
      </c>
      <c r="U3999" s="5" t="str">
        <f t="shared" si="691"/>
        <v>NA</v>
      </c>
      <c r="V3999" s="15">
        <f t="shared" si="692"/>
        <v>0</v>
      </c>
      <c r="W3999" s="15">
        <f t="shared" si="693"/>
        <v>0</v>
      </c>
      <c r="X3999" s="5">
        <f t="shared" si="694"/>
        <v>0</v>
      </c>
      <c r="Y3999" s="5">
        <f t="shared" si="695"/>
        <v>17.100000000000001</v>
      </c>
      <c r="Z3999" s="5">
        <f t="shared" si="696"/>
        <v>-19.95</v>
      </c>
      <c r="AA3999" s="5">
        <f t="shared" si="697"/>
        <v>1.8999999999999986</v>
      </c>
      <c r="AB3999" s="5">
        <f t="shared" si="698"/>
        <v>0.94999999999999929</v>
      </c>
    </row>
    <row r="4000" spans="1:28" x14ac:dyDescent="0.55000000000000004">
      <c r="A4000" s="3" t="s">
        <v>63</v>
      </c>
      <c r="B4000" s="3" t="s">
        <v>6247</v>
      </c>
      <c r="C4000" t="s">
        <v>66</v>
      </c>
      <c r="D4000" s="3" t="s">
        <v>36</v>
      </c>
      <c r="E4000" s="3" t="s">
        <v>36</v>
      </c>
      <c r="F4000" s="3" t="s">
        <v>35</v>
      </c>
      <c r="G4000" s="5">
        <v>8.75</v>
      </c>
      <c r="H4000">
        <v>29</v>
      </c>
      <c r="I4000" s="5">
        <v>20.912499937499998</v>
      </c>
      <c r="J4000" s="5">
        <v>0.72112068749999991</v>
      </c>
      <c r="K4000">
        <v>3518</v>
      </c>
      <c r="L4000" s="15">
        <v>8.2433200682205804E-3</v>
      </c>
      <c r="M4000" s="13">
        <v>0.91756679931779406</v>
      </c>
      <c r="N4000" s="15">
        <v>0</v>
      </c>
      <c r="O4000" s="5">
        <v>0</v>
      </c>
      <c r="P4000" s="5">
        <v>0</v>
      </c>
      <c r="Q4000" s="5">
        <f t="shared" si="688"/>
        <v>20.912499937499998</v>
      </c>
      <c r="R4000" s="5">
        <f t="shared" si="689"/>
        <v>-20.912499937499998</v>
      </c>
      <c r="S4000" s="15">
        <f t="shared" si="690"/>
        <v>-1</v>
      </c>
      <c r="T4000">
        <v>0</v>
      </c>
      <c r="U4000" s="5" t="str">
        <f t="shared" si="691"/>
        <v>NA</v>
      </c>
      <c r="V4000" s="15">
        <f t="shared" si="692"/>
        <v>0</v>
      </c>
      <c r="W4000" s="15">
        <f t="shared" si="693"/>
        <v>0</v>
      </c>
      <c r="X4000" s="5">
        <f t="shared" si="694"/>
        <v>0</v>
      </c>
      <c r="Y4000" s="5">
        <f t="shared" si="695"/>
        <v>18.821249943749997</v>
      </c>
      <c r="Z4000" s="5">
        <f t="shared" si="696"/>
        <v>-21.958124934375</v>
      </c>
      <c r="AA4000" s="5">
        <f t="shared" si="697"/>
        <v>2.0912499937500009</v>
      </c>
      <c r="AB4000" s="5">
        <f t="shared" si="698"/>
        <v>1.0456249968750022</v>
      </c>
    </row>
    <row r="4001" spans="1:28" x14ac:dyDescent="0.55000000000000004">
      <c r="A4001" s="3" t="s">
        <v>63</v>
      </c>
      <c r="B4001" s="3" t="s">
        <v>3334</v>
      </c>
      <c r="C4001" t="s">
        <v>66</v>
      </c>
      <c r="D4001" s="3" t="s">
        <v>36</v>
      </c>
      <c r="E4001" s="3" t="s">
        <v>36</v>
      </c>
      <c r="F4001" s="3" t="s">
        <v>35</v>
      </c>
      <c r="G4001" s="5">
        <v>8.75</v>
      </c>
      <c r="H4001">
        <v>25</v>
      </c>
      <c r="I4001" s="5">
        <v>21.587499999999999</v>
      </c>
      <c r="J4001" s="5">
        <v>0.86349999999999993</v>
      </c>
      <c r="K4001">
        <v>57786</v>
      </c>
      <c r="L4001" s="15">
        <v>4.3263074100993303E-4</v>
      </c>
      <c r="M4001" s="13">
        <v>1</v>
      </c>
      <c r="N4001" s="15">
        <v>0</v>
      </c>
      <c r="O4001" s="5">
        <v>0</v>
      </c>
      <c r="P4001" s="5">
        <v>0</v>
      </c>
      <c r="Q4001" s="5">
        <f t="shared" si="688"/>
        <v>21.587499999999999</v>
      </c>
      <c r="R4001" s="5">
        <f t="shared" si="689"/>
        <v>-21.587499999999999</v>
      </c>
      <c r="S4001" s="15">
        <f t="shared" si="690"/>
        <v>-1</v>
      </c>
      <c r="T4001">
        <v>0</v>
      </c>
      <c r="U4001" s="5" t="str">
        <f t="shared" si="691"/>
        <v>NA</v>
      </c>
      <c r="V4001" s="15">
        <f t="shared" si="692"/>
        <v>0</v>
      </c>
      <c r="W4001" s="15">
        <f t="shared" si="693"/>
        <v>0</v>
      </c>
      <c r="X4001" s="5">
        <f t="shared" si="694"/>
        <v>0</v>
      </c>
      <c r="Y4001" s="5">
        <f t="shared" si="695"/>
        <v>19.428750000000001</v>
      </c>
      <c r="Z4001" s="5">
        <f t="shared" si="696"/>
        <v>-22.666875000000001</v>
      </c>
      <c r="AA4001" s="5">
        <f t="shared" si="697"/>
        <v>2.1587499999999977</v>
      </c>
      <c r="AB4001" s="5">
        <f t="shared" si="698"/>
        <v>1.0793750000000024</v>
      </c>
    </row>
    <row r="4002" spans="1:28" x14ac:dyDescent="0.55000000000000004">
      <c r="A4002" s="3" t="s">
        <v>63</v>
      </c>
      <c r="B4002" s="3" t="s">
        <v>6250</v>
      </c>
      <c r="C4002" t="s">
        <v>31</v>
      </c>
      <c r="D4002" s="3" t="s">
        <v>36</v>
      </c>
      <c r="E4002" s="3" t="s">
        <v>36</v>
      </c>
      <c r="F4002" s="3" t="s">
        <v>35</v>
      </c>
      <c r="G4002" s="5">
        <v>8.75</v>
      </c>
      <c r="H4002">
        <v>6</v>
      </c>
      <c r="I4002" s="5">
        <v>22.5</v>
      </c>
      <c r="J4002" s="5">
        <v>3.75</v>
      </c>
      <c r="K4002">
        <v>2415</v>
      </c>
      <c r="L4002" s="15">
        <v>2.4844720496894402E-3</v>
      </c>
      <c r="M4002" s="13">
        <v>1.9171428571428599</v>
      </c>
      <c r="N4002" s="15">
        <v>0</v>
      </c>
      <c r="O4002" s="5">
        <v>0</v>
      </c>
      <c r="P4002" s="5">
        <v>0</v>
      </c>
      <c r="Q4002" s="5">
        <f t="shared" si="688"/>
        <v>22.5</v>
      </c>
      <c r="R4002" s="5">
        <f t="shared" si="689"/>
        <v>-22.5</v>
      </c>
      <c r="S4002" s="15">
        <f t="shared" si="690"/>
        <v>-1</v>
      </c>
      <c r="T4002">
        <v>0</v>
      </c>
      <c r="U4002" s="5" t="str">
        <f t="shared" si="691"/>
        <v>NA</v>
      </c>
      <c r="V4002" s="15">
        <f t="shared" si="692"/>
        <v>0</v>
      </c>
      <c r="W4002" s="15">
        <f t="shared" si="693"/>
        <v>0</v>
      </c>
      <c r="X4002" s="5">
        <f t="shared" si="694"/>
        <v>0</v>
      </c>
      <c r="Y4002" s="5">
        <f t="shared" si="695"/>
        <v>20.25</v>
      </c>
      <c r="Z4002" s="5">
        <f t="shared" si="696"/>
        <v>-23.625</v>
      </c>
      <c r="AA4002" s="5">
        <f t="shared" si="697"/>
        <v>2.25</v>
      </c>
      <c r="AB4002" s="5">
        <f t="shared" si="698"/>
        <v>1.125</v>
      </c>
    </row>
    <row r="4003" spans="1:28" x14ac:dyDescent="0.55000000000000004">
      <c r="A4003" s="3" t="s">
        <v>63</v>
      </c>
      <c r="B4003" s="3" t="s">
        <v>2295</v>
      </c>
      <c r="C4003" t="s">
        <v>31</v>
      </c>
      <c r="D4003" s="3" t="s">
        <v>36</v>
      </c>
      <c r="E4003" s="3" t="s">
        <v>36</v>
      </c>
      <c r="F4003" s="3" t="s">
        <v>35</v>
      </c>
      <c r="G4003" s="5">
        <v>8.75</v>
      </c>
      <c r="H4003">
        <v>26</v>
      </c>
      <c r="I4003" s="5">
        <v>23.412499824999998</v>
      </c>
      <c r="J4003" s="5">
        <v>0.90048076249999998</v>
      </c>
      <c r="K4003">
        <v>4801</v>
      </c>
      <c r="L4003" s="15">
        <v>5.4155384294938599E-3</v>
      </c>
      <c r="M4003" s="13">
        <v>2.6908769006457001</v>
      </c>
      <c r="N4003" s="15">
        <v>0</v>
      </c>
      <c r="O4003" s="5">
        <v>0</v>
      </c>
      <c r="P4003" s="5">
        <v>0</v>
      </c>
      <c r="Q4003" s="5">
        <f t="shared" si="688"/>
        <v>23.412499824999998</v>
      </c>
      <c r="R4003" s="5">
        <f t="shared" si="689"/>
        <v>-23.412499824999998</v>
      </c>
      <c r="S4003" s="15">
        <f t="shared" si="690"/>
        <v>-1</v>
      </c>
      <c r="T4003">
        <v>0</v>
      </c>
      <c r="U4003" s="5" t="str">
        <f t="shared" si="691"/>
        <v>NA</v>
      </c>
      <c r="V4003" s="15">
        <f t="shared" si="692"/>
        <v>0</v>
      </c>
      <c r="W4003" s="15">
        <f t="shared" si="693"/>
        <v>0</v>
      </c>
      <c r="X4003" s="5">
        <f t="shared" si="694"/>
        <v>0</v>
      </c>
      <c r="Y4003" s="5">
        <f t="shared" si="695"/>
        <v>21.071249842499999</v>
      </c>
      <c r="Z4003" s="5">
        <f t="shared" si="696"/>
        <v>-24.583124816249999</v>
      </c>
      <c r="AA4003" s="5">
        <f t="shared" si="697"/>
        <v>2.341249982499999</v>
      </c>
      <c r="AB4003" s="5">
        <f t="shared" si="698"/>
        <v>1.1706249912500013</v>
      </c>
    </row>
    <row r="4004" spans="1:28" x14ac:dyDescent="0.55000000000000004">
      <c r="A4004" s="3" t="s">
        <v>63</v>
      </c>
      <c r="B4004" s="3" t="s">
        <v>6253</v>
      </c>
      <c r="C4004" t="s">
        <v>66</v>
      </c>
      <c r="D4004" s="3" t="s">
        <v>36</v>
      </c>
      <c r="E4004" s="3" t="s">
        <v>36</v>
      </c>
      <c r="F4004" s="3" t="s">
        <v>35</v>
      </c>
      <c r="G4004" s="5">
        <v>8.75</v>
      </c>
      <c r="H4004">
        <v>26</v>
      </c>
      <c r="I4004" s="5">
        <v>26.237499925000002</v>
      </c>
      <c r="J4004" s="5">
        <v>1.0091346125</v>
      </c>
      <c r="K4004">
        <v>8428</v>
      </c>
      <c r="L4004" s="15">
        <v>3.08495491219744E-3</v>
      </c>
      <c r="M4004" s="13">
        <v>1</v>
      </c>
      <c r="N4004" s="15">
        <v>0</v>
      </c>
      <c r="O4004" s="5">
        <v>0</v>
      </c>
      <c r="P4004" s="5">
        <v>0</v>
      </c>
      <c r="Q4004" s="5">
        <f t="shared" si="688"/>
        <v>26.237499925000002</v>
      </c>
      <c r="R4004" s="5">
        <f t="shared" si="689"/>
        <v>-26.237499925000002</v>
      </c>
      <c r="S4004" s="15">
        <f t="shared" si="690"/>
        <v>-1</v>
      </c>
      <c r="T4004">
        <v>0</v>
      </c>
      <c r="U4004" s="5" t="str">
        <f t="shared" si="691"/>
        <v>NA</v>
      </c>
      <c r="V4004" s="15">
        <f t="shared" si="692"/>
        <v>0</v>
      </c>
      <c r="W4004" s="15">
        <f t="shared" si="693"/>
        <v>0</v>
      </c>
      <c r="X4004" s="5">
        <f t="shared" si="694"/>
        <v>0</v>
      </c>
      <c r="Y4004" s="5">
        <f t="shared" si="695"/>
        <v>23.613749932500003</v>
      </c>
      <c r="Z4004" s="5">
        <f t="shared" si="696"/>
        <v>-27.549374921250003</v>
      </c>
      <c r="AA4004" s="5">
        <f t="shared" si="697"/>
        <v>2.6237499924999987</v>
      </c>
      <c r="AB4004" s="5">
        <f t="shared" si="698"/>
        <v>1.3118749962500011</v>
      </c>
    </row>
    <row r="4005" spans="1:28" x14ac:dyDescent="0.55000000000000004">
      <c r="A4005" s="3" t="s">
        <v>63</v>
      </c>
      <c r="B4005" s="3" t="s">
        <v>6255</v>
      </c>
      <c r="C4005" t="s">
        <v>66</v>
      </c>
      <c r="D4005" s="3" t="s">
        <v>36</v>
      </c>
      <c r="E4005" s="3" t="s">
        <v>36</v>
      </c>
      <c r="F4005" s="3" t="s">
        <v>35</v>
      </c>
      <c r="G4005" s="5">
        <v>8.75</v>
      </c>
      <c r="H4005">
        <v>38</v>
      </c>
      <c r="I4005" s="5">
        <v>29.987499549999999</v>
      </c>
      <c r="J4005" s="5">
        <v>0.78914472499999999</v>
      </c>
      <c r="K4005">
        <v>1583</v>
      </c>
      <c r="L4005" s="15">
        <v>2.40050536955148E-2</v>
      </c>
      <c r="M4005" s="13">
        <v>0.982122552116235</v>
      </c>
      <c r="N4005" s="15">
        <v>0</v>
      </c>
      <c r="O4005" s="5">
        <v>0</v>
      </c>
      <c r="P4005" s="5">
        <v>0</v>
      </c>
      <c r="Q4005" s="5">
        <f t="shared" si="688"/>
        <v>29.987499549999999</v>
      </c>
      <c r="R4005" s="5">
        <f t="shared" si="689"/>
        <v>-29.987499549999999</v>
      </c>
      <c r="S4005" s="15">
        <f t="shared" si="690"/>
        <v>-1</v>
      </c>
      <c r="T4005">
        <v>0</v>
      </c>
      <c r="U4005" s="5" t="str">
        <f t="shared" si="691"/>
        <v>NA</v>
      </c>
      <c r="V4005" s="15">
        <f t="shared" si="692"/>
        <v>0</v>
      </c>
      <c r="W4005" s="15">
        <f t="shared" si="693"/>
        <v>0</v>
      </c>
      <c r="X4005" s="5">
        <f t="shared" si="694"/>
        <v>0</v>
      </c>
      <c r="Y4005" s="5">
        <f t="shared" si="695"/>
        <v>26.988749594999998</v>
      </c>
      <c r="Z4005" s="5">
        <f t="shared" si="696"/>
        <v>-31.486874527499999</v>
      </c>
      <c r="AA4005" s="5">
        <f t="shared" si="697"/>
        <v>2.998749955000001</v>
      </c>
      <c r="AB4005" s="5">
        <f t="shared" si="698"/>
        <v>1.4993749775000005</v>
      </c>
    </row>
    <row r="4006" spans="1:28" x14ac:dyDescent="0.55000000000000004">
      <c r="A4006" s="3" t="s">
        <v>63</v>
      </c>
      <c r="B4006" s="3" t="s">
        <v>6257</v>
      </c>
      <c r="C4006" t="s">
        <v>66</v>
      </c>
      <c r="D4006" s="3" t="s">
        <v>36</v>
      </c>
      <c r="E4006" s="3" t="s">
        <v>36</v>
      </c>
      <c r="F4006" s="3" t="s">
        <v>35</v>
      </c>
      <c r="G4006" s="5">
        <v>8.75</v>
      </c>
      <c r="H4006">
        <v>12</v>
      </c>
      <c r="I4006" s="5">
        <v>30.162499950000004</v>
      </c>
      <c r="J4006" s="5">
        <v>2.5135416625000002</v>
      </c>
      <c r="K4006">
        <v>776</v>
      </c>
      <c r="L4006" s="15">
        <v>1.5463917525773202E-2</v>
      </c>
      <c r="M4006" s="13">
        <v>1.4347938144329899</v>
      </c>
      <c r="N4006" s="15">
        <v>0</v>
      </c>
      <c r="O4006" s="5">
        <v>0</v>
      </c>
      <c r="P4006" s="5">
        <v>0</v>
      </c>
      <c r="Q4006" s="5">
        <f t="shared" si="688"/>
        <v>30.162499950000004</v>
      </c>
      <c r="R4006" s="5">
        <f t="shared" si="689"/>
        <v>-30.162499950000004</v>
      </c>
      <c r="S4006" s="15">
        <f t="shared" si="690"/>
        <v>-1</v>
      </c>
      <c r="T4006">
        <v>0</v>
      </c>
      <c r="U4006" s="5" t="str">
        <f t="shared" si="691"/>
        <v>NA</v>
      </c>
      <c r="V4006" s="15">
        <f t="shared" si="692"/>
        <v>0</v>
      </c>
      <c r="W4006" s="15">
        <f t="shared" si="693"/>
        <v>0</v>
      </c>
      <c r="X4006" s="5">
        <f t="shared" si="694"/>
        <v>0</v>
      </c>
      <c r="Y4006" s="5">
        <f t="shared" si="695"/>
        <v>27.146249955000005</v>
      </c>
      <c r="Z4006" s="5">
        <f t="shared" si="696"/>
        <v>-31.670624947500006</v>
      </c>
      <c r="AA4006" s="5">
        <f t="shared" si="697"/>
        <v>3.016249994999999</v>
      </c>
      <c r="AB4006" s="5">
        <f t="shared" si="698"/>
        <v>1.5081249975000013</v>
      </c>
    </row>
    <row r="4007" spans="1:28" x14ac:dyDescent="0.55000000000000004">
      <c r="A4007" s="3" t="s">
        <v>63</v>
      </c>
      <c r="B4007" s="3" t="s">
        <v>6259</v>
      </c>
      <c r="C4007" t="s">
        <v>66</v>
      </c>
      <c r="D4007" s="3" t="s">
        <v>36</v>
      </c>
      <c r="E4007" s="3" t="s">
        <v>36</v>
      </c>
      <c r="F4007" s="3" t="s">
        <v>35</v>
      </c>
      <c r="G4007" s="5">
        <v>8.75</v>
      </c>
      <c r="H4007">
        <v>20</v>
      </c>
      <c r="I4007" s="5">
        <v>31.074999999999999</v>
      </c>
      <c r="J4007" s="5">
        <v>1.55375</v>
      </c>
      <c r="K4007">
        <v>1488</v>
      </c>
      <c r="L4007" s="15">
        <v>1.34408602150538E-2</v>
      </c>
      <c r="M4007" s="13">
        <v>1.0299731182795699</v>
      </c>
      <c r="N4007" s="15">
        <v>0</v>
      </c>
      <c r="O4007" s="5">
        <v>0</v>
      </c>
      <c r="P4007" s="5">
        <v>0</v>
      </c>
      <c r="Q4007" s="5">
        <f t="shared" si="688"/>
        <v>31.074999999999999</v>
      </c>
      <c r="R4007" s="5">
        <f t="shared" si="689"/>
        <v>-31.074999999999999</v>
      </c>
      <c r="S4007" s="15">
        <f t="shared" si="690"/>
        <v>-1</v>
      </c>
      <c r="T4007">
        <v>0</v>
      </c>
      <c r="U4007" s="5" t="str">
        <f t="shared" si="691"/>
        <v>NA</v>
      </c>
      <c r="V4007" s="15">
        <f t="shared" si="692"/>
        <v>0</v>
      </c>
      <c r="W4007" s="15">
        <f t="shared" si="693"/>
        <v>0</v>
      </c>
      <c r="X4007" s="5">
        <f t="shared" si="694"/>
        <v>0</v>
      </c>
      <c r="Y4007" s="5">
        <f t="shared" si="695"/>
        <v>27.967500000000001</v>
      </c>
      <c r="Z4007" s="5">
        <f t="shared" si="696"/>
        <v>-32.628750000000004</v>
      </c>
      <c r="AA4007" s="5">
        <f t="shared" si="697"/>
        <v>3.1074999999999982</v>
      </c>
      <c r="AB4007" s="5">
        <f t="shared" si="698"/>
        <v>1.5537500000000044</v>
      </c>
    </row>
    <row r="4008" spans="1:28" x14ac:dyDescent="0.55000000000000004">
      <c r="A4008" s="3" t="s">
        <v>63</v>
      </c>
      <c r="B4008" s="3" t="s">
        <v>6261</v>
      </c>
      <c r="C4008" t="s">
        <v>66</v>
      </c>
      <c r="D4008" s="3" t="s">
        <v>36</v>
      </c>
      <c r="E4008" s="3" t="s">
        <v>36</v>
      </c>
      <c r="F4008" s="3" t="s">
        <v>35</v>
      </c>
      <c r="G4008" s="5">
        <v>8.75</v>
      </c>
      <c r="H4008">
        <v>35</v>
      </c>
      <c r="I4008" s="5">
        <v>31.474999937500002</v>
      </c>
      <c r="J4008" s="5">
        <v>0.8992857125</v>
      </c>
      <c r="K4008">
        <v>1562</v>
      </c>
      <c r="L4008" s="15">
        <v>2.2407170294494197E-2</v>
      </c>
      <c r="M4008" s="13">
        <v>0.952432778489117</v>
      </c>
      <c r="N4008" s="15">
        <v>0</v>
      </c>
      <c r="O4008" s="5">
        <v>0</v>
      </c>
      <c r="P4008" s="5">
        <v>0</v>
      </c>
      <c r="Q4008" s="5">
        <f t="shared" si="688"/>
        <v>31.474999937500002</v>
      </c>
      <c r="R4008" s="5">
        <f t="shared" si="689"/>
        <v>-31.474999937500002</v>
      </c>
      <c r="S4008" s="15">
        <f t="shared" si="690"/>
        <v>-1</v>
      </c>
      <c r="T4008">
        <v>0</v>
      </c>
      <c r="U4008" s="5" t="str">
        <f t="shared" si="691"/>
        <v>NA</v>
      </c>
      <c r="V4008" s="15">
        <f t="shared" si="692"/>
        <v>0</v>
      </c>
      <c r="W4008" s="15">
        <f t="shared" si="693"/>
        <v>0</v>
      </c>
      <c r="X4008" s="5">
        <f t="shared" si="694"/>
        <v>0</v>
      </c>
      <c r="Y4008" s="5">
        <f t="shared" si="695"/>
        <v>28.327499943750002</v>
      </c>
      <c r="Z4008" s="5">
        <f t="shared" si="696"/>
        <v>-33.048749934375003</v>
      </c>
      <c r="AA4008" s="5">
        <f t="shared" si="697"/>
        <v>3.1474999937499994</v>
      </c>
      <c r="AB4008" s="5">
        <f t="shared" si="698"/>
        <v>1.5737499968750015</v>
      </c>
    </row>
    <row r="4009" spans="1:28" x14ac:dyDescent="0.55000000000000004">
      <c r="A4009" s="3" t="s">
        <v>63</v>
      </c>
      <c r="B4009" s="3" t="s">
        <v>6263</v>
      </c>
      <c r="C4009" t="s">
        <v>31</v>
      </c>
      <c r="D4009" s="3" t="s">
        <v>36</v>
      </c>
      <c r="E4009" s="3" t="s">
        <v>36</v>
      </c>
      <c r="F4009" s="3" t="s">
        <v>35</v>
      </c>
      <c r="G4009" s="5">
        <v>8.75</v>
      </c>
      <c r="H4009">
        <v>5</v>
      </c>
      <c r="I4009" s="5">
        <v>32</v>
      </c>
      <c r="J4009" s="5">
        <v>6.4</v>
      </c>
      <c r="K4009">
        <v>3371</v>
      </c>
      <c r="L4009" s="15">
        <v>1.4832393948383301E-3</v>
      </c>
      <c r="M4009" s="13">
        <v>1.4179471966775401</v>
      </c>
      <c r="N4009" s="15">
        <v>0</v>
      </c>
      <c r="O4009" s="5">
        <v>0</v>
      </c>
      <c r="P4009" s="5">
        <v>0</v>
      </c>
      <c r="Q4009" s="5">
        <f t="shared" si="688"/>
        <v>32</v>
      </c>
      <c r="R4009" s="5">
        <f t="shared" si="689"/>
        <v>-32</v>
      </c>
      <c r="S4009" s="15">
        <f t="shared" si="690"/>
        <v>-1</v>
      </c>
      <c r="T4009">
        <v>0</v>
      </c>
      <c r="U4009" s="5" t="str">
        <f t="shared" si="691"/>
        <v>NA</v>
      </c>
      <c r="V4009" s="15">
        <f t="shared" si="692"/>
        <v>0</v>
      </c>
      <c r="W4009" s="15">
        <f t="shared" si="693"/>
        <v>0</v>
      </c>
      <c r="X4009" s="5">
        <f t="shared" si="694"/>
        <v>0</v>
      </c>
      <c r="Y4009" s="5">
        <f t="shared" si="695"/>
        <v>28.8</v>
      </c>
      <c r="Z4009" s="5">
        <f t="shared" si="696"/>
        <v>-33.6</v>
      </c>
      <c r="AA4009" s="5">
        <f t="shared" si="697"/>
        <v>3.1999999999999993</v>
      </c>
      <c r="AB4009" s="5">
        <f t="shared" si="698"/>
        <v>1.6000000000000014</v>
      </c>
    </row>
    <row r="4010" spans="1:28" x14ac:dyDescent="0.55000000000000004">
      <c r="A4010" s="3" t="s">
        <v>63</v>
      </c>
      <c r="B4010" s="3" t="s">
        <v>6265</v>
      </c>
      <c r="C4010" t="s">
        <v>66</v>
      </c>
      <c r="D4010" s="3" t="s">
        <v>36</v>
      </c>
      <c r="E4010" s="3" t="s">
        <v>36</v>
      </c>
      <c r="F4010" s="3" t="s">
        <v>35</v>
      </c>
      <c r="G4010" s="5">
        <v>8.75</v>
      </c>
      <c r="H4010">
        <v>18</v>
      </c>
      <c r="I4010" s="5">
        <v>36.037499850000003</v>
      </c>
      <c r="J4010" s="5">
        <v>2.0020833250000001</v>
      </c>
      <c r="K4010">
        <v>886</v>
      </c>
      <c r="L4010" s="15">
        <v>2.03160270880361E-2</v>
      </c>
      <c r="M4010" s="13">
        <v>2.8970654627539498</v>
      </c>
      <c r="N4010" s="15">
        <v>0</v>
      </c>
      <c r="O4010" s="5">
        <v>0</v>
      </c>
      <c r="P4010" s="5">
        <v>0</v>
      </c>
      <c r="Q4010" s="5">
        <f t="shared" si="688"/>
        <v>36.037499850000003</v>
      </c>
      <c r="R4010" s="5">
        <f t="shared" si="689"/>
        <v>-36.037499850000003</v>
      </c>
      <c r="S4010" s="15">
        <f t="shared" si="690"/>
        <v>-1</v>
      </c>
      <c r="T4010">
        <v>0</v>
      </c>
      <c r="U4010" s="5" t="str">
        <f t="shared" si="691"/>
        <v>NA</v>
      </c>
      <c r="V4010" s="15">
        <f t="shared" si="692"/>
        <v>0</v>
      </c>
      <c r="W4010" s="15">
        <f t="shared" si="693"/>
        <v>0</v>
      </c>
      <c r="X4010" s="5">
        <f t="shared" si="694"/>
        <v>0</v>
      </c>
      <c r="Y4010" s="5">
        <f t="shared" si="695"/>
        <v>32.433749865000003</v>
      </c>
      <c r="Z4010" s="5">
        <f t="shared" si="696"/>
        <v>-37.839374842500007</v>
      </c>
      <c r="AA4010" s="5">
        <f t="shared" si="697"/>
        <v>3.6037499850000003</v>
      </c>
      <c r="AB4010" s="5">
        <f t="shared" si="698"/>
        <v>1.8018749925000037</v>
      </c>
    </row>
    <row r="4011" spans="1:28" x14ac:dyDescent="0.55000000000000004">
      <c r="A4011" s="3" t="s">
        <v>63</v>
      </c>
      <c r="B4011" s="3" t="s">
        <v>4191</v>
      </c>
      <c r="C4011" t="s">
        <v>66</v>
      </c>
      <c r="D4011" s="3" t="s">
        <v>36</v>
      </c>
      <c r="E4011" s="3" t="s">
        <v>36</v>
      </c>
      <c r="F4011" s="3" t="s">
        <v>35</v>
      </c>
      <c r="G4011" s="5">
        <v>8.75</v>
      </c>
      <c r="H4011">
        <v>51</v>
      </c>
      <c r="I4011" s="5">
        <v>37.5999999</v>
      </c>
      <c r="J4011" s="5">
        <v>0.73725490000000005</v>
      </c>
      <c r="K4011">
        <v>3038</v>
      </c>
      <c r="L4011" s="15">
        <v>1.6787360105332501E-2</v>
      </c>
      <c r="M4011" s="13">
        <v>0.87837393021724808</v>
      </c>
      <c r="N4011" s="15">
        <v>0</v>
      </c>
      <c r="O4011" s="5">
        <v>0</v>
      </c>
      <c r="P4011" s="5">
        <v>0</v>
      </c>
      <c r="Q4011" s="5">
        <f t="shared" si="688"/>
        <v>37.5999999</v>
      </c>
      <c r="R4011" s="5">
        <f t="shared" si="689"/>
        <v>-37.5999999</v>
      </c>
      <c r="S4011" s="15">
        <f t="shared" si="690"/>
        <v>-1</v>
      </c>
      <c r="T4011">
        <v>0</v>
      </c>
      <c r="U4011" s="5" t="str">
        <f t="shared" si="691"/>
        <v>NA</v>
      </c>
      <c r="V4011" s="15">
        <f t="shared" si="692"/>
        <v>0</v>
      </c>
      <c r="W4011" s="15">
        <f t="shared" si="693"/>
        <v>0</v>
      </c>
      <c r="X4011" s="5">
        <f t="shared" si="694"/>
        <v>0</v>
      </c>
      <c r="Y4011" s="5">
        <f t="shared" si="695"/>
        <v>33.839999910000003</v>
      </c>
      <c r="Z4011" s="5">
        <f t="shared" si="696"/>
        <v>-39.479999894999999</v>
      </c>
      <c r="AA4011" s="5">
        <f t="shared" si="697"/>
        <v>3.7599999899999972</v>
      </c>
      <c r="AB4011" s="5">
        <f t="shared" si="698"/>
        <v>1.8799999949999986</v>
      </c>
    </row>
    <row r="4012" spans="1:28" x14ac:dyDescent="0.55000000000000004">
      <c r="A4012" s="3" t="s">
        <v>63</v>
      </c>
      <c r="B4012" s="3" t="s">
        <v>6268</v>
      </c>
      <c r="C4012" t="s">
        <v>66</v>
      </c>
      <c r="D4012" s="3" t="s">
        <v>36</v>
      </c>
      <c r="E4012" s="3" t="s">
        <v>36</v>
      </c>
      <c r="F4012" s="3" t="s">
        <v>35</v>
      </c>
      <c r="G4012" s="5">
        <v>8.75</v>
      </c>
      <c r="H4012">
        <v>19</v>
      </c>
      <c r="I4012" s="5">
        <v>38.149999774999998</v>
      </c>
      <c r="J4012" s="5">
        <v>2.0078947249999999</v>
      </c>
      <c r="K4012">
        <v>3246</v>
      </c>
      <c r="L4012" s="15">
        <v>5.8533579790511405E-3</v>
      </c>
      <c r="M4012" s="13">
        <v>1.0287430683918699</v>
      </c>
      <c r="N4012" s="15">
        <v>0</v>
      </c>
      <c r="O4012" s="5">
        <v>0</v>
      </c>
      <c r="P4012" s="5">
        <v>0</v>
      </c>
      <c r="Q4012" s="5">
        <f t="shared" si="688"/>
        <v>38.149999774999998</v>
      </c>
      <c r="R4012" s="5">
        <f t="shared" si="689"/>
        <v>-38.149999774999998</v>
      </c>
      <c r="S4012" s="15">
        <f t="shared" si="690"/>
        <v>-1</v>
      </c>
      <c r="T4012">
        <v>0</v>
      </c>
      <c r="U4012" s="5" t="str">
        <f t="shared" si="691"/>
        <v>NA</v>
      </c>
      <c r="V4012" s="15">
        <f t="shared" si="692"/>
        <v>0</v>
      </c>
      <c r="W4012" s="15">
        <f t="shared" si="693"/>
        <v>0</v>
      </c>
      <c r="X4012" s="5">
        <f t="shared" si="694"/>
        <v>0</v>
      </c>
      <c r="Y4012" s="5">
        <f t="shared" si="695"/>
        <v>34.334999797499997</v>
      </c>
      <c r="Z4012" s="5">
        <f t="shared" si="696"/>
        <v>-40.057499763750002</v>
      </c>
      <c r="AA4012" s="5">
        <f t="shared" si="697"/>
        <v>3.8149999775000012</v>
      </c>
      <c r="AB4012" s="5">
        <f t="shared" si="698"/>
        <v>1.9074999887500041</v>
      </c>
    </row>
    <row r="4013" spans="1:28" x14ac:dyDescent="0.55000000000000004">
      <c r="A4013" s="3" t="s">
        <v>63</v>
      </c>
      <c r="B4013" s="3" t="s">
        <v>1729</v>
      </c>
      <c r="C4013" t="s">
        <v>31</v>
      </c>
      <c r="D4013" s="3" t="s">
        <v>36</v>
      </c>
      <c r="E4013" s="3" t="s">
        <v>36</v>
      </c>
      <c r="F4013" s="3" t="s">
        <v>35</v>
      </c>
      <c r="G4013" s="5">
        <v>8.75</v>
      </c>
      <c r="H4013">
        <v>48</v>
      </c>
      <c r="I4013" s="5">
        <v>38.949999599999998</v>
      </c>
      <c r="J4013" s="5">
        <v>0.81145832500000004</v>
      </c>
      <c r="K4013">
        <v>4730</v>
      </c>
      <c r="L4013" s="15">
        <v>1.0147991543340401E-2</v>
      </c>
      <c r="M4013" s="13">
        <v>2.4860676532769599</v>
      </c>
      <c r="N4013" s="15">
        <v>0</v>
      </c>
      <c r="O4013" s="5">
        <v>0</v>
      </c>
      <c r="P4013" s="5">
        <v>0</v>
      </c>
      <c r="Q4013" s="5">
        <f t="shared" si="688"/>
        <v>38.949999599999998</v>
      </c>
      <c r="R4013" s="5">
        <f t="shared" si="689"/>
        <v>-38.949999599999998</v>
      </c>
      <c r="S4013" s="15">
        <f t="shared" si="690"/>
        <v>-1</v>
      </c>
      <c r="T4013">
        <v>0</v>
      </c>
      <c r="U4013" s="5" t="str">
        <f t="shared" si="691"/>
        <v>NA</v>
      </c>
      <c r="V4013" s="15">
        <f t="shared" si="692"/>
        <v>0</v>
      </c>
      <c r="W4013" s="15">
        <f t="shared" si="693"/>
        <v>0</v>
      </c>
      <c r="X4013" s="5">
        <f t="shared" si="694"/>
        <v>0</v>
      </c>
      <c r="Y4013" s="5">
        <f t="shared" si="695"/>
        <v>35.054999639999998</v>
      </c>
      <c r="Z4013" s="5">
        <f t="shared" si="696"/>
        <v>-40.897499580000002</v>
      </c>
      <c r="AA4013" s="5">
        <f t="shared" si="697"/>
        <v>3.8949999599999998</v>
      </c>
      <c r="AB4013" s="5">
        <f t="shared" si="698"/>
        <v>1.9474999800000035</v>
      </c>
    </row>
    <row r="4014" spans="1:28" x14ac:dyDescent="0.55000000000000004">
      <c r="A4014" s="3" t="s">
        <v>63</v>
      </c>
      <c r="B4014" s="3" t="s">
        <v>6271</v>
      </c>
      <c r="C4014" t="s">
        <v>66</v>
      </c>
      <c r="D4014" s="3" t="s">
        <v>36</v>
      </c>
      <c r="E4014" s="3" t="s">
        <v>36</v>
      </c>
      <c r="F4014" s="3" t="s">
        <v>35</v>
      </c>
      <c r="G4014" s="5">
        <v>8.75</v>
      </c>
      <c r="H4014">
        <v>37</v>
      </c>
      <c r="I4014" s="5">
        <v>43.637499837500002</v>
      </c>
      <c r="J4014" s="5">
        <v>1.1793918875</v>
      </c>
      <c r="K4014">
        <v>1935</v>
      </c>
      <c r="L4014" s="15">
        <v>1.9121447028423798E-2</v>
      </c>
      <c r="M4014" s="13">
        <v>0.93054263565891504</v>
      </c>
      <c r="N4014" s="15">
        <v>0</v>
      </c>
      <c r="O4014" s="5">
        <v>0</v>
      </c>
      <c r="P4014" s="5">
        <v>0</v>
      </c>
      <c r="Q4014" s="5">
        <f t="shared" si="688"/>
        <v>43.637499837500002</v>
      </c>
      <c r="R4014" s="5">
        <f t="shared" si="689"/>
        <v>-43.637499837500002</v>
      </c>
      <c r="S4014" s="15">
        <f t="shared" si="690"/>
        <v>-1</v>
      </c>
      <c r="T4014">
        <v>0</v>
      </c>
      <c r="U4014" s="5" t="str">
        <f t="shared" si="691"/>
        <v>NA</v>
      </c>
      <c r="V4014" s="15">
        <f t="shared" si="692"/>
        <v>0</v>
      </c>
      <c r="W4014" s="15">
        <f t="shared" si="693"/>
        <v>0</v>
      </c>
      <c r="X4014" s="5">
        <f t="shared" si="694"/>
        <v>0</v>
      </c>
      <c r="Y4014" s="5">
        <f t="shared" si="695"/>
        <v>39.273749853750004</v>
      </c>
      <c r="Z4014" s="5">
        <f t="shared" si="696"/>
        <v>-45.819374829375001</v>
      </c>
      <c r="AA4014" s="5">
        <f t="shared" si="697"/>
        <v>4.3637499837499973</v>
      </c>
      <c r="AB4014" s="5">
        <f t="shared" si="698"/>
        <v>2.1818749918749987</v>
      </c>
    </row>
    <row r="4015" spans="1:28" x14ac:dyDescent="0.55000000000000004">
      <c r="A4015" s="3" t="s">
        <v>63</v>
      </c>
      <c r="B4015" s="3" t="s">
        <v>6273</v>
      </c>
      <c r="C4015" t="s">
        <v>66</v>
      </c>
      <c r="D4015" s="3" t="s">
        <v>36</v>
      </c>
      <c r="E4015" s="3" t="s">
        <v>36</v>
      </c>
      <c r="F4015" s="3" t="s">
        <v>35</v>
      </c>
      <c r="G4015" s="5">
        <v>8.75</v>
      </c>
      <c r="H4015">
        <v>17</v>
      </c>
      <c r="I4015" s="5">
        <v>45.462499900000005</v>
      </c>
      <c r="J4015" s="5">
        <v>2.6742647000000002</v>
      </c>
      <c r="K4015">
        <v>2281</v>
      </c>
      <c r="L4015" s="15">
        <v>7.4528715475668597E-3</v>
      </c>
      <c r="M4015" s="13">
        <v>0.99842174484875101</v>
      </c>
      <c r="N4015" s="15">
        <v>0</v>
      </c>
      <c r="O4015" s="5">
        <v>0</v>
      </c>
      <c r="P4015" s="5">
        <v>0</v>
      </c>
      <c r="Q4015" s="5">
        <f t="shared" si="688"/>
        <v>45.462499900000005</v>
      </c>
      <c r="R4015" s="5">
        <f t="shared" si="689"/>
        <v>-45.462499900000005</v>
      </c>
      <c r="S4015" s="15">
        <f t="shared" si="690"/>
        <v>-1</v>
      </c>
      <c r="T4015">
        <v>0</v>
      </c>
      <c r="U4015" s="5" t="str">
        <f t="shared" si="691"/>
        <v>NA</v>
      </c>
      <c r="V4015" s="15">
        <f t="shared" si="692"/>
        <v>0</v>
      </c>
      <c r="W4015" s="15">
        <f t="shared" si="693"/>
        <v>0</v>
      </c>
      <c r="X4015" s="5">
        <f t="shared" si="694"/>
        <v>0</v>
      </c>
      <c r="Y4015" s="5">
        <f t="shared" si="695"/>
        <v>40.916249910000005</v>
      </c>
      <c r="Z4015" s="5">
        <f t="shared" si="696"/>
        <v>-47.735624895000008</v>
      </c>
      <c r="AA4015" s="5">
        <f t="shared" si="697"/>
        <v>4.5462499899999997</v>
      </c>
      <c r="AB4015" s="5">
        <f t="shared" si="698"/>
        <v>2.2731249950000034</v>
      </c>
    </row>
    <row r="4016" spans="1:28" x14ac:dyDescent="0.55000000000000004">
      <c r="A4016" s="3" t="s">
        <v>63</v>
      </c>
      <c r="B4016" s="3" t="s">
        <v>6275</v>
      </c>
      <c r="C4016" t="s">
        <v>31</v>
      </c>
      <c r="D4016" s="3" t="s">
        <v>36</v>
      </c>
      <c r="E4016" s="3" t="s">
        <v>36</v>
      </c>
      <c r="F4016" s="3" t="s">
        <v>35</v>
      </c>
      <c r="G4016" s="5">
        <v>8.75</v>
      </c>
      <c r="H4016">
        <v>43</v>
      </c>
      <c r="I4016" s="5">
        <v>48.787499537500004</v>
      </c>
      <c r="J4016" s="5">
        <v>1.1345930125000001</v>
      </c>
      <c r="K4016">
        <v>6958</v>
      </c>
      <c r="L4016" s="15">
        <v>6.1799367634377701E-3</v>
      </c>
      <c r="M4016" s="13">
        <v>2.2231388329979902</v>
      </c>
      <c r="N4016" s="15">
        <v>0</v>
      </c>
      <c r="O4016" s="5">
        <v>0</v>
      </c>
      <c r="P4016" s="5">
        <v>0</v>
      </c>
      <c r="Q4016" s="5">
        <f t="shared" si="688"/>
        <v>48.787499537500004</v>
      </c>
      <c r="R4016" s="5">
        <f t="shared" si="689"/>
        <v>-48.787499537500004</v>
      </c>
      <c r="S4016" s="15">
        <f t="shared" si="690"/>
        <v>-1</v>
      </c>
      <c r="T4016">
        <v>0</v>
      </c>
      <c r="U4016" s="5" t="str">
        <f t="shared" si="691"/>
        <v>NA</v>
      </c>
      <c r="V4016" s="15">
        <f t="shared" si="692"/>
        <v>0</v>
      </c>
      <c r="W4016" s="15">
        <f t="shared" si="693"/>
        <v>0</v>
      </c>
      <c r="X4016" s="5">
        <f t="shared" si="694"/>
        <v>0</v>
      </c>
      <c r="Y4016" s="5">
        <f t="shared" si="695"/>
        <v>43.908749583750001</v>
      </c>
      <c r="Z4016" s="5">
        <f t="shared" si="696"/>
        <v>-51.226874514375005</v>
      </c>
      <c r="AA4016" s="5">
        <f t="shared" si="697"/>
        <v>4.8787499537500025</v>
      </c>
      <c r="AB4016" s="5">
        <f t="shared" si="698"/>
        <v>2.4393749768750013</v>
      </c>
    </row>
    <row r="4017" spans="1:28" x14ac:dyDescent="0.55000000000000004">
      <c r="A4017" s="3" t="s">
        <v>63</v>
      </c>
      <c r="B4017" s="3" t="s">
        <v>6277</v>
      </c>
      <c r="C4017" t="s">
        <v>66</v>
      </c>
      <c r="D4017" s="3" t="s">
        <v>36</v>
      </c>
      <c r="E4017" s="3" t="s">
        <v>36</v>
      </c>
      <c r="F4017" s="3" t="s">
        <v>35</v>
      </c>
      <c r="G4017" s="5">
        <v>8.75</v>
      </c>
      <c r="H4017">
        <v>32</v>
      </c>
      <c r="I4017" s="5">
        <v>49.725000000000001</v>
      </c>
      <c r="J4017" s="5">
        <v>1.55390625</v>
      </c>
      <c r="K4017">
        <v>14458</v>
      </c>
      <c r="L4017" s="15">
        <v>2.2133075114123702E-3</v>
      </c>
      <c r="M4017" s="13">
        <v>1.00165306404759</v>
      </c>
      <c r="N4017" s="15">
        <v>0</v>
      </c>
      <c r="O4017" s="5">
        <v>0</v>
      </c>
      <c r="P4017" s="5">
        <v>0</v>
      </c>
      <c r="Q4017" s="5">
        <f t="shared" si="688"/>
        <v>49.725000000000001</v>
      </c>
      <c r="R4017" s="5">
        <f t="shared" si="689"/>
        <v>-49.725000000000001</v>
      </c>
      <c r="S4017" s="15">
        <f t="shared" si="690"/>
        <v>-1</v>
      </c>
      <c r="T4017">
        <v>0</v>
      </c>
      <c r="U4017" s="5" t="str">
        <f t="shared" si="691"/>
        <v>NA</v>
      </c>
      <c r="V4017" s="15">
        <f t="shared" si="692"/>
        <v>0</v>
      </c>
      <c r="W4017" s="15">
        <f t="shared" si="693"/>
        <v>0</v>
      </c>
      <c r="X4017" s="5">
        <f t="shared" si="694"/>
        <v>0</v>
      </c>
      <c r="Y4017" s="5">
        <f t="shared" si="695"/>
        <v>44.752500000000005</v>
      </c>
      <c r="Z4017" s="5">
        <f t="shared" si="696"/>
        <v>-52.211250000000007</v>
      </c>
      <c r="AA4017" s="5">
        <f t="shared" si="697"/>
        <v>4.9724999999999966</v>
      </c>
      <c r="AB4017" s="5">
        <f t="shared" si="698"/>
        <v>2.4862500000000054</v>
      </c>
    </row>
    <row r="4018" spans="1:28" x14ac:dyDescent="0.55000000000000004">
      <c r="A4018" s="3" t="s">
        <v>63</v>
      </c>
      <c r="B4018" s="3" t="s">
        <v>6279</v>
      </c>
      <c r="C4018" t="s">
        <v>66</v>
      </c>
      <c r="D4018" s="3" t="s">
        <v>36</v>
      </c>
      <c r="E4018" s="3" t="s">
        <v>36</v>
      </c>
      <c r="F4018" s="3" t="s">
        <v>35</v>
      </c>
      <c r="G4018" s="5">
        <v>8.75</v>
      </c>
      <c r="H4018">
        <v>33</v>
      </c>
      <c r="I4018" s="5">
        <v>50.999999737499998</v>
      </c>
      <c r="J4018" s="5">
        <v>1.5454545374999999</v>
      </c>
      <c r="K4018">
        <v>1620</v>
      </c>
      <c r="L4018" s="15">
        <v>2.03703703703704E-2</v>
      </c>
      <c r="M4018" s="13">
        <v>1.43993827160494</v>
      </c>
      <c r="N4018" s="15">
        <v>0</v>
      </c>
      <c r="O4018" s="5">
        <v>0</v>
      </c>
      <c r="P4018" s="5">
        <v>0</v>
      </c>
      <c r="Q4018" s="5">
        <f t="shared" si="688"/>
        <v>50.999999737499998</v>
      </c>
      <c r="R4018" s="5">
        <f t="shared" si="689"/>
        <v>-50.999999737499998</v>
      </c>
      <c r="S4018" s="15">
        <f t="shared" si="690"/>
        <v>-1</v>
      </c>
      <c r="T4018">
        <v>0</v>
      </c>
      <c r="U4018" s="5" t="str">
        <f t="shared" si="691"/>
        <v>NA</v>
      </c>
      <c r="V4018" s="15">
        <f t="shared" si="692"/>
        <v>0</v>
      </c>
      <c r="W4018" s="15">
        <f t="shared" si="693"/>
        <v>0</v>
      </c>
      <c r="X4018" s="5">
        <f t="shared" si="694"/>
        <v>0</v>
      </c>
      <c r="Y4018" s="5">
        <f t="shared" si="695"/>
        <v>45.899999763749996</v>
      </c>
      <c r="Z4018" s="5">
        <f t="shared" si="696"/>
        <v>-53.549999724374999</v>
      </c>
      <c r="AA4018" s="5">
        <f t="shared" si="697"/>
        <v>5.0999999737500019</v>
      </c>
      <c r="AB4018" s="5">
        <f t="shared" si="698"/>
        <v>2.549999986875001</v>
      </c>
    </row>
    <row r="4019" spans="1:28" x14ac:dyDescent="0.55000000000000004">
      <c r="A4019" s="3" t="s">
        <v>63</v>
      </c>
      <c r="B4019" s="3" t="s">
        <v>6281</v>
      </c>
      <c r="C4019" t="s">
        <v>66</v>
      </c>
      <c r="D4019" s="3" t="s">
        <v>36</v>
      </c>
      <c r="E4019" s="3" t="s">
        <v>36</v>
      </c>
      <c r="F4019" s="3" t="s">
        <v>35</v>
      </c>
      <c r="G4019" s="5">
        <v>8.75</v>
      </c>
      <c r="H4019">
        <v>28</v>
      </c>
      <c r="I4019" s="5">
        <v>52.787499799999999</v>
      </c>
      <c r="J4019" s="5">
        <v>1.88526785</v>
      </c>
      <c r="K4019">
        <v>3776</v>
      </c>
      <c r="L4019" s="15">
        <v>7.4152542372881393E-3</v>
      </c>
      <c r="M4019" s="13">
        <v>2.4124205508474601</v>
      </c>
      <c r="N4019" s="15">
        <v>0</v>
      </c>
      <c r="O4019" s="5">
        <v>0</v>
      </c>
      <c r="P4019" s="5">
        <v>0</v>
      </c>
      <c r="Q4019" s="5">
        <f t="shared" si="688"/>
        <v>52.787499799999999</v>
      </c>
      <c r="R4019" s="5">
        <f t="shared" si="689"/>
        <v>-52.787499799999999</v>
      </c>
      <c r="S4019" s="15">
        <f t="shared" si="690"/>
        <v>-1</v>
      </c>
      <c r="T4019">
        <v>0</v>
      </c>
      <c r="U4019" s="5" t="str">
        <f t="shared" si="691"/>
        <v>NA</v>
      </c>
      <c r="V4019" s="15">
        <f t="shared" si="692"/>
        <v>0</v>
      </c>
      <c r="W4019" s="15">
        <f t="shared" si="693"/>
        <v>0</v>
      </c>
      <c r="X4019" s="5">
        <f t="shared" si="694"/>
        <v>0</v>
      </c>
      <c r="Y4019" s="5">
        <f t="shared" si="695"/>
        <v>47.508749819999998</v>
      </c>
      <c r="Z4019" s="5">
        <f t="shared" si="696"/>
        <v>-55.426874789999999</v>
      </c>
      <c r="AA4019" s="5">
        <f t="shared" si="697"/>
        <v>5.2787499800000006</v>
      </c>
      <c r="AB4019" s="5">
        <f t="shared" si="698"/>
        <v>2.6393749900000003</v>
      </c>
    </row>
    <row r="4020" spans="1:28" x14ac:dyDescent="0.55000000000000004">
      <c r="A4020" s="3" t="s">
        <v>63</v>
      </c>
      <c r="B4020" s="3" t="s">
        <v>2097</v>
      </c>
      <c r="C4020" t="s">
        <v>31</v>
      </c>
      <c r="D4020" s="3" t="s">
        <v>36</v>
      </c>
      <c r="E4020" s="3" t="s">
        <v>36</v>
      </c>
      <c r="F4020" s="3" t="s">
        <v>35</v>
      </c>
      <c r="G4020" s="5">
        <v>8.75</v>
      </c>
      <c r="H4020">
        <v>45</v>
      </c>
      <c r="I4020" s="5">
        <v>52.837499812499999</v>
      </c>
      <c r="J4020" s="5">
        <v>1.1741666625</v>
      </c>
      <c r="K4020">
        <v>4583</v>
      </c>
      <c r="L4020" s="15">
        <v>9.8188959197032504E-3</v>
      </c>
      <c r="M4020" s="13">
        <v>2.4938031856862302</v>
      </c>
      <c r="N4020" s="15">
        <v>0</v>
      </c>
      <c r="O4020" s="5">
        <v>0</v>
      </c>
      <c r="P4020" s="5">
        <v>0</v>
      </c>
      <c r="Q4020" s="5">
        <f t="shared" si="688"/>
        <v>52.837499812499999</v>
      </c>
      <c r="R4020" s="5">
        <f t="shared" si="689"/>
        <v>-52.837499812499999</v>
      </c>
      <c r="S4020" s="15">
        <f t="shared" si="690"/>
        <v>-1</v>
      </c>
      <c r="T4020">
        <v>0</v>
      </c>
      <c r="U4020" s="5" t="str">
        <f t="shared" si="691"/>
        <v>NA</v>
      </c>
      <c r="V4020" s="15">
        <f t="shared" si="692"/>
        <v>0</v>
      </c>
      <c r="W4020" s="15">
        <f t="shared" si="693"/>
        <v>0</v>
      </c>
      <c r="X4020" s="5">
        <f t="shared" si="694"/>
        <v>0</v>
      </c>
      <c r="Y4020" s="5">
        <f t="shared" si="695"/>
        <v>47.553749831250002</v>
      </c>
      <c r="Z4020" s="5">
        <f t="shared" si="696"/>
        <v>-55.479374803125005</v>
      </c>
      <c r="AA4020" s="5">
        <f t="shared" si="697"/>
        <v>5.2837499812499971</v>
      </c>
      <c r="AB4020" s="5">
        <f t="shared" si="698"/>
        <v>2.6418749906250056</v>
      </c>
    </row>
    <row r="4021" spans="1:28" x14ac:dyDescent="0.55000000000000004">
      <c r="A4021" s="3" t="s">
        <v>63</v>
      </c>
      <c r="B4021" s="3" t="s">
        <v>6284</v>
      </c>
      <c r="C4021" t="s">
        <v>66</v>
      </c>
      <c r="D4021" s="3" t="s">
        <v>36</v>
      </c>
      <c r="E4021" s="3" t="s">
        <v>36</v>
      </c>
      <c r="F4021" s="3" t="s">
        <v>35</v>
      </c>
      <c r="G4021" s="5">
        <v>8.75</v>
      </c>
      <c r="H4021">
        <v>38</v>
      </c>
      <c r="I4021" s="5">
        <v>60.874999649999999</v>
      </c>
      <c r="J4021" s="5">
        <v>1.601973675</v>
      </c>
      <c r="K4021">
        <v>1674</v>
      </c>
      <c r="L4021" s="15">
        <v>2.2700119474313E-2</v>
      </c>
      <c r="M4021" s="13">
        <v>1.12915173237754</v>
      </c>
      <c r="N4021" s="15">
        <v>0</v>
      </c>
      <c r="O4021" s="5">
        <v>0</v>
      </c>
      <c r="P4021" s="5">
        <v>0</v>
      </c>
      <c r="Q4021" s="5">
        <f t="shared" si="688"/>
        <v>60.874999649999999</v>
      </c>
      <c r="R4021" s="5">
        <f t="shared" si="689"/>
        <v>-60.874999649999999</v>
      </c>
      <c r="S4021" s="15">
        <f t="shared" si="690"/>
        <v>-1</v>
      </c>
      <c r="T4021">
        <v>0</v>
      </c>
      <c r="U4021" s="5" t="str">
        <f t="shared" si="691"/>
        <v>NA</v>
      </c>
      <c r="V4021" s="15">
        <f t="shared" si="692"/>
        <v>0</v>
      </c>
      <c r="W4021" s="15">
        <f t="shared" si="693"/>
        <v>0</v>
      </c>
      <c r="X4021" s="5">
        <f t="shared" si="694"/>
        <v>0</v>
      </c>
      <c r="Y4021" s="5">
        <f t="shared" si="695"/>
        <v>54.787499685</v>
      </c>
      <c r="Z4021" s="5">
        <f t="shared" si="696"/>
        <v>-63.918749632500003</v>
      </c>
      <c r="AA4021" s="5">
        <f t="shared" si="697"/>
        <v>6.0874999649999992</v>
      </c>
      <c r="AB4021" s="5">
        <f t="shared" si="698"/>
        <v>3.0437499825000032</v>
      </c>
    </row>
    <row r="4022" spans="1:28" x14ac:dyDescent="0.55000000000000004">
      <c r="A4022" s="3" t="s">
        <v>63</v>
      </c>
      <c r="B4022" s="3" t="s">
        <v>499</v>
      </c>
      <c r="C4022" t="s">
        <v>31</v>
      </c>
      <c r="D4022" s="3" t="s">
        <v>36</v>
      </c>
      <c r="E4022" s="3" t="s">
        <v>36</v>
      </c>
      <c r="F4022" s="3" t="s">
        <v>35</v>
      </c>
      <c r="G4022" s="5">
        <v>8.75</v>
      </c>
      <c r="H4022">
        <v>109</v>
      </c>
      <c r="I4022" s="5">
        <v>72.562498999999988</v>
      </c>
      <c r="J4022" s="5">
        <v>0.66571099999999994</v>
      </c>
      <c r="K4022">
        <v>3354</v>
      </c>
      <c r="L4022" s="15">
        <v>3.2498509242695303E-2</v>
      </c>
      <c r="M4022" s="13">
        <v>2.7137745974955299</v>
      </c>
      <c r="N4022" s="15">
        <v>0</v>
      </c>
      <c r="O4022" s="5">
        <v>0</v>
      </c>
      <c r="P4022" s="5">
        <v>0</v>
      </c>
      <c r="Q4022" s="5">
        <f t="shared" si="688"/>
        <v>72.562498999999988</v>
      </c>
      <c r="R4022" s="5">
        <f t="shared" si="689"/>
        <v>-72.562498999999988</v>
      </c>
      <c r="S4022" s="15">
        <f t="shared" si="690"/>
        <v>-1</v>
      </c>
      <c r="T4022">
        <v>0</v>
      </c>
      <c r="U4022" s="5" t="str">
        <f t="shared" si="691"/>
        <v>NA</v>
      </c>
      <c r="V4022" s="15">
        <f t="shared" si="692"/>
        <v>0</v>
      </c>
      <c r="W4022" s="15">
        <f t="shared" si="693"/>
        <v>0</v>
      </c>
      <c r="X4022" s="5">
        <f t="shared" si="694"/>
        <v>0</v>
      </c>
      <c r="Y4022" s="5">
        <f t="shared" si="695"/>
        <v>65.306249099999988</v>
      </c>
      <c r="Z4022" s="5">
        <f t="shared" si="696"/>
        <v>-76.190623949999988</v>
      </c>
      <c r="AA4022" s="5">
        <f t="shared" si="697"/>
        <v>7.2562499000000003</v>
      </c>
      <c r="AB4022" s="5">
        <f t="shared" si="698"/>
        <v>3.6281249500000001</v>
      </c>
    </row>
    <row r="4023" spans="1:28" x14ac:dyDescent="0.55000000000000004">
      <c r="A4023" s="3" t="s">
        <v>63</v>
      </c>
      <c r="B4023" s="3" t="s">
        <v>6287</v>
      </c>
      <c r="C4023" t="s">
        <v>66</v>
      </c>
      <c r="D4023" s="3" t="s">
        <v>36</v>
      </c>
      <c r="E4023" s="3" t="s">
        <v>36</v>
      </c>
      <c r="F4023" s="3" t="s">
        <v>35</v>
      </c>
      <c r="G4023" s="5">
        <v>8.75</v>
      </c>
      <c r="H4023">
        <v>35</v>
      </c>
      <c r="I4023" s="5">
        <v>74.337499687499999</v>
      </c>
      <c r="J4023" s="5">
        <v>2.1239285625000002</v>
      </c>
      <c r="K4023">
        <v>2568</v>
      </c>
      <c r="L4023" s="15">
        <v>1.3629283489096599E-2</v>
      </c>
      <c r="M4023" s="13">
        <v>1.25058411214953</v>
      </c>
      <c r="N4023" s="15">
        <v>0</v>
      </c>
      <c r="O4023" s="5">
        <v>0</v>
      </c>
      <c r="P4023" s="5">
        <v>0</v>
      </c>
      <c r="Q4023" s="5">
        <f t="shared" si="688"/>
        <v>74.337499687499999</v>
      </c>
      <c r="R4023" s="5">
        <f t="shared" si="689"/>
        <v>-74.337499687499999</v>
      </c>
      <c r="S4023" s="15">
        <f t="shared" si="690"/>
        <v>-1</v>
      </c>
      <c r="T4023">
        <v>0</v>
      </c>
      <c r="U4023" s="5" t="str">
        <f t="shared" si="691"/>
        <v>NA</v>
      </c>
      <c r="V4023" s="15">
        <f t="shared" si="692"/>
        <v>0</v>
      </c>
      <c r="W4023" s="15">
        <f t="shared" si="693"/>
        <v>0</v>
      </c>
      <c r="X4023" s="5">
        <f t="shared" si="694"/>
        <v>0</v>
      </c>
      <c r="Y4023" s="5">
        <f t="shared" si="695"/>
        <v>66.903749718750007</v>
      </c>
      <c r="Z4023" s="5">
        <f t="shared" si="696"/>
        <v>-78.054374671874996</v>
      </c>
      <c r="AA4023" s="5">
        <f t="shared" si="697"/>
        <v>7.4337499687499928</v>
      </c>
      <c r="AB4023" s="5">
        <f t="shared" si="698"/>
        <v>3.7168749843749964</v>
      </c>
    </row>
    <row r="4024" spans="1:28" x14ac:dyDescent="0.55000000000000004">
      <c r="A4024" s="3" t="s">
        <v>63</v>
      </c>
      <c r="B4024" s="3" t="s">
        <v>6289</v>
      </c>
      <c r="C4024" t="s">
        <v>66</v>
      </c>
      <c r="D4024" s="3" t="s">
        <v>36</v>
      </c>
      <c r="E4024" s="3" t="s">
        <v>36</v>
      </c>
      <c r="F4024" s="3" t="s">
        <v>35</v>
      </c>
      <c r="G4024" s="5">
        <v>8.75</v>
      </c>
      <c r="H4024">
        <v>34</v>
      </c>
      <c r="I4024" s="5">
        <v>75.274999975</v>
      </c>
      <c r="J4024" s="5">
        <v>2.2139705875</v>
      </c>
      <c r="K4024">
        <v>12225</v>
      </c>
      <c r="L4024" s="15">
        <v>2.7811860940695297E-3</v>
      </c>
      <c r="M4024" s="13">
        <v>1.0749447852760701</v>
      </c>
      <c r="N4024" s="15">
        <v>0</v>
      </c>
      <c r="O4024" s="5">
        <v>0</v>
      </c>
      <c r="P4024" s="5">
        <v>0</v>
      </c>
      <c r="Q4024" s="5">
        <f t="shared" si="688"/>
        <v>75.274999975</v>
      </c>
      <c r="R4024" s="5">
        <f t="shared" si="689"/>
        <v>-75.274999975</v>
      </c>
      <c r="S4024" s="15">
        <f t="shared" si="690"/>
        <v>-1</v>
      </c>
      <c r="T4024">
        <v>0</v>
      </c>
      <c r="U4024" s="5" t="str">
        <f t="shared" si="691"/>
        <v>NA</v>
      </c>
      <c r="V4024" s="15">
        <f t="shared" si="692"/>
        <v>0</v>
      </c>
      <c r="W4024" s="15">
        <f t="shared" si="693"/>
        <v>0</v>
      </c>
      <c r="X4024" s="5">
        <f t="shared" si="694"/>
        <v>0</v>
      </c>
      <c r="Y4024" s="5">
        <f t="shared" si="695"/>
        <v>67.747499977499999</v>
      </c>
      <c r="Z4024" s="5">
        <f t="shared" si="696"/>
        <v>-79.038749973750001</v>
      </c>
      <c r="AA4024" s="5">
        <f t="shared" si="697"/>
        <v>7.5274999975000014</v>
      </c>
      <c r="AB4024" s="5">
        <f t="shared" si="698"/>
        <v>3.7637499987500007</v>
      </c>
    </row>
    <row r="4025" spans="1:28" x14ac:dyDescent="0.55000000000000004">
      <c r="A4025" s="3" t="s">
        <v>63</v>
      </c>
      <c r="B4025" s="3" t="s">
        <v>4697</v>
      </c>
      <c r="C4025" t="s">
        <v>66</v>
      </c>
      <c r="D4025" s="3" t="s">
        <v>36</v>
      </c>
      <c r="E4025" s="3" t="s">
        <v>36</v>
      </c>
      <c r="F4025" s="3" t="s">
        <v>35</v>
      </c>
      <c r="G4025" s="5">
        <v>8.75</v>
      </c>
      <c r="H4025">
        <v>134</v>
      </c>
      <c r="I4025" s="5">
        <v>78.349999324999999</v>
      </c>
      <c r="J4025" s="5">
        <v>0.58470148749999995</v>
      </c>
      <c r="K4025">
        <v>6070</v>
      </c>
      <c r="L4025" s="15">
        <v>2.20757825370675E-2</v>
      </c>
      <c r="M4025" s="13">
        <v>1.5974629324547001</v>
      </c>
      <c r="N4025" s="15">
        <v>0</v>
      </c>
      <c r="O4025" s="5">
        <v>0</v>
      </c>
      <c r="P4025" s="5">
        <v>0</v>
      </c>
      <c r="Q4025" s="5">
        <f t="shared" si="688"/>
        <v>78.349999324999999</v>
      </c>
      <c r="R4025" s="5">
        <f t="shared" si="689"/>
        <v>-78.349999324999999</v>
      </c>
      <c r="S4025" s="15">
        <f t="shared" si="690"/>
        <v>-1</v>
      </c>
      <c r="T4025">
        <v>0</v>
      </c>
      <c r="U4025" s="5" t="str">
        <f t="shared" si="691"/>
        <v>NA</v>
      </c>
      <c r="V4025" s="15">
        <f t="shared" si="692"/>
        <v>0</v>
      </c>
      <c r="W4025" s="15">
        <f t="shared" si="693"/>
        <v>0</v>
      </c>
      <c r="X4025" s="5">
        <f t="shared" si="694"/>
        <v>0</v>
      </c>
      <c r="Y4025" s="5">
        <f t="shared" si="695"/>
        <v>70.514999392500002</v>
      </c>
      <c r="Z4025" s="5">
        <f t="shared" si="696"/>
        <v>-82.267499291250004</v>
      </c>
      <c r="AA4025" s="5">
        <f t="shared" si="697"/>
        <v>7.834999932499997</v>
      </c>
      <c r="AB4025" s="5">
        <f t="shared" si="698"/>
        <v>3.9174999662500056</v>
      </c>
    </row>
    <row r="4026" spans="1:28" x14ac:dyDescent="0.55000000000000004">
      <c r="A4026" s="3" t="s">
        <v>63</v>
      </c>
      <c r="B4026" s="3" t="s">
        <v>6292</v>
      </c>
      <c r="C4026" t="s">
        <v>66</v>
      </c>
      <c r="D4026" s="3" t="s">
        <v>36</v>
      </c>
      <c r="E4026" s="3" t="s">
        <v>36</v>
      </c>
      <c r="F4026" s="3" t="s">
        <v>35</v>
      </c>
      <c r="G4026" s="5">
        <v>8.75</v>
      </c>
      <c r="H4026">
        <v>40</v>
      </c>
      <c r="I4026" s="5">
        <v>81.95</v>
      </c>
      <c r="J4026" s="5">
        <v>2.0487500000000001</v>
      </c>
      <c r="K4026">
        <v>1641</v>
      </c>
      <c r="L4026" s="15">
        <v>2.4375380865326E-2</v>
      </c>
      <c r="M4026" s="13">
        <v>1.27982937233394</v>
      </c>
      <c r="N4026" s="15">
        <v>0</v>
      </c>
      <c r="O4026" s="5">
        <v>0</v>
      </c>
      <c r="P4026" s="5">
        <v>0</v>
      </c>
      <c r="Q4026" s="5">
        <f t="shared" si="688"/>
        <v>81.95</v>
      </c>
      <c r="R4026" s="5">
        <f t="shared" si="689"/>
        <v>-81.95</v>
      </c>
      <c r="S4026" s="15">
        <f t="shared" si="690"/>
        <v>-1</v>
      </c>
      <c r="T4026">
        <v>0</v>
      </c>
      <c r="U4026" s="5" t="str">
        <f t="shared" si="691"/>
        <v>NA</v>
      </c>
      <c r="V4026" s="15">
        <f t="shared" si="692"/>
        <v>0</v>
      </c>
      <c r="W4026" s="15">
        <f t="shared" si="693"/>
        <v>0</v>
      </c>
      <c r="X4026" s="5">
        <f t="shared" si="694"/>
        <v>0</v>
      </c>
      <c r="Y4026" s="5">
        <f t="shared" si="695"/>
        <v>73.75500000000001</v>
      </c>
      <c r="Z4026" s="5">
        <f t="shared" si="696"/>
        <v>-86.047500000000014</v>
      </c>
      <c r="AA4026" s="5">
        <f t="shared" si="697"/>
        <v>8.1949999999999932</v>
      </c>
      <c r="AB4026" s="5">
        <f t="shared" si="698"/>
        <v>4.0975000000000108</v>
      </c>
    </row>
    <row r="4027" spans="1:28" x14ac:dyDescent="0.55000000000000004">
      <c r="A4027" s="3" t="s">
        <v>63</v>
      </c>
      <c r="B4027" s="3" t="s">
        <v>6294</v>
      </c>
      <c r="C4027" t="s">
        <v>66</v>
      </c>
      <c r="D4027" s="3" t="s">
        <v>36</v>
      </c>
      <c r="E4027" s="3" t="s">
        <v>36</v>
      </c>
      <c r="F4027" s="3" t="s">
        <v>35</v>
      </c>
      <c r="G4027" s="5">
        <v>8.75</v>
      </c>
      <c r="H4027">
        <v>33</v>
      </c>
      <c r="I4027" s="5">
        <v>83.199999712499988</v>
      </c>
      <c r="J4027" s="5">
        <v>2.5212121124999998</v>
      </c>
      <c r="K4027">
        <v>25024</v>
      </c>
      <c r="L4027" s="15">
        <v>1.31873401534527E-3</v>
      </c>
      <c r="M4027" s="13">
        <v>1.02155930306905</v>
      </c>
      <c r="N4027" s="15">
        <v>0</v>
      </c>
      <c r="O4027" s="5">
        <v>0</v>
      </c>
      <c r="P4027" s="5">
        <v>0</v>
      </c>
      <c r="Q4027" s="5">
        <f t="shared" si="688"/>
        <v>83.199999712499988</v>
      </c>
      <c r="R4027" s="5">
        <f t="shared" si="689"/>
        <v>-83.199999712499988</v>
      </c>
      <c r="S4027" s="15">
        <f t="shared" si="690"/>
        <v>-1</v>
      </c>
      <c r="T4027">
        <v>0</v>
      </c>
      <c r="U4027" s="5" t="str">
        <f t="shared" si="691"/>
        <v>NA</v>
      </c>
      <c r="V4027" s="15">
        <f t="shared" si="692"/>
        <v>0</v>
      </c>
      <c r="W4027" s="15">
        <f t="shared" si="693"/>
        <v>0</v>
      </c>
      <c r="X4027" s="5">
        <f t="shared" si="694"/>
        <v>0</v>
      </c>
      <c r="Y4027" s="5">
        <f t="shared" si="695"/>
        <v>74.879999741249989</v>
      </c>
      <c r="Z4027" s="5">
        <f t="shared" si="696"/>
        <v>-87.359999698124994</v>
      </c>
      <c r="AA4027" s="5">
        <f t="shared" si="697"/>
        <v>8.3199999712499988</v>
      </c>
      <c r="AB4027" s="5">
        <f t="shared" si="698"/>
        <v>4.1599999856250065</v>
      </c>
    </row>
    <row r="4028" spans="1:28" x14ac:dyDescent="0.55000000000000004">
      <c r="A4028" s="3" t="s">
        <v>63</v>
      </c>
      <c r="B4028" s="3" t="s">
        <v>6296</v>
      </c>
      <c r="C4028" t="s">
        <v>66</v>
      </c>
      <c r="D4028" s="3" t="s">
        <v>36</v>
      </c>
      <c r="E4028" s="3" t="s">
        <v>36</v>
      </c>
      <c r="F4028" s="3" t="s">
        <v>35</v>
      </c>
      <c r="G4028" s="5">
        <v>8.75</v>
      </c>
      <c r="H4028">
        <v>29</v>
      </c>
      <c r="I4028" s="5">
        <v>85.412499762500005</v>
      </c>
      <c r="J4028" s="5">
        <v>2.9452586125</v>
      </c>
      <c r="K4028">
        <v>1960</v>
      </c>
      <c r="L4028" s="15">
        <v>1.4795918367346901E-2</v>
      </c>
      <c r="M4028" s="13">
        <v>0.99653061224489803</v>
      </c>
      <c r="N4028" s="15">
        <v>0</v>
      </c>
      <c r="O4028" s="5">
        <v>0</v>
      </c>
      <c r="P4028" s="5">
        <v>0</v>
      </c>
      <c r="Q4028" s="5">
        <f t="shared" si="688"/>
        <v>85.412499762500005</v>
      </c>
      <c r="R4028" s="5">
        <f t="shared" si="689"/>
        <v>-85.412499762500005</v>
      </c>
      <c r="S4028" s="15">
        <f t="shared" si="690"/>
        <v>-1</v>
      </c>
      <c r="T4028">
        <v>0</v>
      </c>
      <c r="U4028" s="5" t="str">
        <f t="shared" si="691"/>
        <v>NA</v>
      </c>
      <c r="V4028" s="15">
        <f t="shared" si="692"/>
        <v>0</v>
      </c>
      <c r="W4028" s="15">
        <f t="shared" si="693"/>
        <v>0</v>
      </c>
      <c r="X4028" s="5">
        <f t="shared" si="694"/>
        <v>0</v>
      </c>
      <c r="Y4028" s="5">
        <f t="shared" si="695"/>
        <v>76.871249786250004</v>
      </c>
      <c r="Z4028" s="5">
        <f t="shared" si="696"/>
        <v>-89.683124750625012</v>
      </c>
      <c r="AA4028" s="5">
        <f t="shared" si="697"/>
        <v>8.5412499762500005</v>
      </c>
      <c r="AB4028" s="5">
        <f t="shared" si="698"/>
        <v>4.2706249881250073</v>
      </c>
    </row>
    <row r="4029" spans="1:28" x14ac:dyDescent="0.55000000000000004">
      <c r="A4029" s="3" t="s">
        <v>63</v>
      </c>
      <c r="B4029" s="3" t="s">
        <v>6298</v>
      </c>
      <c r="C4029" t="s">
        <v>66</v>
      </c>
      <c r="D4029" s="3" t="s">
        <v>36</v>
      </c>
      <c r="E4029" s="3" t="s">
        <v>36</v>
      </c>
      <c r="F4029" s="3" t="s">
        <v>35</v>
      </c>
      <c r="G4029" s="5">
        <v>8.75</v>
      </c>
      <c r="H4029">
        <v>111</v>
      </c>
      <c r="I4029" s="5">
        <v>98.912499600000004</v>
      </c>
      <c r="J4029" s="5">
        <v>0.8911036</v>
      </c>
      <c r="K4029">
        <v>19238</v>
      </c>
      <c r="L4029" s="15">
        <v>5.7698305437155597E-3</v>
      </c>
      <c r="M4029" s="13">
        <v>1.00158540388814</v>
      </c>
      <c r="N4029" s="15">
        <v>0</v>
      </c>
      <c r="O4029" s="5">
        <v>0</v>
      </c>
      <c r="P4029" s="5">
        <v>0</v>
      </c>
      <c r="Q4029" s="5">
        <f t="shared" si="688"/>
        <v>98.912499600000004</v>
      </c>
      <c r="R4029" s="5">
        <f t="shared" si="689"/>
        <v>-98.912499600000004</v>
      </c>
      <c r="S4029" s="15">
        <f t="shared" si="690"/>
        <v>-1</v>
      </c>
      <c r="T4029">
        <v>0</v>
      </c>
      <c r="U4029" s="5" t="str">
        <f t="shared" si="691"/>
        <v>NA</v>
      </c>
      <c r="V4029" s="15">
        <f t="shared" si="692"/>
        <v>0</v>
      </c>
      <c r="W4029" s="15">
        <f t="shared" si="693"/>
        <v>0</v>
      </c>
      <c r="X4029" s="5">
        <f t="shared" si="694"/>
        <v>0</v>
      </c>
      <c r="Y4029" s="5">
        <f t="shared" si="695"/>
        <v>89.021249640000008</v>
      </c>
      <c r="Z4029" s="5">
        <f t="shared" si="696"/>
        <v>-103.85812458000001</v>
      </c>
      <c r="AA4029" s="5">
        <f t="shared" si="697"/>
        <v>9.8912499599999961</v>
      </c>
      <c r="AB4029" s="5">
        <f t="shared" si="698"/>
        <v>4.9456249800000052</v>
      </c>
    </row>
    <row r="4030" spans="1:28" x14ac:dyDescent="0.55000000000000004">
      <c r="A4030" s="3" t="s">
        <v>63</v>
      </c>
      <c r="B4030" s="3" t="s">
        <v>6300</v>
      </c>
      <c r="C4030" t="s">
        <v>66</v>
      </c>
      <c r="D4030" s="3" t="s">
        <v>36</v>
      </c>
      <c r="E4030" s="3" t="s">
        <v>36</v>
      </c>
      <c r="F4030" s="3" t="s">
        <v>35</v>
      </c>
      <c r="G4030" s="5">
        <v>8.75</v>
      </c>
      <c r="H4030">
        <v>156</v>
      </c>
      <c r="I4030" s="5">
        <v>106.24999905</v>
      </c>
      <c r="J4030" s="5">
        <v>0.68108973750000001</v>
      </c>
      <c r="K4030">
        <v>6468</v>
      </c>
      <c r="L4030" s="15">
        <v>2.4118738404452701E-2</v>
      </c>
      <c r="M4030" s="13">
        <v>0.92520098948670404</v>
      </c>
      <c r="N4030" s="15">
        <v>0</v>
      </c>
      <c r="O4030" s="5">
        <v>0</v>
      </c>
      <c r="P4030" s="5">
        <v>0</v>
      </c>
      <c r="Q4030" s="5">
        <f t="shared" si="688"/>
        <v>106.24999905</v>
      </c>
      <c r="R4030" s="5">
        <f t="shared" si="689"/>
        <v>-106.24999905</v>
      </c>
      <c r="S4030" s="15">
        <f t="shared" si="690"/>
        <v>-1</v>
      </c>
      <c r="T4030">
        <v>0</v>
      </c>
      <c r="U4030" s="5" t="str">
        <f t="shared" si="691"/>
        <v>NA</v>
      </c>
      <c r="V4030" s="15">
        <f t="shared" si="692"/>
        <v>0</v>
      </c>
      <c r="W4030" s="15">
        <f t="shared" si="693"/>
        <v>0</v>
      </c>
      <c r="X4030" s="5">
        <f t="shared" si="694"/>
        <v>0</v>
      </c>
      <c r="Y4030" s="5">
        <f t="shared" si="695"/>
        <v>95.624999145000004</v>
      </c>
      <c r="Z4030" s="5">
        <f t="shared" si="696"/>
        <v>-111.5624990025</v>
      </c>
      <c r="AA4030" s="5">
        <f t="shared" si="697"/>
        <v>10.624999904999996</v>
      </c>
      <c r="AB4030" s="5">
        <f t="shared" si="698"/>
        <v>5.312499952500005</v>
      </c>
    </row>
    <row r="4031" spans="1:28" x14ac:dyDescent="0.55000000000000004">
      <c r="A4031" s="3" t="s">
        <v>63</v>
      </c>
      <c r="B4031" s="3" t="s">
        <v>2207</v>
      </c>
      <c r="C4031" t="s">
        <v>31</v>
      </c>
      <c r="D4031" s="3" t="s">
        <v>36</v>
      </c>
      <c r="E4031" s="3" t="s">
        <v>36</v>
      </c>
      <c r="F4031" s="3" t="s">
        <v>35</v>
      </c>
      <c r="G4031" s="5">
        <v>8.75</v>
      </c>
      <c r="H4031">
        <v>145</v>
      </c>
      <c r="I4031" s="5">
        <v>110.5124985625</v>
      </c>
      <c r="J4031" s="5">
        <v>0.76215516250000004</v>
      </c>
      <c r="K4031">
        <v>14097</v>
      </c>
      <c r="L4031" s="15">
        <v>1.02858764276087E-2</v>
      </c>
      <c r="M4031" s="13">
        <v>1.2626800028374801</v>
      </c>
      <c r="N4031" s="15">
        <v>0</v>
      </c>
      <c r="O4031" s="5">
        <v>0</v>
      </c>
      <c r="P4031" s="5">
        <v>0</v>
      </c>
      <c r="Q4031" s="5">
        <f t="shared" si="688"/>
        <v>110.5124985625</v>
      </c>
      <c r="R4031" s="5">
        <f t="shared" si="689"/>
        <v>-110.5124985625</v>
      </c>
      <c r="S4031" s="15">
        <f t="shared" si="690"/>
        <v>-1</v>
      </c>
      <c r="T4031">
        <v>0</v>
      </c>
      <c r="U4031" s="5" t="str">
        <f t="shared" si="691"/>
        <v>NA</v>
      </c>
      <c r="V4031" s="15">
        <f t="shared" si="692"/>
        <v>0</v>
      </c>
      <c r="W4031" s="15">
        <f t="shared" si="693"/>
        <v>0</v>
      </c>
      <c r="X4031" s="5">
        <f t="shared" si="694"/>
        <v>0</v>
      </c>
      <c r="Y4031" s="5">
        <f t="shared" si="695"/>
        <v>99.461248706250004</v>
      </c>
      <c r="Z4031" s="5">
        <f t="shared" si="696"/>
        <v>-116.038123490625</v>
      </c>
      <c r="AA4031" s="5">
        <f t="shared" si="697"/>
        <v>11.051249856249996</v>
      </c>
      <c r="AB4031" s="5">
        <f t="shared" si="698"/>
        <v>5.5256249281249978</v>
      </c>
    </row>
    <row r="4032" spans="1:28" x14ac:dyDescent="0.55000000000000004">
      <c r="A4032" s="3" t="s">
        <v>63</v>
      </c>
      <c r="B4032" s="3" t="s">
        <v>6303</v>
      </c>
      <c r="C4032" t="s">
        <v>66</v>
      </c>
      <c r="D4032" s="3" t="s">
        <v>36</v>
      </c>
      <c r="E4032" s="3" t="s">
        <v>36</v>
      </c>
      <c r="F4032" s="3" t="s">
        <v>35</v>
      </c>
      <c r="G4032" s="5">
        <v>8.75</v>
      </c>
      <c r="H4032">
        <v>112</v>
      </c>
      <c r="I4032" s="5">
        <v>110.98749900000001</v>
      </c>
      <c r="J4032" s="5">
        <v>0.99095981250000009</v>
      </c>
      <c r="K4032">
        <v>26008</v>
      </c>
      <c r="L4032" s="15">
        <v>4.30636727160874E-3</v>
      </c>
      <c r="M4032" s="13">
        <v>1.0014495539833901</v>
      </c>
      <c r="N4032" s="15">
        <v>0</v>
      </c>
      <c r="O4032" s="5">
        <v>0</v>
      </c>
      <c r="P4032" s="5">
        <v>0</v>
      </c>
      <c r="Q4032" s="5">
        <f t="shared" si="688"/>
        <v>110.98749900000001</v>
      </c>
      <c r="R4032" s="5">
        <f t="shared" si="689"/>
        <v>-110.98749900000001</v>
      </c>
      <c r="S4032" s="15">
        <f t="shared" si="690"/>
        <v>-1</v>
      </c>
      <c r="T4032">
        <v>0</v>
      </c>
      <c r="U4032" s="5" t="str">
        <f t="shared" si="691"/>
        <v>NA</v>
      </c>
      <c r="V4032" s="15">
        <f t="shared" si="692"/>
        <v>0</v>
      </c>
      <c r="W4032" s="15">
        <f t="shared" si="693"/>
        <v>0</v>
      </c>
      <c r="X4032" s="5">
        <f t="shared" si="694"/>
        <v>0</v>
      </c>
      <c r="Y4032" s="5">
        <f t="shared" si="695"/>
        <v>99.888749100000013</v>
      </c>
      <c r="Z4032" s="5">
        <f t="shared" si="696"/>
        <v>-116.53687395000001</v>
      </c>
      <c r="AA4032" s="5">
        <f t="shared" si="697"/>
        <v>11.098749900000001</v>
      </c>
      <c r="AB4032" s="5">
        <f t="shared" si="698"/>
        <v>5.5493749500000007</v>
      </c>
    </row>
    <row r="4033" spans="1:28" x14ac:dyDescent="0.55000000000000004">
      <c r="A4033" s="3" t="s">
        <v>63</v>
      </c>
      <c r="B4033" s="3" t="s">
        <v>6305</v>
      </c>
      <c r="C4033" t="s">
        <v>66</v>
      </c>
      <c r="D4033" s="3" t="s">
        <v>36</v>
      </c>
      <c r="E4033" s="3" t="s">
        <v>36</v>
      </c>
      <c r="F4033" s="3" t="s">
        <v>35</v>
      </c>
      <c r="G4033" s="5">
        <v>8.75</v>
      </c>
      <c r="H4033">
        <v>115</v>
      </c>
      <c r="I4033" s="5">
        <v>122.03749974999999</v>
      </c>
      <c r="J4033" s="5">
        <v>1.0611956499999999</v>
      </c>
      <c r="K4033">
        <v>25923</v>
      </c>
      <c r="L4033" s="15">
        <v>4.4362149442579903E-3</v>
      </c>
      <c r="M4033" s="13">
        <v>1.0122593835589999</v>
      </c>
      <c r="N4033" s="15">
        <v>0</v>
      </c>
      <c r="O4033" s="5">
        <v>0</v>
      </c>
      <c r="P4033" s="5">
        <v>0</v>
      </c>
      <c r="Q4033" s="5">
        <f t="shared" si="688"/>
        <v>122.03749974999999</v>
      </c>
      <c r="R4033" s="5">
        <f t="shared" si="689"/>
        <v>-122.03749974999999</v>
      </c>
      <c r="S4033" s="15">
        <f t="shared" si="690"/>
        <v>-1</v>
      </c>
      <c r="T4033">
        <v>0</v>
      </c>
      <c r="U4033" s="5" t="str">
        <f t="shared" si="691"/>
        <v>NA</v>
      </c>
      <c r="V4033" s="15">
        <f t="shared" si="692"/>
        <v>0</v>
      </c>
      <c r="W4033" s="15">
        <f t="shared" si="693"/>
        <v>0</v>
      </c>
      <c r="X4033" s="5">
        <f t="shared" si="694"/>
        <v>0</v>
      </c>
      <c r="Y4033" s="5">
        <f t="shared" si="695"/>
        <v>109.833749775</v>
      </c>
      <c r="Z4033" s="5">
        <f t="shared" si="696"/>
        <v>-128.13937473749999</v>
      </c>
      <c r="AA4033" s="5">
        <f t="shared" si="697"/>
        <v>12.203749974999994</v>
      </c>
      <c r="AB4033" s="5">
        <f t="shared" si="698"/>
        <v>6.1018749874999969</v>
      </c>
    </row>
    <row r="4034" spans="1:28" x14ac:dyDescent="0.55000000000000004">
      <c r="A4034" s="3" t="s">
        <v>63</v>
      </c>
      <c r="B4034" s="3" t="s">
        <v>6307</v>
      </c>
      <c r="C4034" t="s">
        <v>66</v>
      </c>
      <c r="D4034" s="3" t="s">
        <v>36</v>
      </c>
      <c r="E4034" s="3" t="s">
        <v>36</v>
      </c>
      <c r="F4034" s="3" t="s">
        <v>35</v>
      </c>
      <c r="G4034" s="5">
        <v>8.75</v>
      </c>
      <c r="H4034">
        <v>54</v>
      </c>
      <c r="I4034" s="5">
        <v>128.5499997</v>
      </c>
      <c r="J4034" s="5">
        <v>2.38055555</v>
      </c>
      <c r="K4034">
        <v>11172</v>
      </c>
      <c r="L4034" s="15">
        <v>4.8335123523093404E-3</v>
      </c>
      <c r="M4034" s="13">
        <v>0.97858933046903007</v>
      </c>
      <c r="N4034" s="15">
        <v>0</v>
      </c>
      <c r="O4034" s="5">
        <v>0</v>
      </c>
      <c r="P4034" s="5">
        <v>0</v>
      </c>
      <c r="Q4034" s="5">
        <f t="shared" ref="Q4034:Q4097" si="699">I4034</f>
        <v>128.5499997</v>
      </c>
      <c r="R4034" s="5">
        <f t="shared" ref="R4034:R4097" si="700">P4034-Q4034</f>
        <v>-128.5499997</v>
      </c>
      <c r="S4034" s="15">
        <f t="shared" ref="S4034:S4097" si="701">IF(Q4034=0,0,(P4034-Q4034)/Q4034)</f>
        <v>-1</v>
      </c>
      <c r="T4034">
        <v>0</v>
      </c>
      <c r="U4034" s="5" t="str">
        <f t="shared" ref="U4034:U4097" si="702">IF(T4034=0,"NA",P4034/T4034)</f>
        <v>NA</v>
      </c>
      <c r="V4034" s="15">
        <f t="shared" si="692"/>
        <v>0</v>
      </c>
      <c r="W4034" s="15">
        <f t="shared" si="693"/>
        <v>0</v>
      </c>
      <c r="X4034" s="5">
        <f t="shared" si="694"/>
        <v>0</v>
      </c>
      <c r="Y4034" s="5">
        <f t="shared" si="695"/>
        <v>115.69499973000001</v>
      </c>
      <c r="Z4034" s="5">
        <f t="shared" si="696"/>
        <v>-134.977499685</v>
      </c>
      <c r="AA4034" s="5">
        <f t="shared" si="697"/>
        <v>12.854999969999994</v>
      </c>
      <c r="AB4034" s="5">
        <f t="shared" si="698"/>
        <v>6.4274999849999972</v>
      </c>
    </row>
    <row r="4035" spans="1:28" x14ac:dyDescent="0.55000000000000004">
      <c r="A4035" s="3" t="s">
        <v>63</v>
      </c>
      <c r="B4035" s="3" t="s">
        <v>6309</v>
      </c>
      <c r="C4035" t="s">
        <v>66</v>
      </c>
      <c r="D4035" s="3" t="s">
        <v>36</v>
      </c>
      <c r="E4035" s="3" t="s">
        <v>36</v>
      </c>
      <c r="F4035" s="3" t="s">
        <v>35</v>
      </c>
      <c r="G4035" s="5">
        <v>8.75</v>
      </c>
      <c r="H4035">
        <v>94</v>
      </c>
      <c r="I4035" s="5">
        <v>133.88749940000002</v>
      </c>
      <c r="J4035" s="5">
        <v>1.4243351000000002</v>
      </c>
      <c r="K4035">
        <v>14731</v>
      </c>
      <c r="L4035" s="15">
        <v>6.381101079356459E-3</v>
      </c>
      <c r="M4035" s="13">
        <v>1.0208471929943701</v>
      </c>
      <c r="N4035" s="15">
        <v>0</v>
      </c>
      <c r="O4035" s="5">
        <v>0</v>
      </c>
      <c r="P4035" s="5">
        <v>0</v>
      </c>
      <c r="Q4035" s="5">
        <f t="shared" si="699"/>
        <v>133.88749940000002</v>
      </c>
      <c r="R4035" s="5">
        <f t="shared" si="700"/>
        <v>-133.88749940000002</v>
      </c>
      <c r="S4035" s="15">
        <f t="shared" si="701"/>
        <v>-1</v>
      </c>
      <c r="T4035">
        <v>0</v>
      </c>
      <c r="U4035" s="5" t="str">
        <f t="shared" si="702"/>
        <v>NA</v>
      </c>
      <c r="V4035" s="15">
        <f t="shared" ref="V4035:V4098" si="703">(L4035*N4035)</f>
        <v>0</v>
      </c>
      <c r="W4035" s="15">
        <f t="shared" ref="W4035:W4098" si="704">IF(P4035=0,0,R4035/P4035)</f>
        <v>0</v>
      </c>
      <c r="X4035" s="5">
        <f t="shared" ref="X4035:X4098" si="705">IF(T4035=0,0,Q4035/T4035)</f>
        <v>0</v>
      </c>
      <c r="Y4035" s="5">
        <f t="shared" ref="Y4035:Y4098" si="706">Q4035*0.9</f>
        <v>120.49874946000003</v>
      </c>
      <c r="Z4035" s="5">
        <f t="shared" ref="Z4035:Z4098" si="707">R4035*1.05</f>
        <v>-140.58187437000004</v>
      </c>
      <c r="AA4035" s="5">
        <f t="shared" ref="AA4035:AA4098" si="708">Q4035-Y4035</f>
        <v>13.388749939999997</v>
      </c>
      <c r="AB4035" s="5">
        <f t="shared" ref="AB4035:AB4098" si="709">R4035-Z4035</f>
        <v>6.6943749700000126</v>
      </c>
    </row>
    <row r="4036" spans="1:28" x14ac:dyDescent="0.55000000000000004">
      <c r="A4036" s="3" t="s">
        <v>63</v>
      </c>
      <c r="B4036" s="3" t="s">
        <v>169</v>
      </c>
      <c r="C4036" t="s">
        <v>66</v>
      </c>
      <c r="D4036" s="3" t="s">
        <v>36</v>
      </c>
      <c r="E4036" s="3" t="s">
        <v>36</v>
      </c>
      <c r="F4036" s="3" t="s">
        <v>35</v>
      </c>
      <c r="G4036" s="5">
        <v>8.75</v>
      </c>
      <c r="H4036">
        <v>44</v>
      </c>
      <c r="I4036" s="5">
        <v>139.52499990000001</v>
      </c>
      <c r="J4036" s="5">
        <v>3.1710227250000003</v>
      </c>
      <c r="K4036">
        <v>3677</v>
      </c>
      <c r="L4036" s="15">
        <v>1.1966276856132701E-2</v>
      </c>
      <c r="M4036" s="13">
        <v>1.03312483002448</v>
      </c>
      <c r="N4036" s="15">
        <v>0</v>
      </c>
      <c r="O4036" s="5">
        <v>0</v>
      </c>
      <c r="P4036" s="5">
        <v>0</v>
      </c>
      <c r="Q4036" s="5">
        <f t="shared" si="699"/>
        <v>139.52499990000001</v>
      </c>
      <c r="R4036" s="5">
        <f t="shared" si="700"/>
        <v>-139.52499990000001</v>
      </c>
      <c r="S4036" s="15">
        <f t="shared" si="701"/>
        <v>-1</v>
      </c>
      <c r="T4036">
        <v>0</v>
      </c>
      <c r="U4036" s="5" t="str">
        <f t="shared" si="702"/>
        <v>NA</v>
      </c>
      <c r="V4036" s="15">
        <f t="shared" si="703"/>
        <v>0</v>
      </c>
      <c r="W4036" s="15">
        <f t="shared" si="704"/>
        <v>0</v>
      </c>
      <c r="X4036" s="5">
        <f t="shared" si="705"/>
        <v>0</v>
      </c>
      <c r="Y4036" s="5">
        <f t="shared" si="706"/>
        <v>125.57249991000002</v>
      </c>
      <c r="Z4036" s="5">
        <f t="shared" si="707"/>
        <v>-146.50124989500003</v>
      </c>
      <c r="AA4036" s="5">
        <f t="shared" si="708"/>
        <v>13.952499989999993</v>
      </c>
      <c r="AB4036" s="5">
        <f t="shared" si="709"/>
        <v>6.9762499950000176</v>
      </c>
    </row>
    <row r="4037" spans="1:28" x14ac:dyDescent="0.55000000000000004">
      <c r="A4037" s="3" t="s">
        <v>63</v>
      </c>
      <c r="B4037" s="3" t="s">
        <v>6312</v>
      </c>
      <c r="C4037" t="s">
        <v>66</v>
      </c>
      <c r="D4037" s="3" t="s">
        <v>36</v>
      </c>
      <c r="E4037" s="3" t="s">
        <v>36</v>
      </c>
      <c r="F4037" s="3" t="s">
        <v>35</v>
      </c>
      <c r="G4037" s="5">
        <v>8.75</v>
      </c>
      <c r="H4037">
        <v>161</v>
      </c>
      <c r="I4037" s="5">
        <v>154.43749912499999</v>
      </c>
      <c r="J4037" s="5">
        <v>0.95923912499999997</v>
      </c>
      <c r="K4037">
        <v>6930</v>
      </c>
      <c r="L4037" s="15">
        <v>2.3232323232323202E-2</v>
      </c>
      <c r="M4037" s="13">
        <v>0.96363636363636407</v>
      </c>
      <c r="N4037" s="15">
        <v>0</v>
      </c>
      <c r="O4037" s="5">
        <v>0</v>
      </c>
      <c r="P4037" s="5">
        <v>0</v>
      </c>
      <c r="Q4037" s="5">
        <f t="shared" si="699"/>
        <v>154.43749912499999</v>
      </c>
      <c r="R4037" s="5">
        <f t="shared" si="700"/>
        <v>-154.43749912499999</v>
      </c>
      <c r="S4037" s="15">
        <f t="shared" si="701"/>
        <v>-1</v>
      </c>
      <c r="T4037">
        <v>0</v>
      </c>
      <c r="U4037" s="5" t="str">
        <f t="shared" si="702"/>
        <v>NA</v>
      </c>
      <c r="V4037" s="15">
        <f t="shared" si="703"/>
        <v>0</v>
      </c>
      <c r="W4037" s="15">
        <f t="shared" si="704"/>
        <v>0</v>
      </c>
      <c r="X4037" s="5">
        <f t="shared" si="705"/>
        <v>0</v>
      </c>
      <c r="Y4037" s="5">
        <f t="shared" si="706"/>
        <v>138.99374921250001</v>
      </c>
      <c r="Z4037" s="5">
        <f t="shared" si="707"/>
        <v>-162.15937408125001</v>
      </c>
      <c r="AA4037" s="5">
        <f t="shared" si="708"/>
        <v>15.443749912499982</v>
      </c>
      <c r="AB4037" s="5">
        <f t="shared" si="709"/>
        <v>7.7218749562500193</v>
      </c>
    </row>
    <row r="4038" spans="1:28" x14ac:dyDescent="0.55000000000000004">
      <c r="A4038" s="3" t="s">
        <v>63</v>
      </c>
      <c r="B4038" s="3" t="s">
        <v>6314</v>
      </c>
      <c r="C4038" t="s">
        <v>66</v>
      </c>
      <c r="D4038" s="3" t="s">
        <v>36</v>
      </c>
      <c r="E4038" s="3" t="s">
        <v>36</v>
      </c>
      <c r="F4038" s="3" t="s">
        <v>35</v>
      </c>
      <c r="G4038" s="5">
        <v>8.75</v>
      </c>
      <c r="H4038">
        <v>47</v>
      </c>
      <c r="I4038" s="5">
        <v>156.43749956249999</v>
      </c>
      <c r="J4038" s="5">
        <v>3.3284574375</v>
      </c>
      <c r="K4038">
        <v>2389</v>
      </c>
      <c r="L4038" s="15">
        <v>1.9673503557973999E-2</v>
      </c>
      <c r="M4038" s="13">
        <v>1.0276684805357901</v>
      </c>
      <c r="N4038" s="15">
        <v>0</v>
      </c>
      <c r="O4038" s="5">
        <v>0</v>
      </c>
      <c r="P4038" s="5">
        <v>0</v>
      </c>
      <c r="Q4038" s="5">
        <f t="shared" si="699"/>
        <v>156.43749956249999</v>
      </c>
      <c r="R4038" s="5">
        <f t="shared" si="700"/>
        <v>-156.43749956249999</v>
      </c>
      <c r="S4038" s="15">
        <f t="shared" si="701"/>
        <v>-1</v>
      </c>
      <c r="T4038">
        <v>0</v>
      </c>
      <c r="U4038" s="5" t="str">
        <f t="shared" si="702"/>
        <v>NA</v>
      </c>
      <c r="V4038" s="15">
        <f t="shared" si="703"/>
        <v>0</v>
      </c>
      <c r="W4038" s="15">
        <f t="shared" si="704"/>
        <v>0</v>
      </c>
      <c r="X4038" s="5">
        <f t="shared" si="705"/>
        <v>0</v>
      </c>
      <c r="Y4038" s="5">
        <f t="shared" si="706"/>
        <v>140.79374960625</v>
      </c>
      <c r="Z4038" s="5">
        <f t="shared" si="707"/>
        <v>-164.259374540625</v>
      </c>
      <c r="AA4038" s="5">
        <f t="shared" si="708"/>
        <v>15.643749956249991</v>
      </c>
      <c r="AB4038" s="5">
        <f t="shared" si="709"/>
        <v>7.8218749781250096</v>
      </c>
    </row>
    <row r="4039" spans="1:28" x14ac:dyDescent="0.55000000000000004">
      <c r="A4039" s="3" t="s">
        <v>63</v>
      </c>
      <c r="B4039" s="3" t="s">
        <v>6316</v>
      </c>
      <c r="C4039" t="s">
        <v>66</v>
      </c>
      <c r="D4039" s="3" t="s">
        <v>36</v>
      </c>
      <c r="E4039" s="3" t="s">
        <v>36</v>
      </c>
      <c r="F4039" s="3" t="s">
        <v>35</v>
      </c>
      <c r="G4039" s="5">
        <v>8.75</v>
      </c>
      <c r="H4039">
        <v>100</v>
      </c>
      <c r="I4039" s="5">
        <v>172.83750000000001</v>
      </c>
      <c r="J4039" s="5">
        <v>1.728375</v>
      </c>
      <c r="K4039">
        <v>27135</v>
      </c>
      <c r="L4039" s="15">
        <v>3.6852773171181098E-3</v>
      </c>
      <c r="M4039" s="13">
        <v>1.0043154597383499</v>
      </c>
      <c r="N4039" s="15">
        <v>0</v>
      </c>
      <c r="O4039" s="5">
        <v>0</v>
      </c>
      <c r="P4039" s="5">
        <v>0</v>
      </c>
      <c r="Q4039" s="5">
        <f t="shared" si="699"/>
        <v>172.83750000000001</v>
      </c>
      <c r="R4039" s="5">
        <f t="shared" si="700"/>
        <v>-172.83750000000001</v>
      </c>
      <c r="S4039" s="15">
        <f t="shared" si="701"/>
        <v>-1</v>
      </c>
      <c r="T4039">
        <v>0</v>
      </c>
      <c r="U4039" s="5" t="str">
        <f t="shared" si="702"/>
        <v>NA</v>
      </c>
      <c r="V4039" s="15">
        <f t="shared" si="703"/>
        <v>0</v>
      </c>
      <c r="W4039" s="15">
        <f t="shared" si="704"/>
        <v>0</v>
      </c>
      <c r="X4039" s="5">
        <f t="shared" si="705"/>
        <v>0</v>
      </c>
      <c r="Y4039" s="5">
        <f t="shared" si="706"/>
        <v>155.55375000000001</v>
      </c>
      <c r="Z4039" s="5">
        <f t="shared" si="707"/>
        <v>-181.479375</v>
      </c>
      <c r="AA4039" s="5">
        <f t="shared" si="708"/>
        <v>17.283749999999998</v>
      </c>
      <c r="AB4039" s="5">
        <f t="shared" si="709"/>
        <v>8.6418749999999989</v>
      </c>
    </row>
    <row r="4040" spans="1:28" x14ac:dyDescent="0.55000000000000004">
      <c r="A4040" s="3" t="s">
        <v>63</v>
      </c>
      <c r="B4040" s="3" t="s">
        <v>6318</v>
      </c>
      <c r="C4040" t="s">
        <v>66</v>
      </c>
      <c r="D4040" s="3" t="s">
        <v>36</v>
      </c>
      <c r="E4040" s="3" t="s">
        <v>36</v>
      </c>
      <c r="F4040" s="3" t="s">
        <v>35</v>
      </c>
      <c r="G4040" s="5">
        <v>8.75</v>
      </c>
      <c r="H4040">
        <v>166</v>
      </c>
      <c r="I4040" s="5">
        <v>175.13749905</v>
      </c>
      <c r="J4040" s="5">
        <v>1.0550451750000001</v>
      </c>
      <c r="K4040">
        <v>30208</v>
      </c>
      <c r="L4040" s="15">
        <v>5.4952330508474603E-3</v>
      </c>
      <c r="M4040" s="13">
        <v>1</v>
      </c>
      <c r="N4040" s="15">
        <v>0</v>
      </c>
      <c r="O4040" s="5">
        <v>0</v>
      </c>
      <c r="P4040" s="5">
        <v>0</v>
      </c>
      <c r="Q4040" s="5">
        <f t="shared" si="699"/>
        <v>175.13749905</v>
      </c>
      <c r="R4040" s="5">
        <f t="shared" si="700"/>
        <v>-175.13749905</v>
      </c>
      <c r="S4040" s="15">
        <f t="shared" si="701"/>
        <v>-1</v>
      </c>
      <c r="T4040">
        <v>0</v>
      </c>
      <c r="U4040" s="5" t="str">
        <f t="shared" si="702"/>
        <v>NA</v>
      </c>
      <c r="V4040" s="15">
        <f t="shared" si="703"/>
        <v>0</v>
      </c>
      <c r="W4040" s="15">
        <f t="shared" si="704"/>
        <v>0</v>
      </c>
      <c r="X4040" s="5">
        <f t="shared" si="705"/>
        <v>0</v>
      </c>
      <c r="Y4040" s="5">
        <f t="shared" si="706"/>
        <v>157.62374914500001</v>
      </c>
      <c r="Z4040" s="5">
        <f t="shared" si="707"/>
        <v>-183.8943740025</v>
      </c>
      <c r="AA4040" s="5">
        <f t="shared" si="708"/>
        <v>17.513749904999997</v>
      </c>
      <c r="AB4040" s="5">
        <f t="shared" si="709"/>
        <v>8.7568749524999987</v>
      </c>
    </row>
    <row r="4041" spans="1:28" x14ac:dyDescent="0.55000000000000004">
      <c r="A4041" s="3" t="s">
        <v>63</v>
      </c>
      <c r="B4041" s="3" t="s">
        <v>6320</v>
      </c>
      <c r="C4041" t="s">
        <v>66</v>
      </c>
      <c r="D4041" s="3" t="s">
        <v>36</v>
      </c>
      <c r="E4041" s="3" t="s">
        <v>36</v>
      </c>
      <c r="F4041" s="3" t="s">
        <v>35</v>
      </c>
      <c r="G4041" s="5">
        <v>8.75</v>
      </c>
      <c r="H4041">
        <v>126</v>
      </c>
      <c r="I4041" s="5">
        <v>183.274999425</v>
      </c>
      <c r="J4041" s="5">
        <v>1.4545634875</v>
      </c>
      <c r="K4041">
        <v>35121</v>
      </c>
      <c r="L4041" s="15">
        <v>3.5875971640898594E-3</v>
      </c>
      <c r="M4041" s="13">
        <v>1.0044417869650599</v>
      </c>
      <c r="N4041" s="15">
        <v>0</v>
      </c>
      <c r="O4041" s="5">
        <v>0</v>
      </c>
      <c r="P4041" s="5">
        <v>0</v>
      </c>
      <c r="Q4041" s="5">
        <f t="shared" si="699"/>
        <v>183.274999425</v>
      </c>
      <c r="R4041" s="5">
        <f t="shared" si="700"/>
        <v>-183.274999425</v>
      </c>
      <c r="S4041" s="15">
        <f t="shared" si="701"/>
        <v>-1</v>
      </c>
      <c r="T4041">
        <v>0</v>
      </c>
      <c r="U4041" s="5" t="str">
        <f t="shared" si="702"/>
        <v>NA</v>
      </c>
      <c r="V4041" s="15">
        <f t="shared" si="703"/>
        <v>0</v>
      </c>
      <c r="W4041" s="15">
        <f t="shared" si="704"/>
        <v>0</v>
      </c>
      <c r="X4041" s="5">
        <f t="shared" si="705"/>
        <v>0</v>
      </c>
      <c r="Y4041" s="5">
        <f t="shared" si="706"/>
        <v>164.94749948250001</v>
      </c>
      <c r="Z4041" s="5">
        <f t="shared" si="707"/>
        <v>-192.43874939625002</v>
      </c>
      <c r="AA4041" s="5">
        <f t="shared" si="708"/>
        <v>18.327499942499998</v>
      </c>
      <c r="AB4041" s="5">
        <f t="shared" si="709"/>
        <v>9.163749971250013</v>
      </c>
    </row>
    <row r="4042" spans="1:28" x14ac:dyDescent="0.55000000000000004">
      <c r="A4042" s="3" t="s">
        <v>63</v>
      </c>
      <c r="B4042" s="3" t="s">
        <v>6322</v>
      </c>
      <c r="C4042" t="s">
        <v>66</v>
      </c>
      <c r="D4042" s="3" t="s">
        <v>36</v>
      </c>
      <c r="E4042" s="3" t="s">
        <v>36</v>
      </c>
      <c r="F4042" s="3" t="s">
        <v>35</v>
      </c>
      <c r="G4042" s="5">
        <v>8.75</v>
      </c>
      <c r="H4042">
        <v>305</v>
      </c>
      <c r="I4042" s="5">
        <v>198.71249818750002</v>
      </c>
      <c r="J4042" s="5">
        <v>0.65151638750000007</v>
      </c>
      <c r="K4042">
        <v>66334</v>
      </c>
      <c r="L4042" s="15">
        <v>4.5979437392588999E-3</v>
      </c>
      <c r="M4042" s="13">
        <v>1</v>
      </c>
      <c r="N4042" s="15">
        <v>0</v>
      </c>
      <c r="O4042" s="5">
        <v>0</v>
      </c>
      <c r="P4042" s="5">
        <v>0</v>
      </c>
      <c r="Q4042" s="5">
        <f t="shared" si="699"/>
        <v>198.71249818750002</v>
      </c>
      <c r="R4042" s="5">
        <f t="shared" si="700"/>
        <v>-198.71249818750002</v>
      </c>
      <c r="S4042" s="15">
        <f t="shared" si="701"/>
        <v>-1</v>
      </c>
      <c r="T4042">
        <v>0</v>
      </c>
      <c r="U4042" s="5" t="str">
        <f t="shared" si="702"/>
        <v>NA</v>
      </c>
      <c r="V4042" s="15">
        <f t="shared" si="703"/>
        <v>0</v>
      </c>
      <c r="W4042" s="15">
        <f t="shared" si="704"/>
        <v>0</v>
      </c>
      <c r="X4042" s="5">
        <f t="shared" si="705"/>
        <v>0</v>
      </c>
      <c r="Y4042" s="5">
        <f t="shared" si="706"/>
        <v>178.84124836875003</v>
      </c>
      <c r="Z4042" s="5">
        <f t="shared" si="707"/>
        <v>-208.64812309687503</v>
      </c>
      <c r="AA4042" s="5">
        <f t="shared" si="708"/>
        <v>19.871249818749988</v>
      </c>
      <c r="AB4042" s="5">
        <f t="shared" si="709"/>
        <v>9.935624909375008</v>
      </c>
    </row>
    <row r="4043" spans="1:28" x14ac:dyDescent="0.55000000000000004">
      <c r="A4043" s="3" t="s">
        <v>63</v>
      </c>
      <c r="B4043" s="3" t="s">
        <v>2283</v>
      </c>
      <c r="C4043" t="s">
        <v>31</v>
      </c>
      <c r="D4043" s="3" t="s">
        <v>36</v>
      </c>
      <c r="E4043" s="3" t="s">
        <v>36</v>
      </c>
      <c r="F4043" s="3" t="s">
        <v>35</v>
      </c>
      <c r="G4043" s="5">
        <v>8.75</v>
      </c>
      <c r="H4043">
        <v>270</v>
      </c>
      <c r="I4043" s="5">
        <v>274.84999987499998</v>
      </c>
      <c r="J4043" s="5">
        <v>1.0179629625</v>
      </c>
      <c r="K4043">
        <v>44365</v>
      </c>
      <c r="L4043" s="15">
        <v>6.0858785078327492E-3</v>
      </c>
      <c r="M4043" s="13">
        <v>2.48370111574439</v>
      </c>
      <c r="N4043" s="15">
        <v>0</v>
      </c>
      <c r="O4043" s="5">
        <v>0</v>
      </c>
      <c r="P4043" s="5">
        <v>0</v>
      </c>
      <c r="Q4043" s="5">
        <f t="shared" si="699"/>
        <v>274.84999987499998</v>
      </c>
      <c r="R4043" s="5">
        <f t="shared" si="700"/>
        <v>-274.84999987499998</v>
      </c>
      <c r="S4043" s="15">
        <f t="shared" si="701"/>
        <v>-1</v>
      </c>
      <c r="T4043">
        <v>0</v>
      </c>
      <c r="U4043" s="5" t="str">
        <f t="shared" si="702"/>
        <v>NA</v>
      </c>
      <c r="V4043" s="15">
        <f t="shared" si="703"/>
        <v>0</v>
      </c>
      <c r="W4043" s="15">
        <f t="shared" si="704"/>
        <v>0</v>
      </c>
      <c r="X4043" s="5">
        <f t="shared" si="705"/>
        <v>0</v>
      </c>
      <c r="Y4043" s="5">
        <f t="shared" si="706"/>
        <v>247.36499988749998</v>
      </c>
      <c r="Z4043" s="5">
        <f t="shared" si="707"/>
        <v>-288.59249986875</v>
      </c>
      <c r="AA4043" s="5">
        <f t="shared" si="708"/>
        <v>27.484999987500004</v>
      </c>
      <c r="AB4043" s="5">
        <f t="shared" si="709"/>
        <v>13.742499993750016</v>
      </c>
    </row>
    <row r="4044" spans="1:28" x14ac:dyDescent="0.55000000000000004">
      <c r="A4044" s="3" t="s">
        <v>79</v>
      </c>
      <c r="B4044" s="3" t="s">
        <v>6325</v>
      </c>
      <c r="C4044" t="s">
        <v>66</v>
      </c>
      <c r="D4044" s="3" t="s">
        <v>36</v>
      </c>
      <c r="E4044" s="3" t="s">
        <v>36</v>
      </c>
      <c r="F4044" s="3" t="s">
        <v>77</v>
      </c>
      <c r="G4044" s="5">
        <v>8.75</v>
      </c>
      <c r="H4044">
        <v>3</v>
      </c>
      <c r="I4044" s="5">
        <v>0.42499998749999995</v>
      </c>
      <c r="J4044" s="5">
        <v>0.14166666249999998</v>
      </c>
      <c r="K4044">
        <v>44</v>
      </c>
      <c r="L4044" s="15">
        <v>6.8181818181818205E-2</v>
      </c>
      <c r="M4044" s="13">
        <v>1.4318181818181801</v>
      </c>
      <c r="N4044" s="15">
        <v>0</v>
      </c>
      <c r="O4044" s="5">
        <v>0</v>
      </c>
      <c r="P4044" s="5">
        <v>0</v>
      </c>
      <c r="Q4044" s="5">
        <f t="shared" si="699"/>
        <v>0.42499998749999995</v>
      </c>
      <c r="R4044" s="5">
        <f t="shared" si="700"/>
        <v>-0.42499998749999995</v>
      </c>
      <c r="S4044" s="15">
        <f t="shared" si="701"/>
        <v>-1</v>
      </c>
      <c r="T4044">
        <v>0</v>
      </c>
      <c r="U4044" s="5" t="str">
        <f t="shared" si="702"/>
        <v>NA</v>
      </c>
      <c r="V4044" s="15">
        <f t="shared" si="703"/>
        <v>0</v>
      </c>
      <c r="W4044" s="15">
        <f t="shared" si="704"/>
        <v>0</v>
      </c>
      <c r="X4044" s="5">
        <f t="shared" si="705"/>
        <v>0</v>
      </c>
      <c r="Y4044" s="5">
        <f t="shared" si="706"/>
        <v>0.38249998874999996</v>
      </c>
      <c r="Z4044" s="5">
        <f t="shared" si="707"/>
        <v>-0.44624998687499995</v>
      </c>
      <c r="AA4044" s="5">
        <f t="shared" si="708"/>
        <v>4.249999874999999E-2</v>
      </c>
      <c r="AB4044" s="5">
        <f t="shared" si="709"/>
        <v>2.1249999374999995E-2</v>
      </c>
    </row>
    <row r="4045" spans="1:28" x14ac:dyDescent="0.55000000000000004">
      <c r="A4045" s="3" t="s">
        <v>79</v>
      </c>
      <c r="B4045" s="3" t="s">
        <v>6327</v>
      </c>
      <c r="C4045" t="s">
        <v>66</v>
      </c>
      <c r="D4045" s="3" t="s">
        <v>36</v>
      </c>
      <c r="E4045" s="3" t="s">
        <v>36</v>
      </c>
      <c r="F4045" s="3" t="s">
        <v>77</v>
      </c>
      <c r="G4045" s="5">
        <v>8.75</v>
      </c>
      <c r="H4045">
        <v>2</v>
      </c>
      <c r="I4045" s="5">
        <v>0.4375</v>
      </c>
      <c r="J4045" s="5">
        <v>0.21875</v>
      </c>
      <c r="K4045">
        <v>214</v>
      </c>
      <c r="L4045" s="15">
        <v>9.3457943925233603E-3</v>
      </c>
      <c r="M4045" s="13">
        <v>1.09579439252336</v>
      </c>
      <c r="N4045" s="15">
        <v>0</v>
      </c>
      <c r="O4045" s="5">
        <v>0</v>
      </c>
      <c r="P4045" s="5">
        <v>0</v>
      </c>
      <c r="Q4045" s="5">
        <f t="shared" si="699"/>
        <v>0.4375</v>
      </c>
      <c r="R4045" s="5">
        <f t="shared" si="700"/>
        <v>-0.4375</v>
      </c>
      <c r="S4045" s="15">
        <f t="shared" si="701"/>
        <v>-1</v>
      </c>
      <c r="T4045">
        <v>0</v>
      </c>
      <c r="U4045" s="5" t="str">
        <f t="shared" si="702"/>
        <v>NA</v>
      </c>
      <c r="V4045" s="15">
        <f t="shared" si="703"/>
        <v>0</v>
      </c>
      <c r="W4045" s="15">
        <f t="shared" si="704"/>
        <v>0</v>
      </c>
      <c r="X4045" s="5">
        <f t="shared" si="705"/>
        <v>0</v>
      </c>
      <c r="Y4045" s="5">
        <f t="shared" si="706"/>
        <v>0.39374999999999999</v>
      </c>
      <c r="Z4045" s="5">
        <f t="shared" si="707"/>
        <v>-0.45937500000000003</v>
      </c>
      <c r="AA4045" s="5">
        <f t="shared" si="708"/>
        <v>4.3750000000000011E-2</v>
      </c>
      <c r="AB4045" s="5">
        <f t="shared" si="709"/>
        <v>2.1875000000000033E-2</v>
      </c>
    </row>
    <row r="4046" spans="1:28" x14ac:dyDescent="0.55000000000000004">
      <c r="A4046" s="3" t="s">
        <v>79</v>
      </c>
      <c r="B4046" s="3" t="s">
        <v>6329</v>
      </c>
      <c r="C4046" t="s">
        <v>66</v>
      </c>
      <c r="D4046" s="3" t="s">
        <v>36</v>
      </c>
      <c r="E4046" s="3" t="s">
        <v>36</v>
      </c>
      <c r="F4046" s="3" t="s">
        <v>77</v>
      </c>
      <c r="G4046" s="5">
        <v>8.75</v>
      </c>
      <c r="H4046">
        <v>1</v>
      </c>
      <c r="I4046" s="5">
        <v>0.46250000000000002</v>
      </c>
      <c r="J4046" s="5">
        <v>0.46250000000000002</v>
      </c>
      <c r="K4046">
        <v>258</v>
      </c>
      <c r="L4046" s="15">
        <v>3.8759689922480602E-3</v>
      </c>
      <c r="M4046" s="13">
        <v>2.78720930232558</v>
      </c>
      <c r="N4046" s="15">
        <v>0</v>
      </c>
      <c r="O4046" s="5">
        <v>0</v>
      </c>
      <c r="P4046" s="5">
        <v>0</v>
      </c>
      <c r="Q4046" s="5">
        <f t="shared" si="699"/>
        <v>0.46250000000000002</v>
      </c>
      <c r="R4046" s="5">
        <f t="shared" si="700"/>
        <v>-0.46250000000000002</v>
      </c>
      <c r="S4046" s="15">
        <f t="shared" si="701"/>
        <v>-1</v>
      </c>
      <c r="T4046">
        <v>0</v>
      </c>
      <c r="U4046" s="5" t="str">
        <f t="shared" si="702"/>
        <v>NA</v>
      </c>
      <c r="V4046" s="15">
        <f t="shared" si="703"/>
        <v>0</v>
      </c>
      <c r="W4046" s="15">
        <f t="shared" si="704"/>
        <v>0</v>
      </c>
      <c r="X4046" s="5">
        <f t="shared" si="705"/>
        <v>0</v>
      </c>
      <c r="Y4046" s="5">
        <f t="shared" si="706"/>
        <v>0.41625000000000001</v>
      </c>
      <c r="Z4046" s="5">
        <f t="shared" si="707"/>
        <v>-0.48562500000000003</v>
      </c>
      <c r="AA4046" s="5">
        <f t="shared" si="708"/>
        <v>4.6250000000000013E-2</v>
      </c>
      <c r="AB4046" s="5">
        <f t="shared" si="709"/>
        <v>2.3125000000000007E-2</v>
      </c>
    </row>
    <row r="4047" spans="1:28" x14ac:dyDescent="0.55000000000000004">
      <c r="A4047" s="3" t="s">
        <v>79</v>
      </c>
      <c r="B4047" s="3" t="s">
        <v>6331</v>
      </c>
      <c r="C4047" t="s">
        <v>66</v>
      </c>
      <c r="D4047" s="3" t="s">
        <v>36</v>
      </c>
      <c r="E4047" s="3" t="s">
        <v>36</v>
      </c>
      <c r="F4047" s="3" t="s">
        <v>77</v>
      </c>
      <c r="G4047" s="5">
        <v>8.75</v>
      </c>
      <c r="H4047">
        <v>2</v>
      </c>
      <c r="I4047" s="5">
        <v>0.6</v>
      </c>
      <c r="J4047" s="5">
        <v>0.3</v>
      </c>
      <c r="K4047">
        <v>406</v>
      </c>
      <c r="L4047" s="15">
        <v>4.9261083743842408E-3</v>
      </c>
      <c r="M4047" s="13">
        <v>1.22758620689655</v>
      </c>
      <c r="N4047" s="15">
        <v>0</v>
      </c>
      <c r="O4047" s="5">
        <v>0</v>
      </c>
      <c r="P4047" s="5">
        <v>0</v>
      </c>
      <c r="Q4047" s="5">
        <f t="shared" si="699"/>
        <v>0.6</v>
      </c>
      <c r="R4047" s="5">
        <f t="shared" si="700"/>
        <v>-0.6</v>
      </c>
      <c r="S4047" s="15">
        <f t="shared" si="701"/>
        <v>-1</v>
      </c>
      <c r="T4047">
        <v>0</v>
      </c>
      <c r="U4047" s="5" t="str">
        <f t="shared" si="702"/>
        <v>NA</v>
      </c>
      <c r="V4047" s="15">
        <f t="shared" si="703"/>
        <v>0</v>
      </c>
      <c r="W4047" s="15">
        <f t="shared" si="704"/>
        <v>0</v>
      </c>
      <c r="X4047" s="5">
        <f t="shared" si="705"/>
        <v>0</v>
      </c>
      <c r="Y4047" s="5">
        <f t="shared" si="706"/>
        <v>0.54</v>
      </c>
      <c r="Z4047" s="5">
        <f t="shared" si="707"/>
        <v>-0.63</v>
      </c>
      <c r="AA4047" s="5">
        <f t="shared" si="708"/>
        <v>5.9999999999999942E-2</v>
      </c>
      <c r="AB4047" s="5">
        <f t="shared" si="709"/>
        <v>3.0000000000000027E-2</v>
      </c>
    </row>
    <row r="4048" spans="1:28" x14ac:dyDescent="0.55000000000000004">
      <c r="A4048" s="3" t="s">
        <v>79</v>
      </c>
      <c r="B4048" s="3" t="s">
        <v>6333</v>
      </c>
      <c r="C4048" t="s">
        <v>66</v>
      </c>
      <c r="D4048" s="3" t="s">
        <v>36</v>
      </c>
      <c r="E4048" s="3" t="s">
        <v>36</v>
      </c>
      <c r="F4048" s="3" t="s">
        <v>77</v>
      </c>
      <c r="G4048" s="5">
        <v>8.75</v>
      </c>
      <c r="H4048">
        <v>2</v>
      </c>
      <c r="I4048" s="5">
        <v>0.8</v>
      </c>
      <c r="J4048" s="5">
        <v>0.4</v>
      </c>
      <c r="K4048">
        <v>47</v>
      </c>
      <c r="L4048" s="15">
        <v>4.2553191489361701E-2</v>
      </c>
      <c r="M4048" s="13">
        <v>2.08510638297872</v>
      </c>
      <c r="N4048" s="15">
        <v>0</v>
      </c>
      <c r="O4048" s="5">
        <v>0</v>
      </c>
      <c r="P4048" s="5">
        <v>0</v>
      </c>
      <c r="Q4048" s="5">
        <f t="shared" si="699"/>
        <v>0.8</v>
      </c>
      <c r="R4048" s="5">
        <f t="shared" si="700"/>
        <v>-0.8</v>
      </c>
      <c r="S4048" s="15">
        <f t="shared" si="701"/>
        <v>-1</v>
      </c>
      <c r="T4048">
        <v>0</v>
      </c>
      <c r="U4048" s="5" t="str">
        <f t="shared" si="702"/>
        <v>NA</v>
      </c>
      <c r="V4048" s="15">
        <f t="shared" si="703"/>
        <v>0</v>
      </c>
      <c r="W4048" s="15">
        <f t="shared" si="704"/>
        <v>0</v>
      </c>
      <c r="X4048" s="5">
        <f t="shared" si="705"/>
        <v>0</v>
      </c>
      <c r="Y4048" s="5">
        <f t="shared" si="706"/>
        <v>0.72000000000000008</v>
      </c>
      <c r="Z4048" s="5">
        <f t="shared" si="707"/>
        <v>-0.84000000000000008</v>
      </c>
      <c r="AA4048" s="5">
        <f t="shared" si="708"/>
        <v>7.999999999999996E-2</v>
      </c>
      <c r="AB4048" s="5">
        <f t="shared" si="709"/>
        <v>4.0000000000000036E-2</v>
      </c>
    </row>
    <row r="4049" spans="1:28" x14ac:dyDescent="0.55000000000000004">
      <c r="A4049" s="3" t="s">
        <v>79</v>
      </c>
      <c r="B4049" s="3" t="s">
        <v>6336</v>
      </c>
      <c r="C4049" t="s">
        <v>66</v>
      </c>
      <c r="D4049" s="3" t="s">
        <v>36</v>
      </c>
      <c r="E4049" s="3" t="s">
        <v>36</v>
      </c>
      <c r="F4049" s="3" t="s">
        <v>77</v>
      </c>
      <c r="G4049" s="5">
        <v>8.75</v>
      </c>
      <c r="H4049">
        <v>2</v>
      </c>
      <c r="I4049" s="5">
        <v>1</v>
      </c>
      <c r="J4049" s="5">
        <v>0.5</v>
      </c>
      <c r="K4049">
        <v>539</v>
      </c>
      <c r="L4049" s="15">
        <v>3.7105751391465695E-3</v>
      </c>
      <c r="M4049" s="13">
        <v>2.05658627087199</v>
      </c>
      <c r="N4049" s="15">
        <v>0</v>
      </c>
      <c r="O4049" s="5">
        <v>0</v>
      </c>
      <c r="P4049" s="5">
        <v>0</v>
      </c>
      <c r="Q4049" s="5">
        <f t="shared" si="699"/>
        <v>1</v>
      </c>
      <c r="R4049" s="5">
        <f t="shared" si="700"/>
        <v>-1</v>
      </c>
      <c r="S4049" s="15">
        <f t="shared" si="701"/>
        <v>-1</v>
      </c>
      <c r="T4049">
        <v>0</v>
      </c>
      <c r="U4049" s="5" t="str">
        <f t="shared" si="702"/>
        <v>NA</v>
      </c>
      <c r="V4049" s="15">
        <f t="shared" si="703"/>
        <v>0</v>
      </c>
      <c r="W4049" s="15">
        <f t="shared" si="704"/>
        <v>0</v>
      </c>
      <c r="X4049" s="5">
        <f t="shared" si="705"/>
        <v>0</v>
      </c>
      <c r="Y4049" s="5">
        <f t="shared" si="706"/>
        <v>0.9</v>
      </c>
      <c r="Z4049" s="5">
        <f t="shared" si="707"/>
        <v>-1.05</v>
      </c>
      <c r="AA4049" s="5">
        <f t="shared" si="708"/>
        <v>9.9999999999999978E-2</v>
      </c>
      <c r="AB4049" s="5">
        <f t="shared" si="709"/>
        <v>5.0000000000000044E-2</v>
      </c>
    </row>
    <row r="4050" spans="1:28" x14ac:dyDescent="0.55000000000000004">
      <c r="A4050" s="3" t="s">
        <v>79</v>
      </c>
      <c r="B4050" s="3" t="s">
        <v>6338</v>
      </c>
      <c r="C4050" t="s">
        <v>66</v>
      </c>
      <c r="D4050" s="3" t="s">
        <v>36</v>
      </c>
      <c r="E4050" s="3" t="s">
        <v>36</v>
      </c>
      <c r="F4050" s="3" t="s">
        <v>77</v>
      </c>
      <c r="G4050" s="5">
        <v>8.75</v>
      </c>
      <c r="H4050">
        <v>2</v>
      </c>
      <c r="I4050" s="5">
        <v>1.3625</v>
      </c>
      <c r="J4050" s="5">
        <v>0.68125000000000002</v>
      </c>
      <c r="K4050">
        <v>554</v>
      </c>
      <c r="L4050" s="15">
        <v>3.6101083032490998E-3</v>
      </c>
      <c r="M4050" s="13">
        <v>2.3918772563176902</v>
      </c>
      <c r="N4050" s="15">
        <v>0</v>
      </c>
      <c r="O4050" s="5">
        <v>0</v>
      </c>
      <c r="P4050" s="5">
        <v>0</v>
      </c>
      <c r="Q4050" s="5">
        <f t="shared" si="699"/>
        <v>1.3625</v>
      </c>
      <c r="R4050" s="5">
        <f t="shared" si="700"/>
        <v>-1.3625</v>
      </c>
      <c r="S4050" s="15">
        <f t="shared" si="701"/>
        <v>-1</v>
      </c>
      <c r="T4050">
        <v>0</v>
      </c>
      <c r="U4050" s="5" t="str">
        <f t="shared" si="702"/>
        <v>NA</v>
      </c>
      <c r="V4050" s="15">
        <f t="shared" si="703"/>
        <v>0</v>
      </c>
      <c r="W4050" s="15">
        <f t="shared" si="704"/>
        <v>0</v>
      </c>
      <c r="X4050" s="5">
        <f t="shared" si="705"/>
        <v>0</v>
      </c>
      <c r="Y4050" s="5">
        <f t="shared" si="706"/>
        <v>1.2262500000000001</v>
      </c>
      <c r="Z4050" s="5">
        <f t="shared" si="707"/>
        <v>-1.430625</v>
      </c>
      <c r="AA4050" s="5">
        <f t="shared" si="708"/>
        <v>0.13624999999999998</v>
      </c>
      <c r="AB4050" s="5">
        <f t="shared" si="709"/>
        <v>6.8124999999999991E-2</v>
      </c>
    </row>
    <row r="4051" spans="1:28" x14ac:dyDescent="0.55000000000000004">
      <c r="A4051" s="3" t="s">
        <v>79</v>
      </c>
      <c r="B4051" s="3" t="s">
        <v>6340</v>
      </c>
      <c r="C4051" t="s">
        <v>66</v>
      </c>
      <c r="D4051" s="3" t="s">
        <v>36</v>
      </c>
      <c r="E4051" s="3" t="s">
        <v>36</v>
      </c>
      <c r="F4051" s="3" t="s">
        <v>77</v>
      </c>
      <c r="G4051" s="5">
        <v>8.75</v>
      </c>
      <c r="H4051">
        <v>3</v>
      </c>
      <c r="I4051" s="5">
        <v>1.425</v>
      </c>
      <c r="J4051" s="5">
        <v>0.47499999999999998</v>
      </c>
      <c r="K4051">
        <v>187</v>
      </c>
      <c r="L4051" s="15">
        <v>1.60427807486631E-2</v>
      </c>
      <c r="M4051" s="13">
        <v>1.45347593582888</v>
      </c>
      <c r="N4051" s="15">
        <v>0</v>
      </c>
      <c r="O4051" s="5">
        <v>0</v>
      </c>
      <c r="P4051" s="5">
        <v>0</v>
      </c>
      <c r="Q4051" s="5">
        <f t="shared" si="699"/>
        <v>1.425</v>
      </c>
      <c r="R4051" s="5">
        <f t="shared" si="700"/>
        <v>-1.425</v>
      </c>
      <c r="S4051" s="15">
        <f t="shared" si="701"/>
        <v>-1</v>
      </c>
      <c r="T4051">
        <v>0</v>
      </c>
      <c r="U4051" s="5" t="str">
        <f t="shared" si="702"/>
        <v>NA</v>
      </c>
      <c r="V4051" s="15">
        <f t="shared" si="703"/>
        <v>0</v>
      </c>
      <c r="W4051" s="15">
        <f t="shared" si="704"/>
        <v>0</v>
      </c>
      <c r="X4051" s="5">
        <f t="shared" si="705"/>
        <v>0</v>
      </c>
      <c r="Y4051" s="5">
        <f t="shared" si="706"/>
        <v>1.2825</v>
      </c>
      <c r="Z4051" s="5">
        <f t="shared" si="707"/>
        <v>-1.4962500000000001</v>
      </c>
      <c r="AA4051" s="5">
        <f t="shared" si="708"/>
        <v>0.14250000000000007</v>
      </c>
      <c r="AB4051" s="5">
        <f t="shared" si="709"/>
        <v>7.1250000000000036E-2</v>
      </c>
    </row>
    <row r="4052" spans="1:28" x14ac:dyDescent="0.55000000000000004">
      <c r="A4052" s="3" t="s">
        <v>79</v>
      </c>
      <c r="B4052" s="3" t="s">
        <v>6342</v>
      </c>
      <c r="C4052" t="s">
        <v>66</v>
      </c>
      <c r="D4052" s="3" t="s">
        <v>36</v>
      </c>
      <c r="E4052" s="3" t="s">
        <v>36</v>
      </c>
      <c r="F4052" s="3" t="s">
        <v>77</v>
      </c>
      <c r="G4052" s="5">
        <v>8.75</v>
      </c>
      <c r="H4052">
        <v>3</v>
      </c>
      <c r="I4052" s="5">
        <v>1.425</v>
      </c>
      <c r="J4052" s="5">
        <v>0.47499999999999998</v>
      </c>
      <c r="K4052">
        <v>151</v>
      </c>
      <c r="L4052" s="15">
        <v>1.9867549668874201E-2</v>
      </c>
      <c r="M4052" s="13">
        <v>2.1132450331125798</v>
      </c>
      <c r="N4052" s="15">
        <v>0</v>
      </c>
      <c r="O4052" s="5">
        <v>0</v>
      </c>
      <c r="P4052" s="5">
        <v>0</v>
      </c>
      <c r="Q4052" s="5">
        <f t="shared" si="699"/>
        <v>1.425</v>
      </c>
      <c r="R4052" s="5">
        <f t="shared" si="700"/>
        <v>-1.425</v>
      </c>
      <c r="S4052" s="15">
        <f t="shared" si="701"/>
        <v>-1</v>
      </c>
      <c r="T4052">
        <v>0</v>
      </c>
      <c r="U4052" s="5" t="str">
        <f t="shared" si="702"/>
        <v>NA</v>
      </c>
      <c r="V4052" s="15">
        <f t="shared" si="703"/>
        <v>0</v>
      </c>
      <c r="W4052" s="15">
        <f t="shared" si="704"/>
        <v>0</v>
      </c>
      <c r="X4052" s="5">
        <f t="shared" si="705"/>
        <v>0</v>
      </c>
      <c r="Y4052" s="5">
        <f t="shared" si="706"/>
        <v>1.2825</v>
      </c>
      <c r="Z4052" s="5">
        <f t="shared" si="707"/>
        <v>-1.4962500000000001</v>
      </c>
      <c r="AA4052" s="5">
        <f t="shared" si="708"/>
        <v>0.14250000000000007</v>
      </c>
      <c r="AB4052" s="5">
        <f t="shared" si="709"/>
        <v>7.1250000000000036E-2</v>
      </c>
    </row>
    <row r="4053" spans="1:28" x14ac:dyDescent="0.55000000000000004">
      <c r="A4053" s="3" t="s">
        <v>79</v>
      </c>
      <c r="B4053" s="3" t="s">
        <v>6344</v>
      </c>
      <c r="C4053" t="s">
        <v>66</v>
      </c>
      <c r="D4053" s="3" t="s">
        <v>36</v>
      </c>
      <c r="E4053" s="3" t="s">
        <v>36</v>
      </c>
      <c r="F4053" s="3" t="s">
        <v>77</v>
      </c>
      <c r="G4053" s="5">
        <v>8.75</v>
      </c>
      <c r="H4053">
        <v>4</v>
      </c>
      <c r="I4053" s="5">
        <v>1.5375000000000001</v>
      </c>
      <c r="J4053" s="5">
        <v>0.38437500000000002</v>
      </c>
      <c r="K4053">
        <v>82</v>
      </c>
      <c r="L4053" s="15">
        <v>4.8780487804878002E-2</v>
      </c>
      <c r="M4053" s="13">
        <v>1.59146341463415</v>
      </c>
      <c r="N4053" s="15">
        <v>0</v>
      </c>
      <c r="O4053" s="5">
        <v>0</v>
      </c>
      <c r="P4053" s="5">
        <v>0</v>
      </c>
      <c r="Q4053" s="5">
        <f t="shared" si="699"/>
        <v>1.5375000000000001</v>
      </c>
      <c r="R4053" s="5">
        <f t="shared" si="700"/>
        <v>-1.5375000000000001</v>
      </c>
      <c r="S4053" s="15">
        <f t="shared" si="701"/>
        <v>-1</v>
      </c>
      <c r="T4053">
        <v>0</v>
      </c>
      <c r="U4053" s="5" t="str">
        <f t="shared" si="702"/>
        <v>NA</v>
      </c>
      <c r="V4053" s="15">
        <f t="shared" si="703"/>
        <v>0</v>
      </c>
      <c r="W4053" s="15">
        <f t="shared" si="704"/>
        <v>0</v>
      </c>
      <c r="X4053" s="5">
        <f t="shared" si="705"/>
        <v>0</v>
      </c>
      <c r="Y4053" s="5">
        <f t="shared" si="706"/>
        <v>1.38375</v>
      </c>
      <c r="Z4053" s="5">
        <f t="shared" si="707"/>
        <v>-1.6143750000000001</v>
      </c>
      <c r="AA4053" s="5">
        <f t="shared" si="708"/>
        <v>0.15375000000000005</v>
      </c>
      <c r="AB4053" s="5">
        <f t="shared" si="709"/>
        <v>7.6875000000000027E-2</v>
      </c>
    </row>
    <row r="4054" spans="1:28" x14ac:dyDescent="0.55000000000000004">
      <c r="A4054" s="3" t="s">
        <v>79</v>
      </c>
      <c r="B4054" s="3" t="s">
        <v>6346</v>
      </c>
      <c r="C4054" t="s">
        <v>66</v>
      </c>
      <c r="D4054" s="3" t="s">
        <v>36</v>
      </c>
      <c r="E4054" s="3" t="s">
        <v>36</v>
      </c>
      <c r="F4054" s="3" t="s">
        <v>77</v>
      </c>
      <c r="G4054" s="5">
        <v>8.75</v>
      </c>
      <c r="H4054">
        <v>4</v>
      </c>
      <c r="I4054" s="5">
        <v>1.675</v>
      </c>
      <c r="J4054" s="5">
        <v>0.41875000000000001</v>
      </c>
      <c r="K4054">
        <v>2253</v>
      </c>
      <c r="L4054" s="15">
        <v>1.77541056369285E-3</v>
      </c>
      <c r="M4054" s="13">
        <v>2.4003106968486501</v>
      </c>
      <c r="N4054" s="15">
        <v>0</v>
      </c>
      <c r="O4054" s="5">
        <v>0</v>
      </c>
      <c r="P4054" s="5">
        <v>0</v>
      </c>
      <c r="Q4054" s="5">
        <f t="shared" si="699"/>
        <v>1.675</v>
      </c>
      <c r="R4054" s="5">
        <f t="shared" si="700"/>
        <v>-1.675</v>
      </c>
      <c r="S4054" s="15">
        <f t="shared" si="701"/>
        <v>-1</v>
      </c>
      <c r="T4054">
        <v>0</v>
      </c>
      <c r="U4054" s="5" t="str">
        <f t="shared" si="702"/>
        <v>NA</v>
      </c>
      <c r="V4054" s="15">
        <f t="shared" si="703"/>
        <v>0</v>
      </c>
      <c r="W4054" s="15">
        <f t="shared" si="704"/>
        <v>0</v>
      </c>
      <c r="X4054" s="5">
        <f t="shared" si="705"/>
        <v>0</v>
      </c>
      <c r="Y4054" s="5">
        <f t="shared" si="706"/>
        <v>1.5075000000000001</v>
      </c>
      <c r="Z4054" s="5">
        <f t="shared" si="707"/>
        <v>-1.75875</v>
      </c>
      <c r="AA4054" s="5">
        <f t="shared" si="708"/>
        <v>0.16749999999999998</v>
      </c>
      <c r="AB4054" s="5">
        <f t="shared" si="709"/>
        <v>8.3749999999999991E-2</v>
      </c>
    </row>
    <row r="4055" spans="1:28" x14ac:dyDescent="0.55000000000000004">
      <c r="A4055" s="3" t="s">
        <v>79</v>
      </c>
      <c r="B4055" s="3" t="s">
        <v>6348</v>
      </c>
      <c r="C4055" t="s">
        <v>66</v>
      </c>
      <c r="D4055" s="3" t="s">
        <v>36</v>
      </c>
      <c r="E4055" s="3" t="s">
        <v>36</v>
      </c>
      <c r="F4055" s="3" t="s">
        <v>77</v>
      </c>
      <c r="G4055" s="5">
        <v>8.75</v>
      </c>
      <c r="H4055">
        <v>3</v>
      </c>
      <c r="I4055" s="5">
        <v>2.0874999750000001</v>
      </c>
      <c r="J4055" s="5">
        <v>0.69583332499999995</v>
      </c>
      <c r="K4055">
        <v>231</v>
      </c>
      <c r="L4055" s="15">
        <v>1.2987012987013E-2</v>
      </c>
      <c r="M4055" s="13">
        <v>2.2774891774891799</v>
      </c>
      <c r="N4055" s="15">
        <v>0</v>
      </c>
      <c r="O4055" s="5">
        <v>0</v>
      </c>
      <c r="P4055" s="5">
        <v>0</v>
      </c>
      <c r="Q4055" s="5">
        <f t="shared" si="699"/>
        <v>2.0874999750000001</v>
      </c>
      <c r="R4055" s="5">
        <f t="shared" si="700"/>
        <v>-2.0874999750000001</v>
      </c>
      <c r="S4055" s="15">
        <f t="shared" si="701"/>
        <v>-1</v>
      </c>
      <c r="T4055">
        <v>0</v>
      </c>
      <c r="U4055" s="5" t="str">
        <f t="shared" si="702"/>
        <v>NA</v>
      </c>
      <c r="V4055" s="15">
        <f t="shared" si="703"/>
        <v>0</v>
      </c>
      <c r="W4055" s="15">
        <f t="shared" si="704"/>
        <v>0</v>
      </c>
      <c r="X4055" s="5">
        <f t="shared" si="705"/>
        <v>0</v>
      </c>
      <c r="Y4055" s="5">
        <f t="shared" si="706"/>
        <v>1.8787499775000001</v>
      </c>
      <c r="Z4055" s="5">
        <f t="shared" si="707"/>
        <v>-2.1918749737500001</v>
      </c>
      <c r="AA4055" s="5">
        <f t="shared" si="708"/>
        <v>0.20874999750000001</v>
      </c>
      <c r="AB4055" s="5">
        <f t="shared" si="709"/>
        <v>0.10437499875</v>
      </c>
    </row>
    <row r="4056" spans="1:28" x14ac:dyDescent="0.55000000000000004">
      <c r="A4056" s="3" t="s">
        <v>79</v>
      </c>
      <c r="B4056" s="3" t="s">
        <v>6350</v>
      </c>
      <c r="C4056" t="s">
        <v>66</v>
      </c>
      <c r="D4056" s="3" t="s">
        <v>36</v>
      </c>
      <c r="E4056" s="3" t="s">
        <v>36</v>
      </c>
      <c r="F4056" s="3" t="s">
        <v>77</v>
      </c>
      <c r="G4056" s="5">
        <v>8.75</v>
      </c>
      <c r="H4056">
        <v>6</v>
      </c>
      <c r="I4056" s="5">
        <v>2.799999975</v>
      </c>
      <c r="J4056" s="5">
        <v>0.4666666625</v>
      </c>
      <c r="K4056">
        <v>2052</v>
      </c>
      <c r="L4056" s="15">
        <v>2.92397660818713E-3</v>
      </c>
      <c r="M4056" s="13">
        <v>1.70847953216374</v>
      </c>
      <c r="N4056" s="15">
        <v>0</v>
      </c>
      <c r="O4056" s="5">
        <v>0</v>
      </c>
      <c r="P4056" s="5">
        <v>0</v>
      </c>
      <c r="Q4056" s="5">
        <f t="shared" si="699"/>
        <v>2.799999975</v>
      </c>
      <c r="R4056" s="5">
        <f t="shared" si="700"/>
        <v>-2.799999975</v>
      </c>
      <c r="S4056" s="15">
        <f t="shared" si="701"/>
        <v>-1</v>
      </c>
      <c r="T4056">
        <v>0</v>
      </c>
      <c r="U4056" s="5" t="str">
        <f t="shared" si="702"/>
        <v>NA</v>
      </c>
      <c r="V4056" s="15">
        <f t="shared" si="703"/>
        <v>0</v>
      </c>
      <c r="W4056" s="15">
        <f t="shared" si="704"/>
        <v>0</v>
      </c>
      <c r="X4056" s="5">
        <f t="shared" si="705"/>
        <v>0</v>
      </c>
      <c r="Y4056" s="5">
        <f t="shared" si="706"/>
        <v>2.5199999774999999</v>
      </c>
      <c r="Z4056" s="5">
        <f t="shared" si="707"/>
        <v>-2.93999997375</v>
      </c>
      <c r="AA4056" s="5">
        <f t="shared" si="708"/>
        <v>0.27999999750000004</v>
      </c>
      <c r="AB4056" s="5">
        <f t="shared" si="709"/>
        <v>0.13999999875000002</v>
      </c>
    </row>
    <row r="4057" spans="1:28" x14ac:dyDescent="0.55000000000000004">
      <c r="A4057" s="3" t="s">
        <v>79</v>
      </c>
      <c r="B4057" s="3" t="s">
        <v>6352</v>
      </c>
      <c r="C4057" t="s">
        <v>66</v>
      </c>
      <c r="D4057" s="3" t="s">
        <v>36</v>
      </c>
      <c r="E4057" s="3" t="s">
        <v>36</v>
      </c>
      <c r="F4057" s="3" t="s">
        <v>77</v>
      </c>
      <c r="G4057" s="5">
        <v>8.75</v>
      </c>
      <c r="H4057">
        <v>5</v>
      </c>
      <c r="I4057" s="5">
        <v>2.875</v>
      </c>
      <c r="J4057" s="5">
        <v>0.57499999999999996</v>
      </c>
      <c r="K4057">
        <v>1173</v>
      </c>
      <c r="L4057" s="15">
        <v>4.2625745950554102E-3</v>
      </c>
      <c r="M4057" s="13">
        <v>1.14671781756181</v>
      </c>
      <c r="N4057" s="15">
        <v>0</v>
      </c>
      <c r="O4057" s="5">
        <v>0</v>
      </c>
      <c r="P4057" s="5">
        <v>0</v>
      </c>
      <c r="Q4057" s="5">
        <f t="shared" si="699"/>
        <v>2.875</v>
      </c>
      <c r="R4057" s="5">
        <f t="shared" si="700"/>
        <v>-2.875</v>
      </c>
      <c r="S4057" s="15">
        <f t="shared" si="701"/>
        <v>-1</v>
      </c>
      <c r="T4057">
        <v>0</v>
      </c>
      <c r="U4057" s="5" t="str">
        <f t="shared" si="702"/>
        <v>NA</v>
      </c>
      <c r="V4057" s="15">
        <f t="shared" si="703"/>
        <v>0</v>
      </c>
      <c r="W4057" s="15">
        <f t="shared" si="704"/>
        <v>0</v>
      </c>
      <c r="X4057" s="5">
        <f t="shared" si="705"/>
        <v>0</v>
      </c>
      <c r="Y4057" s="5">
        <f t="shared" si="706"/>
        <v>2.5874999999999999</v>
      </c>
      <c r="Z4057" s="5">
        <f t="shared" si="707"/>
        <v>-3.0187500000000003</v>
      </c>
      <c r="AA4057" s="5">
        <f t="shared" si="708"/>
        <v>0.28750000000000009</v>
      </c>
      <c r="AB4057" s="5">
        <f t="shared" si="709"/>
        <v>0.14375000000000027</v>
      </c>
    </row>
    <row r="4058" spans="1:28" x14ac:dyDescent="0.55000000000000004">
      <c r="A4058" s="3" t="s">
        <v>79</v>
      </c>
      <c r="B4058" s="3" t="s">
        <v>6354</v>
      </c>
      <c r="C4058" t="s">
        <v>66</v>
      </c>
      <c r="D4058" s="3" t="s">
        <v>36</v>
      </c>
      <c r="E4058" s="3" t="s">
        <v>36</v>
      </c>
      <c r="F4058" s="3" t="s">
        <v>77</v>
      </c>
      <c r="G4058" s="5">
        <v>8.75</v>
      </c>
      <c r="H4058">
        <v>3</v>
      </c>
      <c r="I4058" s="5">
        <v>3.3499999875000004</v>
      </c>
      <c r="J4058" s="5">
        <v>1.1166666625000001</v>
      </c>
      <c r="K4058">
        <v>435</v>
      </c>
      <c r="L4058" s="15">
        <v>6.8965517241379292E-3</v>
      </c>
      <c r="M4058" s="13">
        <v>4.3616091954023002</v>
      </c>
      <c r="N4058" s="15">
        <v>0</v>
      </c>
      <c r="O4058" s="5">
        <v>0</v>
      </c>
      <c r="P4058" s="5">
        <v>0</v>
      </c>
      <c r="Q4058" s="5">
        <f t="shared" si="699"/>
        <v>3.3499999875000004</v>
      </c>
      <c r="R4058" s="5">
        <f t="shared" si="700"/>
        <v>-3.3499999875000004</v>
      </c>
      <c r="S4058" s="15">
        <f t="shared" si="701"/>
        <v>-1</v>
      </c>
      <c r="T4058">
        <v>0</v>
      </c>
      <c r="U4058" s="5" t="str">
        <f t="shared" si="702"/>
        <v>NA</v>
      </c>
      <c r="V4058" s="15">
        <f t="shared" si="703"/>
        <v>0</v>
      </c>
      <c r="W4058" s="15">
        <f t="shared" si="704"/>
        <v>0</v>
      </c>
      <c r="X4058" s="5">
        <f t="shared" si="705"/>
        <v>0</v>
      </c>
      <c r="Y4058" s="5">
        <f t="shared" si="706"/>
        <v>3.0149999887500005</v>
      </c>
      <c r="Z4058" s="5">
        <f t="shared" si="707"/>
        <v>-3.5174999868750008</v>
      </c>
      <c r="AA4058" s="5">
        <f t="shared" si="708"/>
        <v>0.33499999874999986</v>
      </c>
      <c r="AB4058" s="5">
        <f t="shared" si="709"/>
        <v>0.16749999937500037</v>
      </c>
    </row>
    <row r="4059" spans="1:28" x14ac:dyDescent="0.55000000000000004">
      <c r="A4059" s="3" t="s">
        <v>79</v>
      </c>
      <c r="B4059" s="3" t="s">
        <v>6356</v>
      </c>
      <c r="C4059" t="s">
        <v>66</v>
      </c>
      <c r="D4059" s="3" t="s">
        <v>36</v>
      </c>
      <c r="E4059" s="3" t="s">
        <v>36</v>
      </c>
      <c r="F4059" s="3" t="s">
        <v>77</v>
      </c>
      <c r="G4059" s="5">
        <v>8.75</v>
      </c>
      <c r="H4059">
        <v>1</v>
      </c>
      <c r="I4059" s="5">
        <v>3.45</v>
      </c>
      <c r="J4059" s="5">
        <v>3.45</v>
      </c>
      <c r="K4059">
        <v>28</v>
      </c>
      <c r="L4059" s="15">
        <v>3.5714285714285698E-2</v>
      </c>
      <c r="M4059" s="13">
        <v>1.1428571428571399</v>
      </c>
      <c r="N4059" s="15">
        <v>0</v>
      </c>
      <c r="O4059" s="5">
        <v>0</v>
      </c>
      <c r="P4059" s="5">
        <v>0</v>
      </c>
      <c r="Q4059" s="5">
        <f t="shared" si="699"/>
        <v>3.45</v>
      </c>
      <c r="R4059" s="5">
        <f t="shared" si="700"/>
        <v>-3.45</v>
      </c>
      <c r="S4059" s="15">
        <f t="shared" si="701"/>
        <v>-1</v>
      </c>
      <c r="T4059">
        <v>0</v>
      </c>
      <c r="U4059" s="5" t="str">
        <f t="shared" si="702"/>
        <v>NA</v>
      </c>
      <c r="V4059" s="15">
        <f t="shared" si="703"/>
        <v>0</v>
      </c>
      <c r="W4059" s="15">
        <f t="shared" si="704"/>
        <v>0</v>
      </c>
      <c r="X4059" s="5">
        <f t="shared" si="705"/>
        <v>0</v>
      </c>
      <c r="Y4059" s="5">
        <f t="shared" si="706"/>
        <v>3.1050000000000004</v>
      </c>
      <c r="Z4059" s="5">
        <f t="shared" si="707"/>
        <v>-3.6225000000000005</v>
      </c>
      <c r="AA4059" s="5">
        <f t="shared" si="708"/>
        <v>0.34499999999999975</v>
      </c>
      <c r="AB4059" s="5">
        <f t="shared" si="709"/>
        <v>0.17250000000000032</v>
      </c>
    </row>
    <row r="4060" spans="1:28" x14ac:dyDescent="0.55000000000000004">
      <c r="A4060" s="3" t="s">
        <v>79</v>
      </c>
      <c r="B4060" s="3" t="s">
        <v>6359</v>
      </c>
      <c r="C4060" t="s">
        <v>66</v>
      </c>
      <c r="D4060" s="3" t="s">
        <v>36</v>
      </c>
      <c r="E4060" s="3" t="s">
        <v>36</v>
      </c>
      <c r="F4060" s="3" t="s">
        <v>77</v>
      </c>
      <c r="G4060" s="5">
        <v>8.75</v>
      </c>
      <c r="H4060">
        <v>4</v>
      </c>
      <c r="I4060" s="5">
        <v>3.5249999999999999</v>
      </c>
      <c r="J4060" s="5">
        <v>0.88124999999999998</v>
      </c>
      <c r="K4060">
        <v>1489</v>
      </c>
      <c r="L4060" s="15">
        <v>2.6863666890530602E-3</v>
      </c>
      <c r="M4060" s="13">
        <v>1.3705842847548699</v>
      </c>
      <c r="N4060" s="15">
        <v>0</v>
      </c>
      <c r="O4060" s="5">
        <v>0</v>
      </c>
      <c r="P4060" s="5">
        <v>0</v>
      </c>
      <c r="Q4060" s="5">
        <f t="shared" si="699"/>
        <v>3.5249999999999999</v>
      </c>
      <c r="R4060" s="5">
        <f t="shared" si="700"/>
        <v>-3.5249999999999999</v>
      </c>
      <c r="S4060" s="15">
        <f t="shared" si="701"/>
        <v>-1</v>
      </c>
      <c r="T4060">
        <v>0</v>
      </c>
      <c r="U4060" s="5" t="str">
        <f t="shared" si="702"/>
        <v>NA</v>
      </c>
      <c r="V4060" s="15">
        <f t="shared" si="703"/>
        <v>0</v>
      </c>
      <c r="W4060" s="15">
        <f t="shared" si="704"/>
        <v>0</v>
      </c>
      <c r="X4060" s="5">
        <f t="shared" si="705"/>
        <v>0</v>
      </c>
      <c r="Y4060" s="5">
        <f t="shared" si="706"/>
        <v>3.1724999999999999</v>
      </c>
      <c r="Z4060" s="5">
        <f t="shared" si="707"/>
        <v>-3.7012499999999999</v>
      </c>
      <c r="AA4060" s="5">
        <f t="shared" si="708"/>
        <v>0.35250000000000004</v>
      </c>
      <c r="AB4060" s="5">
        <f t="shared" si="709"/>
        <v>0.17625000000000002</v>
      </c>
    </row>
    <row r="4061" spans="1:28" x14ac:dyDescent="0.55000000000000004">
      <c r="A4061" s="3" t="s">
        <v>79</v>
      </c>
      <c r="B4061" s="3" t="s">
        <v>6361</v>
      </c>
      <c r="C4061" t="s">
        <v>66</v>
      </c>
      <c r="D4061" s="3" t="s">
        <v>36</v>
      </c>
      <c r="E4061" s="3" t="s">
        <v>36</v>
      </c>
      <c r="F4061" s="3" t="s">
        <v>77</v>
      </c>
      <c r="G4061" s="5">
        <v>8.75</v>
      </c>
      <c r="H4061">
        <v>5</v>
      </c>
      <c r="I4061" s="5">
        <v>3.7250000000000001</v>
      </c>
      <c r="J4061" s="5">
        <v>0.745</v>
      </c>
      <c r="K4061">
        <v>305</v>
      </c>
      <c r="L4061" s="15">
        <v>1.63934426229508E-2</v>
      </c>
      <c r="M4061" s="13">
        <v>1.49704918032787</v>
      </c>
      <c r="N4061" s="15">
        <v>0</v>
      </c>
      <c r="O4061" s="5">
        <v>0</v>
      </c>
      <c r="P4061" s="5">
        <v>0</v>
      </c>
      <c r="Q4061" s="5">
        <f t="shared" si="699"/>
        <v>3.7250000000000001</v>
      </c>
      <c r="R4061" s="5">
        <f t="shared" si="700"/>
        <v>-3.7250000000000001</v>
      </c>
      <c r="S4061" s="15">
        <f t="shared" si="701"/>
        <v>-1</v>
      </c>
      <c r="T4061">
        <v>0</v>
      </c>
      <c r="U4061" s="5" t="str">
        <f t="shared" si="702"/>
        <v>NA</v>
      </c>
      <c r="V4061" s="15">
        <f t="shared" si="703"/>
        <v>0</v>
      </c>
      <c r="W4061" s="15">
        <f t="shared" si="704"/>
        <v>0</v>
      </c>
      <c r="X4061" s="5">
        <f t="shared" si="705"/>
        <v>0</v>
      </c>
      <c r="Y4061" s="5">
        <f t="shared" si="706"/>
        <v>3.3525</v>
      </c>
      <c r="Z4061" s="5">
        <f t="shared" si="707"/>
        <v>-3.9112500000000003</v>
      </c>
      <c r="AA4061" s="5">
        <f t="shared" si="708"/>
        <v>0.37250000000000005</v>
      </c>
      <c r="AB4061" s="5">
        <f t="shared" si="709"/>
        <v>0.18625000000000025</v>
      </c>
    </row>
    <row r="4062" spans="1:28" x14ac:dyDescent="0.55000000000000004">
      <c r="A4062" s="3" t="s">
        <v>79</v>
      </c>
      <c r="B4062" s="3" t="s">
        <v>6363</v>
      </c>
      <c r="C4062" t="s">
        <v>66</v>
      </c>
      <c r="D4062" s="3" t="s">
        <v>36</v>
      </c>
      <c r="E4062" s="3" t="s">
        <v>36</v>
      </c>
      <c r="F4062" s="3" t="s">
        <v>77</v>
      </c>
      <c r="G4062" s="5">
        <v>8.75</v>
      </c>
      <c r="H4062">
        <v>6</v>
      </c>
      <c r="I4062" s="5">
        <v>3.8624999999999998</v>
      </c>
      <c r="J4062" s="5">
        <v>0.64375000000000004</v>
      </c>
      <c r="K4062">
        <v>1121</v>
      </c>
      <c r="L4062" s="15">
        <v>5.3523639607493297E-3</v>
      </c>
      <c r="M4062" s="13">
        <v>1.3902765388046401</v>
      </c>
      <c r="N4062" s="15">
        <v>0</v>
      </c>
      <c r="O4062" s="5">
        <v>0</v>
      </c>
      <c r="P4062" s="5">
        <v>0</v>
      </c>
      <c r="Q4062" s="5">
        <f t="shared" si="699"/>
        <v>3.8624999999999998</v>
      </c>
      <c r="R4062" s="5">
        <f t="shared" si="700"/>
        <v>-3.8624999999999998</v>
      </c>
      <c r="S4062" s="15">
        <f t="shared" si="701"/>
        <v>-1</v>
      </c>
      <c r="T4062">
        <v>0</v>
      </c>
      <c r="U4062" s="5" t="str">
        <f t="shared" si="702"/>
        <v>NA</v>
      </c>
      <c r="V4062" s="15">
        <f t="shared" si="703"/>
        <v>0</v>
      </c>
      <c r="W4062" s="15">
        <f t="shared" si="704"/>
        <v>0</v>
      </c>
      <c r="X4062" s="5">
        <f t="shared" si="705"/>
        <v>0</v>
      </c>
      <c r="Y4062" s="5">
        <f t="shared" si="706"/>
        <v>3.4762499999999998</v>
      </c>
      <c r="Z4062" s="5">
        <f t="shared" si="707"/>
        <v>-4.055625</v>
      </c>
      <c r="AA4062" s="5">
        <f t="shared" si="708"/>
        <v>0.38624999999999998</v>
      </c>
      <c r="AB4062" s="5">
        <f t="shared" si="709"/>
        <v>0.19312500000000021</v>
      </c>
    </row>
    <row r="4063" spans="1:28" x14ac:dyDescent="0.55000000000000004">
      <c r="A4063" s="3" t="s">
        <v>79</v>
      </c>
      <c r="B4063" s="3" t="s">
        <v>6365</v>
      </c>
      <c r="C4063" t="s">
        <v>66</v>
      </c>
      <c r="D4063" s="3" t="s">
        <v>36</v>
      </c>
      <c r="E4063" s="3" t="s">
        <v>36</v>
      </c>
      <c r="F4063" s="3" t="s">
        <v>77</v>
      </c>
      <c r="G4063" s="5">
        <v>8.75</v>
      </c>
      <c r="H4063">
        <v>4</v>
      </c>
      <c r="I4063" s="5">
        <v>3.9</v>
      </c>
      <c r="J4063" s="5">
        <v>0.97499999999999998</v>
      </c>
      <c r="K4063">
        <v>528</v>
      </c>
      <c r="L4063" s="15">
        <v>7.5757575757575794E-3</v>
      </c>
      <c r="M4063" s="13">
        <v>3.9547348484848501</v>
      </c>
      <c r="N4063" s="15">
        <v>0</v>
      </c>
      <c r="O4063" s="5">
        <v>0</v>
      </c>
      <c r="P4063" s="5">
        <v>0</v>
      </c>
      <c r="Q4063" s="5">
        <f t="shared" si="699"/>
        <v>3.9</v>
      </c>
      <c r="R4063" s="5">
        <f t="shared" si="700"/>
        <v>-3.9</v>
      </c>
      <c r="S4063" s="15">
        <f t="shared" si="701"/>
        <v>-1</v>
      </c>
      <c r="T4063">
        <v>0</v>
      </c>
      <c r="U4063" s="5" t="str">
        <f t="shared" si="702"/>
        <v>NA</v>
      </c>
      <c r="V4063" s="15">
        <f t="shared" si="703"/>
        <v>0</v>
      </c>
      <c r="W4063" s="15">
        <f t="shared" si="704"/>
        <v>0</v>
      </c>
      <c r="X4063" s="5">
        <f t="shared" si="705"/>
        <v>0</v>
      </c>
      <c r="Y4063" s="5">
        <f t="shared" si="706"/>
        <v>3.51</v>
      </c>
      <c r="Z4063" s="5">
        <f t="shared" si="707"/>
        <v>-4.0949999999999998</v>
      </c>
      <c r="AA4063" s="5">
        <f t="shared" si="708"/>
        <v>0.39000000000000012</v>
      </c>
      <c r="AB4063" s="5">
        <f t="shared" si="709"/>
        <v>0.19499999999999984</v>
      </c>
    </row>
    <row r="4064" spans="1:28" x14ac:dyDescent="0.55000000000000004">
      <c r="A4064" s="3" t="s">
        <v>79</v>
      </c>
      <c r="B4064" s="3" t="s">
        <v>6367</v>
      </c>
      <c r="C4064" t="s">
        <v>66</v>
      </c>
      <c r="D4064" s="3" t="s">
        <v>36</v>
      </c>
      <c r="E4064" s="3" t="s">
        <v>36</v>
      </c>
      <c r="F4064" s="3" t="s">
        <v>77</v>
      </c>
      <c r="G4064" s="5">
        <v>8.75</v>
      </c>
      <c r="H4064">
        <v>6</v>
      </c>
      <c r="I4064" s="5">
        <v>3.9375</v>
      </c>
      <c r="J4064" s="5">
        <v>0.65625</v>
      </c>
      <c r="K4064">
        <v>1112</v>
      </c>
      <c r="L4064" s="15">
        <v>5.3956834532374095E-3</v>
      </c>
      <c r="M4064" s="13">
        <v>2.1742805755395702</v>
      </c>
      <c r="N4064" s="15">
        <v>0</v>
      </c>
      <c r="O4064" s="5">
        <v>0</v>
      </c>
      <c r="P4064" s="5">
        <v>0</v>
      </c>
      <c r="Q4064" s="5">
        <f t="shared" si="699"/>
        <v>3.9375</v>
      </c>
      <c r="R4064" s="5">
        <f t="shared" si="700"/>
        <v>-3.9375</v>
      </c>
      <c r="S4064" s="15">
        <f t="shared" si="701"/>
        <v>-1</v>
      </c>
      <c r="T4064">
        <v>0</v>
      </c>
      <c r="U4064" s="5" t="str">
        <f t="shared" si="702"/>
        <v>NA</v>
      </c>
      <c r="V4064" s="15">
        <f t="shared" si="703"/>
        <v>0</v>
      </c>
      <c r="W4064" s="15">
        <f t="shared" si="704"/>
        <v>0</v>
      </c>
      <c r="X4064" s="5">
        <f t="shared" si="705"/>
        <v>0</v>
      </c>
      <c r="Y4064" s="5">
        <f t="shared" si="706"/>
        <v>3.5437500000000002</v>
      </c>
      <c r="Z4064" s="5">
        <f t="shared" si="707"/>
        <v>-4.1343750000000004</v>
      </c>
      <c r="AA4064" s="5">
        <f t="shared" si="708"/>
        <v>0.39374999999999982</v>
      </c>
      <c r="AB4064" s="5">
        <f t="shared" si="709"/>
        <v>0.19687500000000036</v>
      </c>
    </row>
    <row r="4065" spans="1:28" x14ac:dyDescent="0.55000000000000004">
      <c r="A4065" s="3" t="s">
        <v>79</v>
      </c>
      <c r="B4065" s="3" t="s">
        <v>6369</v>
      </c>
      <c r="C4065" t="s">
        <v>66</v>
      </c>
      <c r="D4065" s="3" t="s">
        <v>36</v>
      </c>
      <c r="E4065" s="3" t="s">
        <v>36</v>
      </c>
      <c r="F4065" s="3" t="s">
        <v>77</v>
      </c>
      <c r="G4065" s="5">
        <v>8.75</v>
      </c>
      <c r="H4065">
        <v>11</v>
      </c>
      <c r="I4065" s="5">
        <v>4.1624999625000001</v>
      </c>
      <c r="J4065" s="5">
        <v>0.37840908750000002</v>
      </c>
      <c r="K4065">
        <v>1179</v>
      </c>
      <c r="L4065" s="15">
        <v>9.3299406276505497E-3</v>
      </c>
      <c r="M4065" s="13">
        <v>1.78693808312129</v>
      </c>
      <c r="N4065" s="15">
        <v>0</v>
      </c>
      <c r="O4065" s="5">
        <v>0</v>
      </c>
      <c r="P4065" s="5">
        <v>0</v>
      </c>
      <c r="Q4065" s="5">
        <f t="shared" si="699"/>
        <v>4.1624999625000001</v>
      </c>
      <c r="R4065" s="5">
        <f t="shared" si="700"/>
        <v>-4.1624999625000001</v>
      </c>
      <c r="S4065" s="15">
        <f t="shared" si="701"/>
        <v>-1</v>
      </c>
      <c r="T4065">
        <v>0</v>
      </c>
      <c r="U4065" s="5" t="str">
        <f t="shared" si="702"/>
        <v>NA</v>
      </c>
      <c r="V4065" s="15">
        <f t="shared" si="703"/>
        <v>0</v>
      </c>
      <c r="W4065" s="15">
        <f t="shared" si="704"/>
        <v>0</v>
      </c>
      <c r="X4065" s="5">
        <f t="shared" si="705"/>
        <v>0</v>
      </c>
      <c r="Y4065" s="5">
        <f t="shared" si="706"/>
        <v>3.7462499662500002</v>
      </c>
      <c r="Z4065" s="5">
        <f t="shared" si="707"/>
        <v>-4.3706249606250003</v>
      </c>
      <c r="AA4065" s="5">
        <f t="shared" si="708"/>
        <v>0.41624999624999992</v>
      </c>
      <c r="AB4065" s="5">
        <f t="shared" si="709"/>
        <v>0.20812499812500018</v>
      </c>
    </row>
    <row r="4066" spans="1:28" x14ac:dyDescent="0.55000000000000004">
      <c r="A4066" s="3" t="s">
        <v>79</v>
      </c>
      <c r="B4066" s="3" t="s">
        <v>6371</v>
      </c>
      <c r="C4066" t="s">
        <v>66</v>
      </c>
      <c r="D4066" s="3" t="s">
        <v>36</v>
      </c>
      <c r="E4066" s="3" t="s">
        <v>36</v>
      </c>
      <c r="F4066" s="3" t="s">
        <v>77</v>
      </c>
      <c r="G4066" s="5">
        <v>8.75</v>
      </c>
      <c r="H4066">
        <v>1</v>
      </c>
      <c r="I4066" s="5">
        <v>4.3875000000000002</v>
      </c>
      <c r="J4066" s="5">
        <v>4.3875000000000002</v>
      </c>
      <c r="K4066">
        <v>458</v>
      </c>
      <c r="L4066" s="15">
        <v>2.1834061135371204E-3</v>
      </c>
      <c r="M4066" s="13">
        <v>1.56550218340611</v>
      </c>
      <c r="N4066" s="15">
        <v>0</v>
      </c>
      <c r="O4066" s="5">
        <v>0</v>
      </c>
      <c r="P4066" s="5">
        <v>0</v>
      </c>
      <c r="Q4066" s="5">
        <f t="shared" si="699"/>
        <v>4.3875000000000002</v>
      </c>
      <c r="R4066" s="5">
        <f t="shared" si="700"/>
        <v>-4.3875000000000002</v>
      </c>
      <c r="S4066" s="15">
        <f t="shared" si="701"/>
        <v>-1</v>
      </c>
      <c r="T4066">
        <v>0</v>
      </c>
      <c r="U4066" s="5" t="str">
        <f t="shared" si="702"/>
        <v>NA</v>
      </c>
      <c r="V4066" s="15">
        <f t="shared" si="703"/>
        <v>0</v>
      </c>
      <c r="W4066" s="15">
        <f t="shared" si="704"/>
        <v>0</v>
      </c>
      <c r="X4066" s="5">
        <f t="shared" si="705"/>
        <v>0</v>
      </c>
      <c r="Y4066" s="5">
        <f t="shared" si="706"/>
        <v>3.9487500000000004</v>
      </c>
      <c r="Z4066" s="5">
        <f t="shared" si="707"/>
        <v>-4.6068750000000005</v>
      </c>
      <c r="AA4066" s="5">
        <f t="shared" si="708"/>
        <v>0.43874999999999975</v>
      </c>
      <c r="AB4066" s="5">
        <f t="shared" si="709"/>
        <v>0.21937500000000032</v>
      </c>
    </row>
    <row r="4067" spans="1:28" x14ac:dyDescent="0.55000000000000004">
      <c r="A4067" s="3" t="s">
        <v>79</v>
      </c>
      <c r="B4067" s="3" t="s">
        <v>6373</v>
      </c>
      <c r="C4067" t="s">
        <v>66</v>
      </c>
      <c r="D4067" s="3" t="s">
        <v>36</v>
      </c>
      <c r="E4067" s="3" t="s">
        <v>36</v>
      </c>
      <c r="F4067" s="3" t="s">
        <v>77</v>
      </c>
      <c r="G4067" s="5">
        <v>8.75</v>
      </c>
      <c r="H4067">
        <v>8</v>
      </c>
      <c r="I4067" s="5">
        <v>4.4625000000000004</v>
      </c>
      <c r="J4067" s="5">
        <v>0.55781250000000004</v>
      </c>
      <c r="K4067">
        <v>259</v>
      </c>
      <c r="L4067" s="15">
        <v>3.0888030888030903E-2</v>
      </c>
      <c r="M4067" s="13">
        <v>2.0536679536679499</v>
      </c>
      <c r="N4067" s="15">
        <v>0</v>
      </c>
      <c r="O4067" s="5">
        <v>0</v>
      </c>
      <c r="P4067" s="5">
        <v>0</v>
      </c>
      <c r="Q4067" s="5">
        <f t="shared" si="699"/>
        <v>4.4625000000000004</v>
      </c>
      <c r="R4067" s="5">
        <f t="shared" si="700"/>
        <v>-4.4625000000000004</v>
      </c>
      <c r="S4067" s="15">
        <f t="shared" si="701"/>
        <v>-1</v>
      </c>
      <c r="T4067">
        <v>0</v>
      </c>
      <c r="U4067" s="5" t="str">
        <f t="shared" si="702"/>
        <v>NA</v>
      </c>
      <c r="V4067" s="15">
        <f t="shared" si="703"/>
        <v>0</v>
      </c>
      <c r="W4067" s="15">
        <f t="shared" si="704"/>
        <v>0</v>
      </c>
      <c r="X4067" s="5">
        <f t="shared" si="705"/>
        <v>0</v>
      </c>
      <c r="Y4067" s="5">
        <f t="shared" si="706"/>
        <v>4.0162500000000003</v>
      </c>
      <c r="Z4067" s="5">
        <f t="shared" si="707"/>
        <v>-4.6856250000000008</v>
      </c>
      <c r="AA4067" s="5">
        <f t="shared" si="708"/>
        <v>0.44625000000000004</v>
      </c>
      <c r="AB4067" s="5">
        <f t="shared" si="709"/>
        <v>0.22312500000000046</v>
      </c>
    </row>
    <row r="4068" spans="1:28" x14ac:dyDescent="0.55000000000000004">
      <c r="A4068" s="3" t="s">
        <v>79</v>
      </c>
      <c r="B4068" s="3" t="s">
        <v>6375</v>
      </c>
      <c r="C4068" t="s">
        <v>66</v>
      </c>
      <c r="D4068" s="3" t="s">
        <v>36</v>
      </c>
      <c r="E4068" s="3" t="s">
        <v>36</v>
      </c>
      <c r="F4068" s="3" t="s">
        <v>77</v>
      </c>
      <c r="G4068" s="5">
        <v>8.75</v>
      </c>
      <c r="H4068">
        <v>6</v>
      </c>
      <c r="I4068" s="5">
        <v>5.0499999750000004</v>
      </c>
      <c r="J4068" s="5">
        <v>0.8416666625</v>
      </c>
      <c r="K4068">
        <v>349</v>
      </c>
      <c r="L4068" s="15">
        <v>1.7191977077363901E-2</v>
      </c>
      <c r="M4068" s="13">
        <v>1.8484240687679101</v>
      </c>
      <c r="N4068" s="15">
        <v>0</v>
      </c>
      <c r="O4068" s="5">
        <v>0</v>
      </c>
      <c r="P4068" s="5">
        <v>0</v>
      </c>
      <c r="Q4068" s="5">
        <f t="shared" si="699"/>
        <v>5.0499999750000004</v>
      </c>
      <c r="R4068" s="5">
        <f t="shared" si="700"/>
        <v>-5.0499999750000004</v>
      </c>
      <c r="S4068" s="15">
        <f t="shared" si="701"/>
        <v>-1</v>
      </c>
      <c r="T4068">
        <v>0</v>
      </c>
      <c r="U4068" s="5" t="str">
        <f t="shared" si="702"/>
        <v>NA</v>
      </c>
      <c r="V4068" s="15">
        <f t="shared" si="703"/>
        <v>0</v>
      </c>
      <c r="W4068" s="15">
        <f t="shared" si="704"/>
        <v>0</v>
      </c>
      <c r="X4068" s="5">
        <f t="shared" si="705"/>
        <v>0</v>
      </c>
      <c r="Y4068" s="5">
        <f t="shared" si="706"/>
        <v>4.5449999775000007</v>
      </c>
      <c r="Z4068" s="5">
        <f t="shared" si="707"/>
        <v>-5.3024999737500007</v>
      </c>
      <c r="AA4068" s="5">
        <f t="shared" si="708"/>
        <v>0.50499999749999969</v>
      </c>
      <c r="AB4068" s="5">
        <f t="shared" si="709"/>
        <v>0.25249999875000029</v>
      </c>
    </row>
    <row r="4069" spans="1:28" x14ac:dyDescent="0.55000000000000004">
      <c r="A4069" s="3" t="s">
        <v>79</v>
      </c>
      <c r="B4069" s="3" t="s">
        <v>6377</v>
      </c>
      <c r="C4069" t="s">
        <v>66</v>
      </c>
      <c r="D4069" s="3" t="s">
        <v>36</v>
      </c>
      <c r="E4069" s="3" t="s">
        <v>36</v>
      </c>
      <c r="F4069" s="3" t="s">
        <v>77</v>
      </c>
      <c r="G4069" s="5">
        <v>8.75</v>
      </c>
      <c r="H4069">
        <v>7</v>
      </c>
      <c r="I4069" s="5">
        <v>5.1999999624999997</v>
      </c>
      <c r="J4069" s="5">
        <v>0.74285713749999993</v>
      </c>
      <c r="K4069">
        <v>151</v>
      </c>
      <c r="L4069" s="15">
        <v>4.6357615894039694E-2</v>
      </c>
      <c r="M4069" s="13">
        <v>2.2092715231788098</v>
      </c>
      <c r="N4069" s="15">
        <v>0</v>
      </c>
      <c r="O4069" s="5">
        <v>0</v>
      </c>
      <c r="P4069" s="5">
        <v>0</v>
      </c>
      <c r="Q4069" s="5">
        <f t="shared" si="699"/>
        <v>5.1999999624999997</v>
      </c>
      <c r="R4069" s="5">
        <f t="shared" si="700"/>
        <v>-5.1999999624999997</v>
      </c>
      <c r="S4069" s="15">
        <f t="shared" si="701"/>
        <v>-1</v>
      </c>
      <c r="T4069">
        <v>0</v>
      </c>
      <c r="U4069" s="5" t="str">
        <f t="shared" si="702"/>
        <v>NA</v>
      </c>
      <c r="V4069" s="15">
        <f t="shared" si="703"/>
        <v>0</v>
      </c>
      <c r="W4069" s="15">
        <f t="shared" si="704"/>
        <v>0</v>
      </c>
      <c r="X4069" s="5">
        <f t="shared" si="705"/>
        <v>0</v>
      </c>
      <c r="Y4069" s="5">
        <f t="shared" si="706"/>
        <v>4.6799999662499996</v>
      </c>
      <c r="Z4069" s="5">
        <f t="shared" si="707"/>
        <v>-5.4599999606249998</v>
      </c>
      <c r="AA4069" s="5">
        <f t="shared" si="708"/>
        <v>0.51999999625000015</v>
      </c>
      <c r="AB4069" s="5">
        <f t="shared" si="709"/>
        <v>0.25999999812500008</v>
      </c>
    </row>
    <row r="4070" spans="1:28" x14ac:dyDescent="0.55000000000000004">
      <c r="A4070" s="3" t="s">
        <v>79</v>
      </c>
      <c r="B4070" s="3" t="s">
        <v>6379</v>
      </c>
      <c r="C4070" t="s">
        <v>66</v>
      </c>
      <c r="D4070" s="3" t="s">
        <v>36</v>
      </c>
      <c r="E4070" s="3" t="s">
        <v>36</v>
      </c>
      <c r="F4070" s="3" t="s">
        <v>77</v>
      </c>
      <c r="G4070" s="5">
        <v>8.75</v>
      </c>
      <c r="H4070">
        <v>14</v>
      </c>
      <c r="I4070" s="5">
        <v>5.6249999750000006</v>
      </c>
      <c r="J4070" s="5">
        <v>0.40178571250000006</v>
      </c>
      <c r="K4070">
        <v>574</v>
      </c>
      <c r="L4070" s="15">
        <v>2.4390243902439001E-2</v>
      </c>
      <c r="M4070" s="13">
        <v>0.88641114982578406</v>
      </c>
      <c r="N4070" s="15">
        <v>0</v>
      </c>
      <c r="O4070" s="5">
        <v>0</v>
      </c>
      <c r="P4070" s="5">
        <v>0</v>
      </c>
      <c r="Q4070" s="5">
        <f t="shared" si="699"/>
        <v>5.6249999750000006</v>
      </c>
      <c r="R4070" s="5">
        <f t="shared" si="700"/>
        <v>-5.6249999750000006</v>
      </c>
      <c r="S4070" s="15">
        <f t="shared" si="701"/>
        <v>-1</v>
      </c>
      <c r="T4070">
        <v>0</v>
      </c>
      <c r="U4070" s="5" t="str">
        <f t="shared" si="702"/>
        <v>NA</v>
      </c>
      <c r="V4070" s="15">
        <f t="shared" si="703"/>
        <v>0</v>
      </c>
      <c r="W4070" s="15">
        <f t="shared" si="704"/>
        <v>0</v>
      </c>
      <c r="X4070" s="5">
        <f t="shared" si="705"/>
        <v>0</v>
      </c>
      <c r="Y4070" s="5">
        <f t="shared" si="706"/>
        <v>5.0624999775000008</v>
      </c>
      <c r="Z4070" s="5">
        <f t="shared" si="707"/>
        <v>-5.9062499737500005</v>
      </c>
      <c r="AA4070" s="5">
        <f t="shared" si="708"/>
        <v>0.56249999749999979</v>
      </c>
      <c r="AB4070" s="5">
        <f t="shared" si="709"/>
        <v>0.2812499987499999</v>
      </c>
    </row>
    <row r="4071" spans="1:28" x14ac:dyDescent="0.55000000000000004">
      <c r="A4071" s="3" t="s">
        <v>79</v>
      </c>
      <c r="B4071" s="3" t="s">
        <v>5152</v>
      </c>
      <c r="C4071" t="s">
        <v>66</v>
      </c>
      <c r="D4071" s="3" t="s">
        <v>36</v>
      </c>
      <c r="E4071" s="3" t="s">
        <v>36</v>
      </c>
      <c r="F4071" s="3" t="s">
        <v>77</v>
      </c>
      <c r="G4071" s="5">
        <v>8.75</v>
      </c>
      <c r="H4071">
        <v>14</v>
      </c>
      <c r="I4071" s="5">
        <v>8.7249998499999997</v>
      </c>
      <c r="J4071" s="5">
        <v>0.62321427500000004</v>
      </c>
      <c r="K4071">
        <v>345</v>
      </c>
      <c r="L4071" s="15">
        <v>4.0579710144927505E-2</v>
      </c>
      <c r="M4071" s="13">
        <v>1.52115942028985</v>
      </c>
      <c r="N4071" s="15">
        <v>0</v>
      </c>
      <c r="O4071" s="5">
        <v>0</v>
      </c>
      <c r="P4071" s="5">
        <v>0</v>
      </c>
      <c r="Q4071" s="5">
        <f t="shared" si="699"/>
        <v>8.7249998499999997</v>
      </c>
      <c r="R4071" s="5">
        <f t="shared" si="700"/>
        <v>-8.7249998499999997</v>
      </c>
      <c r="S4071" s="15">
        <f t="shared" si="701"/>
        <v>-1</v>
      </c>
      <c r="T4071">
        <v>0</v>
      </c>
      <c r="U4071" s="5" t="str">
        <f t="shared" si="702"/>
        <v>NA</v>
      </c>
      <c r="V4071" s="15">
        <f t="shared" si="703"/>
        <v>0</v>
      </c>
      <c r="W4071" s="15">
        <f t="shared" si="704"/>
        <v>0</v>
      </c>
      <c r="X4071" s="5">
        <f t="shared" si="705"/>
        <v>0</v>
      </c>
      <c r="Y4071" s="5">
        <f t="shared" si="706"/>
        <v>7.8524998649999995</v>
      </c>
      <c r="Z4071" s="5">
        <f t="shared" si="707"/>
        <v>-9.1612498425000002</v>
      </c>
      <c r="AA4071" s="5">
        <f t="shared" si="708"/>
        <v>0.87249998500000014</v>
      </c>
      <c r="AB4071" s="5">
        <f t="shared" si="709"/>
        <v>0.43624999250000052</v>
      </c>
    </row>
    <row r="4072" spans="1:28" x14ac:dyDescent="0.55000000000000004">
      <c r="A4072" s="3" t="s">
        <v>79</v>
      </c>
      <c r="B4072" s="3" t="s">
        <v>6382</v>
      </c>
      <c r="C4072" t="s">
        <v>66</v>
      </c>
      <c r="D4072" s="3" t="s">
        <v>36</v>
      </c>
      <c r="E4072" s="3" t="s">
        <v>36</v>
      </c>
      <c r="F4072" s="3" t="s">
        <v>77</v>
      </c>
      <c r="G4072" s="5">
        <v>8.75</v>
      </c>
      <c r="H4072">
        <v>10</v>
      </c>
      <c r="I4072" s="5">
        <v>9.4375</v>
      </c>
      <c r="J4072" s="5">
        <v>0.94374999999999998</v>
      </c>
      <c r="K4072">
        <v>2167</v>
      </c>
      <c r="L4072" s="15">
        <v>4.6146746654360908E-3</v>
      </c>
      <c r="M4072" s="13">
        <v>1.4815413013382599</v>
      </c>
      <c r="N4072" s="15">
        <v>0</v>
      </c>
      <c r="O4072" s="5">
        <v>0</v>
      </c>
      <c r="P4072" s="5">
        <v>0</v>
      </c>
      <c r="Q4072" s="5">
        <f t="shared" si="699"/>
        <v>9.4375</v>
      </c>
      <c r="R4072" s="5">
        <f t="shared" si="700"/>
        <v>-9.4375</v>
      </c>
      <c r="S4072" s="15">
        <f t="shared" si="701"/>
        <v>-1</v>
      </c>
      <c r="T4072">
        <v>0</v>
      </c>
      <c r="U4072" s="5" t="str">
        <f t="shared" si="702"/>
        <v>NA</v>
      </c>
      <c r="V4072" s="15">
        <f t="shared" si="703"/>
        <v>0</v>
      </c>
      <c r="W4072" s="15">
        <f t="shared" si="704"/>
        <v>0</v>
      </c>
      <c r="X4072" s="5">
        <f t="shared" si="705"/>
        <v>0</v>
      </c>
      <c r="Y4072" s="5">
        <f t="shared" si="706"/>
        <v>8.4937500000000004</v>
      </c>
      <c r="Z4072" s="5">
        <f t="shared" si="707"/>
        <v>-9.9093750000000007</v>
      </c>
      <c r="AA4072" s="5">
        <f t="shared" si="708"/>
        <v>0.94374999999999964</v>
      </c>
      <c r="AB4072" s="5">
        <f t="shared" si="709"/>
        <v>0.47187500000000071</v>
      </c>
    </row>
    <row r="4073" spans="1:28" x14ac:dyDescent="0.55000000000000004">
      <c r="A4073" s="3" t="s">
        <v>79</v>
      </c>
      <c r="B4073" s="3" t="s">
        <v>6384</v>
      </c>
      <c r="C4073" t="s">
        <v>66</v>
      </c>
      <c r="D4073" s="3" t="s">
        <v>36</v>
      </c>
      <c r="E4073" s="3" t="s">
        <v>36</v>
      </c>
      <c r="F4073" s="3" t="s">
        <v>77</v>
      </c>
      <c r="G4073" s="5">
        <v>8.75</v>
      </c>
      <c r="H4073">
        <v>6</v>
      </c>
      <c r="I4073" s="5">
        <v>10.812499950000001</v>
      </c>
      <c r="J4073" s="5">
        <v>1.8020833250000001</v>
      </c>
      <c r="K4073">
        <v>418</v>
      </c>
      <c r="L4073" s="15">
        <v>1.4354066985645899E-2</v>
      </c>
      <c r="M4073" s="13">
        <v>1.85980861244019</v>
      </c>
      <c r="N4073" s="15">
        <v>0</v>
      </c>
      <c r="O4073" s="5">
        <v>0</v>
      </c>
      <c r="P4073" s="5">
        <v>0</v>
      </c>
      <c r="Q4073" s="5">
        <f t="shared" si="699"/>
        <v>10.812499950000001</v>
      </c>
      <c r="R4073" s="5">
        <f t="shared" si="700"/>
        <v>-10.812499950000001</v>
      </c>
      <c r="S4073" s="15">
        <f t="shared" si="701"/>
        <v>-1</v>
      </c>
      <c r="T4073">
        <v>0</v>
      </c>
      <c r="U4073" s="5" t="str">
        <f t="shared" si="702"/>
        <v>NA</v>
      </c>
      <c r="V4073" s="15">
        <f t="shared" si="703"/>
        <v>0</v>
      </c>
      <c r="W4073" s="15">
        <f t="shared" si="704"/>
        <v>0</v>
      </c>
      <c r="X4073" s="5">
        <f t="shared" si="705"/>
        <v>0</v>
      </c>
      <c r="Y4073" s="5">
        <f t="shared" si="706"/>
        <v>9.7312499550000009</v>
      </c>
      <c r="Z4073" s="5">
        <f t="shared" si="707"/>
        <v>-11.353124947500001</v>
      </c>
      <c r="AA4073" s="5">
        <f t="shared" si="708"/>
        <v>1.0812499950000003</v>
      </c>
      <c r="AB4073" s="5">
        <f t="shared" si="709"/>
        <v>0.54062499750000015</v>
      </c>
    </row>
    <row r="4074" spans="1:28" x14ac:dyDescent="0.55000000000000004">
      <c r="A4074" s="3" t="s">
        <v>79</v>
      </c>
      <c r="B4074" s="3" t="s">
        <v>6386</v>
      </c>
      <c r="C4074" t="s">
        <v>66</v>
      </c>
      <c r="D4074" s="3" t="s">
        <v>36</v>
      </c>
      <c r="E4074" s="3" t="s">
        <v>36</v>
      </c>
      <c r="F4074" s="3" t="s">
        <v>77</v>
      </c>
      <c r="G4074" s="5">
        <v>8.75</v>
      </c>
      <c r="H4074">
        <v>12</v>
      </c>
      <c r="I4074" s="5">
        <v>13.574999999999999</v>
      </c>
      <c r="J4074" s="5">
        <v>1.1312500000000001</v>
      </c>
      <c r="K4074">
        <v>4256</v>
      </c>
      <c r="L4074" s="15">
        <v>2.8195488721804501E-3</v>
      </c>
      <c r="M4074" s="13">
        <v>2.7082001879699198</v>
      </c>
      <c r="N4074" s="15">
        <v>0</v>
      </c>
      <c r="O4074" s="5">
        <v>0</v>
      </c>
      <c r="P4074" s="5">
        <v>0</v>
      </c>
      <c r="Q4074" s="5">
        <f t="shared" si="699"/>
        <v>13.574999999999999</v>
      </c>
      <c r="R4074" s="5">
        <f t="shared" si="700"/>
        <v>-13.574999999999999</v>
      </c>
      <c r="S4074" s="15">
        <f t="shared" si="701"/>
        <v>-1</v>
      </c>
      <c r="T4074">
        <v>0</v>
      </c>
      <c r="U4074" s="5" t="str">
        <f t="shared" si="702"/>
        <v>NA</v>
      </c>
      <c r="V4074" s="15">
        <f t="shared" si="703"/>
        <v>0</v>
      </c>
      <c r="W4074" s="15">
        <f t="shared" si="704"/>
        <v>0</v>
      </c>
      <c r="X4074" s="5">
        <f t="shared" si="705"/>
        <v>0</v>
      </c>
      <c r="Y4074" s="5">
        <f t="shared" si="706"/>
        <v>12.217499999999999</v>
      </c>
      <c r="Z4074" s="5">
        <f t="shared" si="707"/>
        <v>-14.25375</v>
      </c>
      <c r="AA4074" s="5">
        <f t="shared" si="708"/>
        <v>1.3574999999999999</v>
      </c>
      <c r="AB4074" s="5">
        <f t="shared" si="709"/>
        <v>0.67875000000000085</v>
      </c>
    </row>
    <row r="4075" spans="1:28" x14ac:dyDescent="0.55000000000000004">
      <c r="A4075" s="3" t="s">
        <v>79</v>
      </c>
      <c r="B4075" s="3" t="s">
        <v>6388</v>
      </c>
      <c r="C4075" t="s">
        <v>66</v>
      </c>
      <c r="D4075" s="3" t="s">
        <v>36</v>
      </c>
      <c r="E4075" s="3" t="s">
        <v>36</v>
      </c>
      <c r="F4075" s="3" t="s">
        <v>77</v>
      </c>
      <c r="G4075" s="5">
        <v>8.75</v>
      </c>
      <c r="H4075">
        <v>22</v>
      </c>
      <c r="I4075" s="5">
        <v>16.474999750000002</v>
      </c>
      <c r="J4075" s="5">
        <v>0.74886362500000003</v>
      </c>
      <c r="K4075">
        <v>1642</v>
      </c>
      <c r="L4075" s="15">
        <v>1.3398294762484799E-2</v>
      </c>
      <c r="M4075" s="13">
        <v>1.8848964677222899</v>
      </c>
      <c r="N4075" s="15">
        <v>0</v>
      </c>
      <c r="O4075" s="5">
        <v>0</v>
      </c>
      <c r="P4075" s="5">
        <v>0</v>
      </c>
      <c r="Q4075" s="5">
        <f t="shared" si="699"/>
        <v>16.474999750000002</v>
      </c>
      <c r="R4075" s="5">
        <f t="shared" si="700"/>
        <v>-16.474999750000002</v>
      </c>
      <c r="S4075" s="15">
        <f t="shared" si="701"/>
        <v>-1</v>
      </c>
      <c r="T4075">
        <v>0</v>
      </c>
      <c r="U4075" s="5" t="str">
        <f t="shared" si="702"/>
        <v>NA</v>
      </c>
      <c r="V4075" s="15">
        <f t="shared" si="703"/>
        <v>0</v>
      </c>
      <c r="W4075" s="15">
        <f t="shared" si="704"/>
        <v>0</v>
      </c>
      <c r="X4075" s="5">
        <f t="shared" si="705"/>
        <v>0</v>
      </c>
      <c r="Y4075" s="5">
        <f t="shared" si="706"/>
        <v>14.827499775000001</v>
      </c>
      <c r="Z4075" s="5">
        <f t="shared" si="707"/>
        <v>-17.298749737500003</v>
      </c>
      <c r="AA4075" s="5">
        <f t="shared" si="708"/>
        <v>1.6474999750000006</v>
      </c>
      <c r="AB4075" s="5">
        <f t="shared" si="709"/>
        <v>0.82374998750000117</v>
      </c>
    </row>
    <row r="4076" spans="1:28" x14ac:dyDescent="0.55000000000000004">
      <c r="A4076" s="3" t="s">
        <v>79</v>
      </c>
      <c r="B4076" s="3" t="s">
        <v>6390</v>
      </c>
      <c r="C4076" t="s">
        <v>66</v>
      </c>
      <c r="D4076" s="3" t="s">
        <v>36</v>
      </c>
      <c r="E4076" s="3" t="s">
        <v>36</v>
      </c>
      <c r="F4076" s="3" t="s">
        <v>77</v>
      </c>
      <c r="G4076" s="5">
        <v>8.75</v>
      </c>
      <c r="H4076">
        <v>21</v>
      </c>
      <c r="I4076" s="5">
        <v>16.474999799999999</v>
      </c>
      <c r="J4076" s="5">
        <v>0.78452379999999999</v>
      </c>
      <c r="K4076">
        <v>423</v>
      </c>
      <c r="L4076" s="15">
        <v>4.9645390070922002E-2</v>
      </c>
      <c r="M4076" s="13">
        <v>2.5345153664302602</v>
      </c>
      <c r="N4076" s="15">
        <v>0</v>
      </c>
      <c r="O4076" s="5">
        <v>0</v>
      </c>
      <c r="P4076" s="5">
        <v>0</v>
      </c>
      <c r="Q4076" s="5">
        <f t="shared" si="699"/>
        <v>16.474999799999999</v>
      </c>
      <c r="R4076" s="5">
        <f t="shared" si="700"/>
        <v>-16.474999799999999</v>
      </c>
      <c r="S4076" s="15">
        <f t="shared" si="701"/>
        <v>-1</v>
      </c>
      <c r="T4076">
        <v>0</v>
      </c>
      <c r="U4076" s="5" t="str">
        <f t="shared" si="702"/>
        <v>NA</v>
      </c>
      <c r="V4076" s="15">
        <f t="shared" si="703"/>
        <v>0</v>
      </c>
      <c r="W4076" s="15">
        <f t="shared" si="704"/>
        <v>0</v>
      </c>
      <c r="X4076" s="5">
        <f t="shared" si="705"/>
        <v>0</v>
      </c>
      <c r="Y4076" s="5">
        <f t="shared" si="706"/>
        <v>14.82749982</v>
      </c>
      <c r="Z4076" s="5">
        <f t="shared" si="707"/>
        <v>-17.298749789999999</v>
      </c>
      <c r="AA4076" s="5">
        <f t="shared" si="708"/>
        <v>1.6474999799999992</v>
      </c>
      <c r="AB4076" s="5">
        <f t="shared" si="709"/>
        <v>0.8237499899999996</v>
      </c>
    </row>
    <row r="4077" spans="1:28" x14ac:dyDescent="0.55000000000000004">
      <c r="A4077" s="3" t="s">
        <v>79</v>
      </c>
      <c r="B4077" s="3" t="s">
        <v>6392</v>
      </c>
      <c r="C4077" t="s">
        <v>66</v>
      </c>
      <c r="D4077" s="3" t="s">
        <v>36</v>
      </c>
      <c r="E4077" s="3" t="s">
        <v>36</v>
      </c>
      <c r="F4077" s="3" t="s">
        <v>77</v>
      </c>
      <c r="G4077" s="5">
        <v>8.75</v>
      </c>
      <c r="H4077">
        <v>5</v>
      </c>
      <c r="I4077" s="5">
        <v>17.1875</v>
      </c>
      <c r="J4077" s="5">
        <v>3.4375</v>
      </c>
      <c r="K4077">
        <v>132</v>
      </c>
      <c r="L4077" s="15">
        <v>3.7878787878787901E-2</v>
      </c>
      <c r="M4077" s="13">
        <v>1.0530303030303001</v>
      </c>
      <c r="N4077" s="15">
        <v>0</v>
      </c>
      <c r="O4077" s="5">
        <v>0</v>
      </c>
      <c r="P4077" s="5">
        <v>0</v>
      </c>
      <c r="Q4077" s="5">
        <f t="shared" si="699"/>
        <v>17.1875</v>
      </c>
      <c r="R4077" s="5">
        <f t="shared" si="700"/>
        <v>-17.1875</v>
      </c>
      <c r="S4077" s="15">
        <f t="shared" si="701"/>
        <v>-1</v>
      </c>
      <c r="T4077">
        <v>0</v>
      </c>
      <c r="U4077" s="5" t="str">
        <f t="shared" si="702"/>
        <v>NA</v>
      </c>
      <c r="V4077" s="15">
        <f t="shared" si="703"/>
        <v>0</v>
      </c>
      <c r="W4077" s="15">
        <f t="shared" si="704"/>
        <v>0</v>
      </c>
      <c r="X4077" s="5">
        <f t="shared" si="705"/>
        <v>0</v>
      </c>
      <c r="Y4077" s="5">
        <f t="shared" si="706"/>
        <v>15.46875</v>
      </c>
      <c r="Z4077" s="5">
        <f t="shared" si="707"/>
        <v>-18.046875</v>
      </c>
      <c r="AA4077" s="5">
        <f t="shared" si="708"/>
        <v>1.71875</v>
      </c>
      <c r="AB4077" s="5">
        <f t="shared" si="709"/>
        <v>0.859375</v>
      </c>
    </row>
    <row r="4078" spans="1:28" x14ac:dyDescent="0.55000000000000004">
      <c r="A4078" s="3" t="s">
        <v>79</v>
      </c>
      <c r="B4078" s="3" t="s">
        <v>6394</v>
      </c>
      <c r="C4078" t="s">
        <v>66</v>
      </c>
      <c r="D4078" s="3" t="s">
        <v>36</v>
      </c>
      <c r="E4078" s="3" t="s">
        <v>36</v>
      </c>
      <c r="F4078" s="3" t="s">
        <v>77</v>
      </c>
      <c r="G4078" s="5">
        <v>8.75</v>
      </c>
      <c r="H4078">
        <v>30</v>
      </c>
      <c r="I4078" s="5">
        <v>18.849999750000002</v>
      </c>
      <c r="J4078" s="5">
        <v>0.62833332500000005</v>
      </c>
      <c r="K4078">
        <v>961</v>
      </c>
      <c r="L4078" s="15">
        <v>3.1217481789802298E-2</v>
      </c>
      <c r="M4078" s="13">
        <v>1.46576482830385</v>
      </c>
      <c r="N4078" s="15">
        <v>0</v>
      </c>
      <c r="O4078" s="5">
        <v>0</v>
      </c>
      <c r="P4078" s="5">
        <v>0</v>
      </c>
      <c r="Q4078" s="5">
        <f t="shared" si="699"/>
        <v>18.849999750000002</v>
      </c>
      <c r="R4078" s="5">
        <f t="shared" si="700"/>
        <v>-18.849999750000002</v>
      </c>
      <c r="S4078" s="15">
        <f t="shared" si="701"/>
        <v>-1</v>
      </c>
      <c r="T4078">
        <v>0</v>
      </c>
      <c r="U4078" s="5" t="str">
        <f t="shared" si="702"/>
        <v>NA</v>
      </c>
      <c r="V4078" s="15">
        <f t="shared" si="703"/>
        <v>0</v>
      </c>
      <c r="W4078" s="15">
        <f t="shared" si="704"/>
        <v>0</v>
      </c>
      <c r="X4078" s="5">
        <f t="shared" si="705"/>
        <v>0</v>
      </c>
      <c r="Y4078" s="5">
        <f t="shared" si="706"/>
        <v>16.964999775000003</v>
      </c>
      <c r="Z4078" s="5">
        <f t="shared" si="707"/>
        <v>-19.792499737500002</v>
      </c>
      <c r="AA4078" s="5">
        <f t="shared" si="708"/>
        <v>1.8849999749999995</v>
      </c>
      <c r="AB4078" s="5">
        <f t="shared" si="709"/>
        <v>0.94249998749999975</v>
      </c>
    </row>
    <row r="4079" spans="1:28" x14ac:dyDescent="0.55000000000000004">
      <c r="A4079" s="3" t="s">
        <v>79</v>
      </c>
      <c r="B4079" s="3" t="s">
        <v>6396</v>
      </c>
      <c r="C4079" t="s">
        <v>66</v>
      </c>
      <c r="D4079" s="3" t="s">
        <v>36</v>
      </c>
      <c r="E4079" s="3" t="s">
        <v>36</v>
      </c>
      <c r="F4079" s="3" t="s">
        <v>77</v>
      </c>
      <c r="G4079" s="5">
        <v>8.75</v>
      </c>
      <c r="H4079">
        <v>36</v>
      </c>
      <c r="I4079" s="5">
        <v>22.149999900000001</v>
      </c>
      <c r="J4079" s="5">
        <v>0.61527777500000003</v>
      </c>
      <c r="K4079">
        <v>8373</v>
      </c>
      <c r="L4079" s="15">
        <v>4.2995342171264798E-3</v>
      </c>
      <c r="M4079" s="13">
        <v>1.28504717544488</v>
      </c>
      <c r="N4079" s="15">
        <v>0</v>
      </c>
      <c r="O4079" s="5">
        <v>0</v>
      </c>
      <c r="P4079" s="5">
        <v>0</v>
      </c>
      <c r="Q4079" s="5">
        <f t="shared" si="699"/>
        <v>22.149999900000001</v>
      </c>
      <c r="R4079" s="5">
        <f t="shared" si="700"/>
        <v>-22.149999900000001</v>
      </c>
      <c r="S4079" s="15">
        <f t="shared" si="701"/>
        <v>-1</v>
      </c>
      <c r="T4079">
        <v>0</v>
      </c>
      <c r="U4079" s="5" t="str">
        <f t="shared" si="702"/>
        <v>NA</v>
      </c>
      <c r="V4079" s="15">
        <f t="shared" si="703"/>
        <v>0</v>
      </c>
      <c r="W4079" s="15">
        <f t="shared" si="704"/>
        <v>0</v>
      </c>
      <c r="X4079" s="5">
        <f t="shared" si="705"/>
        <v>0</v>
      </c>
      <c r="Y4079" s="5">
        <f t="shared" si="706"/>
        <v>19.934999910000002</v>
      </c>
      <c r="Z4079" s="5">
        <f t="shared" si="707"/>
        <v>-23.257499895000002</v>
      </c>
      <c r="AA4079" s="5">
        <f t="shared" si="708"/>
        <v>2.214999989999999</v>
      </c>
      <c r="AB4079" s="5">
        <f t="shared" si="709"/>
        <v>1.1074999950000013</v>
      </c>
    </row>
    <row r="4080" spans="1:28" x14ac:dyDescent="0.55000000000000004">
      <c r="A4080" s="3" t="s">
        <v>79</v>
      </c>
      <c r="B4080" s="3" t="s">
        <v>6398</v>
      </c>
      <c r="C4080" t="s">
        <v>66</v>
      </c>
      <c r="D4080" s="3" t="s">
        <v>36</v>
      </c>
      <c r="E4080" s="3" t="s">
        <v>36</v>
      </c>
      <c r="F4080" s="3" t="s">
        <v>77</v>
      </c>
      <c r="G4080" s="5">
        <v>8.75</v>
      </c>
      <c r="H4080">
        <v>20</v>
      </c>
      <c r="I4080" s="5">
        <v>25.362500000000001</v>
      </c>
      <c r="J4080" s="5">
        <v>1.2681249999999999</v>
      </c>
      <c r="K4080">
        <v>1402</v>
      </c>
      <c r="L4080" s="15">
        <v>1.4265335235378001E-2</v>
      </c>
      <c r="M4080" s="13">
        <v>1.1774607703280999</v>
      </c>
      <c r="N4080" s="15">
        <v>0</v>
      </c>
      <c r="O4080" s="5">
        <v>0</v>
      </c>
      <c r="P4080" s="5">
        <v>0</v>
      </c>
      <c r="Q4080" s="5">
        <f t="shared" si="699"/>
        <v>25.362500000000001</v>
      </c>
      <c r="R4080" s="5">
        <f t="shared" si="700"/>
        <v>-25.362500000000001</v>
      </c>
      <c r="S4080" s="15">
        <f t="shared" si="701"/>
        <v>-1</v>
      </c>
      <c r="T4080">
        <v>0</v>
      </c>
      <c r="U4080" s="5" t="str">
        <f t="shared" si="702"/>
        <v>NA</v>
      </c>
      <c r="V4080" s="15">
        <f t="shared" si="703"/>
        <v>0</v>
      </c>
      <c r="W4080" s="15">
        <f t="shared" si="704"/>
        <v>0</v>
      </c>
      <c r="X4080" s="5">
        <f t="shared" si="705"/>
        <v>0</v>
      </c>
      <c r="Y4080" s="5">
        <f t="shared" si="706"/>
        <v>22.826250000000002</v>
      </c>
      <c r="Z4080" s="5">
        <f t="shared" si="707"/>
        <v>-26.630625000000002</v>
      </c>
      <c r="AA4080" s="5">
        <f t="shared" si="708"/>
        <v>2.536249999999999</v>
      </c>
      <c r="AB4080" s="5">
        <f t="shared" si="709"/>
        <v>1.2681250000000013</v>
      </c>
    </row>
    <row r="4081" spans="1:28" x14ac:dyDescent="0.55000000000000004">
      <c r="A4081" s="3" t="s">
        <v>79</v>
      </c>
      <c r="B4081" s="3" t="s">
        <v>6400</v>
      </c>
      <c r="C4081" t="s">
        <v>66</v>
      </c>
      <c r="D4081" s="3" t="s">
        <v>36</v>
      </c>
      <c r="E4081" s="3" t="s">
        <v>36</v>
      </c>
      <c r="F4081" s="3" t="s">
        <v>77</v>
      </c>
      <c r="G4081" s="5">
        <v>8.75</v>
      </c>
      <c r="H4081">
        <v>43</v>
      </c>
      <c r="I4081" s="5">
        <v>29.424999974999999</v>
      </c>
      <c r="J4081" s="5">
        <v>0.68430232499999999</v>
      </c>
      <c r="K4081">
        <v>3306</v>
      </c>
      <c r="L4081" s="15">
        <v>1.30066545674531E-2</v>
      </c>
      <c r="M4081" s="13">
        <v>1.33793103448276</v>
      </c>
      <c r="N4081" s="15">
        <v>0</v>
      </c>
      <c r="O4081" s="5">
        <v>0</v>
      </c>
      <c r="P4081" s="5">
        <v>0</v>
      </c>
      <c r="Q4081" s="5">
        <f t="shared" si="699"/>
        <v>29.424999974999999</v>
      </c>
      <c r="R4081" s="5">
        <f t="shared" si="700"/>
        <v>-29.424999974999999</v>
      </c>
      <c r="S4081" s="15">
        <f t="shared" si="701"/>
        <v>-1</v>
      </c>
      <c r="T4081">
        <v>0</v>
      </c>
      <c r="U4081" s="5" t="str">
        <f t="shared" si="702"/>
        <v>NA</v>
      </c>
      <c r="V4081" s="15">
        <f t="shared" si="703"/>
        <v>0</v>
      </c>
      <c r="W4081" s="15">
        <f t="shared" si="704"/>
        <v>0</v>
      </c>
      <c r="X4081" s="5">
        <f t="shared" si="705"/>
        <v>0</v>
      </c>
      <c r="Y4081" s="5">
        <f t="shared" si="706"/>
        <v>26.482499977499998</v>
      </c>
      <c r="Z4081" s="5">
        <f t="shared" si="707"/>
        <v>-30.896249973749999</v>
      </c>
      <c r="AA4081" s="5">
        <f t="shared" si="708"/>
        <v>2.9424999975000006</v>
      </c>
      <c r="AB4081" s="5">
        <f t="shared" si="709"/>
        <v>1.4712499987500003</v>
      </c>
    </row>
    <row r="4082" spans="1:28" x14ac:dyDescent="0.55000000000000004">
      <c r="A4082" s="3" t="s">
        <v>79</v>
      </c>
      <c r="B4082" s="3" t="s">
        <v>6402</v>
      </c>
      <c r="C4082" t="s">
        <v>66</v>
      </c>
      <c r="D4082" s="3" t="s">
        <v>36</v>
      </c>
      <c r="E4082" s="3" t="s">
        <v>36</v>
      </c>
      <c r="F4082" s="3" t="s">
        <v>77</v>
      </c>
      <c r="G4082" s="5">
        <v>8.75</v>
      </c>
      <c r="H4082">
        <v>51</v>
      </c>
      <c r="I4082" s="5">
        <v>37.974999712499994</v>
      </c>
      <c r="J4082" s="5">
        <v>0.74460783749999992</v>
      </c>
      <c r="K4082">
        <v>963</v>
      </c>
      <c r="L4082" s="15">
        <v>5.2959501557632398E-2</v>
      </c>
      <c r="M4082" s="13">
        <v>1.5957424714434101</v>
      </c>
      <c r="N4082" s="15">
        <v>0</v>
      </c>
      <c r="O4082" s="5">
        <v>0</v>
      </c>
      <c r="P4082" s="5">
        <v>0</v>
      </c>
      <c r="Q4082" s="5">
        <f t="shared" si="699"/>
        <v>37.974999712499994</v>
      </c>
      <c r="R4082" s="5">
        <f t="shared" si="700"/>
        <v>-37.974999712499994</v>
      </c>
      <c r="S4082" s="15">
        <f t="shared" si="701"/>
        <v>-1</v>
      </c>
      <c r="T4082">
        <v>0</v>
      </c>
      <c r="U4082" s="5" t="str">
        <f t="shared" si="702"/>
        <v>NA</v>
      </c>
      <c r="V4082" s="15">
        <f t="shared" si="703"/>
        <v>0</v>
      </c>
      <c r="W4082" s="15">
        <f t="shared" si="704"/>
        <v>0</v>
      </c>
      <c r="X4082" s="5">
        <f t="shared" si="705"/>
        <v>0</v>
      </c>
      <c r="Y4082" s="5">
        <f t="shared" si="706"/>
        <v>34.177499741249996</v>
      </c>
      <c r="Z4082" s="5">
        <f t="shared" si="707"/>
        <v>-39.873749698124996</v>
      </c>
      <c r="AA4082" s="5">
        <f t="shared" si="708"/>
        <v>3.7974999712499979</v>
      </c>
      <c r="AB4082" s="5">
        <f t="shared" si="709"/>
        <v>1.8987499856250025</v>
      </c>
    </row>
    <row r="4083" spans="1:28" x14ac:dyDescent="0.55000000000000004">
      <c r="A4083" s="3" t="s">
        <v>79</v>
      </c>
      <c r="B4083" s="3" t="s">
        <v>6404</v>
      </c>
      <c r="C4083" t="s">
        <v>66</v>
      </c>
      <c r="D4083" s="3" t="s">
        <v>36</v>
      </c>
      <c r="E4083" s="3" t="s">
        <v>36</v>
      </c>
      <c r="F4083" s="3" t="s">
        <v>77</v>
      </c>
      <c r="G4083" s="5">
        <v>8.75</v>
      </c>
      <c r="H4083">
        <v>52</v>
      </c>
      <c r="I4083" s="5">
        <v>61.499999600000002</v>
      </c>
      <c r="J4083" s="5">
        <v>1.1826923</v>
      </c>
      <c r="K4083">
        <v>4650</v>
      </c>
      <c r="L4083" s="15">
        <v>1.1182795698924698E-2</v>
      </c>
      <c r="M4083" s="13">
        <v>1.45825806451613</v>
      </c>
      <c r="N4083" s="15">
        <v>0</v>
      </c>
      <c r="O4083" s="5">
        <v>0</v>
      </c>
      <c r="P4083" s="5">
        <v>0</v>
      </c>
      <c r="Q4083" s="5">
        <f t="shared" si="699"/>
        <v>61.499999600000002</v>
      </c>
      <c r="R4083" s="5">
        <f t="shared" si="700"/>
        <v>-61.499999600000002</v>
      </c>
      <c r="S4083" s="15">
        <f t="shared" si="701"/>
        <v>-1</v>
      </c>
      <c r="T4083">
        <v>0</v>
      </c>
      <c r="U4083" s="5" t="str">
        <f t="shared" si="702"/>
        <v>NA</v>
      </c>
      <c r="V4083" s="15">
        <f t="shared" si="703"/>
        <v>0</v>
      </c>
      <c r="W4083" s="15">
        <f t="shared" si="704"/>
        <v>0</v>
      </c>
      <c r="X4083" s="5">
        <f t="shared" si="705"/>
        <v>0</v>
      </c>
      <c r="Y4083" s="5">
        <f t="shared" si="706"/>
        <v>55.34999964</v>
      </c>
      <c r="Z4083" s="5">
        <f t="shared" si="707"/>
        <v>-64.574999580000011</v>
      </c>
      <c r="AA4083" s="5">
        <f t="shared" si="708"/>
        <v>6.1499999600000024</v>
      </c>
      <c r="AB4083" s="5">
        <f t="shared" si="709"/>
        <v>3.0749999800000083</v>
      </c>
    </row>
    <row r="4084" spans="1:28" x14ac:dyDescent="0.55000000000000004">
      <c r="A4084" s="3" t="s">
        <v>79</v>
      </c>
      <c r="B4084" s="3" t="s">
        <v>6406</v>
      </c>
      <c r="C4084" t="s">
        <v>66</v>
      </c>
      <c r="D4084" s="3" t="s">
        <v>36</v>
      </c>
      <c r="E4084" s="3" t="s">
        <v>36</v>
      </c>
      <c r="F4084" s="3" t="s">
        <v>77</v>
      </c>
      <c r="G4084" s="5">
        <v>8.75</v>
      </c>
      <c r="H4084">
        <v>49</v>
      </c>
      <c r="I4084" s="5">
        <v>62.774999437499993</v>
      </c>
      <c r="J4084" s="5">
        <v>1.2811224374999999</v>
      </c>
      <c r="K4084">
        <v>1277</v>
      </c>
      <c r="L4084" s="15">
        <v>3.8371182458888001E-2</v>
      </c>
      <c r="M4084" s="13">
        <v>2.6360219263899798</v>
      </c>
      <c r="N4084" s="15">
        <v>0</v>
      </c>
      <c r="O4084" s="5">
        <v>0</v>
      </c>
      <c r="P4084" s="5">
        <v>0</v>
      </c>
      <c r="Q4084" s="5">
        <f t="shared" si="699"/>
        <v>62.774999437499993</v>
      </c>
      <c r="R4084" s="5">
        <f t="shared" si="700"/>
        <v>-62.774999437499993</v>
      </c>
      <c r="S4084" s="15">
        <f t="shared" si="701"/>
        <v>-1</v>
      </c>
      <c r="T4084">
        <v>0</v>
      </c>
      <c r="U4084" s="5" t="str">
        <f t="shared" si="702"/>
        <v>NA</v>
      </c>
      <c r="V4084" s="15">
        <f t="shared" si="703"/>
        <v>0</v>
      </c>
      <c r="W4084" s="15">
        <f t="shared" si="704"/>
        <v>0</v>
      </c>
      <c r="X4084" s="5">
        <f t="shared" si="705"/>
        <v>0</v>
      </c>
      <c r="Y4084" s="5">
        <f t="shared" si="706"/>
        <v>56.497499493749991</v>
      </c>
      <c r="Z4084" s="5">
        <f t="shared" si="707"/>
        <v>-65.913749409375001</v>
      </c>
      <c r="AA4084" s="5">
        <f t="shared" si="708"/>
        <v>6.2774999437500014</v>
      </c>
      <c r="AB4084" s="5">
        <f t="shared" si="709"/>
        <v>3.1387499718750078</v>
      </c>
    </row>
    <row r="4085" spans="1:28" x14ac:dyDescent="0.55000000000000004">
      <c r="A4085" s="3" t="s">
        <v>79</v>
      </c>
      <c r="B4085" s="3" t="s">
        <v>6408</v>
      </c>
      <c r="C4085" t="s">
        <v>66</v>
      </c>
      <c r="D4085" s="3" t="s">
        <v>36</v>
      </c>
      <c r="E4085" s="3" t="s">
        <v>36</v>
      </c>
      <c r="F4085" s="3" t="s">
        <v>77</v>
      </c>
      <c r="G4085" s="5">
        <v>8.75</v>
      </c>
      <c r="H4085">
        <v>60</v>
      </c>
      <c r="I4085" s="5">
        <v>67.462500000000006</v>
      </c>
      <c r="J4085" s="5">
        <v>1.1243749999999999</v>
      </c>
      <c r="K4085">
        <v>1495</v>
      </c>
      <c r="L4085" s="15">
        <v>4.0133779264213999E-2</v>
      </c>
      <c r="M4085" s="13">
        <v>1.43785953177258</v>
      </c>
      <c r="N4085" s="15">
        <v>0</v>
      </c>
      <c r="O4085" s="5">
        <v>0</v>
      </c>
      <c r="P4085" s="5">
        <v>0</v>
      </c>
      <c r="Q4085" s="5">
        <f t="shared" si="699"/>
        <v>67.462500000000006</v>
      </c>
      <c r="R4085" s="5">
        <f t="shared" si="700"/>
        <v>-67.462500000000006</v>
      </c>
      <c r="S4085" s="15">
        <f t="shared" si="701"/>
        <v>-1</v>
      </c>
      <c r="T4085">
        <v>0</v>
      </c>
      <c r="U4085" s="5" t="str">
        <f t="shared" si="702"/>
        <v>NA</v>
      </c>
      <c r="V4085" s="15">
        <f t="shared" si="703"/>
        <v>0</v>
      </c>
      <c r="W4085" s="15">
        <f t="shared" si="704"/>
        <v>0</v>
      </c>
      <c r="X4085" s="5">
        <f t="shared" si="705"/>
        <v>0</v>
      </c>
      <c r="Y4085" s="5">
        <f t="shared" si="706"/>
        <v>60.716250000000009</v>
      </c>
      <c r="Z4085" s="5">
        <f t="shared" si="707"/>
        <v>-70.835625000000007</v>
      </c>
      <c r="AA4085" s="5">
        <f t="shared" si="708"/>
        <v>6.7462499999999963</v>
      </c>
      <c r="AB4085" s="5">
        <f t="shared" si="709"/>
        <v>3.3731250000000017</v>
      </c>
    </row>
    <row r="4086" spans="1:28" x14ac:dyDescent="0.55000000000000004">
      <c r="A4086" s="3" t="s">
        <v>79</v>
      </c>
      <c r="B4086" s="3" t="s">
        <v>6410</v>
      </c>
      <c r="C4086" t="s">
        <v>66</v>
      </c>
      <c r="D4086" s="3" t="s">
        <v>36</v>
      </c>
      <c r="E4086" s="3" t="s">
        <v>36</v>
      </c>
      <c r="F4086" s="3" t="s">
        <v>77</v>
      </c>
      <c r="G4086" s="5">
        <v>8.75</v>
      </c>
      <c r="H4086">
        <v>86</v>
      </c>
      <c r="I4086" s="5">
        <v>67.512499375000004</v>
      </c>
      <c r="J4086" s="5">
        <v>0.78502906250000004</v>
      </c>
      <c r="K4086">
        <v>2932</v>
      </c>
      <c r="L4086" s="15">
        <v>2.9331514324693001E-2</v>
      </c>
      <c r="M4086" s="13">
        <v>1.2833219645293299</v>
      </c>
      <c r="N4086" s="15">
        <v>0</v>
      </c>
      <c r="O4086" s="5">
        <v>0</v>
      </c>
      <c r="P4086" s="5">
        <v>0</v>
      </c>
      <c r="Q4086" s="5">
        <f t="shared" si="699"/>
        <v>67.512499375000004</v>
      </c>
      <c r="R4086" s="5">
        <f t="shared" si="700"/>
        <v>-67.512499375000004</v>
      </c>
      <c r="S4086" s="15">
        <f t="shared" si="701"/>
        <v>-1</v>
      </c>
      <c r="T4086">
        <v>0</v>
      </c>
      <c r="U4086" s="5" t="str">
        <f t="shared" si="702"/>
        <v>NA</v>
      </c>
      <c r="V4086" s="15">
        <f t="shared" si="703"/>
        <v>0</v>
      </c>
      <c r="W4086" s="15">
        <f t="shared" si="704"/>
        <v>0</v>
      </c>
      <c r="X4086" s="5">
        <f t="shared" si="705"/>
        <v>0</v>
      </c>
      <c r="Y4086" s="5">
        <f t="shared" si="706"/>
        <v>60.761249437500005</v>
      </c>
      <c r="Z4086" s="5">
        <f t="shared" si="707"/>
        <v>-70.888124343750007</v>
      </c>
      <c r="AA4086" s="5">
        <f t="shared" si="708"/>
        <v>6.751249937499999</v>
      </c>
      <c r="AB4086" s="5">
        <f t="shared" si="709"/>
        <v>3.3756249687500031</v>
      </c>
    </row>
    <row r="4087" spans="1:28" x14ac:dyDescent="0.55000000000000004">
      <c r="A4087" s="3" t="s">
        <v>79</v>
      </c>
      <c r="B4087" s="3" t="s">
        <v>6412</v>
      </c>
      <c r="C4087" t="s">
        <v>66</v>
      </c>
      <c r="D4087" s="3" t="s">
        <v>36</v>
      </c>
      <c r="E4087" s="3" t="s">
        <v>36</v>
      </c>
      <c r="F4087" s="3" t="s">
        <v>77</v>
      </c>
      <c r="G4087" s="5">
        <v>8.75</v>
      </c>
      <c r="H4087">
        <v>59</v>
      </c>
      <c r="I4087" s="5">
        <v>72.549999737500002</v>
      </c>
      <c r="J4087" s="5">
        <v>1.2296610125</v>
      </c>
      <c r="K4087">
        <v>7148</v>
      </c>
      <c r="L4087" s="15">
        <v>8.2540570789031917E-3</v>
      </c>
      <c r="M4087" s="13">
        <v>1.22569949636262</v>
      </c>
      <c r="N4087" s="15">
        <v>0</v>
      </c>
      <c r="O4087" s="5">
        <v>0</v>
      </c>
      <c r="P4087" s="5">
        <v>0</v>
      </c>
      <c r="Q4087" s="5">
        <f t="shared" si="699"/>
        <v>72.549999737500002</v>
      </c>
      <c r="R4087" s="5">
        <f t="shared" si="700"/>
        <v>-72.549999737500002</v>
      </c>
      <c r="S4087" s="15">
        <f t="shared" si="701"/>
        <v>-1</v>
      </c>
      <c r="T4087">
        <v>0</v>
      </c>
      <c r="U4087" s="5" t="str">
        <f t="shared" si="702"/>
        <v>NA</v>
      </c>
      <c r="V4087" s="15">
        <f t="shared" si="703"/>
        <v>0</v>
      </c>
      <c r="W4087" s="15">
        <f t="shared" si="704"/>
        <v>0</v>
      </c>
      <c r="X4087" s="5">
        <f t="shared" si="705"/>
        <v>0</v>
      </c>
      <c r="Y4087" s="5">
        <f t="shared" si="706"/>
        <v>65.294999763749999</v>
      </c>
      <c r="Z4087" s="5">
        <f t="shared" si="707"/>
        <v>-76.177499724375011</v>
      </c>
      <c r="AA4087" s="5">
        <f t="shared" si="708"/>
        <v>7.2549999737500031</v>
      </c>
      <c r="AB4087" s="5">
        <f t="shared" si="709"/>
        <v>3.6274999868750086</v>
      </c>
    </row>
    <row r="4088" spans="1:28" x14ac:dyDescent="0.55000000000000004">
      <c r="A4088" s="3" t="s">
        <v>79</v>
      </c>
      <c r="B4088" s="3" t="s">
        <v>6414</v>
      </c>
      <c r="C4088" t="s">
        <v>66</v>
      </c>
      <c r="D4088" s="3" t="s">
        <v>36</v>
      </c>
      <c r="E4088" s="3" t="s">
        <v>36</v>
      </c>
      <c r="F4088" s="3" t="s">
        <v>77</v>
      </c>
      <c r="G4088" s="5">
        <v>8.75</v>
      </c>
      <c r="H4088">
        <v>77</v>
      </c>
      <c r="I4088" s="5">
        <v>81.737499112500004</v>
      </c>
      <c r="J4088" s="5">
        <v>1.0615259625</v>
      </c>
      <c r="K4088">
        <v>8408</v>
      </c>
      <c r="L4088" s="15">
        <v>9.1579448144624206E-3</v>
      </c>
      <c r="M4088" s="13">
        <v>1.2709443387250201</v>
      </c>
      <c r="N4088" s="15">
        <v>0</v>
      </c>
      <c r="O4088" s="5">
        <v>0</v>
      </c>
      <c r="P4088" s="5">
        <v>0</v>
      </c>
      <c r="Q4088" s="5">
        <f t="shared" si="699"/>
        <v>81.737499112500004</v>
      </c>
      <c r="R4088" s="5">
        <f t="shared" si="700"/>
        <v>-81.737499112500004</v>
      </c>
      <c r="S4088" s="15">
        <f t="shared" si="701"/>
        <v>-1</v>
      </c>
      <c r="T4088">
        <v>0</v>
      </c>
      <c r="U4088" s="5" t="str">
        <f t="shared" si="702"/>
        <v>NA</v>
      </c>
      <c r="V4088" s="15">
        <f t="shared" si="703"/>
        <v>0</v>
      </c>
      <c r="W4088" s="15">
        <f t="shared" si="704"/>
        <v>0</v>
      </c>
      <c r="X4088" s="5">
        <f t="shared" si="705"/>
        <v>0</v>
      </c>
      <c r="Y4088" s="5">
        <f t="shared" si="706"/>
        <v>73.563749201250005</v>
      </c>
      <c r="Z4088" s="5">
        <f t="shared" si="707"/>
        <v>-85.82437406812501</v>
      </c>
      <c r="AA4088" s="5">
        <f t="shared" si="708"/>
        <v>8.1737499112499989</v>
      </c>
      <c r="AB4088" s="5">
        <f t="shared" si="709"/>
        <v>4.0868749556250066</v>
      </c>
    </row>
    <row r="4089" spans="1:28" x14ac:dyDescent="0.55000000000000004">
      <c r="A4089" s="3" t="s">
        <v>79</v>
      </c>
      <c r="B4089" s="3" t="s">
        <v>6416</v>
      </c>
      <c r="C4089" t="s">
        <v>66</v>
      </c>
      <c r="D4089" s="3" t="s">
        <v>36</v>
      </c>
      <c r="E4089" s="3" t="s">
        <v>36</v>
      </c>
      <c r="F4089" s="3" t="s">
        <v>77</v>
      </c>
      <c r="G4089" s="5">
        <v>8.75</v>
      </c>
      <c r="H4089">
        <v>155</v>
      </c>
      <c r="I4089" s="5">
        <v>165.39999818749999</v>
      </c>
      <c r="J4089" s="5">
        <v>1.0670967624999999</v>
      </c>
      <c r="K4089">
        <v>8326</v>
      </c>
      <c r="L4089" s="15">
        <v>1.8616382416526502E-2</v>
      </c>
      <c r="M4089" s="13">
        <v>1.3338097525822701</v>
      </c>
      <c r="N4089" s="15">
        <v>0</v>
      </c>
      <c r="O4089" s="5">
        <v>0</v>
      </c>
      <c r="P4089" s="5">
        <v>0</v>
      </c>
      <c r="Q4089" s="5">
        <f t="shared" si="699"/>
        <v>165.39999818749999</v>
      </c>
      <c r="R4089" s="5">
        <f t="shared" si="700"/>
        <v>-165.39999818749999</v>
      </c>
      <c r="S4089" s="15">
        <f t="shared" si="701"/>
        <v>-1</v>
      </c>
      <c r="T4089">
        <v>0</v>
      </c>
      <c r="U4089" s="5" t="str">
        <f t="shared" si="702"/>
        <v>NA</v>
      </c>
      <c r="V4089" s="15">
        <f t="shared" si="703"/>
        <v>0</v>
      </c>
      <c r="W4089" s="15">
        <f t="shared" si="704"/>
        <v>0</v>
      </c>
      <c r="X4089" s="5">
        <f t="shared" si="705"/>
        <v>0</v>
      </c>
      <c r="Y4089" s="5">
        <f t="shared" si="706"/>
        <v>148.85999836874998</v>
      </c>
      <c r="Z4089" s="5">
        <f t="shared" si="707"/>
        <v>-173.66999809687499</v>
      </c>
      <c r="AA4089" s="5">
        <f t="shared" si="708"/>
        <v>16.539999818750005</v>
      </c>
      <c r="AB4089" s="5">
        <f t="shared" si="709"/>
        <v>8.2699999093750023</v>
      </c>
    </row>
    <row r="4090" spans="1:28" x14ac:dyDescent="0.55000000000000004">
      <c r="A4090" s="3" t="s">
        <v>79</v>
      </c>
      <c r="B4090" s="3" t="s">
        <v>4910</v>
      </c>
      <c r="C4090" t="s">
        <v>66</v>
      </c>
      <c r="D4090" s="3" t="s">
        <v>36</v>
      </c>
      <c r="E4090" s="3" t="s">
        <v>36</v>
      </c>
      <c r="F4090" s="3" t="s">
        <v>77</v>
      </c>
      <c r="G4090" s="5">
        <v>8.75</v>
      </c>
      <c r="H4090">
        <v>286</v>
      </c>
      <c r="I4090" s="5">
        <v>279.16249790000001</v>
      </c>
      <c r="J4090" s="5">
        <v>0.97609265000000001</v>
      </c>
      <c r="K4090">
        <v>170653</v>
      </c>
      <c r="L4090" s="15">
        <v>1.6759154541672299E-3</v>
      </c>
      <c r="M4090" s="13">
        <v>4.1976589922239897</v>
      </c>
      <c r="N4090" s="15">
        <v>0</v>
      </c>
      <c r="O4090" s="5">
        <v>0</v>
      </c>
      <c r="P4090" s="5">
        <v>0</v>
      </c>
      <c r="Q4090" s="5">
        <f t="shared" si="699"/>
        <v>279.16249790000001</v>
      </c>
      <c r="R4090" s="5">
        <f t="shared" si="700"/>
        <v>-279.16249790000001</v>
      </c>
      <c r="S4090" s="15">
        <f t="shared" si="701"/>
        <v>-1</v>
      </c>
      <c r="T4090">
        <v>0</v>
      </c>
      <c r="U4090" s="5" t="str">
        <f t="shared" si="702"/>
        <v>NA</v>
      </c>
      <c r="V4090" s="15">
        <f t="shared" si="703"/>
        <v>0</v>
      </c>
      <c r="W4090" s="15">
        <f t="shared" si="704"/>
        <v>0</v>
      </c>
      <c r="X4090" s="5">
        <f t="shared" si="705"/>
        <v>0</v>
      </c>
      <c r="Y4090" s="5">
        <f t="shared" si="706"/>
        <v>251.24624811000001</v>
      </c>
      <c r="Z4090" s="5">
        <f t="shared" si="707"/>
        <v>-293.12062279500003</v>
      </c>
      <c r="AA4090" s="5">
        <f t="shared" si="708"/>
        <v>27.916249789999995</v>
      </c>
      <c r="AB4090" s="5">
        <f t="shared" si="709"/>
        <v>13.958124895000026</v>
      </c>
    </row>
    <row r="4091" spans="1:28" x14ac:dyDescent="0.55000000000000004">
      <c r="A4091" s="3" t="s">
        <v>63</v>
      </c>
      <c r="B4091" s="3" t="s">
        <v>6419</v>
      </c>
      <c r="C4091" t="s">
        <v>66</v>
      </c>
      <c r="D4091" s="3" t="s">
        <v>36</v>
      </c>
      <c r="E4091" s="3" t="s">
        <v>36</v>
      </c>
      <c r="F4091" s="3" t="s">
        <v>35</v>
      </c>
      <c r="G4091" s="5">
        <v>8.8125</v>
      </c>
      <c r="H4091">
        <v>8</v>
      </c>
      <c r="I4091" s="5">
        <v>5.3</v>
      </c>
      <c r="J4091" s="5">
        <v>0.66249999999999998</v>
      </c>
      <c r="K4091">
        <v>616</v>
      </c>
      <c r="L4091" s="15">
        <v>1.2987012987013E-2</v>
      </c>
      <c r="M4091" s="13">
        <v>1.6553571428571401</v>
      </c>
      <c r="N4091" s="15">
        <v>0</v>
      </c>
      <c r="O4091" s="5">
        <v>0</v>
      </c>
      <c r="P4091" s="5">
        <v>0</v>
      </c>
      <c r="Q4091" s="5">
        <f t="shared" si="699"/>
        <v>5.3</v>
      </c>
      <c r="R4091" s="5">
        <f t="shared" si="700"/>
        <v>-5.3</v>
      </c>
      <c r="S4091" s="15">
        <f t="shared" si="701"/>
        <v>-1</v>
      </c>
      <c r="T4091">
        <v>0</v>
      </c>
      <c r="U4091" s="5" t="str">
        <f t="shared" si="702"/>
        <v>NA</v>
      </c>
      <c r="V4091" s="15">
        <f t="shared" si="703"/>
        <v>0</v>
      </c>
      <c r="W4091" s="15">
        <f t="shared" si="704"/>
        <v>0</v>
      </c>
      <c r="X4091" s="5">
        <f t="shared" si="705"/>
        <v>0</v>
      </c>
      <c r="Y4091" s="5">
        <f t="shared" si="706"/>
        <v>4.7699999999999996</v>
      </c>
      <c r="Z4091" s="5">
        <f t="shared" si="707"/>
        <v>-5.5650000000000004</v>
      </c>
      <c r="AA4091" s="5">
        <f t="shared" si="708"/>
        <v>0.53000000000000025</v>
      </c>
      <c r="AB4091" s="5">
        <f t="shared" si="709"/>
        <v>0.26500000000000057</v>
      </c>
    </row>
    <row r="4092" spans="1:28" x14ac:dyDescent="0.55000000000000004">
      <c r="A4092" s="3" t="s">
        <v>53</v>
      </c>
      <c r="B4092" s="3" t="s">
        <v>960</v>
      </c>
      <c r="C4092" t="s">
        <v>47</v>
      </c>
      <c r="D4092" s="3" t="s">
        <v>57</v>
      </c>
      <c r="E4092" s="3" t="s">
        <v>165</v>
      </c>
      <c r="F4092" s="3" t="s">
        <v>60</v>
      </c>
      <c r="G4092" s="5">
        <v>10</v>
      </c>
      <c r="H4092">
        <v>11</v>
      </c>
      <c r="I4092" s="5">
        <v>16.774999999999999</v>
      </c>
      <c r="J4092" s="5">
        <v>1.5249999999999999</v>
      </c>
      <c r="K4092">
        <v>241</v>
      </c>
      <c r="L4092" s="15">
        <v>4.5643153526970993E-2</v>
      </c>
      <c r="M4092" s="13">
        <v>1.6443983402489599</v>
      </c>
      <c r="N4092" s="15">
        <v>0</v>
      </c>
      <c r="O4092" s="5">
        <v>0</v>
      </c>
      <c r="P4092" s="5">
        <v>0</v>
      </c>
      <c r="Q4092" s="5">
        <f t="shared" si="699"/>
        <v>16.774999999999999</v>
      </c>
      <c r="R4092" s="5">
        <f t="shared" si="700"/>
        <v>-16.774999999999999</v>
      </c>
      <c r="S4092" s="15">
        <f t="shared" si="701"/>
        <v>-1</v>
      </c>
      <c r="T4092">
        <v>0</v>
      </c>
      <c r="U4092" s="5" t="str">
        <f t="shared" si="702"/>
        <v>NA</v>
      </c>
      <c r="V4092" s="15">
        <f t="shared" si="703"/>
        <v>0</v>
      </c>
      <c r="W4092" s="15">
        <f t="shared" si="704"/>
        <v>0</v>
      </c>
      <c r="X4092" s="5">
        <f t="shared" si="705"/>
        <v>0</v>
      </c>
      <c r="Y4092" s="5">
        <f t="shared" si="706"/>
        <v>15.097499999999998</v>
      </c>
      <c r="Z4092" s="5">
        <f t="shared" si="707"/>
        <v>-17.61375</v>
      </c>
      <c r="AA4092" s="5">
        <f t="shared" si="708"/>
        <v>1.6775000000000002</v>
      </c>
      <c r="AB4092" s="5">
        <f t="shared" si="709"/>
        <v>0.83875000000000099</v>
      </c>
    </row>
    <row r="4093" spans="1:28" x14ac:dyDescent="0.55000000000000004">
      <c r="A4093" s="3" t="s">
        <v>53</v>
      </c>
      <c r="B4093" s="3" t="s">
        <v>835</v>
      </c>
      <c r="C4093" t="s">
        <v>47</v>
      </c>
      <c r="D4093" s="3" t="s">
        <v>57</v>
      </c>
      <c r="E4093" s="3" t="s">
        <v>149</v>
      </c>
      <c r="F4093" s="3" t="s">
        <v>60</v>
      </c>
      <c r="G4093" s="5">
        <v>10</v>
      </c>
      <c r="H4093">
        <v>28</v>
      </c>
      <c r="I4093" s="5">
        <v>47.662499849999996</v>
      </c>
      <c r="J4093" s="5">
        <v>1.7022321374999998</v>
      </c>
      <c r="K4093">
        <v>3094</v>
      </c>
      <c r="L4093" s="15">
        <v>9.0497737556561094E-3</v>
      </c>
      <c r="M4093" s="13">
        <v>1.69502262443439</v>
      </c>
      <c r="N4093" s="15">
        <v>0</v>
      </c>
      <c r="O4093" s="5">
        <v>0</v>
      </c>
      <c r="P4093" s="5">
        <v>0</v>
      </c>
      <c r="Q4093" s="5">
        <f t="shared" si="699"/>
        <v>47.662499849999996</v>
      </c>
      <c r="R4093" s="5">
        <f t="shared" si="700"/>
        <v>-47.662499849999996</v>
      </c>
      <c r="S4093" s="15">
        <f t="shared" si="701"/>
        <v>-1</v>
      </c>
      <c r="T4093">
        <v>0</v>
      </c>
      <c r="U4093" s="5" t="str">
        <f t="shared" si="702"/>
        <v>NA</v>
      </c>
      <c r="V4093" s="15">
        <f t="shared" si="703"/>
        <v>0</v>
      </c>
      <c r="W4093" s="15">
        <f t="shared" si="704"/>
        <v>0</v>
      </c>
      <c r="X4093" s="5">
        <f t="shared" si="705"/>
        <v>0</v>
      </c>
      <c r="Y4093" s="5">
        <f t="shared" si="706"/>
        <v>42.896249864999994</v>
      </c>
      <c r="Z4093" s="5">
        <f t="shared" si="707"/>
        <v>-50.045624842499997</v>
      </c>
      <c r="AA4093" s="5">
        <f t="shared" si="708"/>
        <v>4.7662499850000017</v>
      </c>
      <c r="AB4093" s="5">
        <f t="shared" si="709"/>
        <v>2.3831249925000009</v>
      </c>
    </row>
    <row r="4094" spans="1:28" x14ac:dyDescent="0.55000000000000004">
      <c r="A4094" s="3" t="s">
        <v>72</v>
      </c>
      <c r="B4094" s="3" t="s">
        <v>6423</v>
      </c>
      <c r="C4094" t="s">
        <v>47</v>
      </c>
      <c r="D4094" s="3" t="s">
        <v>96</v>
      </c>
      <c r="E4094" s="3" t="s">
        <v>88</v>
      </c>
      <c r="F4094" s="3" t="s">
        <v>35</v>
      </c>
      <c r="G4094" s="5">
        <v>10</v>
      </c>
      <c r="H4094">
        <v>1</v>
      </c>
      <c r="I4094" s="5">
        <v>0.4</v>
      </c>
      <c r="J4094" s="5">
        <v>0.4</v>
      </c>
      <c r="K4094">
        <v>6</v>
      </c>
      <c r="L4094" s="15">
        <v>0.16666666666666699</v>
      </c>
      <c r="M4094" s="13">
        <v>1</v>
      </c>
      <c r="N4094" s="15">
        <v>0</v>
      </c>
      <c r="O4094" s="5">
        <v>0</v>
      </c>
      <c r="P4094" s="5">
        <v>0</v>
      </c>
      <c r="Q4094" s="5">
        <f t="shared" si="699"/>
        <v>0.4</v>
      </c>
      <c r="R4094" s="5">
        <f t="shared" si="700"/>
        <v>-0.4</v>
      </c>
      <c r="S4094" s="15">
        <f t="shared" si="701"/>
        <v>-1</v>
      </c>
      <c r="T4094">
        <v>0</v>
      </c>
      <c r="U4094" s="5" t="str">
        <f t="shared" si="702"/>
        <v>NA</v>
      </c>
      <c r="V4094" s="15">
        <f t="shared" si="703"/>
        <v>0</v>
      </c>
      <c r="W4094" s="15">
        <f t="shared" si="704"/>
        <v>0</v>
      </c>
      <c r="X4094" s="5">
        <f t="shared" si="705"/>
        <v>0</v>
      </c>
      <c r="Y4094" s="5">
        <f t="shared" si="706"/>
        <v>0.36000000000000004</v>
      </c>
      <c r="Z4094" s="5">
        <f t="shared" si="707"/>
        <v>-0.42000000000000004</v>
      </c>
      <c r="AA4094" s="5">
        <f t="shared" si="708"/>
        <v>3.999999999999998E-2</v>
      </c>
      <c r="AB4094" s="5">
        <f t="shared" si="709"/>
        <v>2.0000000000000018E-2</v>
      </c>
    </row>
    <row r="4095" spans="1:28" x14ac:dyDescent="0.55000000000000004">
      <c r="A4095" s="3" t="s">
        <v>72</v>
      </c>
      <c r="B4095" s="3" t="s">
        <v>2462</v>
      </c>
      <c r="C4095" t="s">
        <v>47</v>
      </c>
      <c r="D4095" s="3" t="s">
        <v>325</v>
      </c>
      <c r="E4095" s="3" t="s">
        <v>736</v>
      </c>
      <c r="F4095" s="3" t="s">
        <v>50</v>
      </c>
      <c r="G4095" s="5">
        <v>10</v>
      </c>
      <c r="H4095">
        <v>1</v>
      </c>
      <c r="I4095" s="5">
        <v>0.47499999999999998</v>
      </c>
      <c r="J4095" s="5">
        <v>0.47499999999999998</v>
      </c>
      <c r="K4095">
        <v>28</v>
      </c>
      <c r="L4095" s="15">
        <v>3.5714285714285698E-2</v>
      </c>
      <c r="M4095" s="13">
        <v>1</v>
      </c>
      <c r="N4095" s="15">
        <v>0</v>
      </c>
      <c r="O4095" s="5">
        <v>0</v>
      </c>
      <c r="P4095" s="5">
        <v>0</v>
      </c>
      <c r="Q4095" s="5">
        <f t="shared" si="699"/>
        <v>0.47499999999999998</v>
      </c>
      <c r="R4095" s="5">
        <f t="shared" si="700"/>
        <v>-0.47499999999999998</v>
      </c>
      <c r="S4095" s="15">
        <f t="shared" si="701"/>
        <v>-1</v>
      </c>
      <c r="T4095">
        <v>0</v>
      </c>
      <c r="U4095" s="5" t="str">
        <f t="shared" si="702"/>
        <v>NA</v>
      </c>
      <c r="V4095" s="15">
        <f t="shared" si="703"/>
        <v>0</v>
      </c>
      <c r="W4095" s="15">
        <f t="shared" si="704"/>
        <v>0</v>
      </c>
      <c r="X4095" s="5">
        <f t="shared" si="705"/>
        <v>0</v>
      </c>
      <c r="Y4095" s="5">
        <f t="shared" si="706"/>
        <v>0.42749999999999999</v>
      </c>
      <c r="Z4095" s="5">
        <f t="shared" si="707"/>
        <v>-0.49874999999999997</v>
      </c>
      <c r="AA4095" s="5">
        <f t="shared" si="708"/>
        <v>4.7499999999999987E-2</v>
      </c>
      <c r="AB4095" s="5">
        <f t="shared" si="709"/>
        <v>2.3749999999999993E-2</v>
      </c>
    </row>
    <row r="4096" spans="1:28" x14ac:dyDescent="0.55000000000000004">
      <c r="A4096" s="3" t="s">
        <v>72</v>
      </c>
      <c r="B4096" s="3" t="s">
        <v>5770</v>
      </c>
      <c r="C4096" t="s">
        <v>47</v>
      </c>
      <c r="D4096" s="3" t="s">
        <v>325</v>
      </c>
      <c r="E4096" s="3" t="s">
        <v>149</v>
      </c>
      <c r="F4096" s="3" t="s">
        <v>50</v>
      </c>
      <c r="G4096" s="5">
        <v>10</v>
      </c>
      <c r="H4096">
        <v>1</v>
      </c>
      <c r="I4096" s="5">
        <v>0.61250000000000004</v>
      </c>
      <c r="J4096" s="5">
        <v>0.61250000000000004</v>
      </c>
      <c r="K4096">
        <v>3</v>
      </c>
      <c r="L4096" s="15">
        <v>0.33333333333333298</v>
      </c>
      <c r="M4096" s="13">
        <v>1</v>
      </c>
      <c r="N4096" s="15">
        <v>0</v>
      </c>
      <c r="O4096" s="5">
        <v>0</v>
      </c>
      <c r="P4096" s="5">
        <v>0</v>
      </c>
      <c r="Q4096" s="5">
        <f t="shared" si="699"/>
        <v>0.61250000000000004</v>
      </c>
      <c r="R4096" s="5">
        <f t="shared" si="700"/>
        <v>-0.61250000000000004</v>
      </c>
      <c r="S4096" s="15">
        <f t="shared" si="701"/>
        <v>-1</v>
      </c>
      <c r="T4096">
        <v>0</v>
      </c>
      <c r="U4096" s="5" t="str">
        <f t="shared" si="702"/>
        <v>NA</v>
      </c>
      <c r="V4096" s="15">
        <f t="shared" si="703"/>
        <v>0</v>
      </c>
      <c r="W4096" s="15">
        <f t="shared" si="704"/>
        <v>0</v>
      </c>
      <c r="X4096" s="5">
        <f t="shared" si="705"/>
        <v>0</v>
      </c>
      <c r="Y4096" s="5">
        <f t="shared" si="706"/>
        <v>0.55125000000000002</v>
      </c>
      <c r="Z4096" s="5">
        <f t="shared" si="707"/>
        <v>-0.64312500000000006</v>
      </c>
      <c r="AA4096" s="5">
        <f t="shared" si="708"/>
        <v>6.1250000000000027E-2</v>
      </c>
      <c r="AB4096" s="5">
        <f t="shared" si="709"/>
        <v>3.0625000000000013E-2</v>
      </c>
    </row>
    <row r="4097" spans="1:28" x14ac:dyDescent="0.55000000000000004">
      <c r="A4097" s="3" t="s">
        <v>72</v>
      </c>
      <c r="B4097" s="3" t="s">
        <v>2455</v>
      </c>
      <c r="C4097" t="s">
        <v>47</v>
      </c>
      <c r="D4097" s="3" t="s">
        <v>325</v>
      </c>
      <c r="E4097" s="3" t="s">
        <v>400</v>
      </c>
      <c r="F4097" s="3" t="s">
        <v>50</v>
      </c>
      <c r="G4097" s="5">
        <v>10</v>
      </c>
      <c r="H4097">
        <v>1</v>
      </c>
      <c r="I4097" s="5">
        <v>0.76249999999999996</v>
      </c>
      <c r="J4097" s="5">
        <v>0.76249999999999996</v>
      </c>
      <c r="K4097">
        <v>2</v>
      </c>
      <c r="L4097" s="15">
        <v>0.5</v>
      </c>
      <c r="M4097" s="13">
        <v>1</v>
      </c>
      <c r="N4097" s="15">
        <v>0</v>
      </c>
      <c r="O4097" s="5">
        <v>0</v>
      </c>
      <c r="P4097" s="5">
        <v>0</v>
      </c>
      <c r="Q4097" s="5">
        <f t="shared" si="699"/>
        <v>0.76249999999999996</v>
      </c>
      <c r="R4097" s="5">
        <f t="shared" si="700"/>
        <v>-0.76249999999999996</v>
      </c>
      <c r="S4097" s="15">
        <f t="shared" si="701"/>
        <v>-1</v>
      </c>
      <c r="T4097">
        <v>0</v>
      </c>
      <c r="U4097" s="5" t="str">
        <f t="shared" si="702"/>
        <v>NA</v>
      </c>
      <c r="V4097" s="15">
        <f t="shared" si="703"/>
        <v>0</v>
      </c>
      <c r="W4097" s="15">
        <f t="shared" si="704"/>
        <v>0</v>
      </c>
      <c r="X4097" s="5">
        <f t="shared" si="705"/>
        <v>0</v>
      </c>
      <c r="Y4097" s="5">
        <f t="shared" si="706"/>
        <v>0.68625000000000003</v>
      </c>
      <c r="Z4097" s="5">
        <f t="shared" si="707"/>
        <v>-0.80062500000000003</v>
      </c>
      <c r="AA4097" s="5">
        <f t="shared" si="708"/>
        <v>7.6249999999999929E-2</v>
      </c>
      <c r="AB4097" s="5">
        <f t="shared" si="709"/>
        <v>3.8125000000000075E-2</v>
      </c>
    </row>
    <row r="4098" spans="1:28" x14ac:dyDescent="0.55000000000000004">
      <c r="A4098" s="3" t="s">
        <v>72</v>
      </c>
      <c r="B4098" s="3" t="s">
        <v>6428</v>
      </c>
      <c r="C4098" t="s">
        <v>47</v>
      </c>
      <c r="D4098" s="3" t="s">
        <v>144</v>
      </c>
      <c r="E4098" s="3" t="s">
        <v>374</v>
      </c>
      <c r="F4098" s="3" t="s">
        <v>50</v>
      </c>
      <c r="G4098" s="5">
        <v>10</v>
      </c>
      <c r="H4098">
        <v>1</v>
      </c>
      <c r="I4098" s="5">
        <v>0.78749999999999998</v>
      </c>
      <c r="J4098" s="5">
        <v>0.78749999999999998</v>
      </c>
      <c r="K4098">
        <v>9</v>
      </c>
      <c r="L4098" s="15">
        <v>0.11111111111111099</v>
      </c>
      <c r="M4098" s="13">
        <v>1</v>
      </c>
      <c r="N4098" s="15">
        <v>0</v>
      </c>
      <c r="O4098" s="5">
        <v>0</v>
      </c>
      <c r="P4098" s="5">
        <v>0</v>
      </c>
      <c r="Q4098" s="5">
        <f t="shared" ref="Q4098:Q4161" si="710">I4098</f>
        <v>0.78749999999999998</v>
      </c>
      <c r="R4098" s="5">
        <f t="shared" ref="R4098:R4161" si="711">P4098-Q4098</f>
        <v>-0.78749999999999998</v>
      </c>
      <c r="S4098" s="15">
        <f t="shared" ref="S4098:S4161" si="712">IF(Q4098=0,0,(P4098-Q4098)/Q4098)</f>
        <v>-1</v>
      </c>
      <c r="T4098">
        <v>0</v>
      </c>
      <c r="U4098" s="5" t="str">
        <f t="shared" ref="U4098:U4161" si="713">IF(T4098=0,"NA",P4098/T4098)</f>
        <v>NA</v>
      </c>
      <c r="V4098" s="15">
        <f t="shared" si="703"/>
        <v>0</v>
      </c>
      <c r="W4098" s="15">
        <f t="shared" si="704"/>
        <v>0</v>
      </c>
      <c r="X4098" s="5">
        <f t="shared" si="705"/>
        <v>0</v>
      </c>
      <c r="Y4098" s="5">
        <f t="shared" si="706"/>
        <v>0.70874999999999999</v>
      </c>
      <c r="Z4098" s="5">
        <f t="shared" si="707"/>
        <v>-0.82687500000000003</v>
      </c>
      <c r="AA4098" s="5">
        <f t="shared" si="708"/>
        <v>7.8749999999999987E-2</v>
      </c>
      <c r="AB4098" s="5">
        <f t="shared" si="709"/>
        <v>3.9375000000000049E-2</v>
      </c>
    </row>
    <row r="4099" spans="1:28" x14ac:dyDescent="0.55000000000000004">
      <c r="A4099" s="3" t="s">
        <v>72</v>
      </c>
      <c r="B4099" s="3" t="s">
        <v>6430</v>
      </c>
      <c r="C4099" t="s">
        <v>47</v>
      </c>
      <c r="D4099" s="3" t="s">
        <v>325</v>
      </c>
      <c r="E4099" s="3" t="s">
        <v>326</v>
      </c>
      <c r="F4099" s="3" t="s">
        <v>50</v>
      </c>
      <c r="G4099" s="5">
        <v>10</v>
      </c>
      <c r="H4099">
        <v>1</v>
      </c>
      <c r="I4099" s="5">
        <v>0.83750000000000002</v>
      </c>
      <c r="J4099" s="5">
        <v>0.83750000000000002</v>
      </c>
      <c r="K4099">
        <v>1</v>
      </c>
      <c r="L4099" s="15">
        <v>1</v>
      </c>
      <c r="M4099" s="13">
        <v>1</v>
      </c>
      <c r="N4099" s="15">
        <v>0</v>
      </c>
      <c r="O4099" s="5">
        <v>0</v>
      </c>
      <c r="P4099" s="5">
        <v>0</v>
      </c>
      <c r="Q4099" s="5">
        <f t="shared" si="710"/>
        <v>0.83750000000000002</v>
      </c>
      <c r="R4099" s="5">
        <f t="shared" si="711"/>
        <v>-0.83750000000000002</v>
      </c>
      <c r="S4099" s="15">
        <f t="shared" si="712"/>
        <v>-1</v>
      </c>
      <c r="T4099">
        <v>0</v>
      </c>
      <c r="U4099" s="5" t="str">
        <f t="shared" si="713"/>
        <v>NA</v>
      </c>
      <c r="V4099" s="15">
        <f t="shared" ref="V4099:V4162" si="714">(L4099*N4099)</f>
        <v>0</v>
      </c>
      <c r="W4099" s="15">
        <f t="shared" ref="W4099:W4162" si="715">IF(P4099=0,0,R4099/P4099)</f>
        <v>0</v>
      </c>
      <c r="X4099" s="5">
        <f t="shared" ref="X4099:X4162" si="716">IF(T4099=0,0,Q4099/T4099)</f>
        <v>0</v>
      </c>
      <c r="Y4099" s="5">
        <f t="shared" ref="Y4099:Y4162" si="717">Q4099*0.9</f>
        <v>0.75375000000000003</v>
      </c>
      <c r="Z4099" s="5">
        <f t="shared" ref="Z4099:Z4162" si="718">R4099*1.05</f>
        <v>-0.87937500000000002</v>
      </c>
      <c r="AA4099" s="5">
        <f t="shared" ref="AA4099:AA4162" si="719">Q4099-Y4099</f>
        <v>8.3749999999999991E-2</v>
      </c>
      <c r="AB4099" s="5">
        <f t="shared" ref="AB4099:AB4162" si="720">R4099-Z4099</f>
        <v>4.1874999999999996E-2</v>
      </c>
    </row>
    <row r="4100" spans="1:28" x14ac:dyDescent="0.55000000000000004">
      <c r="A4100" s="3" t="s">
        <v>72</v>
      </c>
      <c r="B4100" s="3" t="s">
        <v>1648</v>
      </c>
      <c r="C4100" t="s">
        <v>47</v>
      </c>
      <c r="D4100" s="3" t="s">
        <v>144</v>
      </c>
      <c r="E4100" s="3" t="s">
        <v>309</v>
      </c>
      <c r="F4100" s="3" t="s">
        <v>77</v>
      </c>
      <c r="G4100" s="5">
        <v>10</v>
      </c>
      <c r="H4100">
        <v>1</v>
      </c>
      <c r="I4100" s="5">
        <v>0.9</v>
      </c>
      <c r="J4100" s="5">
        <v>0.9</v>
      </c>
      <c r="K4100">
        <v>4</v>
      </c>
      <c r="L4100" s="15">
        <v>0.25</v>
      </c>
      <c r="M4100" s="13">
        <v>2.5</v>
      </c>
      <c r="N4100" s="15">
        <v>0</v>
      </c>
      <c r="O4100" s="5">
        <v>0</v>
      </c>
      <c r="P4100" s="5">
        <v>0</v>
      </c>
      <c r="Q4100" s="5">
        <f t="shared" si="710"/>
        <v>0.9</v>
      </c>
      <c r="R4100" s="5">
        <f t="shared" si="711"/>
        <v>-0.9</v>
      </c>
      <c r="S4100" s="15">
        <f t="shared" si="712"/>
        <v>-1</v>
      </c>
      <c r="T4100">
        <v>0</v>
      </c>
      <c r="U4100" s="5" t="str">
        <f t="shared" si="713"/>
        <v>NA</v>
      </c>
      <c r="V4100" s="15">
        <f t="shared" si="714"/>
        <v>0</v>
      </c>
      <c r="W4100" s="15">
        <f t="shared" si="715"/>
        <v>0</v>
      </c>
      <c r="X4100" s="5">
        <f t="shared" si="716"/>
        <v>0</v>
      </c>
      <c r="Y4100" s="5">
        <f t="shared" si="717"/>
        <v>0.81</v>
      </c>
      <c r="Z4100" s="5">
        <f t="shared" si="718"/>
        <v>-0.94500000000000006</v>
      </c>
      <c r="AA4100" s="5">
        <f t="shared" si="719"/>
        <v>8.9999999999999969E-2</v>
      </c>
      <c r="AB4100" s="5">
        <f t="shared" si="720"/>
        <v>4.500000000000004E-2</v>
      </c>
    </row>
    <row r="4101" spans="1:28" x14ac:dyDescent="0.55000000000000004">
      <c r="A4101" s="3" t="s">
        <v>72</v>
      </c>
      <c r="B4101" s="3" t="s">
        <v>6433</v>
      </c>
      <c r="C4101" t="s">
        <v>47</v>
      </c>
      <c r="D4101" s="3" t="s">
        <v>325</v>
      </c>
      <c r="E4101" s="3" t="s">
        <v>6434</v>
      </c>
      <c r="F4101" s="3" t="s">
        <v>50</v>
      </c>
      <c r="G4101" s="5">
        <v>10</v>
      </c>
      <c r="H4101">
        <v>2</v>
      </c>
      <c r="I4101" s="5">
        <v>0.97499999999999998</v>
      </c>
      <c r="J4101" s="5">
        <v>0.48749999999999999</v>
      </c>
      <c r="K4101">
        <v>1</v>
      </c>
      <c r="L4101" s="15">
        <v>2</v>
      </c>
      <c r="M4101" s="13">
        <v>1</v>
      </c>
      <c r="N4101" s="15">
        <v>0</v>
      </c>
      <c r="O4101" s="5">
        <v>0</v>
      </c>
      <c r="P4101" s="5">
        <v>0</v>
      </c>
      <c r="Q4101" s="5">
        <f t="shared" si="710"/>
        <v>0.97499999999999998</v>
      </c>
      <c r="R4101" s="5">
        <f t="shared" si="711"/>
        <v>-0.97499999999999998</v>
      </c>
      <c r="S4101" s="15">
        <f t="shared" si="712"/>
        <v>-1</v>
      </c>
      <c r="T4101">
        <v>0</v>
      </c>
      <c r="U4101" s="5" t="str">
        <f t="shared" si="713"/>
        <v>NA</v>
      </c>
      <c r="V4101" s="15">
        <f t="shared" si="714"/>
        <v>0</v>
      </c>
      <c r="W4101" s="15">
        <f t="shared" si="715"/>
        <v>0</v>
      </c>
      <c r="X4101" s="5">
        <f t="shared" si="716"/>
        <v>0</v>
      </c>
      <c r="Y4101" s="5">
        <f t="shared" si="717"/>
        <v>0.87749999999999995</v>
      </c>
      <c r="Z4101" s="5">
        <f t="shared" si="718"/>
        <v>-1.0237499999999999</v>
      </c>
      <c r="AA4101" s="5">
        <f t="shared" si="719"/>
        <v>9.7500000000000031E-2</v>
      </c>
      <c r="AB4101" s="5">
        <f t="shared" si="720"/>
        <v>4.874999999999996E-2</v>
      </c>
    </row>
    <row r="4102" spans="1:28" x14ac:dyDescent="0.55000000000000004">
      <c r="A4102" s="3" t="s">
        <v>72</v>
      </c>
      <c r="B4102" s="3" t="s">
        <v>2344</v>
      </c>
      <c r="C4102" t="s">
        <v>47</v>
      </c>
      <c r="D4102" s="3" t="s">
        <v>325</v>
      </c>
      <c r="E4102" s="3" t="s">
        <v>149</v>
      </c>
      <c r="F4102" s="3" t="s">
        <v>50</v>
      </c>
      <c r="G4102" s="5">
        <v>10</v>
      </c>
      <c r="H4102">
        <v>1</v>
      </c>
      <c r="I4102" s="5">
        <v>1</v>
      </c>
      <c r="J4102" s="5">
        <v>1</v>
      </c>
      <c r="K4102">
        <v>26</v>
      </c>
      <c r="L4102" s="15">
        <v>3.8461538461538498E-2</v>
      </c>
      <c r="M4102" s="13">
        <v>1.1923076923076901</v>
      </c>
      <c r="N4102" s="15">
        <v>0</v>
      </c>
      <c r="O4102" s="5">
        <v>0</v>
      </c>
      <c r="P4102" s="5">
        <v>0</v>
      </c>
      <c r="Q4102" s="5">
        <f t="shared" si="710"/>
        <v>1</v>
      </c>
      <c r="R4102" s="5">
        <f t="shared" si="711"/>
        <v>-1</v>
      </c>
      <c r="S4102" s="15">
        <f t="shared" si="712"/>
        <v>-1</v>
      </c>
      <c r="T4102">
        <v>0</v>
      </c>
      <c r="U4102" s="5" t="str">
        <f t="shared" si="713"/>
        <v>NA</v>
      </c>
      <c r="V4102" s="15">
        <f t="shared" si="714"/>
        <v>0</v>
      </c>
      <c r="W4102" s="15">
        <f t="shared" si="715"/>
        <v>0</v>
      </c>
      <c r="X4102" s="5">
        <f t="shared" si="716"/>
        <v>0</v>
      </c>
      <c r="Y4102" s="5">
        <f t="shared" si="717"/>
        <v>0.9</v>
      </c>
      <c r="Z4102" s="5">
        <f t="shared" si="718"/>
        <v>-1.05</v>
      </c>
      <c r="AA4102" s="5">
        <f t="shared" si="719"/>
        <v>9.9999999999999978E-2</v>
      </c>
      <c r="AB4102" s="5">
        <f t="shared" si="720"/>
        <v>5.0000000000000044E-2</v>
      </c>
    </row>
    <row r="4103" spans="1:28" x14ac:dyDescent="0.55000000000000004">
      <c r="A4103" s="3" t="s">
        <v>72</v>
      </c>
      <c r="B4103" s="3" t="s">
        <v>148</v>
      </c>
      <c r="C4103" t="s">
        <v>47</v>
      </c>
      <c r="D4103" s="3" t="s">
        <v>325</v>
      </c>
      <c r="E4103" s="3" t="s">
        <v>149</v>
      </c>
      <c r="F4103" s="3" t="s">
        <v>175</v>
      </c>
      <c r="G4103" s="5">
        <v>10</v>
      </c>
      <c r="H4103">
        <v>1</v>
      </c>
      <c r="I4103" s="5">
        <v>1.05</v>
      </c>
      <c r="J4103" s="5">
        <v>1.05</v>
      </c>
      <c r="K4103">
        <v>7</v>
      </c>
      <c r="L4103" s="15">
        <v>0.14285714285714302</v>
      </c>
      <c r="M4103" s="13">
        <v>1.5714285714285701</v>
      </c>
      <c r="N4103" s="15">
        <v>0</v>
      </c>
      <c r="O4103" s="5">
        <v>0</v>
      </c>
      <c r="P4103" s="5">
        <v>0</v>
      </c>
      <c r="Q4103" s="5">
        <f t="shared" si="710"/>
        <v>1.05</v>
      </c>
      <c r="R4103" s="5">
        <f t="shared" si="711"/>
        <v>-1.05</v>
      </c>
      <c r="S4103" s="15">
        <f t="shared" si="712"/>
        <v>-1</v>
      </c>
      <c r="T4103">
        <v>0</v>
      </c>
      <c r="U4103" s="5" t="str">
        <f t="shared" si="713"/>
        <v>NA</v>
      </c>
      <c r="V4103" s="15">
        <f t="shared" si="714"/>
        <v>0</v>
      </c>
      <c r="W4103" s="15">
        <f t="shared" si="715"/>
        <v>0</v>
      </c>
      <c r="X4103" s="5">
        <f t="shared" si="716"/>
        <v>0</v>
      </c>
      <c r="Y4103" s="5">
        <f t="shared" si="717"/>
        <v>0.94500000000000006</v>
      </c>
      <c r="Z4103" s="5">
        <f t="shared" si="718"/>
        <v>-1.1025</v>
      </c>
      <c r="AA4103" s="5">
        <f t="shared" si="719"/>
        <v>0.10499999999999998</v>
      </c>
      <c r="AB4103" s="5">
        <f t="shared" si="720"/>
        <v>5.2499999999999991E-2</v>
      </c>
    </row>
    <row r="4104" spans="1:28" x14ac:dyDescent="0.55000000000000004">
      <c r="A4104" s="3" t="s">
        <v>72</v>
      </c>
      <c r="B4104" s="3" t="s">
        <v>6438</v>
      </c>
      <c r="C4104" t="s">
        <v>47</v>
      </c>
      <c r="D4104" s="3" t="s">
        <v>144</v>
      </c>
      <c r="E4104" s="3" t="s">
        <v>374</v>
      </c>
      <c r="F4104" s="3" t="s">
        <v>50</v>
      </c>
      <c r="G4104" s="5">
        <v>10</v>
      </c>
      <c r="H4104">
        <v>1</v>
      </c>
      <c r="I4104" s="5">
        <v>1.1625000000000001</v>
      </c>
      <c r="J4104" s="5">
        <v>1.1625000000000001</v>
      </c>
      <c r="K4104">
        <v>6</v>
      </c>
      <c r="L4104" s="15">
        <v>0.16666666666666699</v>
      </c>
      <c r="M4104" s="13">
        <v>1</v>
      </c>
      <c r="N4104" s="15">
        <v>0</v>
      </c>
      <c r="O4104" s="5">
        <v>0</v>
      </c>
      <c r="P4104" s="5">
        <v>0</v>
      </c>
      <c r="Q4104" s="5">
        <f t="shared" si="710"/>
        <v>1.1625000000000001</v>
      </c>
      <c r="R4104" s="5">
        <f t="shared" si="711"/>
        <v>-1.1625000000000001</v>
      </c>
      <c r="S4104" s="15">
        <f t="shared" si="712"/>
        <v>-1</v>
      </c>
      <c r="T4104">
        <v>0</v>
      </c>
      <c r="U4104" s="5" t="str">
        <f t="shared" si="713"/>
        <v>NA</v>
      </c>
      <c r="V4104" s="15">
        <f t="shared" si="714"/>
        <v>0</v>
      </c>
      <c r="W4104" s="15">
        <f t="shared" si="715"/>
        <v>0</v>
      </c>
      <c r="X4104" s="5">
        <f t="shared" si="716"/>
        <v>0</v>
      </c>
      <c r="Y4104" s="5">
        <f t="shared" si="717"/>
        <v>1.0462500000000001</v>
      </c>
      <c r="Z4104" s="5">
        <f t="shared" si="718"/>
        <v>-1.2206250000000001</v>
      </c>
      <c r="AA4104" s="5">
        <f t="shared" si="719"/>
        <v>0.11624999999999996</v>
      </c>
      <c r="AB4104" s="5">
        <f t="shared" si="720"/>
        <v>5.8124999999999982E-2</v>
      </c>
    </row>
    <row r="4105" spans="1:28" x14ac:dyDescent="0.55000000000000004">
      <c r="A4105" s="3" t="s">
        <v>72</v>
      </c>
      <c r="B4105" s="3" t="s">
        <v>928</v>
      </c>
      <c r="C4105" t="s">
        <v>47</v>
      </c>
      <c r="D4105" s="3" t="s">
        <v>144</v>
      </c>
      <c r="E4105" s="3" t="s">
        <v>49</v>
      </c>
      <c r="F4105" s="3" t="s">
        <v>456</v>
      </c>
      <c r="G4105" s="5">
        <v>10</v>
      </c>
      <c r="H4105">
        <v>1</v>
      </c>
      <c r="I4105" s="5">
        <v>1.25</v>
      </c>
      <c r="J4105" s="5">
        <v>1.25</v>
      </c>
      <c r="K4105">
        <v>19</v>
      </c>
      <c r="L4105" s="15">
        <v>5.2631578947368397E-2</v>
      </c>
      <c r="M4105" s="13">
        <v>1.26315789473684</v>
      </c>
      <c r="N4105" s="15">
        <v>0</v>
      </c>
      <c r="O4105" s="5">
        <v>0</v>
      </c>
      <c r="P4105" s="5">
        <v>0</v>
      </c>
      <c r="Q4105" s="5">
        <f t="shared" si="710"/>
        <v>1.25</v>
      </c>
      <c r="R4105" s="5">
        <f t="shared" si="711"/>
        <v>-1.25</v>
      </c>
      <c r="S4105" s="15">
        <f t="shared" si="712"/>
        <v>-1</v>
      </c>
      <c r="T4105">
        <v>0</v>
      </c>
      <c r="U4105" s="5" t="str">
        <f t="shared" si="713"/>
        <v>NA</v>
      </c>
      <c r="V4105" s="15">
        <f t="shared" si="714"/>
        <v>0</v>
      </c>
      <c r="W4105" s="15">
        <f t="shared" si="715"/>
        <v>0</v>
      </c>
      <c r="X4105" s="5">
        <f t="shared" si="716"/>
        <v>0</v>
      </c>
      <c r="Y4105" s="5">
        <f t="shared" si="717"/>
        <v>1.125</v>
      </c>
      <c r="Z4105" s="5">
        <f t="shared" si="718"/>
        <v>-1.3125</v>
      </c>
      <c r="AA4105" s="5">
        <f t="shared" si="719"/>
        <v>0.125</v>
      </c>
      <c r="AB4105" s="5">
        <f t="shared" si="720"/>
        <v>6.25E-2</v>
      </c>
    </row>
    <row r="4106" spans="1:28" x14ac:dyDescent="0.55000000000000004">
      <c r="A4106" s="3" t="s">
        <v>72</v>
      </c>
      <c r="B4106" s="3" t="s">
        <v>2468</v>
      </c>
      <c r="C4106" t="s">
        <v>47</v>
      </c>
      <c r="D4106" s="3" t="s">
        <v>325</v>
      </c>
      <c r="E4106" s="3" t="s">
        <v>400</v>
      </c>
      <c r="F4106" s="3" t="s">
        <v>50</v>
      </c>
      <c r="G4106" s="5">
        <v>10</v>
      </c>
      <c r="H4106">
        <v>1</v>
      </c>
      <c r="I4106" s="5">
        <v>1.4</v>
      </c>
      <c r="J4106" s="5">
        <v>1.4</v>
      </c>
      <c r="K4106">
        <v>4</v>
      </c>
      <c r="L4106" s="15">
        <v>0.25</v>
      </c>
      <c r="M4106" s="13">
        <v>2</v>
      </c>
      <c r="N4106" s="15">
        <v>0</v>
      </c>
      <c r="O4106" s="5">
        <v>0</v>
      </c>
      <c r="P4106" s="5">
        <v>0</v>
      </c>
      <c r="Q4106" s="5">
        <f t="shared" si="710"/>
        <v>1.4</v>
      </c>
      <c r="R4106" s="5">
        <f t="shared" si="711"/>
        <v>-1.4</v>
      </c>
      <c r="S4106" s="15">
        <f t="shared" si="712"/>
        <v>-1</v>
      </c>
      <c r="T4106">
        <v>0</v>
      </c>
      <c r="U4106" s="5" t="str">
        <f t="shared" si="713"/>
        <v>NA</v>
      </c>
      <c r="V4106" s="15">
        <f t="shared" si="714"/>
        <v>0</v>
      </c>
      <c r="W4106" s="15">
        <f t="shared" si="715"/>
        <v>0</v>
      </c>
      <c r="X4106" s="5">
        <f t="shared" si="716"/>
        <v>0</v>
      </c>
      <c r="Y4106" s="5">
        <f t="shared" si="717"/>
        <v>1.26</v>
      </c>
      <c r="Z4106" s="5">
        <f t="shared" si="718"/>
        <v>-1.47</v>
      </c>
      <c r="AA4106" s="5">
        <f t="shared" si="719"/>
        <v>0.1399999999999999</v>
      </c>
      <c r="AB4106" s="5">
        <f t="shared" si="720"/>
        <v>7.0000000000000062E-2</v>
      </c>
    </row>
    <row r="4107" spans="1:28" x14ac:dyDescent="0.55000000000000004">
      <c r="A4107" s="3" t="s">
        <v>72</v>
      </c>
      <c r="B4107" s="3" t="s">
        <v>5055</v>
      </c>
      <c r="C4107" t="s">
        <v>47</v>
      </c>
      <c r="D4107" s="3" t="s">
        <v>325</v>
      </c>
      <c r="E4107" s="3" t="s">
        <v>326</v>
      </c>
      <c r="F4107" s="3" t="s">
        <v>50</v>
      </c>
      <c r="G4107" s="5">
        <v>10</v>
      </c>
      <c r="H4107">
        <v>2</v>
      </c>
      <c r="I4107" s="5">
        <v>1.7250000000000001</v>
      </c>
      <c r="J4107" s="5">
        <v>0.86250000000000004</v>
      </c>
      <c r="K4107">
        <v>2</v>
      </c>
      <c r="L4107" s="15">
        <v>1</v>
      </c>
      <c r="M4107" s="13">
        <v>1</v>
      </c>
      <c r="N4107" s="15">
        <v>0</v>
      </c>
      <c r="O4107" s="5">
        <v>0</v>
      </c>
      <c r="P4107" s="5">
        <v>0</v>
      </c>
      <c r="Q4107" s="5">
        <f t="shared" si="710"/>
        <v>1.7250000000000001</v>
      </c>
      <c r="R4107" s="5">
        <f t="shared" si="711"/>
        <v>-1.7250000000000001</v>
      </c>
      <c r="S4107" s="15">
        <f t="shared" si="712"/>
        <v>-1</v>
      </c>
      <c r="T4107">
        <v>0</v>
      </c>
      <c r="U4107" s="5" t="str">
        <f t="shared" si="713"/>
        <v>NA</v>
      </c>
      <c r="V4107" s="15">
        <f t="shared" si="714"/>
        <v>0</v>
      </c>
      <c r="W4107" s="15">
        <f t="shared" si="715"/>
        <v>0</v>
      </c>
      <c r="X4107" s="5">
        <f t="shared" si="716"/>
        <v>0</v>
      </c>
      <c r="Y4107" s="5">
        <f t="shared" si="717"/>
        <v>1.5525000000000002</v>
      </c>
      <c r="Z4107" s="5">
        <f t="shared" si="718"/>
        <v>-1.8112500000000002</v>
      </c>
      <c r="AA4107" s="5">
        <f t="shared" si="719"/>
        <v>0.17249999999999988</v>
      </c>
      <c r="AB4107" s="5">
        <f t="shared" si="720"/>
        <v>8.625000000000016E-2</v>
      </c>
    </row>
    <row r="4108" spans="1:28" x14ac:dyDescent="0.55000000000000004">
      <c r="A4108" s="3" t="s">
        <v>72</v>
      </c>
      <c r="B4108" s="3" t="s">
        <v>6443</v>
      </c>
      <c r="C4108" t="s">
        <v>47</v>
      </c>
      <c r="D4108" s="3" t="s">
        <v>325</v>
      </c>
      <c r="E4108" s="3" t="s">
        <v>736</v>
      </c>
      <c r="F4108" s="3" t="s">
        <v>50</v>
      </c>
      <c r="G4108" s="5">
        <v>10</v>
      </c>
      <c r="H4108">
        <v>2</v>
      </c>
      <c r="I4108" s="5">
        <v>1.7250000000000001</v>
      </c>
      <c r="J4108" s="5">
        <v>0.86250000000000004</v>
      </c>
      <c r="K4108">
        <v>31</v>
      </c>
      <c r="L4108" s="15">
        <v>6.451612903225809E-2</v>
      </c>
      <c r="M4108" s="13">
        <v>1.19354838709677</v>
      </c>
      <c r="N4108" s="15">
        <v>0</v>
      </c>
      <c r="O4108" s="5">
        <v>0</v>
      </c>
      <c r="P4108" s="5">
        <v>0</v>
      </c>
      <c r="Q4108" s="5">
        <f t="shared" si="710"/>
        <v>1.7250000000000001</v>
      </c>
      <c r="R4108" s="5">
        <f t="shared" si="711"/>
        <v>-1.7250000000000001</v>
      </c>
      <c r="S4108" s="15">
        <f t="shared" si="712"/>
        <v>-1</v>
      </c>
      <c r="T4108">
        <v>0</v>
      </c>
      <c r="U4108" s="5" t="str">
        <f t="shared" si="713"/>
        <v>NA</v>
      </c>
      <c r="V4108" s="15">
        <f t="shared" si="714"/>
        <v>0</v>
      </c>
      <c r="W4108" s="15">
        <f t="shared" si="715"/>
        <v>0</v>
      </c>
      <c r="X4108" s="5">
        <f t="shared" si="716"/>
        <v>0</v>
      </c>
      <c r="Y4108" s="5">
        <f t="shared" si="717"/>
        <v>1.5525000000000002</v>
      </c>
      <c r="Z4108" s="5">
        <f t="shared" si="718"/>
        <v>-1.8112500000000002</v>
      </c>
      <c r="AA4108" s="5">
        <f t="shared" si="719"/>
        <v>0.17249999999999988</v>
      </c>
      <c r="AB4108" s="5">
        <f t="shared" si="720"/>
        <v>8.625000000000016E-2</v>
      </c>
    </row>
    <row r="4109" spans="1:28" x14ac:dyDescent="0.55000000000000004">
      <c r="A4109" s="3" t="s">
        <v>72</v>
      </c>
      <c r="B4109" s="3" t="s">
        <v>740</v>
      </c>
      <c r="C4109" t="s">
        <v>47</v>
      </c>
      <c r="D4109" s="3" t="s">
        <v>325</v>
      </c>
      <c r="E4109" s="3" t="s">
        <v>149</v>
      </c>
      <c r="F4109" s="3" t="s">
        <v>50</v>
      </c>
      <c r="G4109" s="5">
        <v>10</v>
      </c>
      <c r="H4109">
        <v>2</v>
      </c>
      <c r="I4109" s="5">
        <v>1.9125000000000001</v>
      </c>
      <c r="J4109" s="5">
        <v>0.95625000000000004</v>
      </c>
      <c r="K4109">
        <v>653</v>
      </c>
      <c r="L4109" s="15">
        <v>3.0627871362940303E-3</v>
      </c>
      <c r="M4109" s="13">
        <v>1.10015313935681</v>
      </c>
      <c r="N4109" s="15">
        <v>0</v>
      </c>
      <c r="O4109" s="5">
        <v>0</v>
      </c>
      <c r="P4109" s="5">
        <v>0</v>
      </c>
      <c r="Q4109" s="5">
        <f t="shared" si="710"/>
        <v>1.9125000000000001</v>
      </c>
      <c r="R4109" s="5">
        <f t="shared" si="711"/>
        <v>-1.9125000000000001</v>
      </c>
      <c r="S4109" s="15">
        <f t="shared" si="712"/>
        <v>-1</v>
      </c>
      <c r="T4109">
        <v>0</v>
      </c>
      <c r="U4109" s="5" t="str">
        <f t="shared" si="713"/>
        <v>NA</v>
      </c>
      <c r="V4109" s="15">
        <f t="shared" si="714"/>
        <v>0</v>
      </c>
      <c r="W4109" s="15">
        <f t="shared" si="715"/>
        <v>0</v>
      </c>
      <c r="X4109" s="5">
        <f t="shared" si="716"/>
        <v>0</v>
      </c>
      <c r="Y4109" s="5">
        <f t="shared" si="717"/>
        <v>1.7212500000000002</v>
      </c>
      <c r="Z4109" s="5">
        <f t="shared" si="718"/>
        <v>-2.0081250000000002</v>
      </c>
      <c r="AA4109" s="5">
        <f t="shared" si="719"/>
        <v>0.19124999999999992</v>
      </c>
      <c r="AB4109" s="5">
        <f t="shared" si="720"/>
        <v>9.5625000000000071E-2</v>
      </c>
    </row>
    <row r="4110" spans="1:28" x14ac:dyDescent="0.55000000000000004">
      <c r="A4110" s="3" t="s">
        <v>72</v>
      </c>
      <c r="B4110" s="3" t="s">
        <v>5844</v>
      </c>
      <c r="C4110" t="s">
        <v>47</v>
      </c>
      <c r="D4110" s="3" t="s">
        <v>96</v>
      </c>
      <c r="E4110" s="3" t="s">
        <v>88</v>
      </c>
      <c r="F4110" s="3" t="s">
        <v>35</v>
      </c>
      <c r="G4110" s="5">
        <v>10</v>
      </c>
      <c r="H4110">
        <v>5</v>
      </c>
      <c r="I4110" s="5">
        <v>2.0874999999999999</v>
      </c>
      <c r="J4110" s="5">
        <v>0.41749999999999998</v>
      </c>
      <c r="K4110">
        <v>20</v>
      </c>
      <c r="L4110" s="15">
        <v>0.25</v>
      </c>
      <c r="M4110" s="13">
        <v>1</v>
      </c>
      <c r="N4110" s="15">
        <v>0</v>
      </c>
      <c r="O4110" s="5">
        <v>0</v>
      </c>
      <c r="P4110" s="5">
        <v>0</v>
      </c>
      <c r="Q4110" s="5">
        <f t="shared" si="710"/>
        <v>2.0874999999999999</v>
      </c>
      <c r="R4110" s="5">
        <f t="shared" si="711"/>
        <v>-2.0874999999999999</v>
      </c>
      <c r="S4110" s="15">
        <f t="shared" si="712"/>
        <v>-1</v>
      </c>
      <c r="T4110">
        <v>0</v>
      </c>
      <c r="U4110" s="5" t="str">
        <f t="shared" si="713"/>
        <v>NA</v>
      </c>
      <c r="V4110" s="15">
        <f t="shared" si="714"/>
        <v>0</v>
      </c>
      <c r="W4110" s="15">
        <f t="shared" si="715"/>
        <v>0</v>
      </c>
      <c r="X4110" s="5">
        <f t="shared" si="716"/>
        <v>0</v>
      </c>
      <c r="Y4110" s="5">
        <f t="shared" si="717"/>
        <v>1.8787499999999999</v>
      </c>
      <c r="Z4110" s="5">
        <f t="shared" si="718"/>
        <v>-2.191875</v>
      </c>
      <c r="AA4110" s="5">
        <f t="shared" si="719"/>
        <v>0.20874999999999999</v>
      </c>
      <c r="AB4110" s="5">
        <f t="shared" si="720"/>
        <v>0.10437500000000011</v>
      </c>
    </row>
    <row r="4111" spans="1:28" x14ac:dyDescent="0.55000000000000004">
      <c r="A4111" s="3" t="s">
        <v>72</v>
      </c>
      <c r="B4111" s="3" t="s">
        <v>6447</v>
      </c>
      <c r="C4111" t="s">
        <v>47</v>
      </c>
      <c r="D4111" s="3" t="s">
        <v>325</v>
      </c>
      <c r="E4111" s="3" t="s">
        <v>400</v>
      </c>
      <c r="F4111" s="3" t="s">
        <v>50</v>
      </c>
      <c r="G4111" s="5">
        <v>10</v>
      </c>
      <c r="H4111">
        <v>2</v>
      </c>
      <c r="I4111" s="5">
        <v>2.1124999999999998</v>
      </c>
      <c r="J4111" s="5">
        <v>1.0562499999999999</v>
      </c>
      <c r="K4111">
        <v>18</v>
      </c>
      <c r="L4111" s="15">
        <v>0.11111111111111099</v>
      </c>
      <c r="M4111" s="13">
        <v>1.05555555555556</v>
      </c>
      <c r="N4111" s="15">
        <v>0</v>
      </c>
      <c r="O4111" s="5">
        <v>0</v>
      </c>
      <c r="P4111" s="5">
        <v>0</v>
      </c>
      <c r="Q4111" s="5">
        <f t="shared" si="710"/>
        <v>2.1124999999999998</v>
      </c>
      <c r="R4111" s="5">
        <f t="shared" si="711"/>
        <v>-2.1124999999999998</v>
      </c>
      <c r="S4111" s="15">
        <f t="shared" si="712"/>
        <v>-1</v>
      </c>
      <c r="T4111">
        <v>0</v>
      </c>
      <c r="U4111" s="5" t="str">
        <f t="shared" si="713"/>
        <v>NA</v>
      </c>
      <c r="V4111" s="15">
        <f t="shared" si="714"/>
        <v>0</v>
      </c>
      <c r="W4111" s="15">
        <f t="shared" si="715"/>
        <v>0</v>
      </c>
      <c r="X4111" s="5">
        <f t="shared" si="716"/>
        <v>0</v>
      </c>
      <c r="Y4111" s="5">
        <f t="shared" si="717"/>
        <v>1.9012499999999999</v>
      </c>
      <c r="Z4111" s="5">
        <f t="shared" si="718"/>
        <v>-2.2181250000000001</v>
      </c>
      <c r="AA4111" s="5">
        <f t="shared" si="719"/>
        <v>0.21124999999999994</v>
      </c>
      <c r="AB4111" s="5">
        <f t="shared" si="720"/>
        <v>0.1056250000000003</v>
      </c>
    </row>
    <row r="4112" spans="1:28" x14ac:dyDescent="0.55000000000000004">
      <c r="A4112" s="3" t="s">
        <v>72</v>
      </c>
      <c r="B4112" s="3" t="s">
        <v>2525</v>
      </c>
      <c r="C4112" t="s">
        <v>47</v>
      </c>
      <c r="D4112" s="3" t="s">
        <v>325</v>
      </c>
      <c r="E4112" s="3" t="s">
        <v>165</v>
      </c>
      <c r="F4112" s="3" t="s">
        <v>50</v>
      </c>
      <c r="G4112" s="5">
        <v>10</v>
      </c>
      <c r="H4112">
        <v>2</v>
      </c>
      <c r="I4112" s="5">
        <v>2.4624999999999999</v>
      </c>
      <c r="J4112" s="5">
        <v>1.23125</v>
      </c>
      <c r="K4112">
        <v>116</v>
      </c>
      <c r="L4112" s="15">
        <v>1.72413793103448E-2</v>
      </c>
      <c r="M4112" s="13">
        <v>1.07758620689655</v>
      </c>
      <c r="N4112" s="15">
        <v>0</v>
      </c>
      <c r="O4112" s="5">
        <v>0</v>
      </c>
      <c r="P4112" s="5">
        <v>0</v>
      </c>
      <c r="Q4112" s="5">
        <f t="shared" si="710"/>
        <v>2.4624999999999999</v>
      </c>
      <c r="R4112" s="5">
        <f t="shared" si="711"/>
        <v>-2.4624999999999999</v>
      </c>
      <c r="S4112" s="15">
        <f t="shared" si="712"/>
        <v>-1</v>
      </c>
      <c r="T4112">
        <v>0</v>
      </c>
      <c r="U4112" s="5" t="str">
        <f t="shared" si="713"/>
        <v>NA</v>
      </c>
      <c r="V4112" s="15">
        <f t="shared" si="714"/>
        <v>0</v>
      </c>
      <c r="W4112" s="15">
        <f t="shared" si="715"/>
        <v>0</v>
      </c>
      <c r="X4112" s="5">
        <f t="shared" si="716"/>
        <v>0</v>
      </c>
      <c r="Y4112" s="5">
        <f t="shared" si="717"/>
        <v>2.2162500000000001</v>
      </c>
      <c r="Z4112" s="5">
        <f t="shared" si="718"/>
        <v>-2.5856249999999998</v>
      </c>
      <c r="AA4112" s="5">
        <f t="shared" si="719"/>
        <v>0.24624999999999986</v>
      </c>
      <c r="AB4112" s="5">
        <f t="shared" si="720"/>
        <v>0.12312499999999993</v>
      </c>
    </row>
    <row r="4113" spans="1:28" x14ac:dyDescent="0.55000000000000004">
      <c r="A4113" s="3" t="s">
        <v>72</v>
      </c>
      <c r="B4113" s="3" t="s">
        <v>1285</v>
      </c>
      <c r="C4113" t="s">
        <v>47</v>
      </c>
      <c r="D4113" s="3" t="s">
        <v>325</v>
      </c>
      <c r="E4113" s="3" t="s">
        <v>400</v>
      </c>
      <c r="F4113" s="3" t="s">
        <v>50</v>
      </c>
      <c r="G4113" s="5">
        <v>10</v>
      </c>
      <c r="H4113">
        <v>3</v>
      </c>
      <c r="I4113" s="5">
        <v>2.5874999999999999</v>
      </c>
      <c r="J4113" s="5">
        <v>0.86250000000000004</v>
      </c>
      <c r="K4113">
        <v>557</v>
      </c>
      <c r="L4113" s="15">
        <v>5.3859964093357308E-3</v>
      </c>
      <c r="M4113" s="13">
        <v>1.6420107719928201</v>
      </c>
      <c r="N4113" s="15">
        <v>0</v>
      </c>
      <c r="O4113" s="5">
        <v>0</v>
      </c>
      <c r="P4113" s="5">
        <v>0</v>
      </c>
      <c r="Q4113" s="5">
        <f t="shared" si="710"/>
        <v>2.5874999999999999</v>
      </c>
      <c r="R4113" s="5">
        <f t="shared" si="711"/>
        <v>-2.5874999999999999</v>
      </c>
      <c r="S4113" s="15">
        <f t="shared" si="712"/>
        <v>-1</v>
      </c>
      <c r="T4113">
        <v>0</v>
      </c>
      <c r="U4113" s="5" t="str">
        <f t="shared" si="713"/>
        <v>NA</v>
      </c>
      <c r="V4113" s="15">
        <f t="shared" si="714"/>
        <v>0</v>
      </c>
      <c r="W4113" s="15">
        <f t="shared" si="715"/>
        <v>0</v>
      </c>
      <c r="X4113" s="5">
        <f t="shared" si="716"/>
        <v>0</v>
      </c>
      <c r="Y4113" s="5">
        <f t="shared" si="717"/>
        <v>2.3287499999999999</v>
      </c>
      <c r="Z4113" s="5">
        <f t="shared" si="718"/>
        <v>-2.7168749999999999</v>
      </c>
      <c r="AA4113" s="5">
        <f t="shared" si="719"/>
        <v>0.25875000000000004</v>
      </c>
      <c r="AB4113" s="5">
        <f t="shared" si="720"/>
        <v>0.12937500000000002</v>
      </c>
    </row>
    <row r="4114" spans="1:28" x14ac:dyDescent="0.55000000000000004">
      <c r="A4114" s="3" t="s">
        <v>72</v>
      </c>
      <c r="B4114" s="3" t="s">
        <v>2336</v>
      </c>
      <c r="C4114" t="s">
        <v>47</v>
      </c>
      <c r="D4114" s="3" t="s">
        <v>325</v>
      </c>
      <c r="E4114" s="3" t="s">
        <v>149</v>
      </c>
      <c r="F4114" s="3" t="s">
        <v>50</v>
      </c>
      <c r="G4114" s="5">
        <v>10</v>
      </c>
      <c r="H4114">
        <v>1</v>
      </c>
      <c r="I4114" s="5">
        <v>2.8374999999999999</v>
      </c>
      <c r="J4114" s="5">
        <v>2.8374999999999999</v>
      </c>
      <c r="K4114">
        <v>267</v>
      </c>
      <c r="L4114" s="15">
        <v>3.7453183520599299E-3</v>
      </c>
      <c r="M4114" s="13">
        <v>1.4816479400749101</v>
      </c>
      <c r="N4114" s="15">
        <v>0</v>
      </c>
      <c r="O4114" s="5">
        <v>0</v>
      </c>
      <c r="P4114" s="5">
        <v>0</v>
      </c>
      <c r="Q4114" s="5">
        <f t="shared" si="710"/>
        <v>2.8374999999999999</v>
      </c>
      <c r="R4114" s="5">
        <f t="shared" si="711"/>
        <v>-2.8374999999999999</v>
      </c>
      <c r="S4114" s="15">
        <f t="shared" si="712"/>
        <v>-1</v>
      </c>
      <c r="T4114">
        <v>0</v>
      </c>
      <c r="U4114" s="5" t="str">
        <f t="shared" si="713"/>
        <v>NA</v>
      </c>
      <c r="V4114" s="15">
        <f t="shared" si="714"/>
        <v>0</v>
      </c>
      <c r="W4114" s="15">
        <f t="shared" si="715"/>
        <v>0</v>
      </c>
      <c r="X4114" s="5">
        <f t="shared" si="716"/>
        <v>0</v>
      </c>
      <c r="Y4114" s="5">
        <f t="shared" si="717"/>
        <v>2.55375</v>
      </c>
      <c r="Z4114" s="5">
        <f t="shared" si="718"/>
        <v>-2.9793750000000001</v>
      </c>
      <c r="AA4114" s="5">
        <f t="shared" si="719"/>
        <v>0.28374999999999995</v>
      </c>
      <c r="AB4114" s="5">
        <f t="shared" si="720"/>
        <v>0.1418750000000002</v>
      </c>
    </row>
    <row r="4115" spans="1:28" x14ac:dyDescent="0.55000000000000004">
      <c r="A4115" s="3" t="s">
        <v>72</v>
      </c>
      <c r="B4115" s="3" t="s">
        <v>6140</v>
      </c>
      <c r="C4115" t="s">
        <v>47</v>
      </c>
      <c r="D4115" s="3" t="s">
        <v>325</v>
      </c>
      <c r="E4115" s="3" t="s">
        <v>149</v>
      </c>
      <c r="F4115" s="3" t="s">
        <v>50</v>
      </c>
      <c r="G4115" s="5">
        <v>10</v>
      </c>
      <c r="H4115">
        <v>2</v>
      </c>
      <c r="I4115" s="5">
        <v>3.25</v>
      </c>
      <c r="J4115" s="5">
        <v>1.625</v>
      </c>
      <c r="K4115">
        <v>233</v>
      </c>
      <c r="L4115" s="15">
        <v>8.58369098712446E-3</v>
      </c>
      <c r="M4115" s="13">
        <v>1.6575107296137299</v>
      </c>
      <c r="N4115" s="15">
        <v>0</v>
      </c>
      <c r="O4115" s="5">
        <v>0</v>
      </c>
      <c r="P4115" s="5">
        <v>0</v>
      </c>
      <c r="Q4115" s="5">
        <f t="shared" si="710"/>
        <v>3.25</v>
      </c>
      <c r="R4115" s="5">
        <f t="shared" si="711"/>
        <v>-3.25</v>
      </c>
      <c r="S4115" s="15">
        <f t="shared" si="712"/>
        <v>-1</v>
      </c>
      <c r="T4115">
        <v>0</v>
      </c>
      <c r="U4115" s="5" t="str">
        <f t="shared" si="713"/>
        <v>NA</v>
      </c>
      <c r="V4115" s="15">
        <f t="shared" si="714"/>
        <v>0</v>
      </c>
      <c r="W4115" s="15">
        <f t="shared" si="715"/>
        <v>0</v>
      </c>
      <c r="X4115" s="5">
        <f t="shared" si="716"/>
        <v>0</v>
      </c>
      <c r="Y4115" s="5">
        <f t="shared" si="717"/>
        <v>2.9250000000000003</v>
      </c>
      <c r="Z4115" s="5">
        <f t="shared" si="718"/>
        <v>-3.4125000000000001</v>
      </c>
      <c r="AA4115" s="5">
        <f t="shared" si="719"/>
        <v>0.32499999999999973</v>
      </c>
      <c r="AB4115" s="5">
        <f t="shared" si="720"/>
        <v>0.16250000000000009</v>
      </c>
    </row>
    <row r="4116" spans="1:28" x14ac:dyDescent="0.55000000000000004">
      <c r="A4116" s="3" t="s">
        <v>72</v>
      </c>
      <c r="B4116" s="3" t="s">
        <v>1237</v>
      </c>
      <c r="C4116" t="s">
        <v>47</v>
      </c>
      <c r="D4116" s="3" t="s">
        <v>144</v>
      </c>
      <c r="E4116" s="3" t="s">
        <v>309</v>
      </c>
      <c r="F4116" s="3" t="s">
        <v>77</v>
      </c>
      <c r="G4116" s="5">
        <v>10</v>
      </c>
      <c r="H4116">
        <v>1</v>
      </c>
      <c r="I4116" s="5">
        <v>3.4</v>
      </c>
      <c r="J4116" s="5">
        <v>3.4</v>
      </c>
      <c r="K4116">
        <v>2</v>
      </c>
      <c r="L4116" s="15">
        <v>0.5</v>
      </c>
      <c r="M4116" s="13">
        <v>1</v>
      </c>
      <c r="N4116" s="15">
        <v>0</v>
      </c>
      <c r="O4116" s="5">
        <v>0</v>
      </c>
      <c r="P4116" s="5">
        <v>0</v>
      </c>
      <c r="Q4116" s="5">
        <f t="shared" si="710"/>
        <v>3.4</v>
      </c>
      <c r="R4116" s="5">
        <f t="shared" si="711"/>
        <v>-3.4</v>
      </c>
      <c r="S4116" s="15">
        <f t="shared" si="712"/>
        <v>-1</v>
      </c>
      <c r="T4116">
        <v>0</v>
      </c>
      <c r="U4116" s="5" t="str">
        <f t="shared" si="713"/>
        <v>NA</v>
      </c>
      <c r="V4116" s="15">
        <f t="shared" si="714"/>
        <v>0</v>
      </c>
      <c r="W4116" s="15">
        <f t="shared" si="715"/>
        <v>0</v>
      </c>
      <c r="X4116" s="5">
        <f t="shared" si="716"/>
        <v>0</v>
      </c>
      <c r="Y4116" s="5">
        <f t="shared" si="717"/>
        <v>3.06</v>
      </c>
      <c r="Z4116" s="5">
        <f t="shared" si="718"/>
        <v>-3.57</v>
      </c>
      <c r="AA4116" s="5">
        <f t="shared" si="719"/>
        <v>0.33999999999999986</v>
      </c>
      <c r="AB4116" s="5">
        <f t="shared" si="720"/>
        <v>0.16999999999999993</v>
      </c>
    </row>
    <row r="4117" spans="1:28" x14ac:dyDescent="0.55000000000000004">
      <c r="A4117" s="3" t="s">
        <v>72</v>
      </c>
      <c r="B4117" s="3" t="s">
        <v>5802</v>
      </c>
      <c r="C4117" t="s">
        <v>47</v>
      </c>
      <c r="D4117" s="3" t="s">
        <v>96</v>
      </c>
      <c r="E4117" s="3" t="s">
        <v>88</v>
      </c>
      <c r="F4117" s="3" t="s">
        <v>35</v>
      </c>
      <c r="G4117" s="5">
        <v>10</v>
      </c>
      <c r="H4117">
        <v>3</v>
      </c>
      <c r="I4117" s="5">
        <v>3.4125000000000001</v>
      </c>
      <c r="J4117" s="5">
        <v>1.1375</v>
      </c>
      <c r="K4117">
        <v>52</v>
      </c>
      <c r="L4117" s="15">
        <v>5.7692307692307702E-2</v>
      </c>
      <c r="M4117" s="13">
        <v>1.0192307692307701</v>
      </c>
      <c r="N4117" s="15">
        <v>0</v>
      </c>
      <c r="O4117" s="5">
        <v>0</v>
      </c>
      <c r="P4117" s="5">
        <v>0</v>
      </c>
      <c r="Q4117" s="5">
        <f t="shared" si="710"/>
        <v>3.4125000000000001</v>
      </c>
      <c r="R4117" s="5">
        <f t="shared" si="711"/>
        <v>-3.4125000000000001</v>
      </c>
      <c r="S4117" s="15">
        <f t="shared" si="712"/>
        <v>-1</v>
      </c>
      <c r="T4117">
        <v>0</v>
      </c>
      <c r="U4117" s="5" t="str">
        <f t="shared" si="713"/>
        <v>NA</v>
      </c>
      <c r="V4117" s="15">
        <f t="shared" si="714"/>
        <v>0</v>
      </c>
      <c r="W4117" s="15">
        <f t="shared" si="715"/>
        <v>0</v>
      </c>
      <c r="X4117" s="5">
        <f t="shared" si="716"/>
        <v>0</v>
      </c>
      <c r="Y4117" s="5">
        <f t="shared" si="717"/>
        <v>3.07125</v>
      </c>
      <c r="Z4117" s="5">
        <f t="shared" si="718"/>
        <v>-3.5831250000000003</v>
      </c>
      <c r="AA4117" s="5">
        <f t="shared" si="719"/>
        <v>0.34125000000000005</v>
      </c>
      <c r="AB4117" s="5">
        <f t="shared" si="720"/>
        <v>0.17062500000000025</v>
      </c>
    </row>
    <row r="4118" spans="1:28" x14ac:dyDescent="0.55000000000000004">
      <c r="A4118" s="3" t="s">
        <v>72</v>
      </c>
      <c r="B4118" s="3" t="s">
        <v>808</v>
      </c>
      <c r="C4118" t="s">
        <v>47</v>
      </c>
      <c r="D4118" s="3" t="s">
        <v>325</v>
      </c>
      <c r="E4118" s="3" t="s">
        <v>736</v>
      </c>
      <c r="F4118" s="3" t="s">
        <v>50</v>
      </c>
      <c r="G4118" s="5">
        <v>10</v>
      </c>
      <c r="H4118">
        <v>1</v>
      </c>
      <c r="I4118" s="5">
        <v>3.85</v>
      </c>
      <c r="J4118" s="5">
        <v>3.85</v>
      </c>
      <c r="K4118">
        <v>749</v>
      </c>
      <c r="L4118" s="15">
        <v>1.3351134846461901E-3</v>
      </c>
      <c r="M4118" s="13">
        <v>1.1663551401869201</v>
      </c>
      <c r="N4118" s="15">
        <v>0</v>
      </c>
      <c r="O4118" s="5">
        <v>0</v>
      </c>
      <c r="P4118" s="5">
        <v>0</v>
      </c>
      <c r="Q4118" s="5">
        <f t="shared" si="710"/>
        <v>3.85</v>
      </c>
      <c r="R4118" s="5">
        <f t="shared" si="711"/>
        <v>-3.85</v>
      </c>
      <c r="S4118" s="15">
        <f t="shared" si="712"/>
        <v>-1</v>
      </c>
      <c r="T4118">
        <v>0</v>
      </c>
      <c r="U4118" s="5" t="str">
        <f t="shared" si="713"/>
        <v>NA</v>
      </c>
      <c r="V4118" s="15">
        <f t="shared" si="714"/>
        <v>0</v>
      </c>
      <c r="W4118" s="15">
        <f t="shared" si="715"/>
        <v>0</v>
      </c>
      <c r="X4118" s="5">
        <f t="shared" si="716"/>
        <v>0</v>
      </c>
      <c r="Y4118" s="5">
        <f t="shared" si="717"/>
        <v>3.4650000000000003</v>
      </c>
      <c r="Z4118" s="5">
        <f t="shared" si="718"/>
        <v>-4.0425000000000004</v>
      </c>
      <c r="AA4118" s="5">
        <f t="shared" si="719"/>
        <v>0.38499999999999979</v>
      </c>
      <c r="AB4118" s="5">
        <f t="shared" si="720"/>
        <v>0.19250000000000034</v>
      </c>
    </row>
    <row r="4119" spans="1:28" x14ac:dyDescent="0.55000000000000004">
      <c r="A4119" s="3" t="s">
        <v>72</v>
      </c>
      <c r="B4119" s="3" t="s">
        <v>813</v>
      </c>
      <c r="C4119" t="s">
        <v>47</v>
      </c>
      <c r="D4119" s="3" t="s">
        <v>144</v>
      </c>
      <c r="E4119" s="3" t="s">
        <v>49</v>
      </c>
      <c r="F4119" s="3" t="s">
        <v>456</v>
      </c>
      <c r="G4119" s="5">
        <v>10</v>
      </c>
      <c r="H4119">
        <v>1</v>
      </c>
      <c r="I4119" s="5">
        <v>4.125</v>
      </c>
      <c r="J4119" s="5">
        <v>4.125</v>
      </c>
      <c r="K4119">
        <v>63</v>
      </c>
      <c r="L4119" s="15">
        <v>1.58730158730159E-2</v>
      </c>
      <c r="M4119" s="13">
        <v>1.39047619047619</v>
      </c>
      <c r="N4119" s="15">
        <v>0</v>
      </c>
      <c r="O4119" s="5">
        <v>0</v>
      </c>
      <c r="P4119" s="5">
        <v>0</v>
      </c>
      <c r="Q4119" s="5">
        <f t="shared" si="710"/>
        <v>4.125</v>
      </c>
      <c r="R4119" s="5">
        <f t="shared" si="711"/>
        <v>-4.125</v>
      </c>
      <c r="S4119" s="15">
        <f t="shared" si="712"/>
        <v>-1</v>
      </c>
      <c r="T4119">
        <v>0</v>
      </c>
      <c r="U4119" s="5" t="str">
        <f t="shared" si="713"/>
        <v>NA</v>
      </c>
      <c r="V4119" s="15">
        <f t="shared" si="714"/>
        <v>0</v>
      </c>
      <c r="W4119" s="15">
        <f t="shared" si="715"/>
        <v>0</v>
      </c>
      <c r="X4119" s="5">
        <f t="shared" si="716"/>
        <v>0</v>
      </c>
      <c r="Y4119" s="5">
        <f t="shared" si="717"/>
        <v>3.7124999999999999</v>
      </c>
      <c r="Z4119" s="5">
        <f t="shared" si="718"/>
        <v>-4.3312499999999998</v>
      </c>
      <c r="AA4119" s="5">
        <f t="shared" si="719"/>
        <v>0.41250000000000009</v>
      </c>
      <c r="AB4119" s="5">
        <f t="shared" si="720"/>
        <v>0.20624999999999982</v>
      </c>
    </row>
    <row r="4120" spans="1:28" x14ac:dyDescent="0.55000000000000004">
      <c r="A4120" s="3" t="s">
        <v>72</v>
      </c>
      <c r="B4120" s="3" t="s">
        <v>2361</v>
      </c>
      <c r="C4120" t="s">
        <v>47</v>
      </c>
      <c r="D4120" s="3" t="s">
        <v>325</v>
      </c>
      <c r="E4120" s="3" t="s">
        <v>400</v>
      </c>
      <c r="F4120" s="3" t="s">
        <v>50</v>
      </c>
      <c r="G4120" s="5">
        <v>10</v>
      </c>
      <c r="H4120">
        <v>3</v>
      </c>
      <c r="I4120" s="5">
        <v>4.1749999874999997</v>
      </c>
      <c r="J4120" s="5">
        <v>1.3916666624999998</v>
      </c>
      <c r="K4120">
        <v>93</v>
      </c>
      <c r="L4120" s="15">
        <v>3.2258064516128997E-2</v>
      </c>
      <c r="M4120" s="13">
        <v>2.5225806451612902</v>
      </c>
      <c r="N4120" s="15">
        <v>0</v>
      </c>
      <c r="O4120" s="5">
        <v>0</v>
      </c>
      <c r="P4120" s="5">
        <v>0</v>
      </c>
      <c r="Q4120" s="5">
        <f t="shared" si="710"/>
        <v>4.1749999874999997</v>
      </c>
      <c r="R4120" s="5">
        <f t="shared" si="711"/>
        <v>-4.1749999874999997</v>
      </c>
      <c r="S4120" s="15">
        <f t="shared" si="712"/>
        <v>-1</v>
      </c>
      <c r="T4120">
        <v>0</v>
      </c>
      <c r="U4120" s="5" t="str">
        <f t="shared" si="713"/>
        <v>NA</v>
      </c>
      <c r="V4120" s="15">
        <f t="shared" si="714"/>
        <v>0</v>
      </c>
      <c r="W4120" s="15">
        <f t="shared" si="715"/>
        <v>0</v>
      </c>
      <c r="X4120" s="5">
        <f t="shared" si="716"/>
        <v>0</v>
      </c>
      <c r="Y4120" s="5">
        <f t="shared" si="717"/>
        <v>3.7574999887499998</v>
      </c>
      <c r="Z4120" s="5">
        <f t="shared" si="718"/>
        <v>-4.3837499868750003</v>
      </c>
      <c r="AA4120" s="5">
        <f t="shared" si="719"/>
        <v>0.41749999874999988</v>
      </c>
      <c r="AB4120" s="5">
        <f t="shared" si="720"/>
        <v>0.20874999937500061</v>
      </c>
    </row>
    <row r="4121" spans="1:28" x14ac:dyDescent="0.55000000000000004">
      <c r="A4121" s="3" t="s">
        <v>72</v>
      </c>
      <c r="B4121" s="3" t="s">
        <v>2515</v>
      </c>
      <c r="C4121" t="s">
        <v>47</v>
      </c>
      <c r="D4121" s="3" t="s">
        <v>325</v>
      </c>
      <c r="E4121" s="3" t="s">
        <v>400</v>
      </c>
      <c r="F4121" s="3" t="s">
        <v>50</v>
      </c>
      <c r="G4121" s="5">
        <v>10</v>
      </c>
      <c r="H4121">
        <v>1</v>
      </c>
      <c r="I4121" s="5">
        <v>4.4124999999999996</v>
      </c>
      <c r="J4121" s="5">
        <v>4.4124999999999996</v>
      </c>
      <c r="K4121">
        <v>147</v>
      </c>
      <c r="L4121" s="15">
        <v>6.8027210884353696E-3</v>
      </c>
      <c r="M4121" s="13">
        <v>1.6952380952381001</v>
      </c>
      <c r="N4121" s="15">
        <v>0</v>
      </c>
      <c r="O4121" s="5">
        <v>0</v>
      </c>
      <c r="P4121" s="5">
        <v>0</v>
      </c>
      <c r="Q4121" s="5">
        <f t="shared" si="710"/>
        <v>4.4124999999999996</v>
      </c>
      <c r="R4121" s="5">
        <f t="shared" si="711"/>
        <v>-4.4124999999999996</v>
      </c>
      <c r="S4121" s="15">
        <f t="shared" si="712"/>
        <v>-1</v>
      </c>
      <c r="T4121">
        <v>0</v>
      </c>
      <c r="U4121" s="5" t="str">
        <f t="shared" si="713"/>
        <v>NA</v>
      </c>
      <c r="V4121" s="15">
        <f t="shared" si="714"/>
        <v>0</v>
      </c>
      <c r="W4121" s="15">
        <f t="shared" si="715"/>
        <v>0</v>
      </c>
      <c r="X4121" s="5">
        <f t="shared" si="716"/>
        <v>0</v>
      </c>
      <c r="Y4121" s="5">
        <f t="shared" si="717"/>
        <v>3.9712499999999999</v>
      </c>
      <c r="Z4121" s="5">
        <f t="shared" si="718"/>
        <v>-4.6331249999999997</v>
      </c>
      <c r="AA4121" s="5">
        <f t="shared" si="719"/>
        <v>0.4412499999999997</v>
      </c>
      <c r="AB4121" s="5">
        <f t="shared" si="720"/>
        <v>0.22062500000000007</v>
      </c>
    </row>
    <row r="4122" spans="1:28" x14ac:dyDescent="0.55000000000000004">
      <c r="A4122" s="3" t="s">
        <v>72</v>
      </c>
      <c r="B4122" s="3" t="s">
        <v>2449</v>
      </c>
      <c r="C4122" t="s">
        <v>47</v>
      </c>
      <c r="D4122" s="3" t="s">
        <v>325</v>
      </c>
      <c r="E4122" s="3" t="s">
        <v>149</v>
      </c>
      <c r="F4122" s="3" t="s">
        <v>50</v>
      </c>
      <c r="G4122" s="5">
        <v>10</v>
      </c>
      <c r="H4122">
        <v>1</v>
      </c>
      <c r="I4122" s="5">
        <v>4.55</v>
      </c>
      <c r="J4122" s="5">
        <v>4.55</v>
      </c>
      <c r="K4122">
        <v>11</v>
      </c>
      <c r="L4122" s="15">
        <v>9.0909090909090898E-2</v>
      </c>
      <c r="M4122" s="13">
        <v>1.72727272727273</v>
      </c>
      <c r="N4122" s="15">
        <v>0</v>
      </c>
      <c r="O4122" s="5">
        <v>0</v>
      </c>
      <c r="P4122" s="5">
        <v>0</v>
      </c>
      <c r="Q4122" s="5">
        <f t="shared" si="710"/>
        <v>4.55</v>
      </c>
      <c r="R4122" s="5">
        <f t="shared" si="711"/>
        <v>-4.55</v>
      </c>
      <c r="S4122" s="15">
        <f t="shared" si="712"/>
        <v>-1</v>
      </c>
      <c r="T4122">
        <v>0</v>
      </c>
      <c r="U4122" s="5" t="str">
        <f t="shared" si="713"/>
        <v>NA</v>
      </c>
      <c r="V4122" s="15">
        <f t="shared" si="714"/>
        <v>0</v>
      </c>
      <c r="W4122" s="15">
        <f t="shared" si="715"/>
        <v>0</v>
      </c>
      <c r="X4122" s="5">
        <f t="shared" si="716"/>
        <v>0</v>
      </c>
      <c r="Y4122" s="5">
        <f t="shared" si="717"/>
        <v>4.0949999999999998</v>
      </c>
      <c r="Z4122" s="5">
        <f t="shared" si="718"/>
        <v>-4.7774999999999999</v>
      </c>
      <c r="AA4122" s="5">
        <f t="shared" si="719"/>
        <v>0.45500000000000007</v>
      </c>
      <c r="AB4122" s="5">
        <f t="shared" si="720"/>
        <v>0.22750000000000004</v>
      </c>
    </row>
    <row r="4123" spans="1:28" x14ac:dyDescent="0.55000000000000004">
      <c r="A4123" s="3" t="s">
        <v>72</v>
      </c>
      <c r="B4123" s="3" t="s">
        <v>5772</v>
      </c>
      <c r="C4123" t="s">
        <v>47</v>
      </c>
      <c r="D4123" s="3" t="s">
        <v>325</v>
      </c>
      <c r="E4123" s="3" t="s">
        <v>149</v>
      </c>
      <c r="F4123" s="3" t="s">
        <v>50</v>
      </c>
      <c r="G4123" s="5">
        <v>10</v>
      </c>
      <c r="H4123">
        <v>2</v>
      </c>
      <c r="I4123" s="5">
        <v>4.6124999999999998</v>
      </c>
      <c r="J4123" s="5">
        <v>2.3062499999999999</v>
      </c>
      <c r="K4123">
        <v>92</v>
      </c>
      <c r="L4123" s="15">
        <v>2.1739130434782598E-2</v>
      </c>
      <c r="M4123" s="13">
        <v>2.2076086956521701</v>
      </c>
      <c r="N4123" s="15">
        <v>0</v>
      </c>
      <c r="O4123" s="5">
        <v>0</v>
      </c>
      <c r="P4123" s="5">
        <v>0</v>
      </c>
      <c r="Q4123" s="5">
        <f t="shared" si="710"/>
        <v>4.6124999999999998</v>
      </c>
      <c r="R4123" s="5">
        <f t="shared" si="711"/>
        <v>-4.6124999999999998</v>
      </c>
      <c r="S4123" s="15">
        <f t="shared" si="712"/>
        <v>-1</v>
      </c>
      <c r="T4123">
        <v>0</v>
      </c>
      <c r="U4123" s="5" t="str">
        <f t="shared" si="713"/>
        <v>NA</v>
      </c>
      <c r="V4123" s="15">
        <f t="shared" si="714"/>
        <v>0</v>
      </c>
      <c r="W4123" s="15">
        <f t="shared" si="715"/>
        <v>0</v>
      </c>
      <c r="X4123" s="5">
        <f t="shared" si="716"/>
        <v>0</v>
      </c>
      <c r="Y4123" s="5">
        <f t="shared" si="717"/>
        <v>4.1512500000000001</v>
      </c>
      <c r="Z4123" s="5">
        <f t="shared" si="718"/>
        <v>-4.8431249999999997</v>
      </c>
      <c r="AA4123" s="5">
        <f t="shared" si="719"/>
        <v>0.46124999999999972</v>
      </c>
      <c r="AB4123" s="5">
        <f t="shared" si="720"/>
        <v>0.23062499999999986</v>
      </c>
    </row>
    <row r="4124" spans="1:28" x14ac:dyDescent="0.55000000000000004">
      <c r="A4124" s="3" t="s">
        <v>72</v>
      </c>
      <c r="B4124" s="3" t="s">
        <v>1438</v>
      </c>
      <c r="C4124" t="s">
        <v>47</v>
      </c>
      <c r="D4124" s="3" t="s">
        <v>144</v>
      </c>
      <c r="E4124" s="3" t="s">
        <v>49</v>
      </c>
      <c r="F4124" s="3" t="s">
        <v>456</v>
      </c>
      <c r="G4124" s="5">
        <v>10</v>
      </c>
      <c r="H4124">
        <v>1</v>
      </c>
      <c r="I4124" s="5">
        <v>4.7374999999999998</v>
      </c>
      <c r="J4124" s="5">
        <v>4.7374999999999998</v>
      </c>
      <c r="K4124">
        <v>52</v>
      </c>
      <c r="L4124" s="15">
        <v>1.9230769230769201E-2</v>
      </c>
      <c r="M4124" s="13">
        <v>1.53076923076923</v>
      </c>
      <c r="N4124" s="15">
        <v>0</v>
      </c>
      <c r="O4124" s="5">
        <v>0</v>
      </c>
      <c r="P4124" s="5">
        <v>0</v>
      </c>
      <c r="Q4124" s="5">
        <f t="shared" si="710"/>
        <v>4.7374999999999998</v>
      </c>
      <c r="R4124" s="5">
        <f t="shared" si="711"/>
        <v>-4.7374999999999998</v>
      </c>
      <c r="S4124" s="15">
        <f t="shared" si="712"/>
        <v>-1</v>
      </c>
      <c r="T4124">
        <v>0</v>
      </c>
      <c r="U4124" s="5" t="str">
        <f t="shared" si="713"/>
        <v>NA</v>
      </c>
      <c r="V4124" s="15">
        <f t="shared" si="714"/>
        <v>0</v>
      </c>
      <c r="W4124" s="15">
        <f t="shared" si="715"/>
        <v>0</v>
      </c>
      <c r="X4124" s="5">
        <f t="shared" si="716"/>
        <v>0</v>
      </c>
      <c r="Y4124" s="5">
        <f t="shared" si="717"/>
        <v>4.2637499999999999</v>
      </c>
      <c r="Z4124" s="5">
        <f t="shared" si="718"/>
        <v>-4.9743750000000002</v>
      </c>
      <c r="AA4124" s="5">
        <f t="shared" si="719"/>
        <v>0.47374999999999989</v>
      </c>
      <c r="AB4124" s="5">
        <f t="shared" si="720"/>
        <v>0.23687500000000039</v>
      </c>
    </row>
    <row r="4125" spans="1:28" x14ac:dyDescent="0.55000000000000004">
      <c r="A4125" s="3" t="s">
        <v>72</v>
      </c>
      <c r="B4125" s="3" t="s">
        <v>2164</v>
      </c>
      <c r="C4125" t="s">
        <v>47</v>
      </c>
      <c r="D4125" s="3" t="s">
        <v>144</v>
      </c>
      <c r="E4125" s="3" t="s">
        <v>309</v>
      </c>
      <c r="F4125" s="3" t="s">
        <v>77</v>
      </c>
      <c r="G4125" s="5">
        <v>10</v>
      </c>
      <c r="H4125">
        <v>1</v>
      </c>
      <c r="I4125" s="5">
        <v>4.8375000000000004</v>
      </c>
      <c r="J4125" s="5">
        <v>4.8375000000000004</v>
      </c>
      <c r="K4125">
        <v>20</v>
      </c>
      <c r="L4125" s="15">
        <v>0.05</v>
      </c>
      <c r="M4125" s="13">
        <v>2.9550000000000001</v>
      </c>
      <c r="N4125" s="15">
        <v>0</v>
      </c>
      <c r="O4125" s="5">
        <v>0</v>
      </c>
      <c r="P4125" s="5">
        <v>0</v>
      </c>
      <c r="Q4125" s="5">
        <f t="shared" si="710"/>
        <v>4.8375000000000004</v>
      </c>
      <c r="R4125" s="5">
        <f t="shared" si="711"/>
        <v>-4.8375000000000004</v>
      </c>
      <c r="S4125" s="15">
        <f t="shared" si="712"/>
        <v>-1</v>
      </c>
      <c r="T4125">
        <v>0</v>
      </c>
      <c r="U4125" s="5" t="str">
        <f t="shared" si="713"/>
        <v>NA</v>
      </c>
      <c r="V4125" s="15">
        <f t="shared" si="714"/>
        <v>0</v>
      </c>
      <c r="W4125" s="15">
        <f t="shared" si="715"/>
        <v>0</v>
      </c>
      <c r="X4125" s="5">
        <f t="shared" si="716"/>
        <v>0</v>
      </c>
      <c r="Y4125" s="5">
        <f t="shared" si="717"/>
        <v>4.3537500000000007</v>
      </c>
      <c r="Z4125" s="5">
        <f t="shared" si="718"/>
        <v>-5.0793750000000006</v>
      </c>
      <c r="AA4125" s="5">
        <f t="shared" si="719"/>
        <v>0.48374999999999968</v>
      </c>
      <c r="AB4125" s="5">
        <f t="shared" si="720"/>
        <v>0.24187500000000028</v>
      </c>
    </row>
    <row r="4126" spans="1:28" x14ac:dyDescent="0.55000000000000004">
      <c r="A4126" s="3" t="s">
        <v>72</v>
      </c>
      <c r="B4126" s="3" t="s">
        <v>1127</v>
      </c>
      <c r="C4126" t="s">
        <v>47</v>
      </c>
      <c r="D4126" s="3" t="s">
        <v>144</v>
      </c>
      <c r="E4126" s="3" t="s">
        <v>49</v>
      </c>
      <c r="F4126" s="3" t="s">
        <v>456</v>
      </c>
      <c r="G4126" s="5">
        <v>10</v>
      </c>
      <c r="H4126">
        <v>1</v>
      </c>
      <c r="I4126" s="5">
        <v>4.95</v>
      </c>
      <c r="J4126" s="5">
        <v>4.95</v>
      </c>
      <c r="K4126">
        <v>4</v>
      </c>
      <c r="L4126" s="15">
        <v>0.25</v>
      </c>
      <c r="M4126" s="13">
        <v>3.5</v>
      </c>
      <c r="N4126" s="15">
        <v>0</v>
      </c>
      <c r="O4126" s="5">
        <v>0</v>
      </c>
      <c r="P4126" s="5">
        <v>0</v>
      </c>
      <c r="Q4126" s="5">
        <f t="shared" si="710"/>
        <v>4.95</v>
      </c>
      <c r="R4126" s="5">
        <f t="shared" si="711"/>
        <v>-4.95</v>
      </c>
      <c r="S4126" s="15">
        <f t="shared" si="712"/>
        <v>-1</v>
      </c>
      <c r="T4126">
        <v>0</v>
      </c>
      <c r="U4126" s="5" t="str">
        <f t="shared" si="713"/>
        <v>NA</v>
      </c>
      <c r="V4126" s="15">
        <f t="shared" si="714"/>
        <v>0</v>
      </c>
      <c r="W4126" s="15">
        <f t="shared" si="715"/>
        <v>0</v>
      </c>
      <c r="X4126" s="5">
        <f t="shared" si="716"/>
        <v>0</v>
      </c>
      <c r="Y4126" s="5">
        <f t="shared" si="717"/>
        <v>4.4550000000000001</v>
      </c>
      <c r="Z4126" s="5">
        <f t="shared" si="718"/>
        <v>-5.1975000000000007</v>
      </c>
      <c r="AA4126" s="5">
        <f t="shared" si="719"/>
        <v>0.49500000000000011</v>
      </c>
      <c r="AB4126" s="5">
        <f t="shared" si="720"/>
        <v>0.2475000000000005</v>
      </c>
    </row>
    <row r="4127" spans="1:28" x14ac:dyDescent="0.55000000000000004">
      <c r="A4127" s="3" t="s">
        <v>72</v>
      </c>
      <c r="B4127" s="3" t="s">
        <v>2340</v>
      </c>
      <c r="C4127" t="s">
        <v>47</v>
      </c>
      <c r="D4127" s="3" t="s">
        <v>325</v>
      </c>
      <c r="E4127" s="3" t="s">
        <v>736</v>
      </c>
      <c r="F4127" s="3" t="s">
        <v>50</v>
      </c>
      <c r="G4127" s="5">
        <v>10</v>
      </c>
      <c r="H4127">
        <v>3</v>
      </c>
      <c r="I4127" s="5">
        <v>4.9874999999999998</v>
      </c>
      <c r="J4127" s="5">
        <v>1.6625000000000001</v>
      </c>
      <c r="K4127">
        <v>212</v>
      </c>
      <c r="L4127" s="15">
        <v>1.4150943396226402E-2</v>
      </c>
      <c r="M4127" s="13">
        <v>1.4089622641509401</v>
      </c>
      <c r="N4127" s="15">
        <v>0</v>
      </c>
      <c r="O4127" s="5">
        <v>0</v>
      </c>
      <c r="P4127" s="5">
        <v>0</v>
      </c>
      <c r="Q4127" s="5">
        <f t="shared" si="710"/>
        <v>4.9874999999999998</v>
      </c>
      <c r="R4127" s="5">
        <f t="shared" si="711"/>
        <v>-4.9874999999999998</v>
      </c>
      <c r="S4127" s="15">
        <f t="shared" si="712"/>
        <v>-1</v>
      </c>
      <c r="T4127">
        <v>0</v>
      </c>
      <c r="U4127" s="5" t="str">
        <f t="shared" si="713"/>
        <v>NA</v>
      </c>
      <c r="V4127" s="15">
        <f t="shared" si="714"/>
        <v>0</v>
      </c>
      <c r="W4127" s="15">
        <f t="shared" si="715"/>
        <v>0</v>
      </c>
      <c r="X4127" s="5">
        <f t="shared" si="716"/>
        <v>0</v>
      </c>
      <c r="Y4127" s="5">
        <f t="shared" si="717"/>
        <v>4.4887499999999996</v>
      </c>
      <c r="Z4127" s="5">
        <f t="shared" si="718"/>
        <v>-5.2368750000000004</v>
      </c>
      <c r="AA4127" s="5">
        <f t="shared" si="719"/>
        <v>0.49875000000000025</v>
      </c>
      <c r="AB4127" s="5">
        <f t="shared" si="720"/>
        <v>0.24937500000000057</v>
      </c>
    </row>
    <row r="4128" spans="1:28" x14ac:dyDescent="0.55000000000000004">
      <c r="A4128" s="3" t="s">
        <v>72</v>
      </c>
      <c r="B4128" s="3" t="s">
        <v>2327</v>
      </c>
      <c r="C4128" t="s">
        <v>47</v>
      </c>
      <c r="D4128" s="3" t="s">
        <v>325</v>
      </c>
      <c r="E4128" s="3" t="s">
        <v>165</v>
      </c>
      <c r="F4128" s="3" t="s">
        <v>50</v>
      </c>
      <c r="G4128" s="5">
        <v>10</v>
      </c>
      <c r="H4128">
        <v>2</v>
      </c>
      <c r="I4128" s="5">
        <v>5.0875000000000004</v>
      </c>
      <c r="J4128" s="5">
        <v>2.5437500000000002</v>
      </c>
      <c r="K4128">
        <v>62</v>
      </c>
      <c r="L4128" s="15">
        <v>3.2258064516128997E-2</v>
      </c>
      <c r="M4128" s="13">
        <v>1.1112903225806501</v>
      </c>
      <c r="N4128" s="15">
        <v>0</v>
      </c>
      <c r="O4128" s="5">
        <v>0</v>
      </c>
      <c r="P4128" s="5">
        <v>0</v>
      </c>
      <c r="Q4128" s="5">
        <f t="shared" si="710"/>
        <v>5.0875000000000004</v>
      </c>
      <c r="R4128" s="5">
        <f t="shared" si="711"/>
        <v>-5.0875000000000004</v>
      </c>
      <c r="S4128" s="15">
        <f t="shared" si="712"/>
        <v>-1</v>
      </c>
      <c r="T4128">
        <v>0</v>
      </c>
      <c r="U4128" s="5" t="str">
        <f t="shared" si="713"/>
        <v>NA</v>
      </c>
      <c r="V4128" s="15">
        <f t="shared" si="714"/>
        <v>0</v>
      </c>
      <c r="W4128" s="15">
        <f t="shared" si="715"/>
        <v>0</v>
      </c>
      <c r="X4128" s="5">
        <f t="shared" si="716"/>
        <v>0</v>
      </c>
      <c r="Y4128" s="5">
        <f t="shared" si="717"/>
        <v>4.5787500000000003</v>
      </c>
      <c r="Z4128" s="5">
        <f t="shared" si="718"/>
        <v>-5.3418750000000008</v>
      </c>
      <c r="AA4128" s="5">
        <f t="shared" si="719"/>
        <v>0.50875000000000004</v>
      </c>
      <c r="AB4128" s="5">
        <f t="shared" si="720"/>
        <v>0.25437500000000046</v>
      </c>
    </row>
    <row r="4129" spans="1:28" x14ac:dyDescent="0.55000000000000004">
      <c r="A4129" s="3" t="s">
        <v>72</v>
      </c>
      <c r="B4129" s="3" t="s">
        <v>860</v>
      </c>
      <c r="C4129" t="s">
        <v>47</v>
      </c>
      <c r="D4129" s="3" t="s">
        <v>144</v>
      </c>
      <c r="E4129" s="3" t="s">
        <v>309</v>
      </c>
      <c r="F4129" s="3" t="s">
        <v>77</v>
      </c>
      <c r="G4129" s="5">
        <v>10</v>
      </c>
      <c r="H4129">
        <v>3</v>
      </c>
      <c r="I4129" s="5">
        <v>5.1249999749999997</v>
      </c>
      <c r="J4129" s="5">
        <v>1.7083333249999999</v>
      </c>
      <c r="K4129">
        <v>196</v>
      </c>
      <c r="L4129" s="15">
        <v>1.53061224489796E-2</v>
      </c>
      <c r="M4129" s="13">
        <v>1.1150510204081601</v>
      </c>
      <c r="N4129" s="15">
        <v>0</v>
      </c>
      <c r="O4129" s="5">
        <v>0</v>
      </c>
      <c r="P4129" s="5">
        <v>0</v>
      </c>
      <c r="Q4129" s="5">
        <f t="shared" si="710"/>
        <v>5.1249999749999997</v>
      </c>
      <c r="R4129" s="5">
        <f t="shared" si="711"/>
        <v>-5.1249999749999997</v>
      </c>
      <c r="S4129" s="15">
        <f t="shared" si="712"/>
        <v>-1</v>
      </c>
      <c r="T4129">
        <v>0</v>
      </c>
      <c r="U4129" s="5" t="str">
        <f t="shared" si="713"/>
        <v>NA</v>
      </c>
      <c r="V4129" s="15">
        <f t="shared" si="714"/>
        <v>0</v>
      </c>
      <c r="W4129" s="15">
        <f t="shared" si="715"/>
        <v>0</v>
      </c>
      <c r="X4129" s="5">
        <f t="shared" si="716"/>
        <v>0</v>
      </c>
      <c r="Y4129" s="5">
        <f t="shared" si="717"/>
        <v>4.6124999774999997</v>
      </c>
      <c r="Z4129" s="5">
        <f t="shared" si="718"/>
        <v>-5.3812499737500001</v>
      </c>
      <c r="AA4129" s="5">
        <f t="shared" si="719"/>
        <v>0.51249999749999997</v>
      </c>
      <c r="AB4129" s="5">
        <f t="shared" si="720"/>
        <v>0.25624999875000043</v>
      </c>
    </row>
    <row r="4130" spans="1:28" x14ac:dyDescent="0.55000000000000004">
      <c r="A4130" s="3" t="s">
        <v>72</v>
      </c>
      <c r="B4130" s="3" t="s">
        <v>2332</v>
      </c>
      <c r="C4130" t="s">
        <v>47</v>
      </c>
      <c r="D4130" s="3" t="s">
        <v>325</v>
      </c>
      <c r="E4130" s="3" t="s">
        <v>400</v>
      </c>
      <c r="F4130" s="3" t="s">
        <v>50</v>
      </c>
      <c r="G4130" s="5">
        <v>10</v>
      </c>
      <c r="H4130">
        <v>2</v>
      </c>
      <c r="I4130" s="5">
        <v>5.4625000000000004</v>
      </c>
      <c r="J4130" s="5">
        <v>2.7312500000000002</v>
      </c>
      <c r="K4130">
        <v>46</v>
      </c>
      <c r="L4130" s="15">
        <v>4.3478260869565195E-2</v>
      </c>
      <c r="M4130" s="13">
        <v>1.12608695652174</v>
      </c>
      <c r="N4130" s="15">
        <v>0</v>
      </c>
      <c r="O4130" s="5">
        <v>0</v>
      </c>
      <c r="P4130" s="5">
        <v>0</v>
      </c>
      <c r="Q4130" s="5">
        <f t="shared" si="710"/>
        <v>5.4625000000000004</v>
      </c>
      <c r="R4130" s="5">
        <f t="shared" si="711"/>
        <v>-5.4625000000000004</v>
      </c>
      <c r="S4130" s="15">
        <f t="shared" si="712"/>
        <v>-1</v>
      </c>
      <c r="T4130">
        <v>0</v>
      </c>
      <c r="U4130" s="5" t="str">
        <f t="shared" si="713"/>
        <v>NA</v>
      </c>
      <c r="V4130" s="15">
        <f t="shared" si="714"/>
        <v>0</v>
      </c>
      <c r="W4130" s="15">
        <f t="shared" si="715"/>
        <v>0</v>
      </c>
      <c r="X4130" s="5">
        <f t="shared" si="716"/>
        <v>0</v>
      </c>
      <c r="Y4130" s="5">
        <f t="shared" si="717"/>
        <v>4.9162500000000007</v>
      </c>
      <c r="Z4130" s="5">
        <f t="shared" si="718"/>
        <v>-5.7356250000000006</v>
      </c>
      <c r="AA4130" s="5">
        <f t="shared" si="719"/>
        <v>0.54624999999999968</v>
      </c>
      <c r="AB4130" s="5">
        <f t="shared" si="720"/>
        <v>0.27312500000000028</v>
      </c>
    </row>
    <row r="4131" spans="1:28" x14ac:dyDescent="0.55000000000000004">
      <c r="A4131" s="3" t="s">
        <v>72</v>
      </c>
      <c r="B4131" s="3" t="s">
        <v>5272</v>
      </c>
      <c r="C4131" t="s">
        <v>47</v>
      </c>
      <c r="D4131" s="3" t="s">
        <v>325</v>
      </c>
      <c r="E4131" s="3" t="s">
        <v>165</v>
      </c>
      <c r="F4131" s="3" t="s">
        <v>50</v>
      </c>
      <c r="G4131" s="5">
        <v>10</v>
      </c>
      <c r="H4131">
        <v>4</v>
      </c>
      <c r="I4131" s="5">
        <v>5.5625</v>
      </c>
      <c r="J4131" s="5">
        <v>1.390625</v>
      </c>
      <c r="K4131">
        <v>203</v>
      </c>
      <c r="L4131" s="15">
        <v>1.9704433497536901E-2</v>
      </c>
      <c r="M4131" s="13">
        <v>1.0685714285714301</v>
      </c>
      <c r="N4131" s="15">
        <v>0</v>
      </c>
      <c r="O4131" s="5">
        <v>0</v>
      </c>
      <c r="P4131" s="5">
        <v>0</v>
      </c>
      <c r="Q4131" s="5">
        <f t="shared" si="710"/>
        <v>5.5625</v>
      </c>
      <c r="R4131" s="5">
        <f t="shared" si="711"/>
        <v>-5.5625</v>
      </c>
      <c r="S4131" s="15">
        <f t="shared" si="712"/>
        <v>-1</v>
      </c>
      <c r="T4131">
        <v>0</v>
      </c>
      <c r="U4131" s="5" t="str">
        <f t="shared" si="713"/>
        <v>NA</v>
      </c>
      <c r="V4131" s="15">
        <f t="shared" si="714"/>
        <v>0</v>
      </c>
      <c r="W4131" s="15">
        <f t="shared" si="715"/>
        <v>0</v>
      </c>
      <c r="X4131" s="5">
        <f t="shared" si="716"/>
        <v>0</v>
      </c>
      <c r="Y4131" s="5">
        <f t="shared" si="717"/>
        <v>5.0062500000000005</v>
      </c>
      <c r="Z4131" s="5">
        <f t="shared" si="718"/>
        <v>-5.8406250000000002</v>
      </c>
      <c r="AA4131" s="5">
        <f t="shared" si="719"/>
        <v>0.55624999999999947</v>
      </c>
      <c r="AB4131" s="5">
        <f t="shared" si="720"/>
        <v>0.27812500000000018</v>
      </c>
    </row>
    <row r="4132" spans="1:28" x14ac:dyDescent="0.55000000000000004">
      <c r="A4132" s="3" t="s">
        <v>72</v>
      </c>
      <c r="B4132" s="3" t="s">
        <v>6469</v>
      </c>
      <c r="C4132" t="s">
        <v>47</v>
      </c>
      <c r="D4132" s="3" t="s">
        <v>173</v>
      </c>
      <c r="E4132" s="3" t="s">
        <v>4483</v>
      </c>
      <c r="F4132" s="3" t="s">
        <v>77</v>
      </c>
      <c r="G4132" s="5">
        <v>10</v>
      </c>
      <c r="H4132">
        <v>1</v>
      </c>
      <c r="I4132" s="5">
        <v>5.625</v>
      </c>
      <c r="J4132" s="5">
        <v>5.625</v>
      </c>
      <c r="K4132">
        <v>31</v>
      </c>
      <c r="L4132" s="15">
        <v>3.2258064516128997E-2</v>
      </c>
      <c r="M4132" s="13">
        <v>1.7096774193548401</v>
      </c>
      <c r="N4132" s="15">
        <v>0</v>
      </c>
      <c r="O4132" s="5">
        <v>0</v>
      </c>
      <c r="P4132" s="5">
        <v>0</v>
      </c>
      <c r="Q4132" s="5">
        <f t="shared" si="710"/>
        <v>5.625</v>
      </c>
      <c r="R4132" s="5">
        <f t="shared" si="711"/>
        <v>-5.625</v>
      </c>
      <c r="S4132" s="15">
        <f t="shared" si="712"/>
        <v>-1</v>
      </c>
      <c r="T4132">
        <v>0</v>
      </c>
      <c r="U4132" s="5" t="str">
        <f t="shared" si="713"/>
        <v>NA</v>
      </c>
      <c r="V4132" s="15">
        <f t="shared" si="714"/>
        <v>0</v>
      </c>
      <c r="W4132" s="15">
        <f t="shared" si="715"/>
        <v>0</v>
      </c>
      <c r="X4132" s="5">
        <f t="shared" si="716"/>
        <v>0</v>
      </c>
      <c r="Y4132" s="5">
        <f t="shared" si="717"/>
        <v>5.0625</v>
      </c>
      <c r="Z4132" s="5">
        <f t="shared" si="718"/>
        <v>-5.90625</v>
      </c>
      <c r="AA4132" s="5">
        <f t="shared" si="719"/>
        <v>0.5625</v>
      </c>
      <c r="AB4132" s="5">
        <f t="shared" si="720"/>
        <v>0.28125</v>
      </c>
    </row>
    <row r="4133" spans="1:28" x14ac:dyDescent="0.55000000000000004">
      <c r="A4133" s="3" t="s">
        <v>72</v>
      </c>
      <c r="B4133" s="3" t="s">
        <v>6471</v>
      </c>
      <c r="C4133" t="s">
        <v>47</v>
      </c>
      <c r="D4133" s="3" t="s">
        <v>144</v>
      </c>
      <c r="E4133" s="3" t="s">
        <v>374</v>
      </c>
      <c r="F4133" s="3" t="s">
        <v>50</v>
      </c>
      <c r="G4133" s="5">
        <v>10</v>
      </c>
      <c r="H4133">
        <v>6</v>
      </c>
      <c r="I4133" s="5">
        <v>5.7374999999999998</v>
      </c>
      <c r="J4133" s="5">
        <v>0.95625000000000004</v>
      </c>
      <c r="K4133">
        <v>12</v>
      </c>
      <c r="L4133" s="15">
        <v>0.5</v>
      </c>
      <c r="M4133" s="13">
        <v>1</v>
      </c>
      <c r="N4133" s="15">
        <v>0</v>
      </c>
      <c r="O4133" s="5">
        <v>0</v>
      </c>
      <c r="P4133" s="5">
        <v>0</v>
      </c>
      <c r="Q4133" s="5">
        <f t="shared" si="710"/>
        <v>5.7374999999999998</v>
      </c>
      <c r="R4133" s="5">
        <f t="shared" si="711"/>
        <v>-5.7374999999999998</v>
      </c>
      <c r="S4133" s="15">
        <f t="shared" si="712"/>
        <v>-1</v>
      </c>
      <c r="T4133">
        <v>0</v>
      </c>
      <c r="U4133" s="5" t="str">
        <f t="shared" si="713"/>
        <v>NA</v>
      </c>
      <c r="V4133" s="15">
        <f t="shared" si="714"/>
        <v>0</v>
      </c>
      <c r="W4133" s="15">
        <f t="shared" si="715"/>
        <v>0</v>
      </c>
      <c r="X4133" s="5">
        <f t="shared" si="716"/>
        <v>0</v>
      </c>
      <c r="Y4133" s="5">
        <f t="shared" si="717"/>
        <v>5.1637500000000003</v>
      </c>
      <c r="Z4133" s="5">
        <f t="shared" si="718"/>
        <v>-6.024375</v>
      </c>
      <c r="AA4133" s="5">
        <f t="shared" si="719"/>
        <v>0.57374999999999954</v>
      </c>
      <c r="AB4133" s="5">
        <f t="shared" si="720"/>
        <v>0.28687500000000021</v>
      </c>
    </row>
    <row r="4134" spans="1:28" x14ac:dyDescent="0.55000000000000004">
      <c r="A4134" s="3" t="s">
        <v>72</v>
      </c>
      <c r="B4134" s="3" t="s">
        <v>2338</v>
      </c>
      <c r="C4134" t="s">
        <v>47</v>
      </c>
      <c r="D4134" s="3" t="s">
        <v>325</v>
      </c>
      <c r="E4134" s="3" t="s">
        <v>736</v>
      </c>
      <c r="F4134" s="3" t="s">
        <v>50</v>
      </c>
      <c r="G4134" s="5">
        <v>10</v>
      </c>
      <c r="H4134">
        <v>3</v>
      </c>
      <c r="I4134" s="5">
        <v>6</v>
      </c>
      <c r="J4134" s="5">
        <v>2</v>
      </c>
      <c r="K4134">
        <v>54</v>
      </c>
      <c r="L4134" s="15">
        <v>5.5555555555555601E-2</v>
      </c>
      <c r="M4134" s="13">
        <v>1.0888888888888899</v>
      </c>
      <c r="N4134" s="15">
        <v>0</v>
      </c>
      <c r="O4134" s="5">
        <v>0</v>
      </c>
      <c r="P4134" s="5">
        <v>0</v>
      </c>
      <c r="Q4134" s="5">
        <f t="shared" si="710"/>
        <v>6</v>
      </c>
      <c r="R4134" s="5">
        <f t="shared" si="711"/>
        <v>-6</v>
      </c>
      <c r="S4134" s="15">
        <f t="shared" si="712"/>
        <v>-1</v>
      </c>
      <c r="T4134">
        <v>0</v>
      </c>
      <c r="U4134" s="5" t="str">
        <f t="shared" si="713"/>
        <v>NA</v>
      </c>
      <c r="V4134" s="15">
        <f t="shared" si="714"/>
        <v>0</v>
      </c>
      <c r="W4134" s="15">
        <f t="shared" si="715"/>
        <v>0</v>
      </c>
      <c r="X4134" s="5">
        <f t="shared" si="716"/>
        <v>0</v>
      </c>
      <c r="Y4134" s="5">
        <f t="shared" si="717"/>
        <v>5.4</v>
      </c>
      <c r="Z4134" s="5">
        <f t="shared" si="718"/>
        <v>-6.3000000000000007</v>
      </c>
      <c r="AA4134" s="5">
        <f t="shared" si="719"/>
        <v>0.59999999999999964</v>
      </c>
      <c r="AB4134" s="5">
        <f t="shared" si="720"/>
        <v>0.30000000000000071</v>
      </c>
    </row>
    <row r="4135" spans="1:28" x14ac:dyDescent="0.55000000000000004">
      <c r="A4135" s="3" t="s">
        <v>72</v>
      </c>
      <c r="B4135" s="3" t="s">
        <v>817</v>
      </c>
      <c r="C4135" t="s">
        <v>47</v>
      </c>
      <c r="D4135" s="3" t="s">
        <v>325</v>
      </c>
      <c r="E4135" s="3" t="s">
        <v>149</v>
      </c>
      <c r="F4135" s="3" t="s">
        <v>50</v>
      </c>
      <c r="G4135" s="5">
        <v>10</v>
      </c>
      <c r="H4135">
        <v>4</v>
      </c>
      <c r="I4135" s="5">
        <v>6.6</v>
      </c>
      <c r="J4135" s="5">
        <v>1.65</v>
      </c>
      <c r="K4135">
        <v>11</v>
      </c>
      <c r="L4135" s="15">
        <v>0.36363636363636404</v>
      </c>
      <c r="M4135" s="13">
        <v>1</v>
      </c>
      <c r="N4135" s="15">
        <v>0</v>
      </c>
      <c r="O4135" s="5">
        <v>0</v>
      </c>
      <c r="P4135" s="5">
        <v>0</v>
      </c>
      <c r="Q4135" s="5">
        <f t="shared" si="710"/>
        <v>6.6</v>
      </c>
      <c r="R4135" s="5">
        <f t="shared" si="711"/>
        <v>-6.6</v>
      </c>
      <c r="S4135" s="15">
        <f t="shared" si="712"/>
        <v>-1</v>
      </c>
      <c r="T4135">
        <v>0</v>
      </c>
      <c r="U4135" s="5" t="str">
        <f t="shared" si="713"/>
        <v>NA</v>
      </c>
      <c r="V4135" s="15">
        <f t="shared" si="714"/>
        <v>0</v>
      </c>
      <c r="W4135" s="15">
        <f t="shared" si="715"/>
        <v>0</v>
      </c>
      <c r="X4135" s="5">
        <f t="shared" si="716"/>
        <v>0</v>
      </c>
      <c r="Y4135" s="5">
        <f t="shared" si="717"/>
        <v>5.9399999999999995</v>
      </c>
      <c r="Z4135" s="5">
        <f t="shared" si="718"/>
        <v>-6.93</v>
      </c>
      <c r="AA4135" s="5">
        <f t="shared" si="719"/>
        <v>0.66000000000000014</v>
      </c>
      <c r="AB4135" s="5">
        <f t="shared" si="720"/>
        <v>0.33000000000000007</v>
      </c>
    </row>
    <row r="4136" spans="1:28" x14ac:dyDescent="0.55000000000000004">
      <c r="A4136" s="3" t="s">
        <v>72</v>
      </c>
      <c r="B4136" s="3" t="s">
        <v>1610</v>
      </c>
      <c r="C4136" t="s">
        <v>47</v>
      </c>
      <c r="D4136" s="3" t="s">
        <v>144</v>
      </c>
      <c r="E4136" s="3" t="s">
        <v>49</v>
      </c>
      <c r="F4136" s="3" t="s">
        <v>456</v>
      </c>
      <c r="G4136" s="5">
        <v>10</v>
      </c>
      <c r="H4136">
        <v>3</v>
      </c>
      <c r="I4136" s="5">
        <v>6.7624999875000009</v>
      </c>
      <c r="J4136" s="5">
        <v>2.2541666625000003</v>
      </c>
      <c r="K4136">
        <v>315</v>
      </c>
      <c r="L4136" s="15">
        <v>9.5238095238095195E-3</v>
      </c>
      <c r="M4136" s="13">
        <v>1.0406349206349199</v>
      </c>
      <c r="N4136" s="15">
        <v>0</v>
      </c>
      <c r="O4136" s="5">
        <v>0</v>
      </c>
      <c r="P4136" s="5">
        <v>0</v>
      </c>
      <c r="Q4136" s="5">
        <f t="shared" si="710"/>
        <v>6.7624999875000009</v>
      </c>
      <c r="R4136" s="5">
        <f t="shared" si="711"/>
        <v>-6.7624999875000009</v>
      </c>
      <c r="S4136" s="15">
        <f t="shared" si="712"/>
        <v>-1</v>
      </c>
      <c r="T4136">
        <v>0</v>
      </c>
      <c r="U4136" s="5" t="str">
        <f t="shared" si="713"/>
        <v>NA</v>
      </c>
      <c r="V4136" s="15">
        <f t="shared" si="714"/>
        <v>0</v>
      </c>
      <c r="W4136" s="15">
        <f t="shared" si="715"/>
        <v>0</v>
      </c>
      <c r="X4136" s="5">
        <f t="shared" si="716"/>
        <v>0</v>
      </c>
      <c r="Y4136" s="5">
        <f t="shared" si="717"/>
        <v>6.0862499887500006</v>
      </c>
      <c r="Z4136" s="5">
        <f t="shared" si="718"/>
        <v>-7.1006249868750011</v>
      </c>
      <c r="AA4136" s="5">
        <f t="shared" si="719"/>
        <v>0.67624999875000036</v>
      </c>
      <c r="AB4136" s="5">
        <f t="shared" si="720"/>
        <v>0.33812499937500018</v>
      </c>
    </row>
    <row r="4137" spans="1:28" x14ac:dyDescent="0.55000000000000004">
      <c r="A4137" s="3" t="s">
        <v>72</v>
      </c>
      <c r="B4137" s="3" t="s">
        <v>1506</v>
      </c>
      <c r="C4137" t="s">
        <v>47</v>
      </c>
      <c r="D4137" s="3" t="s">
        <v>325</v>
      </c>
      <c r="E4137" s="3" t="s">
        <v>149</v>
      </c>
      <c r="F4137" s="3" t="s">
        <v>50</v>
      </c>
      <c r="G4137" s="5">
        <v>10</v>
      </c>
      <c r="H4137">
        <v>4</v>
      </c>
      <c r="I4137" s="5">
        <v>6.7874999999999996</v>
      </c>
      <c r="J4137" s="5">
        <v>1.6968749999999999</v>
      </c>
      <c r="K4137">
        <v>69</v>
      </c>
      <c r="L4137" s="15">
        <v>5.7971014492753596E-2</v>
      </c>
      <c r="M4137" s="13">
        <v>1.08405797101449</v>
      </c>
      <c r="N4137" s="15">
        <v>0</v>
      </c>
      <c r="O4137" s="5">
        <v>0</v>
      </c>
      <c r="P4137" s="5">
        <v>0</v>
      </c>
      <c r="Q4137" s="5">
        <f t="shared" si="710"/>
        <v>6.7874999999999996</v>
      </c>
      <c r="R4137" s="5">
        <f t="shared" si="711"/>
        <v>-6.7874999999999996</v>
      </c>
      <c r="S4137" s="15">
        <f t="shared" si="712"/>
        <v>-1</v>
      </c>
      <c r="T4137">
        <v>0</v>
      </c>
      <c r="U4137" s="5" t="str">
        <f t="shared" si="713"/>
        <v>NA</v>
      </c>
      <c r="V4137" s="15">
        <f t="shared" si="714"/>
        <v>0</v>
      </c>
      <c r="W4137" s="15">
        <f t="shared" si="715"/>
        <v>0</v>
      </c>
      <c r="X4137" s="5">
        <f t="shared" si="716"/>
        <v>0</v>
      </c>
      <c r="Y4137" s="5">
        <f t="shared" si="717"/>
        <v>6.1087499999999997</v>
      </c>
      <c r="Z4137" s="5">
        <f t="shared" si="718"/>
        <v>-7.1268750000000001</v>
      </c>
      <c r="AA4137" s="5">
        <f t="shared" si="719"/>
        <v>0.67874999999999996</v>
      </c>
      <c r="AB4137" s="5">
        <f t="shared" si="720"/>
        <v>0.33937500000000043</v>
      </c>
    </row>
    <row r="4138" spans="1:28" x14ac:dyDescent="0.55000000000000004">
      <c r="A4138" s="3" t="s">
        <v>72</v>
      </c>
      <c r="B4138" s="3" t="s">
        <v>1165</v>
      </c>
      <c r="C4138" t="s">
        <v>47</v>
      </c>
      <c r="D4138" s="3" t="s">
        <v>144</v>
      </c>
      <c r="E4138" s="3" t="s">
        <v>309</v>
      </c>
      <c r="F4138" s="3" t="s">
        <v>77</v>
      </c>
      <c r="G4138" s="5">
        <v>10</v>
      </c>
      <c r="H4138">
        <v>2</v>
      </c>
      <c r="I4138" s="5">
        <v>7.2249999999999996</v>
      </c>
      <c r="J4138" s="5">
        <v>3.6124999999999998</v>
      </c>
      <c r="K4138">
        <v>150</v>
      </c>
      <c r="L4138" s="15">
        <v>1.3333333333333299E-2</v>
      </c>
      <c r="M4138" s="13">
        <v>1.28266666666667</v>
      </c>
      <c r="N4138" s="15">
        <v>0</v>
      </c>
      <c r="O4138" s="5">
        <v>0</v>
      </c>
      <c r="P4138" s="5">
        <v>0</v>
      </c>
      <c r="Q4138" s="5">
        <f t="shared" si="710"/>
        <v>7.2249999999999996</v>
      </c>
      <c r="R4138" s="5">
        <f t="shared" si="711"/>
        <v>-7.2249999999999996</v>
      </c>
      <c r="S4138" s="15">
        <f t="shared" si="712"/>
        <v>-1</v>
      </c>
      <c r="T4138">
        <v>0</v>
      </c>
      <c r="U4138" s="5" t="str">
        <f t="shared" si="713"/>
        <v>NA</v>
      </c>
      <c r="V4138" s="15">
        <f t="shared" si="714"/>
        <v>0</v>
      </c>
      <c r="W4138" s="15">
        <f t="shared" si="715"/>
        <v>0</v>
      </c>
      <c r="X4138" s="5">
        <f t="shared" si="716"/>
        <v>0</v>
      </c>
      <c r="Y4138" s="5">
        <f t="shared" si="717"/>
        <v>6.5024999999999995</v>
      </c>
      <c r="Z4138" s="5">
        <f t="shared" si="718"/>
        <v>-7.5862499999999997</v>
      </c>
      <c r="AA4138" s="5">
        <f t="shared" si="719"/>
        <v>0.72250000000000014</v>
      </c>
      <c r="AB4138" s="5">
        <f t="shared" si="720"/>
        <v>0.36125000000000007</v>
      </c>
    </row>
    <row r="4139" spans="1:28" x14ac:dyDescent="0.55000000000000004">
      <c r="A4139" s="3" t="s">
        <v>72</v>
      </c>
      <c r="B4139" s="3" t="s">
        <v>797</v>
      </c>
      <c r="C4139" t="s">
        <v>47</v>
      </c>
      <c r="D4139" s="3" t="s">
        <v>144</v>
      </c>
      <c r="E4139" s="3" t="s">
        <v>374</v>
      </c>
      <c r="F4139" s="3" t="s">
        <v>50</v>
      </c>
      <c r="G4139" s="5">
        <v>10</v>
      </c>
      <c r="H4139">
        <v>6</v>
      </c>
      <c r="I4139" s="5">
        <v>7.35</v>
      </c>
      <c r="J4139" s="5">
        <v>1.2250000000000001</v>
      </c>
      <c r="K4139">
        <v>49</v>
      </c>
      <c r="L4139" s="15">
        <v>0.122448979591837</v>
      </c>
      <c r="M4139" s="13">
        <v>1.0204081632653099</v>
      </c>
      <c r="N4139" s="15">
        <v>0</v>
      </c>
      <c r="O4139" s="5">
        <v>0</v>
      </c>
      <c r="P4139" s="5">
        <v>0</v>
      </c>
      <c r="Q4139" s="5">
        <f t="shared" si="710"/>
        <v>7.35</v>
      </c>
      <c r="R4139" s="5">
        <f t="shared" si="711"/>
        <v>-7.35</v>
      </c>
      <c r="S4139" s="15">
        <f t="shared" si="712"/>
        <v>-1</v>
      </c>
      <c r="T4139">
        <v>0</v>
      </c>
      <c r="U4139" s="5" t="str">
        <f t="shared" si="713"/>
        <v>NA</v>
      </c>
      <c r="V4139" s="15">
        <f t="shared" si="714"/>
        <v>0</v>
      </c>
      <c r="W4139" s="15">
        <f t="shared" si="715"/>
        <v>0</v>
      </c>
      <c r="X4139" s="5">
        <f t="shared" si="716"/>
        <v>0</v>
      </c>
      <c r="Y4139" s="5">
        <f t="shared" si="717"/>
        <v>6.6150000000000002</v>
      </c>
      <c r="Z4139" s="5">
        <f t="shared" si="718"/>
        <v>-7.7175000000000002</v>
      </c>
      <c r="AA4139" s="5">
        <f t="shared" si="719"/>
        <v>0.73499999999999943</v>
      </c>
      <c r="AB4139" s="5">
        <f t="shared" si="720"/>
        <v>0.3675000000000006</v>
      </c>
    </row>
    <row r="4140" spans="1:28" x14ac:dyDescent="0.55000000000000004">
      <c r="A4140" s="3" t="s">
        <v>72</v>
      </c>
      <c r="B4140" s="3" t="s">
        <v>1406</v>
      </c>
      <c r="C4140" t="s">
        <v>47</v>
      </c>
      <c r="D4140" s="3" t="s">
        <v>144</v>
      </c>
      <c r="E4140" s="3" t="s">
        <v>49</v>
      </c>
      <c r="F4140" s="3" t="s">
        <v>456</v>
      </c>
      <c r="G4140" s="5">
        <v>10</v>
      </c>
      <c r="H4140">
        <v>3</v>
      </c>
      <c r="I4140" s="5">
        <v>7.4874999750000004</v>
      </c>
      <c r="J4140" s="5">
        <v>2.495833325</v>
      </c>
      <c r="K4140">
        <v>155</v>
      </c>
      <c r="L4140" s="15">
        <v>1.9354838709677399E-2</v>
      </c>
      <c r="M4140" s="13">
        <v>1.13483870967742</v>
      </c>
      <c r="N4140" s="15">
        <v>0</v>
      </c>
      <c r="O4140" s="5">
        <v>0</v>
      </c>
      <c r="P4140" s="5">
        <v>0</v>
      </c>
      <c r="Q4140" s="5">
        <f t="shared" si="710"/>
        <v>7.4874999750000004</v>
      </c>
      <c r="R4140" s="5">
        <f t="shared" si="711"/>
        <v>-7.4874999750000004</v>
      </c>
      <c r="S4140" s="15">
        <f t="shared" si="712"/>
        <v>-1</v>
      </c>
      <c r="T4140">
        <v>0</v>
      </c>
      <c r="U4140" s="5" t="str">
        <f t="shared" si="713"/>
        <v>NA</v>
      </c>
      <c r="V4140" s="15">
        <f t="shared" si="714"/>
        <v>0</v>
      </c>
      <c r="W4140" s="15">
        <f t="shared" si="715"/>
        <v>0</v>
      </c>
      <c r="X4140" s="5">
        <f t="shared" si="716"/>
        <v>0</v>
      </c>
      <c r="Y4140" s="5">
        <f t="shared" si="717"/>
        <v>6.7387499775000004</v>
      </c>
      <c r="Z4140" s="5">
        <f t="shared" si="718"/>
        <v>-7.8618749737500009</v>
      </c>
      <c r="AA4140" s="5">
        <f t="shared" si="719"/>
        <v>0.74874999750000004</v>
      </c>
      <c r="AB4140" s="5">
        <f t="shared" si="720"/>
        <v>0.37437499875000047</v>
      </c>
    </row>
    <row r="4141" spans="1:28" x14ac:dyDescent="0.55000000000000004">
      <c r="A4141" s="3" t="s">
        <v>72</v>
      </c>
      <c r="B4141" s="3" t="s">
        <v>1553</v>
      </c>
      <c r="C4141" t="s">
        <v>47</v>
      </c>
      <c r="D4141" s="3" t="s">
        <v>144</v>
      </c>
      <c r="E4141" s="3" t="s">
        <v>49</v>
      </c>
      <c r="F4141" s="3" t="s">
        <v>456</v>
      </c>
      <c r="G4141" s="5">
        <v>10</v>
      </c>
      <c r="H4141">
        <v>4</v>
      </c>
      <c r="I4141" s="5">
        <v>7.625</v>
      </c>
      <c r="J4141" s="5">
        <v>1.90625</v>
      </c>
      <c r="K4141">
        <v>488</v>
      </c>
      <c r="L4141" s="15">
        <v>8.1967213114754103E-3</v>
      </c>
      <c r="M4141" s="13">
        <v>1.1443852459016399</v>
      </c>
      <c r="N4141" s="15">
        <v>0</v>
      </c>
      <c r="O4141" s="5">
        <v>0</v>
      </c>
      <c r="P4141" s="5">
        <v>0</v>
      </c>
      <c r="Q4141" s="5">
        <f t="shared" si="710"/>
        <v>7.625</v>
      </c>
      <c r="R4141" s="5">
        <f t="shared" si="711"/>
        <v>-7.625</v>
      </c>
      <c r="S4141" s="15">
        <f t="shared" si="712"/>
        <v>-1</v>
      </c>
      <c r="T4141">
        <v>0</v>
      </c>
      <c r="U4141" s="5" t="str">
        <f t="shared" si="713"/>
        <v>NA</v>
      </c>
      <c r="V4141" s="15">
        <f t="shared" si="714"/>
        <v>0</v>
      </c>
      <c r="W4141" s="15">
        <f t="shared" si="715"/>
        <v>0</v>
      </c>
      <c r="X4141" s="5">
        <f t="shared" si="716"/>
        <v>0</v>
      </c>
      <c r="Y4141" s="5">
        <f t="shared" si="717"/>
        <v>6.8624999999999998</v>
      </c>
      <c r="Z4141" s="5">
        <f t="shared" si="718"/>
        <v>-8.0062499999999996</v>
      </c>
      <c r="AA4141" s="5">
        <f t="shared" si="719"/>
        <v>0.76250000000000018</v>
      </c>
      <c r="AB4141" s="5">
        <f t="shared" si="720"/>
        <v>0.38124999999999964</v>
      </c>
    </row>
    <row r="4142" spans="1:28" x14ac:dyDescent="0.55000000000000004">
      <c r="A4142" s="3" t="s">
        <v>72</v>
      </c>
      <c r="B4142" s="3" t="s">
        <v>6481</v>
      </c>
      <c r="C4142" t="s">
        <v>47</v>
      </c>
      <c r="D4142" s="3" t="s">
        <v>325</v>
      </c>
      <c r="E4142" s="3" t="s">
        <v>165</v>
      </c>
      <c r="F4142" s="3" t="s">
        <v>50</v>
      </c>
      <c r="G4142" s="5">
        <v>10</v>
      </c>
      <c r="H4142">
        <v>4</v>
      </c>
      <c r="I4142" s="5">
        <v>7.8</v>
      </c>
      <c r="J4142" s="5">
        <v>1.95</v>
      </c>
      <c r="K4142">
        <v>16</v>
      </c>
      <c r="L4142" s="15">
        <v>0.25</v>
      </c>
      <c r="M4142" s="13">
        <v>1.0625</v>
      </c>
      <c r="N4142" s="15">
        <v>0</v>
      </c>
      <c r="O4142" s="5">
        <v>0</v>
      </c>
      <c r="P4142" s="5">
        <v>0</v>
      </c>
      <c r="Q4142" s="5">
        <f t="shared" si="710"/>
        <v>7.8</v>
      </c>
      <c r="R4142" s="5">
        <f t="shared" si="711"/>
        <v>-7.8</v>
      </c>
      <c r="S4142" s="15">
        <f t="shared" si="712"/>
        <v>-1</v>
      </c>
      <c r="T4142">
        <v>0</v>
      </c>
      <c r="U4142" s="5" t="str">
        <f t="shared" si="713"/>
        <v>NA</v>
      </c>
      <c r="V4142" s="15">
        <f t="shared" si="714"/>
        <v>0</v>
      </c>
      <c r="W4142" s="15">
        <f t="shared" si="715"/>
        <v>0</v>
      </c>
      <c r="X4142" s="5">
        <f t="shared" si="716"/>
        <v>0</v>
      </c>
      <c r="Y4142" s="5">
        <f t="shared" si="717"/>
        <v>7.02</v>
      </c>
      <c r="Z4142" s="5">
        <f t="shared" si="718"/>
        <v>-8.19</v>
      </c>
      <c r="AA4142" s="5">
        <f t="shared" si="719"/>
        <v>0.78000000000000025</v>
      </c>
      <c r="AB4142" s="5">
        <f t="shared" si="720"/>
        <v>0.38999999999999968</v>
      </c>
    </row>
    <row r="4143" spans="1:28" x14ac:dyDescent="0.55000000000000004">
      <c r="A4143" s="3" t="s">
        <v>72</v>
      </c>
      <c r="B4143" s="3" t="s">
        <v>3731</v>
      </c>
      <c r="C4143" t="s">
        <v>47</v>
      </c>
      <c r="D4143" s="3" t="s">
        <v>173</v>
      </c>
      <c r="E4143" s="3" t="s">
        <v>4483</v>
      </c>
      <c r="F4143" s="3" t="s">
        <v>77</v>
      </c>
      <c r="G4143" s="5">
        <v>10</v>
      </c>
      <c r="H4143">
        <v>2</v>
      </c>
      <c r="I4143" s="5">
        <v>8.1374999999999993</v>
      </c>
      <c r="J4143" s="5">
        <v>4.0687499999999996</v>
      </c>
      <c r="K4143">
        <v>216</v>
      </c>
      <c r="L4143" s="15">
        <v>9.2592592592592605E-3</v>
      </c>
      <c r="M4143" s="13">
        <v>1.5861111111111099</v>
      </c>
      <c r="N4143" s="15">
        <v>0</v>
      </c>
      <c r="O4143" s="5">
        <v>0</v>
      </c>
      <c r="P4143" s="5">
        <v>0</v>
      </c>
      <c r="Q4143" s="5">
        <f t="shared" si="710"/>
        <v>8.1374999999999993</v>
      </c>
      <c r="R4143" s="5">
        <f t="shared" si="711"/>
        <v>-8.1374999999999993</v>
      </c>
      <c r="S4143" s="15">
        <f t="shared" si="712"/>
        <v>-1</v>
      </c>
      <c r="T4143">
        <v>0</v>
      </c>
      <c r="U4143" s="5" t="str">
        <f t="shared" si="713"/>
        <v>NA</v>
      </c>
      <c r="V4143" s="15">
        <f t="shared" si="714"/>
        <v>0</v>
      </c>
      <c r="W4143" s="15">
        <f t="shared" si="715"/>
        <v>0</v>
      </c>
      <c r="X4143" s="5">
        <f t="shared" si="716"/>
        <v>0</v>
      </c>
      <c r="Y4143" s="5">
        <f t="shared" si="717"/>
        <v>7.3237499999999995</v>
      </c>
      <c r="Z4143" s="5">
        <f t="shared" si="718"/>
        <v>-8.5443750000000005</v>
      </c>
      <c r="AA4143" s="5">
        <f t="shared" si="719"/>
        <v>0.81374999999999975</v>
      </c>
      <c r="AB4143" s="5">
        <f t="shared" si="720"/>
        <v>0.40687500000000121</v>
      </c>
    </row>
    <row r="4144" spans="1:28" x14ac:dyDescent="0.55000000000000004">
      <c r="A4144" s="3" t="s">
        <v>72</v>
      </c>
      <c r="B4144" s="3" t="s">
        <v>1565</v>
      </c>
      <c r="C4144" t="s">
        <v>47</v>
      </c>
      <c r="D4144" s="3" t="s">
        <v>144</v>
      </c>
      <c r="E4144" s="3" t="s">
        <v>49</v>
      </c>
      <c r="F4144" s="3" t="s">
        <v>456</v>
      </c>
      <c r="G4144" s="5">
        <v>10</v>
      </c>
      <c r="H4144">
        <v>3</v>
      </c>
      <c r="I4144" s="5">
        <v>8.1374999999999993</v>
      </c>
      <c r="J4144" s="5">
        <v>2.7124999999999999</v>
      </c>
      <c r="K4144">
        <v>31</v>
      </c>
      <c r="L4144" s="15">
        <v>9.6774193548387094E-2</v>
      </c>
      <c r="M4144" s="13">
        <v>2.4838709677419399</v>
      </c>
      <c r="N4144" s="15">
        <v>0</v>
      </c>
      <c r="O4144" s="5">
        <v>0</v>
      </c>
      <c r="P4144" s="5">
        <v>0</v>
      </c>
      <c r="Q4144" s="5">
        <f t="shared" si="710"/>
        <v>8.1374999999999993</v>
      </c>
      <c r="R4144" s="5">
        <f t="shared" si="711"/>
        <v>-8.1374999999999993</v>
      </c>
      <c r="S4144" s="15">
        <f t="shared" si="712"/>
        <v>-1</v>
      </c>
      <c r="T4144">
        <v>0</v>
      </c>
      <c r="U4144" s="5" t="str">
        <f t="shared" si="713"/>
        <v>NA</v>
      </c>
      <c r="V4144" s="15">
        <f t="shared" si="714"/>
        <v>0</v>
      </c>
      <c r="W4144" s="15">
        <f t="shared" si="715"/>
        <v>0</v>
      </c>
      <c r="X4144" s="5">
        <f t="shared" si="716"/>
        <v>0</v>
      </c>
      <c r="Y4144" s="5">
        <f t="shared" si="717"/>
        <v>7.3237499999999995</v>
      </c>
      <c r="Z4144" s="5">
        <f t="shared" si="718"/>
        <v>-8.5443750000000005</v>
      </c>
      <c r="AA4144" s="5">
        <f t="shared" si="719"/>
        <v>0.81374999999999975</v>
      </c>
      <c r="AB4144" s="5">
        <f t="shared" si="720"/>
        <v>0.40687500000000121</v>
      </c>
    </row>
    <row r="4145" spans="1:28" x14ac:dyDescent="0.55000000000000004">
      <c r="A4145" s="3" t="s">
        <v>72</v>
      </c>
      <c r="B4145" s="3" t="s">
        <v>6485</v>
      </c>
      <c r="C4145" t="s">
        <v>47</v>
      </c>
      <c r="D4145" s="3" t="s">
        <v>325</v>
      </c>
      <c r="E4145" s="3" t="s">
        <v>149</v>
      </c>
      <c r="F4145" s="3" t="s">
        <v>50</v>
      </c>
      <c r="G4145" s="5">
        <v>10</v>
      </c>
      <c r="H4145">
        <v>4</v>
      </c>
      <c r="I4145" s="5">
        <v>8.2249999999999996</v>
      </c>
      <c r="J4145" s="5">
        <v>2.0562499999999999</v>
      </c>
      <c r="K4145">
        <v>35</v>
      </c>
      <c r="L4145" s="15">
        <v>0.114285714285714</v>
      </c>
      <c r="M4145" s="13">
        <v>1.02857142857143</v>
      </c>
      <c r="N4145" s="15">
        <v>0</v>
      </c>
      <c r="O4145" s="5">
        <v>0</v>
      </c>
      <c r="P4145" s="5">
        <v>0</v>
      </c>
      <c r="Q4145" s="5">
        <f t="shared" si="710"/>
        <v>8.2249999999999996</v>
      </c>
      <c r="R4145" s="5">
        <f t="shared" si="711"/>
        <v>-8.2249999999999996</v>
      </c>
      <c r="S4145" s="15">
        <f t="shared" si="712"/>
        <v>-1</v>
      </c>
      <c r="T4145">
        <v>0</v>
      </c>
      <c r="U4145" s="5" t="str">
        <f t="shared" si="713"/>
        <v>NA</v>
      </c>
      <c r="V4145" s="15">
        <f t="shared" si="714"/>
        <v>0</v>
      </c>
      <c r="W4145" s="15">
        <f t="shared" si="715"/>
        <v>0</v>
      </c>
      <c r="X4145" s="5">
        <f t="shared" si="716"/>
        <v>0</v>
      </c>
      <c r="Y4145" s="5">
        <f t="shared" si="717"/>
        <v>7.4024999999999999</v>
      </c>
      <c r="Z4145" s="5">
        <f t="shared" si="718"/>
        <v>-8.6362500000000004</v>
      </c>
      <c r="AA4145" s="5">
        <f t="shared" si="719"/>
        <v>0.82249999999999979</v>
      </c>
      <c r="AB4145" s="5">
        <f t="shared" si="720"/>
        <v>0.41125000000000078</v>
      </c>
    </row>
    <row r="4146" spans="1:28" x14ac:dyDescent="0.55000000000000004">
      <c r="A4146" s="3" t="s">
        <v>72</v>
      </c>
      <c r="B4146" s="3" t="s">
        <v>1960</v>
      </c>
      <c r="C4146" t="s">
        <v>47</v>
      </c>
      <c r="D4146" s="3" t="s">
        <v>325</v>
      </c>
      <c r="E4146" s="3" t="s">
        <v>400</v>
      </c>
      <c r="F4146" s="3" t="s">
        <v>50</v>
      </c>
      <c r="G4146" s="5">
        <v>10</v>
      </c>
      <c r="H4146">
        <v>4</v>
      </c>
      <c r="I4146" s="5">
        <v>8.5</v>
      </c>
      <c r="J4146" s="5">
        <v>2.125</v>
      </c>
      <c r="K4146">
        <v>35</v>
      </c>
      <c r="L4146" s="15">
        <v>0.114285714285714</v>
      </c>
      <c r="M4146" s="13">
        <v>1.05142857142857</v>
      </c>
      <c r="N4146" s="15">
        <v>0</v>
      </c>
      <c r="O4146" s="5">
        <v>0</v>
      </c>
      <c r="P4146" s="5">
        <v>0</v>
      </c>
      <c r="Q4146" s="5">
        <f t="shared" si="710"/>
        <v>8.5</v>
      </c>
      <c r="R4146" s="5">
        <f t="shared" si="711"/>
        <v>-8.5</v>
      </c>
      <c r="S4146" s="15">
        <f t="shared" si="712"/>
        <v>-1</v>
      </c>
      <c r="T4146">
        <v>0</v>
      </c>
      <c r="U4146" s="5" t="str">
        <f t="shared" si="713"/>
        <v>NA</v>
      </c>
      <c r="V4146" s="15">
        <f t="shared" si="714"/>
        <v>0</v>
      </c>
      <c r="W4146" s="15">
        <f t="shared" si="715"/>
        <v>0</v>
      </c>
      <c r="X4146" s="5">
        <f t="shared" si="716"/>
        <v>0</v>
      </c>
      <c r="Y4146" s="5">
        <f t="shared" si="717"/>
        <v>7.65</v>
      </c>
      <c r="Z4146" s="5">
        <f t="shared" si="718"/>
        <v>-8.9250000000000007</v>
      </c>
      <c r="AA4146" s="5">
        <f t="shared" si="719"/>
        <v>0.84999999999999964</v>
      </c>
      <c r="AB4146" s="5">
        <f t="shared" si="720"/>
        <v>0.42500000000000071</v>
      </c>
    </row>
    <row r="4147" spans="1:28" x14ac:dyDescent="0.55000000000000004">
      <c r="A4147" s="3" t="s">
        <v>72</v>
      </c>
      <c r="B4147" s="3" t="s">
        <v>461</v>
      </c>
      <c r="C4147" t="s">
        <v>47</v>
      </c>
      <c r="D4147" s="3" t="s">
        <v>144</v>
      </c>
      <c r="E4147" s="3" t="s">
        <v>309</v>
      </c>
      <c r="F4147" s="3" t="s">
        <v>77</v>
      </c>
      <c r="G4147" s="5">
        <v>10</v>
      </c>
      <c r="H4147">
        <v>6</v>
      </c>
      <c r="I4147" s="5">
        <v>9.4999999500000012</v>
      </c>
      <c r="J4147" s="5">
        <v>1.5833333250000001</v>
      </c>
      <c r="K4147">
        <v>207</v>
      </c>
      <c r="L4147" s="15">
        <v>2.8985507246376798E-2</v>
      </c>
      <c r="M4147" s="13">
        <v>1.3391304347826101</v>
      </c>
      <c r="N4147" s="15">
        <v>0</v>
      </c>
      <c r="O4147" s="5">
        <v>0</v>
      </c>
      <c r="P4147" s="5">
        <v>0</v>
      </c>
      <c r="Q4147" s="5">
        <f t="shared" si="710"/>
        <v>9.4999999500000012</v>
      </c>
      <c r="R4147" s="5">
        <f t="shared" si="711"/>
        <v>-9.4999999500000012</v>
      </c>
      <c r="S4147" s="15">
        <f t="shared" si="712"/>
        <v>-1</v>
      </c>
      <c r="T4147">
        <v>0</v>
      </c>
      <c r="U4147" s="5" t="str">
        <f t="shared" si="713"/>
        <v>NA</v>
      </c>
      <c r="V4147" s="15">
        <f t="shared" si="714"/>
        <v>0</v>
      </c>
      <c r="W4147" s="15">
        <f t="shared" si="715"/>
        <v>0</v>
      </c>
      <c r="X4147" s="5">
        <f t="shared" si="716"/>
        <v>0</v>
      </c>
      <c r="Y4147" s="5">
        <f t="shared" si="717"/>
        <v>8.5499999550000005</v>
      </c>
      <c r="Z4147" s="5">
        <f t="shared" si="718"/>
        <v>-9.9749999475000024</v>
      </c>
      <c r="AA4147" s="5">
        <f t="shared" si="719"/>
        <v>0.94999999500000065</v>
      </c>
      <c r="AB4147" s="5">
        <f t="shared" si="720"/>
        <v>0.47499999750000121</v>
      </c>
    </row>
    <row r="4148" spans="1:28" x14ac:dyDescent="0.55000000000000004">
      <c r="A4148" s="3" t="s">
        <v>72</v>
      </c>
      <c r="B4148" s="3" t="s">
        <v>212</v>
      </c>
      <c r="C4148" t="s">
        <v>47</v>
      </c>
      <c r="D4148" s="3" t="s">
        <v>144</v>
      </c>
      <c r="E4148" s="3" t="s">
        <v>49</v>
      </c>
      <c r="F4148" s="3" t="s">
        <v>456</v>
      </c>
      <c r="G4148" s="5">
        <v>10</v>
      </c>
      <c r="H4148">
        <v>4</v>
      </c>
      <c r="I4148" s="5">
        <v>9.6374999999999993</v>
      </c>
      <c r="J4148" s="5">
        <v>2.4093749999999998</v>
      </c>
      <c r="K4148">
        <v>71</v>
      </c>
      <c r="L4148" s="15">
        <v>5.63380281690141E-2</v>
      </c>
      <c r="M4148" s="13">
        <v>1.16619718309859</v>
      </c>
      <c r="N4148" s="15">
        <v>0</v>
      </c>
      <c r="O4148" s="5">
        <v>0</v>
      </c>
      <c r="P4148" s="5">
        <v>0</v>
      </c>
      <c r="Q4148" s="5">
        <f t="shared" si="710"/>
        <v>9.6374999999999993</v>
      </c>
      <c r="R4148" s="5">
        <f t="shared" si="711"/>
        <v>-9.6374999999999993</v>
      </c>
      <c r="S4148" s="15">
        <f t="shared" si="712"/>
        <v>-1</v>
      </c>
      <c r="T4148">
        <v>0</v>
      </c>
      <c r="U4148" s="5" t="str">
        <f t="shared" si="713"/>
        <v>NA</v>
      </c>
      <c r="V4148" s="15">
        <f t="shared" si="714"/>
        <v>0</v>
      </c>
      <c r="W4148" s="15">
        <f t="shared" si="715"/>
        <v>0</v>
      </c>
      <c r="X4148" s="5">
        <f t="shared" si="716"/>
        <v>0</v>
      </c>
      <c r="Y4148" s="5">
        <f t="shared" si="717"/>
        <v>8.6737500000000001</v>
      </c>
      <c r="Z4148" s="5">
        <f t="shared" si="718"/>
        <v>-10.119375</v>
      </c>
      <c r="AA4148" s="5">
        <f t="shared" si="719"/>
        <v>0.96374999999999922</v>
      </c>
      <c r="AB4148" s="5">
        <f t="shared" si="720"/>
        <v>0.4818750000000005</v>
      </c>
    </row>
    <row r="4149" spans="1:28" x14ac:dyDescent="0.55000000000000004">
      <c r="A4149" s="3" t="s">
        <v>72</v>
      </c>
      <c r="B4149" s="3" t="s">
        <v>877</v>
      </c>
      <c r="C4149" t="s">
        <v>47</v>
      </c>
      <c r="D4149" s="3" t="s">
        <v>144</v>
      </c>
      <c r="E4149" s="3" t="s">
        <v>49</v>
      </c>
      <c r="F4149" s="3" t="s">
        <v>456</v>
      </c>
      <c r="G4149" s="5">
        <v>10</v>
      </c>
      <c r="H4149">
        <v>4</v>
      </c>
      <c r="I4149" s="5">
        <v>9.8249999999999993</v>
      </c>
      <c r="J4149" s="5">
        <v>2.4562499999999998</v>
      </c>
      <c r="K4149">
        <v>233</v>
      </c>
      <c r="L4149" s="15">
        <v>1.7167381974248899E-2</v>
      </c>
      <c r="M4149" s="13">
        <v>1.4708154506437801</v>
      </c>
      <c r="N4149" s="15">
        <v>0</v>
      </c>
      <c r="O4149" s="5">
        <v>0</v>
      </c>
      <c r="P4149" s="5">
        <v>0</v>
      </c>
      <c r="Q4149" s="5">
        <f t="shared" si="710"/>
        <v>9.8249999999999993</v>
      </c>
      <c r="R4149" s="5">
        <f t="shared" si="711"/>
        <v>-9.8249999999999993</v>
      </c>
      <c r="S4149" s="15">
        <f t="shared" si="712"/>
        <v>-1</v>
      </c>
      <c r="T4149">
        <v>0</v>
      </c>
      <c r="U4149" s="5" t="str">
        <f t="shared" si="713"/>
        <v>NA</v>
      </c>
      <c r="V4149" s="15">
        <f t="shared" si="714"/>
        <v>0</v>
      </c>
      <c r="W4149" s="15">
        <f t="shared" si="715"/>
        <v>0</v>
      </c>
      <c r="X4149" s="5">
        <f t="shared" si="716"/>
        <v>0</v>
      </c>
      <c r="Y4149" s="5">
        <f t="shared" si="717"/>
        <v>8.8424999999999994</v>
      </c>
      <c r="Z4149" s="5">
        <f t="shared" si="718"/>
        <v>-10.31625</v>
      </c>
      <c r="AA4149" s="5">
        <f t="shared" si="719"/>
        <v>0.98249999999999993</v>
      </c>
      <c r="AB4149" s="5">
        <f t="shared" si="720"/>
        <v>0.49125000000000085</v>
      </c>
    </row>
    <row r="4150" spans="1:28" x14ac:dyDescent="0.55000000000000004">
      <c r="A4150" s="3" t="s">
        <v>72</v>
      </c>
      <c r="B4150" s="3" t="s">
        <v>2465</v>
      </c>
      <c r="C4150" t="s">
        <v>47</v>
      </c>
      <c r="D4150" s="3" t="s">
        <v>325</v>
      </c>
      <c r="E4150" s="3" t="s">
        <v>149</v>
      </c>
      <c r="F4150" s="3" t="s">
        <v>50</v>
      </c>
      <c r="G4150" s="5">
        <v>10</v>
      </c>
      <c r="H4150">
        <v>6</v>
      </c>
      <c r="I4150" s="5">
        <v>10.024999949999998</v>
      </c>
      <c r="J4150" s="5">
        <v>1.6708333249999998</v>
      </c>
      <c r="K4150">
        <v>216</v>
      </c>
      <c r="L4150" s="15">
        <v>2.7777777777777801E-2</v>
      </c>
      <c r="M4150" s="13">
        <v>1.5916666666666699</v>
      </c>
      <c r="N4150" s="15">
        <v>0</v>
      </c>
      <c r="O4150" s="5">
        <v>0</v>
      </c>
      <c r="P4150" s="5">
        <v>0</v>
      </c>
      <c r="Q4150" s="5">
        <f t="shared" si="710"/>
        <v>10.024999949999998</v>
      </c>
      <c r="R4150" s="5">
        <f t="shared" si="711"/>
        <v>-10.024999949999998</v>
      </c>
      <c r="S4150" s="15">
        <f t="shared" si="712"/>
        <v>-1</v>
      </c>
      <c r="T4150">
        <v>0</v>
      </c>
      <c r="U4150" s="5" t="str">
        <f t="shared" si="713"/>
        <v>NA</v>
      </c>
      <c r="V4150" s="15">
        <f t="shared" si="714"/>
        <v>0</v>
      </c>
      <c r="W4150" s="15">
        <f t="shared" si="715"/>
        <v>0</v>
      </c>
      <c r="X4150" s="5">
        <f t="shared" si="716"/>
        <v>0</v>
      </c>
      <c r="Y4150" s="5">
        <f t="shared" si="717"/>
        <v>9.0224999549999989</v>
      </c>
      <c r="Z4150" s="5">
        <f t="shared" si="718"/>
        <v>-10.526249947499998</v>
      </c>
      <c r="AA4150" s="5">
        <f t="shared" si="719"/>
        <v>1.0024999949999991</v>
      </c>
      <c r="AB4150" s="5">
        <f t="shared" si="720"/>
        <v>0.50124999750000043</v>
      </c>
    </row>
    <row r="4151" spans="1:28" x14ac:dyDescent="0.55000000000000004">
      <c r="A4151" s="3" t="s">
        <v>72</v>
      </c>
      <c r="B4151" s="3" t="s">
        <v>960</v>
      </c>
      <c r="C4151" t="s">
        <v>47</v>
      </c>
      <c r="D4151" s="3" t="s">
        <v>325</v>
      </c>
      <c r="E4151" s="3" t="s">
        <v>165</v>
      </c>
      <c r="F4151" s="3" t="s">
        <v>50</v>
      </c>
      <c r="G4151" s="5">
        <v>10</v>
      </c>
      <c r="H4151">
        <v>8</v>
      </c>
      <c r="I4151" s="5">
        <v>11.2875</v>
      </c>
      <c r="J4151" s="5">
        <v>1.4109375</v>
      </c>
      <c r="K4151">
        <v>48</v>
      </c>
      <c r="L4151" s="15">
        <v>0.16666666666666699</v>
      </c>
      <c r="M4151" s="13">
        <v>1.26875</v>
      </c>
      <c r="N4151" s="15">
        <v>0</v>
      </c>
      <c r="O4151" s="5">
        <v>0</v>
      </c>
      <c r="P4151" s="5">
        <v>0</v>
      </c>
      <c r="Q4151" s="5">
        <f t="shared" si="710"/>
        <v>11.2875</v>
      </c>
      <c r="R4151" s="5">
        <f t="shared" si="711"/>
        <v>-11.2875</v>
      </c>
      <c r="S4151" s="15">
        <f t="shared" si="712"/>
        <v>-1</v>
      </c>
      <c r="T4151">
        <v>0</v>
      </c>
      <c r="U4151" s="5" t="str">
        <f t="shared" si="713"/>
        <v>NA</v>
      </c>
      <c r="V4151" s="15">
        <f t="shared" si="714"/>
        <v>0</v>
      </c>
      <c r="W4151" s="15">
        <f t="shared" si="715"/>
        <v>0</v>
      </c>
      <c r="X4151" s="5">
        <f t="shared" si="716"/>
        <v>0</v>
      </c>
      <c r="Y4151" s="5">
        <f t="shared" si="717"/>
        <v>10.15875</v>
      </c>
      <c r="Z4151" s="5">
        <f t="shared" si="718"/>
        <v>-11.851875</v>
      </c>
      <c r="AA4151" s="5">
        <f t="shared" si="719"/>
        <v>1.1287500000000001</v>
      </c>
      <c r="AB4151" s="5">
        <f t="shared" si="720"/>
        <v>0.56437500000000007</v>
      </c>
    </row>
    <row r="4152" spans="1:28" x14ac:dyDescent="0.55000000000000004">
      <c r="A4152" s="3" t="s">
        <v>72</v>
      </c>
      <c r="B4152" s="3" t="s">
        <v>2363</v>
      </c>
      <c r="C4152" t="s">
        <v>47</v>
      </c>
      <c r="D4152" s="3" t="s">
        <v>325</v>
      </c>
      <c r="E4152" s="3" t="s">
        <v>400</v>
      </c>
      <c r="F4152" s="3" t="s">
        <v>50</v>
      </c>
      <c r="G4152" s="5">
        <v>10</v>
      </c>
      <c r="H4152">
        <v>6</v>
      </c>
      <c r="I4152" s="5">
        <v>11.599999950000001</v>
      </c>
      <c r="J4152" s="5">
        <v>1.933333325</v>
      </c>
      <c r="K4152">
        <v>173</v>
      </c>
      <c r="L4152" s="15">
        <v>3.4682080924855502E-2</v>
      </c>
      <c r="M4152" s="13">
        <v>1.0763005780346799</v>
      </c>
      <c r="N4152" s="15">
        <v>0</v>
      </c>
      <c r="O4152" s="5">
        <v>0</v>
      </c>
      <c r="P4152" s="5">
        <v>0</v>
      </c>
      <c r="Q4152" s="5">
        <f t="shared" si="710"/>
        <v>11.599999950000001</v>
      </c>
      <c r="R4152" s="5">
        <f t="shared" si="711"/>
        <v>-11.599999950000001</v>
      </c>
      <c r="S4152" s="15">
        <f t="shared" si="712"/>
        <v>-1</v>
      </c>
      <c r="T4152">
        <v>0</v>
      </c>
      <c r="U4152" s="5" t="str">
        <f t="shared" si="713"/>
        <v>NA</v>
      </c>
      <c r="V4152" s="15">
        <f t="shared" si="714"/>
        <v>0</v>
      </c>
      <c r="W4152" s="15">
        <f t="shared" si="715"/>
        <v>0</v>
      </c>
      <c r="X4152" s="5">
        <f t="shared" si="716"/>
        <v>0</v>
      </c>
      <c r="Y4152" s="5">
        <f t="shared" si="717"/>
        <v>10.439999955000001</v>
      </c>
      <c r="Z4152" s="5">
        <f t="shared" si="718"/>
        <v>-12.179999947500001</v>
      </c>
      <c r="AA4152" s="5">
        <f t="shared" si="719"/>
        <v>1.1599999949999997</v>
      </c>
      <c r="AB4152" s="5">
        <f t="shared" si="720"/>
        <v>0.57999999749999986</v>
      </c>
    </row>
    <row r="4153" spans="1:28" x14ac:dyDescent="0.55000000000000004">
      <c r="A4153" s="3" t="s">
        <v>72</v>
      </c>
      <c r="B4153" s="3" t="s">
        <v>3814</v>
      </c>
      <c r="C4153" t="s">
        <v>47</v>
      </c>
      <c r="D4153" s="3" t="s">
        <v>173</v>
      </c>
      <c r="E4153" s="3" t="s">
        <v>4483</v>
      </c>
      <c r="F4153" s="3" t="s">
        <v>77</v>
      </c>
      <c r="G4153" s="5">
        <v>10</v>
      </c>
      <c r="H4153">
        <v>3</v>
      </c>
      <c r="I4153" s="5">
        <v>12.1875</v>
      </c>
      <c r="J4153" s="5">
        <v>4.0625</v>
      </c>
      <c r="K4153">
        <v>111</v>
      </c>
      <c r="L4153" s="15">
        <v>2.7027027027027001E-2</v>
      </c>
      <c r="M4153" s="13">
        <v>1.6198198198198199</v>
      </c>
      <c r="N4153" s="15">
        <v>0</v>
      </c>
      <c r="O4153" s="5">
        <v>0</v>
      </c>
      <c r="P4153" s="5">
        <v>0</v>
      </c>
      <c r="Q4153" s="5">
        <f t="shared" si="710"/>
        <v>12.1875</v>
      </c>
      <c r="R4153" s="5">
        <f t="shared" si="711"/>
        <v>-12.1875</v>
      </c>
      <c r="S4153" s="15">
        <f t="shared" si="712"/>
        <v>-1</v>
      </c>
      <c r="T4153">
        <v>0</v>
      </c>
      <c r="U4153" s="5" t="str">
        <f t="shared" si="713"/>
        <v>NA</v>
      </c>
      <c r="V4153" s="15">
        <f t="shared" si="714"/>
        <v>0</v>
      </c>
      <c r="W4153" s="15">
        <f t="shared" si="715"/>
        <v>0</v>
      </c>
      <c r="X4153" s="5">
        <f t="shared" si="716"/>
        <v>0</v>
      </c>
      <c r="Y4153" s="5">
        <f t="shared" si="717"/>
        <v>10.96875</v>
      </c>
      <c r="Z4153" s="5">
        <f t="shared" si="718"/>
        <v>-12.796875</v>
      </c>
      <c r="AA4153" s="5">
        <f t="shared" si="719"/>
        <v>1.21875</v>
      </c>
      <c r="AB4153" s="5">
        <f t="shared" si="720"/>
        <v>0.609375</v>
      </c>
    </row>
    <row r="4154" spans="1:28" x14ac:dyDescent="0.55000000000000004">
      <c r="A4154" s="3" t="s">
        <v>72</v>
      </c>
      <c r="B4154" s="3" t="s">
        <v>948</v>
      </c>
      <c r="C4154" t="s">
        <v>47</v>
      </c>
      <c r="D4154" s="3" t="s">
        <v>144</v>
      </c>
      <c r="E4154" s="3" t="s">
        <v>309</v>
      </c>
      <c r="F4154" s="3" t="s">
        <v>77</v>
      </c>
      <c r="G4154" s="5">
        <v>10</v>
      </c>
      <c r="H4154">
        <v>9</v>
      </c>
      <c r="I4154" s="5">
        <v>12.6874999125</v>
      </c>
      <c r="J4154" s="5">
        <v>1.4097222125</v>
      </c>
      <c r="K4154">
        <v>89</v>
      </c>
      <c r="L4154" s="15">
        <v>0.101123595505618</v>
      </c>
      <c r="M4154" s="13">
        <v>1.1885393258426999</v>
      </c>
      <c r="N4154" s="15">
        <v>0</v>
      </c>
      <c r="O4154" s="5">
        <v>0</v>
      </c>
      <c r="P4154" s="5">
        <v>0</v>
      </c>
      <c r="Q4154" s="5">
        <f t="shared" si="710"/>
        <v>12.6874999125</v>
      </c>
      <c r="R4154" s="5">
        <f t="shared" si="711"/>
        <v>-12.6874999125</v>
      </c>
      <c r="S4154" s="15">
        <f t="shared" si="712"/>
        <v>-1</v>
      </c>
      <c r="T4154">
        <v>0</v>
      </c>
      <c r="U4154" s="5" t="str">
        <f t="shared" si="713"/>
        <v>NA</v>
      </c>
      <c r="V4154" s="15">
        <f t="shared" si="714"/>
        <v>0</v>
      </c>
      <c r="W4154" s="15">
        <f t="shared" si="715"/>
        <v>0</v>
      </c>
      <c r="X4154" s="5">
        <f t="shared" si="716"/>
        <v>0</v>
      </c>
      <c r="Y4154" s="5">
        <f t="shared" si="717"/>
        <v>11.418749921250001</v>
      </c>
      <c r="Z4154" s="5">
        <f t="shared" si="718"/>
        <v>-13.321874908125</v>
      </c>
      <c r="AA4154" s="5">
        <f t="shared" si="719"/>
        <v>1.2687499912499991</v>
      </c>
      <c r="AB4154" s="5">
        <f t="shared" si="720"/>
        <v>0.63437499562500044</v>
      </c>
    </row>
    <row r="4155" spans="1:28" x14ac:dyDescent="0.55000000000000004">
      <c r="A4155" s="3" t="s">
        <v>72</v>
      </c>
      <c r="B4155" s="3" t="s">
        <v>2509</v>
      </c>
      <c r="C4155" t="s">
        <v>47</v>
      </c>
      <c r="D4155" s="3" t="s">
        <v>325</v>
      </c>
      <c r="E4155" s="3" t="s">
        <v>736</v>
      </c>
      <c r="F4155" s="3" t="s">
        <v>50</v>
      </c>
      <c r="G4155" s="5">
        <v>10</v>
      </c>
      <c r="H4155">
        <v>5</v>
      </c>
      <c r="I4155" s="5">
        <v>12.85</v>
      </c>
      <c r="J4155" s="5">
        <v>2.57</v>
      </c>
      <c r="K4155">
        <v>121</v>
      </c>
      <c r="L4155" s="15">
        <v>4.1322314049586799E-2</v>
      </c>
      <c r="M4155" s="13">
        <v>2.2586776859504099</v>
      </c>
      <c r="N4155" s="15">
        <v>0</v>
      </c>
      <c r="O4155" s="5">
        <v>0</v>
      </c>
      <c r="P4155" s="5">
        <v>0</v>
      </c>
      <c r="Q4155" s="5">
        <f t="shared" si="710"/>
        <v>12.85</v>
      </c>
      <c r="R4155" s="5">
        <f t="shared" si="711"/>
        <v>-12.85</v>
      </c>
      <c r="S4155" s="15">
        <f t="shared" si="712"/>
        <v>-1</v>
      </c>
      <c r="T4155">
        <v>0</v>
      </c>
      <c r="U4155" s="5" t="str">
        <f t="shared" si="713"/>
        <v>NA</v>
      </c>
      <c r="V4155" s="15">
        <f t="shared" si="714"/>
        <v>0</v>
      </c>
      <c r="W4155" s="15">
        <f t="shared" si="715"/>
        <v>0</v>
      </c>
      <c r="X4155" s="5">
        <f t="shared" si="716"/>
        <v>0</v>
      </c>
      <c r="Y4155" s="5">
        <f t="shared" si="717"/>
        <v>11.565</v>
      </c>
      <c r="Z4155" s="5">
        <f t="shared" si="718"/>
        <v>-13.4925</v>
      </c>
      <c r="AA4155" s="5">
        <f t="shared" si="719"/>
        <v>1.2850000000000001</v>
      </c>
      <c r="AB4155" s="5">
        <f t="shared" si="720"/>
        <v>0.64250000000000007</v>
      </c>
    </row>
    <row r="4156" spans="1:28" x14ac:dyDescent="0.55000000000000004">
      <c r="A4156" s="3" t="s">
        <v>72</v>
      </c>
      <c r="B4156" s="3" t="s">
        <v>1765</v>
      </c>
      <c r="C4156" t="s">
        <v>47</v>
      </c>
      <c r="D4156" s="3" t="s">
        <v>325</v>
      </c>
      <c r="E4156" s="3" t="s">
        <v>400</v>
      </c>
      <c r="F4156" s="3" t="s">
        <v>50</v>
      </c>
      <c r="G4156" s="5">
        <v>10</v>
      </c>
      <c r="H4156">
        <v>4</v>
      </c>
      <c r="I4156" s="5">
        <v>12.9</v>
      </c>
      <c r="J4156" s="5">
        <v>3.2250000000000001</v>
      </c>
      <c r="K4156">
        <v>73</v>
      </c>
      <c r="L4156" s="15">
        <v>5.4794520547945202E-2</v>
      </c>
      <c r="M4156" s="13">
        <v>1.0821917808219199</v>
      </c>
      <c r="N4156" s="15">
        <v>0</v>
      </c>
      <c r="O4156" s="5">
        <v>0</v>
      </c>
      <c r="P4156" s="5">
        <v>0</v>
      </c>
      <c r="Q4156" s="5">
        <f t="shared" si="710"/>
        <v>12.9</v>
      </c>
      <c r="R4156" s="5">
        <f t="shared" si="711"/>
        <v>-12.9</v>
      </c>
      <c r="S4156" s="15">
        <f t="shared" si="712"/>
        <v>-1</v>
      </c>
      <c r="T4156">
        <v>0</v>
      </c>
      <c r="U4156" s="5" t="str">
        <f t="shared" si="713"/>
        <v>NA</v>
      </c>
      <c r="V4156" s="15">
        <f t="shared" si="714"/>
        <v>0</v>
      </c>
      <c r="W4156" s="15">
        <f t="shared" si="715"/>
        <v>0</v>
      </c>
      <c r="X4156" s="5">
        <f t="shared" si="716"/>
        <v>0</v>
      </c>
      <c r="Y4156" s="5">
        <f t="shared" si="717"/>
        <v>11.610000000000001</v>
      </c>
      <c r="Z4156" s="5">
        <f t="shared" si="718"/>
        <v>-13.545000000000002</v>
      </c>
      <c r="AA4156" s="5">
        <f t="shared" si="719"/>
        <v>1.2899999999999991</v>
      </c>
      <c r="AB4156" s="5">
        <f t="shared" si="720"/>
        <v>0.64500000000000135</v>
      </c>
    </row>
    <row r="4157" spans="1:28" x14ac:dyDescent="0.55000000000000004">
      <c r="A4157" s="3" t="s">
        <v>72</v>
      </c>
      <c r="B4157" s="3" t="s">
        <v>6498</v>
      </c>
      <c r="C4157" t="s">
        <v>47</v>
      </c>
      <c r="D4157" s="3" t="s">
        <v>325</v>
      </c>
      <c r="E4157" s="3" t="s">
        <v>5079</v>
      </c>
      <c r="F4157" s="3" t="s">
        <v>50</v>
      </c>
      <c r="G4157" s="5">
        <v>10</v>
      </c>
      <c r="H4157">
        <v>8</v>
      </c>
      <c r="I4157" s="5">
        <v>14.775</v>
      </c>
      <c r="J4157" s="5">
        <v>1.846875</v>
      </c>
      <c r="K4157">
        <v>79</v>
      </c>
      <c r="L4157" s="15">
        <v>0.10126582278480999</v>
      </c>
      <c r="M4157" s="13">
        <v>1.0113924050632901</v>
      </c>
      <c r="N4157" s="15">
        <v>0</v>
      </c>
      <c r="O4157" s="5">
        <v>0</v>
      </c>
      <c r="P4157" s="5">
        <v>0</v>
      </c>
      <c r="Q4157" s="5">
        <f t="shared" si="710"/>
        <v>14.775</v>
      </c>
      <c r="R4157" s="5">
        <f t="shared" si="711"/>
        <v>-14.775</v>
      </c>
      <c r="S4157" s="15">
        <f t="shared" si="712"/>
        <v>-1</v>
      </c>
      <c r="T4157">
        <v>0</v>
      </c>
      <c r="U4157" s="5" t="str">
        <f t="shared" si="713"/>
        <v>NA</v>
      </c>
      <c r="V4157" s="15">
        <f t="shared" si="714"/>
        <v>0</v>
      </c>
      <c r="W4157" s="15">
        <f t="shared" si="715"/>
        <v>0</v>
      </c>
      <c r="X4157" s="5">
        <f t="shared" si="716"/>
        <v>0</v>
      </c>
      <c r="Y4157" s="5">
        <f t="shared" si="717"/>
        <v>13.297500000000001</v>
      </c>
      <c r="Z4157" s="5">
        <f t="shared" si="718"/>
        <v>-15.513750000000002</v>
      </c>
      <c r="AA4157" s="5">
        <f t="shared" si="719"/>
        <v>1.4774999999999991</v>
      </c>
      <c r="AB4157" s="5">
        <f t="shared" si="720"/>
        <v>0.73875000000000135</v>
      </c>
    </row>
    <row r="4158" spans="1:28" x14ac:dyDescent="0.55000000000000004">
      <c r="A4158" s="3" t="s">
        <v>72</v>
      </c>
      <c r="B4158" s="3" t="s">
        <v>1710</v>
      </c>
      <c r="C4158" t="s">
        <v>47</v>
      </c>
      <c r="D4158" s="3" t="s">
        <v>144</v>
      </c>
      <c r="E4158" s="3" t="s">
        <v>49</v>
      </c>
      <c r="F4158" s="3" t="s">
        <v>456</v>
      </c>
      <c r="G4158" s="5">
        <v>10</v>
      </c>
      <c r="H4158">
        <v>6</v>
      </c>
      <c r="I4158" s="5">
        <v>15.15</v>
      </c>
      <c r="J4158" s="5">
        <v>2.5249999999999999</v>
      </c>
      <c r="K4158">
        <v>217</v>
      </c>
      <c r="L4158" s="15">
        <v>2.76497695852535E-2</v>
      </c>
      <c r="M4158" s="13">
        <v>1.4355760368663599</v>
      </c>
      <c r="N4158" s="15">
        <v>0</v>
      </c>
      <c r="O4158" s="5">
        <v>0</v>
      </c>
      <c r="P4158" s="5">
        <v>0</v>
      </c>
      <c r="Q4158" s="5">
        <f t="shared" si="710"/>
        <v>15.15</v>
      </c>
      <c r="R4158" s="5">
        <f t="shared" si="711"/>
        <v>-15.15</v>
      </c>
      <c r="S4158" s="15">
        <f t="shared" si="712"/>
        <v>-1</v>
      </c>
      <c r="T4158">
        <v>0</v>
      </c>
      <c r="U4158" s="5" t="str">
        <f t="shared" si="713"/>
        <v>NA</v>
      </c>
      <c r="V4158" s="15">
        <f t="shared" si="714"/>
        <v>0</v>
      </c>
      <c r="W4158" s="15">
        <f t="shared" si="715"/>
        <v>0</v>
      </c>
      <c r="X4158" s="5">
        <f t="shared" si="716"/>
        <v>0</v>
      </c>
      <c r="Y4158" s="5">
        <f t="shared" si="717"/>
        <v>13.635</v>
      </c>
      <c r="Z4158" s="5">
        <f t="shared" si="718"/>
        <v>-15.907500000000001</v>
      </c>
      <c r="AA4158" s="5">
        <f t="shared" si="719"/>
        <v>1.5150000000000006</v>
      </c>
      <c r="AB4158" s="5">
        <f t="shared" si="720"/>
        <v>0.75750000000000028</v>
      </c>
    </row>
    <row r="4159" spans="1:28" x14ac:dyDescent="0.55000000000000004">
      <c r="A4159" s="3" t="s">
        <v>72</v>
      </c>
      <c r="B4159" s="3" t="s">
        <v>2547</v>
      </c>
      <c r="C4159" t="s">
        <v>47</v>
      </c>
      <c r="D4159" s="3" t="s">
        <v>325</v>
      </c>
      <c r="E4159" s="3" t="s">
        <v>165</v>
      </c>
      <c r="F4159" s="3" t="s">
        <v>50</v>
      </c>
      <c r="G4159" s="5">
        <v>10</v>
      </c>
      <c r="H4159">
        <v>10</v>
      </c>
      <c r="I4159" s="5">
        <v>15.175000000000001</v>
      </c>
      <c r="J4159" s="5">
        <v>1.5175000000000001</v>
      </c>
      <c r="K4159">
        <v>46</v>
      </c>
      <c r="L4159" s="15">
        <v>0.217391304347826</v>
      </c>
      <c r="M4159" s="13">
        <v>1.10869565217391</v>
      </c>
      <c r="N4159" s="15">
        <v>0</v>
      </c>
      <c r="O4159" s="5">
        <v>0</v>
      </c>
      <c r="P4159" s="5">
        <v>0</v>
      </c>
      <c r="Q4159" s="5">
        <f t="shared" si="710"/>
        <v>15.175000000000001</v>
      </c>
      <c r="R4159" s="5">
        <f t="shared" si="711"/>
        <v>-15.175000000000001</v>
      </c>
      <c r="S4159" s="15">
        <f t="shared" si="712"/>
        <v>-1</v>
      </c>
      <c r="T4159">
        <v>0</v>
      </c>
      <c r="U4159" s="5" t="str">
        <f t="shared" si="713"/>
        <v>NA</v>
      </c>
      <c r="V4159" s="15">
        <f t="shared" si="714"/>
        <v>0</v>
      </c>
      <c r="W4159" s="15">
        <f t="shared" si="715"/>
        <v>0</v>
      </c>
      <c r="X4159" s="5">
        <f t="shared" si="716"/>
        <v>0</v>
      </c>
      <c r="Y4159" s="5">
        <f t="shared" si="717"/>
        <v>13.657500000000001</v>
      </c>
      <c r="Z4159" s="5">
        <f t="shared" si="718"/>
        <v>-15.933750000000002</v>
      </c>
      <c r="AA4159" s="5">
        <f t="shared" si="719"/>
        <v>1.5175000000000001</v>
      </c>
      <c r="AB4159" s="5">
        <f t="shared" si="720"/>
        <v>0.75875000000000092</v>
      </c>
    </row>
    <row r="4160" spans="1:28" x14ac:dyDescent="0.55000000000000004">
      <c r="A4160" s="3" t="s">
        <v>72</v>
      </c>
      <c r="B4160" s="3" t="s">
        <v>6502</v>
      </c>
      <c r="C4160" t="s">
        <v>47</v>
      </c>
      <c r="D4160" s="3" t="s">
        <v>325</v>
      </c>
      <c r="E4160" s="3" t="s">
        <v>400</v>
      </c>
      <c r="F4160" s="3" t="s">
        <v>50</v>
      </c>
      <c r="G4160" s="5">
        <v>10</v>
      </c>
      <c r="H4160">
        <v>7</v>
      </c>
      <c r="I4160" s="5">
        <v>15.174999962499999</v>
      </c>
      <c r="J4160" s="5">
        <v>2.1678571375</v>
      </c>
      <c r="K4160">
        <v>86</v>
      </c>
      <c r="L4160" s="15">
        <v>8.1395348837209308E-2</v>
      </c>
      <c r="M4160" s="13">
        <v>1.0581395348837199</v>
      </c>
      <c r="N4160" s="15">
        <v>0</v>
      </c>
      <c r="O4160" s="5">
        <v>0</v>
      </c>
      <c r="P4160" s="5">
        <v>0</v>
      </c>
      <c r="Q4160" s="5">
        <f t="shared" si="710"/>
        <v>15.174999962499999</v>
      </c>
      <c r="R4160" s="5">
        <f t="shared" si="711"/>
        <v>-15.174999962499999</v>
      </c>
      <c r="S4160" s="15">
        <f t="shared" si="712"/>
        <v>-1</v>
      </c>
      <c r="T4160">
        <v>0</v>
      </c>
      <c r="U4160" s="5" t="str">
        <f t="shared" si="713"/>
        <v>NA</v>
      </c>
      <c r="V4160" s="15">
        <f t="shared" si="714"/>
        <v>0</v>
      </c>
      <c r="W4160" s="15">
        <f t="shared" si="715"/>
        <v>0</v>
      </c>
      <c r="X4160" s="5">
        <f t="shared" si="716"/>
        <v>0</v>
      </c>
      <c r="Y4160" s="5">
        <f t="shared" si="717"/>
        <v>13.657499966250001</v>
      </c>
      <c r="Z4160" s="5">
        <f t="shared" si="718"/>
        <v>-15.933749960625001</v>
      </c>
      <c r="AA4160" s="5">
        <f t="shared" si="719"/>
        <v>1.5174999962499989</v>
      </c>
      <c r="AB4160" s="5">
        <f t="shared" si="720"/>
        <v>0.75874999812500121</v>
      </c>
    </row>
    <row r="4161" spans="1:28" x14ac:dyDescent="0.55000000000000004">
      <c r="A4161" s="3" t="s">
        <v>72</v>
      </c>
      <c r="B4161" s="3" t="s">
        <v>5799</v>
      </c>
      <c r="C4161" t="s">
        <v>47</v>
      </c>
      <c r="D4161" s="3" t="s">
        <v>325</v>
      </c>
      <c r="E4161" s="3" t="s">
        <v>736</v>
      </c>
      <c r="F4161" s="3" t="s">
        <v>50</v>
      </c>
      <c r="G4161" s="5">
        <v>10</v>
      </c>
      <c r="H4161">
        <v>7</v>
      </c>
      <c r="I4161" s="5">
        <v>15.737499925</v>
      </c>
      <c r="J4161" s="5">
        <v>2.248214275</v>
      </c>
      <c r="K4161">
        <v>37</v>
      </c>
      <c r="L4161" s="15">
        <v>0.18918918918918901</v>
      </c>
      <c r="M4161" s="13">
        <v>1.07567567567568</v>
      </c>
      <c r="N4161" s="15">
        <v>0</v>
      </c>
      <c r="O4161" s="5">
        <v>0</v>
      </c>
      <c r="P4161" s="5">
        <v>0</v>
      </c>
      <c r="Q4161" s="5">
        <f t="shared" si="710"/>
        <v>15.737499925</v>
      </c>
      <c r="R4161" s="5">
        <f t="shared" si="711"/>
        <v>-15.737499925</v>
      </c>
      <c r="S4161" s="15">
        <f t="shared" si="712"/>
        <v>-1</v>
      </c>
      <c r="T4161">
        <v>0</v>
      </c>
      <c r="U4161" s="5" t="str">
        <f t="shared" si="713"/>
        <v>NA</v>
      </c>
      <c r="V4161" s="15">
        <f t="shared" si="714"/>
        <v>0</v>
      </c>
      <c r="W4161" s="15">
        <f t="shared" si="715"/>
        <v>0</v>
      </c>
      <c r="X4161" s="5">
        <f t="shared" si="716"/>
        <v>0</v>
      </c>
      <c r="Y4161" s="5">
        <f t="shared" si="717"/>
        <v>14.1637499325</v>
      </c>
      <c r="Z4161" s="5">
        <f t="shared" si="718"/>
        <v>-16.524374921250001</v>
      </c>
      <c r="AA4161" s="5">
        <f t="shared" si="719"/>
        <v>1.5737499924999998</v>
      </c>
      <c r="AB4161" s="5">
        <f t="shared" si="720"/>
        <v>0.78687499625000079</v>
      </c>
    </row>
    <row r="4162" spans="1:28" x14ac:dyDescent="0.55000000000000004">
      <c r="A4162" s="3" t="s">
        <v>72</v>
      </c>
      <c r="B4162" s="3" t="s">
        <v>2346</v>
      </c>
      <c r="C4162" t="s">
        <v>47</v>
      </c>
      <c r="D4162" s="3" t="s">
        <v>325</v>
      </c>
      <c r="E4162" s="3" t="s">
        <v>400</v>
      </c>
      <c r="F4162" s="3" t="s">
        <v>50</v>
      </c>
      <c r="G4162" s="5">
        <v>10</v>
      </c>
      <c r="H4162">
        <v>9</v>
      </c>
      <c r="I4162" s="5">
        <v>15.8499999</v>
      </c>
      <c r="J4162" s="5">
        <v>1.7611110999999999</v>
      </c>
      <c r="K4162">
        <v>49</v>
      </c>
      <c r="L4162" s="15">
        <v>0.183673469387755</v>
      </c>
      <c r="M4162" s="13">
        <v>1.0408163265306101</v>
      </c>
      <c r="N4162" s="15">
        <v>0</v>
      </c>
      <c r="O4162" s="5">
        <v>0</v>
      </c>
      <c r="P4162" s="5">
        <v>0</v>
      </c>
      <c r="Q4162" s="5">
        <f t="shared" ref="Q4162:Q4225" si="721">I4162</f>
        <v>15.8499999</v>
      </c>
      <c r="R4162" s="5">
        <f t="shared" ref="R4162:R4225" si="722">P4162-Q4162</f>
        <v>-15.8499999</v>
      </c>
      <c r="S4162" s="15">
        <f t="shared" ref="S4162:S4225" si="723">IF(Q4162=0,0,(P4162-Q4162)/Q4162)</f>
        <v>-1</v>
      </c>
      <c r="T4162">
        <v>0</v>
      </c>
      <c r="U4162" s="5" t="str">
        <f t="shared" ref="U4162:U4225" si="724">IF(T4162=0,"NA",P4162/T4162)</f>
        <v>NA</v>
      </c>
      <c r="V4162" s="15">
        <f t="shared" si="714"/>
        <v>0</v>
      </c>
      <c r="W4162" s="15">
        <f t="shared" si="715"/>
        <v>0</v>
      </c>
      <c r="X4162" s="5">
        <f t="shared" si="716"/>
        <v>0</v>
      </c>
      <c r="Y4162" s="5">
        <f t="shared" si="717"/>
        <v>14.26499991</v>
      </c>
      <c r="Z4162" s="5">
        <f t="shared" si="718"/>
        <v>-16.642499895</v>
      </c>
      <c r="AA4162" s="5">
        <f t="shared" si="719"/>
        <v>1.58499999</v>
      </c>
      <c r="AB4162" s="5">
        <f t="shared" si="720"/>
        <v>0.79249999500000001</v>
      </c>
    </row>
    <row r="4163" spans="1:28" x14ac:dyDescent="0.55000000000000004">
      <c r="A4163" s="3" t="s">
        <v>72</v>
      </c>
      <c r="B4163" s="3" t="s">
        <v>805</v>
      </c>
      <c r="C4163" t="s">
        <v>47</v>
      </c>
      <c r="D4163" s="3" t="s">
        <v>144</v>
      </c>
      <c r="E4163" s="3" t="s">
        <v>309</v>
      </c>
      <c r="F4163" s="3" t="s">
        <v>77</v>
      </c>
      <c r="G4163" s="5">
        <v>10</v>
      </c>
      <c r="H4163">
        <v>8</v>
      </c>
      <c r="I4163" s="5">
        <v>17.587499999999999</v>
      </c>
      <c r="J4163" s="5">
        <v>2.1984374999999998</v>
      </c>
      <c r="K4163">
        <v>52</v>
      </c>
      <c r="L4163" s="15">
        <v>0.15384615384615399</v>
      </c>
      <c r="M4163" s="13">
        <v>1.1346153846153799</v>
      </c>
      <c r="N4163" s="15">
        <v>0</v>
      </c>
      <c r="O4163" s="5">
        <v>0</v>
      </c>
      <c r="P4163" s="5">
        <v>0</v>
      </c>
      <c r="Q4163" s="5">
        <f t="shared" si="721"/>
        <v>17.587499999999999</v>
      </c>
      <c r="R4163" s="5">
        <f t="shared" si="722"/>
        <v>-17.587499999999999</v>
      </c>
      <c r="S4163" s="15">
        <f t="shared" si="723"/>
        <v>-1</v>
      </c>
      <c r="T4163">
        <v>0</v>
      </c>
      <c r="U4163" s="5" t="str">
        <f t="shared" si="724"/>
        <v>NA</v>
      </c>
      <c r="V4163" s="15">
        <f t="shared" ref="V4163:V4226" si="725">(L4163*N4163)</f>
        <v>0</v>
      </c>
      <c r="W4163" s="15">
        <f t="shared" ref="W4163:W4226" si="726">IF(P4163=0,0,R4163/P4163)</f>
        <v>0</v>
      </c>
      <c r="X4163" s="5">
        <f t="shared" ref="X4163:X4226" si="727">IF(T4163=0,0,Q4163/T4163)</f>
        <v>0</v>
      </c>
      <c r="Y4163" s="5">
        <f t="shared" ref="Y4163:Y4226" si="728">Q4163*0.9</f>
        <v>15.828749999999999</v>
      </c>
      <c r="Z4163" s="5">
        <f t="shared" ref="Z4163:Z4226" si="729">R4163*1.05</f>
        <v>-18.466874999999998</v>
      </c>
      <c r="AA4163" s="5">
        <f t="shared" ref="AA4163:AA4226" si="730">Q4163-Y4163</f>
        <v>1.7587499999999991</v>
      </c>
      <c r="AB4163" s="5">
        <f t="shared" ref="AB4163:AB4226" si="731">R4163-Z4163</f>
        <v>0.87937499999999957</v>
      </c>
    </row>
    <row r="4164" spans="1:28" x14ac:dyDescent="0.55000000000000004">
      <c r="A4164" s="3" t="s">
        <v>72</v>
      </c>
      <c r="B4164" s="3" t="s">
        <v>340</v>
      </c>
      <c r="C4164" t="s">
        <v>47</v>
      </c>
      <c r="D4164" s="3" t="s">
        <v>144</v>
      </c>
      <c r="E4164" s="3" t="s">
        <v>309</v>
      </c>
      <c r="F4164" s="3" t="s">
        <v>77</v>
      </c>
      <c r="G4164" s="5">
        <v>10</v>
      </c>
      <c r="H4164">
        <v>7</v>
      </c>
      <c r="I4164" s="5">
        <v>18.8499999625</v>
      </c>
      <c r="J4164" s="5">
        <v>2.6928571374999999</v>
      </c>
      <c r="K4164">
        <v>70</v>
      </c>
      <c r="L4164" s="15">
        <v>0.1</v>
      </c>
      <c r="M4164" s="13">
        <v>1.0857142857142901</v>
      </c>
      <c r="N4164" s="15">
        <v>0</v>
      </c>
      <c r="O4164" s="5">
        <v>0</v>
      </c>
      <c r="P4164" s="5">
        <v>0</v>
      </c>
      <c r="Q4164" s="5">
        <f t="shared" si="721"/>
        <v>18.8499999625</v>
      </c>
      <c r="R4164" s="5">
        <f t="shared" si="722"/>
        <v>-18.8499999625</v>
      </c>
      <c r="S4164" s="15">
        <f t="shared" si="723"/>
        <v>-1</v>
      </c>
      <c r="T4164">
        <v>0</v>
      </c>
      <c r="U4164" s="5" t="str">
        <f t="shared" si="724"/>
        <v>NA</v>
      </c>
      <c r="V4164" s="15">
        <f t="shared" si="725"/>
        <v>0</v>
      </c>
      <c r="W4164" s="15">
        <f t="shared" si="726"/>
        <v>0</v>
      </c>
      <c r="X4164" s="5">
        <f t="shared" si="727"/>
        <v>0</v>
      </c>
      <c r="Y4164" s="5">
        <f t="shared" si="728"/>
        <v>16.964999966250002</v>
      </c>
      <c r="Z4164" s="5">
        <f t="shared" si="729"/>
        <v>-19.792499960625001</v>
      </c>
      <c r="AA4164" s="5">
        <f t="shared" si="730"/>
        <v>1.8849999962499986</v>
      </c>
      <c r="AB4164" s="5">
        <f t="shared" si="731"/>
        <v>0.94249999812500107</v>
      </c>
    </row>
    <row r="4165" spans="1:28" x14ac:dyDescent="0.55000000000000004">
      <c r="A4165" s="3" t="s">
        <v>72</v>
      </c>
      <c r="B4165" s="3" t="s">
        <v>1962</v>
      </c>
      <c r="C4165" t="s">
        <v>47</v>
      </c>
      <c r="D4165" s="3" t="s">
        <v>325</v>
      </c>
      <c r="E4165" s="3" t="s">
        <v>149</v>
      </c>
      <c r="F4165" s="3" t="s">
        <v>50</v>
      </c>
      <c r="G4165" s="5">
        <v>10</v>
      </c>
      <c r="H4165">
        <v>9</v>
      </c>
      <c r="I4165" s="5">
        <v>19.012499999999999</v>
      </c>
      <c r="J4165" s="5">
        <v>2.1124999999999998</v>
      </c>
      <c r="K4165">
        <v>69</v>
      </c>
      <c r="L4165" s="15">
        <v>0.13043478260869601</v>
      </c>
      <c r="M4165" s="13">
        <v>1.24347826086957</v>
      </c>
      <c r="N4165" s="15">
        <v>0</v>
      </c>
      <c r="O4165" s="5">
        <v>0</v>
      </c>
      <c r="P4165" s="5">
        <v>0</v>
      </c>
      <c r="Q4165" s="5">
        <f t="shared" si="721"/>
        <v>19.012499999999999</v>
      </c>
      <c r="R4165" s="5">
        <f t="shared" si="722"/>
        <v>-19.012499999999999</v>
      </c>
      <c r="S4165" s="15">
        <f t="shared" si="723"/>
        <v>-1</v>
      </c>
      <c r="T4165">
        <v>0</v>
      </c>
      <c r="U4165" s="5" t="str">
        <f t="shared" si="724"/>
        <v>NA</v>
      </c>
      <c r="V4165" s="15">
        <f t="shared" si="725"/>
        <v>0</v>
      </c>
      <c r="W4165" s="15">
        <f t="shared" si="726"/>
        <v>0</v>
      </c>
      <c r="X4165" s="5">
        <f t="shared" si="727"/>
        <v>0</v>
      </c>
      <c r="Y4165" s="5">
        <f t="shared" si="728"/>
        <v>17.111249999999998</v>
      </c>
      <c r="Z4165" s="5">
        <f t="shared" si="729"/>
        <v>-19.963125000000002</v>
      </c>
      <c r="AA4165" s="5">
        <f t="shared" si="730"/>
        <v>1.901250000000001</v>
      </c>
      <c r="AB4165" s="5">
        <f t="shared" si="731"/>
        <v>0.95062500000000227</v>
      </c>
    </row>
    <row r="4166" spans="1:28" x14ac:dyDescent="0.55000000000000004">
      <c r="A4166" s="3" t="s">
        <v>72</v>
      </c>
      <c r="B4166" s="3" t="s">
        <v>2580</v>
      </c>
      <c r="C4166" t="s">
        <v>47</v>
      </c>
      <c r="D4166" s="3" t="s">
        <v>325</v>
      </c>
      <c r="E4166" s="3" t="s">
        <v>5079</v>
      </c>
      <c r="F4166" s="3" t="s">
        <v>50</v>
      </c>
      <c r="G4166" s="5">
        <v>10</v>
      </c>
      <c r="H4166">
        <v>5</v>
      </c>
      <c r="I4166" s="5">
        <v>19.037500000000001</v>
      </c>
      <c r="J4166" s="5">
        <v>3.8075000000000001</v>
      </c>
      <c r="K4166">
        <v>117</v>
      </c>
      <c r="L4166" s="15">
        <v>4.2735042735042701E-2</v>
      </c>
      <c r="M4166" s="13">
        <v>1.8649572649572601</v>
      </c>
      <c r="N4166" s="15">
        <v>0</v>
      </c>
      <c r="O4166" s="5">
        <v>0</v>
      </c>
      <c r="P4166" s="5">
        <v>0</v>
      </c>
      <c r="Q4166" s="5">
        <f t="shared" si="721"/>
        <v>19.037500000000001</v>
      </c>
      <c r="R4166" s="5">
        <f t="shared" si="722"/>
        <v>-19.037500000000001</v>
      </c>
      <c r="S4166" s="15">
        <f t="shared" si="723"/>
        <v>-1</v>
      </c>
      <c r="T4166">
        <v>0</v>
      </c>
      <c r="U4166" s="5" t="str">
        <f t="shared" si="724"/>
        <v>NA</v>
      </c>
      <c r="V4166" s="15">
        <f t="shared" si="725"/>
        <v>0</v>
      </c>
      <c r="W4166" s="15">
        <f t="shared" si="726"/>
        <v>0</v>
      </c>
      <c r="X4166" s="5">
        <f t="shared" si="727"/>
        <v>0</v>
      </c>
      <c r="Y4166" s="5">
        <f t="shared" si="728"/>
        <v>17.133750000000003</v>
      </c>
      <c r="Z4166" s="5">
        <f t="shared" si="729"/>
        <v>-19.989375000000003</v>
      </c>
      <c r="AA4166" s="5">
        <f t="shared" si="730"/>
        <v>1.9037499999999987</v>
      </c>
      <c r="AB4166" s="5">
        <f t="shared" si="731"/>
        <v>0.95187500000000114</v>
      </c>
    </row>
    <row r="4167" spans="1:28" x14ac:dyDescent="0.55000000000000004">
      <c r="A4167" s="3" t="s">
        <v>72</v>
      </c>
      <c r="B4167" s="3" t="s">
        <v>1999</v>
      </c>
      <c r="C4167" t="s">
        <v>47</v>
      </c>
      <c r="D4167" s="3" t="s">
        <v>325</v>
      </c>
      <c r="E4167" s="3" t="s">
        <v>149</v>
      </c>
      <c r="F4167" s="3" t="s">
        <v>50</v>
      </c>
      <c r="G4167" s="5">
        <v>10</v>
      </c>
      <c r="H4167">
        <v>6</v>
      </c>
      <c r="I4167" s="5">
        <v>19.599999974999999</v>
      </c>
      <c r="J4167" s="5">
        <v>3.2666666625</v>
      </c>
      <c r="K4167">
        <v>317</v>
      </c>
      <c r="L4167" s="15">
        <v>1.8927444794952699E-2</v>
      </c>
      <c r="M4167" s="13">
        <v>1.83627760252366</v>
      </c>
      <c r="N4167" s="15">
        <v>0</v>
      </c>
      <c r="O4167" s="5">
        <v>0</v>
      </c>
      <c r="P4167" s="5">
        <v>0</v>
      </c>
      <c r="Q4167" s="5">
        <f t="shared" si="721"/>
        <v>19.599999974999999</v>
      </c>
      <c r="R4167" s="5">
        <f t="shared" si="722"/>
        <v>-19.599999974999999</v>
      </c>
      <c r="S4167" s="15">
        <f t="shared" si="723"/>
        <v>-1</v>
      </c>
      <c r="T4167">
        <v>0</v>
      </c>
      <c r="U4167" s="5" t="str">
        <f t="shared" si="724"/>
        <v>NA</v>
      </c>
      <c r="V4167" s="15">
        <f t="shared" si="725"/>
        <v>0</v>
      </c>
      <c r="W4167" s="15">
        <f t="shared" si="726"/>
        <v>0</v>
      </c>
      <c r="X4167" s="5">
        <f t="shared" si="727"/>
        <v>0</v>
      </c>
      <c r="Y4167" s="5">
        <f t="shared" si="728"/>
        <v>17.6399999775</v>
      </c>
      <c r="Z4167" s="5">
        <f t="shared" si="729"/>
        <v>-20.579999973749999</v>
      </c>
      <c r="AA4167" s="5">
        <f t="shared" si="730"/>
        <v>1.9599999974999989</v>
      </c>
      <c r="AB4167" s="5">
        <f t="shared" si="731"/>
        <v>0.97999999874999943</v>
      </c>
    </row>
    <row r="4168" spans="1:28" x14ac:dyDescent="0.55000000000000004">
      <c r="A4168" s="3" t="s">
        <v>72</v>
      </c>
      <c r="B4168" s="3" t="s">
        <v>789</v>
      </c>
      <c r="C4168" t="s">
        <v>47</v>
      </c>
      <c r="D4168" s="3" t="s">
        <v>144</v>
      </c>
      <c r="E4168" s="3" t="s">
        <v>309</v>
      </c>
      <c r="F4168" s="3" t="s">
        <v>77</v>
      </c>
      <c r="G4168" s="5">
        <v>10</v>
      </c>
      <c r="H4168">
        <v>8</v>
      </c>
      <c r="I4168" s="5">
        <v>20.412500000000001</v>
      </c>
      <c r="J4168" s="5">
        <v>2.5515625000000002</v>
      </c>
      <c r="K4168">
        <v>266</v>
      </c>
      <c r="L4168" s="15">
        <v>3.00751879699248E-2</v>
      </c>
      <c r="M4168" s="13">
        <v>1.11274436090226</v>
      </c>
      <c r="N4168" s="15">
        <v>0</v>
      </c>
      <c r="O4168" s="5">
        <v>0</v>
      </c>
      <c r="P4168" s="5">
        <v>0</v>
      </c>
      <c r="Q4168" s="5">
        <f t="shared" si="721"/>
        <v>20.412500000000001</v>
      </c>
      <c r="R4168" s="5">
        <f t="shared" si="722"/>
        <v>-20.412500000000001</v>
      </c>
      <c r="S4168" s="15">
        <f t="shared" si="723"/>
        <v>-1</v>
      </c>
      <c r="T4168">
        <v>0</v>
      </c>
      <c r="U4168" s="5" t="str">
        <f t="shared" si="724"/>
        <v>NA</v>
      </c>
      <c r="V4168" s="15">
        <f t="shared" si="725"/>
        <v>0</v>
      </c>
      <c r="W4168" s="15">
        <f t="shared" si="726"/>
        <v>0</v>
      </c>
      <c r="X4168" s="5">
        <f t="shared" si="727"/>
        <v>0</v>
      </c>
      <c r="Y4168" s="5">
        <f t="shared" si="728"/>
        <v>18.371250000000003</v>
      </c>
      <c r="Z4168" s="5">
        <f t="shared" si="729"/>
        <v>-21.433125000000004</v>
      </c>
      <c r="AA4168" s="5">
        <f t="shared" si="730"/>
        <v>2.041249999999998</v>
      </c>
      <c r="AB4168" s="5">
        <f t="shared" si="731"/>
        <v>1.0206250000000026</v>
      </c>
    </row>
    <row r="4169" spans="1:28" x14ac:dyDescent="0.55000000000000004">
      <c r="A4169" s="3" t="s">
        <v>72</v>
      </c>
      <c r="B4169" s="3" t="s">
        <v>322</v>
      </c>
      <c r="C4169" t="s">
        <v>47</v>
      </c>
      <c r="D4169" s="3" t="s">
        <v>144</v>
      </c>
      <c r="E4169" s="3" t="s">
        <v>309</v>
      </c>
      <c r="F4169" s="3" t="s">
        <v>77</v>
      </c>
      <c r="G4169" s="5">
        <v>10</v>
      </c>
      <c r="H4169">
        <v>11</v>
      </c>
      <c r="I4169" s="5">
        <v>21.987499875000001</v>
      </c>
      <c r="J4169" s="5">
        <v>1.998863625</v>
      </c>
      <c r="K4169">
        <v>77</v>
      </c>
      <c r="L4169" s="15">
        <v>0.14285714285714302</v>
      </c>
      <c r="M4169" s="13">
        <v>1.2077922077922101</v>
      </c>
      <c r="N4169" s="15">
        <v>0</v>
      </c>
      <c r="O4169" s="5">
        <v>0</v>
      </c>
      <c r="P4169" s="5">
        <v>0</v>
      </c>
      <c r="Q4169" s="5">
        <f t="shared" si="721"/>
        <v>21.987499875000001</v>
      </c>
      <c r="R4169" s="5">
        <f t="shared" si="722"/>
        <v>-21.987499875000001</v>
      </c>
      <c r="S4169" s="15">
        <f t="shared" si="723"/>
        <v>-1</v>
      </c>
      <c r="T4169">
        <v>0</v>
      </c>
      <c r="U4169" s="5" t="str">
        <f t="shared" si="724"/>
        <v>NA</v>
      </c>
      <c r="V4169" s="15">
        <f t="shared" si="725"/>
        <v>0</v>
      </c>
      <c r="W4169" s="15">
        <f t="shared" si="726"/>
        <v>0</v>
      </c>
      <c r="X4169" s="5">
        <f t="shared" si="727"/>
        <v>0</v>
      </c>
      <c r="Y4169" s="5">
        <f t="shared" si="728"/>
        <v>19.7887498875</v>
      </c>
      <c r="Z4169" s="5">
        <f t="shared" si="729"/>
        <v>-23.086874868750002</v>
      </c>
      <c r="AA4169" s="5">
        <f t="shared" si="730"/>
        <v>2.1987499875000012</v>
      </c>
      <c r="AB4169" s="5">
        <f t="shared" si="731"/>
        <v>1.0993749937500006</v>
      </c>
    </row>
    <row r="4170" spans="1:28" x14ac:dyDescent="0.55000000000000004">
      <c r="A4170" s="3" t="s">
        <v>72</v>
      </c>
      <c r="B4170" s="3" t="s">
        <v>2351</v>
      </c>
      <c r="C4170" t="s">
        <v>47</v>
      </c>
      <c r="D4170" s="3" t="s">
        <v>325</v>
      </c>
      <c r="E4170" s="3" t="s">
        <v>165</v>
      </c>
      <c r="F4170" s="3" t="s">
        <v>50</v>
      </c>
      <c r="G4170" s="5">
        <v>10</v>
      </c>
      <c r="H4170">
        <v>15</v>
      </c>
      <c r="I4170" s="5">
        <v>23.187499875</v>
      </c>
      <c r="J4170" s="5">
        <v>1.545833325</v>
      </c>
      <c r="K4170">
        <v>227</v>
      </c>
      <c r="L4170" s="15">
        <v>6.6079295154185008E-2</v>
      </c>
      <c r="M4170" s="13">
        <v>1.10616740088106</v>
      </c>
      <c r="N4170" s="15">
        <v>0</v>
      </c>
      <c r="O4170" s="5">
        <v>0</v>
      </c>
      <c r="P4170" s="5">
        <v>0</v>
      </c>
      <c r="Q4170" s="5">
        <f t="shared" si="721"/>
        <v>23.187499875</v>
      </c>
      <c r="R4170" s="5">
        <f t="shared" si="722"/>
        <v>-23.187499875</v>
      </c>
      <c r="S4170" s="15">
        <f t="shared" si="723"/>
        <v>-1</v>
      </c>
      <c r="T4170">
        <v>0</v>
      </c>
      <c r="U4170" s="5" t="str">
        <f t="shared" si="724"/>
        <v>NA</v>
      </c>
      <c r="V4170" s="15">
        <f t="shared" si="725"/>
        <v>0</v>
      </c>
      <c r="W4170" s="15">
        <f t="shared" si="726"/>
        <v>0</v>
      </c>
      <c r="X4170" s="5">
        <f t="shared" si="727"/>
        <v>0</v>
      </c>
      <c r="Y4170" s="5">
        <f t="shared" si="728"/>
        <v>20.868749887500002</v>
      </c>
      <c r="Z4170" s="5">
        <f t="shared" si="729"/>
        <v>-24.34687486875</v>
      </c>
      <c r="AA4170" s="5">
        <f t="shared" si="730"/>
        <v>2.3187499874999986</v>
      </c>
      <c r="AB4170" s="5">
        <f t="shared" si="731"/>
        <v>1.1593749937499993</v>
      </c>
    </row>
    <row r="4171" spans="1:28" x14ac:dyDescent="0.55000000000000004">
      <c r="A4171" s="3" t="s">
        <v>72</v>
      </c>
      <c r="B4171" s="3" t="s">
        <v>2989</v>
      </c>
      <c r="C4171" t="s">
        <v>47</v>
      </c>
      <c r="D4171" s="3" t="s">
        <v>173</v>
      </c>
      <c r="E4171" s="3" t="s">
        <v>4483</v>
      </c>
      <c r="F4171" s="3" t="s">
        <v>77</v>
      </c>
      <c r="G4171" s="5">
        <v>10</v>
      </c>
      <c r="H4171">
        <v>5</v>
      </c>
      <c r="I4171" s="5">
        <v>23.824999999999999</v>
      </c>
      <c r="J4171" s="5">
        <v>4.7649999999999997</v>
      </c>
      <c r="K4171">
        <v>350</v>
      </c>
      <c r="L4171" s="15">
        <v>1.4285714285714299E-2</v>
      </c>
      <c r="M4171" s="13">
        <v>1.44</v>
      </c>
      <c r="N4171" s="15">
        <v>0</v>
      </c>
      <c r="O4171" s="5">
        <v>0</v>
      </c>
      <c r="P4171" s="5">
        <v>0</v>
      </c>
      <c r="Q4171" s="5">
        <f t="shared" si="721"/>
        <v>23.824999999999999</v>
      </c>
      <c r="R4171" s="5">
        <f t="shared" si="722"/>
        <v>-23.824999999999999</v>
      </c>
      <c r="S4171" s="15">
        <f t="shared" si="723"/>
        <v>-1</v>
      </c>
      <c r="T4171">
        <v>0</v>
      </c>
      <c r="U4171" s="5" t="str">
        <f t="shared" si="724"/>
        <v>NA</v>
      </c>
      <c r="V4171" s="15">
        <f t="shared" si="725"/>
        <v>0</v>
      </c>
      <c r="W4171" s="15">
        <f t="shared" si="726"/>
        <v>0</v>
      </c>
      <c r="X4171" s="5">
        <f t="shared" si="727"/>
        <v>0</v>
      </c>
      <c r="Y4171" s="5">
        <f t="shared" si="728"/>
        <v>21.442499999999999</v>
      </c>
      <c r="Z4171" s="5">
        <f t="shared" si="729"/>
        <v>-25.016249999999999</v>
      </c>
      <c r="AA4171" s="5">
        <f t="shared" si="730"/>
        <v>2.3825000000000003</v>
      </c>
      <c r="AB4171" s="5">
        <f t="shared" si="731"/>
        <v>1.1912500000000001</v>
      </c>
    </row>
    <row r="4172" spans="1:28" x14ac:dyDescent="0.55000000000000004">
      <c r="A4172" s="3" t="s">
        <v>72</v>
      </c>
      <c r="B4172" s="3" t="s">
        <v>2559</v>
      </c>
      <c r="C4172" t="s">
        <v>47</v>
      </c>
      <c r="D4172" s="3" t="s">
        <v>325</v>
      </c>
      <c r="E4172" s="3" t="s">
        <v>165</v>
      </c>
      <c r="F4172" s="3" t="s">
        <v>50</v>
      </c>
      <c r="G4172" s="5">
        <v>10</v>
      </c>
      <c r="H4172">
        <v>16</v>
      </c>
      <c r="I4172" s="5">
        <v>24.225000000000001</v>
      </c>
      <c r="J4172" s="5">
        <v>1.5140625000000001</v>
      </c>
      <c r="K4172">
        <v>200</v>
      </c>
      <c r="L4172" s="15">
        <v>0.08</v>
      </c>
      <c r="M4172" s="13">
        <v>1.0489999999999999</v>
      </c>
      <c r="N4172" s="15">
        <v>0</v>
      </c>
      <c r="O4172" s="5">
        <v>0</v>
      </c>
      <c r="P4172" s="5">
        <v>0</v>
      </c>
      <c r="Q4172" s="5">
        <f t="shared" si="721"/>
        <v>24.225000000000001</v>
      </c>
      <c r="R4172" s="5">
        <f t="shared" si="722"/>
        <v>-24.225000000000001</v>
      </c>
      <c r="S4172" s="15">
        <f t="shared" si="723"/>
        <v>-1</v>
      </c>
      <c r="T4172">
        <v>0</v>
      </c>
      <c r="U4172" s="5" t="str">
        <f t="shared" si="724"/>
        <v>NA</v>
      </c>
      <c r="V4172" s="15">
        <f t="shared" si="725"/>
        <v>0</v>
      </c>
      <c r="W4172" s="15">
        <f t="shared" si="726"/>
        <v>0</v>
      </c>
      <c r="X4172" s="5">
        <f t="shared" si="727"/>
        <v>0</v>
      </c>
      <c r="Y4172" s="5">
        <f t="shared" si="728"/>
        <v>21.802500000000002</v>
      </c>
      <c r="Z4172" s="5">
        <f t="shared" si="729"/>
        <v>-25.436250000000001</v>
      </c>
      <c r="AA4172" s="5">
        <f t="shared" si="730"/>
        <v>2.4224999999999994</v>
      </c>
      <c r="AB4172" s="5">
        <f t="shared" si="731"/>
        <v>1.2112499999999997</v>
      </c>
    </row>
    <row r="4173" spans="1:28" x14ac:dyDescent="0.55000000000000004">
      <c r="A4173" s="3" t="s">
        <v>72</v>
      </c>
      <c r="B4173" s="3" t="s">
        <v>844</v>
      </c>
      <c r="C4173" t="s">
        <v>47</v>
      </c>
      <c r="D4173" s="3" t="s">
        <v>144</v>
      </c>
      <c r="E4173" s="3" t="s">
        <v>309</v>
      </c>
      <c r="F4173" s="3" t="s">
        <v>77</v>
      </c>
      <c r="G4173" s="5">
        <v>10</v>
      </c>
      <c r="H4173">
        <v>9</v>
      </c>
      <c r="I4173" s="5">
        <v>24.75</v>
      </c>
      <c r="J4173" s="5">
        <v>2.75</v>
      </c>
      <c r="K4173">
        <v>491</v>
      </c>
      <c r="L4173" s="15">
        <v>1.83299389002037E-2</v>
      </c>
      <c r="M4173" s="13">
        <v>1.0687372708757601</v>
      </c>
      <c r="N4173" s="15">
        <v>0</v>
      </c>
      <c r="O4173" s="5">
        <v>0</v>
      </c>
      <c r="P4173" s="5">
        <v>0</v>
      </c>
      <c r="Q4173" s="5">
        <f t="shared" si="721"/>
        <v>24.75</v>
      </c>
      <c r="R4173" s="5">
        <f t="shared" si="722"/>
        <v>-24.75</v>
      </c>
      <c r="S4173" s="15">
        <f t="shared" si="723"/>
        <v>-1</v>
      </c>
      <c r="T4173">
        <v>0</v>
      </c>
      <c r="U4173" s="5" t="str">
        <f t="shared" si="724"/>
        <v>NA</v>
      </c>
      <c r="V4173" s="15">
        <f t="shared" si="725"/>
        <v>0</v>
      </c>
      <c r="W4173" s="15">
        <f t="shared" si="726"/>
        <v>0</v>
      </c>
      <c r="X4173" s="5">
        <f t="shared" si="727"/>
        <v>0</v>
      </c>
      <c r="Y4173" s="5">
        <f t="shared" si="728"/>
        <v>22.275000000000002</v>
      </c>
      <c r="Z4173" s="5">
        <f t="shared" si="729"/>
        <v>-25.987500000000001</v>
      </c>
      <c r="AA4173" s="5">
        <f t="shared" si="730"/>
        <v>2.4749999999999979</v>
      </c>
      <c r="AB4173" s="5">
        <f t="shared" si="731"/>
        <v>1.2375000000000007</v>
      </c>
    </row>
    <row r="4174" spans="1:28" x14ac:dyDescent="0.55000000000000004">
      <c r="A4174" s="3" t="s">
        <v>72</v>
      </c>
      <c r="B4174" s="3" t="s">
        <v>2476</v>
      </c>
      <c r="C4174" t="s">
        <v>47</v>
      </c>
      <c r="D4174" s="3" t="s">
        <v>325</v>
      </c>
      <c r="E4174" s="3" t="s">
        <v>400</v>
      </c>
      <c r="F4174" s="3" t="s">
        <v>50</v>
      </c>
      <c r="G4174" s="5">
        <v>10</v>
      </c>
      <c r="H4174">
        <v>16</v>
      </c>
      <c r="I4174" s="5">
        <v>25.1</v>
      </c>
      <c r="J4174" s="5">
        <v>1.5687500000000001</v>
      </c>
      <c r="K4174">
        <v>82</v>
      </c>
      <c r="L4174" s="15">
        <v>0.19512195121951201</v>
      </c>
      <c r="M4174" s="13">
        <v>1.0243902439024399</v>
      </c>
      <c r="N4174" s="15">
        <v>0</v>
      </c>
      <c r="O4174" s="5">
        <v>0</v>
      </c>
      <c r="P4174" s="5">
        <v>0</v>
      </c>
      <c r="Q4174" s="5">
        <f t="shared" si="721"/>
        <v>25.1</v>
      </c>
      <c r="R4174" s="5">
        <f t="shared" si="722"/>
        <v>-25.1</v>
      </c>
      <c r="S4174" s="15">
        <f t="shared" si="723"/>
        <v>-1</v>
      </c>
      <c r="T4174">
        <v>0</v>
      </c>
      <c r="U4174" s="5" t="str">
        <f t="shared" si="724"/>
        <v>NA</v>
      </c>
      <c r="V4174" s="15">
        <f t="shared" si="725"/>
        <v>0</v>
      </c>
      <c r="W4174" s="15">
        <f t="shared" si="726"/>
        <v>0</v>
      </c>
      <c r="X4174" s="5">
        <f t="shared" si="727"/>
        <v>0</v>
      </c>
      <c r="Y4174" s="5">
        <f t="shared" si="728"/>
        <v>22.590000000000003</v>
      </c>
      <c r="Z4174" s="5">
        <f t="shared" si="729"/>
        <v>-26.355000000000004</v>
      </c>
      <c r="AA4174" s="5">
        <f t="shared" si="730"/>
        <v>2.509999999999998</v>
      </c>
      <c r="AB4174" s="5">
        <f t="shared" si="731"/>
        <v>1.2550000000000026</v>
      </c>
    </row>
    <row r="4175" spans="1:28" x14ac:dyDescent="0.55000000000000004">
      <c r="A4175" s="3" t="s">
        <v>72</v>
      </c>
      <c r="B4175" s="3" t="s">
        <v>746</v>
      </c>
      <c r="C4175" t="s">
        <v>47</v>
      </c>
      <c r="D4175" s="3" t="s">
        <v>325</v>
      </c>
      <c r="E4175" s="3" t="s">
        <v>165</v>
      </c>
      <c r="F4175" s="3" t="s">
        <v>50</v>
      </c>
      <c r="G4175" s="5">
        <v>10</v>
      </c>
      <c r="H4175">
        <v>16</v>
      </c>
      <c r="I4175" s="5">
        <v>26.824999999999999</v>
      </c>
      <c r="J4175" s="5">
        <v>1.6765625</v>
      </c>
      <c r="K4175">
        <v>246</v>
      </c>
      <c r="L4175" s="15">
        <v>6.50406504065041E-2</v>
      </c>
      <c r="M4175" s="13">
        <v>1.10890243902439</v>
      </c>
      <c r="N4175" s="15">
        <v>0</v>
      </c>
      <c r="O4175" s="5">
        <v>0</v>
      </c>
      <c r="P4175" s="5">
        <v>0</v>
      </c>
      <c r="Q4175" s="5">
        <f t="shared" si="721"/>
        <v>26.824999999999999</v>
      </c>
      <c r="R4175" s="5">
        <f t="shared" si="722"/>
        <v>-26.824999999999999</v>
      </c>
      <c r="S4175" s="15">
        <f t="shared" si="723"/>
        <v>-1</v>
      </c>
      <c r="T4175">
        <v>0</v>
      </c>
      <c r="U4175" s="5" t="str">
        <f t="shared" si="724"/>
        <v>NA</v>
      </c>
      <c r="V4175" s="15">
        <f t="shared" si="725"/>
        <v>0</v>
      </c>
      <c r="W4175" s="15">
        <f t="shared" si="726"/>
        <v>0</v>
      </c>
      <c r="X4175" s="5">
        <f t="shared" si="727"/>
        <v>0</v>
      </c>
      <c r="Y4175" s="5">
        <f t="shared" si="728"/>
        <v>24.142499999999998</v>
      </c>
      <c r="Z4175" s="5">
        <f t="shared" si="729"/>
        <v>-28.166250000000002</v>
      </c>
      <c r="AA4175" s="5">
        <f t="shared" si="730"/>
        <v>2.682500000000001</v>
      </c>
      <c r="AB4175" s="5">
        <f t="shared" si="731"/>
        <v>1.3412500000000023</v>
      </c>
    </row>
    <row r="4176" spans="1:28" x14ac:dyDescent="0.55000000000000004">
      <c r="A4176" s="3" t="s">
        <v>72</v>
      </c>
      <c r="B4176" s="3" t="s">
        <v>5050</v>
      </c>
      <c r="C4176" t="s">
        <v>47</v>
      </c>
      <c r="D4176" s="3" t="s">
        <v>325</v>
      </c>
      <c r="E4176" s="3" t="s">
        <v>736</v>
      </c>
      <c r="F4176" s="3" t="s">
        <v>50</v>
      </c>
      <c r="G4176" s="5">
        <v>10</v>
      </c>
      <c r="H4176">
        <v>7</v>
      </c>
      <c r="I4176" s="5">
        <v>27.737500000000001</v>
      </c>
      <c r="J4176" s="5">
        <v>3.9624999999999999</v>
      </c>
      <c r="K4176">
        <v>119</v>
      </c>
      <c r="L4176" s="15">
        <v>5.8823529411764698E-2</v>
      </c>
      <c r="M4176" s="13">
        <v>1.53361344537815</v>
      </c>
      <c r="N4176" s="15">
        <v>0</v>
      </c>
      <c r="O4176" s="5">
        <v>0</v>
      </c>
      <c r="P4176" s="5">
        <v>0</v>
      </c>
      <c r="Q4176" s="5">
        <f t="shared" si="721"/>
        <v>27.737500000000001</v>
      </c>
      <c r="R4176" s="5">
        <f t="shared" si="722"/>
        <v>-27.737500000000001</v>
      </c>
      <c r="S4176" s="15">
        <f t="shared" si="723"/>
        <v>-1</v>
      </c>
      <c r="T4176">
        <v>0</v>
      </c>
      <c r="U4176" s="5" t="str">
        <f t="shared" si="724"/>
        <v>NA</v>
      </c>
      <c r="V4176" s="15">
        <f t="shared" si="725"/>
        <v>0</v>
      </c>
      <c r="W4176" s="15">
        <f t="shared" si="726"/>
        <v>0</v>
      </c>
      <c r="X4176" s="5">
        <f t="shared" si="727"/>
        <v>0</v>
      </c>
      <c r="Y4176" s="5">
        <f t="shared" si="728"/>
        <v>24.963750000000001</v>
      </c>
      <c r="Z4176" s="5">
        <f t="shared" si="729"/>
        <v>-29.124375000000001</v>
      </c>
      <c r="AA4176" s="5">
        <f t="shared" si="730"/>
        <v>2.7737499999999997</v>
      </c>
      <c r="AB4176" s="5">
        <f t="shared" si="731"/>
        <v>1.3868749999999999</v>
      </c>
    </row>
    <row r="4177" spans="1:28" x14ac:dyDescent="0.55000000000000004">
      <c r="A4177" s="3" t="s">
        <v>72</v>
      </c>
      <c r="B4177" s="3" t="s">
        <v>319</v>
      </c>
      <c r="C4177" t="s">
        <v>47</v>
      </c>
      <c r="D4177" s="3" t="s">
        <v>325</v>
      </c>
      <c r="E4177" s="3" t="s">
        <v>736</v>
      </c>
      <c r="F4177" s="3" t="s">
        <v>50</v>
      </c>
      <c r="G4177" s="5">
        <v>10</v>
      </c>
      <c r="H4177">
        <v>11</v>
      </c>
      <c r="I4177" s="5">
        <v>28.762499975000004</v>
      </c>
      <c r="J4177" s="5">
        <v>2.6147727250000004</v>
      </c>
      <c r="K4177">
        <v>184</v>
      </c>
      <c r="L4177" s="15">
        <v>5.9782608695652203E-2</v>
      </c>
      <c r="M4177" s="13">
        <v>1.1097826086956499</v>
      </c>
      <c r="N4177" s="15">
        <v>0</v>
      </c>
      <c r="O4177" s="5">
        <v>0</v>
      </c>
      <c r="P4177" s="5">
        <v>0</v>
      </c>
      <c r="Q4177" s="5">
        <f t="shared" si="721"/>
        <v>28.762499975000004</v>
      </c>
      <c r="R4177" s="5">
        <f t="shared" si="722"/>
        <v>-28.762499975000004</v>
      </c>
      <c r="S4177" s="15">
        <f t="shared" si="723"/>
        <v>-1</v>
      </c>
      <c r="T4177">
        <v>0</v>
      </c>
      <c r="U4177" s="5" t="str">
        <f t="shared" si="724"/>
        <v>NA</v>
      </c>
      <c r="V4177" s="15">
        <f t="shared" si="725"/>
        <v>0</v>
      </c>
      <c r="W4177" s="15">
        <f t="shared" si="726"/>
        <v>0</v>
      </c>
      <c r="X4177" s="5">
        <f t="shared" si="727"/>
        <v>0</v>
      </c>
      <c r="Y4177" s="5">
        <f t="shared" si="728"/>
        <v>25.886249977500004</v>
      </c>
      <c r="Z4177" s="5">
        <f t="shared" si="729"/>
        <v>-30.200624973750006</v>
      </c>
      <c r="AA4177" s="5">
        <f t="shared" si="730"/>
        <v>2.8762499975000004</v>
      </c>
      <c r="AB4177" s="5">
        <f t="shared" si="731"/>
        <v>1.438124998750002</v>
      </c>
    </row>
    <row r="4178" spans="1:28" x14ac:dyDescent="0.55000000000000004">
      <c r="A4178" s="3" t="s">
        <v>72</v>
      </c>
      <c r="B4178" s="3" t="s">
        <v>2564</v>
      </c>
      <c r="C4178" t="s">
        <v>47</v>
      </c>
      <c r="D4178" s="3" t="s">
        <v>144</v>
      </c>
      <c r="E4178" s="3" t="s">
        <v>49</v>
      </c>
      <c r="F4178" s="3" t="s">
        <v>456</v>
      </c>
      <c r="G4178" s="5">
        <v>10</v>
      </c>
      <c r="H4178">
        <v>7</v>
      </c>
      <c r="I4178" s="5">
        <v>29.099999950000004</v>
      </c>
      <c r="J4178" s="5">
        <v>4.1571428500000005</v>
      </c>
      <c r="K4178">
        <v>80</v>
      </c>
      <c r="L4178" s="15">
        <v>8.7499999999999994E-2</v>
      </c>
      <c r="M4178" s="13">
        <v>1.4753750000000001</v>
      </c>
      <c r="N4178" s="15">
        <v>0</v>
      </c>
      <c r="O4178" s="5">
        <v>0</v>
      </c>
      <c r="P4178" s="5">
        <v>0</v>
      </c>
      <c r="Q4178" s="5">
        <f t="shared" si="721"/>
        <v>29.099999950000004</v>
      </c>
      <c r="R4178" s="5">
        <f t="shared" si="722"/>
        <v>-29.099999950000004</v>
      </c>
      <c r="S4178" s="15">
        <f t="shared" si="723"/>
        <v>-1</v>
      </c>
      <c r="T4178">
        <v>0</v>
      </c>
      <c r="U4178" s="5" t="str">
        <f t="shared" si="724"/>
        <v>NA</v>
      </c>
      <c r="V4178" s="15">
        <f t="shared" si="725"/>
        <v>0</v>
      </c>
      <c r="W4178" s="15">
        <f t="shared" si="726"/>
        <v>0</v>
      </c>
      <c r="X4178" s="5">
        <f t="shared" si="727"/>
        <v>0</v>
      </c>
      <c r="Y4178" s="5">
        <f t="shared" si="728"/>
        <v>26.189999955000005</v>
      </c>
      <c r="Z4178" s="5">
        <f t="shared" si="729"/>
        <v>-30.554999947500004</v>
      </c>
      <c r="AA4178" s="5">
        <f t="shared" si="730"/>
        <v>2.9099999949999997</v>
      </c>
      <c r="AB4178" s="5">
        <f t="shared" si="731"/>
        <v>1.4549999974999999</v>
      </c>
    </row>
    <row r="4179" spans="1:28" x14ac:dyDescent="0.55000000000000004">
      <c r="A4179" s="3" t="s">
        <v>72</v>
      </c>
      <c r="B4179" s="3" t="s">
        <v>4808</v>
      </c>
      <c r="C4179" t="s">
        <v>47</v>
      </c>
      <c r="D4179" s="3" t="s">
        <v>173</v>
      </c>
      <c r="E4179" s="3" t="s">
        <v>4483</v>
      </c>
      <c r="F4179" s="3" t="s">
        <v>77</v>
      </c>
      <c r="G4179" s="5">
        <v>10</v>
      </c>
      <c r="H4179">
        <v>5</v>
      </c>
      <c r="I4179" s="5">
        <v>31.037500000000001</v>
      </c>
      <c r="J4179" s="5">
        <v>6.2074999999999996</v>
      </c>
      <c r="K4179">
        <v>557</v>
      </c>
      <c r="L4179" s="15">
        <v>8.9766606822262104E-3</v>
      </c>
      <c r="M4179" s="13">
        <v>1.5373429084380601</v>
      </c>
      <c r="N4179" s="15">
        <v>0</v>
      </c>
      <c r="O4179" s="5">
        <v>0</v>
      </c>
      <c r="P4179" s="5">
        <v>0</v>
      </c>
      <c r="Q4179" s="5">
        <f t="shared" si="721"/>
        <v>31.037500000000001</v>
      </c>
      <c r="R4179" s="5">
        <f t="shared" si="722"/>
        <v>-31.037500000000001</v>
      </c>
      <c r="S4179" s="15">
        <f t="shared" si="723"/>
        <v>-1</v>
      </c>
      <c r="T4179">
        <v>0</v>
      </c>
      <c r="U4179" s="5" t="str">
        <f t="shared" si="724"/>
        <v>NA</v>
      </c>
      <c r="V4179" s="15">
        <f t="shared" si="725"/>
        <v>0</v>
      </c>
      <c r="W4179" s="15">
        <f t="shared" si="726"/>
        <v>0</v>
      </c>
      <c r="X4179" s="5">
        <f t="shared" si="727"/>
        <v>0</v>
      </c>
      <c r="Y4179" s="5">
        <f t="shared" si="728"/>
        <v>27.933750000000003</v>
      </c>
      <c r="Z4179" s="5">
        <f t="shared" si="729"/>
        <v>-32.589375000000004</v>
      </c>
      <c r="AA4179" s="5">
        <f t="shared" si="730"/>
        <v>3.103749999999998</v>
      </c>
      <c r="AB4179" s="5">
        <f t="shared" si="731"/>
        <v>1.5518750000000026</v>
      </c>
    </row>
    <row r="4180" spans="1:28" x14ac:dyDescent="0.55000000000000004">
      <c r="A4180" s="3" t="s">
        <v>72</v>
      </c>
      <c r="B4180" s="3" t="s">
        <v>964</v>
      </c>
      <c r="C4180" t="s">
        <v>47</v>
      </c>
      <c r="D4180" s="3" t="s">
        <v>325</v>
      </c>
      <c r="E4180" s="3" t="s">
        <v>165</v>
      </c>
      <c r="F4180" s="3" t="s">
        <v>50</v>
      </c>
      <c r="G4180" s="5">
        <v>10</v>
      </c>
      <c r="H4180">
        <v>18</v>
      </c>
      <c r="I4180" s="5">
        <v>33.412500000000001</v>
      </c>
      <c r="J4180" s="5">
        <v>1.85625</v>
      </c>
      <c r="K4180">
        <v>129</v>
      </c>
      <c r="L4180" s="15">
        <v>0.13953488372093001</v>
      </c>
      <c r="M4180" s="13">
        <v>1.0774418604651199</v>
      </c>
      <c r="N4180" s="15">
        <v>0</v>
      </c>
      <c r="O4180" s="5">
        <v>0</v>
      </c>
      <c r="P4180" s="5">
        <v>0</v>
      </c>
      <c r="Q4180" s="5">
        <f t="shared" si="721"/>
        <v>33.412500000000001</v>
      </c>
      <c r="R4180" s="5">
        <f t="shared" si="722"/>
        <v>-33.412500000000001</v>
      </c>
      <c r="S4180" s="15">
        <f t="shared" si="723"/>
        <v>-1</v>
      </c>
      <c r="T4180">
        <v>0</v>
      </c>
      <c r="U4180" s="5" t="str">
        <f t="shared" si="724"/>
        <v>NA</v>
      </c>
      <c r="V4180" s="15">
        <f t="shared" si="725"/>
        <v>0</v>
      </c>
      <c r="W4180" s="15">
        <f t="shared" si="726"/>
        <v>0</v>
      </c>
      <c r="X4180" s="5">
        <f t="shared" si="727"/>
        <v>0</v>
      </c>
      <c r="Y4180" s="5">
        <f t="shared" si="728"/>
        <v>30.071250000000003</v>
      </c>
      <c r="Z4180" s="5">
        <f t="shared" si="729"/>
        <v>-35.083125000000003</v>
      </c>
      <c r="AA4180" s="5">
        <f t="shared" si="730"/>
        <v>3.3412499999999987</v>
      </c>
      <c r="AB4180" s="5">
        <f t="shared" si="731"/>
        <v>1.6706250000000011</v>
      </c>
    </row>
    <row r="4181" spans="1:28" x14ac:dyDescent="0.55000000000000004">
      <c r="A4181" s="3" t="s">
        <v>72</v>
      </c>
      <c r="B4181" s="3" t="s">
        <v>1612</v>
      </c>
      <c r="C4181" t="s">
        <v>47</v>
      </c>
      <c r="D4181" s="3" t="s">
        <v>144</v>
      </c>
      <c r="E4181" s="3" t="s">
        <v>49</v>
      </c>
      <c r="F4181" s="3" t="s">
        <v>456</v>
      </c>
      <c r="G4181" s="5">
        <v>10</v>
      </c>
      <c r="H4181">
        <v>10</v>
      </c>
      <c r="I4181" s="5">
        <v>33.8125</v>
      </c>
      <c r="J4181" s="5">
        <v>3.3812500000000001</v>
      </c>
      <c r="K4181">
        <v>604</v>
      </c>
      <c r="L4181" s="15">
        <v>1.6556291390728499E-2</v>
      </c>
      <c r="M4181" s="13">
        <v>1.4049668874172201</v>
      </c>
      <c r="N4181" s="15">
        <v>0</v>
      </c>
      <c r="O4181" s="5">
        <v>0</v>
      </c>
      <c r="P4181" s="5">
        <v>0</v>
      </c>
      <c r="Q4181" s="5">
        <f t="shared" si="721"/>
        <v>33.8125</v>
      </c>
      <c r="R4181" s="5">
        <f t="shared" si="722"/>
        <v>-33.8125</v>
      </c>
      <c r="S4181" s="15">
        <f t="shared" si="723"/>
        <v>-1</v>
      </c>
      <c r="T4181">
        <v>0</v>
      </c>
      <c r="U4181" s="5" t="str">
        <f t="shared" si="724"/>
        <v>NA</v>
      </c>
      <c r="V4181" s="15">
        <f t="shared" si="725"/>
        <v>0</v>
      </c>
      <c r="W4181" s="15">
        <f t="shared" si="726"/>
        <v>0</v>
      </c>
      <c r="X4181" s="5">
        <f t="shared" si="727"/>
        <v>0</v>
      </c>
      <c r="Y4181" s="5">
        <f t="shared" si="728"/>
        <v>30.431250000000002</v>
      </c>
      <c r="Z4181" s="5">
        <f t="shared" si="729"/>
        <v>-35.503125000000004</v>
      </c>
      <c r="AA4181" s="5">
        <f t="shared" si="730"/>
        <v>3.3812499999999979</v>
      </c>
      <c r="AB4181" s="5">
        <f t="shared" si="731"/>
        <v>1.6906250000000043</v>
      </c>
    </row>
    <row r="4182" spans="1:28" x14ac:dyDescent="0.55000000000000004">
      <c r="A4182" s="3" t="s">
        <v>72</v>
      </c>
      <c r="B4182" s="3" t="s">
        <v>331</v>
      </c>
      <c r="C4182" t="s">
        <v>47</v>
      </c>
      <c r="D4182" s="3" t="s">
        <v>325</v>
      </c>
      <c r="E4182" s="3" t="s">
        <v>400</v>
      </c>
      <c r="F4182" s="3" t="s">
        <v>50</v>
      </c>
      <c r="G4182" s="5">
        <v>10</v>
      </c>
      <c r="H4182">
        <v>23</v>
      </c>
      <c r="I4182" s="5">
        <v>44.987499749999998</v>
      </c>
      <c r="J4182" s="5">
        <v>1.95597825</v>
      </c>
      <c r="K4182">
        <v>127</v>
      </c>
      <c r="L4182" s="15">
        <v>0.181102362204724</v>
      </c>
      <c r="M4182" s="13">
        <v>1.08425196850394</v>
      </c>
      <c r="N4182" s="15">
        <v>0</v>
      </c>
      <c r="O4182" s="5">
        <v>0</v>
      </c>
      <c r="P4182" s="5">
        <v>0</v>
      </c>
      <c r="Q4182" s="5">
        <f t="shared" si="721"/>
        <v>44.987499749999998</v>
      </c>
      <c r="R4182" s="5">
        <f t="shared" si="722"/>
        <v>-44.987499749999998</v>
      </c>
      <c r="S4182" s="15">
        <f t="shared" si="723"/>
        <v>-1</v>
      </c>
      <c r="T4182">
        <v>0</v>
      </c>
      <c r="U4182" s="5" t="str">
        <f t="shared" si="724"/>
        <v>NA</v>
      </c>
      <c r="V4182" s="15">
        <f t="shared" si="725"/>
        <v>0</v>
      </c>
      <c r="W4182" s="15">
        <f t="shared" si="726"/>
        <v>0</v>
      </c>
      <c r="X4182" s="5">
        <f t="shared" si="727"/>
        <v>0</v>
      </c>
      <c r="Y4182" s="5">
        <f t="shared" si="728"/>
        <v>40.488749775000002</v>
      </c>
      <c r="Z4182" s="5">
        <f t="shared" si="729"/>
        <v>-47.236874737500003</v>
      </c>
      <c r="AA4182" s="5">
        <f t="shared" si="730"/>
        <v>4.4987499749999955</v>
      </c>
      <c r="AB4182" s="5">
        <f t="shared" si="731"/>
        <v>2.2493749875000049</v>
      </c>
    </row>
    <row r="4183" spans="1:28" x14ac:dyDescent="0.55000000000000004">
      <c r="A4183" s="3" t="s">
        <v>72</v>
      </c>
      <c r="B4183" s="3" t="s">
        <v>735</v>
      </c>
      <c r="C4183" t="s">
        <v>47</v>
      </c>
      <c r="D4183" s="3" t="s">
        <v>325</v>
      </c>
      <c r="E4183" s="3" t="s">
        <v>736</v>
      </c>
      <c r="F4183" s="3" t="s">
        <v>50</v>
      </c>
      <c r="G4183" s="5">
        <v>10</v>
      </c>
      <c r="H4183">
        <v>16</v>
      </c>
      <c r="I4183" s="5">
        <v>46.362499999999997</v>
      </c>
      <c r="J4183" s="5">
        <v>2.8976562499999998</v>
      </c>
      <c r="K4183">
        <v>111</v>
      </c>
      <c r="L4183" s="15">
        <v>0.144144144144144</v>
      </c>
      <c r="M4183" s="13">
        <v>1.21531531531532</v>
      </c>
      <c r="N4183" s="15">
        <v>0</v>
      </c>
      <c r="O4183" s="5">
        <v>0</v>
      </c>
      <c r="P4183" s="5">
        <v>0</v>
      </c>
      <c r="Q4183" s="5">
        <f t="shared" si="721"/>
        <v>46.362499999999997</v>
      </c>
      <c r="R4183" s="5">
        <f t="shared" si="722"/>
        <v>-46.362499999999997</v>
      </c>
      <c r="S4183" s="15">
        <f t="shared" si="723"/>
        <v>-1</v>
      </c>
      <c r="T4183">
        <v>0</v>
      </c>
      <c r="U4183" s="5" t="str">
        <f t="shared" si="724"/>
        <v>NA</v>
      </c>
      <c r="V4183" s="15">
        <f t="shared" si="725"/>
        <v>0</v>
      </c>
      <c r="W4183" s="15">
        <f t="shared" si="726"/>
        <v>0</v>
      </c>
      <c r="X4183" s="5">
        <f t="shared" si="727"/>
        <v>0</v>
      </c>
      <c r="Y4183" s="5">
        <f t="shared" si="728"/>
        <v>41.72625</v>
      </c>
      <c r="Z4183" s="5">
        <f t="shared" si="729"/>
        <v>-48.680624999999999</v>
      </c>
      <c r="AA4183" s="5">
        <f t="shared" si="730"/>
        <v>4.6362499999999969</v>
      </c>
      <c r="AB4183" s="5">
        <f t="shared" si="731"/>
        <v>2.318125000000002</v>
      </c>
    </row>
    <row r="4184" spans="1:28" x14ac:dyDescent="0.55000000000000004">
      <c r="A4184" s="3" t="s">
        <v>72</v>
      </c>
      <c r="B4184" s="3" t="s">
        <v>2473</v>
      </c>
      <c r="C4184" t="s">
        <v>47</v>
      </c>
      <c r="D4184" s="3" t="s">
        <v>325</v>
      </c>
      <c r="E4184" s="3" t="s">
        <v>165</v>
      </c>
      <c r="F4184" s="3" t="s">
        <v>50</v>
      </c>
      <c r="G4184" s="5">
        <v>10</v>
      </c>
      <c r="H4184">
        <v>24</v>
      </c>
      <c r="I4184" s="5">
        <v>47.562499799999998</v>
      </c>
      <c r="J4184" s="5">
        <v>1.9817708249999999</v>
      </c>
      <c r="K4184">
        <v>442</v>
      </c>
      <c r="L4184" s="15">
        <v>5.4298642533936702E-2</v>
      </c>
      <c r="M4184" s="13">
        <v>1.0697285067873299</v>
      </c>
      <c r="N4184" s="15">
        <v>0</v>
      </c>
      <c r="O4184" s="5">
        <v>0</v>
      </c>
      <c r="P4184" s="5">
        <v>0</v>
      </c>
      <c r="Q4184" s="5">
        <f t="shared" si="721"/>
        <v>47.562499799999998</v>
      </c>
      <c r="R4184" s="5">
        <f t="shared" si="722"/>
        <v>-47.562499799999998</v>
      </c>
      <c r="S4184" s="15">
        <f t="shared" si="723"/>
        <v>-1</v>
      </c>
      <c r="T4184">
        <v>0</v>
      </c>
      <c r="U4184" s="5" t="str">
        <f t="shared" si="724"/>
        <v>NA</v>
      </c>
      <c r="V4184" s="15">
        <f t="shared" si="725"/>
        <v>0</v>
      </c>
      <c r="W4184" s="15">
        <f t="shared" si="726"/>
        <v>0</v>
      </c>
      <c r="X4184" s="5">
        <f t="shared" si="727"/>
        <v>0</v>
      </c>
      <c r="Y4184" s="5">
        <f t="shared" si="728"/>
        <v>42.806249819999998</v>
      </c>
      <c r="Z4184" s="5">
        <f t="shared" si="729"/>
        <v>-49.940624790000001</v>
      </c>
      <c r="AA4184" s="5">
        <f t="shared" si="730"/>
        <v>4.7562499799999998</v>
      </c>
      <c r="AB4184" s="5">
        <f t="shared" si="731"/>
        <v>2.3781249900000034</v>
      </c>
    </row>
    <row r="4185" spans="1:28" x14ac:dyDescent="0.55000000000000004">
      <c r="A4185" s="3" t="s">
        <v>72</v>
      </c>
      <c r="B4185" s="3" t="s">
        <v>2207</v>
      </c>
      <c r="C4185" t="s">
        <v>47</v>
      </c>
      <c r="D4185" s="3" t="s">
        <v>325</v>
      </c>
      <c r="E4185" s="3" t="s">
        <v>149</v>
      </c>
      <c r="F4185" s="3" t="s">
        <v>50</v>
      </c>
      <c r="G4185" s="5">
        <v>10</v>
      </c>
      <c r="H4185">
        <v>21</v>
      </c>
      <c r="I4185" s="5">
        <v>50.537499862499999</v>
      </c>
      <c r="J4185" s="5">
        <v>2.4065476124999998</v>
      </c>
      <c r="K4185">
        <v>214</v>
      </c>
      <c r="L4185" s="15">
        <v>9.813084112149531E-2</v>
      </c>
      <c r="M4185" s="13">
        <v>1.0789719626168199</v>
      </c>
      <c r="N4185" s="15">
        <v>0</v>
      </c>
      <c r="O4185" s="5">
        <v>0</v>
      </c>
      <c r="P4185" s="5">
        <v>0</v>
      </c>
      <c r="Q4185" s="5">
        <f t="shared" si="721"/>
        <v>50.537499862499999</v>
      </c>
      <c r="R4185" s="5">
        <f t="shared" si="722"/>
        <v>-50.537499862499999</v>
      </c>
      <c r="S4185" s="15">
        <f t="shared" si="723"/>
        <v>-1</v>
      </c>
      <c r="T4185">
        <v>0</v>
      </c>
      <c r="U4185" s="5" t="str">
        <f t="shared" si="724"/>
        <v>NA</v>
      </c>
      <c r="V4185" s="15">
        <f t="shared" si="725"/>
        <v>0</v>
      </c>
      <c r="W4185" s="15">
        <f t="shared" si="726"/>
        <v>0</v>
      </c>
      <c r="X4185" s="5">
        <f t="shared" si="727"/>
        <v>0</v>
      </c>
      <c r="Y4185" s="5">
        <f t="shared" si="728"/>
        <v>45.483749876250002</v>
      </c>
      <c r="Z4185" s="5">
        <f t="shared" si="729"/>
        <v>-53.064374855625005</v>
      </c>
      <c r="AA4185" s="5">
        <f t="shared" si="730"/>
        <v>5.0537499862499971</v>
      </c>
      <c r="AB4185" s="5">
        <f t="shared" si="731"/>
        <v>2.5268749931250056</v>
      </c>
    </row>
    <row r="4186" spans="1:28" x14ac:dyDescent="0.55000000000000004">
      <c r="A4186" s="3" t="s">
        <v>72</v>
      </c>
      <c r="B4186" s="3" t="s">
        <v>733</v>
      </c>
      <c r="C4186" t="s">
        <v>47</v>
      </c>
      <c r="D4186" s="3" t="s">
        <v>325</v>
      </c>
      <c r="E4186" s="3" t="s">
        <v>149</v>
      </c>
      <c r="F4186" s="3" t="s">
        <v>50</v>
      </c>
      <c r="G4186" s="5">
        <v>10</v>
      </c>
      <c r="H4186">
        <v>25</v>
      </c>
      <c r="I4186" s="5">
        <v>51.15</v>
      </c>
      <c r="J4186" s="5">
        <v>2.0460000000000003</v>
      </c>
      <c r="K4186">
        <v>156</v>
      </c>
      <c r="L4186" s="15">
        <v>0.16025641025641002</v>
      </c>
      <c r="M4186" s="13">
        <v>1.10128205128205</v>
      </c>
      <c r="N4186" s="15">
        <v>0</v>
      </c>
      <c r="O4186" s="5">
        <v>0</v>
      </c>
      <c r="P4186" s="5">
        <v>0</v>
      </c>
      <c r="Q4186" s="5">
        <f t="shared" si="721"/>
        <v>51.15</v>
      </c>
      <c r="R4186" s="5">
        <f t="shared" si="722"/>
        <v>-51.15</v>
      </c>
      <c r="S4186" s="15">
        <f t="shared" si="723"/>
        <v>-1</v>
      </c>
      <c r="T4186">
        <v>0</v>
      </c>
      <c r="U4186" s="5" t="str">
        <f t="shared" si="724"/>
        <v>NA</v>
      </c>
      <c r="V4186" s="15">
        <f t="shared" si="725"/>
        <v>0</v>
      </c>
      <c r="W4186" s="15">
        <f t="shared" si="726"/>
        <v>0</v>
      </c>
      <c r="X4186" s="5">
        <f t="shared" si="727"/>
        <v>0</v>
      </c>
      <c r="Y4186" s="5">
        <f t="shared" si="728"/>
        <v>46.034999999999997</v>
      </c>
      <c r="Z4186" s="5">
        <f t="shared" si="729"/>
        <v>-53.707500000000003</v>
      </c>
      <c r="AA4186" s="5">
        <f t="shared" si="730"/>
        <v>5.115000000000002</v>
      </c>
      <c r="AB4186" s="5">
        <f t="shared" si="731"/>
        <v>2.5575000000000045</v>
      </c>
    </row>
    <row r="4187" spans="1:28" x14ac:dyDescent="0.55000000000000004">
      <c r="A4187" s="3" t="s">
        <v>72</v>
      </c>
      <c r="B4187" s="3" t="s">
        <v>842</v>
      </c>
      <c r="C4187" t="s">
        <v>47</v>
      </c>
      <c r="D4187" s="3" t="s">
        <v>144</v>
      </c>
      <c r="E4187" s="3" t="s">
        <v>49</v>
      </c>
      <c r="F4187" s="3" t="s">
        <v>456</v>
      </c>
      <c r="G4187" s="5">
        <v>10</v>
      </c>
      <c r="H4187">
        <v>33</v>
      </c>
      <c r="I4187" s="5">
        <v>52.374999600000002</v>
      </c>
      <c r="J4187" s="5">
        <v>1.5871212000000001</v>
      </c>
      <c r="K4187">
        <v>2411</v>
      </c>
      <c r="L4187" s="15">
        <v>1.3687266694317699E-2</v>
      </c>
      <c r="M4187" s="13">
        <v>1.1650145167980099</v>
      </c>
      <c r="N4187" s="15">
        <v>0</v>
      </c>
      <c r="O4187" s="5">
        <v>0</v>
      </c>
      <c r="P4187" s="5">
        <v>0</v>
      </c>
      <c r="Q4187" s="5">
        <f t="shared" si="721"/>
        <v>52.374999600000002</v>
      </c>
      <c r="R4187" s="5">
        <f t="shared" si="722"/>
        <v>-52.374999600000002</v>
      </c>
      <c r="S4187" s="15">
        <f t="shared" si="723"/>
        <v>-1</v>
      </c>
      <c r="T4187">
        <v>0</v>
      </c>
      <c r="U4187" s="5" t="str">
        <f t="shared" si="724"/>
        <v>NA</v>
      </c>
      <c r="V4187" s="15">
        <f t="shared" si="725"/>
        <v>0</v>
      </c>
      <c r="W4187" s="15">
        <f t="shared" si="726"/>
        <v>0</v>
      </c>
      <c r="X4187" s="5">
        <f t="shared" si="727"/>
        <v>0</v>
      </c>
      <c r="Y4187" s="5">
        <f t="shared" si="728"/>
        <v>47.137499640000001</v>
      </c>
      <c r="Z4187" s="5">
        <f t="shared" si="729"/>
        <v>-54.993749580000006</v>
      </c>
      <c r="AA4187" s="5">
        <f t="shared" si="730"/>
        <v>5.237499960000001</v>
      </c>
      <c r="AB4187" s="5">
        <f t="shared" si="731"/>
        <v>2.618749980000004</v>
      </c>
    </row>
    <row r="4188" spans="1:28" x14ac:dyDescent="0.55000000000000004">
      <c r="A4188" s="3" t="s">
        <v>72</v>
      </c>
      <c r="B4188" s="3" t="s">
        <v>506</v>
      </c>
      <c r="C4188" t="s">
        <v>47</v>
      </c>
      <c r="D4188" s="3" t="s">
        <v>144</v>
      </c>
      <c r="E4188" s="3" t="s">
        <v>309</v>
      </c>
      <c r="F4188" s="3" t="s">
        <v>77</v>
      </c>
      <c r="G4188" s="5">
        <v>10</v>
      </c>
      <c r="H4188">
        <v>20</v>
      </c>
      <c r="I4188" s="5">
        <v>52.487499999999997</v>
      </c>
      <c r="J4188" s="5">
        <v>2.6243750000000001</v>
      </c>
      <c r="K4188">
        <v>160</v>
      </c>
      <c r="L4188" s="15">
        <v>0.125</v>
      </c>
      <c r="M4188" s="13">
        <v>1.3038125</v>
      </c>
      <c r="N4188" s="15">
        <v>0</v>
      </c>
      <c r="O4188" s="5">
        <v>0</v>
      </c>
      <c r="P4188" s="5">
        <v>0</v>
      </c>
      <c r="Q4188" s="5">
        <f t="shared" si="721"/>
        <v>52.487499999999997</v>
      </c>
      <c r="R4188" s="5">
        <f t="shared" si="722"/>
        <v>-52.487499999999997</v>
      </c>
      <c r="S4188" s="15">
        <f t="shared" si="723"/>
        <v>-1</v>
      </c>
      <c r="T4188">
        <v>0</v>
      </c>
      <c r="U4188" s="5" t="str">
        <f t="shared" si="724"/>
        <v>NA</v>
      </c>
      <c r="V4188" s="15">
        <f t="shared" si="725"/>
        <v>0</v>
      </c>
      <c r="W4188" s="15">
        <f t="shared" si="726"/>
        <v>0</v>
      </c>
      <c r="X4188" s="5">
        <f t="shared" si="727"/>
        <v>0</v>
      </c>
      <c r="Y4188" s="5">
        <f t="shared" si="728"/>
        <v>47.238749999999996</v>
      </c>
      <c r="Z4188" s="5">
        <f t="shared" si="729"/>
        <v>-55.111874999999998</v>
      </c>
      <c r="AA4188" s="5">
        <f t="shared" si="730"/>
        <v>5.2487500000000011</v>
      </c>
      <c r="AB4188" s="5">
        <f t="shared" si="731"/>
        <v>2.6243750000000006</v>
      </c>
    </row>
    <row r="4189" spans="1:28" x14ac:dyDescent="0.55000000000000004">
      <c r="A4189" s="3" t="s">
        <v>72</v>
      </c>
      <c r="B4189" s="3" t="s">
        <v>4112</v>
      </c>
      <c r="C4189" t="s">
        <v>47</v>
      </c>
      <c r="D4189" s="3" t="s">
        <v>173</v>
      </c>
      <c r="E4189" s="3" t="s">
        <v>4483</v>
      </c>
      <c r="F4189" s="3" t="s">
        <v>77</v>
      </c>
      <c r="G4189" s="5">
        <v>10</v>
      </c>
      <c r="H4189">
        <v>9</v>
      </c>
      <c r="I4189" s="5">
        <v>52.524999899999997</v>
      </c>
      <c r="J4189" s="5">
        <v>5.8361111000000001</v>
      </c>
      <c r="K4189">
        <v>225</v>
      </c>
      <c r="L4189" s="15">
        <v>0.04</v>
      </c>
      <c r="M4189" s="13">
        <v>1.27955555555556</v>
      </c>
      <c r="N4189" s="15">
        <v>0</v>
      </c>
      <c r="O4189" s="5">
        <v>0</v>
      </c>
      <c r="P4189" s="5">
        <v>0</v>
      </c>
      <c r="Q4189" s="5">
        <f t="shared" si="721"/>
        <v>52.524999899999997</v>
      </c>
      <c r="R4189" s="5">
        <f t="shared" si="722"/>
        <v>-52.524999899999997</v>
      </c>
      <c r="S4189" s="15">
        <f t="shared" si="723"/>
        <v>-1</v>
      </c>
      <c r="T4189">
        <v>0</v>
      </c>
      <c r="U4189" s="5" t="str">
        <f t="shared" si="724"/>
        <v>NA</v>
      </c>
      <c r="V4189" s="15">
        <f t="shared" si="725"/>
        <v>0</v>
      </c>
      <c r="W4189" s="15">
        <f t="shared" si="726"/>
        <v>0</v>
      </c>
      <c r="X4189" s="5">
        <f t="shared" si="727"/>
        <v>0</v>
      </c>
      <c r="Y4189" s="5">
        <f t="shared" si="728"/>
        <v>47.272499910000001</v>
      </c>
      <c r="Z4189" s="5">
        <f t="shared" si="729"/>
        <v>-55.151249894999999</v>
      </c>
      <c r="AA4189" s="5">
        <f t="shared" si="730"/>
        <v>5.2524999899999969</v>
      </c>
      <c r="AB4189" s="5">
        <f t="shared" si="731"/>
        <v>2.626249995000002</v>
      </c>
    </row>
    <row r="4190" spans="1:28" x14ac:dyDescent="0.55000000000000004">
      <c r="A4190" s="3" t="s">
        <v>72</v>
      </c>
      <c r="B4190" s="3" t="s">
        <v>742</v>
      </c>
      <c r="C4190" t="s">
        <v>47</v>
      </c>
      <c r="D4190" s="3" t="s">
        <v>325</v>
      </c>
      <c r="E4190" s="3" t="s">
        <v>736</v>
      </c>
      <c r="F4190" s="3" t="s">
        <v>50</v>
      </c>
      <c r="G4190" s="5">
        <v>10</v>
      </c>
      <c r="H4190">
        <v>18</v>
      </c>
      <c r="I4190" s="5">
        <v>52.712499825000002</v>
      </c>
      <c r="J4190" s="5">
        <v>2.9284722125</v>
      </c>
      <c r="K4190">
        <v>141</v>
      </c>
      <c r="L4190" s="15">
        <v>0.12765957446808499</v>
      </c>
      <c r="M4190" s="13">
        <v>1.28439716312057</v>
      </c>
      <c r="N4190" s="15">
        <v>0</v>
      </c>
      <c r="O4190" s="5">
        <v>0</v>
      </c>
      <c r="P4190" s="5">
        <v>0</v>
      </c>
      <c r="Q4190" s="5">
        <f t="shared" si="721"/>
        <v>52.712499825000002</v>
      </c>
      <c r="R4190" s="5">
        <f t="shared" si="722"/>
        <v>-52.712499825000002</v>
      </c>
      <c r="S4190" s="15">
        <f t="shared" si="723"/>
        <v>-1</v>
      </c>
      <c r="T4190">
        <v>0</v>
      </c>
      <c r="U4190" s="5" t="str">
        <f t="shared" si="724"/>
        <v>NA</v>
      </c>
      <c r="V4190" s="15">
        <f t="shared" si="725"/>
        <v>0</v>
      </c>
      <c r="W4190" s="15">
        <f t="shared" si="726"/>
        <v>0</v>
      </c>
      <c r="X4190" s="5">
        <f t="shared" si="727"/>
        <v>0</v>
      </c>
      <c r="Y4190" s="5">
        <f t="shared" si="728"/>
        <v>47.4412498425</v>
      </c>
      <c r="Z4190" s="5">
        <f t="shared" si="729"/>
        <v>-55.348124816250007</v>
      </c>
      <c r="AA4190" s="5">
        <f t="shared" si="730"/>
        <v>5.2712499825000023</v>
      </c>
      <c r="AB4190" s="5">
        <f t="shared" si="731"/>
        <v>2.6356249912500047</v>
      </c>
    </row>
    <row r="4191" spans="1:28" x14ac:dyDescent="0.55000000000000004">
      <c r="A4191" s="3" t="s">
        <v>72</v>
      </c>
      <c r="B4191" s="3" t="s">
        <v>2370</v>
      </c>
      <c r="C4191" t="s">
        <v>47</v>
      </c>
      <c r="D4191" s="3" t="s">
        <v>325</v>
      </c>
      <c r="E4191" s="3" t="s">
        <v>149</v>
      </c>
      <c r="F4191" s="3" t="s">
        <v>50</v>
      </c>
      <c r="G4191" s="5">
        <v>10</v>
      </c>
      <c r="H4191">
        <v>25</v>
      </c>
      <c r="I4191" s="5">
        <v>55.087499999999999</v>
      </c>
      <c r="J4191" s="5">
        <v>2.2035</v>
      </c>
      <c r="K4191">
        <v>396</v>
      </c>
      <c r="L4191" s="15">
        <v>6.3131313131313094E-2</v>
      </c>
      <c r="M4191" s="13">
        <v>1.0886363636363601</v>
      </c>
      <c r="N4191" s="15">
        <v>0</v>
      </c>
      <c r="O4191" s="5">
        <v>0</v>
      </c>
      <c r="P4191" s="5">
        <v>0</v>
      </c>
      <c r="Q4191" s="5">
        <f t="shared" si="721"/>
        <v>55.087499999999999</v>
      </c>
      <c r="R4191" s="5">
        <f t="shared" si="722"/>
        <v>-55.087499999999999</v>
      </c>
      <c r="S4191" s="15">
        <f t="shared" si="723"/>
        <v>-1</v>
      </c>
      <c r="T4191">
        <v>0</v>
      </c>
      <c r="U4191" s="5" t="str">
        <f t="shared" si="724"/>
        <v>NA</v>
      </c>
      <c r="V4191" s="15">
        <f t="shared" si="725"/>
        <v>0</v>
      </c>
      <c r="W4191" s="15">
        <f t="shared" si="726"/>
        <v>0</v>
      </c>
      <c r="X4191" s="5">
        <f t="shared" si="727"/>
        <v>0</v>
      </c>
      <c r="Y4191" s="5">
        <f t="shared" si="728"/>
        <v>49.578749999999999</v>
      </c>
      <c r="Z4191" s="5">
        <f t="shared" si="729"/>
        <v>-57.841875000000002</v>
      </c>
      <c r="AA4191" s="5">
        <f t="shared" si="730"/>
        <v>5.5087499999999991</v>
      </c>
      <c r="AB4191" s="5">
        <f t="shared" si="731"/>
        <v>2.7543750000000031</v>
      </c>
    </row>
    <row r="4192" spans="1:28" x14ac:dyDescent="0.55000000000000004">
      <c r="A4192" s="3" t="s">
        <v>72</v>
      </c>
      <c r="B4192" s="3" t="s">
        <v>744</v>
      </c>
      <c r="C4192" t="s">
        <v>47</v>
      </c>
      <c r="D4192" s="3" t="s">
        <v>144</v>
      </c>
      <c r="E4192" s="3" t="s">
        <v>309</v>
      </c>
      <c r="F4192" s="3" t="s">
        <v>77</v>
      </c>
      <c r="G4192" s="5">
        <v>10</v>
      </c>
      <c r="H4192">
        <v>21</v>
      </c>
      <c r="I4192" s="5">
        <v>60.987499912500006</v>
      </c>
      <c r="J4192" s="5">
        <v>2.9041666625000002</v>
      </c>
      <c r="K4192">
        <v>1102</v>
      </c>
      <c r="L4192" s="15">
        <v>1.90562613430127E-2</v>
      </c>
      <c r="M4192" s="13">
        <v>1.1174773139745899</v>
      </c>
      <c r="N4192" s="15">
        <v>0</v>
      </c>
      <c r="O4192" s="5">
        <v>0</v>
      </c>
      <c r="P4192" s="5">
        <v>0</v>
      </c>
      <c r="Q4192" s="5">
        <f t="shared" si="721"/>
        <v>60.987499912500006</v>
      </c>
      <c r="R4192" s="5">
        <f t="shared" si="722"/>
        <v>-60.987499912500006</v>
      </c>
      <c r="S4192" s="15">
        <f t="shared" si="723"/>
        <v>-1</v>
      </c>
      <c r="T4192">
        <v>0</v>
      </c>
      <c r="U4192" s="5" t="str">
        <f t="shared" si="724"/>
        <v>NA</v>
      </c>
      <c r="V4192" s="15">
        <f t="shared" si="725"/>
        <v>0</v>
      </c>
      <c r="W4192" s="15">
        <f t="shared" si="726"/>
        <v>0</v>
      </c>
      <c r="X4192" s="5">
        <f t="shared" si="727"/>
        <v>0</v>
      </c>
      <c r="Y4192" s="5">
        <f t="shared" si="728"/>
        <v>54.888749921250003</v>
      </c>
      <c r="Z4192" s="5">
        <f t="shared" si="729"/>
        <v>-64.036874908125014</v>
      </c>
      <c r="AA4192" s="5">
        <f t="shared" si="730"/>
        <v>6.0987499912500027</v>
      </c>
      <c r="AB4192" s="5">
        <f t="shared" si="731"/>
        <v>3.0493749956250085</v>
      </c>
    </row>
    <row r="4193" spans="1:28" x14ac:dyDescent="0.55000000000000004">
      <c r="A4193" s="3" t="s">
        <v>72</v>
      </c>
      <c r="B4193" s="3" t="s">
        <v>936</v>
      </c>
      <c r="C4193" t="s">
        <v>47</v>
      </c>
      <c r="D4193" s="3" t="s">
        <v>325</v>
      </c>
      <c r="E4193" s="3" t="s">
        <v>165</v>
      </c>
      <c r="F4193" s="3" t="s">
        <v>50</v>
      </c>
      <c r="G4193" s="5">
        <v>10</v>
      </c>
      <c r="H4193">
        <v>41</v>
      </c>
      <c r="I4193" s="5">
        <v>61.212499799999996</v>
      </c>
      <c r="J4193" s="5">
        <v>1.4929877999999999</v>
      </c>
      <c r="K4193">
        <v>195</v>
      </c>
      <c r="L4193" s="15">
        <v>0.21025641025641001</v>
      </c>
      <c r="M4193" s="13">
        <v>1.02564102564103</v>
      </c>
      <c r="N4193" s="15">
        <v>0</v>
      </c>
      <c r="O4193" s="5">
        <v>0</v>
      </c>
      <c r="P4193" s="5">
        <v>0</v>
      </c>
      <c r="Q4193" s="5">
        <f t="shared" si="721"/>
        <v>61.212499799999996</v>
      </c>
      <c r="R4193" s="5">
        <f t="shared" si="722"/>
        <v>-61.212499799999996</v>
      </c>
      <c r="S4193" s="15">
        <f t="shared" si="723"/>
        <v>-1</v>
      </c>
      <c r="T4193">
        <v>0</v>
      </c>
      <c r="U4193" s="5" t="str">
        <f t="shared" si="724"/>
        <v>NA</v>
      </c>
      <c r="V4193" s="15">
        <f t="shared" si="725"/>
        <v>0</v>
      </c>
      <c r="W4193" s="15">
        <f t="shared" si="726"/>
        <v>0</v>
      </c>
      <c r="X4193" s="5">
        <f t="shared" si="727"/>
        <v>0</v>
      </c>
      <c r="Y4193" s="5">
        <f t="shared" si="728"/>
        <v>55.091249819999994</v>
      </c>
      <c r="Z4193" s="5">
        <f t="shared" si="729"/>
        <v>-64.273124789999997</v>
      </c>
      <c r="AA4193" s="5">
        <f t="shared" si="730"/>
        <v>6.1212499800000018</v>
      </c>
      <c r="AB4193" s="5">
        <f t="shared" si="731"/>
        <v>3.0606249900000009</v>
      </c>
    </row>
    <row r="4194" spans="1:28" x14ac:dyDescent="0.55000000000000004">
      <c r="A4194" s="3" t="s">
        <v>72</v>
      </c>
      <c r="B4194" s="3" t="s">
        <v>369</v>
      </c>
      <c r="C4194" t="s">
        <v>47</v>
      </c>
      <c r="D4194" s="3" t="s">
        <v>144</v>
      </c>
      <c r="E4194" s="3" t="s">
        <v>309</v>
      </c>
      <c r="F4194" s="3" t="s">
        <v>77</v>
      </c>
      <c r="G4194" s="5">
        <v>10</v>
      </c>
      <c r="H4194">
        <v>13</v>
      </c>
      <c r="I4194" s="5">
        <v>61.962499949999994</v>
      </c>
      <c r="J4194" s="5">
        <v>4.7663461499999995</v>
      </c>
      <c r="K4194">
        <v>139</v>
      </c>
      <c r="L4194" s="15">
        <v>9.3525179856115095E-2</v>
      </c>
      <c r="M4194" s="13">
        <v>1.7240287769784199</v>
      </c>
      <c r="N4194" s="15">
        <v>0</v>
      </c>
      <c r="O4194" s="5">
        <v>0</v>
      </c>
      <c r="P4194" s="5">
        <v>0</v>
      </c>
      <c r="Q4194" s="5">
        <f t="shared" si="721"/>
        <v>61.962499949999994</v>
      </c>
      <c r="R4194" s="5">
        <f t="shared" si="722"/>
        <v>-61.962499949999994</v>
      </c>
      <c r="S4194" s="15">
        <f t="shared" si="723"/>
        <v>-1</v>
      </c>
      <c r="T4194">
        <v>0</v>
      </c>
      <c r="U4194" s="5" t="str">
        <f t="shared" si="724"/>
        <v>NA</v>
      </c>
      <c r="V4194" s="15">
        <f t="shared" si="725"/>
        <v>0</v>
      </c>
      <c r="W4194" s="15">
        <f t="shared" si="726"/>
        <v>0</v>
      </c>
      <c r="X4194" s="5">
        <f t="shared" si="727"/>
        <v>0</v>
      </c>
      <c r="Y4194" s="5">
        <f t="shared" si="728"/>
        <v>55.766249954999999</v>
      </c>
      <c r="Z4194" s="5">
        <f t="shared" si="729"/>
        <v>-65.060624947500003</v>
      </c>
      <c r="AA4194" s="5">
        <f t="shared" si="730"/>
        <v>6.1962499949999952</v>
      </c>
      <c r="AB4194" s="5">
        <f t="shared" si="731"/>
        <v>3.0981249975000082</v>
      </c>
    </row>
    <row r="4195" spans="1:28" x14ac:dyDescent="0.55000000000000004">
      <c r="A4195" s="3" t="s">
        <v>72</v>
      </c>
      <c r="B4195" s="3" t="s">
        <v>4347</v>
      </c>
      <c r="C4195" t="s">
        <v>47</v>
      </c>
      <c r="D4195" s="3" t="s">
        <v>173</v>
      </c>
      <c r="E4195" s="3" t="s">
        <v>4483</v>
      </c>
      <c r="F4195" s="3" t="s">
        <v>77</v>
      </c>
      <c r="G4195" s="5">
        <v>10</v>
      </c>
      <c r="H4195">
        <v>11</v>
      </c>
      <c r="I4195" s="5">
        <v>62.837499999999999</v>
      </c>
      <c r="J4195" s="5">
        <v>5.7125000000000004</v>
      </c>
      <c r="K4195">
        <v>403</v>
      </c>
      <c r="L4195" s="15">
        <v>2.7295285359801504E-2</v>
      </c>
      <c r="M4195" s="13">
        <v>1.3488833746898301</v>
      </c>
      <c r="N4195" s="15">
        <v>0</v>
      </c>
      <c r="O4195" s="5">
        <v>0</v>
      </c>
      <c r="P4195" s="5">
        <v>0</v>
      </c>
      <c r="Q4195" s="5">
        <f t="shared" si="721"/>
        <v>62.837499999999999</v>
      </c>
      <c r="R4195" s="5">
        <f t="shared" si="722"/>
        <v>-62.837499999999999</v>
      </c>
      <c r="S4195" s="15">
        <f t="shared" si="723"/>
        <v>-1</v>
      </c>
      <c r="T4195">
        <v>0</v>
      </c>
      <c r="U4195" s="5" t="str">
        <f t="shared" si="724"/>
        <v>NA</v>
      </c>
      <c r="V4195" s="15">
        <f t="shared" si="725"/>
        <v>0</v>
      </c>
      <c r="W4195" s="15">
        <f t="shared" si="726"/>
        <v>0</v>
      </c>
      <c r="X4195" s="5">
        <f t="shared" si="727"/>
        <v>0</v>
      </c>
      <c r="Y4195" s="5">
        <f t="shared" si="728"/>
        <v>56.553750000000001</v>
      </c>
      <c r="Z4195" s="5">
        <f t="shared" si="729"/>
        <v>-65.979375000000005</v>
      </c>
      <c r="AA4195" s="5">
        <f t="shared" si="730"/>
        <v>6.2837499999999977</v>
      </c>
      <c r="AB4195" s="5">
        <f t="shared" si="731"/>
        <v>3.141875000000006</v>
      </c>
    </row>
    <row r="4196" spans="1:28" x14ac:dyDescent="0.55000000000000004">
      <c r="A4196" s="3" t="s">
        <v>72</v>
      </c>
      <c r="B4196" s="3" t="s">
        <v>875</v>
      </c>
      <c r="C4196" t="s">
        <v>47</v>
      </c>
      <c r="D4196" s="3" t="s">
        <v>144</v>
      </c>
      <c r="E4196" s="3" t="s">
        <v>309</v>
      </c>
      <c r="F4196" s="3" t="s">
        <v>77</v>
      </c>
      <c r="G4196" s="5">
        <v>10</v>
      </c>
      <c r="H4196">
        <v>26</v>
      </c>
      <c r="I4196" s="5">
        <v>62.949999774999995</v>
      </c>
      <c r="J4196" s="5">
        <v>2.4211538374999999</v>
      </c>
      <c r="K4196">
        <v>2004</v>
      </c>
      <c r="L4196" s="15">
        <v>1.29740518962076E-2</v>
      </c>
      <c r="M4196" s="13">
        <v>1.30233532934132</v>
      </c>
      <c r="N4196" s="15">
        <v>0</v>
      </c>
      <c r="O4196" s="5">
        <v>0</v>
      </c>
      <c r="P4196" s="5">
        <v>0</v>
      </c>
      <c r="Q4196" s="5">
        <f t="shared" si="721"/>
        <v>62.949999774999995</v>
      </c>
      <c r="R4196" s="5">
        <f t="shared" si="722"/>
        <v>-62.949999774999995</v>
      </c>
      <c r="S4196" s="15">
        <f t="shared" si="723"/>
        <v>-1</v>
      </c>
      <c r="T4196">
        <v>0</v>
      </c>
      <c r="U4196" s="5" t="str">
        <f t="shared" si="724"/>
        <v>NA</v>
      </c>
      <c r="V4196" s="15">
        <f t="shared" si="725"/>
        <v>0</v>
      </c>
      <c r="W4196" s="15">
        <f t="shared" si="726"/>
        <v>0</v>
      </c>
      <c r="X4196" s="5">
        <f t="shared" si="727"/>
        <v>0</v>
      </c>
      <c r="Y4196" s="5">
        <f t="shared" si="728"/>
        <v>56.654999797499997</v>
      </c>
      <c r="Z4196" s="5">
        <f t="shared" si="729"/>
        <v>-66.097499763749994</v>
      </c>
      <c r="AA4196" s="5">
        <f t="shared" si="730"/>
        <v>6.2949999774999981</v>
      </c>
      <c r="AB4196" s="5">
        <f t="shared" si="731"/>
        <v>3.147499988749999</v>
      </c>
    </row>
    <row r="4197" spans="1:28" x14ac:dyDescent="0.55000000000000004">
      <c r="A4197" s="3" t="s">
        <v>72</v>
      </c>
      <c r="B4197" s="3" t="s">
        <v>3933</v>
      </c>
      <c r="C4197" t="s">
        <v>47</v>
      </c>
      <c r="D4197" s="3" t="s">
        <v>173</v>
      </c>
      <c r="E4197" s="3" t="s">
        <v>4483</v>
      </c>
      <c r="F4197" s="3" t="s">
        <v>77</v>
      </c>
      <c r="G4197" s="5">
        <v>10</v>
      </c>
      <c r="H4197">
        <v>15</v>
      </c>
      <c r="I4197" s="5">
        <v>69.312499874999986</v>
      </c>
      <c r="J4197" s="5">
        <v>4.6208333249999995</v>
      </c>
      <c r="K4197">
        <v>128</v>
      </c>
      <c r="L4197" s="15">
        <v>0.1171875</v>
      </c>
      <c r="M4197" s="13">
        <v>1.3328125</v>
      </c>
      <c r="N4197" s="15">
        <v>0</v>
      </c>
      <c r="O4197" s="5">
        <v>0</v>
      </c>
      <c r="P4197" s="5">
        <v>0</v>
      </c>
      <c r="Q4197" s="5">
        <f t="shared" si="721"/>
        <v>69.312499874999986</v>
      </c>
      <c r="R4197" s="5">
        <f t="shared" si="722"/>
        <v>-69.312499874999986</v>
      </c>
      <c r="S4197" s="15">
        <f t="shared" si="723"/>
        <v>-1</v>
      </c>
      <c r="T4197">
        <v>0</v>
      </c>
      <c r="U4197" s="5" t="str">
        <f t="shared" si="724"/>
        <v>NA</v>
      </c>
      <c r="V4197" s="15">
        <f t="shared" si="725"/>
        <v>0</v>
      </c>
      <c r="W4197" s="15">
        <f t="shared" si="726"/>
        <v>0</v>
      </c>
      <c r="X4197" s="5">
        <f t="shared" si="727"/>
        <v>0</v>
      </c>
      <c r="Y4197" s="5">
        <f t="shared" si="728"/>
        <v>62.38124988749999</v>
      </c>
      <c r="Z4197" s="5">
        <f t="shared" si="729"/>
        <v>-72.778124868749984</v>
      </c>
      <c r="AA4197" s="5">
        <f t="shared" si="730"/>
        <v>6.9312499874999958</v>
      </c>
      <c r="AB4197" s="5">
        <f t="shared" si="731"/>
        <v>3.4656249937499979</v>
      </c>
    </row>
    <row r="4198" spans="1:28" x14ac:dyDescent="0.55000000000000004">
      <c r="A4198" s="3" t="s">
        <v>72</v>
      </c>
      <c r="B4198" s="3" t="s">
        <v>2512</v>
      </c>
      <c r="C4198" t="s">
        <v>47</v>
      </c>
      <c r="D4198" s="3" t="s">
        <v>325</v>
      </c>
      <c r="E4198" s="3" t="s">
        <v>165</v>
      </c>
      <c r="F4198" s="3" t="s">
        <v>50</v>
      </c>
      <c r="G4198" s="5">
        <v>10</v>
      </c>
      <c r="H4198">
        <v>37</v>
      </c>
      <c r="I4198" s="5">
        <v>72.349999800000006</v>
      </c>
      <c r="J4198" s="5">
        <v>1.9554054000000001</v>
      </c>
      <c r="K4198">
        <v>227</v>
      </c>
      <c r="L4198" s="15">
        <v>0.16299559471365602</v>
      </c>
      <c r="M4198" s="13">
        <v>1.0568281938326001</v>
      </c>
      <c r="N4198" s="15">
        <v>0</v>
      </c>
      <c r="O4198" s="5">
        <v>0</v>
      </c>
      <c r="P4198" s="5">
        <v>0</v>
      </c>
      <c r="Q4198" s="5">
        <f t="shared" si="721"/>
        <v>72.349999800000006</v>
      </c>
      <c r="R4198" s="5">
        <f t="shared" si="722"/>
        <v>-72.349999800000006</v>
      </c>
      <c r="S4198" s="15">
        <f t="shared" si="723"/>
        <v>-1</v>
      </c>
      <c r="T4198">
        <v>0</v>
      </c>
      <c r="U4198" s="5" t="str">
        <f t="shared" si="724"/>
        <v>NA</v>
      </c>
      <c r="V4198" s="15">
        <f t="shared" si="725"/>
        <v>0</v>
      </c>
      <c r="W4198" s="15">
        <f t="shared" si="726"/>
        <v>0</v>
      </c>
      <c r="X4198" s="5">
        <f t="shared" si="727"/>
        <v>0</v>
      </c>
      <c r="Y4198" s="5">
        <f t="shared" si="728"/>
        <v>65.114999820000008</v>
      </c>
      <c r="Z4198" s="5">
        <f t="shared" si="729"/>
        <v>-75.967499790000005</v>
      </c>
      <c r="AA4198" s="5">
        <f t="shared" si="730"/>
        <v>7.2349999799999978</v>
      </c>
      <c r="AB4198" s="5">
        <f t="shared" si="731"/>
        <v>3.6174999899999989</v>
      </c>
    </row>
    <row r="4199" spans="1:28" x14ac:dyDescent="0.55000000000000004">
      <c r="A4199" s="3" t="s">
        <v>72</v>
      </c>
      <c r="B4199" s="3" t="s">
        <v>379</v>
      </c>
      <c r="C4199" t="s">
        <v>47</v>
      </c>
      <c r="D4199" s="3" t="s">
        <v>144</v>
      </c>
      <c r="E4199" s="3" t="s">
        <v>309</v>
      </c>
      <c r="F4199" s="3" t="s">
        <v>77</v>
      </c>
      <c r="G4199" s="5">
        <v>10</v>
      </c>
      <c r="H4199">
        <v>28</v>
      </c>
      <c r="I4199" s="5">
        <v>80.712499699999995</v>
      </c>
      <c r="J4199" s="5">
        <v>2.882589275</v>
      </c>
      <c r="K4199">
        <v>4003</v>
      </c>
      <c r="L4199" s="15">
        <v>6.9947539345490894E-3</v>
      </c>
      <c r="M4199" s="13">
        <v>1.3602198351236601</v>
      </c>
      <c r="N4199" s="15">
        <v>0</v>
      </c>
      <c r="O4199" s="5">
        <v>0</v>
      </c>
      <c r="P4199" s="5">
        <v>0</v>
      </c>
      <c r="Q4199" s="5">
        <f t="shared" si="721"/>
        <v>80.712499699999995</v>
      </c>
      <c r="R4199" s="5">
        <f t="shared" si="722"/>
        <v>-80.712499699999995</v>
      </c>
      <c r="S4199" s="15">
        <f t="shared" si="723"/>
        <v>-1</v>
      </c>
      <c r="T4199">
        <v>0</v>
      </c>
      <c r="U4199" s="5" t="str">
        <f t="shared" si="724"/>
        <v>NA</v>
      </c>
      <c r="V4199" s="15">
        <f t="shared" si="725"/>
        <v>0</v>
      </c>
      <c r="W4199" s="15">
        <f t="shared" si="726"/>
        <v>0</v>
      </c>
      <c r="X4199" s="5">
        <f t="shared" si="727"/>
        <v>0</v>
      </c>
      <c r="Y4199" s="5">
        <f t="shared" si="728"/>
        <v>72.641249729999998</v>
      </c>
      <c r="Z4199" s="5">
        <f t="shared" si="729"/>
        <v>-84.748124684999993</v>
      </c>
      <c r="AA4199" s="5">
        <f t="shared" si="730"/>
        <v>8.0712499699999967</v>
      </c>
      <c r="AB4199" s="5">
        <f t="shared" si="731"/>
        <v>4.0356249849999983</v>
      </c>
    </row>
    <row r="4200" spans="1:28" x14ac:dyDescent="0.55000000000000004">
      <c r="A4200" s="3" t="s">
        <v>72</v>
      </c>
      <c r="B4200" s="3" t="s">
        <v>447</v>
      </c>
      <c r="C4200" t="s">
        <v>47</v>
      </c>
      <c r="D4200" s="3" t="s">
        <v>144</v>
      </c>
      <c r="E4200" s="3" t="s">
        <v>309</v>
      </c>
      <c r="F4200" s="3" t="s">
        <v>77</v>
      </c>
      <c r="G4200" s="5">
        <v>10</v>
      </c>
      <c r="H4200">
        <v>25</v>
      </c>
      <c r="I4200" s="5">
        <v>81.0625</v>
      </c>
      <c r="J4200" s="5">
        <v>3.2425000000000002</v>
      </c>
      <c r="K4200">
        <v>3134</v>
      </c>
      <c r="L4200" s="15">
        <v>7.9770261646458195E-3</v>
      </c>
      <c r="M4200" s="13">
        <v>1.43185705169113</v>
      </c>
      <c r="N4200" s="15">
        <v>0</v>
      </c>
      <c r="O4200" s="5">
        <v>0</v>
      </c>
      <c r="P4200" s="5">
        <v>0</v>
      </c>
      <c r="Q4200" s="5">
        <f t="shared" si="721"/>
        <v>81.0625</v>
      </c>
      <c r="R4200" s="5">
        <f t="shared" si="722"/>
        <v>-81.0625</v>
      </c>
      <c r="S4200" s="15">
        <f t="shared" si="723"/>
        <v>-1</v>
      </c>
      <c r="T4200">
        <v>0</v>
      </c>
      <c r="U4200" s="5" t="str">
        <f t="shared" si="724"/>
        <v>NA</v>
      </c>
      <c r="V4200" s="15">
        <f t="shared" si="725"/>
        <v>0</v>
      </c>
      <c r="W4200" s="15">
        <f t="shared" si="726"/>
        <v>0</v>
      </c>
      <c r="X4200" s="5">
        <f t="shared" si="727"/>
        <v>0</v>
      </c>
      <c r="Y4200" s="5">
        <f t="shared" si="728"/>
        <v>72.956249999999997</v>
      </c>
      <c r="Z4200" s="5">
        <f t="shared" si="729"/>
        <v>-85.115625000000009</v>
      </c>
      <c r="AA4200" s="5">
        <f t="shared" si="730"/>
        <v>8.1062500000000028</v>
      </c>
      <c r="AB4200" s="5">
        <f t="shared" si="731"/>
        <v>4.0531250000000085</v>
      </c>
    </row>
    <row r="4201" spans="1:28" x14ac:dyDescent="0.55000000000000004">
      <c r="A4201" s="3" t="s">
        <v>72</v>
      </c>
      <c r="B4201" s="3" t="s">
        <v>846</v>
      </c>
      <c r="C4201" t="s">
        <v>47</v>
      </c>
      <c r="D4201" s="3" t="s">
        <v>325</v>
      </c>
      <c r="E4201" s="3" t="s">
        <v>165</v>
      </c>
      <c r="F4201" s="3" t="s">
        <v>50</v>
      </c>
      <c r="G4201" s="5">
        <v>10</v>
      </c>
      <c r="H4201">
        <v>25</v>
      </c>
      <c r="I4201" s="5">
        <v>84.025000000000006</v>
      </c>
      <c r="J4201" s="5">
        <v>3.3610000000000002</v>
      </c>
      <c r="K4201">
        <v>3707</v>
      </c>
      <c r="L4201" s="15">
        <v>6.7439978419206901E-3</v>
      </c>
      <c r="M4201" s="13">
        <v>1.41213380091718</v>
      </c>
      <c r="N4201" s="15">
        <v>0</v>
      </c>
      <c r="O4201" s="5">
        <v>0</v>
      </c>
      <c r="P4201" s="5">
        <v>0</v>
      </c>
      <c r="Q4201" s="5">
        <f t="shared" si="721"/>
        <v>84.025000000000006</v>
      </c>
      <c r="R4201" s="5">
        <f t="shared" si="722"/>
        <v>-84.025000000000006</v>
      </c>
      <c r="S4201" s="15">
        <f t="shared" si="723"/>
        <v>-1</v>
      </c>
      <c r="T4201">
        <v>0</v>
      </c>
      <c r="U4201" s="5" t="str">
        <f t="shared" si="724"/>
        <v>NA</v>
      </c>
      <c r="V4201" s="15">
        <f t="shared" si="725"/>
        <v>0</v>
      </c>
      <c r="W4201" s="15">
        <f t="shared" si="726"/>
        <v>0</v>
      </c>
      <c r="X4201" s="5">
        <f t="shared" si="727"/>
        <v>0</v>
      </c>
      <c r="Y4201" s="5">
        <f t="shared" si="728"/>
        <v>75.622500000000002</v>
      </c>
      <c r="Z4201" s="5">
        <f t="shared" si="729"/>
        <v>-88.226250000000007</v>
      </c>
      <c r="AA4201" s="5">
        <f t="shared" si="730"/>
        <v>8.4025000000000034</v>
      </c>
      <c r="AB4201" s="5">
        <f t="shared" si="731"/>
        <v>4.2012500000000017</v>
      </c>
    </row>
    <row r="4202" spans="1:28" x14ac:dyDescent="0.55000000000000004">
      <c r="A4202" s="3" t="s">
        <v>72</v>
      </c>
      <c r="B4202" s="3" t="s">
        <v>503</v>
      </c>
      <c r="C4202" t="s">
        <v>47</v>
      </c>
      <c r="D4202" s="3" t="s">
        <v>144</v>
      </c>
      <c r="E4202" s="3" t="s">
        <v>49</v>
      </c>
      <c r="F4202" s="3" t="s">
        <v>456</v>
      </c>
      <c r="G4202" s="5">
        <v>10</v>
      </c>
      <c r="H4202">
        <v>33</v>
      </c>
      <c r="I4202" s="5">
        <v>95.599999687500002</v>
      </c>
      <c r="J4202" s="5">
        <v>2.8969696874999999</v>
      </c>
      <c r="K4202">
        <v>1028</v>
      </c>
      <c r="L4202" s="15">
        <v>3.2101167315175101E-2</v>
      </c>
      <c r="M4202" s="13">
        <v>1.2013618677042801</v>
      </c>
      <c r="N4202" s="15">
        <v>0</v>
      </c>
      <c r="O4202" s="5">
        <v>0</v>
      </c>
      <c r="P4202" s="5">
        <v>0</v>
      </c>
      <c r="Q4202" s="5">
        <f t="shared" si="721"/>
        <v>95.599999687500002</v>
      </c>
      <c r="R4202" s="5">
        <f t="shared" si="722"/>
        <v>-95.599999687500002</v>
      </c>
      <c r="S4202" s="15">
        <f t="shared" si="723"/>
        <v>-1</v>
      </c>
      <c r="T4202">
        <v>0</v>
      </c>
      <c r="U4202" s="5" t="str">
        <f t="shared" si="724"/>
        <v>NA</v>
      </c>
      <c r="V4202" s="15">
        <f t="shared" si="725"/>
        <v>0</v>
      </c>
      <c r="W4202" s="15">
        <f t="shared" si="726"/>
        <v>0</v>
      </c>
      <c r="X4202" s="5">
        <f t="shared" si="727"/>
        <v>0</v>
      </c>
      <c r="Y4202" s="5">
        <f t="shared" si="728"/>
        <v>86.039999718750011</v>
      </c>
      <c r="Z4202" s="5">
        <f t="shared" si="729"/>
        <v>-100.37999967187501</v>
      </c>
      <c r="AA4202" s="5">
        <f t="shared" si="730"/>
        <v>9.5599999687499917</v>
      </c>
      <c r="AB4202" s="5">
        <f t="shared" si="731"/>
        <v>4.7799999843750101</v>
      </c>
    </row>
    <row r="4203" spans="1:28" x14ac:dyDescent="0.55000000000000004">
      <c r="A4203" s="3" t="s">
        <v>72</v>
      </c>
      <c r="B4203" s="3" t="s">
        <v>870</v>
      </c>
      <c r="C4203" t="s">
        <v>47</v>
      </c>
      <c r="D4203" s="3" t="s">
        <v>144</v>
      </c>
      <c r="E4203" s="3" t="s">
        <v>49</v>
      </c>
      <c r="F4203" s="3" t="s">
        <v>456</v>
      </c>
      <c r="G4203" s="5">
        <v>10</v>
      </c>
      <c r="H4203">
        <v>36</v>
      </c>
      <c r="I4203" s="5">
        <v>95.687499599999995</v>
      </c>
      <c r="J4203" s="5">
        <v>2.6579861</v>
      </c>
      <c r="K4203">
        <v>2391</v>
      </c>
      <c r="L4203" s="15">
        <v>1.5056461731493101E-2</v>
      </c>
      <c r="M4203" s="13">
        <v>1.17102049351736</v>
      </c>
      <c r="N4203" s="15">
        <v>0</v>
      </c>
      <c r="O4203" s="5">
        <v>0</v>
      </c>
      <c r="P4203" s="5">
        <v>0</v>
      </c>
      <c r="Q4203" s="5">
        <f t="shared" si="721"/>
        <v>95.687499599999995</v>
      </c>
      <c r="R4203" s="5">
        <f t="shared" si="722"/>
        <v>-95.687499599999995</v>
      </c>
      <c r="S4203" s="15">
        <f t="shared" si="723"/>
        <v>-1</v>
      </c>
      <c r="T4203">
        <v>0</v>
      </c>
      <c r="U4203" s="5" t="str">
        <f t="shared" si="724"/>
        <v>NA</v>
      </c>
      <c r="V4203" s="15">
        <f t="shared" si="725"/>
        <v>0</v>
      </c>
      <c r="W4203" s="15">
        <f t="shared" si="726"/>
        <v>0</v>
      </c>
      <c r="X4203" s="5">
        <f t="shared" si="727"/>
        <v>0</v>
      </c>
      <c r="Y4203" s="5">
        <f t="shared" si="728"/>
        <v>86.118749640000004</v>
      </c>
      <c r="Z4203" s="5">
        <f t="shared" si="729"/>
        <v>-100.47187458000001</v>
      </c>
      <c r="AA4203" s="5">
        <f t="shared" si="730"/>
        <v>9.568749959999991</v>
      </c>
      <c r="AB4203" s="5">
        <f t="shared" si="731"/>
        <v>4.7843749800000097</v>
      </c>
    </row>
    <row r="4204" spans="1:28" x14ac:dyDescent="0.55000000000000004">
      <c r="A4204" s="3" t="s">
        <v>72</v>
      </c>
      <c r="B4204" s="3" t="s">
        <v>143</v>
      </c>
      <c r="C4204" t="s">
        <v>47</v>
      </c>
      <c r="D4204" s="3" t="s">
        <v>144</v>
      </c>
      <c r="E4204" s="3" t="s">
        <v>49</v>
      </c>
      <c r="F4204" s="3" t="s">
        <v>456</v>
      </c>
      <c r="G4204" s="5">
        <v>10</v>
      </c>
      <c r="H4204">
        <v>23</v>
      </c>
      <c r="I4204" s="5">
        <v>96.96249983749999</v>
      </c>
      <c r="J4204" s="5">
        <v>4.2157608624999998</v>
      </c>
      <c r="K4204">
        <v>593</v>
      </c>
      <c r="L4204" s="15">
        <v>3.87858347386172E-2</v>
      </c>
      <c r="M4204" s="13">
        <v>1.2163406408094399</v>
      </c>
      <c r="N4204" s="15">
        <v>0</v>
      </c>
      <c r="O4204" s="5">
        <v>0</v>
      </c>
      <c r="P4204" s="5">
        <v>0</v>
      </c>
      <c r="Q4204" s="5">
        <f t="shared" si="721"/>
        <v>96.96249983749999</v>
      </c>
      <c r="R4204" s="5">
        <f t="shared" si="722"/>
        <v>-96.96249983749999</v>
      </c>
      <c r="S4204" s="15">
        <f t="shared" si="723"/>
        <v>-1</v>
      </c>
      <c r="T4204">
        <v>0</v>
      </c>
      <c r="U4204" s="5" t="str">
        <f t="shared" si="724"/>
        <v>NA</v>
      </c>
      <c r="V4204" s="15">
        <f t="shared" si="725"/>
        <v>0</v>
      </c>
      <c r="W4204" s="15">
        <f t="shared" si="726"/>
        <v>0</v>
      </c>
      <c r="X4204" s="5">
        <f t="shared" si="727"/>
        <v>0</v>
      </c>
      <c r="Y4204" s="5">
        <f t="shared" si="728"/>
        <v>87.266249853749997</v>
      </c>
      <c r="Z4204" s="5">
        <f t="shared" si="729"/>
        <v>-101.810624829375</v>
      </c>
      <c r="AA4204" s="5">
        <f t="shared" si="730"/>
        <v>9.6962499837499934</v>
      </c>
      <c r="AB4204" s="5">
        <f t="shared" si="731"/>
        <v>4.8481249918750109</v>
      </c>
    </row>
    <row r="4205" spans="1:28" x14ac:dyDescent="0.55000000000000004">
      <c r="A4205" s="3" t="s">
        <v>72</v>
      </c>
      <c r="B4205" s="3" t="s">
        <v>536</v>
      </c>
      <c r="C4205" t="s">
        <v>47</v>
      </c>
      <c r="D4205" s="3" t="s">
        <v>144</v>
      </c>
      <c r="E4205" s="3" t="s">
        <v>49</v>
      </c>
      <c r="F4205" s="3" t="s">
        <v>456</v>
      </c>
      <c r="G4205" s="5">
        <v>10</v>
      </c>
      <c r="H4205">
        <v>27</v>
      </c>
      <c r="I4205" s="5">
        <v>97.399999800000003</v>
      </c>
      <c r="J4205" s="5">
        <v>3.6074074</v>
      </c>
      <c r="K4205">
        <v>1647</v>
      </c>
      <c r="L4205" s="15">
        <v>1.63934426229508E-2</v>
      </c>
      <c r="M4205" s="13">
        <v>1.2553309046751699</v>
      </c>
      <c r="N4205" s="15">
        <v>0</v>
      </c>
      <c r="O4205" s="5">
        <v>0</v>
      </c>
      <c r="P4205" s="5">
        <v>0</v>
      </c>
      <c r="Q4205" s="5">
        <f t="shared" si="721"/>
        <v>97.399999800000003</v>
      </c>
      <c r="R4205" s="5">
        <f t="shared" si="722"/>
        <v>-97.399999800000003</v>
      </c>
      <c r="S4205" s="15">
        <f t="shared" si="723"/>
        <v>-1</v>
      </c>
      <c r="T4205">
        <v>0</v>
      </c>
      <c r="U4205" s="5" t="str">
        <f t="shared" si="724"/>
        <v>NA</v>
      </c>
      <c r="V4205" s="15">
        <f t="shared" si="725"/>
        <v>0</v>
      </c>
      <c r="W4205" s="15">
        <f t="shared" si="726"/>
        <v>0</v>
      </c>
      <c r="X4205" s="5">
        <f t="shared" si="727"/>
        <v>0</v>
      </c>
      <c r="Y4205" s="5">
        <f t="shared" si="728"/>
        <v>87.65999982000001</v>
      </c>
      <c r="Z4205" s="5">
        <f t="shared" si="729"/>
        <v>-102.26999979000001</v>
      </c>
      <c r="AA4205" s="5">
        <f t="shared" si="730"/>
        <v>9.7399999799999932</v>
      </c>
      <c r="AB4205" s="5">
        <f t="shared" si="731"/>
        <v>4.8699999900000108</v>
      </c>
    </row>
    <row r="4206" spans="1:28" x14ac:dyDescent="0.55000000000000004">
      <c r="A4206" s="3" t="s">
        <v>72</v>
      </c>
      <c r="B4206" s="3" t="s">
        <v>2572</v>
      </c>
      <c r="C4206" t="s">
        <v>47</v>
      </c>
      <c r="D4206" s="3" t="s">
        <v>325</v>
      </c>
      <c r="E4206" s="3" t="s">
        <v>149</v>
      </c>
      <c r="F4206" s="3" t="s">
        <v>50</v>
      </c>
      <c r="G4206" s="5">
        <v>10</v>
      </c>
      <c r="H4206">
        <v>48</v>
      </c>
      <c r="I4206" s="5">
        <v>98.924999999999997</v>
      </c>
      <c r="J4206" s="5">
        <v>2.0609375000000001</v>
      </c>
      <c r="K4206">
        <v>373</v>
      </c>
      <c r="L4206" s="15">
        <v>0.12868632707774799</v>
      </c>
      <c r="M4206" s="13">
        <v>1.0737265415549599</v>
      </c>
      <c r="N4206" s="15">
        <v>0</v>
      </c>
      <c r="O4206" s="5">
        <v>0</v>
      </c>
      <c r="P4206" s="5">
        <v>0</v>
      </c>
      <c r="Q4206" s="5">
        <f t="shared" si="721"/>
        <v>98.924999999999997</v>
      </c>
      <c r="R4206" s="5">
        <f t="shared" si="722"/>
        <v>-98.924999999999997</v>
      </c>
      <c r="S4206" s="15">
        <f t="shared" si="723"/>
        <v>-1</v>
      </c>
      <c r="T4206">
        <v>0</v>
      </c>
      <c r="U4206" s="5" t="str">
        <f t="shared" si="724"/>
        <v>NA</v>
      </c>
      <c r="V4206" s="15">
        <f t="shared" si="725"/>
        <v>0</v>
      </c>
      <c r="W4206" s="15">
        <f t="shared" si="726"/>
        <v>0</v>
      </c>
      <c r="X4206" s="5">
        <f t="shared" si="727"/>
        <v>0</v>
      </c>
      <c r="Y4206" s="5">
        <f t="shared" si="728"/>
        <v>89.032499999999999</v>
      </c>
      <c r="Z4206" s="5">
        <f t="shared" si="729"/>
        <v>-103.87125</v>
      </c>
      <c r="AA4206" s="5">
        <f t="shared" si="730"/>
        <v>9.8924999999999983</v>
      </c>
      <c r="AB4206" s="5">
        <f t="shared" si="731"/>
        <v>4.9462500000000063</v>
      </c>
    </row>
    <row r="4207" spans="1:28" x14ac:dyDescent="0.55000000000000004">
      <c r="A4207" s="3" t="s">
        <v>72</v>
      </c>
      <c r="B4207" s="3" t="s">
        <v>922</v>
      </c>
      <c r="C4207" t="s">
        <v>47</v>
      </c>
      <c r="D4207" s="3" t="s">
        <v>325</v>
      </c>
      <c r="E4207" s="3" t="s">
        <v>400</v>
      </c>
      <c r="F4207" s="3" t="s">
        <v>50</v>
      </c>
      <c r="G4207" s="5">
        <v>10</v>
      </c>
      <c r="H4207">
        <v>43</v>
      </c>
      <c r="I4207" s="5">
        <v>101.03749989999999</v>
      </c>
      <c r="J4207" s="5">
        <v>2.3497092999999998</v>
      </c>
      <c r="K4207">
        <v>359</v>
      </c>
      <c r="L4207" s="15">
        <v>0.11977715877437299</v>
      </c>
      <c r="M4207" s="13">
        <v>1.1635097493036199</v>
      </c>
      <c r="N4207" s="15">
        <v>0</v>
      </c>
      <c r="O4207" s="5">
        <v>0</v>
      </c>
      <c r="P4207" s="5">
        <v>0</v>
      </c>
      <c r="Q4207" s="5">
        <f t="shared" si="721"/>
        <v>101.03749989999999</v>
      </c>
      <c r="R4207" s="5">
        <f t="shared" si="722"/>
        <v>-101.03749989999999</v>
      </c>
      <c r="S4207" s="15">
        <f t="shared" si="723"/>
        <v>-1</v>
      </c>
      <c r="T4207">
        <v>0</v>
      </c>
      <c r="U4207" s="5" t="str">
        <f t="shared" si="724"/>
        <v>NA</v>
      </c>
      <c r="V4207" s="15">
        <f t="shared" si="725"/>
        <v>0</v>
      </c>
      <c r="W4207" s="15">
        <f t="shared" si="726"/>
        <v>0</v>
      </c>
      <c r="X4207" s="5">
        <f t="shared" si="727"/>
        <v>0</v>
      </c>
      <c r="Y4207" s="5">
        <f t="shared" si="728"/>
        <v>90.933749909999989</v>
      </c>
      <c r="Z4207" s="5">
        <f t="shared" si="729"/>
        <v>-106.08937489499999</v>
      </c>
      <c r="AA4207" s="5">
        <f t="shared" si="730"/>
        <v>10.103749989999997</v>
      </c>
      <c r="AB4207" s="5">
        <f t="shared" si="731"/>
        <v>5.0518749950000057</v>
      </c>
    </row>
    <row r="4208" spans="1:28" x14ac:dyDescent="0.55000000000000004">
      <c r="A4208" s="3" t="s">
        <v>72</v>
      </c>
      <c r="B4208" s="3" t="s">
        <v>815</v>
      </c>
      <c r="C4208" t="s">
        <v>47</v>
      </c>
      <c r="D4208" s="3" t="s">
        <v>325</v>
      </c>
      <c r="E4208" s="3" t="s">
        <v>165</v>
      </c>
      <c r="F4208" s="3" t="s">
        <v>50</v>
      </c>
      <c r="G4208" s="5">
        <v>10</v>
      </c>
      <c r="H4208">
        <v>34</v>
      </c>
      <c r="I4208" s="5">
        <v>107.4999998</v>
      </c>
      <c r="J4208" s="5">
        <v>3.1617647</v>
      </c>
      <c r="K4208">
        <v>1144</v>
      </c>
      <c r="L4208" s="15">
        <v>2.9720279720279699E-2</v>
      </c>
      <c r="M4208" s="13">
        <v>1.17773601398601</v>
      </c>
      <c r="N4208" s="15">
        <v>0</v>
      </c>
      <c r="O4208" s="5">
        <v>0</v>
      </c>
      <c r="P4208" s="5">
        <v>0</v>
      </c>
      <c r="Q4208" s="5">
        <f t="shared" si="721"/>
        <v>107.4999998</v>
      </c>
      <c r="R4208" s="5">
        <f t="shared" si="722"/>
        <v>-107.4999998</v>
      </c>
      <c r="S4208" s="15">
        <f t="shared" si="723"/>
        <v>-1</v>
      </c>
      <c r="T4208">
        <v>0</v>
      </c>
      <c r="U4208" s="5" t="str">
        <f t="shared" si="724"/>
        <v>NA</v>
      </c>
      <c r="V4208" s="15">
        <f t="shared" si="725"/>
        <v>0</v>
      </c>
      <c r="W4208" s="15">
        <f t="shared" si="726"/>
        <v>0</v>
      </c>
      <c r="X4208" s="5">
        <f t="shared" si="727"/>
        <v>0</v>
      </c>
      <c r="Y4208" s="5">
        <f t="shared" si="728"/>
        <v>96.749999819999999</v>
      </c>
      <c r="Z4208" s="5">
        <f t="shared" si="729"/>
        <v>-112.87499979</v>
      </c>
      <c r="AA4208" s="5">
        <f t="shared" si="730"/>
        <v>10.749999979999998</v>
      </c>
      <c r="AB4208" s="5">
        <f t="shared" si="731"/>
        <v>5.3749999900000063</v>
      </c>
    </row>
    <row r="4209" spans="1:28" x14ac:dyDescent="0.55000000000000004">
      <c r="A4209" s="3" t="s">
        <v>72</v>
      </c>
      <c r="B4209" s="3" t="s">
        <v>2583</v>
      </c>
      <c r="C4209" t="s">
        <v>47</v>
      </c>
      <c r="D4209" s="3" t="s">
        <v>144</v>
      </c>
      <c r="E4209" s="3" t="s">
        <v>49</v>
      </c>
      <c r="F4209" s="3" t="s">
        <v>456</v>
      </c>
      <c r="G4209" s="5">
        <v>10</v>
      </c>
      <c r="H4209">
        <v>41</v>
      </c>
      <c r="I4209" s="5">
        <v>115.13749970000001</v>
      </c>
      <c r="J4209" s="5">
        <v>2.8082317000000003</v>
      </c>
      <c r="K4209">
        <v>704</v>
      </c>
      <c r="L4209" s="15">
        <v>5.8238636363636402E-2</v>
      </c>
      <c r="M4209" s="13">
        <v>1.2337926136363599</v>
      </c>
      <c r="N4209" s="15">
        <v>0</v>
      </c>
      <c r="O4209" s="5">
        <v>0</v>
      </c>
      <c r="P4209" s="5">
        <v>0</v>
      </c>
      <c r="Q4209" s="5">
        <f t="shared" si="721"/>
        <v>115.13749970000001</v>
      </c>
      <c r="R4209" s="5">
        <f t="shared" si="722"/>
        <v>-115.13749970000001</v>
      </c>
      <c r="S4209" s="15">
        <f t="shared" si="723"/>
        <v>-1</v>
      </c>
      <c r="T4209">
        <v>0</v>
      </c>
      <c r="U4209" s="5" t="str">
        <f t="shared" si="724"/>
        <v>NA</v>
      </c>
      <c r="V4209" s="15">
        <f t="shared" si="725"/>
        <v>0</v>
      </c>
      <c r="W4209" s="15">
        <f t="shared" si="726"/>
        <v>0</v>
      </c>
      <c r="X4209" s="5">
        <f t="shared" si="727"/>
        <v>0</v>
      </c>
      <c r="Y4209" s="5">
        <f t="shared" si="728"/>
        <v>103.62374973000001</v>
      </c>
      <c r="Z4209" s="5">
        <f t="shared" si="729"/>
        <v>-120.89437468500002</v>
      </c>
      <c r="AA4209" s="5">
        <f t="shared" si="730"/>
        <v>11.513749969999992</v>
      </c>
      <c r="AB4209" s="5">
        <f t="shared" si="731"/>
        <v>5.7568749850000103</v>
      </c>
    </row>
    <row r="4210" spans="1:28" x14ac:dyDescent="0.55000000000000004">
      <c r="A4210" s="3" t="s">
        <v>72</v>
      </c>
      <c r="B4210" s="3" t="s">
        <v>164</v>
      </c>
      <c r="C4210" t="s">
        <v>47</v>
      </c>
      <c r="D4210" s="3" t="s">
        <v>325</v>
      </c>
      <c r="E4210" s="3" t="s">
        <v>165</v>
      </c>
      <c r="F4210" s="3" t="s">
        <v>175</v>
      </c>
      <c r="G4210" s="5">
        <v>10</v>
      </c>
      <c r="H4210">
        <v>57</v>
      </c>
      <c r="I4210" s="5">
        <v>124.3999998375</v>
      </c>
      <c r="J4210" s="5">
        <v>2.1824561375</v>
      </c>
      <c r="K4210">
        <v>1067</v>
      </c>
      <c r="L4210" s="15">
        <v>5.3420805998125598E-2</v>
      </c>
      <c r="M4210" s="13">
        <v>1.15107778819119</v>
      </c>
      <c r="N4210" s="15">
        <v>0</v>
      </c>
      <c r="O4210" s="5">
        <v>0</v>
      </c>
      <c r="P4210" s="5">
        <v>0</v>
      </c>
      <c r="Q4210" s="5">
        <f t="shared" si="721"/>
        <v>124.3999998375</v>
      </c>
      <c r="R4210" s="5">
        <f t="shared" si="722"/>
        <v>-124.3999998375</v>
      </c>
      <c r="S4210" s="15">
        <f t="shared" si="723"/>
        <v>-1</v>
      </c>
      <c r="T4210">
        <v>0</v>
      </c>
      <c r="U4210" s="5" t="str">
        <f t="shared" si="724"/>
        <v>NA</v>
      </c>
      <c r="V4210" s="15">
        <f t="shared" si="725"/>
        <v>0</v>
      </c>
      <c r="W4210" s="15">
        <f t="shared" si="726"/>
        <v>0</v>
      </c>
      <c r="X4210" s="5">
        <f t="shared" si="727"/>
        <v>0</v>
      </c>
      <c r="Y4210" s="5">
        <f t="shared" si="728"/>
        <v>111.95999985375001</v>
      </c>
      <c r="Z4210" s="5">
        <f t="shared" si="729"/>
        <v>-130.61999982937502</v>
      </c>
      <c r="AA4210" s="5">
        <f t="shared" si="730"/>
        <v>12.439999983749999</v>
      </c>
      <c r="AB4210" s="5">
        <f t="shared" si="731"/>
        <v>6.2199999918750137</v>
      </c>
    </row>
    <row r="4211" spans="1:28" x14ac:dyDescent="0.55000000000000004">
      <c r="A4211" s="3" t="s">
        <v>72</v>
      </c>
      <c r="B4211" s="3" t="s">
        <v>826</v>
      </c>
      <c r="C4211" t="s">
        <v>47</v>
      </c>
      <c r="D4211" s="3" t="s">
        <v>144</v>
      </c>
      <c r="E4211" s="3" t="s">
        <v>309</v>
      </c>
      <c r="F4211" s="3" t="s">
        <v>77</v>
      </c>
      <c r="G4211" s="5">
        <v>10</v>
      </c>
      <c r="H4211">
        <v>45</v>
      </c>
      <c r="I4211" s="5">
        <v>136.14999975000001</v>
      </c>
      <c r="J4211" s="5">
        <v>3.02555555</v>
      </c>
      <c r="K4211">
        <v>4349</v>
      </c>
      <c r="L4211" s="15">
        <v>1.0347206254311301E-2</v>
      </c>
      <c r="M4211" s="13">
        <v>1.5227017705219601</v>
      </c>
      <c r="N4211" s="15">
        <v>0</v>
      </c>
      <c r="O4211" s="5">
        <v>0</v>
      </c>
      <c r="P4211" s="5">
        <v>0</v>
      </c>
      <c r="Q4211" s="5">
        <f t="shared" si="721"/>
        <v>136.14999975000001</v>
      </c>
      <c r="R4211" s="5">
        <f t="shared" si="722"/>
        <v>-136.14999975000001</v>
      </c>
      <c r="S4211" s="15">
        <f t="shared" si="723"/>
        <v>-1</v>
      </c>
      <c r="T4211">
        <v>0</v>
      </c>
      <c r="U4211" s="5" t="str">
        <f t="shared" si="724"/>
        <v>NA</v>
      </c>
      <c r="V4211" s="15">
        <f t="shared" si="725"/>
        <v>0</v>
      </c>
      <c r="W4211" s="15">
        <f t="shared" si="726"/>
        <v>0</v>
      </c>
      <c r="X4211" s="5">
        <f t="shared" si="727"/>
        <v>0</v>
      </c>
      <c r="Y4211" s="5">
        <f t="shared" si="728"/>
        <v>122.534999775</v>
      </c>
      <c r="Z4211" s="5">
        <f t="shared" si="729"/>
        <v>-142.9574997375</v>
      </c>
      <c r="AA4211" s="5">
        <f t="shared" si="730"/>
        <v>13.614999975000003</v>
      </c>
      <c r="AB4211" s="5">
        <f t="shared" si="731"/>
        <v>6.8074999874999946</v>
      </c>
    </row>
    <row r="4212" spans="1:28" x14ac:dyDescent="0.55000000000000004">
      <c r="A4212" s="3" t="s">
        <v>72</v>
      </c>
      <c r="B4212" s="3" t="s">
        <v>611</v>
      </c>
      <c r="C4212" t="s">
        <v>47</v>
      </c>
      <c r="D4212" s="3" t="s">
        <v>144</v>
      </c>
      <c r="E4212" s="3" t="s">
        <v>49</v>
      </c>
      <c r="F4212" s="3" t="s">
        <v>456</v>
      </c>
      <c r="G4212" s="5">
        <v>10</v>
      </c>
      <c r="H4212">
        <v>30</v>
      </c>
      <c r="I4212" s="5">
        <v>137.56249987500001</v>
      </c>
      <c r="J4212" s="5">
        <v>4.5854166625000001</v>
      </c>
      <c r="K4212">
        <v>336</v>
      </c>
      <c r="L4212" s="15">
        <v>8.9285714285714302E-2</v>
      </c>
      <c r="M4212" s="13">
        <v>1.69342261904762</v>
      </c>
      <c r="N4212" s="15">
        <v>0</v>
      </c>
      <c r="O4212" s="5">
        <v>0</v>
      </c>
      <c r="P4212" s="5">
        <v>0</v>
      </c>
      <c r="Q4212" s="5">
        <f t="shared" si="721"/>
        <v>137.56249987500001</v>
      </c>
      <c r="R4212" s="5">
        <f t="shared" si="722"/>
        <v>-137.56249987500001</v>
      </c>
      <c r="S4212" s="15">
        <f t="shared" si="723"/>
        <v>-1</v>
      </c>
      <c r="T4212">
        <v>0</v>
      </c>
      <c r="U4212" s="5" t="str">
        <f t="shared" si="724"/>
        <v>NA</v>
      </c>
      <c r="V4212" s="15">
        <f t="shared" si="725"/>
        <v>0</v>
      </c>
      <c r="W4212" s="15">
        <f t="shared" si="726"/>
        <v>0</v>
      </c>
      <c r="X4212" s="5">
        <f t="shared" si="727"/>
        <v>0</v>
      </c>
      <c r="Y4212" s="5">
        <f t="shared" si="728"/>
        <v>123.80624988750002</v>
      </c>
      <c r="Z4212" s="5">
        <f t="shared" si="729"/>
        <v>-144.44062486875004</v>
      </c>
      <c r="AA4212" s="5">
        <f t="shared" si="730"/>
        <v>13.756249987499999</v>
      </c>
      <c r="AB4212" s="5">
        <f t="shared" si="731"/>
        <v>6.8781249937500206</v>
      </c>
    </row>
    <row r="4213" spans="1:28" x14ac:dyDescent="0.55000000000000004">
      <c r="A4213" s="3" t="s">
        <v>72</v>
      </c>
      <c r="B4213" s="3" t="s">
        <v>132</v>
      </c>
      <c r="C4213" t="s">
        <v>47</v>
      </c>
      <c r="D4213" s="3" t="s">
        <v>144</v>
      </c>
      <c r="E4213" s="3" t="s">
        <v>309</v>
      </c>
      <c r="F4213" s="3" t="s">
        <v>77</v>
      </c>
      <c r="G4213" s="5">
        <v>10</v>
      </c>
      <c r="H4213">
        <v>55</v>
      </c>
      <c r="I4213" s="5">
        <v>141.31249962499999</v>
      </c>
      <c r="J4213" s="5">
        <v>2.5693181749999998</v>
      </c>
      <c r="K4213">
        <v>396</v>
      </c>
      <c r="L4213" s="15">
        <v>0.13888888888888901</v>
      </c>
      <c r="M4213" s="13">
        <v>1.33222222222222</v>
      </c>
      <c r="N4213" s="15">
        <v>0</v>
      </c>
      <c r="O4213" s="5">
        <v>0</v>
      </c>
      <c r="P4213" s="5">
        <v>0</v>
      </c>
      <c r="Q4213" s="5">
        <f t="shared" si="721"/>
        <v>141.31249962499999</v>
      </c>
      <c r="R4213" s="5">
        <f t="shared" si="722"/>
        <v>-141.31249962499999</v>
      </c>
      <c r="S4213" s="15">
        <f t="shared" si="723"/>
        <v>-1</v>
      </c>
      <c r="T4213">
        <v>0</v>
      </c>
      <c r="U4213" s="5" t="str">
        <f t="shared" si="724"/>
        <v>NA</v>
      </c>
      <c r="V4213" s="15">
        <f t="shared" si="725"/>
        <v>0</v>
      </c>
      <c r="W4213" s="15">
        <f t="shared" si="726"/>
        <v>0</v>
      </c>
      <c r="X4213" s="5">
        <f t="shared" si="727"/>
        <v>0</v>
      </c>
      <c r="Y4213" s="5">
        <f t="shared" si="728"/>
        <v>127.18124966249999</v>
      </c>
      <c r="Z4213" s="5">
        <f t="shared" si="729"/>
        <v>-148.37812460625</v>
      </c>
      <c r="AA4213" s="5">
        <f t="shared" si="730"/>
        <v>14.131249962499993</v>
      </c>
      <c r="AB4213" s="5">
        <f t="shared" si="731"/>
        <v>7.0656249812500107</v>
      </c>
    </row>
    <row r="4214" spans="1:28" x14ac:dyDescent="0.55000000000000004">
      <c r="A4214" s="3" t="s">
        <v>72</v>
      </c>
      <c r="B4214" s="3" t="s">
        <v>940</v>
      </c>
      <c r="C4214" t="s">
        <v>47</v>
      </c>
      <c r="D4214" s="3" t="s">
        <v>144</v>
      </c>
      <c r="E4214" s="3" t="s">
        <v>49</v>
      </c>
      <c r="F4214" s="3" t="s">
        <v>456</v>
      </c>
      <c r="G4214" s="5">
        <v>10</v>
      </c>
      <c r="H4214">
        <v>59</v>
      </c>
      <c r="I4214" s="5">
        <v>155.23749968749999</v>
      </c>
      <c r="J4214" s="5">
        <v>2.6311440624999998</v>
      </c>
      <c r="K4214">
        <v>1286</v>
      </c>
      <c r="L4214" s="15">
        <v>4.5878693623639194E-2</v>
      </c>
      <c r="M4214" s="13">
        <v>1.40373250388802</v>
      </c>
      <c r="N4214" s="15">
        <v>0</v>
      </c>
      <c r="O4214" s="5">
        <v>0</v>
      </c>
      <c r="P4214" s="5">
        <v>0</v>
      </c>
      <c r="Q4214" s="5">
        <f t="shared" si="721"/>
        <v>155.23749968749999</v>
      </c>
      <c r="R4214" s="5">
        <f t="shared" si="722"/>
        <v>-155.23749968749999</v>
      </c>
      <c r="S4214" s="15">
        <f t="shared" si="723"/>
        <v>-1</v>
      </c>
      <c r="T4214">
        <v>0</v>
      </c>
      <c r="U4214" s="5" t="str">
        <f t="shared" si="724"/>
        <v>NA</v>
      </c>
      <c r="V4214" s="15">
        <f t="shared" si="725"/>
        <v>0</v>
      </c>
      <c r="W4214" s="15">
        <f t="shared" si="726"/>
        <v>0</v>
      </c>
      <c r="X4214" s="5">
        <f t="shared" si="727"/>
        <v>0</v>
      </c>
      <c r="Y4214" s="5">
        <f t="shared" si="728"/>
        <v>139.71374971874999</v>
      </c>
      <c r="Z4214" s="5">
        <f t="shared" si="729"/>
        <v>-162.99937467187499</v>
      </c>
      <c r="AA4214" s="5">
        <f t="shared" si="730"/>
        <v>15.523749968749996</v>
      </c>
      <c r="AB4214" s="5">
        <f t="shared" si="731"/>
        <v>7.7618749843749981</v>
      </c>
    </row>
    <row r="4215" spans="1:28" x14ac:dyDescent="0.55000000000000004">
      <c r="A4215" s="3" t="s">
        <v>72</v>
      </c>
      <c r="B4215" s="3" t="s">
        <v>568</v>
      </c>
      <c r="C4215" t="s">
        <v>47</v>
      </c>
      <c r="D4215" s="3" t="s">
        <v>144</v>
      </c>
      <c r="E4215" s="3" t="s">
        <v>309</v>
      </c>
      <c r="F4215" s="3" t="s">
        <v>77</v>
      </c>
      <c r="G4215" s="5">
        <v>10</v>
      </c>
      <c r="H4215">
        <v>76</v>
      </c>
      <c r="I4215" s="5">
        <v>173.52499930000002</v>
      </c>
      <c r="J4215" s="5">
        <v>2.2832236750000003</v>
      </c>
      <c r="K4215">
        <v>1250</v>
      </c>
      <c r="L4215" s="15">
        <v>6.08E-2</v>
      </c>
      <c r="M4215" s="13">
        <v>1.246256</v>
      </c>
      <c r="N4215" s="15">
        <v>0</v>
      </c>
      <c r="O4215" s="5">
        <v>0</v>
      </c>
      <c r="P4215" s="5">
        <v>0</v>
      </c>
      <c r="Q4215" s="5">
        <f t="shared" si="721"/>
        <v>173.52499930000002</v>
      </c>
      <c r="R4215" s="5">
        <f t="shared" si="722"/>
        <v>-173.52499930000002</v>
      </c>
      <c r="S4215" s="15">
        <f t="shared" si="723"/>
        <v>-1</v>
      </c>
      <c r="T4215">
        <v>0</v>
      </c>
      <c r="U4215" s="5" t="str">
        <f t="shared" si="724"/>
        <v>NA</v>
      </c>
      <c r="V4215" s="15">
        <f t="shared" si="725"/>
        <v>0</v>
      </c>
      <c r="W4215" s="15">
        <f t="shared" si="726"/>
        <v>0</v>
      </c>
      <c r="X4215" s="5">
        <f t="shared" si="727"/>
        <v>0</v>
      </c>
      <c r="Y4215" s="5">
        <f t="shared" si="728"/>
        <v>156.17249937000003</v>
      </c>
      <c r="Z4215" s="5">
        <f t="shared" si="729"/>
        <v>-182.20124926500003</v>
      </c>
      <c r="AA4215" s="5">
        <f t="shared" si="730"/>
        <v>17.352499929999993</v>
      </c>
      <c r="AB4215" s="5">
        <f t="shared" si="731"/>
        <v>8.6762499650000109</v>
      </c>
    </row>
    <row r="4216" spans="1:28" x14ac:dyDescent="0.55000000000000004">
      <c r="A4216" s="3" t="s">
        <v>72</v>
      </c>
      <c r="B4216" s="3" t="s">
        <v>2365</v>
      </c>
      <c r="C4216" t="s">
        <v>47</v>
      </c>
      <c r="D4216" s="3" t="s">
        <v>325</v>
      </c>
      <c r="E4216" s="3" t="s">
        <v>736</v>
      </c>
      <c r="F4216" s="3" t="s">
        <v>50</v>
      </c>
      <c r="G4216" s="5">
        <v>10</v>
      </c>
      <c r="H4216">
        <v>57</v>
      </c>
      <c r="I4216" s="5">
        <v>175.01249932500002</v>
      </c>
      <c r="J4216" s="5">
        <v>3.0703947250000003</v>
      </c>
      <c r="K4216">
        <v>663</v>
      </c>
      <c r="L4216" s="15">
        <v>8.597285067873299E-2</v>
      </c>
      <c r="M4216" s="13">
        <v>1.2995475113122199</v>
      </c>
      <c r="N4216" s="15">
        <v>0</v>
      </c>
      <c r="O4216" s="5">
        <v>0</v>
      </c>
      <c r="P4216" s="5">
        <v>0</v>
      </c>
      <c r="Q4216" s="5">
        <f t="shared" si="721"/>
        <v>175.01249932500002</v>
      </c>
      <c r="R4216" s="5">
        <f t="shared" si="722"/>
        <v>-175.01249932500002</v>
      </c>
      <c r="S4216" s="15">
        <f t="shared" si="723"/>
        <v>-1</v>
      </c>
      <c r="T4216">
        <v>0</v>
      </c>
      <c r="U4216" s="5" t="str">
        <f t="shared" si="724"/>
        <v>NA</v>
      </c>
      <c r="V4216" s="15">
        <f t="shared" si="725"/>
        <v>0</v>
      </c>
      <c r="W4216" s="15">
        <f t="shared" si="726"/>
        <v>0</v>
      </c>
      <c r="X4216" s="5">
        <f t="shared" si="727"/>
        <v>0</v>
      </c>
      <c r="Y4216" s="5">
        <f t="shared" si="728"/>
        <v>157.51124939250002</v>
      </c>
      <c r="Z4216" s="5">
        <f t="shared" si="729"/>
        <v>-183.76312429125002</v>
      </c>
      <c r="AA4216" s="5">
        <f t="shared" si="730"/>
        <v>17.501249932500002</v>
      </c>
      <c r="AB4216" s="5">
        <f t="shared" si="731"/>
        <v>8.7506249662500011</v>
      </c>
    </row>
    <row r="4217" spans="1:28" x14ac:dyDescent="0.55000000000000004">
      <c r="A4217" s="3" t="s">
        <v>72</v>
      </c>
      <c r="B4217" s="3" t="s">
        <v>849</v>
      </c>
      <c r="C4217" t="s">
        <v>47</v>
      </c>
      <c r="D4217" s="3" t="s">
        <v>144</v>
      </c>
      <c r="E4217" s="3" t="s">
        <v>49</v>
      </c>
      <c r="F4217" s="3" t="s">
        <v>456</v>
      </c>
      <c r="G4217" s="5">
        <v>10</v>
      </c>
      <c r="H4217">
        <v>44</v>
      </c>
      <c r="I4217" s="5">
        <v>177.34999974999999</v>
      </c>
      <c r="J4217" s="5">
        <v>4.0306818125000001</v>
      </c>
      <c r="K4217">
        <v>2997</v>
      </c>
      <c r="L4217" s="15">
        <v>1.46813480146813E-2</v>
      </c>
      <c r="M4217" s="13">
        <v>2.67618618618619</v>
      </c>
      <c r="N4217" s="15">
        <v>0</v>
      </c>
      <c r="O4217" s="5">
        <v>0</v>
      </c>
      <c r="P4217" s="5">
        <v>0</v>
      </c>
      <c r="Q4217" s="5">
        <f t="shared" si="721"/>
        <v>177.34999974999999</v>
      </c>
      <c r="R4217" s="5">
        <f t="shared" si="722"/>
        <v>-177.34999974999999</v>
      </c>
      <c r="S4217" s="15">
        <f t="shared" si="723"/>
        <v>-1</v>
      </c>
      <c r="T4217">
        <v>0</v>
      </c>
      <c r="U4217" s="5" t="str">
        <f t="shared" si="724"/>
        <v>NA</v>
      </c>
      <c r="V4217" s="15">
        <f t="shared" si="725"/>
        <v>0</v>
      </c>
      <c r="W4217" s="15">
        <f t="shared" si="726"/>
        <v>0</v>
      </c>
      <c r="X4217" s="5">
        <f t="shared" si="727"/>
        <v>0</v>
      </c>
      <c r="Y4217" s="5">
        <f t="shared" si="728"/>
        <v>159.614999775</v>
      </c>
      <c r="Z4217" s="5">
        <f t="shared" si="729"/>
        <v>-186.21749973749999</v>
      </c>
      <c r="AA4217" s="5">
        <f t="shared" si="730"/>
        <v>17.734999974999994</v>
      </c>
      <c r="AB4217" s="5">
        <f t="shared" si="731"/>
        <v>8.8674999874999969</v>
      </c>
    </row>
    <row r="4218" spans="1:28" x14ac:dyDescent="0.55000000000000004">
      <c r="A4218" s="3" t="s">
        <v>72</v>
      </c>
      <c r="B4218" s="3" t="s">
        <v>837</v>
      </c>
      <c r="C4218" t="s">
        <v>47</v>
      </c>
      <c r="D4218" s="3" t="s">
        <v>325</v>
      </c>
      <c r="E4218" s="3" t="s">
        <v>736</v>
      </c>
      <c r="F4218" s="3" t="s">
        <v>50</v>
      </c>
      <c r="G4218" s="5">
        <v>10</v>
      </c>
      <c r="H4218">
        <v>59</v>
      </c>
      <c r="I4218" s="5">
        <v>187.27499971250003</v>
      </c>
      <c r="J4218" s="5">
        <v>3.1741525375000004</v>
      </c>
      <c r="K4218">
        <v>432</v>
      </c>
      <c r="L4218" s="15">
        <v>0.13657407407407399</v>
      </c>
      <c r="M4218" s="13">
        <v>1.10347222222222</v>
      </c>
      <c r="N4218" s="15">
        <v>0</v>
      </c>
      <c r="O4218" s="5">
        <v>0</v>
      </c>
      <c r="P4218" s="5">
        <v>0</v>
      </c>
      <c r="Q4218" s="5">
        <f t="shared" si="721"/>
        <v>187.27499971250003</v>
      </c>
      <c r="R4218" s="5">
        <f t="shared" si="722"/>
        <v>-187.27499971250003</v>
      </c>
      <c r="S4218" s="15">
        <f t="shared" si="723"/>
        <v>-1</v>
      </c>
      <c r="T4218">
        <v>0</v>
      </c>
      <c r="U4218" s="5" t="str">
        <f t="shared" si="724"/>
        <v>NA</v>
      </c>
      <c r="V4218" s="15">
        <f t="shared" si="725"/>
        <v>0</v>
      </c>
      <c r="W4218" s="15">
        <f t="shared" si="726"/>
        <v>0</v>
      </c>
      <c r="X4218" s="5">
        <f t="shared" si="727"/>
        <v>0</v>
      </c>
      <c r="Y4218" s="5">
        <f t="shared" si="728"/>
        <v>168.54749974125002</v>
      </c>
      <c r="Z4218" s="5">
        <f t="shared" si="729"/>
        <v>-196.63874969812505</v>
      </c>
      <c r="AA4218" s="5">
        <f t="shared" si="730"/>
        <v>18.727499971250012</v>
      </c>
      <c r="AB4218" s="5">
        <f t="shared" si="731"/>
        <v>9.3637499856250201</v>
      </c>
    </row>
    <row r="4219" spans="1:28" x14ac:dyDescent="0.55000000000000004">
      <c r="A4219" s="3" t="s">
        <v>72</v>
      </c>
      <c r="B4219" s="3" t="s">
        <v>839</v>
      </c>
      <c r="C4219" t="s">
        <v>47</v>
      </c>
      <c r="D4219" s="3" t="s">
        <v>325</v>
      </c>
      <c r="E4219" s="3" t="s">
        <v>149</v>
      </c>
      <c r="F4219" s="3" t="s">
        <v>50</v>
      </c>
      <c r="G4219" s="5">
        <v>10</v>
      </c>
      <c r="H4219">
        <v>76</v>
      </c>
      <c r="I4219" s="5">
        <v>197.21249974999998</v>
      </c>
      <c r="J4219" s="5">
        <v>2.5949013124999998</v>
      </c>
      <c r="K4219">
        <v>819</v>
      </c>
      <c r="L4219" s="15">
        <v>9.2796092796092799E-2</v>
      </c>
      <c r="M4219" s="13">
        <v>1.1639804639804601</v>
      </c>
      <c r="N4219" s="15">
        <v>0</v>
      </c>
      <c r="O4219" s="5">
        <v>0</v>
      </c>
      <c r="P4219" s="5">
        <v>0</v>
      </c>
      <c r="Q4219" s="5">
        <f t="shared" si="721"/>
        <v>197.21249974999998</v>
      </c>
      <c r="R4219" s="5">
        <f t="shared" si="722"/>
        <v>-197.21249974999998</v>
      </c>
      <c r="S4219" s="15">
        <f t="shared" si="723"/>
        <v>-1</v>
      </c>
      <c r="T4219">
        <v>0</v>
      </c>
      <c r="U4219" s="5" t="str">
        <f t="shared" si="724"/>
        <v>NA</v>
      </c>
      <c r="V4219" s="15">
        <f t="shared" si="725"/>
        <v>0</v>
      </c>
      <c r="W4219" s="15">
        <f t="shared" si="726"/>
        <v>0</v>
      </c>
      <c r="X4219" s="5">
        <f t="shared" si="727"/>
        <v>0</v>
      </c>
      <c r="Y4219" s="5">
        <f t="shared" si="728"/>
        <v>177.49124977499997</v>
      </c>
      <c r="Z4219" s="5">
        <f t="shared" si="729"/>
        <v>-207.0731247375</v>
      </c>
      <c r="AA4219" s="5">
        <f t="shared" si="730"/>
        <v>19.721249975000006</v>
      </c>
      <c r="AB4219" s="5">
        <f t="shared" si="731"/>
        <v>9.8606249875000174</v>
      </c>
    </row>
    <row r="4220" spans="1:28" x14ac:dyDescent="0.55000000000000004">
      <c r="A4220" s="3" t="s">
        <v>72</v>
      </c>
      <c r="B4220" s="3" t="s">
        <v>855</v>
      </c>
      <c r="C4220" t="s">
        <v>47</v>
      </c>
      <c r="D4220" s="3" t="s">
        <v>325</v>
      </c>
      <c r="E4220" s="3" t="s">
        <v>165</v>
      </c>
      <c r="F4220" s="3" t="s">
        <v>50</v>
      </c>
      <c r="G4220" s="5">
        <v>10</v>
      </c>
      <c r="H4220">
        <v>82</v>
      </c>
      <c r="I4220" s="5">
        <v>209.1</v>
      </c>
      <c r="J4220" s="5">
        <v>2.5499999999999998</v>
      </c>
      <c r="K4220">
        <v>559</v>
      </c>
      <c r="L4220" s="15">
        <v>0.146690518783542</v>
      </c>
      <c r="M4220" s="13">
        <v>1.31105545617174</v>
      </c>
      <c r="N4220" s="15">
        <v>0</v>
      </c>
      <c r="O4220" s="5">
        <v>0</v>
      </c>
      <c r="P4220" s="5">
        <v>0</v>
      </c>
      <c r="Q4220" s="5">
        <f t="shared" si="721"/>
        <v>209.1</v>
      </c>
      <c r="R4220" s="5">
        <f t="shared" si="722"/>
        <v>-209.1</v>
      </c>
      <c r="S4220" s="15">
        <f t="shared" si="723"/>
        <v>-1</v>
      </c>
      <c r="T4220">
        <v>0</v>
      </c>
      <c r="U4220" s="5" t="str">
        <f t="shared" si="724"/>
        <v>NA</v>
      </c>
      <c r="V4220" s="15">
        <f t="shared" si="725"/>
        <v>0</v>
      </c>
      <c r="W4220" s="15">
        <f t="shared" si="726"/>
        <v>0</v>
      </c>
      <c r="X4220" s="5">
        <f t="shared" si="727"/>
        <v>0</v>
      </c>
      <c r="Y4220" s="5">
        <f t="shared" si="728"/>
        <v>188.19</v>
      </c>
      <c r="Z4220" s="5">
        <f t="shared" si="729"/>
        <v>-219.55500000000001</v>
      </c>
      <c r="AA4220" s="5">
        <f t="shared" si="730"/>
        <v>20.909999999999997</v>
      </c>
      <c r="AB4220" s="5">
        <f t="shared" si="731"/>
        <v>10.455000000000013</v>
      </c>
    </row>
    <row r="4221" spans="1:28" x14ac:dyDescent="0.55000000000000004">
      <c r="A4221" s="3" t="s">
        <v>72</v>
      </c>
      <c r="B4221" s="3" t="s">
        <v>2587</v>
      </c>
      <c r="C4221" t="s">
        <v>47</v>
      </c>
      <c r="D4221" s="3" t="s">
        <v>144</v>
      </c>
      <c r="E4221" s="3" t="s">
        <v>49</v>
      </c>
      <c r="F4221" s="3" t="s">
        <v>456</v>
      </c>
      <c r="G4221" s="5">
        <v>10</v>
      </c>
      <c r="H4221">
        <v>44</v>
      </c>
      <c r="I4221" s="5">
        <v>213.1499997</v>
      </c>
      <c r="J4221" s="5">
        <v>4.8443181749999997</v>
      </c>
      <c r="K4221">
        <v>1502</v>
      </c>
      <c r="L4221" s="15">
        <v>2.9294274300932101E-2</v>
      </c>
      <c r="M4221" s="13">
        <v>1.55490679094541</v>
      </c>
      <c r="N4221" s="15">
        <v>0</v>
      </c>
      <c r="O4221" s="5">
        <v>0</v>
      </c>
      <c r="P4221" s="5">
        <v>0</v>
      </c>
      <c r="Q4221" s="5">
        <f t="shared" si="721"/>
        <v>213.1499997</v>
      </c>
      <c r="R4221" s="5">
        <f t="shared" si="722"/>
        <v>-213.1499997</v>
      </c>
      <c r="S4221" s="15">
        <f t="shared" si="723"/>
        <v>-1</v>
      </c>
      <c r="T4221">
        <v>0</v>
      </c>
      <c r="U4221" s="5" t="str">
        <f t="shared" si="724"/>
        <v>NA</v>
      </c>
      <c r="V4221" s="15">
        <f t="shared" si="725"/>
        <v>0</v>
      </c>
      <c r="W4221" s="15">
        <f t="shared" si="726"/>
        <v>0</v>
      </c>
      <c r="X4221" s="5">
        <f t="shared" si="727"/>
        <v>0</v>
      </c>
      <c r="Y4221" s="5">
        <f t="shared" si="728"/>
        <v>191.83499972999999</v>
      </c>
      <c r="Z4221" s="5">
        <f t="shared" si="729"/>
        <v>-223.80749968500001</v>
      </c>
      <c r="AA4221" s="5">
        <f t="shared" si="730"/>
        <v>21.314999970000002</v>
      </c>
      <c r="AB4221" s="5">
        <f t="shared" si="731"/>
        <v>10.657499985000015</v>
      </c>
    </row>
    <row r="4222" spans="1:28" x14ac:dyDescent="0.55000000000000004">
      <c r="A4222" s="3" t="s">
        <v>72</v>
      </c>
      <c r="B4222" s="3" t="s">
        <v>566</v>
      </c>
      <c r="C4222" t="s">
        <v>47</v>
      </c>
      <c r="D4222" s="3" t="s">
        <v>144</v>
      </c>
      <c r="E4222" s="3" t="s">
        <v>309</v>
      </c>
      <c r="F4222" s="3" t="s">
        <v>77</v>
      </c>
      <c r="G4222" s="5">
        <v>10</v>
      </c>
      <c r="H4222">
        <v>58</v>
      </c>
      <c r="I4222" s="5">
        <v>216.02499982500001</v>
      </c>
      <c r="J4222" s="5">
        <v>3.7245689625000002</v>
      </c>
      <c r="K4222">
        <v>1944</v>
      </c>
      <c r="L4222" s="15">
        <v>2.9835390946502099E-2</v>
      </c>
      <c r="M4222" s="13">
        <v>1.5076440329218099</v>
      </c>
      <c r="N4222" s="15">
        <v>0</v>
      </c>
      <c r="O4222" s="5">
        <v>0</v>
      </c>
      <c r="P4222" s="5">
        <v>0</v>
      </c>
      <c r="Q4222" s="5">
        <f t="shared" si="721"/>
        <v>216.02499982500001</v>
      </c>
      <c r="R4222" s="5">
        <f t="shared" si="722"/>
        <v>-216.02499982500001</v>
      </c>
      <c r="S4222" s="15">
        <f t="shared" si="723"/>
        <v>-1</v>
      </c>
      <c r="T4222">
        <v>0</v>
      </c>
      <c r="U4222" s="5" t="str">
        <f t="shared" si="724"/>
        <v>NA</v>
      </c>
      <c r="V4222" s="15">
        <f t="shared" si="725"/>
        <v>0</v>
      </c>
      <c r="W4222" s="15">
        <f t="shared" si="726"/>
        <v>0</v>
      </c>
      <c r="X4222" s="5">
        <f t="shared" si="727"/>
        <v>0</v>
      </c>
      <c r="Y4222" s="5">
        <f t="shared" si="728"/>
        <v>194.4224998425</v>
      </c>
      <c r="Z4222" s="5">
        <f t="shared" si="729"/>
        <v>-226.82624981625003</v>
      </c>
      <c r="AA4222" s="5">
        <f t="shared" si="730"/>
        <v>21.602499982500007</v>
      </c>
      <c r="AB4222" s="5">
        <f t="shared" si="731"/>
        <v>10.801249991250018</v>
      </c>
    </row>
    <row r="4223" spans="1:28" x14ac:dyDescent="0.55000000000000004">
      <c r="A4223" s="3" t="s">
        <v>72</v>
      </c>
      <c r="B4223" s="3" t="s">
        <v>258</v>
      </c>
      <c r="C4223" t="s">
        <v>47</v>
      </c>
      <c r="D4223" s="3" t="s">
        <v>144</v>
      </c>
      <c r="E4223" s="3" t="s">
        <v>49</v>
      </c>
      <c r="F4223" s="3" t="s">
        <v>456</v>
      </c>
      <c r="G4223" s="5">
        <v>10</v>
      </c>
      <c r="H4223">
        <v>90</v>
      </c>
      <c r="I4223" s="5">
        <v>217.08749925000001</v>
      </c>
      <c r="J4223" s="5">
        <v>2.4120833250000002</v>
      </c>
      <c r="K4223">
        <v>3575</v>
      </c>
      <c r="L4223" s="15">
        <v>2.5174825174825201E-2</v>
      </c>
      <c r="M4223" s="13">
        <v>1.2982937062937101</v>
      </c>
      <c r="N4223" s="15">
        <v>0</v>
      </c>
      <c r="O4223" s="5">
        <v>0</v>
      </c>
      <c r="P4223" s="5">
        <v>0</v>
      </c>
      <c r="Q4223" s="5">
        <f t="shared" si="721"/>
        <v>217.08749925000001</v>
      </c>
      <c r="R4223" s="5">
        <f t="shared" si="722"/>
        <v>-217.08749925000001</v>
      </c>
      <c r="S4223" s="15">
        <f t="shared" si="723"/>
        <v>-1</v>
      </c>
      <c r="T4223">
        <v>0</v>
      </c>
      <c r="U4223" s="5" t="str">
        <f t="shared" si="724"/>
        <v>NA</v>
      </c>
      <c r="V4223" s="15">
        <f t="shared" si="725"/>
        <v>0</v>
      </c>
      <c r="W4223" s="15">
        <f t="shared" si="726"/>
        <v>0</v>
      </c>
      <c r="X4223" s="5">
        <f t="shared" si="727"/>
        <v>0</v>
      </c>
      <c r="Y4223" s="5">
        <f t="shared" si="728"/>
        <v>195.378749325</v>
      </c>
      <c r="Z4223" s="5">
        <f t="shared" si="729"/>
        <v>-227.94187421250001</v>
      </c>
      <c r="AA4223" s="5">
        <f t="shared" si="730"/>
        <v>21.708749925000006</v>
      </c>
      <c r="AB4223" s="5">
        <f t="shared" si="731"/>
        <v>10.854374962500003</v>
      </c>
    </row>
    <row r="4224" spans="1:28" x14ac:dyDescent="0.55000000000000004">
      <c r="A4224" s="3" t="s">
        <v>72</v>
      </c>
      <c r="B4224" s="3" t="s">
        <v>886</v>
      </c>
      <c r="C4224" t="s">
        <v>47</v>
      </c>
      <c r="D4224" s="3" t="s">
        <v>144</v>
      </c>
      <c r="E4224" s="3" t="s">
        <v>49</v>
      </c>
      <c r="F4224" s="3" t="s">
        <v>456</v>
      </c>
      <c r="G4224" s="5">
        <v>10</v>
      </c>
      <c r="H4224">
        <v>45</v>
      </c>
      <c r="I4224" s="5">
        <v>229.47499968750003</v>
      </c>
      <c r="J4224" s="5">
        <v>5.0994444375000008</v>
      </c>
      <c r="K4224">
        <v>1915</v>
      </c>
      <c r="L4224" s="15">
        <v>2.34986945169713E-2</v>
      </c>
      <c r="M4224" s="13">
        <v>2.4540783289817201</v>
      </c>
      <c r="N4224" s="15">
        <v>0</v>
      </c>
      <c r="O4224" s="5">
        <v>0</v>
      </c>
      <c r="P4224" s="5">
        <v>0</v>
      </c>
      <c r="Q4224" s="5">
        <f t="shared" si="721"/>
        <v>229.47499968750003</v>
      </c>
      <c r="R4224" s="5">
        <f t="shared" si="722"/>
        <v>-229.47499968750003</v>
      </c>
      <c r="S4224" s="15">
        <f t="shared" si="723"/>
        <v>-1</v>
      </c>
      <c r="T4224">
        <v>0</v>
      </c>
      <c r="U4224" s="5" t="str">
        <f t="shared" si="724"/>
        <v>NA</v>
      </c>
      <c r="V4224" s="15">
        <f t="shared" si="725"/>
        <v>0</v>
      </c>
      <c r="W4224" s="15">
        <f t="shared" si="726"/>
        <v>0</v>
      </c>
      <c r="X4224" s="5">
        <f t="shared" si="727"/>
        <v>0</v>
      </c>
      <c r="Y4224" s="5">
        <f t="shared" si="728"/>
        <v>206.52749971875002</v>
      </c>
      <c r="Z4224" s="5">
        <f t="shared" si="729"/>
        <v>-240.94874967187505</v>
      </c>
      <c r="AA4224" s="5">
        <f t="shared" si="730"/>
        <v>22.947499968750009</v>
      </c>
      <c r="AB4224" s="5">
        <f t="shared" si="731"/>
        <v>11.473749984375019</v>
      </c>
    </row>
    <row r="4225" spans="1:28" x14ac:dyDescent="0.55000000000000004">
      <c r="A4225" s="3" t="s">
        <v>72</v>
      </c>
      <c r="B4225" s="3" t="s">
        <v>430</v>
      </c>
      <c r="C4225" t="s">
        <v>47</v>
      </c>
      <c r="D4225" s="3" t="s">
        <v>325</v>
      </c>
      <c r="E4225" s="3" t="s">
        <v>165</v>
      </c>
      <c r="F4225" s="3" t="s">
        <v>175</v>
      </c>
      <c r="G4225" s="5">
        <v>10</v>
      </c>
      <c r="H4225">
        <v>104</v>
      </c>
      <c r="I4225" s="5">
        <v>233.72499930000004</v>
      </c>
      <c r="J4225" s="5">
        <v>2.2473557625000002</v>
      </c>
      <c r="K4225">
        <v>1686</v>
      </c>
      <c r="L4225" s="15">
        <v>6.1684460260972705E-2</v>
      </c>
      <c r="M4225" s="13">
        <v>1.2351957295373699</v>
      </c>
      <c r="N4225" s="15">
        <v>0</v>
      </c>
      <c r="O4225" s="5">
        <v>0</v>
      </c>
      <c r="P4225" s="5">
        <v>0</v>
      </c>
      <c r="Q4225" s="5">
        <f t="shared" si="721"/>
        <v>233.72499930000004</v>
      </c>
      <c r="R4225" s="5">
        <f t="shared" si="722"/>
        <v>-233.72499930000004</v>
      </c>
      <c r="S4225" s="15">
        <f t="shared" si="723"/>
        <v>-1</v>
      </c>
      <c r="T4225">
        <v>0</v>
      </c>
      <c r="U4225" s="5" t="str">
        <f t="shared" si="724"/>
        <v>NA</v>
      </c>
      <c r="V4225" s="15">
        <f t="shared" si="725"/>
        <v>0</v>
      </c>
      <c r="W4225" s="15">
        <f t="shared" si="726"/>
        <v>0</v>
      </c>
      <c r="X4225" s="5">
        <f t="shared" si="727"/>
        <v>0</v>
      </c>
      <c r="Y4225" s="5">
        <f t="shared" si="728"/>
        <v>210.35249937000003</v>
      </c>
      <c r="Z4225" s="5">
        <f t="shared" si="729"/>
        <v>-245.41124926500004</v>
      </c>
      <c r="AA4225" s="5">
        <f t="shared" si="730"/>
        <v>23.372499930000004</v>
      </c>
      <c r="AB4225" s="5">
        <f t="shared" si="731"/>
        <v>11.686249965000002</v>
      </c>
    </row>
    <row r="4226" spans="1:28" x14ac:dyDescent="0.55000000000000004">
      <c r="A4226" s="3" t="s">
        <v>72</v>
      </c>
      <c r="B4226" s="3" t="s">
        <v>220</v>
      </c>
      <c r="C4226" t="s">
        <v>47</v>
      </c>
      <c r="D4226" s="3" t="s">
        <v>144</v>
      </c>
      <c r="E4226" s="3" t="s">
        <v>309</v>
      </c>
      <c r="F4226" s="3" t="s">
        <v>77</v>
      </c>
      <c r="G4226" s="5">
        <v>10</v>
      </c>
      <c r="H4226">
        <v>112</v>
      </c>
      <c r="I4226" s="5">
        <v>241.57499939999997</v>
      </c>
      <c r="J4226" s="5">
        <v>2.1569196374999997</v>
      </c>
      <c r="K4226">
        <v>2308</v>
      </c>
      <c r="L4226" s="15">
        <v>4.8526863084922003E-2</v>
      </c>
      <c r="M4226" s="13">
        <v>1.38960571923743</v>
      </c>
      <c r="N4226" s="15">
        <v>0</v>
      </c>
      <c r="O4226" s="5">
        <v>0</v>
      </c>
      <c r="P4226" s="5">
        <v>0</v>
      </c>
      <c r="Q4226" s="5">
        <f t="shared" ref="Q4226:Q4289" si="732">I4226</f>
        <v>241.57499939999997</v>
      </c>
      <c r="R4226" s="5">
        <f t="shared" ref="R4226:R4289" si="733">P4226-Q4226</f>
        <v>-241.57499939999997</v>
      </c>
      <c r="S4226" s="15">
        <f t="shared" ref="S4226:S4289" si="734">IF(Q4226=0,0,(P4226-Q4226)/Q4226)</f>
        <v>-1</v>
      </c>
      <c r="T4226">
        <v>0</v>
      </c>
      <c r="U4226" s="5" t="str">
        <f t="shared" ref="U4226:U4289" si="735">IF(T4226=0,"NA",P4226/T4226)</f>
        <v>NA</v>
      </c>
      <c r="V4226" s="15">
        <f t="shared" si="725"/>
        <v>0</v>
      </c>
      <c r="W4226" s="15">
        <f t="shared" si="726"/>
        <v>0</v>
      </c>
      <c r="X4226" s="5">
        <f t="shared" si="727"/>
        <v>0</v>
      </c>
      <c r="Y4226" s="5">
        <f t="shared" si="728"/>
        <v>217.41749945999999</v>
      </c>
      <c r="Z4226" s="5">
        <f t="shared" si="729"/>
        <v>-253.65374936999999</v>
      </c>
      <c r="AA4226" s="5">
        <f t="shared" si="730"/>
        <v>24.15749993999998</v>
      </c>
      <c r="AB4226" s="5">
        <f t="shared" si="731"/>
        <v>12.078749970000018</v>
      </c>
    </row>
    <row r="4227" spans="1:28" x14ac:dyDescent="0.55000000000000004">
      <c r="A4227" s="3" t="s">
        <v>72</v>
      </c>
      <c r="B4227" s="3" t="s">
        <v>390</v>
      </c>
      <c r="C4227" t="s">
        <v>47</v>
      </c>
      <c r="D4227" s="3" t="s">
        <v>144</v>
      </c>
      <c r="E4227" s="3" t="s">
        <v>49</v>
      </c>
      <c r="F4227" s="3" t="s">
        <v>456</v>
      </c>
      <c r="G4227" s="5">
        <v>10</v>
      </c>
      <c r="H4227">
        <v>102</v>
      </c>
      <c r="I4227" s="5">
        <v>291.93749969999999</v>
      </c>
      <c r="J4227" s="5">
        <v>2.86213235</v>
      </c>
      <c r="K4227">
        <v>668</v>
      </c>
      <c r="L4227" s="15">
        <v>0.15269461077844299</v>
      </c>
      <c r="M4227" s="13">
        <v>1.2221257485029899</v>
      </c>
      <c r="N4227" s="15">
        <v>0</v>
      </c>
      <c r="O4227" s="5">
        <v>0</v>
      </c>
      <c r="P4227" s="5">
        <v>0</v>
      </c>
      <c r="Q4227" s="5">
        <f t="shared" si="732"/>
        <v>291.93749969999999</v>
      </c>
      <c r="R4227" s="5">
        <f t="shared" si="733"/>
        <v>-291.93749969999999</v>
      </c>
      <c r="S4227" s="15">
        <f t="shared" si="734"/>
        <v>-1</v>
      </c>
      <c r="T4227">
        <v>0</v>
      </c>
      <c r="U4227" s="5" t="str">
        <f t="shared" si="735"/>
        <v>NA</v>
      </c>
      <c r="V4227" s="15">
        <f t="shared" ref="V4227:V4290" si="736">(L4227*N4227)</f>
        <v>0</v>
      </c>
      <c r="W4227" s="15">
        <f t="shared" ref="W4227:W4290" si="737">IF(P4227=0,0,R4227/P4227)</f>
        <v>0</v>
      </c>
      <c r="X4227" s="5">
        <f t="shared" ref="X4227:X4290" si="738">IF(T4227=0,0,Q4227/T4227)</f>
        <v>0</v>
      </c>
      <c r="Y4227" s="5">
        <f t="shared" ref="Y4227:Y4290" si="739">Q4227*0.9</f>
        <v>262.74374972999999</v>
      </c>
      <c r="Z4227" s="5">
        <f t="shared" ref="Z4227:Z4290" si="740">R4227*1.05</f>
        <v>-306.53437468499999</v>
      </c>
      <c r="AA4227" s="5">
        <f t="shared" ref="AA4227:AA4290" si="741">Q4227-Y4227</f>
        <v>29.193749969999999</v>
      </c>
      <c r="AB4227" s="5">
        <f t="shared" ref="AB4227:AB4290" si="742">R4227-Z4227</f>
        <v>14.596874984999999</v>
      </c>
    </row>
    <row r="4228" spans="1:28" x14ac:dyDescent="0.55000000000000004">
      <c r="A4228" s="3" t="s">
        <v>72</v>
      </c>
      <c r="B4228" s="3" t="s">
        <v>853</v>
      </c>
      <c r="C4228" t="s">
        <v>47</v>
      </c>
      <c r="D4228" s="3" t="s">
        <v>144</v>
      </c>
      <c r="E4228" s="3" t="s">
        <v>49</v>
      </c>
      <c r="F4228" s="3" t="s">
        <v>456</v>
      </c>
      <c r="G4228" s="5">
        <v>10</v>
      </c>
      <c r="H4228">
        <v>61</v>
      </c>
      <c r="I4228" s="5">
        <v>309.98749953750001</v>
      </c>
      <c r="J4228" s="5">
        <v>5.0817622875000001</v>
      </c>
      <c r="K4228">
        <v>2117</v>
      </c>
      <c r="L4228" s="15">
        <v>2.8814359943315999E-2</v>
      </c>
      <c r="M4228" s="13">
        <v>1.4200236183278201</v>
      </c>
      <c r="N4228" s="15">
        <v>0</v>
      </c>
      <c r="O4228" s="5">
        <v>0</v>
      </c>
      <c r="P4228" s="5">
        <v>0</v>
      </c>
      <c r="Q4228" s="5">
        <f t="shared" si="732"/>
        <v>309.98749953750001</v>
      </c>
      <c r="R4228" s="5">
        <f t="shared" si="733"/>
        <v>-309.98749953750001</v>
      </c>
      <c r="S4228" s="15">
        <f t="shared" si="734"/>
        <v>-1</v>
      </c>
      <c r="T4228">
        <v>0</v>
      </c>
      <c r="U4228" s="5" t="str">
        <f t="shared" si="735"/>
        <v>NA</v>
      </c>
      <c r="V4228" s="15">
        <f t="shared" si="736"/>
        <v>0</v>
      </c>
      <c r="W4228" s="15">
        <f t="shared" si="737"/>
        <v>0</v>
      </c>
      <c r="X4228" s="5">
        <f t="shared" si="738"/>
        <v>0</v>
      </c>
      <c r="Y4228" s="5">
        <f t="shared" si="739"/>
        <v>278.98874958375001</v>
      </c>
      <c r="Z4228" s="5">
        <f t="shared" si="740"/>
        <v>-325.48687451437502</v>
      </c>
      <c r="AA4228" s="5">
        <f t="shared" si="741"/>
        <v>30.998749953750007</v>
      </c>
      <c r="AB4228" s="5">
        <f t="shared" si="742"/>
        <v>15.499374976875004</v>
      </c>
    </row>
    <row r="4229" spans="1:28" x14ac:dyDescent="0.55000000000000004">
      <c r="A4229" s="3" t="s">
        <v>72</v>
      </c>
      <c r="B4229" s="3" t="s">
        <v>397</v>
      </c>
      <c r="C4229" t="s">
        <v>47</v>
      </c>
      <c r="D4229" s="3" t="s">
        <v>325</v>
      </c>
      <c r="E4229" s="3" t="s">
        <v>165</v>
      </c>
      <c r="F4229" s="3" t="s">
        <v>50</v>
      </c>
      <c r="G4229" s="5">
        <v>10</v>
      </c>
      <c r="H4229">
        <v>151</v>
      </c>
      <c r="I4229" s="5">
        <v>310.44999963750001</v>
      </c>
      <c r="J4229" s="5">
        <v>2.0559602625000002</v>
      </c>
      <c r="K4229">
        <v>932</v>
      </c>
      <c r="L4229" s="15">
        <v>0.16201716738197403</v>
      </c>
      <c r="M4229" s="13">
        <v>1.12851931330472</v>
      </c>
      <c r="N4229" s="15">
        <v>0</v>
      </c>
      <c r="O4229" s="5">
        <v>0</v>
      </c>
      <c r="P4229" s="5">
        <v>0</v>
      </c>
      <c r="Q4229" s="5">
        <f t="shared" si="732"/>
        <v>310.44999963750001</v>
      </c>
      <c r="R4229" s="5">
        <f t="shared" si="733"/>
        <v>-310.44999963750001</v>
      </c>
      <c r="S4229" s="15">
        <f t="shared" si="734"/>
        <v>-1</v>
      </c>
      <c r="T4229">
        <v>0</v>
      </c>
      <c r="U4229" s="5" t="str">
        <f t="shared" si="735"/>
        <v>NA</v>
      </c>
      <c r="V4229" s="15">
        <f t="shared" si="736"/>
        <v>0</v>
      </c>
      <c r="W4229" s="15">
        <f t="shared" si="737"/>
        <v>0</v>
      </c>
      <c r="X4229" s="5">
        <f t="shared" si="738"/>
        <v>0</v>
      </c>
      <c r="Y4229" s="5">
        <f t="shared" si="739"/>
        <v>279.40499967375001</v>
      </c>
      <c r="Z4229" s="5">
        <f t="shared" si="740"/>
        <v>-325.97249961937501</v>
      </c>
      <c r="AA4229" s="5">
        <f t="shared" si="741"/>
        <v>31.044999963750001</v>
      </c>
      <c r="AB4229" s="5">
        <f t="shared" si="742"/>
        <v>15.522499981875001</v>
      </c>
    </row>
    <row r="4230" spans="1:28" x14ac:dyDescent="0.55000000000000004">
      <c r="A4230" s="3" t="s">
        <v>72</v>
      </c>
      <c r="B4230" s="3" t="s">
        <v>670</v>
      </c>
      <c r="C4230" t="s">
        <v>47</v>
      </c>
      <c r="D4230" s="3" t="s">
        <v>325</v>
      </c>
      <c r="E4230" s="3" t="s">
        <v>165</v>
      </c>
      <c r="F4230" s="3" t="s">
        <v>175</v>
      </c>
      <c r="G4230" s="5">
        <v>10</v>
      </c>
      <c r="H4230">
        <v>69</v>
      </c>
      <c r="I4230" s="5">
        <v>316.62499976250001</v>
      </c>
      <c r="J4230" s="5">
        <v>4.5887681125000004</v>
      </c>
      <c r="K4230">
        <v>2788</v>
      </c>
      <c r="L4230" s="15">
        <v>2.47489239598278E-2</v>
      </c>
      <c r="M4230" s="13">
        <v>1.4140423242467699</v>
      </c>
      <c r="N4230" s="15">
        <v>0</v>
      </c>
      <c r="O4230" s="5">
        <v>0</v>
      </c>
      <c r="P4230" s="5">
        <v>0</v>
      </c>
      <c r="Q4230" s="5">
        <f t="shared" si="732"/>
        <v>316.62499976250001</v>
      </c>
      <c r="R4230" s="5">
        <f t="shared" si="733"/>
        <v>-316.62499976250001</v>
      </c>
      <c r="S4230" s="15">
        <f t="shared" si="734"/>
        <v>-1</v>
      </c>
      <c r="T4230">
        <v>0</v>
      </c>
      <c r="U4230" s="5" t="str">
        <f t="shared" si="735"/>
        <v>NA</v>
      </c>
      <c r="V4230" s="15">
        <f t="shared" si="736"/>
        <v>0</v>
      </c>
      <c r="W4230" s="15">
        <f t="shared" si="737"/>
        <v>0</v>
      </c>
      <c r="X4230" s="5">
        <f t="shared" si="738"/>
        <v>0</v>
      </c>
      <c r="Y4230" s="5">
        <f t="shared" si="739"/>
        <v>284.96249978625002</v>
      </c>
      <c r="Z4230" s="5">
        <f t="shared" si="740"/>
        <v>-332.45624975062503</v>
      </c>
      <c r="AA4230" s="5">
        <f t="shared" si="741"/>
        <v>31.66249997624999</v>
      </c>
      <c r="AB4230" s="5">
        <f t="shared" si="742"/>
        <v>15.831249988125023</v>
      </c>
    </row>
    <row r="4231" spans="1:28" x14ac:dyDescent="0.55000000000000004">
      <c r="A4231" s="3" t="s">
        <v>72</v>
      </c>
      <c r="B4231" s="3" t="s">
        <v>441</v>
      </c>
      <c r="C4231" t="s">
        <v>47</v>
      </c>
      <c r="D4231" s="3" t="s">
        <v>144</v>
      </c>
      <c r="E4231" s="3" t="s">
        <v>309</v>
      </c>
      <c r="F4231" s="3" t="s">
        <v>77</v>
      </c>
      <c r="G4231" s="5">
        <v>10</v>
      </c>
      <c r="H4231">
        <v>122</v>
      </c>
      <c r="I4231" s="5">
        <v>329.07499962499998</v>
      </c>
      <c r="J4231" s="5">
        <v>2.6973360624999998</v>
      </c>
      <c r="K4231">
        <v>1183</v>
      </c>
      <c r="L4231" s="15">
        <v>0.10312764158918</v>
      </c>
      <c r="M4231" s="13">
        <v>1.3342349957734601</v>
      </c>
      <c r="N4231" s="15">
        <v>0</v>
      </c>
      <c r="O4231" s="5">
        <v>0</v>
      </c>
      <c r="P4231" s="5">
        <v>0</v>
      </c>
      <c r="Q4231" s="5">
        <f t="shared" si="732"/>
        <v>329.07499962499998</v>
      </c>
      <c r="R4231" s="5">
        <f t="shared" si="733"/>
        <v>-329.07499962499998</v>
      </c>
      <c r="S4231" s="15">
        <f t="shared" si="734"/>
        <v>-1</v>
      </c>
      <c r="T4231">
        <v>0</v>
      </c>
      <c r="U4231" s="5" t="str">
        <f t="shared" si="735"/>
        <v>NA</v>
      </c>
      <c r="V4231" s="15">
        <f t="shared" si="736"/>
        <v>0</v>
      </c>
      <c r="W4231" s="15">
        <f t="shared" si="737"/>
        <v>0</v>
      </c>
      <c r="X4231" s="5">
        <f t="shared" si="738"/>
        <v>0</v>
      </c>
      <c r="Y4231" s="5">
        <f t="shared" si="739"/>
        <v>296.16749966250001</v>
      </c>
      <c r="Z4231" s="5">
        <f t="shared" si="740"/>
        <v>-345.52874960625002</v>
      </c>
      <c r="AA4231" s="5">
        <f t="shared" si="741"/>
        <v>32.907499962499969</v>
      </c>
      <c r="AB4231" s="5">
        <f t="shared" si="742"/>
        <v>16.453749981250041</v>
      </c>
    </row>
    <row r="4232" spans="1:28" x14ac:dyDescent="0.55000000000000004">
      <c r="A4232" s="3" t="s">
        <v>72</v>
      </c>
      <c r="B4232" s="3" t="s">
        <v>657</v>
      </c>
      <c r="C4232" t="s">
        <v>47</v>
      </c>
      <c r="D4232" s="3" t="s">
        <v>144</v>
      </c>
      <c r="E4232" s="3" t="s">
        <v>309</v>
      </c>
      <c r="F4232" s="3" t="s">
        <v>77</v>
      </c>
      <c r="G4232" s="5">
        <v>10</v>
      </c>
      <c r="H4232">
        <v>117</v>
      </c>
      <c r="I4232" s="5">
        <v>393.3624985875</v>
      </c>
      <c r="J4232" s="5">
        <v>3.3620726374999998</v>
      </c>
      <c r="K4232">
        <v>1853</v>
      </c>
      <c r="L4232" s="15">
        <v>6.3140852671343797E-2</v>
      </c>
      <c r="M4232" s="13">
        <v>1.5119805720453301</v>
      </c>
      <c r="N4232" s="15">
        <v>0</v>
      </c>
      <c r="O4232" s="5">
        <v>0</v>
      </c>
      <c r="P4232" s="5">
        <v>0</v>
      </c>
      <c r="Q4232" s="5">
        <f t="shared" si="732"/>
        <v>393.3624985875</v>
      </c>
      <c r="R4232" s="5">
        <f t="shared" si="733"/>
        <v>-393.3624985875</v>
      </c>
      <c r="S4232" s="15">
        <f t="shared" si="734"/>
        <v>-1</v>
      </c>
      <c r="T4232">
        <v>0</v>
      </c>
      <c r="U4232" s="5" t="str">
        <f t="shared" si="735"/>
        <v>NA</v>
      </c>
      <c r="V4232" s="15">
        <f t="shared" si="736"/>
        <v>0</v>
      </c>
      <c r="W4232" s="15">
        <f t="shared" si="737"/>
        <v>0</v>
      </c>
      <c r="X4232" s="5">
        <f t="shared" si="738"/>
        <v>0</v>
      </c>
      <c r="Y4232" s="5">
        <f t="shared" si="739"/>
        <v>354.02624872875003</v>
      </c>
      <c r="Z4232" s="5">
        <f t="shared" si="740"/>
        <v>-413.03062351687504</v>
      </c>
      <c r="AA4232" s="5">
        <f t="shared" si="741"/>
        <v>39.336249858749966</v>
      </c>
      <c r="AB4232" s="5">
        <f t="shared" si="742"/>
        <v>19.66812492937504</v>
      </c>
    </row>
    <row r="4233" spans="1:28" x14ac:dyDescent="0.55000000000000004">
      <c r="A4233" s="3" t="s">
        <v>72</v>
      </c>
      <c r="B4233" s="3" t="s">
        <v>4858</v>
      </c>
      <c r="C4233" t="s">
        <v>47</v>
      </c>
      <c r="D4233" s="3" t="s">
        <v>173</v>
      </c>
      <c r="E4233" s="3" t="s">
        <v>4483</v>
      </c>
      <c r="F4233" s="3" t="s">
        <v>77</v>
      </c>
      <c r="G4233" s="5">
        <v>10</v>
      </c>
      <c r="H4233">
        <v>102</v>
      </c>
      <c r="I4233" s="5">
        <v>416.11249987499997</v>
      </c>
      <c r="J4233" s="5">
        <v>4.0795343124999999</v>
      </c>
      <c r="K4233">
        <v>3102</v>
      </c>
      <c r="L4233" s="15">
        <v>3.2882011605415901E-2</v>
      </c>
      <c r="M4233" s="13">
        <v>2.1960670535138598</v>
      </c>
      <c r="N4233" s="15">
        <v>0</v>
      </c>
      <c r="O4233" s="5">
        <v>0</v>
      </c>
      <c r="P4233" s="5">
        <v>0</v>
      </c>
      <c r="Q4233" s="5">
        <f t="shared" si="732"/>
        <v>416.11249987499997</v>
      </c>
      <c r="R4233" s="5">
        <f t="shared" si="733"/>
        <v>-416.11249987499997</v>
      </c>
      <c r="S4233" s="15">
        <f t="shared" si="734"/>
        <v>-1</v>
      </c>
      <c r="T4233">
        <v>0</v>
      </c>
      <c r="U4233" s="5" t="str">
        <f t="shared" si="735"/>
        <v>NA</v>
      </c>
      <c r="V4233" s="15">
        <f t="shared" si="736"/>
        <v>0</v>
      </c>
      <c r="W4233" s="15">
        <f t="shared" si="737"/>
        <v>0</v>
      </c>
      <c r="X4233" s="5">
        <f t="shared" si="738"/>
        <v>0</v>
      </c>
      <c r="Y4233" s="5">
        <f t="shared" si="739"/>
        <v>374.50124988749997</v>
      </c>
      <c r="Z4233" s="5">
        <f t="shared" si="740"/>
        <v>-436.91812486875</v>
      </c>
      <c r="AA4233" s="5">
        <f t="shared" si="741"/>
        <v>41.611249987500003</v>
      </c>
      <c r="AB4233" s="5">
        <f t="shared" si="742"/>
        <v>20.80562499375003</v>
      </c>
    </row>
    <row r="4234" spans="1:28" x14ac:dyDescent="0.55000000000000004">
      <c r="A4234" s="3" t="s">
        <v>72</v>
      </c>
      <c r="B4234" s="3" t="s">
        <v>290</v>
      </c>
      <c r="C4234" t="s">
        <v>47</v>
      </c>
      <c r="D4234" s="3" t="s">
        <v>144</v>
      </c>
      <c r="E4234" s="3" t="s">
        <v>49</v>
      </c>
      <c r="F4234" s="3" t="s">
        <v>456</v>
      </c>
      <c r="G4234" s="5">
        <v>10</v>
      </c>
      <c r="H4234">
        <v>157</v>
      </c>
      <c r="I4234" s="5">
        <v>444.56249917499997</v>
      </c>
      <c r="J4234" s="5">
        <v>2.8316082749999998</v>
      </c>
      <c r="K4234">
        <v>4394</v>
      </c>
      <c r="L4234" s="15">
        <v>3.5730541647701404E-2</v>
      </c>
      <c r="M4234" s="13">
        <v>1.2871506599908999</v>
      </c>
      <c r="N4234" s="15">
        <v>0</v>
      </c>
      <c r="O4234" s="5">
        <v>0</v>
      </c>
      <c r="P4234" s="5">
        <v>0</v>
      </c>
      <c r="Q4234" s="5">
        <f t="shared" si="732"/>
        <v>444.56249917499997</v>
      </c>
      <c r="R4234" s="5">
        <f t="shared" si="733"/>
        <v>-444.56249917499997</v>
      </c>
      <c r="S4234" s="15">
        <f t="shared" si="734"/>
        <v>-1</v>
      </c>
      <c r="T4234">
        <v>0</v>
      </c>
      <c r="U4234" s="5" t="str">
        <f t="shared" si="735"/>
        <v>NA</v>
      </c>
      <c r="V4234" s="15">
        <f t="shared" si="736"/>
        <v>0</v>
      </c>
      <c r="W4234" s="15">
        <f t="shared" si="737"/>
        <v>0</v>
      </c>
      <c r="X4234" s="5">
        <f t="shared" si="738"/>
        <v>0</v>
      </c>
      <c r="Y4234" s="5">
        <f t="shared" si="739"/>
        <v>400.1062492575</v>
      </c>
      <c r="Z4234" s="5">
        <f t="shared" si="740"/>
        <v>-466.79062413374999</v>
      </c>
      <c r="AA4234" s="5">
        <f t="shared" si="741"/>
        <v>44.456249917499974</v>
      </c>
      <c r="AB4234" s="5">
        <f t="shared" si="742"/>
        <v>22.228124958750016</v>
      </c>
    </row>
    <row r="4235" spans="1:28" x14ac:dyDescent="0.55000000000000004">
      <c r="A4235" s="3" t="s">
        <v>72</v>
      </c>
      <c r="B4235" s="3" t="s">
        <v>276</v>
      </c>
      <c r="C4235" t="s">
        <v>47</v>
      </c>
      <c r="D4235" s="3" t="s">
        <v>144</v>
      </c>
      <c r="E4235" s="3" t="s">
        <v>309</v>
      </c>
      <c r="F4235" s="3" t="s">
        <v>77</v>
      </c>
      <c r="G4235" s="5">
        <v>10</v>
      </c>
      <c r="H4235">
        <v>203</v>
      </c>
      <c r="I4235" s="5">
        <v>463.6499979125</v>
      </c>
      <c r="J4235" s="5">
        <v>2.2839901375</v>
      </c>
      <c r="K4235">
        <v>2535</v>
      </c>
      <c r="L4235" s="15">
        <v>8.0078895463510893E-2</v>
      </c>
      <c r="M4235" s="13">
        <v>1.4838027613412199</v>
      </c>
      <c r="N4235" s="15">
        <v>0</v>
      </c>
      <c r="O4235" s="5">
        <v>0</v>
      </c>
      <c r="P4235" s="5">
        <v>0</v>
      </c>
      <c r="Q4235" s="5">
        <f t="shared" si="732"/>
        <v>463.6499979125</v>
      </c>
      <c r="R4235" s="5">
        <f t="shared" si="733"/>
        <v>-463.6499979125</v>
      </c>
      <c r="S4235" s="15">
        <f t="shared" si="734"/>
        <v>-1</v>
      </c>
      <c r="T4235">
        <v>0</v>
      </c>
      <c r="U4235" s="5" t="str">
        <f t="shared" si="735"/>
        <v>NA</v>
      </c>
      <c r="V4235" s="15">
        <f t="shared" si="736"/>
        <v>0</v>
      </c>
      <c r="W4235" s="15">
        <f t="shared" si="737"/>
        <v>0</v>
      </c>
      <c r="X4235" s="5">
        <f t="shared" si="738"/>
        <v>0</v>
      </c>
      <c r="Y4235" s="5">
        <f t="shared" si="739"/>
        <v>417.28499812125</v>
      </c>
      <c r="Z4235" s="5">
        <f t="shared" si="740"/>
        <v>-486.83249780812503</v>
      </c>
      <c r="AA4235" s="5">
        <f t="shared" si="741"/>
        <v>46.36499979125</v>
      </c>
      <c r="AB4235" s="5">
        <f t="shared" si="742"/>
        <v>23.182499895625028</v>
      </c>
    </row>
    <row r="4236" spans="1:28" x14ac:dyDescent="0.55000000000000004">
      <c r="A4236" s="3" t="s">
        <v>72</v>
      </c>
      <c r="B4236" s="3" t="s">
        <v>423</v>
      </c>
      <c r="C4236" t="s">
        <v>47</v>
      </c>
      <c r="D4236" s="3" t="s">
        <v>144</v>
      </c>
      <c r="E4236" s="3" t="s">
        <v>309</v>
      </c>
      <c r="F4236" s="3" t="s">
        <v>77</v>
      </c>
      <c r="G4236" s="5">
        <v>10</v>
      </c>
      <c r="H4236">
        <v>160</v>
      </c>
      <c r="I4236" s="5">
        <v>497.35</v>
      </c>
      <c r="J4236" s="5">
        <v>3.1084375</v>
      </c>
      <c r="K4236">
        <v>2009</v>
      </c>
      <c r="L4236" s="15">
        <v>7.9641612742658005E-2</v>
      </c>
      <c r="M4236" s="13">
        <v>2.2624838227974098</v>
      </c>
      <c r="N4236" s="15">
        <v>0</v>
      </c>
      <c r="O4236" s="5">
        <v>0</v>
      </c>
      <c r="P4236" s="5">
        <v>0</v>
      </c>
      <c r="Q4236" s="5">
        <f t="shared" si="732"/>
        <v>497.35</v>
      </c>
      <c r="R4236" s="5">
        <f t="shared" si="733"/>
        <v>-497.35</v>
      </c>
      <c r="S4236" s="15">
        <f t="shared" si="734"/>
        <v>-1</v>
      </c>
      <c r="T4236">
        <v>0</v>
      </c>
      <c r="U4236" s="5" t="str">
        <f t="shared" si="735"/>
        <v>NA</v>
      </c>
      <c r="V4236" s="15">
        <f t="shared" si="736"/>
        <v>0</v>
      </c>
      <c r="W4236" s="15">
        <f t="shared" si="737"/>
        <v>0</v>
      </c>
      <c r="X4236" s="5">
        <f t="shared" si="738"/>
        <v>0</v>
      </c>
      <c r="Y4236" s="5">
        <f t="shared" si="739"/>
        <v>447.61500000000001</v>
      </c>
      <c r="Z4236" s="5">
        <f t="shared" si="740"/>
        <v>-522.21750000000009</v>
      </c>
      <c r="AA4236" s="5">
        <f t="shared" si="741"/>
        <v>49.735000000000014</v>
      </c>
      <c r="AB4236" s="5">
        <f t="shared" si="742"/>
        <v>24.867500000000064</v>
      </c>
    </row>
    <row r="4237" spans="1:28" x14ac:dyDescent="0.55000000000000004">
      <c r="A4237" s="3" t="s">
        <v>72</v>
      </c>
      <c r="B4237" s="3" t="s">
        <v>249</v>
      </c>
      <c r="C4237" t="s">
        <v>47</v>
      </c>
      <c r="D4237" s="3" t="s">
        <v>144</v>
      </c>
      <c r="E4237" s="3" t="s">
        <v>309</v>
      </c>
      <c r="F4237" s="3" t="s">
        <v>77</v>
      </c>
      <c r="G4237" s="5">
        <v>10</v>
      </c>
      <c r="H4237">
        <v>164</v>
      </c>
      <c r="I4237" s="5">
        <v>501.89999940000001</v>
      </c>
      <c r="J4237" s="5">
        <v>3.0603658500000002</v>
      </c>
      <c r="K4237">
        <v>6534</v>
      </c>
      <c r="L4237" s="15">
        <v>2.5099479644934201E-2</v>
      </c>
      <c r="M4237" s="13">
        <v>1.9316360575451501</v>
      </c>
      <c r="N4237" s="15">
        <v>0</v>
      </c>
      <c r="O4237" s="5">
        <v>0</v>
      </c>
      <c r="P4237" s="5">
        <v>0</v>
      </c>
      <c r="Q4237" s="5">
        <f t="shared" si="732"/>
        <v>501.89999940000001</v>
      </c>
      <c r="R4237" s="5">
        <f t="shared" si="733"/>
        <v>-501.89999940000001</v>
      </c>
      <c r="S4237" s="15">
        <f t="shared" si="734"/>
        <v>-1</v>
      </c>
      <c r="T4237">
        <v>0</v>
      </c>
      <c r="U4237" s="5" t="str">
        <f t="shared" si="735"/>
        <v>NA</v>
      </c>
      <c r="V4237" s="15">
        <f t="shared" si="736"/>
        <v>0</v>
      </c>
      <c r="W4237" s="15">
        <f t="shared" si="737"/>
        <v>0</v>
      </c>
      <c r="X4237" s="5">
        <f t="shared" si="738"/>
        <v>0</v>
      </c>
      <c r="Y4237" s="5">
        <f t="shared" si="739"/>
        <v>451.70999946000001</v>
      </c>
      <c r="Z4237" s="5">
        <f t="shared" si="740"/>
        <v>-526.99499937000007</v>
      </c>
      <c r="AA4237" s="5">
        <f t="shared" si="741"/>
        <v>50.189999940000007</v>
      </c>
      <c r="AB4237" s="5">
        <f t="shared" si="742"/>
        <v>25.09499997000006</v>
      </c>
    </row>
    <row r="4238" spans="1:28" x14ac:dyDescent="0.55000000000000004">
      <c r="A4238" s="3" t="s">
        <v>72</v>
      </c>
      <c r="B4238" s="3" t="s">
        <v>410</v>
      </c>
      <c r="C4238" t="s">
        <v>47</v>
      </c>
      <c r="D4238" s="3" t="s">
        <v>144</v>
      </c>
      <c r="E4238" s="3" t="s">
        <v>309</v>
      </c>
      <c r="F4238" s="3" t="s">
        <v>77</v>
      </c>
      <c r="G4238" s="5">
        <v>10</v>
      </c>
      <c r="H4238">
        <v>261</v>
      </c>
      <c r="I4238" s="5">
        <v>525.987499275</v>
      </c>
      <c r="J4238" s="5">
        <v>2.0152777749999999</v>
      </c>
      <c r="K4238">
        <v>2252</v>
      </c>
      <c r="L4238" s="15">
        <v>0.115896980461812</v>
      </c>
      <c r="M4238" s="13">
        <v>1.31607904085258</v>
      </c>
      <c r="N4238" s="15">
        <v>0</v>
      </c>
      <c r="O4238" s="5">
        <v>0</v>
      </c>
      <c r="P4238" s="5">
        <v>0</v>
      </c>
      <c r="Q4238" s="5">
        <f t="shared" si="732"/>
        <v>525.987499275</v>
      </c>
      <c r="R4238" s="5">
        <f t="shared" si="733"/>
        <v>-525.987499275</v>
      </c>
      <c r="S4238" s="15">
        <f t="shared" si="734"/>
        <v>-1</v>
      </c>
      <c r="T4238">
        <v>0</v>
      </c>
      <c r="U4238" s="5" t="str">
        <f t="shared" si="735"/>
        <v>NA</v>
      </c>
      <c r="V4238" s="15">
        <f t="shared" si="736"/>
        <v>0</v>
      </c>
      <c r="W4238" s="15">
        <f t="shared" si="737"/>
        <v>0</v>
      </c>
      <c r="X4238" s="5">
        <f t="shared" si="738"/>
        <v>0</v>
      </c>
      <c r="Y4238" s="5">
        <f t="shared" si="739"/>
        <v>473.38874934750004</v>
      </c>
      <c r="Z4238" s="5">
        <f t="shared" si="740"/>
        <v>-552.28687423874999</v>
      </c>
      <c r="AA4238" s="5">
        <f t="shared" si="741"/>
        <v>52.598749927499966</v>
      </c>
      <c r="AB4238" s="5">
        <f t="shared" si="742"/>
        <v>26.299374963749983</v>
      </c>
    </row>
    <row r="4239" spans="1:28" x14ac:dyDescent="0.55000000000000004">
      <c r="A4239" s="3" t="s">
        <v>72</v>
      </c>
      <c r="B4239" s="3" t="s">
        <v>191</v>
      </c>
      <c r="C4239" t="s">
        <v>47</v>
      </c>
      <c r="D4239" s="3" t="s">
        <v>144</v>
      </c>
      <c r="E4239" s="3" t="s">
        <v>49</v>
      </c>
      <c r="F4239" s="3" t="s">
        <v>456</v>
      </c>
      <c r="G4239" s="5">
        <v>10</v>
      </c>
      <c r="H4239">
        <v>107</v>
      </c>
      <c r="I4239" s="5">
        <v>566.49999883750002</v>
      </c>
      <c r="J4239" s="5">
        <v>5.2943925125</v>
      </c>
      <c r="K4239">
        <v>1357</v>
      </c>
      <c r="L4239" s="15">
        <v>7.88504053058217E-2</v>
      </c>
      <c r="M4239" s="13">
        <v>1.7576787030213701</v>
      </c>
      <c r="N4239" s="15">
        <v>0</v>
      </c>
      <c r="O4239" s="5">
        <v>0</v>
      </c>
      <c r="P4239" s="5">
        <v>0</v>
      </c>
      <c r="Q4239" s="5">
        <f t="shared" si="732"/>
        <v>566.49999883750002</v>
      </c>
      <c r="R4239" s="5">
        <f t="shared" si="733"/>
        <v>-566.49999883750002</v>
      </c>
      <c r="S4239" s="15">
        <f t="shared" si="734"/>
        <v>-1</v>
      </c>
      <c r="T4239">
        <v>0</v>
      </c>
      <c r="U4239" s="5" t="str">
        <f t="shared" si="735"/>
        <v>NA</v>
      </c>
      <c r="V4239" s="15">
        <f t="shared" si="736"/>
        <v>0</v>
      </c>
      <c r="W4239" s="15">
        <f t="shared" si="737"/>
        <v>0</v>
      </c>
      <c r="X4239" s="5">
        <f t="shared" si="738"/>
        <v>0</v>
      </c>
      <c r="Y4239" s="5">
        <f t="shared" si="739"/>
        <v>509.84999895375</v>
      </c>
      <c r="Z4239" s="5">
        <f t="shared" si="740"/>
        <v>-594.82499877937505</v>
      </c>
      <c r="AA4239" s="5">
        <f t="shared" si="741"/>
        <v>56.649999883750013</v>
      </c>
      <c r="AB4239" s="5">
        <f t="shared" si="742"/>
        <v>28.324999941875035</v>
      </c>
    </row>
    <row r="4240" spans="1:28" x14ac:dyDescent="0.55000000000000004">
      <c r="A4240" s="3" t="s">
        <v>72</v>
      </c>
      <c r="B4240" s="3" t="s">
        <v>2373</v>
      </c>
      <c r="C4240" t="s">
        <v>47</v>
      </c>
      <c r="D4240" s="3" t="s">
        <v>325</v>
      </c>
      <c r="E4240" s="3" t="s">
        <v>736</v>
      </c>
      <c r="F4240" s="3" t="s">
        <v>50</v>
      </c>
      <c r="G4240" s="5">
        <v>10</v>
      </c>
      <c r="H4240">
        <v>205</v>
      </c>
      <c r="I4240" s="5">
        <v>666.92499837499997</v>
      </c>
      <c r="J4240" s="5">
        <v>3.253292675</v>
      </c>
      <c r="K4240">
        <v>1697</v>
      </c>
      <c r="L4240" s="15">
        <v>0.12080141426046</v>
      </c>
      <c r="M4240" s="13">
        <v>1.5285209192692999</v>
      </c>
      <c r="N4240" s="15">
        <v>0</v>
      </c>
      <c r="O4240" s="5">
        <v>0</v>
      </c>
      <c r="P4240" s="5">
        <v>0</v>
      </c>
      <c r="Q4240" s="5">
        <f t="shared" si="732"/>
        <v>666.92499837499997</v>
      </c>
      <c r="R4240" s="5">
        <f t="shared" si="733"/>
        <v>-666.92499837499997</v>
      </c>
      <c r="S4240" s="15">
        <f t="shared" si="734"/>
        <v>-1</v>
      </c>
      <c r="T4240">
        <v>0</v>
      </c>
      <c r="U4240" s="5" t="str">
        <f t="shared" si="735"/>
        <v>NA</v>
      </c>
      <c r="V4240" s="15">
        <f t="shared" si="736"/>
        <v>0</v>
      </c>
      <c r="W4240" s="15">
        <f t="shared" si="737"/>
        <v>0</v>
      </c>
      <c r="X4240" s="5">
        <f t="shared" si="738"/>
        <v>0</v>
      </c>
      <c r="Y4240" s="5">
        <f t="shared" si="739"/>
        <v>600.23249853749996</v>
      </c>
      <c r="Z4240" s="5">
        <f t="shared" si="740"/>
        <v>-700.27124829374998</v>
      </c>
      <c r="AA4240" s="5">
        <f t="shared" si="741"/>
        <v>66.692499837500009</v>
      </c>
      <c r="AB4240" s="5">
        <f t="shared" si="742"/>
        <v>33.346249918750004</v>
      </c>
    </row>
    <row r="4241" spans="1:28" x14ac:dyDescent="0.55000000000000004">
      <c r="A4241" s="3" t="s">
        <v>72</v>
      </c>
      <c r="B4241" s="3" t="s">
        <v>835</v>
      </c>
      <c r="C4241" t="s">
        <v>47</v>
      </c>
      <c r="D4241" s="3" t="s">
        <v>325</v>
      </c>
      <c r="E4241" s="3" t="s">
        <v>149</v>
      </c>
      <c r="F4241" s="3" t="s">
        <v>50</v>
      </c>
      <c r="G4241" s="5">
        <v>10</v>
      </c>
      <c r="H4241">
        <v>282</v>
      </c>
      <c r="I4241" s="5">
        <v>709.17499942500012</v>
      </c>
      <c r="J4241" s="5">
        <v>2.5148049625000004</v>
      </c>
      <c r="K4241">
        <v>1936</v>
      </c>
      <c r="L4241" s="15">
        <v>0.14566115702479299</v>
      </c>
      <c r="M4241" s="13">
        <v>1.1358987603305799</v>
      </c>
      <c r="N4241" s="15">
        <v>0</v>
      </c>
      <c r="O4241" s="5">
        <v>0</v>
      </c>
      <c r="P4241" s="5">
        <v>0</v>
      </c>
      <c r="Q4241" s="5">
        <f t="shared" si="732"/>
        <v>709.17499942500012</v>
      </c>
      <c r="R4241" s="5">
        <f t="shared" si="733"/>
        <v>-709.17499942500012</v>
      </c>
      <c r="S4241" s="15">
        <f t="shared" si="734"/>
        <v>-1</v>
      </c>
      <c r="T4241">
        <v>0</v>
      </c>
      <c r="U4241" s="5" t="str">
        <f t="shared" si="735"/>
        <v>NA</v>
      </c>
      <c r="V4241" s="15">
        <f t="shared" si="736"/>
        <v>0</v>
      </c>
      <c r="W4241" s="15">
        <f t="shared" si="737"/>
        <v>0</v>
      </c>
      <c r="X4241" s="5">
        <f t="shared" si="738"/>
        <v>0</v>
      </c>
      <c r="Y4241" s="5">
        <f t="shared" si="739"/>
        <v>638.25749948250018</v>
      </c>
      <c r="Z4241" s="5">
        <f t="shared" si="740"/>
        <v>-744.63374939625021</v>
      </c>
      <c r="AA4241" s="5">
        <f t="shared" si="741"/>
        <v>70.917499942499944</v>
      </c>
      <c r="AB4241" s="5">
        <f t="shared" si="742"/>
        <v>35.458749971250086</v>
      </c>
    </row>
    <row r="4242" spans="1:28" x14ac:dyDescent="0.55000000000000004">
      <c r="A4242" s="3" t="s">
        <v>72</v>
      </c>
      <c r="B4242" s="3" t="s">
        <v>452</v>
      </c>
      <c r="C4242" t="s">
        <v>47</v>
      </c>
      <c r="D4242" s="3" t="s">
        <v>144</v>
      </c>
      <c r="E4242" s="3" t="s">
        <v>309</v>
      </c>
      <c r="F4242" s="3" t="s">
        <v>77</v>
      </c>
      <c r="G4242" s="5">
        <v>10</v>
      </c>
      <c r="H4242">
        <v>176</v>
      </c>
      <c r="I4242" s="5">
        <v>723.18749800000012</v>
      </c>
      <c r="J4242" s="5">
        <v>4.1090198750000004</v>
      </c>
      <c r="K4242">
        <v>4204</v>
      </c>
      <c r="L4242" s="15">
        <v>4.1864890580399605E-2</v>
      </c>
      <c r="M4242" s="13">
        <v>2.2201236917221698</v>
      </c>
      <c r="N4242" s="15">
        <v>0</v>
      </c>
      <c r="O4242" s="5">
        <v>0</v>
      </c>
      <c r="P4242" s="5">
        <v>0</v>
      </c>
      <c r="Q4242" s="5">
        <f t="shared" si="732"/>
        <v>723.18749800000012</v>
      </c>
      <c r="R4242" s="5">
        <f t="shared" si="733"/>
        <v>-723.18749800000012</v>
      </c>
      <c r="S4242" s="15">
        <f t="shared" si="734"/>
        <v>-1</v>
      </c>
      <c r="T4242">
        <v>0</v>
      </c>
      <c r="U4242" s="5" t="str">
        <f t="shared" si="735"/>
        <v>NA</v>
      </c>
      <c r="V4242" s="15">
        <f t="shared" si="736"/>
        <v>0</v>
      </c>
      <c r="W4242" s="15">
        <f t="shared" si="737"/>
        <v>0</v>
      </c>
      <c r="X4242" s="5">
        <f t="shared" si="738"/>
        <v>0</v>
      </c>
      <c r="Y4242" s="5">
        <f t="shared" si="739"/>
        <v>650.86874820000014</v>
      </c>
      <c r="Z4242" s="5">
        <f t="shared" si="740"/>
        <v>-759.34687290000011</v>
      </c>
      <c r="AA4242" s="5">
        <f t="shared" si="741"/>
        <v>72.318749799999978</v>
      </c>
      <c r="AB4242" s="5">
        <f t="shared" si="742"/>
        <v>36.159374899999989</v>
      </c>
    </row>
    <row r="4243" spans="1:28" x14ac:dyDescent="0.55000000000000004">
      <c r="A4243" s="3" t="s">
        <v>72</v>
      </c>
      <c r="B4243" s="3" t="s">
        <v>896</v>
      </c>
      <c r="C4243" t="s">
        <v>47</v>
      </c>
      <c r="D4243" s="3" t="s">
        <v>144</v>
      </c>
      <c r="E4243" s="3" t="s">
        <v>309</v>
      </c>
      <c r="F4243" s="3" t="s">
        <v>77</v>
      </c>
      <c r="G4243" s="5">
        <v>10</v>
      </c>
      <c r="H4243">
        <v>256</v>
      </c>
      <c r="I4243" s="5">
        <v>788.25</v>
      </c>
      <c r="J4243" s="5">
        <v>3.0791015625</v>
      </c>
      <c r="K4243">
        <v>2470</v>
      </c>
      <c r="L4243" s="15">
        <v>0.10364372469635599</v>
      </c>
      <c r="M4243" s="13">
        <v>1.8967368421052599</v>
      </c>
      <c r="N4243" s="15">
        <v>0</v>
      </c>
      <c r="O4243" s="5">
        <v>0</v>
      </c>
      <c r="P4243" s="5">
        <v>0</v>
      </c>
      <c r="Q4243" s="5">
        <f t="shared" si="732"/>
        <v>788.25</v>
      </c>
      <c r="R4243" s="5">
        <f t="shared" si="733"/>
        <v>-788.25</v>
      </c>
      <c r="S4243" s="15">
        <f t="shared" si="734"/>
        <v>-1</v>
      </c>
      <c r="T4243">
        <v>0</v>
      </c>
      <c r="U4243" s="5" t="str">
        <f t="shared" si="735"/>
        <v>NA</v>
      </c>
      <c r="V4243" s="15">
        <f t="shared" si="736"/>
        <v>0</v>
      </c>
      <c r="W4243" s="15">
        <f t="shared" si="737"/>
        <v>0</v>
      </c>
      <c r="X4243" s="5">
        <f t="shared" si="738"/>
        <v>0</v>
      </c>
      <c r="Y4243" s="5">
        <f t="shared" si="739"/>
        <v>709.42500000000007</v>
      </c>
      <c r="Z4243" s="5">
        <f t="shared" si="740"/>
        <v>-827.66250000000002</v>
      </c>
      <c r="AA4243" s="5">
        <f t="shared" si="741"/>
        <v>78.824999999999932</v>
      </c>
      <c r="AB4243" s="5">
        <f t="shared" si="742"/>
        <v>39.412500000000023</v>
      </c>
    </row>
    <row r="4244" spans="1:28" x14ac:dyDescent="0.55000000000000004">
      <c r="A4244" s="3" t="s">
        <v>72</v>
      </c>
      <c r="B4244" s="3" t="s">
        <v>381</v>
      </c>
      <c r="C4244" t="s">
        <v>47</v>
      </c>
      <c r="D4244" s="3" t="s">
        <v>144</v>
      </c>
      <c r="E4244" s="3" t="s">
        <v>309</v>
      </c>
      <c r="F4244" s="3" t="s">
        <v>77</v>
      </c>
      <c r="G4244" s="5">
        <v>10</v>
      </c>
      <c r="H4244">
        <v>347</v>
      </c>
      <c r="I4244" s="5">
        <v>1092.012496025</v>
      </c>
      <c r="J4244" s="5">
        <v>3.1470100750000003</v>
      </c>
      <c r="K4244">
        <v>3816</v>
      </c>
      <c r="L4244" s="15">
        <v>9.0932914046121596E-2</v>
      </c>
      <c r="M4244" s="13">
        <v>1.4629481132075499</v>
      </c>
      <c r="N4244" s="15">
        <v>0</v>
      </c>
      <c r="O4244" s="5">
        <v>0</v>
      </c>
      <c r="P4244" s="5">
        <v>0</v>
      </c>
      <c r="Q4244" s="5">
        <f t="shared" si="732"/>
        <v>1092.012496025</v>
      </c>
      <c r="R4244" s="5">
        <f t="shared" si="733"/>
        <v>-1092.012496025</v>
      </c>
      <c r="S4244" s="15">
        <f t="shared" si="734"/>
        <v>-1</v>
      </c>
      <c r="T4244">
        <v>0</v>
      </c>
      <c r="U4244" s="5" t="str">
        <f t="shared" si="735"/>
        <v>NA</v>
      </c>
      <c r="V4244" s="15">
        <f t="shared" si="736"/>
        <v>0</v>
      </c>
      <c r="W4244" s="15">
        <f t="shared" si="737"/>
        <v>0</v>
      </c>
      <c r="X4244" s="5">
        <f t="shared" si="738"/>
        <v>0</v>
      </c>
      <c r="Y4244" s="5">
        <f t="shared" si="739"/>
        <v>982.81124642250006</v>
      </c>
      <c r="Z4244" s="5">
        <f t="shared" si="740"/>
        <v>-1146.61312082625</v>
      </c>
      <c r="AA4244" s="5">
        <f t="shared" si="741"/>
        <v>109.20124960249996</v>
      </c>
      <c r="AB4244" s="5">
        <f t="shared" si="742"/>
        <v>54.600624801249978</v>
      </c>
    </row>
    <row r="4245" spans="1:28" x14ac:dyDescent="0.55000000000000004">
      <c r="A4245" s="3" t="s">
        <v>72</v>
      </c>
      <c r="B4245" s="3" t="s">
        <v>664</v>
      </c>
      <c r="C4245" t="s">
        <v>47</v>
      </c>
      <c r="D4245" s="3" t="s">
        <v>144</v>
      </c>
      <c r="E4245" s="3" t="s">
        <v>49</v>
      </c>
      <c r="F4245" s="3" t="s">
        <v>456</v>
      </c>
      <c r="G4245" s="5">
        <v>10</v>
      </c>
      <c r="H4245">
        <v>289</v>
      </c>
      <c r="I4245" s="5">
        <v>1234.5624969500002</v>
      </c>
      <c r="J4245" s="5">
        <v>4.2718425500000006</v>
      </c>
      <c r="K4245">
        <v>7101</v>
      </c>
      <c r="L4245" s="15">
        <v>4.0698493169976098E-2</v>
      </c>
      <c r="M4245" s="13">
        <v>2.06049288832559</v>
      </c>
      <c r="N4245" s="15">
        <v>0</v>
      </c>
      <c r="O4245" s="5">
        <v>0</v>
      </c>
      <c r="P4245" s="5">
        <v>0</v>
      </c>
      <c r="Q4245" s="5">
        <f t="shared" si="732"/>
        <v>1234.5624969500002</v>
      </c>
      <c r="R4245" s="5">
        <f t="shared" si="733"/>
        <v>-1234.5624969500002</v>
      </c>
      <c r="S4245" s="15">
        <f t="shared" si="734"/>
        <v>-1</v>
      </c>
      <c r="T4245">
        <v>0</v>
      </c>
      <c r="U4245" s="5" t="str">
        <f t="shared" si="735"/>
        <v>NA</v>
      </c>
      <c r="V4245" s="15">
        <f t="shared" si="736"/>
        <v>0</v>
      </c>
      <c r="W4245" s="15">
        <f t="shared" si="737"/>
        <v>0</v>
      </c>
      <c r="X4245" s="5">
        <f t="shared" si="738"/>
        <v>0</v>
      </c>
      <c r="Y4245" s="5">
        <f t="shared" si="739"/>
        <v>1111.1062472550002</v>
      </c>
      <c r="Z4245" s="5">
        <f t="shared" si="740"/>
        <v>-1296.2906217975003</v>
      </c>
      <c r="AA4245" s="5">
        <f t="shared" si="741"/>
        <v>123.456249695</v>
      </c>
      <c r="AB4245" s="5">
        <f t="shared" si="742"/>
        <v>61.728124847500112</v>
      </c>
    </row>
    <row r="4246" spans="1:28" x14ac:dyDescent="0.55000000000000004">
      <c r="A4246" s="3" t="s">
        <v>63</v>
      </c>
      <c r="B4246" s="3" t="s">
        <v>6589</v>
      </c>
      <c r="C4246" t="s">
        <v>66</v>
      </c>
      <c r="D4246" s="3" t="s">
        <v>36</v>
      </c>
      <c r="E4246" s="3" t="s">
        <v>36</v>
      </c>
      <c r="F4246" s="3" t="s">
        <v>35</v>
      </c>
      <c r="G4246" s="5">
        <v>10</v>
      </c>
      <c r="H4246">
        <v>1</v>
      </c>
      <c r="I4246" s="5">
        <v>0.125</v>
      </c>
      <c r="J4246" s="5">
        <v>0.125</v>
      </c>
      <c r="K4246">
        <v>3</v>
      </c>
      <c r="L4246" s="15">
        <v>0.33333333333333298</v>
      </c>
      <c r="M4246" s="13">
        <v>1</v>
      </c>
      <c r="N4246" s="15">
        <v>0</v>
      </c>
      <c r="O4246" s="5">
        <v>0</v>
      </c>
      <c r="P4246" s="5">
        <v>0</v>
      </c>
      <c r="Q4246" s="5">
        <f t="shared" si="732"/>
        <v>0.125</v>
      </c>
      <c r="R4246" s="5">
        <f t="shared" si="733"/>
        <v>-0.125</v>
      </c>
      <c r="S4246" s="15">
        <f t="shared" si="734"/>
        <v>-1</v>
      </c>
      <c r="T4246">
        <v>0</v>
      </c>
      <c r="U4246" s="5" t="str">
        <f t="shared" si="735"/>
        <v>NA</v>
      </c>
      <c r="V4246" s="15">
        <f t="shared" si="736"/>
        <v>0</v>
      </c>
      <c r="W4246" s="15">
        <f t="shared" si="737"/>
        <v>0</v>
      </c>
      <c r="X4246" s="5">
        <f t="shared" si="738"/>
        <v>0</v>
      </c>
      <c r="Y4246" s="5">
        <f t="shared" si="739"/>
        <v>0.1125</v>
      </c>
      <c r="Z4246" s="5">
        <f t="shared" si="740"/>
        <v>-0.13125000000000001</v>
      </c>
      <c r="AA4246" s="5">
        <f t="shared" si="741"/>
        <v>1.2499999999999997E-2</v>
      </c>
      <c r="AB4246" s="5">
        <f t="shared" si="742"/>
        <v>6.2500000000000056E-3</v>
      </c>
    </row>
    <row r="4247" spans="1:28" x14ac:dyDescent="0.55000000000000004">
      <c r="A4247" s="3" t="s">
        <v>63</v>
      </c>
      <c r="B4247" s="3" t="s">
        <v>6591</v>
      </c>
      <c r="C4247" t="s">
        <v>66</v>
      </c>
      <c r="D4247" s="3" t="s">
        <v>36</v>
      </c>
      <c r="E4247" s="3" t="s">
        <v>36</v>
      </c>
      <c r="F4247" s="3" t="s">
        <v>35</v>
      </c>
      <c r="G4247" s="5">
        <v>10</v>
      </c>
      <c r="H4247">
        <v>1</v>
      </c>
      <c r="I4247" s="5">
        <v>0.2</v>
      </c>
      <c r="J4247" s="5">
        <v>0.2</v>
      </c>
      <c r="K4247">
        <v>56</v>
      </c>
      <c r="L4247" s="15">
        <v>1.7857142857142901E-2</v>
      </c>
      <c r="M4247" s="13">
        <v>1.0660714285714299</v>
      </c>
      <c r="N4247" s="15">
        <v>0</v>
      </c>
      <c r="O4247" s="5">
        <v>0</v>
      </c>
      <c r="P4247" s="5">
        <v>0</v>
      </c>
      <c r="Q4247" s="5">
        <f t="shared" si="732"/>
        <v>0.2</v>
      </c>
      <c r="R4247" s="5">
        <f t="shared" si="733"/>
        <v>-0.2</v>
      </c>
      <c r="S4247" s="15">
        <f t="shared" si="734"/>
        <v>-1</v>
      </c>
      <c r="T4247">
        <v>0</v>
      </c>
      <c r="U4247" s="5" t="str">
        <f t="shared" si="735"/>
        <v>NA</v>
      </c>
      <c r="V4247" s="15">
        <f t="shared" si="736"/>
        <v>0</v>
      </c>
      <c r="W4247" s="15">
        <f t="shared" si="737"/>
        <v>0</v>
      </c>
      <c r="X4247" s="5">
        <f t="shared" si="738"/>
        <v>0</v>
      </c>
      <c r="Y4247" s="5">
        <f t="shared" si="739"/>
        <v>0.18000000000000002</v>
      </c>
      <c r="Z4247" s="5">
        <f t="shared" si="740"/>
        <v>-0.21000000000000002</v>
      </c>
      <c r="AA4247" s="5">
        <f t="shared" si="741"/>
        <v>1.999999999999999E-2</v>
      </c>
      <c r="AB4247" s="5">
        <f t="shared" si="742"/>
        <v>1.0000000000000009E-2</v>
      </c>
    </row>
    <row r="4248" spans="1:28" x14ac:dyDescent="0.55000000000000004">
      <c r="A4248" s="3" t="s">
        <v>63</v>
      </c>
      <c r="B4248" s="3" t="s">
        <v>6593</v>
      </c>
      <c r="C4248" t="s">
        <v>66</v>
      </c>
      <c r="D4248" s="3" t="s">
        <v>36</v>
      </c>
      <c r="E4248" s="3" t="s">
        <v>36</v>
      </c>
      <c r="F4248" s="3" t="s">
        <v>35</v>
      </c>
      <c r="G4248" s="5">
        <v>10</v>
      </c>
      <c r="H4248">
        <v>1</v>
      </c>
      <c r="I4248" s="5">
        <v>0.33750000000000002</v>
      </c>
      <c r="J4248" s="5">
        <v>0.33750000000000002</v>
      </c>
      <c r="K4248">
        <v>16</v>
      </c>
      <c r="L4248" s="15">
        <v>6.25E-2</v>
      </c>
      <c r="M4248" s="13">
        <v>1.5625</v>
      </c>
      <c r="N4248" s="15">
        <v>0</v>
      </c>
      <c r="O4248" s="5">
        <v>0</v>
      </c>
      <c r="P4248" s="5">
        <v>0</v>
      </c>
      <c r="Q4248" s="5">
        <f t="shared" si="732"/>
        <v>0.33750000000000002</v>
      </c>
      <c r="R4248" s="5">
        <f t="shared" si="733"/>
        <v>-0.33750000000000002</v>
      </c>
      <c r="S4248" s="15">
        <f t="shared" si="734"/>
        <v>-1</v>
      </c>
      <c r="T4248">
        <v>0</v>
      </c>
      <c r="U4248" s="5" t="str">
        <f t="shared" si="735"/>
        <v>NA</v>
      </c>
      <c r="V4248" s="15">
        <f t="shared" si="736"/>
        <v>0</v>
      </c>
      <c r="W4248" s="15">
        <f t="shared" si="737"/>
        <v>0</v>
      </c>
      <c r="X4248" s="5">
        <f t="shared" si="738"/>
        <v>0</v>
      </c>
      <c r="Y4248" s="5">
        <f t="shared" si="739"/>
        <v>0.30375000000000002</v>
      </c>
      <c r="Z4248" s="5">
        <f t="shared" si="740"/>
        <v>-0.35437500000000005</v>
      </c>
      <c r="AA4248" s="5">
        <f t="shared" si="741"/>
        <v>3.3750000000000002E-2</v>
      </c>
      <c r="AB4248" s="5">
        <f t="shared" si="742"/>
        <v>1.6875000000000029E-2</v>
      </c>
    </row>
    <row r="4249" spans="1:28" x14ac:dyDescent="0.55000000000000004">
      <c r="A4249" s="3" t="s">
        <v>63</v>
      </c>
      <c r="B4249" s="3" t="s">
        <v>6595</v>
      </c>
      <c r="C4249" t="s">
        <v>66</v>
      </c>
      <c r="D4249" s="3" t="s">
        <v>36</v>
      </c>
      <c r="E4249" s="3" t="s">
        <v>36</v>
      </c>
      <c r="F4249" s="3" t="s">
        <v>35</v>
      </c>
      <c r="G4249" s="5">
        <v>10</v>
      </c>
      <c r="H4249">
        <v>1</v>
      </c>
      <c r="I4249" s="5">
        <v>0.375</v>
      </c>
      <c r="J4249" s="5">
        <v>0.375</v>
      </c>
      <c r="K4249">
        <v>143</v>
      </c>
      <c r="L4249" s="15">
        <v>6.9930069930069895E-3</v>
      </c>
      <c r="M4249" s="13">
        <v>5.7426573426573402</v>
      </c>
      <c r="N4249" s="15">
        <v>0</v>
      </c>
      <c r="O4249" s="5">
        <v>0</v>
      </c>
      <c r="P4249" s="5">
        <v>0</v>
      </c>
      <c r="Q4249" s="5">
        <f t="shared" si="732"/>
        <v>0.375</v>
      </c>
      <c r="R4249" s="5">
        <f t="shared" si="733"/>
        <v>-0.375</v>
      </c>
      <c r="S4249" s="15">
        <f t="shared" si="734"/>
        <v>-1</v>
      </c>
      <c r="T4249">
        <v>0</v>
      </c>
      <c r="U4249" s="5" t="str">
        <f t="shared" si="735"/>
        <v>NA</v>
      </c>
      <c r="V4249" s="15">
        <f t="shared" si="736"/>
        <v>0</v>
      </c>
      <c r="W4249" s="15">
        <f t="shared" si="737"/>
        <v>0</v>
      </c>
      <c r="X4249" s="5">
        <f t="shared" si="738"/>
        <v>0</v>
      </c>
      <c r="Y4249" s="5">
        <f t="shared" si="739"/>
        <v>0.33750000000000002</v>
      </c>
      <c r="Z4249" s="5">
        <f t="shared" si="740"/>
        <v>-0.39375000000000004</v>
      </c>
      <c r="AA4249" s="5">
        <f t="shared" si="741"/>
        <v>3.7499999999999978E-2</v>
      </c>
      <c r="AB4249" s="5">
        <f t="shared" si="742"/>
        <v>1.8750000000000044E-2</v>
      </c>
    </row>
    <row r="4250" spans="1:28" x14ac:dyDescent="0.55000000000000004">
      <c r="A4250" s="3" t="s">
        <v>63</v>
      </c>
      <c r="B4250" s="3" t="s">
        <v>6597</v>
      </c>
      <c r="C4250" t="s">
        <v>66</v>
      </c>
      <c r="D4250" s="3" t="s">
        <v>36</v>
      </c>
      <c r="E4250" s="3" t="s">
        <v>36</v>
      </c>
      <c r="F4250" s="3" t="s">
        <v>35</v>
      </c>
      <c r="G4250" s="5">
        <v>10</v>
      </c>
      <c r="H4250">
        <v>1</v>
      </c>
      <c r="I4250" s="5">
        <v>0.4</v>
      </c>
      <c r="J4250" s="5">
        <v>0.4</v>
      </c>
      <c r="K4250">
        <v>122</v>
      </c>
      <c r="L4250" s="15">
        <v>8.1967213114754103E-3</v>
      </c>
      <c r="M4250" s="13">
        <v>2.5295081967213102</v>
      </c>
      <c r="N4250" s="15">
        <v>0</v>
      </c>
      <c r="O4250" s="5">
        <v>0</v>
      </c>
      <c r="P4250" s="5">
        <v>0</v>
      </c>
      <c r="Q4250" s="5">
        <f t="shared" si="732"/>
        <v>0.4</v>
      </c>
      <c r="R4250" s="5">
        <f t="shared" si="733"/>
        <v>-0.4</v>
      </c>
      <c r="S4250" s="15">
        <f t="shared" si="734"/>
        <v>-1</v>
      </c>
      <c r="T4250">
        <v>0</v>
      </c>
      <c r="U4250" s="5" t="str">
        <f t="shared" si="735"/>
        <v>NA</v>
      </c>
      <c r="V4250" s="15">
        <f t="shared" si="736"/>
        <v>0</v>
      </c>
      <c r="W4250" s="15">
        <f t="shared" si="737"/>
        <v>0</v>
      </c>
      <c r="X4250" s="5">
        <f t="shared" si="738"/>
        <v>0</v>
      </c>
      <c r="Y4250" s="5">
        <f t="shared" si="739"/>
        <v>0.36000000000000004</v>
      </c>
      <c r="Z4250" s="5">
        <f t="shared" si="740"/>
        <v>-0.42000000000000004</v>
      </c>
      <c r="AA4250" s="5">
        <f t="shared" si="741"/>
        <v>3.999999999999998E-2</v>
      </c>
      <c r="AB4250" s="5">
        <f t="shared" si="742"/>
        <v>2.0000000000000018E-2</v>
      </c>
    </row>
    <row r="4251" spans="1:28" x14ac:dyDescent="0.55000000000000004">
      <c r="A4251" s="3" t="s">
        <v>63</v>
      </c>
      <c r="B4251" s="3" t="s">
        <v>6599</v>
      </c>
      <c r="C4251" t="s">
        <v>66</v>
      </c>
      <c r="D4251" s="3" t="s">
        <v>36</v>
      </c>
      <c r="E4251" s="3" t="s">
        <v>36</v>
      </c>
      <c r="F4251" s="3" t="s">
        <v>35</v>
      </c>
      <c r="G4251" s="5">
        <v>10</v>
      </c>
      <c r="H4251">
        <v>1</v>
      </c>
      <c r="I4251" s="5">
        <v>0.5</v>
      </c>
      <c r="J4251" s="5">
        <v>0.5</v>
      </c>
      <c r="K4251">
        <v>18</v>
      </c>
      <c r="L4251" s="15">
        <v>5.5555555555555601E-2</v>
      </c>
      <c r="M4251" s="13">
        <v>2.7777777777777799</v>
      </c>
      <c r="N4251" s="15">
        <v>0</v>
      </c>
      <c r="O4251" s="5">
        <v>0</v>
      </c>
      <c r="P4251" s="5">
        <v>0</v>
      </c>
      <c r="Q4251" s="5">
        <f t="shared" si="732"/>
        <v>0.5</v>
      </c>
      <c r="R4251" s="5">
        <f t="shared" si="733"/>
        <v>-0.5</v>
      </c>
      <c r="S4251" s="15">
        <f t="shared" si="734"/>
        <v>-1</v>
      </c>
      <c r="T4251">
        <v>0</v>
      </c>
      <c r="U4251" s="5" t="str">
        <f t="shared" si="735"/>
        <v>NA</v>
      </c>
      <c r="V4251" s="15">
        <f t="shared" si="736"/>
        <v>0</v>
      </c>
      <c r="W4251" s="15">
        <f t="shared" si="737"/>
        <v>0</v>
      </c>
      <c r="X4251" s="5">
        <f t="shared" si="738"/>
        <v>0</v>
      </c>
      <c r="Y4251" s="5">
        <f t="shared" si="739"/>
        <v>0.45</v>
      </c>
      <c r="Z4251" s="5">
        <f t="shared" si="740"/>
        <v>-0.52500000000000002</v>
      </c>
      <c r="AA4251" s="5">
        <f t="shared" si="741"/>
        <v>4.9999999999999989E-2</v>
      </c>
      <c r="AB4251" s="5">
        <f t="shared" si="742"/>
        <v>2.5000000000000022E-2</v>
      </c>
    </row>
    <row r="4252" spans="1:28" x14ac:dyDescent="0.55000000000000004">
      <c r="A4252" s="3" t="s">
        <v>63</v>
      </c>
      <c r="B4252" s="3" t="s">
        <v>6601</v>
      </c>
      <c r="C4252" t="s">
        <v>66</v>
      </c>
      <c r="D4252" s="3" t="s">
        <v>36</v>
      </c>
      <c r="E4252" s="3" t="s">
        <v>36</v>
      </c>
      <c r="F4252" s="3" t="s">
        <v>35</v>
      </c>
      <c r="G4252" s="5">
        <v>10</v>
      </c>
      <c r="H4252">
        <v>3</v>
      </c>
      <c r="I4252" s="5">
        <v>0.64999998749999999</v>
      </c>
      <c r="J4252" s="5">
        <v>0.2166666625</v>
      </c>
      <c r="K4252">
        <v>6</v>
      </c>
      <c r="L4252" s="15">
        <v>0.5</v>
      </c>
      <c r="M4252" s="13">
        <v>0.83333333333333304</v>
      </c>
      <c r="N4252" s="15">
        <v>0</v>
      </c>
      <c r="O4252" s="5">
        <v>0</v>
      </c>
      <c r="P4252" s="5">
        <v>0</v>
      </c>
      <c r="Q4252" s="5">
        <f t="shared" si="732"/>
        <v>0.64999998749999999</v>
      </c>
      <c r="R4252" s="5">
        <f t="shared" si="733"/>
        <v>-0.64999998749999999</v>
      </c>
      <c r="S4252" s="15">
        <f t="shared" si="734"/>
        <v>-1</v>
      </c>
      <c r="T4252">
        <v>0</v>
      </c>
      <c r="U4252" s="5" t="str">
        <f t="shared" si="735"/>
        <v>NA</v>
      </c>
      <c r="V4252" s="15">
        <f t="shared" si="736"/>
        <v>0</v>
      </c>
      <c r="W4252" s="15">
        <f t="shared" si="737"/>
        <v>0</v>
      </c>
      <c r="X4252" s="5">
        <f t="shared" si="738"/>
        <v>0</v>
      </c>
      <c r="Y4252" s="5">
        <f t="shared" si="739"/>
        <v>0.58499998875000003</v>
      </c>
      <c r="Z4252" s="5">
        <f t="shared" si="740"/>
        <v>-0.68249998687500002</v>
      </c>
      <c r="AA4252" s="5">
        <f t="shared" si="741"/>
        <v>6.4999998749999954E-2</v>
      </c>
      <c r="AB4252" s="5">
        <f t="shared" si="742"/>
        <v>3.2499999375000033E-2</v>
      </c>
    </row>
    <row r="4253" spans="1:28" x14ac:dyDescent="0.55000000000000004">
      <c r="A4253" s="3" t="s">
        <v>63</v>
      </c>
      <c r="B4253" s="3" t="s">
        <v>6603</v>
      </c>
      <c r="C4253" t="s">
        <v>66</v>
      </c>
      <c r="D4253" s="3" t="s">
        <v>36</v>
      </c>
      <c r="E4253" s="3" t="s">
        <v>36</v>
      </c>
      <c r="F4253" s="3" t="s">
        <v>35</v>
      </c>
      <c r="G4253" s="5">
        <v>10</v>
      </c>
      <c r="H4253">
        <v>1</v>
      </c>
      <c r="I4253" s="5">
        <v>1.4</v>
      </c>
      <c r="J4253" s="5">
        <v>1.4</v>
      </c>
      <c r="K4253">
        <v>21</v>
      </c>
      <c r="L4253" s="15">
        <v>4.7619047619047603E-2</v>
      </c>
      <c r="M4253" s="13">
        <v>1.0476190476190499</v>
      </c>
      <c r="N4253" s="15">
        <v>0</v>
      </c>
      <c r="O4253" s="5">
        <v>0</v>
      </c>
      <c r="P4253" s="5">
        <v>0</v>
      </c>
      <c r="Q4253" s="5">
        <f t="shared" si="732"/>
        <v>1.4</v>
      </c>
      <c r="R4253" s="5">
        <f t="shared" si="733"/>
        <v>-1.4</v>
      </c>
      <c r="S4253" s="15">
        <f t="shared" si="734"/>
        <v>-1</v>
      </c>
      <c r="T4253">
        <v>0</v>
      </c>
      <c r="U4253" s="5" t="str">
        <f t="shared" si="735"/>
        <v>NA</v>
      </c>
      <c r="V4253" s="15">
        <f t="shared" si="736"/>
        <v>0</v>
      </c>
      <c r="W4253" s="15">
        <f t="shared" si="737"/>
        <v>0</v>
      </c>
      <c r="X4253" s="5">
        <f t="shared" si="738"/>
        <v>0</v>
      </c>
      <c r="Y4253" s="5">
        <f t="shared" si="739"/>
        <v>1.26</v>
      </c>
      <c r="Z4253" s="5">
        <f t="shared" si="740"/>
        <v>-1.47</v>
      </c>
      <c r="AA4253" s="5">
        <f t="shared" si="741"/>
        <v>0.1399999999999999</v>
      </c>
      <c r="AB4253" s="5">
        <f t="shared" si="742"/>
        <v>7.0000000000000062E-2</v>
      </c>
    </row>
    <row r="4254" spans="1:28" x14ac:dyDescent="0.55000000000000004">
      <c r="A4254" s="3" t="s">
        <v>63</v>
      </c>
      <c r="B4254" s="3" t="s">
        <v>6605</v>
      </c>
      <c r="C4254" t="s">
        <v>66</v>
      </c>
      <c r="D4254" s="3" t="s">
        <v>36</v>
      </c>
      <c r="E4254" s="3" t="s">
        <v>36</v>
      </c>
      <c r="F4254" s="3" t="s">
        <v>35</v>
      </c>
      <c r="G4254" s="5">
        <v>10</v>
      </c>
      <c r="H4254">
        <v>4</v>
      </c>
      <c r="I4254" s="5">
        <v>2.6625000000000001</v>
      </c>
      <c r="J4254" s="5">
        <v>0.66562500000000002</v>
      </c>
      <c r="K4254">
        <v>206</v>
      </c>
      <c r="L4254" s="15">
        <v>1.94174757281553E-2</v>
      </c>
      <c r="M4254" s="13">
        <v>1.3407766990291301</v>
      </c>
      <c r="N4254" s="15">
        <v>0</v>
      </c>
      <c r="O4254" s="5">
        <v>0</v>
      </c>
      <c r="P4254" s="5">
        <v>0</v>
      </c>
      <c r="Q4254" s="5">
        <f t="shared" si="732"/>
        <v>2.6625000000000001</v>
      </c>
      <c r="R4254" s="5">
        <f t="shared" si="733"/>
        <v>-2.6625000000000001</v>
      </c>
      <c r="S4254" s="15">
        <f t="shared" si="734"/>
        <v>-1</v>
      </c>
      <c r="T4254">
        <v>0</v>
      </c>
      <c r="U4254" s="5" t="str">
        <f t="shared" si="735"/>
        <v>NA</v>
      </c>
      <c r="V4254" s="15">
        <f t="shared" si="736"/>
        <v>0</v>
      </c>
      <c r="W4254" s="15">
        <f t="shared" si="737"/>
        <v>0</v>
      </c>
      <c r="X4254" s="5">
        <f t="shared" si="738"/>
        <v>0</v>
      </c>
      <c r="Y4254" s="5">
        <f t="shared" si="739"/>
        <v>2.3962500000000002</v>
      </c>
      <c r="Z4254" s="5">
        <f t="shared" si="740"/>
        <v>-2.7956250000000002</v>
      </c>
      <c r="AA4254" s="5">
        <f t="shared" si="741"/>
        <v>0.26624999999999988</v>
      </c>
      <c r="AB4254" s="5">
        <f t="shared" si="742"/>
        <v>0.13312500000000016</v>
      </c>
    </row>
    <row r="4255" spans="1:28" x14ac:dyDescent="0.55000000000000004">
      <c r="A4255" s="3" t="s">
        <v>63</v>
      </c>
      <c r="B4255" s="3" t="s">
        <v>6607</v>
      </c>
      <c r="C4255" t="s">
        <v>66</v>
      </c>
      <c r="D4255" s="3" t="s">
        <v>36</v>
      </c>
      <c r="E4255" s="3" t="s">
        <v>36</v>
      </c>
      <c r="F4255" s="3" t="s">
        <v>35</v>
      </c>
      <c r="G4255" s="5">
        <v>10</v>
      </c>
      <c r="H4255">
        <v>6</v>
      </c>
      <c r="I4255" s="5">
        <v>3.0375000000000001</v>
      </c>
      <c r="J4255" s="5">
        <v>0.50624999999999998</v>
      </c>
      <c r="K4255">
        <v>208</v>
      </c>
      <c r="L4255" s="15">
        <v>2.8846153846153803E-2</v>
      </c>
      <c r="M4255" s="13">
        <v>2.5610576923076902</v>
      </c>
      <c r="N4255" s="15">
        <v>0</v>
      </c>
      <c r="O4255" s="5">
        <v>0</v>
      </c>
      <c r="P4255" s="5">
        <v>0</v>
      </c>
      <c r="Q4255" s="5">
        <f t="shared" si="732"/>
        <v>3.0375000000000001</v>
      </c>
      <c r="R4255" s="5">
        <f t="shared" si="733"/>
        <v>-3.0375000000000001</v>
      </c>
      <c r="S4255" s="15">
        <f t="shared" si="734"/>
        <v>-1</v>
      </c>
      <c r="T4255">
        <v>0</v>
      </c>
      <c r="U4255" s="5" t="str">
        <f t="shared" si="735"/>
        <v>NA</v>
      </c>
      <c r="V4255" s="15">
        <f t="shared" si="736"/>
        <v>0</v>
      </c>
      <c r="W4255" s="15">
        <f t="shared" si="737"/>
        <v>0</v>
      </c>
      <c r="X4255" s="5">
        <f t="shared" si="738"/>
        <v>0</v>
      </c>
      <c r="Y4255" s="5">
        <f t="shared" si="739"/>
        <v>2.7337500000000001</v>
      </c>
      <c r="Z4255" s="5">
        <f t="shared" si="740"/>
        <v>-3.1893750000000001</v>
      </c>
      <c r="AA4255" s="5">
        <f t="shared" si="741"/>
        <v>0.30374999999999996</v>
      </c>
      <c r="AB4255" s="5">
        <f t="shared" si="742"/>
        <v>0.15187499999999998</v>
      </c>
    </row>
    <row r="4256" spans="1:28" x14ac:dyDescent="0.55000000000000004">
      <c r="A4256" s="3" t="s">
        <v>63</v>
      </c>
      <c r="B4256" s="3" t="s">
        <v>6609</v>
      </c>
      <c r="C4256" t="s">
        <v>66</v>
      </c>
      <c r="D4256" s="3" t="s">
        <v>36</v>
      </c>
      <c r="E4256" s="3" t="s">
        <v>36</v>
      </c>
      <c r="F4256" s="3" t="s">
        <v>35</v>
      </c>
      <c r="G4256" s="5">
        <v>10</v>
      </c>
      <c r="H4256">
        <v>21</v>
      </c>
      <c r="I4256" s="5">
        <v>7.6249999875000007</v>
      </c>
      <c r="J4256" s="5">
        <v>0.36309523750000006</v>
      </c>
      <c r="K4256">
        <v>284</v>
      </c>
      <c r="L4256" s="15">
        <v>7.3943661971830998E-2</v>
      </c>
      <c r="M4256" s="13">
        <v>1.07640845070423</v>
      </c>
      <c r="N4256" s="15">
        <v>0</v>
      </c>
      <c r="O4256" s="5">
        <v>0</v>
      </c>
      <c r="P4256" s="5">
        <v>0</v>
      </c>
      <c r="Q4256" s="5">
        <f t="shared" si="732"/>
        <v>7.6249999875000007</v>
      </c>
      <c r="R4256" s="5">
        <f t="shared" si="733"/>
        <v>-7.6249999875000007</v>
      </c>
      <c r="S4256" s="15">
        <f t="shared" si="734"/>
        <v>-1</v>
      </c>
      <c r="T4256">
        <v>0</v>
      </c>
      <c r="U4256" s="5" t="str">
        <f t="shared" si="735"/>
        <v>NA</v>
      </c>
      <c r="V4256" s="15">
        <f t="shared" si="736"/>
        <v>0</v>
      </c>
      <c r="W4256" s="15">
        <f t="shared" si="737"/>
        <v>0</v>
      </c>
      <c r="X4256" s="5">
        <f t="shared" si="738"/>
        <v>0</v>
      </c>
      <c r="Y4256" s="5">
        <f t="shared" si="739"/>
        <v>6.8624999887500007</v>
      </c>
      <c r="Z4256" s="5">
        <f t="shared" si="740"/>
        <v>-8.0062499868750017</v>
      </c>
      <c r="AA4256" s="5">
        <f t="shared" si="741"/>
        <v>0.76249999875000007</v>
      </c>
      <c r="AB4256" s="5">
        <f t="shared" si="742"/>
        <v>0.38124999937500093</v>
      </c>
    </row>
    <row r="4257" spans="1:28" x14ac:dyDescent="0.55000000000000004">
      <c r="A4257" s="3" t="s">
        <v>63</v>
      </c>
      <c r="B4257" s="3" t="s">
        <v>6611</v>
      </c>
      <c r="C4257" t="s">
        <v>66</v>
      </c>
      <c r="D4257" s="3" t="s">
        <v>36</v>
      </c>
      <c r="E4257" s="3" t="s">
        <v>36</v>
      </c>
      <c r="F4257" s="3" t="s">
        <v>35</v>
      </c>
      <c r="G4257" s="5">
        <v>10</v>
      </c>
      <c r="H4257">
        <v>9</v>
      </c>
      <c r="I4257" s="5">
        <v>12.337499924999999</v>
      </c>
      <c r="J4257" s="5">
        <v>1.370833325</v>
      </c>
      <c r="K4257">
        <v>412</v>
      </c>
      <c r="L4257" s="15">
        <v>2.18446601941748E-2</v>
      </c>
      <c r="M4257" s="13">
        <v>3.3774271844660202</v>
      </c>
      <c r="N4257" s="15">
        <v>0</v>
      </c>
      <c r="O4257" s="5">
        <v>0</v>
      </c>
      <c r="P4257" s="5">
        <v>0</v>
      </c>
      <c r="Q4257" s="5">
        <f t="shared" si="732"/>
        <v>12.337499924999999</v>
      </c>
      <c r="R4257" s="5">
        <f t="shared" si="733"/>
        <v>-12.337499924999999</v>
      </c>
      <c r="S4257" s="15">
        <f t="shared" si="734"/>
        <v>-1</v>
      </c>
      <c r="T4257">
        <v>0</v>
      </c>
      <c r="U4257" s="5" t="str">
        <f t="shared" si="735"/>
        <v>NA</v>
      </c>
      <c r="V4257" s="15">
        <f t="shared" si="736"/>
        <v>0</v>
      </c>
      <c r="W4257" s="15">
        <f t="shared" si="737"/>
        <v>0</v>
      </c>
      <c r="X4257" s="5">
        <f t="shared" si="738"/>
        <v>0</v>
      </c>
      <c r="Y4257" s="5">
        <f t="shared" si="739"/>
        <v>11.1037499325</v>
      </c>
      <c r="Z4257" s="5">
        <f t="shared" si="740"/>
        <v>-12.95437492125</v>
      </c>
      <c r="AA4257" s="5">
        <f t="shared" si="741"/>
        <v>1.2337499924999999</v>
      </c>
      <c r="AB4257" s="5">
        <f t="shared" si="742"/>
        <v>0.61687499625000086</v>
      </c>
    </row>
    <row r="4258" spans="1:28" x14ac:dyDescent="0.55000000000000004">
      <c r="A4258" s="3" t="s">
        <v>63</v>
      </c>
      <c r="B4258" s="3" t="s">
        <v>6613</v>
      </c>
      <c r="C4258" t="s">
        <v>66</v>
      </c>
      <c r="D4258" s="3" t="s">
        <v>36</v>
      </c>
      <c r="E4258" s="3" t="s">
        <v>36</v>
      </c>
      <c r="F4258" s="3" t="s">
        <v>35</v>
      </c>
      <c r="G4258" s="5">
        <v>10</v>
      </c>
      <c r="H4258">
        <v>23</v>
      </c>
      <c r="I4258" s="5">
        <v>50.349999775000001</v>
      </c>
      <c r="J4258" s="5">
        <v>2.1891304250000001</v>
      </c>
      <c r="K4258">
        <v>1286</v>
      </c>
      <c r="L4258" s="15">
        <v>1.7884914463452597E-2</v>
      </c>
      <c r="M4258" s="13">
        <v>1.8467340590979799</v>
      </c>
      <c r="N4258" s="15">
        <v>0</v>
      </c>
      <c r="O4258" s="5">
        <v>0</v>
      </c>
      <c r="P4258" s="5">
        <v>0</v>
      </c>
      <c r="Q4258" s="5">
        <f t="shared" si="732"/>
        <v>50.349999775000001</v>
      </c>
      <c r="R4258" s="5">
        <f t="shared" si="733"/>
        <v>-50.349999775000001</v>
      </c>
      <c r="S4258" s="15">
        <f t="shared" si="734"/>
        <v>-1</v>
      </c>
      <c r="T4258">
        <v>0</v>
      </c>
      <c r="U4258" s="5" t="str">
        <f t="shared" si="735"/>
        <v>NA</v>
      </c>
      <c r="V4258" s="15">
        <f t="shared" si="736"/>
        <v>0</v>
      </c>
      <c r="W4258" s="15">
        <f t="shared" si="737"/>
        <v>0</v>
      </c>
      <c r="X4258" s="5">
        <f t="shared" si="738"/>
        <v>0</v>
      </c>
      <c r="Y4258" s="5">
        <f t="shared" si="739"/>
        <v>45.314999797500001</v>
      </c>
      <c r="Z4258" s="5">
        <f t="shared" si="740"/>
        <v>-52.867499763750004</v>
      </c>
      <c r="AA4258" s="5">
        <f t="shared" si="741"/>
        <v>5.0349999775000001</v>
      </c>
      <c r="AB4258" s="5">
        <f t="shared" si="742"/>
        <v>2.5174999887500036</v>
      </c>
    </row>
    <row r="4259" spans="1:28" x14ac:dyDescent="0.55000000000000004">
      <c r="A4259" s="3" t="s">
        <v>63</v>
      </c>
      <c r="B4259" s="3" t="s">
        <v>6615</v>
      </c>
      <c r="C4259" t="s">
        <v>66</v>
      </c>
      <c r="D4259" s="3" t="s">
        <v>36</v>
      </c>
      <c r="E4259" s="3" t="s">
        <v>36</v>
      </c>
      <c r="F4259" s="3" t="s">
        <v>35</v>
      </c>
      <c r="G4259" s="5">
        <v>10</v>
      </c>
      <c r="H4259">
        <v>32</v>
      </c>
      <c r="I4259" s="5">
        <v>82.112499999999997</v>
      </c>
      <c r="J4259" s="5">
        <v>2.5660156249999999</v>
      </c>
      <c r="K4259">
        <v>3259</v>
      </c>
      <c r="L4259" s="15">
        <v>9.8189628720466403E-3</v>
      </c>
      <c r="M4259" s="13">
        <v>1.1486345504756099</v>
      </c>
      <c r="N4259" s="15">
        <v>0</v>
      </c>
      <c r="O4259" s="5">
        <v>0</v>
      </c>
      <c r="P4259" s="5">
        <v>0</v>
      </c>
      <c r="Q4259" s="5">
        <f t="shared" si="732"/>
        <v>82.112499999999997</v>
      </c>
      <c r="R4259" s="5">
        <f t="shared" si="733"/>
        <v>-82.112499999999997</v>
      </c>
      <c r="S4259" s="15">
        <f t="shared" si="734"/>
        <v>-1</v>
      </c>
      <c r="T4259">
        <v>0</v>
      </c>
      <c r="U4259" s="5" t="str">
        <f t="shared" si="735"/>
        <v>NA</v>
      </c>
      <c r="V4259" s="15">
        <f t="shared" si="736"/>
        <v>0</v>
      </c>
      <c r="W4259" s="15">
        <f t="shared" si="737"/>
        <v>0</v>
      </c>
      <c r="X4259" s="5">
        <f t="shared" si="738"/>
        <v>0</v>
      </c>
      <c r="Y4259" s="5">
        <f t="shared" si="739"/>
        <v>73.901250000000005</v>
      </c>
      <c r="Z4259" s="5">
        <f t="shared" si="740"/>
        <v>-86.218125000000001</v>
      </c>
      <c r="AA4259" s="5">
        <f t="shared" si="741"/>
        <v>8.2112499999999926</v>
      </c>
      <c r="AB4259" s="5">
        <f t="shared" si="742"/>
        <v>4.1056250000000034</v>
      </c>
    </row>
    <row r="4260" spans="1:28" x14ac:dyDescent="0.55000000000000004">
      <c r="A4260" s="3" t="s">
        <v>63</v>
      </c>
      <c r="B4260" s="3" t="s">
        <v>6617</v>
      </c>
      <c r="C4260" t="s">
        <v>66</v>
      </c>
      <c r="D4260" s="3" t="s">
        <v>36</v>
      </c>
      <c r="E4260" s="3" t="s">
        <v>36</v>
      </c>
      <c r="F4260" s="3" t="s">
        <v>35</v>
      </c>
      <c r="G4260" s="5">
        <v>10</v>
      </c>
      <c r="H4260">
        <v>70</v>
      </c>
      <c r="I4260" s="5">
        <v>224.94999975000005</v>
      </c>
      <c r="J4260" s="5">
        <v>3.2135714250000005</v>
      </c>
      <c r="K4260">
        <v>3040</v>
      </c>
      <c r="L4260" s="15">
        <v>2.30263157894737E-2</v>
      </c>
      <c r="M4260" s="13">
        <v>2.2275</v>
      </c>
      <c r="N4260" s="15">
        <v>0</v>
      </c>
      <c r="O4260" s="5">
        <v>0</v>
      </c>
      <c r="P4260" s="5">
        <v>0</v>
      </c>
      <c r="Q4260" s="5">
        <f t="shared" si="732"/>
        <v>224.94999975000005</v>
      </c>
      <c r="R4260" s="5">
        <f t="shared" si="733"/>
        <v>-224.94999975000005</v>
      </c>
      <c r="S4260" s="15">
        <f t="shared" si="734"/>
        <v>-1</v>
      </c>
      <c r="T4260">
        <v>0</v>
      </c>
      <c r="U4260" s="5" t="str">
        <f t="shared" si="735"/>
        <v>NA</v>
      </c>
      <c r="V4260" s="15">
        <f t="shared" si="736"/>
        <v>0</v>
      </c>
      <c r="W4260" s="15">
        <f t="shared" si="737"/>
        <v>0</v>
      </c>
      <c r="X4260" s="5">
        <f t="shared" si="738"/>
        <v>0</v>
      </c>
      <c r="Y4260" s="5">
        <f t="shared" si="739"/>
        <v>202.45499977500003</v>
      </c>
      <c r="Z4260" s="5">
        <f t="shared" si="740"/>
        <v>-236.19749973750007</v>
      </c>
      <c r="AA4260" s="5">
        <f t="shared" si="741"/>
        <v>22.494999975000013</v>
      </c>
      <c r="AB4260" s="5">
        <f t="shared" si="742"/>
        <v>11.247499987500021</v>
      </c>
    </row>
    <row r="4261" spans="1:28" x14ac:dyDescent="0.55000000000000004">
      <c r="A4261" s="3" t="s">
        <v>53</v>
      </c>
      <c r="B4261" s="3" t="s">
        <v>6619</v>
      </c>
      <c r="C4261" t="s">
        <v>47</v>
      </c>
      <c r="D4261" s="3" t="s">
        <v>57</v>
      </c>
      <c r="E4261" s="3" t="s">
        <v>400</v>
      </c>
      <c r="F4261" s="3" t="s">
        <v>60</v>
      </c>
      <c r="G4261" s="5">
        <v>11.25</v>
      </c>
      <c r="H4261">
        <v>1</v>
      </c>
      <c r="I4261" s="5">
        <v>0.3</v>
      </c>
      <c r="J4261" s="5">
        <v>0.3</v>
      </c>
      <c r="K4261">
        <v>238</v>
      </c>
      <c r="L4261" s="15">
        <v>4.20168067226891E-3</v>
      </c>
      <c r="M4261" s="13">
        <v>1.1289915966386601</v>
      </c>
      <c r="N4261" s="15">
        <v>0</v>
      </c>
      <c r="O4261" s="5">
        <v>0</v>
      </c>
      <c r="P4261" s="5">
        <v>0</v>
      </c>
      <c r="Q4261" s="5">
        <f t="shared" si="732"/>
        <v>0.3</v>
      </c>
      <c r="R4261" s="5">
        <f t="shared" si="733"/>
        <v>-0.3</v>
      </c>
      <c r="S4261" s="15">
        <f t="shared" si="734"/>
        <v>-1</v>
      </c>
      <c r="T4261">
        <v>0</v>
      </c>
      <c r="U4261" s="5" t="str">
        <f t="shared" si="735"/>
        <v>NA</v>
      </c>
      <c r="V4261" s="15">
        <f t="shared" si="736"/>
        <v>0</v>
      </c>
      <c r="W4261" s="15">
        <f t="shared" si="737"/>
        <v>0</v>
      </c>
      <c r="X4261" s="5">
        <f t="shared" si="738"/>
        <v>0</v>
      </c>
      <c r="Y4261" s="5">
        <f t="shared" si="739"/>
        <v>0.27</v>
      </c>
      <c r="Z4261" s="5">
        <f t="shared" si="740"/>
        <v>-0.315</v>
      </c>
      <c r="AA4261" s="5">
        <f t="shared" si="741"/>
        <v>2.9999999999999971E-2</v>
      </c>
      <c r="AB4261" s="5">
        <f t="shared" si="742"/>
        <v>1.5000000000000013E-2</v>
      </c>
    </row>
    <row r="4262" spans="1:28" x14ac:dyDescent="0.55000000000000004">
      <c r="A4262" s="3" t="s">
        <v>53</v>
      </c>
      <c r="B4262" s="3" t="s">
        <v>6621</v>
      </c>
      <c r="C4262" t="s">
        <v>47</v>
      </c>
      <c r="D4262" s="3" t="s">
        <v>57</v>
      </c>
      <c r="E4262" s="3" t="s">
        <v>6622</v>
      </c>
      <c r="F4262" s="3" t="s">
        <v>60</v>
      </c>
      <c r="G4262" s="5">
        <v>11.25</v>
      </c>
      <c r="H4262">
        <v>1</v>
      </c>
      <c r="I4262" s="5">
        <v>0.45</v>
      </c>
      <c r="J4262" s="5">
        <v>0.45</v>
      </c>
      <c r="K4262">
        <v>21</v>
      </c>
      <c r="L4262" s="15">
        <v>4.7619047619047603E-2</v>
      </c>
      <c r="M4262" s="13">
        <v>1</v>
      </c>
      <c r="N4262" s="15">
        <v>0</v>
      </c>
      <c r="O4262" s="5">
        <v>0</v>
      </c>
      <c r="P4262" s="5">
        <v>0</v>
      </c>
      <c r="Q4262" s="5">
        <f t="shared" si="732"/>
        <v>0.45</v>
      </c>
      <c r="R4262" s="5">
        <f t="shared" si="733"/>
        <v>-0.45</v>
      </c>
      <c r="S4262" s="15">
        <f t="shared" si="734"/>
        <v>-1</v>
      </c>
      <c r="T4262">
        <v>0</v>
      </c>
      <c r="U4262" s="5" t="str">
        <f t="shared" si="735"/>
        <v>NA</v>
      </c>
      <c r="V4262" s="15">
        <f t="shared" si="736"/>
        <v>0</v>
      </c>
      <c r="W4262" s="15">
        <f t="shared" si="737"/>
        <v>0</v>
      </c>
      <c r="X4262" s="5">
        <f t="shared" si="738"/>
        <v>0</v>
      </c>
      <c r="Y4262" s="5">
        <f t="shared" si="739"/>
        <v>0.40500000000000003</v>
      </c>
      <c r="Z4262" s="5">
        <f t="shared" si="740"/>
        <v>-0.47250000000000003</v>
      </c>
      <c r="AA4262" s="5">
        <f t="shared" si="741"/>
        <v>4.4999999999999984E-2</v>
      </c>
      <c r="AB4262" s="5">
        <f t="shared" si="742"/>
        <v>2.250000000000002E-2</v>
      </c>
    </row>
    <row r="4263" spans="1:28" x14ac:dyDescent="0.55000000000000004">
      <c r="A4263" s="3" t="s">
        <v>53</v>
      </c>
      <c r="B4263" s="3" t="s">
        <v>6624</v>
      </c>
      <c r="C4263" t="s">
        <v>47</v>
      </c>
      <c r="D4263" s="3" t="s">
        <v>57</v>
      </c>
      <c r="E4263" s="3" t="s">
        <v>6625</v>
      </c>
      <c r="F4263" s="3" t="s">
        <v>60</v>
      </c>
      <c r="G4263" s="5">
        <v>11.25</v>
      </c>
      <c r="H4263">
        <v>1</v>
      </c>
      <c r="I4263" s="5">
        <v>0.66249999999999998</v>
      </c>
      <c r="J4263" s="5">
        <v>0.66249999999999998</v>
      </c>
      <c r="K4263">
        <v>76</v>
      </c>
      <c r="L4263" s="15">
        <v>1.3157894736842099E-2</v>
      </c>
      <c r="M4263" s="13">
        <v>1</v>
      </c>
      <c r="N4263" s="15">
        <v>0</v>
      </c>
      <c r="O4263" s="5">
        <v>0</v>
      </c>
      <c r="P4263" s="5">
        <v>0</v>
      </c>
      <c r="Q4263" s="5">
        <f t="shared" si="732"/>
        <v>0.66249999999999998</v>
      </c>
      <c r="R4263" s="5">
        <f t="shared" si="733"/>
        <v>-0.66249999999999998</v>
      </c>
      <c r="S4263" s="15">
        <f t="shared" si="734"/>
        <v>-1</v>
      </c>
      <c r="T4263">
        <v>0</v>
      </c>
      <c r="U4263" s="5" t="str">
        <f t="shared" si="735"/>
        <v>NA</v>
      </c>
      <c r="V4263" s="15">
        <f t="shared" si="736"/>
        <v>0</v>
      </c>
      <c r="W4263" s="15">
        <f t="shared" si="737"/>
        <v>0</v>
      </c>
      <c r="X4263" s="5">
        <f t="shared" si="738"/>
        <v>0</v>
      </c>
      <c r="Y4263" s="5">
        <f t="shared" si="739"/>
        <v>0.59624999999999995</v>
      </c>
      <c r="Z4263" s="5">
        <f t="shared" si="740"/>
        <v>-0.69562500000000005</v>
      </c>
      <c r="AA4263" s="5">
        <f t="shared" si="741"/>
        <v>6.6250000000000031E-2</v>
      </c>
      <c r="AB4263" s="5">
        <f t="shared" si="742"/>
        <v>3.3125000000000071E-2</v>
      </c>
    </row>
    <row r="4264" spans="1:28" x14ac:dyDescent="0.55000000000000004">
      <c r="A4264" s="3" t="s">
        <v>53</v>
      </c>
      <c r="B4264" s="3" t="s">
        <v>6628</v>
      </c>
      <c r="C4264" t="s">
        <v>47</v>
      </c>
      <c r="D4264" s="3" t="s">
        <v>57</v>
      </c>
      <c r="E4264" s="3" t="s">
        <v>6629</v>
      </c>
      <c r="F4264" s="3" t="s">
        <v>60</v>
      </c>
      <c r="G4264" s="5">
        <v>11.25</v>
      </c>
      <c r="H4264">
        <v>1</v>
      </c>
      <c r="I4264" s="5">
        <v>0.82499999999999996</v>
      </c>
      <c r="J4264" s="5">
        <v>0.82499999999999996</v>
      </c>
      <c r="K4264">
        <v>3</v>
      </c>
      <c r="L4264" s="15">
        <v>0.33333333333333298</v>
      </c>
      <c r="M4264" s="13">
        <v>1</v>
      </c>
      <c r="N4264" s="15">
        <v>0</v>
      </c>
      <c r="O4264" s="5">
        <v>0</v>
      </c>
      <c r="P4264" s="5">
        <v>0</v>
      </c>
      <c r="Q4264" s="5">
        <f t="shared" si="732"/>
        <v>0.82499999999999996</v>
      </c>
      <c r="R4264" s="5">
        <f t="shared" si="733"/>
        <v>-0.82499999999999996</v>
      </c>
      <c r="S4264" s="15">
        <f t="shared" si="734"/>
        <v>-1</v>
      </c>
      <c r="T4264">
        <v>0</v>
      </c>
      <c r="U4264" s="5" t="str">
        <f t="shared" si="735"/>
        <v>NA</v>
      </c>
      <c r="V4264" s="15">
        <f t="shared" si="736"/>
        <v>0</v>
      </c>
      <c r="W4264" s="15">
        <f t="shared" si="737"/>
        <v>0</v>
      </c>
      <c r="X4264" s="5">
        <f t="shared" si="738"/>
        <v>0</v>
      </c>
      <c r="Y4264" s="5">
        <f t="shared" si="739"/>
        <v>0.74249999999999994</v>
      </c>
      <c r="Z4264" s="5">
        <f t="shared" si="740"/>
        <v>-0.86624999999999996</v>
      </c>
      <c r="AA4264" s="5">
        <f t="shared" si="741"/>
        <v>8.2500000000000018E-2</v>
      </c>
      <c r="AB4264" s="5">
        <f t="shared" si="742"/>
        <v>4.1250000000000009E-2</v>
      </c>
    </row>
    <row r="4265" spans="1:28" x14ac:dyDescent="0.55000000000000004">
      <c r="A4265" s="3" t="s">
        <v>53</v>
      </c>
      <c r="B4265" s="3" t="s">
        <v>6632</v>
      </c>
      <c r="C4265" t="s">
        <v>47</v>
      </c>
      <c r="D4265" s="3" t="s">
        <v>57</v>
      </c>
      <c r="E4265" s="3" t="s">
        <v>6622</v>
      </c>
      <c r="F4265" s="3" t="s">
        <v>60</v>
      </c>
      <c r="G4265" s="5">
        <v>11.25</v>
      </c>
      <c r="H4265">
        <v>1</v>
      </c>
      <c r="I4265" s="5">
        <v>0.82499999999999996</v>
      </c>
      <c r="J4265" s="5">
        <v>0.82499999999999996</v>
      </c>
      <c r="K4265">
        <v>2</v>
      </c>
      <c r="L4265" s="15">
        <v>0.5</v>
      </c>
      <c r="M4265" s="13">
        <v>1</v>
      </c>
      <c r="N4265" s="15">
        <v>0</v>
      </c>
      <c r="O4265" s="5">
        <v>0</v>
      </c>
      <c r="P4265" s="5">
        <v>0</v>
      </c>
      <c r="Q4265" s="5">
        <f t="shared" si="732"/>
        <v>0.82499999999999996</v>
      </c>
      <c r="R4265" s="5">
        <f t="shared" si="733"/>
        <v>-0.82499999999999996</v>
      </c>
      <c r="S4265" s="15">
        <f t="shared" si="734"/>
        <v>-1</v>
      </c>
      <c r="T4265">
        <v>0</v>
      </c>
      <c r="U4265" s="5" t="str">
        <f t="shared" si="735"/>
        <v>NA</v>
      </c>
      <c r="V4265" s="15">
        <f t="shared" si="736"/>
        <v>0</v>
      </c>
      <c r="W4265" s="15">
        <f t="shared" si="737"/>
        <v>0</v>
      </c>
      <c r="X4265" s="5">
        <f t="shared" si="738"/>
        <v>0</v>
      </c>
      <c r="Y4265" s="5">
        <f t="shared" si="739"/>
        <v>0.74249999999999994</v>
      </c>
      <c r="Z4265" s="5">
        <f t="shared" si="740"/>
        <v>-0.86624999999999996</v>
      </c>
      <c r="AA4265" s="5">
        <f t="shared" si="741"/>
        <v>8.2500000000000018E-2</v>
      </c>
      <c r="AB4265" s="5">
        <f t="shared" si="742"/>
        <v>4.1250000000000009E-2</v>
      </c>
    </row>
    <row r="4266" spans="1:28" x14ac:dyDescent="0.55000000000000004">
      <c r="A4266" s="3" t="s">
        <v>53</v>
      </c>
      <c r="B4266" s="3" t="s">
        <v>6634</v>
      </c>
      <c r="C4266" t="s">
        <v>47</v>
      </c>
      <c r="D4266" s="3" t="s">
        <v>57</v>
      </c>
      <c r="E4266" s="3" t="s">
        <v>6635</v>
      </c>
      <c r="F4266" s="3" t="s">
        <v>60</v>
      </c>
      <c r="G4266" s="5">
        <v>11.25</v>
      </c>
      <c r="H4266">
        <v>1</v>
      </c>
      <c r="I4266" s="5">
        <v>0.86250000000000004</v>
      </c>
      <c r="J4266" s="5">
        <v>0.86250000000000004</v>
      </c>
      <c r="K4266">
        <v>23</v>
      </c>
      <c r="L4266" s="15">
        <v>4.3478260869565195E-2</v>
      </c>
      <c r="M4266" s="13">
        <v>1</v>
      </c>
      <c r="N4266" s="15">
        <v>0</v>
      </c>
      <c r="O4266" s="5">
        <v>0</v>
      </c>
      <c r="P4266" s="5">
        <v>0</v>
      </c>
      <c r="Q4266" s="5">
        <f t="shared" si="732"/>
        <v>0.86250000000000004</v>
      </c>
      <c r="R4266" s="5">
        <f t="shared" si="733"/>
        <v>-0.86250000000000004</v>
      </c>
      <c r="S4266" s="15">
        <f t="shared" si="734"/>
        <v>-1</v>
      </c>
      <c r="T4266">
        <v>0</v>
      </c>
      <c r="U4266" s="5" t="str">
        <f t="shared" si="735"/>
        <v>NA</v>
      </c>
      <c r="V4266" s="15">
        <f t="shared" si="736"/>
        <v>0</v>
      </c>
      <c r="W4266" s="15">
        <f t="shared" si="737"/>
        <v>0</v>
      </c>
      <c r="X4266" s="5">
        <f t="shared" si="738"/>
        <v>0</v>
      </c>
      <c r="Y4266" s="5">
        <f t="shared" si="739"/>
        <v>0.77625000000000011</v>
      </c>
      <c r="Z4266" s="5">
        <f t="shared" si="740"/>
        <v>-0.90562500000000012</v>
      </c>
      <c r="AA4266" s="5">
        <f t="shared" si="741"/>
        <v>8.6249999999999938E-2</v>
      </c>
      <c r="AB4266" s="5">
        <f t="shared" si="742"/>
        <v>4.312500000000008E-2</v>
      </c>
    </row>
    <row r="4267" spans="1:28" x14ac:dyDescent="0.55000000000000004">
      <c r="A4267" s="3" t="s">
        <v>53</v>
      </c>
      <c r="B4267" s="3" t="s">
        <v>6638</v>
      </c>
      <c r="C4267" t="s">
        <v>47</v>
      </c>
      <c r="D4267" s="3" t="s">
        <v>57</v>
      </c>
      <c r="E4267" s="3" t="s">
        <v>6639</v>
      </c>
      <c r="F4267" s="3" t="s">
        <v>60</v>
      </c>
      <c r="G4267" s="5">
        <v>11.25</v>
      </c>
      <c r="H4267">
        <v>1</v>
      </c>
      <c r="I4267" s="5">
        <v>0.86250000000000004</v>
      </c>
      <c r="J4267" s="5">
        <v>0.86250000000000004</v>
      </c>
      <c r="K4267">
        <v>1</v>
      </c>
      <c r="L4267" s="15">
        <v>1</v>
      </c>
      <c r="M4267" s="13">
        <v>1</v>
      </c>
      <c r="N4267" s="15">
        <v>0</v>
      </c>
      <c r="O4267" s="5">
        <v>0</v>
      </c>
      <c r="P4267" s="5">
        <v>0</v>
      </c>
      <c r="Q4267" s="5">
        <f t="shared" si="732"/>
        <v>0.86250000000000004</v>
      </c>
      <c r="R4267" s="5">
        <f t="shared" si="733"/>
        <v>-0.86250000000000004</v>
      </c>
      <c r="S4267" s="15">
        <f t="shared" si="734"/>
        <v>-1</v>
      </c>
      <c r="T4267">
        <v>0</v>
      </c>
      <c r="U4267" s="5" t="str">
        <f t="shared" si="735"/>
        <v>NA</v>
      </c>
      <c r="V4267" s="15">
        <f t="shared" si="736"/>
        <v>0</v>
      </c>
      <c r="W4267" s="15">
        <f t="shared" si="737"/>
        <v>0</v>
      </c>
      <c r="X4267" s="5">
        <f t="shared" si="738"/>
        <v>0</v>
      </c>
      <c r="Y4267" s="5">
        <f t="shared" si="739"/>
        <v>0.77625000000000011</v>
      </c>
      <c r="Z4267" s="5">
        <f t="shared" si="740"/>
        <v>-0.90562500000000012</v>
      </c>
      <c r="AA4267" s="5">
        <f t="shared" si="741"/>
        <v>8.6249999999999938E-2</v>
      </c>
      <c r="AB4267" s="5">
        <f t="shared" si="742"/>
        <v>4.312500000000008E-2</v>
      </c>
    </row>
    <row r="4268" spans="1:28" x14ac:dyDescent="0.55000000000000004">
      <c r="A4268" s="3" t="s">
        <v>53</v>
      </c>
      <c r="B4268" s="3" t="s">
        <v>6642</v>
      </c>
      <c r="C4268" t="s">
        <v>47</v>
      </c>
      <c r="D4268" s="3" t="s">
        <v>57</v>
      </c>
      <c r="E4268" s="3" t="s">
        <v>6622</v>
      </c>
      <c r="F4268" s="3" t="s">
        <v>60</v>
      </c>
      <c r="G4268" s="5">
        <v>11.25</v>
      </c>
      <c r="H4268">
        <v>1</v>
      </c>
      <c r="I4268" s="5">
        <v>0.875</v>
      </c>
      <c r="J4268" s="5">
        <v>0.875</v>
      </c>
      <c r="K4268">
        <v>9</v>
      </c>
      <c r="L4268" s="15">
        <v>0.11111111111111099</v>
      </c>
      <c r="M4268" s="13">
        <v>1</v>
      </c>
      <c r="N4268" s="15">
        <v>0</v>
      </c>
      <c r="O4268" s="5">
        <v>0</v>
      </c>
      <c r="P4268" s="5">
        <v>0</v>
      </c>
      <c r="Q4268" s="5">
        <f t="shared" si="732"/>
        <v>0.875</v>
      </c>
      <c r="R4268" s="5">
        <f t="shared" si="733"/>
        <v>-0.875</v>
      </c>
      <c r="S4268" s="15">
        <f t="shared" si="734"/>
        <v>-1</v>
      </c>
      <c r="T4268">
        <v>0</v>
      </c>
      <c r="U4268" s="5" t="str">
        <f t="shared" si="735"/>
        <v>NA</v>
      </c>
      <c r="V4268" s="15">
        <f t="shared" si="736"/>
        <v>0</v>
      </c>
      <c r="W4268" s="15">
        <f t="shared" si="737"/>
        <v>0</v>
      </c>
      <c r="X4268" s="5">
        <f t="shared" si="738"/>
        <v>0</v>
      </c>
      <c r="Y4268" s="5">
        <f t="shared" si="739"/>
        <v>0.78749999999999998</v>
      </c>
      <c r="Z4268" s="5">
        <f t="shared" si="740"/>
        <v>-0.91875000000000007</v>
      </c>
      <c r="AA4268" s="5">
        <f t="shared" si="741"/>
        <v>8.7500000000000022E-2</v>
      </c>
      <c r="AB4268" s="5">
        <f t="shared" si="742"/>
        <v>4.3750000000000067E-2</v>
      </c>
    </row>
    <row r="4269" spans="1:28" x14ac:dyDescent="0.55000000000000004">
      <c r="A4269" s="3" t="s">
        <v>53</v>
      </c>
      <c r="B4269" s="3" t="s">
        <v>6644</v>
      </c>
      <c r="C4269" t="s">
        <v>47</v>
      </c>
      <c r="D4269" s="3" t="s">
        <v>57</v>
      </c>
      <c r="E4269" s="3" t="s">
        <v>6645</v>
      </c>
      <c r="F4269" s="3" t="s">
        <v>60</v>
      </c>
      <c r="G4269" s="5">
        <v>11.25</v>
      </c>
      <c r="H4269">
        <v>1</v>
      </c>
      <c r="I4269" s="5">
        <v>0.95</v>
      </c>
      <c r="J4269" s="5">
        <v>0.95</v>
      </c>
      <c r="K4269">
        <v>18</v>
      </c>
      <c r="L4269" s="15">
        <v>5.5555555555555601E-2</v>
      </c>
      <c r="M4269" s="13">
        <v>1.11666666666667</v>
      </c>
      <c r="N4269" s="15">
        <v>0</v>
      </c>
      <c r="O4269" s="5">
        <v>0</v>
      </c>
      <c r="P4269" s="5">
        <v>0</v>
      </c>
      <c r="Q4269" s="5">
        <f t="shared" si="732"/>
        <v>0.95</v>
      </c>
      <c r="R4269" s="5">
        <f t="shared" si="733"/>
        <v>-0.95</v>
      </c>
      <c r="S4269" s="15">
        <f t="shared" si="734"/>
        <v>-1</v>
      </c>
      <c r="T4269">
        <v>0</v>
      </c>
      <c r="U4269" s="5" t="str">
        <f t="shared" si="735"/>
        <v>NA</v>
      </c>
      <c r="V4269" s="15">
        <f t="shared" si="736"/>
        <v>0</v>
      </c>
      <c r="W4269" s="15">
        <f t="shared" si="737"/>
        <v>0</v>
      </c>
      <c r="X4269" s="5">
        <f t="shared" si="738"/>
        <v>0</v>
      </c>
      <c r="Y4269" s="5">
        <f t="shared" si="739"/>
        <v>0.85499999999999998</v>
      </c>
      <c r="Z4269" s="5">
        <f t="shared" si="740"/>
        <v>-0.99749999999999994</v>
      </c>
      <c r="AA4269" s="5">
        <f t="shared" si="741"/>
        <v>9.4999999999999973E-2</v>
      </c>
      <c r="AB4269" s="5">
        <f t="shared" si="742"/>
        <v>4.7499999999999987E-2</v>
      </c>
    </row>
    <row r="4270" spans="1:28" x14ac:dyDescent="0.55000000000000004">
      <c r="A4270" s="3" t="s">
        <v>53</v>
      </c>
      <c r="B4270" s="3" t="s">
        <v>6648</v>
      </c>
      <c r="C4270" t="s">
        <v>47</v>
      </c>
      <c r="D4270" s="3" t="s">
        <v>57</v>
      </c>
      <c r="E4270" s="3" t="s">
        <v>6649</v>
      </c>
      <c r="F4270" s="3" t="s">
        <v>60</v>
      </c>
      <c r="G4270" s="5">
        <v>11.25</v>
      </c>
      <c r="H4270">
        <v>1</v>
      </c>
      <c r="I4270" s="5">
        <v>0.97499999999999998</v>
      </c>
      <c r="J4270" s="5">
        <v>0.97499999999999998</v>
      </c>
      <c r="K4270">
        <v>43</v>
      </c>
      <c r="L4270" s="15">
        <v>2.32558139534884E-2</v>
      </c>
      <c r="M4270" s="13">
        <v>1</v>
      </c>
      <c r="N4270" s="15">
        <v>0</v>
      </c>
      <c r="O4270" s="5">
        <v>0</v>
      </c>
      <c r="P4270" s="5">
        <v>0</v>
      </c>
      <c r="Q4270" s="5">
        <f t="shared" si="732"/>
        <v>0.97499999999999998</v>
      </c>
      <c r="R4270" s="5">
        <f t="shared" si="733"/>
        <v>-0.97499999999999998</v>
      </c>
      <c r="S4270" s="15">
        <f t="shared" si="734"/>
        <v>-1</v>
      </c>
      <c r="T4270">
        <v>0</v>
      </c>
      <c r="U4270" s="5" t="str">
        <f t="shared" si="735"/>
        <v>NA</v>
      </c>
      <c r="V4270" s="15">
        <f t="shared" si="736"/>
        <v>0</v>
      </c>
      <c r="W4270" s="15">
        <f t="shared" si="737"/>
        <v>0</v>
      </c>
      <c r="X4270" s="5">
        <f t="shared" si="738"/>
        <v>0</v>
      </c>
      <c r="Y4270" s="5">
        <f t="shared" si="739"/>
        <v>0.87749999999999995</v>
      </c>
      <c r="Z4270" s="5">
        <f t="shared" si="740"/>
        <v>-1.0237499999999999</v>
      </c>
      <c r="AA4270" s="5">
        <f t="shared" si="741"/>
        <v>9.7500000000000031E-2</v>
      </c>
      <c r="AB4270" s="5">
        <f t="shared" si="742"/>
        <v>4.874999999999996E-2</v>
      </c>
    </row>
    <row r="4271" spans="1:28" x14ac:dyDescent="0.55000000000000004">
      <c r="A4271" s="3" t="s">
        <v>53</v>
      </c>
      <c r="B4271" s="3" t="s">
        <v>6652</v>
      </c>
      <c r="C4271" t="s">
        <v>47</v>
      </c>
      <c r="D4271" s="3" t="s">
        <v>57</v>
      </c>
      <c r="E4271" s="3" t="s">
        <v>6622</v>
      </c>
      <c r="F4271" s="3" t="s">
        <v>60</v>
      </c>
      <c r="G4271" s="5">
        <v>11.25</v>
      </c>
      <c r="H4271">
        <v>1</v>
      </c>
      <c r="I4271" s="5">
        <v>1.0249999999999999</v>
      </c>
      <c r="J4271" s="5">
        <v>1.0249999999999999</v>
      </c>
      <c r="K4271">
        <v>123</v>
      </c>
      <c r="L4271" s="15">
        <v>8.1300813008130107E-3</v>
      </c>
      <c r="M4271" s="13">
        <v>1.00894308943089</v>
      </c>
      <c r="N4271" s="15">
        <v>0</v>
      </c>
      <c r="O4271" s="5">
        <v>0</v>
      </c>
      <c r="P4271" s="5">
        <v>0</v>
      </c>
      <c r="Q4271" s="5">
        <f t="shared" si="732"/>
        <v>1.0249999999999999</v>
      </c>
      <c r="R4271" s="5">
        <f t="shared" si="733"/>
        <v>-1.0249999999999999</v>
      </c>
      <c r="S4271" s="15">
        <f t="shared" si="734"/>
        <v>-1</v>
      </c>
      <c r="T4271">
        <v>0</v>
      </c>
      <c r="U4271" s="5" t="str">
        <f t="shared" si="735"/>
        <v>NA</v>
      </c>
      <c r="V4271" s="15">
        <f t="shared" si="736"/>
        <v>0</v>
      </c>
      <c r="W4271" s="15">
        <f t="shared" si="737"/>
        <v>0</v>
      </c>
      <c r="X4271" s="5">
        <f t="shared" si="738"/>
        <v>0</v>
      </c>
      <c r="Y4271" s="5">
        <f t="shared" si="739"/>
        <v>0.92249999999999999</v>
      </c>
      <c r="Z4271" s="5">
        <f t="shared" si="740"/>
        <v>-1.0762499999999999</v>
      </c>
      <c r="AA4271" s="5">
        <f t="shared" si="741"/>
        <v>0.10249999999999992</v>
      </c>
      <c r="AB4271" s="5">
        <f t="shared" si="742"/>
        <v>5.1250000000000018E-2</v>
      </c>
    </row>
    <row r="4272" spans="1:28" x14ac:dyDescent="0.55000000000000004">
      <c r="A4272" s="3" t="s">
        <v>53</v>
      </c>
      <c r="B4272" s="3" t="s">
        <v>6654</v>
      </c>
      <c r="C4272" t="s">
        <v>47</v>
      </c>
      <c r="D4272" s="3" t="s">
        <v>57</v>
      </c>
      <c r="E4272" s="3" t="s">
        <v>6622</v>
      </c>
      <c r="F4272" s="3" t="s">
        <v>60</v>
      </c>
      <c r="G4272" s="5">
        <v>11.25</v>
      </c>
      <c r="H4272">
        <v>1</v>
      </c>
      <c r="I4272" s="5">
        <v>1.05</v>
      </c>
      <c r="J4272" s="5">
        <v>1.05</v>
      </c>
      <c r="K4272">
        <v>47</v>
      </c>
      <c r="L4272" s="15">
        <v>2.1276595744680899E-2</v>
      </c>
      <c r="M4272" s="13">
        <v>1.14468085106383</v>
      </c>
      <c r="N4272" s="15">
        <v>0</v>
      </c>
      <c r="O4272" s="5">
        <v>0</v>
      </c>
      <c r="P4272" s="5">
        <v>0</v>
      </c>
      <c r="Q4272" s="5">
        <f t="shared" si="732"/>
        <v>1.05</v>
      </c>
      <c r="R4272" s="5">
        <f t="shared" si="733"/>
        <v>-1.05</v>
      </c>
      <c r="S4272" s="15">
        <f t="shared" si="734"/>
        <v>-1</v>
      </c>
      <c r="T4272">
        <v>0</v>
      </c>
      <c r="U4272" s="5" t="str">
        <f t="shared" si="735"/>
        <v>NA</v>
      </c>
      <c r="V4272" s="15">
        <f t="shared" si="736"/>
        <v>0</v>
      </c>
      <c r="W4272" s="15">
        <f t="shared" si="737"/>
        <v>0</v>
      </c>
      <c r="X4272" s="5">
        <f t="shared" si="738"/>
        <v>0</v>
      </c>
      <c r="Y4272" s="5">
        <f t="shared" si="739"/>
        <v>0.94500000000000006</v>
      </c>
      <c r="Z4272" s="5">
        <f t="shared" si="740"/>
        <v>-1.1025</v>
      </c>
      <c r="AA4272" s="5">
        <f t="shared" si="741"/>
        <v>0.10499999999999998</v>
      </c>
      <c r="AB4272" s="5">
        <f t="shared" si="742"/>
        <v>5.2499999999999991E-2</v>
      </c>
    </row>
    <row r="4273" spans="1:28" x14ac:dyDescent="0.55000000000000004">
      <c r="A4273" s="3" t="s">
        <v>53</v>
      </c>
      <c r="B4273" s="3" t="s">
        <v>6656</v>
      </c>
      <c r="C4273" t="s">
        <v>47</v>
      </c>
      <c r="D4273" s="3" t="s">
        <v>57</v>
      </c>
      <c r="E4273" s="3" t="s">
        <v>6625</v>
      </c>
      <c r="F4273" s="3" t="s">
        <v>60</v>
      </c>
      <c r="G4273" s="5">
        <v>11.25</v>
      </c>
      <c r="H4273">
        <v>1</v>
      </c>
      <c r="I4273" s="5">
        <v>1.1499999999999999</v>
      </c>
      <c r="J4273" s="5">
        <v>1.1499999999999999</v>
      </c>
      <c r="K4273">
        <v>40</v>
      </c>
      <c r="L4273" s="15">
        <v>2.5000000000000001E-2</v>
      </c>
      <c r="M4273" s="13">
        <v>1</v>
      </c>
      <c r="N4273" s="15">
        <v>0</v>
      </c>
      <c r="O4273" s="5">
        <v>0</v>
      </c>
      <c r="P4273" s="5">
        <v>0</v>
      </c>
      <c r="Q4273" s="5">
        <f t="shared" si="732"/>
        <v>1.1499999999999999</v>
      </c>
      <c r="R4273" s="5">
        <f t="shared" si="733"/>
        <v>-1.1499999999999999</v>
      </c>
      <c r="S4273" s="15">
        <f t="shared" si="734"/>
        <v>-1</v>
      </c>
      <c r="T4273">
        <v>0</v>
      </c>
      <c r="U4273" s="5" t="str">
        <f t="shared" si="735"/>
        <v>NA</v>
      </c>
      <c r="V4273" s="15">
        <f t="shared" si="736"/>
        <v>0</v>
      </c>
      <c r="W4273" s="15">
        <f t="shared" si="737"/>
        <v>0</v>
      </c>
      <c r="X4273" s="5">
        <f t="shared" si="738"/>
        <v>0</v>
      </c>
      <c r="Y4273" s="5">
        <f t="shared" si="739"/>
        <v>1.0349999999999999</v>
      </c>
      <c r="Z4273" s="5">
        <f t="shared" si="740"/>
        <v>-1.2075</v>
      </c>
      <c r="AA4273" s="5">
        <f t="shared" si="741"/>
        <v>0.11499999999999999</v>
      </c>
      <c r="AB4273" s="5">
        <f t="shared" si="742"/>
        <v>5.7500000000000107E-2</v>
      </c>
    </row>
    <row r="4274" spans="1:28" x14ac:dyDescent="0.55000000000000004">
      <c r="A4274" s="3" t="s">
        <v>53</v>
      </c>
      <c r="B4274" s="3" t="s">
        <v>6658</v>
      </c>
      <c r="C4274" t="s">
        <v>47</v>
      </c>
      <c r="D4274" s="3" t="s">
        <v>57</v>
      </c>
      <c r="E4274" s="3" t="s">
        <v>6645</v>
      </c>
      <c r="F4274" s="3" t="s">
        <v>60</v>
      </c>
      <c r="G4274" s="5">
        <v>11.25</v>
      </c>
      <c r="H4274">
        <v>1</v>
      </c>
      <c r="I4274" s="5">
        <v>1.175</v>
      </c>
      <c r="J4274" s="5">
        <v>1.175</v>
      </c>
      <c r="K4274">
        <v>6</v>
      </c>
      <c r="L4274" s="15">
        <v>0.16666666666666699</v>
      </c>
      <c r="M4274" s="13">
        <v>1</v>
      </c>
      <c r="N4274" s="15">
        <v>0</v>
      </c>
      <c r="O4274" s="5">
        <v>0</v>
      </c>
      <c r="P4274" s="5">
        <v>0</v>
      </c>
      <c r="Q4274" s="5">
        <f t="shared" si="732"/>
        <v>1.175</v>
      </c>
      <c r="R4274" s="5">
        <f t="shared" si="733"/>
        <v>-1.175</v>
      </c>
      <c r="S4274" s="15">
        <f t="shared" si="734"/>
        <v>-1</v>
      </c>
      <c r="T4274">
        <v>0</v>
      </c>
      <c r="U4274" s="5" t="str">
        <f t="shared" si="735"/>
        <v>NA</v>
      </c>
      <c r="V4274" s="15">
        <f t="shared" si="736"/>
        <v>0</v>
      </c>
      <c r="W4274" s="15">
        <f t="shared" si="737"/>
        <v>0</v>
      </c>
      <c r="X4274" s="5">
        <f t="shared" si="738"/>
        <v>0</v>
      </c>
      <c r="Y4274" s="5">
        <f t="shared" si="739"/>
        <v>1.0575000000000001</v>
      </c>
      <c r="Z4274" s="5">
        <f t="shared" si="740"/>
        <v>-1.2337500000000001</v>
      </c>
      <c r="AA4274" s="5">
        <f t="shared" si="741"/>
        <v>0.11749999999999994</v>
      </c>
      <c r="AB4274" s="5">
        <f t="shared" si="742"/>
        <v>5.875000000000008E-2</v>
      </c>
    </row>
    <row r="4275" spans="1:28" x14ac:dyDescent="0.55000000000000004">
      <c r="A4275" s="3" t="s">
        <v>53</v>
      </c>
      <c r="B4275" s="3" t="s">
        <v>6660</v>
      </c>
      <c r="C4275" t="s">
        <v>47</v>
      </c>
      <c r="D4275" s="3" t="s">
        <v>57</v>
      </c>
      <c r="E4275" s="3" t="s">
        <v>400</v>
      </c>
      <c r="F4275" s="3" t="s">
        <v>60</v>
      </c>
      <c r="G4275" s="5">
        <v>11.25</v>
      </c>
      <c r="H4275">
        <v>1</v>
      </c>
      <c r="I4275" s="5">
        <v>1.175</v>
      </c>
      <c r="J4275" s="5">
        <v>1.175</v>
      </c>
      <c r="K4275">
        <v>2</v>
      </c>
      <c r="L4275" s="15">
        <v>0.5</v>
      </c>
      <c r="M4275" s="13">
        <v>1</v>
      </c>
      <c r="N4275" s="15">
        <v>0</v>
      </c>
      <c r="O4275" s="5">
        <v>0</v>
      </c>
      <c r="P4275" s="5">
        <v>0</v>
      </c>
      <c r="Q4275" s="5">
        <f t="shared" si="732"/>
        <v>1.175</v>
      </c>
      <c r="R4275" s="5">
        <f t="shared" si="733"/>
        <v>-1.175</v>
      </c>
      <c r="S4275" s="15">
        <f t="shared" si="734"/>
        <v>-1</v>
      </c>
      <c r="T4275">
        <v>0</v>
      </c>
      <c r="U4275" s="5" t="str">
        <f t="shared" si="735"/>
        <v>NA</v>
      </c>
      <c r="V4275" s="15">
        <f t="shared" si="736"/>
        <v>0</v>
      </c>
      <c r="W4275" s="15">
        <f t="shared" si="737"/>
        <v>0</v>
      </c>
      <c r="X4275" s="5">
        <f t="shared" si="738"/>
        <v>0</v>
      </c>
      <c r="Y4275" s="5">
        <f t="shared" si="739"/>
        <v>1.0575000000000001</v>
      </c>
      <c r="Z4275" s="5">
        <f t="shared" si="740"/>
        <v>-1.2337500000000001</v>
      </c>
      <c r="AA4275" s="5">
        <f t="shared" si="741"/>
        <v>0.11749999999999994</v>
      </c>
      <c r="AB4275" s="5">
        <f t="shared" si="742"/>
        <v>5.875000000000008E-2</v>
      </c>
    </row>
    <row r="4276" spans="1:28" x14ac:dyDescent="0.55000000000000004">
      <c r="A4276" s="3" t="s">
        <v>53</v>
      </c>
      <c r="B4276" s="3" t="s">
        <v>6662</v>
      </c>
      <c r="C4276" t="s">
        <v>47</v>
      </c>
      <c r="D4276" s="3" t="s">
        <v>57</v>
      </c>
      <c r="E4276" s="3" t="s">
        <v>6663</v>
      </c>
      <c r="F4276" s="3" t="s">
        <v>60</v>
      </c>
      <c r="G4276" s="5">
        <v>11.25</v>
      </c>
      <c r="H4276">
        <v>1</v>
      </c>
      <c r="I4276" s="5">
        <v>1.2</v>
      </c>
      <c r="J4276" s="5">
        <v>1.2</v>
      </c>
      <c r="K4276">
        <v>2</v>
      </c>
      <c r="L4276" s="15">
        <v>0.5</v>
      </c>
      <c r="M4276" s="13">
        <v>1</v>
      </c>
      <c r="N4276" s="15">
        <v>0</v>
      </c>
      <c r="O4276" s="5">
        <v>0</v>
      </c>
      <c r="P4276" s="5">
        <v>0</v>
      </c>
      <c r="Q4276" s="5">
        <f t="shared" si="732"/>
        <v>1.2</v>
      </c>
      <c r="R4276" s="5">
        <f t="shared" si="733"/>
        <v>-1.2</v>
      </c>
      <c r="S4276" s="15">
        <f t="shared" si="734"/>
        <v>-1</v>
      </c>
      <c r="T4276">
        <v>0</v>
      </c>
      <c r="U4276" s="5" t="str">
        <f t="shared" si="735"/>
        <v>NA</v>
      </c>
      <c r="V4276" s="15">
        <f t="shared" si="736"/>
        <v>0</v>
      </c>
      <c r="W4276" s="15">
        <f t="shared" si="737"/>
        <v>0</v>
      </c>
      <c r="X4276" s="5">
        <f t="shared" si="738"/>
        <v>0</v>
      </c>
      <c r="Y4276" s="5">
        <f t="shared" si="739"/>
        <v>1.08</v>
      </c>
      <c r="Z4276" s="5">
        <f t="shared" si="740"/>
        <v>-1.26</v>
      </c>
      <c r="AA4276" s="5">
        <f t="shared" si="741"/>
        <v>0.11999999999999988</v>
      </c>
      <c r="AB4276" s="5">
        <f t="shared" si="742"/>
        <v>6.0000000000000053E-2</v>
      </c>
    </row>
    <row r="4277" spans="1:28" x14ac:dyDescent="0.55000000000000004">
      <c r="A4277" s="3" t="s">
        <v>53</v>
      </c>
      <c r="B4277" s="3" t="s">
        <v>6666</v>
      </c>
      <c r="C4277" t="s">
        <v>47</v>
      </c>
      <c r="D4277" s="3" t="s">
        <v>57</v>
      </c>
      <c r="E4277" s="3" t="s">
        <v>6667</v>
      </c>
      <c r="F4277" s="3" t="s">
        <v>60</v>
      </c>
      <c r="G4277" s="5">
        <v>11.25</v>
      </c>
      <c r="H4277">
        <v>1</v>
      </c>
      <c r="I4277" s="5">
        <v>1.2124999999999999</v>
      </c>
      <c r="J4277" s="5">
        <v>1.2124999999999999</v>
      </c>
      <c r="K4277">
        <v>22</v>
      </c>
      <c r="L4277" s="15">
        <v>4.5454545454545504E-2</v>
      </c>
      <c r="M4277" s="13">
        <v>1</v>
      </c>
      <c r="N4277" s="15">
        <v>0</v>
      </c>
      <c r="O4277" s="5">
        <v>0</v>
      </c>
      <c r="P4277" s="5">
        <v>0</v>
      </c>
      <c r="Q4277" s="5">
        <f t="shared" si="732"/>
        <v>1.2124999999999999</v>
      </c>
      <c r="R4277" s="5">
        <f t="shared" si="733"/>
        <v>-1.2124999999999999</v>
      </c>
      <c r="S4277" s="15">
        <f t="shared" si="734"/>
        <v>-1</v>
      </c>
      <c r="T4277">
        <v>0</v>
      </c>
      <c r="U4277" s="5" t="str">
        <f t="shared" si="735"/>
        <v>NA</v>
      </c>
      <c r="V4277" s="15">
        <f t="shared" si="736"/>
        <v>0</v>
      </c>
      <c r="W4277" s="15">
        <f t="shared" si="737"/>
        <v>0</v>
      </c>
      <c r="X4277" s="5">
        <f t="shared" si="738"/>
        <v>0</v>
      </c>
      <c r="Y4277" s="5">
        <f t="shared" si="739"/>
        <v>1.0912500000000001</v>
      </c>
      <c r="Z4277" s="5">
        <f t="shared" si="740"/>
        <v>-1.2731250000000001</v>
      </c>
      <c r="AA4277" s="5">
        <f t="shared" si="741"/>
        <v>0.12124999999999986</v>
      </c>
      <c r="AB4277" s="5">
        <f t="shared" si="742"/>
        <v>6.0625000000000151E-2</v>
      </c>
    </row>
    <row r="4278" spans="1:28" x14ac:dyDescent="0.55000000000000004">
      <c r="A4278" s="3" t="s">
        <v>53</v>
      </c>
      <c r="B4278" s="3" t="s">
        <v>6670</v>
      </c>
      <c r="C4278" t="s">
        <v>47</v>
      </c>
      <c r="D4278" s="3" t="s">
        <v>57</v>
      </c>
      <c r="E4278" s="3" t="s">
        <v>6645</v>
      </c>
      <c r="F4278" s="3" t="s">
        <v>60</v>
      </c>
      <c r="G4278" s="5">
        <v>11.25</v>
      </c>
      <c r="H4278">
        <v>1</v>
      </c>
      <c r="I4278" s="5">
        <v>1.325</v>
      </c>
      <c r="J4278" s="5">
        <v>1.325</v>
      </c>
      <c r="K4278">
        <v>11</v>
      </c>
      <c r="L4278" s="15">
        <v>9.0909090909090898E-2</v>
      </c>
      <c r="M4278" s="13">
        <v>1</v>
      </c>
      <c r="N4278" s="15">
        <v>0</v>
      </c>
      <c r="O4278" s="5">
        <v>0</v>
      </c>
      <c r="P4278" s="5">
        <v>0</v>
      </c>
      <c r="Q4278" s="5">
        <f t="shared" si="732"/>
        <v>1.325</v>
      </c>
      <c r="R4278" s="5">
        <f t="shared" si="733"/>
        <v>-1.325</v>
      </c>
      <c r="S4278" s="15">
        <f t="shared" si="734"/>
        <v>-1</v>
      </c>
      <c r="T4278">
        <v>0</v>
      </c>
      <c r="U4278" s="5" t="str">
        <f t="shared" si="735"/>
        <v>NA</v>
      </c>
      <c r="V4278" s="15">
        <f t="shared" si="736"/>
        <v>0</v>
      </c>
      <c r="W4278" s="15">
        <f t="shared" si="737"/>
        <v>0</v>
      </c>
      <c r="X4278" s="5">
        <f t="shared" si="738"/>
        <v>0</v>
      </c>
      <c r="Y4278" s="5">
        <f t="shared" si="739"/>
        <v>1.1924999999999999</v>
      </c>
      <c r="Z4278" s="5">
        <f t="shared" si="740"/>
        <v>-1.3912500000000001</v>
      </c>
      <c r="AA4278" s="5">
        <f t="shared" si="741"/>
        <v>0.13250000000000006</v>
      </c>
      <c r="AB4278" s="5">
        <f t="shared" si="742"/>
        <v>6.6250000000000142E-2</v>
      </c>
    </row>
    <row r="4279" spans="1:28" x14ac:dyDescent="0.55000000000000004">
      <c r="A4279" s="3" t="s">
        <v>53</v>
      </c>
      <c r="B4279" s="3" t="s">
        <v>6672</v>
      </c>
      <c r="C4279" t="s">
        <v>47</v>
      </c>
      <c r="D4279" s="3" t="s">
        <v>57</v>
      </c>
      <c r="E4279" s="3" t="s">
        <v>6673</v>
      </c>
      <c r="F4279" s="3" t="s">
        <v>60</v>
      </c>
      <c r="G4279" s="5">
        <v>11.25</v>
      </c>
      <c r="H4279">
        <v>1</v>
      </c>
      <c r="I4279" s="5">
        <v>1.35</v>
      </c>
      <c r="J4279" s="5">
        <v>1.35</v>
      </c>
      <c r="K4279">
        <v>1</v>
      </c>
      <c r="L4279" s="15">
        <v>1</v>
      </c>
      <c r="M4279" s="13">
        <v>1</v>
      </c>
      <c r="N4279" s="15">
        <v>0</v>
      </c>
      <c r="O4279" s="5">
        <v>0</v>
      </c>
      <c r="P4279" s="5">
        <v>0</v>
      </c>
      <c r="Q4279" s="5">
        <f t="shared" si="732"/>
        <v>1.35</v>
      </c>
      <c r="R4279" s="5">
        <f t="shared" si="733"/>
        <v>-1.35</v>
      </c>
      <c r="S4279" s="15">
        <f t="shared" si="734"/>
        <v>-1</v>
      </c>
      <c r="T4279">
        <v>0</v>
      </c>
      <c r="U4279" s="5" t="str">
        <f t="shared" si="735"/>
        <v>NA</v>
      </c>
      <c r="V4279" s="15">
        <f t="shared" si="736"/>
        <v>0</v>
      </c>
      <c r="W4279" s="15">
        <f t="shared" si="737"/>
        <v>0</v>
      </c>
      <c r="X4279" s="5">
        <f t="shared" si="738"/>
        <v>0</v>
      </c>
      <c r="Y4279" s="5">
        <f t="shared" si="739"/>
        <v>1.2150000000000001</v>
      </c>
      <c r="Z4279" s="5">
        <f t="shared" si="740"/>
        <v>-1.4175000000000002</v>
      </c>
      <c r="AA4279" s="5">
        <f t="shared" si="741"/>
        <v>0.13500000000000001</v>
      </c>
      <c r="AB4279" s="5">
        <f t="shared" si="742"/>
        <v>6.7500000000000115E-2</v>
      </c>
    </row>
    <row r="4280" spans="1:28" x14ac:dyDescent="0.55000000000000004">
      <c r="A4280" s="3" t="s">
        <v>53</v>
      </c>
      <c r="B4280" s="3" t="s">
        <v>6676</v>
      </c>
      <c r="C4280" t="s">
        <v>47</v>
      </c>
      <c r="D4280" s="3" t="s">
        <v>57</v>
      </c>
      <c r="E4280" s="3" t="s">
        <v>6622</v>
      </c>
      <c r="F4280" s="3" t="s">
        <v>60</v>
      </c>
      <c r="G4280" s="5">
        <v>11.25</v>
      </c>
      <c r="H4280">
        <v>1</v>
      </c>
      <c r="I4280" s="5">
        <v>1.3625</v>
      </c>
      <c r="J4280" s="5">
        <v>1.3625</v>
      </c>
      <c r="K4280">
        <v>4</v>
      </c>
      <c r="L4280" s="15">
        <v>0.25</v>
      </c>
      <c r="M4280" s="13">
        <v>1</v>
      </c>
      <c r="N4280" s="15">
        <v>0</v>
      </c>
      <c r="O4280" s="5">
        <v>0</v>
      </c>
      <c r="P4280" s="5">
        <v>0</v>
      </c>
      <c r="Q4280" s="5">
        <f t="shared" si="732"/>
        <v>1.3625</v>
      </c>
      <c r="R4280" s="5">
        <f t="shared" si="733"/>
        <v>-1.3625</v>
      </c>
      <c r="S4280" s="15">
        <f t="shared" si="734"/>
        <v>-1</v>
      </c>
      <c r="T4280">
        <v>0</v>
      </c>
      <c r="U4280" s="5" t="str">
        <f t="shared" si="735"/>
        <v>NA</v>
      </c>
      <c r="V4280" s="15">
        <f t="shared" si="736"/>
        <v>0</v>
      </c>
      <c r="W4280" s="15">
        <f t="shared" si="737"/>
        <v>0</v>
      </c>
      <c r="X4280" s="5">
        <f t="shared" si="738"/>
        <v>0</v>
      </c>
      <c r="Y4280" s="5">
        <f t="shared" si="739"/>
        <v>1.2262500000000001</v>
      </c>
      <c r="Z4280" s="5">
        <f t="shared" si="740"/>
        <v>-1.430625</v>
      </c>
      <c r="AA4280" s="5">
        <f t="shared" si="741"/>
        <v>0.13624999999999998</v>
      </c>
      <c r="AB4280" s="5">
        <f t="shared" si="742"/>
        <v>6.8124999999999991E-2</v>
      </c>
    </row>
    <row r="4281" spans="1:28" x14ac:dyDescent="0.55000000000000004">
      <c r="A4281" s="3" t="s">
        <v>53</v>
      </c>
      <c r="B4281" s="3" t="s">
        <v>6678</v>
      </c>
      <c r="C4281" t="s">
        <v>47</v>
      </c>
      <c r="D4281" s="3" t="s">
        <v>57</v>
      </c>
      <c r="E4281" s="3" t="s">
        <v>6679</v>
      </c>
      <c r="F4281" s="3" t="s">
        <v>60</v>
      </c>
      <c r="G4281" s="5">
        <v>11.25</v>
      </c>
      <c r="H4281">
        <v>1</v>
      </c>
      <c r="I4281" s="5">
        <v>1.375</v>
      </c>
      <c r="J4281" s="5">
        <v>1.375</v>
      </c>
      <c r="K4281">
        <v>120</v>
      </c>
      <c r="L4281" s="15">
        <v>8.3333333333333297E-3</v>
      </c>
      <c r="M4281" s="13">
        <v>1</v>
      </c>
      <c r="N4281" s="15">
        <v>0</v>
      </c>
      <c r="O4281" s="5">
        <v>0</v>
      </c>
      <c r="P4281" s="5">
        <v>0</v>
      </c>
      <c r="Q4281" s="5">
        <f t="shared" si="732"/>
        <v>1.375</v>
      </c>
      <c r="R4281" s="5">
        <f t="shared" si="733"/>
        <v>-1.375</v>
      </c>
      <c r="S4281" s="15">
        <f t="shared" si="734"/>
        <v>-1</v>
      </c>
      <c r="T4281">
        <v>0</v>
      </c>
      <c r="U4281" s="5" t="str">
        <f t="shared" si="735"/>
        <v>NA</v>
      </c>
      <c r="V4281" s="15">
        <f t="shared" si="736"/>
        <v>0</v>
      </c>
      <c r="W4281" s="15">
        <f t="shared" si="737"/>
        <v>0</v>
      </c>
      <c r="X4281" s="5">
        <f t="shared" si="738"/>
        <v>0</v>
      </c>
      <c r="Y4281" s="5">
        <f t="shared" si="739"/>
        <v>1.2375</v>
      </c>
      <c r="Z4281" s="5">
        <f t="shared" si="740"/>
        <v>-1.4437500000000001</v>
      </c>
      <c r="AA4281" s="5">
        <f t="shared" si="741"/>
        <v>0.13749999999999996</v>
      </c>
      <c r="AB4281" s="5">
        <f t="shared" si="742"/>
        <v>6.8750000000000089E-2</v>
      </c>
    </row>
    <row r="4282" spans="1:28" x14ac:dyDescent="0.55000000000000004">
      <c r="A4282" s="3" t="s">
        <v>53</v>
      </c>
      <c r="B4282" s="3" t="s">
        <v>2220</v>
      </c>
      <c r="C4282" t="s">
        <v>47</v>
      </c>
      <c r="D4282" s="3" t="s">
        <v>57</v>
      </c>
      <c r="E4282" s="3" t="s">
        <v>6622</v>
      </c>
      <c r="F4282" s="3" t="s">
        <v>60</v>
      </c>
      <c r="G4282" s="5">
        <v>11.25</v>
      </c>
      <c r="H4282">
        <v>1</v>
      </c>
      <c r="I4282" s="5">
        <v>1.375</v>
      </c>
      <c r="J4282" s="5">
        <v>1.375</v>
      </c>
      <c r="K4282">
        <v>98</v>
      </c>
      <c r="L4282" s="15">
        <v>1.0204081632653099E-2</v>
      </c>
      <c r="M4282" s="13">
        <v>1</v>
      </c>
      <c r="N4282" s="15">
        <v>0</v>
      </c>
      <c r="O4282" s="5">
        <v>0</v>
      </c>
      <c r="P4282" s="5">
        <v>0</v>
      </c>
      <c r="Q4282" s="5">
        <f t="shared" si="732"/>
        <v>1.375</v>
      </c>
      <c r="R4282" s="5">
        <f t="shared" si="733"/>
        <v>-1.375</v>
      </c>
      <c r="S4282" s="15">
        <f t="shared" si="734"/>
        <v>-1</v>
      </c>
      <c r="T4282">
        <v>0</v>
      </c>
      <c r="U4282" s="5" t="str">
        <f t="shared" si="735"/>
        <v>NA</v>
      </c>
      <c r="V4282" s="15">
        <f t="shared" si="736"/>
        <v>0</v>
      </c>
      <c r="W4282" s="15">
        <f t="shared" si="737"/>
        <v>0</v>
      </c>
      <c r="X4282" s="5">
        <f t="shared" si="738"/>
        <v>0</v>
      </c>
      <c r="Y4282" s="5">
        <f t="shared" si="739"/>
        <v>1.2375</v>
      </c>
      <c r="Z4282" s="5">
        <f t="shared" si="740"/>
        <v>-1.4437500000000001</v>
      </c>
      <c r="AA4282" s="5">
        <f t="shared" si="741"/>
        <v>0.13749999999999996</v>
      </c>
      <c r="AB4282" s="5">
        <f t="shared" si="742"/>
        <v>6.8750000000000089E-2</v>
      </c>
    </row>
    <row r="4283" spans="1:28" x14ac:dyDescent="0.55000000000000004">
      <c r="A4283" s="3" t="s">
        <v>53</v>
      </c>
      <c r="B4283" s="3" t="s">
        <v>6683</v>
      </c>
      <c r="C4283" t="s">
        <v>47</v>
      </c>
      <c r="D4283" s="3" t="s">
        <v>57</v>
      </c>
      <c r="E4283" s="3" t="s">
        <v>6684</v>
      </c>
      <c r="F4283" s="3" t="s">
        <v>60</v>
      </c>
      <c r="G4283" s="5">
        <v>11.25</v>
      </c>
      <c r="H4283">
        <v>1</v>
      </c>
      <c r="I4283" s="5">
        <v>1.3875</v>
      </c>
      <c r="J4283" s="5">
        <v>1.3875</v>
      </c>
      <c r="K4283">
        <v>25</v>
      </c>
      <c r="L4283" s="15">
        <v>0.04</v>
      </c>
      <c r="M4283" s="13">
        <v>1</v>
      </c>
      <c r="N4283" s="15">
        <v>0</v>
      </c>
      <c r="O4283" s="5">
        <v>0</v>
      </c>
      <c r="P4283" s="5">
        <v>0</v>
      </c>
      <c r="Q4283" s="5">
        <f t="shared" si="732"/>
        <v>1.3875</v>
      </c>
      <c r="R4283" s="5">
        <f t="shared" si="733"/>
        <v>-1.3875</v>
      </c>
      <c r="S4283" s="15">
        <f t="shared" si="734"/>
        <v>-1</v>
      </c>
      <c r="T4283">
        <v>0</v>
      </c>
      <c r="U4283" s="5" t="str">
        <f t="shared" si="735"/>
        <v>NA</v>
      </c>
      <c r="V4283" s="15">
        <f t="shared" si="736"/>
        <v>0</v>
      </c>
      <c r="W4283" s="15">
        <f t="shared" si="737"/>
        <v>0</v>
      </c>
      <c r="X4283" s="5">
        <f t="shared" si="738"/>
        <v>0</v>
      </c>
      <c r="Y4283" s="5">
        <f t="shared" si="739"/>
        <v>1.24875</v>
      </c>
      <c r="Z4283" s="5">
        <f t="shared" si="740"/>
        <v>-1.4568749999999999</v>
      </c>
      <c r="AA4283" s="5">
        <f t="shared" si="741"/>
        <v>0.13874999999999993</v>
      </c>
      <c r="AB4283" s="5">
        <f t="shared" si="742"/>
        <v>6.9374999999999964E-2</v>
      </c>
    </row>
    <row r="4284" spans="1:28" x14ac:dyDescent="0.55000000000000004">
      <c r="A4284" s="3" t="s">
        <v>53</v>
      </c>
      <c r="B4284" s="3" t="s">
        <v>6687</v>
      </c>
      <c r="C4284" t="s">
        <v>47</v>
      </c>
      <c r="D4284" s="3" t="s">
        <v>57</v>
      </c>
      <c r="E4284" s="3" t="s">
        <v>6673</v>
      </c>
      <c r="F4284" s="3" t="s">
        <v>60</v>
      </c>
      <c r="G4284" s="5">
        <v>11.25</v>
      </c>
      <c r="H4284">
        <v>1</v>
      </c>
      <c r="I4284" s="5">
        <v>1.3875</v>
      </c>
      <c r="J4284" s="5">
        <v>1.3875</v>
      </c>
      <c r="K4284">
        <v>12</v>
      </c>
      <c r="L4284" s="15">
        <v>8.3333333333333301E-2</v>
      </c>
      <c r="M4284" s="13">
        <v>1</v>
      </c>
      <c r="N4284" s="15">
        <v>0</v>
      </c>
      <c r="O4284" s="5">
        <v>0</v>
      </c>
      <c r="P4284" s="5">
        <v>0</v>
      </c>
      <c r="Q4284" s="5">
        <f t="shared" si="732"/>
        <v>1.3875</v>
      </c>
      <c r="R4284" s="5">
        <f t="shared" si="733"/>
        <v>-1.3875</v>
      </c>
      <c r="S4284" s="15">
        <f t="shared" si="734"/>
        <v>-1</v>
      </c>
      <c r="T4284">
        <v>0</v>
      </c>
      <c r="U4284" s="5" t="str">
        <f t="shared" si="735"/>
        <v>NA</v>
      </c>
      <c r="V4284" s="15">
        <f t="shared" si="736"/>
        <v>0</v>
      </c>
      <c r="W4284" s="15">
        <f t="shared" si="737"/>
        <v>0</v>
      </c>
      <c r="X4284" s="5">
        <f t="shared" si="738"/>
        <v>0</v>
      </c>
      <c r="Y4284" s="5">
        <f t="shared" si="739"/>
        <v>1.24875</v>
      </c>
      <c r="Z4284" s="5">
        <f t="shared" si="740"/>
        <v>-1.4568749999999999</v>
      </c>
      <c r="AA4284" s="5">
        <f t="shared" si="741"/>
        <v>0.13874999999999993</v>
      </c>
      <c r="AB4284" s="5">
        <f t="shared" si="742"/>
        <v>6.9374999999999964E-2</v>
      </c>
    </row>
    <row r="4285" spans="1:28" x14ac:dyDescent="0.55000000000000004">
      <c r="A4285" s="3" t="s">
        <v>53</v>
      </c>
      <c r="B4285" s="3" t="s">
        <v>6689</v>
      </c>
      <c r="C4285" t="s">
        <v>47</v>
      </c>
      <c r="D4285" s="3" t="s">
        <v>57</v>
      </c>
      <c r="E4285" s="3" t="s">
        <v>6690</v>
      </c>
      <c r="F4285" s="3" t="s">
        <v>60</v>
      </c>
      <c r="G4285" s="5">
        <v>11.25</v>
      </c>
      <c r="H4285">
        <v>1</v>
      </c>
      <c r="I4285" s="5">
        <v>1.425</v>
      </c>
      <c r="J4285" s="5">
        <v>1.425</v>
      </c>
      <c r="K4285">
        <v>14</v>
      </c>
      <c r="L4285" s="15">
        <v>7.1428571428571397E-2</v>
      </c>
      <c r="M4285" s="13">
        <v>1</v>
      </c>
      <c r="N4285" s="15">
        <v>0</v>
      </c>
      <c r="O4285" s="5">
        <v>0</v>
      </c>
      <c r="P4285" s="5">
        <v>0</v>
      </c>
      <c r="Q4285" s="5">
        <f t="shared" si="732"/>
        <v>1.425</v>
      </c>
      <c r="R4285" s="5">
        <f t="shared" si="733"/>
        <v>-1.425</v>
      </c>
      <c r="S4285" s="15">
        <f t="shared" si="734"/>
        <v>-1</v>
      </c>
      <c r="T4285">
        <v>0</v>
      </c>
      <c r="U4285" s="5" t="str">
        <f t="shared" si="735"/>
        <v>NA</v>
      </c>
      <c r="V4285" s="15">
        <f t="shared" si="736"/>
        <v>0</v>
      </c>
      <c r="W4285" s="15">
        <f t="shared" si="737"/>
        <v>0</v>
      </c>
      <c r="X4285" s="5">
        <f t="shared" si="738"/>
        <v>0</v>
      </c>
      <c r="Y4285" s="5">
        <f t="shared" si="739"/>
        <v>1.2825</v>
      </c>
      <c r="Z4285" s="5">
        <f t="shared" si="740"/>
        <v>-1.4962500000000001</v>
      </c>
      <c r="AA4285" s="5">
        <f t="shared" si="741"/>
        <v>0.14250000000000007</v>
      </c>
      <c r="AB4285" s="5">
        <f t="shared" si="742"/>
        <v>7.1250000000000036E-2</v>
      </c>
    </row>
    <row r="4286" spans="1:28" x14ac:dyDescent="0.55000000000000004">
      <c r="A4286" s="3" t="s">
        <v>53</v>
      </c>
      <c r="B4286" s="3" t="s">
        <v>6693</v>
      </c>
      <c r="C4286" t="s">
        <v>47</v>
      </c>
      <c r="D4286" s="3" t="s">
        <v>57</v>
      </c>
      <c r="E4286" s="3" t="s">
        <v>6694</v>
      </c>
      <c r="F4286" s="3" t="s">
        <v>60</v>
      </c>
      <c r="G4286" s="5">
        <v>11.25</v>
      </c>
      <c r="H4286">
        <v>1</v>
      </c>
      <c r="I4286" s="5">
        <v>1.4750000000000001</v>
      </c>
      <c r="J4286" s="5">
        <v>1.4750000000000001</v>
      </c>
      <c r="K4286">
        <v>66</v>
      </c>
      <c r="L4286" s="15">
        <v>1.5151515151515201E-2</v>
      </c>
      <c r="M4286" s="13">
        <v>1</v>
      </c>
      <c r="N4286" s="15">
        <v>0</v>
      </c>
      <c r="O4286" s="5">
        <v>0</v>
      </c>
      <c r="P4286" s="5">
        <v>0</v>
      </c>
      <c r="Q4286" s="5">
        <f t="shared" si="732"/>
        <v>1.4750000000000001</v>
      </c>
      <c r="R4286" s="5">
        <f t="shared" si="733"/>
        <v>-1.4750000000000001</v>
      </c>
      <c r="S4286" s="15">
        <f t="shared" si="734"/>
        <v>-1</v>
      </c>
      <c r="T4286">
        <v>0</v>
      </c>
      <c r="U4286" s="5" t="str">
        <f t="shared" si="735"/>
        <v>NA</v>
      </c>
      <c r="V4286" s="15">
        <f t="shared" si="736"/>
        <v>0</v>
      </c>
      <c r="W4286" s="15">
        <f t="shared" si="737"/>
        <v>0</v>
      </c>
      <c r="X4286" s="5">
        <f t="shared" si="738"/>
        <v>0</v>
      </c>
      <c r="Y4286" s="5">
        <f t="shared" si="739"/>
        <v>1.3275000000000001</v>
      </c>
      <c r="Z4286" s="5">
        <f t="shared" si="740"/>
        <v>-1.5487500000000001</v>
      </c>
      <c r="AA4286" s="5">
        <f t="shared" si="741"/>
        <v>0.14749999999999996</v>
      </c>
      <c r="AB4286" s="5">
        <f t="shared" si="742"/>
        <v>7.3749999999999982E-2</v>
      </c>
    </row>
    <row r="4287" spans="1:28" x14ac:dyDescent="0.55000000000000004">
      <c r="A4287" s="3" t="s">
        <v>53</v>
      </c>
      <c r="B4287" s="3" t="s">
        <v>6697</v>
      </c>
      <c r="C4287" t="s">
        <v>47</v>
      </c>
      <c r="D4287" s="3" t="s">
        <v>57</v>
      </c>
      <c r="E4287" s="3" t="s">
        <v>6645</v>
      </c>
      <c r="F4287" s="3" t="s">
        <v>60</v>
      </c>
      <c r="G4287" s="5">
        <v>11.25</v>
      </c>
      <c r="H4287">
        <v>1</v>
      </c>
      <c r="I4287" s="5">
        <v>1.4750000000000001</v>
      </c>
      <c r="J4287" s="5">
        <v>1.4750000000000001</v>
      </c>
      <c r="K4287">
        <v>38</v>
      </c>
      <c r="L4287" s="15">
        <v>2.6315789473684199E-2</v>
      </c>
      <c r="M4287" s="13">
        <v>1.01842105263158</v>
      </c>
      <c r="N4287" s="15">
        <v>0</v>
      </c>
      <c r="O4287" s="5">
        <v>0</v>
      </c>
      <c r="P4287" s="5">
        <v>0</v>
      </c>
      <c r="Q4287" s="5">
        <f t="shared" si="732"/>
        <v>1.4750000000000001</v>
      </c>
      <c r="R4287" s="5">
        <f t="shared" si="733"/>
        <v>-1.4750000000000001</v>
      </c>
      <c r="S4287" s="15">
        <f t="shared" si="734"/>
        <v>-1</v>
      </c>
      <c r="T4287">
        <v>0</v>
      </c>
      <c r="U4287" s="5" t="str">
        <f t="shared" si="735"/>
        <v>NA</v>
      </c>
      <c r="V4287" s="15">
        <f t="shared" si="736"/>
        <v>0</v>
      </c>
      <c r="W4287" s="15">
        <f t="shared" si="737"/>
        <v>0</v>
      </c>
      <c r="X4287" s="5">
        <f t="shared" si="738"/>
        <v>0</v>
      </c>
      <c r="Y4287" s="5">
        <f t="shared" si="739"/>
        <v>1.3275000000000001</v>
      </c>
      <c r="Z4287" s="5">
        <f t="shared" si="740"/>
        <v>-1.5487500000000001</v>
      </c>
      <c r="AA4287" s="5">
        <f t="shared" si="741"/>
        <v>0.14749999999999996</v>
      </c>
      <c r="AB4287" s="5">
        <f t="shared" si="742"/>
        <v>7.3749999999999982E-2</v>
      </c>
    </row>
    <row r="4288" spans="1:28" x14ac:dyDescent="0.55000000000000004">
      <c r="A4288" s="3" t="s">
        <v>53</v>
      </c>
      <c r="B4288" s="3" t="s">
        <v>6699</v>
      </c>
      <c r="C4288" t="s">
        <v>47</v>
      </c>
      <c r="D4288" s="3" t="s">
        <v>57</v>
      </c>
      <c r="E4288" s="3" t="s">
        <v>6700</v>
      </c>
      <c r="F4288" s="3" t="s">
        <v>60</v>
      </c>
      <c r="G4288" s="5">
        <v>11.25</v>
      </c>
      <c r="H4288">
        <v>1</v>
      </c>
      <c r="I4288" s="5">
        <v>1.5625</v>
      </c>
      <c r="J4288" s="5">
        <v>1.5625</v>
      </c>
      <c r="K4288">
        <v>178</v>
      </c>
      <c r="L4288" s="15">
        <v>5.6179775280898901E-3</v>
      </c>
      <c r="M4288" s="13">
        <v>1</v>
      </c>
      <c r="N4288" s="15">
        <v>0</v>
      </c>
      <c r="O4288" s="5">
        <v>0</v>
      </c>
      <c r="P4288" s="5">
        <v>0</v>
      </c>
      <c r="Q4288" s="5">
        <f t="shared" si="732"/>
        <v>1.5625</v>
      </c>
      <c r="R4288" s="5">
        <f t="shared" si="733"/>
        <v>-1.5625</v>
      </c>
      <c r="S4288" s="15">
        <f t="shared" si="734"/>
        <v>-1</v>
      </c>
      <c r="T4288">
        <v>0</v>
      </c>
      <c r="U4288" s="5" t="str">
        <f t="shared" si="735"/>
        <v>NA</v>
      </c>
      <c r="V4288" s="15">
        <f t="shared" si="736"/>
        <v>0</v>
      </c>
      <c r="W4288" s="15">
        <f t="shared" si="737"/>
        <v>0</v>
      </c>
      <c r="X4288" s="5">
        <f t="shared" si="738"/>
        <v>0</v>
      </c>
      <c r="Y4288" s="5">
        <f t="shared" si="739"/>
        <v>1.40625</v>
      </c>
      <c r="Z4288" s="5">
        <f t="shared" si="740"/>
        <v>-1.640625</v>
      </c>
      <c r="AA4288" s="5">
        <f t="shared" si="741"/>
        <v>0.15625</v>
      </c>
      <c r="AB4288" s="5">
        <f t="shared" si="742"/>
        <v>7.8125E-2</v>
      </c>
    </row>
    <row r="4289" spans="1:28" x14ac:dyDescent="0.55000000000000004">
      <c r="A4289" s="3" t="s">
        <v>53</v>
      </c>
      <c r="B4289" s="3" t="s">
        <v>6703</v>
      </c>
      <c r="C4289" t="s">
        <v>47</v>
      </c>
      <c r="D4289" s="3" t="s">
        <v>57</v>
      </c>
      <c r="E4289" s="3" t="s">
        <v>400</v>
      </c>
      <c r="F4289" s="3" t="s">
        <v>60</v>
      </c>
      <c r="G4289" s="5">
        <v>11.25</v>
      </c>
      <c r="H4289">
        <v>1</v>
      </c>
      <c r="I4289" s="5">
        <v>1.5625</v>
      </c>
      <c r="J4289" s="5">
        <v>1.5625</v>
      </c>
      <c r="K4289">
        <v>14</v>
      </c>
      <c r="L4289" s="15">
        <v>7.1428571428571397E-2</v>
      </c>
      <c r="M4289" s="13">
        <v>1.4357142857142899</v>
      </c>
      <c r="N4289" s="15">
        <v>0</v>
      </c>
      <c r="O4289" s="5">
        <v>0</v>
      </c>
      <c r="P4289" s="5">
        <v>0</v>
      </c>
      <c r="Q4289" s="5">
        <f t="shared" si="732"/>
        <v>1.5625</v>
      </c>
      <c r="R4289" s="5">
        <f t="shared" si="733"/>
        <v>-1.5625</v>
      </c>
      <c r="S4289" s="15">
        <f t="shared" si="734"/>
        <v>-1</v>
      </c>
      <c r="T4289">
        <v>0</v>
      </c>
      <c r="U4289" s="5" t="str">
        <f t="shared" si="735"/>
        <v>NA</v>
      </c>
      <c r="V4289" s="15">
        <f t="shared" si="736"/>
        <v>0</v>
      </c>
      <c r="W4289" s="15">
        <f t="shared" si="737"/>
        <v>0</v>
      </c>
      <c r="X4289" s="5">
        <f t="shared" si="738"/>
        <v>0</v>
      </c>
      <c r="Y4289" s="5">
        <f t="shared" si="739"/>
        <v>1.40625</v>
      </c>
      <c r="Z4289" s="5">
        <f t="shared" si="740"/>
        <v>-1.640625</v>
      </c>
      <c r="AA4289" s="5">
        <f t="shared" si="741"/>
        <v>0.15625</v>
      </c>
      <c r="AB4289" s="5">
        <f t="shared" si="742"/>
        <v>7.8125E-2</v>
      </c>
    </row>
    <row r="4290" spans="1:28" x14ac:dyDescent="0.55000000000000004">
      <c r="A4290" s="3" t="s">
        <v>53</v>
      </c>
      <c r="B4290" s="3" t="s">
        <v>6705</v>
      </c>
      <c r="C4290" t="s">
        <v>47</v>
      </c>
      <c r="D4290" s="3" t="s">
        <v>57</v>
      </c>
      <c r="E4290" s="3" t="s">
        <v>6679</v>
      </c>
      <c r="F4290" s="3" t="s">
        <v>60</v>
      </c>
      <c r="G4290" s="5">
        <v>11.25</v>
      </c>
      <c r="H4290">
        <v>1</v>
      </c>
      <c r="I4290" s="5">
        <v>1.6125</v>
      </c>
      <c r="J4290" s="5">
        <v>1.6125</v>
      </c>
      <c r="K4290">
        <v>56</v>
      </c>
      <c r="L4290" s="15">
        <v>1.7857142857142901E-2</v>
      </c>
      <c r="M4290" s="13">
        <v>1.02142857142857</v>
      </c>
      <c r="N4290" s="15">
        <v>0</v>
      </c>
      <c r="O4290" s="5">
        <v>0</v>
      </c>
      <c r="P4290" s="5">
        <v>0</v>
      </c>
      <c r="Q4290" s="5">
        <f t="shared" ref="Q4290:Q4353" si="743">I4290</f>
        <v>1.6125</v>
      </c>
      <c r="R4290" s="5">
        <f t="shared" ref="R4290:R4353" si="744">P4290-Q4290</f>
        <v>-1.6125</v>
      </c>
      <c r="S4290" s="15">
        <f t="shared" ref="S4290:S4353" si="745">IF(Q4290=0,0,(P4290-Q4290)/Q4290)</f>
        <v>-1</v>
      </c>
      <c r="T4290">
        <v>0</v>
      </c>
      <c r="U4290" s="5" t="str">
        <f t="shared" ref="U4290:U4353" si="746">IF(T4290=0,"NA",P4290/T4290)</f>
        <v>NA</v>
      </c>
      <c r="V4290" s="15">
        <f t="shared" si="736"/>
        <v>0</v>
      </c>
      <c r="W4290" s="15">
        <f t="shared" si="737"/>
        <v>0</v>
      </c>
      <c r="X4290" s="5">
        <f t="shared" si="738"/>
        <v>0</v>
      </c>
      <c r="Y4290" s="5">
        <f t="shared" si="739"/>
        <v>1.4512500000000002</v>
      </c>
      <c r="Z4290" s="5">
        <f t="shared" si="740"/>
        <v>-1.6931250000000002</v>
      </c>
      <c r="AA4290" s="5">
        <f t="shared" si="741"/>
        <v>0.16124999999999989</v>
      </c>
      <c r="AB4290" s="5">
        <f t="shared" si="742"/>
        <v>8.0625000000000169E-2</v>
      </c>
    </row>
    <row r="4291" spans="1:28" x14ac:dyDescent="0.55000000000000004">
      <c r="A4291" s="3" t="s">
        <v>53</v>
      </c>
      <c r="B4291" s="3" t="s">
        <v>6707</v>
      </c>
      <c r="C4291" t="s">
        <v>47</v>
      </c>
      <c r="D4291" s="3" t="s">
        <v>57</v>
      </c>
      <c r="E4291" s="3" t="s">
        <v>6694</v>
      </c>
      <c r="F4291" s="3" t="s">
        <v>60</v>
      </c>
      <c r="G4291" s="5">
        <v>11.25</v>
      </c>
      <c r="H4291">
        <v>1</v>
      </c>
      <c r="I4291" s="5">
        <v>1.625</v>
      </c>
      <c r="J4291" s="5">
        <v>1.625</v>
      </c>
      <c r="K4291">
        <v>111</v>
      </c>
      <c r="L4291" s="15">
        <v>9.0090090090090107E-3</v>
      </c>
      <c r="M4291" s="13">
        <v>1</v>
      </c>
      <c r="N4291" s="15">
        <v>0</v>
      </c>
      <c r="O4291" s="5">
        <v>0</v>
      </c>
      <c r="P4291" s="5">
        <v>0</v>
      </c>
      <c r="Q4291" s="5">
        <f t="shared" si="743"/>
        <v>1.625</v>
      </c>
      <c r="R4291" s="5">
        <f t="shared" si="744"/>
        <v>-1.625</v>
      </c>
      <c r="S4291" s="15">
        <f t="shared" si="745"/>
        <v>-1</v>
      </c>
      <c r="T4291">
        <v>0</v>
      </c>
      <c r="U4291" s="5" t="str">
        <f t="shared" si="746"/>
        <v>NA</v>
      </c>
      <c r="V4291" s="15">
        <f t="shared" ref="V4291:V4354" si="747">(L4291*N4291)</f>
        <v>0</v>
      </c>
      <c r="W4291" s="15">
        <f t="shared" ref="W4291:W4354" si="748">IF(P4291=0,0,R4291/P4291)</f>
        <v>0</v>
      </c>
      <c r="X4291" s="5">
        <f t="shared" ref="X4291:X4354" si="749">IF(T4291=0,0,Q4291/T4291)</f>
        <v>0</v>
      </c>
      <c r="Y4291" s="5">
        <f t="shared" ref="Y4291:Y4354" si="750">Q4291*0.9</f>
        <v>1.4625000000000001</v>
      </c>
      <c r="Z4291" s="5">
        <f t="shared" ref="Z4291:Z4354" si="751">R4291*1.05</f>
        <v>-1.70625</v>
      </c>
      <c r="AA4291" s="5">
        <f t="shared" ref="AA4291:AA4354" si="752">Q4291-Y4291</f>
        <v>0.16249999999999987</v>
      </c>
      <c r="AB4291" s="5">
        <f t="shared" ref="AB4291:AB4354" si="753">R4291-Z4291</f>
        <v>8.1250000000000044E-2</v>
      </c>
    </row>
    <row r="4292" spans="1:28" x14ac:dyDescent="0.55000000000000004">
      <c r="A4292" s="3" t="s">
        <v>53</v>
      </c>
      <c r="B4292" s="3" t="s">
        <v>6709</v>
      </c>
      <c r="C4292" t="s">
        <v>47</v>
      </c>
      <c r="D4292" s="3" t="s">
        <v>57</v>
      </c>
      <c r="E4292" s="3" t="s">
        <v>6639</v>
      </c>
      <c r="F4292" s="3" t="s">
        <v>60</v>
      </c>
      <c r="G4292" s="5">
        <v>11.25</v>
      </c>
      <c r="H4292">
        <v>1</v>
      </c>
      <c r="I4292" s="5">
        <v>1.7250000000000001</v>
      </c>
      <c r="J4292" s="5">
        <v>1.7250000000000001</v>
      </c>
      <c r="K4292">
        <v>226</v>
      </c>
      <c r="L4292" s="15">
        <v>4.4247787610619503E-3</v>
      </c>
      <c r="M4292" s="13">
        <v>1.05530973451327</v>
      </c>
      <c r="N4292" s="15">
        <v>0</v>
      </c>
      <c r="O4292" s="5">
        <v>0</v>
      </c>
      <c r="P4292" s="5">
        <v>0</v>
      </c>
      <c r="Q4292" s="5">
        <f t="shared" si="743"/>
        <v>1.7250000000000001</v>
      </c>
      <c r="R4292" s="5">
        <f t="shared" si="744"/>
        <v>-1.7250000000000001</v>
      </c>
      <c r="S4292" s="15">
        <f t="shared" si="745"/>
        <v>-1</v>
      </c>
      <c r="T4292">
        <v>0</v>
      </c>
      <c r="U4292" s="5" t="str">
        <f t="shared" si="746"/>
        <v>NA</v>
      </c>
      <c r="V4292" s="15">
        <f t="shared" si="747"/>
        <v>0</v>
      </c>
      <c r="W4292" s="15">
        <f t="shared" si="748"/>
        <v>0</v>
      </c>
      <c r="X4292" s="5">
        <f t="shared" si="749"/>
        <v>0</v>
      </c>
      <c r="Y4292" s="5">
        <f t="shared" si="750"/>
        <v>1.5525000000000002</v>
      </c>
      <c r="Z4292" s="5">
        <f t="shared" si="751"/>
        <v>-1.8112500000000002</v>
      </c>
      <c r="AA4292" s="5">
        <f t="shared" si="752"/>
        <v>0.17249999999999988</v>
      </c>
      <c r="AB4292" s="5">
        <f t="shared" si="753"/>
        <v>8.625000000000016E-2</v>
      </c>
    </row>
    <row r="4293" spans="1:28" x14ac:dyDescent="0.55000000000000004">
      <c r="A4293" s="3" t="s">
        <v>53</v>
      </c>
      <c r="B4293" s="3" t="s">
        <v>6711</v>
      </c>
      <c r="C4293" t="s">
        <v>47</v>
      </c>
      <c r="D4293" s="3" t="s">
        <v>57</v>
      </c>
      <c r="E4293" s="3" t="s">
        <v>6712</v>
      </c>
      <c r="F4293" s="3" t="s">
        <v>60</v>
      </c>
      <c r="G4293" s="5">
        <v>11.25</v>
      </c>
      <c r="H4293">
        <v>1</v>
      </c>
      <c r="I4293" s="5">
        <v>1.7375</v>
      </c>
      <c r="J4293" s="5">
        <v>1.7375</v>
      </c>
      <c r="K4293">
        <v>17</v>
      </c>
      <c r="L4293" s="15">
        <v>5.8823529411764698E-2</v>
      </c>
      <c r="M4293" s="13">
        <v>1.1000000000000001</v>
      </c>
      <c r="N4293" s="15">
        <v>0</v>
      </c>
      <c r="O4293" s="5">
        <v>0</v>
      </c>
      <c r="P4293" s="5">
        <v>0</v>
      </c>
      <c r="Q4293" s="5">
        <f t="shared" si="743"/>
        <v>1.7375</v>
      </c>
      <c r="R4293" s="5">
        <f t="shared" si="744"/>
        <v>-1.7375</v>
      </c>
      <c r="S4293" s="15">
        <f t="shared" si="745"/>
        <v>-1</v>
      </c>
      <c r="T4293">
        <v>0</v>
      </c>
      <c r="U4293" s="5" t="str">
        <f t="shared" si="746"/>
        <v>NA</v>
      </c>
      <c r="V4293" s="15">
        <f t="shared" si="747"/>
        <v>0</v>
      </c>
      <c r="W4293" s="15">
        <f t="shared" si="748"/>
        <v>0</v>
      </c>
      <c r="X4293" s="5">
        <f t="shared" si="749"/>
        <v>0</v>
      </c>
      <c r="Y4293" s="5">
        <f t="shared" si="750"/>
        <v>1.56375</v>
      </c>
      <c r="Z4293" s="5">
        <f t="shared" si="751"/>
        <v>-1.8243750000000001</v>
      </c>
      <c r="AA4293" s="5">
        <f t="shared" si="752"/>
        <v>0.17375000000000007</v>
      </c>
      <c r="AB4293" s="5">
        <f t="shared" si="753"/>
        <v>8.6875000000000036E-2</v>
      </c>
    </row>
    <row r="4294" spans="1:28" x14ac:dyDescent="0.55000000000000004">
      <c r="A4294" s="3" t="s">
        <v>53</v>
      </c>
      <c r="B4294" s="3" t="s">
        <v>6715</v>
      </c>
      <c r="C4294" t="s">
        <v>47</v>
      </c>
      <c r="D4294" s="3" t="s">
        <v>57</v>
      </c>
      <c r="E4294" s="3" t="s">
        <v>6663</v>
      </c>
      <c r="F4294" s="3" t="s">
        <v>60</v>
      </c>
      <c r="G4294" s="5">
        <v>11.25</v>
      </c>
      <c r="H4294">
        <v>1</v>
      </c>
      <c r="I4294" s="5">
        <v>1.8</v>
      </c>
      <c r="J4294" s="5">
        <v>1.8</v>
      </c>
      <c r="K4294">
        <v>22</v>
      </c>
      <c r="L4294" s="15">
        <v>4.5454545454545504E-2</v>
      </c>
      <c r="M4294" s="13">
        <v>1.1454545454545499</v>
      </c>
      <c r="N4294" s="15">
        <v>0</v>
      </c>
      <c r="O4294" s="5">
        <v>0</v>
      </c>
      <c r="P4294" s="5">
        <v>0</v>
      </c>
      <c r="Q4294" s="5">
        <f t="shared" si="743"/>
        <v>1.8</v>
      </c>
      <c r="R4294" s="5">
        <f t="shared" si="744"/>
        <v>-1.8</v>
      </c>
      <c r="S4294" s="15">
        <f t="shared" si="745"/>
        <v>-1</v>
      </c>
      <c r="T4294">
        <v>0</v>
      </c>
      <c r="U4294" s="5" t="str">
        <f t="shared" si="746"/>
        <v>NA</v>
      </c>
      <c r="V4294" s="15">
        <f t="shared" si="747"/>
        <v>0</v>
      </c>
      <c r="W4294" s="15">
        <f t="shared" si="748"/>
        <v>0</v>
      </c>
      <c r="X4294" s="5">
        <f t="shared" si="749"/>
        <v>0</v>
      </c>
      <c r="Y4294" s="5">
        <f t="shared" si="750"/>
        <v>1.62</v>
      </c>
      <c r="Z4294" s="5">
        <f t="shared" si="751"/>
        <v>-1.8900000000000001</v>
      </c>
      <c r="AA4294" s="5">
        <f t="shared" si="752"/>
        <v>0.17999999999999994</v>
      </c>
      <c r="AB4294" s="5">
        <f t="shared" si="753"/>
        <v>9.000000000000008E-2</v>
      </c>
    </row>
    <row r="4295" spans="1:28" x14ac:dyDescent="0.55000000000000004">
      <c r="A4295" s="3" t="s">
        <v>53</v>
      </c>
      <c r="B4295" s="3" t="s">
        <v>6717</v>
      </c>
      <c r="C4295" t="s">
        <v>47</v>
      </c>
      <c r="D4295" s="3" t="s">
        <v>57</v>
      </c>
      <c r="E4295" s="3" t="s">
        <v>6718</v>
      </c>
      <c r="F4295" s="3" t="s">
        <v>60</v>
      </c>
      <c r="G4295" s="5">
        <v>11.25</v>
      </c>
      <c r="H4295">
        <v>1</v>
      </c>
      <c r="I4295" s="5">
        <v>1.8</v>
      </c>
      <c r="J4295" s="5">
        <v>1.8</v>
      </c>
      <c r="K4295">
        <v>14</v>
      </c>
      <c r="L4295" s="15">
        <v>7.1428571428571397E-2</v>
      </c>
      <c r="M4295" s="13">
        <v>1</v>
      </c>
      <c r="N4295" s="15">
        <v>0</v>
      </c>
      <c r="O4295" s="5">
        <v>0</v>
      </c>
      <c r="P4295" s="5">
        <v>0</v>
      </c>
      <c r="Q4295" s="5">
        <f t="shared" si="743"/>
        <v>1.8</v>
      </c>
      <c r="R4295" s="5">
        <f t="shared" si="744"/>
        <v>-1.8</v>
      </c>
      <c r="S4295" s="15">
        <f t="shared" si="745"/>
        <v>-1</v>
      </c>
      <c r="T4295">
        <v>0</v>
      </c>
      <c r="U4295" s="5" t="str">
        <f t="shared" si="746"/>
        <v>NA</v>
      </c>
      <c r="V4295" s="15">
        <f t="shared" si="747"/>
        <v>0</v>
      </c>
      <c r="W4295" s="15">
        <f t="shared" si="748"/>
        <v>0</v>
      </c>
      <c r="X4295" s="5">
        <f t="shared" si="749"/>
        <v>0</v>
      </c>
      <c r="Y4295" s="5">
        <f t="shared" si="750"/>
        <v>1.62</v>
      </c>
      <c r="Z4295" s="5">
        <f t="shared" si="751"/>
        <v>-1.8900000000000001</v>
      </c>
      <c r="AA4295" s="5">
        <f t="shared" si="752"/>
        <v>0.17999999999999994</v>
      </c>
      <c r="AB4295" s="5">
        <f t="shared" si="753"/>
        <v>9.000000000000008E-2</v>
      </c>
    </row>
    <row r="4296" spans="1:28" x14ac:dyDescent="0.55000000000000004">
      <c r="A4296" s="3" t="s">
        <v>53</v>
      </c>
      <c r="B4296" s="3" t="s">
        <v>6721</v>
      </c>
      <c r="C4296" t="s">
        <v>47</v>
      </c>
      <c r="D4296" s="3" t="s">
        <v>57</v>
      </c>
      <c r="E4296" s="3" t="s">
        <v>6722</v>
      </c>
      <c r="F4296" s="3" t="s">
        <v>60</v>
      </c>
      <c r="G4296" s="5">
        <v>11.25</v>
      </c>
      <c r="H4296">
        <v>1</v>
      </c>
      <c r="I4296" s="5">
        <v>1.8125</v>
      </c>
      <c r="J4296" s="5">
        <v>1.8125</v>
      </c>
      <c r="K4296">
        <v>37</v>
      </c>
      <c r="L4296" s="15">
        <v>2.7027027027027001E-2</v>
      </c>
      <c r="M4296" s="13">
        <v>1</v>
      </c>
      <c r="N4296" s="15">
        <v>0</v>
      </c>
      <c r="O4296" s="5">
        <v>0</v>
      </c>
      <c r="P4296" s="5">
        <v>0</v>
      </c>
      <c r="Q4296" s="5">
        <f t="shared" si="743"/>
        <v>1.8125</v>
      </c>
      <c r="R4296" s="5">
        <f t="shared" si="744"/>
        <v>-1.8125</v>
      </c>
      <c r="S4296" s="15">
        <f t="shared" si="745"/>
        <v>-1</v>
      </c>
      <c r="T4296">
        <v>0</v>
      </c>
      <c r="U4296" s="5" t="str">
        <f t="shared" si="746"/>
        <v>NA</v>
      </c>
      <c r="V4296" s="15">
        <f t="shared" si="747"/>
        <v>0</v>
      </c>
      <c r="W4296" s="15">
        <f t="shared" si="748"/>
        <v>0</v>
      </c>
      <c r="X4296" s="5">
        <f t="shared" si="749"/>
        <v>0</v>
      </c>
      <c r="Y4296" s="5">
        <f t="shared" si="750"/>
        <v>1.6312500000000001</v>
      </c>
      <c r="Z4296" s="5">
        <f t="shared" si="751"/>
        <v>-1.9031250000000002</v>
      </c>
      <c r="AA4296" s="5">
        <f t="shared" si="752"/>
        <v>0.18124999999999991</v>
      </c>
      <c r="AB4296" s="5">
        <f t="shared" si="753"/>
        <v>9.0625000000000178E-2</v>
      </c>
    </row>
    <row r="4297" spans="1:28" x14ac:dyDescent="0.55000000000000004">
      <c r="A4297" s="3" t="s">
        <v>53</v>
      </c>
      <c r="B4297" s="3" t="s">
        <v>6725</v>
      </c>
      <c r="C4297" t="s">
        <v>47</v>
      </c>
      <c r="D4297" s="3" t="s">
        <v>57</v>
      </c>
      <c r="E4297" s="3" t="s">
        <v>6645</v>
      </c>
      <c r="F4297" s="3" t="s">
        <v>60</v>
      </c>
      <c r="G4297" s="5">
        <v>11.25</v>
      </c>
      <c r="H4297">
        <v>1</v>
      </c>
      <c r="I4297" s="5">
        <v>2.0874999999999999</v>
      </c>
      <c r="J4297" s="5">
        <v>2.0874999999999999</v>
      </c>
      <c r="K4297">
        <v>9</v>
      </c>
      <c r="L4297" s="15">
        <v>0.11111111111111099</v>
      </c>
      <c r="M4297" s="13">
        <v>1.2222222222222201</v>
      </c>
      <c r="N4297" s="15">
        <v>0</v>
      </c>
      <c r="O4297" s="5">
        <v>0</v>
      </c>
      <c r="P4297" s="5">
        <v>0</v>
      </c>
      <c r="Q4297" s="5">
        <f t="shared" si="743"/>
        <v>2.0874999999999999</v>
      </c>
      <c r="R4297" s="5">
        <f t="shared" si="744"/>
        <v>-2.0874999999999999</v>
      </c>
      <c r="S4297" s="15">
        <f t="shared" si="745"/>
        <v>-1</v>
      </c>
      <c r="T4297">
        <v>0</v>
      </c>
      <c r="U4297" s="5" t="str">
        <f t="shared" si="746"/>
        <v>NA</v>
      </c>
      <c r="V4297" s="15">
        <f t="shared" si="747"/>
        <v>0</v>
      </c>
      <c r="W4297" s="15">
        <f t="shared" si="748"/>
        <v>0</v>
      </c>
      <c r="X4297" s="5">
        <f t="shared" si="749"/>
        <v>0</v>
      </c>
      <c r="Y4297" s="5">
        <f t="shared" si="750"/>
        <v>1.8787499999999999</v>
      </c>
      <c r="Z4297" s="5">
        <f t="shared" si="751"/>
        <v>-2.191875</v>
      </c>
      <c r="AA4297" s="5">
        <f t="shared" si="752"/>
        <v>0.20874999999999999</v>
      </c>
      <c r="AB4297" s="5">
        <f t="shared" si="753"/>
        <v>0.10437500000000011</v>
      </c>
    </row>
    <row r="4298" spans="1:28" x14ac:dyDescent="0.55000000000000004">
      <c r="A4298" s="3" t="s">
        <v>53</v>
      </c>
      <c r="B4298" s="3" t="s">
        <v>6727</v>
      </c>
      <c r="C4298" t="s">
        <v>47</v>
      </c>
      <c r="D4298" s="3" t="s">
        <v>57</v>
      </c>
      <c r="E4298" s="3" t="s">
        <v>6673</v>
      </c>
      <c r="F4298" s="3" t="s">
        <v>60</v>
      </c>
      <c r="G4298" s="5">
        <v>11.25</v>
      </c>
      <c r="H4298">
        <v>1</v>
      </c>
      <c r="I4298" s="5">
        <v>2.1</v>
      </c>
      <c r="J4298" s="5">
        <v>2.1</v>
      </c>
      <c r="K4298">
        <v>141</v>
      </c>
      <c r="L4298" s="15">
        <v>7.0921985815602792E-3</v>
      </c>
      <c r="M4298" s="13">
        <v>1</v>
      </c>
      <c r="N4298" s="15">
        <v>0</v>
      </c>
      <c r="O4298" s="5">
        <v>0</v>
      </c>
      <c r="P4298" s="5">
        <v>0</v>
      </c>
      <c r="Q4298" s="5">
        <f t="shared" si="743"/>
        <v>2.1</v>
      </c>
      <c r="R4298" s="5">
        <f t="shared" si="744"/>
        <v>-2.1</v>
      </c>
      <c r="S4298" s="15">
        <f t="shared" si="745"/>
        <v>-1</v>
      </c>
      <c r="T4298">
        <v>0</v>
      </c>
      <c r="U4298" s="5" t="str">
        <f t="shared" si="746"/>
        <v>NA</v>
      </c>
      <c r="V4298" s="15">
        <f t="shared" si="747"/>
        <v>0</v>
      </c>
      <c r="W4298" s="15">
        <f t="shared" si="748"/>
        <v>0</v>
      </c>
      <c r="X4298" s="5">
        <f t="shared" si="749"/>
        <v>0</v>
      </c>
      <c r="Y4298" s="5">
        <f t="shared" si="750"/>
        <v>1.8900000000000001</v>
      </c>
      <c r="Z4298" s="5">
        <f t="shared" si="751"/>
        <v>-2.2050000000000001</v>
      </c>
      <c r="AA4298" s="5">
        <f t="shared" si="752"/>
        <v>0.20999999999999996</v>
      </c>
      <c r="AB4298" s="5">
        <f t="shared" si="753"/>
        <v>0.10499999999999998</v>
      </c>
    </row>
    <row r="4299" spans="1:28" x14ac:dyDescent="0.55000000000000004">
      <c r="A4299" s="3" t="s">
        <v>53</v>
      </c>
      <c r="B4299" s="3" t="s">
        <v>6729</v>
      </c>
      <c r="C4299" t="s">
        <v>47</v>
      </c>
      <c r="D4299" s="3" t="s">
        <v>57</v>
      </c>
      <c r="E4299" s="3" t="s">
        <v>6673</v>
      </c>
      <c r="F4299" s="3" t="s">
        <v>60</v>
      </c>
      <c r="G4299" s="5">
        <v>11.25</v>
      </c>
      <c r="H4299">
        <v>1</v>
      </c>
      <c r="I4299" s="5">
        <v>2.2250000000000001</v>
      </c>
      <c r="J4299" s="5">
        <v>2.2250000000000001</v>
      </c>
      <c r="K4299">
        <v>15</v>
      </c>
      <c r="L4299" s="15">
        <v>6.6666666666666693E-2</v>
      </c>
      <c r="M4299" s="13">
        <v>1</v>
      </c>
      <c r="N4299" s="15">
        <v>0</v>
      </c>
      <c r="O4299" s="5">
        <v>0</v>
      </c>
      <c r="P4299" s="5">
        <v>0</v>
      </c>
      <c r="Q4299" s="5">
        <f t="shared" si="743"/>
        <v>2.2250000000000001</v>
      </c>
      <c r="R4299" s="5">
        <f t="shared" si="744"/>
        <v>-2.2250000000000001</v>
      </c>
      <c r="S4299" s="15">
        <f t="shared" si="745"/>
        <v>-1</v>
      </c>
      <c r="T4299">
        <v>0</v>
      </c>
      <c r="U4299" s="5" t="str">
        <f t="shared" si="746"/>
        <v>NA</v>
      </c>
      <c r="V4299" s="15">
        <f t="shared" si="747"/>
        <v>0</v>
      </c>
      <c r="W4299" s="15">
        <f t="shared" si="748"/>
        <v>0</v>
      </c>
      <c r="X4299" s="5">
        <f t="shared" si="749"/>
        <v>0</v>
      </c>
      <c r="Y4299" s="5">
        <f t="shared" si="750"/>
        <v>2.0024999999999999</v>
      </c>
      <c r="Z4299" s="5">
        <f t="shared" si="751"/>
        <v>-2.3362500000000002</v>
      </c>
      <c r="AA4299" s="5">
        <f t="shared" si="752"/>
        <v>0.22250000000000014</v>
      </c>
      <c r="AB4299" s="5">
        <f t="shared" si="753"/>
        <v>0.11125000000000007</v>
      </c>
    </row>
    <row r="4300" spans="1:28" x14ac:dyDescent="0.55000000000000004">
      <c r="A4300" s="3" t="s">
        <v>53</v>
      </c>
      <c r="B4300" s="3" t="s">
        <v>6731</v>
      </c>
      <c r="C4300" t="s">
        <v>47</v>
      </c>
      <c r="D4300" s="3" t="s">
        <v>57</v>
      </c>
      <c r="E4300" s="3" t="s">
        <v>6722</v>
      </c>
      <c r="F4300" s="3" t="s">
        <v>60</v>
      </c>
      <c r="G4300" s="5">
        <v>11.25</v>
      </c>
      <c r="H4300">
        <v>1</v>
      </c>
      <c r="I4300" s="5">
        <v>2.375</v>
      </c>
      <c r="J4300" s="5">
        <v>2.375</v>
      </c>
      <c r="K4300">
        <v>1</v>
      </c>
      <c r="L4300" s="15">
        <v>1</v>
      </c>
      <c r="M4300" s="13">
        <v>1</v>
      </c>
      <c r="N4300" s="15">
        <v>0</v>
      </c>
      <c r="O4300" s="5">
        <v>0</v>
      </c>
      <c r="P4300" s="5">
        <v>0</v>
      </c>
      <c r="Q4300" s="5">
        <f t="shared" si="743"/>
        <v>2.375</v>
      </c>
      <c r="R4300" s="5">
        <f t="shared" si="744"/>
        <v>-2.375</v>
      </c>
      <c r="S4300" s="15">
        <f t="shared" si="745"/>
        <v>-1</v>
      </c>
      <c r="T4300">
        <v>0</v>
      </c>
      <c r="U4300" s="5" t="str">
        <f t="shared" si="746"/>
        <v>NA</v>
      </c>
      <c r="V4300" s="15">
        <f t="shared" si="747"/>
        <v>0</v>
      </c>
      <c r="W4300" s="15">
        <f t="shared" si="748"/>
        <v>0</v>
      </c>
      <c r="X4300" s="5">
        <f t="shared" si="749"/>
        <v>0</v>
      </c>
      <c r="Y4300" s="5">
        <f t="shared" si="750"/>
        <v>2.1375000000000002</v>
      </c>
      <c r="Z4300" s="5">
        <f t="shared" si="751"/>
        <v>-2.4937499999999999</v>
      </c>
      <c r="AA4300" s="5">
        <f t="shared" si="752"/>
        <v>0.23749999999999982</v>
      </c>
      <c r="AB4300" s="5">
        <f t="shared" si="753"/>
        <v>0.11874999999999991</v>
      </c>
    </row>
    <row r="4301" spans="1:28" x14ac:dyDescent="0.55000000000000004">
      <c r="A4301" s="3" t="s">
        <v>53</v>
      </c>
      <c r="B4301" s="3" t="s">
        <v>6733</v>
      </c>
      <c r="C4301" t="s">
        <v>47</v>
      </c>
      <c r="D4301" s="3" t="s">
        <v>57</v>
      </c>
      <c r="E4301" s="3" t="s">
        <v>6734</v>
      </c>
      <c r="F4301" s="3" t="s">
        <v>60</v>
      </c>
      <c r="G4301" s="5">
        <v>11.25</v>
      </c>
      <c r="H4301">
        <v>1</v>
      </c>
      <c r="I4301" s="5">
        <v>2.4750000000000001</v>
      </c>
      <c r="J4301" s="5">
        <v>2.4750000000000001</v>
      </c>
      <c r="K4301">
        <v>77</v>
      </c>
      <c r="L4301" s="15">
        <v>1.2987012987013E-2</v>
      </c>
      <c r="M4301" s="13">
        <v>1.32727272727273</v>
      </c>
      <c r="N4301" s="15">
        <v>0</v>
      </c>
      <c r="O4301" s="5">
        <v>0</v>
      </c>
      <c r="P4301" s="5">
        <v>0</v>
      </c>
      <c r="Q4301" s="5">
        <f t="shared" si="743"/>
        <v>2.4750000000000001</v>
      </c>
      <c r="R4301" s="5">
        <f t="shared" si="744"/>
        <v>-2.4750000000000001</v>
      </c>
      <c r="S4301" s="15">
        <f t="shared" si="745"/>
        <v>-1</v>
      </c>
      <c r="T4301">
        <v>0</v>
      </c>
      <c r="U4301" s="5" t="str">
        <f t="shared" si="746"/>
        <v>NA</v>
      </c>
      <c r="V4301" s="15">
        <f t="shared" si="747"/>
        <v>0</v>
      </c>
      <c r="W4301" s="15">
        <f t="shared" si="748"/>
        <v>0</v>
      </c>
      <c r="X4301" s="5">
        <f t="shared" si="749"/>
        <v>0</v>
      </c>
      <c r="Y4301" s="5">
        <f t="shared" si="750"/>
        <v>2.2275</v>
      </c>
      <c r="Z4301" s="5">
        <f t="shared" si="751"/>
        <v>-2.5987500000000003</v>
      </c>
      <c r="AA4301" s="5">
        <f t="shared" si="752"/>
        <v>0.24750000000000005</v>
      </c>
      <c r="AB4301" s="5">
        <f t="shared" si="753"/>
        <v>0.12375000000000025</v>
      </c>
    </row>
    <row r="4302" spans="1:28" x14ac:dyDescent="0.55000000000000004">
      <c r="A4302" s="3" t="s">
        <v>53</v>
      </c>
      <c r="B4302" s="3" t="s">
        <v>6737</v>
      </c>
      <c r="C4302" t="s">
        <v>47</v>
      </c>
      <c r="D4302" s="3" t="s">
        <v>57</v>
      </c>
      <c r="E4302" s="3" t="s">
        <v>6679</v>
      </c>
      <c r="F4302" s="3" t="s">
        <v>60</v>
      </c>
      <c r="G4302" s="5">
        <v>11.25</v>
      </c>
      <c r="H4302">
        <v>1</v>
      </c>
      <c r="I4302" s="5">
        <v>2.7</v>
      </c>
      <c r="J4302" s="5">
        <v>2.7</v>
      </c>
      <c r="K4302">
        <v>89</v>
      </c>
      <c r="L4302" s="15">
        <v>1.1235955056179801E-2</v>
      </c>
      <c r="M4302" s="13">
        <v>1</v>
      </c>
      <c r="N4302" s="15">
        <v>0</v>
      </c>
      <c r="O4302" s="5">
        <v>0</v>
      </c>
      <c r="P4302" s="5">
        <v>0</v>
      </c>
      <c r="Q4302" s="5">
        <f t="shared" si="743"/>
        <v>2.7</v>
      </c>
      <c r="R4302" s="5">
        <f t="shared" si="744"/>
        <v>-2.7</v>
      </c>
      <c r="S4302" s="15">
        <f t="shared" si="745"/>
        <v>-1</v>
      </c>
      <c r="T4302">
        <v>0</v>
      </c>
      <c r="U4302" s="5" t="str">
        <f t="shared" si="746"/>
        <v>NA</v>
      </c>
      <c r="V4302" s="15">
        <f t="shared" si="747"/>
        <v>0</v>
      </c>
      <c r="W4302" s="15">
        <f t="shared" si="748"/>
        <v>0</v>
      </c>
      <c r="X4302" s="5">
        <f t="shared" si="749"/>
        <v>0</v>
      </c>
      <c r="Y4302" s="5">
        <f t="shared" si="750"/>
        <v>2.4300000000000002</v>
      </c>
      <c r="Z4302" s="5">
        <f t="shared" si="751"/>
        <v>-2.8350000000000004</v>
      </c>
      <c r="AA4302" s="5">
        <f t="shared" si="752"/>
        <v>0.27</v>
      </c>
      <c r="AB4302" s="5">
        <f t="shared" si="753"/>
        <v>0.13500000000000023</v>
      </c>
    </row>
    <row r="4303" spans="1:28" x14ac:dyDescent="0.55000000000000004">
      <c r="A4303" s="3" t="s">
        <v>53</v>
      </c>
      <c r="B4303" s="3" t="s">
        <v>6739</v>
      </c>
      <c r="C4303" t="s">
        <v>47</v>
      </c>
      <c r="D4303" s="3" t="s">
        <v>57</v>
      </c>
      <c r="E4303" s="3" t="s">
        <v>6694</v>
      </c>
      <c r="F4303" s="3" t="s">
        <v>60</v>
      </c>
      <c r="G4303" s="5">
        <v>11.25</v>
      </c>
      <c r="H4303">
        <v>1</v>
      </c>
      <c r="I4303" s="5">
        <v>2.7124999999999999</v>
      </c>
      <c r="J4303" s="5">
        <v>2.7124999999999999</v>
      </c>
      <c r="K4303">
        <v>3</v>
      </c>
      <c r="L4303" s="15">
        <v>0.33333333333333298</v>
      </c>
      <c r="M4303" s="13">
        <v>1</v>
      </c>
      <c r="N4303" s="15">
        <v>0</v>
      </c>
      <c r="O4303" s="5">
        <v>0</v>
      </c>
      <c r="P4303" s="5">
        <v>0</v>
      </c>
      <c r="Q4303" s="5">
        <f t="shared" si="743"/>
        <v>2.7124999999999999</v>
      </c>
      <c r="R4303" s="5">
        <f t="shared" si="744"/>
        <v>-2.7124999999999999</v>
      </c>
      <c r="S4303" s="15">
        <f t="shared" si="745"/>
        <v>-1</v>
      </c>
      <c r="T4303">
        <v>0</v>
      </c>
      <c r="U4303" s="5" t="str">
        <f t="shared" si="746"/>
        <v>NA</v>
      </c>
      <c r="V4303" s="15">
        <f t="shared" si="747"/>
        <v>0</v>
      </c>
      <c r="W4303" s="15">
        <f t="shared" si="748"/>
        <v>0</v>
      </c>
      <c r="X4303" s="5">
        <f t="shared" si="749"/>
        <v>0</v>
      </c>
      <c r="Y4303" s="5">
        <f t="shared" si="750"/>
        <v>2.4412500000000001</v>
      </c>
      <c r="Z4303" s="5">
        <f t="shared" si="751"/>
        <v>-2.848125</v>
      </c>
      <c r="AA4303" s="5">
        <f t="shared" si="752"/>
        <v>0.27124999999999977</v>
      </c>
      <c r="AB4303" s="5">
        <f t="shared" si="753"/>
        <v>0.13562500000000011</v>
      </c>
    </row>
    <row r="4304" spans="1:28" x14ac:dyDescent="0.55000000000000004">
      <c r="A4304" s="3" t="s">
        <v>53</v>
      </c>
      <c r="B4304" s="3" t="s">
        <v>6741</v>
      </c>
      <c r="C4304" t="s">
        <v>47</v>
      </c>
      <c r="D4304" s="3" t="s">
        <v>57</v>
      </c>
      <c r="E4304" s="3" t="s">
        <v>6742</v>
      </c>
      <c r="F4304" s="3" t="s">
        <v>60</v>
      </c>
      <c r="G4304" s="5">
        <v>11.25</v>
      </c>
      <c r="H4304">
        <v>2</v>
      </c>
      <c r="I4304" s="5">
        <v>2.8624999999999998</v>
      </c>
      <c r="J4304" s="5">
        <v>1.4312499999999999</v>
      </c>
      <c r="K4304">
        <v>151</v>
      </c>
      <c r="L4304" s="15">
        <v>1.3245033112582801E-2</v>
      </c>
      <c r="M4304" s="13">
        <v>1</v>
      </c>
      <c r="N4304" s="15">
        <v>0</v>
      </c>
      <c r="O4304" s="5">
        <v>0</v>
      </c>
      <c r="P4304" s="5">
        <v>0</v>
      </c>
      <c r="Q4304" s="5">
        <f t="shared" si="743"/>
        <v>2.8624999999999998</v>
      </c>
      <c r="R4304" s="5">
        <f t="shared" si="744"/>
        <v>-2.8624999999999998</v>
      </c>
      <c r="S4304" s="15">
        <f t="shared" si="745"/>
        <v>-1</v>
      </c>
      <c r="T4304">
        <v>0</v>
      </c>
      <c r="U4304" s="5" t="str">
        <f t="shared" si="746"/>
        <v>NA</v>
      </c>
      <c r="V4304" s="15">
        <f t="shared" si="747"/>
        <v>0</v>
      </c>
      <c r="W4304" s="15">
        <f t="shared" si="748"/>
        <v>0</v>
      </c>
      <c r="X4304" s="5">
        <f t="shared" si="749"/>
        <v>0</v>
      </c>
      <c r="Y4304" s="5">
        <f t="shared" si="750"/>
        <v>2.5762499999999999</v>
      </c>
      <c r="Z4304" s="5">
        <f t="shared" si="751"/>
        <v>-3.0056249999999998</v>
      </c>
      <c r="AA4304" s="5">
        <f t="shared" si="752"/>
        <v>0.28624999999999989</v>
      </c>
      <c r="AB4304" s="5">
        <f t="shared" si="753"/>
        <v>0.14312499999999995</v>
      </c>
    </row>
    <row r="4305" spans="1:28" x14ac:dyDescent="0.55000000000000004">
      <c r="A4305" s="3" t="s">
        <v>53</v>
      </c>
      <c r="B4305" s="3" t="s">
        <v>6744</v>
      </c>
      <c r="C4305" t="s">
        <v>47</v>
      </c>
      <c r="D4305" s="3" t="s">
        <v>57</v>
      </c>
      <c r="E4305" s="3" t="s">
        <v>6745</v>
      </c>
      <c r="F4305" s="3" t="s">
        <v>60</v>
      </c>
      <c r="G4305" s="5">
        <v>11.25</v>
      </c>
      <c r="H4305">
        <v>1</v>
      </c>
      <c r="I4305" s="5">
        <v>2.8875000000000002</v>
      </c>
      <c r="J4305" s="5">
        <v>2.8875000000000002</v>
      </c>
      <c r="K4305">
        <v>4</v>
      </c>
      <c r="L4305" s="15">
        <v>0.25</v>
      </c>
      <c r="M4305" s="13">
        <v>1.2250000000000001</v>
      </c>
      <c r="N4305" s="15">
        <v>0</v>
      </c>
      <c r="O4305" s="5">
        <v>0</v>
      </c>
      <c r="P4305" s="5">
        <v>0</v>
      </c>
      <c r="Q4305" s="5">
        <f t="shared" si="743"/>
        <v>2.8875000000000002</v>
      </c>
      <c r="R4305" s="5">
        <f t="shared" si="744"/>
        <v>-2.8875000000000002</v>
      </c>
      <c r="S4305" s="15">
        <f t="shared" si="745"/>
        <v>-1</v>
      </c>
      <c r="T4305">
        <v>0</v>
      </c>
      <c r="U4305" s="5" t="str">
        <f t="shared" si="746"/>
        <v>NA</v>
      </c>
      <c r="V4305" s="15">
        <f t="shared" si="747"/>
        <v>0</v>
      </c>
      <c r="W4305" s="15">
        <f t="shared" si="748"/>
        <v>0</v>
      </c>
      <c r="X4305" s="5">
        <f t="shared" si="749"/>
        <v>0</v>
      </c>
      <c r="Y4305" s="5">
        <f t="shared" si="750"/>
        <v>2.5987500000000003</v>
      </c>
      <c r="Z4305" s="5">
        <f t="shared" si="751"/>
        <v>-3.0318750000000003</v>
      </c>
      <c r="AA4305" s="5">
        <f t="shared" si="752"/>
        <v>0.28874999999999984</v>
      </c>
      <c r="AB4305" s="5">
        <f t="shared" si="753"/>
        <v>0.14437500000000014</v>
      </c>
    </row>
    <row r="4306" spans="1:28" x14ac:dyDescent="0.55000000000000004">
      <c r="A4306" s="3" t="s">
        <v>53</v>
      </c>
      <c r="B4306" s="3" t="s">
        <v>6748</v>
      </c>
      <c r="C4306" t="s">
        <v>47</v>
      </c>
      <c r="D4306" s="3" t="s">
        <v>57</v>
      </c>
      <c r="E4306" s="3" t="s">
        <v>6629</v>
      </c>
      <c r="F4306" s="3" t="s">
        <v>60</v>
      </c>
      <c r="G4306" s="5">
        <v>11.25</v>
      </c>
      <c r="H4306">
        <v>1</v>
      </c>
      <c r="I4306" s="5">
        <v>3.05</v>
      </c>
      <c r="J4306" s="5">
        <v>3.05</v>
      </c>
      <c r="K4306">
        <v>31</v>
      </c>
      <c r="L4306" s="15">
        <v>3.2258064516128997E-2</v>
      </c>
      <c r="M4306" s="13">
        <v>1</v>
      </c>
      <c r="N4306" s="15">
        <v>0</v>
      </c>
      <c r="O4306" s="5">
        <v>0</v>
      </c>
      <c r="P4306" s="5">
        <v>0</v>
      </c>
      <c r="Q4306" s="5">
        <f t="shared" si="743"/>
        <v>3.05</v>
      </c>
      <c r="R4306" s="5">
        <f t="shared" si="744"/>
        <v>-3.05</v>
      </c>
      <c r="S4306" s="15">
        <f t="shared" si="745"/>
        <v>-1</v>
      </c>
      <c r="T4306">
        <v>0</v>
      </c>
      <c r="U4306" s="5" t="str">
        <f t="shared" si="746"/>
        <v>NA</v>
      </c>
      <c r="V4306" s="15">
        <f t="shared" si="747"/>
        <v>0</v>
      </c>
      <c r="W4306" s="15">
        <f t="shared" si="748"/>
        <v>0</v>
      </c>
      <c r="X4306" s="5">
        <f t="shared" si="749"/>
        <v>0</v>
      </c>
      <c r="Y4306" s="5">
        <f t="shared" si="750"/>
        <v>2.7450000000000001</v>
      </c>
      <c r="Z4306" s="5">
        <f t="shared" si="751"/>
        <v>-3.2025000000000001</v>
      </c>
      <c r="AA4306" s="5">
        <f t="shared" si="752"/>
        <v>0.30499999999999972</v>
      </c>
      <c r="AB4306" s="5">
        <f t="shared" si="753"/>
        <v>0.1525000000000003</v>
      </c>
    </row>
    <row r="4307" spans="1:28" x14ac:dyDescent="0.55000000000000004">
      <c r="A4307" s="3" t="s">
        <v>53</v>
      </c>
      <c r="B4307" s="3" t="s">
        <v>6750</v>
      </c>
      <c r="C4307" t="s">
        <v>47</v>
      </c>
      <c r="D4307" s="3" t="s">
        <v>57</v>
      </c>
      <c r="E4307" s="3" t="s">
        <v>6625</v>
      </c>
      <c r="F4307" s="3" t="s">
        <v>60</v>
      </c>
      <c r="G4307" s="5">
        <v>11.25</v>
      </c>
      <c r="H4307">
        <v>1</v>
      </c>
      <c r="I4307" s="5">
        <v>3.0750000000000002</v>
      </c>
      <c r="J4307" s="5">
        <v>3.0750000000000002</v>
      </c>
      <c r="K4307">
        <v>139</v>
      </c>
      <c r="L4307" s="15">
        <v>7.1942446043165497E-3</v>
      </c>
      <c r="M4307" s="13">
        <v>1</v>
      </c>
      <c r="N4307" s="15">
        <v>0</v>
      </c>
      <c r="O4307" s="5">
        <v>0</v>
      </c>
      <c r="P4307" s="5">
        <v>0</v>
      </c>
      <c r="Q4307" s="5">
        <f t="shared" si="743"/>
        <v>3.0750000000000002</v>
      </c>
      <c r="R4307" s="5">
        <f t="shared" si="744"/>
        <v>-3.0750000000000002</v>
      </c>
      <c r="S4307" s="15">
        <f t="shared" si="745"/>
        <v>-1</v>
      </c>
      <c r="T4307">
        <v>0</v>
      </c>
      <c r="U4307" s="5" t="str">
        <f t="shared" si="746"/>
        <v>NA</v>
      </c>
      <c r="V4307" s="15">
        <f t="shared" si="747"/>
        <v>0</v>
      </c>
      <c r="W4307" s="15">
        <f t="shared" si="748"/>
        <v>0</v>
      </c>
      <c r="X4307" s="5">
        <f t="shared" si="749"/>
        <v>0</v>
      </c>
      <c r="Y4307" s="5">
        <f t="shared" si="750"/>
        <v>2.7675000000000001</v>
      </c>
      <c r="Z4307" s="5">
        <f t="shared" si="751"/>
        <v>-3.2287500000000002</v>
      </c>
      <c r="AA4307" s="5">
        <f t="shared" si="752"/>
        <v>0.30750000000000011</v>
      </c>
      <c r="AB4307" s="5">
        <f t="shared" si="753"/>
        <v>0.15375000000000005</v>
      </c>
    </row>
    <row r="4308" spans="1:28" x14ac:dyDescent="0.55000000000000004">
      <c r="A4308" s="3" t="s">
        <v>53</v>
      </c>
      <c r="B4308" s="3" t="s">
        <v>6752</v>
      </c>
      <c r="C4308" t="s">
        <v>47</v>
      </c>
      <c r="D4308" s="3" t="s">
        <v>57</v>
      </c>
      <c r="E4308" s="3" t="s">
        <v>6673</v>
      </c>
      <c r="F4308" s="3" t="s">
        <v>60</v>
      </c>
      <c r="G4308" s="5">
        <v>11.25</v>
      </c>
      <c r="H4308">
        <v>1</v>
      </c>
      <c r="I4308" s="5">
        <v>3.0750000000000002</v>
      </c>
      <c r="J4308" s="5">
        <v>3.0750000000000002</v>
      </c>
      <c r="K4308">
        <v>8</v>
      </c>
      <c r="L4308" s="15">
        <v>0.125</v>
      </c>
      <c r="M4308" s="13">
        <v>1.125</v>
      </c>
      <c r="N4308" s="15">
        <v>0</v>
      </c>
      <c r="O4308" s="5">
        <v>0</v>
      </c>
      <c r="P4308" s="5">
        <v>0</v>
      </c>
      <c r="Q4308" s="5">
        <f t="shared" si="743"/>
        <v>3.0750000000000002</v>
      </c>
      <c r="R4308" s="5">
        <f t="shared" si="744"/>
        <v>-3.0750000000000002</v>
      </c>
      <c r="S4308" s="15">
        <f t="shared" si="745"/>
        <v>-1</v>
      </c>
      <c r="T4308">
        <v>0</v>
      </c>
      <c r="U4308" s="5" t="str">
        <f t="shared" si="746"/>
        <v>NA</v>
      </c>
      <c r="V4308" s="15">
        <f t="shared" si="747"/>
        <v>0</v>
      </c>
      <c r="W4308" s="15">
        <f t="shared" si="748"/>
        <v>0</v>
      </c>
      <c r="X4308" s="5">
        <f t="shared" si="749"/>
        <v>0</v>
      </c>
      <c r="Y4308" s="5">
        <f t="shared" si="750"/>
        <v>2.7675000000000001</v>
      </c>
      <c r="Z4308" s="5">
        <f t="shared" si="751"/>
        <v>-3.2287500000000002</v>
      </c>
      <c r="AA4308" s="5">
        <f t="shared" si="752"/>
        <v>0.30750000000000011</v>
      </c>
      <c r="AB4308" s="5">
        <f t="shared" si="753"/>
        <v>0.15375000000000005</v>
      </c>
    </row>
    <row r="4309" spans="1:28" x14ac:dyDescent="0.55000000000000004">
      <c r="A4309" s="3" t="s">
        <v>53</v>
      </c>
      <c r="B4309" s="3" t="s">
        <v>6754</v>
      </c>
      <c r="C4309" t="s">
        <v>47</v>
      </c>
      <c r="D4309" s="3" t="s">
        <v>57</v>
      </c>
      <c r="E4309" s="3" t="s">
        <v>6690</v>
      </c>
      <c r="F4309" s="3" t="s">
        <v>60</v>
      </c>
      <c r="G4309" s="5">
        <v>11.25</v>
      </c>
      <c r="H4309">
        <v>1</v>
      </c>
      <c r="I4309" s="5">
        <v>3.1</v>
      </c>
      <c r="J4309" s="5">
        <v>3.1</v>
      </c>
      <c r="K4309">
        <v>192</v>
      </c>
      <c r="L4309" s="15">
        <v>5.2083333333333304E-3</v>
      </c>
      <c r="M4309" s="13">
        <v>1</v>
      </c>
      <c r="N4309" s="15">
        <v>0</v>
      </c>
      <c r="O4309" s="5">
        <v>0</v>
      </c>
      <c r="P4309" s="5">
        <v>0</v>
      </c>
      <c r="Q4309" s="5">
        <f t="shared" si="743"/>
        <v>3.1</v>
      </c>
      <c r="R4309" s="5">
        <f t="shared" si="744"/>
        <v>-3.1</v>
      </c>
      <c r="S4309" s="15">
        <f t="shared" si="745"/>
        <v>-1</v>
      </c>
      <c r="T4309">
        <v>0</v>
      </c>
      <c r="U4309" s="5" t="str">
        <f t="shared" si="746"/>
        <v>NA</v>
      </c>
      <c r="V4309" s="15">
        <f t="shared" si="747"/>
        <v>0</v>
      </c>
      <c r="W4309" s="15">
        <f t="shared" si="748"/>
        <v>0</v>
      </c>
      <c r="X4309" s="5">
        <f t="shared" si="749"/>
        <v>0</v>
      </c>
      <c r="Y4309" s="5">
        <f t="shared" si="750"/>
        <v>2.79</v>
      </c>
      <c r="Z4309" s="5">
        <f t="shared" si="751"/>
        <v>-3.2550000000000003</v>
      </c>
      <c r="AA4309" s="5">
        <f t="shared" si="752"/>
        <v>0.31000000000000005</v>
      </c>
      <c r="AB4309" s="5">
        <f t="shared" si="753"/>
        <v>0.15500000000000025</v>
      </c>
    </row>
    <row r="4310" spans="1:28" x14ac:dyDescent="0.55000000000000004">
      <c r="A4310" s="3" t="s">
        <v>53</v>
      </c>
      <c r="B4310" s="3" t="s">
        <v>6756</v>
      </c>
      <c r="C4310" t="s">
        <v>47</v>
      </c>
      <c r="D4310" s="3" t="s">
        <v>57</v>
      </c>
      <c r="E4310" s="3" t="s">
        <v>6757</v>
      </c>
      <c r="F4310" s="3" t="s">
        <v>60</v>
      </c>
      <c r="G4310" s="5">
        <v>11.25</v>
      </c>
      <c r="H4310">
        <v>1</v>
      </c>
      <c r="I4310" s="5">
        <v>3.25</v>
      </c>
      <c r="J4310" s="5">
        <v>3.25</v>
      </c>
      <c r="K4310">
        <v>48</v>
      </c>
      <c r="L4310" s="15">
        <v>2.0833333333333301E-2</v>
      </c>
      <c r="M4310" s="13">
        <v>1</v>
      </c>
      <c r="N4310" s="15">
        <v>0</v>
      </c>
      <c r="O4310" s="5">
        <v>0</v>
      </c>
      <c r="P4310" s="5">
        <v>0</v>
      </c>
      <c r="Q4310" s="5">
        <f t="shared" si="743"/>
        <v>3.25</v>
      </c>
      <c r="R4310" s="5">
        <f t="shared" si="744"/>
        <v>-3.25</v>
      </c>
      <c r="S4310" s="15">
        <f t="shared" si="745"/>
        <v>-1</v>
      </c>
      <c r="T4310">
        <v>0</v>
      </c>
      <c r="U4310" s="5" t="str">
        <f t="shared" si="746"/>
        <v>NA</v>
      </c>
      <c r="V4310" s="15">
        <f t="shared" si="747"/>
        <v>0</v>
      </c>
      <c r="W4310" s="15">
        <f t="shared" si="748"/>
        <v>0</v>
      </c>
      <c r="X4310" s="5">
        <f t="shared" si="749"/>
        <v>0</v>
      </c>
      <c r="Y4310" s="5">
        <f t="shared" si="750"/>
        <v>2.9250000000000003</v>
      </c>
      <c r="Z4310" s="5">
        <f t="shared" si="751"/>
        <v>-3.4125000000000001</v>
      </c>
      <c r="AA4310" s="5">
        <f t="shared" si="752"/>
        <v>0.32499999999999973</v>
      </c>
      <c r="AB4310" s="5">
        <f t="shared" si="753"/>
        <v>0.16250000000000009</v>
      </c>
    </row>
    <row r="4311" spans="1:28" x14ac:dyDescent="0.55000000000000004">
      <c r="A4311" s="3" t="s">
        <v>53</v>
      </c>
      <c r="B4311" s="3" t="s">
        <v>6760</v>
      </c>
      <c r="C4311" t="s">
        <v>47</v>
      </c>
      <c r="D4311" s="3" t="s">
        <v>57</v>
      </c>
      <c r="E4311" s="3" t="s">
        <v>6718</v>
      </c>
      <c r="F4311" s="3" t="s">
        <v>60</v>
      </c>
      <c r="G4311" s="5">
        <v>11.25</v>
      </c>
      <c r="H4311">
        <v>2</v>
      </c>
      <c r="I4311" s="5">
        <v>3.3</v>
      </c>
      <c r="J4311" s="5">
        <v>1.65</v>
      </c>
      <c r="K4311">
        <v>45</v>
      </c>
      <c r="L4311" s="15">
        <v>4.4444444444444405E-2</v>
      </c>
      <c r="M4311" s="13">
        <v>1</v>
      </c>
      <c r="N4311" s="15">
        <v>0</v>
      </c>
      <c r="O4311" s="5">
        <v>0</v>
      </c>
      <c r="P4311" s="5">
        <v>0</v>
      </c>
      <c r="Q4311" s="5">
        <f t="shared" si="743"/>
        <v>3.3</v>
      </c>
      <c r="R4311" s="5">
        <f t="shared" si="744"/>
        <v>-3.3</v>
      </c>
      <c r="S4311" s="15">
        <f t="shared" si="745"/>
        <v>-1</v>
      </c>
      <c r="T4311">
        <v>0</v>
      </c>
      <c r="U4311" s="5" t="str">
        <f t="shared" si="746"/>
        <v>NA</v>
      </c>
      <c r="V4311" s="15">
        <f t="shared" si="747"/>
        <v>0</v>
      </c>
      <c r="W4311" s="15">
        <f t="shared" si="748"/>
        <v>0</v>
      </c>
      <c r="X4311" s="5">
        <f t="shared" si="749"/>
        <v>0</v>
      </c>
      <c r="Y4311" s="5">
        <f t="shared" si="750"/>
        <v>2.9699999999999998</v>
      </c>
      <c r="Z4311" s="5">
        <f t="shared" si="751"/>
        <v>-3.4649999999999999</v>
      </c>
      <c r="AA4311" s="5">
        <f t="shared" si="752"/>
        <v>0.33000000000000007</v>
      </c>
      <c r="AB4311" s="5">
        <f t="shared" si="753"/>
        <v>0.16500000000000004</v>
      </c>
    </row>
    <row r="4312" spans="1:28" x14ac:dyDescent="0.55000000000000004">
      <c r="A4312" s="3" t="s">
        <v>53</v>
      </c>
      <c r="B4312" s="3" t="s">
        <v>6762</v>
      </c>
      <c r="C4312" t="s">
        <v>47</v>
      </c>
      <c r="D4312" s="3" t="s">
        <v>57</v>
      </c>
      <c r="E4312" s="3" t="s">
        <v>6763</v>
      </c>
      <c r="F4312" s="3" t="s">
        <v>60</v>
      </c>
      <c r="G4312" s="5">
        <v>11.25</v>
      </c>
      <c r="H4312">
        <v>1</v>
      </c>
      <c r="I4312" s="5">
        <v>3.4125000000000001</v>
      </c>
      <c r="J4312" s="5">
        <v>3.4125000000000001</v>
      </c>
      <c r="K4312">
        <v>14</v>
      </c>
      <c r="L4312" s="15">
        <v>7.1428571428571397E-2</v>
      </c>
      <c r="M4312" s="13">
        <v>1</v>
      </c>
      <c r="N4312" s="15">
        <v>0</v>
      </c>
      <c r="O4312" s="5">
        <v>0</v>
      </c>
      <c r="P4312" s="5">
        <v>0</v>
      </c>
      <c r="Q4312" s="5">
        <f t="shared" si="743"/>
        <v>3.4125000000000001</v>
      </c>
      <c r="R4312" s="5">
        <f t="shared" si="744"/>
        <v>-3.4125000000000001</v>
      </c>
      <c r="S4312" s="15">
        <f t="shared" si="745"/>
        <v>-1</v>
      </c>
      <c r="T4312">
        <v>0</v>
      </c>
      <c r="U4312" s="5" t="str">
        <f t="shared" si="746"/>
        <v>NA</v>
      </c>
      <c r="V4312" s="15">
        <f t="shared" si="747"/>
        <v>0</v>
      </c>
      <c r="W4312" s="15">
        <f t="shared" si="748"/>
        <v>0</v>
      </c>
      <c r="X4312" s="5">
        <f t="shared" si="749"/>
        <v>0</v>
      </c>
      <c r="Y4312" s="5">
        <f t="shared" si="750"/>
        <v>3.07125</v>
      </c>
      <c r="Z4312" s="5">
        <f t="shared" si="751"/>
        <v>-3.5831250000000003</v>
      </c>
      <c r="AA4312" s="5">
        <f t="shared" si="752"/>
        <v>0.34125000000000005</v>
      </c>
      <c r="AB4312" s="5">
        <f t="shared" si="753"/>
        <v>0.17062500000000025</v>
      </c>
    </row>
    <row r="4313" spans="1:28" x14ac:dyDescent="0.55000000000000004">
      <c r="A4313" s="3" t="s">
        <v>53</v>
      </c>
      <c r="B4313" s="3" t="s">
        <v>6766</v>
      </c>
      <c r="C4313" t="s">
        <v>47</v>
      </c>
      <c r="D4313" s="3" t="s">
        <v>57</v>
      </c>
      <c r="E4313" s="3" t="s">
        <v>2714</v>
      </c>
      <c r="F4313" s="3" t="s">
        <v>60</v>
      </c>
      <c r="G4313" s="5">
        <v>11.25</v>
      </c>
      <c r="H4313">
        <v>1</v>
      </c>
      <c r="I4313" s="5">
        <v>3.45</v>
      </c>
      <c r="J4313" s="5">
        <v>3.45</v>
      </c>
      <c r="K4313">
        <v>11</v>
      </c>
      <c r="L4313" s="15">
        <v>9.0909090909090898E-2</v>
      </c>
      <c r="M4313" s="13">
        <v>1</v>
      </c>
      <c r="N4313" s="15">
        <v>0</v>
      </c>
      <c r="O4313" s="5">
        <v>0</v>
      </c>
      <c r="P4313" s="5">
        <v>0</v>
      </c>
      <c r="Q4313" s="5">
        <f t="shared" si="743"/>
        <v>3.45</v>
      </c>
      <c r="R4313" s="5">
        <f t="shared" si="744"/>
        <v>-3.45</v>
      </c>
      <c r="S4313" s="15">
        <f t="shared" si="745"/>
        <v>-1</v>
      </c>
      <c r="T4313">
        <v>0</v>
      </c>
      <c r="U4313" s="5" t="str">
        <f t="shared" si="746"/>
        <v>NA</v>
      </c>
      <c r="V4313" s="15">
        <f t="shared" si="747"/>
        <v>0</v>
      </c>
      <c r="W4313" s="15">
        <f t="shared" si="748"/>
        <v>0</v>
      </c>
      <c r="X4313" s="5">
        <f t="shared" si="749"/>
        <v>0</v>
      </c>
      <c r="Y4313" s="5">
        <f t="shared" si="750"/>
        <v>3.1050000000000004</v>
      </c>
      <c r="Z4313" s="5">
        <f t="shared" si="751"/>
        <v>-3.6225000000000005</v>
      </c>
      <c r="AA4313" s="5">
        <f t="shared" si="752"/>
        <v>0.34499999999999975</v>
      </c>
      <c r="AB4313" s="5">
        <f t="shared" si="753"/>
        <v>0.17250000000000032</v>
      </c>
    </row>
    <row r="4314" spans="1:28" x14ac:dyDescent="0.55000000000000004">
      <c r="A4314" s="3" t="s">
        <v>53</v>
      </c>
      <c r="B4314" s="3" t="s">
        <v>6768</v>
      </c>
      <c r="C4314" t="s">
        <v>47</v>
      </c>
      <c r="D4314" s="3" t="s">
        <v>57</v>
      </c>
      <c r="E4314" s="3" t="s">
        <v>6734</v>
      </c>
      <c r="F4314" s="3" t="s">
        <v>60</v>
      </c>
      <c r="G4314" s="5">
        <v>11.25</v>
      </c>
      <c r="H4314">
        <v>1</v>
      </c>
      <c r="I4314" s="5">
        <v>3.5125000000000002</v>
      </c>
      <c r="J4314" s="5">
        <v>3.5125000000000002</v>
      </c>
      <c r="K4314">
        <v>39</v>
      </c>
      <c r="L4314" s="15">
        <v>2.5641025641025599E-2</v>
      </c>
      <c r="M4314" s="13">
        <v>1</v>
      </c>
      <c r="N4314" s="15">
        <v>0</v>
      </c>
      <c r="O4314" s="5">
        <v>0</v>
      </c>
      <c r="P4314" s="5">
        <v>0</v>
      </c>
      <c r="Q4314" s="5">
        <f t="shared" si="743"/>
        <v>3.5125000000000002</v>
      </c>
      <c r="R4314" s="5">
        <f t="shared" si="744"/>
        <v>-3.5125000000000002</v>
      </c>
      <c r="S4314" s="15">
        <f t="shared" si="745"/>
        <v>-1</v>
      </c>
      <c r="T4314">
        <v>0</v>
      </c>
      <c r="U4314" s="5" t="str">
        <f t="shared" si="746"/>
        <v>NA</v>
      </c>
      <c r="V4314" s="15">
        <f t="shared" si="747"/>
        <v>0</v>
      </c>
      <c r="W4314" s="15">
        <f t="shared" si="748"/>
        <v>0</v>
      </c>
      <c r="X4314" s="5">
        <f t="shared" si="749"/>
        <v>0</v>
      </c>
      <c r="Y4314" s="5">
        <f t="shared" si="750"/>
        <v>3.1612500000000003</v>
      </c>
      <c r="Z4314" s="5">
        <f t="shared" si="751"/>
        <v>-3.6881250000000003</v>
      </c>
      <c r="AA4314" s="5">
        <f t="shared" si="752"/>
        <v>0.35124999999999984</v>
      </c>
      <c r="AB4314" s="5">
        <f t="shared" si="753"/>
        <v>0.17562500000000014</v>
      </c>
    </row>
    <row r="4315" spans="1:28" x14ac:dyDescent="0.55000000000000004">
      <c r="A4315" s="3" t="s">
        <v>53</v>
      </c>
      <c r="B4315" s="3" t="s">
        <v>3245</v>
      </c>
      <c r="C4315" t="s">
        <v>47</v>
      </c>
      <c r="D4315" s="3" t="s">
        <v>57</v>
      </c>
      <c r="E4315" s="3" t="s">
        <v>2714</v>
      </c>
      <c r="F4315" s="3" t="s">
        <v>60</v>
      </c>
      <c r="G4315" s="5">
        <v>11.25</v>
      </c>
      <c r="H4315">
        <v>2</v>
      </c>
      <c r="I4315" s="5">
        <v>3.7250000000000001</v>
      </c>
      <c r="J4315" s="5">
        <v>1.8625</v>
      </c>
      <c r="K4315">
        <v>392</v>
      </c>
      <c r="L4315" s="15">
        <v>5.1020408163265293E-3</v>
      </c>
      <c r="M4315" s="13">
        <v>1</v>
      </c>
      <c r="N4315" s="15">
        <v>0</v>
      </c>
      <c r="O4315" s="5">
        <v>0</v>
      </c>
      <c r="P4315" s="5">
        <v>0</v>
      </c>
      <c r="Q4315" s="5">
        <f t="shared" si="743"/>
        <v>3.7250000000000001</v>
      </c>
      <c r="R4315" s="5">
        <f t="shared" si="744"/>
        <v>-3.7250000000000001</v>
      </c>
      <c r="S4315" s="15">
        <f t="shared" si="745"/>
        <v>-1</v>
      </c>
      <c r="T4315">
        <v>0</v>
      </c>
      <c r="U4315" s="5" t="str">
        <f t="shared" si="746"/>
        <v>NA</v>
      </c>
      <c r="V4315" s="15">
        <f t="shared" si="747"/>
        <v>0</v>
      </c>
      <c r="W4315" s="15">
        <f t="shared" si="748"/>
        <v>0</v>
      </c>
      <c r="X4315" s="5">
        <f t="shared" si="749"/>
        <v>0</v>
      </c>
      <c r="Y4315" s="5">
        <f t="shared" si="750"/>
        <v>3.3525</v>
      </c>
      <c r="Z4315" s="5">
        <f t="shared" si="751"/>
        <v>-3.9112500000000003</v>
      </c>
      <c r="AA4315" s="5">
        <f t="shared" si="752"/>
        <v>0.37250000000000005</v>
      </c>
      <c r="AB4315" s="5">
        <f t="shared" si="753"/>
        <v>0.18625000000000025</v>
      </c>
    </row>
    <row r="4316" spans="1:28" x14ac:dyDescent="0.55000000000000004">
      <c r="A4316" s="3" t="s">
        <v>53</v>
      </c>
      <c r="B4316" s="3" t="s">
        <v>6771</v>
      </c>
      <c r="C4316" t="s">
        <v>47</v>
      </c>
      <c r="D4316" s="3" t="s">
        <v>57</v>
      </c>
      <c r="E4316" s="3" t="s">
        <v>6772</v>
      </c>
      <c r="F4316" s="3" t="s">
        <v>60</v>
      </c>
      <c r="G4316" s="5">
        <v>11.25</v>
      </c>
      <c r="H4316">
        <v>1</v>
      </c>
      <c r="I4316" s="5">
        <v>3.9750000000000001</v>
      </c>
      <c r="J4316" s="5">
        <v>3.9750000000000001</v>
      </c>
      <c r="K4316">
        <v>38</v>
      </c>
      <c r="L4316" s="15">
        <v>2.6315789473684199E-2</v>
      </c>
      <c r="M4316" s="13">
        <v>1.07894736842105</v>
      </c>
      <c r="N4316" s="15">
        <v>0</v>
      </c>
      <c r="O4316" s="5">
        <v>0</v>
      </c>
      <c r="P4316" s="5">
        <v>0</v>
      </c>
      <c r="Q4316" s="5">
        <f t="shared" si="743"/>
        <v>3.9750000000000001</v>
      </c>
      <c r="R4316" s="5">
        <f t="shared" si="744"/>
        <v>-3.9750000000000001</v>
      </c>
      <c r="S4316" s="15">
        <f t="shared" si="745"/>
        <v>-1</v>
      </c>
      <c r="T4316">
        <v>0</v>
      </c>
      <c r="U4316" s="5" t="str">
        <f t="shared" si="746"/>
        <v>NA</v>
      </c>
      <c r="V4316" s="15">
        <f t="shared" si="747"/>
        <v>0</v>
      </c>
      <c r="W4316" s="15">
        <f t="shared" si="748"/>
        <v>0</v>
      </c>
      <c r="X4316" s="5">
        <f t="shared" si="749"/>
        <v>0</v>
      </c>
      <c r="Y4316" s="5">
        <f t="shared" si="750"/>
        <v>3.5775000000000001</v>
      </c>
      <c r="Z4316" s="5">
        <f t="shared" si="751"/>
        <v>-4.1737500000000001</v>
      </c>
      <c r="AA4316" s="5">
        <f t="shared" si="752"/>
        <v>0.39749999999999996</v>
      </c>
      <c r="AB4316" s="5">
        <f t="shared" si="753"/>
        <v>0.19874999999999998</v>
      </c>
    </row>
    <row r="4317" spans="1:28" x14ac:dyDescent="0.55000000000000004">
      <c r="A4317" s="3" t="s">
        <v>53</v>
      </c>
      <c r="B4317" s="3" t="s">
        <v>6036</v>
      </c>
      <c r="C4317" t="s">
        <v>47</v>
      </c>
      <c r="D4317" s="3" t="s">
        <v>57</v>
      </c>
      <c r="E4317" s="3" t="s">
        <v>5350</v>
      </c>
      <c r="F4317" s="3" t="s">
        <v>60</v>
      </c>
      <c r="G4317" s="5">
        <v>11.25</v>
      </c>
      <c r="H4317">
        <v>3</v>
      </c>
      <c r="I4317" s="5">
        <v>3.9999999750000006</v>
      </c>
      <c r="J4317" s="5">
        <v>1.3333333250000001</v>
      </c>
      <c r="K4317">
        <v>144</v>
      </c>
      <c r="L4317" s="15">
        <v>2.0833333333333301E-2</v>
      </c>
      <c r="M4317" s="13">
        <v>1</v>
      </c>
      <c r="N4317" s="15">
        <v>0</v>
      </c>
      <c r="O4317" s="5">
        <v>0</v>
      </c>
      <c r="P4317" s="5">
        <v>0</v>
      </c>
      <c r="Q4317" s="5">
        <f t="shared" si="743"/>
        <v>3.9999999750000006</v>
      </c>
      <c r="R4317" s="5">
        <f t="shared" si="744"/>
        <v>-3.9999999750000006</v>
      </c>
      <c r="S4317" s="15">
        <f t="shared" si="745"/>
        <v>-1</v>
      </c>
      <c r="T4317">
        <v>0</v>
      </c>
      <c r="U4317" s="5" t="str">
        <f t="shared" si="746"/>
        <v>NA</v>
      </c>
      <c r="V4317" s="15">
        <f t="shared" si="747"/>
        <v>0</v>
      </c>
      <c r="W4317" s="15">
        <f t="shared" si="748"/>
        <v>0</v>
      </c>
      <c r="X4317" s="5">
        <f t="shared" si="749"/>
        <v>0</v>
      </c>
      <c r="Y4317" s="5">
        <f t="shared" si="750"/>
        <v>3.5999999775000004</v>
      </c>
      <c r="Z4317" s="5">
        <f t="shared" si="751"/>
        <v>-4.1999999737500007</v>
      </c>
      <c r="AA4317" s="5">
        <f t="shared" si="752"/>
        <v>0.39999999750000015</v>
      </c>
      <c r="AB4317" s="5">
        <f t="shared" si="753"/>
        <v>0.19999999875000007</v>
      </c>
    </row>
    <row r="4318" spans="1:28" x14ac:dyDescent="0.55000000000000004">
      <c r="A4318" s="3" t="s">
        <v>53</v>
      </c>
      <c r="B4318" s="3" t="s">
        <v>6162</v>
      </c>
      <c r="C4318" t="s">
        <v>47</v>
      </c>
      <c r="D4318" s="3" t="s">
        <v>57</v>
      </c>
      <c r="E4318" s="3" t="s">
        <v>6673</v>
      </c>
      <c r="F4318" s="3" t="s">
        <v>60</v>
      </c>
      <c r="G4318" s="5">
        <v>11.25</v>
      </c>
      <c r="H4318">
        <v>3</v>
      </c>
      <c r="I4318" s="5">
        <v>4.0125000000000002</v>
      </c>
      <c r="J4318" s="5">
        <v>1.3374999999999999</v>
      </c>
      <c r="K4318">
        <v>185</v>
      </c>
      <c r="L4318" s="15">
        <v>1.62162162162162E-2</v>
      </c>
      <c r="M4318" s="13">
        <v>1</v>
      </c>
      <c r="N4318" s="15">
        <v>0</v>
      </c>
      <c r="O4318" s="5">
        <v>0</v>
      </c>
      <c r="P4318" s="5">
        <v>0</v>
      </c>
      <c r="Q4318" s="5">
        <f t="shared" si="743"/>
        <v>4.0125000000000002</v>
      </c>
      <c r="R4318" s="5">
        <f t="shared" si="744"/>
        <v>-4.0125000000000002</v>
      </c>
      <c r="S4318" s="15">
        <f t="shared" si="745"/>
        <v>-1</v>
      </c>
      <c r="T4318">
        <v>0</v>
      </c>
      <c r="U4318" s="5" t="str">
        <f t="shared" si="746"/>
        <v>NA</v>
      </c>
      <c r="V4318" s="15">
        <f t="shared" si="747"/>
        <v>0</v>
      </c>
      <c r="W4318" s="15">
        <f t="shared" si="748"/>
        <v>0</v>
      </c>
      <c r="X4318" s="5">
        <f t="shared" si="749"/>
        <v>0</v>
      </c>
      <c r="Y4318" s="5">
        <f t="shared" si="750"/>
        <v>3.6112500000000001</v>
      </c>
      <c r="Z4318" s="5">
        <f t="shared" si="751"/>
        <v>-4.2131250000000007</v>
      </c>
      <c r="AA4318" s="5">
        <f t="shared" si="752"/>
        <v>0.40125000000000011</v>
      </c>
      <c r="AB4318" s="5">
        <f t="shared" si="753"/>
        <v>0.2006250000000005</v>
      </c>
    </row>
    <row r="4319" spans="1:28" x14ac:dyDescent="0.55000000000000004">
      <c r="A4319" s="3" t="s">
        <v>53</v>
      </c>
      <c r="B4319" s="3" t="s">
        <v>3350</v>
      </c>
      <c r="C4319" t="s">
        <v>47</v>
      </c>
      <c r="D4319" s="3" t="s">
        <v>57</v>
      </c>
      <c r="E4319" s="3" t="s">
        <v>2714</v>
      </c>
      <c r="F4319" s="3" t="s">
        <v>60</v>
      </c>
      <c r="G4319" s="5">
        <v>11.25</v>
      </c>
      <c r="H4319">
        <v>1</v>
      </c>
      <c r="I4319" s="5">
        <v>4.1624999999999996</v>
      </c>
      <c r="J4319" s="5">
        <v>4.1624999999999996</v>
      </c>
      <c r="K4319">
        <v>79</v>
      </c>
      <c r="L4319" s="15">
        <v>1.26582278481013E-2</v>
      </c>
      <c r="M4319" s="13">
        <v>1.01518987341772</v>
      </c>
      <c r="N4319" s="15">
        <v>0</v>
      </c>
      <c r="O4319" s="5">
        <v>0</v>
      </c>
      <c r="P4319" s="5">
        <v>0</v>
      </c>
      <c r="Q4319" s="5">
        <f t="shared" si="743"/>
        <v>4.1624999999999996</v>
      </c>
      <c r="R4319" s="5">
        <f t="shared" si="744"/>
        <v>-4.1624999999999996</v>
      </c>
      <c r="S4319" s="15">
        <f t="shared" si="745"/>
        <v>-1</v>
      </c>
      <c r="T4319">
        <v>0</v>
      </c>
      <c r="U4319" s="5" t="str">
        <f t="shared" si="746"/>
        <v>NA</v>
      </c>
      <c r="V4319" s="15">
        <f t="shared" si="747"/>
        <v>0</v>
      </c>
      <c r="W4319" s="15">
        <f t="shared" si="748"/>
        <v>0</v>
      </c>
      <c r="X4319" s="5">
        <f t="shared" si="749"/>
        <v>0</v>
      </c>
      <c r="Y4319" s="5">
        <f t="shared" si="750"/>
        <v>3.7462499999999999</v>
      </c>
      <c r="Z4319" s="5">
        <f t="shared" si="751"/>
        <v>-4.3706249999999995</v>
      </c>
      <c r="AA4319" s="5">
        <f t="shared" si="752"/>
        <v>0.41624999999999979</v>
      </c>
      <c r="AB4319" s="5">
        <f t="shared" si="753"/>
        <v>0.20812499999999989</v>
      </c>
    </row>
    <row r="4320" spans="1:28" x14ac:dyDescent="0.55000000000000004">
      <c r="A4320" s="3" t="s">
        <v>53</v>
      </c>
      <c r="B4320" s="3" t="s">
        <v>6779</v>
      </c>
      <c r="C4320" t="s">
        <v>47</v>
      </c>
      <c r="D4320" s="3" t="s">
        <v>57</v>
      </c>
      <c r="E4320" s="3" t="s">
        <v>5350</v>
      </c>
      <c r="F4320" s="3" t="s">
        <v>60</v>
      </c>
      <c r="G4320" s="5">
        <v>11.25</v>
      </c>
      <c r="H4320">
        <v>2</v>
      </c>
      <c r="I4320" s="5">
        <v>4.1875</v>
      </c>
      <c r="J4320" s="5">
        <v>2.09375</v>
      </c>
      <c r="K4320">
        <v>7</v>
      </c>
      <c r="L4320" s="15">
        <v>0.28571428571428603</v>
      </c>
      <c r="M4320" s="13">
        <v>1</v>
      </c>
      <c r="N4320" s="15">
        <v>0</v>
      </c>
      <c r="O4320" s="5">
        <v>0</v>
      </c>
      <c r="P4320" s="5">
        <v>0</v>
      </c>
      <c r="Q4320" s="5">
        <f t="shared" si="743"/>
        <v>4.1875</v>
      </c>
      <c r="R4320" s="5">
        <f t="shared" si="744"/>
        <v>-4.1875</v>
      </c>
      <c r="S4320" s="15">
        <f t="shared" si="745"/>
        <v>-1</v>
      </c>
      <c r="T4320">
        <v>0</v>
      </c>
      <c r="U4320" s="5" t="str">
        <f t="shared" si="746"/>
        <v>NA</v>
      </c>
      <c r="V4320" s="15">
        <f t="shared" si="747"/>
        <v>0</v>
      </c>
      <c r="W4320" s="15">
        <f t="shared" si="748"/>
        <v>0</v>
      </c>
      <c r="X4320" s="5">
        <f t="shared" si="749"/>
        <v>0</v>
      </c>
      <c r="Y4320" s="5">
        <f t="shared" si="750"/>
        <v>3.7687500000000003</v>
      </c>
      <c r="Z4320" s="5">
        <f t="shared" si="751"/>
        <v>-4.3968750000000005</v>
      </c>
      <c r="AA4320" s="5">
        <f t="shared" si="752"/>
        <v>0.41874999999999973</v>
      </c>
      <c r="AB4320" s="5">
        <f t="shared" si="753"/>
        <v>0.20937500000000053</v>
      </c>
    </row>
    <row r="4321" spans="1:28" x14ac:dyDescent="0.55000000000000004">
      <c r="A4321" s="3" t="s">
        <v>53</v>
      </c>
      <c r="B4321" s="3" t="s">
        <v>6781</v>
      </c>
      <c r="C4321" t="s">
        <v>47</v>
      </c>
      <c r="D4321" s="3" t="s">
        <v>57</v>
      </c>
      <c r="E4321" s="3" t="s">
        <v>6629</v>
      </c>
      <c r="F4321" s="3" t="s">
        <v>60</v>
      </c>
      <c r="G4321" s="5">
        <v>11.25</v>
      </c>
      <c r="H4321">
        <v>1</v>
      </c>
      <c r="I4321" s="5">
        <v>4.2125000000000004</v>
      </c>
      <c r="J4321" s="5">
        <v>4.2125000000000004</v>
      </c>
      <c r="K4321">
        <v>37</v>
      </c>
      <c r="L4321" s="15">
        <v>2.7027027027027001E-2</v>
      </c>
      <c r="M4321" s="13">
        <v>1</v>
      </c>
      <c r="N4321" s="15">
        <v>0</v>
      </c>
      <c r="O4321" s="5">
        <v>0</v>
      </c>
      <c r="P4321" s="5">
        <v>0</v>
      </c>
      <c r="Q4321" s="5">
        <f t="shared" si="743"/>
        <v>4.2125000000000004</v>
      </c>
      <c r="R4321" s="5">
        <f t="shared" si="744"/>
        <v>-4.2125000000000004</v>
      </c>
      <c r="S4321" s="15">
        <f t="shared" si="745"/>
        <v>-1</v>
      </c>
      <c r="T4321">
        <v>0</v>
      </c>
      <c r="U4321" s="5" t="str">
        <f t="shared" si="746"/>
        <v>NA</v>
      </c>
      <c r="V4321" s="15">
        <f t="shared" si="747"/>
        <v>0</v>
      </c>
      <c r="W4321" s="15">
        <f t="shared" si="748"/>
        <v>0</v>
      </c>
      <c r="X4321" s="5">
        <f t="shared" si="749"/>
        <v>0</v>
      </c>
      <c r="Y4321" s="5">
        <f t="shared" si="750"/>
        <v>3.7912500000000002</v>
      </c>
      <c r="Z4321" s="5">
        <f t="shared" si="751"/>
        <v>-4.4231250000000006</v>
      </c>
      <c r="AA4321" s="5">
        <f t="shared" si="752"/>
        <v>0.42125000000000012</v>
      </c>
      <c r="AB4321" s="5">
        <f t="shared" si="753"/>
        <v>0.21062500000000028</v>
      </c>
    </row>
    <row r="4322" spans="1:28" x14ac:dyDescent="0.55000000000000004">
      <c r="A4322" s="3" t="s">
        <v>53</v>
      </c>
      <c r="B4322" s="3" t="s">
        <v>6783</v>
      </c>
      <c r="C4322" t="s">
        <v>47</v>
      </c>
      <c r="D4322" s="3" t="s">
        <v>57</v>
      </c>
      <c r="E4322" s="3" t="s">
        <v>6649</v>
      </c>
      <c r="F4322" s="3" t="s">
        <v>60</v>
      </c>
      <c r="G4322" s="5">
        <v>11.25</v>
      </c>
      <c r="H4322">
        <v>2</v>
      </c>
      <c r="I4322" s="5">
        <v>4.2125000000000004</v>
      </c>
      <c r="J4322" s="5">
        <v>2.1062500000000002</v>
      </c>
      <c r="K4322">
        <v>87</v>
      </c>
      <c r="L4322" s="15">
        <v>2.2988505747126398E-2</v>
      </c>
      <c r="M4322" s="13">
        <v>1</v>
      </c>
      <c r="N4322" s="15">
        <v>0</v>
      </c>
      <c r="O4322" s="5">
        <v>0</v>
      </c>
      <c r="P4322" s="5">
        <v>0</v>
      </c>
      <c r="Q4322" s="5">
        <f t="shared" si="743"/>
        <v>4.2125000000000004</v>
      </c>
      <c r="R4322" s="5">
        <f t="shared" si="744"/>
        <v>-4.2125000000000004</v>
      </c>
      <c r="S4322" s="15">
        <f t="shared" si="745"/>
        <v>-1</v>
      </c>
      <c r="T4322">
        <v>0</v>
      </c>
      <c r="U4322" s="5" t="str">
        <f t="shared" si="746"/>
        <v>NA</v>
      </c>
      <c r="V4322" s="15">
        <f t="shared" si="747"/>
        <v>0</v>
      </c>
      <c r="W4322" s="15">
        <f t="shared" si="748"/>
        <v>0</v>
      </c>
      <c r="X4322" s="5">
        <f t="shared" si="749"/>
        <v>0</v>
      </c>
      <c r="Y4322" s="5">
        <f t="shared" si="750"/>
        <v>3.7912500000000002</v>
      </c>
      <c r="Z4322" s="5">
        <f t="shared" si="751"/>
        <v>-4.4231250000000006</v>
      </c>
      <c r="AA4322" s="5">
        <f t="shared" si="752"/>
        <v>0.42125000000000012</v>
      </c>
      <c r="AB4322" s="5">
        <f t="shared" si="753"/>
        <v>0.21062500000000028</v>
      </c>
    </row>
    <row r="4323" spans="1:28" x14ac:dyDescent="0.55000000000000004">
      <c r="A4323" s="3" t="s">
        <v>53</v>
      </c>
      <c r="B4323" s="3" t="s">
        <v>6785</v>
      </c>
      <c r="C4323" t="s">
        <v>47</v>
      </c>
      <c r="D4323" s="3" t="s">
        <v>57</v>
      </c>
      <c r="E4323" s="3" t="s">
        <v>6763</v>
      </c>
      <c r="F4323" s="3" t="s">
        <v>60</v>
      </c>
      <c r="G4323" s="5">
        <v>11.25</v>
      </c>
      <c r="H4323">
        <v>1</v>
      </c>
      <c r="I4323" s="5">
        <v>4.3375000000000004</v>
      </c>
      <c r="J4323" s="5">
        <v>4.3375000000000004</v>
      </c>
      <c r="K4323">
        <v>18</v>
      </c>
      <c r="L4323" s="15">
        <v>5.5555555555555601E-2</v>
      </c>
      <c r="M4323" s="13">
        <v>1</v>
      </c>
      <c r="N4323" s="15">
        <v>0</v>
      </c>
      <c r="O4323" s="5">
        <v>0</v>
      </c>
      <c r="P4323" s="5">
        <v>0</v>
      </c>
      <c r="Q4323" s="5">
        <f t="shared" si="743"/>
        <v>4.3375000000000004</v>
      </c>
      <c r="R4323" s="5">
        <f t="shared" si="744"/>
        <v>-4.3375000000000004</v>
      </c>
      <c r="S4323" s="15">
        <f t="shared" si="745"/>
        <v>-1</v>
      </c>
      <c r="T4323">
        <v>0</v>
      </c>
      <c r="U4323" s="5" t="str">
        <f t="shared" si="746"/>
        <v>NA</v>
      </c>
      <c r="V4323" s="15">
        <f t="shared" si="747"/>
        <v>0</v>
      </c>
      <c r="W4323" s="15">
        <f t="shared" si="748"/>
        <v>0</v>
      </c>
      <c r="X4323" s="5">
        <f t="shared" si="749"/>
        <v>0</v>
      </c>
      <c r="Y4323" s="5">
        <f t="shared" si="750"/>
        <v>3.9037500000000005</v>
      </c>
      <c r="Z4323" s="5">
        <f t="shared" si="751"/>
        <v>-4.5543750000000003</v>
      </c>
      <c r="AA4323" s="5">
        <f t="shared" si="752"/>
        <v>0.43374999999999986</v>
      </c>
      <c r="AB4323" s="5">
        <f t="shared" si="753"/>
        <v>0.21687499999999993</v>
      </c>
    </row>
    <row r="4324" spans="1:28" x14ac:dyDescent="0.55000000000000004">
      <c r="A4324" s="3" t="s">
        <v>53</v>
      </c>
      <c r="B4324" s="3" t="s">
        <v>6787</v>
      </c>
      <c r="C4324" t="s">
        <v>47</v>
      </c>
      <c r="D4324" s="3" t="s">
        <v>57</v>
      </c>
      <c r="E4324" s="3" t="s">
        <v>6645</v>
      </c>
      <c r="F4324" s="3" t="s">
        <v>60</v>
      </c>
      <c r="G4324" s="5">
        <v>11.25</v>
      </c>
      <c r="H4324">
        <v>3</v>
      </c>
      <c r="I4324" s="5">
        <v>4.3374999750000001</v>
      </c>
      <c r="J4324" s="5">
        <v>1.4458333249999999</v>
      </c>
      <c r="K4324">
        <v>109</v>
      </c>
      <c r="L4324" s="15">
        <v>2.7522935779816501E-2</v>
      </c>
      <c r="M4324" s="13">
        <v>1.04954128440367</v>
      </c>
      <c r="N4324" s="15">
        <v>0</v>
      </c>
      <c r="O4324" s="5">
        <v>0</v>
      </c>
      <c r="P4324" s="5">
        <v>0</v>
      </c>
      <c r="Q4324" s="5">
        <f t="shared" si="743"/>
        <v>4.3374999750000001</v>
      </c>
      <c r="R4324" s="5">
        <f t="shared" si="744"/>
        <v>-4.3374999750000001</v>
      </c>
      <c r="S4324" s="15">
        <f t="shared" si="745"/>
        <v>-1</v>
      </c>
      <c r="T4324">
        <v>0</v>
      </c>
      <c r="U4324" s="5" t="str">
        <f t="shared" si="746"/>
        <v>NA</v>
      </c>
      <c r="V4324" s="15">
        <f t="shared" si="747"/>
        <v>0</v>
      </c>
      <c r="W4324" s="15">
        <f t="shared" si="748"/>
        <v>0</v>
      </c>
      <c r="X4324" s="5">
        <f t="shared" si="749"/>
        <v>0</v>
      </c>
      <c r="Y4324" s="5">
        <f t="shared" si="750"/>
        <v>3.9037499775</v>
      </c>
      <c r="Z4324" s="5">
        <f t="shared" si="751"/>
        <v>-4.5543749737499999</v>
      </c>
      <c r="AA4324" s="5">
        <f t="shared" si="752"/>
        <v>0.4337499975000001</v>
      </c>
      <c r="AB4324" s="5">
        <f t="shared" si="753"/>
        <v>0.21687499874999983</v>
      </c>
    </row>
    <row r="4325" spans="1:28" x14ac:dyDescent="0.55000000000000004">
      <c r="A4325" s="3" t="s">
        <v>53</v>
      </c>
      <c r="B4325" s="3" t="s">
        <v>6789</v>
      </c>
      <c r="C4325" t="s">
        <v>47</v>
      </c>
      <c r="D4325" s="3" t="s">
        <v>57</v>
      </c>
      <c r="E4325" s="3" t="s">
        <v>5350</v>
      </c>
      <c r="F4325" s="3" t="s">
        <v>60</v>
      </c>
      <c r="G4325" s="5">
        <v>11.25</v>
      </c>
      <c r="H4325">
        <v>2</v>
      </c>
      <c r="I4325" s="5">
        <v>4.4249999999999998</v>
      </c>
      <c r="J4325" s="5">
        <v>2.2124999999999999</v>
      </c>
      <c r="K4325">
        <v>227</v>
      </c>
      <c r="L4325" s="15">
        <v>8.8105726872246704E-3</v>
      </c>
      <c r="M4325" s="13">
        <v>1</v>
      </c>
      <c r="N4325" s="15">
        <v>0</v>
      </c>
      <c r="O4325" s="5">
        <v>0</v>
      </c>
      <c r="P4325" s="5">
        <v>0</v>
      </c>
      <c r="Q4325" s="5">
        <f t="shared" si="743"/>
        <v>4.4249999999999998</v>
      </c>
      <c r="R4325" s="5">
        <f t="shared" si="744"/>
        <v>-4.4249999999999998</v>
      </c>
      <c r="S4325" s="15">
        <f t="shared" si="745"/>
        <v>-1</v>
      </c>
      <c r="T4325">
        <v>0</v>
      </c>
      <c r="U4325" s="5" t="str">
        <f t="shared" si="746"/>
        <v>NA</v>
      </c>
      <c r="V4325" s="15">
        <f t="shared" si="747"/>
        <v>0</v>
      </c>
      <c r="W4325" s="15">
        <f t="shared" si="748"/>
        <v>0</v>
      </c>
      <c r="X4325" s="5">
        <f t="shared" si="749"/>
        <v>0</v>
      </c>
      <c r="Y4325" s="5">
        <f t="shared" si="750"/>
        <v>3.9824999999999999</v>
      </c>
      <c r="Z4325" s="5">
        <f t="shared" si="751"/>
        <v>-4.6462500000000002</v>
      </c>
      <c r="AA4325" s="5">
        <f t="shared" si="752"/>
        <v>0.44249999999999989</v>
      </c>
      <c r="AB4325" s="5">
        <f t="shared" si="753"/>
        <v>0.22125000000000039</v>
      </c>
    </row>
    <row r="4326" spans="1:28" x14ac:dyDescent="0.55000000000000004">
      <c r="A4326" s="3" t="s">
        <v>53</v>
      </c>
      <c r="B4326" s="3" t="s">
        <v>6271</v>
      </c>
      <c r="C4326" t="s">
        <v>47</v>
      </c>
      <c r="D4326" s="3" t="s">
        <v>57</v>
      </c>
      <c r="E4326" s="3" t="s">
        <v>5350</v>
      </c>
      <c r="F4326" s="3" t="s">
        <v>60</v>
      </c>
      <c r="G4326" s="5">
        <v>11.25</v>
      </c>
      <c r="H4326">
        <v>3</v>
      </c>
      <c r="I4326" s="5">
        <v>4.7124999750000001</v>
      </c>
      <c r="J4326" s="5">
        <v>1.5708333250000002</v>
      </c>
      <c r="K4326">
        <v>144</v>
      </c>
      <c r="L4326" s="15">
        <v>2.0833333333333301E-2</v>
      </c>
      <c r="M4326" s="13">
        <v>1</v>
      </c>
      <c r="N4326" s="15">
        <v>0</v>
      </c>
      <c r="O4326" s="5">
        <v>0</v>
      </c>
      <c r="P4326" s="5">
        <v>0</v>
      </c>
      <c r="Q4326" s="5">
        <f t="shared" si="743"/>
        <v>4.7124999750000001</v>
      </c>
      <c r="R4326" s="5">
        <f t="shared" si="744"/>
        <v>-4.7124999750000001</v>
      </c>
      <c r="S4326" s="15">
        <f t="shared" si="745"/>
        <v>-1</v>
      </c>
      <c r="T4326">
        <v>0</v>
      </c>
      <c r="U4326" s="5" t="str">
        <f t="shared" si="746"/>
        <v>NA</v>
      </c>
      <c r="V4326" s="15">
        <f t="shared" si="747"/>
        <v>0</v>
      </c>
      <c r="W4326" s="15">
        <f t="shared" si="748"/>
        <v>0</v>
      </c>
      <c r="X4326" s="5">
        <f t="shared" si="749"/>
        <v>0</v>
      </c>
      <c r="Y4326" s="5">
        <f t="shared" si="750"/>
        <v>4.2412499774999999</v>
      </c>
      <c r="Z4326" s="5">
        <f t="shared" si="751"/>
        <v>-4.9481249737500006</v>
      </c>
      <c r="AA4326" s="5">
        <f t="shared" si="752"/>
        <v>0.47124999750000018</v>
      </c>
      <c r="AB4326" s="5">
        <f t="shared" si="753"/>
        <v>0.23562499875000054</v>
      </c>
    </row>
    <row r="4327" spans="1:28" x14ac:dyDescent="0.55000000000000004">
      <c r="A4327" s="3" t="s">
        <v>53</v>
      </c>
      <c r="B4327" s="3" t="s">
        <v>6792</v>
      </c>
      <c r="C4327" t="s">
        <v>47</v>
      </c>
      <c r="D4327" s="3" t="s">
        <v>57</v>
      </c>
      <c r="E4327" s="3" t="s">
        <v>6742</v>
      </c>
      <c r="F4327" s="3" t="s">
        <v>60</v>
      </c>
      <c r="G4327" s="5">
        <v>11.25</v>
      </c>
      <c r="H4327">
        <v>2</v>
      </c>
      <c r="I4327" s="5">
        <v>4.7125000000000004</v>
      </c>
      <c r="J4327" s="5">
        <v>2.3562500000000002</v>
      </c>
      <c r="K4327">
        <v>7</v>
      </c>
      <c r="L4327" s="15">
        <v>0.28571428571428603</v>
      </c>
      <c r="M4327" s="13">
        <v>1</v>
      </c>
      <c r="N4327" s="15">
        <v>0</v>
      </c>
      <c r="O4327" s="5">
        <v>0</v>
      </c>
      <c r="P4327" s="5">
        <v>0</v>
      </c>
      <c r="Q4327" s="5">
        <f t="shared" si="743"/>
        <v>4.7125000000000004</v>
      </c>
      <c r="R4327" s="5">
        <f t="shared" si="744"/>
        <v>-4.7125000000000004</v>
      </c>
      <c r="S4327" s="15">
        <f t="shared" si="745"/>
        <v>-1</v>
      </c>
      <c r="T4327">
        <v>0</v>
      </c>
      <c r="U4327" s="5" t="str">
        <f t="shared" si="746"/>
        <v>NA</v>
      </c>
      <c r="V4327" s="15">
        <f t="shared" si="747"/>
        <v>0</v>
      </c>
      <c r="W4327" s="15">
        <f t="shared" si="748"/>
        <v>0</v>
      </c>
      <c r="X4327" s="5">
        <f t="shared" si="749"/>
        <v>0</v>
      </c>
      <c r="Y4327" s="5">
        <f t="shared" si="750"/>
        <v>4.2412500000000009</v>
      </c>
      <c r="Z4327" s="5">
        <f t="shared" si="751"/>
        <v>-4.948125000000001</v>
      </c>
      <c r="AA4327" s="5">
        <f t="shared" si="752"/>
        <v>0.4712499999999995</v>
      </c>
      <c r="AB4327" s="5">
        <f t="shared" si="753"/>
        <v>0.23562500000000064</v>
      </c>
    </row>
    <row r="4328" spans="1:28" x14ac:dyDescent="0.55000000000000004">
      <c r="A4328" s="3" t="s">
        <v>53</v>
      </c>
      <c r="B4328" s="3" t="s">
        <v>6794</v>
      </c>
      <c r="C4328" t="s">
        <v>47</v>
      </c>
      <c r="D4328" s="3" t="s">
        <v>57</v>
      </c>
      <c r="E4328" s="3" t="s">
        <v>6763</v>
      </c>
      <c r="F4328" s="3" t="s">
        <v>60</v>
      </c>
      <c r="G4328" s="5">
        <v>11.25</v>
      </c>
      <c r="H4328">
        <v>3</v>
      </c>
      <c r="I4328" s="5">
        <v>4.7374999874999997</v>
      </c>
      <c r="J4328" s="5">
        <v>1.5791666625</v>
      </c>
      <c r="K4328">
        <v>35</v>
      </c>
      <c r="L4328" s="15">
        <v>8.5714285714285687E-2</v>
      </c>
      <c r="M4328" s="13">
        <v>1</v>
      </c>
      <c r="N4328" s="15">
        <v>0</v>
      </c>
      <c r="O4328" s="5">
        <v>0</v>
      </c>
      <c r="P4328" s="5">
        <v>0</v>
      </c>
      <c r="Q4328" s="5">
        <f t="shared" si="743"/>
        <v>4.7374999874999997</v>
      </c>
      <c r="R4328" s="5">
        <f t="shared" si="744"/>
        <v>-4.7374999874999997</v>
      </c>
      <c r="S4328" s="15">
        <f t="shared" si="745"/>
        <v>-1</v>
      </c>
      <c r="T4328">
        <v>0</v>
      </c>
      <c r="U4328" s="5" t="str">
        <f t="shared" si="746"/>
        <v>NA</v>
      </c>
      <c r="V4328" s="15">
        <f t="shared" si="747"/>
        <v>0</v>
      </c>
      <c r="W4328" s="15">
        <f t="shared" si="748"/>
        <v>0</v>
      </c>
      <c r="X4328" s="5">
        <f t="shared" si="749"/>
        <v>0</v>
      </c>
      <c r="Y4328" s="5">
        <f t="shared" si="750"/>
        <v>4.2637499887499999</v>
      </c>
      <c r="Z4328" s="5">
        <f t="shared" si="751"/>
        <v>-4.9743749868749996</v>
      </c>
      <c r="AA4328" s="5">
        <f t="shared" si="752"/>
        <v>0.47374999874999979</v>
      </c>
      <c r="AB4328" s="5">
        <f t="shared" si="753"/>
        <v>0.23687499937499989</v>
      </c>
    </row>
    <row r="4329" spans="1:28" x14ac:dyDescent="0.55000000000000004">
      <c r="A4329" s="3" t="s">
        <v>53</v>
      </c>
      <c r="B4329" s="3" t="s">
        <v>6796</v>
      </c>
      <c r="C4329" t="s">
        <v>47</v>
      </c>
      <c r="D4329" s="3" t="s">
        <v>57</v>
      </c>
      <c r="E4329" s="3" t="s">
        <v>6622</v>
      </c>
      <c r="F4329" s="3" t="s">
        <v>60</v>
      </c>
      <c r="G4329" s="5">
        <v>11.25</v>
      </c>
      <c r="H4329">
        <v>1</v>
      </c>
      <c r="I4329" s="5">
        <v>5</v>
      </c>
      <c r="J4329" s="5">
        <v>5</v>
      </c>
      <c r="K4329">
        <v>59</v>
      </c>
      <c r="L4329" s="15">
        <v>1.6949152542372902E-2</v>
      </c>
      <c r="M4329" s="13">
        <v>1</v>
      </c>
      <c r="N4329" s="15">
        <v>0</v>
      </c>
      <c r="O4329" s="5">
        <v>0</v>
      </c>
      <c r="P4329" s="5">
        <v>0</v>
      </c>
      <c r="Q4329" s="5">
        <f t="shared" si="743"/>
        <v>5</v>
      </c>
      <c r="R4329" s="5">
        <f t="shared" si="744"/>
        <v>-5</v>
      </c>
      <c r="S4329" s="15">
        <f t="shared" si="745"/>
        <v>-1</v>
      </c>
      <c r="T4329">
        <v>0</v>
      </c>
      <c r="U4329" s="5" t="str">
        <f t="shared" si="746"/>
        <v>NA</v>
      </c>
      <c r="V4329" s="15">
        <f t="shared" si="747"/>
        <v>0</v>
      </c>
      <c r="W4329" s="15">
        <f t="shared" si="748"/>
        <v>0</v>
      </c>
      <c r="X4329" s="5">
        <f t="shared" si="749"/>
        <v>0</v>
      </c>
      <c r="Y4329" s="5">
        <f t="shared" si="750"/>
        <v>4.5</v>
      </c>
      <c r="Z4329" s="5">
        <f t="shared" si="751"/>
        <v>-5.25</v>
      </c>
      <c r="AA4329" s="5">
        <f t="shared" si="752"/>
        <v>0.5</v>
      </c>
      <c r="AB4329" s="5">
        <f t="shared" si="753"/>
        <v>0.25</v>
      </c>
    </row>
    <row r="4330" spans="1:28" x14ac:dyDescent="0.55000000000000004">
      <c r="A4330" s="3" t="s">
        <v>53</v>
      </c>
      <c r="B4330" s="3" t="s">
        <v>6798</v>
      </c>
      <c r="C4330" t="s">
        <v>47</v>
      </c>
      <c r="D4330" s="3" t="s">
        <v>57</v>
      </c>
      <c r="E4330" s="3" t="s">
        <v>6694</v>
      </c>
      <c r="F4330" s="3" t="s">
        <v>60</v>
      </c>
      <c r="G4330" s="5">
        <v>11.25</v>
      </c>
      <c r="H4330">
        <v>5</v>
      </c>
      <c r="I4330" s="5">
        <v>5.2625000000000002</v>
      </c>
      <c r="J4330" s="5">
        <v>1.0525</v>
      </c>
      <c r="K4330">
        <v>30</v>
      </c>
      <c r="L4330" s="15">
        <v>0.16666666666666699</v>
      </c>
      <c r="M4330" s="13">
        <v>1</v>
      </c>
      <c r="N4330" s="15">
        <v>0</v>
      </c>
      <c r="O4330" s="5">
        <v>0</v>
      </c>
      <c r="P4330" s="5">
        <v>0</v>
      </c>
      <c r="Q4330" s="5">
        <f t="shared" si="743"/>
        <v>5.2625000000000002</v>
      </c>
      <c r="R4330" s="5">
        <f t="shared" si="744"/>
        <v>-5.2625000000000002</v>
      </c>
      <c r="S4330" s="15">
        <f t="shared" si="745"/>
        <v>-1</v>
      </c>
      <c r="T4330">
        <v>0</v>
      </c>
      <c r="U4330" s="5" t="str">
        <f t="shared" si="746"/>
        <v>NA</v>
      </c>
      <c r="V4330" s="15">
        <f t="shared" si="747"/>
        <v>0</v>
      </c>
      <c r="W4330" s="15">
        <f t="shared" si="748"/>
        <v>0</v>
      </c>
      <c r="X4330" s="5">
        <f t="shared" si="749"/>
        <v>0</v>
      </c>
      <c r="Y4330" s="5">
        <f t="shared" si="750"/>
        <v>4.7362500000000001</v>
      </c>
      <c r="Z4330" s="5">
        <f t="shared" si="751"/>
        <v>-5.5256250000000007</v>
      </c>
      <c r="AA4330" s="5">
        <f t="shared" si="752"/>
        <v>0.52625000000000011</v>
      </c>
      <c r="AB4330" s="5">
        <f t="shared" si="753"/>
        <v>0.2631250000000005</v>
      </c>
    </row>
    <row r="4331" spans="1:28" x14ac:dyDescent="0.55000000000000004">
      <c r="A4331" s="3" t="s">
        <v>53</v>
      </c>
      <c r="B4331" s="3" t="s">
        <v>6800</v>
      </c>
      <c r="C4331" t="s">
        <v>47</v>
      </c>
      <c r="D4331" s="3" t="s">
        <v>57</v>
      </c>
      <c r="E4331" s="3" t="s">
        <v>6745</v>
      </c>
      <c r="F4331" s="3" t="s">
        <v>60</v>
      </c>
      <c r="G4331" s="5">
        <v>11.25</v>
      </c>
      <c r="H4331">
        <v>1</v>
      </c>
      <c r="I4331" s="5">
        <v>5.4749999999999996</v>
      </c>
      <c r="J4331" s="5">
        <v>5.4749999999999996</v>
      </c>
      <c r="K4331">
        <v>59</v>
      </c>
      <c r="L4331" s="15">
        <v>1.6949152542372902E-2</v>
      </c>
      <c r="M4331" s="13">
        <v>1</v>
      </c>
      <c r="N4331" s="15">
        <v>0</v>
      </c>
      <c r="O4331" s="5">
        <v>0</v>
      </c>
      <c r="P4331" s="5">
        <v>0</v>
      </c>
      <c r="Q4331" s="5">
        <f t="shared" si="743"/>
        <v>5.4749999999999996</v>
      </c>
      <c r="R4331" s="5">
        <f t="shared" si="744"/>
        <v>-5.4749999999999996</v>
      </c>
      <c r="S4331" s="15">
        <f t="shared" si="745"/>
        <v>-1</v>
      </c>
      <c r="T4331">
        <v>0</v>
      </c>
      <c r="U4331" s="5" t="str">
        <f t="shared" si="746"/>
        <v>NA</v>
      </c>
      <c r="V4331" s="15">
        <f t="shared" si="747"/>
        <v>0</v>
      </c>
      <c r="W4331" s="15">
        <f t="shared" si="748"/>
        <v>0</v>
      </c>
      <c r="X4331" s="5">
        <f t="shared" si="749"/>
        <v>0</v>
      </c>
      <c r="Y4331" s="5">
        <f t="shared" si="750"/>
        <v>4.9275000000000002</v>
      </c>
      <c r="Z4331" s="5">
        <f t="shared" si="751"/>
        <v>-5.7487500000000002</v>
      </c>
      <c r="AA4331" s="5">
        <f t="shared" si="752"/>
        <v>0.54749999999999943</v>
      </c>
      <c r="AB4331" s="5">
        <f t="shared" si="753"/>
        <v>0.2737500000000006</v>
      </c>
    </row>
    <row r="4332" spans="1:28" x14ac:dyDescent="0.55000000000000004">
      <c r="A4332" s="3" t="s">
        <v>53</v>
      </c>
      <c r="B4332" s="3" t="s">
        <v>6802</v>
      </c>
      <c r="C4332" t="s">
        <v>47</v>
      </c>
      <c r="D4332" s="3" t="s">
        <v>57</v>
      </c>
      <c r="E4332" s="3" t="s">
        <v>6690</v>
      </c>
      <c r="F4332" s="3" t="s">
        <v>60</v>
      </c>
      <c r="G4332" s="5">
        <v>11.25</v>
      </c>
      <c r="H4332">
        <v>3</v>
      </c>
      <c r="I4332" s="5">
        <v>5.4999999749999997</v>
      </c>
      <c r="J4332" s="5">
        <v>1.8333333249999999</v>
      </c>
      <c r="K4332">
        <v>1140</v>
      </c>
      <c r="L4332" s="15">
        <v>2.6315789473684206E-3</v>
      </c>
      <c r="M4332" s="13">
        <v>1</v>
      </c>
      <c r="N4332" s="15">
        <v>0</v>
      </c>
      <c r="O4332" s="5">
        <v>0</v>
      </c>
      <c r="P4332" s="5">
        <v>0</v>
      </c>
      <c r="Q4332" s="5">
        <f t="shared" si="743"/>
        <v>5.4999999749999997</v>
      </c>
      <c r="R4332" s="5">
        <f t="shared" si="744"/>
        <v>-5.4999999749999997</v>
      </c>
      <c r="S4332" s="15">
        <f t="shared" si="745"/>
        <v>-1</v>
      </c>
      <c r="T4332">
        <v>0</v>
      </c>
      <c r="U4332" s="5" t="str">
        <f t="shared" si="746"/>
        <v>NA</v>
      </c>
      <c r="V4332" s="15">
        <f t="shared" si="747"/>
        <v>0</v>
      </c>
      <c r="W4332" s="15">
        <f t="shared" si="748"/>
        <v>0</v>
      </c>
      <c r="X4332" s="5">
        <f t="shared" si="749"/>
        <v>0</v>
      </c>
      <c r="Y4332" s="5">
        <f t="shared" si="750"/>
        <v>4.9499999775000001</v>
      </c>
      <c r="Z4332" s="5">
        <f t="shared" si="751"/>
        <v>-5.77499997375</v>
      </c>
      <c r="AA4332" s="5">
        <f t="shared" si="752"/>
        <v>0.54999999749999962</v>
      </c>
      <c r="AB4332" s="5">
        <f t="shared" si="753"/>
        <v>0.27499999875000025</v>
      </c>
    </row>
    <row r="4333" spans="1:28" x14ac:dyDescent="0.55000000000000004">
      <c r="A4333" s="3" t="s">
        <v>53</v>
      </c>
      <c r="B4333" s="3" t="s">
        <v>6804</v>
      </c>
      <c r="C4333" t="s">
        <v>47</v>
      </c>
      <c r="D4333" s="3" t="s">
        <v>57</v>
      </c>
      <c r="E4333" s="3" t="s">
        <v>6649</v>
      </c>
      <c r="F4333" s="3" t="s">
        <v>60</v>
      </c>
      <c r="G4333" s="5">
        <v>11.25</v>
      </c>
      <c r="H4333">
        <v>1</v>
      </c>
      <c r="I4333" s="5">
        <v>5.5250000000000004</v>
      </c>
      <c r="J4333" s="5">
        <v>5.5250000000000004</v>
      </c>
      <c r="K4333">
        <v>1</v>
      </c>
      <c r="L4333" s="15">
        <v>1</v>
      </c>
      <c r="M4333" s="13">
        <v>1</v>
      </c>
      <c r="N4333" s="15">
        <v>0</v>
      </c>
      <c r="O4333" s="5">
        <v>0</v>
      </c>
      <c r="P4333" s="5">
        <v>0</v>
      </c>
      <c r="Q4333" s="5">
        <f t="shared" si="743"/>
        <v>5.5250000000000004</v>
      </c>
      <c r="R4333" s="5">
        <f t="shared" si="744"/>
        <v>-5.5250000000000004</v>
      </c>
      <c r="S4333" s="15">
        <f t="shared" si="745"/>
        <v>-1</v>
      </c>
      <c r="T4333">
        <v>0</v>
      </c>
      <c r="U4333" s="5" t="str">
        <f t="shared" si="746"/>
        <v>NA</v>
      </c>
      <c r="V4333" s="15">
        <f t="shared" si="747"/>
        <v>0</v>
      </c>
      <c r="W4333" s="15">
        <f t="shared" si="748"/>
        <v>0</v>
      </c>
      <c r="X4333" s="5">
        <f t="shared" si="749"/>
        <v>0</v>
      </c>
      <c r="Y4333" s="5">
        <f t="shared" si="750"/>
        <v>4.9725000000000001</v>
      </c>
      <c r="Z4333" s="5">
        <f t="shared" si="751"/>
        <v>-5.8012500000000005</v>
      </c>
      <c r="AA4333" s="5">
        <f t="shared" si="752"/>
        <v>0.55250000000000021</v>
      </c>
      <c r="AB4333" s="5">
        <f t="shared" si="753"/>
        <v>0.27625000000000011</v>
      </c>
    </row>
    <row r="4334" spans="1:28" x14ac:dyDescent="0.55000000000000004">
      <c r="A4334" s="3" t="s">
        <v>53</v>
      </c>
      <c r="B4334" s="3" t="s">
        <v>6806</v>
      </c>
      <c r="C4334" t="s">
        <v>47</v>
      </c>
      <c r="D4334" s="3" t="s">
        <v>57</v>
      </c>
      <c r="E4334" s="3" t="s">
        <v>6722</v>
      </c>
      <c r="F4334" s="3" t="s">
        <v>60</v>
      </c>
      <c r="G4334" s="5">
        <v>11.25</v>
      </c>
      <c r="H4334">
        <v>2</v>
      </c>
      <c r="I4334" s="5">
        <v>5.625</v>
      </c>
      <c r="J4334" s="5">
        <v>2.8125</v>
      </c>
      <c r="K4334">
        <v>123</v>
      </c>
      <c r="L4334" s="15">
        <v>1.6260162601626001E-2</v>
      </c>
      <c r="M4334" s="13">
        <v>1</v>
      </c>
      <c r="N4334" s="15">
        <v>0</v>
      </c>
      <c r="O4334" s="5">
        <v>0</v>
      </c>
      <c r="P4334" s="5">
        <v>0</v>
      </c>
      <c r="Q4334" s="5">
        <f t="shared" si="743"/>
        <v>5.625</v>
      </c>
      <c r="R4334" s="5">
        <f t="shared" si="744"/>
        <v>-5.625</v>
      </c>
      <c r="S4334" s="15">
        <f t="shared" si="745"/>
        <v>-1</v>
      </c>
      <c r="T4334">
        <v>0</v>
      </c>
      <c r="U4334" s="5" t="str">
        <f t="shared" si="746"/>
        <v>NA</v>
      </c>
      <c r="V4334" s="15">
        <f t="shared" si="747"/>
        <v>0</v>
      </c>
      <c r="W4334" s="15">
        <f t="shared" si="748"/>
        <v>0</v>
      </c>
      <c r="X4334" s="5">
        <f t="shared" si="749"/>
        <v>0</v>
      </c>
      <c r="Y4334" s="5">
        <f t="shared" si="750"/>
        <v>5.0625</v>
      </c>
      <c r="Z4334" s="5">
        <f t="shared" si="751"/>
        <v>-5.90625</v>
      </c>
      <c r="AA4334" s="5">
        <f t="shared" si="752"/>
        <v>0.5625</v>
      </c>
      <c r="AB4334" s="5">
        <f t="shared" si="753"/>
        <v>0.28125</v>
      </c>
    </row>
    <row r="4335" spans="1:28" x14ac:dyDescent="0.55000000000000004">
      <c r="A4335" s="3" t="s">
        <v>53</v>
      </c>
      <c r="B4335" s="3" t="s">
        <v>6808</v>
      </c>
      <c r="C4335" t="s">
        <v>47</v>
      </c>
      <c r="D4335" s="3" t="s">
        <v>57</v>
      </c>
      <c r="E4335" s="3" t="s">
        <v>6757</v>
      </c>
      <c r="F4335" s="3" t="s">
        <v>60</v>
      </c>
      <c r="G4335" s="5">
        <v>11.25</v>
      </c>
      <c r="H4335">
        <v>2</v>
      </c>
      <c r="I4335" s="5">
        <v>5.6875</v>
      </c>
      <c r="J4335" s="5">
        <v>2.84375</v>
      </c>
      <c r="K4335">
        <v>3</v>
      </c>
      <c r="L4335" s="15">
        <v>0.66666666666666696</v>
      </c>
      <c r="M4335" s="13">
        <v>1</v>
      </c>
      <c r="N4335" s="15">
        <v>0</v>
      </c>
      <c r="O4335" s="5">
        <v>0</v>
      </c>
      <c r="P4335" s="5">
        <v>0</v>
      </c>
      <c r="Q4335" s="5">
        <f t="shared" si="743"/>
        <v>5.6875</v>
      </c>
      <c r="R4335" s="5">
        <f t="shared" si="744"/>
        <v>-5.6875</v>
      </c>
      <c r="S4335" s="15">
        <f t="shared" si="745"/>
        <v>-1</v>
      </c>
      <c r="T4335">
        <v>0</v>
      </c>
      <c r="U4335" s="5" t="str">
        <f t="shared" si="746"/>
        <v>NA</v>
      </c>
      <c r="V4335" s="15">
        <f t="shared" si="747"/>
        <v>0</v>
      </c>
      <c r="W4335" s="15">
        <f t="shared" si="748"/>
        <v>0</v>
      </c>
      <c r="X4335" s="5">
        <f t="shared" si="749"/>
        <v>0</v>
      </c>
      <c r="Y4335" s="5">
        <f t="shared" si="750"/>
        <v>5.1187500000000004</v>
      </c>
      <c r="Z4335" s="5">
        <f t="shared" si="751"/>
        <v>-5.9718749999999998</v>
      </c>
      <c r="AA4335" s="5">
        <f t="shared" si="752"/>
        <v>0.56874999999999964</v>
      </c>
      <c r="AB4335" s="5">
        <f t="shared" si="753"/>
        <v>0.28437499999999982</v>
      </c>
    </row>
    <row r="4336" spans="1:28" x14ac:dyDescent="0.55000000000000004">
      <c r="A4336" s="3" t="s">
        <v>53</v>
      </c>
      <c r="B4336" s="3" t="s">
        <v>6810</v>
      </c>
      <c r="C4336" t="s">
        <v>47</v>
      </c>
      <c r="D4336" s="3" t="s">
        <v>57</v>
      </c>
      <c r="E4336" s="3" t="s">
        <v>6745</v>
      </c>
      <c r="F4336" s="3" t="s">
        <v>60</v>
      </c>
      <c r="G4336" s="5">
        <v>11.25</v>
      </c>
      <c r="H4336">
        <v>1</v>
      </c>
      <c r="I4336" s="5">
        <v>5.875</v>
      </c>
      <c r="J4336" s="5">
        <v>5.875</v>
      </c>
      <c r="K4336">
        <v>382</v>
      </c>
      <c r="L4336" s="15">
        <v>2.6178010471204199E-3</v>
      </c>
      <c r="M4336" s="13">
        <v>1.03952879581152</v>
      </c>
      <c r="N4336" s="15">
        <v>0</v>
      </c>
      <c r="O4336" s="5">
        <v>0</v>
      </c>
      <c r="P4336" s="5">
        <v>0</v>
      </c>
      <c r="Q4336" s="5">
        <f t="shared" si="743"/>
        <v>5.875</v>
      </c>
      <c r="R4336" s="5">
        <f t="shared" si="744"/>
        <v>-5.875</v>
      </c>
      <c r="S4336" s="15">
        <f t="shared" si="745"/>
        <v>-1</v>
      </c>
      <c r="T4336">
        <v>0</v>
      </c>
      <c r="U4336" s="5" t="str">
        <f t="shared" si="746"/>
        <v>NA</v>
      </c>
      <c r="V4336" s="15">
        <f t="shared" si="747"/>
        <v>0</v>
      </c>
      <c r="W4336" s="15">
        <f t="shared" si="748"/>
        <v>0</v>
      </c>
      <c r="X4336" s="5">
        <f t="shared" si="749"/>
        <v>0</v>
      </c>
      <c r="Y4336" s="5">
        <f t="shared" si="750"/>
        <v>5.2875000000000005</v>
      </c>
      <c r="Z4336" s="5">
        <f t="shared" si="751"/>
        <v>-6.1687500000000002</v>
      </c>
      <c r="AA4336" s="5">
        <f t="shared" si="752"/>
        <v>0.58749999999999947</v>
      </c>
      <c r="AB4336" s="5">
        <f t="shared" si="753"/>
        <v>0.29375000000000018</v>
      </c>
    </row>
    <row r="4337" spans="1:28" x14ac:dyDescent="0.55000000000000004">
      <c r="A4337" s="3" t="s">
        <v>53</v>
      </c>
      <c r="B4337" s="3" t="s">
        <v>6812</v>
      </c>
      <c r="C4337" t="s">
        <v>47</v>
      </c>
      <c r="D4337" s="3" t="s">
        <v>57</v>
      </c>
      <c r="E4337" s="3" t="s">
        <v>6622</v>
      </c>
      <c r="F4337" s="3" t="s">
        <v>60</v>
      </c>
      <c r="G4337" s="5">
        <v>11.25</v>
      </c>
      <c r="H4337">
        <v>1</v>
      </c>
      <c r="I4337" s="5">
        <v>5.9749999999999996</v>
      </c>
      <c r="J4337" s="5">
        <v>5.9749999999999996</v>
      </c>
      <c r="K4337">
        <v>7</v>
      </c>
      <c r="L4337" s="15">
        <v>0.14285714285714302</v>
      </c>
      <c r="M4337" s="13">
        <v>1</v>
      </c>
      <c r="N4337" s="15">
        <v>0</v>
      </c>
      <c r="O4337" s="5">
        <v>0</v>
      </c>
      <c r="P4337" s="5">
        <v>0</v>
      </c>
      <c r="Q4337" s="5">
        <f t="shared" si="743"/>
        <v>5.9749999999999996</v>
      </c>
      <c r="R4337" s="5">
        <f t="shared" si="744"/>
        <v>-5.9749999999999996</v>
      </c>
      <c r="S4337" s="15">
        <f t="shared" si="745"/>
        <v>-1</v>
      </c>
      <c r="T4337">
        <v>0</v>
      </c>
      <c r="U4337" s="5" t="str">
        <f t="shared" si="746"/>
        <v>NA</v>
      </c>
      <c r="V4337" s="15">
        <f t="shared" si="747"/>
        <v>0</v>
      </c>
      <c r="W4337" s="15">
        <f t="shared" si="748"/>
        <v>0</v>
      </c>
      <c r="X4337" s="5">
        <f t="shared" si="749"/>
        <v>0</v>
      </c>
      <c r="Y4337" s="5">
        <f t="shared" si="750"/>
        <v>5.3774999999999995</v>
      </c>
      <c r="Z4337" s="5">
        <f t="shared" si="751"/>
        <v>-6.2737499999999997</v>
      </c>
      <c r="AA4337" s="5">
        <f t="shared" si="752"/>
        <v>0.59750000000000014</v>
      </c>
      <c r="AB4337" s="5">
        <f t="shared" si="753"/>
        <v>0.29875000000000007</v>
      </c>
    </row>
    <row r="4338" spans="1:28" x14ac:dyDescent="0.55000000000000004">
      <c r="A4338" s="3" t="s">
        <v>53</v>
      </c>
      <c r="B4338" s="3" t="s">
        <v>6814</v>
      </c>
      <c r="C4338" t="s">
        <v>47</v>
      </c>
      <c r="D4338" s="3" t="s">
        <v>57</v>
      </c>
      <c r="E4338" s="3" t="s">
        <v>6734</v>
      </c>
      <c r="F4338" s="3" t="s">
        <v>60</v>
      </c>
      <c r="G4338" s="5">
        <v>11.25</v>
      </c>
      <c r="H4338">
        <v>2</v>
      </c>
      <c r="I4338" s="5">
        <v>6.4249999999999998</v>
      </c>
      <c r="J4338" s="5">
        <v>3.2124999999999999</v>
      </c>
      <c r="K4338">
        <v>43</v>
      </c>
      <c r="L4338" s="15">
        <v>4.6511627906976702E-2</v>
      </c>
      <c r="M4338" s="13">
        <v>1</v>
      </c>
      <c r="N4338" s="15">
        <v>0</v>
      </c>
      <c r="O4338" s="5">
        <v>0</v>
      </c>
      <c r="P4338" s="5">
        <v>0</v>
      </c>
      <c r="Q4338" s="5">
        <f t="shared" si="743"/>
        <v>6.4249999999999998</v>
      </c>
      <c r="R4338" s="5">
        <f t="shared" si="744"/>
        <v>-6.4249999999999998</v>
      </c>
      <c r="S4338" s="15">
        <f t="shared" si="745"/>
        <v>-1</v>
      </c>
      <c r="T4338">
        <v>0</v>
      </c>
      <c r="U4338" s="5" t="str">
        <f t="shared" si="746"/>
        <v>NA</v>
      </c>
      <c r="V4338" s="15">
        <f t="shared" si="747"/>
        <v>0</v>
      </c>
      <c r="W4338" s="15">
        <f t="shared" si="748"/>
        <v>0</v>
      </c>
      <c r="X4338" s="5">
        <f t="shared" si="749"/>
        <v>0</v>
      </c>
      <c r="Y4338" s="5">
        <f t="shared" si="750"/>
        <v>5.7824999999999998</v>
      </c>
      <c r="Z4338" s="5">
        <f t="shared" si="751"/>
        <v>-6.7462499999999999</v>
      </c>
      <c r="AA4338" s="5">
        <f t="shared" si="752"/>
        <v>0.64250000000000007</v>
      </c>
      <c r="AB4338" s="5">
        <f t="shared" si="753"/>
        <v>0.32125000000000004</v>
      </c>
    </row>
    <row r="4339" spans="1:28" x14ac:dyDescent="0.55000000000000004">
      <c r="A4339" s="3" t="s">
        <v>53</v>
      </c>
      <c r="B4339" s="3" t="s">
        <v>6816</v>
      </c>
      <c r="C4339" t="s">
        <v>47</v>
      </c>
      <c r="D4339" s="3" t="s">
        <v>57</v>
      </c>
      <c r="E4339" s="3" t="s">
        <v>6722</v>
      </c>
      <c r="F4339" s="3" t="s">
        <v>60</v>
      </c>
      <c r="G4339" s="5">
        <v>11.25</v>
      </c>
      <c r="H4339">
        <v>1</v>
      </c>
      <c r="I4339" s="5">
        <v>6.7125000000000004</v>
      </c>
      <c r="J4339" s="5">
        <v>6.7125000000000004</v>
      </c>
      <c r="K4339">
        <v>9</v>
      </c>
      <c r="L4339" s="15">
        <v>0.11111111111111099</v>
      </c>
      <c r="M4339" s="13">
        <v>1.1111111111111101</v>
      </c>
      <c r="N4339" s="15">
        <v>0</v>
      </c>
      <c r="O4339" s="5">
        <v>0</v>
      </c>
      <c r="P4339" s="5">
        <v>0</v>
      </c>
      <c r="Q4339" s="5">
        <f t="shared" si="743"/>
        <v>6.7125000000000004</v>
      </c>
      <c r="R4339" s="5">
        <f t="shared" si="744"/>
        <v>-6.7125000000000004</v>
      </c>
      <c r="S4339" s="15">
        <f t="shared" si="745"/>
        <v>-1</v>
      </c>
      <c r="T4339">
        <v>0</v>
      </c>
      <c r="U4339" s="5" t="str">
        <f t="shared" si="746"/>
        <v>NA</v>
      </c>
      <c r="V4339" s="15">
        <f t="shared" si="747"/>
        <v>0</v>
      </c>
      <c r="W4339" s="15">
        <f t="shared" si="748"/>
        <v>0</v>
      </c>
      <c r="X4339" s="5">
        <f t="shared" si="749"/>
        <v>0</v>
      </c>
      <c r="Y4339" s="5">
        <f t="shared" si="750"/>
        <v>6.0412500000000007</v>
      </c>
      <c r="Z4339" s="5">
        <f t="shared" si="751"/>
        <v>-7.0481250000000006</v>
      </c>
      <c r="AA4339" s="5">
        <f t="shared" si="752"/>
        <v>0.67124999999999968</v>
      </c>
      <c r="AB4339" s="5">
        <f t="shared" si="753"/>
        <v>0.33562500000000028</v>
      </c>
    </row>
    <row r="4340" spans="1:28" x14ac:dyDescent="0.55000000000000004">
      <c r="A4340" s="3" t="s">
        <v>53</v>
      </c>
      <c r="B4340" s="3" t="s">
        <v>6818</v>
      </c>
      <c r="C4340" t="s">
        <v>47</v>
      </c>
      <c r="D4340" s="3" t="s">
        <v>57</v>
      </c>
      <c r="E4340" s="3" t="s">
        <v>6722</v>
      </c>
      <c r="F4340" s="3" t="s">
        <v>60</v>
      </c>
      <c r="G4340" s="5">
        <v>11.25</v>
      </c>
      <c r="H4340">
        <v>3</v>
      </c>
      <c r="I4340" s="5">
        <v>6.7374999750000004</v>
      </c>
      <c r="J4340" s="5">
        <v>2.245833325</v>
      </c>
      <c r="K4340">
        <v>115</v>
      </c>
      <c r="L4340" s="15">
        <v>2.6086956521739101E-2</v>
      </c>
      <c r="M4340" s="13">
        <v>1</v>
      </c>
      <c r="N4340" s="15">
        <v>0</v>
      </c>
      <c r="O4340" s="5">
        <v>0</v>
      </c>
      <c r="P4340" s="5">
        <v>0</v>
      </c>
      <c r="Q4340" s="5">
        <f t="shared" si="743"/>
        <v>6.7374999750000004</v>
      </c>
      <c r="R4340" s="5">
        <f t="shared" si="744"/>
        <v>-6.7374999750000004</v>
      </c>
      <c r="S4340" s="15">
        <f t="shared" si="745"/>
        <v>-1</v>
      </c>
      <c r="T4340">
        <v>0</v>
      </c>
      <c r="U4340" s="5" t="str">
        <f t="shared" si="746"/>
        <v>NA</v>
      </c>
      <c r="V4340" s="15">
        <f t="shared" si="747"/>
        <v>0</v>
      </c>
      <c r="W4340" s="15">
        <f t="shared" si="748"/>
        <v>0</v>
      </c>
      <c r="X4340" s="5">
        <f t="shared" si="749"/>
        <v>0</v>
      </c>
      <c r="Y4340" s="5">
        <f t="shared" si="750"/>
        <v>6.0637499775000006</v>
      </c>
      <c r="Z4340" s="5">
        <f t="shared" si="751"/>
        <v>-7.0743749737500004</v>
      </c>
      <c r="AA4340" s="5">
        <f t="shared" si="752"/>
        <v>0.67374999749999986</v>
      </c>
      <c r="AB4340" s="5">
        <f t="shared" si="753"/>
        <v>0.33687499874999993</v>
      </c>
    </row>
    <row r="4341" spans="1:28" x14ac:dyDescent="0.55000000000000004">
      <c r="A4341" s="3" t="s">
        <v>53</v>
      </c>
      <c r="B4341" s="3" t="s">
        <v>6820</v>
      </c>
      <c r="C4341" t="s">
        <v>47</v>
      </c>
      <c r="D4341" s="3" t="s">
        <v>57</v>
      </c>
      <c r="E4341" s="3" t="s">
        <v>400</v>
      </c>
      <c r="F4341" s="3" t="s">
        <v>60</v>
      </c>
      <c r="G4341" s="5">
        <v>11.25</v>
      </c>
      <c r="H4341">
        <v>4</v>
      </c>
      <c r="I4341" s="5">
        <v>6.9625000000000004</v>
      </c>
      <c r="J4341" s="5">
        <v>1.7406250000000001</v>
      </c>
      <c r="K4341">
        <v>13</v>
      </c>
      <c r="L4341" s="15">
        <v>0.30769230769230799</v>
      </c>
      <c r="M4341" s="13">
        <v>1</v>
      </c>
      <c r="N4341" s="15">
        <v>0</v>
      </c>
      <c r="O4341" s="5">
        <v>0</v>
      </c>
      <c r="P4341" s="5">
        <v>0</v>
      </c>
      <c r="Q4341" s="5">
        <f t="shared" si="743"/>
        <v>6.9625000000000004</v>
      </c>
      <c r="R4341" s="5">
        <f t="shared" si="744"/>
        <v>-6.9625000000000004</v>
      </c>
      <c r="S4341" s="15">
        <f t="shared" si="745"/>
        <v>-1</v>
      </c>
      <c r="T4341">
        <v>0</v>
      </c>
      <c r="U4341" s="5" t="str">
        <f t="shared" si="746"/>
        <v>NA</v>
      </c>
      <c r="V4341" s="15">
        <f t="shared" si="747"/>
        <v>0</v>
      </c>
      <c r="W4341" s="15">
        <f t="shared" si="748"/>
        <v>0</v>
      </c>
      <c r="X4341" s="5">
        <f t="shared" si="749"/>
        <v>0</v>
      </c>
      <c r="Y4341" s="5">
        <f t="shared" si="750"/>
        <v>6.2662500000000003</v>
      </c>
      <c r="Z4341" s="5">
        <f t="shared" si="751"/>
        <v>-7.3106250000000008</v>
      </c>
      <c r="AA4341" s="5">
        <f t="shared" si="752"/>
        <v>0.69625000000000004</v>
      </c>
      <c r="AB4341" s="5">
        <f t="shared" si="753"/>
        <v>0.34812500000000046</v>
      </c>
    </row>
    <row r="4342" spans="1:28" x14ac:dyDescent="0.55000000000000004">
      <c r="A4342" s="3" t="s">
        <v>53</v>
      </c>
      <c r="B4342" s="3" t="s">
        <v>6822</v>
      </c>
      <c r="C4342" t="s">
        <v>47</v>
      </c>
      <c r="D4342" s="3" t="s">
        <v>57</v>
      </c>
      <c r="E4342" s="3" t="s">
        <v>6712</v>
      </c>
      <c r="F4342" s="3" t="s">
        <v>60</v>
      </c>
      <c r="G4342" s="5">
        <v>11.25</v>
      </c>
      <c r="H4342">
        <v>1</v>
      </c>
      <c r="I4342" s="5">
        <v>7.0625</v>
      </c>
      <c r="J4342" s="5">
        <v>7.0625</v>
      </c>
      <c r="K4342">
        <v>8</v>
      </c>
      <c r="L4342" s="15">
        <v>0.125</v>
      </c>
      <c r="M4342" s="13">
        <v>1</v>
      </c>
      <c r="N4342" s="15">
        <v>0</v>
      </c>
      <c r="O4342" s="5">
        <v>0</v>
      </c>
      <c r="P4342" s="5">
        <v>0</v>
      </c>
      <c r="Q4342" s="5">
        <f t="shared" si="743"/>
        <v>7.0625</v>
      </c>
      <c r="R4342" s="5">
        <f t="shared" si="744"/>
        <v>-7.0625</v>
      </c>
      <c r="S4342" s="15">
        <f t="shared" si="745"/>
        <v>-1</v>
      </c>
      <c r="T4342">
        <v>0</v>
      </c>
      <c r="U4342" s="5" t="str">
        <f t="shared" si="746"/>
        <v>NA</v>
      </c>
      <c r="V4342" s="15">
        <f t="shared" si="747"/>
        <v>0</v>
      </c>
      <c r="W4342" s="15">
        <f t="shared" si="748"/>
        <v>0</v>
      </c>
      <c r="X4342" s="5">
        <f t="shared" si="749"/>
        <v>0</v>
      </c>
      <c r="Y4342" s="5">
        <f t="shared" si="750"/>
        <v>6.3562500000000002</v>
      </c>
      <c r="Z4342" s="5">
        <f t="shared" si="751"/>
        <v>-7.4156250000000004</v>
      </c>
      <c r="AA4342" s="5">
        <f t="shared" si="752"/>
        <v>0.70624999999999982</v>
      </c>
      <c r="AB4342" s="5">
        <f t="shared" si="753"/>
        <v>0.35312500000000036</v>
      </c>
    </row>
    <row r="4343" spans="1:28" x14ac:dyDescent="0.55000000000000004">
      <c r="A4343" s="3" t="s">
        <v>53</v>
      </c>
      <c r="B4343" s="3" t="s">
        <v>6824</v>
      </c>
      <c r="C4343" t="s">
        <v>47</v>
      </c>
      <c r="D4343" s="3" t="s">
        <v>57</v>
      </c>
      <c r="E4343" s="3" t="s">
        <v>6745</v>
      </c>
      <c r="F4343" s="3" t="s">
        <v>60</v>
      </c>
      <c r="G4343" s="5">
        <v>11.25</v>
      </c>
      <c r="H4343">
        <v>1</v>
      </c>
      <c r="I4343" s="5">
        <v>7.0875000000000004</v>
      </c>
      <c r="J4343" s="5">
        <v>7.0875000000000004</v>
      </c>
      <c r="K4343">
        <v>160</v>
      </c>
      <c r="L4343" s="15">
        <v>6.2500000000000003E-3</v>
      </c>
      <c r="M4343" s="13">
        <v>1</v>
      </c>
      <c r="N4343" s="15">
        <v>0</v>
      </c>
      <c r="O4343" s="5">
        <v>0</v>
      </c>
      <c r="P4343" s="5">
        <v>0</v>
      </c>
      <c r="Q4343" s="5">
        <f t="shared" si="743"/>
        <v>7.0875000000000004</v>
      </c>
      <c r="R4343" s="5">
        <f t="shared" si="744"/>
        <v>-7.0875000000000004</v>
      </c>
      <c r="S4343" s="15">
        <f t="shared" si="745"/>
        <v>-1</v>
      </c>
      <c r="T4343">
        <v>0</v>
      </c>
      <c r="U4343" s="5" t="str">
        <f t="shared" si="746"/>
        <v>NA</v>
      </c>
      <c r="V4343" s="15">
        <f t="shared" si="747"/>
        <v>0</v>
      </c>
      <c r="W4343" s="15">
        <f t="shared" si="748"/>
        <v>0</v>
      </c>
      <c r="X4343" s="5">
        <f t="shared" si="749"/>
        <v>0</v>
      </c>
      <c r="Y4343" s="5">
        <f t="shared" si="750"/>
        <v>6.3787500000000001</v>
      </c>
      <c r="Z4343" s="5">
        <f t="shared" si="751"/>
        <v>-7.4418750000000005</v>
      </c>
      <c r="AA4343" s="5">
        <f t="shared" si="752"/>
        <v>0.70875000000000021</v>
      </c>
      <c r="AB4343" s="5">
        <f t="shared" si="753"/>
        <v>0.35437500000000011</v>
      </c>
    </row>
    <row r="4344" spans="1:28" x14ac:dyDescent="0.55000000000000004">
      <c r="A4344" s="3" t="s">
        <v>53</v>
      </c>
      <c r="B4344" s="3" t="s">
        <v>6447</v>
      </c>
      <c r="C4344" t="s">
        <v>47</v>
      </c>
      <c r="D4344" s="3" t="s">
        <v>57</v>
      </c>
      <c r="E4344" s="3" t="s">
        <v>400</v>
      </c>
      <c r="F4344" s="3" t="s">
        <v>60</v>
      </c>
      <c r="G4344" s="5">
        <v>11.25</v>
      </c>
      <c r="H4344">
        <v>5</v>
      </c>
      <c r="I4344" s="5">
        <v>7.1624999999999996</v>
      </c>
      <c r="J4344" s="5">
        <v>1.4325000000000001</v>
      </c>
      <c r="K4344">
        <v>64</v>
      </c>
      <c r="L4344" s="15">
        <v>7.8125E-2</v>
      </c>
      <c r="M4344" s="13">
        <v>1.265625</v>
      </c>
      <c r="N4344" s="15">
        <v>0</v>
      </c>
      <c r="O4344" s="5">
        <v>0</v>
      </c>
      <c r="P4344" s="5">
        <v>0</v>
      </c>
      <c r="Q4344" s="5">
        <f t="shared" si="743"/>
        <v>7.1624999999999996</v>
      </c>
      <c r="R4344" s="5">
        <f t="shared" si="744"/>
        <v>-7.1624999999999996</v>
      </c>
      <c r="S4344" s="15">
        <f t="shared" si="745"/>
        <v>-1</v>
      </c>
      <c r="T4344">
        <v>0</v>
      </c>
      <c r="U4344" s="5" t="str">
        <f t="shared" si="746"/>
        <v>NA</v>
      </c>
      <c r="V4344" s="15">
        <f t="shared" si="747"/>
        <v>0</v>
      </c>
      <c r="W4344" s="15">
        <f t="shared" si="748"/>
        <v>0</v>
      </c>
      <c r="X4344" s="5">
        <f t="shared" si="749"/>
        <v>0</v>
      </c>
      <c r="Y4344" s="5">
        <f t="shared" si="750"/>
        <v>6.44625</v>
      </c>
      <c r="Z4344" s="5">
        <f t="shared" si="751"/>
        <v>-7.5206249999999999</v>
      </c>
      <c r="AA4344" s="5">
        <f t="shared" si="752"/>
        <v>0.71624999999999961</v>
      </c>
      <c r="AB4344" s="5">
        <f t="shared" si="753"/>
        <v>0.35812500000000025</v>
      </c>
    </row>
    <row r="4345" spans="1:28" x14ac:dyDescent="0.55000000000000004">
      <c r="A4345" s="3" t="s">
        <v>53</v>
      </c>
      <c r="B4345" s="3" t="s">
        <v>6827</v>
      </c>
      <c r="C4345" t="s">
        <v>47</v>
      </c>
      <c r="D4345" s="3" t="s">
        <v>57</v>
      </c>
      <c r="E4345" s="3" t="s">
        <v>6734</v>
      </c>
      <c r="F4345" s="3" t="s">
        <v>60</v>
      </c>
      <c r="G4345" s="5">
        <v>11.25</v>
      </c>
      <c r="H4345">
        <v>1</v>
      </c>
      <c r="I4345" s="5">
        <v>7.1749999999999998</v>
      </c>
      <c r="J4345" s="5">
        <v>7.1749999999999998</v>
      </c>
      <c r="K4345">
        <v>70</v>
      </c>
      <c r="L4345" s="15">
        <v>1.4285714285714299E-2</v>
      </c>
      <c r="M4345" s="13">
        <v>1</v>
      </c>
      <c r="N4345" s="15">
        <v>0</v>
      </c>
      <c r="O4345" s="5">
        <v>0</v>
      </c>
      <c r="P4345" s="5">
        <v>0</v>
      </c>
      <c r="Q4345" s="5">
        <f t="shared" si="743"/>
        <v>7.1749999999999998</v>
      </c>
      <c r="R4345" s="5">
        <f t="shared" si="744"/>
        <v>-7.1749999999999998</v>
      </c>
      <c r="S4345" s="15">
        <f t="shared" si="745"/>
        <v>-1</v>
      </c>
      <c r="T4345">
        <v>0</v>
      </c>
      <c r="U4345" s="5" t="str">
        <f t="shared" si="746"/>
        <v>NA</v>
      </c>
      <c r="V4345" s="15">
        <f t="shared" si="747"/>
        <v>0</v>
      </c>
      <c r="W4345" s="15">
        <f t="shared" si="748"/>
        <v>0</v>
      </c>
      <c r="X4345" s="5">
        <f t="shared" si="749"/>
        <v>0</v>
      </c>
      <c r="Y4345" s="5">
        <f t="shared" si="750"/>
        <v>6.4574999999999996</v>
      </c>
      <c r="Z4345" s="5">
        <f t="shared" si="751"/>
        <v>-7.5337500000000004</v>
      </c>
      <c r="AA4345" s="5">
        <f t="shared" si="752"/>
        <v>0.71750000000000025</v>
      </c>
      <c r="AB4345" s="5">
        <f t="shared" si="753"/>
        <v>0.35875000000000057</v>
      </c>
    </row>
    <row r="4346" spans="1:28" x14ac:dyDescent="0.55000000000000004">
      <c r="A4346" s="3" t="s">
        <v>53</v>
      </c>
      <c r="B4346" s="3" t="s">
        <v>6829</v>
      </c>
      <c r="C4346" t="s">
        <v>47</v>
      </c>
      <c r="D4346" s="3" t="s">
        <v>57</v>
      </c>
      <c r="E4346" s="3" t="s">
        <v>6772</v>
      </c>
      <c r="F4346" s="3" t="s">
        <v>60</v>
      </c>
      <c r="G4346" s="5">
        <v>11.25</v>
      </c>
      <c r="H4346">
        <v>2</v>
      </c>
      <c r="I4346" s="5">
        <v>7.2750000000000004</v>
      </c>
      <c r="J4346" s="5">
        <v>3.6375000000000002</v>
      </c>
      <c r="K4346">
        <v>22</v>
      </c>
      <c r="L4346" s="15">
        <v>9.0909090909090898E-2</v>
      </c>
      <c r="M4346" s="13">
        <v>1.05454545454545</v>
      </c>
      <c r="N4346" s="15">
        <v>0</v>
      </c>
      <c r="O4346" s="5">
        <v>0</v>
      </c>
      <c r="P4346" s="5">
        <v>0</v>
      </c>
      <c r="Q4346" s="5">
        <f t="shared" si="743"/>
        <v>7.2750000000000004</v>
      </c>
      <c r="R4346" s="5">
        <f t="shared" si="744"/>
        <v>-7.2750000000000004</v>
      </c>
      <c r="S4346" s="15">
        <f t="shared" si="745"/>
        <v>-1</v>
      </c>
      <c r="T4346">
        <v>0</v>
      </c>
      <c r="U4346" s="5" t="str">
        <f t="shared" si="746"/>
        <v>NA</v>
      </c>
      <c r="V4346" s="15">
        <f t="shared" si="747"/>
        <v>0</v>
      </c>
      <c r="W4346" s="15">
        <f t="shared" si="748"/>
        <v>0</v>
      </c>
      <c r="X4346" s="5">
        <f t="shared" si="749"/>
        <v>0</v>
      </c>
      <c r="Y4346" s="5">
        <f t="shared" si="750"/>
        <v>6.5475000000000003</v>
      </c>
      <c r="Z4346" s="5">
        <f t="shared" si="751"/>
        <v>-7.6387500000000008</v>
      </c>
      <c r="AA4346" s="5">
        <f t="shared" si="752"/>
        <v>0.72750000000000004</v>
      </c>
      <c r="AB4346" s="5">
        <f t="shared" si="753"/>
        <v>0.36375000000000046</v>
      </c>
    </row>
    <row r="4347" spans="1:28" x14ac:dyDescent="0.55000000000000004">
      <c r="A4347" s="3" t="s">
        <v>53</v>
      </c>
      <c r="B4347" s="3" t="s">
        <v>6831</v>
      </c>
      <c r="C4347" t="s">
        <v>47</v>
      </c>
      <c r="D4347" s="3" t="s">
        <v>57</v>
      </c>
      <c r="E4347" s="3" t="s">
        <v>400</v>
      </c>
      <c r="F4347" s="3" t="s">
        <v>60</v>
      </c>
      <c r="G4347" s="5">
        <v>11.25</v>
      </c>
      <c r="H4347">
        <v>3</v>
      </c>
      <c r="I4347" s="5">
        <v>7.8124999874999999</v>
      </c>
      <c r="J4347" s="5">
        <v>2.6041666625</v>
      </c>
      <c r="K4347">
        <v>265</v>
      </c>
      <c r="L4347" s="15">
        <v>1.13207547169811E-2</v>
      </c>
      <c r="M4347" s="13">
        <v>1.05735849056604</v>
      </c>
      <c r="N4347" s="15">
        <v>0</v>
      </c>
      <c r="O4347" s="5">
        <v>0</v>
      </c>
      <c r="P4347" s="5">
        <v>0</v>
      </c>
      <c r="Q4347" s="5">
        <f t="shared" si="743"/>
        <v>7.8124999874999999</v>
      </c>
      <c r="R4347" s="5">
        <f t="shared" si="744"/>
        <v>-7.8124999874999999</v>
      </c>
      <c r="S4347" s="15">
        <f t="shared" si="745"/>
        <v>-1</v>
      </c>
      <c r="T4347">
        <v>0</v>
      </c>
      <c r="U4347" s="5" t="str">
        <f t="shared" si="746"/>
        <v>NA</v>
      </c>
      <c r="V4347" s="15">
        <f t="shared" si="747"/>
        <v>0</v>
      </c>
      <c r="W4347" s="15">
        <f t="shared" si="748"/>
        <v>0</v>
      </c>
      <c r="X4347" s="5">
        <f t="shared" si="749"/>
        <v>0</v>
      </c>
      <c r="Y4347" s="5">
        <f t="shared" si="750"/>
        <v>7.03124998875</v>
      </c>
      <c r="Z4347" s="5">
        <f t="shared" si="751"/>
        <v>-8.2031249868750002</v>
      </c>
      <c r="AA4347" s="5">
        <f t="shared" si="752"/>
        <v>0.7812499987499999</v>
      </c>
      <c r="AB4347" s="5">
        <f t="shared" si="753"/>
        <v>0.39062499937500039</v>
      </c>
    </row>
    <row r="4348" spans="1:28" x14ac:dyDescent="0.55000000000000004">
      <c r="A4348" s="3" t="s">
        <v>53</v>
      </c>
      <c r="B4348" s="3" t="s">
        <v>6833</v>
      </c>
      <c r="C4348" t="s">
        <v>47</v>
      </c>
      <c r="D4348" s="3" t="s">
        <v>57</v>
      </c>
      <c r="E4348" s="3" t="s">
        <v>6645</v>
      </c>
      <c r="F4348" s="3" t="s">
        <v>60</v>
      </c>
      <c r="G4348" s="5">
        <v>11.25</v>
      </c>
      <c r="H4348">
        <v>3</v>
      </c>
      <c r="I4348" s="5">
        <v>7.9124999999999996</v>
      </c>
      <c r="J4348" s="5">
        <v>2.6375000000000002</v>
      </c>
      <c r="K4348">
        <v>28</v>
      </c>
      <c r="L4348" s="15">
        <v>0.107142857142857</v>
      </c>
      <c r="M4348" s="13">
        <v>1</v>
      </c>
      <c r="N4348" s="15">
        <v>0</v>
      </c>
      <c r="O4348" s="5">
        <v>0</v>
      </c>
      <c r="P4348" s="5">
        <v>0</v>
      </c>
      <c r="Q4348" s="5">
        <f t="shared" si="743"/>
        <v>7.9124999999999996</v>
      </c>
      <c r="R4348" s="5">
        <f t="shared" si="744"/>
        <v>-7.9124999999999996</v>
      </c>
      <c r="S4348" s="15">
        <f t="shared" si="745"/>
        <v>-1</v>
      </c>
      <c r="T4348">
        <v>0</v>
      </c>
      <c r="U4348" s="5" t="str">
        <f t="shared" si="746"/>
        <v>NA</v>
      </c>
      <c r="V4348" s="15">
        <f t="shared" si="747"/>
        <v>0</v>
      </c>
      <c r="W4348" s="15">
        <f t="shared" si="748"/>
        <v>0</v>
      </c>
      <c r="X4348" s="5">
        <f t="shared" si="749"/>
        <v>0</v>
      </c>
      <c r="Y4348" s="5">
        <f t="shared" si="750"/>
        <v>7.1212499999999999</v>
      </c>
      <c r="Z4348" s="5">
        <f t="shared" si="751"/>
        <v>-8.3081250000000004</v>
      </c>
      <c r="AA4348" s="5">
        <f t="shared" si="752"/>
        <v>0.79124999999999979</v>
      </c>
      <c r="AB4348" s="5">
        <f t="shared" si="753"/>
        <v>0.39562500000000078</v>
      </c>
    </row>
    <row r="4349" spans="1:28" x14ac:dyDescent="0.55000000000000004">
      <c r="A4349" s="3" t="s">
        <v>53</v>
      </c>
      <c r="B4349" s="3" t="s">
        <v>6835</v>
      </c>
      <c r="C4349" t="s">
        <v>47</v>
      </c>
      <c r="D4349" s="3" t="s">
        <v>57</v>
      </c>
      <c r="E4349" s="3" t="s">
        <v>400</v>
      </c>
      <c r="F4349" s="3" t="s">
        <v>60</v>
      </c>
      <c r="G4349" s="5">
        <v>11.25</v>
      </c>
      <c r="H4349">
        <v>4</v>
      </c>
      <c r="I4349" s="5">
        <v>7.9375</v>
      </c>
      <c r="J4349" s="5">
        <v>1.984375</v>
      </c>
      <c r="K4349">
        <v>346</v>
      </c>
      <c r="L4349" s="15">
        <v>1.15606936416185E-2</v>
      </c>
      <c r="M4349" s="13">
        <v>1.06560693641618</v>
      </c>
      <c r="N4349" s="15">
        <v>0</v>
      </c>
      <c r="O4349" s="5">
        <v>0</v>
      </c>
      <c r="P4349" s="5">
        <v>0</v>
      </c>
      <c r="Q4349" s="5">
        <f t="shared" si="743"/>
        <v>7.9375</v>
      </c>
      <c r="R4349" s="5">
        <f t="shared" si="744"/>
        <v>-7.9375</v>
      </c>
      <c r="S4349" s="15">
        <f t="shared" si="745"/>
        <v>-1</v>
      </c>
      <c r="T4349">
        <v>0</v>
      </c>
      <c r="U4349" s="5" t="str">
        <f t="shared" si="746"/>
        <v>NA</v>
      </c>
      <c r="V4349" s="15">
        <f t="shared" si="747"/>
        <v>0</v>
      </c>
      <c r="W4349" s="15">
        <f t="shared" si="748"/>
        <v>0</v>
      </c>
      <c r="X4349" s="5">
        <f t="shared" si="749"/>
        <v>0</v>
      </c>
      <c r="Y4349" s="5">
        <f t="shared" si="750"/>
        <v>7.1437499999999998</v>
      </c>
      <c r="Z4349" s="5">
        <f t="shared" si="751"/>
        <v>-8.3343749999999996</v>
      </c>
      <c r="AA4349" s="5">
        <f t="shared" si="752"/>
        <v>0.79375000000000018</v>
      </c>
      <c r="AB4349" s="5">
        <f t="shared" si="753"/>
        <v>0.39687499999999964</v>
      </c>
    </row>
    <row r="4350" spans="1:28" x14ac:dyDescent="0.55000000000000004">
      <c r="A4350" s="3" t="s">
        <v>53</v>
      </c>
      <c r="B4350" s="3" t="s">
        <v>6837</v>
      </c>
      <c r="C4350" t="s">
        <v>47</v>
      </c>
      <c r="D4350" s="3" t="s">
        <v>57</v>
      </c>
      <c r="E4350" s="3" t="s">
        <v>6622</v>
      </c>
      <c r="F4350" s="3" t="s">
        <v>60</v>
      </c>
      <c r="G4350" s="5">
        <v>11.25</v>
      </c>
      <c r="H4350">
        <v>5</v>
      </c>
      <c r="I4350" s="5">
        <v>8</v>
      </c>
      <c r="J4350" s="5">
        <v>1.6</v>
      </c>
      <c r="K4350">
        <v>984</v>
      </c>
      <c r="L4350" s="15">
        <v>5.0813008130081308E-3</v>
      </c>
      <c r="M4350" s="13">
        <v>1.0043699186991899</v>
      </c>
      <c r="N4350" s="15">
        <v>0</v>
      </c>
      <c r="O4350" s="5">
        <v>0</v>
      </c>
      <c r="P4350" s="5">
        <v>0</v>
      </c>
      <c r="Q4350" s="5">
        <f t="shared" si="743"/>
        <v>8</v>
      </c>
      <c r="R4350" s="5">
        <f t="shared" si="744"/>
        <v>-8</v>
      </c>
      <c r="S4350" s="15">
        <f t="shared" si="745"/>
        <v>-1</v>
      </c>
      <c r="T4350">
        <v>0</v>
      </c>
      <c r="U4350" s="5" t="str">
        <f t="shared" si="746"/>
        <v>NA</v>
      </c>
      <c r="V4350" s="15">
        <f t="shared" si="747"/>
        <v>0</v>
      </c>
      <c r="W4350" s="15">
        <f t="shared" si="748"/>
        <v>0</v>
      </c>
      <c r="X4350" s="5">
        <f t="shared" si="749"/>
        <v>0</v>
      </c>
      <c r="Y4350" s="5">
        <f t="shared" si="750"/>
        <v>7.2</v>
      </c>
      <c r="Z4350" s="5">
        <f t="shared" si="751"/>
        <v>-8.4</v>
      </c>
      <c r="AA4350" s="5">
        <f t="shared" si="752"/>
        <v>0.79999999999999982</v>
      </c>
      <c r="AB4350" s="5">
        <f t="shared" si="753"/>
        <v>0.40000000000000036</v>
      </c>
    </row>
    <row r="4351" spans="1:28" x14ac:dyDescent="0.55000000000000004">
      <c r="A4351" s="3" t="s">
        <v>53</v>
      </c>
      <c r="B4351" s="3" t="s">
        <v>6839</v>
      </c>
      <c r="C4351" t="s">
        <v>47</v>
      </c>
      <c r="D4351" s="3" t="s">
        <v>57</v>
      </c>
      <c r="E4351" s="3" t="s">
        <v>6712</v>
      </c>
      <c r="F4351" s="3" t="s">
        <v>60</v>
      </c>
      <c r="G4351" s="5">
        <v>11.25</v>
      </c>
      <c r="H4351">
        <v>1</v>
      </c>
      <c r="I4351" s="5">
        <v>8.1125000000000007</v>
      </c>
      <c r="J4351" s="5">
        <v>8.1125000000000007</v>
      </c>
      <c r="K4351">
        <v>5</v>
      </c>
      <c r="L4351" s="15">
        <v>0.2</v>
      </c>
      <c r="M4351" s="13">
        <v>1</v>
      </c>
      <c r="N4351" s="15">
        <v>0</v>
      </c>
      <c r="O4351" s="5">
        <v>0</v>
      </c>
      <c r="P4351" s="5">
        <v>0</v>
      </c>
      <c r="Q4351" s="5">
        <f t="shared" si="743"/>
        <v>8.1125000000000007</v>
      </c>
      <c r="R4351" s="5">
        <f t="shared" si="744"/>
        <v>-8.1125000000000007</v>
      </c>
      <c r="S4351" s="15">
        <f t="shared" si="745"/>
        <v>-1</v>
      </c>
      <c r="T4351">
        <v>0</v>
      </c>
      <c r="U4351" s="5" t="str">
        <f t="shared" si="746"/>
        <v>NA</v>
      </c>
      <c r="V4351" s="15">
        <f t="shared" si="747"/>
        <v>0</v>
      </c>
      <c r="W4351" s="15">
        <f t="shared" si="748"/>
        <v>0</v>
      </c>
      <c r="X4351" s="5">
        <f t="shared" si="749"/>
        <v>0</v>
      </c>
      <c r="Y4351" s="5">
        <f t="shared" si="750"/>
        <v>7.3012500000000005</v>
      </c>
      <c r="Z4351" s="5">
        <f t="shared" si="751"/>
        <v>-8.5181250000000013</v>
      </c>
      <c r="AA4351" s="5">
        <f t="shared" si="752"/>
        <v>0.81125000000000025</v>
      </c>
      <c r="AB4351" s="5">
        <f t="shared" si="753"/>
        <v>0.40562500000000057</v>
      </c>
    </row>
    <row r="4352" spans="1:28" x14ac:dyDescent="0.55000000000000004">
      <c r="A4352" s="3" t="s">
        <v>53</v>
      </c>
      <c r="B4352" s="3" t="s">
        <v>6841</v>
      </c>
      <c r="C4352" t="s">
        <v>47</v>
      </c>
      <c r="D4352" s="3" t="s">
        <v>57</v>
      </c>
      <c r="E4352" s="3" t="s">
        <v>400</v>
      </c>
      <c r="F4352" s="3" t="s">
        <v>60</v>
      </c>
      <c r="G4352" s="5">
        <v>11.25</v>
      </c>
      <c r="H4352">
        <v>2</v>
      </c>
      <c r="I4352" s="5">
        <v>8.3375000000000004</v>
      </c>
      <c r="J4352" s="5">
        <v>4.1687500000000002</v>
      </c>
      <c r="K4352">
        <v>28</v>
      </c>
      <c r="L4352" s="15">
        <v>7.1428571428571397E-2</v>
      </c>
      <c r="M4352" s="13">
        <v>1.28571428571429</v>
      </c>
      <c r="N4352" s="15">
        <v>0</v>
      </c>
      <c r="O4352" s="5">
        <v>0</v>
      </c>
      <c r="P4352" s="5">
        <v>0</v>
      </c>
      <c r="Q4352" s="5">
        <f t="shared" si="743"/>
        <v>8.3375000000000004</v>
      </c>
      <c r="R4352" s="5">
        <f t="shared" si="744"/>
        <v>-8.3375000000000004</v>
      </c>
      <c r="S4352" s="15">
        <f t="shared" si="745"/>
        <v>-1</v>
      </c>
      <c r="T4352">
        <v>0</v>
      </c>
      <c r="U4352" s="5" t="str">
        <f t="shared" si="746"/>
        <v>NA</v>
      </c>
      <c r="V4352" s="15">
        <f t="shared" si="747"/>
        <v>0</v>
      </c>
      <c r="W4352" s="15">
        <f t="shared" si="748"/>
        <v>0</v>
      </c>
      <c r="X4352" s="5">
        <f t="shared" si="749"/>
        <v>0</v>
      </c>
      <c r="Y4352" s="5">
        <f t="shared" si="750"/>
        <v>7.5037500000000001</v>
      </c>
      <c r="Z4352" s="5">
        <f t="shared" si="751"/>
        <v>-8.7543750000000014</v>
      </c>
      <c r="AA4352" s="5">
        <f t="shared" si="752"/>
        <v>0.83375000000000021</v>
      </c>
      <c r="AB4352" s="5">
        <f t="shared" si="753"/>
        <v>0.41687500000000099</v>
      </c>
    </row>
    <row r="4353" spans="1:28" x14ac:dyDescent="0.55000000000000004">
      <c r="A4353" s="3" t="s">
        <v>53</v>
      </c>
      <c r="B4353" s="3" t="s">
        <v>6843</v>
      </c>
      <c r="C4353" t="s">
        <v>47</v>
      </c>
      <c r="D4353" s="3" t="s">
        <v>57</v>
      </c>
      <c r="E4353" s="3" t="s">
        <v>6757</v>
      </c>
      <c r="F4353" s="3" t="s">
        <v>60</v>
      </c>
      <c r="G4353" s="5">
        <v>11.25</v>
      </c>
      <c r="H4353">
        <v>3</v>
      </c>
      <c r="I4353" s="5">
        <v>8.6624999999999996</v>
      </c>
      <c r="J4353" s="5">
        <v>2.8875000000000002</v>
      </c>
      <c r="K4353">
        <v>82</v>
      </c>
      <c r="L4353" s="15">
        <v>3.65853658536585E-2</v>
      </c>
      <c r="M4353" s="13">
        <v>1</v>
      </c>
      <c r="N4353" s="15">
        <v>0</v>
      </c>
      <c r="O4353" s="5">
        <v>0</v>
      </c>
      <c r="P4353" s="5">
        <v>0</v>
      </c>
      <c r="Q4353" s="5">
        <f t="shared" si="743"/>
        <v>8.6624999999999996</v>
      </c>
      <c r="R4353" s="5">
        <f t="shared" si="744"/>
        <v>-8.6624999999999996</v>
      </c>
      <c r="S4353" s="15">
        <f t="shared" si="745"/>
        <v>-1</v>
      </c>
      <c r="T4353">
        <v>0</v>
      </c>
      <c r="U4353" s="5" t="str">
        <f t="shared" si="746"/>
        <v>NA</v>
      </c>
      <c r="V4353" s="15">
        <f t="shared" si="747"/>
        <v>0</v>
      </c>
      <c r="W4353" s="15">
        <f t="shared" si="748"/>
        <v>0</v>
      </c>
      <c r="X4353" s="5">
        <f t="shared" si="749"/>
        <v>0</v>
      </c>
      <c r="Y4353" s="5">
        <f t="shared" si="750"/>
        <v>7.7962499999999997</v>
      </c>
      <c r="Z4353" s="5">
        <f t="shared" si="751"/>
        <v>-9.0956250000000001</v>
      </c>
      <c r="AA4353" s="5">
        <f t="shared" si="752"/>
        <v>0.86624999999999996</v>
      </c>
      <c r="AB4353" s="5">
        <f t="shared" si="753"/>
        <v>0.43312500000000043</v>
      </c>
    </row>
    <row r="4354" spans="1:28" x14ac:dyDescent="0.55000000000000004">
      <c r="A4354" s="3" t="s">
        <v>53</v>
      </c>
      <c r="B4354" s="3" t="s">
        <v>6845</v>
      </c>
      <c r="C4354" t="s">
        <v>47</v>
      </c>
      <c r="D4354" s="3" t="s">
        <v>57</v>
      </c>
      <c r="E4354" s="3" t="s">
        <v>400</v>
      </c>
      <c r="F4354" s="3" t="s">
        <v>60</v>
      </c>
      <c r="G4354" s="5">
        <v>11.25</v>
      </c>
      <c r="H4354">
        <v>3</v>
      </c>
      <c r="I4354" s="5">
        <v>8.8624999874999997</v>
      </c>
      <c r="J4354" s="5">
        <v>2.9541666625</v>
      </c>
      <c r="K4354">
        <v>201</v>
      </c>
      <c r="L4354" s="15">
        <v>1.49253731343284E-2</v>
      </c>
      <c r="M4354" s="13">
        <v>1.09253731343284</v>
      </c>
      <c r="N4354" s="15">
        <v>0</v>
      </c>
      <c r="O4354" s="5">
        <v>0</v>
      </c>
      <c r="P4354" s="5">
        <v>0</v>
      </c>
      <c r="Q4354" s="5">
        <f t="shared" ref="Q4354:Q4417" si="754">I4354</f>
        <v>8.8624999874999997</v>
      </c>
      <c r="R4354" s="5">
        <f t="shared" ref="R4354:R4417" si="755">P4354-Q4354</f>
        <v>-8.8624999874999997</v>
      </c>
      <c r="S4354" s="15">
        <f t="shared" ref="S4354:S4417" si="756">IF(Q4354=0,0,(P4354-Q4354)/Q4354)</f>
        <v>-1</v>
      </c>
      <c r="T4354">
        <v>0</v>
      </c>
      <c r="U4354" s="5" t="str">
        <f t="shared" ref="U4354:U4417" si="757">IF(T4354=0,"NA",P4354/T4354)</f>
        <v>NA</v>
      </c>
      <c r="V4354" s="15">
        <f t="shared" si="747"/>
        <v>0</v>
      </c>
      <c r="W4354" s="15">
        <f t="shared" si="748"/>
        <v>0</v>
      </c>
      <c r="X4354" s="5">
        <f t="shared" si="749"/>
        <v>0</v>
      </c>
      <c r="Y4354" s="5">
        <f t="shared" si="750"/>
        <v>7.9762499887500002</v>
      </c>
      <c r="Z4354" s="5">
        <f t="shared" si="751"/>
        <v>-9.3056249868749994</v>
      </c>
      <c r="AA4354" s="5">
        <f t="shared" si="752"/>
        <v>0.88624999874999943</v>
      </c>
      <c r="AB4354" s="5">
        <f t="shared" si="753"/>
        <v>0.44312499937499972</v>
      </c>
    </row>
    <row r="4355" spans="1:28" x14ac:dyDescent="0.55000000000000004">
      <c r="A4355" s="3" t="s">
        <v>53</v>
      </c>
      <c r="B4355" s="3" t="s">
        <v>2267</v>
      </c>
      <c r="C4355" t="s">
        <v>47</v>
      </c>
      <c r="D4355" s="3" t="s">
        <v>57</v>
      </c>
      <c r="E4355" s="3" t="s">
        <v>2714</v>
      </c>
      <c r="F4355" s="3" t="s">
        <v>60</v>
      </c>
      <c r="G4355" s="5">
        <v>11.25</v>
      </c>
      <c r="H4355">
        <v>4</v>
      </c>
      <c r="I4355" s="5">
        <v>8.9</v>
      </c>
      <c r="J4355" s="5">
        <v>2.2250000000000001</v>
      </c>
      <c r="K4355">
        <v>46</v>
      </c>
      <c r="L4355" s="15">
        <v>8.6956521739130391E-2</v>
      </c>
      <c r="M4355" s="13">
        <v>1</v>
      </c>
      <c r="N4355" s="15">
        <v>0</v>
      </c>
      <c r="O4355" s="5">
        <v>0</v>
      </c>
      <c r="P4355" s="5">
        <v>0</v>
      </c>
      <c r="Q4355" s="5">
        <f t="shared" si="754"/>
        <v>8.9</v>
      </c>
      <c r="R4355" s="5">
        <f t="shared" si="755"/>
        <v>-8.9</v>
      </c>
      <c r="S4355" s="15">
        <f t="shared" si="756"/>
        <v>-1</v>
      </c>
      <c r="T4355">
        <v>0</v>
      </c>
      <c r="U4355" s="5" t="str">
        <f t="shared" si="757"/>
        <v>NA</v>
      </c>
      <c r="V4355" s="15">
        <f t="shared" ref="V4355:V4418" si="758">(L4355*N4355)</f>
        <v>0</v>
      </c>
      <c r="W4355" s="15">
        <f t="shared" ref="W4355:W4418" si="759">IF(P4355=0,0,R4355/P4355)</f>
        <v>0</v>
      </c>
      <c r="X4355" s="5">
        <f t="shared" ref="X4355:X4418" si="760">IF(T4355=0,0,Q4355/T4355)</f>
        <v>0</v>
      </c>
      <c r="Y4355" s="5">
        <f t="shared" ref="Y4355:Y4418" si="761">Q4355*0.9</f>
        <v>8.01</v>
      </c>
      <c r="Z4355" s="5">
        <f t="shared" ref="Z4355:Z4418" si="762">R4355*1.05</f>
        <v>-9.3450000000000006</v>
      </c>
      <c r="AA4355" s="5">
        <f t="shared" ref="AA4355:AA4418" si="763">Q4355-Y4355</f>
        <v>0.89000000000000057</v>
      </c>
      <c r="AB4355" s="5">
        <f t="shared" ref="AB4355:AB4418" si="764">R4355-Z4355</f>
        <v>0.44500000000000028</v>
      </c>
    </row>
    <row r="4356" spans="1:28" x14ac:dyDescent="0.55000000000000004">
      <c r="A4356" s="3" t="s">
        <v>53</v>
      </c>
      <c r="B4356" s="3" t="s">
        <v>6848</v>
      </c>
      <c r="C4356" t="s">
        <v>47</v>
      </c>
      <c r="D4356" s="3" t="s">
        <v>57</v>
      </c>
      <c r="E4356" s="3" t="s">
        <v>6645</v>
      </c>
      <c r="F4356" s="3" t="s">
        <v>60</v>
      </c>
      <c r="G4356" s="5">
        <v>11.25</v>
      </c>
      <c r="H4356">
        <v>1</v>
      </c>
      <c r="I4356" s="5">
        <v>9.5749999999999993</v>
      </c>
      <c r="J4356" s="5">
        <v>9.5749999999999993</v>
      </c>
      <c r="K4356">
        <v>7</v>
      </c>
      <c r="L4356" s="15">
        <v>0.14285714285714302</v>
      </c>
      <c r="M4356" s="13">
        <v>1.1285714285714299</v>
      </c>
      <c r="N4356" s="15">
        <v>0</v>
      </c>
      <c r="O4356" s="5">
        <v>0</v>
      </c>
      <c r="P4356" s="5">
        <v>0</v>
      </c>
      <c r="Q4356" s="5">
        <f t="shared" si="754"/>
        <v>9.5749999999999993</v>
      </c>
      <c r="R4356" s="5">
        <f t="shared" si="755"/>
        <v>-9.5749999999999993</v>
      </c>
      <c r="S4356" s="15">
        <f t="shared" si="756"/>
        <v>-1</v>
      </c>
      <c r="T4356">
        <v>0</v>
      </c>
      <c r="U4356" s="5" t="str">
        <f t="shared" si="757"/>
        <v>NA</v>
      </c>
      <c r="V4356" s="15">
        <f t="shared" si="758"/>
        <v>0</v>
      </c>
      <c r="W4356" s="15">
        <f t="shared" si="759"/>
        <v>0</v>
      </c>
      <c r="X4356" s="5">
        <f t="shared" si="760"/>
        <v>0</v>
      </c>
      <c r="Y4356" s="5">
        <f t="shared" si="761"/>
        <v>8.6174999999999997</v>
      </c>
      <c r="Z4356" s="5">
        <f t="shared" si="762"/>
        <v>-10.053749999999999</v>
      </c>
      <c r="AA4356" s="5">
        <f t="shared" si="763"/>
        <v>0.95749999999999957</v>
      </c>
      <c r="AB4356" s="5">
        <f t="shared" si="764"/>
        <v>0.47874999999999979</v>
      </c>
    </row>
    <row r="4357" spans="1:28" x14ac:dyDescent="0.55000000000000004">
      <c r="A4357" s="3" t="s">
        <v>53</v>
      </c>
      <c r="B4357" s="3" t="s">
        <v>6850</v>
      </c>
      <c r="C4357" t="s">
        <v>47</v>
      </c>
      <c r="D4357" s="3" t="s">
        <v>57</v>
      </c>
      <c r="E4357" s="3" t="s">
        <v>400</v>
      </c>
      <c r="F4357" s="3" t="s">
        <v>60</v>
      </c>
      <c r="G4357" s="5">
        <v>11.25</v>
      </c>
      <c r="H4357">
        <v>2</v>
      </c>
      <c r="I4357" s="5">
        <v>10.3125</v>
      </c>
      <c r="J4357" s="5">
        <v>5.15625</v>
      </c>
      <c r="K4357">
        <v>12</v>
      </c>
      <c r="L4357" s="15">
        <v>0.16666666666666699</v>
      </c>
      <c r="M4357" s="13">
        <v>1.3333333333333299</v>
      </c>
      <c r="N4357" s="15">
        <v>0</v>
      </c>
      <c r="O4357" s="5">
        <v>0</v>
      </c>
      <c r="P4357" s="5">
        <v>0</v>
      </c>
      <c r="Q4357" s="5">
        <f t="shared" si="754"/>
        <v>10.3125</v>
      </c>
      <c r="R4357" s="5">
        <f t="shared" si="755"/>
        <v>-10.3125</v>
      </c>
      <c r="S4357" s="15">
        <f t="shared" si="756"/>
        <v>-1</v>
      </c>
      <c r="T4357">
        <v>0</v>
      </c>
      <c r="U4357" s="5" t="str">
        <f t="shared" si="757"/>
        <v>NA</v>
      </c>
      <c r="V4357" s="15">
        <f t="shared" si="758"/>
        <v>0</v>
      </c>
      <c r="W4357" s="15">
        <f t="shared" si="759"/>
        <v>0</v>
      </c>
      <c r="X4357" s="5">
        <f t="shared" si="760"/>
        <v>0</v>
      </c>
      <c r="Y4357" s="5">
        <f t="shared" si="761"/>
        <v>9.28125</v>
      </c>
      <c r="Z4357" s="5">
        <f t="shared" si="762"/>
        <v>-10.828125</v>
      </c>
      <c r="AA4357" s="5">
        <f t="shared" si="763"/>
        <v>1.03125</v>
      </c>
      <c r="AB4357" s="5">
        <f t="shared" si="764"/>
        <v>0.515625</v>
      </c>
    </row>
    <row r="4358" spans="1:28" x14ac:dyDescent="0.55000000000000004">
      <c r="A4358" s="3" t="s">
        <v>53</v>
      </c>
      <c r="B4358" s="3" t="s">
        <v>6852</v>
      </c>
      <c r="C4358" t="s">
        <v>47</v>
      </c>
      <c r="D4358" s="3" t="s">
        <v>57</v>
      </c>
      <c r="E4358" s="3" t="s">
        <v>6757</v>
      </c>
      <c r="F4358" s="3" t="s">
        <v>60</v>
      </c>
      <c r="G4358" s="5">
        <v>11.25</v>
      </c>
      <c r="H4358">
        <v>3</v>
      </c>
      <c r="I4358" s="5">
        <v>10.5375</v>
      </c>
      <c r="J4358" s="5">
        <v>3.5125000000000002</v>
      </c>
      <c r="K4358">
        <v>79</v>
      </c>
      <c r="L4358" s="15">
        <v>3.7974683544303799E-2</v>
      </c>
      <c r="M4358" s="13">
        <v>1</v>
      </c>
      <c r="N4358" s="15">
        <v>0</v>
      </c>
      <c r="O4358" s="5">
        <v>0</v>
      </c>
      <c r="P4358" s="5">
        <v>0</v>
      </c>
      <c r="Q4358" s="5">
        <f t="shared" si="754"/>
        <v>10.5375</v>
      </c>
      <c r="R4358" s="5">
        <f t="shared" si="755"/>
        <v>-10.5375</v>
      </c>
      <c r="S4358" s="15">
        <f t="shared" si="756"/>
        <v>-1</v>
      </c>
      <c r="T4358">
        <v>0</v>
      </c>
      <c r="U4358" s="5" t="str">
        <f t="shared" si="757"/>
        <v>NA</v>
      </c>
      <c r="V4358" s="15">
        <f t="shared" si="758"/>
        <v>0</v>
      </c>
      <c r="W4358" s="15">
        <f t="shared" si="759"/>
        <v>0</v>
      </c>
      <c r="X4358" s="5">
        <f t="shared" si="760"/>
        <v>0</v>
      </c>
      <c r="Y4358" s="5">
        <f t="shared" si="761"/>
        <v>9.4837500000000006</v>
      </c>
      <c r="Z4358" s="5">
        <f t="shared" si="762"/>
        <v>-11.064375</v>
      </c>
      <c r="AA4358" s="5">
        <f t="shared" si="763"/>
        <v>1.0537499999999991</v>
      </c>
      <c r="AB4358" s="5">
        <f t="shared" si="764"/>
        <v>0.52687500000000043</v>
      </c>
    </row>
    <row r="4359" spans="1:28" x14ac:dyDescent="0.55000000000000004">
      <c r="A4359" s="3" t="s">
        <v>53</v>
      </c>
      <c r="B4359" s="3" t="s">
        <v>6854</v>
      </c>
      <c r="C4359" t="s">
        <v>47</v>
      </c>
      <c r="D4359" s="3" t="s">
        <v>57</v>
      </c>
      <c r="E4359" s="3" t="s">
        <v>6667</v>
      </c>
      <c r="F4359" s="3" t="s">
        <v>60</v>
      </c>
      <c r="G4359" s="5">
        <v>11.25</v>
      </c>
      <c r="H4359">
        <v>2</v>
      </c>
      <c r="I4359" s="5">
        <v>11.012499999999999</v>
      </c>
      <c r="J4359" s="5">
        <v>5.5062499999999996</v>
      </c>
      <c r="K4359">
        <v>160</v>
      </c>
      <c r="L4359" s="15">
        <v>1.2500000000000001E-2</v>
      </c>
      <c r="M4359" s="13">
        <v>1</v>
      </c>
      <c r="N4359" s="15">
        <v>0</v>
      </c>
      <c r="O4359" s="5">
        <v>0</v>
      </c>
      <c r="P4359" s="5">
        <v>0</v>
      </c>
      <c r="Q4359" s="5">
        <f t="shared" si="754"/>
        <v>11.012499999999999</v>
      </c>
      <c r="R4359" s="5">
        <f t="shared" si="755"/>
        <v>-11.012499999999999</v>
      </c>
      <c r="S4359" s="15">
        <f t="shared" si="756"/>
        <v>-1</v>
      </c>
      <c r="T4359">
        <v>0</v>
      </c>
      <c r="U4359" s="5" t="str">
        <f t="shared" si="757"/>
        <v>NA</v>
      </c>
      <c r="V4359" s="15">
        <f t="shared" si="758"/>
        <v>0</v>
      </c>
      <c r="W4359" s="15">
        <f t="shared" si="759"/>
        <v>0</v>
      </c>
      <c r="X4359" s="5">
        <f t="shared" si="760"/>
        <v>0</v>
      </c>
      <c r="Y4359" s="5">
        <f t="shared" si="761"/>
        <v>9.911249999999999</v>
      </c>
      <c r="Z4359" s="5">
        <f t="shared" si="762"/>
        <v>-11.563124999999999</v>
      </c>
      <c r="AA4359" s="5">
        <f t="shared" si="763"/>
        <v>1.1012500000000003</v>
      </c>
      <c r="AB4359" s="5">
        <f t="shared" si="764"/>
        <v>0.55062500000000014</v>
      </c>
    </row>
    <row r="4360" spans="1:28" x14ac:dyDescent="0.55000000000000004">
      <c r="A4360" s="3" t="s">
        <v>53</v>
      </c>
      <c r="B4360" s="3" t="s">
        <v>6856</v>
      </c>
      <c r="C4360" t="s">
        <v>47</v>
      </c>
      <c r="D4360" s="3" t="s">
        <v>57</v>
      </c>
      <c r="E4360" s="3" t="s">
        <v>6635</v>
      </c>
      <c r="F4360" s="3" t="s">
        <v>60</v>
      </c>
      <c r="G4360" s="5">
        <v>11.25</v>
      </c>
      <c r="H4360">
        <v>4</v>
      </c>
      <c r="I4360" s="5">
        <v>11.7875</v>
      </c>
      <c r="J4360" s="5">
        <v>2.9468749999999999</v>
      </c>
      <c r="K4360">
        <v>43</v>
      </c>
      <c r="L4360" s="15">
        <v>9.3023255813953487E-2</v>
      </c>
      <c r="M4360" s="13">
        <v>1.01860465116279</v>
      </c>
      <c r="N4360" s="15">
        <v>0</v>
      </c>
      <c r="O4360" s="5">
        <v>0</v>
      </c>
      <c r="P4360" s="5">
        <v>0</v>
      </c>
      <c r="Q4360" s="5">
        <f t="shared" si="754"/>
        <v>11.7875</v>
      </c>
      <c r="R4360" s="5">
        <f t="shared" si="755"/>
        <v>-11.7875</v>
      </c>
      <c r="S4360" s="15">
        <f t="shared" si="756"/>
        <v>-1</v>
      </c>
      <c r="T4360">
        <v>0</v>
      </c>
      <c r="U4360" s="5" t="str">
        <f t="shared" si="757"/>
        <v>NA</v>
      </c>
      <c r="V4360" s="15">
        <f t="shared" si="758"/>
        <v>0</v>
      </c>
      <c r="W4360" s="15">
        <f t="shared" si="759"/>
        <v>0</v>
      </c>
      <c r="X4360" s="5">
        <f t="shared" si="760"/>
        <v>0</v>
      </c>
      <c r="Y4360" s="5">
        <f t="shared" si="761"/>
        <v>10.608750000000001</v>
      </c>
      <c r="Z4360" s="5">
        <f t="shared" si="762"/>
        <v>-12.376875</v>
      </c>
      <c r="AA4360" s="5">
        <f t="shared" si="763"/>
        <v>1.1787499999999991</v>
      </c>
      <c r="AB4360" s="5">
        <f t="shared" si="764"/>
        <v>0.58937500000000043</v>
      </c>
    </row>
    <row r="4361" spans="1:28" x14ac:dyDescent="0.55000000000000004">
      <c r="A4361" s="3" t="s">
        <v>53</v>
      </c>
      <c r="B4361" s="3" t="s">
        <v>6858</v>
      </c>
      <c r="C4361" t="s">
        <v>47</v>
      </c>
      <c r="D4361" s="3" t="s">
        <v>57</v>
      </c>
      <c r="E4361" s="3" t="s">
        <v>6859</v>
      </c>
      <c r="F4361" s="3" t="s">
        <v>60</v>
      </c>
      <c r="G4361" s="5">
        <v>11.25</v>
      </c>
      <c r="H4361">
        <v>2</v>
      </c>
      <c r="I4361" s="5">
        <v>11.8</v>
      </c>
      <c r="J4361" s="5">
        <v>5.9</v>
      </c>
      <c r="K4361">
        <v>6</v>
      </c>
      <c r="L4361" s="15">
        <v>0.33333333333333298</v>
      </c>
      <c r="M4361" s="13">
        <v>1</v>
      </c>
      <c r="N4361" s="15">
        <v>0</v>
      </c>
      <c r="O4361" s="5">
        <v>0</v>
      </c>
      <c r="P4361" s="5">
        <v>0</v>
      </c>
      <c r="Q4361" s="5">
        <f t="shared" si="754"/>
        <v>11.8</v>
      </c>
      <c r="R4361" s="5">
        <f t="shared" si="755"/>
        <v>-11.8</v>
      </c>
      <c r="S4361" s="15">
        <f t="shared" si="756"/>
        <v>-1</v>
      </c>
      <c r="T4361">
        <v>0</v>
      </c>
      <c r="U4361" s="5" t="str">
        <f t="shared" si="757"/>
        <v>NA</v>
      </c>
      <c r="V4361" s="15">
        <f t="shared" si="758"/>
        <v>0</v>
      </c>
      <c r="W4361" s="15">
        <f t="shared" si="759"/>
        <v>0</v>
      </c>
      <c r="X4361" s="5">
        <f t="shared" si="760"/>
        <v>0</v>
      </c>
      <c r="Y4361" s="5">
        <f t="shared" si="761"/>
        <v>10.620000000000001</v>
      </c>
      <c r="Z4361" s="5">
        <f t="shared" si="762"/>
        <v>-12.39</v>
      </c>
      <c r="AA4361" s="5">
        <f t="shared" si="763"/>
        <v>1.1799999999999997</v>
      </c>
      <c r="AB4361" s="5">
        <f t="shared" si="764"/>
        <v>0.58999999999999986</v>
      </c>
    </row>
    <row r="4362" spans="1:28" x14ac:dyDescent="0.55000000000000004">
      <c r="A4362" s="3" t="s">
        <v>53</v>
      </c>
      <c r="B4362" s="3" t="s">
        <v>6255</v>
      </c>
      <c r="C4362" t="s">
        <v>47</v>
      </c>
      <c r="D4362" s="3" t="s">
        <v>57</v>
      </c>
      <c r="E4362" s="3" t="s">
        <v>6712</v>
      </c>
      <c r="F4362" s="3" t="s">
        <v>60</v>
      </c>
      <c r="G4362" s="5">
        <v>11.25</v>
      </c>
      <c r="H4362">
        <v>3</v>
      </c>
      <c r="I4362" s="5">
        <v>12.987499987500001</v>
      </c>
      <c r="J4362" s="5">
        <v>4.3291666625000005</v>
      </c>
      <c r="K4362">
        <v>95</v>
      </c>
      <c r="L4362" s="15">
        <v>3.1578947368421102E-2</v>
      </c>
      <c r="M4362" s="13">
        <v>1.0126315789473701</v>
      </c>
      <c r="N4362" s="15">
        <v>0</v>
      </c>
      <c r="O4362" s="5">
        <v>0</v>
      </c>
      <c r="P4362" s="5">
        <v>0</v>
      </c>
      <c r="Q4362" s="5">
        <f t="shared" si="754"/>
        <v>12.987499987500001</v>
      </c>
      <c r="R4362" s="5">
        <f t="shared" si="755"/>
        <v>-12.987499987500001</v>
      </c>
      <c r="S4362" s="15">
        <f t="shared" si="756"/>
        <v>-1</v>
      </c>
      <c r="T4362">
        <v>0</v>
      </c>
      <c r="U4362" s="5" t="str">
        <f t="shared" si="757"/>
        <v>NA</v>
      </c>
      <c r="V4362" s="15">
        <f t="shared" si="758"/>
        <v>0</v>
      </c>
      <c r="W4362" s="15">
        <f t="shared" si="759"/>
        <v>0</v>
      </c>
      <c r="X4362" s="5">
        <f t="shared" si="760"/>
        <v>0</v>
      </c>
      <c r="Y4362" s="5">
        <f t="shared" si="761"/>
        <v>11.688749988750002</v>
      </c>
      <c r="Z4362" s="5">
        <f t="shared" si="762"/>
        <v>-13.636874986875002</v>
      </c>
      <c r="AA4362" s="5">
        <f t="shared" si="763"/>
        <v>1.2987499987499991</v>
      </c>
      <c r="AB4362" s="5">
        <f t="shared" si="764"/>
        <v>0.64937499937500043</v>
      </c>
    </row>
    <row r="4363" spans="1:28" x14ac:dyDescent="0.55000000000000004">
      <c r="A4363" s="3" t="s">
        <v>53</v>
      </c>
      <c r="B4363" s="3" t="s">
        <v>6863</v>
      </c>
      <c r="C4363" t="s">
        <v>47</v>
      </c>
      <c r="D4363" s="3" t="s">
        <v>57</v>
      </c>
      <c r="E4363" s="3" t="s">
        <v>6645</v>
      </c>
      <c r="F4363" s="3" t="s">
        <v>60</v>
      </c>
      <c r="G4363" s="5">
        <v>11.25</v>
      </c>
      <c r="H4363">
        <v>5</v>
      </c>
      <c r="I4363" s="5">
        <v>13.25</v>
      </c>
      <c r="J4363" s="5">
        <v>2.65</v>
      </c>
      <c r="K4363">
        <v>267</v>
      </c>
      <c r="L4363" s="15">
        <v>1.8726591760299602E-2</v>
      </c>
      <c r="M4363" s="13">
        <v>1</v>
      </c>
      <c r="N4363" s="15">
        <v>0</v>
      </c>
      <c r="O4363" s="5">
        <v>0</v>
      </c>
      <c r="P4363" s="5">
        <v>0</v>
      </c>
      <c r="Q4363" s="5">
        <f t="shared" si="754"/>
        <v>13.25</v>
      </c>
      <c r="R4363" s="5">
        <f t="shared" si="755"/>
        <v>-13.25</v>
      </c>
      <c r="S4363" s="15">
        <f t="shared" si="756"/>
        <v>-1</v>
      </c>
      <c r="T4363">
        <v>0</v>
      </c>
      <c r="U4363" s="5" t="str">
        <f t="shared" si="757"/>
        <v>NA</v>
      </c>
      <c r="V4363" s="15">
        <f t="shared" si="758"/>
        <v>0</v>
      </c>
      <c r="W4363" s="15">
        <f t="shared" si="759"/>
        <v>0</v>
      </c>
      <c r="X4363" s="5">
        <f t="shared" si="760"/>
        <v>0</v>
      </c>
      <c r="Y4363" s="5">
        <f t="shared" si="761"/>
        <v>11.925000000000001</v>
      </c>
      <c r="Z4363" s="5">
        <f t="shared" si="762"/>
        <v>-13.912500000000001</v>
      </c>
      <c r="AA4363" s="5">
        <f t="shared" si="763"/>
        <v>1.3249999999999993</v>
      </c>
      <c r="AB4363" s="5">
        <f t="shared" si="764"/>
        <v>0.66250000000000142</v>
      </c>
    </row>
    <row r="4364" spans="1:28" x14ac:dyDescent="0.55000000000000004">
      <c r="A4364" s="3" t="s">
        <v>53</v>
      </c>
      <c r="B4364" s="3" t="s">
        <v>6865</v>
      </c>
      <c r="C4364" t="s">
        <v>47</v>
      </c>
      <c r="D4364" s="3" t="s">
        <v>57</v>
      </c>
      <c r="E4364" s="3" t="s">
        <v>6745</v>
      </c>
      <c r="F4364" s="3" t="s">
        <v>60</v>
      </c>
      <c r="G4364" s="5">
        <v>11.25</v>
      </c>
      <c r="H4364">
        <v>5</v>
      </c>
      <c r="I4364" s="5">
        <v>13.9625</v>
      </c>
      <c r="J4364" s="5">
        <v>2.7925</v>
      </c>
      <c r="K4364">
        <v>548</v>
      </c>
      <c r="L4364" s="15">
        <v>9.12408759124087E-3</v>
      </c>
      <c r="M4364" s="13">
        <v>1</v>
      </c>
      <c r="N4364" s="15">
        <v>0</v>
      </c>
      <c r="O4364" s="5">
        <v>0</v>
      </c>
      <c r="P4364" s="5">
        <v>0</v>
      </c>
      <c r="Q4364" s="5">
        <f t="shared" si="754"/>
        <v>13.9625</v>
      </c>
      <c r="R4364" s="5">
        <f t="shared" si="755"/>
        <v>-13.9625</v>
      </c>
      <c r="S4364" s="15">
        <f t="shared" si="756"/>
        <v>-1</v>
      </c>
      <c r="T4364">
        <v>0</v>
      </c>
      <c r="U4364" s="5" t="str">
        <f t="shared" si="757"/>
        <v>NA</v>
      </c>
      <c r="V4364" s="15">
        <f t="shared" si="758"/>
        <v>0</v>
      </c>
      <c r="W4364" s="15">
        <f t="shared" si="759"/>
        <v>0</v>
      </c>
      <c r="X4364" s="5">
        <f t="shared" si="760"/>
        <v>0</v>
      </c>
      <c r="Y4364" s="5">
        <f t="shared" si="761"/>
        <v>12.56625</v>
      </c>
      <c r="Z4364" s="5">
        <f t="shared" si="762"/>
        <v>-14.660625000000001</v>
      </c>
      <c r="AA4364" s="5">
        <f t="shared" si="763"/>
        <v>1.3962500000000002</v>
      </c>
      <c r="AB4364" s="5">
        <f t="shared" si="764"/>
        <v>0.69812500000000099</v>
      </c>
    </row>
    <row r="4365" spans="1:28" x14ac:dyDescent="0.55000000000000004">
      <c r="A4365" s="3" t="s">
        <v>53</v>
      </c>
      <c r="B4365" s="3" t="s">
        <v>4943</v>
      </c>
      <c r="C4365" t="s">
        <v>47</v>
      </c>
      <c r="D4365" s="3" t="s">
        <v>57</v>
      </c>
      <c r="E4365" s="3" t="s">
        <v>2714</v>
      </c>
      <c r="F4365" s="3" t="s">
        <v>60</v>
      </c>
      <c r="G4365" s="5">
        <v>11.25</v>
      </c>
      <c r="H4365">
        <v>6</v>
      </c>
      <c r="I4365" s="5">
        <v>15.537499950000001</v>
      </c>
      <c r="J4365" s="5">
        <v>2.589583325</v>
      </c>
      <c r="K4365">
        <v>286</v>
      </c>
      <c r="L4365" s="15">
        <v>2.0979020979021001E-2</v>
      </c>
      <c r="M4365" s="13">
        <v>1.0433566433566399</v>
      </c>
      <c r="N4365" s="15">
        <v>0</v>
      </c>
      <c r="O4365" s="5">
        <v>0</v>
      </c>
      <c r="P4365" s="5">
        <v>0</v>
      </c>
      <c r="Q4365" s="5">
        <f t="shared" si="754"/>
        <v>15.537499950000001</v>
      </c>
      <c r="R4365" s="5">
        <f t="shared" si="755"/>
        <v>-15.537499950000001</v>
      </c>
      <c r="S4365" s="15">
        <f t="shared" si="756"/>
        <v>-1</v>
      </c>
      <c r="T4365">
        <v>0</v>
      </c>
      <c r="U4365" s="5" t="str">
        <f t="shared" si="757"/>
        <v>NA</v>
      </c>
      <c r="V4365" s="15">
        <f t="shared" si="758"/>
        <v>0</v>
      </c>
      <c r="W4365" s="15">
        <f t="shared" si="759"/>
        <v>0</v>
      </c>
      <c r="X4365" s="5">
        <f t="shared" si="760"/>
        <v>0</v>
      </c>
      <c r="Y4365" s="5">
        <f t="shared" si="761"/>
        <v>13.983749955</v>
      </c>
      <c r="Z4365" s="5">
        <f t="shared" si="762"/>
        <v>-16.314374947500003</v>
      </c>
      <c r="AA4365" s="5">
        <f t="shared" si="763"/>
        <v>1.5537499950000004</v>
      </c>
      <c r="AB4365" s="5">
        <f t="shared" si="764"/>
        <v>0.776874997500002</v>
      </c>
    </row>
    <row r="4366" spans="1:28" x14ac:dyDescent="0.55000000000000004">
      <c r="A4366" s="3" t="s">
        <v>53</v>
      </c>
      <c r="B4366" s="3" t="s">
        <v>6312</v>
      </c>
      <c r="C4366" t="s">
        <v>47</v>
      </c>
      <c r="D4366" s="3" t="s">
        <v>57</v>
      </c>
      <c r="E4366" s="3" t="s">
        <v>6673</v>
      </c>
      <c r="F4366" s="3" t="s">
        <v>60</v>
      </c>
      <c r="G4366" s="5">
        <v>11.25</v>
      </c>
      <c r="H4366">
        <v>6</v>
      </c>
      <c r="I4366" s="5">
        <v>15.57499995</v>
      </c>
      <c r="J4366" s="5">
        <v>2.5958333250000001</v>
      </c>
      <c r="K4366">
        <v>190</v>
      </c>
      <c r="L4366" s="15">
        <v>3.1578947368421102E-2</v>
      </c>
      <c r="M4366" s="13">
        <v>1.01368421052632</v>
      </c>
      <c r="N4366" s="15">
        <v>0</v>
      </c>
      <c r="O4366" s="5">
        <v>0</v>
      </c>
      <c r="P4366" s="5">
        <v>0</v>
      </c>
      <c r="Q4366" s="5">
        <f t="shared" si="754"/>
        <v>15.57499995</v>
      </c>
      <c r="R4366" s="5">
        <f t="shared" si="755"/>
        <v>-15.57499995</v>
      </c>
      <c r="S4366" s="15">
        <f t="shared" si="756"/>
        <v>-1</v>
      </c>
      <c r="T4366">
        <v>0</v>
      </c>
      <c r="U4366" s="5" t="str">
        <f t="shared" si="757"/>
        <v>NA</v>
      </c>
      <c r="V4366" s="15">
        <f t="shared" si="758"/>
        <v>0</v>
      </c>
      <c r="W4366" s="15">
        <f t="shared" si="759"/>
        <v>0</v>
      </c>
      <c r="X4366" s="5">
        <f t="shared" si="760"/>
        <v>0</v>
      </c>
      <c r="Y4366" s="5">
        <f t="shared" si="761"/>
        <v>14.017499955</v>
      </c>
      <c r="Z4366" s="5">
        <f t="shared" si="762"/>
        <v>-16.353749947500003</v>
      </c>
      <c r="AA4366" s="5">
        <f t="shared" si="763"/>
        <v>1.5574999950000006</v>
      </c>
      <c r="AB4366" s="5">
        <f t="shared" si="764"/>
        <v>0.77874999750000207</v>
      </c>
    </row>
    <row r="4367" spans="1:28" x14ac:dyDescent="0.55000000000000004">
      <c r="A4367" s="3" t="s">
        <v>53</v>
      </c>
      <c r="B4367" s="3" t="s">
        <v>6869</v>
      </c>
      <c r="C4367" t="s">
        <v>47</v>
      </c>
      <c r="D4367" s="3" t="s">
        <v>57</v>
      </c>
      <c r="E4367" s="3" t="s">
        <v>6645</v>
      </c>
      <c r="F4367" s="3" t="s">
        <v>60</v>
      </c>
      <c r="G4367" s="5">
        <v>11.25</v>
      </c>
      <c r="H4367">
        <v>4</v>
      </c>
      <c r="I4367" s="5">
        <v>15.8</v>
      </c>
      <c r="J4367" s="5">
        <v>3.95</v>
      </c>
      <c r="K4367">
        <v>10</v>
      </c>
      <c r="L4367" s="15">
        <v>0.4</v>
      </c>
      <c r="M4367" s="13">
        <v>1</v>
      </c>
      <c r="N4367" s="15">
        <v>0</v>
      </c>
      <c r="O4367" s="5">
        <v>0</v>
      </c>
      <c r="P4367" s="5">
        <v>0</v>
      </c>
      <c r="Q4367" s="5">
        <f t="shared" si="754"/>
        <v>15.8</v>
      </c>
      <c r="R4367" s="5">
        <f t="shared" si="755"/>
        <v>-15.8</v>
      </c>
      <c r="S4367" s="15">
        <f t="shared" si="756"/>
        <v>-1</v>
      </c>
      <c r="T4367">
        <v>0</v>
      </c>
      <c r="U4367" s="5" t="str">
        <f t="shared" si="757"/>
        <v>NA</v>
      </c>
      <c r="V4367" s="15">
        <f t="shared" si="758"/>
        <v>0</v>
      </c>
      <c r="W4367" s="15">
        <f t="shared" si="759"/>
        <v>0</v>
      </c>
      <c r="X4367" s="5">
        <f t="shared" si="760"/>
        <v>0</v>
      </c>
      <c r="Y4367" s="5">
        <f t="shared" si="761"/>
        <v>14.22</v>
      </c>
      <c r="Z4367" s="5">
        <f t="shared" si="762"/>
        <v>-16.59</v>
      </c>
      <c r="AA4367" s="5">
        <f t="shared" si="763"/>
        <v>1.58</v>
      </c>
      <c r="AB4367" s="5">
        <f t="shared" si="764"/>
        <v>0.78999999999999915</v>
      </c>
    </row>
    <row r="4368" spans="1:28" x14ac:dyDescent="0.55000000000000004">
      <c r="A4368" s="3" t="s">
        <v>53</v>
      </c>
      <c r="B4368" s="3" t="s">
        <v>6871</v>
      </c>
      <c r="C4368" t="s">
        <v>47</v>
      </c>
      <c r="D4368" s="3" t="s">
        <v>57</v>
      </c>
      <c r="E4368" s="3" t="s">
        <v>2714</v>
      </c>
      <c r="F4368" s="3" t="s">
        <v>60</v>
      </c>
      <c r="G4368" s="5">
        <v>11.25</v>
      </c>
      <c r="H4368">
        <v>3</v>
      </c>
      <c r="I4368" s="5">
        <v>16.212499987499999</v>
      </c>
      <c r="J4368" s="5">
        <v>5.4041666624999998</v>
      </c>
      <c r="K4368">
        <v>8</v>
      </c>
      <c r="L4368" s="15">
        <v>0.375</v>
      </c>
      <c r="M4368" s="13">
        <v>1</v>
      </c>
      <c r="N4368" s="15">
        <v>0</v>
      </c>
      <c r="O4368" s="5">
        <v>0</v>
      </c>
      <c r="P4368" s="5">
        <v>0</v>
      </c>
      <c r="Q4368" s="5">
        <f t="shared" si="754"/>
        <v>16.212499987499999</v>
      </c>
      <c r="R4368" s="5">
        <f t="shared" si="755"/>
        <v>-16.212499987499999</v>
      </c>
      <c r="S4368" s="15">
        <f t="shared" si="756"/>
        <v>-1</v>
      </c>
      <c r="T4368">
        <v>0</v>
      </c>
      <c r="U4368" s="5" t="str">
        <f t="shared" si="757"/>
        <v>NA</v>
      </c>
      <c r="V4368" s="15">
        <f t="shared" si="758"/>
        <v>0</v>
      </c>
      <c r="W4368" s="15">
        <f t="shared" si="759"/>
        <v>0</v>
      </c>
      <c r="X4368" s="5">
        <f t="shared" si="760"/>
        <v>0</v>
      </c>
      <c r="Y4368" s="5">
        <f t="shared" si="761"/>
        <v>14.59124998875</v>
      </c>
      <c r="Z4368" s="5">
        <f t="shared" si="762"/>
        <v>-17.023124986875001</v>
      </c>
      <c r="AA4368" s="5">
        <f t="shared" si="763"/>
        <v>1.6212499987499989</v>
      </c>
      <c r="AB4368" s="5">
        <f t="shared" si="764"/>
        <v>0.81062499937500121</v>
      </c>
    </row>
    <row r="4369" spans="1:28" x14ac:dyDescent="0.55000000000000004">
      <c r="A4369" s="3" t="s">
        <v>53</v>
      </c>
      <c r="B4369" s="3" t="s">
        <v>6873</v>
      </c>
      <c r="C4369" t="s">
        <v>47</v>
      </c>
      <c r="D4369" s="3" t="s">
        <v>57</v>
      </c>
      <c r="E4369" s="3" t="s">
        <v>6712</v>
      </c>
      <c r="F4369" s="3" t="s">
        <v>60</v>
      </c>
      <c r="G4369" s="5">
        <v>11.25</v>
      </c>
      <c r="H4369">
        <v>5</v>
      </c>
      <c r="I4369" s="5">
        <v>18.162500000000001</v>
      </c>
      <c r="J4369" s="5">
        <v>3.6324999999999998</v>
      </c>
      <c r="K4369">
        <v>145</v>
      </c>
      <c r="L4369" s="15">
        <v>3.4482758620689703E-2</v>
      </c>
      <c r="M4369" s="13">
        <v>1.0524137931034501</v>
      </c>
      <c r="N4369" s="15">
        <v>0</v>
      </c>
      <c r="O4369" s="5">
        <v>0</v>
      </c>
      <c r="P4369" s="5">
        <v>0</v>
      </c>
      <c r="Q4369" s="5">
        <f t="shared" si="754"/>
        <v>18.162500000000001</v>
      </c>
      <c r="R4369" s="5">
        <f t="shared" si="755"/>
        <v>-18.162500000000001</v>
      </c>
      <c r="S4369" s="15">
        <f t="shared" si="756"/>
        <v>-1</v>
      </c>
      <c r="T4369">
        <v>0</v>
      </c>
      <c r="U4369" s="5" t="str">
        <f t="shared" si="757"/>
        <v>NA</v>
      </c>
      <c r="V4369" s="15">
        <f t="shared" si="758"/>
        <v>0</v>
      </c>
      <c r="W4369" s="15">
        <f t="shared" si="759"/>
        <v>0</v>
      </c>
      <c r="X4369" s="5">
        <f t="shared" si="760"/>
        <v>0</v>
      </c>
      <c r="Y4369" s="5">
        <f t="shared" si="761"/>
        <v>16.346250000000001</v>
      </c>
      <c r="Z4369" s="5">
        <f t="shared" si="762"/>
        <v>-19.070625000000003</v>
      </c>
      <c r="AA4369" s="5">
        <f t="shared" si="763"/>
        <v>1.8162500000000001</v>
      </c>
      <c r="AB4369" s="5">
        <f t="shared" si="764"/>
        <v>0.90812500000000185</v>
      </c>
    </row>
    <row r="4370" spans="1:28" x14ac:dyDescent="0.55000000000000004">
      <c r="A4370" s="3" t="s">
        <v>53</v>
      </c>
      <c r="B4370" s="3" t="s">
        <v>6875</v>
      </c>
      <c r="C4370" t="s">
        <v>47</v>
      </c>
      <c r="D4370" s="3" t="s">
        <v>57</v>
      </c>
      <c r="E4370" s="3" t="s">
        <v>6712</v>
      </c>
      <c r="F4370" s="3" t="s">
        <v>60</v>
      </c>
      <c r="G4370" s="5">
        <v>11.25</v>
      </c>
      <c r="H4370">
        <v>4</v>
      </c>
      <c r="I4370" s="5">
        <v>20.100000000000001</v>
      </c>
      <c r="J4370" s="5">
        <v>5.0250000000000004</v>
      </c>
      <c r="K4370">
        <v>159</v>
      </c>
      <c r="L4370" s="15">
        <v>2.51572327044025E-2</v>
      </c>
      <c r="M4370" s="13">
        <v>1</v>
      </c>
      <c r="N4370" s="15">
        <v>0</v>
      </c>
      <c r="O4370" s="5">
        <v>0</v>
      </c>
      <c r="P4370" s="5">
        <v>0</v>
      </c>
      <c r="Q4370" s="5">
        <f t="shared" si="754"/>
        <v>20.100000000000001</v>
      </c>
      <c r="R4370" s="5">
        <f t="shared" si="755"/>
        <v>-20.100000000000001</v>
      </c>
      <c r="S4370" s="15">
        <f t="shared" si="756"/>
        <v>-1</v>
      </c>
      <c r="T4370">
        <v>0</v>
      </c>
      <c r="U4370" s="5" t="str">
        <f t="shared" si="757"/>
        <v>NA</v>
      </c>
      <c r="V4370" s="15">
        <f t="shared" si="758"/>
        <v>0</v>
      </c>
      <c r="W4370" s="15">
        <f t="shared" si="759"/>
        <v>0</v>
      </c>
      <c r="X4370" s="5">
        <f t="shared" si="760"/>
        <v>0</v>
      </c>
      <c r="Y4370" s="5">
        <f t="shared" si="761"/>
        <v>18.090000000000003</v>
      </c>
      <c r="Z4370" s="5">
        <f t="shared" si="762"/>
        <v>-21.105000000000004</v>
      </c>
      <c r="AA4370" s="5">
        <f t="shared" si="763"/>
        <v>2.009999999999998</v>
      </c>
      <c r="AB4370" s="5">
        <f t="shared" si="764"/>
        <v>1.0050000000000026</v>
      </c>
    </row>
    <row r="4371" spans="1:28" x14ac:dyDescent="0.55000000000000004">
      <c r="A4371" s="3" t="s">
        <v>53</v>
      </c>
      <c r="B4371" s="3" t="s">
        <v>6877</v>
      </c>
      <c r="C4371" t="s">
        <v>47</v>
      </c>
      <c r="D4371" s="3" t="s">
        <v>57</v>
      </c>
      <c r="E4371" s="3" t="s">
        <v>6712</v>
      </c>
      <c r="F4371" s="3" t="s">
        <v>60</v>
      </c>
      <c r="G4371" s="5">
        <v>11.25</v>
      </c>
      <c r="H4371">
        <v>4</v>
      </c>
      <c r="I4371" s="5">
        <v>20.237500000000001</v>
      </c>
      <c r="J4371" s="5">
        <v>5.0593750000000002</v>
      </c>
      <c r="K4371">
        <v>122</v>
      </c>
      <c r="L4371" s="15">
        <v>3.2786885245901599E-2</v>
      </c>
      <c r="M4371" s="13">
        <v>1</v>
      </c>
      <c r="N4371" s="15">
        <v>0</v>
      </c>
      <c r="O4371" s="5">
        <v>0</v>
      </c>
      <c r="P4371" s="5">
        <v>0</v>
      </c>
      <c r="Q4371" s="5">
        <f t="shared" si="754"/>
        <v>20.237500000000001</v>
      </c>
      <c r="R4371" s="5">
        <f t="shared" si="755"/>
        <v>-20.237500000000001</v>
      </c>
      <c r="S4371" s="15">
        <f t="shared" si="756"/>
        <v>-1</v>
      </c>
      <c r="T4371">
        <v>0</v>
      </c>
      <c r="U4371" s="5" t="str">
        <f t="shared" si="757"/>
        <v>NA</v>
      </c>
      <c r="V4371" s="15">
        <f t="shared" si="758"/>
        <v>0</v>
      </c>
      <c r="W4371" s="15">
        <f t="shared" si="759"/>
        <v>0</v>
      </c>
      <c r="X4371" s="5">
        <f t="shared" si="760"/>
        <v>0</v>
      </c>
      <c r="Y4371" s="5">
        <f t="shared" si="761"/>
        <v>18.213750000000001</v>
      </c>
      <c r="Z4371" s="5">
        <f t="shared" si="762"/>
        <v>-21.249375000000001</v>
      </c>
      <c r="AA4371" s="5">
        <f t="shared" si="763"/>
        <v>2.0237499999999997</v>
      </c>
      <c r="AB4371" s="5">
        <f t="shared" si="764"/>
        <v>1.0118749999999999</v>
      </c>
    </row>
    <row r="4372" spans="1:28" x14ac:dyDescent="0.55000000000000004">
      <c r="A4372" s="3" t="s">
        <v>53</v>
      </c>
      <c r="B4372" s="3" t="s">
        <v>6879</v>
      </c>
      <c r="C4372" t="s">
        <v>47</v>
      </c>
      <c r="D4372" s="3" t="s">
        <v>57</v>
      </c>
      <c r="E4372" s="3" t="s">
        <v>6673</v>
      </c>
      <c r="F4372" s="3" t="s">
        <v>60</v>
      </c>
      <c r="G4372" s="5">
        <v>11.25</v>
      </c>
      <c r="H4372">
        <v>4</v>
      </c>
      <c r="I4372" s="5">
        <v>22.05</v>
      </c>
      <c r="J4372" s="5">
        <v>5.5125000000000002</v>
      </c>
      <c r="K4372">
        <v>39</v>
      </c>
      <c r="L4372" s="15">
        <v>0.102564102564103</v>
      </c>
      <c r="M4372" s="13">
        <v>1.0589743589743601</v>
      </c>
      <c r="N4372" s="15">
        <v>0</v>
      </c>
      <c r="O4372" s="5">
        <v>0</v>
      </c>
      <c r="P4372" s="5">
        <v>0</v>
      </c>
      <c r="Q4372" s="5">
        <f t="shared" si="754"/>
        <v>22.05</v>
      </c>
      <c r="R4372" s="5">
        <f t="shared" si="755"/>
        <v>-22.05</v>
      </c>
      <c r="S4372" s="15">
        <f t="shared" si="756"/>
        <v>-1</v>
      </c>
      <c r="T4372">
        <v>0</v>
      </c>
      <c r="U4372" s="5" t="str">
        <f t="shared" si="757"/>
        <v>NA</v>
      </c>
      <c r="V4372" s="15">
        <f t="shared" si="758"/>
        <v>0</v>
      </c>
      <c r="W4372" s="15">
        <f t="shared" si="759"/>
        <v>0</v>
      </c>
      <c r="X4372" s="5">
        <f t="shared" si="760"/>
        <v>0</v>
      </c>
      <c r="Y4372" s="5">
        <f t="shared" si="761"/>
        <v>19.845000000000002</v>
      </c>
      <c r="Z4372" s="5">
        <f t="shared" si="762"/>
        <v>-23.152500000000003</v>
      </c>
      <c r="AA4372" s="5">
        <f t="shared" si="763"/>
        <v>2.2049999999999983</v>
      </c>
      <c r="AB4372" s="5">
        <f t="shared" si="764"/>
        <v>1.1025000000000027</v>
      </c>
    </row>
    <row r="4373" spans="1:28" x14ac:dyDescent="0.55000000000000004">
      <c r="A4373" s="3" t="s">
        <v>53</v>
      </c>
      <c r="B4373" s="3" t="s">
        <v>6881</v>
      </c>
      <c r="C4373" t="s">
        <v>47</v>
      </c>
      <c r="D4373" s="3" t="s">
        <v>57</v>
      </c>
      <c r="E4373" s="3" t="s">
        <v>6673</v>
      </c>
      <c r="F4373" s="3" t="s">
        <v>60</v>
      </c>
      <c r="G4373" s="5">
        <v>11.25</v>
      </c>
      <c r="H4373">
        <v>11</v>
      </c>
      <c r="I4373" s="5">
        <v>24.599999875000002</v>
      </c>
      <c r="J4373" s="5">
        <v>2.2363636250000001</v>
      </c>
      <c r="K4373">
        <v>513</v>
      </c>
      <c r="L4373" s="15">
        <v>2.14424951267056E-2</v>
      </c>
      <c r="M4373" s="13">
        <v>1.0444444444444401</v>
      </c>
      <c r="N4373" s="15">
        <v>0</v>
      </c>
      <c r="O4373" s="5">
        <v>0</v>
      </c>
      <c r="P4373" s="5">
        <v>0</v>
      </c>
      <c r="Q4373" s="5">
        <f t="shared" si="754"/>
        <v>24.599999875000002</v>
      </c>
      <c r="R4373" s="5">
        <f t="shared" si="755"/>
        <v>-24.599999875000002</v>
      </c>
      <c r="S4373" s="15">
        <f t="shared" si="756"/>
        <v>-1</v>
      </c>
      <c r="T4373">
        <v>0</v>
      </c>
      <c r="U4373" s="5" t="str">
        <f t="shared" si="757"/>
        <v>NA</v>
      </c>
      <c r="V4373" s="15">
        <f t="shared" si="758"/>
        <v>0</v>
      </c>
      <c r="W4373" s="15">
        <f t="shared" si="759"/>
        <v>0</v>
      </c>
      <c r="X4373" s="5">
        <f t="shared" si="760"/>
        <v>0</v>
      </c>
      <c r="Y4373" s="5">
        <f t="shared" si="761"/>
        <v>22.139999887500004</v>
      </c>
      <c r="Z4373" s="5">
        <f t="shared" si="762"/>
        <v>-25.829999868750004</v>
      </c>
      <c r="AA4373" s="5">
        <f t="shared" si="763"/>
        <v>2.459999987499998</v>
      </c>
      <c r="AB4373" s="5">
        <f t="shared" si="764"/>
        <v>1.2299999937500026</v>
      </c>
    </row>
    <row r="4374" spans="1:28" x14ac:dyDescent="0.55000000000000004">
      <c r="A4374" s="3" t="s">
        <v>53</v>
      </c>
      <c r="B4374" s="3" t="s">
        <v>6883</v>
      </c>
      <c r="C4374" t="s">
        <v>47</v>
      </c>
      <c r="D4374" s="3" t="s">
        <v>57</v>
      </c>
      <c r="E4374" s="3" t="s">
        <v>5350</v>
      </c>
      <c r="F4374" s="3" t="s">
        <v>60</v>
      </c>
      <c r="G4374" s="5">
        <v>11.25</v>
      </c>
      <c r="H4374">
        <v>15</v>
      </c>
      <c r="I4374" s="5">
        <v>31.449999937500003</v>
      </c>
      <c r="J4374" s="5">
        <v>2.0966666625000001</v>
      </c>
      <c r="K4374">
        <v>265</v>
      </c>
      <c r="L4374" s="15">
        <v>5.6603773584905703E-2</v>
      </c>
      <c r="M4374" s="13">
        <v>1.02264150943396</v>
      </c>
      <c r="N4374" s="15">
        <v>0</v>
      </c>
      <c r="O4374" s="5">
        <v>0</v>
      </c>
      <c r="P4374" s="5">
        <v>0</v>
      </c>
      <c r="Q4374" s="5">
        <f t="shared" si="754"/>
        <v>31.449999937500003</v>
      </c>
      <c r="R4374" s="5">
        <f t="shared" si="755"/>
        <v>-31.449999937500003</v>
      </c>
      <c r="S4374" s="15">
        <f t="shared" si="756"/>
        <v>-1</v>
      </c>
      <c r="T4374">
        <v>0</v>
      </c>
      <c r="U4374" s="5" t="str">
        <f t="shared" si="757"/>
        <v>NA</v>
      </c>
      <c r="V4374" s="15">
        <f t="shared" si="758"/>
        <v>0</v>
      </c>
      <c r="W4374" s="15">
        <f t="shared" si="759"/>
        <v>0</v>
      </c>
      <c r="X4374" s="5">
        <f t="shared" si="760"/>
        <v>0</v>
      </c>
      <c r="Y4374" s="5">
        <f t="shared" si="761"/>
        <v>28.304999943750005</v>
      </c>
      <c r="Z4374" s="5">
        <f t="shared" si="762"/>
        <v>-33.022499934375006</v>
      </c>
      <c r="AA4374" s="5">
        <f t="shared" si="763"/>
        <v>3.1449999937499982</v>
      </c>
      <c r="AB4374" s="5">
        <f t="shared" si="764"/>
        <v>1.5724999968750026</v>
      </c>
    </row>
    <row r="4375" spans="1:28" x14ac:dyDescent="0.55000000000000004">
      <c r="A4375" s="3" t="s">
        <v>53</v>
      </c>
      <c r="B4375" s="3" t="s">
        <v>6885</v>
      </c>
      <c r="C4375" t="s">
        <v>47</v>
      </c>
      <c r="D4375" s="3" t="s">
        <v>57</v>
      </c>
      <c r="E4375" s="3" t="s">
        <v>400</v>
      </c>
      <c r="F4375" s="3" t="s">
        <v>60</v>
      </c>
      <c r="G4375" s="5">
        <v>11.25</v>
      </c>
      <c r="H4375">
        <v>13</v>
      </c>
      <c r="I4375" s="5">
        <v>35.762499987500007</v>
      </c>
      <c r="J4375" s="5">
        <v>2.7509615375000003</v>
      </c>
      <c r="K4375">
        <v>293</v>
      </c>
      <c r="L4375" s="15">
        <v>4.4368600682593906E-2</v>
      </c>
      <c r="M4375" s="13">
        <v>1.26211604095563</v>
      </c>
      <c r="N4375" s="15">
        <v>0</v>
      </c>
      <c r="O4375" s="5">
        <v>0</v>
      </c>
      <c r="P4375" s="5">
        <v>0</v>
      </c>
      <c r="Q4375" s="5">
        <f t="shared" si="754"/>
        <v>35.762499987500007</v>
      </c>
      <c r="R4375" s="5">
        <f t="shared" si="755"/>
        <v>-35.762499987500007</v>
      </c>
      <c r="S4375" s="15">
        <f t="shared" si="756"/>
        <v>-1</v>
      </c>
      <c r="T4375">
        <v>0</v>
      </c>
      <c r="U4375" s="5" t="str">
        <f t="shared" si="757"/>
        <v>NA</v>
      </c>
      <c r="V4375" s="15">
        <f t="shared" si="758"/>
        <v>0</v>
      </c>
      <c r="W4375" s="15">
        <f t="shared" si="759"/>
        <v>0</v>
      </c>
      <c r="X4375" s="5">
        <f t="shared" si="760"/>
        <v>0</v>
      </c>
      <c r="Y4375" s="5">
        <f t="shared" si="761"/>
        <v>32.186249988750006</v>
      </c>
      <c r="Z4375" s="5">
        <f t="shared" si="762"/>
        <v>-37.550624986875007</v>
      </c>
      <c r="AA4375" s="5">
        <f t="shared" si="763"/>
        <v>3.5762499987500007</v>
      </c>
      <c r="AB4375" s="5">
        <f t="shared" si="764"/>
        <v>1.7881249993750004</v>
      </c>
    </row>
    <row r="4376" spans="1:28" x14ac:dyDescent="0.55000000000000004">
      <c r="A4376" s="3" t="s">
        <v>53</v>
      </c>
      <c r="B4376" s="3" t="s">
        <v>6887</v>
      </c>
      <c r="C4376" t="s">
        <v>47</v>
      </c>
      <c r="D4376" s="3" t="s">
        <v>57</v>
      </c>
      <c r="E4376" s="3" t="s">
        <v>6645</v>
      </c>
      <c r="F4376" s="3" t="s">
        <v>60</v>
      </c>
      <c r="G4376" s="5">
        <v>11.25</v>
      </c>
      <c r="H4376">
        <v>11</v>
      </c>
      <c r="I4376" s="5">
        <v>40.024999987500003</v>
      </c>
      <c r="J4376" s="5">
        <v>3.6386363625000002</v>
      </c>
      <c r="K4376">
        <v>766</v>
      </c>
      <c r="L4376" s="15">
        <v>1.4360313315926901E-2</v>
      </c>
      <c r="M4376" s="13">
        <v>1.0257180156657999</v>
      </c>
      <c r="N4376" s="15">
        <v>0</v>
      </c>
      <c r="O4376" s="5">
        <v>0</v>
      </c>
      <c r="P4376" s="5">
        <v>0</v>
      </c>
      <c r="Q4376" s="5">
        <f t="shared" si="754"/>
        <v>40.024999987500003</v>
      </c>
      <c r="R4376" s="5">
        <f t="shared" si="755"/>
        <v>-40.024999987500003</v>
      </c>
      <c r="S4376" s="15">
        <f t="shared" si="756"/>
        <v>-1</v>
      </c>
      <c r="T4376">
        <v>0</v>
      </c>
      <c r="U4376" s="5" t="str">
        <f t="shared" si="757"/>
        <v>NA</v>
      </c>
      <c r="V4376" s="15">
        <f t="shared" si="758"/>
        <v>0</v>
      </c>
      <c r="W4376" s="15">
        <f t="shared" si="759"/>
        <v>0</v>
      </c>
      <c r="X4376" s="5">
        <f t="shared" si="760"/>
        <v>0</v>
      </c>
      <c r="Y4376" s="5">
        <f t="shared" si="761"/>
        <v>36.022499988750006</v>
      </c>
      <c r="Z4376" s="5">
        <f t="shared" si="762"/>
        <v>-42.026249986875001</v>
      </c>
      <c r="AA4376" s="5">
        <f t="shared" si="763"/>
        <v>4.0024999987499967</v>
      </c>
      <c r="AB4376" s="5">
        <f t="shared" si="764"/>
        <v>2.0012499993749984</v>
      </c>
    </row>
    <row r="4377" spans="1:28" x14ac:dyDescent="0.55000000000000004">
      <c r="A4377" s="3" t="s">
        <v>53</v>
      </c>
      <c r="B4377" s="3" t="s">
        <v>6889</v>
      </c>
      <c r="C4377" t="s">
        <v>47</v>
      </c>
      <c r="D4377" s="3" t="s">
        <v>57</v>
      </c>
      <c r="E4377" s="3" t="s">
        <v>6673</v>
      </c>
      <c r="F4377" s="3" t="s">
        <v>60</v>
      </c>
      <c r="G4377" s="5">
        <v>11.25</v>
      </c>
      <c r="H4377">
        <v>14</v>
      </c>
      <c r="I4377" s="5">
        <v>47.6875</v>
      </c>
      <c r="J4377" s="5">
        <v>3.40625</v>
      </c>
      <c r="K4377">
        <v>457</v>
      </c>
      <c r="L4377" s="15">
        <v>3.06345733041575E-2</v>
      </c>
      <c r="M4377" s="13">
        <v>1.0037199124726499</v>
      </c>
      <c r="N4377" s="15">
        <v>0</v>
      </c>
      <c r="O4377" s="5">
        <v>0</v>
      </c>
      <c r="P4377" s="5">
        <v>0</v>
      </c>
      <c r="Q4377" s="5">
        <f t="shared" si="754"/>
        <v>47.6875</v>
      </c>
      <c r="R4377" s="5">
        <f t="shared" si="755"/>
        <v>-47.6875</v>
      </c>
      <c r="S4377" s="15">
        <f t="shared" si="756"/>
        <v>-1</v>
      </c>
      <c r="T4377">
        <v>0</v>
      </c>
      <c r="U4377" s="5" t="str">
        <f t="shared" si="757"/>
        <v>NA</v>
      </c>
      <c r="V4377" s="15">
        <f t="shared" si="758"/>
        <v>0</v>
      </c>
      <c r="W4377" s="15">
        <f t="shared" si="759"/>
        <v>0</v>
      </c>
      <c r="X4377" s="5">
        <f t="shared" si="760"/>
        <v>0</v>
      </c>
      <c r="Y4377" s="5">
        <f t="shared" si="761"/>
        <v>42.918750000000003</v>
      </c>
      <c r="Z4377" s="5">
        <f t="shared" si="762"/>
        <v>-50.071874999999999</v>
      </c>
      <c r="AA4377" s="5">
        <f t="shared" si="763"/>
        <v>4.7687499999999972</v>
      </c>
      <c r="AB4377" s="5">
        <f t="shared" si="764"/>
        <v>2.3843749999999986</v>
      </c>
    </row>
    <row r="4378" spans="1:28" x14ac:dyDescent="0.55000000000000004">
      <c r="A4378" s="3" t="s">
        <v>72</v>
      </c>
      <c r="B4378" s="3" t="s">
        <v>6891</v>
      </c>
      <c r="C4378" t="s">
        <v>47</v>
      </c>
      <c r="D4378" s="3" t="s">
        <v>173</v>
      </c>
      <c r="E4378" s="3" t="s">
        <v>2872</v>
      </c>
      <c r="F4378" s="3" t="s">
        <v>77</v>
      </c>
      <c r="G4378" s="5">
        <v>11.25</v>
      </c>
      <c r="H4378">
        <v>1</v>
      </c>
      <c r="I4378" s="5">
        <v>2.0125000000000002</v>
      </c>
      <c r="J4378" s="5">
        <v>2.0125000000000002</v>
      </c>
      <c r="K4378">
        <v>179</v>
      </c>
      <c r="L4378" s="15">
        <v>5.5865921787709508E-3</v>
      </c>
      <c r="M4378" s="13">
        <v>1.2435754189944099</v>
      </c>
      <c r="N4378" s="15">
        <v>0</v>
      </c>
      <c r="O4378" s="5">
        <v>0</v>
      </c>
      <c r="P4378" s="5">
        <v>0</v>
      </c>
      <c r="Q4378" s="5">
        <f t="shared" si="754"/>
        <v>2.0125000000000002</v>
      </c>
      <c r="R4378" s="5">
        <f t="shared" si="755"/>
        <v>-2.0125000000000002</v>
      </c>
      <c r="S4378" s="15">
        <f t="shared" si="756"/>
        <v>-1</v>
      </c>
      <c r="T4378">
        <v>0</v>
      </c>
      <c r="U4378" s="5" t="str">
        <f t="shared" si="757"/>
        <v>NA</v>
      </c>
      <c r="V4378" s="15">
        <f t="shared" si="758"/>
        <v>0</v>
      </c>
      <c r="W4378" s="15">
        <f t="shared" si="759"/>
        <v>0</v>
      </c>
      <c r="X4378" s="5">
        <f t="shared" si="760"/>
        <v>0</v>
      </c>
      <c r="Y4378" s="5">
        <f t="shared" si="761"/>
        <v>1.8112500000000002</v>
      </c>
      <c r="Z4378" s="5">
        <f t="shared" si="762"/>
        <v>-2.1131250000000001</v>
      </c>
      <c r="AA4378" s="5">
        <f t="shared" si="763"/>
        <v>0.20124999999999993</v>
      </c>
      <c r="AB4378" s="5">
        <f t="shared" si="764"/>
        <v>0.10062499999999996</v>
      </c>
    </row>
    <row r="4379" spans="1:28" x14ac:dyDescent="0.55000000000000004">
      <c r="A4379" s="3" t="s">
        <v>72</v>
      </c>
      <c r="B4379" s="3" t="s">
        <v>6893</v>
      </c>
      <c r="C4379" t="s">
        <v>47</v>
      </c>
      <c r="D4379" s="3" t="s">
        <v>173</v>
      </c>
      <c r="E4379" s="3" t="s">
        <v>2699</v>
      </c>
      <c r="F4379" s="3" t="s">
        <v>77</v>
      </c>
      <c r="G4379" s="5">
        <v>11.25</v>
      </c>
      <c r="H4379">
        <v>1</v>
      </c>
      <c r="I4379" s="5">
        <v>5.7874999999999996</v>
      </c>
      <c r="J4379" s="5">
        <v>5.7874999999999996</v>
      </c>
      <c r="K4379">
        <v>8</v>
      </c>
      <c r="L4379" s="15">
        <v>0.125</v>
      </c>
      <c r="M4379" s="13">
        <v>1</v>
      </c>
      <c r="N4379" s="15">
        <v>0</v>
      </c>
      <c r="O4379" s="5">
        <v>0</v>
      </c>
      <c r="P4379" s="5">
        <v>0</v>
      </c>
      <c r="Q4379" s="5">
        <f t="shared" si="754"/>
        <v>5.7874999999999996</v>
      </c>
      <c r="R4379" s="5">
        <f t="shared" si="755"/>
        <v>-5.7874999999999996</v>
      </c>
      <c r="S4379" s="15">
        <f t="shared" si="756"/>
        <v>-1</v>
      </c>
      <c r="T4379">
        <v>0</v>
      </c>
      <c r="U4379" s="5" t="str">
        <f t="shared" si="757"/>
        <v>NA</v>
      </c>
      <c r="V4379" s="15">
        <f t="shared" si="758"/>
        <v>0</v>
      </c>
      <c r="W4379" s="15">
        <f t="shared" si="759"/>
        <v>0</v>
      </c>
      <c r="X4379" s="5">
        <f t="shared" si="760"/>
        <v>0</v>
      </c>
      <c r="Y4379" s="5">
        <f t="shared" si="761"/>
        <v>5.2087500000000002</v>
      </c>
      <c r="Z4379" s="5">
        <f t="shared" si="762"/>
        <v>-6.0768750000000002</v>
      </c>
      <c r="AA4379" s="5">
        <f t="shared" si="763"/>
        <v>0.57874999999999943</v>
      </c>
      <c r="AB4379" s="5">
        <f t="shared" si="764"/>
        <v>0.2893750000000006</v>
      </c>
    </row>
    <row r="4380" spans="1:28" x14ac:dyDescent="0.55000000000000004">
      <c r="A4380" s="3" t="s">
        <v>63</v>
      </c>
      <c r="B4380" s="3" t="s">
        <v>6895</v>
      </c>
      <c r="C4380" t="s">
        <v>66</v>
      </c>
      <c r="D4380" s="3" t="s">
        <v>36</v>
      </c>
      <c r="E4380" s="3" t="s">
        <v>36</v>
      </c>
      <c r="F4380" s="3" t="s">
        <v>67</v>
      </c>
      <c r="G4380" s="5">
        <v>11.25</v>
      </c>
      <c r="H4380">
        <v>4</v>
      </c>
      <c r="I4380" s="5">
        <v>2.1</v>
      </c>
      <c r="J4380" s="5">
        <v>0.52500000000000002</v>
      </c>
      <c r="K4380">
        <v>164</v>
      </c>
      <c r="L4380" s="15">
        <v>2.4390243902439001E-2</v>
      </c>
      <c r="M4380" s="13">
        <v>1.26036585365854</v>
      </c>
      <c r="N4380" s="15">
        <v>0</v>
      </c>
      <c r="O4380" s="5">
        <v>0</v>
      </c>
      <c r="P4380" s="5">
        <v>0</v>
      </c>
      <c r="Q4380" s="5">
        <f t="shared" si="754"/>
        <v>2.1</v>
      </c>
      <c r="R4380" s="5">
        <f t="shared" si="755"/>
        <v>-2.1</v>
      </c>
      <c r="S4380" s="15">
        <f t="shared" si="756"/>
        <v>-1</v>
      </c>
      <c r="T4380">
        <v>0</v>
      </c>
      <c r="U4380" s="5" t="str">
        <f t="shared" si="757"/>
        <v>NA</v>
      </c>
      <c r="V4380" s="15">
        <f t="shared" si="758"/>
        <v>0</v>
      </c>
      <c r="W4380" s="15">
        <f t="shared" si="759"/>
        <v>0</v>
      </c>
      <c r="X4380" s="5">
        <f t="shared" si="760"/>
        <v>0</v>
      </c>
      <c r="Y4380" s="5">
        <f t="shared" si="761"/>
        <v>1.8900000000000001</v>
      </c>
      <c r="Z4380" s="5">
        <f t="shared" si="762"/>
        <v>-2.2050000000000001</v>
      </c>
      <c r="AA4380" s="5">
        <f t="shared" si="763"/>
        <v>0.20999999999999996</v>
      </c>
      <c r="AB4380" s="5">
        <f t="shared" si="764"/>
        <v>0.10499999999999998</v>
      </c>
    </row>
    <row r="4381" spans="1:28" x14ac:dyDescent="0.55000000000000004">
      <c r="A4381" s="3" t="s">
        <v>79</v>
      </c>
      <c r="B4381" s="3" t="s">
        <v>6897</v>
      </c>
      <c r="C4381" t="s">
        <v>66</v>
      </c>
      <c r="D4381" s="3" t="s">
        <v>36</v>
      </c>
      <c r="E4381" s="3" t="s">
        <v>36</v>
      </c>
      <c r="F4381" s="3" t="s">
        <v>77</v>
      </c>
      <c r="G4381" s="5">
        <v>11.25</v>
      </c>
      <c r="H4381">
        <v>1</v>
      </c>
      <c r="I4381" s="5">
        <v>0.125</v>
      </c>
      <c r="J4381" s="5">
        <v>0.125</v>
      </c>
      <c r="K4381">
        <v>12</v>
      </c>
      <c r="L4381" s="15">
        <v>8.3333333333333301E-2</v>
      </c>
      <c r="M4381" s="13">
        <v>2.8333333333333299</v>
      </c>
      <c r="N4381" s="15">
        <v>0</v>
      </c>
      <c r="O4381" s="5">
        <v>0</v>
      </c>
      <c r="P4381" s="5">
        <v>0</v>
      </c>
      <c r="Q4381" s="5">
        <f t="shared" si="754"/>
        <v>0.125</v>
      </c>
      <c r="R4381" s="5">
        <f t="shared" si="755"/>
        <v>-0.125</v>
      </c>
      <c r="S4381" s="15">
        <f t="shared" si="756"/>
        <v>-1</v>
      </c>
      <c r="T4381">
        <v>0</v>
      </c>
      <c r="U4381" s="5" t="str">
        <f t="shared" si="757"/>
        <v>NA</v>
      </c>
      <c r="V4381" s="15">
        <f t="shared" si="758"/>
        <v>0</v>
      </c>
      <c r="W4381" s="15">
        <f t="shared" si="759"/>
        <v>0</v>
      </c>
      <c r="X4381" s="5">
        <f t="shared" si="760"/>
        <v>0</v>
      </c>
      <c r="Y4381" s="5">
        <f t="shared" si="761"/>
        <v>0.1125</v>
      </c>
      <c r="Z4381" s="5">
        <f t="shared" si="762"/>
        <v>-0.13125000000000001</v>
      </c>
      <c r="AA4381" s="5">
        <f t="shared" si="763"/>
        <v>1.2499999999999997E-2</v>
      </c>
      <c r="AB4381" s="5">
        <f t="shared" si="764"/>
        <v>6.2500000000000056E-3</v>
      </c>
    </row>
    <row r="4382" spans="1:28" x14ac:dyDescent="0.55000000000000004">
      <c r="A4382" s="3" t="s">
        <v>79</v>
      </c>
      <c r="B4382" s="3" t="s">
        <v>6899</v>
      </c>
      <c r="C4382" t="s">
        <v>66</v>
      </c>
      <c r="D4382" s="3" t="s">
        <v>36</v>
      </c>
      <c r="E4382" s="3" t="s">
        <v>36</v>
      </c>
      <c r="F4382" s="3" t="s">
        <v>77</v>
      </c>
      <c r="G4382" s="5">
        <v>11.25</v>
      </c>
      <c r="H4382">
        <v>1</v>
      </c>
      <c r="I4382" s="5">
        <v>0.38750000000000001</v>
      </c>
      <c r="J4382" s="5">
        <v>0.38750000000000001</v>
      </c>
      <c r="K4382">
        <v>121</v>
      </c>
      <c r="L4382" s="15">
        <v>8.2644628099173608E-3</v>
      </c>
      <c r="M4382" s="13">
        <v>1</v>
      </c>
      <c r="N4382" s="15">
        <v>0</v>
      </c>
      <c r="O4382" s="5">
        <v>0</v>
      </c>
      <c r="P4382" s="5">
        <v>0</v>
      </c>
      <c r="Q4382" s="5">
        <f t="shared" si="754"/>
        <v>0.38750000000000001</v>
      </c>
      <c r="R4382" s="5">
        <f t="shared" si="755"/>
        <v>-0.38750000000000001</v>
      </c>
      <c r="S4382" s="15">
        <f t="shared" si="756"/>
        <v>-1</v>
      </c>
      <c r="T4382">
        <v>0</v>
      </c>
      <c r="U4382" s="5" t="str">
        <f t="shared" si="757"/>
        <v>NA</v>
      </c>
      <c r="V4382" s="15">
        <f t="shared" si="758"/>
        <v>0</v>
      </c>
      <c r="W4382" s="15">
        <f t="shared" si="759"/>
        <v>0</v>
      </c>
      <c r="X4382" s="5">
        <f t="shared" si="760"/>
        <v>0</v>
      </c>
      <c r="Y4382" s="5">
        <f t="shared" si="761"/>
        <v>0.34875</v>
      </c>
      <c r="Z4382" s="5">
        <f t="shared" si="762"/>
        <v>-0.40687500000000004</v>
      </c>
      <c r="AA4382" s="5">
        <f t="shared" si="763"/>
        <v>3.8750000000000007E-2</v>
      </c>
      <c r="AB4382" s="5">
        <f t="shared" si="764"/>
        <v>1.9375000000000031E-2</v>
      </c>
    </row>
    <row r="4383" spans="1:28" x14ac:dyDescent="0.55000000000000004">
      <c r="A4383" s="3" t="s">
        <v>79</v>
      </c>
      <c r="B4383" s="3" t="s">
        <v>6901</v>
      </c>
      <c r="C4383" t="s">
        <v>66</v>
      </c>
      <c r="D4383" s="3" t="s">
        <v>36</v>
      </c>
      <c r="E4383" s="3" t="s">
        <v>36</v>
      </c>
      <c r="F4383" s="3" t="s">
        <v>77</v>
      </c>
      <c r="G4383" s="5">
        <v>11.25</v>
      </c>
      <c r="H4383">
        <v>3</v>
      </c>
      <c r="I4383" s="5">
        <v>0.45</v>
      </c>
      <c r="J4383" s="5">
        <v>0.15</v>
      </c>
      <c r="K4383">
        <v>51</v>
      </c>
      <c r="L4383" s="15">
        <v>5.8823529411764698E-2</v>
      </c>
      <c r="M4383" s="13">
        <v>3.3156862745098001</v>
      </c>
      <c r="N4383" s="15">
        <v>0</v>
      </c>
      <c r="O4383" s="5">
        <v>0</v>
      </c>
      <c r="P4383" s="5">
        <v>0</v>
      </c>
      <c r="Q4383" s="5">
        <f t="shared" si="754"/>
        <v>0.45</v>
      </c>
      <c r="R4383" s="5">
        <f t="shared" si="755"/>
        <v>-0.45</v>
      </c>
      <c r="S4383" s="15">
        <f t="shared" si="756"/>
        <v>-1</v>
      </c>
      <c r="T4383">
        <v>0</v>
      </c>
      <c r="U4383" s="5" t="str">
        <f t="shared" si="757"/>
        <v>NA</v>
      </c>
      <c r="V4383" s="15">
        <f t="shared" si="758"/>
        <v>0</v>
      </c>
      <c r="W4383" s="15">
        <f t="shared" si="759"/>
        <v>0</v>
      </c>
      <c r="X4383" s="5">
        <f t="shared" si="760"/>
        <v>0</v>
      </c>
      <c r="Y4383" s="5">
        <f t="shared" si="761"/>
        <v>0.40500000000000003</v>
      </c>
      <c r="Z4383" s="5">
        <f t="shared" si="762"/>
        <v>-0.47250000000000003</v>
      </c>
      <c r="AA4383" s="5">
        <f t="shared" si="763"/>
        <v>4.4999999999999984E-2</v>
      </c>
      <c r="AB4383" s="5">
        <f t="shared" si="764"/>
        <v>2.250000000000002E-2</v>
      </c>
    </row>
    <row r="4384" spans="1:28" x14ac:dyDescent="0.55000000000000004">
      <c r="A4384" s="3" t="s">
        <v>79</v>
      </c>
      <c r="B4384" s="3" t="s">
        <v>6903</v>
      </c>
      <c r="C4384" t="s">
        <v>66</v>
      </c>
      <c r="D4384" s="3" t="s">
        <v>36</v>
      </c>
      <c r="E4384" s="3" t="s">
        <v>36</v>
      </c>
      <c r="F4384" s="3" t="s">
        <v>77</v>
      </c>
      <c r="G4384" s="5">
        <v>11.25</v>
      </c>
      <c r="H4384">
        <v>4</v>
      </c>
      <c r="I4384" s="5">
        <v>1.0874999999999999</v>
      </c>
      <c r="J4384" s="5">
        <v>0.27187499999999998</v>
      </c>
      <c r="K4384">
        <v>146</v>
      </c>
      <c r="L4384" s="15">
        <v>2.7397260273972601E-2</v>
      </c>
      <c r="M4384" s="13">
        <v>1.86506849315068</v>
      </c>
      <c r="N4384" s="15">
        <v>0</v>
      </c>
      <c r="O4384" s="5">
        <v>0</v>
      </c>
      <c r="P4384" s="5">
        <v>0</v>
      </c>
      <c r="Q4384" s="5">
        <f t="shared" si="754"/>
        <v>1.0874999999999999</v>
      </c>
      <c r="R4384" s="5">
        <f t="shared" si="755"/>
        <v>-1.0874999999999999</v>
      </c>
      <c r="S4384" s="15">
        <f t="shared" si="756"/>
        <v>-1</v>
      </c>
      <c r="T4384">
        <v>0</v>
      </c>
      <c r="U4384" s="5" t="str">
        <f t="shared" si="757"/>
        <v>NA</v>
      </c>
      <c r="V4384" s="15">
        <f t="shared" si="758"/>
        <v>0</v>
      </c>
      <c r="W4384" s="15">
        <f t="shared" si="759"/>
        <v>0</v>
      </c>
      <c r="X4384" s="5">
        <f t="shared" si="760"/>
        <v>0</v>
      </c>
      <c r="Y4384" s="5">
        <f t="shared" si="761"/>
        <v>0.9787499999999999</v>
      </c>
      <c r="Z4384" s="5">
        <f t="shared" si="762"/>
        <v>-1.141875</v>
      </c>
      <c r="AA4384" s="5">
        <f t="shared" si="763"/>
        <v>0.10875000000000001</v>
      </c>
      <c r="AB4384" s="5">
        <f t="shared" si="764"/>
        <v>5.4375000000000062E-2</v>
      </c>
    </row>
    <row r="4385" spans="1:28" x14ac:dyDescent="0.55000000000000004">
      <c r="A4385" s="3" t="s">
        <v>79</v>
      </c>
      <c r="B4385" s="3" t="s">
        <v>6905</v>
      </c>
      <c r="C4385" t="s">
        <v>66</v>
      </c>
      <c r="D4385" s="3" t="s">
        <v>36</v>
      </c>
      <c r="E4385" s="3" t="s">
        <v>36</v>
      </c>
      <c r="F4385" s="3" t="s">
        <v>77</v>
      </c>
      <c r="G4385" s="5">
        <v>11.25</v>
      </c>
      <c r="H4385">
        <v>3</v>
      </c>
      <c r="I4385" s="5">
        <v>1.6249999875000003</v>
      </c>
      <c r="J4385" s="5">
        <v>0.54166666250000006</v>
      </c>
      <c r="K4385">
        <v>61</v>
      </c>
      <c r="L4385" s="15">
        <v>4.9180327868852493E-2</v>
      </c>
      <c r="M4385" s="13">
        <v>4.4918032786885203</v>
      </c>
      <c r="N4385" s="15">
        <v>0</v>
      </c>
      <c r="O4385" s="5">
        <v>0</v>
      </c>
      <c r="P4385" s="5">
        <v>0</v>
      </c>
      <c r="Q4385" s="5">
        <f t="shared" si="754"/>
        <v>1.6249999875000003</v>
      </c>
      <c r="R4385" s="5">
        <f t="shared" si="755"/>
        <v>-1.6249999875000003</v>
      </c>
      <c r="S4385" s="15">
        <f t="shared" si="756"/>
        <v>-1</v>
      </c>
      <c r="T4385">
        <v>0</v>
      </c>
      <c r="U4385" s="5" t="str">
        <f t="shared" si="757"/>
        <v>NA</v>
      </c>
      <c r="V4385" s="15">
        <f t="shared" si="758"/>
        <v>0</v>
      </c>
      <c r="W4385" s="15">
        <f t="shared" si="759"/>
        <v>0</v>
      </c>
      <c r="X4385" s="5">
        <f t="shared" si="760"/>
        <v>0</v>
      </c>
      <c r="Y4385" s="5">
        <f t="shared" si="761"/>
        <v>1.4624999887500003</v>
      </c>
      <c r="Z4385" s="5">
        <f t="shared" si="762"/>
        <v>-1.7062499868750003</v>
      </c>
      <c r="AA4385" s="5">
        <f t="shared" si="763"/>
        <v>0.16249999874999999</v>
      </c>
      <c r="AB4385" s="5">
        <f t="shared" si="764"/>
        <v>8.1249999374999993E-2</v>
      </c>
    </row>
    <row r="4386" spans="1:28" x14ac:dyDescent="0.55000000000000004">
      <c r="A4386" s="3" t="s">
        <v>79</v>
      </c>
      <c r="B4386" s="3" t="s">
        <v>6907</v>
      </c>
      <c r="C4386" t="s">
        <v>66</v>
      </c>
      <c r="D4386" s="3" t="s">
        <v>36</v>
      </c>
      <c r="E4386" s="3" t="s">
        <v>36</v>
      </c>
      <c r="F4386" s="3" t="s">
        <v>77</v>
      </c>
      <c r="G4386" s="5">
        <v>11.25</v>
      </c>
      <c r="H4386">
        <v>8</v>
      </c>
      <c r="I4386" s="5">
        <v>2.6749999999999998</v>
      </c>
      <c r="J4386" s="5">
        <v>0.33437499999999998</v>
      </c>
      <c r="K4386">
        <v>88</v>
      </c>
      <c r="L4386" s="15">
        <v>9.0909090909090898E-2</v>
      </c>
      <c r="M4386" s="13">
        <v>2.0454545454545499</v>
      </c>
      <c r="N4386" s="15">
        <v>0</v>
      </c>
      <c r="O4386" s="5">
        <v>0</v>
      </c>
      <c r="P4386" s="5">
        <v>0</v>
      </c>
      <c r="Q4386" s="5">
        <f t="shared" si="754"/>
        <v>2.6749999999999998</v>
      </c>
      <c r="R4386" s="5">
        <f t="shared" si="755"/>
        <v>-2.6749999999999998</v>
      </c>
      <c r="S4386" s="15">
        <f t="shared" si="756"/>
        <v>-1</v>
      </c>
      <c r="T4386">
        <v>0</v>
      </c>
      <c r="U4386" s="5" t="str">
        <f t="shared" si="757"/>
        <v>NA</v>
      </c>
      <c r="V4386" s="15">
        <f t="shared" si="758"/>
        <v>0</v>
      </c>
      <c r="W4386" s="15">
        <f t="shared" si="759"/>
        <v>0</v>
      </c>
      <c r="X4386" s="5">
        <f t="shared" si="760"/>
        <v>0</v>
      </c>
      <c r="Y4386" s="5">
        <f t="shared" si="761"/>
        <v>2.4074999999999998</v>
      </c>
      <c r="Z4386" s="5">
        <f t="shared" si="762"/>
        <v>-2.8087499999999999</v>
      </c>
      <c r="AA4386" s="5">
        <f t="shared" si="763"/>
        <v>0.26750000000000007</v>
      </c>
      <c r="AB4386" s="5">
        <f t="shared" si="764"/>
        <v>0.13375000000000004</v>
      </c>
    </row>
    <row r="4387" spans="1:28" x14ac:dyDescent="0.55000000000000004">
      <c r="A4387" s="3" t="s">
        <v>79</v>
      </c>
      <c r="B4387" s="3" t="s">
        <v>6909</v>
      </c>
      <c r="C4387" t="s">
        <v>66</v>
      </c>
      <c r="D4387" s="3" t="s">
        <v>36</v>
      </c>
      <c r="E4387" s="3" t="s">
        <v>36</v>
      </c>
      <c r="F4387" s="3" t="s">
        <v>77</v>
      </c>
      <c r="G4387" s="5">
        <v>11.25</v>
      </c>
      <c r="H4387">
        <v>1</v>
      </c>
      <c r="I4387" s="5">
        <v>2.7</v>
      </c>
      <c r="J4387" s="5">
        <v>2.7</v>
      </c>
      <c r="K4387">
        <v>403</v>
      </c>
      <c r="L4387" s="15">
        <v>2.48138957816377E-3</v>
      </c>
      <c r="M4387" s="13">
        <v>1.74069478908189</v>
      </c>
      <c r="N4387" s="15">
        <v>0</v>
      </c>
      <c r="O4387" s="5">
        <v>0</v>
      </c>
      <c r="P4387" s="5">
        <v>0</v>
      </c>
      <c r="Q4387" s="5">
        <f t="shared" si="754"/>
        <v>2.7</v>
      </c>
      <c r="R4387" s="5">
        <f t="shared" si="755"/>
        <v>-2.7</v>
      </c>
      <c r="S4387" s="15">
        <f t="shared" si="756"/>
        <v>-1</v>
      </c>
      <c r="T4387">
        <v>0</v>
      </c>
      <c r="U4387" s="5" t="str">
        <f t="shared" si="757"/>
        <v>NA</v>
      </c>
      <c r="V4387" s="15">
        <f t="shared" si="758"/>
        <v>0</v>
      </c>
      <c r="W4387" s="15">
        <f t="shared" si="759"/>
        <v>0</v>
      </c>
      <c r="X4387" s="5">
        <f t="shared" si="760"/>
        <v>0</v>
      </c>
      <c r="Y4387" s="5">
        <f t="shared" si="761"/>
        <v>2.4300000000000002</v>
      </c>
      <c r="Z4387" s="5">
        <f t="shared" si="762"/>
        <v>-2.8350000000000004</v>
      </c>
      <c r="AA4387" s="5">
        <f t="shared" si="763"/>
        <v>0.27</v>
      </c>
      <c r="AB4387" s="5">
        <f t="shared" si="764"/>
        <v>0.13500000000000023</v>
      </c>
    </row>
    <row r="4388" spans="1:28" x14ac:dyDescent="0.55000000000000004">
      <c r="A4388" s="3" t="s">
        <v>79</v>
      </c>
      <c r="B4388" s="3" t="s">
        <v>6911</v>
      </c>
      <c r="C4388" t="s">
        <v>66</v>
      </c>
      <c r="D4388" s="3" t="s">
        <v>36</v>
      </c>
      <c r="E4388" s="3" t="s">
        <v>36</v>
      </c>
      <c r="F4388" s="3" t="s">
        <v>77</v>
      </c>
      <c r="G4388" s="5">
        <v>11.25</v>
      </c>
      <c r="H4388">
        <v>6</v>
      </c>
      <c r="I4388" s="5">
        <v>3.2499999750000006</v>
      </c>
      <c r="J4388" s="5">
        <v>0.54166666250000006</v>
      </c>
      <c r="K4388">
        <v>297</v>
      </c>
      <c r="L4388" s="15">
        <v>2.02020202020202E-2</v>
      </c>
      <c r="M4388" s="13">
        <v>5.23872053872054</v>
      </c>
      <c r="N4388" s="15">
        <v>0</v>
      </c>
      <c r="O4388" s="5">
        <v>0</v>
      </c>
      <c r="P4388" s="5">
        <v>0</v>
      </c>
      <c r="Q4388" s="5">
        <f t="shared" si="754"/>
        <v>3.2499999750000006</v>
      </c>
      <c r="R4388" s="5">
        <f t="shared" si="755"/>
        <v>-3.2499999750000006</v>
      </c>
      <c r="S4388" s="15">
        <f t="shared" si="756"/>
        <v>-1</v>
      </c>
      <c r="T4388">
        <v>0</v>
      </c>
      <c r="U4388" s="5" t="str">
        <f t="shared" si="757"/>
        <v>NA</v>
      </c>
      <c r="V4388" s="15">
        <f t="shared" si="758"/>
        <v>0</v>
      </c>
      <c r="W4388" s="15">
        <f t="shared" si="759"/>
        <v>0</v>
      </c>
      <c r="X4388" s="5">
        <f t="shared" si="760"/>
        <v>0</v>
      </c>
      <c r="Y4388" s="5">
        <f t="shared" si="761"/>
        <v>2.9249999775000006</v>
      </c>
      <c r="Z4388" s="5">
        <f t="shared" si="762"/>
        <v>-3.4124999737500006</v>
      </c>
      <c r="AA4388" s="5">
        <f t="shared" si="763"/>
        <v>0.32499999749999997</v>
      </c>
      <c r="AB4388" s="5">
        <f t="shared" si="764"/>
        <v>0.16249999874999999</v>
      </c>
    </row>
    <row r="4389" spans="1:28" x14ac:dyDescent="0.55000000000000004">
      <c r="A4389" s="3" t="s">
        <v>79</v>
      </c>
      <c r="B4389" s="3" t="s">
        <v>6913</v>
      </c>
      <c r="C4389" t="s">
        <v>66</v>
      </c>
      <c r="D4389" s="3" t="s">
        <v>36</v>
      </c>
      <c r="E4389" s="3" t="s">
        <v>36</v>
      </c>
      <c r="F4389" s="3" t="s">
        <v>77</v>
      </c>
      <c r="G4389" s="5">
        <v>11.25</v>
      </c>
      <c r="H4389">
        <v>8</v>
      </c>
      <c r="I4389" s="5">
        <v>3.4624999999999999</v>
      </c>
      <c r="J4389" s="5">
        <v>0.43281249999999999</v>
      </c>
      <c r="K4389">
        <v>201</v>
      </c>
      <c r="L4389" s="15">
        <v>3.98009950248756E-2</v>
      </c>
      <c r="M4389" s="13">
        <v>2.62636815920398</v>
      </c>
      <c r="N4389" s="15">
        <v>0</v>
      </c>
      <c r="O4389" s="5">
        <v>0</v>
      </c>
      <c r="P4389" s="5">
        <v>0</v>
      </c>
      <c r="Q4389" s="5">
        <f t="shared" si="754"/>
        <v>3.4624999999999999</v>
      </c>
      <c r="R4389" s="5">
        <f t="shared" si="755"/>
        <v>-3.4624999999999999</v>
      </c>
      <c r="S4389" s="15">
        <f t="shared" si="756"/>
        <v>-1</v>
      </c>
      <c r="T4389">
        <v>0</v>
      </c>
      <c r="U4389" s="5" t="str">
        <f t="shared" si="757"/>
        <v>NA</v>
      </c>
      <c r="V4389" s="15">
        <f t="shared" si="758"/>
        <v>0</v>
      </c>
      <c r="W4389" s="15">
        <f t="shared" si="759"/>
        <v>0</v>
      </c>
      <c r="X4389" s="5">
        <f t="shared" si="760"/>
        <v>0</v>
      </c>
      <c r="Y4389" s="5">
        <f t="shared" si="761"/>
        <v>3.11625</v>
      </c>
      <c r="Z4389" s="5">
        <f t="shared" si="762"/>
        <v>-3.6356250000000001</v>
      </c>
      <c r="AA4389" s="5">
        <f t="shared" si="763"/>
        <v>0.34624999999999995</v>
      </c>
      <c r="AB4389" s="5">
        <f t="shared" si="764"/>
        <v>0.1731250000000002</v>
      </c>
    </row>
    <row r="4390" spans="1:28" x14ac:dyDescent="0.55000000000000004">
      <c r="A4390" s="3" t="s">
        <v>79</v>
      </c>
      <c r="B4390" s="3" t="s">
        <v>6915</v>
      </c>
      <c r="C4390" t="s">
        <v>66</v>
      </c>
      <c r="D4390" s="3" t="s">
        <v>36</v>
      </c>
      <c r="E4390" s="3" t="s">
        <v>36</v>
      </c>
      <c r="F4390" s="3" t="s">
        <v>77</v>
      </c>
      <c r="G4390" s="5">
        <v>11.25</v>
      </c>
      <c r="H4390">
        <v>10</v>
      </c>
      <c r="I4390" s="5">
        <v>4.9625000000000004</v>
      </c>
      <c r="J4390" s="5">
        <v>0.49625000000000002</v>
      </c>
      <c r="K4390">
        <v>127</v>
      </c>
      <c r="L4390" s="15">
        <v>7.8740157480315001E-2</v>
      </c>
      <c r="M4390" s="13">
        <v>1.42283464566929</v>
      </c>
      <c r="N4390" s="15">
        <v>0</v>
      </c>
      <c r="O4390" s="5">
        <v>0</v>
      </c>
      <c r="P4390" s="5">
        <v>0</v>
      </c>
      <c r="Q4390" s="5">
        <f t="shared" si="754"/>
        <v>4.9625000000000004</v>
      </c>
      <c r="R4390" s="5">
        <f t="shared" si="755"/>
        <v>-4.9625000000000004</v>
      </c>
      <c r="S4390" s="15">
        <f t="shared" si="756"/>
        <v>-1</v>
      </c>
      <c r="T4390">
        <v>0</v>
      </c>
      <c r="U4390" s="5" t="str">
        <f t="shared" si="757"/>
        <v>NA</v>
      </c>
      <c r="V4390" s="15">
        <f t="shared" si="758"/>
        <v>0</v>
      </c>
      <c r="W4390" s="15">
        <f t="shared" si="759"/>
        <v>0</v>
      </c>
      <c r="X4390" s="5">
        <f t="shared" si="760"/>
        <v>0</v>
      </c>
      <c r="Y4390" s="5">
        <f t="shared" si="761"/>
        <v>4.4662500000000005</v>
      </c>
      <c r="Z4390" s="5">
        <f t="shared" si="762"/>
        <v>-5.2106250000000003</v>
      </c>
      <c r="AA4390" s="5">
        <f t="shared" si="763"/>
        <v>0.49624999999999986</v>
      </c>
      <c r="AB4390" s="5">
        <f t="shared" si="764"/>
        <v>0.24812499999999993</v>
      </c>
    </row>
    <row r="4391" spans="1:28" x14ac:dyDescent="0.55000000000000004">
      <c r="A4391" s="3" t="s">
        <v>79</v>
      </c>
      <c r="B4391" s="3" t="s">
        <v>6917</v>
      </c>
      <c r="C4391" t="s">
        <v>66</v>
      </c>
      <c r="D4391" s="3" t="s">
        <v>36</v>
      </c>
      <c r="E4391" s="3" t="s">
        <v>36</v>
      </c>
      <c r="F4391" s="3" t="s">
        <v>77</v>
      </c>
      <c r="G4391" s="5">
        <v>11.25</v>
      </c>
      <c r="H4391">
        <v>12</v>
      </c>
      <c r="I4391" s="5">
        <v>5.0250000000000004</v>
      </c>
      <c r="J4391" s="5">
        <v>0.41875000000000001</v>
      </c>
      <c r="K4391">
        <v>268</v>
      </c>
      <c r="L4391" s="15">
        <v>4.47761194029851E-2</v>
      </c>
      <c r="M4391" s="13">
        <v>1.95485074626866</v>
      </c>
      <c r="N4391" s="15">
        <v>0</v>
      </c>
      <c r="O4391" s="5">
        <v>0</v>
      </c>
      <c r="P4391" s="5">
        <v>0</v>
      </c>
      <c r="Q4391" s="5">
        <f t="shared" si="754"/>
        <v>5.0250000000000004</v>
      </c>
      <c r="R4391" s="5">
        <f t="shared" si="755"/>
        <v>-5.0250000000000004</v>
      </c>
      <c r="S4391" s="15">
        <f t="shared" si="756"/>
        <v>-1</v>
      </c>
      <c r="T4391">
        <v>0</v>
      </c>
      <c r="U4391" s="5" t="str">
        <f t="shared" si="757"/>
        <v>NA</v>
      </c>
      <c r="V4391" s="15">
        <f t="shared" si="758"/>
        <v>0</v>
      </c>
      <c r="W4391" s="15">
        <f t="shared" si="759"/>
        <v>0</v>
      </c>
      <c r="X4391" s="5">
        <f t="shared" si="760"/>
        <v>0</v>
      </c>
      <c r="Y4391" s="5">
        <f t="shared" si="761"/>
        <v>4.5225000000000009</v>
      </c>
      <c r="Z4391" s="5">
        <f t="shared" si="762"/>
        <v>-5.276250000000001</v>
      </c>
      <c r="AA4391" s="5">
        <f t="shared" si="763"/>
        <v>0.5024999999999995</v>
      </c>
      <c r="AB4391" s="5">
        <f t="shared" si="764"/>
        <v>0.25125000000000064</v>
      </c>
    </row>
    <row r="4392" spans="1:28" x14ac:dyDescent="0.55000000000000004">
      <c r="A4392" s="3" t="s">
        <v>79</v>
      </c>
      <c r="B4392" s="3" t="s">
        <v>6919</v>
      </c>
      <c r="C4392" t="s">
        <v>66</v>
      </c>
      <c r="D4392" s="3" t="s">
        <v>36</v>
      </c>
      <c r="E4392" s="3" t="s">
        <v>36</v>
      </c>
      <c r="F4392" s="3" t="s">
        <v>77</v>
      </c>
      <c r="G4392" s="5">
        <v>11.25</v>
      </c>
      <c r="H4392">
        <v>14</v>
      </c>
      <c r="I4392" s="5">
        <v>6.125</v>
      </c>
      <c r="J4392" s="5">
        <v>0.4375</v>
      </c>
      <c r="K4392">
        <v>968</v>
      </c>
      <c r="L4392" s="15">
        <v>1.44628099173554E-2</v>
      </c>
      <c r="M4392" s="13">
        <v>1.56890495867769</v>
      </c>
      <c r="N4392" s="15">
        <v>0</v>
      </c>
      <c r="O4392" s="5">
        <v>0</v>
      </c>
      <c r="P4392" s="5">
        <v>0</v>
      </c>
      <c r="Q4392" s="5">
        <f t="shared" si="754"/>
        <v>6.125</v>
      </c>
      <c r="R4392" s="5">
        <f t="shared" si="755"/>
        <v>-6.125</v>
      </c>
      <c r="S4392" s="15">
        <f t="shared" si="756"/>
        <v>-1</v>
      </c>
      <c r="T4392">
        <v>0</v>
      </c>
      <c r="U4392" s="5" t="str">
        <f t="shared" si="757"/>
        <v>NA</v>
      </c>
      <c r="V4392" s="15">
        <f t="shared" si="758"/>
        <v>0</v>
      </c>
      <c r="W4392" s="15">
        <f t="shared" si="759"/>
        <v>0</v>
      </c>
      <c r="X4392" s="5">
        <f t="shared" si="760"/>
        <v>0</v>
      </c>
      <c r="Y4392" s="5">
        <f t="shared" si="761"/>
        <v>5.5125000000000002</v>
      </c>
      <c r="Z4392" s="5">
        <f t="shared" si="762"/>
        <v>-6.4312500000000004</v>
      </c>
      <c r="AA4392" s="5">
        <f t="shared" si="763"/>
        <v>0.61249999999999982</v>
      </c>
      <c r="AB4392" s="5">
        <f t="shared" si="764"/>
        <v>0.30625000000000036</v>
      </c>
    </row>
    <row r="4393" spans="1:28" x14ac:dyDescent="0.55000000000000004">
      <c r="A4393" s="3" t="s">
        <v>79</v>
      </c>
      <c r="B4393" s="3" t="s">
        <v>6921</v>
      </c>
      <c r="C4393" t="s">
        <v>66</v>
      </c>
      <c r="D4393" s="3" t="s">
        <v>36</v>
      </c>
      <c r="E4393" s="3" t="s">
        <v>36</v>
      </c>
      <c r="F4393" s="3" t="s">
        <v>77</v>
      </c>
      <c r="G4393" s="5">
        <v>11.25</v>
      </c>
      <c r="H4393">
        <v>12</v>
      </c>
      <c r="I4393" s="5">
        <v>6.5124998999999999</v>
      </c>
      <c r="J4393" s="5">
        <v>0.54270832499999999</v>
      </c>
      <c r="K4393">
        <v>323</v>
      </c>
      <c r="L4393" s="15">
        <v>3.7151702786377701E-2</v>
      </c>
      <c r="M4393" s="13">
        <v>3.0913312693498498</v>
      </c>
      <c r="N4393" s="15">
        <v>0</v>
      </c>
      <c r="O4393" s="5">
        <v>0</v>
      </c>
      <c r="P4393" s="5">
        <v>0</v>
      </c>
      <c r="Q4393" s="5">
        <f t="shared" si="754"/>
        <v>6.5124998999999999</v>
      </c>
      <c r="R4393" s="5">
        <f t="shared" si="755"/>
        <v>-6.5124998999999999</v>
      </c>
      <c r="S4393" s="15">
        <f t="shared" si="756"/>
        <v>-1</v>
      </c>
      <c r="T4393">
        <v>0</v>
      </c>
      <c r="U4393" s="5" t="str">
        <f t="shared" si="757"/>
        <v>NA</v>
      </c>
      <c r="V4393" s="15">
        <f t="shared" si="758"/>
        <v>0</v>
      </c>
      <c r="W4393" s="15">
        <f t="shared" si="759"/>
        <v>0</v>
      </c>
      <c r="X4393" s="5">
        <f t="shared" si="760"/>
        <v>0</v>
      </c>
      <c r="Y4393" s="5">
        <f t="shared" si="761"/>
        <v>5.8612499099999997</v>
      </c>
      <c r="Z4393" s="5">
        <f t="shared" si="762"/>
        <v>-6.838124895</v>
      </c>
      <c r="AA4393" s="5">
        <f t="shared" si="763"/>
        <v>0.65124999000000017</v>
      </c>
      <c r="AB4393" s="5">
        <f t="shared" si="764"/>
        <v>0.32562499500000008</v>
      </c>
    </row>
    <row r="4394" spans="1:28" x14ac:dyDescent="0.55000000000000004">
      <c r="A4394" s="3" t="s">
        <v>79</v>
      </c>
      <c r="B4394" s="3" t="s">
        <v>6923</v>
      </c>
      <c r="C4394" t="s">
        <v>66</v>
      </c>
      <c r="D4394" s="3" t="s">
        <v>36</v>
      </c>
      <c r="E4394" s="3" t="s">
        <v>36</v>
      </c>
      <c r="F4394" s="3" t="s">
        <v>77</v>
      </c>
      <c r="G4394" s="5">
        <v>11.25</v>
      </c>
      <c r="H4394">
        <v>13</v>
      </c>
      <c r="I4394" s="5">
        <v>7.0999998875000001</v>
      </c>
      <c r="J4394" s="5">
        <v>0.54615383750000002</v>
      </c>
      <c r="K4394">
        <v>249</v>
      </c>
      <c r="L4394" s="15">
        <v>5.22088353413655E-2</v>
      </c>
      <c r="M4394" s="13">
        <v>2.7863453815260999</v>
      </c>
      <c r="N4394" s="15">
        <v>0</v>
      </c>
      <c r="O4394" s="5">
        <v>0</v>
      </c>
      <c r="P4394" s="5">
        <v>0</v>
      </c>
      <c r="Q4394" s="5">
        <f t="shared" si="754"/>
        <v>7.0999998875000001</v>
      </c>
      <c r="R4394" s="5">
        <f t="shared" si="755"/>
        <v>-7.0999998875000001</v>
      </c>
      <c r="S4394" s="15">
        <f t="shared" si="756"/>
        <v>-1</v>
      </c>
      <c r="T4394">
        <v>0</v>
      </c>
      <c r="U4394" s="5" t="str">
        <f t="shared" si="757"/>
        <v>NA</v>
      </c>
      <c r="V4394" s="15">
        <f t="shared" si="758"/>
        <v>0</v>
      </c>
      <c r="W4394" s="15">
        <f t="shared" si="759"/>
        <v>0</v>
      </c>
      <c r="X4394" s="5">
        <f t="shared" si="760"/>
        <v>0</v>
      </c>
      <c r="Y4394" s="5">
        <f t="shared" si="761"/>
        <v>6.3899998987500002</v>
      </c>
      <c r="Z4394" s="5">
        <f t="shared" si="762"/>
        <v>-7.4549998818750005</v>
      </c>
      <c r="AA4394" s="5">
        <f t="shared" si="763"/>
        <v>0.70999998874999992</v>
      </c>
      <c r="AB4394" s="5">
        <f t="shared" si="764"/>
        <v>0.35499999437500041</v>
      </c>
    </row>
    <row r="4395" spans="1:28" x14ac:dyDescent="0.55000000000000004">
      <c r="A4395" s="3" t="s">
        <v>79</v>
      </c>
      <c r="B4395" s="3" t="s">
        <v>6925</v>
      </c>
      <c r="C4395" t="s">
        <v>66</v>
      </c>
      <c r="D4395" s="3" t="s">
        <v>36</v>
      </c>
      <c r="E4395" s="3" t="s">
        <v>36</v>
      </c>
      <c r="F4395" s="3" t="s">
        <v>77</v>
      </c>
      <c r="G4395" s="5">
        <v>11.25</v>
      </c>
      <c r="H4395">
        <v>24</v>
      </c>
      <c r="I4395" s="5">
        <v>14.637499799999999</v>
      </c>
      <c r="J4395" s="5">
        <v>0.60989582499999995</v>
      </c>
      <c r="K4395">
        <v>565</v>
      </c>
      <c r="L4395" s="15">
        <v>4.2477876106194704E-2</v>
      </c>
      <c r="M4395" s="13">
        <v>0.9</v>
      </c>
      <c r="N4395" s="15">
        <v>0</v>
      </c>
      <c r="O4395" s="5">
        <v>0</v>
      </c>
      <c r="P4395" s="5">
        <v>0</v>
      </c>
      <c r="Q4395" s="5">
        <f t="shared" si="754"/>
        <v>14.637499799999999</v>
      </c>
      <c r="R4395" s="5">
        <f t="shared" si="755"/>
        <v>-14.637499799999999</v>
      </c>
      <c r="S4395" s="15">
        <f t="shared" si="756"/>
        <v>-1</v>
      </c>
      <c r="T4395">
        <v>0</v>
      </c>
      <c r="U4395" s="5" t="str">
        <f t="shared" si="757"/>
        <v>NA</v>
      </c>
      <c r="V4395" s="15">
        <f t="shared" si="758"/>
        <v>0</v>
      </c>
      <c r="W4395" s="15">
        <f t="shared" si="759"/>
        <v>0</v>
      </c>
      <c r="X4395" s="5">
        <f t="shared" si="760"/>
        <v>0</v>
      </c>
      <c r="Y4395" s="5">
        <f t="shared" si="761"/>
        <v>13.173749819999999</v>
      </c>
      <c r="Z4395" s="5">
        <f t="shared" si="762"/>
        <v>-15.36937479</v>
      </c>
      <c r="AA4395" s="5">
        <f t="shared" si="763"/>
        <v>1.4637499799999993</v>
      </c>
      <c r="AB4395" s="5">
        <f t="shared" si="764"/>
        <v>0.73187499000000145</v>
      </c>
    </row>
    <row r="4396" spans="1:28" x14ac:dyDescent="0.55000000000000004">
      <c r="A4396" s="3" t="s">
        <v>79</v>
      </c>
      <c r="B4396" s="3" t="s">
        <v>6927</v>
      </c>
      <c r="C4396" t="s">
        <v>66</v>
      </c>
      <c r="D4396" s="3" t="s">
        <v>36</v>
      </c>
      <c r="E4396" s="3" t="s">
        <v>36</v>
      </c>
      <c r="F4396" s="3" t="s">
        <v>77</v>
      </c>
      <c r="G4396" s="5">
        <v>11.25</v>
      </c>
      <c r="H4396">
        <v>29</v>
      </c>
      <c r="I4396" s="5">
        <v>15.787499950000003</v>
      </c>
      <c r="J4396" s="5">
        <v>0.54439655000000009</v>
      </c>
      <c r="K4396">
        <v>530</v>
      </c>
      <c r="L4396" s="15">
        <v>5.4716981132075501E-2</v>
      </c>
      <c r="M4396" s="13">
        <v>1.2909433962264201</v>
      </c>
      <c r="N4396" s="15">
        <v>0</v>
      </c>
      <c r="O4396" s="5">
        <v>0</v>
      </c>
      <c r="P4396" s="5">
        <v>0</v>
      </c>
      <c r="Q4396" s="5">
        <f t="shared" si="754"/>
        <v>15.787499950000003</v>
      </c>
      <c r="R4396" s="5">
        <f t="shared" si="755"/>
        <v>-15.787499950000003</v>
      </c>
      <c r="S4396" s="15">
        <f t="shared" si="756"/>
        <v>-1</v>
      </c>
      <c r="T4396">
        <v>0</v>
      </c>
      <c r="U4396" s="5" t="str">
        <f t="shared" si="757"/>
        <v>NA</v>
      </c>
      <c r="V4396" s="15">
        <f t="shared" si="758"/>
        <v>0</v>
      </c>
      <c r="W4396" s="15">
        <f t="shared" si="759"/>
        <v>0</v>
      </c>
      <c r="X4396" s="5">
        <f t="shared" si="760"/>
        <v>0</v>
      </c>
      <c r="Y4396" s="5">
        <f t="shared" si="761"/>
        <v>14.208749955000002</v>
      </c>
      <c r="Z4396" s="5">
        <f t="shared" si="762"/>
        <v>-16.576874947500002</v>
      </c>
      <c r="AA4396" s="5">
        <f t="shared" si="763"/>
        <v>1.5787499950000008</v>
      </c>
      <c r="AB4396" s="5">
        <f t="shared" si="764"/>
        <v>0.78937499749999951</v>
      </c>
    </row>
    <row r="4397" spans="1:28" x14ac:dyDescent="0.55000000000000004">
      <c r="A4397" s="3" t="s">
        <v>79</v>
      </c>
      <c r="B4397" s="3" t="s">
        <v>6929</v>
      </c>
      <c r="C4397" t="s">
        <v>66</v>
      </c>
      <c r="D4397" s="3" t="s">
        <v>36</v>
      </c>
      <c r="E4397" s="3" t="s">
        <v>36</v>
      </c>
      <c r="F4397" s="3" t="s">
        <v>77</v>
      </c>
      <c r="G4397" s="5">
        <v>11.25</v>
      </c>
      <c r="H4397">
        <v>41</v>
      </c>
      <c r="I4397" s="5">
        <v>28.612499849999999</v>
      </c>
      <c r="J4397" s="5">
        <v>0.69786585000000001</v>
      </c>
      <c r="K4397">
        <v>956</v>
      </c>
      <c r="L4397" s="15">
        <v>4.2887029288702895E-2</v>
      </c>
      <c r="M4397" s="13">
        <v>1.4179916317991601</v>
      </c>
      <c r="N4397" s="15">
        <v>0</v>
      </c>
      <c r="O4397" s="5">
        <v>0</v>
      </c>
      <c r="P4397" s="5">
        <v>0</v>
      </c>
      <c r="Q4397" s="5">
        <f t="shared" si="754"/>
        <v>28.612499849999999</v>
      </c>
      <c r="R4397" s="5">
        <f t="shared" si="755"/>
        <v>-28.612499849999999</v>
      </c>
      <c r="S4397" s="15">
        <f t="shared" si="756"/>
        <v>-1</v>
      </c>
      <c r="T4397">
        <v>0</v>
      </c>
      <c r="U4397" s="5" t="str">
        <f t="shared" si="757"/>
        <v>NA</v>
      </c>
      <c r="V4397" s="15">
        <f t="shared" si="758"/>
        <v>0</v>
      </c>
      <c r="W4397" s="15">
        <f t="shared" si="759"/>
        <v>0</v>
      </c>
      <c r="X4397" s="5">
        <f t="shared" si="760"/>
        <v>0</v>
      </c>
      <c r="Y4397" s="5">
        <f t="shared" si="761"/>
        <v>25.751249864999998</v>
      </c>
      <c r="Z4397" s="5">
        <f t="shared" si="762"/>
        <v>-30.043124842499999</v>
      </c>
      <c r="AA4397" s="5">
        <f t="shared" si="763"/>
        <v>2.8612499850000006</v>
      </c>
      <c r="AB4397" s="5">
        <f t="shared" si="764"/>
        <v>1.4306249925000003</v>
      </c>
    </row>
    <row r="4398" spans="1:28" x14ac:dyDescent="0.55000000000000004">
      <c r="A4398" s="3" t="s">
        <v>79</v>
      </c>
      <c r="B4398" s="3" t="s">
        <v>6931</v>
      </c>
      <c r="C4398" t="s">
        <v>66</v>
      </c>
      <c r="D4398" s="3" t="s">
        <v>36</v>
      </c>
      <c r="E4398" s="3" t="s">
        <v>36</v>
      </c>
      <c r="F4398" s="3" t="s">
        <v>77</v>
      </c>
      <c r="G4398" s="5">
        <v>11.25</v>
      </c>
      <c r="H4398">
        <v>49</v>
      </c>
      <c r="I4398" s="5">
        <v>38.649999500000007</v>
      </c>
      <c r="J4398" s="5">
        <v>0.78877550000000007</v>
      </c>
      <c r="K4398">
        <v>860</v>
      </c>
      <c r="L4398" s="15">
        <v>5.69767441860465E-2</v>
      </c>
      <c r="M4398" s="13">
        <v>1.5141860465116299</v>
      </c>
      <c r="N4398" s="15">
        <v>0</v>
      </c>
      <c r="O4398" s="5">
        <v>0</v>
      </c>
      <c r="P4398" s="5">
        <v>0</v>
      </c>
      <c r="Q4398" s="5">
        <f t="shared" si="754"/>
        <v>38.649999500000007</v>
      </c>
      <c r="R4398" s="5">
        <f t="shared" si="755"/>
        <v>-38.649999500000007</v>
      </c>
      <c r="S4398" s="15">
        <f t="shared" si="756"/>
        <v>-1</v>
      </c>
      <c r="T4398">
        <v>0</v>
      </c>
      <c r="U4398" s="5" t="str">
        <f t="shared" si="757"/>
        <v>NA</v>
      </c>
      <c r="V4398" s="15">
        <f t="shared" si="758"/>
        <v>0</v>
      </c>
      <c r="W4398" s="15">
        <f t="shared" si="759"/>
        <v>0</v>
      </c>
      <c r="X4398" s="5">
        <f t="shared" si="760"/>
        <v>0</v>
      </c>
      <c r="Y4398" s="5">
        <f t="shared" si="761"/>
        <v>34.784999550000009</v>
      </c>
      <c r="Z4398" s="5">
        <f t="shared" si="762"/>
        <v>-40.582499475000006</v>
      </c>
      <c r="AA4398" s="5">
        <f t="shared" si="763"/>
        <v>3.8649999499999979</v>
      </c>
      <c r="AB4398" s="5">
        <f t="shared" si="764"/>
        <v>1.9324999749999989</v>
      </c>
    </row>
    <row r="4399" spans="1:28" x14ac:dyDescent="0.55000000000000004">
      <c r="A4399" s="3" t="s">
        <v>79</v>
      </c>
      <c r="B4399" s="3" t="s">
        <v>6933</v>
      </c>
      <c r="C4399" t="s">
        <v>66</v>
      </c>
      <c r="D4399" s="3" t="s">
        <v>36</v>
      </c>
      <c r="E4399" s="3" t="s">
        <v>36</v>
      </c>
      <c r="F4399" s="3" t="s">
        <v>77</v>
      </c>
      <c r="G4399" s="5">
        <v>11.25</v>
      </c>
      <c r="H4399">
        <v>50</v>
      </c>
      <c r="I4399" s="5">
        <v>39.25</v>
      </c>
      <c r="J4399" s="5">
        <v>0.78500000000000003</v>
      </c>
      <c r="K4399">
        <v>1718</v>
      </c>
      <c r="L4399" s="15">
        <v>2.9103608847497103E-2</v>
      </c>
      <c r="M4399" s="13">
        <v>1.10098952270081</v>
      </c>
      <c r="N4399" s="15">
        <v>0</v>
      </c>
      <c r="O4399" s="5">
        <v>0</v>
      </c>
      <c r="P4399" s="5">
        <v>0</v>
      </c>
      <c r="Q4399" s="5">
        <f t="shared" si="754"/>
        <v>39.25</v>
      </c>
      <c r="R4399" s="5">
        <f t="shared" si="755"/>
        <v>-39.25</v>
      </c>
      <c r="S4399" s="15">
        <f t="shared" si="756"/>
        <v>-1</v>
      </c>
      <c r="T4399">
        <v>0</v>
      </c>
      <c r="U4399" s="5" t="str">
        <f t="shared" si="757"/>
        <v>NA</v>
      </c>
      <c r="V4399" s="15">
        <f t="shared" si="758"/>
        <v>0</v>
      </c>
      <c r="W4399" s="15">
        <f t="shared" si="759"/>
        <v>0</v>
      </c>
      <c r="X4399" s="5">
        <f t="shared" si="760"/>
        <v>0</v>
      </c>
      <c r="Y4399" s="5">
        <f t="shared" si="761"/>
        <v>35.325000000000003</v>
      </c>
      <c r="Z4399" s="5">
        <f t="shared" si="762"/>
        <v>-41.212499999999999</v>
      </c>
      <c r="AA4399" s="5">
        <f t="shared" si="763"/>
        <v>3.9249999999999972</v>
      </c>
      <c r="AB4399" s="5">
        <f t="shared" si="764"/>
        <v>1.9624999999999986</v>
      </c>
    </row>
    <row r="4400" spans="1:28" x14ac:dyDescent="0.55000000000000004">
      <c r="A4400" s="3" t="s">
        <v>79</v>
      </c>
      <c r="B4400" s="3" t="s">
        <v>6935</v>
      </c>
      <c r="C4400" t="s">
        <v>66</v>
      </c>
      <c r="D4400" s="3" t="s">
        <v>36</v>
      </c>
      <c r="E4400" s="3" t="s">
        <v>36</v>
      </c>
      <c r="F4400" s="3" t="s">
        <v>77</v>
      </c>
      <c r="G4400" s="5">
        <v>11.25</v>
      </c>
      <c r="H4400">
        <v>82</v>
      </c>
      <c r="I4400" s="5">
        <v>39.687499799999998</v>
      </c>
      <c r="J4400" s="5">
        <v>0.48399389999999998</v>
      </c>
      <c r="K4400">
        <v>1279</v>
      </c>
      <c r="L4400" s="15">
        <v>6.4112587959343201E-2</v>
      </c>
      <c r="M4400" s="13">
        <v>1.08756841282252</v>
      </c>
      <c r="N4400" s="15">
        <v>0</v>
      </c>
      <c r="O4400" s="5">
        <v>0</v>
      </c>
      <c r="P4400" s="5">
        <v>0</v>
      </c>
      <c r="Q4400" s="5">
        <f t="shared" si="754"/>
        <v>39.687499799999998</v>
      </c>
      <c r="R4400" s="5">
        <f t="shared" si="755"/>
        <v>-39.687499799999998</v>
      </c>
      <c r="S4400" s="15">
        <f t="shared" si="756"/>
        <v>-1</v>
      </c>
      <c r="T4400">
        <v>0</v>
      </c>
      <c r="U4400" s="5" t="str">
        <f t="shared" si="757"/>
        <v>NA</v>
      </c>
      <c r="V4400" s="15">
        <f t="shared" si="758"/>
        <v>0</v>
      </c>
      <c r="W4400" s="15">
        <f t="shared" si="759"/>
        <v>0</v>
      </c>
      <c r="X4400" s="5">
        <f t="shared" si="760"/>
        <v>0</v>
      </c>
      <c r="Y4400" s="5">
        <f t="shared" si="761"/>
        <v>35.718749819999999</v>
      </c>
      <c r="Z4400" s="5">
        <f t="shared" si="762"/>
        <v>-41.671874789999997</v>
      </c>
      <c r="AA4400" s="5">
        <f t="shared" si="763"/>
        <v>3.9687499799999983</v>
      </c>
      <c r="AB4400" s="5">
        <f t="shared" si="764"/>
        <v>1.9843749899999992</v>
      </c>
    </row>
    <row r="4401" spans="1:28" x14ac:dyDescent="0.55000000000000004">
      <c r="A4401" s="3" t="s">
        <v>79</v>
      </c>
      <c r="B4401" s="3" t="s">
        <v>6937</v>
      </c>
      <c r="C4401" t="s">
        <v>66</v>
      </c>
      <c r="D4401" s="3" t="s">
        <v>36</v>
      </c>
      <c r="E4401" s="3" t="s">
        <v>36</v>
      </c>
      <c r="F4401" s="3" t="s">
        <v>77</v>
      </c>
      <c r="G4401" s="5">
        <v>11.25</v>
      </c>
      <c r="H4401">
        <v>76</v>
      </c>
      <c r="I4401" s="5">
        <v>43.462499999999999</v>
      </c>
      <c r="J4401" s="5">
        <v>0.57187500000000002</v>
      </c>
      <c r="K4401">
        <v>1796</v>
      </c>
      <c r="L4401" s="15">
        <v>4.23162583518931E-2</v>
      </c>
      <c r="M4401" s="13">
        <v>1.34983296213808</v>
      </c>
      <c r="N4401" s="15">
        <v>0</v>
      </c>
      <c r="O4401" s="5">
        <v>0</v>
      </c>
      <c r="P4401" s="5">
        <v>0</v>
      </c>
      <c r="Q4401" s="5">
        <f t="shared" si="754"/>
        <v>43.462499999999999</v>
      </c>
      <c r="R4401" s="5">
        <f t="shared" si="755"/>
        <v>-43.462499999999999</v>
      </c>
      <c r="S4401" s="15">
        <f t="shared" si="756"/>
        <v>-1</v>
      </c>
      <c r="T4401">
        <v>0</v>
      </c>
      <c r="U4401" s="5" t="str">
        <f t="shared" si="757"/>
        <v>NA</v>
      </c>
      <c r="V4401" s="15">
        <f t="shared" si="758"/>
        <v>0</v>
      </c>
      <c r="W4401" s="15">
        <f t="shared" si="759"/>
        <v>0</v>
      </c>
      <c r="X4401" s="5">
        <f t="shared" si="760"/>
        <v>0</v>
      </c>
      <c r="Y4401" s="5">
        <f t="shared" si="761"/>
        <v>39.116250000000001</v>
      </c>
      <c r="Z4401" s="5">
        <f t="shared" si="762"/>
        <v>-45.635624999999997</v>
      </c>
      <c r="AA4401" s="5">
        <f t="shared" si="763"/>
        <v>4.3462499999999977</v>
      </c>
      <c r="AB4401" s="5">
        <f t="shared" si="764"/>
        <v>2.1731249999999989</v>
      </c>
    </row>
    <row r="4402" spans="1:28" x14ac:dyDescent="0.55000000000000004">
      <c r="A4402" s="3" t="s">
        <v>79</v>
      </c>
      <c r="B4402" s="3" t="s">
        <v>6939</v>
      </c>
      <c r="C4402" t="s">
        <v>66</v>
      </c>
      <c r="D4402" s="3" t="s">
        <v>36</v>
      </c>
      <c r="E4402" s="3" t="s">
        <v>36</v>
      </c>
      <c r="F4402" s="3" t="s">
        <v>77</v>
      </c>
      <c r="G4402" s="5">
        <v>11.25</v>
      </c>
      <c r="H4402">
        <v>76</v>
      </c>
      <c r="I4402" s="5">
        <v>47.199999500000004</v>
      </c>
      <c r="J4402" s="5">
        <v>0.62105262500000002</v>
      </c>
      <c r="K4402">
        <v>1538</v>
      </c>
      <c r="L4402" s="15">
        <v>4.9414824447334194E-2</v>
      </c>
      <c r="M4402" s="13">
        <v>0.89629388816645006</v>
      </c>
      <c r="N4402" s="15">
        <v>0</v>
      </c>
      <c r="O4402" s="5">
        <v>0</v>
      </c>
      <c r="P4402" s="5">
        <v>0</v>
      </c>
      <c r="Q4402" s="5">
        <f t="shared" si="754"/>
        <v>47.199999500000004</v>
      </c>
      <c r="R4402" s="5">
        <f t="shared" si="755"/>
        <v>-47.199999500000004</v>
      </c>
      <c r="S4402" s="15">
        <f t="shared" si="756"/>
        <v>-1</v>
      </c>
      <c r="T4402">
        <v>0</v>
      </c>
      <c r="U4402" s="5" t="str">
        <f t="shared" si="757"/>
        <v>NA</v>
      </c>
      <c r="V4402" s="15">
        <f t="shared" si="758"/>
        <v>0</v>
      </c>
      <c r="W4402" s="15">
        <f t="shared" si="759"/>
        <v>0</v>
      </c>
      <c r="X4402" s="5">
        <f t="shared" si="760"/>
        <v>0</v>
      </c>
      <c r="Y4402" s="5">
        <f t="shared" si="761"/>
        <v>42.479999550000002</v>
      </c>
      <c r="Z4402" s="5">
        <f t="shared" si="762"/>
        <v>-49.559999475000005</v>
      </c>
      <c r="AA4402" s="5">
        <f t="shared" si="763"/>
        <v>4.7199999500000018</v>
      </c>
      <c r="AB4402" s="5">
        <f t="shared" si="764"/>
        <v>2.3599999750000009</v>
      </c>
    </row>
    <row r="4403" spans="1:28" x14ac:dyDescent="0.55000000000000004">
      <c r="A4403" s="3" t="s">
        <v>79</v>
      </c>
      <c r="B4403" s="3" t="s">
        <v>6941</v>
      </c>
      <c r="C4403" t="s">
        <v>66</v>
      </c>
      <c r="D4403" s="3" t="s">
        <v>36</v>
      </c>
      <c r="E4403" s="3" t="s">
        <v>36</v>
      </c>
      <c r="F4403" s="3" t="s">
        <v>77</v>
      </c>
      <c r="G4403" s="5">
        <v>11.25</v>
      </c>
      <c r="H4403">
        <v>96</v>
      </c>
      <c r="I4403" s="5">
        <v>65.337499199999996</v>
      </c>
      <c r="J4403" s="5">
        <v>0.68059894999999992</v>
      </c>
      <c r="K4403">
        <v>1860</v>
      </c>
      <c r="L4403" s="15">
        <v>5.16129032258065E-2</v>
      </c>
      <c r="M4403" s="13">
        <v>0.95499999999999996</v>
      </c>
      <c r="N4403" s="15">
        <v>0</v>
      </c>
      <c r="O4403" s="5">
        <v>0</v>
      </c>
      <c r="P4403" s="5">
        <v>0</v>
      </c>
      <c r="Q4403" s="5">
        <f t="shared" si="754"/>
        <v>65.337499199999996</v>
      </c>
      <c r="R4403" s="5">
        <f t="shared" si="755"/>
        <v>-65.337499199999996</v>
      </c>
      <c r="S4403" s="15">
        <f t="shared" si="756"/>
        <v>-1</v>
      </c>
      <c r="T4403">
        <v>0</v>
      </c>
      <c r="U4403" s="5" t="str">
        <f t="shared" si="757"/>
        <v>NA</v>
      </c>
      <c r="V4403" s="15">
        <f t="shared" si="758"/>
        <v>0</v>
      </c>
      <c r="W4403" s="15">
        <f t="shared" si="759"/>
        <v>0</v>
      </c>
      <c r="X4403" s="5">
        <f t="shared" si="760"/>
        <v>0</v>
      </c>
      <c r="Y4403" s="5">
        <f t="shared" si="761"/>
        <v>58.803749279999998</v>
      </c>
      <c r="Z4403" s="5">
        <f t="shared" si="762"/>
        <v>-68.604374160000006</v>
      </c>
      <c r="AA4403" s="5">
        <f t="shared" si="763"/>
        <v>6.5337499199999982</v>
      </c>
      <c r="AB4403" s="5">
        <f t="shared" si="764"/>
        <v>3.2668749600000098</v>
      </c>
    </row>
    <row r="4404" spans="1:28" x14ac:dyDescent="0.55000000000000004">
      <c r="A4404" s="3" t="s">
        <v>79</v>
      </c>
      <c r="B4404" s="3" t="s">
        <v>6943</v>
      </c>
      <c r="C4404" t="s">
        <v>66</v>
      </c>
      <c r="D4404" s="3" t="s">
        <v>36</v>
      </c>
      <c r="E4404" s="3" t="s">
        <v>36</v>
      </c>
      <c r="F4404" s="3" t="s">
        <v>77</v>
      </c>
      <c r="G4404" s="5">
        <v>11.25</v>
      </c>
      <c r="H4404">
        <v>106</v>
      </c>
      <c r="I4404" s="5">
        <v>67.149999624999992</v>
      </c>
      <c r="J4404" s="5">
        <v>0.63349056249999991</v>
      </c>
      <c r="K4404">
        <v>2702</v>
      </c>
      <c r="L4404" s="15">
        <v>3.9230199851961502E-2</v>
      </c>
      <c r="M4404" s="13">
        <v>0.96547002220577305</v>
      </c>
      <c r="N4404" s="15">
        <v>0</v>
      </c>
      <c r="O4404" s="5">
        <v>0</v>
      </c>
      <c r="P4404" s="5">
        <v>0</v>
      </c>
      <c r="Q4404" s="5">
        <f t="shared" si="754"/>
        <v>67.149999624999992</v>
      </c>
      <c r="R4404" s="5">
        <f t="shared" si="755"/>
        <v>-67.149999624999992</v>
      </c>
      <c r="S4404" s="15">
        <f t="shared" si="756"/>
        <v>-1</v>
      </c>
      <c r="T4404">
        <v>0</v>
      </c>
      <c r="U4404" s="5" t="str">
        <f t="shared" si="757"/>
        <v>NA</v>
      </c>
      <c r="V4404" s="15">
        <f t="shared" si="758"/>
        <v>0</v>
      </c>
      <c r="W4404" s="15">
        <f t="shared" si="759"/>
        <v>0</v>
      </c>
      <c r="X4404" s="5">
        <f t="shared" si="760"/>
        <v>0</v>
      </c>
      <c r="Y4404" s="5">
        <f t="shared" si="761"/>
        <v>60.434999662499997</v>
      </c>
      <c r="Z4404" s="5">
        <f t="shared" si="762"/>
        <v>-70.507499606249993</v>
      </c>
      <c r="AA4404" s="5">
        <f t="shared" si="763"/>
        <v>6.714999962499995</v>
      </c>
      <c r="AB4404" s="5">
        <f t="shared" si="764"/>
        <v>3.357499981250001</v>
      </c>
    </row>
    <row r="4405" spans="1:28" x14ac:dyDescent="0.55000000000000004">
      <c r="A4405" s="3" t="s">
        <v>79</v>
      </c>
      <c r="B4405" s="3" t="s">
        <v>6945</v>
      </c>
      <c r="C4405" t="s">
        <v>66</v>
      </c>
      <c r="D4405" s="3" t="s">
        <v>36</v>
      </c>
      <c r="E4405" s="3" t="s">
        <v>36</v>
      </c>
      <c r="F4405" s="3" t="s">
        <v>77</v>
      </c>
      <c r="G4405" s="5">
        <v>11.25</v>
      </c>
      <c r="H4405">
        <v>137</v>
      </c>
      <c r="I4405" s="5">
        <v>103.89999854999999</v>
      </c>
      <c r="J4405" s="5">
        <v>0.75839414999999999</v>
      </c>
      <c r="K4405">
        <v>5483</v>
      </c>
      <c r="L4405" s="15">
        <v>2.4986321356921401E-2</v>
      </c>
      <c r="M4405" s="13">
        <v>1.4618092285245301</v>
      </c>
      <c r="N4405" s="15">
        <v>0</v>
      </c>
      <c r="O4405" s="5">
        <v>0</v>
      </c>
      <c r="P4405" s="5">
        <v>0</v>
      </c>
      <c r="Q4405" s="5">
        <f t="shared" si="754"/>
        <v>103.89999854999999</v>
      </c>
      <c r="R4405" s="5">
        <f t="shared" si="755"/>
        <v>-103.89999854999999</v>
      </c>
      <c r="S4405" s="15">
        <f t="shared" si="756"/>
        <v>-1</v>
      </c>
      <c r="T4405">
        <v>0</v>
      </c>
      <c r="U4405" s="5" t="str">
        <f t="shared" si="757"/>
        <v>NA</v>
      </c>
      <c r="V4405" s="15">
        <f t="shared" si="758"/>
        <v>0</v>
      </c>
      <c r="W4405" s="15">
        <f t="shared" si="759"/>
        <v>0</v>
      </c>
      <c r="X4405" s="5">
        <f t="shared" si="760"/>
        <v>0</v>
      </c>
      <c r="Y4405" s="5">
        <f t="shared" si="761"/>
        <v>93.509998694999993</v>
      </c>
      <c r="Z4405" s="5">
        <f t="shared" si="762"/>
        <v>-109.0949984775</v>
      </c>
      <c r="AA4405" s="5">
        <f t="shared" si="763"/>
        <v>10.389999854999999</v>
      </c>
      <c r="AB4405" s="5">
        <f t="shared" si="764"/>
        <v>5.1949999275000067</v>
      </c>
    </row>
    <row r="4406" spans="1:28" x14ac:dyDescent="0.55000000000000004">
      <c r="A4406" s="3" t="s">
        <v>79</v>
      </c>
      <c r="B4406" s="3" t="s">
        <v>6947</v>
      </c>
      <c r="C4406" t="s">
        <v>66</v>
      </c>
      <c r="D4406" s="3" t="s">
        <v>36</v>
      </c>
      <c r="E4406" s="3" t="s">
        <v>36</v>
      </c>
      <c r="F4406" s="3" t="s">
        <v>77</v>
      </c>
      <c r="G4406" s="5">
        <v>11.25</v>
      </c>
      <c r="H4406">
        <v>149</v>
      </c>
      <c r="I4406" s="5">
        <v>112.26249853749999</v>
      </c>
      <c r="J4406" s="5">
        <v>0.75343958749999995</v>
      </c>
      <c r="K4406">
        <v>6042</v>
      </c>
      <c r="L4406" s="15">
        <v>2.4660708374710398E-2</v>
      </c>
      <c r="M4406" s="13">
        <v>1.13788480635551</v>
      </c>
      <c r="N4406" s="15">
        <v>0</v>
      </c>
      <c r="O4406" s="5">
        <v>0</v>
      </c>
      <c r="P4406" s="5">
        <v>0</v>
      </c>
      <c r="Q4406" s="5">
        <f t="shared" si="754"/>
        <v>112.26249853749999</v>
      </c>
      <c r="R4406" s="5">
        <f t="shared" si="755"/>
        <v>-112.26249853749999</v>
      </c>
      <c r="S4406" s="15">
        <f t="shared" si="756"/>
        <v>-1</v>
      </c>
      <c r="T4406">
        <v>0</v>
      </c>
      <c r="U4406" s="5" t="str">
        <f t="shared" si="757"/>
        <v>NA</v>
      </c>
      <c r="V4406" s="15">
        <f t="shared" si="758"/>
        <v>0</v>
      </c>
      <c r="W4406" s="15">
        <f t="shared" si="759"/>
        <v>0</v>
      </c>
      <c r="X4406" s="5">
        <f t="shared" si="760"/>
        <v>0</v>
      </c>
      <c r="Y4406" s="5">
        <f t="shared" si="761"/>
        <v>101.03624868375</v>
      </c>
      <c r="Z4406" s="5">
        <f t="shared" si="762"/>
        <v>-117.875623464375</v>
      </c>
      <c r="AA4406" s="5">
        <f t="shared" si="763"/>
        <v>11.226249853749991</v>
      </c>
      <c r="AB4406" s="5">
        <f t="shared" si="764"/>
        <v>5.6131249268750025</v>
      </c>
    </row>
    <row r="4407" spans="1:28" x14ac:dyDescent="0.55000000000000004">
      <c r="A4407" s="3" t="s">
        <v>79</v>
      </c>
      <c r="B4407" s="3" t="s">
        <v>6949</v>
      </c>
      <c r="C4407" t="s">
        <v>66</v>
      </c>
      <c r="D4407" s="3" t="s">
        <v>36</v>
      </c>
      <c r="E4407" s="3" t="s">
        <v>36</v>
      </c>
      <c r="F4407" s="3" t="s">
        <v>77</v>
      </c>
      <c r="G4407" s="5">
        <v>11.25</v>
      </c>
      <c r="H4407">
        <v>177</v>
      </c>
      <c r="I4407" s="5">
        <v>114.74999827499998</v>
      </c>
      <c r="J4407" s="5">
        <v>0.6483050749999999</v>
      </c>
      <c r="K4407">
        <v>6395</v>
      </c>
      <c r="L4407" s="15">
        <v>2.7677873338545701E-2</v>
      </c>
      <c r="M4407" s="13">
        <v>0.93255668491008603</v>
      </c>
      <c r="N4407" s="15">
        <v>0</v>
      </c>
      <c r="O4407" s="5">
        <v>0</v>
      </c>
      <c r="P4407" s="5">
        <v>0</v>
      </c>
      <c r="Q4407" s="5">
        <f t="shared" si="754"/>
        <v>114.74999827499998</v>
      </c>
      <c r="R4407" s="5">
        <f t="shared" si="755"/>
        <v>-114.74999827499998</v>
      </c>
      <c r="S4407" s="15">
        <f t="shared" si="756"/>
        <v>-1</v>
      </c>
      <c r="T4407">
        <v>0</v>
      </c>
      <c r="U4407" s="5" t="str">
        <f t="shared" si="757"/>
        <v>NA</v>
      </c>
      <c r="V4407" s="15">
        <f t="shared" si="758"/>
        <v>0</v>
      </c>
      <c r="W4407" s="15">
        <f t="shared" si="759"/>
        <v>0</v>
      </c>
      <c r="X4407" s="5">
        <f t="shared" si="760"/>
        <v>0</v>
      </c>
      <c r="Y4407" s="5">
        <f t="shared" si="761"/>
        <v>103.27499844749998</v>
      </c>
      <c r="Z4407" s="5">
        <f t="shared" si="762"/>
        <v>-120.48749818874998</v>
      </c>
      <c r="AA4407" s="5">
        <f t="shared" si="763"/>
        <v>11.4749998275</v>
      </c>
      <c r="AB4407" s="5">
        <f t="shared" si="764"/>
        <v>5.7374999137499998</v>
      </c>
    </row>
    <row r="4408" spans="1:28" x14ac:dyDescent="0.55000000000000004">
      <c r="A4408" s="3" t="s">
        <v>79</v>
      </c>
      <c r="B4408" s="3" t="s">
        <v>6951</v>
      </c>
      <c r="C4408" t="s">
        <v>66</v>
      </c>
      <c r="D4408" s="3" t="s">
        <v>36</v>
      </c>
      <c r="E4408" s="3" t="s">
        <v>36</v>
      </c>
      <c r="F4408" s="3" t="s">
        <v>77</v>
      </c>
      <c r="G4408" s="5">
        <v>11.25</v>
      </c>
      <c r="H4408">
        <v>180</v>
      </c>
      <c r="I4408" s="5">
        <v>129.72499875</v>
      </c>
      <c r="J4408" s="5">
        <v>0.72069443750000006</v>
      </c>
      <c r="K4408">
        <v>4750</v>
      </c>
      <c r="L4408" s="15">
        <v>3.78947368421053E-2</v>
      </c>
      <c r="M4408" s="13">
        <v>1.0585894736842101</v>
      </c>
      <c r="N4408" s="15">
        <v>0</v>
      </c>
      <c r="O4408" s="5">
        <v>0</v>
      </c>
      <c r="P4408" s="5">
        <v>0</v>
      </c>
      <c r="Q4408" s="5">
        <f t="shared" si="754"/>
        <v>129.72499875</v>
      </c>
      <c r="R4408" s="5">
        <f t="shared" si="755"/>
        <v>-129.72499875</v>
      </c>
      <c r="S4408" s="15">
        <f t="shared" si="756"/>
        <v>-1</v>
      </c>
      <c r="T4408">
        <v>0</v>
      </c>
      <c r="U4408" s="5" t="str">
        <f t="shared" si="757"/>
        <v>NA</v>
      </c>
      <c r="V4408" s="15">
        <f t="shared" si="758"/>
        <v>0</v>
      </c>
      <c r="W4408" s="15">
        <f t="shared" si="759"/>
        <v>0</v>
      </c>
      <c r="X4408" s="5">
        <f t="shared" si="760"/>
        <v>0</v>
      </c>
      <c r="Y4408" s="5">
        <f t="shared" si="761"/>
        <v>116.752498875</v>
      </c>
      <c r="Z4408" s="5">
        <f t="shared" si="762"/>
        <v>-136.21124868750002</v>
      </c>
      <c r="AA4408" s="5">
        <f t="shared" si="763"/>
        <v>12.972499874999997</v>
      </c>
      <c r="AB4408" s="5">
        <f t="shared" si="764"/>
        <v>6.4862499375000198</v>
      </c>
    </row>
    <row r="4409" spans="1:28" x14ac:dyDescent="0.55000000000000004">
      <c r="A4409" s="3" t="s">
        <v>79</v>
      </c>
      <c r="B4409" s="3" t="s">
        <v>6953</v>
      </c>
      <c r="C4409" t="s">
        <v>66</v>
      </c>
      <c r="D4409" s="3" t="s">
        <v>36</v>
      </c>
      <c r="E4409" s="3" t="s">
        <v>36</v>
      </c>
      <c r="F4409" s="3" t="s">
        <v>77</v>
      </c>
      <c r="G4409" s="5">
        <v>11.25</v>
      </c>
      <c r="H4409">
        <v>399</v>
      </c>
      <c r="I4409" s="5">
        <v>273.83749548750001</v>
      </c>
      <c r="J4409" s="5">
        <v>0.68630951250000005</v>
      </c>
      <c r="K4409">
        <v>8507</v>
      </c>
      <c r="L4409" s="15">
        <v>4.6902550840484301E-2</v>
      </c>
      <c r="M4409" s="13">
        <v>1.3202303984953601</v>
      </c>
      <c r="N4409" s="15">
        <v>0</v>
      </c>
      <c r="O4409" s="5">
        <v>0</v>
      </c>
      <c r="P4409" s="5">
        <v>0</v>
      </c>
      <c r="Q4409" s="5">
        <f t="shared" si="754"/>
        <v>273.83749548750001</v>
      </c>
      <c r="R4409" s="5">
        <f t="shared" si="755"/>
        <v>-273.83749548750001</v>
      </c>
      <c r="S4409" s="15">
        <f t="shared" si="756"/>
        <v>-1</v>
      </c>
      <c r="T4409">
        <v>0</v>
      </c>
      <c r="U4409" s="5" t="str">
        <f t="shared" si="757"/>
        <v>NA</v>
      </c>
      <c r="V4409" s="15">
        <f t="shared" si="758"/>
        <v>0</v>
      </c>
      <c r="W4409" s="15">
        <f t="shared" si="759"/>
        <v>0</v>
      </c>
      <c r="X4409" s="5">
        <f t="shared" si="760"/>
        <v>0</v>
      </c>
      <c r="Y4409" s="5">
        <f t="shared" si="761"/>
        <v>246.45374593875002</v>
      </c>
      <c r="Z4409" s="5">
        <f t="shared" si="762"/>
        <v>-287.52937026187504</v>
      </c>
      <c r="AA4409" s="5">
        <f t="shared" si="763"/>
        <v>27.383749548749989</v>
      </c>
      <c r="AB4409" s="5">
        <f t="shared" si="764"/>
        <v>13.691874774375037</v>
      </c>
    </row>
    <row r="4410" spans="1:28" x14ac:dyDescent="0.55000000000000004">
      <c r="A4410" s="3" t="s">
        <v>28</v>
      </c>
      <c r="B4410" s="3" t="s">
        <v>690</v>
      </c>
      <c r="C4410" t="s">
        <v>31</v>
      </c>
      <c r="D4410" s="3" t="s">
        <v>32</v>
      </c>
      <c r="E4410" s="3" t="s">
        <v>467</v>
      </c>
      <c r="F4410" s="3" t="s">
        <v>35</v>
      </c>
      <c r="G4410" s="5">
        <v>11.25</v>
      </c>
      <c r="H4410">
        <v>4</v>
      </c>
      <c r="I4410" s="5">
        <v>15.7125</v>
      </c>
      <c r="J4410" s="5">
        <v>3.9281250000000001</v>
      </c>
      <c r="K4410">
        <v>45</v>
      </c>
      <c r="L4410" s="15">
        <v>8.8888888888888892E-2</v>
      </c>
      <c r="M4410" s="13">
        <v>2.2651111111111102</v>
      </c>
      <c r="N4410" s="15">
        <v>0</v>
      </c>
      <c r="O4410" s="5">
        <v>0</v>
      </c>
      <c r="P4410" s="5">
        <v>0</v>
      </c>
      <c r="Q4410" s="5">
        <f t="shared" si="754"/>
        <v>15.7125</v>
      </c>
      <c r="R4410" s="5">
        <f t="shared" si="755"/>
        <v>-15.7125</v>
      </c>
      <c r="S4410" s="15">
        <f t="shared" si="756"/>
        <v>-1</v>
      </c>
      <c r="T4410">
        <v>0</v>
      </c>
      <c r="U4410" s="5" t="str">
        <f t="shared" si="757"/>
        <v>NA</v>
      </c>
      <c r="V4410" s="15">
        <f t="shared" si="758"/>
        <v>0</v>
      </c>
      <c r="W4410" s="15">
        <f t="shared" si="759"/>
        <v>0</v>
      </c>
      <c r="X4410" s="5">
        <f t="shared" si="760"/>
        <v>0</v>
      </c>
      <c r="Y4410" s="5">
        <f t="shared" si="761"/>
        <v>14.141250000000001</v>
      </c>
      <c r="Z4410" s="5">
        <f t="shared" si="762"/>
        <v>-16.498125000000002</v>
      </c>
      <c r="AA4410" s="5">
        <f t="shared" si="763"/>
        <v>1.5712499999999991</v>
      </c>
      <c r="AB4410" s="5">
        <f t="shared" si="764"/>
        <v>0.78562500000000135</v>
      </c>
    </row>
    <row r="4411" spans="1:28" x14ac:dyDescent="0.55000000000000004">
      <c r="A4411" s="3" t="s">
        <v>72</v>
      </c>
      <c r="B4411" s="3" t="s">
        <v>787</v>
      </c>
      <c r="C4411" t="s">
        <v>47</v>
      </c>
      <c r="D4411" s="3" t="s">
        <v>96</v>
      </c>
      <c r="E4411" s="3" t="s">
        <v>161</v>
      </c>
      <c r="F4411" s="3" t="s">
        <v>162</v>
      </c>
      <c r="G4411" s="5">
        <v>12.425000000000001</v>
      </c>
      <c r="H4411">
        <v>5</v>
      </c>
      <c r="I4411" s="5">
        <v>4.7874999999999996</v>
      </c>
      <c r="J4411" s="5">
        <v>0.95750000000000002</v>
      </c>
      <c r="K4411">
        <v>57</v>
      </c>
      <c r="L4411" s="15">
        <v>8.7719298245614002E-2</v>
      </c>
      <c r="M4411" s="13">
        <v>1.01754385964912</v>
      </c>
      <c r="N4411" s="15">
        <v>0</v>
      </c>
      <c r="O4411" s="5">
        <v>0</v>
      </c>
      <c r="P4411" s="5">
        <v>0</v>
      </c>
      <c r="Q4411" s="5">
        <f t="shared" si="754"/>
        <v>4.7874999999999996</v>
      </c>
      <c r="R4411" s="5">
        <f t="shared" si="755"/>
        <v>-4.7874999999999996</v>
      </c>
      <c r="S4411" s="15">
        <f t="shared" si="756"/>
        <v>-1</v>
      </c>
      <c r="T4411">
        <v>0</v>
      </c>
      <c r="U4411" s="5" t="str">
        <f t="shared" si="757"/>
        <v>NA</v>
      </c>
      <c r="V4411" s="15">
        <f t="shared" si="758"/>
        <v>0</v>
      </c>
      <c r="W4411" s="15">
        <f t="shared" si="759"/>
        <v>0</v>
      </c>
      <c r="X4411" s="5">
        <f t="shared" si="760"/>
        <v>0</v>
      </c>
      <c r="Y4411" s="5">
        <f t="shared" si="761"/>
        <v>4.3087499999999999</v>
      </c>
      <c r="Z4411" s="5">
        <f t="shared" si="762"/>
        <v>-5.0268749999999995</v>
      </c>
      <c r="AA4411" s="5">
        <f t="shared" si="763"/>
        <v>0.47874999999999979</v>
      </c>
      <c r="AB4411" s="5">
        <f t="shared" si="764"/>
        <v>0.23937499999999989</v>
      </c>
    </row>
    <row r="4412" spans="1:28" x14ac:dyDescent="0.55000000000000004">
      <c r="A4412" s="3" t="s">
        <v>72</v>
      </c>
      <c r="B4412" s="3" t="s">
        <v>6957</v>
      </c>
      <c r="C4412" t="s">
        <v>47</v>
      </c>
      <c r="D4412" s="3" t="s">
        <v>173</v>
      </c>
      <c r="E4412" s="3" t="s">
        <v>4096</v>
      </c>
      <c r="F4412" s="3" t="s">
        <v>77</v>
      </c>
      <c r="G4412" s="5">
        <v>12.5</v>
      </c>
      <c r="H4412">
        <v>1</v>
      </c>
      <c r="I4412" s="5">
        <v>3.1124999999999998</v>
      </c>
      <c r="J4412" s="5">
        <v>3.1124999999999998</v>
      </c>
      <c r="K4412">
        <v>19</v>
      </c>
      <c r="L4412" s="15">
        <v>5.2631578947368397E-2</v>
      </c>
      <c r="M4412" s="13">
        <v>1.0526315789473699</v>
      </c>
      <c r="N4412" s="15">
        <v>0</v>
      </c>
      <c r="O4412" s="5">
        <v>0</v>
      </c>
      <c r="P4412" s="5">
        <v>0</v>
      </c>
      <c r="Q4412" s="5">
        <f t="shared" si="754"/>
        <v>3.1124999999999998</v>
      </c>
      <c r="R4412" s="5">
        <f t="shared" si="755"/>
        <v>-3.1124999999999998</v>
      </c>
      <c r="S4412" s="15">
        <f t="shared" si="756"/>
        <v>-1</v>
      </c>
      <c r="T4412">
        <v>0</v>
      </c>
      <c r="U4412" s="5" t="str">
        <f t="shared" si="757"/>
        <v>NA</v>
      </c>
      <c r="V4412" s="15">
        <f t="shared" si="758"/>
        <v>0</v>
      </c>
      <c r="W4412" s="15">
        <f t="shared" si="759"/>
        <v>0</v>
      </c>
      <c r="X4412" s="5">
        <f t="shared" si="760"/>
        <v>0</v>
      </c>
      <c r="Y4412" s="5">
        <f t="shared" si="761"/>
        <v>2.80125</v>
      </c>
      <c r="Z4412" s="5">
        <f t="shared" si="762"/>
        <v>-3.2681249999999999</v>
      </c>
      <c r="AA4412" s="5">
        <f t="shared" si="763"/>
        <v>0.3112499999999998</v>
      </c>
      <c r="AB4412" s="5">
        <f t="shared" si="764"/>
        <v>0.15562500000000012</v>
      </c>
    </row>
    <row r="4413" spans="1:28" x14ac:dyDescent="0.55000000000000004">
      <c r="A4413" s="3" t="s">
        <v>72</v>
      </c>
      <c r="B4413" s="3" t="s">
        <v>6959</v>
      </c>
      <c r="C4413" t="s">
        <v>47</v>
      </c>
      <c r="D4413" s="3" t="s">
        <v>173</v>
      </c>
      <c r="E4413" s="3" t="s">
        <v>2929</v>
      </c>
      <c r="F4413" s="3" t="s">
        <v>77</v>
      </c>
      <c r="G4413" s="5">
        <v>12.5</v>
      </c>
      <c r="H4413">
        <v>1</v>
      </c>
      <c r="I4413" s="5">
        <v>3.5750000000000002</v>
      </c>
      <c r="J4413" s="5">
        <v>3.5750000000000002</v>
      </c>
      <c r="K4413">
        <v>1</v>
      </c>
      <c r="L4413" s="15">
        <v>1</v>
      </c>
      <c r="M4413" s="13">
        <v>1</v>
      </c>
      <c r="N4413" s="15">
        <v>0</v>
      </c>
      <c r="O4413" s="5">
        <v>0</v>
      </c>
      <c r="P4413" s="5">
        <v>0</v>
      </c>
      <c r="Q4413" s="5">
        <f t="shared" si="754"/>
        <v>3.5750000000000002</v>
      </c>
      <c r="R4413" s="5">
        <f t="shared" si="755"/>
        <v>-3.5750000000000002</v>
      </c>
      <c r="S4413" s="15">
        <f t="shared" si="756"/>
        <v>-1</v>
      </c>
      <c r="T4413">
        <v>0</v>
      </c>
      <c r="U4413" s="5" t="str">
        <f t="shared" si="757"/>
        <v>NA</v>
      </c>
      <c r="V4413" s="15">
        <f t="shared" si="758"/>
        <v>0</v>
      </c>
      <c r="W4413" s="15">
        <f t="shared" si="759"/>
        <v>0</v>
      </c>
      <c r="X4413" s="5">
        <f t="shared" si="760"/>
        <v>0</v>
      </c>
      <c r="Y4413" s="5">
        <f t="shared" si="761"/>
        <v>3.2175000000000002</v>
      </c>
      <c r="Z4413" s="5">
        <f t="shared" si="762"/>
        <v>-3.7537500000000001</v>
      </c>
      <c r="AA4413" s="5">
        <f t="shared" si="763"/>
        <v>0.35749999999999993</v>
      </c>
      <c r="AB4413" s="5">
        <f t="shared" si="764"/>
        <v>0.17874999999999996</v>
      </c>
    </row>
    <row r="4414" spans="1:28" x14ac:dyDescent="0.55000000000000004">
      <c r="A4414" s="3" t="s">
        <v>72</v>
      </c>
      <c r="B4414" s="3" t="s">
        <v>6961</v>
      </c>
      <c r="C4414" t="s">
        <v>47</v>
      </c>
      <c r="D4414" s="3" t="s">
        <v>173</v>
      </c>
      <c r="E4414" s="3" t="s">
        <v>4096</v>
      </c>
      <c r="F4414" s="3" t="s">
        <v>77</v>
      </c>
      <c r="G4414" s="5">
        <v>12.5</v>
      </c>
      <c r="H4414">
        <v>2</v>
      </c>
      <c r="I4414" s="5">
        <v>6.0750000000000002</v>
      </c>
      <c r="J4414" s="5">
        <v>3.0375000000000001</v>
      </c>
      <c r="K4414">
        <v>17</v>
      </c>
      <c r="L4414" s="15">
        <v>0.11764705882352899</v>
      </c>
      <c r="M4414" s="13">
        <v>1.04117647058824</v>
      </c>
      <c r="N4414" s="15">
        <v>0</v>
      </c>
      <c r="O4414" s="5">
        <v>0</v>
      </c>
      <c r="P4414" s="5">
        <v>0</v>
      </c>
      <c r="Q4414" s="5">
        <f t="shared" si="754"/>
        <v>6.0750000000000002</v>
      </c>
      <c r="R4414" s="5">
        <f t="shared" si="755"/>
        <v>-6.0750000000000002</v>
      </c>
      <c r="S4414" s="15">
        <f t="shared" si="756"/>
        <v>-1</v>
      </c>
      <c r="T4414">
        <v>0</v>
      </c>
      <c r="U4414" s="5" t="str">
        <f t="shared" si="757"/>
        <v>NA</v>
      </c>
      <c r="V4414" s="15">
        <f t="shared" si="758"/>
        <v>0</v>
      </c>
      <c r="W4414" s="15">
        <f t="shared" si="759"/>
        <v>0</v>
      </c>
      <c r="X4414" s="5">
        <f t="shared" si="760"/>
        <v>0</v>
      </c>
      <c r="Y4414" s="5">
        <f t="shared" si="761"/>
        <v>5.4675000000000002</v>
      </c>
      <c r="Z4414" s="5">
        <f t="shared" si="762"/>
        <v>-6.3787500000000001</v>
      </c>
      <c r="AA4414" s="5">
        <f t="shared" si="763"/>
        <v>0.60749999999999993</v>
      </c>
      <c r="AB4414" s="5">
        <f t="shared" si="764"/>
        <v>0.30374999999999996</v>
      </c>
    </row>
    <row r="4415" spans="1:28" x14ac:dyDescent="0.55000000000000004">
      <c r="A4415" s="3" t="s">
        <v>72</v>
      </c>
      <c r="B4415" s="3" t="s">
        <v>6963</v>
      </c>
      <c r="C4415" t="s">
        <v>47</v>
      </c>
      <c r="D4415" s="3" t="s">
        <v>173</v>
      </c>
      <c r="E4415" s="3" t="s">
        <v>4483</v>
      </c>
      <c r="F4415" s="3" t="s">
        <v>77</v>
      </c>
      <c r="G4415" s="5">
        <v>12.5</v>
      </c>
      <c r="H4415">
        <v>4</v>
      </c>
      <c r="I4415" s="5">
        <v>14.1875</v>
      </c>
      <c r="J4415" s="5">
        <v>3.546875</v>
      </c>
      <c r="K4415">
        <v>56</v>
      </c>
      <c r="L4415" s="15">
        <v>7.1428571428571397E-2</v>
      </c>
      <c r="M4415" s="13">
        <v>1.2660714285714301</v>
      </c>
      <c r="N4415" s="15">
        <v>0</v>
      </c>
      <c r="O4415" s="5">
        <v>0</v>
      </c>
      <c r="P4415" s="5">
        <v>0</v>
      </c>
      <c r="Q4415" s="5">
        <f t="shared" si="754"/>
        <v>14.1875</v>
      </c>
      <c r="R4415" s="5">
        <f t="shared" si="755"/>
        <v>-14.1875</v>
      </c>
      <c r="S4415" s="15">
        <f t="shared" si="756"/>
        <v>-1</v>
      </c>
      <c r="T4415">
        <v>0</v>
      </c>
      <c r="U4415" s="5" t="str">
        <f t="shared" si="757"/>
        <v>NA</v>
      </c>
      <c r="V4415" s="15">
        <f t="shared" si="758"/>
        <v>0</v>
      </c>
      <c r="W4415" s="15">
        <f t="shared" si="759"/>
        <v>0</v>
      </c>
      <c r="X4415" s="5">
        <f t="shared" si="760"/>
        <v>0</v>
      </c>
      <c r="Y4415" s="5">
        <f t="shared" si="761"/>
        <v>12.768750000000001</v>
      </c>
      <c r="Z4415" s="5">
        <f t="shared" si="762"/>
        <v>-14.896875000000001</v>
      </c>
      <c r="AA4415" s="5">
        <f t="shared" si="763"/>
        <v>1.4187499999999993</v>
      </c>
      <c r="AB4415" s="5">
        <f t="shared" si="764"/>
        <v>0.70937500000000142</v>
      </c>
    </row>
    <row r="4416" spans="1:28" x14ac:dyDescent="0.55000000000000004">
      <c r="A4416" s="3" t="s">
        <v>72</v>
      </c>
      <c r="B4416" s="3" t="s">
        <v>6965</v>
      </c>
      <c r="C4416" t="s">
        <v>47</v>
      </c>
      <c r="D4416" s="3" t="s">
        <v>173</v>
      </c>
      <c r="E4416" s="3" t="s">
        <v>4096</v>
      </c>
      <c r="F4416" s="3" t="s">
        <v>77</v>
      </c>
      <c r="G4416" s="5">
        <v>12.5</v>
      </c>
      <c r="H4416">
        <v>5</v>
      </c>
      <c r="I4416" s="5">
        <v>14.987500000000001</v>
      </c>
      <c r="J4416" s="5">
        <v>2.9975000000000001</v>
      </c>
      <c r="K4416">
        <v>162</v>
      </c>
      <c r="L4416" s="15">
        <v>3.0864197530864203E-2</v>
      </c>
      <c r="M4416" s="13">
        <v>1.0432098765432101</v>
      </c>
      <c r="N4416" s="15">
        <v>0</v>
      </c>
      <c r="O4416" s="5">
        <v>0</v>
      </c>
      <c r="P4416" s="5">
        <v>0</v>
      </c>
      <c r="Q4416" s="5">
        <f t="shared" si="754"/>
        <v>14.987500000000001</v>
      </c>
      <c r="R4416" s="5">
        <f t="shared" si="755"/>
        <v>-14.987500000000001</v>
      </c>
      <c r="S4416" s="15">
        <f t="shared" si="756"/>
        <v>-1</v>
      </c>
      <c r="T4416">
        <v>0</v>
      </c>
      <c r="U4416" s="5" t="str">
        <f t="shared" si="757"/>
        <v>NA</v>
      </c>
      <c r="V4416" s="15">
        <f t="shared" si="758"/>
        <v>0</v>
      </c>
      <c r="W4416" s="15">
        <f t="shared" si="759"/>
        <v>0</v>
      </c>
      <c r="X4416" s="5">
        <f t="shared" si="760"/>
        <v>0</v>
      </c>
      <c r="Y4416" s="5">
        <f t="shared" si="761"/>
        <v>13.488750000000001</v>
      </c>
      <c r="Z4416" s="5">
        <f t="shared" si="762"/>
        <v>-15.736875000000001</v>
      </c>
      <c r="AA4416" s="5">
        <f t="shared" si="763"/>
        <v>1.4987499999999994</v>
      </c>
      <c r="AB4416" s="5">
        <f t="shared" si="764"/>
        <v>0.74937500000000057</v>
      </c>
    </row>
    <row r="4417" spans="1:28" x14ac:dyDescent="0.55000000000000004">
      <c r="A4417" s="3" t="s">
        <v>72</v>
      </c>
      <c r="B4417" s="3" t="s">
        <v>6967</v>
      </c>
      <c r="C4417" t="s">
        <v>47</v>
      </c>
      <c r="D4417" s="3" t="s">
        <v>729</v>
      </c>
      <c r="E4417" s="3" t="s">
        <v>5829</v>
      </c>
      <c r="F4417" s="3" t="s">
        <v>50</v>
      </c>
      <c r="G4417" s="5">
        <v>13.75</v>
      </c>
      <c r="H4417">
        <v>1</v>
      </c>
      <c r="I4417" s="5">
        <v>1.6125</v>
      </c>
      <c r="J4417" s="5">
        <v>1.6125</v>
      </c>
      <c r="K4417">
        <v>7</v>
      </c>
      <c r="L4417" s="15">
        <v>0.14285714285714302</v>
      </c>
      <c r="M4417" s="13">
        <v>1</v>
      </c>
      <c r="N4417" s="15">
        <v>0</v>
      </c>
      <c r="O4417" s="5">
        <v>0</v>
      </c>
      <c r="P4417" s="5">
        <v>0</v>
      </c>
      <c r="Q4417" s="5">
        <f t="shared" si="754"/>
        <v>1.6125</v>
      </c>
      <c r="R4417" s="5">
        <f t="shared" si="755"/>
        <v>-1.6125</v>
      </c>
      <c r="S4417" s="15">
        <f t="shared" si="756"/>
        <v>-1</v>
      </c>
      <c r="T4417">
        <v>0</v>
      </c>
      <c r="U4417" s="5" t="str">
        <f t="shared" si="757"/>
        <v>NA</v>
      </c>
      <c r="V4417" s="15">
        <f t="shared" si="758"/>
        <v>0</v>
      </c>
      <c r="W4417" s="15">
        <f t="shared" si="759"/>
        <v>0</v>
      </c>
      <c r="X4417" s="5">
        <f t="shared" si="760"/>
        <v>0</v>
      </c>
      <c r="Y4417" s="5">
        <f t="shared" si="761"/>
        <v>1.4512500000000002</v>
      </c>
      <c r="Z4417" s="5">
        <f t="shared" si="762"/>
        <v>-1.6931250000000002</v>
      </c>
      <c r="AA4417" s="5">
        <f t="shared" si="763"/>
        <v>0.16124999999999989</v>
      </c>
      <c r="AB4417" s="5">
        <f t="shared" si="764"/>
        <v>8.0625000000000169E-2</v>
      </c>
    </row>
    <row r="4418" spans="1:28" x14ac:dyDescent="0.55000000000000004">
      <c r="A4418" s="3" t="s">
        <v>72</v>
      </c>
      <c r="B4418" s="3" t="s">
        <v>6969</v>
      </c>
      <c r="C4418" t="s">
        <v>47</v>
      </c>
      <c r="D4418" s="3" t="s">
        <v>729</v>
      </c>
      <c r="E4418" s="3" t="s">
        <v>730</v>
      </c>
      <c r="F4418" s="3" t="s">
        <v>50</v>
      </c>
      <c r="G4418" s="5">
        <v>13.75</v>
      </c>
      <c r="H4418">
        <v>1</v>
      </c>
      <c r="I4418" s="5">
        <v>2.2999999999999998</v>
      </c>
      <c r="J4418" s="5">
        <v>2.2999999999999998</v>
      </c>
      <c r="K4418">
        <v>19</v>
      </c>
      <c r="L4418" s="15">
        <v>5.2631578947368397E-2</v>
      </c>
      <c r="M4418" s="13">
        <v>1.0526315789473699</v>
      </c>
      <c r="N4418" s="15">
        <v>0</v>
      </c>
      <c r="O4418" s="5">
        <v>0</v>
      </c>
      <c r="P4418" s="5">
        <v>0</v>
      </c>
      <c r="Q4418" s="5">
        <f t="shared" ref="Q4418:Q4482" si="765">I4418</f>
        <v>2.2999999999999998</v>
      </c>
      <c r="R4418" s="5">
        <f t="shared" ref="R4418:R4481" si="766">P4418-Q4418</f>
        <v>-2.2999999999999998</v>
      </c>
      <c r="S4418" s="15">
        <f t="shared" ref="S4418:S4481" si="767">IF(Q4418=0,0,(P4418-Q4418)/Q4418)</f>
        <v>-1</v>
      </c>
      <c r="T4418">
        <v>0</v>
      </c>
      <c r="U4418" s="5" t="str">
        <f t="shared" ref="U4418:U4481" si="768">IF(T4418=0,"NA",P4418/T4418)</f>
        <v>NA</v>
      </c>
      <c r="V4418" s="15">
        <f t="shared" si="758"/>
        <v>0</v>
      </c>
      <c r="W4418" s="15">
        <f t="shared" si="759"/>
        <v>0</v>
      </c>
      <c r="X4418" s="5">
        <f t="shared" si="760"/>
        <v>0</v>
      </c>
      <c r="Y4418" s="5">
        <f t="shared" si="761"/>
        <v>2.0699999999999998</v>
      </c>
      <c r="Z4418" s="5">
        <f t="shared" si="762"/>
        <v>-2.415</v>
      </c>
      <c r="AA4418" s="5">
        <f t="shared" si="763"/>
        <v>0.22999999999999998</v>
      </c>
      <c r="AB4418" s="5">
        <f t="shared" si="764"/>
        <v>0.11500000000000021</v>
      </c>
    </row>
    <row r="4419" spans="1:28" x14ac:dyDescent="0.55000000000000004">
      <c r="A4419" s="3" t="s">
        <v>72</v>
      </c>
      <c r="B4419" s="3" t="s">
        <v>5846</v>
      </c>
      <c r="C4419" t="s">
        <v>47</v>
      </c>
      <c r="D4419" s="3" t="s">
        <v>729</v>
      </c>
      <c r="E4419" s="3" t="s">
        <v>730</v>
      </c>
      <c r="F4419" s="3" t="s">
        <v>50</v>
      </c>
      <c r="G4419" s="5">
        <v>13.75</v>
      </c>
      <c r="H4419">
        <v>1</v>
      </c>
      <c r="I4419" s="5">
        <v>5.9</v>
      </c>
      <c r="J4419" s="5">
        <v>5.9</v>
      </c>
      <c r="K4419">
        <v>33</v>
      </c>
      <c r="L4419" s="15">
        <v>3.0303030303030297E-2</v>
      </c>
      <c r="M4419" s="13">
        <v>2.81454545454545</v>
      </c>
      <c r="N4419" s="15">
        <v>0</v>
      </c>
      <c r="O4419" s="5">
        <v>0</v>
      </c>
      <c r="P4419" s="5">
        <v>0</v>
      </c>
      <c r="Q4419" s="5">
        <f t="shared" si="765"/>
        <v>5.9</v>
      </c>
      <c r="R4419" s="5">
        <f t="shared" si="766"/>
        <v>-5.9</v>
      </c>
      <c r="S4419" s="15">
        <f t="shared" si="767"/>
        <v>-1</v>
      </c>
      <c r="T4419">
        <v>0</v>
      </c>
      <c r="U4419" s="5" t="str">
        <f t="shared" si="768"/>
        <v>NA</v>
      </c>
      <c r="V4419" s="15">
        <f t="shared" ref="V4419:V4482" si="769">(L4419*N4419)</f>
        <v>0</v>
      </c>
      <c r="W4419" s="15">
        <f t="shared" ref="W4419:W4482" si="770">IF(P4419=0,0,R4419/P4419)</f>
        <v>0</v>
      </c>
      <c r="X4419" s="5">
        <f t="shared" ref="X4419:X4482" si="771">IF(T4419=0,0,Q4419/T4419)</f>
        <v>0</v>
      </c>
      <c r="Y4419" s="5">
        <f t="shared" ref="Y4419:Y4482" si="772">Q4419*0.9</f>
        <v>5.3100000000000005</v>
      </c>
      <c r="Z4419" s="5">
        <f t="shared" ref="Z4419:Z4482" si="773">R4419*1.05</f>
        <v>-6.1950000000000003</v>
      </c>
      <c r="AA4419" s="5">
        <f t="shared" ref="AA4419:AA4482" si="774">Q4419-Y4419</f>
        <v>0.58999999999999986</v>
      </c>
      <c r="AB4419" s="5">
        <f t="shared" ref="AB4419:AB4482" si="775">R4419-Z4419</f>
        <v>0.29499999999999993</v>
      </c>
    </row>
    <row r="4420" spans="1:28" x14ac:dyDescent="0.55000000000000004">
      <c r="A4420" s="3" t="s">
        <v>72</v>
      </c>
      <c r="B4420" s="3" t="s">
        <v>6972</v>
      </c>
      <c r="C4420" t="s">
        <v>47</v>
      </c>
      <c r="D4420" s="3" t="s">
        <v>729</v>
      </c>
      <c r="E4420" s="3" t="s">
        <v>5829</v>
      </c>
      <c r="F4420" s="3" t="s">
        <v>50</v>
      </c>
      <c r="G4420" s="5">
        <v>13.75</v>
      </c>
      <c r="H4420">
        <v>1</v>
      </c>
      <c r="I4420" s="5">
        <v>7.0625</v>
      </c>
      <c r="J4420" s="5">
        <v>7.0625</v>
      </c>
      <c r="K4420">
        <v>19</v>
      </c>
      <c r="L4420" s="15">
        <v>5.2631578947368397E-2</v>
      </c>
      <c r="M4420" s="13">
        <v>1</v>
      </c>
      <c r="N4420" s="15">
        <v>0</v>
      </c>
      <c r="O4420" s="5">
        <v>0</v>
      </c>
      <c r="P4420" s="5">
        <v>0</v>
      </c>
      <c r="Q4420" s="5">
        <f t="shared" si="765"/>
        <v>7.0625</v>
      </c>
      <c r="R4420" s="5">
        <f t="shared" si="766"/>
        <v>-7.0625</v>
      </c>
      <c r="S4420" s="15">
        <f t="shared" si="767"/>
        <v>-1</v>
      </c>
      <c r="T4420">
        <v>0</v>
      </c>
      <c r="U4420" s="5" t="str">
        <f t="shared" si="768"/>
        <v>NA</v>
      </c>
      <c r="V4420" s="15">
        <f t="shared" si="769"/>
        <v>0</v>
      </c>
      <c r="W4420" s="15">
        <f t="shared" si="770"/>
        <v>0</v>
      </c>
      <c r="X4420" s="5">
        <f t="shared" si="771"/>
        <v>0</v>
      </c>
      <c r="Y4420" s="5">
        <f t="shared" si="772"/>
        <v>6.3562500000000002</v>
      </c>
      <c r="Z4420" s="5">
        <f t="shared" si="773"/>
        <v>-7.4156250000000004</v>
      </c>
      <c r="AA4420" s="5">
        <f t="shared" si="774"/>
        <v>0.70624999999999982</v>
      </c>
      <c r="AB4420" s="5">
        <f t="shared" si="775"/>
        <v>0.35312500000000036</v>
      </c>
    </row>
    <row r="4421" spans="1:28" x14ac:dyDescent="0.55000000000000004">
      <c r="A4421" s="3" t="s">
        <v>72</v>
      </c>
      <c r="B4421" s="3" t="s">
        <v>5828</v>
      </c>
      <c r="C4421" t="s">
        <v>47</v>
      </c>
      <c r="D4421" s="3" t="s">
        <v>729</v>
      </c>
      <c r="E4421" s="3" t="s">
        <v>5829</v>
      </c>
      <c r="F4421" s="3" t="s">
        <v>50</v>
      </c>
      <c r="G4421" s="5">
        <v>13.75</v>
      </c>
      <c r="H4421">
        <v>8</v>
      </c>
      <c r="I4421" s="5">
        <v>24.587499999999999</v>
      </c>
      <c r="J4421" s="5">
        <v>3.0734374999999998</v>
      </c>
      <c r="K4421">
        <v>278</v>
      </c>
      <c r="L4421" s="15">
        <v>2.8776978417266199E-2</v>
      </c>
      <c r="M4421" s="13">
        <v>1.2187050359712199</v>
      </c>
      <c r="N4421" s="15">
        <v>0</v>
      </c>
      <c r="O4421" s="5">
        <v>0</v>
      </c>
      <c r="P4421" s="5">
        <v>0</v>
      </c>
      <c r="Q4421" s="5">
        <f t="shared" si="765"/>
        <v>24.587499999999999</v>
      </c>
      <c r="R4421" s="5">
        <f t="shared" si="766"/>
        <v>-24.587499999999999</v>
      </c>
      <c r="S4421" s="15">
        <f t="shared" si="767"/>
        <v>-1</v>
      </c>
      <c r="T4421">
        <v>0</v>
      </c>
      <c r="U4421" s="5" t="str">
        <f t="shared" si="768"/>
        <v>NA</v>
      </c>
      <c r="V4421" s="15">
        <f t="shared" si="769"/>
        <v>0</v>
      </c>
      <c r="W4421" s="15">
        <f t="shared" si="770"/>
        <v>0</v>
      </c>
      <c r="X4421" s="5">
        <f t="shared" si="771"/>
        <v>0</v>
      </c>
      <c r="Y4421" s="5">
        <f t="shared" si="772"/>
        <v>22.12875</v>
      </c>
      <c r="Z4421" s="5">
        <f t="shared" si="773"/>
        <v>-25.816875</v>
      </c>
      <c r="AA4421" s="5">
        <f t="shared" si="774"/>
        <v>2.4587499999999984</v>
      </c>
      <c r="AB4421" s="5">
        <f t="shared" si="775"/>
        <v>1.229375000000001</v>
      </c>
    </row>
    <row r="4422" spans="1:28" x14ac:dyDescent="0.55000000000000004">
      <c r="A4422" s="3" t="s">
        <v>72</v>
      </c>
      <c r="B4422" s="3" t="s">
        <v>5842</v>
      </c>
      <c r="C4422" t="s">
        <v>47</v>
      </c>
      <c r="D4422" s="3" t="s">
        <v>729</v>
      </c>
      <c r="E4422" s="3" t="s">
        <v>730</v>
      </c>
      <c r="F4422" s="3" t="s">
        <v>50</v>
      </c>
      <c r="G4422" s="5">
        <v>13.75</v>
      </c>
      <c r="H4422">
        <v>5</v>
      </c>
      <c r="I4422" s="5">
        <v>27.975000000000001</v>
      </c>
      <c r="J4422" s="5">
        <v>5.5949999999999998</v>
      </c>
      <c r="K4422">
        <v>152</v>
      </c>
      <c r="L4422" s="15">
        <v>3.2894736842105303E-2</v>
      </c>
      <c r="M4422" s="13">
        <v>1.7206578947368401</v>
      </c>
      <c r="N4422" s="15">
        <v>0</v>
      </c>
      <c r="O4422" s="5">
        <v>0</v>
      </c>
      <c r="P4422" s="5">
        <v>0</v>
      </c>
      <c r="Q4422" s="5">
        <f t="shared" si="765"/>
        <v>27.975000000000001</v>
      </c>
      <c r="R4422" s="5">
        <f t="shared" si="766"/>
        <v>-27.975000000000001</v>
      </c>
      <c r="S4422" s="15">
        <f t="shared" si="767"/>
        <v>-1</v>
      </c>
      <c r="T4422">
        <v>0</v>
      </c>
      <c r="U4422" s="5" t="str">
        <f t="shared" si="768"/>
        <v>NA</v>
      </c>
      <c r="V4422" s="15">
        <f t="shared" si="769"/>
        <v>0</v>
      </c>
      <c r="W4422" s="15">
        <f t="shared" si="770"/>
        <v>0</v>
      </c>
      <c r="X4422" s="5">
        <f t="shared" si="771"/>
        <v>0</v>
      </c>
      <c r="Y4422" s="5">
        <f t="shared" si="772"/>
        <v>25.177500000000002</v>
      </c>
      <c r="Z4422" s="5">
        <f t="shared" si="773"/>
        <v>-29.373750000000001</v>
      </c>
      <c r="AA4422" s="5">
        <f t="shared" si="774"/>
        <v>2.7974999999999994</v>
      </c>
      <c r="AB4422" s="5">
        <f t="shared" si="775"/>
        <v>1.3987499999999997</v>
      </c>
    </row>
    <row r="4423" spans="1:28" x14ac:dyDescent="0.55000000000000004">
      <c r="A4423" s="3" t="s">
        <v>72</v>
      </c>
      <c r="B4423" s="3" t="s">
        <v>6976</v>
      </c>
      <c r="C4423" t="s">
        <v>47</v>
      </c>
      <c r="D4423" s="3" t="s">
        <v>729</v>
      </c>
      <c r="E4423" s="3" t="s">
        <v>5829</v>
      </c>
      <c r="F4423" s="3" t="s">
        <v>50</v>
      </c>
      <c r="G4423" s="5">
        <v>13.75</v>
      </c>
      <c r="H4423">
        <v>23</v>
      </c>
      <c r="I4423" s="5">
        <v>67.974999824999998</v>
      </c>
      <c r="J4423" s="5">
        <v>2.9554347749999996</v>
      </c>
      <c r="K4423">
        <v>597</v>
      </c>
      <c r="L4423" s="15">
        <v>3.8525963149078704E-2</v>
      </c>
      <c r="M4423" s="13">
        <v>1.54480737018425</v>
      </c>
      <c r="N4423" s="15">
        <v>0</v>
      </c>
      <c r="O4423" s="5">
        <v>0</v>
      </c>
      <c r="P4423" s="5">
        <v>0</v>
      </c>
      <c r="Q4423" s="5">
        <f t="shared" si="765"/>
        <v>67.974999824999998</v>
      </c>
      <c r="R4423" s="5">
        <f t="shared" si="766"/>
        <v>-67.974999824999998</v>
      </c>
      <c r="S4423" s="15">
        <f t="shared" si="767"/>
        <v>-1</v>
      </c>
      <c r="T4423">
        <v>0</v>
      </c>
      <c r="U4423" s="5" t="str">
        <f t="shared" si="768"/>
        <v>NA</v>
      </c>
      <c r="V4423" s="15">
        <f t="shared" si="769"/>
        <v>0</v>
      </c>
      <c r="W4423" s="15">
        <f t="shared" si="770"/>
        <v>0</v>
      </c>
      <c r="X4423" s="5">
        <f t="shared" si="771"/>
        <v>0</v>
      </c>
      <c r="Y4423" s="5">
        <f t="shared" si="772"/>
        <v>61.177499842499998</v>
      </c>
      <c r="Z4423" s="5">
        <f t="shared" si="773"/>
        <v>-71.373749816249997</v>
      </c>
      <c r="AA4423" s="5">
        <f t="shared" si="774"/>
        <v>6.7974999824999998</v>
      </c>
      <c r="AB4423" s="5">
        <f t="shared" si="775"/>
        <v>3.3987499912499999</v>
      </c>
    </row>
    <row r="4424" spans="1:28" x14ac:dyDescent="0.55000000000000004">
      <c r="A4424" s="3" t="s">
        <v>72</v>
      </c>
      <c r="B4424" s="3" t="s">
        <v>5840</v>
      </c>
      <c r="C4424" t="s">
        <v>47</v>
      </c>
      <c r="D4424" s="3" t="s">
        <v>729</v>
      </c>
      <c r="E4424" s="3" t="s">
        <v>730</v>
      </c>
      <c r="F4424" s="3" t="s">
        <v>50</v>
      </c>
      <c r="G4424" s="5">
        <v>13.75</v>
      </c>
      <c r="H4424">
        <v>19</v>
      </c>
      <c r="I4424" s="5">
        <v>83.062499975000009</v>
      </c>
      <c r="J4424" s="5">
        <v>4.3717105250000001</v>
      </c>
      <c r="K4424">
        <v>474</v>
      </c>
      <c r="L4424" s="15">
        <v>4.0084388185654005E-2</v>
      </c>
      <c r="M4424" s="13">
        <v>2.6928059071730002</v>
      </c>
      <c r="N4424" s="15">
        <v>0</v>
      </c>
      <c r="O4424" s="5">
        <v>0</v>
      </c>
      <c r="P4424" s="5">
        <v>0</v>
      </c>
      <c r="Q4424" s="5">
        <f t="shared" si="765"/>
        <v>83.062499975000009</v>
      </c>
      <c r="R4424" s="5">
        <f t="shared" si="766"/>
        <v>-83.062499975000009</v>
      </c>
      <c r="S4424" s="15">
        <f t="shared" si="767"/>
        <v>-1</v>
      </c>
      <c r="T4424">
        <v>0</v>
      </c>
      <c r="U4424" s="5" t="str">
        <f t="shared" si="768"/>
        <v>NA</v>
      </c>
      <c r="V4424" s="15">
        <f t="shared" si="769"/>
        <v>0</v>
      </c>
      <c r="W4424" s="15">
        <f t="shared" si="770"/>
        <v>0</v>
      </c>
      <c r="X4424" s="5">
        <f t="shared" si="771"/>
        <v>0</v>
      </c>
      <c r="Y4424" s="5">
        <f t="shared" si="772"/>
        <v>74.756249977500005</v>
      </c>
      <c r="Z4424" s="5">
        <f t="shared" si="773"/>
        <v>-87.21562497375001</v>
      </c>
      <c r="AA4424" s="5">
        <f t="shared" si="774"/>
        <v>8.3062499975000037</v>
      </c>
      <c r="AB4424" s="5">
        <f t="shared" si="775"/>
        <v>4.1531249987500019</v>
      </c>
    </row>
    <row r="4425" spans="1:28" x14ac:dyDescent="0.55000000000000004">
      <c r="A4425" s="3" t="s">
        <v>72</v>
      </c>
      <c r="B4425" s="3" t="s">
        <v>6979</v>
      </c>
      <c r="C4425" t="s">
        <v>47</v>
      </c>
      <c r="D4425" s="3" t="s">
        <v>729</v>
      </c>
      <c r="E4425" s="3" t="s">
        <v>5829</v>
      </c>
      <c r="F4425" s="3" t="s">
        <v>50</v>
      </c>
      <c r="G4425" s="5">
        <v>13.75</v>
      </c>
      <c r="H4425">
        <v>23</v>
      </c>
      <c r="I4425" s="5">
        <v>91.974999862499999</v>
      </c>
      <c r="J4425" s="5">
        <v>3.9989130374999999</v>
      </c>
      <c r="K4425">
        <v>1781</v>
      </c>
      <c r="L4425" s="15">
        <v>1.2914093206063999E-2</v>
      </c>
      <c r="M4425" s="13">
        <v>1.7880741156653599</v>
      </c>
      <c r="N4425" s="15">
        <v>0</v>
      </c>
      <c r="O4425" s="5">
        <v>0</v>
      </c>
      <c r="P4425" s="5">
        <v>0</v>
      </c>
      <c r="Q4425" s="5">
        <f t="shared" si="765"/>
        <v>91.974999862499999</v>
      </c>
      <c r="R4425" s="5">
        <f t="shared" si="766"/>
        <v>-91.974999862499999</v>
      </c>
      <c r="S4425" s="15">
        <f t="shared" si="767"/>
        <v>-1</v>
      </c>
      <c r="T4425">
        <v>0</v>
      </c>
      <c r="U4425" s="5" t="str">
        <f t="shared" si="768"/>
        <v>NA</v>
      </c>
      <c r="V4425" s="15">
        <f t="shared" si="769"/>
        <v>0</v>
      </c>
      <c r="W4425" s="15">
        <f t="shared" si="770"/>
        <v>0</v>
      </c>
      <c r="X4425" s="5">
        <f t="shared" si="771"/>
        <v>0</v>
      </c>
      <c r="Y4425" s="5">
        <f t="shared" si="772"/>
        <v>82.777499876250005</v>
      </c>
      <c r="Z4425" s="5">
        <f t="shared" si="773"/>
        <v>-96.573749855624996</v>
      </c>
      <c r="AA4425" s="5">
        <f t="shared" si="774"/>
        <v>9.1974999862499942</v>
      </c>
      <c r="AB4425" s="5">
        <f t="shared" si="775"/>
        <v>4.5987499931249971</v>
      </c>
    </row>
    <row r="4426" spans="1:28" x14ac:dyDescent="0.55000000000000004">
      <c r="A4426" s="3" t="s">
        <v>72</v>
      </c>
      <c r="B4426" s="3" t="s">
        <v>938</v>
      </c>
      <c r="C4426" t="s">
        <v>47</v>
      </c>
      <c r="D4426" s="3" t="s">
        <v>729</v>
      </c>
      <c r="E4426" s="3" t="s">
        <v>730</v>
      </c>
      <c r="F4426" s="3" t="s">
        <v>50</v>
      </c>
      <c r="G4426" s="5">
        <v>13.75</v>
      </c>
      <c r="H4426">
        <v>20</v>
      </c>
      <c r="I4426" s="5">
        <v>113.22499999999999</v>
      </c>
      <c r="J4426" s="5">
        <v>5.6612499999999999</v>
      </c>
      <c r="K4426">
        <v>647</v>
      </c>
      <c r="L4426" s="15">
        <v>3.09119010819165E-2</v>
      </c>
      <c r="M4426" s="13">
        <v>2.5932457496136001</v>
      </c>
      <c r="N4426" s="15">
        <v>0</v>
      </c>
      <c r="O4426" s="5">
        <v>0</v>
      </c>
      <c r="P4426" s="5">
        <v>0</v>
      </c>
      <c r="Q4426" s="5">
        <f t="shared" si="765"/>
        <v>113.22499999999999</v>
      </c>
      <c r="R4426" s="5">
        <f t="shared" si="766"/>
        <v>-113.22499999999999</v>
      </c>
      <c r="S4426" s="15">
        <f t="shared" si="767"/>
        <v>-1</v>
      </c>
      <c r="T4426">
        <v>0</v>
      </c>
      <c r="U4426" s="5" t="str">
        <f t="shared" si="768"/>
        <v>NA</v>
      </c>
      <c r="V4426" s="15">
        <f t="shared" si="769"/>
        <v>0</v>
      </c>
      <c r="W4426" s="15">
        <f t="shared" si="770"/>
        <v>0</v>
      </c>
      <c r="X4426" s="5">
        <f t="shared" si="771"/>
        <v>0</v>
      </c>
      <c r="Y4426" s="5">
        <f t="shared" si="772"/>
        <v>101.9025</v>
      </c>
      <c r="Z4426" s="5">
        <f t="shared" si="773"/>
        <v>-118.88625</v>
      </c>
      <c r="AA4426" s="5">
        <f t="shared" si="774"/>
        <v>11.322499999999991</v>
      </c>
      <c r="AB4426" s="5">
        <f t="shared" si="775"/>
        <v>5.6612500000000097</v>
      </c>
    </row>
    <row r="4427" spans="1:28" x14ac:dyDescent="0.55000000000000004">
      <c r="A4427" s="3" t="s">
        <v>72</v>
      </c>
      <c r="B4427" s="3" t="s">
        <v>6982</v>
      </c>
      <c r="C4427" t="s">
        <v>47</v>
      </c>
      <c r="D4427" s="3" t="s">
        <v>729</v>
      </c>
      <c r="E4427" s="3" t="s">
        <v>730</v>
      </c>
      <c r="F4427" s="3" t="s">
        <v>50</v>
      </c>
      <c r="G4427" s="5">
        <v>13.75</v>
      </c>
      <c r="H4427">
        <v>23</v>
      </c>
      <c r="I4427" s="5">
        <v>126.96249981250001</v>
      </c>
      <c r="J4427" s="5">
        <v>5.5201086875000005</v>
      </c>
      <c r="K4427">
        <v>821</v>
      </c>
      <c r="L4427" s="15">
        <v>2.8014616321559101E-2</v>
      </c>
      <c r="M4427" s="13">
        <v>3.0035200974421401</v>
      </c>
      <c r="N4427" s="15">
        <v>0</v>
      </c>
      <c r="O4427" s="5">
        <v>0</v>
      </c>
      <c r="P4427" s="5">
        <v>0</v>
      </c>
      <c r="Q4427" s="5">
        <f t="shared" si="765"/>
        <v>126.96249981250001</v>
      </c>
      <c r="R4427" s="5">
        <f t="shared" si="766"/>
        <v>-126.96249981250001</v>
      </c>
      <c r="S4427" s="15">
        <f t="shared" si="767"/>
        <v>-1</v>
      </c>
      <c r="T4427">
        <v>0</v>
      </c>
      <c r="U4427" s="5" t="str">
        <f t="shared" si="768"/>
        <v>NA</v>
      </c>
      <c r="V4427" s="15">
        <f t="shared" si="769"/>
        <v>0</v>
      </c>
      <c r="W4427" s="15">
        <f t="shared" si="770"/>
        <v>0</v>
      </c>
      <c r="X4427" s="5">
        <f t="shared" si="771"/>
        <v>0</v>
      </c>
      <c r="Y4427" s="5">
        <f t="shared" si="772"/>
        <v>114.26624983125001</v>
      </c>
      <c r="Z4427" s="5">
        <f t="shared" si="773"/>
        <v>-133.31062480312502</v>
      </c>
      <c r="AA4427" s="5">
        <f t="shared" si="774"/>
        <v>12.696249981250006</v>
      </c>
      <c r="AB4427" s="5">
        <f t="shared" si="775"/>
        <v>6.3481249906250099</v>
      </c>
    </row>
    <row r="4428" spans="1:28" x14ac:dyDescent="0.55000000000000004">
      <c r="A4428" s="3" t="s">
        <v>72</v>
      </c>
      <c r="B4428" s="3" t="s">
        <v>5787</v>
      </c>
      <c r="C4428" t="s">
        <v>47</v>
      </c>
      <c r="D4428" s="3" t="s">
        <v>96</v>
      </c>
      <c r="E4428" s="3" t="s">
        <v>88</v>
      </c>
      <c r="F4428" s="3" t="s">
        <v>35</v>
      </c>
      <c r="G4428" s="5">
        <v>15</v>
      </c>
      <c r="H4428">
        <v>1</v>
      </c>
      <c r="I4428" s="5">
        <v>1.55</v>
      </c>
      <c r="J4428" s="5">
        <v>1.55</v>
      </c>
      <c r="K4428">
        <v>43</v>
      </c>
      <c r="L4428" s="15">
        <v>2.32558139534884E-2</v>
      </c>
      <c r="M4428" s="13">
        <v>1</v>
      </c>
      <c r="N4428" s="15">
        <v>0</v>
      </c>
      <c r="O4428" s="5">
        <v>0</v>
      </c>
      <c r="P4428" s="5">
        <v>0</v>
      </c>
      <c r="Q4428" s="5">
        <f t="shared" si="765"/>
        <v>1.55</v>
      </c>
      <c r="R4428" s="5">
        <f t="shared" si="766"/>
        <v>-1.55</v>
      </c>
      <c r="S4428" s="15">
        <f t="shared" si="767"/>
        <v>-1</v>
      </c>
      <c r="T4428">
        <v>0</v>
      </c>
      <c r="U4428" s="5" t="str">
        <f t="shared" si="768"/>
        <v>NA</v>
      </c>
      <c r="V4428" s="15">
        <f t="shared" si="769"/>
        <v>0</v>
      </c>
      <c r="W4428" s="15">
        <f t="shared" si="770"/>
        <v>0</v>
      </c>
      <c r="X4428" s="5">
        <f t="shared" si="771"/>
        <v>0</v>
      </c>
      <c r="Y4428" s="5">
        <f t="shared" si="772"/>
        <v>1.395</v>
      </c>
      <c r="Z4428" s="5">
        <f t="shared" si="773"/>
        <v>-1.6275000000000002</v>
      </c>
      <c r="AA4428" s="5">
        <f t="shared" si="774"/>
        <v>0.15500000000000003</v>
      </c>
      <c r="AB4428" s="5">
        <f t="shared" si="775"/>
        <v>7.7500000000000124E-2</v>
      </c>
    </row>
    <row r="4429" spans="1:28" x14ac:dyDescent="0.55000000000000004">
      <c r="A4429" s="3" t="s">
        <v>72</v>
      </c>
      <c r="B4429" s="3" t="s">
        <v>6985</v>
      </c>
      <c r="C4429" t="s">
        <v>47</v>
      </c>
      <c r="D4429" s="3" t="s">
        <v>325</v>
      </c>
      <c r="E4429" s="3" t="s">
        <v>326</v>
      </c>
      <c r="F4429" s="3" t="s">
        <v>50</v>
      </c>
      <c r="G4429" s="5">
        <v>15</v>
      </c>
      <c r="H4429">
        <v>2</v>
      </c>
      <c r="I4429" s="5">
        <v>2.5249999999999999</v>
      </c>
      <c r="J4429" s="5">
        <v>1.2625</v>
      </c>
      <c r="K4429">
        <v>2</v>
      </c>
      <c r="L4429" s="15">
        <v>1</v>
      </c>
      <c r="M4429" s="13">
        <v>1</v>
      </c>
      <c r="N4429" s="15">
        <v>0</v>
      </c>
      <c r="O4429" s="5">
        <v>0</v>
      </c>
      <c r="P4429" s="5">
        <v>0</v>
      </c>
      <c r="Q4429" s="5">
        <f t="shared" si="765"/>
        <v>2.5249999999999999</v>
      </c>
      <c r="R4429" s="5">
        <f t="shared" si="766"/>
        <v>-2.5249999999999999</v>
      </c>
      <c r="S4429" s="15">
        <f t="shared" si="767"/>
        <v>-1</v>
      </c>
      <c r="T4429">
        <v>0</v>
      </c>
      <c r="U4429" s="5" t="str">
        <f t="shared" si="768"/>
        <v>NA</v>
      </c>
      <c r="V4429" s="15">
        <f t="shared" si="769"/>
        <v>0</v>
      </c>
      <c r="W4429" s="15">
        <f t="shared" si="770"/>
        <v>0</v>
      </c>
      <c r="X4429" s="5">
        <f t="shared" si="771"/>
        <v>0</v>
      </c>
      <c r="Y4429" s="5">
        <f t="shared" si="772"/>
        <v>2.2725</v>
      </c>
      <c r="Z4429" s="5">
        <f t="shared" si="773"/>
        <v>-2.6512500000000001</v>
      </c>
      <c r="AA4429" s="5">
        <f t="shared" si="774"/>
        <v>0.25249999999999995</v>
      </c>
      <c r="AB4429" s="5">
        <f t="shared" si="775"/>
        <v>0.1262500000000002</v>
      </c>
    </row>
    <row r="4430" spans="1:28" x14ac:dyDescent="0.55000000000000004">
      <c r="A4430" s="3" t="s">
        <v>72</v>
      </c>
      <c r="B4430" s="3" t="s">
        <v>2533</v>
      </c>
      <c r="C4430" t="s">
        <v>47</v>
      </c>
      <c r="D4430" s="3" t="s">
        <v>144</v>
      </c>
      <c r="E4430" s="3" t="s">
        <v>374</v>
      </c>
      <c r="F4430" s="3" t="s">
        <v>50</v>
      </c>
      <c r="G4430" s="5">
        <v>15</v>
      </c>
      <c r="H4430">
        <v>2</v>
      </c>
      <c r="I4430" s="5">
        <v>4.0875000000000004</v>
      </c>
      <c r="J4430" s="5">
        <v>2.0437500000000002</v>
      </c>
      <c r="K4430">
        <v>2</v>
      </c>
      <c r="L4430" s="15">
        <v>1</v>
      </c>
      <c r="M4430" s="13">
        <v>1</v>
      </c>
      <c r="N4430" s="15">
        <v>0</v>
      </c>
      <c r="O4430" s="5">
        <v>0</v>
      </c>
      <c r="P4430" s="5">
        <v>0</v>
      </c>
      <c r="Q4430" s="5">
        <f t="shared" si="765"/>
        <v>4.0875000000000004</v>
      </c>
      <c r="R4430" s="5">
        <f t="shared" si="766"/>
        <v>-4.0875000000000004</v>
      </c>
      <c r="S4430" s="15">
        <f t="shared" si="767"/>
        <v>-1</v>
      </c>
      <c r="T4430">
        <v>0</v>
      </c>
      <c r="U4430" s="5" t="str">
        <f t="shared" si="768"/>
        <v>NA</v>
      </c>
      <c r="V4430" s="15">
        <f t="shared" si="769"/>
        <v>0</v>
      </c>
      <c r="W4430" s="15">
        <f t="shared" si="770"/>
        <v>0</v>
      </c>
      <c r="X4430" s="5">
        <f t="shared" si="771"/>
        <v>0</v>
      </c>
      <c r="Y4430" s="5">
        <f t="shared" si="772"/>
        <v>3.6787500000000004</v>
      </c>
      <c r="Z4430" s="5">
        <f t="shared" si="773"/>
        <v>-4.291875000000001</v>
      </c>
      <c r="AA4430" s="5">
        <f t="shared" si="774"/>
        <v>0.40874999999999995</v>
      </c>
      <c r="AB4430" s="5">
        <f t="shared" si="775"/>
        <v>0.20437500000000064</v>
      </c>
    </row>
    <row r="4431" spans="1:28" x14ac:dyDescent="0.55000000000000004">
      <c r="A4431" s="3" t="s">
        <v>72</v>
      </c>
      <c r="B4431" s="3" t="s">
        <v>6988</v>
      </c>
      <c r="C4431" t="s">
        <v>47</v>
      </c>
      <c r="D4431" s="3" t="s">
        <v>144</v>
      </c>
      <c r="E4431" s="3" t="s">
        <v>374</v>
      </c>
      <c r="F4431" s="3" t="s">
        <v>50</v>
      </c>
      <c r="G4431" s="5">
        <v>15</v>
      </c>
      <c r="H4431">
        <v>2</v>
      </c>
      <c r="I4431" s="5">
        <v>4.6375000000000002</v>
      </c>
      <c r="J4431" s="5">
        <v>2.3187500000000001</v>
      </c>
      <c r="K4431">
        <v>4</v>
      </c>
      <c r="L4431" s="15">
        <v>0.5</v>
      </c>
      <c r="M4431" s="13">
        <v>1</v>
      </c>
      <c r="N4431" s="15">
        <v>0</v>
      </c>
      <c r="O4431" s="5">
        <v>0</v>
      </c>
      <c r="P4431" s="5">
        <v>0</v>
      </c>
      <c r="Q4431" s="5">
        <f t="shared" si="765"/>
        <v>4.6375000000000002</v>
      </c>
      <c r="R4431" s="5">
        <f t="shared" si="766"/>
        <v>-4.6375000000000002</v>
      </c>
      <c r="S4431" s="15">
        <f t="shared" si="767"/>
        <v>-1</v>
      </c>
      <c r="T4431">
        <v>0</v>
      </c>
      <c r="U4431" s="5" t="str">
        <f t="shared" si="768"/>
        <v>NA</v>
      </c>
      <c r="V4431" s="15">
        <f t="shared" si="769"/>
        <v>0</v>
      </c>
      <c r="W4431" s="15">
        <f t="shared" si="770"/>
        <v>0</v>
      </c>
      <c r="X4431" s="5">
        <f t="shared" si="771"/>
        <v>0</v>
      </c>
      <c r="Y4431" s="5">
        <f t="shared" si="772"/>
        <v>4.1737500000000001</v>
      </c>
      <c r="Z4431" s="5">
        <f t="shared" si="773"/>
        <v>-4.8693750000000007</v>
      </c>
      <c r="AA4431" s="5">
        <f t="shared" si="774"/>
        <v>0.46375000000000011</v>
      </c>
      <c r="AB4431" s="5">
        <f t="shared" si="775"/>
        <v>0.2318750000000005</v>
      </c>
    </row>
    <row r="4432" spans="1:28" x14ac:dyDescent="0.55000000000000004">
      <c r="A4432" s="3" t="s">
        <v>72</v>
      </c>
      <c r="B4432" s="3" t="s">
        <v>6990</v>
      </c>
      <c r="C4432" t="s">
        <v>47</v>
      </c>
      <c r="D4432" s="3" t="s">
        <v>144</v>
      </c>
      <c r="E4432" s="3" t="s">
        <v>374</v>
      </c>
      <c r="F4432" s="3" t="s">
        <v>50</v>
      </c>
      <c r="G4432" s="5">
        <v>15</v>
      </c>
      <c r="H4432">
        <v>3</v>
      </c>
      <c r="I4432" s="5">
        <v>6.7249999875000004</v>
      </c>
      <c r="J4432" s="5">
        <v>2.2416666625000001</v>
      </c>
      <c r="K4432">
        <v>11</v>
      </c>
      <c r="L4432" s="15">
        <v>0.27272727272727298</v>
      </c>
      <c r="M4432" s="13">
        <v>1.1818181818181801</v>
      </c>
      <c r="N4432" s="15">
        <v>0</v>
      </c>
      <c r="O4432" s="5">
        <v>0</v>
      </c>
      <c r="P4432" s="5">
        <v>0</v>
      </c>
      <c r="Q4432" s="5">
        <f t="shared" si="765"/>
        <v>6.7249999875000004</v>
      </c>
      <c r="R4432" s="5">
        <f t="shared" si="766"/>
        <v>-6.7249999875000004</v>
      </c>
      <c r="S4432" s="15">
        <f t="shared" si="767"/>
        <v>-1</v>
      </c>
      <c r="T4432">
        <v>0</v>
      </c>
      <c r="U4432" s="5" t="str">
        <f t="shared" si="768"/>
        <v>NA</v>
      </c>
      <c r="V4432" s="15">
        <f t="shared" si="769"/>
        <v>0</v>
      </c>
      <c r="W4432" s="15">
        <f t="shared" si="770"/>
        <v>0</v>
      </c>
      <c r="X4432" s="5">
        <f t="shared" si="771"/>
        <v>0</v>
      </c>
      <c r="Y4432" s="5">
        <f t="shared" si="772"/>
        <v>6.0524999887500002</v>
      </c>
      <c r="Z4432" s="5">
        <f t="shared" si="773"/>
        <v>-7.0612499868750005</v>
      </c>
      <c r="AA4432" s="5">
        <f t="shared" si="774"/>
        <v>0.67249999875000022</v>
      </c>
      <c r="AB4432" s="5">
        <f t="shared" si="775"/>
        <v>0.33624999937500011</v>
      </c>
    </row>
    <row r="4433" spans="1:28" x14ac:dyDescent="0.55000000000000004">
      <c r="A4433" s="3" t="s">
        <v>72</v>
      </c>
      <c r="B4433" s="3" t="s">
        <v>6992</v>
      </c>
      <c r="C4433" t="s">
        <v>47</v>
      </c>
      <c r="D4433" s="3" t="s">
        <v>325</v>
      </c>
      <c r="E4433" s="3" t="s">
        <v>326</v>
      </c>
      <c r="F4433" s="3" t="s">
        <v>50</v>
      </c>
      <c r="G4433" s="5">
        <v>15</v>
      </c>
      <c r="H4433">
        <v>6</v>
      </c>
      <c r="I4433" s="5">
        <v>9.2249999999999996</v>
      </c>
      <c r="J4433" s="5">
        <v>1.5375000000000001</v>
      </c>
      <c r="K4433">
        <v>5</v>
      </c>
      <c r="L4433" s="15">
        <v>1.2</v>
      </c>
      <c r="M4433" s="13">
        <v>1</v>
      </c>
      <c r="N4433" s="15">
        <v>0</v>
      </c>
      <c r="O4433" s="5">
        <v>0</v>
      </c>
      <c r="P4433" s="5">
        <v>0</v>
      </c>
      <c r="Q4433" s="5">
        <f t="shared" si="765"/>
        <v>9.2249999999999996</v>
      </c>
      <c r="R4433" s="5">
        <f t="shared" si="766"/>
        <v>-9.2249999999999996</v>
      </c>
      <c r="S4433" s="15">
        <f t="shared" si="767"/>
        <v>-1</v>
      </c>
      <c r="T4433">
        <v>0</v>
      </c>
      <c r="U4433" s="5" t="str">
        <f t="shared" si="768"/>
        <v>NA</v>
      </c>
      <c r="V4433" s="15">
        <f t="shared" si="769"/>
        <v>0</v>
      </c>
      <c r="W4433" s="15">
        <f t="shared" si="770"/>
        <v>0</v>
      </c>
      <c r="X4433" s="5">
        <f t="shared" si="771"/>
        <v>0</v>
      </c>
      <c r="Y4433" s="5">
        <f t="shared" si="772"/>
        <v>8.3025000000000002</v>
      </c>
      <c r="Z4433" s="5">
        <f t="shared" si="773"/>
        <v>-9.6862499999999994</v>
      </c>
      <c r="AA4433" s="5">
        <f t="shared" si="774"/>
        <v>0.92249999999999943</v>
      </c>
      <c r="AB4433" s="5">
        <f t="shared" si="775"/>
        <v>0.46124999999999972</v>
      </c>
    </row>
    <row r="4434" spans="1:28" x14ac:dyDescent="0.55000000000000004">
      <c r="A4434" s="3" t="s">
        <v>72</v>
      </c>
      <c r="B4434" s="3" t="s">
        <v>6994</v>
      </c>
      <c r="C4434" t="s">
        <v>47</v>
      </c>
      <c r="D4434" s="3" t="s">
        <v>96</v>
      </c>
      <c r="E4434" s="3" t="s">
        <v>88</v>
      </c>
      <c r="F4434" s="3" t="s">
        <v>35</v>
      </c>
      <c r="G4434" s="5">
        <v>15</v>
      </c>
      <c r="H4434">
        <v>10</v>
      </c>
      <c r="I4434" s="5">
        <v>10.6875</v>
      </c>
      <c r="J4434" s="5">
        <v>1.0687500000000001</v>
      </c>
      <c r="K4434">
        <v>132</v>
      </c>
      <c r="L4434" s="15">
        <v>7.5757575757575801E-2</v>
      </c>
      <c r="M4434" s="13">
        <v>1.0530303030303001</v>
      </c>
      <c r="N4434" s="15">
        <v>0</v>
      </c>
      <c r="O4434" s="5">
        <v>0</v>
      </c>
      <c r="P4434" s="5">
        <v>0</v>
      </c>
      <c r="Q4434" s="5">
        <f t="shared" si="765"/>
        <v>10.6875</v>
      </c>
      <c r="R4434" s="5">
        <f t="shared" si="766"/>
        <v>-10.6875</v>
      </c>
      <c r="S4434" s="15">
        <f t="shared" si="767"/>
        <v>-1</v>
      </c>
      <c r="T4434">
        <v>0</v>
      </c>
      <c r="U4434" s="5" t="str">
        <f t="shared" si="768"/>
        <v>NA</v>
      </c>
      <c r="V4434" s="15">
        <f t="shared" si="769"/>
        <v>0</v>
      </c>
      <c r="W4434" s="15">
        <f t="shared" si="770"/>
        <v>0</v>
      </c>
      <c r="X4434" s="5">
        <f t="shared" si="771"/>
        <v>0</v>
      </c>
      <c r="Y4434" s="5">
        <f t="shared" si="772"/>
        <v>9.6187500000000004</v>
      </c>
      <c r="Z4434" s="5">
        <f t="shared" si="773"/>
        <v>-11.221875000000001</v>
      </c>
      <c r="AA4434" s="5">
        <f t="shared" si="774"/>
        <v>1.0687499999999996</v>
      </c>
      <c r="AB4434" s="5">
        <f t="shared" si="775"/>
        <v>0.53437500000000071</v>
      </c>
    </row>
    <row r="4435" spans="1:28" x14ac:dyDescent="0.55000000000000004">
      <c r="A4435" s="3" t="s">
        <v>72</v>
      </c>
      <c r="B4435" s="3" t="s">
        <v>6996</v>
      </c>
      <c r="C4435" t="s">
        <v>47</v>
      </c>
      <c r="D4435" s="3" t="s">
        <v>144</v>
      </c>
      <c r="E4435" s="3" t="s">
        <v>374</v>
      </c>
      <c r="F4435" s="3" t="s">
        <v>50</v>
      </c>
      <c r="G4435" s="5">
        <v>15</v>
      </c>
      <c r="H4435">
        <v>8</v>
      </c>
      <c r="I4435" s="5">
        <v>12.8</v>
      </c>
      <c r="J4435" s="5">
        <v>1.6</v>
      </c>
      <c r="K4435">
        <v>42</v>
      </c>
      <c r="L4435" s="15">
        <v>0.19047619047619002</v>
      </c>
      <c r="M4435" s="13">
        <v>1</v>
      </c>
      <c r="N4435" s="15">
        <v>0</v>
      </c>
      <c r="O4435" s="5">
        <v>0</v>
      </c>
      <c r="P4435" s="5">
        <v>0</v>
      </c>
      <c r="Q4435" s="5">
        <f t="shared" si="765"/>
        <v>12.8</v>
      </c>
      <c r="R4435" s="5">
        <f t="shared" si="766"/>
        <v>-12.8</v>
      </c>
      <c r="S4435" s="15">
        <f t="shared" si="767"/>
        <v>-1</v>
      </c>
      <c r="T4435">
        <v>0</v>
      </c>
      <c r="U4435" s="5" t="str">
        <f t="shared" si="768"/>
        <v>NA</v>
      </c>
      <c r="V4435" s="15">
        <f t="shared" si="769"/>
        <v>0</v>
      </c>
      <c r="W4435" s="15">
        <f t="shared" si="770"/>
        <v>0</v>
      </c>
      <c r="X4435" s="5">
        <f t="shared" si="771"/>
        <v>0</v>
      </c>
      <c r="Y4435" s="5">
        <f t="shared" si="772"/>
        <v>11.520000000000001</v>
      </c>
      <c r="Z4435" s="5">
        <f t="shared" si="773"/>
        <v>-13.440000000000001</v>
      </c>
      <c r="AA4435" s="5">
        <f t="shared" si="774"/>
        <v>1.2799999999999994</v>
      </c>
      <c r="AB4435" s="5">
        <f t="shared" si="775"/>
        <v>0.64000000000000057</v>
      </c>
    </row>
    <row r="4436" spans="1:28" x14ac:dyDescent="0.55000000000000004">
      <c r="A4436" s="3" t="s">
        <v>72</v>
      </c>
      <c r="B4436" s="3" t="s">
        <v>2539</v>
      </c>
      <c r="C4436" t="s">
        <v>47</v>
      </c>
      <c r="D4436" s="3" t="s">
        <v>144</v>
      </c>
      <c r="E4436" s="3" t="s">
        <v>374</v>
      </c>
      <c r="F4436" s="3" t="s">
        <v>50</v>
      </c>
      <c r="G4436" s="5">
        <v>15</v>
      </c>
      <c r="H4436">
        <v>7</v>
      </c>
      <c r="I4436" s="5">
        <v>14.0875</v>
      </c>
      <c r="J4436" s="5">
        <v>2.0125000000000002</v>
      </c>
      <c r="K4436">
        <v>28</v>
      </c>
      <c r="L4436" s="15">
        <v>0.25</v>
      </c>
      <c r="M4436" s="13">
        <v>1</v>
      </c>
      <c r="N4436" s="15">
        <v>0</v>
      </c>
      <c r="O4436" s="5">
        <v>0</v>
      </c>
      <c r="P4436" s="5">
        <v>0</v>
      </c>
      <c r="Q4436" s="5">
        <f t="shared" si="765"/>
        <v>14.0875</v>
      </c>
      <c r="R4436" s="5">
        <f t="shared" si="766"/>
        <v>-14.0875</v>
      </c>
      <c r="S4436" s="15">
        <f t="shared" si="767"/>
        <v>-1</v>
      </c>
      <c r="T4436">
        <v>0</v>
      </c>
      <c r="U4436" s="5" t="str">
        <f t="shared" si="768"/>
        <v>NA</v>
      </c>
      <c r="V4436" s="15">
        <f t="shared" si="769"/>
        <v>0</v>
      </c>
      <c r="W4436" s="15">
        <f t="shared" si="770"/>
        <v>0</v>
      </c>
      <c r="X4436" s="5">
        <f t="shared" si="771"/>
        <v>0</v>
      </c>
      <c r="Y4436" s="5">
        <f t="shared" si="772"/>
        <v>12.678750000000001</v>
      </c>
      <c r="Z4436" s="5">
        <f t="shared" si="773"/>
        <v>-14.791875000000001</v>
      </c>
      <c r="AA4436" s="5">
        <f t="shared" si="774"/>
        <v>1.4087499999999995</v>
      </c>
      <c r="AB4436" s="5">
        <f t="shared" si="775"/>
        <v>0.70437500000000064</v>
      </c>
    </row>
    <row r="4437" spans="1:28" x14ac:dyDescent="0.55000000000000004">
      <c r="A4437" s="3" t="s">
        <v>72</v>
      </c>
      <c r="B4437" s="3" t="s">
        <v>924</v>
      </c>
      <c r="C4437" t="s">
        <v>47</v>
      </c>
      <c r="D4437" s="3" t="s">
        <v>144</v>
      </c>
      <c r="E4437" s="3" t="s">
        <v>374</v>
      </c>
      <c r="F4437" s="3" t="s">
        <v>50</v>
      </c>
      <c r="G4437" s="5">
        <v>15</v>
      </c>
      <c r="H4437">
        <v>8</v>
      </c>
      <c r="I4437" s="5">
        <v>17.487500000000001</v>
      </c>
      <c r="J4437" s="5">
        <v>2.1859375000000001</v>
      </c>
      <c r="K4437">
        <v>20</v>
      </c>
      <c r="L4437" s="15">
        <v>0.4</v>
      </c>
      <c r="M4437" s="13">
        <v>1.2</v>
      </c>
      <c r="N4437" s="15">
        <v>0</v>
      </c>
      <c r="O4437" s="5">
        <v>0</v>
      </c>
      <c r="P4437" s="5">
        <v>0</v>
      </c>
      <c r="Q4437" s="5">
        <f t="shared" si="765"/>
        <v>17.487500000000001</v>
      </c>
      <c r="R4437" s="5">
        <f t="shared" si="766"/>
        <v>-17.487500000000001</v>
      </c>
      <c r="S4437" s="15">
        <f t="shared" si="767"/>
        <v>-1</v>
      </c>
      <c r="T4437">
        <v>0</v>
      </c>
      <c r="U4437" s="5" t="str">
        <f t="shared" si="768"/>
        <v>NA</v>
      </c>
      <c r="V4437" s="15">
        <f t="shared" si="769"/>
        <v>0</v>
      </c>
      <c r="W4437" s="15">
        <f t="shared" si="770"/>
        <v>0</v>
      </c>
      <c r="X4437" s="5">
        <f t="shared" si="771"/>
        <v>0</v>
      </c>
      <c r="Y4437" s="5">
        <f t="shared" si="772"/>
        <v>15.738750000000001</v>
      </c>
      <c r="Z4437" s="5">
        <f t="shared" si="773"/>
        <v>-18.361875000000001</v>
      </c>
      <c r="AA4437" s="5">
        <f t="shared" si="774"/>
        <v>1.7487499999999994</v>
      </c>
      <c r="AB4437" s="5">
        <f t="shared" si="775"/>
        <v>0.87437500000000057</v>
      </c>
    </row>
    <row r="4438" spans="1:28" x14ac:dyDescent="0.55000000000000004">
      <c r="A4438" s="3" t="s">
        <v>72</v>
      </c>
      <c r="B4438" s="3" t="s">
        <v>911</v>
      </c>
      <c r="C4438" t="s">
        <v>47</v>
      </c>
      <c r="D4438" s="3" t="s">
        <v>144</v>
      </c>
      <c r="E4438" s="3" t="s">
        <v>374</v>
      </c>
      <c r="F4438" s="3" t="s">
        <v>50</v>
      </c>
      <c r="G4438" s="5">
        <v>15</v>
      </c>
      <c r="H4438">
        <v>16</v>
      </c>
      <c r="I4438" s="5">
        <v>18.425000000000001</v>
      </c>
      <c r="J4438" s="5">
        <v>1.1515625</v>
      </c>
      <c r="K4438">
        <v>85</v>
      </c>
      <c r="L4438" s="15">
        <v>0.188235294117647</v>
      </c>
      <c r="M4438" s="13">
        <v>1.1176470588235301</v>
      </c>
      <c r="N4438" s="15">
        <v>0</v>
      </c>
      <c r="O4438" s="5">
        <v>0</v>
      </c>
      <c r="P4438" s="5">
        <v>0</v>
      </c>
      <c r="Q4438" s="5">
        <f t="shared" si="765"/>
        <v>18.425000000000001</v>
      </c>
      <c r="R4438" s="5">
        <f t="shared" si="766"/>
        <v>-18.425000000000001</v>
      </c>
      <c r="S4438" s="15">
        <f t="shared" si="767"/>
        <v>-1</v>
      </c>
      <c r="T4438">
        <v>0</v>
      </c>
      <c r="U4438" s="5" t="str">
        <f t="shared" si="768"/>
        <v>NA</v>
      </c>
      <c r="V4438" s="15">
        <f t="shared" si="769"/>
        <v>0</v>
      </c>
      <c r="W4438" s="15">
        <f t="shared" si="770"/>
        <v>0</v>
      </c>
      <c r="X4438" s="5">
        <f t="shared" si="771"/>
        <v>0</v>
      </c>
      <c r="Y4438" s="5">
        <f t="shared" si="772"/>
        <v>16.5825</v>
      </c>
      <c r="Z4438" s="5">
        <f t="shared" si="773"/>
        <v>-19.346250000000001</v>
      </c>
      <c r="AA4438" s="5">
        <f t="shared" si="774"/>
        <v>1.8425000000000011</v>
      </c>
      <c r="AB4438" s="5">
        <f t="shared" si="775"/>
        <v>0.92125000000000057</v>
      </c>
    </row>
    <row r="4439" spans="1:28" x14ac:dyDescent="0.55000000000000004">
      <c r="A4439" s="3" t="s">
        <v>72</v>
      </c>
      <c r="B4439" s="3" t="s">
        <v>831</v>
      </c>
      <c r="C4439" t="s">
        <v>47</v>
      </c>
      <c r="D4439" s="3" t="s">
        <v>144</v>
      </c>
      <c r="E4439" s="3" t="s">
        <v>374</v>
      </c>
      <c r="F4439" s="3" t="s">
        <v>50</v>
      </c>
      <c r="G4439" s="5">
        <v>15</v>
      </c>
      <c r="H4439">
        <v>8</v>
      </c>
      <c r="I4439" s="5">
        <v>20.625</v>
      </c>
      <c r="J4439" s="5">
        <v>2.578125</v>
      </c>
      <c r="K4439">
        <v>36</v>
      </c>
      <c r="L4439" s="15">
        <v>0.22222222222222199</v>
      </c>
      <c r="M4439" s="13">
        <v>1</v>
      </c>
      <c r="N4439" s="15">
        <v>0</v>
      </c>
      <c r="O4439" s="5">
        <v>0</v>
      </c>
      <c r="P4439" s="5">
        <v>0</v>
      </c>
      <c r="Q4439" s="5">
        <f t="shared" si="765"/>
        <v>20.625</v>
      </c>
      <c r="R4439" s="5">
        <f t="shared" si="766"/>
        <v>-20.625</v>
      </c>
      <c r="S4439" s="15">
        <f t="shared" si="767"/>
        <v>-1</v>
      </c>
      <c r="T4439">
        <v>0</v>
      </c>
      <c r="U4439" s="5" t="str">
        <f t="shared" si="768"/>
        <v>NA</v>
      </c>
      <c r="V4439" s="15">
        <f t="shared" si="769"/>
        <v>0</v>
      </c>
      <c r="W4439" s="15">
        <f t="shared" si="770"/>
        <v>0</v>
      </c>
      <c r="X4439" s="5">
        <f t="shared" si="771"/>
        <v>0</v>
      </c>
      <c r="Y4439" s="5">
        <f t="shared" si="772"/>
        <v>18.5625</v>
      </c>
      <c r="Z4439" s="5">
        <f t="shared" si="773"/>
        <v>-21.65625</v>
      </c>
      <c r="AA4439" s="5">
        <f t="shared" si="774"/>
        <v>2.0625</v>
      </c>
      <c r="AB4439" s="5">
        <f t="shared" si="775"/>
        <v>1.03125</v>
      </c>
    </row>
    <row r="4440" spans="1:28" x14ac:dyDescent="0.55000000000000004">
      <c r="A4440" s="3" t="s">
        <v>72</v>
      </c>
      <c r="B4440" s="3" t="s">
        <v>7002</v>
      </c>
      <c r="C4440" t="s">
        <v>47</v>
      </c>
      <c r="D4440" s="3" t="s">
        <v>144</v>
      </c>
      <c r="E4440" s="3" t="s">
        <v>374</v>
      </c>
      <c r="F4440" s="3" t="s">
        <v>50</v>
      </c>
      <c r="G4440" s="5">
        <v>15</v>
      </c>
      <c r="H4440">
        <v>19</v>
      </c>
      <c r="I4440" s="5">
        <v>22.212499812500003</v>
      </c>
      <c r="J4440" s="5">
        <v>1.1690789375000001</v>
      </c>
      <c r="K4440">
        <v>101</v>
      </c>
      <c r="L4440" s="15">
        <v>0.18811881188118801</v>
      </c>
      <c r="M4440" s="13">
        <v>1.04841584158416</v>
      </c>
      <c r="N4440" s="15">
        <v>0</v>
      </c>
      <c r="O4440" s="5">
        <v>0</v>
      </c>
      <c r="P4440" s="5">
        <v>0</v>
      </c>
      <c r="Q4440" s="5">
        <f t="shared" si="765"/>
        <v>22.212499812500003</v>
      </c>
      <c r="R4440" s="5">
        <f t="shared" si="766"/>
        <v>-22.212499812500003</v>
      </c>
      <c r="S4440" s="15">
        <f t="shared" si="767"/>
        <v>-1</v>
      </c>
      <c r="T4440">
        <v>0</v>
      </c>
      <c r="U4440" s="5" t="str">
        <f t="shared" si="768"/>
        <v>NA</v>
      </c>
      <c r="V4440" s="15">
        <f t="shared" si="769"/>
        <v>0</v>
      </c>
      <c r="W4440" s="15">
        <f t="shared" si="770"/>
        <v>0</v>
      </c>
      <c r="X4440" s="5">
        <f t="shared" si="771"/>
        <v>0</v>
      </c>
      <c r="Y4440" s="5">
        <f t="shared" si="772"/>
        <v>19.991249831250002</v>
      </c>
      <c r="Z4440" s="5">
        <f t="shared" si="773"/>
        <v>-23.323124803125005</v>
      </c>
      <c r="AA4440" s="5">
        <f t="shared" si="774"/>
        <v>2.2212499812500006</v>
      </c>
      <c r="AB4440" s="5">
        <f t="shared" si="775"/>
        <v>1.1106249906250021</v>
      </c>
    </row>
    <row r="4441" spans="1:28" x14ac:dyDescent="0.55000000000000004">
      <c r="A4441" s="3" t="s">
        <v>72</v>
      </c>
      <c r="B4441" s="3" t="s">
        <v>800</v>
      </c>
      <c r="C4441" t="s">
        <v>47</v>
      </c>
      <c r="D4441" s="3" t="s">
        <v>144</v>
      </c>
      <c r="E4441" s="3" t="s">
        <v>801</v>
      </c>
      <c r="F4441" s="3" t="s">
        <v>456</v>
      </c>
      <c r="G4441" s="5">
        <v>15</v>
      </c>
      <c r="H4441">
        <v>19</v>
      </c>
      <c r="I4441" s="5">
        <v>47.699999937499996</v>
      </c>
      <c r="J4441" s="5">
        <v>2.5105263124999997</v>
      </c>
      <c r="K4441">
        <v>146</v>
      </c>
      <c r="L4441" s="15">
        <v>0.13013698630136999</v>
      </c>
      <c r="M4441" s="13">
        <v>1.03390410958904</v>
      </c>
      <c r="N4441" s="15">
        <v>0</v>
      </c>
      <c r="O4441" s="5">
        <v>0</v>
      </c>
      <c r="P4441" s="5">
        <v>0</v>
      </c>
      <c r="Q4441" s="5">
        <f t="shared" si="765"/>
        <v>47.699999937499996</v>
      </c>
      <c r="R4441" s="5">
        <f t="shared" si="766"/>
        <v>-47.699999937499996</v>
      </c>
      <c r="S4441" s="15">
        <f t="shared" si="767"/>
        <v>-1</v>
      </c>
      <c r="T4441">
        <v>0</v>
      </c>
      <c r="U4441" s="5" t="str">
        <f t="shared" si="768"/>
        <v>NA</v>
      </c>
      <c r="V4441" s="15">
        <f t="shared" si="769"/>
        <v>0</v>
      </c>
      <c r="W4441" s="15">
        <f t="shared" si="770"/>
        <v>0</v>
      </c>
      <c r="X4441" s="5">
        <f t="shared" si="771"/>
        <v>0</v>
      </c>
      <c r="Y4441" s="5">
        <f t="shared" si="772"/>
        <v>42.929999943749998</v>
      </c>
      <c r="Z4441" s="5">
        <f t="shared" si="773"/>
        <v>-50.084999934374999</v>
      </c>
      <c r="AA4441" s="5">
        <f t="shared" si="774"/>
        <v>4.7699999937499982</v>
      </c>
      <c r="AB4441" s="5">
        <f t="shared" si="775"/>
        <v>2.3849999968750026</v>
      </c>
    </row>
    <row r="4442" spans="1:28" x14ac:dyDescent="0.55000000000000004">
      <c r="A4442" s="3" t="s">
        <v>72</v>
      </c>
      <c r="B4442" s="3" t="s">
        <v>243</v>
      </c>
      <c r="C4442" t="s">
        <v>47</v>
      </c>
      <c r="D4442" s="3" t="s">
        <v>96</v>
      </c>
      <c r="E4442" s="3" t="s">
        <v>88</v>
      </c>
      <c r="F4442" s="3" t="s">
        <v>35</v>
      </c>
      <c r="G4442" s="5">
        <v>15</v>
      </c>
      <c r="H4442">
        <v>99</v>
      </c>
      <c r="I4442" s="5">
        <v>135.8499990375</v>
      </c>
      <c r="J4442" s="5">
        <v>1.3722222125000001</v>
      </c>
      <c r="K4442">
        <v>901</v>
      </c>
      <c r="L4442" s="15">
        <v>0.10987791342952301</v>
      </c>
      <c r="M4442" s="13">
        <v>1.0019311875693699</v>
      </c>
      <c r="N4442" s="15">
        <v>0</v>
      </c>
      <c r="O4442" s="5">
        <v>0</v>
      </c>
      <c r="P4442" s="5">
        <v>0</v>
      </c>
      <c r="Q4442" s="5">
        <f t="shared" si="765"/>
        <v>135.8499990375</v>
      </c>
      <c r="R4442" s="5">
        <f t="shared" si="766"/>
        <v>-135.8499990375</v>
      </c>
      <c r="S4442" s="15">
        <f t="shared" si="767"/>
        <v>-1</v>
      </c>
      <c r="T4442">
        <v>0</v>
      </c>
      <c r="U4442" s="5" t="str">
        <f t="shared" si="768"/>
        <v>NA</v>
      </c>
      <c r="V4442" s="15">
        <f t="shared" si="769"/>
        <v>0</v>
      </c>
      <c r="W4442" s="15">
        <f t="shared" si="770"/>
        <v>0</v>
      </c>
      <c r="X4442" s="5">
        <f t="shared" si="771"/>
        <v>0</v>
      </c>
      <c r="Y4442" s="5">
        <f t="shared" si="772"/>
        <v>122.26499913375</v>
      </c>
      <c r="Z4442" s="5">
        <f t="shared" si="773"/>
        <v>-142.64249898937501</v>
      </c>
      <c r="AA4442" s="5">
        <f t="shared" si="774"/>
        <v>13.584999903750003</v>
      </c>
      <c r="AB4442" s="5">
        <f t="shared" si="775"/>
        <v>6.7924999518750155</v>
      </c>
    </row>
    <row r="4443" spans="1:28" x14ac:dyDescent="0.55000000000000004">
      <c r="A4443" s="3" t="s">
        <v>72</v>
      </c>
      <c r="B4443" s="3" t="s">
        <v>7006</v>
      </c>
      <c r="C4443" t="s">
        <v>47</v>
      </c>
      <c r="D4443" s="3" t="s">
        <v>729</v>
      </c>
      <c r="E4443" s="3" t="s">
        <v>5811</v>
      </c>
      <c r="F4443" s="3" t="s">
        <v>50</v>
      </c>
      <c r="G4443" s="5">
        <v>20</v>
      </c>
      <c r="H4443">
        <v>1</v>
      </c>
      <c r="I4443" s="5">
        <v>0.05</v>
      </c>
      <c r="J4443" s="5">
        <v>0.05</v>
      </c>
      <c r="K4443">
        <v>8</v>
      </c>
      <c r="L4443" s="15">
        <v>0.125</v>
      </c>
      <c r="M4443" s="13">
        <v>1</v>
      </c>
      <c r="N4443" s="15">
        <v>0</v>
      </c>
      <c r="O4443" s="5">
        <v>0</v>
      </c>
      <c r="P4443" s="5">
        <v>0</v>
      </c>
      <c r="Q4443" s="5">
        <f t="shared" si="765"/>
        <v>0.05</v>
      </c>
      <c r="R4443" s="5">
        <f t="shared" si="766"/>
        <v>-0.05</v>
      </c>
      <c r="S4443" s="15">
        <f t="shared" si="767"/>
        <v>-1</v>
      </c>
      <c r="T4443">
        <v>0</v>
      </c>
      <c r="U4443" s="5" t="str">
        <f t="shared" si="768"/>
        <v>NA</v>
      </c>
      <c r="V4443" s="15">
        <f t="shared" si="769"/>
        <v>0</v>
      </c>
      <c r="W4443" s="15">
        <f t="shared" si="770"/>
        <v>0</v>
      </c>
      <c r="X4443" s="5">
        <f t="shared" si="771"/>
        <v>0</v>
      </c>
      <c r="Y4443" s="5">
        <f t="shared" si="772"/>
        <v>4.5000000000000005E-2</v>
      </c>
      <c r="Z4443" s="5">
        <f t="shared" si="773"/>
        <v>-5.2500000000000005E-2</v>
      </c>
      <c r="AA4443" s="5">
        <f t="shared" si="774"/>
        <v>4.9999999999999975E-3</v>
      </c>
      <c r="AB4443" s="5">
        <f t="shared" si="775"/>
        <v>2.5000000000000022E-3</v>
      </c>
    </row>
    <row r="4444" spans="1:28" x14ac:dyDescent="0.55000000000000004">
      <c r="A4444" s="3" t="s">
        <v>72</v>
      </c>
      <c r="B4444" s="3" t="s">
        <v>7008</v>
      </c>
      <c r="C4444" t="s">
        <v>47</v>
      </c>
      <c r="D4444" s="3" t="s">
        <v>729</v>
      </c>
      <c r="E4444" s="3" t="s">
        <v>7009</v>
      </c>
      <c r="F4444" s="3" t="s">
        <v>50</v>
      </c>
      <c r="G4444" s="5">
        <v>20</v>
      </c>
      <c r="H4444">
        <v>1</v>
      </c>
      <c r="I4444" s="5">
        <v>6.25E-2</v>
      </c>
      <c r="J4444" s="5">
        <v>6.25E-2</v>
      </c>
      <c r="K4444">
        <v>5</v>
      </c>
      <c r="L4444" s="15">
        <v>0.2</v>
      </c>
      <c r="M4444" s="13">
        <v>2.2000000000000002</v>
      </c>
      <c r="N4444" s="15">
        <v>0</v>
      </c>
      <c r="O4444" s="5">
        <v>0</v>
      </c>
      <c r="P4444" s="5">
        <v>0</v>
      </c>
      <c r="Q4444" s="5">
        <f t="shared" si="765"/>
        <v>6.25E-2</v>
      </c>
      <c r="R4444" s="5">
        <f t="shared" si="766"/>
        <v>-6.25E-2</v>
      </c>
      <c r="S4444" s="15">
        <f t="shared" si="767"/>
        <v>-1</v>
      </c>
      <c r="T4444">
        <v>0</v>
      </c>
      <c r="U4444" s="5" t="str">
        <f t="shared" si="768"/>
        <v>NA</v>
      </c>
      <c r="V4444" s="15">
        <f t="shared" si="769"/>
        <v>0</v>
      </c>
      <c r="W4444" s="15">
        <f t="shared" si="770"/>
        <v>0</v>
      </c>
      <c r="X4444" s="5">
        <f t="shared" si="771"/>
        <v>0</v>
      </c>
      <c r="Y4444" s="5">
        <f t="shared" si="772"/>
        <v>5.6250000000000001E-2</v>
      </c>
      <c r="Z4444" s="5">
        <f t="shared" si="773"/>
        <v>-6.5625000000000003E-2</v>
      </c>
      <c r="AA4444" s="5">
        <f t="shared" si="774"/>
        <v>6.2499999999999986E-3</v>
      </c>
      <c r="AB4444" s="5">
        <f t="shared" si="775"/>
        <v>3.1250000000000028E-3</v>
      </c>
    </row>
    <row r="4445" spans="1:28" x14ac:dyDescent="0.55000000000000004">
      <c r="A4445" s="3" t="s">
        <v>72</v>
      </c>
      <c r="B4445" s="3" t="s">
        <v>2485</v>
      </c>
      <c r="C4445" t="s">
        <v>47</v>
      </c>
      <c r="D4445" s="3" t="s">
        <v>729</v>
      </c>
      <c r="E4445" s="3" t="s">
        <v>5811</v>
      </c>
      <c r="F4445" s="3" t="s">
        <v>50</v>
      </c>
      <c r="G4445" s="5">
        <v>20</v>
      </c>
      <c r="H4445">
        <v>27</v>
      </c>
      <c r="I4445" s="5">
        <v>67.249999912500016</v>
      </c>
      <c r="J4445" s="5">
        <v>2.4907407375000004</v>
      </c>
      <c r="K4445">
        <v>171</v>
      </c>
      <c r="L4445" s="15">
        <v>0.157894736842105</v>
      </c>
      <c r="M4445" s="13">
        <v>1.16877192982456</v>
      </c>
      <c r="N4445" s="15">
        <v>0</v>
      </c>
      <c r="O4445" s="5">
        <v>0</v>
      </c>
      <c r="P4445" s="5">
        <v>0</v>
      </c>
      <c r="Q4445" s="5">
        <f t="shared" si="765"/>
        <v>67.249999912500016</v>
      </c>
      <c r="R4445" s="5">
        <f t="shared" si="766"/>
        <v>-67.249999912500016</v>
      </c>
      <c r="S4445" s="15">
        <f t="shared" si="767"/>
        <v>-1</v>
      </c>
      <c r="T4445">
        <v>0</v>
      </c>
      <c r="U4445" s="5" t="str">
        <f t="shared" si="768"/>
        <v>NA</v>
      </c>
      <c r="V4445" s="15">
        <f t="shared" si="769"/>
        <v>0</v>
      </c>
      <c r="W4445" s="15">
        <f t="shared" si="770"/>
        <v>0</v>
      </c>
      <c r="X4445" s="5">
        <f t="shared" si="771"/>
        <v>0</v>
      </c>
      <c r="Y4445" s="5">
        <f t="shared" si="772"/>
        <v>60.524999921250014</v>
      </c>
      <c r="Z4445" s="5">
        <f t="shared" si="773"/>
        <v>-70.612499908125017</v>
      </c>
      <c r="AA4445" s="5">
        <f t="shared" si="774"/>
        <v>6.7249999912500016</v>
      </c>
      <c r="AB4445" s="5">
        <f t="shared" si="775"/>
        <v>3.3624999956250008</v>
      </c>
    </row>
    <row r="4446" spans="1:28" x14ac:dyDescent="0.55000000000000004">
      <c r="A4446" s="3" t="s">
        <v>72</v>
      </c>
      <c r="B4446" s="3" t="s">
        <v>292</v>
      </c>
      <c r="C4446" t="s">
        <v>47</v>
      </c>
      <c r="D4446" s="3" t="s">
        <v>104</v>
      </c>
      <c r="E4446" s="3" t="s">
        <v>161</v>
      </c>
      <c r="F4446" s="3" t="s">
        <v>35</v>
      </c>
      <c r="G4446" s="5">
        <v>26.25</v>
      </c>
      <c r="H4446">
        <v>14</v>
      </c>
      <c r="I4446" s="5">
        <v>17.0625</v>
      </c>
      <c r="J4446" s="5">
        <v>1.21875</v>
      </c>
      <c r="K4446">
        <v>134</v>
      </c>
      <c r="L4446" s="15">
        <v>0.104477611940298</v>
      </c>
      <c r="M4446" s="13">
        <v>1.2189552238806001</v>
      </c>
      <c r="N4446" s="15">
        <v>0</v>
      </c>
      <c r="O4446" s="5">
        <v>0</v>
      </c>
      <c r="P4446" s="5">
        <v>0</v>
      </c>
      <c r="Q4446" s="5">
        <f t="shared" si="765"/>
        <v>17.0625</v>
      </c>
      <c r="R4446" s="5">
        <f t="shared" si="766"/>
        <v>-17.0625</v>
      </c>
      <c r="S4446" s="15">
        <f t="shared" si="767"/>
        <v>-1</v>
      </c>
      <c r="T4446">
        <v>0</v>
      </c>
      <c r="U4446" s="5" t="str">
        <f t="shared" si="768"/>
        <v>NA</v>
      </c>
      <c r="V4446" s="15">
        <f t="shared" si="769"/>
        <v>0</v>
      </c>
      <c r="W4446" s="15">
        <f t="shared" si="770"/>
        <v>0</v>
      </c>
      <c r="X4446" s="5">
        <f t="shared" si="771"/>
        <v>0</v>
      </c>
      <c r="Y4446" s="5">
        <f t="shared" si="772"/>
        <v>15.356250000000001</v>
      </c>
      <c r="Z4446" s="5">
        <f t="shared" si="773"/>
        <v>-17.915625000000002</v>
      </c>
      <c r="AA4446" s="5">
        <f t="shared" si="774"/>
        <v>1.7062499999999989</v>
      </c>
      <c r="AB4446" s="5">
        <f t="shared" si="775"/>
        <v>0.85312500000000213</v>
      </c>
    </row>
    <row r="4447" spans="1:28" x14ac:dyDescent="0.55000000000000004">
      <c r="A4447" s="3" t="s">
        <v>53</v>
      </c>
      <c r="B4447" s="3" t="s">
        <v>7013</v>
      </c>
      <c r="C4447" t="s">
        <v>155</v>
      </c>
      <c r="D4447" s="3" t="s">
        <v>57</v>
      </c>
      <c r="E4447" s="3" t="s">
        <v>149</v>
      </c>
      <c r="F4447" s="3" t="s">
        <v>35</v>
      </c>
      <c r="G4447" s="5">
        <v>7.5</v>
      </c>
      <c r="H4447">
        <v>1</v>
      </c>
      <c r="I4447" s="5">
        <v>0.26250000000000001</v>
      </c>
      <c r="J4447" s="5">
        <v>0.26250000000000001</v>
      </c>
      <c r="K4447">
        <v>82</v>
      </c>
      <c r="L4447" s="15">
        <v>1.21951219512195E-2</v>
      </c>
      <c r="M4447" s="13">
        <v>3.7353658536585401</v>
      </c>
      <c r="N4447" s="15">
        <v>0</v>
      </c>
      <c r="O4447" s="5">
        <v>0</v>
      </c>
      <c r="P4447" s="5">
        <v>0</v>
      </c>
      <c r="Q4447" s="5">
        <f t="shared" si="765"/>
        <v>0.26250000000000001</v>
      </c>
      <c r="R4447" s="5">
        <f t="shared" si="766"/>
        <v>-0.26250000000000001</v>
      </c>
      <c r="S4447" s="15">
        <f t="shared" si="767"/>
        <v>-1</v>
      </c>
      <c r="T4447">
        <v>0</v>
      </c>
      <c r="U4447" s="5" t="str">
        <f t="shared" si="768"/>
        <v>NA</v>
      </c>
      <c r="V4447" s="15">
        <f t="shared" si="769"/>
        <v>0</v>
      </c>
      <c r="W4447" s="15">
        <f t="shared" si="770"/>
        <v>0</v>
      </c>
      <c r="X4447" s="5">
        <f t="shared" si="771"/>
        <v>0</v>
      </c>
      <c r="Y4447" s="5">
        <f t="shared" si="772"/>
        <v>0.23625000000000002</v>
      </c>
      <c r="Z4447" s="5">
        <f t="shared" si="773"/>
        <v>-0.27562500000000001</v>
      </c>
      <c r="AA4447" s="5">
        <f t="shared" si="774"/>
        <v>2.6249999999999996E-2</v>
      </c>
      <c r="AB4447" s="5">
        <f t="shared" si="775"/>
        <v>1.3124999999999998E-2</v>
      </c>
    </row>
    <row r="4448" spans="1:28" x14ac:dyDescent="0.55000000000000004">
      <c r="A4448" s="3" t="s">
        <v>53</v>
      </c>
      <c r="B4448" s="3" t="s">
        <v>7015</v>
      </c>
      <c r="C4448" t="s">
        <v>155</v>
      </c>
      <c r="D4448" s="3" t="s">
        <v>57</v>
      </c>
      <c r="E4448" s="3" t="s">
        <v>736</v>
      </c>
      <c r="F4448" s="3" t="s">
        <v>35</v>
      </c>
      <c r="G4448" s="5">
        <v>7.5</v>
      </c>
      <c r="H4448">
        <v>1</v>
      </c>
      <c r="I4448" s="5">
        <v>0.27500000000000002</v>
      </c>
      <c r="J4448" s="5">
        <v>0.27500000000000002</v>
      </c>
      <c r="K4448">
        <v>188</v>
      </c>
      <c r="L4448" s="15">
        <v>5.31914893617021E-3</v>
      </c>
      <c r="M4448" s="13">
        <v>4.3356382978723396</v>
      </c>
      <c r="N4448" s="15">
        <v>0</v>
      </c>
      <c r="O4448" s="5">
        <v>0</v>
      </c>
      <c r="P4448" s="5">
        <v>0</v>
      </c>
      <c r="Q4448" s="5">
        <f t="shared" si="765"/>
        <v>0.27500000000000002</v>
      </c>
      <c r="R4448" s="5">
        <f t="shared" si="766"/>
        <v>-0.27500000000000002</v>
      </c>
      <c r="S4448" s="15">
        <f t="shared" si="767"/>
        <v>-1</v>
      </c>
      <c r="T4448">
        <v>0</v>
      </c>
      <c r="U4448" s="5" t="str">
        <f t="shared" si="768"/>
        <v>NA</v>
      </c>
      <c r="V4448" s="15">
        <f t="shared" si="769"/>
        <v>0</v>
      </c>
      <c r="W4448" s="15">
        <f t="shared" si="770"/>
        <v>0</v>
      </c>
      <c r="X4448" s="5">
        <f t="shared" si="771"/>
        <v>0</v>
      </c>
      <c r="Y4448" s="5">
        <f t="shared" si="772"/>
        <v>0.24750000000000003</v>
      </c>
      <c r="Z4448" s="5">
        <f t="shared" si="773"/>
        <v>-0.28875000000000006</v>
      </c>
      <c r="AA4448" s="5">
        <f t="shared" si="774"/>
        <v>2.7499999999999997E-2</v>
      </c>
      <c r="AB4448" s="5">
        <f t="shared" si="775"/>
        <v>1.375000000000004E-2</v>
      </c>
    </row>
    <row r="4449" spans="1:28" x14ac:dyDescent="0.55000000000000004">
      <c r="A4449" s="3" t="s">
        <v>53</v>
      </c>
      <c r="B4449" s="3" t="s">
        <v>7017</v>
      </c>
      <c r="C4449" t="s">
        <v>155</v>
      </c>
      <c r="D4449" s="3" t="s">
        <v>57</v>
      </c>
      <c r="E4449" s="3" t="s">
        <v>165</v>
      </c>
      <c r="F4449" s="3" t="s">
        <v>35</v>
      </c>
      <c r="G4449" s="5">
        <v>7.5</v>
      </c>
      <c r="H4449">
        <v>2</v>
      </c>
      <c r="I4449" s="5">
        <v>0.57499999999999996</v>
      </c>
      <c r="J4449" s="5">
        <v>0.28749999999999998</v>
      </c>
      <c r="K4449">
        <v>5166</v>
      </c>
      <c r="L4449" s="15">
        <v>3.8714672861014303E-4</v>
      </c>
      <c r="M4449" s="13">
        <v>2.18164924506388</v>
      </c>
      <c r="N4449" s="15">
        <v>0</v>
      </c>
      <c r="O4449" s="5">
        <v>0</v>
      </c>
      <c r="P4449" s="5">
        <v>0</v>
      </c>
      <c r="Q4449" s="5">
        <f t="shared" si="765"/>
        <v>0.57499999999999996</v>
      </c>
      <c r="R4449" s="5">
        <f t="shared" si="766"/>
        <v>-0.57499999999999996</v>
      </c>
      <c r="S4449" s="15">
        <f t="shared" si="767"/>
        <v>-1</v>
      </c>
      <c r="T4449">
        <v>0</v>
      </c>
      <c r="U4449" s="5" t="str">
        <f t="shared" si="768"/>
        <v>NA</v>
      </c>
      <c r="V4449" s="15">
        <f t="shared" si="769"/>
        <v>0</v>
      </c>
      <c r="W4449" s="15">
        <f t="shared" si="770"/>
        <v>0</v>
      </c>
      <c r="X4449" s="5">
        <f t="shared" si="771"/>
        <v>0</v>
      </c>
      <c r="Y4449" s="5">
        <f t="shared" si="772"/>
        <v>0.51749999999999996</v>
      </c>
      <c r="Z4449" s="5">
        <f t="shared" si="773"/>
        <v>-0.60375000000000001</v>
      </c>
      <c r="AA4449" s="5">
        <f t="shared" si="774"/>
        <v>5.7499999999999996E-2</v>
      </c>
      <c r="AB4449" s="5">
        <f t="shared" si="775"/>
        <v>2.8750000000000053E-2</v>
      </c>
    </row>
    <row r="4450" spans="1:28" x14ac:dyDescent="0.55000000000000004">
      <c r="A4450" s="3" t="s">
        <v>53</v>
      </c>
      <c r="B4450" s="3" t="s">
        <v>7019</v>
      </c>
      <c r="C4450" t="s">
        <v>155</v>
      </c>
      <c r="D4450" s="3" t="s">
        <v>57</v>
      </c>
      <c r="E4450" s="3" t="s">
        <v>309</v>
      </c>
      <c r="F4450" s="3" t="s">
        <v>35</v>
      </c>
      <c r="G4450" s="5">
        <v>7.5</v>
      </c>
      <c r="H4450">
        <v>5</v>
      </c>
      <c r="I4450" s="5">
        <v>1.9375</v>
      </c>
      <c r="J4450" s="5">
        <v>0.38750000000000001</v>
      </c>
      <c r="K4450">
        <v>2680</v>
      </c>
      <c r="L4450" s="15">
        <v>1.8656716417910402E-3</v>
      </c>
      <c r="M4450" s="13">
        <v>5.5615671641790998</v>
      </c>
      <c r="N4450" s="15">
        <v>0</v>
      </c>
      <c r="O4450" s="5">
        <v>0</v>
      </c>
      <c r="P4450" s="5">
        <v>0</v>
      </c>
      <c r="Q4450" s="5">
        <f t="shared" si="765"/>
        <v>1.9375</v>
      </c>
      <c r="R4450" s="5">
        <f t="shared" si="766"/>
        <v>-1.9375</v>
      </c>
      <c r="S4450" s="15">
        <f t="shared" si="767"/>
        <v>-1</v>
      </c>
      <c r="T4450">
        <v>0</v>
      </c>
      <c r="U4450" s="5" t="str">
        <f t="shared" si="768"/>
        <v>NA</v>
      </c>
      <c r="V4450" s="15">
        <f t="shared" si="769"/>
        <v>0</v>
      </c>
      <c r="W4450" s="15">
        <f t="shared" si="770"/>
        <v>0</v>
      </c>
      <c r="X4450" s="5">
        <f t="shared" si="771"/>
        <v>0</v>
      </c>
      <c r="Y4450" s="5">
        <f t="shared" si="772"/>
        <v>1.7437500000000001</v>
      </c>
      <c r="Z4450" s="5">
        <f t="shared" si="773"/>
        <v>-2.0343750000000003</v>
      </c>
      <c r="AA4450" s="5">
        <f t="shared" si="774"/>
        <v>0.19374999999999987</v>
      </c>
      <c r="AB4450" s="5">
        <f t="shared" si="775"/>
        <v>9.6875000000000266E-2</v>
      </c>
    </row>
    <row r="4451" spans="1:28" x14ac:dyDescent="0.55000000000000004">
      <c r="A4451" s="3" t="s">
        <v>53</v>
      </c>
      <c r="B4451" s="3" t="s">
        <v>7021</v>
      </c>
      <c r="C4451" t="s">
        <v>155</v>
      </c>
      <c r="D4451" s="3" t="s">
        <v>57</v>
      </c>
      <c r="E4451" s="3" t="s">
        <v>88</v>
      </c>
      <c r="F4451" s="3" t="s">
        <v>35</v>
      </c>
      <c r="G4451" s="5">
        <v>7.5</v>
      </c>
      <c r="H4451">
        <v>10</v>
      </c>
      <c r="I4451" s="5">
        <v>2.375</v>
      </c>
      <c r="J4451" s="5">
        <v>0.23749999999999999</v>
      </c>
      <c r="K4451">
        <v>864</v>
      </c>
      <c r="L4451" s="15">
        <v>1.1574074074074101E-2</v>
      </c>
      <c r="M4451" s="13">
        <v>4.5259259259259297</v>
      </c>
      <c r="N4451" s="15">
        <v>0</v>
      </c>
      <c r="O4451" s="5">
        <v>0</v>
      </c>
      <c r="P4451" s="5">
        <v>0</v>
      </c>
      <c r="Q4451" s="5">
        <f t="shared" si="765"/>
        <v>2.375</v>
      </c>
      <c r="R4451" s="5">
        <f t="shared" si="766"/>
        <v>-2.375</v>
      </c>
      <c r="S4451" s="15">
        <f t="shared" si="767"/>
        <v>-1</v>
      </c>
      <c r="T4451">
        <v>0</v>
      </c>
      <c r="U4451" s="5" t="str">
        <f t="shared" si="768"/>
        <v>NA</v>
      </c>
      <c r="V4451" s="15">
        <f t="shared" si="769"/>
        <v>0</v>
      </c>
      <c r="W4451" s="15">
        <f t="shared" si="770"/>
        <v>0</v>
      </c>
      <c r="X4451" s="5">
        <f t="shared" si="771"/>
        <v>0</v>
      </c>
      <c r="Y4451" s="5">
        <f t="shared" si="772"/>
        <v>2.1375000000000002</v>
      </c>
      <c r="Z4451" s="5">
        <f t="shared" si="773"/>
        <v>-2.4937499999999999</v>
      </c>
      <c r="AA4451" s="5">
        <f t="shared" si="774"/>
        <v>0.23749999999999982</v>
      </c>
      <c r="AB4451" s="5">
        <f t="shared" si="775"/>
        <v>0.11874999999999991</v>
      </c>
    </row>
    <row r="4452" spans="1:28" x14ac:dyDescent="0.55000000000000004">
      <c r="A4452" s="3" t="s">
        <v>53</v>
      </c>
      <c r="B4452" s="3" t="s">
        <v>7023</v>
      </c>
      <c r="C4452" t="s">
        <v>155</v>
      </c>
      <c r="D4452" s="3" t="s">
        <v>57</v>
      </c>
      <c r="E4452" s="3" t="s">
        <v>58</v>
      </c>
      <c r="F4452" s="3" t="s">
        <v>35</v>
      </c>
      <c r="G4452" s="5">
        <v>7.5</v>
      </c>
      <c r="H4452">
        <v>7</v>
      </c>
      <c r="I4452" s="5">
        <v>2.5874999499999998</v>
      </c>
      <c r="J4452" s="5">
        <v>0.36964284999999997</v>
      </c>
      <c r="K4452">
        <v>6226</v>
      </c>
      <c r="L4452" s="15">
        <v>1.12431737873434E-3</v>
      </c>
      <c r="M4452" s="13">
        <v>3.3135881786058499</v>
      </c>
      <c r="N4452" s="15">
        <v>0</v>
      </c>
      <c r="O4452" s="5">
        <v>0</v>
      </c>
      <c r="P4452" s="5">
        <v>0</v>
      </c>
      <c r="Q4452" s="5">
        <f t="shared" si="765"/>
        <v>2.5874999499999998</v>
      </c>
      <c r="R4452" s="5">
        <f t="shared" si="766"/>
        <v>-2.5874999499999998</v>
      </c>
      <c r="S4452" s="15">
        <f t="shared" si="767"/>
        <v>-1</v>
      </c>
      <c r="T4452">
        <v>0</v>
      </c>
      <c r="U4452" s="5" t="str">
        <f t="shared" si="768"/>
        <v>NA</v>
      </c>
      <c r="V4452" s="15">
        <f t="shared" si="769"/>
        <v>0</v>
      </c>
      <c r="W4452" s="15">
        <f t="shared" si="770"/>
        <v>0</v>
      </c>
      <c r="X4452" s="5">
        <f t="shared" si="771"/>
        <v>0</v>
      </c>
      <c r="Y4452" s="5">
        <f t="shared" si="772"/>
        <v>2.3287499549999997</v>
      </c>
      <c r="Z4452" s="5">
        <f t="shared" si="773"/>
        <v>-2.7168749475</v>
      </c>
      <c r="AA4452" s="5">
        <f t="shared" si="774"/>
        <v>0.25874999500000007</v>
      </c>
      <c r="AB4452" s="5">
        <f t="shared" si="775"/>
        <v>0.12937499750000026</v>
      </c>
    </row>
    <row r="4453" spans="1:28" x14ac:dyDescent="0.55000000000000004">
      <c r="A4453" s="3" t="s">
        <v>53</v>
      </c>
      <c r="B4453" s="3" t="s">
        <v>397</v>
      </c>
      <c r="C4453" t="s">
        <v>47</v>
      </c>
      <c r="D4453" s="3" t="s">
        <v>57</v>
      </c>
      <c r="E4453" s="3" t="s">
        <v>165</v>
      </c>
      <c r="F4453" s="3" t="s">
        <v>60</v>
      </c>
      <c r="G4453" s="5">
        <v>7.5</v>
      </c>
      <c r="H4453">
        <v>18</v>
      </c>
      <c r="I4453" s="5">
        <v>51.049999800000002</v>
      </c>
      <c r="J4453" s="5">
        <v>2.8361111000000001</v>
      </c>
      <c r="K4453">
        <v>771</v>
      </c>
      <c r="L4453" s="15">
        <v>2.3346303501945501E-2</v>
      </c>
      <c r="M4453" s="13">
        <v>1.90985732814527</v>
      </c>
      <c r="N4453" s="15">
        <v>0</v>
      </c>
      <c r="O4453" s="5">
        <v>0</v>
      </c>
      <c r="P4453" s="5">
        <v>0</v>
      </c>
      <c r="Q4453" s="5">
        <f t="shared" si="765"/>
        <v>51.049999800000002</v>
      </c>
      <c r="R4453" s="5">
        <f t="shared" si="766"/>
        <v>-51.049999800000002</v>
      </c>
      <c r="S4453" s="15">
        <f t="shared" si="767"/>
        <v>-1</v>
      </c>
      <c r="T4453">
        <v>0</v>
      </c>
      <c r="U4453" s="5" t="str">
        <f t="shared" si="768"/>
        <v>NA</v>
      </c>
      <c r="V4453" s="15">
        <f t="shared" si="769"/>
        <v>0</v>
      </c>
      <c r="W4453" s="15">
        <f t="shared" si="770"/>
        <v>0</v>
      </c>
      <c r="X4453" s="5">
        <f t="shared" si="771"/>
        <v>0</v>
      </c>
      <c r="Y4453" s="5">
        <f t="shared" si="772"/>
        <v>45.94499982</v>
      </c>
      <c r="Z4453" s="5">
        <f t="shared" si="773"/>
        <v>-53.602499790000003</v>
      </c>
      <c r="AA4453" s="5">
        <f t="shared" si="774"/>
        <v>5.1049999800000023</v>
      </c>
      <c r="AB4453" s="5">
        <f t="shared" si="775"/>
        <v>2.5524999900000012</v>
      </c>
    </row>
    <row r="4454" spans="1:28" x14ac:dyDescent="0.55000000000000004">
      <c r="A4454" s="3" t="s">
        <v>72</v>
      </c>
      <c r="B4454" s="3" t="s">
        <v>7026</v>
      </c>
      <c r="C4454" t="s">
        <v>155</v>
      </c>
      <c r="D4454" s="3" t="s">
        <v>173</v>
      </c>
      <c r="E4454" s="3" t="s">
        <v>2929</v>
      </c>
      <c r="F4454" s="3" t="s">
        <v>35</v>
      </c>
      <c r="G4454" s="5">
        <v>7.5</v>
      </c>
      <c r="H4454">
        <v>1</v>
      </c>
      <c r="I4454" s="5">
        <v>0.1875</v>
      </c>
      <c r="J4454" s="5">
        <v>0.1875</v>
      </c>
      <c r="K4454">
        <v>154</v>
      </c>
      <c r="L4454" s="15">
        <v>6.4935064935064905E-3</v>
      </c>
      <c r="M4454" s="13">
        <v>3.8</v>
      </c>
      <c r="N4454" s="15">
        <v>0</v>
      </c>
      <c r="O4454" s="5">
        <v>0</v>
      </c>
      <c r="P4454" s="5">
        <v>0</v>
      </c>
      <c r="Q4454" s="5">
        <f t="shared" si="765"/>
        <v>0.1875</v>
      </c>
      <c r="R4454" s="5">
        <f t="shared" si="766"/>
        <v>-0.1875</v>
      </c>
      <c r="S4454" s="15">
        <f t="shared" si="767"/>
        <v>-1</v>
      </c>
      <c r="T4454">
        <v>0</v>
      </c>
      <c r="U4454" s="5" t="str">
        <f t="shared" si="768"/>
        <v>NA</v>
      </c>
      <c r="V4454" s="15">
        <f t="shared" si="769"/>
        <v>0</v>
      </c>
      <c r="W4454" s="15">
        <f t="shared" si="770"/>
        <v>0</v>
      </c>
      <c r="X4454" s="5">
        <f t="shared" si="771"/>
        <v>0</v>
      </c>
      <c r="Y4454" s="5">
        <f t="shared" si="772"/>
        <v>0.16875000000000001</v>
      </c>
      <c r="Z4454" s="5">
        <f t="shared" si="773"/>
        <v>-0.19687500000000002</v>
      </c>
      <c r="AA4454" s="5">
        <f t="shared" si="774"/>
        <v>1.8749999999999989E-2</v>
      </c>
      <c r="AB4454" s="5">
        <f t="shared" si="775"/>
        <v>9.3750000000000222E-3</v>
      </c>
    </row>
    <row r="4455" spans="1:28" x14ac:dyDescent="0.55000000000000004">
      <c r="A4455" s="3" t="s">
        <v>72</v>
      </c>
      <c r="B4455" s="3" t="s">
        <v>7028</v>
      </c>
      <c r="C4455" t="s">
        <v>155</v>
      </c>
      <c r="D4455" s="3" t="s">
        <v>173</v>
      </c>
      <c r="E4455" s="3" t="s">
        <v>2820</v>
      </c>
      <c r="F4455" s="3" t="s">
        <v>35</v>
      </c>
      <c r="G4455" s="5">
        <v>7.5</v>
      </c>
      <c r="H4455">
        <v>1</v>
      </c>
      <c r="I4455" s="5">
        <v>0.23749999999999999</v>
      </c>
      <c r="J4455" s="5">
        <v>0.23749999999999999</v>
      </c>
      <c r="K4455">
        <v>1669</v>
      </c>
      <c r="L4455" s="15">
        <v>5.9916117435590197E-4</v>
      </c>
      <c r="M4455" s="13">
        <v>2.8492510485320599</v>
      </c>
      <c r="N4455" s="15">
        <v>0</v>
      </c>
      <c r="O4455" s="5">
        <v>0</v>
      </c>
      <c r="P4455" s="5">
        <v>0</v>
      </c>
      <c r="Q4455" s="5">
        <f t="shared" si="765"/>
        <v>0.23749999999999999</v>
      </c>
      <c r="R4455" s="5">
        <f t="shared" si="766"/>
        <v>-0.23749999999999999</v>
      </c>
      <c r="S4455" s="15">
        <f t="shared" si="767"/>
        <v>-1</v>
      </c>
      <c r="T4455">
        <v>0</v>
      </c>
      <c r="U4455" s="5" t="str">
        <f t="shared" si="768"/>
        <v>NA</v>
      </c>
      <c r="V4455" s="15">
        <f t="shared" si="769"/>
        <v>0</v>
      </c>
      <c r="W4455" s="15">
        <f t="shared" si="770"/>
        <v>0</v>
      </c>
      <c r="X4455" s="5">
        <f t="shared" si="771"/>
        <v>0</v>
      </c>
      <c r="Y4455" s="5">
        <f t="shared" si="772"/>
        <v>0.21375</v>
      </c>
      <c r="Z4455" s="5">
        <f t="shared" si="773"/>
        <v>-0.24937499999999999</v>
      </c>
      <c r="AA4455" s="5">
        <f t="shared" si="774"/>
        <v>2.3749999999999993E-2</v>
      </c>
      <c r="AB4455" s="5">
        <f t="shared" si="775"/>
        <v>1.1874999999999997E-2</v>
      </c>
    </row>
    <row r="4456" spans="1:28" x14ac:dyDescent="0.55000000000000004">
      <c r="A4456" s="3" t="s">
        <v>72</v>
      </c>
      <c r="B4456" s="3" t="s">
        <v>7030</v>
      </c>
      <c r="C4456" t="s">
        <v>155</v>
      </c>
      <c r="D4456" s="3" t="s">
        <v>173</v>
      </c>
      <c r="E4456" s="3" t="s">
        <v>5006</v>
      </c>
      <c r="F4456" s="3" t="s">
        <v>35</v>
      </c>
      <c r="G4456" s="5">
        <v>7.5</v>
      </c>
      <c r="H4456">
        <v>1</v>
      </c>
      <c r="I4456" s="5">
        <v>0.23749999999999999</v>
      </c>
      <c r="J4456" s="5">
        <v>0.23749999999999999</v>
      </c>
      <c r="K4456">
        <v>138</v>
      </c>
      <c r="L4456" s="15">
        <v>7.2463768115941995E-3</v>
      </c>
      <c r="M4456" s="13">
        <v>2.1673913043478299</v>
      </c>
      <c r="N4456" s="15">
        <v>0</v>
      </c>
      <c r="O4456" s="5">
        <v>0</v>
      </c>
      <c r="P4456" s="5">
        <v>0</v>
      </c>
      <c r="Q4456" s="5">
        <f t="shared" si="765"/>
        <v>0.23749999999999999</v>
      </c>
      <c r="R4456" s="5">
        <f t="shared" si="766"/>
        <v>-0.23749999999999999</v>
      </c>
      <c r="S4456" s="15">
        <f t="shared" si="767"/>
        <v>-1</v>
      </c>
      <c r="T4456">
        <v>0</v>
      </c>
      <c r="U4456" s="5" t="str">
        <f t="shared" si="768"/>
        <v>NA</v>
      </c>
      <c r="V4456" s="15">
        <f t="shared" si="769"/>
        <v>0</v>
      </c>
      <c r="W4456" s="15">
        <f t="shared" si="770"/>
        <v>0</v>
      </c>
      <c r="X4456" s="5">
        <f t="shared" si="771"/>
        <v>0</v>
      </c>
      <c r="Y4456" s="5">
        <f t="shared" si="772"/>
        <v>0.21375</v>
      </c>
      <c r="Z4456" s="5">
        <f t="shared" si="773"/>
        <v>-0.24937499999999999</v>
      </c>
      <c r="AA4456" s="5">
        <f t="shared" si="774"/>
        <v>2.3749999999999993E-2</v>
      </c>
      <c r="AB4456" s="5">
        <f t="shared" si="775"/>
        <v>1.1874999999999997E-2</v>
      </c>
    </row>
    <row r="4457" spans="1:28" x14ac:dyDescent="0.55000000000000004">
      <c r="A4457" s="3" t="s">
        <v>72</v>
      </c>
      <c r="B4457" s="3" t="s">
        <v>7032</v>
      </c>
      <c r="C4457" t="s">
        <v>155</v>
      </c>
      <c r="D4457" s="3" t="s">
        <v>173</v>
      </c>
      <c r="E4457" s="3" t="s">
        <v>2872</v>
      </c>
      <c r="F4457" s="3" t="s">
        <v>35</v>
      </c>
      <c r="G4457" s="5">
        <v>7.5</v>
      </c>
      <c r="H4457">
        <v>1</v>
      </c>
      <c r="I4457" s="5">
        <v>0.32500000000000001</v>
      </c>
      <c r="J4457" s="5">
        <v>0.32500000000000001</v>
      </c>
      <c r="K4457">
        <v>2316</v>
      </c>
      <c r="L4457" s="15">
        <v>4.3177892918825603E-4</v>
      </c>
      <c r="M4457" s="13">
        <v>4.5443868739205504</v>
      </c>
      <c r="N4457" s="15">
        <v>0</v>
      </c>
      <c r="O4457" s="5">
        <v>0</v>
      </c>
      <c r="P4457" s="5">
        <v>0</v>
      </c>
      <c r="Q4457" s="5">
        <f t="shared" si="765"/>
        <v>0.32500000000000001</v>
      </c>
      <c r="R4457" s="5">
        <f t="shared" si="766"/>
        <v>-0.32500000000000001</v>
      </c>
      <c r="S4457" s="15">
        <f t="shared" si="767"/>
        <v>-1</v>
      </c>
      <c r="T4457">
        <v>0</v>
      </c>
      <c r="U4457" s="5" t="str">
        <f t="shared" si="768"/>
        <v>NA</v>
      </c>
      <c r="V4457" s="15">
        <f t="shared" si="769"/>
        <v>0</v>
      </c>
      <c r="W4457" s="15">
        <f t="shared" si="770"/>
        <v>0</v>
      </c>
      <c r="X4457" s="5">
        <f t="shared" si="771"/>
        <v>0</v>
      </c>
      <c r="Y4457" s="5">
        <f t="shared" si="772"/>
        <v>0.29250000000000004</v>
      </c>
      <c r="Z4457" s="5">
        <f t="shared" si="773"/>
        <v>-0.34125000000000005</v>
      </c>
      <c r="AA4457" s="5">
        <f t="shared" si="774"/>
        <v>3.2499999999999973E-2</v>
      </c>
      <c r="AB4457" s="5">
        <f t="shared" si="775"/>
        <v>1.6250000000000042E-2</v>
      </c>
    </row>
    <row r="4458" spans="1:28" x14ac:dyDescent="0.55000000000000004">
      <c r="A4458" s="3" t="s">
        <v>72</v>
      </c>
      <c r="B4458" s="3" t="s">
        <v>7034</v>
      </c>
      <c r="C4458" t="s">
        <v>155</v>
      </c>
      <c r="D4458" s="3" t="s">
        <v>173</v>
      </c>
      <c r="E4458" s="3" t="s">
        <v>3863</v>
      </c>
      <c r="F4458" s="3" t="s">
        <v>35</v>
      </c>
      <c r="G4458" s="5">
        <v>7.5</v>
      </c>
      <c r="H4458">
        <v>2</v>
      </c>
      <c r="I4458" s="5">
        <v>0.57499999999999996</v>
      </c>
      <c r="J4458" s="5">
        <v>0.28749999999999998</v>
      </c>
      <c r="K4458">
        <v>2013</v>
      </c>
      <c r="L4458" s="15">
        <v>9.9354197714853496E-4</v>
      </c>
      <c r="M4458" s="13">
        <v>4.11897665176354</v>
      </c>
      <c r="N4458" s="15">
        <v>0</v>
      </c>
      <c r="O4458" s="5">
        <v>0</v>
      </c>
      <c r="P4458" s="5">
        <v>0</v>
      </c>
      <c r="Q4458" s="5">
        <f t="shared" si="765"/>
        <v>0.57499999999999996</v>
      </c>
      <c r="R4458" s="5">
        <f t="shared" si="766"/>
        <v>-0.57499999999999996</v>
      </c>
      <c r="S4458" s="15">
        <f t="shared" si="767"/>
        <v>-1</v>
      </c>
      <c r="T4458">
        <v>0</v>
      </c>
      <c r="U4458" s="5" t="str">
        <f t="shared" si="768"/>
        <v>NA</v>
      </c>
      <c r="V4458" s="15">
        <f t="shared" si="769"/>
        <v>0</v>
      </c>
      <c r="W4458" s="15">
        <f t="shared" si="770"/>
        <v>0</v>
      </c>
      <c r="X4458" s="5">
        <f t="shared" si="771"/>
        <v>0</v>
      </c>
      <c r="Y4458" s="5">
        <f t="shared" si="772"/>
        <v>0.51749999999999996</v>
      </c>
      <c r="Z4458" s="5">
        <f t="shared" si="773"/>
        <v>-0.60375000000000001</v>
      </c>
      <c r="AA4458" s="5">
        <f t="shared" si="774"/>
        <v>5.7499999999999996E-2</v>
      </c>
      <c r="AB4458" s="5">
        <f t="shared" si="775"/>
        <v>2.8750000000000053E-2</v>
      </c>
    </row>
    <row r="4459" spans="1:28" x14ac:dyDescent="0.55000000000000004">
      <c r="A4459" s="3" t="s">
        <v>72</v>
      </c>
      <c r="B4459" s="3" t="s">
        <v>7036</v>
      </c>
      <c r="C4459" t="s">
        <v>155</v>
      </c>
      <c r="D4459" s="3" t="s">
        <v>173</v>
      </c>
      <c r="E4459" s="3" t="s">
        <v>4788</v>
      </c>
      <c r="F4459" s="3" t="s">
        <v>35</v>
      </c>
      <c r="G4459" s="5">
        <v>7.5</v>
      </c>
      <c r="H4459">
        <v>2</v>
      </c>
      <c r="I4459" s="5">
        <v>0.65</v>
      </c>
      <c r="J4459" s="5">
        <v>0.32500000000000001</v>
      </c>
      <c r="K4459">
        <v>144</v>
      </c>
      <c r="L4459" s="15">
        <v>1.38888888888889E-2</v>
      </c>
      <c r="M4459" s="13">
        <v>2.81388888888889</v>
      </c>
      <c r="N4459" s="15">
        <v>0</v>
      </c>
      <c r="O4459" s="5">
        <v>0</v>
      </c>
      <c r="P4459" s="5">
        <v>0</v>
      </c>
      <c r="Q4459" s="5">
        <f t="shared" si="765"/>
        <v>0.65</v>
      </c>
      <c r="R4459" s="5">
        <f t="shared" si="766"/>
        <v>-0.65</v>
      </c>
      <c r="S4459" s="15">
        <f t="shared" si="767"/>
        <v>-1</v>
      </c>
      <c r="T4459">
        <v>0</v>
      </c>
      <c r="U4459" s="5" t="str">
        <f t="shared" si="768"/>
        <v>NA</v>
      </c>
      <c r="V4459" s="15">
        <f t="shared" si="769"/>
        <v>0</v>
      </c>
      <c r="W4459" s="15">
        <f t="shared" si="770"/>
        <v>0</v>
      </c>
      <c r="X4459" s="5">
        <f t="shared" si="771"/>
        <v>0</v>
      </c>
      <c r="Y4459" s="5">
        <f t="shared" si="772"/>
        <v>0.58500000000000008</v>
      </c>
      <c r="Z4459" s="5">
        <f t="shared" si="773"/>
        <v>-0.68250000000000011</v>
      </c>
      <c r="AA4459" s="5">
        <f t="shared" si="774"/>
        <v>6.4999999999999947E-2</v>
      </c>
      <c r="AB4459" s="5">
        <f t="shared" si="775"/>
        <v>3.2500000000000084E-2</v>
      </c>
    </row>
    <row r="4460" spans="1:28" x14ac:dyDescent="0.55000000000000004">
      <c r="A4460" s="3" t="s">
        <v>72</v>
      </c>
      <c r="B4460" s="3" t="s">
        <v>7038</v>
      </c>
      <c r="C4460" t="s">
        <v>155</v>
      </c>
      <c r="D4460" s="3" t="s">
        <v>173</v>
      </c>
      <c r="E4460" s="3" t="s">
        <v>4997</v>
      </c>
      <c r="F4460" s="3" t="s">
        <v>35</v>
      </c>
      <c r="G4460" s="5">
        <v>7.5</v>
      </c>
      <c r="H4460">
        <v>2</v>
      </c>
      <c r="I4460" s="5">
        <v>0.77500000000000002</v>
      </c>
      <c r="J4460" s="5">
        <v>0.38750000000000001</v>
      </c>
      <c r="K4460">
        <v>86</v>
      </c>
      <c r="L4460" s="15">
        <v>2.32558139534884E-2</v>
      </c>
      <c r="M4460" s="13">
        <v>2.6069767441860501</v>
      </c>
      <c r="N4460" s="15">
        <v>0</v>
      </c>
      <c r="O4460" s="5">
        <v>0</v>
      </c>
      <c r="P4460" s="5">
        <v>0</v>
      </c>
      <c r="Q4460" s="5">
        <f t="shared" si="765"/>
        <v>0.77500000000000002</v>
      </c>
      <c r="R4460" s="5">
        <f t="shared" si="766"/>
        <v>-0.77500000000000002</v>
      </c>
      <c r="S4460" s="15">
        <f t="shared" si="767"/>
        <v>-1</v>
      </c>
      <c r="T4460">
        <v>0</v>
      </c>
      <c r="U4460" s="5" t="str">
        <f t="shared" si="768"/>
        <v>NA</v>
      </c>
      <c r="V4460" s="15">
        <f t="shared" si="769"/>
        <v>0</v>
      </c>
      <c r="W4460" s="15">
        <f t="shared" si="770"/>
        <v>0</v>
      </c>
      <c r="X4460" s="5">
        <f t="shared" si="771"/>
        <v>0</v>
      </c>
      <c r="Y4460" s="5">
        <f t="shared" si="772"/>
        <v>0.69750000000000001</v>
      </c>
      <c r="Z4460" s="5">
        <f t="shared" si="773"/>
        <v>-0.81375000000000008</v>
      </c>
      <c r="AA4460" s="5">
        <f t="shared" si="774"/>
        <v>7.7500000000000013E-2</v>
      </c>
      <c r="AB4460" s="5">
        <f t="shared" si="775"/>
        <v>3.8750000000000062E-2</v>
      </c>
    </row>
    <row r="4461" spans="1:28" x14ac:dyDescent="0.55000000000000004">
      <c r="A4461" s="3" t="s">
        <v>72</v>
      </c>
      <c r="B4461" s="3" t="s">
        <v>7040</v>
      </c>
      <c r="C4461" t="s">
        <v>155</v>
      </c>
      <c r="D4461" s="3" t="s">
        <v>173</v>
      </c>
      <c r="E4461" s="3" t="s">
        <v>2699</v>
      </c>
      <c r="F4461" s="3" t="s">
        <v>35</v>
      </c>
      <c r="G4461" s="5">
        <v>7.5</v>
      </c>
      <c r="H4461">
        <v>2</v>
      </c>
      <c r="I4461" s="5">
        <v>0.8</v>
      </c>
      <c r="J4461" s="5">
        <v>0.4</v>
      </c>
      <c r="K4461">
        <v>112</v>
      </c>
      <c r="L4461" s="15">
        <v>1.7857142857142901E-2</v>
      </c>
      <c r="M4461" s="13">
        <v>4.3919642857142902</v>
      </c>
      <c r="N4461" s="15">
        <v>0</v>
      </c>
      <c r="O4461" s="5">
        <v>0</v>
      </c>
      <c r="P4461" s="5">
        <v>0</v>
      </c>
      <c r="Q4461" s="5">
        <f t="shared" si="765"/>
        <v>0.8</v>
      </c>
      <c r="R4461" s="5">
        <f t="shared" si="766"/>
        <v>-0.8</v>
      </c>
      <c r="S4461" s="15">
        <f t="shared" si="767"/>
        <v>-1</v>
      </c>
      <c r="T4461">
        <v>0</v>
      </c>
      <c r="U4461" s="5" t="str">
        <f t="shared" si="768"/>
        <v>NA</v>
      </c>
      <c r="V4461" s="15">
        <f t="shared" si="769"/>
        <v>0</v>
      </c>
      <c r="W4461" s="15">
        <f t="shared" si="770"/>
        <v>0</v>
      </c>
      <c r="X4461" s="5">
        <f t="shared" si="771"/>
        <v>0</v>
      </c>
      <c r="Y4461" s="5">
        <f t="shared" si="772"/>
        <v>0.72000000000000008</v>
      </c>
      <c r="Z4461" s="5">
        <f t="shared" si="773"/>
        <v>-0.84000000000000008</v>
      </c>
      <c r="AA4461" s="5">
        <f t="shared" si="774"/>
        <v>7.999999999999996E-2</v>
      </c>
      <c r="AB4461" s="5">
        <f t="shared" si="775"/>
        <v>4.0000000000000036E-2</v>
      </c>
    </row>
    <row r="4462" spans="1:28" x14ac:dyDescent="0.55000000000000004">
      <c r="A4462" s="3" t="s">
        <v>72</v>
      </c>
      <c r="B4462" s="3" t="s">
        <v>7042</v>
      </c>
      <c r="C4462" t="s">
        <v>155</v>
      </c>
      <c r="D4462" s="3" t="s">
        <v>173</v>
      </c>
      <c r="E4462" s="3" t="s">
        <v>3453</v>
      </c>
      <c r="F4462" s="3" t="s">
        <v>35</v>
      </c>
      <c r="G4462" s="5">
        <v>7.5</v>
      </c>
      <c r="H4462">
        <v>2</v>
      </c>
      <c r="I4462" s="5">
        <v>0.8</v>
      </c>
      <c r="J4462" s="5">
        <v>0.4</v>
      </c>
      <c r="K4462">
        <v>344</v>
      </c>
      <c r="L4462" s="15">
        <v>5.8139534883720903E-3</v>
      </c>
      <c r="M4462" s="13">
        <v>4.7389534883720899</v>
      </c>
      <c r="N4462" s="15">
        <v>0</v>
      </c>
      <c r="O4462" s="5">
        <v>0</v>
      </c>
      <c r="P4462" s="5">
        <v>0</v>
      </c>
      <c r="Q4462" s="5">
        <f t="shared" si="765"/>
        <v>0.8</v>
      </c>
      <c r="R4462" s="5">
        <f t="shared" si="766"/>
        <v>-0.8</v>
      </c>
      <c r="S4462" s="15">
        <f t="shared" si="767"/>
        <v>-1</v>
      </c>
      <c r="T4462">
        <v>0</v>
      </c>
      <c r="U4462" s="5" t="str">
        <f t="shared" si="768"/>
        <v>NA</v>
      </c>
      <c r="V4462" s="15">
        <f t="shared" si="769"/>
        <v>0</v>
      </c>
      <c r="W4462" s="15">
        <f t="shared" si="770"/>
        <v>0</v>
      </c>
      <c r="X4462" s="5">
        <f t="shared" si="771"/>
        <v>0</v>
      </c>
      <c r="Y4462" s="5">
        <f t="shared" si="772"/>
        <v>0.72000000000000008</v>
      </c>
      <c r="Z4462" s="5">
        <f t="shared" si="773"/>
        <v>-0.84000000000000008</v>
      </c>
      <c r="AA4462" s="5">
        <f t="shared" si="774"/>
        <v>7.999999999999996E-2</v>
      </c>
      <c r="AB4462" s="5">
        <f t="shared" si="775"/>
        <v>4.0000000000000036E-2</v>
      </c>
    </row>
    <row r="4463" spans="1:28" x14ac:dyDescent="0.55000000000000004">
      <c r="A4463" s="3" t="s">
        <v>72</v>
      </c>
      <c r="B4463" s="3" t="s">
        <v>7044</v>
      </c>
      <c r="C4463" t="s">
        <v>155</v>
      </c>
      <c r="D4463" s="3" t="s">
        <v>173</v>
      </c>
      <c r="E4463" s="3" t="s">
        <v>206</v>
      </c>
      <c r="F4463" s="3" t="s">
        <v>35</v>
      </c>
      <c r="G4463" s="5">
        <v>7.5</v>
      </c>
      <c r="H4463">
        <v>3</v>
      </c>
      <c r="I4463" s="5">
        <v>0.87499998750000008</v>
      </c>
      <c r="J4463" s="5">
        <v>0.29166666250000001</v>
      </c>
      <c r="K4463">
        <v>389</v>
      </c>
      <c r="L4463" s="15">
        <v>7.7120822622108003E-3</v>
      </c>
      <c r="M4463" s="13">
        <v>3.4953727506426699</v>
      </c>
      <c r="N4463" s="15">
        <v>0</v>
      </c>
      <c r="O4463" s="5">
        <v>0</v>
      </c>
      <c r="P4463" s="5">
        <v>0</v>
      </c>
      <c r="Q4463" s="5">
        <f t="shared" si="765"/>
        <v>0.87499998750000008</v>
      </c>
      <c r="R4463" s="5">
        <f t="shared" si="766"/>
        <v>-0.87499998750000008</v>
      </c>
      <c r="S4463" s="15">
        <f t="shared" si="767"/>
        <v>-1</v>
      </c>
      <c r="T4463">
        <v>0</v>
      </c>
      <c r="U4463" s="5" t="str">
        <f t="shared" si="768"/>
        <v>NA</v>
      </c>
      <c r="V4463" s="15">
        <f t="shared" si="769"/>
        <v>0</v>
      </c>
      <c r="W4463" s="15">
        <f t="shared" si="770"/>
        <v>0</v>
      </c>
      <c r="X4463" s="5">
        <f t="shared" si="771"/>
        <v>0</v>
      </c>
      <c r="Y4463" s="5">
        <f t="shared" si="772"/>
        <v>0.78749998875000005</v>
      </c>
      <c r="Z4463" s="5">
        <f t="shared" si="773"/>
        <v>-0.91874998687500009</v>
      </c>
      <c r="AA4463" s="5">
        <f t="shared" si="774"/>
        <v>8.749999875000003E-2</v>
      </c>
      <c r="AB4463" s="5">
        <f t="shared" si="775"/>
        <v>4.3749999375000015E-2</v>
      </c>
    </row>
    <row r="4464" spans="1:28" x14ac:dyDescent="0.55000000000000004">
      <c r="A4464" s="3" t="s">
        <v>72</v>
      </c>
      <c r="B4464" s="3" t="s">
        <v>7046</v>
      </c>
      <c r="C4464" t="s">
        <v>155</v>
      </c>
      <c r="D4464" s="3" t="s">
        <v>173</v>
      </c>
      <c r="E4464" s="3" t="s">
        <v>3259</v>
      </c>
      <c r="F4464" s="3" t="s">
        <v>35</v>
      </c>
      <c r="G4464" s="5">
        <v>7.5</v>
      </c>
      <c r="H4464">
        <v>5</v>
      </c>
      <c r="I4464" s="5">
        <v>1.2749999999999999</v>
      </c>
      <c r="J4464" s="5">
        <v>0.255</v>
      </c>
      <c r="K4464">
        <v>691</v>
      </c>
      <c r="L4464" s="15">
        <v>7.2358900144717797E-3</v>
      </c>
      <c r="M4464" s="13">
        <v>4.0748191027496397</v>
      </c>
      <c r="N4464" s="15">
        <v>0</v>
      </c>
      <c r="O4464" s="5">
        <v>0</v>
      </c>
      <c r="P4464" s="5">
        <v>0</v>
      </c>
      <c r="Q4464" s="5">
        <f t="shared" si="765"/>
        <v>1.2749999999999999</v>
      </c>
      <c r="R4464" s="5">
        <f t="shared" si="766"/>
        <v>-1.2749999999999999</v>
      </c>
      <c r="S4464" s="15">
        <f t="shared" si="767"/>
        <v>-1</v>
      </c>
      <c r="T4464">
        <v>0</v>
      </c>
      <c r="U4464" s="5" t="str">
        <f t="shared" si="768"/>
        <v>NA</v>
      </c>
      <c r="V4464" s="15">
        <f t="shared" si="769"/>
        <v>0</v>
      </c>
      <c r="W4464" s="15">
        <f t="shared" si="770"/>
        <v>0</v>
      </c>
      <c r="X4464" s="5">
        <f t="shared" si="771"/>
        <v>0</v>
      </c>
      <c r="Y4464" s="5">
        <f t="shared" si="772"/>
        <v>1.1475</v>
      </c>
      <c r="Z4464" s="5">
        <f t="shared" si="773"/>
        <v>-1.3387499999999999</v>
      </c>
      <c r="AA4464" s="5">
        <f t="shared" si="774"/>
        <v>0.12749999999999995</v>
      </c>
      <c r="AB4464" s="5">
        <f t="shared" si="775"/>
        <v>6.3749999999999973E-2</v>
      </c>
    </row>
    <row r="4465" spans="1:28" x14ac:dyDescent="0.55000000000000004">
      <c r="A4465" s="3" t="s">
        <v>72</v>
      </c>
      <c r="B4465" s="3" t="s">
        <v>7048</v>
      </c>
      <c r="C4465" t="s">
        <v>155</v>
      </c>
      <c r="D4465" s="3" t="s">
        <v>173</v>
      </c>
      <c r="E4465" s="3" t="s">
        <v>3690</v>
      </c>
      <c r="F4465" s="3" t="s">
        <v>35</v>
      </c>
      <c r="G4465" s="5">
        <v>7.5</v>
      </c>
      <c r="H4465">
        <v>8</v>
      </c>
      <c r="I4465" s="5">
        <v>1.65</v>
      </c>
      <c r="J4465" s="5">
        <v>0.20624999999999999</v>
      </c>
      <c r="K4465">
        <v>794</v>
      </c>
      <c r="L4465" s="15">
        <v>1.00755667506297E-2</v>
      </c>
      <c r="M4465" s="13">
        <v>3.04433249370277</v>
      </c>
      <c r="N4465" s="15">
        <v>0</v>
      </c>
      <c r="O4465" s="5">
        <v>0</v>
      </c>
      <c r="P4465" s="5">
        <v>0</v>
      </c>
      <c r="Q4465" s="5">
        <f t="shared" si="765"/>
        <v>1.65</v>
      </c>
      <c r="R4465" s="5">
        <f t="shared" si="766"/>
        <v>-1.65</v>
      </c>
      <c r="S4465" s="15">
        <f t="shared" si="767"/>
        <v>-1</v>
      </c>
      <c r="T4465">
        <v>0</v>
      </c>
      <c r="U4465" s="5" t="str">
        <f t="shared" si="768"/>
        <v>NA</v>
      </c>
      <c r="V4465" s="15">
        <f t="shared" si="769"/>
        <v>0</v>
      </c>
      <c r="W4465" s="15">
        <f t="shared" si="770"/>
        <v>0</v>
      </c>
      <c r="X4465" s="5">
        <f t="shared" si="771"/>
        <v>0</v>
      </c>
      <c r="Y4465" s="5">
        <f t="shared" si="772"/>
        <v>1.4849999999999999</v>
      </c>
      <c r="Z4465" s="5">
        <f t="shared" si="773"/>
        <v>-1.7324999999999999</v>
      </c>
      <c r="AA4465" s="5">
        <f t="shared" si="774"/>
        <v>0.16500000000000004</v>
      </c>
      <c r="AB4465" s="5">
        <f t="shared" si="775"/>
        <v>8.2500000000000018E-2</v>
      </c>
    </row>
    <row r="4466" spans="1:28" x14ac:dyDescent="0.55000000000000004">
      <c r="A4466" s="3" t="s">
        <v>72</v>
      </c>
      <c r="B4466" s="3" t="s">
        <v>7050</v>
      </c>
      <c r="C4466" t="s">
        <v>155</v>
      </c>
      <c r="D4466" s="3" t="s">
        <v>173</v>
      </c>
      <c r="E4466" s="3" t="s">
        <v>474</v>
      </c>
      <c r="F4466" s="3" t="s">
        <v>35</v>
      </c>
      <c r="G4466" s="5">
        <v>7.5</v>
      </c>
      <c r="H4466">
        <v>7</v>
      </c>
      <c r="I4466" s="5">
        <v>2.1749999249999998</v>
      </c>
      <c r="J4466" s="5">
        <v>0.31071427499999998</v>
      </c>
      <c r="K4466">
        <v>585</v>
      </c>
      <c r="L4466" s="15">
        <v>1.1965811965812001E-2</v>
      </c>
      <c r="M4466" s="13">
        <v>3.56239316239316</v>
      </c>
      <c r="N4466" s="15">
        <v>0</v>
      </c>
      <c r="O4466" s="5">
        <v>0</v>
      </c>
      <c r="P4466" s="5">
        <v>0</v>
      </c>
      <c r="Q4466" s="5">
        <f t="shared" si="765"/>
        <v>2.1749999249999998</v>
      </c>
      <c r="R4466" s="5">
        <f t="shared" si="766"/>
        <v>-2.1749999249999998</v>
      </c>
      <c r="S4466" s="15">
        <f t="shared" si="767"/>
        <v>-1</v>
      </c>
      <c r="T4466">
        <v>0</v>
      </c>
      <c r="U4466" s="5" t="str">
        <f t="shared" si="768"/>
        <v>NA</v>
      </c>
      <c r="V4466" s="15">
        <f t="shared" si="769"/>
        <v>0</v>
      </c>
      <c r="W4466" s="15">
        <f t="shared" si="770"/>
        <v>0</v>
      </c>
      <c r="X4466" s="5">
        <f t="shared" si="771"/>
        <v>0</v>
      </c>
      <c r="Y4466" s="5">
        <f t="shared" si="772"/>
        <v>1.9574999325</v>
      </c>
      <c r="Z4466" s="5">
        <f t="shared" si="773"/>
        <v>-2.2837499212500001</v>
      </c>
      <c r="AA4466" s="5">
        <f t="shared" si="774"/>
        <v>0.21749999249999985</v>
      </c>
      <c r="AB4466" s="5">
        <f t="shared" si="775"/>
        <v>0.10874999625000026</v>
      </c>
    </row>
    <row r="4467" spans="1:28" x14ac:dyDescent="0.55000000000000004">
      <c r="A4467" s="3" t="s">
        <v>72</v>
      </c>
      <c r="B4467" s="3" t="s">
        <v>7052</v>
      </c>
      <c r="C4467" t="s">
        <v>155</v>
      </c>
      <c r="D4467" s="3" t="s">
        <v>173</v>
      </c>
      <c r="E4467" s="3" t="s">
        <v>4982</v>
      </c>
      <c r="F4467" s="3" t="s">
        <v>35</v>
      </c>
      <c r="G4467" s="5">
        <v>7.5</v>
      </c>
      <c r="H4467">
        <v>1</v>
      </c>
      <c r="I4467" s="5">
        <v>2.3374999999999999</v>
      </c>
      <c r="J4467" s="5">
        <v>2.3374999999999999</v>
      </c>
      <c r="K4467">
        <v>88</v>
      </c>
      <c r="L4467" s="15">
        <v>1.13636363636364E-2</v>
      </c>
      <c r="M4467" s="13">
        <v>2.3465909090909101</v>
      </c>
      <c r="N4467" s="15">
        <v>0</v>
      </c>
      <c r="O4467" s="5">
        <v>0</v>
      </c>
      <c r="P4467" s="5">
        <v>0</v>
      </c>
      <c r="Q4467" s="5">
        <f t="shared" si="765"/>
        <v>2.3374999999999999</v>
      </c>
      <c r="R4467" s="5">
        <f t="shared" si="766"/>
        <v>-2.3374999999999999</v>
      </c>
      <c r="S4467" s="15">
        <f t="shared" si="767"/>
        <v>-1</v>
      </c>
      <c r="T4467">
        <v>0</v>
      </c>
      <c r="U4467" s="5" t="str">
        <f t="shared" si="768"/>
        <v>NA</v>
      </c>
      <c r="V4467" s="15">
        <f t="shared" si="769"/>
        <v>0</v>
      </c>
      <c r="W4467" s="15">
        <f t="shared" si="770"/>
        <v>0</v>
      </c>
      <c r="X4467" s="5">
        <f t="shared" si="771"/>
        <v>0</v>
      </c>
      <c r="Y4467" s="5">
        <f t="shared" si="772"/>
        <v>2.1037499999999998</v>
      </c>
      <c r="Z4467" s="5">
        <f t="shared" si="773"/>
        <v>-2.4543750000000002</v>
      </c>
      <c r="AA4467" s="5">
        <f t="shared" si="774"/>
        <v>0.23375000000000012</v>
      </c>
      <c r="AB4467" s="5">
        <f t="shared" si="775"/>
        <v>0.11687500000000028</v>
      </c>
    </row>
    <row r="4468" spans="1:28" x14ac:dyDescent="0.55000000000000004">
      <c r="A4468" s="3" t="s">
        <v>72</v>
      </c>
      <c r="B4468" s="3" t="s">
        <v>7054</v>
      </c>
      <c r="C4468" t="s">
        <v>155</v>
      </c>
      <c r="D4468" s="3" t="s">
        <v>173</v>
      </c>
      <c r="E4468" s="3" t="s">
        <v>4918</v>
      </c>
      <c r="F4468" s="3" t="s">
        <v>35</v>
      </c>
      <c r="G4468" s="5">
        <v>7.5</v>
      </c>
      <c r="H4468">
        <v>12</v>
      </c>
      <c r="I4468" s="5">
        <v>3.7875000000000001</v>
      </c>
      <c r="J4468" s="5">
        <v>0.31562499999999999</v>
      </c>
      <c r="K4468">
        <v>831</v>
      </c>
      <c r="L4468" s="15">
        <v>1.4440433212996399E-2</v>
      </c>
      <c r="M4468" s="13">
        <v>3.6772563176895301</v>
      </c>
      <c r="N4468" s="15">
        <v>0</v>
      </c>
      <c r="O4468" s="5">
        <v>0</v>
      </c>
      <c r="P4468" s="5">
        <v>0</v>
      </c>
      <c r="Q4468" s="5">
        <f t="shared" si="765"/>
        <v>3.7875000000000001</v>
      </c>
      <c r="R4468" s="5">
        <f t="shared" si="766"/>
        <v>-3.7875000000000001</v>
      </c>
      <c r="S4468" s="15">
        <f t="shared" si="767"/>
        <v>-1</v>
      </c>
      <c r="T4468">
        <v>0</v>
      </c>
      <c r="U4468" s="5" t="str">
        <f t="shared" si="768"/>
        <v>NA</v>
      </c>
      <c r="V4468" s="15">
        <f t="shared" si="769"/>
        <v>0</v>
      </c>
      <c r="W4468" s="15">
        <f t="shared" si="770"/>
        <v>0</v>
      </c>
      <c r="X4468" s="5">
        <f t="shared" si="771"/>
        <v>0</v>
      </c>
      <c r="Y4468" s="5">
        <f t="shared" si="772"/>
        <v>3.4087499999999999</v>
      </c>
      <c r="Z4468" s="5">
        <f t="shared" si="773"/>
        <v>-3.9768750000000002</v>
      </c>
      <c r="AA4468" s="5">
        <f t="shared" si="774"/>
        <v>0.37875000000000014</v>
      </c>
      <c r="AB4468" s="5">
        <f t="shared" si="775"/>
        <v>0.18937500000000007</v>
      </c>
    </row>
    <row r="4469" spans="1:28" x14ac:dyDescent="0.55000000000000004">
      <c r="A4469" s="3" t="s">
        <v>72</v>
      </c>
      <c r="B4469" s="3" t="s">
        <v>7056</v>
      </c>
      <c r="C4469" t="s">
        <v>155</v>
      </c>
      <c r="D4469" s="3" t="s">
        <v>173</v>
      </c>
      <c r="E4469" s="3" t="s">
        <v>5016</v>
      </c>
      <c r="F4469" s="3" t="s">
        <v>35</v>
      </c>
      <c r="G4469" s="5">
        <v>7.5</v>
      </c>
      <c r="H4469">
        <v>1</v>
      </c>
      <c r="I4469" s="5">
        <v>4.625</v>
      </c>
      <c r="J4469" s="5">
        <v>4.625</v>
      </c>
      <c r="K4469">
        <v>19</v>
      </c>
      <c r="L4469" s="15">
        <v>5.2631578947368397E-2</v>
      </c>
      <c r="M4469" s="13">
        <v>1.5263157894736801</v>
      </c>
      <c r="N4469" s="15">
        <v>0</v>
      </c>
      <c r="O4469" s="5">
        <v>0</v>
      </c>
      <c r="P4469" s="5">
        <v>0</v>
      </c>
      <c r="Q4469" s="5">
        <f t="shared" si="765"/>
        <v>4.625</v>
      </c>
      <c r="R4469" s="5">
        <f t="shared" si="766"/>
        <v>-4.625</v>
      </c>
      <c r="S4469" s="15">
        <f t="shared" si="767"/>
        <v>-1</v>
      </c>
      <c r="T4469">
        <v>0</v>
      </c>
      <c r="U4469" s="5" t="str">
        <f t="shared" si="768"/>
        <v>NA</v>
      </c>
      <c r="V4469" s="15">
        <f t="shared" si="769"/>
        <v>0</v>
      </c>
      <c r="W4469" s="15">
        <f t="shared" si="770"/>
        <v>0</v>
      </c>
      <c r="X4469" s="5">
        <f t="shared" si="771"/>
        <v>0</v>
      </c>
      <c r="Y4469" s="5">
        <f t="shared" si="772"/>
        <v>4.1625000000000005</v>
      </c>
      <c r="Z4469" s="5">
        <f t="shared" si="773"/>
        <v>-4.8562500000000002</v>
      </c>
      <c r="AA4469" s="5">
        <f t="shared" si="774"/>
        <v>0.46249999999999947</v>
      </c>
      <c r="AB4469" s="5">
        <f t="shared" si="775"/>
        <v>0.23125000000000018</v>
      </c>
    </row>
    <row r="4470" spans="1:28" x14ac:dyDescent="0.55000000000000004">
      <c r="A4470" s="3" t="s">
        <v>72</v>
      </c>
      <c r="B4470" s="3" t="s">
        <v>7058</v>
      </c>
      <c r="C4470" t="s">
        <v>155</v>
      </c>
      <c r="D4470" s="3" t="s">
        <v>173</v>
      </c>
      <c r="E4470" s="3" t="s">
        <v>675</v>
      </c>
      <c r="F4470" s="3" t="s">
        <v>35</v>
      </c>
      <c r="G4470" s="5">
        <v>7.5</v>
      </c>
      <c r="H4470">
        <v>13</v>
      </c>
      <c r="I4470" s="5">
        <v>4.6874998625000002</v>
      </c>
      <c r="J4470" s="5">
        <v>0.36057691250000001</v>
      </c>
      <c r="K4470">
        <v>11166</v>
      </c>
      <c r="L4470" s="15">
        <v>1.1642486118574201E-3</v>
      </c>
      <c r="M4470" s="13">
        <v>2.11241268135411</v>
      </c>
      <c r="N4470" s="15">
        <v>0</v>
      </c>
      <c r="O4470" s="5">
        <v>0</v>
      </c>
      <c r="P4470" s="5">
        <v>0</v>
      </c>
      <c r="Q4470" s="5">
        <f t="shared" si="765"/>
        <v>4.6874998625000002</v>
      </c>
      <c r="R4470" s="5">
        <f t="shared" si="766"/>
        <v>-4.6874998625000002</v>
      </c>
      <c r="S4470" s="15">
        <f t="shared" si="767"/>
        <v>-1</v>
      </c>
      <c r="T4470">
        <v>0</v>
      </c>
      <c r="U4470" s="5" t="str">
        <f t="shared" si="768"/>
        <v>NA</v>
      </c>
      <c r="V4470" s="15">
        <f t="shared" si="769"/>
        <v>0</v>
      </c>
      <c r="W4470" s="15">
        <f t="shared" si="770"/>
        <v>0</v>
      </c>
      <c r="X4470" s="5">
        <f t="shared" si="771"/>
        <v>0</v>
      </c>
      <c r="Y4470" s="5">
        <f t="shared" si="772"/>
        <v>4.2187498762500004</v>
      </c>
      <c r="Z4470" s="5">
        <f t="shared" si="773"/>
        <v>-4.921874855625</v>
      </c>
      <c r="AA4470" s="5">
        <f t="shared" si="774"/>
        <v>0.46874998624999975</v>
      </c>
      <c r="AB4470" s="5">
        <f t="shared" si="775"/>
        <v>0.23437499312499988</v>
      </c>
    </row>
    <row r="4471" spans="1:28" x14ac:dyDescent="0.55000000000000004">
      <c r="A4471" s="3" t="s">
        <v>72</v>
      </c>
      <c r="B4471" s="3" t="s">
        <v>7060</v>
      </c>
      <c r="C4471" t="s">
        <v>155</v>
      </c>
      <c r="D4471" s="3" t="s">
        <v>173</v>
      </c>
      <c r="E4471" s="3" t="s">
        <v>545</v>
      </c>
      <c r="F4471" s="3" t="s">
        <v>35</v>
      </c>
      <c r="G4471" s="5">
        <v>7.5</v>
      </c>
      <c r="H4471">
        <v>18</v>
      </c>
      <c r="I4471" s="5">
        <v>4.6999997999999996</v>
      </c>
      <c r="J4471" s="5">
        <v>0.26111109999999998</v>
      </c>
      <c r="K4471">
        <v>1979</v>
      </c>
      <c r="L4471" s="15">
        <v>9.0955027791814105E-3</v>
      </c>
      <c r="M4471" s="13">
        <v>4.6851440121273402</v>
      </c>
      <c r="N4471" s="15">
        <v>0</v>
      </c>
      <c r="O4471" s="5">
        <v>0</v>
      </c>
      <c r="P4471" s="5">
        <v>0</v>
      </c>
      <c r="Q4471" s="5">
        <f t="shared" si="765"/>
        <v>4.6999997999999996</v>
      </c>
      <c r="R4471" s="5">
        <f t="shared" si="766"/>
        <v>-4.6999997999999996</v>
      </c>
      <c r="S4471" s="15">
        <f t="shared" si="767"/>
        <v>-1</v>
      </c>
      <c r="T4471">
        <v>0</v>
      </c>
      <c r="U4471" s="5" t="str">
        <f t="shared" si="768"/>
        <v>NA</v>
      </c>
      <c r="V4471" s="15">
        <f t="shared" si="769"/>
        <v>0</v>
      </c>
      <c r="W4471" s="15">
        <f t="shared" si="770"/>
        <v>0</v>
      </c>
      <c r="X4471" s="5">
        <f t="shared" si="771"/>
        <v>0</v>
      </c>
      <c r="Y4471" s="5">
        <f t="shared" si="772"/>
        <v>4.2299998199999997</v>
      </c>
      <c r="Z4471" s="5">
        <f t="shared" si="773"/>
        <v>-4.93499979</v>
      </c>
      <c r="AA4471" s="5">
        <f t="shared" si="774"/>
        <v>0.46999997999999987</v>
      </c>
      <c r="AB4471" s="5">
        <f t="shared" si="775"/>
        <v>0.23499999000000038</v>
      </c>
    </row>
    <row r="4472" spans="1:28" x14ac:dyDescent="0.55000000000000004">
      <c r="A4472" s="3" t="s">
        <v>72</v>
      </c>
      <c r="B4472" s="3" t="s">
        <v>7062</v>
      </c>
      <c r="C4472" t="s">
        <v>155</v>
      </c>
      <c r="D4472" s="3" t="s">
        <v>173</v>
      </c>
      <c r="E4472" s="3" t="s">
        <v>385</v>
      </c>
      <c r="F4472" s="3" t="s">
        <v>35</v>
      </c>
      <c r="G4472" s="5">
        <v>7.5</v>
      </c>
      <c r="H4472">
        <v>18</v>
      </c>
      <c r="I4472" s="5">
        <v>5.0625</v>
      </c>
      <c r="J4472" s="5">
        <v>0.28125</v>
      </c>
      <c r="K4472">
        <v>44745</v>
      </c>
      <c r="L4472" s="15">
        <v>4.02279584311096E-4</v>
      </c>
      <c r="M4472" s="13">
        <v>1.6110559839088201</v>
      </c>
      <c r="N4472" s="15">
        <v>0</v>
      </c>
      <c r="O4472" s="5">
        <v>0</v>
      </c>
      <c r="P4472" s="5">
        <v>0</v>
      </c>
      <c r="Q4472" s="5">
        <f t="shared" si="765"/>
        <v>5.0625</v>
      </c>
      <c r="R4472" s="5">
        <f t="shared" si="766"/>
        <v>-5.0625</v>
      </c>
      <c r="S4472" s="15">
        <f t="shared" si="767"/>
        <v>-1</v>
      </c>
      <c r="T4472">
        <v>0</v>
      </c>
      <c r="U4472" s="5" t="str">
        <f t="shared" si="768"/>
        <v>NA</v>
      </c>
      <c r="V4472" s="15">
        <f t="shared" si="769"/>
        <v>0</v>
      </c>
      <c r="W4472" s="15">
        <f t="shared" si="770"/>
        <v>0</v>
      </c>
      <c r="X4472" s="5">
        <f t="shared" si="771"/>
        <v>0</v>
      </c>
      <c r="Y4472" s="5">
        <f t="shared" si="772"/>
        <v>4.5562500000000004</v>
      </c>
      <c r="Z4472" s="5">
        <f t="shared" si="773"/>
        <v>-5.3156249999999998</v>
      </c>
      <c r="AA4472" s="5">
        <f t="shared" si="774"/>
        <v>0.50624999999999964</v>
      </c>
      <c r="AB4472" s="5">
        <f t="shared" si="775"/>
        <v>0.25312499999999982</v>
      </c>
    </row>
    <row r="4473" spans="1:28" x14ac:dyDescent="0.55000000000000004">
      <c r="A4473" s="3" t="s">
        <v>72</v>
      </c>
      <c r="B4473" s="3" t="s">
        <v>7064</v>
      </c>
      <c r="C4473" t="s">
        <v>155</v>
      </c>
      <c r="D4473" s="3" t="s">
        <v>173</v>
      </c>
      <c r="E4473" s="3" t="s">
        <v>5001</v>
      </c>
      <c r="F4473" s="3" t="s">
        <v>35</v>
      </c>
      <c r="G4473" s="5">
        <v>7.5</v>
      </c>
      <c r="H4473">
        <v>4</v>
      </c>
      <c r="I4473" s="5">
        <v>5.3125</v>
      </c>
      <c r="J4473" s="5">
        <v>1.328125</v>
      </c>
      <c r="K4473">
        <v>449</v>
      </c>
      <c r="L4473" s="15">
        <v>8.9086859688196005E-3</v>
      </c>
      <c r="M4473" s="13">
        <v>2.15679287305122</v>
      </c>
      <c r="N4473" s="15">
        <v>0</v>
      </c>
      <c r="O4473" s="5">
        <v>0</v>
      </c>
      <c r="P4473" s="5">
        <v>0</v>
      </c>
      <c r="Q4473" s="5">
        <f t="shared" si="765"/>
        <v>5.3125</v>
      </c>
      <c r="R4473" s="5">
        <f t="shared" si="766"/>
        <v>-5.3125</v>
      </c>
      <c r="S4473" s="15">
        <f t="shared" si="767"/>
        <v>-1</v>
      </c>
      <c r="T4473">
        <v>0</v>
      </c>
      <c r="U4473" s="5" t="str">
        <f t="shared" si="768"/>
        <v>NA</v>
      </c>
      <c r="V4473" s="15">
        <f t="shared" si="769"/>
        <v>0</v>
      </c>
      <c r="W4473" s="15">
        <f t="shared" si="770"/>
        <v>0</v>
      </c>
      <c r="X4473" s="5">
        <f t="shared" si="771"/>
        <v>0</v>
      </c>
      <c r="Y4473" s="5">
        <f t="shared" si="772"/>
        <v>4.78125</v>
      </c>
      <c r="Z4473" s="5">
        <f t="shared" si="773"/>
        <v>-5.578125</v>
      </c>
      <c r="AA4473" s="5">
        <f t="shared" si="774"/>
        <v>0.53125</v>
      </c>
      <c r="AB4473" s="5">
        <f t="shared" si="775"/>
        <v>0.265625</v>
      </c>
    </row>
    <row r="4474" spans="1:28" x14ac:dyDescent="0.55000000000000004">
      <c r="A4474" s="3" t="s">
        <v>72</v>
      </c>
      <c r="B4474" s="3" t="s">
        <v>7066</v>
      </c>
      <c r="C4474" t="s">
        <v>155</v>
      </c>
      <c r="D4474" s="3" t="s">
        <v>173</v>
      </c>
      <c r="E4474" s="3" t="s">
        <v>4923</v>
      </c>
      <c r="F4474" s="3" t="s">
        <v>35</v>
      </c>
      <c r="G4474" s="5">
        <v>7.5</v>
      </c>
      <c r="H4474">
        <v>34</v>
      </c>
      <c r="I4474" s="5">
        <v>5.6624998250000003</v>
      </c>
      <c r="J4474" s="5">
        <v>0.16654411250000001</v>
      </c>
      <c r="K4474">
        <v>115052</v>
      </c>
      <c r="L4474" s="15">
        <v>2.9551854813475599E-4</v>
      </c>
      <c r="M4474" s="13">
        <v>1.8642813684247099</v>
      </c>
      <c r="N4474" s="15">
        <v>0</v>
      </c>
      <c r="O4474" s="5">
        <v>0</v>
      </c>
      <c r="P4474" s="5">
        <v>0</v>
      </c>
      <c r="Q4474" s="5">
        <f t="shared" si="765"/>
        <v>5.6624998250000003</v>
      </c>
      <c r="R4474" s="5">
        <f t="shared" si="766"/>
        <v>-5.6624998250000003</v>
      </c>
      <c r="S4474" s="15">
        <f t="shared" si="767"/>
        <v>-1</v>
      </c>
      <c r="T4474">
        <v>0</v>
      </c>
      <c r="U4474" s="5" t="str">
        <f t="shared" si="768"/>
        <v>NA</v>
      </c>
      <c r="V4474" s="15">
        <f t="shared" si="769"/>
        <v>0</v>
      </c>
      <c r="W4474" s="15">
        <f t="shared" si="770"/>
        <v>0</v>
      </c>
      <c r="X4474" s="5">
        <f t="shared" si="771"/>
        <v>0</v>
      </c>
      <c r="Y4474" s="5">
        <f t="shared" si="772"/>
        <v>5.0962498425000007</v>
      </c>
      <c r="Z4474" s="5">
        <f t="shared" si="773"/>
        <v>-5.9456248162500005</v>
      </c>
      <c r="AA4474" s="5">
        <f t="shared" si="774"/>
        <v>0.56624998249999958</v>
      </c>
      <c r="AB4474" s="5">
        <f t="shared" si="775"/>
        <v>0.28312499125000024</v>
      </c>
    </row>
    <row r="4475" spans="1:28" x14ac:dyDescent="0.55000000000000004">
      <c r="A4475" s="3" t="s">
        <v>72</v>
      </c>
      <c r="B4475" s="3" t="s">
        <v>7068</v>
      </c>
      <c r="C4475" t="s">
        <v>155</v>
      </c>
      <c r="D4475" s="3" t="s">
        <v>173</v>
      </c>
      <c r="E4475" s="3" t="s">
        <v>2806</v>
      </c>
      <c r="F4475" s="3" t="s">
        <v>35</v>
      </c>
      <c r="G4475" s="5">
        <v>7.5</v>
      </c>
      <c r="H4475">
        <v>32</v>
      </c>
      <c r="I4475" s="5">
        <v>6.8624999999999998</v>
      </c>
      <c r="J4475" s="5">
        <v>0.21445312499999999</v>
      </c>
      <c r="K4475">
        <v>26344</v>
      </c>
      <c r="L4475" s="15">
        <v>1.2146978439113302E-3</v>
      </c>
      <c r="M4475" s="13">
        <v>1.3119002429395701</v>
      </c>
      <c r="N4475" s="15">
        <v>0</v>
      </c>
      <c r="O4475" s="5">
        <v>0</v>
      </c>
      <c r="P4475" s="5">
        <v>0</v>
      </c>
      <c r="Q4475" s="5">
        <f t="shared" si="765"/>
        <v>6.8624999999999998</v>
      </c>
      <c r="R4475" s="5">
        <f t="shared" si="766"/>
        <v>-6.8624999999999998</v>
      </c>
      <c r="S4475" s="15">
        <f t="shared" si="767"/>
        <v>-1</v>
      </c>
      <c r="T4475">
        <v>0</v>
      </c>
      <c r="U4475" s="5" t="str">
        <f t="shared" si="768"/>
        <v>NA</v>
      </c>
      <c r="V4475" s="15">
        <f t="shared" si="769"/>
        <v>0</v>
      </c>
      <c r="W4475" s="15">
        <f t="shared" si="770"/>
        <v>0</v>
      </c>
      <c r="X4475" s="5">
        <f t="shared" si="771"/>
        <v>0</v>
      </c>
      <c r="Y4475" s="5">
        <f t="shared" si="772"/>
        <v>6.1762499999999996</v>
      </c>
      <c r="Z4475" s="5">
        <f t="shared" si="773"/>
        <v>-7.2056250000000004</v>
      </c>
      <c r="AA4475" s="5">
        <f t="shared" si="774"/>
        <v>0.68625000000000025</v>
      </c>
      <c r="AB4475" s="5">
        <f t="shared" si="775"/>
        <v>0.34312500000000057</v>
      </c>
    </row>
    <row r="4476" spans="1:28" x14ac:dyDescent="0.55000000000000004">
      <c r="A4476" s="3" t="s">
        <v>72</v>
      </c>
      <c r="B4476" s="3" t="s">
        <v>7070</v>
      </c>
      <c r="C4476" t="s">
        <v>155</v>
      </c>
      <c r="D4476" s="3" t="s">
        <v>173</v>
      </c>
      <c r="E4476" s="3" t="s">
        <v>5025</v>
      </c>
      <c r="F4476" s="3" t="s">
        <v>35</v>
      </c>
      <c r="G4476" s="5">
        <v>7.5</v>
      </c>
      <c r="H4476">
        <v>9</v>
      </c>
      <c r="I4476" s="5">
        <v>7.6624999874999995</v>
      </c>
      <c r="J4476" s="5">
        <v>0.85138888749999997</v>
      </c>
      <c r="K4476">
        <v>293</v>
      </c>
      <c r="L4476" s="15">
        <v>3.0716723549488099E-2</v>
      </c>
      <c r="M4476" s="13">
        <v>3.3662116040955601</v>
      </c>
      <c r="N4476" s="15">
        <v>0</v>
      </c>
      <c r="O4476" s="5">
        <v>0</v>
      </c>
      <c r="P4476" s="5">
        <v>0</v>
      </c>
      <c r="Q4476" s="5">
        <f t="shared" si="765"/>
        <v>7.6624999874999995</v>
      </c>
      <c r="R4476" s="5">
        <f t="shared" si="766"/>
        <v>-7.6624999874999995</v>
      </c>
      <c r="S4476" s="15">
        <f t="shared" si="767"/>
        <v>-1</v>
      </c>
      <c r="T4476">
        <v>0</v>
      </c>
      <c r="U4476" s="5" t="str">
        <f t="shared" si="768"/>
        <v>NA</v>
      </c>
      <c r="V4476" s="15">
        <f t="shared" si="769"/>
        <v>0</v>
      </c>
      <c r="W4476" s="15">
        <f t="shared" si="770"/>
        <v>0</v>
      </c>
      <c r="X4476" s="5">
        <f t="shared" si="771"/>
        <v>0</v>
      </c>
      <c r="Y4476" s="5">
        <f t="shared" si="772"/>
        <v>6.8962499887499993</v>
      </c>
      <c r="Z4476" s="5">
        <f t="shared" si="773"/>
        <v>-8.0456249868749996</v>
      </c>
      <c r="AA4476" s="5">
        <f t="shared" si="774"/>
        <v>0.76624999875000022</v>
      </c>
      <c r="AB4476" s="5">
        <f t="shared" si="775"/>
        <v>0.38312499937500011</v>
      </c>
    </row>
    <row r="4477" spans="1:28" x14ac:dyDescent="0.55000000000000004">
      <c r="A4477" s="3" t="s">
        <v>72</v>
      </c>
      <c r="B4477" s="3" t="s">
        <v>7072</v>
      </c>
      <c r="C4477" t="s">
        <v>155</v>
      </c>
      <c r="D4477" s="3" t="s">
        <v>173</v>
      </c>
      <c r="E4477" s="3" t="s">
        <v>726</v>
      </c>
      <c r="F4477" s="3" t="s">
        <v>35</v>
      </c>
      <c r="G4477" s="5">
        <v>7.5</v>
      </c>
      <c r="H4477">
        <v>28</v>
      </c>
      <c r="I4477" s="5">
        <v>8.7874996999999997</v>
      </c>
      <c r="J4477" s="5">
        <v>0.31383927499999997</v>
      </c>
      <c r="K4477">
        <v>7590</v>
      </c>
      <c r="L4477" s="15">
        <v>3.6890645586297797E-3</v>
      </c>
      <c r="M4477" s="13">
        <v>2.6786297760210802</v>
      </c>
      <c r="N4477" s="15">
        <v>0</v>
      </c>
      <c r="O4477" s="5">
        <v>0</v>
      </c>
      <c r="P4477" s="5">
        <v>0</v>
      </c>
      <c r="Q4477" s="5">
        <f t="shared" si="765"/>
        <v>8.7874996999999997</v>
      </c>
      <c r="R4477" s="5">
        <f t="shared" si="766"/>
        <v>-8.7874996999999997</v>
      </c>
      <c r="S4477" s="15">
        <f t="shared" si="767"/>
        <v>-1</v>
      </c>
      <c r="T4477">
        <v>0</v>
      </c>
      <c r="U4477" s="5" t="str">
        <f t="shared" si="768"/>
        <v>NA</v>
      </c>
      <c r="V4477" s="15">
        <f t="shared" si="769"/>
        <v>0</v>
      </c>
      <c r="W4477" s="15">
        <f t="shared" si="770"/>
        <v>0</v>
      </c>
      <c r="X4477" s="5">
        <f t="shared" si="771"/>
        <v>0</v>
      </c>
      <c r="Y4477" s="5">
        <f t="shared" si="772"/>
        <v>7.9087497300000003</v>
      </c>
      <c r="Z4477" s="5">
        <f t="shared" si="773"/>
        <v>-9.2268746850000003</v>
      </c>
      <c r="AA4477" s="5">
        <f t="shared" si="774"/>
        <v>0.87874996999999944</v>
      </c>
      <c r="AB4477" s="5">
        <f t="shared" si="775"/>
        <v>0.43937498500000061</v>
      </c>
    </row>
    <row r="4478" spans="1:28" x14ac:dyDescent="0.55000000000000004">
      <c r="A4478" s="3" t="s">
        <v>72</v>
      </c>
      <c r="B4478" s="3" t="s">
        <v>7074</v>
      </c>
      <c r="C4478" t="s">
        <v>155</v>
      </c>
      <c r="D4478" s="3" t="s">
        <v>173</v>
      </c>
      <c r="E4478" s="3" t="s">
        <v>4850</v>
      </c>
      <c r="F4478" s="3" t="s">
        <v>35</v>
      </c>
      <c r="G4478" s="5">
        <v>7.5</v>
      </c>
      <c r="H4478">
        <v>3</v>
      </c>
      <c r="I4478" s="5">
        <v>8.8624999874999997</v>
      </c>
      <c r="J4478" s="5">
        <v>2.9541666625</v>
      </c>
      <c r="K4478">
        <v>718</v>
      </c>
      <c r="L4478" s="15">
        <v>4.1782729805013904E-3</v>
      </c>
      <c r="M4478" s="13">
        <v>2.4611420612813402</v>
      </c>
      <c r="N4478" s="15">
        <v>0</v>
      </c>
      <c r="O4478" s="5">
        <v>0</v>
      </c>
      <c r="P4478" s="5">
        <v>0</v>
      </c>
      <c r="Q4478" s="5">
        <f t="shared" si="765"/>
        <v>8.8624999874999997</v>
      </c>
      <c r="R4478" s="5">
        <f t="shared" si="766"/>
        <v>-8.8624999874999997</v>
      </c>
      <c r="S4478" s="15">
        <f t="shared" si="767"/>
        <v>-1</v>
      </c>
      <c r="T4478">
        <v>0</v>
      </c>
      <c r="U4478" s="5" t="str">
        <f t="shared" si="768"/>
        <v>NA</v>
      </c>
      <c r="V4478" s="15">
        <f t="shared" si="769"/>
        <v>0</v>
      </c>
      <c r="W4478" s="15">
        <f t="shared" si="770"/>
        <v>0</v>
      </c>
      <c r="X4478" s="5">
        <f t="shared" si="771"/>
        <v>0</v>
      </c>
      <c r="Y4478" s="5">
        <f t="shared" si="772"/>
        <v>7.9762499887500002</v>
      </c>
      <c r="Z4478" s="5">
        <f t="shared" si="773"/>
        <v>-9.3056249868749994</v>
      </c>
      <c r="AA4478" s="5">
        <f t="shared" si="774"/>
        <v>0.88624999874999943</v>
      </c>
      <c r="AB4478" s="5">
        <f t="shared" si="775"/>
        <v>0.44312499937499972</v>
      </c>
    </row>
    <row r="4479" spans="1:28" x14ac:dyDescent="0.55000000000000004">
      <c r="A4479" s="3" t="s">
        <v>72</v>
      </c>
      <c r="B4479" s="3" t="s">
        <v>7076</v>
      </c>
      <c r="C4479" t="s">
        <v>155</v>
      </c>
      <c r="D4479" s="3" t="s">
        <v>173</v>
      </c>
      <c r="E4479" s="3" t="s">
        <v>5009</v>
      </c>
      <c r="F4479" s="3" t="s">
        <v>35</v>
      </c>
      <c r="G4479" s="5">
        <v>7.5</v>
      </c>
      <c r="H4479">
        <v>3</v>
      </c>
      <c r="I4479" s="5">
        <v>9.1125000000000007</v>
      </c>
      <c r="J4479" s="5">
        <v>3.0375000000000001</v>
      </c>
      <c r="K4479">
        <v>351</v>
      </c>
      <c r="L4479" s="15">
        <v>8.5470085470085496E-3</v>
      </c>
      <c r="M4479" s="13">
        <v>2.04387464387464</v>
      </c>
      <c r="N4479" s="15">
        <v>0</v>
      </c>
      <c r="O4479" s="5">
        <v>0</v>
      </c>
      <c r="P4479" s="5">
        <v>0</v>
      </c>
      <c r="Q4479" s="5">
        <f t="shared" si="765"/>
        <v>9.1125000000000007</v>
      </c>
      <c r="R4479" s="5">
        <f t="shared" si="766"/>
        <v>-9.1125000000000007</v>
      </c>
      <c r="S4479" s="15">
        <f t="shared" si="767"/>
        <v>-1</v>
      </c>
      <c r="T4479">
        <v>0</v>
      </c>
      <c r="U4479" s="5" t="str">
        <f t="shared" si="768"/>
        <v>NA</v>
      </c>
      <c r="V4479" s="15">
        <f t="shared" si="769"/>
        <v>0</v>
      </c>
      <c r="W4479" s="15">
        <f t="shared" si="770"/>
        <v>0</v>
      </c>
      <c r="X4479" s="5">
        <f t="shared" si="771"/>
        <v>0</v>
      </c>
      <c r="Y4479" s="5">
        <f t="shared" si="772"/>
        <v>8.2012500000000017</v>
      </c>
      <c r="Z4479" s="5">
        <f t="shared" si="773"/>
        <v>-9.568125000000002</v>
      </c>
      <c r="AA4479" s="5">
        <f t="shared" si="774"/>
        <v>0.91124999999999901</v>
      </c>
      <c r="AB4479" s="5">
        <f t="shared" si="775"/>
        <v>0.45562500000000128</v>
      </c>
    </row>
    <row r="4480" spans="1:28" x14ac:dyDescent="0.55000000000000004">
      <c r="A4480" s="3" t="s">
        <v>72</v>
      </c>
      <c r="B4480" s="3" t="s">
        <v>7078</v>
      </c>
      <c r="C4480" t="s">
        <v>155</v>
      </c>
      <c r="D4480" s="3" t="s">
        <v>173</v>
      </c>
      <c r="E4480" s="3" t="s">
        <v>2948</v>
      </c>
      <c r="F4480" s="3" t="s">
        <v>35</v>
      </c>
      <c r="G4480" s="5">
        <v>7.5</v>
      </c>
      <c r="H4480">
        <v>2</v>
      </c>
      <c r="I4480" s="5">
        <v>10.199999999999999</v>
      </c>
      <c r="J4480" s="5">
        <v>5.0999999999999996</v>
      </c>
      <c r="K4480">
        <v>850</v>
      </c>
      <c r="L4480" s="15">
        <v>2.3529411764705902E-3</v>
      </c>
      <c r="M4480" s="13">
        <v>2.0202352941176498</v>
      </c>
      <c r="N4480" s="15">
        <v>0</v>
      </c>
      <c r="O4480" s="5">
        <v>0</v>
      </c>
      <c r="P4480" s="5">
        <v>0</v>
      </c>
      <c r="Q4480" s="5">
        <f t="shared" si="765"/>
        <v>10.199999999999999</v>
      </c>
      <c r="R4480" s="5">
        <f t="shared" si="766"/>
        <v>-10.199999999999999</v>
      </c>
      <c r="S4480" s="15">
        <f t="shared" si="767"/>
        <v>-1</v>
      </c>
      <c r="T4480">
        <v>0</v>
      </c>
      <c r="U4480" s="5" t="str">
        <f t="shared" si="768"/>
        <v>NA</v>
      </c>
      <c r="V4480" s="15">
        <f t="shared" si="769"/>
        <v>0</v>
      </c>
      <c r="W4480" s="15">
        <f t="shared" si="770"/>
        <v>0</v>
      </c>
      <c r="X4480" s="5">
        <f t="shared" si="771"/>
        <v>0</v>
      </c>
      <c r="Y4480" s="5">
        <f t="shared" si="772"/>
        <v>9.18</v>
      </c>
      <c r="Z4480" s="5">
        <f t="shared" si="773"/>
        <v>-10.709999999999999</v>
      </c>
      <c r="AA4480" s="5">
        <f t="shared" si="774"/>
        <v>1.0199999999999996</v>
      </c>
      <c r="AB4480" s="5">
        <f t="shared" si="775"/>
        <v>0.50999999999999979</v>
      </c>
    </row>
    <row r="4481" spans="1:28" x14ac:dyDescent="0.55000000000000004">
      <c r="A4481" s="3" t="s">
        <v>72</v>
      </c>
      <c r="B4481" s="3" t="s">
        <v>7080</v>
      </c>
      <c r="C4481" t="s">
        <v>155</v>
      </c>
      <c r="D4481" s="3" t="s">
        <v>173</v>
      </c>
      <c r="E4481" s="3" t="s">
        <v>2764</v>
      </c>
      <c r="F4481" s="3" t="s">
        <v>35</v>
      </c>
      <c r="G4481" s="5">
        <v>7.5</v>
      </c>
      <c r="H4481">
        <v>53</v>
      </c>
      <c r="I4481" s="5">
        <v>13.0499998625</v>
      </c>
      <c r="J4481" s="5">
        <v>0.24622641249999999</v>
      </c>
      <c r="K4481">
        <v>63555</v>
      </c>
      <c r="L4481" s="15">
        <v>8.3392337345606206E-4</v>
      </c>
      <c r="M4481" s="13">
        <v>2.3490331209188899</v>
      </c>
      <c r="N4481" s="15">
        <v>0</v>
      </c>
      <c r="O4481" s="5">
        <v>0</v>
      </c>
      <c r="P4481" s="5">
        <v>0</v>
      </c>
      <c r="Q4481" s="5">
        <f t="shared" si="765"/>
        <v>13.0499998625</v>
      </c>
      <c r="R4481" s="5">
        <f t="shared" si="766"/>
        <v>-13.0499998625</v>
      </c>
      <c r="S4481" s="15">
        <f t="shared" si="767"/>
        <v>-1</v>
      </c>
      <c r="T4481">
        <v>0</v>
      </c>
      <c r="U4481" s="5" t="str">
        <f t="shared" si="768"/>
        <v>NA</v>
      </c>
      <c r="V4481" s="15">
        <f t="shared" si="769"/>
        <v>0</v>
      </c>
      <c r="W4481" s="15">
        <f t="shared" si="770"/>
        <v>0</v>
      </c>
      <c r="X4481" s="5">
        <f t="shared" si="771"/>
        <v>0</v>
      </c>
      <c r="Y4481" s="5">
        <f t="shared" si="772"/>
        <v>11.744999876250001</v>
      </c>
      <c r="Z4481" s="5">
        <f t="shared" si="773"/>
        <v>-13.702499855625</v>
      </c>
      <c r="AA4481" s="5">
        <f t="shared" si="774"/>
        <v>1.3049999862499995</v>
      </c>
      <c r="AB4481" s="5">
        <f t="shared" si="775"/>
        <v>0.65249999312499973</v>
      </c>
    </row>
    <row r="4482" spans="1:28" x14ac:dyDescent="0.55000000000000004">
      <c r="A4482" s="3" t="s">
        <v>72</v>
      </c>
      <c r="B4482" s="3" t="s">
        <v>7082</v>
      </c>
      <c r="C4482" t="s">
        <v>155</v>
      </c>
      <c r="D4482" s="3" t="s">
        <v>173</v>
      </c>
      <c r="E4482" s="3" t="s">
        <v>4897</v>
      </c>
      <c r="F4482" s="3" t="s">
        <v>35</v>
      </c>
      <c r="G4482" s="5">
        <v>7.5</v>
      </c>
      <c r="H4482">
        <v>5</v>
      </c>
      <c r="I4482" s="5">
        <v>13.6</v>
      </c>
      <c r="J4482" s="5">
        <v>2.72</v>
      </c>
      <c r="K4482">
        <v>207</v>
      </c>
      <c r="L4482" s="15">
        <v>2.41545893719807E-2</v>
      </c>
      <c r="M4482" s="13">
        <v>2.47971014492754</v>
      </c>
      <c r="N4482" s="15">
        <v>0</v>
      </c>
      <c r="O4482" s="5">
        <v>0</v>
      </c>
      <c r="P4482" s="5">
        <v>0</v>
      </c>
      <c r="Q4482" s="5">
        <f t="shared" si="765"/>
        <v>13.6</v>
      </c>
      <c r="R4482" s="5">
        <f t="shared" ref="R4482:R4511" si="776">P4482-Q4482</f>
        <v>-13.6</v>
      </c>
      <c r="S4482" s="15">
        <f t="shared" ref="S4482:S4511" si="777">IF(Q4482=0,0,(P4482-Q4482)/Q4482)</f>
        <v>-1</v>
      </c>
      <c r="T4482">
        <v>0</v>
      </c>
      <c r="U4482" s="5" t="str">
        <f t="shared" ref="U4482:U4511" si="778">IF(T4482=0,"NA",P4482/T4482)</f>
        <v>NA</v>
      </c>
      <c r="V4482" s="15">
        <f t="shared" si="769"/>
        <v>0</v>
      </c>
      <c r="W4482" s="15">
        <f t="shared" si="770"/>
        <v>0</v>
      </c>
      <c r="X4482" s="5">
        <f t="shared" si="771"/>
        <v>0</v>
      </c>
      <c r="Y4482" s="5">
        <f t="shared" si="772"/>
        <v>12.24</v>
      </c>
      <c r="Z4482" s="5">
        <f t="shared" si="773"/>
        <v>-14.28</v>
      </c>
      <c r="AA4482" s="5">
        <f t="shared" si="774"/>
        <v>1.3599999999999994</v>
      </c>
      <c r="AB4482" s="5">
        <f t="shared" si="775"/>
        <v>0.67999999999999972</v>
      </c>
    </row>
    <row r="4483" spans="1:28" x14ac:dyDescent="0.55000000000000004">
      <c r="A4483" s="3" t="s">
        <v>72</v>
      </c>
      <c r="B4483" s="3" t="s">
        <v>7084</v>
      </c>
      <c r="C4483" t="s">
        <v>155</v>
      </c>
      <c r="D4483" s="3" t="s">
        <v>173</v>
      </c>
      <c r="E4483" s="3" t="s">
        <v>3200</v>
      </c>
      <c r="F4483" s="3" t="s">
        <v>35</v>
      </c>
      <c r="G4483" s="5">
        <v>7.5</v>
      </c>
      <c r="H4483">
        <v>5</v>
      </c>
      <c r="I4483" s="5">
        <v>14.4</v>
      </c>
      <c r="J4483" s="5">
        <v>2.88</v>
      </c>
      <c r="K4483">
        <v>2384</v>
      </c>
      <c r="L4483" s="15">
        <v>2.0973154362416103E-3</v>
      </c>
      <c r="M4483" s="13">
        <v>1.8448825503355699</v>
      </c>
      <c r="N4483" s="15">
        <v>0</v>
      </c>
      <c r="O4483" s="5">
        <v>0</v>
      </c>
      <c r="P4483" s="5">
        <v>0</v>
      </c>
      <c r="Q4483" s="5">
        <f t="shared" ref="Q4483:Q4511" si="779">I4483</f>
        <v>14.4</v>
      </c>
      <c r="R4483" s="5">
        <f t="shared" si="776"/>
        <v>-14.4</v>
      </c>
      <c r="S4483" s="15">
        <f t="shared" si="777"/>
        <v>-1</v>
      </c>
      <c r="T4483">
        <v>0</v>
      </c>
      <c r="U4483" s="5" t="str">
        <f t="shared" si="778"/>
        <v>NA</v>
      </c>
      <c r="V4483" s="15">
        <f t="shared" ref="V4483:V4511" si="780">(L4483*N4483)</f>
        <v>0</v>
      </c>
      <c r="W4483" s="15">
        <f t="shared" ref="W4483:W4511" si="781">IF(P4483=0,0,R4483/P4483)</f>
        <v>0</v>
      </c>
      <c r="X4483" s="5">
        <f t="shared" ref="X4483:X4511" si="782">IF(T4483=0,0,Q4483/T4483)</f>
        <v>0</v>
      </c>
      <c r="Y4483" s="5">
        <f t="shared" ref="Y4483:Y4511" si="783">Q4483*0.9</f>
        <v>12.96</v>
      </c>
      <c r="Z4483" s="5">
        <f t="shared" ref="Z4483:Z4511" si="784">R4483*1.05</f>
        <v>-15.120000000000001</v>
      </c>
      <c r="AA4483" s="5">
        <f t="shared" ref="AA4483:AA4511" si="785">Q4483-Y4483</f>
        <v>1.4399999999999995</v>
      </c>
      <c r="AB4483" s="5">
        <f t="shared" ref="AB4483:AB4511" si="786">R4483-Z4483</f>
        <v>0.72000000000000064</v>
      </c>
    </row>
    <row r="4484" spans="1:28" x14ac:dyDescent="0.55000000000000004">
      <c r="A4484" s="3" t="s">
        <v>72</v>
      </c>
      <c r="B4484" s="3" t="s">
        <v>7086</v>
      </c>
      <c r="C4484" t="s">
        <v>155</v>
      </c>
      <c r="D4484" s="3" t="s">
        <v>173</v>
      </c>
      <c r="E4484" s="3" t="s">
        <v>3866</v>
      </c>
      <c r="F4484" s="3" t="s">
        <v>35</v>
      </c>
      <c r="G4484" s="5">
        <v>7.5</v>
      </c>
      <c r="H4484">
        <v>3</v>
      </c>
      <c r="I4484" s="5">
        <v>19.074999974999997</v>
      </c>
      <c r="J4484" s="5">
        <v>6.3583333249999994</v>
      </c>
      <c r="K4484">
        <v>1712</v>
      </c>
      <c r="L4484" s="15">
        <v>1.75233644859813E-3</v>
      </c>
      <c r="M4484" s="13">
        <v>1.87575934579439</v>
      </c>
      <c r="N4484" s="15">
        <v>0</v>
      </c>
      <c r="O4484" s="5">
        <v>0</v>
      </c>
      <c r="P4484" s="5">
        <v>0</v>
      </c>
      <c r="Q4484" s="5">
        <f t="shared" si="779"/>
        <v>19.074999974999997</v>
      </c>
      <c r="R4484" s="5">
        <f t="shared" si="776"/>
        <v>-19.074999974999997</v>
      </c>
      <c r="S4484" s="15">
        <f t="shared" si="777"/>
        <v>-1</v>
      </c>
      <c r="T4484">
        <v>0</v>
      </c>
      <c r="U4484" s="5" t="str">
        <f t="shared" si="778"/>
        <v>NA</v>
      </c>
      <c r="V4484" s="15">
        <f t="shared" si="780"/>
        <v>0</v>
      </c>
      <c r="W4484" s="15">
        <f t="shared" si="781"/>
        <v>0</v>
      </c>
      <c r="X4484" s="5">
        <f t="shared" si="782"/>
        <v>0</v>
      </c>
      <c r="Y4484" s="5">
        <f t="shared" si="783"/>
        <v>17.167499977499997</v>
      </c>
      <c r="Z4484" s="5">
        <f t="shared" si="784"/>
        <v>-20.028749973749999</v>
      </c>
      <c r="AA4484" s="5">
        <f t="shared" si="785"/>
        <v>1.9074999975000004</v>
      </c>
      <c r="AB4484" s="5">
        <f t="shared" si="786"/>
        <v>0.95374999875000199</v>
      </c>
    </row>
    <row r="4485" spans="1:28" x14ac:dyDescent="0.55000000000000004">
      <c r="A4485" s="3" t="s">
        <v>72</v>
      </c>
      <c r="B4485" s="3" t="s">
        <v>7088</v>
      </c>
      <c r="C4485" t="s">
        <v>155</v>
      </c>
      <c r="D4485" s="3" t="s">
        <v>173</v>
      </c>
      <c r="E4485" s="3" t="s">
        <v>5033</v>
      </c>
      <c r="F4485" s="3" t="s">
        <v>35</v>
      </c>
      <c r="G4485" s="5">
        <v>7.5</v>
      </c>
      <c r="H4485">
        <v>8</v>
      </c>
      <c r="I4485" s="5">
        <v>23.662500000000001</v>
      </c>
      <c r="J4485" s="5">
        <v>2.9578125000000002</v>
      </c>
      <c r="K4485">
        <v>694</v>
      </c>
      <c r="L4485" s="15">
        <v>1.1527377521613799E-2</v>
      </c>
      <c r="M4485" s="13">
        <v>2.7723342939481301</v>
      </c>
      <c r="N4485" s="15">
        <v>0</v>
      </c>
      <c r="O4485" s="5">
        <v>0</v>
      </c>
      <c r="P4485" s="5">
        <v>0</v>
      </c>
      <c r="Q4485" s="5">
        <f t="shared" si="779"/>
        <v>23.662500000000001</v>
      </c>
      <c r="R4485" s="5">
        <f t="shared" si="776"/>
        <v>-23.662500000000001</v>
      </c>
      <c r="S4485" s="15">
        <f t="shared" si="777"/>
        <v>-1</v>
      </c>
      <c r="T4485">
        <v>0</v>
      </c>
      <c r="U4485" s="5" t="str">
        <f t="shared" si="778"/>
        <v>NA</v>
      </c>
      <c r="V4485" s="15">
        <f t="shared" si="780"/>
        <v>0</v>
      </c>
      <c r="W4485" s="15">
        <f t="shared" si="781"/>
        <v>0</v>
      </c>
      <c r="X4485" s="5">
        <f t="shared" si="782"/>
        <v>0</v>
      </c>
      <c r="Y4485" s="5">
        <f t="shared" si="783"/>
        <v>21.296250000000001</v>
      </c>
      <c r="Z4485" s="5">
        <f t="shared" si="784"/>
        <v>-24.845625000000002</v>
      </c>
      <c r="AA4485" s="5">
        <f t="shared" si="785"/>
        <v>2.3662500000000009</v>
      </c>
      <c r="AB4485" s="5">
        <f t="shared" si="786"/>
        <v>1.1831250000000004</v>
      </c>
    </row>
    <row r="4486" spans="1:28" x14ac:dyDescent="0.55000000000000004">
      <c r="A4486" s="3" t="s">
        <v>72</v>
      </c>
      <c r="B4486" s="3" t="s">
        <v>7090</v>
      </c>
      <c r="C4486" t="s">
        <v>47</v>
      </c>
      <c r="D4486" s="3" t="s">
        <v>173</v>
      </c>
      <c r="E4486" s="3" t="s">
        <v>7091</v>
      </c>
      <c r="F4486" s="3" t="s">
        <v>77</v>
      </c>
      <c r="G4486" s="5">
        <v>7.5</v>
      </c>
      <c r="H4486">
        <v>5</v>
      </c>
      <c r="I4486" s="5">
        <v>26.637499999999999</v>
      </c>
      <c r="J4486" s="5">
        <v>5.3274999999999997</v>
      </c>
      <c r="K4486">
        <v>93</v>
      </c>
      <c r="L4486" s="15">
        <v>5.3763440860215103E-2</v>
      </c>
      <c r="M4486" s="13">
        <v>1.7301075268817201</v>
      </c>
      <c r="N4486" s="15">
        <v>0</v>
      </c>
      <c r="O4486" s="5">
        <v>0</v>
      </c>
      <c r="P4486" s="5">
        <v>0</v>
      </c>
      <c r="Q4486" s="5">
        <f t="shared" si="779"/>
        <v>26.637499999999999</v>
      </c>
      <c r="R4486" s="5">
        <f t="shared" si="776"/>
        <v>-26.637499999999999</v>
      </c>
      <c r="S4486" s="15">
        <f t="shared" si="777"/>
        <v>-1</v>
      </c>
      <c r="T4486">
        <v>0</v>
      </c>
      <c r="U4486" s="5" t="str">
        <f t="shared" si="778"/>
        <v>NA</v>
      </c>
      <c r="V4486" s="15">
        <f t="shared" si="780"/>
        <v>0</v>
      </c>
      <c r="W4486" s="15">
        <f t="shared" si="781"/>
        <v>0</v>
      </c>
      <c r="X4486" s="5">
        <f t="shared" si="782"/>
        <v>0</v>
      </c>
      <c r="Y4486" s="5">
        <f t="shared" si="783"/>
        <v>23.973749999999999</v>
      </c>
      <c r="Z4486" s="5">
        <f t="shared" si="784"/>
        <v>-27.969374999999999</v>
      </c>
      <c r="AA4486" s="5">
        <f t="shared" si="785"/>
        <v>2.6637500000000003</v>
      </c>
      <c r="AB4486" s="5">
        <f t="shared" si="786"/>
        <v>1.3318750000000001</v>
      </c>
    </row>
    <row r="4487" spans="1:28" x14ac:dyDescent="0.55000000000000004">
      <c r="A4487" s="3" t="s">
        <v>72</v>
      </c>
      <c r="B4487" s="3" t="s">
        <v>7094</v>
      </c>
      <c r="C4487" t="s">
        <v>155</v>
      </c>
      <c r="D4487" s="3" t="s">
        <v>173</v>
      </c>
      <c r="E4487" s="3" t="s">
        <v>4931</v>
      </c>
      <c r="F4487" s="3" t="s">
        <v>35</v>
      </c>
      <c r="G4487" s="5">
        <v>7.5</v>
      </c>
      <c r="H4487">
        <v>25</v>
      </c>
      <c r="I4487" s="5">
        <v>27.137499999999999</v>
      </c>
      <c r="J4487" s="5">
        <v>1.0854999999999999</v>
      </c>
      <c r="K4487">
        <v>4688</v>
      </c>
      <c r="L4487" s="15">
        <v>5.3327645051194509E-3</v>
      </c>
      <c r="M4487" s="13">
        <v>1.9820819112628001</v>
      </c>
      <c r="N4487" s="15">
        <v>0</v>
      </c>
      <c r="O4487" s="5">
        <v>0</v>
      </c>
      <c r="P4487" s="5">
        <v>0</v>
      </c>
      <c r="Q4487" s="5">
        <f t="shared" si="779"/>
        <v>27.137499999999999</v>
      </c>
      <c r="R4487" s="5">
        <f t="shared" si="776"/>
        <v>-27.137499999999999</v>
      </c>
      <c r="S4487" s="15">
        <f t="shared" si="777"/>
        <v>-1</v>
      </c>
      <c r="T4487">
        <v>0</v>
      </c>
      <c r="U4487" s="5" t="str">
        <f t="shared" si="778"/>
        <v>NA</v>
      </c>
      <c r="V4487" s="15">
        <f t="shared" si="780"/>
        <v>0</v>
      </c>
      <c r="W4487" s="15">
        <f t="shared" si="781"/>
        <v>0</v>
      </c>
      <c r="X4487" s="5">
        <f t="shared" si="782"/>
        <v>0</v>
      </c>
      <c r="Y4487" s="5">
        <f t="shared" si="783"/>
        <v>24.423749999999998</v>
      </c>
      <c r="Z4487" s="5">
        <f t="shared" si="784"/>
        <v>-28.494375000000002</v>
      </c>
      <c r="AA4487" s="5">
        <f t="shared" si="785"/>
        <v>2.713750000000001</v>
      </c>
      <c r="AB4487" s="5">
        <f t="shared" si="786"/>
        <v>1.3568750000000023</v>
      </c>
    </row>
    <row r="4488" spans="1:28" x14ac:dyDescent="0.55000000000000004">
      <c r="A4488" s="3" t="s">
        <v>72</v>
      </c>
      <c r="B4488" s="3" t="s">
        <v>7096</v>
      </c>
      <c r="C4488" t="s">
        <v>155</v>
      </c>
      <c r="D4488" s="3" t="s">
        <v>173</v>
      </c>
      <c r="E4488" s="3" t="s">
        <v>3418</v>
      </c>
      <c r="F4488" s="3" t="s">
        <v>35</v>
      </c>
      <c r="G4488" s="5">
        <v>7.5</v>
      </c>
      <c r="H4488">
        <v>10</v>
      </c>
      <c r="I4488" s="5">
        <v>30.462499999999999</v>
      </c>
      <c r="J4488" s="5">
        <v>3.0462500000000001</v>
      </c>
      <c r="K4488">
        <v>10592</v>
      </c>
      <c r="L4488" s="15">
        <v>9.4410876132930486E-4</v>
      </c>
      <c r="M4488" s="13">
        <v>1.40990370090634</v>
      </c>
      <c r="N4488" s="15">
        <v>0</v>
      </c>
      <c r="O4488" s="5">
        <v>0</v>
      </c>
      <c r="P4488" s="5">
        <v>0</v>
      </c>
      <c r="Q4488" s="5">
        <f t="shared" si="779"/>
        <v>30.462499999999999</v>
      </c>
      <c r="R4488" s="5">
        <f t="shared" si="776"/>
        <v>-30.462499999999999</v>
      </c>
      <c r="S4488" s="15">
        <f t="shared" si="777"/>
        <v>-1</v>
      </c>
      <c r="T4488">
        <v>0</v>
      </c>
      <c r="U4488" s="5" t="str">
        <f t="shared" si="778"/>
        <v>NA</v>
      </c>
      <c r="V4488" s="15">
        <f t="shared" si="780"/>
        <v>0</v>
      </c>
      <c r="W4488" s="15">
        <f t="shared" si="781"/>
        <v>0</v>
      </c>
      <c r="X4488" s="5">
        <f t="shared" si="782"/>
        <v>0</v>
      </c>
      <c r="Y4488" s="5">
        <f t="shared" si="783"/>
        <v>27.416249999999998</v>
      </c>
      <c r="Z4488" s="5">
        <f t="shared" si="784"/>
        <v>-31.985624999999999</v>
      </c>
      <c r="AA4488" s="5">
        <f t="shared" si="785"/>
        <v>3.0462500000000006</v>
      </c>
      <c r="AB4488" s="5">
        <f t="shared" si="786"/>
        <v>1.5231250000000003</v>
      </c>
    </row>
    <row r="4489" spans="1:28" x14ac:dyDescent="0.55000000000000004">
      <c r="A4489" s="3" t="s">
        <v>72</v>
      </c>
      <c r="B4489" s="3" t="s">
        <v>7098</v>
      </c>
      <c r="C4489" t="s">
        <v>47</v>
      </c>
      <c r="D4489" s="3" t="s">
        <v>173</v>
      </c>
      <c r="E4489" s="3" t="s">
        <v>726</v>
      </c>
      <c r="F4489" s="3" t="s">
        <v>77</v>
      </c>
      <c r="G4489" s="5">
        <v>7.5</v>
      </c>
      <c r="H4489">
        <v>20</v>
      </c>
      <c r="I4489" s="5">
        <v>31.462499999999999</v>
      </c>
      <c r="J4489" s="5">
        <v>1.5731250000000001</v>
      </c>
      <c r="K4489">
        <v>737</v>
      </c>
      <c r="L4489" s="15">
        <v>2.7137042062415202E-2</v>
      </c>
      <c r="M4489" s="13">
        <v>3.45834464043419</v>
      </c>
      <c r="N4489" s="15">
        <v>0</v>
      </c>
      <c r="O4489" s="5">
        <v>0</v>
      </c>
      <c r="P4489" s="5">
        <v>0</v>
      </c>
      <c r="Q4489" s="5">
        <f t="shared" si="779"/>
        <v>31.462499999999999</v>
      </c>
      <c r="R4489" s="5">
        <f t="shared" si="776"/>
        <v>-31.462499999999999</v>
      </c>
      <c r="S4489" s="15">
        <f t="shared" si="777"/>
        <v>-1</v>
      </c>
      <c r="T4489">
        <v>0</v>
      </c>
      <c r="U4489" s="5" t="str">
        <f t="shared" si="778"/>
        <v>NA</v>
      </c>
      <c r="V4489" s="15">
        <f t="shared" si="780"/>
        <v>0</v>
      </c>
      <c r="W4489" s="15">
        <f t="shared" si="781"/>
        <v>0</v>
      </c>
      <c r="X4489" s="5">
        <f t="shared" si="782"/>
        <v>0</v>
      </c>
      <c r="Y4489" s="5">
        <f t="shared" si="783"/>
        <v>28.31625</v>
      </c>
      <c r="Z4489" s="5">
        <f t="shared" si="784"/>
        <v>-33.035625000000003</v>
      </c>
      <c r="AA4489" s="5">
        <f t="shared" si="785"/>
        <v>3.1462499999999984</v>
      </c>
      <c r="AB4489" s="5">
        <f t="shared" si="786"/>
        <v>1.5731250000000045</v>
      </c>
    </row>
    <row r="4490" spans="1:28" x14ac:dyDescent="0.55000000000000004">
      <c r="A4490" s="3" t="s">
        <v>72</v>
      </c>
      <c r="B4490" s="3" t="s">
        <v>7100</v>
      </c>
      <c r="C4490" t="s">
        <v>155</v>
      </c>
      <c r="D4490" s="3" t="s">
        <v>173</v>
      </c>
      <c r="E4490" s="3" t="s">
        <v>7091</v>
      </c>
      <c r="F4490" s="3" t="s">
        <v>35</v>
      </c>
      <c r="G4490" s="5">
        <v>7.5</v>
      </c>
      <c r="H4490">
        <v>135</v>
      </c>
      <c r="I4490" s="5">
        <v>36.824999624999997</v>
      </c>
      <c r="J4490" s="5">
        <v>0.272777775</v>
      </c>
      <c r="K4490">
        <v>157286</v>
      </c>
      <c r="L4490" s="15">
        <v>8.5830906755845994E-4</v>
      </c>
      <c r="M4490" s="13">
        <v>2.04337448978294</v>
      </c>
      <c r="N4490" s="15">
        <v>0</v>
      </c>
      <c r="O4490" s="5">
        <v>0</v>
      </c>
      <c r="P4490" s="5">
        <v>0</v>
      </c>
      <c r="Q4490" s="5">
        <f t="shared" si="779"/>
        <v>36.824999624999997</v>
      </c>
      <c r="R4490" s="5">
        <f t="shared" si="776"/>
        <v>-36.824999624999997</v>
      </c>
      <c r="S4490" s="15">
        <f t="shared" si="777"/>
        <v>-1</v>
      </c>
      <c r="T4490">
        <v>0</v>
      </c>
      <c r="U4490" s="5" t="str">
        <f t="shared" si="778"/>
        <v>NA</v>
      </c>
      <c r="V4490" s="15">
        <f t="shared" si="780"/>
        <v>0</v>
      </c>
      <c r="W4490" s="15">
        <f t="shared" si="781"/>
        <v>0</v>
      </c>
      <c r="X4490" s="5">
        <f t="shared" si="782"/>
        <v>0</v>
      </c>
      <c r="Y4490" s="5">
        <f t="shared" si="783"/>
        <v>33.142499662500001</v>
      </c>
      <c r="Z4490" s="5">
        <f t="shared" si="784"/>
        <v>-38.666249606249998</v>
      </c>
      <c r="AA4490" s="5">
        <f t="shared" si="785"/>
        <v>3.6824999624999961</v>
      </c>
      <c r="AB4490" s="5">
        <f t="shared" si="786"/>
        <v>1.8412499812500016</v>
      </c>
    </row>
    <row r="4491" spans="1:28" x14ac:dyDescent="0.55000000000000004">
      <c r="A4491" s="3" t="s">
        <v>72</v>
      </c>
      <c r="B4491" s="3" t="s">
        <v>7102</v>
      </c>
      <c r="C4491" t="s">
        <v>47</v>
      </c>
      <c r="D4491" s="3" t="s">
        <v>173</v>
      </c>
      <c r="E4491" s="3" t="s">
        <v>7091</v>
      </c>
      <c r="F4491" s="3" t="s">
        <v>77</v>
      </c>
      <c r="G4491" s="5">
        <v>7.5</v>
      </c>
      <c r="H4491">
        <v>8</v>
      </c>
      <c r="I4491" s="5">
        <v>46.612499999999997</v>
      </c>
      <c r="J4491" s="5">
        <v>5.8265624999999996</v>
      </c>
      <c r="K4491">
        <v>3896</v>
      </c>
      <c r="L4491" s="15">
        <v>2.05338809034908E-3</v>
      </c>
      <c r="M4491" s="13">
        <v>2.7421201232032901</v>
      </c>
      <c r="N4491" s="15">
        <v>0</v>
      </c>
      <c r="O4491" s="5">
        <v>0</v>
      </c>
      <c r="P4491" s="5">
        <v>0</v>
      </c>
      <c r="Q4491" s="5">
        <f t="shared" si="779"/>
        <v>46.612499999999997</v>
      </c>
      <c r="R4491" s="5">
        <f t="shared" si="776"/>
        <v>-46.612499999999997</v>
      </c>
      <c r="S4491" s="15">
        <f t="shared" si="777"/>
        <v>-1</v>
      </c>
      <c r="T4491">
        <v>0</v>
      </c>
      <c r="U4491" s="5" t="str">
        <f t="shared" si="778"/>
        <v>NA</v>
      </c>
      <c r="V4491" s="15">
        <f t="shared" si="780"/>
        <v>0</v>
      </c>
      <c r="W4491" s="15">
        <f t="shared" si="781"/>
        <v>0</v>
      </c>
      <c r="X4491" s="5">
        <f t="shared" si="782"/>
        <v>0</v>
      </c>
      <c r="Y4491" s="5">
        <f t="shared" si="783"/>
        <v>41.951250000000002</v>
      </c>
      <c r="Z4491" s="5">
        <f t="shared" si="784"/>
        <v>-48.943125000000002</v>
      </c>
      <c r="AA4491" s="5">
        <f t="shared" si="785"/>
        <v>4.6612499999999955</v>
      </c>
      <c r="AB4491" s="5">
        <f t="shared" si="786"/>
        <v>2.3306250000000048</v>
      </c>
    </row>
    <row r="4492" spans="1:28" x14ac:dyDescent="0.55000000000000004">
      <c r="A4492" s="3" t="s">
        <v>72</v>
      </c>
      <c r="B4492" s="3" t="s">
        <v>7104</v>
      </c>
      <c r="C4492" t="s">
        <v>155</v>
      </c>
      <c r="D4492" s="3" t="s">
        <v>173</v>
      </c>
      <c r="E4492" s="3" t="s">
        <v>5042</v>
      </c>
      <c r="F4492" s="3" t="s">
        <v>35</v>
      </c>
      <c r="G4492" s="5">
        <v>7.5</v>
      </c>
      <c r="H4492">
        <v>44</v>
      </c>
      <c r="I4492" s="5">
        <v>67.375</v>
      </c>
      <c r="J4492" s="5">
        <v>1.53125</v>
      </c>
      <c r="K4492">
        <v>920</v>
      </c>
      <c r="L4492" s="15">
        <v>4.7826086956521706E-2</v>
      </c>
      <c r="M4492" s="13">
        <v>2.60728260869565</v>
      </c>
      <c r="N4492" s="15">
        <v>0</v>
      </c>
      <c r="O4492" s="5">
        <v>0</v>
      </c>
      <c r="P4492" s="5">
        <v>0</v>
      </c>
      <c r="Q4492" s="5">
        <f t="shared" si="779"/>
        <v>67.375</v>
      </c>
      <c r="R4492" s="5">
        <f t="shared" si="776"/>
        <v>-67.375</v>
      </c>
      <c r="S4492" s="15">
        <f t="shared" si="777"/>
        <v>-1</v>
      </c>
      <c r="T4492">
        <v>0</v>
      </c>
      <c r="U4492" s="5" t="str">
        <f t="shared" si="778"/>
        <v>NA</v>
      </c>
      <c r="V4492" s="15">
        <f t="shared" si="780"/>
        <v>0</v>
      </c>
      <c r="W4492" s="15">
        <f t="shared" si="781"/>
        <v>0</v>
      </c>
      <c r="X4492" s="5">
        <f t="shared" si="782"/>
        <v>0</v>
      </c>
      <c r="Y4492" s="5">
        <f t="shared" si="783"/>
        <v>60.637500000000003</v>
      </c>
      <c r="Z4492" s="5">
        <f t="shared" si="784"/>
        <v>-70.743750000000006</v>
      </c>
      <c r="AA4492" s="5">
        <f t="shared" si="785"/>
        <v>6.7374999999999972</v>
      </c>
      <c r="AB4492" s="5">
        <f t="shared" si="786"/>
        <v>3.3687500000000057</v>
      </c>
    </row>
    <row r="4493" spans="1:28" x14ac:dyDescent="0.55000000000000004">
      <c r="A4493" s="3" t="s">
        <v>72</v>
      </c>
      <c r="B4493" s="3" t="s">
        <v>7106</v>
      </c>
      <c r="C4493" t="s">
        <v>155</v>
      </c>
      <c r="D4493" s="3" t="s">
        <v>173</v>
      </c>
      <c r="E4493" s="3" t="s">
        <v>4096</v>
      </c>
      <c r="F4493" s="3" t="s">
        <v>35</v>
      </c>
      <c r="G4493" s="5">
        <v>7.5</v>
      </c>
      <c r="H4493">
        <v>48</v>
      </c>
      <c r="I4493" s="5">
        <v>90.012499800000001</v>
      </c>
      <c r="J4493" s="5">
        <v>1.8752604124999999</v>
      </c>
      <c r="K4493">
        <v>24600</v>
      </c>
      <c r="L4493" s="15">
        <v>1.95121951219512E-3</v>
      </c>
      <c r="M4493" s="13">
        <v>1.2768983739837401</v>
      </c>
      <c r="N4493" s="15">
        <v>0</v>
      </c>
      <c r="O4493" s="5">
        <v>0</v>
      </c>
      <c r="P4493" s="5">
        <v>0</v>
      </c>
      <c r="Q4493" s="5">
        <f t="shared" si="779"/>
        <v>90.012499800000001</v>
      </c>
      <c r="R4493" s="5">
        <f t="shared" si="776"/>
        <v>-90.012499800000001</v>
      </c>
      <c r="S4493" s="15">
        <f t="shared" si="777"/>
        <v>-1</v>
      </c>
      <c r="T4493">
        <v>0</v>
      </c>
      <c r="U4493" s="5" t="str">
        <f t="shared" si="778"/>
        <v>NA</v>
      </c>
      <c r="V4493" s="15">
        <f t="shared" si="780"/>
        <v>0</v>
      </c>
      <c r="W4493" s="15">
        <f t="shared" si="781"/>
        <v>0</v>
      </c>
      <c r="X4493" s="5">
        <f t="shared" si="782"/>
        <v>0</v>
      </c>
      <c r="Y4493" s="5">
        <f t="shared" si="783"/>
        <v>81.011249820000003</v>
      </c>
      <c r="Z4493" s="5">
        <f t="shared" si="784"/>
        <v>-94.513124790000006</v>
      </c>
      <c r="AA4493" s="5">
        <f t="shared" si="785"/>
        <v>9.0012499799999972</v>
      </c>
      <c r="AB4493" s="5">
        <f t="shared" si="786"/>
        <v>4.5006249900000057</v>
      </c>
    </row>
    <row r="4494" spans="1:28" x14ac:dyDescent="0.55000000000000004">
      <c r="A4494" s="3" t="s">
        <v>72</v>
      </c>
      <c r="B4494" s="3" t="s">
        <v>7108</v>
      </c>
      <c r="C4494" t="s">
        <v>155</v>
      </c>
      <c r="D4494" s="3" t="s">
        <v>173</v>
      </c>
      <c r="E4494" s="3" t="s">
        <v>3607</v>
      </c>
      <c r="F4494" s="3" t="s">
        <v>35</v>
      </c>
      <c r="G4494" s="5">
        <v>7.5</v>
      </c>
      <c r="H4494">
        <v>420</v>
      </c>
      <c r="I4494" s="5">
        <v>94.537495500000006</v>
      </c>
      <c r="J4494" s="5">
        <v>0.22508927500000001</v>
      </c>
      <c r="K4494">
        <v>59749</v>
      </c>
      <c r="L4494" s="15">
        <v>7.029406349897069E-3</v>
      </c>
      <c r="M4494" s="13">
        <v>2.6313026159433601</v>
      </c>
      <c r="N4494" s="15">
        <v>0</v>
      </c>
      <c r="O4494" s="5">
        <v>0</v>
      </c>
      <c r="P4494" s="5">
        <v>0</v>
      </c>
      <c r="Q4494" s="5">
        <f t="shared" si="779"/>
        <v>94.537495500000006</v>
      </c>
      <c r="R4494" s="5">
        <f t="shared" si="776"/>
        <v>-94.537495500000006</v>
      </c>
      <c r="S4494" s="15">
        <f t="shared" si="777"/>
        <v>-1</v>
      </c>
      <c r="T4494">
        <v>0</v>
      </c>
      <c r="U4494" s="5" t="str">
        <f t="shared" si="778"/>
        <v>NA</v>
      </c>
      <c r="V4494" s="15">
        <f t="shared" si="780"/>
        <v>0</v>
      </c>
      <c r="W4494" s="15">
        <f t="shared" si="781"/>
        <v>0</v>
      </c>
      <c r="X4494" s="5">
        <f t="shared" si="782"/>
        <v>0</v>
      </c>
      <c r="Y4494" s="5">
        <f t="shared" si="783"/>
        <v>85.083745950000008</v>
      </c>
      <c r="Z4494" s="5">
        <f t="shared" si="784"/>
        <v>-99.264370275000005</v>
      </c>
      <c r="AA4494" s="5">
        <f t="shared" si="785"/>
        <v>9.4537495499999977</v>
      </c>
      <c r="AB4494" s="5">
        <f t="shared" si="786"/>
        <v>4.7268747749999989</v>
      </c>
    </row>
    <row r="4495" spans="1:28" x14ac:dyDescent="0.55000000000000004">
      <c r="A4495" s="3" t="s">
        <v>72</v>
      </c>
      <c r="B4495" s="3" t="s">
        <v>7110</v>
      </c>
      <c r="C4495" t="s">
        <v>155</v>
      </c>
      <c r="D4495" s="3" t="s">
        <v>173</v>
      </c>
      <c r="E4495" s="3" t="s">
        <v>2735</v>
      </c>
      <c r="F4495" s="3" t="s">
        <v>35</v>
      </c>
      <c r="G4495" s="5">
        <v>7.5</v>
      </c>
      <c r="H4495">
        <v>33</v>
      </c>
      <c r="I4495" s="5">
        <v>131.33749983749999</v>
      </c>
      <c r="J4495" s="5">
        <v>3.9799242374999997</v>
      </c>
      <c r="K4495">
        <v>27161</v>
      </c>
      <c r="L4495" s="15">
        <v>1.2149773572401601E-3</v>
      </c>
      <c r="M4495" s="13">
        <v>1.1402415227716201</v>
      </c>
      <c r="N4495" s="15">
        <v>0</v>
      </c>
      <c r="O4495" s="5">
        <v>0</v>
      </c>
      <c r="P4495" s="5">
        <v>0</v>
      </c>
      <c r="Q4495" s="5">
        <f t="shared" si="779"/>
        <v>131.33749983749999</v>
      </c>
      <c r="R4495" s="5">
        <f t="shared" si="776"/>
        <v>-131.33749983749999</v>
      </c>
      <c r="S4495" s="15">
        <f t="shared" si="777"/>
        <v>-1</v>
      </c>
      <c r="T4495">
        <v>0</v>
      </c>
      <c r="U4495" s="5" t="str">
        <f t="shared" si="778"/>
        <v>NA</v>
      </c>
      <c r="V4495" s="15">
        <f t="shared" si="780"/>
        <v>0</v>
      </c>
      <c r="W4495" s="15">
        <f t="shared" si="781"/>
        <v>0</v>
      </c>
      <c r="X4495" s="5">
        <f t="shared" si="782"/>
        <v>0</v>
      </c>
      <c r="Y4495" s="5">
        <f t="shared" si="783"/>
        <v>118.20374985375</v>
      </c>
      <c r="Z4495" s="5">
        <f t="shared" si="784"/>
        <v>-137.904374829375</v>
      </c>
      <c r="AA4495" s="5">
        <f t="shared" si="785"/>
        <v>13.133749983749993</v>
      </c>
      <c r="AB4495" s="5">
        <f t="shared" si="786"/>
        <v>6.5668749918750109</v>
      </c>
    </row>
    <row r="4496" spans="1:28" x14ac:dyDescent="0.55000000000000004">
      <c r="A4496" s="3" t="s">
        <v>72</v>
      </c>
      <c r="B4496" s="3" t="s">
        <v>7112</v>
      </c>
      <c r="C4496" t="s">
        <v>47</v>
      </c>
      <c r="D4496" s="3" t="s">
        <v>173</v>
      </c>
      <c r="E4496" s="3" t="s">
        <v>7091</v>
      </c>
      <c r="F4496" s="3" t="s">
        <v>175</v>
      </c>
      <c r="G4496" s="5">
        <v>7.5</v>
      </c>
      <c r="H4496">
        <v>36</v>
      </c>
      <c r="I4496" s="5">
        <v>212.49999989999998</v>
      </c>
      <c r="J4496" s="5">
        <v>5.9027777749999997</v>
      </c>
      <c r="K4496">
        <v>1646</v>
      </c>
      <c r="L4496" s="15">
        <v>2.18712029161604E-2</v>
      </c>
      <c r="M4496" s="13">
        <v>2.2685905224787399</v>
      </c>
      <c r="N4496" s="15">
        <v>0</v>
      </c>
      <c r="O4496" s="5">
        <v>0</v>
      </c>
      <c r="P4496" s="5">
        <v>0</v>
      </c>
      <c r="Q4496" s="5">
        <f t="shared" si="779"/>
        <v>212.49999989999998</v>
      </c>
      <c r="R4496" s="5">
        <f t="shared" si="776"/>
        <v>-212.49999989999998</v>
      </c>
      <c r="S4496" s="15">
        <f t="shared" si="777"/>
        <v>-1</v>
      </c>
      <c r="T4496">
        <v>0</v>
      </c>
      <c r="U4496" s="5" t="str">
        <f t="shared" si="778"/>
        <v>NA</v>
      </c>
      <c r="V4496" s="15">
        <f t="shared" si="780"/>
        <v>0</v>
      </c>
      <c r="W4496" s="15">
        <f t="shared" si="781"/>
        <v>0</v>
      </c>
      <c r="X4496" s="5">
        <f t="shared" si="782"/>
        <v>0</v>
      </c>
      <c r="Y4496" s="5">
        <f t="shared" si="783"/>
        <v>191.24999990999999</v>
      </c>
      <c r="Z4496" s="5">
        <f t="shared" si="784"/>
        <v>-223.12499989499997</v>
      </c>
      <c r="AA4496" s="5">
        <f t="shared" si="785"/>
        <v>21.249999989999992</v>
      </c>
      <c r="AB4496" s="5">
        <f t="shared" si="786"/>
        <v>10.624999994999996</v>
      </c>
    </row>
    <row r="4497" spans="1:28" x14ac:dyDescent="0.55000000000000004">
      <c r="A4497" s="3" t="s">
        <v>72</v>
      </c>
      <c r="B4497" s="3" t="s">
        <v>7114</v>
      </c>
      <c r="C4497" t="s">
        <v>47</v>
      </c>
      <c r="D4497" s="3" t="s">
        <v>173</v>
      </c>
      <c r="E4497" s="3" t="s">
        <v>726</v>
      </c>
      <c r="F4497" s="3" t="s">
        <v>77</v>
      </c>
      <c r="G4497" s="5">
        <v>7.5</v>
      </c>
      <c r="H4497">
        <v>139</v>
      </c>
      <c r="I4497" s="5">
        <v>241.79999891250003</v>
      </c>
      <c r="J4497" s="5">
        <v>1.7395683375000002</v>
      </c>
      <c r="K4497">
        <v>5792</v>
      </c>
      <c r="L4497" s="15">
        <v>2.3998618784530402E-2</v>
      </c>
      <c r="M4497" s="13">
        <v>3.75595649171271</v>
      </c>
      <c r="N4497" s="15">
        <v>0</v>
      </c>
      <c r="O4497" s="5">
        <v>0</v>
      </c>
      <c r="P4497" s="5">
        <v>0</v>
      </c>
      <c r="Q4497" s="5">
        <f t="shared" si="779"/>
        <v>241.79999891250003</v>
      </c>
      <c r="R4497" s="5">
        <f t="shared" si="776"/>
        <v>-241.79999891250003</v>
      </c>
      <c r="S4497" s="15">
        <f t="shared" si="777"/>
        <v>-1</v>
      </c>
      <c r="T4497">
        <v>0</v>
      </c>
      <c r="U4497" s="5" t="str">
        <f t="shared" si="778"/>
        <v>NA</v>
      </c>
      <c r="V4497" s="15">
        <f t="shared" si="780"/>
        <v>0</v>
      </c>
      <c r="W4497" s="15">
        <f t="shared" si="781"/>
        <v>0</v>
      </c>
      <c r="X4497" s="5">
        <f t="shared" si="782"/>
        <v>0</v>
      </c>
      <c r="Y4497" s="5">
        <f t="shared" si="783"/>
        <v>217.61999902125004</v>
      </c>
      <c r="Z4497" s="5">
        <f t="shared" si="784"/>
        <v>-253.88999885812504</v>
      </c>
      <c r="AA4497" s="5">
        <f t="shared" si="785"/>
        <v>24.179999891249992</v>
      </c>
      <c r="AB4497" s="5">
        <f t="shared" si="786"/>
        <v>12.08999994562501</v>
      </c>
    </row>
    <row r="4498" spans="1:28" x14ac:dyDescent="0.55000000000000004">
      <c r="A4498" s="3" t="s">
        <v>72</v>
      </c>
      <c r="B4498" s="3" t="s">
        <v>7116</v>
      </c>
      <c r="C4498" t="s">
        <v>47</v>
      </c>
      <c r="D4498" s="3" t="s">
        <v>173</v>
      </c>
      <c r="E4498" s="3" t="s">
        <v>7091</v>
      </c>
      <c r="F4498" s="3" t="s">
        <v>77</v>
      </c>
      <c r="G4498" s="5">
        <v>7.5</v>
      </c>
      <c r="H4498">
        <v>111</v>
      </c>
      <c r="I4498" s="5">
        <v>669.08749968749999</v>
      </c>
      <c r="J4498" s="5">
        <v>6.0278153124999996</v>
      </c>
      <c r="K4498">
        <v>20491</v>
      </c>
      <c r="L4498" s="15">
        <v>5.4170123468840004E-3</v>
      </c>
      <c r="M4498" s="13">
        <v>1.84931921331316</v>
      </c>
      <c r="N4498" s="15">
        <v>0</v>
      </c>
      <c r="O4498" s="5">
        <v>0</v>
      </c>
      <c r="P4498" s="5">
        <v>0</v>
      </c>
      <c r="Q4498" s="5">
        <f t="shared" si="779"/>
        <v>669.08749968749999</v>
      </c>
      <c r="R4498" s="5">
        <f t="shared" si="776"/>
        <v>-669.08749968749999</v>
      </c>
      <c r="S4498" s="15">
        <f t="shared" si="777"/>
        <v>-1</v>
      </c>
      <c r="T4498">
        <v>0</v>
      </c>
      <c r="U4498" s="5" t="str">
        <f t="shared" si="778"/>
        <v>NA</v>
      </c>
      <c r="V4498" s="15">
        <f t="shared" si="780"/>
        <v>0</v>
      </c>
      <c r="W4498" s="15">
        <f t="shared" si="781"/>
        <v>0</v>
      </c>
      <c r="X4498" s="5">
        <f t="shared" si="782"/>
        <v>0</v>
      </c>
      <c r="Y4498" s="5">
        <f t="shared" si="783"/>
        <v>602.17874971875005</v>
      </c>
      <c r="Z4498" s="5">
        <f t="shared" si="784"/>
        <v>-702.54187467187501</v>
      </c>
      <c r="AA4498" s="5">
        <f t="shared" si="785"/>
        <v>66.90874996874993</v>
      </c>
      <c r="AB4498" s="5">
        <f t="shared" si="786"/>
        <v>33.454374984375022</v>
      </c>
    </row>
    <row r="4499" spans="1:28" x14ac:dyDescent="0.55000000000000004">
      <c r="A4499" s="3" t="s">
        <v>63</v>
      </c>
      <c r="B4499" s="3" t="s">
        <v>577</v>
      </c>
      <c r="C4499" t="s">
        <v>66</v>
      </c>
      <c r="D4499" s="3" t="s">
        <v>36</v>
      </c>
      <c r="E4499" s="3" t="s">
        <v>36</v>
      </c>
      <c r="F4499" s="3" t="s">
        <v>35</v>
      </c>
      <c r="G4499" s="5">
        <v>7.5</v>
      </c>
      <c r="H4499">
        <v>3</v>
      </c>
      <c r="I4499" s="5">
        <v>1.4499999749999999</v>
      </c>
      <c r="J4499" s="5">
        <v>0.48333332499999998</v>
      </c>
      <c r="K4499">
        <v>176</v>
      </c>
      <c r="L4499" s="15">
        <v>1.7045454545454499E-2</v>
      </c>
      <c r="M4499" s="13">
        <v>0.98863636363636398</v>
      </c>
      <c r="N4499" s="15">
        <v>0</v>
      </c>
      <c r="O4499" s="5">
        <v>0</v>
      </c>
      <c r="P4499" s="5">
        <v>0</v>
      </c>
      <c r="Q4499" s="5">
        <f t="shared" si="779"/>
        <v>1.4499999749999999</v>
      </c>
      <c r="R4499" s="5">
        <f t="shared" si="776"/>
        <v>-1.4499999749999999</v>
      </c>
      <c r="S4499" s="15">
        <f t="shared" si="777"/>
        <v>-1</v>
      </c>
      <c r="T4499">
        <v>0</v>
      </c>
      <c r="U4499" s="5" t="str">
        <f t="shared" si="778"/>
        <v>NA</v>
      </c>
      <c r="V4499" s="15">
        <f t="shared" si="780"/>
        <v>0</v>
      </c>
      <c r="W4499" s="15">
        <f t="shared" si="781"/>
        <v>0</v>
      </c>
      <c r="X4499" s="5">
        <f t="shared" si="782"/>
        <v>0</v>
      </c>
      <c r="Y4499" s="5">
        <f t="shared" si="783"/>
        <v>1.3049999774999999</v>
      </c>
      <c r="Z4499" s="5">
        <f t="shared" si="784"/>
        <v>-1.52249997375</v>
      </c>
      <c r="AA4499" s="5">
        <f t="shared" si="785"/>
        <v>0.14499999750000003</v>
      </c>
      <c r="AB4499" s="5">
        <f t="shared" si="786"/>
        <v>7.2499998750000128E-2</v>
      </c>
    </row>
    <row r="4500" spans="1:28" x14ac:dyDescent="0.55000000000000004">
      <c r="A4500" s="3" t="s">
        <v>63</v>
      </c>
      <c r="B4500" s="3" t="s">
        <v>1724</v>
      </c>
      <c r="C4500" t="s">
        <v>66</v>
      </c>
      <c r="D4500" s="3" t="s">
        <v>36</v>
      </c>
      <c r="E4500" s="3" t="s">
        <v>36</v>
      </c>
      <c r="F4500" s="3" t="s">
        <v>35</v>
      </c>
      <c r="G4500" s="5">
        <v>7.5</v>
      </c>
      <c r="H4500">
        <v>2</v>
      </c>
      <c r="I4500" s="5">
        <v>2.2000000000000002</v>
      </c>
      <c r="J4500" s="5">
        <v>1.1000000000000001</v>
      </c>
      <c r="K4500">
        <v>277</v>
      </c>
      <c r="L4500" s="15">
        <v>7.2202166064981995E-3</v>
      </c>
      <c r="M4500" s="13">
        <v>1</v>
      </c>
      <c r="N4500" s="15">
        <v>0</v>
      </c>
      <c r="O4500" s="5">
        <v>0</v>
      </c>
      <c r="P4500" s="5">
        <v>0</v>
      </c>
      <c r="Q4500" s="5">
        <f t="shared" si="779"/>
        <v>2.2000000000000002</v>
      </c>
      <c r="R4500" s="5">
        <f t="shared" si="776"/>
        <v>-2.2000000000000002</v>
      </c>
      <c r="S4500" s="15">
        <f t="shared" si="777"/>
        <v>-1</v>
      </c>
      <c r="T4500">
        <v>0</v>
      </c>
      <c r="U4500" s="5" t="str">
        <f t="shared" si="778"/>
        <v>NA</v>
      </c>
      <c r="V4500" s="15">
        <f t="shared" si="780"/>
        <v>0</v>
      </c>
      <c r="W4500" s="15">
        <f t="shared" si="781"/>
        <v>0</v>
      </c>
      <c r="X4500" s="5">
        <f t="shared" si="782"/>
        <v>0</v>
      </c>
      <c r="Y4500" s="5">
        <f t="shared" si="783"/>
        <v>1.9800000000000002</v>
      </c>
      <c r="Z4500" s="5">
        <f t="shared" si="784"/>
        <v>-2.3100000000000005</v>
      </c>
      <c r="AA4500" s="5">
        <f t="shared" si="785"/>
        <v>0.21999999999999997</v>
      </c>
      <c r="AB4500" s="5">
        <f t="shared" si="786"/>
        <v>0.11000000000000032</v>
      </c>
    </row>
    <row r="4501" spans="1:28" x14ac:dyDescent="0.55000000000000004">
      <c r="A4501" s="3" t="s">
        <v>63</v>
      </c>
      <c r="B4501" s="3" t="s">
        <v>7120</v>
      </c>
      <c r="C4501" t="s">
        <v>66</v>
      </c>
      <c r="D4501" s="3" t="s">
        <v>36</v>
      </c>
      <c r="E4501" s="3" t="s">
        <v>36</v>
      </c>
      <c r="F4501" s="3" t="s">
        <v>35</v>
      </c>
      <c r="G4501" s="5">
        <v>7.5</v>
      </c>
      <c r="H4501">
        <v>131</v>
      </c>
      <c r="I4501" s="5">
        <v>186.79999856250001</v>
      </c>
      <c r="J4501" s="5">
        <v>1.4259541875000001</v>
      </c>
      <c r="K4501">
        <v>37815</v>
      </c>
      <c r="L4501" s="15">
        <v>3.4642337696681198E-3</v>
      </c>
      <c r="M4501" s="13">
        <v>1.6055559962977699</v>
      </c>
      <c r="N4501" s="15">
        <v>0</v>
      </c>
      <c r="O4501" s="5">
        <v>0</v>
      </c>
      <c r="P4501" s="5">
        <v>0</v>
      </c>
      <c r="Q4501" s="5">
        <f t="shared" si="779"/>
        <v>186.79999856250001</v>
      </c>
      <c r="R4501" s="5">
        <f t="shared" si="776"/>
        <v>-186.79999856250001</v>
      </c>
      <c r="S4501" s="15">
        <f t="shared" si="777"/>
        <v>-1</v>
      </c>
      <c r="T4501">
        <v>0</v>
      </c>
      <c r="U4501" s="5" t="str">
        <f t="shared" si="778"/>
        <v>NA</v>
      </c>
      <c r="V4501" s="15">
        <f t="shared" si="780"/>
        <v>0</v>
      </c>
      <c r="W4501" s="15">
        <f t="shared" si="781"/>
        <v>0</v>
      </c>
      <c r="X4501" s="5">
        <f t="shared" si="782"/>
        <v>0</v>
      </c>
      <c r="Y4501" s="5">
        <f t="shared" si="783"/>
        <v>168.11999870625002</v>
      </c>
      <c r="Z4501" s="5">
        <f t="shared" si="784"/>
        <v>-196.139998490625</v>
      </c>
      <c r="AA4501" s="5">
        <f t="shared" si="785"/>
        <v>18.679999856249992</v>
      </c>
      <c r="AB4501" s="5">
        <f t="shared" si="786"/>
        <v>9.3399999281249961</v>
      </c>
    </row>
    <row r="4502" spans="1:28" x14ac:dyDescent="0.55000000000000004">
      <c r="A4502" s="3" t="s">
        <v>79</v>
      </c>
      <c r="B4502" s="3" t="s">
        <v>243</v>
      </c>
      <c r="C4502" t="s">
        <v>66</v>
      </c>
      <c r="D4502" s="3" t="s">
        <v>36</v>
      </c>
      <c r="E4502" s="3" t="s">
        <v>36</v>
      </c>
      <c r="F4502" s="3" t="s">
        <v>82</v>
      </c>
      <c r="G4502" s="5">
        <v>7.5</v>
      </c>
      <c r="H4502">
        <v>1</v>
      </c>
      <c r="I4502" s="5">
        <v>0.21249999999999999</v>
      </c>
      <c r="J4502" s="5">
        <v>0.21249999999999999</v>
      </c>
      <c r="K4502">
        <v>493</v>
      </c>
      <c r="L4502" s="15">
        <v>2.02839756592292E-3</v>
      </c>
      <c r="M4502" s="13">
        <v>1.0119675456389501</v>
      </c>
      <c r="N4502" s="15">
        <v>0</v>
      </c>
      <c r="O4502" s="5">
        <v>0</v>
      </c>
      <c r="P4502" s="5">
        <v>0</v>
      </c>
      <c r="Q4502" s="5">
        <f t="shared" si="779"/>
        <v>0.21249999999999999</v>
      </c>
      <c r="R4502" s="5">
        <f t="shared" si="776"/>
        <v>-0.21249999999999999</v>
      </c>
      <c r="S4502" s="15">
        <f t="shared" si="777"/>
        <v>-1</v>
      </c>
      <c r="T4502">
        <v>0</v>
      </c>
      <c r="U4502" s="5" t="str">
        <f t="shared" si="778"/>
        <v>NA</v>
      </c>
      <c r="V4502" s="15">
        <f t="shared" si="780"/>
        <v>0</v>
      </c>
      <c r="W4502" s="15">
        <f t="shared" si="781"/>
        <v>0</v>
      </c>
      <c r="X4502" s="5">
        <f t="shared" si="782"/>
        <v>0</v>
      </c>
      <c r="Y4502" s="5">
        <f t="shared" si="783"/>
        <v>0.19125</v>
      </c>
      <c r="Z4502" s="5">
        <f t="shared" si="784"/>
        <v>-0.22312499999999999</v>
      </c>
      <c r="AA4502" s="5">
        <f t="shared" si="785"/>
        <v>2.1249999999999991E-2</v>
      </c>
      <c r="AB4502" s="5">
        <f t="shared" si="786"/>
        <v>1.0624999999999996E-2</v>
      </c>
    </row>
    <row r="4503" spans="1:28" x14ac:dyDescent="0.55000000000000004">
      <c r="A4503" s="3" t="s">
        <v>79</v>
      </c>
      <c r="B4503" s="3" t="s">
        <v>7123</v>
      </c>
      <c r="C4503" t="s">
        <v>66</v>
      </c>
      <c r="D4503" s="3" t="s">
        <v>36</v>
      </c>
      <c r="E4503" s="3" t="s">
        <v>36</v>
      </c>
      <c r="F4503" s="3" t="s">
        <v>77</v>
      </c>
      <c r="G4503" s="5">
        <v>7.5</v>
      </c>
      <c r="H4503">
        <v>1</v>
      </c>
      <c r="I4503" s="5">
        <v>0.32500000000000001</v>
      </c>
      <c r="J4503" s="5">
        <v>0.32500000000000001</v>
      </c>
      <c r="K4503">
        <v>176</v>
      </c>
      <c r="L4503" s="15">
        <v>5.6818181818181802E-3</v>
      </c>
      <c r="M4503" s="13">
        <v>2.9874999999999998</v>
      </c>
      <c r="N4503" s="15">
        <v>0</v>
      </c>
      <c r="O4503" s="5">
        <v>0</v>
      </c>
      <c r="P4503" s="5">
        <v>0</v>
      </c>
      <c r="Q4503" s="5">
        <f t="shared" si="779"/>
        <v>0.32500000000000001</v>
      </c>
      <c r="R4503" s="5">
        <f t="shared" si="776"/>
        <v>-0.32500000000000001</v>
      </c>
      <c r="S4503" s="15">
        <f t="shared" si="777"/>
        <v>-1</v>
      </c>
      <c r="T4503">
        <v>0</v>
      </c>
      <c r="U4503" s="5" t="str">
        <f t="shared" si="778"/>
        <v>NA</v>
      </c>
      <c r="V4503" s="15">
        <f t="shared" si="780"/>
        <v>0</v>
      </c>
      <c r="W4503" s="15">
        <f t="shared" si="781"/>
        <v>0</v>
      </c>
      <c r="X4503" s="5">
        <f t="shared" si="782"/>
        <v>0</v>
      </c>
      <c r="Y4503" s="5">
        <f t="shared" si="783"/>
        <v>0.29250000000000004</v>
      </c>
      <c r="Z4503" s="5">
        <f t="shared" si="784"/>
        <v>-0.34125000000000005</v>
      </c>
      <c r="AA4503" s="5">
        <f t="shared" si="785"/>
        <v>3.2499999999999973E-2</v>
      </c>
      <c r="AB4503" s="5">
        <f t="shared" si="786"/>
        <v>1.6250000000000042E-2</v>
      </c>
    </row>
    <row r="4504" spans="1:28" x14ac:dyDescent="0.55000000000000004">
      <c r="A4504" s="3" t="s">
        <v>79</v>
      </c>
      <c r="B4504" s="3" t="s">
        <v>4753</v>
      </c>
      <c r="C4504" t="s">
        <v>66</v>
      </c>
      <c r="D4504" s="3" t="s">
        <v>36</v>
      </c>
      <c r="E4504" s="3" t="s">
        <v>36</v>
      </c>
      <c r="F4504" s="3" t="s">
        <v>77</v>
      </c>
      <c r="G4504" s="5">
        <v>7.5</v>
      </c>
      <c r="H4504">
        <v>2</v>
      </c>
      <c r="I4504" s="5">
        <v>1.075</v>
      </c>
      <c r="J4504" s="5">
        <v>0.53749999999999998</v>
      </c>
      <c r="K4504">
        <v>134</v>
      </c>
      <c r="L4504" s="15">
        <v>1.49253731343284E-2</v>
      </c>
      <c r="M4504" s="13">
        <v>3.02910447761194</v>
      </c>
      <c r="N4504" s="15">
        <v>0</v>
      </c>
      <c r="O4504" s="5">
        <v>0</v>
      </c>
      <c r="P4504" s="5">
        <v>0</v>
      </c>
      <c r="Q4504" s="5">
        <f t="shared" si="779"/>
        <v>1.075</v>
      </c>
      <c r="R4504" s="5">
        <f t="shared" si="776"/>
        <v>-1.075</v>
      </c>
      <c r="S4504" s="15">
        <f t="shared" si="777"/>
        <v>-1</v>
      </c>
      <c r="T4504">
        <v>0</v>
      </c>
      <c r="U4504" s="5" t="str">
        <f t="shared" si="778"/>
        <v>NA</v>
      </c>
      <c r="V4504" s="15">
        <f t="shared" si="780"/>
        <v>0</v>
      </c>
      <c r="W4504" s="15">
        <f t="shared" si="781"/>
        <v>0</v>
      </c>
      <c r="X4504" s="5">
        <f t="shared" si="782"/>
        <v>0</v>
      </c>
      <c r="Y4504" s="5">
        <f t="shared" si="783"/>
        <v>0.96750000000000003</v>
      </c>
      <c r="Z4504" s="5">
        <f t="shared" si="784"/>
        <v>-1.1287499999999999</v>
      </c>
      <c r="AA4504" s="5">
        <f t="shared" si="785"/>
        <v>0.10749999999999993</v>
      </c>
      <c r="AB4504" s="5">
        <f t="shared" si="786"/>
        <v>5.3749999999999964E-2</v>
      </c>
    </row>
    <row r="4505" spans="1:28" x14ac:dyDescent="0.55000000000000004">
      <c r="A4505" s="3" t="s">
        <v>79</v>
      </c>
      <c r="B4505" s="3" t="s">
        <v>7126</v>
      </c>
      <c r="C4505" t="s">
        <v>66</v>
      </c>
      <c r="D4505" s="3" t="s">
        <v>36</v>
      </c>
      <c r="E4505" s="3" t="s">
        <v>36</v>
      </c>
      <c r="F4505" s="3" t="s">
        <v>77</v>
      </c>
      <c r="G4505" s="5">
        <v>7.5</v>
      </c>
      <c r="H4505">
        <v>3</v>
      </c>
      <c r="I4505" s="5">
        <v>1.6999999875</v>
      </c>
      <c r="J4505" s="5">
        <v>0.56666666249999997</v>
      </c>
      <c r="K4505">
        <v>357</v>
      </c>
      <c r="L4505" s="15">
        <v>8.40336134453782E-3</v>
      </c>
      <c r="M4505" s="13">
        <v>2.8753501400560202</v>
      </c>
      <c r="N4505" s="15">
        <v>0</v>
      </c>
      <c r="O4505" s="5">
        <v>0</v>
      </c>
      <c r="P4505" s="5">
        <v>0</v>
      </c>
      <c r="Q4505" s="5">
        <f t="shared" si="779"/>
        <v>1.6999999875</v>
      </c>
      <c r="R4505" s="5">
        <f t="shared" si="776"/>
        <v>-1.6999999875</v>
      </c>
      <c r="S4505" s="15">
        <f t="shared" si="777"/>
        <v>-1</v>
      </c>
      <c r="T4505">
        <v>0</v>
      </c>
      <c r="U4505" s="5" t="str">
        <f t="shared" si="778"/>
        <v>NA</v>
      </c>
      <c r="V4505" s="15">
        <f t="shared" si="780"/>
        <v>0</v>
      </c>
      <c r="W4505" s="15">
        <f t="shared" si="781"/>
        <v>0</v>
      </c>
      <c r="X4505" s="5">
        <f t="shared" si="782"/>
        <v>0</v>
      </c>
      <c r="Y4505" s="5">
        <f t="shared" si="783"/>
        <v>1.52999998875</v>
      </c>
      <c r="Z4505" s="5">
        <f t="shared" si="784"/>
        <v>-1.7849999868750002</v>
      </c>
      <c r="AA4505" s="5">
        <f t="shared" si="785"/>
        <v>0.16999999875000005</v>
      </c>
      <c r="AB4505" s="5">
        <f t="shared" si="786"/>
        <v>8.4999999375000135E-2</v>
      </c>
    </row>
    <row r="4506" spans="1:28" x14ac:dyDescent="0.55000000000000004">
      <c r="A4506" s="3" t="s">
        <v>79</v>
      </c>
      <c r="B4506" s="3" t="s">
        <v>4766</v>
      </c>
      <c r="C4506" t="s">
        <v>66</v>
      </c>
      <c r="D4506" s="3" t="s">
        <v>36</v>
      </c>
      <c r="E4506" s="3" t="s">
        <v>36</v>
      </c>
      <c r="F4506" s="3" t="s">
        <v>77</v>
      </c>
      <c r="G4506" s="5">
        <v>7.5</v>
      </c>
      <c r="H4506">
        <v>3</v>
      </c>
      <c r="I4506" s="5">
        <v>1.7374999875000001</v>
      </c>
      <c r="J4506" s="5">
        <v>0.57916666250000004</v>
      </c>
      <c r="K4506">
        <v>270</v>
      </c>
      <c r="L4506" s="15">
        <v>1.1111111111111101E-2</v>
      </c>
      <c r="M4506" s="13">
        <v>3.00555555555556</v>
      </c>
      <c r="N4506" s="15">
        <v>0</v>
      </c>
      <c r="O4506" s="5">
        <v>0</v>
      </c>
      <c r="P4506" s="5">
        <v>0</v>
      </c>
      <c r="Q4506" s="5">
        <f t="shared" si="779"/>
        <v>1.7374999875000001</v>
      </c>
      <c r="R4506" s="5">
        <f t="shared" si="776"/>
        <v>-1.7374999875000001</v>
      </c>
      <c r="S4506" s="15">
        <f t="shared" si="777"/>
        <v>-1</v>
      </c>
      <c r="T4506">
        <v>0</v>
      </c>
      <c r="U4506" s="5" t="str">
        <f t="shared" si="778"/>
        <v>NA</v>
      </c>
      <c r="V4506" s="15">
        <f t="shared" si="780"/>
        <v>0</v>
      </c>
      <c r="W4506" s="15">
        <f t="shared" si="781"/>
        <v>0</v>
      </c>
      <c r="X4506" s="5">
        <f t="shared" si="782"/>
        <v>0</v>
      </c>
      <c r="Y4506" s="5">
        <f t="shared" si="783"/>
        <v>1.5637499887500002</v>
      </c>
      <c r="Z4506" s="5">
        <f t="shared" si="784"/>
        <v>-1.8243749868750001</v>
      </c>
      <c r="AA4506" s="5">
        <f t="shared" si="785"/>
        <v>0.17374999874999997</v>
      </c>
      <c r="AB4506" s="5">
        <f t="shared" si="786"/>
        <v>8.6874999374999984E-2</v>
      </c>
    </row>
    <row r="4507" spans="1:28" x14ac:dyDescent="0.55000000000000004">
      <c r="A4507" s="3" t="s">
        <v>79</v>
      </c>
      <c r="B4507" s="3" t="s">
        <v>95</v>
      </c>
      <c r="C4507" t="s">
        <v>66</v>
      </c>
      <c r="D4507" s="3" t="s">
        <v>36</v>
      </c>
      <c r="E4507" s="3" t="s">
        <v>36</v>
      </c>
      <c r="F4507" s="3" t="s">
        <v>82</v>
      </c>
      <c r="G4507" s="5">
        <v>7.5</v>
      </c>
      <c r="H4507">
        <v>10</v>
      </c>
      <c r="I4507" s="5">
        <v>3.35</v>
      </c>
      <c r="J4507" s="5">
        <v>0.33500000000000002</v>
      </c>
      <c r="K4507">
        <v>154</v>
      </c>
      <c r="L4507" s="15">
        <v>6.4935064935064901E-2</v>
      </c>
      <c r="M4507" s="13">
        <v>1.1831168831168799</v>
      </c>
      <c r="N4507" s="15">
        <v>0</v>
      </c>
      <c r="O4507" s="5">
        <v>0</v>
      </c>
      <c r="P4507" s="5">
        <v>0</v>
      </c>
      <c r="Q4507" s="5">
        <f t="shared" si="779"/>
        <v>3.35</v>
      </c>
      <c r="R4507" s="5">
        <f t="shared" si="776"/>
        <v>-3.35</v>
      </c>
      <c r="S4507" s="15">
        <f t="shared" si="777"/>
        <v>-1</v>
      </c>
      <c r="T4507">
        <v>0</v>
      </c>
      <c r="U4507" s="5" t="str">
        <f t="shared" si="778"/>
        <v>NA</v>
      </c>
      <c r="V4507" s="15">
        <f t="shared" si="780"/>
        <v>0</v>
      </c>
      <c r="W4507" s="15">
        <f t="shared" si="781"/>
        <v>0</v>
      </c>
      <c r="X4507" s="5">
        <f t="shared" si="782"/>
        <v>0</v>
      </c>
      <c r="Y4507" s="5">
        <f t="shared" si="783"/>
        <v>3.0150000000000001</v>
      </c>
      <c r="Z4507" s="5">
        <f t="shared" si="784"/>
        <v>-3.5175000000000001</v>
      </c>
      <c r="AA4507" s="5">
        <f t="shared" si="785"/>
        <v>0.33499999999999996</v>
      </c>
      <c r="AB4507" s="5">
        <f t="shared" si="786"/>
        <v>0.16749999999999998</v>
      </c>
    </row>
    <row r="4508" spans="1:28" x14ac:dyDescent="0.55000000000000004">
      <c r="A4508" s="3" t="s">
        <v>79</v>
      </c>
      <c r="B4508" s="3" t="s">
        <v>208</v>
      </c>
      <c r="C4508" t="s">
        <v>66</v>
      </c>
      <c r="D4508" s="3" t="s">
        <v>36</v>
      </c>
      <c r="E4508" s="3" t="s">
        <v>36</v>
      </c>
      <c r="F4508" s="3" t="s">
        <v>50</v>
      </c>
      <c r="G4508" s="5">
        <v>7.5</v>
      </c>
      <c r="H4508">
        <v>12</v>
      </c>
      <c r="I4508" s="5">
        <v>3.6249999000000002</v>
      </c>
      <c r="J4508" s="5">
        <v>0.30208332500000001</v>
      </c>
      <c r="K4508">
        <v>178</v>
      </c>
      <c r="L4508" s="15">
        <v>6.7415730337078608E-2</v>
      </c>
      <c r="M4508" s="13">
        <v>1.07191011235955</v>
      </c>
      <c r="N4508" s="15">
        <v>0</v>
      </c>
      <c r="O4508" s="5">
        <v>0</v>
      </c>
      <c r="P4508" s="5">
        <v>0</v>
      </c>
      <c r="Q4508" s="5">
        <f t="shared" si="779"/>
        <v>3.6249999000000002</v>
      </c>
      <c r="R4508" s="5">
        <f t="shared" si="776"/>
        <v>-3.6249999000000002</v>
      </c>
      <c r="S4508" s="15">
        <f t="shared" si="777"/>
        <v>-1</v>
      </c>
      <c r="T4508">
        <v>0</v>
      </c>
      <c r="U4508" s="5" t="str">
        <f t="shared" si="778"/>
        <v>NA</v>
      </c>
      <c r="V4508" s="15">
        <f t="shared" si="780"/>
        <v>0</v>
      </c>
      <c r="W4508" s="15">
        <f t="shared" si="781"/>
        <v>0</v>
      </c>
      <c r="X4508" s="5">
        <f t="shared" si="782"/>
        <v>0</v>
      </c>
      <c r="Y4508" s="5">
        <f t="shared" si="783"/>
        <v>3.2624999100000003</v>
      </c>
      <c r="Z4508" s="5">
        <f t="shared" si="784"/>
        <v>-3.8062498950000005</v>
      </c>
      <c r="AA4508" s="5">
        <f t="shared" si="785"/>
        <v>0.36249998999999988</v>
      </c>
      <c r="AB4508" s="5">
        <f t="shared" si="786"/>
        <v>0.18124999500000039</v>
      </c>
    </row>
    <row r="4509" spans="1:28" x14ac:dyDescent="0.55000000000000004">
      <c r="A4509" s="3" t="s">
        <v>79</v>
      </c>
      <c r="B4509" s="3" t="s">
        <v>246</v>
      </c>
      <c r="C4509" t="s">
        <v>66</v>
      </c>
      <c r="D4509" s="3" t="s">
        <v>36</v>
      </c>
      <c r="E4509" s="3" t="s">
        <v>36</v>
      </c>
      <c r="F4509" s="3" t="s">
        <v>82</v>
      </c>
      <c r="G4509" s="5">
        <v>7.5</v>
      </c>
      <c r="H4509">
        <v>14</v>
      </c>
      <c r="I4509" s="5">
        <v>4.9000000000000004</v>
      </c>
      <c r="J4509" s="5">
        <v>0.35</v>
      </c>
      <c r="K4509">
        <v>213</v>
      </c>
      <c r="L4509" s="15">
        <v>6.5727699530516409E-2</v>
      </c>
      <c r="M4509" s="13">
        <v>1.30892018779343</v>
      </c>
      <c r="N4509" s="15">
        <v>0</v>
      </c>
      <c r="O4509" s="5">
        <v>0</v>
      </c>
      <c r="P4509" s="5">
        <v>0</v>
      </c>
      <c r="Q4509" s="5">
        <f t="shared" si="779"/>
        <v>4.9000000000000004</v>
      </c>
      <c r="R4509" s="5">
        <f t="shared" si="776"/>
        <v>-4.9000000000000004</v>
      </c>
      <c r="S4509" s="15">
        <f t="shared" si="777"/>
        <v>-1</v>
      </c>
      <c r="T4509">
        <v>0</v>
      </c>
      <c r="U4509" s="5" t="str">
        <f t="shared" si="778"/>
        <v>NA</v>
      </c>
      <c r="V4509" s="15">
        <f t="shared" si="780"/>
        <v>0</v>
      </c>
      <c r="W4509" s="15">
        <f t="shared" si="781"/>
        <v>0</v>
      </c>
      <c r="X4509" s="5">
        <f t="shared" si="782"/>
        <v>0</v>
      </c>
      <c r="Y4509" s="5">
        <f t="shared" si="783"/>
        <v>4.41</v>
      </c>
      <c r="Z4509" s="5">
        <f t="shared" si="784"/>
        <v>-5.1450000000000005</v>
      </c>
      <c r="AA4509" s="5">
        <f t="shared" si="785"/>
        <v>0.49000000000000021</v>
      </c>
      <c r="AB4509" s="5">
        <f t="shared" si="786"/>
        <v>0.24500000000000011</v>
      </c>
    </row>
    <row r="4510" spans="1:28" x14ac:dyDescent="0.55000000000000004">
      <c r="A4510" s="3" t="s">
        <v>79</v>
      </c>
      <c r="B4510" s="3" t="s">
        <v>7132</v>
      </c>
      <c r="C4510" t="s">
        <v>66</v>
      </c>
      <c r="D4510" s="3" t="s">
        <v>36</v>
      </c>
      <c r="E4510" s="3" t="s">
        <v>36</v>
      </c>
      <c r="F4510" s="3" t="s">
        <v>77</v>
      </c>
      <c r="G4510" s="5">
        <v>7.5</v>
      </c>
      <c r="H4510">
        <v>22</v>
      </c>
      <c r="I4510" s="5">
        <v>34.924999999999997</v>
      </c>
      <c r="J4510" s="5">
        <v>1.5874999999999999</v>
      </c>
      <c r="K4510">
        <v>386</v>
      </c>
      <c r="L4510" s="15">
        <v>5.6994818652849701E-2</v>
      </c>
      <c r="M4510" s="13">
        <v>1.6611398963730599</v>
      </c>
      <c r="N4510" s="15">
        <v>0</v>
      </c>
      <c r="O4510" s="5">
        <v>0</v>
      </c>
      <c r="P4510" s="5">
        <v>0</v>
      </c>
      <c r="Q4510" s="5">
        <f t="shared" si="779"/>
        <v>34.924999999999997</v>
      </c>
      <c r="R4510" s="5">
        <f t="shared" si="776"/>
        <v>-34.924999999999997</v>
      </c>
      <c r="S4510" s="15">
        <f t="shared" si="777"/>
        <v>-1</v>
      </c>
      <c r="T4510">
        <v>0</v>
      </c>
      <c r="U4510" s="5" t="str">
        <f t="shared" si="778"/>
        <v>NA</v>
      </c>
      <c r="V4510" s="15">
        <f t="shared" si="780"/>
        <v>0</v>
      </c>
      <c r="W4510" s="15">
        <f t="shared" si="781"/>
        <v>0</v>
      </c>
      <c r="X4510" s="5">
        <f t="shared" si="782"/>
        <v>0</v>
      </c>
      <c r="Y4510" s="5">
        <f t="shared" si="783"/>
        <v>31.432499999999997</v>
      </c>
      <c r="Z4510" s="5">
        <f t="shared" si="784"/>
        <v>-36.671250000000001</v>
      </c>
      <c r="AA4510" s="5">
        <f t="shared" si="785"/>
        <v>3.4924999999999997</v>
      </c>
      <c r="AB4510" s="5">
        <f t="shared" si="786"/>
        <v>1.7462500000000034</v>
      </c>
    </row>
    <row r="4511" spans="1:28" x14ac:dyDescent="0.55000000000000004">
      <c r="A4511" s="3" t="s">
        <v>79</v>
      </c>
      <c r="B4511" s="3" t="s">
        <v>4697</v>
      </c>
      <c r="C4511" t="s">
        <v>66</v>
      </c>
      <c r="D4511" s="3" t="s">
        <v>36</v>
      </c>
      <c r="E4511" s="3" t="s">
        <v>36</v>
      </c>
      <c r="F4511" s="3" t="s">
        <v>77</v>
      </c>
      <c r="G4511" s="5">
        <v>7.5</v>
      </c>
      <c r="H4511">
        <v>102</v>
      </c>
      <c r="I4511" s="5">
        <v>55.799998875</v>
      </c>
      <c r="J4511" s="5">
        <v>0.54705881249999999</v>
      </c>
      <c r="K4511">
        <v>7575</v>
      </c>
      <c r="L4511" s="15">
        <v>1.34653465346535E-2</v>
      </c>
      <c r="M4511" s="13">
        <v>2.0038019801980198</v>
      </c>
      <c r="N4511" s="15">
        <v>0</v>
      </c>
      <c r="O4511" s="5">
        <v>0</v>
      </c>
      <c r="P4511" s="5">
        <v>0</v>
      </c>
      <c r="Q4511" s="5">
        <f t="shared" si="779"/>
        <v>55.799998875</v>
      </c>
      <c r="R4511" s="5">
        <f t="shared" si="776"/>
        <v>-55.799998875</v>
      </c>
      <c r="S4511" s="15">
        <f t="shared" si="777"/>
        <v>-1</v>
      </c>
      <c r="T4511">
        <v>0</v>
      </c>
      <c r="U4511" s="5" t="str">
        <f t="shared" si="778"/>
        <v>NA</v>
      </c>
      <c r="V4511" s="15">
        <f t="shared" si="780"/>
        <v>0</v>
      </c>
      <c r="W4511" s="15">
        <f t="shared" si="781"/>
        <v>0</v>
      </c>
      <c r="X4511" s="5">
        <f t="shared" si="782"/>
        <v>0</v>
      </c>
      <c r="Y4511" s="5">
        <f t="shared" si="783"/>
        <v>50.219998987499999</v>
      </c>
      <c r="Z4511" s="5">
        <f t="shared" si="784"/>
        <v>-58.589998818750004</v>
      </c>
      <c r="AA4511" s="5">
        <f t="shared" si="785"/>
        <v>5.5799998875000014</v>
      </c>
      <c r="AB4511" s="5">
        <f t="shared" si="786"/>
        <v>2.7899999437500043</v>
      </c>
    </row>
  </sheetData>
  <phoneticPr fontId="6" type="noConversion"/>
  <conditionalFormatting sqref="AA2:AA1048576">
    <cfRule type="cellIs" dxfId="5" priority="1" operator="lessThan">
      <formula>0</formula>
    </cfRule>
    <cfRule type="cellIs" dxfId="4" priority="2" operator="greaterThan">
      <formula>0</formula>
    </cfRule>
  </conditionalFormatting>
  <conditionalFormatting sqref="AB2:AB1048576">
    <cfRule type="cellIs" dxfId="3" priority="3" operator="lessThan">
      <formula>0</formula>
    </cfRule>
    <cfRule type="cellIs" dxfId="2" priority="4" operator="greaterThan">
      <formula>0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52967-0AAB-41EF-8CCC-2943DBC67840}">
  <dimension ref="A3:L11"/>
  <sheetViews>
    <sheetView topLeftCell="G1" workbookViewId="0">
      <selection activeCell="B4" sqref="B4"/>
    </sheetView>
  </sheetViews>
  <sheetFormatPr defaultRowHeight="14.4" x14ac:dyDescent="0.55000000000000004"/>
  <cols>
    <col min="1" max="1" width="13.9453125" bestFit="1" customWidth="1"/>
    <col min="2" max="2" width="22.89453125" bestFit="1" customWidth="1"/>
    <col min="3" max="3" width="14.7890625" bestFit="1" customWidth="1"/>
    <col min="4" max="4" width="27" bestFit="1" customWidth="1"/>
    <col min="5" max="5" width="21.83984375" bestFit="1" customWidth="1"/>
    <col min="6" max="6" width="18.578125" bestFit="1" customWidth="1"/>
    <col min="7" max="7" width="21.1015625" bestFit="1" customWidth="1"/>
    <col min="8" max="8" width="17.83984375" bestFit="1" customWidth="1"/>
    <col min="9" max="9" width="16.62890625" bestFit="1" customWidth="1"/>
    <col min="10" max="10" width="25.15625" bestFit="1" customWidth="1"/>
    <col min="11" max="11" width="23.1015625" bestFit="1" customWidth="1"/>
    <col min="12" max="12" width="25.62890625" bestFit="1" customWidth="1"/>
  </cols>
  <sheetData>
    <row r="3" spans="1:12" x14ac:dyDescent="0.55000000000000004">
      <c r="A3" s="24" t="s">
        <v>7142</v>
      </c>
      <c r="B3" s="5" t="s">
        <v>7144</v>
      </c>
      <c r="C3" t="s">
        <v>7145</v>
      </c>
      <c r="D3" t="s">
        <v>7154</v>
      </c>
      <c r="E3" s="5" t="s">
        <v>7146</v>
      </c>
      <c r="F3" s="5" t="s">
        <v>7147</v>
      </c>
      <c r="G3" s="5" t="s">
        <v>7148</v>
      </c>
      <c r="H3" s="5" t="s">
        <v>7149</v>
      </c>
      <c r="I3" s="15" t="s">
        <v>7150</v>
      </c>
      <c r="J3" t="s">
        <v>7151</v>
      </c>
      <c r="K3" t="s">
        <v>7152</v>
      </c>
      <c r="L3" t="s">
        <v>7153</v>
      </c>
    </row>
    <row r="4" spans="1:12" x14ac:dyDescent="0.55000000000000004">
      <c r="A4" s="3" t="s">
        <v>53</v>
      </c>
      <c r="B4" s="5">
        <v>808603.08802860079</v>
      </c>
      <c r="C4" s="5">
        <v>120946.71197139987</v>
      </c>
      <c r="D4">
        <v>797</v>
      </c>
      <c r="E4" s="5">
        <v>849033.24243003048</v>
      </c>
      <c r="F4" s="5">
        <v>108852.04077426001</v>
      </c>
      <c r="G4" s="5">
        <v>-40430.154401430082</v>
      </c>
      <c r="H4" s="5">
        <v>12094.671197140005</v>
      </c>
      <c r="I4" s="15">
        <v>0.10474100722167967</v>
      </c>
      <c r="J4" s="15">
        <v>8.9944848862737417E-2</v>
      </c>
      <c r="K4" s="5">
        <v>70.896471701598571</v>
      </c>
      <c r="L4" s="5">
        <v>1166.3109159347555</v>
      </c>
    </row>
    <row r="5" spans="1:12" x14ac:dyDescent="0.55000000000000004">
      <c r="A5" s="3" t="s">
        <v>72</v>
      </c>
      <c r="B5" s="5">
        <v>1391841.2010797246</v>
      </c>
      <c r="C5" s="5">
        <v>353640.59892027429</v>
      </c>
      <c r="D5">
        <v>1550</v>
      </c>
      <c r="E5" s="5">
        <v>1461433.2611337085</v>
      </c>
      <c r="F5" s="5">
        <v>318276.53902824823</v>
      </c>
      <c r="G5" s="5">
        <v>-69592.060053986337</v>
      </c>
      <c r="H5" s="5">
        <v>35364.059892027537</v>
      </c>
      <c r="I5" s="15">
        <v>1.6028188782051127E-2</v>
      </c>
      <c r="J5" s="15">
        <v>0.15089745471090621</v>
      </c>
      <c r="K5" s="5">
        <v>25.11688327153891</v>
      </c>
      <c r="L5" s="5">
        <v>1126.1172903225815</v>
      </c>
    </row>
    <row r="6" spans="1:12" x14ac:dyDescent="0.55000000000000004">
      <c r="A6" s="3" t="s">
        <v>44</v>
      </c>
      <c r="B6" s="5">
        <v>133363.88756166256</v>
      </c>
      <c r="C6" s="5">
        <v>12160.362438337503</v>
      </c>
      <c r="D6">
        <v>129</v>
      </c>
      <c r="E6" s="5">
        <v>140032.08193974561</v>
      </c>
      <c r="F6" s="5">
        <v>10944.326194503752</v>
      </c>
      <c r="G6" s="5">
        <v>-6668.1943780831243</v>
      </c>
      <c r="H6" s="5">
        <v>1216.0362438337497</v>
      </c>
      <c r="I6" s="15">
        <v>8.9814571664970269E-2</v>
      </c>
      <c r="J6" s="15">
        <v>7.3356048896018253E-2</v>
      </c>
      <c r="K6" s="5">
        <v>11.165816860454102</v>
      </c>
      <c r="L6" s="5">
        <v>1128.0949612403099</v>
      </c>
    </row>
    <row r="7" spans="1:12" x14ac:dyDescent="0.55000000000000004">
      <c r="A7" s="3" t="s">
        <v>210</v>
      </c>
      <c r="B7" s="5">
        <v>165451.31259336253</v>
      </c>
      <c r="C7" s="5">
        <v>16098.487406637498</v>
      </c>
      <c r="D7">
        <v>140</v>
      </c>
      <c r="E7" s="5">
        <v>173723.87822303068</v>
      </c>
      <c r="F7" s="5">
        <v>14488.638665973758</v>
      </c>
      <c r="G7" s="5">
        <v>-8272.5656296681263</v>
      </c>
      <c r="H7" s="5">
        <v>1609.84874066375</v>
      </c>
      <c r="I7" s="15">
        <v>8.64325374925142E-2</v>
      </c>
      <c r="J7" s="15">
        <v>8.2635210398699449E-2</v>
      </c>
      <c r="K7" s="5">
        <v>5.1577144652083682</v>
      </c>
      <c r="L7" s="5">
        <v>1296.7842857142857</v>
      </c>
    </row>
    <row r="8" spans="1:12" x14ac:dyDescent="0.55000000000000004">
      <c r="A8" s="3" t="s">
        <v>63</v>
      </c>
      <c r="B8" s="5">
        <v>365788.83785641188</v>
      </c>
      <c r="C8" s="5">
        <v>64295.862143587452</v>
      </c>
      <c r="D8">
        <v>372</v>
      </c>
      <c r="E8" s="5">
        <v>384078.27974923333</v>
      </c>
      <c r="F8" s="5">
        <v>57866.275929228839</v>
      </c>
      <c r="G8" s="5">
        <v>-18289.441892820691</v>
      </c>
      <c r="H8" s="5">
        <v>6429.5862143587601</v>
      </c>
      <c r="I8" s="15">
        <v>5.7960813317382461E-2</v>
      </c>
      <c r="J8" s="15">
        <v>3.5478633951056465E-2</v>
      </c>
      <c r="K8" s="5">
        <v>16.46869862688833</v>
      </c>
      <c r="L8" s="5">
        <v>1156.1416666666667</v>
      </c>
    </row>
    <row r="9" spans="1:12" x14ac:dyDescent="0.55000000000000004">
      <c r="A9" s="3" t="s">
        <v>79</v>
      </c>
      <c r="B9" s="5">
        <v>205457.17554443708</v>
      </c>
      <c r="C9" s="5">
        <v>141976.07445556225</v>
      </c>
      <c r="D9">
        <v>289</v>
      </c>
      <c r="E9" s="5">
        <v>215730.03432165913</v>
      </c>
      <c r="F9" s="5">
        <v>127778.4670100064</v>
      </c>
      <c r="G9" s="5">
        <v>-10272.858777221862</v>
      </c>
      <c r="H9" s="5">
        <v>14197.607445556232</v>
      </c>
      <c r="I9" s="15">
        <v>1.5226642994911258E-2</v>
      </c>
      <c r="J9" s="15">
        <v>2.6728463505138786E-2</v>
      </c>
      <c r="K9" s="5">
        <v>43.660687422378814</v>
      </c>
      <c r="L9" s="5">
        <v>1202.1911764705881</v>
      </c>
    </row>
    <row r="10" spans="1:12" x14ac:dyDescent="0.55000000000000004">
      <c r="A10" s="3" t="s">
        <v>28</v>
      </c>
      <c r="B10" s="5">
        <v>836091.12537988846</v>
      </c>
      <c r="C10" s="5">
        <v>46197.824620112435</v>
      </c>
      <c r="D10">
        <v>662</v>
      </c>
      <c r="E10" s="5">
        <v>877895.68164888152</v>
      </c>
      <c r="F10" s="5">
        <v>41578.042158101329</v>
      </c>
      <c r="G10" s="5">
        <v>-41804.556268994304</v>
      </c>
      <c r="H10" s="5">
        <v>4619.7824620112488</v>
      </c>
      <c r="I10" s="15">
        <v>4.4443464651002101E-2</v>
      </c>
      <c r="J10" s="15">
        <v>0.16059018661446009</v>
      </c>
      <c r="K10" s="5">
        <v>7.9565704340701782</v>
      </c>
      <c r="L10" s="5">
        <v>1332.7627643504534</v>
      </c>
    </row>
    <row r="11" spans="1:12" x14ac:dyDescent="0.55000000000000004">
      <c r="A11" s="3" t="s">
        <v>7143</v>
      </c>
      <c r="B11" s="5">
        <v>3906596.6280440786</v>
      </c>
      <c r="C11" s="5">
        <v>755315.92195591086</v>
      </c>
      <c r="D11">
        <v>3939</v>
      </c>
      <c r="E11" s="5">
        <v>4101926.459446298</v>
      </c>
      <c r="F11" s="5">
        <v>679784.32976032316</v>
      </c>
      <c r="G11" s="5">
        <v>-195329.83140220484</v>
      </c>
      <c r="H11" s="5">
        <v>75531.59219559154</v>
      </c>
      <c r="I11" s="15">
        <v>3.5933119049308564E-2</v>
      </c>
      <c r="J11" s="15">
        <v>0.1114145058139983</v>
      </c>
      <c r="K11" s="5">
        <v>27.607445116043646</v>
      </c>
      <c r="L11" s="5">
        <v>1183.5269230769236</v>
      </c>
    </row>
  </sheetData>
  <conditionalFormatting pivot="1" sqref="G4:G11">
    <cfRule type="cellIs" dxfId="31" priority="10" operator="lessThan">
      <formula>0</formula>
    </cfRule>
  </conditionalFormatting>
  <conditionalFormatting pivot="1" sqref="H4:H11">
    <cfRule type="cellIs" dxfId="30" priority="9" operator="lessThan">
      <formula>0</formula>
    </cfRule>
  </conditionalFormatting>
  <conditionalFormatting pivot="1" sqref="H4:H11">
    <cfRule type="cellIs" dxfId="29" priority="8" operator="greaterThan">
      <formula>0</formula>
    </cfRule>
  </conditionalFormatting>
  <conditionalFormatting pivot="1" sqref="H4:H11">
    <cfRule type="cellIs" dxfId="28" priority="7" operator="lessThan">
      <formula>0</formula>
    </cfRule>
  </conditionalFormatting>
  <conditionalFormatting pivot="1" sqref="G4:G11">
    <cfRule type="cellIs" dxfId="27" priority="6" operator="greaterThan">
      <formula>0</formula>
    </cfRule>
  </conditionalFormatting>
  <conditionalFormatting pivot="1" sqref="B4:B11">
    <cfRule type="colorScale" priority="5">
      <colorScale>
        <cfvo type="min"/>
        <cfvo type="max"/>
        <color rgb="FFFCFCFF"/>
        <color rgb="FF63BE7B"/>
      </colorScale>
    </cfRule>
  </conditionalFormatting>
  <conditionalFormatting pivot="1" sqref="C4:C11">
    <cfRule type="colorScale" priority="4">
      <colorScale>
        <cfvo type="min"/>
        <cfvo type="max"/>
        <color rgb="FFFCFCFF"/>
        <color rgb="FFF8696B"/>
      </colorScale>
    </cfRule>
  </conditionalFormatting>
  <conditionalFormatting pivot="1" sqref="J4:J11">
    <cfRule type="cellIs" dxfId="26" priority="3" operator="greaterThan">
      <formula>0.05</formula>
    </cfRule>
  </conditionalFormatting>
  <conditionalFormatting pivot="1" sqref="J4:J11">
    <cfRule type="cellIs" dxfId="25" priority="2" operator="lessThan">
      <formula>0.03</formula>
    </cfRule>
  </conditionalFormatting>
  <conditionalFormatting pivot="1" sqref="D4:D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{C8B65CBF-00FE-4CD1-BE28-B6CDB23760E5}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C8B65CBF-00FE-4CD1-BE28-B6CDB23760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D4:D11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0EB6D-5342-4F76-91EB-E5E9EA06CB92}">
  <dimension ref="A3:B72"/>
  <sheetViews>
    <sheetView workbookViewId="0">
      <selection activeCell="B3" sqref="B3"/>
    </sheetView>
  </sheetViews>
  <sheetFormatPr defaultRowHeight="14.4" x14ac:dyDescent="0.55000000000000004"/>
  <cols>
    <col min="1" max="1" width="33.7890625" bestFit="1" customWidth="1"/>
    <col min="2" max="2" width="25.68359375" bestFit="1" customWidth="1"/>
  </cols>
  <sheetData>
    <row r="3" spans="1:2" x14ac:dyDescent="0.55000000000000004">
      <c r="A3" s="24" t="s">
        <v>7142</v>
      </c>
      <c r="B3" t="s">
        <v>7169</v>
      </c>
    </row>
    <row r="4" spans="1:2" x14ac:dyDescent="0.55000000000000004">
      <c r="A4" s="3" t="s">
        <v>96</v>
      </c>
      <c r="B4" s="5">
        <v>30230.042134922947</v>
      </c>
    </row>
    <row r="5" spans="1:2" x14ac:dyDescent="0.55000000000000004">
      <c r="A5" s="26" t="s">
        <v>72</v>
      </c>
      <c r="B5" s="5">
        <v>35086.964700345001</v>
      </c>
    </row>
    <row r="6" spans="1:2" x14ac:dyDescent="0.55000000000000004">
      <c r="A6" s="26" t="s">
        <v>28</v>
      </c>
      <c r="B6" s="5">
        <v>24342.863267744695</v>
      </c>
    </row>
    <row r="7" spans="1:2" x14ac:dyDescent="0.55000000000000004">
      <c r="A7" s="3" t="s">
        <v>48</v>
      </c>
      <c r="B7" s="5">
        <v>2307.98474655374</v>
      </c>
    </row>
    <row r="8" spans="1:2" x14ac:dyDescent="0.55000000000000004">
      <c r="A8" s="26" t="s">
        <v>53</v>
      </c>
      <c r="B8" s="5">
        <v>3627.7530432201561</v>
      </c>
    </row>
    <row r="9" spans="1:2" x14ac:dyDescent="0.55000000000000004">
      <c r="A9" s="26" t="s">
        <v>44</v>
      </c>
      <c r="B9" s="5">
        <v>1347.1099753703288</v>
      </c>
    </row>
    <row r="10" spans="1:2" x14ac:dyDescent="0.55000000000000004">
      <c r="A10" s="26" t="s">
        <v>210</v>
      </c>
      <c r="B10" s="5">
        <v>1761.5200807791227</v>
      </c>
    </row>
    <row r="11" spans="1:2" x14ac:dyDescent="0.55000000000000004">
      <c r="A11" s="3" t="s">
        <v>57</v>
      </c>
      <c r="B11" s="5">
        <v>1439.4414901814262</v>
      </c>
    </row>
    <row r="12" spans="1:2" x14ac:dyDescent="0.55000000000000004">
      <c r="A12" s="26" t="s">
        <v>53</v>
      </c>
      <c r="B12" s="5">
        <v>1439.4414901814262</v>
      </c>
    </row>
    <row r="13" spans="1:2" x14ac:dyDescent="0.55000000000000004">
      <c r="A13" s="3" t="s">
        <v>548</v>
      </c>
      <c r="B13" s="5">
        <v>1371.4750042999999</v>
      </c>
    </row>
    <row r="14" spans="1:2" x14ac:dyDescent="0.55000000000000004">
      <c r="A14" s="26" t="s">
        <v>28</v>
      </c>
      <c r="B14" s="5">
        <v>1371.4750042999999</v>
      </c>
    </row>
    <row r="15" spans="1:2" x14ac:dyDescent="0.55000000000000004">
      <c r="A15" s="3" t="s">
        <v>36</v>
      </c>
      <c r="B15" s="5">
        <v>470.54861070910317</v>
      </c>
    </row>
    <row r="16" spans="1:2" x14ac:dyDescent="0.55000000000000004">
      <c r="A16" s="26" t="s">
        <v>63</v>
      </c>
      <c r="B16" s="5">
        <v>661.46263626837595</v>
      </c>
    </row>
    <row r="17" spans="1:2" x14ac:dyDescent="0.55000000000000004">
      <c r="A17" s="26" t="s">
        <v>79</v>
      </c>
      <c r="B17" s="5">
        <v>310.82779961336928</v>
      </c>
    </row>
    <row r="18" spans="1:2" x14ac:dyDescent="0.55000000000000004">
      <c r="A18" s="3" t="s">
        <v>144</v>
      </c>
      <c r="B18" s="5">
        <v>199.97736842374275</v>
      </c>
    </row>
    <row r="19" spans="1:2" x14ac:dyDescent="0.55000000000000004">
      <c r="A19" s="26" t="s">
        <v>72</v>
      </c>
      <c r="B19" s="5">
        <v>156.4483513114387</v>
      </c>
    </row>
    <row r="20" spans="1:2" x14ac:dyDescent="0.55000000000000004">
      <c r="A20" s="26" t="s">
        <v>28</v>
      </c>
      <c r="B20" s="5">
        <v>273.21666705714284</v>
      </c>
    </row>
    <row r="21" spans="1:2" x14ac:dyDescent="0.55000000000000004">
      <c r="A21" s="3" t="s">
        <v>104</v>
      </c>
      <c r="B21" s="5">
        <v>90.418316029861046</v>
      </c>
    </row>
    <row r="22" spans="1:2" x14ac:dyDescent="0.55000000000000004">
      <c r="A22" s="26" t="s">
        <v>72</v>
      </c>
      <c r="B22" s="5">
        <v>111.12601501885679</v>
      </c>
    </row>
    <row r="23" spans="1:2" x14ac:dyDescent="0.55000000000000004">
      <c r="A23" s="26" t="s">
        <v>28</v>
      </c>
      <c r="B23" s="5">
        <v>0.68495374421295163</v>
      </c>
    </row>
    <row r="24" spans="1:2" x14ac:dyDescent="0.55000000000000004">
      <c r="A24" s="3" t="s">
        <v>221</v>
      </c>
      <c r="B24" s="5">
        <v>58.553421086447329</v>
      </c>
    </row>
    <row r="25" spans="1:2" x14ac:dyDescent="0.55000000000000004">
      <c r="A25" s="26" t="s">
        <v>72</v>
      </c>
      <c r="B25" s="5">
        <v>43.625277816944418</v>
      </c>
    </row>
    <row r="26" spans="1:2" x14ac:dyDescent="0.55000000000000004">
      <c r="A26" s="26" t="s">
        <v>28</v>
      </c>
      <c r="B26" s="5">
        <v>71.988750028999959</v>
      </c>
    </row>
    <row r="27" spans="1:2" x14ac:dyDescent="0.55000000000000004">
      <c r="A27" s="3" t="s">
        <v>250</v>
      </c>
      <c r="B27" s="5">
        <v>46.95714295321428</v>
      </c>
    </row>
    <row r="28" spans="1:2" x14ac:dyDescent="0.55000000000000004">
      <c r="A28" s="26" t="s">
        <v>72</v>
      </c>
      <c r="B28" s="5">
        <v>49.894697071590898</v>
      </c>
    </row>
    <row r="29" spans="1:2" x14ac:dyDescent="0.55000000000000004">
      <c r="A29" s="26" t="s">
        <v>210</v>
      </c>
      <c r="B29" s="5">
        <v>-2.6749999999999998</v>
      </c>
    </row>
    <row r="30" spans="1:2" x14ac:dyDescent="0.55000000000000004">
      <c r="A30" s="26" t="s">
        <v>28</v>
      </c>
      <c r="B30" s="5">
        <v>-0.35</v>
      </c>
    </row>
    <row r="31" spans="1:2" x14ac:dyDescent="0.55000000000000004">
      <c r="A31" s="3" t="s">
        <v>137</v>
      </c>
      <c r="B31" s="5">
        <v>43.72769399116379</v>
      </c>
    </row>
    <row r="32" spans="1:2" x14ac:dyDescent="0.55000000000000004">
      <c r="A32" s="26" t="s">
        <v>72</v>
      </c>
      <c r="B32" s="5">
        <v>61.265909122017064</v>
      </c>
    </row>
    <row r="33" spans="1:2" x14ac:dyDescent="0.55000000000000004">
      <c r="A33" s="26" t="s">
        <v>28</v>
      </c>
      <c r="B33" s="5">
        <v>-11.39241070580357</v>
      </c>
    </row>
    <row r="34" spans="1:2" x14ac:dyDescent="0.55000000000000004">
      <c r="A34" s="3" t="s">
        <v>40</v>
      </c>
      <c r="B34" s="5">
        <v>26.66964286734693</v>
      </c>
    </row>
    <row r="35" spans="1:2" x14ac:dyDescent="0.55000000000000004">
      <c r="A35" s="26" t="s">
        <v>72</v>
      </c>
      <c r="B35" s="5">
        <v>21.15752119110169</v>
      </c>
    </row>
    <row r="36" spans="1:2" x14ac:dyDescent="0.55000000000000004">
      <c r="A36" s="26" t="s">
        <v>28</v>
      </c>
      <c r="B36" s="5">
        <v>49.098275894827594</v>
      </c>
    </row>
    <row r="37" spans="1:2" x14ac:dyDescent="0.55000000000000004">
      <c r="A37" s="3" t="s">
        <v>32</v>
      </c>
      <c r="B37" s="5">
        <v>14.991234442721524</v>
      </c>
    </row>
    <row r="38" spans="1:2" x14ac:dyDescent="0.55000000000000004">
      <c r="A38" s="26" t="s">
        <v>72</v>
      </c>
      <c r="B38" s="5">
        <v>-23.594076302264803</v>
      </c>
    </row>
    <row r="39" spans="1:2" x14ac:dyDescent="0.55000000000000004">
      <c r="A39" s="26" t="s">
        <v>28</v>
      </c>
      <c r="B39" s="5">
        <v>117.52812503356475</v>
      </c>
    </row>
    <row r="40" spans="1:2" x14ac:dyDescent="0.55000000000000004">
      <c r="A40" s="3" t="s">
        <v>75</v>
      </c>
      <c r="B40" s="5">
        <v>13.864300028099988</v>
      </c>
    </row>
    <row r="41" spans="1:2" x14ac:dyDescent="0.55000000000000004">
      <c r="A41" s="26" t="s">
        <v>72</v>
      </c>
      <c r="B41" s="5">
        <v>30.198644603614454</v>
      </c>
    </row>
    <row r="42" spans="1:2" x14ac:dyDescent="0.55000000000000004">
      <c r="A42" s="26" t="s">
        <v>28</v>
      </c>
      <c r="B42" s="5">
        <v>-18.415476156845237</v>
      </c>
    </row>
    <row r="43" spans="1:2" x14ac:dyDescent="0.55000000000000004">
      <c r="A43" s="3" t="s">
        <v>133</v>
      </c>
      <c r="B43" s="5">
        <v>10.155993160530818</v>
      </c>
    </row>
    <row r="44" spans="1:2" x14ac:dyDescent="0.55000000000000004">
      <c r="A44" s="26" t="s">
        <v>72</v>
      </c>
      <c r="B44" s="5">
        <v>16.038793111530168</v>
      </c>
    </row>
    <row r="45" spans="1:2" x14ac:dyDescent="0.55000000000000004">
      <c r="A45" s="26" t="s">
        <v>28</v>
      </c>
      <c r="B45" s="5">
        <v>-12.590833316666666</v>
      </c>
    </row>
    <row r="46" spans="1:2" x14ac:dyDescent="0.55000000000000004">
      <c r="A46" s="3" t="s">
        <v>262</v>
      </c>
      <c r="B46" s="5">
        <v>2.4752419525806375</v>
      </c>
    </row>
    <row r="47" spans="1:2" x14ac:dyDescent="0.55000000000000004">
      <c r="A47" s="26" t="s">
        <v>72</v>
      </c>
      <c r="B47" s="5">
        <v>11.696153854086534</v>
      </c>
    </row>
    <row r="48" spans="1:2" x14ac:dyDescent="0.55000000000000004">
      <c r="A48" s="26" t="s">
        <v>28</v>
      </c>
      <c r="B48" s="5">
        <v>-16.328186238725493</v>
      </c>
    </row>
    <row r="49" spans="1:2" x14ac:dyDescent="0.55000000000000004">
      <c r="A49" s="3" t="s">
        <v>125</v>
      </c>
      <c r="B49" s="5">
        <v>1.9516666715476179</v>
      </c>
    </row>
    <row r="50" spans="1:2" x14ac:dyDescent="0.55000000000000004">
      <c r="A50" s="26" t="s">
        <v>72</v>
      </c>
      <c r="B50" s="5">
        <v>4.9058734969879501</v>
      </c>
    </row>
    <row r="51" spans="1:2" x14ac:dyDescent="0.55000000000000004">
      <c r="A51" s="26" t="s">
        <v>28</v>
      </c>
      <c r="B51" s="5">
        <v>-9.1937499880681823</v>
      </c>
    </row>
    <row r="52" spans="1:2" x14ac:dyDescent="0.55000000000000004">
      <c r="A52" s="3" t="s">
        <v>417</v>
      </c>
      <c r="B52" s="5">
        <v>-2.5743243182432436</v>
      </c>
    </row>
    <row r="53" spans="1:2" x14ac:dyDescent="0.55000000000000004">
      <c r="A53" s="26" t="s">
        <v>28</v>
      </c>
      <c r="B53" s="5">
        <v>-2.5743243182432436</v>
      </c>
    </row>
    <row r="54" spans="1:2" x14ac:dyDescent="0.55000000000000004">
      <c r="A54" s="3" t="s">
        <v>113</v>
      </c>
      <c r="B54" s="5">
        <v>-3.2399038252403836</v>
      </c>
    </row>
    <row r="55" spans="1:2" x14ac:dyDescent="0.55000000000000004">
      <c r="A55" s="26" t="s">
        <v>72</v>
      </c>
      <c r="B55" s="5">
        <v>6.8553030416666676</v>
      </c>
    </row>
    <row r="56" spans="1:2" x14ac:dyDescent="0.55000000000000004">
      <c r="A56" s="26" t="s">
        <v>28</v>
      </c>
      <c r="B56" s="5">
        <v>-20.773684173026314</v>
      </c>
    </row>
    <row r="57" spans="1:2" x14ac:dyDescent="0.55000000000000004">
      <c r="A57" s="3" t="s">
        <v>194</v>
      </c>
      <c r="B57" s="5">
        <v>-3.3872282550271708</v>
      </c>
    </row>
    <row r="58" spans="1:2" x14ac:dyDescent="0.55000000000000004">
      <c r="A58" s="26" t="s">
        <v>72</v>
      </c>
      <c r="B58" s="5">
        <v>1.0811594217391347</v>
      </c>
    </row>
    <row r="59" spans="1:2" x14ac:dyDescent="0.55000000000000004">
      <c r="A59" s="26" t="s">
        <v>28</v>
      </c>
      <c r="B59" s="5">
        <v>-16.792391285326087</v>
      </c>
    </row>
    <row r="60" spans="1:2" x14ac:dyDescent="0.55000000000000004">
      <c r="A60" s="3" t="s">
        <v>5157</v>
      </c>
      <c r="B60" s="5">
        <v>-3.75</v>
      </c>
    </row>
    <row r="61" spans="1:2" x14ac:dyDescent="0.55000000000000004">
      <c r="A61" s="26" t="s">
        <v>28</v>
      </c>
      <c r="B61" s="5">
        <v>-3.75</v>
      </c>
    </row>
    <row r="62" spans="1:2" x14ac:dyDescent="0.55000000000000004">
      <c r="A62" s="3" t="s">
        <v>325</v>
      </c>
      <c r="B62" s="5">
        <v>-21.028928392380948</v>
      </c>
    </row>
    <row r="63" spans="1:2" x14ac:dyDescent="0.55000000000000004">
      <c r="A63" s="26" t="s">
        <v>72</v>
      </c>
      <c r="B63" s="5">
        <v>-35.111294962650597</v>
      </c>
    </row>
    <row r="64" spans="1:2" x14ac:dyDescent="0.55000000000000004">
      <c r="A64" s="26" t="s">
        <v>28</v>
      </c>
      <c r="B64" s="5">
        <v>32.10000003181819</v>
      </c>
    </row>
    <row r="65" spans="1:2" x14ac:dyDescent="0.55000000000000004">
      <c r="A65" s="3" t="s">
        <v>3625</v>
      </c>
      <c r="B65" s="5">
        <v>-42.702678514285715</v>
      </c>
    </row>
    <row r="66" spans="1:2" x14ac:dyDescent="0.55000000000000004">
      <c r="A66" s="26" t="s">
        <v>72</v>
      </c>
      <c r="B66" s="5">
        <v>-42.702678514285715</v>
      </c>
    </row>
    <row r="67" spans="1:2" x14ac:dyDescent="0.55000000000000004">
      <c r="A67" s="3" t="s">
        <v>729</v>
      </c>
      <c r="B67" s="5">
        <v>-100.79193536572579</v>
      </c>
    </row>
    <row r="68" spans="1:2" x14ac:dyDescent="0.55000000000000004">
      <c r="A68" s="26" t="s">
        <v>72</v>
      </c>
      <c r="B68" s="5">
        <v>-142.93916648999996</v>
      </c>
    </row>
    <row r="69" spans="1:2" x14ac:dyDescent="0.55000000000000004">
      <c r="A69" s="26" t="s">
        <v>210</v>
      </c>
      <c r="B69" s="5">
        <v>-42.966666625000009</v>
      </c>
    </row>
    <row r="70" spans="1:2" x14ac:dyDescent="0.55000000000000004">
      <c r="A70" s="26" t="s">
        <v>28</v>
      </c>
      <c r="B70" s="5">
        <v>-65.504807624038463</v>
      </c>
    </row>
    <row r="71" spans="1:2" x14ac:dyDescent="0.55000000000000004">
      <c r="A71" s="3" t="s">
        <v>173</v>
      </c>
      <c r="B71" s="5">
        <v>-114.58805254480771</v>
      </c>
    </row>
    <row r="72" spans="1:2" x14ac:dyDescent="0.55000000000000004">
      <c r="A72" s="26" t="s">
        <v>72</v>
      </c>
      <c r="B72" s="5">
        <v>-114.58805254480771</v>
      </c>
    </row>
  </sheetData>
  <conditionalFormatting pivot="1" sqref="B4 B7 B11 B13 B15 B18 B21 B24 B27 B31 B34 B37 B40 B43 B46 B49 B52 B54 B57 B60 B62 B65 B67 B71">
    <cfRule type="top10" dxfId="18" priority="3" rank="10"/>
  </conditionalFormatting>
  <conditionalFormatting pivot="1" sqref="B4 B7 B11 B13 B15 B18 B21 B24 B27 B31 B34 B37 B40 B43 B46 B49 B52 B54 B57 B60 B62 B65 B67 B71">
    <cfRule type="top10" dxfId="17" priority="2" rank="1"/>
  </conditionalFormatting>
  <conditionalFormatting pivot="1" sqref="B4 B7 B11 B13 B15 B18 B21 B24 B27 B31 B34 B37 B40 B43 B46 B49 B52 B54 B57 B60 B62 B65 B67 B71">
    <cfRule type="top10" dxfId="16" priority="1" bottom="1" rank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F8084-B437-4322-9475-683D2F428D6C}">
  <dimension ref="A3:B27"/>
  <sheetViews>
    <sheetView topLeftCell="A2" workbookViewId="0">
      <selection activeCell="A3" sqref="A3"/>
    </sheetView>
  </sheetViews>
  <sheetFormatPr defaultRowHeight="14.4" x14ac:dyDescent="0.55000000000000004"/>
  <cols>
    <col min="1" max="1" width="31.15625" bestFit="1" customWidth="1"/>
    <col min="2" max="2" width="30.15625" bestFit="1" customWidth="1"/>
  </cols>
  <sheetData>
    <row r="3" spans="1:2" x14ac:dyDescent="0.55000000000000004">
      <c r="A3" s="24" t="s">
        <v>7142</v>
      </c>
      <c r="B3" s="15" t="s">
        <v>7155</v>
      </c>
    </row>
    <row r="4" spans="1:2" x14ac:dyDescent="0.55000000000000004">
      <c r="A4" s="3" t="s">
        <v>48</v>
      </c>
      <c r="B4" s="15">
        <v>5.4135137007932199</v>
      </c>
    </row>
    <row r="5" spans="1:2" x14ac:dyDescent="0.55000000000000004">
      <c r="A5" s="3" t="s">
        <v>96</v>
      </c>
      <c r="B5" s="15">
        <v>30.494118441912583</v>
      </c>
    </row>
    <row r="6" spans="1:2" x14ac:dyDescent="0.55000000000000004">
      <c r="A6" s="3" t="s">
        <v>57</v>
      </c>
      <c r="B6" s="15">
        <v>4.8639168000585427</v>
      </c>
    </row>
    <row r="7" spans="1:2" x14ac:dyDescent="0.55000000000000004">
      <c r="A7" s="3" t="s">
        <v>729</v>
      </c>
      <c r="B7" s="15">
        <v>-0.99720644537474212</v>
      </c>
    </row>
    <row r="8" spans="1:2" x14ac:dyDescent="0.55000000000000004">
      <c r="A8" s="3" t="s">
        <v>325</v>
      </c>
      <c r="B8" s="15">
        <v>-0.58365977268664382</v>
      </c>
    </row>
    <row r="9" spans="1:2" x14ac:dyDescent="0.55000000000000004">
      <c r="A9" s="3" t="s">
        <v>548</v>
      </c>
      <c r="B9" s="15">
        <v>2.2613875494026403</v>
      </c>
    </row>
    <row r="10" spans="1:2" x14ac:dyDescent="0.55000000000000004">
      <c r="A10" s="3" t="s">
        <v>417</v>
      </c>
      <c r="B10" s="15">
        <v>-0.75380604952447727</v>
      </c>
    </row>
    <row r="11" spans="1:2" x14ac:dyDescent="0.55000000000000004">
      <c r="A11" s="3" t="s">
        <v>133</v>
      </c>
      <c r="B11" s="15">
        <v>0.10833709995029876</v>
      </c>
    </row>
    <row r="12" spans="1:2" x14ac:dyDescent="0.55000000000000004">
      <c r="A12" s="3" t="s">
        <v>221</v>
      </c>
      <c r="B12" s="15">
        <v>0.45151159142029329</v>
      </c>
    </row>
    <row r="13" spans="1:2" x14ac:dyDescent="0.55000000000000004">
      <c r="A13" s="3" t="s">
        <v>5157</v>
      </c>
      <c r="B13" s="15">
        <v>-1</v>
      </c>
    </row>
    <row r="14" spans="1:2" x14ac:dyDescent="0.55000000000000004">
      <c r="A14" s="3" t="s">
        <v>40</v>
      </c>
      <c r="B14" s="15">
        <v>17.724147644031842</v>
      </c>
    </row>
    <row r="15" spans="1:2" x14ac:dyDescent="0.55000000000000004">
      <c r="A15" s="3" t="s">
        <v>125</v>
      </c>
      <c r="B15" s="15">
        <v>0.33326118326118331</v>
      </c>
    </row>
    <row r="16" spans="1:2" x14ac:dyDescent="0.55000000000000004">
      <c r="A16" s="3" t="s">
        <v>137</v>
      </c>
      <c r="B16" s="15">
        <v>0.61209532325013338</v>
      </c>
    </row>
    <row r="17" spans="1:2" x14ac:dyDescent="0.55000000000000004">
      <c r="A17" s="3" t="s">
        <v>262</v>
      </c>
      <c r="B17" s="15">
        <v>-0.56484488061184579</v>
      </c>
    </row>
    <row r="18" spans="1:2" x14ac:dyDescent="0.55000000000000004">
      <c r="A18" s="3" t="s">
        <v>113</v>
      </c>
      <c r="B18" s="15">
        <v>2.2721893491124261</v>
      </c>
    </row>
    <row r="19" spans="1:2" x14ac:dyDescent="0.55000000000000004">
      <c r="A19" s="3" t="s">
        <v>104</v>
      </c>
      <c r="B19" s="15">
        <v>1.5266911735689139</v>
      </c>
    </row>
    <row r="20" spans="1:2" x14ac:dyDescent="0.55000000000000004">
      <c r="A20" s="3" t="s">
        <v>194</v>
      </c>
      <c r="B20" s="15">
        <v>-3.402646502835531E-2</v>
      </c>
    </row>
    <row r="21" spans="1:2" x14ac:dyDescent="0.55000000000000004">
      <c r="A21" s="3" t="s">
        <v>75</v>
      </c>
      <c r="B21" s="15">
        <v>2.0049598375893236</v>
      </c>
    </row>
    <row r="22" spans="1:2" x14ac:dyDescent="0.55000000000000004">
      <c r="A22" s="3" t="s">
        <v>250</v>
      </c>
      <c r="B22" s="15">
        <v>0.58033699317049825</v>
      </c>
    </row>
    <row r="23" spans="1:2" x14ac:dyDescent="0.55000000000000004">
      <c r="A23" s="3" t="s">
        <v>173</v>
      </c>
      <c r="B23" s="15">
        <v>-0.37012800888389036</v>
      </c>
    </row>
    <row r="24" spans="1:2" x14ac:dyDescent="0.55000000000000004">
      <c r="A24" s="3" t="s">
        <v>3625</v>
      </c>
      <c r="B24" s="15">
        <v>-1</v>
      </c>
    </row>
    <row r="25" spans="1:2" x14ac:dyDescent="0.55000000000000004">
      <c r="A25" s="3" t="s">
        <v>144</v>
      </c>
      <c r="B25" s="15">
        <v>0.78010727147349124</v>
      </c>
    </row>
    <row r="26" spans="1:2" x14ac:dyDescent="0.55000000000000004">
      <c r="A26" s="3" t="s">
        <v>36</v>
      </c>
      <c r="B26" s="15">
        <v>2.7050212570265861</v>
      </c>
    </row>
    <row r="27" spans="1:2" x14ac:dyDescent="0.55000000000000004">
      <c r="A27" s="3" t="s">
        <v>32</v>
      </c>
      <c r="B27" s="15">
        <v>9.0219603782873179</v>
      </c>
    </row>
  </sheetData>
  <conditionalFormatting pivot="1" sqref="B4:B27">
    <cfRule type="cellIs" dxfId="15" priority="2" operator="greaterThan">
      <formula>0</formula>
    </cfRule>
  </conditionalFormatting>
  <conditionalFormatting pivot="1" sqref="B4:B27">
    <cfRule type="cellIs" dxfId="14" priority="1" operator="lessThan">
      <formula>0</formula>
    </cfRule>
  </conditionalFormatting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F81C7-0FFB-45ED-ADEC-D14F425FA998}">
  <dimension ref="A3:C11"/>
  <sheetViews>
    <sheetView workbookViewId="0">
      <selection activeCell="C19" sqref="C19"/>
    </sheetView>
  </sheetViews>
  <sheetFormatPr defaultRowHeight="14.4" x14ac:dyDescent="0.55000000000000004"/>
  <cols>
    <col min="1" max="1" width="13.9453125" bestFit="1" customWidth="1"/>
    <col min="2" max="2" width="23.1015625" bestFit="1" customWidth="1"/>
    <col min="3" max="3" width="26.3671875" bestFit="1" customWidth="1"/>
  </cols>
  <sheetData>
    <row r="3" spans="1:3" x14ac:dyDescent="0.55000000000000004">
      <c r="A3" s="24" t="s">
        <v>7142</v>
      </c>
      <c r="B3" t="s">
        <v>7152</v>
      </c>
      <c r="C3" t="s">
        <v>7156</v>
      </c>
    </row>
    <row r="4" spans="1:3" x14ac:dyDescent="0.55000000000000004">
      <c r="A4" s="3" t="s">
        <v>53</v>
      </c>
      <c r="B4" s="5">
        <v>70.896471701598571</v>
      </c>
      <c r="C4" s="5">
        <v>1166.3109159347555</v>
      </c>
    </row>
    <row r="5" spans="1:3" x14ac:dyDescent="0.55000000000000004">
      <c r="A5" s="3" t="s">
        <v>72</v>
      </c>
      <c r="B5" s="5">
        <v>25.11688327153891</v>
      </c>
      <c r="C5" s="5">
        <v>1126.1172903225815</v>
      </c>
    </row>
    <row r="6" spans="1:3" x14ac:dyDescent="0.55000000000000004">
      <c r="A6" s="3" t="s">
        <v>44</v>
      </c>
      <c r="B6" s="5">
        <v>11.165816860454102</v>
      </c>
      <c r="C6" s="5">
        <v>1128.0949612403099</v>
      </c>
    </row>
    <row r="7" spans="1:3" x14ac:dyDescent="0.55000000000000004">
      <c r="A7" s="3" t="s">
        <v>210</v>
      </c>
      <c r="B7" s="5">
        <v>5.1577144652083682</v>
      </c>
      <c r="C7" s="5">
        <v>1296.7842857142857</v>
      </c>
    </row>
    <row r="8" spans="1:3" x14ac:dyDescent="0.55000000000000004">
      <c r="A8" s="3" t="s">
        <v>63</v>
      </c>
      <c r="B8" s="5">
        <v>16.46869862688833</v>
      </c>
      <c r="C8" s="5">
        <v>1156.1416666666667</v>
      </c>
    </row>
    <row r="9" spans="1:3" x14ac:dyDescent="0.55000000000000004">
      <c r="A9" s="3" t="s">
        <v>79</v>
      </c>
      <c r="B9" s="5">
        <v>43.660687422378814</v>
      </c>
      <c r="C9" s="5">
        <v>1202.1911764705881</v>
      </c>
    </row>
    <row r="10" spans="1:3" x14ac:dyDescent="0.55000000000000004">
      <c r="A10" s="3" t="s">
        <v>28</v>
      </c>
      <c r="B10" s="5">
        <v>7.9565704340701782</v>
      </c>
      <c r="C10" s="5">
        <v>1332.7627643504534</v>
      </c>
    </row>
    <row r="11" spans="1:3" x14ac:dyDescent="0.55000000000000004">
      <c r="A11" s="3" t="s">
        <v>7143</v>
      </c>
      <c r="B11" s="5">
        <v>27.607445116043646</v>
      </c>
      <c r="C11" s="5">
        <v>1183.5269230769236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26A25-DADD-4B35-81B0-58A5F10FD0AB}">
  <dimension ref="A3:I28"/>
  <sheetViews>
    <sheetView workbookViewId="0">
      <selection activeCell="J18" sqref="J18"/>
    </sheetView>
  </sheetViews>
  <sheetFormatPr defaultRowHeight="14.4" x14ac:dyDescent="0.55000000000000004"/>
  <cols>
    <col min="1" max="1" width="31.15625" bestFit="1" customWidth="1"/>
    <col min="2" max="2" width="16.62890625" bestFit="1" customWidth="1"/>
    <col min="3" max="3" width="11.62890625" bestFit="1" customWidth="1"/>
    <col min="4" max="4" width="14.7890625" bestFit="1" customWidth="1"/>
    <col min="5" max="5" width="22.89453125" bestFit="1" customWidth="1"/>
    <col min="6" max="6" width="27" bestFit="1" customWidth="1"/>
    <col min="7" max="7" width="20.734375" bestFit="1" customWidth="1"/>
    <col min="8" max="8" width="18.41796875" bestFit="1" customWidth="1"/>
    <col min="9" max="9" width="18.05078125" bestFit="1" customWidth="1"/>
  </cols>
  <sheetData>
    <row r="3" spans="1:9" x14ac:dyDescent="0.55000000000000004">
      <c r="A3" s="24" t="s">
        <v>7142</v>
      </c>
      <c r="B3" t="s">
        <v>7157</v>
      </c>
      <c r="C3" t="s">
        <v>7159</v>
      </c>
      <c r="D3" t="s">
        <v>7145</v>
      </c>
      <c r="E3" t="s">
        <v>7144</v>
      </c>
      <c r="F3" t="s">
        <v>7154</v>
      </c>
      <c r="G3" t="s">
        <v>7160</v>
      </c>
      <c r="H3" t="s">
        <v>7158</v>
      </c>
      <c r="I3" t="s">
        <v>7161</v>
      </c>
    </row>
    <row r="4" spans="1:9" x14ac:dyDescent="0.55000000000000004">
      <c r="A4" s="3" t="s">
        <v>48</v>
      </c>
      <c r="B4">
        <v>573159</v>
      </c>
      <c r="C4">
        <v>57674</v>
      </c>
      <c r="D4" s="5">
        <v>87014.537047662525</v>
      </c>
      <c r="E4" s="5">
        <v>701627.3629523376</v>
      </c>
      <c r="F4">
        <v>699</v>
      </c>
      <c r="G4" s="5">
        <v>1.5087307460495636</v>
      </c>
      <c r="H4" s="15">
        <v>2.498903397815095</v>
      </c>
      <c r="I4" s="5">
        <v>788641.90000000026</v>
      </c>
    </row>
    <row r="5" spans="1:9" x14ac:dyDescent="0.55000000000000004">
      <c r="A5" s="3" t="s">
        <v>96</v>
      </c>
      <c r="B5">
        <v>1263310</v>
      </c>
      <c r="C5">
        <v>143174</v>
      </c>
      <c r="D5" s="5">
        <v>143077.82415062503</v>
      </c>
      <c r="E5" s="5">
        <v>2206793.0758493743</v>
      </c>
      <c r="F5">
        <v>1932</v>
      </c>
      <c r="G5" s="5">
        <v>0.99932825897596655</v>
      </c>
      <c r="H5" s="15">
        <v>1.3293698285067754</v>
      </c>
      <c r="I5" s="5">
        <v>2349870.9000000013</v>
      </c>
    </row>
    <row r="6" spans="1:9" x14ac:dyDescent="0.55000000000000004">
      <c r="A6" s="3" t="s">
        <v>57</v>
      </c>
      <c r="B6">
        <v>1540074</v>
      </c>
      <c r="C6">
        <v>37221</v>
      </c>
      <c r="D6" s="5">
        <v>62059.449768837505</v>
      </c>
      <c r="E6" s="5">
        <v>405922.50023116218</v>
      </c>
      <c r="F6">
        <v>367</v>
      </c>
      <c r="G6" s="5">
        <v>1.6673235476972006</v>
      </c>
      <c r="H6" s="15">
        <v>1.0403178293911346</v>
      </c>
      <c r="I6" s="5">
        <v>467981.95</v>
      </c>
    </row>
    <row r="7" spans="1:9" x14ac:dyDescent="0.55000000000000004">
      <c r="A7" s="3" t="s">
        <v>729</v>
      </c>
      <c r="B7">
        <v>41878</v>
      </c>
      <c r="C7">
        <v>655</v>
      </c>
      <c r="D7" s="5">
        <v>3269.0499963375005</v>
      </c>
      <c r="E7" s="5">
        <v>-3124.5499963374996</v>
      </c>
      <c r="F7">
        <v>1</v>
      </c>
      <c r="G7" s="5">
        <v>4.9909160249427487</v>
      </c>
      <c r="H7" s="15">
        <v>3.4602076124567501E-3</v>
      </c>
      <c r="I7" s="5">
        <v>144.5</v>
      </c>
    </row>
    <row r="8" spans="1:9" x14ac:dyDescent="0.55000000000000004">
      <c r="A8" s="3" t="s">
        <v>325</v>
      </c>
      <c r="B8">
        <v>59351</v>
      </c>
      <c r="C8">
        <v>3701</v>
      </c>
      <c r="D8" s="5">
        <v>8431.7374812000016</v>
      </c>
      <c r="E8" s="5">
        <v>-2208.0374812000018</v>
      </c>
      <c r="F8">
        <v>14</v>
      </c>
      <c r="G8" s="5">
        <v>2.2782322294515001</v>
      </c>
      <c r="H8" s="15">
        <v>0.1727453159640773</v>
      </c>
      <c r="I8" s="5">
        <v>6223.7</v>
      </c>
    </row>
    <row r="9" spans="1:9" x14ac:dyDescent="0.55000000000000004">
      <c r="A9" s="3" t="s">
        <v>548</v>
      </c>
      <c r="B9">
        <v>144298</v>
      </c>
      <c r="C9">
        <v>518</v>
      </c>
      <c r="D9" s="5">
        <v>606.47499570000002</v>
      </c>
      <c r="E9" s="5">
        <v>1371.4750042999999</v>
      </c>
      <c r="F9">
        <v>1</v>
      </c>
      <c r="G9" s="5">
        <v>1.17080115</v>
      </c>
      <c r="H9" s="15">
        <v>1.9305019305019299E-3</v>
      </c>
      <c r="I9" s="5">
        <v>1977.95</v>
      </c>
    </row>
    <row r="10" spans="1:9" x14ac:dyDescent="0.55000000000000004">
      <c r="A10" s="3" t="s">
        <v>417</v>
      </c>
      <c r="B10">
        <v>4428</v>
      </c>
      <c r="C10">
        <v>129</v>
      </c>
      <c r="D10" s="5">
        <v>265.24999977499999</v>
      </c>
      <c r="E10" s="5">
        <v>-95.24999977500002</v>
      </c>
      <c r="F10">
        <v>1</v>
      </c>
      <c r="G10" s="5">
        <v>2.0562015486434109</v>
      </c>
      <c r="H10" s="15">
        <v>0.16666666666666699</v>
      </c>
      <c r="I10" s="5">
        <v>170</v>
      </c>
    </row>
    <row r="11" spans="1:9" x14ac:dyDescent="0.55000000000000004">
      <c r="A11" s="3" t="s">
        <v>133</v>
      </c>
      <c r="B11">
        <v>16137</v>
      </c>
      <c r="C11">
        <v>538</v>
      </c>
      <c r="D11" s="5">
        <v>1396.1749985624995</v>
      </c>
      <c r="E11" s="5">
        <v>1482.7750014374994</v>
      </c>
      <c r="F11">
        <v>4</v>
      </c>
      <c r="G11" s="5">
        <v>2.5951208151719323</v>
      </c>
      <c r="H11" s="15">
        <v>0.40304487179487147</v>
      </c>
      <c r="I11" s="5">
        <v>2878.95</v>
      </c>
    </row>
    <row r="12" spans="1:9" x14ac:dyDescent="0.55000000000000004">
      <c r="A12" s="3" t="s">
        <v>221</v>
      </c>
      <c r="B12">
        <v>12690</v>
      </c>
      <c r="C12">
        <v>682</v>
      </c>
      <c r="D12" s="5">
        <v>1581.6749967875</v>
      </c>
      <c r="E12" s="5">
        <v>5562.5750032124997</v>
      </c>
      <c r="F12">
        <v>5</v>
      </c>
      <c r="G12" s="5">
        <v>2.3191715495417888</v>
      </c>
      <c r="H12" s="15">
        <v>0.25769708936668173</v>
      </c>
      <c r="I12" s="5">
        <v>7144.25</v>
      </c>
    </row>
    <row r="13" spans="1:9" x14ac:dyDescent="0.55000000000000004">
      <c r="A13" s="3" t="s">
        <v>5157</v>
      </c>
      <c r="B13">
        <v>676</v>
      </c>
      <c r="C13">
        <v>16</v>
      </c>
      <c r="D13" s="5">
        <v>33.75</v>
      </c>
      <c r="E13" s="5">
        <v>-33.75</v>
      </c>
      <c r="F13">
        <v>0</v>
      </c>
      <c r="G13" s="5">
        <v>2.109375</v>
      </c>
      <c r="H13" s="15">
        <v>0</v>
      </c>
      <c r="I13" s="5">
        <v>0</v>
      </c>
    </row>
    <row r="14" spans="1:9" x14ac:dyDescent="0.55000000000000004">
      <c r="A14" s="3" t="s">
        <v>40</v>
      </c>
      <c r="B14">
        <v>19875</v>
      </c>
      <c r="C14">
        <v>512</v>
      </c>
      <c r="D14" s="5">
        <v>1271.3624984999999</v>
      </c>
      <c r="E14" s="5">
        <v>3920.4375015000023</v>
      </c>
      <c r="F14">
        <v>9</v>
      </c>
      <c r="G14" s="5">
        <v>2.4831298798828123</v>
      </c>
      <c r="H14" s="15">
        <v>2.1969696969696972</v>
      </c>
      <c r="I14" s="5">
        <v>5191.8</v>
      </c>
    </row>
    <row r="15" spans="1:9" x14ac:dyDescent="0.55000000000000004">
      <c r="A15" s="3" t="s">
        <v>125</v>
      </c>
      <c r="B15">
        <v>9648</v>
      </c>
      <c r="C15">
        <v>295</v>
      </c>
      <c r="D15" s="5">
        <v>719.02499948750005</v>
      </c>
      <c r="E15" s="5">
        <v>204.92500051249988</v>
      </c>
      <c r="F15">
        <v>1</v>
      </c>
      <c r="G15" s="5">
        <v>2.4373728796186445</v>
      </c>
      <c r="H15" s="15">
        <v>0.5</v>
      </c>
      <c r="I15" s="5">
        <v>923.95</v>
      </c>
    </row>
    <row r="16" spans="1:9" x14ac:dyDescent="0.55000000000000004">
      <c r="A16" s="3" t="s">
        <v>137</v>
      </c>
      <c r="B16">
        <v>25338</v>
      </c>
      <c r="C16">
        <v>674</v>
      </c>
      <c r="D16" s="5">
        <v>1992.7874970249995</v>
      </c>
      <c r="E16" s="5">
        <v>5072.4125029749994</v>
      </c>
      <c r="F16">
        <v>5</v>
      </c>
      <c r="G16" s="5">
        <v>2.9566580074554891</v>
      </c>
      <c r="H16" s="15">
        <v>0.4110389610389612</v>
      </c>
      <c r="I16" s="5">
        <v>7065.2</v>
      </c>
    </row>
    <row r="17" spans="1:9" x14ac:dyDescent="0.55000000000000004">
      <c r="A17" s="3" t="s">
        <v>262</v>
      </c>
      <c r="B17">
        <v>18633</v>
      </c>
      <c r="C17">
        <v>687</v>
      </c>
      <c r="D17" s="5">
        <v>1799.9874973500007</v>
      </c>
      <c r="E17" s="5">
        <v>383.66250264999883</v>
      </c>
      <c r="F17">
        <v>2</v>
      </c>
      <c r="G17" s="5">
        <v>2.6200691373362455</v>
      </c>
      <c r="H17" s="15">
        <v>0.15656565656565649</v>
      </c>
      <c r="I17" s="5">
        <v>2183.65</v>
      </c>
    </row>
    <row r="18" spans="1:9" x14ac:dyDescent="0.55000000000000004">
      <c r="A18" s="3" t="s">
        <v>113</v>
      </c>
      <c r="B18">
        <v>7219</v>
      </c>
      <c r="C18">
        <v>232</v>
      </c>
      <c r="D18" s="5">
        <v>638.5249989125</v>
      </c>
      <c r="E18" s="5">
        <v>-168.47499891249996</v>
      </c>
      <c r="F18">
        <v>1</v>
      </c>
      <c r="G18" s="5">
        <v>2.7522629263469827</v>
      </c>
      <c r="H18" s="15">
        <v>1</v>
      </c>
      <c r="I18" s="5">
        <v>470.05</v>
      </c>
    </row>
    <row r="19" spans="1:9" x14ac:dyDescent="0.55000000000000004">
      <c r="A19" s="3" t="s">
        <v>104</v>
      </c>
      <c r="B19">
        <v>73166</v>
      </c>
      <c r="C19">
        <v>3739</v>
      </c>
      <c r="D19" s="5">
        <v>9539.6749834000002</v>
      </c>
      <c r="E19" s="5">
        <v>26040.475016599979</v>
      </c>
      <c r="F19">
        <v>46</v>
      </c>
      <c r="G19" s="5">
        <v>2.5513974280288849</v>
      </c>
      <c r="H19" s="15">
        <v>2.119991960770983</v>
      </c>
      <c r="I19" s="5">
        <v>35580.149999999994</v>
      </c>
    </row>
    <row r="20" spans="1:9" x14ac:dyDescent="0.55000000000000004">
      <c r="A20" s="3" t="s">
        <v>194</v>
      </c>
      <c r="B20">
        <v>7643</v>
      </c>
      <c r="C20">
        <v>264</v>
      </c>
      <c r="D20" s="5">
        <v>745.97499946250002</v>
      </c>
      <c r="E20" s="5">
        <v>-311.62499946249972</v>
      </c>
      <c r="F20">
        <v>1</v>
      </c>
      <c r="G20" s="5">
        <v>2.8256628767518941</v>
      </c>
      <c r="H20" s="15">
        <v>0.5</v>
      </c>
      <c r="I20" s="5">
        <v>434.35</v>
      </c>
    </row>
    <row r="21" spans="1:9" x14ac:dyDescent="0.55000000000000004">
      <c r="A21" s="3" t="s">
        <v>75</v>
      </c>
      <c r="B21">
        <v>25788</v>
      </c>
      <c r="C21">
        <v>809</v>
      </c>
      <c r="D21" s="5">
        <v>2089.4124964875004</v>
      </c>
      <c r="E21" s="5">
        <v>1733.0375035124985</v>
      </c>
      <c r="F21">
        <v>3</v>
      </c>
      <c r="G21" s="5">
        <v>2.5827101316285543</v>
      </c>
      <c r="H21" s="15">
        <v>0.42708333333333298</v>
      </c>
      <c r="I21" s="5">
        <v>3822.4500000000003</v>
      </c>
    </row>
    <row r="22" spans="1:9" x14ac:dyDescent="0.55000000000000004">
      <c r="A22" s="3" t="s">
        <v>250</v>
      </c>
      <c r="B22">
        <v>5458</v>
      </c>
      <c r="C22">
        <v>544</v>
      </c>
      <c r="D22" s="5">
        <v>1174.2499966374999</v>
      </c>
      <c r="E22" s="5">
        <v>1643.5000033624995</v>
      </c>
      <c r="F22">
        <v>4</v>
      </c>
      <c r="G22" s="5">
        <v>2.1585477879365804</v>
      </c>
      <c r="H22" s="15">
        <v>0.21506300114547522</v>
      </c>
      <c r="I22" s="5">
        <v>2817.75</v>
      </c>
    </row>
    <row r="23" spans="1:9" x14ac:dyDescent="0.55000000000000004">
      <c r="A23" s="3" t="s">
        <v>173</v>
      </c>
      <c r="B23">
        <v>1803463</v>
      </c>
      <c r="C23">
        <v>30470</v>
      </c>
      <c r="D23" s="5">
        <v>81959.487323299938</v>
      </c>
      <c r="E23" s="5">
        <v>-59585.787323300006</v>
      </c>
      <c r="F23">
        <v>15</v>
      </c>
      <c r="G23" s="5">
        <v>2.6898420519625841</v>
      </c>
      <c r="H23" s="15">
        <v>0.2802155303586425</v>
      </c>
      <c r="I23" s="5">
        <v>22373.700000000004</v>
      </c>
    </row>
    <row r="24" spans="1:9" x14ac:dyDescent="0.55000000000000004">
      <c r="A24" s="3" t="s">
        <v>3625</v>
      </c>
      <c r="B24">
        <v>8622</v>
      </c>
      <c r="C24">
        <v>216</v>
      </c>
      <c r="D24" s="5">
        <v>597.83749920000002</v>
      </c>
      <c r="E24" s="5">
        <v>-597.83749920000002</v>
      </c>
      <c r="F24">
        <v>0</v>
      </c>
      <c r="G24" s="5">
        <v>2.7677662000000001</v>
      </c>
      <c r="H24" s="15">
        <v>0</v>
      </c>
      <c r="I24" s="5">
        <v>0</v>
      </c>
    </row>
    <row r="25" spans="1:9" x14ac:dyDescent="0.55000000000000004">
      <c r="A25" s="3" t="s">
        <v>144</v>
      </c>
      <c r="B25">
        <v>658281</v>
      </c>
      <c r="C25">
        <v>33240</v>
      </c>
      <c r="D25" s="5">
        <v>102597.3747363875</v>
      </c>
      <c r="E25" s="5">
        <v>33796.175263612517</v>
      </c>
      <c r="F25">
        <v>122</v>
      </c>
      <c r="G25" s="5">
        <v>3.0865636202282642</v>
      </c>
      <c r="H25" s="15">
        <v>0.75514409989004849</v>
      </c>
      <c r="I25" s="5">
        <v>136393.55000000002</v>
      </c>
    </row>
    <row r="26" spans="1:9" x14ac:dyDescent="0.55000000000000004">
      <c r="A26" s="3" t="s">
        <v>36</v>
      </c>
      <c r="B26">
        <v>34961215</v>
      </c>
      <c r="C26">
        <v>180222</v>
      </c>
      <c r="D26" s="5">
        <v>206271.93659915056</v>
      </c>
      <c r="E26" s="5">
        <v>571246.01340085221</v>
      </c>
      <c r="F26">
        <v>661</v>
      </c>
      <c r="G26" s="5">
        <v>1.1445435995558286</v>
      </c>
      <c r="H26" s="15">
        <v>1.9307312048987175</v>
      </c>
      <c r="I26" s="5">
        <v>777517.95000000007</v>
      </c>
    </row>
    <row r="27" spans="1:9" x14ac:dyDescent="0.55000000000000004">
      <c r="A27" s="3" t="s">
        <v>32</v>
      </c>
      <c r="B27">
        <v>588324</v>
      </c>
      <c r="C27">
        <v>16637</v>
      </c>
      <c r="D27" s="5">
        <v>36182.362395125027</v>
      </c>
      <c r="E27" s="5">
        <v>5921.5376048749786</v>
      </c>
      <c r="F27">
        <v>45</v>
      </c>
      <c r="G27" s="5">
        <v>2.174812910688527</v>
      </c>
      <c r="H27" s="15">
        <v>9.3064647115320867</v>
      </c>
      <c r="I27" s="5">
        <v>42103.899999999994</v>
      </c>
    </row>
    <row r="28" spans="1:9" x14ac:dyDescent="0.55000000000000004">
      <c r="A28" s="3" t="s">
        <v>7143</v>
      </c>
      <c r="B28">
        <v>41868674</v>
      </c>
      <c r="C28">
        <v>512849</v>
      </c>
      <c r="D28" s="5">
        <v>755315.92195591179</v>
      </c>
      <c r="E28" s="5">
        <v>3906596.6280440777</v>
      </c>
      <c r="F28">
        <v>3939</v>
      </c>
      <c r="G28" s="5">
        <v>1.4727842346497932</v>
      </c>
      <c r="H28" s="15">
        <v>25.673403865551876</v>
      </c>
      <c r="I28" s="5">
        <v>4661912.5500000017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0D6A3-A566-43C6-8BA2-746283FDDC65}">
  <dimension ref="A1:P25"/>
  <sheetViews>
    <sheetView tabSelected="1" workbookViewId="0">
      <selection activeCell="F5" sqref="F5"/>
    </sheetView>
  </sheetViews>
  <sheetFormatPr defaultRowHeight="14.4" x14ac:dyDescent="0.55000000000000004"/>
  <cols>
    <col min="1" max="1" width="31.15625" bestFit="1" customWidth="1"/>
    <col min="2" max="2" width="10.15625" bestFit="1" customWidth="1"/>
    <col min="3" max="3" width="15.20703125" bestFit="1" customWidth="1"/>
    <col min="4" max="4" width="12.15625" bestFit="1" customWidth="1"/>
    <col min="5" max="5" width="20.68359375" bestFit="1" customWidth="1"/>
    <col min="6" max="6" width="16.3125" bestFit="1" customWidth="1"/>
    <col min="7" max="8" width="12.26171875" bestFit="1" customWidth="1"/>
    <col min="9" max="9" width="11.578125" bestFit="1" customWidth="1"/>
    <col min="14" max="14" width="10.734375" bestFit="1" customWidth="1"/>
    <col min="16" max="16" width="12.26171875" bestFit="1" customWidth="1"/>
  </cols>
  <sheetData>
    <row r="1" spans="1:16" x14ac:dyDescent="0.55000000000000004">
      <c r="A1" t="s">
        <v>5</v>
      </c>
      <c r="B1" t="s">
        <v>15</v>
      </c>
      <c r="C1" t="s">
        <v>7162</v>
      </c>
      <c r="D1" t="s">
        <v>18</v>
      </c>
      <c r="E1" t="s">
        <v>7163</v>
      </c>
      <c r="F1" t="s">
        <v>7164</v>
      </c>
      <c r="G1" t="s">
        <v>7165</v>
      </c>
      <c r="H1" t="s">
        <v>7166</v>
      </c>
      <c r="I1" s="25" t="s">
        <v>7167</v>
      </c>
      <c r="M1" t="s">
        <v>12</v>
      </c>
      <c r="N1" t="s">
        <v>21</v>
      </c>
      <c r="O1" t="s">
        <v>7168</v>
      </c>
      <c r="P1" t="s">
        <v>7140</v>
      </c>
    </row>
    <row r="2" spans="1:16" x14ac:dyDescent="0.55000000000000004">
      <c r="A2" t="str">
        <f>'Pivot Table'!A4</f>
        <v>Air France Brand &amp; French Destinations</v>
      </c>
      <c r="B2">
        <f>GETPIVOTDATA("Sum of Impressions",'Pivot Table'!$A$3,"Campaign",$A2)</f>
        <v>573159</v>
      </c>
      <c r="C2" s="5">
        <f>$N2/$M2</f>
        <v>1.5087307460495636</v>
      </c>
      <c r="D2" s="15">
        <f>GETPIVOTDATA("Sum of Trans. Conv. %",'Pivot Table'!$A$3,"Campaign",$A2)</f>
        <v>2.498903397815095</v>
      </c>
      <c r="E2" s="5">
        <f>IF($O2=0, 0, $P2/$O2)</f>
        <v>1128.2430615164524</v>
      </c>
      <c r="F2" s="15">
        <f>$M2/$B2</f>
        <v>0.1006247830008776</v>
      </c>
      <c r="G2" s="5">
        <f>GETPIVOTDATA("Sum of Net Revenue (Profit)",'Pivot Table'!$A$3,"Campaign",$A2)</f>
        <v>701627.3629523376</v>
      </c>
      <c r="H2" s="5">
        <f>IF($G2&gt;0, G2*1.2, 0)</f>
        <v>841952.83554280514</v>
      </c>
      <c r="I2" s="15">
        <f xml:space="preserve"> $H2 / ( $B2 * ( ($D2/100) * $E2 - $C2 ) )</f>
        <v>5.504854854727298E-2</v>
      </c>
      <c r="M2">
        <f>GETPIVOTDATA("Sum of Clicks",'Pivot Table'!$A$3,"Campaign",$A2)</f>
        <v>57674</v>
      </c>
      <c r="N2" s="5">
        <f>GETPIVOTDATA("Sum of Total Cost",'Pivot Table'!$A$3,"Campaign",$A2)</f>
        <v>87014.537047662525</v>
      </c>
      <c r="O2">
        <f>GETPIVOTDATA("Sum of Total Volume of Bookings",'Pivot Table'!$A$3,"Campaign",$A2)</f>
        <v>699</v>
      </c>
      <c r="P2" s="5">
        <f>GETPIVOTDATA("Sum of Total Revenue",'Pivot Table'!$A$3,"Campaign",$A2)</f>
        <v>788641.90000000026</v>
      </c>
    </row>
    <row r="3" spans="1:16" x14ac:dyDescent="0.55000000000000004">
      <c r="A3" t="str">
        <f>'Pivot Table'!A5</f>
        <v>Air France Branded</v>
      </c>
      <c r="B3">
        <f>GETPIVOTDATA("Sum of Impressions",'Pivot Table'!$A$3,"Campaign",$A3)</f>
        <v>1263310</v>
      </c>
      <c r="C3" s="5">
        <f t="shared" ref="C3:C25" si="0">$N3/$M3</f>
        <v>0.99932825897596655</v>
      </c>
      <c r="D3" s="15">
        <f>GETPIVOTDATA("Sum of Trans. Conv. %",'Pivot Table'!$A$3,"Campaign",$A3)</f>
        <v>1.3293698285067754</v>
      </c>
      <c r="E3" s="5">
        <f t="shared" ref="E3:E25" si="1">IF($O3=0, 0, $P3/$O3)</f>
        <v>1216.2892857142863</v>
      </c>
      <c r="F3" s="15">
        <f t="shared" ref="F3:F25" si="2">$M3/$B3</f>
        <v>0.11333243621913862</v>
      </c>
      <c r="G3" s="5">
        <f>GETPIVOTDATA("Sum of Net Revenue (Profit)",'Pivot Table'!$A$3,"Campaign",$A3)</f>
        <v>2206793.0758493743</v>
      </c>
      <c r="H3" s="5">
        <f t="shared" ref="H3:H25" si="3">IF($G3&gt;0, G3*1.2, 1000)</f>
        <v>2648151.6910192491</v>
      </c>
      <c r="I3" s="15">
        <f t="shared" ref="I3:I25" si="4" xml:space="preserve"> $H3 / ( $B3 * ( ($D3/100) * $E3 - $C3 ) )</f>
        <v>0.13818383273032139</v>
      </c>
      <c r="M3">
        <f>GETPIVOTDATA("Sum of Clicks",'Pivot Table'!$A$3,"Campaign",$A3)</f>
        <v>143174</v>
      </c>
      <c r="N3" s="5">
        <f>GETPIVOTDATA("Sum of Total Cost",'Pivot Table'!$A$3,"Campaign",$A3)</f>
        <v>143077.82415062503</v>
      </c>
      <c r="O3">
        <f>GETPIVOTDATA("Sum of Total Volume of Bookings",'Pivot Table'!$A$3,"Campaign",$A3)</f>
        <v>1932</v>
      </c>
      <c r="P3" s="5">
        <f>GETPIVOTDATA("Sum of Total Revenue",'Pivot Table'!$A$3,"Campaign",$A3)</f>
        <v>2349870.9000000013</v>
      </c>
    </row>
    <row r="4" spans="1:16" x14ac:dyDescent="0.55000000000000004">
      <c r="A4" t="str">
        <f>'Pivot Table'!A6</f>
        <v>Air France Global Campaign</v>
      </c>
      <c r="B4">
        <f>GETPIVOTDATA("Sum of Impressions",'Pivot Table'!$A$3,"Campaign",$A4)</f>
        <v>1540074</v>
      </c>
      <c r="C4" s="5">
        <f t="shared" si="0"/>
        <v>1.6673235476972006</v>
      </c>
      <c r="D4" s="15">
        <f>GETPIVOTDATA("Sum of Trans. Conv. %",'Pivot Table'!$A$3,"Campaign",$A4)</f>
        <v>1.0403178293911346</v>
      </c>
      <c r="E4" s="5">
        <f t="shared" si="1"/>
        <v>1275.1551771117167</v>
      </c>
      <c r="F4" s="15">
        <f t="shared" si="2"/>
        <v>2.4168319184662557E-2</v>
      </c>
      <c r="G4" s="5">
        <f>GETPIVOTDATA("Sum of Net Revenue (Profit)",'Pivot Table'!$A$3,"Campaign",$A4)</f>
        <v>405922.50023116218</v>
      </c>
      <c r="H4" s="5">
        <f t="shared" si="3"/>
        <v>487107.0002773946</v>
      </c>
      <c r="I4" s="15">
        <f t="shared" si="4"/>
        <v>2.7270106222654425E-2</v>
      </c>
      <c r="M4">
        <f>GETPIVOTDATA("Sum of Clicks",'Pivot Table'!$A$3,"Campaign",$A4)</f>
        <v>37221</v>
      </c>
      <c r="N4" s="5">
        <f>GETPIVOTDATA("Sum of Total Cost",'Pivot Table'!$A$3,"Campaign",$A4)</f>
        <v>62059.449768837505</v>
      </c>
      <c r="O4">
        <f>GETPIVOTDATA("Sum of Total Volume of Bookings",'Pivot Table'!$A$3,"Campaign",$A4)</f>
        <v>367</v>
      </c>
      <c r="P4" s="5">
        <f>GETPIVOTDATA("Sum of Total Revenue",'Pivot Table'!$A$3,"Campaign",$A4)</f>
        <v>467981.95</v>
      </c>
    </row>
    <row r="5" spans="1:16" x14ac:dyDescent="0.55000000000000004">
      <c r="A5" t="str">
        <f>'Pivot Table'!A7</f>
        <v>Business Class</v>
      </c>
      <c r="B5">
        <f>GETPIVOTDATA("Sum of Impressions",'Pivot Table'!$A$3,"Campaign",$A5)</f>
        <v>41878</v>
      </c>
      <c r="C5" s="5">
        <f t="shared" si="0"/>
        <v>4.9909160249427487</v>
      </c>
      <c r="D5" s="15">
        <f>GETPIVOTDATA("Sum of Trans. Conv. %",'Pivot Table'!$A$3,"Campaign",$A5)</f>
        <v>3.4602076124567501E-3</v>
      </c>
      <c r="E5" s="5">
        <f t="shared" si="1"/>
        <v>144.5</v>
      </c>
      <c r="F5" s="15">
        <f t="shared" si="2"/>
        <v>1.5640670519126987E-2</v>
      </c>
      <c r="G5" s="5">
        <f>GETPIVOTDATA("Sum of Net Revenue (Profit)",'Pivot Table'!$A$3,"Campaign",$A5)</f>
        <v>-3124.5499963374996</v>
      </c>
      <c r="H5" s="5">
        <f t="shared" si="3"/>
        <v>1000</v>
      </c>
      <c r="I5" s="15">
        <f t="shared" si="4"/>
        <v>-4.7892676429538714E-3</v>
      </c>
      <c r="M5">
        <f>GETPIVOTDATA("Sum of Clicks",'Pivot Table'!$A$3,"Campaign",$A5)</f>
        <v>655</v>
      </c>
      <c r="N5" s="5">
        <f>GETPIVOTDATA("Sum of Total Cost",'Pivot Table'!$A$3,"Campaign",$A5)</f>
        <v>3269.0499963375005</v>
      </c>
      <c r="O5">
        <f>GETPIVOTDATA("Sum of Total Volume of Bookings",'Pivot Table'!$A$3,"Campaign",$A5)</f>
        <v>1</v>
      </c>
      <c r="P5" s="5">
        <f>GETPIVOTDATA("Sum of Total Revenue",'Pivot Table'!$A$3,"Campaign",$A5)</f>
        <v>144.5</v>
      </c>
    </row>
    <row r="6" spans="1:16" x14ac:dyDescent="0.55000000000000004">
      <c r="A6" t="str">
        <f>'Pivot Table'!A8</f>
        <v>French Destinations</v>
      </c>
      <c r="B6">
        <f>GETPIVOTDATA("Sum of Impressions",'Pivot Table'!$A$3,"Campaign",$A6)</f>
        <v>59351</v>
      </c>
      <c r="C6" s="5">
        <f t="shared" si="0"/>
        <v>2.2782322294515001</v>
      </c>
      <c r="D6" s="15">
        <f>GETPIVOTDATA("Sum of Trans. Conv. %",'Pivot Table'!$A$3,"Campaign",$A6)</f>
        <v>0.1727453159640773</v>
      </c>
      <c r="E6" s="5">
        <f t="shared" si="1"/>
        <v>444.55</v>
      </c>
      <c r="F6" s="15">
        <f t="shared" si="2"/>
        <v>6.2357837273171471E-2</v>
      </c>
      <c r="G6" s="5">
        <f>GETPIVOTDATA("Sum of Net Revenue (Profit)",'Pivot Table'!$A$3,"Campaign",$A6)</f>
        <v>-2208.0374812000018</v>
      </c>
      <c r="H6" s="5">
        <f t="shared" si="3"/>
        <v>1000</v>
      </c>
      <c r="I6" s="15">
        <f t="shared" si="4"/>
        <v>-1.1156058184037908E-2</v>
      </c>
      <c r="M6">
        <f>GETPIVOTDATA("Sum of Clicks",'Pivot Table'!$A$3,"Campaign",$A6)</f>
        <v>3701</v>
      </c>
      <c r="N6" s="5">
        <f>GETPIVOTDATA("Sum of Total Cost",'Pivot Table'!$A$3,"Campaign",$A6)</f>
        <v>8431.7374812000016</v>
      </c>
      <c r="O6">
        <f>GETPIVOTDATA("Sum of Total Volume of Bookings",'Pivot Table'!$A$3,"Campaign",$A6)</f>
        <v>14</v>
      </c>
      <c r="P6" s="5">
        <f>GETPIVOTDATA("Sum of Total Revenue",'Pivot Table'!$A$3,"Campaign",$A6)</f>
        <v>6223.7</v>
      </c>
    </row>
    <row r="7" spans="1:16" x14ac:dyDescent="0.55000000000000004">
      <c r="A7" t="str">
        <f>'Pivot Table'!A9</f>
        <v>General Terms</v>
      </c>
      <c r="B7">
        <f>GETPIVOTDATA("Sum of Impressions",'Pivot Table'!$A$3,"Campaign",$A7)</f>
        <v>144298</v>
      </c>
      <c r="C7" s="5">
        <f t="shared" si="0"/>
        <v>1.17080115</v>
      </c>
      <c r="D7" s="15">
        <f>GETPIVOTDATA("Sum of Trans. Conv. %",'Pivot Table'!$A$3,"Campaign",$A7)</f>
        <v>1.9305019305019299E-3</v>
      </c>
      <c r="E7" s="5">
        <f t="shared" si="1"/>
        <v>1977.95</v>
      </c>
      <c r="F7" s="15">
        <f t="shared" si="2"/>
        <v>3.5897933443290969E-3</v>
      </c>
      <c r="G7" s="5">
        <f>GETPIVOTDATA("Sum of Net Revenue (Profit)",'Pivot Table'!$A$3,"Campaign",$A7)</f>
        <v>1371.4750042999999</v>
      </c>
      <c r="H7" s="5">
        <f t="shared" si="3"/>
        <v>1645.7700051599998</v>
      </c>
      <c r="I7" s="15">
        <f t="shared" si="4"/>
        <v>-1.0069915746959826E-2</v>
      </c>
      <c r="M7">
        <f>GETPIVOTDATA("Sum of Clicks",'Pivot Table'!$A$3,"Campaign",$A7)</f>
        <v>518</v>
      </c>
      <c r="N7" s="5">
        <f>GETPIVOTDATA("Sum of Total Cost",'Pivot Table'!$A$3,"Campaign",$A7)</f>
        <v>606.47499570000002</v>
      </c>
      <c r="O7">
        <f>GETPIVOTDATA("Sum of Total Volume of Bookings",'Pivot Table'!$A$3,"Campaign",$A7)</f>
        <v>1</v>
      </c>
      <c r="P7" s="5">
        <f>GETPIVOTDATA("Sum of Total Revenue",'Pivot Table'!$A$3,"Campaign",$A7)</f>
        <v>1977.95</v>
      </c>
    </row>
    <row r="8" spans="1:16" x14ac:dyDescent="0.55000000000000004">
      <c r="A8" t="str">
        <f>'Pivot Table'!A10</f>
        <v>Geo Targeted Atlanta</v>
      </c>
      <c r="B8">
        <f>GETPIVOTDATA("Sum of Impressions",'Pivot Table'!$A$3,"Campaign",$A8)</f>
        <v>4428</v>
      </c>
      <c r="C8" s="5">
        <f t="shared" si="0"/>
        <v>2.0562015486434109</v>
      </c>
      <c r="D8" s="15">
        <f>GETPIVOTDATA("Sum of Trans. Conv. %",'Pivot Table'!$A$3,"Campaign",$A8)</f>
        <v>0.16666666666666699</v>
      </c>
      <c r="E8" s="5">
        <f t="shared" si="1"/>
        <v>170</v>
      </c>
      <c r="F8" s="15">
        <f t="shared" si="2"/>
        <v>2.9132791327913278E-2</v>
      </c>
      <c r="G8" s="5">
        <f>GETPIVOTDATA("Sum of Net Revenue (Profit)",'Pivot Table'!$A$3,"Campaign",$A8)</f>
        <v>-95.24999977500002</v>
      </c>
      <c r="H8" s="5">
        <f t="shared" si="3"/>
        <v>1000</v>
      </c>
      <c r="I8" s="15">
        <f t="shared" si="4"/>
        <v>-0.12738430851147686</v>
      </c>
      <c r="M8">
        <f>GETPIVOTDATA("Sum of Clicks",'Pivot Table'!$A$3,"Campaign",$A8)</f>
        <v>129</v>
      </c>
      <c r="N8" s="5">
        <f>GETPIVOTDATA("Sum of Total Cost",'Pivot Table'!$A$3,"Campaign",$A8)</f>
        <v>265.24999977499999</v>
      </c>
      <c r="O8">
        <f>GETPIVOTDATA("Sum of Total Volume of Bookings",'Pivot Table'!$A$3,"Campaign",$A8)</f>
        <v>1</v>
      </c>
      <c r="P8" s="5">
        <f>GETPIVOTDATA("Sum of Total Revenue",'Pivot Table'!$A$3,"Campaign",$A8)</f>
        <v>170</v>
      </c>
    </row>
    <row r="9" spans="1:16" x14ac:dyDescent="0.55000000000000004">
      <c r="A9" t="str">
        <f>'Pivot Table'!A11</f>
        <v>Geo Targeted Boston</v>
      </c>
      <c r="B9">
        <f>GETPIVOTDATA("Sum of Impressions",'Pivot Table'!$A$3,"Campaign",$A9)</f>
        <v>16137</v>
      </c>
      <c r="C9" s="5">
        <f t="shared" si="0"/>
        <v>2.5951208151719323</v>
      </c>
      <c r="D9" s="15">
        <f>GETPIVOTDATA("Sum of Trans. Conv. %",'Pivot Table'!$A$3,"Campaign",$A9)</f>
        <v>0.40304487179487147</v>
      </c>
      <c r="E9" s="5">
        <f t="shared" si="1"/>
        <v>719.73749999999995</v>
      </c>
      <c r="F9" s="15">
        <f t="shared" si="2"/>
        <v>3.3339530272045607E-2</v>
      </c>
      <c r="G9" s="5">
        <f>GETPIVOTDATA("Sum of Net Revenue (Profit)",'Pivot Table'!$A$3,"Campaign",$A9)</f>
        <v>1482.7750014374994</v>
      </c>
      <c r="H9" s="5">
        <f t="shared" si="3"/>
        <v>1779.3300017249992</v>
      </c>
      <c r="I9" s="15">
        <f t="shared" si="4"/>
        <v>0.36064123154340777</v>
      </c>
      <c r="M9">
        <f>GETPIVOTDATA("Sum of Clicks",'Pivot Table'!$A$3,"Campaign",$A9)</f>
        <v>538</v>
      </c>
      <c r="N9" s="5">
        <f>GETPIVOTDATA("Sum of Total Cost",'Pivot Table'!$A$3,"Campaign",$A9)</f>
        <v>1396.1749985624995</v>
      </c>
      <c r="O9">
        <f>GETPIVOTDATA("Sum of Total Volume of Bookings",'Pivot Table'!$A$3,"Campaign",$A9)</f>
        <v>4</v>
      </c>
      <c r="P9" s="5">
        <f>GETPIVOTDATA("Sum of Total Revenue",'Pivot Table'!$A$3,"Campaign",$A9)</f>
        <v>2878.95</v>
      </c>
    </row>
    <row r="10" spans="1:16" x14ac:dyDescent="0.55000000000000004">
      <c r="A10" t="str">
        <f>'Pivot Table'!A12</f>
        <v>Geo Targeted Chicago</v>
      </c>
      <c r="B10">
        <f>GETPIVOTDATA("Sum of Impressions",'Pivot Table'!$A$3,"Campaign",$A10)</f>
        <v>12690</v>
      </c>
      <c r="C10" s="5">
        <f t="shared" si="0"/>
        <v>2.3191715495417888</v>
      </c>
      <c r="D10" s="15">
        <f>GETPIVOTDATA("Sum of Trans. Conv. %",'Pivot Table'!$A$3,"Campaign",$A10)</f>
        <v>0.25769708936668173</v>
      </c>
      <c r="E10" s="5">
        <f t="shared" si="1"/>
        <v>1428.85</v>
      </c>
      <c r="F10" s="15">
        <f t="shared" si="2"/>
        <v>5.3743104806934595E-2</v>
      </c>
      <c r="G10" s="5">
        <f>GETPIVOTDATA("Sum of Net Revenue (Profit)",'Pivot Table'!$A$3,"Campaign",$A10)</f>
        <v>5562.5750032124997</v>
      </c>
      <c r="H10" s="5">
        <f t="shared" si="3"/>
        <v>6675.0900038549998</v>
      </c>
      <c r="I10" s="15">
        <f t="shared" si="4"/>
        <v>0.38594098188962889</v>
      </c>
      <c r="M10">
        <f>GETPIVOTDATA("Sum of Clicks",'Pivot Table'!$A$3,"Campaign",$A10)</f>
        <v>682</v>
      </c>
      <c r="N10" s="5">
        <f>GETPIVOTDATA("Sum of Total Cost",'Pivot Table'!$A$3,"Campaign",$A10)</f>
        <v>1581.6749967875</v>
      </c>
      <c r="O10">
        <f>GETPIVOTDATA("Sum of Total Volume of Bookings",'Pivot Table'!$A$3,"Campaign",$A10)</f>
        <v>5</v>
      </c>
      <c r="P10" s="5">
        <f>GETPIVOTDATA("Sum of Total Revenue",'Pivot Table'!$A$3,"Campaign",$A10)</f>
        <v>7144.25</v>
      </c>
    </row>
    <row r="11" spans="1:16" x14ac:dyDescent="0.55000000000000004">
      <c r="A11" t="str">
        <f>'Pivot Table'!A13</f>
        <v>Geo Targeted Cincinnati</v>
      </c>
      <c r="B11">
        <f>GETPIVOTDATA("Sum of Impressions",'Pivot Table'!$A$3,"Campaign",$A11)</f>
        <v>676</v>
      </c>
      <c r="C11" s="5">
        <f t="shared" si="0"/>
        <v>2.109375</v>
      </c>
      <c r="D11" s="15">
        <f>GETPIVOTDATA("Sum of Trans. Conv. %",'Pivot Table'!$A$3,"Campaign",$A11)</f>
        <v>0</v>
      </c>
      <c r="E11" s="5">
        <f t="shared" si="1"/>
        <v>0</v>
      </c>
      <c r="F11" s="15">
        <f t="shared" si="2"/>
        <v>2.3668639053254437E-2</v>
      </c>
      <c r="G11" s="5">
        <f>GETPIVOTDATA("Sum of Net Revenue (Profit)",'Pivot Table'!$A$3,"Campaign",$A11)</f>
        <v>-33.75</v>
      </c>
      <c r="H11" s="5">
        <f t="shared" si="3"/>
        <v>1000</v>
      </c>
      <c r="I11" s="15">
        <f t="shared" si="4"/>
        <v>-0.70129300898531666</v>
      </c>
      <c r="M11">
        <f>GETPIVOTDATA("Sum of Clicks",'Pivot Table'!$A$3,"Campaign",$A11)</f>
        <v>16</v>
      </c>
      <c r="N11" s="5">
        <f>GETPIVOTDATA("Sum of Total Cost",'Pivot Table'!$A$3,"Campaign",$A11)</f>
        <v>33.75</v>
      </c>
      <c r="O11">
        <f>GETPIVOTDATA("Sum of Total Volume of Bookings",'Pivot Table'!$A$3,"Campaign",$A11)</f>
        <v>0</v>
      </c>
      <c r="P11" s="5">
        <f>GETPIVOTDATA("Sum of Total Revenue",'Pivot Table'!$A$3,"Campaign",$A11)</f>
        <v>0</v>
      </c>
    </row>
    <row r="12" spans="1:16" x14ac:dyDescent="0.55000000000000004">
      <c r="A12" t="str">
        <f>'Pivot Table'!A14</f>
        <v>Geo Targeted DC</v>
      </c>
      <c r="B12">
        <f>GETPIVOTDATA("Sum of Impressions",'Pivot Table'!$A$3,"Campaign",$A12)</f>
        <v>19875</v>
      </c>
      <c r="C12" s="5">
        <f t="shared" si="0"/>
        <v>2.4831298798828123</v>
      </c>
      <c r="D12" s="15">
        <f>GETPIVOTDATA("Sum of Trans. Conv. %",'Pivot Table'!$A$3,"Campaign",$A12)</f>
        <v>2.1969696969696972</v>
      </c>
      <c r="E12" s="5">
        <f t="shared" si="1"/>
        <v>576.86666666666667</v>
      </c>
      <c r="F12" s="15">
        <f t="shared" si="2"/>
        <v>2.5761006289308178E-2</v>
      </c>
      <c r="G12" s="5">
        <f>GETPIVOTDATA("Sum of Net Revenue (Profit)",'Pivot Table'!$A$3,"Campaign",$A12)</f>
        <v>3920.4375015000023</v>
      </c>
      <c r="H12" s="5">
        <f t="shared" si="3"/>
        <v>4704.5250018000024</v>
      </c>
      <c r="I12" s="15">
        <f t="shared" si="4"/>
        <v>2.322817163065263E-2</v>
      </c>
      <c r="M12">
        <f>GETPIVOTDATA("Sum of Clicks",'Pivot Table'!$A$3,"Campaign",$A12)</f>
        <v>512</v>
      </c>
      <c r="N12" s="5">
        <f>GETPIVOTDATA("Sum of Total Cost",'Pivot Table'!$A$3,"Campaign",$A12)</f>
        <v>1271.3624984999999</v>
      </c>
      <c r="O12">
        <f>GETPIVOTDATA("Sum of Total Volume of Bookings",'Pivot Table'!$A$3,"Campaign",$A12)</f>
        <v>9</v>
      </c>
      <c r="P12" s="5">
        <f>GETPIVOTDATA("Sum of Total Revenue",'Pivot Table'!$A$3,"Campaign",$A12)</f>
        <v>5191.8</v>
      </c>
    </row>
    <row r="13" spans="1:16" x14ac:dyDescent="0.55000000000000004">
      <c r="A13" t="str">
        <f>'Pivot Table'!A15</f>
        <v>Geo Targeted Detroit</v>
      </c>
      <c r="B13">
        <f>GETPIVOTDATA("Sum of Impressions",'Pivot Table'!$A$3,"Campaign",$A13)</f>
        <v>9648</v>
      </c>
      <c r="C13" s="5">
        <f t="shared" si="0"/>
        <v>2.4373728796186445</v>
      </c>
      <c r="D13" s="15">
        <f>GETPIVOTDATA("Sum of Trans. Conv. %",'Pivot Table'!$A$3,"Campaign",$A13)</f>
        <v>0.5</v>
      </c>
      <c r="E13" s="5">
        <f t="shared" si="1"/>
        <v>923.95</v>
      </c>
      <c r="F13" s="15">
        <f t="shared" si="2"/>
        <v>3.0576285240464345E-2</v>
      </c>
      <c r="G13" s="5">
        <f>GETPIVOTDATA("Sum of Net Revenue (Profit)",'Pivot Table'!$A$3,"Campaign",$A13)</f>
        <v>204.92500051249988</v>
      </c>
      <c r="H13" s="5">
        <f t="shared" si="3"/>
        <v>245.91000061499983</v>
      </c>
      <c r="I13" s="15">
        <f t="shared" si="4"/>
        <v>1.1679092447089007E-2</v>
      </c>
      <c r="M13">
        <f>GETPIVOTDATA("Sum of Clicks",'Pivot Table'!$A$3,"Campaign",$A13)</f>
        <v>295</v>
      </c>
      <c r="N13" s="5">
        <f>GETPIVOTDATA("Sum of Total Cost",'Pivot Table'!$A$3,"Campaign",$A13)</f>
        <v>719.02499948750005</v>
      </c>
      <c r="O13">
        <f>GETPIVOTDATA("Sum of Total Volume of Bookings",'Pivot Table'!$A$3,"Campaign",$A13)</f>
        <v>1</v>
      </c>
      <c r="P13" s="5">
        <f>GETPIVOTDATA("Sum of Total Revenue",'Pivot Table'!$A$3,"Campaign",$A13)</f>
        <v>923.95</v>
      </c>
    </row>
    <row r="14" spans="1:16" x14ac:dyDescent="0.55000000000000004">
      <c r="A14" t="str">
        <f>'Pivot Table'!A16</f>
        <v>Geo Targeted Houston</v>
      </c>
      <c r="B14">
        <f>GETPIVOTDATA("Sum of Impressions",'Pivot Table'!$A$3,"Campaign",$A14)</f>
        <v>25338</v>
      </c>
      <c r="C14" s="5">
        <f t="shared" si="0"/>
        <v>2.9566580074554891</v>
      </c>
      <c r="D14" s="15">
        <f>GETPIVOTDATA("Sum of Trans. Conv. %",'Pivot Table'!$A$3,"Campaign",$A14)</f>
        <v>0.4110389610389612</v>
      </c>
      <c r="E14" s="5">
        <f t="shared" si="1"/>
        <v>1413.04</v>
      </c>
      <c r="F14" s="15">
        <f t="shared" si="2"/>
        <v>2.6600363091009552E-2</v>
      </c>
      <c r="G14" s="5">
        <f>GETPIVOTDATA("Sum of Net Revenue (Profit)",'Pivot Table'!$A$3,"Campaign",$A14)</f>
        <v>5072.4125029749994</v>
      </c>
      <c r="H14" s="5">
        <f t="shared" si="3"/>
        <v>6086.8950035699991</v>
      </c>
      <c r="I14" s="15">
        <f t="shared" si="4"/>
        <v>8.4246543919320072E-2</v>
      </c>
      <c r="M14">
        <f>GETPIVOTDATA("Sum of Clicks",'Pivot Table'!$A$3,"Campaign",$A14)</f>
        <v>674</v>
      </c>
      <c r="N14" s="5">
        <f>GETPIVOTDATA("Sum of Total Cost",'Pivot Table'!$A$3,"Campaign",$A14)</f>
        <v>1992.7874970249995</v>
      </c>
      <c r="O14">
        <f>GETPIVOTDATA("Sum of Total Volume of Bookings",'Pivot Table'!$A$3,"Campaign",$A14)</f>
        <v>5</v>
      </c>
      <c r="P14" s="5">
        <f>GETPIVOTDATA("Sum of Total Revenue",'Pivot Table'!$A$3,"Campaign",$A14)</f>
        <v>7065.2</v>
      </c>
    </row>
    <row r="15" spans="1:16" x14ac:dyDescent="0.55000000000000004">
      <c r="A15" t="str">
        <f>'Pivot Table'!A17</f>
        <v>Geo Targeted Los Angeles</v>
      </c>
      <c r="B15">
        <f>GETPIVOTDATA("Sum of Impressions",'Pivot Table'!$A$3,"Campaign",$A15)</f>
        <v>18633</v>
      </c>
      <c r="C15" s="5">
        <f t="shared" si="0"/>
        <v>2.6200691373362455</v>
      </c>
      <c r="D15" s="15">
        <f>GETPIVOTDATA("Sum of Trans. Conv. %",'Pivot Table'!$A$3,"Campaign",$A15)</f>
        <v>0.15656565656565649</v>
      </c>
      <c r="E15" s="5">
        <f t="shared" si="1"/>
        <v>1091.825</v>
      </c>
      <c r="F15" s="15">
        <f t="shared" si="2"/>
        <v>3.6870069232007731E-2</v>
      </c>
      <c r="G15" s="5">
        <f>GETPIVOTDATA("Sum of Net Revenue (Profit)",'Pivot Table'!$A$3,"Campaign",$A15)</f>
        <v>383.66250264999883</v>
      </c>
      <c r="H15" s="5">
        <f t="shared" si="3"/>
        <v>460.39500317999858</v>
      </c>
      <c r="I15" s="15">
        <f t="shared" si="4"/>
        <v>-2.7133021443064183E-2</v>
      </c>
      <c r="M15">
        <f>GETPIVOTDATA("Sum of Clicks",'Pivot Table'!$A$3,"Campaign",$A15)</f>
        <v>687</v>
      </c>
      <c r="N15" s="5">
        <f>GETPIVOTDATA("Sum of Total Cost",'Pivot Table'!$A$3,"Campaign",$A15)</f>
        <v>1799.9874973500007</v>
      </c>
      <c r="O15">
        <f>GETPIVOTDATA("Sum of Total Volume of Bookings",'Pivot Table'!$A$3,"Campaign",$A15)</f>
        <v>2</v>
      </c>
      <c r="P15" s="5">
        <f>GETPIVOTDATA("Sum of Total Revenue",'Pivot Table'!$A$3,"Campaign",$A15)</f>
        <v>2183.65</v>
      </c>
    </row>
    <row r="16" spans="1:16" x14ac:dyDescent="0.55000000000000004">
      <c r="A16" t="str">
        <f>'Pivot Table'!A18</f>
        <v>Geo Targeted Miami</v>
      </c>
      <c r="B16">
        <f>GETPIVOTDATA("Sum of Impressions",'Pivot Table'!$A$3,"Campaign",$A16)</f>
        <v>7219</v>
      </c>
      <c r="C16" s="5">
        <f t="shared" si="0"/>
        <v>2.7522629263469827</v>
      </c>
      <c r="D16" s="15">
        <f>GETPIVOTDATA("Sum of Trans. Conv. %",'Pivot Table'!$A$3,"Campaign",$A16)</f>
        <v>1</v>
      </c>
      <c r="E16" s="5">
        <f t="shared" si="1"/>
        <v>470.05</v>
      </c>
      <c r="F16" s="15">
        <f t="shared" si="2"/>
        <v>3.2137415154453529E-2</v>
      </c>
      <c r="G16" s="5">
        <f>GETPIVOTDATA("Sum of Net Revenue (Profit)",'Pivot Table'!$A$3,"Campaign",$A16)</f>
        <v>-168.47499891249996</v>
      </c>
      <c r="H16" s="5">
        <f t="shared" si="3"/>
        <v>1000</v>
      </c>
      <c r="I16" s="15">
        <f t="shared" si="4"/>
        <v>7.1101891579987697E-2</v>
      </c>
      <c r="M16">
        <f>GETPIVOTDATA("Sum of Clicks",'Pivot Table'!$A$3,"Campaign",$A16)</f>
        <v>232</v>
      </c>
      <c r="N16" s="5">
        <f>GETPIVOTDATA("Sum of Total Cost",'Pivot Table'!$A$3,"Campaign",$A16)</f>
        <v>638.5249989125</v>
      </c>
      <c r="O16">
        <f>GETPIVOTDATA("Sum of Total Volume of Bookings",'Pivot Table'!$A$3,"Campaign",$A16)</f>
        <v>1</v>
      </c>
      <c r="P16" s="5">
        <f>GETPIVOTDATA("Sum of Total Revenue",'Pivot Table'!$A$3,"Campaign",$A16)</f>
        <v>470.05</v>
      </c>
    </row>
    <row r="17" spans="1:16" x14ac:dyDescent="0.55000000000000004">
      <c r="A17" t="str">
        <f>'Pivot Table'!A19</f>
        <v>Geo Targeted New York</v>
      </c>
      <c r="B17">
        <f>GETPIVOTDATA("Sum of Impressions",'Pivot Table'!$A$3,"Campaign",$A17)</f>
        <v>73166</v>
      </c>
      <c r="C17" s="5">
        <f t="shared" si="0"/>
        <v>2.5513974280288849</v>
      </c>
      <c r="D17" s="15">
        <f>GETPIVOTDATA("Sum of Trans. Conv. %",'Pivot Table'!$A$3,"Campaign",$A17)</f>
        <v>2.119991960770983</v>
      </c>
      <c r="E17" s="5">
        <f t="shared" si="1"/>
        <v>773.48152173913036</v>
      </c>
      <c r="F17" s="15">
        <f t="shared" si="2"/>
        <v>5.110297132547905E-2</v>
      </c>
      <c r="G17" s="5">
        <f>GETPIVOTDATA("Sum of Net Revenue (Profit)",'Pivot Table'!$A$3,"Campaign",$A17)</f>
        <v>26040.475016599979</v>
      </c>
      <c r="H17" s="5">
        <f t="shared" si="3"/>
        <v>31248.570019919975</v>
      </c>
      <c r="I17" s="15">
        <f t="shared" si="4"/>
        <v>3.0845056672942277E-2</v>
      </c>
      <c r="M17">
        <f>GETPIVOTDATA("Sum of Clicks",'Pivot Table'!$A$3,"Campaign",$A17)</f>
        <v>3739</v>
      </c>
      <c r="N17" s="5">
        <f>GETPIVOTDATA("Sum of Total Cost",'Pivot Table'!$A$3,"Campaign",$A17)</f>
        <v>9539.6749834000002</v>
      </c>
      <c r="O17">
        <f>GETPIVOTDATA("Sum of Total Volume of Bookings",'Pivot Table'!$A$3,"Campaign",$A17)</f>
        <v>46</v>
      </c>
      <c r="P17" s="5">
        <f>GETPIVOTDATA("Sum of Total Revenue",'Pivot Table'!$A$3,"Campaign",$A17)</f>
        <v>35580.149999999994</v>
      </c>
    </row>
    <row r="18" spans="1:16" x14ac:dyDescent="0.55000000000000004">
      <c r="A18" t="str">
        <f>'Pivot Table'!A20</f>
        <v>Geo Targeted Philadelphia</v>
      </c>
      <c r="B18">
        <f>GETPIVOTDATA("Sum of Impressions",'Pivot Table'!$A$3,"Campaign",$A18)</f>
        <v>7643</v>
      </c>
      <c r="C18" s="5">
        <f t="shared" si="0"/>
        <v>2.8256628767518941</v>
      </c>
      <c r="D18" s="15">
        <f>GETPIVOTDATA("Sum of Trans. Conv. %",'Pivot Table'!$A$3,"Campaign",$A18)</f>
        <v>0.5</v>
      </c>
      <c r="E18" s="5">
        <f t="shared" si="1"/>
        <v>434.35</v>
      </c>
      <c r="F18" s="15">
        <f t="shared" si="2"/>
        <v>3.4541410440926339E-2</v>
      </c>
      <c r="G18" s="5">
        <f>GETPIVOTDATA("Sum of Net Revenue (Profit)",'Pivot Table'!$A$3,"Campaign",$A18)</f>
        <v>-311.62499946249972</v>
      </c>
      <c r="H18" s="5">
        <f t="shared" si="3"/>
        <v>1000</v>
      </c>
      <c r="I18" s="15">
        <f t="shared" si="4"/>
        <v>-0.20008579210505789</v>
      </c>
      <c r="M18">
        <f>GETPIVOTDATA("Sum of Clicks",'Pivot Table'!$A$3,"Campaign",$A18)</f>
        <v>264</v>
      </c>
      <c r="N18" s="5">
        <f>GETPIVOTDATA("Sum of Total Cost",'Pivot Table'!$A$3,"Campaign",$A18)</f>
        <v>745.97499946250002</v>
      </c>
      <c r="O18">
        <f>GETPIVOTDATA("Sum of Total Volume of Bookings",'Pivot Table'!$A$3,"Campaign",$A18)</f>
        <v>1</v>
      </c>
      <c r="P18" s="5">
        <f>GETPIVOTDATA("Sum of Total Revenue",'Pivot Table'!$A$3,"Campaign",$A18)</f>
        <v>434.35</v>
      </c>
    </row>
    <row r="19" spans="1:16" x14ac:dyDescent="0.55000000000000004">
      <c r="A19" t="str">
        <f>'Pivot Table'!A21</f>
        <v>Geo Targeted San Francisco</v>
      </c>
      <c r="B19">
        <f>GETPIVOTDATA("Sum of Impressions",'Pivot Table'!$A$3,"Campaign",$A19)</f>
        <v>25788</v>
      </c>
      <c r="C19" s="5">
        <f t="shared" si="0"/>
        <v>2.5827101316285543</v>
      </c>
      <c r="D19" s="15">
        <f>GETPIVOTDATA("Sum of Trans. Conv. %",'Pivot Table'!$A$3,"Campaign",$A19)</f>
        <v>0.42708333333333298</v>
      </c>
      <c r="E19" s="5">
        <f t="shared" si="1"/>
        <v>1274.1500000000001</v>
      </c>
      <c r="F19" s="15">
        <f t="shared" si="2"/>
        <v>3.13711803939817E-2</v>
      </c>
      <c r="G19" s="5">
        <f>GETPIVOTDATA("Sum of Net Revenue (Profit)",'Pivot Table'!$A$3,"Campaign",$A19)</f>
        <v>1733.0375035124985</v>
      </c>
      <c r="H19" s="5">
        <f t="shared" si="3"/>
        <v>2079.6450042149982</v>
      </c>
      <c r="I19" s="15">
        <f t="shared" si="4"/>
        <v>2.8207306609041714E-2</v>
      </c>
      <c r="M19">
        <f>GETPIVOTDATA("Sum of Clicks",'Pivot Table'!$A$3,"Campaign",$A19)</f>
        <v>809</v>
      </c>
      <c r="N19" s="5">
        <f>GETPIVOTDATA("Sum of Total Cost",'Pivot Table'!$A$3,"Campaign",$A19)</f>
        <v>2089.4124964875004</v>
      </c>
      <c r="O19">
        <f>GETPIVOTDATA("Sum of Total Volume of Bookings",'Pivot Table'!$A$3,"Campaign",$A19)</f>
        <v>3</v>
      </c>
      <c r="P19" s="5">
        <f>GETPIVOTDATA("Sum of Total Revenue",'Pivot Table'!$A$3,"Campaign",$A19)</f>
        <v>3822.4500000000003</v>
      </c>
    </row>
    <row r="20" spans="1:16" x14ac:dyDescent="0.55000000000000004">
      <c r="A20" t="str">
        <f>'Pivot Table'!A22</f>
        <v>Geo Targeted Seattle</v>
      </c>
      <c r="B20">
        <f>GETPIVOTDATA("Sum of Impressions",'Pivot Table'!$A$3,"Campaign",$A20)</f>
        <v>5458</v>
      </c>
      <c r="C20" s="5">
        <f t="shared" si="0"/>
        <v>2.1585477879365804</v>
      </c>
      <c r="D20" s="15">
        <f>GETPIVOTDATA("Sum of Trans. Conv. %",'Pivot Table'!$A$3,"Campaign",$A20)</f>
        <v>0.21506300114547522</v>
      </c>
      <c r="E20" s="5">
        <f t="shared" si="1"/>
        <v>704.4375</v>
      </c>
      <c r="F20" s="15">
        <f t="shared" si="2"/>
        <v>9.9670208867717117E-2</v>
      </c>
      <c r="G20" s="5">
        <f>GETPIVOTDATA("Sum of Net Revenue (Profit)",'Pivot Table'!$A$3,"Campaign",$A20)</f>
        <v>1643.5000033624995</v>
      </c>
      <c r="H20" s="5">
        <f t="shared" si="3"/>
        <v>1972.2000040349992</v>
      </c>
      <c r="I20" s="15">
        <f t="shared" si="4"/>
        <v>-0.56146942823043056</v>
      </c>
      <c r="M20">
        <f>GETPIVOTDATA("Sum of Clicks",'Pivot Table'!$A$3,"Campaign",$A20)</f>
        <v>544</v>
      </c>
      <c r="N20" s="5">
        <f>GETPIVOTDATA("Sum of Total Cost",'Pivot Table'!$A$3,"Campaign",$A20)</f>
        <v>1174.2499966374999</v>
      </c>
      <c r="O20">
        <f>GETPIVOTDATA("Sum of Total Volume of Bookings",'Pivot Table'!$A$3,"Campaign",$A20)</f>
        <v>4</v>
      </c>
      <c r="P20" s="5">
        <f>GETPIVOTDATA("Sum of Total Revenue",'Pivot Table'!$A$3,"Campaign",$A20)</f>
        <v>2817.75</v>
      </c>
    </row>
    <row r="21" spans="1:16" x14ac:dyDescent="0.55000000000000004">
      <c r="A21" t="str">
        <f>'Pivot Table'!A23</f>
        <v>Google_Yearlong 2006</v>
      </c>
      <c r="B21">
        <f>GETPIVOTDATA("Sum of Impressions",'Pivot Table'!$A$3,"Campaign",$A21)</f>
        <v>1803463</v>
      </c>
      <c r="C21" s="5">
        <f t="shared" si="0"/>
        <v>2.6898420519625841</v>
      </c>
      <c r="D21" s="15">
        <f>GETPIVOTDATA("Sum of Trans. Conv. %",'Pivot Table'!$A$3,"Campaign",$A21)</f>
        <v>0.2802155303586425</v>
      </c>
      <c r="E21" s="5">
        <f t="shared" si="1"/>
        <v>1491.5800000000004</v>
      </c>
      <c r="F21" s="15">
        <f t="shared" si="2"/>
        <v>1.6895273149490731E-2</v>
      </c>
      <c r="G21" s="5">
        <f>GETPIVOTDATA("Sum of Net Revenue (Profit)",'Pivot Table'!$A$3,"Campaign",$A21)</f>
        <v>-59585.787323300006</v>
      </c>
      <c r="H21" s="5">
        <f t="shared" si="3"/>
        <v>1000</v>
      </c>
      <c r="I21" s="15">
        <f t="shared" si="4"/>
        <v>3.7219089020506743E-4</v>
      </c>
      <c r="M21">
        <f>GETPIVOTDATA("Sum of Clicks",'Pivot Table'!$A$3,"Campaign",$A21)</f>
        <v>30470</v>
      </c>
      <c r="N21" s="5">
        <f>GETPIVOTDATA("Sum of Total Cost",'Pivot Table'!$A$3,"Campaign",$A21)</f>
        <v>81959.487323299938</v>
      </c>
      <c r="O21">
        <f>GETPIVOTDATA("Sum of Total Volume of Bookings",'Pivot Table'!$A$3,"Campaign",$A21)</f>
        <v>15</v>
      </c>
      <c r="P21" s="5">
        <f>GETPIVOTDATA("Sum of Total Revenue",'Pivot Table'!$A$3,"Campaign",$A21)</f>
        <v>22373.700000000004</v>
      </c>
    </row>
    <row r="22" spans="1:16" x14ac:dyDescent="0.55000000000000004">
      <c r="A22" t="str">
        <f>'Pivot Table'!A24</f>
        <v>Outside Western Europe</v>
      </c>
      <c r="B22">
        <f>GETPIVOTDATA("Sum of Impressions",'Pivot Table'!$A$3,"Campaign",$A22)</f>
        <v>8622</v>
      </c>
      <c r="C22" s="5">
        <f t="shared" si="0"/>
        <v>2.7677662000000001</v>
      </c>
      <c r="D22" s="15">
        <f>GETPIVOTDATA("Sum of Trans. Conv. %",'Pivot Table'!$A$3,"Campaign",$A22)</f>
        <v>0</v>
      </c>
      <c r="E22" s="5">
        <f t="shared" si="1"/>
        <v>0</v>
      </c>
      <c r="F22" s="15">
        <f t="shared" si="2"/>
        <v>2.5052192066805846E-2</v>
      </c>
      <c r="G22" s="5">
        <f>GETPIVOTDATA("Sum of Net Revenue (Profit)",'Pivot Table'!$A$3,"Campaign",$A22)</f>
        <v>-597.83749920000002</v>
      </c>
      <c r="H22" s="5">
        <f t="shared" si="3"/>
        <v>1000</v>
      </c>
      <c r="I22" s="15">
        <f t="shared" si="4"/>
        <v>-4.190468496929281E-2</v>
      </c>
      <c r="M22">
        <f>GETPIVOTDATA("Sum of Clicks",'Pivot Table'!$A$3,"Campaign",$A22)</f>
        <v>216</v>
      </c>
      <c r="N22" s="5">
        <f>GETPIVOTDATA("Sum of Total Cost",'Pivot Table'!$A$3,"Campaign",$A22)</f>
        <v>597.83749920000002</v>
      </c>
      <c r="O22">
        <f>GETPIVOTDATA("Sum of Total Volume of Bookings",'Pivot Table'!$A$3,"Campaign",$A22)</f>
        <v>0</v>
      </c>
      <c r="P22" s="5">
        <f>GETPIVOTDATA("Sum of Total Revenue",'Pivot Table'!$A$3,"Campaign",$A22)</f>
        <v>0</v>
      </c>
    </row>
    <row r="23" spans="1:16" x14ac:dyDescent="0.55000000000000004">
      <c r="A23" t="str">
        <f>'Pivot Table'!A25</f>
        <v>Paris &amp; France Terms</v>
      </c>
      <c r="B23">
        <f>GETPIVOTDATA("Sum of Impressions",'Pivot Table'!$A$3,"Campaign",$A23)</f>
        <v>658281</v>
      </c>
      <c r="C23" s="5">
        <f t="shared" si="0"/>
        <v>3.0865636202282642</v>
      </c>
      <c r="D23" s="15">
        <f>GETPIVOTDATA("Sum of Trans. Conv. %",'Pivot Table'!$A$3,"Campaign",$A23)</f>
        <v>0.75514409989004849</v>
      </c>
      <c r="E23" s="5">
        <f t="shared" si="1"/>
        <v>1117.9799180327871</v>
      </c>
      <c r="F23" s="15">
        <f t="shared" si="2"/>
        <v>5.0495153285602959E-2</v>
      </c>
      <c r="G23" s="5">
        <f>GETPIVOTDATA("Sum of Net Revenue (Profit)",'Pivot Table'!$A$3,"Campaign",$A23)</f>
        <v>33796.175263612517</v>
      </c>
      <c r="H23" s="5">
        <f t="shared" si="3"/>
        <v>40555.410316335016</v>
      </c>
      <c r="I23" s="15">
        <f t="shared" si="4"/>
        <v>1.150306229385659E-2</v>
      </c>
      <c r="M23">
        <f>GETPIVOTDATA("Sum of Clicks",'Pivot Table'!$A$3,"Campaign",$A23)</f>
        <v>33240</v>
      </c>
      <c r="N23" s="5">
        <f>GETPIVOTDATA("Sum of Total Cost",'Pivot Table'!$A$3,"Campaign",$A23)</f>
        <v>102597.3747363875</v>
      </c>
      <c r="O23">
        <f>GETPIVOTDATA("Sum of Total Volume of Bookings",'Pivot Table'!$A$3,"Campaign",$A23)</f>
        <v>122</v>
      </c>
      <c r="P23" s="5">
        <f>GETPIVOTDATA("Sum of Total Revenue",'Pivot Table'!$A$3,"Campaign",$A23)</f>
        <v>136393.55000000002</v>
      </c>
    </row>
    <row r="24" spans="1:16" x14ac:dyDescent="0.55000000000000004">
      <c r="A24" t="str">
        <f>'Pivot Table'!A26</f>
        <v>Unassigned</v>
      </c>
      <c r="B24">
        <f>GETPIVOTDATA("Sum of Impressions",'Pivot Table'!$A$3,"Campaign",$A24)</f>
        <v>34961215</v>
      </c>
      <c r="C24" s="5">
        <f t="shared" si="0"/>
        <v>1.1445435995558286</v>
      </c>
      <c r="D24" s="15">
        <f>GETPIVOTDATA("Sum of Trans. Conv. %",'Pivot Table'!$A$3,"Campaign",$A24)</f>
        <v>1.9307312048987175</v>
      </c>
      <c r="E24" s="5">
        <f t="shared" si="1"/>
        <v>1176.2752647503783</v>
      </c>
      <c r="F24" s="15">
        <f t="shared" si="2"/>
        <v>5.1549123793323548E-3</v>
      </c>
      <c r="G24" s="5">
        <f>GETPIVOTDATA("Sum of Net Revenue (Profit)",'Pivot Table'!$A$3,"Campaign",$A24)</f>
        <v>571246.01340085221</v>
      </c>
      <c r="H24" s="5">
        <f t="shared" si="3"/>
        <v>685495.21608102263</v>
      </c>
      <c r="I24" s="15">
        <f t="shared" si="4"/>
        <v>9.0916956068049968E-4</v>
      </c>
      <c r="M24">
        <f>GETPIVOTDATA("Sum of Clicks",'Pivot Table'!$A$3,"Campaign",$A24)</f>
        <v>180222</v>
      </c>
      <c r="N24" s="5">
        <f>GETPIVOTDATA("Sum of Total Cost",'Pivot Table'!$A$3,"Campaign",$A24)</f>
        <v>206271.93659915056</v>
      </c>
      <c r="O24">
        <f>GETPIVOTDATA("Sum of Total Volume of Bookings",'Pivot Table'!$A$3,"Campaign",$A24)</f>
        <v>661</v>
      </c>
      <c r="P24" s="5">
        <f>GETPIVOTDATA("Sum of Total Revenue",'Pivot Table'!$A$3,"Campaign",$A24)</f>
        <v>777517.95000000007</v>
      </c>
    </row>
    <row r="25" spans="1:16" x14ac:dyDescent="0.55000000000000004">
      <c r="A25" t="str">
        <f>'Pivot Table'!A27</f>
        <v>Western Europe Destinations</v>
      </c>
      <c r="B25">
        <f>GETPIVOTDATA("Sum of Impressions",'Pivot Table'!$A$3,"Campaign",$A25)</f>
        <v>588324</v>
      </c>
      <c r="C25" s="5">
        <f t="shared" si="0"/>
        <v>2.174812910688527</v>
      </c>
      <c r="D25" s="15">
        <f>GETPIVOTDATA("Sum of Trans. Conv. %",'Pivot Table'!$A$3,"Campaign",$A25)</f>
        <v>9.3064647115320867</v>
      </c>
      <c r="E25" s="5">
        <f t="shared" si="1"/>
        <v>935.64222222222213</v>
      </c>
      <c r="F25" s="15">
        <f t="shared" si="2"/>
        <v>2.8278635581754273E-2</v>
      </c>
      <c r="G25" s="5">
        <f>GETPIVOTDATA("Sum of Net Revenue (Profit)",'Pivot Table'!$A$3,"Campaign",$A25)</f>
        <v>5921.5376048749786</v>
      </c>
      <c r="H25" s="5">
        <f t="shared" si="3"/>
        <v>7105.8451258499745</v>
      </c>
      <c r="I25" s="15">
        <f t="shared" si="4"/>
        <v>1.4226217176464769E-4</v>
      </c>
      <c r="M25">
        <f>GETPIVOTDATA("Sum of Clicks",'Pivot Table'!$A$3,"Campaign",$A25)</f>
        <v>16637</v>
      </c>
      <c r="N25" s="5">
        <f>GETPIVOTDATA("Sum of Total Cost",'Pivot Table'!$A$3,"Campaign",$A25)</f>
        <v>36182.362395125027</v>
      </c>
      <c r="O25">
        <f>GETPIVOTDATA("Sum of Total Volume of Bookings",'Pivot Table'!$A$3,"Campaign",$A25)</f>
        <v>45</v>
      </c>
      <c r="P25" s="5">
        <f>GETPIVOTDATA("Sum of Total Revenue",'Pivot Table'!$A$3,"Campaign",$A25)</f>
        <v>42103.899999999994</v>
      </c>
    </row>
  </sheetData>
  <conditionalFormatting sqref="I2:I25">
    <cfRule type="expression" dxfId="1" priority="1">
      <formula>$I2&lt;$F2</formula>
    </cfRule>
    <cfRule type="expression" dxfId="0" priority="2">
      <formula>$I2&gt;$F2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data_cleaned</vt:lpstr>
      <vt:lpstr>P&amp;L Pivot Table</vt:lpstr>
      <vt:lpstr>Top 10 Campaigns by Revenue</vt:lpstr>
      <vt:lpstr>ROAS by Campaign</vt:lpstr>
      <vt:lpstr>Combo Chart</vt:lpstr>
      <vt:lpstr>Pivot Table</vt:lpstr>
      <vt:lpstr>Scenario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 Clark</dc:creator>
  <cp:lastModifiedBy>Taylor Clark</cp:lastModifiedBy>
  <dcterms:created xsi:type="dcterms:W3CDTF">2025-12-08T17:57:17Z</dcterms:created>
  <dcterms:modified xsi:type="dcterms:W3CDTF">2025-12-10T15:54:23Z</dcterms:modified>
</cp:coreProperties>
</file>